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elee\Downloads\"/>
    </mc:Choice>
  </mc:AlternateContent>
  <xr:revisionPtr revIDLastSave="0" documentId="13_ncr:1_{0D1BAF42-B987-4135-B150-0D1431177DEF}" xr6:coauthVersionLast="47" xr6:coauthVersionMax="47" xr10:uidLastSave="{00000000-0000-0000-0000-000000000000}"/>
  <bookViews>
    <workbookView xWindow="-120" yWindow="-120" windowWidth="29040" windowHeight="15840" tabRatio="832" activeTab="1" xr2:uid="{00000000-000D-0000-FFFF-FFFF00000000}"/>
  </bookViews>
  <sheets>
    <sheet name="Data" sheetId="1" r:id="rId1"/>
    <sheet name="COMPAS" sheetId="18" r:id="rId2"/>
    <sheet name="Descriptive Statistics" sheetId="9" r:id="rId3"/>
    <sheet name="Table" sheetId="16" r:id="rId4"/>
    <sheet name="Pivot Table" sheetId="12" r:id="rId5"/>
    <sheet name="Kolmogorov-Smirnov Test" sheetId="10" r:id="rId6"/>
    <sheet name="F-Test of Equality of Variance" sheetId="3" r:id="rId7"/>
    <sheet name="Levene's Test" sheetId="15" r:id="rId8"/>
    <sheet name="Chi-Square Goodness-of-Fit Test" sheetId="2" r:id="rId9"/>
    <sheet name="One-Sample t-Test" sheetId="4" r:id="rId10"/>
    <sheet name="Pearson r" sheetId="6" r:id="rId11"/>
    <sheet name="Partial_Semipartial Correlation" sheetId="11" r:id="rId12"/>
    <sheet name="Spearman rho" sheetId="7" r:id="rId13"/>
    <sheet name="Bivariate Regression" sheetId="5" r:id="rId14"/>
    <sheet name="Extreme Outliers" sheetId="14" r:id="rId15"/>
    <sheet name="CLT Demo" sheetId="17" r:id="rId16"/>
  </sheets>
  <calcPr calcId="191029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0" i="9" l="1"/>
  <c r="D25" i="9"/>
  <c r="D24" i="9"/>
  <c r="D23" i="9"/>
  <c r="D22" i="9"/>
  <c r="D21" i="9"/>
  <c r="D18" i="9"/>
  <c r="D17" i="9"/>
  <c r="D15" i="9"/>
  <c r="D14" i="9"/>
  <c r="D12" i="9"/>
  <c r="D11" i="9"/>
  <c r="D10" i="9"/>
  <c r="D9" i="9"/>
  <c r="D8" i="9"/>
  <c r="D7" i="9"/>
  <c r="D5" i="9"/>
  <c r="D4" i="9"/>
  <c r="D3" i="9"/>
  <c r="D2" i="9"/>
  <c r="D1" i="9"/>
  <c r="C2" i="17"/>
  <c r="D2" i="17"/>
  <c r="E2" i="17"/>
  <c r="F2" i="17"/>
  <c r="B2" i="17"/>
  <c r="S171" i="16"/>
  <c r="C2" i="15"/>
  <c r="D2" i="15" s="1"/>
  <c r="C3" i="15"/>
  <c r="D3" i="15" s="1"/>
  <c r="C4" i="15"/>
  <c r="D4" i="15" s="1"/>
  <c r="C5" i="15"/>
  <c r="D5" i="15" s="1"/>
  <c r="C6" i="15"/>
  <c r="D6" i="15" s="1"/>
  <c r="C7" i="15"/>
  <c r="D7" i="15"/>
  <c r="C8" i="15"/>
  <c r="D8" i="15" s="1"/>
  <c r="C9" i="15"/>
  <c r="D9" i="15" s="1"/>
  <c r="C10" i="15"/>
  <c r="D10" i="15" s="1"/>
  <c r="C11" i="15"/>
  <c r="D11" i="15" s="1"/>
  <c r="C12" i="15"/>
  <c r="D12" i="15" s="1"/>
  <c r="C13" i="15"/>
  <c r="D13" i="15" s="1"/>
  <c r="C14" i="15"/>
  <c r="D14" i="15" s="1"/>
  <c r="C15" i="15"/>
  <c r="D15" i="15"/>
  <c r="C16" i="15"/>
  <c r="D16" i="15" s="1"/>
  <c r="C17" i="15"/>
  <c r="D17" i="15" s="1"/>
  <c r="C18" i="15"/>
  <c r="D18" i="15" s="1"/>
  <c r="C19" i="15"/>
  <c r="D19" i="15" s="1"/>
  <c r="C20" i="15"/>
  <c r="D20" i="15" s="1"/>
  <c r="C21" i="15"/>
  <c r="D21" i="15" s="1"/>
  <c r="C22" i="15"/>
  <c r="D22" i="15" s="1"/>
  <c r="C23" i="15"/>
  <c r="D23" i="15"/>
  <c r="C24" i="15"/>
  <c r="D24" i="15" s="1"/>
  <c r="C25" i="15"/>
  <c r="D25" i="15" s="1"/>
  <c r="C26" i="15"/>
  <c r="D26" i="15" s="1"/>
  <c r="C27" i="15"/>
  <c r="D27" i="15" s="1"/>
  <c r="C28" i="15"/>
  <c r="D28" i="15" s="1"/>
  <c r="C29" i="15"/>
  <c r="D29" i="15" s="1"/>
  <c r="C30" i="15"/>
  <c r="D30" i="15" s="1"/>
  <c r="C31" i="15"/>
  <c r="D31" i="15"/>
  <c r="C32" i="15"/>
  <c r="D32" i="15" s="1"/>
  <c r="C33" i="15"/>
  <c r="D33" i="15" s="1"/>
  <c r="C34" i="15"/>
  <c r="D34" i="15" s="1"/>
  <c r="C35" i="15"/>
  <c r="D35" i="15" s="1"/>
  <c r="C36" i="15"/>
  <c r="D36" i="15" s="1"/>
  <c r="C37" i="15"/>
  <c r="D37" i="15" s="1"/>
  <c r="C38" i="15"/>
  <c r="D38" i="15" s="1"/>
  <c r="C39" i="15"/>
  <c r="D39" i="15"/>
  <c r="C40" i="15"/>
  <c r="D40" i="15" s="1"/>
  <c r="C41" i="15"/>
  <c r="D41" i="15" s="1"/>
  <c r="C42" i="15"/>
  <c r="D42" i="15" s="1"/>
  <c r="C43" i="15"/>
  <c r="D43" i="15" s="1"/>
  <c r="C44" i="15"/>
  <c r="D44" i="15" s="1"/>
  <c r="C45" i="15"/>
  <c r="D45" i="15" s="1"/>
  <c r="C46" i="15"/>
  <c r="D46" i="15" s="1"/>
  <c r="C47" i="15"/>
  <c r="D47" i="15"/>
  <c r="C48" i="15"/>
  <c r="D48" i="15" s="1"/>
  <c r="C49" i="15"/>
  <c r="D49" i="15" s="1"/>
  <c r="C50" i="15"/>
  <c r="D50" i="15" s="1"/>
  <c r="C51" i="15"/>
  <c r="D51" i="15" s="1"/>
  <c r="C52" i="15"/>
  <c r="D52" i="15" s="1"/>
  <c r="C53" i="15"/>
  <c r="D53" i="15" s="1"/>
  <c r="C54" i="15"/>
  <c r="D54" i="15" s="1"/>
  <c r="C55" i="15"/>
  <c r="D55" i="15"/>
  <c r="C56" i="15"/>
  <c r="D56" i="15" s="1"/>
  <c r="C57" i="15"/>
  <c r="D57" i="15" s="1"/>
  <c r="C58" i="15"/>
  <c r="D58" i="15" s="1"/>
  <c r="C59" i="15"/>
  <c r="D59" i="15" s="1"/>
  <c r="C60" i="15"/>
  <c r="D60" i="15" s="1"/>
  <c r="C61" i="15"/>
  <c r="D61" i="15" s="1"/>
  <c r="C62" i="15"/>
  <c r="D62" i="15" s="1"/>
  <c r="C63" i="15"/>
  <c r="D63" i="15"/>
  <c r="C64" i="15"/>
  <c r="D64" i="15" s="1"/>
  <c r="C65" i="15"/>
  <c r="D65" i="15" s="1"/>
  <c r="C66" i="15"/>
  <c r="D66" i="15" s="1"/>
  <c r="C67" i="15"/>
  <c r="D67" i="15" s="1"/>
  <c r="C68" i="15"/>
  <c r="D68" i="15" s="1"/>
  <c r="C69" i="15"/>
  <c r="D69" i="15" s="1"/>
  <c r="C70" i="15"/>
  <c r="D70" i="15" s="1"/>
  <c r="C71" i="15"/>
  <c r="D71" i="15"/>
  <c r="C72" i="15"/>
  <c r="D72" i="15" s="1"/>
  <c r="C73" i="15"/>
  <c r="D73" i="15" s="1"/>
  <c r="C74" i="15"/>
  <c r="D74" i="15" s="1"/>
  <c r="C75" i="15"/>
  <c r="D75" i="15" s="1"/>
  <c r="C76" i="15"/>
  <c r="D76" i="15" s="1"/>
  <c r="C77" i="15"/>
  <c r="D77" i="15" s="1"/>
  <c r="C78" i="15"/>
  <c r="D78" i="15" s="1"/>
  <c r="C79" i="15"/>
  <c r="D79" i="15"/>
  <c r="C80" i="15"/>
  <c r="D80" i="15" s="1"/>
  <c r="C81" i="15"/>
  <c r="D81" i="15" s="1"/>
  <c r="C82" i="15"/>
  <c r="D82" i="15" s="1"/>
  <c r="C83" i="15"/>
  <c r="D83" i="15" s="1"/>
  <c r="C84" i="15"/>
  <c r="D84" i="15" s="1"/>
  <c r="C85" i="15"/>
  <c r="D85" i="15" s="1"/>
  <c r="C86" i="15"/>
  <c r="D86" i="15" s="1"/>
  <c r="C87" i="15"/>
  <c r="D87" i="15"/>
  <c r="C88" i="15"/>
  <c r="D88" i="15" s="1"/>
  <c r="C89" i="15"/>
  <c r="D89" i="15" s="1"/>
  <c r="C90" i="15"/>
  <c r="D90" i="15" s="1"/>
  <c r="C91" i="15"/>
  <c r="D91" i="15" s="1"/>
  <c r="C92" i="15"/>
  <c r="D92" i="15" s="1"/>
  <c r="C93" i="15"/>
  <c r="D93" i="15" s="1"/>
  <c r="C94" i="15"/>
  <c r="D94" i="15" s="1"/>
  <c r="C95" i="15"/>
  <c r="D95" i="15"/>
  <c r="C96" i="15"/>
  <c r="D96" i="15" s="1"/>
  <c r="C97" i="15"/>
  <c r="D97" i="15" s="1"/>
  <c r="C98" i="15"/>
  <c r="D98" i="15" s="1"/>
  <c r="C99" i="15"/>
  <c r="D99" i="15" s="1"/>
  <c r="C100" i="15"/>
  <c r="D100" i="15" s="1"/>
  <c r="C101" i="15"/>
  <c r="D101" i="15" s="1"/>
  <c r="C102" i="15"/>
  <c r="D102" i="15" s="1"/>
  <c r="C103" i="15"/>
  <c r="D103" i="15"/>
  <c r="C104" i="15"/>
  <c r="D104" i="15" s="1"/>
  <c r="C105" i="15"/>
  <c r="D105" i="15" s="1"/>
  <c r="C106" i="15"/>
  <c r="D106" i="15" s="1"/>
  <c r="C107" i="15"/>
  <c r="D107" i="15" s="1"/>
  <c r="C108" i="15"/>
  <c r="D108" i="15" s="1"/>
  <c r="C109" i="15"/>
  <c r="D109" i="15" s="1"/>
  <c r="C110" i="15"/>
  <c r="D110" i="15" s="1"/>
  <c r="C111" i="15"/>
  <c r="D111" i="15" s="1"/>
  <c r="C112" i="15"/>
  <c r="D112" i="15" s="1"/>
  <c r="C113" i="15"/>
  <c r="D113" i="15" s="1"/>
  <c r="C114" i="15"/>
  <c r="D114" i="15" s="1"/>
  <c r="C115" i="15"/>
  <c r="D115" i="15" s="1"/>
  <c r="C116" i="15"/>
  <c r="D116" i="15" s="1"/>
  <c r="C117" i="15"/>
  <c r="D117" i="15" s="1"/>
  <c r="C118" i="15"/>
  <c r="D118" i="15" s="1"/>
  <c r="C119" i="15"/>
  <c r="D119" i="15" s="1"/>
  <c r="C120" i="15"/>
  <c r="D120" i="15" s="1"/>
  <c r="C121" i="15"/>
  <c r="D121" i="15" s="1"/>
  <c r="C122" i="15"/>
  <c r="D122" i="15" s="1"/>
  <c r="C123" i="15"/>
  <c r="D123" i="15" s="1"/>
  <c r="C124" i="15"/>
  <c r="D124" i="15" s="1"/>
  <c r="C125" i="15"/>
  <c r="D125" i="15" s="1"/>
  <c r="C126" i="15"/>
  <c r="D126" i="15" s="1"/>
  <c r="C127" i="15"/>
  <c r="D127" i="15" s="1"/>
  <c r="C128" i="15"/>
  <c r="D128" i="15" s="1"/>
  <c r="C129" i="15"/>
  <c r="D129" i="15" s="1"/>
  <c r="C130" i="15"/>
  <c r="D130" i="15" s="1"/>
  <c r="C131" i="15"/>
  <c r="D131" i="15" s="1"/>
  <c r="C132" i="15"/>
  <c r="D132" i="15" s="1"/>
  <c r="C133" i="15"/>
  <c r="D133" i="15" s="1"/>
  <c r="C134" i="15"/>
  <c r="D134" i="15" s="1"/>
  <c r="C135" i="15"/>
  <c r="D135" i="15" s="1"/>
  <c r="C136" i="15"/>
  <c r="D136" i="15" s="1"/>
  <c r="C137" i="15"/>
  <c r="D137" i="15" s="1"/>
  <c r="C138" i="15"/>
  <c r="D138" i="15" s="1"/>
  <c r="C139" i="15"/>
  <c r="D139" i="15" s="1"/>
  <c r="C140" i="15"/>
  <c r="D140" i="15" s="1"/>
  <c r="C141" i="15"/>
  <c r="D141" i="15" s="1"/>
  <c r="C142" i="15"/>
  <c r="D142" i="15" s="1"/>
  <c r="C143" i="15"/>
  <c r="D143" i="15" s="1"/>
  <c r="C144" i="15"/>
  <c r="D144" i="15" s="1"/>
  <c r="C145" i="15"/>
  <c r="D145" i="15" s="1"/>
  <c r="C146" i="15"/>
  <c r="D146" i="15" s="1"/>
  <c r="C147" i="15"/>
  <c r="D147" i="15" s="1"/>
  <c r="C148" i="15"/>
  <c r="D148" i="15" s="1"/>
  <c r="E159" i="15" s="1"/>
  <c r="C149" i="15"/>
  <c r="D149" i="15" s="1"/>
  <c r="C150" i="15"/>
  <c r="D150" i="15" s="1"/>
  <c r="C151" i="15"/>
  <c r="D151" i="15" s="1"/>
  <c r="C152" i="15"/>
  <c r="D152" i="15" s="1"/>
  <c r="C153" i="15"/>
  <c r="D153" i="15" s="1"/>
  <c r="C154" i="15"/>
  <c r="D154" i="15" s="1"/>
  <c r="C155" i="15"/>
  <c r="D155" i="15" s="1"/>
  <c r="C156" i="15"/>
  <c r="D156" i="15" s="1"/>
  <c r="C157" i="15"/>
  <c r="D157" i="15" s="1"/>
  <c r="C158" i="15"/>
  <c r="D158" i="15" s="1"/>
  <c r="C159" i="15"/>
  <c r="D159" i="15" s="1"/>
  <c r="C160" i="15"/>
  <c r="D160" i="15" s="1"/>
  <c r="C161" i="15"/>
  <c r="D161" i="15" s="1"/>
  <c r="C162" i="15"/>
  <c r="D162" i="15" s="1"/>
  <c r="C163" i="15"/>
  <c r="D163" i="15" s="1"/>
  <c r="C164" i="15"/>
  <c r="D164" i="15" s="1"/>
  <c r="C165" i="15"/>
  <c r="D165" i="15" s="1"/>
  <c r="C166" i="15"/>
  <c r="D166" i="15" s="1"/>
  <c r="C167" i="15"/>
  <c r="D167" i="15" s="1"/>
  <c r="C168" i="15"/>
  <c r="D168" i="15" s="1"/>
  <c r="C169" i="15"/>
  <c r="D169" i="15" s="1"/>
  <c r="M5" i="15"/>
  <c r="L5" i="15"/>
  <c r="E148" i="15"/>
  <c r="E164" i="15"/>
  <c r="K3" i="15"/>
  <c r="K4" i="15"/>
  <c r="L9" i="15" s="1"/>
  <c r="L15" i="15" s="1"/>
  <c r="K5" i="15"/>
  <c r="L10" i="15" s="1"/>
  <c r="M15" i="15" s="1"/>
  <c r="N4" i="15"/>
  <c r="M4" i="15"/>
  <c r="L4" i="15"/>
  <c r="N3" i="15"/>
  <c r="M3" i="15"/>
  <c r="L3" i="15"/>
  <c r="D5" i="3"/>
  <c r="D4" i="3"/>
  <c r="D8" i="3" s="1"/>
  <c r="D9" i="3" s="1"/>
  <c r="D10" i="3" s="1"/>
  <c r="G14" i="3" s="1"/>
  <c r="D3" i="3"/>
  <c r="D6" i="3"/>
  <c r="D2" i="3"/>
  <c r="D7" i="3" s="1"/>
  <c r="K10" i="5"/>
  <c r="M73" i="5" s="1"/>
  <c r="K11" i="5"/>
  <c r="U10" i="5" s="1"/>
  <c r="C172" i="5"/>
  <c r="M20" i="5"/>
  <c r="M91" i="5"/>
  <c r="M131" i="5"/>
  <c r="K5" i="5"/>
  <c r="U15" i="5" s="1"/>
  <c r="C2" i="2"/>
  <c r="C4" i="2" s="1"/>
  <c r="D2" i="2" s="1"/>
  <c r="C3" i="2"/>
  <c r="G2" i="10"/>
  <c r="J23" i="10" s="1"/>
  <c r="K23" i="10" s="1"/>
  <c r="L23" i="10" s="1"/>
  <c r="H2" i="10"/>
  <c r="J3" i="10"/>
  <c r="K3" i="10" s="1"/>
  <c r="L3" i="10" s="1"/>
  <c r="J7" i="10"/>
  <c r="K7" i="10" s="1"/>
  <c r="L7" i="10" s="1"/>
  <c r="J19" i="10"/>
  <c r="K19" i="10" s="1"/>
  <c r="L19" i="10" s="1"/>
  <c r="C2" i="10" a="1"/>
  <c r="C8" i="10" s="1"/>
  <c r="F2" i="10"/>
  <c r="C7" i="10"/>
  <c r="C19" i="10"/>
  <c r="C1" i="4"/>
  <c r="C7" i="4" s="1"/>
  <c r="C8" i="4" s="1"/>
  <c r="C2" i="4"/>
  <c r="C3" i="4"/>
  <c r="K2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B172" i="5"/>
  <c r="F2" i="5" s="1"/>
  <c r="H2" i="5" s="1"/>
  <c r="F7" i="5"/>
  <c r="H7" i="5" s="1"/>
  <c r="F12" i="5"/>
  <c r="H12" i="5" s="1"/>
  <c r="F15" i="5"/>
  <c r="H15" i="5" s="1"/>
  <c r="F23" i="5"/>
  <c r="H23" i="5" s="1"/>
  <c r="F28" i="5"/>
  <c r="H28" i="5" s="1"/>
  <c r="F31" i="5"/>
  <c r="H31" i="5" s="1"/>
  <c r="F39" i="5"/>
  <c r="H39" i="5" s="1"/>
  <c r="F44" i="5"/>
  <c r="H44" i="5" s="1"/>
  <c r="F47" i="5"/>
  <c r="H47" i="5" s="1"/>
  <c r="F55" i="5"/>
  <c r="H55" i="5" s="1"/>
  <c r="F60" i="5"/>
  <c r="H60" i="5" s="1"/>
  <c r="F63" i="5"/>
  <c r="H63" i="5" s="1"/>
  <c r="K7" i="5"/>
  <c r="E2" i="5"/>
  <c r="I2" i="5" s="1"/>
  <c r="E3" i="5"/>
  <c r="I3" i="5"/>
  <c r="E4" i="5"/>
  <c r="I4" i="5" s="1"/>
  <c r="E5" i="5"/>
  <c r="I5" i="5" s="1"/>
  <c r="E6" i="5"/>
  <c r="I6" i="5" s="1"/>
  <c r="E7" i="5"/>
  <c r="G7" i="5" s="1"/>
  <c r="I7" i="5"/>
  <c r="E8" i="5"/>
  <c r="I8" i="5" s="1"/>
  <c r="E9" i="5"/>
  <c r="I9" i="5" s="1"/>
  <c r="E10" i="5"/>
  <c r="I10" i="5" s="1"/>
  <c r="E11" i="5"/>
  <c r="I11" i="5"/>
  <c r="E12" i="5"/>
  <c r="I12" i="5" s="1"/>
  <c r="E13" i="5"/>
  <c r="I13" i="5" s="1"/>
  <c r="E14" i="5"/>
  <c r="I14" i="5" s="1"/>
  <c r="E15" i="5"/>
  <c r="G15" i="5" s="1"/>
  <c r="I15" i="5"/>
  <c r="E16" i="5"/>
  <c r="I16" i="5" s="1"/>
  <c r="E17" i="5"/>
  <c r="I17" i="5" s="1"/>
  <c r="E18" i="5"/>
  <c r="I18" i="5" s="1"/>
  <c r="E19" i="5"/>
  <c r="I19" i="5"/>
  <c r="E20" i="5"/>
  <c r="I20" i="5" s="1"/>
  <c r="E21" i="5"/>
  <c r="I21" i="5" s="1"/>
  <c r="E22" i="5"/>
  <c r="I22" i="5" s="1"/>
  <c r="E23" i="5"/>
  <c r="G23" i="5" s="1"/>
  <c r="I23" i="5"/>
  <c r="E24" i="5"/>
  <c r="I24" i="5" s="1"/>
  <c r="E25" i="5"/>
  <c r="I25" i="5" s="1"/>
  <c r="E26" i="5"/>
  <c r="I26" i="5" s="1"/>
  <c r="E27" i="5"/>
  <c r="I27" i="5"/>
  <c r="E28" i="5"/>
  <c r="I28" i="5" s="1"/>
  <c r="E29" i="5"/>
  <c r="I29" i="5" s="1"/>
  <c r="E30" i="5"/>
  <c r="I30" i="5" s="1"/>
  <c r="E31" i="5"/>
  <c r="G31" i="5" s="1"/>
  <c r="I31" i="5"/>
  <c r="E32" i="5"/>
  <c r="I32" i="5" s="1"/>
  <c r="E33" i="5"/>
  <c r="I33" i="5" s="1"/>
  <c r="E34" i="5"/>
  <c r="I34" i="5" s="1"/>
  <c r="E35" i="5"/>
  <c r="I35" i="5"/>
  <c r="E36" i="5"/>
  <c r="I36" i="5" s="1"/>
  <c r="E37" i="5"/>
  <c r="I37" i="5" s="1"/>
  <c r="E38" i="5"/>
  <c r="I38" i="5" s="1"/>
  <c r="E39" i="5"/>
  <c r="G39" i="5" s="1"/>
  <c r="I39" i="5"/>
  <c r="E40" i="5"/>
  <c r="I40" i="5" s="1"/>
  <c r="E41" i="5"/>
  <c r="I41" i="5" s="1"/>
  <c r="E42" i="5"/>
  <c r="I42" i="5" s="1"/>
  <c r="E43" i="5"/>
  <c r="I43" i="5"/>
  <c r="E44" i="5"/>
  <c r="I44" i="5" s="1"/>
  <c r="E45" i="5"/>
  <c r="I45" i="5" s="1"/>
  <c r="E46" i="5"/>
  <c r="I46" i="5" s="1"/>
  <c r="E47" i="5"/>
  <c r="G47" i="5" s="1"/>
  <c r="I47" i="5"/>
  <c r="E48" i="5"/>
  <c r="I48" i="5" s="1"/>
  <c r="E49" i="5"/>
  <c r="I49" i="5" s="1"/>
  <c r="E50" i="5"/>
  <c r="I50" i="5" s="1"/>
  <c r="E51" i="5"/>
  <c r="I51" i="5"/>
  <c r="E52" i="5"/>
  <c r="I52" i="5" s="1"/>
  <c r="E53" i="5"/>
  <c r="I53" i="5" s="1"/>
  <c r="E54" i="5"/>
  <c r="I54" i="5" s="1"/>
  <c r="E55" i="5"/>
  <c r="G55" i="5" s="1"/>
  <c r="I55" i="5"/>
  <c r="E56" i="5"/>
  <c r="I56" i="5" s="1"/>
  <c r="E57" i="5"/>
  <c r="I57" i="5" s="1"/>
  <c r="E58" i="5"/>
  <c r="I58" i="5" s="1"/>
  <c r="E59" i="5"/>
  <c r="I59" i="5"/>
  <c r="E60" i="5"/>
  <c r="I60" i="5" s="1"/>
  <c r="E61" i="5"/>
  <c r="I61" i="5" s="1"/>
  <c r="E62" i="5"/>
  <c r="I62" i="5" s="1"/>
  <c r="E63" i="5"/>
  <c r="G63" i="5" s="1"/>
  <c r="I63" i="5"/>
  <c r="E64" i="5"/>
  <c r="I64" i="5" s="1"/>
  <c r="E65" i="5"/>
  <c r="I65" i="5" s="1"/>
  <c r="E66" i="5"/>
  <c r="I66" i="5" s="1"/>
  <c r="E67" i="5"/>
  <c r="I67" i="5" s="1"/>
  <c r="E68" i="5"/>
  <c r="I68" i="5" s="1"/>
  <c r="E69" i="5"/>
  <c r="I69" i="5" s="1"/>
  <c r="E70" i="5"/>
  <c r="I70" i="5" s="1"/>
  <c r="E71" i="5"/>
  <c r="I71" i="5"/>
  <c r="E72" i="5"/>
  <c r="I72" i="5" s="1"/>
  <c r="E73" i="5"/>
  <c r="I73" i="5" s="1"/>
  <c r="E74" i="5"/>
  <c r="I74" i="5" s="1"/>
  <c r="E75" i="5"/>
  <c r="I75" i="5" s="1"/>
  <c r="E76" i="5"/>
  <c r="I76" i="5" s="1"/>
  <c r="E77" i="5"/>
  <c r="I77" i="5" s="1"/>
  <c r="E78" i="5"/>
  <c r="I78" i="5" s="1"/>
  <c r="E79" i="5"/>
  <c r="I79" i="5"/>
  <c r="E80" i="5"/>
  <c r="I80" i="5" s="1"/>
  <c r="E81" i="5"/>
  <c r="I81" i="5" s="1"/>
  <c r="E82" i="5"/>
  <c r="I82" i="5" s="1"/>
  <c r="E83" i="5"/>
  <c r="I83" i="5" s="1"/>
  <c r="E84" i="5"/>
  <c r="I84" i="5" s="1"/>
  <c r="E85" i="5"/>
  <c r="I85" i="5" s="1"/>
  <c r="E86" i="5"/>
  <c r="I86" i="5" s="1"/>
  <c r="E87" i="5"/>
  <c r="I87" i="5"/>
  <c r="E88" i="5"/>
  <c r="I88" i="5" s="1"/>
  <c r="E89" i="5"/>
  <c r="I89" i="5" s="1"/>
  <c r="E90" i="5"/>
  <c r="I90" i="5" s="1"/>
  <c r="E91" i="5"/>
  <c r="I91" i="5" s="1"/>
  <c r="E92" i="5"/>
  <c r="I92" i="5" s="1"/>
  <c r="E93" i="5"/>
  <c r="I93" i="5" s="1"/>
  <c r="E94" i="5"/>
  <c r="I94" i="5" s="1"/>
  <c r="E95" i="5"/>
  <c r="I95" i="5"/>
  <c r="E96" i="5"/>
  <c r="I96" i="5" s="1"/>
  <c r="E97" i="5"/>
  <c r="I97" i="5" s="1"/>
  <c r="E98" i="5"/>
  <c r="I98" i="5" s="1"/>
  <c r="E99" i="5"/>
  <c r="I99" i="5" s="1"/>
  <c r="E100" i="5"/>
  <c r="I100" i="5" s="1"/>
  <c r="E101" i="5"/>
  <c r="I101" i="5" s="1"/>
  <c r="E102" i="5"/>
  <c r="I102" i="5" s="1"/>
  <c r="E103" i="5"/>
  <c r="I103" i="5"/>
  <c r="E104" i="5"/>
  <c r="I104" i="5" s="1"/>
  <c r="E105" i="5"/>
  <c r="I105" i="5" s="1"/>
  <c r="E106" i="5"/>
  <c r="I106" i="5" s="1"/>
  <c r="E107" i="5"/>
  <c r="I107" i="5" s="1"/>
  <c r="E108" i="5"/>
  <c r="I108" i="5" s="1"/>
  <c r="E109" i="5"/>
  <c r="I109" i="5" s="1"/>
  <c r="E110" i="5"/>
  <c r="I110" i="5" s="1"/>
  <c r="E111" i="5"/>
  <c r="I111" i="5"/>
  <c r="E112" i="5"/>
  <c r="I112" i="5" s="1"/>
  <c r="E113" i="5"/>
  <c r="I113" i="5" s="1"/>
  <c r="E114" i="5"/>
  <c r="I114" i="5" s="1"/>
  <c r="E115" i="5"/>
  <c r="I115" i="5" s="1"/>
  <c r="E116" i="5"/>
  <c r="I116" i="5" s="1"/>
  <c r="E117" i="5"/>
  <c r="I117" i="5" s="1"/>
  <c r="E118" i="5"/>
  <c r="I118" i="5" s="1"/>
  <c r="E119" i="5"/>
  <c r="I119" i="5"/>
  <c r="E120" i="5"/>
  <c r="I120" i="5" s="1"/>
  <c r="E121" i="5"/>
  <c r="I121" i="5" s="1"/>
  <c r="E122" i="5"/>
  <c r="I122" i="5" s="1"/>
  <c r="E123" i="5"/>
  <c r="I123" i="5" s="1"/>
  <c r="E124" i="5"/>
  <c r="I124" i="5" s="1"/>
  <c r="E125" i="5"/>
  <c r="I125" i="5" s="1"/>
  <c r="E126" i="5"/>
  <c r="I126" i="5" s="1"/>
  <c r="E127" i="5"/>
  <c r="I127" i="5"/>
  <c r="E128" i="5"/>
  <c r="I128" i="5" s="1"/>
  <c r="E129" i="5"/>
  <c r="I129" i="5" s="1"/>
  <c r="E130" i="5"/>
  <c r="I130" i="5" s="1"/>
  <c r="E131" i="5"/>
  <c r="I131" i="5" s="1"/>
  <c r="E132" i="5"/>
  <c r="I132" i="5" s="1"/>
  <c r="E133" i="5"/>
  <c r="I133" i="5" s="1"/>
  <c r="E134" i="5"/>
  <c r="I134" i="5" s="1"/>
  <c r="E135" i="5"/>
  <c r="I135" i="5"/>
  <c r="E136" i="5"/>
  <c r="I136" i="5" s="1"/>
  <c r="E137" i="5"/>
  <c r="I137" i="5" s="1"/>
  <c r="E138" i="5"/>
  <c r="I138" i="5" s="1"/>
  <c r="E139" i="5"/>
  <c r="I139" i="5" s="1"/>
  <c r="E140" i="5"/>
  <c r="I140" i="5" s="1"/>
  <c r="E141" i="5"/>
  <c r="I141" i="5" s="1"/>
  <c r="E142" i="5"/>
  <c r="I142" i="5" s="1"/>
  <c r="E143" i="5"/>
  <c r="I143" i="5"/>
  <c r="E144" i="5"/>
  <c r="I144" i="5" s="1"/>
  <c r="E145" i="5"/>
  <c r="I145" i="5" s="1"/>
  <c r="E146" i="5"/>
  <c r="I146" i="5" s="1"/>
  <c r="E147" i="5"/>
  <c r="I147" i="5" s="1"/>
  <c r="E148" i="5"/>
  <c r="I148" i="5" s="1"/>
  <c r="E149" i="5"/>
  <c r="I149" i="5" s="1"/>
  <c r="E150" i="5"/>
  <c r="I150" i="5" s="1"/>
  <c r="E151" i="5"/>
  <c r="I151" i="5"/>
  <c r="E152" i="5"/>
  <c r="I152" i="5" s="1"/>
  <c r="E153" i="5"/>
  <c r="I153" i="5" s="1"/>
  <c r="E154" i="5"/>
  <c r="I154" i="5" s="1"/>
  <c r="E155" i="5"/>
  <c r="I155" i="5" s="1"/>
  <c r="E156" i="5"/>
  <c r="I156" i="5" s="1"/>
  <c r="E157" i="5"/>
  <c r="I157" i="5" s="1"/>
  <c r="E158" i="5"/>
  <c r="I158" i="5" s="1"/>
  <c r="E159" i="5"/>
  <c r="I159" i="5"/>
  <c r="E160" i="5"/>
  <c r="I160" i="5" s="1"/>
  <c r="E161" i="5"/>
  <c r="I161" i="5" s="1"/>
  <c r="E162" i="5"/>
  <c r="I162" i="5" s="1"/>
  <c r="E163" i="5"/>
  <c r="I163" i="5" s="1"/>
  <c r="E164" i="5"/>
  <c r="I164" i="5" s="1"/>
  <c r="E165" i="5"/>
  <c r="I165" i="5" s="1"/>
  <c r="E166" i="5"/>
  <c r="I166" i="5" s="1"/>
  <c r="E167" i="5"/>
  <c r="I167" i="5"/>
  <c r="E168" i="5"/>
  <c r="I168" i="5" s="1"/>
  <c r="E169" i="5"/>
  <c r="I169" i="5" s="1"/>
  <c r="U2" i="5"/>
  <c r="U4" i="5" s="1"/>
  <c r="U12" i="5"/>
  <c r="F3" i="9"/>
  <c r="F4" i="9"/>
  <c r="G4" i="9" s="1"/>
  <c r="F5" i="9"/>
  <c r="H5" i="9" s="1"/>
  <c r="F6" i="9"/>
  <c r="F7" i="9"/>
  <c r="F8" i="9"/>
  <c r="G8" i="9" s="1"/>
  <c r="F9" i="9"/>
  <c r="H9" i="9" s="1"/>
  <c r="F10" i="9"/>
  <c r="F11" i="9"/>
  <c r="F12" i="9"/>
  <c r="G12" i="9" s="1"/>
  <c r="F13" i="9"/>
  <c r="H13" i="9" s="1"/>
  <c r="F14" i="9"/>
  <c r="F15" i="9"/>
  <c r="F16" i="9"/>
  <c r="G16" i="9" s="1"/>
  <c r="F17" i="9"/>
  <c r="H17" i="9" s="1"/>
  <c r="F18" i="9"/>
  <c r="F19" i="9"/>
  <c r="F20" i="9"/>
  <c r="G20" i="9" s="1"/>
  <c r="F21" i="9"/>
  <c r="H21" i="9" s="1"/>
  <c r="F22" i="9"/>
  <c r="F23" i="9"/>
  <c r="F24" i="9"/>
  <c r="G24" i="9" s="1"/>
  <c r="F25" i="9"/>
  <c r="H25" i="9" s="1"/>
  <c r="F26" i="9"/>
  <c r="F27" i="9"/>
  <c r="F28" i="9"/>
  <c r="G28" i="9" s="1"/>
  <c r="F29" i="9"/>
  <c r="H29" i="9" s="1"/>
  <c r="F30" i="9"/>
  <c r="F31" i="9"/>
  <c r="F32" i="9"/>
  <c r="G32" i="9" s="1"/>
  <c r="F33" i="9"/>
  <c r="H33" i="9" s="1"/>
  <c r="F34" i="9"/>
  <c r="F35" i="9"/>
  <c r="F36" i="9"/>
  <c r="G36" i="9" s="1"/>
  <c r="F37" i="9"/>
  <c r="H37" i="9" s="1"/>
  <c r="F38" i="9"/>
  <c r="H38" i="9" s="1"/>
  <c r="F39" i="9"/>
  <c r="F40" i="9"/>
  <c r="G40" i="9" s="1"/>
  <c r="F41" i="9"/>
  <c r="H41" i="9" s="1"/>
  <c r="F42" i="9"/>
  <c r="H42" i="9" s="1"/>
  <c r="F43" i="9"/>
  <c r="F44" i="9"/>
  <c r="G44" i="9" s="1"/>
  <c r="F45" i="9"/>
  <c r="H45" i="9" s="1"/>
  <c r="F46" i="9"/>
  <c r="G46" i="9" s="1"/>
  <c r="F47" i="9"/>
  <c r="F48" i="9"/>
  <c r="G48" i="9" s="1"/>
  <c r="F49" i="9"/>
  <c r="H49" i="9" s="1"/>
  <c r="F50" i="9"/>
  <c r="F51" i="9"/>
  <c r="F52" i="9"/>
  <c r="G52" i="9" s="1"/>
  <c r="F53" i="9"/>
  <c r="H53" i="9" s="1"/>
  <c r="F54" i="9"/>
  <c r="H54" i="9" s="1"/>
  <c r="F55" i="9"/>
  <c r="F56" i="9"/>
  <c r="G56" i="9" s="1"/>
  <c r="F57" i="9"/>
  <c r="H57" i="9" s="1"/>
  <c r="F58" i="9"/>
  <c r="H58" i="9" s="1"/>
  <c r="F59" i="9"/>
  <c r="F60" i="9"/>
  <c r="G60" i="9" s="1"/>
  <c r="F61" i="9"/>
  <c r="H61" i="9" s="1"/>
  <c r="F62" i="9"/>
  <c r="F63" i="9"/>
  <c r="F64" i="9"/>
  <c r="G64" i="9" s="1"/>
  <c r="F65" i="9"/>
  <c r="H65" i="9" s="1"/>
  <c r="F66" i="9"/>
  <c r="G66" i="9" s="1"/>
  <c r="F67" i="9"/>
  <c r="F68" i="9"/>
  <c r="G68" i="9" s="1"/>
  <c r="F69" i="9"/>
  <c r="H69" i="9" s="1"/>
  <c r="F70" i="9"/>
  <c r="H70" i="9" s="1"/>
  <c r="F71" i="9"/>
  <c r="F72" i="9"/>
  <c r="G72" i="9" s="1"/>
  <c r="F73" i="9"/>
  <c r="H73" i="9" s="1"/>
  <c r="F74" i="9"/>
  <c r="H74" i="9" s="1"/>
  <c r="F75" i="9"/>
  <c r="F76" i="9"/>
  <c r="G76" i="9" s="1"/>
  <c r="F77" i="9"/>
  <c r="H77" i="9" s="1"/>
  <c r="F78" i="9"/>
  <c r="G78" i="9" s="1"/>
  <c r="F79" i="9"/>
  <c r="F80" i="9"/>
  <c r="G80" i="9" s="1"/>
  <c r="F81" i="9"/>
  <c r="H81" i="9" s="1"/>
  <c r="F82" i="9"/>
  <c r="F83" i="9"/>
  <c r="F84" i="9"/>
  <c r="G84" i="9" s="1"/>
  <c r="F85" i="9"/>
  <c r="H85" i="9" s="1"/>
  <c r="F86" i="9"/>
  <c r="H86" i="9" s="1"/>
  <c r="F87" i="9"/>
  <c r="F88" i="9"/>
  <c r="G88" i="9" s="1"/>
  <c r="F89" i="9"/>
  <c r="H89" i="9" s="1"/>
  <c r="F90" i="9"/>
  <c r="H90" i="9" s="1"/>
  <c r="F91" i="9"/>
  <c r="F92" i="9"/>
  <c r="G92" i="9" s="1"/>
  <c r="F93" i="9"/>
  <c r="H93" i="9" s="1"/>
  <c r="F94" i="9"/>
  <c r="F95" i="9"/>
  <c r="F96" i="9"/>
  <c r="G96" i="9" s="1"/>
  <c r="F97" i="9"/>
  <c r="H97" i="9" s="1"/>
  <c r="F98" i="9"/>
  <c r="G98" i="9" s="1"/>
  <c r="F99" i="9"/>
  <c r="F100" i="9"/>
  <c r="G100" i="9" s="1"/>
  <c r="F101" i="9"/>
  <c r="H101" i="9" s="1"/>
  <c r="F102" i="9"/>
  <c r="H102" i="9" s="1"/>
  <c r="F103" i="9"/>
  <c r="F104" i="9"/>
  <c r="G104" i="9" s="1"/>
  <c r="F105" i="9"/>
  <c r="H105" i="9" s="1"/>
  <c r="F106" i="9"/>
  <c r="H106" i="9" s="1"/>
  <c r="F107" i="9"/>
  <c r="F108" i="9"/>
  <c r="G108" i="9" s="1"/>
  <c r="F109" i="9"/>
  <c r="H109" i="9" s="1"/>
  <c r="F110" i="9"/>
  <c r="G110" i="9" s="1"/>
  <c r="F111" i="9"/>
  <c r="F112" i="9"/>
  <c r="G112" i="9" s="1"/>
  <c r="F113" i="9"/>
  <c r="H113" i="9" s="1"/>
  <c r="F114" i="9"/>
  <c r="F115" i="9"/>
  <c r="F116" i="9"/>
  <c r="G116" i="9" s="1"/>
  <c r="F117" i="9"/>
  <c r="H117" i="9" s="1"/>
  <c r="F118" i="9"/>
  <c r="G118" i="9" s="1"/>
  <c r="F119" i="9"/>
  <c r="F120" i="9"/>
  <c r="G120" i="9" s="1"/>
  <c r="F121" i="9"/>
  <c r="H121" i="9" s="1"/>
  <c r="F122" i="9"/>
  <c r="H122" i="9" s="1"/>
  <c r="F123" i="9"/>
  <c r="F124" i="9"/>
  <c r="G124" i="9" s="1"/>
  <c r="F125" i="9"/>
  <c r="H125" i="9" s="1"/>
  <c r="F126" i="9"/>
  <c r="G126" i="9" s="1"/>
  <c r="F127" i="9"/>
  <c r="F128" i="9"/>
  <c r="G128" i="9" s="1"/>
  <c r="F129" i="9"/>
  <c r="H129" i="9" s="1"/>
  <c r="F130" i="9"/>
  <c r="F131" i="9"/>
  <c r="F132" i="9"/>
  <c r="G132" i="9" s="1"/>
  <c r="F133" i="9"/>
  <c r="H133" i="9" s="1"/>
  <c r="F134" i="9"/>
  <c r="H134" i="9" s="1"/>
  <c r="F135" i="9"/>
  <c r="F136" i="9"/>
  <c r="G136" i="9" s="1"/>
  <c r="F137" i="9"/>
  <c r="H137" i="9" s="1"/>
  <c r="F138" i="9"/>
  <c r="H138" i="9" s="1"/>
  <c r="F139" i="9"/>
  <c r="F140" i="9"/>
  <c r="G140" i="9" s="1"/>
  <c r="F141" i="9"/>
  <c r="H141" i="9" s="1"/>
  <c r="F142" i="9"/>
  <c r="F143" i="9"/>
  <c r="F144" i="9"/>
  <c r="G144" i="9" s="1"/>
  <c r="F145" i="9"/>
  <c r="H145" i="9" s="1"/>
  <c r="F146" i="9"/>
  <c r="G146" i="9" s="1"/>
  <c r="F147" i="9"/>
  <c r="F148" i="9"/>
  <c r="G148" i="9" s="1"/>
  <c r="F149" i="9"/>
  <c r="H149" i="9" s="1"/>
  <c r="F150" i="9"/>
  <c r="H150" i="9" s="1"/>
  <c r="F151" i="9"/>
  <c r="F152" i="9"/>
  <c r="G152" i="9" s="1"/>
  <c r="F153" i="9"/>
  <c r="H153" i="9" s="1"/>
  <c r="F154" i="9"/>
  <c r="H154" i="9" s="1"/>
  <c r="F155" i="9"/>
  <c r="F156" i="9"/>
  <c r="G156" i="9" s="1"/>
  <c r="F157" i="9"/>
  <c r="H157" i="9" s="1"/>
  <c r="F158" i="9"/>
  <c r="H158" i="9" s="1"/>
  <c r="F159" i="9"/>
  <c r="F160" i="9"/>
  <c r="G160" i="9" s="1"/>
  <c r="F161" i="9"/>
  <c r="H161" i="9" s="1"/>
  <c r="F162" i="9"/>
  <c r="G162" i="9" s="1"/>
  <c r="F163" i="9"/>
  <c r="F164" i="9"/>
  <c r="G164" i="9" s="1"/>
  <c r="F165" i="9"/>
  <c r="H165" i="9" s="1"/>
  <c r="F166" i="9"/>
  <c r="H166" i="9" s="1"/>
  <c r="F167" i="9"/>
  <c r="F168" i="9"/>
  <c r="G168" i="9" s="1"/>
  <c r="F169" i="9"/>
  <c r="H169" i="9" s="1"/>
  <c r="H170" i="9"/>
  <c r="F2" i="9"/>
  <c r="B3" i="14"/>
  <c r="B44" i="14"/>
  <c r="B60" i="14"/>
  <c r="B23" i="14"/>
  <c r="B17" i="14"/>
  <c r="B61" i="14"/>
  <c r="B45" i="14"/>
  <c r="B62" i="14"/>
  <c r="B15" i="14"/>
  <c r="B46" i="14"/>
  <c r="B24" i="14"/>
  <c r="B4" i="14"/>
  <c r="B63" i="14"/>
  <c r="B64" i="14"/>
  <c r="B25" i="14"/>
  <c r="B16" i="14"/>
  <c r="B65" i="14"/>
  <c r="B66" i="14"/>
  <c r="B67" i="14"/>
  <c r="B68" i="14"/>
  <c r="B32" i="14"/>
  <c r="B47" i="14"/>
  <c r="B18" i="14"/>
  <c r="B39" i="14"/>
  <c r="B69" i="14"/>
  <c r="B40" i="14"/>
  <c r="B70" i="14"/>
  <c r="B48" i="14"/>
  <c r="B71" i="14"/>
  <c r="B72" i="14"/>
  <c r="B33" i="14"/>
  <c r="B73" i="14"/>
  <c r="B5" i="14"/>
  <c r="B74" i="14"/>
  <c r="B75" i="14"/>
  <c r="B76" i="14"/>
  <c r="B49" i="14"/>
  <c r="B77" i="14"/>
  <c r="B78" i="14"/>
  <c r="B79" i="14"/>
  <c r="B80" i="14"/>
  <c r="B81" i="14"/>
  <c r="B82" i="14"/>
  <c r="B83" i="14"/>
  <c r="B34" i="14"/>
  <c r="B84" i="14"/>
  <c r="B85" i="14"/>
  <c r="B86" i="14"/>
  <c r="B87" i="14"/>
  <c r="B88" i="14"/>
  <c r="B89" i="14"/>
  <c r="B90" i="14"/>
  <c r="B91" i="14"/>
  <c r="B92" i="14"/>
  <c r="B93" i="14"/>
  <c r="B50" i="14"/>
  <c r="B94" i="14"/>
  <c r="B95" i="14"/>
  <c r="B96" i="14"/>
  <c r="B97" i="14"/>
  <c r="B98" i="14"/>
  <c r="B99" i="14"/>
  <c r="B26" i="14"/>
  <c r="B100" i="14"/>
  <c r="B6" i="14"/>
  <c r="B27" i="14"/>
  <c r="B101" i="14"/>
  <c r="B7" i="14"/>
  <c r="B9" i="14"/>
  <c r="B51" i="14"/>
  <c r="B102" i="14"/>
  <c r="B103" i="14"/>
  <c r="B41" i="14"/>
  <c r="B20" i="14"/>
  <c r="B42" i="14"/>
  <c r="B104" i="14"/>
  <c r="B105" i="14"/>
  <c r="B106" i="14"/>
  <c r="B107" i="14"/>
  <c r="B108" i="14"/>
  <c r="B109" i="14"/>
  <c r="B110" i="14"/>
  <c r="B111" i="14"/>
  <c r="B112" i="14"/>
  <c r="B35" i="14"/>
  <c r="B52" i="14"/>
  <c r="B113" i="14"/>
  <c r="B28" i="14"/>
  <c r="B13" i="14"/>
  <c r="B114" i="14"/>
  <c r="B53" i="14"/>
  <c r="B115" i="14"/>
  <c r="B116" i="14"/>
  <c r="B117" i="14"/>
  <c r="B118" i="14"/>
  <c r="B119" i="14"/>
  <c r="B8" i="14"/>
  <c r="B36" i="14"/>
  <c r="B120" i="14"/>
  <c r="B121" i="14"/>
  <c r="B122" i="14"/>
  <c r="B123" i="14"/>
  <c r="B21" i="14"/>
  <c r="B124" i="14"/>
  <c r="B125" i="14"/>
  <c r="B126" i="14"/>
  <c r="B127" i="14"/>
  <c r="B54" i="14"/>
  <c r="B128" i="14"/>
  <c r="B129" i="14"/>
  <c r="B130" i="14"/>
  <c r="B131" i="14"/>
  <c r="B132" i="14"/>
  <c r="B133" i="14"/>
  <c r="B29" i="14"/>
  <c r="B134" i="14"/>
  <c r="B55" i="14"/>
  <c r="B56" i="14"/>
  <c r="B135" i="14"/>
  <c r="B57" i="14"/>
  <c r="B136" i="14"/>
  <c r="B137" i="14"/>
  <c r="B138" i="14"/>
  <c r="B139" i="14"/>
  <c r="B140" i="14"/>
  <c r="B141" i="14"/>
  <c r="B142" i="14"/>
  <c r="B143" i="14"/>
  <c r="B58" i="14"/>
  <c r="B144" i="14"/>
  <c r="B145" i="14"/>
  <c r="B19" i="14"/>
  <c r="B146" i="14"/>
  <c r="B147" i="14"/>
  <c r="B148" i="14"/>
  <c r="B149" i="14"/>
  <c r="B30" i="14"/>
  <c r="B150" i="14"/>
  <c r="B151" i="14"/>
  <c r="B152" i="14"/>
  <c r="B153" i="14"/>
  <c r="B154" i="14"/>
  <c r="B12" i="14"/>
  <c r="B2" i="14"/>
  <c r="B10" i="14"/>
  <c r="B155" i="14"/>
  <c r="B31" i="14"/>
  <c r="B14" i="14"/>
  <c r="B37" i="14"/>
  <c r="B38" i="14"/>
  <c r="B22" i="14"/>
  <c r="B156" i="14"/>
  <c r="B157" i="14"/>
  <c r="B158" i="14"/>
  <c r="B11" i="14"/>
  <c r="B159" i="14"/>
  <c r="B160" i="14"/>
  <c r="B161" i="14"/>
  <c r="B162" i="14"/>
  <c r="B163" i="14"/>
  <c r="B164" i="14"/>
  <c r="B165" i="14"/>
  <c r="B166" i="14"/>
  <c r="B167" i="14"/>
  <c r="B168" i="14"/>
  <c r="B43" i="14"/>
  <c r="B169" i="14"/>
  <c r="B170" i="14"/>
  <c r="B59" i="14"/>
  <c r="D2" i="7"/>
  <c r="C2" i="7"/>
  <c r="F13" i="11"/>
  <c r="G13" i="11" s="1"/>
  <c r="H13" i="11" s="1"/>
  <c r="E6" i="11"/>
  <c r="F12" i="11"/>
  <c r="F11" i="11"/>
  <c r="G11" i="11" s="1"/>
  <c r="H11" i="11" s="1"/>
  <c r="G4" i="11"/>
  <c r="G2" i="11"/>
  <c r="C7" i="2"/>
  <c r="C14" i="2" s="1"/>
  <c r="E7" i="11"/>
  <c r="G31" i="11" s="1"/>
  <c r="G3" i="11"/>
  <c r="F4" i="11"/>
  <c r="F3" i="11"/>
  <c r="F2" i="11"/>
  <c r="E2" i="11"/>
  <c r="E4" i="11"/>
  <c r="E3" i="11"/>
  <c r="F9" i="10"/>
  <c r="F5" i="10"/>
  <c r="H9" i="10"/>
  <c r="H3" i="9"/>
  <c r="H6" i="9"/>
  <c r="H7" i="9"/>
  <c r="H10" i="9"/>
  <c r="H11" i="9"/>
  <c r="H12" i="9"/>
  <c r="H14" i="9"/>
  <c r="H15" i="9"/>
  <c r="H18" i="9"/>
  <c r="H19" i="9"/>
  <c r="H22" i="9"/>
  <c r="H23" i="9"/>
  <c r="H26" i="9"/>
  <c r="H27" i="9"/>
  <c r="H28" i="9"/>
  <c r="H30" i="9"/>
  <c r="H31" i="9"/>
  <c r="H34" i="9"/>
  <c r="H35" i="9"/>
  <c r="H39" i="9"/>
  <c r="H40" i="9"/>
  <c r="H43" i="9"/>
  <c r="H46" i="9"/>
  <c r="H47" i="9"/>
  <c r="H50" i="9"/>
  <c r="H51" i="9"/>
  <c r="H52" i="9"/>
  <c r="H55" i="9"/>
  <c r="H59" i="9"/>
  <c r="H60" i="9"/>
  <c r="H62" i="9"/>
  <c r="H63" i="9"/>
  <c r="H66" i="9"/>
  <c r="H67" i="9"/>
  <c r="H71" i="9"/>
  <c r="H72" i="9"/>
  <c r="H75" i="9"/>
  <c r="H78" i="9"/>
  <c r="H79" i="9"/>
  <c r="H82" i="9"/>
  <c r="H83" i="9"/>
  <c r="H84" i="9"/>
  <c r="H87" i="9"/>
  <c r="H91" i="9"/>
  <c r="H92" i="9"/>
  <c r="H94" i="9"/>
  <c r="H95" i="9"/>
  <c r="H98" i="9"/>
  <c r="H99" i="9"/>
  <c r="H103" i="9"/>
  <c r="H104" i="9"/>
  <c r="H107" i="9"/>
  <c r="H110" i="9"/>
  <c r="H111" i="9"/>
  <c r="H114" i="9"/>
  <c r="H115" i="9"/>
  <c r="H116" i="9"/>
  <c r="H119" i="9"/>
  <c r="H123" i="9"/>
  <c r="H124" i="9"/>
  <c r="H126" i="9"/>
  <c r="H127" i="9"/>
  <c r="H130" i="9"/>
  <c r="H131" i="9"/>
  <c r="H135" i="9"/>
  <c r="H136" i="9"/>
  <c r="H139" i="9"/>
  <c r="H142" i="9"/>
  <c r="H143" i="9"/>
  <c r="H146" i="9"/>
  <c r="H147" i="9"/>
  <c r="H148" i="9"/>
  <c r="H151" i="9"/>
  <c r="H155" i="9"/>
  <c r="H156" i="9"/>
  <c r="H159" i="9"/>
  <c r="H162" i="9"/>
  <c r="H163" i="9"/>
  <c r="H167" i="9"/>
  <c r="H2" i="9"/>
  <c r="G170" i="9"/>
  <c r="G3" i="9"/>
  <c r="G6" i="9"/>
  <c r="G7" i="9"/>
  <c r="G9" i="9"/>
  <c r="G10" i="9"/>
  <c r="G11" i="9"/>
  <c r="G13" i="9"/>
  <c r="G14" i="9"/>
  <c r="G15" i="9"/>
  <c r="G17" i="9"/>
  <c r="G18" i="9"/>
  <c r="G19" i="9"/>
  <c r="G22" i="9"/>
  <c r="G23" i="9"/>
  <c r="G25" i="9"/>
  <c r="G26" i="9"/>
  <c r="G27" i="9"/>
  <c r="G29" i="9"/>
  <c r="G30" i="9"/>
  <c r="G31" i="9"/>
  <c r="G33" i="9"/>
  <c r="G34" i="9"/>
  <c r="G35" i="9"/>
  <c r="G38" i="9"/>
  <c r="G39" i="9"/>
  <c r="G41" i="9"/>
  <c r="G43" i="9"/>
  <c r="G45" i="9"/>
  <c r="G47" i="9"/>
  <c r="G49" i="9"/>
  <c r="G50" i="9"/>
  <c r="G51" i="9"/>
  <c r="G55" i="9"/>
  <c r="G58" i="9"/>
  <c r="G59" i="9"/>
  <c r="G61" i="9"/>
  <c r="G62" i="9"/>
  <c r="G63" i="9"/>
  <c r="G65" i="9"/>
  <c r="G67" i="9"/>
  <c r="G70" i="9"/>
  <c r="G71" i="9"/>
  <c r="G75" i="9"/>
  <c r="G77" i="9"/>
  <c r="G79" i="9"/>
  <c r="G81" i="9"/>
  <c r="G82" i="9"/>
  <c r="G83" i="9"/>
  <c r="G87" i="9"/>
  <c r="G90" i="9"/>
  <c r="G91" i="9"/>
  <c r="G93" i="9"/>
  <c r="G94" i="9"/>
  <c r="G95" i="9"/>
  <c r="G97" i="9"/>
  <c r="G99" i="9"/>
  <c r="G102" i="9"/>
  <c r="G103" i="9"/>
  <c r="G107" i="9"/>
  <c r="G109" i="9"/>
  <c r="G111" i="9"/>
  <c r="G114" i="9"/>
  <c r="G115" i="9"/>
  <c r="G119" i="9"/>
  <c r="G122" i="9"/>
  <c r="G123" i="9"/>
  <c r="G125" i="9"/>
  <c r="G127" i="9"/>
  <c r="G130" i="9"/>
  <c r="G131" i="9"/>
  <c r="G135" i="9"/>
  <c r="G138" i="9"/>
  <c r="G139" i="9"/>
  <c r="G141" i="9"/>
  <c r="G142" i="9"/>
  <c r="G143" i="9"/>
  <c r="G147" i="9"/>
  <c r="G150" i="9"/>
  <c r="G151" i="9"/>
  <c r="G155" i="9"/>
  <c r="G157" i="9"/>
  <c r="G159" i="9"/>
  <c r="G163" i="9"/>
  <c r="G167" i="9"/>
  <c r="G2" i="9"/>
  <c r="F5" i="7"/>
  <c r="F6" i="7" s="1"/>
  <c r="G14" i="7" s="1"/>
  <c r="D2" i="6"/>
  <c r="D4" i="6"/>
  <c r="D5" i="6" s="1"/>
  <c r="E13" i="6" s="1"/>
  <c r="D6" i="6"/>
  <c r="D7" i="6" s="1"/>
  <c r="U25" i="5"/>
  <c r="U24" i="5"/>
  <c r="U23" i="5"/>
  <c r="U22" i="5"/>
  <c r="U13" i="5"/>
  <c r="U21" i="5" s="1"/>
  <c r="D13" i="6"/>
  <c r="F3" i="6"/>
  <c r="F2" i="6"/>
  <c r="E3" i="6"/>
  <c r="E2" i="6"/>
  <c r="D3" i="6"/>
  <c r="F14" i="3"/>
  <c r="E14" i="3"/>
  <c r="D14" i="3"/>
  <c r="C12" i="4"/>
  <c r="F17" i="4" s="1"/>
  <c r="D17" i="4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F3" i="7"/>
  <c r="F2" i="7"/>
  <c r="E2" i="2"/>
  <c r="P20" i="5"/>
  <c r="P73" i="5"/>
  <c r="P91" i="5"/>
  <c r="P131" i="5"/>
  <c r="Q91" i="5"/>
  <c r="L3" i="5"/>
  <c r="L2" i="5"/>
  <c r="K3" i="5"/>
  <c r="D1" i="3"/>
  <c r="H168" i="9" l="1"/>
  <c r="H128" i="9"/>
  <c r="H96" i="9"/>
  <c r="H64" i="9"/>
  <c r="H32" i="9"/>
  <c r="H16" i="9"/>
  <c r="H160" i="9"/>
  <c r="H152" i="9"/>
  <c r="H140" i="9"/>
  <c r="H132" i="9"/>
  <c r="H120" i="9"/>
  <c r="H108" i="9"/>
  <c r="H100" i="9"/>
  <c r="H88" i="9"/>
  <c r="H76" i="9"/>
  <c r="H68" i="9"/>
  <c r="H56" i="9"/>
  <c r="H44" i="9"/>
  <c r="H36" i="9"/>
  <c r="H20" i="9"/>
  <c r="H4" i="9"/>
  <c r="H164" i="9"/>
  <c r="H144" i="9"/>
  <c r="H112" i="9"/>
  <c r="H80" i="9"/>
  <c r="H48" i="9"/>
  <c r="H24" i="9"/>
  <c r="H8" i="9"/>
  <c r="F3" i="15"/>
  <c r="F46" i="15"/>
  <c r="F78" i="15"/>
  <c r="E109" i="15"/>
  <c r="E132" i="15"/>
  <c r="E25" i="15"/>
  <c r="E57" i="15"/>
  <c r="E89" i="15"/>
  <c r="E116" i="15"/>
  <c r="F132" i="15"/>
  <c r="F148" i="15"/>
  <c r="F164" i="15"/>
  <c r="F25" i="15"/>
  <c r="F57" i="15"/>
  <c r="F89" i="15"/>
  <c r="F121" i="15"/>
  <c r="F137" i="15"/>
  <c r="F153" i="15"/>
  <c r="F169" i="15"/>
  <c r="E36" i="15"/>
  <c r="G166" i="9"/>
  <c r="G158" i="9"/>
  <c r="C20" i="10"/>
  <c r="C11" i="10"/>
  <c r="C3" i="10"/>
  <c r="M147" i="5"/>
  <c r="P147" i="5" s="1"/>
  <c r="M99" i="5"/>
  <c r="M41" i="5"/>
  <c r="P41" i="5" s="1"/>
  <c r="Q41" i="5" s="1"/>
  <c r="E143" i="15"/>
  <c r="E127" i="15"/>
  <c r="E100" i="15"/>
  <c r="E68" i="15"/>
  <c r="D8" i="6"/>
  <c r="D9" i="6" s="1"/>
  <c r="F13" i="6" s="1"/>
  <c r="G134" i="9"/>
  <c r="G106" i="9"/>
  <c r="G86" i="9"/>
  <c r="G74" i="9"/>
  <c r="G54" i="9"/>
  <c r="G42" i="9"/>
  <c r="H118" i="9"/>
  <c r="F25" i="11"/>
  <c r="F7" i="7"/>
  <c r="F8" i="7" s="1"/>
  <c r="X9" i="5"/>
  <c r="U9" i="5"/>
  <c r="C15" i="10"/>
  <c r="C4" i="10"/>
  <c r="D3" i="2"/>
  <c r="M163" i="5"/>
  <c r="P163" i="5" s="1"/>
  <c r="M123" i="5"/>
  <c r="P123" i="5" s="1"/>
  <c r="Q123" i="5" s="1"/>
  <c r="M83" i="5"/>
  <c r="P83" i="5" s="1"/>
  <c r="Q83" i="5" s="1"/>
  <c r="M9" i="5"/>
  <c r="P9" i="5" s="1"/>
  <c r="G154" i="9"/>
  <c r="F26" i="11"/>
  <c r="G12" i="11"/>
  <c r="H12" i="11" s="1"/>
  <c r="F52" i="5"/>
  <c r="H52" i="5" s="1"/>
  <c r="F36" i="5"/>
  <c r="H36" i="5" s="1"/>
  <c r="F20" i="5"/>
  <c r="H20" i="5" s="1"/>
  <c r="F4" i="5"/>
  <c r="H4" i="5" s="1"/>
  <c r="D171" i="5"/>
  <c r="C23" i="10"/>
  <c r="C12" i="10"/>
  <c r="M155" i="5"/>
  <c r="P155" i="5" s="1"/>
  <c r="Q155" i="5" s="1"/>
  <c r="M115" i="5"/>
  <c r="M52" i="5"/>
  <c r="P52" i="5" s="1"/>
  <c r="G2" i="17"/>
  <c r="F14" i="7"/>
  <c r="G169" i="9"/>
  <c r="G153" i="9"/>
  <c r="G137" i="9"/>
  <c r="G121" i="9"/>
  <c r="G105" i="9"/>
  <c r="G89" i="9"/>
  <c r="G73" i="9"/>
  <c r="G57" i="9"/>
  <c r="Q9" i="5"/>
  <c r="G139" i="5"/>
  <c r="G75" i="5"/>
  <c r="G43" i="5"/>
  <c r="G11" i="5"/>
  <c r="G161" i="9"/>
  <c r="G145" i="9"/>
  <c r="G129" i="9"/>
  <c r="G113" i="9"/>
  <c r="G30" i="11"/>
  <c r="G21" i="11"/>
  <c r="I171" i="5"/>
  <c r="V4" i="5" s="1"/>
  <c r="O73" i="5"/>
  <c r="N73" i="5"/>
  <c r="Q73" i="5"/>
  <c r="Q52" i="5"/>
  <c r="Q20" i="5"/>
  <c r="Q163" i="5"/>
  <c r="Q147" i="5"/>
  <c r="Q131" i="5"/>
  <c r="G165" i="9"/>
  <c r="G149" i="9"/>
  <c r="G133" i="9"/>
  <c r="G117" i="9"/>
  <c r="G101" i="9"/>
  <c r="G85" i="9"/>
  <c r="G69" i="9"/>
  <c r="G53" i="9"/>
  <c r="G37" i="9"/>
  <c r="G21" i="9"/>
  <c r="G5" i="9"/>
  <c r="G26" i="11"/>
  <c r="H26" i="11" s="1"/>
  <c r="H31" i="11" s="1"/>
  <c r="F31" i="11"/>
  <c r="G2" i="5"/>
  <c r="G143" i="5"/>
  <c r="G103" i="5"/>
  <c r="O155" i="5"/>
  <c r="O123" i="5"/>
  <c r="N123" i="5"/>
  <c r="O91" i="5"/>
  <c r="N91" i="5"/>
  <c r="O52" i="5"/>
  <c r="N52" i="5"/>
  <c r="O9" i="5"/>
  <c r="N9" i="5"/>
  <c r="F169" i="5"/>
  <c r="F167" i="5"/>
  <c r="H167" i="5" s="1"/>
  <c r="F165" i="5"/>
  <c r="F163" i="5"/>
  <c r="H163" i="5" s="1"/>
  <c r="F161" i="5"/>
  <c r="F159" i="5"/>
  <c r="H159" i="5" s="1"/>
  <c r="F157" i="5"/>
  <c r="F155" i="5"/>
  <c r="H155" i="5" s="1"/>
  <c r="F153" i="5"/>
  <c r="F151" i="5"/>
  <c r="H151" i="5" s="1"/>
  <c r="F149" i="5"/>
  <c r="F147" i="5"/>
  <c r="H147" i="5" s="1"/>
  <c r="F145" i="5"/>
  <c r="F143" i="5"/>
  <c r="H143" i="5" s="1"/>
  <c r="F141" i="5"/>
  <c r="F139" i="5"/>
  <c r="H139" i="5" s="1"/>
  <c r="F137" i="5"/>
  <c r="F135" i="5"/>
  <c r="H135" i="5" s="1"/>
  <c r="F133" i="5"/>
  <c r="F131" i="5"/>
  <c r="H131" i="5" s="1"/>
  <c r="F129" i="5"/>
  <c r="F127" i="5"/>
  <c r="H127" i="5" s="1"/>
  <c r="F125" i="5"/>
  <c r="F123" i="5"/>
  <c r="H123" i="5" s="1"/>
  <c r="F121" i="5"/>
  <c r="F119" i="5"/>
  <c r="H119" i="5" s="1"/>
  <c r="F117" i="5"/>
  <c r="F115" i="5"/>
  <c r="H115" i="5" s="1"/>
  <c r="F113" i="5"/>
  <c r="F111" i="5"/>
  <c r="H111" i="5" s="1"/>
  <c r="F109" i="5"/>
  <c r="F107" i="5"/>
  <c r="H107" i="5" s="1"/>
  <c r="F105" i="5"/>
  <c r="F103" i="5"/>
  <c r="H103" i="5" s="1"/>
  <c r="F101" i="5"/>
  <c r="F99" i="5"/>
  <c r="H99" i="5" s="1"/>
  <c r="F97" i="5"/>
  <c r="F95" i="5"/>
  <c r="H95" i="5" s="1"/>
  <c r="F93" i="5"/>
  <c r="F91" i="5"/>
  <c r="H91" i="5" s="1"/>
  <c r="F89" i="5"/>
  <c r="F87" i="5"/>
  <c r="H87" i="5" s="1"/>
  <c r="F85" i="5"/>
  <c r="F83" i="5"/>
  <c r="H83" i="5" s="1"/>
  <c r="F81" i="5"/>
  <c r="F79" i="5"/>
  <c r="H79" i="5" s="1"/>
  <c r="F77" i="5"/>
  <c r="F75" i="5"/>
  <c r="H75" i="5" s="1"/>
  <c r="F73" i="5"/>
  <c r="F71" i="5"/>
  <c r="H71" i="5" s="1"/>
  <c r="F69" i="5"/>
  <c r="F67" i="5"/>
  <c r="H67" i="5" s="1"/>
  <c r="F65" i="5"/>
  <c r="F62" i="5"/>
  <c r="F57" i="5"/>
  <c r="F54" i="5"/>
  <c r="F49" i="5"/>
  <c r="F46" i="5"/>
  <c r="F41" i="5"/>
  <c r="F38" i="5"/>
  <c r="F33" i="5"/>
  <c r="F30" i="5"/>
  <c r="F25" i="5"/>
  <c r="F22" i="5"/>
  <c r="F17" i="5"/>
  <c r="F14" i="5"/>
  <c r="F9" i="5"/>
  <c r="F6" i="5"/>
  <c r="J4" i="10"/>
  <c r="K4" i="10" s="1"/>
  <c r="L4" i="10" s="1"/>
  <c r="J8" i="10"/>
  <c r="K8" i="10" s="1"/>
  <c r="L8" i="10" s="1"/>
  <c r="J12" i="10"/>
  <c r="K12" i="10" s="1"/>
  <c r="L12" i="10" s="1"/>
  <c r="J16" i="10"/>
  <c r="K16" i="10" s="1"/>
  <c r="L16" i="10" s="1"/>
  <c r="J20" i="10"/>
  <c r="K20" i="10" s="1"/>
  <c r="L20" i="10" s="1"/>
  <c r="J24" i="10"/>
  <c r="K24" i="10" s="1"/>
  <c r="L24" i="10" s="1"/>
  <c r="J6" i="10"/>
  <c r="K6" i="10" s="1"/>
  <c r="L6" i="10" s="1"/>
  <c r="J14" i="10"/>
  <c r="K14" i="10" s="1"/>
  <c r="L14" i="10" s="1"/>
  <c r="J22" i="10"/>
  <c r="K22" i="10" s="1"/>
  <c r="L22" i="10" s="1"/>
  <c r="J2" i="10"/>
  <c r="K2" i="10" s="1"/>
  <c r="L2" i="10" s="1"/>
  <c r="J10" i="10"/>
  <c r="K10" i="10" s="1"/>
  <c r="L10" i="10" s="1"/>
  <c r="J18" i="10"/>
  <c r="K18" i="10" s="1"/>
  <c r="L18" i="10" s="1"/>
  <c r="J26" i="10"/>
  <c r="K26" i="10" s="1"/>
  <c r="L26" i="10" s="1"/>
  <c r="O147" i="5"/>
  <c r="N147" i="5"/>
  <c r="O41" i="5"/>
  <c r="N41" i="5"/>
  <c r="C6" i="4"/>
  <c r="F17" i="11"/>
  <c r="G60" i="5"/>
  <c r="G52" i="5"/>
  <c r="G44" i="5"/>
  <c r="G36" i="5"/>
  <c r="G28" i="5"/>
  <c r="G20" i="5"/>
  <c r="G12" i="5"/>
  <c r="X10" i="5"/>
  <c r="F64" i="5"/>
  <c r="H64" i="5" s="1"/>
  <c r="F59" i="5"/>
  <c r="H59" i="5" s="1"/>
  <c r="F56" i="5"/>
  <c r="H56" i="5" s="1"/>
  <c r="F51" i="5"/>
  <c r="H51" i="5" s="1"/>
  <c r="F48" i="5"/>
  <c r="H48" i="5" s="1"/>
  <c r="F43" i="5"/>
  <c r="H43" i="5" s="1"/>
  <c r="F40" i="5"/>
  <c r="H40" i="5" s="1"/>
  <c r="F35" i="5"/>
  <c r="H35" i="5" s="1"/>
  <c r="F32" i="5"/>
  <c r="H32" i="5" s="1"/>
  <c r="F27" i="5"/>
  <c r="H27" i="5" s="1"/>
  <c r="F24" i="5"/>
  <c r="H24" i="5" s="1"/>
  <c r="F19" i="5"/>
  <c r="H19" i="5" s="1"/>
  <c r="F16" i="5"/>
  <c r="H16" i="5" s="1"/>
  <c r="F11" i="5"/>
  <c r="H11" i="5" s="1"/>
  <c r="F8" i="5"/>
  <c r="H8" i="5" s="1"/>
  <c r="F3" i="5"/>
  <c r="H3" i="5" s="1"/>
  <c r="C5" i="4"/>
  <c r="C9" i="4" s="1"/>
  <c r="C20" i="4" s="1"/>
  <c r="J11" i="10"/>
  <c r="K11" i="10" s="1"/>
  <c r="L11" i="10" s="1"/>
  <c r="N99" i="5"/>
  <c r="M139" i="5"/>
  <c r="M107" i="5"/>
  <c r="D19" i="9"/>
  <c r="F168" i="5"/>
  <c r="H168" i="5" s="1"/>
  <c r="F166" i="5"/>
  <c r="F164" i="5"/>
  <c r="H164" i="5" s="1"/>
  <c r="F162" i="5"/>
  <c r="F160" i="5"/>
  <c r="H160" i="5" s="1"/>
  <c r="F158" i="5"/>
  <c r="F156" i="5"/>
  <c r="H156" i="5" s="1"/>
  <c r="F154" i="5"/>
  <c r="F152" i="5"/>
  <c r="H152" i="5" s="1"/>
  <c r="F150" i="5"/>
  <c r="F148" i="5"/>
  <c r="H148" i="5" s="1"/>
  <c r="F146" i="5"/>
  <c r="F144" i="5"/>
  <c r="H144" i="5" s="1"/>
  <c r="F142" i="5"/>
  <c r="F140" i="5"/>
  <c r="H140" i="5" s="1"/>
  <c r="F138" i="5"/>
  <c r="F136" i="5"/>
  <c r="H136" i="5" s="1"/>
  <c r="F134" i="5"/>
  <c r="F132" i="5"/>
  <c r="H132" i="5" s="1"/>
  <c r="F130" i="5"/>
  <c r="F128" i="5"/>
  <c r="H128" i="5" s="1"/>
  <c r="F126" i="5"/>
  <c r="F124" i="5"/>
  <c r="H124" i="5" s="1"/>
  <c r="F122" i="5"/>
  <c r="F120" i="5"/>
  <c r="H120" i="5" s="1"/>
  <c r="F118" i="5"/>
  <c r="F116" i="5"/>
  <c r="H116" i="5" s="1"/>
  <c r="F114" i="5"/>
  <c r="F112" i="5"/>
  <c r="H112" i="5" s="1"/>
  <c r="F110" i="5"/>
  <c r="F108" i="5"/>
  <c r="H108" i="5" s="1"/>
  <c r="F106" i="5"/>
  <c r="F104" i="5"/>
  <c r="H104" i="5" s="1"/>
  <c r="F102" i="5"/>
  <c r="F100" i="5"/>
  <c r="H100" i="5" s="1"/>
  <c r="F98" i="5"/>
  <c r="F96" i="5"/>
  <c r="H96" i="5" s="1"/>
  <c r="F94" i="5"/>
  <c r="F92" i="5"/>
  <c r="H92" i="5" s="1"/>
  <c r="F90" i="5"/>
  <c r="F88" i="5"/>
  <c r="H88" i="5" s="1"/>
  <c r="F86" i="5"/>
  <c r="F84" i="5"/>
  <c r="H84" i="5" s="1"/>
  <c r="F82" i="5"/>
  <c r="F80" i="5"/>
  <c r="H80" i="5" s="1"/>
  <c r="F78" i="5"/>
  <c r="F76" i="5"/>
  <c r="H76" i="5" s="1"/>
  <c r="F74" i="5"/>
  <c r="F72" i="5"/>
  <c r="H72" i="5" s="1"/>
  <c r="F70" i="5"/>
  <c r="F68" i="5"/>
  <c r="H68" i="5" s="1"/>
  <c r="F66" i="5"/>
  <c r="F61" i="5"/>
  <c r="F58" i="5"/>
  <c r="F53" i="5"/>
  <c r="F50" i="5"/>
  <c r="F45" i="5"/>
  <c r="F42" i="5"/>
  <c r="F37" i="5"/>
  <c r="F34" i="5"/>
  <c r="F29" i="5"/>
  <c r="F26" i="5"/>
  <c r="F21" i="5"/>
  <c r="F18" i="5"/>
  <c r="F13" i="5"/>
  <c r="F10" i="5"/>
  <c r="F5" i="5"/>
  <c r="J15" i="10"/>
  <c r="K15" i="10" s="1"/>
  <c r="L15" i="10" s="1"/>
  <c r="C6" i="2"/>
  <c r="N115" i="5"/>
  <c r="O163" i="5"/>
  <c r="N163" i="5"/>
  <c r="O131" i="5"/>
  <c r="N131" i="5"/>
  <c r="O20" i="5"/>
  <c r="N20" i="5"/>
  <c r="M2" i="5"/>
  <c r="M7" i="5"/>
  <c r="M10" i="5"/>
  <c r="M15" i="5"/>
  <c r="M18" i="5"/>
  <c r="M23" i="5"/>
  <c r="M26" i="5"/>
  <c r="M31" i="5"/>
  <c r="M34" i="5"/>
  <c r="M39" i="5"/>
  <c r="M42" i="5"/>
  <c r="M47" i="5"/>
  <c r="M50" i="5"/>
  <c r="M55" i="5"/>
  <c r="M58" i="5"/>
  <c r="M63" i="5"/>
  <c r="M66" i="5"/>
  <c r="M71" i="5"/>
  <c r="M74" i="5"/>
  <c r="M79" i="5"/>
  <c r="M5" i="5"/>
  <c r="M8" i="5"/>
  <c r="M13" i="5"/>
  <c r="M16" i="5"/>
  <c r="M21" i="5"/>
  <c r="M24" i="5"/>
  <c r="M29" i="5"/>
  <c r="M32" i="5"/>
  <c r="M37" i="5"/>
  <c r="M40" i="5"/>
  <c r="M45" i="5"/>
  <c r="M48" i="5"/>
  <c r="M53" i="5"/>
  <c r="M56" i="5"/>
  <c r="M61" i="5"/>
  <c r="M64" i="5"/>
  <c r="M69" i="5"/>
  <c r="M72" i="5"/>
  <c r="M77" i="5"/>
  <c r="M80" i="5"/>
  <c r="M82" i="5"/>
  <c r="M84" i="5"/>
  <c r="M86" i="5"/>
  <c r="M88" i="5"/>
  <c r="M90" i="5"/>
  <c r="M92" i="5"/>
  <c r="M94" i="5"/>
  <c r="M96" i="5"/>
  <c r="M98" i="5"/>
  <c r="M100" i="5"/>
  <c r="M102" i="5"/>
  <c r="M104" i="5"/>
  <c r="M106" i="5"/>
  <c r="M108" i="5"/>
  <c r="M110" i="5"/>
  <c r="M112" i="5"/>
  <c r="M114" i="5"/>
  <c r="M116" i="5"/>
  <c r="M118" i="5"/>
  <c r="M120" i="5"/>
  <c r="M122" i="5"/>
  <c r="M124" i="5"/>
  <c r="M126" i="5"/>
  <c r="M128" i="5"/>
  <c r="M130" i="5"/>
  <c r="M132" i="5"/>
  <c r="M134" i="5"/>
  <c r="M136" i="5"/>
  <c r="M138" i="5"/>
  <c r="M140" i="5"/>
  <c r="M142" i="5"/>
  <c r="M144" i="5"/>
  <c r="M146" i="5"/>
  <c r="M148" i="5"/>
  <c r="M150" i="5"/>
  <c r="M152" i="5"/>
  <c r="M154" i="5"/>
  <c r="M156" i="5"/>
  <c r="M158" i="5"/>
  <c r="M160" i="5"/>
  <c r="M162" i="5"/>
  <c r="M164" i="5"/>
  <c r="M166" i="5"/>
  <c r="M168" i="5"/>
  <c r="M6" i="5"/>
  <c r="M11" i="5"/>
  <c r="M22" i="5"/>
  <c r="M27" i="5"/>
  <c r="M38" i="5"/>
  <c r="M43" i="5"/>
  <c r="M54" i="5"/>
  <c r="M59" i="5"/>
  <c r="M70" i="5"/>
  <c r="M75" i="5"/>
  <c r="M12" i="5"/>
  <c r="M17" i="5"/>
  <c r="M28" i="5"/>
  <c r="M33" i="5"/>
  <c r="M44" i="5"/>
  <c r="M49" i="5"/>
  <c r="M60" i="5"/>
  <c r="M65" i="5"/>
  <c r="M76" i="5"/>
  <c r="M81" i="5"/>
  <c r="M85" i="5"/>
  <c r="M89" i="5"/>
  <c r="M93" i="5"/>
  <c r="M97" i="5"/>
  <c r="M101" i="5"/>
  <c r="M105" i="5"/>
  <c r="M109" i="5"/>
  <c r="M113" i="5"/>
  <c r="M117" i="5"/>
  <c r="M121" i="5"/>
  <c r="M125" i="5"/>
  <c r="M129" i="5"/>
  <c r="M133" i="5"/>
  <c r="M137" i="5"/>
  <c r="M141" i="5"/>
  <c r="M145" i="5"/>
  <c r="M149" i="5"/>
  <c r="M153" i="5"/>
  <c r="M157" i="5"/>
  <c r="M161" i="5"/>
  <c r="M165" i="5"/>
  <c r="M169" i="5"/>
  <c r="M3" i="5"/>
  <c r="M14" i="5"/>
  <c r="M19" i="5"/>
  <c r="M30" i="5"/>
  <c r="M35" i="5"/>
  <c r="M46" i="5"/>
  <c r="M51" i="5"/>
  <c r="M62" i="5"/>
  <c r="M67" i="5"/>
  <c r="M78" i="5"/>
  <c r="M4" i="5"/>
  <c r="M25" i="5"/>
  <c r="M68" i="5"/>
  <c r="M87" i="5"/>
  <c r="M103" i="5"/>
  <c r="M119" i="5"/>
  <c r="M135" i="5"/>
  <c r="M151" i="5"/>
  <c r="M167" i="5"/>
  <c r="M36" i="5"/>
  <c r="M57" i="5"/>
  <c r="M95" i="5"/>
  <c r="M111" i="5"/>
  <c r="M127" i="5"/>
  <c r="M143" i="5"/>
  <c r="M159" i="5"/>
  <c r="C24" i="10"/>
  <c r="C16" i="10"/>
  <c r="D16" i="9"/>
  <c r="C2" i="10"/>
  <c r="D2" i="10" s="1"/>
  <c r="C6" i="10"/>
  <c r="C10" i="10"/>
  <c r="C14" i="10"/>
  <c r="C18" i="10"/>
  <c r="C22" i="10"/>
  <c r="C26" i="10"/>
  <c r="C5" i="10"/>
  <c r="C9" i="10"/>
  <c r="C13" i="10"/>
  <c r="C17" i="10"/>
  <c r="C21" i="10"/>
  <c r="C25" i="10"/>
  <c r="J5" i="10"/>
  <c r="K5" i="10" s="1"/>
  <c r="L5" i="10" s="1"/>
  <c r="H109" i="15"/>
  <c r="H164" i="15"/>
  <c r="H148" i="15"/>
  <c r="H132" i="15"/>
  <c r="H116" i="15"/>
  <c r="N5" i="15"/>
  <c r="F2" i="15"/>
  <c r="E5" i="15"/>
  <c r="E3" i="15"/>
  <c r="E2" i="15"/>
  <c r="E4" i="15"/>
  <c r="E7" i="15"/>
  <c r="F8" i="15"/>
  <c r="E11" i="15"/>
  <c r="F12" i="15"/>
  <c r="E15" i="15"/>
  <c r="F16" i="15"/>
  <c r="E19" i="15"/>
  <c r="F20" i="15"/>
  <c r="E23" i="15"/>
  <c r="F24" i="15"/>
  <c r="E27" i="15"/>
  <c r="F28" i="15"/>
  <c r="E31" i="15"/>
  <c r="F32" i="15"/>
  <c r="E35" i="15"/>
  <c r="F36" i="15"/>
  <c r="G36" i="15" s="1"/>
  <c r="E39" i="15"/>
  <c r="F40" i="15"/>
  <c r="E43" i="15"/>
  <c r="F44" i="15"/>
  <c r="E47" i="15"/>
  <c r="F48" i="15"/>
  <c r="E51" i="15"/>
  <c r="F52" i="15"/>
  <c r="E55" i="15"/>
  <c r="F56" i="15"/>
  <c r="E59" i="15"/>
  <c r="F60" i="15"/>
  <c r="E63" i="15"/>
  <c r="F64" i="15"/>
  <c r="E67" i="15"/>
  <c r="F68" i="15"/>
  <c r="G68" i="15" s="1"/>
  <c r="E71" i="15"/>
  <c r="F72" i="15"/>
  <c r="E75" i="15"/>
  <c r="F76" i="15"/>
  <c r="E79" i="15"/>
  <c r="F80" i="15"/>
  <c r="E83" i="15"/>
  <c r="F84" i="15"/>
  <c r="E87" i="15"/>
  <c r="F88" i="15"/>
  <c r="E91" i="15"/>
  <c r="F92" i="15"/>
  <c r="E95" i="15"/>
  <c r="F96" i="15"/>
  <c r="E99" i="15"/>
  <c r="F100" i="15"/>
  <c r="G100" i="15" s="1"/>
  <c r="E103" i="15"/>
  <c r="F104" i="15"/>
  <c r="E107" i="15"/>
  <c r="F108" i="15"/>
  <c r="E111" i="15"/>
  <c r="F112" i="15"/>
  <c r="E115" i="15"/>
  <c r="F116" i="15"/>
  <c r="G116" i="15" s="1"/>
  <c r="F4" i="15"/>
  <c r="E6" i="15"/>
  <c r="F7" i="15"/>
  <c r="E10" i="15"/>
  <c r="H10" i="15" s="1"/>
  <c r="F11" i="15"/>
  <c r="E14" i="15"/>
  <c r="F15" i="15"/>
  <c r="E18" i="15"/>
  <c r="H18" i="15" s="1"/>
  <c r="F19" i="15"/>
  <c r="E22" i="15"/>
  <c r="F23" i="15"/>
  <c r="E26" i="15"/>
  <c r="F27" i="15"/>
  <c r="E30" i="15"/>
  <c r="F31" i="15"/>
  <c r="E34" i="15"/>
  <c r="H34" i="15" s="1"/>
  <c r="F35" i="15"/>
  <c r="E38" i="15"/>
  <c r="F39" i="15"/>
  <c r="E42" i="15"/>
  <c r="H42" i="15" s="1"/>
  <c r="F43" i="15"/>
  <c r="E46" i="15"/>
  <c r="F47" i="15"/>
  <c r="E50" i="15"/>
  <c r="H50" i="15" s="1"/>
  <c r="F51" i="15"/>
  <c r="E54" i="15"/>
  <c r="F55" i="15"/>
  <c r="E58" i="15"/>
  <c r="F59" i="15"/>
  <c r="E62" i="15"/>
  <c r="F63" i="15"/>
  <c r="E66" i="15"/>
  <c r="H66" i="15" s="1"/>
  <c r="F67" i="15"/>
  <c r="E70" i="15"/>
  <c r="F71" i="15"/>
  <c r="E74" i="15"/>
  <c r="H74" i="15" s="1"/>
  <c r="F75" i="15"/>
  <c r="E78" i="15"/>
  <c r="F79" i="15"/>
  <c r="E82" i="15"/>
  <c r="H82" i="15" s="1"/>
  <c r="F83" i="15"/>
  <c r="E86" i="15"/>
  <c r="F87" i="15"/>
  <c r="E90" i="15"/>
  <c r="F91" i="15"/>
  <c r="E94" i="15"/>
  <c r="F95" i="15"/>
  <c r="E98" i="15"/>
  <c r="H98" i="15" s="1"/>
  <c r="F99" i="15"/>
  <c r="E102" i="15"/>
  <c r="F103" i="15"/>
  <c r="F10" i="15"/>
  <c r="E13" i="15"/>
  <c r="F18" i="15"/>
  <c r="E21" i="15"/>
  <c r="F26" i="15"/>
  <c r="E29" i="15"/>
  <c r="F34" i="15"/>
  <c r="E37" i="15"/>
  <c r="F42" i="15"/>
  <c r="E45" i="15"/>
  <c r="F50" i="15"/>
  <c r="E53" i="15"/>
  <c r="F58" i="15"/>
  <c r="E61" i="15"/>
  <c r="F66" i="15"/>
  <c r="E69" i="15"/>
  <c r="F74" i="15"/>
  <c r="E77" i="15"/>
  <c r="F82" i="15"/>
  <c r="E85" i="15"/>
  <c r="F90" i="15"/>
  <c r="E93" i="15"/>
  <c r="F98" i="15"/>
  <c r="E101" i="15"/>
  <c r="E106" i="15"/>
  <c r="H106" i="15" s="1"/>
  <c r="F109" i="15"/>
  <c r="G109" i="15" s="1"/>
  <c r="F111" i="15"/>
  <c r="E113" i="15"/>
  <c r="E118" i="15"/>
  <c r="F119" i="15"/>
  <c r="E122" i="15"/>
  <c r="F123" i="15"/>
  <c r="E126" i="15"/>
  <c r="F127" i="15"/>
  <c r="G127" i="15" s="1"/>
  <c r="E130" i="15"/>
  <c r="F131" i="15"/>
  <c r="E134" i="15"/>
  <c r="F135" i="15"/>
  <c r="E138" i="15"/>
  <c r="F139" i="15"/>
  <c r="E142" i="15"/>
  <c r="F143" i="15"/>
  <c r="G143" i="15" s="1"/>
  <c r="F147" i="15"/>
  <c r="F151" i="15"/>
  <c r="F155" i="15"/>
  <c r="F159" i="15"/>
  <c r="G159" i="15" s="1"/>
  <c r="F163" i="15"/>
  <c r="F167" i="15"/>
  <c r="F5" i="15"/>
  <c r="E8" i="15"/>
  <c r="F13" i="15"/>
  <c r="E16" i="15"/>
  <c r="F21" i="15"/>
  <c r="E24" i="15"/>
  <c r="F29" i="15"/>
  <c r="E32" i="15"/>
  <c r="F37" i="15"/>
  <c r="E40" i="15"/>
  <c r="F45" i="15"/>
  <c r="E48" i="15"/>
  <c r="F53" i="15"/>
  <c r="E56" i="15"/>
  <c r="F61" i="15"/>
  <c r="E64" i="15"/>
  <c r="F69" i="15"/>
  <c r="E72" i="15"/>
  <c r="F77" i="15"/>
  <c r="E80" i="15"/>
  <c r="F85" i="15"/>
  <c r="E88" i="15"/>
  <c r="F93" i="15"/>
  <c r="E96" i="15"/>
  <c r="F101" i="15"/>
  <c r="E104" i="15"/>
  <c r="F106" i="15"/>
  <c r="E108" i="15"/>
  <c r="G108" i="15" s="1"/>
  <c r="E110" i="15"/>
  <c r="F113" i="15"/>
  <c r="F115" i="15"/>
  <c r="E117" i="15"/>
  <c r="F118" i="15"/>
  <c r="E121" i="15"/>
  <c r="F122" i="15"/>
  <c r="E125" i="15"/>
  <c r="F126" i="15"/>
  <c r="E129" i="15"/>
  <c r="F130" i="15"/>
  <c r="E133" i="15"/>
  <c r="F134" i="15"/>
  <c r="E137" i="15"/>
  <c r="F138" i="15"/>
  <c r="E141" i="15"/>
  <c r="F142" i="15"/>
  <c r="E145" i="15"/>
  <c r="F146" i="15"/>
  <c r="F150" i="15"/>
  <c r="F154" i="15"/>
  <c r="F158" i="15"/>
  <c r="F162" i="15"/>
  <c r="F166" i="15"/>
  <c r="F6" i="15"/>
  <c r="E17" i="15"/>
  <c r="F22" i="15"/>
  <c r="E33" i="15"/>
  <c r="F38" i="15"/>
  <c r="E49" i="15"/>
  <c r="F54" i="15"/>
  <c r="E65" i="15"/>
  <c r="F70" i="15"/>
  <c r="E81" i="15"/>
  <c r="F86" i="15"/>
  <c r="E97" i="15"/>
  <c r="F102" i="15"/>
  <c r="F110" i="15"/>
  <c r="E114" i="15"/>
  <c r="F117" i="15"/>
  <c r="E120" i="15"/>
  <c r="F125" i="15"/>
  <c r="E128" i="15"/>
  <c r="F133" i="15"/>
  <c r="E136" i="15"/>
  <c r="H136" i="15" s="1"/>
  <c r="F141" i="15"/>
  <c r="E144" i="15"/>
  <c r="F149" i="15"/>
  <c r="F157" i="15"/>
  <c r="F165" i="15"/>
  <c r="E12" i="15"/>
  <c r="G12" i="15" s="1"/>
  <c r="F17" i="15"/>
  <c r="E28" i="15"/>
  <c r="G28" i="15" s="1"/>
  <c r="F33" i="15"/>
  <c r="E44" i="15"/>
  <c r="G44" i="15" s="1"/>
  <c r="F49" i="15"/>
  <c r="E60" i="15"/>
  <c r="G60" i="15" s="1"/>
  <c r="F65" i="15"/>
  <c r="E76" i="15"/>
  <c r="G76" i="15" s="1"/>
  <c r="F81" i="15"/>
  <c r="E92" i="15"/>
  <c r="G92" i="15" s="1"/>
  <c r="F97" i="15"/>
  <c r="F107" i="15"/>
  <c r="F114" i="15"/>
  <c r="F120" i="15"/>
  <c r="E123" i="15"/>
  <c r="F128" i="15"/>
  <c r="E131" i="15"/>
  <c r="F136" i="15"/>
  <c r="E139" i="15"/>
  <c r="H139" i="15" s="1"/>
  <c r="F144" i="15"/>
  <c r="F152" i="15"/>
  <c r="F160" i="15"/>
  <c r="F168" i="15"/>
  <c r="G164" i="15"/>
  <c r="G148" i="15"/>
  <c r="G132" i="15"/>
  <c r="G89" i="15"/>
  <c r="H89" i="15"/>
  <c r="G57" i="15"/>
  <c r="H57" i="15"/>
  <c r="G25" i="15"/>
  <c r="H25" i="15"/>
  <c r="F14" i="15"/>
  <c r="H159" i="15"/>
  <c r="E146" i="15"/>
  <c r="E150" i="15"/>
  <c r="E154" i="15"/>
  <c r="E158" i="15"/>
  <c r="E162" i="15"/>
  <c r="E166" i="15"/>
  <c r="E149" i="15"/>
  <c r="E153" i="15"/>
  <c r="E157" i="15"/>
  <c r="E161" i="15"/>
  <c r="E165" i="15"/>
  <c r="E169" i="15"/>
  <c r="E152" i="15"/>
  <c r="G152" i="15" s="1"/>
  <c r="E160" i="15"/>
  <c r="E168" i="15"/>
  <c r="G168" i="15" s="1"/>
  <c r="E147" i="15"/>
  <c r="E155" i="15"/>
  <c r="G155" i="15" s="1"/>
  <c r="E163" i="15"/>
  <c r="H143" i="15"/>
  <c r="H127" i="15"/>
  <c r="H111" i="15"/>
  <c r="H108" i="15"/>
  <c r="H100" i="15"/>
  <c r="H92" i="15"/>
  <c r="H76" i="15"/>
  <c r="H68" i="15"/>
  <c r="H60" i="15"/>
  <c r="H44" i="15"/>
  <c r="H36" i="15"/>
  <c r="H28" i="15"/>
  <c r="H20" i="15"/>
  <c r="H12" i="15"/>
  <c r="H4" i="15"/>
  <c r="E167" i="15"/>
  <c r="F156" i="15"/>
  <c r="E151" i="15"/>
  <c r="G151" i="15" s="1"/>
  <c r="F140" i="15"/>
  <c r="E135" i="15"/>
  <c r="G135" i="15" s="1"/>
  <c r="F124" i="15"/>
  <c r="E119" i="15"/>
  <c r="G119" i="15" s="1"/>
  <c r="F105" i="15"/>
  <c r="E84" i="15"/>
  <c r="G84" i="15" s="1"/>
  <c r="F73" i="15"/>
  <c r="E52" i="15"/>
  <c r="G52" i="15" s="1"/>
  <c r="F41" i="15"/>
  <c r="E20" i="15"/>
  <c r="G20" i="15" s="1"/>
  <c r="F9" i="15"/>
  <c r="J25" i="10"/>
  <c r="K25" i="10" s="1"/>
  <c r="L25" i="10" s="1"/>
  <c r="J21" i="10"/>
  <c r="K21" i="10" s="1"/>
  <c r="L21" i="10" s="1"/>
  <c r="J17" i="10"/>
  <c r="K17" i="10" s="1"/>
  <c r="L17" i="10" s="1"/>
  <c r="J13" i="10"/>
  <c r="K13" i="10" s="1"/>
  <c r="L13" i="10" s="1"/>
  <c r="J9" i="10"/>
  <c r="K9" i="10" s="1"/>
  <c r="L9" i="10" s="1"/>
  <c r="F161" i="15"/>
  <c r="E156" i="15"/>
  <c r="F145" i="15"/>
  <c r="E140" i="15"/>
  <c r="G140" i="15" s="1"/>
  <c r="F129" i="15"/>
  <c r="E124" i="15"/>
  <c r="E112" i="15"/>
  <c r="E105" i="15"/>
  <c r="F94" i="15"/>
  <c r="E73" i="15"/>
  <c r="F62" i="15"/>
  <c r="E41" i="15"/>
  <c r="F30" i="15"/>
  <c r="E9" i="15"/>
  <c r="H135" i="15" l="1"/>
  <c r="G4" i="5"/>
  <c r="N83" i="5"/>
  <c r="G79" i="5"/>
  <c r="G119" i="5"/>
  <c r="G167" i="5"/>
  <c r="F9" i="7"/>
  <c r="F10" i="7" s="1"/>
  <c r="H14" i="7" s="1"/>
  <c r="G2" i="15"/>
  <c r="O83" i="5"/>
  <c r="N155" i="5"/>
  <c r="G87" i="5"/>
  <c r="G135" i="5"/>
  <c r="G107" i="5"/>
  <c r="O115" i="5"/>
  <c r="P115" i="5"/>
  <c r="Q115" i="5" s="1"/>
  <c r="E3" i="2"/>
  <c r="C8" i="2"/>
  <c r="C15" i="2" s="1"/>
  <c r="O99" i="5"/>
  <c r="P99" i="5"/>
  <c r="Q99" i="5" s="1"/>
  <c r="H84" i="15"/>
  <c r="G71" i="5"/>
  <c r="G111" i="5"/>
  <c r="G151" i="5"/>
  <c r="F30" i="11"/>
  <c r="G25" i="11"/>
  <c r="H25" i="11" s="1"/>
  <c r="H30" i="11" s="1"/>
  <c r="G147" i="15"/>
  <c r="H147" i="15"/>
  <c r="H158" i="15"/>
  <c r="G158" i="15"/>
  <c r="G114" i="15"/>
  <c r="H114" i="15"/>
  <c r="H133" i="15"/>
  <c r="G133" i="15"/>
  <c r="G96" i="15"/>
  <c r="H96" i="15"/>
  <c r="G32" i="15"/>
  <c r="H32" i="15"/>
  <c r="G101" i="15"/>
  <c r="H101" i="15"/>
  <c r="G53" i="15"/>
  <c r="H53" i="15"/>
  <c r="G83" i="15"/>
  <c r="H83" i="15"/>
  <c r="G59" i="15"/>
  <c r="H59" i="15"/>
  <c r="G35" i="15"/>
  <c r="H35" i="15"/>
  <c r="O127" i="5"/>
  <c r="N127" i="5"/>
  <c r="P127" i="5"/>
  <c r="O25" i="5"/>
  <c r="N25" i="5"/>
  <c r="P25" i="5"/>
  <c r="O169" i="5"/>
  <c r="N169" i="5"/>
  <c r="P169" i="5"/>
  <c r="O121" i="5"/>
  <c r="N121" i="5"/>
  <c r="P121" i="5"/>
  <c r="O65" i="5"/>
  <c r="N65" i="5"/>
  <c r="P65" i="5"/>
  <c r="O43" i="5"/>
  <c r="N43" i="5"/>
  <c r="P43" i="5"/>
  <c r="O156" i="5"/>
  <c r="N156" i="5"/>
  <c r="P156" i="5"/>
  <c r="O132" i="5"/>
  <c r="N132" i="5"/>
  <c r="P132" i="5"/>
  <c r="O108" i="5"/>
  <c r="N108" i="5"/>
  <c r="P108" i="5"/>
  <c r="O84" i="5"/>
  <c r="N84" i="5"/>
  <c r="P84" i="5"/>
  <c r="O40" i="5"/>
  <c r="N40" i="5"/>
  <c r="P40" i="5"/>
  <c r="O55" i="5"/>
  <c r="N55" i="5"/>
  <c r="P55" i="5"/>
  <c r="H37" i="5"/>
  <c r="G37" i="5"/>
  <c r="H52" i="15"/>
  <c r="H62" i="15"/>
  <c r="G62" i="15"/>
  <c r="H54" i="15"/>
  <c r="G54" i="15"/>
  <c r="H46" i="15"/>
  <c r="G46" i="15"/>
  <c r="H38" i="15"/>
  <c r="G38" i="15"/>
  <c r="H30" i="15"/>
  <c r="G30" i="15"/>
  <c r="H22" i="15"/>
  <c r="G22" i="15"/>
  <c r="H14" i="15"/>
  <c r="G14" i="15"/>
  <c r="H6" i="15"/>
  <c r="G6" i="15"/>
  <c r="G3" i="15"/>
  <c r="H3" i="15"/>
  <c r="H140" i="15"/>
  <c r="H155" i="15"/>
  <c r="H152" i="15"/>
  <c r="O111" i="5"/>
  <c r="N111" i="5"/>
  <c r="P111" i="5"/>
  <c r="O167" i="5"/>
  <c r="N167" i="5"/>
  <c r="P167" i="5"/>
  <c r="O103" i="5"/>
  <c r="N103" i="5"/>
  <c r="P103" i="5"/>
  <c r="O4" i="5"/>
  <c r="N4" i="5"/>
  <c r="P4" i="5"/>
  <c r="O51" i="5"/>
  <c r="N51" i="5"/>
  <c r="P51" i="5"/>
  <c r="O19" i="5"/>
  <c r="N19" i="5"/>
  <c r="P19" i="5"/>
  <c r="O165" i="5"/>
  <c r="N165" i="5"/>
  <c r="P165" i="5"/>
  <c r="O149" i="5"/>
  <c r="N149" i="5"/>
  <c r="P149" i="5"/>
  <c r="O133" i="5"/>
  <c r="N133" i="5"/>
  <c r="P133" i="5"/>
  <c r="O117" i="5"/>
  <c r="N117" i="5"/>
  <c r="P117" i="5"/>
  <c r="O101" i="5"/>
  <c r="N101" i="5"/>
  <c r="P101" i="5"/>
  <c r="O85" i="5"/>
  <c r="N85" i="5"/>
  <c r="P85" i="5"/>
  <c r="O60" i="5"/>
  <c r="N60" i="5"/>
  <c r="P60" i="5"/>
  <c r="O28" i="5"/>
  <c r="N28" i="5"/>
  <c r="P28" i="5"/>
  <c r="N70" i="5"/>
  <c r="O70" i="5"/>
  <c r="P70" i="5"/>
  <c r="N38" i="5"/>
  <c r="O38" i="5"/>
  <c r="P38" i="5"/>
  <c r="N6" i="5"/>
  <c r="O6" i="5"/>
  <c r="P6" i="5"/>
  <c r="N162" i="5"/>
  <c r="O162" i="5"/>
  <c r="P162" i="5"/>
  <c r="N154" i="5"/>
  <c r="O154" i="5"/>
  <c r="P154" i="5"/>
  <c r="N146" i="5"/>
  <c r="O146" i="5"/>
  <c r="P146" i="5"/>
  <c r="N138" i="5"/>
  <c r="O138" i="5"/>
  <c r="P138" i="5"/>
  <c r="N130" i="5"/>
  <c r="O130" i="5"/>
  <c r="P130" i="5"/>
  <c r="N122" i="5"/>
  <c r="O122" i="5"/>
  <c r="P122" i="5"/>
  <c r="N114" i="5"/>
  <c r="O114" i="5"/>
  <c r="P114" i="5"/>
  <c r="N106" i="5"/>
  <c r="O106" i="5"/>
  <c r="P106" i="5"/>
  <c r="N98" i="5"/>
  <c r="O98" i="5"/>
  <c r="P98" i="5"/>
  <c r="N90" i="5"/>
  <c r="O90" i="5"/>
  <c r="P90" i="5"/>
  <c r="N82" i="5"/>
  <c r="O82" i="5"/>
  <c r="P82" i="5"/>
  <c r="O69" i="5"/>
  <c r="N69" i="5"/>
  <c r="P69" i="5"/>
  <c r="O53" i="5"/>
  <c r="N53" i="5"/>
  <c r="P53" i="5"/>
  <c r="O37" i="5"/>
  <c r="N37" i="5"/>
  <c r="P37" i="5"/>
  <c r="O21" i="5"/>
  <c r="N21" i="5"/>
  <c r="P21" i="5"/>
  <c r="O5" i="5"/>
  <c r="N5" i="5"/>
  <c r="P5" i="5"/>
  <c r="N66" i="5"/>
  <c r="O66" i="5"/>
  <c r="P66" i="5"/>
  <c r="N50" i="5"/>
  <c r="O50" i="5"/>
  <c r="P50" i="5"/>
  <c r="N34" i="5"/>
  <c r="O34" i="5"/>
  <c r="P34" i="5"/>
  <c r="N18" i="5"/>
  <c r="O18" i="5"/>
  <c r="P18" i="5"/>
  <c r="N2" i="5"/>
  <c r="O2" i="5"/>
  <c r="P2" i="5"/>
  <c r="C9" i="2"/>
  <c r="C13" i="2"/>
  <c r="H10" i="5"/>
  <c r="G10" i="5"/>
  <c r="H26" i="5"/>
  <c r="G26" i="5"/>
  <c r="H42" i="5"/>
  <c r="G42" i="5"/>
  <c r="H58" i="5"/>
  <c r="G58" i="5"/>
  <c r="H70" i="5"/>
  <c r="G70" i="5"/>
  <c r="H78" i="5"/>
  <c r="G78" i="5"/>
  <c r="H86" i="5"/>
  <c r="G86" i="5"/>
  <c r="H94" i="5"/>
  <c r="G94" i="5"/>
  <c r="H102" i="5"/>
  <c r="G102" i="5"/>
  <c r="H110" i="5"/>
  <c r="G110" i="5"/>
  <c r="H118" i="5"/>
  <c r="G118" i="5"/>
  <c r="H126" i="5"/>
  <c r="G126" i="5"/>
  <c r="H134" i="5"/>
  <c r="G134" i="5"/>
  <c r="H142" i="5"/>
  <c r="G142" i="5"/>
  <c r="H150" i="5"/>
  <c r="G150" i="5"/>
  <c r="H158" i="5"/>
  <c r="G158" i="5"/>
  <c r="H166" i="5"/>
  <c r="G166" i="5"/>
  <c r="O139" i="5"/>
  <c r="N139" i="5"/>
  <c r="P139" i="5"/>
  <c r="G16" i="5"/>
  <c r="G32" i="5"/>
  <c r="G48" i="5"/>
  <c r="G64" i="5"/>
  <c r="G80" i="5"/>
  <c r="G96" i="5"/>
  <c r="G112" i="5"/>
  <c r="G128" i="5"/>
  <c r="G144" i="5"/>
  <c r="G160" i="5"/>
  <c r="C17" i="4"/>
  <c r="C11" i="4"/>
  <c r="E17" i="4" s="1"/>
  <c r="C13" i="4"/>
  <c r="G17" i="4" s="1"/>
  <c r="H6" i="5"/>
  <c r="G6" i="5"/>
  <c r="H22" i="5"/>
  <c r="G22" i="5"/>
  <c r="H38" i="5"/>
  <c r="G38" i="5"/>
  <c r="H54" i="5"/>
  <c r="G54" i="5"/>
  <c r="G19" i="5"/>
  <c r="G51" i="5"/>
  <c r="G83" i="5"/>
  <c r="G115" i="5"/>
  <c r="G147" i="5"/>
  <c r="G105" i="15"/>
  <c r="H105" i="15"/>
  <c r="H153" i="15"/>
  <c r="G153" i="15"/>
  <c r="H151" i="15"/>
  <c r="G144" i="15"/>
  <c r="H144" i="15"/>
  <c r="H141" i="15"/>
  <c r="G141" i="15"/>
  <c r="H117" i="15"/>
  <c r="G117" i="15"/>
  <c r="G80" i="15"/>
  <c r="H80" i="15"/>
  <c r="G48" i="15"/>
  <c r="H48" i="15"/>
  <c r="G113" i="15"/>
  <c r="H113" i="15"/>
  <c r="G69" i="15"/>
  <c r="H69" i="15"/>
  <c r="G21" i="15"/>
  <c r="H21" i="15"/>
  <c r="G115" i="15"/>
  <c r="H115" i="15"/>
  <c r="G99" i="15"/>
  <c r="H99" i="15"/>
  <c r="G75" i="15"/>
  <c r="H75" i="15"/>
  <c r="G51" i="15"/>
  <c r="H51" i="15"/>
  <c r="G27" i="15"/>
  <c r="H27" i="15"/>
  <c r="G11" i="15"/>
  <c r="H11" i="15"/>
  <c r="O119" i="5"/>
  <c r="N119" i="5"/>
  <c r="P119" i="5"/>
  <c r="N62" i="5"/>
  <c r="O62" i="5"/>
  <c r="P62" i="5"/>
  <c r="O137" i="5"/>
  <c r="N137" i="5"/>
  <c r="P137" i="5"/>
  <c r="O89" i="5"/>
  <c r="N89" i="5"/>
  <c r="P89" i="5"/>
  <c r="O33" i="5"/>
  <c r="N33" i="5"/>
  <c r="P33" i="5"/>
  <c r="O11" i="5"/>
  <c r="N11" i="5"/>
  <c r="P11" i="5"/>
  <c r="O140" i="5"/>
  <c r="N140" i="5"/>
  <c r="P140" i="5"/>
  <c r="O116" i="5"/>
  <c r="N116" i="5"/>
  <c r="P116" i="5"/>
  <c r="O92" i="5"/>
  <c r="N92" i="5"/>
  <c r="P92" i="5"/>
  <c r="O56" i="5"/>
  <c r="N56" i="5"/>
  <c r="P56" i="5"/>
  <c r="O8" i="5"/>
  <c r="N8" i="5"/>
  <c r="P8" i="5"/>
  <c r="O39" i="5"/>
  <c r="N39" i="5"/>
  <c r="P39" i="5"/>
  <c r="O7" i="5"/>
  <c r="N7" i="5"/>
  <c r="P7" i="5"/>
  <c r="H5" i="5"/>
  <c r="G5" i="5"/>
  <c r="H21" i="5"/>
  <c r="G21" i="5"/>
  <c r="H53" i="5"/>
  <c r="G53" i="5"/>
  <c r="G76" i="5"/>
  <c r="G124" i="5"/>
  <c r="F21" i="11"/>
  <c r="G17" i="11"/>
  <c r="H17" i="11" s="1"/>
  <c r="H21" i="11" s="1"/>
  <c r="G33" i="5"/>
  <c r="H33" i="5"/>
  <c r="G65" i="5"/>
  <c r="H65" i="5"/>
  <c r="G89" i="5"/>
  <c r="H89" i="5"/>
  <c r="G105" i="5"/>
  <c r="H105" i="5"/>
  <c r="G121" i="5"/>
  <c r="H121" i="5"/>
  <c r="G137" i="5"/>
  <c r="H137" i="5"/>
  <c r="G145" i="5"/>
  <c r="H145" i="5"/>
  <c r="G161" i="5"/>
  <c r="H161" i="5"/>
  <c r="H149" i="15"/>
  <c r="G149" i="15"/>
  <c r="G139" i="15"/>
  <c r="G17" i="15"/>
  <c r="H17" i="15"/>
  <c r="H138" i="15"/>
  <c r="G138" i="15"/>
  <c r="H122" i="15"/>
  <c r="G122" i="15"/>
  <c r="H94" i="15"/>
  <c r="G94" i="15"/>
  <c r="H78" i="15"/>
  <c r="G78" i="15"/>
  <c r="G73" i="15"/>
  <c r="H73" i="15"/>
  <c r="G124" i="15"/>
  <c r="G160" i="15"/>
  <c r="H160" i="15"/>
  <c r="H166" i="15"/>
  <c r="G166" i="15"/>
  <c r="G136" i="15"/>
  <c r="H137" i="15"/>
  <c r="G137" i="15"/>
  <c r="H121" i="15"/>
  <c r="G121" i="15"/>
  <c r="G104" i="15"/>
  <c r="H104" i="15"/>
  <c r="G88" i="15"/>
  <c r="H88" i="15"/>
  <c r="G72" i="15"/>
  <c r="H72" i="15"/>
  <c r="G56" i="15"/>
  <c r="H56" i="15"/>
  <c r="G40" i="15"/>
  <c r="H40" i="15"/>
  <c r="G24" i="15"/>
  <c r="H24" i="15"/>
  <c r="G8" i="15"/>
  <c r="H8" i="15"/>
  <c r="G93" i="15"/>
  <c r="H93" i="15"/>
  <c r="G77" i="15"/>
  <c r="H77" i="15"/>
  <c r="G61" i="15"/>
  <c r="H61" i="15"/>
  <c r="G45" i="15"/>
  <c r="H45" i="15"/>
  <c r="G29" i="15"/>
  <c r="H29" i="15"/>
  <c r="G13" i="15"/>
  <c r="H13" i="15"/>
  <c r="G111" i="15"/>
  <c r="G103" i="15"/>
  <c r="H103" i="15"/>
  <c r="G95" i="15"/>
  <c r="H95" i="15"/>
  <c r="G87" i="15"/>
  <c r="H87" i="15"/>
  <c r="G79" i="15"/>
  <c r="H79" i="15"/>
  <c r="G71" i="15"/>
  <c r="H71" i="15"/>
  <c r="G63" i="15"/>
  <c r="H63" i="15"/>
  <c r="G55" i="15"/>
  <c r="H55" i="15"/>
  <c r="G47" i="15"/>
  <c r="H47" i="15"/>
  <c r="G39" i="15"/>
  <c r="H39" i="15"/>
  <c r="G31" i="15"/>
  <c r="H31" i="15"/>
  <c r="G23" i="15"/>
  <c r="H23" i="15"/>
  <c r="G15" i="15"/>
  <c r="H15" i="15"/>
  <c r="G7" i="15"/>
  <c r="H7" i="15"/>
  <c r="G5" i="15"/>
  <c r="H5" i="15"/>
  <c r="D3" i="10"/>
  <c r="I2" i="10"/>
  <c r="H168" i="15"/>
  <c r="O159" i="5"/>
  <c r="N159" i="5"/>
  <c r="P159" i="5"/>
  <c r="O95" i="5"/>
  <c r="N95" i="5"/>
  <c r="P95" i="5"/>
  <c r="O151" i="5"/>
  <c r="N151" i="5"/>
  <c r="P151" i="5"/>
  <c r="O87" i="5"/>
  <c r="N87" i="5"/>
  <c r="P87" i="5"/>
  <c r="N78" i="5"/>
  <c r="O78" i="5"/>
  <c r="P78" i="5"/>
  <c r="N46" i="5"/>
  <c r="O46" i="5"/>
  <c r="P46" i="5"/>
  <c r="N14" i="5"/>
  <c r="O14" i="5"/>
  <c r="P14" i="5"/>
  <c r="O161" i="5"/>
  <c r="N161" i="5"/>
  <c r="P161" i="5"/>
  <c r="O145" i="5"/>
  <c r="N145" i="5"/>
  <c r="P145" i="5"/>
  <c r="O129" i="5"/>
  <c r="N129" i="5"/>
  <c r="P129" i="5"/>
  <c r="O113" i="5"/>
  <c r="N113" i="5"/>
  <c r="P113" i="5"/>
  <c r="O97" i="5"/>
  <c r="N97" i="5"/>
  <c r="P97" i="5"/>
  <c r="O81" i="5"/>
  <c r="N81" i="5"/>
  <c r="P81" i="5"/>
  <c r="O49" i="5"/>
  <c r="N49" i="5"/>
  <c r="P49" i="5"/>
  <c r="O17" i="5"/>
  <c r="N17" i="5"/>
  <c r="P17" i="5"/>
  <c r="O59" i="5"/>
  <c r="N59" i="5"/>
  <c r="P59" i="5"/>
  <c r="O27" i="5"/>
  <c r="N27" i="5"/>
  <c r="P27" i="5"/>
  <c r="O168" i="5"/>
  <c r="N168" i="5"/>
  <c r="P168" i="5"/>
  <c r="O160" i="5"/>
  <c r="N160" i="5"/>
  <c r="P160" i="5"/>
  <c r="O152" i="5"/>
  <c r="N152" i="5"/>
  <c r="P152" i="5"/>
  <c r="O144" i="5"/>
  <c r="N144" i="5"/>
  <c r="P144" i="5"/>
  <c r="O136" i="5"/>
  <c r="N136" i="5"/>
  <c r="P136" i="5"/>
  <c r="O128" i="5"/>
  <c r="N128" i="5"/>
  <c r="P128" i="5"/>
  <c r="O120" i="5"/>
  <c r="N120" i="5"/>
  <c r="P120" i="5"/>
  <c r="O112" i="5"/>
  <c r="N112" i="5"/>
  <c r="P112" i="5"/>
  <c r="O104" i="5"/>
  <c r="N104" i="5"/>
  <c r="P104" i="5"/>
  <c r="O96" i="5"/>
  <c r="N96" i="5"/>
  <c r="P96" i="5"/>
  <c r="O88" i="5"/>
  <c r="N88" i="5"/>
  <c r="P88" i="5"/>
  <c r="O80" i="5"/>
  <c r="N80" i="5"/>
  <c r="P80" i="5"/>
  <c r="O64" i="5"/>
  <c r="N64" i="5"/>
  <c r="P64" i="5"/>
  <c r="O48" i="5"/>
  <c r="N48" i="5"/>
  <c r="P48" i="5"/>
  <c r="O32" i="5"/>
  <c r="N32" i="5"/>
  <c r="P32" i="5"/>
  <c r="O16" i="5"/>
  <c r="N16" i="5"/>
  <c r="P16" i="5"/>
  <c r="O79" i="5"/>
  <c r="N79" i="5"/>
  <c r="P79" i="5"/>
  <c r="O63" i="5"/>
  <c r="N63" i="5"/>
  <c r="P63" i="5"/>
  <c r="O47" i="5"/>
  <c r="N47" i="5"/>
  <c r="P47" i="5"/>
  <c r="O31" i="5"/>
  <c r="N31" i="5"/>
  <c r="P31" i="5"/>
  <c r="O15" i="5"/>
  <c r="N15" i="5"/>
  <c r="P15" i="5"/>
  <c r="H13" i="5"/>
  <c r="G13" i="5"/>
  <c r="H29" i="5"/>
  <c r="G29" i="5"/>
  <c r="H45" i="5"/>
  <c r="G45" i="5"/>
  <c r="H61" i="5"/>
  <c r="G61" i="5"/>
  <c r="G68" i="5"/>
  <c r="G84" i="5"/>
  <c r="G100" i="5"/>
  <c r="G116" i="5"/>
  <c r="G132" i="5"/>
  <c r="G148" i="5"/>
  <c r="G164" i="5"/>
  <c r="G9" i="5"/>
  <c r="H9" i="5"/>
  <c r="G25" i="5"/>
  <c r="H25" i="5"/>
  <c r="G41" i="5"/>
  <c r="H41" i="5"/>
  <c r="G57" i="5"/>
  <c r="H57" i="5"/>
  <c r="G69" i="5"/>
  <c r="H69" i="5"/>
  <c r="G77" i="5"/>
  <c r="H77" i="5"/>
  <c r="G85" i="5"/>
  <c r="H85" i="5"/>
  <c r="G93" i="5"/>
  <c r="H93" i="5"/>
  <c r="G101" i="5"/>
  <c r="H101" i="5"/>
  <c r="G109" i="5"/>
  <c r="H109" i="5"/>
  <c r="G117" i="5"/>
  <c r="H117" i="5"/>
  <c r="G125" i="5"/>
  <c r="H125" i="5"/>
  <c r="G133" i="5"/>
  <c r="H133" i="5"/>
  <c r="G141" i="5"/>
  <c r="H141" i="5"/>
  <c r="G149" i="5"/>
  <c r="H149" i="5"/>
  <c r="G157" i="5"/>
  <c r="H157" i="5"/>
  <c r="G165" i="5"/>
  <c r="H165" i="5"/>
  <c r="G27" i="5"/>
  <c r="G59" i="5"/>
  <c r="G91" i="5"/>
  <c r="G123" i="5"/>
  <c r="G155" i="5"/>
  <c r="G41" i="15"/>
  <c r="H41" i="15"/>
  <c r="H169" i="15"/>
  <c r="G169" i="15"/>
  <c r="G128" i="15"/>
  <c r="H128" i="15"/>
  <c r="H125" i="15"/>
  <c r="G125" i="15"/>
  <c r="G64" i="15"/>
  <c r="H64" i="15"/>
  <c r="G16" i="15"/>
  <c r="H16" i="15"/>
  <c r="G85" i="15"/>
  <c r="H85" i="15"/>
  <c r="G37" i="15"/>
  <c r="H37" i="15"/>
  <c r="G107" i="15"/>
  <c r="H107" i="15"/>
  <c r="G91" i="15"/>
  <c r="H91" i="15"/>
  <c r="G67" i="15"/>
  <c r="H67" i="15"/>
  <c r="G43" i="15"/>
  <c r="H43" i="15"/>
  <c r="G19" i="15"/>
  <c r="H19" i="15"/>
  <c r="O36" i="5"/>
  <c r="N36" i="5"/>
  <c r="P36" i="5"/>
  <c r="N30" i="5"/>
  <c r="O30" i="5"/>
  <c r="P30" i="5"/>
  <c r="O153" i="5"/>
  <c r="N153" i="5"/>
  <c r="P153" i="5"/>
  <c r="O105" i="5"/>
  <c r="N105" i="5"/>
  <c r="P105" i="5"/>
  <c r="O75" i="5"/>
  <c r="N75" i="5"/>
  <c r="P75" i="5"/>
  <c r="O164" i="5"/>
  <c r="N164" i="5"/>
  <c r="P164" i="5"/>
  <c r="O148" i="5"/>
  <c r="N148" i="5"/>
  <c r="P148" i="5"/>
  <c r="O124" i="5"/>
  <c r="N124" i="5"/>
  <c r="P124" i="5"/>
  <c r="O100" i="5"/>
  <c r="N100" i="5"/>
  <c r="P100" i="5"/>
  <c r="O72" i="5"/>
  <c r="N72" i="5"/>
  <c r="P72" i="5"/>
  <c r="O24" i="5"/>
  <c r="N24" i="5"/>
  <c r="P24" i="5"/>
  <c r="O71" i="5"/>
  <c r="N71" i="5"/>
  <c r="P71" i="5"/>
  <c r="O23" i="5"/>
  <c r="N23" i="5"/>
  <c r="P23" i="5"/>
  <c r="O107" i="5"/>
  <c r="N107" i="5"/>
  <c r="P107" i="5"/>
  <c r="G92" i="5"/>
  <c r="G108" i="5"/>
  <c r="G140" i="5"/>
  <c r="G156" i="5"/>
  <c r="G17" i="5"/>
  <c r="H17" i="5"/>
  <c r="G49" i="5"/>
  <c r="H49" i="5"/>
  <c r="G73" i="5"/>
  <c r="H73" i="5"/>
  <c r="G81" i="5"/>
  <c r="H81" i="5"/>
  <c r="G97" i="5"/>
  <c r="H97" i="5"/>
  <c r="G113" i="5"/>
  <c r="H113" i="5"/>
  <c r="G129" i="5"/>
  <c r="H129" i="5"/>
  <c r="G153" i="5"/>
  <c r="H153" i="5"/>
  <c r="G169" i="5"/>
  <c r="H169" i="5"/>
  <c r="G112" i="15"/>
  <c r="H112" i="15"/>
  <c r="H165" i="15"/>
  <c r="G165" i="15"/>
  <c r="H154" i="15"/>
  <c r="G154" i="15"/>
  <c r="G123" i="15"/>
  <c r="G81" i="15"/>
  <c r="H81" i="15"/>
  <c r="G49" i="15"/>
  <c r="H49" i="15"/>
  <c r="H130" i="15"/>
  <c r="G130" i="15"/>
  <c r="H102" i="15"/>
  <c r="G102" i="15"/>
  <c r="H86" i="15"/>
  <c r="G86" i="15"/>
  <c r="H70" i="15"/>
  <c r="G70" i="15"/>
  <c r="G9" i="15"/>
  <c r="H9" i="15"/>
  <c r="G156" i="15"/>
  <c r="G167" i="15"/>
  <c r="H119" i="15"/>
  <c r="G163" i="15"/>
  <c r="H163" i="15"/>
  <c r="H161" i="15"/>
  <c r="G161" i="15"/>
  <c r="H150" i="15"/>
  <c r="G150" i="15"/>
  <c r="H167" i="15"/>
  <c r="G120" i="15"/>
  <c r="H145" i="15"/>
  <c r="G145" i="15"/>
  <c r="H129" i="15"/>
  <c r="G129" i="15"/>
  <c r="H157" i="15"/>
  <c r="G157" i="15"/>
  <c r="H162" i="15"/>
  <c r="G162" i="15"/>
  <c r="H146" i="15"/>
  <c r="G146" i="15"/>
  <c r="G131" i="15"/>
  <c r="H131" i="15"/>
  <c r="G97" i="15"/>
  <c r="H97" i="15"/>
  <c r="G65" i="15"/>
  <c r="H65" i="15"/>
  <c r="G33" i="15"/>
  <c r="H33" i="15"/>
  <c r="H2" i="15"/>
  <c r="H110" i="15"/>
  <c r="G110" i="15"/>
  <c r="H142" i="15"/>
  <c r="G142" i="15"/>
  <c r="H134" i="15"/>
  <c r="G134" i="15"/>
  <c r="H126" i="15"/>
  <c r="G126" i="15"/>
  <c r="H118" i="15"/>
  <c r="G118" i="15"/>
  <c r="G106" i="15"/>
  <c r="G98" i="15"/>
  <c r="G90" i="15"/>
  <c r="G82" i="15"/>
  <c r="G74" i="15"/>
  <c r="G66" i="15"/>
  <c r="G58" i="15"/>
  <c r="G50" i="15"/>
  <c r="G42" i="15"/>
  <c r="G34" i="15"/>
  <c r="G26" i="15"/>
  <c r="G18" i="15"/>
  <c r="G10" i="15"/>
  <c r="G4" i="15"/>
  <c r="H26" i="15"/>
  <c r="H58" i="15"/>
  <c r="H90" i="15"/>
  <c r="H124" i="15"/>
  <c r="H156" i="15"/>
  <c r="H123" i="15"/>
  <c r="H120" i="15"/>
  <c r="O143" i="5"/>
  <c r="N143" i="5"/>
  <c r="P143" i="5"/>
  <c r="O57" i="5"/>
  <c r="N57" i="5"/>
  <c r="P57" i="5"/>
  <c r="O135" i="5"/>
  <c r="N135" i="5"/>
  <c r="P135" i="5"/>
  <c r="O68" i="5"/>
  <c r="N68" i="5"/>
  <c r="P68" i="5"/>
  <c r="O67" i="5"/>
  <c r="N67" i="5"/>
  <c r="P67" i="5"/>
  <c r="O35" i="5"/>
  <c r="N35" i="5"/>
  <c r="P35" i="5"/>
  <c r="O3" i="5"/>
  <c r="N3" i="5"/>
  <c r="P3" i="5"/>
  <c r="O157" i="5"/>
  <c r="N157" i="5"/>
  <c r="P157" i="5"/>
  <c r="O141" i="5"/>
  <c r="N141" i="5"/>
  <c r="P141" i="5"/>
  <c r="O125" i="5"/>
  <c r="N125" i="5"/>
  <c r="P125" i="5"/>
  <c r="O109" i="5"/>
  <c r="N109" i="5"/>
  <c r="P109" i="5"/>
  <c r="O93" i="5"/>
  <c r="N93" i="5"/>
  <c r="P93" i="5"/>
  <c r="O76" i="5"/>
  <c r="N76" i="5"/>
  <c r="P76" i="5"/>
  <c r="O44" i="5"/>
  <c r="N44" i="5"/>
  <c r="P44" i="5"/>
  <c r="O12" i="5"/>
  <c r="N12" i="5"/>
  <c r="P12" i="5"/>
  <c r="N54" i="5"/>
  <c r="O54" i="5"/>
  <c r="P54" i="5"/>
  <c r="N22" i="5"/>
  <c r="O22" i="5"/>
  <c r="P22" i="5"/>
  <c r="N166" i="5"/>
  <c r="O166" i="5"/>
  <c r="P166" i="5"/>
  <c r="N158" i="5"/>
  <c r="O158" i="5"/>
  <c r="P158" i="5"/>
  <c r="N150" i="5"/>
  <c r="O150" i="5"/>
  <c r="P150" i="5"/>
  <c r="N142" i="5"/>
  <c r="O142" i="5"/>
  <c r="P142" i="5"/>
  <c r="N134" i="5"/>
  <c r="O134" i="5"/>
  <c r="P134" i="5"/>
  <c r="N126" i="5"/>
  <c r="O126" i="5"/>
  <c r="P126" i="5"/>
  <c r="N118" i="5"/>
  <c r="O118" i="5"/>
  <c r="P118" i="5"/>
  <c r="N110" i="5"/>
  <c r="O110" i="5"/>
  <c r="P110" i="5"/>
  <c r="N102" i="5"/>
  <c r="O102" i="5"/>
  <c r="P102" i="5"/>
  <c r="N94" i="5"/>
  <c r="O94" i="5"/>
  <c r="P94" i="5"/>
  <c r="N86" i="5"/>
  <c r="O86" i="5"/>
  <c r="P86" i="5"/>
  <c r="O77" i="5"/>
  <c r="N77" i="5"/>
  <c r="P77" i="5"/>
  <c r="O61" i="5"/>
  <c r="N61" i="5"/>
  <c r="P61" i="5"/>
  <c r="O45" i="5"/>
  <c r="N45" i="5"/>
  <c r="P45" i="5"/>
  <c r="O29" i="5"/>
  <c r="N29" i="5"/>
  <c r="P29" i="5"/>
  <c r="O13" i="5"/>
  <c r="N13" i="5"/>
  <c r="P13" i="5"/>
  <c r="N74" i="5"/>
  <c r="O74" i="5"/>
  <c r="P74" i="5"/>
  <c r="N58" i="5"/>
  <c r="O58" i="5"/>
  <c r="P58" i="5"/>
  <c r="N42" i="5"/>
  <c r="O42" i="5"/>
  <c r="P42" i="5"/>
  <c r="N26" i="5"/>
  <c r="O26" i="5"/>
  <c r="P26" i="5"/>
  <c r="N10" i="5"/>
  <c r="O10" i="5"/>
  <c r="P10" i="5"/>
  <c r="C10" i="4"/>
  <c r="D20" i="4" s="1"/>
  <c r="H18" i="5"/>
  <c r="G18" i="5"/>
  <c r="H34" i="5"/>
  <c r="G34" i="5"/>
  <c r="H50" i="5"/>
  <c r="G50" i="5"/>
  <c r="H66" i="5"/>
  <c r="G66" i="5"/>
  <c r="H74" i="5"/>
  <c r="G74" i="5"/>
  <c r="H82" i="5"/>
  <c r="G82" i="5"/>
  <c r="H90" i="5"/>
  <c r="G90" i="5"/>
  <c r="H98" i="5"/>
  <c r="G98" i="5"/>
  <c r="H106" i="5"/>
  <c r="G106" i="5"/>
  <c r="H114" i="5"/>
  <c r="G114" i="5"/>
  <c r="H122" i="5"/>
  <c r="G122" i="5"/>
  <c r="H130" i="5"/>
  <c r="G130" i="5"/>
  <c r="H138" i="5"/>
  <c r="G138" i="5"/>
  <c r="H146" i="5"/>
  <c r="G146" i="5"/>
  <c r="H154" i="5"/>
  <c r="G154" i="5"/>
  <c r="H162" i="5"/>
  <c r="G162" i="5"/>
  <c r="G8" i="5"/>
  <c r="G24" i="5"/>
  <c r="G40" i="5"/>
  <c r="G56" i="5"/>
  <c r="G72" i="5"/>
  <c r="G88" i="5"/>
  <c r="G104" i="5"/>
  <c r="G120" i="5"/>
  <c r="G136" i="5"/>
  <c r="G152" i="5"/>
  <c r="G168" i="5"/>
  <c r="F4" i="10"/>
  <c r="G9" i="10" s="1"/>
  <c r="H14" i="5"/>
  <c r="G14" i="5"/>
  <c r="H30" i="5"/>
  <c r="G30" i="5"/>
  <c r="H46" i="5"/>
  <c r="G46" i="5"/>
  <c r="H62" i="5"/>
  <c r="G62" i="5"/>
  <c r="G95" i="5"/>
  <c r="G127" i="5"/>
  <c r="G159" i="5"/>
  <c r="G3" i="5"/>
  <c r="G35" i="5"/>
  <c r="G67" i="5"/>
  <c r="G99" i="5"/>
  <c r="G131" i="5"/>
  <c r="G163" i="5"/>
  <c r="H171" i="5" l="1"/>
  <c r="V9" i="5" s="1"/>
  <c r="W9" i="5" s="1"/>
  <c r="Y9" i="5" s="1"/>
  <c r="K9" i="15"/>
  <c r="M9" i="15" s="1"/>
  <c r="R26" i="5"/>
  <c r="Q26" i="5"/>
  <c r="Q77" i="5"/>
  <c r="R77" i="5"/>
  <c r="R110" i="5"/>
  <c r="Q110" i="5"/>
  <c r="R142" i="5"/>
  <c r="Q142" i="5"/>
  <c r="R22" i="5"/>
  <c r="Q22" i="5"/>
  <c r="R76" i="5"/>
  <c r="Q76" i="5"/>
  <c r="R141" i="5"/>
  <c r="Q141" i="5"/>
  <c r="R67" i="5"/>
  <c r="Q67" i="5"/>
  <c r="R143" i="5"/>
  <c r="Q143" i="5"/>
  <c r="Q24" i="5"/>
  <c r="R24" i="5"/>
  <c r="R148" i="5"/>
  <c r="Q148" i="5"/>
  <c r="R153" i="5"/>
  <c r="Q153" i="5"/>
  <c r="R31" i="5"/>
  <c r="Q31" i="5"/>
  <c r="R16" i="5"/>
  <c r="Q16" i="5"/>
  <c r="R80" i="5"/>
  <c r="Q80" i="5"/>
  <c r="R112" i="5"/>
  <c r="Q112" i="5"/>
  <c r="R144" i="5"/>
  <c r="Q144" i="5"/>
  <c r="R27" i="5"/>
  <c r="Q27" i="5"/>
  <c r="R81" i="5"/>
  <c r="Q81" i="5"/>
  <c r="Q145" i="5"/>
  <c r="R145" i="5"/>
  <c r="Q78" i="5"/>
  <c r="R78" i="5"/>
  <c r="R159" i="5"/>
  <c r="Q159" i="5"/>
  <c r="R7" i="5"/>
  <c r="Q7" i="5"/>
  <c r="R92" i="5"/>
  <c r="Q92" i="5"/>
  <c r="Q33" i="5"/>
  <c r="R33" i="5"/>
  <c r="R119" i="5"/>
  <c r="Q119" i="5"/>
  <c r="Q18" i="5"/>
  <c r="R18" i="5"/>
  <c r="R5" i="5"/>
  <c r="Q5" i="5"/>
  <c r="R69" i="5"/>
  <c r="Q69" i="5"/>
  <c r="Q106" i="5"/>
  <c r="R106" i="5"/>
  <c r="Q138" i="5"/>
  <c r="R138" i="5"/>
  <c r="R6" i="5"/>
  <c r="Q6" i="5"/>
  <c r="Q60" i="5"/>
  <c r="R60" i="5"/>
  <c r="R133" i="5"/>
  <c r="Q133" i="5"/>
  <c r="R51" i="5"/>
  <c r="Q51" i="5"/>
  <c r="R111" i="5"/>
  <c r="Q111" i="5"/>
  <c r="R108" i="5"/>
  <c r="Q108" i="5"/>
  <c r="Q65" i="5"/>
  <c r="R65" i="5"/>
  <c r="R127" i="5"/>
  <c r="Q127" i="5"/>
  <c r="R74" i="5"/>
  <c r="Q74" i="5"/>
  <c r="Q102" i="5"/>
  <c r="R102" i="5"/>
  <c r="Q166" i="5"/>
  <c r="R166" i="5"/>
  <c r="R125" i="5"/>
  <c r="Q125" i="5"/>
  <c r="R124" i="5"/>
  <c r="Q124" i="5"/>
  <c r="R105" i="5"/>
  <c r="Q105" i="5"/>
  <c r="R15" i="5"/>
  <c r="Q15" i="5"/>
  <c r="R79" i="5"/>
  <c r="Q79" i="5"/>
  <c r="R64" i="5"/>
  <c r="Q64" i="5"/>
  <c r="R104" i="5"/>
  <c r="Q104" i="5"/>
  <c r="R136" i="5"/>
  <c r="Q136" i="5"/>
  <c r="R168" i="5"/>
  <c r="Q168" i="5"/>
  <c r="R49" i="5"/>
  <c r="Q49" i="5"/>
  <c r="R129" i="5"/>
  <c r="Q129" i="5"/>
  <c r="R46" i="5"/>
  <c r="Q46" i="5"/>
  <c r="R95" i="5"/>
  <c r="Q95" i="5"/>
  <c r="I3" i="10"/>
  <c r="D4" i="10"/>
  <c r="Q56" i="5"/>
  <c r="R56" i="5"/>
  <c r="R11" i="5"/>
  <c r="Q11" i="5"/>
  <c r="R62" i="5"/>
  <c r="Q62" i="5"/>
  <c r="R91" i="5"/>
  <c r="R123" i="5"/>
  <c r="R155" i="5"/>
  <c r="R2" i="5"/>
  <c r="Q2" i="5"/>
  <c r="R163" i="5"/>
  <c r="R99" i="5"/>
  <c r="R9" i="5"/>
  <c r="R73" i="5"/>
  <c r="R83" i="5"/>
  <c r="R52" i="5"/>
  <c r="R131" i="5"/>
  <c r="R147" i="5"/>
  <c r="R20" i="5"/>
  <c r="R115" i="5"/>
  <c r="R41" i="5"/>
  <c r="R66" i="5"/>
  <c r="Q66" i="5"/>
  <c r="R53" i="5"/>
  <c r="Q53" i="5"/>
  <c r="R98" i="5"/>
  <c r="Q98" i="5"/>
  <c r="R130" i="5"/>
  <c r="Q130" i="5"/>
  <c r="R162" i="5"/>
  <c r="Q162" i="5"/>
  <c r="Q28" i="5"/>
  <c r="R28" i="5"/>
  <c r="R117" i="5"/>
  <c r="Q117" i="5"/>
  <c r="R19" i="5"/>
  <c r="Q19" i="5"/>
  <c r="R167" i="5"/>
  <c r="Q167" i="5"/>
  <c r="R84" i="5"/>
  <c r="Q84" i="5"/>
  <c r="R43" i="5"/>
  <c r="Q43" i="5"/>
  <c r="R25" i="5"/>
  <c r="Q25" i="5"/>
  <c r="R58" i="5"/>
  <c r="Q58" i="5"/>
  <c r="Q45" i="5"/>
  <c r="R45" i="5"/>
  <c r="R94" i="5"/>
  <c r="Q94" i="5"/>
  <c r="Q126" i="5"/>
  <c r="R126" i="5"/>
  <c r="R158" i="5"/>
  <c r="Q158" i="5"/>
  <c r="Q12" i="5"/>
  <c r="R12" i="5"/>
  <c r="R109" i="5"/>
  <c r="Q109" i="5"/>
  <c r="R3" i="5"/>
  <c r="Q3" i="5"/>
  <c r="R135" i="5"/>
  <c r="Q135" i="5"/>
  <c r="K10" i="15"/>
  <c r="M10" i="15" s="1"/>
  <c r="N9" i="15" s="1"/>
  <c r="R100" i="5"/>
  <c r="Q100" i="5"/>
  <c r="R48" i="5"/>
  <c r="Q48" i="5"/>
  <c r="R128" i="5"/>
  <c r="Q128" i="5"/>
  <c r="R160" i="5"/>
  <c r="Q160" i="5"/>
  <c r="R17" i="5"/>
  <c r="Q17" i="5"/>
  <c r="R14" i="5"/>
  <c r="Q14" i="5"/>
  <c r="R151" i="5"/>
  <c r="Q151" i="5"/>
  <c r="Q8" i="5"/>
  <c r="R8" i="5"/>
  <c r="R140" i="5"/>
  <c r="Q140" i="5"/>
  <c r="Q137" i="5"/>
  <c r="R137" i="5"/>
  <c r="R139" i="5"/>
  <c r="Q139" i="5"/>
  <c r="O171" i="5"/>
  <c r="V3" i="5" s="1"/>
  <c r="W3" i="5" s="1"/>
  <c r="R50" i="5"/>
  <c r="Q50" i="5"/>
  <c r="R37" i="5"/>
  <c r="Q37" i="5"/>
  <c r="R90" i="5"/>
  <c r="Q90" i="5"/>
  <c r="Q122" i="5"/>
  <c r="R122" i="5"/>
  <c r="R42" i="5"/>
  <c r="Q42" i="5"/>
  <c r="Q29" i="5"/>
  <c r="R29" i="5"/>
  <c r="R86" i="5"/>
  <c r="Q86" i="5"/>
  <c r="R118" i="5"/>
  <c r="Q118" i="5"/>
  <c r="R150" i="5"/>
  <c r="Q150" i="5"/>
  <c r="Q54" i="5"/>
  <c r="R54" i="5"/>
  <c r="R93" i="5"/>
  <c r="Q93" i="5"/>
  <c r="Q157" i="5"/>
  <c r="R157" i="5"/>
  <c r="R68" i="5"/>
  <c r="Q68" i="5"/>
  <c r="R107" i="5"/>
  <c r="Q107" i="5"/>
  <c r="R72" i="5"/>
  <c r="Q72" i="5"/>
  <c r="R164" i="5"/>
  <c r="Q164" i="5"/>
  <c r="R30" i="5"/>
  <c r="Q30" i="5"/>
  <c r="R47" i="5"/>
  <c r="Q47" i="5"/>
  <c r="R32" i="5"/>
  <c r="Q32" i="5"/>
  <c r="R88" i="5"/>
  <c r="Q88" i="5"/>
  <c r="R120" i="5"/>
  <c r="Q120" i="5"/>
  <c r="R152" i="5"/>
  <c r="Q152" i="5"/>
  <c r="R59" i="5"/>
  <c r="Q59" i="5"/>
  <c r="Q97" i="5"/>
  <c r="R97" i="5"/>
  <c r="R161" i="5"/>
  <c r="Q161" i="5"/>
  <c r="R87" i="5"/>
  <c r="Q87" i="5"/>
  <c r="R39" i="5"/>
  <c r="Q39" i="5"/>
  <c r="R116" i="5"/>
  <c r="Q116" i="5"/>
  <c r="R89" i="5"/>
  <c r="Q89" i="5"/>
  <c r="N171" i="5"/>
  <c r="V2" i="5" s="1"/>
  <c r="W2" i="5" s="1"/>
  <c r="V10" i="5" s="1"/>
  <c r="W10" i="5" s="1"/>
  <c r="R34" i="5"/>
  <c r="Q34" i="5"/>
  <c r="R21" i="5"/>
  <c r="Q21" i="5"/>
  <c r="R82" i="5"/>
  <c r="Q82" i="5"/>
  <c r="R114" i="5"/>
  <c r="Q114" i="5"/>
  <c r="R146" i="5"/>
  <c r="Q146" i="5"/>
  <c r="Q38" i="5"/>
  <c r="R38" i="5"/>
  <c r="Q85" i="5"/>
  <c r="R85" i="5"/>
  <c r="Q149" i="5"/>
  <c r="R149" i="5"/>
  <c r="R4" i="5"/>
  <c r="Q4" i="5"/>
  <c r="R55" i="5"/>
  <c r="Q55" i="5"/>
  <c r="R132" i="5"/>
  <c r="Q132" i="5"/>
  <c r="R121" i="5"/>
  <c r="Q121" i="5"/>
  <c r="Q13" i="5"/>
  <c r="R13" i="5"/>
  <c r="R10" i="5"/>
  <c r="Q10" i="5"/>
  <c r="Q61" i="5"/>
  <c r="R61" i="5"/>
  <c r="Q134" i="5"/>
  <c r="R134" i="5"/>
  <c r="Q44" i="5"/>
  <c r="R44" i="5"/>
  <c r="R35" i="5"/>
  <c r="Q35" i="5"/>
  <c r="R57" i="5"/>
  <c r="Q57" i="5"/>
  <c r="R71" i="5"/>
  <c r="Q71" i="5"/>
  <c r="R23" i="5"/>
  <c r="Q23" i="5"/>
  <c r="R75" i="5"/>
  <c r="Q75" i="5"/>
  <c r="R36" i="5"/>
  <c r="Q36" i="5"/>
  <c r="R63" i="5"/>
  <c r="Q63" i="5"/>
  <c r="R96" i="5"/>
  <c r="Q96" i="5"/>
  <c r="R113" i="5"/>
  <c r="Q113" i="5"/>
  <c r="Q154" i="5"/>
  <c r="R154" i="5"/>
  <c r="R70" i="5"/>
  <c r="Q70" i="5"/>
  <c r="R101" i="5"/>
  <c r="Q101" i="5"/>
  <c r="Q165" i="5"/>
  <c r="R165" i="5"/>
  <c r="R103" i="5"/>
  <c r="Q103" i="5"/>
  <c r="Q40" i="5"/>
  <c r="R40" i="5"/>
  <c r="R156" i="5"/>
  <c r="Q156" i="5"/>
  <c r="R169" i="5"/>
  <c r="Q169" i="5"/>
  <c r="O9" i="15" l="1"/>
  <c r="N15" i="15" s="1"/>
  <c r="K15" i="15"/>
  <c r="U26" i="5"/>
  <c r="Y10" i="5"/>
  <c r="U27" i="5" s="1"/>
  <c r="U16" i="5"/>
  <c r="I4" i="10"/>
  <c r="D5" i="10"/>
  <c r="D6" i="10" l="1"/>
  <c r="I5" i="10"/>
  <c r="U28" i="5"/>
  <c r="U17" i="5"/>
  <c r="U29" i="5" s="1"/>
  <c r="D7" i="10" l="1"/>
  <c r="I6" i="10"/>
  <c r="I7" i="10" l="1"/>
  <c r="D8" i="10"/>
  <c r="I8" i="10" l="1"/>
  <c r="D9" i="10"/>
  <c r="D10" i="10" l="1"/>
  <c r="I9" i="10"/>
  <c r="D11" i="10" l="1"/>
  <c r="I10" i="10"/>
  <c r="I11" i="10" l="1"/>
  <c r="D12" i="10"/>
  <c r="I12" i="10" l="1"/>
  <c r="D13" i="10"/>
  <c r="D14" i="10" l="1"/>
  <c r="I13" i="10"/>
  <c r="D15" i="10" l="1"/>
  <c r="I14" i="10"/>
  <c r="I15" i="10" l="1"/>
  <c r="D16" i="10"/>
  <c r="I16" i="10" l="1"/>
  <c r="D17" i="10"/>
  <c r="D18" i="10" l="1"/>
  <c r="I17" i="10"/>
  <c r="D19" i="10" l="1"/>
  <c r="I18" i="10"/>
  <c r="I19" i="10" l="1"/>
  <c r="D20" i="10"/>
  <c r="I20" i="10" l="1"/>
  <c r="D21" i="10"/>
  <c r="D22" i="10" l="1"/>
  <c r="I21" i="10"/>
  <c r="D23" i="10" l="1"/>
  <c r="I22" i="10"/>
  <c r="I23" i="10" l="1"/>
  <c r="D24" i="10"/>
  <c r="I24" i="10" l="1"/>
  <c r="D25" i="10"/>
  <c r="D26" i="10" l="1"/>
  <c r="I26" i="10" s="1"/>
  <c r="I25" i="10"/>
</calcChain>
</file>

<file path=xl/sharedStrings.xml><?xml version="1.0" encoding="utf-8"?>
<sst xmlns="http://schemas.openxmlformats.org/spreadsheetml/2006/main" count="173480" uniqueCount="37039">
  <si>
    <t>gender</t>
  </si>
  <si>
    <t>age</t>
  </si>
  <si>
    <t>ethnicity</t>
  </si>
  <si>
    <t>gpa</t>
  </si>
  <si>
    <t>p_learning</t>
  </si>
  <si>
    <t>c_community</t>
  </si>
  <si>
    <t>csoc_com</t>
  </si>
  <si>
    <t>clrn_com</t>
  </si>
  <si>
    <t>s_community</t>
  </si>
  <si>
    <t>ssoc_com</t>
  </si>
  <si>
    <t>slrn_com</t>
  </si>
  <si>
    <t>intr_mot</t>
  </si>
  <si>
    <t>extr_mot</t>
  </si>
  <si>
    <t>a_mot</t>
  </si>
  <si>
    <t>alienation</t>
  </si>
  <si>
    <t>isolation</t>
  </si>
  <si>
    <t>powerl</t>
  </si>
  <si>
    <t>norml</t>
  </si>
  <si>
    <t>acad_self_concept</t>
  </si>
  <si>
    <t>Observed N</t>
  </si>
  <si>
    <t>Expected N</t>
  </si>
  <si>
    <t>Residual</t>
  </si>
  <si>
    <t>Other</t>
  </si>
  <si>
    <t>White</t>
  </si>
  <si>
    <t>Total</t>
  </si>
  <si>
    <t>p-level</t>
  </si>
  <si>
    <t>Chi-square</t>
  </si>
  <si>
    <t>N</t>
  </si>
  <si>
    <t>n (females)</t>
  </si>
  <si>
    <t>n (males)</t>
  </si>
  <si>
    <t>Variance (males)</t>
  </si>
  <si>
    <t>Variance (females)</t>
  </si>
  <si>
    <t>F</t>
  </si>
  <si>
    <t>p-level (2-tailed)</t>
  </si>
  <si>
    <t>df1</t>
  </si>
  <si>
    <t>df2</t>
  </si>
  <si>
    <t>M</t>
  </si>
  <si>
    <t>SD</t>
  </si>
  <si>
    <t>t</t>
  </si>
  <si>
    <t>Cohen's d</t>
  </si>
  <si>
    <t>Test value</t>
  </si>
  <si>
    <t>Mean difference</t>
  </si>
  <si>
    <t>SEE</t>
  </si>
  <si>
    <t>R-squared</t>
  </si>
  <si>
    <t>a (constant)</t>
  </si>
  <si>
    <t>Pearson r</t>
  </si>
  <si>
    <t>RES</t>
  </si>
  <si>
    <t>ZRE</t>
  </si>
  <si>
    <t>SRE</t>
  </si>
  <si>
    <t>Ethnicity</t>
  </si>
  <si>
    <t>Chi-Square Goodness-of-Fit Test</t>
  </si>
  <si>
    <t>Chi-Square</t>
  </si>
  <si>
    <t>df</t>
  </si>
  <si>
    <t>Ranks (gpa)</t>
  </si>
  <si>
    <t>Ranks (c_community)</t>
  </si>
  <si>
    <t>Median</t>
  </si>
  <si>
    <t>rho</t>
  </si>
  <si>
    <t>rho squared</t>
  </si>
  <si>
    <t>Spearman Rank Order Correlation Test</t>
  </si>
  <si>
    <t>Value</t>
  </si>
  <si>
    <t>Classroom Community</t>
  </si>
  <si>
    <t>Mean Difference</t>
  </si>
  <si>
    <t>One-Sample t-Test (Test Value = 30)</t>
  </si>
  <si>
    <t>F-Test of Equality of Variance</t>
  </si>
  <si>
    <t>n</t>
  </si>
  <si>
    <t>Mean</t>
  </si>
  <si>
    <t>r-squared</t>
  </si>
  <si>
    <t>r</t>
  </si>
  <si>
    <t>Bivariate Regression</t>
  </si>
  <si>
    <t>R</t>
  </si>
  <si>
    <t>t (p-learning)</t>
  </si>
  <si>
    <t>p-level 2-tailed)</t>
  </si>
  <si>
    <t>Variance</t>
  </si>
  <si>
    <t>Mode</t>
  </si>
  <si>
    <t>Count</t>
  </si>
  <si>
    <t>Range</t>
  </si>
  <si>
    <t>90th percentile</t>
  </si>
  <si>
    <t>3rd quartile</t>
  </si>
  <si>
    <t>1st quartile</t>
  </si>
  <si>
    <t>2nd quartile</t>
  </si>
  <si>
    <t>10th percentile</t>
  </si>
  <si>
    <t>z-scores</t>
  </si>
  <si>
    <t>NCE-scores</t>
  </si>
  <si>
    <t>T-scores</t>
  </si>
  <si>
    <t>x</t>
  </si>
  <si>
    <t>Standard Deviation</t>
  </si>
  <si>
    <t>S(x)</t>
  </si>
  <si>
    <t>z-score</t>
  </si>
  <si>
    <t>F(x)</t>
  </si>
  <si>
    <t>Absolute Difference</t>
  </si>
  <si>
    <t>Observed Frequency</t>
  </si>
  <si>
    <t>D critical</t>
  </si>
  <si>
    <t>D</t>
  </si>
  <si>
    <t>Cumulative Frequency</t>
  </si>
  <si>
    <t>Kolmogorov-Smirnov Test</t>
  </si>
  <si>
    <t>Critical Value</t>
  </si>
  <si>
    <t>Bivariate Correlations</t>
  </si>
  <si>
    <t>Partial Correlation</t>
  </si>
  <si>
    <t>extr_mot (1)</t>
  </si>
  <si>
    <t>alienation (2)</t>
  </si>
  <si>
    <t>acad_self_concept (3)</t>
  </si>
  <si>
    <t>r12</t>
  </si>
  <si>
    <t>r13</t>
  </si>
  <si>
    <t>r23</t>
  </si>
  <si>
    <t>r12.3</t>
  </si>
  <si>
    <t>Semipartial Correlation</t>
  </si>
  <si>
    <t>r1(2.3)</t>
  </si>
  <si>
    <t>r2(1.3)</t>
  </si>
  <si>
    <t>Row Labels</t>
  </si>
  <si>
    <t>Grand Total</t>
  </si>
  <si>
    <t>Values</t>
  </si>
  <si>
    <t>Average of isolation</t>
  </si>
  <si>
    <t>Average of powerl</t>
  </si>
  <si>
    <t>Average of norml</t>
  </si>
  <si>
    <t>Average of alienation</t>
  </si>
  <si>
    <t>Column Labels</t>
  </si>
  <si>
    <t>StdDev of alienation</t>
  </si>
  <si>
    <t>StdDev of powerl</t>
  </si>
  <si>
    <t>StdDev of norml</t>
  </si>
  <si>
    <t>StdDev of isolation</t>
  </si>
  <si>
    <t>p-value (t)</t>
  </si>
  <si>
    <t>p-value (F)</t>
  </si>
  <si>
    <t>Coefficient</t>
  </si>
  <si>
    <t>Standard Error</t>
  </si>
  <si>
    <t>p-value (2-tailed)</t>
  </si>
  <si>
    <t>Error</t>
  </si>
  <si>
    <t>Regression</t>
  </si>
  <si>
    <t>Sum of Squares (SS)</t>
  </si>
  <si>
    <t>p_learning (x)</t>
  </si>
  <si>
    <t>c_community (y)</t>
  </si>
  <si>
    <t>x-squared</t>
  </si>
  <si>
    <t>y-ybar</t>
  </si>
  <si>
    <t>x-xbar</t>
  </si>
  <si>
    <t>(y-ybar)*(x-xbar)</t>
  </si>
  <si>
    <t>(x-xbar)squared</t>
  </si>
  <si>
    <t>(y-ybar)squared</t>
  </si>
  <si>
    <t>yhat</t>
  </si>
  <si>
    <t>(y-yhat)squared</t>
  </si>
  <si>
    <t>(yhat-ybar)squared</t>
  </si>
  <si>
    <t>b (slope)</t>
  </si>
  <si>
    <t>Sum</t>
  </si>
  <si>
    <t>Mean Square (MS)</t>
  </si>
  <si>
    <t>p-value</t>
  </si>
  <si>
    <t>Lower bound (95% CI)</t>
  </si>
  <si>
    <t>Upper bound (95% CI)</t>
  </si>
  <si>
    <t>95% Confidence Interval</t>
  </si>
  <si>
    <t>Lower Bound</t>
  </si>
  <si>
    <t>Upper Bound</t>
  </si>
  <si>
    <t>t-critical (α = .05)</t>
  </si>
  <si>
    <t>Standard error mean</t>
  </si>
  <si>
    <t>Skewness Coefficient</t>
  </si>
  <si>
    <t>SE Skewness</t>
  </si>
  <si>
    <t>Standard Coefficient of Skewness</t>
  </si>
  <si>
    <t>SE Kurtosis</t>
  </si>
  <si>
    <t>Interquartile Range</t>
  </si>
  <si>
    <t>Standard Coefficient of Kurtosis</t>
  </si>
  <si>
    <t>Effect size (Cramer's V)</t>
  </si>
  <si>
    <t>p-level (1-tailed)</t>
  </si>
  <si>
    <t>gender group means</t>
  </si>
  <si>
    <t>column B minus column C</t>
  </si>
  <si>
    <t>group mean difference</t>
  </si>
  <si>
    <t>average column D</t>
  </si>
  <si>
    <t>column E minus column F squared</t>
  </si>
  <si>
    <t>column D minus column E squared</t>
  </si>
  <si>
    <t>Descriptive Statistics</t>
  </si>
  <si>
    <t>Females</t>
  </si>
  <si>
    <t>Males</t>
  </si>
  <si>
    <t>Levene's Test</t>
  </si>
  <si>
    <t>Source</t>
  </si>
  <si>
    <t>SS</t>
  </si>
  <si>
    <t>MS</t>
  </si>
  <si>
    <t>p</t>
  </si>
  <si>
    <t>Gender</t>
  </si>
  <si>
    <t>W</t>
  </si>
  <si>
    <t>Standard Error of the Mean</t>
  </si>
  <si>
    <t>Maximum</t>
  </si>
  <si>
    <t>Minimum</t>
  </si>
  <si>
    <t>Kurtosis Coefficient</t>
  </si>
  <si>
    <t>Ball 1</t>
  </si>
  <si>
    <t>Ball 2</t>
  </si>
  <si>
    <t>Ball 3</t>
  </si>
  <si>
    <t>Ball 4</t>
  </si>
  <si>
    <t>Ball 5</t>
  </si>
  <si>
    <t>Sample Mean</t>
  </si>
  <si>
    <t>Experiment/Sample</t>
  </si>
  <si>
    <t>id</t>
  </si>
  <si>
    <t>name</t>
  </si>
  <si>
    <t>first</t>
  </si>
  <si>
    <t>last</t>
  </si>
  <si>
    <t>compas_screening_date</t>
  </si>
  <si>
    <t>sex</t>
  </si>
  <si>
    <t>dob</t>
  </si>
  <si>
    <t>age_cat</t>
  </si>
  <si>
    <t>race</t>
  </si>
  <si>
    <t>juv_fel_count</t>
  </si>
  <si>
    <t>decile_score</t>
  </si>
  <si>
    <t>juv_misd_count</t>
  </si>
  <si>
    <t>juv_other_count</t>
  </si>
  <si>
    <t>priors_count</t>
  </si>
  <si>
    <t>days_b_screening_arrest</t>
  </si>
  <si>
    <t>c_jail_in</t>
  </si>
  <si>
    <t>c_jail_out</t>
  </si>
  <si>
    <t>c_case_number</t>
  </si>
  <si>
    <t>c_offense_date</t>
  </si>
  <si>
    <t>c_arrest_date</t>
  </si>
  <si>
    <t>c_days_from_compas</t>
  </si>
  <si>
    <t>c_charge_degree</t>
  </si>
  <si>
    <t>c_charge_desc</t>
  </si>
  <si>
    <t>is_recid</t>
  </si>
  <si>
    <t>num_r_cases</t>
  </si>
  <si>
    <t>r_case_number</t>
  </si>
  <si>
    <t>r_charge_degree</t>
  </si>
  <si>
    <t>r_days_from_arrest</t>
  </si>
  <si>
    <t>r_offense_date</t>
  </si>
  <si>
    <t>r_charge_desc</t>
  </si>
  <si>
    <t>r_jail_in</t>
  </si>
  <si>
    <t>r_jail_out</t>
  </si>
  <si>
    <t>is_violent_recid</t>
  </si>
  <si>
    <t>num_vr_cases</t>
  </si>
  <si>
    <t>vr_case_number</t>
  </si>
  <si>
    <t>vr_charge_degree</t>
  </si>
  <si>
    <t>vr_offense_date</t>
  </si>
  <si>
    <t>vr_charge_desc</t>
  </si>
  <si>
    <t>v_type_of_assessment</t>
  </si>
  <si>
    <t>v_decile_score</t>
  </si>
  <si>
    <t>v_score_text</t>
  </si>
  <si>
    <t>v_screening_date</t>
  </si>
  <si>
    <t>type_of_assessment</t>
  </si>
  <si>
    <t>score_text</t>
  </si>
  <si>
    <t>screening_date</t>
  </si>
  <si>
    <t>miguel hernandez</t>
  </si>
  <si>
    <t>miguel</t>
  </si>
  <si>
    <t>hernandez</t>
  </si>
  <si>
    <t>Male</t>
  </si>
  <si>
    <t>Greater than 45</t>
  </si>
  <si>
    <t>13011352CF10A</t>
  </si>
  <si>
    <t>Aggravated Assault w/Firearm</t>
  </si>
  <si>
    <t>O</t>
  </si>
  <si>
    <t>Risk of Violence</t>
  </si>
  <si>
    <t>Low</t>
  </si>
  <si>
    <t>Risk of Recidivism</t>
  </si>
  <si>
    <t>michael ryan</t>
  </si>
  <si>
    <t>michael</t>
  </si>
  <si>
    <t>ryan</t>
  </si>
  <si>
    <t>25 - 45</t>
  </si>
  <si>
    <t>Caucasian</t>
  </si>
  <si>
    <t>Medium</t>
  </si>
  <si>
    <t>kevon dixon</t>
  </si>
  <si>
    <t>kevon</t>
  </si>
  <si>
    <t>dixon</t>
  </si>
  <si>
    <t>African-American</t>
  </si>
  <si>
    <t>13001275CF10A</t>
  </si>
  <si>
    <t>Felony Battery w/Prior Convict</t>
  </si>
  <si>
    <t>13009779CF10A</t>
  </si>
  <si>
    <t>Felony Battery (Dom Strang)</t>
  </si>
  <si>
    <t>(F3)</t>
  </si>
  <si>
    <t>ed philo</t>
  </si>
  <si>
    <t>ed</t>
  </si>
  <si>
    <t>philo</t>
  </si>
  <si>
    <t>Less than 25</t>
  </si>
  <si>
    <t>13005330CF10A</t>
  </si>
  <si>
    <t>Possession of Cocaine</t>
  </si>
  <si>
    <t>13011511MM10A</t>
  </si>
  <si>
    <t>Driving Under The Influence</t>
  </si>
  <si>
    <t>marcu brown</t>
  </si>
  <si>
    <t>marcu</t>
  </si>
  <si>
    <t>brown</t>
  </si>
  <si>
    <t>13000570CF10A</t>
  </si>
  <si>
    <t>Possession of Cannabis</t>
  </si>
  <si>
    <t>High</t>
  </si>
  <si>
    <t>bouthy pierrelouis</t>
  </si>
  <si>
    <t>bouthy</t>
  </si>
  <si>
    <t>pierrelouis</t>
  </si>
  <si>
    <t>12014130CF10A</t>
  </si>
  <si>
    <t>arrest case no charge</t>
  </si>
  <si>
    <t>marsha miles</t>
  </si>
  <si>
    <t>marsha</t>
  </si>
  <si>
    <t>miles</t>
  </si>
  <si>
    <t>13022355MM10A</t>
  </si>
  <si>
    <t>Battery</t>
  </si>
  <si>
    <t>edward riddle</t>
  </si>
  <si>
    <t>edward</t>
  </si>
  <si>
    <t>riddle</t>
  </si>
  <si>
    <t>14002304CF10A</t>
  </si>
  <si>
    <t>Possession Burglary Tools</t>
  </si>
  <si>
    <t>14004485CF10A</t>
  </si>
  <si>
    <t>Poss of Firearm by Convic Felo</t>
  </si>
  <si>
    <t>steven stewart</t>
  </si>
  <si>
    <t>steven</t>
  </si>
  <si>
    <t>stewart</t>
  </si>
  <si>
    <t>13012216CF10A</t>
  </si>
  <si>
    <t>elizabeth thieme</t>
  </si>
  <si>
    <t>elizabeth</t>
  </si>
  <si>
    <t>thieme</t>
  </si>
  <si>
    <t>Female</t>
  </si>
  <si>
    <t>14004524MM10A</t>
  </si>
  <si>
    <t>darrell blackburn</t>
  </si>
  <si>
    <t>darrell</t>
  </si>
  <si>
    <t>blackburn</t>
  </si>
  <si>
    <t>13016981CF10A</t>
  </si>
  <si>
    <t>Possession Of Alprazolam</t>
  </si>
  <si>
    <t>jamie good</t>
  </si>
  <si>
    <t>jamie</t>
  </si>
  <si>
    <t>good</t>
  </si>
  <si>
    <t>14012075CF10A</t>
  </si>
  <si>
    <t>bo bradac</t>
  </si>
  <si>
    <t>bo</t>
  </si>
  <si>
    <t>bradac</t>
  </si>
  <si>
    <t>13000017CF10A</t>
  </si>
  <si>
    <t>Insurance Fraud</t>
  </si>
  <si>
    <t>15002891MM10A</t>
  </si>
  <si>
    <t>15000258CF10A</t>
  </si>
  <si>
    <t>(F2)</t>
  </si>
  <si>
    <t>Aggrav Battery w/Deadly Weapon</t>
  </si>
  <si>
    <t>benjamin franc</t>
  </si>
  <si>
    <t>benjamin</t>
  </si>
  <si>
    <t>franc</t>
  </si>
  <si>
    <t>13016402CF10A</t>
  </si>
  <si>
    <t>Poss 3,4 MDMA (Ecstasy)</t>
  </si>
  <si>
    <t>ellyaher lanza</t>
  </si>
  <si>
    <t>ellyaher</t>
  </si>
  <si>
    <t>lanza</t>
  </si>
  <si>
    <t>13018837MM10A</t>
  </si>
  <si>
    <t>14010414TC40A</t>
  </si>
  <si>
    <t>Driving License Suspended</t>
  </si>
  <si>
    <t>kortney coleman</t>
  </si>
  <si>
    <t>kortney</t>
  </si>
  <si>
    <t>coleman</t>
  </si>
  <si>
    <t>13000053MM10A</t>
  </si>
  <si>
    <t>kyle lewis</t>
  </si>
  <si>
    <t>kyle</t>
  </si>
  <si>
    <t>lewis</t>
  </si>
  <si>
    <t>14011646MM10A</t>
  </si>
  <si>
    <t>jarrod turbe</t>
  </si>
  <si>
    <t>jarrod</t>
  </si>
  <si>
    <t>turbe</t>
  </si>
  <si>
    <t>13014121CF10A</t>
  </si>
  <si>
    <t>Poss3,4 Methylenedioxymethcath</t>
  </si>
  <si>
    <t>craig gilbert</t>
  </si>
  <si>
    <t>craig</t>
  </si>
  <si>
    <t>gilbert</t>
  </si>
  <si>
    <t>12000212CF10A</t>
  </si>
  <si>
    <t>14007704CF10A</t>
  </si>
  <si>
    <t>Grand Theft (Motor Vehicle)</t>
  </si>
  <si>
    <t>samuel seraphin</t>
  </si>
  <si>
    <t>samuel</t>
  </si>
  <si>
    <t>seraphin</t>
  </si>
  <si>
    <t>14004186CF10A</t>
  </si>
  <si>
    <t>Felony Driving While Lic Suspd</t>
  </si>
  <si>
    <t>14009921MM10A</t>
  </si>
  <si>
    <t>Criminal Mischief&gt;$200&lt;$1000</t>
  </si>
  <si>
    <t>mario hernandez</t>
  </si>
  <si>
    <t>mario</t>
  </si>
  <si>
    <t>Hispanic</t>
  </si>
  <si>
    <t>14005100MM10A</t>
  </si>
  <si>
    <t>darrious davis</t>
  </si>
  <si>
    <t>darrious</t>
  </si>
  <si>
    <t>davis</t>
  </si>
  <si>
    <t>13017598CF10A</t>
  </si>
  <si>
    <t>Grand Theft in the 3rd Degree</t>
  </si>
  <si>
    <t>neil heckart</t>
  </si>
  <si>
    <t>neil</t>
  </si>
  <si>
    <t>heckart</t>
  </si>
  <si>
    <t>13015941CF10A</t>
  </si>
  <si>
    <t>Driving While License Revoked</t>
  </si>
  <si>
    <t>14010409CF10A</t>
  </si>
  <si>
    <t>(F1)</t>
  </si>
  <si>
    <t>Kidnapping (Facilitate Felony)</t>
  </si>
  <si>
    <t>michael lux</t>
  </si>
  <si>
    <t>lux</t>
  </si>
  <si>
    <t>14015346CF10A</t>
  </si>
  <si>
    <t>Possession Of Heroin</t>
  </si>
  <si>
    <t>15005595CF10A</t>
  </si>
  <si>
    <t>columbus wilson</t>
  </si>
  <si>
    <t>columbus</t>
  </si>
  <si>
    <t>wilson</t>
  </si>
  <si>
    <t>14006083CF10A</t>
  </si>
  <si>
    <t>14006189CF10A</t>
  </si>
  <si>
    <t>Poss Cocaine/Intent To Del/Sel</t>
  </si>
  <si>
    <t>vandivuiet williams</t>
  </si>
  <si>
    <t>vandivuiet</t>
  </si>
  <si>
    <t>williams</t>
  </si>
  <si>
    <t>13005492CF10A</t>
  </si>
  <si>
    <t>Battery on Law Enforc Officer</t>
  </si>
  <si>
    <t>13009581MM10A</t>
  </si>
  <si>
    <t>Prowling/Loitering</t>
  </si>
  <si>
    <t>nelson avalo</t>
  </si>
  <si>
    <t>nelson</t>
  </si>
  <si>
    <t>avalo</t>
  </si>
  <si>
    <t>14013962CF10A</t>
  </si>
  <si>
    <t>Possession Of Methamphetamine</t>
  </si>
  <si>
    <t>15003574TC30A</t>
  </si>
  <si>
    <t>Operating W/O Valid License</t>
  </si>
  <si>
    <t>janel denicola</t>
  </si>
  <si>
    <t>janel</t>
  </si>
  <si>
    <t>denicola</t>
  </si>
  <si>
    <t>13016112CF10A</t>
  </si>
  <si>
    <t>Introduce Contraband Into Jail</t>
  </si>
  <si>
    <t>jeremiah joseph</t>
  </si>
  <si>
    <t>jeremiah</t>
  </si>
  <si>
    <t>joseph</t>
  </si>
  <si>
    <t>14013974CF10A</t>
  </si>
  <si>
    <t>Poss Pyrrolidinovalerophenone</t>
  </si>
  <si>
    <t>15000162MM30A</t>
  </si>
  <si>
    <t>Petit Theft</t>
  </si>
  <si>
    <t>N/A</t>
  </si>
  <si>
    <t>dominic pabon</t>
  </si>
  <si>
    <t>dominic</t>
  </si>
  <si>
    <t>pabon</t>
  </si>
  <si>
    <t>13001998CF10A</t>
  </si>
  <si>
    <t>Lewd/Lasc Battery Pers 12+/&lt;16</t>
  </si>
  <si>
    <t>14001650MM40A</t>
  </si>
  <si>
    <t>Possess Cannabis/20 Grams Or Less</t>
  </si>
  <si>
    <t>anthony laporta</t>
  </si>
  <si>
    <t>anthony</t>
  </si>
  <si>
    <t>laporta</t>
  </si>
  <si>
    <t>14010046CF10A</t>
  </si>
  <si>
    <t>Trafficking In Methamphetamine</t>
  </si>
  <si>
    <t>russell sottile</t>
  </si>
  <si>
    <t>russell</t>
  </si>
  <si>
    <t>sottile</t>
  </si>
  <si>
    <t>13003773TC10A</t>
  </si>
  <si>
    <t>Susp Drivers Lic 1st Offense</t>
  </si>
  <si>
    <t>andre ashley</t>
  </si>
  <si>
    <t>andre</t>
  </si>
  <si>
    <t>ashley</t>
  </si>
  <si>
    <t>13009088MM10A</t>
  </si>
  <si>
    <t>bernice marion</t>
  </si>
  <si>
    <t>bernice</t>
  </si>
  <si>
    <t>marion</t>
  </si>
  <si>
    <t>13007351CF10A</t>
  </si>
  <si>
    <t>michael thompson</t>
  </si>
  <si>
    <t>thompson</t>
  </si>
  <si>
    <t>02046989TC30A</t>
  </si>
  <si>
    <t>susan caple</t>
  </si>
  <si>
    <t>susan</t>
  </si>
  <si>
    <t>caple</t>
  </si>
  <si>
    <t>deandrae counts</t>
  </si>
  <si>
    <t>deandrae</t>
  </si>
  <si>
    <t>counts</t>
  </si>
  <si>
    <t>13006419CF10A</t>
  </si>
  <si>
    <t>Carrying Concealed Firearm</t>
  </si>
  <si>
    <t>14001039TC10A</t>
  </si>
  <si>
    <t>15002479CF10A</t>
  </si>
  <si>
    <t>Felony Battery</t>
  </si>
  <si>
    <t>victoria soltau</t>
  </si>
  <si>
    <t>victoria</t>
  </si>
  <si>
    <t>soltau</t>
  </si>
  <si>
    <t>12018170CF10A</t>
  </si>
  <si>
    <t>najee sapp</t>
  </si>
  <si>
    <t>najee</t>
  </si>
  <si>
    <t>sapp</t>
  </si>
  <si>
    <t>13002542CF10A</t>
  </si>
  <si>
    <t>Pos Cannabis W/Intent Sel/Del</t>
  </si>
  <si>
    <t>14011400MM10A</t>
  </si>
  <si>
    <t>victor moreno</t>
  </si>
  <si>
    <t>victor</t>
  </si>
  <si>
    <t>moreno</t>
  </si>
  <si>
    <t>14014284CF10A</t>
  </si>
  <si>
    <t>Tampering With Physical Evidence</t>
  </si>
  <si>
    <t>15010523CF10A</t>
  </si>
  <si>
    <t>False Imprisonment</t>
  </si>
  <si>
    <t>(M1)</t>
  </si>
  <si>
    <t>william pirkle</t>
  </si>
  <si>
    <t>william</t>
  </si>
  <si>
    <t>pirkle</t>
  </si>
  <si>
    <t>13001372CF10A</t>
  </si>
  <si>
    <t>13009605CF10A</t>
  </si>
  <si>
    <t>maslin brutus</t>
  </si>
  <si>
    <t>maslin</t>
  </si>
  <si>
    <t>brutus</t>
  </si>
  <si>
    <t>14015347CF10A</t>
  </si>
  <si>
    <t>Att Tamper w/Physical Evidence</t>
  </si>
  <si>
    <t>14015680CF10A</t>
  </si>
  <si>
    <t>Resist/Obstruct W/O Violence</t>
  </si>
  <si>
    <t>barrington figueroa</t>
  </si>
  <si>
    <t>barrington</t>
  </si>
  <si>
    <t>figueroa</t>
  </si>
  <si>
    <t>14017210MM10A</t>
  </si>
  <si>
    <t>jorge correa</t>
  </si>
  <si>
    <t>jorge</t>
  </si>
  <si>
    <t>correa</t>
  </si>
  <si>
    <t>14015619CF10A</t>
  </si>
  <si>
    <t>mark friedland</t>
  </si>
  <si>
    <t>mark</t>
  </si>
  <si>
    <t>friedland</t>
  </si>
  <si>
    <t>13017946CF10A</t>
  </si>
  <si>
    <t>matthew mchugh</t>
  </si>
  <si>
    <t>matthew</t>
  </si>
  <si>
    <t>mchugh</t>
  </si>
  <si>
    <t>leon jumpp</t>
  </si>
  <si>
    <t>leon</t>
  </si>
  <si>
    <t>jumpp</t>
  </si>
  <si>
    <t>13013077CF10A</t>
  </si>
  <si>
    <t>Felony Petit Theft</t>
  </si>
  <si>
    <t>michael garcia</t>
  </si>
  <si>
    <t>garcia</t>
  </si>
  <si>
    <t>14000449CF10A</t>
  </si>
  <si>
    <t>Burglary Structure Assault/Batt</t>
  </si>
  <si>
    <t>kevin mcmanus</t>
  </si>
  <si>
    <t>kevin</t>
  </si>
  <si>
    <t>mcmanus</t>
  </si>
  <si>
    <t>13000892CF10A</t>
  </si>
  <si>
    <t>Fel Drive License Perm Revoke</t>
  </si>
  <si>
    <t>maurice watson</t>
  </si>
  <si>
    <t>maurice</t>
  </si>
  <si>
    <t>watson</t>
  </si>
  <si>
    <t>13004763CF10A</t>
  </si>
  <si>
    <t>Agg Fleeing and Eluding</t>
  </si>
  <si>
    <t>15000545MM20A</t>
  </si>
  <si>
    <t>kurt fowks</t>
  </si>
  <si>
    <t>kurt</t>
  </si>
  <si>
    <t>fowks</t>
  </si>
  <si>
    <t>12022229TC10A</t>
  </si>
  <si>
    <t>michael tritsch</t>
  </si>
  <si>
    <t>tritsch</t>
  </si>
  <si>
    <t>13022426MM10A</t>
  </si>
  <si>
    <t>14012292CF10A</t>
  </si>
  <si>
    <t>brooks nunez</t>
  </si>
  <si>
    <t>brooks</t>
  </si>
  <si>
    <t>nunez</t>
  </si>
  <si>
    <t>13017557MM10A</t>
  </si>
  <si>
    <t>14006651CF10A</t>
  </si>
  <si>
    <t>walter atwell</t>
  </si>
  <si>
    <t>walter</t>
  </si>
  <si>
    <t>atwell</t>
  </si>
  <si>
    <t>13000496CF10A</t>
  </si>
  <si>
    <t>Poss Wep Conv Felon</t>
  </si>
  <si>
    <t>14009119MM10A</t>
  </si>
  <si>
    <t>Unlaw Use False Name/Identity</t>
  </si>
  <si>
    <t>darling madrano</t>
  </si>
  <si>
    <t>darling</t>
  </si>
  <si>
    <t>madrano</t>
  </si>
  <si>
    <t>13000997MM10A</t>
  </si>
  <si>
    <t>kiante slocum</t>
  </si>
  <si>
    <t>kiante</t>
  </si>
  <si>
    <t>slocum</t>
  </si>
  <si>
    <t>13011710CF10A</t>
  </si>
  <si>
    <t>porfirio zamot</t>
  </si>
  <si>
    <t>porfirio</t>
  </si>
  <si>
    <t>zamot</t>
  </si>
  <si>
    <t>13004096MM10A</t>
  </si>
  <si>
    <t>michael wiggins</t>
  </si>
  <si>
    <t>wiggins</t>
  </si>
  <si>
    <t>moises miranda</t>
  </si>
  <si>
    <t>moises</t>
  </si>
  <si>
    <t>miranda</t>
  </si>
  <si>
    <t>14005804MM10A</t>
  </si>
  <si>
    <t>Viol Injunct Domestic Violence</t>
  </si>
  <si>
    <t>14009508MM10A</t>
  </si>
  <si>
    <t>Viol Pretrial Release Dom Viol</t>
  </si>
  <si>
    <t>akeem henry</t>
  </si>
  <si>
    <t>akeem</t>
  </si>
  <si>
    <t>henry</t>
  </si>
  <si>
    <t>13011804CF10A</t>
  </si>
  <si>
    <t>Burglary Unoccupied Dwelling</t>
  </si>
  <si>
    <t>brenda plummer</t>
  </si>
  <si>
    <t>brenda</t>
  </si>
  <si>
    <t>plummer</t>
  </si>
  <si>
    <t>13002244CF10A</t>
  </si>
  <si>
    <t>cody wiggins</t>
  </si>
  <si>
    <t>cody</t>
  </si>
  <si>
    <t>14012449CF10A</t>
  </si>
  <si>
    <t>damieth richardson</t>
  </si>
  <si>
    <t>damieth</t>
  </si>
  <si>
    <t>richardson</t>
  </si>
  <si>
    <t>14011021CF10A</t>
  </si>
  <si>
    <t>Burglary Dwelling Occupied</t>
  </si>
  <si>
    <t>derrick mims</t>
  </si>
  <si>
    <t>derrick</t>
  </si>
  <si>
    <t>mims</t>
  </si>
  <si>
    <t>14003004CF10A</t>
  </si>
  <si>
    <t>Defrauding Innkeeper $300/More</t>
  </si>
  <si>
    <t>14007343MM10A</t>
  </si>
  <si>
    <t>jean jeangilles</t>
  </si>
  <si>
    <t>jean</t>
  </si>
  <si>
    <t>jeangilles</t>
  </si>
  <si>
    <t>14009570MM10A</t>
  </si>
  <si>
    <t>jeffery dowdy</t>
  </si>
  <si>
    <t>jeffery</t>
  </si>
  <si>
    <t>dowdy</t>
  </si>
  <si>
    <t>14005313MM10A</t>
  </si>
  <si>
    <t>14004719CF10A</t>
  </si>
  <si>
    <t>Agg Battery Grt/Bod/Harm</t>
  </si>
  <si>
    <t>eddie jones</t>
  </si>
  <si>
    <t>eddie</t>
  </si>
  <si>
    <t>jones</t>
  </si>
  <si>
    <t>14006899CF10A</t>
  </si>
  <si>
    <t>Uttering a Forged Instrument</t>
  </si>
  <si>
    <t>14008544MO10A</t>
  </si>
  <si>
    <t>DOC/Fighting/Threatening Words</t>
  </si>
  <si>
    <t>(MO3)</t>
  </si>
  <si>
    <t>michael harper</t>
  </si>
  <si>
    <t>harper</t>
  </si>
  <si>
    <t>13014548MM10A</t>
  </si>
  <si>
    <t>DUI Level 0.15 Or Minor In Veh</t>
  </si>
  <si>
    <t>anthony bennett</t>
  </si>
  <si>
    <t>bennett</t>
  </si>
  <si>
    <t>14075628TC20A</t>
  </si>
  <si>
    <t>15051590TC20A</t>
  </si>
  <si>
    <t>DWLS Canceled Disqul 1st Off</t>
  </si>
  <si>
    <t>jeffrey pierre</t>
  </si>
  <si>
    <t>jeffrey</t>
  </si>
  <si>
    <t>pierre</t>
  </si>
  <si>
    <t>13005888CF10A</t>
  </si>
  <si>
    <t>joseph martorano</t>
  </si>
  <si>
    <t>martorano</t>
  </si>
  <si>
    <t>13006726CF10A</t>
  </si>
  <si>
    <t>Possession of Oxycodone</t>
  </si>
  <si>
    <t>14029973MU10A</t>
  </si>
  <si>
    <t>shinell baxterskeffrey</t>
  </si>
  <si>
    <t>shinell</t>
  </si>
  <si>
    <t>baxterskeffrey</t>
  </si>
  <si>
    <t>13015965CF10A</t>
  </si>
  <si>
    <t>edward hobaugh</t>
  </si>
  <si>
    <t>hobaugh</t>
  </si>
  <si>
    <t>14013388CF10A</t>
  </si>
  <si>
    <t>vincent gilberti</t>
  </si>
  <si>
    <t>vincent</t>
  </si>
  <si>
    <t>gilberti</t>
  </si>
  <si>
    <t>14007684CF10A</t>
  </si>
  <si>
    <t>elliott knauff</t>
  </si>
  <si>
    <t>elliott</t>
  </si>
  <si>
    <t>knauff</t>
  </si>
  <si>
    <t>11010574CF10A</t>
  </si>
  <si>
    <t>14000740MM20A</t>
  </si>
  <si>
    <t>Trespass Struct/Conveyance</t>
  </si>
  <si>
    <t>alfredo martinez</t>
  </si>
  <si>
    <t>alfredo</t>
  </si>
  <si>
    <t>martinez</t>
  </si>
  <si>
    <t>14014354CF10A</t>
  </si>
  <si>
    <t>Grand Theft Dwell Property</t>
  </si>
  <si>
    <t>graciela quevedo</t>
  </si>
  <si>
    <t>graciela</t>
  </si>
  <si>
    <t>quevedo</t>
  </si>
  <si>
    <t>13007023CF10A</t>
  </si>
  <si>
    <t>gregory blount</t>
  </si>
  <si>
    <t>gregory</t>
  </si>
  <si>
    <t>blount</t>
  </si>
  <si>
    <t>14014716CF10A</t>
  </si>
  <si>
    <t>mackenson nelson</t>
  </si>
  <si>
    <t>mackenson</t>
  </si>
  <si>
    <t>13003864CF10A</t>
  </si>
  <si>
    <t>Attempt Armed Burglary Dwell</t>
  </si>
  <si>
    <t>16006319TC10A</t>
  </si>
  <si>
    <t>trenton goldston</t>
  </si>
  <si>
    <t>trenton</t>
  </si>
  <si>
    <t>goldston</t>
  </si>
  <si>
    <t>13013114CF10A</t>
  </si>
  <si>
    <t>Poss Tetrahydrocannabinols</t>
  </si>
  <si>
    <t>15004413MM10A</t>
  </si>
  <si>
    <t>bryant knight</t>
  </si>
  <si>
    <t>bryant</t>
  </si>
  <si>
    <t>knight</t>
  </si>
  <si>
    <t>14014963CF10A</t>
  </si>
  <si>
    <t>jimmy williams</t>
  </si>
  <si>
    <t>jimmy</t>
  </si>
  <si>
    <t>14010319CF10A</t>
  </si>
  <si>
    <t>jonny romerobarrientos</t>
  </si>
  <si>
    <t>jonny</t>
  </si>
  <si>
    <t>romerobarrientos</t>
  </si>
  <si>
    <t>13001388MM10A</t>
  </si>
  <si>
    <t>rodney daniels</t>
  </si>
  <si>
    <t>rodney</t>
  </si>
  <si>
    <t>daniels</t>
  </si>
  <si>
    <t>13016325MM10A</t>
  </si>
  <si>
    <t>walter olson</t>
  </si>
  <si>
    <t>olson</t>
  </si>
  <si>
    <t>13006695CF10A</t>
  </si>
  <si>
    <t>cynthia rivera</t>
  </si>
  <si>
    <t>cynthia</t>
  </si>
  <si>
    <t>rivera</t>
  </si>
  <si>
    <t>14017033MM10A</t>
  </si>
  <si>
    <t>ronald singletary</t>
  </si>
  <si>
    <t>ronald</t>
  </si>
  <si>
    <t>singletary</t>
  </si>
  <si>
    <t>13002065CF10A</t>
  </si>
  <si>
    <t>erwin mallard</t>
  </si>
  <si>
    <t>erwin</t>
  </si>
  <si>
    <t>mallard</t>
  </si>
  <si>
    <t>10027101MM10A</t>
  </si>
  <si>
    <t>Possess Drug Paraphernalia</t>
  </si>
  <si>
    <t>13016843MM10A</t>
  </si>
  <si>
    <t>ayushaun hairston</t>
  </si>
  <si>
    <t>ayushaun</t>
  </si>
  <si>
    <t>hairston</t>
  </si>
  <si>
    <t>14005182CF10A</t>
  </si>
  <si>
    <t>brett smith</t>
  </si>
  <si>
    <t>brett</t>
  </si>
  <si>
    <t>smith</t>
  </si>
  <si>
    <t>14011789CF10A</t>
  </si>
  <si>
    <t>14014938MM10A</t>
  </si>
  <si>
    <t>robert merlo</t>
  </si>
  <si>
    <t>robert</t>
  </si>
  <si>
    <t>merlo</t>
  </si>
  <si>
    <t>13002432MM10A</t>
  </si>
  <si>
    <t>13067394TC20A</t>
  </si>
  <si>
    <t>philip ciccarelli</t>
  </si>
  <si>
    <t>philip</t>
  </si>
  <si>
    <t>ciccarelli</t>
  </si>
  <si>
    <t>13004031CF10A</t>
  </si>
  <si>
    <t>omar wilson</t>
  </si>
  <si>
    <t>omar</t>
  </si>
  <si>
    <t>13015917CF10A</t>
  </si>
  <si>
    <t>Poss Firearm W/Altered ID#</t>
  </si>
  <si>
    <t>15000014MM40A</t>
  </si>
  <si>
    <t>jamila pershadsingh</t>
  </si>
  <si>
    <t>jamila</t>
  </si>
  <si>
    <t>pershadsingh</t>
  </si>
  <si>
    <t>14011605MM10A</t>
  </si>
  <si>
    <t>daquan davis</t>
  </si>
  <si>
    <t>daquan</t>
  </si>
  <si>
    <t>12017010CF10A</t>
  </si>
  <si>
    <t>Sell Conterfeit Cont Substance</t>
  </si>
  <si>
    <t>15009631MM10A</t>
  </si>
  <si>
    <t>bradley quimbley</t>
  </si>
  <si>
    <t>bradley</t>
  </si>
  <si>
    <t>quimbley</t>
  </si>
  <si>
    <t>13001227CF10A</t>
  </si>
  <si>
    <t>13011976CF10A</t>
  </si>
  <si>
    <t>Aggrav Stalking After Injunctn</t>
  </si>
  <si>
    <t>victor cabreramacias</t>
  </si>
  <si>
    <t>cabreramacias</t>
  </si>
  <si>
    <t>13001092TC10A</t>
  </si>
  <si>
    <t>Unlaw LicTag/Sticker Attach</t>
  </si>
  <si>
    <t>daniel barnard</t>
  </si>
  <si>
    <t>daniel</t>
  </si>
  <si>
    <t>barnard</t>
  </si>
  <si>
    <t>14006018CF10A</t>
  </si>
  <si>
    <t>Aggravated Battery / Pregnant</t>
  </si>
  <si>
    <t>14015039CF10A</t>
  </si>
  <si>
    <t>hector hollis</t>
  </si>
  <si>
    <t>hector</t>
  </si>
  <si>
    <t>hollis</t>
  </si>
  <si>
    <t>14004045MM10A</t>
  </si>
  <si>
    <t>merlita hanson</t>
  </si>
  <si>
    <t>merlita</t>
  </si>
  <si>
    <t>hanson</t>
  </si>
  <si>
    <t>13018452MM10A</t>
  </si>
  <si>
    <t>pedro rodriguez</t>
  </si>
  <si>
    <t>pedro</t>
  </si>
  <si>
    <t>rodriguez</t>
  </si>
  <si>
    <t>13000734CF10A</t>
  </si>
  <si>
    <t>14005041TC10A</t>
  </si>
  <si>
    <t>14001759MM10A</t>
  </si>
  <si>
    <t>andres bayas</t>
  </si>
  <si>
    <t>andres</t>
  </si>
  <si>
    <t>bayas</t>
  </si>
  <si>
    <t>13007454CF10A</t>
  </si>
  <si>
    <t>Burglary Structure Unoccup</t>
  </si>
  <si>
    <t>elizabeth nivar</t>
  </si>
  <si>
    <t>nivar</t>
  </si>
  <si>
    <t>14014973CF10A</t>
  </si>
  <si>
    <t>anthony higgs</t>
  </si>
  <si>
    <t>higgs</t>
  </si>
  <si>
    <t>13000382CF10A</t>
  </si>
  <si>
    <t>alfonzo morgan</t>
  </si>
  <si>
    <t>alfonzo</t>
  </si>
  <si>
    <t>morgan</t>
  </si>
  <si>
    <t>04018615MM10A</t>
  </si>
  <si>
    <t>jw key</t>
  </si>
  <si>
    <t>jw</t>
  </si>
  <si>
    <t>key</t>
  </si>
  <si>
    <t>14013973MM10A</t>
  </si>
  <si>
    <t>kennol placil</t>
  </si>
  <si>
    <t>kennol</t>
  </si>
  <si>
    <t>placil</t>
  </si>
  <si>
    <t>13000275CF10A</t>
  </si>
  <si>
    <t>False Name By Person Arrest</t>
  </si>
  <si>
    <t>13038900TC10A</t>
  </si>
  <si>
    <t>anthony smith</t>
  </si>
  <si>
    <t>14014791CF10A</t>
  </si>
  <si>
    <t>16002597CF10A</t>
  </si>
  <si>
    <t>sedainel allen</t>
  </si>
  <si>
    <t>sedainel</t>
  </si>
  <si>
    <t>allen</t>
  </si>
  <si>
    <t>sarai beas-gonzalez</t>
  </si>
  <si>
    <t>sarai</t>
  </si>
  <si>
    <t>beas-gonzalez</t>
  </si>
  <si>
    <t>13022723MM10A</t>
  </si>
  <si>
    <t>DUI Property Damage/Injury</t>
  </si>
  <si>
    <t>phylipe raphael</t>
  </si>
  <si>
    <t>phylipe</t>
  </si>
  <si>
    <t>raphael</t>
  </si>
  <si>
    <t>13007958CF10A</t>
  </si>
  <si>
    <t>maurice lumpkin</t>
  </si>
  <si>
    <t>lumpkin</t>
  </si>
  <si>
    <t>13016875CF10A</t>
  </si>
  <si>
    <t>troy smith</t>
  </si>
  <si>
    <t>troy</t>
  </si>
  <si>
    <t>13016227MM10A</t>
  </si>
  <si>
    <t>14068249TC40A</t>
  </si>
  <si>
    <t>james wickman</t>
  </si>
  <si>
    <t>james</t>
  </si>
  <si>
    <t>wickman</t>
  </si>
  <si>
    <t>13002486CF10A</t>
  </si>
  <si>
    <t>pentara casaberry</t>
  </si>
  <si>
    <t>pentara</t>
  </si>
  <si>
    <t>casaberry</t>
  </si>
  <si>
    <t>13015554CF10A</t>
  </si>
  <si>
    <t>13016053CF10A</t>
  </si>
  <si>
    <t>Child Abuse</t>
  </si>
  <si>
    <t>david meadows</t>
  </si>
  <si>
    <t>david</t>
  </si>
  <si>
    <t>meadows</t>
  </si>
  <si>
    <t>14007902CF10A</t>
  </si>
  <si>
    <t>Burglary Dwelling Assault/Batt</t>
  </si>
  <si>
    <t>15007890CF10A</t>
  </si>
  <si>
    <t>bertha klepach</t>
  </si>
  <si>
    <t>bertha</t>
  </si>
  <si>
    <t>klepach</t>
  </si>
  <si>
    <t>13004461CF10A</t>
  </si>
  <si>
    <t>jonathan chapman</t>
  </si>
  <si>
    <t>jonathan</t>
  </si>
  <si>
    <t>chapman</t>
  </si>
  <si>
    <t>12009205MM10A</t>
  </si>
  <si>
    <t>shawn thropes</t>
  </si>
  <si>
    <t>shawn</t>
  </si>
  <si>
    <t>thropes</t>
  </si>
  <si>
    <t>13003199CF10A</t>
  </si>
  <si>
    <t>demetrious ellis</t>
  </si>
  <si>
    <t>demetrious</t>
  </si>
  <si>
    <t>ellis</t>
  </si>
  <si>
    <t>95026071MM10A</t>
  </si>
  <si>
    <t>lawrence frank</t>
  </si>
  <si>
    <t>lawrence</t>
  </si>
  <si>
    <t>frank</t>
  </si>
  <si>
    <t>14006939MM10A</t>
  </si>
  <si>
    <t>murvin thomas</t>
  </si>
  <si>
    <t>murvin</t>
  </si>
  <si>
    <t>thomas</t>
  </si>
  <si>
    <t>13003606MM10A</t>
  </si>
  <si>
    <t>13005516CF10A</t>
  </si>
  <si>
    <t>15006514CF10A</t>
  </si>
  <si>
    <t>Battery on a Person Over 65</t>
  </si>
  <si>
    <t>eddie sessions</t>
  </si>
  <si>
    <t>sessions</t>
  </si>
  <si>
    <t>10016453MO10A</t>
  </si>
  <si>
    <t>coby joseph</t>
  </si>
  <si>
    <t>coby</t>
  </si>
  <si>
    <t>14009721CF10A</t>
  </si>
  <si>
    <t>sammuel preval</t>
  </si>
  <si>
    <t>sammuel</t>
  </si>
  <si>
    <t>preval</t>
  </si>
  <si>
    <t>kevin kallis</t>
  </si>
  <si>
    <t>kallis</t>
  </si>
  <si>
    <t>14008423CF10A</t>
  </si>
  <si>
    <t>Burglary Conveyance Unoccup</t>
  </si>
  <si>
    <t>desmond lee</t>
  </si>
  <si>
    <t>desmond</t>
  </si>
  <si>
    <t>lee</t>
  </si>
  <si>
    <t>14010718CF10A</t>
  </si>
  <si>
    <t>15012266TC20A</t>
  </si>
  <si>
    <t>kambrel tarver</t>
  </si>
  <si>
    <t>kambrel</t>
  </si>
  <si>
    <t>tarver</t>
  </si>
  <si>
    <t>11008067CF10A</t>
  </si>
  <si>
    <t>13015805MM10A</t>
  </si>
  <si>
    <t>16003005CF10A</t>
  </si>
  <si>
    <t>rebecca bloom</t>
  </si>
  <si>
    <t>rebecca</t>
  </si>
  <si>
    <t>bloom</t>
  </si>
  <si>
    <t>juster philippe</t>
  </si>
  <si>
    <t>juster</t>
  </si>
  <si>
    <t>philippe</t>
  </si>
  <si>
    <t>13013834CF10A</t>
  </si>
  <si>
    <t>14001348CF10A</t>
  </si>
  <si>
    <t>Robbery / No Weapon</t>
  </si>
  <si>
    <t>khalil pass</t>
  </si>
  <si>
    <t>khalil</t>
  </si>
  <si>
    <t>pass</t>
  </si>
  <si>
    <t>14000722CF10A</t>
  </si>
  <si>
    <t>Attempted Burg/struct/unocc</t>
  </si>
  <si>
    <t>14010658MM10A</t>
  </si>
  <si>
    <t>israel doyle</t>
  </si>
  <si>
    <t>israel</t>
  </si>
  <si>
    <t>doyle</t>
  </si>
  <si>
    <t>13019996MM10A</t>
  </si>
  <si>
    <t>14075171TC40A</t>
  </si>
  <si>
    <t>Leave Acc/Attend Veh/More $50</t>
  </si>
  <si>
    <t>lawrence mitchell</t>
  </si>
  <si>
    <t>mitchell</t>
  </si>
  <si>
    <t>12003155CF10A</t>
  </si>
  <si>
    <t>david chviech</t>
  </si>
  <si>
    <t>chviech</t>
  </si>
  <si>
    <t>14004135CF10A</t>
  </si>
  <si>
    <t>jurvon haygood</t>
  </si>
  <si>
    <t>jurvon</t>
  </si>
  <si>
    <t>haygood</t>
  </si>
  <si>
    <t>14004639CF10A</t>
  </si>
  <si>
    <t>terri hamilton</t>
  </si>
  <si>
    <t>terri</t>
  </si>
  <si>
    <t>hamilton</t>
  </si>
  <si>
    <t>13000467TC10A</t>
  </si>
  <si>
    <t>clarence bonner</t>
  </si>
  <si>
    <t>clarence</t>
  </si>
  <si>
    <t>bonner</t>
  </si>
  <si>
    <t>14005910CF10A</t>
  </si>
  <si>
    <t>Deliver Cocaine</t>
  </si>
  <si>
    <t>14008440MM10A</t>
  </si>
  <si>
    <t>edwin carpenter</t>
  </si>
  <si>
    <t>edwin</t>
  </si>
  <si>
    <t>carpenter</t>
  </si>
  <si>
    <t>13000564CF10A</t>
  </si>
  <si>
    <t>14001406MM10A</t>
  </si>
  <si>
    <t>kemar rose</t>
  </si>
  <si>
    <t>kemar</t>
  </si>
  <si>
    <t>rose</t>
  </si>
  <si>
    <t>13005641CF10A</t>
  </si>
  <si>
    <t>13017924CF10A</t>
  </si>
  <si>
    <t>shakeirrah fitpatrick</t>
  </si>
  <si>
    <t>shakeirrah</t>
  </si>
  <si>
    <t>fitpatrick</t>
  </si>
  <si>
    <t>joshua tharp</t>
  </si>
  <si>
    <t>joshua</t>
  </si>
  <si>
    <t>tharp</t>
  </si>
  <si>
    <t>14016619CF10A</t>
  </si>
  <si>
    <t>richard veach</t>
  </si>
  <si>
    <t>richard</t>
  </si>
  <si>
    <t>veach</t>
  </si>
  <si>
    <t>14016502CF10A</t>
  </si>
  <si>
    <t>15028085TC20A</t>
  </si>
  <si>
    <t>15006549MM10A</t>
  </si>
  <si>
    <t>jimmie moss</t>
  </si>
  <si>
    <t>jimmie</t>
  </si>
  <si>
    <t>moss</t>
  </si>
  <si>
    <t>10023009MM10A</t>
  </si>
  <si>
    <t>stephen perry</t>
  </si>
  <si>
    <t>stephen</t>
  </si>
  <si>
    <t>perry</t>
  </si>
  <si>
    <t>14016258MM10A</t>
  </si>
  <si>
    <t>jasmin negron</t>
  </si>
  <si>
    <t>jasmin</t>
  </si>
  <si>
    <t>negron</t>
  </si>
  <si>
    <t>13015797CF10A</t>
  </si>
  <si>
    <t>michael kohler</t>
  </si>
  <si>
    <t>kohler</t>
  </si>
  <si>
    <t>13002060CF10A</t>
  </si>
  <si>
    <t>13005488CF10A</t>
  </si>
  <si>
    <t>Possession of Hydromorphone</t>
  </si>
  <si>
    <t>phillip bishop</t>
  </si>
  <si>
    <t>phillip</t>
  </si>
  <si>
    <t>bishop</t>
  </si>
  <si>
    <t>13012424CF10A</t>
  </si>
  <si>
    <t>Flee/Elude LEO-Agg Flee Unsafe</t>
  </si>
  <si>
    <t>deanna murphy</t>
  </si>
  <si>
    <t>deanna</t>
  </si>
  <si>
    <t>murphy</t>
  </si>
  <si>
    <t>13007296MM10A</t>
  </si>
  <si>
    <t>zarian bozman</t>
  </si>
  <si>
    <t>zarian</t>
  </si>
  <si>
    <t>bozman</t>
  </si>
  <si>
    <t>sharon muriente</t>
  </si>
  <si>
    <t>sharon</t>
  </si>
  <si>
    <t>muriente</t>
  </si>
  <si>
    <t>13015636MM10A</t>
  </si>
  <si>
    <t>willie morris</t>
  </si>
  <si>
    <t>willie</t>
  </si>
  <si>
    <t>morris</t>
  </si>
  <si>
    <t>14015929MM10A</t>
  </si>
  <si>
    <t>15002656CF10A</t>
  </si>
  <si>
    <t>Viol Injunction Protect Dom Violence</t>
  </si>
  <si>
    <t>brandon minter</t>
  </si>
  <si>
    <t>brandon</t>
  </si>
  <si>
    <t>minter</t>
  </si>
  <si>
    <t>13007744CF10A</t>
  </si>
  <si>
    <t>matthew grant</t>
  </si>
  <si>
    <t>grant</t>
  </si>
  <si>
    <t>13012705CF10A</t>
  </si>
  <si>
    <t>Fail To Redeliv Hire/Leas Prop</t>
  </si>
  <si>
    <t>sandra quinones</t>
  </si>
  <si>
    <t>sandra</t>
  </si>
  <si>
    <t>quinones</t>
  </si>
  <si>
    <t>13012513CF10A</t>
  </si>
  <si>
    <t>Aggravated Assault W/Dead Weap</t>
  </si>
  <si>
    <t>13020368MM10A</t>
  </si>
  <si>
    <t>shetera chaney</t>
  </si>
  <si>
    <t>shetera</t>
  </si>
  <si>
    <t>chaney</t>
  </si>
  <si>
    <t>14016770MM10A</t>
  </si>
  <si>
    <t>vincent carbone</t>
  </si>
  <si>
    <t>carbone</t>
  </si>
  <si>
    <t>13005383CF10A</t>
  </si>
  <si>
    <t>False Ownership Info/Pawn Item</t>
  </si>
  <si>
    <t>13006642CF10A</t>
  </si>
  <si>
    <t>silvio paulino</t>
  </si>
  <si>
    <t>silvio</t>
  </si>
  <si>
    <t>paulino</t>
  </si>
  <si>
    <t>13012146CF10A</t>
  </si>
  <si>
    <t>john white</t>
  </si>
  <si>
    <t>john</t>
  </si>
  <si>
    <t>white</t>
  </si>
  <si>
    <t>14003013MM10A</t>
  </si>
  <si>
    <t>april mincey</t>
  </si>
  <si>
    <t>april</t>
  </si>
  <si>
    <t>mincey</t>
  </si>
  <si>
    <t>13002849CF10A</t>
  </si>
  <si>
    <t>Possession of Morphine</t>
  </si>
  <si>
    <t>jimmy bell</t>
  </si>
  <si>
    <t>bell</t>
  </si>
  <si>
    <t>12008029CF10A</t>
  </si>
  <si>
    <t>15007122CF10A</t>
  </si>
  <si>
    <t>michael wilfehrt</t>
  </si>
  <si>
    <t>wilfehrt</t>
  </si>
  <si>
    <t>14006451CF10A</t>
  </si>
  <si>
    <t>tashay tate</t>
  </si>
  <si>
    <t>tashay</t>
  </si>
  <si>
    <t>tate</t>
  </si>
  <si>
    <t>14007710CF10A</t>
  </si>
  <si>
    <t>andrew chu</t>
  </si>
  <si>
    <t>andrew</t>
  </si>
  <si>
    <t>chu</t>
  </si>
  <si>
    <t>13009961CF10A</t>
  </si>
  <si>
    <t>kirby jeannot</t>
  </si>
  <si>
    <t>kirby</t>
  </si>
  <si>
    <t>jeannot</t>
  </si>
  <si>
    <t>14013899CF10A</t>
  </si>
  <si>
    <t>avianna vassell</t>
  </si>
  <si>
    <t>avianna</t>
  </si>
  <si>
    <t>vassell</t>
  </si>
  <si>
    <t>14013953MM10A</t>
  </si>
  <si>
    <t>brandon wilson</t>
  </si>
  <si>
    <t>13003093CF10A</t>
  </si>
  <si>
    <t>13004351CF10A</t>
  </si>
  <si>
    <t>charlton ambrose</t>
  </si>
  <si>
    <t>charlton</t>
  </si>
  <si>
    <t>ambrose</t>
  </si>
  <si>
    <t>14007811CF10A</t>
  </si>
  <si>
    <t>jaquez bush</t>
  </si>
  <si>
    <t>jaquez</t>
  </si>
  <si>
    <t>bush</t>
  </si>
  <si>
    <t>14013600CF10A</t>
  </si>
  <si>
    <t>edson howlett</t>
  </si>
  <si>
    <t>edson</t>
  </si>
  <si>
    <t>howlett</t>
  </si>
  <si>
    <t>13001000MM10A</t>
  </si>
  <si>
    <t>13003609CF10A</t>
  </si>
  <si>
    <t>danny jones</t>
  </si>
  <si>
    <t>danny</t>
  </si>
  <si>
    <t>13002831CF10A</t>
  </si>
  <si>
    <t>joseph montalvomolina</t>
  </si>
  <si>
    <t>montalvomolina</t>
  </si>
  <si>
    <t>13002550CF10A</t>
  </si>
  <si>
    <t>brent shy</t>
  </si>
  <si>
    <t>brent</t>
  </si>
  <si>
    <t>shy</t>
  </si>
  <si>
    <t>14017152CF10A</t>
  </si>
  <si>
    <t>harold dor</t>
  </si>
  <si>
    <t>harold</t>
  </si>
  <si>
    <t>dor</t>
  </si>
  <si>
    <t>13015967CF10A</t>
  </si>
  <si>
    <t>Poss Contr Subst W/o Prescript</t>
  </si>
  <si>
    <t>14001731MM30A</t>
  </si>
  <si>
    <t>gonzales joseph</t>
  </si>
  <si>
    <t>gonzales</t>
  </si>
  <si>
    <t>13016018CF10A</t>
  </si>
  <si>
    <t>anthony sanmarco</t>
  </si>
  <si>
    <t>sanmarco</t>
  </si>
  <si>
    <t>13003844CF10A</t>
  </si>
  <si>
    <t>13003916CF10A</t>
  </si>
  <si>
    <t>coy daniels</t>
  </si>
  <si>
    <t>coy</t>
  </si>
  <si>
    <t>13012611CF10A</t>
  </si>
  <si>
    <t>14009556MM10A</t>
  </si>
  <si>
    <t>zuberi floyd</t>
  </si>
  <si>
    <t>zuberi</t>
  </si>
  <si>
    <t>floyd</t>
  </si>
  <si>
    <t>13015737CF10A</t>
  </si>
  <si>
    <t>15003539CF10A</t>
  </si>
  <si>
    <t>ramon wilkerson</t>
  </si>
  <si>
    <t>ramon</t>
  </si>
  <si>
    <t>wilkerson</t>
  </si>
  <si>
    <t>14000463CF10A</t>
  </si>
  <si>
    <t>14013147TC10A</t>
  </si>
  <si>
    <t>marc perry</t>
  </si>
  <si>
    <t>marc</t>
  </si>
  <si>
    <t>14015794MM10A</t>
  </si>
  <si>
    <t>Criminal Mischief Damage &lt;$200</t>
  </si>
  <si>
    <t>lee wright</t>
  </si>
  <si>
    <t>wright</t>
  </si>
  <si>
    <t>13019413MM10A</t>
  </si>
  <si>
    <t>kerby roselva</t>
  </si>
  <si>
    <t>kerby</t>
  </si>
  <si>
    <t>roselva</t>
  </si>
  <si>
    <t>14002439CF10A</t>
  </si>
  <si>
    <t>margretta martin</t>
  </si>
  <si>
    <t>margretta</t>
  </si>
  <si>
    <t>martin</t>
  </si>
  <si>
    <t>13015030CF10A</t>
  </si>
  <si>
    <t>Crim Use of Personal ID Info</t>
  </si>
  <si>
    <t>robert hauselt</t>
  </si>
  <si>
    <t>hauselt</t>
  </si>
  <si>
    <t>13003002CF10A</t>
  </si>
  <si>
    <t>13005853CF10A</t>
  </si>
  <si>
    <t>14015876MM10A</t>
  </si>
  <si>
    <t>ivory pitts</t>
  </si>
  <si>
    <t>ivory</t>
  </si>
  <si>
    <t>pitts</t>
  </si>
  <si>
    <t>14015327CF10A</t>
  </si>
  <si>
    <t>15009423CF10A</t>
  </si>
  <si>
    <t>monica salgado</t>
  </si>
  <si>
    <t>monica</t>
  </si>
  <si>
    <t>salgado</t>
  </si>
  <si>
    <t>14012325CF10A</t>
  </si>
  <si>
    <t>aida fonseca</t>
  </si>
  <si>
    <t>aida</t>
  </si>
  <si>
    <t>fonseca</t>
  </si>
  <si>
    <t>14007808CF10A</t>
  </si>
  <si>
    <t>isaac johnson</t>
  </si>
  <si>
    <t>isaac</t>
  </si>
  <si>
    <t>johnson</t>
  </si>
  <si>
    <t>11014376CF10A</t>
  </si>
  <si>
    <t>gene park</t>
  </si>
  <si>
    <t>gene</t>
  </si>
  <si>
    <t>park</t>
  </si>
  <si>
    <t>Asian</t>
  </si>
  <si>
    <t>14008527MO10A</t>
  </si>
  <si>
    <t>Failure To Pay Taxi Cab Charge</t>
  </si>
  <si>
    <t>clifford matthews</t>
  </si>
  <si>
    <t>clifford</t>
  </si>
  <si>
    <t>matthews</t>
  </si>
  <si>
    <t>13014255MM10A</t>
  </si>
  <si>
    <t>jamar dixon</t>
  </si>
  <si>
    <t>jamar</t>
  </si>
  <si>
    <t>13017898CF10A</t>
  </si>
  <si>
    <t>15000209MM30A</t>
  </si>
  <si>
    <t>kenneth roberts</t>
  </si>
  <si>
    <t>kenneth</t>
  </si>
  <si>
    <t>roberts</t>
  </si>
  <si>
    <t>14009895CF10A</t>
  </si>
  <si>
    <t>Obstruct Officer W/Violence</t>
  </si>
  <si>
    <t>sue middleton</t>
  </si>
  <si>
    <t>sue</t>
  </si>
  <si>
    <t>middleton</t>
  </si>
  <si>
    <t>14005660MU10A</t>
  </si>
  <si>
    <t>brandon velasquez</t>
  </si>
  <si>
    <t>velasquez</t>
  </si>
  <si>
    <t>14009307CF10A</t>
  </si>
  <si>
    <t>15004296MM40A</t>
  </si>
  <si>
    <t>ryan pottle</t>
  </si>
  <si>
    <t>pottle</t>
  </si>
  <si>
    <t>13012918CF10A</t>
  </si>
  <si>
    <t>brooke ferrell</t>
  </si>
  <si>
    <t>brooke</t>
  </si>
  <si>
    <t>ferrell</t>
  </si>
  <si>
    <t>13016742CF10A</t>
  </si>
  <si>
    <t>brian straub</t>
  </si>
  <si>
    <t>brian</t>
  </si>
  <si>
    <t>straub</t>
  </si>
  <si>
    <t>14007403CF10A</t>
  </si>
  <si>
    <t>kyle hoyt</t>
  </si>
  <si>
    <t>hoyt</t>
  </si>
  <si>
    <t>13015141CF10A</t>
  </si>
  <si>
    <t>jarrell grooverwright</t>
  </si>
  <si>
    <t>jarrell</t>
  </si>
  <si>
    <t>grooverwright</t>
  </si>
  <si>
    <t>ritesh sukhlall</t>
  </si>
  <si>
    <t>ritesh</t>
  </si>
  <si>
    <t>sukhlall</t>
  </si>
  <si>
    <t>12018849CF10A</t>
  </si>
  <si>
    <t>nicola spenceburrell</t>
  </si>
  <si>
    <t>nicola</t>
  </si>
  <si>
    <t>spenceburrell</t>
  </si>
  <si>
    <t>13012779MM10A</t>
  </si>
  <si>
    <t>kevin herrera</t>
  </si>
  <si>
    <t>herrera</t>
  </si>
  <si>
    <t>14009281CF10A</t>
  </si>
  <si>
    <t>travis wilson</t>
  </si>
  <si>
    <t>travis</t>
  </si>
  <si>
    <t>14017828MM10A</t>
  </si>
  <si>
    <t>Disorderly Intoxication</t>
  </si>
  <si>
    <t>16001434MM10A</t>
  </si>
  <si>
    <t>pamela goodwin</t>
  </si>
  <si>
    <t>pamela</t>
  </si>
  <si>
    <t>goodwin</t>
  </si>
  <si>
    <t>14002123MM10A</t>
  </si>
  <si>
    <t>kirkland banks</t>
  </si>
  <si>
    <t>kirkland</t>
  </si>
  <si>
    <t>banks</t>
  </si>
  <si>
    <t>14002318CF10A</t>
  </si>
  <si>
    <t>devonta grant</t>
  </si>
  <si>
    <t>devonta</t>
  </si>
  <si>
    <t>13014711CF10A</t>
  </si>
  <si>
    <t>elizabeth pozo</t>
  </si>
  <si>
    <t>pozo</t>
  </si>
  <si>
    <t>14015588CF10A</t>
  </si>
  <si>
    <t>15003284CF10A</t>
  </si>
  <si>
    <t>stephanie marquez</t>
  </si>
  <si>
    <t>stephanie</t>
  </si>
  <si>
    <t>marquez</t>
  </si>
  <si>
    <t>14005792CF10A</t>
  </si>
  <si>
    <t>erik kadler</t>
  </si>
  <si>
    <t>erik</t>
  </si>
  <si>
    <t>kadler</t>
  </si>
  <si>
    <t>14001438MM10A</t>
  </si>
  <si>
    <t>14015569MM10A</t>
  </si>
  <si>
    <t>jessica ruiz</t>
  </si>
  <si>
    <t>jessica</t>
  </si>
  <si>
    <t>ruiz</t>
  </si>
  <si>
    <t>14002842CF10A</t>
  </si>
  <si>
    <t>14007741MM10A</t>
  </si>
  <si>
    <t>taquawn davis</t>
  </si>
  <si>
    <t>taquawn</t>
  </si>
  <si>
    <t>13000037CF10A</t>
  </si>
  <si>
    <t>14012043CF10A</t>
  </si>
  <si>
    <t>jimmy rivera</t>
  </si>
  <si>
    <t>14007263CF10A</t>
  </si>
  <si>
    <t>Resist Officer w/Violence</t>
  </si>
  <si>
    <t>ibrahim atli</t>
  </si>
  <si>
    <t>ibrahim</t>
  </si>
  <si>
    <t>atli</t>
  </si>
  <si>
    <t>14016922MM10A</t>
  </si>
  <si>
    <t>daniel crowder</t>
  </si>
  <si>
    <t>crowder</t>
  </si>
  <si>
    <t>13015850MM10A</t>
  </si>
  <si>
    <t>14000807MM10A</t>
  </si>
  <si>
    <t>Theft/To Deprive</t>
  </si>
  <si>
    <t>terry jewel</t>
  </si>
  <si>
    <t>terry</t>
  </si>
  <si>
    <t>jewel</t>
  </si>
  <si>
    <t>13006868CF10A</t>
  </si>
  <si>
    <t>brandon flanders</t>
  </si>
  <si>
    <t>flanders</t>
  </si>
  <si>
    <t>13001130MM10A</t>
  </si>
  <si>
    <t>Lewdness Violation</t>
  </si>
  <si>
    <t>16012589TC40A</t>
  </si>
  <si>
    <t>jay shore</t>
  </si>
  <si>
    <t>jay</t>
  </si>
  <si>
    <t>shore</t>
  </si>
  <si>
    <t>13004675CF10A</t>
  </si>
  <si>
    <t>13041937TC10A</t>
  </si>
  <si>
    <t>Expired DL More Than 6 Months</t>
  </si>
  <si>
    <t>jermaine ramsey</t>
  </si>
  <si>
    <t>jermaine</t>
  </si>
  <si>
    <t>ramsey</t>
  </si>
  <si>
    <t>14002837CF10A</t>
  </si>
  <si>
    <t>jean murphy</t>
  </si>
  <si>
    <t>11000917CF10A</t>
  </si>
  <si>
    <t>michael rosato</t>
  </si>
  <si>
    <t>rosato</t>
  </si>
  <si>
    <t>14041230MU10A</t>
  </si>
  <si>
    <t>taveunshae livingston</t>
  </si>
  <si>
    <t>taveunshae</t>
  </si>
  <si>
    <t>livingston</t>
  </si>
  <si>
    <t>13014098CF10A</t>
  </si>
  <si>
    <t>marlon hyde</t>
  </si>
  <si>
    <t>marlon</t>
  </si>
  <si>
    <t>hyde</t>
  </si>
  <si>
    <t>14008383CF10A</t>
  </si>
  <si>
    <t>gia dreiss</t>
  </si>
  <si>
    <t>gia</t>
  </si>
  <si>
    <t>dreiss</t>
  </si>
  <si>
    <t>13009346MM10A</t>
  </si>
  <si>
    <t>henry davis</t>
  </si>
  <si>
    <t>14005427CF10A</t>
  </si>
  <si>
    <t>14012795MM10A</t>
  </si>
  <si>
    <t>travis lee</t>
  </si>
  <si>
    <t>14016717CF10A</t>
  </si>
  <si>
    <t>15000511CF10A</t>
  </si>
  <si>
    <t>15004732CF10A</t>
  </si>
  <si>
    <t>Manslaughter with Weapon</t>
  </si>
  <si>
    <t>justin poux</t>
  </si>
  <si>
    <t>justin</t>
  </si>
  <si>
    <t>poux</t>
  </si>
  <si>
    <t>13023762MM10A</t>
  </si>
  <si>
    <t>Assault</t>
  </si>
  <si>
    <t>14003098MM40A</t>
  </si>
  <si>
    <t>14011238CF10A</t>
  </si>
  <si>
    <t>robert williams</t>
  </si>
  <si>
    <t>10003097MO10A</t>
  </si>
  <si>
    <t>linda etienne</t>
  </si>
  <si>
    <t>linda</t>
  </si>
  <si>
    <t>etienne</t>
  </si>
  <si>
    <t>14014216CF10A</t>
  </si>
  <si>
    <t>15015591TC20A</t>
  </si>
  <si>
    <t>nafisa picou</t>
  </si>
  <si>
    <t>nafisa</t>
  </si>
  <si>
    <t>picou</t>
  </si>
  <si>
    <t>13000460CF10A</t>
  </si>
  <si>
    <t>13014334CF10A</t>
  </si>
  <si>
    <t>Prostitution/Lewd Act Assignation</t>
  </si>
  <si>
    <t>michael corker</t>
  </si>
  <si>
    <t>corker</t>
  </si>
  <si>
    <t>13005402CF10A</t>
  </si>
  <si>
    <t>13008652MM10A</t>
  </si>
  <si>
    <t>gary shipman</t>
  </si>
  <si>
    <t>gary</t>
  </si>
  <si>
    <t>shipman</t>
  </si>
  <si>
    <t>14015863MM10A</t>
  </si>
  <si>
    <t>tichina carr</t>
  </si>
  <si>
    <t>tichina</t>
  </si>
  <si>
    <t>carr</t>
  </si>
  <si>
    <t>13016953CF10A</t>
  </si>
  <si>
    <t>heather baker</t>
  </si>
  <si>
    <t>heather</t>
  </si>
  <si>
    <t>baker</t>
  </si>
  <si>
    <t>14002839MU10A</t>
  </si>
  <si>
    <t>Fail To Obey Police Officer</t>
  </si>
  <si>
    <t>keanorris scott</t>
  </si>
  <si>
    <t>keanorris</t>
  </si>
  <si>
    <t>scott</t>
  </si>
  <si>
    <t>14011022CF10A</t>
  </si>
  <si>
    <t>cynthia gray</t>
  </si>
  <si>
    <t>gray</t>
  </si>
  <si>
    <t>13007217CF10A</t>
  </si>
  <si>
    <t>Solicit Purchase Cocaine</t>
  </si>
  <si>
    <t>14001755MM30A</t>
  </si>
  <si>
    <t>paul simpson</t>
  </si>
  <si>
    <t>paul</t>
  </si>
  <si>
    <t>simpson</t>
  </si>
  <si>
    <t>13006873CF10A</t>
  </si>
  <si>
    <t>13011903MM10A</t>
  </si>
  <si>
    <t>carlos lacayo</t>
  </si>
  <si>
    <t>carlos</t>
  </si>
  <si>
    <t>lacayo</t>
  </si>
  <si>
    <t>13002681CF10A</t>
  </si>
  <si>
    <t>jose flores</t>
  </si>
  <si>
    <t>jose</t>
  </si>
  <si>
    <t>flores</t>
  </si>
  <si>
    <t>tiffany reid</t>
  </si>
  <si>
    <t>tiffany</t>
  </si>
  <si>
    <t>reid</t>
  </si>
  <si>
    <t>13017942CF10A</t>
  </si>
  <si>
    <t>15006709CF10A</t>
  </si>
  <si>
    <t>joshua ortiz</t>
  </si>
  <si>
    <t>ortiz</t>
  </si>
  <si>
    <t>13012529CF10A</t>
  </si>
  <si>
    <t>rabina humphrey</t>
  </si>
  <si>
    <t>rabina</t>
  </si>
  <si>
    <t>humphrey</t>
  </si>
  <si>
    <t>12016046CF10A</t>
  </si>
  <si>
    <t>Grand Theft in the 1st Degree</t>
  </si>
  <si>
    <t>pilar melvin</t>
  </si>
  <si>
    <t>pilar</t>
  </si>
  <si>
    <t>melvin</t>
  </si>
  <si>
    <t>13004741MM10A</t>
  </si>
  <si>
    <t>14004570TC10A</t>
  </si>
  <si>
    <t>dwayne powell</t>
  </si>
  <si>
    <t>dwayne</t>
  </si>
  <si>
    <t>powell</t>
  </si>
  <si>
    <t>13008769MM10A</t>
  </si>
  <si>
    <t>bryan sandrin</t>
  </si>
  <si>
    <t>bryan</t>
  </si>
  <si>
    <t>sandrin</t>
  </si>
  <si>
    <t>09018753TC10A</t>
  </si>
  <si>
    <t>rachel otto</t>
  </si>
  <si>
    <t>rachel</t>
  </si>
  <si>
    <t>otto</t>
  </si>
  <si>
    <t>13006294CF10A</t>
  </si>
  <si>
    <t>Possession Of Carisoprodol</t>
  </si>
  <si>
    <t>13007159CF10A</t>
  </si>
  <si>
    <t>Fraudulent Use of Credit Card</t>
  </si>
  <si>
    <t>jeffery jean</t>
  </si>
  <si>
    <t>13003159CF10A</t>
  </si>
  <si>
    <t>Burglary Conveyance Assault/Bat</t>
  </si>
  <si>
    <t>michael cormier</t>
  </si>
  <si>
    <t>cormier</t>
  </si>
  <si>
    <t>13018327MM10A</t>
  </si>
  <si>
    <t>freddy mitchell-mejia</t>
  </si>
  <si>
    <t>freddy</t>
  </si>
  <si>
    <t>mitchell-mejia</t>
  </si>
  <si>
    <t>14017174CF10A</t>
  </si>
  <si>
    <t>marquis brantley</t>
  </si>
  <si>
    <t>marquis</t>
  </si>
  <si>
    <t>brantley</t>
  </si>
  <si>
    <t>13006968CF10A</t>
  </si>
  <si>
    <t>brian fuller</t>
  </si>
  <si>
    <t>fuller</t>
  </si>
  <si>
    <t>13000558CF10A</t>
  </si>
  <si>
    <t>13007870MM10A</t>
  </si>
  <si>
    <t>derek larsen</t>
  </si>
  <si>
    <t>derek</t>
  </si>
  <si>
    <t>larsen</t>
  </si>
  <si>
    <t>14011225CF10A</t>
  </si>
  <si>
    <t>tanya gordon</t>
  </si>
  <si>
    <t>tanya</t>
  </si>
  <si>
    <t>gordon</t>
  </si>
  <si>
    <t>14000940CF10A</t>
  </si>
  <si>
    <t>matthew segal</t>
  </si>
  <si>
    <t>segal</t>
  </si>
  <si>
    <t>13005685CF10A</t>
  </si>
  <si>
    <t>Deliver 3,4 Methylenediox</t>
  </si>
  <si>
    <t>milton franklin</t>
  </si>
  <si>
    <t>milton</t>
  </si>
  <si>
    <t>franklin</t>
  </si>
  <si>
    <t>14008657MM10A</t>
  </si>
  <si>
    <t>deandre arnold</t>
  </si>
  <si>
    <t>deandre</t>
  </si>
  <si>
    <t>arnold</t>
  </si>
  <si>
    <t>13017638MM10A</t>
  </si>
  <si>
    <t>13019782MM10A</t>
  </si>
  <si>
    <t>darance glass</t>
  </si>
  <si>
    <t>darance</t>
  </si>
  <si>
    <t>glass</t>
  </si>
  <si>
    <t>14007173CF10A</t>
  </si>
  <si>
    <t>Burglary Dwelling Armed</t>
  </si>
  <si>
    <t>brittany cesar</t>
  </si>
  <si>
    <t>brittany</t>
  </si>
  <si>
    <t>cesar</t>
  </si>
  <si>
    <t>14005507MM10A</t>
  </si>
  <si>
    <t>robello rodriguez</t>
  </si>
  <si>
    <t>robello</t>
  </si>
  <si>
    <t>13012674CF10A</t>
  </si>
  <si>
    <t>crissie wilson</t>
  </si>
  <si>
    <t>crissie</t>
  </si>
  <si>
    <t>13002448CF10A</t>
  </si>
  <si>
    <t>Aggravated Assault W/dead Weap</t>
  </si>
  <si>
    <t>justo arias</t>
  </si>
  <si>
    <t>justo</t>
  </si>
  <si>
    <t>arias</t>
  </si>
  <si>
    <t>13018844TC10A</t>
  </si>
  <si>
    <t>curtis ross</t>
  </si>
  <si>
    <t>curtis</t>
  </si>
  <si>
    <t>ross</t>
  </si>
  <si>
    <t>13001749CF10A</t>
  </si>
  <si>
    <t>jeffrey thornton</t>
  </si>
  <si>
    <t>thornton</t>
  </si>
  <si>
    <t>14005991MM10A</t>
  </si>
  <si>
    <t>melody ford</t>
  </si>
  <si>
    <t>melody</t>
  </si>
  <si>
    <t>ford</t>
  </si>
  <si>
    <t>13000026CF10A</t>
  </si>
  <si>
    <t>michael loughran</t>
  </si>
  <si>
    <t>loughran</t>
  </si>
  <si>
    <t>13010542CF10A</t>
  </si>
  <si>
    <t>alonso delcarpio</t>
  </si>
  <si>
    <t>alonso</t>
  </si>
  <si>
    <t>delcarpio</t>
  </si>
  <si>
    <t>12018752CF10A</t>
  </si>
  <si>
    <t>14005411MM10A</t>
  </si>
  <si>
    <t>darasan bispham</t>
  </si>
  <si>
    <t>darasan</t>
  </si>
  <si>
    <t>bispham</t>
  </si>
  <si>
    <t>13005239MM10A</t>
  </si>
  <si>
    <t>14060125TC30A</t>
  </si>
  <si>
    <t>Fail Register Vehicle</t>
  </si>
  <si>
    <t>15003512CF10A</t>
  </si>
  <si>
    <t>oscar lloranzo</t>
  </si>
  <si>
    <t>oscar</t>
  </si>
  <si>
    <t>lloranzo</t>
  </si>
  <si>
    <t>13012142CF10A</t>
  </si>
  <si>
    <t>domingo martinez</t>
  </si>
  <si>
    <t>domingo</t>
  </si>
  <si>
    <t>13003707CF10A</t>
  </si>
  <si>
    <t>kwai lam</t>
  </si>
  <si>
    <t>kwai</t>
  </si>
  <si>
    <t>lam</t>
  </si>
  <si>
    <t>14034104MU10A</t>
  </si>
  <si>
    <t>15009652CF10A</t>
  </si>
  <si>
    <t>Leaving the Scene of Accident</t>
  </si>
  <si>
    <t>marcial regidor</t>
  </si>
  <si>
    <t>marcial</t>
  </si>
  <si>
    <t>regidor</t>
  </si>
  <si>
    <t>14002945CF10A</t>
  </si>
  <si>
    <t>manuel benitezhernandez</t>
  </si>
  <si>
    <t>manuel</t>
  </si>
  <si>
    <t>benitezhernandez</t>
  </si>
  <si>
    <t>14001279MM10A</t>
  </si>
  <si>
    <t>shourav rahman</t>
  </si>
  <si>
    <t>shourav</t>
  </si>
  <si>
    <t>rahman</t>
  </si>
  <si>
    <t>14000576CF10A</t>
  </si>
  <si>
    <t>dyer smith</t>
  </si>
  <si>
    <t>dyer</t>
  </si>
  <si>
    <t>14010711CF10A</t>
  </si>
  <si>
    <t>15000813MM30A</t>
  </si>
  <si>
    <t>homer lewis</t>
  </si>
  <si>
    <t>homer</t>
  </si>
  <si>
    <t>10010985MO10A</t>
  </si>
  <si>
    <t>Poss Of Controlled Substance</t>
  </si>
  <si>
    <t>robert penton</t>
  </si>
  <si>
    <t>penton</t>
  </si>
  <si>
    <t>14005901CF10A</t>
  </si>
  <si>
    <t>allen roundtree</t>
  </si>
  <si>
    <t>roundtree</t>
  </si>
  <si>
    <t>14005656CF10A</t>
  </si>
  <si>
    <t>14084371TC20A</t>
  </si>
  <si>
    <t>luis gallo</t>
  </si>
  <si>
    <t>luis</t>
  </si>
  <si>
    <t>gallo</t>
  </si>
  <si>
    <t>douglas jones</t>
  </si>
  <si>
    <t>douglas</t>
  </si>
  <si>
    <t>13002407MM10A</t>
  </si>
  <si>
    <t>13002174CF10A</t>
  </si>
  <si>
    <t>colin jones</t>
  </si>
  <si>
    <t>colin</t>
  </si>
  <si>
    <t>14000198MM10A</t>
  </si>
  <si>
    <t>14010176MM10A</t>
  </si>
  <si>
    <t>Extradition/Defendants</t>
  </si>
  <si>
    <t>ronald castaneda</t>
  </si>
  <si>
    <t>castaneda</t>
  </si>
  <si>
    <t>13014942CF10A</t>
  </si>
  <si>
    <t>valerie valletta</t>
  </si>
  <si>
    <t>valerie</t>
  </si>
  <si>
    <t>valletta</t>
  </si>
  <si>
    <t>13007984CF10A</t>
  </si>
  <si>
    <t>13023004MM10A</t>
  </si>
  <si>
    <t>richard roberts</t>
  </si>
  <si>
    <t>13007789CF10A</t>
  </si>
  <si>
    <t>16000414MM20A</t>
  </si>
  <si>
    <t>william malo</t>
  </si>
  <si>
    <t>malo</t>
  </si>
  <si>
    <t>14002730MM10A</t>
  </si>
  <si>
    <t>15011989MM10A</t>
  </si>
  <si>
    <t>kristina seppi</t>
  </si>
  <si>
    <t>kristina</t>
  </si>
  <si>
    <t>seppi</t>
  </si>
  <si>
    <t>14012376MM10A</t>
  </si>
  <si>
    <t>Petit Theft $100- $300</t>
  </si>
  <si>
    <t>clynton branker</t>
  </si>
  <si>
    <t>clynton</t>
  </si>
  <si>
    <t>branker</t>
  </si>
  <si>
    <t>14008339CF10A</t>
  </si>
  <si>
    <t>Unlaw Fail Secur Work Comp Ins</t>
  </si>
  <si>
    <t>charmaine ramkhelawan</t>
  </si>
  <si>
    <t>charmaine</t>
  </si>
  <si>
    <t>ramkhelawan</t>
  </si>
  <si>
    <t>14073509TC20A</t>
  </si>
  <si>
    <t>octavious gore</t>
  </si>
  <si>
    <t>octavious</t>
  </si>
  <si>
    <t>gore</t>
  </si>
  <si>
    <t>13012102CF10A</t>
  </si>
  <si>
    <t>14008195CF10A</t>
  </si>
  <si>
    <t>aaron eddins</t>
  </si>
  <si>
    <t>aaron</t>
  </si>
  <si>
    <t>eddins</t>
  </si>
  <si>
    <t>13023727MM10A</t>
  </si>
  <si>
    <t>14005925MM10A</t>
  </si>
  <si>
    <t>paolo mannino</t>
  </si>
  <si>
    <t>paolo</t>
  </si>
  <si>
    <t>mannino</t>
  </si>
  <si>
    <t>14002946CF10A</t>
  </si>
  <si>
    <t>15004071CF10A</t>
  </si>
  <si>
    <t>tron clark</t>
  </si>
  <si>
    <t>tron</t>
  </si>
  <si>
    <t>clark</t>
  </si>
  <si>
    <t>14015288CF10A</t>
  </si>
  <si>
    <t>15005911CF10A</t>
  </si>
  <si>
    <t>leonard francis</t>
  </si>
  <si>
    <t>leonard</t>
  </si>
  <si>
    <t>francis</t>
  </si>
  <si>
    <t>14003608CF10A</t>
  </si>
  <si>
    <t>shad campbell</t>
  </si>
  <si>
    <t>shad</t>
  </si>
  <si>
    <t>campbell</t>
  </si>
  <si>
    <t>13001562CF10A</t>
  </si>
  <si>
    <t>Lewd or Lascivious Molestation</t>
  </si>
  <si>
    <t>irene allen</t>
  </si>
  <si>
    <t>irene</t>
  </si>
  <si>
    <t>14007544CF10A</t>
  </si>
  <si>
    <t>delmario watt</t>
  </si>
  <si>
    <t>delmario</t>
  </si>
  <si>
    <t>watt</t>
  </si>
  <si>
    <t>14005797CF10A</t>
  </si>
  <si>
    <t>15003342CF10A</t>
  </si>
  <si>
    <t>Robbery W/Firearm</t>
  </si>
  <si>
    <t>clifton mccree</t>
  </si>
  <si>
    <t>clifton</t>
  </si>
  <si>
    <t>mccree</t>
  </si>
  <si>
    <t>14001687MM10A</t>
  </si>
  <si>
    <t>16002539CF10A</t>
  </si>
  <si>
    <t>ramone brown</t>
  </si>
  <si>
    <t>ramone</t>
  </si>
  <si>
    <t>14000485CF10A</t>
  </si>
  <si>
    <t>michelle cummings</t>
  </si>
  <si>
    <t>michelle</t>
  </si>
  <si>
    <t>cummings</t>
  </si>
  <si>
    <t>kerry gonzalez</t>
  </si>
  <si>
    <t>kerry</t>
  </si>
  <si>
    <t>gonzalez</t>
  </si>
  <si>
    <t>13015960MM10A</t>
  </si>
  <si>
    <t>cachaloni frank</t>
  </si>
  <si>
    <t>cachaloni</t>
  </si>
  <si>
    <t>14001518MM10A</t>
  </si>
  <si>
    <t>15012142CF10A</t>
  </si>
  <si>
    <t>douglas eaton</t>
  </si>
  <si>
    <t>eaton</t>
  </si>
  <si>
    <t>16000586CF10A</t>
  </si>
  <si>
    <t>Sexual Performance by a Child</t>
  </si>
  <si>
    <t>stephanie harvey</t>
  </si>
  <si>
    <t>harvey</t>
  </si>
  <si>
    <t>13021013MM10A</t>
  </si>
  <si>
    <t>Leaving Acc/Unattended Veh</t>
  </si>
  <si>
    <t>jason cypress</t>
  </si>
  <si>
    <t>jason</t>
  </si>
  <si>
    <t>cypress</t>
  </si>
  <si>
    <t>13000313MM10A</t>
  </si>
  <si>
    <t>lakisha davis</t>
  </si>
  <si>
    <t>lakisha</t>
  </si>
  <si>
    <t>14009552CF10A</t>
  </si>
  <si>
    <t>15006897CF10A</t>
  </si>
  <si>
    <t>alejandro trinidad</t>
  </si>
  <si>
    <t>alejandro</t>
  </si>
  <si>
    <t>trinidad</t>
  </si>
  <si>
    <t>14012630CF10A</t>
  </si>
  <si>
    <t>kerr mcbean</t>
  </si>
  <si>
    <t>kerr</t>
  </si>
  <si>
    <t>mcbean</t>
  </si>
  <si>
    <t>14012958CF10A</t>
  </si>
  <si>
    <t>14016435CF10A</t>
  </si>
  <si>
    <t>ammar kahok</t>
  </si>
  <si>
    <t>ammar</t>
  </si>
  <si>
    <t>kahok</t>
  </si>
  <si>
    <t>13006416CF10A</t>
  </si>
  <si>
    <t>michael sexton</t>
  </si>
  <si>
    <t>sexton</t>
  </si>
  <si>
    <t>13005483CF10A</t>
  </si>
  <si>
    <t>Fleeing Or Attmp Eluding A Leo</t>
  </si>
  <si>
    <t>14006182CF10A</t>
  </si>
  <si>
    <t>rishiraj job</t>
  </si>
  <si>
    <t>rishiraj</t>
  </si>
  <si>
    <t>job</t>
  </si>
  <si>
    <t>14014671CF10A</t>
  </si>
  <si>
    <t>Felony DUI (level 3)</t>
  </si>
  <si>
    <t>adrean reid</t>
  </si>
  <si>
    <t>adrean</t>
  </si>
  <si>
    <t>13004320CF10A</t>
  </si>
  <si>
    <t>Criminal Mischief</t>
  </si>
  <si>
    <t>helen barrero</t>
  </si>
  <si>
    <t>helen</t>
  </si>
  <si>
    <t>barrero</t>
  </si>
  <si>
    <t>14012394MM10A</t>
  </si>
  <si>
    <t>winnie nerestant</t>
  </si>
  <si>
    <t>winnie</t>
  </si>
  <si>
    <t>nerestant</t>
  </si>
  <si>
    <t>13015115CF10A</t>
  </si>
  <si>
    <t>frank gadman</t>
  </si>
  <si>
    <t>gadman</t>
  </si>
  <si>
    <t>12017664CF10A</t>
  </si>
  <si>
    <t>13009339MM10A</t>
  </si>
  <si>
    <t>ellis rudolph</t>
  </si>
  <si>
    <t>rudolph</t>
  </si>
  <si>
    <t>briteny williams</t>
  </si>
  <si>
    <t>briteny</t>
  </si>
  <si>
    <t>13014154CF10A</t>
  </si>
  <si>
    <t>14015569CF10A</t>
  </si>
  <si>
    <t>james gaboton</t>
  </si>
  <si>
    <t>gaboton</t>
  </si>
  <si>
    <t>14007076CF10A</t>
  </si>
  <si>
    <t>damond craig</t>
  </si>
  <si>
    <t>damond</t>
  </si>
  <si>
    <t>13004002CF10A</t>
  </si>
  <si>
    <t>justin castellanos</t>
  </si>
  <si>
    <t>castellanos</t>
  </si>
  <si>
    <t>14000870CF10A</t>
  </si>
  <si>
    <t>jenay doe</t>
  </si>
  <si>
    <t>jenay</t>
  </si>
  <si>
    <t>doe</t>
  </si>
  <si>
    <t>13000032CF10A</t>
  </si>
  <si>
    <t>tupac fairclough</t>
  </si>
  <si>
    <t>tupac</t>
  </si>
  <si>
    <t>fairclough</t>
  </si>
  <si>
    <t>13000836CF10A</t>
  </si>
  <si>
    <t>henry nesbitt</t>
  </si>
  <si>
    <t>nesbitt</t>
  </si>
  <si>
    <t>13003999CF10A</t>
  </si>
  <si>
    <t>14003046TC10A</t>
  </si>
  <si>
    <t>andreas fountain</t>
  </si>
  <si>
    <t>andreas</t>
  </si>
  <si>
    <t>fountain</t>
  </si>
  <si>
    <t>13002469CF10A</t>
  </si>
  <si>
    <t>joshua edmond</t>
  </si>
  <si>
    <t>edmond</t>
  </si>
  <si>
    <t>07028509MM10A</t>
  </si>
  <si>
    <t>clinton johnson</t>
  </si>
  <si>
    <t>clinton</t>
  </si>
  <si>
    <t>12016802CF10A</t>
  </si>
  <si>
    <t>williams rodriguez</t>
  </si>
  <si>
    <t>12026489MM10A</t>
  </si>
  <si>
    <t>deandra clarke</t>
  </si>
  <si>
    <t>deandra</t>
  </si>
  <si>
    <t>clarke</t>
  </si>
  <si>
    <t>14005544CF10A</t>
  </si>
  <si>
    <t>jon fried</t>
  </si>
  <si>
    <t>jon</t>
  </si>
  <si>
    <t>fried</t>
  </si>
  <si>
    <t>13002308CF10A</t>
  </si>
  <si>
    <t>tamara powers</t>
  </si>
  <si>
    <t>tamara</t>
  </si>
  <si>
    <t>powers</t>
  </si>
  <si>
    <t>14001458MU10A</t>
  </si>
  <si>
    <t>14010147MM10A</t>
  </si>
  <si>
    <t>matthew dukes</t>
  </si>
  <si>
    <t>dukes</t>
  </si>
  <si>
    <t>13020585MM10A</t>
  </si>
  <si>
    <t>unnar thorbjornsson</t>
  </si>
  <si>
    <t>unnar</t>
  </si>
  <si>
    <t>thorbjornsson</t>
  </si>
  <si>
    <t>14006615CF10A</t>
  </si>
  <si>
    <t>Poss Similitude of Drivers Lic</t>
  </si>
  <si>
    <t>keron edwards</t>
  </si>
  <si>
    <t>keron</t>
  </si>
  <si>
    <t>edwards</t>
  </si>
  <si>
    <t>13000317MM10A</t>
  </si>
  <si>
    <t>13036282TC10A</t>
  </si>
  <si>
    <t>henson thomas</t>
  </si>
  <si>
    <t>henson</t>
  </si>
  <si>
    <t>13000573CF10A</t>
  </si>
  <si>
    <t>Aggravated Battery (Firearm/Actual Possession)</t>
  </si>
  <si>
    <t>shawn rheal</t>
  </si>
  <si>
    <t>rheal</t>
  </si>
  <si>
    <t>13003798CF10A</t>
  </si>
  <si>
    <t>14003906MM40A</t>
  </si>
  <si>
    <t>jessica charnel</t>
  </si>
  <si>
    <t>charnel</t>
  </si>
  <si>
    <t>13006795CF10A</t>
  </si>
  <si>
    <t>tumeka warner</t>
  </si>
  <si>
    <t>tumeka</t>
  </si>
  <si>
    <t>warner</t>
  </si>
  <si>
    <t>13020890MM10A</t>
  </si>
  <si>
    <t>jerry cheristil</t>
  </si>
  <si>
    <t>jerry</t>
  </si>
  <si>
    <t>cheristil</t>
  </si>
  <si>
    <t>13005813CF10A</t>
  </si>
  <si>
    <t>14010056CF10A</t>
  </si>
  <si>
    <t>kip stubbs</t>
  </si>
  <si>
    <t>kip</t>
  </si>
  <si>
    <t>stubbs</t>
  </si>
  <si>
    <t>13003388MM10A</t>
  </si>
  <si>
    <t>15007263MM10A</t>
  </si>
  <si>
    <t>kerlon coomansingh</t>
  </si>
  <si>
    <t>kerlon</t>
  </si>
  <si>
    <t>coomansingh</t>
  </si>
  <si>
    <t>14006015CF10A</t>
  </si>
  <si>
    <t>15000829MM20A</t>
  </si>
  <si>
    <t>shawn siler</t>
  </si>
  <si>
    <t>siler</t>
  </si>
  <si>
    <t>13006472CF10A</t>
  </si>
  <si>
    <t>kriston douglas</t>
  </si>
  <si>
    <t>kriston</t>
  </si>
  <si>
    <t>13006694CF10A</t>
  </si>
  <si>
    <t>Robbery / Weapon</t>
  </si>
  <si>
    <t>tahir turner</t>
  </si>
  <si>
    <t>tahir</t>
  </si>
  <si>
    <t>turner</t>
  </si>
  <si>
    <t>14017013CF10A</t>
  </si>
  <si>
    <t>michael sullivan</t>
  </si>
  <si>
    <t>sullivan</t>
  </si>
  <si>
    <t>allana jones</t>
  </si>
  <si>
    <t>allana</t>
  </si>
  <si>
    <t>13017291CF10A</t>
  </si>
  <si>
    <t>15033947TC30A</t>
  </si>
  <si>
    <t>tanisha brewton</t>
  </si>
  <si>
    <t>tanisha</t>
  </si>
  <si>
    <t>brewton</t>
  </si>
  <si>
    <t>14007298CF10A</t>
  </si>
  <si>
    <t>jathiyah jarhiyah</t>
  </si>
  <si>
    <t>jathiyah</t>
  </si>
  <si>
    <t>jarhiyah</t>
  </si>
  <si>
    <t>tania quinonez</t>
  </si>
  <si>
    <t>tania</t>
  </si>
  <si>
    <t>quinonez</t>
  </si>
  <si>
    <t>14001403MM10A</t>
  </si>
  <si>
    <t>edward connell</t>
  </si>
  <si>
    <t>connell</t>
  </si>
  <si>
    <t>13006960CF10A</t>
  </si>
  <si>
    <t>Burglary With Assault/battery</t>
  </si>
  <si>
    <t>kendarius manning</t>
  </si>
  <si>
    <t>kendarius</t>
  </si>
  <si>
    <t>manning</t>
  </si>
  <si>
    <t>eric avery</t>
  </si>
  <si>
    <t>eric</t>
  </si>
  <si>
    <t>avery</t>
  </si>
  <si>
    <t>13002509CF10A</t>
  </si>
  <si>
    <t>13010684CF10A</t>
  </si>
  <si>
    <t>robert dukes</t>
  </si>
  <si>
    <t>14001502CF10A</t>
  </si>
  <si>
    <t>michael cunningham</t>
  </si>
  <si>
    <t>cunningham</t>
  </si>
  <si>
    <t>09011413CF10A</t>
  </si>
  <si>
    <t>willie sims</t>
  </si>
  <si>
    <t>sims</t>
  </si>
  <si>
    <t>14011853MM10A</t>
  </si>
  <si>
    <t>14017107MM10A</t>
  </si>
  <si>
    <t>Trespass After Warning</t>
  </si>
  <si>
    <t>15000025CF10A</t>
  </si>
  <si>
    <t>bret petit</t>
  </si>
  <si>
    <t>bret</t>
  </si>
  <si>
    <t>petit</t>
  </si>
  <si>
    <t>13013598CF10A</t>
  </si>
  <si>
    <t>joseph kozma</t>
  </si>
  <si>
    <t>kozma</t>
  </si>
  <si>
    <t>07023884CF10A</t>
  </si>
  <si>
    <t>patrice johnson</t>
  </si>
  <si>
    <t>patrice</t>
  </si>
  <si>
    <t>14014276MM10A</t>
  </si>
  <si>
    <t>william st fleur</t>
  </si>
  <si>
    <t>st fleur</t>
  </si>
  <si>
    <t>13002685CF10A</t>
  </si>
  <si>
    <t>gylier lewis</t>
  </si>
  <si>
    <t>gylier</t>
  </si>
  <si>
    <t>13003312CF10A</t>
  </si>
  <si>
    <t>giovanni potesta</t>
  </si>
  <si>
    <t>giovanni</t>
  </si>
  <si>
    <t>potesta</t>
  </si>
  <si>
    <t>13015319CF10A</t>
  </si>
  <si>
    <t>krishna sookram</t>
  </si>
  <si>
    <t>krishna</t>
  </si>
  <si>
    <t>sookram</t>
  </si>
  <si>
    <t>14017187CF10A</t>
  </si>
  <si>
    <t>16001829CF10A</t>
  </si>
  <si>
    <t>Wear Mask w/Commit Offense</t>
  </si>
  <si>
    <t>kelly payne</t>
  </si>
  <si>
    <t>kelly</t>
  </si>
  <si>
    <t>payne</t>
  </si>
  <si>
    <t>14005430CF10A</t>
  </si>
  <si>
    <t>15000286MM20A</t>
  </si>
  <si>
    <t>gerald magnus</t>
  </si>
  <si>
    <t>gerald</t>
  </si>
  <si>
    <t>magnus</t>
  </si>
  <si>
    <t>13017383CF10A</t>
  </si>
  <si>
    <t>devonn singletary</t>
  </si>
  <si>
    <t>devonn</t>
  </si>
  <si>
    <t>09001823MM30A</t>
  </si>
  <si>
    <t>michael gellert</t>
  </si>
  <si>
    <t>gellert</t>
  </si>
  <si>
    <t>13001030MM10A</t>
  </si>
  <si>
    <t>tyvon elisias</t>
  </si>
  <si>
    <t>tyvon</t>
  </si>
  <si>
    <t>elisias</t>
  </si>
  <si>
    <t>13013857CF10A</t>
  </si>
  <si>
    <t>14004583CF10A</t>
  </si>
  <si>
    <t>earl booth</t>
  </si>
  <si>
    <t>earl</t>
  </si>
  <si>
    <t>booth</t>
  </si>
  <si>
    <t>13006980MM10A</t>
  </si>
  <si>
    <t>13003502MM40A</t>
  </si>
  <si>
    <t>jose louis</t>
  </si>
  <si>
    <t>louis</t>
  </si>
  <si>
    <t>13012559CF10A</t>
  </si>
  <si>
    <t>molaine charles</t>
  </si>
  <si>
    <t>molaine</t>
  </si>
  <si>
    <t>charles</t>
  </si>
  <si>
    <t>14014458MM10A</t>
  </si>
  <si>
    <t>luis velasco</t>
  </si>
  <si>
    <t>velasco</t>
  </si>
  <si>
    <t>13002163MM10A</t>
  </si>
  <si>
    <t>Voyeurism</t>
  </si>
  <si>
    <t>14009724CF10A</t>
  </si>
  <si>
    <t>nicole cooper</t>
  </si>
  <si>
    <t>nicole</t>
  </si>
  <si>
    <t>cooper</t>
  </si>
  <si>
    <t>13017117CF10A</t>
  </si>
  <si>
    <t>ericka spells</t>
  </si>
  <si>
    <t>ericka</t>
  </si>
  <si>
    <t>spells</t>
  </si>
  <si>
    <t>14015751CF10A</t>
  </si>
  <si>
    <t>patria barnes</t>
  </si>
  <si>
    <t>patria</t>
  </si>
  <si>
    <t>barnes</t>
  </si>
  <si>
    <t>13022717MM10A</t>
  </si>
  <si>
    <t>jamie hoffmann</t>
  </si>
  <si>
    <t>hoffmann</t>
  </si>
  <si>
    <t>14014717CF10A</t>
  </si>
  <si>
    <t>tina garrison</t>
  </si>
  <si>
    <t>tina</t>
  </si>
  <si>
    <t>garrison</t>
  </si>
  <si>
    <t>14006667CF10A</t>
  </si>
  <si>
    <t>claire aspelly</t>
  </si>
  <si>
    <t>claire</t>
  </si>
  <si>
    <t>aspelly</t>
  </si>
  <si>
    <t>13014829CF10A</t>
  </si>
  <si>
    <t>peter septembre</t>
  </si>
  <si>
    <t>peter</t>
  </si>
  <si>
    <t>septembre</t>
  </si>
  <si>
    <t>14006034MM10A</t>
  </si>
  <si>
    <t>anthony kasprow</t>
  </si>
  <si>
    <t>kasprow</t>
  </si>
  <si>
    <t>14003451CF10A</t>
  </si>
  <si>
    <t>14012031MM10A</t>
  </si>
  <si>
    <t>michael mackrell</t>
  </si>
  <si>
    <t>mackrell</t>
  </si>
  <si>
    <t>13013491CF10A</t>
  </si>
  <si>
    <t>mark plummer</t>
  </si>
  <si>
    <t>13016165MM10A</t>
  </si>
  <si>
    <t>14016921TC10A</t>
  </si>
  <si>
    <t>14017564MM10A</t>
  </si>
  <si>
    <t>ashley emond</t>
  </si>
  <si>
    <t>emond</t>
  </si>
  <si>
    <t>13016565MM10A</t>
  </si>
  <si>
    <t>14015676MM10A</t>
  </si>
  <si>
    <t>antonio cooper</t>
  </si>
  <si>
    <t>antonio</t>
  </si>
  <si>
    <t>14008448MM10A</t>
  </si>
  <si>
    <t>Viol Prot Injunc Repeat Viol</t>
  </si>
  <si>
    <t>15008890CF10A</t>
  </si>
  <si>
    <t>andrea rojas</t>
  </si>
  <si>
    <t>andrea</t>
  </si>
  <si>
    <t>rojas</t>
  </si>
  <si>
    <t>13004727MM10A</t>
  </si>
  <si>
    <t>terryl crawford</t>
  </si>
  <si>
    <t>terryl</t>
  </si>
  <si>
    <t>crawford</t>
  </si>
  <si>
    <t>14010371MM10A</t>
  </si>
  <si>
    <t>jhonatan franco</t>
  </si>
  <si>
    <t>jhonatan</t>
  </si>
  <si>
    <t>franco</t>
  </si>
  <si>
    <t>13001516CF10A</t>
  </si>
  <si>
    <t>13005901CF10A</t>
  </si>
  <si>
    <t>erin hoppus</t>
  </si>
  <si>
    <t>erin</t>
  </si>
  <si>
    <t>hoppus</t>
  </si>
  <si>
    <t>14003430CF10A</t>
  </si>
  <si>
    <t>15014607CF10A</t>
  </si>
  <si>
    <t>david suarez</t>
  </si>
  <si>
    <t>suarez</t>
  </si>
  <si>
    <t>13002376MM10A</t>
  </si>
  <si>
    <t>calvin ellis</t>
  </si>
  <si>
    <t>calvin</t>
  </si>
  <si>
    <t>14005495MM10A</t>
  </si>
  <si>
    <t>tyler tenney</t>
  </si>
  <si>
    <t>tyler</t>
  </si>
  <si>
    <t>tenney</t>
  </si>
  <si>
    <t>13015983CF10A</t>
  </si>
  <si>
    <t>14002931CF10A</t>
  </si>
  <si>
    <t>roderick woods</t>
  </si>
  <si>
    <t>roderick</t>
  </si>
  <si>
    <t>woods</t>
  </si>
  <si>
    <t>13002274CF10A</t>
  </si>
  <si>
    <t>13010855CF10A</t>
  </si>
  <si>
    <t>steven justice</t>
  </si>
  <si>
    <t>justice</t>
  </si>
  <si>
    <t>14011918MM10A</t>
  </si>
  <si>
    <t>darius lockwood</t>
  </si>
  <si>
    <t>darius</t>
  </si>
  <si>
    <t>lockwood</t>
  </si>
  <si>
    <t>12003099MM40A</t>
  </si>
  <si>
    <t>johnny toussaint</t>
  </si>
  <si>
    <t>johnny</t>
  </si>
  <si>
    <t>toussaint</t>
  </si>
  <si>
    <t>13003569CF10A</t>
  </si>
  <si>
    <t>Throw In Occupied Dwell</t>
  </si>
  <si>
    <t>antonio barnes</t>
  </si>
  <si>
    <t>13010054CF10A</t>
  </si>
  <si>
    <t>malik mccrea</t>
  </si>
  <si>
    <t>malik</t>
  </si>
  <si>
    <t>mccrea</t>
  </si>
  <si>
    <t>13015505CF10A</t>
  </si>
  <si>
    <t>gershon rapoport</t>
  </si>
  <si>
    <t>gershon</t>
  </si>
  <si>
    <t>rapoport</t>
  </si>
  <si>
    <t>08008163MM10A</t>
  </si>
  <si>
    <t>15012910CF10A</t>
  </si>
  <si>
    <t>ruth etienne</t>
  </si>
  <si>
    <t>ruth</t>
  </si>
  <si>
    <t>13016786CF10A</t>
  </si>
  <si>
    <t>sterling cochrane</t>
  </si>
  <si>
    <t>sterling</t>
  </si>
  <si>
    <t>cochrane</t>
  </si>
  <si>
    <t>14007718CF10A</t>
  </si>
  <si>
    <t>cragory pinder</t>
  </si>
  <si>
    <t>cragory</t>
  </si>
  <si>
    <t>pinder</t>
  </si>
  <si>
    <t>14015251CF10A</t>
  </si>
  <si>
    <t>dominick akinpello</t>
  </si>
  <si>
    <t>dominick</t>
  </si>
  <si>
    <t>akinpello</t>
  </si>
  <si>
    <t>14002312CF10A</t>
  </si>
  <si>
    <t>alfonso young</t>
  </si>
  <si>
    <t>alfonso</t>
  </si>
  <si>
    <t>young</t>
  </si>
  <si>
    <t>10020325MM10A</t>
  </si>
  <si>
    <t>sebastian claros</t>
  </si>
  <si>
    <t>sebastian</t>
  </si>
  <si>
    <t>claros</t>
  </si>
  <si>
    <t>13005681CF10A</t>
  </si>
  <si>
    <t>karen storey-broderick</t>
  </si>
  <si>
    <t>karen</t>
  </si>
  <si>
    <t>storey-broderick</t>
  </si>
  <si>
    <t>13010773CF10A</t>
  </si>
  <si>
    <t>daritte bonner</t>
  </si>
  <si>
    <t>daritte</t>
  </si>
  <si>
    <t>14010500CF10A</t>
  </si>
  <si>
    <t>15069017TC40A</t>
  </si>
  <si>
    <t>robert raiford</t>
  </si>
  <si>
    <t>raiford</t>
  </si>
  <si>
    <t>13016100CF10A</t>
  </si>
  <si>
    <t>roselia scott</t>
  </si>
  <si>
    <t>roselia</t>
  </si>
  <si>
    <t>13015723CF10A</t>
  </si>
  <si>
    <t>johnny franklin</t>
  </si>
  <si>
    <t>12000507CF10A</t>
  </si>
  <si>
    <t>15013743TC40A</t>
  </si>
  <si>
    <t>daniel carvallo</t>
  </si>
  <si>
    <t>carvallo</t>
  </si>
  <si>
    <t>13005683CF10A</t>
  </si>
  <si>
    <t>gary hrinda</t>
  </si>
  <si>
    <t>hrinda</t>
  </si>
  <si>
    <t>13004978CF10A</t>
  </si>
  <si>
    <t>13015848CF10A</t>
  </si>
  <si>
    <t>horace orie</t>
  </si>
  <si>
    <t>horace</t>
  </si>
  <si>
    <t>orie</t>
  </si>
  <si>
    <t>14013295CF10A</t>
  </si>
  <si>
    <t>Unauth Poss ID Card or DL</t>
  </si>
  <si>
    <t>15004417MM10A</t>
  </si>
  <si>
    <t>markendy metayer</t>
  </si>
  <si>
    <t>markendy</t>
  </si>
  <si>
    <t>metayer</t>
  </si>
  <si>
    <t>13000595MM10A</t>
  </si>
  <si>
    <t>13001027MM10A</t>
  </si>
  <si>
    <t>genny robbins</t>
  </si>
  <si>
    <t>genny</t>
  </si>
  <si>
    <t>robbins</t>
  </si>
  <si>
    <t>13017994CF10A</t>
  </si>
  <si>
    <t>laroyce odom</t>
  </si>
  <si>
    <t>laroyce</t>
  </si>
  <si>
    <t>odom</t>
  </si>
  <si>
    <t>14001155CF10A</t>
  </si>
  <si>
    <t>john provenzano</t>
  </si>
  <si>
    <t>provenzano</t>
  </si>
  <si>
    <t>12017006CF10A</t>
  </si>
  <si>
    <t>jarah king</t>
  </si>
  <si>
    <t>jarah</t>
  </si>
  <si>
    <t>king</t>
  </si>
  <si>
    <t>13010816CF10A</t>
  </si>
  <si>
    <t>derik gearing</t>
  </si>
  <si>
    <t>derik</t>
  </si>
  <si>
    <t>gearing</t>
  </si>
  <si>
    <t>14014746CF10A</t>
  </si>
  <si>
    <t>patrick calder</t>
  </si>
  <si>
    <t>patrick</t>
  </si>
  <si>
    <t>calder</t>
  </si>
  <si>
    <t>14017061CF10A</t>
  </si>
  <si>
    <t>sarah guerrier</t>
  </si>
  <si>
    <t>sarah</t>
  </si>
  <si>
    <t>guerrier</t>
  </si>
  <si>
    <t>14001235CF10A</t>
  </si>
  <si>
    <t>james martin</t>
  </si>
  <si>
    <t>13013026TC10A</t>
  </si>
  <si>
    <t>Opert With Susp DL 2nd Offens</t>
  </si>
  <si>
    <t>terry miller</t>
  </si>
  <si>
    <t>miller</t>
  </si>
  <si>
    <t>13017014CF10A</t>
  </si>
  <si>
    <t>14000935CF10A</t>
  </si>
  <si>
    <t>alfranzwell myers</t>
  </si>
  <si>
    <t>alfranzwell</t>
  </si>
  <si>
    <t>myers</t>
  </si>
  <si>
    <t>13004852CF10A</t>
  </si>
  <si>
    <t>mathiel durand</t>
  </si>
  <si>
    <t>mathiel</t>
  </si>
  <si>
    <t>durand</t>
  </si>
  <si>
    <t>14030969MU10A</t>
  </si>
  <si>
    <t>pamela caraballo</t>
  </si>
  <si>
    <t>caraballo</t>
  </si>
  <si>
    <t>emmanuel pierre</t>
  </si>
  <si>
    <t>emmanuel</t>
  </si>
  <si>
    <t>14007677MM10A</t>
  </si>
  <si>
    <t>anthony dimeo</t>
  </si>
  <si>
    <t>dimeo</t>
  </si>
  <si>
    <t>13008533CF10A</t>
  </si>
  <si>
    <t>kayron adams</t>
  </si>
  <si>
    <t>kayron</t>
  </si>
  <si>
    <t>adams</t>
  </si>
  <si>
    <t>14010352CF10A</t>
  </si>
  <si>
    <t>christopher wolter</t>
  </si>
  <si>
    <t>christopher</t>
  </si>
  <si>
    <t>wolter</t>
  </si>
  <si>
    <t>13015173CF10A</t>
  </si>
  <si>
    <t>immanuel crafton</t>
  </si>
  <si>
    <t>immanuel</t>
  </si>
  <si>
    <t>crafton</t>
  </si>
  <si>
    <t>14001214MM40A</t>
  </si>
  <si>
    <t>15004954CF10A</t>
  </si>
  <si>
    <t>karl weimar</t>
  </si>
  <si>
    <t>karl</t>
  </si>
  <si>
    <t>weimar</t>
  </si>
  <si>
    <t>13006582MM10A</t>
  </si>
  <si>
    <t>anthony santella</t>
  </si>
  <si>
    <t>santella</t>
  </si>
  <si>
    <t>13011349CF10A</t>
  </si>
  <si>
    <t>15010739CF10A</t>
  </si>
  <si>
    <t>robert guistolisi</t>
  </si>
  <si>
    <t>guistolisi</t>
  </si>
  <si>
    <t>14005790MM10A</t>
  </si>
  <si>
    <t>john fox</t>
  </si>
  <si>
    <t>fox</t>
  </si>
  <si>
    <t>06021703CF10A</t>
  </si>
  <si>
    <t>ahmaad hodges</t>
  </si>
  <si>
    <t>ahmaad</t>
  </si>
  <si>
    <t>hodges</t>
  </si>
  <si>
    <t>13004316MM10A</t>
  </si>
  <si>
    <t>13022684MM10A</t>
  </si>
  <si>
    <t>milot bastian</t>
  </si>
  <si>
    <t>milot</t>
  </si>
  <si>
    <t>bastian</t>
  </si>
  <si>
    <t>14010769MM10A</t>
  </si>
  <si>
    <t>15011432CF10A</t>
  </si>
  <si>
    <t>Tamper With Witness/Victim/CI</t>
  </si>
  <si>
    <t>manuel luque</t>
  </si>
  <si>
    <t>luque</t>
  </si>
  <si>
    <t>13004056CF10A</t>
  </si>
  <si>
    <t>13009368CF10A</t>
  </si>
  <si>
    <t>dale quimby</t>
  </si>
  <si>
    <t>dale</t>
  </si>
  <si>
    <t>quimby</t>
  </si>
  <si>
    <t>14000963MM10A</t>
  </si>
  <si>
    <t>dorca bahoque</t>
  </si>
  <si>
    <t>dorca</t>
  </si>
  <si>
    <t>bahoque</t>
  </si>
  <si>
    <t>14013704CF10A</t>
  </si>
  <si>
    <t>Poss Unlaw Issue Id</t>
  </si>
  <si>
    <t>bernard young</t>
  </si>
  <si>
    <t>bernard</t>
  </si>
  <si>
    <t>14014333CF10A</t>
  </si>
  <si>
    <t>16002972MM10A</t>
  </si>
  <si>
    <t>vladimir ducard</t>
  </si>
  <si>
    <t>vladimir</t>
  </si>
  <si>
    <t>ducard</t>
  </si>
  <si>
    <t>13022481MM10A</t>
  </si>
  <si>
    <t>nicole lindo</t>
  </si>
  <si>
    <t>lindo</t>
  </si>
  <si>
    <t>14008687MM10A</t>
  </si>
  <si>
    <t>alex garay</t>
  </si>
  <si>
    <t>alex</t>
  </si>
  <si>
    <t>garay</t>
  </si>
  <si>
    <t>14002791CF10A</t>
  </si>
  <si>
    <t>15022297TC40A</t>
  </si>
  <si>
    <t>johnny owens</t>
  </si>
  <si>
    <t>owens</t>
  </si>
  <si>
    <t>13001502CF10A</t>
  </si>
  <si>
    <t>13010275CF10A</t>
  </si>
  <si>
    <t>widner francois</t>
  </si>
  <si>
    <t>widner</t>
  </si>
  <si>
    <t>francois</t>
  </si>
  <si>
    <t>13004490CF10A</t>
  </si>
  <si>
    <t>trevin miller</t>
  </si>
  <si>
    <t>trevin</t>
  </si>
  <si>
    <t>13015381CF10A</t>
  </si>
  <si>
    <t>14008136TC10A</t>
  </si>
  <si>
    <t>mohammed alshibi</t>
  </si>
  <si>
    <t>mohammed</t>
  </si>
  <si>
    <t>alshibi</t>
  </si>
  <si>
    <t>13005050CF10A</t>
  </si>
  <si>
    <t>Failure To Return Hired Vehicle</t>
  </si>
  <si>
    <t>frans barens</t>
  </si>
  <si>
    <t>frans</t>
  </si>
  <si>
    <t>barens</t>
  </si>
  <si>
    <t>14012358MU10A</t>
  </si>
  <si>
    <t>15010566CF10A</t>
  </si>
  <si>
    <t>kevin abel</t>
  </si>
  <si>
    <t>abel</t>
  </si>
  <si>
    <t>14014180CF10A</t>
  </si>
  <si>
    <t>eric smith</t>
  </si>
  <si>
    <t>07028672MM10A</t>
  </si>
  <si>
    <t>orlando gomez</t>
  </si>
  <si>
    <t>orlando</t>
  </si>
  <si>
    <t>gomez</t>
  </si>
  <si>
    <t>13002760CF10A</t>
  </si>
  <si>
    <t>Agg Fleeing/Eluding High Speed</t>
  </si>
  <si>
    <t>mikerlie debe</t>
  </si>
  <si>
    <t>mikerlie</t>
  </si>
  <si>
    <t>debe</t>
  </si>
  <si>
    <t>13000062MM10A</t>
  </si>
  <si>
    <t>david lazarus</t>
  </si>
  <si>
    <t>lazarus</t>
  </si>
  <si>
    <t>13011754CF10A</t>
  </si>
  <si>
    <t>Sexual Battery / Vict 12 Yrs +</t>
  </si>
  <si>
    <t>dexter hines</t>
  </si>
  <si>
    <t>dexter</t>
  </si>
  <si>
    <t>hines</t>
  </si>
  <si>
    <t>13006088CF10A</t>
  </si>
  <si>
    <t>trice rozhon</t>
  </si>
  <si>
    <t>trice</t>
  </si>
  <si>
    <t>rozhon</t>
  </si>
  <si>
    <t>14006075CF10A</t>
  </si>
  <si>
    <t>ernest kinard</t>
  </si>
  <si>
    <t>ernest</t>
  </si>
  <si>
    <t>kinard</t>
  </si>
  <si>
    <t>13009398CF10A</t>
  </si>
  <si>
    <t>Attempted Robbery  No Weapon</t>
  </si>
  <si>
    <t>16003477CF10A</t>
  </si>
  <si>
    <t>otis wimberly</t>
  </si>
  <si>
    <t>otis</t>
  </si>
  <si>
    <t>wimberly</t>
  </si>
  <si>
    <t>13022144MM10A</t>
  </si>
  <si>
    <t>14012035MM10A</t>
  </si>
  <si>
    <t>steven lux</t>
  </si>
  <si>
    <t>13000208CF10A</t>
  </si>
  <si>
    <t>perer demner</t>
  </si>
  <si>
    <t>perer</t>
  </si>
  <si>
    <t>demner</t>
  </si>
  <si>
    <t>terrance mckinney</t>
  </si>
  <si>
    <t>terrance</t>
  </si>
  <si>
    <t>mckinney</t>
  </si>
  <si>
    <t>11011470MM10A</t>
  </si>
  <si>
    <t>14004524CF10A</t>
  </si>
  <si>
    <t>anselo calix</t>
  </si>
  <si>
    <t>anselo</t>
  </si>
  <si>
    <t>calix</t>
  </si>
  <si>
    <t>14009084MM10A</t>
  </si>
  <si>
    <t>chandra hintz</t>
  </si>
  <si>
    <t>chandra</t>
  </si>
  <si>
    <t>hintz</t>
  </si>
  <si>
    <t>13016617CF10A</t>
  </si>
  <si>
    <t>ruel lindsay</t>
  </si>
  <si>
    <t>ruel</t>
  </si>
  <si>
    <t>lindsay</t>
  </si>
  <si>
    <t>13011490CF10A</t>
  </si>
  <si>
    <t>15006595CF10A</t>
  </si>
  <si>
    <t>franyer batista matarranz</t>
  </si>
  <si>
    <t>franyer</t>
  </si>
  <si>
    <t>batista matarranz</t>
  </si>
  <si>
    <t>lunie mathurin</t>
  </si>
  <si>
    <t>lunie</t>
  </si>
  <si>
    <t>mathurin</t>
  </si>
  <si>
    <t>13016612CF10A</t>
  </si>
  <si>
    <t>tabatha royal</t>
  </si>
  <si>
    <t>tabatha</t>
  </si>
  <si>
    <t>royal</t>
  </si>
  <si>
    <t>13017164CF10A</t>
  </si>
  <si>
    <t>juan reyes</t>
  </si>
  <si>
    <t>juan</t>
  </si>
  <si>
    <t>reyes</t>
  </si>
  <si>
    <t>13017986CF10A</t>
  </si>
  <si>
    <t>keishon reeves</t>
  </si>
  <si>
    <t>keishon</t>
  </si>
  <si>
    <t>reeves</t>
  </si>
  <si>
    <t>13006656MM10A</t>
  </si>
  <si>
    <t>jeffrey anderson</t>
  </si>
  <si>
    <t>anderson</t>
  </si>
  <si>
    <t>14000043MM10A</t>
  </si>
  <si>
    <t>15009615CF10A</t>
  </si>
  <si>
    <t>Neglect Child / No Bodily Harm</t>
  </si>
  <si>
    <t>julissa hernandez</t>
  </si>
  <si>
    <t>julissa</t>
  </si>
  <si>
    <t>13003414MM10A</t>
  </si>
  <si>
    <t>14034507TC30A</t>
  </si>
  <si>
    <t>melissa davis</t>
  </si>
  <si>
    <t>melissa</t>
  </si>
  <si>
    <t>13007473CF10A</t>
  </si>
  <si>
    <t>mack richardson</t>
  </si>
  <si>
    <t>mack</t>
  </si>
  <si>
    <t>13006128CF10A</t>
  </si>
  <si>
    <t>franki vixama</t>
  </si>
  <si>
    <t>franki</t>
  </si>
  <si>
    <t>vixama</t>
  </si>
  <si>
    <t>13003838CF10A</t>
  </si>
  <si>
    <t>13010824MM10A</t>
  </si>
  <si>
    <t>(M2)</t>
  </si>
  <si>
    <t>seymour brown</t>
  </si>
  <si>
    <t>seymour</t>
  </si>
  <si>
    <t>14000626CF10A</t>
  </si>
  <si>
    <t>wayne aristide</t>
  </si>
  <si>
    <t>wayne</t>
  </si>
  <si>
    <t>aristide</t>
  </si>
  <si>
    <t>14011290CF10A</t>
  </si>
  <si>
    <t>14033790TC10A</t>
  </si>
  <si>
    <t>rosario saintgeraud</t>
  </si>
  <si>
    <t>rosario</t>
  </si>
  <si>
    <t>saintgeraud</t>
  </si>
  <si>
    <t>dominick kendrick</t>
  </si>
  <si>
    <t>kendrick</t>
  </si>
  <si>
    <t>14009692CF10A</t>
  </si>
  <si>
    <t>Crimin Mischief Damage $1000+</t>
  </si>
  <si>
    <t>chad lenox</t>
  </si>
  <si>
    <t>chad</t>
  </si>
  <si>
    <t>lenox</t>
  </si>
  <si>
    <t>14013541CF10A</t>
  </si>
  <si>
    <t>shakeem hall</t>
  </si>
  <si>
    <t>shakeem</t>
  </si>
  <si>
    <t>hall</t>
  </si>
  <si>
    <t>13002622CF10A</t>
  </si>
  <si>
    <t>ann-marie cassagnol</t>
  </si>
  <si>
    <t>ann-marie</t>
  </si>
  <si>
    <t>cassagnol</t>
  </si>
  <si>
    <t>14004060CF10A</t>
  </si>
  <si>
    <t>stephen kushner</t>
  </si>
  <si>
    <t>kushner</t>
  </si>
  <si>
    <t>13017125CF10A</t>
  </si>
  <si>
    <t>Battery On Parking Enfor Speci</t>
  </si>
  <si>
    <t>alain clerie</t>
  </si>
  <si>
    <t>alain</t>
  </si>
  <si>
    <t>clerie</t>
  </si>
  <si>
    <t>14014100MM10A</t>
  </si>
  <si>
    <t>joe fashaw</t>
  </si>
  <si>
    <t>joe</t>
  </si>
  <si>
    <t>fashaw</t>
  </si>
  <si>
    <t>13010925CF10A</t>
  </si>
  <si>
    <t>patrick scott</t>
  </si>
  <si>
    <t>13001900CF10A</t>
  </si>
  <si>
    <t>boris vaysbeg</t>
  </si>
  <si>
    <t>boris</t>
  </si>
  <si>
    <t>vaysbeg</t>
  </si>
  <si>
    <t>14004718CF10A</t>
  </si>
  <si>
    <t>Tampering With A Victim</t>
  </si>
  <si>
    <t>iron holder</t>
  </si>
  <si>
    <t>iron</t>
  </si>
  <si>
    <t>holder</t>
  </si>
  <si>
    <t>14000429CF10A</t>
  </si>
  <si>
    <t>14014226MO10A</t>
  </si>
  <si>
    <t>Enter City Park/ Prohibited Hrs</t>
  </si>
  <si>
    <t>david daffron</t>
  </si>
  <si>
    <t>daffron</t>
  </si>
  <si>
    <t>13005144CF10A</t>
  </si>
  <si>
    <t>lorenzo coleman</t>
  </si>
  <si>
    <t>lorenzo</t>
  </si>
  <si>
    <t>11015242MM10A</t>
  </si>
  <si>
    <t>nigel brown</t>
  </si>
  <si>
    <t>nigel</t>
  </si>
  <si>
    <t>14016630CF10A</t>
  </si>
  <si>
    <t>kristopher thibault</t>
  </si>
  <si>
    <t>kristopher</t>
  </si>
  <si>
    <t>thibault</t>
  </si>
  <si>
    <t>13002078CF10A</t>
  </si>
  <si>
    <t>lamuel forbes</t>
  </si>
  <si>
    <t>lamuel</t>
  </si>
  <si>
    <t>forbes</t>
  </si>
  <si>
    <t>13004300CF10A</t>
  </si>
  <si>
    <t>13007869CF10A</t>
  </si>
  <si>
    <t>14009712CF10A</t>
  </si>
  <si>
    <t>diana loubeau</t>
  </si>
  <si>
    <t>diana</t>
  </si>
  <si>
    <t>loubeau</t>
  </si>
  <si>
    <t>14006068CF10A</t>
  </si>
  <si>
    <t>timothy ryan</t>
  </si>
  <si>
    <t>timothy</t>
  </si>
  <si>
    <t>14016166CF10A</t>
  </si>
  <si>
    <t>Corrupt Public Servant</t>
  </si>
  <si>
    <t>15001673MM20A</t>
  </si>
  <si>
    <t>Trespass Other Struct/Conve</t>
  </si>
  <si>
    <t>jay gamlin</t>
  </si>
  <si>
    <t>gamlin</t>
  </si>
  <si>
    <t>14040707MU10A</t>
  </si>
  <si>
    <t>michael rosa</t>
  </si>
  <si>
    <t>rosa</t>
  </si>
  <si>
    <t>13018910MM10A</t>
  </si>
  <si>
    <t>14009686TC30A</t>
  </si>
  <si>
    <t>14017790MM10A</t>
  </si>
  <si>
    <t>gilmar ferreiriradeoliveira</t>
  </si>
  <si>
    <t>gilmar</t>
  </si>
  <si>
    <t>ferreiriradeoliveira</t>
  </si>
  <si>
    <t>andres castilo</t>
  </si>
  <si>
    <t>castilo</t>
  </si>
  <si>
    <t>14010787CF10A</t>
  </si>
  <si>
    <t>jeanherard jeanjules</t>
  </si>
  <si>
    <t>jeanherard</t>
  </si>
  <si>
    <t>jeanjules</t>
  </si>
  <si>
    <t>14010786CF10A</t>
  </si>
  <si>
    <t>michael peter</t>
  </si>
  <si>
    <t>13003680CF10A</t>
  </si>
  <si>
    <t>carlos vasquez</t>
  </si>
  <si>
    <t>vasquez</t>
  </si>
  <si>
    <t>13009721CF10A</t>
  </si>
  <si>
    <t>15011166MM10A</t>
  </si>
  <si>
    <t>kia rodriquez</t>
  </si>
  <si>
    <t>kia</t>
  </si>
  <si>
    <t>rodriquez</t>
  </si>
  <si>
    <t>13006433CF10A</t>
  </si>
  <si>
    <t>jodie sena</t>
  </si>
  <si>
    <t>jodie</t>
  </si>
  <si>
    <t>sena</t>
  </si>
  <si>
    <t>13000518MM10A</t>
  </si>
  <si>
    <t>13007257CF10A</t>
  </si>
  <si>
    <t>helen carrillo</t>
  </si>
  <si>
    <t>carrillo</t>
  </si>
  <si>
    <t>13006418MM10A</t>
  </si>
  <si>
    <t>15022411TC10A</t>
  </si>
  <si>
    <t>roberto carrillo</t>
  </si>
  <si>
    <t>roberto</t>
  </si>
  <si>
    <t>14008559CF10A</t>
  </si>
  <si>
    <t>justin knoll</t>
  </si>
  <si>
    <t>knoll</t>
  </si>
  <si>
    <t>14002778CF10A</t>
  </si>
  <si>
    <t>calvin rogers</t>
  </si>
  <si>
    <t>rogers</t>
  </si>
  <si>
    <t>13005881CF10A</t>
  </si>
  <si>
    <t>Robbery Sudd Snatch No Weapon</t>
  </si>
  <si>
    <t>14001002MM10A</t>
  </si>
  <si>
    <t>Mandatory Susp Possess Alcohol</t>
  </si>
  <si>
    <t>derek huffman</t>
  </si>
  <si>
    <t>huffman</t>
  </si>
  <si>
    <t>13023661MM10A</t>
  </si>
  <si>
    <t>theronardo williams</t>
  </si>
  <si>
    <t>theronardo</t>
  </si>
  <si>
    <t>14003529CF10A</t>
  </si>
  <si>
    <t>elliott little</t>
  </si>
  <si>
    <t>little</t>
  </si>
  <si>
    <t>10005511CF10A</t>
  </si>
  <si>
    <t>14012559TC10A</t>
  </si>
  <si>
    <t>christian atkinson</t>
  </si>
  <si>
    <t>christian</t>
  </si>
  <si>
    <t>atkinson</t>
  </si>
  <si>
    <t>11020261CF10A</t>
  </si>
  <si>
    <t>14052588TC30A</t>
  </si>
  <si>
    <t>tracee chang-scott</t>
  </si>
  <si>
    <t>tracee</t>
  </si>
  <si>
    <t>chang-scott</t>
  </si>
  <si>
    <t>14002914CF10A</t>
  </si>
  <si>
    <t>jeremy finklin</t>
  </si>
  <si>
    <t>jeremy</t>
  </si>
  <si>
    <t>finklin</t>
  </si>
  <si>
    <t>14009981CF10A</t>
  </si>
  <si>
    <t>paul jean</t>
  </si>
  <si>
    <t>12011995CF10A</t>
  </si>
  <si>
    <t>jeronald fiddeman</t>
  </si>
  <si>
    <t>jeronald</t>
  </si>
  <si>
    <t>fiddeman</t>
  </si>
  <si>
    <t>11004048CF10A</t>
  </si>
  <si>
    <t>marilyn cuello</t>
  </si>
  <si>
    <t>marilyn</t>
  </si>
  <si>
    <t>cuello</t>
  </si>
  <si>
    <t>13005576MM10A</t>
  </si>
  <si>
    <t>rafael magana</t>
  </si>
  <si>
    <t>rafael</t>
  </si>
  <si>
    <t>magana</t>
  </si>
  <si>
    <t>13023827MM10A</t>
  </si>
  <si>
    <t>hudson silva</t>
  </si>
  <si>
    <t>hudson</t>
  </si>
  <si>
    <t>silva</t>
  </si>
  <si>
    <t>13012376CF10A</t>
  </si>
  <si>
    <t>samantha brown</t>
  </si>
  <si>
    <t>samantha</t>
  </si>
  <si>
    <t>13013459CF10A</t>
  </si>
  <si>
    <t>honan dominguez-quintana</t>
  </si>
  <si>
    <t>honan</t>
  </si>
  <si>
    <t>dominguez-quintana</t>
  </si>
  <si>
    <t>dekorian delhomme</t>
  </si>
  <si>
    <t>dekorian</t>
  </si>
  <si>
    <t>delhomme</t>
  </si>
  <si>
    <t>anthony mclemore</t>
  </si>
  <si>
    <t>mclemore</t>
  </si>
  <si>
    <t>14009378MM10A</t>
  </si>
  <si>
    <t>frederick pinkney</t>
  </si>
  <si>
    <t>frederick</t>
  </si>
  <si>
    <t>pinkney</t>
  </si>
  <si>
    <t>13002355CF10A</t>
  </si>
  <si>
    <t>14007605TC10A</t>
  </si>
  <si>
    <t>15000254CF10A</t>
  </si>
  <si>
    <t>quon gwynn</t>
  </si>
  <si>
    <t>quon</t>
  </si>
  <si>
    <t>gwynn</t>
  </si>
  <si>
    <t>14001353CF10A</t>
  </si>
  <si>
    <t>lee humphrey</t>
  </si>
  <si>
    <t>13004314CF10A</t>
  </si>
  <si>
    <t>jalinquka glisson</t>
  </si>
  <si>
    <t>jalinquka</t>
  </si>
  <si>
    <t>glisson</t>
  </si>
  <si>
    <t>karen friday</t>
  </si>
  <si>
    <t>friday</t>
  </si>
  <si>
    <t>11004229MM10A</t>
  </si>
  <si>
    <t>angela fuller</t>
  </si>
  <si>
    <t>angela</t>
  </si>
  <si>
    <t>13009535CF10A</t>
  </si>
  <si>
    <t>14052956TC40A</t>
  </si>
  <si>
    <t>stephen harmon</t>
  </si>
  <si>
    <t>harmon</t>
  </si>
  <si>
    <t>14002620CF10A</t>
  </si>
  <si>
    <t>Forging Bank Bills/Promis Note</t>
  </si>
  <si>
    <t>jeremy gassett</t>
  </si>
  <si>
    <t>gassett</t>
  </si>
  <si>
    <t>14012419CF10A</t>
  </si>
  <si>
    <t>15012033MM10A</t>
  </si>
  <si>
    <t>angel bravo</t>
  </si>
  <si>
    <t>angel</t>
  </si>
  <si>
    <t>bravo</t>
  </si>
  <si>
    <t>14001734MM10A</t>
  </si>
  <si>
    <t>sarada mittapalli</t>
  </si>
  <si>
    <t>sarada</t>
  </si>
  <si>
    <t>mittapalli</t>
  </si>
  <si>
    <t>13022234MM10A</t>
  </si>
  <si>
    <t>kayli wagner</t>
  </si>
  <si>
    <t>kayli</t>
  </si>
  <si>
    <t>wagner</t>
  </si>
  <si>
    <t>13002684CF10A</t>
  </si>
  <si>
    <t>barry rabinowitz</t>
  </si>
  <si>
    <t>barry</t>
  </si>
  <si>
    <t>rabinowitz</t>
  </si>
  <si>
    <t>13001514CF10A</t>
  </si>
  <si>
    <t>louis paolino</t>
  </si>
  <si>
    <t>paolino</t>
  </si>
  <si>
    <t>13006581CF10A</t>
  </si>
  <si>
    <t>karen devonow</t>
  </si>
  <si>
    <t>devonow</t>
  </si>
  <si>
    <t>robert yamin</t>
  </si>
  <si>
    <t>yamin</t>
  </si>
  <si>
    <t>13015487CF10A</t>
  </si>
  <si>
    <t>dijohn frazier</t>
  </si>
  <si>
    <t>dijohn</t>
  </si>
  <si>
    <t>frazier</t>
  </si>
  <si>
    <t>13019083MM10A</t>
  </si>
  <si>
    <t>14008009MM10A</t>
  </si>
  <si>
    <t>ryan carr</t>
  </si>
  <si>
    <t>13016886CF10A</t>
  </si>
  <si>
    <t>aajah herrington</t>
  </si>
  <si>
    <t>aajah</t>
  </si>
  <si>
    <t>herrington</t>
  </si>
  <si>
    <t>13005832CF10A</t>
  </si>
  <si>
    <t>14007863MM10A</t>
  </si>
  <si>
    <t>chavalier johnson</t>
  </si>
  <si>
    <t>chavalier</t>
  </si>
  <si>
    <t>13016367CF10A</t>
  </si>
  <si>
    <t>william picken</t>
  </si>
  <si>
    <t>picken</t>
  </si>
  <si>
    <t>14008552CF10A</t>
  </si>
  <si>
    <t>kevin aumack</t>
  </si>
  <si>
    <t>aumack</t>
  </si>
  <si>
    <t>14008685MM10A</t>
  </si>
  <si>
    <t>mitchell miller</t>
  </si>
  <si>
    <t>13014372CF10A</t>
  </si>
  <si>
    <t>andrew flowers</t>
  </si>
  <si>
    <t>flowers</t>
  </si>
  <si>
    <t>13002104MM10A</t>
  </si>
  <si>
    <t>15004089CF10A</t>
  </si>
  <si>
    <t>matthew anderson</t>
  </si>
  <si>
    <t>john cooper</t>
  </si>
  <si>
    <t>13019421MM10A</t>
  </si>
  <si>
    <t>peticia curtis</t>
  </si>
  <si>
    <t>peticia</t>
  </si>
  <si>
    <t>bernard augusme</t>
  </si>
  <si>
    <t>augusme</t>
  </si>
  <si>
    <t>13006471CF10A</t>
  </si>
  <si>
    <t>14004691TC10A</t>
  </si>
  <si>
    <t>rudolfo francisco</t>
  </si>
  <si>
    <t>rudolfo</t>
  </si>
  <si>
    <t>francisco</t>
  </si>
  <si>
    <t>12020160MM10A</t>
  </si>
  <si>
    <t>14007140CF10A</t>
  </si>
  <si>
    <t>Stalking (Aggravated)</t>
  </si>
  <si>
    <t>james wheeler</t>
  </si>
  <si>
    <t>wheeler</t>
  </si>
  <si>
    <t>14009713MM10A</t>
  </si>
  <si>
    <t>jamelia hutchinson</t>
  </si>
  <si>
    <t>jamelia</t>
  </si>
  <si>
    <t>hutchinson</t>
  </si>
  <si>
    <t>13002495CF10A</t>
  </si>
  <si>
    <t>jose escobar</t>
  </si>
  <si>
    <t>escobar</t>
  </si>
  <si>
    <t>13005775CF10A</t>
  </si>
  <si>
    <t>Felony/Driving Under Influence</t>
  </si>
  <si>
    <t>christopher loosier</t>
  </si>
  <si>
    <t>loosier</t>
  </si>
  <si>
    <t>13006396CF10A</t>
  </si>
  <si>
    <t>newton smith</t>
  </si>
  <si>
    <t>newton</t>
  </si>
  <si>
    <t>13008471CF10A</t>
  </si>
  <si>
    <t>16003711TC20A</t>
  </si>
  <si>
    <t>torrance cooper</t>
  </si>
  <si>
    <t>torrance</t>
  </si>
  <si>
    <t>14016181MM10A</t>
  </si>
  <si>
    <t>marco mesa</t>
  </si>
  <si>
    <t>marco</t>
  </si>
  <si>
    <t>mesa</t>
  </si>
  <si>
    <t>14004878CF10A</t>
  </si>
  <si>
    <t>tevarris medlock</t>
  </si>
  <si>
    <t>tevarris</t>
  </si>
  <si>
    <t>medlock</t>
  </si>
  <si>
    <t>13006288CF10A</t>
  </si>
  <si>
    <t>dylan bishop</t>
  </si>
  <si>
    <t>dylan</t>
  </si>
  <si>
    <t>13012691CF10A</t>
  </si>
  <si>
    <t>14020723TC10A</t>
  </si>
  <si>
    <t>edward gelsey</t>
  </si>
  <si>
    <t>gelsey</t>
  </si>
  <si>
    <t>08000963CF10A</t>
  </si>
  <si>
    <t>enrique deahora</t>
  </si>
  <si>
    <t>enrique</t>
  </si>
  <si>
    <t>deahora</t>
  </si>
  <si>
    <t>14005280CF10A</t>
  </si>
  <si>
    <t>dave clarke</t>
  </si>
  <si>
    <t>dave</t>
  </si>
  <si>
    <t>14003389CF10A</t>
  </si>
  <si>
    <t>travoris brown</t>
  </si>
  <si>
    <t>travoris</t>
  </si>
  <si>
    <t>14008363MM10A</t>
  </si>
  <si>
    <t>tarell rolle</t>
  </si>
  <si>
    <t>tarell</t>
  </si>
  <si>
    <t>rolle</t>
  </si>
  <si>
    <t>13013587CF10A</t>
  </si>
  <si>
    <t>14009986CF10A</t>
  </si>
  <si>
    <t>usbel ferdinand</t>
  </si>
  <si>
    <t>usbel</t>
  </si>
  <si>
    <t>ferdinand</t>
  </si>
  <si>
    <t>14013589CF10A</t>
  </si>
  <si>
    <t>16001506CF10A</t>
  </si>
  <si>
    <t>rodrick brown</t>
  </si>
  <si>
    <t>rodrick</t>
  </si>
  <si>
    <t>98017583CF10A</t>
  </si>
  <si>
    <t>john gish</t>
  </si>
  <si>
    <t>gish</t>
  </si>
  <si>
    <t>14000710CF10A</t>
  </si>
  <si>
    <t>jacob maynard</t>
  </si>
  <si>
    <t>jacob</t>
  </si>
  <si>
    <t>maynard</t>
  </si>
  <si>
    <t>14001956MM10A</t>
  </si>
  <si>
    <t>liel sagee</t>
  </si>
  <si>
    <t>liel</t>
  </si>
  <si>
    <t>sagee</t>
  </si>
  <si>
    <t>14025360MU10A</t>
  </si>
  <si>
    <t>sandra codorniu</t>
  </si>
  <si>
    <t>codorniu</t>
  </si>
  <si>
    <t>14005916MM10A</t>
  </si>
  <si>
    <t>14010211MM10A</t>
  </si>
  <si>
    <t>barrington francis</t>
  </si>
  <si>
    <t>14004194CF10A</t>
  </si>
  <si>
    <t>kenneth ray</t>
  </si>
  <si>
    <t>ray</t>
  </si>
  <si>
    <t>14004424CF10A</t>
  </si>
  <si>
    <t>14007240MM10A</t>
  </si>
  <si>
    <t>nicholas neloms</t>
  </si>
  <si>
    <t>nicholas</t>
  </si>
  <si>
    <t>neloms</t>
  </si>
  <si>
    <t>14002596CF10A</t>
  </si>
  <si>
    <t>14003067MM20A</t>
  </si>
  <si>
    <t>daria demarinis</t>
  </si>
  <si>
    <t>daria</t>
  </si>
  <si>
    <t>demarinis</t>
  </si>
  <si>
    <t>13023548MM10A</t>
  </si>
  <si>
    <t>cilfford gibson</t>
  </si>
  <si>
    <t>cilfford</t>
  </si>
  <si>
    <t>gibson</t>
  </si>
  <si>
    <t>stephanie williams</t>
  </si>
  <si>
    <t>13017250CF10A</t>
  </si>
  <si>
    <t>john copeland</t>
  </si>
  <si>
    <t>copeland</t>
  </si>
  <si>
    <t>david salcedo</t>
  </si>
  <si>
    <t>salcedo</t>
  </si>
  <si>
    <t>14013970MM10A</t>
  </si>
  <si>
    <t>frantz pointdujour</t>
  </si>
  <si>
    <t>frantz</t>
  </si>
  <si>
    <t>pointdujour</t>
  </si>
  <si>
    <t>13007775CF10A</t>
  </si>
  <si>
    <t>andre small</t>
  </si>
  <si>
    <t>small</t>
  </si>
  <si>
    <t>13006354MM10A</t>
  </si>
  <si>
    <t>brad dolph</t>
  </si>
  <si>
    <t>brad</t>
  </si>
  <si>
    <t>dolph</t>
  </si>
  <si>
    <t>14001265MM10A</t>
  </si>
  <si>
    <t>ana ramosrivera</t>
  </si>
  <si>
    <t>ana</t>
  </si>
  <si>
    <t>ramosrivera</t>
  </si>
  <si>
    <t>14012299MM10A</t>
  </si>
  <si>
    <t>jarvis chatman</t>
  </si>
  <si>
    <t>jarvis</t>
  </si>
  <si>
    <t>chatman</t>
  </si>
  <si>
    <t>13005774CF10A</t>
  </si>
  <si>
    <t>13069699TC20A</t>
  </si>
  <si>
    <t>stephon lewis</t>
  </si>
  <si>
    <t>stephon</t>
  </si>
  <si>
    <t>14007391MM10A</t>
  </si>
  <si>
    <t>andres patino</t>
  </si>
  <si>
    <t>patino</t>
  </si>
  <si>
    <t>14017477MU10A</t>
  </si>
  <si>
    <t>damien waller</t>
  </si>
  <si>
    <t>damien</t>
  </si>
  <si>
    <t>waller</t>
  </si>
  <si>
    <t>13001727CF10A</t>
  </si>
  <si>
    <t>15000864CF10A</t>
  </si>
  <si>
    <t>tyler gay</t>
  </si>
  <si>
    <t>gay</t>
  </si>
  <si>
    <t>13010743MM10A</t>
  </si>
  <si>
    <t>douglas golding</t>
  </si>
  <si>
    <t>golding</t>
  </si>
  <si>
    <t>13003852CF10A</t>
  </si>
  <si>
    <t>13006847MM10A</t>
  </si>
  <si>
    <t>Tresspass Struct/Conveyance</t>
  </si>
  <si>
    <t>rosa horta</t>
  </si>
  <si>
    <t>horta</t>
  </si>
  <si>
    <t>14045069MU10A</t>
  </si>
  <si>
    <t>kenneth tharp</t>
  </si>
  <si>
    <t>11019782CF10A</t>
  </si>
  <si>
    <t>devaughn bryan</t>
  </si>
  <si>
    <t>devaughn</t>
  </si>
  <si>
    <t>13006929CF10A</t>
  </si>
  <si>
    <t>willie howard</t>
  </si>
  <si>
    <t>howard</t>
  </si>
  <si>
    <t>14010091CF10A</t>
  </si>
  <si>
    <t>Possession of Ethylone</t>
  </si>
  <si>
    <t>marvin butler</t>
  </si>
  <si>
    <t>marvin</t>
  </si>
  <si>
    <t>butler</t>
  </si>
  <si>
    <t>13011035CF10A</t>
  </si>
  <si>
    <t>roger browne</t>
  </si>
  <si>
    <t>roger</t>
  </si>
  <si>
    <t>browne</t>
  </si>
  <si>
    <t>07006838CF10A</t>
  </si>
  <si>
    <t>justin nowell</t>
  </si>
  <si>
    <t>nowell</t>
  </si>
  <si>
    <t>13011483CF10A</t>
  </si>
  <si>
    <t>16000435MM20A</t>
  </si>
  <si>
    <t>vonetta harris</t>
  </si>
  <si>
    <t>vonetta</t>
  </si>
  <si>
    <t>harris</t>
  </si>
  <si>
    <t>10026980MO10A</t>
  </si>
  <si>
    <t>andrew calderaro</t>
  </si>
  <si>
    <t>calderaro</t>
  </si>
  <si>
    <t>13002009CF10A</t>
  </si>
  <si>
    <t>14017095CF10A</t>
  </si>
  <si>
    <t>dominique gadson</t>
  </si>
  <si>
    <t>dominique</t>
  </si>
  <si>
    <t>gadson</t>
  </si>
  <si>
    <t>14015686CF10A</t>
  </si>
  <si>
    <t>eugenio peschard</t>
  </si>
  <si>
    <t>eugenio</t>
  </si>
  <si>
    <t>peschard</t>
  </si>
  <si>
    <t>13017342CF10A</t>
  </si>
  <si>
    <t>louis angella</t>
  </si>
  <si>
    <t>angella</t>
  </si>
  <si>
    <t>evelyn rivera</t>
  </si>
  <si>
    <t>evelyn</t>
  </si>
  <si>
    <t>13005850MM10A</t>
  </si>
  <si>
    <t>irvin cunningham</t>
  </si>
  <si>
    <t>irvin</t>
  </si>
  <si>
    <t>14013788MM10A</t>
  </si>
  <si>
    <t>alaa amireh</t>
  </si>
  <si>
    <t>alaa</t>
  </si>
  <si>
    <t>amireh</t>
  </si>
  <si>
    <t>14009285CF10A</t>
  </si>
  <si>
    <t>ronald deliard</t>
  </si>
  <si>
    <t>deliard</t>
  </si>
  <si>
    <t>13005396CF10A</t>
  </si>
  <si>
    <t>14005031MM10A</t>
  </si>
  <si>
    <t>willie wilson</t>
  </si>
  <si>
    <t>12002931CF10A</t>
  </si>
  <si>
    <t>15026130TC10A</t>
  </si>
  <si>
    <t>daniel campos</t>
  </si>
  <si>
    <t>campos</t>
  </si>
  <si>
    <t>13023564MM10A</t>
  </si>
  <si>
    <t>jessica soto</t>
  </si>
  <si>
    <t>soto</t>
  </si>
  <si>
    <t>13004844CF10A</t>
  </si>
  <si>
    <t>joel valli</t>
  </si>
  <si>
    <t>joel</t>
  </si>
  <si>
    <t>valli</t>
  </si>
  <si>
    <t>13009201CF10A</t>
  </si>
  <si>
    <t>15014318CF10A</t>
  </si>
  <si>
    <t>False Verif Ownership Pawn Shp</t>
  </si>
  <si>
    <t>maurice knight</t>
  </si>
  <si>
    <t>13001573CF10A</t>
  </si>
  <si>
    <t>Throw Deadly Missile Into Veh</t>
  </si>
  <si>
    <t>13002602CF10A</t>
  </si>
  <si>
    <t>christopher larmond</t>
  </si>
  <si>
    <t>larmond</t>
  </si>
  <si>
    <t>13004855CF10A</t>
  </si>
  <si>
    <t>devaughn brown</t>
  </si>
  <si>
    <t>13000048MM10A</t>
  </si>
  <si>
    <t>15000148MM10A</t>
  </si>
  <si>
    <t>gueslly deravine</t>
  </si>
  <si>
    <t>gueslly</t>
  </si>
  <si>
    <t>deravine</t>
  </si>
  <si>
    <t>13002675CF10A</t>
  </si>
  <si>
    <t>ronald woebke</t>
  </si>
  <si>
    <t>woebke</t>
  </si>
  <si>
    <t>14014040MM10A</t>
  </si>
  <si>
    <t>amzali sabzaliev</t>
  </si>
  <si>
    <t>amzali</t>
  </si>
  <si>
    <t>sabzaliev</t>
  </si>
  <si>
    <t>14012932MM10A</t>
  </si>
  <si>
    <t>christopher tokarz</t>
  </si>
  <si>
    <t>tokarz</t>
  </si>
  <si>
    <t>13004427CF10A</t>
  </si>
  <si>
    <t>richard kelly</t>
  </si>
  <si>
    <t>13006761CF10A</t>
  </si>
  <si>
    <t>veronica cabanas</t>
  </si>
  <si>
    <t>veronica</t>
  </si>
  <si>
    <t>cabanas</t>
  </si>
  <si>
    <t>14010911CF10A</t>
  </si>
  <si>
    <t>ephiram burnette</t>
  </si>
  <si>
    <t>ephiram</t>
  </si>
  <si>
    <t>burnette</t>
  </si>
  <si>
    <t>13000103CF10A</t>
  </si>
  <si>
    <t>carlton brown</t>
  </si>
  <si>
    <t>carlton</t>
  </si>
  <si>
    <t>13012422CF10A</t>
  </si>
  <si>
    <t>14015983CF10A</t>
  </si>
  <si>
    <t>constance greene</t>
  </si>
  <si>
    <t>constance</t>
  </si>
  <si>
    <t>greene</t>
  </si>
  <si>
    <t>14007417CF10A</t>
  </si>
  <si>
    <t>15000635MM10A</t>
  </si>
  <si>
    <t>Petit Theft/ Prior Conviction</t>
  </si>
  <si>
    <t>veronica joseph</t>
  </si>
  <si>
    <t>14009961CF10A</t>
  </si>
  <si>
    <t>edy seraphin</t>
  </si>
  <si>
    <t>edy</t>
  </si>
  <si>
    <t>andre wilson</t>
  </si>
  <si>
    <t>13001912CF10A</t>
  </si>
  <si>
    <t>jean lumene</t>
  </si>
  <si>
    <t>lumene</t>
  </si>
  <si>
    <t>13016424CF10A</t>
  </si>
  <si>
    <t>karim meghani</t>
  </si>
  <si>
    <t>karim</t>
  </si>
  <si>
    <t>meghani</t>
  </si>
  <si>
    <t>14012387CF10A</t>
  </si>
  <si>
    <t>herman minor</t>
  </si>
  <si>
    <t>herman</t>
  </si>
  <si>
    <t>minor</t>
  </si>
  <si>
    <t>12013057CF10A</t>
  </si>
  <si>
    <t>lawrence seigel</t>
  </si>
  <si>
    <t>seigel</t>
  </si>
  <si>
    <t>13014613CT10A</t>
  </si>
  <si>
    <t>Contempt/Fail To Appear/Summons</t>
  </si>
  <si>
    <t>christopher pantoja</t>
  </si>
  <si>
    <t>pantoja</t>
  </si>
  <si>
    <t>13010212MM10A</t>
  </si>
  <si>
    <t>Exposes Culpable Negligence</t>
  </si>
  <si>
    <t>andrew ward</t>
  </si>
  <si>
    <t>ward</t>
  </si>
  <si>
    <t>13011699MM10A</t>
  </si>
  <si>
    <t>dean serfis</t>
  </si>
  <si>
    <t>dean</t>
  </si>
  <si>
    <t>serfis</t>
  </si>
  <si>
    <t>13019771MM10A</t>
  </si>
  <si>
    <t>kandice metayer</t>
  </si>
  <si>
    <t>kandice</t>
  </si>
  <si>
    <t>13011936CF10A</t>
  </si>
  <si>
    <t>kayla stanley</t>
  </si>
  <si>
    <t>kayla</t>
  </si>
  <si>
    <t>stanley</t>
  </si>
  <si>
    <t>13010205CF10A</t>
  </si>
  <si>
    <t>Use Scanning Device to Defraud</t>
  </si>
  <si>
    <t>15000741MM40A</t>
  </si>
  <si>
    <t>vickie weaver</t>
  </si>
  <si>
    <t>vickie</t>
  </si>
  <si>
    <t>weaver</t>
  </si>
  <si>
    <t>99018444CF10A</t>
  </si>
  <si>
    <t>leroy battie</t>
  </si>
  <si>
    <t>leroy</t>
  </si>
  <si>
    <t>battie</t>
  </si>
  <si>
    <t>13005565CF10A</t>
  </si>
  <si>
    <t>daniel steggerda</t>
  </si>
  <si>
    <t>steggerda</t>
  </si>
  <si>
    <t>14028010MU10A</t>
  </si>
  <si>
    <t>15000242MM20A</t>
  </si>
  <si>
    <t>kenny castillo</t>
  </si>
  <si>
    <t>kenny</t>
  </si>
  <si>
    <t>castillo</t>
  </si>
  <si>
    <t>13020395MM10A</t>
  </si>
  <si>
    <t>daniel fosca</t>
  </si>
  <si>
    <t>fosca</t>
  </si>
  <si>
    <t>14001802CF10A</t>
  </si>
  <si>
    <t>viviana pena</t>
  </si>
  <si>
    <t>viviana</t>
  </si>
  <si>
    <t>pena</t>
  </si>
  <si>
    <t>14020201MU10A</t>
  </si>
  <si>
    <t>Lve/Scen/Acc/Veh/Prop/Damage</t>
  </si>
  <si>
    <t>jacqueline osorio</t>
  </si>
  <si>
    <t>jacqueline</t>
  </si>
  <si>
    <t>osorio</t>
  </si>
  <si>
    <t>14010870CF10A</t>
  </si>
  <si>
    <t>leslie fanning</t>
  </si>
  <si>
    <t>leslie</t>
  </si>
  <si>
    <t>fanning</t>
  </si>
  <si>
    <t>13006620MM10A</t>
  </si>
  <si>
    <t>jonathan robinson</t>
  </si>
  <si>
    <t>robinson</t>
  </si>
  <si>
    <t>14012050CF10A</t>
  </si>
  <si>
    <t>deverick jefferson</t>
  </si>
  <si>
    <t>deverick</t>
  </si>
  <si>
    <t>jefferson</t>
  </si>
  <si>
    <t>14001117CF10A</t>
  </si>
  <si>
    <t>14035639TC10A</t>
  </si>
  <si>
    <t>henry brand</t>
  </si>
  <si>
    <t>brand</t>
  </si>
  <si>
    <t>13000913CF10A</t>
  </si>
  <si>
    <t>ryan ingber</t>
  </si>
  <si>
    <t>ingber</t>
  </si>
  <si>
    <t>13008932CF10A</t>
  </si>
  <si>
    <t>13015295CF10A</t>
  </si>
  <si>
    <t>steve sevil</t>
  </si>
  <si>
    <t>steve</t>
  </si>
  <si>
    <t>sevil</t>
  </si>
  <si>
    <t>13000393CF10A</t>
  </si>
  <si>
    <t>13005721CF10A</t>
  </si>
  <si>
    <t>Deliver Cocaine 1000FT School</t>
  </si>
  <si>
    <t>ronelson stark</t>
  </si>
  <si>
    <t>ronelson</t>
  </si>
  <si>
    <t>stark</t>
  </si>
  <si>
    <t>13013046CF10A</t>
  </si>
  <si>
    <t>shane lewis</t>
  </si>
  <si>
    <t>shane</t>
  </si>
  <si>
    <t>13011265CF10A</t>
  </si>
  <si>
    <t>13004124MM40A</t>
  </si>
  <si>
    <t>edward holloway</t>
  </si>
  <si>
    <t>holloway</t>
  </si>
  <si>
    <t>14015878MM10A</t>
  </si>
  <si>
    <t>15012389MM10A</t>
  </si>
  <si>
    <t>beth zimmerman</t>
  </si>
  <si>
    <t>beth</t>
  </si>
  <si>
    <t>zimmerman</t>
  </si>
  <si>
    <t>14025287MU10A</t>
  </si>
  <si>
    <t>DUI - Enhanced</t>
  </si>
  <si>
    <t>courtney battle</t>
  </si>
  <si>
    <t>courtney</t>
  </si>
  <si>
    <t>battle</t>
  </si>
  <si>
    <t>12002654CF10A</t>
  </si>
  <si>
    <t>ricky simmons</t>
  </si>
  <si>
    <t>ricky</t>
  </si>
  <si>
    <t>simmons</t>
  </si>
  <si>
    <t>12022220MM10A</t>
  </si>
  <si>
    <t>13004944CF10A</t>
  </si>
  <si>
    <t>bernard scott</t>
  </si>
  <si>
    <t>13002233CF10A</t>
  </si>
  <si>
    <t>raul mora</t>
  </si>
  <si>
    <t>raul</t>
  </si>
  <si>
    <t>mora</t>
  </si>
  <si>
    <t>13022856MM10A</t>
  </si>
  <si>
    <t>14015904MU10A</t>
  </si>
  <si>
    <t>cesar turcios</t>
  </si>
  <si>
    <t>turcios</t>
  </si>
  <si>
    <t>13000889CF10A</t>
  </si>
  <si>
    <t>rickey butler</t>
  </si>
  <si>
    <t>rickey</t>
  </si>
  <si>
    <t>14015626CF10A</t>
  </si>
  <si>
    <t>15000820CF10A</t>
  </si>
  <si>
    <t>alejandro remis</t>
  </si>
  <si>
    <t>remis</t>
  </si>
  <si>
    <t>13010525CF10A</t>
  </si>
  <si>
    <t>Fleeing or Eluding a LEO</t>
  </si>
  <si>
    <t>fazeena ali</t>
  </si>
  <si>
    <t>fazeena</t>
  </si>
  <si>
    <t>ali</t>
  </si>
  <si>
    <t>ervin watson</t>
  </si>
  <si>
    <t>ervin</t>
  </si>
  <si>
    <t>13005307CF10A</t>
  </si>
  <si>
    <t>jane downs-humprys</t>
  </si>
  <si>
    <t>jane</t>
  </si>
  <si>
    <t>downs-humprys</t>
  </si>
  <si>
    <t>julio ramos</t>
  </si>
  <si>
    <t>julio</t>
  </si>
  <si>
    <t>ramos</t>
  </si>
  <si>
    <t>13015793CF10A</t>
  </si>
  <si>
    <t>14066428TC20A</t>
  </si>
  <si>
    <t>aaron hullander</t>
  </si>
  <si>
    <t>hullander</t>
  </si>
  <si>
    <t>13016972CF10A</t>
  </si>
  <si>
    <t>michael campea</t>
  </si>
  <si>
    <t>campea</t>
  </si>
  <si>
    <t>14004312CF10A</t>
  </si>
  <si>
    <t>sean naar</t>
  </si>
  <si>
    <t>sean</t>
  </si>
  <si>
    <t>naar</t>
  </si>
  <si>
    <t>12015053CF10A</t>
  </si>
  <si>
    <t>brittany brantley</t>
  </si>
  <si>
    <t>14000791CF10A</t>
  </si>
  <si>
    <t>14009496CF10A</t>
  </si>
  <si>
    <t>christian vinas</t>
  </si>
  <si>
    <t>vinas</t>
  </si>
  <si>
    <t>14014958MM10A</t>
  </si>
  <si>
    <t>pablo rocha</t>
  </si>
  <si>
    <t>pablo</t>
  </si>
  <si>
    <t>rocha</t>
  </si>
  <si>
    <t>14010239CF10A</t>
  </si>
  <si>
    <t>15001088MM10A</t>
  </si>
  <si>
    <t>carlos rosario</t>
  </si>
  <si>
    <t>13019495MM10A</t>
  </si>
  <si>
    <t>henri pyram</t>
  </si>
  <si>
    <t>henri</t>
  </si>
  <si>
    <t>pyram</t>
  </si>
  <si>
    <t>14009705CF10A</t>
  </si>
  <si>
    <t>lisette echevarria</t>
  </si>
  <si>
    <t>lisette</t>
  </si>
  <si>
    <t>echevarria</t>
  </si>
  <si>
    <t>13006023CF10A</t>
  </si>
  <si>
    <t>sean anderson</t>
  </si>
  <si>
    <t>14034607MU10A</t>
  </si>
  <si>
    <t>robson de souza</t>
  </si>
  <si>
    <t>robson</t>
  </si>
  <si>
    <t>de souza</t>
  </si>
  <si>
    <t>13009229MM10A</t>
  </si>
  <si>
    <t>jimmy deloach</t>
  </si>
  <si>
    <t>deloach</t>
  </si>
  <si>
    <t>14006158CF10A</t>
  </si>
  <si>
    <t>muhammed jodder</t>
  </si>
  <si>
    <t>muhammed</t>
  </si>
  <si>
    <t>jodder</t>
  </si>
  <si>
    <t>ariel barias</t>
  </si>
  <si>
    <t>ariel</t>
  </si>
  <si>
    <t>barias</t>
  </si>
  <si>
    <t>14010297CF10A</t>
  </si>
  <si>
    <t>felix manzueta</t>
  </si>
  <si>
    <t>felix</t>
  </si>
  <si>
    <t>manzueta</t>
  </si>
  <si>
    <t>13003587CF10A</t>
  </si>
  <si>
    <t>13008082CF10A</t>
  </si>
  <si>
    <t>Aggravated Battery</t>
  </si>
  <si>
    <t>robby ireland</t>
  </si>
  <si>
    <t>robby</t>
  </si>
  <si>
    <t>ireland</t>
  </si>
  <si>
    <t>14003032CF10A</t>
  </si>
  <si>
    <t>14016748MM10A</t>
  </si>
  <si>
    <t>hector hernandez</t>
  </si>
  <si>
    <t>james jones</t>
  </si>
  <si>
    <t>dominick frazier</t>
  </si>
  <si>
    <t>14014370CF10A</t>
  </si>
  <si>
    <t>adriel stockton</t>
  </si>
  <si>
    <t>adriel</t>
  </si>
  <si>
    <t>stockton</t>
  </si>
  <si>
    <t>12008430MM10A</t>
  </si>
  <si>
    <t>15015390CF10A</t>
  </si>
  <si>
    <t>haveard cobb</t>
  </si>
  <si>
    <t>haveard</t>
  </si>
  <si>
    <t>cobb</t>
  </si>
  <si>
    <t>13018140MM10A</t>
  </si>
  <si>
    <t>14009581MM10A</t>
  </si>
  <si>
    <t>thomas zaremba</t>
  </si>
  <si>
    <t>zaremba</t>
  </si>
  <si>
    <t>01006487CF10D</t>
  </si>
  <si>
    <t>shelby bruns</t>
  </si>
  <si>
    <t>shelby</t>
  </si>
  <si>
    <t>bruns</t>
  </si>
  <si>
    <t>13016278CF10A</t>
  </si>
  <si>
    <t>kylee simmons</t>
  </si>
  <si>
    <t>kylee</t>
  </si>
  <si>
    <t>13016039CF10A</t>
  </si>
  <si>
    <t>johnnie randell</t>
  </si>
  <si>
    <t>johnnie</t>
  </si>
  <si>
    <t>randell</t>
  </si>
  <si>
    <t>14003105CF10A</t>
  </si>
  <si>
    <t>anthony louis</t>
  </si>
  <si>
    <t>13005335MM10A</t>
  </si>
  <si>
    <t>broderick alston</t>
  </si>
  <si>
    <t>broderick</t>
  </si>
  <si>
    <t>alston</t>
  </si>
  <si>
    <t>13016563CF10A</t>
  </si>
  <si>
    <t>christopher kasten</t>
  </si>
  <si>
    <t>kasten</t>
  </si>
  <si>
    <t>13023013MM10A</t>
  </si>
  <si>
    <t>thomas young</t>
  </si>
  <si>
    <t>14005781CF10A</t>
  </si>
  <si>
    <t>Grand Theft Firearm</t>
  </si>
  <si>
    <t>michael selz</t>
  </si>
  <si>
    <t>selz</t>
  </si>
  <si>
    <t>14009628MM10A</t>
  </si>
  <si>
    <t>steven wilson</t>
  </si>
  <si>
    <t>13010099CF10A</t>
  </si>
  <si>
    <t>sabrina gray</t>
  </si>
  <si>
    <t>sabrina</t>
  </si>
  <si>
    <t>14014417CF10A</t>
  </si>
  <si>
    <t>15003635CF10A</t>
  </si>
  <si>
    <t>Use of Anti-Shoplifting Device</t>
  </si>
  <si>
    <t>jason andrews</t>
  </si>
  <si>
    <t>andrews</t>
  </si>
  <si>
    <t>13017318MM10A</t>
  </si>
  <si>
    <t>14000843MM40A</t>
  </si>
  <si>
    <t>trevoy williams</t>
  </si>
  <si>
    <t>trevoy</t>
  </si>
  <si>
    <t>14014530CF10A</t>
  </si>
  <si>
    <t>15003795CF10A</t>
  </si>
  <si>
    <t>ian turnbull</t>
  </si>
  <si>
    <t>ian</t>
  </si>
  <si>
    <t>turnbull</t>
  </si>
  <si>
    <t>13007374MM10A</t>
  </si>
  <si>
    <t>15004896MM10A</t>
  </si>
  <si>
    <t>beverly smith</t>
  </si>
  <si>
    <t>beverly</t>
  </si>
  <si>
    <t>13004969CF10A</t>
  </si>
  <si>
    <t>andre hall</t>
  </si>
  <si>
    <t>marlon turner</t>
  </si>
  <si>
    <t>13019551MM10A</t>
  </si>
  <si>
    <t>13014688CF10A</t>
  </si>
  <si>
    <t>xavier brown</t>
  </si>
  <si>
    <t>xavier</t>
  </si>
  <si>
    <t>14014588CF10A</t>
  </si>
  <si>
    <t>15015066TC40A</t>
  </si>
  <si>
    <t>steve stanley</t>
  </si>
  <si>
    <t>13014853CF10A</t>
  </si>
  <si>
    <t>14001678MM40A</t>
  </si>
  <si>
    <t>stephen washburn</t>
  </si>
  <si>
    <t>washburn</t>
  </si>
  <si>
    <t>14002157CF10A</t>
  </si>
  <si>
    <t>14011224MM10A</t>
  </si>
  <si>
    <t>fernando patino</t>
  </si>
  <si>
    <t>fernando</t>
  </si>
  <si>
    <t>dorian osceola</t>
  </si>
  <si>
    <t>dorian</t>
  </si>
  <si>
    <t>osceola</t>
  </si>
  <si>
    <t>Native American</t>
  </si>
  <si>
    <t>13007784CF10A</t>
  </si>
  <si>
    <t>14009863CF10A</t>
  </si>
  <si>
    <t>nathan yetts</t>
  </si>
  <si>
    <t>nathan</t>
  </si>
  <si>
    <t>yetts</t>
  </si>
  <si>
    <t>14015135CF10A</t>
  </si>
  <si>
    <t>14015674CF10A</t>
  </si>
  <si>
    <t>david glatt</t>
  </si>
  <si>
    <t>glatt</t>
  </si>
  <si>
    <t>14014880MM10A</t>
  </si>
  <si>
    <t>ronnie berg</t>
  </si>
  <si>
    <t>ronnie</t>
  </si>
  <si>
    <t>berg</t>
  </si>
  <si>
    <t>14013149MU10A</t>
  </si>
  <si>
    <t>brandon whitfield</t>
  </si>
  <si>
    <t>whitfield</t>
  </si>
  <si>
    <t>13003239CF10A</t>
  </si>
  <si>
    <t>14008023CF10A</t>
  </si>
  <si>
    <t>15008298CF10A</t>
  </si>
  <si>
    <t>eddie mosley</t>
  </si>
  <si>
    <t>mosley</t>
  </si>
  <si>
    <t>13012799CF10A</t>
  </si>
  <si>
    <t>mario melendez</t>
  </si>
  <si>
    <t>melendez</t>
  </si>
  <si>
    <t>robert zinser</t>
  </si>
  <si>
    <t>zinser</t>
  </si>
  <si>
    <t>13017021CF10A</t>
  </si>
  <si>
    <t>richard brown</t>
  </si>
  <si>
    <t>13005521CF10A</t>
  </si>
  <si>
    <t>jonathan toussaint</t>
  </si>
  <si>
    <t>14007467CF10A</t>
  </si>
  <si>
    <t>lawrence wiggins</t>
  </si>
  <si>
    <t>14006211CF10A</t>
  </si>
  <si>
    <t>Aggrav Child Abuse-Agg Battery</t>
  </si>
  <si>
    <t>davion silvera</t>
  </si>
  <si>
    <t>davion</t>
  </si>
  <si>
    <t>silvera</t>
  </si>
  <si>
    <t>13005638CF10A</t>
  </si>
  <si>
    <t>15010863CF10A</t>
  </si>
  <si>
    <t>horace tillman</t>
  </si>
  <si>
    <t>tillman</t>
  </si>
  <si>
    <t>14008912CF10A</t>
  </si>
  <si>
    <t>14012714MM10A</t>
  </si>
  <si>
    <t>Trespass Other Struct/Convey</t>
  </si>
  <si>
    <t>trevor dorsey</t>
  </si>
  <si>
    <t>trevor</t>
  </si>
  <si>
    <t>dorsey</t>
  </si>
  <si>
    <t>14015069CF10A</t>
  </si>
  <si>
    <t>14015663MM10A</t>
  </si>
  <si>
    <t>richard pugliese</t>
  </si>
  <si>
    <t>pugliese</t>
  </si>
  <si>
    <t>14005281CF10A</t>
  </si>
  <si>
    <t>danielle warren</t>
  </si>
  <si>
    <t>danielle</t>
  </si>
  <si>
    <t>warren</t>
  </si>
  <si>
    <t>14009548CF10A</t>
  </si>
  <si>
    <t>15004610CF10A</t>
  </si>
  <si>
    <t>derrick stephenson</t>
  </si>
  <si>
    <t>stephenson</t>
  </si>
  <si>
    <t>13023551MM10A</t>
  </si>
  <si>
    <t>dennis williams</t>
  </si>
  <si>
    <t>dennis</t>
  </si>
  <si>
    <t>13022024MM10A</t>
  </si>
  <si>
    <t>14000418MM20A</t>
  </si>
  <si>
    <t>jose mata</t>
  </si>
  <si>
    <t>mata</t>
  </si>
  <si>
    <t>14039082MU10A</t>
  </si>
  <si>
    <t>luis vallejo</t>
  </si>
  <si>
    <t>vallejo</t>
  </si>
  <si>
    <t>14016584CF10A</t>
  </si>
  <si>
    <t>15006241CF10A</t>
  </si>
  <si>
    <t>larence brown</t>
  </si>
  <si>
    <t>larence</t>
  </si>
  <si>
    <t>14004071MM10A</t>
  </si>
  <si>
    <t>arthur coney</t>
  </si>
  <si>
    <t>arthur</t>
  </si>
  <si>
    <t>coney</t>
  </si>
  <si>
    <t>13010825CF10A</t>
  </si>
  <si>
    <t>tavon session</t>
  </si>
  <si>
    <t>tavon</t>
  </si>
  <si>
    <t>session</t>
  </si>
  <si>
    <t>13016073CF10A</t>
  </si>
  <si>
    <t>14002743MM10A</t>
  </si>
  <si>
    <t>15012940CF10A</t>
  </si>
  <si>
    <t>Agg Flee/Eluding (Injury/Prop Damage)</t>
  </si>
  <si>
    <t>brandon ryals</t>
  </si>
  <si>
    <t>ryals</t>
  </si>
  <si>
    <t>13011214CF10A</t>
  </si>
  <si>
    <t>bradley kirker</t>
  </si>
  <si>
    <t>kirker</t>
  </si>
  <si>
    <t>13001737CF10A</t>
  </si>
  <si>
    <t>christian rivera</t>
  </si>
  <si>
    <t>13006075CF10A</t>
  </si>
  <si>
    <t>david levy</t>
  </si>
  <si>
    <t>levy</t>
  </si>
  <si>
    <t>13007017CF10A</t>
  </si>
  <si>
    <t>elcye audatte</t>
  </si>
  <si>
    <t>elcye</t>
  </si>
  <si>
    <t>audatte</t>
  </si>
  <si>
    <t>14014819CF10A</t>
  </si>
  <si>
    <t>dori klein</t>
  </si>
  <si>
    <t>dori</t>
  </si>
  <si>
    <t>klein</t>
  </si>
  <si>
    <t>14002661CF10A</t>
  </si>
  <si>
    <t>Drivg While Lic Suspd/Revk/Can</t>
  </si>
  <si>
    <t>antuan burgess</t>
  </si>
  <si>
    <t>antuan</t>
  </si>
  <si>
    <t>burgess</t>
  </si>
  <si>
    <t>13013463CF10A</t>
  </si>
  <si>
    <t>christian mansell</t>
  </si>
  <si>
    <t>mansell</t>
  </si>
  <si>
    <t>14016968CF10A</t>
  </si>
  <si>
    <t>15000494MM20A</t>
  </si>
  <si>
    <t>kevin connors</t>
  </si>
  <si>
    <t>connors</t>
  </si>
  <si>
    <t>13012358CF10A</t>
  </si>
  <si>
    <t>jason padilla</t>
  </si>
  <si>
    <t>padilla</t>
  </si>
  <si>
    <t>13017638CF10A</t>
  </si>
  <si>
    <t>14008974MM10A</t>
  </si>
  <si>
    <t>Posses/Disply Susp/Revk/Frd DL</t>
  </si>
  <si>
    <t>raymond wolf</t>
  </si>
  <si>
    <t>raymond</t>
  </si>
  <si>
    <t>wolf</t>
  </si>
  <si>
    <t>13002725CF10A</t>
  </si>
  <si>
    <t>13019047TC10A</t>
  </si>
  <si>
    <t>cuong do</t>
  </si>
  <si>
    <t>cuong</t>
  </si>
  <si>
    <t>do</t>
  </si>
  <si>
    <t>13006952CF10A</t>
  </si>
  <si>
    <t>jorge moreno</t>
  </si>
  <si>
    <t>13001341CF10A</t>
  </si>
  <si>
    <t>richard chacon</t>
  </si>
  <si>
    <t>chacon</t>
  </si>
  <si>
    <t>13000687MM10A</t>
  </si>
  <si>
    <t>jody kenney</t>
  </si>
  <si>
    <t>jody</t>
  </si>
  <si>
    <t>kenney</t>
  </si>
  <si>
    <t>13019131MM10A</t>
  </si>
  <si>
    <t>joseph harrison</t>
  </si>
  <si>
    <t>harrison</t>
  </si>
  <si>
    <t>14010437CF10A</t>
  </si>
  <si>
    <t>giovanni vassallo</t>
  </si>
  <si>
    <t>vassallo</t>
  </si>
  <si>
    <t>13009110CF10A</t>
  </si>
  <si>
    <t>sidney altidor</t>
  </si>
  <si>
    <t>sidney</t>
  </si>
  <si>
    <t>altidor</t>
  </si>
  <si>
    <t>14011846MM10A</t>
  </si>
  <si>
    <t>samantha caicedo</t>
  </si>
  <si>
    <t>caicedo</t>
  </si>
  <si>
    <t>14005342CF10A</t>
  </si>
  <si>
    <t>16001029MM10A</t>
  </si>
  <si>
    <t>justin leal</t>
  </si>
  <si>
    <t>leal</t>
  </si>
  <si>
    <t>13020886MM10A</t>
  </si>
  <si>
    <t>14000150MM20A</t>
  </si>
  <si>
    <t>14012093CF10A</t>
  </si>
  <si>
    <t>spencer clayborne</t>
  </si>
  <si>
    <t>spencer</t>
  </si>
  <si>
    <t>clayborne</t>
  </si>
  <si>
    <t>12024513MM10A</t>
  </si>
  <si>
    <t>dung dang</t>
  </si>
  <si>
    <t>dung</t>
  </si>
  <si>
    <t>dang</t>
  </si>
  <si>
    <t>14015716CF10A</t>
  </si>
  <si>
    <t>15001443CF10A</t>
  </si>
  <si>
    <t>chaves darville</t>
  </si>
  <si>
    <t>chaves</t>
  </si>
  <si>
    <t>darville</t>
  </si>
  <si>
    <t>steven turner</t>
  </si>
  <si>
    <t>14011477CF10A</t>
  </si>
  <si>
    <t>courtney brownlee</t>
  </si>
  <si>
    <t>brownlee</t>
  </si>
  <si>
    <t>13002167CF10A</t>
  </si>
  <si>
    <t>Cash Item w/Intent to Defraud</t>
  </si>
  <si>
    <t>bryant brown</t>
  </si>
  <si>
    <t>13007245CF10A</t>
  </si>
  <si>
    <t>jessica andujar</t>
  </si>
  <si>
    <t>andujar</t>
  </si>
  <si>
    <t>13016989MM10A</t>
  </si>
  <si>
    <t>edward cobb</t>
  </si>
  <si>
    <t>13004100CF10A</t>
  </si>
  <si>
    <t>thomas kraft</t>
  </si>
  <si>
    <t>kraft</t>
  </si>
  <si>
    <t>14007493CF10A</t>
  </si>
  <si>
    <t>terrance williams</t>
  </si>
  <si>
    <t>linda robbio</t>
  </si>
  <si>
    <t>robbio</t>
  </si>
  <si>
    <t>14008766MM10A</t>
  </si>
  <si>
    <t>ruben cotilla</t>
  </si>
  <si>
    <t>ruben</t>
  </si>
  <si>
    <t>cotilla</t>
  </si>
  <si>
    <t>13003618CF10A</t>
  </si>
  <si>
    <t>14014420TC40A</t>
  </si>
  <si>
    <t>luis umana-williams</t>
  </si>
  <si>
    <t>umana-williams</t>
  </si>
  <si>
    <t>14006295CF10A</t>
  </si>
  <si>
    <t>raymond ondic</t>
  </si>
  <si>
    <t>ondic</t>
  </si>
  <si>
    <t>14005233MM10A</t>
  </si>
  <si>
    <t>14008675MM10A</t>
  </si>
  <si>
    <t>gregory wilson</t>
  </si>
  <si>
    <t>13003415MM10A</t>
  </si>
  <si>
    <t>tawfiq hamin</t>
  </si>
  <si>
    <t>tawfiq</t>
  </si>
  <si>
    <t>hamin</t>
  </si>
  <si>
    <t>13015733CF10A</t>
  </si>
  <si>
    <t>14006688CF10A</t>
  </si>
  <si>
    <t>14006870MM10A</t>
  </si>
  <si>
    <t>reginald baptiste</t>
  </si>
  <si>
    <t>reginald</t>
  </si>
  <si>
    <t>baptiste</t>
  </si>
  <si>
    <t>14015355CF10A</t>
  </si>
  <si>
    <t>deborah zachary</t>
  </si>
  <si>
    <t>deborah</t>
  </si>
  <si>
    <t>zachary</t>
  </si>
  <si>
    <t>13019214MM10A</t>
  </si>
  <si>
    <t>walter anderson</t>
  </si>
  <si>
    <t>13004425CF10A</t>
  </si>
  <si>
    <t>xiomara rivera</t>
  </si>
  <si>
    <t>xiomara</t>
  </si>
  <si>
    <t>13007858CF10A</t>
  </si>
  <si>
    <t>15005940MM10A</t>
  </si>
  <si>
    <t>robert cortez</t>
  </si>
  <si>
    <t>cortez</t>
  </si>
  <si>
    <t>12000292CF10A</t>
  </si>
  <si>
    <t>mark tindall</t>
  </si>
  <si>
    <t>tindall</t>
  </si>
  <si>
    <t>14010583CF10A</t>
  </si>
  <si>
    <t>15001709CF10A</t>
  </si>
  <si>
    <t>gregory deham</t>
  </si>
  <si>
    <t>deham</t>
  </si>
  <si>
    <t>cameron berry</t>
  </si>
  <si>
    <t>cameron</t>
  </si>
  <si>
    <t>berry</t>
  </si>
  <si>
    <t>13007640TC10A</t>
  </si>
  <si>
    <t>14005658TC10A</t>
  </si>
  <si>
    <t>jorge valle</t>
  </si>
  <si>
    <t>valle</t>
  </si>
  <si>
    <t>14006865CF10A</t>
  </si>
  <si>
    <t>14016192MM10A</t>
  </si>
  <si>
    <t>luis sanchez</t>
  </si>
  <si>
    <t>sanchez</t>
  </si>
  <si>
    <t>13005646CF10A</t>
  </si>
  <si>
    <t>False Bomb Report</t>
  </si>
  <si>
    <t>henry williams</t>
  </si>
  <si>
    <t>13017585CF10A</t>
  </si>
  <si>
    <t>15000331MM30A</t>
  </si>
  <si>
    <t>zach elliot-butts</t>
  </si>
  <si>
    <t>zach</t>
  </si>
  <si>
    <t>elliot-butts</t>
  </si>
  <si>
    <t>cherline saintlouis</t>
  </si>
  <si>
    <t>cherline</t>
  </si>
  <si>
    <t>saintlouis</t>
  </si>
  <si>
    <t>quincel robinson</t>
  </si>
  <si>
    <t>quincel</t>
  </si>
  <si>
    <t>14015203CF10A</t>
  </si>
  <si>
    <t>zachary libman</t>
  </si>
  <si>
    <t>libman</t>
  </si>
  <si>
    <t>13003509CF10A</t>
  </si>
  <si>
    <t>freddy cardona</t>
  </si>
  <si>
    <t>cardona</t>
  </si>
  <si>
    <t>13007691MM10A</t>
  </si>
  <si>
    <t>robert newton</t>
  </si>
  <si>
    <t>13013878CF10A</t>
  </si>
  <si>
    <t>kenneth gruschow</t>
  </si>
  <si>
    <t>gruschow</t>
  </si>
  <si>
    <t>14015554MM10A</t>
  </si>
  <si>
    <t>ian dozier</t>
  </si>
  <si>
    <t>dozier</t>
  </si>
  <si>
    <t>14015832MM10A</t>
  </si>
  <si>
    <t>james adams</t>
  </si>
  <si>
    <t>09011772CF10A</t>
  </si>
  <si>
    <t>glen myers</t>
  </si>
  <si>
    <t>glen</t>
  </si>
  <si>
    <t>14001817MM10A</t>
  </si>
  <si>
    <t>marie lamusique</t>
  </si>
  <si>
    <t>marie</t>
  </si>
  <si>
    <t>lamusique</t>
  </si>
  <si>
    <t>tibor vittman</t>
  </si>
  <si>
    <t>tibor</t>
  </si>
  <si>
    <t>vittman</t>
  </si>
  <si>
    <t>14013305CF10A</t>
  </si>
  <si>
    <t>aracelio ramos</t>
  </si>
  <si>
    <t>aracelio</t>
  </si>
  <si>
    <t>14007844CF10A</t>
  </si>
  <si>
    <t>monica dunlap</t>
  </si>
  <si>
    <t>dunlap</t>
  </si>
  <si>
    <t>13012402TC10A</t>
  </si>
  <si>
    <t>tyophi clay</t>
  </si>
  <si>
    <t>tyophi</t>
  </si>
  <si>
    <t>clay</t>
  </si>
  <si>
    <t>13006466CF10A</t>
  </si>
  <si>
    <t>norman joseph</t>
  </si>
  <si>
    <t>norman</t>
  </si>
  <si>
    <t>13003858CF10A</t>
  </si>
  <si>
    <t>calvin brown</t>
  </si>
  <si>
    <t>14002629CF10A</t>
  </si>
  <si>
    <t>maria argueta</t>
  </si>
  <si>
    <t>maria</t>
  </si>
  <si>
    <t>argueta</t>
  </si>
  <si>
    <t>14016144CF10A</t>
  </si>
  <si>
    <t>stephanie kennedy</t>
  </si>
  <si>
    <t>kennedy</t>
  </si>
  <si>
    <t>14005987CF10A</t>
  </si>
  <si>
    <t>chaquiay anglin</t>
  </si>
  <si>
    <t>chaquiay</t>
  </si>
  <si>
    <t>anglin</t>
  </si>
  <si>
    <t>13020322MM10A</t>
  </si>
  <si>
    <t>barbara phetakoune</t>
  </si>
  <si>
    <t>barbara</t>
  </si>
  <si>
    <t>phetakoune</t>
  </si>
  <si>
    <t>14001976MU10A</t>
  </si>
  <si>
    <t>Leave Accd/Attend Veh/Less $50</t>
  </si>
  <si>
    <t>rayman ruiz</t>
  </si>
  <si>
    <t>rayman</t>
  </si>
  <si>
    <t>13016300MM10A</t>
  </si>
  <si>
    <t>kareem williams</t>
  </si>
  <si>
    <t>kareem</t>
  </si>
  <si>
    <t>13020690MM10A</t>
  </si>
  <si>
    <t>oswald mcbride</t>
  </si>
  <si>
    <t>oswald</t>
  </si>
  <si>
    <t>mcbride</t>
  </si>
  <si>
    <t>13019062MM10A</t>
  </si>
  <si>
    <t>salvatoris williams</t>
  </si>
  <si>
    <t>salvatoris</t>
  </si>
  <si>
    <t>13005780CF10A</t>
  </si>
  <si>
    <t>raven taylor</t>
  </si>
  <si>
    <t>raven</t>
  </si>
  <si>
    <t>taylor</t>
  </si>
  <si>
    <t>14008073CF10A</t>
  </si>
  <si>
    <t>sastri abhilash</t>
  </si>
  <si>
    <t>sastri</t>
  </si>
  <si>
    <t>abhilash</t>
  </si>
  <si>
    <t>13023510MM10A</t>
  </si>
  <si>
    <t>sherman dean</t>
  </si>
  <si>
    <t>sherman</t>
  </si>
  <si>
    <t>12008376CF10A</t>
  </si>
  <si>
    <t>16000510MO40A</t>
  </si>
  <si>
    <t>Carry Open/Uncov Bev In Pub</t>
  </si>
  <si>
    <t>carlis mccrea</t>
  </si>
  <si>
    <t>carlis</t>
  </si>
  <si>
    <t>14008044CF10A</t>
  </si>
  <si>
    <t>14003088MM40A</t>
  </si>
  <si>
    <t>abid rehman</t>
  </si>
  <si>
    <t>abid</t>
  </si>
  <si>
    <t>rehman</t>
  </si>
  <si>
    <t>14013270MM10A</t>
  </si>
  <si>
    <t>juan delgado-roger</t>
  </si>
  <si>
    <t>delgado-roger</t>
  </si>
  <si>
    <t>13005116CF10A</t>
  </si>
  <si>
    <t>kevin cabot</t>
  </si>
  <si>
    <t>cabot</t>
  </si>
  <si>
    <t>15001159CF10A</t>
  </si>
  <si>
    <t>ernest reed</t>
  </si>
  <si>
    <t>reed</t>
  </si>
  <si>
    <t>13003128CF10A</t>
  </si>
  <si>
    <t>14004829MM10A</t>
  </si>
  <si>
    <t>vilma dieppa</t>
  </si>
  <si>
    <t>vilma</t>
  </si>
  <si>
    <t>dieppa</t>
  </si>
  <si>
    <t>14008282CF10A</t>
  </si>
  <si>
    <t>leroy ware</t>
  </si>
  <si>
    <t>ware</t>
  </si>
  <si>
    <t>13002796MM10A</t>
  </si>
  <si>
    <t>13005155CF10A</t>
  </si>
  <si>
    <t>jamaal mccrea</t>
  </si>
  <si>
    <t>jamaal</t>
  </si>
  <si>
    <t>14008757MM10A</t>
  </si>
  <si>
    <t>angelo ramos</t>
  </si>
  <si>
    <t>angelo</t>
  </si>
  <si>
    <t>14008917CF10A</t>
  </si>
  <si>
    <t>kelvin jones</t>
  </si>
  <si>
    <t>kelvin</t>
  </si>
  <si>
    <t>14002400MU10A</t>
  </si>
  <si>
    <t>covaney graham</t>
  </si>
  <si>
    <t>covaney</t>
  </si>
  <si>
    <t>graham</t>
  </si>
  <si>
    <t>14014082CF10A</t>
  </si>
  <si>
    <t>15006968MM10A</t>
  </si>
  <si>
    <t>zachary premock</t>
  </si>
  <si>
    <t>premock</t>
  </si>
  <si>
    <t>14006509CF10A</t>
  </si>
  <si>
    <t>14077767TC20A</t>
  </si>
  <si>
    <t>mckenzie reijonen</t>
  </si>
  <si>
    <t>mckenzie</t>
  </si>
  <si>
    <t>reijonen</t>
  </si>
  <si>
    <t>13000034CF10A</t>
  </si>
  <si>
    <t>mauro perez</t>
  </si>
  <si>
    <t>mauro</t>
  </si>
  <si>
    <t>perez</t>
  </si>
  <si>
    <t>13001351MM10A</t>
  </si>
  <si>
    <t>andrew thomas</t>
  </si>
  <si>
    <t>13014603CF10A</t>
  </si>
  <si>
    <t>16002005CF10A</t>
  </si>
  <si>
    <t>jerry isaacs</t>
  </si>
  <si>
    <t>isaacs</t>
  </si>
  <si>
    <t>14015700CF10A</t>
  </si>
  <si>
    <t>donovan sheffield</t>
  </si>
  <si>
    <t>donovan</t>
  </si>
  <si>
    <t>sheffield</t>
  </si>
  <si>
    <t>14009329MM10A</t>
  </si>
  <si>
    <t>15000662MM40A</t>
  </si>
  <si>
    <t>marie belfleur</t>
  </si>
  <si>
    <t>belfleur</t>
  </si>
  <si>
    <t>14014158CF10A</t>
  </si>
  <si>
    <t>antwon hyman</t>
  </si>
  <si>
    <t>antwon</t>
  </si>
  <si>
    <t>hyman</t>
  </si>
  <si>
    <t>13011507CF10A</t>
  </si>
  <si>
    <t>Trespassing/Construction Site</t>
  </si>
  <si>
    <t>mark singletary</t>
  </si>
  <si>
    <t>14005145CF10A</t>
  </si>
  <si>
    <t>14078804TC20A</t>
  </si>
  <si>
    <t>benjamin levine</t>
  </si>
  <si>
    <t>levine</t>
  </si>
  <si>
    <t>14000604CF10A</t>
  </si>
  <si>
    <t>15008433MM10A</t>
  </si>
  <si>
    <t>scott johnson</t>
  </si>
  <si>
    <t>14004711CF10A</t>
  </si>
  <si>
    <t>15018043TC20A</t>
  </si>
  <si>
    <t>Racing On Highway</t>
  </si>
  <si>
    <t>robert dey</t>
  </si>
  <si>
    <t>dey</t>
  </si>
  <si>
    <t>14004518CF10A</t>
  </si>
  <si>
    <t>arrantes green</t>
  </si>
  <si>
    <t>arrantes</t>
  </si>
  <si>
    <t>green</t>
  </si>
  <si>
    <t>13002589CF10A</t>
  </si>
  <si>
    <t>frantz mersier</t>
  </si>
  <si>
    <t>mersier</t>
  </si>
  <si>
    <t>13016946CF10A</t>
  </si>
  <si>
    <t>jaheel dyer</t>
  </si>
  <si>
    <t>jaheel</t>
  </si>
  <si>
    <t>14010222MM10A</t>
  </si>
  <si>
    <t>terrance holland</t>
  </si>
  <si>
    <t>holland</t>
  </si>
  <si>
    <t>12017968CF10A</t>
  </si>
  <si>
    <t>dorcas willis</t>
  </si>
  <si>
    <t>dorcas</t>
  </si>
  <si>
    <t>willis</t>
  </si>
  <si>
    <t>13005883CF10A</t>
  </si>
  <si>
    <t>carey daub</t>
  </si>
  <si>
    <t>carey</t>
  </si>
  <si>
    <t>daub</t>
  </si>
  <si>
    <t>14008357CF10A</t>
  </si>
  <si>
    <t>sammie williams</t>
  </si>
  <si>
    <t>sammie</t>
  </si>
  <si>
    <t>14001806CF10A</t>
  </si>
  <si>
    <t>14004051CF10A</t>
  </si>
  <si>
    <t>jessica perezadams</t>
  </si>
  <si>
    <t>perezadams</t>
  </si>
  <si>
    <t>alexander marino</t>
  </si>
  <si>
    <t>alexander</t>
  </si>
  <si>
    <t>marino</t>
  </si>
  <si>
    <t>13015605MM10A</t>
  </si>
  <si>
    <t>13014469CF10A</t>
  </si>
  <si>
    <t>16002201CF10A</t>
  </si>
  <si>
    <t>sara voss</t>
  </si>
  <si>
    <t>sara</t>
  </si>
  <si>
    <t>voss</t>
  </si>
  <si>
    <t>14014516CF10A</t>
  </si>
  <si>
    <t>david adrien</t>
  </si>
  <si>
    <t>adrien</t>
  </si>
  <si>
    <t>14010320MM10A</t>
  </si>
  <si>
    <t>ashley baer</t>
  </si>
  <si>
    <t>baer</t>
  </si>
  <si>
    <t>14015196CF10A</t>
  </si>
  <si>
    <t>jordan torres</t>
  </si>
  <si>
    <t>jordan</t>
  </si>
  <si>
    <t>torres</t>
  </si>
  <si>
    <t>13015457CF10A</t>
  </si>
  <si>
    <t>14097534TC30A</t>
  </si>
  <si>
    <t>justin gomez</t>
  </si>
  <si>
    <t>13011897CF10A</t>
  </si>
  <si>
    <t>14000125MM20A</t>
  </si>
  <si>
    <t>malcolm austin</t>
  </si>
  <si>
    <t>malcolm</t>
  </si>
  <si>
    <t>austin</t>
  </si>
  <si>
    <t>13005458MM10A</t>
  </si>
  <si>
    <t>edward wright</t>
  </si>
  <si>
    <t>14005863MM10A</t>
  </si>
  <si>
    <t>robyn willis</t>
  </si>
  <si>
    <t>robyn</t>
  </si>
  <si>
    <t>14009410CF10A</t>
  </si>
  <si>
    <t>stephen krupski</t>
  </si>
  <si>
    <t>krupski</t>
  </si>
  <si>
    <t>14016504MU10A</t>
  </si>
  <si>
    <t>denzil woodcock</t>
  </si>
  <si>
    <t>denzil</t>
  </si>
  <si>
    <t>woodcock</t>
  </si>
  <si>
    <t>14003953CF10A</t>
  </si>
  <si>
    <t>15021096TC10A</t>
  </si>
  <si>
    <t>milton martin</t>
  </si>
  <si>
    <t>14035950MU10A</t>
  </si>
  <si>
    <t>14074516TC20A</t>
  </si>
  <si>
    <t>dean lietzau</t>
  </si>
  <si>
    <t>lietzau</t>
  </si>
  <si>
    <t>13015937CF10A</t>
  </si>
  <si>
    <t>14003780MM40A</t>
  </si>
  <si>
    <t>derrick goodley</t>
  </si>
  <si>
    <t>goodley</t>
  </si>
  <si>
    <t>13002096MM10A</t>
  </si>
  <si>
    <t>Reckless Driving</t>
  </si>
  <si>
    <t>genevieve fitzpatrick</t>
  </si>
  <si>
    <t>genevieve</t>
  </si>
  <si>
    <t>fitzpatrick</t>
  </si>
  <si>
    <t>14011537CF10A</t>
  </si>
  <si>
    <t>rafael rivera</t>
  </si>
  <si>
    <t>13005535CF10A</t>
  </si>
  <si>
    <t>Consp Traff Oxycodone 28g&gt;&lt;30k</t>
  </si>
  <si>
    <t>cesar pedraza</t>
  </si>
  <si>
    <t>pedraza</t>
  </si>
  <si>
    <t>13017191CF10A</t>
  </si>
  <si>
    <t>ana cuba</t>
  </si>
  <si>
    <t>cuba</t>
  </si>
  <si>
    <t>12002463CF10A</t>
  </si>
  <si>
    <t>Unemployment Compensatn Fraud</t>
  </si>
  <si>
    <t>richard harding</t>
  </si>
  <si>
    <t>harding</t>
  </si>
  <si>
    <t>13007224CF10A</t>
  </si>
  <si>
    <t>benjamin feast</t>
  </si>
  <si>
    <t>feast</t>
  </si>
  <si>
    <t>13007238CF10A</t>
  </si>
  <si>
    <t>richard irons</t>
  </si>
  <si>
    <t>irons</t>
  </si>
  <si>
    <t>14010216MM10A</t>
  </si>
  <si>
    <t>varon reckley</t>
  </si>
  <si>
    <t>varon</t>
  </si>
  <si>
    <t>reckley</t>
  </si>
  <si>
    <t>14000316CF10A</t>
  </si>
  <si>
    <t>steven nettleford</t>
  </si>
  <si>
    <t>nettleford</t>
  </si>
  <si>
    <t>13001179CF10A</t>
  </si>
  <si>
    <t>15008815CF10A</t>
  </si>
  <si>
    <t>eva downs</t>
  </si>
  <si>
    <t>eva</t>
  </si>
  <si>
    <t>downs</t>
  </si>
  <si>
    <t>13001821CF10A</t>
  </si>
  <si>
    <t>abdul leiba</t>
  </si>
  <si>
    <t>abdul</t>
  </si>
  <si>
    <t>leiba</t>
  </si>
  <si>
    <t>13015098CF10A</t>
  </si>
  <si>
    <t>14007250CF10A</t>
  </si>
  <si>
    <t>deandre miller</t>
  </si>
  <si>
    <t>13006891CF10A</t>
  </si>
  <si>
    <t>14010145CF10A</t>
  </si>
  <si>
    <t>15008351CF10A</t>
  </si>
  <si>
    <t>keith antolick</t>
  </si>
  <si>
    <t>keith</t>
  </si>
  <si>
    <t>antolick</t>
  </si>
  <si>
    <t>14002640MU10A</t>
  </si>
  <si>
    <t>tyrone carter</t>
  </si>
  <si>
    <t>tyrone</t>
  </si>
  <si>
    <t>carter</t>
  </si>
  <si>
    <t>12016330CF10A</t>
  </si>
  <si>
    <t>15005819CF10A</t>
  </si>
  <si>
    <t>15006218CF10A</t>
  </si>
  <si>
    <t>david schultz</t>
  </si>
  <si>
    <t>schultz</t>
  </si>
  <si>
    <t>13002401MM10A</t>
  </si>
  <si>
    <t>antonia anglin</t>
  </si>
  <si>
    <t>antonia</t>
  </si>
  <si>
    <t>geoffrey salesman</t>
  </si>
  <si>
    <t>geoffrey</t>
  </si>
  <si>
    <t>salesman</t>
  </si>
  <si>
    <t>13007530CF10A</t>
  </si>
  <si>
    <t>osvaldo pereyra</t>
  </si>
  <si>
    <t>osvaldo</t>
  </si>
  <si>
    <t>pereyra</t>
  </si>
  <si>
    <t>13014495CF10A</t>
  </si>
  <si>
    <t>travis holmes</t>
  </si>
  <si>
    <t>holmes</t>
  </si>
  <si>
    <t>14002607CF10A</t>
  </si>
  <si>
    <t>15005982CF10A</t>
  </si>
  <si>
    <t>15008803CF10A</t>
  </si>
  <si>
    <t>shakennea baker</t>
  </si>
  <si>
    <t>shakennea</t>
  </si>
  <si>
    <t>13020963MM10A</t>
  </si>
  <si>
    <t>rionne holloman</t>
  </si>
  <si>
    <t>rionne</t>
  </si>
  <si>
    <t>holloman</t>
  </si>
  <si>
    <t>13005889CF10A</t>
  </si>
  <si>
    <t>santiago montoya</t>
  </si>
  <si>
    <t>santiago</t>
  </si>
  <si>
    <t>montoya</t>
  </si>
  <si>
    <t>14004752CF10A</t>
  </si>
  <si>
    <t>jared wanger</t>
  </si>
  <si>
    <t>jared</t>
  </si>
  <si>
    <t>wanger</t>
  </si>
  <si>
    <t>13010449CF10A</t>
  </si>
  <si>
    <t>14010024CF10A</t>
  </si>
  <si>
    <t>ivan karnell</t>
  </si>
  <si>
    <t>ivan</t>
  </si>
  <si>
    <t>karnell</t>
  </si>
  <si>
    <t>09002261MM20A</t>
  </si>
  <si>
    <t>christopher metcalf</t>
  </si>
  <si>
    <t>metcalf</t>
  </si>
  <si>
    <t>13013025CF10A</t>
  </si>
  <si>
    <t>frank carvalho</t>
  </si>
  <si>
    <t>carvalho</t>
  </si>
  <si>
    <t>13005907CF10A</t>
  </si>
  <si>
    <t>catie boyer</t>
  </si>
  <si>
    <t>catie</t>
  </si>
  <si>
    <t>boyer</t>
  </si>
  <si>
    <t>14013950MU10A</t>
  </si>
  <si>
    <t>aharon azim</t>
  </si>
  <si>
    <t>aharon</t>
  </si>
  <si>
    <t>azim</t>
  </si>
  <si>
    <t>timothy garner</t>
  </si>
  <si>
    <t>garner</t>
  </si>
  <si>
    <t>13023566MM10A</t>
  </si>
  <si>
    <t>14073493TC40A</t>
  </si>
  <si>
    <t>yvonne taylor</t>
  </si>
  <si>
    <t>yvonne</t>
  </si>
  <si>
    <t>14014674CF10A</t>
  </si>
  <si>
    <t>mark rawiszer</t>
  </si>
  <si>
    <t>rawiszer</t>
  </si>
  <si>
    <t>13017051MM10A</t>
  </si>
  <si>
    <t>tanares russ</t>
  </si>
  <si>
    <t>tanares</t>
  </si>
  <si>
    <t>russ</t>
  </si>
  <si>
    <t>13015117CF10A</t>
  </si>
  <si>
    <t>15005910MM10A</t>
  </si>
  <si>
    <t>attique mohammad</t>
  </si>
  <si>
    <t>attique</t>
  </si>
  <si>
    <t>mohammad</t>
  </si>
  <si>
    <t>13002721MM10A</t>
  </si>
  <si>
    <t>anthony deary</t>
  </si>
  <si>
    <t>deary</t>
  </si>
  <si>
    <t>14001075CF10A</t>
  </si>
  <si>
    <t>16014195TC30A</t>
  </si>
  <si>
    <t>gary williams</t>
  </si>
  <si>
    <t>jorge fernandez</t>
  </si>
  <si>
    <t>fernandez</t>
  </si>
  <si>
    <t>13003284CF10A</t>
  </si>
  <si>
    <t>brittany funchess</t>
  </si>
  <si>
    <t>funchess</t>
  </si>
  <si>
    <t>13010161MM10A</t>
  </si>
  <si>
    <t>glenn watson</t>
  </si>
  <si>
    <t>glenn</t>
  </si>
  <si>
    <t>14014310MM10A</t>
  </si>
  <si>
    <t>diante williams</t>
  </si>
  <si>
    <t>diante</t>
  </si>
  <si>
    <t>13017150CF10A</t>
  </si>
  <si>
    <t>dextervanness johnson</t>
  </si>
  <si>
    <t>dextervanness</t>
  </si>
  <si>
    <t>alfonso starling</t>
  </si>
  <si>
    <t>starling</t>
  </si>
  <si>
    <t>12011759CF10A</t>
  </si>
  <si>
    <t>victor lozada</t>
  </si>
  <si>
    <t>lozada</t>
  </si>
  <si>
    <t>13010831CF10A</t>
  </si>
  <si>
    <t>Aggravated Assault</t>
  </si>
  <si>
    <t>lawrence derubeis</t>
  </si>
  <si>
    <t>derubeis</t>
  </si>
  <si>
    <t>14002500MU10A</t>
  </si>
  <si>
    <t>14027296TC10A</t>
  </si>
  <si>
    <t>david hall</t>
  </si>
  <si>
    <t>15002028CF10A</t>
  </si>
  <si>
    <t>14016894CF10A</t>
  </si>
  <si>
    <t>ryan bergeron</t>
  </si>
  <si>
    <t>bergeron</t>
  </si>
  <si>
    <t>13014781CF10A</t>
  </si>
  <si>
    <t>15011994CF10A</t>
  </si>
  <si>
    <t>benny evans</t>
  </si>
  <si>
    <t>benny</t>
  </si>
  <si>
    <t>evans</t>
  </si>
  <si>
    <t>13015395MM10A</t>
  </si>
  <si>
    <t>15045735TC40A</t>
  </si>
  <si>
    <t>christian huertaslebron</t>
  </si>
  <si>
    <t>huertaslebron</t>
  </si>
  <si>
    <t>adriana valencia</t>
  </si>
  <si>
    <t>adriana</t>
  </si>
  <si>
    <t>valencia</t>
  </si>
  <si>
    <t>13015855MM10A</t>
  </si>
  <si>
    <t>courtney louis</t>
  </si>
  <si>
    <t>13003196CF10A</t>
  </si>
  <si>
    <t>13011913CF10A</t>
  </si>
  <si>
    <t>Unauth C/P/S Sounds&gt;1000/Audio</t>
  </si>
  <si>
    <t>14009967MM10A</t>
  </si>
  <si>
    <t>pamela delgado</t>
  </si>
  <si>
    <t>delgado</t>
  </si>
  <si>
    <t>14001125MM10A</t>
  </si>
  <si>
    <t>clevor kiffin</t>
  </si>
  <si>
    <t>clevor</t>
  </si>
  <si>
    <t>kiffin</t>
  </si>
  <si>
    <t>13013358TC10A</t>
  </si>
  <si>
    <t>donovan newbold</t>
  </si>
  <si>
    <t>newbold</t>
  </si>
  <si>
    <t>13022646MM10A</t>
  </si>
  <si>
    <t>14039702TC40A</t>
  </si>
  <si>
    <t>rashad adams</t>
  </si>
  <si>
    <t>rashad</t>
  </si>
  <si>
    <t>14015066CF10A</t>
  </si>
  <si>
    <t>15001970CF10A</t>
  </si>
  <si>
    <t>john lindsey</t>
  </si>
  <si>
    <t>lindsey</t>
  </si>
  <si>
    <t>14000382CF10A</t>
  </si>
  <si>
    <t>donnie aguilar</t>
  </si>
  <si>
    <t>donnie</t>
  </si>
  <si>
    <t>aguilar</t>
  </si>
  <si>
    <t>13003813MM10A</t>
  </si>
  <si>
    <t>robson thuller</t>
  </si>
  <si>
    <t>thuller</t>
  </si>
  <si>
    <t>14034608MU10A</t>
  </si>
  <si>
    <t>patrick cezaire</t>
  </si>
  <si>
    <t>cezaire</t>
  </si>
  <si>
    <t>13006119CF10A</t>
  </si>
  <si>
    <t>jessica pydykowski</t>
  </si>
  <si>
    <t>pydykowski</t>
  </si>
  <si>
    <t>14013985CF10A</t>
  </si>
  <si>
    <t>sequan turner</t>
  </si>
  <si>
    <t>sequan</t>
  </si>
  <si>
    <t>12017851CF10A</t>
  </si>
  <si>
    <t>14016144MM10A</t>
  </si>
  <si>
    <t>antvonte sanders</t>
  </si>
  <si>
    <t>antvonte</t>
  </si>
  <si>
    <t>sanders</t>
  </si>
  <si>
    <t>12002361CF10A</t>
  </si>
  <si>
    <t>15003939CF10A</t>
  </si>
  <si>
    <t>stephen parra</t>
  </si>
  <si>
    <t>parra</t>
  </si>
  <si>
    <t>13005181MM10A</t>
  </si>
  <si>
    <t>Disorderly Conduct</t>
  </si>
  <si>
    <t>15011037CF10A</t>
  </si>
  <si>
    <t>aaliyah lovo</t>
  </si>
  <si>
    <t>aaliyah</t>
  </si>
  <si>
    <t>lovo</t>
  </si>
  <si>
    <t>13015312CF10A</t>
  </si>
  <si>
    <t>odean lawrence</t>
  </si>
  <si>
    <t>odean</t>
  </si>
  <si>
    <t>13000749MM10A</t>
  </si>
  <si>
    <t>michael rohrs</t>
  </si>
  <si>
    <t>rohrs</t>
  </si>
  <si>
    <t>13005170CF10A</t>
  </si>
  <si>
    <t>14003620CF10A</t>
  </si>
  <si>
    <t>Traffick Methampheta 28g&gt;&lt;200g</t>
  </si>
  <si>
    <t>melvin surpal</t>
  </si>
  <si>
    <t>surpal</t>
  </si>
  <si>
    <t>jean rodriguez</t>
  </si>
  <si>
    <t>14008346MM10A</t>
  </si>
  <si>
    <t>14017412MM10A</t>
  </si>
  <si>
    <t>luis mora</t>
  </si>
  <si>
    <t>13008994CF10A</t>
  </si>
  <si>
    <t>megan mcnulty</t>
  </si>
  <si>
    <t>megan</t>
  </si>
  <si>
    <t>mcnulty</t>
  </si>
  <si>
    <t>13013345CF10A</t>
  </si>
  <si>
    <t>kwamayne davis</t>
  </si>
  <si>
    <t>kwamayne</t>
  </si>
  <si>
    <t>14007777CF10A</t>
  </si>
  <si>
    <t>amanda anglero</t>
  </si>
  <si>
    <t>amanda</t>
  </si>
  <si>
    <t>anglero</t>
  </si>
  <si>
    <t>14015033MM10A</t>
  </si>
  <si>
    <t>mellick jackson</t>
  </si>
  <si>
    <t>mellick</t>
  </si>
  <si>
    <t>jackson</t>
  </si>
  <si>
    <t>14000687CF10A</t>
  </si>
  <si>
    <t>kyle foster</t>
  </si>
  <si>
    <t>foster</t>
  </si>
  <si>
    <t>14007458CF10A</t>
  </si>
  <si>
    <t>maria velasquez</t>
  </si>
  <si>
    <t>14032232MU10A</t>
  </si>
  <si>
    <t>nykky chanthavong</t>
  </si>
  <si>
    <t>nykky</t>
  </si>
  <si>
    <t>chanthavong</t>
  </si>
  <si>
    <t>14030971MU10A</t>
  </si>
  <si>
    <t>bertram cooper</t>
  </si>
  <si>
    <t>bertram</t>
  </si>
  <si>
    <t>13011983MM10A</t>
  </si>
  <si>
    <t>15004547MM10A</t>
  </si>
  <si>
    <t>dwayne donaldson</t>
  </si>
  <si>
    <t>donaldson</t>
  </si>
  <si>
    <t>14016999MM10A</t>
  </si>
  <si>
    <t>15007366CF10A</t>
  </si>
  <si>
    <t>ricardo daley</t>
  </si>
  <si>
    <t>ricardo</t>
  </si>
  <si>
    <t>daley</t>
  </si>
  <si>
    <t>13010841CF10A</t>
  </si>
  <si>
    <t>14001373MM20A</t>
  </si>
  <si>
    <t>johhnie scott</t>
  </si>
  <si>
    <t>johhnie</t>
  </si>
  <si>
    <t>13000829CF10A</t>
  </si>
  <si>
    <t>marcus gibbons</t>
  </si>
  <si>
    <t>marcus</t>
  </si>
  <si>
    <t>gibbons</t>
  </si>
  <si>
    <t>14016372CF10A</t>
  </si>
  <si>
    <t>15001136CF10A</t>
  </si>
  <si>
    <t>16001348MM10A</t>
  </si>
  <si>
    <t>vernee mckenzie</t>
  </si>
  <si>
    <t>vernee</t>
  </si>
  <si>
    <t>13005448CF10A</t>
  </si>
  <si>
    <t>jeffrey malletgonzales</t>
  </si>
  <si>
    <t>malletgonzales</t>
  </si>
  <si>
    <t>14013084MM10A</t>
  </si>
  <si>
    <t>15013906CF10A</t>
  </si>
  <si>
    <t>neville gordon</t>
  </si>
  <si>
    <t>neville</t>
  </si>
  <si>
    <t>14007637MM10A</t>
  </si>
  <si>
    <t>steve mitchell</t>
  </si>
  <si>
    <t>13004414MM10A</t>
  </si>
  <si>
    <t>robert golden</t>
  </si>
  <si>
    <t>golden</t>
  </si>
  <si>
    <t>14006740CF10A</t>
  </si>
  <si>
    <t>16000579CF10A</t>
  </si>
  <si>
    <t>Threaten Throw Destruct Device</t>
  </si>
  <si>
    <t>edmond shield</t>
  </si>
  <si>
    <t>shield</t>
  </si>
  <si>
    <t>13020969MM10A</t>
  </si>
  <si>
    <t>cindy lambke</t>
  </si>
  <si>
    <t>cindy</t>
  </si>
  <si>
    <t>lambke</t>
  </si>
  <si>
    <t>13019210MM10A</t>
  </si>
  <si>
    <t>kevin parker</t>
  </si>
  <si>
    <t>parker</t>
  </si>
  <si>
    <t>13007381MM10A</t>
  </si>
  <si>
    <t>antoine williams</t>
  </si>
  <si>
    <t>antoine</t>
  </si>
  <si>
    <t>14011579CF10A</t>
  </si>
  <si>
    <t>14081815TC30A</t>
  </si>
  <si>
    <t>remo bosi-godomar</t>
  </si>
  <si>
    <t>remo</t>
  </si>
  <si>
    <t>bosi-godomar</t>
  </si>
  <si>
    <t>13012553CF10A</t>
  </si>
  <si>
    <t>michelle traslavina</t>
  </si>
  <si>
    <t>traslavina</t>
  </si>
  <si>
    <t>14043174MU10A</t>
  </si>
  <si>
    <t>luis navas</t>
  </si>
  <si>
    <t>navas</t>
  </si>
  <si>
    <t>14012550CF10A</t>
  </si>
  <si>
    <t>jeremiah durandisse</t>
  </si>
  <si>
    <t>durandisse</t>
  </si>
  <si>
    <t>14010162CF10A</t>
  </si>
  <si>
    <t>Att Burgl Unoccupied Dwel</t>
  </si>
  <si>
    <t>15001242MM40A</t>
  </si>
  <si>
    <t>edwin martinez</t>
  </si>
  <si>
    <t>14004680CF10A</t>
  </si>
  <si>
    <t>trinidad ramirez-ramirez</t>
  </si>
  <si>
    <t>ramirez-ramirez</t>
  </si>
  <si>
    <t>13014658MM10A</t>
  </si>
  <si>
    <t>ares fernandez</t>
  </si>
  <si>
    <t>ares</t>
  </si>
  <si>
    <t>14002981CF10A</t>
  </si>
  <si>
    <t>jerald peterson</t>
  </si>
  <si>
    <t>jerald</t>
  </si>
  <si>
    <t>peterson</t>
  </si>
  <si>
    <t>13005037CF10A</t>
  </si>
  <si>
    <t>13008240CF10A</t>
  </si>
  <si>
    <t>13013057CF10A</t>
  </si>
  <si>
    <t>Attempt Murder in the First Degree</t>
  </si>
  <si>
    <t>carmelo aquino</t>
  </si>
  <si>
    <t>carmelo</t>
  </si>
  <si>
    <t>aquino</t>
  </si>
  <si>
    <t>13022352MM10A</t>
  </si>
  <si>
    <t>christopher manderville</t>
  </si>
  <si>
    <t>manderville</t>
  </si>
  <si>
    <t>14009019CF10A</t>
  </si>
  <si>
    <t>johell ullda</t>
  </si>
  <si>
    <t>johell</t>
  </si>
  <si>
    <t>ullda</t>
  </si>
  <si>
    <t>13017755CF10A</t>
  </si>
  <si>
    <t>14009698CF10A</t>
  </si>
  <si>
    <t>Agg Assault Law Enforc Officer</t>
  </si>
  <si>
    <t>colleen barry</t>
  </si>
  <si>
    <t>colleen</t>
  </si>
  <si>
    <t>14026259MU10A</t>
  </si>
  <si>
    <t>denfield thomas</t>
  </si>
  <si>
    <t>denfield</t>
  </si>
  <si>
    <t>14016855MM10A</t>
  </si>
  <si>
    <t>danielle kaarlsen</t>
  </si>
  <si>
    <t>kaarlsen</t>
  </si>
  <si>
    <t>14016701MM10A</t>
  </si>
  <si>
    <t>mansoor hussain</t>
  </si>
  <si>
    <t>mansoor</t>
  </si>
  <si>
    <t>hussain</t>
  </si>
  <si>
    <t>nicole noakes</t>
  </si>
  <si>
    <t>noakes</t>
  </si>
  <si>
    <t>14006242MM10A</t>
  </si>
  <si>
    <t>jarrod indik</t>
  </si>
  <si>
    <t>indik</t>
  </si>
  <si>
    <t>13012077CF10A</t>
  </si>
  <si>
    <t>14013034MM10A</t>
  </si>
  <si>
    <t>Trespass/Property/Other Structure</t>
  </si>
  <si>
    <t>zechariah faulk</t>
  </si>
  <si>
    <t>zechariah</t>
  </si>
  <si>
    <t>faulk</t>
  </si>
  <si>
    <t>14000141CF10A</t>
  </si>
  <si>
    <t>laurence thomas</t>
  </si>
  <si>
    <t>laurence</t>
  </si>
  <si>
    <t>13011582MM10A</t>
  </si>
  <si>
    <t>sylvester hicks</t>
  </si>
  <si>
    <t>sylvester</t>
  </si>
  <si>
    <t>hicks</t>
  </si>
  <si>
    <t>12018015MO10A</t>
  </si>
  <si>
    <t>14002424CF10A</t>
  </si>
  <si>
    <t>lemore noah</t>
  </si>
  <si>
    <t>lemore</t>
  </si>
  <si>
    <t>noah</t>
  </si>
  <si>
    <t>13002766CF10A</t>
  </si>
  <si>
    <t>ashliegh batiste</t>
  </si>
  <si>
    <t>ashliegh</t>
  </si>
  <si>
    <t>batiste</t>
  </si>
  <si>
    <t>13001334MO10A</t>
  </si>
  <si>
    <t>danielle malin</t>
  </si>
  <si>
    <t>malin</t>
  </si>
  <si>
    <t>14014288CF10A</t>
  </si>
  <si>
    <t>14015607CF10A</t>
  </si>
  <si>
    <t>michael williams</t>
  </si>
  <si>
    <t>13007422CF10A</t>
  </si>
  <si>
    <t>kelos francois</t>
  </si>
  <si>
    <t>kelos</t>
  </si>
  <si>
    <t>13016878MM10A</t>
  </si>
  <si>
    <t>andrew gayle</t>
  </si>
  <si>
    <t>gayle</t>
  </si>
  <si>
    <t>curtis coombs</t>
  </si>
  <si>
    <t>coombs</t>
  </si>
  <si>
    <t>14009450MU10A</t>
  </si>
  <si>
    <t>brian rhoomes</t>
  </si>
  <si>
    <t>rhoomes</t>
  </si>
  <si>
    <t>13000291MM30A</t>
  </si>
  <si>
    <t>anthony robinson</t>
  </si>
  <si>
    <t>13005014CF10A</t>
  </si>
  <si>
    <t>13008244CF10A</t>
  </si>
  <si>
    <t>jaron thomas</t>
  </si>
  <si>
    <t>jaron</t>
  </si>
  <si>
    <t>13005512CF10A</t>
  </si>
  <si>
    <t>15000796MM10A</t>
  </si>
  <si>
    <t>15008227CF10A</t>
  </si>
  <si>
    <t>carolina deochoa</t>
  </si>
  <si>
    <t>carolina</t>
  </si>
  <si>
    <t>deochoa</t>
  </si>
  <si>
    <t>14010199CF10A</t>
  </si>
  <si>
    <t>wilfredo alejo-dominguez</t>
  </si>
  <si>
    <t>wilfredo</t>
  </si>
  <si>
    <t>alejo-dominguez</t>
  </si>
  <si>
    <t>13002891MM10A</t>
  </si>
  <si>
    <t>alex cadeau</t>
  </si>
  <si>
    <t>cadeau</t>
  </si>
  <si>
    <t>14013484CF10A</t>
  </si>
  <si>
    <t>14015555CF10A</t>
  </si>
  <si>
    <t>darren bartron</t>
  </si>
  <si>
    <t>darren</t>
  </si>
  <si>
    <t>bartron</t>
  </si>
  <si>
    <t>13004119CF10A</t>
  </si>
  <si>
    <t>Burglary Conveyance Occupied</t>
  </si>
  <si>
    <t>13130692TC30A</t>
  </si>
  <si>
    <t>daiana facallopez</t>
  </si>
  <si>
    <t>daiana</t>
  </si>
  <si>
    <t>facallopez</t>
  </si>
  <si>
    <t>14040758MU10A</t>
  </si>
  <si>
    <t>robert rose</t>
  </si>
  <si>
    <t>13016215MM10A</t>
  </si>
  <si>
    <t>stephanie coello</t>
  </si>
  <si>
    <t>coello</t>
  </si>
  <si>
    <t>13017744CF10A</t>
  </si>
  <si>
    <t>adiel jaramillo</t>
  </si>
  <si>
    <t>adiel</t>
  </si>
  <si>
    <t>jaramillo</t>
  </si>
  <si>
    <t>13005980CF10A</t>
  </si>
  <si>
    <t>Manslaughter W/Weapon/Firearm</t>
  </si>
  <si>
    <t>13011613CF10A</t>
  </si>
  <si>
    <t>jackson clerisier</t>
  </si>
  <si>
    <t>clerisier</t>
  </si>
  <si>
    <t>14001640CF10A</t>
  </si>
  <si>
    <t>carlos fuertes</t>
  </si>
  <si>
    <t>fuertes</t>
  </si>
  <si>
    <t>14016759CF10A</t>
  </si>
  <si>
    <t>jarvis jones</t>
  </si>
  <si>
    <t>13005057CF10A</t>
  </si>
  <si>
    <t>14007283TC20A</t>
  </si>
  <si>
    <t>jessica baron</t>
  </si>
  <si>
    <t>baron</t>
  </si>
  <si>
    <t>14012489CF10A</t>
  </si>
  <si>
    <t>15004121MU10A</t>
  </si>
  <si>
    <t>luc tismeus</t>
  </si>
  <si>
    <t>luc</t>
  </si>
  <si>
    <t>tismeus</t>
  </si>
  <si>
    <t>13001811CF10A</t>
  </si>
  <si>
    <t>theodore lynch</t>
  </si>
  <si>
    <t>theodore</t>
  </si>
  <si>
    <t>lynch</t>
  </si>
  <si>
    <t>14003754CF10A</t>
  </si>
  <si>
    <t>crystal shellman</t>
  </si>
  <si>
    <t>crystal</t>
  </si>
  <si>
    <t>shellman</t>
  </si>
  <si>
    <t>14011695CF10A</t>
  </si>
  <si>
    <t>15000238MM30A</t>
  </si>
  <si>
    <t>15012748CF10A</t>
  </si>
  <si>
    <t>herman isaacs</t>
  </si>
  <si>
    <t>12010524CF10A</t>
  </si>
  <si>
    <t>shelley bauman</t>
  </si>
  <si>
    <t>shelley</t>
  </si>
  <si>
    <t>bauman</t>
  </si>
  <si>
    <t>14008221MM10A</t>
  </si>
  <si>
    <t>15000280MM20A</t>
  </si>
  <si>
    <t>yvecken charles</t>
  </si>
  <si>
    <t>yvecken</t>
  </si>
  <si>
    <t>13003990CF10A</t>
  </si>
  <si>
    <t>jonathan saintil</t>
  </si>
  <si>
    <t>saintil</t>
  </si>
  <si>
    <t>14002730CF10A</t>
  </si>
  <si>
    <t>adonte pante</t>
  </si>
  <si>
    <t>adonte</t>
  </si>
  <si>
    <t>pante</t>
  </si>
  <si>
    <t>14010754CF10A</t>
  </si>
  <si>
    <t>katavia latson</t>
  </si>
  <si>
    <t>katavia</t>
  </si>
  <si>
    <t>latson</t>
  </si>
  <si>
    <t>13016777CF10A</t>
  </si>
  <si>
    <t>christopher haye</t>
  </si>
  <si>
    <t>haye</t>
  </si>
  <si>
    <t>13000619CF10A</t>
  </si>
  <si>
    <t>mcdowell sherwood</t>
  </si>
  <si>
    <t>mcdowell</t>
  </si>
  <si>
    <t>sherwood</t>
  </si>
  <si>
    <t>14007557CF10A</t>
  </si>
  <si>
    <t>16002744MO10A</t>
  </si>
  <si>
    <t>diamond dukes</t>
  </si>
  <si>
    <t>diamond</t>
  </si>
  <si>
    <t>guy pagan</t>
  </si>
  <si>
    <t>guy</t>
  </si>
  <si>
    <t>pagan</t>
  </si>
  <si>
    <t>14007369MM10A</t>
  </si>
  <si>
    <t>ronald lopez</t>
  </si>
  <si>
    <t>lopez</t>
  </si>
  <si>
    <t>14011806CF10A</t>
  </si>
  <si>
    <t>glenn rowe</t>
  </si>
  <si>
    <t>rowe</t>
  </si>
  <si>
    <t>13015187CF10A</t>
  </si>
  <si>
    <t>14002283CF10A</t>
  </si>
  <si>
    <t>stern michael</t>
  </si>
  <si>
    <t>stern</t>
  </si>
  <si>
    <t>julio garcia</t>
  </si>
  <si>
    <t>14004486CF10A</t>
  </si>
  <si>
    <t>joe mori</t>
  </si>
  <si>
    <t>mori</t>
  </si>
  <si>
    <t>14007805CF10A</t>
  </si>
  <si>
    <t>15064282TC40A</t>
  </si>
  <si>
    <t>christopher mack</t>
  </si>
  <si>
    <t>14002495CF10A</t>
  </si>
  <si>
    <t>15003293CF10A</t>
  </si>
  <si>
    <t>sondra murrell</t>
  </si>
  <si>
    <t>sondra</t>
  </si>
  <si>
    <t>murrell</t>
  </si>
  <si>
    <t>13005347CF10A</t>
  </si>
  <si>
    <t>manuel alavarez</t>
  </si>
  <si>
    <t>alavarez</t>
  </si>
  <si>
    <t>14009949CF10A</t>
  </si>
  <si>
    <t>Consp to Traffic Methamphetamine</t>
  </si>
  <si>
    <t>brad griffith</t>
  </si>
  <si>
    <t>griffith</t>
  </si>
  <si>
    <t>14000374CF10A</t>
  </si>
  <si>
    <t>joseph belgrave</t>
  </si>
  <si>
    <t>belgrave</t>
  </si>
  <si>
    <t>12005378CF10A</t>
  </si>
  <si>
    <t>samantha sims</t>
  </si>
  <si>
    <t>14012883CF10A</t>
  </si>
  <si>
    <t>michael probber</t>
  </si>
  <si>
    <t>probber</t>
  </si>
  <si>
    <t>13009469CF10A</t>
  </si>
  <si>
    <t>14003593CF10A</t>
  </si>
  <si>
    <t>abraham cortes</t>
  </si>
  <si>
    <t>abraham</t>
  </si>
  <si>
    <t>cortes</t>
  </si>
  <si>
    <t>14008637CF10A</t>
  </si>
  <si>
    <t>kevis woodard</t>
  </si>
  <si>
    <t>kevis</t>
  </si>
  <si>
    <t>woodard</t>
  </si>
  <si>
    <t>13016277CF10A</t>
  </si>
  <si>
    <t>14008717CF10A</t>
  </si>
  <si>
    <t>Deliver Cannabis</t>
  </si>
  <si>
    <t>marcel noel</t>
  </si>
  <si>
    <t>marcel</t>
  </si>
  <si>
    <t>noel</t>
  </si>
  <si>
    <t>14001472CF10A</t>
  </si>
  <si>
    <t>15004096CF10A</t>
  </si>
  <si>
    <t>patrice ward</t>
  </si>
  <si>
    <t>14003217CF10A</t>
  </si>
  <si>
    <t>Arson II (Vehicle)</t>
  </si>
  <si>
    <t>15000322MM30A</t>
  </si>
  <si>
    <t>steve louiseron</t>
  </si>
  <si>
    <t>louiseron</t>
  </si>
  <si>
    <t>13012126CF10A</t>
  </si>
  <si>
    <t>13014078CF10A</t>
  </si>
  <si>
    <t>Tamper With Victim</t>
  </si>
  <si>
    <t>jonathan nevarez</t>
  </si>
  <si>
    <t>nevarez</t>
  </si>
  <si>
    <t>14009397CF10A</t>
  </si>
  <si>
    <t>15004068MM10A</t>
  </si>
  <si>
    <t>jeffrey forrest</t>
  </si>
  <si>
    <t>forrest</t>
  </si>
  <si>
    <t>14014858CF10A</t>
  </si>
  <si>
    <t>15000722CF10A</t>
  </si>
  <si>
    <t>walter samuels</t>
  </si>
  <si>
    <t>samuels</t>
  </si>
  <si>
    <t>14001468CF10A</t>
  </si>
  <si>
    <t>latif blagman</t>
  </si>
  <si>
    <t>latif</t>
  </si>
  <si>
    <t>blagman</t>
  </si>
  <si>
    <t>13013094CF10A</t>
  </si>
  <si>
    <t>kendrick raymond</t>
  </si>
  <si>
    <t>11015078MM10A</t>
  </si>
  <si>
    <t>15011271CF10A</t>
  </si>
  <si>
    <t>elvis tavarez</t>
  </si>
  <si>
    <t>elvis</t>
  </si>
  <si>
    <t>tavarez</t>
  </si>
  <si>
    <t>13019255MM10A</t>
  </si>
  <si>
    <t>14011964MM10A</t>
  </si>
  <si>
    <t>john brown</t>
  </si>
  <si>
    <t>14016429MM10A</t>
  </si>
  <si>
    <t>Violation of Injunction Order/Stalking/Cyberstalking</t>
  </si>
  <si>
    <t>15011493CF10A</t>
  </si>
  <si>
    <t>jarrett hankerson</t>
  </si>
  <si>
    <t>jarrett</t>
  </si>
  <si>
    <t>hankerson</t>
  </si>
  <si>
    <t>14002370MU10A</t>
  </si>
  <si>
    <t>jeniqua johnson</t>
  </si>
  <si>
    <t>jeniqua</t>
  </si>
  <si>
    <t>13010833CF10A</t>
  </si>
  <si>
    <t>gregory thornton</t>
  </si>
  <si>
    <t>13010982MM10A</t>
  </si>
  <si>
    <t>rigoberto vasquezlimas</t>
  </si>
  <si>
    <t>rigoberto</t>
  </si>
  <si>
    <t>vasquezlimas</t>
  </si>
  <si>
    <t>13015376CF10A</t>
  </si>
  <si>
    <t>arthur trump</t>
  </si>
  <si>
    <t>trump</t>
  </si>
  <si>
    <t>14008540CF10A</t>
  </si>
  <si>
    <t>sherod greene</t>
  </si>
  <si>
    <t>sherod</t>
  </si>
  <si>
    <t>14004764CF10A</t>
  </si>
  <si>
    <t>luis avila</t>
  </si>
  <si>
    <t>avila</t>
  </si>
  <si>
    <t>14016062MM10A</t>
  </si>
  <si>
    <t>andre henderson</t>
  </si>
  <si>
    <t>henderson</t>
  </si>
  <si>
    <t>14011588CF10A</t>
  </si>
  <si>
    <t>nijah mcduffie</t>
  </si>
  <si>
    <t>nijah</t>
  </si>
  <si>
    <t>mcduffie</t>
  </si>
  <si>
    <t>13017208CF10A</t>
  </si>
  <si>
    <t>Obstruct Fire Equipment</t>
  </si>
  <si>
    <t>david washington</t>
  </si>
  <si>
    <t>washington</t>
  </si>
  <si>
    <t>14000875CF10A</t>
  </si>
  <si>
    <t>ryan chambers</t>
  </si>
  <si>
    <t>chambers</t>
  </si>
  <si>
    <t>13015943TC10A</t>
  </si>
  <si>
    <t>13006811CF10A</t>
  </si>
  <si>
    <t>rickie miranda</t>
  </si>
  <si>
    <t>rickie</t>
  </si>
  <si>
    <t>13015561CF10A</t>
  </si>
  <si>
    <t>anthony hansberry</t>
  </si>
  <si>
    <t>hansberry</t>
  </si>
  <si>
    <t>11021360MM10A</t>
  </si>
  <si>
    <t>secret jackson</t>
  </si>
  <si>
    <t>secret</t>
  </si>
  <si>
    <t>14000189CF10A</t>
  </si>
  <si>
    <t>ivor singh</t>
  </si>
  <si>
    <t>ivor</t>
  </si>
  <si>
    <t>singh</t>
  </si>
  <si>
    <t>14001441CF10A</t>
  </si>
  <si>
    <t>yonly alvarezcabrera</t>
  </si>
  <si>
    <t>yonly</t>
  </si>
  <si>
    <t>alvarezcabrera</t>
  </si>
  <si>
    <t>14013791MM10A</t>
  </si>
  <si>
    <t>albalidia torres</t>
  </si>
  <si>
    <t>albalidia</t>
  </si>
  <si>
    <t>14001682MM10A</t>
  </si>
  <si>
    <t>esther catala</t>
  </si>
  <si>
    <t>esther</t>
  </si>
  <si>
    <t>catala</t>
  </si>
  <si>
    <t>13001158CF10A</t>
  </si>
  <si>
    <t>jamil robinson</t>
  </si>
  <si>
    <t>jamil</t>
  </si>
  <si>
    <t>13013539CF10A</t>
  </si>
  <si>
    <t>jarvarris brown</t>
  </si>
  <si>
    <t>jarvarris</t>
  </si>
  <si>
    <t>13019418MM10A</t>
  </si>
  <si>
    <t>14010849MM10A</t>
  </si>
  <si>
    <t>tina brayboy</t>
  </si>
  <si>
    <t>brayboy</t>
  </si>
  <si>
    <t>14003461CF10A</t>
  </si>
  <si>
    <t>15015545CF10A</t>
  </si>
  <si>
    <t>walter hart</t>
  </si>
  <si>
    <t>hart</t>
  </si>
  <si>
    <t>13004835CF10A</t>
  </si>
  <si>
    <t>paul helms</t>
  </si>
  <si>
    <t>helms</t>
  </si>
  <si>
    <t>14008097CF10A</t>
  </si>
  <si>
    <t>ravih shah</t>
  </si>
  <si>
    <t>ravih</t>
  </si>
  <si>
    <t>shah</t>
  </si>
  <si>
    <t>14015394MM10A</t>
  </si>
  <si>
    <t>melissa harris</t>
  </si>
  <si>
    <t>13008008MM10A</t>
  </si>
  <si>
    <t>elizabeth caine</t>
  </si>
  <si>
    <t>caine</t>
  </si>
  <si>
    <t>14010906CF10A</t>
  </si>
  <si>
    <t>15006136CF10A</t>
  </si>
  <si>
    <t>elvin soto</t>
  </si>
  <si>
    <t>elvin</t>
  </si>
  <si>
    <t>13013318CF10A</t>
  </si>
  <si>
    <t>14003524CF10A</t>
  </si>
  <si>
    <t>natasha smith</t>
  </si>
  <si>
    <t>natasha</t>
  </si>
  <si>
    <t>14017063CF10A</t>
  </si>
  <si>
    <t>jameel brinson</t>
  </si>
  <si>
    <t>jameel</t>
  </si>
  <si>
    <t>brinson</t>
  </si>
  <si>
    <t>13000874MM10A</t>
  </si>
  <si>
    <t>13010127MM10A</t>
  </si>
  <si>
    <t>14005510CF10A</t>
  </si>
  <si>
    <t>Carjacking</t>
  </si>
  <si>
    <t>george perry</t>
  </si>
  <si>
    <t>george</t>
  </si>
  <si>
    <t>14007336MM10A</t>
  </si>
  <si>
    <t>vanessa vedrine</t>
  </si>
  <si>
    <t>vanessa</t>
  </si>
  <si>
    <t>vedrine</t>
  </si>
  <si>
    <t>13006045CF10A</t>
  </si>
  <si>
    <t>eihab farraj</t>
  </si>
  <si>
    <t>eihab</t>
  </si>
  <si>
    <t>farraj</t>
  </si>
  <si>
    <t>13007387CF10A</t>
  </si>
  <si>
    <t>14015415CF10A</t>
  </si>
  <si>
    <t>Burgl Dwel/Struct/Convey Armed</t>
  </si>
  <si>
    <t>14010172CF10A</t>
  </si>
  <si>
    <t>14016297CF10A</t>
  </si>
  <si>
    <t>wiky jean</t>
  </si>
  <si>
    <t>wiky</t>
  </si>
  <si>
    <t>13004706CF10A</t>
  </si>
  <si>
    <t>14009182CF10A</t>
  </si>
  <si>
    <t>detia solomon</t>
  </si>
  <si>
    <t>detia</t>
  </si>
  <si>
    <t>solomon</t>
  </si>
  <si>
    <t>09016291CF10A</t>
  </si>
  <si>
    <t>shawnita obasogie</t>
  </si>
  <si>
    <t>shawnita</t>
  </si>
  <si>
    <t>obasogie</t>
  </si>
  <si>
    <t>13013850CF10A</t>
  </si>
  <si>
    <t>jeffrey morgan</t>
  </si>
  <si>
    <t>timothy gordon</t>
  </si>
  <si>
    <t>13008506CF10A</t>
  </si>
  <si>
    <t>andrew ellis</t>
  </si>
  <si>
    <t>13018225MM10A</t>
  </si>
  <si>
    <t>marvin desire</t>
  </si>
  <si>
    <t>desire</t>
  </si>
  <si>
    <t>14009582CF10A</t>
  </si>
  <si>
    <t>johnie wilson</t>
  </si>
  <si>
    <t>johnie</t>
  </si>
  <si>
    <t>12003953MM10A</t>
  </si>
  <si>
    <t>miyami pino</t>
  </si>
  <si>
    <t>miyami</t>
  </si>
  <si>
    <t>pino</t>
  </si>
  <si>
    <t>14015693CF10A</t>
  </si>
  <si>
    <t>shawn glasgow</t>
  </si>
  <si>
    <t>glasgow</t>
  </si>
  <si>
    <t>13014102CF10A</t>
  </si>
  <si>
    <t>14071057TC20A</t>
  </si>
  <si>
    <t>lonnie paccione</t>
  </si>
  <si>
    <t>lonnie</t>
  </si>
  <si>
    <t>paccione</t>
  </si>
  <si>
    <t>13006254CF10A</t>
  </si>
  <si>
    <t>Deliver Alprazolam</t>
  </si>
  <si>
    <t>jamaal brown</t>
  </si>
  <si>
    <t>14015185MM10A</t>
  </si>
  <si>
    <t>roscoe singletary</t>
  </si>
  <si>
    <t>roscoe</t>
  </si>
  <si>
    <t>13011446TC10A</t>
  </si>
  <si>
    <t>13021582TC10A</t>
  </si>
  <si>
    <t>charity jackson</t>
  </si>
  <si>
    <t>charity</t>
  </si>
  <si>
    <t>14006681CF10A</t>
  </si>
  <si>
    <t>selisia johnson</t>
  </si>
  <si>
    <t>selisia</t>
  </si>
  <si>
    <t>14015871CF10A</t>
  </si>
  <si>
    <t>kendrick joseph</t>
  </si>
  <si>
    <t>13005142CF10A</t>
  </si>
  <si>
    <t>john sherbondy</t>
  </si>
  <si>
    <t>sherbondy</t>
  </si>
  <si>
    <t>11017912CF10A</t>
  </si>
  <si>
    <t>14005295CF10A</t>
  </si>
  <si>
    <t>14005098CF10A</t>
  </si>
  <si>
    <t>lester littman</t>
  </si>
  <si>
    <t>lester</t>
  </si>
  <si>
    <t>littman</t>
  </si>
  <si>
    <t>14016675CF10A</t>
  </si>
  <si>
    <t>15005368MM10A</t>
  </si>
  <si>
    <t>lindell mcfadden</t>
  </si>
  <si>
    <t>lindell</t>
  </si>
  <si>
    <t>mcfadden</t>
  </si>
  <si>
    <t>14005985CF10A</t>
  </si>
  <si>
    <t>14013861CF10A</t>
  </si>
  <si>
    <t>donald constant</t>
  </si>
  <si>
    <t>donald</t>
  </si>
  <si>
    <t>constant</t>
  </si>
  <si>
    <t>12011021MM10A</t>
  </si>
  <si>
    <t>maceo wright</t>
  </si>
  <si>
    <t>maceo</t>
  </si>
  <si>
    <t>13017988MM10A</t>
  </si>
  <si>
    <t>william karlson</t>
  </si>
  <si>
    <t>karlson</t>
  </si>
  <si>
    <t>13017492CF10A</t>
  </si>
  <si>
    <t>zacchius boyce</t>
  </si>
  <si>
    <t>zacchius</t>
  </si>
  <si>
    <t>boyce</t>
  </si>
  <si>
    <t>13003011CF10A</t>
  </si>
  <si>
    <t>duval dixon</t>
  </si>
  <si>
    <t>duval</t>
  </si>
  <si>
    <t>13004342CF10A</t>
  </si>
  <si>
    <t>andy plancher</t>
  </si>
  <si>
    <t>andy</t>
  </si>
  <si>
    <t>plancher</t>
  </si>
  <si>
    <t>13003002TC10A</t>
  </si>
  <si>
    <t>15002907CF10A</t>
  </si>
  <si>
    <t>raymond adams</t>
  </si>
  <si>
    <t>14013982MM10A</t>
  </si>
  <si>
    <t>geovani johnson</t>
  </si>
  <si>
    <t>geovani</t>
  </si>
  <si>
    <t>13011816CF10A</t>
  </si>
  <si>
    <t>13012248CF10A</t>
  </si>
  <si>
    <t>14013212CF10A</t>
  </si>
  <si>
    <t>lazaro vergara</t>
  </si>
  <si>
    <t>lazaro</t>
  </si>
  <si>
    <t>vergara</t>
  </si>
  <si>
    <t>13002109CF10A</t>
  </si>
  <si>
    <t>Manufacture Cannabis</t>
  </si>
  <si>
    <t>ricardo crespo</t>
  </si>
  <si>
    <t>crespo</t>
  </si>
  <si>
    <t>wendy richland</t>
  </si>
  <si>
    <t>wendy</t>
  </si>
  <si>
    <t>richland</t>
  </si>
  <si>
    <t>09006566CF10A</t>
  </si>
  <si>
    <t>13001881CF10A</t>
  </si>
  <si>
    <t>bart storm</t>
  </si>
  <si>
    <t>bart</t>
  </si>
  <si>
    <t>storm</t>
  </si>
  <si>
    <t>14003705CF10A</t>
  </si>
  <si>
    <t>anthony newson</t>
  </si>
  <si>
    <t>newson</t>
  </si>
  <si>
    <t>13004699CF10A</t>
  </si>
  <si>
    <t>Attempted Robbery Firearm</t>
  </si>
  <si>
    <t>kimberly mueller</t>
  </si>
  <si>
    <t>kimberly</t>
  </si>
  <si>
    <t>mueller</t>
  </si>
  <si>
    <t>14009950CF10A</t>
  </si>
  <si>
    <t>andre levy</t>
  </si>
  <si>
    <t>14001432CF10A</t>
  </si>
  <si>
    <t>jonathan vanegas</t>
  </si>
  <si>
    <t>vanegas</t>
  </si>
  <si>
    <t>14005313MU10A</t>
  </si>
  <si>
    <t>dariale williams</t>
  </si>
  <si>
    <t>dariale</t>
  </si>
  <si>
    <t>14003630CF10A</t>
  </si>
  <si>
    <t>kevin henderson</t>
  </si>
  <si>
    <t>13017893CF10A</t>
  </si>
  <si>
    <t>victoria hay</t>
  </si>
  <si>
    <t>hay</t>
  </si>
  <si>
    <t>13002106CF10A</t>
  </si>
  <si>
    <t>reginald butler</t>
  </si>
  <si>
    <t>13001747CF10A</t>
  </si>
  <si>
    <t>14005828MM10A</t>
  </si>
  <si>
    <t>charles dooley</t>
  </si>
  <si>
    <t>dooley</t>
  </si>
  <si>
    <t>14010899CF10A</t>
  </si>
  <si>
    <t>markland blackwood</t>
  </si>
  <si>
    <t>markland</t>
  </si>
  <si>
    <t>blackwood</t>
  </si>
  <si>
    <t>13008358CF10A</t>
  </si>
  <si>
    <t>13022826MM10A</t>
  </si>
  <si>
    <t>alexander whitaker</t>
  </si>
  <si>
    <t>whitaker</t>
  </si>
  <si>
    <t>13005434CF10A</t>
  </si>
  <si>
    <t>rapheal brown</t>
  </si>
  <si>
    <t>rapheal</t>
  </si>
  <si>
    <t>11126344TI30A</t>
  </si>
  <si>
    <t>Fail To Secure Load</t>
  </si>
  <si>
    <t>eddie foster</t>
  </si>
  <si>
    <t>13013622CF10A</t>
  </si>
  <si>
    <t>14008092CF10A</t>
  </si>
  <si>
    <t>lillie jones</t>
  </si>
  <si>
    <t>lillie</t>
  </si>
  <si>
    <t>14017087CF10A</t>
  </si>
  <si>
    <t>paul henderson</t>
  </si>
  <si>
    <t>13008185MM10A</t>
  </si>
  <si>
    <t>emmanuel saint preux</t>
  </si>
  <si>
    <t>saint preux</t>
  </si>
  <si>
    <t>14014312MM10A</t>
  </si>
  <si>
    <t>walter eady</t>
  </si>
  <si>
    <t>eady</t>
  </si>
  <si>
    <t>14002787CF10A</t>
  </si>
  <si>
    <t>kevin abreu</t>
  </si>
  <si>
    <t>abreu</t>
  </si>
  <si>
    <t>14001331CF10A</t>
  </si>
  <si>
    <t>14033290TC10A</t>
  </si>
  <si>
    <t>15010287MM10A</t>
  </si>
  <si>
    <t>joseph costino</t>
  </si>
  <si>
    <t>costino</t>
  </si>
  <si>
    <t>13000380CF10A</t>
  </si>
  <si>
    <t>brandon allen</t>
  </si>
  <si>
    <t>13020457MM10A</t>
  </si>
  <si>
    <t>14005994MU10A</t>
  </si>
  <si>
    <t>tonja tosti</t>
  </si>
  <si>
    <t>tonja</t>
  </si>
  <si>
    <t>tosti</t>
  </si>
  <si>
    <t>14006107CF10A</t>
  </si>
  <si>
    <t>Possession of Hydrocodone</t>
  </si>
  <si>
    <t>dervin charite</t>
  </si>
  <si>
    <t>dervin</t>
  </si>
  <si>
    <t>charite</t>
  </si>
  <si>
    <t>13002118CF10A</t>
  </si>
  <si>
    <t>angel nunez</t>
  </si>
  <si>
    <t>13010905CF10A</t>
  </si>
  <si>
    <t>william baumann</t>
  </si>
  <si>
    <t>baumann</t>
  </si>
  <si>
    <t>13000783MM10A</t>
  </si>
  <si>
    <t>caitlin wallace</t>
  </si>
  <si>
    <t>caitlin</t>
  </si>
  <si>
    <t>wallace</t>
  </si>
  <si>
    <t>14016511CF10A</t>
  </si>
  <si>
    <t>15015010CF10A</t>
  </si>
  <si>
    <t>dexter williams</t>
  </si>
  <si>
    <t>14010889CF10A</t>
  </si>
  <si>
    <t>gregory still</t>
  </si>
  <si>
    <t>still</t>
  </si>
  <si>
    <t>13000399MM10A</t>
  </si>
  <si>
    <t>brendan casey</t>
  </si>
  <si>
    <t>brendan</t>
  </si>
  <si>
    <t>casey</t>
  </si>
  <si>
    <t>14000375MU10A</t>
  </si>
  <si>
    <t>horatio bennie</t>
  </si>
  <si>
    <t>horatio</t>
  </si>
  <si>
    <t>bennie</t>
  </si>
  <si>
    <t>14008379MM10A</t>
  </si>
  <si>
    <t>christopher rabold</t>
  </si>
  <si>
    <t>rabold</t>
  </si>
  <si>
    <t>13003104CF10A</t>
  </si>
  <si>
    <t>frankie alexander</t>
  </si>
  <si>
    <t>frankie</t>
  </si>
  <si>
    <t>14008315CF10A</t>
  </si>
  <si>
    <t>elsa tejada</t>
  </si>
  <si>
    <t>elsa</t>
  </si>
  <si>
    <t>tejada</t>
  </si>
  <si>
    <t>14001476CF10A</t>
  </si>
  <si>
    <t>sherif madison</t>
  </si>
  <si>
    <t>sherif</t>
  </si>
  <si>
    <t>madison</t>
  </si>
  <si>
    <t>13004368CF10A</t>
  </si>
  <si>
    <t>kalil edwards</t>
  </si>
  <si>
    <t>kalil</t>
  </si>
  <si>
    <t>13015693CF10A</t>
  </si>
  <si>
    <t>osiel valdesperez</t>
  </si>
  <si>
    <t>osiel</t>
  </si>
  <si>
    <t>valdesperez</t>
  </si>
  <si>
    <t>14005070CF10A</t>
  </si>
  <si>
    <t>anthony forte</t>
  </si>
  <si>
    <t>forte</t>
  </si>
  <si>
    <t>12001347CF10A</t>
  </si>
  <si>
    <t>15001140MM40A</t>
  </si>
  <si>
    <t>gregory osman</t>
  </si>
  <si>
    <t>osman</t>
  </si>
  <si>
    <t>11015816CF10A</t>
  </si>
  <si>
    <t>shawn davis</t>
  </si>
  <si>
    <t>13005950CF10A</t>
  </si>
  <si>
    <t>14005818MM10A</t>
  </si>
  <si>
    <t>ashley witherspoon</t>
  </si>
  <si>
    <t>witherspoon</t>
  </si>
  <si>
    <t>14005283CF10A</t>
  </si>
  <si>
    <t>richard carter</t>
  </si>
  <si>
    <t>14012146CF10A</t>
  </si>
  <si>
    <t>14017939MM10A</t>
  </si>
  <si>
    <t>marketta burgess</t>
  </si>
  <si>
    <t>marketta</t>
  </si>
  <si>
    <t>13000191CF10A</t>
  </si>
  <si>
    <t>14013332CF10A</t>
  </si>
  <si>
    <t>joseph kelley</t>
  </si>
  <si>
    <t>kelley</t>
  </si>
  <si>
    <t>13004649CF10A</t>
  </si>
  <si>
    <t>aneika levy</t>
  </si>
  <si>
    <t>aneika</t>
  </si>
  <si>
    <t>13026285TC10A</t>
  </si>
  <si>
    <t>Misuse of Dealer Tag</t>
  </si>
  <si>
    <t>elizabeth lopez</t>
  </si>
  <si>
    <t>14013919CF10A</t>
  </si>
  <si>
    <t>kenneth alfred</t>
  </si>
  <si>
    <t>alfred</t>
  </si>
  <si>
    <t>marvin williams</t>
  </si>
  <si>
    <t>14005833CF10A</t>
  </si>
  <si>
    <t>ariel berdugo</t>
  </si>
  <si>
    <t>berdugo</t>
  </si>
  <si>
    <t>14007444CF10A</t>
  </si>
  <si>
    <t>Traff In Cocaine &lt;400g&gt;150 Kil</t>
  </si>
  <si>
    <t>scott rodney</t>
  </si>
  <si>
    <t>vicky castillo</t>
  </si>
  <si>
    <t>vicky</t>
  </si>
  <si>
    <t>13007024CF10A</t>
  </si>
  <si>
    <t>tavarus grayheart</t>
  </si>
  <si>
    <t>tavarus</t>
  </si>
  <si>
    <t>grayheart</t>
  </si>
  <si>
    <t>14003509CF10A</t>
  </si>
  <si>
    <t>14027514TC20A</t>
  </si>
  <si>
    <t>15015308CF10A</t>
  </si>
  <si>
    <t>michall simon</t>
  </si>
  <si>
    <t>michall</t>
  </si>
  <si>
    <t>simon</t>
  </si>
  <si>
    <t>13005000CF10A</t>
  </si>
  <si>
    <t>deonte knight</t>
  </si>
  <si>
    <t>deonte</t>
  </si>
  <si>
    <t>13005894CF10A</t>
  </si>
  <si>
    <t>jacky voltaire</t>
  </si>
  <si>
    <t>jacky</t>
  </si>
  <si>
    <t>voltaire</t>
  </si>
  <si>
    <t>13009914CF10A</t>
  </si>
  <si>
    <t>willie johnson</t>
  </si>
  <si>
    <t>13012732CF10A</t>
  </si>
  <si>
    <t>brandon bechina</t>
  </si>
  <si>
    <t>bechina</t>
  </si>
  <si>
    <t>travis dixon</t>
  </si>
  <si>
    <t>14006621CF10A</t>
  </si>
  <si>
    <t>15004413CF10A</t>
  </si>
  <si>
    <t>Trafficking In Cocaine 28&gt;&lt;200</t>
  </si>
  <si>
    <t>juan bazan</t>
  </si>
  <si>
    <t>bazan</t>
  </si>
  <si>
    <t>14014237CF10A</t>
  </si>
  <si>
    <t>norman bushay</t>
  </si>
  <si>
    <t>bushay</t>
  </si>
  <si>
    <t>13003303CF10A</t>
  </si>
  <si>
    <t>brenda hernandez</t>
  </si>
  <si>
    <t>13000570TC10A</t>
  </si>
  <si>
    <t>kent rizon</t>
  </si>
  <si>
    <t>kent</t>
  </si>
  <si>
    <t>rizon</t>
  </si>
  <si>
    <t>13015711CF10A</t>
  </si>
  <si>
    <t>shawn shaw</t>
  </si>
  <si>
    <t>shaw</t>
  </si>
  <si>
    <t>14015429CF10A</t>
  </si>
  <si>
    <t>15000717MM40A</t>
  </si>
  <si>
    <t>kamry kelly</t>
  </si>
  <si>
    <t>kamry</t>
  </si>
  <si>
    <t>13002242CF10A</t>
  </si>
  <si>
    <t>Deliver Cocaine 1000FT Church</t>
  </si>
  <si>
    <t>14000744MM30A</t>
  </si>
  <si>
    <t>edmund callahan</t>
  </si>
  <si>
    <t>edmund</t>
  </si>
  <si>
    <t>callahan</t>
  </si>
  <si>
    <t>13014806CF10A</t>
  </si>
  <si>
    <t>robert john</t>
  </si>
  <si>
    <t>14014176CF10A</t>
  </si>
  <si>
    <t>tiwana jackson</t>
  </si>
  <si>
    <t>tiwana</t>
  </si>
  <si>
    <t>14003422CF10A</t>
  </si>
  <si>
    <t>john martinelli</t>
  </si>
  <si>
    <t>martinelli</t>
  </si>
  <si>
    <t>13016950CF10A</t>
  </si>
  <si>
    <t>erica smith</t>
  </si>
  <si>
    <t>erica</t>
  </si>
  <si>
    <t>12052779TC10A</t>
  </si>
  <si>
    <t>13016793TC10A</t>
  </si>
  <si>
    <t>gerald dieudonne</t>
  </si>
  <si>
    <t>dieudonne</t>
  </si>
  <si>
    <t>marsha jeanjoseph</t>
  </si>
  <si>
    <t>jeanjoseph</t>
  </si>
  <si>
    <t>09066249TC30A</t>
  </si>
  <si>
    <t>delva whyte</t>
  </si>
  <si>
    <t>delva</t>
  </si>
  <si>
    <t>whyte</t>
  </si>
  <si>
    <t>13015681CF10A</t>
  </si>
  <si>
    <t>Att Burgl Conv Occp</t>
  </si>
  <si>
    <t>edwin swinton</t>
  </si>
  <si>
    <t>swinton</t>
  </si>
  <si>
    <t>13006982CF10A</t>
  </si>
  <si>
    <t>elliot king</t>
  </si>
  <si>
    <t>elliot</t>
  </si>
  <si>
    <t>04009015TC40A</t>
  </si>
  <si>
    <t>lashonn boykin</t>
  </si>
  <si>
    <t>lashonn</t>
  </si>
  <si>
    <t>boykin</t>
  </si>
  <si>
    <t>14000466CF10A</t>
  </si>
  <si>
    <t>martise pointer</t>
  </si>
  <si>
    <t>martise</t>
  </si>
  <si>
    <t>pointer</t>
  </si>
  <si>
    <t>14012181CF10A</t>
  </si>
  <si>
    <t>15007938MM10A</t>
  </si>
  <si>
    <t>brittany exantus</t>
  </si>
  <si>
    <t>exantus</t>
  </si>
  <si>
    <t>13011319CF10A</t>
  </si>
  <si>
    <t>tyrail brantley</t>
  </si>
  <si>
    <t>tyrail</t>
  </si>
  <si>
    <t>14016434CF10A</t>
  </si>
  <si>
    <t>15008696MM10A</t>
  </si>
  <si>
    <t>anton gantt</t>
  </si>
  <si>
    <t>anton</t>
  </si>
  <si>
    <t>gantt</t>
  </si>
  <si>
    <t>13005879CF10A</t>
  </si>
  <si>
    <t>14023325TC10A</t>
  </si>
  <si>
    <t>shieem moncrieffe</t>
  </si>
  <si>
    <t>shieem</t>
  </si>
  <si>
    <t>moncrieffe</t>
  </si>
  <si>
    <t>13000184CF10A</t>
  </si>
  <si>
    <t>sara moise</t>
  </si>
  <si>
    <t>moise</t>
  </si>
  <si>
    <t>14006438CF10A</t>
  </si>
  <si>
    <t>sergio sergio</t>
  </si>
  <si>
    <t>sergio</t>
  </si>
  <si>
    <t>10010801CF10A</t>
  </si>
  <si>
    <t>wanda daniels</t>
  </si>
  <si>
    <t>wanda</t>
  </si>
  <si>
    <t>13014107CF10A</t>
  </si>
  <si>
    <t>15012442CF10A</t>
  </si>
  <si>
    <t>steven bansie</t>
  </si>
  <si>
    <t>bansie</t>
  </si>
  <si>
    <t>13014270CF10A</t>
  </si>
  <si>
    <t>14004843MM10A</t>
  </si>
  <si>
    <t>maxima basil</t>
  </si>
  <si>
    <t>maxima</t>
  </si>
  <si>
    <t>basil</t>
  </si>
  <si>
    <t>14000393MM10A</t>
  </si>
  <si>
    <t>cassi schmiedeknecht</t>
  </si>
  <si>
    <t>cassi</t>
  </si>
  <si>
    <t>schmiedeknecht</t>
  </si>
  <si>
    <t>14000011CF10A</t>
  </si>
  <si>
    <t>16000036MM20A</t>
  </si>
  <si>
    <t>Possession Of Alcohol Under 21</t>
  </si>
  <si>
    <t>terry humphrey</t>
  </si>
  <si>
    <t>14007402CF10A</t>
  </si>
  <si>
    <t>lewantarius peteron</t>
  </si>
  <si>
    <t>lewantarius</t>
  </si>
  <si>
    <t>peteron</t>
  </si>
  <si>
    <t>latrellias butler</t>
  </si>
  <si>
    <t>latrellias</t>
  </si>
  <si>
    <t>14003178CF10A</t>
  </si>
  <si>
    <t>james tiger</t>
  </si>
  <si>
    <t>tiger</t>
  </si>
  <si>
    <t>13020889MM10A</t>
  </si>
  <si>
    <t>kevin tarr</t>
  </si>
  <si>
    <t>tarr</t>
  </si>
  <si>
    <t>13009175CF10A</t>
  </si>
  <si>
    <t>13015348CF10A</t>
  </si>
  <si>
    <t>rosalind townsend</t>
  </si>
  <si>
    <t>rosalind</t>
  </si>
  <si>
    <t>townsend</t>
  </si>
  <si>
    <t>13013383CF10A</t>
  </si>
  <si>
    <t>lasha ware</t>
  </si>
  <si>
    <t>lasha</t>
  </si>
  <si>
    <t>13006404CF10A</t>
  </si>
  <si>
    <t>16000422MM30A</t>
  </si>
  <si>
    <t>frank harris</t>
  </si>
  <si>
    <t>14002907CF10A</t>
  </si>
  <si>
    <t>rocheny belizaire</t>
  </si>
  <si>
    <t>rocheny</t>
  </si>
  <si>
    <t>belizaire</t>
  </si>
  <si>
    <t>14011649CF10A</t>
  </si>
  <si>
    <t>15013500CF10A</t>
  </si>
  <si>
    <t>derion mcreed</t>
  </si>
  <si>
    <t>derion</t>
  </si>
  <si>
    <t>mcreed</t>
  </si>
  <si>
    <t>13000126CF10A</t>
  </si>
  <si>
    <t>15014297CF10A</t>
  </si>
  <si>
    <t>alvin mendez</t>
  </si>
  <si>
    <t>alvin</t>
  </si>
  <si>
    <t>mendez</t>
  </si>
  <si>
    <t>14004173CF10A</t>
  </si>
  <si>
    <t>alan messina</t>
  </si>
  <si>
    <t>alan</t>
  </si>
  <si>
    <t>messina</t>
  </si>
  <si>
    <t>13014666MM10A</t>
  </si>
  <si>
    <t>brandon henley</t>
  </si>
  <si>
    <t>henley</t>
  </si>
  <si>
    <t>14003434CF10A</t>
  </si>
  <si>
    <t>14013852CF10A</t>
  </si>
  <si>
    <t>roderick wongwon</t>
  </si>
  <si>
    <t>wongwon</t>
  </si>
  <si>
    <t>13012228MM10A</t>
  </si>
  <si>
    <t>mary welsh-wesolowski</t>
  </si>
  <si>
    <t>mary</t>
  </si>
  <si>
    <t>welsh-wesolowski</t>
  </si>
  <si>
    <t>14017232MM10A</t>
  </si>
  <si>
    <t>dominic mcintosh</t>
  </si>
  <si>
    <t>mcintosh</t>
  </si>
  <si>
    <t>13009628MM10A</t>
  </si>
  <si>
    <t>rohan fletcher</t>
  </si>
  <si>
    <t>rohan</t>
  </si>
  <si>
    <t>fletcher</t>
  </si>
  <si>
    <t>14009361CF10A</t>
  </si>
  <si>
    <t>15002349MM10A</t>
  </si>
  <si>
    <t>Carrying A Concealed Weapon</t>
  </si>
  <si>
    <t>david humberto</t>
  </si>
  <si>
    <t>humberto</t>
  </si>
  <si>
    <t>13005517CF10A</t>
  </si>
  <si>
    <t>sergio vankanten</t>
  </si>
  <si>
    <t>vankanten</t>
  </si>
  <si>
    <t>13018031MM10A</t>
  </si>
  <si>
    <t>sultan shakir</t>
  </si>
  <si>
    <t>sultan</t>
  </si>
  <si>
    <t>shakir</t>
  </si>
  <si>
    <t>13015094CF10A</t>
  </si>
  <si>
    <t>15025264TC10A</t>
  </si>
  <si>
    <t>jonathan wells</t>
  </si>
  <si>
    <t>wells</t>
  </si>
  <si>
    <t>14013844CF10A</t>
  </si>
  <si>
    <t>Use Computer for Child Exploit</t>
  </si>
  <si>
    <t>nery flores</t>
  </si>
  <si>
    <t>nery</t>
  </si>
  <si>
    <t>14016226CF10A</t>
  </si>
  <si>
    <t>alexander pauleuc</t>
  </si>
  <si>
    <t>pauleuc</t>
  </si>
  <si>
    <t>13010061MM10A</t>
  </si>
  <si>
    <t>christopher kiefer</t>
  </si>
  <si>
    <t>kiefer</t>
  </si>
  <si>
    <t>14006834MU10A</t>
  </si>
  <si>
    <t>christopher chavarriaespinosa</t>
  </si>
  <si>
    <t>chavarriaespinosa</t>
  </si>
  <si>
    <t>14012659CF10A</t>
  </si>
  <si>
    <t>lennox cameron</t>
  </si>
  <si>
    <t>lennox</t>
  </si>
  <si>
    <t>13004564CF10A</t>
  </si>
  <si>
    <t>zachary charlton</t>
  </si>
  <si>
    <t>shawanda johnson</t>
  </si>
  <si>
    <t>shawanda</t>
  </si>
  <si>
    <t>13011914CF10A</t>
  </si>
  <si>
    <t>brandon st.louis</t>
  </si>
  <si>
    <t>st.louis</t>
  </si>
  <si>
    <t>virginia rosenberg</t>
  </si>
  <si>
    <t>virginia</t>
  </si>
  <si>
    <t>rosenberg</t>
  </si>
  <si>
    <t>06017266CF10A</t>
  </si>
  <si>
    <t>alexis falcon-leon</t>
  </si>
  <si>
    <t>alexis</t>
  </si>
  <si>
    <t>falcon-leon</t>
  </si>
  <si>
    <t>14007451MM10A</t>
  </si>
  <si>
    <t>joseph barnes</t>
  </si>
  <si>
    <t>14014070CF10A</t>
  </si>
  <si>
    <t>chance lacy</t>
  </si>
  <si>
    <t>chance</t>
  </si>
  <si>
    <t>lacy</t>
  </si>
  <si>
    <t>13015299MM10A</t>
  </si>
  <si>
    <t>14000468MM20A</t>
  </si>
  <si>
    <t>sylas swaskee</t>
  </si>
  <si>
    <t>sylas</t>
  </si>
  <si>
    <t>swaskee</t>
  </si>
  <si>
    <t>14013865CF10A</t>
  </si>
  <si>
    <t>15001387CF10A</t>
  </si>
  <si>
    <t>Robbery Sudd Snatch w/Weapon</t>
  </si>
  <si>
    <t>james hilbert</t>
  </si>
  <si>
    <t>hilbert</t>
  </si>
  <si>
    <t>13004127CF10A</t>
  </si>
  <si>
    <t>Sex Battery Deft 18+/Vict 11-</t>
  </si>
  <si>
    <t>frederick cleevens</t>
  </si>
  <si>
    <t>cleevens</t>
  </si>
  <si>
    <t>andrea barnett</t>
  </si>
  <si>
    <t>barnett</t>
  </si>
  <si>
    <t>corey haseley</t>
  </si>
  <si>
    <t>corey</t>
  </si>
  <si>
    <t>haseley</t>
  </si>
  <si>
    <t>13011258CF10A</t>
  </si>
  <si>
    <t>15006308MM10A</t>
  </si>
  <si>
    <t>Resist Merchant W Or W/O Viol</t>
  </si>
  <si>
    <t>joseph roberts</t>
  </si>
  <si>
    <t>13014202CF10A</t>
  </si>
  <si>
    <t>darren petri</t>
  </si>
  <si>
    <t>petri</t>
  </si>
  <si>
    <t>13017927CF10A</t>
  </si>
  <si>
    <t>mackenson revolus</t>
  </si>
  <si>
    <t>revolus</t>
  </si>
  <si>
    <t>13003427CF10A</t>
  </si>
  <si>
    <t>latonya ray</t>
  </si>
  <si>
    <t>latonya</t>
  </si>
  <si>
    <t>14000337CF10A</t>
  </si>
  <si>
    <t>kevin kendall</t>
  </si>
  <si>
    <t>kendall</t>
  </si>
  <si>
    <t>13000060MM10A</t>
  </si>
  <si>
    <t>carnell robinson</t>
  </si>
  <si>
    <t>carnell</t>
  </si>
  <si>
    <t>14014153CF10A</t>
  </si>
  <si>
    <t>15007021CF10A</t>
  </si>
  <si>
    <t>Sell/Man/Del Pos/w/int Heroin</t>
  </si>
  <si>
    <t>dale alderson</t>
  </si>
  <si>
    <t>alderson</t>
  </si>
  <si>
    <t>13009071MM10A</t>
  </si>
  <si>
    <t>diana leon</t>
  </si>
  <si>
    <t>devonne gabriel</t>
  </si>
  <si>
    <t>devonne</t>
  </si>
  <si>
    <t>gabriel</t>
  </si>
  <si>
    <t>14001119CF10A</t>
  </si>
  <si>
    <t>14020966TC10A</t>
  </si>
  <si>
    <t>victor jones</t>
  </si>
  <si>
    <t>14010508CF10A</t>
  </si>
  <si>
    <t>christopher patterson</t>
  </si>
  <si>
    <t>patterson</t>
  </si>
  <si>
    <t>13013808CF10A</t>
  </si>
  <si>
    <t>14004969MM10A</t>
  </si>
  <si>
    <t>dominique gilner</t>
  </si>
  <si>
    <t>gilner</t>
  </si>
  <si>
    <t>elenaida nunez</t>
  </si>
  <si>
    <t>elenaida</t>
  </si>
  <si>
    <t>14003086MM10A</t>
  </si>
  <si>
    <t>ira butler</t>
  </si>
  <si>
    <t>ira</t>
  </si>
  <si>
    <t>13020101MM10A</t>
  </si>
  <si>
    <t>shamroy west</t>
  </si>
  <si>
    <t>shamroy</t>
  </si>
  <si>
    <t>west</t>
  </si>
  <si>
    <t>13013349CF10A</t>
  </si>
  <si>
    <t>william emerson</t>
  </si>
  <si>
    <t>emerson</t>
  </si>
  <si>
    <t>13004932CF10A</t>
  </si>
  <si>
    <t>14016260CF10A</t>
  </si>
  <si>
    <t>marshal white</t>
  </si>
  <si>
    <t>marshal</t>
  </si>
  <si>
    <t>13009888MM10A</t>
  </si>
  <si>
    <t>justin may</t>
  </si>
  <si>
    <t>may</t>
  </si>
  <si>
    <t>14003431CF10A</t>
  </si>
  <si>
    <t>elvens mortimer</t>
  </si>
  <si>
    <t>elvens</t>
  </si>
  <si>
    <t>mortimer</t>
  </si>
  <si>
    <t>14006177CF10A</t>
  </si>
  <si>
    <t>chad charlock</t>
  </si>
  <si>
    <t>charlock</t>
  </si>
  <si>
    <t>14015813MM10A</t>
  </si>
  <si>
    <t>rohneisha foy</t>
  </si>
  <si>
    <t>rohneisha</t>
  </si>
  <si>
    <t>foy</t>
  </si>
  <si>
    <t>13015230MM10A</t>
  </si>
  <si>
    <t>14008243MM10A</t>
  </si>
  <si>
    <t>latasha blakegoodwin</t>
  </si>
  <si>
    <t>latasha</t>
  </si>
  <si>
    <t>blakegoodwin</t>
  </si>
  <si>
    <t>14003627TC10A</t>
  </si>
  <si>
    <t>stanley ace</t>
  </si>
  <si>
    <t>ace</t>
  </si>
  <si>
    <t>13014284CF10A</t>
  </si>
  <si>
    <t>alfonso puello</t>
  </si>
  <si>
    <t>puello</t>
  </si>
  <si>
    <t>13000312MM10A</t>
  </si>
  <si>
    <t>mitchell berlanga</t>
  </si>
  <si>
    <t>berlanga</t>
  </si>
  <si>
    <t>13014370CF10A</t>
  </si>
  <si>
    <t>juwan justice</t>
  </si>
  <si>
    <t>juwan</t>
  </si>
  <si>
    <t>13000448CF10A</t>
  </si>
  <si>
    <t>14007544tc40a</t>
  </si>
  <si>
    <t>brandi weeden</t>
  </si>
  <si>
    <t>brandi</t>
  </si>
  <si>
    <t>weeden</t>
  </si>
  <si>
    <t>14014908MM10A</t>
  </si>
  <si>
    <t>ebony jones</t>
  </si>
  <si>
    <t>ebony</t>
  </si>
  <si>
    <t>14000961CF10A</t>
  </si>
  <si>
    <t>Simulation of Legal Process</t>
  </si>
  <si>
    <t>lewis lynn</t>
  </si>
  <si>
    <t>lynn</t>
  </si>
  <si>
    <t>13000599CF10A</t>
  </si>
  <si>
    <t>romoy ramdeen</t>
  </si>
  <si>
    <t>romoy</t>
  </si>
  <si>
    <t>ramdeen</t>
  </si>
  <si>
    <t>13023502MM10A</t>
  </si>
  <si>
    <t>whatley nordelus</t>
  </si>
  <si>
    <t>whatley</t>
  </si>
  <si>
    <t>nordelus</t>
  </si>
  <si>
    <t>12005943CF10A</t>
  </si>
  <si>
    <t>13016582CF10A</t>
  </si>
  <si>
    <t>bailey greene</t>
  </si>
  <si>
    <t>bailey</t>
  </si>
  <si>
    <t>12023004MM10A</t>
  </si>
  <si>
    <t>13007558CF10A</t>
  </si>
  <si>
    <t>stanley blaise</t>
  </si>
  <si>
    <t>blaise</t>
  </si>
  <si>
    <t>demetria jones</t>
  </si>
  <si>
    <t>demetria</t>
  </si>
  <si>
    <t>14012830CF10A</t>
  </si>
  <si>
    <t>15012545MM10A</t>
  </si>
  <si>
    <t>thomas mcnally</t>
  </si>
  <si>
    <t>mcnally</t>
  </si>
  <si>
    <t>14008979CF10A</t>
  </si>
  <si>
    <t>ricardo rodriguez</t>
  </si>
  <si>
    <t>13004343CF10A</t>
  </si>
  <si>
    <t>bradey birdsong</t>
  </si>
  <si>
    <t>bradey</t>
  </si>
  <si>
    <t>birdsong</t>
  </si>
  <si>
    <t>09011928CF10A</t>
  </si>
  <si>
    <t>earnest wiley</t>
  </si>
  <si>
    <t>earnest</t>
  </si>
  <si>
    <t>wiley</t>
  </si>
  <si>
    <t>14001896CF10A</t>
  </si>
  <si>
    <t>selvin lopez</t>
  </si>
  <si>
    <t>selvin</t>
  </si>
  <si>
    <t>14004035CF10A</t>
  </si>
  <si>
    <t>russell norman</t>
  </si>
  <si>
    <t>13018424MM10A</t>
  </si>
  <si>
    <t>shauntrell hightower</t>
  </si>
  <si>
    <t>shauntrell</t>
  </si>
  <si>
    <t>hightower</t>
  </si>
  <si>
    <t>14009268MM10A</t>
  </si>
  <si>
    <t>giovanni santiago</t>
  </si>
  <si>
    <t>13011612CF10A</t>
  </si>
  <si>
    <t>john harris</t>
  </si>
  <si>
    <t>13014884MM10A</t>
  </si>
  <si>
    <t>derek fuller</t>
  </si>
  <si>
    <t>13003997CF10A</t>
  </si>
  <si>
    <t>14000392CF10A</t>
  </si>
  <si>
    <t>14005324CF10A</t>
  </si>
  <si>
    <t>Agg Battery Law Enforc Officer</t>
  </si>
  <si>
    <t>nelson pastoriza</t>
  </si>
  <si>
    <t>pastoriza</t>
  </si>
  <si>
    <t>13002933CF10A</t>
  </si>
  <si>
    <t>javon jacobs</t>
  </si>
  <si>
    <t>javon</t>
  </si>
  <si>
    <t>jacobs</t>
  </si>
  <si>
    <t>13004627MM10A</t>
  </si>
  <si>
    <t>sissy zayas</t>
  </si>
  <si>
    <t>sissy</t>
  </si>
  <si>
    <t>zayas</t>
  </si>
  <si>
    <t>14012384MM10A</t>
  </si>
  <si>
    <t>15005873MM10A</t>
  </si>
  <si>
    <t>15006260CF10A</t>
  </si>
  <si>
    <t>jason bent</t>
  </si>
  <si>
    <t>bent</t>
  </si>
  <si>
    <t>13001865MM10A</t>
  </si>
  <si>
    <t>13019641TC10A</t>
  </si>
  <si>
    <t>tacaris mitchell</t>
  </si>
  <si>
    <t>tacaris</t>
  </si>
  <si>
    <t>13005157CF10A</t>
  </si>
  <si>
    <t>michael godfrey</t>
  </si>
  <si>
    <t>godfrey</t>
  </si>
  <si>
    <t>14008370MM10A</t>
  </si>
  <si>
    <t>Defrauding Innkeeper</t>
  </si>
  <si>
    <t>14009458CF10A</t>
  </si>
  <si>
    <t>ruth fullerton</t>
  </si>
  <si>
    <t>fullerton</t>
  </si>
  <si>
    <t>13008306MM10A</t>
  </si>
  <si>
    <t>13009228MM10A</t>
  </si>
  <si>
    <t>sean claesgens</t>
  </si>
  <si>
    <t>claesgens</t>
  </si>
  <si>
    <t>13003542MM10A</t>
  </si>
  <si>
    <t>james stearns</t>
  </si>
  <si>
    <t>stearns</t>
  </si>
  <si>
    <t>14004865CF10A</t>
  </si>
  <si>
    <t>atlantis wenkartsteenson</t>
  </si>
  <si>
    <t>atlantis</t>
  </si>
  <si>
    <t>wenkartsteenson</t>
  </si>
  <si>
    <t>13000524CF10A</t>
  </si>
  <si>
    <t>akeem hyatt</t>
  </si>
  <si>
    <t>hyatt</t>
  </si>
  <si>
    <t>14003146MM10A</t>
  </si>
  <si>
    <t>15010628CF10A</t>
  </si>
  <si>
    <t>keaira meilleur</t>
  </si>
  <si>
    <t>keaira</t>
  </si>
  <si>
    <t>meilleur</t>
  </si>
  <si>
    <t>13007007CF10A</t>
  </si>
  <si>
    <t>mircea marton</t>
  </si>
  <si>
    <t>mircea</t>
  </si>
  <si>
    <t>marton</t>
  </si>
  <si>
    <t>13016877MM10A</t>
  </si>
  <si>
    <t>15063407TC40A</t>
  </si>
  <si>
    <t>dillon gomez</t>
  </si>
  <si>
    <t>dillon</t>
  </si>
  <si>
    <t>14012399MM10A</t>
  </si>
  <si>
    <t>darryl yearby</t>
  </si>
  <si>
    <t>darryl</t>
  </si>
  <si>
    <t>yearby</t>
  </si>
  <si>
    <t>13012699CF10A</t>
  </si>
  <si>
    <t>14003990CF10A</t>
  </si>
  <si>
    <t>christopher jordan</t>
  </si>
  <si>
    <t>14008953CF10A</t>
  </si>
  <si>
    <t>emmanuel philogene</t>
  </si>
  <si>
    <t>philogene</t>
  </si>
  <si>
    <t>13011699CF10A</t>
  </si>
  <si>
    <t>romario james</t>
  </si>
  <si>
    <t>romario</t>
  </si>
  <si>
    <t>13004601CF10A</t>
  </si>
  <si>
    <t>Grand Theft of a Fire Extinquisher</t>
  </si>
  <si>
    <t>13007664MM10A</t>
  </si>
  <si>
    <t>15001010CF10A</t>
  </si>
  <si>
    <t>anthony freeman</t>
  </si>
  <si>
    <t>freeman</t>
  </si>
  <si>
    <t>13002627CF10A</t>
  </si>
  <si>
    <t>derek mcnair</t>
  </si>
  <si>
    <t>mcnair</t>
  </si>
  <si>
    <t>13011422CF10A</t>
  </si>
  <si>
    <t>Fighting/Baiting Animals</t>
  </si>
  <si>
    <t>14014319CF10A</t>
  </si>
  <si>
    <t>john mcfadden</t>
  </si>
  <si>
    <t>14003785CF10A</t>
  </si>
  <si>
    <t>14008632CF10A</t>
  </si>
  <si>
    <t>Sexual Battery Victim 12 Yrs +</t>
  </si>
  <si>
    <t>michael davis</t>
  </si>
  <si>
    <t>13000021MM10A</t>
  </si>
  <si>
    <t>13001421CF10A</t>
  </si>
  <si>
    <t>15004778MM10A</t>
  </si>
  <si>
    <t>charles dixon</t>
  </si>
  <si>
    <t>13006659MM10A</t>
  </si>
  <si>
    <t>13008294CF10A</t>
  </si>
  <si>
    <t>philip milton</t>
  </si>
  <si>
    <t>14012245CF10A</t>
  </si>
  <si>
    <t>15006502CF10A</t>
  </si>
  <si>
    <t>15010738CF10A</t>
  </si>
  <si>
    <t>sandy shaw</t>
  </si>
  <si>
    <t>sandy</t>
  </si>
  <si>
    <t>14008244CF10A</t>
  </si>
  <si>
    <t>14012868MM10A</t>
  </si>
  <si>
    <t>carl lovett</t>
  </si>
  <si>
    <t>carl</t>
  </si>
  <si>
    <t>lovett</t>
  </si>
  <si>
    <t>11019592MM10A</t>
  </si>
  <si>
    <t>justin mccarthy</t>
  </si>
  <si>
    <t>mccarthy</t>
  </si>
  <si>
    <t>13006988MM10A</t>
  </si>
  <si>
    <t>15021106MU10A</t>
  </si>
  <si>
    <t>patrick benn</t>
  </si>
  <si>
    <t>benn</t>
  </si>
  <si>
    <t>13016525CF10A</t>
  </si>
  <si>
    <t>jimmy boney</t>
  </si>
  <si>
    <t>boney</t>
  </si>
  <si>
    <t>14001795CF10A</t>
  </si>
  <si>
    <t>carolyn ivanov</t>
  </si>
  <si>
    <t>carolyn</t>
  </si>
  <si>
    <t>ivanov</t>
  </si>
  <si>
    <t>14017045CF10A</t>
  </si>
  <si>
    <t>Possession Of Fentanyl</t>
  </si>
  <si>
    <t>jaime osceola</t>
  </si>
  <si>
    <t>jaime</t>
  </si>
  <si>
    <t>14045567MU10A</t>
  </si>
  <si>
    <t>tevaughn hutchins</t>
  </si>
  <si>
    <t>tevaughn</t>
  </si>
  <si>
    <t>hutchins</t>
  </si>
  <si>
    <t>13003317CF10A</t>
  </si>
  <si>
    <t>terrence pitts</t>
  </si>
  <si>
    <t>terrence</t>
  </si>
  <si>
    <t>13004590CF10A</t>
  </si>
  <si>
    <t>13013120CF10A</t>
  </si>
  <si>
    <t>Utilizing Juvenile to Deliver</t>
  </si>
  <si>
    <t>christopher bowers</t>
  </si>
  <si>
    <t>bowers</t>
  </si>
  <si>
    <t>14000092MM10A</t>
  </si>
  <si>
    <t>dorian thompson</t>
  </si>
  <si>
    <t>14012603CF10A</t>
  </si>
  <si>
    <t>diana ajayi</t>
  </si>
  <si>
    <t>ajayi</t>
  </si>
  <si>
    <t>14077252TC30A</t>
  </si>
  <si>
    <t>christopher douglas</t>
  </si>
  <si>
    <t>14014116CF10A</t>
  </si>
  <si>
    <t>15000351MM20A</t>
  </si>
  <si>
    <t>15002624MM10A</t>
  </si>
  <si>
    <t>steve thompson</t>
  </si>
  <si>
    <t>14017032MM10A</t>
  </si>
  <si>
    <t>umar farooq</t>
  </si>
  <si>
    <t>umar</t>
  </si>
  <si>
    <t>farooq</t>
  </si>
  <si>
    <t>13006447CF10A</t>
  </si>
  <si>
    <t>gregg diprima</t>
  </si>
  <si>
    <t>gregg</t>
  </si>
  <si>
    <t>diprima</t>
  </si>
  <si>
    <t>13016672CF10A</t>
  </si>
  <si>
    <t>damani brown</t>
  </si>
  <si>
    <t>damani</t>
  </si>
  <si>
    <t>14008700MM10A</t>
  </si>
  <si>
    <t>14012521CF10A</t>
  </si>
  <si>
    <t>jovel jenkins</t>
  </si>
  <si>
    <t>jovel</t>
  </si>
  <si>
    <t>jenkins</t>
  </si>
  <si>
    <t>14012197MM10A</t>
  </si>
  <si>
    <t>berris mckenzie</t>
  </si>
  <si>
    <t>berris</t>
  </si>
  <si>
    <t>14016129MM10A</t>
  </si>
  <si>
    <t>fredick roberts</t>
  </si>
  <si>
    <t>fredick</t>
  </si>
  <si>
    <t>14009761CF10A</t>
  </si>
  <si>
    <t>joseph griffith</t>
  </si>
  <si>
    <t>14001613MM10A</t>
  </si>
  <si>
    <t>15010666MM10A</t>
  </si>
  <si>
    <t>amy fisher</t>
  </si>
  <si>
    <t>amy</t>
  </si>
  <si>
    <t>fisher</t>
  </si>
  <si>
    <t>14016695MM10A</t>
  </si>
  <si>
    <t>15011047MO10A</t>
  </si>
  <si>
    <t>Lewd/Assignation/Prostitution</t>
  </si>
  <si>
    <t>moise alceus</t>
  </si>
  <si>
    <t>alceus</t>
  </si>
  <si>
    <t>14003834CF10A</t>
  </si>
  <si>
    <t>kenneth weekley</t>
  </si>
  <si>
    <t>weekley</t>
  </si>
  <si>
    <t>13005749CF10A</t>
  </si>
  <si>
    <t>13010245MM10A</t>
  </si>
  <si>
    <t>david selzer</t>
  </si>
  <si>
    <t>selzer</t>
  </si>
  <si>
    <t>14006656CF10A</t>
  </si>
  <si>
    <t>demetrian johnson</t>
  </si>
  <si>
    <t>demetrian</t>
  </si>
  <si>
    <t>14009776CF10A</t>
  </si>
  <si>
    <t>shawn jaakson</t>
  </si>
  <si>
    <t>jaakson</t>
  </si>
  <si>
    <t>13004895CF10A</t>
  </si>
  <si>
    <t>13010702MM10A</t>
  </si>
  <si>
    <t>ankur sevak</t>
  </si>
  <si>
    <t>ankur</t>
  </si>
  <si>
    <t>sevak</t>
  </si>
  <si>
    <t>14006416CF10A</t>
  </si>
  <si>
    <t>brenda williams</t>
  </si>
  <si>
    <t>diana williams</t>
  </si>
  <si>
    <t>14006080CF10A</t>
  </si>
  <si>
    <t>steven coney</t>
  </si>
  <si>
    <t>13006585MM10A</t>
  </si>
  <si>
    <t>13025171TC10A</t>
  </si>
  <si>
    <t>13018515MM10A</t>
  </si>
  <si>
    <t>michael hendy</t>
  </si>
  <si>
    <t>hendy</t>
  </si>
  <si>
    <t>14010306CF10A</t>
  </si>
  <si>
    <t>anthony anello</t>
  </si>
  <si>
    <t>anello</t>
  </si>
  <si>
    <t>13007601CF10A</t>
  </si>
  <si>
    <t>zachary whalen</t>
  </si>
  <si>
    <t>whalen</t>
  </si>
  <si>
    <t>14004381CF10A</t>
  </si>
  <si>
    <t>15016326CF10A</t>
  </si>
  <si>
    <t>shinney burns</t>
  </si>
  <si>
    <t>shinney</t>
  </si>
  <si>
    <t>burns</t>
  </si>
  <si>
    <t>14010754MM10A</t>
  </si>
  <si>
    <t>rhys swan</t>
  </si>
  <si>
    <t>rhys</t>
  </si>
  <si>
    <t>swan</t>
  </si>
  <si>
    <t>14003659CF10A</t>
  </si>
  <si>
    <t>darrin hill</t>
  </si>
  <si>
    <t>darrin</t>
  </si>
  <si>
    <t>hill</t>
  </si>
  <si>
    <t>13012541CF10A</t>
  </si>
  <si>
    <t>maria martinez</t>
  </si>
  <si>
    <t>13002754CF10A</t>
  </si>
  <si>
    <t>christopher mejia</t>
  </si>
  <si>
    <t>mejia</t>
  </si>
  <si>
    <t>13008923MM10A</t>
  </si>
  <si>
    <t>tiago monteiro</t>
  </si>
  <si>
    <t>tiago</t>
  </si>
  <si>
    <t>monteiro</t>
  </si>
  <si>
    <t>14008200CF10A</t>
  </si>
  <si>
    <t>Imperson Public Officer or Emplyee</t>
  </si>
  <si>
    <t>stephanie jacobs</t>
  </si>
  <si>
    <t>13008295MM10A</t>
  </si>
  <si>
    <t>denis weekes</t>
  </si>
  <si>
    <t>denis</t>
  </si>
  <si>
    <t>weekes</t>
  </si>
  <si>
    <t>14016056CF10A</t>
  </si>
  <si>
    <t>brian crew</t>
  </si>
  <si>
    <t>crew</t>
  </si>
  <si>
    <t>13012533MM10A</t>
  </si>
  <si>
    <t>travis joseph</t>
  </si>
  <si>
    <t>12013129CF10A</t>
  </si>
  <si>
    <t>14006980MM10A</t>
  </si>
  <si>
    <t>marques brinson</t>
  </si>
  <si>
    <t>marques</t>
  </si>
  <si>
    <t>12010613CF10A</t>
  </si>
  <si>
    <t>johnnie blade</t>
  </si>
  <si>
    <t>blade</t>
  </si>
  <si>
    <t>13003127MM10A</t>
  </si>
  <si>
    <t>ronel desinor</t>
  </si>
  <si>
    <t>ronel</t>
  </si>
  <si>
    <t>desinor</t>
  </si>
  <si>
    <t>13001423CF10A</t>
  </si>
  <si>
    <t>13009034CF10A</t>
  </si>
  <si>
    <t>Murder in the First Degree</t>
  </si>
  <si>
    <t>(F6)</t>
  </si>
  <si>
    <t>zachary mosco</t>
  </si>
  <si>
    <t>mosco</t>
  </si>
  <si>
    <t>14039377MU10A</t>
  </si>
  <si>
    <t>brianna king</t>
  </si>
  <si>
    <t>brianna</t>
  </si>
  <si>
    <t>alex garcia</t>
  </si>
  <si>
    <t>danielle slocum</t>
  </si>
  <si>
    <t>13008181CF10A</t>
  </si>
  <si>
    <t>julian brown</t>
  </si>
  <si>
    <t>julian</t>
  </si>
  <si>
    <t>14011298CF10A</t>
  </si>
  <si>
    <t>joyce donald</t>
  </si>
  <si>
    <t>joyce</t>
  </si>
  <si>
    <t>14011647CF10A</t>
  </si>
  <si>
    <t>raphael ramos</t>
  </si>
  <si>
    <t>13002002CF10A</t>
  </si>
  <si>
    <t>Depriv LEO of Protect/Communic</t>
  </si>
  <si>
    <t>13005513CF10A</t>
  </si>
  <si>
    <t>Threat Public Servant</t>
  </si>
  <si>
    <t>dwayne mcgill</t>
  </si>
  <si>
    <t>mcgill</t>
  </si>
  <si>
    <t>13008676MM10A</t>
  </si>
  <si>
    <t>14000226MM10A</t>
  </si>
  <si>
    <t>dennis holmes</t>
  </si>
  <si>
    <t>13005880CF10A</t>
  </si>
  <si>
    <t>logan broliath</t>
  </si>
  <si>
    <t>logan</t>
  </si>
  <si>
    <t>broliath</t>
  </si>
  <si>
    <t>14013445CF10A</t>
  </si>
  <si>
    <t>stephen prem</t>
  </si>
  <si>
    <t>prem</t>
  </si>
  <si>
    <t>13015880CF10A</t>
  </si>
  <si>
    <t>rasean collier</t>
  </si>
  <si>
    <t>rasean</t>
  </si>
  <si>
    <t>collier</t>
  </si>
  <si>
    <t>13013435CF10A</t>
  </si>
  <si>
    <t>15011067CF10A</t>
  </si>
  <si>
    <t>alberto perez-carachure</t>
  </si>
  <si>
    <t>alberto</t>
  </si>
  <si>
    <t>perez-carachure</t>
  </si>
  <si>
    <t>14010061MM10A</t>
  </si>
  <si>
    <t>mohammed ahmed</t>
  </si>
  <si>
    <t>ahmed</t>
  </si>
  <si>
    <t>13013223CF10A</t>
  </si>
  <si>
    <t>Delivery of 5-Fluoro PB-22</t>
  </si>
  <si>
    <t>freddie bush</t>
  </si>
  <si>
    <t>freddie</t>
  </si>
  <si>
    <t>12026154MM10A</t>
  </si>
  <si>
    <t>Open Carrying Of Weapon</t>
  </si>
  <si>
    <t>14005304TC10A</t>
  </si>
  <si>
    <t>yoziel lantigua</t>
  </si>
  <si>
    <t>yoziel</t>
  </si>
  <si>
    <t>lantigua</t>
  </si>
  <si>
    <t>14017686MM10A</t>
  </si>
  <si>
    <t>marquita weal</t>
  </si>
  <si>
    <t>marquita</t>
  </si>
  <si>
    <t>weal</t>
  </si>
  <si>
    <t>13003141CF10A</t>
  </si>
  <si>
    <t>daniele santos</t>
  </si>
  <si>
    <t>daniele</t>
  </si>
  <si>
    <t>santos</t>
  </si>
  <si>
    <t>13005196CF10A</t>
  </si>
  <si>
    <t>deneen brown</t>
  </si>
  <si>
    <t>deneen</t>
  </si>
  <si>
    <t>14000711CF10A</t>
  </si>
  <si>
    <t>garfield sewell</t>
  </si>
  <si>
    <t>garfield</t>
  </si>
  <si>
    <t>sewell</t>
  </si>
  <si>
    <t>13001476CF10A</t>
  </si>
  <si>
    <t>claudio dipego</t>
  </si>
  <si>
    <t>claudio</t>
  </si>
  <si>
    <t>dipego</t>
  </si>
  <si>
    <t>14007327CF10A</t>
  </si>
  <si>
    <t>Agg Assault W/int Com Fel Dome</t>
  </si>
  <si>
    <t>dyesha coleman</t>
  </si>
  <si>
    <t>dyesha</t>
  </si>
  <si>
    <t>13017087MM10A</t>
  </si>
  <si>
    <t>jonathan christman</t>
  </si>
  <si>
    <t>christman</t>
  </si>
  <si>
    <t>13012104CF10A</t>
  </si>
  <si>
    <t>15005498MM10A</t>
  </si>
  <si>
    <t>thomas herring</t>
  </si>
  <si>
    <t>herring</t>
  </si>
  <si>
    <t>13001324CF10A</t>
  </si>
  <si>
    <t>jamal smart</t>
  </si>
  <si>
    <t>jamal</t>
  </si>
  <si>
    <t>smart</t>
  </si>
  <si>
    <t>13005739CF10A</t>
  </si>
  <si>
    <t>16000775CF10A</t>
  </si>
  <si>
    <t>william gray</t>
  </si>
  <si>
    <t>14000976CF10A</t>
  </si>
  <si>
    <t>Pos Cannabis For Consideration</t>
  </si>
  <si>
    <t>14009439CF10A</t>
  </si>
  <si>
    <t>tiffany minnifield</t>
  </si>
  <si>
    <t>minnifield</t>
  </si>
  <si>
    <t>14009836MM10A</t>
  </si>
  <si>
    <t>jeffery holston</t>
  </si>
  <si>
    <t>holston</t>
  </si>
  <si>
    <t>14000564CF10A</t>
  </si>
  <si>
    <t>jacquelyn park</t>
  </si>
  <si>
    <t>jacquelyn</t>
  </si>
  <si>
    <t>12019905MM10A</t>
  </si>
  <si>
    <t>sam mitchell</t>
  </si>
  <si>
    <t>sam</t>
  </si>
  <si>
    <t>13003328CF10A</t>
  </si>
  <si>
    <t>15020844TC20A</t>
  </si>
  <si>
    <t>zaheer khan</t>
  </si>
  <si>
    <t>zaheer</t>
  </si>
  <si>
    <t>khan</t>
  </si>
  <si>
    <t>14012530CF10A</t>
  </si>
  <si>
    <t>Grand Theft of the 2nd Degree</t>
  </si>
  <si>
    <t>christopher smith</t>
  </si>
  <si>
    <t>14012469CF10A</t>
  </si>
  <si>
    <t>devone gillion</t>
  </si>
  <si>
    <t>devone</t>
  </si>
  <si>
    <t>gillion</t>
  </si>
  <si>
    <t>14009367CF10A</t>
  </si>
  <si>
    <t>christian jones</t>
  </si>
  <si>
    <t>patrick doctor</t>
  </si>
  <si>
    <t>doctor</t>
  </si>
  <si>
    <t>13008752MM10A</t>
  </si>
  <si>
    <t>14016591CF10A</t>
  </si>
  <si>
    <t>tony woodberry</t>
  </si>
  <si>
    <t>tony</t>
  </si>
  <si>
    <t>woodberry</t>
  </si>
  <si>
    <t>14000591CF10A</t>
  </si>
  <si>
    <t>charlie reyes</t>
  </si>
  <si>
    <t>charlie</t>
  </si>
  <si>
    <t>14002548CF10A</t>
  </si>
  <si>
    <t>15006682MM10A</t>
  </si>
  <si>
    <t>Trespass Structure/Conveyance</t>
  </si>
  <si>
    <t>daryle mckever</t>
  </si>
  <si>
    <t>daryle</t>
  </si>
  <si>
    <t>mckever</t>
  </si>
  <si>
    <t>14001238CF10A</t>
  </si>
  <si>
    <t>anthony macias</t>
  </si>
  <si>
    <t>macias</t>
  </si>
  <si>
    <t>14011663MM10A</t>
  </si>
  <si>
    <t>14014337CF10A</t>
  </si>
  <si>
    <t>xavier copeland</t>
  </si>
  <si>
    <t>13014764CF10A</t>
  </si>
  <si>
    <t>heather terjesen</t>
  </si>
  <si>
    <t>terjesen</t>
  </si>
  <si>
    <t>13009653CF10A</t>
  </si>
  <si>
    <t>13019400MM10A</t>
  </si>
  <si>
    <t>nikesha young</t>
  </si>
  <si>
    <t>nikesha</t>
  </si>
  <si>
    <t>10002822CF10A</t>
  </si>
  <si>
    <t>armando frias</t>
  </si>
  <si>
    <t>armando</t>
  </si>
  <si>
    <t>frias</t>
  </si>
  <si>
    <t>13017971MM10A</t>
  </si>
  <si>
    <t>marisa wright</t>
  </si>
  <si>
    <t>marisa</t>
  </si>
  <si>
    <t>14015098CF10A</t>
  </si>
  <si>
    <t>dionte moore</t>
  </si>
  <si>
    <t>dionte</t>
  </si>
  <si>
    <t>moore</t>
  </si>
  <si>
    <t>13001410CF10A</t>
  </si>
  <si>
    <t>13014307MM10A</t>
  </si>
  <si>
    <t>steven mcafee</t>
  </si>
  <si>
    <t>mcafee</t>
  </si>
  <si>
    <t>13001734CF10A</t>
  </si>
  <si>
    <t>Uttering Forged Bills</t>
  </si>
  <si>
    <t>13014056CF10A</t>
  </si>
  <si>
    <t>charles cavey</t>
  </si>
  <si>
    <t>cavey</t>
  </si>
  <si>
    <t>14016019CF10A</t>
  </si>
  <si>
    <t>15000140CF10A</t>
  </si>
  <si>
    <t>hector contreras</t>
  </si>
  <si>
    <t>contreras</t>
  </si>
  <si>
    <t>11007679TC40A</t>
  </si>
  <si>
    <t>terry williams</t>
  </si>
  <si>
    <t>gina paez</t>
  </si>
  <si>
    <t>gina</t>
  </si>
  <si>
    <t>paez</t>
  </si>
  <si>
    <t>13009141MM10A</t>
  </si>
  <si>
    <t>michelet conserve</t>
  </si>
  <si>
    <t>michelet</t>
  </si>
  <si>
    <t>conserve</t>
  </si>
  <si>
    <t>14036453MU10A</t>
  </si>
  <si>
    <t>willie smith</t>
  </si>
  <si>
    <t>12026166MM10A</t>
  </si>
  <si>
    <t>13002838CF10A</t>
  </si>
  <si>
    <t>holz keith</t>
  </si>
  <si>
    <t>holz</t>
  </si>
  <si>
    <t>michelet orisme</t>
  </si>
  <si>
    <t>orisme</t>
  </si>
  <si>
    <t>13016023CF10A</t>
  </si>
  <si>
    <t>14044073TC20A</t>
  </si>
  <si>
    <t>15004977CF10A</t>
  </si>
  <si>
    <t>allen wyche</t>
  </si>
  <si>
    <t>wyche</t>
  </si>
  <si>
    <t>13022696TC10A</t>
  </si>
  <si>
    <t>14006453TC30A</t>
  </si>
  <si>
    <t>jean rousseau</t>
  </si>
  <si>
    <t>rousseau</t>
  </si>
  <si>
    <t>14014989TC10A</t>
  </si>
  <si>
    <t>jose villalta</t>
  </si>
  <si>
    <t>villalta</t>
  </si>
  <si>
    <t>13018918MM10A</t>
  </si>
  <si>
    <t>Stalking</t>
  </si>
  <si>
    <t>14006324TC10A</t>
  </si>
  <si>
    <t>travon key</t>
  </si>
  <si>
    <t>travon</t>
  </si>
  <si>
    <t>rashad strong</t>
  </si>
  <si>
    <t>strong</t>
  </si>
  <si>
    <t>14005938CF10A</t>
  </si>
  <si>
    <t>nora demmert</t>
  </si>
  <si>
    <t>nora</t>
  </si>
  <si>
    <t>demmert</t>
  </si>
  <si>
    <t>13021759MM10A</t>
  </si>
  <si>
    <t>walker lovinsky</t>
  </si>
  <si>
    <t>walker</t>
  </si>
  <si>
    <t>lovinsky</t>
  </si>
  <si>
    <t>14002918CF10A</t>
  </si>
  <si>
    <t>15003040CF10A</t>
  </si>
  <si>
    <t>anthony grab</t>
  </si>
  <si>
    <t>grab</t>
  </si>
  <si>
    <t>13009157MM10A</t>
  </si>
  <si>
    <t>15010874CF10A</t>
  </si>
  <si>
    <t>Refuse Submit Blood/Breath Test</t>
  </si>
  <si>
    <t>amanda johnson</t>
  </si>
  <si>
    <t>14001614MM10A</t>
  </si>
  <si>
    <t>theresa brooks</t>
  </si>
  <si>
    <t>theresa</t>
  </si>
  <si>
    <t>13022709MM10A</t>
  </si>
  <si>
    <t>stephen hill</t>
  </si>
  <si>
    <t>14016171CF10A</t>
  </si>
  <si>
    <t>diego fernandez</t>
  </si>
  <si>
    <t>diego</t>
  </si>
  <si>
    <t>13005316CF10A</t>
  </si>
  <si>
    <t>michael coleman</t>
  </si>
  <si>
    <t>14012549CF10A</t>
  </si>
  <si>
    <t>Poss of Ethylone W/I/D/S</t>
  </si>
  <si>
    <t>travis stewart</t>
  </si>
  <si>
    <t>12016065CF10A</t>
  </si>
  <si>
    <t>roberto hernandez-castro</t>
  </si>
  <si>
    <t>hernandez-castro</t>
  </si>
  <si>
    <t>13001342CF10A</t>
  </si>
  <si>
    <t>william arenas</t>
  </si>
  <si>
    <t>arenas</t>
  </si>
  <si>
    <t>13016897CF10A</t>
  </si>
  <si>
    <t>gregory sanders</t>
  </si>
  <si>
    <t>13002377MM10A</t>
  </si>
  <si>
    <t>13006256CF10A</t>
  </si>
  <si>
    <t>deanell gilmore</t>
  </si>
  <si>
    <t>deanell</t>
  </si>
  <si>
    <t>gilmore</t>
  </si>
  <si>
    <t>14014826CF10A</t>
  </si>
  <si>
    <t>james rogers</t>
  </si>
  <si>
    <t>13016885CF10A</t>
  </si>
  <si>
    <t>14000607MM40A</t>
  </si>
  <si>
    <t>tony harris</t>
  </si>
  <si>
    <t>13001055CF10A</t>
  </si>
  <si>
    <t>13005810CF10A</t>
  </si>
  <si>
    <t>robert chironno</t>
  </si>
  <si>
    <t>chironno</t>
  </si>
  <si>
    <t>14016374MM10A</t>
  </si>
  <si>
    <t>leon hatcher</t>
  </si>
  <si>
    <t>hatcher</t>
  </si>
  <si>
    <t>13022645MM10A</t>
  </si>
  <si>
    <t>melvin vasquez</t>
  </si>
  <si>
    <t>14007514CF10A</t>
  </si>
  <si>
    <t>willis weber</t>
  </si>
  <si>
    <t>weber</t>
  </si>
  <si>
    <t>99013179CF10A</t>
  </si>
  <si>
    <t>christopher harris</t>
  </si>
  <si>
    <t>13021767MM10A</t>
  </si>
  <si>
    <t>13017293CF10A</t>
  </si>
  <si>
    <t>carnes noel</t>
  </si>
  <si>
    <t>carnes</t>
  </si>
  <si>
    <t>14007366CF10A</t>
  </si>
  <si>
    <t>katie campbell</t>
  </si>
  <si>
    <t>katie</t>
  </si>
  <si>
    <t>14009978MM10A</t>
  </si>
  <si>
    <t>catherine manarite</t>
  </si>
  <si>
    <t>catherine</t>
  </si>
  <si>
    <t>manarite</t>
  </si>
  <si>
    <t>13002483CF10A</t>
  </si>
  <si>
    <t>14030120TC40A</t>
  </si>
  <si>
    <t>kevin banks</t>
  </si>
  <si>
    <t>14005846MM10A</t>
  </si>
  <si>
    <t>joshua spivey</t>
  </si>
  <si>
    <t>spivey</t>
  </si>
  <si>
    <t>14005682CF10A</t>
  </si>
  <si>
    <t>felder stacy</t>
  </si>
  <si>
    <t>felder</t>
  </si>
  <si>
    <t>stacy</t>
  </si>
  <si>
    <t>gregory phanard</t>
  </si>
  <si>
    <t>phanard</t>
  </si>
  <si>
    <t>kim mcconn</t>
  </si>
  <si>
    <t>kim</t>
  </si>
  <si>
    <t>mcconn</t>
  </si>
  <si>
    <t>13017666CF10A</t>
  </si>
  <si>
    <t>14013682CF10A</t>
  </si>
  <si>
    <t>Obtain Control Substance By Fraud</t>
  </si>
  <si>
    <t>miguel gonzalez</t>
  </si>
  <si>
    <t>14015923CF10A</t>
  </si>
  <si>
    <t>breon clark</t>
  </si>
  <si>
    <t>breon</t>
  </si>
  <si>
    <t>14010574CF10A</t>
  </si>
  <si>
    <t>14012837CF10A</t>
  </si>
  <si>
    <t>jerry byrd</t>
  </si>
  <si>
    <t>byrd</t>
  </si>
  <si>
    <t>14001892CF10A</t>
  </si>
  <si>
    <t>14009086CF10A</t>
  </si>
  <si>
    <t>14013915CF10A</t>
  </si>
  <si>
    <t>marion scriven</t>
  </si>
  <si>
    <t>scriven</t>
  </si>
  <si>
    <t>06023809MM10A</t>
  </si>
  <si>
    <t>tatiana williams</t>
  </si>
  <si>
    <t>tatiana</t>
  </si>
  <si>
    <t>14013474MM10A</t>
  </si>
  <si>
    <t>james dean</t>
  </si>
  <si>
    <t>13000988CF10A</t>
  </si>
  <si>
    <t>michael hobbs</t>
  </si>
  <si>
    <t>hobbs</t>
  </si>
  <si>
    <t>14014719CF10A</t>
  </si>
  <si>
    <t>desmond brown</t>
  </si>
  <si>
    <t>14012785CF10A</t>
  </si>
  <si>
    <t>Burglary Structure Armed</t>
  </si>
  <si>
    <t>darril wilson</t>
  </si>
  <si>
    <t>darril</t>
  </si>
  <si>
    <t>13018026MM10A</t>
  </si>
  <si>
    <t>patrick foy</t>
  </si>
  <si>
    <t>13011599CF10A</t>
  </si>
  <si>
    <t>13017258CF10A</t>
  </si>
  <si>
    <t>thomas gyorfi</t>
  </si>
  <si>
    <t>gyorfi</t>
  </si>
  <si>
    <t>14015847CF10A</t>
  </si>
  <si>
    <t>alain louis-baptiste</t>
  </si>
  <si>
    <t>louis-baptiste</t>
  </si>
  <si>
    <t>14015941CF10A</t>
  </si>
  <si>
    <t>james brooks</t>
  </si>
  <si>
    <t>preston elmore</t>
  </si>
  <si>
    <t>preston</t>
  </si>
  <si>
    <t>elmore</t>
  </si>
  <si>
    <t>14008818CF10A</t>
  </si>
  <si>
    <t>billy darby</t>
  </si>
  <si>
    <t>billy</t>
  </si>
  <si>
    <t>darby</t>
  </si>
  <si>
    <t>14002042MM10A</t>
  </si>
  <si>
    <t>14026623TC40A</t>
  </si>
  <si>
    <t>roy kohner</t>
  </si>
  <si>
    <t>roy</t>
  </si>
  <si>
    <t>kohner</t>
  </si>
  <si>
    <t>14029848MU10A</t>
  </si>
  <si>
    <t>derrick dismuke</t>
  </si>
  <si>
    <t>dismuke</t>
  </si>
  <si>
    <t>12002308CF10A</t>
  </si>
  <si>
    <t>leonor ramirez</t>
  </si>
  <si>
    <t>leonor</t>
  </si>
  <si>
    <t>ramirez</t>
  </si>
  <si>
    <t>14006018MU10A</t>
  </si>
  <si>
    <t>jorge castaneda</t>
  </si>
  <si>
    <t>14005457MM10A</t>
  </si>
  <si>
    <t>allison gordon</t>
  </si>
  <si>
    <t>allison</t>
  </si>
  <si>
    <t>14007633CF10A</t>
  </si>
  <si>
    <t>fredrick maddox</t>
  </si>
  <si>
    <t>fredrick</t>
  </si>
  <si>
    <t>maddox</t>
  </si>
  <si>
    <t>14017101MM10A</t>
  </si>
  <si>
    <t>joaquin garcia</t>
  </si>
  <si>
    <t>joaquin</t>
  </si>
  <si>
    <t>14012373CF10A</t>
  </si>
  <si>
    <t>terence jeanbaptiste</t>
  </si>
  <si>
    <t>terence</t>
  </si>
  <si>
    <t>jeanbaptiste</t>
  </si>
  <si>
    <t>11012628CF10A</t>
  </si>
  <si>
    <t>damion brown</t>
  </si>
  <si>
    <t>damion</t>
  </si>
  <si>
    <t>14012317MM10A</t>
  </si>
  <si>
    <t>elvis duran</t>
  </si>
  <si>
    <t>duran</t>
  </si>
  <si>
    <t>13006893CF10A</t>
  </si>
  <si>
    <t>Sex Offender Fail Comply W/Law</t>
  </si>
  <si>
    <t>consuelo mella</t>
  </si>
  <si>
    <t>consuelo</t>
  </si>
  <si>
    <t>mella</t>
  </si>
  <si>
    <t>14001387MM10A</t>
  </si>
  <si>
    <t>emerson dacunha</t>
  </si>
  <si>
    <t>dacunha</t>
  </si>
  <si>
    <t>14012361CF10A</t>
  </si>
  <si>
    <t>Poss Unlaw Issue Driver Licenc</t>
  </si>
  <si>
    <t>emili giurgiuveanu</t>
  </si>
  <si>
    <t>emili</t>
  </si>
  <si>
    <t>giurgiuveanu</t>
  </si>
  <si>
    <t>14011307CF10A</t>
  </si>
  <si>
    <t>maryuri zamora</t>
  </si>
  <si>
    <t>maryuri</t>
  </si>
  <si>
    <t>zamora</t>
  </si>
  <si>
    <t>14004251MM10A</t>
  </si>
  <si>
    <t>15026648TC40A</t>
  </si>
  <si>
    <t>joseph donnelly</t>
  </si>
  <si>
    <t>donnelly</t>
  </si>
  <si>
    <t>14015919CF10A</t>
  </si>
  <si>
    <t>richard klim</t>
  </si>
  <si>
    <t>klim</t>
  </si>
  <si>
    <t>13006437CF10A</t>
  </si>
  <si>
    <t>Battery Emergency Care Provide</t>
  </si>
  <si>
    <t>15003309CF10A</t>
  </si>
  <si>
    <t>jermain fain</t>
  </si>
  <si>
    <t>jermain</t>
  </si>
  <si>
    <t>fain</t>
  </si>
  <si>
    <t>marc raiche</t>
  </si>
  <si>
    <t>raiche</t>
  </si>
  <si>
    <t>clinton mccutcheon</t>
  </si>
  <si>
    <t>mccutcheon</t>
  </si>
  <si>
    <t>13006678CF10A</t>
  </si>
  <si>
    <t>14012056MM10A</t>
  </si>
  <si>
    <t>15015672CF10A</t>
  </si>
  <si>
    <t>joshua frazier</t>
  </si>
  <si>
    <t>13007199CF10A</t>
  </si>
  <si>
    <t>guyrson maddy</t>
  </si>
  <si>
    <t>guyrson</t>
  </si>
  <si>
    <t>maddy</t>
  </si>
  <si>
    <t>14014579CF10A</t>
  </si>
  <si>
    <t>15001465MM10A</t>
  </si>
  <si>
    <t>DWLS/License Susp/Revoked</t>
  </si>
  <si>
    <t>carlos mejia</t>
  </si>
  <si>
    <t>13018838MM10A</t>
  </si>
  <si>
    <t>thomas purvis</t>
  </si>
  <si>
    <t>purvis</t>
  </si>
  <si>
    <t>14003063CF10A</t>
  </si>
  <si>
    <t>deandre king</t>
  </si>
  <si>
    <t>14014970CF10A</t>
  </si>
  <si>
    <t>Grand Theft Unlawful Use CC</t>
  </si>
  <si>
    <t>destin ross</t>
  </si>
  <si>
    <t>destin</t>
  </si>
  <si>
    <t>13016233CF10A</t>
  </si>
  <si>
    <t>jonathan clayton</t>
  </si>
  <si>
    <t>clayton</t>
  </si>
  <si>
    <t>anthony edie</t>
  </si>
  <si>
    <t>edie</t>
  </si>
  <si>
    <t>14004249MM10A</t>
  </si>
  <si>
    <t>15000038MM40A</t>
  </si>
  <si>
    <t>kashema dawkins</t>
  </si>
  <si>
    <t>kashema</t>
  </si>
  <si>
    <t>dawkins</t>
  </si>
  <si>
    <t>14010014CF10A</t>
  </si>
  <si>
    <t>14015889MM10A</t>
  </si>
  <si>
    <t>mahmoud bazian</t>
  </si>
  <si>
    <t>mahmoud</t>
  </si>
  <si>
    <t>bazian</t>
  </si>
  <si>
    <t>12009283MO10A</t>
  </si>
  <si>
    <t>jennifer brown</t>
  </si>
  <si>
    <t>jennifer</t>
  </si>
  <si>
    <t>13000765CF10A</t>
  </si>
  <si>
    <t>adrian mendieta</t>
  </si>
  <si>
    <t>adrian</t>
  </si>
  <si>
    <t>mendieta</t>
  </si>
  <si>
    <t>14003382CF10A</t>
  </si>
  <si>
    <t>brandon holloway</t>
  </si>
  <si>
    <t>12011917CF10A</t>
  </si>
  <si>
    <t>dominique smith</t>
  </si>
  <si>
    <t>14016854MM10A</t>
  </si>
  <si>
    <t>15010651MM10A</t>
  </si>
  <si>
    <t>sinie ulisse</t>
  </si>
  <si>
    <t>sinie</t>
  </si>
  <si>
    <t>ulisse</t>
  </si>
  <si>
    <t>14004783CF10A</t>
  </si>
  <si>
    <t>felipe pagan</t>
  </si>
  <si>
    <t>felipe</t>
  </si>
  <si>
    <t>13012605CF10A</t>
  </si>
  <si>
    <t>14001763MM10A</t>
  </si>
  <si>
    <t>cedric coney</t>
  </si>
  <si>
    <t>cedric</t>
  </si>
  <si>
    <t>14009525CF10A</t>
  </si>
  <si>
    <t>ernest ford</t>
  </si>
  <si>
    <t>13000079CF10A</t>
  </si>
  <si>
    <t>13012253CF10A</t>
  </si>
  <si>
    <t>Strong Armed  Robbery</t>
  </si>
  <si>
    <t>lloren andreu</t>
  </si>
  <si>
    <t>lloren</t>
  </si>
  <si>
    <t>andreu</t>
  </si>
  <si>
    <t>14001499CF10A</t>
  </si>
  <si>
    <t>mark marchant</t>
  </si>
  <si>
    <t>marchant</t>
  </si>
  <si>
    <t>13016427CF10A</t>
  </si>
  <si>
    <t>christian ayers</t>
  </si>
  <si>
    <t>ayers</t>
  </si>
  <si>
    <t>13001147MM10A</t>
  </si>
  <si>
    <t>willie brockman</t>
  </si>
  <si>
    <t>brockman</t>
  </si>
  <si>
    <t>14012371CF10A</t>
  </si>
  <si>
    <t>maria mccutcheon</t>
  </si>
  <si>
    <t>09019280CF10A</t>
  </si>
  <si>
    <t>jason marconi</t>
  </si>
  <si>
    <t>marconi</t>
  </si>
  <si>
    <t>13002912CF10A</t>
  </si>
  <si>
    <t>crystal hernandez</t>
  </si>
  <si>
    <t>14009264MU10A</t>
  </si>
  <si>
    <t>14033277TC30A</t>
  </si>
  <si>
    <t>james hill</t>
  </si>
  <si>
    <t>delano brown</t>
  </si>
  <si>
    <t>delano</t>
  </si>
  <si>
    <t>13015075CF10A</t>
  </si>
  <si>
    <t>ally chattman</t>
  </si>
  <si>
    <t>ally</t>
  </si>
  <si>
    <t>chattman</t>
  </si>
  <si>
    <t>13002755CF10A</t>
  </si>
  <si>
    <t>tony scott</t>
  </si>
  <si>
    <t>14011103CF10A</t>
  </si>
  <si>
    <t>15026145TC10A</t>
  </si>
  <si>
    <t>bryan simmons</t>
  </si>
  <si>
    <t>14014278CF10A</t>
  </si>
  <si>
    <t>timothy campos</t>
  </si>
  <si>
    <t>13018996MM10A</t>
  </si>
  <si>
    <t>ernest mccloud</t>
  </si>
  <si>
    <t>mccloud</t>
  </si>
  <si>
    <t>08022751CF10A</t>
  </si>
  <si>
    <t>eulaida moreno</t>
  </si>
  <si>
    <t>eulaida</t>
  </si>
  <si>
    <t>14009138MM10A</t>
  </si>
  <si>
    <t>15003247MM40A</t>
  </si>
  <si>
    <t>michael creightney</t>
  </si>
  <si>
    <t>creightney</t>
  </si>
  <si>
    <t>13011955CF10A</t>
  </si>
  <si>
    <t>13018368MM10A</t>
  </si>
  <si>
    <t>carlos gabriele</t>
  </si>
  <si>
    <t>gabriele</t>
  </si>
  <si>
    <t>13022712MM10A</t>
  </si>
  <si>
    <t>dominic armstrong</t>
  </si>
  <si>
    <t>armstrong</t>
  </si>
  <si>
    <t>13020562MM10A</t>
  </si>
  <si>
    <t>14017070CF10A</t>
  </si>
  <si>
    <t>erika machado</t>
  </si>
  <si>
    <t>erika</t>
  </si>
  <si>
    <t>machado</t>
  </si>
  <si>
    <t>13008860CF10A</t>
  </si>
  <si>
    <t>14002114MM10A</t>
  </si>
  <si>
    <t>15006900MM10A</t>
  </si>
  <si>
    <t>fredrick corporal</t>
  </si>
  <si>
    <t>corporal</t>
  </si>
  <si>
    <t>13009329CF10A</t>
  </si>
  <si>
    <t>esteban manzanarez</t>
  </si>
  <si>
    <t>esteban</t>
  </si>
  <si>
    <t>manzanarez</t>
  </si>
  <si>
    <t>14010733MM10A</t>
  </si>
  <si>
    <t>anthony blount</t>
  </si>
  <si>
    <t>13011004CF10A</t>
  </si>
  <si>
    <t>14011327CF10A</t>
  </si>
  <si>
    <t>clifford taylor</t>
  </si>
  <si>
    <t>shelly breault</t>
  </si>
  <si>
    <t>shelly</t>
  </si>
  <si>
    <t>breault</t>
  </si>
  <si>
    <t>14010705CF10A</t>
  </si>
  <si>
    <t>steve kolbjornsen</t>
  </si>
  <si>
    <t>kolbjornsen</t>
  </si>
  <si>
    <t>13005186MM10A</t>
  </si>
  <si>
    <t>13010754MM10A</t>
  </si>
  <si>
    <t>parker frederick</t>
  </si>
  <si>
    <t>13016503MM10A</t>
  </si>
  <si>
    <t>14002633CF10A</t>
  </si>
  <si>
    <t>15010952CF10A</t>
  </si>
  <si>
    <t>raymond carlson</t>
  </si>
  <si>
    <t>carlson</t>
  </si>
  <si>
    <t>13014123CF10A</t>
  </si>
  <si>
    <t>benjamin robinson</t>
  </si>
  <si>
    <t>13002360MM10A</t>
  </si>
  <si>
    <t>13002713MM10A</t>
  </si>
  <si>
    <t>15010096CF10A</t>
  </si>
  <si>
    <t>sasha coar</t>
  </si>
  <si>
    <t>sasha</t>
  </si>
  <si>
    <t>coar</t>
  </si>
  <si>
    <t>14001883CF10A</t>
  </si>
  <si>
    <t>hugo orbera</t>
  </si>
  <si>
    <t>hugo</t>
  </si>
  <si>
    <t>orbera</t>
  </si>
  <si>
    <t>jose wilcox</t>
  </si>
  <si>
    <t>wilcox</t>
  </si>
  <si>
    <t>14011332CF10A</t>
  </si>
  <si>
    <t>jessica jozefyk</t>
  </si>
  <si>
    <t>jozefyk</t>
  </si>
  <si>
    <t>14016612CF10A</t>
  </si>
  <si>
    <t>daniel snyder</t>
  </si>
  <si>
    <t>snyder</t>
  </si>
  <si>
    <t>14016340MM10A</t>
  </si>
  <si>
    <t>finest williams</t>
  </si>
  <si>
    <t>finest</t>
  </si>
  <si>
    <t>13018600MM10A</t>
  </si>
  <si>
    <t>15010450CF10A</t>
  </si>
  <si>
    <t>travis marte</t>
  </si>
  <si>
    <t>marte</t>
  </si>
  <si>
    <t>14012516CF10A</t>
  </si>
  <si>
    <t>aaron rolle</t>
  </si>
  <si>
    <t>13005240CF10A</t>
  </si>
  <si>
    <t>Sale/Del Counterfeit Cont Subs</t>
  </si>
  <si>
    <t>kewuana jones</t>
  </si>
  <si>
    <t>kewuana</t>
  </si>
  <si>
    <t>13022280MM10A</t>
  </si>
  <si>
    <t>harvell watson</t>
  </si>
  <si>
    <t>harvell</t>
  </si>
  <si>
    <t>13009266MM10A</t>
  </si>
  <si>
    <t>kathryn george</t>
  </si>
  <si>
    <t>kathryn</t>
  </si>
  <si>
    <t>13015609CF10A</t>
  </si>
  <si>
    <t>14009139CF10A</t>
  </si>
  <si>
    <t>Fraudulent Use Of Credit Card</t>
  </si>
  <si>
    <t>mitchell knight</t>
  </si>
  <si>
    <t>13020677MM10A</t>
  </si>
  <si>
    <t>14000114MM30A</t>
  </si>
  <si>
    <t>15012709MM10A</t>
  </si>
  <si>
    <t>luis taveras</t>
  </si>
  <si>
    <t>taveras</t>
  </si>
  <si>
    <t>13014061CF10A</t>
  </si>
  <si>
    <t>demeitric joyner-jordan</t>
  </si>
  <si>
    <t>demeitric</t>
  </si>
  <si>
    <t>joyner-jordan</t>
  </si>
  <si>
    <t>13012954CF10A</t>
  </si>
  <si>
    <t>sheldon cam</t>
  </si>
  <si>
    <t>sheldon</t>
  </si>
  <si>
    <t>cam</t>
  </si>
  <si>
    <t>13023703MM10A</t>
  </si>
  <si>
    <t>15060093TC20A</t>
  </si>
  <si>
    <t>christopher martinez</t>
  </si>
  <si>
    <t>14009229CF10A</t>
  </si>
  <si>
    <t>jacky docteur</t>
  </si>
  <si>
    <t>docteur</t>
  </si>
  <si>
    <t>14014960MM10A</t>
  </si>
  <si>
    <t>15033285TC20A</t>
  </si>
  <si>
    <t>Fail Obey Driv Lic Restrictions</t>
  </si>
  <si>
    <t>joan thomas</t>
  </si>
  <si>
    <t>joan</t>
  </si>
  <si>
    <t>14000468CF10A</t>
  </si>
  <si>
    <t>matthew metzger</t>
  </si>
  <si>
    <t>metzger</t>
  </si>
  <si>
    <t>10016374CF10A</t>
  </si>
  <si>
    <t>jonathon wonser</t>
  </si>
  <si>
    <t>jonathon</t>
  </si>
  <si>
    <t>wonser</t>
  </si>
  <si>
    <t>13014465CF10A</t>
  </si>
  <si>
    <t>anthony nevadomski</t>
  </si>
  <si>
    <t>nevadomski</t>
  </si>
  <si>
    <t>14014156CF10A</t>
  </si>
  <si>
    <t>martin harris</t>
  </si>
  <si>
    <t>14008525CF10A</t>
  </si>
  <si>
    <t>demetris russaw</t>
  </si>
  <si>
    <t>demetris</t>
  </si>
  <si>
    <t>russaw</t>
  </si>
  <si>
    <t>12009173CF10A</t>
  </si>
  <si>
    <t>14002871MM20A</t>
  </si>
  <si>
    <t>16002777CF10A</t>
  </si>
  <si>
    <t>jesse bernstein</t>
  </si>
  <si>
    <t>jesse</t>
  </si>
  <si>
    <t>bernstein</t>
  </si>
  <si>
    <t>13010543CF10A</t>
  </si>
  <si>
    <t>15013246MM10A</t>
  </si>
  <si>
    <t>Tresspass in Struct/Convey Occupy</t>
  </si>
  <si>
    <t>jerry seal</t>
  </si>
  <si>
    <t>seal</t>
  </si>
  <si>
    <t>13011800CF10A</t>
  </si>
  <si>
    <t>Possession Child Pornography</t>
  </si>
  <si>
    <t>christopher watson</t>
  </si>
  <si>
    <t>13000112CF10A</t>
  </si>
  <si>
    <t>13013151CF10A</t>
  </si>
  <si>
    <t>juana lang</t>
  </si>
  <si>
    <t>juana</t>
  </si>
  <si>
    <t>lang</t>
  </si>
  <si>
    <t>14009455MM10A</t>
  </si>
  <si>
    <t>peter rapone</t>
  </si>
  <si>
    <t>rapone</t>
  </si>
  <si>
    <t>13015538MM10A</t>
  </si>
  <si>
    <t>gilbert navarro</t>
  </si>
  <si>
    <t>navarro</t>
  </si>
  <si>
    <t>14004432CF10A</t>
  </si>
  <si>
    <t>richard aguirre</t>
  </si>
  <si>
    <t>aguirre</t>
  </si>
  <si>
    <t>14014672CF10A</t>
  </si>
  <si>
    <t>Retail Theft $300 1st Offense</t>
  </si>
  <si>
    <t>pedro dennett</t>
  </si>
  <si>
    <t>dennett</t>
  </si>
  <si>
    <t>14000561CF10A</t>
  </si>
  <si>
    <t>deve cherisca</t>
  </si>
  <si>
    <t>deve</t>
  </si>
  <si>
    <t>cherisca</t>
  </si>
  <si>
    <t>13002829CF10A</t>
  </si>
  <si>
    <t>13015297MM10A</t>
  </si>
  <si>
    <t>alana broadhead</t>
  </si>
  <si>
    <t>alana</t>
  </si>
  <si>
    <t>broadhead</t>
  </si>
  <si>
    <t>13011288CF10A</t>
  </si>
  <si>
    <t>16003160CF10A</t>
  </si>
  <si>
    <t>feymarie untalan</t>
  </si>
  <si>
    <t>feymarie</t>
  </si>
  <si>
    <t>untalan</t>
  </si>
  <si>
    <t>14038689MU10A</t>
  </si>
  <si>
    <t>chantel thomas</t>
  </si>
  <si>
    <t>chantel</t>
  </si>
  <si>
    <t>14000168MM10A</t>
  </si>
  <si>
    <t>hugo garcia</t>
  </si>
  <si>
    <t>13001254CF10A</t>
  </si>
  <si>
    <t>maria rozo</t>
  </si>
  <si>
    <t>rozo</t>
  </si>
  <si>
    <t>14015409CF10A</t>
  </si>
  <si>
    <t>duane miller</t>
  </si>
  <si>
    <t>duane</t>
  </si>
  <si>
    <t>13021182MM10A</t>
  </si>
  <si>
    <t>thomas evans</t>
  </si>
  <si>
    <t>10011555CF10A</t>
  </si>
  <si>
    <t>willie carter</t>
  </si>
  <si>
    <t>13001097CF10A</t>
  </si>
  <si>
    <t>14011625CF10A</t>
  </si>
  <si>
    <t>mayelin diaz</t>
  </si>
  <si>
    <t>mayelin</t>
  </si>
  <si>
    <t>diaz</t>
  </si>
  <si>
    <t>14010254CF10A</t>
  </si>
  <si>
    <t>rufus jackson</t>
  </si>
  <si>
    <t>rufus</t>
  </si>
  <si>
    <t>13020090MM10A</t>
  </si>
  <si>
    <t>DUI Blood Alcohol Above 0.20</t>
  </si>
  <si>
    <t>ulisses hernandez</t>
  </si>
  <si>
    <t>ulisses</t>
  </si>
  <si>
    <t>13006065CF10A</t>
  </si>
  <si>
    <t>15004221CF10A</t>
  </si>
  <si>
    <t>gearrard holmes</t>
  </si>
  <si>
    <t>gearrard</t>
  </si>
  <si>
    <t>14006822CF10A</t>
  </si>
  <si>
    <t>Burglary Conveyance Armed</t>
  </si>
  <si>
    <t>14015078CF10A</t>
  </si>
  <si>
    <t>johnathon rosario</t>
  </si>
  <si>
    <t>johnathon</t>
  </si>
  <si>
    <t>12015731CF10A</t>
  </si>
  <si>
    <t>15022910TC10A</t>
  </si>
  <si>
    <t>samuel chrupcala</t>
  </si>
  <si>
    <t>chrupcala</t>
  </si>
  <si>
    <t>14035534MU10A</t>
  </si>
  <si>
    <t>eric evenson</t>
  </si>
  <si>
    <t>evenson</t>
  </si>
  <si>
    <t>13012482CF10A</t>
  </si>
  <si>
    <t>gary williamson</t>
  </si>
  <si>
    <t>williamson</t>
  </si>
  <si>
    <t>14016893CF10A</t>
  </si>
  <si>
    <t>blake robinson</t>
  </si>
  <si>
    <t>blake</t>
  </si>
  <si>
    <t>13002455MM10A</t>
  </si>
  <si>
    <t>annmarie young</t>
  </si>
  <si>
    <t>annmarie</t>
  </si>
  <si>
    <t>13008081MM10A</t>
  </si>
  <si>
    <t>Crim Attempt/Solicit/Consp</t>
  </si>
  <si>
    <t>manuel font</t>
  </si>
  <si>
    <t>font</t>
  </si>
  <si>
    <t>14021130MU10A</t>
  </si>
  <si>
    <t>victor exceus</t>
  </si>
  <si>
    <t>exceus</t>
  </si>
  <si>
    <t>14012637CF10A</t>
  </si>
  <si>
    <t>nelson olivio</t>
  </si>
  <si>
    <t>olivio</t>
  </si>
  <si>
    <t>13017126CF10A</t>
  </si>
  <si>
    <t>james eady</t>
  </si>
  <si>
    <t>14006188CF10A</t>
  </si>
  <si>
    <t>raymond johnson</t>
  </si>
  <si>
    <t>richard edward</t>
  </si>
  <si>
    <t>14011447MM10A</t>
  </si>
  <si>
    <t>15046846TC20A</t>
  </si>
  <si>
    <t>15011417MM10A</t>
  </si>
  <si>
    <t>marcelo davila</t>
  </si>
  <si>
    <t>marcelo</t>
  </si>
  <si>
    <t>davila</t>
  </si>
  <si>
    <t>14005471MM10A</t>
  </si>
  <si>
    <t>jeremy torres</t>
  </si>
  <si>
    <t>13013996CF10A</t>
  </si>
  <si>
    <t>15026209TC40A</t>
  </si>
  <si>
    <t>leonardo collazos</t>
  </si>
  <si>
    <t>leonardo</t>
  </si>
  <si>
    <t>collazos</t>
  </si>
  <si>
    <t>92078761TC20A</t>
  </si>
  <si>
    <t>License Suspended Revoked</t>
  </si>
  <si>
    <t>isaac smith</t>
  </si>
  <si>
    <t>12016467CF10A</t>
  </si>
  <si>
    <t>trevor parker</t>
  </si>
  <si>
    <t>13006444CF10A</t>
  </si>
  <si>
    <t>eleasar gutierrez</t>
  </si>
  <si>
    <t>eleasar</t>
  </si>
  <si>
    <t>gutierrez</t>
  </si>
  <si>
    <t>13004236MM10A</t>
  </si>
  <si>
    <t>13013833MM10A</t>
  </si>
  <si>
    <t>emmanuel treveus</t>
  </si>
  <si>
    <t>treveus</t>
  </si>
  <si>
    <t>08003795CF10A</t>
  </si>
  <si>
    <t>edwin smith</t>
  </si>
  <si>
    <t>12004163MM10A</t>
  </si>
  <si>
    <t>daniel white</t>
  </si>
  <si>
    <t>13004116CF10A</t>
  </si>
  <si>
    <t>natalie donn</t>
  </si>
  <si>
    <t>natalie</t>
  </si>
  <si>
    <t>donn</t>
  </si>
  <si>
    <t>jovan bailey</t>
  </si>
  <si>
    <t>jovan</t>
  </si>
  <si>
    <t>13002415CF10A</t>
  </si>
  <si>
    <t>learby labath</t>
  </si>
  <si>
    <t>learby</t>
  </si>
  <si>
    <t>labath</t>
  </si>
  <si>
    <t>14000845CF10A</t>
  </si>
  <si>
    <t>tavares felder</t>
  </si>
  <si>
    <t>tavares</t>
  </si>
  <si>
    <t>13002391MM10A</t>
  </si>
  <si>
    <t>13008151CF10A</t>
  </si>
  <si>
    <t>jacques altidor</t>
  </si>
  <si>
    <t>jacques</t>
  </si>
  <si>
    <t>11019590MM10A</t>
  </si>
  <si>
    <t>14013184CF10A</t>
  </si>
  <si>
    <t>nicholas clark</t>
  </si>
  <si>
    <t>13014920CF10A</t>
  </si>
  <si>
    <t>Fraud Obtain Food or Lodging</t>
  </si>
  <si>
    <t>evens jeanbaptiste</t>
  </si>
  <si>
    <t>evens</t>
  </si>
  <si>
    <t>13016319CF10A</t>
  </si>
  <si>
    <t>narendra sirjoo</t>
  </si>
  <si>
    <t>narendra</t>
  </si>
  <si>
    <t>sirjoo</t>
  </si>
  <si>
    <t>14008421MM10A</t>
  </si>
  <si>
    <t>lee tripp</t>
  </si>
  <si>
    <t>tripp</t>
  </si>
  <si>
    <t>14014597CF10A</t>
  </si>
  <si>
    <t>vladimir calixte</t>
  </si>
  <si>
    <t>calixte</t>
  </si>
  <si>
    <t>13012677CF10A</t>
  </si>
  <si>
    <t>13088926TC40A</t>
  </si>
  <si>
    <t>dedrick williams</t>
  </si>
  <si>
    <t>dedrick</t>
  </si>
  <si>
    <t>14003031CF10A</t>
  </si>
  <si>
    <t>14011919CF10A</t>
  </si>
  <si>
    <t>keith dillman</t>
  </si>
  <si>
    <t>dillman</t>
  </si>
  <si>
    <t>13014186CF10A</t>
  </si>
  <si>
    <t>francisco gonzalez</t>
  </si>
  <si>
    <t>14000962MM10A</t>
  </si>
  <si>
    <t>novey bennett-walker</t>
  </si>
  <si>
    <t>novey</t>
  </si>
  <si>
    <t>bennett-walker</t>
  </si>
  <si>
    <t>14013720MM10A</t>
  </si>
  <si>
    <t>julio aviles</t>
  </si>
  <si>
    <t>aviles</t>
  </si>
  <si>
    <t>13007304CF10A</t>
  </si>
  <si>
    <t>Live on Earnings of Prostitute</t>
  </si>
  <si>
    <t>13042641TC20A</t>
  </si>
  <si>
    <t>roger baladi</t>
  </si>
  <si>
    <t>baladi</t>
  </si>
  <si>
    <t>13011657CF10A</t>
  </si>
  <si>
    <t>krista mazzeo</t>
  </si>
  <si>
    <t>krista</t>
  </si>
  <si>
    <t>mazzeo</t>
  </si>
  <si>
    <t>14016152MM10A</t>
  </si>
  <si>
    <t>lias corker</t>
  </si>
  <si>
    <t>lias</t>
  </si>
  <si>
    <t>13009236CF10A</t>
  </si>
  <si>
    <t>14002766CF10A</t>
  </si>
  <si>
    <t>victoria phillips</t>
  </si>
  <si>
    <t>phillips</t>
  </si>
  <si>
    <t>13017330CF10A</t>
  </si>
  <si>
    <t>lucia arne</t>
  </si>
  <si>
    <t>lucia</t>
  </si>
  <si>
    <t>arne</t>
  </si>
  <si>
    <t>14004080MM10A</t>
  </si>
  <si>
    <t>heriberto castro</t>
  </si>
  <si>
    <t>heriberto</t>
  </si>
  <si>
    <t>castro</t>
  </si>
  <si>
    <t>14003704MM10A</t>
  </si>
  <si>
    <t>roberto gonzalez</t>
  </si>
  <si>
    <t>13000822CF10A</t>
  </si>
  <si>
    <t>13001985CF10A</t>
  </si>
  <si>
    <t>willie pitts</t>
  </si>
  <si>
    <t>14013760CF10A</t>
  </si>
  <si>
    <t>juan perez</t>
  </si>
  <si>
    <t>13004394CF10A</t>
  </si>
  <si>
    <t>catherine blackwood</t>
  </si>
  <si>
    <t>13010258CF10A</t>
  </si>
  <si>
    <t>princemalachi johnson</t>
  </si>
  <si>
    <t>princemalachi</t>
  </si>
  <si>
    <t>14013208MM10A</t>
  </si>
  <si>
    <t>edward thomas</t>
  </si>
  <si>
    <t>13015090CF10A</t>
  </si>
  <si>
    <t>14006322CF10A</t>
  </si>
  <si>
    <t>ulysses davis</t>
  </si>
  <si>
    <t>ulysses</t>
  </si>
  <si>
    <t>08021349CF10A</t>
  </si>
  <si>
    <t>jonathan masson</t>
  </si>
  <si>
    <t>masson</t>
  </si>
  <si>
    <t>14013044CF10A</t>
  </si>
  <si>
    <t>sam metellus</t>
  </si>
  <si>
    <t>metellus</t>
  </si>
  <si>
    <t>14002560CF10A</t>
  </si>
  <si>
    <t>15004997CF10A</t>
  </si>
  <si>
    <t>jetadia brown</t>
  </si>
  <si>
    <t>jetadia</t>
  </si>
  <si>
    <t>13003373MM10A</t>
  </si>
  <si>
    <t>13009341MM10A</t>
  </si>
  <si>
    <t>Unnatural/Lascivious Act</t>
  </si>
  <si>
    <t>alyson perez</t>
  </si>
  <si>
    <t>alyson</t>
  </si>
  <si>
    <t>14003344CF10A</t>
  </si>
  <si>
    <t>kurt vanasse</t>
  </si>
  <si>
    <t>vanasse</t>
  </si>
  <si>
    <t>13004271CF10A</t>
  </si>
  <si>
    <t>jahmara rawlins</t>
  </si>
  <si>
    <t>jahmara</t>
  </si>
  <si>
    <t>rawlins</t>
  </si>
  <si>
    <t>13000898CF10A</t>
  </si>
  <si>
    <t>johnie walton</t>
  </si>
  <si>
    <t>walton</t>
  </si>
  <si>
    <t>12021892TC10A</t>
  </si>
  <si>
    <t>adita gutierrez</t>
  </si>
  <si>
    <t>adita</t>
  </si>
  <si>
    <t>14012382MM10A</t>
  </si>
  <si>
    <t>kaylin sylvestre</t>
  </si>
  <si>
    <t>kaylin</t>
  </si>
  <si>
    <t>sylvestre</t>
  </si>
  <si>
    <t>14000589MM10A</t>
  </si>
  <si>
    <t>14084473TC30A</t>
  </si>
  <si>
    <t>leonard morris</t>
  </si>
  <si>
    <t>13009631MM10A</t>
  </si>
  <si>
    <t>13021943MM10A</t>
  </si>
  <si>
    <t>reynold cadet</t>
  </si>
  <si>
    <t>reynold</t>
  </si>
  <si>
    <t>cadet</t>
  </si>
  <si>
    <t>13008155MM10A</t>
  </si>
  <si>
    <t>masoom ali</t>
  </si>
  <si>
    <t>masoom</t>
  </si>
  <si>
    <t>13016994CF10A</t>
  </si>
  <si>
    <t>Money Launder 100K or More Dols</t>
  </si>
  <si>
    <t>john heinle</t>
  </si>
  <si>
    <t>heinle</t>
  </si>
  <si>
    <t>14012852MM10A</t>
  </si>
  <si>
    <t>patrick tobar</t>
  </si>
  <si>
    <t>tobar</t>
  </si>
  <si>
    <t>14009833MM10A</t>
  </si>
  <si>
    <t>gregory ponce</t>
  </si>
  <si>
    <t>ponce</t>
  </si>
  <si>
    <t>13007528MM10A</t>
  </si>
  <si>
    <t>chastity alexander</t>
  </si>
  <si>
    <t>chastity</t>
  </si>
  <si>
    <t>preston mcburrows</t>
  </si>
  <si>
    <t>mcburrows</t>
  </si>
  <si>
    <t>10014978CF10A</t>
  </si>
  <si>
    <t>stevenson charles</t>
  </si>
  <si>
    <t>stevenson</t>
  </si>
  <si>
    <t>13000655CF10A</t>
  </si>
  <si>
    <t>jessica arboleda</t>
  </si>
  <si>
    <t>arboleda</t>
  </si>
  <si>
    <t>14013056MM10A</t>
  </si>
  <si>
    <t>pavel drobiazko</t>
  </si>
  <si>
    <t>pavel</t>
  </si>
  <si>
    <t>drobiazko</t>
  </si>
  <si>
    <t>14004912CF10A</t>
  </si>
  <si>
    <t>ricardo moreno</t>
  </si>
  <si>
    <t>13004810CF10A</t>
  </si>
  <si>
    <t>alan saintfleur</t>
  </si>
  <si>
    <t>saintfleur</t>
  </si>
  <si>
    <t>14001742MM10A</t>
  </si>
  <si>
    <t>14005727MM10A</t>
  </si>
  <si>
    <t>ronald st hill</t>
  </si>
  <si>
    <t>st hill</t>
  </si>
  <si>
    <t>14003202CF10A</t>
  </si>
  <si>
    <t>mark harden</t>
  </si>
  <si>
    <t>harden</t>
  </si>
  <si>
    <t>14005244MM10A</t>
  </si>
  <si>
    <t>15000453MM10A</t>
  </si>
  <si>
    <t>dawn kluenie</t>
  </si>
  <si>
    <t>dawn</t>
  </si>
  <si>
    <t>kluenie</t>
  </si>
  <si>
    <t>14004832MU10A</t>
  </si>
  <si>
    <t>herbert wilson</t>
  </si>
  <si>
    <t>herbert</t>
  </si>
  <si>
    <t>12011230CF10A</t>
  </si>
  <si>
    <t>joseph affiltto</t>
  </si>
  <si>
    <t>affiltto</t>
  </si>
  <si>
    <t>14005939CF10A</t>
  </si>
  <si>
    <t>bianca adhemar</t>
  </si>
  <si>
    <t>bianca</t>
  </si>
  <si>
    <t>adhemar</t>
  </si>
  <si>
    <t>13023836MM10A</t>
  </si>
  <si>
    <t>eric higdon</t>
  </si>
  <si>
    <t>higdon</t>
  </si>
  <si>
    <t>13006008CF10A</t>
  </si>
  <si>
    <t>14008511CF10A</t>
  </si>
  <si>
    <t>rodale hill</t>
  </si>
  <si>
    <t>rodale</t>
  </si>
  <si>
    <t>13003738CF10A</t>
  </si>
  <si>
    <t>13009085MM10A</t>
  </si>
  <si>
    <t>phillip hopson</t>
  </si>
  <si>
    <t>hopson</t>
  </si>
  <si>
    <t>13005021CF10A</t>
  </si>
  <si>
    <t>jean nelson</t>
  </si>
  <si>
    <t>14015103CF10A</t>
  </si>
  <si>
    <t>elisa garcia</t>
  </si>
  <si>
    <t>elisa</t>
  </si>
  <si>
    <t>14009244MU10A</t>
  </si>
  <si>
    <t>tarike clarke</t>
  </si>
  <si>
    <t>tarike</t>
  </si>
  <si>
    <t>14008384CF10A</t>
  </si>
  <si>
    <t>Criminal Attempt 2nd Deg Felon</t>
  </si>
  <si>
    <t>russell adams</t>
  </si>
  <si>
    <t>13008853MM10A</t>
  </si>
  <si>
    <t>13014700MO10A</t>
  </si>
  <si>
    <t>Trespassing</t>
  </si>
  <si>
    <t>ronald shelton</t>
  </si>
  <si>
    <t>shelton</t>
  </si>
  <si>
    <t>13011211CF10A</t>
  </si>
  <si>
    <t>tanya jusino</t>
  </si>
  <si>
    <t>jusino</t>
  </si>
  <si>
    <t>14015403CF10A</t>
  </si>
  <si>
    <t>andre collins</t>
  </si>
  <si>
    <t>collins</t>
  </si>
  <si>
    <t>13023178MM10A</t>
  </si>
  <si>
    <t>14010781TC10A</t>
  </si>
  <si>
    <t>algin peralta</t>
  </si>
  <si>
    <t>algin</t>
  </si>
  <si>
    <t>peralta</t>
  </si>
  <si>
    <t>14009275MU10A</t>
  </si>
  <si>
    <t>faris roperto</t>
  </si>
  <si>
    <t>faris</t>
  </si>
  <si>
    <t>roperto</t>
  </si>
  <si>
    <t>13013084CF10A</t>
  </si>
  <si>
    <t>gloria austin</t>
  </si>
  <si>
    <t>gloria</t>
  </si>
  <si>
    <t>13012937CF10A</t>
  </si>
  <si>
    <t>14002275CF10A</t>
  </si>
  <si>
    <t>ellen brezner</t>
  </si>
  <si>
    <t>ellen</t>
  </si>
  <si>
    <t>brezner</t>
  </si>
  <si>
    <t>12005852MO40A</t>
  </si>
  <si>
    <t>13006894MM10A</t>
  </si>
  <si>
    <t>lashondra spain</t>
  </si>
  <si>
    <t>lashondra</t>
  </si>
  <si>
    <t>spain</t>
  </si>
  <si>
    <t>14010328CF10A</t>
  </si>
  <si>
    <t>joseph darville</t>
  </si>
  <si>
    <t>14014231CF10A</t>
  </si>
  <si>
    <t>roderick goddard</t>
  </si>
  <si>
    <t>goddard</t>
  </si>
  <si>
    <t>13004577CF10A</t>
  </si>
  <si>
    <t>charles brown</t>
  </si>
  <si>
    <t>14009952CF10A</t>
  </si>
  <si>
    <t>melek rodney</t>
  </si>
  <si>
    <t>melek</t>
  </si>
  <si>
    <t>13003151CF10A</t>
  </si>
  <si>
    <t>16000286MM20A</t>
  </si>
  <si>
    <t>tammie brown</t>
  </si>
  <si>
    <t>tammie</t>
  </si>
  <si>
    <t>14008820CF10A</t>
  </si>
  <si>
    <t>crystal lyerla</t>
  </si>
  <si>
    <t>lyerla</t>
  </si>
  <si>
    <t>13015557CF10A</t>
  </si>
  <si>
    <t>keith marks</t>
  </si>
  <si>
    <t>marks</t>
  </si>
  <si>
    <t>14009398CF10A</t>
  </si>
  <si>
    <t>bradly allen</t>
  </si>
  <si>
    <t>bradly</t>
  </si>
  <si>
    <t>14006787MM10A</t>
  </si>
  <si>
    <t>gregory lundy</t>
  </si>
  <si>
    <t>lundy</t>
  </si>
  <si>
    <t>14003518CF10A</t>
  </si>
  <si>
    <t>jayson cordero</t>
  </si>
  <si>
    <t>jayson</t>
  </si>
  <si>
    <t>cordero</t>
  </si>
  <si>
    <t>14010731CF10A</t>
  </si>
  <si>
    <t>alan suarezmesa</t>
  </si>
  <si>
    <t>suarezmesa</t>
  </si>
  <si>
    <t>13017337CF10A</t>
  </si>
  <si>
    <t>michele rivera</t>
  </si>
  <si>
    <t>michele</t>
  </si>
  <si>
    <t>14013111CF10A</t>
  </si>
  <si>
    <t>carlwell wilson</t>
  </si>
  <si>
    <t>carlwell</t>
  </si>
  <si>
    <t>13003508CF10A</t>
  </si>
  <si>
    <t>edward johnson</t>
  </si>
  <si>
    <t>13016096CF10A</t>
  </si>
  <si>
    <t>jamar franklin</t>
  </si>
  <si>
    <t>13011545CF10A</t>
  </si>
  <si>
    <t>15007280CF10A</t>
  </si>
  <si>
    <t>deon jackson</t>
  </si>
  <si>
    <t>deon</t>
  </si>
  <si>
    <t>13002307CF10A</t>
  </si>
  <si>
    <t>13015785TC10A</t>
  </si>
  <si>
    <t>14009181MM10A</t>
  </si>
  <si>
    <t>matthew watson</t>
  </si>
  <si>
    <t>13006012CF10A</t>
  </si>
  <si>
    <t>14000326CF10A</t>
  </si>
  <si>
    <t>yashell eaton</t>
  </si>
  <si>
    <t>yashell</t>
  </si>
  <si>
    <t>12018695CF10A</t>
  </si>
  <si>
    <t>15002706MM20A</t>
  </si>
  <si>
    <t>jorge lawrence</t>
  </si>
  <si>
    <t>14004721CF10A</t>
  </si>
  <si>
    <t>berton michel</t>
  </si>
  <si>
    <t>berton</t>
  </si>
  <si>
    <t>michel</t>
  </si>
  <si>
    <t>14001777CF10A</t>
  </si>
  <si>
    <t>elexis garcia</t>
  </si>
  <si>
    <t>elexis</t>
  </si>
  <si>
    <t>12010393CF10A</t>
  </si>
  <si>
    <t>raymond rakoski</t>
  </si>
  <si>
    <t>rakoski</t>
  </si>
  <si>
    <t>13014082CF10A</t>
  </si>
  <si>
    <t>15003313MM10A</t>
  </si>
  <si>
    <t>josue pierre</t>
  </si>
  <si>
    <t>josue</t>
  </si>
  <si>
    <t>14007471CF10A</t>
  </si>
  <si>
    <t>14021382MU10A</t>
  </si>
  <si>
    <t>sannie williams</t>
  </si>
  <si>
    <t>sannie</t>
  </si>
  <si>
    <t>14035973MU10A</t>
  </si>
  <si>
    <t>moris lucero</t>
  </si>
  <si>
    <t>moris</t>
  </si>
  <si>
    <t>lucero</t>
  </si>
  <si>
    <t>13004561CF10A</t>
  </si>
  <si>
    <t>paris rome</t>
  </si>
  <si>
    <t>paris</t>
  </si>
  <si>
    <t>rome</t>
  </si>
  <si>
    <t>13017719CF10A</t>
  </si>
  <si>
    <t>james payne</t>
  </si>
  <si>
    <t>dakenson placide</t>
  </si>
  <si>
    <t>dakenson</t>
  </si>
  <si>
    <t>placide</t>
  </si>
  <si>
    <t>13007416CF10A</t>
  </si>
  <si>
    <t>fernando walker</t>
  </si>
  <si>
    <t>13013909CF10A</t>
  </si>
  <si>
    <t>15054085TC40A</t>
  </si>
  <si>
    <t>harold coronado-cruz</t>
  </si>
  <si>
    <t>coronado-cruz</t>
  </si>
  <si>
    <t>13017189CF10A</t>
  </si>
  <si>
    <t>michael phelan</t>
  </si>
  <si>
    <t>phelan</t>
  </si>
  <si>
    <t>13000195MM10A</t>
  </si>
  <si>
    <t>steven dillion</t>
  </si>
  <si>
    <t>dillion</t>
  </si>
  <si>
    <t>14014046CF10A</t>
  </si>
  <si>
    <t>preston roman</t>
  </si>
  <si>
    <t>roman</t>
  </si>
  <si>
    <t>14004701MM10A</t>
  </si>
  <si>
    <t>lance hayes</t>
  </si>
  <si>
    <t>lance</t>
  </si>
  <si>
    <t>hayes</t>
  </si>
  <si>
    <t>13006071CF10A</t>
  </si>
  <si>
    <t>randy garciagarcia</t>
  </si>
  <si>
    <t>randy</t>
  </si>
  <si>
    <t>garciagarcia</t>
  </si>
  <si>
    <t>10008298MM10A</t>
  </si>
  <si>
    <t>lureine faustin</t>
  </si>
  <si>
    <t>lureine</t>
  </si>
  <si>
    <t>faustin</t>
  </si>
  <si>
    <t>14004601CF10A</t>
  </si>
  <si>
    <t>15044948TC20A</t>
  </si>
  <si>
    <t>maximo castro</t>
  </si>
  <si>
    <t>maximo</t>
  </si>
  <si>
    <t>13006562MM10A</t>
  </si>
  <si>
    <t>joshua diaz</t>
  </si>
  <si>
    <t>14005850CF10A</t>
  </si>
  <si>
    <t>lonny paul</t>
  </si>
  <si>
    <t>lonny</t>
  </si>
  <si>
    <t>13015923CF10A</t>
  </si>
  <si>
    <t>calvin willoughby</t>
  </si>
  <si>
    <t>willoughby</t>
  </si>
  <si>
    <t>13016065CF10A</t>
  </si>
  <si>
    <t>larry ferguson</t>
  </si>
  <si>
    <t>larry</t>
  </si>
  <si>
    <t>ferguson</t>
  </si>
  <si>
    <t>14004523CF10A</t>
  </si>
  <si>
    <t>bernard crenshaw</t>
  </si>
  <si>
    <t>crenshaw</t>
  </si>
  <si>
    <t>13003696CF10A</t>
  </si>
  <si>
    <t>13007610CF10A</t>
  </si>
  <si>
    <t>robert reeves</t>
  </si>
  <si>
    <t>13003954CF10A</t>
  </si>
  <si>
    <t>christian hughes</t>
  </si>
  <si>
    <t>hughes</t>
  </si>
  <si>
    <t>13020104MM10A</t>
  </si>
  <si>
    <t>michael depre</t>
  </si>
  <si>
    <t>depre</t>
  </si>
  <si>
    <t>13010393CF10A</t>
  </si>
  <si>
    <t>courtland rich</t>
  </si>
  <si>
    <t>courtland</t>
  </si>
  <si>
    <t>rich</t>
  </si>
  <si>
    <t>13003080TC10A</t>
  </si>
  <si>
    <t>14002053CF10A</t>
  </si>
  <si>
    <t>alberto lorenzo-luaces</t>
  </si>
  <si>
    <t>lorenzo-luaces</t>
  </si>
  <si>
    <t>14000372MU10A</t>
  </si>
  <si>
    <t>timothy davis</t>
  </si>
  <si>
    <t>13001647CF10A</t>
  </si>
  <si>
    <t>roxana ebanks</t>
  </si>
  <si>
    <t>roxana</t>
  </si>
  <si>
    <t>ebanks</t>
  </si>
  <si>
    <t>13009723MM10A</t>
  </si>
  <si>
    <t>rashawn nti</t>
  </si>
  <si>
    <t>rashawn</t>
  </si>
  <si>
    <t>nti</t>
  </si>
  <si>
    <t>14006962MM10A</t>
  </si>
  <si>
    <t>tommy turner</t>
  </si>
  <si>
    <t>tommy</t>
  </si>
  <si>
    <t>12016850CF10A</t>
  </si>
  <si>
    <t>13003421CF10A</t>
  </si>
  <si>
    <t>Fraudulent Use Credit Card</t>
  </si>
  <si>
    <t>Robbery W/Deadly Weapon</t>
  </si>
  <si>
    <t>justin givens</t>
  </si>
  <si>
    <t>givens</t>
  </si>
  <si>
    <t>14000427CF10A</t>
  </si>
  <si>
    <t>sterling tatum</t>
  </si>
  <si>
    <t>tatum</t>
  </si>
  <si>
    <t>14012840CF10A</t>
  </si>
  <si>
    <t>magda ramos</t>
  </si>
  <si>
    <t>magda</t>
  </si>
  <si>
    <t>12023207MM10A</t>
  </si>
  <si>
    <t>jose diz</t>
  </si>
  <si>
    <t>diz</t>
  </si>
  <si>
    <t>13005872TC10A</t>
  </si>
  <si>
    <t>ephrain caneus</t>
  </si>
  <si>
    <t>ephrain</t>
  </si>
  <si>
    <t>caneus</t>
  </si>
  <si>
    <t>08003375MM20A</t>
  </si>
  <si>
    <t>cynthia nelson</t>
  </si>
  <si>
    <t>13014937CF10A</t>
  </si>
  <si>
    <t>Aggravated Assault W/o Firearm</t>
  </si>
  <si>
    <t>14000733MM30A</t>
  </si>
  <si>
    <t>richard carmichael</t>
  </si>
  <si>
    <t>carmichael</t>
  </si>
  <si>
    <t>14015213MM10A</t>
  </si>
  <si>
    <t>14016480MM10A</t>
  </si>
  <si>
    <t>michael mason</t>
  </si>
  <si>
    <t>mason</t>
  </si>
  <si>
    <t>13007842MM10A</t>
  </si>
  <si>
    <t>jasmine jacques</t>
  </si>
  <si>
    <t>jasmine</t>
  </si>
  <si>
    <t>13001417CF10A</t>
  </si>
  <si>
    <t>13017998MM10A</t>
  </si>
  <si>
    <t>kevin eason</t>
  </si>
  <si>
    <t>eason</t>
  </si>
  <si>
    <t>13004912CF10A</t>
  </si>
  <si>
    <t>14001386CF10A</t>
  </si>
  <si>
    <t>Aggrav Child Abuse-Causes Harm</t>
  </si>
  <si>
    <t>jozie smith</t>
  </si>
  <si>
    <t>jozie</t>
  </si>
  <si>
    <t>14015849CF10A</t>
  </si>
  <si>
    <t>tequisha bradley</t>
  </si>
  <si>
    <t>tequisha</t>
  </si>
  <si>
    <t>14004082CF10A</t>
  </si>
  <si>
    <t>wesley bates</t>
  </si>
  <si>
    <t>wesley</t>
  </si>
  <si>
    <t>bates</t>
  </si>
  <si>
    <t>13017571MM10A</t>
  </si>
  <si>
    <t>14001373MM40A</t>
  </si>
  <si>
    <t>14011195MM10A</t>
  </si>
  <si>
    <t>Assault On Law Enforc Officer</t>
  </si>
  <si>
    <t>casey jones</t>
  </si>
  <si>
    <t>13010915CF10A</t>
  </si>
  <si>
    <t>larry williams</t>
  </si>
  <si>
    <t>alicia weston</t>
  </si>
  <si>
    <t>alicia</t>
  </si>
  <si>
    <t>weston</t>
  </si>
  <si>
    <t>13016119CF10A</t>
  </si>
  <si>
    <t>theresa liquori</t>
  </si>
  <si>
    <t>liquori</t>
  </si>
  <si>
    <t>14045109MU10A</t>
  </si>
  <si>
    <t>fulton pryer</t>
  </si>
  <si>
    <t>fulton</t>
  </si>
  <si>
    <t>pryer</t>
  </si>
  <si>
    <t>13000930CF10A</t>
  </si>
  <si>
    <t>john huff</t>
  </si>
  <si>
    <t>huff</t>
  </si>
  <si>
    <t>14013999MM10A</t>
  </si>
  <si>
    <t>alan cross</t>
  </si>
  <si>
    <t>cross</t>
  </si>
  <si>
    <t>13003756CF10A</t>
  </si>
  <si>
    <t>gerard gay</t>
  </si>
  <si>
    <t>gerard</t>
  </si>
  <si>
    <t>13001728CF10A</t>
  </si>
  <si>
    <t>paul sifuentes</t>
  </si>
  <si>
    <t>sifuentes</t>
  </si>
  <si>
    <t>13005624CF10A</t>
  </si>
  <si>
    <t>krystal strobridge</t>
  </si>
  <si>
    <t>krystal</t>
  </si>
  <si>
    <t>strobridge</t>
  </si>
  <si>
    <t>11037540TC10A</t>
  </si>
  <si>
    <t>13017910MM10A</t>
  </si>
  <si>
    <t>15001791CF10A</t>
  </si>
  <si>
    <t>ashley deal</t>
  </si>
  <si>
    <t>deal</t>
  </si>
  <si>
    <t>12017180CF10A</t>
  </si>
  <si>
    <t>alexander vargas</t>
  </si>
  <si>
    <t>vargas</t>
  </si>
  <si>
    <t>13004307CF10A</t>
  </si>
  <si>
    <t>13020800MM10A</t>
  </si>
  <si>
    <t>lonnae baker</t>
  </si>
  <si>
    <t>lonnae</t>
  </si>
  <si>
    <t>14006418CF10A</t>
  </si>
  <si>
    <t>14041490TC20A</t>
  </si>
  <si>
    <t>16000543MM10A</t>
  </si>
  <si>
    <t>yaminah jeancy</t>
  </si>
  <si>
    <t>yaminah</t>
  </si>
  <si>
    <t>jeancy</t>
  </si>
  <si>
    <t>14039081MU10A</t>
  </si>
  <si>
    <t>jovaugh smith</t>
  </si>
  <si>
    <t>jovaugh</t>
  </si>
  <si>
    <t>13001812MM10A</t>
  </si>
  <si>
    <t>13007144MM10A</t>
  </si>
  <si>
    <t>donald downing</t>
  </si>
  <si>
    <t>downing</t>
  </si>
  <si>
    <t>13008650MM10A</t>
  </si>
  <si>
    <t>14005318TC10A</t>
  </si>
  <si>
    <t>llotoya robinson</t>
  </si>
  <si>
    <t>llotoya</t>
  </si>
  <si>
    <t>14008332CF10A</t>
  </si>
  <si>
    <t>demetrius richardson</t>
  </si>
  <si>
    <t>demetrius</t>
  </si>
  <si>
    <t>13007819MM10A</t>
  </si>
  <si>
    <t>edy chavarriacalderon</t>
  </si>
  <si>
    <t>chavarriacalderon</t>
  </si>
  <si>
    <t>13014036MM10A</t>
  </si>
  <si>
    <t>valeria german</t>
  </si>
  <si>
    <t>valeria</t>
  </si>
  <si>
    <t>german</t>
  </si>
  <si>
    <t>14015618MM10A</t>
  </si>
  <si>
    <t>trodrick holland</t>
  </si>
  <si>
    <t>trodrick</t>
  </si>
  <si>
    <t>10009664CF10A</t>
  </si>
  <si>
    <t>tavaris carter</t>
  </si>
  <si>
    <t>tavaris</t>
  </si>
  <si>
    <t>11019744MO10A</t>
  </si>
  <si>
    <t>Trespass</t>
  </si>
  <si>
    <t>karen colato</t>
  </si>
  <si>
    <t>colato</t>
  </si>
  <si>
    <t>13016099CF10A</t>
  </si>
  <si>
    <t>orlando kirlew</t>
  </si>
  <si>
    <t>kirlew</t>
  </si>
  <si>
    <t>13000289CF10A</t>
  </si>
  <si>
    <t>vanessa cardellaadams</t>
  </si>
  <si>
    <t>cardellaadams</t>
  </si>
  <si>
    <t>13018595MM10A</t>
  </si>
  <si>
    <t>elizabeth velazquezlugo</t>
  </si>
  <si>
    <t>velazquezlugo</t>
  </si>
  <si>
    <t>13017184CF10A</t>
  </si>
  <si>
    <t>kyron jones</t>
  </si>
  <si>
    <t>kyron</t>
  </si>
  <si>
    <t>13008102MM10A</t>
  </si>
  <si>
    <t>14000528MM10A</t>
  </si>
  <si>
    <t>samuel jeanhilaire</t>
  </si>
  <si>
    <t>jeanhilaire</t>
  </si>
  <si>
    <t>12000890CF10A</t>
  </si>
  <si>
    <t>14016017CF10A</t>
  </si>
  <si>
    <t>frantz lamour</t>
  </si>
  <si>
    <t>lamour</t>
  </si>
  <si>
    <t>13007802CF10A</t>
  </si>
  <si>
    <t>14004154CF10A</t>
  </si>
  <si>
    <t>Unlaw Pos of Prson ID of another</t>
  </si>
  <si>
    <t>charmon cooley</t>
  </si>
  <si>
    <t>charmon</t>
  </si>
  <si>
    <t>cooley</t>
  </si>
  <si>
    <t>14005346CF10A</t>
  </si>
  <si>
    <t>susana colon</t>
  </si>
  <si>
    <t>susana</t>
  </si>
  <si>
    <t>colon</t>
  </si>
  <si>
    <t>13000006MM10A</t>
  </si>
  <si>
    <t>13008901MO10A</t>
  </si>
  <si>
    <t>donte dixon</t>
  </si>
  <si>
    <t>donte</t>
  </si>
  <si>
    <t>12006838CF10A</t>
  </si>
  <si>
    <t>andy wells</t>
  </si>
  <si>
    <t>14008729MM10A</t>
  </si>
  <si>
    <t>14011982MM10A</t>
  </si>
  <si>
    <t>nolasco pena</t>
  </si>
  <si>
    <t>nolasco</t>
  </si>
  <si>
    <t>13000095CF10A</t>
  </si>
  <si>
    <t>karlvenski gordon</t>
  </si>
  <si>
    <t>karlvenski</t>
  </si>
  <si>
    <t>14014828CF10A</t>
  </si>
  <si>
    <t>jason desmangles</t>
  </si>
  <si>
    <t>desmangles</t>
  </si>
  <si>
    <t>14002281MM10A</t>
  </si>
  <si>
    <t>14009973MM10A</t>
  </si>
  <si>
    <t>marc corley</t>
  </si>
  <si>
    <t>corley</t>
  </si>
  <si>
    <t>13006170MM10A</t>
  </si>
  <si>
    <t>15004715CF10A</t>
  </si>
  <si>
    <t>christina garrison</t>
  </si>
  <si>
    <t>christina</t>
  </si>
  <si>
    <t>14000280MM10A</t>
  </si>
  <si>
    <t>lisa savage</t>
  </si>
  <si>
    <t>lisa</t>
  </si>
  <si>
    <t>savage</t>
  </si>
  <si>
    <t>allan lee</t>
  </si>
  <si>
    <t>allan</t>
  </si>
  <si>
    <t>14010772MM10A</t>
  </si>
  <si>
    <t>marsell mccullough</t>
  </si>
  <si>
    <t>marsell</t>
  </si>
  <si>
    <t>mccullough</t>
  </si>
  <si>
    <t>12004080CF10A</t>
  </si>
  <si>
    <t>earl williams</t>
  </si>
  <si>
    <t>13005794CF10A</t>
  </si>
  <si>
    <t>13005994MM10A</t>
  </si>
  <si>
    <t>15006683MM10A</t>
  </si>
  <si>
    <t>chad bouma</t>
  </si>
  <si>
    <t>bouma</t>
  </si>
  <si>
    <t>13011493CF10A</t>
  </si>
  <si>
    <t>norence baker</t>
  </si>
  <si>
    <t>norence</t>
  </si>
  <si>
    <t>13012549CF10A</t>
  </si>
  <si>
    <t>14006802TC10A</t>
  </si>
  <si>
    <t>justin floyd</t>
  </si>
  <si>
    <t>13007190CF10A</t>
  </si>
  <si>
    <t>13014216CF10A</t>
  </si>
  <si>
    <t>christopher dada</t>
  </si>
  <si>
    <t>dada</t>
  </si>
  <si>
    <t>14002279CF10A</t>
  </si>
  <si>
    <t>15024961TC40A</t>
  </si>
  <si>
    <t>timothy devito</t>
  </si>
  <si>
    <t>devito</t>
  </si>
  <si>
    <t>alexander rodriguez</t>
  </si>
  <si>
    <t>al charlot</t>
  </si>
  <si>
    <t>al</t>
  </si>
  <si>
    <t>charlot</t>
  </si>
  <si>
    <t>14004785CF10A</t>
  </si>
  <si>
    <t>chantelle butler</t>
  </si>
  <si>
    <t>chantelle</t>
  </si>
  <si>
    <t>14008528CF10A</t>
  </si>
  <si>
    <t>jeffrey basham</t>
  </si>
  <si>
    <t>basham</t>
  </si>
  <si>
    <t>13001168CF10A</t>
  </si>
  <si>
    <t>15008489TC20A</t>
  </si>
  <si>
    <t>15009771MO10A</t>
  </si>
  <si>
    <t>yesenia rosas</t>
  </si>
  <si>
    <t>yesenia</t>
  </si>
  <si>
    <t>rosas</t>
  </si>
  <si>
    <t>13001074CF10A</t>
  </si>
  <si>
    <t>15018081TC20A</t>
  </si>
  <si>
    <t>isaias hincapieroman</t>
  </si>
  <si>
    <t>isaias</t>
  </si>
  <si>
    <t>hincapieroman</t>
  </si>
  <si>
    <t>14015180MM10A</t>
  </si>
  <si>
    <t>patsy kennedy</t>
  </si>
  <si>
    <t>patsy</t>
  </si>
  <si>
    <t>13001073CF10A</t>
  </si>
  <si>
    <t>john mccabe</t>
  </si>
  <si>
    <t>mccabe</t>
  </si>
  <si>
    <t>12022505MM10A</t>
  </si>
  <si>
    <t>13006449CF10A</t>
  </si>
  <si>
    <t>kenneth boyd</t>
  </si>
  <si>
    <t>boyd</t>
  </si>
  <si>
    <t>13006650MM10A</t>
  </si>
  <si>
    <t>14002514TC10A</t>
  </si>
  <si>
    <t>arthur mcqueen</t>
  </si>
  <si>
    <t>mcqueen</t>
  </si>
  <si>
    <t>14005532MM10A</t>
  </si>
  <si>
    <t>kenneth cash</t>
  </si>
  <si>
    <t>cash</t>
  </si>
  <si>
    <t>12013597CF10A</t>
  </si>
  <si>
    <t>talvet johnson</t>
  </si>
  <si>
    <t>talvet</t>
  </si>
  <si>
    <t>14004365CF10A</t>
  </si>
  <si>
    <t>brenda inman</t>
  </si>
  <si>
    <t>inman</t>
  </si>
  <si>
    <t>08017042MM10A</t>
  </si>
  <si>
    <t>vanessa albino</t>
  </si>
  <si>
    <t>albino</t>
  </si>
  <si>
    <t>12026484MM10A</t>
  </si>
  <si>
    <t>jeffrey dolgan</t>
  </si>
  <si>
    <t>dolgan</t>
  </si>
  <si>
    <t>14001871MM10A</t>
  </si>
  <si>
    <t>laque vallejo</t>
  </si>
  <si>
    <t>laque</t>
  </si>
  <si>
    <t>13011801CF10A</t>
  </si>
  <si>
    <t>moeshae reed</t>
  </si>
  <si>
    <t>moeshae</t>
  </si>
  <si>
    <t>13012724CF10A</t>
  </si>
  <si>
    <t>alan alt</t>
  </si>
  <si>
    <t>alt</t>
  </si>
  <si>
    <t>14010930CF10A</t>
  </si>
  <si>
    <t>shaun wilson</t>
  </si>
  <si>
    <t>shaun</t>
  </si>
  <si>
    <t>14005963CF10A</t>
  </si>
  <si>
    <t>daniel rodriuez</t>
  </si>
  <si>
    <t>rodriuez</t>
  </si>
  <si>
    <t>laricky asbury</t>
  </si>
  <si>
    <t>laricky</t>
  </si>
  <si>
    <t>asbury</t>
  </si>
  <si>
    <t>13001995CF10A</t>
  </si>
  <si>
    <t>13006469CF10A</t>
  </si>
  <si>
    <t>tercel reckley</t>
  </si>
  <si>
    <t>tercel</t>
  </si>
  <si>
    <t>13011472CF10A</t>
  </si>
  <si>
    <t>15023345TC10A</t>
  </si>
  <si>
    <t>shareese freeman-florence</t>
  </si>
  <si>
    <t>shareese</t>
  </si>
  <si>
    <t>freeman-florence</t>
  </si>
  <si>
    <t>14010766MM10A</t>
  </si>
  <si>
    <t>marvardo patton</t>
  </si>
  <si>
    <t>marvardo</t>
  </si>
  <si>
    <t>patton</t>
  </si>
  <si>
    <t>patrick mcnulty</t>
  </si>
  <si>
    <t>14001952CF10A</t>
  </si>
  <si>
    <t>michael vaia</t>
  </si>
  <si>
    <t>vaia</t>
  </si>
  <si>
    <t>13009472MM10A</t>
  </si>
  <si>
    <t>13036749TC20A</t>
  </si>
  <si>
    <t>christopher babecki</t>
  </si>
  <si>
    <t>babecki</t>
  </si>
  <si>
    <t>13020821MM10A</t>
  </si>
  <si>
    <t>john mauro</t>
  </si>
  <si>
    <t>sheila trovato</t>
  </si>
  <si>
    <t>sheila</t>
  </si>
  <si>
    <t>trovato</t>
  </si>
  <si>
    <t>13018829MM10A</t>
  </si>
  <si>
    <t>jordan monagas</t>
  </si>
  <si>
    <t>monagas</t>
  </si>
  <si>
    <t>14007179CF10A</t>
  </si>
  <si>
    <t>15005451CF10A</t>
  </si>
  <si>
    <t>walter carter</t>
  </si>
  <si>
    <t>14024108MU10A</t>
  </si>
  <si>
    <t>cynthia cardoza</t>
  </si>
  <si>
    <t>cardoza</t>
  </si>
  <si>
    <t>13004060CF10A</t>
  </si>
  <si>
    <t>melisa higgins</t>
  </si>
  <si>
    <t>melisa</t>
  </si>
  <si>
    <t>higgins</t>
  </si>
  <si>
    <t>14016379CF10A</t>
  </si>
  <si>
    <t>norberto garcia</t>
  </si>
  <si>
    <t>norberto</t>
  </si>
  <si>
    <t>14003572MM10A</t>
  </si>
  <si>
    <t>samyrah carter</t>
  </si>
  <si>
    <t>samyrah</t>
  </si>
  <si>
    <t>13014025CF10A</t>
  </si>
  <si>
    <t>catherine capozzi</t>
  </si>
  <si>
    <t>capozzi</t>
  </si>
  <si>
    <t>13015656CF10A</t>
  </si>
  <si>
    <t>14012699MM10A</t>
  </si>
  <si>
    <t>christopher crespo</t>
  </si>
  <si>
    <t>13008070MM10A</t>
  </si>
  <si>
    <t>christopher collins</t>
  </si>
  <si>
    <t>14009844MM10A</t>
  </si>
  <si>
    <t>derrick key</t>
  </si>
  <si>
    <t>12014461MM10A</t>
  </si>
  <si>
    <t>14003946CF10A</t>
  </si>
  <si>
    <t>erik jarovits</t>
  </si>
  <si>
    <t>jarovits</t>
  </si>
  <si>
    <t>14009200CF10A</t>
  </si>
  <si>
    <t>15008310MM10A</t>
  </si>
  <si>
    <t>john bueno</t>
  </si>
  <si>
    <t>bueno</t>
  </si>
  <si>
    <t>14005791CF10A</t>
  </si>
  <si>
    <t>karen straussberger</t>
  </si>
  <si>
    <t>straussberger</t>
  </si>
  <si>
    <t>14006352CF10A</t>
  </si>
  <si>
    <t>daniel brown</t>
  </si>
  <si>
    <t>rachel chamberlain</t>
  </si>
  <si>
    <t>chamberlain</t>
  </si>
  <si>
    <t>13023371MO10A</t>
  </si>
  <si>
    <t>Intoxicated/Safety Of Another</t>
  </si>
  <si>
    <t>tramail kelly</t>
  </si>
  <si>
    <t>tramail</t>
  </si>
  <si>
    <t>11026244MO10A</t>
  </si>
  <si>
    <t>Gambling/Gamb Paraphernalia</t>
  </si>
  <si>
    <t>gabriela beato</t>
  </si>
  <si>
    <t>gabriela</t>
  </si>
  <si>
    <t>beato</t>
  </si>
  <si>
    <t>14012737CF10A</t>
  </si>
  <si>
    <t>andrew siegel</t>
  </si>
  <si>
    <t>siegel</t>
  </si>
  <si>
    <t>paulette clarke</t>
  </si>
  <si>
    <t>paulette</t>
  </si>
  <si>
    <t>13013701CF10A</t>
  </si>
  <si>
    <t>Neglect/Abuse Elderly Person</t>
  </si>
  <si>
    <t>candyce leefmans</t>
  </si>
  <si>
    <t>candyce</t>
  </si>
  <si>
    <t>leefmans</t>
  </si>
  <si>
    <t>14005804CF10A</t>
  </si>
  <si>
    <t>yanik palmer</t>
  </si>
  <si>
    <t>yanik</t>
  </si>
  <si>
    <t>palmer</t>
  </si>
  <si>
    <t>14002358CF10A</t>
  </si>
  <si>
    <t>Traffick Amphetamine 28g&gt;&lt;200g</t>
  </si>
  <si>
    <t>15000160MM40A</t>
  </si>
  <si>
    <t>alberto mosquera</t>
  </si>
  <si>
    <t>mosquera</t>
  </si>
  <si>
    <t>14004753CF10A</t>
  </si>
  <si>
    <t>14010208CF10A</t>
  </si>
  <si>
    <t>Traffick Oxycodone 14-25 grams</t>
  </si>
  <si>
    <t>jose morales</t>
  </si>
  <si>
    <t>morales</t>
  </si>
  <si>
    <t>12015794CF10A</t>
  </si>
  <si>
    <t>15014332CF10A</t>
  </si>
  <si>
    <t>Conspire Traffic Illegal Drugs</t>
  </si>
  <si>
    <t>cristina kuntz</t>
  </si>
  <si>
    <t>cristina</t>
  </si>
  <si>
    <t>kuntz</t>
  </si>
  <si>
    <t>adam rosario</t>
  </si>
  <si>
    <t>adam</t>
  </si>
  <si>
    <t>14005385MM10A</t>
  </si>
  <si>
    <t>devinte martin</t>
  </si>
  <si>
    <t>devinte</t>
  </si>
  <si>
    <t>lamondrio fields</t>
  </si>
  <si>
    <t>lamondrio</t>
  </si>
  <si>
    <t>fields</t>
  </si>
  <si>
    <t>13004118CF10A</t>
  </si>
  <si>
    <t>13016425CF10A</t>
  </si>
  <si>
    <t>tamera bankston</t>
  </si>
  <si>
    <t>tamera</t>
  </si>
  <si>
    <t>bankston</t>
  </si>
  <si>
    <t>12015061CF10A</t>
  </si>
  <si>
    <t>Grand Theft In The 3Rd Degree</t>
  </si>
  <si>
    <t>15009884MM10A</t>
  </si>
  <si>
    <t>joseph keller</t>
  </si>
  <si>
    <t>keller</t>
  </si>
  <si>
    <t>14005431CF10A</t>
  </si>
  <si>
    <t>donald hampshire</t>
  </si>
  <si>
    <t>hampshire</t>
  </si>
  <si>
    <t>14011421MM10A</t>
  </si>
  <si>
    <t>portia cooper</t>
  </si>
  <si>
    <t>portia</t>
  </si>
  <si>
    <t>08010781CF10A</t>
  </si>
  <si>
    <t>brandon burwell</t>
  </si>
  <si>
    <t>burwell</t>
  </si>
  <si>
    <t>13013468TC10A</t>
  </si>
  <si>
    <t>marcus fletcher</t>
  </si>
  <si>
    <t>14005404MM10A</t>
  </si>
  <si>
    <t>Viol Injunction Protect Dom Vi</t>
  </si>
  <si>
    <t>bryan santana</t>
  </si>
  <si>
    <t>santana</t>
  </si>
  <si>
    <t>13006789CF10A</t>
  </si>
  <si>
    <t>malcolm alford</t>
  </si>
  <si>
    <t>alford</t>
  </si>
  <si>
    <t>12010929CF10A</t>
  </si>
  <si>
    <t>candido peaz</t>
  </si>
  <si>
    <t>candido</t>
  </si>
  <si>
    <t>peaz</t>
  </si>
  <si>
    <t>14009586CF10A</t>
  </si>
  <si>
    <t>jeremiah wilson</t>
  </si>
  <si>
    <t>13003422MO10A</t>
  </si>
  <si>
    <t>15008152MM10A</t>
  </si>
  <si>
    <t>keenen stinson</t>
  </si>
  <si>
    <t>keenen</t>
  </si>
  <si>
    <t>stinson</t>
  </si>
  <si>
    <t>13014326CF10A</t>
  </si>
  <si>
    <t>lucas delnegro</t>
  </si>
  <si>
    <t>lucas</t>
  </si>
  <si>
    <t>delnegro</t>
  </si>
  <si>
    <t>14011801CF10A</t>
  </si>
  <si>
    <t>14013695CF10A</t>
  </si>
  <si>
    <t>Trespass Struct/Convey Occupy</t>
  </si>
  <si>
    <t>charleen latta</t>
  </si>
  <si>
    <t>charleen</t>
  </si>
  <si>
    <t>latta</t>
  </si>
  <si>
    <t>jacob ramos</t>
  </si>
  <si>
    <t>14017152MM10A</t>
  </si>
  <si>
    <t>timothy hall</t>
  </si>
  <si>
    <t>13017577CF10A</t>
  </si>
  <si>
    <t>14000501MM10A</t>
  </si>
  <si>
    <t>nelson osceola</t>
  </si>
  <si>
    <t>13000903CF10A</t>
  </si>
  <si>
    <t>15004061CF10A</t>
  </si>
  <si>
    <t>15007467CF10A</t>
  </si>
  <si>
    <t>Neglect Child / Bodily Harm</t>
  </si>
  <si>
    <t>lorraine coleman</t>
  </si>
  <si>
    <t>lorraine</t>
  </si>
  <si>
    <t>14010912CF10A</t>
  </si>
  <si>
    <t>darron wilson</t>
  </si>
  <si>
    <t>darron</t>
  </si>
  <si>
    <t>13005332CF10A</t>
  </si>
  <si>
    <t>kassandra cruz</t>
  </si>
  <si>
    <t>kassandra</t>
  </si>
  <si>
    <t>cruz</t>
  </si>
  <si>
    <t>13005902CF10A</t>
  </si>
  <si>
    <t>christopher filius</t>
  </si>
  <si>
    <t>filius</t>
  </si>
  <si>
    <t>13015916CF10A</t>
  </si>
  <si>
    <t>15003895MM40A</t>
  </si>
  <si>
    <t>ciara mcgriff</t>
  </si>
  <si>
    <t>ciara</t>
  </si>
  <si>
    <t>mcgriff</t>
  </si>
  <si>
    <t>14004550CF10A</t>
  </si>
  <si>
    <t>15006946MM10A</t>
  </si>
  <si>
    <t>Misuse Of Wireless 911 System</t>
  </si>
  <si>
    <t>robert boyd</t>
  </si>
  <si>
    <t>11020553CF10A</t>
  </si>
  <si>
    <t>14012503MM10A</t>
  </si>
  <si>
    <t>15007322CF10A</t>
  </si>
  <si>
    <t>wolselean beckford</t>
  </si>
  <si>
    <t>wolselean</t>
  </si>
  <si>
    <t>beckford</t>
  </si>
  <si>
    <t>14000151CF10A</t>
  </si>
  <si>
    <t>darryl mckinney</t>
  </si>
  <si>
    <t>13023697MM10A</t>
  </si>
  <si>
    <t>sadieanne bailey</t>
  </si>
  <si>
    <t>sadieanne</t>
  </si>
  <si>
    <t>14001560MM10A</t>
  </si>
  <si>
    <t>benny robinson</t>
  </si>
  <si>
    <t>13016695CF10A</t>
  </si>
  <si>
    <t>jasmine milan</t>
  </si>
  <si>
    <t>milan</t>
  </si>
  <si>
    <t>14000188MM10A</t>
  </si>
  <si>
    <t>steve chin</t>
  </si>
  <si>
    <t>chin</t>
  </si>
  <si>
    <t>13010257MM10A</t>
  </si>
  <si>
    <t>robert heil</t>
  </si>
  <si>
    <t>heil</t>
  </si>
  <si>
    <t>13000584CF10A</t>
  </si>
  <si>
    <t>13003063MM20A</t>
  </si>
  <si>
    <t>kenneth warren</t>
  </si>
  <si>
    <t>13003197CF10A</t>
  </si>
  <si>
    <t>13007519MM10A</t>
  </si>
  <si>
    <t>nanira quezadavina</t>
  </si>
  <si>
    <t>nanira</t>
  </si>
  <si>
    <t>quezadavina</t>
  </si>
  <si>
    <t>ricardo williams</t>
  </si>
  <si>
    <t>14014544MM10A</t>
  </si>
  <si>
    <t>diego rocha</t>
  </si>
  <si>
    <t>13015229MM10A</t>
  </si>
  <si>
    <t>14004438MM10A</t>
  </si>
  <si>
    <t>14013733CF10A</t>
  </si>
  <si>
    <t>ulises gonzalezsanchez</t>
  </si>
  <si>
    <t>ulises</t>
  </si>
  <si>
    <t>gonzalezsanchez</t>
  </si>
  <si>
    <t>13020683MM10A</t>
  </si>
  <si>
    <t>david downs</t>
  </si>
  <si>
    <t>nathalie sainvil</t>
  </si>
  <si>
    <t>nathalie</t>
  </si>
  <si>
    <t>sainvil</t>
  </si>
  <si>
    <t>14000901CF10A</t>
  </si>
  <si>
    <t>philip baker</t>
  </si>
  <si>
    <t>14010647CF10A</t>
  </si>
  <si>
    <t>luis gonzalez</t>
  </si>
  <si>
    <t>14014945CF10A</t>
  </si>
  <si>
    <t>derek billie</t>
  </si>
  <si>
    <t>billie</t>
  </si>
  <si>
    <t>13002924MM10A</t>
  </si>
  <si>
    <t>michele gallander</t>
  </si>
  <si>
    <t>gallander</t>
  </si>
  <si>
    <t>14016768CF10A</t>
  </si>
  <si>
    <t>15001973MO10A</t>
  </si>
  <si>
    <t>Loiter Solicit Act Prostitute</t>
  </si>
  <si>
    <t>alicia holloway</t>
  </si>
  <si>
    <t>12012294CF10A</t>
  </si>
  <si>
    <t>13001376MM30A</t>
  </si>
  <si>
    <t>ricardo notise</t>
  </si>
  <si>
    <t>notise</t>
  </si>
  <si>
    <t>14015945MM10A</t>
  </si>
  <si>
    <t>beville quintal</t>
  </si>
  <si>
    <t>beville</t>
  </si>
  <si>
    <t>quintal</t>
  </si>
  <si>
    <t>13013765CF10A</t>
  </si>
  <si>
    <t>bobby sturdivant</t>
  </si>
  <si>
    <t>bobby</t>
  </si>
  <si>
    <t>sturdivant</t>
  </si>
  <si>
    <t>13015109CF10A</t>
  </si>
  <si>
    <t>daphne nunez</t>
  </si>
  <si>
    <t>daphne</t>
  </si>
  <si>
    <t>14000574MM10A</t>
  </si>
  <si>
    <t>timothy bouma</t>
  </si>
  <si>
    <t>14014052CF10A</t>
  </si>
  <si>
    <t>15016308CF10A</t>
  </si>
  <si>
    <t>jesus zacarias</t>
  </si>
  <si>
    <t>jesus</t>
  </si>
  <si>
    <t>zacarias</t>
  </si>
  <si>
    <t>13004624CF10A</t>
  </si>
  <si>
    <t>denny lamour</t>
  </si>
  <si>
    <t>denny</t>
  </si>
  <si>
    <t>14012715CF10A</t>
  </si>
  <si>
    <t>edward phillips</t>
  </si>
  <si>
    <t>christopher kirwan</t>
  </si>
  <si>
    <t>kirwan</t>
  </si>
  <si>
    <t>13001190TC10A</t>
  </si>
  <si>
    <t>alexander blackshure</t>
  </si>
  <si>
    <t>blackshure</t>
  </si>
  <si>
    <t>13012145CF10A</t>
  </si>
  <si>
    <t>kerie cummings</t>
  </si>
  <si>
    <t>kerie</t>
  </si>
  <si>
    <t>14008289CF10A</t>
  </si>
  <si>
    <t>jorge valenzuela</t>
  </si>
  <si>
    <t>valenzuela</t>
  </si>
  <si>
    <t>13003758CF10A</t>
  </si>
  <si>
    <t>brion altidor</t>
  </si>
  <si>
    <t>brion</t>
  </si>
  <si>
    <t>14014308MM10A</t>
  </si>
  <si>
    <t>14014114CF10A</t>
  </si>
  <si>
    <t>christina caccamo</t>
  </si>
  <si>
    <t>caccamo</t>
  </si>
  <si>
    <t>14015129CF10A</t>
  </si>
  <si>
    <t>ebony taylor</t>
  </si>
  <si>
    <t>12017819CF10A</t>
  </si>
  <si>
    <t>marion rickard</t>
  </si>
  <si>
    <t>rickard</t>
  </si>
  <si>
    <t>13004274CF10A</t>
  </si>
  <si>
    <t>adrian lesniewski</t>
  </si>
  <si>
    <t>lesniewski</t>
  </si>
  <si>
    <t>13002580CF10A</t>
  </si>
  <si>
    <t>Del of JWH-250 2-Methox 1-Pentyl</t>
  </si>
  <si>
    <t>chazz leguillow</t>
  </si>
  <si>
    <t>chazz</t>
  </si>
  <si>
    <t>leguillow</t>
  </si>
  <si>
    <t>11007875CF10A</t>
  </si>
  <si>
    <t>mirna lugo</t>
  </si>
  <si>
    <t>mirna</t>
  </si>
  <si>
    <t>lugo</t>
  </si>
  <si>
    <t>14012479CF10A</t>
  </si>
  <si>
    <t>jonatin plancher</t>
  </si>
  <si>
    <t>jonatin</t>
  </si>
  <si>
    <t>14001800CF10A</t>
  </si>
  <si>
    <t>ernest baron</t>
  </si>
  <si>
    <t>14011749MM10A</t>
  </si>
  <si>
    <t>michael ward</t>
  </si>
  <si>
    <t>14006475CF10A</t>
  </si>
  <si>
    <t>elisa lamotta</t>
  </si>
  <si>
    <t>lamotta</t>
  </si>
  <si>
    <t>13004659CF10A</t>
  </si>
  <si>
    <t>Purchasing Of Alprazolam</t>
  </si>
  <si>
    <t>alexandra spinney</t>
  </si>
  <si>
    <t>alexandra</t>
  </si>
  <si>
    <t>spinney</t>
  </si>
  <si>
    <t>13001917MM10A</t>
  </si>
  <si>
    <t>marcellin belgarde</t>
  </si>
  <si>
    <t>marcellin</t>
  </si>
  <si>
    <t>belgarde</t>
  </si>
  <si>
    <t>14010925CF10A</t>
  </si>
  <si>
    <t>frank perez</t>
  </si>
  <si>
    <t>14008614MM10A</t>
  </si>
  <si>
    <t>15045440TC20A</t>
  </si>
  <si>
    <t>philip patnaude</t>
  </si>
  <si>
    <t>patnaude</t>
  </si>
  <si>
    <t>13012028CF10A</t>
  </si>
  <si>
    <t>14002047MM20A</t>
  </si>
  <si>
    <t>diana innocent</t>
  </si>
  <si>
    <t>innocent</t>
  </si>
  <si>
    <t>13002865CF10A</t>
  </si>
  <si>
    <t>javaris mosley</t>
  </si>
  <si>
    <t>javaris</t>
  </si>
  <si>
    <t>14000137CF10A</t>
  </si>
  <si>
    <t>mark ramsey</t>
  </si>
  <si>
    <t>13005748MM10A</t>
  </si>
  <si>
    <t>david bartolino</t>
  </si>
  <si>
    <t>bartolino</t>
  </si>
  <si>
    <t>14006287CF10A</t>
  </si>
  <si>
    <t>Unauthorized Interf w/Railroad</t>
  </si>
  <si>
    <t>15019403TC10A</t>
  </si>
  <si>
    <t>christopher durham</t>
  </si>
  <si>
    <t>durham</t>
  </si>
  <si>
    <t>14004962CF10A</t>
  </si>
  <si>
    <t>15009396CF10A</t>
  </si>
  <si>
    <t>michael gibbons</t>
  </si>
  <si>
    <t>13002338CF10A</t>
  </si>
  <si>
    <t>15003548MM10A</t>
  </si>
  <si>
    <t>thomas ebanks</t>
  </si>
  <si>
    <t>14038684MU10A</t>
  </si>
  <si>
    <t>james harriott</t>
  </si>
  <si>
    <t>harriott</t>
  </si>
  <si>
    <t>14011222CF10A</t>
  </si>
  <si>
    <t>14002778MM20A</t>
  </si>
  <si>
    <t>Poss Of RX Without RX</t>
  </si>
  <si>
    <t>15016452CF10A</t>
  </si>
  <si>
    <t>kenneth hergert</t>
  </si>
  <si>
    <t>hergert</t>
  </si>
  <si>
    <t>13002326CF10A</t>
  </si>
  <si>
    <t>varian powell</t>
  </si>
  <si>
    <t>varian</t>
  </si>
  <si>
    <t>13001917CF10A</t>
  </si>
  <si>
    <t>shannon sullivan</t>
  </si>
  <si>
    <t>shannon</t>
  </si>
  <si>
    <t>14016722CF10A</t>
  </si>
  <si>
    <t>kole roundtree</t>
  </si>
  <si>
    <t>kole</t>
  </si>
  <si>
    <t>14003062CF10A</t>
  </si>
  <si>
    <t>jonathan manet</t>
  </si>
  <si>
    <t>manet</t>
  </si>
  <si>
    <t>14014837CF10A</t>
  </si>
  <si>
    <t>brandon guerrero</t>
  </si>
  <si>
    <t>guerrero</t>
  </si>
  <si>
    <t>14003423CF10A</t>
  </si>
  <si>
    <t>nicole moncur</t>
  </si>
  <si>
    <t>moncur</t>
  </si>
  <si>
    <t>13003783MM10A</t>
  </si>
  <si>
    <t>15001319MM20A</t>
  </si>
  <si>
    <t>15010338CF10A</t>
  </si>
  <si>
    <t>stuart tuckus</t>
  </si>
  <si>
    <t>stuart</t>
  </si>
  <si>
    <t>tuckus</t>
  </si>
  <si>
    <t>13005235CF10A</t>
  </si>
  <si>
    <t>14003828MM10A</t>
  </si>
  <si>
    <t>francis elysee</t>
  </si>
  <si>
    <t>elysee</t>
  </si>
  <si>
    <t>13012449CF10A</t>
  </si>
  <si>
    <t>13014332CF10A</t>
  </si>
  <si>
    <t>andrew mitchell</t>
  </si>
  <si>
    <t>13010966CF10A</t>
  </si>
  <si>
    <t>13069404TC40A</t>
  </si>
  <si>
    <t>jeremy lamar</t>
  </si>
  <si>
    <t>lamar</t>
  </si>
  <si>
    <t>14008168CF10A</t>
  </si>
  <si>
    <t>14004398MM40A</t>
  </si>
  <si>
    <t>Solicit ProstitutionViolation</t>
  </si>
  <si>
    <t>evens gustave</t>
  </si>
  <si>
    <t>gustave</t>
  </si>
  <si>
    <t>12025265MM10A</t>
  </si>
  <si>
    <t>mario brown</t>
  </si>
  <si>
    <t>13016070CF10A</t>
  </si>
  <si>
    <t>harold luzon</t>
  </si>
  <si>
    <t>luzon</t>
  </si>
  <si>
    <t>13023903MM10A</t>
  </si>
  <si>
    <t>sebastian rodriguez</t>
  </si>
  <si>
    <t>14009399MM10A</t>
  </si>
  <si>
    <t>kamal smith</t>
  </si>
  <si>
    <t>kamal</t>
  </si>
  <si>
    <t>13009802MM10A</t>
  </si>
  <si>
    <t>todd hayes</t>
  </si>
  <si>
    <t>todd</t>
  </si>
  <si>
    <t>13017986MM10A</t>
  </si>
  <si>
    <t>nathaniel heron</t>
  </si>
  <si>
    <t>nathaniel</t>
  </si>
  <si>
    <t>heron</t>
  </si>
  <si>
    <t>13015047CF10A</t>
  </si>
  <si>
    <t>shakera collins</t>
  </si>
  <si>
    <t>shakera</t>
  </si>
  <si>
    <t>13005664CF10A</t>
  </si>
  <si>
    <t>14011345MM10A</t>
  </si>
  <si>
    <t>jarrell weaver</t>
  </si>
  <si>
    <t>13020575MM10A</t>
  </si>
  <si>
    <t>virgini ocio</t>
  </si>
  <si>
    <t>virgini</t>
  </si>
  <si>
    <t>ocio</t>
  </si>
  <si>
    <t>13010192CF10A</t>
  </si>
  <si>
    <t>Possession Of Lorazepam</t>
  </si>
  <si>
    <t>nathalie joseph</t>
  </si>
  <si>
    <t>14002471MM10A</t>
  </si>
  <si>
    <t>christopher thurlow</t>
  </si>
  <si>
    <t>thurlow</t>
  </si>
  <si>
    <t>14000836MM10A</t>
  </si>
  <si>
    <t>Restraining Order Dating Viol</t>
  </si>
  <si>
    <t>14012594MM10A</t>
  </si>
  <si>
    <t>julie gallardo</t>
  </si>
  <si>
    <t>julie</t>
  </si>
  <si>
    <t>gallardo</t>
  </si>
  <si>
    <t>12007678MM10A</t>
  </si>
  <si>
    <t>gerald dessalines</t>
  </si>
  <si>
    <t>dessalines</t>
  </si>
  <si>
    <t>13000727MM40A</t>
  </si>
  <si>
    <t>13013513MM10A</t>
  </si>
  <si>
    <t>braxton johnson</t>
  </si>
  <si>
    <t>braxton</t>
  </si>
  <si>
    <t>13012086CF10A</t>
  </si>
  <si>
    <t>roosevelt roberts</t>
  </si>
  <si>
    <t>roosevelt</t>
  </si>
  <si>
    <t>13000645CF10A</t>
  </si>
  <si>
    <t>renee sopon</t>
  </si>
  <si>
    <t>renee</t>
  </si>
  <si>
    <t>sopon</t>
  </si>
  <si>
    <t>13015300CF10A</t>
  </si>
  <si>
    <t>13015756CF10A</t>
  </si>
  <si>
    <t>14001059CF10A</t>
  </si>
  <si>
    <t>lydia mosssolomon</t>
  </si>
  <si>
    <t>lydia</t>
  </si>
  <si>
    <t>mosssolomon</t>
  </si>
  <si>
    <t>13016661MM10A</t>
  </si>
  <si>
    <t>13020336MM10A</t>
  </si>
  <si>
    <t>13013716CF10A</t>
  </si>
  <si>
    <t>zachary santiago</t>
  </si>
  <si>
    <t>09007486CF10A</t>
  </si>
  <si>
    <t>13016276CF10A</t>
  </si>
  <si>
    <t>14003873CF10A</t>
  </si>
  <si>
    <t>rolfi hernandez</t>
  </si>
  <si>
    <t>rolfi</t>
  </si>
  <si>
    <t>14002280MM10A</t>
  </si>
  <si>
    <t>Solic to Commit Battery</t>
  </si>
  <si>
    <t>michael rivera</t>
  </si>
  <si>
    <t>13017908CF10A</t>
  </si>
  <si>
    <t>betsy harris</t>
  </si>
  <si>
    <t>betsy</t>
  </si>
  <si>
    <t>14007251CF10A</t>
  </si>
  <si>
    <t>timothy thompson</t>
  </si>
  <si>
    <t>13006304CF10A</t>
  </si>
  <si>
    <t>wilkerson felinor</t>
  </si>
  <si>
    <t>felinor</t>
  </si>
  <si>
    <t>14015232MM10A</t>
  </si>
  <si>
    <t>jacoby kirksey</t>
  </si>
  <si>
    <t>jacoby</t>
  </si>
  <si>
    <t>kirksey</t>
  </si>
  <si>
    <t>13001831MM10A</t>
  </si>
  <si>
    <t>alexander athanasaw</t>
  </si>
  <si>
    <t>athanasaw</t>
  </si>
  <si>
    <t>14016392MM10A</t>
  </si>
  <si>
    <t>michael chance</t>
  </si>
  <si>
    <t>14014870MM10A</t>
  </si>
  <si>
    <t>15002314MM10A</t>
  </si>
  <si>
    <t>shawn edwards</t>
  </si>
  <si>
    <t>08011054CF10A</t>
  </si>
  <si>
    <t>joseph johnson</t>
  </si>
  <si>
    <t>anthony petersen</t>
  </si>
  <si>
    <t>petersen</t>
  </si>
  <si>
    <t>13004746MM10A</t>
  </si>
  <si>
    <t>antonio lytle</t>
  </si>
  <si>
    <t>lytle</t>
  </si>
  <si>
    <t>13015125MM10A</t>
  </si>
  <si>
    <t>13002867MM20A</t>
  </si>
  <si>
    <t>marques hawks</t>
  </si>
  <si>
    <t>hawks</t>
  </si>
  <si>
    <t>13001905CF10A</t>
  </si>
  <si>
    <t>Carjacking with a Firearm</t>
  </si>
  <si>
    <t>13002946CF10A</t>
  </si>
  <si>
    <t>15014881CF10A</t>
  </si>
  <si>
    <t>ben russell</t>
  </si>
  <si>
    <t>ben</t>
  </si>
  <si>
    <t>dakota gregory</t>
  </si>
  <si>
    <t>dakota</t>
  </si>
  <si>
    <t>13004039CF10A</t>
  </si>
  <si>
    <t>14004668MM40A</t>
  </si>
  <si>
    <t>angelica marziano</t>
  </si>
  <si>
    <t>angelica</t>
  </si>
  <si>
    <t>marziano</t>
  </si>
  <si>
    <t>14015206CF10A</t>
  </si>
  <si>
    <t>kelby contreras</t>
  </si>
  <si>
    <t>kelby</t>
  </si>
  <si>
    <t>13004553MM10A</t>
  </si>
  <si>
    <t>william king</t>
  </si>
  <si>
    <t>12002830CF10A</t>
  </si>
  <si>
    <t>13012890MM10A</t>
  </si>
  <si>
    <t>jenice sisco</t>
  </si>
  <si>
    <t>jenice</t>
  </si>
  <si>
    <t>sisco</t>
  </si>
  <si>
    <t>13006759CF10A</t>
  </si>
  <si>
    <t>13012011CF10A</t>
  </si>
  <si>
    <t>candice padron</t>
  </si>
  <si>
    <t>candice</t>
  </si>
  <si>
    <t>padron</t>
  </si>
  <si>
    <t>14010485TC10A</t>
  </si>
  <si>
    <t>antonio gutierrez</t>
  </si>
  <si>
    <t>14004247MM10A</t>
  </si>
  <si>
    <t>kishu ramsay</t>
  </si>
  <si>
    <t>kishu</t>
  </si>
  <si>
    <t>ramsay</t>
  </si>
  <si>
    <t>13000729CF10A</t>
  </si>
  <si>
    <t>crystal fallon</t>
  </si>
  <si>
    <t>fallon</t>
  </si>
  <si>
    <t>13001334CF10A</t>
  </si>
  <si>
    <t>gregory stinson</t>
  </si>
  <si>
    <t>13005927MM10A</t>
  </si>
  <si>
    <t>jonathan barrett</t>
  </si>
  <si>
    <t>barrett</t>
  </si>
  <si>
    <t>14011154CF10A</t>
  </si>
  <si>
    <t>15054163TC30A</t>
  </si>
  <si>
    <t>brian etheridge</t>
  </si>
  <si>
    <t>etheridge</t>
  </si>
  <si>
    <t>13014600MM10A</t>
  </si>
  <si>
    <t>13015856MM10A</t>
  </si>
  <si>
    <t>carl feest</t>
  </si>
  <si>
    <t>feest</t>
  </si>
  <si>
    <t>13018963MM10A</t>
  </si>
  <si>
    <t>james obrien</t>
  </si>
  <si>
    <t>obrien</t>
  </si>
  <si>
    <t>13013150CF10A</t>
  </si>
  <si>
    <t>14011102MM10A</t>
  </si>
  <si>
    <t>steven allen</t>
  </si>
  <si>
    <t>14016851MM10A</t>
  </si>
  <si>
    <t>alexis veasy</t>
  </si>
  <si>
    <t>veasy</t>
  </si>
  <si>
    <t>14008683MM10A</t>
  </si>
  <si>
    <t>malcom mckenzie</t>
  </si>
  <si>
    <t>malcom</t>
  </si>
  <si>
    <t>14004184CF10A</t>
  </si>
  <si>
    <t>roshod graham</t>
  </si>
  <si>
    <t>roshod</t>
  </si>
  <si>
    <t>13016491CF10A</t>
  </si>
  <si>
    <t>louine martin</t>
  </si>
  <si>
    <t>louine</t>
  </si>
  <si>
    <t>13005557CF10A</t>
  </si>
  <si>
    <t>13006450CF10A</t>
  </si>
  <si>
    <t>darren lowder</t>
  </si>
  <si>
    <t>lowder</t>
  </si>
  <si>
    <t>13003730CF10A</t>
  </si>
  <si>
    <t>william maloy</t>
  </si>
  <si>
    <t>maloy</t>
  </si>
  <si>
    <t>13014297CF10A</t>
  </si>
  <si>
    <t>matthew sliker</t>
  </si>
  <si>
    <t>sliker</t>
  </si>
  <si>
    <t>14015828MM10A</t>
  </si>
  <si>
    <t>rachelle lindo</t>
  </si>
  <si>
    <t>rachelle</t>
  </si>
  <si>
    <t>13015650CF10A</t>
  </si>
  <si>
    <t>13022984MM10A</t>
  </si>
  <si>
    <t>timothy williams</t>
  </si>
  <si>
    <t>14008939CF10A</t>
  </si>
  <si>
    <t>carmen white</t>
  </si>
  <si>
    <t>carmen</t>
  </si>
  <si>
    <t>13001183CF10A</t>
  </si>
  <si>
    <t>14028483TC10A</t>
  </si>
  <si>
    <t>raul reyes</t>
  </si>
  <si>
    <t>14007350CF10A</t>
  </si>
  <si>
    <t>sean poirier</t>
  </si>
  <si>
    <t>poirier</t>
  </si>
  <si>
    <t>14000932MM10A</t>
  </si>
  <si>
    <t>14003135MM10A</t>
  </si>
  <si>
    <t>kadarell collins</t>
  </si>
  <si>
    <t>kadarell</t>
  </si>
  <si>
    <t>14009374CF10A</t>
  </si>
  <si>
    <t>15008251CF10A</t>
  </si>
  <si>
    <t>roylon coppin</t>
  </si>
  <si>
    <t>roylon</t>
  </si>
  <si>
    <t>coppin</t>
  </si>
  <si>
    <t>13000258MM10A</t>
  </si>
  <si>
    <t>brenda izzo</t>
  </si>
  <si>
    <t>izzo</t>
  </si>
  <si>
    <t>13012569MM10A</t>
  </si>
  <si>
    <t>kendy alcy</t>
  </si>
  <si>
    <t>kendy</t>
  </si>
  <si>
    <t>alcy</t>
  </si>
  <si>
    <t>13004464CF10A</t>
  </si>
  <si>
    <t>14006825MM10A</t>
  </si>
  <si>
    <t>ivan dejesus</t>
  </si>
  <si>
    <t>dejesus</t>
  </si>
  <si>
    <t>13011932CF10A</t>
  </si>
  <si>
    <t>jonathan ospina</t>
  </si>
  <si>
    <t>ospina</t>
  </si>
  <si>
    <t>14017278MM10A</t>
  </si>
  <si>
    <t>15004191CF10A</t>
  </si>
  <si>
    <t>hope avery</t>
  </si>
  <si>
    <t>hope</t>
  </si>
  <si>
    <t>13007394MM10A</t>
  </si>
  <si>
    <t>lloyd kapell</t>
  </si>
  <si>
    <t>lloyd</t>
  </si>
  <si>
    <t>kapell</t>
  </si>
  <si>
    <t>14001700CF10A</t>
  </si>
  <si>
    <t>jermaine watts</t>
  </si>
  <si>
    <t>watts</t>
  </si>
  <si>
    <t>isaac moody</t>
  </si>
  <si>
    <t>moody</t>
  </si>
  <si>
    <t>14008966CF10A</t>
  </si>
  <si>
    <t>nina ceprano</t>
  </si>
  <si>
    <t>nina</t>
  </si>
  <si>
    <t>ceprano</t>
  </si>
  <si>
    <t>14016650MM10A</t>
  </si>
  <si>
    <t>alberto alvarez</t>
  </si>
  <si>
    <t>alvarez</t>
  </si>
  <si>
    <t>14014248MM10A</t>
  </si>
  <si>
    <t>ulysses mejia</t>
  </si>
  <si>
    <t>14007664MM10A</t>
  </si>
  <si>
    <t>renford astley</t>
  </si>
  <si>
    <t>renford</t>
  </si>
  <si>
    <t>astley</t>
  </si>
  <si>
    <t>14012939MM10A</t>
  </si>
  <si>
    <t>heidi mione</t>
  </si>
  <si>
    <t>heidi</t>
  </si>
  <si>
    <t>mione</t>
  </si>
  <si>
    <t>13006437MM10A</t>
  </si>
  <si>
    <t>justin feliciano</t>
  </si>
  <si>
    <t>feliciano</t>
  </si>
  <si>
    <t>14013558CF10A</t>
  </si>
  <si>
    <t>15001282MM20A</t>
  </si>
  <si>
    <t>cara jent</t>
  </si>
  <si>
    <t>cara</t>
  </si>
  <si>
    <t>jent</t>
  </si>
  <si>
    <t>14000663CF10A</t>
  </si>
  <si>
    <t>brian spurgin</t>
  </si>
  <si>
    <t>spurgin</t>
  </si>
  <si>
    <t>13014913MM10A</t>
  </si>
  <si>
    <t>rainel garciacoto</t>
  </si>
  <si>
    <t>rainel</t>
  </si>
  <si>
    <t>garciacoto</t>
  </si>
  <si>
    <t>13003124MM10A</t>
  </si>
  <si>
    <t>brandon kelly</t>
  </si>
  <si>
    <t>13007433CF10A</t>
  </si>
  <si>
    <t>13007834CF10A</t>
  </si>
  <si>
    <t>wardell everett</t>
  </si>
  <si>
    <t>wardell</t>
  </si>
  <si>
    <t>everett</t>
  </si>
  <si>
    <t>13014604CF10A</t>
  </si>
  <si>
    <t>leon glen</t>
  </si>
  <si>
    <t>13011148CF10A</t>
  </si>
  <si>
    <t>leopold casey</t>
  </si>
  <si>
    <t>leopold</t>
  </si>
  <si>
    <t>14014964CF10A</t>
  </si>
  <si>
    <t>rafael montesano</t>
  </si>
  <si>
    <t>montesano</t>
  </si>
  <si>
    <t>14016538CF10A</t>
  </si>
  <si>
    <t>william carlisle</t>
  </si>
  <si>
    <t>carlisle</t>
  </si>
  <si>
    <t>13001750CF10A</t>
  </si>
  <si>
    <t>miguel arango</t>
  </si>
  <si>
    <t>arango</t>
  </si>
  <si>
    <t>12007727CF10A</t>
  </si>
  <si>
    <t>steven thomas</t>
  </si>
  <si>
    <t>12017048CF10A</t>
  </si>
  <si>
    <t>javionne floyd</t>
  </si>
  <si>
    <t>javionne</t>
  </si>
  <si>
    <t>14002997CF10A</t>
  </si>
  <si>
    <t>jason vallmyr</t>
  </si>
  <si>
    <t>vallmyr</t>
  </si>
  <si>
    <t>13022298MM10A</t>
  </si>
  <si>
    <t>Culpable Negligence</t>
  </si>
  <si>
    <t>nickel thompson</t>
  </si>
  <si>
    <t>nickel</t>
  </si>
  <si>
    <t>14010589CF10A</t>
  </si>
  <si>
    <t>14044638MU10A</t>
  </si>
  <si>
    <t>gerald russomano</t>
  </si>
  <si>
    <t>russomano</t>
  </si>
  <si>
    <t>13020396MM10A</t>
  </si>
  <si>
    <t>15002423CF10A</t>
  </si>
  <si>
    <t>richard carino</t>
  </si>
  <si>
    <t>carino</t>
  </si>
  <si>
    <t>13005608CF10A</t>
  </si>
  <si>
    <t>aaron villacampa</t>
  </si>
  <si>
    <t>villacampa</t>
  </si>
  <si>
    <t>14014777MM10A</t>
  </si>
  <si>
    <t>15000889MM10A</t>
  </si>
  <si>
    <t>yoandy vidal</t>
  </si>
  <si>
    <t>yoandy</t>
  </si>
  <si>
    <t>vidal</t>
  </si>
  <si>
    <t>13009093MM10A</t>
  </si>
  <si>
    <t>troy singh</t>
  </si>
  <si>
    <t>14008326CF10A</t>
  </si>
  <si>
    <t>leon lindo</t>
  </si>
  <si>
    <t>12001552CF10A</t>
  </si>
  <si>
    <t>samuel selby</t>
  </si>
  <si>
    <t>selby</t>
  </si>
  <si>
    <t>kervin huerta</t>
  </si>
  <si>
    <t>kervin</t>
  </si>
  <si>
    <t>huerta</t>
  </si>
  <si>
    <t>13004374CF10A</t>
  </si>
  <si>
    <t>13005839CF10A</t>
  </si>
  <si>
    <t>jason smith</t>
  </si>
  <si>
    <t>wolfgang berg</t>
  </si>
  <si>
    <t>wolfgang</t>
  </si>
  <si>
    <t>14006516MM10A</t>
  </si>
  <si>
    <t>carlos pierre</t>
  </si>
  <si>
    <t>13014223CF10A</t>
  </si>
  <si>
    <t>anthony donaldson</t>
  </si>
  <si>
    <t>14014117CF10A</t>
  </si>
  <si>
    <t>15001313CF10A</t>
  </si>
  <si>
    <t>diego bruna</t>
  </si>
  <si>
    <t>bruna</t>
  </si>
  <si>
    <t>13012668CF10A</t>
  </si>
  <si>
    <t>rachael small</t>
  </si>
  <si>
    <t>rachael</t>
  </si>
  <si>
    <t>12009076CF10A</t>
  </si>
  <si>
    <t>mariot severe</t>
  </si>
  <si>
    <t>mariot</t>
  </si>
  <si>
    <t>severe</t>
  </si>
  <si>
    <t>13002818CF10A</t>
  </si>
  <si>
    <t>jennie rosado</t>
  </si>
  <si>
    <t>jennie</t>
  </si>
  <si>
    <t>rosado</t>
  </si>
  <si>
    <t>12018824CF10A</t>
  </si>
  <si>
    <t>rafael ulloa</t>
  </si>
  <si>
    <t>ulloa</t>
  </si>
  <si>
    <t>14007425MM10A</t>
  </si>
  <si>
    <t>emanuel scott</t>
  </si>
  <si>
    <t>emanuel</t>
  </si>
  <si>
    <t>13009901CF10A</t>
  </si>
  <si>
    <t>philip dubicki</t>
  </si>
  <si>
    <t>dubicki</t>
  </si>
  <si>
    <t>13017061MM10A</t>
  </si>
  <si>
    <t>carlos guerra</t>
  </si>
  <si>
    <t>guerra</t>
  </si>
  <si>
    <t>14006394CF10A</t>
  </si>
  <si>
    <t>Conspiracy Dealing Stolen Prop</t>
  </si>
  <si>
    <t>jamal brown</t>
  </si>
  <si>
    <t>13012735CF10A</t>
  </si>
  <si>
    <t>kelvin nguyen</t>
  </si>
  <si>
    <t>nguyen</t>
  </si>
  <si>
    <t>13016734CF10A</t>
  </si>
  <si>
    <t>anthony arcila</t>
  </si>
  <si>
    <t>arcila</t>
  </si>
  <si>
    <t>14012815CF10A</t>
  </si>
  <si>
    <t>15004409MM40A</t>
  </si>
  <si>
    <t>cecil carey</t>
  </si>
  <si>
    <t>cecil</t>
  </si>
  <si>
    <t>14001204CF10A</t>
  </si>
  <si>
    <t>marie mathieux</t>
  </si>
  <si>
    <t>mathieux</t>
  </si>
  <si>
    <t>12010632CF10A</t>
  </si>
  <si>
    <t>irley fletes</t>
  </si>
  <si>
    <t>irley</t>
  </si>
  <si>
    <t>fletes</t>
  </si>
  <si>
    <t>15004891CF10A</t>
  </si>
  <si>
    <t>derrick williamson</t>
  </si>
  <si>
    <t>13007371CF10A</t>
  </si>
  <si>
    <t>mark smith</t>
  </si>
  <si>
    <t>haryidial lall</t>
  </si>
  <si>
    <t>haryidial</t>
  </si>
  <si>
    <t>lall</t>
  </si>
  <si>
    <t>13023752MM10A</t>
  </si>
  <si>
    <t>ricardo quinones</t>
  </si>
  <si>
    <t>13017540CF10A</t>
  </si>
  <si>
    <t>derrica howard</t>
  </si>
  <si>
    <t>derrica</t>
  </si>
  <si>
    <t>14011475CF10A</t>
  </si>
  <si>
    <t>14012952CF10A</t>
  </si>
  <si>
    <t>lawrence bocksey</t>
  </si>
  <si>
    <t>bocksey</t>
  </si>
  <si>
    <t>13007802MM10A</t>
  </si>
  <si>
    <t>carissa matuszewski</t>
  </si>
  <si>
    <t>carissa</t>
  </si>
  <si>
    <t>matuszewski</t>
  </si>
  <si>
    <t>14007593CF10A</t>
  </si>
  <si>
    <t>michael armenti</t>
  </si>
  <si>
    <t>armenti</t>
  </si>
  <si>
    <t>13002939MM10A</t>
  </si>
  <si>
    <t>shannon smith</t>
  </si>
  <si>
    <t>14013972MM10A</t>
  </si>
  <si>
    <t>christopher jones</t>
  </si>
  <si>
    <t>14016690CF10A</t>
  </si>
  <si>
    <t>darrell siel</t>
  </si>
  <si>
    <t>siel</t>
  </si>
  <si>
    <t>14010530CF10A</t>
  </si>
  <si>
    <t>15009241CF10A</t>
  </si>
  <si>
    <t>clifton gooden</t>
  </si>
  <si>
    <t>gooden</t>
  </si>
  <si>
    <t>14008225CF10A</t>
  </si>
  <si>
    <t>14015800MO10A</t>
  </si>
  <si>
    <t>Open Container Of Alcoholic Bev</t>
  </si>
  <si>
    <t>tiffany mckay</t>
  </si>
  <si>
    <t>mckay</t>
  </si>
  <si>
    <t>14010101MM10A</t>
  </si>
  <si>
    <t>alexis salcedo</t>
  </si>
  <si>
    <t>13004736CF10A</t>
  </si>
  <si>
    <t>Delivery of Heroin</t>
  </si>
  <si>
    <t>13010451MM10A</t>
  </si>
  <si>
    <t>eric toledo</t>
  </si>
  <si>
    <t>toledo</t>
  </si>
  <si>
    <t>14009029MM10A</t>
  </si>
  <si>
    <t>14010274CF10A</t>
  </si>
  <si>
    <t>dino salerno</t>
  </si>
  <si>
    <t>dino</t>
  </si>
  <si>
    <t>salerno</t>
  </si>
  <si>
    <t>13004020CF10A</t>
  </si>
  <si>
    <t>13005785CF10A</t>
  </si>
  <si>
    <t>Falsely Personating Officer</t>
  </si>
  <si>
    <t>daniel zunno</t>
  </si>
  <si>
    <t>zunno</t>
  </si>
  <si>
    <t>14039320MU10A</t>
  </si>
  <si>
    <t>andrew mcleod</t>
  </si>
  <si>
    <t>mcleod</t>
  </si>
  <si>
    <t>14013103CF10A</t>
  </si>
  <si>
    <t>charles pettineo</t>
  </si>
  <si>
    <t>pettineo</t>
  </si>
  <si>
    <t>14005186CF10A</t>
  </si>
  <si>
    <t>melton mustafa</t>
  </si>
  <si>
    <t>melton</t>
  </si>
  <si>
    <t>mustafa</t>
  </si>
  <si>
    <t>13004436MM10A</t>
  </si>
  <si>
    <t>hernan ramirez</t>
  </si>
  <si>
    <t>hernan</t>
  </si>
  <si>
    <t>14012625CF10A</t>
  </si>
  <si>
    <t>ciara anderson</t>
  </si>
  <si>
    <t>14004835CF10A</t>
  </si>
  <si>
    <t>john walsh</t>
  </si>
  <si>
    <t>walsh</t>
  </si>
  <si>
    <t>13002878MM10A</t>
  </si>
  <si>
    <t>corey lustig</t>
  </si>
  <si>
    <t>lustig</t>
  </si>
  <si>
    <t>robert lisi</t>
  </si>
  <si>
    <t>lisi</t>
  </si>
  <si>
    <t>14006903CF10A</t>
  </si>
  <si>
    <t>michael folwer</t>
  </si>
  <si>
    <t>folwer</t>
  </si>
  <si>
    <t>jontavis walker</t>
  </si>
  <si>
    <t>jontavis</t>
  </si>
  <si>
    <t>13005673CF10A</t>
  </si>
  <si>
    <t>14000493MM20A</t>
  </si>
  <si>
    <t>gregory simmons</t>
  </si>
  <si>
    <t>13003617CF10A</t>
  </si>
  <si>
    <t>george freeman</t>
  </si>
  <si>
    <t>10009365CF10A</t>
  </si>
  <si>
    <t>antone fleming</t>
  </si>
  <si>
    <t>antone</t>
  </si>
  <si>
    <t>fleming</t>
  </si>
  <si>
    <t>13004675TC10A</t>
  </si>
  <si>
    <t>13020074MM10A</t>
  </si>
  <si>
    <t>leanord anderson</t>
  </si>
  <si>
    <t>leanord</t>
  </si>
  <si>
    <t>14002686MM10A</t>
  </si>
  <si>
    <t>anderson gauthier</t>
  </si>
  <si>
    <t>gauthier</t>
  </si>
  <si>
    <t>14015589CF10A</t>
  </si>
  <si>
    <t>evins fredricks</t>
  </si>
  <si>
    <t>evins</t>
  </si>
  <si>
    <t>fredricks</t>
  </si>
  <si>
    <t>shekinah dover</t>
  </si>
  <si>
    <t>shekinah</t>
  </si>
  <si>
    <t>dover</t>
  </si>
  <si>
    <t>14012780CF10A</t>
  </si>
  <si>
    <t>eric blue</t>
  </si>
  <si>
    <t>blue</t>
  </si>
  <si>
    <t>13013423CF10A</t>
  </si>
  <si>
    <t>DUI - Property Damage/Personal Injury</t>
  </si>
  <si>
    <t>brenda sepulveda</t>
  </si>
  <si>
    <t>sepulveda</t>
  </si>
  <si>
    <t>05019629CF10A</t>
  </si>
  <si>
    <t>amanda patrick</t>
  </si>
  <si>
    <t>14008000MM10A</t>
  </si>
  <si>
    <t>robert gangemi</t>
  </si>
  <si>
    <t>gangemi</t>
  </si>
  <si>
    <t>14004943CF10A</t>
  </si>
  <si>
    <t>andrew medley</t>
  </si>
  <si>
    <t>medley</t>
  </si>
  <si>
    <t>12017104CF10A</t>
  </si>
  <si>
    <t>14007482CF10A</t>
  </si>
  <si>
    <t>jermaine brown</t>
  </si>
  <si>
    <t>12006842CF10A</t>
  </si>
  <si>
    <t>15005539TC20A</t>
  </si>
  <si>
    <t>nelson cajas</t>
  </si>
  <si>
    <t>cajas</t>
  </si>
  <si>
    <t>13020499MM10A</t>
  </si>
  <si>
    <t>sam wu</t>
  </si>
  <si>
    <t>wu</t>
  </si>
  <si>
    <t>14004229MM10A</t>
  </si>
  <si>
    <t>02020799CF10A</t>
  </si>
  <si>
    <t>13004112CF10A</t>
  </si>
  <si>
    <t>deborah lachance</t>
  </si>
  <si>
    <t>lachance</t>
  </si>
  <si>
    <t>13011336CF10A</t>
  </si>
  <si>
    <t>justin adeymi</t>
  </si>
  <si>
    <t>adeymi</t>
  </si>
  <si>
    <t>willie reese</t>
  </si>
  <si>
    <t>reese</t>
  </si>
  <si>
    <t>14000376CF10A</t>
  </si>
  <si>
    <t>14011574CF10A</t>
  </si>
  <si>
    <t>daniel joseph</t>
  </si>
  <si>
    <t>13010944CF10A</t>
  </si>
  <si>
    <t>13016858MM10A</t>
  </si>
  <si>
    <t>jamel starr</t>
  </si>
  <si>
    <t>jamel</t>
  </si>
  <si>
    <t>starr</t>
  </si>
  <si>
    <t>troy williams</t>
  </si>
  <si>
    <t>11008772CF10A</t>
  </si>
  <si>
    <t>amanda reyes</t>
  </si>
  <si>
    <t>14037204MU10A</t>
  </si>
  <si>
    <t>jaruis mack</t>
  </si>
  <si>
    <t>jaruis</t>
  </si>
  <si>
    <t>joshua stuart</t>
  </si>
  <si>
    <t>13000715CF10A</t>
  </si>
  <si>
    <t>lenna lacey</t>
  </si>
  <si>
    <t>lenna</t>
  </si>
  <si>
    <t>lacey</t>
  </si>
  <si>
    <t>06007045CF10A</t>
  </si>
  <si>
    <t>Exploit Elderly Person 20-100K</t>
  </si>
  <si>
    <t>joshua mason</t>
  </si>
  <si>
    <t>13011313CF10A</t>
  </si>
  <si>
    <t>aaron evans</t>
  </si>
  <si>
    <t>13013294CF10A</t>
  </si>
  <si>
    <t>13017730CF10A</t>
  </si>
  <si>
    <t>james hewitt</t>
  </si>
  <si>
    <t>hewitt</t>
  </si>
  <si>
    <t>14006736CF10A</t>
  </si>
  <si>
    <t>14010706CF10A</t>
  </si>
  <si>
    <t>eric wardlaw</t>
  </si>
  <si>
    <t>wardlaw</t>
  </si>
  <si>
    <t>13015967MM10A</t>
  </si>
  <si>
    <t>krishna bahadosingh</t>
  </si>
  <si>
    <t>bahadosingh</t>
  </si>
  <si>
    <t>13003416CF10A</t>
  </si>
  <si>
    <t>josephine slade</t>
  </si>
  <si>
    <t>josephine</t>
  </si>
  <si>
    <t>slade</t>
  </si>
  <si>
    <t>14016719CF10A</t>
  </si>
  <si>
    <t>marvel torres</t>
  </si>
  <si>
    <t>marvel</t>
  </si>
  <si>
    <t>13002890CF10A</t>
  </si>
  <si>
    <t>steve gegoire</t>
  </si>
  <si>
    <t>gegoire</t>
  </si>
  <si>
    <t>melinda delions</t>
  </si>
  <si>
    <t>melinda</t>
  </si>
  <si>
    <t>delions</t>
  </si>
  <si>
    <t>13016783CF10A</t>
  </si>
  <si>
    <t>david zbeda</t>
  </si>
  <si>
    <t>zbeda</t>
  </si>
  <si>
    <t>14008853MM10A</t>
  </si>
  <si>
    <t>nicholas kerlew</t>
  </si>
  <si>
    <t>kerlew</t>
  </si>
  <si>
    <t>13004816MM10A</t>
  </si>
  <si>
    <t>alyssa verola</t>
  </si>
  <si>
    <t>alyssa</t>
  </si>
  <si>
    <t>verola</t>
  </si>
  <si>
    <t>13019125MM10A</t>
  </si>
  <si>
    <t>donovam dixon</t>
  </si>
  <si>
    <t>donovam</t>
  </si>
  <si>
    <t>mike douze</t>
  </si>
  <si>
    <t>mike</t>
  </si>
  <si>
    <t>douze</t>
  </si>
  <si>
    <t>13020835MM10A</t>
  </si>
  <si>
    <t>14025354MU10A</t>
  </si>
  <si>
    <t>paul hough</t>
  </si>
  <si>
    <t>hough</t>
  </si>
  <si>
    <t>13016524CF10A</t>
  </si>
  <si>
    <t>14030011TC40A</t>
  </si>
  <si>
    <t>frantessa hodge</t>
  </si>
  <si>
    <t>frantessa</t>
  </si>
  <si>
    <t>hodge</t>
  </si>
  <si>
    <t>13016263CF10A</t>
  </si>
  <si>
    <t>15024711TC30A</t>
  </si>
  <si>
    <t>brittney torres</t>
  </si>
  <si>
    <t>brittney</t>
  </si>
  <si>
    <t>14005382CF10A</t>
  </si>
  <si>
    <t>justin mccalligan</t>
  </si>
  <si>
    <t>mccalligan</t>
  </si>
  <si>
    <t>13002310CF10A</t>
  </si>
  <si>
    <t>13016085CF10A</t>
  </si>
  <si>
    <t>bryan berry</t>
  </si>
  <si>
    <t>13015394CF10A</t>
  </si>
  <si>
    <t>jeff rosemberg</t>
  </si>
  <si>
    <t>jeff</t>
  </si>
  <si>
    <t>rosemberg</t>
  </si>
  <si>
    <t>13008990MM10A</t>
  </si>
  <si>
    <t>greymi rosa</t>
  </si>
  <si>
    <t>greymi</t>
  </si>
  <si>
    <t>14002604CF10A</t>
  </si>
  <si>
    <t>jervon jarrett</t>
  </si>
  <si>
    <t>jervon</t>
  </si>
  <si>
    <t>13010115CF10A</t>
  </si>
  <si>
    <t>timothy bass</t>
  </si>
  <si>
    <t>bass</t>
  </si>
  <si>
    <t>13000882CF10A</t>
  </si>
  <si>
    <t>Poss of Methylethcathinone</t>
  </si>
  <si>
    <t>christopher denis</t>
  </si>
  <si>
    <t>13003713CF10A</t>
  </si>
  <si>
    <t>14004265CF10A</t>
  </si>
  <si>
    <t>jerry edwards</t>
  </si>
  <si>
    <t>14014287CF10A</t>
  </si>
  <si>
    <t>14014460CF10A</t>
  </si>
  <si>
    <t>jaircinio munoz</t>
  </si>
  <si>
    <t>jaircinio</t>
  </si>
  <si>
    <t>munoz</t>
  </si>
  <si>
    <t>13012730CF10A</t>
  </si>
  <si>
    <t>tyrone brown</t>
  </si>
  <si>
    <t>12003002CF10A</t>
  </si>
  <si>
    <t>14005121CF10A</t>
  </si>
  <si>
    <t>tereatha lewis</t>
  </si>
  <si>
    <t>tereatha</t>
  </si>
  <si>
    <t>13012981CF10A</t>
  </si>
  <si>
    <t>14000627CF10A</t>
  </si>
  <si>
    <t>edward horton</t>
  </si>
  <si>
    <t>horton</t>
  </si>
  <si>
    <t>13003849CF10A</t>
  </si>
  <si>
    <t>ivan gomez</t>
  </si>
  <si>
    <t>13012227CF10A</t>
  </si>
  <si>
    <t>rosco turner</t>
  </si>
  <si>
    <t>rosco</t>
  </si>
  <si>
    <t>13016162CF10A</t>
  </si>
  <si>
    <t>15000105CF10A</t>
  </si>
  <si>
    <t>wayne zafir</t>
  </si>
  <si>
    <t>zafir</t>
  </si>
  <si>
    <t>11004179MO10A</t>
  </si>
  <si>
    <t>loren moscovich</t>
  </si>
  <si>
    <t>loren</t>
  </si>
  <si>
    <t>moscovich</t>
  </si>
  <si>
    <t>13004269CF10A</t>
  </si>
  <si>
    <t>Possession Of Buprenorphine</t>
  </si>
  <si>
    <t>fancheska canovasquez</t>
  </si>
  <si>
    <t>fancheska</t>
  </si>
  <si>
    <t>canovasquez</t>
  </si>
  <si>
    <t>jamarl anderson</t>
  </si>
  <si>
    <t>jamarl</t>
  </si>
  <si>
    <t>14007778MM10A</t>
  </si>
  <si>
    <t>cortez harris</t>
  </si>
  <si>
    <t>13001436CF10A</t>
  </si>
  <si>
    <t>leoplean price</t>
  </si>
  <si>
    <t>leoplean</t>
  </si>
  <si>
    <t>price</t>
  </si>
  <si>
    <t>12010556MM10A</t>
  </si>
  <si>
    <t>sugar allen</t>
  </si>
  <si>
    <t>sugar</t>
  </si>
  <si>
    <t>13007916MM10A</t>
  </si>
  <si>
    <t>14014210MM10A</t>
  </si>
  <si>
    <t>susan scarlette</t>
  </si>
  <si>
    <t>scarlette</t>
  </si>
  <si>
    <t>13005079MM10A</t>
  </si>
  <si>
    <t>cordelia rose</t>
  </si>
  <si>
    <t>cordelia</t>
  </si>
  <si>
    <t>14010668CF10A</t>
  </si>
  <si>
    <t>waldren wright</t>
  </si>
  <si>
    <t>waldren</t>
  </si>
  <si>
    <t>14003104CF10A</t>
  </si>
  <si>
    <t>justine woodward</t>
  </si>
  <si>
    <t>justine</t>
  </si>
  <si>
    <t>woodward</t>
  </si>
  <si>
    <t>13009851MM10A</t>
  </si>
  <si>
    <t>kerry francois</t>
  </si>
  <si>
    <t>13004011CF10A</t>
  </si>
  <si>
    <t>15001459MM30A</t>
  </si>
  <si>
    <t>issac tisdale</t>
  </si>
  <si>
    <t>issac</t>
  </si>
  <si>
    <t>tisdale</t>
  </si>
  <si>
    <t>13005067MM10A</t>
  </si>
  <si>
    <t>robert maldonado</t>
  </si>
  <si>
    <t>maldonado</t>
  </si>
  <si>
    <t>14008946CF10A</t>
  </si>
  <si>
    <t>16001796MM10A</t>
  </si>
  <si>
    <t>15016619CF10A</t>
  </si>
  <si>
    <t>jameson hinzey</t>
  </si>
  <si>
    <t>jameson</t>
  </si>
  <si>
    <t>hinzey</t>
  </si>
  <si>
    <t>13023882MM10A</t>
  </si>
  <si>
    <t>divonte felts</t>
  </si>
  <si>
    <t>divonte</t>
  </si>
  <si>
    <t>felts</t>
  </si>
  <si>
    <t>13014353CF10A</t>
  </si>
  <si>
    <t>dominic lynch</t>
  </si>
  <si>
    <t>14015462CF10A</t>
  </si>
  <si>
    <t>frantz raymond</t>
  </si>
  <si>
    <t>darren houston</t>
  </si>
  <si>
    <t>houston</t>
  </si>
  <si>
    <t>13014839CF10A</t>
  </si>
  <si>
    <t>14009442CF10A</t>
  </si>
  <si>
    <t>jarvon leath</t>
  </si>
  <si>
    <t>jarvon</t>
  </si>
  <si>
    <t>leath</t>
  </si>
  <si>
    <t>14002895CF10A</t>
  </si>
  <si>
    <t>jeff fendt</t>
  </si>
  <si>
    <t>fendt</t>
  </si>
  <si>
    <t>14005492CF10A</t>
  </si>
  <si>
    <t>Poss Alprazolam W/int Sell/Del</t>
  </si>
  <si>
    <t>14011779MM10A</t>
  </si>
  <si>
    <t>michael donofrino</t>
  </si>
  <si>
    <t>donofrino</t>
  </si>
  <si>
    <t>14020197MU10A</t>
  </si>
  <si>
    <t>dominick jenkins</t>
  </si>
  <si>
    <t>13023024MM10A</t>
  </si>
  <si>
    <t>14003076MM10A</t>
  </si>
  <si>
    <t>ricardo cesar</t>
  </si>
  <si>
    <t>brian cunningham</t>
  </si>
  <si>
    <t>13000911CF10A</t>
  </si>
  <si>
    <t>loreia nelson</t>
  </si>
  <si>
    <t>loreia</t>
  </si>
  <si>
    <t>14002620MM10A</t>
  </si>
  <si>
    <t>willie brown</t>
  </si>
  <si>
    <t>13012257CF10A</t>
  </si>
  <si>
    <t>noe carabjal</t>
  </si>
  <si>
    <t>noe</t>
  </si>
  <si>
    <t>carabjal</t>
  </si>
  <si>
    <t>14013142CF10A</t>
  </si>
  <si>
    <t>deanna dye</t>
  </si>
  <si>
    <t>dye</t>
  </si>
  <si>
    <t>13014224MM10A</t>
  </si>
  <si>
    <t>Offer Agree Secure For Lewd Act</t>
  </si>
  <si>
    <t>hassan baker</t>
  </si>
  <si>
    <t>hassan</t>
  </si>
  <si>
    <t>13002170MO10A</t>
  </si>
  <si>
    <t>Prostitution/Lewdness/Assign</t>
  </si>
  <si>
    <t>jamie rosen</t>
  </si>
  <si>
    <t>rosen</t>
  </si>
  <si>
    <t>13006441CF10A</t>
  </si>
  <si>
    <t>15011038CF10A</t>
  </si>
  <si>
    <t>lutz glindmeier</t>
  </si>
  <si>
    <t>lutz</t>
  </si>
  <si>
    <t>glindmeier</t>
  </si>
  <si>
    <t>13002619CF10A</t>
  </si>
  <si>
    <t>15024712TC20A</t>
  </si>
  <si>
    <t>kimberly mcfadden</t>
  </si>
  <si>
    <t>14015075CF10A</t>
  </si>
  <si>
    <t>teresa lliteras</t>
  </si>
  <si>
    <t>teresa</t>
  </si>
  <si>
    <t>lliteras</t>
  </si>
  <si>
    <t>13006984MM10A</t>
  </si>
  <si>
    <t>mamose florial</t>
  </si>
  <si>
    <t>mamose</t>
  </si>
  <si>
    <t>florial</t>
  </si>
  <si>
    <t>13001266CF10A</t>
  </si>
  <si>
    <t>james shupe</t>
  </si>
  <si>
    <t>shupe</t>
  </si>
  <si>
    <t>13018330TC10A</t>
  </si>
  <si>
    <t>rami zaki</t>
  </si>
  <si>
    <t>rami</t>
  </si>
  <si>
    <t>zaki</t>
  </si>
  <si>
    <t>15002684CF10A</t>
  </si>
  <si>
    <t>15002360MM10A</t>
  </si>
  <si>
    <t>guyshana alston</t>
  </si>
  <si>
    <t>guyshana</t>
  </si>
  <si>
    <t>desmond blocker</t>
  </si>
  <si>
    <t>blocker</t>
  </si>
  <si>
    <t>13013086CF10A</t>
  </si>
  <si>
    <t>14009035CF10A</t>
  </si>
  <si>
    <t>adlai goulbourne</t>
  </si>
  <si>
    <t>adlai</t>
  </si>
  <si>
    <t>goulbourne</t>
  </si>
  <si>
    <t>13013562CF10A</t>
  </si>
  <si>
    <t>Trespass Structure w/Dang Weap</t>
  </si>
  <si>
    <t>agustin perez-vidal</t>
  </si>
  <si>
    <t>agustin</t>
  </si>
  <si>
    <t>perez-vidal</t>
  </si>
  <si>
    <t>13001339CF10A</t>
  </si>
  <si>
    <t>carolyn brown</t>
  </si>
  <si>
    <t>14012904CF10A</t>
  </si>
  <si>
    <t>kelvin edwards</t>
  </si>
  <si>
    <t>13003751CF10A</t>
  </si>
  <si>
    <t>13003981CF10A</t>
  </si>
  <si>
    <t>carlos campo</t>
  </si>
  <si>
    <t>campo</t>
  </si>
  <si>
    <t>13015005CF10A</t>
  </si>
  <si>
    <t>louis sells</t>
  </si>
  <si>
    <t>sells</t>
  </si>
  <si>
    <t>13000096CF10A</t>
  </si>
  <si>
    <t>antwane jones</t>
  </si>
  <si>
    <t>antwane</t>
  </si>
  <si>
    <t>13013659CF10A</t>
  </si>
  <si>
    <t>Possession of Benzylpiperazine</t>
  </si>
  <si>
    <t>troy gayle</t>
  </si>
  <si>
    <t>13005919MM10A</t>
  </si>
  <si>
    <t>michael cariglio</t>
  </si>
  <si>
    <t>cariglio</t>
  </si>
  <si>
    <t>14018674MU10A</t>
  </si>
  <si>
    <t>rasheed magloire</t>
  </si>
  <si>
    <t>rasheed</t>
  </si>
  <si>
    <t>magloire</t>
  </si>
  <si>
    <t>14004685CF10A</t>
  </si>
  <si>
    <t>14033792TC10A</t>
  </si>
  <si>
    <t>antwoyn anderson</t>
  </si>
  <si>
    <t>antwoyn</t>
  </si>
  <si>
    <t>13008678MO10A</t>
  </si>
  <si>
    <t>Resisting W/O Violence</t>
  </si>
  <si>
    <t>javier valdes</t>
  </si>
  <si>
    <t>javier</t>
  </si>
  <si>
    <t>valdes</t>
  </si>
  <si>
    <t>13021311MM10A</t>
  </si>
  <si>
    <t>peter cunningham</t>
  </si>
  <si>
    <t>11015633CF10A</t>
  </si>
  <si>
    <t>sylvester smart</t>
  </si>
  <si>
    <t>14000769MM40A</t>
  </si>
  <si>
    <t>john radock</t>
  </si>
  <si>
    <t>radock</t>
  </si>
  <si>
    <t>14013958MM10A</t>
  </si>
  <si>
    <t>christian hines</t>
  </si>
  <si>
    <t>14023323MU10A</t>
  </si>
  <si>
    <t>kenneth johnson</t>
  </si>
  <si>
    <t>ashley hannah</t>
  </si>
  <si>
    <t>hannah</t>
  </si>
  <si>
    <t>13015575CF10A</t>
  </si>
  <si>
    <t>tamika gray</t>
  </si>
  <si>
    <t>tamika</t>
  </si>
  <si>
    <t>14015351CF10A</t>
  </si>
  <si>
    <t>timothy vanfossen</t>
  </si>
  <si>
    <t>vanfossen</t>
  </si>
  <si>
    <t>13012413TC10A</t>
  </si>
  <si>
    <t>15027792TC10A</t>
  </si>
  <si>
    <t>brian olson</t>
  </si>
  <si>
    <t>14004626CF10A</t>
  </si>
  <si>
    <t>jason landress</t>
  </si>
  <si>
    <t>landress</t>
  </si>
  <si>
    <t>14004057MM10A</t>
  </si>
  <si>
    <t>itzamna jimenez</t>
  </si>
  <si>
    <t>itzamna</t>
  </si>
  <si>
    <t>jimenez</t>
  </si>
  <si>
    <t>12005031CF10A</t>
  </si>
  <si>
    <t>15014197TC30A</t>
  </si>
  <si>
    <t>brandon barther</t>
  </si>
  <si>
    <t>barther</t>
  </si>
  <si>
    <t>12022971MM10A</t>
  </si>
  <si>
    <t>14001250MM20A</t>
  </si>
  <si>
    <t>ricardo ruiz</t>
  </si>
  <si>
    <t>14011903CF10A</t>
  </si>
  <si>
    <t>16002924MM10A</t>
  </si>
  <si>
    <t>michael cedieu</t>
  </si>
  <si>
    <t>cedieu</t>
  </si>
  <si>
    <t>13015856CF10A</t>
  </si>
  <si>
    <t>16000010MM30A</t>
  </si>
  <si>
    <t>16002340CF10A</t>
  </si>
  <si>
    <t>roland muzzi</t>
  </si>
  <si>
    <t>roland</t>
  </si>
  <si>
    <t>muzzi</t>
  </si>
  <si>
    <t>13001437MM10A</t>
  </si>
  <si>
    <t>13004206MM10A</t>
  </si>
  <si>
    <t>tholome johnson</t>
  </si>
  <si>
    <t>tholome</t>
  </si>
  <si>
    <t>13002940CF10A</t>
  </si>
  <si>
    <t>michel dorsainville</t>
  </si>
  <si>
    <t>dorsainville</t>
  </si>
  <si>
    <t>14000415CF10A</t>
  </si>
  <si>
    <t>14006809CF10A</t>
  </si>
  <si>
    <t>piterson belancourt</t>
  </si>
  <si>
    <t>piterson</t>
  </si>
  <si>
    <t>belancourt</t>
  </si>
  <si>
    <t>14003819CF10A</t>
  </si>
  <si>
    <t>14053818TC20A</t>
  </si>
  <si>
    <t>willis barnes</t>
  </si>
  <si>
    <t>13015313MM10A</t>
  </si>
  <si>
    <t>michael hampel</t>
  </si>
  <si>
    <t>hampel</t>
  </si>
  <si>
    <t>zachary payton</t>
  </si>
  <si>
    <t>payton</t>
  </si>
  <si>
    <t>14013703CF10A</t>
  </si>
  <si>
    <t>dovaun fuller</t>
  </si>
  <si>
    <t>dovaun</t>
  </si>
  <si>
    <t>11015841CF10A</t>
  </si>
  <si>
    <t>stephen johnson</t>
  </si>
  <si>
    <t>14000886CF10A</t>
  </si>
  <si>
    <t>14015498MM10A</t>
  </si>
  <si>
    <t>christine cela</t>
  </si>
  <si>
    <t>christine</t>
  </si>
  <si>
    <t>cela</t>
  </si>
  <si>
    <t>14015378CF10A</t>
  </si>
  <si>
    <t>rose mosco</t>
  </si>
  <si>
    <t>13002086CF10A</t>
  </si>
  <si>
    <t>ricardo britt</t>
  </si>
  <si>
    <t>britt</t>
  </si>
  <si>
    <t>13005777CF10A</t>
  </si>
  <si>
    <t>Cruelty Toward Child</t>
  </si>
  <si>
    <t>13013838MM10A</t>
  </si>
  <si>
    <t>15001691CF10A</t>
  </si>
  <si>
    <t>john bennett</t>
  </si>
  <si>
    <t>14008861CF10A</t>
  </si>
  <si>
    <t>lavena mays</t>
  </si>
  <si>
    <t>lavena</t>
  </si>
  <si>
    <t>mays</t>
  </si>
  <si>
    <t>13011915CF10A</t>
  </si>
  <si>
    <t>15031929TC20A</t>
  </si>
  <si>
    <t>lilliana gonzalez</t>
  </si>
  <si>
    <t>lilliana</t>
  </si>
  <si>
    <t>mickenson francois</t>
  </si>
  <si>
    <t>mickenson</t>
  </si>
  <si>
    <t>13004063CF10A</t>
  </si>
  <si>
    <t>rodney davis</t>
  </si>
  <si>
    <t>14003033CF10A</t>
  </si>
  <si>
    <t>14010614CF10A</t>
  </si>
  <si>
    <t>german valerio</t>
  </si>
  <si>
    <t>valerio</t>
  </si>
  <si>
    <t>13013855CF10A</t>
  </si>
  <si>
    <t>stephanie hay</t>
  </si>
  <si>
    <t>14009547CF10A</t>
  </si>
  <si>
    <t>15001666CF10A</t>
  </si>
  <si>
    <t>kevin hudson</t>
  </si>
  <si>
    <t>14001765CF10A</t>
  </si>
  <si>
    <t>14010877MO10A</t>
  </si>
  <si>
    <t>Sleeping On Beach</t>
  </si>
  <si>
    <t>tyrell wright</t>
  </si>
  <si>
    <t>tyrell</t>
  </si>
  <si>
    <t>14011761CF10A</t>
  </si>
  <si>
    <t>14015178MM10A</t>
  </si>
  <si>
    <t>jason jaigobin</t>
  </si>
  <si>
    <t>jaigobin</t>
  </si>
  <si>
    <t>13003525MM10A</t>
  </si>
  <si>
    <t>13008554CF10A</t>
  </si>
  <si>
    <t>nikeisha porter</t>
  </si>
  <si>
    <t>nikeisha</t>
  </si>
  <si>
    <t>porter</t>
  </si>
  <si>
    <t>13016423CF10A</t>
  </si>
  <si>
    <t>cortay wells</t>
  </si>
  <si>
    <t>cortay</t>
  </si>
  <si>
    <t>14001653CF10A</t>
  </si>
  <si>
    <t>14005187CF10A</t>
  </si>
  <si>
    <t>16000123CF10A</t>
  </si>
  <si>
    <t>romaine smith</t>
  </si>
  <si>
    <t>romaine</t>
  </si>
  <si>
    <t>13003060CF10A</t>
  </si>
  <si>
    <t>carl haberstroh</t>
  </si>
  <si>
    <t>haberstroh</t>
  </si>
  <si>
    <t>07023637CF10A</t>
  </si>
  <si>
    <t>donald gnau</t>
  </si>
  <si>
    <t>gnau</t>
  </si>
  <si>
    <t>13005176CF10A</t>
  </si>
  <si>
    <t>14003643MM40A</t>
  </si>
  <si>
    <t>shanuce edinburg</t>
  </si>
  <si>
    <t>shanuce</t>
  </si>
  <si>
    <t>edinburg</t>
  </si>
  <si>
    <t>14017172MM10A</t>
  </si>
  <si>
    <t>15011325CF10A</t>
  </si>
  <si>
    <t>dean joseph</t>
  </si>
  <si>
    <t>patrick keane</t>
  </si>
  <si>
    <t>keane</t>
  </si>
  <si>
    <t>13006115MM10A</t>
  </si>
  <si>
    <t>tianraheem perez</t>
  </si>
  <si>
    <t>tianraheem</t>
  </si>
  <si>
    <t>14010140CF10A</t>
  </si>
  <si>
    <t>alfredo rasco</t>
  </si>
  <si>
    <t>rasco</t>
  </si>
  <si>
    <t>13009896MM10A</t>
  </si>
  <si>
    <t>reneca turner-davis</t>
  </si>
  <si>
    <t>reneca</t>
  </si>
  <si>
    <t>turner-davis</t>
  </si>
  <si>
    <t>13001704MM10A</t>
  </si>
  <si>
    <t>lavinel zurz</t>
  </si>
  <si>
    <t>lavinel</t>
  </si>
  <si>
    <t>zurz</t>
  </si>
  <si>
    <t>13005341CF10A</t>
  </si>
  <si>
    <t>edith jones</t>
  </si>
  <si>
    <t>edith</t>
  </si>
  <si>
    <t>parris brady</t>
  </si>
  <si>
    <t>parris</t>
  </si>
  <si>
    <t>brady</t>
  </si>
  <si>
    <t>13001715MM10A</t>
  </si>
  <si>
    <t>13012068MM10A</t>
  </si>
  <si>
    <t>13013714MM10A</t>
  </si>
  <si>
    <t>crystal melville</t>
  </si>
  <si>
    <t>melville</t>
  </si>
  <si>
    <t>13006327CF10A</t>
  </si>
  <si>
    <t>15000266MM40A</t>
  </si>
  <si>
    <t>gregory williams</t>
  </si>
  <si>
    <t>christopher baptista</t>
  </si>
  <si>
    <t>baptista</t>
  </si>
  <si>
    <t>13015540MM10A</t>
  </si>
  <si>
    <t>carlos ariastabima</t>
  </si>
  <si>
    <t>ariastabima</t>
  </si>
  <si>
    <t>13007152CF10A</t>
  </si>
  <si>
    <t>timothy stevens</t>
  </si>
  <si>
    <t>stevens</t>
  </si>
  <si>
    <t>13006135CF10A</t>
  </si>
  <si>
    <t>leighton quarrie</t>
  </si>
  <si>
    <t>leighton</t>
  </si>
  <si>
    <t>quarrie</t>
  </si>
  <si>
    <t>13016082CF10A</t>
  </si>
  <si>
    <t>lajuan lee</t>
  </si>
  <si>
    <t>lajuan</t>
  </si>
  <si>
    <t>14017043CF10A</t>
  </si>
  <si>
    <t>pablo mills</t>
  </si>
  <si>
    <t>mills</t>
  </si>
  <si>
    <t>14010437MM10A</t>
  </si>
  <si>
    <t>edward benway</t>
  </si>
  <si>
    <t>benway</t>
  </si>
  <si>
    <t>14010724CF10A</t>
  </si>
  <si>
    <t>alexander delaespriella</t>
  </si>
  <si>
    <t>delaespriella</t>
  </si>
  <si>
    <t>14012906CF10A</t>
  </si>
  <si>
    <t>paul chermak</t>
  </si>
  <si>
    <t>chermak</t>
  </si>
  <si>
    <t>13020406MM10A</t>
  </si>
  <si>
    <t>14003974CF10A</t>
  </si>
  <si>
    <t>Possession of Methadone</t>
  </si>
  <si>
    <t>dwayne wilmont</t>
  </si>
  <si>
    <t>wilmont</t>
  </si>
  <si>
    <t>09009430CF10A</t>
  </si>
  <si>
    <t>christopher chisolm</t>
  </si>
  <si>
    <t>chisolm</t>
  </si>
  <si>
    <t>14012270CF10A</t>
  </si>
  <si>
    <t>14013188CF10A</t>
  </si>
  <si>
    <t>anthony jackson</t>
  </si>
  <si>
    <t>01098533TC30A</t>
  </si>
  <si>
    <t>kory plummer</t>
  </si>
  <si>
    <t>kory</t>
  </si>
  <si>
    <t>13013355CF10A</t>
  </si>
  <si>
    <t>14006533MM10A</t>
  </si>
  <si>
    <t>14004270CF10A</t>
  </si>
  <si>
    <t>anthony peat</t>
  </si>
  <si>
    <t>peat</t>
  </si>
  <si>
    <t>14007693CF10A</t>
  </si>
  <si>
    <t>15008531MM10A</t>
  </si>
  <si>
    <t>krystal porter</t>
  </si>
  <si>
    <t>13012889CF10A</t>
  </si>
  <si>
    <t>14004530MM10A</t>
  </si>
  <si>
    <t>craig coleman</t>
  </si>
  <si>
    <t>14000285MM10A</t>
  </si>
  <si>
    <t>scott clark</t>
  </si>
  <si>
    <t>14013669MM10A</t>
  </si>
  <si>
    <t>15005379CF10A</t>
  </si>
  <si>
    <t>osevelt coley</t>
  </si>
  <si>
    <t>osevelt</t>
  </si>
  <si>
    <t>coley</t>
  </si>
  <si>
    <t>14009144CF10A</t>
  </si>
  <si>
    <t>herbert hawkins</t>
  </si>
  <si>
    <t>hawkins</t>
  </si>
  <si>
    <t>13002044CF10A</t>
  </si>
  <si>
    <t>14013163CF10A</t>
  </si>
  <si>
    <t>alonzo goss</t>
  </si>
  <si>
    <t>alonzo</t>
  </si>
  <si>
    <t>goss</t>
  </si>
  <si>
    <t>13005919CF10A</t>
  </si>
  <si>
    <t>shaka ruddock</t>
  </si>
  <si>
    <t>shaka</t>
  </si>
  <si>
    <t>ruddock</t>
  </si>
  <si>
    <t>13017081TC10A</t>
  </si>
  <si>
    <t>13026359TC10A</t>
  </si>
  <si>
    <t>14002769CF10A</t>
  </si>
  <si>
    <t>donovan white</t>
  </si>
  <si>
    <t>14016776MM10A</t>
  </si>
  <si>
    <t>raul terrero</t>
  </si>
  <si>
    <t>terrero</t>
  </si>
  <si>
    <t>13038758TC10A</t>
  </si>
  <si>
    <t>jose santos</t>
  </si>
  <si>
    <t>jonathan matthew</t>
  </si>
  <si>
    <t>14015139MM10A</t>
  </si>
  <si>
    <t>danielle guggino</t>
  </si>
  <si>
    <t>guggino</t>
  </si>
  <si>
    <t>14004235CF10A</t>
  </si>
  <si>
    <t>14004315MM40A</t>
  </si>
  <si>
    <t>tawana williams</t>
  </si>
  <si>
    <t>tawana</t>
  </si>
  <si>
    <t>13008351TC10A</t>
  </si>
  <si>
    <t>travis thomas</t>
  </si>
  <si>
    <t>14001279CF10A</t>
  </si>
  <si>
    <t>14007121MM10A</t>
  </si>
  <si>
    <t>robert mauney</t>
  </si>
  <si>
    <t>mauney</t>
  </si>
  <si>
    <t>14001792MM10A</t>
  </si>
  <si>
    <t>romanye brown</t>
  </si>
  <si>
    <t>romanye</t>
  </si>
  <si>
    <t>12015843CF10A</t>
  </si>
  <si>
    <t>14015304MM10A</t>
  </si>
  <si>
    <t>james ravino</t>
  </si>
  <si>
    <t>ravino</t>
  </si>
  <si>
    <t>13014717CF10A</t>
  </si>
  <si>
    <t>edson bonhomme</t>
  </si>
  <si>
    <t>bonhomme</t>
  </si>
  <si>
    <t>13011695CF10A</t>
  </si>
  <si>
    <t>cleomin bel</t>
  </si>
  <si>
    <t>cleomin</t>
  </si>
  <si>
    <t>bel</t>
  </si>
  <si>
    <t>melinda huffman</t>
  </si>
  <si>
    <t>13016357CF10A</t>
  </si>
  <si>
    <t>david sasson</t>
  </si>
  <si>
    <t>sasson</t>
  </si>
  <si>
    <t>14008808MM10A</t>
  </si>
  <si>
    <t>ladoria glover</t>
  </si>
  <si>
    <t>ladoria</t>
  </si>
  <si>
    <t>glover</t>
  </si>
  <si>
    <t>14005408CF10A</t>
  </si>
  <si>
    <t>wilder jeanty</t>
  </si>
  <si>
    <t>wilder</t>
  </si>
  <si>
    <t>jeanty</t>
  </si>
  <si>
    <t>14015902CF10A</t>
  </si>
  <si>
    <t>teresa-marie holness</t>
  </si>
  <si>
    <t>teresa-marie</t>
  </si>
  <si>
    <t>holness</t>
  </si>
  <si>
    <t>13004934MM10A</t>
  </si>
  <si>
    <t>theodore blount</t>
  </si>
  <si>
    <t>07049837TC10A</t>
  </si>
  <si>
    <t>antonio young</t>
  </si>
  <si>
    <t>12010225CF10A</t>
  </si>
  <si>
    <t>14004677CF10A</t>
  </si>
  <si>
    <t>mario baptiste</t>
  </si>
  <si>
    <t>13012049CF10A</t>
  </si>
  <si>
    <t>14009957MM10A</t>
  </si>
  <si>
    <t>alex olivo</t>
  </si>
  <si>
    <t>olivo</t>
  </si>
  <si>
    <t>14004108CF10A</t>
  </si>
  <si>
    <t>15057564TC30A</t>
  </si>
  <si>
    <t>Disobey Officer/Fireman</t>
  </si>
  <si>
    <t>jovanny armenteros</t>
  </si>
  <si>
    <t>jovanny</t>
  </si>
  <si>
    <t>armenteros</t>
  </si>
  <si>
    <t>13000369CF10A</t>
  </si>
  <si>
    <t>ervin paul</t>
  </si>
  <si>
    <t>14009617CF10A</t>
  </si>
  <si>
    <t>15001818MM40A</t>
  </si>
  <si>
    <t>mercedes holmes</t>
  </si>
  <si>
    <t>mercedes</t>
  </si>
  <si>
    <t>14000419CF10A</t>
  </si>
  <si>
    <t>15006137TC10A</t>
  </si>
  <si>
    <t>deshawn spence</t>
  </si>
  <si>
    <t>deshawn</t>
  </si>
  <si>
    <t>spence</t>
  </si>
  <si>
    <t>14015853MM10A</t>
  </si>
  <si>
    <t>donald george</t>
  </si>
  <si>
    <t>14015211MU10A</t>
  </si>
  <si>
    <t>ricky farlow</t>
  </si>
  <si>
    <t>farlow</t>
  </si>
  <si>
    <t>13016648CF10A</t>
  </si>
  <si>
    <t>14000536CF10A</t>
  </si>
  <si>
    <t>dainsley mckenzie</t>
  </si>
  <si>
    <t>dainsley</t>
  </si>
  <si>
    <t>13002293CF10A</t>
  </si>
  <si>
    <t>patrick kallman</t>
  </si>
  <si>
    <t>kallman</t>
  </si>
  <si>
    <t>13007491CF10A</t>
  </si>
  <si>
    <t>markee singletary</t>
  </si>
  <si>
    <t>markee</t>
  </si>
  <si>
    <t>13017989MM10A</t>
  </si>
  <si>
    <t>tyler conrad</t>
  </si>
  <si>
    <t>conrad</t>
  </si>
  <si>
    <t>14007880CF10A</t>
  </si>
  <si>
    <t>D.U.I. Serious Bodily Injury</t>
  </si>
  <si>
    <t>stephen robinson</t>
  </si>
  <si>
    <t>14002103MU10A</t>
  </si>
  <si>
    <t>14045617TC10A</t>
  </si>
  <si>
    <t>james ursia</t>
  </si>
  <si>
    <t>ursia</t>
  </si>
  <si>
    <t>14014041MM10A</t>
  </si>
  <si>
    <t>14038792MU10A</t>
  </si>
  <si>
    <t>15008835CF10A</t>
  </si>
  <si>
    <t>billy henley</t>
  </si>
  <si>
    <t>13014927MM10A</t>
  </si>
  <si>
    <t>leo beckford</t>
  </si>
  <si>
    <t>leo</t>
  </si>
  <si>
    <t>13011387CF10A</t>
  </si>
  <si>
    <t>alexandra figueroa</t>
  </si>
  <si>
    <t>14000347CF10A</t>
  </si>
  <si>
    <t>raul raphael</t>
  </si>
  <si>
    <t>daniel varnum</t>
  </si>
  <si>
    <t>varnum</t>
  </si>
  <si>
    <t>13002883MM10A</t>
  </si>
  <si>
    <t>14009241TC10A</t>
  </si>
  <si>
    <t>cassidy jackson</t>
  </si>
  <si>
    <t>cassidy</t>
  </si>
  <si>
    <t>15000278CF10A</t>
  </si>
  <si>
    <t>damian harris</t>
  </si>
  <si>
    <t>damian</t>
  </si>
  <si>
    <t>14014447CF10A</t>
  </si>
  <si>
    <t>15028684TC40A</t>
  </si>
  <si>
    <t>kelly menkes</t>
  </si>
  <si>
    <t>menkes</t>
  </si>
  <si>
    <t>14005064CF10A</t>
  </si>
  <si>
    <t>emily mooney</t>
  </si>
  <si>
    <t>emily</t>
  </si>
  <si>
    <t>mooney</t>
  </si>
  <si>
    <t>14016894MU10A</t>
  </si>
  <si>
    <t>james scott</t>
  </si>
  <si>
    <t>12047991TC10A</t>
  </si>
  <si>
    <t>13002145CF10A</t>
  </si>
  <si>
    <t>14001817CF10A</t>
  </si>
  <si>
    <t>obrian hayne</t>
  </si>
  <si>
    <t>obrian</t>
  </si>
  <si>
    <t>hayne</t>
  </si>
  <si>
    <t>13003310CF10A</t>
  </si>
  <si>
    <t>rafael torres</t>
  </si>
  <si>
    <t>13004231CF10A</t>
  </si>
  <si>
    <t>13014389CF10A</t>
  </si>
  <si>
    <t>guillermo mena</t>
  </si>
  <si>
    <t>guillermo</t>
  </si>
  <si>
    <t>mena</t>
  </si>
  <si>
    <t>13013319CF10A</t>
  </si>
  <si>
    <t>joseph navarro</t>
  </si>
  <si>
    <t>13004813CF10A</t>
  </si>
  <si>
    <t>andrew gordon</t>
  </si>
  <si>
    <t>15002693CF10A</t>
  </si>
  <si>
    <t>Sound Articles Over 100</t>
  </si>
  <si>
    <t>15017999TC20A</t>
  </si>
  <si>
    <t>alrick harris</t>
  </si>
  <si>
    <t>alrick</t>
  </si>
  <si>
    <t>13011830CF10A</t>
  </si>
  <si>
    <t>randolph amaya</t>
  </si>
  <si>
    <t>randolph</t>
  </si>
  <si>
    <t>amaya</t>
  </si>
  <si>
    <t>amy gildon</t>
  </si>
  <si>
    <t>gildon</t>
  </si>
  <si>
    <t>13011376MM10A</t>
  </si>
  <si>
    <t>todd mathis</t>
  </si>
  <si>
    <t>mathis</t>
  </si>
  <si>
    <t>14015226CF10A</t>
  </si>
  <si>
    <t>15000440MM10A</t>
  </si>
  <si>
    <t>nadine apollon</t>
  </si>
  <si>
    <t>nadine</t>
  </si>
  <si>
    <t>apollon</t>
  </si>
  <si>
    <t>andrew cruz-neves</t>
  </si>
  <si>
    <t>cruz-neves</t>
  </si>
  <si>
    <t>13007073CF10A</t>
  </si>
  <si>
    <t>david tal-mason</t>
  </si>
  <si>
    <t>tal-mason</t>
  </si>
  <si>
    <t>14015383CF10A</t>
  </si>
  <si>
    <t>charlitha williams</t>
  </si>
  <si>
    <t>charlitha</t>
  </si>
  <si>
    <t>14010953CF10A</t>
  </si>
  <si>
    <t>rebecca lowery</t>
  </si>
  <si>
    <t>lowery</t>
  </si>
  <si>
    <t>13000039CF10A</t>
  </si>
  <si>
    <t>adrian mclemore</t>
  </si>
  <si>
    <t>13002192CF10A</t>
  </si>
  <si>
    <t>anthony perry</t>
  </si>
  <si>
    <t>13000174CF10A</t>
  </si>
  <si>
    <t>13009179CF10A</t>
  </si>
  <si>
    <t>markiesha gill</t>
  </si>
  <si>
    <t>markiesha</t>
  </si>
  <si>
    <t>gill</t>
  </si>
  <si>
    <t>13005529CF10A</t>
  </si>
  <si>
    <t>terrance frazier</t>
  </si>
  <si>
    <t>14013842CF10A</t>
  </si>
  <si>
    <t>theophilus brown</t>
  </si>
  <si>
    <t>theophilus</t>
  </si>
  <si>
    <t>13003142CF10A</t>
  </si>
  <si>
    <t>13004291CF10A</t>
  </si>
  <si>
    <t>anthony caggiano</t>
  </si>
  <si>
    <t>caggiano</t>
  </si>
  <si>
    <t>14021385MU10A</t>
  </si>
  <si>
    <t>jacques alinstant</t>
  </si>
  <si>
    <t>alinstant</t>
  </si>
  <si>
    <t>13010751MM10A</t>
  </si>
  <si>
    <t>derrick robinson</t>
  </si>
  <si>
    <t>14006434MM10A</t>
  </si>
  <si>
    <t>taylor judy</t>
  </si>
  <si>
    <t>judy</t>
  </si>
  <si>
    <t>12017877CF10A</t>
  </si>
  <si>
    <t>michael horan</t>
  </si>
  <si>
    <t>horan</t>
  </si>
  <si>
    <t>14020196MU10A</t>
  </si>
  <si>
    <t>anthony wierengo</t>
  </si>
  <si>
    <t>wierengo</t>
  </si>
  <si>
    <t>13000501CF10A</t>
  </si>
  <si>
    <t>jose saa</t>
  </si>
  <si>
    <t>saa</t>
  </si>
  <si>
    <t>14028827MU10A</t>
  </si>
  <si>
    <t>almalinda gonzalez</t>
  </si>
  <si>
    <t>almalinda</t>
  </si>
  <si>
    <t>14017089CF10A</t>
  </si>
  <si>
    <t>15005073CF10A</t>
  </si>
  <si>
    <t>15002242MM20A</t>
  </si>
  <si>
    <t>lee williams</t>
  </si>
  <si>
    <t>08018965CF10A</t>
  </si>
  <si>
    <t>winnidella thomas</t>
  </si>
  <si>
    <t>winnidella</t>
  </si>
  <si>
    <t>14016284MM10A</t>
  </si>
  <si>
    <t>ernestine parrish</t>
  </si>
  <si>
    <t>ernestine</t>
  </si>
  <si>
    <t>parrish</t>
  </si>
  <si>
    <t>12014982CF10A</t>
  </si>
  <si>
    <t>brian butler</t>
  </si>
  <si>
    <t>14015322MM10A</t>
  </si>
  <si>
    <t>14014788CF10A</t>
  </si>
  <si>
    <t>Contempt Of Court</t>
  </si>
  <si>
    <t>reuben billie</t>
  </si>
  <si>
    <t>reuben</t>
  </si>
  <si>
    <t>13005974CF10A</t>
  </si>
  <si>
    <t>ricky bynum</t>
  </si>
  <si>
    <t>bynum</t>
  </si>
  <si>
    <t>13015744CF10A</t>
  </si>
  <si>
    <t>jordan kalafos</t>
  </si>
  <si>
    <t>kalafos</t>
  </si>
  <si>
    <t>12016808CF10A</t>
  </si>
  <si>
    <t>lakita everett</t>
  </si>
  <si>
    <t>lakita</t>
  </si>
  <si>
    <t>14014956CF10A</t>
  </si>
  <si>
    <t>arlbrey owens</t>
  </si>
  <si>
    <t>arlbrey</t>
  </si>
  <si>
    <t>14005839CF10A</t>
  </si>
  <si>
    <t>lauren perry</t>
  </si>
  <si>
    <t>lauren</t>
  </si>
  <si>
    <t>13001264CF10A</t>
  </si>
  <si>
    <t>patricia maccall</t>
  </si>
  <si>
    <t>patricia</t>
  </si>
  <si>
    <t>maccall</t>
  </si>
  <si>
    <t>11013532CF10A</t>
  </si>
  <si>
    <t>lisa garcia</t>
  </si>
  <si>
    <t>14011904CF10A</t>
  </si>
  <si>
    <t>doyen small</t>
  </si>
  <si>
    <t>doyen</t>
  </si>
  <si>
    <t>07014551CF10A</t>
  </si>
  <si>
    <t>14004320CF10A</t>
  </si>
  <si>
    <t>Attempt Crim Use of Personal ID Info</t>
  </si>
  <si>
    <t>freddy romero</t>
  </si>
  <si>
    <t>romero</t>
  </si>
  <si>
    <t>11007863CF10A</t>
  </si>
  <si>
    <t>steven vasquez</t>
  </si>
  <si>
    <t>14017579MM10A</t>
  </si>
  <si>
    <t>joseph diaz</t>
  </si>
  <si>
    <t>14005998MM10A</t>
  </si>
  <si>
    <t>14007611MM10A</t>
  </si>
  <si>
    <t>15007515CF10A</t>
  </si>
  <si>
    <t>robert taylor</t>
  </si>
  <si>
    <t>oneil ebanks</t>
  </si>
  <si>
    <t>oneil</t>
  </si>
  <si>
    <t>13023823MM10A</t>
  </si>
  <si>
    <t>omar sao</t>
  </si>
  <si>
    <t>sao</t>
  </si>
  <si>
    <t>13013970MM10A</t>
  </si>
  <si>
    <t>14067085TC40A</t>
  </si>
  <si>
    <t>15009628CF10A</t>
  </si>
  <si>
    <t>thomas whalen</t>
  </si>
  <si>
    <t>13021195MM10A</t>
  </si>
  <si>
    <t>14006033MM10A</t>
  </si>
  <si>
    <t>james burns</t>
  </si>
  <si>
    <t>14004981MM10A</t>
  </si>
  <si>
    <t>markel landers</t>
  </si>
  <si>
    <t>markel</t>
  </si>
  <si>
    <t>landers</t>
  </si>
  <si>
    <t>13013753CF10A</t>
  </si>
  <si>
    <t>14007040MM10A</t>
  </si>
  <si>
    <t>alfonso hamilton</t>
  </si>
  <si>
    <t>13001425MM10A</t>
  </si>
  <si>
    <t>13003832MM10A</t>
  </si>
  <si>
    <t>shawn flecther</t>
  </si>
  <si>
    <t>flecther</t>
  </si>
  <si>
    <t>10019917CF10B</t>
  </si>
  <si>
    <t>alton roberts</t>
  </si>
  <si>
    <t>alton</t>
  </si>
  <si>
    <t>13006769MM10A</t>
  </si>
  <si>
    <t>13011245CF10A</t>
  </si>
  <si>
    <t>kenneth alvarez</t>
  </si>
  <si>
    <t>13022369MM10A</t>
  </si>
  <si>
    <t>alexander santana</t>
  </si>
  <si>
    <t>13003329CF10A</t>
  </si>
  <si>
    <t>jeffrey sabogal</t>
  </si>
  <si>
    <t>sabogal</t>
  </si>
  <si>
    <t>13003618MM10A</t>
  </si>
  <si>
    <t>anthony mcdougle</t>
  </si>
  <si>
    <t>mcdougle</t>
  </si>
  <si>
    <t>13009597MM10A</t>
  </si>
  <si>
    <t>13019770MM10A</t>
  </si>
  <si>
    <t>chavelloney moss</t>
  </si>
  <si>
    <t>chavelloney</t>
  </si>
  <si>
    <t>14011584CF10A</t>
  </si>
  <si>
    <t>chloe bridges</t>
  </si>
  <si>
    <t>chloe</t>
  </si>
  <si>
    <t>bridges</t>
  </si>
  <si>
    <t>14005167MM10A</t>
  </si>
  <si>
    <t>15008702MM10A</t>
  </si>
  <si>
    <t>rahiem tracey</t>
  </si>
  <si>
    <t>rahiem</t>
  </si>
  <si>
    <t>tracey</t>
  </si>
  <si>
    <t>14011231CF10A</t>
  </si>
  <si>
    <t>14004839MM40A</t>
  </si>
  <si>
    <t>joseph mcmahon</t>
  </si>
  <si>
    <t>mcmahon</t>
  </si>
  <si>
    <t>13010046MM10A</t>
  </si>
  <si>
    <t>alex kantzelis</t>
  </si>
  <si>
    <t>kantzelis</t>
  </si>
  <si>
    <t>13005461CF10A</t>
  </si>
  <si>
    <t>santos perez</t>
  </si>
  <si>
    <t>13003459CF10A</t>
  </si>
  <si>
    <t>jose pascual</t>
  </si>
  <si>
    <t>pascual</t>
  </si>
  <si>
    <t>14003530CF10A</t>
  </si>
  <si>
    <t>daniel harper</t>
  </si>
  <si>
    <t>13003118CF10A</t>
  </si>
  <si>
    <t>mirelene cherfrere</t>
  </si>
  <si>
    <t>mirelene</t>
  </si>
  <si>
    <t>cherfrere</t>
  </si>
  <si>
    <t>14006065CF10A</t>
  </si>
  <si>
    <t>kyle cossick</t>
  </si>
  <si>
    <t>cossick</t>
  </si>
  <si>
    <t>14006500CF10A</t>
  </si>
  <si>
    <t>14016163CF10A</t>
  </si>
  <si>
    <t>marcela hoyos</t>
  </si>
  <si>
    <t>marcela</t>
  </si>
  <si>
    <t>hoyos</t>
  </si>
  <si>
    <t>daniel oneil</t>
  </si>
  <si>
    <t>13006710CF10A</t>
  </si>
  <si>
    <t>14003976MU10A</t>
  </si>
  <si>
    <t>phillip gomez</t>
  </si>
  <si>
    <t>14014777CF10A</t>
  </si>
  <si>
    <t>14016448MM10A</t>
  </si>
  <si>
    <t>mcken scott</t>
  </si>
  <si>
    <t>mcken</t>
  </si>
  <si>
    <t>13013545CF10A</t>
  </si>
  <si>
    <t>13047358TC10A</t>
  </si>
  <si>
    <t>wilbert pierre</t>
  </si>
  <si>
    <t>wilbert</t>
  </si>
  <si>
    <t>14029080MU10A</t>
  </si>
  <si>
    <t>leah hein</t>
  </si>
  <si>
    <t>leah</t>
  </si>
  <si>
    <t>hein</t>
  </si>
  <si>
    <t>14000418MM10A</t>
  </si>
  <si>
    <t>melvin wright</t>
  </si>
  <si>
    <t>14006850CF10A</t>
  </si>
  <si>
    <t>lakasha fields</t>
  </si>
  <si>
    <t>lakasha</t>
  </si>
  <si>
    <t>14001149MM20A</t>
  </si>
  <si>
    <t>george zargos</t>
  </si>
  <si>
    <t>zargos</t>
  </si>
  <si>
    <t>13009401MM10A</t>
  </si>
  <si>
    <t>billy johnson</t>
  </si>
  <si>
    <t>11083457TC20A</t>
  </si>
  <si>
    <t>raysheuna house</t>
  </si>
  <si>
    <t>raysheuna</t>
  </si>
  <si>
    <t>house</t>
  </si>
  <si>
    <t>14016998MM10A</t>
  </si>
  <si>
    <t>melissa sanchez</t>
  </si>
  <si>
    <t>13008138CF10A</t>
  </si>
  <si>
    <t>13014192MM10A</t>
  </si>
  <si>
    <t>Procure For Prostitution</t>
  </si>
  <si>
    <t>lloyd sterling</t>
  </si>
  <si>
    <t>13011917CF10A</t>
  </si>
  <si>
    <t>barrington christie</t>
  </si>
  <si>
    <t>christie</t>
  </si>
  <si>
    <t>13006246CF10A</t>
  </si>
  <si>
    <t>14009764CF10A</t>
  </si>
  <si>
    <t>marcela arevaloruiz</t>
  </si>
  <si>
    <t>arevaloruiz</t>
  </si>
  <si>
    <t>14006229CF10A</t>
  </si>
  <si>
    <t>angela peterson</t>
  </si>
  <si>
    <t>14013322MM10A</t>
  </si>
  <si>
    <t>michael barfield</t>
  </si>
  <si>
    <t>barfield</t>
  </si>
  <si>
    <t>13006073MM10A</t>
  </si>
  <si>
    <t>dori cash</t>
  </si>
  <si>
    <t>13016004CF10A</t>
  </si>
  <si>
    <t>michael burgess</t>
  </si>
  <si>
    <t>13007213MM10A</t>
  </si>
  <si>
    <t>aton francis</t>
  </si>
  <si>
    <t>aton</t>
  </si>
  <si>
    <t>14015392CF10A</t>
  </si>
  <si>
    <t>15012017CF10A</t>
  </si>
  <si>
    <t>agli caca</t>
  </si>
  <si>
    <t>agli</t>
  </si>
  <si>
    <t>caca</t>
  </si>
  <si>
    <t>13018002CF10A</t>
  </si>
  <si>
    <t>14003275MM10A</t>
  </si>
  <si>
    <t>parker shafer</t>
  </si>
  <si>
    <t>shafer</t>
  </si>
  <si>
    <t>14016318CF10A</t>
  </si>
  <si>
    <t>shakeria higgs</t>
  </si>
  <si>
    <t>shakeria</t>
  </si>
  <si>
    <t>14001316CF10A</t>
  </si>
  <si>
    <t>15001853TC10A</t>
  </si>
  <si>
    <t>13004224MM10A</t>
  </si>
  <si>
    <t>14008781CF10A</t>
  </si>
  <si>
    <t>14008676MM10A</t>
  </si>
  <si>
    <t>kirk jenkins</t>
  </si>
  <si>
    <t>kirk</t>
  </si>
  <si>
    <t>13005663CF10A</t>
  </si>
  <si>
    <t>don ganz</t>
  </si>
  <si>
    <t>don</t>
  </si>
  <si>
    <t>ganz</t>
  </si>
  <si>
    <t>14005931CF10A</t>
  </si>
  <si>
    <t>luis valenzuela</t>
  </si>
  <si>
    <t>13020654MM10A</t>
  </si>
  <si>
    <t>14001290MM30A</t>
  </si>
  <si>
    <t>herlin guerrier</t>
  </si>
  <si>
    <t>herlin</t>
  </si>
  <si>
    <t>13006211CF10A</t>
  </si>
  <si>
    <t>jerrod moore</t>
  </si>
  <si>
    <t>jerrod</t>
  </si>
  <si>
    <t>13000626CF10A</t>
  </si>
  <si>
    <t>16000466CF10A</t>
  </si>
  <si>
    <t>ronnie brown</t>
  </si>
  <si>
    <t>13007600CF10A</t>
  </si>
  <si>
    <t>14004495CF10A</t>
  </si>
  <si>
    <t>christopher piperwang</t>
  </si>
  <si>
    <t>piperwang</t>
  </si>
  <si>
    <t>13000598MM10A</t>
  </si>
  <si>
    <t>glenn mckennie</t>
  </si>
  <si>
    <t>mckennie</t>
  </si>
  <si>
    <t>13013310CF10A</t>
  </si>
  <si>
    <t>14013683CF10A</t>
  </si>
  <si>
    <t>javon jackson</t>
  </si>
  <si>
    <t>14014018CF10A</t>
  </si>
  <si>
    <t>luis cortina</t>
  </si>
  <si>
    <t>cortina</t>
  </si>
  <si>
    <t>14013116CF10A</t>
  </si>
  <si>
    <t>michael hin</t>
  </si>
  <si>
    <t>hin</t>
  </si>
  <si>
    <t>13006137CF10A</t>
  </si>
  <si>
    <t>martin whittington</t>
  </si>
  <si>
    <t>whittington</t>
  </si>
  <si>
    <t>14014658CF10A</t>
  </si>
  <si>
    <t>gabriel lovato</t>
  </si>
  <si>
    <t>lovato</t>
  </si>
  <si>
    <t>12018293CF10A</t>
  </si>
  <si>
    <t>13001876CF10A</t>
  </si>
  <si>
    <t>Armed Kidnapping</t>
  </si>
  <si>
    <t>(F7)</t>
  </si>
  <si>
    <t>joey willingham</t>
  </si>
  <si>
    <t>joey</t>
  </si>
  <si>
    <t>willingham</t>
  </si>
  <si>
    <t>13006892CF10A</t>
  </si>
  <si>
    <t>13014757MM10A</t>
  </si>
  <si>
    <t>15007770CF10A</t>
  </si>
  <si>
    <t>jacksin lumas</t>
  </si>
  <si>
    <t>jacksin</t>
  </si>
  <si>
    <t>lumas</t>
  </si>
  <si>
    <t>14008531CF10A</t>
  </si>
  <si>
    <t>14017556MM10A</t>
  </si>
  <si>
    <t>tameeka joseph</t>
  </si>
  <si>
    <t>tameeka</t>
  </si>
  <si>
    <t>14015778CF10A</t>
  </si>
  <si>
    <t>osvaldo rodriquez</t>
  </si>
  <si>
    <t>13016251MM10A</t>
  </si>
  <si>
    <t>ashley caparelli</t>
  </si>
  <si>
    <t>caparelli</t>
  </si>
  <si>
    <t>13008848CF10A</t>
  </si>
  <si>
    <t>15000340MM20A</t>
  </si>
  <si>
    <t>nina bradshaw</t>
  </si>
  <si>
    <t>bradshaw</t>
  </si>
  <si>
    <t>anthony johnson</t>
  </si>
  <si>
    <t>glorisha davis</t>
  </si>
  <si>
    <t>glorisha</t>
  </si>
  <si>
    <t>13015266CF10A</t>
  </si>
  <si>
    <t>david hutton</t>
  </si>
  <si>
    <t>hutton</t>
  </si>
  <si>
    <t>75003147CF10A</t>
  </si>
  <si>
    <t>juliet francis</t>
  </si>
  <si>
    <t>juliet</t>
  </si>
  <si>
    <t>13002363MM10A</t>
  </si>
  <si>
    <t>13076094TC40A</t>
  </si>
  <si>
    <t>nelson cruzhenriquez</t>
  </si>
  <si>
    <t>cruzhenriquez</t>
  </si>
  <si>
    <t>14015986MM10A</t>
  </si>
  <si>
    <t>kevin smith</t>
  </si>
  <si>
    <t>14014607CF10A</t>
  </si>
  <si>
    <t>ralph knepper</t>
  </si>
  <si>
    <t>ralph</t>
  </si>
  <si>
    <t>knepper</t>
  </si>
  <si>
    <t>14009960CF10A</t>
  </si>
  <si>
    <t>ronald fetty</t>
  </si>
  <si>
    <t>fetty</t>
  </si>
  <si>
    <t>14031975MU10A</t>
  </si>
  <si>
    <t>jean joseph</t>
  </si>
  <si>
    <t>13009009CF10A</t>
  </si>
  <si>
    <t>darryl kelly</t>
  </si>
  <si>
    <t>14005791MM10A</t>
  </si>
  <si>
    <t>14029234TC10A</t>
  </si>
  <si>
    <t>michael glazer</t>
  </si>
  <si>
    <t>glazer</t>
  </si>
  <si>
    <t>14014415CF10A</t>
  </si>
  <si>
    <t>evience aime</t>
  </si>
  <si>
    <t>evience</t>
  </si>
  <si>
    <t>aime</t>
  </si>
  <si>
    <t>13000056MM10A</t>
  </si>
  <si>
    <t>edward marko</t>
  </si>
  <si>
    <t>marko</t>
  </si>
  <si>
    <t>14002371MM10A</t>
  </si>
  <si>
    <t>terrance mcdougle</t>
  </si>
  <si>
    <t>13011053CF10A</t>
  </si>
  <si>
    <t>13012533CF10A</t>
  </si>
  <si>
    <t>welton thomas</t>
  </si>
  <si>
    <t>welton</t>
  </si>
  <si>
    <t>14013402MM10A</t>
  </si>
  <si>
    <t>15074475TC30A</t>
  </si>
  <si>
    <t>valentin subu</t>
  </si>
  <si>
    <t>valentin</t>
  </si>
  <si>
    <t>subu</t>
  </si>
  <si>
    <t>14006578CF10A</t>
  </si>
  <si>
    <t>14007960MM10A</t>
  </si>
  <si>
    <t>cornelius mccloud</t>
  </si>
  <si>
    <t>cornelius</t>
  </si>
  <si>
    <t>13070495NI20A</t>
  </si>
  <si>
    <t>Ride Tri-Rail Without Paying</t>
  </si>
  <si>
    <t>tanesha mckenzie</t>
  </si>
  <si>
    <t>tanesha</t>
  </si>
  <si>
    <t>14017229MM10A</t>
  </si>
  <si>
    <t>joshua deacy</t>
  </si>
  <si>
    <t>deacy</t>
  </si>
  <si>
    <t>14023195MU10A</t>
  </si>
  <si>
    <t>zaire stroman</t>
  </si>
  <si>
    <t>zaire</t>
  </si>
  <si>
    <t>stroman</t>
  </si>
  <si>
    <t>12011072CF10A</t>
  </si>
  <si>
    <t>cindy stillman</t>
  </si>
  <si>
    <t>stillman</t>
  </si>
  <si>
    <t>13015118MM10A</t>
  </si>
  <si>
    <t>14001195MM20A</t>
  </si>
  <si>
    <t>vick kumar</t>
  </si>
  <si>
    <t>vick</t>
  </si>
  <si>
    <t>kumar</t>
  </si>
  <si>
    <t>14016706MM10A</t>
  </si>
  <si>
    <t>christopher agapay</t>
  </si>
  <si>
    <t>agapay</t>
  </si>
  <si>
    <t>13012876CF10A</t>
  </si>
  <si>
    <t>derrick cheaton</t>
  </si>
  <si>
    <t>cheaton</t>
  </si>
  <si>
    <t>13017926MO10A</t>
  </si>
  <si>
    <t>james yarbough</t>
  </si>
  <si>
    <t>yarbough</t>
  </si>
  <si>
    <t>14000164CF10A</t>
  </si>
  <si>
    <t>john lopez</t>
  </si>
  <si>
    <t>13018986MM10A</t>
  </si>
  <si>
    <t>barbara magnum</t>
  </si>
  <si>
    <t>magnum</t>
  </si>
  <si>
    <t>13015084CF10A</t>
  </si>
  <si>
    <t>14006913MM10A</t>
  </si>
  <si>
    <t>14004799CF10A</t>
  </si>
  <si>
    <t>tara leconte</t>
  </si>
  <si>
    <t>tara</t>
  </si>
  <si>
    <t>leconte</t>
  </si>
  <si>
    <t>13012687CF10A</t>
  </si>
  <si>
    <t>raymond robinson</t>
  </si>
  <si>
    <t>14017052CF10A</t>
  </si>
  <si>
    <t>shadae scott</t>
  </si>
  <si>
    <t>shadae</t>
  </si>
  <si>
    <t>13019834MM10A</t>
  </si>
  <si>
    <t>caesar silva</t>
  </si>
  <si>
    <t>caesar</t>
  </si>
  <si>
    <t>13020967TC10A</t>
  </si>
  <si>
    <t>jospeh lenoir</t>
  </si>
  <si>
    <t>jospeh</t>
  </si>
  <si>
    <t>lenoir</t>
  </si>
  <si>
    <t>13015695CF10A</t>
  </si>
  <si>
    <t>darrell roach</t>
  </si>
  <si>
    <t>roach</t>
  </si>
  <si>
    <t>14010831CF10A</t>
  </si>
  <si>
    <t>rakesh davis</t>
  </si>
  <si>
    <t>rakesh</t>
  </si>
  <si>
    <t>13004552MM10A</t>
  </si>
  <si>
    <t>Disrupting School Function</t>
  </si>
  <si>
    <t>16000621MM10A</t>
  </si>
  <si>
    <t>brian bonham</t>
  </si>
  <si>
    <t>bonham</t>
  </si>
  <si>
    <t>15003280CF10A</t>
  </si>
  <si>
    <t>patrick myree</t>
  </si>
  <si>
    <t>myree</t>
  </si>
  <si>
    <t>13011339CF10A</t>
  </si>
  <si>
    <t>13011822CF10A</t>
  </si>
  <si>
    <t>john harbett</t>
  </si>
  <si>
    <t>harbett</t>
  </si>
  <si>
    <t>14002369MM10A</t>
  </si>
  <si>
    <t>neysha talleyrand</t>
  </si>
  <si>
    <t>neysha</t>
  </si>
  <si>
    <t>talleyrand</t>
  </si>
  <si>
    <t>14014706CF10A</t>
  </si>
  <si>
    <t>solomon shiver</t>
  </si>
  <si>
    <t>shiver</t>
  </si>
  <si>
    <t>lorena aristizabal</t>
  </si>
  <si>
    <t>lorena</t>
  </si>
  <si>
    <t>aristizabal</t>
  </si>
  <si>
    <t>13018003MM10A</t>
  </si>
  <si>
    <t>ivan paredes</t>
  </si>
  <si>
    <t>paredes</t>
  </si>
  <si>
    <t>03006943CF10A</t>
  </si>
  <si>
    <t>13005549CF10A</t>
  </si>
  <si>
    <t>Destroy Damage Alter Elec Monitor Equip</t>
  </si>
  <si>
    <t>levert jackson</t>
  </si>
  <si>
    <t>levert</t>
  </si>
  <si>
    <t>13013079CF10A</t>
  </si>
  <si>
    <t>13043617TC10A</t>
  </si>
  <si>
    <t>adrian phillips</t>
  </si>
  <si>
    <t>13000084CF10A</t>
  </si>
  <si>
    <t>john smith</t>
  </si>
  <si>
    <t>shakera rolle</t>
  </si>
  <si>
    <t>14015492CF10A</t>
  </si>
  <si>
    <t>15000697MO10A</t>
  </si>
  <si>
    <t>christopher mcewan</t>
  </si>
  <si>
    <t>mcewan</t>
  </si>
  <si>
    <t>13005564MM10A</t>
  </si>
  <si>
    <t>13005674MM10A</t>
  </si>
  <si>
    <t>antwan davis</t>
  </si>
  <si>
    <t>antwan</t>
  </si>
  <si>
    <t>13006723CF10A</t>
  </si>
  <si>
    <t>13013645CF10A</t>
  </si>
  <si>
    <t>isnor richardson</t>
  </si>
  <si>
    <t>isnor</t>
  </si>
  <si>
    <t>13002327CF10A</t>
  </si>
  <si>
    <t>stanley lemorin</t>
  </si>
  <si>
    <t>lemorin</t>
  </si>
  <si>
    <t>12018748MM10A</t>
  </si>
  <si>
    <t>antwane mullins</t>
  </si>
  <si>
    <t>mullins</t>
  </si>
  <si>
    <t>13007505CF10A</t>
  </si>
  <si>
    <t>13012901CF10A</t>
  </si>
  <si>
    <t>14017188MM10A</t>
  </si>
  <si>
    <t>Poss of Firearm/Ammun/Dom Viol</t>
  </si>
  <si>
    <t>terrance jones</t>
  </si>
  <si>
    <t>13002819CF10A</t>
  </si>
  <si>
    <t>14006552MM10A</t>
  </si>
  <si>
    <t>ramone hall</t>
  </si>
  <si>
    <t>14003963CF10A</t>
  </si>
  <si>
    <t>kevin kalbkauf</t>
  </si>
  <si>
    <t>kalbkauf</t>
  </si>
  <si>
    <t>13017036CF10A</t>
  </si>
  <si>
    <t>14005800CF10A</t>
  </si>
  <si>
    <t>luis puente</t>
  </si>
  <si>
    <t>puente</t>
  </si>
  <si>
    <t>14009223CF10A</t>
  </si>
  <si>
    <t>patricia yates</t>
  </si>
  <si>
    <t>yates</t>
  </si>
  <si>
    <t>13009555MM10A</t>
  </si>
  <si>
    <t>hassheim white</t>
  </si>
  <si>
    <t>hassheim</t>
  </si>
  <si>
    <t>14000169CF10A</t>
  </si>
  <si>
    <t>pamela corriveau</t>
  </si>
  <si>
    <t>corriveau</t>
  </si>
  <si>
    <t>13007797CF10A</t>
  </si>
  <si>
    <t>erik gomez</t>
  </si>
  <si>
    <t>13018466MM10A</t>
  </si>
  <si>
    <t>14006339CF10A</t>
  </si>
  <si>
    <t>michael mack</t>
  </si>
  <si>
    <t>13006213CF10A</t>
  </si>
  <si>
    <t>jason sucarichi</t>
  </si>
  <si>
    <t>sucarichi</t>
  </si>
  <si>
    <t>14010461MU10A</t>
  </si>
  <si>
    <t>john moore</t>
  </si>
  <si>
    <t>13007549CF10A</t>
  </si>
  <si>
    <t>14002332CF10A</t>
  </si>
  <si>
    <t>jonathan bizcaino</t>
  </si>
  <si>
    <t>bizcaino</t>
  </si>
  <si>
    <t>14010008CF10A</t>
  </si>
  <si>
    <t>demetrius robinson</t>
  </si>
  <si>
    <t>13010709CF10A</t>
  </si>
  <si>
    <t>Poss Trifluoromethylphenylpipe</t>
  </si>
  <si>
    <t>yvelourdes duval</t>
  </si>
  <si>
    <t>yvelourdes</t>
  </si>
  <si>
    <t>14002656CF10A</t>
  </si>
  <si>
    <t>Felony Batt(Great Bodily Harm)</t>
  </si>
  <si>
    <t>everley davis</t>
  </si>
  <si>
    <t>everley</t>
  </si>
  <si>
    <t>12016368CF10A</t>
  </si>
  <si>
    <t>milton calderon</t>
  </si>
  <si>
    <t>calderon</t>
  </si>
  <si>
    <t>14000832CF10A</t>
  </si>
  <si>
    <t>15013172TC30A</t>
  </si>
  <si>
    <t>paula randazzo</t>
  </si>
  <si>
    <t>paula</t>
  </si>
  <si>
    <t>randazzo</t>
  </si>
  <si>
    <t>13000288MM10A</t>
  </si>
  <si>
    <t>kervins moise</t>
  </si>
  <si>
    <t>kervins</t>
  </si>
  <si>
    <t>14008765CF10A</t>
  </si>
  <si>
    <t>tiffany torres</t>
  </si>
  <si>
    <t>13019860MM10A</t>
  </si>
  <si>
    <t>tedra roach</t>
  </si>
  <si>
    <t>tedra</t>
  </si>
  <si>
    <t>13000899CF10A</t>
  </si>
  <si>
    <t>ahmed gamaa</t>
  </si>
  <si>
    <t>gamaa</t>
  </si>
  <si>
    <t>13003961CF10A</t>
  </si>
  <si>
    <t>kory knight</t>
  </si>
  <si>
    <t>13000914CF10A</t>
  </si>
  <si>
    <t>christopher roderick</t>
  </si>
  <si>
    <t>14008471MM10A</t>
  </si>
  <si>
    <t>carlos allen</t>
  </si>
  <si>
    <t>13002281MM10A</t>
  </si>
  <si>
    <t>erica ramos</t>
  </si>
  <si>
    <t>14002637MU10A</t>
  </si>
  <si>
    <t>16005104TC20A</t>
  </si>
  <si>
    <t>ira tommer</t>
  </si>
  <si>
    <t>tommer</t>
  </si>
  <si>
    <t>arismendy guareno-corona</t>
  </si>
  <si>
    <t>arismendy</t>
  </si>
  <si>
    <t>guareno-corona</t>
  </si>
  <si>
    <t>13006769CF10A</t>
  </si>
  <si>
    <t>maritza villanueva</t>
  </si>
  <si>
    <t>maritza</t>
  </si>
  <si>
    <t>villanueva</t>
  </si>
  <si>
    <t>14035909MU10A</t>
  </si>
  <si>
    <t>cody rickard</t>
  </si>
  <si>
    <t>13001601MM10A</t>
  </si>
  <si>
    <t>14001333CF10A</t>
  </si>
  <si>
    <t>richard werhle</t>
  </si>
  <si>
    <t>werhle</t>
  </si>
  <si>
    <t>12016504MM10A</t>
  </si>
  <si>
    <t>william adams</t>
  </si>
  <si>
    <t>14001249CF10A</t>
  </si>
  <si>
    <t>brisha borden</t>
  </si>
  <si>
    <t>brisha</t>
  </si>
  <si>
    <t>borden</t>
  </si>
  <si>
    <t>14007394CF10A</t>
  </si>
  <si>
    <t>melanie cintron</t>
  </si>
  <si>
    <t>melanie</t>
  </si>
  <si>
    <t>cintron</t>
  </si>
  <si>
    <t>joseph stunneck</t>
  </si>
  <si>
    <t>stunneck</t>
  </si>
  <si>
    <t>13000251CF10A</t>
  </si>
  <si>
    <t>14015797CF10A</t>
  </si>
  <si>
    <t>gregory hughes</t>
  </si>
  <si>
    <t>13009710CF10A</t>
  </si>
  <si>
    <t>14002113MM10A</t>
  </si>
  <si>
    <t>gregory hankerson</t>
  </si>
  <si>
    <t>13006250CF10A</t>
  </si>
  <si>
    <t>14013847CF10A</t>
  </si>
  <si>
    <t>gregory barnes</t>
  </si>
  <si>
    <t>11001881CF10A</t>
  </si>
  <si>
    <t>ivan chebaux-mcginty</t>
  </si>
  <si>
    <t>chebaux-mcginty</t>
  </si>
  <si>
    <t>13010656CF10A</t>
  </si>
  <si>
    <t>bonita welch</t>
  </si>
  <si>
    <t>bonita</t>
  </si>
  <si>
    <t>welch</t>
  </si>
  <si>
    <t>14009870CF10A</t>
  </si>
  <si>
    <t>14014910CF10A</t>
  </si>
  <si>
    <t>melissa dowds</t>
  </si>
  <si>
    <t>dowds</t>
  </si>
  <si>
    <t>13016306CF10A</t>
  </si>
  <si>
    <t>zebedee taylor</t>
  </si>
  <si>
    <t>zebedee</t>
  </si>
  <si>
    <t>13017424CF10A</t>
  </si>
  <si>
    <t>scott mcmullian</t>
  </si>
  <si>
    <t>mcmullian</t>
  </si>
  <si>
    <t>14007045MM10A</t>
  </si>
  <si>
    <t>staci myers</t>
  </si>
  <si>
    <t>staci</t>
  </si>
  <si>
    <t>merlee snell</t>
  </si>
  <si>
    <t>merlee</t>
  </si>
  <si>
    <t>snell</t>
  </si>
  <si>
    <t>13015174CF10A</t>
  </si>
  <si>
    <t>michael orefice</t>
  </si>
  <si>
    <t>orefice</t>
  </si>
  <si>
    <t>14017573MM10A</t>
  </si>
  <si>
    <t>nickenson metelus</t>
  </si>
  <si>
    <t>nickenson</t>
  </si>
  <si>
    <t>metelus</t>
  </si>
  <si>
    <t>13006130CF10A</t>
  </si>
  <si>
    <t>charles tientn</t>
  </si>
  <si>
    <t>tientn</t>
  </si>
  <si>
    <t>13015742MM10A</t>
  </si>
  <si>
    <t>michelle hall</t>
  </si>
  <si>
    <t>10024514TC40A</t>
  </si>
  <si>
    <t>nathan ayers</t>
  </si>
  <si>
    <t>14005629CF10A</t>
  </si>
  <si>
    <t>christopher lokai</t>
  </si>
  <si>
    <t>lokai</t>
  </si>
  <si>
    <t>13011338CF10A</t>
  </si>
  <si>
    <t>willie ryan</t>
  </si>
  <si>
    <t>13006935CF10A</t>
  </si>
  <si>
    <t>14035115TC20A</t>
  </si>
  <si>
    <t>14008503CF10A</t>
  </si>
  <si>
    <t>joel cadet</t>
  </si>
  <si>
    <t>13006740CF10A</t>
  </si>
  <si>
    <t>brian williams</t>
  </si>
  <si>
    <t>12001097MO40A</t>
  </si>
  <si>
    <t>dudley ambroise</t>
  </si>
  <si>
    <t>dudley</t>
  </si>
  <si>
    <t>ambroise</t>
  </si>
  <si>
    <t>13000872CF10A</t>
  </si>
  <si>
    <t>15013199MM10A</t>
  </si>
  <si>
    <t>zachary chernin</t>
  </si>
  <si>
    <t>chernin</t>
  </si>
  <si>
    <t>14008112CF10A</t>
  </si>
  <si>
    <t>14017148MM10A</t>
  </si>
  <si>
    <t>tayesha robinson</t>
  </si>
  <si>
    <t>tayesha</t>
  </si>
  <si>
    <t>14010224MM10A</t>
  </si>
  <si>
    <t>donald jorden</t>
  </si>
  <si>
    <t>jorden</t>
  </si>
  <si>
    <t>14002080CF10A</t>
  </si>
  <si>
    <t>14004954CF10A</t>
  </si>
  <si>
    <t>marvin washington</t>
  </si>
  <si>
    <t>14015888CF10A</t>
  </si>
  <si>
    <t>juan oro</t>
  </si>
  <si>
    <t>oro</t>
  </si>
  <si>
    <t>david manning</t>
  </si>
  <si>
    <t>14004521MU10A</t>
  </si>
  <si>
    <t>terry eubanks</t>
  </si>
  <si>
    <t>eubanks</t>
  </si>
  <si>
    <t>14016195CF10A</t>
  </si>
  <si>
    <t>phylis ettinger</t>
  </si>
  <si>
    <t>phylis</t>
  </si>
  <si>
    <t>ettinger</t>
  </si>
  <si>
    <t>13022316MM10A</t>
  </si>
  <si>
    <t>15010081CF10A</t>
  </si>
  <si>
    <t>Felony Committing Prostitution</t>
  </si>
  <si>
    <t>jermane fearon</t>
  </si>
  <si>
    <t>jermane</t>
  </si>
  <si>
    <t>fearon</t>
  </si>
  <si>
    <t>13007725CF10A</t>
  </si>
  <si>
    <t>erin dunn</t>
  </si>
  <si>
    <t>dunn</t>
  </si>
  <si>
    <t>david odak</t>
  </si>
  <si>
    <t>odak</t>
  </si>
  <si>
    <t>13002527CF10A</t>
  </si>
  <si>
    <t>bryan scott</t>
  </si>
  <si>
    <t>14001389MM10A</t>
  </si>
  <si>
    <t>iram rehman</t>
  </si>
  <si>
    <t>iram</t>
  </si>
  <si>
    <t>14013415MM10A</t>
  </si>
  <si>
    <t>rich omoruyi</t>
  </si>
  <si>
    <t>omoruyi</t>
  </si>
  <si>
    <t>14001958CF10A</t>
  </si>
  <si>
    <t>michael vause</t>
  </si>
  <si>
    <t>vause</t>
  </si>
  <si>
    <t>13013566CF10A</t>
  </si>
  <si>
    <t>14004251CF10A</t>
  </si>
  <si>
    <t>lucreta hector</t>
  </si>
  <si>
    <t>lucreta</t>
  </si>
  <si>
    <t>13017758CF10A</t>
  </si>
  <si>
    <t>lewis dufreme</t>
  </si>
  <si>
    <t>dufreme</t>
  </si>
  <si>
    <t>10024535MM10A</t>
  </si>
  <si>
    <t>olivia benitez</t>
  </si>
  <si>
    <t>olivia</t>
  </si>
  <si>
    <t>benitez</t>
  </si>
  <si>
    <t>14008614CF10A</t>
  </si>
  <si>
    <t>13007619CF10A</t>
  </si>
  <si>
    <t>marques medders</t>
  </si>
  <si>
    <t>medders</t>
  </si>
  <si>
    <t>13000635CF10A</t>
  </si>
  <si>
    <t>michael everton</t>
  </si>
  <si>
    <t>everton</t>
  </si>
  <si>
    <t>14013692CF10A</t>
  </si>
  <si>
    <t>stacy coley</t>
  </si>
  <si>
    <t>13014755CF10A</t>
  </si>
  <si>
    <t>joshua taft</t>
  </si>
  <si>
    <t>taft</t>
  </si>
  <si>
    <t>14015846MM10A</t>
  </si>
  <si>
    <t>charles vidurrazaga</t>
  </si>
  <si>
    <t>vidurrazaga</t>
  </si>
  <si>
    <t>kennedy stevens</t>
  </si>
  <si>
    <t>11019376CF10A</t>
  </si>
  <si>
    <t>jesus regueiro</t>
  </si>
  <si>
    <t>regueiro</t>
  </si>
  <si>
    <t>12017200CF10A</t>
  </si>
  <si>
    <t>william baumgartner</t>
  </si>
  <si>
    <t>baumgartner</t>
  </si>
  <si>
    <t>12024497MM10A</t>
  </si>
  <si>
    <t>deandre lindsey</t>
  </si>
  <si>
    <t>13033293TC10A</t>
  </si>
  <si>
    <t>stevie johnson</t>
  </si>
  <si>
    <t>stevie</t>
  </si>
  <si>
    <t>11009021CF10A</t>
  </si>
  <si>
    <t>13039021TC10A</t>
  </si>
  <si>
    <t>13017860CF10A</t>
  </si>
  <si>
    <t>norman willis</t>
  </si>
  <si>
    <t>13004140CF10A</t>
  </si>
  <si>
    <t>jamal riley</t>
  </si>
  <si>
    <t>riley</t>
  </si>
  <si>
    <t>13012243CF10A</t>
  </si>
  <si>
    <t>14003658MM10A</t>
  </si>
  <si>
    <t>william lamkin</t>
  </si>
  <si>
    <t>lamkin</t>
  </si>
  <si>
    <t>14005799CF10A</t>
  </si>
  <si>
    <t>15054002TC40A</t>
  </si>
  <si>
    <t>christopher fernando</t>
  </si>
  <si>
    <t>13003861CF10A</t>
  </si>
  <si>
    <t>michael bacon</t>
  </si>
  <si>
    <t>bacon</t>
  </si>
  <si>
    <t>13003429MM10A</t>
  </si>
  <si>
    <t>13010490CF10A</t>
  </si>
  <si>
    <t>robert mcpherson</t>
  </si>
  <si>
    <t>mcpherson</t>
  </si>
  <si>
    <t>08023370CF10A</t>
  </si>
  <si>
    <t>kenneth davis</t>
  </si>
  <si>
    <t>14008105CF10A</t>
  </si>
  <si>
    <t>gary dyer</t>
  </si>
  <si>
    <t>14004143MM10A</t>
  </si>
  <si>
    <t>julius joseph</t>
  </si>
  <si>
    <t>julius</t>
  </si>
  <si>
    <t>14013588CF10A</t>
  </si>
  <si>
    <t>alexander salow</t>
  </si>
  <si>
    <t>salow</t>
  </si>
  <si>
    <t>13018028MM10A</t>
  </si>
  <si>
    <t>angelika hawkins</t>
  </si>
  <si>
    <t>angelika</t>
  </si>
  <si>
    <t>13014074CF10A</t>
  </si>
  <si>
    <t>lori koons</t>
  </si>
  <si>
    <t>lori</t>
  </si>
  <si>
    <t>koons</t>
  </si>
  <si>
    <t>13020679MM10A</t>
  </si>
  <si>
    <t>jermaine bowens</t>
  </si>
  <si>
    <t>bowens</t>
  </si>
  <si>
    <t>13015485CF10A</t>
  </si>
  <si>
    <t>14017075CF10A</t>
  </si>
  <si>
    <t>Tampering with a Victim</t>
  </si>
  <si>
    <t>regina ferguson</t>
  </si>
  <si>
    <t>regina</t>
  </si>
  <si>
    <t>13022569MM10A</t>
  </si>
  <si>
    <t>14009996MM10A</t>
  </si>
  <si>
    <t>gerald ocasio</t>
  </si>
  <si>
    <t>ocasio</t>
  </si>
  <si>
    <t>13004437CF10A</t>
  </si>
  <si>
    <t>neal davis</t>
  </si>
  <si>
    <t>neal</t>
  </si>
  <si>
    <t>14007426CF10A</t>
  </si>
  <si>
    <t>14080267TC30A</t>
  </si>
  <si>
    <t>gueldrine devallon</t>
  </si>
  <si>
    <t>gueldrine</t>
  </si>
  <si>
    <t>devallon</t>
  </si>
  <si>
    <t>14017608MM10A</t>
  </si>
  <si>
    <t>jeffrey haley</t>
  </si>
  <si>
    <t>haley</t>
  </si>
  <si>
    <t>13016567CF10A</t>
  </si>
  <si>
    <t>lisa flowers</t>
  </si>
  <si>
    <t>14003591CF10A</t>
  </si>
  <si>
    <t>14006029MM10A</t>
  </si>
  <si>
    <t>miesha daniel</t>
  </si>
  <si>
    <t>miesha</t>
  </si>
  <si>
    <t>13017682CF10A</t>
  </si>
  <si>
    <t>14002156CF10A</t>
  </si>
  <si>
    <t>kyle rivera</t>
  </si>
  <si>
    <t>13003032CF10A</t>
  </si>
  <si>
    <t>matthew daley</t>
  </si>
  <si>
    <t>12005333CF10A</t>
  </si>
  <si>
    <t>jean phanord</t>
  </si>
  <si>
    <t>phanord</t>
  </si>
  <si>
    <t>13014545CF10A</t>
  </si>
  <si>
    <t>william sternal</t>
  </si>
  <si>
    <t>sternal</t>
  </si>
  <si>
    <t>13018477MM10A</t>
  </si>
  <si>
    <t>terry mccormick</t>
  </si>
  <si>
    <t>mccormick</t>
  </si>
  <si>
    <t>13000124CF10A</t>
  </si>
  <si>
    <t>13002859CF10A</t>
  </si>
  <si>
    <t>tamara oquinn</t>
  </si>
  <si>
    <t>oquinn</t>
  </si>
  <si>
    <t>14017574MM10A</t>
  </si>
  <si>
    <t>devonte farley</t>
  </si>
  <si>
    <t>devonte</t>
  </si>
  <si>
    <t>farley</t>
  </si>
  <si>
    <t>13012088CF10A</t>
  </si>
  <si>
    <t>fernando moreno</t>
  </si>
  <si>
    <t>13005572CF10A</t>
  </si>
  <si>
    <t>atavia grant</t>
  </si>
  <si>
    <t>atavia</t>
  </si>
  <si>
    <t>14000174CF10A</t>
  </si>
  <si>
    <t>14034426TC10A</t>
  </si>
  <si>
    <t>elijah severns</t>
  </si>
  <si>
    <t>elijah</t>
  </si>
  <si>
    <t>severns</t>
  </si>
  <si>
    <t>14002015CF10A</t>
  </si>
  <si>
    <t>14005322MM10A</t>
  </si>
  <si>
    <t>xavia everett</t>
  </si>
  <si>
    <t>xavia</t>
  </si>
  <si>
    <t>13014503CF10A</t>
  </si>
  <si>
    <t>adrian liggins</t>
  </si>
  <si>
    <t>liggins</t>
  </si>
  <si>
    <t>14006645CF10A</t>
  </si>
  <si>
    <t>berman stfleur</t>
  </si>
  <si>
    <t>berman</t>
  </si>
  <si>
    <t>stfleur</t>
  </si>
  <si>
    <t>13005170MM10A</t>
  </si>
  <si>
    <t>ronnie benyard</t>
  </si>
  <si>
    <t>benyard</t>
  </si>
  <si>
    <t>14005337CF10A</t>
  </si>
  <si>
    <t>luben augustin</t>
  </si>
  <si>
    <t>luben</t>
  </si>
  <si>
    <t>augustin</t>
  </si>
  <si>
    <t>13015144CF10A</t>
  </si>
  <si>
    <t>14000335MM10A</t>
  </si>
  <si>
    <t>jesney silva</t>
  </si>
  <si>
    <t>jesney</t>
  </si>
  <si>
    <t>14012230CF10A</t>
  </si>
  <si>
    <t>julian ruiz</t>
  </si>
  <si>
    <t>14002287MM10A</t>
  </si>
  <si>
    <t>demarquize dawson</t>
  </si>
  <si>
    <t>demarquize</t>
  </si>
  <si>
    <t>dawson</t>
  </si>
  <si>
    <t>12013696CF10A</t>
  </si>
  <si>
    <t>13006158CF10A</t>
  </si>
  <si>
    <t>danny alford</t>
  </si>
  <si>
    <t>14001341CF10A</t>
  </si>
  <si>
    <t>Poss Cntrft Contr Sub w/Intent</t>
  </si>
  <si>
    <t>14007896TC10A</t>
  </si>
  <si>
    <t>tommy johnson</t>
  </si>
  <si>
    <t>14014228CF10A</t>
  </si>
  <si>
    <t>15008169CF10A</t>
  </si>
  <si>
    <t>steven thompson</t>
  </si>
  <si>
    <t>13015262CF10A</t>
  </si>
  <si>
    <t>sha-de williams</t>
  </si>
  <si>
    <t>sha-de</t>
  </si>
  <si>
    <t>13000683CF10A</t>
  </si>
  <si>
    <t>joel jasmin</t>
  </si>
  <si>
    <t>09020924CF10A</t>
  </si>
  <si>
    <t>jamie rodriguez</t>
  </si>
  <si>
    <t>10020252CF10A</t>
  </si>
  <si>
    <t>ronnie thomas</t>
  </si>
  <si>
    <t>14015405CF10A</t>
  </si>
  <si>
    <t>15008613CF10A</t>
  </si>
  <si>
    <t>ahmad bowleg</t>
  </si>
  <si>
    <t>ahmad</t>
  </si>
  <si>
    <t>bowleg</t>
  </si>
  <si>
    <t>12017860CF10A</t>
  </si>
  <si>
    <t>13008638MM10A</t>
  </si>
  <si>
    <t>dyneisha smith</t>
  </si>
  <si>
    <t>dyneisha</t>
  </si>
  <si>
    <t>13015864CF10A</t>
  </si>
  <si>
    <t>andrew murray</t>
  </si>
  <si>
    <t>murray</t>
  </si>
  <si>
    <t>14012277CF10A</t>
  </si>
  <si>
    <t>james thompson</t>
  </si>
  <si>
    <t>14004043CF10A</t>
  </si>
  <si>
    <t>mikhail grant</t>
  </si>
  <si>
    <t>mikhail</t>
  </si>
  <si>
    <t>13009253MM10A</t>
  </si>
  <si>
    <t>nicolas latorre-galan</t>
  </si>
  <si>
    <t>nicolas</t>
  </si>
  <si>
    <t>latorre-galan</t>
  </si>
  <si>
    <t>13005803CF10A</t>
  </si>
  <si>
    <t>Counterfeit Lic Plates/Sticker</t>
  </si>
  <si>
    <t>mark vitale</t>
  </si>
  <si>
    <t>vitale</t>
  </si>
  <si>
    <t>13005436MM10A</t>
  </si>
  <si>
    <t>antjuan herring</t>
  </si>
  <si>
    <t>antjuan</t>
  </si>
  <si>
    <t>04017276CF10A</t>
  </si>
  <si>
    <t>14004341CF10A</t>
  </si>
  <si>
    <t>ruth daniels</t>
  </si>
  <si>
    <t>fuquan brewer</t>
  </si>
  <si>
    <t>fuquan</t>
  </si>
  <si>
    <t>brewer</t>
  </si>
  <si>
    <t>13001524MM10A</t>
  </si>
  <si>
    <t>14100610TC30A</t>
  </si>
  <si>
    <t>matthew brown</t>
  </si>
  <si>
    <t>14005343CF10A</t>
  </si>
  <si>
    <t>Possession of Butylone</t>
  </si>
  <si>
    <t>16001580CF10A</t>
  </si>
  <si>
    <t>carlos tinoco</t>
  </si>
  <si>
    <t>tinoco</t>
  </si>
  <si>
    <t>14009785MM10A</t>
  </si>
  <si>
    <t>tyrone santos</t>
  </si>
  <si>
    <t>13012752MO10A</t>
  </si>
  <si>
    <t>ariel fallacaro</t>
  </si>
  <si>
    <t>fallacaro</t>
  </si>
  <si>
    <t>14010278MM10A</t>
  </si>
  <si>
    <t>15005806MM10A</t>
  </si>
  <si>
    <t>james lowry</t>
  </si>
  <si>
    <t>lowry</t>
  </si>
  <si>
    <t>13017018CF10A</t>
  </si>
  <si>
    <t>14013947CF10A</t>
  </si>
  <si>
    <t>eugene archambault</t>
  </si>
  <si>
    <t>eugene</t>
  </si>
  <si>
    <t>archambault</t>
  </si>
  <si>
    <t>14012710CF10A</t>
  </si>
  <si>
    <t>jewel johnson</t>
  </si>
  <si>
    <t>13015205MM10A</t>
  </si>
  <si>
    <t>jasmine young</t>
  </si>
  <si>
    <t>13006767MM10A</t>
  </si>
  <si>
    <t>walter meixner</t>
  </si>
  <si>
    <t>meixner</t>
  </si>
  <si>
    <t>00022077MM10A</t>
  </si>
  <si>
    <t>jamia dixon</t>
  </si>
  <si>
    <t>jamia</t>
  </si>
  <si>
    <t>12002493MM20A</t>
  </si>
  <si>
    <t>15004321MM10A</t>
  </si>
  <si>
    <t>15008191CF10A</t>
  </si>
  <si>
    <t>jeramey wilkerson</t>
  </si>
  <si>
    <t>jeramey</t>
  </si>
  <si>
    <t>13001296CF10A</t>
  </si>
  <si>
    <t>shane bohannon</t>
  </si>
  <si>
    <t>bohannon</t>
  </si>
  <si>
    <t>13003523CF10A</t>
  </si>
  <si>
    <t>kevin mouzon</t>
  </si>
  <si>
    <t>mouzon</t>
  </si>
  <si>
    <t>13004567CF10A</t>
  </si>
  <si>
    <t>14018115MM10A</t>
  </si>
  <si>
    <t>16001032CF10A</t>
  </si>
  <si>
    <t>jermaine hall</t>
  </si>
  <si>
    <t>13000929CF10A</t>
  </si>
  <si>
    <t>jesse lebrecht</t>
  </si>
  <si>
    <t>lebrecht</t>
  </si>
  <si>
    <t>14015688CF10A</t>
  </si>
  <si>
    <t>14018210MM10A</t>
  </si>
  <si>
    <t>jermaine thomas</t>
  </si>
  <si>
    <t>14004206CF10A</t>
  </si>
  <si>
    <t>eugene hanon</t>
  </si>
  <si>
    <t>hanon</t>
  </si>
  <si>
    <t>13011518CF10A</t>
  </si>
  <si>
    <t>charles pippen</t>
  </si>
  <si>
    <t>pippen</t>
  </si>
  <si>
    <t>11008850MM10A</t>
  </si>
  <si>
    <t>tony mcneil</t>
  </si>
  <si>
    <t>mcneil</t>
  </si>
  <si>
    <t>13001914CF10A</t>
  </si>
  <si>
    <t>13008049MM10A</t>
  </si>
  <si>
    <t>Reckless Display Of Weapon</t>
  </si>
  <si>
    <t>13004666CF10A</t>
  </si>
  <si>
    <t>manuel mena</t>
  </si>
  <si>
    <t>13008322MM10A</t>
  </si>
  <si>
    <t>resendiz santiago</t>
  </si>
  <si>
    <t>resendiz</t>
  </si>
  <si>
    <t>13017464CF10A</t>
  </si>
  <si>
    <t>colin smith</t>
  </si>
  <si>
    <t>14014254CF10A</t>
  </si>
  <si>
    <t>henry tenreyro</t>
  </si>
  <si>
    <t>tenreyro</t>
  </si>
  <si>
    <t>14006817CF10A</t>
  </si>
  <si>
    <t>ralph augustin</t>
  </si>
  <si>
    <t>14008484MM10A</t>
  </si>
  <si>
    <t>lisa fogarty</t>
  </si>
  <si>
    <t>fogarty</t>
  </si>
  <si>
    <t>13017790CF10A</t>
  </si>
  <si>
    <t>daniel williams</t>
  </si>
  <si>
    <t>dirrick stephens</t>
  </si>
  <si>
    <t>dirrick</t>
  </si>
  <si>
    <t>stephens</t>
  </si>
  <si>
    <t>13002033CF10A</t>
  </si>
  <si>
    <t>roberto paul</t>
  </si>
  <si>
    <t>13012078CF10A</t>
  </si>
  <si>
    <t>ronnie dixon</t>
  </si>
  <si>
    <t>fabienne pierrelouis</t>
  </si>
  <si>
    <t>fabienne</t>
  </si>
  <si>
    <t>adesh persaud</t>
  </si>
  <si>
    <t>adesh</t>
  </si>
  <si>
    <t>persaud</t>
  </si>
  <si>
    <t>13010541CF10A</t>
  </si>
  <si>
    <t>Sale/Del Cannabis At/Near Scho</t>
  </si>
  <si>
    <t>13012997CF10A</t>
  </si>
  <si>
    <t>13021891MM10A</t>
  </si>
  <si>
    <t>alisha burns</t>
  </si>
  <si>
    <t>alisha</t>
  </si>
  <si>
    <t>14016749CF10A</t>
  </si>
  <si>
    <t>15002055MM10A</t>
  </si>
  <si>
    <t>michael milla</t>
  </si>
  <si>
    <t>milla</t>
  </si>
  <si>
    <t>13015725MM10A</t>
  </si>
  <si>
    <t>donique ferdinand</t>
  </si>
  <si>
    <t>donique</t>
  </si>
  <si>
    <t>14015225CF10A</t>
  </si>
  <si>
    <t>nigel davis</t>
  </si>
  <si>
    <t>13001354MM10A</t>
  </si>
  <si>
    <t>13000445MM20A</t>
  </si>
  <si>
    <t>willie murphy</t>
  </si>
  <si>
    <t>14007688CF10A</t>
  </si>
  <si>
    <t>melvin stewart</t>
  </si>
  <si>
    <t>13000050MM10A</t>
  </si>
  <si>
    <t>15015534TC20A</t>
  </si>
  <si>
    <t>ronnie foley</t>
  </si>
  <si>
    <t>foley</t>
  </si>
  <si>
    <t>13000194MM10A</t>
  </si>
  <si>
    <t>cornell fullard</t>
  </si>
  <si>
    <t>cornell</t>
  </si>
  <si>
    <t>fullard</t>
  </si>
  <si>
    <t>11008629CF10A</t>
  </si>
  <si>
    <t>14004531CF10A</t>
  </si>
  <si>
    <t>elie boujaoude</t>
  </si>
  <si>
    <t>elie</t>
  </si>
  <si>
    <t>boujaoude</t>
  </si>
  <si>
    <t>14003719MM10A</t>
  </si>
  <si>
    <t>shanice adhemar</t>
  </si>
  <si>
    <t>shanice</t>
  </si>
  <si>
    <t>14009554CF10A</t>
  </si>
  <si>
    <t>avery kenon</t>
  </si>
  <si>
    <t>kenon</t>
  </si>
  <si>
    <t>13010918CF10A</t>
  </si>
  <si>
    <t>13014268CF10A</t>
  </si>
  <si>
    <t>dequronda pinkney</t>
  </si>
  <si>
    <t>dequronda</t>
  </si>
  <si>
    <t>14008031CF10A</t>
  </si>
  <si>
    <t>15007571TC20A</t>
  </si>
  <si>
    <t>cynthia carrasco</t>
  </si>
  <si>
    <t>carrasco</t>
  </si>
  <si>
    <t>13003868CF10A</t>
  </si>
  <si>
    <t>13014589MM10A</t>
  </si>
  <si>
    <t>slade hanson</t>
  </si>
  <si>
    <t>13004653CF10A</t>
  </si>
  <si>
    <t>15010282CF10A</t>
  </si>
  <si>
    <t>cellie mayol</t>
  </si>
  <si>
    <t>cellie</t>
  </si>
  <si>
    <t>mayol</t>
  </si>
  <si>
    <t>10021781CF10A</t>
  </si>
  <si>
    <t>13016459CF10A</t>
  </si>
  <si>
    <t>Sel/Man/Del/Pos/W/Int Diazepam</t>
  </si>
  <si>
    <t>ryan kirby</t>
  </si>
  <si>
    <t>14007308CF10A</t>
  </si>
  <si>
    <t>15000064MM30A</t>
  </si>
  <si>
    <t>marvin desir</t>
  </si>
  <si>
    <t>desir</t>
  </si>
  <si>
    <t>14006074CF10A</t>
  </si>
  <si>
    <t>milton stewart</t>
  </si>
  <si>
    <t>14004426CF10A</t>
  </si>
  <si>
    <t>15002162CF10A</t>
  </si>
  <si>
    <t>areej dorriety</t>
  </si>
  <si>
    <t>areej</t>
  </si>
  <si>
    <t>dorriety</t>
  </si>
  <si>
    <t>14011173MU10A</t>
  </si>
  <si>
    <t>jaqueline roberts</t>
  </si>
  <si>
    <t>jaqueline</t>
  </si>
  <si>
    <t>13004741CF10A</t>
  </si>
  <si>
    <t>patrick blake</t>
  </si>
  <si>
    <t>11003279CF10A</t>
  </si>
  <si>
    <t>14016518CF10A</t>
  </si>
  <si>
    <t>drew pressotto</t>
  </si>
  <si>
    <t>drew</t>
  </si>
  <si>
    <t>pressotto</t>
  </si>
  <si>
    <t>12008332TC10A</t>
  </si>
  <si>
    <t>becky nichols</t>
  </si>
  <si>
    <t>becky</t>
  </si>
  <si>
    <t>nichols</t>
  </si>
  <si>
    <t>13015812CF10A</t>
  </si>
  <si>
    <t>demarcus atkins</t>
  </si>
  <si>
    <t>demarcus</t>
  </si>
  <si>
    <t>atkins</t>
  </si>
  <si>
    <t>13012264CF10A</t>
  </si>
  <si>
    <t>patrick chukwurah</t>
  </si>
  <si>
    <t>chukwurah</t>
  </si>
  <si>
    <t>14015939CF10A</t>
  </si>
  <si>
    <t>chad burnside</t>
  </si>
  <si>
    <t>burnside</t>
  </si>
  <si>
    <t>13016679CF10A</t>
  </si>
  <si>
    <t>torrence cook</t>
  </si>
  <si>
    <t>torrence</t>
  </si>
  <si>
    <t>cook</t>
  </si>
  <si>
    <t>14003374CF10A</t>
  </si>
  <si>
    <t>jeffrey insua</t>
  </si>
  <si>
    <t>insua</t>
  </si>
  <si>
    <t>13014328CF10A</t>
  </si>
  <si>
    <t>arlene gonzalez</t>
  </si>
  <si>
    <t>arlene</t>
  </si>
  <si>
    <t>13007303CF10A</t>
  </si>
  <si>
    <t>forrest belnavis</t>
  </si>
  <si>
    <t>belnavis</t>
  </si>
  <si>
    <t>14010204CF10A</t>
  </si>
  <si>
    <t>jamar hall</t>
  </si>
  <si>
    <t>14010550MM10A</t>
  </si>
  <si>
    <t>14013096CF10A</t>
  </si>
  <si>
    <t>nathaniel martin</t>
  </si>
  <si>
    <t>14018573MU10A</t>
  </si>
  <si>
    <t>15075271TC30A</t>
  </si>
  <si>
    <t>tanisha benjamin</t>
  </si>
  <si>
    <t>13005671CF10A</t>
  </si>
  <si>
    <t>arthur campbell</t>
  </si>
  <si>
    <t>13002059CF10A</t>
  </si>
  <si>
    <t>lucia abreu</t>
  </si>
  <si>
    <t>13016278MM10A</t>
  </si>
  <si>
    <t>brandon edwards</t>
  </si>
  <si>
    <t>14007408MM10A</t>
  </si>
  <si>
    <t>maurice brown</t>
  </si>
  <si>
    <t>14007451CF10A</t>
  </si>
  <si>
    <t>karita mccrea</t>
  </si>
  <si>
    <t>karita</t>
  </si>
  <si>
    <t>13004822CF10A</t>
  </si>
  <si>
    <t>monique falcon</t>
  </si>
  <si>
    <t>monique</t>
  </si>
  <si>
    <t>falcon</t>
  </si>
  <si>
    <t>10017138MM10A</t>
  </si>
  <si>
    <t>muranda millien</t>
  </si>
  <si>
    <t>muranda</t>
  </si>
  <si>
    <t>millien</t>
  </si>
  <si>
    <t>13002215CF10A</t>
  </si>
  <si>
    <t>james coldfelter</t>
  </si>
  <si>
    <t>coldfelter</t>
  </si>
  <si>
    <t>richard lindo</t>
  </si>
  <si>
    <t>13014052CF10A</t>
  </si>
  <si>
    <t>robert neal</t>
  </si>
  <si>
    <t>13011682CF10A</t>
  </si>
  <si>
    <t>terence palmer</t>
  </si>
  <si>
    <t>13005651CF10A</t>
  </si>
  <si>
    <t>13017183CF10A</t>
  </si>
  <si>
    <t>isaac ramirez</t>
  </si>
  <si>
    <t>13001306MM10A</t>
  </si>
  <si>
    <t>jeremy daniel</t>
  </si>
  <si>
    <t>12000192CF10A</t>
  </si>
  <si>
    <t>carmen fontes</t>
  </si>
  <si>
    <t>fontes</t>
  </si>
  <si>
    <t>13024008MM10A</t>
  </si>
  <si>
    <t>ivan ferguson</t>
  </si>
  <si>
    <t>14016313MM10A</t>
  </si>
  <si>
    <t>15003086MM10A</t>
  </si>
  <si>
    <t>michael anderson</t>
  </si>
  <si>
    <t>13002975CF10A</t>
  </si>
  <si>
    <t>melvin eberhart</t>
  </si>
  <si>
    <t>eberhart</t>
  </si>
  <si>
    <t>13002843CF10A</t>
  </si>
  <si>
    <t>shanteka arvinger</t>
  </si>
  <si>
    <t>shanteka</t>
  </si>
  <si>
    <t>arvinger</t>
  </si>
  <si>
    <t>13002339MM10A</t>
  </si>
  <si>
    <t>Refuse to Supply DNA Sample</t>
  </si>
  <si>
    <t>15009692CF10A</t>
  </si>
  <si>
    <t>delponjarai howard</t>
  </si>
  <si>
    <t>delponjarai</t>
  </si>
  <si>
    <t>96015521CF10A</t>
  </si>
  <si>
    <t>holger doerr</t>
  </si>
  <si>
    <t>holger</t>
  </si>
  <si>
    <t>doerr</t>
  </si>
  <si>
    <t>14003736CF10A</t>
  </si>
  <si>
    <t>joseph parisi</t>
  </si>
  <si>
    <t>parisi</t>
  </si>
  <si>
    <t>14000157CF10A</t>
  </si>
  <si>
    <t>howard carter</t>
  </si>
  <si>
    <t>14001734CF10A</t>
  </si>
  <si>
    <t>andres tejera</t>
  </si>
  <si>
    <t>tejera</t>
  </si>
  <si>
    <t>13000838CF10A</t>
  </si>
  <si>
    <t>Sel/Pur/Mfr/Del Control Substa</t>
  </si>
  <si>
    <t>john deharde</t>
  </si>
  <si>
    <t>deharde</t>
  </si>
  <si>
    <t>14020685TC40A</t>
  </si>
  <si>
    <t>harvey francois</t>
  </si>
  <si>
    <t>14000524CF10A</t>
  </si>
  <si>
    <t>14008753CF10A</t>
  </si>
  <si>
    <t>kenyetta mattocks</t>
  </si>
  <si>
    <t>kenyetta</t>
  </si>
  <si>
    <t>mattocks</t>
  </si>
  <si>
    <t>13016144CF10A</t>
  </si>
  <si>
    <t>lenard platt</t>
  </si>
  <si>
    <t>lenard</t>
  </si>
  <si>
    <t>platt</t>
  </si>
  <si>
    <t>14001000MM10A</t>
  </si>
  <si>
    <t>14006299MM10A</t>
  </si>
  <si>
    <t>anthony cortes</t>
  </si>
  <si>
    <t>14015242CF10A</t>
  </si>
  <si>
    <t>16000111MM10A</t>
  </si>
  <si>
    <t>isaiah ragin</t>
  </si>
  <si>
    <t>isaiah</t>
  </si>
  <si>
    <t>ragin</t>
  </si>
  <si>
    <t>14000202CF10A</t>
  </si>
  <si>
    <t>joseph skipper</t>
  </si>
  <si>
    <t>skipper</t>
  </si>
  <si>
    <t>14003962CF10A</t>
  </si>
  <si>
    <t>lance geddes</t>
  </si>
  <si>
    <t>geddes</t>
  </si>
  <si>
    <t>13006593CF10A</t>
  </si>
  <si>
    <t>13023400MM10A</t>
  </si>
  <si>
    <t>reinaldo rodriguez-hernandez</t>
  </si>
  <si>
    <t>reinaldo</t>
  </si>
  <si>
    <t>rodriguez-hernandez</t>
  </si>
  <si>
    <t>14000648MM10A</t>
  </si>
  <si>
    <t>rebecca baker</t>
  </si>
  <si>
    <t>14015812MM10A</t>
  </si>
  <si>
    <t>damion pinnock</t>
  </si>
  <si>
    <t>pinnock</t>
  </si>
  <si>
    <t>14003023CF10A</t>
  </si>
  <si>
    <t>megahn richardson</t>
  </si>
  <si>
    <t>megahn</t>
  </si>
  <si>
    <t>14024604MU10A</t>
  </si>
  <si>
    <t>karl coferrivera</t>
  </si>
  <si>
    <t>coferrivera</t>
  </si>
  <si>
    <t>kena boone</t>
  </si>
  <si>
    <t>kena</t>
  </si>
  <si>
    <t>boone</t>
  </si>
  <si>
    <t>13000756CF10A</t>
  </si>
  <si>
    <t>15009403CF10A</t>
  </si>
  <si>
    <t>alba orta</t>
  </si>
  <si>
    <t>alba</t>
  </si>
  <si>
    <t>orta</t>
  </si>
  <si>
    <t>frank ciccio</t>
  </si>
  <si>
    <t>ciccio</t>
  </si>
  <si>
    <t>14000691CF10A</t>
  </si>
  <si>
    <t>alando brown</t>
  </si>
  <si>
    <t>alando</t>
  </si>
  <si>
    <t>13016013CF10A</t>
  </si>
  <si>
    <t>15004897CF10A</t>
  </si>
  <si>
    <t>ruben soto</t>
  </si>
  <si>
    <t>13003934CF10A</t>
  </si>
  <si>
    <t>13036773TC10A</t>
  </si>
  <si>
    <t>13023373MM10A</t>
  </si>
  <si>
    <t>joseph nardone</t>
  </si>
  <si>
    <t>nardone</t>
  </si>
  <si>
    <t>frank pacifico</t>
  </si>
  <si>
    <t>pacifico</t>
  </si>
  <si>
    <t>14015769CF10A</t>
  </si>
  <si>
    <t>jaime niedda</t>
  </si>
  <si>
    <t>niedda</t>
  </si>
  <si>
    <t>14010205CF10A</t>
  </si>
  <si>
    <t>15011722MM10A</t>
  </si>
  <si>
    <t>ameer badal</t>
  </si>
  <si>
    <t>ameer</t>
  </si>
  <si>
    <t>badal</t>
  </si>
  <si>
    <t>13016724MM10A</t>
  </si>
  <si>
    <t>jonathan coby</t>
  </si>
  <si>
    <t>13018613MM10A</t>
  </si>
  <si>
    <t>Poss Drugs W/O A Prescription</t>
  </si>
  <si>
    <t>kristy amodei</t>
  </si>
  <si>
    <t>kristy</t>
  </si>
  <si>
    <t>amodei</t>
  </si>
  <si>
    <t>14010541CF10A</t>
  </si>
  <si>
    <t>alphanso clarke</t>
  </si>
  <si>
    <t>alphanso</t>
  </si>
  <si>
    <t>13003455MM10A</t>
  </si>
  <si>
    <t>carlos delcid</t>
  </si>
  <si>
    <t>delcid</t>
  </si>
  <si>
    <t>13012824CF10A</t>
  </si>
  <si>
    <t>15011680MM10A</t>
  </si>
  <si>
    <t>benjamin chase</t>
  </si>
  <si>
    <t>chase</t>
  </si>
  <si>
    <t>13003113CF10A</t>
  </si>
  <si>
    <t>joseph amato</t>
  </si>
  <si>
    <t>amato</t>
  </si>
  <si>
    <t>13022428MM10A</t>
  </si>
  <si>
    <t>14023470TC40A</t>
  </si>
  <si>
    <t>elsie figueroa</t>
  </si>
  <si>
    <t>elsie</t>
  </si>
  <si>
    <t>07010629CF10A</t>
  </si>
  <si>
    <t>michael berson</t>
  </si>
  <si>
    <t>berson</t>
  </si>
  <si>
    <t>13014935CF10A</t>
  </si>
  <si>
    <t>edwin alvarado</t>
  </si>
  <si>
    <t>alvarado</t>
  </si>
  <si>
    <t>14007452MM10A</t>
  </si>
  <si>
    <t>jarvis matthews</t>
  </si>
  <si>
    <t>14014783MM10A</t>
  </si>
  <si>
    <t>douglas delarosa</t>
  </si>
  <si>
    <t>delarosa</t>
  </si>
  <si>
    <t>13013213CF10A</t>
  </si>
  <si>
    <t>tanamra brackett</t>
  </si>
  <si>
    <t>tanamra</t>
  </si>
  <si>
    <t>brackett</t>
  </si>
  <si>
    <t>14004157CF10A</t>
  </si>
  <si>
    <t>herbert lindsey</t>
  </si>
  <si>
    <t>13014713MM10A</t>
  </si>
  <si>
    <t>felix payne</t>
  </si>
  <si>
    <t>11018917CF10A</t>
  </si>
  <si>
    <t>stephen hotary</t>
  </si>
  <si>
    <t>hotary</t>
  </si>
  <si>
    <t>14001635CF10A</t>
  </si>
  <si>
    <t>michael duplessy</t>
  </si>
  <si>
    <t>duplessy</t>
  </si>
  <si>
    <t>13010603TC20A</t>
  </si>
  <si>
    <t>giovanni bonair</t>
  </si>
  <si>
    <t>bonair</t>
  </si>
  <si>
    <t>13000390CF10A</t>
  </si>
  <si>
    <t>douglas bergman</t>
  </si>
  <si>
    <t>bergman</t>
  </si>
  <si>
    <t>13007010CF10A</t>
  </si>
  <si>
    <t>roy jones</t>
  </si>
  <si>
    <t>13004499MM10A</t>
  </si>
  <si>
    <t>ernesto chao</t>
  </si>
  <si>
    <t>ernesto</t>
  </si>
  <si>
    <t>chao</t>
  </si>
  <si>
    <t>14000156CF10A</t>
  </si>
  <si>
    <t>stephen sanford</t>
  </si>
  <si>
    <t>sanford</t>
  </si>
  <si>
    <t>14013517CF10A</t>
  </si>
  <si>
    <t>geoffrey anderson</t>
  </si>
  <si>
    <t>13014936CF10A</t>
  </si>
  <si>
    <t>ann thorpe</t>
  </si>
  <si>
    <t>ann</t>
  </si>
  <si>
    <t>thorpe</t>
  </si>
  <si>
    <t>13004091CF10A</t>
  </si>
  <si>
    <t>13011484MM10A</t>
  </si>
  <si>
    <t>fernando lopez</t>
  </si>
  <si>
    <t>12013210CF10A</t>
  </si>
  <si>
    <t>jamesley durva</t>
  </si>
  <si>
    <t>jamesley</t>
  </si>
  <si>
    <t>durva</t>
  </si>
  <si>
    <t>14003412CF10A</t>
  </si>
  <si>
    <t>lawrence cottle</t>
  </si>
  <si>
    <t>cottle</t>
  </si>
  <si>
    <t>13015730CF10A</t>
  </si>
  <si>
    <t>15008602CF10A</t>
  </si>
  <si>
    <t>13006234CF10A</t>
  </si>
  <si>
    <t>cheriz bradley</t>
  </si>
  <si>
    <t>cheriz</t>
  </si>
  <si>
    <t>13013352CF10A</t>
  </si>
  <si>
    <t>14009504CF10A</t>
  </si>
  <si>
    <t>david turner</t>
  </si>
  <si>
    <t>13003099CF10A</t>
  </si>
  <si>
    <t>shannon morsillo</t>
  </si>
  <si>
    <t>morsillo</t>
  </si>
  <si>
    <t>13013067CF10A</t>
  </si>
  <si>
    <t>bruce siegel</t>
  </si>
  <si>
    <t>bruce</t>
  </si>
  <si>
    <t>12025503MM10A</t>
  </si>
  <si>
    <t>terrence hew</t>
  </si>
  <si>
    <t>hew</t>
  </si>
  <si>
    <t>14017209MM10A</t>
  </si>
  <si>
    <t>zachary fruster</t>
  </si>
  <si>
    <t>fruster</t>
  </si>
  <si>
    <t>13004097CF10A</t>
  </si>
  <si>
    <t>Harass Witness/Victm/Informnt</t>
  </si>
  <si>
    <t>ivory miller</t>
  </si>
  <si>
    <t>13006251CF10A</t>
  </si>
  <si>
    <t>14010717MM10A</t>
  </si>
  <si>
    <t>jarvis mccloud</t>
  </si>
  <si>
    <t>13000826CF10A</t>
  </si>
  <si>
    <t>15010350MM10A</t>
  </si>
  <si>
    <t>alfredo sierra</t>
  </si>
  <si>
    <t>sierra</t>
  </si>
  <si>
    <t>14012582MM10A</t>
  </si>
  <si>
    <t>roy strickland</t>
  </si>
  <si>
    <t>strickland</t>
  </si>
  <si>
    <t>09019497CF10A</t>
  </si>
  <si>
    <t>jonathan gordon</t>
  </si>
  <si>
    <t>14007774CF10A</t>
  </si>
  <si>
    <t>15001926CF10A</t>
  </si>
  <si>
    <t>nicholas staggewise</t>
  </si>
  <si>
    <t>staggewise</t>
  </si>
  <si>
    <t>13013378CF10A</t>
  </si>
  <si>
    <t>kevin pierrelouis</t>
  </si>
  <si>
    <t>13023881MM10A</t>
  </si>
  <si>
    <t>kelli smith</t>
  </si>
  <si>
    <t>kelli</t>
  </si>
  <si>
    <t>13009244MM10A</t>
  </si>
  <si>
    <t>jazze johnson</t>
  </si>
  <si>
    <t>jazze</t>
  </si>
  <si>
    <t>13006827CF10A</t>
  </si>
  <si>
    <t>Poss of Cocaine W/I/D/S 1000FT Park</t>
  </si>
  <si>
    <t>terrill morley</t>
  </si>
  <si>
    <t>terrill</t>
  </si>
  <si>
    <t>morley</t>
  </si>
  <si>
    <t>14002175CF10A</t>
  </si>
  <si>
    <t>reynard burrows</t>
  </si>
  <si>
    <t>reynard</t>
  </si>
  <si>
    <t>burrows</t>
  </si>
  <si>
    <t>14004408CF10A</t>
  </si>
  <si>
    <t>rita iscaro</t>
  </si>
  <si>
    <t>rita</t>
  </si>
  <si>
    <t>iscaro</t>
  </si>
  <si>
    <t>13019142MM10A</t>
  </si>
  <si>
    <t>richard green</t>
  </si>
  <si>
    <t>14038449MU10A</t>
  </si>
  <si>
    <t>terri-ann gray</t>
  </si>
  <si>
    <t>terri-ann</t>
  </si>
  <si>
    <t>13005850CF10A</t>
  </si>
  <si>
    <t>latia johnson</t>
  </si>
  <si>
    <t>latia</t>
  </si>
  <si>
    <t>09002935MM10A</t>
  </si>
  <si>
    <t>jose somarriba-barrera</t>
  </si>
  <si>
    <t>somarriba-barrera</t>
  </si>
  <si>
    <t>13019783MM10A</t>
  </si>
  <si>
    <t>brian fields</t>
  </si>
  <si>
    <t>13001879CF10A</t>
  </si>
  <si>
    <t>Lewd Act Presence Child 16-</t>
  </si>
  <si>
    <t>13002546CF10A</t>
  </si>
  <si>
    <t>Sex Batt Faml/Cust Vict 12-17Y</t>
  </si>
  <si>
    <t>laura elsy</t>
  </si>
  <si>
    <t>laura</t>
  </si>
  <si>
    <t>elsy</t>
  </si>
  <si>
    <t>13006661MM10A</t>
  </si>
  <si>
    <t>alicja maxwell</t>
  </si>
  <si>
    <t>alicja</t>
  </si>
  <si>
    <t>maxwell</t>
  </si>
  <si>
    <t>13010023CF10A</t>
  </si>
  <si>
    <t>14033317MU10A</t>
  </si>
  <si>
    <t>kelly lestrade</t>
  </si>
  <si>
    <t>lestrade</t>
  </si>
  <si>
    <t>13002173MO10A</t>
  </si>
  <si>
    <t>Soliciting For Prostitution</t>
  </si>
  <si>
    <t>benedicio salas</t>
  </si>
  <si>
    <t>benedicio</t>
  </si>
  <si>
    <t>salas</t>
  </si>
  <si>
    <t>12004305CF10A</t>
  </si>
  <si>
    <t>15026068TC20A</t>
  </si>
  <si>
    <t>jose atehortua</t>
  </si>
  <si>
    <t>atehortua</t>
  </si>
  <si>
    <t>14007909CF10A</t>
  </si>
  <si>
    <t>louis pinon</t>
  </si>
  <si>
    <t>pinon</t>
  </si>
  <si>
    <t>14010818CF10A</t>
  </si>
  <si>
    <t>robert smith</t>
  </si>
  <si>
    <t>14013124CF10A</t>
  </si>
  <si>
    <t>antonio taylor</t>
  </si>
  <si>
    <t>13015099CF10A</t>
  </si>
  <si>
    <t>arturo torres</t>
  </si>
  <si>
    <t>arturo</t>
  </si>
  <si>
    <t>13007781MM10A</t>
  </si>
  <si>
    <t>cheryl smith</t>
  </si>
  <si>
    <t>cheryl</t>
  </si>
  <si>
    <t>14008597CF10A</t>
  </si>
  <si>
    <t>16005063TC20A</t>
  </si>
  <si>
    <t>amanda tinneny</t>
  </si>
  <si>
    <t>tinneny</t>
  </si>
  <si>
    <t>14006986MM10A</t>
  </si>
  <si>
    <t>chantel fleurima</t>
  </si>
  <si>
    <t>fleurima</t>
  </si>
  <si>
    <t>14001662CF10A</t>
  </si>
  <si>
    <t>odonoghue daniel</t>
  </si>
  <si>
    <t>odonoghue</t>
  </si>
  <si>
    <t>cornelius holston</t>
  </si>
  <si>
    <t>13001302CF10A</t>
  </si>
  <si>
    <t>willie butler</t>
  </si>
  <si>
    <t>14000928CF10A</t>
  </si>
  <si>
    <t>charles sherman</t>
  </si>
  <si>
    <t>13016828CF10A</t>
  </si>
  <si>
    <t>14069325TC30A</t>
  </si>
  <si>
    <t>michael dukes</t>
  </si>
  <si>
    <t>12128566TC30A</t>
  </si>
  <si>
    <t>ashley collins</t>
  </si>
  <si>
    <t>13002615CF10A</t>
  </si>
  <si>
    <t>michael burkland</t>
  </si>
  <si>
    <t>burkland</t>
  </si>
  <si>
    <t>13007627CF10A</t>
  </si>
  <si>
    <t>atley greenslade</t>
  </si>
  <si>
    <t>atley</t>
  </si>
  <si>
    <t>greenslade</t>
  </si>
  <si>
    <t>11006005MM10A</t>
  </si>
  <si>
    <t>quanshonta burns</t>
  </si>
  <si>
    <t>quanshonta</t>
  </si>
  <si>
    <t>joquial bryant</t>
  </si>
  <si>
    <t>joquial</t>
  </si>
  <si>
    <t>14014074CF10A</t>
  </si>
  <si>
    <t>brian vasquez</t>
  </si>
  <si>
    <t>13003529CF10A</t>
  </si>
  <si>
    <t>13005251CF10A</t>
  </si>
  <si>
    <t>antonio marshall</t>
  </si>
  <si>
    <t>marshall</t>
  </si>
  <si>
    <t>14006623CF10A</t>
  </si>
  <si>
    <t>justin hyde</t>
  </si>
  <si>
    <t>13008692MM10A</t>
  </si>
  <si>
    <t>lazaro diaz</t>
  </si>
  <si>
    <t>13023914MM10A</t>
  </si>
  <si>
    <t>andres colorado</t>
  </si>
  <si>
    <t>colorado</t>
  </si>
  <si>
    <t>14015335MO10A</t>
  </si>
  <si>
    <t>Alcohol Bev Under Age Of 21</t>
  </si>
  <si>
    <t>michael cotto</t>
  </si>
  <si>
    <t>cotto</t>
  </si>
  <si>
    <t>14006705CF10A</t>
  </si>
  <si>
    <t>14079658TC30A</t>
  </si>
  <si>
    <t>jonathan borrero</t>
  </si>
  <si>
    <t>borrero</t>
  </si>
  <si>
    <t>14004703CF10A</t>
  </si>
  <si>
    <t>nicole henderson</t>
  </si>
  <si>
    <t>13002240CF10A</t>
  </si>
  <si>
    <t>13003788MO10A</t>
  </si>
  <si>
    <t>Prostitution</t>
  </si>
  <si>
    <t>ferrell cooper</t>
  </si>
  <si>
    <t>14005432CF10A</t>
  </si>
  <si>
    <t>14011577CF10A</t>
  </si>
  <si>
    <t>asael rodriguez</t>
  </si>
  <si>
    <t>asael</t>
  </si>
  <si>
    <t>13004615CF10A</t>
  </si>
  <si>
    <t>fandy fleurinord</t>
  </si>
  <si>
    <t>fandy</t>
  </si>
  <si>
    <t>fleurinord</t>
  </si>
  <si>
    <t>14011300CF10A</t>
  </si>
  <si>
    <t>14015651MM10A</t>
  </si>
  <si>
    <t>14013123CF10A</t>
  </si>
  <si>
    <t>miguel rodriguez</t>
  </si>
  <si>
    <t>14001877CF10A</t>
  </si>
  <si>
    <t>rachard parker</t>
  </si>
  <si>
    <t>rachard</t>
  </si>
  <si>
    <t>13005430CF10A</t>
  </si>
  <si>
    <t>13012246CF10A</t>
  </si>
  <si>
    <t>russell pellerito</t>
  </si>
  <si>
    <t>pellerito</t>
  </si>
  <si>
    <t>14014182CF10A</t>
  </si>
  <si>
    <t>15041466TC30A</t>
  </si>
  <si>
    <t>bryan madison</t>
  </si>
  <si>
    <t>14005353CF10A</t>
  </si>
  <si>
    <t>james oliphant</t>
  </si>
  <si>
    <t>oliphant</t>
  </si>
  <si>
    <t>14006586CF10A</t>
  </si>
  <si>
    <t>gregory stfort</t>
  </si>
  <si>
    <t>stfort</t>
  </si>
  <si>
    <t>14014387CF10A</t>
  </si>
  <si>
    <t>wailim ng</t>
  </si>
  <si>
    <t>wailim</t>
  </si>
  <si>
    <t>ng</t>
  </si>
  <si>
    <t>14003374MM10A</t>
  </si>
  <si>
    <t>amir pershadsingh</t>
  </si>
  <si>
    <t>amir</t>
  </si>
  <si>
    <t>14008331CF10A</t>
  </si>
  <si>
    <t>Possess Mot Veh W/Alt Vin #</t>
  </si>
  <si>
    <t>braxton davis</t>
  </si>
  <si>
    <t>13009258CF10A</t>
  </si>
  <si>
    <t>13017303MM10A</t>
  </si>
  <si>
    <t>15012154CF10A</t>
  </si>
  <si>
    <t>arturo martinez</t>
  </si>
  <si>
    <t>13011964CF10A</t>
  </si>
  <si>
    <t>kenneth archer</t>
  </si>
  <si>
    <t>archer</t>
  </si>
  <si>
    <t>13001047CF10A</t>
  </si>
  <si>
    <t>15005860CF10A</t>
  </si>
  <si>
    <t>louis ramo</t>
  </si>
  <si>
    <t>ramo</t>
  </si>
  <si>
    <t>13014470CF10A</t>
  </si>
  <si>
    <t>justin hairston</t>
  </si>
  <si>
    <t>14010067MM10A</t>
  </si>
  <si>
    <t>morell jones</t>
  </si>
  <si>
    <t>morell</t>
  </si>
  <si>
    <t>14016327CF10A</t>
  </si>
  <si>
    <t>14016590CF10A</t>
  </si>
  <si>
    <t>anthony cirrincione</t>
  </si>
  <si>
    <t>cirrincione</t>
  </si>
  <si>
    <t>13009851CF10A</t>
  </si>
  <si>
    <t>14013908MM10A</t>
  </si>
  <si>
    <t>kataruis brantley</t>
  </si>
  <si>
    <t>kataruis</t>
  </si>
  <si>
    <t>14003097CF10A</t>
  </si>
  <si>
    <t>14004347CF10A</t>
  </si>
  <si>
    <t>Armed False Imprisonment</t>
  </si>
  <si>
    <t>lucane jean-baptiste</t>
  </si>
  <si>
    <t>lucane</t>
  </si>
  <si>
    <t>jean-baptiste</t>
  </si>
  <si>
    <t>14003506MM10A</t>
  </si>
  <si>
    <t>kevin vitale</t>
  </si>
  <si>
    <t>13016541CF10A</t>
  </si>
  <si>
    <t>jaqua caddell</t>
  </si>
  <si>
    <t>jaqua</t>
  </si>
  <si>
    <t>caddell</t>
  </si>
  <si>
    <t>13006131CF10A</t>
  </si>
  <si>
    <t>13018826MM10A</t>
  </si>
  <si>
    <t>connie jonesgerald</t>
  </si>
  <si>
    <t>connie</t>
  </si>
  <si>
    <t>jonesgerald</t>
  </si>
  <si>
    <t>cameo dickerson</t>
  </si>
  <si>
    <t>cameo</t>
  </si>
  <si>
    <t>dickerson</t>
  </si>
  <si>
    <t>10020847CF10A</t>
  </si>
  <si>
    <t>15003406CF10A</t>
  </si>
  <si>
    <t>sandy uwanawich</t>
  </si>
  <si>
    <t>uwanawich</t>
  </si>
  <si>
    <t>14014996CF10A</t>
  </si>
  <si>
    <t>robert moody</t>
  </si>
  <si>
    <t>14016756CF10A</t>
  </si>
  <si>
    <t>nicholas lewis</t>
  </si>
  <si>
    <t>13005001CF10A</t>
  </si>
  <si>
    <t>john mcginnis</t>
  </si>
  <si>
    <t>mcginnis</t>
  </si>
  <si>
    <t>13023706MM10A</t>
  </si>
  <si>
    <t>14001258MM10A</t>
  </si>
  <si>
    <t>juan montoya</t>
  </si>
  <si>
    <t>11019278CF10A</t>
  </si>
  <si>
    <t>13013202CF10A</t>
  </si>
  <si>
    <t>robert fox</t>
  </si>
  <si>
    <t>13007540MM10A</t>
  </si>
  <si>
    <t>carlos zuniga</t>
  </si>
  <si>
    <t>zuniga</t>
  </si>
  <si>
    <t>13006749CF10A</t>
  </si>
  <si>
    <t>cedric scott</t>
  </si>
  <si>
    <t>13007308CF10A</t>
  </si>
  <si>
    <t>maribell guzman</t>
  </si>
  <si>
    <t>maribell</t>
  </si>
  <si>
    <t>guzman</t>
  </si>
  <si>
    <t>13017408CF10A</t>
  </si>
  <si>
    <t>gino rijos</t>
  </si>
  <si>
    <t>gino</t>
  </si>
  <si>
    <t>rijos</t>
  </si>
  <si>
    <t>13016258MM10A</t>
  </si>
  <si>
    <t>anthony myers</t>
  </si>
  <si>
    <t>13015569CF10A</t>
  </si>
  <si>
    <t>15011102CF10A</t>
  </si>
  <si>
    <t>jennifer vitulano</t>
  </si>
  <si>
    <t>vitulano</t>
  </si>
  <si>
    <t>13021208MM10A</t>
  </si>
  <si>
    <t>kelvin kent</t>
  </si>
  <si>
    <t>14013626CF10A</t>
  </si>
  <si>
    <t>shauntoria harris</t>
  </si>
  <si>
    <t>shauntoria</t>
  </si>
  <si>
    <t>14003696CF10A</t>
  </si>
  <si>
    <t>dateme amachree</t>
  </si>
  <si>
    <t>dateme</t>
  </si>
  <si>
    <t>amachree</t>
  </si>
  <si>
    <t>14007254CF10A</t>
  </si>
  <si>
    <t>jerome traverso</t>
  </si>
  <si>
    <t>jerome</t>
  </si>
  <si>
    <t>traverso</t>
  </si>
  <si>
    <t>13013115CF10A</t>
  </si>
  <si>
    <t>andrew millican</t>
  </si>
  <si>
    <t>millican</t>
  </si>
  <si>
    <t>14004843MU10A</t>
  </si>
  <si>
    <t>frantz pierre</t>
  </si>
  <si>
    <t>13003518CF10A</t>
  </si>
  <si>
    <t>cass abrell</t>
  </si>
  <si>
    <t>cass</t>
  </si>
  <si>
    <t>abrell</t>
  </si>
  <si>
    <t>14009342MM10A</t>
  </si>
  <si>
    <t>jason gabriel</t>
  </si>
  <si>
    <t>13009217CF10A</t>
  </si>
  <si>
    <t>15001776MM30A</t>
  </si>
  <si>
    <t>demetrice martin</t>
  </si>
  <si>
    <t>demetrice</t>
  </si>
  <si>
    <t>daniel muller</t>
  </si>
  <si>
    <t>muller</t>
  </si>
  <si>
    <t>13023560MM10A</t>
  </si>
  <si>
    <t>andrienna sanchez</t>
  </si>
  <si>
    <t>andrienna</t>
  </si>
  <si>
    <t>13014467MM10A</t>
  </si>
  <si>
    <t>raheim george</t>
  </si>
  <si>
    <t>raheim</t>
  </si>
  <si>
    <t>13003363CF10A</t>
  </si>
  <si>
    <t>13009232CF10A</t>
  </si>
  <si>
    <t>gary karp</t>
  </si>
  <si>
    <t>karp</t>
  </si>
  <si>
    <t>14010207MM10A</t>
  </si>
  <si>
    <t>michael hannmann</t>
  </si>
  <si>
    <t>hannmann</t>
  </si>
  <si>
    <t>14005237CF10A</t>
  </si>
  <si>
    <t>antwyn boothe</t>
  </si>
  <si>
    <t>antwyn</t>
  </si>
  <si>
    <t>boothe</t>
  </si>
  <si>
    <t>14015766CF10A</t>
  </si>
  <si>
    <t>glenika pratt</t>
  </si>
  <si>
    <t>glenika</t>
  </si>
  <si>
    <t>pratt</t>
  </si>
  <si>
    <t>13001571CF10A</t>
  </si>
  <si>
    <t>gregory oktavec</t>
  </si>
  <si>
    <t>oktavec</t>
  </si>
  <si>
    <t>13007680MM10A</t>
  </si>
  <si>
    <t>brandon mallard</t>
  </si>
  <si>
    <t>13002393MM10A</t>
  </si>
  <si>
    <t>13029176TC10A</t>
  </si>
  <si>
    <t>fred hayes</t>
  </si>
  <si>
    <t>fred</t>
  </si>
  <si>
    <t>14006045MM10A</t>
  </si>
  <si>
    <t>15000176CF10A</t>
  </si>
  <si>
    <t>Fail to Report Change/Residence</t>
  </si>
  <si>
    <t>brenton burke</t>
  </si>
  <si>
    <t>brenton</t>
  </si>
  <si>
    <t>burke</t>
  </si>
  <si>
    <t>14013592CF10A</t>
  </si>
  <si>
    <t>terry garrish</t>
  </si>
  <si>
    <t>garrish</t>
  </si>
  <si>
    <t>13007176MM10A</t>
  </si>
  <si>
    <t>13010880MM10A</t>
  </si>
  <si>
    <t>rico davila</t>
  </si>
  <si>
    <t>rico</t>
  </si>
  <si>
    <t>13000697MM10A</t>
  </si>
  <si>
    <t>joe sanders</t>
  </si>
  <si>
    <t>13006198MM10A</t>
  </si>
  <si>
    <t>johnnie clark</t>
  </si>
  <si>
    <t>13003439CF10A</t>
  </si>
  <si>
    <t>melody odonnell</t>
  </si>
  <si>
    <t>odonnell</t>
  </si>
  <si>
    <t>12006701CF10A</t>
  </si>
  <si>
    <t>jaime londono</t>
  </si>
  <si>
    <t>londono</t>
  </si>
  <si>
    <t>13022803MM10A</t>
  </si>
  <si>
    <t>shane vanderburg</t>
  </si>
  <si>
    <t>vanderburg</t>
  </si>
  <si>
    <t>14016355CF10A</t>
  </si>
  <si>
    <t>charles hill</t>
  </si>
  <si>
    <t>14011744MM10A</t>
  </si>
  <si>
    <t>15002584CF10A</t>
  </si>
  <si>
    <t>jalisa lee</t>
  </si>
  <si>
    <t>jalisa</t>
  </si>
  <si>
    <t>13009968CF10A</t>
  </si>
  <si>
    <t>carol gardner</t>
  </si>
  <si>
    <t>carol</t>
  </si>
  <si>
    <t>gardner</t>
  </si>
  <si>
    <t>13009278CF10A</t>
  </si>
  <si>
    <t>matthew faranda</t>
  </si>
  <si>
    <t>faranda</t>
  </si>
  <si>
    <t>14017919MM10A</t>
  </si>
  <si>
    <t>corey mathis</t>
  </si>
  <si>
    <t>13007555CF10A</t>
  </si>
  <si>
    <t>15007291MM10A</t>
  </si>
  <si>
    <t>amy royer</t>
  </si>
  <si>
    <t>royer</t>
  </si>
  <si>
    <t>13015521CF10A</t>
  </si>
  <si>
    <t>14000319MM30A</t>
  </si>
  <si>
    <t>glenn miller</t>
  </si>
  <si>
    <t>13017736CF10A</t>
  </si>
  <si>
    <t>justin herrera</t>
  </si>
  <si>
    <t>13007134MM10A</t>
  </si>
  <si>
    <t>15001448CF10A</t>
  </si>
  <si>
    <t>15002607MM10A</t>
  </si>
  <si>
    <t>francia omana</t>
  </si>
  <si>
    <t>francia</t>
  </si>
  <si>
    <t>omana</t>
  </si>
  <si>
    <t>13021320MM10A</t>
  </si>
  <si>
    <t>ollica robinson</t>
  </si>
  <si>
    <t>ollica</t>
  </si>
  <si>
    <t>14016777CF10A</t>
  </si>
  <si>
    <t>johny dabrezil</t>
  </si>
  <si>
    <t>johny</t>
  </si>
  <si>
    <t>dabrezil</t>
  </si>
  <si>
    <t>13016952MM10A</t>
  </si>
  <si>
    <t>jerome shaw</t>
  </si>
  <si>
    <t>13001696CF10A</t>
  </si>
  <si>
    <t>adalberto crespo</t>
  </si>
  <si>
    <t>adalberto</t>
  </si>
  <si>
    <t>13019395MM10A</t>
  </si>
  <si>
    <t>14003268MM20A</t>
  </si>
  <si>
    <t>alexander williams</t>
  </si>
  <si>
    <t>14016261CF10A</t>
  </si>
  <si>
    <t>gary dorfman</t>
  </si>
  <si>
    <t>dorfman</t>
  </si>
  <si>
    <t>13015589CF10A</t>
  </si>
  <si>
    <t>jason mcdonald</t>
  </si>
  <si>
    <t>mcdonald</t>
  </si>
  <si>
    <t>13023963MM10A</t>
  </si>
  <si>
    <t>15001319MU10A</t>
  </si>
  <si>
    <t>jerome noll</t>
  </si>
  <si>
    <t>noll</t>
  </si>
  <si>
    <t>14008099CF10A</t>
  </si>
  <si>
    <t>pierre merilus</t>
  </si>
  <si>
    <t>merilus</t>
  </si>
  <si>
    <t>14015315CF10A</t>
  </si>
  <si>
    <t>emory harden</t>
  </si>
  <si>
    <t>emory</t>
  </si>
  <si>
    <t>13007185MM10A</t>
  </si>
  <si>
    <t>anders mckenzie</t>
  </si>
  <si>
    <t>anders</t>
  </si>
  <si>
    <t>14003200CF10A</t>
  </si>
  <si>
    <t>nelson zuniga</t>
  </si>
  <si>
    <t>14005820MU10A</t>
  </si>
  <si>
    <t>kenneth shanefelt</t>
  </si>
  <si>
    <t>shanefelt</t>
  </si>
  <si>
    <t>14008897CF10A</t>
  </si>
  <si>
    <t>marlon wilks</t>
  </si>
  <si>
    <t>wilks</t>
  </si>
  <si>
    <t>14006512MU10A</t>
  </si>
  <si>
    <t>15005973CF10A</t>
  </si>
  <si>
    <t>tommie johnson</t>
  </si>
  <si>
    <t>tommie</t>
  </si>
  <si>
    <t>13005432CF10A</t>
  </si>
  <si>
    <t>jermiah boykins</t>
  </si>
  <si>
    <t>jermiah</t>
  </si>
  <si>
    <t>boykins</t>
  </si>
  <si>
    <t>10019912MM10A</t>
  </si>
  <si>
    <t>jeffrey mateo</t>
  </si>
  <si>
    <t>mateo</t>
  </si>
  <si>
    <t>13003630CF10A</t>
  </si>
  <si>
    <t>Solicit Deliver Cocaine</t>
  </si>
  <si>
    <t>13016634MM10A</t>
  </si>
  <si>
    <t>jose saborit</t>
  </si>
  <si>
    <t>saborit</t>
  </si>
  <si>
    <t>12018175CF10A</t>
  </si>
  <si>
    <t>Attempt Burglary (Struct)</t>
  </si>
  <si>
    <t>16001489MM40A</t>
  </si>
  <si>
    <t>kensley petit-frere</t>
  </si>
  <si>
    <t>kensley</t>
  </si>
  <si>
    <t>petit-frere</t>
  </si>
  <si>
    <t>13000399CF10A</t>
  </si>
  <si>
    <t>daniel branco</t>
  </si>
  <si>
    <t>branco</t>
  </si>
  <si>
    <t>14008768CF10A</t>
  </si>
  <si>
    <t>lance riley</t>
  </si>
  <si>
    <t>14016389CF10A</t>
  </si>
  <si>
    <t>jontiria roger</t>
  </si>
  <si>
    <t>jontiria</t>
  </si>
  <si>
    <t>14012332CF10A</t>
  </si>
  <si>
    <t>franklin green</t>
  </si>
  <si>
    <t>14004699MM10A</t>
  </si>
  <si>
    <t>15001760CF10A</t>
  </si>
  <si>
    <t>15010569CF10A</t>
  </si>
  <si>
    <t>jeremy pulido</t>
  </si>
  <si>
    <t>pulido</t>
  </si>
  <si>
    <t>14015093MM10A</t>
  </si>
  <si>
    <t>14014444CF10A</t>
  </si>
  <si>
    <t>rolando varona</t>
  </si>
  <si>
    <t>rolando</t>
  </si>
  <si>
    <t>varona</t>
  </si>
  <si>
    <t>06010159CF10A</t>
  </si>
  <si>
    <t>mason waters</t>
  </si>
  <si>
    <t>waters</t>
  </si>
  <si>
    <t>14010013MM10A</t>
  </si>
  <si>
    <t>jonathan waskiw</t>
  </si>
  <si>
    <t>waskiw</t>
  </si>
  <si>
    <t>13012717CF10A</t>
  </si>
  <si>
    <t>john henry</t>
  </si>
  <si>
    <t>michael black</t>
  </si>
  <si>
    <t>black</t>
  </si>
  <si>
    <t>13003162CF10A</t>
  </si>
  <si>
    <t>Felon in Pos of Firearm or Amm</t>
  </si>
  <si>
    <t>14001268MM10A</t>
  </si>
  <si>
    <t>eric tessler</t>
  </si>
  <si>
    <t>tessler</t>
  </si>
  <si>
    <t>13006627MM10A</t>
  </si>
  <si>
    <t>courtney robichaud</t>
  </si>
  <si>
    <t>robichaud</t>
  </si>
  <si>
    <t>13015818CF10A</t>
  </si>
  <si>
    <t>patrick ducenord</t>
  </si>
  <si>
    <t>ducenord</t>
  </si>
  <si>
    <t>06001550MO40A</t>
  </si>
  <si>
    <t>louinel simon</t>
  </si>
  <si>
    <t>louinel</t>
  </si>
  <si>
    <t>14008591CF10A</t>
  </si>
  <si>
    <t>luis leyba</t>
  </si>
  <si>
    <t>leyba</t>
  </si>
  <si>
    <t>14015004CF10A</t>
  </si>
  <si>
    <t>15004532MM10A</t>
  </si>
  <si>
    <t>dylan fugett</t>
  </si>
  <si>
    <t>fugett</t>
  </si>
  <si>
    <t>13002693CF10A</t>
  </si>
  <si>
    <t>13006951MM10A</t>
  </si>
  <si>
    <t>michael morse</t>
  </si>
  <si>
    <t>morse</t>
  </si>
  <si>
    <t>13017491CF10A</t>
  </si>
  <si>
    <t>laina lamb</t>
  </si>
  <si>
    <t>laina</t>
  </si>
  <si>
    <t>lamb</t>
  </si>
  <si>
    <t>14010342MM10A</t>
  </si>
  <si>
    <t>diamond adamson</t>
  </si>
  <si>
    <t>adamson</t>
  </si>
  <si>
    <t>14015675MM10A</t>
  </si>
  <si>
    <t>14100640TC30A</t>
  </si>
  <si>
    <t>15003583MM10A</t>
  </si>
  <si>
    <t>kelvin morales</t>
  </si>
  <si>
    <t>13013986CF10A</t>
  </si>
  <si>
    <t>roosevelt major</t>
  </si>
  <si>
    <t>major</t>
  </si>
  <si>
    <t>13002267CF10A</t>
  </si>
  <si>
    <t>luisbens nazere</t>
  </si>
  <si>
    <t>luisbens</t>
  </si>
  <si>
    <t>nazere</t>
  </si>
  <si>
    <t>14011416CF10A</t>
  </si>
  <si>
    <t>jacklyn borges</t>
  </si>
  <si>
    <t>jacklyn</t>
  </si>
  <si>
    <t>borges</t>
  </si>
  <si>
    <t>11009257MM10A</t>
  </si>
  <si>
    <t>alfonso garcia</t>
  </si>
  <si>
    <t>14008997CF10A</t>
  </si>
  <si>
    <t>jonathan harjo</t>
  </si>
  <si>
    <t>harjo</t>
  </si>
  <si>
    <t>13006333CF10A</t>
  </si>
  <si>
    <t>shawn fenner</t>
  </si>
  <si>
    <t>fenner</t>
  </si>
  <si>
    <t>14001537CF10A</t>
  </si>
  <si>
    <t>15012860CF10A</t>
  </si>
  <si>
    <t>xiao ling</t>
  </si>
  <si>
    <t>xiao</t>
  </si>
  <si>
    <t>ling</t>
  </si>
  <si>
    <t>14010413CF10A</t>
  </si>
  <si>
    <t>16001147MM40A</t>
  </si>
  <si>
    <t>No Wholesale/ Retail Dealer Lic</t>
  </si>
  <si>
    <t>naomi werman</t>
  </si>
  <si>
    <t>naomi</t>
  </si>
  <si>
    <t>werman</t>
  </si>
  <si>
    <t>13005769MM10A</t>
  </si>
  <si>
    <t>stanley duclas</t>
  </si>
  <si>
    <t>duclas</t>
  </si>
  <si>
    <t>14012249CF10A</t>
  </si>
  <si>
    <t>charles gray</t>
  </si>
  <si>
    <t>14012290CF10A</t>
  </si>
  <si>
    <t>brandon bazal</t>
  </si>
  <si>
    <t>bazal</t>
  </si>
  <si>
    <t>clayton bigger</t>
  </si>
  <si>
    <t>bigger</t>
  </si>
  <si>
    <t>13008474MM10A</t>
  </si>
  <si>
    <t>demetrius coleman</t>
  </si>
  <si>
    <t>13005241CF10A</t>
  </si>
  <si>
    <t>14014862MM10A</t>
  </si>
  <si>
    <t>william cody</t>
  </si>
  <si>
    <t>14000575MM10A</t>
  </si>
  <si>
    <t>cesar lopez</t>
  </si>
  <si>
    <t>14016473CF10A</t>
  </si>
  <si>
    <t>15015704CF10A</t>
  </si>
  <si>
    <t>earl heath</t>
  </si>
  <si>
    <t>heath</t>
  </si>
  <si>
    <t>13014578CF10A</t>
  </si>
  <si>
    <t>15011605MM10A</t>
  </si>
  <si>
    <t>Ped Obstruct Traf/No Permit Sol</t>
  </si>
  <si>
    <t>jimmy iakovakis</t>
  </si>
  <si>
    <t>iakovakis</t>
  </si>
  <si>
    <t>13010314CF10A</t>
  </si>
  <si>
    <t>14011170MM10A</t>
  </si>
  <si>
    <t>bejamin kenausis</t>
  </si>
  <si>
    <t>bejamin</t>
  </si>
  <si>
    <t>kenausis</t>
  </si>
  <si>
    <t>garrick crawford</t>
  </si>
  <si>
    <t>garrick</t>
  </si>
  <si>
    <t>13023226MM10A</t>
  </si>
  <si>
    <t>14002300CF10A</t>
  </si>
  <si>
    <t>freddie thompson</t>
  </si>
  <si>
    <t>14005524CF10A</t>
  </si>
  <si>
    <t>thomas hines</t>
  </si>
  <si>
    <t>14014600CF10A</t>
  </si>
  <si>
    <t>yves exilus</t>
  </si>
  <si>
    <t>yves</t>
  </si>
  <si>
    <t>exilus</t>
  </si>
  <si>
    <t>14001446CF10A</t>
  </si>
  <si>
    <t>jeffrey joseph</t>
  </si>
  <si>
    <t>13013235CF10A</t>
  </si>
  <si>
    <t>john roza</t>
  </si>
  <si>
    <t>roza</t>
  </si>
  <si>
    <t>14010522CF10A</t>
  </si>
  <si>
    <t>cedric james</t>
  </si>
  <si>
    <t>14003673CF10A</t>
  </si>
  <si>
    <t>14015560TC10A</t>
  </si>
  <si>
    <t>brittany burrows</t>
  </si>
  <si>
    <t>14016640MM10A</t>
  </si>
  <si>
    <t>16000738MM40A</t>
  </si>
  <si>
    <t>marcus harvey</t>
  </si>
  <si>
    <t>13011858CF10A</t>
  </si>
  <si>
    <t>shivaughn barrett</t>
  </si>
  <si>
    <t>shivaughn</t>
  </si>
  <si>
    <t>13000269CF10A</t>
  </si>
  <si>
    <t>sharif earp</t>
  </si>
  <si>
    <t>sharif</t>
  </si>
  <si>
    <t>earp</t>
  </si>
  <si>
    <t>14004658CF10A</t>
  </si>
  <si>
    <t>allen vlado</t>
  </si>
  <si>
    <t>vlado</t>
  </si>
  <si>
    <t>14001725CF10A</t>
  </si>
  <si>
    <t>14051468TC40A</t>
  </si>
  <si>
    <t>ricardo sinclair</t>
  </si>
  <si>
    <t>sinclair</t>
  </si>
  <si>
    <t>13016913CF10A</t>
  </si>
  <si>
    <t>javier garcia</t>
  </si>
  <si>
    <t>14012366MU10A</t>
  </si>
  <si>
    <t>lester lueyoung</t>
  </si>
  <si>
    <t>lueyoung</t>
  </si>
  <si>
    <t>13004044CF10A</t>
  </si>
  <si>
    <t>13010840CF10A</t>
  </si>
  <si>
    <t>giovanni shaw</t>
  </si>
  <si>
    <t>14015144CF10A</t>
  </si>
  <si>
    <t>14015690CF10A</t>
  </si>
  <si>
    <t>benjamin sapp</t>
  </si>
  <si>
    <t>13012753CF10A</t>
  </si>
  <si>
    <t>14016290MM10A</t>
  </si>
  <si>
    <t>jovaughn walker</t>
  </si>
  <si>
    <t>jovaughn</t>
  </si>
  <si>
    <t>13011708CF10A</t>
  </si>
  <si>
    <t>14020971TC10A</t>
  </si>
  <si>
    <t>16002969CF10A</t>
  </si>
  <si>
    <t>diane infantolino</t>
  </si>
  <si>
    <t>diane</t>
  </si>
  <si>
    <t>infantolino</t>
  </si>
  <si>
    <t>14005195CF10A</t>
  </si>
  <si>
    <t>antonio monero</t>
  </si>
  <si>
    <t>monero</t>
  </si>
  <si>
    <t>13006746CF10A</t>
  </si>
  <si>
    <t>phillip rasskazov</t>
  </si>
  <si>
    <t>rasskazov</t>
  </si>
  <si>
    <t>13000699MM10A</t>
  </si>
  <si>
    <t>domingo alonzo</t>
  </si>
  <si>
    <t>13020898MM10A</t>
  </si>
  <si>
    <t>makeel stevens</t>
  </si>
  <si>
    <t>makeel</t>
  </si>
  <si>
    <t>13002145TC10A</t>
  </si>
  <si>
    <t>13023353MM10A</t>
  </si>
  <si>
    <t>14007409CF10A</t>
  </si>
  <si>
    <t>dewayne luke</t>
  </si>
  <si>
    <t>dewayne</t>
  </si>
  <si>
    <t>luke</t>
  </si>
  <si>
    <t>13003787CF10A</t>
  </si>
  <si>
    <t>15000335CF10A</t>
  </si>
  <si>
    <t>vincent glinton</t>
  </si>
  <si>
    <t>glinton</t>
  </si>
  <si>
    <t>14011081MM10A</t>
  </si>
  <si>
    <t>keith sayers</t>
  </si>
  <si>
    <t>sayers</t>
  </si>
  <si>
    <t>13016157CF10A</t>
  </si>
  <si>
    <t>16000380MM20A</t>
  </si>
  <si>
    <t>gorvens sene</t>
  </si>
  <si>
    <t>gorvens</t>
  </si>
  <si>
    <t>sene</t>
  </si>
  <si>
    <t>13009126MM10A</t>
  </si>
  <si>
    <t>14038308TC30A</t>
  </si>
  <si>
    <t>Driving while DL Susp / Financial Resp</t>
  </si>
  <si>
    <t>benson lorfils</t>
  </si>
  <si>
    <t>benson</t>
  </si>
  <si>
    <t>lorfils</t>
  </si>
  <si>
    <t>14001587CF10A</t>
  </si>
  <si>
    <t>14050546TC20A</t>
  </si>
  <si>
    <t>jazzie johnson</t>
  </si>
  <si>
    <t>jazzie</t>
  </si>
  <si>
    <t>13017783CF10A</t>
  </si>
  <si>
    <t>15007832CF10A</t>
  </si>
  <si>
    <t>cameo mckenney</t>
  </si>
  <si>
    <t>mckenney</t>
  </si>
  <si>
    <t>14012450CF10A</t>
  </si>
  <si>
    <t>andrew assa</t>
  </si>
  <si>
    <t>assa</t>
  </si>
  <si>
    <t>14013144MU10A</t>
  </si>
  <si>
    <t>kyle sharp</t>
  </si>
  <si>
    <t>sharp</t>
  </si>
  <si>
    <t>13012829MM10A</t>
  </si>
  <si>
    <t>chad hohle</t>
  </si>
  <si>
    <t>hohle</t>
  </si>
  <si>
    <t>13013027CF10A</t>
  </si>
  <si>
    <t>DWI w/Inj Susp Lic / Habit Off</t>
  </si>
  <si>
    <t>daquan martin</t>
  </si>
  <si>
    <t>jason cuccio</t>
  </si>
  <si>
    <t>cuccio</t>
  </si>
  <si>
    <t>09018641CF10A</t>
  </si>
  <si>
    <t>13019187MM10A</t>
  </si>
  <si>
    <t>rohan anderson</t>
  </si>
  <si>
    <t>14010451CF10A</t>
  </si>
  <si>
    <t>15000900MM10A</t>
  </si>
  <si>
    <t>kassandra gutierrez</t>
  </si>
  <si>
    <t>14012426CF10A</t>
  </si>
  <si>
    <t>sherman bynes</t>
  </si>
  <si>
    <t>bynes</t>
  </si>
  <si>
    <t>13014481CF10A</t>
  </si>
  <si>
    <t>14005115MM10A</t>
  </si>
  <si>
    <t>craig whitmour</t>
  </si>
  <si>
    <t>whitmour</t>
  </si>
  <si>
    <t>14006616CF10A</t>
  </si>
  <si>
    <t>15005294CF10A</t>
  </si>
  <si>
    <t>antonio lightbourn</t>
  </si>
  <si>
    <t>lightbourn</t>
  </si>
  <si>
    <t>13008159MM10A</t>
  </si>
  <si>
    <t>elvis bustamente</t>
  </si>
  <si>
    <t>bustamente</t>
  </si>
  <si>
    <t>13006133CF10A</t>
  </si>
  <si>
    <t>jamal griffin</t>
  </si>
  <si>
    <t>griffin</t>
  </si>
  <si>
    <t>14004542CF10A</t>
  </si>
  <si>
    <t>sandra thomas</t>
  </si>
  <si>
    <t>13011467CF10A</t>
  </si>
  <si>
    <t>14012625MM10A</t>
  </si>
  <si>
    <t>gerald pena</t>
  </si>
  <si>
    <t>13003330MM10A</t>
  </si>
  <si>
    <t>14015184MO10A</t>
  </si>
  <si>
    <t>Loitering/Prowling</t>
  </si>
  <si>
    <t>15006218MM10A</t>
  </si>
  <si>
    <t>edward tuck</t>
  </si>
  <si>
    <t>tuck</t>
  </si>
  <si>
    <t>12001737CF10A</t>
  </si>
  <si>
    <t>branden tyler</t>
  </si>
  <si>
    <t>branden</t>
  </si>
  <si>
    <t>13003596CF10A</t>
  </si>
  <si>
    <t>virgilien homere</t>
  </si>
  <si>
    <t>virgilien</t>
  </si>
  <si>
    <t>homere</t>
  </si>
  <si>
    <t>14009042MM10A</t>
  </si>
  <si>
    <t>samantha henderson</t>
  </si>
  <si>
    <t>14008909MM10A</t>
  </si>
  <si>
    <t>william flood</t>
  </si>
  <si>
    <t>flood</t>
  </si>
  <si>
    <t>14008249CF10A</t>
  </si>
  <si>
    <t>14092364TC30A</t>
  </si>
  <si>
    <t>timothy mccann</t>
  </si>
  <si>
    <t>mccann</t>
  </si>
  <si>
    <t>13013705CF10A</t>
  </si>
  <si>
    <t>13022834MM10A</t>
  </si>
  <si>
    <t>melissa mccaffery</t>
  </si>
  <si>
    <t>mccaffery</t>
  </si>
  <si>
    <t>13010493MM10A</t>
  </si>
  <si>
    <t>alan gray</t>
  </si>
  <si>
    <t>11002011CF10A</t>
  </si>
  <si>
    <t>13012935CF10A</t>
  </si>
  <si>
    <t>franck dozil</t>
  </si>
  <si>
    <t>franck</t>
  </si>
  <si>
    <t>dozil</t>
  </si>
  <si>
    <t>12014745MM10A</t>
  </si>
  <si>
    <t>gregory campbell</t>
  </si>
  <si>
    <t>13004218CF10A</t>
  </si>
  <si>
    <t>13005738CF10A</t>
  </si>
  <si>
    <t>robert hecht</t>
  </si>
  <si>
    <t>hecht</t>
  </si>
  <si>
    <t>13019124MM10A</t>
  </si>
  <si>
    <t>DUI- Enhanced</t>
  </si>
  <si>
    <t>camill anthony</t>
  </si>
  <si>
    <t>camill</t>
  </si>
  <si>
    <t>14002075CF10A</t>
  </si>
  <si>
    <t>15077871TC30A</t>
  </si>
  <si>
    <t>donovan malcolm</t>
  </si>
  <si>
    <t>13006943CF10A</t>
  </si>
  <si>
    <t>elliot barnes</t>
  </si>
  <si>
    <t>14008211CF10A</t>
  </si>
  <si>
    <t>benjamin colon</t>
  </si>
  <si>
    <t>devonte hughes</t>
  </si>
  <si>
    <t>13014007CF10A</t>
  </si>
  <si>
    <t>14015557CF10A</t>
  </si>
  <si>
    <t>breon barnes</t>
  </si>
  <si>
    <t>13012043CF10A</t>
  </si>
  <si>
    <t>steven cardona</t>
  </si>
  <si>
    <t>14002279MM40A</t>
  </si>
  <si>
    <t>sergio garcia</t>
  </si>
  <si>
    <t>13019573MM10A</t>
  </si>
  <si>
    <t>shrieff poole</t>
  </si>
  <si>
    <t>shrieff</t>
  </si>
  <si>
    <t>poole</t>
  </si>
  <si>
    <t>08022579MO10A</t>
  </si>
  <si>
    <t>14003292MM20A</t>
  </si>
  <si>
    <t>john hughes</t>
  </si>
  <si>
    <t>09005610TC10A</t>
  </si>
  <si>
    <t>jeremiah jennings</t>
  </si>
  <si>
    <t>jennings</t>
  </si>
  <si>
    <t>13015618MM10A</t>
  </si>
  <si>
    <t>terell rogers</t>
  </si>
  <si>
    <t>terell</t>
  </si>
  <si>
    <t>13000322CF10A</t>
  </si>
  <si>
    <t>brent spoonemore</t>
  </si>
  <si>
    <t>spoonemore</t>
  </si>
  <si>
    <t>13010290CF10A</t>
  </si>
  <si>
    <t>13014918CF10A</t>
  </si>
  <si>
    <t>tyler orenbuch</t>
  </si>
  <si>
    <t>orenbuch</t>
  </si>
  <si>
    <t>14010012CF10A</t>
  </si>
  <si>
    <t>kevin walsh</t>
  </si>
  <si>
    <t>13007508MM10A</t>
  </si>
  <si>
    <t>16000938MM40A</t>
  </si>
  <si>
    <t>jessica sanchez</t>
  </si>
  <si>
    <t>13005811CF10A</t>
  </si>
  <si>
    <t>14004055MM10A</t>
  </si>
  <si>
    <t>olivier woodson</t>
  </si>
  <si>
    <t>olivier</t>
  </si>
  <si>
    <t>woodson</t>
  </si>
  <si>
    <t>14001377CF10A</t>
  </si>
  <si>
    <t>angela lawhorne</t>
  </si>
  <si>
    <t>lawhorne</t>
  </si>
  <si>
    <t>14006890MM10A</t>
  </si>
  <si>
    <t>cynthia bowen</t>
  </si>
  <si>
    <t>bowen</t>
  </si>
  <si>
    <t>13017286CF10A</t>
  </si>
  <si>
    <t>anthony dees</t>
  </si>
  <si>
    <t>dees</t>
  </si>
  <si>
    <t>11046593TC10A</t>
  </si>
  <si>
    <t>danue walker</t>
  </si>
  <si>
    <t>danue</t>
  </si>
  <si>
    <t>13014475MM10A</t>
  </si>
  <si>
    <t>anthony winn</t>
  </si>
  <si>
    <t>winn</t>
  </si>
  <si>
    <t>14014755CF10A</t>
  </si>
  <si>
    <t>tyrone reyna</t>
  </si>
  <si>
    <t>reyna</t>
  </si>
  <si>
    <t>13020735MM10A</t>
  </si>
  <si>
    <t>jerard palacious</t>
  </si>
  <si>
    <t>jerard</t>
  </si>
  <si>
    <t>palacious</t>
  </si>
  <si>
    <t>14012442CF10A</t>
  </si>
  <si>
    <t>15001685CF10A</t>
  </si>
  <si>
    <t>richard samuels</t>
  </si>
  <si>
    <t>13001058CF10A</t>
  </si>
  <si>
    <t>13018606MM10A</t>
  </si>
  <si>
    <t>rashaad davis</t>
  </si>
  <si>
    <t>rashaad</t>
  </si>
  <si>
    <t>10077131TC30A</t>
  </si>
  <si>
    <t>Violation License Restrictions</t>
  </si>
  <si>
    <t>andres carmona</t>
  </si>
  <si>
    <t>carmona</t>
  </si>
  <si>
    <t>13007417CF10A</t>
  </si>
  <si>
    <t>michael yates</t>
  </si>
  <si>
    <t>13000683MM10A</t>
  </si>
  <si>
    <t>14003239CF10A</t>
  </si>
  <si>
    <t>maxim ambroise</t>
  </si>
  <si>
    <t>maxim</t>
  </si>
  <si>
    <t>13010927CF10A</t>
  </si>
  <si>
    <t>john sirmons</t>
  </si>
  <si>
    <t>sirmons</t>
  </si>
  <si>
    <t>14001690CF10A</t>
  </si>
  <si>
    <t>shamik davis</t>
  </si>
  <si>
    <t>shamik</t>
  </si>
  <si>
    <t>13002703CF10A</t>
  </si>
  <si>
    <t>13016783MM10A</t>
  </si>
  <si>
    <t>daniel levy</t>
  </si>
  <si>
    <t>13009185CF10A</t>
  </si>
  <si>
    <t>13020438MM10A</t>
  </si>
  <si>
    <t>robert jacob</t>
  </si>
  <si>
    <t>13012874MM10A</t>
  </si>
  <si>
    <t>fabrice alexandre</t>
  </si>
  <si>
    <t>fabrice</t>
  </si>
  <si>
    <t>alexandre</t>
  </si>
  <si>
    <t>14001056CF10A</t>
  </si>
  <si>
    <t>luke hanner</t>
  </si>
  <si>
    <t>hanner</t>
  </si>
  <si>
    <t>13012021CF10A</t>
  </si>
  <si>
    <t>13021292MM10A</t>
  </si>
  <si>
    <t>eric alston</t>
  </si>
  <si>
    <t>13013849CF10A</t>
  </si>
  <si>
    <t>monica mompremier</t>
  </si>
  <si>
    <t>mompremier</t>
  </si>
  <si>
    <t>11005074MM10B</t>
  </si>
  <si>
    <t>shane stein</t>
  </si>
  <si>
    <t>stein</t>
  </si>
  <si>
    <t>14013744CF10A</t>
  </si>
  <si>
    <t>jose castillo</t>
  </si>
  <si>
    <t>yahaira aries</t>
  </si>
  <si>
    <t>yahaira</t>
  </si>
  <si>
    <t>aries</t>
  </si>
  <si>
    <t>yuli gurlanik</t>
  </si>
  <si>
    <t>yuli</t>
  </si>
  <si>
    <t>gurlanik</t>
  </si>
  <si>
    <t>13009676CF10A</t>
  </si>
  <si>
    <t>mark ellington</t>
  </si>
  <si>
    <t>ellington</t>
  </si>
  <si>
    <t>14012522CF10A</t>
  </si>
  <si>
    <t>cheryl curtis</t>
  </si>
  <si>
    <t>14017081CF10A</t>
  </si>
  <si>
    <t>juan guacaneme</t>
  </si>
  <si>
    <t>guacaneme</t>
  </si>
  <si>
    <t>13014417CF10A</t>
  </si>
  <si>
    <t>jeremy andrews</t>
  </si>
  <si>
    <t>14007486CF10A</t>
  </si>
  <si>
    <t>carl daurel</t>
  </si>
  <si>
    <t>daurel</t>
  </si>
  <si>
    <t>14015407CF10A</t>
  </si>
  <si>
    <t>boyd duguay</t>
  </si>
  <si>
    <t>duguay</t>
  </si>
  <si>
    <t>13002638CF10A</t>
  </si>
  <si>
    <t>14002763MM10A</t>
  </si>
  <si>
    <t>enock fleuirnor</t>
  </si>
  <si>
    <t>enock</t>
  </si>
  <si>
    <t>fleuirnor</t>
  </si>
  <si>
    <t>01018927CF10B</t>
  </si>
  <si>
    <t>michael clarke</t>
  </si>
  <si>
    <t>13016534CF10A</t>
  </si>
  <si>
    <t>gaellen fabre</t>
  </si>
  <si>
    <t>gaellen</t>
  </si>
  <si>
    <t>fabre</t>
  </si>
  <si>
    <t>13003369CF10A</t>
  </si>
  <si>
    <t>kendrick carvajalguzman</t>
  </si>
  <si>
    <t>carvajalguzman</t>
  </si>
  <si>
    <t>philip picard</t>
  </si>
  <si>
    <t>picard</t>
  </si>
  <si>
    <t>13001783CF10A</t>
  </si>
  <si>
    <t>christopher bryant</t>
  </si>
  <si>
    <t>13017093MM10A</t>
  </si>
  <si>
    <t>robert lallier</t>
  </si>
  <si>
    <t>lallier</t>
  </si>
  <si>
    <t>13021581MM10A</t>
  </si>
  <si>
    <t>andrew whitney</t>
  </si>
  <si>
    <t>whitney</t>
  </si>
  <si>
    <t>14017118CF10A</t>
  </si>
  <si>
    <t>Poss Meth/Diox/Meth/Amp (MDMA)</t>
  </si>
  <si>
    <t>carlos lopez</t>
  </si>
  <si>
    <t>13007602MM10A</t>
  </si>
  <si>
    <t>corey brown</t>
  </si>
  <si>
    <t>13001189MM10A</t>
  </si>
  <si>
    <t>eric jones</t>
  </si>
  <si>
    <t>franklin wright</t>
  </si>
  <si>
    <t>13001851CF10A</t>
  </si>
  <si>
    <t>14045966TC30A</t>
  </si>
  <si>
    <t>No Valid DL / Non Resident</t>
  </si>
  <si>
    <t>david brown</t>
  </si>
  <si>
    <t>13016493MM10A</t>
  </si>
  <si>
    <t>dennis figueroalopez</t>
  </si>
  <si>
    <t>figueroalopez</t>
  </si>
  <si>
    <t>13013823CF10A</t>
  </si>
  <si>
    <t>jeffrey gitta</t>
  </si>
  <si>
    <t>gitta</t>
  </si>
  <si>
    <t>14008615CF10A</t>
  </si>
  <si>
    <t>14008961CF10A</t>
  </si>
  <si>
    <t>stefano forero</t>
  </si>
  <si>
    <t>stefano</t>
  </si>
  <si>
    <t>forero</t>
  </si>
  <si>
    <t>12078938TC20A</t>
  </si>
  <si>
    <t>richard gonzalez</t>
  </si>
  <si>
    <t>clifford cadevil</t>
  </si>
  <si>
    <t>cadevil</t>
  </si>
  <si>
    <t>14013804CF10A</t>
  </si>
  <si>
    <t>darrel mims</t>
  </si>
  <si>
    <t>darrel</t>
  </si>
  <si>
    <t>13015142MM10A</t>
  </si>
  <si>
    <t>13079490TC20A</t>
  </si>
  <si>
    <t>ralph woodward</t>
  </si>
  <si>
    <t>14016793MU10A</t>
  </si>
  <si>
    <t>14017883MM10A</t>
  </si>
  <si>
    <t>charles frye</t>
  </si>
  <si>
    <t>frye</t>
  </si>
  <si>
    <t>13002039CF10A</t>
  </si>
  <si>
    <t>Aggr Child Abuse-Torture,Punish</t>
  </si>
  <si>
    <t>audrey allenlengel</t>
  </si>
  <si>
    <t>audrey</t>
  </si>
  <si>
    <t>allenlengel</t>
  </si>
  <si>
    <t>14009598CF10A</t>
  </si>
  <si>
    <t>aston bailey</t>
  </si>
  <si>
    <t>aston</t>
  </si>
  <si>
    <t>14002523CF10A</t>
  </si>
  <si>
    <t>atlantis steenson</t>
  </si>
  <si>
    <t>steenson</t>
  </si>
  <si>
    <t>13003966CF10A</t>
  </si>
  <si>
    <t>14010121CF10A</t>
  </si>
  <si>
    <t>Possession of XLR11</t>
  </si>
  <si>
    <t>jeffrey scott</t>
  </si>
  <si>
    <t>13013043CF10A</t>
  </si>
  <si>
    <t>13015640CF10A</t>
  </si>
  <si>
    <t>Throw Missile Into Pub/Priv Dw</t>
  </si>
  <si>
    <t>mario frattura</t>
  </si>
  <si>
    <t>frattura</t>
  </si>
  <si>
    <t>14015723MM10A</t>
  </si>
  <si>
    <t>johan wyngaarde</t>
  </si>
  <si>
    <t>johan</t>
  </si>
  <si>
    <t>wyngaarde</t>
  </si>
  <si>
    <t>13007298MM10A</t>
  </si>
  <si>
    <t>15008901CF10A</t>
  </si>
  <si>
    <t>patricia gibson</t>
  </si>
  <si>
    <t>10020216MM10A</t>
  </si>
  <si>
    <t>christian yoder</t>
  </si>
  <si>
    <t>yoder</t>
  </si>
  <si>
    <t>13014572CF10A</t>
  </si>
  <si>
    <t>horace davis</t>
  </si>
  <si>
    <t>13009558CF10A</t>
  </si>
  <si>
    <t>christopher wooten</t>
  </si>
  <si>
    <t>wooten</t>
  </si>
  <si>
    <t>14007426MM10A</t>
  </si>
  <si>
    <t>fabio pereira</t>
  </si>
  <si>
    <t>fabio</t>
  </si>
  <si>
    <t>pereira</t>
  </si>
  <si>
    <t>14008365CF10A</t>
  </si>
  <si>
    <t>Sell or Offer for Sale Counterfeit Goods</t>
  </si>
  <si>
    <t>tony neal</t>
  </si>
  <si>
    <t>13000113CF10A</t>
  </si>
  <si>
    <t>15011554CF10A</t>
  </si>
  <si>
    <t>vanessa gonzalez</t>
  </si>
  <si>
    <t>14000808CF10A</t>
  </si>
  <si>
    <t>augusta howard</t>
  </si>
  <si>
    <t>augusta</t>
  </si>
  <si>
    <t>97045105TC30A</t>
  </si>
  <si>
    <t>ralph wessells</t>
  </si>
  <si>
    <t>wessells</t>
  </si>
  <si>
    <t>14013640CF10A</t>
  </si>
  <si>
    <t>15005910TC30A</t>
  </si>
  <si>
    <t>jaison noble</t>
  </si>
  <si>
    <t>jaison</t>
  </si>
  <si>
    <t>noble</t>
  </si>
  <si>
    <t>14010374MM10A</t>
  </si>
  <si>
    <t>casey mulhall</t>
  </si>
  <si>
    <t>mulhall</t>
  </si>
  <si>
    <t>14012932CF10A</t>
  </si>
  <si>
    <t>blair wright</t>
  </si>
  <si>
    <t>blair</t>
  </si>
  <si>
    <t>13015742CF10A</t>
  </si>
  <si>
    <t>randy terrell</t>
  </si>
  <si>
    <t>terrell</t>
  </si>
  <si>
    <t>14035912MU10A</t>
  </si>
  <si>
    <t>antonio rivas</t>
  </si>
  <si>
    <t>rivas</t>
  </si>
  <si>
    <t>13022716MM10A</t>
  </si>
  <si>
    <t>jerome howell</t>
  </si>
  <si>
    <t>howell</t>
  </si>
  <si>
    <t>13015785CF10A</t>
  </si>
  <si>
    <t>14007443CF10A</t>
  </si>
  <si>
    <t>elithanne lucthamas</t>
  </si>
  <si>
    <t>elithanne</t>
  </si>
  <si>
    <t>lucthamas</t>
  </si>
  <si>
    <t>14004243CF10A</t>
  </si>
  <si>
    <t>stephen zambrano</t>
  </si>
  <si>
    <t>zambrano</t>
  </si>
  <si>
    <t>13013453CF10A</t>
  </si>
  <si>
    <t>16006702TC10A</t>
  </si>
  <si>
    <t>airven francois</t>
  </si>
  <si>
    <t>airven</t>
  </si>
  <si>
    <t>14010055MM10A</t>
  </si>
  <si>
    <t>richard kemp</t>
  </si>
  <si>
    <t>kemp</t>
  </si>
  <si>
    <t>13001521CF10A</t>
  </si>
  <si>
    <t>15014932CF10A</t>
  </si>
  <si>
    <t>ilyess benamor</t>
  </si>
  <si>
    <t>ilyess</t>
  </si>
  <si>
    <t>benamor</t>
  </si>
  <si>
    <t>13005634CF10A</t>
  </si>
  <si>
    <t>Purchase Cannabis</t>
  </si>
  <si>
    <t>trenard jackson</t>
  </si>
  <si>
    <t>trenard</t>
  </si>
  <si>
    <t>13007576CF10A</t>
  </si>
  <si>
    <t>13014540CF10A</t>
  </si>
  <si>
    <t>julissa licona</t>
  </si>
  <si>
    <t>licona</t>
  </si>
  <si>
    <t>13016860MM10A</t>
  </si>
  <si>
    <t>kevin brown</t>
  </si>
  <si>
    <t>11017788CF10A</t>
  </si>
  <si>
    <t>shateka green</t>
  </si>
  <si>
    <t>shateka</t>
  </si>
  <si>
    <t>14012790MM10A</t>
  </si>
  <si>
    <t>minsoo park</t>
  </si>
  <si>
    <t>minsoo</t>
  </si>
  <si>
    <t>derryel rhone</t>
  </si>
  <si>
    <t>derryel</t>
  </si>
  <si>
    <t>rhone</t>
  </si>
  <si>
    <t>14001812CF10A</t>
  </si>
  <si>
    <t>trevor russell</t>
  </si>
  <si>
    <t>13011575CF10A</t>
  </si>
  <si>
    <t>vernet cherry</t>
  </si>
  <si>
    <t>vernet</t>
  </si>
  <si>
    <t>cherry</t>
  </si>
  <si>
    <t>14009938CF10A</t>
  </si>
  <si>
    <t>14015524CF10A</t>
  </si>
  <si>
    <t>chadwayne maragh</t>
  </si>
  <si>
    <t>chadwayne</t>
  </si>
  <si>
    <t>maragh</t>
  </si>
  <si>
    <t>12017982CF10A</t>
  </si>
  <si>
    <t>james brown</t>
  </si>
  <si>
    <t>leon gomez</t>
  </si>
  <si>
    <t>anthony principe</t>
  </si>
  <si>
    <t>principe</t>
  </si>
  <si>
    <t>13001206MM10A</t>
  </si>
  <si>
    <t>14003219MM20A</t>
  </si>
  <si>
    <t>karl saldana</t>
  </si>
  <si>
    <t>saldana</t>
  </si>
  <si>
    <t>12007837CF10A</t>
  </si>
  <si>
    <t>thomas handy</t>
  </si>
  <si>
    <t>handy</t>
  </si>
  <si>
    <t>13018830MM10A</t>
  </si>
  <si>
    <t>lenee molino</t>
  </si>
  <si>
    <t>lenee</t>
  </si>
  <si>
    <t>molino</t>
  </si>
  <si>
    <t>edgardo ofarrill</t>
  </si>
  <si>
    <t>edgardo</t>
  </si>
  <si>
    <t>ofarrill</t>
  </si>
  <si>
    <t>14010468MM10A</t>
  </si>
  <si>
    <t>henry vera</t>
  </si>
  <si>
    <t>vera</t>
  </si>
  <si>
    <t>14012756CF10A</t>
  </si>
  <si>
    <t>evens alcime</t>
  </si>
  <si>
    <t>alcime</t>
  </si>
  <si>
    <t>14008607CF10A</t>
  </si>
  <si>
    <t>16009914TC20A</t>
  </si>
  <si>
    <t>jason gardner</t>
  </si>
  <si>
    <t>13022860MM10A</t>
  </si>
  <si>
    <t>15003660MO10A</t>
  </si>
  <si>
    <t>michael clemente</t>
  </si>
  <si>
    <t>clemente</t>
  </si>
  <si>
    <t>10015105CF10A</t>
  </si>
  <si>
    <t>michael forbes</t>
  </si>
  <si>
    <t>14012018CF10A</t>
  </si>
  <si>
    <t>vincent holloway</t>
  </si>
  <si>
    <t>paul laiknickas</t>
  </si>
  <si>
    <t>laiknickas</t>
  </si>
  <si>
    <t>14002353MM10A</t>
  </si>
  <si>
    <t>15001207MM20A</t>
  </si>
  <si>
    <t>Indecent Exposure</t>
  </si>
  <si>
    <t>devonah daniels</t>
  </si>
  <si>
    <t>devonah</t>
  </si>
  <si>
    <t>13002868CF10A</t>
  </si>
  <si>
    <t>stacey mccall</t>
  </si>
  <si>
    <t>stacey</t>
  </si>
  <si>
    <t>mccall</t>
  </si>
  <si>
    <t>14014852CF10A</t>
  </si>
  <si>
    <t>15001136MM10A</t>
  </si>
  <si>
    <t>willie terry</t>
  </si>
  <si>
    <t>13001137MM10A</t>
  </si>
  <si>
    <t>jermaine jackson</t>
  </si>
  <si>
    <t>13006216CF10A</t>
  </si>
  <si>
    <t>13037318TC10A</t>
  </si>
  <si>
    <t>stacey terrell</t>
  </si>
  <si>
    <t>14011921MM10A</t>
  </si>
  <si>
    <t>troy harris</t>
  </si>
  <si>
    <t>13015997CF10A</t>
  </si>
  <si>
    <t>brian rankin</t>
  </si>
  <si>
    <t>rankin</t>
  </si>
  <si>
    <t>13002195CF10A</t>
  </si>
  <si>
    <t>jean guerrier</t>
  </si>
  <si>
    <t>13000216CF10A</t>
  </si>
  <si>
    <t>14015228TC10A</t>
  </si>
  <si>
    <t>deborah conroy</t>
  </si>
  <si>
    <t>conroy</t>
  </si>
  <si>
    <t>13008854MM10A</t>
  </si>
  <si>
    <t>dan cooper</t>
  </si>
  <si>
    <t>dan</t>
  </si>
  <si>
    <t>14013379CF10A</t>
  </si>
  <si>
    <t>15000109CF10A</t>
  </si>
  <si>
    <t>glenardo stubbs</t>
  </si>
  <si>
    <t>glenardo</t>
  </si>
  <si>
    <t>11010599CF10A</t>
  </si>
  <si>
    <t>christopher colon</t>
  </si>
  <si>
    <t>14007168CF10A</t>
  </si>
  <si>
    <t>14009273MM10A</t>
  </si>
  <si>
    <t>geovanni casteel</t>
  </si>
  <si>
    <t>geovanni</t>
  </si>
  <si>
    <t>casteel</t>
  </si>
  <si>
    <t>13001707CF10A</t>
  </si>
  <si>
    <t>julo victor</t>
  </si>
  <si>
    <t>julo</t>
  </si>
  <si>
    <t>13003527CF10A</t>
  </si>
  <si>
    <t>15008288MM10A</t>
  </si>
  <si>
    <t>shemeka suggs</t>
  </si>
  <si>
    <t>shemeka</t>
  </si>
  <si>
    <t>suggs</t>
  </si>
  <si>
    <t>13008355MM10A</t>
  </si>
  <si>
    <t>ivan parra</t>
  </si>
  <si>
    <t>13000358CF10A</t>
  </si>
  <si>
    <t>tanika brownlee</t>
  </si>
  <si>
    <t>tanika</t>
  </si>
  <si>
    <t>14004793MM10A</t>
  </si>
  <si>
    <t>xavier ramos</t>
  </si>
  <si>
    <t>13013750CF10A</t>
  </si>
  <si>
    <t>charlotte nicholas</t>
  </si>
  <si>
    <t>charlotte</t>
  </si>
  <si>
    <t>12010888MM10A</t>
  </si>
  <si>
    <t>khalil elasraoui</t>
  </si>
  <si>
    <t>elasraoui</t>
  </si>
  <si>
    <t>14005982CF10A</t>
  </si>
  <si>
    <t>16000232CF10A</t>
  </si>
  <si>
    <t>samuel clarke</t>
  </si>
  <si>
    <t>13014397CF10A</t>
  </si>
  <si>
    <t>david munoz</t>
  </si>
  <si>
    <t>13001930MM10A</t>
  </si>
  <si>
    <t>14013062MM10A</t>
  </si>
  <si>
    <t>lawanneka burton</t>
  </si>
  <si>
    <t>lawanneka</t>
  </si>
  <si>
    <t>burton</t>
  </si>
  <si>
    <t>13000085MM30A</t>
  </si>
  <si>
    <t>christon clark</t>
  </si>
  <si>
    <t>christon</t>
  </si>
  <si>
    <t>10016002CF10A</t>
  </si>
  <si>
    <t>andre lott</t>
  </si>
  <si>
    <t>lott</t>
  </si>
  <si>
    <t>13004396CF10A</t>
  </si>
  <si>
    <t>calvin crawford</t>
  </si>
  <si>
    <t>13013903CF10A</t>
  </si>
  <si>
    <t>zackery mcburrows</t>
  </si>
  <si>
    <t>zackery</t>
  </si>
  <si>
    <t>13011107CF10A</t>
  </si>
  <si>
    <t>edward hale</t>
  </si>
  <si>
    <t>hale</t>
  </si>
  <si>
    <t>14041235MU10A</t>
  </si>
  <si>
    <t>dudley campbell</t>
  </si>
  <si>
    <t>14028829MU10A</t>
  </si>
  <si>
    <t>christhian saa</t>
  </si>
  <si>
    <t>christhian</t>
  </si>
  <si>
    <t>florisma hyppolite</t>
  </si>
  <si>
    <t>florisma</t>
  </si>
  <si>
    <t>hyppolite</t>
  </si>
  <si>
    <t>13011160CF10A</t>
  </si>
  <si>
    <t>maurice terry</t>
  </si>
  <si>
    <t>13001194MM10A</t>
  </si>
  <si>
    <t>sabrina taylor</t>
  </si>
  <si>
    <t>14015955CF10A</t>
  </si>
  <si>
    <t>bryan boyd</t>
  </si>
  <si>
    <t>13017567MM10A</t>
  </si>
  <si>
    <t>brian lange</t>
  </si>
  <si>
    <t>lange</t>
  </si>
  <si>
    <t>14007850CF10A</t>
  </si>
  <si>
    <t>leonard newton</t>
  </si>
  <si>
    <t>13000529CF10A</t>
  </si>
  <si>
    <t>tommy moore</t>
  </si>
  <si>
    <t>14003107CF10A</t>
  </si>
  <si>
    <t>anthony alpern</t>
  </si>
  <si>
    <t>alpern</t>
  </si>
  <si>
    <t>14009571CF10A</t>
  </si>
  <si>
    <t>14017217MM10A</t>
  </si>
  <si>
    <t>jamar johnson</t>
  </si>
  <si>
    <t>13003392MM10A</t>
  </si>
  <si>
    <t>16007599MU10A</t>
  </si>
  <si>
    <t>shawn harris</t>
  </si>
  <si>
    <t>13015349CF10A</t>
  </si>
  <si>
    <t>melissa burch</t>
  </si>
  <si>
    <t>burch</t>
  </si>
  <si>
    <t>13017793CF10A</t>
  </si>
  <si>
    <t>jazlyn stephens</t>
  </si>
  <si>
    <t>jazlyn</t>
  </si>
  <si>
    <t>13013749CF10A</t>
  </si>
  <si>
    <t>shahidah walker</t>
  </si>
  <si>
    <t>shahidah</t>
  </si>
  <si>
    <t>14011365MM10A</t>
  </si>
  <si>
    <t>wanda hunley</t>
  </si>
  <si>
    <t>hunley</t>
  </si>
  <si>
    <t>14010426MM10A</t>
  </si>
  <si>
    <t>alexey ryabov</t>
  </si>
  <si>
    <t>alexey</t>
  </si>
  <si>
    <t>ryabov</t>
  </si>
  <si>
    <t>14001775MM10A</t>
  </si>
  <si>
    <t>sandra virgili</t>
  </si>
  <si>
    <t>virgili</t>
  </si>
  <si>
    <t>cowania ferguson</t>
  </si>
  <si>
    <t>cowania</t>
  </si>
  <si>
    <t>13004189CF10A</t>
  </si>
  <si>
    <t>shaquille butler</t>
  </si>
  <si>
    <t>shaquille</t>
  </si>
  <si>
    <t>13046211TC10A</t>
  </si>
  <si>
    <t>14020181TC10A</t>
  </si>
  <si>
    <t>zachery griffin</t>
  </si>
  <si>
    <t>zachery</t>
  </si>
  <si>
    <t>13003064CF10A</t>
  </si>
  <si>
    <t>david paris</t>
  </si>
  <si>
    <t>13007625CF10A</t>
  </si>
  <si>
    <t>nichole coleman</t>
  </si>
  <si>
    <t>nichole</t>
  </si>
  <si>
    <t>14009784MM10A</t>
  </si>
  <si>
    <t>jennifer oneal</t>
  </si>
  <si>
    <t>oneal</t>
  </si>
  <si>
    <t>12015877CF10A</t>
  </si>
  <si>
    <t>14000370MM30A</t>
  </si>
  <si>
    <t>tashia booth</t>
  </si>
  <si>
    <t>tashia</t>
  </si>
  <si>
    <t>14006360CF10A</t>
  </si>
  <si>
    <t>mosley saintfleur</t>
  </si>
  <si>
    <t>14009997CF10A</t>
  </si>
  <si>
    <t>brian denby</t>
  </si>
  <si>
    <t>denby</t>
  </si>
  <si>
    <t>13001398CF10A</t>
  </si>
  <si>
    <t>ronaldo blevins</t>
  </si>
  <si>
    <t>ronaldo</t>
  </si>
  <si>
    <t>blevins</t>
  </si>
  <si>
    <t>13015202TC10A</t>
  </si>
  <si>
    <t>rick cooke</t>
  </si>
  <si>
    <t>rick</t>
  </si>
  <si>
    <t>cooke</t>
  </si>
  <si>
    <t>14044931MU10A</t>
  </si>
  <si>
    <t>anthony greer</t>
  </si>
  <si>
    <t>greer</t>
  </si>
  <si>
    <t>14015505MM10A</t>
  </si>
  <si>
    <t>clara torres</t>
  </si>
  <si>
    <t>clara</t>
  </si>
  <si>
    <t>13015161MM10A</t>
  </si>
  <si>
    <t>frank roberts</t>
  </si>
  <si>
    <t>14010288CF10A</t>
  </si>
  <si>
    <t>richard raspberry</t>
  </si>
  <si>
    <t>raspberry</t>
  </si>
  <si>
    <t>14007726CF10A</t>
  </si>
  <si>
    <t>livingstone wright</t>
  </si>
  <si>
    <t>livingstone</t>
  </si>
  <si>
    <t>14002242CF10A</t>
  </si>
  <si>
    <t>16012051TC40A</t>
  </si>
  <si>
    <t>john giorlando</t>
  </si>
  <si>
    <t>giorlando</t>
  </si>
  <si>
    <t>14019721MU10A</t>
  </si>
  <si>
    <t>Fail Surrender Tag/Reg/DL</t>
  </si>
  <si>
    <t>christopher wiggins</t>
  </si>
  <si>
    <t>14012724MM10A</t>
  </si>
  <si>
    <t>yolanda young</t>
  </si>
  <si>
    <t>yolanda</t>
  </si>
  <si>
    <t>13022943MM10A</t>
  </si>
  <si>
    <t>winston forbes</t>
  </si>
  <si>
    <t>winston</t>
  </si>
  <si>
    <t>13006268CF10A</t>
  </si>
  <si>
    <t>alfonso torres</t>
  </si>
  <si>
    <t>13000611CF10A</t>
  </si>
  <si>
    <t>14007529CF10A</t>
  </si>
  <si>
    <t>roderick griffin</t>
  </si>
  <si>
    <t>14012136CF10A</t>
  </si>
  <si>
    <t>14014062CF10A</t>
  </si>
  <si>
    <t>pedro flores</t>
  </si>
  <si>
    <t>14014560CF10A</t>
  </si>
  <si>
    <t>phyllis laurent</t>
  </si>
  <si>
    <t>phyllis</t>
  </si>
  <si>
    <t>laurent</t>
  </si>
  <si>
    <t>13007166MM10A</t>
  </si>
  <si>
    <t>james bradley</t>
  </si>
  <si>
    <t>13001315CF10A</t>
  </si>
  <si>
    <t>karla rosales</t>
  </si>
  <si>
    <t>karla</t>
  </si>
  <si>
    <t>rosales</t>
  </si>
  <si>
    <t>14021147MU10A</t>
  </si>
  <si>
    <t>tuwana dumond</t>
  </si>
  <si>
    <t>tuwana</t>
  </si>
  <si>
    <t>dumond</t>
  </si>
  <si>
    <t>14013601MM10A</t>
  </si>
  <si>
    <t>tristynn francis</t>
  </si>
  <si>
    <t>tristynn</t>
  </si>
  <si>
    <t>13011618CF10A</t>
  </si>
  <si>
    <t>larry mann</t>
  </si>
  <si>
    <t>mann</t>
  </si>
  <si>
    <t>13004924MM10A</t>
  </si>
  <si>
    <t>13031238TC10A</t>
  </si>
  <si>
    <t>paulette shaw</t>
  </si>
  <si>
    <t>14016849CF10A</t>
  </si>
  <si>
    <t>emmanuel raymond</t>
  </si>
  <si>
    <t>13011535CF10A</t>
  </si>
  <si>
    <t>15001770MM30A</t>
  </si>
  <si>
    <t>frank gonzalez</t>
  </si>
  <si>
    <t>bernard duncan</t>
  </si>
  <si>
    <t>duncan</t>
  </si>
  <si>
    <t>08019593MM10A</t>
  </si>
  <si>
    <t>michael salisbury</t>
  </si>
  <si>
    <t>salisbury</t>
  </si>
  <si>
    <t>14010652CF10A</t>
  </si>
  <si>
    <t>Obscenity</t>
  </si>
  <si>
    <t>josalyn haynes</t>
  </si>
  <si>
    <t>josalyn</t>
  </si>
  <si>
    <t>haynes</t>
  </si>
  <si>
    <t>claudy joseph</t>
  </si>
  <si>
    <t>claudy</t>
  </si>
  <si>
    <t>12006115CF10A</t>
  </si>
  <si>
    <t>janessa bell</t>
  </si>
  <si>
    <t>janessa</t>
  </si>
  <si>
    <t>14006359MM10A</t>
  </si>
  <si>
    <t>jennifer weir</t>
  </si>
  <si>
    <t>weir</t>
  </si>
  <si>
    <t>johane kemp</t>
  </si>
  <si>
    <t>johane</t>
  </si>
  <si>
    <t>13008298MM10A</t>
  </si>
  <si>
    <t>toni rapone</t>
  </si>
  <si>
    <t>toni</t>
  </si>
  <si>
    <t>14016732CF10A</t>
  </si>
  <si>
    <t>yesenia coronel</t>
  </si>
  <si>
    <t>coronel</t>
  </si>
  <si>
    <t>14041440MU10A</t>
  </si>
  <si>
    <t>richard lemmon</t>
  </si>
  <si>
    <t>lemmon</t>
  </si>
  <si>
    <t>14012341MU10A</t>
  </si>
  <si>
    <t>edward hoover</t>
  </si>
  <si>
    <t>hoover</t>
  </si>
  <si>
    <t>13001911CF10A</t>
  </si>
  <si>
    <t>nicholas burner</t>
  </si>
  <si>
    <t>burner</t>
  </si>
  <si>
    <t>14007626MM10A</t>
  </si>
  <si>
    <t>paola arango</t>
  </si>
  <si>
    <t>paola</t>
  </si>
  <si>
    <t>14009363MM10A</t>
  </si>
  <si>
    <t>15001697MM20A</t>
  </si>
  <si>
    <t>broderick westbrook</t>
  </si>
  <si>
    <t>westbrook</t>
  </si>
  <si>
    <t>11025606MM10A</t>
  </si>
  <si>
    <t>emmanuel brown</t>
  </si>
  <si>
    <t>13007247CF10A</t>
  </si>
  <si>
    <t>16008420TC40A</t>
  </si>
  <si>
    <t>rafael martinezreyes</t>
  </si>
  <si>
    <t>martinezreyes</t>
  </si>
  <si>
    <t>14016937CF10A</t>
  </si>
  <si>
    <t>15014766CF10A</t>
  </si>
  <si>
    <t>duc nguyen</t>
  </si>
  <si>
    <t>duc</t>
  </si>
  <si>
    <t>14000937CF10A</t>
  </si>
  <si>
    <t>14014698CF10A</t>
  </si>
  <si>
    <t>mary oneal</t>
  </si>
  <si>
    <t>13017027MM10A</t>
  </si>
  <si>
    <t>paret baker</t>
  </si>
  <si>
    <t>paret</t>
  </si>
  <si>
    <t>13000839CF10A</t>
  </si>
  <si>
    <t>13004898CF10A</t>
  </si>
  <si>
    <t>darren walters</t>
  </si>
  <si>
    <t>walters</t>
  </si>
  <si>
    <t>14014718CF10A</t>
  </si>
  <si>
    <t>15001674MM20A</t>
  </si>
  <si>
    <t>jarrod jones</t>
  </si>
  <si>
    <t>13008138MM10A</t>
  </si>
  <si>
    <t>15007603CF10A</t>
  </si>
  <si>
    <t>charles flowers</t>
  </si>
  <si>
    <t>14011079CF10A</t>
  </si>
  <si>
    <t>michael fernandez</t>
  </si>
  <si>
    <t>13015013CF10A</t>
  </si>
  <si>
    <t>14004255MM10A</t>
  </si>
  <si>
    <t>kenneth gerard</t>
  </si>
  <si>
    <t>14007560MM10A</t>
  </si>
  <si>
    <t>shawn carter</t>
  </si>
  <si>
    <t>13009578MM10A</t>
  </si>
  <si>
    <t>15006360MO10A</t>
  </si>
  <si>
    <t>Drink/Premises Licensed Estab</t>
  </si>
  <si>
    <t>xzantiny grant</t>
  </si>
  <si>
    <t>xzantiny</t>
  </si>
  <si>
    <t>14007386CF10A</t>
  </si>
  <si>
    <t>tavaris robinson</t>
  </si>
  <si>
    <t>14015337CF10A</t>
  </si>
  <si>
    <t>nathan machesky</t>
  </si>
  <si>
    <t>machesky</t>
  </si>
  <si>
    <t>14015843CF10A</t>
  </si>
  <si>
    <t>james jules</t>
  </si>
  <si>
    <t>jules</t>
  </si>
  <si>
    <t>14011378MM10A</t>
  </si>
  <si>
    <t>peter nicholson</t>
  </si>
  <si>
    <t>nicholson</t>
  </si>
  <si>
    <t>14003101CF10A</t>
  </si>
  <si>
    <t>cassye swisher</t>
  </si>
  <si>
    <t>cassye</t>
  </si>
  <si>
    <t>swisher</t>
  </si>
  <si>
    <t>14001450CF10A</t>
  </si>
  <si>
    <t>derick daniels</t>
  </si>
  <si>
    <t>derick</t>
  </si>
  <si>
    <t>13013916CF10A</t>
  </si>
  <si>
    <t>loki fields</t>
  </si>
  <si>
    <t>loki</t>
  </si>
  <si>
    <t>13002850CF10A</t>
  </si>
  <si>
    <t>15012102CF10A</t>
  </si>
  <si>
    <t>Possession Of Cocaine 1000FT Sch</t>
  </si>
  <si>
    <t>fernando rios</t>
  </si>
  <si>
    <t>rios</t>
  </si>
  <si>
    <t>14000380CF10A</t>
  </si>
  <si>
    <t>15024620TC10A</t>
  </si>
  <si>
    <t>jose medina</t>
  </si>
  <si>
    <t>medina</t>
  </si>
  <si>
    <t>14015633CF10A</t>
  </si>
  <si>
    <t>15050387TC40A</t>
  </si>
  <si>
    <t>joseph branum</t>
  </si>
  <si>
    <t>branum</t>
  </si>
  <si>
    <t>14006420CF10A</t>
  </si>
  <si>
    <t>kelcie jumper</t>
  </si>
  <si>
    <t>kelcie</t>
  </si>
  <si>
    <t>jumper</t>
  </si>
  <si>
    <t>14001699MM10A</t>
  </si>
  <si>
    <t>14013041MM10A</t>
  </si>
  <si>
    <t>cornelius brown</t>
  </si>
  <si>
    <t>12018443CF10A</t>
  </si>
  <si>
    <t>xochitl roberts</t>
  </si>
  <si>
    <t>xochitl</t>
  </si>
  <si>
    <t>14002693MM10A</t>
  </si>
  <si>
    <t>13008289TC10A</t>
  </si>
  <si>
    <t>15009605MM10A</t>
  </si>
  <si>
    <t>guerry jean</t>
  </si>
  <si>
    <t>guerry</t>
  </si>
  <si>
    <t>13011357CF10A</t>
  </si>
  <si>
    <t>14014669CF10A</t>
  </si>
  <si>
    <t>jose llerena</t>
  </si>
  <si>
    <t>llerena</t>
  </si>
  <si>
    <t>13016910CF10A</t>
  </si>
  <si>
    <t>david gordon</t>
  </si>
  <si>
    <t>14010195CF10A</t>
  </si>
  <si>
    <t>cherisse blachowicz</t>
  </si>
  <si>
    <t>cherisse</t>
  </si>
  <si>
    <t>blachowicz</t>
  </si>
  <si>
    <t>14016402CF10A</t>
  </si>
  <si>
    <t>alan miscavage</t>
  </si>
  <si>
    <t>miscavage</t>
  </si>
  <si>
    <t>14001035MM10A</t>
  </si>
  <si>
    <t>justin swanson</t>
  </si>
  <si>
    <t>swanson</t>
  </si>
  <si>
    <t>13004026CF10A</t>
  </si>
  <si>
    <t>14007756CF10A</t>
  </si>
  <si>
    <t>keith powell</t>
  </si>
  <si>
    <t>14006742CF10A</t>
  </si>
  <si>
    <t>15004622CF10A</t>
  </si>
  <si>
    <t>michael avila</t>
  </si>
  <si>
    <t>14016564CF10A</t>
  </si>
  <si>
    <t>Possess Countrfeit Credit Card</t>
  </si>
  <si>
    <t>15063765TC40A</t>
  </si>
  <si>
    <t>dayner rodriguez</t>
  </si>
  <si>
    <t>dayner</t>
  </si>
  <si>
    <t>14010547CF10A</t>
  </si>
  <si>
    <t>15015294CF10A</t>
  </si>
  <si>
    <t>15012743MM10A</t>
  </si>
  <si>
    <t>marceaux dormeus</t>
  </si>
  <si>
    <t>marceaux</t>
  </si>
  <si>
    <t>dormeus</t>
  </si>
  <si>
    <t>13013256CF10A</t>
  </si>
  <si>
    <t>alexander quintanapino</t>
  </si>
  <si>
    <t>quintanapino</t>
  </si>
  <si>
    <t>14025369MU10A</t>
  </si>
  <si>
    <t>kwauniesha mathis</t>
  </si>
  <si>
    <t>kwauniesha</t>
  </si>
  <si>
    <t>14007525CF10A</t>
  </si>
  <si>
    <t>leonard hornsby</t>
  </si>
  <si>
    <t>hornsby</t>
  </si>
  <si>
    <t>14011334CF10A</t>
  </si>
  <si>
    <t>Dealing in Stolen Property</t>
  </si>
  <si>
    <t>john vergel</t>
  </si>
  <si>
    <t>vergel</t>
  </si>
  <si>
    <t>14003717CF10A</t>
  </si>
  <si>
    <t>kimberly willie</t>
  </si>
  <si>
    <t>13016158CF10A</t>
  </si>
  <si>
    <t>shane eisner</t>
  </si>
  <si>
    <t>eisner</t>
  </si>
  <si>
    <t>13005786CF10A</t>
  </si>
  <si>
    <t>dane whyte</t>
  </si>
  <si>
    <t>dane</t>
  </si>
  <si>
    <t>13012946CF10A</t>
  </si>
  <si>
    <t>gasmy theard</t>
  </si>
  <si>
    <t>gasmy</t>
  </si>
  <si>
    <t>theard</t>
  </si>
  <si>
    <t>14011853CF10A</t>
  </si>
  <si>
    <t>15000744MM10A</t>
  </si>
  <si>
    <t>michael leigh</t>
  </si>
  <si>
    <t>leigh</t>
  </si>
  <si>
    <t>13013400CF10A</t>
  </si>
  <si>
    <t>max lerner</t>
  </si>
  <si>
    <t>max</t>
  </si>
  <si>
    <t>lerner</t>
  </si>
  <si>
    <t>13000630CF10A</t>
  </si>
  <si>
    <t>dontay lubin</t>
  </si>
  <si>
    <t>dontay</t>
  </si>
  <si>
    <t>lubin</t>
  </si>
  <si>
    <t>13003991CF10A</t>
  </si>
  <si>
    <t>robert potenziani</t>
  </si>
  <si>
    <t>potenziani</t>
  </si>
  <si>
    <t>13017633CF10A</t>
  </si>
  <si>
    <t>deandre smith</t>
  </si>
  <si>
    <t>13004929CF10A</t>
  </si>
  <si>
    <t>13005289CF10A</t>
  </si>
  <si>
    <t>jaime rivas</t>
  </si>
  <si>
    <t>13001426CF10A</t>
  </si>
  <si>
    <t>christopher neff</t>
  </si>
  <si>
    <t>neff</t>
  </si>
  <si>
    <t>14006220MM10A</t>
  </si>
  <si>
    <t>14013070MM10A</t>
  </si>
  <si>
    <t>stephen peters</t>
  </si>
  <si>
    <t>peters</t>
  </si>
  <si>
    <t>13017188MM10A</t>
  </si>
  <si>
    <t>ronald lalanne</t>
  </si>
  <si>
    <t>lalanne</t>
  </si>
  <si>
    <t>13014741CF10A</t>
  </si>
  <si>
    <t>14023908TC10A</t>
  </si>
  <si>
    <t>anthony stilwell</t>
  </si>
  <si>
    <t>stilwell</t>
  </si>
  <si>
    <t>13014292CF10A</t>
  </si>
  <si>
    <t>15012230TC10A</t>
  </si>
  <si>
    <t>miguel garcia-silverio</t>
  </si>
  <si>
    <t>garcia-silverio</t>
  </si>
  <si>
    <t>14015157CF10A</t>
  </si>
  <si>
    <t>14015209CF10A</t>
  </si>
  <si>
    <t>georges charles</t>
  </si>
  <si>
    <t>georges</t>
  </si>
  <si>
    <t>11004791MM10A</t>
  </si>
  <si>
    <t>joshua ross</t>
  </si>
  <si>
    <t>11013003CF10A</t>
  </si>
  <si>
    <t>14003185MM10A</t>
  </si>
  <si>
    <t>adriana jurado</t>
  </si>
  <si>
    <t>jurado</t>
  </si>
  <si>
    <t>13022379MM10A</t>
  </si>
  <si>
    <t>precious mccray</t>
  </si>
  <si>
    <t>precious</t>
  </si>
  <si>
    <t>mccray</t>
  </si>
  <si>
    <t>14007954MM10A</t>
  </si>
  <si>
    <t>14075716TC40A</t>
  </si>
  <si>
    <t>ivorie walcott</t>
  </si>
  <si>
    <t>ivorie</t>
  </si>
  <si>
    <t>walcott</t>
  </si>
  <si>
    <t>14014201CF10A</t>
  </si>
  <si>
    <t>valdyn issac</t>
  </si>
  <si>
    <t>valdyn</t>
  </si>
  <si>
    <t>gary kosuda</t>
  </si>
  <si>
    <t>kosuda</t>
  </si>
  <si>
    <t>13013827CF10A</t>
  </si>
  <si>
    <t>angeles etienne</t>
  </si>
  <si>
    <t>angeles</t>
  </si>
  <si>
    <t>14002490CF10A</t>
  </si>
  <si>
    <t>14008615MM10A</t>
  </si>
  <si>
    <t>15001591CF10A</t>
  </si>
  <si>
    <t>giuseppe daal</t>
  </si>
  <si>
    <t>giuseppe</t>
  </si>
  <si>
    <t>daal</t>
  </si>
  <si>
    <t>14004781MM10A</t>
  </si>
  <si>
    <t>14015665MM10A</t>
  </si>
  <si>
    <t>sherwin samuel</t>
  </si>
  <si>
    <t>sherwin</t>
  </si>
  <si>
    <t>13014610CF10A</t>
  </si>
  <si>
    <t>bedson petithomme</t>
  </si>
  <si>
    <t>bedson</t>
  </si>
  <si>
    <t>petithomme</t>
  </si>
  <si>
    <t>13004134CF10A</t>
  </si>
  <si>
    <t>14010379TC10A</t>
  </si>
  <si>
    <t>14007376CF10A</t>
  </si>
  <si>
    <t>alexander khan</t>
  </si>
  <si>
    <t>14015012CF10A</t>
  </si>
  <si>
    <t>14015400CF10A</t>
  </si>
  <si>
    <t>15004748CF10A</t>
  </si>
  <si>
    <t>bernice naira</t>
  </si>
  <si>
    <t>naira</t>
  </si>
  <si>
    <t>14016694CF10A</t>
  </si>
  <si>
    <t>anthony jones</t>
  </si>
  <si>
    <t>14002325CF10A</t>
  </si>
  <si>
    <t>sean vasquez</t>
  </si>
  <si>
    <t>13001555CF10A</t>
  </si>
  <si>
    <t>13015139MM10A</t>
  </si>
  <si>
    <t>christopher rich</t>
  </si>
  <si>
    <t>13000085CF10A</t>
  </si>
  <si>
    <t>merrill noel</t>
  </si>
  <si>
    <t>merrill</t>
  </si>
  <si>
    <t>14002125CF10A</t>
  </si>
  <si>
    <t>14041158TC10A</t>
  </si>
  <si>
    <t>euriette wright</t>
  </si>
  <si>
    <t>euriette</t>
  </si>
  <si>
    <t>roland rodriguez</t>
  </si>
  <si>
    <t>14009408CF10A</t>
  </si>
  <si>
    <t>alexandra dovolis</t>
  </si>
  <si>
    <t>dovolis</t>
  </si>
  <si>
    <t>13014864CF10A</t>
  </si>
  <si>
    <t>serbelio bu medina</t>
  </si>
  <si>
    <t>serbelio</t>
  </si>
  <si>
    <t>bu medina</t>
  </si>
  <si>
    <t>errol freckleton</t>
  </si>
  <si>
    <t>errol</t>
  </si>
  <si>
    <t>freckleton</t>
  </si>
  <si>
    <t>13002528CF10A</t>
  </si>
  <si>
    <t>frederick barbary</t>
  </si>
  <si>
    <t>barbary</t>
  </si>
  <si>
    <t>11017941CF10A</t>
  </si>
  <si>
    <t>14012310CF10A</t>
  </si>
  <si>
    <t>jonathan garber</t>
  </si>
  <si>
    <t>garber</t>
  </si>
  <si>
    <t>13000527CF10A</t>
  </si>
  <si>
    <t>marlon miller</t>
  </si>
  <si>
    <t>12014646CF10A</t>
  </si>
  <si>
    <t>brad clark</t>
  </si>
  <si>
    <t>13008331MM10A</t>
  </si>
  <si>
    <t>dontray shamark</t>
  </si>
  <si>
    <t>dontray</t>
  </si>
  <si>
    <t>shamark</t>
  </si>
  <si>
    <t>paul pettigrew</t>
  </si>
  <si>
    <t>pettigrew</t>
  </si>
  <si>
    <t>13003988CF10A</t>
  </si>
  <si>
    <t>kevin foster</t>
  </si>
  <si>
    <t>14012381MM10A</t>
  </si>
  <si>
    <t>tamorris kelly</t>
  </si>
  <si>
    <t>tamorris</t>
  </si>
  <si>
    <t>13016604CF10A</t>
  </si>
  <si>
    <t>lamar queenbourrows</t>
  </si>
  <si>
    <t>queenbourrows</t>
  </si>
  <si>
    <t>13001428MM10A</t>
  </si>
  <si>
    <t>travis moss</t>
  </si>
  <si>
    <t>13001504CF10A</t>
  </si>
  <si>
    <t>sonia phillips</t>
  </si>
  <si>
    <t>sonia</t>
  </si>
  <si>
    <t>14010373MM10A</t>
  </si>
  <si>
    <t>javon harris</t>
  </si>
  <si>
    <t>13000986CF10A</t>
  </si>
  <si>
    <t>13004540CF10A</t>
  </si>
  <si>
    <t>virgilio morales</t>
  </si>
  <si>
    <t>virgilio</t>
  </si>
  <si>
    <t>14005730CF10A</t>
  </si>
  <si>
    <t>jerusalem hunt</t>
  </si>
  <si>
    <t>jerusalem</t>
  </si>
  <si>
    <t>hunt</t>
  </si>
  <si>
    <t>14012567MM10A</t>
  </si>
  <si>
    <t>cassandra hendricks</t>
  </si>
  <si>
    <t>cassandra</t>
  </si>
  <si>
    <t>hendricks</t>
  </si>
  <si>
    <t>13014106CF10A</t>
  </si>
  <si>
    <t>jeffery turcotte</t>
  </si>
  <si>
    <t>turcotte</t>
  </si>
  <si>
    <t>12016746CF10A</t>
  </si>
  <si>
    <t>john gough</t>
  </si>
  <si>
    <t>gough</t>
  </si>
  <si>
    <t>13001417MM10A</t>
  </si>
  <si>
    <t>derrico miller</t>
  </si>
  <si>
    <t>derrico</t>
  </si>
  <si>
    <t>13008193CF10A</t>
  </si>
  <si>
    <t>motilall nokta</t>
  </si>
  <si>
    <t>motilall</t>
  </si>
  <si>
    <t>nokta</t>
  </si>
  <si>
    <t>13013043MM10A</t>
  </si>
  <si>
    <t>tyara thomas</t>
  </si>
  <si>
    <t>tyara</t>
  </si>
  <si>
    <t>14000555MM10A</t>
  </si>
  <si>
    <t>keon lamar</t>
  </si>
  <si>
    <t>keon</t>
  </si>
  <si>
    <t>13005931CF10A</t>
  </si>
  <si>
    <t>15012390CF10A</t>
  </si>
  <si>
    <t>carlos crestoba</t>
  </si>
  <si>
    <t>crestoba</t>
  </si>
  <si>
    <t>14008692MM10A</t>
  </si>
  <si>
    <t>david idleburgh</t>
  </si>
  <si>
    <t>idleburgh</t>
  </si>
  <si>
    <t>14016233CF10A</t>
  </si>
  <si>
    <t>amsterby etienne</t>
  </si>
  <si>
    <t>amsterby</t>
  </si>
  <si>
    <t>14015717CF10A</t>
  </si>
  <si>
    <t>Poss Counterfeit Payment Inst</t>
  </si>
  <si>
    <t>15016272TC10A</t>
  </si>
  <si>
    <t>christian galeasfuentes</t>
  </si>
  <si>
    <t>galeasfuentes</t>
  </si>
  <si>
    <t>14013713CF10A</t>
  </si>
  <si>
    <t>maria arezo</t>
  </si>
  <si>
    <t>arezo</t>
  </si>
  <si>
    <t>14014387MM10A</t>
  </si>
  <si>
    <t>15007202CF10A</t>
  </si>
  <si>
    <t>paul degiovanni</t>
  </si>
  <si>
    <t>degiovanni</t>
  </si>
  <si>
    <t>13021541MM10A</t>
  </si>
  <si>
    <t>kaycie ferrara</t>
  </si>
  <si>
    <t>kaycie</t>
  </si>
  <si>
    <t>ferrara</t>
  </si>
  <si>
    <t>14011181CF10A</t>
  </si>
  <si>
    <t>joseph villa</t>
  </si>
  <si>
    <t>villa</t>
  </si>
  <si>
    <t>14004090CF10A</t>
  </si>
  <si>
    <t>robertson saintgermain</t>
  </si>
  <si>
    <t>robertson</t>
  </si>
  <si>
    <t>saintgermain</t>
  </si>
  <si>
    <t>14004479MM10A</t>
  </si>
  <si>
    <t>joi anglade</t>
  </si>
  <si>
    <t>joi</t>
  </si>
  <si>
    <t>anglade</t>
  </si>
  <si>
    <t>14008949CF10A</t>
  </si>
  <si>
    <t>gwendolyn clark</t>
  </si>
  <si>
    <t>gwendolyn</t>
  </si>
  <si>
    <t>14009884CF10A</t>
  </si>
  <si>
    <t>zeone herbert</t>
  </si>
  <si>
    <t>zeone</t>
  </si>
  <si>
    <t>14014541CF10A</t>
  </si>
  <si>
    <t>nicholas bynum</t>
  </si>
  <si>
    <t>13012288CF10A</t>
  </si>
  <si>
    <t>jason palgon</t>
  </si>
  <si>
    <t>palgon</t>
  </si>
  <si>
    <t>14015628CF10A</t>
  </si>
  <si>
    <t>15016642CF10A</t>
  </si>
  <si>
    <t>earl parker</t>
  </si>
  <si>
    <t>08028323MM10A</t>
  </si>
  <si>
    <t>brandon brown</t>
  </si>
  <si>
    <t>14017072CF10A</t>
  </si>
  <si>
    <t>15002954CF10A</t>
  </si>
  <si>
    <t>joshua jones</t>
  </si>
  <si>
    <t>12017246CF10A</t>
  </si>
  <si>
    <t>15013975CF10A</t>
  </si>
  <si>
    <t>charles stephens</t>
  </si>
  <si>
    <t>13014406CF10A</t>
  </si>
  <si>
    <t>15004373CF10A</t>
  </si>
  <si>
    <t>14010512CF10A</t>
  </si>
  <si>
    <t>albert baldocchi</t>
  </si>
  <si>
    <t>albert</t>
  </si>
  <si>
    <t>baldocchi</t>
  </si>
  <si>
    <t>13002012CF10A</t>
  </si>
  <si>
    <t>stephanie smith</t>
  </si>
  <si>
    <t>14000304CF10A</t>
  </si>
  <si>
    <t>alvaro bellidio-deluna</t>
  </si>
  <si>
    <t>alvaro</t>
  </si>
  <si>
    <t>bellidio-deluna</t>
  </si>
  <si>
    <t>marlo warthen</t>
  </si>
  <si>
    <t>marlo</t>
  </si>
  <si>
    <t>warthen</t>
  </si>
  <si>
    <t>14004048CF10A</t>
  </si>
  <si>
    <t>robert burns</t>
  </si>
  <si>
    <t>jon smith</t>
  </si>
  <si>
    <t>13001181CF10A</t>
  </si>
  <si>
    <t>daniel bueso</t>
  </si>
  <si>
    <t>bueso</t>
  </si>
  <si>
    <t>14014402CF10A</t>
  </si>
  <si>
    <t>earl brewer</t>
  </si>
  <si>
    <t>14002487CF10A</t>
  </si>
  <si>
    <t>14010954MM10A</t>
  </si>
  <si>
    <t>15008215CF10A</t>
  </si>
  <si>
    <t>ignacio beguiristain</t>
  </si>
  <si>
    <t>ignacio</t>
  </si>
  <si>
    <t>beguiristain</t>
  </si>
  <si>
    <t>13022422MM10A</t>
  </si>
  <si>
    <t>franshun yopp</t>
  </si>
  <si>
    <t>franshun</t>
  </si>
  <si>
    <t>yopp</t>
  </si>
  <si>
    <t>13000814CF10A</t>
  </si>
  <si>
    <t>15002716CF10A</t>
  </si>
  <si>
    <t>avery williams</t>
  </si>
  <si>
    <t>14008677MM10A</t>
  </si>
  <si>
    <t>chasidy walker</t>
  </si>
  <si>
    <t>chasidy</t>
  </si>
  <si>
    <t>13016958CF10A</t>
  </si>
  <si>
    <t>Poss Anti-Shoplifting Device</t>
  </si>
  <si>
    <t>lonnie purdom</t>
  </si>
  <si>
    <t>purdom</t>
  </si>
  <si>
    <t>12008653CF10A</t>
  </si>
  <si>
    <t>maurice bradwell</t>
  </si>
  <si>
    <t>bradwell</t>
  </si>
  <si>
    <t>13000722CF10A</t>
  </si>
  <si>
    <t>jennifer williams</t>
  </si>
  <si>
    <t>08013538CF10A</t>
  </si>
  <si>
    <t>13003348CF10A</t>
  </si>
  <si>
    <t>brian kim</t>
  </si>
  <si>
    <t>gregory davis</t>
  </si>
  <si>
    <t>14007345CF10A</t>
  </si>
  <si>
    <t>christopher connelly</t>
  </si>
  <si>
    <t>connelly</t>
  </si>
  <si>
    <t>13021771MM10A</t>
  </si>
  <si>
    <t>joseph farina</t>
  </si>
  <si>
    <t>farina</t>
  </si>
  <si>
    <t>13003794CF10A</t>
  </si>
  <si>
    <t>ronald lake</t>
  </si>
  <si>
    <t>lake</t>
  </si>
  <si>
    <t>14003566CF10A</t>
  </si>
  <si>
    <t>16007232TC10A</t>
  </si>
  <si>
    <t>Oper Motorcycle W/O Valid DL</t>
  </si>
  <si>
    <t>reuben swift</t>
  </si>
  <si>
    <t>swift</t>
  </si>
  <si>
    <t>14017813MM10A</t>
  </si>
  <si>
    <t>peter castanon</t>
  </si>
  <si>
    <t>castanon</t>
  </si>
  <si>
    <t>11014702CF10A</t>
  </si>
  <si>
    <t>earl greathouse</t>
  </si>
  <si>
    <t>greathouse</t>
  </si>
  <si>
    <t>14005236MM10A</t>
  </si>
  <si>
    <t>craig lewis</t>
  </si>
  <si>
    <t>14014993CF10A</t>
  </si>
  <si>
    <t>vicente leon</t>
  </si>
  <si>
    <t>vicente</t>
  </si>
  <si>
    <t>14028418MU10A</t>
  </si>
  <si>
    <t>marlo ximines</t>
  </si>
  <si>
    <t>ximines</t>
  </si>
  <si>
    <t>14014943MM10A</t>
  </si>
  <si>
    <t>keith johnson</t>
  </si>
  <si>
    <t>13034797TC10A</t>
  </si>
  <si>
    <t>15072869TC40A</t>
  </si>
  <si>
    <t>randall whitney</t>
  </si>
  <si>
    <t>randall</t>
  </si>
  <si>
    <t>dillon duston</t>
  </si>
  <si>
    <t>duston</t>
  </si>
  <si>
    <t>donte sinclair</t>
  </si>
  <si>
    <t>14016053CF10A</t>
  </si>
  <si>
    <t>stacey sanchez</t>
  </si>
  <si>
    <t>13014454CF10A</t>
  </si>
  <si>
    <t>16000514TC40A</t>
  </si>
  <si>
    <t>herbert hathcock</t>
  </si>
  <si>
    <t>hathcock</t>
  </si>
  <si>
    <t>13005392CF10A</t>
  </si>
  <si>
    <t>13012437MM10A</t>
  </si>
  <si>
    <t>lori foerster</t>
  </si>
  <si>
    <t>foerster</t>
  </si>
  <si>
    <t>13012733CF10A</t>
  </si>
  <si>
    <t>chayla burley</t>
  </si>
  <si>
    <t>chayla</t>
  </si>
  <si>
    <t>burley</t>
  </si>
  <si>
    <t>13041841TC10A</t>
  </si>
  <si>
    <t>14016781MM10A</t>
  </si>
  <si>
    <t>ronald wojcik</t>
  </si>
  <si>
    <t>wojcik</t>
  </si>
  <si>
    <t>14021376MU10A</t>
  </si>
  <si>
    <t>brain wallack</t>
  </si>
  <si>
    <t>brain</t>
  </si>
  <si>
    <t>wallack</t>
  </si>
  <si>
    <t>cynthia montalvo</t>
  </si>
  <si>
    <t>montalvo</t>
  </si>
  <si>
    <t>13006111CF10A</t>
  </si>
  <si>
    <t>danege pierre</t>
  </si>
  <si>
    <t>danege</t>
  </si>
  <si>
    <t>14008707CF10A</t>
  </si>
  <si>
    <t>Possession Of Clonazepam</t>
  </si>
  <si>
    <t>byran george</t>
  </si>
  <si>
    <t>byran</t>
  </si>
  <si>
    <t>13014653MM10A</t>
  </si>
  <si>
    <t>michael aragon</t>
  </si>
  <si>
    <t>aragon</t>
  </si>
  <si>
    <t>13005659MM10A</t>
  </si>
  <si>
    <t>14045320MU10A</t>
  </si>
  <si>
    <t>herode pierre</t>
  </si>
  <si>
    <t>herode</t>
  </si>
  <si>
    <t>14007360CF10A</t>
  </si>
  <si>
    <t>dandre nelson</t>
  </si>
  <si>
    <t>dandre</t>
  </si>
  <si>
    <t>14017033CF10A</t>
  </si>
  <si>
    <t>15002210MM10A</t>
  </si>
  <si>
    <t>brian jeanbaptiste</t>
  </si>
  <si>
    <t>jamichael hunter</t>
  </si>
  <si>
    <t>jamichael</t>
  </si>
  <si>
    <t>hunter</t>
  </si>
  <si>
    <t>13011197CF10A</t>
  </si>
  <si>
    <t>13016230CF10A</t>
  </si>
  <si>
    <t>jamarion lee</t>
  </si>
  <si>
    <t>jamarion</t>
  </si>
  <si>
    <t>14015317CF10A</t>
  </si>
  <si>
    <t>15007043CF10A</t>
  </si>
  <si>
    <t>craig lawrence</t>
  </si>
  <si>
    <t>13008608CF10A</t>
  </si>
  <si>
    <t>jose torres</t>
  </si>
  <si>
    <t>bezony jeanbaptiste</t>
  </si>
  <si>
    <t>bezony</t>
  </si>
  <si>
    <t>14006575MM10A</t>
  </si>
  <si>
    <t>robert peckham</t>
  </si>
  <si>
    <t>peckham</t>
  </si>
  <si>
    <t>14040759MU10A</t>
  </si>
  <si>
    <t>herbert mccloud</t>
  </si>
  <si>
    <t>14005590CF10A</t>
  </si>
  <si>
    <t>15012629MM10A</t>
  </si>
  <si>
    <t>willie christian</t>
  </si>
  <si>
    <t>14007650CF10A</t>
  </si>
  <si>
    <t>tiara higgs</t>
  </si>
  <si>
    <t>tiara</t>
  </si>
  <si>
    <t>13015600CF10A</t>
  </si>
  <si>
    <t>14005909TC10A</t>
  </si>
  <si>
    <t>jason may</t>
  </si>
  <si>
    <t>13005613CF10A</t>
  </si>
  <si>
    <t>13038248TC10A</t>
  </si>
  <si>
    <t>14000777CF10A</t>
  </si>
  <si>
    <t>jeffrey heller</t>
  </si>
  <si>
    <t>heller</t>
  </si>
  <si>
    <t>14016512CF10A</t>
  </si>
  <si>
    <t>ernesto arduz</t>
  </si>
  <si>
    <t>arduz</t>
  </si>
  <si>
    <t>14005073MU10A</t>
  </si>
  <si>
    <t>dante capezzuto</t>
  </si>
  <si>
    <t>dante</t>
  </si>
  <si>
    <t>capezzuto</t>
  </si>
  <si>
    <t>13011894CF10A</t>
  </si>
  <si>
    <t>13014892CF10A</t>
  </si>
  <si>
    <t>theopholus joyce</t>
  </si>
  <si>
    <t>theopholus</t>
  </si>
  <si>
    <t>13004962CF10A</t>
  </si>
  <si>
    <t>14004876MM10A</t>
  </si>
  <si>
    <t>kevin lee</t>
  </si>
  <si>
    <t>14009627MM10A</t>
  </si>
  <si>
    <t>15006864MM10A</t>
  </si>
  <si>
    <t>kevin lewis</t>
  </si>
  <si>
    <t>13013097CF10A</t>
  </si>
  <si>
    <t>14016182CF10A</t>
  </si>
  <si>
    <t>haywood boyd</t>
  </si>
  <si>
    <t>haywood</t>
  </si>
  <si>
    <t>13005858CF10A</t>
  </si>
  <si>
    <t>14020066TC10A</t>
  </si>
  <si>
    <t>levar dawson</t>
  </si>
  <si>
    <t>levar</t>
  </si>
  <si>
    <t>13002465CF10A</t>
  </si>
  <si>
    <t>kervin bonhometre</t>
  </si>
  <si>
    <t>bonhometre</t>
  </si>
  <si>
    <t>13003682CF10A</t>
  </si>
  <si>
    <t>terrance murphy</t>
  </si>
  <si>
    <t>13002944TC10A</t>
  </si>
  <si>
    <t>13004860CF10A</t>
  </si>
  <si>
    <t>saul carrion</t>
  </si>
  <si>
    <t>saul</t>
  </si>
  <si>
    <t>carrion</t>
  </si>
  <si>
    <t>13013183CF10A</t>
  </si>
  <si>
    <t>jehan gersbach</t>
  </si>
  <si>
    <t>jehan</t>
  </si>
  <si>
    <t>gersbach</t>
  </si>
  <si>
    <t>13009762CF10A</t>
  </si>
  <si>
    <t>toshiko petit</t>
  </si>
  <si>
    <t>toshiko</t>
  </si>
  <si>
    <t>13017015CF10A</t>
  </si>
  <si>
    <t>14001016MM30A</t>
  </si>
  <si>
    <t>eduard blanco</t>
  </si>
  <si>
    <t>eduard</t>
  </si>
  <si>
    <t>blanco</t>
  </si>
  <si>
    <t>13000684MM10A</t>
  </si>
  <si>
    <t>stephen davenport</t>
  </si>
  <si>
    <t>davenport</t>
  </si>
  <si>
    <t>14015950CF10A</t>
  </si>
  <si>
    <t>herman ramosotoya</t>
  </si>
  <si>
    <t>ramosotoya</t>
  </si>
  <si>
    <t>olayo montiel</t>
  </si>
  <si>
    <t>olayo</t>
  </si>
  <si>
    <t>montiel</t>
  </si>
  <si>
    <t>13001845MM10A</t>
  </si>
  <si>
    <t>brandon murray</t>
  </si>
  <si>
    <t>13000532CF10A</t>
  </si>
  <si>
    <t>13017451CF10A</t>
  </si>
  <si>
    <t>dino bretti</t>
  </si>
  <si>
    <t>bretti</t>
  </si>
  <si>
    <t>13008503CF10A</t>
  </si>
  <si>
    <t>14004699TC10A</t>
  </si>
  <si>
    <t>rut ruiz</t>
  </si>
  <si>
    <t>rut</t>
  </si>
  <si>
    <t>13018711MM10A</t>
  </si>
  <si>
    <t>brittany finder</t>
  </si>
  <si>
    <t>finder</t>
  </si>
  <si>
    <t>12004391CF10A</t>
  </si>
  <si>
    <t>14045932TC40A</t>
  </si>
  <si>
    <t>jason dobney</t>
  </si>
  <si>
    <t>dobney</t>
  </si>
  <si>
    <t>13005192CF10A</t>
  </si>
  <si>
    <t>courtney tracey</t>
  </si>
  <si>
    <t>13002368CF10A</t>
  </si>
  <si>
    <t>lauren obrien</t>
  </si>
  <si>
    <t>12014029CF10A</t>
  </si>
  <si>
    <t>16004917MU10A</t>
  </si>
  <si>
    <t>mauricio molina</t>
  </si>
  <si>
    <t>mauricio</t>
  </si>
  <si>
    <t>molina</t>
  </si>
  <si>
    <t>13012709TC10A</t>
  </si>
  <si>
    <t>constance henley</t>
  </si>
  <si>
    <t>14015865CF10A</t>
  </si>
  <si>
    <t>frank flaiani</t>
  </si>
  <si>
    <t>flaiani</t>
  </si>
  <si>
    <t>14007664CF10A</t>
  </si>
  <si>
    <t>14007264CF10A</t>
  </si>
  <si>
    <t>16000199CF10A</t>
  </si>
  <si>
    <t>miguel torres</t>
  </si>
  <si>
    <t>13007440MM10A</t>
  </si>
  <si>
    <t>marcos oliveira</t>
  </si>
  <si>
    <t>marcos</t>
  </si>
  <si>
    <t>oliveira</t>
  </si>
  <si>
    <t>14008537CF10A</t>
  </si>
  <si>
    <t>michael levy</t>
  </si>
  <si>
    <t>13000727MM10A</t>
  </si>
  <si>
    <t>dorothy andrews</t>
  </si>
  <si>
    <t>dorothy</t>
  </si>
  <si>
    <t>14008572CF10A</t>
  </si>
  <si>
    <t>michael mariani</t>
  </si>
  <si>
    <t>mariani</t>
  </si>
  <si>
    <t>13012489CF10A</t>
  </si>
  <si>
    <t>Use Of 2 Way Device To Fac Fel</t>
  </si>
  <si>
    <t>david margadonna</t>
  </si>
  <si>
    <t>margadonna</t>
  </si>
  <si>
    <t>13018914MM10A</t>
  </si>
  <si>
    <t>michelle micoff</t>
  </si>
  <si>
    <t>micoff</t>
  </si>
  <si>
    <t>13039034TC10A</t>
  </si>
  <si>
    <t>13012015CF10A</t>
  </si>
  <si>
    <t>Possession False Prescription</t>
  </si>
  <si>
    <t>shannon michel</t>
  </si>
  <si>
    <t>13015832CF10A</t>
  </si>
  <si>
    <t>paul haddad</t>
  </si>
  <si>
    <t>haddad</t>
  </si>
  <si>
    <t>13003370CF10A</t>
  </si>
  <si>
    <t>kimberly wisniewski</t>
  </si>
  <si>
    <t>wisniewski</t>
  </si>
  <si>
    <t>13017732CF10A</t>
  </si>
  <si>
    <t>christopher hendricks</t>
  </si>
  <si>
    <t>13017365CF10A</t>
  </si>
  <si>
    <t>yenia larosa</t>
  </si>
  <si>
    <t>yenia</t>
  </si>
  <si>
    <t>larosa</t>
  </si>
  <si>
    <t>14007541CF10A</t>
  </si>
  <si>
    <t>octavius ruffin</t>
  </si>
  <si>
    <t>octavius</t>
  </si>
  <si>
    <t>ruffin</t>
  </si>
  <si>
    <t>14008486CF10A</t>
  </si>
  <si>
    <t>15000686MM40A</t>
  </si>
  <si>
    <t>Retail/Farm/Fare/Theft</t>
  </si>
  <si>
    <t>olvins raymondvil</t>
  </si>
  <si>
    <t>olvins</t>
  </si>
  <si>
    <t>raymondvil</t>
  </si>
  <si>
    <t>13020894MM10A</t>
  </si>
  <si>
    <t>14027518TC20A</t>
  </si>
  <si>
    <t>christopher obrien</t>
  </si>
  <si>
    <t>13003098MM10A</t>
  </si>
  <si>
    <t>julio rodriguezcruz</t>
  </si>
  <si>
    <t>rodriguezcruz</t>
  </si>
  <si>
    <t>12007422MO10A</t>
  </si>
  <si>
    <t>jamal murray</t>
  </si>
  <si>
    <t>13000071CF10A</t>
  </si>
  <si>
    <t>elliot maldonado</t>
  </si>
  <si>
    <t>14010362MM10A</t>
  </si>
  <si>
    <t>merlene reid</t>
  </si>
  <si>
    <t>merlene</t>
  </si>
  <si>
    <t>13000263CF10A</t>
  </si>
  <si>
    <t>13007188MM10A</t>
  </si>
  <si>
    <t>14005084CF10A</t>
  </si>
  <si>
    <t>barry sippin</t>
  </si>
  <si>
    <t>sippin</t>
  </si>
  <si>
    <t>13018778MM10A</t>
  </si>
  <si>
    <t>13021018MM10A</t>
  </si>
  <si>
    <t>dalton johnson</t>
  </si>
  <si>
    <t>dalton</t>
  </si>
  <si>
    <t>14008329CF10A</t>
  </si>
  <si>
    <t>marvin patterson</t>
  </si>
  <si>
    <t>13000495CF10A</t>
  </si>
  <si>
    <t>14003336MM20A</t>
  </si>
  <si>
    <t>jean maxime</t>
  </si>
  <si>
    <t>maxime</t>
  </si>
  <si>
    <t>13011616CF10A</t>
  </si>
  <si>
    <t>keith plews</t>
  </si>
  <si>
    <t>plews</t>
  </si>
  <si>
    <t>12017764CF10A</t>
  </si>
  <si>
    <t>14017501MM10A</t>
  </si>
  <si>
    <t>franciso pagano</t>
  </si>
  <si>
    <t>franciso</t>
  </si>
  <si>
    <t>pagano</t>
  </si>
  <si>
    <t>lilian lazo</t>
  </si>
  <si>
    <t>lilian</t>
  </si>
  <si>
    <t>lazo</t>
  </si>
  <si>
    <t>13003836MM10A</t>
  </si>
  <si>
    <t>14008206MU10A</t>
  </si>
  <si>
    <t>vikie sthilaire</t>
  </si>
  <si>
    <t>vikie</t>
  </si>
  <si>
    <t>sthilaire</t>
  </si>
  <si>
    <t>14015024CF10A</t>
  </si>
  <si>
    <t>jemmal cameron</t>
  </si>
  <si>
    <t>jemmal</t>
  </si>
  <si>
    <t>14014807CF10A</t>
  </si>
  <si>
    <t>14099063TC30A</t>
  </si>
  <si>
    <t>robert cannon</t>
  </si>
  <si>
    <t>cannon</t>
  </si>
  <si>
    <t>13023191MM10A</t>
  </si>
  <si>
    <t>gregory luff</t>
  </si>
  <si>
    <t>luff</t>
  </si>
  <si>
    <t>13002672CF10A</t>
  </si>
  <si>
    <t>deon warren</t>
  </si>
  <si>
    <t>14025752TC30A</t>
  </si>
  <si>
    <t>14012415CF10A</t>
  </si>
  <si>
    <t>jack desrouleaux</t>
  </si>
  <si>
    <t>jack</t>
  </si>
  <si>
    <t>desrouleaux</t>
  </si>
  <si>
    <t>12011362CF10A</t>
  </si>
  <si>
    <t>huberman saintil</t>
  </si>
  <si>
    <t>huberman</t>
  </si>
  <si>
    <t>14009391MM10A</t>
  </si>
  <si>
    <t>16002663MM10A</t>
  </si>
  <si>
    <t>leroy farmer</t>
  </si>
  <si>
    <t>farmer</t>
  </si>
  <si>
    <t>13006815CF10A</t>
  </si>
  <si>
    <t>13011601CF10A</t>
  </si>
  <si>
    <t>demetrius johnson</t>
  </si>
  <si>
    <t>13004667CF10A</t>
  </si>
  <si>
    <t>14000793CF10A</t>
  </si>
  <si>
    <t>denny ricatti</t>
  </si>
  <si>
    <t>ricatti</t>
  </si>
  <si>
    <t>13001250CF10A</t>
  </si>
  <si>
    <t>bernard parris</t>
  </si>
  <si>
    <t>13003876CF10A</t>
  </si>
  <si>
    <t>coletter jenkins</t>
  </si>
  <si>
    <t>coletter</t>
  </si>
  <si>
    <t>14007552CF10A</t>
  </si>
  <si>
    <t>15007578TC20A</t>
  </si>
  <si>
    <t>zachary mueller</t>
  </si>
  <si>
    <t>13009692CF10A</t>
  </si>
  <si>
    <t>14025176TC10A</t>
  </si>
  <si>
    <t>kerby joseph</t>
  </si>
  <si>
    <t>13010075MM10A</t>
  </si>
  <si>
    <t>14069099TC30A</t>
  </si>
  <si>
    <t>yvon agenord</t>
  </si>
  <si>
    <t>yvon</t>
  </si>
  <si>
    <t>agenord</t>
  </si>
  <si>
    <t>13014734CF10A</t>
  </si>
  <si>
    <t>ashley garris</t>
  </si>
  <si>
    <t>garris</t>
  </si>
  <si>
    <t>14003474CF10A</t>
  </si>
  <si>
    <t>14012803CF10A</t>
  </si>
  <si>
    <t>kristin rosado</t>
  </si>
  <si>
    <t>kristin</t>
  </si>
  <si>
    <t>14012601CF10A</t>
  </si>
  <si>
    <t>neville reid jr</t>
  </si>
  <si>
    <t>reid jr</t>
  </si>
  <si>
    <t>nesta elliot</t>
  </si>
  <si>
    <t>nesta</t>
  </si>
  <si>
    <t>13012594CF10A</t>
  </si>
  <si>
    <t>15018514TC20A</t>
  </si>
  <si>
    <t>cora huth</t>
  </si>
  <si>
    <t>cora</t>
  </si>
  <si>
    <t>huth</t>
  </si>
  <si>
    <t>14006002CF10A</t>
  </si>
  <si>
    <t>peter mercogliano</t>
  </si>
  <si>
    <t>mercogliano</t>
  </si>
  <si>
    <t>13013207CF10A</t>
  </si>
  <si>
    <t>willie titus</t>
  </si>
  <si>
    <t>titus</t>
  </si>
  <si>
    <t>14004379CF10A</t>
  </si>
  <si>
    <t>donald brundidge</t>
  </si>
  <si>
    <t>brundidge</t>
  </si>
  <si>
    <t>14003372CF10A</t>
  </si>
  <si>
    <t>eugene tucker</t>
  </si>
  <si>
    <t>tucker</t>
  </si>
  <si>
    <t>14015737CF10A</t>
  </si>
  <si>
    <t>15000613CF10A</t>
  </si>
  <si>
    <t>jason kesler</t>
  </si>
  <si>
    <t>kesler</t>
  </si>
  <si>
    <t>13012434CF10A</t>
  </si>
  <si>
    <t>13014135CF10A</t>
  </si>
  <si>
    <t>eyzzaquirre walquer</t>
  </si>
  <si>
    <t>eyzzaquirre</t>
  </si>
  <si>
    <t>walquer</t>
  </si>
  <si>
    <t>10012932CF10A</t>
  </si>
  <si>
    <t>brent smith</t>
  </si>
  <si>
    <t>14006408CF10A</t>
  </si>
  <si>
    <t>15004672MM10A</t>
  </si>
  <si>
    <t>diego delgadillo</t>
  </si>
  <si>
    <t>delgadillo</t>
  </si>
  <si>
    <t>14001847CF10A</t>
  </si>
  <si>
    <t>Escape</t>
  </si>
  <si>
    <t>14042225TC30A</t>
  </si>
  <si>
    <t>david olaya</t>
  </si>
  <si>
    <t>olaya</t>
  </si>
  <si>
    <t>14007860CF10A</t>
  </si>
  <si>
    <t>josue alvarado</t>
  </si>
  <si>
    <t>14011297CF10A</t>
  </si>
  <si>
    <t>shaqita williams</t>
  </si>
  <si>
    <t>shaqita</t>
  </si>
  <si>
    <t>14012128MM10A</t>
  </si>
  <si>
    <t>kimberly rodriguez</t>
  </si>
  <si>
    <t>14015188MM10A</t>
  </si>
  <si>
    <t>jean jeanbaptiste</t>
  </si>
  <si>
    <t>14020210MU10A</t>
  </si>
  <si>
    <t>travis wright</t>
  </si>
  <si>
    <t>13015861CF10A</t>
  </si>
  <si>
    <t>15011227CF10A</t>
  </si>
  <si>
    <t>brandi lopez</t>
  </si>
  <si>
    <t>14009215CF10A</t>
  </si>
  <si>
    <t>15005596MM10A</t>
  </si>
  <si>
    <t>zachery derenoncourt</t>
  </si>
  <si>
    <t>derenoncourt</t>
  </si>
  <si>
    <t>13011772CF10A</t>
  </si>
  <si>
    <t>david eriz</t>
  </si>
  <si>
    <t>eriz</t>
  </si>
  <si>
    <t>terry hutchins</t>
  </si>
  <si>
    <t>13002842CF10A</t>
  </si>
  <si>
    <t>ivan vanegas</t>
  </si>
  <si>
    <t>14003538CF10A</t>
  </si>
  <si>
    <t>edwin ramirez</t>
  </si>
  <si>
    <t>13011735CF10A</t>
  </si>
  <si>
    <t>14007370CF10A</t>
  </si>
  <si>
    <t>marie altenor</t>
  </si>
  <si>
    <t>altenor</t>
  </si>
  <si>
    <t>13017298CF10A</t>
  </si>
  <si>
    <t>kelly abernath</t>
  </si>
  <si>
    <t>abernath</t>
  </si>
  <si>
    <t>13013637CF10A</t>
  </si>
  <si>
    <t>ronnie hervin</t>
  </si>
  <si>
    <t>hervin</t>
  </si>
  <si>
    <t>14003884CF10A</t>
  </si>
  <si>
    <t>jacques duvignaud</t>
  </si>
  <si>
    <t>duvignaud</t>
  </si>
  <si>
    <t>13002420CF10A</t>
  </si>
  <si>
    <t>valarie salters</t>
  </si>
  <si>
    <t>valarie</t>
  </si>
  <si>
    <t>salters</t>
  </si>
  <si>
    <t>13013670CF10A</t>
  </si>
  <si>
    <t>charles vilsaint</t>
  </si>
  <si>
    <t>vilsaint</t>
  </si>
  <si>
    <t>14020726MU10A</t>
  </si>
  <si>
    <t>DUI/Property Damage/Persnl Inj</t>
  </si>
  <si>
    <t>14017959MM10A</t>
  </si>
  <si>
    <t>shamel smith</t>
  </si>
  <si>
    <t>shamel</t>
  </si>
  <si>
    <t>14014388MM10A</t>
  </si>
  <si>
    <t>anthony pires</t>
  </si>
  <si>
    <t>pires</t>
  </si>
  <si>
    <t>14009373CF10A</t>
  </si>
  <si>
    <t>16002990CF10A</t>
  </si>
  <si>
    <t>dominic disalvo</t>
  </si>
  <si>
    <t>disalvo</t>
  </si>
  <si>
    <t>13012512CF10A</t>
  </si>
  <si>
    <t>jeffery johnson</t>
  </si>
  <si>
    <t>10000637MM10A</t>
  </si>
  <si>
    <t>robert kingery</t>
  </si>
  <si>
    <t>kingery</t>
  </si>
  <si>
    <t>13015104CF10A</t>
  </si>
  <si>
    <t>14002224CF10A</t>
  </si>
  <si>
    <t>15011833MM10A</t>
  </si>
  <si>
    <t>ramon harris</t>
  </si>
  <si>
    <t>13010504MM10A</t>
  </si>
  <si>
    <t>13007934CF10A</t>
  </si>
  <si>
    <t>edeline etienne</t>
  </si>
  <si>
    <t>edeline</t>
  </si>
  <si>
    <t>11020213CF10A</t>
  </si>
  <si>
    <t>cheryl del pozo</t>
  </si>
  <si>
    <t>del pozo</t>
  </si>
  <si>
    <t>kevin oconnell</t>
  </si>
  <si>
    <t>oconnell</t>
  </si>
  <si>
    <t>13014856MM10A</t>
  </si>
  <si>
    <t>tanisha robinson</t>
  </si>
  <si>
    <t>13005739MM10A</t>
  </si>
  <si>
    <t>13006154CF10A</t>
  </si>
  <si>
    <t>raymond burr</t>
  </si>
  <si>
    <t>burr</t>
  </si>
  <si>
    <t>13004719MM10A</t>
  </si>
  <si>
    <t>david ingram</t>
  </si>
  <si>
    <t>ingram</t>
  </si>
  <si>
    <t>09014857CF10A</t>
  </si>
  <si>
    <t>14007833TC30A</t>
  </si>
  <si>
    <t>fabio huarotte</t>
  </si>
  <si>
    <t>huarotte</t>
  </si>
  <si>
    <t>14014198CF10A</t>
  </si>
  <si>
    <t>14014887CF10A</t>
  </si>
  <si>
    <t>lester aguilar</t>
  </si>
  <si>
    <t>14013389CF10A</t>
  </si>
  <si>
    <t>15005307TC10A</t>
  </si>
  <si>
    <t>clarence oliver</t>
  </si>
  <si>
    <t>oliver</t>
  </si>
  <si>
    <t>14002659MM10A</t>
  </si>
  <si>
    <t>freddie austin</t>
  </si>
  <si>
    <t>12003226MM10A</t>
  </si>
  <si>
    <t>13005544CF10A</t>
  </si>
  <si>
    <t>13012228CF10A</t>
  </si>
  <si>
    <t>michael habersham</t>
  </si>
  <si>
    <t>habersham</t>
  </si>
  <si>
    <t>13002617CF10A</t>
  </si>
  <si>
    <t>allen hinton</t>
  </si>
  <si>
    <t>hinton</t>
  </si>
  <si>
    <t>14004107CF10A</t>
  </si>
  <si>
    <t>anthony dean</t>
  </si>
  <si>
    <t>13021184MM10A</t>
  </si>
  <si>
    <t>14009088TC10A</t>
  </si>
  <si>
    <t>latoya smith</t>
  </si>
  <si>
    <t>latoya</t>
  </si>
  <si>
    <t>97035351TC10A</t>
  </si>
  <si>
    <t>alvin rose</t>
  </si>
  <si>
    <t>13001845CF10A</t>
  </si>
  <si>
    <t>14000700MO10A</t>
  </si>
  <si>
    <t>eugene vaughn</t>
  </si>
  <si>
    <t>vaughn</t>
  </si>
  <si>
    <t>11000301CF10A</t>
  </si>
  <si>
    <t>charletha nesmith</t>
  </si>
  <si>
    <t>charletha</t>
  </si>
  <si>
    <t>nesmith</t>
  </si>
  <si>
    <t>12018408CF10A</t>
  </si>
  <si>
    <t>aladdin ruiz</t>
  </si>
  <si>
    <t>aladdin</t>
  </si>
  <si>
    <t>14000392MM10A</t>
  </si>
  <si>
    <t>14003688CF10A</t>
  </si>
  <si>
    <t>14006595MM10A</t>
  </si>
  <si>
    <t>greg godette</t>
  </si>
  <si>
    <t>greg</t>
  </si>
  <si>
    <t>godette</t>
  </si>
  <si>
    <t>14001786CF10A</t>
  </si>
  <si>
    <t>alexandria cragg</t>
  </si>
  <si>
    <t>alexandria</t>
  </si>
  <si>
    <t>cragg</t>
  </si>
  <si>
    <t>14014686CF10A</t>
  </si>
  <si>
    <t>15011796MM10A</t>
  </si>
  <si>
    <t>stephen vaughn</t>
  </si>
  <si>
    <t>14000396MM10A</t>
  </si>
  <si>
    <t>keithon hunter</t>
  </si>
  <si>
    <t>keithon</t>
  </si>
  <si>
    <t>13001358CF10A</t>
  </si>
  <si>
    <t>haley belba</t>
  </si>
  <si>
    <t>belba</t>
  </si>
  <si>
    <t>14000319CF10A</t>
  </si>
  <si>
    <t>alexander schwartz</t>
  </si>
  <si>
    <t>schwartz</t>
  </si>
  <si>
    <t>13002440MM10A</t>
  </si>
  <si>
    <t>anthony avello</t>
  </si>
  <si>
    <t>avello</t>
  </si>
  <si>
    <t>14005540CF10A</t>
  </si>
  <si>
    <t>14001309MM30A</t>
  </si>
  <si>
    <t>Contribute Delinq/Depnd of Minor</t>
  </si>
  <si>
    <t>david cabral</t>
  </si>
  <si>
    <t>cabral</t>
  </si>
  <si>
    <t>juvuan richards</t>
  </si>
  <si>
    <t>juvuan</t>
  </si>
  <si>
    <t>richards</t>
  </si>
  <si>
    <t>13005256CF10A</t>
  </si>
  <si>
    <t>14014357MU10A</t>
  </si>
  <si>
    <t>kevin darby</t>
  </si>
  <si>
    <t>13015546CF10A</t>
  </si>
  <si>
    <t>joseph scognamiglio</t>
  </si>
  <si>
    <t>scognamiglio</t>
  </si>
  <si>
    <t>14001485CF10A</t>
  </si>
  <si>
    <t>michael reed</t>
  </si>
  <si>
    <t>13020458MM10A</t>
  </si>
  <si>
    <t>14007209TC10A</t>
  </si>
  <si>
    <t>14001861MM10A</t>
  </si>
  <si>
    <t>dontavious evans</t>
  </si>
  <si>
    <t>dontavious</t>
  </si>
  <si>
    <t>12018672CF10A</t>
  </si>
  <si>
    <t>13008470CF10A</t>
  </si>
  <si>
    <t>merrill joseph</t>
  </si>
  <si>
    <t>13006496CF10A</t>
  </si>
  <si>
    <t>calvin francois</t>
  </si>
  <si>
    <t>13004023CF10A</t>
  </si>
  <si>
    <t>bryant mohns</t>
  </si>
  <si>
    <t>mohns</t>
  </si>
  <si>
    <t>13014462CF10A</t>
  </si>
  <si>
    <t>14002488MM10A</t>
  </si>
  <si>
    <t>jamie anderson</t>
  </si>
  <si>
    <t>13003885CF10A</t>
  </si>
  <si>
    <t>christopher cannon</t>
  </si>
  <si>
    <t>victor soto</t>
  </si>
  <si>
    <t>13001413CF10A</t>
  </si>
  <si>
    <t>15001013MM40A</t>
  </si>
  <si>
    <t>timothy law</t>
  </si>
  <si>
    <t>law</t>
  </si>
  <si>
    <t>14005642CF10A</t>
  </si>
  <si>
    <t>15006122CF10A</t>
  </si>
  <si>
    <t>christina parker</t>
  </si>
  <si>
    <t>14004499MM10A</t>
  </si>
  <si>
    <t>juan arechavaleta</t>
  </si>
  <si>
    <t>arechavaleta</t>
  </si>
  <si>
    <t>14015682CF10A</t>
  </si>
  <si>
    <t>xavier johnson</t>
  </si>
  <si>
    <t>13000879CF10A</t>
  </si>
  <si>
    <t>13034281TC20A</t>
  </si>
  <si>
    <t>joseph hubert</t>
  </si>
  <si>
    <t>hubert</t>
  </si>
  <si>
    <t>candace oneal</t>
  </si>
  <si>
    <t>candace</t>
  </si>
  <si>
    <t>13000796MM10A</t>
  </si>
  <si>
    <t>richard gillispie</t>
  </si>
  <si>
    <t>gillispie</t>
  </si>
  <si>
    <t>14009287CF10A</t>
  </si>
  <si>
    <t>gioavanni betancourt</t>
  </si>
  <si>
    <t>gioavanni</t>
  </si>
  <si>
    <t>betancourt</t>
  </si>
  <si>
    <t>11014177CF10A</t>
  </si>
  <si>
    <t>Assault/Battery On An Official</t>
  </si>
  <si>
    <t>stanley rich</t>
  </si>
  <si>
    <t>14004591CF10A</t>
  </si>
  <si>
    <t>14010582CF10A</t>
  </si>
  <si>
    <t>shawn gurley</t>
  </si>
  <si>
    <t>gurley</t>
  </si>
  <si>
    <t>14018030MM10A</t>
  </si>
  <si>
    <t>brett borges</t>
  </si>
  <si>
    <t>14015277CF10A</t>
  </si>
  <si>
    <t>Traveling to Meet a Minor</t>
  </si>
  <si>
    <t>lizibell aviles</t>
  </si>
  <si>
    <t>lizibell</t>
  </si>
  <si>
    <t>13012029CF10A</t>
  </si>
  <si>
    <t>leroy cash</t>
  </si>
  <si>
    <t>13007655MM10A</t>
  </si>
  <si>
    <t>13014026CF10A</t>
  </si>
  <si>
    <t>13002795CF10A</t>
  </si>
  <si>
    <t>travis davis</t>
  </si>
  <si>
    <t>12006269MM10A</t>
  </si>
  <si>
    <t>13048874TC10A</t>
  </si>
  <si>
    <t>alton lankford</t>
  </si>
  <si>
    <t>lankford</t>
  </si>
  <si>
    <t>13013268CF10A</t>
  </si>
  <si>
    <t>14008230CF10A</t>
  </si>
  <si>
    <t>christopher tindall</t>
  </si>
  <si>
    <t>13009376CF10A</t>
  </si>
  <si>
    <t>15003059MM10A</t>
  </si>
  <si>
    <t>john jones</t>
  </si>
  <si>
    <t>14011234CF10A</t>
  </si>
  <si>
    <t>houssain benjilali</t>
  </si>
  <si>
    <t>houssain</t>
  </si>
  <si>
    <t>benjilali</t>
  </si>
  <si>
    <t>13016270CF10A</t>
  </si>
  <si>
    <t>15061018TC20A</t>
  </si>
  <si>
    <t>mark asbell</t>
  </si>
  <si>
    <t>asbell</t>
  </si>
  <si>
    <t>13017198MM10A</t>
  </si>
  <si>
    <t>taccular matthews</t>
  </si>
  <si>
    <t>taccular</t>
  </si>
  <si>
    <t>12015004TC20A</t>
  </si>
  <si>
    <t>14008578CF10A</t>
  </si>
  <si>
    <t>raul garay</t>
  </si>
  <si>
    <t>14008084CF10A</t>
  </si>
  <si>
    <t>chandra posey</t>
  </si>
  <si>
    <t>posey</t>
  </si>
  <si>
    <t>13016936CF10A</t>
  </si>
  <si>
    <t>14007130MM10A</t>
  </si>
  <si>
    <t>michael jones</t>
  </si>
  <si>
    <t>12015318MM10A</t>
  </si>
  <si>
    <t>14009656CF10A</t>
  </si>
  <si>
    <t>adrian betancourt</t>
  </si>
  <si>
    <t>14015682MM10A</t>
  </si>
  <si>
    <t>jon clouse</t>
  </si>
  <si>
    <t>clouse</t>
  </si>
  <si>
    <t>10016285TC10A</t>
  </si>
  <si>
    <t>demetrice boone</t>
  </si>
  <si>
    <t>13010777CF10A</t>
  </si>
  <si>
    <t>cedric carson</t>
  </si>
  <si>
    <t>carson</t>
  </si>
  <si>
    <t>13011334CF10A</t>
  </si>
  <si>
    <t>14001857TC20A</t>
  </si>
  <si>
    <t>oshane smith</t>
  </si>
  <si>
    <t>oshane</t>
  </si>
  <si>
    <t>13001910CF10A</t>
  </si>
  <si>
    <t>13006747CF10A</t>
  </si>
  <si>
    <t>passha davis</t>
  </si>
  <si>
    <t>passha</t>
  </si>
  <si>
    <t>13002836CF10A</t>
  </si>
  <si>
    <t>daniel dayes</t>
  </si>
  <si>
    <t>dayes</t>
  </si>
  <si>
    <t>13000061MM10A</t>
  </si>
  <si>
    <t>15000836CF10A</t>
  </si>
  <si>
    <t>14003689CF10A</t>
  </si>
  <si>
    <t>Hiring with Intent to Defraud</t>
  </si>
  <si>
    <t>jose chavez</t>
  </si>
  <si>
    <t>chavez</t>
  </si>
  <si>
    <t>13001825MM10A</t>
  </si>
  <si>
    <t>damion matthews</t>
  </si>
  <si>
    <t>14013912CF10A</t>
  </si>
  <si>
    <t>brice hawes</t>
  </si>
  <si>
    <t>brice</t>
  </si>
  <si>
    <t>hawes</t>
  </si>
  <si>
    <t>13012968CF10A</t>
  </si>
  <si>
    <t>14005216MM10A</t>
  </si>
  <si>
    <t>christi george</t>
  </si>
  <si>
    <t>christi</t>
  </si>
  <si>
    <t>14013098MM10A</t>
  </si>
  <si>
    <t>vidal cervantes</t>
  </si>
  <si>
    <t>cervantes</t>
  </si>
  <si>
    <t>14001782MM10A</t>
  </si>
  <si>
    <t>15006794MM10A</t>
  </si>
  <si>
    <t>john grant</t>
  </si>
  <si>
    <t>14001744CF10A</t>
  </si>
  <si>
    <t>christopher mcghie</t>
  </si>
  <si>
    <t>mcghie</t>
  </si>
  <si>
    <t>13005308CF10A</t>
  </si>
  <si>
    <t>13005713CF10A</t>
  </si>
  <si>
    <t>herold delinois</t>
  </si>
  <si>
    <t>herold</t>
  </si>
  <si>
    <t>delinois</t>
  </si>
  <si>
    <t>13013684CF10A</t>
  </si>
  <si>
    <t>shavorn forbes</t>
  </si>
  <si>
    <t>shavorn</t>
  </si>
  <si>
    <t>14007733CF10A</t>
  </si>
  <si>
    <t>weithzer fenelon</t>
  </si>
  <si>
    <t>weithzer</t>
  </si>
  <si>
    <t>fenelon</t>
  </si>
  <si>
    <t>14008231MM10A</t>
  </si>
  <si>
    <t>oneil kerone</t>
  </si>
  <si>
    <t>kerone</t>
  </si>
  <si>
    <t>10017061CF10A</t>
  </si>
  <si>
    <t>15011321CF10A</t>
  </si>
  <si>
    <t>rashad armbrister</t>
  </si>
  <si>
    <t>armbrister</t>
  </si>
  <si>
    <t>14033271MU10A</t>
  </si>
  <si>
    <t>jamal khan</t>
  </si>
  <si>
    <t>14014206CF10A</t>
  </si>
  <si>
    <t>15004103MM40A</t>
  </si>
  <si>
    <t>frederico lopez</t>
  </si>
  <si>
    <t>frederico</t>
  </si>
  <si>
    <t>14013712CF10A</t>
  </si>
  <si>
    <t>elisa valverde-harrison</t>
  </si>
  <si>
    <t>valverde-harrison</t>
  </si>
  <si>
    <t>latanya brown</t>
  </si>
  <si>
    <t>latanya</t>
  </si>
  <si>
    <t>14015741MU10A</t>
  </si>
  <si>
    <t>sean hanrahan</t>
  </si>
  <si>
    <t>hanrahan</t>
  </si>
  <si>
    <t>13002674CF10A</t>
  </si>
  <si>
    <t>13077607TC30A</t>
  </si>
  <si>
    <t>donald duke</t>
  </si>
  <si>
    <t>duke</t>
  </si>
  <si>
    <t>13004530CF10A</t>
  </si>
  <si>
    <t>eliasin reyes</t>
  </si>
  <si>
    <t>eliasin</t>
  </si>
  <si>
    <t>12005555MM10A</t>
  </si>
  <si>
    <t>13083639TC40A</t>
  </si>
  <si>
    <t>john depalma</t>
  </si>
  <si>
    <t>depalma</t>
  </si>
  <si>
    <t>14001000CF10A</t>
  </si>
  <si>
    <t>dynesha burse</t>
  </si>
  <si>
    <t>dynesha</t>
  </si>
  <si>
    <t>burse</t>
  </si>
  <si>
    <t>14016554CF10A</t>
  </si>
  <si>
    <t>shalika scott</t>
  </si>
  <si>
    <t>shalika</t>
  </si>
  <si>
    <t>12013535CF10A</t>
  </si>
  <si>
    <t>14015363CF10A</t>
  </si>
  <si>
    <t>willie wiggins</t>
  </si>
  <si>
    <t>13000112MM10A</t>
  </si>
  <si>
    <t>shantel smith</t>
  </si>
  <si>
    <t>shantel</t>
  </si>
  <si>
    <t>14009847MM10A</t>
  </si>
  <si>
    <t>15011579TC10A</t>
  </si>
  <si>
    <t>krystal menke</t>
  </si>
  <si>
    <t>menke</t>
  </si>
  <si>
    <t>14006446CF10A</t>
  </si>
  <si>
    <t>jason herring</t>
  </si>
  <si>
    <t>13019192MM10A</t>
  </si>
  <si>
    <t>samuel bellamy</t>
  </si>
  <si>
    <t>bellamy</t>
  </si>
  <si>
    <t>13015055CF10A</t>
  </si>
  <si>
    <t>14010119CF10A</t>
  </si>
  <si>
    <t>lemariani camel</t>
  </si>
  <si>
    <t>lemariani</t>
  </si>
  <si>
    <t>camel</t>
  </si>
  <si>
    <t>13013476CF10A</t>
  </si>
  <si>
    <t>15058990TC30A</t>
  </si>
  <si>
    <t>crystal washington</t>
  </si>
  <si>
    <t>14009156CF10A</t>
  </si>
  <si>
    <t>raul calvet</t>
  </si>
  <si>
    <t>calvet</t>
  </si>
  <si>
    <t>13007602CF10A</t>
  </si>
  <si>
    <t>james conroy</t>
  </si>
  <si>
    <t>13009750CF10A</t>
  </si>
  <si>
    <t>wilnika wilson</t>
  </si>
  <si>
    <t>wilnika</t>
  </si>
  <si>
    <t>12016323CF10A</t>
  </si>
  <si>
    <t>melissa sargeant</t>
  </si>
  <si>
    <t>sargeant</t>
  </si>
  <si>
    <t>16001340CF10A</t>
  </si>
  <si>
    <t>rogrigo penaranda</t>
  </si>
  <si>
    <t>rogrigo</t>
  </si>
  <si>
    <t>penaranda</t>
  </si>
  <si>
    <t>14001745MM10A</t>
  </si>
  <si>
    <t>roderick thomas</t>
  </si>
  <si>
    <t>14003369CF10A</t>
  </si>
  <si>
    <t>gymmy justin</t>
  </si>
  <si>
    <t>gymmy</t>
  </si>
  <si>
    <t>13004676CF10A</t>
  </si>
  <si>
    <t>joel stokes</t>
  </si>
  <si>
    <t>stokes</t>
  </si>
  <si>
    <t>13010678CF10A</t>
  </si>
  <si>
    <t>dezekiel haynes</t>
  </si>
  <si>
    <t>dezekiel</t>
  </si>
  <si>
    <t>14016204CF10A</t>
  </si>
  <si>
    <t>tajnika outten</t>
  </si>
  <si>
    <t>tajnika</t>
  </si>
  <si>
    <t>outten</t>
  </si>
  <si>
    <t>14004529CF10A</t>
  </si>
  <si>
    <t>donald fava</t>
  </si>
  <si>
    <t>fava</t>
  </si>
  <si>
    <t>14006995MM10A</t>
  </si>
  <si>
    <t>nakiea maywa</t>
  </si>
  <si>
    <t>nakiea</t>
  </si>
  <si>
    <t>maywa</t>
  </si>
  <si>
    <t>13005705CF10A</t>
  </si>
  <si>
    <t>14011102CF10A</t>
  </si>
  <si>
    <t>johnny masses</t>
  </si>
  <si>
    <t>masses</t>
  </si>
  <si>
    <t>13000270CF10A</t>
  </si>
  <si>
    <t>14003094CF10A</t>
  </si>
  <si>
    <t>14004826MM10A</t>
  </si>
  <si>
    <t>Assault Law Enforcement Officer</t>
  </si>
  <si>
    <t>justin darrall</t>
  </si>
  <si>
    <t>darrall</t>
  </si>
  <si>
    <t>13005428MM10A</t>
  </si>
  <si>
    <t>jamal jackson</t>
  </si>
  <si>
    <t>14015310CF10A</t>
  </si>
  <si>
    <t>14017154CF10A</t>
  </si>
  <si>
    <t>sammy garcia</t>
  </si>
  <si>
    <t>sammy</t>
  </si>
  <si>
    <t>13012037CF10A</t>
  </si>
  <si>
    <t>15011282MM10A</t>
  </si>
  <si>
    <t>Eng/Bus/Contract W/O License</t>
  </si>
  <si>
    <t>erlken michel</t>
  </si>
  <si>
    <t>erlken</t>
  </si>
  <si>
    <t>14009392MM10A</t>
  </si>
  <si>
    <t>jacolby floyd</t>
  </si>
  <si>
    <t>jacolby</t>
  </si>
  <si>
    <t>13010391MM10A</t>
  </si>
  <si>
    <t>reginald foster</t>
  </si>
  <si>
    <t>14016237CF10A</t>
  </si>
  <si>
    <t>timothy newson</t>
  </si>
  <si>
    <t>13012786MM10A</t>
  </si>
  <si>
    <t>paulo lapa</t>
  </si>
  <si>
    <t>paulo</t>
  </si>
  <si>
    <t>lapa</t>
  </si>
  <si>
    <t>13007127CF10A</t>
  </si>
  <si>
    <t>elexus shell</t>
  </si>
  <si>
    <t>elexus</t>
  </si>
  <si>
    <t>shell</t>
  </si>
  <si>
    <t>14003646CF10A</t>
  </si>
  <si>
    <t>lario bell</t>
  </si>
  <si>
    <t>lario</t>
  </si>
  <si>
    <t>14004669CF10A</t>
  </si>
  <si>
    <t>michael ridgley</t>
  </si>
  <si>
    <t>ridgley</t>
  </si>
  <si>
    <t>14013648MM10A</t>
  </si>
  <si>
    <t>15003768CF10A</t>
  </si>
  <si>
    <t>angel navarro</t>
  </si>
  <si>
    <t>14003947CF10A</t>
  </si>
  <si>
    <t>christopher stewart</t>
  </si>
  <si>
    <t>13005083CF10A</t>
  </si>
  <si>
    <t>13009521CF10A</t>
  </si>
  <si>
    <t>rochenel dauphin</t>
  </si>
  <si>
    <t>rochenel</t>
  </si>
  <si>
    <t>dauphin</t>
  </si>
  <si>
    <t>14008524CF10A</t>
  </si>
  <si>
    <t>martha borbos</t>
  </si>
  <si>
    <t>martha</t>
  </si>
  <si>
    <t>borbos</t>
  </si>
  <si>
    <t>james true</t>
  </si>
  <si>
    <t>14001010MU10A</t>
  </si>
  <si>
    <t>onique williams</t>
  </si>
  <si>
    <t>onique</t>
  </si>
  <si>
    <t>14002949CF10A</t>
  </si>
  <si>
    <t>15011203MM10A</t>
  </si>
  <si>
    <t>edson ferrari</t>
  </si>
  <si>
    <t>ferrari</t>
  </si>
  <si>
    <t>13000906CF10A</t>
  </si>
  <si>
    <t>14001399MM40A</t>
  </si>
  <si>
    <t>celeberty brutton</t>
  </si>
  <si>
    <t>celeberty</t>
  </si>
  <si>
    <t>brutton</t>
  </si>
  <si>
    <t>14012578CF10A</t>
  </si>
  <si>
    <t>anthony irby</t>
  </si>
  <si>
    <t>irby</t>
  </si>
  <si>
    <t>11012497CF10A</t>
  </si>
  <si>
    <t>13095157TC30A</t>
  </si>
  <si>
    <t>stephanie guignard</t>
  </si>
  <si>
    <t>guignard</t>
  </si>
  <si>
    <t>14016329CF10A</t>
  </si>
  <si>
    <t>nickson marcellus</t>
  </si>
  <si>
    <t>nickson</t>
  </si>
  <si>
    <t>marcellus</t>
  </si>
  <si>
    <t>13017969CF10A</t>
  </si>
  <si>
    <t>16000241MM20A</t>
  </si>
  <si>
    <t>brandon julien</t>
  </si>
  <si>
    <t>julien</t>
  </si>
  <si>
    <t>14006258TC20A</t>
  </si>
  <si>
    <t>jesus melero</t>
  </si>
  <si>
    <t>melero</t>
  </si>
  <si>
    <t>14001208CF10A</t>
  </si>
  <si>
    <t>d'aundre henry</t>
  </si>
  <si>
    <t>d'aundre</t>
  </si>
  <si>
    <t>anthony allegretti</t>
  </si>
  <si>
    <t>allegretti</t>
  </si>
  <si>
    <t>13003297CF10A</t>
  </si>
  <si>
    <t>peter gustafson</t>
  </si>
  <si>
    <t>gustafson</t>
  </si>
  <si>
    <t>14007510CF10A</t>
  </si>
  <si>
    <t>xiaorong li</t>
  </si>
  <si>
    <t>xiaorong</t>
  </si>
  <si>
    <t>li</t>
  </si>
  <si>
    <t>shameka peterson</t>
  </si>
  <si>
    <t>shameka</t>
  </si>
  <si>
    <t>13011621CF10A</t>
  </si>
  <si>
    <t>isaac pardo</t>
  </si>
  <si>
    <t>pardo</t>
  </si>
  <si>
    <t>13003684CF10A</t>
  </si>
  <si>
    <t>clarissa martinezvargas</t>
  </si>
  <si>
    <t>clarissa</t>
  </si>
  <si>
    <t>martinezvargas</t>
  </si>
  <si>
    <t>14015683CF10A</t>
  </si>
  <si>
    <t>sonia burca</t>
  </si>
  <si>
    <t>burca</t>
  </si>
  <si>
    <t>13001870CF10A</t>
  </si>
  <si>
    <t>luis almendares</t>
  </si>
  <si>
    <t>almendares</t>
  </si>
  <si>
    <t>michael gonzalez</t>
  </si>
  <si>
    <t>13004177CF10A</t>
  </si>
  <si>
    <t>14000546CF10A</t>
  </si>
  <si>
    <t>14000309CF10A</t>
  </si>
  <si>
    <t>derik pollard</t>
  </si>
  <si>
    <t>pollard</t>
  </si>
  <si>
    <t>13005816CF10A</t>
  </si>
  <si>
    <t>douglas states</t>
  </si>
  <si>
    <t>states</t>
  </si>
  <si>
    <t>13005584CF10A</t>
  </si>
  <si>
    <t>oscar tapia</t>
  </si>
  <si>
    <t>tapia</t>
  </si>
  <si>
    <t>14012251CF10A</t>
  </si>
  <si>
    <t>15003130CF10A</t>
  </si>
  <si>
    <t>erika beckford</t>
  </si>
  <si>
    <t>14011651MO10A</t>
  </si>
  <si>
    <t>marvon jemmott</t>
  </si>
  <si>
    <t>marvon</t>
  </si>
  <si>
    <t>jemmott</t>
  </si>
  <si>
    <t>13017261CF10A</t>
  </si>
  <si>
    <t>zaviaus smith</t>
  </si>
  <si>
    <t>zaviaus</t>
  </si>
  <si>
    <t>13006908CF10A</t>
  </si>
  <si>
    <t>patrick santoni</t>
  </si>
  <si>
    <t>santoni</t>
  </si>
  <si>
    <t>13013989CF10A</t>
  </si>
  <si>
    <t>16001749MM10A</t>
  </si>
  <si>
    <t>royston walker</t>
  </si>
  <si>
    <t>royston</t>
  </si>
  <si>
    <t>13039262TC10A</t>
  </si>
  <si>
    <t>david hise</t>
  </si>
  <si>
    <t>hise</t>
  </si>
  <si>
    <t>14004339CF10A</t>
  </si>
  <si>
    <t>15000397CF10A</t>
  </si>
  <si>
    <t>Aid/Abet Burglary Assault/Batt</t>
  </si>
  <si>
    <t>alexis kelmann</t>
  </si>
  <si>
    <t>kelmann</t>
  </si>
  <si>
    <t>14010954CF10A</t>
  </si>
  <si>
    <t>15009711MM10A</t>
  </si>
  <si>
    <t>janel williams</t>
  </si>
  <si>
    <t>14000577CF10A</t>
  </si>
  <si>
    <t>14013919MM10A</t>
  </si>
  <si>
    <t>josianne michel</t>
  </si>
  <si>
    <t>josianne</t>
  </si>
  <si>
    <t>14017595MM10A</t>
  </si>
  <si>
    <t>richard santos</t>
  </si>
  <si>
    <t>14002359CF10A</t>
  </si>
  <si>
    <t>timothy young</t>
  </si>
  <si>
    <t>12017244CF10A</t>
  </si>
  <si>
    <t>megan irizarry</t>
  </si>
  <si>
    <t>irizarry</t>
  </si>
  <si>
    <t>13012210CF10A</t>
  </si>
  <si>
    <t>alfonso atwell</t>
  </si>
  <si>
    <t>13011201CF10A</t>
  </si>
  <si>
    <t>Crim Conspiracy 2nd Deg Felony</t>
  </si>
  <si>
    <t>timothy mccullough</t>
  </si>
  <si>
    <t>13004983CF10A</t>
  </si>
  <si>
    <t>14010265CF10A</t>
  </si>
  <si>
    <t>deon ford</t>
  </si>
  <si>
    <t>14011764CF10A</t>
  </si>
  <si>
    <t>14017016CF10A</t>
  </si>
  <si>
    <t>john macpherson</t>
  </si>
  <si>
    <t>macpherson</t>
  </si>
  <si>
    <t>14004467MM10A</t>
  </si>
  <si>
    <t>angela beck</t>
  </si>
  <si>
    <t>beck</t>
  </si>
  <si>
    <t>14015435CF10A</t>
  </si>
  <si>
    <t>claude grenon</t>
  </si>
  <si>
    <t>claude</t>
  </si>
  <si>
    <t>grenon</t>
  </si>
  <si>
    <t>13001269CF10A</t>
  </si>
  <si>
    <t>anthony pickle</t>
  </si>
  <si>
    <t>pickle</t>
  </si>
  <si>
    <t>10020088CF10A</t>
  </si>
  <si>
    <t>angel dejesus</t>
  </si>
  <si>
    <t>13016553CF10A</t>
  </si>
  <si>
    <t>geison trejos</t>
  </si>
  <si>
    <t>geison</t>
  </si>
  <si>
    <t>trejos</t>
  </si>
  <si>
    <t>13009777CF10A</t>
  </si>
  <si>
    <t>14073058TC20A</t>
  </si>
  <si>
    <t>humberto ortiz</t>
  </si>
  <si>
    <t>13007309MM10A</t>
  </si>
  <si>
    <t>mario menos</t>
  </si>
  <si>
    <t>menos</t>
  </si>
  <si>
    <t>13007365CF10A</t>
  </si>
  <si>
    <t>Sell Cocaine</t>
  </si>
  <si>
    <t>michael murdough</t>
  </si>
  <si>
    <t>murdough</t>
  </si>
  <si>
    <t>01004839CF10A</t>
  </si>
  <si>
    <t>scott mayberry</t>
  </si>
  <si>
    <t>mayberry</t>
  </si>
  <si>
    <t>14013006CF10A</t>
  </si>
  <si>
    <t>craig lattimore</t>
  </si>
  <si>
    <t>lattimore</t>
  </si>
  <si>
    <t>13002365CF10A</t>
  </si>
  <si>
    <t>Solicitation On Felony 3 Deg</t>
  </si>
  <si>
    <t>jessie mcnair</t>
  </si>
  <si>
    <t>jessie</t>
  </si>
  <si>
    <t>13017621CF10A</t>
  </si>
  <si>
    <t>14000907MM40A</t>
  </si>
  <si>
    <t>scott sylvain</t>
  </si>
  <si>
    <t>sylvain</t>
  </si>
  <si>
    <t>13002686CF10A</t>
  </si>
  <si>
    <t>13039594TC20A</t>
  </si>
  <si>
    <t>michael dunn</t>
  </si>
  <si>
    <t>steven corey</t>
  </si>
  <si>
    <t>13010696CF10A</t>
  </si>
  <si>
    <t>curtis barbary</t>
  </si>
  <si>
    <t>13006866CF10A</t>
  </si>
  <si>
    <t>emad abdelquader</t>
  </si>
  <si>
    <t>emad</t>
  </si>
  <si>
    <t>abdelquader</t>
  </si>
  <si>
    <t>13000318CF10A</t>
  </si>
  <si>
    <t>kimanie king</t>
  </si>
  <si>
    <t>kimanie</t>
  </si>
  <si>
    <t>14005411CF10A</t>
  </si>
  <si>
    <t>Exhibition Weapon School Prop</t>
  </si>
  <si>
    <t>julio salem</t>
  </si>
  <si>
    <t>salem</t>
  </si>
  <si>
    <t>14016882MM10A</t>
  </si>
  <si>
    <t>15012294MM10A</t>
  </si>
  <si>
    <t>Giving False Crime Report</t>
  </si>
  <si>
    <t>15012158MM10A</t>
  </si>
  <si>
    <t>donny evans</t>
  </si>
  <si>
    <t>donny</t>
  </si>
  <si>
    <t>13007109MM10A</t>
  </si>
  <si>
    <t>14006749MM10A</t>
  </si>
  <si>
    <t>everett jeanbaptiste</t>
  </si>
  <si>
    <t>14015499MM10A</t>
  </si>
  <si>
    <t>jonas garcon</t>
  </si>
  <si>
    <t>jonas</t>
  </si>
  <si>
    <t>garcon</t>
  </si>
  <si>
    <t>13003080CF10A</t>
  </si>
  <si>
    <t>maurice williams</t>
  </si>
  <si>
    <t>13006253CF10A</t>
  </si>
  <si>
    <t>13017807CF10A</t>
  </si>
  <si>
    <t>clifford walker</t>
  </si>
  <si>
    <t>14009451MM10A</t>
  </si>
  <si>
    <t>christopher moreno</t>
  </si>
  <si>
    <t>13003470CF10A</t>
  </si>
  <si>
    <t>Video Voyeur-&lt;24Y on Child &gt;16</t>
  </si>
  <si>
    <t>jerome green</t>
  </si>
  <si>
    <t>14001657CF10A</t>
  </si>
  <si>
    <t>michael visconti</t>
  </si>
  <si>
    <t>visconti</t>
  </si>
  <si>
    <t>13006464CF10A</t>
  </si>
  <si>
    <t>14000241MM10A</t>
  </si>
  <si>
    <t>maik gannon</t>
  </si>
  <si>
    <t>maik</t>
  </si>
  <si>
    <t>gannon</t>
  </si>
  <si>
    <t>14010154CF10A</t>
  </si>
  <si>
    <t>morgan murphy</t>
  </si>
  <si>
    <t>12011955CF10A</t>
  </si>
  <si>
    <t>sean evans</t>
  </si>
  <si>
    <t>14006750MM10A</t>
  </si>
  <si>
    <t>natalie roldan</t>
  </si>
  <si>
    <t>roldan</t>
  </si>
  <si>
    <t>14024725MU10A</t>
  </si>
  <si>
    <t>14001495MM30A</t>
  </si>
  <si>
    <t>christopher mudano</t>
  </si>
  <si>
    <t>mudano</t>
  </si>
  <si>
    <t>14005325CF10A</t>
  </si>
  <si>
    <t>amadeo pabon</t>
  </si>
  <si>
    <t>amadeo</t>
  </si>
  <si>
    <t>14001389CF10A</t>
  </si>
  <si>
    <t>dale hargrove</t>
  </si>
  <si>
    <t>hargrove</t>
  </si>
  <si>
    <t>14004525MM10A</t>
  </si>
  <si>
    <t>14009538CF10A</t>
  </si>
  <si>
    <t>sam brannon</t>
  </si>
  <si>
    <t>brannon</t>
  </si>
  <si>
    <t>14023301MU10A</t>
  </si>
  <si>
    <t>maria defroscia</t>
  </si>
  <si>
    <t>defroscia</t>
  </si>
  <si>
    <t>walter issac</t>
  </si>
  <si>
    <t>ebony ivery</t>
  </si>
  <si>
    <t>ivery</t>
  </si>
  <si>
    <t>14006110CF10A</t>
  </si>
  <si>
    <t>kelly rodriguez</t>
  </si>
  <si>
    <t>14011742CF10A</t>
  </si>
  <si>
    <t>andres varela</t>
  </si>
  <si>
    <t>varela</t>
  </si>
  <si>
    <t>13010874CF10A</t>
  </si>
  <si>
    <t>daniel galvao</t>
  </si>
  <si>
    <t>galvao</t>
  </si>
  <si>
    <t>14008409MM10A</t>
  </si>
  <si>
    <t>mark depalma</t>
  </si>
  <si>
    <t>13013737CF10A</t>
  </si>
  <si>
    <t>mark frances</t>
  </si>
  <si>
    <t>frances</t>
  </si>
  <si>
    <t>14005521MM10A</t>
  </si>
  <si>
    <t>14002243MM40A</t>
  </si>
  <si>
    <t>fredrick pierre</t>
  </si>
  <si>
    <t>11058454TC10A</t>
  </si>
  <si>
    <t>carlos ramirezdiaz</t>
  </si>
  <si>
    <t>ramirezdiaz</t>
  </si>
  <si>
    <t>13006410CF10A</t>
  </si>
  <si>
    <t>steven filizzola</t>
  </si>
  <si>
    <t>filizzola</t>
  </si>
  <si>
    <t>13023579MM10A</t>
  </si>
  <si>
    <t>15006657MM10A</t>
  </si>
  <si>
    <t>sterlyn ayres</t>
  </si>
  <si>
    <t>sterlyn</t>
  </si>
  <si>
    <t>ayres</t>
  </si>
  <si>
    <t>13004136CF10A</t>
  </si>
  <si>
    <t>irina bihary</t>
  </si>
  <si>
    <t>irina</t>
  </si>
  <si>
    <t>bihary</t>
  </si>
  <si>
    <t>13013175CF10A</t>
  </si>
  <si>
    <t>alberto pagan</t>
  </si>
  <si>
    <t>13007466CF10A</t>
  </si>
  <si>
    <t>janay owens</t>
  </si>
  <si>
    <t>janay</t>
  </si>
  <si>
    <t>13013022TC10A</t>
  </si>
  <si>
    <t>13010940CF10A</t>
  </si>
  <si>
    <t>jahara graham</t>
  </si>
  <si>
    <t>jahara</t>
  </si>
  <si>
    <t>13009593MM10A</t>
  </si>
  <si>
    <t>13014978CF10A</t>
  </si>
  <si>
    <t>james augustin</t>
  </si>
  <si>
    <t>13000123CF10A</t>
  </si>
  <si>
    <t>14018095TC10A</t>
  </si>
  <si>
    <t>phillip hunt</t>
  </si>
  <si>
    <t>12010684CF10A</t>
  </si>
  <si>
    <t>victor levell</t>
  </si>
  <si>
    <t>levell</t>
  </si>
  <si>
    <t>13015658CF10A</t>
  </si>
  <si>
    <t>steve badillo</t>
  </si>
  <si>
    <t>badillo</t>
  </si>
  <si>
    <t>14012716CF10A</t>
  </si>
  <si>
    <t>louis franck</t>
  </si>
  <si>
    <t>11018944TC40A</t>
  </si>
  <si>
    <t>15002291MM10A</t>
  </si>
  <si>
    <t>Unlicensed Contractor</t>
  </si>
  <si>
    <t>mostafa merei</t>
  </si>
  <si>
    <t>mostafa</t>
  </si>
  <si>
    <t>merei</t>
  </si>
  <si>
    <t>14006474CF10A</t>
  </si>
  <si>
    <t>steven stanley</t>
  </si>
  <si>
    <t>14016187CF10A</t>
  </si>
  <si>
    <t>Kidnapping / Domestic Violence</t>
  </si>
  <si>
    <t>marshall ramsey</t>
  </si>
  <si>
    <t>11008578MM10A</t>
  </si>
  <si>
    <t>randall zucker</t>
  </si>
  <si>
    <t>zucker</t>
  </si>
  <si>
    <t>13013818CF10A</t>
  </si>
  <si>
    <t>christopher morris</t>
  </si>
  <si>
    <t>14000758CF10A</t>
  </si>
  <si>
    <t>kenneth mccarnan</t>
  </si>
  <si>
    <t>mccarnan</t>
  </si>
  <si>
    <t>14012473CF10A</t>
  </si>
  <si>
    <t>denard shell</t>
  </si>
  <si>
    <t>denard</t>
  </si>
  <si>
    <t>13012960CF10A</t>
  </si>
  <si>
    <t>14014480CF10A</t>
  </si>
  <si>
    <t>norris holiday</t>
  </si>
  <si>
    <t>norris</t>
  </si>
  <si>
    <t>holiday</t>
  </si>
  <si>
    <t>13000105CF10A</t>
  </si>
  <si>
    <t>edwin davis</t>
  </si>
  <si>
    <t>14012711CF10A</t>
  </si>
  <si>
    <t>15030363TC10A</t>
  </si>
  <si>
    <t>ronald burns</t>
  </si>
  <si>
    <t>08058411TC40A</t>
  </si>
  <si>
    <t>jeremy miks</t>
  </si>
  <si>
    <t>miks</t>
  </si>
  <si>
    <t>14008240CF10A</t>
  </si>
  <si>
    <t>14009994CF10A</t>
  </si>
  <si>
    <t>willie clark</t>
  </si>
  <si>
    <t>13011031CF10A</t>
  </si>
  <si>
    <t>stella ashen</t>
  </si>
  <si>
    <t>stella</t>
  </si>
  <si>
    <t>ashen</t>
  </si>
  <si>
    <t>13023231MM10A</t>
  </si>
  <si>
    <t>john lewis</t>
  </si>
  <si>
    <t>leonard joiner</t>
  </si>
  <si>
    <t>joiner</t>
  </si>
  <si>
    <t>13001101MO10A</t>
  </si>
  <si>
    <t>15004511CF10A</t>
  </si>
  <si>
    <t>corey fortner</t>
  </si>
  <si>
    <t>fortner</t>
  </si>
  <si>
    <t>11020544CF10A</t>
  </si>
  <si>
    <t>raheme ward</t>
  </si>
  <si>
    <t>raheme</t>
  </si>
  <si>
    <t>13004040CF10A</t>
  </si>
  <si>
    <t>14017898TC10A</t>
  </si>
  <si>
    <t>wilbert filsaime</t>
  </si>
  <si>
    <t>filsaime</t>
  </si>
  <si>
    <t>14008041CF10A</t>
  </si>
  <si>
    <t>Att Robbery Sudd Snatch No Weap</t>
  </si>
  <si>
    <t>juan conde</t>
  </si>
  <si>
    <t>conde</t>
  </si>
  <si>
    <t>14001935CF10A</t>
  </si>
  <si>
    <t>mark montalvo</t>
  </si>
  <si>
    <t>13001817MM10A</t>
  </si>
  <si>
    <t>kwamane harris</t>
  </si>
  <si>
    <t>kwamane</t>
  </si>
  <si>
    <t>14013476CF10A</t>
  </si>
  <si>
    <t>15001799CF10A</t>
  </si>
  <si>
    <t>breon brown</t>
  </si>
  <si>
    <t>13002537CF10A</t>
  </si>
  <si>
    <t>13006330CF10A</t>
  </si>
  <si>
    <t>patricio regaldo</t>
  </si>
  <si>
    <t>patricio</t>
  </si>
  <si>
    <t>regaldo</t>
  </si>
  <si>
    <t>13006755CF10A</t>
  </si>
  <si>
    <t>danielle sites</t>
  </si>
  <si>
    <t>sites</t>
  </si>
  <si>
    <t>14002209MM10A</t>
  </si>
  <si>
    <t>tramaine beard</t>
  </si>
  <si>
    <t>tramaine</t>
  </si>
  <si>
    <t>beard</t>
  </si>
  <si>
    <t>10022473CF10A</t>
  </si>
  <si>
    <t>maoushka jean</t>
  </si>
  <si>
    <t>maoushka</t>
  </si>
  <si>
    <t>miguel palacios</t>
  </si>
  <si>
    <t>palacios</t>
  </si>
  <si>
    <t>13004697CF10A</t>
  </si>
  <si>
    <t>tierra peterson</t>
  </si>
  <si>
    <t>tierra</t>
  </si>
  <si>
    <t>13002573CF10A</t>
  </si>
  <si>
    <t>Crim Use Of Personal Id Info</t>
  </si>
  <si>
    <t>sarah grissett</t>
  </si>
  <si>
    <t>grissett</t>
  </si>
  <si>
    <t>13006784CF10A</t>
  </si>
  <si>
    <t>bobby adams</t>
  </si>
  <si>
    <t>14014995CF10A</t>
  </si>
  <si>
    <t>david nazaire</t>
  </si>
  <si>
    <t>nazaire</t>
  </si>
  <si>
    <t>samuel bennett</t>
  </si>
  <si>
    <t>13011057CF10A</t>
  </si>
  <si>
    <t>sean samuels</t>
  </si>
  <si>
    <t>13012121CF10A</t>
  </si>
  <si>
    <t>michael flores</t>
  </si>
  <si>
    <t>14001432MM10A</t>
  </si>
  <si>
    <t>james howard</t>
  </si>
  <si>
    <t>14001722CF10A</t>
  </si>
  <si>
    <t>14029458TC10A</t>
  </si>
  <si>
    <t>gary gilmore</t>
  </si>
  <si>
    <t>14001926CF10A</t>
  </si>
  <si>
    <t>14007879MM10A</t>
  </si>
  <si>
    <t>andrew david</t>
  </si>
  <si>
    <t>moises delgado</t>
  </si>
  <si>
    <t>13021606MM10A</t>
  </si>
  <si>
    <t>bart jano</t>
  </si>
  <si>
    <t>jano</t>
  </si>
  <si>
    <t>14016072CF10A</t>
  </si>
  <si>
    <t>15000870CF10A</t>
  </si>
  <si>
    <t>alliyah anderson</t>
  </si>
  <si>
    <t>alliyah</t>
  </si>
  <si>
    <t>13017700CF10A</t>
  </si>
  <si>
    <t>enrico nelson</t>
  </si>
  <si>
    <t>enrico</t>
  </si>
  <si>
    <t>14004087CF10A</t>
  </si>
  <si>
    <t>14017714TC10A</t>
  </si>
  <si>
    <t>sean cherfils</t>
  </si>
  <si>
    <t>cherfils</t>
  </si>
  <si>
    <t>14006519CF10A</t>
  </si>
  <si>
    <t>15003282MM10A</t>
  </si>
  <si>
    <t>16000812MM10A</t>
  </si>
  <si>
    <t>jeffrey hunt</t>
  </si>
  <si>
    <t>11003870CF10A</t>
  </si>
  <si>
    <t>wichi ferbil</t>
  </si>
  <si>
    <t>wichi</t>
  </si>
  <si>
    <t>ferbil</t>
  </si>
  <si>
    <t>11007062CF10A</t>
  </si>
  <si>
    <t>rasheed cunningham</t>
  </si>
  <si>
    <t>14000371CF10A</t>
  </si>
  <si>
    <t>14002838MM40A</t>
  </si>
  <si>
    <t>justin lynch</t>
  </si>
  <si>
    <t>13000400CF10A</t>
  </si>
  <si>
    <t>mayling trinidad</t>
  </si>
  <si>
    <t>mayling</t>
  </si>
  <si>
    <t>14011472CF10A</t>
  </si>
  <si>
    <t>gregory willey</t>
  </si>
  <si>
    <t>willey</t>
  </si>
  <si>
    <t>13004581CF10A</t>
  </si>
  <si>
    <t>duson charles</t>
  </si>
  <si>
    <t>duson</t>
  </si>
  <si>
    <t>13007972MM10A</t>
  </si>
  <si>
    <t>lanique lee</t>
  </si>
  <si>
    <t>lanique</t>
  </si>
  <si>
    <t>14002664MM10A</t>
  </si>
  <si>
    <t>hassan ahmed</t>
  </si>
  <si>
    <t>13002949MM10A</t>
  </si>
  <si>
    <t>francisco sanchezferrans</t>
  </si>
  <si>
    <t>sanchezferrans</t>
  </si>
  <si>
    <t>11012504CF10A</t>
  </si>
  <si>
    <t>terrence adderly</t>
  </si>
  <si>
    <t>adderly</t>
  </si>
  <si>
    <t>13014750CF10A</t>
  </si>
  <si>
    <t>Possession Of Diazepam</t>
  </si>
  <si>
    <t>jerome harlis</t>
  </si>
  <si>
    <t>harlis</t>
  </si>
  <si>
    <t>14005755CF10A</t>
  </si>
  <si>
    <t>14010562MM10A</t>
  </si>
  <si>
    <t>jamar dukes</t>
  </si>
  <si>
    <t>13004248CF10A</t>
  </si>
  <si>
    <t>andre laidlaw</t>
  </si>
  <si>
    <t>laidlaw</t>
  </si>
  <si>
    <t>13001501CF10A</t>
  </si>
  <si>
    <t>15039267TC30A</t>
  </si>
  <si>
    <t>carlos morenovasquez</t>
  </si>
  <si>
    <t>morenovasquez</t>
  </si>
  <si>
    <t>yves joseph</t>
  </si>
  <si>
    <t>14015145CF10A</t>
  </si>
  <si>
    <t>marquita young</t>
  </si>
  <si>
    <t>14000173MM10A</t>
  </si>
  <si>
    <t>dywahn bethea</t>
  </si>
  <si>
    <t>dywahn</t>
  </si>
  <si>
    <t>bethea</t>
  </si>
  <si>
    <t>13001017MO10A</t>
  </si>
  <si>
    <t>ayinde crespo</t>
  </si>
  <si>
    <t>ayinde</t>
  </si>
  <si>
    <t>11025642MO10A</t>
  </si>
  <si>
    <t>roxana stewart</t>
  </si>
  <si>
    <t>14003149CF10A</t>
  </si>
  <si>
    <t>15003741MM10A</t>
  </si>
  <si>
    <t>duane cunningham</t>
  </si>
  <si>
    <t>14007003MM10A</t>
  </si>
  <si>
    <t>jason mills</t>
  </si>
  <si>
    <t>13007128MM10A</t>
  </si>
  <si>
    <t>george tucker</t>
  </si>
  <si>
    <t>13004397CF10A</t>
  </si>
  <si>
    <t>dwayne taylor</t>
  </si>
  <si>
    <t>13005932CF10A</t>
  </si>
  <si>
    <t>shawnnette longley</t>
  </si>
  <si>
    <t>shawnnette</t>
  </si>
  <si>
    <t>longley</t>
  </si>
  <si>
    <t>14002320CF10A</t>
  </si>
  <si>
    <t>shaun mckinley</t>
  </si>
  <si>
    <t>mckinley</t>
  </si>
  <si>
    <t>13012938CF10A</t>
  </si>
  <si>
    <t>14006946CF10A</t>
  </si>
  <si>
    <t>bennie peele</t>
  </si>
  <si>
    <t>peele</t>
  </si>
  <si>
    <t>13006966CF10A</t>
  </si>
  <si>
    <t>natasha sajous</t>
  </si>
  <si>
    <t>sajous</t>
  </si>
  <si>
    <t>14007203MM10A</t>
  </si>
  <si>
    <t>derek suarez</t>
  </si>
  <si>
    <t>13013034CF10A</t>
  </si>
  <si>
    <t>lisa hitzemankhan</t>
  </si>
  <si>
    <t>hitzemankhan</t>
  </si>
  <si>
    <t>13022581MM10A</t>
  </si>
  <si>
    <t>15008216CF10A</t>
  </si>
  <si>
    <t>christopher loden</t>
  </si>
  <si>
    <t>loden</t>
  </si>
  <si>
    <t>14007802CF10A</t>
  </si>
  <si>
    <t>jacqueline battle</t>
  </si>
  <si>
    <t>13006255CF10A</t>
  </si>
  <si>
    <t>shannell smith</t>
  </si>
  <si>
    <t>shannell</t>
  </si>
  <si>
    <t>14015563CF10A</t>
  </si>
  <si>
    <t>juan mujico</t>
  </si>
  <si>
    <t>mujico</t>
  </si>
  <si>
    <t>jarvis cure</t>
  </si>
  <si>
    <t>cure</t>
  </si>
  <si>
    <t>13017402CF10A</t>
  </si>
  <si>
    <t>Shoot In Occupied Dwell</t>
  </si>
  <si>
    <t>14000143MM10A</t>
  </si>
  <si>
    <t>14006197CF10A</t>
  </si>
  <si>
    <t>raymon frazier</t>
  </si>
  <si>
    <t>raymon</t>
  </si>
  <si>
    <t>03002467TC10A</t>
  </si>
  <si>
    <t>14013106TC10A</t>
  </si>
  <si>
    <t>15016021CF10A</t>
  </si>
  <si>
    <t>denante higgs</t>
  </si>
  <si>
    <t>denante</t>
  </si>
  <si>
    <t>14009528CF10A</t>
  </si>
  <si>
    <t>joseph leeks</t>
  </si>
  <si>
    <t>leeks</t>
  </si>
  <si>
    <t>14009025CF10A</t>
  </si>
  <si>
    <t>14081187TC20A</t>
  </si>
  <si>
    <t>demean kennedy</t>
  </si>
  <si>
    <t>demean</t>
  </si>
  <si>
    <t>paulin alexis</t>
  </si>
  <si>
    <t>paulin</t>
  </si>
  <si>
    <t>11014645CF10A</t>
  </si>
  <si>
    <t>john pepperine</t>
  </si>
  <si>
    <t>pepperine</t>
  </si>
  <si>
    <t>14006314CF10A</t>
  </si>
  <si>
    <t>14014703MM10A</t>
  </si>
  <si>
    <t>15005201CF10A</t>
  </si>
  <si>
    <t>adam swint</t>
  </si>
  <si>
    <t>swint</t>
  </si>
  <si>
    <t>13002526CF10A</t>
  </si>
  <si>
    <t>14039239TC40A</t>
  </si>
  <si>
    <t>jordan carson</t>
  </si>
  <si>
    <t>14004527MM10A</t>
  </si>
  <si>
    <t>john warren</t>
  </si>
  <si>
    <t>14011297MM10A</t>
  </si>
  <si>
    <t>marc emile</t>
  </si>
  <si>
    <t>emile</t>
  </si>
  <si>
    <t>14010617MM10A</t>
  </si>
  <si>
    <t>deandre fleury</t>
  </si>
  <si>
    <t>fleury</t>
  </si>
  <si>
    <t>13001505CF10A</t>
  </si>
  <si>
    <t>15001200MM20A</t>
  </si>
  <si>
    <t>adolfo casco</t>
  </si>
  <si>
    <t>adolfo</t>
  </si>
  <si>
    <t>casco</t>
  </si>
  <si>
    <t>13001884MM10A</t>
  </si>
  <si>
    <t>stephen kasdorf</t>
  </si>
  <si>
    <t>kasdorf</t>
  </si>
  <si>
    <t>13015646CF10A</t>
  </si>
  <si>
    <t>alexander johnson</t>
  </si>
  <si>
    <t>13002280CF10A</t>
  </si>
  <si>
    <t>jamal long</t>
  </si>
  <si>
    <t>long</t>
  </si>
  <si>
    <t>14000042CF10A</t>
  </si>
  <si>
    <t>14002767CF10A</t>
  </si>
  <si>
    <t>bruce gadson</t>
  </si>
  <si>
    <t>11006754CF10A</t>
  </si>
  <si>
    <t>scott botkin</t>
  </si>
  <si>
    <t>botkin</t>
  </si>
  <si>
    <t>13004069CF10A</t>
  </si>
  <si>
    <t>Battery On A Person Over 65</t>
  </si>
  <si>
    <t>14000196CF10A</t>
  </si>
  <si>
    <t>ramon velez-cupeles</t>
  </si>
  <si>
    <t>velez-cupeles</t>
  </si>
  <si>
    <t>13019809MM10A</t>
  </si>
  <si>
    <t>gina leon</t>
  </si>
  <si>
    <t>13000121CF10A</t>
  </si>
  <si>
    <t>byron calhoun</t>
  </si>
  <si>
    <t>byron</t>
  </si>
  <si>
    <t>calhoun</t>
  </si>
  <si>
    <t>13078801TC20A</t>
  </si>
  <si>
    <t>keisha grant</t>
  </si>
  <si>
    <t>keisha</t>
  </si>
  <si>
    <t>12000242CF10A</t>
  </si>
  <si>
    <t>michael kliwinski</t>
  </si>
  <si>
    <t>kliwinski</t>
  </si>
  <si>
    <t>14012566MM10A</t>
  </si>
  <si>
    <t>katt mcnish</t>
  </si>
  <si>
    <t>katt</t>
  </si>
  <si>
    <t>mcnish</t>
  </si>
  <si>
    <t>13009096MM10A</t>
  </si>
  <si>
    <t>tesa edwards</t>
  </si>
  <si>
    <t>tesa</t>
  </si>
  <si>
    <t>13005334CF10A</t>
  </si>
  <si>
    <t>oswald silver</t>
  </si>
  <si>
    <t>silver</t>
  </si>
  <si>
    <t>14016011CF10A</t>
  </si>
  <si>
    <t>15002792CF10A</t>
  </si>
  <si>
    <t>joshua salgado</t>
  </si>
  <si>
    <t>13005348CF10A</t>
  </si>
  <si>
    <t>14012622MM10A</t>
  </si>
  <si>
    <t>john mathis</t>
  </si>
  <si>
    <t>05014965CF10A</t>
  </si>
  <si>
    <t>brian scott</t>
  </si>
  <si>
    <t>13001761CF10A</t>
  </si>
  <si>
    <t>14086991TC20A</t>
  </si>
  <si>
    <t>allatia hogan</t>
  </si>
  <si>
    <t>allatia</t>
  </si>
  <si>
    <t>hogan</t>
  </si>
  <si>
    <t>13006497MM10A</t>
  </si>
  <si>
    <t>joseph battiste</t>
  </si>
  <si>
    <t>battiste</t>
  </si>
  <si>
    <t>14010243CF10A</t>
  </si>
  <si>
    <t>jeffrey jackson</t>
  </si>
  <si>
    <t>12005643CF10A</t>
  </si>
  <si>
    <t>michael john</t>
  </si>
  <si>
    <t>14009208CF10A</t>
  </si>
  <si>
    <t>michael rand</t>
  </si>
  <si>
    <t>rand</t>
  </si>
  <si>
    <t>13006308CF10A</t>
  </si>
  <si>
    <t>marvin robins</t>
  </si>
  <si>
    <t>robins</t>
  </si>
  <si>
    <t>13001446CF10A</t>
  </si>
  <si>
    <t>james crowley</t>
  </si>
  <si>
    <t>crowley</t>
  </si>
  <si>
    <t>13004219CF10A</t>
  </si>
  <si>
    <t>14000857CF10A</t>
  </si>
  <si>
    <t>tania quaknine</t>
  </si>
  <si>
    <t>quaknine</t>
  </si>
  <si>
    <t>13014150CF10A</t>
  </si>
  <si>
    <t>davante houston</t>
  </si>
  <si>
    <t>davante</t>
  </si>
  <si>
    <t>14000514MM10A</t>
  </si>
  <si>
    <t>15009813TC40A</t>
  </si>
  <si>
    <t>aline campos</t>
  </si>
  <si>
    <t>aline</t>
  </si>
  <si>
    <t>14009366MM10A</t>
  </si>
  <si>
    <t>patricio guillen</t>
  </si>
  <si>
    <t>guillen</t>
  </si>
  <si>
    <t>12020597MM10A</t>
  </si>
  <si>
    <t>rajiv beckford</t>
  </si>
  <si>
    <t>rajiv</t>
  </si>
  <si>
    <t>13017614CF10A</t>
  </si>
  <si>
    <t>14000954MM40A</t>
  </si>
  <si>
    <t>norma villalobos</t>
  </si>
  <si>
    <t>norma</t>
  </si>
  <si>
    <t>villalobos</t>
  </si>
  <si>
    <t>14003002CF10A</t>
  </si>
  <si>
    <t>britnee theiss</t>
  </si>
  <si>
    <t>britnee</t>
  </si>
  <si>
    <t>theiss</t>
  </si>
  <si>
    <t>09001616CF10A</t>
  </si>
  <si>
    <t>nikson suffrin</t>
  </si>
  <si>
    <t>nikson</t>
  </si>
  <si>
    <t>suffrin</t>
  </si>
  <si>
    <t>13016861MM10A</t>
  </si>
  <si>
    <t>enrick williams</t>
  </si>
  <si>
    <t>enrick</t>
  </si>
  <si>
    <t>13016610CF10A</t>
  </si>
  <si>
    <t>julian garsonbaquero</t>
  </si>
  <si>
    <t>garsonbaquero</t>
  </si>
  <si>
    <t>14006830CF10A</t>
  </si>
  <si>
    <t>14008371MM10A</t>
  </si>
  <si>
    <t>max field</t>
  </si>
  <si>
    <t>field</t>
  </si>
  <si>
    <t>14009543CF10A</t>
  </si>
  <si>
    <t>christopher shuman</t>
  </si>
  <si>
    <t>shuman</t>
  </si>
  <si>
    <t>13012693CF10A</t>
  </si>
  <si>
    <t>elizabeth crapps</t>
  </si>
  <si>
    <t>crapps</t>
  </si>
  <si>
    <t>14013191CF10A</t>
  </si>
  <si>
    <t>Possession Of Amphetamine</t>
  </si>
  <si>
    <t>tamirah raji</t>
  </si>
  <si>
    <t>tamirah</t>
  </si>
  <si>
    <t>raji</t>
  </si>
  <si>
    <t>13017217CF10A</t>
  </si>
  <si>
    <t>ranil waite</t>
  </si>
  <si>
    <t>ranil</t>
  </si>
  <si>
    <t>waite</t>
  </si>
  <si>
    <t>14016869CF10A</t>
  </si>
  <si>
    <t>fidel novoa</t>
  </si>
  <si>
    <t>fidel</t>
  </si>
  <si>
    <t>novoa</t>
  </si>
  <si>
    <t>13010702CF10A</t>
  </si>
  <si>
    <t>phylichia maggie</t>
  </si>
  <si>
    <t>phylichia</t>
  </si>
  <si>
    <t>maggie</t>
  </si>
  <si>
    <t>14002431CF10A</t>
  </si>
  <si>
    <t>brandon hare</t>
  </si>
  <si>
    <t>hare</t>
  </si>
  <si>
    <t>13017995CF10A</t>
  </si>
  <si>
    <t>jorge vega</t>
  </si>
  <si>
    <t>vega</t>
  </si>
  <si>
    <t>13021839MM10A</t>
  </si>
  <si>
    <t>nadjeda delva</t>
  </si>
  <si>
    <t>nadjeda</t>
  </si>
  <si>
    <t>13014862CF10A</t>
  </si>
  <si>
    <t>sean fleming</t>
  </si>
  <si>
    <t>12011657CF10A</t>
  </si>
  <si>
    <t>michael thomas</t>
  </si>
  <si>
    <t>13015106CF10A</t>
  </si>
  <si>
    <t>Fail To Redeliver Hire Prop</t>
  </si>
  <si>
    <t>15009669TC10A</t>
  </si>
  <si>
    <t>lawrence gaston</t>
  </si>
  <si>
    <t>gaston</t>
  </si>
  <si>
    <t>13002091CF10A</t>
  </si>
  <si>
    <t>franklin rouse</t>
  </si>
  <si>
    <t>rouse</t>
  </si>
  <si>
    <t>13000175MM10A</t>
  </si>
  <si>
    <t>brian berman</t>
  </si>
  <si>
    <t>13015940CF10A</t>
  </si>
  <si>
    <t>15000112MU10A</t>
  </si>
  <si>
    <t>creshundo bailey</t>
  </si>
  <si>
    <t>creshundo</t>
  </si>
  <si>
    <t>13017438CF10A</t>
  </si>
  <si>
    <t>angel santiago</t>
  </si>
  <si>
    <t>13010080MM10A</t>
  </si>
  <si>
    <t>louis kulack</t>
  </si>
  <si>
    <t>kulack</t>
  </si>
  <si>
    <t>14015473CF10A</t>
  </si>
  <si>
    <t>jeffery wright</t>
  </si>
  <si>
    <t>13003672CF10A</t>
  </si>
  <si>
    <t>14034419TC10A</t>
  </si>
  <si>
    <t>randerick brown</t>
  </si>
  <si>
    <t>randerick</t>
  </si>
  <si>
    <t>13017190CF10A</t>
  </si>
  <si>
    <t>scotty golden</t>
  </si>
  <si>
    <t>scotty</t>
  </si>
  <si>
    <t>13009147MM10A</t>
  </si>
  <si>
    <t>15000909CF10A</t>
  </si>
  <si>
    <t>don berry</t>
  </si>
  <si>
    <t>14001173CF10A</t>
  </si>
  <si>
    <t>devorn edwards</t>
  </si>
  <si>
    <t>devorn</t>
  </si>
  <si>
    <t>jonathan king</t>
  </si>
  <si>
    <t>14001879CF10A</t>
  </si>
  <si>
    <t>14008719MM10A</t>
  </si>
  <si>
    <t>robert foster</t>
  </si>
  <si>
    <t>14014034CF10A</t>
  </si>
  <si>
    <t>test test</t>
  </si>
  <si>
    <t>test</t>
  </si>
  <si>
    <t>nicholas stratigeas</t>
  </si>
  <si>
    <t>stratigeas</t>
  </si>
  <si>
    <t>14011463CF10A</t>
  </si>
  <si>
    <t>14016236CF10A</t>
  </si>
  <si>
    <t>dexter haynes</t>
  </si>
  <si>
    <t>14003495MM10A</t>
  </si>
  <si>
    <t>janice demps</t>
  </si>
  <si>
    <t>janice</t>
  </si>
  <si>
    <t>demps</t>
  </si>
  <si>
    <t>13001368CF10A</t>
  </si>
  <si>
    <t>johnnie george</t>
  </si>
  <si>
    <t>14015474CF10A</t>
  </si>
  <si>
    <t>richard haynes</t>
  </si>
  <si>
    <t>14003251CF10A</t>
  </si>
  <si>
    <t>14014314CF10A</t>
  </si>
  <si>
    <t>mchason laguerre</t>
  </si>
  <si>
    <t>mchason</t>
  </si>
  <si>
    <t>laguerre</t>
  </si>
  <si>
    <t>14009614CF10A</t>
  </si>
  <si>
    <t>16001376MM10A</t>
  </si>
  <si>
    <t>jimmy otolo</t>
  </si>
  <si>
    <t>otolo</t>
  </si>
  <si>
    <t>04021544MM10A</t>
  </si>
  <si>
    <t>mitchell haire</t>
  </si>
  <si>
    <t>haire</t>
  </si>
  <si>
    <t>13010711CF10A</t>
  </si>
  <si>
    <t>14014629CF10A</t>
  </si>
  <si>
    <t>Sell Methamphetamine</t>
  </si>
  <si>
    <t>kevin hawthorne</t>
  </si>
  <si>
    <t>hawthorne</t>
  </si>
  <si>
    <t>14007385MU10A</t>
  </si>
  <si>
    <t>15078477TC30A</t>
  </si>
  <si>
    <t>dustin richardson</t>
  </si>
  <si>
    <t>dustin</t>
  </si>
  <si>
    <t>14003586CF10A</t>
  </si>
  <si>
    <t>15001487MM20A</t>
  </si>
  <si>
    <t>natacha cherenfant</t>
  </si>
  <si>
    <t>natacha</t>
  </si>
  <si>
    <t>cherenfant</t>
  </si>
  <si>
    <t>13000055MM10A</t>
  </si>
  <si>
    <t>gregory tauber</t>
  </si>
  <si>
    <t>tauber</t>
  </si>
  <si>
    <t>13001702MM10A</t>
  </si>
  <si>
    <t>karla orellana</t>
  </si>
  <si>
    <t>orellana</t>
  </si>
  <si>
    <t>14010276CF10A</t>
  </si>
  <si>
    <t>rudy stsurin</t>
  </si>
  <si>
    <t>rudy</t>
  </si>
  <si>
    <t>stsurin</t>
  </si>
  <si>
    <t>13004120CF10A</t>
  </si>
  <si>
    <t>14012733CF10A</t>
  </si>
  <si>
    <t>daniel duenas</t>
  </si>
  <si>
    <t>duenas</t>
  </si>
  <si>
    <t>14002168CF10A</t>
  </si>
  <si>
    <t>14002098MM40A</t>
  </si>
  <si>
    <t>henry perez-betancur</t>
  </si>
  <si>
    <t>perez-betancur</t>
  </si>
  <si>
    <t>13016030MM10A</t>
  </si>
  <si>
    <t>stuart rubin</t>
  </si>
  <si>
    <t>rubin</t>
  </si>
  <si>
    <t>13010483MM10A</t>
  </si>
  <si>
    <t>rosiland murphy</t>
  </si>
  <si>
    <t>rosiland</t>
  </si>
  <si>
    <t>14013231CF10A</t>
  </si>
  <si>
    <t>lisset llauro</t>
  </si>
  <si>
    <t>lisset</t>
  </si>
  <si>
    <t>llauro</t>
  </si>
  <si>
    <t>13017639MM10A</t>
  </si>
  <si>
    <t>joshua long</t>
  </si>
  <si>
    <t>14014462MM10A</t>
  </si>
  <si>
    <t>vincent corallo</t>
  </si>
  <si>
    <t>corallo</t>
  </si>
  <si>
    <t>13005071MM10A</t>
  </si>
  <si>
    <t>14023774TC10A</t>
  </si>
  <si>
    <t>lenworth litherland</t>
  </si>
  <si>
    <t>lenworth</t>
  </si>
  <si>
    <t>litherland</t>
  </si>
  <si>
    <t>14003802CF10A</t>
  </si>
  <si>
    <t>joshua doyle</t>
  </si>
  <si>
    <t>13003251MM10A</t>
  </si>
  <si>
    <t>raymond wallace</t>
  </si>
  <si>
    <t>13017016CF10A</t>
  </si>
  <si>
    <t>richey dugazon</t>
  </si>
  <si>
    <t>richey</t>
  </si>
  <si>
    <t>dugazon</t>
  </si>
  <si>
    <t>14012226CF10A</t>
  </si>
  <si>
    <t>14013542MM10A</t>
  </si>
  <si>
    <t>carlos montalvo</t>
  </si>
  <si>
    <t>13016097CF10A</t>
  </si>
  <si>
    <t>patrick campbell</t>
  </si>
  <si>
    <t>14016914MU10A</t>
  </si>
  <si>
    <t>christian hernandez</t>
  </si>
  <si>
    <t>13001503MM10A</t>
  </si>
  <si>
    <t>Unl/Disturb Education/Instui</t>
  </si>
  <si>
    <t>16002824CF10A</t>
  </si>
  <si>
    <t>jonathan robrish</t>
  </si>
  <si>
    <t>robrish</t>
  </si>
  <si>
    <t>13016615CF10A</t>
  </si>
  <si>
    <t>shalaun dean</t>
  </si>
  <si>
    <t>shalaun</t>
  </si>
  <si>
    <t>13011362CF10A</t>
  </si>
  <si>
    <t>16005604TC40A</t>
  </si>
  <si>
    <t>derec lamons</t>
  </si>
  <si>
    <t>derec</t>
  </si>
  <si>
    <t>lamons</t>
  </si>
  <si>
    <t>13011815CF10A</t>
  </si>
  <si>
    <t>alexander smith</t>
  </si>
  <si>
    <t>13004036CF10A</t>
  </si>
  <si>
    <t>evan mcgrath</t>
  </si>
  <si>
    <t>evan</t>
  </si>
  <si>
    <t>mcgrath</t>
  </si>
  <si>
    <t>13011560CF10A</t>
  </si>
  <si>
    <t>keith krause</t>
  </si>
  <si>
    <t>krause</t>
  </si>
  <si>
    <t>14005579CF10A</t>
  </si>
  <si>
    <t>dale gross</t>
  </si>
  <si>
    <t>gross</t>
  </si>
  <si>
    <t>13010776CF10A</t>
  </si>
  <si>
    <t>stephen laganella</t>
  </si>
  <si>
    <t>laganella</t>
  </si>
  <si>
    <t>13011706CF10A</t>
  </si>
  <si>
    <t>13023538MM10A</t>
  </si>
  <si>
    <t>berry oliver</t>
  </si>
  <si>
    <t>14006020CF10A</t>
  </si>
  <si>
    <t>15010758CF10A</t>
  </si>
  <si>
    <t>donna pezzimenti</t>
  </si>
  <si>
    <t>donna</t>
  </si>
  <si>
    <t>pezzimenti</t>
  </si>
  <si>
    <t>14012520CF10A</t>
  </si>
  <si>
    <t>keith buckle</t>
  </si>
  <si>
    <t>buckle</t>
  </si>
  <si>
    <t>14012865CF10A</t>
  </si>
  <si>
    <t>robert reed</t>
  </si>
  <si>
    <t>13007108CF10A</t>
  </si>
  <si>
    <t>16000964CF10A</t>
  </si>
  <si>
    <t>mckenzie jean</t>
  </si>
  <si>
    <t>14011325CF10A</t>
  </si>
  <si>
    <t>mckenzie alcime</t>
  </si>
  <si>
    <t>13000581TC10A</t>
  </si>
  <si>
    <t>asim hamin</t>
  </si>
  <si>
    <t>asim</t>
  </si>
  <si>
    <t>13003448CF10A</t>
  </si>
  <si>
    <t>13047821TC10A</t>
  </si>
  <si>
    <t>14003856CF10A</t>
  </si>
  <si>
    <t>michael szerkins</t>
  </si>
  <si>
    <t>szerkins</t>
  </si>
  <si>
    <t>13009243MM10A</t>
  </si>
  <si>
    <t>garth richards</t>
  </si>
  <si>
    <t>garth</t>
  </si>
  <si>
    <t>14015193MM10A</t>
  </si>
  <si>
    <t>15012296CF10A</t>
  </si>
  <si>
    <t>karl pearce</t>
  </si>
  <si>
    <t>pearce</t>
  </si>
  <si>
    <t>ryan wisdom</t>
  </si>
  <si>
    <t>wisdom</t>
  </si>
  <si>
    <t>13022177MM10A</t>
  </si>
  <si>
    <t>dustin graham</t>
  </si>
  <si>
    <t>14013386CF10A</t>
  </si>
  <si>
    <t>16001163CF10A</t>
  </si>
  <si>
    <t>derrick lee</t>
  </si>
  <si>
    <t>tiffany dale</t>
  </si>
  <si>
    <t>14002231MM10A</t>
  </si>
  <si>
    <t>14001392MM40A</t>
  </si>
  <si>
    <t>flavio cardoza</t>
  </si>
  <si>
    <t>flavio</t>
  </si>
  <si>
    <t>14005225CF10A</t>
  </si>
  <si>
    <t>samuel giard</t>
  </si>
  <si>
    <t>giard</t>
  </si>
  <si>
    <t>14062113NI40A</t>
  </si>
  <si>
    <t>Violation Of Boater Safety Id</t>
  </si>
  <si>
    <t>15010270TC40A</t>
  </si>
  <si>
    <t>15010748MM10A</t>
  </si>
  <si>
    <t>cristina weglarz</t>
  </si>
  <si>
    <t>weglarz</t>
  </si>
  <si>
    <t>13015971CF10A</t>
  </si>
  <si>
    <t>frederick lawson</t>
  </si>
  <si>
    <t>lawson</t>
  </si>
  <si>
    <t>14010544CF10A</t>
  </si>
  <si>
    <t>14016453CF10A</t>
  </si>
  <si>
    <t>alexander sutton</t>
  </si>
  <si>
    <t>sutton</t>
  </si>
  <si>
    <t>12017847CF10A</t>
  </si>
  <si>
    <t>13034964TC10A</t>
  </si>
  <si>
    <t>jessica booton</t>
  </si>
  <si>
    <t>booton</t>
  </si>
  <si>
    <t>14015703CF10A</t>
  </si>
  <si>
    <t>eddie johnson</t>
  </si>
  <si>
    <t>11000274CF10A</t>
  </si>
  <si>
    <t>ricot laguerre</t>
  </si>
  <si>
    <t>ricot</t>
  </si>
  <si>
    <t>14017141CF10A</t>
  </si>
  <si>
    <t>adeler filossaint</t>
  </si>
  <si>
    <t>adeler</t>
  </si>
  <si>
    <t>filossaint</t>
  </si>
  <si>
    <t>13002930MM10A</t>
  </si>
  <si>
    <t>14000890MM10A</t>
  </si>
  <si>
    <t>ashley peterson</t>
  </si>
  <si>
    <t>12001226MM30A</t>
  </si>
  <si>
    <t>15037250TC30A</t>
  </si>
  <si>
    <t>ike black</t>
  </si>
  <si>
    <t>ike</t>
  </si>
  <si>
    <t>13005772TC10A</t>
  </si>
  <si>
    <t>gerrod taylor</t>
  </si>
  <si>
    <t>gerrod</t>
  </si>
  <si>
    <t>14001314CF10A</t>
  </si>
  <si>
    <t>david pennant</t>
  </si>
  <si>
    <t>pennant</t>
  </si>
  <si>
    <t>13005730MM10A</t>
  </si>
  <si>
    <t>tangela jones</t>
  </si>
  <si>
    <t>tangela</t>
  </si>
  <si>
    <t>13006300CF10A</t>
  </si>
  <si>
    <t>False Motor Veh Insurance Card</t>
  </si>
  <si>
    <t>carl jefferson</t>
  </si>
  <si>
    <t>14014224CF10A</t>
  </si>
  <si>
    <t>daphne dameus</t>
  </si>
  <si>
    <t>dameus</t>
  </si>
  <si>
    <t>14002597CF10A</t>
  </si>
  <si>
    <t>termell prigeon</t>
  </si>
  <si>
    <t>termell</t>
  </si>
  <si>
    <t>prigeon</t>
  </si>
  <si>
    <t>13017328MM10A</t>
  </si>
  <si>
    <t>14100546TC30A</t>
  </si>
  <si>
    <t>john cummings</t>
  </si>
  <si>
    <t>14016046CF10A</t>
  </si>
  <si>
    <t>Pos Gamma-Hydroxybutyric Acid</t>
  </si>
  <si>
    <t>jeffrey bailey</t>
  </si>
  <si>
    <t>12152033TC30A</t>
  </si>
  <si>
    <t>14076038TC30A</t>
  </si>
  <si>
    <t>junior dumassais</t>
  </si>
  <si>
    <t>junior</t>
  </si>
  <si>
    <t>dumassais</t>
  </si>
  <si>
    <t>14016941CF10A</t>
  </si>
  <si>
    <t>alfred hampton</t>
  </si>
  <si>
    <t>hampton</t>
  </si>
  <si>
    <t>09018346CF10A</t>
  </si>
  <si>
    <t>13012908CF10A</t>
  </si>
  <si>
    <t>alejandro torres</t>
  </si>
  <si>
    <t>14041980MU10A</t>
  </si>
  <si>
    <t>natasha daniels</t>
  </si>
  <si>
    <t>13022666MM10A</t>
  </si>
  <si>
    <t>kameron koepke</t>
  </si>
  <si>
    <t>kameron</t>
  </si>
  <si>
    <t>koepke</t>
  </si>
  <si>
    <t>13004094CF10A</t>
  </si>
  <si>
    <t>14003224CF10A</t>
  </si>
  <si>
    <t>enrique solivan</t>
  </si>
  <si>
    <t>solivan</t>
  </si>
  <si>
    <t>13017772CF10A</t>
  </si>
  <si>
    <t>ariel bruington</t>
  </si>
  <si>
    <t>bruington</t>
  </si>
  <si>
    <t>14006875MM10A</t>
  </si>
  <si>
    <t>miguel ocasio</t>
  </si>
  <si>
    <t>12009681CF10A</t>
  </si>
  <si>
    <t>mary watson</t>
  </si>
  <si>
    <t>13042937TC10A</t>
  </si>
  <si>
    <t>stephen parsons</t>
  </si>
  <si>
    <t>parsons</t>
  </si>
  <si>
    <t>13017331CF10A</t>
  </si>
  <si>
    <t>alberto garayoa</t>
  </si>
  <si>
    <t>garayoa</t>
  </si>
  <si>
    <t>13015508CF10A</t>
  </si>
  <si>
    <t>clearence jenkins</t>
  </si>
  <si>
    <t>clearence</t>
  </si>
  <si>
    <t>12026002MM10A</t>
  </si>
  <si>
    <t>DWLS Susp/Cancel Revoked</t>
  </si>
  <si>
    <t>allen smiley</t>
  </si>
  <si>
    <t>smiley</t>
  </si>
  <si>
    <t>13023945MM10A</t>
  </si>
  <si>
    <t>15002708MM10A</t>
  </si>
  <si>
    <t>kenneth sewell</t>
  </si>
  <si>
    <t>13000201CF10A</t>
  </si>
  <si>
    <t>michael digiulio</t>
  </si>
  <si>
    <t>digiulio</t>
  </si>
  <si>
    <t>13015318CF10A</t>
  </si>
  <si>
    <t>emilio colon</t>
  </si>
  <si>
    <t>emilio</t>
  </si>
  <si>
    <t>13016991CF10A</t>
  </si>
  <si>
    <t>marlene scollon</t>
  </si>
  <si>
    <t>marlene</t>
  </si>
  <si>
    <t>scollon</t>
  </si>
  <si>
    <t>14008851MM10A</t>
  </si>
  <si>
    <t>14079316TC30A</t>
  </si>
  <si>
    <t>gary wells</t>
  </si>
  <si>
    <t>14005640CF10A</t>
  </si>
  <si>
    <t>frank smith</t>
  </si>
  <si>
    <t>alexander manz</t>
  </si>
  <si>
    <t>manz</t>
  </si>
  <si>
    <t>13009030CF10A</t>
  </si>
  <si>
    <t>jalen barros</t>
  </si>
  <si>
    <t>jalen</t>
  </si>
  <si>
    <t>barros</t>
  </si>
  <si>
    <t>13003058CF10A</t>
  </si>
  <si>
    <t>13004768MM10A</t>
  </si>
  <si>
    <t>brandon williams</t>
  </si>
  <si>
    <t>13004409CF10A</t>
  </si>
  <si>
    <t>13043836TC10A</t>
  </si>
  <si>
    <t>barbara inglis</t>
  </si>
  <si>
    <t>inglis</t>
  </si>
  <si>
    <t>jarvis mcfadden</t>
  </si>
  <si>
    <t>14032241TC10A</t>
  </si>
  <si>
    <t>curtis anthony</t>
  </si>
  <si>
    <t>14011031MM10A</t>
  </si>
  <si>
    <t>steven brawley</t>
  </si>
  <si>
    <t>brawley</t>
  </si>
  <si>
    <t>jerry grant</t>
  </si>
  <si>
    <t>12058957TC10A</t>
  </si>
  <si>
    <t>joshua lewis</t>
  </si>
  <si>
    <t>13000766CF10A</t>
  </si>
  <si>
    <t>14016831MM10A</t>
  </si>
  <si>
    <t>edward schuster</t>
  </si>
  <si>
    <t>schuster</t>
  </si>
  <si>
    <t>13000497TC10A</t>
  </si>
  <si>
    <t>sarrah pierre</t>
  </si>
  <si>
    <t>sarrah</t>
  </si>
  <si>
    <t>13005446CF10A</t>
  </si>
  <si>
    <t>Deliver Cocaine 1000FT Store</t>
  </si>
  <si>
    <t>tanesha mcintyre</t>
  </si>
  <si>
    <t>mcintyre</t>
  </si>
  <si>
    <t>13012108CF10A</t>
  </si>
  <si>
    <t>quanneshia cummings</t>
  </si>
  <si>
    <t>quanneshia</t>
  </si>
  <si>
    <t>14014401CF10A</t>
  </si>
  <si>
    <t>15035655TC40A</t>
  </si>
  <si>
    <t>baldeo peararay</t>
  </si>
  <si>
    <t>baldeo</t>
  </si>
  <si>
    <t>peararay</t>
  </si>
  <si>
    <t>14001247CF10A</t>
  </si>
  <si>
    <t>14001987CF10A</t>
  </si>
  <si>
    <t>john vansteenkiste</t>
  </si>
  <si>
    <t>vansteenkiste</t>
  </si>
  <si>
    <t>13000762MM10A</t>
  </si>
  <si>
    <t>erica hicks</t>
  </si>
  <si>
    <t>14013102CF10A</t>
  </si>
  <si>
    <t>brandon emmert</t>
  </si>
  <si>
    <t>emmert</t>
  </si>
  <si>
    <t>14000417MM10A</t>
  </si>
  <si>
    <t>jules canuet</t>
  </si>
  <si>
    <t>canuet</t>
  </si>
  <si>
    <t>13000035MM10A</t>
  </si>
  <si>
    <t>randy munoz</t>
  </si>
  <si>
    <t>14012364MU10A</t>
  </si>
  <si>
    <t>dave pascal</t>
  </si>
  <si>
    <t>pascal</t>
  </si>
  <si>
    <t>14002687MM10A</t>
  </si>
  <si>
    <t>diego arostegui</t>
  </si>
  <si>
    <t>arostegui</t>
  </si>
  <si>
    <t>perry mcqueen</t>
  </si>
  <si>
    <t>14002029MM10A</t>
  </si>
  <si>
    <t>jose diaz</t>
  </si>
  <si>
    <t>14016724MM10A</t>
  </si>
  <si>
    <t>jovelton joseph</t>
  </si>
  <si>
    <t>jovelton</t>
  </si>
  <si>
    <t>13018163MM10A</t>
  </si>
  <si>
    <t>glenn shelton</t>
  </si>
  <si>
    <t>14015489CF10A</t>
  </si>
  <si>
    <t>15012961CF10A</t>
  </si>
  <si>
    <t>caswell goffee</t>
  </si>
  <si>
    <t>caswell</t>
  </si>
  <si>
    <t>goffee</t>
  </si>
  <si>
    <t>christopher akel</t>
  </si>
  <si>
    <t>akel</t>
  </si>
  <si>
    <t>13007144CF10A</t>
  </si>
  <si>
    <t>beaulah brown</t>
  </si>
  <si>
    <t>beaulah</t>
  </si>
  <si>
    <t>13007176CF10A</t>
  </si>
  <si>
    <t>matthew sopcheck</t>
  </si>
  <si>
    <t>sopcheck</t>
  </si>
  <si>
    <t>14042531MU10A</t>
  </si>
  <si>
    <t>stacey barnes</t>
  </si>
  <si>
    <t>14008585CF10A</t>
  </si>
  <si>
    <t>Petit Theft Habitual Offender</t>
  </si>
  <si>
    <t>camila deleonrodriguez</t>
  </si>
  <si>
    <t>camila</t>
  </si>
  <si>
    <t>deleonrodriguez</t>
  </si>
  <si>
    <t>14008436CF10A</t>
  </si>
  <si>
    <t>jevaughn wint</t>
  </si>
  <si>
    <t>jevaughn</t>
  </si>
  <si>
    <t>wint</t>
  </si>
  <si>
    <t>14010953MM10A</t>
  </si>
  <si>
    <t>claudio alavarez</t>
  </si>
  <si>
    <t>joseph sessa</t>
  </si>
  <si>
    <t>sessa</t>
  </si>
  <si>
    <t>14001011MU10A</t>
  </si>
  <si>
    <t>enrico cockroft</t>
  </si>
  <si>
    <t>cockroft</t>
  </si>
  <si>
    <t>13004529CF10A</t>
  </si>
  <si>
    <t>13011122MM10A</t>
  </si>
  <si>
    <t>alan mullins</t>
  </si>
  <si>
    <t>13000880CF10A</t>
  </si>
  <si>
    <t>13040906TC10A</t>
  </si>
  <si>
    <t>joseph kimball</t>
  </si>
  <si>
    <t>kimball</t>
  </si>
  <si>
    <t>13013075CF10A</t>
  </si>
  <si>
    <t>Aggravated Battery On 65/Older</t>
  </si>
  <si>
    <t>joseph florio</t>
  </si>
  <si>
    <t>florio</t>
  </si>
  <si>
    <t>14038686MU10A</t>
  </si>
  <si>
    <t>todd livingston</t>
  </si>
  <si>
    <t>13012610CF10A</t>
  </si>
  <si>
    <t>14048970TC20A</t>
  </si>
  <si>
    <t>14017830MM10A</t>
  </si>
  <si>
    <t>richard espinoza</t>
  </si>
  <si>
    <t>espinoza</t>
  </si>
  <si>
    <t>14013688MM10A</t>
  </si>
  <si>
    <t>15012781MM10A</t>
  </si>
  <si>
    <t>giovanny pineda</t>
  </si>
  <si>
    <t>giovanny</t>
  </si>
  <si>
    <t>pineda</t>
  </si>
  <si>
    <t>14017518MM10A</t>
  </si>
  <si>
    <t>ramelo bunce</t>
  </si>
  <si>
    <t>ramelo</t>
  </si>
  <si>
    <t>bunce</t>
  </si>
  <si>
    <t>14016931CF10A</t>
  </si>
  <si>
    <t>linda jackson</t>
  </si>
  <si>
    <t>08020765CF10A</t>
  </si>
  <si>
    <t>anthony ramsey</t>
  </si>
  <si>
    <t>14015263CF10A</t>
  </si>
  <si>
    <t>orville forrest</t>
  </si>
  <si>
    <t>orville</t>
  </si>
  <si>
    <t>13014700CF10A</t>
  </si>
  <si>
    <t>sheila holston</t>
  </si>
  <si>
    <t>13003366CF10A</t>
  </si>
  <si>
    <t>13069708TC20A</t>
  </si>
  <si>
    <t>spanky mitchell</t>
  </si>
  <si>
    <t>spanky</t>
  </si>
  <si>
    <t>13007519CF10A</t>
  </si>
  <si>
    <t>joseph boudreau</t>
  </si>
  <si>
    <t>boudreau</t>
  </si>
  <si>
    <t>adriana orozco</t>
  </si>
  <si>
    <t>orozco</t>
  </si>
  <si>
    <t>14005722CF10A</t>
  </si>
  <si>
    <t>oscar messadra</t>
  </si>
  <si>
    <t>messadra</t>
  </si>
  <si>
    <t>14014696CF10A</t>
  </si>
  <si>
    <t>alexander angelet</t>
  </si>
  <si>
    <t>angelet</t>
  </si>
  <si>
    <t>13020721MM10A</t>
  </si>
  <si>
    <t>15010118MU10A</t>
  </si>
  <si>
    <t>ezequiel espinal</t>
  </si>
  <si>
    <t>ezequiel</t>
  </si>
  <si>
    <t>espinal</t>
  </si>
  <si>
    <t>14006448CF10A</t>
  </si>
  <si>
    <t>15002154MM10A</t>
  </si>
  <si>
    <t>robert smitley</t>
  </si>
  <si>
    <t>smitley</t>
  </si>
  <si>
    <t>13006363CF10A</t>
  </si>
  <si>
    <t>Possess/Use Weapon 1 Deg Felon</t>
  </si>
  <si>
    <t>erwin williams</t>
  </si>
  <si>
    <t>13002220CF10A</t>
  </si>
  <si>
    <t>13012841MM10A</t>
  </si>
  <si>
    <t>latonya roblejo</t>
  </si>
  <si>
    <t>roblejo</t>
  </si>
  <si>
    <t>14016838CF10A</t>
  </si>
  <si>
    <t>bria felton</t>
  </si>
  <si>
    <t>bria</t>
  </si>
  <si>
    <t>felton</t>
  </si>
  <si>
    <t>14006111CF10A</t>
  </si>
  <si>
    <t>george esteves</t>
  </si>
  <si>
    <t>esteves</t>
  </si>
  <si>
    <t>14000274MU10A</t>
  </si>
  <si>
    <t>anderia gillis</t>
  </si>
  <si>
    <t>anderia</t>
  </si>
  <si>
    <t>gillis</t>
  </si>
  <si>
    <t>13014543CF10A</t>
  </si>
  <si>
    <t>15016086CF10A</t>
  </si>
  <si>
    <t>linda hadley</t>
  </si>
  <si>
    <t>hadley</t>
  </si>
  <si>
    <t>13002444MM10A</t>
  </si>
  <si>
    <t>inakesha armour</t>
  </si>
  <si>
    <t>inakesha</t>
  </si>
  <si>
    <t>armour</t>
  </si>
  <si>
    <t>14010260CF10A</t>
  </si>
  <si>
    <t>william barr</t>
  </si>
  <si>
    <t>barr</t>
  </si>
  <si>
    <t>13006526CF10A</t>
  </si>
  <si>
    <t>14003871CF10A</t>
  </si>
  <si>
    <t>Transport Prostitution</t>
  </si>
  <si>
    <t>nelson valle</t>
  </si>
  <si>
    <t>13002677CF10A</t>
  </si>
  <si>
    <t>rafael dejesus</t>
  </si>
  <si>
    <t>14016509CF10A</t>
  </si>
  <si>
    <t>wayne griffies</t>
  </si>
  <si>
    <t>griffies</t>
  </si>
  <si>
    <t>14017003CF10A</t>
  </si>
  <si>
    <t>15004464MM10A</t>
  </si>
  <si>
    <t>kenitra dukes</t>
  </si>
  <si>
    <t>kenitra</t>
  </si>
  <si>
    <t>14010291MM10A</t>
  </si>
  <si>
    <t>15035733TC40A</t>
  </si>
  <si>
    <t>rafael lopez</t>
  </si>
  <si>
    <t>13013341CF10A</t>
  </si>
  <si>
    <t>thomas rousseau</t>
  </si>
  <si>
    <t>12043635TC10A</t>
  </si>
  <si>
    <t>alexander jordan</t>
  </si>
  <si>
    <t>14015331CF10A</t>
  </si>
  <si>
    <t>luis diaz</t>
  </si>
  <si>
    <t>14000939CF10A</t>
  </si>
  <si>
    <t>donald shupert</t>
  </si>
  <si>
    <t>shupert</t>
  </si>
  <si>
    <t>14008698MM10A</t>
  </si>
  <si>
    <t>john arbe</t>
  </si>
  <si>
    <t>arbe</t>
  </si>
  <si>
    <t>14015515CF10A</t>
  </si>
  <si>
    <t>desmond elliott</t>
  </si>
  <si>
    <t>13000631CF10A</t>
  </si>
  <si>
    <t>Carjacking w/o Deadly Weapon</t>
  </si>
  <si>
    <t>15013928CF10A</t>
  </si>
  <si>
    <t>robert echols</t>
  </si>
  <si>
    <t>echols</t>
  </si>
  <si>
    <t>14012269CF10A</t>
  </si>
  <si>
    <t>14045605TC10A</t>
  </si>
  <si>
    <t>trung phan</t>
  </si>
  <si>
    <t>trung</t>
  </si>
  <si>
    <t>phan</t>
  </si>
  <si>
    <t>13003818CF10A</t>
  </si>
  <si>
    <t>13019079MM10A</t>
  </si>
  <si>
    <t>ovento saintval</t>
  </si>
  <si>
    <t>ovento</t>
  </si>
  <si>
    <t>saintval</t>
  </si>
  <si>
    <t>13008305MM10A</t>
  </si>
  <si>
    <t>francoeur lapierre</t>
  </si>
  <si>
    <t>francoeur</t>
  </si>
  <si>
    <t>lapierre</t>
  </si>
  <si>
    <t>14012003CF10A</t>
  </si>
  <si>
    <t>ciro kuang</t>
  </si>
  <si>
    <t>ciro</t>
  </si>
  <si>
    <t>kuang</t>
  </si>
  <si>
    <t>13006643CF10A</t>
  </si>
  <si>
    <t>raymond meyers</t>
  </si>
  <si>
    <t>meyers</t>
  </si>
  <si>
    <t>12003560CF10A</t>
  </si>
  <si>
    <t>theona alleyne</t>
  </si>
  <si>
    <t>theona</t>
  </si>
  <si>
    <t>alleyne</t>
  </si>
  <si>
    <t>13000091CF10A</t>
  </si>
  <si>
    <t>15007257CF10A</t>
  </si>
  <si>
    <t>robert wade</t>
  </si>
  <si>
    <t>wade</t>
  </si>
  <si>
    <t>14003512CF10A</t>
  </si>
  <si>
    <t>15000284MM10A</t>
  </si>
  <si>
    <t>marvin franklin</t>
  </si>
  <si>
    <t>14012789CF10A</t>
  </si>
  <si>
    <t>steve joseph</t>
  </si>
  <si>
    <t>12043095TC10A</t>
  </si>
  <si>
    <t>maria perez-cea</t>
  </si>
  <si>
    <t>perez-cea</t>
  </si>
  <si>
    <t>trevon kassie</t>
  </si>
  <si>
    <t>trevon</t>
  </si>
  <si>
    <t>kassie</t>
  </si>
  <si>
    <t>14013925CF10A</t>
  </si>
  <si>
    <t>16001107CF10A</t>
  </si>
  <si>
    <t>roberto serrano</t>
  </si>
  <si>
    <t>serrano</t>
  </si>
  <si>
    <t>11008987MM10A</t>
  </si>
  <si>
    <t>crystal kehrle</t>
  </si>
  <si>
    <t>kehrle</t>
  </si>
  <si>
    <t>15005695CF10A</t>
  </si>
  <si>
    <t>samantha saulsby</t>
  </si>
  <si>
    <t>saulsby</t>
  </si>
  <si>
    <t>renae keyes</t>
  </si>
  <si>
    <t>renae</t>
  </si>
  <si>
    <t>keyes</t>
  </si>
  <si>
    <t>14009912CF10A</t>
  </si>
  <si>
    <t>14010336CF10A</t>
  </si>
  <si>
    <t>christopher johnston</t>
  </si>
  <si>
    <t>johnston</t>
  </si>
  <si>
    <t>13001272CF10A</t>
  </si>
  <si>
    <t>15009989CF10A</t>
  </si>
  <si>
    <t>alexandria smith</t>
  </si>
  <si>
    <t>13011944CF10A</t>
  </si>
  <si>
    <t>calvin stephens</t>
  </si>
  <si>
    <t>14000458MO40A</t>
  </si>
  <si>
    <t>15003543MO40A</t>
  </si>
  <si>
    <t>jacobie jackson</t>
  </si>
  <si>
    <t>jacobie</t>
  </si>
  <si>
    <t>14002905CF10A</t>
  </si>
  <si>
    <t>marcus tanner</t>
  </si>
  <si>
    <t>tanner</t>
  </si>
  <si>
    <t>13000805CF10A</t>
  </si>
  <si>
    <t>jamar terry</t>
  </si>
  <si>
    <t>13006853CF10A</t>
  </si>
  <si>
    <t>14000865MM30A</t>
  </si>
  <si>
    <t>14017051CF10A</t>
  </si>
  <si>
    <t>jennyfer molines</t>
  </si>
  <si>
    <t>jennyfer</t>
  </si>
  <si>
    <t>molines</t>
  </si>
  <si>
    <t>14012588MM10A</t>
  </si>
  <si>
    <t>daniel asdot</t>
  </si>
  <si>
    <t>asdot</t>
  </si>
  <si>
    <t>14000193MM10A</t>
  </si>
  <si>
    <t>john nicolas</t>
  </si>
  <si>
    <t>13017779CF10A</t>
  </si>
  <si>
    <t>15008361CF10A</t>
  </si>
  <si>
    <t>Fraud Obtain Driver License</t>
  </si>
  <si>
    <t>shonquavia hope</t>
  </si>
  <si>
    <t>shonquavia</t>
  </si>
  <si>
    <t>14013557CF10A</t>
  </si>
  <si>
    <t>emmanuel pereyra</t>
  </si>
  <si>
    <t>14013655MM10A</t>
  </si>
  <si>
    <t>15044138TC40A</t>
  </si>
  <si>
    <t>christopher robinson</t>
  </si>
  <si>
    <t>14007520CF10A</t>
  </si>
  <si>
    <t>jeff aurelus</t>
  </si>
  <si>
    <t>aurelus</t>
  </si>
  <si>
    <t>14003712CF10A</t>
  </si>
  <si>
    <t>14044450TC20A</t>
  </si>
  <si>
    <t>shoaib khan</t>
  </si>
  <si>
    <t>shoaib</t>
  </si>
  <si>
    <t>13013707CF10A</t>
  </si>
  <si>
    <t>courtney patterson</t>
  </si>
  <si>
    <t>13003020CF10A</t>
  </si>
  <si>
    <t>nelson tamayoaguilar</t>
  </si>
  <si>
    <t>tamayoaguilar</t>
  </si>
  <si>
    <t>14010543CF10A</t>
  </si>
  <si>
    <t>louie dehart</t>
  </si>
  <si>
    <t>louie</t>
  </si>
  <si>
    <t>dehart</t>
  </si>
  <si>
    <t>13017422CF10A</t>
  </si>
  <si>
    <t>14005374MM10A</t>
  </si>
  <si>
    <t>joshua mapp</t>
  </si>
  <si>
    <t>mapp</t>
  </si>
  <si>
    <t>14001081CF10A</t>
  </si>
  <si>
    <t>michael gardner</t>
  </si>
  <si>
    <t>13001925MM10A</t>
  </si>
  <si>
    <t>barbara kennedy</t>
  </si>
  <si>
    <t>12017587CF10A</t>
  </si>
  <si>
    <t>Poss 5-Methoxy-N-methyl-N-isop</t>
  </si>
  <si>
    <t>tiffany daniels</t>
  </si>
  <si>
    <t>14011067MM10A</t>
  </si>
  <si>
    <t>jose ovalle-rodriguez</t>
  </si>
  <si>
    <t>ovalle-rodriguez</t>
  </si>
  <si>
    <t>14014354MU10A</t>
  </si>
  <si>
    <t>chris jonson</t>
  </si>
  <si>
    <t>chris</t>
  </si>
  <si>
    <t>jonson</t>
  </si>
  <si>
    <t>14006520MM10A</t>
  </si>
  <si>
    <t>eyxnor jaramillo</t>
  </si>
  <si>
    <t>eyxnor</t>
  </si>
  <si>
    <t>13014721CF10A</t>
  </si>
  <si>
    <t>Contribute Delinquency Of A Minor</t>
  </si>
  <si>
    <t>giuseppe montalbano</t>
  </si>
  <si>
    <t>montalbano</t>
  </si>
  <si>
    <t>13017737CF10A</t>
  </si>
  <si>
    <t>dwayne waugh</t>
  </si>
  <si>
    <t>waugh</t>
  </si>
  <si>
    <t>12008078CF10A</t>
  </si>
  <si>
    <t>christopher kearney</t>
  </si>
  <si>
    <t>kearney</t>
  </si>
  <si>
    <t>13014815CF10A</t>
  </si>
  <si>
    <t>victor quinones</t>
  </si>
  <si>
    <t>13015011CF10A</t>
  </si>
  <si>
    <t>ronie brown</t>
  </si>
  <si>
    <t>ronie</t>
  </si>
  <si>
    <t>13010965CF10A</t>
  </si>
  <si>
    <t>john trentman</t>
  </si>
  <si>
    <t>trentman</t>
  </si>
  <si>
    <t>14001192CF10A</t>
  </si>
  <si>
    <t>edward curtis</t>
  </si>
  <si>
    <t>05024425MM10A</t>
  </si>
  <si>
    <t>edmund witkowski</t>
  </si>
  <si>
    <t>witkowski</t>
  </si>
  <si>
    <t>14001015MU10A</t>
  </si>
  <si>
    <t>oliver johnkins</t>
  </si>
  <si>
    <t>johnkins</t>
  </si>
  <si>
    <t>14011438CF10A</t>
  </si>
  <si>
    <t>14013233CF10A</t>
  </si>
  <si>
    <t>william ramos is last name</t>
  </si>
  <si>
    <t>ramos is last name</t>
  </si>
  <si>
    <t>omar bailey</t>
  </si>
  <si>
    <t>14005351CF10A</t>
  </si>
  <si>
    <t>jeffery curry</t>
  </si>
  <si>
    <t>curry</t>
  </si>
  <si>
    <t>13003326CF10A</t>
  </si>
  <si>
    <t>13020501MM10A</t>
  </si>
  <si>
    <t>samuel mozart</t>
  </si>
  <si>
    <t>mozart</t>
  </si>
  <si>
    <t>dmitrijs trojanouvs</t>
  </si>
  <si>
    <t>dmitrijs</t>
  </si>
  <si>
    <t>trojanouvs</t>
  </si>
  <si>
    <t>14010198CF10A</t>
  </si>
  <si>
    <t>barnabas miller</t>
  </si>
  <si>
    <t>barnabas</t>
  </si>
  <si>
    <t>13016260MM10A</t>
  </si>
  <si>
    <t>lea ferrer</t>
  </si>
  <si>
    <t>lea</t>
  </si>
  <si>
    <t>ferrer</t>
  </si>
  <si>
    <t>13003998CF10A</t>
  </si>
  <si>
    <t>14008926CF10A</t>
  </si>
  <si>
    <t>ben ali</t>
  </si>
  <si>
    <t>13014164CF10A</t>
  </si>
  <si>
    <t>anthony madeira</t>
  </si>
  <si>
    <t>madeira</t>
  </si>
  <si>
    <t>13023517MM10A</t>
  </si>
  <si>
    <t>rodney mccray</t>
  </si>
  <si>
    <t>14005855CF10A</t>
  </si>
  <si>
    <t>14008037CF10A</t>
  </si>
  <si>
    <t>david wilson</t>
  </si>
  <si>
    <t>13022371MM10A</t>
  </si>
  <si>
    <t>cristina warman</t>
  </si>
  <si>
    <t>warman</t>
  </si>
  <si>
    <t>12018707CF10A</t>
  </si>
  <si>
    <t>orlis deltoro</t>
  </si>
  <si>
    <t>orlis</t>
  </si>
  <si>
    <t>deltoro</t>
  </si>
  <si>
    <t>13002945MM10A</t>
  </si>
  <si>
    <t>johnny perdomo</t>
  </si>
  <si>
    <t>perdomo</t>
  </si>
  <si>
    <t>13003596MM10A</t>
  </si>
  <si>
    <t>13003426MM40A</t>
  </si>
  <si>
    <t>james coleman</t>
  </si>
  <si>
    <t>14008273MM10A</t>
  </si>
  <si>
    <t>14013569MM10A</t>
  </si>
  <si>
    <t>14014899CF10A</t>
  </si>
  <si>
    <t>marleme louima</t>
  </si>
  <si>
    <t>marleme</t>
  </si>
  <si>
    <t>louima</t>
  </si>
  <si>
    <t>13002928CF10A</t>
  </si>
  <si>
    <t>marcelo townsell</t>
  </si>
  <si>
    <t>townsell</t>
  </si>
  <si>
    <t>11008549CF10A</t>
  </si>
  <si>
    <t>david burgos</t>
  </si>
  <si>
    <t>burgos</t>
  </si>
  <si>
    <t>13001711MM10A</t>
  </si>
  <si>
    <t>nicholas chew</t>
  </si>
  <si>
    <t>chew</t>
  </si>
  <si>
    <t>14007463CF10A</t>
  </si>
  <si>
    <t>16000495MM40A</t>
  </si>
  <si>
    <t>christopher maring</t>
  </si>
  <si>
    <t>maring</t>
  </si>
  <si>
    <t>14013307CF10A</t>
  </si>
  <si>
    <t>billy hockaday</t>
  </si>
  <si>
    <t>hockaday</t>
  </si>
  <si>
    <t>14011208CF10A</t>
  </si>
  <si>
    <t>15006971MM10A</t>
  </si>
  <si>
    <t>constance jorden</t>
  </si>
  <si>
    <t>13007385MM10A</t>
  </si>
  <si>
    <t>13075116TC20A</t>
  </si>
  <si>
    <t>jorge castro</t>
  </si>
  <si>
    <t>14004376CF10A</t>
  </si>
  <si>
    <t>14014182MM10A</t>
  </si>
  <si>
    <t>emanuel richardson</t>
  </si>
  <si>
    <t>14006515TC10A</t>
  </si>
  <si>
    <t>15011627MM10A</t>
  </si>
  <si>
    <t>franco garcia</t>
  </si>
  <si>
    <t>13014644MM10A</t>
  </si>
  <si>
    <t>yoshihiro merello</t>
  </si>
  <si>
    <t>yoshihiro</t>
  </si>
  <si>
    <t>merello</t>
  </si>
  <si>
    <t>13002748CF10A</t>
  </si>
  <si>
    <t>13003313CF10A</t>
  </si>
  <si>
    <t>tony figueroa</t>
  </si>
  <si>
    <t>13006123CF10A</t>
  </si>
  <si>
    <t>efrain morales</t>
  </si>
  <si>
    <t>efrain</t>
  </si>
  <si>
    <t>14000131MM10A</t>
  </si>
  <si>
    <t>joshua newton</t>
  </si>
  <si>
    <t>13003942CF10A</t>
  </si>
  <si>
    <t>13000758MM30A</t>
  </si>
  <si>
    <t>fabian ospina</t>
  </si>
  <si>
    <t>fabian</t>
  </si>
  <si>
    <t>13016750CF10A</t>
  </si>
  <si>
    <t>donnell trobridge</t>
  </si>
  <si>
    <t>donnell</t>
  </si>
  <si>
    <t>trobridge</t>
  </si>
  <si>
    <t>14010013CF10A</t>
  </si>
  <si>
    <t>16002342MM10A</t>
  </si>
  <si>
    <t>courtney hutchinson</t>
  </si>
  <si>
    <t>14009812CF10A</t>
  </si>
  <si>
    <t>14013357CF10A</t>
  </si>
  <si>
    <t>guiteau auguste</t>
  </si>
  <si>
    <t>guiteau</t>
  </si>
  <si>
    <t>auguste</t>
  </si>
  <si>
    <t>13002855CF10A</t>
  </si>
  <si>
    <t>don royster</t>
  </si>
  <si>
    <t>royster</t>
  </si>
  <si>
    <t>14017227MM10A</t>
  </si>
  <si>
    <t>15011699MM10A</t>
  </si>
  <si>
    <t>anthony allen</t>
  </si>
  <si>
    <t>14010507CF10A</t>
  </si>
  <si>
    <t>14011467CF10A</t>
  </si>
  <si>
    <t>jeffrey richardson</t>
  </si>
  <si>
    <t>13004701MM10A</t>
  </si>
  <si>
    <t>ryan dundas</t>
  </si>
  <si>
    <t>dundas</t>
  </si>
  <si>
    <t>13009580MM10A</t>
  </si>
  <si>
    <t>lyntina marshall</t>
  </si>
  <si>
    <t>lyntina</t>
  </si>
  <si>
    <t>13006658CF10A</t>
  </si>
  <si>
    <t>joseph lapoint</t>
  </si>
  <si>
    <t>lapoint</t>
  </si>
  <si>
    <t>13017723MM10A</t>
  </si>
  <si>
    <t>richard turello</t>
  </si>
  <si>
    <t>turello</t>
  </si>
  <si>
    <t>13002373CF10A</t>
  </si>
  <si>
    <t>zane thompson-henry</t>
  </si>
  <si>
    <t>zane</t>
  </si>
  <si>
    <t>thompson-henry</t>
  </si>
  <si>
    <t>14009976MM10A</t>
  </si>
  <si>
    <t>15027308TC20A</t>
  </si>
  <si>
    <t>kirby jackson</t>
  </si>
  <si>
    <t>14016527CF10A</t>
  </si>
  <si>
    <t>joseph marouf</t>
  </si>
  <si>
    <t>marouf</t>
  </si>
  <si>
    <t>14015424MM10A</t>
  </si>
  <si>
    <t>jeremiah lewis</t>
  </si>
  <si>
    <t>14001448CF10A</t>
  </si>
  <si>
    <t>christopher dunn</t>
  </si>
  <si>
    <t>13009939CF10A</t>
  </si>
  <si>
    <t>shaquille stephens</t>
  </si>
  <si>
    <t>13004110CF10A</t>
  </si>
  <si>
    <t>14006354MM10A</t>
  </si>
  <si>
    <t>15003227CF10A</t>
  </si>
  <si>
    <t>eric keel</t>
  </si>
  <si>
    <t>keel</t>
  </si>
  <si>
    <t>14002873CF10A</t>
  </si>
  <si>
    <t>16000371CF10A</t>
  </si>
  <si>
    <t>ashton gomez</t>
  </si>
  <si>
    <t>ashton</t>
  </si>
  <si>
    <t>14011485CF10A</t>
  </si>
  <si>
    <t>christopher john</t>
  </si>
  <si>
    <t>14000057CF10A</t>
  </si>
  <si>
    <t>daniel durmeus</t>
  </si>
  <si>
    <t>durmeus</t>
  </si>
  <si>
    <t>jerome simmins</t>
  </si>
  <si>
    <t>simmins</t>
  </si>
  <si>
    <t>13006256MM10A</t>
  </si>
  <si>
    <t>mike delgado</t>
  </si>
  <si>
    <t>13023638TC10A</t>
  </si>
  <si>
    <t>gavin simpson</t>
  </si>
  <si>
    <t>gavin</t>
  </si>
  <si>
    <t>13014649CF10A</t>
  </si>
  <si>
    <t>15056862TC20A</t>
  </si>
  <si>
    <t>derrick hepburn</t>
  </si>
  <si>
    <t>hepburn</t>
  </si>
  <si>
    <t>08001926CF10A</t>
  </si>
  <si>
    <t>kianna myers</t>
  </si>
  <si>
    <t>kianna</t>
  </si>
  <si>
    <t>11018746CF10A</t>
  </si>
  <si>
    <t>hazel baptist-murillo</t>
  </si>
  <si>
    <t>hazel</t>
  </si>
  <si>
    <t>baptist-murillo</t>
  </si>
  <si>
    <t>13017582MM10A</t>
  </si>
  <si>
    <t>markita thurman</t>
  </si>
  <si>
    <t>markita</t>
  </si>
  <si>
    <t>thurman</t>
  </si>
  <si>
    <t>12017959CF10A</t>
  </si>
  <si>
    <t>13016466MM10A</t>
  </si>
  <si>
    <t>macdarius gipson</t>
  </si>
  <si>
    <t>macdarius</t>
  </si>
  <si>
    <t>gipson</t>
  </si>
  <si>
    <t>14011821CF10A</t>
  </si>
  <si>
    <t>nancy jimenez</t>
  </si>
  <si>
    <t>nancy</t>
  </si>
  <si>
    <t>14003048CF10A</t>
  </si>
  <si>
    <t>14070864TC20A</t>
  </si>
  <si>
    <t>carlos azevedo</t>
  </si>
  <si>
    <t>azevedo</t>
  </si>
  <si>
    <t>14014331MM10A</t>
  </si>
  <si>
    <t>natasha brown</t>
  </si>
  <si>
    <t>13019419MM10A</t>
  </si>
  <si>
    <t>angel roman</t>
  </si>
  <si>
    <t>13010325MM10A</t>
  </si>
  <si>
    <t>14000709MM40A</t>
  </si>
  <si>
    <t>terri carpenter</t>
  </si>
  <si>
    <t>14005450CF10A</t>
  </si>
  <si>
    <t>Theft of Trade Secrets</t>
  </si>
  <si>
    <t>allan harris</t>
  </si>
  <si>
    <t>13016732MM10A</t>
  </si>
  <si>
    <t>eric broadway</t>
  </si>
  <si>
    <t>broadway</t>
  </si>
  <si>
    <t>13002766MM10A</t>
  </si>
  <si>
    <t>aaron gilliam</t>
  </si>
  <si>
    <t>gilliam</t>
  </si>
  <si>
    <t>13001859CF10A</t>
  </si>
  <si>
    <t>luis candiolli</t>
  </si>
  <si>
    <t>candiolli</t>
  </si>
  <si>
    <t>14008150CF10A</t>
  </si>
  <si>
    <t>ronal jean</t>
  </si>
  <si>
    <t>ronal</t>
  </si>
  <si>
    <t>10009122CF10A</t>
  </si>
  <si>
    <t>16001733CF10A</t>
  </si>
  <si>
    <t>brandon mcneil</t>
  </si>
  <si>
    <t>13004378CF10A</t>
  </si>
  <si>
    <t>todd cullen</t>
  </si>
  <si>
    <t>cullen</t>
  </si>
  <si>
    <t>14004021MM10A</t>
  </si>
  <si>
    <t>15006522TC30A</t>
  </si>
  <si>
    <t>patrick damico</t>
  </si>
  <si>
    <t>damico</t>
  </si>
  <si>
    <t>14003649CF10A</t>
  </si>
  <si>
    <t>14006153CF10A</t>
  </si>
  <si>
    <t>jorge rodriguez</t>
  </si>
  <si>
    <t>14005066MU10A</t>
  </si>
  <si>
    <t>christopher martin</t>
  </si>
  <si>
    <t>cedrial brown</t>
  </si>
  <si>
    <t>cedrial</t>
  </si>
  <si>
    <t>14000469CF10A</t>
  </si>
  <si>
    <t>Possession of Codeine</t>
  </si>
  <si>
    <t>russell stettner</t>
  </si>
  <si>
    <t>stettner</t>
  </si>
  <si>
    <t>14003124CF10A</t>
  </si>
  <si>
    <t>brandon rivera-peeples</t>
  </si>
  <si>
    <t>rivera-peeples</t>
  </si>
  <si>
    <t>13023549MM10A</t>
  </si>
  <si>
    <t>euegene loxton</t>
  </si>
  <si>
    <t>euegene</t>
  </si>
  <si>
    <t>loxton</t>
  </si>
  <si>
    <t>14006742MM10A</t>
  </si>
  <si>
    <t>cynthia stone</t>
  </si>
  <si>
    <t>stone</t>
  </si>
  <si>
    <t>13005971CF10A</t>
  </si>
  <si>
    <t>14002138TC10A</t>
  </si>
  <si>
    <t>edwina pierre</t>
  </si>
  <si>
    <t>edwina</t>
  </si>
  <si>
    <t>14001737CF10A</t>
  </si>
  <si>
    <t>sade kendirck</t>
  </si>
  <si>
    <t>sade</t>
  </si>
  <si>
    <t>kendirck</t>
  </si>
  <si>
    <t>12008794MM10A</t>
  </si>
  <si>
    <t>justin stilley</t>
  </si>
  <si>
    <t>stilley</t>
  </si>
  <si>
    <t>12004112CF10A</t>
  </si>
  <si>
    <t>15004951MM10A</t>
  </si>
  <si>
    <t>michael poveda</t>
  </si>
  <si>
    <t>poveda</t>
  </si>
  <si>
    <t>14013790CF10A</t>
  </si>
  <si>
    <t>15014449TC30A</t>
  </si>
  <si>
    <t>15006412CF10A</t>
  </si>
  <si>
    <t>jacklyn shannon</t>
  </si>
  <si>
    <t>14010497MM10A</t>
  </si>
  <si>
    <t>patrick ultsse</t>
  </si>
  <si>
    <t>ultsse</t>
  </si>
  <si>
    <t>lonnie childress</t>
  </si>
  <si>
    <t>childress</t>
  </si>
  <si>
    <t>13000167CF10A</t>
  </si>
  <si>
    <t>roger terrell</t>
  </si>
  <si>
    <t>11002558MO10A</t>
  </si>
  <si>
    <t>Alcoholic Beverage Violation-FL</t>
  </si>
  <si>
    <t>james smith</t>
  </si>
  <si>
    <t>13004554CF10A</t>
  </si>
  <si>
    <t>shannon holloway</t>
  </si>
  <si>
    <t>12003363CF10A</t>
  </si>
  <si>
    <t>paige weinkle</t>
  </si>
  <si>
    <t>paige</t>
  </si>
  <si>
    <t>weinkle</t>
  </si>
  <si>
    <t>14011100MM10A</t>
  </si>
  <si>
    <t>feguens theophile</t>
  </si>
  <si>
    <t>feguens</t>
  </si>
  <si>
    <t>theophile</t>
  </si>
  <si>
    <t>14017002MM10A</t>
  </si>
  <si>
    <t>christina crianza</t>
  </si>
  <si>
    <t>crianza</t>
  </si>
  <si>
    <t>11028333MM10A</t>
  </si>
  <si>
    <t>tyrell daniels</t>
  </si>
  <si>
    <t>13003361CF10A</t>
  </si>
  <si>
    <t>15001028MM40A</t>
  </si>
  <si>
    <t>max metayer</t>
  </si>
  <si>
    <t>13008180MM10A</t>
  </si>
  <si>
    <t>15044627TC30A</t>
  </si>
  <si>
    <t>Fraud Obtain/ Use Disable Permit</t>
  </si>
  <si>
    <t>bess lamb</t>
  </si>
  <si>
    <t>bess</t>
  </si>
  <si>
    <t>13000720MM10A</t>
  </si>
  <si>
    <t>guillermo zuniga</t>
  </si>
  <si>
    <t>13011530CF10A</t>
  </si>
  <si>
    <t>15051974TC20A</t>
  </si>
  <si>
    <t>william valdes</t>
  </si>
  <si>
    <t>14015114CF10A</t>
  </si>
  <si>
    <t>15001965CF10A</t>
  </si>
  <si>
    <t>lanette garcia</t>
  </si>
  <si>
    <t>lanette</t>
  </si>
  <si>
    <t>14003828CF10A</t>
  </si>
  <si>
    <t>alexander laute</t>
  </si>
  <si>
    <t>laute</t>
  </si>
  <si>
    <t>13004767CF10A</t>
  </si>
  <si>
    <t>14002589MM10A</t>
  </si>
  <si>
    <t>melyssa lanciault</t>
  </si>
  <si>
    <t>melyssa</t>
  </si>
  <si>
    <t>lanciault</t>
  </si>
  <si>
    <t>14007607CF10A</t>
  </si>
  <si>
    <t>brian mayors</t>
  </si>
  <si>
    <t>mayors</t>
  </si>
  <si>
    <t>14002841MU10A</t>
  </si>
  <si>
    <t>14052681TC30A</t>
  </si>
  <si>
    <t>angela margison</t>
  </si>
  <si>
    <t>margison</t>
  </si>
  <si>
    <t>13015173MM10A</t>
  </si>
  <si>
    <t>veron elliot</t>
  </si>
  <si>
    <t>veron</t>
  </si>
  <si>
    <t>13013357CF10A</t>
  </si>
  <si>
    <t>15023733TC40A</t>
  </si>
  <si>
    <t>andrew pardo</t>
  </si>
  <si>
    <t>13043243TC10A</t>
  </si>
  <si>
    <t>kenneth cioutier</t>
  </si>
  <si>
    <t>cioutier</t>
  </si>
  <si>
    <t>phillip jaggon</t>
  </si>
  <si>
    <t>jaggon</t>
  </si>
  <si>
    <t>13013943CF10A</t>
  </si>
  <si>
    <t>andrew deabenderfer</t>
  </si>
  <si>
    <t>deabenderfer</t>
  </si>
  <si>
    <t>13004487MM10A</t>
  </si>
  <si>
    <t>rosalie lebron</t>
  </si>
  <si>
    <t>rosalie</t>
  </si>
  <si>
    <t>lebron</t>
  </si>
  <si>
    <t>14010554MM10A</t>
  </si>
  <si>
    <t>eric page</t>
  </si>
  <si>
    <t>page</t>
  </si>
  <si>
    <t>13005012CF10A</t>
  </si>
  <si>
    <t>anderson carrington</t>
  </si>
  <si>
    <t>carrington</t>
  </si>
  <si>
    <t>13002445CF10A</t>
  </si>
  <si>
    <t>carl clayton</t>
  </si>
  <si>
    <t>14009773CF10A</t>
  </si>
  <si>
    <t>anthony ramirez</t>
  </si>
  <si>
    <t>14000565MM10A</t>
  </si>
  <si>
    <t>14031520TC20A</t>
  </si>
  <si>
    <t>brian labasco</t>
  </si>
  <si>
    <t>labasco</t>
  </si>
  <si>
    <t>14012448MM10A</t>
  </si>
  <si>
    <t>alex diaz</t>
  </si>
  <si>
    <t>13015107CF10A</t>
  </si>
  <si>
    <t>james liantonio</t>
  </si>
  <si>
    <t>liantonio</t>
  </si>
  <si>
    <t>13016455CF10A</t>
  </si>
  <si>
    <t>alexander brock</t>
  </si>
  <si>
    <t>brock</t>
  </si>
  <si>
    <t>14004295CF10A</t>
  </si>
  <si>
    <t>15004465MM10A</t>
  </si>
  <si>
    <t>15011678MM10A</t>
  </si>
  <si>
    <t>giovanni simpson</t>
  </si>
  <si>
    <t>11012675MM10A</t>
  </si>
  <si>
    <t>evans sainvil</t>
  </si>
  <si>
    <t>13005734CF10A</t>
  </si>
  <si>
    <t>thomas wright</t>
  </si>
  <si>
    <t>13002525CF10A</t>
  </si>
  <si>
    <t>andre barrington</t>
  </si>
  <si>
    <t>14001369MM10A</t>
  </si>
  <si>
    <t>14001105MM30A</t>
  </si>
  <si>
    <t>tara bostick</t>
  </si>
  <si>
    <t>bostick</t>
  </si>
  <si>
    <t>13023904MM10A</t>
  </si>
  <si>
    <t>matthew moore</t>
  </si>
  <si>
    <t>13002333CF10A</t>
  </si>
  <si>
    <t>michael scott</t>
  </si>
  <si>
    <t>facundo pugliese</t>
  </si>
  <si>
    <t>facundo</t>
  </si>
  <si>
    <t>haris masood</t>
  </si>
  <si>
    <t>haris</t>
  </si>
  <si>
    <t>masood</t>
  </si>
  <si>
    <t>lakemia roberson</t>
  </si>
  <si>
    <t>lakemia</t>
  </si>
  <si>
    <t>roberson</t>
  </si>
  <si>
    <t>vishnu douglas</t>
  </si>
  <si>
    <t>vishnu</t>
  </si>
  <si>
    <t>clyde frazier</t>
  </si>
  <si>
    <t>clyde</t>
  </si>
  <si>
    <t>warren zilka</t>
  </si>
  <si>
    <t>zilka</t>
  </si>
  <si>
    <t>lonnie jones</t>
  </si>
  <si>
    <t>rodrigo campos</t>
  </si>
  <si>
    <t>rodrigo</t>
  </si>
  <si>
    <t>14007784CF10A</t>
  </si>
  <si>
    <t>casey times</t>
  </si>
  <si>
    <t>times</t>
  </si>
  <si>
    <t>14002109CF10A</t>
  </si>
  <si>
    <t>15004670CF10A</t>
  </si>
  <si>
    <t>travon burton</t>
  </si>
  <si>
    <t>14001563MM10A</t>
  </si>
  <si>
    <t>michael carrier</t>
  </si>
  <si>
    <t>carrier</t>
  </si>
  <si>
    <t>13001401MM10A</t>
  </si>
  <si>
    <t>13007421CF10A</t>
  </si>
  <si>
    <t>dorron tate</t>
  </si>
  <si>
    <t>dorron</t>
  </si>
  <si>
    <t>13018231MM10A</t>
  </si>
  <si>
    <t>14025291TC10A</t>
  </si>
  <si>
    <t>15003600CF10A</t>
  </si>
  <si>
    <t>dequontra perdue</t>
  </si>
  <si>
    <t>dequontra</t>
  </si>
  <si>
    <t>perdue</t>
  </si>
  <si>
    <t>11013456CF10A</t>
  </si>
  <si>
    <t>leslie jeffard</t>
  </si>
  <si>
    <t>jeffard</t>
  </si>
  <si>
    <t>11008847CF10A</t>
  </si>
  <si>
    <t>wyche cardal</t>
  </si>
  <si>
    <t>cardal</t>
  </si>
  <si>
    <t>14002116CF10A</t>
  </si>
  <si>
    <t>14006837CF10A</t>
  </si>
  <si>
    <t>elliot alvarado</t>
  </si>
  <si>
    <t>14006919CF10A</t>
  </si>
  <si>
    <t>14011974CF10A</t>
  </si>
  <si>
    <t>steven adams</t>
  </si>
  <si>
    <t>12001442CF10A</t>
  </si>
  <si>
    <t>15007695MM10A</t>
  </si>
  <si>
    <t>ofarrah bates</t>
  </si>
  <si>
    <t>ofarrah</t>
  </si>
  <si>
    <t>14015484CF10A</t>
  </si>
  <si>
    <t>craig johnson</t>
  </si>
  <si>
    <t>13001804CF10A</t>
  </si>
  <si>
    <t>14014277MM10A</t>
  </si>
  <si>
    <t>latasha mills</t>
  </si>
  <si>
    <t>11001219CF10A</t>
  </si>
  <si>
    <t>chari hayes</t>
  </si>
  <si>
    <t>chari</t>
  </si>
  <si>
    <t>willie ross</t>
  </si>
  <si>
    <t>05034850TC10A</t>
  </si>
  <si>
    <t>damian levy</t>
  </si>
  <si>
    <t>13012050CF10A</t>
  </si>
  <si>
    <t>david holzberg</t>
  </si>
  <si>
    <t>holzberg</t>
  </si>
  <si>
    <t>13001567CF10A</t>
  </si>
  <si>
    <t>erick zelada</t>
  </si>
  <si>
    <t>erick</t>
  </si>
  <si>
    <t>zelada</t>
  </si>
  <si>
    <t>14016700MM10A</t>
  </si>
  <si>
    <t>caue cardoso</t>
  </si>
  <si>
    <t>caue</t>
  </si>
  <si>
    <t>cardoso</t>
  </si>
  <si>
    <t>13000368CF10A</t>
  </si>
  <si>
    <t>dion hawkins</t>
  </si>
  <si>
    <t>dion</t>
  </si>
  <si>
    <t>12005033CF10A</t>
  </si>
  <si>
    <t>13010459CF10A</t>
  </si>
  <si>
    <t>inger kirkeleit</t>
  </si>
  <si>
    <t>inger</t>
  </si>
  <si>
    <t>kirkeleit</t>
  </si>
  <si>
    <t>13003613MM10A</t>
  </si>
  <si>
    <t>richard aguilera</t>
  </si>
  <si>
    <t>aguilera</t>
  </si>
  <si>
    <t>12009514CF10A</t>
  </si>
  <si>
    <t>15054006TC40A</t>
  </si>
  <si>
    <t>juan garcia</t>
  </si>
  <si>
    <t>13005986CF10A</t>
  </si>
  <si>
    <t>13005979CF10A</t>
  </si>
  <si>
    <t>sergio rastelli</t>
  </si>
  <si>
    <t>rastelli</t>
  </si>
  <si>
    <t>13013553CF10A</t>
  </si>
  <si>
    <t>tiago dossantos</t>
  </si>
  <si>
    <t>dossantos</t>
  </si>
  <si>
    <t>13001223CF10A</t>
  </si>
  <si>
    <t>angelica garcia</t>
  </si>
  <si>
    <t>13005108CF10A</t>
  </si>
  <si>
    <t>Abuse Without Great Harm</t>
  </si>
  <si>
    <t>kenneth kiester</t>
  </si>
  <si>
    <t>kiester</t>
  </si>
  <si>
    <t>13012734CF10A</t>
  </si>
  <si>
    <t>racquel appleby</t>
  </si>
  <si>
    <t>racquel</t>
  </si>
  <si>
    <t>appleby</t>
  </si>
  <si>
    <t>13036760TC30A</t>
  </si>
  <si>
    <t>ebony mcphee</t>
  </si>
  <si>
    <t>mcphee</t>
  </si>
  <si>
    <t>13014757CF10A</t>
  </si>
  <si>
    <t>michael simpson</t>
  </si>
  <si>
    <t>13017269CF10A</t>
  </si>
  <si>
    <t>15000490MM10A</t>
  </si>
  <si>
    <t>raven harrison</t>
  </si>
  <si>
    <t>14010364MM10A</t>
  </si>
  <si>
    <t>15007005CF10A</t>
  </si>
  <si>
    <t>jamarc polynice</t>
  </si>
  <si>
    <t>jamarc</t>
  </si>
  <si>
    <t>polynice</t>
  </si>
  <si>
    <t>13022233MM10A</t>
  </si>
  <si>
    <t>14001734MM40A</t>
  </si>
  <si>
    <t>ian nesbitt</t>
  </si>
  <si>
    <t>barney arnold</t>
  </si>
  <si>
    <t>barney</t>
  </si>
  <si>
    <t>14000999CF10A</t>
  </si>
  <si>
    <t>brandon matthew</t>
  </si>
  <si>
    <t>billie mcclain</t>
  </si>
  <si>
    <t>mcclain</t>
  </si>
  <si>
    <t>14012607CF10A</t>
  </si>
  <si>
    <t>rodney charles</t>
  </si>
  <si>
    <t>14004946CF10A</t>
  </si>
  <si>
    <t>roger raysor</t>
  </si>
  <si>
    <t>raysor</t>
  </si>
  <si>
    <t>13002542MM10A</t>
  </si>
  <si>
    <t>13003854CF10A</t>
  </si>
  <si>
    <t>ryan jones</t>
  </si>
  <si>
    <t>14001514CF10A</t>
  </si>
  <si>
    <t>14005642MM10A</t>
  </si>
  <si>
    <t>charles rigg</t>
  </si>
  <si>
    <t>rigg</t>
  </si>
  <si>
    <t>14002357CF10A</t>
  </si>
  <si>
    <t>richard herron</t>
  </si>
  <si>
    <t>herron</t>
  </si>
  <si>
    <t>13006764MO10A</t>
  </si>
  <si>
    <t>13010412CF10A</t>
  </si>
  <si>
    <t>Att Burgl Struc/Conv Dwel/Occp</t>
  </si>
  <si>
    <t>george catuadella</t>
  </si>
  <si>
    <t>catuadella</t>
  </si>
  <si>
    <t>joseph levins</t>
  </si>
  <si>
    <t>levins</t>
  </si>
  <si>
    <t>14008705MM10A</t>
  </si>
  <si>
    <t>15016457CF10A</t>
  </si>
  <si>
    <t>tammi williams</t>
  </si>
  <si>
    <t>tammi</t>
  </si>
  <si>
    <t>12015700MM10A</t>
  </si>
  <si>
    <t>Compulsory Sch Attnd Violation</t>
  </si>
  <si>
    <t>chad williams</t>
  </si>
  <si>
    <t>13001015CF10A</t>
  </si>
  <si>
    <t>crystal holgate</t>
  </si>
  <si>
    <t>holgate</t>
  </si>
  <si>
    <t>14012378MM10A</t>
  </si>
  <si>
    <t>eric floyd</t>
  </si>
  <si>
    <t>13017902CF10A</t>
  </si>
  <si>
    <t>herman davis</t>
  </si>
  <si>
    <t>13004111CF10A</t>
  </si>
  <si>
    <t>devante nelson</t>
  </si>
  <si>
    <t>devante</t>
  </si>
  <si>
    <t>14003038CF10A</t>
  </si>
  <si>
    <t>15007477CF10A</t>
  </si>
  <si>
    <t>maurice walker</t>
  </si>
  <si>
    <t>14005271CF10A</t>
  </si>
  <si>
    <t>15066900TC40A</t>
  </si>
  <si>
    <t>richard perez</t>
  </si>
  <si>
    <t>alexander pierre</t>
  </si>
  <si>
    <t>14000943CF10A</t>
  </si>
  <si>
    <t>david epstein</t>
  </si>
  <si>
    <t>epstein</t>
  </si>
  <si>
    <t>14006194CF10A</t>
  </si>
  <si>
    <t>sedrick thompson</t>
  </si>
  <si>
    <t>sedrick</t>
  </si>
  <si>
    <t>13020145MM10A</t>
  </si>
  <si>
    <t>daniel kruglick</t>
  </si>
  <si>
    <t>kruglick</t>
  </si>
  <si>
    <t>14008250CF10A</t>
  </si>
  <si>
    <t>jorge aragon</t>
  </si>
  <si>
    <t>12021485MM10A</t>
  </si>
  <si>
    <t>israel langloire</t>
  </si>
  <si>
    <t>langloire</t>
  </si>
  <si>
    <t>13013837CF10A</t>
  </si>
  <si>
    <t>otis shelly</t>
  </si>
  <si>
    <t>13002077MM10A</t>
  </si>
  <si>
    <t>clinton jones</t>
  </si>
  <si>
    <t>13013304CF10A</t>
  </si>
  <si>
    <t>14007788CF10A</t>
  </si>
  <si>
    <t>jacqueline felix</t>
  </si>
  <si>
    <t>terrell mccrea</t>
  </si>
  <si>
    <t>14011335CF10A</t>
  </si>
  <si>
    <t>14012934MM10A</t>
  </si>
  <si>
    <t>mark girlie</t>
  </si>
  <si>
    <t>girlie</t>
  </si>
  <si>
    <t>13017159CF10A</t>
  </si>
  <si>
    <t>15006535CF10A</t>
  </si>
  <si>
    <t>Attempted Escape</t>
  </si>
  <si>
    <t>15013989CF10A</t>
  </si>
  <si>
    <t>geoffrey pastor</t>
  </si>
  <si>
    <t>pastor</t>
  </si>
  <si>
    <t>14005151CF10A</t>
  </si>
  <si>
    <t>14010152MM10A</t>
  </si>
  <si>
    <t>dominique dent</t>
  </si>
  <si>
    <t>dent</t>
  </si>
  <si>
    <t>13002183MM10A</t>
  </si>
  <si>
    <t>13052541TC20A</t>
  </si>
  <si>
    <t>van lewis</t>
  </si>
  <si>
    <t>van</t>
  </si>
  <si>
    <t>13004426MM10A</t>
  </si>
  <si>
    <t>15010370CF10A</t>
  </si>
  <si>
    <t>ryan moultrie</t>
  </si>
  <si>
    <t>moultrie</t>
  </si>
  <si>
    <t>14016407CF10A</t>
  </si>
  <si>
    <t>15004699CF10A</t>
  </si>
  <si>
    <t>tyra vanzant</t>
  </si>
  <si>
    <t>tyra</t>
  </si>
  <si>
    <t>vanzant</t>
  </si>
  <si>
    <t>13062200TC40A</t>
  </si>
  <si>
    <t>nicole magnus</t>
  </si>
  <si>
    <t>13000361CF10A</t>
  </si>
  <si>
    <t>15007423CF10A</t>
  </si>
  <si>
    <t>eric mitchell</t>
  </si>
  <si>
    <t>13005339CF10A</t>
  </si>
  <si>
    <t>hakim sylvester</t>
  </si>
  <si>
    <t>hakim</t>
  </si>
  <si>
    <t>14002096CF10A</t>
  </si>
  <si>
    <t>robert lewis</t>
  </si>
  <si>
    <t>14006574MM10A</t>
  </si>
  <si>
    <t>christopher amity</t>
  </si>
  <si>
    <t>amity</t>
  </si>
  <si>
    <t>13010919CF10A</t>
  </si>
  <si>
    <t>joseph sisto</t>
  </si>
  <si>
    <t>sisto</t>
  </si>
  <si>
    <t>13000389MM10A</t>
  </si>
  <si>
    <t>15007671MM10A</t>
  </si>
  <si>
    <t>timothey shimko</t>
  </si>
  <si>
    <t>timothey</t>
  </si>
  <si>
    <t>shimko</t>
  </si>
  <si>
    <t>13006192CF10A</t>
  </si>
  <si>
    <t>13012768CF10A</t>
  </si>
  <si>
    <t>denzel lewis</t>
  </si>
  <si>
    <t>denzel</t>
  </si>
  <si>
    <t>14001445CF10A</t>
  </si>
  <si>
    <t>kerisha gardner</t>
  </si>
  <si>
    <t>kerisha</t>
  </si>
  <si>
    <t>14013922CF10A</t>
  </si>
  <si>
    <t>14018163MM10A</t>
  </si>
  <si>
    <t>guillermo laffiteau</t>
  </si>
  <si>
    <t>laffiteau</t>
  </si>
  <si>
    <t>14008464CF10A</t>
  </si>
  <si>
    <t>andrew bruce</t>
  </si>
  <si>
    <t>13017352CF10A</t>
  </si>
  <si>
    <t>christopher wildman</t>
  </si>
  <si>
    <t>wildman</t>
  </si>
  <si>
    <t>14007993CF10A</t>
  </si>
  <si>
    <t>floyd richards</t>
  </si>
  <si>
    <t>14006792CF10A</t>
  </si>
  <si>
    <t>lorene dennis</t>
  </si>
  <si>
    <t>lorene</t>
  </si>
  <si>
    <t>ocon sanderns</t>
  </si>
  <si>
    <t>ocon</t>
  </si>
  <si>
    <t>sanderns</t>
  </si>
  <si>
    <t>13000375CF10A</t>
  </si>
  <si>
    <t>dominick stafford</t>
  </si>
  <si>
    <t>stafford</t>
  </si>
  <si>
    <t>13017592CF10A</t>
  </si>
  <si>
    <t>15003299CF10A</t>
  </si>
  <si>
    <t>tiffany martinez</t>
  </si>
  <si>
    <t>13004994CF10A</t>
  </si>
  <si>
    <t>13006243CF10A</t>
  </si>
  <si>
    <t>14006707MM10A</t>
  </si>
  <si>
    <t>lucius smith</t>
  </si>
  <si>
    <t>lucius</t>
  </si>
  <si>
    <t>13013351CF10A</t>
  </si>
  <si>
    <t>14030871TC10A</t>
  </si>
  <si>
    <t>jerod mcdade</t>
  </si>
  <si>
    <t>jerod</t>
  </si>
  <si>
    <t>mcdade</t>
  </si>
  <si>
    <t>13012496CF10A</t>
  </si>
  <si>
    <t>brian daly</t>
  </si>
  <si>
    <t>daly</t>
  </si>
  <si>
    <t>13011738CF10A</t>
  </si>
  <si>
    <t>christopher mcdonald</t>
  </si>
  <si>
    <t>14012162CF10A</t>
  </si>
  <si>
    <t>15006918CF10A</t>
  </si>
  <si>
    <t>walder saintelus</t>
  </si>
  <si>
    <t>walder</t>
  </si>
  <si>
    <t>saintelus</t>
  </si>
  <si>
    <t>14001400MM10A</t>
  </si>
  <si>
    <t>14014725MM10A</t>
  </si>
  <si>
    <t>sidney perkins</t>
  </si>
  <si>
    <t>perkins</t>
  </si>
  <si>
    <t>13006208CF10A</t>
  </si>
  <si>
    <t>sheri kucherick</t>
  </si>
  <si>
    <t>sheri</t>
  </si>
  <si>
    <t>kucherick</t>
  </si>
  <si>
    <t>14002163CF10A</t>
  </si>
  <si>
    <t>14006813MU10A</t>
  </si>
  <si>
    <t>matthew ortiz</t>
  </si>
  <si>
    <t>14015200CF10A</t>
  </si>
  <si>
    <t>donald carter</t>
  </si>
  <si>
    <t>13000208MM10A</t>
  </si>
  <si>
    <t>14001049CF10A</t>
  </si>
  <si>
    <t>bradley newton</t>
  </si>
  <si>
    <t>13003308CF10A</t>
  </si>
  <si>
    <t>14004876CF10A</t>
  </si>
  <si>
    <t>vitali kavaliou</t>
  </si>
  <si>
    <t>vitali</t>
  </si>
  <si>
    <t>kavaliou</t>
  </si>
  <si>
    <t>13011002CF10A</t>
  </si>
  <si>
    <t>leonce jeudy</t>
  </si>
  <si>
    <t>leonce</t>
  </si>
  <si>
    <t>jeudy</t>
  </si>
  <si>
    <t>13012410TC10A</t>
  </si>
  <si>
    <t>13030224TC10A</t>
  </si>
  <si>
    <t>victor osejo</t>
  </si>
  <si>
    <t>osejo</t>
  </si>
  <si>
    <t>13014254MM10A</t>
  </si>
  <si>
    <t>andrew jones</t>
  </si>
  <si>
    <t>12018428CF10A</t>
  </si>
  <si>
    <t>miazotiann white</t>
  </si>
  <si>
    <t>miazotiann</t>
  </si>
  <si>
    <t>13013042MM10A</t>
  </si>
  <si>
    <t>14011470MM10A</t>
  </si>
  <si>
    <t>keanne sibblies</t>
  </si>
  <si>
    <t>keanne</t>
  </si>
  <si>
    <t>sibblies</t>
  </si>
  <si>
    <t>14000944CF10A</t>
  </si>
  <si>
    <t>alberto soldiew</t>
  </si>
  <si>
    <t>soldiew</t>
  </si>
  <si>
    <t>14042964MU10A</t>
  </si>
  <si>
    <t>alonzo lewis</t>
  </si>
  <si>
    <t>12014999CF10A</t>
  </si>
  <si>
    <t>14017897TC10A</t>
  </si>
  <si>
    <t>sean delegal</t>
  </si>
  <si>
    <t>delegal</t>
  </si>
  <si>
    <t>13011660CF10A</t>
  </si>
  <si>
    <t>jonathan pedromo-guzman</t>
  </si>
  <si>
    <t>pedromo-guzman</t>
  </si>
  <si>
    <t>wadsen sthubert</t>
  </si>
  <si>
    <t>wadsen</t>
  </si>
  <si>
    <t>sthubert</t>
  </si>
  <si>
    <t>kevin bynes</t>
  </si>
  <si>
    <t>14012626MM10A</t>
  </si>
  <si>
    <t>15001346MM10A</t>
  </si>
  <si>
    <t>jason grillo</t>
  </si>
  <si>
    <t>grillo</t>
  </si>
  <si>
    <t>11013444CF10A</t>
  </si>
  <si>
    <t>james dameus</t>
  </si>
  <si>
    <t>13017747CF10A</t>
  </si>
  <si>
    <t>tara helms</t>
  </si>
  <si>
    <t>14007554CF10A</t>
  </si>
  <si>
    <t>14088580TC30A</t>
  </si>
  <si>
    <t>Temporary Tag Violation</t>
  </si>
  <si>
    <t>shuhun baloch</t>
  </si>
  <si>
    <t>shuhun</t>
  </si>
  <si>
    <t>baloch</t>
  </si>
  <si>
    <t>michael barber</t>
  </si>
  <si>
    <t>barber</t>
  </si>
  <si>
    <t>13003464CF10A</t>
  </si>
  <si>
    <t>14004546CF10A</t>
  </si>
  <si>
    <t>trevor thornton</t>
  </si>
  <si>
    <t>14015615CF10A</t>
  </si>
  <si>
    <t>jennifer galarza</t>
  </si>
  <si>
    <t>galarza</t>
  </si>
  <si>
    <t>14008076CF10A</t>
  </si>
  <si>
    <t>emilio garcia</t>
  </si>
  <si>
    <t>14006382CF10A</t>
  </si>
  <si>
    <t>nesler dumera</t>
  </si>
  <si>
    <t>nesler</t>
  </si>
  <si>
    <t>dumera</t>
  </si>
  <si>
    <t>13012561CF10A</t>
  </si>
  <si>
    <t>kyle awan</t>
  </si>
  <si>
    <t>awan</t>
  </si>
  <si>
    <t>15000144MM30A</t>
  </si>
  <si>
    <t>eliel cruz</t>
  </si>
  <si>
    <t>eliel</t>
  </si>
  <si>
    <t>14011595CF10A</t>
  </si>
  <si>
    <t>matthew tallis</t>
  </si>
  <si>
    <t>tallis</t>
  </si>
  <si>
    <t>14015771CF10A</t>
  </si>
  <si>
    <t>keoshia martin</t>
  </si>
  <si>
    <t>keoshia</t>
  </si>
  <si>
    <t>14014425CF10A</t>
  </si>
  <si>
    <t>wensley edmond</t>
  </si>
  <si>
    <t>wensley</t>
  </si>
  <si>
    <t>14014923MM10A</t>
  </si>
  <si>
    <t>peter borkowicz</t>
  </si>
  <si>
    <t>borkowicz</t>
  </si>
  <si>
    <t>14007890CF10A</t>
  </si>
  <si>
    <t>Battery On Fire Fighter</t>
  </si>
  <si>
    <t>14012344MM10A</t>
  </si>
  <si>
    <t>robert zogby</t>
  </si>
  <si>
    <t>zogby</t>
  </si>
  <si>
    <t>14009224CF10A</t>
  </si>
  <si>
    <t>jamaal alleyne</t>
  </si>
  <si>
    <t>13000566CF10A</t>
  </si>
  <si>
    <t>marc cherisnord</t>
  </si>
  <si>
    <t>cherisnord</t>
  </si>
  <si>
    <t>14011343CF10A</t>
  </si>
  <si>
    <t>14001885MM30A</t>
  </si>
  <si>
    <t>marcjosue baptiste</t>
  </si>
  <si>
    <t>marcjosue</t>
  </si>
  <si>
    <t>14010236CF10A</t>
  </si>
  <si>
    <t>edgar stenerwald</t>
  </si>
  <si>
    <t>edgar</t>
  </si>
  <si>
    <t>stenerwald</t>
  </si>
  <si>
    <t>12010762CF10A</t>
  </si>
  <si>
    <t>shatara brown</t>
  </si>
  <si>
    <t>shatara</t>
  </si>
  <si>
    <t>13002100CF10A</t>
  </si>
  <si>
    <t>14007775MM10A</t>
  </si>
  <si>
    <t>michelle belfon-hackett</t>
  </si>
  <si>
    <t>belfon-hackett</t>
  </si>
  <si>
    <t>14004667CF10A</t>
  </si>
  <si>
    <t>marce charles</t>
  </si>
  <si>
    <t>marce</t>
  </si>
  <si>
    <t>13014475CF10A</t>
  </si>
  <si>
    <t>14016123MM10A</t>
  </si>
  <si>
    <t>mathew breeden</t>
  </si>
  <si>
    <t>mathew</t>
  </si>
  <si>
    <t>breeden</t>
  </si>
  <si>
    <t>13009450CF10A</t>
  </si>
  <si>
    <t>13015405CF10A</t>
  </si>
  <si>
    <t>jose pantaleon</t>
  </si>
  <si>
    <t>pantaleon</t>
  </si>
  <si>
    <t>13022076MM10A</t>
  </si>
  <si>
    <t>14012685CF10A</t>
  </si>
  <si>
    <t>thomas fairbrother</t>
  </si>
  <si>
    <t>fairbrother</t>
  </si>
  <si>
    <t>13011876CF10A</t>
  </si>
  <si>
    <t>14007947MM10A</t>
  </si>
  <si>
    <t>14016221CF10A</t>
  </si>
  <si>
    <t>thomas papacosmas</t>
  </si>
  <si>
    <t>papacosmas</t>
  </si>
  <si>
    <t>13000536CF10A</t>
  </si>
  <si>
    <t>13005285CF10A</t>
  </si>
  <si>
    <t>anthony gonzalez</t>
  </si>
  <si>
    <t>13007366CF10A</t>
  </si>
  <si>
    <t>eddie delgado</t>
  </si>
  <si>
    <t>14006746CF10A</t>
  </si>
  <si>
    <t>dwight gray</t>
  </si>
  <si>
    <t>dwight</t>
  </si>
  <si>
    <t>13007417MM10A</t>
  </si>
  <si>
    <t>13012040CF10A</t>
  </si>
  <si>
    <t>andre hamilton</t>
  </si>
  <si>
    <t>12059636TC10A</t>
  </si>
  <si>
    <t>ralph simmons</t>
  </si>
  <si>
    <t>fred martin</t>
  </si>
  <si>
    <t>14014806CF10A</t>
  </si>
  <si>
    <t>15011327CF10A</t>
  </si>
  <si>
    <t>largos stephens</t>
  </si>
  <si>
    <t>largos</t>
  </si>
  <si>
    <t>14015755CF10A</t>
  </si>
  <si>
    <t>14044863TC10A</t>
  </si>
  <si>
    <t>jamal bailey</t>
  </si>
  <si>
    <t>antoine valmyr</t>
  </si>
  <si>
    <t>valmyr</t>
  </si>
  <si>
    <t>11018891CF10A</t>
  </si>
  <si>
    <t>13017368CF10A</t>
  </si>
  <si>
    <t>derek modia</t>
  </si>
  <si>
    <t>modia</t>
  </si>
  <si>
    <t>13012098CF10A</t>
  </si>
  <si>
    <t>asefa penha</t>
  </si>
  <si>
    <t>asefa</t>
  </si>
  <si>
    <t>penha</t>
  </si>
  <si>
    <t>13007360CF10A</t>
  </si>
  <si>
    <t>14016868TC20A</t>
  </si>
  <si>
    <t>luisa escobar</t>
  </si>
  <si>
    <t>luisa</t>
  </si>
  <si>
    <t>11025260TC20A</t>
  </si>
  <si>
    <t>lester baczewski</t>
  </si>
  <si>
    <t>baczewski</t>
  </si>
  <si>
    <t>13023936MM10A</t>
  </si>
  <si>
    <t>Driving While Intoxicated</t>
  </si>
  <si>
    <t>andy williams</t>
  </si>
  <si>
    <t>14014896CF10A</t>
  </si>
  <si>
    <t>jamie marchessault</t>
  </si>
  <si>
    <t>marchessault</t>
  </si>
  <si>
    <t>13011282MM10A</t>
  </si>
  <si>
    <t>13072488TC40A</t>
  </si>
  <si>
    <t>bari saunders</t>
  </si>
  <si>
    <t>bari</t>
  </si>
  <si>
    <t>saunders</t>
  </si>
  <si>
    <t>13018048MM10A</t>
  </si>
  <si>
    <t>ben johnson</t>
  </si>
  <si>
    <t>14012281CF10A</t>
  </si>
  <si>
    <t>paul roberts</t>
  </si>
  <si>
    <t>13005950TC10A</t>
  </si>
  <si>
    <t>adam zayas</t>
  </si>
  <si>
    <t>13016031CF10A</t>
  </si>
  <si>
    <t>15000099CF10A</t>
  </si>
  <si>
    <t>dwayne sanders</t>
  </si>
  <si>
    <t>14016243CF10A</t>
  </si>
  <si>
    <t>ariana culmer</t>
  </si>
  <si>
    <t>ariana</t>
  </si>
  <si>
    <t>culmer</t>
  </si>
  <si>
    <t>13007523CF10A</t>
  </si>
  <si>
    <t>marcell mcdonald</t>
  </si>
  <si>
    <t>marcell</t>
  </si>
  <si>
    <t>14008272MM10A</t>
  </si>
  <si>
    <t>raphael cabrices</t>
  </si>
  <si>
    <t>cabrices</t>
  </si>
  <si>
    <t>13013312MM10A</t>
  </si>
  <si>
    <t>kirby registe</t>
  </si>
  <si>
    <t>registe</t>
  </si>
  <si>
    <t>14016063CF10A</t>
  </si>
  <si>
    <t>kenneth fennell</t>
  </si>
  <si>
    <t>fennell</t>
  </si>
  <si>
    <t>13016714CF10A</t>
  </si>
  <si>
    <t>maximo diaz</t>
  </si>
  <si>
    <t>13005567CF10A</t>
  </si>
  <si>
    <t>don mixon</t>
  </si>
  <si>
    <t>mixon</t>
  </si>
  <si>
    <t>13015978CF10A</t>
  </si>
  <si>
    <t>14005373CF10A</t>
  </si>
  <si>
    <t>jessie davis</t>
  </si>
  <si>
    <t>12023063MM10A</t>
  </si>
  <si>
    <t>13017786MM10A</t>
  </si>
  <si>
    <t>thomas defelice</t>
  </si>
  <si>
    <t>defelice</t>
  </si>
  <si>
    <t>14004520MU10A</t>
  </si>
  <si>
    <t>christopher porter</t>
  </si>
  <si>
    <t>14015201CF10A</t>
  </si>
  <si>
    <t>tony lucien</t>
  </si>
  <si>
    <t>lucien</t>
  </si>
  <si>
    <t>13014746TC20A</t>
  </si>
  <si>
    <t>christopher alexander</t>
  </si>
  <si>
    <t>14007614CF10A</t>
  </si>
  <si>
    <t>isiah carter</t>
  </si>
  <si>
    <t>isiah</t>
  </si>
  <si>
    <t>13010165CF10A</t>
  </si>
  <si>
    <t>13012000CF10A</t>
  </si>
  <si>
    <t>alexander drzewucki</t>
  </si>
  <si>
    <t>drzewucki</t>
  </si>
  <si>
    <t>14004444CF10A</t>
  </si>
  <si>
    <t>james young</t>
  </si>
  <si>
    <t>larry mitchell</t>
  </si>
  <si>
    <t>14002613CF10A</t>
  </si>
  <si>
    <t>abraham flores</t>
  </si>
  <si>
    <t>14013908CF10A</t>
  </si>
  <si>
    <t>alrick francis</t>
  </si>
  <si>
    <t>13009335MM10A</t>
  </si>
  <si>
    <t>13012803MM10A</t>
  </si>
  <si>
    <t>marta escobar</t>
  </si>
  <si>
    <t>marta</t>
  </si>
  <si>
    <t>14014702MM10A</t>
  </si>
  <si>
    <t>eldrich allen</t>
  </si>
  <si>
    <t>eldrich</t>
  </si>
  <si>
    <t>13012956CF10A</t>
  </si>
  <si>
    <t>13014322CF10A</t>
  </si>
  <si>
    <t>matthew george</t>
  </si>
  <si>
    <t>13009824CF10A</t>
  </si>
  <si>
    <t>nadege examar</t>
  </si>
  <si>
    <t>nadege</t>
  </si>
  <si>
    <t>examar</t>
  </si>
  <si>
    <t>13015190CF10A</t>
  </si>
  <si>
    <t>sondra zalloum</t>
  </si>
  <si>
    <t>zalloum</t>
  </si>
  <si>
    <t>14013201MO10A</t>
  </si>
  <si>
    <t>miguelson joseph</t>
  </si>
  <si>
    <t>miguelson</t>
  </si>
  <si>
    <t>14013660MM10A</t>
  </si>
  <si>
    <t>cameron russell</t>
  </si>
  <si>
    <t>13015103CF10A</t>
  </si>
  <si>
    <t>14015730TC10A</t>
  </si>
  <si>
    <t>joseph perez</t>
  </si>
  <si>
    <t>13007573CF10A</t>
  </si>
  <si>
    <t>larenz daniel</t>
  </si>
  <si>
    <t>larenz</t>
  </si>
  <si>
    <t>14010775CF10A</t>
  </si>
  <si>
    <t>14011545CF10A</t>
  </si>
  <si>
    <t>janae hull</t>
  </si>
  <si>
    <t>janae</t>
  </si>
  <si>
    <t>hull</t>
  </si>
  <si>
    <t>14011541CF10A</t>
  </si>
  <si>
    <t>michelle merritt</t>
  </si>
  <si>
    <t>merritt</t>
  </si>
  <si>
    <t>14016370CF10A</t>
  </si>
  <si>
    <t>justin hankerson</t>
  </si>
  <si>
    <t>14013710CF10A</t>
  </si>
  <si>
    <t>edwin chaj</t>
  </si>
  <si>
    <t>chaj</t>
  </si>
  <si>
    <t>13023292MM10A</t>
  </si>
  <si>
    <t>charles major</t>
  </si>
  <si>
    <t>13019815MM10A</t>
  </si>
  <si>
    <t>marquis rodriguez</t>
  </si>
  <si>
    <t>14000651MM10A</t>
  </si>
  <si>
    <t>monet walkerfinch</t>
  </si>
  <si>
    <t>monet</t>
  </si>
  <si>
    <t>walkerfinch</t>
  </si>
  <si>
    <t>12009527MM10A</t>
  </si>
  <si>
    <t>15000378CF10A</t>
  </si>
  <si>
    <t>richard fox</t>
  </si>
  <si>
    <t>13017611CF10A</t>
  </si>
  <si>
    <t>15032395TC20A</t>
  </si>
  <si>
    <t>keisha vaughn</t>
  </si>
  <si>
    <t>00037912TC10A</t>
  </si>
  <si>
    <t>deaunta jackson jr</t>
  </si>
  <si>
    <t>deaunta</t>
  </si>
  <si>
    <t>jackson jr</t>
  </si>
  <si>
    <t>mitchell vasquez</t>
  </si>
  <si>
    <t>14008169CF10A</t>
  </si>
  <si>
    <t>roger nettles</t>
  </si>
  <si>
    <t>nettles</t>
  </si>
  <si>
    <t>13011015CF10A</t>
  </si>
  <si>
    <t>george panageotou</t>
  </si>
  <si>
    <t>panageotou</t>
  </si>
  <si>
    <t>14012617CF10A</t>
  </si>
  <si>
    <t>james luxama</t>
  </si>
  <si>
    <t>luxama</t>
  </si>
  <si>
    <t>13001781TC10A</t>
  </si>
  <si>
    <t>jean mbilli</t>
  </si>
  <si>
    <t>mbilli</t>
  </si>
  <si>
    <t>14042534MU10A</t>
  </si>
  <si>
    <t>samantha baubriant</t>
  </si>
  <si>
    <t>baubriant</t>
  </si>
  <si>
    <t>13006034CF10A</t>
  </si>
  <si>
    <t>dale janki</t>
  </si>
  <si>
    <t>janki</t>
  </si>
  <si>
    <t>13006350CF10A</t>
  </si>
  <si>
    <t>14006960MM10A</t>
  </si>
  <si>
    <t>miguel saravialeon</t>
  </si>
  <si>
    <t>saravialeon</t>
  </si>
  <si>
    <t>14032381MU10A</t>
  </si>
  <si>
    <t>timothy tintori</t>
  </si>
  <si>
    <t>tintori</t>
  </si>
  <si>
    <t>14007262MM10A</t>
  </si>
  <si>
    <t>juan moralessantos</t>
  </si>
  <si>
    <t>moralessantos</t>
  </si>
  <si>
    <t>13002600CF10A</t>
  </si>
  <si>
    <t>austin bennett</t>
  </si>
  <si>
    <t>14014286CF10A</t>
  </si>
  <si>
    <t>Aiding Escape</t>
  </si>
  <si>
    <t>15009981CF10A</t>
  </si>
  <si>
    <t>graciela mino</t>
  </si>
  <si>
    <t>mino</t>
  </si>
  <si>
    <t>11050306TC10A</t>
  </si>
  <si>
    <t>lina walsh</t>
  </si>
  <si>
    <t>lina</t>
  </si>
  <si>
    <t>12008113CF10A</t>
  </si>
  <si>
    <t>Traffick Hydrocodone   4g&gt;&lt;14g</t>
  </si>
  <si>
    <t>roy munro</t>
  </si>
  <si>
    <t>munro</t>
  </si>
  <si>
    <t>14002370CF10A</t>
  </si>
  <si>
    <t>cedrick white</t>
  </si>
  <si>
    <t>cedrick</t>
  </si>
  <si>
    <t>14001486CF10A</t>
  </si>
  <si>
    <t>timothy corvino</t>
  </si>
  <si>
    <t>corvino</t>
  </si>
  <si>
    <t>cleve george</t>
  </si>
  <si>
    <t>cleve</t>
  </si>
  <si>
    <t>13001902CF10A</t>
  </si>
  <si>
    <t>joseph aragunde</t>
  </si>
  <si>
    <t>aragunde</t>
  </si>
  <si>
    <t>14014769CF10A</t>
  </si>
  <si>
    <t>andre viruez</t>
  </si>
  <si>
    <t>viruez</t>
  </si>
  <si>
    <t>13015053MM10A</t>
  </si>
  <si>
    <t>benjamin joseph</t>
  </si>
  <si>
    <t>13000931CF10A</t>
  </si>
  <si>
    <t>13014396CF10A</t>
  </si>
  <si>
    <t>Battery Upon Detainee</t>
  </si>
  <si>
    <t>devonte fowler</t>
  </si>
  <si>
    <t>fowler</t>
  </si>
  <si>
    <t>13001435CF10A</t>
  </si>
  <si>
    <t>Poss/Sell/Del Cocaine 1000FT Sch</t>
  </si>
  <si>
    <t>15005882MM10A</t>
  </si>
  <si>
    <t>kedra brown</t>
  </si>
  <si>
    <t>kedra</t>
  </si>
  <si>
    <t>michael esposito</t>
  </si>
  <si>
    <t>esposito</t>
  </si>
  <si>
    <t>lucas freire</t>
  </si>
  <si>
    <t>freire</t>
  </si>
  <si>
    <t>13007349CF10A</t>
  </si>
  <si>
    <t>13053411TC20A</t>
  </si>
  <si>
    <t>jeff joseph</t>
  </si>
  <si>
    <t>14007217CF10A</t>
  </si>
  <si>
    <t>15053448TC20A</t>
  </si>
  <si>
    <t>quinton taylor</t>
  </si>
  <si>
    <t>quinton</t>
  </si>
  <si>
    <t>14007582CF10A</t>
  </si>
  <si>
    <t>sheldon panton</t>
  </si>
  <si>
    <t>panton</t>
  </si>
  <si>
    <t>14001526CF10A</t>
  </si>
  <si>
    <t>deon daniels</t>
  </si>
  <si>
    <t>13023200MM10A</t>
  </si>
  <si>
    <t>14011104CF10A</t>
  </si>
  <si>
    <t>15009100CF10A</t>
  </si>
  <si>
    <t>mark gaskins</t>
  </si>
  <si>
    <t>gaskins</t>
  </si>
  <si>
    <t>14011498MM10A</t>
  </si>
  <si>
    <t>16000318MM20A</t>
  </si>
  <si>
    <t>gregory white</t>
  </si>
  <si>
    <t>98011734CF10A</t>
  </si>
  <si>
    <t>Poss/pur/sell/deliver Cocaine</t>
  </si>
  <si>
    <t>14013504CF10A</t>
  </si>
  <si>
    <t>juno valdemas</t>
  </si>
  <si>
    <t>juno</t>
  </si>
  <si>
    <t>valdemas</t>
  </si>
  <si>
    <t>13005424MM10A</t>
  </si>
  <si>
    <t>keara jackson</t>
  </si>
  <si>
    <t>keara</t>
  </si>
  <si>
    <t>14016365CF10A</t>
  </si>
  <si>
    <t>donald carlo</t>
  </si>
  <si>
    <t>carlo</t>
  </si>
  <si>
    <t>13017686CF10A</t>
  </si>
  <si>
    <t>cemar knight</t>
  </si>
  <si>
    <t>cemar</t>
  </si>
  <si>
    <t>13005984CF10A</t>
  </si>
  <si>
    <t>willie grant</t>
  </si>
  <si>
    <t>14014902MM10A</t>
  </si>
  <si>
    <t>marco logatti</t>
  </si>
  <si>
    <t>logatti</t>
  </si>
  <si>
    <t>13016996CF10A</t>
  </si>
  <si>
    <t>vivaldo mascarenhas</t>
  </si>
  <si>
    <t>vivaldo</t>
  </si>
  <si>
    <t>mascarenhas</t>
  </si>
  <si>
    <t>13014076MO10A</t>
  </si>
  <si>
    <t>14033442TC30A</t>
  </si>
  <si>
    <t>colby lecain</t>
  </si>
  <si>
    <t>colby</t>
  </si>
  <si>
    <t>lecain</t>
  </si>
  <si>
    <t>13008728CF10A</t>
  </si>
  <si>
    <t>geraldson jngeorges</t>
  </si>
  <si>
    <t>geraldson</t>
  </si>
  <si>
    <t>jngeorges</t>
  </si>
  <si>
    <t>14012412MM10A</t>
  </si>
  <si>
    <t>nicole jeanbaptiste</t>
  </si>
  <si>
    <t>14004805CF10A</t>
  </si>
  <si>
    <t>john uersel</t>
  </si>
  <si>
    <t>uersel</t>
  </si>
  <si>
    <t>14000616CF10A</t>
  </si>
  <si>
    <t>lynval chambers</t>
  </si>
  <si>
    <t>lynval</t>
  </si>
  <si>
    <t>13005808CF10A</t>
  </si>
  <si>
    <t>14005363CF10A</t>
  </si>
  <si>
    <t>aubray mathis</t>
  </si>
  <si>
    <t>aubray</t>
  </si>
  <si>
    <t>13018331MM10A</t>
  </si>
  <si>
    <t>damon nicholas</t>
  </si>
  <si>
    <t>damon</t>
  </si>
  <si>
    <t>14005328MM10A</t>
  </si>
  <si>
    <t>14011319CF10A</t>
  </si>
  <si>
    <t>13001089TC10A</t>
  </si>
  <si>
    <t>13012698MM10A</t>
  </si>
  <si>
    <t>15007894CF10A</t>
  </si>
  <si>
    <t>kenneth kaplan</t>
  </si>
  <si>
    <t>kaplan</t>
  </si>
  <si>
    <t>13002507CF10A</t>
  </si>
  <si>
    <t>14001664MM40A</t>
  </si>
  <si>
    <t>deamon anglin</t>
  </si>
  <si>
    <t>deamon</t>
  </si>
  <si>
    <t>12025993MM10A</t>
  </si>
  <si>
    <t>15046685TC40A</t>
  </si>
  <si>
    <t>jonathan alfano</t>
  </si>
  <si>
    <t>alfano</t>
  </si>
  <si>
    <t>14013945CF10A</t>
  </si>
  <si>
    <t>oceal brown</t>
  </si>
  <si>
    <t>oceal</t>
  </si>
  <si>
    <t>13015079CF10A</t>
  </si>
  <si>
    <t>marvis washington</t>
  </si>
  <si>
    <t>marvis</t>
  </si>
  <si>
    <t>13015359CF10A</t>
  </si>
  <si>
    <t>anthony phillips</t>
  </si>
  <si>
    <t>13001282CF10A</t>
  </si>
  <si>
    <t>louis smith</t>
  </si>
  <si>
    <t>13005180CF10A</t>
  </si>
  <si>
    <t>david otero</t>
  </si>
  <si>
    <t>otero</t>
  </si>
  <si>
    <t>14017039CF10A</t>
  </si>
  <si>
    <t>15001917CF10A</t>
  </si>
  <si>
    <t>kesnel despinasse</t>
  </si>
  <si>
    <t>kesnel</t>
  </si>
  <si>
    <t>despinasse</t>
  </si>
  <si>
    <t>14016837CF10A</t>
  </si>
  <si>
    <t>16002903MM10A</t>
  </si>
  <si>
    <t>christopher sinclair</t>
  </si>
  <si>
    <t>13017253CF10A</t>
  </si>
  <si>
    <t>14004730CF10A</t>
  </si>
  <si>
    <t>wilford morgan</t>
  </si>
  <si>
    <t>wilford</t>
  </si>
  <si>
    <t>13012665CF10A</t>
  </si>
  <si>
    <t>14015603MM10A</t>
  </si>
  <si>
    <t>paul bert</t>
  </si>
  <si>
    <t>bert</t>
  </si>
  <si>
    <t>14008060CF10A</t>
  </si>
  <si>
    <t>conrada neal</t>
  </si>
  <si>
    <t>conrada</t>
  </si>
  <si>
    <t>14018109MM10A</t>
  </si>
  <si>
    <t>anthony green</t>
  </si>
  <si>
    <t>14013194CF10A</t>
  </si>
  <si>
    <t>james clowers</t>
  </si>
  <si>
    <t>clowers</t>
  </si>
  <si>
    <t>14007209CF10A</t>
  </si>
  <si>
    <t>14011610MM10A</t>
  </si>
  <si>
    <t>joann manzo</t>
  </si>
  <si>
    <t>joann</t>
  </si>
  <si>
    <t>manzo</t>
  </si>
  <si>
    <t>anthony spencer</t>
  </si>
  <si>
    <t>14013403CF10A</t>
  </si>
  <si>
    <t>15002401CF10A</t>
  </si>
  <si>
    <t>daniel freeman</t>
  </si>
  <si>
    <t>14014406CF10A</t>
  </si>
  <si>
    <t>lisa chalako</t>
  </si>
  <si>
    <t>chalako</t>
  </si>
  <si>
    <t>14015132CF10A</t>
  </si>
  <si>
    <t>Offer Agree Secure/Lewd Act</t>
  </si>
  <si>
    <t>dahron edwards</t>
  </si>
  <si>
    <t>dahron</t>
  </si>
  <si>
    <t>13006122MM10A</t>
  </si>
  <si>
    <t>kenneth holem</t>
  </si>
  <si>
    <t>holem</t>
  </si>
  <si>
    <t>14012045CF10A</t>
  </si>
  <si>
    <t>jonathan tovar</t>
  </si>
  <si>
    <t>tovar</t>
  </si>
  <si>
    <t>14005414MM10A</t>
  </si>
  <si>
    <t>14008670MM10A</t>
  </si>
  <si>
    <t>merida roman</t>
  </si>
  <si>
    <t>merida</t>
  </si>
  <si>
    <t>14009916CF10A</t>
  </si>
  <si>
    <t>14003485CF10A</t>
  </si>
  <si>
    <t>Aggravated Battery (Firearm)</t>
  </si>
  <si>
    <t>sebastian bocanegra</t>
  </si>
  <si>
    <t>bocanegra</t>
  </si>
  <si>
    <t>13013795CF10A</t>
  </si>
  <si>
    <t>ulysses johnson</t>
  </si>
  <si>
    <t>14001420TC10A</t>
  </si>
  <si>
    <t>15018252TC30A</t>
  </si>
  <si>
    <t>rajdaye maharajh</t>
  </si>
  <si>
    <t>rajdaye</t>
  </si>
  <si>
    <t>maharajh</t>
  </si>
  <si>
    <t>13014719CF10A</t>
  </si>
  <si>
    <t>jamil jasmin</t>
  </si>
  <si>
    <t>13015908CF10A</t>
  </si>
  <si>
    <t>charles delisi</t>
  </si>
  <si>
    <t>delisi</t>
  </si>
  <si>
    <t>13015168MM10A</t>
  </si>
  <si>
    <t>abrielle smith</t>
  </si>
  <si>
    <t>abrielle</t>
  </si>
  <si>
    <t>14013547CF10A</t>
  </si>
  <si>
    <t>reyaz blackett</t>
  </si>
  <si>
    <t>reyaz</t>
  </si>
  <si>
    <t>blackett</t>
  </si>
  <si>
    <t>13002871CF10A</t>
  </si>
  <si>
    <t>14005611CF10A</t>
  </si>
  <si>
    <t>jonathon muniz</t>
  </si>
  <si>
    <t>muniz</t>
  </si>
  <si>
    <t>thomas oliver</t>
  </si>
  <si>
    <t>14016835MM10A</t>
  </si>
  <si>
    <t>robert roser</t>
  </si>
  <si>
    <t>roser</t>
  </si>
  <si>
    <t>12018010CF10A</t>
  </si>
  <si>
    <t>Del Morphine at/near Park</t>
  </si>
  <si>
    <t>roy jacobs</t>
  </si>
  <si>
    <t>14007545CF10A</t>
  </si>
  <si>
    <t>shanta jackson</t>
  </si>
  <si>
    <t>shanta</t>
  </si>
  <si>
    <t>13008750MM10A</t>
  </si>
  <si>
    <t>13017067CF10A</t>
  </si>
  <si>
    <t>adrian santiago</t>
  </si>
  <si>
    <t>14011486CF10A</t>
  </si>
  <si>
    <t>15000051MM40A</t>
  </si>
  <si>
    <t>walter wilson</t>
  </si>
  <si>
    <t>14012034CF10A</t>
  </si>
  <si>
    <t>kenneth goodman</t>
  </si>
  <si>
    <t>goodman</t>
  </si>
  <si>
    <t>13001981CF10A</t>
  </si>
  <si>
    <t>michael higgins</t>
  </si>
  <si>
    <t>14000123MM10A</t>
  </si>
  <si>
    <t>keith thorpe</t>
  </si>
  <si>
    <t>13022219MM10A</t>
  </si>
  <si>
    <t>14000486MM20A</t>
  </si>
  <si>
    <t>larrell oliviel</t>
  </si>
  <si>
    <t>larrell</t>
  </si>
  <si>
    <t>oliviel</t>
  </si>
  <si>
    <t>14006026CF10A</t>
  </si>
  <si>
    <t>taylor cady</t>
  </si>
  <si>
    <t>cady</t>
  </si>
  <si>
    <t>14015208CF10A</t>
  </si>
  <si>
    <t>jose ortiz</t>
  </si>
  <si>
    <t>13011612MO10A</t>
  </si>
  <si>
    <t>15008312CF10A</t>
  </si>
  <si>
    <t>Renting For Prostitution</t>
  </si>
  <si>
    <t>14016795MO10A</t>
  </si>
  <si>
    <t>DOC/Engage In Fighting</t>
  </si>
  <si>
    <t>rosetta francis</t>
  </si>
  <si>
    <t>rosetta</t>
  </si>
  <si>
    <t>14002663MM10A</t>
  </si>
  <si>
    <t>jajuan holston</t>
  </si>
  <si>
    <t>jajuan</t>
  </si>
  <si>
    <t>12003670CF10A</t>
  </si>
  <si>
    <t>15006706CF10A</t>
  </si>
  <si>
    <t>steven bolinder</t>
  </si>
  <si>
    <t>bolinder</t>
  </si>
  <si>
    <t>08025512TC10A</t>
  </si>
  <si>
    <t>16001722TC20A</t>
  </si>
  <si>
    <t>valentin alvarez</t>
  </si>
  <si>
    <t>14008838CF10A</t>
  </si>
  <si>
    <t>camille mighty</t>
  </si>
  <si>
    <t>camille</t>
  </si>
  <si>
    <t>mighty</t>
  </si>
  <si>
    <t>14006657CF10A</t>
  </si>
  <si>
    <t>lee wechsler</t>
  </si>
  <si>
    <t>wechsler</t>
  </si>
  <si>
    <t>13013759MM10A</t>
  </si>
  <si>
    <t>anthony smart</t>
  </si>
  <si>
    <t>14005505CF10A</t>
  </si>
  <si>
    <t>vernon johnson</t>
  </si>
  <si>
    <t>vernon</t>
  </si>
  <si>
    <t>13003405MM10A</t>
  </si>
  <si>
    <t>13009318MM10A</t>
  </si>
  <si>
    <t>jonray archibald</t>
  </si>
  <si>
    <t>jonray</t>
  </si>
  <si>
    <t>archibald</t>
  </si>
  <si>
    <t>14003173CF10A</t>
  </si>
  <si>
    <t>14004642MM10A</t>
  </si>
  <si>
    <t>edwin etienne</t>
  </si>
  <si>
    <t>13023806MM10A</t>
  </si>
  <si>
    <t>14006769CF10A</t>
  </si>
  <si>
    <t>edmond rijos</t>
  </si>
  <si>
    <t>14003546CF10A</t>
  </si>
  <si>
    <t>leroy anglin</t>
  </si>
  <si>
    <t>13015719CF10A</t>
  </si>
  <si>
    <t>15016610CF10A</t>
  </si>
  <si>
    <t>kyle kane</t>
  </si>
  <si>
    <t>kane</t>
  </si>
  <si>
    <t>13002561CF10A</t>
  </si>
  <si>
    <t>13004375CF10A</t>
  </si>
  <si>
    <t>michael hatcher</t>
  </si>
  <si>
    <t>14001754CF10A</t>
  </si>
  <si>
    <t>john deprima</t>
  </si>
  <si>
    <t>deprima</t>
  </si>
  <si>
    <t>14001409CF10A</t>
  </si>
  <si>
    <t>leonard daley</t>
  </si>
  <si>
    <t>13005373CF10A</t>
  </si>
  <si>
    <t>rayon dawkins</t>
  </si>
  <si>
    <t>rayon</t>
  </si>
  <si>
    <t>14015230MM10A</t>
  </si>
  <si>
    <t>travis smith</t>
  </si>
  <si>
    <t>13007318CF10A</t>
  </si>
  <si>
    <t>14014445CF10A</t>
  </si>
  <si>
    <t>trevon madison</t>
  </si>
  <si>
    <t>13018920MM10A</t>
  </si>
  <si>
    <t>latoya tillman</t>
  </si>
  <si>
    <t>14006677CF10A</t>
  </si>
  <si>
    <t>howard babitz</t>
  </si>
  <si>
    <t>babitz</t>
  </si>
  <si>
    <t>14009911MU10A</t>
  </si>
  <si>
    <t>15002014MM30A</t>
  </si>
  <si>
    <t>Obstuct By Solicitation</t>
  </si>
  <si>
    <t>ivan lubin</t>
  </si>
  <si>
    <t>14011026CF10A</t>
  </si>
  <si>
    <t>14012673CF10A</t>
  </si>
  <si>
    <t>ernest forestal</t>
  </si>
  <si>
    <t>forestal</t>
  </si>
  <si>
    <t>12022160MM10A</t>
  </si>
  <si>
    <t>13021347MM10A</t>
  </si>
  <si>
    <t>fabiola pierre</t>
  </si>
  <si>
    <t>fabiola</t>
  </si>
  <si>
    <t>14016131MM10A</t>
  </si>
  <si>
    <t>richard kirk</t>
  </si>
  <si>
    <t>14005228MM10A</t>
  </si>
  <si>
    <t>solomon mccarter</t>
  </si>
  <si>
    <t>mccarter</t>
  </si>
  <si>
    <t>13016444CF10A</t>
  </si>
  <si>
    <t>carlos perezzambrano</t>
  </si>
  <si>
    <t>perezzambrano</t>
  </si>
  <si>
    <t>13021457MM10A</t>
  </si>
  <si>
    <t>jason howell</t>
  </si>
  <si>
    <t>14003853CF10A</t>
  </si>
  <si>
    <t>deondra porter</t>
  </si>
  <si>
    <t>deondra</t>
  </si>
  <si>
    <t>14000973CF10A</t>
  </si>
  <si>
    <t>15002030MM10A</t>
  </si>
  <si>
    <t>shanard mccall</t>
  </si>
  <si>
    <t>shanard</t>
  </si>
  <si>
    <t>14006649CF10A</t>
  </si>
  <si>
    <t>nathaniel echevarria</t>
  </si>
  <si>
    <t>13005900CF10A</t>
  </si>
  <si>
    <t>frederick bedell</t>
  </si>
  <si>
    <t>bedell</t>
  </si>
  <si>
    <t>13000025MM10A</t>
  </si>
  <si>
    <t>14006576MM10A</t>
  </si>
  <si>
    <t>14014539CF10A</t>
  </si>
  <si>
    <t>jermaine buchanan</t>
  </si>
  <si>
    <t>buchanan</t>
  </si>
  <si>
    <t>13000072CF10A</t>
  </si>
  <si>
    <t>jason operle</t>
  </si>
  <si>
    <t>operle</t>
  </si>
  <si>
    <t>12002899CF10A</t>
  </si>
  <si>
    <t>13014694MM10A</t>
  </si>
  <si>
    <t>wendy williams</t>
  </si>
  <si>
    <t>14016845MM10A</t>
  </si>
  <si>
    <t>david garrison</t>
  </si>
  <si>
    <t>10018309CF10A</t>
  </si>
  <si>
    <t>lavanda reiniger</t>
  </si>
  <si>
    <t>lavanda</t>
  </si>
  <si>
    <t>reiniger</t>
  </si>
  <si>
    <t>14009116CF10A</t>
  </si>
  <si>
    <t>travis perkins</t>
  </si>
  <si>
    <t>jesus guzmansilva</t>
  </si>
  <si>
    <t>guzmansilva</t>
  </si>
  <si>
    <t>14002644MM10A</t>
  </si>
  <si>
    <t>rodney monroe</t>
  </si>
  <si>
    <t>monroe</t>
  </si>
  <si>
    <t>14004872MM10A</t>
  </si>
  <si>
    <t>15008617CF10A</t>
  </si>
  <si>
    <t>charles laurie</t>
  </si>
  <si>
    <t>laurie</t>
  </si>
  <si>
    <t>13017461CF10A</t>
  </si>
  <si>
    <t>shelia celestin</t>
  </si>
  <si>
    <t>shelia</t>
  </si>
  <si>
    <t>celestin</t>
  </si>
  <si>
    <t>erik wantuck</t>
  </si>
  <si>
    <t>wantuck</t>
  </si>
  <si>
    <t>13009140CF10A</t>
  </si>
  <si>
    <t>christina ramage</t>
  </si>
  <si>
    <t>ramage</t>
  </si>
  <si>
    <t>14001095CF10A</t>
  </si>
  <si>
    <t>16002393MM10A</t>
  </si>
  <si>
    <t>joseph calderon</t>
  </si>
  <si>
    <t>14004886CF10A</t>
  </si>
  <si>
    <t>stephanie johnson</t>
  </si>
  <si>
    <t>13006067CF10A</t>
  </si>
  <si>
    <t>14009784CF10A</t>
  </si>
  <si>
    <t>antwon jenkins</t>
  </si>
  <si>
    <t>13015943CF10A</t>
  </si>
  <si>
    <t>jennie degeorge</t>
  </si>
  <si>
    <t>degeorge</t>
  </si>
  <si>
    <t>14014562TC10A</t>
  </si>
  <si>
    <t>julian gonzalez</t>
  </si>
  <si>
    <t>jameka ferguson</t>
  </si>
  <si>
    <t>jameka</t>
  </si>
  <si>
    <t>14007854MM10A</t>
  </si>
  <si>
    <t>christin butler</t>
  </si>
  <si>
    <t>christin</t>
  </si>
  <si>
    <t>14003418CF10A</t>
  </si>
  <si>
    <t>david settle</t>
  </si>
  <si>
    <t>settle</t>
  </si>
  <si>
    <t>14012730CF10A</t>
  </si>
  <si>
    <t>samuels semper</t>
  </si>
  <si>
    <t>semper</t>
  </si>
  <si>
    <t>08021895MM10A</t>
  </si>
  <si>
    <t>triliya baboolal</t>
  </si>
  <si>
    <t>triliya</t>
  </si>
  <si>
    <t>baboolal</t>
  </si>
  <si>
    <t>14014245CF10A</t>
  </si>
  <si>
    <t>mason lopez</t>
  </si>
  <si>
    <t>13005188MM10A</t>
  </si>
  <si>
    <t>13085435TC40A</t>
  </si>
  <si>
    <t>15008838CF10A</t>
  </si>
  <si>
    <t>rodger running</t>
  </si>
  <si>
    <t>rodger</t>
  </si>
  <si>
    <t>running</t>
  </si>
  <si>
    <t>13007210MM10A</t>
  </si>
  <si>
    <t>13013026MM10A</t>
  </si>
  <si>
    <t>bradley gaskins</t>
  </si>
  <si>
    <t>09014657TI20A</t>
  </si>
  <si>
    <t>Possess Tobacco Product Under 18</t>
  </si>
  <si>
    <t>stefanie miranda</t>
  </si>
  <si>
    <t>stefanie</t>
  </si>
  <si>
    <t>14004011CF10A</t>
  </si>
  <si>
    <t>eric redmond</t>
  </si>
  <si>
    <t>redmond</t>
  </si>
  <si>
    <t>13005756MM10A</t>
  </si>
  <si>
    <t>14007041MO10A</t>
  </si>
  <si>
    <t>15001565MM10A</t>
  </si>
  <si>
    <t>vivienne campbell</t>
  </si>
  <si>
    <t>vivienne</t>
  </si>
  <si>
    <t>13002930CF10A</t>
  </si>
  <si>
    <t>david corbin</t>
  </si>
  <si>
    <t>corbin</t>
  </si>
  <si>
    <t>13015689CF10A</t>
  </si>
  <si>
    <t>14001047CF10A</t>
  </si>
  <si>
    <t>Poss F/Arm Delinq</t>
  </si>
  <si>
    <t>george massie</t>
  </si>
  <si>
    <t>massie</t>
  </si>
  <si>
    <t>13010258MM10A</t>
  </si>
  <si>
    <t>ursula fontaine</t>
  </si>
  <si>
    <t>ursula</t>
  </si>
  <si>
    <t>fontaine</t>
  </si>
  <si>
    <t>13001511MM10A</t>
  </si>
  <si>
    <t>gabriela ulpiano</t>
  </si>
  <si>
    <t>ulpiano</t>
  </si>
  <si>
    <t>13018053MM10A</t>
  </si>
  <si>
    <t>darrell roberts</t>
  </si>
  <si>
    <t>10027144MM10A</t>
  </si>
  <si>
    <t>15003080MM10A</t>
  </si>
  <si>
    <t>carolyn weaver</t>
  </si>
  <si>
    <t>13004883MM10A</t>
  </si>
  <si>
    <t>joseph criscione</t>
  </si>
  <si>
    <t>criscione</t>
  </si>
  <si>
    <t>13016231CF10A</t>
  </si>
  <si>
    <t>allyson glass</t>
  </si>
  <si>
    <t>allyson</t>
  </si>
  <si>
    <t>13000595CF10A</t>
  </si>
  <si>
    <t>alexandria dalton</t>
  </si>
  <si>
    <t>13007287CF10A</t>
  </si>
  <si>
    <t>veronica miller</t>
  </si>
  <si>
    <t>13008731CF10A</t>
  </si>
  <si>
    <t>jean pierrelouis</t>
  </si>
  <si>
    <t>14007706CF10A</t>
  </si>
  <si>
    <t>ryan sapp</t>
  </si>
  <si>
    <t>13011746CF10A</t>
  </si>
  <si>
    <t>13019525MM10A</t>
  </si>
  <si>
    <t>joseph clagett</t>
  </si>
  <si>
    <t>clagett</t>
  </si>
  <si>
    <t>14000838CF10A</t>
  </si>
  <si>
    <t>delia smith</t>
  </si>
  <si>
    <t>delia</t>
  </si>
  <si>
    <t>14009225CF10A</t>
  </si>
  <si>
    <t>ameer abdulmalik</t>
  </si>
  <si>
    <t>abdulmalik</t>
  </si>
  <si>
    <t>14001154CF10A</t>
  </si>
  <si>
    <t>george brent</t>
  </si>
  <si>
    <t>13000576CF10A</t>
  </si>
  <si>
    <t>kenyatta bowen</t>
  </si>
  <si>
    <t>kenyatta</t>
  </si>
  <si>
    <t>13010973CF10A</t>
  </si>
  <si>
    <t>14001576MM20A</t>
  </si>
  <si>
    <t>curtis sanders</t>
  </si>
  <si>
    <t>13017387CF10A</t>
  </si>
  <si>
    <t>16000357CF10A</t>
  </si>
  <si>
    <t>taffi wolfe</t>
  </si>
  <si>
    <t>taffi</t>
  </si>
  <si>
    <t>wolfe</t>
  </si>
  <si>
    <t>13005741CF10A</t>
  </si>
  <si>
    <t>daniel giancola</t>
  </si>
  <si>
    <t>giancola</t>
  </si>
  <si>
    <t>12014508MM10A</t>
  </si>
  <si>
    <t>13041630TC10A</t>
  </si>
  <si>
    <t>richemond tanis</t>
  </si>
  <si>
    <t>richemond</t>
  </si>
  <si>
    <t>tanis</t>
  </si>
  <si>
    <t>14017609MM10A</t>
  </si>
  <si>
    <t>jarvis lewis</t>
  </si>
  <si>
    <t>13011568CF10A</t>
  </si>
  <si>
    <t>14004267CF10A</t>
  </si>
  <si>
    <t>immaculee lamothe</t>
  </si>
  <si>
    <t>immaculee</t>
  </si>
  <si>
    <t>lamothe</t>
  </si>
  <si>
    <t>14016544MM10A</t>
  </si>
  <si>
    <t>timothy towns</t>
  </si>
  <si>
    <t>towns</t>
  </si>
  <si>
    <t>12012009CF10A</t>
  </si>
  <si>
    <t>michele lopresti</t>
  </si>
  <si>
    <t>lopresti</t>
  </si>
  <si>
    <t>13001534CF10A</t>
  </si>
  <si>
    <t>renato schossler</t>
  </si>
  <si>
    <t>renato</t>
  </si>
  <si>
    <t>schossler</t>
  </si>
  <si>
    <t>13004781CF10A</t>
  </si>
  <si>
    <t>sherise wright</t>
  </si>
  <si>
    <t>sherise</t>
  </si>
  <si>
    <t>13002846CF10A</t>
  </si>
  <si>
    <t>catherine smith</t>
  </si>
  <si>
    <t>14008795MM10A</t>
  </si>
  <si>
    <t>14033591TC10A</t>
  </si>
  <si>
    <t>gervan mcglashan</t>
  </si>
  <si>
    <t>gervan</t>
  </si>
  <si>
    <t>mcglashan</t>
  </si>
  <si>
    <t>13009556MM10A</t>
  </si>
  <si>
    <t>dave jackson</t>
  </si>
  <si>
    <t>14015492MM10A</t>
  </si>
  <si>
    <t>andrea davidson</t>
  </si>
  <si>
    <t>davidson</t>
  </si>
  <si>
    <t>13013656CF10A</t>
  </si>
  <si>
    <t>15015747CF10A</t>
  </si>
  <si>
    <t>heather friedman</t>
  </si>
  <si>
    <t>friedman</t>
  </si>
  <si>
    <t>14007885MM10A</t>
  </si>
  <si>
    <t>adolfo laurent</t>
  </si>
  <si>
    <t>13007935CF10A</t>
  </si>
  <si>
    <t>david swan</t>
  </si>
  <si>
    <t>13010092MM10A</t>
  </si>
  <si>
    <t>james cooks</t>
  </si>
  <si>
    <t>cooks</t>
  </si>
  <si>
    <t>edgar cisneros</t>
  </si>
  <si>
    <t>cisneros</t>
  </si>
  <si>
    <t>13015860CF10A</t>
  </si>
  <si>
    <t>maurice stubbs</t>
  </si>
  <si>
    <t>14009660CF10A</t>
  </si>
  <si>
    <t>roosevelt kiser</t>
  </si>
  <si>
    <t>kiser</t>
  </si>
  <si>
    <t>13001725MM10A</t>
  </si>
  <si>
    <t>13027767TC10A</t>
  </si>
  <si>
    <t>aaron aprile</t>
  </si>
  <si>
    <t>aprile</t>
  </si>
  <si>
    <t>13016106CF10A</t>
  </si>
  <si>
    <t>sindy gourdet</t>
  </si>
  <si>
    <t>sindy</t>
  </si>
  <si>
    <t>gourdet</t>
  </si>
  <si>
    <t>13009149MM10A</t>
  </si>
  <si>
    <t>harry harrison</t>
  </si>
  <si>
    <t>harry</t>
  </si>
  <si>
    <t>14004378CF10A</t>
  </si>
  <si>
    <t>15009950CF10A</t>
  </si>
  <si>
    <t>angelica benitezmoaralez</t>
  </si>
  <si>
    <t>benitezmoaralez</t>
  </si>
  <si>
    <t>jason martin</t>
  </si>
  <si>
    <t>13000995CF10A</t>
  </si>
  <si>
    <t>vladimir fontaine</t>
  </si>
  <si>
    <t>13016205MM10A</t>
  </si>
  <si>
    <t>juan morales</t>
  </si>
  <si>
    <t>13010974CF10A</t>
  </si>
  <si>
    <t>15002732CF10A</t>
  </si>
  <si>
    <t>richard francis</t>
  </si>
  <si>
    <t>13006347CF10A</t>
  </si>
  <si>
    <t>diego ramires</t>
  </si>
  <si>
    <t>ramires</t>
  </si>
  <si>
    <t>14008279CF10A</t>
  </si>
  <si>
    <t>terrance irvin</t>
  </si>
  <si>
    <t>13014279CF10A</t>
  </si>
  <si>
    <t>13017581CF10A</t>
  </si>
  <si>
    <t>bill olivera</t>
  </si>
  <si>
    <t>bill</t>
  </si>
  <si>
    <t>olivera</t>
  </si>
  <si>
    <t>14006614MM10A</t>
  </si>
  <si>
    <t>david moise</t>
  </si>
  <si>
    <t>13015603CF10A</t>
  </si>
  <si>
    <t>13015852CF10A</t>
  </si>
  <si>
    <t>christopher garcia</t>
  </si>
  <si>
    <t>12010459CF10A</t>
  </si>
  <si>
    <t>15007279CF10A</t>
  </si>
  <si>
    <t>selvin cifuentes-esteban</t>
  </si>
  <si>
    <t>cifuentes-esteban</t>
  </si>
  <si>
    <t>14014239CF10A</t>
  </si>
  <si>
    <t>andres caicedo</t>
  </si>
  <si>
    <t>14005858CF10A</t>
  </si>
  <si>
    <t>14010384MM10A</t>
  </si>
  <si>
    <t>tracy williams</t>
  </si>
  <si>
    <t>tracy</t>
  </si>
  <si>
    <t>14015719CF10A</t>
  </si>
  <si>
    <t>quinton hannan</t>
  </si>
  <si>
    <t>hannan</t>
  </si>
  <si>
    <t>14002690CF10A</t>
  </si>
  <si>
    <t>rovens daphnis</t>
  </si>
  <si>
    <t>rovens</t>
  </si>
  <si>
    <t>daphnis</t>
  </si>
  <si>
    <t>13000138CF10A</t>
  </si>
  <si>
    <t>13006172CF10A</t>
  </si>
  <si>
    <t>linsey calliste</t>
  </si>
  <si>
    <t>linsey</t>
  </si>
  <si>
    <t>calliste</t>
  </si>
  <si>
    <t>14001455CF10A</t>
  </si>
  <si>
    <t>kenneth everett</t>
  </si>
  <si>
    <t>14002314CF10A</t>
  </si>
  <si>
    <t>auta goudreau</t>
  </si>
  <si>
    <t>auta</t>
  </si>
  <si>
    <t>goudreau</t>
  </si>
  <si>
    <t>13000247CF10A</t>
  </si>
  <si>
    <t>kadijah julien</t>
  </si>
  <si>
    <t>kadijah</t>
  </si>
  <si>
    <t>13012305CF10A</t>
  </si>
  <si>
    <t>brandon brown-cruz</t>
  </si>
  <si>
    <t>brown-cruz</t>
  </si>
  <si>
    <t>13015602CF10A</t>
  </si>
  <si>
    <t>arthur jenkins</t>
  </si>
  <si>
    <t>12015049CF10A</t>
  </si>
  <si>
    <t>zachary raquepaw</t>
  </si>
  <si>
    <t>raquepaw</t>
  </si>
  <si>
    <t>14011655CF10A</t>
  </si>
  <si>
    <t>14014528CF10A</t>
  </si>
  <si>
    <t>leroy lake</t>
  </si>
  <si>
    <t>14001743CF10A</t>
  </si>
  <si>
    <t>henry carter</t>
  </si>
  <si>
    <t>10017179CF10A</t>
  </si>
  <si>
    <t>vonda rivers</t>
  </si>
  <si>
    <t>vonda</t>
  </si>
  <si>
    <t>rivers</t>
  </si>
  <si>
    <t>14003604CF10A</t>
  </si>
  <si>
    <t>15000126MM30A</t>
  </si>
  <si>
    <t>thomas hansler</t>
  </si>
  <si>
    <t>hansler</t>
  </si>
  <si>
    <t>11020517MM10A</t>
  </si>
  <si>
    <t>kendall dunbar</t>
  </si>
  <si>
    <t>dunbar</t>
  </si>
  <si>
    <t>14008230MM10A</t>
  </si>
  <si>
    <t>14024720TC10A</t>
  </si>
  <si>
    <t>jerron pitts</t>
  </si>
  <si>
    <t>jerron</t>
  </si>
  <si>
    <t>14009450CF10A</t>
  </si>
  <si>
    <t>15006896CF10A</t>
  </si>
  <si>
    <t>zackary salamone</t>
  </si>
  <si>
    <t>zackary</t>
  </si>
  <si>
    <t>salamone</t>
  </si>
  <si>
    <t>13003258CF10A</t>
  </si>
  <si>
    <t>garcia hilaire</t>
  </si>
  <si>
    <t>hilaire</t>
  </si>
  <si>
    <t>11014207CF10A</t>
  </si>
  <si>
    <t>guillermo villalobos</t>
  </si>
  <si>
    <t>14036455MU10A</t>
  </si>
  <si>
    <t>laver dent</t>
  </si>
  <si>
    <t>laver</t>
  </si>
  <si>
    <t>13006099CF10A</t>
  </si>
  <si>
    <t>15015089CF10A</t>
  </si>
  <si>
    <t>john guillaume</t>
  </si>
  <si>
    <t>guillaume</t>
  </si>
  <si>
    <t>13017848CF10A</t>
  </si>
  <si>
    <t>15011874CF10A</t>
  </si>
  <si>
    <t>carlos calle</t>
  </si>
  <si>
    <t>calle</t>
  </si>
  <si>
    <t>13004726MM10A</t>
  </si>
  <si>
    <t>15035132TC20A</t>
  </si>
  <si>
    <t>tommie carter</t>
  </si>
  <si>
    <t>13000317CF10A</t>
  </si>
  <si>
    <t>daniel swakcerd</t>
  </si>
  <si>
    <t>swakcerd</t>
  </si>
  <si>
    <t>14007176CF10A</t>
  </si>
  <si>
    <t>15005468CF10A</t>
  </si>
  <si>
    <t>jackson exalus</t>
  </si>
  <si>
    <t>exalus</t>
  </si>
  <si>
    <t>13007120CF10A</t>
  </si>
  <si>
    <t>15004135MM10A</t>
  </si>
  <si>
    <t>rod robinson</t>
  </si>
  <si>
    <t>rod</t>
  </si>
  <si>
    <t>13017781CF10A</t>
  </si>
  <si>
    <t>derrick perry</t>
  </si>
  <si>
    <t>14003297CF10A</t>
  </si>
  <si>
    <t>michael denonno</t>
  </si>
  <si>
    <t>denonno</t>
  </si>
  <si>
    <t>13017307MM10A</t>
  </si>
  <si>
    <t>14002476MM20A</t>
  </si>
  <si>
    <t>jameeka obriant</t>
  </si>
  <si>
    <t>jameeka</t>
  </si>
  <si>
    <t>obriant</t>
  </si>
  <si>
    <t>13008701CF10A</t>
  </si>
  <si>
    <t>jason lacroix</t>
  </si>
  <si>
    <t>lacroix</t>
  </si>
  <si>
    <t>14000575CF10A</t>
  </si>
  <si>
    <t>14075727TC40A</t>
  </si>
  <si>
    <t>brenda smith-claxton</t>
  </si>
  <si>
    <t>smith-claxton</t>
  </si>
  <si>
    <t>14007635CF10A</t>
  </si>
  <si>
    <t>rakesha hills</t>
  </si>
  <si>
    <t>rakesha</t>
  </si>
  <si>
    <t>hills</t>
  </si>
  <si>
    <t>13013530CF10A</t>
  </si>
  <si>
    <t>14003801MM10A</t>
  </si>
  <si>
    <t>harriet blake</t>
  </si>
  <si>
    <t>harriet</t>
  </si>
  <si>
    <t>13016895CF10A</t>
  </si>
  <si>
    <t>derrick roundtree</t>
  </si>
  <si>
    <t>alejandro ortiz</t>
  </si>
  <si>
    <t>14010731MM10A</t>
  </si>
  <si>
    <t>matthew haffner</t>
  </si>
  <si>
    <t>haffner</t>
  </si>
  <si>
    <t>13017820CF10A</t>
  </si>
  <si>
    <t>eimar galvis</t>
  </si>
  <si>
    <t>eimar</t>
  </si>
  <si>
    <t>galvis</t>
  </si>
  <si>
    <t>13000098CF10A</t>
  </si>
  <si>
    <t>15004400MM10A</t>
  </si>
  <si>
    <t>ryan franz</t>
  </si>
  <si>
    <t>franz</t>
  </si>
  <si>
    <t>13007492CF10A</t>
  </si>
  <si>
    <t>13001501MM30A</t>
  </si>
  <si>
    <t>everson alexis</t>
  </si>
  <si>
    <t>everson</t>
  </si>
  <si>
    <t>14001503MM10A</t>
  </si>
  <si>
    <t>robert jackson</t>
  </si>
  <si>
    <t>14024698MU10A</t>
  </si>
  <si>
    <t>andrew forsyth</t>
  </si>
  <si>
    <t>forsyth</t>
  </si>
  <si>
    <t>14005068CF10A</t>
  </si>
  <si>
    <t>andre eaton</t>
  </si>
  <si>
    <t>13016493CF10A</t>
  </si>
  <si>
    <t>gian di boscio</t>
  </si>
  <si>
    <t>gian</t>
  </si>
  <si>
    <t>di boscio</t>
  </si>
  <si>
    <t>14014520CF10A</t>
  </si>
  <si>
    <t>michael marshall</t>
  </si>
  <si>
    <t>14006475MM10A</t>
  </si>
  <si>
    <t>lenin rincon</t>
  </si>
  <si>
    <t>lenin</t>
  </si>
  <si>
    <t>rincon</t>
  </si>
  <si>
    <t>13000010CF10A</t>
  </si>
  <si>
    <t>13001020CF10A</t>
  </si>
  <si>
    <t>lakesia hawkins</t>
  </si>
  <si>
    <t>lakesia</t>
  </si>
  <si>
    <t>14001960MM10A</t>
  </si>
  <si>
    <t>vincent caggiano</t>
  </si>
  <si>
    <t>14009286CF10A</t>
  </si>
  <si>
    <t>dena gaines</t>
  </si>
  <si>
    <t>dena</t>
  </si>
  <si>
    <t>gaines</t>
  </si>
  <si>
    <t>13011514CF10A</t>
  </si>
  <si>
    <t>alphonse mills</t>
  </si>
  <si>
    <t>alphonse</t>
  </si>
  <si>
    <t>13003467CF10A</t>
  </si>
  <si>
    <t>dontae pew</t>
  </si>
  <si>
    <t>dontae</t>
  </si>
  <si>
    <t>pew</t>
  </si>
  <si>
    <t>13004098CF10A</t>
  </si>
  <si>
    <t>Sale/Del Cocaine Child Care Fac</t>
  </si>
  <si>
    <t>jenna bey</t>
  </si>
  <si>
    <t>jenna</t>
  </si>
  <si>
    <t>bey</t>
  </si>
  <si>
    <t>zachary arenson</t>
  </si>
  <si>
    <t>arenson</t>
  </si>
  <si>
    <t>13016888CF10A</t>
  </si>
  <si>
    <t>jeffrey chidsey</t>
  </si>
  <si>
    <t>chidsey</t>
  </si>
  <si>
    <t>15014942CF10A</t>
  </si>
  <si>
    <t>Murder In 2nd Degree W/firearm</t>
  </si>
  <si>
    <t>alfred cummings</t>
  </si>
  <si>
    <t>14031780TC20A</t>
  </si>
  <si>
    <t>jessica shouse</t>
  </si>
  <si>
    <t>shouse</t>
  </si>
  <si>
    <t>14006521MM10A</t>
  </si>
  <si>
    <t>bradford crayton</t>
  </si>
  <si>
    <t>bradford</t>
  </si>
  <si>
    <t>crayton</t>
  </si>
  <si>
    <t>13010012MM10A</t>
  </si>
  <si>
    <t>14003318CF10A</t>
  </si>
  <si>
    <t>otis smith</t>
  </si>
  <si>
    <t>14006235CF10A</t>
  </si>
  <si>
    <t>rashenna royster</t>
  </si>
  <si>
    <t>rashenna</t>
  </si>
  <si>
    <t>14001875CF10A</t>
  </si>
  <si>
    <t>15001260MM30A</t>
  </si>
  <si>
    <t>martin capello</t>
  </si>
  <si>
    <t>capello</t>
  </si>
  <si>
    <t>carly nager</t>
  </si>
  <si>
    <t>carly</t>
  </si>
  <si>
    <t>nager</t>
  </si>
  <si>
    <t>14007239MM10A</t>
  </si>
  <si>
    <t>kendra eubanks</t>
  </si>
  <si>
    <t>kendra</t>
  </si>
  <si>
    <t>14003878CF10A</t>
  </si>
  <si>
    <t>michael floyd</t>
  </si>
  <si>
    <t>14002194MM10A</t>
  </si>
  <si>
    <t>14012662MM10A</t>
  </si>
  <si>
    <t>jearod mccall</t>
  </si>
  <si>
    <t>jearod</t>
  </si>
  <si>
    <t>felix regis</t>
  </si>
  <si>
    <t>regis</t>
  </si>
  <si>
    <t>13016330CF10A</t>
  </si>
  <si>
    <t>francisco sanchezlagomarcino</t>
  </si>
  <si>
    <t>sanchezlagomarcino</t>
  </si>
  <si>
    <t>13020330TC10A</t>
  </si>
  <si>
    <t>16000043CF10A</t>
  </si>
  <si>
    <t>patrick jean</t>
  </si>
  <si>
    <t>04017955CF10A</t>
  </si>
  <si>
    <t>ladson jr. preston</t>
  </si>
  <si>
    <t>ladson jr.</t>
  </si>
  <si>
    <t>carmelle prospere</t>
  </si>
  <si>
    <t>carmelle</t>
  </si>
  <si>
    <t>prospere</t>
  </si>
  <si>
    <t>14005016MM10A</t>
  </si>
  <si>
    <t>nicholas brady</t>
  </si>
  <si>
    <t>13007866CF10A</t>
  </si>
  <si>
    <t>daniel cox</t>
  </si>
  <si>
    <t>cox</t>
  </si>
  <si>
    <t>14002666CF10A</t>
  </si>
  <si>
    <t>david doughty</t>
  </si>
  <si>
    <t>doughty</t>
  </si>
  <si>
    <t>13017774MM10A</t>
  </si>
  <si>
    <t>14005800MO10A</t>
  </si>
  <si>
    <t>14006612MM10A</t>
  </si>
  <si>
    <t>angel hernandez</t>
  </si>
  <si>
    <t>13018614MM10A</t>
  </si>
  <si>
    <t>carnel white</t>
  </si>
  <si>
    <t>carnel</t>
  </si>
  <si>
    <t>adrien petit</t>
  </si>
  <si>
    <t>13015497MM10A</t>
  </si>
  <si>
    <t>chercolby sweet-foy</t>
  </si>
  <si>
    <t>chercolby</t>
  </si>
  <si>
    <t>sweet-foy</t>
  </si>
  <si>
    <t>13002860CF10A</t>
  </si>
  <si>
    <t>13010198CF10A</t>
  </si>
  <si>
    <t>luis perez</t>
  </si>
  <si>
    <t>10007133CF10A</t>
  </si>
  <si>
    <t>Grand Theft (motor Vehicle)</t>
  </si>
  <si>
    <t>15004534MM10A</t>
  </si>
  <si>
    <t>evan crown</t>
  </si>
  <si>
    <t>crown</t>
  </si>
  <si>
    <t>10009095CF10A</t>
  </si>
  <si>
    <t>latura hall</t>
  </si>
  <si>
    <t>latura</t>
  </si>
  <si>
    <t>13002402MM10A</t>
  </si>
  <si>
    <t>valencia wilsonbrown</t>
  </si>
  <si>
    <t>wilsonbrown</t>
  </si>
  <si>
    <t>13007461MM10A</t>
  </si>
  <si>
    <t>samantha lynch</t>
  </si>
  <si>
    <t>14002294CF10A</t>
  </si>
  <si>
    <t>14001353MM30A</t>
  </si>
  <si>
    <t>tyson harper</t>
  </si>
  <si>
    <t>tyson</t>
  </si>
  <si>
    <t>12002486MM10A</t>
  </si>
  <si>
    <t>whitney krimmel</t>
  </si>
  <si>
    <t>krimmel</t>
  </si>
  <si>
    <t>dillion senior</t>
  </si>
  <si>
    <t>senior</t>
  </si>
  <si>
    <t>14005063CF10A</t>
  </si>
  <si>
    <t>Batt/on a Specified Employee</t>
  </si>
  <si>
    <t>joe renosa</t>
  </si>
  <si>
    <t>renosa</t>
  </si>
  <si>
    <t>13015065CF10A</t>
  </si>
  <si>
    <t>kent comeaux</t>
  </si>
  <si>
    <t>comeaux</t>
  </si>
  <si>
    <t>14016336MM10A</t>
  </si>
  <si>
    <t>christian mcdaniel</t>
  </si>
  <si>
    <t>mcdaniel</t>
  </si>
  <si>
    <t>11014072CF10A</t>
  </si>
  <si>
    <t>14000700CF10A</t>
  </si>
  <si>
    <t>14004052CF10A</t>
  </si>
  <si>
    <t>latyruis reid</t>
  </si>
  <si>
    <t>latyruis</t>
  </si>
  <si>
    <t>12018550CF10A</t>
  </si>
  <si>
    <t>christina deluca</t>
  </si>
  <si>
    <t>deluca</t>
  </si>
  <si>
    <t>13001785CF10A</t>
  </si>
  <si>
    <t>dharmendra dass</t>
  </si>
  <si>
    <t>dharmendra</t>
  </si>
  <si>
    <t>dass</t>
  </si>
  <si>
    <t>14011825CF10A</t>
  </si>
  <si>
    <t>patrick osby</t>
  </si>
  <si>
    <t>osby</t>
  </si>
  <si>
    <t>14003812CF10A</t>
  </si>
  <si>
    <t>13007488CF10A</t>
  </si>
  <si>
    <t>14005961CF10A</t>
  </si>
  <si>
    <t>darren mcbride</t>
  </si>
  <si>
    <t>13003967CF10A</t>
  </si>
  <si>
    <t>14013036CF10A</t>
  </si>
  <si>
    <t>frank battle</t>
  </si>
  <si>
    <t>12005812CF10A</t>
  </si>
  <si>
    <t>renee monroe</t>
  </si>
  <si>
    <t>13005330MM10A</t>
  </si>
  <si>
    <t>juan cuellar</t>
  </si>
  <si>
    <t>cuellar</t>
  </si>
  <si>
    <t>14012086MM10A</t>
  </si>
  <si>
    <t>scott jonas</t>
  </si>
  <si>
    <t>13007466MM10A</t>
  </si>
  <si>
    <t>guize cherisol</t>
  </si>
  <si>
    <t>guize</t>
  </si>
  <si>
    <t>cherisol</t>
  </si>
  <si>
    <t>14004615CF10A</t>
  </si>
  <si>
    <t>peter samuels</t>
  </si>
  <si>
    <t>13006061CF10A</t>
  </si>
  <si>
    <t>13017920CF10A</t>
  </si>
  <si>
    <t>william mckinley</t>
  </si>
  <si>
    <t>14012584MM10A</t>
  </si>
  <si>
    <t>14012841MM10A</t>
  </si>
  <si>
    <t>andre robinson</t>
  </si>
  <si>
    <t>14005768CF10A</t>
  </si>
  <si>
    <t>Trans/Harm/Material to a Minor</t>
  </si>
  <si>
    <t>14083273TC30A</t>
  </si>
  <si>
    <t>henry rubio</t>
  </si>
  <si>
    <t>rubio</t>
  </si>
  <si>
    <t>14012073CF10A</t>
  </si>
  <si>
    <t>jason figueroa</t>
  </si>
  <si>
    <t>14012445CF10A</t>
  </si>
  <si>
    <t>15058119TC20A</t>
  </si>
  <si>
    <t>12007890CF10A</t>
  </si>
  <si>
    <t>kenyatti collins</t>
  </si>
  <si>
    <t>kenyatti</t>
  </si>
  <si>
    <t>13017212MM10A</t>
  </si>
  <si>
    <t>13021107MM10A</t>
  </si>
  <si>
    <t>talal abouhana</t>
  </si>
  <si>
    <t>talal</t>
  </si>
  <si>
    <t>abouhana</t>
  </si>
  <si>
    <t>13003376MM10A</t>
  </si>
  <si>
    <t>juan quintero</t>
  </si>
  <si>
    <t>quintero</t>
  </si>
  <si>
    <t>14011818CF10A</t>
  </si>
  <si>
    <t>baron howard</t>
  </si>
  <si>
    <t>13000107CF10A</t>
  </si>
  <si>
    <t>13019750TC10A</t>
  </si>
  <si>
    <t>raynard middleton</t>
  </si>
  <si>
    <t>raynard</t>
  </si>
  <si>
    <t>13007616MM10A</t>
  </si>
  <si>
    <t>14001309TC10A</t>
  </si>
  <si>
    <t>ian haase</t>
  </si>
  <si>
    <t>haase</t>
  </si>
  <si>
    <t>14008744MM10A</t>
  </si>
  <si>
    <t>nikevis mitchell</t>
  </si>
  <si>
    <t>nikevis</t>
  </si>
  <si>
    <t>13006644CF10A</t>
  </si>
  <si>
    <t>15001535MM30A</t>
  </si>
  <si>
    <t>yves guignard</t>
  </si>
  <si>
    <t>14003627CF10A</t>
  </si>
  <si>
    <t>15000830CF10A</t>
  </si>
  <si>
    <t>charleston williams</t>
  </si>
  <si>
    <t>charleston</t>
  </si>
  <si>
    <t>12017197CF10A</t>
  </si>
  <si>
    <t>john loden</t>
  </si>
  <si>
    <t>14016728CF10A</t>
  </si>
  <si>
    <t>leonard bunker</t>
  </si>
  <si>
    <t>bunker</t>
  </si>
  <si>
    <t>08001860MM40A</t>
  </si>
  <si>
    <t>eric taylor</t>
  </si>
  <si>
    <t>13002423CF10A</t>
  </si>
  <si>
    <t>15025409TC10A</t>
  </si>
  <si>
    <t>ovidio vasquez</t>
  </si>
  <si>
    <t>ovidio</t>
  </si>
  <si>
    <t>13004137MM10A</t>
  </si>
  <si>
    <t>suzette tillit</t>
  </si>
  <si>
    <t>suzette</t>
  </si>
  <si>
    <t>tillit</t>
  </si>
  <si>
    <t>13008631MM10A</t>
  </si>
  <si>
    <t>14001219MM30A</t>
  </si>
  <si>
    <t>mckinsy alfred</t>
  </si>
  <si>
    <t>mckinsy</t>
  </si>
  <si>
    <t>13012571CF10A</t>
  </si>
  <si>
    <t>lam pham</t>
  </si>
  <si>
    <t>pham</t>
  </si>
  <si>
    <t>14014399MM10A</t>
  </si>
  <si>
    <t>jeffrey telsaint</t>
  </si>
  <si>
    <t>telsaint</t>
  </si>
  <si>
    <t>13006309CF10A</t>
  </si>
  <si>
    <t>13019738MM10A</t>
  </si>
  <si>
    <t>suong huynh</t>
  </si>
  <si>
    <t>suong</t>
  </si>
  <si>
    <t>huynh</t>
  </si>
  <si>
    <t>13021131MM10A</t>
  </si>
  <si>
    <t>devan bryant</t>
  </si>
  <si>
    <t>devan</t>
  </si>
  <si>
    <t>13002335CF10A</t>
  </si>
  <si>
    <t>13013032CF10A</t>
  </si>
  <si>
    <t>alonzo long</t>
  </si>
  <si>
    <t>13018441MM10A</t>
  </si>
  <si>
    <t>andrew senra</t>
  </si>
  <si>
    <t>senra</t>
  </si>
  <si>
    <t>14010164CF10A</t>
  </si>
  <si>
    <t>14011714MM10A</t>
  </si>
  <si>
    <t>shirlene joseph</t>
  </si>
  <si>
    <t>shirlene</t>
  </si>
  <si>
    <t>12001290CF10A</t>
  </si>
  <si>
    <t>jason mcwhorter</t>
  </si>
  <si>
    <t>mcwhorter</t>
  </si>
  <si>
    <t>14016689CF10A</t>
  </si>
  <si>
    <t>alexus jackson</t>
  </si>
  <si>
    <t>alexus</t>
  </si>
  <si>
    <t>13003068TC10A</t>
  </si>
  <si>
    <t>reynaldo batista</t>
  </si>
  <si>
    <t>reynaldo</t>
  </si>
  <si>
    <t>batista</t>
  </si>
  <si>
    <t>13002508CF10A</t>
  </si>
  <si>
    <t>13014083CF10A</t>
  </si>
  <si>
    <t>michael mallen</t>
  </si>
  <si>
    <t>mallen</t>
  </si>
  <si>
    <t>13022148MM10A</t>
  </si>
  <si>
    <t>14002904MM20A</t>
  </si>
  <si>
    <t>alex louissaint</t>
  </si>
  <si>
    <t>louissaint</t>
  </si>
  <si>
    <t>13013098CF10A</t>
  </si>
  <si>
    <t>daniel syzmanek</t>
  </si>
  <si>
    <t>syzmanek</t>
  </si>
  <si>
    <t>14008462CF10A</t>
  </si>
  <si>
    <t>Delivery Of Trenbolon Acetat</t>
  </si>
  <si>
    <t>fabio viana</t>
  </si>
  <si>
    <t>viana</t>
  </si>
  <si>
    <t>13002455CF10A</t>
  </si>
  <si>
    <t>william day</t>
  </si>
  <si>
    <t>day</t>
  </si>
  <si>
    <t>12013879CF10A</t>
  </si>
  <si>
    <t>donarth harris</t>
  </si>
  <si>
    <t>donarth</t>
  </si>
  <si>
    <t>13007263CF10A</t>
  </si>
  <si>
    <t>andres palaciorodriguez</t>
  </si>
  <si>
    <t>palaciorodriguez</t>
  </si>
  <si>
    <t>prince brown</t>
  </si>
  <si>
    <t>prince</t>
  </si>
  <si>
    <t>14000150CF10A</t>
  </si>
  <si>
    <t>14005731MM10A</t>
  </si>
  <si>
    <t>joseph massucco</t>
  </si>
  <si>
    <t>massucco</t>
  </si>
  <si>
    <t>13014425CF10A</t>
  </si>
  <si>
    <t>amanda olek</t>
  </si>
  <si>
    <t>olek</t>
  </si>
  <si>
    <t>12013500CF10A</t>
  </si>
  <si>
    <t>therese patterson</t>
  </si>
  <si>
    <t>therese</t>
  </si>
  <si>
    <t>13018346MM10A</t>
  </si>
  <si>
    <t>13023761MM10A</t>
  </si>
  <si>
    <t>james johnson</t>
  </si>
  <si>
    <t>13001970CF10A</t>
  </si>
  <si>
    <t>kevin burns</t>
  </si>
  <si>
    <t>13019211MM10A</t>
  </si>
  <si>
    <t>15009586MM10A</t>
  </si>
  <si>
    <t>elvera dimartino</t>
  </si>
  <si>
    <t>elvera</t>
  </si>
  <si>
    <t>dimartino</t>
  </si>
  <si>
    <t>andre veira</t>
  </si>
  <si>
    <t>veira</t>
  </si>
  <si>
    <t>14009213CF10A</t>
  </si>
  <si>
    <t>14096127TC30A</t>
  </si>
  <si>
    <t>15006923CF10A</t>
  </si>
  <si>
    <t>joshua iacino</t>
  </si>
  <si>
    <t>iacino</t>
  </si>
  <si>
    <t>14016142CF10A</t>
  </si>
  <si>
    <t>paulo galarce</t>
  </si>
  <si>
    <t>galarce</t>
  </si>
  <si>
    <t>14006495CF10A</t>
  </si>
  <si>
    <t>jared cohen</t>
  </si>
  <si>
    <t>cohen</t>
  </si>
  <si>
    <t>13020451MM10A</t>
  </si>
  <si>
    <t>14076707TC20A</t>
  </si>
  <si>
    <t>raphael morgan</t>
  </si>
  <si>
    <t>14011591CF10A</t>
  </si>
  <si>
    <t>tiffany baker</t>
  </si>
  <si>
    <t>14000104CF10A</t>
  </si>
  <si>
    <t>14058273TC40A</t>
  </si>
  <si>
    <t>jordan roberts</t>
  </si>
  <si>
    <t>13003705CF10A</t>
  </si>
  <si>
    <t>14000419MM40A</t>
  </si>
  <si>
    <t>Forge Revoked Expired Credit Card</t>
  </si>
  <si>
    <t>tamisha kates</t>
  </si>
  <si>
    <t>tamisha</t>
  </si>
  <si>
    <t>kates</t>
  </si>
  <si>
    <t>14012577CF10A</t>
  </si>
  <si>
    <t>claudia arbelaez</t>
  </si>
  <si>
    <t>claudia</t>
  </si>
  <si>
    <t>arbelaez</t>
  </si>
  <si>
    <t>14000497CF10A</t>
  </si>
  <si>
    <t>14011313CF10A</t>
  </si>
  <si>
    <t>jermaine westbrook</t>
  </si>
  <si>
    <t>14015356CF10A</t>
  </si>
  <si>
    <t>15004405CF10A</t>
  </si>
  <si>
    <t>elizabeth maddox</t>
  </si>
  <si>
    <t>13000041MM10A</t>
  </si>
  <si>
    <t>14014147CF10A</t>
  </si>
  <si>
    <t>devorist calloway</t>
  </si>
  <si>
    <t>devorist</t>
  </si>
  <si>
    <t>calloway</t>
  </si>
  <si>
    <t>13008754MM10A</t>
  </si>
  <si>
    <t>13008651CF10A</t>
  </si>
  <si>
    <t>14012818MM10A</t>
  </si>
  <si>
    <t>khiry ramsey</t>
  </si>
  <si>
    <t>khiry</t>
  </si>
  <si>
    <t>14011680CF10A</t>
  </si>
  <si>
    <t>denzle langley</t>
  </si>
  <si>
    <t>denzle</t>
  </si>
  <si>
    <t>langley</t>
  </si>
  <si>
    <t>13018771MM10A</t>
  </si>
  <si>
    <t>devonte moss</t>
  </si>
  <si>
    <t>14042357MU10A</t>
  </si>
  <si>
    <t>mateus slovinski</t>
  </si>
  <si>
    <t>mateus</t>
  </si>
  <si>
    <t>slovinski</t>
  </si>
  <si>
    <t>13022149MM10A</t>
  </si>
  <si>
    <t>imad farah</t>
  </si>
  <si>
    <t>imad</t>
  </si>
  <si>
    <t>farah</t>
  </si>
  <si>
    <t>12018476CF10A</t>
  </si>
  <si>
    <t>wilkins robles</t>
  </si>
  <si>
    <t>wilkins</t>
  </si>
  <si>
    <t>robles</t>
  </si>
  <si>
    <t>13009825CF10A</t>
  </si>
  <si>
    <t>eric hand</t>
  </si>
  <si>
    <t>hand</t>
  </si>
  <si>
    <t>13016123CF10A</t>
  </si>
  <si>
    <t>zachary simon</t>
  </si>
  <si>
    <t>13001280CF10A</t>
  </si>
  <si>
    <t>terrin page</t>
  </si>
  <si>
    <t>terrin</t>
  </si>
  <si>
    <t>14005964CF10A</t>
  </si>
  <si>
    <t>15008167CF10A</t>
  </si>
  <si>
    <t>frank jackson</t>
  </si>
  <si>
    <t>13016224CF10A</t>
  </si>
  <si>
    <t>felix ponce</t>
  </si>
  <si>
    <t>14011508MM10A</t>
  </si>
  <si>
    <t>mckenzy bienaime</t>
  </si>
  <si>
    <t>mckenzy</t>
  </si>
  <si>
    <t>bienaime</t>
  </si>
  <si>
    <t>11018233MM10A</t>
  </si>
  <si>
    <t>matthew edwards</t>
  </si>
  <si>
    <t>14014924MM10A</t>
  </si>
  <si>
    <t>pablo cabrera</t>
  </si>
  <si>
    <t>cabrera</t>
  </si>
  <si>
    <t>13016322MM10A</t>
  </si>
  <si>
    <t>14001030MM10A</t>
  </si>
  <si>
    <t>15001398CF10A</t>
  </si>
  <si>
    <t>bendik bienaime</t>
  </si>
  <si>
    <t>bendik</t>
  </si>
  <si>
    <t>13005092MM10A</t>
  </si>
  <si>
    <t>steven cooper</t>
  </si>
  <si>
    <t>13022861MM10A</t>
  </si>
  <si>
    <t>raphale demeritte</t>
  </si>
  <si>
    <t>raphale</t>
  </si>
  <si>
    <t>demeritte</t>
  </si>
  <si>
    <t>13000282CF10A</t>
  </si>
  <si>
    <t>patrick clark</t>
  </si>
  <si>
    <t>14003805MM10A</t>
  </si>
  <si>
    <t>nicole coggio</t>
  </si>
  <si>
    <t>coggio</t>
  </si>
  <si>
    <t>13001301CF10A</t>
  </si>
  <si>
    <t>ulises ballate</t>
  </si>
  <si>
    <t>ballate</t>
  </si>
  <si>
    <t>13011948CF10A</t>
  </si>
  <si>
    <t>14002484CF10A</t>
  </si>
  <si>
    <t>Trafficking In Cocaine,+28-200</t>
  </si>
  <si>
    <t>richard scarfo</t>
  </si>
  <si>
    <t>scarfo</t>
  </si>
  <si>
    <t>14008772CF10A</t>
  </si>
  <si>
    <t>briana adhemar</t>
  </si>
  <si>
    <t>briana</t>
  </si>
  <si>
    <t>13023835MM10A</t>
  </si>
  <si>
    <t>minouche baptiste</t>
  </si>
  <si>
    <t>minouche</t>
  </si>
  <si>
    <t>09022514CF10A</t>
  </si>
  <si>
    <t>guy toussaint</t>
  </si>
  <si>
    <t>13002425CF10A</t>
  </si>
  <si>
    <t>14009456MM10A</t>
  </si>
  <si>
    <t>flora valliere</t>
  </si>
  <si>
    <t>flora</t>
  </si>
  <si>
    <t>valliere</t>
  </si>
  <si>
    <t>13017624CF10A</t>
  </si>
  <si>
    <t>gerinaldo jimenez</t>
  </si>
  <si>
    <t>gerinaldo</t>
  </si>
  <si>
    <t>14017015CF10A</t>
  </si>
  <si>
    <t>vashty mayor</t>
  </si>
  <si>
    <t>vashty</t>
  </si>
  <si>
    <t>mayor</t>
  </si>
  <si>
    <t>13003401MM10A</t>
  </si>
  <si>
    <t>travis vassel</t>
  </si>
  <si>
    <t>vassel</t>
  </si>
  <si>
    <t>14011481CF10A</t>
  </si>
  <si>
    <t>15004556CF10A</t>
  </si>
  <si>
    <t>kevin banning</t>
  </si>
  <si>
    <t>banning</t>
  </si>
  <si>
    <t>13014713CF10A</t>
  </si>
  <si>
    <t>14000029MM10A</t>
  </si>
  <si>
    <t>romel jeanlouis</t>
  </si>
  <si>
    <t>romel</t>
  </si>
  <si>
    <t>jeanlouis</t>
  </si>
  <si>
    <t>13005309MM10A</t>
  </si>
  <si>
    <t>16002988CF10A</t>
  </si>
  <si>
    <t>kadeem joseph</t>
  </si>
  <si>
    <t>kadeem</t>
  </si>
  <si>
    <t>13023834MM10A</t>
  </si>
  <si>
    <t>15037105TC40A</t>
  </si>
  <si>
    <t>kenneth tommie</t>
  </si>
  <si>
    <t>13014898CF10A</t>
  </si>
  <si>
    <t>14042548TC10A</t>
  </si>
  <si>
    <t>tomas cruz</t>
  </si>
  <si>
    <t>tomas</t>
  </si>
  <si>
    <t>14009739MM10A</t>
  </si>
  <si>
    <t>annonce georges</t>
  </si>
  <si>
    <t>annonce</t>
  </si>
  <si>
    <t>13022647MM10A</t>
  </si>
  <si>
    <t>larry king</t>
  </si>
  <si>
    <t>10016314CF10A</t>
  </si>
  <si>
    <t>jose rivera</t>
  </si>
  <si>
    <t>13015056MM10A</t>
  </si>
  <si>
    <t>ricardo centurion</t>
  </si>
  <si>
    <t>centurion</t>
  </si>
  <si>
    <t>13005255CF10A</t>
  </si>
  <si>
    <t>tajdrick pratt</t>
  </si>
  <si>
    <t>tajdrick</t>
  </si>
  <si>
    <t>13005387CF10A</t>
  </si>
  <si>
    <t>13016267MM10A</t>
  </si>
  <si>
    <t>russell desvergers</t>
  </si>
  <si>
    <t>desvergers</t>
  </si>
  <si>
    <t>13019140MM10A</t>
  </si>
  <si>
    <t>josue sanchez</t>
  </si>
  <si>
    <t>14004563MM10A</t>
  </si>
  <si>
    <t>clifford wellington</t>
  </si>
  <si>
    <t>wellington</t>
  </si>
  <si>
    <t>14016158MM10A</t>
  </si>
  <si>
    <t>15012078MO10A</t>
  </si>
  <si>
    <t>anthony miller</t>
  </si>
  <si>
    <t>12023383MM10A</t>
  </si>
  <si>
    <t>15002222CF10A</t>
  </si>
  <si>
    <t>andria vassell</t>
  </si>
  <si>
    <t>andria</t>
  </si>
  <si>
    <t>13009247MM10A</t>
  </si>
  <si>
    <t>joshua mecklembourg</t>
  </si>
  <si>
    <t>mecklembourg</t>
  </si>
  <si>
    <t>14006798MM10A</t>
  </si>
  <si>
    <t>tramaine conley</t>
  </si>
  <si>
    <t>conley</t>
  </si>
  <si>
    <t>13012254TC10A</t>
  </si>
  <si>
    <t>leroy seymore</t>
  </si>
  <si>
    <t>seymore</t>
  </si>
  <si>
    <t>jaryam louis</t>
  </si>
  <si>
    <t>jaryam</t>
  </si>
  <si>
    <t>14010307CF10A</t>
  </si>
  <si>
    <t>jackelean pardue</t>
  </si>
  <si>
    <t>jackelean</t>
  </si>
  <si>
    <t>pardue</t>
  </si>
  <si>
    <t>13009948CF10A</t>
  </si>
  <si>
    <t>george sisler</t>
  </si>
  <si>
    <t>sisler</t>
  </si>
  <si>
    <t>13008304MM10A</t>
  </si>
  <si>
    <t>henry lamelas</t>
  </si>
  <si>
    <t>lamelas</t>
  </si>
  <si>
    <t>14014351CF10A</t>
  </si>
  <si>
    <t>joseph torres</t>
  </si>
  <si>
    <t>14001375MM10A</t>
  </si>
  <si>
    <t>victor sanchez</t>
  </si>
  <si>
    <t>14007578CF10A</t>
  </si>
  <si>
    <t>15032004TC20A</t>
  </si>
  <si>
    <t>jorge hourruitiner</t>
  </si>
  <si>
    <t>hourruitiner</t>
  </si>
  <si>
    <t>13017769CF10A</t>
  </si>
  <si>
    <t>eliott arcia</t>
  </si>
  <si>
    <t>eliott</t>
  </si>
  <si>
    <t>arcia</t>
  </si>
  <si>
    <t>13019373MM10A</t>
  </si>
  <si>
    <t>abe navarro</t>
  </si>
  <si>
    <t>abe</t>
  </si>
  <si>
    <t>13004033CF10A</t>
  </si>
  <si>
    <t>justin jones</t>
  </si>
  <si>
    <t>13001834CF10A</t>
  </si>
  <si>
    <t>14021030TC10A</t>
  </si>
  <si>
    <t>angela morales</t>
  </si>
  <si>
    <t>robert sellars</t>
  </si>
  <si>
    <t>sellars</t>
  </si>
  <si>
    <t>13011554CF10A</t>
  </si>
  <si>
    <t>torrone edwards</t>
  </si>
  <si>
    <t>torrone</t>
  </si>
  <si>
    <t>13017795CF10A</t>
  </si>
  <si>
    <t>gary camilo</t>
  </si>
  <si>
    <t>camilo</t>
  </si>
  <si>
    <t>13002139CF10A</t>
  </si>
  <si>
    <t>13022555MM10A</t>
  </si>
  <si>
    <t>15011390MM10A</t>
  </si>
  <si>
    <t>vernon prater</t>
  </si>
  <si>
    <t>prater</t>
  </si>
  <si>
    <t>13011071CF10A</t>
  </si>
  <si>
    <t>14008303CF10A</t>
  </si>
  <si>
    <t>jack brown</t>
  </si>
  <si>
    <t>13006640MM10A</t>
  </si>
  <si>
    <t>13012960MM10A</t>
  </si>
  <si>
    <t>juanita carvello</t>
  </si>
  <si>
    <t>juanita</t>
  </si>
  <si>
    <t>carvello</t>
  </si>
  <si>
    <t>14014072CF10A</t>
  </si>
  <si>
    <t>15013147CF10A</t>
  </si>
  <si>
    <t>evelyn alcime</t>
  </si>
  <si>
    <t>13006874MM10A</t>
  </si>
  <si>
    <t>13012812MO10A</t>
  </si>
  <si>
    <t>Intoxicating Beverages</t>
  </si>
  <si>
    <t>jean valeus</t>
  </si>
  <si>
    <t>valeus</t>
  </si>
  <si>
    <t>13015383CF10A</t>
  </si>
  <si>
    <t>mario donawa</t>
  </si>
  <si>
    <t>donawa</t>
  </si>
  <si>
    <t>14011133MM10A</t>
  </si>
  <si>
    <t>nicole montgomery</t>
  </si>
  <si>
    <t>montgomery</t>
  </si>
  <si>
    <t>14012638CF10A</t>
  </si>
  <si>
    <t>14015915CF10A</t>
  </si>
  <si>
    <t>carline germaine</t>
  </si>
  <si>
    <t>carline</t>
  </si>
  <si>
    <t>germaine</t>
  </si>
  <si>
    <t>13009223CF10A</t>
  </si>
  <si>
    <t>paul johnson</t>
  </si>
  <si>
    <t>14000263CF10A</t>
  </si>
  <si>
    <t>juan carret</t>
  </si>
  <si>
    <t>carret</t>
  </si>
  <si>
    <t>14011700CF10A</t>
  </si>
  <si>
    <t>anthony lamboglia</t>
  </si>
  <si>
    <t>lamboglia</t>
  </si>
  <si>
    <t>14005948CF10A</t>
  </si>
  <si>
    <t>jonathan williams</t>
  </si>
  <si>
    <t>13000198CF10A</t>
  </si>
  <si>
    <t>14045663TC40A</t>
  </si>
  <si>
    <t>shaun robert</t>
  </si>
  <si>
    <t>angela pucci</t>
  </si>
  <si>
    <t>pucci</t>
  </si>
  <si>
    <t>14005234CF10A</t>
  </si>
  <si>
    <t>jeffery mann</t>
  </si>
  <si>
    <t>13009621CF10A</t>
  </si>
  <si>
    <t>lindsey jorgensen</t>
  </si>
  <si>
    <t>jorgensen</t>
  </si>
  <si>
    <t>13023925MM10A</t>
  </si>
  <si>
    <t>alexandria smiley</t>
  </si>
  <si>
    <t>10018447CF10A</t>
  </si>
  <si>
    <t>jerel dowels</t>
  </si>
  <si>
    <t>jerel</t>
  </si>
  <si>
    <t>dowels</t>
  </si>
  <si>
    <t>14011210CF10A</t>
  </si>
  <si>
    <t>15007329CF10A</t>
  </si>
  <si>
    <t>daniel heim</t>
  </si>
  <si>
    <t>heim</t>
  </si>
  <si>
    <t>13022678MM10A</t>
  </si>
  <si>
    <t>christian velez</t>
  </si>
  <si>
    <t>velez</t>
  </si>
  <si>
    <t>13012503CF10A</t>
  </si>
  <si>
    <t>mary grey</t>
  </si>
  <si>
    <t>grey</t>
  </si>
  <si>
    <t>14012183MM10A</t>
  </si>
  <si>
    <t>14012941CF10A</t>
  </si>
  <si>
    <t>sharon johnson</t>
  </si>
  <si>
    <t>11019445CF10A</t>
  </si>
  <si>
    <t>16002338MM10A</t>
  </si>
  <si>
    <t>venetta mapp</t>
  </si>
  <si>
    <t>venetta</t>
  </si>
  <si>
    <t>14003198CF10A</t>
  </si>
  <si>
    <t>theo marquez</t>
  </si>
  <si>
    <t>theo</t>
  </si>
  <si>
    <t>14011029CF10A</t>
  </si>
  <si>
    <t>terrize major</t>
  </si>
  <si>
    <t>terrize</t>
  </si>
  <si>
    <t>froilan de la rosa luis</t>
  </si>
  <si>
    <t>froilan</t>
  </si>
  <si>
    <t>de la rosa luis</t>
  </si>
  <si>
    <t>patrick niesterczuk</t>
  </si>
  <si>
    <t>niesterczuk</t>
  </si>
  <si>
    <t>14000273CF10A</t>
  </si>
  <si>
    <t>14067890TC20A</t>
  </si>
  <si>
    <t>taro beneby</t>
  </si>
  <si>
    <t>taro</t>
  </si>
  <si>
    <t>beneby</t>
  </si>
  <si>
    <t>13011520CF10A</t>
  </si>
  <si>
    <t>14002797CF10A</t>
  </si>
  <si>
    <t>glenn weston</t>
  </si>
  <si>
    <t>13002367CF10A</t>
  </si>
  <si>
    <t>15064458TC40A</t>
  </si>
  <si>
    <t>monte waldman</t>
  </si>
  <si>
    <t>monte</t>
  </si>
  <si>
    <t>waldman</t>
  </si>
  <si>
    <t>louise harmon</t>
  </si>
  <si>
    <t>louise</t>
  </si>
  <si>
    <t>14009353CF10A</t>
  </si>
  <si>
    <t>clevent louima</t>
  </si>
  <si>
    <t>clevent</t>
  </si>
  <si>
    <t>13011247CF10A</t>
  </si>
  <si>
    <t>jason miles</t>
  </si>
  <si>
    <t>14013350MM10A</t>
  </si>
  <si>
    <t>david robinson</t>
  </si>
  <si>
    <t>13011344CF10A</t>
  </si>
  <si>
    <t>obinson lebrun</t>
  </si>
  <si>
    <t>obinson</t>
  </si>
  <si>
    <t>lebrun</t>
  </si>
  <si>
    <t>14006940MM10A</t>
  </si>
  <si>
    <t>ellis carswell</t>
  </si>
  <si>
    <t>carswell</t>
  </si>
  <si>
    <t>13003718CF10A</t>
  </si>
  <si>
    <t>13016232CF10A</t>
  </si>
  <si>
    <t>lawrence mingo</t>
  </si>
  <si>
    <t>mingo</t>
  </si>
  <si>
    <t>14007976CF10A</t>
  </si>
  <si>
    <t>roslyn peters</t>
  </si>
  <si>
    <t>roslyn</t>
  </si>
  <si>
    <t>14007737MM10A</t>
  </si>
  <si>
    <t>shavelle morris</t>
  </si>
  <si>
    <t>shavelle</t>
  </si>
  <si>
    <t>14014923CF10A</t>
  </si>
  <si>
    <t>william rodriguez</t>
  </si>
  <si>
    <t>13006654CF10A</t>
  </si>
  <si>
    <t>15007532CF10A</t>
  </si>
  <si>
    <t>leonor suarezramirez</t>
  </si>
  <si>
    <t>suarezramirez</t>
  </si>
  <si>
    <t>14007740CF10A</t>
  </si>
  <si>
    <t>orlando marrero</t>
  </si>
  <si>
    <t>marrero</t>
  </si>
  <si>
    <t>14005709CF10A</t>
  </si>
  <si>
    <t>vincent rucker</t>
  </si>
  <si>
    <t>rucker</t>
  </si>
  <si>
    <t>12011782CF10A</t>
  </si>
  <si>
    <t>authry heard</t>
  </si>
  <si>
    <t>authry</t>
  </si>
  <si>
    <t>heard</t>
  </si>
  <si>
    <t>13005174CF10A</t>
  </si>
  <si>
    <t>16005747TC30A</t>
  </si>
  <si>
    <t>ebony wooden</t>
  </si>
  <si>
    <t>wooden</t>
  </si>
  <si>
    <t>14001683MM10A</t>
  </si>
  <si>
    <t>denny rivera</t>
  </si>
  <si>
    <t>14001002CF10A</t>
  </si>
  <si>
    <t>david ellis</t>
  </si>
  <si>
    <t>13007791CF10A</t>
  </si>
  <si>
    <t>isaac portnoy</t>
  </si>
  <si>
    <t>portnoy</t>
  </si>
  <si>
    <t>14015426CF10A</t>
  </si>
  <si>
    <t>anthony hormaeche</t>
  </si>
  <si>
    <t>hormaeche</t>
  </si>
  <si>
    <t>14012422CF10A</t>
  </si>
  <si>
    <t>jose carrascoe</t>
  </si>
  <si>
    <t>carrascoe</t>
  </si>
  <si>
    <t>13022344MM10A</t>
  </si>
  <si>
    <t>robert kathary</t>
  </si>
  <si>
    <t>kathary</t>
  </si>
  <si>
    <t>13001490CF10A</t>
  </si>
  <si>
    <t>travis taylor</t>
  </si>
  <si>
    <t>12001627CF10A</t>
  </si>
  <si>
    <t>13022157MO10A</t>
  </si>
  <si>
    <t>Loiter Where Sign is Posted</t>
  </si>
  <si>
    <t>walter mosley</t>
  </si>
  <si>
    <t>kenneth wright</t>
  </si>
  <si>
    <t>13003119CF10A</t>
  </si>
  <si>
    <t>14013764MM10A</t>
  </si>
  <si>
    <t>Drinking Alch Beverage In Open</t>
  </si>
  <si>
    <t>don thurston</t>
  </si>
  <si>
    <t>thurston</t>
  </si>
  <si>
    <t>rafael hayas</t>
  </si>
  <si>
    <t>hayas</t>
  </si>
  <si>
    <t>12016579CF10A</t>
  </si>
  <si>
    <t>samuel lamie</t>
  </si>
  <si>
    <t>lamie</t>
  </si>
  <si>
    <t>12016410CF10A</t>
  </si>
  <si>
    <t>14007834CF10A</t>
  </si>
  <si>
    <t>marcos midence</t>
  </si>
  <si>
    <t>midence</t>
  </si>
  <si>
    <t>13015781TC10A</t>
  </si>
  <si>
    <t>14005855TC20A</t>
  </si>
  <si>
    <t>tawona culver</t>
  </si>
  <si>
    <t>tawona</t>
  </si>
  <si>
    <t>culver</t>
  </si>
  <si>
    <t>14010356MM10A</t>
  </si>
  <si>
    <t>jessica brekke</t>
  </si>
  <si>
    <t>brekke</t>
  </si>
  <si>
    <t>13004768CF10A</t>
  </si>
  <si>
    <t>ssecrette brown</t>
  </si>
  <si>
    <t>ssecrette</t>
  </si>
  <si>
    <t>12016221CF10A</t>
  </si>
  <si>
    <t>andrew barnett</t>
  </si>
  <si>
    <t>13011617CF10A</t>
  </si>
  <si>
    <t>matthew jordan</t>
  </si>
  <si>
    <t>14012702CF10A</t>
  </si>
  <si>
    <t>14016455CF10A</t>
  </si>
  <si>
    <t>victor malaric</t>
  </si>
  <si>
    <t>malaric</t>
  </si>
  <si>
    <t>13004251CF10A</t>
  </si>
  <si>
    <t>jesus pantaleon</t>
  </si>
  <si>
    <t>14010700CF10A</t>
  </si>
  <si>
    <t>sean mccabe</t>
  </si>
  <si>
    <t>13011437CF10A</t>
  </si>
  <si>
    <t>megan bess</t>
  </si>
  <si>
    <t>14006741CF10A</t>
  </si>
  <si>
    <t>michel torres</t>
  </si>
  <si>
    <t>14009347CF10A</t>
  </si>
  <si>
    <t>bernard parker</t>
  </si>
  <si>
    <t>13000939CF10A</t>
  </si>
  <si>
    <t>alexandrea miles</t>
  </si>
  <si>
    <t>alexandrea</t>
  </si>
  <si>
    <t>12005832CF10A</t>
  </si>
  <si>
    <t>douglas mason</t>
  </si>
  <si>
    <t>13004215MM10A</t>
  </si>
  <si>
    <t>derek modrok</t>
  </si>
  <si>
    <t>modrok</t>
  </si>
  <si>
    <t>13012618CF10A</t>
  </si>
  <si>
    <t>14005616CF10A</t>
  </si>
  <si>
    <t>timothy edwards</t>
  </si>
  <si>
    <t>13000326CF10A</t>
  </si>
  <si>
    <t>13039168TC30A</t>
  </si>
  <si>
    <t>nathanel claude</t>
  </si>
  <si>
    <t>nathanel</t>
  </si>
  <si>
    <t>14011741MM10A</t>
  </si>
  <si>
    <t>louis delvecchio</t>
  </si>
  <si>
    <t>delvecchio</t>
  </si>
  <si>
    <t>13002402CF10A</t>
  </si>
  <si>
    <t>13005675MM10A</t>
  </si>
  <si>
    <t>joseph abitante</t>
  </si>
  <si>
    <t>abitante</t>
  </si>
  <si>
    <t>14018126MM10A</t>
  </si>
  <si>
    <t>jeffrey tapia</t>
  </si>
  <si>
    <t>13017246CF10A</t>
  </si>
  <si>
    <t>dorio marcus</t>
  </si>
  <si>
    <t>dorio</t>
  </si>
  <si>
    <t>13014513CF10A</t>
  </si>
  <si>
    <t>antwane stubbs</t>
  </si>
  <si>
    <t>09020173CF10A</t>
  </si>
  <si>
    <t>guy adoni</t>
  </si>
  <si>
    <t>adoni</t>
  </si>
  <si>
    <t>14016311CF10A</t>
  </si>
  <si>
    <t>15004454CF10A</t>
  </si>
  <si>
    <t>arthur morgan</t>
  </si>
  <si>
    <t>07016234CF10A</t>
  </si>
  <si>
    <t>steven cruz</t>
  </si>
  <si>
    <t>14012470CF10A</t>
  </si>
  <si>
    <t>asa curry</t>
  </si>
  <si>
    <t>asa</t>
  </si>
  <si>
    <t>14005049CF10A</t>
  </si>
  <si>
    <t>paul brown</t>
  </si>
  <si>
    <t>13000082CF10A</t>
  </si>
  <si>
    <t>monica alarcon</t>
  </si>
  <si>
    <t>alarcon</t>
  </si>
  <si>
    <t>13000813MO10A</t>
  </si>
  <si>
    <t>ronald lang</t>
  </si>
  <si>
    <t>13014267CF10A</t>
  </si>
  <si>
    <t>14012760TC40A</t>
  </si>
  <si>
    <t>denise liatsos</t>
  </si>
  <si>
    <t>denise</t>
  </si>
  <si>
    <t>liatsos</t>
  </si>
  <si>
    <t>14005082CF10A</t>
  </si>
  <si>
    <t>maurice major</t>
  </si>
  <si>
    <t>nicole hewitt</t>
  </si>
  <si>
    <t>13020365MM10A</t>
  </si>
  <si>
    <t>joseph falcon</t>
  </si>
  <si>
    <t>13008988MM10A</t>
  </si>
  <si>
    <t>14001662MM10A</t>
  </si>
  <si>
    <t>brian murzike</t>
  </si>
  <si>
    <t>murzike</t>
  </si>
  <si>
    <t>14016901CF10A</t>
  </si>
  <si>
    <t>15000289MM20A</t>
  </si>
  <si>
    <t>lancy duggins</t>
  </si>
  <si>
    <t>lancy</t>
  </si>
  <si>
    <t>duggins</t>
  </si>
  <si>
    <t>11003377CF10A</t>
  </si>
  <si>
    <t>cassio slowden</t>
  </si>
  <si>
    <t>cassio</t>
  </si>
  <si>
    <t>slowden</t>
  </si>
  <si>
    <t>13000174MM10A</t>
  </si>
  <si>
    <t>claudio tamarez</t>
  </si>
  <si>
    <t>tamarez</t>
  </si>
  <si>
    <t>13005352CF10A</t>
  </si>
  <si>
    <t>Possession Of Phentermine</t>
  </si>
  <si>
    <t>yul johnson</t>
  </si>
  <si>
    <t>yul</t>
  </si>
  <si>
    <t>14018671MU10A</t>
  </si>
  <si>
    <t>glenn daniels</t>
  </si>
  <si>
    <t>10007251MM10A</t>
  </si>
  <si>
    <t>bryan taylor</t>
  </si>
  <si>
    <t>14000154CF10A</t>
  </si>
  <si>
    <t>14004910MM10A</t>
  </si>
  <si>
    <t>elie dubois</t>
  </si>
  <si>
    <t>dubois</t>
  </si>
  <si>
    <t>13010985CF10A</t>
  </si>
  <si>
    <t>stephen marsh</t>
  </si>
  <si>
    <t>marsh</t>
  </si>
  <si>
    <t>14002311CF10A</t>
  </si>
  <si>
    <t>zanelle smith</t>
  </si>
  <si>
    <t>zanelle</t>
  </si>
  <si>
    <t>cristino lozano</t>
  </si>
  <si>
    <t>cristino</t>
  </si>
  <si>
    <t>lozano</t>
  </si>
  <si>
    <t>13011978CF10A</t>
  </si>
  <si>
    <t>steven king</t>
  </si>
  <si>
    <t>13014981CF10A</t>
  </si>
  <si>
    <t>13020505MM10A</t>
  </si>
  <si>
    <t>yeliza bacafunes</t>
  </si>
  <si>
    <t>yeliza</t>
  </si>
  <si>
    <t>bacafunes</t>
  </si>
  <si>
    <t>alberto figueroa</t>
  </si>
  <si>
    <t>14001870CF10A</t>
  </si>
  <si>
    <t>john williams</t>
  </si>
  <si>
    <t>13002585CF10A</t>
  </si>
  <si>
    <t>15015357CF10A</t>
  </si>
  <si>
    <t>emily holbrook</t>
  </si>
  <si>
    <t>holbrook</t>
  </si>
  <si>
    <t>14015045CF10A</t>
  </si>
  <si>
    <t>15001351CF10A</t>
  </si>
  <si>
    <t>vinroy brown</t>
  </si>
  <si>
    <t>vinroy</t>
  </si>
  <si>
    <t>14030873MU10A</t>
  </si>
  <si>
    <t>francis gibbons</t>
  </si>
  <si>
    <t>13010824CF10A</t>
  </si>
  <si>
    <t>peyton nunes</t>
  </si>
  <si>
    <t>peyton</t>
  </si>
  <si>
    <t>nunes</t>
  </si>
  <si>
    <t>13003994MM10A</t>
  </si>
  <si>
    <t>bilal williams</t>
  </si>
  <si>
    <t>bilal</t>
  </si>
  <si>
    <t>14015414CF10A</t>
  </si>
  <si>
    <t>jocelyn johnson</t>
  </si>
  <si>
    <t>jocelyn</t>
  </si>
  <si>
    <t>14007917CF10A</t>
  </si>
  <si>
    <t>nicole howard</t>
  </si>
  <si>
    <t>12012951CF10A</t>
  </si>
  <si>
    <t>adam privott</t>
  </si>
  <si>
    <t>privott</t>
  </si>
  <si>
    <t>14007982CF10A</t>
  </si>
  <si>
    <t>jacob humes</t>
  </si>
  <si>
    <t>humes</t>
  </si>
  <si>
    <t>13001886MM10A</t>
  </si>
  <si>
    <t>13009010CF10A</t>
  </si>
  <si>
    <t>jonathan norris</t>
  </si>
  <si>
    <t>13000295CF10A</t>
  </si>
  <si>
    <t>14002064MM40A</t>
  </si>
  <si>
    <t>nadia john</t>
  </si>
  <si>
    <t>nadia</t>
  </si>
  <si>
    <t>14008777MM10A</t>
  </si>
  <si>
    <t>michael wyatt</t>
  </si>
  <si>
    <t>wyatt</t>
  </si>
  <si>
    <t>14014550CF10A</t>
  </si>
  <si>
    <t>14003456MM20A</t>
  </si>
  <si>
    <t>cambrell smart</t>
  </si>
  <si>
    <t>cambrell</t>
  </si>
  <si>
    <t>13014176MM10A</t>
  </si>
  <si>
    <t>15012428CF10A</t>
  </si>
  <si>
    <t>charese mcnair</t>
  </si>
  <si>
    <t>charese</t>
  </si>
  <si>
    <t>14004838CF10A</t>
  </si>
  <si>
    <t>gatson gosselin</t>
  </si>
  <si>
    <t>gatson</t>
  </si>
  <si>
    <t>gosselin</t>
  </si>
  <si>
    <t>quavon moore</t>
  </si>
  <si>
    <t>quavon</t>
  </si>
  <si>
    <t>13007122MM10A</t>
  </si>
  <si>
    <t>16000353CF10A</t>
  </si>
  <si>
    <t>jordan pinales</t>
  </si>
  <si>
    <t>pinales</t>
  </si>
  <si>
    <t>13016981MM10A</t>
  </si>
  <si>
    <t>14002750MM10A</t>
  </si>
  <si>
    <t>richard morales</t>
  </si>
  <si>
    <t>13003029CF10A</t>
  </si>
  <si>
    <t>13006422CF10A</t>
  </si>
  <si>
    <t>lynell freeman</t>
  </si>
  <si>
    <t>lynell</t>
  </si>
  <si>
    <t>13005508CF10A</t>
  </si>
  <si>
    <t>austin kanefsky</t>
  </si>
  <si>
    <t>kanefsky</t>
  </si>
  <si>
    <t>13007305CF10A</t>
  </si>
  <si>
    <t>lajuana owens</t>
  </si>
  <si>
    <t>lajuana</t>
  </si>
  <si>
    <t>14012668CF10A</t>
  </si>
  <si>
    <t>christopher lopez</t>
  </si>
  <si>
    <t>14015201MM10A</t>
  </si>
  <si>
    <t>gian morales</t>
  </si>
  <si>
    <t>13009727MM10A</t>
  </si>
  <si>
    <t>vincenzo dilullo</t>
  </si>
  <si>
    <t>vincenzo</t>
  </si>
  <si>
    <t>dilullo</t>
  </si>
  <si>
    <t>kevin lowe</t>
  </si>
  <si>
    <t>lowe</t>
  </si>
  <si>
    <t>13002073CF10A</t>
  </si>
  <si>
    <t>miesha mills</t>
  </si>
  <si>
    <t>13006415CF10A</t>
  </si>
  <si>
    <t>steven moss</t>
  </si>
  <si>
    <t>13004687CF10A</t>
  </si>
  <si>
    <t>mark gosnell</t>
  </si>
  <si>
    <t>gosnell</t>
  </si>
  <si>
    <t>edward burks</t>
  </si>
  <si>
    <t>burks</t>
  </si>
  <si>
    <t>13028890TC10A</t>
  </si>
  <si>
    <t>michael mohammad</t>
  </si>
  <si>
    <t>14005927MM10A</t>
  </si>
  <si>
    <t>charles tarver</t>
  </si>
  <si>
    <t>13018015CF10A</t>
  </si>
  <si>
    <t>giovanni funez</t>
  </si>
  <si>
    <t>funez</t>
  </si>
  <si>
    <t>14009186MM10A</t>
  </si>
  <si>
    <t>15022866TC40A</t>
  </si>
  <si>
    <t>kenneth apollo</t>
  </si>
  <si>
    <t>apollo</t>
  </si>
  <si>
    <t>14000129MM10A</t>
  </si>
  <si>
    <t>jaysa almonte</t>
  </si>
  <si>
    <t>jaysa</t>
  </si>
  <si>
    <t>almonte</t>
  </si>
  <si>
    <t>14012835CF10A</t>
  </si>
  <si>
    <t>luis lopezcabrera</t>
  </si>
  <si>
    <t>lopezcabrera</t>
  </si>
  <si>
    <t>tamoy garwood</t>
  </si>
  <si>
    <t>tamoy</t>
  </si>
  <si>
    <t>garwood</t>
  </si>
  <si>
    <t>11004198CF10A</t>
  </si>
  <si>
    <t>christopher lloyd</t>
  </si>
  <si>
    <t>13013952CF10A</t>
  </si>
  <si>
    <t>15004226MM10A</t>
  </si>
  <si>
    <t>suniel foskin</t>
  </si>
  <si>
    <t>suniel</t>
  </si>
  <si>
    <t>foskin</t>
  </si>
  <si>
    <t>13004135CF10A</t>
  </si>
  <si>
    <t>tracy gallagher</t>
  </si>
  <si>
    <t>gallagher</t>
  </si>
  <si>
    <t>13003880MM10A</t>
  </si>
  <si>
    <t>15001637CF10A</t>
  </si>
  <si>
    <t>corey durpee</t>
  </si>
  <si>
    <t>durpee</t>
  </si>
  <si>
    <t>10010372MM10A</t>
  </si>
  <si>
    <t>katherine montez</t>
  </si>
  <si>
    <t>katherine</t>
  </si>
  <si>
    <t>montez</t>
  </si>
  <si>
    <t>14010796CF10A</t>
  </si>
  <si>
    <t>frankie spence</t>
  </si>
  <si>
    <t>12038591TC10A</t>
  </si>
  <si>
    <t>eddie mccants</t>
  </si>
  <si>
    <t>mccants</t>
  </si>
  <si>
    <t>13011026CF10A</t>
  </si>
  <si>
    <t>14005860CF10A</t>
  </si>
  <si>
    <t>darren rucker</t>
  </si>
  <si>
    <t>14009149CF10A</t>
  </si>
  <si>
    <t>linda altman</t>
  </si>
  <si>
    <t>altman</t>
  </si>
  <si>
    <t>14000391MU10A</t>
  </si>
  <si>
    <t>14049377TC20A</t>
  </si>
  <si>
    <t>kinberly laurent</t>
  </si>
  <si>
    <t>kinberly</t>
  </si>
  <si>
    <t>glenda mobley</t>
  </si>
  <si>
    <t>glenda</t>
  </si>
  <si>
    <t>mobley</t>
  </si>
  <si>
    <t>14012876CF10A</t>
  </si>
  <si>
    <t>sheldon spencer</t>
  </si>
  <si>
    <t>14004350CF10A</t>
  </si>
  <si>
    <t>bryeon mack</t>
  </si>
  <si>
    <t>bryeon</t>
  </si>
  <si>
    <t>13006480CF10A</t>
  </si>
  <si>
    <t>14003280MM40A</t>
  </si>
  <si>
    <t>tervon hall</t>
  </si>
  <si>
    <t>tervon</t>
  </si>
  <si>
    <t>14011037CF10A</t>
  </si>
  <si>
    <t>daniela ramirezcampo</t>
  </si>
  <si>
    <t>daniela</t>
  </si>
  <si>
    <t>ramirezcampo</t>
  </si>
  <si>
    <t>14008748CF10A</t>
  </si>
  <si>
    <t>simone campbell</t>
  </si>
  <si>
    <t>simone</t>
  </si>
  <si>
    <t>14000840MM10A</t>
  </si>
  <si>
    <t>shem lampley</t>
  </si>
  <si>
    <t>shem</t>
  </si>
  <si>
    <t>lampley</t>
  </si>
  <si>
    <t>11018844CF10A</t>
  </si>
  <si>
    <t>13007122CF10A</t>
  </si>
  <si>
    <t>Unlaw Malic Strike K9/Horses</t>
  </si>
  <si>
    <t>bernard andrews</t>
  </si>
  <si>
    <t>14006531MM10A</t>
  </si>
  <si>
    <t>14002668MM40A</t>
  </si>
  <si>
    <t>15000311MM10A</t>
  </si>
  <si>
    <t>katteal campbell</t>
  </si>
  <si>
    <t>katteal</t>
  </si>
  <si>
    <t>13000305CF10A</t>
  </si>
  <si>
    <t>casey herard</t>
  </si>
  <si>
    <t>herard</t>
  </si>
  <si>
    <t>13002247CF10A</t>
  </si>
  <si>
    <t>andriane kirkpatrick</t>
  </si>
  <si>
    <t>andriane</t>
  </si>
  <si>
    <t>kirkpatrick</t>
  </si>
  <si>
    <t>13003253MM10A</t>
  </si>
  <si>
    <t>tony wilson</t>
  </si>
  <si>
    <t>13016573CF10A</t>
  </si>
  <si>
    <t>14001003CF10A</t>
  </si>
  <si>
    <t>terrence spence</t>
  </si>
  <si>
    <t>07012052CF10A</t>
  </si>
  <si>
    <t>araz aliyez</t>
  </si>
  <si>
    <t>araz</t>
  </si>
  <si>
    <t>aliyez</t>
  </si>
  <si>
    <t>christine bates</t>
  </si>
  <si>
    <t>14005670MM10A</t>
  </si>
  <si>
    <t>joshua dundis</t>
  </si>
  <si>
    <t>dundis</t>
  </si>
  <si>
    <t>13017572MM10A</t>
  </si>
  <si>
    <t>john shaffer</t>
  </si>
  <si>
    <t>shaffer</t>
  </si>
  <si>
    <t>13003365CF10A</t>
  </si>
  <si>
    <t>Interference with Custody</t>
  </si>
  <si>
    <t>14004097CF10A</t>
  </si>
  <si>
    <t>jonadia hyppolite</t>
  </si>
  <si>
    <t>jonadia</t>
  </si>
  <si>
    <t>13016906CF10A</t>
  </si>
  <si>
    <t>laterria lafond</t>
  </si>
  <si>
    <t>laterria</t>
  </si>
  <si>
    <t>lafond</t>
  </si>
  <si>
    <t>14002196CF10A</t>
  </si>
  <si>
    <t>14034191TC10A</t>
  </si>
  <si>
    <t>efrain navedo</t>
  </si>
  <si>
    <t>navedo</t>
  </si>
  <si>
    <t>14015722MM10A</t>
  </si>
  <si>
    <t>ruel malcolm</t>
  </si>
  <si>
    <t>nezam alli</t>
  </si>
  <si>
    <t>nezam</t>
  </si>
  <si>
    <t>alli</t>
  </si>
  <si>
    <t>12015804CF10A</t>
  </si>
  <si>
    <t>peter ramos</t>
  </si>
  <si>
    <t>14015248CF10A</t>
  </si>
  <si>
    <t>16011876TC30A</t>
  </si>
  <si>
    <t>sonny campoi</t>
  </si>
  <si>
    <t>sonny</t>
  </si>
  <si>
    <t>campoi</t>
  </si>
  <si>
    <t>14010237CF10A</t>
  </si>
  <si>
    <t>kevin daniels</t>
  </si>
  <si>
    <t>13013180CF10A</t>
  </si>
  <si>
    <t>Traffic Counterfeit Cred Cards</t>
  </si>
  <si>
    <t>14012839CF10A</t>
  </si>
  <si>
    <t>brittany repp</t>
  </si>
  <si>
    <t>repp</t>
  </si>
  <si>
    <t>14014630CF10A</t>
  </si>
  <si>
    <t>roderick ferguson</t>
  </si>
  <si>
    <t>13016288CF10A</t>
  </si>
  <si>
    <t>gregory caldwell</t>
  </si>
  <si>
    <t>caldwell</t>
  </si>
  <si>
    <t>13000498CF10A</t>
  </si>
  <si>
    <t>lisa elam</t>
  </si>
  <si>
    <t>elam</t>
  </si>
  <si>
    <t>14003570CF10A</t>
  </si>
  <si>
    <t>davis jirka</t>
  </si>
  <si>
    <t>jirka</t>
  </si>
  <si>
    <t>14000105MM10A</t>
  </si>
  <si>
    <t>vanessa belotte</t>
  </si>
  <si>
    <t>belotte</t>
  </si>
  <si>
    <t>13003010CF10A</t>
  </si>
  <si>
    <t>hubert hughes</t>
  </si>
  <si>
    <t>14006785CF10A</t>
  </si>
  <si>
    <t>15004229MM10A</t>
  </si>
  <si>
    <t>frank schmidt</t>
  </si>
  <si>
    <t>schmidt</t>
  </si>
  <si>
    <t>13008038CF10A</t>
  </si>
  <si>
    <t>14011787CF10A</t>
  </si>
  <si>
    <t>pj lawton</t>
  </si>
  <si>
    <t>pj</t>
  </si>
  <si>
    <t>lawton</t>
  </si>
  <si>
    <t>12009951CF10A</t>
  </si>
  <si>
    <t>15001535CF10A</t>
  </si>
  <si>
    <t>jerome smith</t>
  </si>
  <si>
    <t>13000591CF10A</t>
  </si>
  <si>
    <t>rivenson joseph</t>
  </si>
  <si>
    <t>rivenson</t>
  </si>
  <si>
    <t>14006232MM10A</t>
  </si>
  <si>
    <t>15000217MM10A</t>
  </si>
  <si>
    <t>kayla sutton</t>
  </si>
  <si>
    <t>13003883CF10A</t>
  </si>
  <si>
    <t>duvon thompson</t>
  </si>
  <si>
    <t>duvon</t>
  </si>
  <si>
    <t>14013054CF10A</t>
  </si>
  <si>
    <t>gervens souarin</t>
  </si>
  <si>
    <t>gervens</t>
  </si>
  <si>
    <t>souarin</t>
  </si>
  <si>
    <t>13003247CF10A</t>
  </si>
  <si>
    <t>joyce jacques</t>
  </si>
  <si>
    <t>13019260MM10A</t>
  </si>
  <si>
    <t>liandra negrini</t>
  </si>
  <si>
    <t>liandra</t>
  </si>
  <si>
    <t>negrini</t>
  </si>
  <si>
    <t>14009344CF10A</t>
  </si>
  <si>
    <t>jennifer belter</t>
  </si>
  <si>
    <t>belter</t>
  </si>
  <si>
    <t>14024693MU10A</t>
  </si>
  <si>
    <t>joseph minniti</t>
  </si>
  <si>
    <t>minniti</t>
  </si>
  <si>
    <t>14004256CF10A</t>
  </si>
  <si>
    <t>14084373TC30A</t>
  </si>
  <si>
    <t>ramario francis</t>
  </si>
  <si>
    <t>ramario</t>
  </si>
  <si>
    <t>14014533CF10A</t>
  </si>
  <si>
    <t>hunter singer</t>
  </si>
  <si>
    <t>singer</t>
  </si>
  <si>
    <t>14014855CF10A</t>
  </si>
  <si>
    <t>louisette jean</t>
  </si>
  <si>
    <t>louisette</t>
  </si>
  <si>
    <t>13010446CF10A</t>
  </si>
  <si>
    <t>joshua bele</t>
  </si>
  <si>
    <t>bele</t>
  </si>
  <si>
    <t>12002228CF10A</t>
  </si>
  <si>
    <t>jose delacruz</t>
  </si>
  <si>
    <t>delacruz</t>
  </si>
  <si>
    <t>13003467MM10A</t>
  </si>
  <si>
    <t>alvaro bellidodeluna</t>
  </si>
  <si>
    <t>bellidodeluna</t>
  </si>
  <si>
    <t>kevin grant</t>
  </si>
  <si>
    <t>13003464MM10A</t>
  </si>
  <si>
    <t>brandon florence</t>
  </si>
  <si>
    <t>florence</t>
  </si>
  <si>
    <t>13003488CF10A</t>
  </si>
  <si>
    <t>vincent moorman</t>
  </si>
  <si>
    <t>moorman</t>
  </si>
  <si>
    <t>12009778MM10A</t>
  </si>
  <si>
    <t>13006351CF10A</t>
  </si>
  <si>
    <t>victor rozier</t>
  </si>
  <si>
    <t>rozier</t>
  </si>
  <si>
    <t>13016349CF10A</t>
  </si>
  <si>
    <t>16000310MM20A</t>
  </si>
  <si>
    <t>david calderilla-alcocer</t>
  </si>
  <si>
    <t>calderilla-alcocer</t>
  </si>
  <si>
    <t>christian duranfernandez</t>
  </si>
  <si>
    <t>duranfernandez</t>
  </si>
  <si>
    <t>13009737MM10A</t>
  </si>
  <si>
    <t>yurek gorny</t>
  </si>
  <si>
    <t>yurek</t>
  </si>
  <si>
    <t>gorny</t>
  </si>
  <si>
    <t>14006654MM10A</t>
  </si>
  <si>
    <t>doll pierre louis</t>
  </si>
  <si>
    <t>doll</t>
  </si>
  <si>
    <t>pierre louis</t>
  </si>
  <si>
    <t>14003387CF10A</t>
  </si>
  <si>
    <t>Possession Of 3,4Methylenediox</t>
  </si>
  <si>
    <t>david cuellar</t>
  </si>
  <si>
    <t>13006559MM10A</t>
  </si>
  <si>
    <t>stevenson edouard</t>
  </si>
  <si>
    <t>edouard</t>
  </si>
  <si>
    <t>14012242MM10A</t>
  </si>
  <si>
    <t>david kennedy</t>
  </si>
  <si>
    <t>13011767CF10A</t>
  </si>
  <si>
    <t>14009472MM10A</t>
  </si>
  <si>
    <t>sloawn jean-charles</t>
  </si>
  <si>
    <t>sloawn</t>
  </si>
  <si>
    <t>jean-charles</t>
  </si>
  <si>
    <t>14005261CF10A</t>
  </si>
  <si>
    <t>kevin osorio</t>
  </si>
  <si>
    <t>11017015CF10A</t>
  </si>
  <si>
    <t>nancy gayoso</t>
  </si>
  <si>
    <t>gayoso</t>
  </si>
  <si>
    <t>03004219CF10A</t>
  </si>
  <si>
    <t>esteban santana</t>
  </si>
  <si>
    <t>14015205MM10A</t>
  </si>
  <si>
    <t>tameka rogers</t>
  </si>
  <si>
    <t>tameka</t>
  </si>
  <si>
    <t>12003274CF10A</t>
  </si>
  <si>
    <t>gaspard vilbrun</t>
  </si>
  <si>
    <t>gaspard</t>
  </si>
  <si>
    <t>vilbrun</t>
  </si>
  <si>
    <t>14016864CF10A</t>
  </si>
  <si>
    <t>carlos posada</t>
  </si>
  <si>
    <t>posada</t>
  </si>
  <si>
    <t>13017544MM10A</t>
  </si>
  <si>
    <t>omar perez</t>
  </si>
  <si>
    <t>13019406MM10A</t>
  </si>
  <si>
    <t>denley calixte</t>
  </si>
  <si>
    <t>denley</t>
  </si>
  <si>
    <t>12004753CF10A</t>
  </si>
  <si>
    <t>14044078TC30A</t>
  </si>
  <si>
    <t>douglas brzuchalski</t>
  </si>
  <si>
    <t>brzuchalski</t>
  </si>
  <si>
    <t>14009162CF10A</t>
  </si>
  <si>
    <t>peter accetta</t>
  </si>
  <si>
    <t>accetta</t>
  </si>
  <si>
    <t>13004542CF10A</t>
  </si>
  <si>
    <t>rodney smith</t>
  </si>
  <si>
    <t>12008902CF10A</t>
  </si>
  <si>
    <t>tiffany pericles</t>
  </si>
  <si>
    <t>pericles</t>
  </si>
  <si>
    <t>13013927CF10A</t>
  </si>
  <si>
    <t>14026291TC10A</t>
  </si>
  <si>
    <t>junior bouquette</t>
  </si>
  <si>
    <t>bouquette</t>
  </si>
  <si>
    <t>13004115CF10A</t>
  </si>
  <si>
    <t>anthony mitchell</t>
  </si>
  <si>
    <t>13005582MM10A</t>
  </si>
  <si>
    <t>16002152MM10A</t>
  </si>
  <si>
    <t>tyran lee</t>
  </si>
  <si>
    <t>tyran</t>
  </si>
  <si>
    <t>14006570CF10A</t>
  </si>
  <si>
    <t>stephen cotillo</t>
  </si>
  <si>
    <t>cotillo</t>
  </si>
  <si>
    <t>14001186CF10A</t>
  </si>
  <si>
    <t>14004278CF10A</t>
  </si>
  <si>
    <t>wesley brooks</t>
  </si>
  <si>
    <t>14015117CF10A</t>
  </si>
  <si>
    <t>15007083MM10A</t>
  </si>
  <si>
    <t>brian willoughby</t>
  </si>
  <si>
    <t>13010768CF10A</t>
  </si>
  <si>
    <t>erick dygert</t>
  </si>
  <si>
    <t>dygert</t>
  </si>
  <si>
    <t>13002544MM10A</t>
  </si>
  <si>
    <t>brian semil</t>
  </si>
  <si>
    <t>semil</t>
  </si>
  <si>
    <t>13000613CF10A</t>
  </si>
  <si>
    <t>15002657CF10A</t>
  </si>
  <si>
    <t>turquora davis</t>
  </si>
  <si>
    <t>turquora</t>
  </si>
  <si>
    <t>14008292CF10A</t>
  </si>
  <si>
    <t>14017212CF10A</t>
  </si>
  <si>
    <t>donovan elliott</t>
  </si>
  <si>
    <t>13003891CF10A</t>
  </si>
  <si>
    <t>chevane robinson</t>
  </si>
  <si>
    <t>chevane</t>
  </si>
  <si>
    <t>13014562CF10A</t>
  </si>
  <si>
    <t>romaine plummer</t>
  </si>
  <si>
    <t>13011669CF10A</t>
  </si>
  <si>
    <t>13012019CF10A</t>
  </si>
  <si>
    <t>Armed Carjacking</t>
  </si>
  <si>
    <t>bruce johnson</t>
  </si>
  <si>
    <t>13010747CF10A</t>
  </si>
  <si>
    <t>13021296MM10A</t>
  </si>
  <si>
    <t>robert leon</t>
  </si>
  <si>
    <t>13016179MM10A</t>
  </si>
  <si>
    <t>cedric brown</t>
  </si>
  <si>
    <t>15005967CF10A</t>
  </si>
  <si>
    <t>percival gordon</t>
  </si>
  <si>
    <t>percival</t>
  </si>
  <si>
    <t>13000239CF10A</t>
  </si>
  <si>
    <t>13011148MM10A</t>
  </si>
  <si>
    <t>jevon williams</t>
  </si>
  <si>
    <t>jevon</t>
  </si>
  <si>
    <t>14001012CF10A</t>
  </si>
  <si>
    <t>14016710MM10A</t>
  </si>
  <si>
    <t>kimberly carter</t>
  </si>
  <si>
    <t>13002796CF10A</t>
  </si>
  <si>
    <t>13003423CF10A</t>
  </si>
  <si>
    <t>braxton smith</t>
  </si>
  <si>
    <t>14012750CF10A</t>
  </si>
  <si>
    <t>lamont cummings</t>
  </si>
  <si>
    <t>lamont</t>
  </si>
  <si>
    <t>13019069MM10A</t>
  </si>
  <si>
    <t>14009359CF10A</t>
  </si>
  <si>
    <t>michael liberatore</t>
  </si>
  <si>
    <t>liberatore</t>
  </si>
  <si>
    <t>13003457CF10A</t>
  </si>
  <si>
    <t>shawn garner</t>
  </si>
  <si>
    <t>14000155CF10A</t>
  </si>
  <si>
    <t>aslet augustin</t>
  </si>
  <si>
    <t>aslet</t>
  </si>
  <si>
    <t>13000272CF10A</t>
  </si>
  <si>
    <t>15001016MM20A</t>
  </si>
  <si>
    <t>maria garcia</t>
  </si>
  <si>
    <t>14004626MM10A</t>
  </si>
  <si>
    <t>willie gray</t>
  </si>
  <si>
    <t>14040148MU10A</t>
  </si>
  <si>
    <t>15043364TC20A</t>
  </si>
  <si>
    <t>sheldon josephs</t>
  </si>
  <si>
    <t>josephs</t>
  </si>
  <si>
    <t>14004102CF10A</t>
  </si>
  <si>
    <t>16011434TC30A</t>
  </si>
  <si>
    <t>yanique maxwell</t>
  </si>
  <si>
    <t>yanique</t>
  </si>
  <si>
    <t>delvin mills</t>
  </si>
  <si>
    <t>delvin</t>
  </si>
  <si>
    <t>14002998CF10A</t>
  </si>
  <si>
    <t>14017951MM10A</t>
  </si>
  <si>
    <t>cornelius jones</t>
  </si>
  <si>
    <t>13002779CF10A</t>
  </si>
  <si>
    <t>gail mcnaughton</t>
  </si>
  <si>
    <t>gail</t>
  </si>
  <si>
    <t>mcnaughton</t>
  </si>
  <si>
    <t>dylan welly</t>
  </si>
  <si>
    <t>welly</t>
  </si>
  <si>
    <t>13005183MM10A</t>
  </si>
  <si>
    <t>13006269CF10A</t>
  </si>
  <si>
    <t>george rodriguez</t>
  </si>
  <si>
    <t>14000149MM10A</t>
  </si>
  <si>
    <t>15001201CF10A</t>
  </si>
  <si>
    <t>elizabeth mahoney</t>
  </si>
  <si>
    <t>mahoney</t>
  </si>
  <si>
    <t>13019333MM10A</t>
  </si>
  <si>
    <t>14000520MM10A</t>
  </si>
  <si>
    <t>david jeanpierre</t>
  </si>
  <si>
    <t>jeanpierre</t>
  </si>
  <si>
    <t>14012352CF10A</t>
  </si>
  <si>
    <t>16000928CF10A</t>
  </si>
  <si>
    <t>manuel camposeco-mendez</t>
  </si>
  <si>
    <t>camposeco-mendez</t>
  </si>
  <si>
    <t>13009129MM10A</t>
  </si>
  <si>
    <t>jovan gonzalez-gomez</t>
  </si>
  <si>
    <t>gonzalez-gomez</t>
  </si>
  <si>
    <t>14005667CF10A</t>
  </si>
  <si>
    <t>lemy williams</t>
  </si>
  <si>
    <t>lemy</t>
  </si>
  <si>
    <t>14004493CF10A</t>
  </si>
  <si>
    <t>14017909TC10A</t>
  </si>
  <si>
    <t>rochilun manasse</t>
  </si>
  <si>
    <t>rochilun</t>
  </si>
  <si>
    <t>manasse</t>
  </si>
  <si>
    <t>13015630MM10A</t>
  </si>
  <si>
    <t>garciela perdomo</t>
  </si>
  <si>
    <t>garciela</t>
  </si>
  <si>
    <t>14008481MM10A</t>
  </si>
  <si>
    <t>james simmons</t>
  </si>
  <si>
    <t>13011684CF10A</t>
  </si>
  <si>
    <t>14042861TC10A</t>
  </si>
  <si>
    <t>nathaniel ward</t>
  </si>
  <si>
    <t>13007185CF10A</t>
  </si>
  <si>
    <t>jamal jones</t>
  </si>
  <si>
    <t>13018696MM10A</t>
  </si>
  <si>
    <t>timar honewell</t>
  </si>
  <si>
    <t>timar</t>
  </si>
  <si>
    <t>honewell</t>
  </si>
  <si>
    <t>13013789CF10A</t>
  </si>
  <si>
    <t>gerald rice</t>
  </si>
  <si>
    <t>rice</t>
  </si>
  <si>
    <t>14011855CF10A</t>
  </si>
  <si>
    <t>15012361MM10A</t>
  </si>
  <si>
    <t>fausto zepeda</t>
  </si>
  <si>
    <t>fausto</t>
  </si>
  <si>
    <t>zepeda</t>
  </si>
  <si>
    <t>10006540CF10B</t>
  </si>
  <si>
    <t>javon taylor</t>
  </si>
  <si>
    <t>14001665CF10A</t>
  </si>
  <si>
    <t>14008058CF10A</t>
  </si>
  <si>
    <t>cleophas hall</t>
  </si>
  <si>
    <t>cleophas</t>
  </si>
  <si>
    <t>14010999CF10A</t>
  </si>
  <si>
    <t>darlene kilensky</t>
  </si>
  <si>
    <t>darlene</t>
  </si>
  <si>
    <t>kilensky</t>
  </si>
  <si>
    <t>14011450MM10A</t>
  </si>
  <si>
    <t>brittany avery</t>
  </si>
  <si>
    <t>14017178CF10A</t>
  </si>
  <si>
    <t>gary riess</t>
  </si>
  <si>
    <t>riess</t>
  </si>
  <si>
    <t>13003298CF10A</t>
  </si>
  <si>
    <t>14033403TC40A</t>
  </si>
  <si>
    <t>denzel obrien</t>
  </si>
  <si>
    <t>10010032CF10A</t>
  </si>
  <si>
    <t>james greene</t>
  </si>
  <si>
    <t>13003377CF10A</t>
  </si>
  <si>
    <t>14003153CF10A</t>
  </si>
  <si>
    <t>xavier serrano</t>
  </si>
  <si>
    <t>13022549MM10A</t>
  </si>
  <si>
    <t>daniel frederick</t>
  </si>
  <si>
    <t>14005842MM10A</t>
  </si>
  <si>
    <t>franklin cedeno</t>
  </si>
  <si>
    <t>cedeno</t>
  </si>
  <si>
    <t>13015105MM10A</t>
  </si>
  <si>
    <t>marshall jacobs</t>
  </si>
  <si>
    <t>13017289CF10A</t>
  </si>
  <si>
    <t>Crlty Twrd Child Urge Oth Act</t>
  </si>
  <si>
    <t>14002465MM10A</t>
  </si>
  <si>
    <t>isis cooper</t>
  </si>
  <si>
    <t>isis</t>
  </si>
  <si>
    <t>14008904CF10A</t>
  </si>
  <si>
    <t>sharicca senatus</t>
  </si>
  <si>
    <t>sharicca</t>
  </si>
  <si>
    <t>senatus</t>
  </si>
  <si>
    <t>14014540CF10A</t>
  </si>
  <si>
    <t>judith jules</t>
  </si>
  <si>
    <t>judith</t>
  </si>
  <si>
    <t>14012236MM10A</t>
  </si>
  <si>
    <t>maick desousa</t>
  </si>
  <si>
    <t>maick</t>
  </si>
  <si>
    <t>desousa</t>
  </si>
  <si>
    <t>14015450MM10A</t>
  </si>
  <si>
    <t>anthony davis</t>
  </si>
  <si>
    <t>13016392CF10A</t>
  </si>
  <si>
    <t>cornelius leon</t>
  </si>
  <si>
    <t>justin gonzaga</t>
  </si>
  <si>
    <t>gonzaga</t>
  </si>
  <si>
    <t>14016326MM10A</t>
  </si>
  <si>
    <t>15002201MM40A</t>
  </si>
  <si>
    <t>malachi wilson</t>
  </si>
  <si>
    <t>malachi</t>
  </si>
  <si>
    <t>13008517CF10A</t>
  </si>
  <si>
    <t>13009550CF10A</t>
  </si>
  <si>
    <t>courtney alexander</t>
  </si>
  <si>
    <t>13002429CF10A</t>
  </si>
  <si>
    <t>13046308TC20A</t>
  </si>
  <si>
    <t>jamie osorio</t>
  </si>
  <si>
    <t>13001559CF10A</t>
  </si>
  <si>
    <t>chase valadez</t>
  </si>
  <si>
    <t>valadez</t>
  </si>
  <si>
    <t>14005204CF10A</t>
  </si>
  <si>
    <t>14007110MM10A</t>
  </si>
  <si>
    <t>raymond manganiotis</t>
  </si>
  <si>
    <t>manganiotis</t>
  </si>
  <si>
    <t>13008275CF10A</t>
  </si>
  <si>
    <t>carlos ramos</t>
  </si>
  <si>
    <t>13015698CF10A</t>
  </si>
  <si>
    <t>mahmoud mohamed</t>
  </si>
  <si>
    <t>mohamed</t>
  </si>
  <si>
    <t>14013910MM10A</t>
  </si>
  <si>
    <t>john intindola</t>
  </si>
  <si>
    <t>intindola</t>
  </si>
  <si>
    <t>13006957CF10A</t>
  </si>
  <si>
    <t>james charles</t>
  </si>
  <si>
    <t>14004887CF10A</t>
  </si>
  <si>
    <t>15013616CF10A</t>
  </si>
  <si>
    <t>robert jones</t>
  </si>
  <si>
    <t>14013508CF10A</t>
  </si>
  <si>
    <t>shiquel armstrong</t>
  </si>
  <si>
    <t>shiquel</t>
  </si>
  <si>
    <t>13014734MM10A</t>
  </si>
  <si>
    <t>14022773TC20A</t>
  </si>
  <si>
    <t>luis albelaez</t>
  </si>
  <si>
    <t>albelaez</t>
  </si>
  <si>
    <t>14010860CF10A</t>
  </si>
  <si>
    <t>javaris mims</t>
  </si>
  <si>
    <t>14003397CF10A</t>
  </si>
  <si>
    <t>16000439MM30A</t>
  </si>
  <si>
    <t>jason john</t>
  </si>
  <si>
    <t>14005278CF10A</t>
  </si>
  <si>
    <t>15000312CF10A</t>
  </si>
  <si>
    <t>alberto rodriguez</t>
  </si>
  <si>
    <t>14002128CF10A</t>
  </si>
  <si>
    <t>14014012CF10A</t>
  </si>
  <si>
    <t>william davell</t>
  </si>
  <si>
    <t>davell</t>
  </si>
  <si>
    <t>shondayah credle</t>
  </si>
  <si>
    <t>shondayah</t>
  </si>
  <si>
    <t>credle</t>
  </si>
  <si>
    <t>14016677CF10A</t>
  </si>
  <si>
    <t>damon myrick</t>
  </si>
  <si>
    <t>myrick</t>
  </si>
  <si>
    <t>14009429CF10A</t>
  </si>
  <si>
    <t>samia aviles</t>
  </si>
  <si>
    <t>samia</t>
  </si>
  <si>
    <t>13020331MM10A</t>
  </si>
  <si>
    <t>cori butler</t>
  </si>
  <si>
    <t>cori</t>
  </si>
  <si>
    <t>13007397CF10A</t>
  </si>
  <si>
    <t>13014308CF10A</t>
  </si>
  <si>
    <t>13016265CF10A</t>
  </si>
  <si>
    <t>carletha johnson</t>
  </si>
  <si>
    <t>carletha</t>
  </si>
  <si>
    <t>14009369CF10A</t>
  </si>
  <si>
    <t>william calder</t>
  </si>
  <si>
    <t>13006655MO10A</t>
  </si>
  <si>
    <t>james ross</t>
  </si>
  <si>
    <t>darryl harden</t>
  </si>
  <si>
    <t>14001077CF10A</t>
  </si>
  <si>
    <t>15033040TC10A</t>
  </si>
  <si>
    <t>amit chanardip</t>
  </si>
  <si>
    <t>amit</t>
  </si>
  <si>
    <t>chanardip</t>
  </si>
  <si>
    <t>14015845MM10A</t>
  </si>
  <si>
    <t>15018127MU10A</t>
  </si>
  <si>
    <t>michael sampson</t>
  </si>
  <si>
    <t>sampson</t>
  </si>
  <si>
    <t>14007603CF10A</t>
  </si>
  <si>
    <t>michelle otto</t>
  </si>
  <si>
    <t>13014179CF10A</t>
  </si>
  <si>
    <t>15000996CF10A</t>
  </si>
  <si>
    <t>odane wellington</t>
  </si>
  <si>
    <t>odane</t>
  </si>
  <si>
    <t>14004846CF10A</t>
  </si>
  <si>
    <t>brandon simmons</t>
  </si>
  <si>
    <t>13000151CF10A</t>
  </si>
  <si>
    <t>13120650TC30A</t>
  </si>
  <si>
    <t>nathaniel adderly</t>
  </si>
  <si>
    <t>14000775CF10A</t>
  </si>
  <si>
    <t>rafael pabon</t>
  </si>
  <si>
    <t>13004008CF10A</t>
  </si>
  <si>
    <t>tarzan saulsby</t>
  </si>
  <si>
    <t>tarzan</t>
  </si>
  <si>
    <t>13005158CF10A</t>
  </si>
  <si>
    <t>15007826CF10A</t>
  </si>
  <si>
    <t>christian torres</t>
  </si>
  <si>
    <t>13023012MM10A</t>
  </si>
  <si>
    <t>14008832MM10A</t>
  </si>
  <si>
    <t>wade caton</t>
  </si>
  <si>
    <t>caton</t>
  </si>
  <si>
    <t>michelle higgins</t>
  </si>
  <si>
    <t>13022987MM10A</t>
  </si>
  <si>
    <t>16010201TC30A</t>
  </si>
  <si>
    <t>rohan bowlin</t>
  </si>
  <si>
    <t>bowlin</t>
  </si>
  <si>
    <t>14013823MU10A</t>
  </si>
  <si>
    <t>storm tillman</t>
  </si>
  <si>
    <t>14010332CF10A</t>
  </si>
  <si>
    <t>14016162CF10A</t>
  </si>
  <si>
    <t>david kellerman</t>
  </si>
  <si>
    <t>kellerman</t>
  </si>
  <si>
    <t>12012490CF10A</t>
  </si>
  <si>
    <t>ashley hernandez</t>
  </si>
  <si>
    <t>14008375CF10A</t>
  </si>
  <si>
    <t>brandy dodson</t>
  </si>
  <si>
    <t>brandy</t>
  </si>
  <si>
    <t>dodson</t>
  </si>
  <si>
    <t>14001161CF10A</t>
  </si>
  <si>
    <t>ryan magray</t>
  </si>
  <si>
    <t>magray</t>
  </si>
  <si>
    <t>14034964MU10A</t>
  </si>
  <si>
    <t>jahmal jarrett</t>
  </si>
  <si>
    <t>jahmal</t>
  </si>
  <si>
    <t>14005898CF10A</t>
  </si>
  <si>
    <t>cian campbell</t>
  </si>
  <si>
    <t>cian</t>
  </si>
  <si>
    <t>14003014CF10A</t>
  </si>
  <si>
    <t>jonathan ellis</t>
  </si>
  <si>
    <t>14012323CF10A</t>
  </si>
  <si>
    <t>Leaving Scene Accident w/Death</t>
  </si>
  <si>
    <t>james reeves</t>
  </si>
  <si>
    <t>13004902CF10A</t>
  </si>
  <si>
    <t>devaughn edwards</t>
  </si>
  <si>
    <t>14008518CF10A</t>
  </si>
  <si>
    <t>tess giesen</t>
  </si>
  <si>
    <t>tess</t>
  </si>
  <si>
    <t>giesen</t>
  </si>
  <si>
    <t>14000267CF10A</t>
  </si>
  <si>
    <t>dwayne brennen</t>
  </si>
  <si>
    <t>brennen</t>
  </si>
  <si>
    <t>14017181CF10A</t>
  </si>
  <si>
    <t>troy mccrea</t>
  </si>
  <si>
    <t>14005894CF10A</t>
  </si>
  <si>
    <t>gabriel sciarretti</t>
  </si>
  <si>
    <t>sciarretti</t>
  </si>
  <si>
    <t>14004247CF10A</t>
  </si>
  <si>
    <t>nicholas walker</t>
  </si>
  <si>
    <t>14010686CF10A</t>
  </si>
  <si>
    <t>napoleon culver</t>
  </si>
  <si>
    <t>napoleon</t>
  </si>
  <si>
    <t>13010055MM10A</t>
  </si>
  <si>
    <t>15005663CF10A</t>
  </si>
  <si>
    <t>omar yunis</t>
  </si>
  <si>
    <t>yunis</t>
  </si>
  <si>
    <t>13000075CF10A</t>
  </si>
  <si>
    <t>14008442MM10A</t>
  </si>
  <si>
    <t>brandon maas</t>
  </si>
  <si>
    <t>maas</t>
  </si>
  <si>
    <t>13012250CF10A</t>
  </si>
  <si>
    <t>karen darnell</t>
  </si>
  <si>
    <t>darnell</t>
  </si>
  <si>
    <t>12004314CF10A</t>
  </si>
  <si>
    <t>nashavia hemingway</t>
  </si>
  <si>
    <t>nashavia</t>
  </si>
  <si>
    <t>hemingway</t>
  </si>
  <si>
    <t>13015043CF10A</t>
  </si>
  <si>
    <t>cipher allah</t>
  </si>
  <si>
    <t>cipher</t>
  </si>
  <si>
    <t>allah</t>
  </si>
  <si>
    <t>13004088CF10A</t>
  </si>
  <si>
    <t>danise joseph</t>
  </si>
  <si>
    <t>danise</t>
  </si>
  <si>
    <t>14001289CF10A</t>
  </si>
  <si>
    <t>14049843TC20A</t>
  </si>
  <si>
    <t>jennifer nguyen</t>
  </si>
  <si>
    <t>13012793MM10A</t>
  </si>
  <si>
    <t>tevin williams</t>
  </si>
  <si>
    <t>tevin</t>
  </si>
  <si>
    <t>13014863MM10A</t>
  </si>
  <si>
    <t>steven grimmer</t>
  </si>
  <si>
    <t>grimmer</t>
  </si>
  <si>
    <t>13003259CF10A</t>
  </si>
  <si>
    <t>amer raja</t>
  </si>
  <si>
    <t>amer</t>
  </si>
  <si>
    <t>raja</t>
  </si>
  <si>
    <t>13012428CF10A</t>
  </si>
  <si>
    <t>jonathan lee</t>
  </si>
  <si>
    <t>13013504CF10A</t>
  </si>
  <si>
    <t>14014087MM10A</t>
  </si>
  <si>
    <t>joseph maquez</t>
  </si>
  <si>
    <t>maquez</t>
  </si>
  <si>
    <t>13003188MM10A</t>
  </si>
  <si>
    <t>15018235TC40A</t>
  </si>
  <si>
    <t>entique torres</t>
  </si>
  <si>
    <t>entique</t>
  </si>
  <si>
    <t>oscar aragon</t>
  </si>
  <si>
    <t>14012585MM10A</t>
  </si>
  <si>
    <t>jondra grier</t>
  </si>
  <si>
    <t>jondra</t>
  </si>
  <si>
    <t>grier</t>
  </si>
  <si>
    <t>14001512CF10A</t>
  </si>
  <si>
    <t>jordan johnson</t>
  </si>
  <si>
    <t>14013072CF10A</t>
  </si>
  <si>
    <t>15005574MM10A</t>
  </si>
  <si>
    <t>evan holmes</t>
  </si>
  <si>
    <t>13013347CF10A</t>
  </si>
  <si>
    <t>gary cunningham</t>
  </si>
  <si>
    <t>13001689CF10A</t>
  </si>
  <si>
    <t>13015727MM10A</t>
  </si>
  <si>
    <t>tiarra jones</t>
  </si>
  <si>
    <t>tiarra</t>
  </si>
  <si>
    <t>14005778CF10A</t>
  </si>
  <si>
    <t>15027829TC10A</t>
  </si>
  <si>
    <t>melissa bennett</t>
  </si>
  <si>
    <t>13010026CF10A</t>
  </si>
  <si>
    <t>13013253CF10A</t>
  </si>
  <si>
    <t>monique howard</t>
  </si>
  <si>
    <t>13014866MM10A</t>
  </si>
  <si>
    <t>14008814CF10A</t>
  </si>
  <si>
    <t>joshua flewellyn</t>
  </si>
  <si>
    <t>flewellyn</t>
  </si>
  <si>
    <t>13008300CF10A</t>
  </si>
  <si>
    <t>14069451TC20A</t>
  </si>
  <si>
    <t>14014624MM10A</t>
  </si>
  <si>
    <t>christopher sternberg</t>
  </si>
  <si>
    <t>sternberg</t>
  </si>
  <si>
    <t>13016328MM10A</t>
  </si>
  <si>
    <t>youvens horace</t>
  </si>
  <si>
    <t>youvens</t>
  </si>
  <si>
    <t>13004966CF10A</t>
  </si>
  <si>
    <t>13014105MM10A</t>
  </si>
  <si>
    <t>14010273CF10A</t>
  </si>
  <si>
    <t>johnna jones</t>
  </si>
  <si>
    <t>johnna</t>
  </si>
  <si>
    <t>14010851CF10A</t>
  </si>
  <si>
    <t>15000271MM30A</t>
  </si>
  <si>
    <t>15015879CF10A</t>
  </si>
  <si>
    <t>jarod singh</t>
  </si>
  <si>
    <t>jarod</t>
  </si>
  <si>
    <t>14000913CF10A</t>
  </si>
  <si>
    <t>jamar wright</t>
  </si>
  <si>
    <t>13018794MM10A</t>
  </si>
  <si>
    <t>14008981MM10A</t>
  </si>
  <si>
    <t>dario puche-aristimuno</t>
  </si>
  <si>
    <t>dario</t>
  </si>
  <si>
    <t>puche-aristimuno</t>
  </si>
  <si>
    <t>14024967TC10A</t>
  </si>
  <si>
    <t>daniel reid</t>
  </si>
  <si>
    <t>13004984CF10A</t>
  </si>
  <si>
    <t>mary short</t>
  </si>
  <si>
    <t>short</t>
  </si>
  <si>
    <t>14014884MM10A</t>
  </si>
  <si>
    <t>john walker</t>
  </si>
  <si>
    <t>09013094CF10A</t>
  </si>
  <si>
    <t>jhims donner</t>
  </si>
  <si>
    <t>jhims</t>
  </si>
  <si>
    <t>donner</t>
  </si>
  <si>
    <t>13005727MM10A</t>
  </si>
  <si>
    <t>13082690TC30A</t>
  </si>
  <si>
    <t>steven toussaint</t>
  </si>
  <si>
    <t>13000716MM10A</t>
  </si>
  <si>
    <t>14007646CF10A</t>
  </si>
  <si>
    <t>joshua cruz</t>
  </si>
  <si>
    <t>14015908CF10A</t>
  </si>
  <si>
    <t>sheldon coleman</t>
  </si>
  <si>
    <t>07013219CF10A</t>
  </si>
  <si>
    <t>sophie robinson</t>
  </si>
  <si>
    <t>sophie</t>
  </si>
  <si>
    <t>12015243CF10A</t>
  </si>
  <si>
    <t>bowie balentine</t>
  </si>
  <si>
    <t>bowie</t>
  </si>
  <si>
    <t>balentine</t>
  </si>
  <si>
    <t>13008695MM10A</t>
  </si>
  <si>
    <t>aicardo millan</t>
  </si>
  <si>
    <t>aicardo</t>
  </si>
  <si>
    <t>millan</t>
  </si>
  <si>
    <t>14008226MM10A</t>
  </si>
  <si>
    <t>timothy koze</t>
  </si>
  <si>
    <t>koze</t>
  </si>
  <si>
    <t>14001415CF10A</t>
  </si>
  <si>
    <t>justin moore</t>
  </si>
  <si>
    <t>14011538CF10A</t>
  </si>
  <si>
    <t>brian quirama</t>
  </si>
  <si>
    <t>quirama</t>
  </si>
  <si>
    <t>15003184CF10A</t>
  </si>
  <si>
    <t>regina battle</t>
  </si>
  <si>
    <t>13000002MM10A</t>
  </si>
  <si>
    <t>daren huings</t>
  </si>
  <si>
    <t>daren</t>
  </si>
  <si>
    <t>huings</t>
  </si>
  <si>
    <t>13011652CF10A</t>
  </si>
  <si>
    <t>zeke zikria</t>
  </si>
  <si>
    <t>zeke</t>
  </si>
  <si>
    <t>zikria</t>
  </si>
  <si>
    <t>13005960CF10A</t>
  </si>
  <si>
    <t>15006848CF10A</t>
  </si>
  <si>
    <t>thomas farnan</t>
  </si>
  <si>
    <t>farnan</t>
  </si>
  <si>
    <t>14015565CF10A</t>
  </si>
  <si>
    <t>lizzette graf</t>
  </si>
  <si>
    <t>lizzette</t>
  </si>
  <si>
    <t>graf</t>
  </si>
  <si>
    <t>13002923MM10A</t>
  </si>
  <si>
    <t>14007946MM10A</t>
  </si>
  <si>
    <t>14010189CF10A</t>
  </si>
  <si>
    <t>michael britton</t>
  </si>
  <si>
    <t>britton</t>
  </si>
  <si>
    <t>14000828CF10A</t>
  </si>
  <si>
    <t>jennifer kuckenbaker</t>
  </si>
  <si>
    <t>kuckenbaker</t>
  </si>
  <si>
    <t>evelyn centeno</t>
  </si>
  <si>
    <t>centeno</t>
  </si>
  <si>
    <t>14013641MM10A</t>
  </si>
  <si>
    <t>michael enck</t>
  </si>
  <si>
    <t>enck</t>
  </si>
  <si>
    <t>15001021CF10A</t>
  </si>
  <si>
    <t>kristofer morrissigler</t>
  </si>
  <si>
    <t>kristofer</t>
  </si>
  <si>
    <t>morrissigler</t>
  </si>
  <si>
    <t>14012062CF10A</t>
  </si>
  <si>
    <t>lakeinyas david</t>
  </si>
  <si>
    <t>lakeinyas</t>
  </si>
  <si>
    <t>13003103MM10A</t>
  </si>
  <si>
    <t>justin cruz</t>
  </si>
  <si>
    <t>14003744CF10A</t>
  </si>
  <si>
    <t>romania graham</t>
  </si>
  <si>
    <t>romania</t>
  </si>
  <si>
    <t>14005138MM10A</t>
  </si>
  <si>
    <t>rochelle zeitlin</t>
  </si>
  <si>
    <t>rochelle</t>
  </si>
  <si>
    <t>zeitlin</t>
  </si>
  <si>
    <t>14014162CF10A</t>
  </si>
  <si>
    <t>germaine lynch</t>
  </si>
  <si>
    <t>14004986CF10A</t>
  </si>
  <si>
    <t>14008725MM10A</t>
  </si>
  <si>
    <t>Drink Near Licensed Establishm</t>
  </si>
  <si>
    <t>cornelius toney</t>
  </si>
  <si>
    <t>toney</t>
  </si>
  <si>
    <t>11020634CF10A</t>
  </si>
  <si>
    <t>marie panebianco</t>
  </si>
  <si>
    <t>panebianco</t>
  </si>
  <si>
    <t>14002715CF10A</t>
  </si>
  <si>
    <t>15015982CF10A</t>
  </si>
  <si>
    <t>alfred glinton</t>
  </si>
  <si>
    <t>13009150MM10A</t>
  </si>
  <si>
    <t>13016717CF10A</t>
  </si>
  <si>
    <t>qushanna doby</t>
  </si>
  <si>
    <t>qushanna</t>
  </si>
  <si>
    <t>doby</t>
  </si>
  <si>
    <t>14017044CF10A</t>
  </si>
  <si>
    <t>robert rodriguez</t>
  </si>
  <si>
    <t>13015426CF10A</t>
  </si>
  <si>
    <t>dinoo wijesundera</t>
  </si>
  <si>
    <t>dinoo</t>
  </si>
  <si>
    <t>wijesundera</t>
  </si>
  <si>
    <t>14011060MM10A</t>
  </si>
  <si>
    <t>diamond ross</t>
  </si>
  <si>
    <t>14014418CF10A</t>
  </si>
  <si>
    <t>tyler moore</t>
  </si>
  <si>
    <t>14010956MO10A</t>
  </si>
  <si>
    <t>14012438MO10A</t>
  </si>
  <si>
    <t>kendrick edwards</t>
  </si>
  <si>
    <t>11014296CF10A</t>
  </si>
  <si>
    <t>13008051MM10A</t>
  </si>
  <si>
    <t>13019631MM10A</t>
  </si>
  <si>
    <t>terry spunger</t>
  </si>
  <si>
    <t>spunger</t>
  </si>
  <si>
    <t>13004220MM10A</t>
  </si>
  <si>
    <t>roberto monerrojas</t>
  </si>
  <si>
    <t>monerrojas</t>
  </si>
  <si>
    <t>14007800CF10A</t>
  </si>
  <si>
    <t>Obtain Property Worthless Check</t>
  </si>
  <si>
    <t>bei sheng</t>
  </si>
  <si>
    <t>bei</t>
  </si>
  <si>
    <t>sheng</t>
  </si>
  <si>
    <t>rashaun dubose</t>
  </si>
  <si>
    <t>rashaun</t>
  </si>
  <si>
    <t>dubose</t>
  </si>
  <si>
    <t>12015375CF10A</t>
  </si>
  <si>
    <t>ferondo randall</t>
  </si>
  <si>
    <t>ferondo</t>
  </si>
  <si>
    <t>07022329CF10A</t>
  </si>
  <si>
    <t>16000806CF10A</t>
  </si>
  <si>
    <t>16002009CF10A</t>
  </si>
  <si>
    <t>Armed Sex Batt/vict 12 Yrs +</t>
  </si>
  <si>
    <t>laxavier jones</t>
  </si>
  <si>
    <t>laxavier</t>
  </si>
  <si>
    <t>13004510CF10A</t>
  </si>
  <si>
    <t>13013755MM10A</t>
  </si>
  <si>
    <t>gary jones</t>
  </si>
  <si>
    <t>14011501CF10A</t>
  </si>
  <si>
    <t>15001806MM10A</t>
  </si>
  <si>
    <t>jacqueline alloy</t>
  </si>
  <si>
    <t>alloy</t>
  </si>
  <si>
    <t>14031132MU10A</t>
  </si>
  <si>
    <t>james gadsen</t>
  </si>
  <si>
    <t>gadsen</t>
  </si>
  <si>
    <t>11000991CF10A</t>
  </si>
  <si>
    <t>14002441MM20A</t>
  </si>
  <si>
    <t>fernando hudson</t>
  </si>
  <si>
    <t>13015979CF10A</t>
  </si>
  <si>
    <t>14003233MM10A</t>
  </si>
  <si>
    <t>alfred tucker</t>
  </si>
  <si>
    <t>13008048CF10A</t>
  </si>
  <si>
    <t>13016642CF10A</t>
  </si>
  <si>
    <t>gavin williams</t>
  </si>
  <si>
    <t>13005996CF10A</t>
  </si>
  <si>
    <t>15002537CF10A</t>
  </si>
  <si>
    <t>donnalie higgs</t>
  </si>
  <si>
    <t>donnalie</t>
  </si>
  <si>
    <t>13000533MM10A</t>
  </si>
  <si>
    <t>adrian grey</t>
  </si>
  <si>
    <t>13017637MM10A</t>
  </si>
  <si>
    <t>taji craig</t>
  </si>
  <si>
    <t>taji</t>
  </si>
  <si>
    <t>13007593CF10A</t>
  </si>
  <si>
    <t>14002765CF10A</t>
  </si>
  <si>
    <t>wisler isme</t>
  </si>
  <si>
    <t>wisler</t>
  </si>
  <si>
    <t>isme</t>
  </si>
  <si>
    <t>13013231CF10A</t>
  </si>
  <si>
    <t>14007318MM10A</t>
  </si>
  <si>
    <t>14009103CF10A</t>
  </si>
  <si>
    <t>xavier williams</t>
  </si>
  <si>
    <t>10017662MM10A</t>
  </si>
  <si>
    <t>douglas romero</t>
  </si>
  <si>
    <t>13017731CF10A</t>
  </si>
  <si>
    <t>michael fashaw</t>
  </si>
  <si>
    <t>13015886CF10A</t>
  </si>
  <si>
    <t>marissa guedes</t>
  </si>
  <si>
    <t>marissa</t>
  </si>
  <si>
    <t>guedes</t>
  </si>
  <si>
    <t>13021622MM10A</t>
  </si>
  <si>
    <t>jose gomez</t>
  </si>
  <si>
    <t>13000794MM10A</t>
  </si>
  <si>
    <t>jimmy callins</t>
  </si>
  <si>
    <t>callins</t>
  </si>
  <si>
    <t>14015358MM10A</t>
  </si>
  <si>
    <t>dorjan williams</t>
  </si>
  <si>
    <t>dorjan</t>
  </si>
  <si>
    <t>13012795CF10A</t>
  </si>
  <si>
    <t>keani baron</t>
  </si>
  <si>
    <t>keani</t>
  </si>
  <si>
    <t>14007041CF10A</t>
  </si>
  <si>
    <t>16000735MM40A</t>
  </si>
  <si>
    <t>freddie lockhart</t>
  </si>
  <si>
    <t>lockhart</t>
  </si>
  <si>
    <t>13001004MM10A</t>
  </si>
  <si>
    <t>edwin mtei</t>
  </si>
  <si>
    <t>mtei</t>
  </si>
  <si>
    <t>13004884MM10A</t>
  </si>
  <si>
    <t>13005438MM10A</t>
  </si>
  <si>
    <t>michael gallo</t>
  </si>
  <si>
    <t>14014463CF10A</t>
  </si>
  <si>
    <t>15001180MM10A</t>
  </si>
  <si>
    <t>christopher marion</t>
  </si>
  <si>
    <t>13007569CF10A</t>
  </si>
  <si>
    <t>carlos pantaleon</t>
  </si>
  <si>
    <t>13001958CF10A</t>
  </si>
  <si>
    <t>14001168MM20A</t>
  </si>
  <si>
    <t>cindy guerrier</t>
  </si>
  <si>
    <t>14008104CF10A</t>
  </si>
  <si>
    <t>14072201TC30A</t>
  </si>
  <si>
    <t>jonathan graulich</t>
  </si>
  <si>
    <t>graulich</t>
  </si>
  <si>
    <t>14000698CF10A</t>
  </si>
  <si>
    <t>15000359CF10A</t>
  </si>
  <si>
    <t>sean mathews</t>
  </si>
  <si>
    <t>mathews</t>
  </si>
  <si>
    <t>thomas powell</t>
  </si>
  <si>
    <t>14002167MM10A</t>
  </si>
  <si>
    <t>14002599MM40A</t>
  </si>
  <si>
    <t>waldo ford</t>
  </si>
  <si>
    <t>waldo</t>
  </si>
  <si>
    <t>13004742MM10A</t>
  </si>
  <si>
    <t>13006046MM10A</t>
  </si>
  <si>
    <t>stephanie hardy</t>
  </si>
  <si>
    <t>hardy</t>
  </si>
  <si>
    <t>13016826CF10A</t>
  </si>
  <si>
    <t>arielle welcher</t>
  </si>
  <si>
    <t>arielle</t>
  </si>
  <si>
    <t>welcher</t>
  </si>
  <si>
    <t>14005239MM10A</t>
  </si>
  <si>
    <t>george henry</t>
  </si>
  <si>
    <t>14016471CF10A</t>
  </si>
  <si>
    <t>delton thompkins</t>
  </si>
  <si>
    <t>delton</t>
  </si>
  <si>
    <t>thompkins</t>
  </si>
  <si>
    <t>12016651CF10A</t>
  </si>
  <si>
    <t>13013025MM10A</t>
  </si>
  <si>
    <t>curtis harris</t>
  </si>
  <si>
    <t>13012514CF10A</t>
  </si>
  <si>
    <t>loutess louissaint</t>
  </si>
  <si>
    <t>loutess</t>
  </si>
  <si>
    <t>14008527CF10A</t>
  </si>
  <si>
    <t>15004497CF10A</t>
  </si>
  <si>
    <t>dustin bouchard</t>
  </si>
  <si>
    <t>bouchard</t>
  </si>
  <si>
    <t>14000442MU10A</t>
  </si>
  <si>
    <t>15029307TC10A</t>
  </si>
  <si>
    <t>romell fernand</t>
  </si>
  <si>
    <t>romell</t>
  </si>
  <si>
    <t>fernand</t>
  </si>
  <si>
    <t>13013965CF10A</t>
  </si>
  <si>
    <t>15006033MM10A</t>
  </si>
  <si>
    <t>christopher hamilton</t>
  </si>
  <si>
    <t>13019861MM10A</t>
  </si>
  <si>
    <t>donna inman</t>
  </si>
  <si>
    <t>13017519CF10A</t>
  </si>
  <si>
    <t>edward ragin</t>
  </si>
  <si>
    <t>13011253CF10A</t>
  </si>
  <si>
    <t>14000357CF10A</t>
  </si>
  <si>
    <t>henry randall</t>
  </si>
  <si>
    <t>13016391CF10A</t>
  </si>
  <si>
    <t>14001771CF10A</t>
  </si>
  <si>
    <t>marco mcburrows</t>
  </si>
  <si>
    <t>13008468MM10A</t>
  </si>
  <si>
    <t>14009324CF10A</t>
  </si>
  <si>
    <t>Deliver Cannabis 1000FTSch</t>
  </si>
  <si>
    <t>brandon lewis</t>
  </si>
  <si>
    <t>13003502CF10A</t>
  </si>
  <si>
    <t>14000814MM30A</t>
  </si>
  <si>
    <t>14013392MM10A</t>
  </si>
  <si>
    <t>shane brown</t>
  </si>
  <si>
    <t>14014907MM10A</t>
  </si>
  <si>
    <t>ryan robinson</t>
  </si>
  <si>
    <t>13011122CF10A</t>
  </si>
  <si>
    <t>silburn edwards</t>
  </si>
  <si>
    <t>silburn</t>
  </si>
  <si>
    <t>12018751MM10A</t>
  </si>
  <si>
    <t>anthony fogle</t>
  </si>
  <si>
    <t>fogle</t>
  </si>
  <si>
    <t>14005506CF10A</t>
  </si>
  <si>
    <t>william smith</t>
  </si>
  <si>
    <t>13000633CF10A</t>
  </si>
  <si>
    <t>15008412MM10A</t>
  </si>
  <si>
    <t>Credit Card Theft</t>
  </si>
  <si>
    <t>tequina montague</t>
  </si>
  <si>
    <t>tequina</t>
  </si>
  <si>
    <t>montague</t>
  </si>
  <si>
    <t>10002862CF10A</t>
  </si>
  <si>
    <t>doreena nicholas</t>
  </si>
  <si>
    <t>doreena</t>
  </si>
  <si>
    <t>13006649CF10A</t>
  </si>
  <si>
    <t>angel morales</t>
  </si>
  <si>
    <t>14000246CF10A</t>
  </si>
  <si>
    <t>15013095MM10A</t>
  </si>
  <si>
    <t>stephanie knox</t>
  </si>
  <si>
    <t>knox</t>
  </si>
  <si>
    <t>14014273MM10A</t>
  </si>
  <si>
    <t>jason rodriguez</t>
  </si>
  <si>
    <t>14033266TC30A</t>
  </si>
  <si>
    <t>richard dpugh</t>
  </si>
  <si>
    <t>dpugh</t>
  </si>
  <si>
    <t>10000805CF10A</t>
  </si>
  <si>
    <t>robert sullivan</t>
  </si>
  <si>
    <t>13019398MM10A</t>
  </si>
  <si>
    <t>keevin walcott</t>
  </si>
  <si>
    <t>keevin</t>
  </si>
  <si>
    <t>13006182CF10A</t>
  </si>
  <si>
    <t>14016431CF10A</t>
  </si>
  <si>
    <t>adalberto laboy</t>
  </si>
  <si>
    <t>laboy</t>
  </si>
  <si>
    <t>12017597CF10A</t>
  </si>
  <si>
    <t>junior belice</t>
  </si>
  <si>
    <t>belice</t>
  </si>
  <si>
    <t>13011481CF10A</t>
  </si>
  <si>
    <t>14023192TC20A</t>
  </si>
  <si>
    <t>giovani castano</t>
  </si>
  <si>
    <t>giovani</t>
  </si>
  <si>
    <t>castano</t>
  </si>
  <si>
    <t>13005191CF10A</t>
  </si>
  <si>
    <t>damian nance</t>
  </si>
  <si>
    <t>nance</t>
  </si>
  <si>
    <t>13015540CF10A</t>
  </si>
  <si>
    <t>timara wimber</t>
  </si>
  <si>
    <t>timara</t>
  </si>
  <si>
    <t>wimber</t>
  </si>
  <si>
    <t>14006567MM10A</t>
  </si>
  <si>
    <t>16003534TC20A</t>
  </si>
  <si>
    <t>kamal warren</t>
  </si>
  <si>
    <t>13010758CF10A</t>
  </si>
  <si>
    <t>quinten putnam</t>
  </si>
  <si>
    <t>quinten</t>
  </si>
  <si>
    <t>putnam</t>
  </si>
  <si>
    <t>14006560CF10A</t>
  </si>
  <si>
    <t>stephon roberson</t>
  </si>
  <si>
    <t>13013426TC20A</t>
  </si>
  <si>
    <t>felix pache</t>
  </si>
  <si>
    <t>pache</t>
  </si>
  <si>
    <t>13006182MM10A</t>
  </si>
  <si>
    <t>14067545TC40A</t>
  </si>
  <si>
    <t>britanya lewis</t>
  </si>
  <si>
    <t>britanya</t>
  </si>
  <si>
    <t>11008341CF10A</t>
  </si>
  <si>
    <t>juan beltran</t>
  </si>
  <si>
    <t>beltran</t>
  </si>
  <si>
    <t>13000467CF10A</t>
  </si>
  <si>
    <t>13007804CF10A</t>
  </si>
  <si>
    <t>mourica evans</t>
  </si>
  <si>
    <t>mourica</t>
  </si>
  <si>
    <t>13020651MM10A</t>
  </si>
  <si>
    <t>jose jimenez</t>
  </si>
  <si>
    <t>13004616CF10A</t>
  </si>
  <si>
    <t>anthony walters</t>
  </si>
  <si>
    <t>13002888CF10A</t>
  </si>
  <si>
    <t>jonathan russell</t>
  </si>
  <si>
    <t>13002559MM10A</t>
  </si>
  <si>
    <t>daryll orr</t>
  </si>
  <si>
    <t>daryll</t>
  </si>
  <si>
    <t>orr</t>
  </si>
  <si>
    <t>13004205CF10A</t>
  </si>
  <si>
    <t>daniel davis</t>
  </si>
  <si>
    <t>14011751CF10A</t>
  </si>
  <si>
    <t>azell moreland</t>
  </si>
  <si>
    <t>azell</t>
  </si>
  <si>
    <t>moreland</t>
  </si>
  <si>
    <t>11018142CF10A</t>
  </si>
  <si>
    <t>james hines</t>
  </si>
  <si>
    <t>13011540CF10A</t>
  </si>
  <si>
    <t>tyrone johnson</t>
  </si>
  <si>
    <t>14013855CF10A</t>
  </si>
  <si>
    <t>Poss Pyrrolidinovalerophenone W/I/D/S</t>
  </si>
  <si>
    <t>14016534CF10A</t>
  </si>
  <si>
    <t>tara ketola</t>
  </si>
  <si>
    <t>ketola</t>
  </si>
  <si>
    <t>13012681CF10A</t>
  </si>
  <si>
    <t>hasani boothe</t>
  </si>
  <si>
    <t>hasani</t>
  </si>
  <si>
    <t>13009188TC10A</t>
  </si>
  <si>
    <t>13036235TC10A</t>
  </si>
  <si>
    <t>makenlie jean</t>
  </si>
  <si>
    <t>makenlie</t>
  </si>
  <si>
    <t>14003205MM10A</t>
  </si>
  <si>
    <t>14000963MM20A</t>
  </si>
  <si>
    <t>elliot little</t>
  </si>
  <si>
    <t>13019113MM10A</t>
  </si>
  <si>
    <t>14008799CF10A</t>
  </si>
  <si>
    <t>Poss/Sel/Del Cocaine 1000FT Chur</t>
  </si>
  <si>
    <t>dorean nairn</t>
  </si>
  <si>
    <t>dorean</t>
  </si>
  <si>
    <t>nairn</t>
  </si>
  <si>
    <t>13000031CF10A</t>
  </si>
  <si>
    <t>13005201MM10A</t>
  </si>
  <si>
    <t>gregory dennis</t>
  </si>
  <si>
    <t>13017327CF10A</t>
  </si>
  <si>
    <t>kristyn lee</t>
  </si>
  <si>
    <t>kristyn</t>
  </si>
  <si>
    <t>14010788CF10A</t>
  </si>
  <si>
    <t>orranda uragavidal</t>
  </si>
  <si>
    <t>orranda</t>
  </si>
  <si>
    <t>uragavidal</t>
  </si>
  <si>
    <t>11012836CF10A</t>
  </si>
  <si>
    <t>fredrick hill</t>
  </si>
  <si>
    <t>14003266MO10A</t>
  </si>
  <si>
    <t>15013090CF10A</t>
  </si>
  <si>
    <t>kyle thompson</t>
  </si>
  <si>
    <t>13015142CF10A</t>
  </si>
  <si>
    <t>abayomi abimbola</t>
  </si>
  <si>
    <t>abayomi</t>
  </si>
  <si>
    <t>abimbola</t>
  </si>
  <si>
    <t>14011720CF10A</t>
  </si>
  <si>
    <t>14008328CF10A</t>
  </si>
  <si>
    <t>windley noralus</t>
  </si>
  <si>
    <t>windley</t>
  </si>
  <si>
    <t>noralus</t>
  </si>
  <si>
    <t>13012301CF10A</t>
  </si>
  <si>
    <t>14090929TC30A</t>
  </si>
  <si>
    <t>hilvin reyes</t>
  </si>
  <si>
    <t>hilvin</t>
  </si>
  <si>
    <t>14015520MM10A</t>
  </si>
  <si>
    <t>lerome smith</t>
  </si>
  <si>
    <t>lerome</t>
  </si>
  <si>
    <t>13016368CF10A</t>
  </si>
  <si>
    <t>14014573CF10A</t>
  </si>
  <si>
    <t>latoria adams</t>
  </si>
  <si>
    <t>latoria</t>
  </si>
  <si>
    <t>14001761CF10A</t>
  </si>
  <si>
    <t>roy roberts</t>
  </si>
  <si>
    <t>10013335CF10B</t>
  </si>
  <si>
    <t>15063411TC40A</t>
  </si>
  <si>
    <t>nelguy justin</t>
  </si>
  <si>
    <t>nelguy</t>
  </si>
  <si>
    <t>14010372CF10A</t>
  </si>
  <si>
    <t>tracy bondanza</t>
  </si>
  <si>
    <t>bondanza</t>
  </si>
  <si>
    <t>14016515CF10A</t>
  </si>
  <si>
    <t>15019908TC30A</t>
  </si>
  <si>
    <t>george birkley</t>
  </si>
  <si>
    <t>birkley</t>
  </si>
  <si>
    <t>13039660TC10A</t>
  </si>
  <si>
    <t>14032270TC20A</t>
  </si>
  <si>
    <t>gary kuchta</t>
  </si>
  <si>
    <t>kuchta</t>
  </si>
  <si>
    <t>13004840CF10A</t>
  </si>
  <si>
    <t>faith paul</t>
  </si>
  <si>
    <t>faith</t>
  </si>
  <si>
    <t>14016047CF10A</t>
  </si>
  <si>
    <t>frank aguiar</t>
  </si>
  <si>
    <t>aguiar</t>
  </si>
  <si>
    <t>13006397CF10A</t>
  </si>
  <si>
    <t>natasha rivera</t>
  </si>
  <si>
    <t>14011023CF10A</t>
  </si>
  <si>
    <t>christopher batista</t>
  </si>
  <si>
    <t>10035723TC10A</t>
  </si>
  <si>
    <t>michael carlo</t>
  </si>
  <si>
    <t>13007059CF10A</t>
  </si>
  <si>
    <t>andrew renshaw</t>
  </si>
  <si>
    <t>renshaw</t>
  </si>
  <si>
    <t>13005379CF10A</t>
  </si>
  <si>
    <t>arrow jones</t>
  </si>
  <si>
    <t>arrow</t>
  </si>
  <si>
    <t>13023189MM10A</t>
  </si>
  <si>
    <t>15026796TC30A</t>
  </si>
  <si>
    <t>maurice jones</t>
  </si>
  <si>
    <t>14000133CF10A</t>
  </si>
  <si>
    <t>15005809MM10A</t>
  </si>
  <si>
    <t>troy brunetto</t>
  </si>
  <si>
    <t>brunetto</t>
  </si>
  <si>
    <t>13001745CF10A</t>
  </si>
  <si>
    <t>Solicit To Deliver Cocaine</t>
  </si>
  <si>
    <t>lori porzio</t>
  </si>
  <si>
    <t>porzio</t>
  </si>
  <si>
    <t>13001487CF10A</t>
  </si>
  <si>
    <t>13005404CF10A</t>
  </si>
  <si>
    <t>jasmine jones</t>
  </si>
  <si>
    <t>jeffery welcome</t>
  </si>
  <si>
    <t>welcome</t>
  </si>
  <si>
    <t>14014113CF10A</t>
  </si>
  <si>
    <t>shane russell</t>
  </si>
  <si>
    <t>13006956CF10A</t>
  </si>
  <si>
    <t>14031972TC10A</t>
  </si>
  <si>
    <t>dieucica jeudy</t>
  </si>
  <si>
    <t>dieucica</t>
  </si>
  <si>
    <t>14014067CF10A</t>
  </si>
  <si>
    <t>15001673MM10A</t>
  </si>
  <si>
    <t>wilkinson francois</t>
  </si>
  <si>
    <t>wilkinson</t>
  </si>
  <si>
    <t>13001665CF10A</t>
  </si>
  <si>
    <t>13009705CF10A</t>
  </si>
  <si>
    <t>xavier taylor</t>
  </si>
  <si>
    <t>14012113CF10A</t>
  </si>
  <si>
    <t>15023328TC30A</t>
  </si>
  <si>
    <t>delvin williams</t>
  </si>
  <si>
    <t>13017992CF10A</t>
  </si>
  <si>
    <t>darrell thomas</t>
  </si>
  <si>
    <t>12008776CF10A</t>
  </si>
  <si>
    <t>micheal pflanzer</t>
  </si>
  <si>
    <t>micheal</t>
  </si>
  <si>
    <t>pflanzer</t>
  </si>
  <si>
    <t>randy daigle</t>
  </si>
  <si>
    <t>daigle</t>
  </si>
  <si>
    <t>14009274CF10A</t>
  </si>
  <si>
    <t>dominique godoy</t>
  </si>
  <si>
    <t>godoy</t>
  </si>
  <si>
    <t>14011459CF10A</t>
  </si>
  <si>
    <t>joao jussim</t>
  </si>
  <si>
    <t>joao</t>
  </si>
  <si>
    <t>jussim</t>
  </si>
  <si>
    <t>13004759MM10A</t>
  </si>
  <si>
    <t>14045445TC20A</t>
  </si>
  <si>
    <t>kevin peatman</t>
  </si>
  <si>
    <t>peatman</t>
  </si>
  <si>
    <t>13004187CF10A</t>
  </si>
  <si>
    <t>13014286CF10A</t>
  </si>
  <si>
    <t>dietrich clausell</t>
  </si>
  <si>
    <t>dietrich</t>
  </si>
  <si>
    <t>clausell</t>
  </si>
  <si>
    <t>14015131MM10A</t>
  </si>
  <si>
    <t>johy rodriguez</t>
  </si>
  <si>
    <t>johy</t>
  </si>
  <si>
    <t>james gillingham</t>
  </si>
  <si>
    <t>gillingham</t>
  </si>
  <si>
    <t>14013025MM10A</t>
  </si>
  <si>
    <t>ewexta dove</t>
  </si>
  <si>
    <t>ewexta</t>
  </si>
  <si>
    <t>dove</t>
  </si>
  <si>
    <t>09007328CF10A</t>
  </si>
  <si>
    <t>harrell hester</t>
  </si>
  <si>
    <t>harrell</t>
  </si>
  <si>
    <t>hester</t>
  </si>
  <si>
    <t>14012666CF10A</t>
  </si>
  <si>
    <t>christopher honora</t>
  </si>
  <si>
    <t>honora</t>
  </si>
  <si>
    <t>14010616MM10A</t>
  </si>
  <si>
    <t>archie mcnair</t>
  </si>
  <si>
    <t>archie</t>
  </si>
  <si>
    <t>13012716CF10A</t>
  </si>
  <si>
    <t>mark baird</t>
  </si>
  <si>
    <t>baird</t>
  </si>
  <si>
    <t>larry wilkins</t>
  </si>
  <si>
    <t>14006956CF10A</t>
  </si>
  <si>
    <t>maria marrero</t>
  </si>
  <si>
    <t>14007249CF10A</t>
  </si>
  <si>
    <t>deangelo perpall</t>
  </si>
  <si>
    <t>deangelo</t>
  </si>
  <si>
    <t>perpall</t>
  </si>
  <si>
    <t>13002183CF10A</t>
  </si>
  <si>
    <t>13004993MM10A</t>
  </si>
  <si>
    <t>13016774MM10A</t>
  </si>
  <si>
    <t>teresa bennett</t>
  </si>
  <si>
    <t>13002346CF10A</t>
  </si>
  <si>
    <t>claussen quiroz-bonilla</t>
  </si>
  <si>
    <t>claussen</t>
  </si>
  <si>
    <t>quiroz-bonilla</t>
  </si>
  <si>
    <t>14007588CF10A</t>
  </si>
  <si>
    <t>stacey wiederin</t>
  </si>
  <si>
    <t>wiederin</t>
  </si>
  <si>
    <t>13017313MM10A</t>
  </si>
  <si>
    <t>eric ramsey</t>
  </si>
  <si>
    <t>13016692CF10A</t>
  </si>
  <si>
    <t>Pos Methylenedioxymethcath W/I/D/S</t>
  </si>
  <si>
    <t>14004767MM40A</t>
  </si>
  <si>
    <t>lagary roberson</t>
  </si>
  <si>
    <t>lagary</t>
  </si>
  <si>
    <t>13019968MM10A</t>
  </si>
  <si>
    <t>devin dorvil</t>
  </si>
  <si>
    <t>devin</t>
  </si>
  <si>
    <t>dorvil</t>
  </si>
  <si>
    <t>13003681CF10A</t>
  </si>
  <si>
    <t>Offn Against Intellectual Prop</t>
  </si>
  <si>
    <t>ashley king</t>
  </si>
  <si>
    <t>14008051MM10A</t>
  </si>
  <si>
    <t>ryan benitez</t>
  </si>
  <si>
    <t>13005515CF10A</t>
  </si>
  <si>
    <t>andre foulks</t>
  </si>
  <si>
    <t>foulks</t>
  </si>
  <si>
    <t>13022792MM10A</t>
  </si>
  <si>
    <t>brian rocha</t>
  </si>
  <si>
    <t>14014820CF10A</t>
  </si>
  <si>
    <t>Poss Of 1,4-Butanediol</t>
  </si>
  <si>
    <t>15001342CF10A</t>
  </si>
  <si>
    <t>antione henderson</t>
  </si>
  <si>
    <t>antione</t>
  </si>
  <si>
    <t>soyeka williams</t>
  </si>
  <si>
    <t>soyeka</t>
  </si>
  <si>
    <t>14002986CF10A</t>
  </si>
  <si>
    <t>daniel nardo</t>
  </si>
  <si>
    <t>nardo</t>
  </si>
  <si>
    <t>14004782CF10A</t>
  </si>
  <si>
    <t>james milling</t>
  </si>
  <si>
    <t>milling</t>
  </si>
  <si>
    <t>14016779CF10A</t>
  </si>
  <si>
    <t>randy huffman</t>
  </si>
  <si>
    <t>13006629MM10A</t>
  </si>
  <si>
    <t>ricardo quintanilla</t>
  </si>
  <si>
    <t>quintanilla</t>
  </si>
  <si>
    <t>13021625MM10A</t>
  </si>
  <si>
    <t>15000945CF10A</t>
  </si>
  <si>
    <t>bach ketant</t>
  </si>
  <si>
    <t>bach</t>
  </si>
  <si>
    <t>ketant</t>
  </si>
  <si>
    <t>13012968MM10A</t>
  </si>
  <si>
    <t>alexander gorshechnikov</t>
  </si>
  <si>
    <t>gorshechnikov</t>
  </si>
  <si>
    <t>14001384MM10A</t>
  </si>
  <si>
    <t>16000036MM10A</t>
  </si>
  <si>
    <t>grace margri</t>
  </si>
  <si>
    <t>grace</t>
  </si>
  <si>
    <t>margri</t>
  </si>
  <si>
    <t>13010505CF10A</t>
  </si>
  <si>
    <t>dionte alexander</t>
  </si>
  <si>
    <t>14005970CF10A</t>
  </si>
  <si>
    <t>14014121CF10A</t>
  </si>
  <si>
    <t>kirk myrie</t>
  </si>
  <si>
    <t>myrie</t>
  </si>
  <si>
    <t>13000877MM10A</t>
  </si>
  <si>
    <t>brandon moxie</t>
  </si>
  <si>
    <t>moxie</t>
  </si>
  <si>
    <t>13017896CF10A</t>
  </si>
  <si>
    <t>14014058CF10A</t>
  </si>
  <si>
    <t>george bennington</t>
  </si>
  <si>
    <t>bennington</t>
  </si>
  <si>
    <t>13002026CF10A</t>
  </si>
  <si>
    <t>erica eiswerth</t>
  </si>
  <si>
    <t>eiswerth</t>
  </si>
  <si>
    <t>14007282CF10A</t>
  </si>
  <si>
    <t>12016922CF10A</t>
  </si>
  <si>
    <t>marlon garland</t>
  </si>
  <si>
    <t>garland</t>
  </si>
  <si>
    <t>14003045CF10A</t>
  </si>
  <si>
    <t>mohan nihal</t>
  </si>
  <si>
    <t>mohan</t>
  </si>
  <si>
    <t>nihal</t>
  </si>
  <si>
    <t>13008009MM10A</t>
  </si>
  <si>
    <t>bas bruck</t>
  </si>
  <si>
    <t>bas</t>
  </si>
  <si>
    <t>bruck</t>
  </si>
  <si>
    <t>14013910CF10A</t>
  </si>
  <si>
    <t>15013273MM10A</t>
  </si>
  <si>
    <t>jaime bedoya</t>
  </si>
  <si>
    <t>bedoya</t>
  </si>
  <si>
    <t>13016071CF10A</t>
  </si>
  <si>
    <t>brian hay</t>
  </si>
  <si>
    <t>13011505CF10A</t>
  </si>
  <si>
    <t>miguel campbell</t>
  </si>
  <si>
    <t>14002710CF10A</t>
  </si>
  <si>
    <t>15003740CF10A</t>
  </si>
  <si>
    <t>xavier larkins</t>
  </si>
  <si>
    <t>larkins</t>
  </si>
  <si>
    <t>11001435CF10A</t>
  </si>
  <si>
    <t>michael bowers</t>
  </si>
  <si>
    <t>11015127CF10A</t>
  </si>
  <si>
    <t>terry tarquinio</t>
  </si>
  <si>
    <t>tarquinio</t>
  </si>
  <si>
    <t>14012008CF10A</t>
  </si>
  <si>
    <t>ryan kuse</t>
  </si>
  <si>
    <t>kuse</t>
  </si>
  <si>
    <t>13012973CF10A</t>
  </si>
  <si>
    <t>13015973CF10A</t>
  </si>
  <si>
    <t>jean felinor</t>
  </si>
  <si>
    <t>13004086MM10A</t>
  </si>
  <si>
    <t>13013113CF10A</t>
  </si>
  <si>
    <t>michael castro</t>
  </si>
  <si>
    <t>13002302CF10A</t>
  </si>
  <si>
    <t>13012193CF10A</t>
  </si>
  <si>
    <t>juan reinoso amaya</t>
  </si>
  <si>
    <t>reinoso amaya</t>
  </si>
  <si>
    <t>13000390MM10A</t>
  </si>
  <si>
    <t>teobaldo vergara</t>
  </si>
  <si>
    <t>teobaldo</t>
  </si>
  <si>
    <t>13016516CF10A</t>
  </si>
  <si>
    <t>14010141CF10A</t>
  </si>
  <si>
    <t>errol kirton</t>
  </si>
  <si>
    <t>kirton</t>
  </si>
  <si>
    <t>14015095CF10A</t>
  </si>
  <si>
    <t>david sutton</t>
  </si>
  <si>
    <t>14016051CF10A</t>
  </si>
  <si>
    <t>ras dylan</t>
  </si>
  <si>
    <t>ras</t>
  </si>
  <si>
    <t>kenton thomas</t>
  </si>
  <si>
    <t>kenton</t>
  </si>
  <si>
    <t>14011518CF10A</t>
  </si>
  <si>
    <t>kaeron holness</t>
  </si>
  <si>
    <t>kaeron</t>
  </si>
  <si>
    <t>13017027CF10A</t>
  </si>
  <si>
    <t>george malden</t>
  </si>
  <si>
    <t>malden</t>
  </si>
  <si>
    <t>13008324CF10A</t>
  </si>
  <si>
    <t>Poss/Sell/Deliver Clonazepam</t>
  </si>
  <si>
    <t>15005753CF10A</t>
  </si>
  <si>
    <t>fernand aldridge</t>
  </si>
  <si>
    <t>aldridge</t>
  </si>
  <si>
    <t>12002905CF10A</t>
  </si>
  <si>
    <t>14004656CF10A</t>
  </si>
  <si>
    <t>david church</t>
  </si>
  <si>
    <t>church</t>
  </si>
  <si>
    <t>13008158MM10A</t>
  </si>
  <si>
    <t>michael jensen</t>
  </si>
  <si>
    <t>jensen</t>
  </si>
  <si>
    <t>14011225MM10A</t>
  </si>
  <si>
    <t>kabrecia mansfield</t>
  </si>
  <si>
    <t>kabrecia</t>
  </si>
  <si>
    <t>mansfield</t>
  </si>
  <si>
    <t>14010253CF10A</t>
  </si>
  <si>
    <t>sandy francois</t>
  </si>
  <si>
    <t>13017465CF10A</t>
  </si>
  <si>
    <t>rodney alvarez</t>
  </si>
  <si>
    <t>13015495CF10A</t>
  </si>
  <si>
    <t>darryl lewis</t>
  </si>
  <si>
    <t>13002817CF10A</t>
  </si>
  <si>
    <t>13014875CF10A</t>
  </si>
  <si>
    <t>kazembe logan</t>
  </si>
  <si>
    <t>kazembe</t>
  </si>
  <si>
    <t>10014607CF10A</t>
  </si>
  <si>
    <t>shawanda perry</t>
  </si>
  <si>
    <t>13018341MM10A</t>
  </si>
  <si>
    <t>14045341TC10A</t>
  </si>
  <si>
    <t>dominic rayoni</t>
  </si>
  <si>
    <t>rayoni</t>
  </si>
  <si>
    <t>13019343MM10A</t>
  </si>
  <si>
    <t>anthony ferguson</t>
  </si>
  <si>
    <t>14013343CF10A</t>
  </si>
  <si>
    <t>schante wiggins</t>
  </si>
  <si>
    <t>schante</t>
  </si>
  <si>
    <t>12001411CF10A</t>
  </si>
  <si>
    <t>joevel williams</t>
  </si>
  <si>
    <t>joevel</t>
  </si>
  <si>
    <t>13016271CF10A</t>
  </si>
  <si>
    <t>13023008MM10A</t>
  </si>
  <si>
    <t>givaris grant</t>
  </si>
  <si>
    <t>givaris</t>
  </si>
  <si>
    <t>14005654CF10A</t>
  </si>
  <si>
    <t>barry hope</t>
  </si>
  <si>
    <t>13017605CF10A</t>
  </si>
  <si>
    <t>ema hathaway</t>
  </si>
  <si>
    <t>ema</t>
  </si>
  <si>
    <t>hathaway</t>
  </si>
  <si>
    <t>14014547MM10A</t>
  </si>
  <si>
    <t>dorian mckenzie</t>
  </si>
  <si>
    <t>14011596CF10A</t>
  </si>
  <si>
    <t>stacey thomas</t>
  </si>
  <si>
    <t>14010292CF10A</t>
  </si>
  <si>
    <t>andrew henderson</t>
  </si>
  <si>
    <t>13010932CF10A</t>
  </si>
  <si>
    <t>andre alfred</t>
  </si>
  <si>
    <t>12005397MO10A</t>
  </si>
  <si>
    <t>kristen waun</t>
  </si>
  <si>
    <t>kristen</t>
  </si>
  <si>
    <t>waun</t>
  </si>
  <si>
    <t>13009879MM10A</t>
  </si>
  <si>
    <t>adena black</t>
  </si>
  <si>
    <t>adena</t>
  </si>
  <si>
    <t>14012348CF10A</t>
  </si>
  <si>
    <t>carlo lopez</t>
  </si>
  <si>
    <t>14020199MU10A</t>
  </si>
  <si>
    <t>jonpaul pruett</t>
  </si>
  <si>
    <t>jonpaul</t>
  </si>
  <si>
    <t>pruett</t>
  </si>
  <si>
    <t>14000831CF10A</t>
  </si>
  <si>
    <t>14004736CF10A</t>
  </si>
  <si>
    <t>paul hawkins</t>
  </si>
  <si>
    <t>13023147MM10A</t>
  </si>
  <si>
    <t>14009831TC10A</t>
  </si>
  <si>
    <t>damian francis</t>
  </si>
  <si>
    <t>12014902CF10A</t>
  </si>
  <si>
    <t>fernando martinez-salas</t>
  </si>
  <si>
    <t>martinez-salas</t>
  </si>
  <si>
    <t>13019552MM10A</t>
  </si>
  <si>
    <t>paul mcpherson</t>
  </si>
  <si>
    <t>13009959TC10A</t>
  </si>
  <si>
    <t>14019338TC40A</t>
  </si>
  <si>
    <t>demetrius reed</t>
  </si>
  <si>
    <t>14016609CF10A</t>
  </si>
  <si>
    <t>napoleon savinon</t>
  </si>
  <si>
    <t>savinon</t>
  </si>
  <si>
    <t>13004740CF10A</t>
  </si>
  <si>
    <t>14009027CF10A</t>
  </si>
  <si>
    <t>(F5)</t>
  </si>
  <si>
    <t>meghan cahill</t>
  </si>
  <si>
    <t>meghan</t>
  </si>
  <si>
    <t>cahill</t>
  </si>
  <si>
    <t>14017696MU10A</t>
  </si>
  <si>
    <t>jean celine</t>
  </si>
  <si>
    <t>celine</t>
  </si>
  <si>
    <t>brittany ferry</t>
  </si>
  <si>
    <t>ferry</t>
  </si>
  <si>
    <t>14015585CF10A</t>
  </si>
  <si>
    <t>15002660MM40A</t>
  </si>
  <si>
    <t>jesus almeida-garcia</t>
  </si>
  <si>
    <t>almeida-garcia</t>
  </si>
  <si>
    <t>14002630CF10A</t>
  </si>
  <si>
    <t>darron kelly</t>
  </si>
  <si>
    <t>13013096CF10A</t>
  </si>
  <si>
    <t>rodney mcfadden</t>
  </si>
  <si>
    <t>14000027CF10A</t>
  </si>
  <si>
    <t>15010373MM10A</t>
  </si>
  <si>
    <t>deadra miller</t>
  </si>
  <si>
    <t>deadra</t>
  </si>
  <si>
    <t>14016156MM10A</t>
  </si>
  <si>
    <t>robert dresch</t>
  </si>
  <si>
    <t>dresch</t>
  </si>
  <si>
    <t>13004638MM10A</t>
  </si>
  <si>
    <t>13008094CF10A</t>
  </si>
  <si>
    <t>bond springer</t>
  </si>
  <si>
    <t>bond</t>
  </si>
  <si>
    <t>springer</t>
  </si>
  <si>
    <t>14000796CF10A</t>
  </si>
  <si>
    <t>14007078CF10A</t>
  </si>
  <si>
    <t>Poss Firearm Commission Felony</t>
  </si>
  <si>
    <t>katherine duggins</t>
  </si>
  <si>
    <t>14009202CF10A</t>
  </si>
  <si>
    <t>luis lopez-escribano</t>
  </si>
  <si>
    <t>lopez-escribano</t>
  </si>
  <si>
    <t>bobby graham</t>
  </si>
  <si>
    <t>14008978MU10A</t>
  </si>
  <si>
    <t>15016556TC10A</t>
  </si>
  <si>
    <t>jonathan fanfan</t>
  </si>
  <si>
    <t>fanfan</t>
  </si>
  <si>
    <t>13017089MM10A</t>
  </si>
  <si>
    <t>jason brantman</t>
  </si>
  <si>
    <t>brantman</t>
  </si>
  <si>
    <t>13010611CF10A</t>
  </si>
  <si>
    <t>michael times</t>
  </si>
  <si>
    <t>13017934CF10A</t>
  </si>
  <si>
    <t>tarik carter</t>
  </si>
  <si>
    <t>tarik</t>
  </si>
  <si>
    <t>13002405MM10A</t>
  </si>
  <si>
    <t>robert moran</t>
  </si>
  <si>
    <t>moran</t>
  </si>
  <si>
    <t>13015625CF10A</t>
  </si>
  <si>
    <t>laporsha mosley</t>
  </si>
  <si>
    <t>laporsha</t>
  </si>
  <si>
    <t>14009880CF10A</t>
  </si>
  <si>
    <t>leroy ponder</t>
  </si>
  <si>
    <t>ponder</t>
  </si>
  <si>
    <t>13018911MM10A</t>
  </si>
  <si>
    <t>14011900MM10A</t>
  </si>
  <si>
    <t>robert baribeault</t>
  </si>
  <si>
    <t>baribeault</t>
  </si>
  <si>
    <t>14045075MU10A</t>
  </si>
  <si>
    <t>joseph churchill</t>
  </si>
  <si>
    <t>churchill</t>
  </si>
  <si>
    <t>13000810CF10A</t>
  </si>
  <si>
    <t>14010603CF10A</t>
  </si>
  <si>
    <t>daudet johnston</t>
  </si>
  <si>
    <t>daudet</t>
  </si>
  <si>
    <t>14016973CF10A</t>
  </si>
  <si>
    <t>christopher maynard</t>
  </si>
  <si>
    <t>14000306CF10A</t>
  </si>
  <si>
    <t>Attempted Robbery  Weapon</t>
  </si>
  <si>
    <t>14002497TC10A</t>
  </si>
  <si>
    <t>willie molina</t>
  </si>
  <si>
    <t>13007294MM10A</t>
  </si>
  <si>
    <t>sierra samuels</t>
  </si>
  <si>
    <t>geoffrey wasserman</t>
  </si>
  <si>
    <t>wasserman</t>
  </si>
  <si>
    <t>13005106CF10A</t>
  </si>
  <si>
    <t>qwinta donelson</t>
  </si>
  <si>
    <t>qwinta</t>
  </si>
  <si>
    <t>donelson</t>
  </si>
  <si>
    <t>antonio walker</t>
  </si>
  <si>
    <t>13006587MM10A</t>
  </si>
  <si>
    <t>kenneth jones</t>
  </si>
  <si>
    <t>14000353CF10A</t>
  </si>
  <si>
    <t>jamye brown</t>
  </si>
  <si>
    <t>jamye</t>
  </si>
  <si>
    <t>14007876CF10A</t>
  </si>
  <si>
    <t>15015854CF10A</t>
  </si>
  <si>
    <t>daniel crescenti</t>
  </si>
  <si>
    <t>crescenti</t>
  </si>
  <si>
    <t>14003179CF10A</t>
  </si>
  <si>
    <t>15000536MM10A</t>
  </si>
  <si>
    <t>christina sargent</t>
  </si>
  <si>
    <t>sargent</t>
  </si>
  <si>
    <t>14016074CF10A</t>
  </si>
  <si>
    <t>15016546CF10A</t>
  </si>
  <si>
    <t>colter thompson</t>
  </si>
  <si>
    <t>colter</t>
  </si>
  <si>
    <t>13006759MM10A</t>
  </si>
  <si>
    <t>tavaris mills</t>
  </si>
  <si>
    <t>14024676MU10A</t>
  </si>
  <si>
    <t>15062660TC20A</t>
  </si>
  <si>
    <t>federick miller</t>
  </si>
  <si>
    <t>federick</t>
  </si>
  <si>
    <t>nicholas vedder</t>
  </si>
  <si>
    <t>vedder</t>
  </si>
  <si>
    <t>13005489MM10A</t>
  </si>
  <si>
    <t>13004690CF10A</t>
  </si>
  <si>
    <t>ernest bower</t>
  </si>
  <si>
    <t>bower</t>
  </si>
  <si>
    <t>13006730CF10A</t>
  </si>
  <si>
    <t>Traffick Oxycodone     4g&gt;&lt;14g</t>
  </si>
  <si>
    <t>jamel hughes</t>
  </si>
  <si>
    <t>13002704CF10A</t>
  </si>
  <si>
    <t>lori bermudez</t>
  </si>
  <si>
    <t>bermudez</t>
  </si>
  <si>
    <t>14015266MU10A</t>
  </si>
  <si>
    <t>roody therlonge</t>
  </si>
  <si>
    <t>roody</t>
  </si>
  <si>
    <t>therlonge</t>
  </si>
  <si>
    <t>13017414MM10A</t>
  </si>
  <si>
    <t>14013966CF10A</t>
  </si>
  <si>
    <t>tracyann jones</t>
  </si>
  <si>
    <t>tracyann</t>
  </si>
  <si>
    <t>14005189CF10A</t>
  </si>
  <si>
    <t>bruce spillane</t>
  </si>
  <si>
    <t>spillane</t>
  </si>
  <si>
    <t>12015996CF10A</t>
  </si>
  <si>
    <t>justin prophete</t>
  </si>
  <si>
    <t>prophete</t>
  </si>
  <si>
    <t>13014697CF10A</t>
  </si>
  <si>
    <t>drew shiner</t>
  </si>
  <si>
    <t>shiner</t>
  </si>
  <si>
    <t>14012118MM10A</t>
  </si>
  <si>
    <t>machell howell</t>
  </si>
  <si>
    <t>machell</t>
  </si>
  <si>
    <t>13015068MM10A</t>
  </si>
  <si>
    <t>lisette artze</t>
  </si>
  <si>
    <t>artze</t>
  </si>
  <si>
    <t>13023916MM10A</t>
  </si>
  <si>
    <t>sergi shokov</t>
  </si>
  <si>
    <t>sergi</t>
  </si>
  <si>
    <t>shokov</t>
  </si>
  <si>
    <t>14003010CF10A</t>
  </si>
  <si>
    <t>douglas farmer</t>
  </si>
  <si>
    <t>14013739CF10A</t>
  </si>
  <si>
    <t>14015738MM10A</t>
  </si>
  <si>
    <t>linton cooper</t>
  </si>
  <si>
    <t>linton</t>
  </si>
  <si>
    <t>13003703MM10A</t>
  </si>
  <si>
    <t>14002631CF10A</t>
  </si>
  <si>
    <t>cynthia brown</t>
  </si>
  <si>
    <t>sem joseph</t>
  </si>
  <si>
    <t>sem</t>
  </si>
  <si>
    <t>13050561TC40A</t>
  </si>
  <si>
    <t>Interfere W/Traf Cont Dev RR</t>
  </si>
  <si>
    <t>sibthorpe latourclarke</t>
  </si>
  <si>
    <t>sibthorpe</t>
  </si>
  <si>
    <t>latourclarke</t>
  </si>
  <si>
    <t>13019326MM10A</t>
  </si>
  <si>
    <t>monica hillerbalcazar</t>
  </si>
  <si>
    <t>hillerbalcazar</t>
  </si>
  <si>
    <t>13006207CF10A</t>
  </si>
  <si>
    <t>15007141CF10A</t>
  </si>
  <si>
    <t>quita griffith</t>
  </si>
  <si>
    <t>quita</t>
  </si>
  <si>
    <t>13017266CF10A</t>
  </si>
  <si>
    <t>brayan colon</t>
  </si>
  <si>
    <t>brayan</t>
  </si>
  <si>
    <t>13002305CF10A</t>
  </si>
  <si>
    <t>anil somwaru</t>
  </si>
  <si>
    <t>anil</t>
  </si>
  <si>
    <t>somwaru</t>
  </si>
  <si>
    <t>14000598MM10A</t>
  </si>
  <si>
    <t>14012805TC10A</t>
  </si>
  <si>
    <t>patrick heron</t>
  </si>
  <si>
    <t>14014602MM10A</t>
  </si>
  <si>
    <t>theresa mcclain</t>
  </si>
  <si>
    <t>14015159CF10A</t>
  </si>
  <si>
    <t>tilford baynham</t>
  </si>
  <si>
    <t>tilford</t>
  </si>
  <si>
    <t>baynham</t>
  </si>
  <si>
    <t>09005522CF10A</t>
  </si>
  <si>
    <t>rashad foster</t>
  </si>
  <si>
    <t>14009718CF10A</t>
  </si>
  <si>
    <t>xavier melton</t>
  </si>
  <si>
    <t>13011974CF10A</t>
  </si>
  <si>
    <t>tarod thomas</t>
  </si>
  <si>
    <t>tarod</t>
  </si>
  <si>
    <t>13004908CF10A</t>
  </si>
  <si>
    <t>14008870CF10A</t>
  </si>
  <si>
    <t>gairy palmer</t>
  </si>
  <si>
    <t>gairy</t>
  </si>
  <si>
    <t>13013466TC10A</t>
  </si>
  <si>
    <t>15021670TC40A</t>
  </si>
  <si>
    <t>fernand elizee</t>
  </si>
  <si>
    <t>elizee</t>
  </si>
  <si>
    <t>13002516CF10A</t>
  </si>
  <si>
    <t>nicholaus macklin</t>
  </si>
  <si>
    <t>nicholaus</t>
  </si>
  <si>
    <t>macklin</t>
  </si>
  <si>
    <t>14010672CF10A</t>
  </si>
  <si>
    <t>14011444CF10A</t>
  </si>
  <si>
    <t>ricky addison</t>
  </si>
  <si>
    <t>addison</t>
  </si>
  <si>
    <t>14008697MM10A</t>
  </si>
  <si>
    <t>michelle hunter</t>
  </si>
  <si>
    <t>13012854CF10A</t>
  </si>
  <si>
    <t>shanna kettle</t>
  </si>
  <si>
    <t>shanna</t>
  </si>
  <si>
    <t>kettle</t>
  </si>
  <si>
    <t>13006130MM10A</t>
  </si>
  <si>
    <t>13014886MM10A</t>
  </si>
  <si>
    <t>eric loy</t>
  </si>
  <si>
    <t>loy</t>
  </si>
  <si>
    <t>14015816CF10A</t>
  </si>
  <si>
    <t>15008475CF10A</t>
  </si>
  <si>
    <t>romario hayden</t>
  </si>
  <si>
    <t>hayden</t>
  </si>
  <si>
    <t>13013282CF10A</t>
  </si>
  <si>
    <t>yvon gaspard</t>
  </si>
  <si>
    <t>13002436CF10A</t>
  </si>
  <si>
    <t>13020003MM10A</t>
  </si>
  <si>
    <t>alison hadler</t>
  </si>
  <si>
    <t>alison</t>
  </si>
  <si>
    <t>hadler</t>
  </si>
  <si>
    <t>13016091CF10A</t>
  </si>
  <si>
    <t>kenneth rolle</t>
  </si>
  <si>
    <t>14003442MM10A</t>
  </si>
  <si>
    <t>donna joseph</t>
  </si>
  <si>
    <t>14014350CF10A</t>
  </si>
  <si>
    <t>13003483CF10A</t>
  </si>
  <si>
    <t>lavon thompson</t>
  </si>
  <si>
    <t>lavon</t>
  </si>
  <si>
    <t>13015044CF10A</t>
  </si>
  <si>
    <t>15023013TC10A</t>
  </si>
  <si>
    <t>fredrick rucker</t>
  </si>
  <si>
    <t>14012477CF10A</t>
  </si>
  <si>
    <t>lawrence hodge</t>
  </si>
  <si>
    <t>14006604CF10A</t>
  </si>
  <si>
    <t>charles collins</t>
  </si>
  <si>
    <t>13003747MM10A</t>
  </si>
  <si>
    <t>thomas raby</t>
  </si>
  <si>
    <t>raby</t>
  </si>
  <si>
    <t>13009971CF10A</t>
  </si>
  <si>
    <t>bryan jackson</t>
  </si>
  <si>
    <t>14001025CF10A</t>
  </si>
  <si>
    <t>andre taylor</t>
  </si>
  <si>
    <t>14006097CF10A</t>
  </si>
  <si>
    <t>neyesha brunson</t>
  </si>
  <si>
    <t>neyesha</t>
  </si>
  <si>
    <t>brunson</t>
  </si>
  <si>
    <t>13001252CF10A</t>
  </si>
  <si>
    <t>13009492CF10A</t>
  </si>
  <si>
    <t>sergio walls</t>
  </si>
  <si>
    <t>walls</t>
  </si>
  <si>
    <t>14015307CF10A</t>
  </si>
  <si>
    <t>15000362MM10A</t>
  </si>
  <si>
    <t>keisha jones</t>
  </si>
  <si>
    <t>13019626MM10A</t>
  </si>
  <si>
    <t>corey kendrick</t>
  </si>
  <si>
    <t>11033444TC20A</t>
  </si>
  <si>
    <t>victor guevaramolina</t>
  </si>
  <si>
    <t>guevaramolina</t>
  </si>
  <si>
    <t>13003030CF10A</t>
  </si>
  <si>
    <t>tyrone owens</t>
  </si>
  <si>
    <t>14008849CF10A</t>
  </si>
  <si>
    <t>joe bates</t>
  </si>
  <si>
    <t>14009385CF10A</t>
  </si>
  <si>
    <t>dawn walsh</t>
  </si>
  <si>
    <t>13014351CF10A</t>
  </si>
  <si>
    <t>marta lopes</t>
  </si>
  <si>
    <t>lopes</t>
  </si>
  <si>
    <t>13007634CF10A</t>
  </si>
  <si>
    <t>claude jones</t>
  </si>
  <si>
    <t>13012170CF10A</t>
  </si>
  <si>
    <t>14053639TC40A</t>
  </si>
  <si>
    <t>15012388CF10A</t>
  </si>
  <si>
    <t>thomas brooks</t>
  </si>
  <si>
    <t>13009390CF10A</t>
  </si>
  <si>
    <t>14014011CF10A</t>
  </si>
  <si>
    <t>jensen christian</t>
  </si>
  <si>
    <t>14011299CF10A</t>
  </si>
  <si>
    <t>celdrick rucker</t>
  </si>
  <si>
    <t>celdrick</t>
  </si>
  <si>
    <t>13000389CF10A</t>
  </si>
  <si>
    <t>frantz jeanbaptiste</t>
  </si>
  <si>
    <t>jimmy toussaint</t>
  </si>
  <si>
    <t>13018188TC10A</t>
  </si>
  <si>
    <t>brian walters</t>
  </si>
  <si>
    <t>13002400MM10A</t>
  </si>
  <si>
    <t>henry noel</t>
  </si>
  <si>
    <t>13001858CF10A</t>
  </si>
  <si>
    <t>john mcgee</t>
  </si>
  <si>
    <t>mcgee</t>
  </si>
  <si>
    <t>14005015MM10A</t>
  </si>
  <si>
    <t>christopher ford</t>
  </si>
  <si>
    <t>14007616CF10A</t>
  </si>
  <si>
    <t>16006376TC40A</t>
  </si>
  <si>
    <t>bobbie carter</t>
  </si>
  <si>
    <t>bobbie</t>
  </si>
  <si>
    <t>13013569CF10A</t>
  </si>
  <si>
    <t>adrian tascillo</t>
  </si>
  <si>
    <t>tascillo</t>
  </si>
  <si>
    <t>14006291CF10A</t>
  </si>
  <si>
    <t>barry dambra</t>
  </si>
  <si>
    <t>dambra</t>
  </si>
  <si>
    <t>13015326CF10A</t>
  </si>
  <si>
    <t>andrew hochstadt</t>
  </si>
  <si>
    <t>hochstadt</t>
  </si>
  <si>
    <t>jessica rhoat</t>
  </si>
  <si>
    <t>rhoat</t>
  </si>
  <si>
    <t>14016513CF10A</t>
  </si>
  <si>
    <t>15012222CF10A</t>
  </si>
  <si>
    <t>james haynes</t>
  </si>
  <si>
    <t>13006931CF10A</t>
  </si>
  <si>
    <t>erricka gordon</t>
  </si>
  <si>
    <t>erricka</t>
  </si>
  <si>
    <t>13006987CF10A</t>
  </si>
  <si>
    <t>nicholas register</t>
  </si>
  <si>
    <t>register</t>
  </si>
  <si>
    <t>14004077CF10A</t>
  </si>
  <si>
    <t>14017255MM10A</t>
  </si>
  <si>
    <t>DWLS Child Support 1st Offense</t>
  </si>
  <si>
    <t>tony durden</t>
  </si>
  <si>
    <t>durden</t>
  </si>
  <si>
    <t>14007076MO10A</t>
  </si>
  <si>
    <t>15001889CF10A</t>
  </si>
  <si>
    <t>alshunard griffin</t>
  </si>
  <si>
    <t>alshunard</t>
  </si>
  <si>
    <t>14001999CF10A</t>
  </si>
  <si>
    <t>14002044MM20A</t>
  </si>
  <si>
    <t>heather fleischer</t>
  </si>
  <si>
    <t>fleischer</t>
  </si>
  <si>
    <t>13013799MM10A</t>
  </si>
  <si>
    <t>13015001MM10A</t>
  </si>
  <si>
    <t>13016744MM10A</t>
  </si>
  <si>
    <t>jeffrey conley</t>
  </si>
  <si>
    <t>14015466MM10A</t>
  </si>
  <si>
    <t>15002748CF10A</t>
  </si>
  <si>
    <t>quatrona franklin</t>
  </si>
  <si>
    <t>quatrona</t>
  </si>
  <si>
    <t>14013293CF10A</t>
  </si>
  <si>
    <t>15002990MM40A</t>
  </si>
  <si>
    <t>keith brown</t>
  </si>
  <si>
    <t>13014304NI20A</t>
  </si>
  <si>
    <t>15000294MM40A</t>
  </si>
  <si>
    <t>ralph guelce</t>
  </si>
  <si>
    <t>guelce</t>
  </si>
  <si>
    <t>14002485MM10A</t>
  </si>
  <si>
    <t>15059856TC20A</t>
  </si>
  <si>
    <t>monique young</t>
  </si>
  <si>
    <t>13008165MM10A</t>
  </si>
  <si>
    <t>michael roberts</t>
  </si>
  <si>
    <t>austin henry</t>
  </si>
  <si>
    <t>14008642CF10A</t>
  </si>
  <si>
    <t>14016630MM10A</t>
  </si>
  <si>
    <t>richenel metayer</t>
  </si>
  <si>
    <t>richenel</t>
  </si>
  <si>
    <t>13020836MM10A</t>
  </si>
  <si>
    <t>14009088MM10A</t>
  </si>
  <si>
    <t>14008782CF10A</t>
  </si>
  <si>
    <t>latonya howard</t>
  </si>
  <si>
    <t>14015105CF10A</t>
  </si>
  <si>
    <t>14003290MM20A</t>
  </si>
  <si>
    <t>joseph pendergrass</t>
  </si>
  <si>
    <t>pendergrass</t>
  </si>
  <si>
    <t>13008632MM10A</t>
  </si>
  <si>
    <t>Tresspass in Structure or Conveyance</t>
  </si>
  <si>
    <t>zachary williams</t>
  </si>
  <si>
    <t>14006328MM10A</t>
  </si>
  <si>
    <t>14000933MM30A</t>
  </si>
  <si>
    <t>malcolm ricks</t>
  </si>
  <si>
    <t>ricks</t>
  </si>
  <si>
    <t>13007596CF10A</t>
  </si>
  <si>
    <t>16002819CF10A</t>
  </si>
  <si>
    <t>diana munoz</t>
  </si>
  <si>
    <t>13015499CF10A</t>
  </si>
  <si>
    <t>14024216TC40A</t>
  </si>
  <si>
    <t>jean edmond</t>
  </si>
  <si>
    <t>12055993TC10A</t>
  </si>
  <si>
    <t>13013709TC10A</t>
  </si>
  <si>
    <t>14004311CF10A</t>
  </si>
  <si>
    <t>osmar berges</t>
  </si>
  <si>
    <t>osmar</t>
  </si>
  <si>
    <t>berges</t>
  </si>
  <si>
    <t>14001736CF10A</t>
  </si>
  <si>
    <t>james lapaix</t>
  </si>
  <si>
    <t>lapaix</t>
  </si>
  <si>
    <t>13022660MM10A</t>
  </si>
  <si>
    <t>14004993MM10A</t>
  </si>
  <si>
    <t>jose pareja</t>
  </si>
  <si>
    <t>pareja</t>
  </si>
  <si>
    <t>13005350CF10A</t>
  </si>
  <si>
    <t>hermes perez</t>
  </si>
  <si>
    <t>hermes</t>
  </si>
  <si>
    <t>13015954CF10A</t>
  </si>
  <si>
    <t>walter mcavinue</t>
  </si>
  <si>
    <t>mcavinue</t>
  </si>
  <si>
    <t>14008305CF10A</t>
  </si>
  <si>
    <t>jamie winkleblech</t>
  </si>
  <si>
    <t>winkleblech</t>
  </si>
  <si>
    <t>14003385CF10A</t>
  </si>
  <si>
    <t>sandy brown</t>
  </si>
  <si>
    <t>14017817MM10A</t>
  </si>
  <si>
    <t>keonah dailey</t>
  </si>
  <si>
    <t>keonah</t>
  </si>
  <si>
    <t>dailey</t>
  </si>
  <si>
    <t>14012826CF10A</t>
  </si>
  <si>
    <t>14014045CF10A</t>
  </si>
  <si>
    <t>janelle dunbar</t>
  </si>
  <si>
    <t>janelle</t>
  </si>
  <si>
    <t>13003689CF10A</t>
  </si>
  <si>
    <t>13015491CF10A</t>
  </si>
  <si>
    <t>christine powers</t>
  </si>
  <si>
    <t>14000652CF10A</t>
  </si>
  <si>
    <t>randy hall</t>
  </si>
  <si>
    <t>13006001CF10A</t>
  </si>
  <si>
    <t>13014105CF10A</t>
  </si>
  <si>
    <t>fabio hernani</t>
  </si>
  <si>
    <t>hernani</t>
  </si>
  <si>
    <t>13015678CF10A</t>
  </si>
  <si>
    <t>latisha tillman</t>
  </si>
  <si>
    <t>latisha</t>
  </si>
  <si>
    <t>13011500CF10A</t>
  </si>
  <si>
    <t>13034518TC10A</t>
  </si>
  <si>
    <t>hering bolano</t>
  </si>
  <si>
    <t>hering</t>
  </si>
  <si>
    <t>bolano</t>
  </si>
  <si>
    <t>14003674CF10A</t>
  </si>
  <si>
    <t>anthony demps</t>
  </si>
  <si>
    <t>11019440CF10A</t>
  </si>
  <si>
    <t>13011104CF10A</t>
  </si>
  <si>
    <t>16000237MM10A</t>
  </si>
  <si>
    <t>willie starkey</t>
  </si>
  <si>
    <t>starkey</t>
  </si>
  <si>
    <t>13017369CF10A</t>
  </si>
  <si>
    <t>david lockett</t>
  </si>
  <si>
    <t>lockett</t>
  </si>
  <si>
    <t>14002984CF10A</t>
  </si>
  <si>
    <t>damani bankston</t>
  </si>
  <si>
    <t>13012685CF10A</t>
  </si>
  <si>
    <t>Attempted Burg/Convey/Unocc</t>
  </si>
  <si>
    <t>15004018CF10A</t>
  </si>
  <si>
    <t>edwin rivera-garcia</t>
  </si>
  <si>
    <t>rivera-garcia</t>
  </si>
  <si>
    <t>keontrae clarke</t>
  </si>
  <si>
    <t>keontrae</t>
  </si>
  <si>
    <t>13005291CF10A</t>
  </si>
  <si>
    <t>13014699CF10A</t>
  </si>
  <si>
    <t>jason blanc</t>
  </si>
  <si>
    <t>blanc</t>
  </si>
  <si>
    <t>14005733CF10A</t>
  </si>
  <si>
    <t>michael mccrea</t>
  </si>
  <si>
    <t>14000620CF10A</t>
  </si>
  <si>
    <t>guyvencchi dorvil</t>
  </si>
  <si>
    <t>guyvencchi</t>
  </si>
  <si>
    <t>14007807CF10A</t>
  </si>
  <si>
    <t>yunior jimenez</t>
  </si>
  <si>
    <t>yunior</t>
  </si>
  <si>
    <t>14005491CF10A</t>
  </si>
  <si>
    <t>jamar mcfarlane</t>
  </si>
  <si>
    <t>mcfarlane</t>
  </si>
  <si>
    <t>14007877CF10A</t>
  </si>
  <si>
    <t>sabrina chacon</t>
  </si>
  <si>
    <t>14008330MM10A</t>
  </si>
  <si>
    <t>tanya kennon</t>
  </si>
  <si>
    <t>kennon</t>
  </si>
  <si>
    <t>14012926CF10A</t>
  </si>
  <si>
    <t>15001013CF10A</t>
  </si>
  <si>
    <t>terrance gordon</t>
  </si>
  <si>
    <t>14004227CF10A</t>
  </si>
  <si>
    <t>demarr labordeaux</t>
  </si>
  <si>
    <t>demarr</t>
  </si>
  <si>
    <t>labordeaux</t>
  </si>
  <si>
    <t>13004854CF10A</t>
  </si>
  <si>
    <t>robert watts</t>
  </si>
  <si>
    <t>13008904MM10A</t>
  </si>
  <si>
    <t>kadeem clarke</t>
  </si>
  <si>
    <t>14009034CF10A</t>
  </si>
  <si>
    <t>14017732MM10A</t>
  </si>
  <si>
    <t>brian wagner</t>
  </si>
  <si>
    <t>13005190CF10A</t>
  </si>
  <si>
    <t>maurice thomas</t>
  </si>
  <si>
    <t>14006880CF10A</t>
  </si>
  <si>
    <t>anthony bones</t>
  </si>
  <si>
    <t>bones</t>
  </si>
  <si>
    <t>13000502CF10A</t>
  </si>
  <si>
    <t>tommy allen</t>
  </si>
  <si>
    <t>14006134MM10A</t>
  </si>
  <si>
    <t>darrick chaney</t>
  </si>
  <si>
    <t>darrick</t>
  </si>
  <si>
    <t>14014102CF10A</t>
  </si>
  <si>
    <t>jimmy desilus</t>
  </si>
  <si>
    <t>desilus</t>
  </si>
  <si>
    <t>13007104CF10A</t>
  </si>
  <si>
    <t>13043818TC10A</t>
  </si>
  <si>
    <t>joseph webb</t>
  </si>
  <si>
    <t>webb</t>
  </si>
  <si>
    <t>14003005CF10A</t>
  </si>
  <si>
    <t>robert bianco</t>
  </si>
  <si>
    <t>bianco</t>
  </si>
  <si>
    <t>13016331CF10A</t>
  </si>
  <si>
    <t>greg sims</t>
  </si>
  <si>
    <t>13005555CF10A</t>
  </si>
  <si>
    <t>13008137CF10A</t>
  </si>
  <si>
    <t>shantae johnson</t>
  </si>
  <si>
    <t>shantae</t>
  </si>
  <si>
    <t>13003702MM10A</t>
  </si>
  <si>
    <t>ranell peebles</t>
  </si>
  <si>
    <t>ranell</t>
  </si>
  <si>
    <t>peebles</t>
  </si>
  <si>
    <t>13003405CF10A</t>
  </si>
  <si>
    <t>douglas baker</t>
  </si>
  <si>
    <t>14017156CF10A</t>
  </si>
  <si>
    <t>reshaud bowens</t>
  </si>
  <si>
    <t>reshaud</t>
  </si>
  <si>
    <t>14006909CF10A</t>
  </si>
  <si>
    <t>15005652CF10A</t>
  </si>
  <si>
    <t>wacaltos virgile</t>
  </si>
  <si>
    <t>wacaltos</t>
  </si>
  <si>
    <t>virgile</t>
  </si>
  <si>
    <t>13000060CF10A</t>
  </si>
  <si>
    <t>13011485CF10A</t>
  </si>
  <si>
    <t>david hayes</t>
  </si>
  <si>
    <t>13016409CF10A</t>
  </si>
  <si>
    <t>eutiquo nancohernanez</t>
  </si>
  <si>
    <t>eutiquo</t>
  </si>
  <si>
    <t>nancohernanez</t>
  </si>
  <si>
    <t>marcus gonzalez</t>
  </si>
  <si>
    <t>13002254MM10A</t>
  </si>
  <si>
    <t>13013376CF10A</t>
  </si>
  <si>
    <t>johnnie dixon</t>
  </si>
  <si>
    <t>13007090CF10A</t>
  </si>
  <si>
    <t>shanice king</t>
  </si>
  <si>
    <t>14002407CF10A</t>
  </si>
  <si>
    <t>douglas duarte</t>
  </si>
  <si>
    <t>duarte</t>
  </si>
  <si>
    <t>13004808MM10A</t>
  </si>
  <si>
    <t>ruth cruz</t>
  </si>
  <si>
    <t>14014038CF10A</t>
  </si>
  <si>
    <t>william boyance</t>
  </si>
  <si>
    <t>boyance</t>
  </si>
  <si>
    <t>13013322CF10A</t>
  </si>
  <si>
    <t>willie fairley</t>
  </si>
  <si>
    <t>fairley</t>
  </si>
  <si>
    <t>14008882CF10A</t>
  </si>
  <si>
    <t>14009691CF10A</t>
  </si>
  <si>
    <t>eric haynes</t>
  </si>
  <si>
    <t>13001491CF10A</t>
  </si>
  <si>
    <t>13021149MM10A</t>
  </si>
  <si>
    <t>jordan kramer</t>
  </si>
  <si>
    <t>kramer</t>
  </si>
  <si>
    <t>14011324CF10A</t>
  </si>
  <si>
    <t>tawanna james</t>
  </si>
  <si>
    <t>tawanna</t>
  </si>
  <si>
    <t>13006621CF10A</t>
  </si>
  <si>
    <t>bruce davis</t>
  </si>
  <si>
    <t>13011062CF10A</t>
  </si>
  <si>
    <t>vincent dellapi</t>
  </si>
  <si>
    <t>dellapi</t>
  </si>
  <si>
    <t>14001351CF10A</t>
  </si>
  <si>
    <t>15021006TC20A</t>
  </si>
  <si>
    <t>patwayne walters</t>
  </si>
  <si>
    <t>patwayne</t>
  </si>
  <si>
    <t>13000001TC10A</t>
  </si>
  <si>
    <t>eric francois</t>
  </si>
  <si>
    <t>13011443MM10A</t>
  </si>
  <si>
    <t>eddie watson</t>
  </si>
  <si>
    <t>14002221CF10A</t>
  </si>
  <si>
    <t>julio guzman</t>
  </si>
  <si>
    <t>14007978CF10A</t>
  </si>
  <si>
    <t>tracy primose</t>
  </si>
  <si>
    <t>primose</t>
  </si>
  <si>
    <t>13020687MM10A</t>
  </si>
  <si>
    <t>angel lopez</t>
  </si>
  <si>
    <t>13003395MM10A</t>
  </si>
  <si>
    <t>vincent cecere</t>
  </si>
  <si>
    <t>cecere</t>
  </si>
  <si>
    <t>12012361CF10A</t>
  </si>
  <si>
    <t>turgay fodul</t>
  </si>
  <si>
    <t>turgay</t>
  </si>
  <si>
    <t>fodul</t>
  </si>
  <si>
    <t>13002959MM10A</t>
  </si>
  <si>
    <t>shawn demetrius</t>
  </si>
  <si>
    <t>13016203MM10A</t>
  </si>
  <si>
    <t>seymour williams</t>
  </si>
  <si>
    <t>13002260CF10A</t>
  </si>
  <si>
    <t>junior savoir</t>
  </si>
  <si>
    <t>savoir</t>
  </si>
  <si>
    <t>13003946CF10A</t>
  </si>
  <si>
    <t>john hartsock</t>
  </si>
  <si>
    <t>hartsock</t>
  </si>
  <si>
    <t>13016323MM10A</t>
  </si>
  <si>
    <t>16002812CF10A</t>
  </si>
  <si>
    <t>derric taylor</t>
  </si>
  <si>
    <t>derric</t>
  </si>
  <si>
    <t>13007964MM10A</t>
  </si>
  <si>
    <t>robert gilbert</t>
  </si>
  <si>
    <t>13017960CF10A</t>
  </si>
  <si>
    <t>roxana gallo</t>
  </si>
  <si>
    <t>14016058CF10A</t>
  </si>
  <si>
    <t>tina james</t>
  </si>
  <si>
    <t>08021085MM10A</t>
  </si>
  <si>
    <t>jane estevez</t>
  </si>
  <si>
    <t>estevez</t>
  </si>
  <si>
    <t>13007321CF10A</t>
  </si>
  <si>
    <t>robinson benjamin</t>
  </si>
  <si>
    <t>12012054CF10A</t>
  </si>
  <si>
    <t>nicholas gory</t>
  </si>
  <si>
    <t>gory</t>
  </si>
  <si>
    <t>13013401CF10A</t>
  </si>
  <si>
    <t>13017041CF10A</t>
  </si>
  <si>
    <t>katherine bejamclennan</t>
  </si>
  <si>
    <t>bejamclennan</t>
  </si>
  <si>
    <t>14014304MM10A</t>
  </si>
  <si>
    <t>joshua shaw</t>
  </si>
  <si>
    <t>14014250CF10A</t>
  </si>
  <si>
    <t>carly lipper</t>
  </si>
  <si>
    <t>lipper</t>
  </si>
  <si>
    <t>13007533CF10A</t>
  </si>
  <si>
    <t>ryan wise</t>
  </si>
  <si>
    <t>wise</t>
  </si>
  <si>
    <t>14005917MM10A</t>
  </si>
  <si>
    <t>raymond joseph</t>
  </si>
  <si>
    <t>13016540CF10A</t>
  </si>
  <si>
    <t>Murder in 2nd Degree</t>
  </si>
  <si>
    <t>anthony chimera</t>
  </si>
  <si>
    <t>chimera</t>
  </si>
  <si>
    <t>13006240CF10A</t>
  </si>
  <si>
    <t>14002722MM10A</t>
  </si>
  <si>
    <t>jahaida zavala</t>
  </si>
  <si>
    <t>jahaida</t>
  </si>
  <si>
    <t>zavala</t>
  </si>
  <si>
    <t>14001781MM10A</t>
  </si>
  <si>
    <t>14042752MU10A</t>
  </si>
  <si>
    <t>jose gutirrez</t>
  </si>
  <si>
    <t>gutirrez</t>
  </si>
  <si>
    <t>13016062CF10A</t>
  </si>
  <si>
    <t>julio ibanez</t>
  </si>
  <si>
    <t>ibanez</t>
  </si>
  <si>
    <t>13000391MM10A</t>
  </si>
  <si>
    <t>luis medina</t>
  </si>
  <si>
    <t>14003131CF10A</t>
  </si>
  <si>
    <t>15003603CF10A</t>
  </si>
  <si>
    <t>michael grisham</t>
  </si>
  <si>
    <t>grisham</t>
  </si>
  <si>
    <t>13001861CF10A</t>
  </si>
  <si>
    <t>quanesia hannah</t>
  </si>
  <si>
    <t>quanesia</t>
  </si>
  <si>
    <t>13006003MM10A</t>
  </si>
  <si>
    <t>13009322MM10A</t>
  </si>
  <si>
    <t>allison reynolds</t>
  </si>
  <si>
    <t>reynolds</t>
  </si>
  <si>
    <t>14014763CF10A</t>
  </si>
  <si>
    <t>eric lodenquai</t>
  </si>
  <si>
    <t>lodenquai</t>
  </si>
  <si>
    <t>13013121CF10A</t>
  </si>
  <si>
    <t>13015029CF10A</t>
  </si>
  <si>
    <t>doneshia sams</t>
  </si>
  <si>
    <t>doneshia</t>
  </si>
  <si>
    <t>sams</t>
  </si>
  <si>
    <t>14014851CF10A</t>
  </si>
  <si>
    <t>fidel guzman</t>
  </si>
  <si>
    <t>14009730MM10A</t>
  </si>
  <si>
    <t>sabrina milton</t>
  </si>
  <si>
    <t>13020691MM10A</t>
  </si>
  <si>
    <t>earl sharp</t>
  </si>
  <si>
    <t>13009780MM10A</t>
  </si>
  <si>
    <t>14000931MM40A</t>
  </si>
  <si>
    <t>jennifer wiggs</t>
  </si>
  <si>
    <t>wiggs</t>
  </si>
  <si>
    <t>13005361CF10A</t>
  </si>
  <si>
    <t>gregory manze</t>
  </si>
  <si>
    <t>manze</t>
  </si>
  <si>
    <t>13002960CF10A</t>
  </si>
  <si>
    <t>14004526MM10A</t>
  </si>
  <si>
    <t>mark onufer</t>
  </si>
  <si>
    <t>onufer</t>
  </si>
  <si>
    <t>13021768MM10A</t>
  </si>
  <si>
    <t>james bryant</t>
  </si>
  <si>
    <t>14015233CF10A</t>
  </si>
  <si>
    <t>xiomara cruz</t>
  </si>
  <si>
    <t>13002017CF10A</t>
  </si>
  <si>
    <t>13031049TC10A</t>
  </si>
  <si>
    <t>nicholas lyseight</t>
  </si>
  <si>
    <t>lyseight</t>
  </si>
  <si>
    <t>14007424CF10A</t>
  </si>
  <si>
    <t>stanley rivers</t>
  </si>
  <si>
    <t>13007047CF10A</t>
  </si>
  <si>
    <t>14009008CF10A</t>
  </si>
  <si>
    <t>Robbery</t>
  </si>
  <si>
    <t>terry ross</t>
  </si>
  <si>
    <t>13010926CF10A</t>
  </si>
  <si>
    <t>13003786CF10A</t>
  </si>
  <si>
    <t>13017181CF10A</t>
  </si>
  <si>
    <t>belal jabr</t>
  </si>
  <si>
    <t>belal</t>
  </si>
  <si>
    <t>jabr</t>
  </si>
  <si>
    <t>13005168CF10A</t>
  </si>
  <si>
    <t>jean innocent</t>
  </si>
  <si>
    <t>12003079MM10A</t>
  </si>
  <si>
    <t>manuel sepulveda</t>
  </si>
  <si>
    <t>14014960CF10A</t>
  </si>
  <si>
    <t>david mayo</t>
  </si>
  <si>
    <t>mayo</t>
  </si>
  <si>
    <t>13006606CF10A</t>
  </si>
  <si>
    <t>14012918CF10A</t>
  </si>
  <si>
    <t>steven austin</t>
  </si>
  <si>
    <t>14000019MM10A</t>
  </si>
  <si>
    <t>14004521MM10A</t>
  </si>
  <si>
    <t>jesse montooth</t>
  </si>
  <si>
    <t>montooth</t>
  </si>
  <si>
    <t>13007880MM10A</t>
  </si>
  <si>
    <t>roy michi</t>
  </si>
  <si>
    <t>michi</t>
  </si>
  <si>
    <t>14016991MM10A</t>
  </si>
  <si>
    <t>fernando padron</t>
  </si>
  <si>
    <t>13001693CF10A</t>
  </si>
  <si>
    <t>christopher hall</t>
  </si>
  <si>
    <t>13015053CF10A</t>
  </si>
  <si>
    <t>german aguirre-dominguez</t>
  </si>
  <si>
    <t>aguirre-dominguez</t>
  </si>
  <si>
    <t>14012766CF10A</t>
  </si>
  <si>
    <t>steven benghiat</t>
  </si>
  <si>
    <t>benghiat</t>
  </si>
  <si>
    <t>13005630CF10A</t>
  </si>
  <si>
    <t>14004481MM10A</t>
  </si>
  <si>
    <t>kimiko wilkinson</t>
  </si>
  <si>
    <t>kimiko</t>
  </si>
  <si>
    <t>13002152CF10A</t>
  </si>
  <si>
    <t>14007768CF10A</t>
  </si>
  <si>
    <t>15000832MM20A</t>
  </si>
  <si>
    <t>marlon gardner</t>
  </si>
  <si>
    <t>14011635MM10A</t>
  </si>
  <si>
    <t>justin west</t>
  </si>
  <si>
    <t>14000405CF10A</t>
  </si>
  <si>
    <t>mary mckinley</t>
  </si>
  <si>
    <t>13017838CF10A</t>
  </si>
  <si>
    <t>viven mcdonald</t>
  </si>
  <si>
    <t>viven</t>
  </si>
  <si>
    <t>07003603CF10A</t>
  </si>
  <si>
    <t>michael kuruvilla</t>
  </si>
  <si>
    <t>kuruvilla</t>
  </si>
  <si>
    <t>13016750MM10A</t>
  </si>
  <si>
    <t>jerimey paz</t>
  </si>
  <si>
    <t>jerimey</t>
  </si>
  <si>
    <t>paz</t>
  </si>
  <si>
    <t>14005861CF10A</t>
  </si>
  <si>
    <t>nicholas laguerre</t>
  </si>
  <si>
    <t>08019875CF10A</t>
  </si>
  <si>
    <t>sharon rouis</t>
  </si>
  <si>
    <t>rouis</t>
  </si>
  <si>
    <t>12015065MO10A</t>
  </si>
  <si>
    <t>marcie denney</t>
  </si>
  <si>
    <t>marcie</t>
  </si>
  <si>
    <t>denney</t>
  </si>
  <si>
    <t>11012788CF10A</t>
  </si>
  <si>
    <t>christopher richardson</t>
  </si>
  <si>
    <t>13012539CF10A</t>
  </si>
  <si>
    <t>15009093MM10A</t>
  </si>
  <si>
    <t>geraldine hughes</t>
  </si>
  <si>
    <t>geraldine</t>
  </si>
  <si>
    <t>13016492CF10A</t>
  </si>
  <si>
    <t>15009348CF10A</t>
  </si>
  <si>
    <t>robert osceola</t>
  </si>
  <si>
    <t>14013671CF10A</t>
  </si>
  <si>
    <t>16000600MM40A</t>
  </si>
  <si>
    <t>reginald neal</t>
  </si>
  <si>
    <t>12009463CF10A</t>
  </si>
  <si>
    <t>edward mckennie</t>
  </si>
  <si>
    <t>13015455CF10A</t>
  </si>
  <si>
    <t>14013568MM10A</t>
  </si>
  <si>
    <t>nathaniel scarborough</t>
  </si>
  <si>
    <t>scarborough</t>
  </si>
  <si>
    <t>13004734CF10A</t>
  </si>
  <si>
    <t>cesar cofre</t>
  </si>
  <si>
    <t>cofre</t>
  </si>
  <si>
    <t>14011461CF10A</t>
  </si>
  <si>
    <t>melinda vanier</t>
  </si>
  <si>
    <t>vanier</t>
  </si>
  <si>
    <t>14007546CF10A</t>
  </si>
  <si>
    <t>leonardo thompson</t>
  </si>
  <si>
    <t>13014237CF10A</t>
  </si>
  <si>
    <t>jimmy sheppard</t>
  </si>
  <si>
    <t>sheppard</t>
  </si>
  <si>
    <t>14008621MM10A</t>
  </si>
  <si>
    <t>15010158MM10A</t>
  </si>
  <si>
    <t>charles hawkins</t>
  </si>
  <si>
    <t>13004786CF10A</t>
  </si>
  <si>
    <t>montrez harris</t>
  </si>
  <si>
    <t>montrez</t>
  </si>
  <si>
    <t>10014591CF10A</t>
  </si>
  <si>
    <t>16000518MM10A</t>
  </si>
  <si>
    <t>fabian staples</t>
  </si>
  <si>
    <t>staples</t>
  </si>
  <si>
    <t>14001066CF10A</t>
  </si>
  <si>
    <t>14029700TC10A</t>
  </si>
  <si>
    <t>marco pomalaza</t>
  </si>
  <si>
    <t>pomalaza</t>
  </si>
  <si>
    <t>14006808CF10A</t>
  </si>
  <si>
    <t>james cross</t>
  </si>
  <si>
    <t>14016143CF10A</t>
  </si>
  <si>
    <t>kenneth king</t>
  </si>
  <si>
    <t>14016716CF10A</t>
  </si>
  <si>
    <t>toni giarraputo</t>
  </si>
  <si>
    <t>giarraputo</t>
  </si>
  <si>
    <t>13015398MM10A</t>
  </si>
  <si>
    <t>blaine wiggins</t>
  </si>
  <si>
    <t>blaine</t>
  </si>
  <si>
    <t>13014424CF10A</t>
  </si>
  <si>
    <t>Fabricating Physical Evidence</t>
  </si>
  <si>
    <t>14002460MM10A</t>
  </si>
  <si>
    <t>keith wallack</t>
  </si>
  <si>
    <t>13004022CF10A</t>
  </si>
  <si>
    <t>13031382TC10A</t>
  </si>
  <si>
    <t>fidel salnave</t>
  </si>
  <si>
    <t>salnave</t>
  </si>
  <si>
    <t>13001419CF10A</t>
  </si>
  <si>
    <t>13016502MM10A</t>
  </si>
  <si>
    <t>14008377MM10A</t>
  </si>
  <si>
    <t>martavis harvard</t>
  </si>
  <si>
    <t>martavis</t>
  </si>
  <si>
    <t>harvard</t>
  </si>
  <si>
    <t>14000922MM10A</t>
  </si>
  <si>
    <t>15004444CF10A</t>
  </si>
  <si>
    <t>christian whitelow</t>
  </si>
  <si>
    <t>whitelow</t>
  </si>
  <si>
    <t>14006279MM10A</t>
  </si>
  <si>
    <t>brian addeo</t>
  </si>
  <si>
    <t>addeo</t>
  </si>
  <si>
    <t>13014255CF10A</t>
  </si>
  <si>
    <t>panfilo cruz</t>
  </si>
  <si>
    <t>panfilo</t>
  </si>
  <si>
    <t>14011420CF10A</t>
  </si>
  <si>
    <t>melvin barraza</t>
  </si>
  <si>
    <t>barraza</t>
  </si>
  <si>
    <t>13010846CF10A</t>
  </si>
  <si>
    <t>elena gokun-diazyepez</t>
  </si>
  <si>
    <t>elena</t>
  </si>
  <si>
    <t>gokun-diazyepez</t>
  </si>
  <si>
    <t>13001879MO10A</t>
  </si>
  <si>
    <t>DOC/Cause Public Danger</t>
  </si>
  <si>
    <t>joel dunkley</t>
  </si>
  <si>
    <t>dunkley</t>
  </si>
  <si>
    <t>14004037MM10A</t>
  </si>
  <si>
    <t>14004204MM40A</t>
  </si>
  <si>
    <t>jong lee</t>
  </si>
  <si>
    <t>jong</t>
  </si>
  <si>
    <t>13000662CF10A</t>
  </si>
  <si>
    <t>christopher stathakis</t>
  </si>
  <si>
    <t>stathakis</t>
  </si>
  <si>
    <t>14016797CF10A</t>
  </si>
  <si>
    <t>allyson kenney</t>
  </si>
  <si>
    <t>14020222MU10A</t>
  </si>
  <si>
    <t>15002897CF10A</t>
  </si>
  <si>
    <t>michael ottey</t>
  </si>
  <si>
    <t>ottey</t>
  </si>
  <si>
    <t>14000145CF10A</t>
  </si>
  <si>
    <t>patrick housen</t>
  </si>
  <si>
    <t>housen</t>
  </si>
  <si>
    <t>14000782CF10A</t>
  </si>
  <si>
    <t>tarus geter</t>
  </si>
  <si>
    <t>tarus</t>
  </si>
  <si>
    <t>geter</t>
  </si>
  <si>
    <t>13015584CF10A</t>
  </si>
  <si>
    <t>amon brasher</t>
  </si>
  <si>
    <t>amon</t>
  </si>
  <si>
    <t>brasher</t>
  </si>
  <si>
    <t>13017460CF10A</t>
  </si>
  <si>
    <t>keydrum walker</t>
  </si>
  <si>
    <t>keydrum</t>
  </si>
  <si>
    <t>leonard sweeting</t>
  </si>
  <si>
    <t>sweeting</t>
  </si>
  <si>
    <t>13001082CF10A</t>
  </si>
  <si>
    <t>14000594CF10A</t>
  </si>
  <si>
    <t>richard jones</t>
  </si>
  <si>
    <t>eric stephenson</t>
  </si>
  <si>
    <t>13002792MM10A</t>
  </si>
  <si>
    <t>13085565TC30A</t>
  </si>
  <si>
    <t>eddie mcgowan</t>
  </si>
  <si>
    <t>mcgowan</t>
  </si>
  <si>
    <t>13016798CF10A</t>
  </si>
  <si>
    <t>glenn mercado</t>
  </si>
  <si>
    <t>mercado</t>
  </si>
  <si>
    <t>14010287MM10A</t>
  </si>
  <si>
    <t>15010489TC10A</t>
  </si>
  <si>
    <t>kandyce sapp</t>
  </si>
  <si>
    <t>kandyce</t>
  </si>
  <si>
    <t>14015275CF10A</t>
  </si>
  <si>
    <t>15007478MM10A</t>
  </si>
  <si>
    <t>15010885MM10A</t>
  </si>
  <si>
    <t>crystal harrigan</t>
  </si>
  <si>
    <t>harrigan</t>
  </si>
  <si>
    <t>sean sultan</t>
  </si>
  <si>
    <t>14008317CF10A</t>
  </si>
  <si>
    <t>james torgerson</t>
  </si>
  <si>
    <t>torgerson</t>
  </si>
  <si>
    <t>14000969MM10A</t>
  </si>
  <si>
    <t>jose uman</t>
  </si>
  <si>
    <t>uman</t>
  </si>
  <si>
    <t>13017500MM10A</t>
  </si>
  <si>
    <t>nicole walling</t>
  </si>
  <si>
    <t>walling</t>
  </si>
  <si>
    <t>13012563CF10A</t>
  </si>
  <si>
    <t>willie brinson</t>
  </si>
  <si>
    <t>12003617CF10A</t>
  </si>
  <si>
    <t>13016513CF10A</t>
  </si>
  <si>
    <t>james williams</t>
  </si>
  <si>
    <t>13005238CF10A</t>
  </si>
  <si>
    <t>Fail Sex Offend Report Bylaw</t>
  </si>
  <si>
    <t>kenneth phillips</t>
  </si>
  <si>
    <t>12005284CF10A</t>
  </si>
  <si>
    <t>Agg Fleeing And Eluding</t>
  </si>
  <si>
    <t>michael clermont</t>
  </si>
  <si>
    <t>clermont</t>
  </si>
  <si>
    <t>14016452MM10A</t>
  </si>
  <si>
    <t>15008644MM10A</t>
  </si>
  <si>
    <t>allison ford</t>
  </si>
  <si>
    <t>14008773CF10A</t>
  </si>
  <si>
    <t>clovis hibbert</t>
  </si>
  <si>
    <t>clovis</t>
  </si>
  <si>
    <t>hibbert</t>
  </si>
  <si>
    <t>14014613MM10A</t>
  </si>
  <si>
    <t>jahmal bodden</t>
  </si>
  <si>
    <t>bodden</t>
  </si>
  <si>
    <t>13002905CF10A</t>
  </si>
  <si>
    <t>delvin mcdougle</t>
  </si>
  <si>
    <t>14007415CF10A</t>
  </si>
  <si>
    <t>14008665CF10A</t>
  </si>
  <si>
    <t>norman regg</t>
  </si>
  <si>
    <t>regg</t>
  </si>
  <si>
    <t>13012761CF10A</t>
  </si>
  <si>
    <t>ernest deconti</t>
  </si>
  <si>
    <t>deconti</t>
  </si>
  <si>
    <t>11009969MM10A</t>
  </si>
  <si>
    <t>reneka williams</t>
  </si>
  <si>
    <t>reneka</t>
  </si>
  <si>
    <t>martin cordero</t>
  </si>
  <si>
    <t>13003154MM10A</t>
  </si>
  <si>
    <t>patricia mele</t>
  </si>
  <si>
    <t>mele</t>
  </si>
  <si>
    <t>13006742MM10A</t>
  </si>
  <si>
    <t>14017164CF10A</t>
  </si>
  <si>
    <t>archange pierre</t>
  </si>
  <si>
    <t>archange</t>
  </si>
  <si>
    <t>13004231MM10A</t>
  </si>
  <si>
    <t>jacek jodlowski</t>
  </si>
  <si>
    <t>jacek</t>
  </si>
  <si>
    <t>jodlowski</t>
  </si>
  <si>
    <t>13006799CF10A</t>
  </si>
  <si>
    <t>lisa kaye</t>
  </si>
  <si>
    <t>kaye</t>
  </si>
  <si>
    <t>13020656MM10A</t>
  </si>
  <si>
    <t>jerome fleming</t>
  </si>
  <si>
    <t>14001710CF10A</t>
  </si>
  <si>
    <t>alexander jolly</t>
  </si>
  <si>
    <t>jolly</t>
  </si>
  <si>
    <t>14003111MM10A</t>
  </si>
  <si>
    <t>israel lopez</t>
  </si>
  <si>
    <t>13007603CF10A</t>
  </si>
  <si>
    <t>15053446TC20A</t>
  </si>
  <si>
    <t>Permit Unauthorized Minor Drv</t>
  </si>
  <si>
    <t>jorge almanza</t>
  </si>
  <si>
    <t>almanza</t>
  </si>
  <si>
    <t>13004335CF10A</t>
  </si>
  <si>
    <t>14004697TC10A</t>
  </si>
  <si>
    <t>sherif turk</t>
  </si>
  <si>
    <t>turk</t>
  </si>
  <si>
    <t>14017405MM10A</t>
  </si>
  <si>
    <t>barry harden</t>
  </si>
  <si>
    <t>14006695CF10A</t>
  </si>
  <si>
    <t>denny brown</t>
  </si>
  <si>
    <t>14008649CF10A</t>
  </si>
  <si>
    <t>raul casanova-costa</t>
  </si>
  <si>
    <t>casanova-costa</t>
  </si>
  <si>
    <t>15004530CF10A</t>
  </si>
  <si>
    <t>romy bocanegra-garcia</t>
  </si>
  <si>
    <t>romy</t>
  </si>
  <si>
    <t>bocanegra-garcia</t>
  </si>
  <si>
    <t>malcolm turner</t>
  </si>
  <si>
    <t>13006041CF10A</t>
  </si>
  <si>
    <t>13014271MM10A</t>
  </si>
  <si>
    <t>15016350CF10A</t>
  </si>
  <si>
    <t>coretta ward</t>
  </si>
  <si>
    <t>coretta</t>
  </si>
  <si>
    <t>14045338MU10A</t>
  </si>
  <si>
    <t>15019749TC10A</t>
  </si>
  <si>
    <t>robert gray</t>
  </si>
  <si>
    <t>13024601TC10A</t>
  </si>
  <si>
    <t>jessica thomson</t>
  </si>
  <si>
    <t>thomson</t>
  </si>
  <si>
    <t>13008998CF10A</t>
  </si>
  <si>
    <t>ricauter espino</t>
  </si>
  <si>
    <t>ricauter</t>
  </si>
  <si>
    <t>espino</t>
  </si>
  <si>
    <t>13011027CF10A</t>
  </si>
  <si>
    <t>patrick tinnell</t>
  </si>
  <si>
    <t>tinnell</t>
  </si>
  <si>
    <t>13006461CF10A</t>
  </si>
  <si>
    <t>ericka taylor</t>
  </si>
  <si>
    <t>14001489CF10A</t>
  </si>
  <si>
    <t>14002878CF10A</t>
  </si>
  <si>
    <t>irvin gethers</t>
  </si>
  <si>
    <t>gethers</t>
  </si>
  <si>
    <t>14005809CF10A</t>
  </si>
  <si>
    <t>brian haynes</t>
  </si>
  <si>
    <t>13014602CF10A</t>
  </si>
  <si>
    <t>jennifer vazquez</t>
  </si>
  <si>
    <t>vazquez</t>
  </si>
  <si>
    <t>14000752MM10A</t>
  </si>
  <si>
    <t>daniel morgan</t>
  </si>
  <si>
    <t>13001359CF10A</t>
  </si>
  <si>
    <t>jeff reveille</t>
  </si>
  <si>
    <t>reveille</t>
  </si>
  <si>
    <t>13002969CF10A</t>
  </si>
  <si>
    <t>13010688CF10A</t>
  </si>
  <si>
    <t>16000257MM10A</t>
  </si>
  <si>
    <t>claude sylvain</t>
  </si>
  <si>
    <t>13016631CF10A</t>
  </si>
  <si>
    <t>14064363TC40A</t>
  </si>
  <si>
    <t>stacy massaro</t>
  </si>
  <si>
    <t>massaro</t>
  </si>
  <si>
    <t>13017187MM10A</t>
  </si>
  <si>
    <t>justin scharenbroich</t>
  </si>
  <si>
    <t>scharenbroich</t>
  </si>
  <si>
    <t>13002625CF10A</t>
  </si>
  <si>
    <t>telly wright</t>
  </si>
  <si>
    <t>telly</t>
  </si>
  <si>
    <t>14013148CF10A</t>
  </si>
  <si>
    <t>patrice theodule</t>
  </si>
  <si>
    <t>theodule</t>
  </si>
  <si>
    <t>14005895CF10A</t>
  </si>
  <si>
    <t>frank beaudet</t>
  </si>
  <si>
    <t>beaudet</t>
  </si>
  <si>
    <t>14006356CF10A</t>
  </si>
  <si>
    <t>margaret idowu</t>
  </si>
  <si>
    <t>margaret</t>
  </si>
  <si>
    <t>idowu</t>
  </si>
  <si>
    <t>13014747CF10A</t>
  </si>
  <si>
    <t>francine jackson</t>
  </si>
  <si>
    <t>francine</t>
  </si>
  <si>
    <t>13001159CF10A</t>
  </si>
  <si>
    <t>erick philhower</t>
  </si>
  <si>
    <t>philhower</t>
  </si>
  <si>
    <t>13005487CF10A</t>
  </si>
  <si>
    <t>15014306CF10A</t>
  </si>
  <si>
    <t>fermin grajales</t>
  </si>
  <si>
    <t>fermin</t>
  </si>
  <si>
    <t>grajales</t>
  </si>
  <si>
    <t>13005903MM10A</t>
  </si>
  <si>
    <t>14001502MM10A</t>
  </si>
  <si>
    <t>allen killings</t>
  </si>
  <si>
    <t>killings</t>
  </si>
  <si>
    <t>13007111CF10A</t>
  </si>
  <si>
    <t>david daniels</t>
  </si>
  <si>
    <t>14013754CF10A</t>
  </si>
  <si>
    <t>15063804TC20A</t>
  </si>
  <si>
    <t>zachary brooks</t>
  </si>
  <si>
    <t>14006412CF10A</t>
  </si>
  <si>
    <t>15011063CF10A</t>
  </si>
  <si>
    <t>daniel culp</t>
  </si>
  <si>
    <t>culp</t>
  </si>
  <si>
    <t>13006766CF10A</t>
  </si>
  <si>
    <t>15002538CF10A</t>
  </si>
  <si>
    <t>peter mcfield</t>
  </si>
  <si>
    <t>mcfield</t>
  </si>
  <si>
    <t>13022078MM10A</t>
  </si>
  <si>
    <t>shannon mccloud</t>
  </si>
  <si>
    <t>14014364CF10A</t>
  </si>
  <si>
    <t>15006625TC10A</t>
  </si>
  <si>
    <t>cristina maldonado</t>
  </si>
  <si>
    <t>14009774MM10A</t>
  </si>
  <si>
    <t>william shaw</t>
  </si>
  <si>
    <t>13015381MM10A</t>
  </si>
  <si>
    <t>13015080CF10A</t>
  </si>
  <si>
    <t>emily vanhuss</t>
  </si>
  <si>
    <t>vanhuss</t>
  </si>
  <si>
    <t>13000785MO10A</t>
  </si>
  <si>
    <t>robert griffin</t>
  </si>
  <si>
    <t>13013891CF10A</t>
  </si>
  <si>
    <t>14013119CF10A</t>
  </si>
  <si>
    <t>larry motts</t>
  </si>
  <si>
    <t>motts</t>
  </si>
  <si>
    <t>13007004CF10A</t>
  </si>
  <si>
    <t>15007157CF10A</t>
  </si>
  <si>
    <t>ryan flournoy</t>
  </si>
  <si>
    <t>flournoy</t>
  </si>
  <si>
    <t>13004016CF10A</t>
  </si>
  <si>
    <t>armond stephens</t>
  </si>
  <si>
    <t>armond</t>
  </si>
  <si>
    <t>13008128MM10A</t>
  </si>
  <si>
    <t>14003153MM10A</t>
  </si>
  <si>
    <t>kelsian kelly</t>
  </si>
  <si>
    <t>kelsian</t>
  </si>
  <si>
    <t>13016933CF10A</t>
  </si>
  <si>
    <t>14001057CF10A</t>
  </si>
  <si>
    <t>14016345CF10A</t>
  </si>
  <si>
    <t>Attempt Felony Murder</t>
  </si>
  <si>
    <t>christian garcia</t>
  </si>
  <si>
    <t>14008837MM10A</t>
  </si>
  <si>
    <t>billy nazaire</t>
  </si>
  <si>
    <t>14014243MM10A</t>
  </si>
  <si>
    <t>rupert lyn</t>
  </si>
  <si>
    <t>rupert</t>
  </si>
  <si>
    <t>lyn</t>
  </si>
  <si>
    <t>13005684CF10A</t>
  </si>
  <si>
    <t>mario raudales</t>
  </si>
  <si>
    <t>raudales</t>
  </si>
  <si>
    <t>13010139MM10A</t>
  </si>
  <si>
    <t>anne schatzberg</t>
  </si>
  <si>
    <t>anne</t>
  </si>
  <si>
    <t>schatzberg</t>
  </si>
  <si>
    <t>13014193MM10A</t>
  </si>
  <si>
    <t>carlos carballea</t>
  </si>
  <si>
    <t>carballea</t>
  </si>
  <si>
    <t>14008880CF10A</t>
  </si>
  <si>
    <t>14002434MM20A</t>
  </si>
  <si>
    <t>antwan payne</t>
  </si>
  <si>
    <t>12012881CF10A</t>
  </si>
  <si>
    <t>joseph cioffi</t>
  </si>
  <si>
    <t>cioffi</t>
  </si>
  <si>
    <t>13008886CF10A</t>
  </si>
  <si>
    <t>16005176TC20A</t>
  </si>
  <si>
    <t>eugene bobsos</t>
  </si>
  <si>
    <t>bobsos</t>
  </si>
  <si>
    <t>thomas bickis</t>
  </si>
  <si>
    <t>bickis</t>
  </si>
  <si>
    <t>12015728MM10A</t>
  </si>
  <si>
    <t>tariq raoui</t>
  </si>
  <si>
    <t>tariq</t>
  </si>
  <si>
    <t>raoui</t>
  </si>
  <si>
    <t>13024006MM10A</t>
  </si>
  <si>
    <t>14004375MM40A</t>
  </si>
  <si>
    <t>emmanuel colson</t>
  </si>
  <si>
    <t>colson</t>
  </si>
  <si>
    <t>13005864CF10A</t>
  </si>
  <si>
    <t>13016268CF10A</t>
  </si>
  <si>
    <t>yalera robinson</t>
  </si>
  <si>
    <t>yalera</t>
  </si>
  <si>
    <t>11013366CF10A</t>
  </si>
  <si>
    <t>maria sherman</t>
  </si>
  <si>
    <t>13008835MM10A</t>
  </si>
  <si>
    <t>johnnie stevenson</t>
  </si>
  <si>
    <t>13001146MM10A</t>
  </si>
  <si>
    <t>14006119MM10A</t>
  </si>
  <si>
    <t>taketha lherisse</t>
  </si>
  <si>
    <t>taketha</t>
  </si>
  <si>
    <t>lherisse</t>
  </si>
  <si>
    <t>13016167MM10A</t>
  </si>
  <si>
    <t>glenn nieves</t>
  </si>
  <si>
    <t>nieves</t>
  </si>
  <si>
    <t>13006252MM10A</t>
  </si>
  <si>
    <t>concepcion leon</t>
  </si>
  <si>
    <t>concepcion</t>
  </si>
  <si>
    <t>13015289CF10A</t>
  </si>
  <si>
    <t>agostina frasca</t>
  </si>
  <si>
    <t>agostina</t>
  </si>
  <si>
    <t>frasca</t>
  </si>
  <si>
    <t>13002443CF10A</t>
  </si>
  <si>
    <t>13011579MM10A</t>
  </si>
  <si>
    <t>christopher gonzalez</t>
  </si>
  <si>
    <t>14004514MM10A</t>
  </si>
  <si>
    <t>14005723CF10A</t>
  </si>
  <si>
    <t>amie richman</t>
  </si>
  <si>
    <t>amie</t>
  </si>
  <si>
    <t>richman</t>
  </si>
  <si>
    <t>14000751MM10A</t>
  </si>
  <si>
    <t>pedro lopezgaya</t>
  </si>
  <si>
    <t>lopezgaya</t>
  </si>
  <si>
    <t>13006015CF10A</t>
  </si>
  <si>
    <t>howard frank</t>
  </si>
  <si>
    <t>14017676MM10A</t>
  </si>
  <si>
    <t>kerry jeanlouis</t>
  </si>
  <si>
    <t>14002882CF10A</t>
  </si>
  <si>
    <t>martin edwards</t>
  </si>
  <si>
    <t>14009458MM10A</t>
  </si>
  <si>
    <t>13012848CF10A</t>
  </si>
  <si>
    <t>zacharia vinczencz</t>
  </si>
  <si>
    <t>zacharia</t>
  </si>
  <si>
    <t>vinczencz</t>
  </si>
  <si>
    <t>14011586CF10A</t>
  </si>
  <si>
    <t>olmando joseph</t>
  </si>
  <si>
    <t>olmando</t>
  </si>
  <si>
    <t>13010854CF10A</t>
  </si>
  <si>
    <t>cedric capers</t>
  </si>
  <si>
    <t>capers</t>
  </si>
  <si>
    <t>14011747MM10A</t>
  </si>
  <si>
    <t>louis simon</t>
  </si>
  <si>
    <t>13016762CF10A</t>
  </si>
  <si>
    <t>14003295CF10A</t>
  </si>
  <si>
    <t>Take Copper Other Metal Intrf/Damg Utility</t>
  </si>
  <si>
    <t>david gouldboarne</t>
  </si>
  <si>
    <t>gouldboarne</t>
  </si>
  <si>
    <t>12015090CF10A</t>
  </si>
  <si>
    <t>david liberis</t>
  </si>
  <si>
    <t>liberis</t>
  </si>
  <si>
    <t>13000532MM10A</t>
  </si>
  <si>
    <t>14045583TC10A</t>
  </si>
  <si>
    <t>larry everett</t>
  </si>
  <si>
    <t>14006966CF10A</t>
  </si>
  <si>
    <t>kory libson</t>
  </si>
  <si>
    <t>libson</t>
  </si>
  <si>
    <t>14015087CF10A</t>
  </si>
  <si>
    <t>brisley pierre</t>
  </si>
  <si>
    <t>brisley</t>
  </si>
  <si>
    <t>14002167CF10A</t>
  </si>
  <si>
    <t>winston hewitt</t>
  </si>
  <si>
    <t>14001736MM10A</t>
  </si>
  <si>
    <t>15010680TC10A</t>
  </si>
  <si>
    <t>brandon inzinna</t>
  </si>
  <si>
    <t>inzinna</t>
  </si>
  <si>
    <t>brushod goodrum</t>
  </si>
  <si>
    <t>brushod</t>
  </si>
  <si>
    <t>goodrum</t>
  </si>
  <si>
    <t>14001185CF10A</t>
  </si>
  <si>
    <t>michael sittif</t>
  </si>
  <si>
    <t>sittif</t>
  </si>
  <si>
    <t>dionte alexander-wilcox</t>
  </si>
  <si>
    <t>alexander-wilcox</t>
  </si>
  <si>
    <t>richard campbell</t>
  </si>
  <si>
    <t>13014822CF10A</t>
  </si>
  <si>
    <t>carleb charles</t>
  </si>
  <si>
    <t>carleb</t>
  </si>
  <si>
    <t>13002797MM10A</t>
  </si>
  <si>
    <t>14000176MM10A</t>
  </si>
  <si>
    <t>malcolm yount</t>
  </si>
  <si>
    <t>yount</t>
  </si>
  <si>
    <t>13008536MM10A</t>
  </si>
  <si>
    <t>dwayne palmore</t>
  </si>
  <si>
    <t>palmore</t>
  </si>
  <si>
    <t>13003504CF10A</t>
  </si>
  <si>
    <t>13007689CF10A</t>
  </si>
  <si>
    <t>eileen miller</t>
  </si>
  <si>
    <t>eileen</t>
  </si>
  <si>
    <t>14024699MU10A</t>
  </si>
  <si>
    <t>14035910MU10A</t>
  </si>
  <si>
    <t>michael stephenson</t>
  </si>
  <si>
    <t>13007315CF10A</t>
  </si>
  <si>
    <t>shameka wright</t>
  </si>
  <si>
    <t>12016112CF10A</t>
  </si>
  <si>
    <t>michael woodson</t>
  </si>
  <si>
    <t>13023279MM10A</t>
  </si>
  <si>
    <t>14009393CF10A</t>
  </si>
  <si>
    <t>sylena mayes</t>
  </si>
  <si>
    <t>sylena</t>
  </si>
  <si>
    <t>mayes</t>
  </si>
  <si>
    <t>14001779CF10A</t>
  </si>
  <si>
    <t>14001331MM40A</t>
  </si>
  <si>
    <t>15007147CF10A</t>
  </si>
  <si>
    <t>cornelius rafferty</t>
  </si>
  <si>
    <t>rafferty</t>
  </si>
  <si>
    <t>14002909CF10A</t>
  </si>
  <si>
    <t>15013690CF10A</t>
  </si>
  <si>
    <t>samantha keeble</t>
  </si>
  <si>
    <t>keeble</t>
  </si>
  <si>
    <t>13003172MM10A</t>
  </si>
  <si>
    <t>13015513MM10A</t>
  </si>
  <si>
    <t>nadege fixalant</t>
  </si>
  <si>
    <t>fixalant</t>
  </si>
  <si>
    <t>13004083CF10A</t>
  </si>
  <si>
    <t>jacoriea mays-burton</t>
  </si>
  <si>
    <t>jacoriea</t>
  </si>
  <si>
    <t>mays-burton</t>
  </si>
  <si>
    <t>12013212MM10A</t>
  </si>
  <si>
    <t>yonel faton</t>
  </si>
  <si>
    <t>yonel</t>
  </si>
  <si>
    <t>faton</t>
  </si>
  <si>
    <t>13001023CF10A</t>
  </si>
  <si>
    <t>Contradict Statement</t>
  </si>
  <si>
    <t>14015611TC30A</t>
  </si>
  <si>
    <t>susan abrames</t>
  </si>
  <si>
    <t>abrames</t>
  </si>
  <si>
    <t>13019810MM10A</t>
  </si>
  <si>
    <t>tyler ahmed</t>
  </si>
  <si>
    <t>14012732CF10A</t>
  </si>
  <si>
    <t>ornan antoine</t>
  </si>
  <si>
    <t>ornan</t>
  </si>
  <si>
    <t>13011842CF10A</t>
  </si>
  <si>
    <t>olga munnings</t>
  </si>
  <si>
    <t>olga</t>
  </si>
  <si>
    <t>munnings</t>
  </si>
  <si>
    <t>14003341CF10A</t>
  </si>
  <si>
    <t>14015156MM10A</t>
  </si>
  <si>
    <t>shaun strachan</t>
  </si>
  <si>
    <t>strachan</t>
  </si>
  <si>
    <t>14001513MM10A</t>
  </si>
  <si>
    <t>15020354TC40A</t>
  </si>
  <si>
    <t>aleksandr do</t>
  </si>
  <si>
    <t>aleksandr</t>
  </si>
  <si>
    <t>13008830MM10A</t>
  </si>
  <si>
    <t>joseph lopez</t>
  </si>
  <si>
    <t>13015447CF10A</t>
  </si>
  <si>
    <t>wayne jensen</t>
  </si>
  <si>
    <t>13016182MM10A</t>
  </si>
  <si>
    <t>evodie menard</t>
  </si>
  <si>
    <t>evodie</t>
  </si>
  <si>
    <t>menard</t>
  </si>
  <si>
    <t>14038678MU10A</t>
  </si>
  <si>
    <t>kelvin howard</t>
  </si>
  <si>
    <t>13011585CF10A</t>
  </si>
  <si>
    <t>malcolm butler</t>
  </si>
  <si>
    <t>14010410CF10A</t>
  </si>
  <si>
    <t>lynette gossett</t>
  </si>
  <si>
    <t>lynette</t>
  </si>
  <si>
    <t>gossett</t>
  </si>
  <si>
    <t>14016381MM10A</t>
  </si>
  <si>
    <t>wesley anderson</t>
  </si>
  <si>
    <t>14001650CF10A</t>
  </si>
  <si>
    <t>15004893CF10A</t>
  </si>
  <si>
    <t>mories abdo</t>
  </si>
  <si>
    <t>mories</t>
  </si>
  <si>
    <t>abdo</t>
  </si>
  <si>
    <t>13003356MM10A</t>
  </si>
  <si>
    <t>15001199MM30A</t>
  </si>
  <si>
    <t>rodney lewis</t>
  </si>
  <si>
    <t>13004885CF10A</t>
  </si>
  <si>
    <t>14004500CF10A</t>
  </si>
  <si>
    <t>frenzy st fleur</t>
  </si>
  <si>
    <t>frenzy</t>
  </si>
  <si>
    <t>dwayne cross</t>
  </si>
  <si>
    <t>14016207CF10A</t>
  </si>
  <si>
    <t>christopher ayala</t>
  </si>
  <si>
    <t>ayala</t>
  </si>
  <si>
    <t>13001326MM10A</t>
  </si>
  <si>
    <t>dennis harris</t>
  </si>
  <si>
    <t>14015804CF10A</t>
  </si>
  <si>
    <t>16003047MM10A</t>
  </si>
  <si>
    <t>jean korkis</t>
  </si>
  <si>
    <t>korkis</t>
  </si>
  <si>
    <t>13008550CF10A</t>
  </si>
  <si>
    <t>rafael mondelus</t>
  </si>
  <si>
    <t>mondelus</t>
  </si>
  <si>
    <t>13013442CF10A</t>
  </si>
  <si>
    <t>seccunda davis</t>
  </si>
  <si>
    <t>seccunda</t>
  </si>
  <si>
    <t>13015644MM10A</t>
  </si>
  <si>
    <t>katrina wheeler</t>
  </si>
  <si>
    <t>katrina</t>
  </si>
  <si>
    <t>14011639CF10A</t>
  </si>
  <si>
    <t>brandon mccutchen</t>
  </si>
  <si>
    <t>mccutchen</t>
  </si>
  <si>
    <t>13004341CF10A</t>
  </si>
  <si>
    <t>stuart velky</t>
  </si>
  <si>
    <t>velky</t>
  </si>
  <si>
    <t>14010440MU10A</t>
  </si>
  <si>
    <t>ian mullarky</t>
  </si>
  <si>
    <t>mullarky</t>
  </si>
  <si>
    <t>14004178CF10A</t>
  </si>
  <si>
    <t>danielle hahn</t>
  </si>
  <si>
    <t>hahn</t>
  </si>
  <si>
    <t>13022218MM10A</t>
  </si>
  <si>
    <t>14025687TC20A</t>
  </si>
  <si>
    <t>ray ortiz</t>
  </si>
  <si>
    <t>13002815CF10A</t>
  </si>
  <si>
    <t>richard gibbon</t>
  </si>
  <si>
    <t>gibbon</t>
  </si>
  <si>
    <t>14009491CF10A</t>
  </si>
  <si>
    <t>Aggravated Manslaughter Child</t>
  </si>
  <si>
    <t>cornelius green</t>
  </si>
  <si>
    <t>13005068CF10A</t>
  </si>
  <si>
    <t>roseamaria sutton</t>
  </si>
  <si>
    <t>roseamaria</t>
  </si>
  <si>
    <t>14014850CF10A</t>
  </si>
  <si>
    <t>david duarte</t>
  </si>
  <si>
    <t>10012926MM10A</t>
  </si>
  <si>
    <t>henry rumph</t>
  </si>
  <si>
    <t>rumph</t>
  </si>
  <si>
    <t>13014809CF10A</t>
  </si>
  <si>
    <t>naita james</t>
  </si>
  <si>
    <t>naita</t>
  </si>
  <si>
    <t>13023234MM10A</t>
  </si>
  <si>
    <t>stephanie simon</t>
  </si>
  <si>
    <t>14005517CF10A</t>
  </si>
  <si>
    <t>fredderick martin</t>
  </si>
  <si>
    <t>fredderick</t>
  </si>
  <si>
    <t>13016426CF10A</t>
  </si>
  <si>
    <t>thomas riedy</t>
  </si>
  <si>
    <t>riedy</t>
  </si>
  <si>
    <t>13004915CF10A</t>
  </si>
  <si>
    <t>13005835CF10A</t>
  </si>
  <si>
    <t>elijah horne</t>
  </si>
  <si>
    <t>horne</t>
  </si>
  <si>
    <t>13000782CF10A</t>
  </si>
  <si>
    <t>roger barteau</t>
  </si>
  <si>
    <t>barteau</t>
  </si>
  <si>
    <t>13007075CF10A</t>
  </si>
  <si>
    <t>ramses gabrie</t>
  </si>
  <si>
    <t>ramses</t>
  </si>
  <si>
    <t>gabrie</t>
  </si>
  <si>
    <t>13002716CF10A</t>
  </si>
  <si>
    <t>michael cortez</t>
  </si>
  <si>
    <t>13001101CF10A</t>
  </si>
  <si>
    <t>adonis castillo</t>
  </si>
  <si>
    <t>adonis</t>
  </si>
  <si>
    <t>14011646CF10A</t>
  </si>
  <si>
    <t>lorraine francisco</t>
  </si>
  <si>
    <t>14001216MM40A</t>
  </si>
  <si>
    <t>15005890CF10A</t>
  </si>
  <si>
    <t>ralph johnson</t>
  </si>
  <si>
    <t>14007449MM10A</t>
  </si>
  <si>
    <t>15000954MM20A</t>
  </si>
  <si>
    <t>15010665MM10A</t>
  </si>
  <si>
    <t>shaquilla outen</t>
  </si>
  <si>
    <t>shaquilla</t>
  </si>
  <si>
    <t>outen</t>
  </si>
  <si>
    <t>14016723CF10A</t>
  </si>
  <si>
    <t>merritt mcclayton</t>
  </si>
  <si>
    <t>mcclayton</t>
  </si>
  <si>
    <t>14010072CF10A</t>
  </si>
  <si>
    <t>13007808CF10A</t>
  </si>
  <si>
    <t>14004026CF10A</t>
  </si>
  <si>
    <t>rocco giordano</t>
  </si>
  <si>
    <t>rocco</t>
  </si>
  <si>
    <t>giordano</t>
  </si>
  <si>
    <t>14013346CF10A</t>
  </si>
  <si>
    <t>daniel murphy</t>
  </si>
  <si>
    <t>14016475CF10A</t>
  </si>
  <si>
    <t>14018078MM10A</t>
  </si>
  <si>
    <t>wilny marc</t>
  </si>
  <si>
    <t>wilny</t>
  </si>
  <si>
    <t>13017194CF10A</t>
  </si>
  <si>
    <t>angel ghent</t>
  </si>
  <si>
    <t>ghent</t>
  </si>
  <si>
    <t>14010357MM10A</t>
  </si>
  <si>
    <t>teresa hoagland</t>
  </si>
  <si>
    <t>hoagland</t>
  </si>
  <si>
    <t>13008693MM10A</t>
  </si>
  <si>
    <t>wilson cheri</t>
  </si>
  <si>
    <t>cheri</t>
  </si>
  <si>
    <t>14016516CF10A</t>
  </si>
  <si>
    <t>joana gomezmartinez</t>
  </si>
  <si>
    <t>joana</t>
  </si>
  <si>
    <t>gomezmartinez</t>
  </si>
  <si>
    <t>13016181MM10A</t>
  </si>
  <si>
    <t>sunil mooken</t>
  </si>
  <si>
    <t>sunil</t>
  </si>
  <si>
    <t>mooken</t>
  </si>
  <si>
    <t>12007246CF10A</t>
  </si>
  <si>
    <t>jose garcia</t>
  </si>
  <si>
    <t>14009580CF10A</t>
  </si>
  <si>
    <t>daniel mandel</t>
  </si>
  <si>
    <t>mandel</t>
  </si>
  <si>
    <t>14009265MM10A</t>
  </si>
  <si>
    <t>16004749TC30A</t>
  </si>
  <si>
    <t>tisa spears</t>
  </si>
  <si>
    <t>tisa</t>
  </si>
  <si>
    <t>spears</t>
  </si>
  <si>
    <t>14005932CF10A</t>
  </si>
  <si>
    <t>15007369MM10A</t>
  </si>
  <si>
    <t>15012057CF10A</t>
  </si>
  <si>
    <t>adrian hernandez</t>
  </si>
  <si>
    <t>14042082MU10A</t>
  </si>
  <si>
    <t>kristen murphy</t>
  </si>
  <si>
    <t>13023764MM10A</t>
  </si>
  <si>
    <t>charles crusoe</t>
  </si>
  <si>
    <t>crusoe</t>
  </si>
  <si>
    <t>14010946CF10A</t>
  </si>
  <si>
    <t>alfred melchor</t>
  </si>
  <si>
    <t>melchor</t>
  </si>
  <si>
    <t>13005391CF10A</t>
  </si>
  <si>
    <t>herman maestas</t>
  </si>
  <si>
    <t>maestas</t>
  </si>
  <si>
    <t>13004065CF10A</t>
  </si>
  <si>
    <t>eliezer rosario</t>
  </si>
  <si>
    <t>eliezer</t>
  </si>
  <si>
    <t>12023915MM10A</t>
  </si>
  <si>
    <t>14007817CF10A</t>
  </si>
  <si>
    <t>14008030MM10A</t>
  </si>
  <si>
    <t>kayode kasali</t>
  </si>
  <si>
    <t>kayode</t>
  </si>
  <si>
    <t>kasali</t>
  </si>
  <si>
    <t>13023769MM10A</t>
  </si>
  <si>
    <t>christopher sullivan</t>
  </si>
  <si>
    <t>14014642CF10A</t>
  </si>
  <si>
    <t>14014929CF10A</t>
  </si>
  <si>
    <t>jonathan reyes</t>
  </si>
  <si>
    <t>14008715CF10A</t>
  </si>
  <si>
    <t>carl adams</t>
  </si>
  <si>
    <t>12015556CF10A</t>
  </si>
  <si>
    <t>fabian chambers</t>
  </si>
  <si>
    <t>14014405CF10A</t>
  </si>
  <si>
    <t>15009970CF10A</t>
  </si>
  <si>
    <t>caridad nevarezsarria</t>
  </si>
  <si>
    <t>caridad</t>
  </si>
  <si>
    <t>nevarezsarria</t>
  </si>
  <si>
    <t>anthony vitiello</t>
  </si>
  <si>
    <t>vitiello</t>
  </si>
  <si>
    <t>14005962CF10A</t>
  </si>
  <si>
    <t>15001695CF10A</t>
  </si>
  <si>
    <t>jamila sconiers</t>
  </si>
  <si>
    <t>sconiers</t>
  </si>
  <si>
    <t>14004627CF10A</t>
  </si>
  <si>
    <t>lovett shazier</t>
  </si>
  <si>
    <t>shazier</t>
  </si>
  <si>
    <t>13005611CF10A</t>
  </si>
  <si>
    <t>15004772CF10A</t>
  </si>
  <si>
    <t>thelbert brayboy</t>
  </si>
  <si>
    <t>thelbert</t>
  </si>
  <si>
    <t>94002444TC20A</t>
  </si>
  <si>
    <t>15004458CF10A</t>
  </si>
  <si>
    <t>S/M/D/P/W/Int 1000 Sch/Child C</t>
  </si>
  <si>
    <t>david heller</t>
  </si>
  <si>
    <t>14041804TC30A</t>
  </si>
  <si>
    <t>15009060MM10A</t>
  </si>
  <si>
    <t>darryl hicks</t>
  </si>
  <si>
    <t>14013803CF10A</t>
  </si>
  <si>
    <t>15010537CF10A</t>
  </si>
  <si>
    <t>lattee bryant</t>
  </si>
  <si>
    <t>lattee</t>
  </si>
  <si>
    <t>13013261CF10A</t>
  </si>
  <si>
    <t>brandon jones</t>
  </si>
  <si>
    <t>14016711CF10A</t>
  </si>
  <si>
    <t>15001315CF10A</t>
  </si>
  <si>
    <t>michael ramos</t>
  </si>
  <si>
    <t>14016534MM10A</t>
  </si>
  <si>
    <t>15001771CF10A</t>
  </si>
  <si>
    <t>kenneth pady</t>
  </si>
  <si>
    <t>pady</t>
  </si>
  <si>
    <t>14015804MM10A</t>
  </si>
  <si>
    <t>david bennie</t>
  </si>
  <si>
    <t>13002126CF10A</t>
  </si>
  <si>
    <t>13005711CF10A</t>
  </si>
  <si>
    <t>kevin heidegger</t>
  </si>
  <si>
    <t>heidegger</t>
  </si>
  <si>
    <t>13023896MM10A</t>
  </si>
  <si>
    <t>14002890MM20A</t>
  </si>
  <si>
    <t>jeremy anderson</t>
  </si>
  <si>
    <t>13003923CF10A</t>
  </si>
  <si>
    <t>rama toro-perez</t>
  </si>
  <si>
    <t>rama</t>
  </si>
  <si>
    <t>toro-perez</t>
  </si>
  <si>
    <t>john hora</t>
  </si>
  <si>
    <t>hora</t>
  </si>
  <si>
    <t>14006530CF10A</t>
  </si>
  <si>
    <t>15003914CF10A</t>
  </si>
  <si>
    <t>tyler roberts</t>
  </si>
  <si>
    <t>14001009MM10A</t>
  </si>
  <si>
    <t>kristy monti</t>
  </si>
  <si>
    <t>monti</t>
  </si>
  <si>
    <t>14016537MM10A</t>
  </si>
  <si>
    <t>nina myrtil</t>
  </si>
  <si>
    <t>myrtil</t>
  </si>
  <si>
    <t>13001532MM30A</t>
  </si>
  <si>
    <t>kerryann murphy</t>
  </si>
  <si>
    <t>kerryann</t>
  </si>
  <si>
    <t>13023488MM10A</t>
  </si>
  <si>
    <t>james archibald</t>
  </si>
  <si>
    <t>13013381CF10A</t>
  </si>
  <si>
    <t>14039682TC30A</t>
  </si>
  <si>
    <t>roy raidi</t>
  </si>
  <si>
    <t>raidi</t>
  </si>
  <si>
    <t>13003246CF10A</t>
  </si>
  <si>
    <t>carl sidney</t>
  </si>
  <si>
    <t>14010667MM10A</t>
  </si>
  <si>
    <t>15001722MM20A</t>
  </si>
  <si>
    <t>julius grant</t>
  </si>
  <si>
    <t>13004618CF10A</t>
  </si>
  <si>
    <t>13011471CF10A</t>
  </si>
  <si>
    <t>samuel joseph</t>
  </si>
  <si>
    <t>14042741MU10A</t>
  </si>
  <si>
    <t>andrew marold</t>
  </si>
  <si>
    <t>marold</t>
  </si>
  <si>
    <t>13000396CF10A</t>
  </si>
  <si>
    <t>livingston graham</t>
  </si>
  <si>
    <t>14000081CF10A</t>
  </si>
  <si>
    <t>timothy peterson</t>
  </si>
  <si>
    <t>11012041CF10A</t>
  </si>
  <si>
    <t>kerry richard</t>
  </si>
  <si>
    <t>13000441CF10A</t>
  </si>
  <si>
    <t>errol ramsey</t>
  </si>
  <si>
    <t>anthony turk</t>
  </si>
  <si>
    <t>13049962TC30A</t>
  </si>
  <si>
    <t>13017967MM10A</t>
  </si>
  <si>
    <t>Harass Witness/Victim/Information</t>
  </si>
  <si>
    <t>samuel brevett</t>
  </si>
  <si>
    <t>brevett</t>
  </si>
  <si>
    <t>13008994MM10A</t>
  </si>
  <si>
    <t>14000648MM30A</t>
  </si>
  <si>
    <t>kristi chudicek</t>
  </si>
  <si>
    <t>kristi</t>
  </si>
  <si>
    <t>chudicek</t>
  </si>
  <si>
    <t>13015629MM10A</t>
  </si>
  <si>
    <t>jason vanderwynkle</t>
  </si>
  <si>
    <t>vanderwynkle</t>
  </si>
  <si>
    <t>13001297MM10A</t>
  </si>
  <si>
    <t>14008606MU10A</t>
  </si>
  <si>
    <t>russell jackson</t>
  </si>
  <si>
    <t>13002099CF10A</t>
  </si>
  <si>
    <t>jermaine omoregie</t>
  </si>
  <si>
    <t>omoregie</t>
  </si>
  <si>
    <t>13011138CF10A</t>
  </si>
  <si>
    <t>alexis lopezmunoz</t>
  </si>
  <si>
    <t>lopezmunoz</t>
  </si>
  <si>
    <t>12019864MM10A</t>
  </si>
  <si>
    <t>christopher jenkins</t>
  </si>
  <si>
    <t>13015581CF10A</t>
  </si>
  <si>
    <t>14006904TC10A</t>
  </si>
  <si>
    <t>tanaira morales</t>
  </si>
  <si>
    <t>tanaira</t>
  </si>
  <si>
    <t>14014499CF10A</t>
  </si>
  <si>
    <t>wayne testamark</t>
  </si>
  <si>
    <t>testamark</t>
  </si>
  <si>
    <t>14006972CF10A</t>
  </si>
  <si>
    <t>dammieum johnson</t>
  </si>
  <si>
    <t>dammieum</t>
  </si>
  <si>
    <t>99022253MM10A</t>
  </si>
  <si>
    <t>mizraim santiago</t>
  </si>
  <si>
    <t>mizraim</t>
  </si>
  <si>
    <t>13013591MM10A</t>
  </si>
  <si>
    <t>gregory pierresaint</t>
  </si>
  <si>
    <t>pierresaint</t>
  </si>
  <si>
    <t>13003407CF10A</t>
  </si>
  <si>
    <t>servenley isma</t>
  </si>
  <si>
    <t>servenley</t>
  </si>
  <si>
    <t>isma</t>
  </si>
  <si>
    <t>megan mickens</t>
  </si>
  <si>
    <t>mickens</t>
  </si>
  <si>
    <t>13007156MM10A</t>
  </si>
  <si>
    <t>ashli rodriguez</t>
  </si>
  <si>
    <t>ashli</t>
  </si>
  <si>
    <t>14028826MU10A</t>
  </si>
  <si>
    <t>Unlaw Lic Use/Disply Of Others</t>
  </si>
  <si>
    <t>15030357TC10A</t>
  </si>
  <si>
    <t>tristan coulsting</t>
  </si>
  <si>
    <t>tristan</t>
  </si>
  <si>
    <t>coulsting</t>
  </si>
  <si>
    <t>14000499CF10A</t>
  </si>
  <si>
    <t>15027314MU10A</t>
  </si>
  <si>
    <t>dorothy burgess</t>
  </si>
  <si>
    <t>13005573CF10A</t>
  </si>
  <si>
    <t>anthony latimore</t>
  </si>
  <si>
    <t>latimore</t>
  </si>
  <si>
    <t>13014643CF10A</t>
  </si>
  <si>
    <t>13021172MM10A</t>
  </si>
  <si>
    <t>roseson sterlin</t>
  </si>
  <si>
    <t>roseson</t>
  </si>
  <si>
    <t>sterlin</t>
  </si>
  <si>
    <t>12025639MO10A</t>
  </si>
  <si>
    <t>andrew benito</t>
  </si>
  <si>
    <t>benito</t>
  </si>
  <si>
    <t>13013807CF10A</t>
  </si>
  <si>
    <t>jamie wallace</t>
  </si>
  <si>
    <t>13005648CF10A</t>
  </si>
  <si>
    <t>14006983CF10A</t>
  </si>
  <si>
    <t>charlie stanley</t>
  </si>
  <si>
    <t>14000494CF10A</t>
  </si>
  <si>
    <t>juan hidalgo</t>
  </si>
  <si>
    <t>hidalgo</t>
  </si>
  <si>
    <t>13003400MM10A</t>
  </si>
  <si>
    <t>vernon perry</t>
  </si>
  <si>
    <t>14014917CF10A</t>
  </si>
  <si>
    <t>dwyth taylor</t>
  </si>
  <si>
    <t>dwyth</t>
  </si>
  <si>
    <t>14012336CF10A</t>
  </si>
  <si>
    <t>sharon abel</t>
  </si>
  <si>
    <t>12018298CF10A</t>
  </si>
  <si>
    <t>14030804MU10A</t>
  </si>
  <si>
    <t>johnny hannan</t>
  </si>
  <si>
    <t>stephen maxwell</t>
  </si>
  <si>
    <t>13002025CF10A</t>
  </si>
  <si>
    <t>13002336CF10A</t>
  </si>
  <si>
    <t>jose alfonso</t>
  </si>
  <si>
    <t>14006008CF10A</t>
  </si>
  <si>
    <t>14008670CF10A</t>
  </si>
  <si>
    <t>james hawkins</t>
  </si>
  <si>
    <t>12006180CF10A</t>
  </si>
  <si>
    <t>15000247MM30A</t>
  </si>
  <si>
    <t>vindar balwah</t>
  </si>
  <si>
    <t>vindar</t>
  </si>
  <si>
    <t>balwah</t>
  </si>
  <si>
    <t>13017322CF10A</t>
  </si>
  <si>
    <t>kenroy whitley</t>
  </si>
  <si>
    <t>kenroy</t>
  </si>
  <si>
    <t>whitley</t>
  </si>
  <si>
    <t>13014019MM10A</t>
  </si>
  <si>
    <t>gregory bowles</t>
  </si>
  <si>
    <t>bowles</t>
  </si>
  <si>
    <t>12002150CF10A</t>
  </si>
  <si>
    <t>javier gonzalez</t>
  </si>
  <si>
    <t>13001427CF10A</t>
  </si>
  <si>
    <t>15011956CF10A</t>
  </si>
  <si>
    <t>daniel burdick</t>
  </si>
  <si>
    <t>burdick</t>
  </si>
  <si>
    <t>14011923MM10A</t>
  </si>
  <si>
    <t>david wilkinson</t>
  </si>
  <si>
    <t>13011098CF10A</t>
  </si>
  <si>
    <t>frederic austin</t>
  </si>
  <si>
    <t>frederic</t>
  </si>
  <si>
    <t>14015313CF10A</t>
  </si>
  <si>
    <t>eric mobley</t>
  </si>
  <si>
    <t>14000779CF10A</t>
  </si>
  <si>
    <t>14005340CF10A</t>
  </si>
  <si>
    <t>everett dufour</t>
  </si>
  <si>
    <t>dufour</t>
  </si>
  <si>
    <t>14006951CF10A</t>
  </si>
  <si>
    <t>daniel campbell</t>
  </si>
  <si>
    <t>14006876MM10A</t>
  </si>
  <si>
    <t>15000418MM20A</t>
  </si>
  <si>
    <t>gonzalo vizuet</t>
  </si>
  <si>
    <t>gonzalo</t>
  </si>
  <si>
    <t>vizuet</t>
  </si>
  <si>
    <t>13009302CF10A</t>
  </si>
  <si>
    <t>joseph pryor</t>
  </si>
  <si>
    <t>pryor</t>
  </si>
  <si>
    <t>13003145CF10A</t>
  </si>
  <si>
    <t>16003411CF10A</t>
  </si>
  <si>
    <t>terryann mcdonald</t>
  </si>
  <si>
    <t>terryann</t>
  </si>
  <si>
    <t>11019841CF10A</t>
  </si>
  <si>
    <t>14000938CF10A</t>
  </si>
  <si>
    <t>erica dopps</t>
  </si>
  <si>
    <t>dopps</t>
  </si>
  <si>
    <t>14014075CF10A</t>
  </si>
  <si>
    <t>addison oliver</t>
  </si>
  <si>
    <t>14004231CF10A</t>
  </si>
  <si>
    <t>ken delva</t>
  </si>
  <si>
    <t>ken</t>
  </si>
  <si>
    <t>13001863CF10A</t>
  </si>
  <si>
    <t>Del 3,4 Methylenedioxymethcath</t>
  </si>
  <si>
    <t>philo little</t>
  </si>
  <si>
    <t>14016066CF10A</t>
  </si>
  <si>
    <t>14016299CF10A</t>
  </si>
  <si>
    <t>courtney walraven</t>
  </si>
  <si>
    <t>walraven</t>
  </si>
  <si>
    <t>13015263CF10A</t>
  </si>
  <si>
    <t>14001286CF10A</t>
  </si>
  <si>
    <t>hill r</t>
  </si>
  <si>
    <t>raymond platt</t>
  </si>
  <si>
    <t>10001021CF10A</t>
  </si>
  <si>
    <t>14013174CF10A</t>
  </si>
  <si>
    <t>glenn bard</t>
  </si>
  <si>
    <t>bard</t>
  </si>
  <si>
    <t>13020833MM10A</t>
  </si>
  <si>
    <t>ricky joseph</t>
  </si>
  <si>
    <t>14003615CF10A</t>
  </si>
  <si>
    <t>15013250MM10A</t>
  </si>
  <si>
    <t>erick zambrana</t>
  </si>
  <si>
    <t>zambrana</t>
  </si>
  <si>
    <t>14023376MU10A</t>
  </si>
  <si>
    <t>aeritta covington</t>
  </si>
  <si>
    <t>aeritta</t>
  </si>
  <si>
    <t>covington</t>
  </si>
  <si>
    <t>13015275CF10A</t>
  </si>
  <si>
    <t>14000857MM20A</t>
  </si>
  <si>
    <t>romone gray</t>
  </si>
  <si>
    <t>romone</t>
  </si>
  <si>
    <t>14015943MM10A</t>
  </si>
  <si>
    <t>15001316MM40A</t>
  </si>
  <si>
    <t>david gutman</t>
  </si>
  <si>
    <t>gutman</t>
  </si>
  <si>
    <t>13015277CF10A</t>
  </si>
  <si>
    <t>rochelle rochester</t>
  </si>
  <si>
    <t>rochester</t>
  </si>
  <si>
    <t>13009848CF10A</t>
  </si>
  <si>
    <t>15007859CF10A</t>
  </si>
  <si>
    <t>sheridan robinson</t>
  </si>
  <si>
    <t>sheridan</t>
  </si>
  <si>
    <t>14014167MM10A</t>
  </si>
  <si>
    <t>darrell johnson</t>
  </si>
  <si>
    <t>14015948CF10A</t>
  </si>
  <si>
    <t>kevin sasnett</t>
  </si>
  <si>
    <t>sasnett</t>
  </si>
  <si>
    <t>13013610CF10A</t>
  </si>
  <si>
    <t>carlos pastrana</t>
  </si>
  <si>
    <t>pastrana</t>
  </si>
  <si>
    <t>13003066CF10A</t>
  </si>
  <si>
    <t>larry koehler</t>
  </si>
  <si>
    <t>koehler</t>
  </si>
  <si>
    <t>14004933CF10A</t>
  </si>
  <si>
    <t>13023750MM10A</t>
  </si>
  <si>
    <t>freddy hall</t>
  </si>
  <si>
    <t>13007324CF10A</t>
  </si>
  <si>
    <t>matthew logiudice</t>
  </si>
  <si>
    <t>logiudice</t>
  </si>
  <si>
    <t>13010358CF10A</t>
  </si>
  <si>
    <t>joshua perez</t>
  </si>
  <si>
    <t>14005094MM10A</t>
  </si>
  <si>
    <t>15005902MM10A</t>
  </si>
  <si>
    <t>15012271CF10A</t>
  </si>
  <si>
    <t>shanard twensey</t>
  </si>
  <si>
    <t>twensey</t>
  </si>
  <si>
    <t>14003976CF10A</t>
  </si>
  <si>
    <t>15003641CF10A</t>
  </si>
  <si>
    <t>hermesha weaver</t>
  </si>
  <si>
    <t>hermesha</t>
  </si>
  <si>
    <t>14006297CF10A</t>
  </si>
  <si>
    <t>kevin edwards</t>
  </si>
  <si>
    <t>14012116CF10A</t>
  </si>
  <si>
    <t>14001553MM30A</t>
  </si>
  <si>
    <t>paul demus</t>
  </si>
  <si>
    <t>demus</t>
  </si>
  <si>
    <t>13005246CF10A</t>
  </si>
  <si>
    <t>13009890CF10A</t>
  </si>
  <si>
    <t>jerline jean</t>
  </si>
  <si>
    <t>jerline</t>
  </si>
  <si>
    <t>14003307CF10A</t>
  </si>
  <si>
    <t>anthony williams</t>
  </si>
  <si>
    <t>13013438CF10A</t>
  </si>
  <si>
    <t>john wiborg</t>
  </si>
  <si>
    <t>wiborg</t>
  </si>
  <si>
    <t>13006321CF10A</t>
  </si>
  <si>
    <t>Discharge Firearm From Vehicle</t>
  </si>
  <si>
    <t>14002161CF10A</t>
  </si>
  <si>
    <t>luis colman</t>
  </si>
  <si>
    <t>colman</t>
  </si>
  <si>
    <t>14014915CF10A</t>
  </si>
  <si>
    <t>frank ali</t>
  </si>
  <si>
    <t>14014164CF10A</t>
  </si>
  <si>
    <t>sedrick render</t>
  </si>
  <si>
    <t>render</t>
  </si>
  <si>
    <t>14017528MM10A</t>
  </si>
  <si>
    <t>julio esquiagola</t>
  </si>
  <si>
    <t>esquiagola</t>
  </si>
  <si>
    <t>13000335CF10A</t>
  </si>
  <si>
    <t>mark gunning</t>
  </si>
  <si>
    <t>gunning</t>
  </si>
  <si>
    <t>14015190MM10A</t>
  </si>
  <si>
    <t>donald perdue</t>
  </si>
  <si>
    <t>13004446CF10A</t>
  </si>
  <si>
    <t>Lease For Purpose Trafficking</t>
  </si>
  <si>
    <t>abrahiem darwish</t>
  </si>
  <si>
    <t>abrahiem</t>
  </si>
  <si>
    <t>darwish</t>
  </si>
  <si>
    <t>13016629CF10A</t>
  </si>
  <si>
    <t>15002826MM40A</t>
  </si>
  <si>
    <t>devin cooper</t>
  </si>
  <si>
    <t>14004200MM10A</t>
  </si>
  <si>
    <t>15001940MM40A</t>
  </si>
  <si>
    <t>clifford proctor</t>
  </si>
  <si>
    <t>proctor</t>
  </si>
  <si>
    <t>13006617MM10A</t>
  </si>
  <si>
    <t>13012009CF10A</t>
  </si>
  <si>
    <t>Home Invasion Robbery</t>
  </si>
  <si>
    <t>gregory polynice</t>
  </si>
  <si>
    <t>13004858MM10A</t>
  </si>
  <si>
    <t>15003672MM10A</t>
  </si>
  <si>
    <t>gareth green</t>
  </si>
  <si>
    <t>gareth</t>
  </si>
  <si>
    <t>raymond wheeler</t>
  </si>
  <si>
    <t>eric conser</t>
  </si>
  <si>
    <t>conser</t>
  </si>
  <si>
    <t>13005700MM10A</t>
  </si>
  <si>
    <t>13012756MO10A</t>
  </si>
  <si>
    <t>channey johnson</t>
  </si>
  <si>
    <t>channey</t>
  </si>
  <si>
    <t>05012151CF10A</t>
  </si>
  <si>
    <t>jesus valencia</t>
  </si>
  <si>
    <t>13011580CF10A</t>
  </si>
  <si>
    <t>marckenson demard</t>
  </si>
  <si>
    <t>marckenson</t>
  </si>
  <si>
    <t>demard</t>
  </si>
  <si>
    <t>12018329CF10A</t>
  </si>
  <si>
    <t>14013814CF10A</t>
  </si>
  <si>
    <t>richard reeve</t>
  </si>
  <si>
    <t>reeve</t>
  </si>
  <si>
    <t>14010460CF10A</t>
  </si>
  <si>
    <t>evens pericles</t>
  </si>
  <si>
    <t>13000196MM10A</t>
  </si>
  <si>
    <t>erik maxwell</t>
  </si>
  <si>
    <t>14013927CF10A</t>
  </si>
  <si>
    <t>jeremy joyce</t>
  </si>
  <si>
    <t>14001463CF10A</t>
  </si>
  <si>
    <t>oscar lizano</t>
  </si>
  <si>
    <t>lizano</t>
  </si>
  <si>
    <t>13014765CF10A</t>
  </si>
  <si>
    <t>14028599TC30A</t>
  </si>
  <si>
    <t>melissa pento</t>
  </si>
  <si>
    <t>pento</t>
  </si>
  <si>
    <t>14017201CF10A</t>
  </si>
  <si>
    <t>15008490CF10A</t>
  </si>
  <si>
    <t>kristina cowley</t>
  </si>
  <si>
    <t>cowley</t>
  </si>
  <si>
    <t>11000338CF10A</t>
  </si>
  <si>
    <t>15002806CF10A</t>
  </si>
  <si>
    <t>michael septak</t>
  </si>
  <si>
    <t>septak</t>
  </si>
  <si>
    <t>13009070CF10A</t>
  </si>
  <si>
    <t>14011636MM10A</t>
  </si>
  <si>
    <t>travis washington</t>
  </si>
  <si>
    <t>13010878CF10A</t>
  </si>
  <si>
    <t>14010539MO10A</t>
  </si>
  <si>
    <t>kelvin solomon</t>
  </si>
  <si>
    <t>13003642CF10A</t>
  </si>
  <si>
    <t>13003229MM40A</t>
  </si>
  <si>
    <t>keith irvin</t>
  </si>
  <si>
    <t>14002295CF10A</t>
  </si>
  <si>
    <t>14014451CF10A</t>
  </si>
  <si>
    <t>david durham</t>
  </si>
  <si>
    <t>14012419MM10A</t>
  </si>
  <si>
    <t>jason robertson</t>
  </si>
  <si>
    <t>14017410MM10A</t>
  </si>
  <si>
    <t>15008143CF10A</t>
  </si>
  <si>
    <t>14016533MM10A</t>
  </si>
  <si>
    <t>15009401MM10A</t>
  </si>
  <si>
    <t>robert crot</t>
  </si>
  <si>
    <t>crot</t>
  </si>
  <si>
    <t>13002841CF10A</t>
  </si>
  <si>
    <t>ricardo rosas</t>
  </si>
  <si>
    <t>14003068CF10A</t>
  </si>
  <si>
    <t>victor brown</t>
  </si>
  <si>
    <t>13010025CF10A</t>
  </si>
  <si>
    <t>nathaniel carry</t>
  </si>
  <si>
    <t>carry</t>
  </si>
  <si>
    <t>14003775CF10A</t>
  </si>
  <si>
    <t>14015035CF10A</t>
  </si>
  <si>
    <t>julian bastian</t>
  </si>
  <si>
    <t>13003879CF10A</t>
  </si>
  <si>
    <t>Lewd/Lasciv Molest Elder Persn</t>
  </si>
  <si>
    <t>zavier harris</t>
  </si>
  <si>
    <t>zavier</t>
  </si>
  <si>
    <t>12003835CF10A</t>
  </si>
  <si>
    <t>donald finkel</t>
  </si>
  <si>
    <t>finkel</t>
  </si>
  <si>
    <t>14014185CF10A</t>
  </si>
  <si>
    <t>alexandro castro</t>
  </si>
  <si>
    <t>alexandro</t>
  </si>
  <si>
    <t>14004982MM10A</t>
  </si>
  <si>
    <t>carmine dagnell</t>
  </si>
  <si>
    <t>carmine</t>
  </si>
  <si>
    <t>dagnell</t>
  </si>
  <si>
    <t>05020781MM10A</t>
  </si>
  <si>
    <t>gary schwab</t>
  </si>
  <si>
    <t>schwab</t>
  </si>
  <si>
    <t>12025273MM10A</t>
  </si>
  <si>
    <t>rachel smith</t>
  </si>
  <si>
    <t>14028042MU10A</t>
  </si>
  <si>
    <t>DUI Property Damage</t>
  </si>
  <si>
    <t>terrence johnson</t>
  </si>
  <si>
    <t>12009497MM10A</t>
  </si>
  <si>
    <t>lizzethe rivas</t>
  </si>
  <si>
    <t>lizzethe</t>
  </si>
  <si>
    <t>13007822CF10A</t>
  </si>
  <si>
    <t>jerry boston</t>
  </si>
  <si>
    <t>boston</t>
  </si>
  <si>
    <t>10001656CF10A</t>
  </si>
  <si>
    <t>rolando pena</t>
  </si>
  <si>
    <t>13012609CF10A</t>
  </si>
  <si>
    <t>jose ramos-otero</t>
  </si>
  <si>
    <t>ramos-otero</t>
  </si>
  <si>
    <t>14004794MM10A</t>
  </si>
  <si>
    <t>george joseph</t>
  </si>
  <si>
    <t>12025593MM10A</t>
  </si>
  <si>
    <t>anderson suarez</t>
  </si>
  <si>
    <t>14018211MM10A</t>
  </si>
  <si>
    <t>13014877CF10A</t>
  </si>
  <si>
    <t>14000195MM10A</t>
  </si>
  <si>
    <t>alonzo coleman</t>
  </si>
  <si>
    <t>14009798CF10A</t>
  </si>
  <si>
    <t>15013132CF10A</t>
  </si>
  <si>
    <t>raymond ortiz</t>
  </si>
  <si>
    <t>13013921CF10A</t>
  </si>
  <si>
    <t>ginge brien</t>
  </si>
  <si>
    <t>ginge</t>
  </si>
  <si>
    <t>brien</t>
  </si>
  <si>
    <t>13022640MM10A</t>
  </si>
  <si>
    <t>rodolfo gutierrez</t>
  </si>
  <si>
    <t>rodolfo</t>
  </si>
  <si>
    <t>14010028MM10A</t>
  </si>
  <si>
    <t>kevin garcia</t>
  </si>
  <si>
    <t>14013459CF10A</t>
  </si>
  <si>
    <t>kristine fialkowsky</t>
  </si>
  <si>
    <t>kristine</t>
  </si>
  <si>
    <t>fialkowsky</t>
  </si>
  <si>
    <t>13002358CF10A</t>
  </si>
  <si>
    <t>13003832CF10A</t>
  </si>
  <si>
    <t>crystal sylvester</t>
  </si>
  <si>
    <t>13002979CF10A</t>
  </si>
  <si>
    <t>celen martinicorena</t>
  </si>
  <si>
    <t>celen</t>
  </si>
  <si>
    <t>martinicorena</t>
  </si>
  <si>
    <t>13008342MM10A</t>
  </si>
  <si>
    <t>13049486TC10A</t>
  </si>
  <si>
    <t>cyrus rostamian</t>
  </si>
  <si>
    <t>cyrus</t>
  </si>
  <si>
    <t>rostamian</t>
  </si>
  <si>
    <t>12016027MM10A</t>
  </si>
  <si>
    <t>attilla kennedy</t>
  </si>
  <si>
    <t>attilla</t>
  </si>
  <si>
    <t>12016990CF10A</t>
  </si>
  <si>
    <t>13006385CF10A</t>
  </si>
  <si>
    <t>15005350CF10A</t>
  </si>
  <si>
    <t>joseph wain</t>
  </si>
  <si>
    <t>wain</t>
  </si>
  <si>
    <t>14001922CF10A</t>
  </si>
  <si>
    <t>14011842MM10A</t>
  </si>
  <si>
    <t>justin owen</t>
  </si>
  <si>
    <t>owen</t>
  </si>
  <si>
    <t>13018478MM10A</t>
  </si>
  <si>
    <t>15015043MU10A</t>
  </si>
  <si>
    <t>luis molina</t>
  </si>
  <si>
    <t>13007646CF10A</t>
  </si>
  <si>
    <t>jason ankney</t>
  </si>
  <si>
    <t>ankney</t>
  </si>
  <si>
    <t>12018532CF10A</t>
  </si>
  <si>
    <t>dara zemo</t>
  </si>
  <si>
    <t>dara</t>
  </si>
  <si>
    <t>zemo</t>
  </si>
  <si>
    <t>14016198CF10A</t>
  </si>
  <si>
    <t>brian dunn</t>
  </si>
  <si>
    <t>13010072MM10A</t>
  </si>
  <si>
    <t>13014159CF10A</t>
  </si>
  <si>
    <t>kionte martin</t>
  </si>
  <si>
    <t>kionte</t>
  </si>
  <si>
    <t>13011146CF10A</t>
  </si>
  <si>
    <t>bernardo camejo</t>
  </si>
  <si>
    <t>bernardo</t>
  </si>
  <si>
    <t>camejo</t>
  </si>
  <si>
    <t>14002337CF10A</t>
  </si>
  <si>
    <t>brandon weiner</t>
  </si>
  <si>
    <t>weiner</t>
  </si>
  <si>
    <t>14002736CF10A</t>
  </si>
  <si>
    <t>15001687MM10A</t>
  </si>
  <si>
    <t>jeffrey dorval</t>
  </si>
  <si>
    <t>dorval</t>
  </si>
  <si>
    <t>14016114CF10A</t>
  </si>
  <si>
    <t>15007997CF10A</t>
  </si>
  <si>
    <t>tyrone baptiste</t>
  </si>
  <si>
    <t>13011203CF10A</t>
  </si>
  <si>
    <t>gabriel hill</t>
  </si>
  <si>
    <t>14009847CF10A</t>
  </si>
  <si>
    <t>whitney berra</t>
  </si>
  <si>
    <t>berra</t>
  </si>
  <si>
    <t>14014649CF10A</t>
  </si>
  <si>
    <t>yvette paret</t>
  </si>
  <si>
    <t>yvette</t>
  </si>
  <si>
    <t>14008758MM10A</t>
  </si>
  <si>
    <t>15021726MU10A</t>
  </si>
  <si>
    <t>michael sutton</t>
  </si>
  <si>
    <t>13006529CF10A</t>
  </si>
  <si>
    <t>14059679TC20A</t>
  </si>
  <si>
    <t>marlania laws</t>
  </si>
  <si>
    <t>marlania</t>
  </si>
  <si>
    <t>laws</t>
  </si>
  <si>
    <t>william neal</t>
  </si>
  <si>
    <t>14002367MM10A</t>
  </si>
  <si>
    <t>robert diers</t>
  </si>
  <si>
    <t>diers</t>
  </si>
  <si>
    <t>13003749MM10A</t>
  </si>
  <si>
    <t>alexis gow</t>
  </si>
  <si>
    <t>gow</t>
  </si>
  <si>
    <t>14014109CF10A</t>
  </si>
  <si>
    <t>christopher harwood</t>
  </si>
  <si>
    <t>harwood</t>
  </si>
  <si>
    <t>13001764CF10A</t>
  </si>
  <si>
    <t>14057265TC30A</t>
  </si>
  <si>
    <t>marialys hollmann</t>
  </si>
  <si>
    <t>marialys</t>
  </si>
  <si>
    <t>hollmann</t>
  </si>
  <si>
    <t>13005714MM10A</t>
  </si>
  <si>
    <t>maggi allaire</t>
  </si>
  <si>
    <t>maggi</t>
  </si>
  <si>
    <t>allaire</t>
  </si>
  <si>
    <t>14001425MM10A</t>
  </si>
  <si>
    <t>zamir villeda</t>
  </si>
  <si>
    <t>zamir</t>
  </si>
  <si>
    <t>villeda</t>
  </si>
  <si>
    <t>12002996CF10A</t>
  </si>
  <si>
    <t>13007811CF10A</t>
  </si>
  <si>
    <t>max vassar</t>
  </si>
  <si>
    <t>vassar</t>
  </si>
  <si>
    <t>14015468CF10A</t>
  </si>
  <si>
    <t>donnell george</t>
  </si>
  <si>
    <t>13001429MM10A</t>
  </si>
  <si>
    <t>edward dulom</t>
  </si>
  <si>
    <t>dulom</t>
  </si>
  <si>
    <t>13022330MM10A</t>
  </si>
  <si>
    <t>myesha jeff</t>
  </si>
  <si>
    <t>myesha</t>
  </si>
  <si>
    <t>13005665CF10A</t>
  </si>
  <si>
    <t>14008360MM10A</t>
  </si>
  <si>
    <t>joshua drew</t>
  </si>
  <si>
    <t>13011664CF10A</t>
  </si>
  <si>
    <t>lecharles coakley</t>
  </si>
  <si>
    <t>lecharles</t>
  </si>
  <si>
    <t>coakley</t>
  </si>
  <si>
    <t>14013479CF10A</t>
  </si>
  <si>
    <t>14013735CF10A</t>
  </si>
  <si>
    <t>jedidiah rocha</t>
  </si>
  <si>
    <t>jedidiah</t>
  </si>
  <si>
    <t>13016555CF10A</t>
  </si>
  <si>
    <t>lennox clarke</t>
  </si>
  <si>
    <t>13016471CF10A</t>
  </si>
  <si>
    <t>rony velasquez</t>
  </si>
  <si>
    <t>rony</t>
  </si>
  <si>
    <t>14010053CF10A</t>
  </si>
  <si>
    <t>tavia johnson</t>
  </si>
  <si>
    <t>tavia</t>
  </si>
  <si>
    <t>13000433CF10A</t>
  </si>
  <si>
    <t>14002851MM10A</t>
  </si>
  <si>
    <t>james baker</t>
  </si>
  <si>
    <t>14011706CF10A</t>
  </si>
  <si>
    <t>15009531MM10A</t>
  </si>
  <si>
    <t>15002947MM20A</t>
  </si>
  <si>
    <t>sabrina day</t>
  </si>
  <si>
    <t>13023599MM10A</t>
  </si>
  <si>
    <t>victoria eutsey</t>
  </si>
  <si>
    <t>eutsey</t>
  </si>
  <si>
    <t>14007883MM10A</t>
  </si>
  <si>
    <t>wisler vilcant</t>
  </si>
  <si>
    <t>vilcant</t>
  </si>
  <si>
    <t>13016901CF10A</t>
  </si>
  <si>
    <t>john ballew</t>
  </si>
  <si>
    <t>ballew</t>
  </si>
  <si>
    <t>13010142CF10A</t>
  </si>
  <si>
    <t>chaneka pace</t>
  </si>
  <si>
    <t>chaneka</t>
  </si>
  <si>
    <t>pace</t>
  </si>
  <si>
    <t>13010929CF10A</t>
  </si>
  <si>
    <t>jose cortez-amaya</t>
  </si>
  <si>
    <t>cortez-amaya</t>
  </si>
  <si>
    <t>14016714CF10A</t>
  </si>
  <si>
    <t>tanya mcintyre</t>
  </si>
  <si>
    <t>14016614MU10A</t>
  </si>
  <si>
    <t>robens joseph</t>
  </si>
  <si>
    <t>robens</t>
  </si>
  <si>
    <t>13011806CF10A</t>
  </si>
  <si>
    <t>noel medina</t>
  </si>
  <si>
    <t>13018938MM10A</t>
  </si>
  <si>
    <t>richard hough</t>
  </si>
  <si>
    <t>13006949CF10A</t>
  </si>
  <si>
    <t>antawn delee</t>
  </si>
  <si>
    <t>antawn</t>
  </si>
  <si>
    <t>delee</t>
  </si>
  <si>
    <t>05002335TC40A</t>
  </si>
  <si>
    <t>Unlawful Alter Of Tag</t>
  </si>
  <si>
    <t>rachel gonzales</t>
  </si>
  <si>
    <t>13014430CF10A</t>
  </si>
  <si>
    <t>timothy castellano</t>
  </si>
  <si>
    <t>castellano</t>
  </si>
  <si>
    <t>12005047CF10A</t>
  </si>
  <si>
    <t>16000763MM10A</t>
  </si>
  <si>
    <t>catherine dowe</t>
  </si>
  <si>
    <t>dowe</t>
  </si>
  <si>
    <t>14012945MM10A</t>
  </si>
  <si>
    <t>kirstin thompson</t>
  </si>
  <si>
    <t>kirstin</t>
  </si>
  <si>
    <t>14014943CF10A</t>
  </si>
  <si>
    <t>ashley blakenship</t>
  </si>
  <si>
    <t>blakenship</t>
  </si>
  <si>
    <t>jason torres</t>
  </si>
  <si>
    <t>artie pine</t>
  </si>
  <si>
    <t>artie</t>
  </si>
  <si>
    <t>pine</t>
  </si>
  <si>
    <t>13002485CF10A</t>
  </si>
  <si>
    <t>13006170CF10A</t>
  </si>
  <si>
    <t>pekeda bennett</t>
  </si>
  <si>
    <t>pekeda</t>
  </si>
  <si>
    <t>13016337CF10A</t>
  </si>
  <si>
    <t>lee ferrell</t>
  </si>
  <si>
    <t>13004319MM10A</t>
  </si>
  <si>
    <t>13010984CF10A</t>
  </si>
  <si>
    <t>daniel buchner</t>
  </si>
  <si>
    <t>buchner</t>
  </si>
  <si>
    <t>14003306CF10A</t>
  </si>
  <si>
    <t>14004494CF10A</t>
  </si>
  <si>
    <t>brunel petit-frere</t>
  </si>
  <si>
    <t>brunel</t>
  </si>
  <si>
    <t>13002614CF10A</t>
  </si>
  <si>
    <t>andrew ivy</t>
  </si>
  <si>
    <t>ivy</t>
  </si>
  <si>
    <t>13014777CF10A</t>
  </si>
  <si>
    <t>jarrod brown</t>
  </si>
  <si>
    <t>14016979CF10A</t>
  </si>
  <si>
    <t>bernardo restorodriguez</t>
  </si>
  <si>
    <t>restorodriguez</t>
  </si>
  <si>
    <t>14013440CF10A</t>
  </si>
  <si>
    <t>matias williams</t>
  </si>
  <si>
    <t>matias</t>
  </si>
  <si>
    <t>13006604CF10A</t>
  </si>
  <si>
    <t>15006825MM10A</t>
  </si>
  <si>
    <t>joanne beard</t>
  </si>
  <si>
    <t>joanne</t>
  </si>
  <si>
    <t>11008945CF10A</t>
  </si>
  <si>
    <t>kimoy campbell</t>
  </si>
  <si>
    <t>kimoy</t>
  </si>
  <si>
    <t>13003362CF10A</t>
  </si>
  <si>
    <t>13006568CF10A</t>
  </si>
  <si>
    <t>jean valcourt</t>
  </si>
  <si>
    <t>valcourt</t>
  </si>
  <si>
    <t>13013771CF10A</t>
  </si>
  <si>
    <t>gavin hope</t>
  </si>
  <si>
    <t>14010918CF10A</t>
  </si>
  <si>
    <t>david walters</t>
  </si>
  <si>
    <t>13022026MM10A</t>
  </si>
  <si>
    <t>demetrius jewel</t>
  </si>
  <si>
    <t>14014077CF10A</t>
  </si>
  <si>
    <t>louis tieso</t>
  </si>
  <si>
    <t>tieso</t>
  </si>
  <si>
    <t>13013179CF10A</t>
  </si>
  <si>
    <t>14016785CF10A</t>
  </si>
  <si>
    <t>15003343CF10A</t>
  </si>
  <si>
    <t>rehan kazi</t>
  </si>
  <si>
    <t>rehan</t>
  </si>
  <si>
    <t>kazi</t>
  </si>
  <si>
    <t>13019417MM10A</t>
  </si>
  <si>
    <t>james nelson</t>
  </si>
  <si>
    <t>13006266CF10A</t>
  </si>
  <si>
    <t>clarence pethers</t>
  </si>
  <si>
    <t>pethers</t>
  </si>
  <si>
    <t>14023960MU10A</t>
  </si>
  <si>
    <t>brian fain</t>
  </si>
  <si>
    <t>14005394MM10A</t>
  </si>
  <si>
    <t>jean deliard</t>
  </si>
  <si>
    <t>14008741MM10A</t>
  </si>
  <si>
    <t>joshua patterson</t>
  </si>
  <si>
    <t>14013686MM10A</t>
  </si>
  <si>
    <t>14082899TC40A</t>
  </si>
  <si>
    <t>ramon abreu</t>
  </si>
  <si>
    <t>14001974CF10A</t>
  </si>
  <si>
    <t>jose carter</t>
  </si>
  <si>
    <t>13002769MM10A</t>
  </si>
  <si>
    <t>13012727CF10A</t>
  </si>
  <si>
    <t>david guitar</t>
  </si>
  <si>
    <t>guitar</t>
  </si>
  <si>
    <t>13004415CF10A</t>
  </si>
  <si>
    <t>quincy jean</t>
  </si>
  <si>
    <t>quincy</t>
  </si>
  <si>
    <t>14015002CF10A</t>
  </si>
  <si>
    <t>15000596CF10A</t>
  </si>
  <si>
    <t>sean miller</t>
  </si>
  <si>
    <t>10026202MM10A</t>
  </si>
  <si>
    <t>Opert With Susp DL 2ND Offense</t>
  </si>
  <si>
    <t>michael jackson</t>
  </si>
  <si>
    <t>13001572CF10A</t>
  </si>
  <si>
    <t>brian todd</t>
  </si>
  <si>
    <t>14002433CF10A</t>
  </si>
  <si>
    <t>laurence couch</t>
  </si>
  <si>
    <t>couch</t>
  </si>
  <si>
    <t>13014253CF10A</t>
  </si>
  <si>
    <t>jon cunningham</t>
  </si>
  <si>
    <t>ashley jones</t>
  </si>
  <si>
    <t>14000077CF10A</t>
  </si>
  <si>
    <t>cedrick camper</t>
  </si>
  <si>
    <t>camper</t>
  </si>
  <si>
    <t>13021304MM10A</t>
  </si>
  <si>
    <t>james harrigan</t>
  </si>
  <si>
    <t>14015618CF10A</t>
  </si>
  <si>
    <t>leory everett</t>
  </si>
  <si>
    <t>leory</t>
  </si>
  <si>
    <t>bonifacio almirol</t>
  </si>
  <si>
    <t>bonifacio</t>
  </si>
  <si>
    <t>almirol</t>
  </si>
  <si>
    <t>14014882MM10A</t>
  </si>
  <si>
    <t>juckendra toussaint</t>
  </si>
  <si>
    <t>juckendra</t>
  </si>
  <si>
    <t>14006419CF10A</t>
  </si>
  <si>
    <t>14015627CF10A</t>
  </si>
  <si>
    <t>george bein</t>
  </si>
  <si>
    <t>bein</t>
  </si>
  <si>
    <t>14013841CF10A</t>
  </si>
  <si>
    <t>15001477CF10A</t>
  </si>
  <si>
    <t>neil boucher</t>
  </si>
  <si>
    <t>boucher</t>
  </si>
  <si>
    <t>leon wallace</t>
  </si>
  <si>
    <t>13000069CF10A</t>
  </si>
  <si>
    <t>14008015MM10A</t>
  </si>
  <si>
    <t>16002185MM10A</t>
  </si>
  <si>
    <t>shannon forhan</t>
  </si>
  <si>
    <t>forhan</t>
  </si>
  <si>
    <t>14013119MU10A</t>
  </si>
  <si>
    <t>lawrence john</t>
  </si>
  <si>
    <t>13006462CF10A</t>
  </si>
  <si>
    <t>alicia gonzalez</t>
  </si>
  <si>
    <t>13017932CF10A</t>
  </si>
  <si>
    <t>michael campanile</t>
  </si>
  <si>
    <t>campanile</t>
  </si>
  <si>
    <t>13012396CF10A</t>
  </si>
  <si>
    <t>craig peters</t>
  </si>
  <si>
    <t>14010084CF10A</t>
  </si>
  <si>
    <t>brooke bassininsky</t>
  </si>
  <si>
    <t>bassininsky</t>
  </si>
  <si>
    <t>13023149MM10A</t>
  </si>
  <si>
    <t>clarence jackson</t>
  </si>
  <si>
    <t>13007095CF10A</t>
  </si>
  <si>
    <t>larry derose</t>
  </si>
  <si>
    <t>derose</t>
  </si>
  <si>
    <t>13021252MM10A</t>
  </si>
  <si>
    <t>antwon belgrave</t>
  </si>
  <si>
    <t>14010893MM10A</t>
  </si>
  <si>
    <t>15016070CF10A</t>
  </si>
  <si>
    <t>christopher aiello</t>
  </si>
  <si>
    <t>aiello</t>
  </si>
  <si>
    <t>14013468MM10A</t>
  </si>
  <si>
    <t>kevin mohorn</t>
  </si>
  <si>
    <t>mohorn</t>
  </si>
  <si>
    <t>13003968CF10A</t>
  </si>
  <si>
    <t>cynthia jacobs</t>
  </si>
  <si>
    <t>13009082MM10A</t>
  </si>
  <si>
    <t>15001619CF10A</t>
  </si>
  <si>
    <t>calvin sims</t>
  </si>
  <si>
    <t>13017297CF10A</t>
  </si>
  <si>
    <t>craig shim</t>
  </si>
  <si>
    <t>shim</t>
  </si>
  <si>
    <t>14015373CF10A</t>
  </si>
  <si>
    <t>daniel urrea</t>
  </si>
  <si>
    <t>urrea</t>
  </si>
  <si>
    <t>13017335CF10A</t>
  </si>
  <si>
    <t>steve rosewell</t>
  </si>
  <si>
    <t>rosewell</t>
  </si>
  <si>
    <t>13006894CF10A</t>
  </si>
  <si>
    <t>darius vaden</t>
  </si>
  <si>
    <t>vaden</t>
  </si>
  <si>
    <t>13006398CF10A</t>
  </si>
  <si>
    <t>13114974TC30A</t>
  </si>
  <si>
    <t>william ramos</t>
  </si>
  <si>
    <t>13006262CF10A</t>
  </si>
  <si>
    <t>matthew arboleda</t>
  </si>
  <si>
    <t>13007450CF10A</t>
  </si>
  <si>
    <t>jamie hamilton</t>
  </si>
  <si>
    <t>13016640CF10A</t>
  </si>
  <si>
    <t>gayvon garrett</t>
  </si>
  <si>
    <t>gayvon</t>
  </si>
  <si>
    <t>garrett</t>
  </si>
  <si>
    <t>09006688CF10A</t>
  </si>
  <si>
    <t>tazomi natta</t>
  </si>
  <si>
    <t>tazomi</t>
  </si>
  <si>
    <t>natta</t>
  </si>
  <si>
    <t>13008099MM10A</t>
  </si>
  <si>
    <t>14002675CF10A</t>
  </si>
  <si>
    <t>lorraine rivera</t>
  </si>
  <si>
    <t>13014594MM10A</t>
  </si>
  <si>
    <t>grover gaines</t>
  </si>
  <si>
    <t>grover</t>
  </si>
  <si>
    <t>13008311CF10A</t>
  </si>
  <si>
    <t>13054632TC40A</t>
  </si>
  <si>
    <t>alexis vidot</t>
  </si>
  <si>
    <t>vidot</t>
  </si>
  <si>
    <t>13000992CF10A</t>
  </si>
  <si>
    <t>15001275MM10A</t>
  </si>
  <si>
    <t>antonio jarrett</t>
  </si>
  <si>
    <t>13017204CF10A</t>
  </si>
  <si>
    <t>fredrick adger</t>
  </si>
  <si>
    <t>adger</t>
  </si>
  <si>
    <t>13014064CF10A</t>
  </si>
  <si>
    <t>angelica kearns</t>
  </si>
  <si>
    <t>kearns</t>
  </si>
  <si>
    <t>14013934CF10A</t>
  </si>
  <si>
    <t>wendy wilson</t>
  </si>
  <si>
    <t>12009689CF10A</t>
  </si>
  <si>
    <t>clemente neri</t>
  </si>
  <si>
    <t>neri</t>
  </si>
  <si>
    <t>14007977CF10A</t>
  </si>
  <si>
    <t>ladarious smith</t>
  </si>
  <si>
    <t>ladarious</t>
  </si>
  <si>
    <t>13016142CF10A</t>
  </si>
  <si>
    <t>14011034MM10A</t>
  </si>
  <si>
    <t>alton donegal</t>
  </si>
  <si>
    <t>donegal</t>
  </si>
  <si>
    <t>14008610CF10A</t>
  </si>
  <si>
    <t>ivan mejia</t>
  </si>
  <si>
    <t>14007684MM10A</t>
  </si>
  <si>
    <t>gideon cornileus</t>
  </si>
  <si>
    <t>gideon</t>
  </si>
  <si>
    <t>cornileus</t>
  </si>
  <si>
    <t>14008842MM10A</t>
  </si>
  <si>
    <t>angel grieco</t>
  </si>
  <si>
    <t>grieco</t>
  </si>
  <si>
    <t>14008253CF10A</t>
  </si>
  <si>
    <t>zhivago walker</t>
  </si>
  <si>
    <t>zhivago</t>
  </si>
  <si>
    <t>14016083CF10A</t>
  </si>
  <si>
    <t>15004555CF10A</t>
  </si>
  <si>
    <t>keion mickles</t>
  </si>
  <si>
    <t>keion</t>
  </si>
  <si>
    <t>mickles</t>
  </si>
  <si>
    <t>13000708MM10A</t>
  </si>
  <si>
    <t>13011616TC10A</t>
  </si>
  <si>
    <t>sean holder</t>
  </si>
  <si>
    <t>15000853CF10A</t>
  </si>
  <si>
    <t>15001912TC10A</t>
  </si>
  <si>
    <t>lawrence andrews</t>
  </si>
  <si>
    <t>14007260CF10A</t>
  </si>
  <si>
    <t>14013516CF10A</t>
  </si>
  <si>
    <t>darwin monroe</t>
  </si>
  <si>
    <t>darwin</t>
  </si>
  <si>
    <t>13009611CF10A</t>
  </si>
  <si>
    <t>14012031CF10A</t>
  </si>
  <si>
    <t>joseph keel</t>
  </si>
  <si>
    <t>12004964CF10A</t>
  </si>
  <si>
    <t>14012027CF10A</t>
  </si>
  <si>
    <t>stephen castelli</t>
  </si>
  <si>
    <t>castelli</t>
  </si>
  <si>
    <t>13004525CF10A</t>
  </si>
  <si>
    <t>15000669TC10A</t>
  </si>
  <si>
    <t>leung fong-aguilar</t>
  </si>
  <si>
    <t>leung</t>
  </si>
  <si>
    <t>fong-aguilar</t>
  </si>
  <si>
    <t>13015840MM10A</t>
  </si>
  <si>
    <t>jorge fernandezcalana</t>
  </si>
  <si>
    <t>fernandezcalana</t>
  </si>
  <si>
    <t>brian lucius</t>
  </si>
  <si>
    <t>13008338CF10A</t>
  </si>
  <si>
    <t>15001768MM20A</t>
  </si>
  <si>
    <t>radcliffe buttler</t>
  </si>
  <si>
    <t>radcliffe</t>
  </si>
  <si>
    <t>buttler</t>
  </si>
  <si>
    <t>13014181CF10A</t>
  </si>
  <si>
    <t>16000978CF10A</t>
  </si>
  <si>
    <t>derrius davis</t>
  </si>
  <si>
    <t>derrius</t>
  </si>
  <si>
    <t>13011893CF10A</t>
  </si>
  <si>
    <t>yaneia camejogarzon</t>
  </si>
  <si>
    <t>yaneia</t>
  </si>
  <si>
    <t>camejogarzon</t>
  </si>
  <si>
    <t>14000021CF10A</t>
  </si>
  <si>
    <t>alphonso tanksley</t>
  </si>
  <si>
    <t>alphonso</t>
  </si>
  <si>
    <t>tanksley</t>
  </si>
  <si>
    <t>13010976CF10A</t>
  </si>
  <si>
    <t>14023342TC10A</t>
  </si>
  <si>
    <t>tristan fernandez</t>
  </si>
  <si>
    <t>13012788CF10A</t>
  </si>
  <si>
    <t>lauren emigh</t>
  </si>
  <si>
    <t>emigh</t>
  </si>
  <si>
    <t>13016183CF10A</t>
  </si>
  <si>
    <t>veronica talavera</t>
  </si>
  <si>
    <t>talavera</t>
  </si>
  <si>
    <t>13000133MM10A</t>
  </si>
  <si>
    <t>thaddeus thomas</t>
  </si>
  <si>
    <t>thaddeus</t>
  </si>
  <si>
    <t>14000444MU10A</t>
  </si>
  <si>
    <t>15068530TC40A</t>
  </si>
  <si>
    <t>deon mosley</t>
  </si>
  <si>
    <t>13003416MM10A</t>
  </si>
  <si>
    <t>14049922TC30A</t>
  </si>
  <si>
    <t>shannon clark</t>
  </si>
  <si>
    <t>13011676CF10A</t>
  </si>
  <si>
    <t>christopher nentwick</t>
  </si>
  <si>
    <t>nentwick</t>
  </si>
  <si>
    <t>14033286MU10A</t>
  </si>
  <si>
    <t>shawniel smith</t>
  </si>
  <si>
    <t>shawniel</t>
  </si>
  <si>
    <t>13010769CF10A</t>
  </si>
  <si>
    <t>Del Cannabis At/Near Park</t>
  </si>
  <si>
    <t>13092886TC30A</t>
  </si>
  <si>
    <t>nathan edwards</t>
  </si>
  <si>
    <t>13016417CF10A</t>
  </si>
  <si>
    <t>14014186MM10A</t>
  </si>
  <si>
    <t>denise lefebvre</t>
  </si>
  <si>
    <t>lefebvre</t>
  </si>
  <si>
    <t>92019087CF10A</t>
  </si>
  <si>
    <t>shantavia robinson</t>
  </si>
  <si>
    <t>shantavia</t>
  </si>
  <si>
    <t>12005762MM10A</t>
  </si>
  <si>
    <t>joseph pena</t>
  </si>
  <si>
    <t>14014221CF10A</t>
  </si>
  <si>
    <t>samuel koury</t>
  </si>
  <si>
    <t>koury</t>
  </si>
  <si>
    <t>marvin green</t>
  </si>
  <si>
    <t>14012618CF10A</t>
  </si>
  <si>
    <t>briana angelini</t>
  </si>
  <si>
    <t>angelini</t>
  </si>
  <si>
    <t>13017517CF10A</t>
  </si>
  <si>
    <t>maison rosado</t>
  </si>
  <si>
    <t>maison</t>
  </si>
  <si>
    <t>14028170MU10A</t>
  </si>
  <si>
    <t>jocelyn ducardy</t>
  </si>
  <si>
    <t>ducardy</t>
  </si>
  <si>
    <t>14004092CF10A</t>
  </si>
  <si>
    <t>esperant simeon</t>
  </si>
  <si>
    <t>esperant</t>
  </si>
  <si>
    <t>simeon</t>
  </si>
  <si>
    <t>13012384CF10A</t>
  </si>
  <si>
    <t>ray lambert</t>
  </si>
  <si>
    <t>lambert</t>
  </si>
  <si>
    <t>13020339MM10A</t>
  </si>
  <si>
    <t>alana gutierrez-centurion</t>
  </si>
  <si>
    <t>gutierrez-centurion</t>
  </si>
  <si>
    <t>14015986CF10A</t>
  </si>
  <si>
    <t>venorrice wells</t>
  </si>
  <si>
    <t>venorrice</t>
  </si>
  <si>
    <t>13007436CF10A</t>
  </si>
  <si>
    <t>david lee</t>
  </si>
  <si>
    <t>13017140CF10A</t>
  </si>
  <si>
    <t>leroy rolle</t>
  </si>
  <si>
    <t>13023183MM10A</t>
  </si>
  <si>
    <t>brion stanley</t>
  </si>
  <si>
    <t>14065673TC20A</t>
  </si>
  <si>
    <t>joseph suarez</t>
  </si>
  <si>
    <t>13002177CF10A</t>
  </si>
  <si>
    <t>13010912CF10A</t>
  </si>
  <si>
    <t>james francois</t>
  </si>
  <si>
    <t>13017795MM10A</t>
  </si>
  <si>
    <t>13021228MM10A</t>
  </si>
  <si>
    <t>14007748MM10A</t>
  </si>
  <si>
    <t>benson jeanhilaire</t>
  </si>
  <si>
    <t>14002063CF10A</t>
  </si>
  <si>
    <t>jesse teplicki</t>
  </si>
  <si>
    <t>teplicki</t>
  </si>
  <si>
    <t>13000693CF10A</t>
  </si>
  <si>
    <t>tracy ellyn</t>
  </si>
  <si>
    <t>ellyn</t>
  </si>
  <si>
    <t>14022720MU10A</t>
  </si>
  <si>
    <t>latavia bertrane</t>
  </si>
  <si>
    <t>latavia</t>
  </si>
  <si>
    <t>bertrane</t>
  </si>
  <si>
    <t>11005752CF10A</t>
  </si>
  <si>
    <t>james gefrard</t>
  </si>
  <si>
    <t>gefrard</t>
  </si>
  <si>
    <t>14000523CF10A</t>
  </si>
  <si>
    <t>leslie martinez</t>
  </si>
  <si>
    <t>14007742CF10A</t>
  </si>
  <si>
    <t>alex johnson</t>
  </si>
  <si>
    <t>gerard mariney</t>
  </si>
  <si>
    <t>mariney</t>
  </si>
  <si>
    <t>13006732CF10A</t>
  </si>
  <si>
    <t>13011138MM10A</t>
  </si>
  <si>
    <t>14000515MM10A</t>
  </si>
  <si>
    <t>ricardo govea</t>
  </si>
  <si>
    <t>govea</t>
  </si>
  <si>
    <t>12011012CF10A</t>
  </si>
  <si>
    <t>derek williams</t>
  </si>
  <si>
    <t>12004489MM10A</t>
  </si>
  <si>
    <t>marc jean</t>
  </si>
  <si>
    <t>13004166MM10A</t>
  </si>
  <si>
    <t>benjamin marsh</t>
  </si>
  <si>
    <t>13015016CF10A</t>
  </si>
  <si>
    <t>15011779TC30A</t>
  </si>
  <si>
    <t>nicole pratt</t>
  </si>
  <si>
    <t>13008466MM10A</t>
  </si>
  <si>
    <t>bryan jolly</t>
  </si>
  <si>
    <t>14005934CF10A</t>
  </si>
  <si>
    <t>14071119TC40A</t>
  </si>
  <si>
    <t>virgina tongyai</t>
  </si>
  <si>
    <t>virgina</t>
  </si>
  <si>
    <t>tongyai</t>
  </si>
  <si>
    <t>13005554CF10A</t>
  </si>
  <si>
    <t>Burglary Assault/Battery Armed</t>
  </si>
  <si>
    <t>arrington montgomery</t>
  </si>
  <si>
    <t>arrington</t>
  </si>
  <si>
    <t>14001958MM10A</t>
  </si>
  <si>
    <t>teras hope</t>
  </si>
  <si>
    <t>teras</t>
  </si>
  <si>
    <t>13002935MM10A</t>
  </si>
  <si>
    <t>steve marcelin</t>
  </si>
  <si>
    <t>marcelin</t>
  </si>
  <si>
    <t>13003938MM10A</t>
  </si>
  <si>
    <t>jeremy atkins</t>
  </si>
  <si>
    <t>13006936CF10A</t>
  </si>
  <si>
    <t>matthew graf</t>
  </si>
  <si>
    <t>13002922MM10A</t>
  </si>
  <si>
    <t>georyany gonzalez</t>
  </si>
  <si>
    <t>georyany</t>
  </si>
  <si>
    <t>13000357CF10A</t>
  </si>
  <si>
    <t>jeremy williams</t>
  </si>
  <si>
    <t>14004896CF10A</t>
  </si>
  <si>
    <t>kenneth thomas</t>
  </si>
  <si>
    <t>12015649CF10A</t>
  </si>
  <si>
    <t>omar wallace</t>
  </si>
  <si>
    <t>13005842CF10A</t>
  </si>
  <si>
    <t>13014384MM10A</t>
  </si>
  <si>
    <t>michael marti</t>
  </si>
  <si>
    <t>marti</t>
  </si>
  <si>
    <t>12013508CF10A</t>
  </si>
  <si>
    <t>summer sands</t>
  </si>
  <si>
    <t>summer</t>
  </si>
  <si>
    <t>sands</t>
  </si>
  <si>
    <t>13015714CF10A</t>
  </si>
  <si>
    <t>rashon king</t>
  </si>
  <si>
    <t>rashon</t>
  </si>
  <si>
    <t>13021716MO10A</t>
  </si>
  <si>
    <t>thaffi wilson</t>
  </si>
  <si>
    <t>thaffi</t>
  </si>
  <si>
    <t>14002070CF10A</t>
  </si>
  <si>
    <t>patrick burrows</t>
  </si>
  <si>
    <t>13007855MM10A</t>
  </si>
  <si>
    <t>13001415MM20A</t>
  </si>
  <si>
    <t>15016210CF10A</t>
  </si>
  <si>
    <t>rolando hernandez</t>
  </si>
  <si>
    <t>14012982MM10A</t>
  </si>
  <si>
    <t>16002934MM10A</t>
  </si>
  <si>
    <t>kim hopkins</t>
  </si>
  <si>
    <t>hopkins</t>
  </si>
  <si>
    <t>12024138MM10A</t>
  </si>
  <si>
    <t>14010110CF10A</t>
  </si>
  <si>
    <t>haim dahan</t>
  </si>
  <si>
    <t>haim</t>
  </si>
  <si>
    <t>dahan</t>
  </si>
  <si>
    <t>14005802MM10A</t>
  </si>
  <si>
    <t>anthony benitez</t>
  </si>
  <si>
    <t>13002974CF10A</t>
  </si>
  <si>
    <t>13003723CF10A</t>
  </si>
  <si>
    <t>devin clarke</t>
  </si>
  <si>
    <t>14016868MM10A</t>
  </si>
  <si>
    <t>15018619TC10A</t>
  </si>
  <si>
    <t>felisha jones</t>
  </si>
  <si>
    <t>felisha</t>
  </si>
  <si>
    <t>13008542CF10A</t>
  </si>
  <si>
    <t>joshua gomez</t>
  </si>
  <si>
    <t>13004818CF10A</t>
  </si>
  <si>
    <t>13016503CF10A</t>
  </si>
  <si>
    <t>cephus melton</t>
  </si>
  <si>
    <t>cephus</t>
  </si>
  <si>
    <t>13004314MM10A</t>
  </si>
  <si>
    <t>lucille jackson</t>
  </si>
  <si>
    <t>lucille</t>
  </si>
  <si>
    <t>14007901CF10A</t>
  </si>
  <si>
    <t>ronald mccloud</t>
  </si>
  <si>
    <t>10011424CF10A</t>
  </si>
  <si>
    <t>jermel kellom</t>
  </si>
  <si>
    <t>jermel</t>
  </si>
  <si>
    <t>kellom</t>
  </si>
  <si>
    <t>14013358CF10A</t>
  </si>
  <si>
    <t>patrick frazier</t>
  </si>
  <si>
    <t>13017444CF10A</t>
  </si>
  <si>
    <t>jonathan cooper</t>
  </si>
  <si>
    <t>14006947TC10A</t>
  </si>
  <si>
    <t>walter gillett</t>
  </si>
  <si>
    <t>gillett</t>
  </si>
  <si>
    <t>13007094CF10A</t>
  </si>
  <si>
    <t>15047629TC20A</t>
  </si>
  <si>
    <t>antonio rivera</t>
  </si>
  <si>
    <t>12017929CF10A</t>
  </si>
  <si>
    <t>13016098CF10A</t>
  </si>
  <si>
    <t>brion byrd</t>
  </si>
  <si>
    <t>09012218CF10A</t>
  </si>
  <si>
    <t>nicholas lindsey</t>
  </si>
  <si>
    <t>13003930MM10A</t>
  </si>
  <si>
    <t>alexis baldinger</t>
  </si>
  <si>
    <t>baldinger</t>
  </si>
  <si>
    <t>13004534MM10A</t>
  </si>
  <si>
    <t>lenardra johnson</t>
  </si>
  <si>
    <t>lenardra</t>
  </si>
  <si>
    <t>jeremy hoggins</t>
  </si>
  <si>
    <t>hoggins</t>
  </si>
  <si>
    <t>14001859CF10A</t>
  </si>
  <si>
    <t>15015168CF10A</t>
  </si>
  <si>
    <t>Fraud Use/Persnl ID Info/Deceased</t>
  </si>
  <si>
    <t>angelo jean</t>
  </si>
  <si>
    <t>14003142CF10A</t>
  </si>
  <si>
    <t>jovaney francois</t>
  </si>
  <si>
    <t>jovaney</t>
  </si>
  <si>
    <t>14016283MM10A</t>
  </si>
  <si>
    <t>gerald jeanlord</t>
  </si>
  <si>
    <t>jeanlord</t>
  </si>
  <si>
    <t>14015230MU10A</t>
  </si>
  <si>
    <t>mireya cuevas</t>
  </si>
  <si>
    <t>mireya</t>
  </si>
  <si>
    <t>cuevas</t>
  </si>
  <si>
    <t>13000609CF10A</t>
  </si>
  <si>
    <t>16000872MM10A</t>
  </si>
  <si>
    <t>matthew martin</t>
  </si>
  <si>
    <t>14000519CF10A</t>
  </si>
  <si>
    <t>ciprianna spann</t>
  </si>
  <si>
    <t>ciprianna</t>
  </si>
  <si>
    <t>spann</t>
  </si>
  <si>
    <t>08003834CF10A</t>
  </si>
  <si>
    <t>brad thompson</t>
  </si>
  <si>
    <t>13004702CF10A</t>
  </si>
  <si>
    <t>antwain smith</t>
  </si>
  <si>
    <t>antwain</t>
  </si>
  <si>
    <t>01007205MM10A</t>
  </si>
  <si>
    <t>clifton chin</t>
  </si>
  <si>
    <t>14009856CF10A</t>
  </si>
  <si>
    <t>jessica garcia</t>
  </si>
  <si>
    <t>13021308MM10A</t>
  </si>
  <si>
    <t>15002208MM40A</t>
  </si>
  <si>
    <t>william wells</t>
  </si>
  <si>
    <t>14001274CF10A</t>
  </si>
  <si>
    <t>15011750MM10A</t>
  </si>
  <si>
    <t>felix quintana</t>
  </si>
  <si>
    <t>quintana</t>
  </si>
  <si>
    <t>14016442MM10A</t>
  </si>
  <si>
    <t>richard fiora</t>
  </si>
  <si>
    <t>fiora</t>
  </si>
  <si>
    <t>13013433CF10A</t>
  </si>
  <si>
    <t>daryl culbertson</t>
  </si>
  <si>
    <t>daryl</t>
  </si>
  <si>
    <t>culbertson</t>
  </si>
  <si>
    <t>12010548CF10A</t>
  </si>
  <si>
    <t>13010500MM10A</t>
  </si>
  <si>
    <t>miguel palazuelos</t>
  </si>
  <si>
    <t>palazuelos</t>
  </si>
  <si>
    <t>13014371CF10A</t>
  </si>
  <si>
    <t>mary ledbetter</t>
  </si>
  <si>
    <t>ledbetter</t>
  </si>
  <si>
    <t>13014108CF10A</t>
  </si>
  <si>
    <t>douglas pineda</t>
  </si>
  <si>
    <t>14001881MM10A</t>
  </si>
  <si>
    <t>14011609TC20A</t>
  </si>
  <si>
    <t>15016503CF10A</t>
  </si>
  <si>
    <t>phillip frost</t>
  </si>
  <si>
    <t>frost</t>
  </si>
  <si>
    <t>13005218MM10A</t>
  </si>
  <si>
    <t>15041727TC20A</t>
  </si>
  <si>
    <t>dwayne golden</t>
  </si>
  <si>
    <t>13016225CF10A</t>
  </si>
  <si>
    <t>horace lake</t>
  </si>
  <si>
    <t>13000302CF10A</t>
  </si>
  <si>
    <t>13008271CF10A</t>
  </si>
  <si>
    <t>marcelo silva</t>
  </si>
  <si>
    <t>10014588CF10A</t>
  </si>
  <si>
    <t>henry brown</t>
  </si>
  <si>
    <t>13006463MM10A</t>
  </si>
  <si>
    <t>15006291CF10A</t>
  </si>
  <si>
    <t>jodarian warner</t>
  </si>
  <si>
    <t>jodarian</t>
  </si>
  <si>
    <t>13000430CF10A</t>
  </si>
  <si>
    <t>janet dawson</t>
  </si>
  <si>
    <t>janet</t>
  </si>
  <si>
    <t>jeffrey orys</t>
  </si>
  <si>
    <t>orys</t>
  </si>
  <si>
    <t>14010231CF10A</t>
  </si>
  <si>
    <t>14014010CF10A</t>
  </si>
  <si>
    <t>amy gallahan</t>
  </si>
  <si>
    <t>gallahan</t>
  </si>
  <si>
    <t>14002755CF10A</t>
  </si>
  <si>
    <t>mark murray</t>
  </si>
  <si>
    <t>13006154MM10A</t>
  </si>
  <si>
    <t>joanna english</t>
  </si>
  <si>
    <t>joanna</t>
  </si>
  <si>
    <t>english</t>
  </si>
  <si>
    <t>13001192CF10A</t>
  </si>
  <si>
    <t>karin jackson</t>
  </si>
  <si>
    <t>karin</t>
  </si>
  <si>
    <t>14001991CF10A</t>
  </si>
  <si>
    <t>jamielle whittaker</t>
  </si>
  <si>
    <t>jamielle</t>
  </si>
  <si>
    <t>whittaker</t>
  </si>
  <si>
    <t>13017373CF10A</t>
  </si>
  <si>
    <t>kenneth haggins</t>
  </si>
  <si>
    <t>haggins</t>
  </si>
  <si>
    <t>13005629CF10A</t>
  </si>
  <si>
    <t>14002519CF10A</t>
  </si>
  <si>
    <t>15011072MM10A</t>
  </si>
  <si>
    <t>terrence vernon</t>
  </si>
  <si>
    <t>14012065CF10A</t>
  </si>
  <si>
    <t>baltazar pucastro</t>
  </si>
  <si>
    <t>baltazar</t>
  </si>
  <si>
    <t>pucastro</t>
  </si>
  <si>
    <t>robert coleman</t>
  </si>
  <si>
    <t>11028234MM10A</t>
  </si>
  <si>
    <t>pedro cummings</t>
  </si>
  <si>
    <t>14008741CF10A</t>
  </si>
  <si>
    <t>kenneth scott</t>
  </si>
  <si>
    <t>13001490MM10A</t>
  </si>
  <si>
    <t>mickel dhanoolal</t>
  </si>
  <si>
    <t>mickel</t>
  </si>
  <si>
    <t>dhanoolal</t>
  </si>
  <si>
    <t>14012781CF10A</t>
  </si>
  <si>
    <t>15079662TC30A</t>
  </si>
  <si>
    <t>leroy bailey</t>
  </si>
  <si>
    <t>13019946MM10A</t>
  </si>
  <si>
    <t>isaac salmeronoliva</t>
  </si>
  <si>
    <t>salmeronoliva</t>
  </si>
  <si>
    <t>13000972CF10A</t>
  </si>
  <si>
    <t>steven cooke</t>
  </si>
  <si>
    <t>14014119CF10A</t>
  </si>
  <si>
    <t>katherine pugliese</t>
  </si>
  <si>
    <t>13006658MM10A</t>
  </si>
  <si>
    <t>14005177CF10A</t>
  </si>
  <si>
    <t>keya jackson</t>
  </si>
  <si>
    <t>keya</t>
  </si>
  <si>
    <t>13005376CF10A</t>
  </si>
  <si>
    <t>14000727MM20A</t>
  </si>
  <si>
    <t>kevin watrous</t>
  </si>
  <si>
    <t>watrous</t>
  </si>
  <si>
    <t>13020467MM10A</t>
  </si>
  <si>
    <t>13003069CF10A</t>
  </si>
  <si>
    <t>13030232TC10A</t>
  </si>
  <si>
    <t>julietta gustave</t>
  </si>
  <si>
    <t>julietta</t>
  </si>
  <si>
    <t>13015663MM10A</t>
  </si>
  <si>
    <t>torrence howard</t>
  </si>
  <si>
    <t>13014180CF10A</t>
  </si>
  <si>
    <t>yoan giraldo-font</t>
  </si>
  <si>
    <t>yoan</t>
  </si>
  <si>
    <t>giraldo-font</t>
  </si>
  <si>
    <t>troy kirfman</t>
  </si>
  <si>
    <t>kirfman</t>
  </si>
  <si>
    <t>14005662CF10A</t>
  </si>
  <si>
    <t>delvea crew</t>
  </si>
  <si>
    <t>delvea</t>
  </si>
  <si>
    <t>95012273CF10A</t>
  </si>
  <si>
    <t>boris grivorev</t>
  </si>
  <si>
    <t>grivorev</t>
  </si>
  <si>
    <t>14013114CF10A</t>
  </si>
  <si>
    <t>phat huynh</t>
  </si>
  <si>
    <t>phat</t>
  </si>
  <si>
    <t>14003542MM10A</t>
  </si>
  <si>
    <t>juan avila</t>
  </si>
  <si>
    <t>14044197MU10A</t>
  </si>
  <si>
    <t>raymond martinez</t>
  </si>
  <si>
    <t>13004500CF10A</t>
  </si>
  <si>
    <t>winston stanley</t>
  </si>
  <si>
    <t>13012748CF10A</t>
  </si>
  <si>
    <t>william jamison</t>
  </si>
  <si>
    <t>jamison</t>
  </si>
  <si>
    <t>13001318CF10A</t>
  </si>
  <si>
    <t>jason cousino</t>
  </si>
  <si>
    <t>cousino</t>
  </si>
  <si>
    <t>13017888MM10A</t>
  </si>
  <si>
    <t>josefa opert</t>
  </si>
  <si>
    <t>josefa</t>
  </si>
  <si>
    <t>opert</t>
  </si>
  <si>
    <t>14000766MM10A</t>
  </si>
  <si>
    <t>sami robert</t>
  </si>
  <si>
    <t>sami</t>
  </si>
  <si>
    <t>14030881MU10A</t>
  </si>
  <si>
    <t>gabriel araujo</t>
  </si>
  <si>
    <t>araujo</t>
  </si>
  <si>
    <t>13015249CF10A</t>
  </si>
  <si>
    <t>15014494CF10A</t>
  </si>
  <si>
    <t>michael ciriago</t>
  </si>
  <si>
    <t>ciriago</t>
  </si>
  <si>
    <t>13016873CF10A</t>
  </si>
  <si>
    <t>mary-koff obas</t>
  </si>
  <si>
    <t>mary-koff</t>
  </si>
  <si>
    <t>obas</t>
  </si>
  <si>
    <t>14013321MM10A</t>
  </si>
  <si>
    <t>devon whitehead</t>
  </si>
  <si>
    <t>devon</t>
  </si>
  <si>
    <t>whitehead</t>
  </si>
  <si>
    <t>12022271MM10A</t>
  </si>
  <si>
    <t>14001400CF10A</t>
  </si>
  <si>
    <t>scott jimison</t>
  </si>
  <si>
    <t>jimison</t>
  </si>
  <si>
    <t>13014740CF10A</t>
  </si>
  <si>
    <t>james pardee</t>
  </si>
  <si>
    <t>pardee</t>
  </si>
  <si>
    <t>13006992CF10A</t>
  </si>
  <si>
    <t>13036967TC10A</t>
  </si>
  <si>
    <t>kalif fletcher</t>
  </si>
  <si>
    <t>kalif</t>
  </si>
  <si>
    <t>13000768CF10A</t>
  </si>
  <si>
    <t>Bribery Athletic Contests</t>
  </si>
  <si>
    <t>13008535MM10A</t>
  </si>
  <si>
    <t>13016054CF10A</t>
  </si>
  <si>
    <t>kenson jeanpierre</t>
  </si>
  <si>
    <t>kenson</t>
  </si>
  <si>
    <t>13013964CF10A</t>
  </si>
  <si>
    <t>zakiyyah al-matteen</t>
  </si>
  <si>
    <t>zakiyyah</t>
  </si>
  <si>
    <t>al-matteen</t>
  </si>
  <si>
    <t>13012053CF10A</t>
  </si>
  <si>
    <t>eric hurst</t>
  </si>
  <si>
    <t>hurst</t>
  </si>
  <si>
    <t>14006535CF10A</t>
  </si>
  <si>
    <t>nikesha johnson</t>
  </si>
  <si>
    <t>14016467CF10A</t>
  </si>
  <si>
    <t>joe wright</t>
  </si>
  <si>
    <t>johnny jones</t>
  </si>
  <si>
    <t>11017426MM10A</t>
  </si>
  <si>
    <t>13020739MM10A</t>
  </si>
  <si>
    <t>15007306MM10A</t>
  </si>
  <si>
    <t>beau black</t>
  </si>
  <si>
    <t>beau</t>
  </si>
  <si>
    <t>dubian guerrero</t>
  </si>
  <si>
    <t>dubian</t>
  </si>
  <si>
    <t>14015212MM10A</t>
  </si>
  <si>
    <t>nicholas satterfield</t>
  </si>
  <si>
    <t>satterfield</t>
  </si>
  <si>
    <t>14000050MM10A</t>
  </si>
  <si>
    <t>matthew flaherty</t>
  </si>
  <si>
    <t>flaherty</t>
  </si>
  <si>
    <t>14005967CF10A</t>
  </si>
  <si>
    <t>14008976MM10A</t>
  </si>
  <si>
    <t>rufus taylor</t>
  </si>
  <si>
    <t>14011357CF10A</t>
  </si>
  <si>
    <t>nicolas douze</t>
  </si>
  <si>
    <t>14011139CF10A</t>
  </si>
  <si>
    <t>brian hodgson</t>
  </si>
  <si>
    <t>hodgson</t>
  </si>
  <si>
    <t>14008871CF10A</t>
  </si>
  <si>
    <t>nikki howard</t>
  </si>
  <si>
    <t>nikki</t>
  </si>
  <si>
    <t>14002005CF10A</t>
  </si>
  <si>
    <t>charles frith</t>
  </si>
  <si>
    <t>frith</t>
  </si>
  <si>
    <t>14016803CF10A</t>
  </si>
  <si>
    <t>steven hill</t>
  </si>
  <si>
    <t>13021431TC10A</t>
  </si>
  <si>
    <t>kyle johnson</t>
  </si>
  <si>
    <t>14008727MM10A</t>
  </si>
  <si>
    <t>14017658MO10A</t>
  </si>
  <si>
    <t>brittany woodard</t>
  </si>
  <si>
    <t>14001234CF10A</t>
  </si>
  <si>
    <t>richard sczepanski</t>
  </si>
  <si>
    <t>sczepanski</t>
  </si>
  <si>
    <t>14015859CF10A</t>
  </si>
  <si>
    <t>victoria amicklafollette</t>
  </si>
  <si>
    <t>amicklafollette</t>
  </si>
  <si>
    <t>arthur fogel</t>
  </si>
  <si>
    <t>fogel</t>
  </si>
  <si>
    <t>14000025CF10A</t>
  </si>
  <si>
    <t>danielle taylor</t>
  </si>
  <si>
    <t>13016733CF10A</t>
  </si>
  <si>
    <t>brian potter</t>
  </si>
  <si>
    <t>potter</t>
  </si>
  <si>
    <t>13006512CF10A</t>
  </si>
  <si>
    <t>danny bonilla</t>
  </si>
  <si>
    <t>bonilla</t>
  </si>
  <si>
    <t>14015819CF10A</t>
  </si>
  <si>
    <t>15003957CF10A</t>
  </si>
  <si>
    <t>israel donald</t>
  </si>
  <si>
    <t>14004560CF10A</t>
  </si>
  <si>
    <t>alexander boyd</t>
  </si>
  <si>
    <t>13003505CF10A</t>
  </si>
  <si>
    <t>jimmy bingham</t>
  </si>
  <si>
    <t>bingham</t>
  </si>
  <si>
    <t>14002510MO10A</t>
  </si>
  <si>
    <t>chianti white</t>
  </si>
  <si>
    <t>chianti</t>
  </si>
  <si>
    <t>14004158CF10A</t>
  </si>
  <si>
    <t>Grand Theft on 65 Yr or Older</t>
  </si>
  <si>
    <t>christoper diaz</t>
  </si>
  <si>
    <t>christoper</t>
  </si>
  <si>
    <t>christopher guyer</t>
  </si>
  <si>
    <t>guyer</t>
  </si>
  <si>
    <t>13006970MM10A</t>
  </si>
  <si>
    <t>13011811CF10A</t>
  </si>
  <si>
    <t>joshua otero-andrews</t>
  </si>
  <si>
    <t>otero-andrews</t>
  </si>
  <si>
    <t>14008796CF10A</t>
  </si>
  <si>
    <t>14040154TC10A</t>
  </si>
  <si>
    <t>carla silva</t>
  </si>
  <si>
    <t>carla</t>
  </si>
  <si>
    <t>13013329CF10A</t>
  </si>
  <si>
    <t>vestin madaire</t>
  </si>
  <si>
    <t>vestin</t>
  </si>
  <si>
    <t>madaire</t>
  </si>
  <si>
    <t>13006837CF10A</t>
  </si>
  <si>
    <t>samantha lionakis</t>
  </si>
  <si>
    <t>lionakis</t>
  </si>
  <si>
    <t>13007423CF10A</t>
  </si>
  <si>
    <t>14100611TC30A</t>
  </si>
  <si>
    <t>marquis saunders</t>
  </si>
  <si>
    <t>13013538CF10A</t>
  </si>
  <si>
    <t>Crim Attempt/Solic/Consp</t>
  </si>
  <si>
    <t>14010875MM10A</t>
  </si>
  <si>
    <t>walter rojas</t>
  </si>
  <si>
    <t>13006645MM10A</t>
  </si>
  <si>
    <t>14009789CF10A</t>
  </si>
  <si>
    <t>holly roberts</t>
  </si>
  <si>
    <t>holly</t>
  </si>
  <si>
    <t>13006620CF10A</t>
  </si>
  <si>
    <t>13019794MM10A</t>
  </si>
  <si>
    <t>thedore williams</t>
  </si>
  <si>
    <t>thedore</t>
  </si>
  <si>
    <t>14015744CF10A</t>
  </si>
  <si>
    <t>andrew gonzalez</t>
  </si>
  <si>
    <t>09016511CF10A</t>
  </si>
  <si>
    <t>alvin farquharson</t>
  </si>
  <si>
    <t>farquharson</t>
  </si>
  <si>
    <t>13007787MM10A</t>
  </si>
  <si>
    <t>yolette comete</t>
  </si>
  <si>
    <t>yolette</t>
  </si>
  <si>
    <t>comete</t>
  </si>
  <si>
    <t>13003758MM10A</t>
  </si>
  <si>
    <t>marcel jackson</t>
  </si>
  <si>
    <t>13015199CF10A</t>
  </si>
  <si>
    <t>james bonilla</t>
  </si>
  <si>
    <t>14005541CF10A</t>
  </si>
  <si>
    <t>erwin auguste</t>
  </si>
  <si>
    <t>13016209MM10A</t>
  </si>
  <si>
    <t>13045063TC10A</t>
  </si>
  <si>
    <t>brenda gonzalez</t>
  </si>
  <si>
    <t>12015023CF10A</t>
  </si>
  <si>
    <t>samuel garrett</t>
  </si>
  <si>
    <t>13002866CF10A</t>
  </si>
  <si>
    <t>ashanna simms</t>
  </si>
  <si>
    <t>ashanna</t>
  </si>
  <si>
    <t>simms</t>
  </si>
  <si>
    <t>13017201MM10A</t>
  </si>
  <si>
    <t>george snellturner</t>
  </si>
  <si>
    <t>snellturner</t>
  </si>
  <si>
    <t>02001473MM30A</t>
  </si>
  <si>
    <t>epifania roman</t>
  </si>
  <si>
    <t>epifania</t>
  </si>
  <si>
    <t>13011923CF10A</t>
  </si>
  <si>
    <t>15000252MM10A</t>
  </si>
  <si>
    <t>micheal brown</t>
  </si>
  <si>
    <t>14001777MM10A</t>
  </si>
  <si>
    <t>zulma ramos</t>
  </si>
  <si>
    <t>zulma</t>
  </si>
  <si>
    <t>13042343TC10A</t>
  </si>
  <si>
    <t>reginald lovett</t>
  </si>
  <si>
    <t>14009085CF10A</t>
  </si>
  <si>
    <t>15012386MM10A</t>
  </si>
  <si>
    <t>kentrell sibblis</t>
  </si>
  <si>
    <t>kentrell</t>
  </si>
  <si>
    <t>sibblis</t>
  </si>
  <si>
    <t>14000244MM30A</t>
  </si>
  <si>
    <t>diane papantonio</t>
  </si>
  <si>
    <t>papantonio</t>
  </si>
  <si>
    <t>14014590MM10A</t>
  </si>
  <si>
    <t>alvy giron</t>
  </si>
  <si>
    <t>alvy</t>
  </si>
  <si>
    <t>giron</t>
  </si>
  <si>
    <t>14014290MM10A</t>
  </si>
  <si>
    <t>luis moralesmorales</t>
  </si>
  <si>
    <t>moralesmorales</t>
  </si>
  <si>
    <t>10027121MM10A</t>
  </si>
  <si>
    <t>eugene salley</t>
  </si>
  <si>
    <t>salley</t>
  </si>
  <si>
    <t>14000367CF10A</t>
  </si>
  <si>
    <t>latara bynes</t>
  </si>
  <si>
    <t>latara</t>
  </si>
  <si>
    <t>14013546CF10A</t>
  </si>
  <si>
    <t>cyril swartz</t>
  </si>
  <si>
    <t>cyril</t>
  </si>
  <si>
    <t>swartz</t>
  </si>
  <si>
    <t>13004417CF10A</t>
  </si>
  <si>
    <t>james walton</t>
  </si>
  <si>
    <t>14010662CF10A</t>
  </si>
  <si>
    <t>14014846MM10A</t>
  </si>
  <si>
    <t>george monos</t>
  </si>
  <si>
    <t>monos</t>
  </si>
  <si>
    <t>13001222CF10A</t>
  </si>
  <si>
    <t>charles cocuzza</t>
  </si>
  <si>
    <t>cocuzza</t>
  </si>
  <si>
    <t>13012953CF10A</t>
  </si>
  <si>
    <t>14007984MU10A</t>
  </si>
  <si>
    <t>tavarus graham</t>
  </si>
  <si>
    <t>13015955CF10A</t>
  </si>
  <si>
    <t>15010842CF10A</t>
  </si>
  <si>
    <t>john messer</t>
  </si>
  <si>
    <t>messer</t>
  </si>
  <si>
    <t>14012654CF10A</t>
  </si>
  <si>
    <t>richard mendez</t>
  </si>
  <si>
    <t>12005343CF10A</t>
  </si>
  <si>
    <t>14005379MM10A</t>
  </si>
  <si>
    <t>goonwatty ramnarine</t>
  </si>
  <si>
    <t>goonwatty</t>
  </si>
  <si>
    <t>ramnarine</t>
  </si>
  <si>
    <t>louivens narcisse</t>
  </si>
  <si>
    <t>louivens</t>
  </si>
  <si>
    <t>narcisse</t>
  </si>
  <si>
    <t>14001495MM10A</t>
  </si>
  <si>
    <t>16000063MM20A</t>
  </si>
  <si>
    <t>michael mcdonald</t>
  </si>
  <si>
    <t>14011644CF10A</t>
  </si>
  <si>
    <t>15018405TC40A</t>
  </si>
  <si>
    <t>andrew williams</t>
  </si>
  <si>
    <t>11013722MM10A</t>
  </si>
  <si>
    <t>michael fajardo</t>
  </si>
  <si>
    <t>fajardo</t>
  </si>
  <si>
    <t>14014994CF10A</t>
  </si>
  <si>
    <t>15003126MM40A</t>
  </si>
  <si>
    <t>peter chovan</t>
  </si>
  <si>
    <t>chovan</t>
  </si>
  <si>
    <t>13008103MM10A</t>
  </si>
  <si>
    <t>13008903MM10A</t>
  </si>
  <si>
    <t>mitchell machado</t>
  </si>
  <si>
    <t>13005930CF10A</t>
  </si>
  <si>
    <t>christopher campbell</t>
  </si>
  <si>
    <t>14014638MM10A</t>
  </si>
  <si>
    <t>luis velasques</t>
  </si>
  <si>
    <t>velasques</t>
  </si>
  <si>
    <t>13001862MM10A</t>
  </si>
  <si>
    <t>13005848MM10A</t>
  </si>
  <si>
    <t>charles smith</t>
  </si>
  <si>
    <t>joseph hepburn</t>
  </si>
  <si>
    <t>13014557CF10A</t>
  </si>
  <si>
    <t>thomas clark</t>
  </si>
  <si>
    <t>alexandra bastante</t>
  </si>
  <si>
    <t>bastante</t>
  </si>
  <si>
    <t>13007875MM10A</t>
  </si>
  <si>
    <t>kevin lopez</t>
  </si>
  <si>
    <t>14015398MM10A</t>
  </si>
  <si>
    <t>mark evans</t>
  </si>
  <si>
    <t>14007156CF10A</t>
  </si>
  <si>
    <t>14043815TC40A</t>
  </si>
  <si>
    <t>16000727CF10A</t>
  </si>
  <si>
    <t>rodolfo pena</t>
  </si>
  <si>
    <t>13016682CF10A</t>
  </si>
  <si>
    <t>amanda farquharson</t>
  </si>
  <si>
    <t>14016964MM10A</t>
  </si>
  <si>
    <t>brittany shenett</t>
  </si>
  <si>
    <t>shenett</t>
  </si>
  <si>
    <t>14002560MM10A</t>
  </si>
  <si>
    <t>ricky brownlee</t>
  </si>
  <si>
    <t>13000066CF10A</t>
  </si>
  <si>
    <t>15002141CF10A</t>
  </si>
  <si>
    <t>john coleman</t>
  </si>
  <si>
    <t>10008126CF10A</t>
  </si>
  <si>
    <t>dernard adderley</t>
  </si>
  <si>
    <t>dernard</t>
  </si>
  <si>
    <t>adderley</t>
  </si>
  <si>
    <t>13000178MM10A</t>
  </si>
  <si>
    <t>13001871MM10A</t>
  </si>
  <si>
    <t>tracy boles</t>
  </si>
  <si>
    <t>boles</t>
  </si>
  <si>
    <t>14015227MM10A</t>
  </si>
  <si>
    <t>16002753MM10A</t>
  </si>
  <si>
    <t>kirk urquhart</t>
  </si>
  <si>
    <t>urquhart</t>
  </si>
  <si>
    <t>14024709MU10A</t>
  </si>
  <si>
    <t>wally germain-philistin</t>
  </si>
  <si>
    <t>wally</t>
  </si>
  <si>
    <t>germain-philistin</t>
  </si>
  <si>
    <t>14001013MM10A</t>
  </si>
  <si>
    <t>christopher korn</t>
  </si>
  <si>
    <t>korn</t>
  </si>
  <si>
    <t>daniel love</t>
  </si>
  <si>
    <t>love</t>
  </si>
  <si>
    <t>14002051CF10A</t>
  </si>
  <si>
    <t>christopher anchia</t>
  </si>
  <si>
    <t>anchia</t>
  </si>
  <si>
    <t>12015748MM10A</t>
  </si>
  <si>
    <t>bryant yopp</t>
  </si>
  <si>
    <t>13010785CF10A</t>
  </si>
  <si>
    <t>nancy honeyghan</t>
  </si>
  <si>
    <t>honeyghan</t>
  </si>
  <si>
    <t>romario eliacin</t>
  </si>
  <si>
    <t>eliacin</t>
  </si>
  <si>
    <t>13011798CF10A</t>
  </si>
  <si>
    <t>14008784MM10A</t>
  </si>
  <si>
    <t>Use Lost Or Stolen Credit Card</t>
  </si>
  <si>
    <t>jared fishman</t>
  </si>
  <si>
    <t>fishman</t>
  </si>
  <si>
    <t>14014122CF10A</t>
  </si>
  <si>
    <t>gerald mackey</t>
  </si>
  <si>
    <t>mackey</t>
  </si>
  <si>
    <t>13012845CF10A</t>
  </si>
  <si>
    <t>maria espinosa</t>
  </si>
  <si>
    <t>espinosa</t>
  </si>
  <si>
    <t>14012383MM10A</t>
  </si>
  <si>
    <t>aquiel wright</t>
  </si>
  <si>
    <t>aquiel</t>
  </si>
  <si>
    <t>14007638CF10A</t>
  </si>
  <si>
    <t>humberto casas luis</t>
  </si>
  <si>
    <t>casas luis</t>
  </si>
  <si>
    <t>frantz guerrier</t>
  </si>
  <si>
    <t>13010156MM10A</t>
  </si>
  <si>
    <t>marianne mackiewicz</t>
  </si>
  <si>
    <t>marianne</t>
  </si>
  <si>
    <t>mackiewicz</t>
  </si>
  <si>
    <t>13006542CF10A</t>
  </si>
  <si>
    <t>15007955MM10A</t>
  </si>
  <si>
    <t>jaustin dubois</t>
  </si>
  <si>
    <t>jaustin</t>
  </si>
  <si>
    <t>danny diaz</t>
  </si>
  <si>
    <t>14003503CF10A</t>
  </si>
  <si>
    <t>15008627MM10A</t>
  </si>
  <si>
    <t>dean fishman</t>
  </si>
  <si>
    <t>06010937CF10A</t>
  </si>
  <si>
    <t>gilbert cruz</t>
  </si>
  <si>
    <t>14000310MM10A</t>
  </si>
  <si>
    <t>terry bradley</t>
  </si>
  <si>
    <t>13016923CF10A</t>
  </si>
  <si>
    <t>14006976TC10A</t>
  </si>
  <si>
    <t>laura viera</t>
  </si>
  <si>
    <t>viera</t>
  </si>
  <si>
    <t>14003890CF10A</t>
  </si>
  <si>
    <t>pierre breedlove</t>
  </si>
  <si>
    <t>breedlove</t>
  </si>
  <si>
    <t>13000178CF10A</t>
  </si>
  <si>
    <t>grace alvarado</t>
  </si>
  <si>
    <t>13013217CF10A</t>
  </si>
  <si>
    <t>14002358TC30A</t>
  </si>
  <si>
    <t>15012789CF10A</t>
  </si>
  <si>
    <t>neiko ealey</t>
  </si>
  <si>
    <t>neiko</t>
  </si>
  <si>
    <t>ealey</t>
  </si>
  <si>
    <t>14004941CF10A</t>
  </si>
  <si>
    <t>curtis florence</t>
  </si>
  <si>
    <t>12000528CF10A</t>
  </si>
  <si>
    <t>jarrett kendrick</t>
  </si>
  <si>
    <t>13004955CF10A</t>
  </si>
  <si>
    <t>13010344CF10A</t>
  </si>
  <si>
    <t>gary tilman</t>
  </si>
  <si>
    <t>tilman</t>
  </si>
  <si>
    <t>carl myers</t>
  </si>
  <si>
    <t>13008897MM10A</t>
  </si>
  <si>
    <t>14001183MM20A</t>
  </si>
  <si>
    <t>demarcus robinson</t>
  </si>
  <si>
    <t>13007502CF10A</t>
  </si>
  <si>
    <t>13044654TC10A</t>
  </si>
  <si>
    <t>jason gomez</t>
  </si>
  <si>
    <t>09012616CF10B</t>
  </si>
  <si>
    <t>mernarita reynolds</t>
  </si>
  <si>
    <t>mernarita</t>
  </si>
  <si>
    <t>travis floyd</t>
  </si>
  <si>
    <t>13000512CF10A</t>
  </si>
  <si>
    <t>15001191MM20A</t>
  </si>
  <si>
    <t>napoleon wilson</t>
  </si>
  <si>
    <t>14014474CF10A</t>
  </si>
  <si>
    <t>15007307CF10A</t>
  </si>
  <si>
    <t>joel felder</t>
  </si>
  <si>
    <t>13001407MM10A</t>
  </si>
  <si>
    <t>14006666CF10A</t>
  </si>
  <si>
    <t>timothy slasinsky</t>
  </si>
  <si>
    <t>slasinsky</t>
  </si>
  <si>
    <t>pierre williams</t>
  </si>
  <si>
    <t>13004298MM10A</t>
  </si>
  <si>
    <t>13014230MM10A</t>
  </si>
  <si>
    <t>courtney brown</t>
  </si>
  <si>
    <t>13013224CF10A</t>
  </si>
  <si>
    <t>manuel aguasvivas</t>
  </si>
  <si>
    <t>aguasvivas</t>
  </si>
  <si>
    <t>14012562CF10A</t>
  </si>
  <si>
    <t>Poss/Sell/Del/Man Amobarbital</t>
  </si>
  <si>
    <t>greg jones</t>
  </si>
  <si>
    <t>13005865CF10A</t>
  </si>
  <si>
    <t>14001804MM20A</t>
  </si>
  <si>
    <t>daniel harris</t>
  </si>
  <si>
    <t>13000646CF10A</t>
  </si>
  <si>
    <t>dantae sylvain</t>
  </si>
  <si>
    <t>dantae</t>
  </si>
  <si>
    <t>13011208CF10A</t>
  </si>
  <si>
    <t>jason walker</t>
  </si>
  <si>
    <t>13002656CF10A</t>
  </si>
  <si>
    <t>14015761CF10A</t>
  </si>
  <si>
    <t>eric shaw</t>
  </si>
  <si>
    <t>12011014CF10A</t>
  </si>
  <si>
    <t>15012141MM10A</t>
  </si>
  <si>
    <t>william walker</t>
  </si>
  <si>
    <t>13023553MM10A</t>
  </si>
  <si>
    <t>14009604CF10A</t>
  </si>
  <si>
    <t>arthur sweeting</t>
  </si>
  <si>
    <t>13015585CF10A</t>
  </si>
  <si>
    <t>15011141MM10A</t>
  </si>
  <si>
    <t>benigno roman</t>
  </si>
  <si>
    <t>benigno</t>
  </si>
  <si>
    <t>13005955CF10A</t>
  </si>
  <si>
    <t>michael mora</t>
  </si>
  <si>
    <t>13003218CF10A</t>
  </si>
  <si>
    <t>14049511TC30A</t>
  </si>
  <si>
    <t>15004727MM10A</t>
  </si>
  <si>
    <t>kimberly santiago</t>
  </si>
  <si>
    <t>14002284MM10A</t>
  </si>
  <si>
    <t>ariel stubbs</t>
  </si>
  <si>
    <t>14008217MM10A</t>
  </si>
  <si>
    <t>amanda garrison</t>
  </si>
  <si>
    <t>14016767CF10A</t>
  </si>
  <si>
    <t>15002622MM10A</t>
  </si>
  <si>
    <t>jean prince</t>
  </si>
  <si>
    <t>14012353CF10A</t>
  </si>
  <si>
    <t>tyreak gant</t>
  </si>
  <si>
    <t>tyreak</t>
  </si>
  <si>
    <t>gant</t>
  </si>
  <si>
    <t>13009113MM10A</t>
  </si>
  <si>
    <t>13014563CF10A</t>
  </si>
  <si>
    <t>richard tillman</t>
  </si>
  <si>
    <t>13002123CF10A</t>
  </si>
  <si>
    <t>14000507MM40A</t>
  </si>
  <si>
    <t>markell hill</t>
  </si>
  <si>
    <t>markell</t>
  </si>
  <si>
    <t>14008029MM10A</t>
  </si>
  <si>
    <t>15009770CF10A</t>
  </si>
  <si>
    <t>gary payne</t>
  </si>
  <si>
    <t>97011469CF10A</t>
  </si>
  <si>
    <t>victorino perrone</t>
  </si>
  <si>
    <t>victorino</t>
  </si>
  <si>
    <t>perrone</t>
  </si>
  <si>
    <t>09000226MM10A</t>
  </si>
  <si>
    <t>bobby cook</t>
  </si>
  <si>
    <t>13003830CF10A</t>
  </si>
  <si>
    <t>dan volf</t>
  </si>
  <si>
    <t>volf</t>
  </si>
  <si>
    <t>14009003CF10A</t>
  </si>
  <si>
    <t>claudia campos</t>
  </si>
  <si>
    <t>13005983MM10A</t>
  </si>
  <si>
    <t>joshua visbal</t>
  </si>
  <si>
    <t>visbal</t>
  </si>
  <si>
    <t>13003157CF10A</t>
  </si>
  <si>
    <t>Cruelty to Animals</t>
  </si>
  <si>
    <t>cameron avery</t>
  </si>
  <si>
    <t>13016917CF10A</t>
  </si>
  <si>
    <t>14072299TC40A</t>
  </si>
  <si>
    <t>peter liberatore</t>
  </si>
  <si>
    <t>13002178CF10A</t>
  </si>
  <si>
    <t>patricia garcon</t>
  </si>
  <si>
    <t>14003432MM10A</t>
  </si>
  <si>
    <t>kanetra boyd</t>
  </si>
  <si>
    <t>kanetra</t>
  </si>
  <si>
    <t>14017546MM10A</t>
  </si>
  <si>
    <t>ryko ross</t>
  </si>
  <si>
    <t>ryko</t>
  </si>
  <si>
    <t>14009303CF10A</t>
  </si>
  <si>
    <t>gael oriorden</t>
  </si>
  <si>
    <t>gael</t>
  </si>
  <si>
    <t>oriorden</t>
  </si>
  <si>
    <t>05006279CF10A</t>
  </si>
  <si>
    <t>raul pina</t>
  </si>
  <si>
    <t>pina</t>
  </si>
  <si>
    <t>13012473CF10A</t>
  </si>
  <si>
    <t>dallas gillespie</t>
  </si>
  <si>
    <t>dallas</t>
  </si>
  <si>
    <t>gillespie</t>
  </si>
  <si>
    <t>14013692MM10A</t>
  </si>
  <si>
    <t>jonathan lopez</t>
  </si>
  <si>
    <t>vivian hill</t>
  </si>
  <si>
    <t>vivian</t>
  </si>
  <si>
    <t>14015364CF10A</t>
  </si>
  <si>
    <t>15005087CF10A</t>
  </si>
  <si>
    <t>michael short</t>
  </si>
  <si>
    <t>maria torresrodrigues</t>
  </si>
  <si>
    <t>torresrodrigues</t>
  </si>
  <si>
    <t>javaughn kerr</t>
  </si>
  <si>
    <t>javaughn</t>
  </si>
  <si>
    <t>13011433CF10A</t>
  </si>
  <si>
    <t>deonta harvard</t>
  </si>
  <si>
    <t>deonta</t>
  </si>
  <si>
    <t>13013581CF10A</t>
  </si>
  <si>
    <t>15016053CF10A</t>
  </si>
  <si>
    <t>jose monserrate</t>
  </si>
  <si>
    <t>monserrate</t>
  </si>
  <si>
    <t>13002382CF10A</t>
  </si>
  <si>
    <t>tracy parker</t>
  </si>
  <si>
    <t>md rohman</t>
  </si>
  <si>
    <t>md</t>
  </si>
  <si>
    <t>rohman</t>
  </si>
  <si>
    <t>14015360CF10A</t>
  </si>
  <si>
    <t>Delivery Of Drug Paraphernalia</t>
  </si>
  <si>
    <t>charlene lester</t>
  </si>
  <si>
    <t>charlene</t>
  </si>
  <si>
    <t>14013302CF10A</t>
  </si>
  <si>
    <t>letitia foster</t>
  </si>
  <si>
    <t>letitia</t>
  </si>
  <si>
    <t>14015513CF10A</t>
  </si>
  <si>
    <t>matthew delrio</t>
  </si>
  <si>
    <t>delrio</t>
  </si>
  <si>
    <t>14015288MU10A</t>
  </si>
  <si>
    <t>latta mcdonald</t>
  </si>
  <si>
    <t>13008284MM10A</t>
  </si>
  <si>
    <t>14005773MM10A</t>
  </si>
  <si>
    <t>lindroy durrant</t>
  </si>
  <si>
    <t>lindroy</t>
  </si>
  <si>
    <t>durrant</t>
  </si>
  <si>
    <t>lateria green</t>
  </si>
  <si>
    <t>lateria</t>
  </si>
  <si>
    <t>13014368CF10A</t>
  </si>
  <si>
    <t>randolph pringle</t>
  </si>
  <si>
    <t>pringle</t>
  </si>
  <si>
    <t>10004023MM10A</t>
  </si>
  <si>
    <t>jorge sinisterra</t>
  </si>
  <si>
    <t>sinisterra</t>
  </si>
  <si>
    <t>13001205MM10A</t>
  </si>
  <si>
    <t>sharhonda campbell</t>
  </si>
  <si>
    <t>sharhonda</t>
  </si>
  <si>
    <t>14000868CF10A</t>
  </si>
  <si>
    <t>sean atkinstall</t>
  </si>
  <si>
    <t>atkinstall</t>
  </si>
  <si>
    <t>12039480TC10A</t>
  </si>
  <si>
    <t>14046546TC30A</t>
  </si>
  <si>
    <t>tavares williams</t>
  </si>
  <si>
    <t>06093744TC20A</t>
  </si>
  <si>
    <t>cynthia lanford</t>
  </si>
  <si>
    <t>lanford</t>
  </si>
  <si>
    <t>14002808MO40A</t>
  </si>
  <si>
    <t>Trespass Private Property</t>
  </si>
  <si>
    <t>14010835CF10A</t>
  </si>
  <si>
    <t>isaiah mckinney</t>
  </si>
  <si>
    <t>14011539MM10A</t>
  </si>
  <si>
    <t>lefort eugene</t>
  </si>
  <si>
    <t>lefort</t>
  </si>
  <si>
    <t>13007798MM10A</t>
  </si>
  <si>
    <t>janelle levybuissereth</t>
  </si>
  <si>
    <t>levybuissereth</t>
  </si>
  <si>
    <t>14009362CF10A</t>
  </si>
  <si>
    <t>14013717CF10A</t>
  </si>
  <si>
    <t>shaneen avramides</t>
  </si>
  <si>
    <t>shaneen</t>
  </si>
  <si>
    <t>avramides</t>
  </si>
  <si>
    <t>13001984CF10A</t>
  </si>
  <si>
    <t>samantha west</t>
  </si>
  <si>
    <t>14015187CF10A</t>
  </si>
  <si>
    <t>15010279CF10A</t>
  </si>
  <si>
    <t>valerie alberto</t>
  </si>
  <si>
    <t>11019061CF10A</t>
  </si>
  <si>
    <t>aaron gunn</t>
  </si>
  <si>
    <t>gunn</t>
  </si>
  <si>
    <t>14015925MM10A</t>
  </si>
  <si>
    <t>prem alvarez</t>
  </si>
  <si>
    <t>13005765MM10A</t>
  </si>
  <si>
    <t>ron morgan</t>
  </si>
  <si>
    <t>ron</t>
  </si>
  <si>
    <t>lionel francois</t>
  </si>
  <si>
    <t>lionel</t>
  </si>
  <si>
    <t>14010550CF10A</t>
  </si>
  <si>
    <t>brion daniels</t>
  </si>
  <si>
    <t>14013078CF10A</t>
  </si>
  <si>
    <t>14017393MM10A</t>
  </si>
  <si>
    <t>buffie ford</t>
  </si>
  <si>
    <t>buffie</t>
  </si>
  <si>
    <t>renard kitchen</t>
  </si>
  <si>
    <t>renard</t>
  </si>
  <si>
    <t>kitchen</t>
  </si>
  <si>
    <t>13006791CF10A</t>
  </si>
  <si>
    <t>terrance singleton</t>
  </si>
  <si>
    <t>singleton</t>
  </si>
  <si>
    <t>13008546MM10A</t>
  </si>
  <si>
    <t>14002861MM40A</t>
  </si>
  <si>
    <t>trevor cox</t>
  </si>
  <si>
    <t>13005377CF10A</t>
  </si>
  <si>
    <t>michael minihane</t>
  </si>
  <si>
    <t>minihane</t>
  </si>
  <si>
    <t>owen chance</t>
  </si>
  <si>
    <t>13001483MM30A</t>
  </si>
  <si>
    <t>joseph letohic</t>
  </si>
  <si>
    <t>letohic</t>
  </si>
  <si>
    <t>14016652MM10A</t>
  </si>
  <si>
    <t>15010812MM10A</t>
  </si>
  <si>
    <t>jodelyn orne</t>
  </si>
  <si>
    <t>jodelyn</t>
  </si>
  <si>
    <t>orne</t>
  </si>
  <si>
    <t>13001976CF10A</t>
  </si>
  <si>
    <t>emigdio rodriguez</t>
  </si>
  <si>
    <t>emigdio</t>
  </si>
  <si>
    <t>13007014MM10A</t>
  </si>
  <si>
    <t>13009787MM10A</t>
  </si>
  <si>
    <t>14018152MM10A</t>
  </si>
  <si>
    <t>gerrick manley</t>
  </si>
  <si>
    <t>gerrick</t>
  </si>
  <si>
    <t>manley</t>
  </si>
  <si>
    <t>13015210MM10A</t>
  </si>
  <si>
    <t>15001323MM20A</t>
  </si>
  <si>
    <t>rashid labonte</t>
  </si>
  <si>
    <t>rashid</t>
  </si>
  <si>
    <t>labonte</t>
  </si>
  <si>
    <t>13000388CF10A</t>
  </si>
  <si>
    <t>franklin beckwith</t>
  </si>
  <si>
    <t>beckwith</t>
  </si>
  <si>
    <t>13015256CF10A</t>
  </si>
  <si>
    <t>14000203CF10A</t>
  </si>
  <si>
    <t>timothy clark</t>
  </si>
  <si>
    <t>13039636TC10A</t>
  </si>
  <si>
    <t>herman hankerson</t>
  </si>
  <si>
    <t>14009514CF10A</t>
  </si>
  <si>
    <t>15007243MM10A</t>
  </si>
  <si>
    <t>ariana carswell</t>
  </si>
  <si>
    <t>14018134MM10A</t>
  </si>
  <si>
    <t>erica james</t>
  </si>
  <si>
    <t>14012914MM10A</t>
  </si>
  <si>
    <t>mark brock</t>
  </si>
  <si>
    <t>14017076CF10A</t>
  </si>
  <si>
    <t>magalys aulet</t>
  </si>
  <si>
    <t>magalys</t>
  </si>
  <si>
    <t>aulet</t>
  </si>
  <si>
    <t>13005023CF10A</t>
  </si>
  <si>
    <t>billy worthy</t>
  </si>
  <si>
    <t>worthy</t>
  </si>
  <si>
    <t>13021000MM10A</t>
  </si>
  <si>
    <t>14080845TC20A</t>
  </si>
  <si>
    <t>darrian hodge</t>
  </si>
  <si>
    <t>darrian</t>
  </si>
  <si>
    <t>14015113CF10A</t>
  </si>
  <si>
    <t>luis moya</t>
  </si>
  <si>
    <t>moya</t>
  </si>
  <si>
    <t>14008565CF10A</t>
  </si>
  <si>
    <t>keyon bolden</t>
  </si>
  <si>
    <t>keyon</t>
  </si>
  <si>
    <t>bolden</t>
  </si>
  <si>
    <t>13017196CF10A</t>
  </si>
  <si>
    <t>14026033TC20A</t>
  </si>
  <si>
    <t>14011407CF10A</t>
  </si>
  <si>
    <t>lenaris pope</t>
  </si>
  <si>
    <t>lenaris</t>
  </si>
  <si>
    <t>pope</t>
  </si>
  <si>
    <t>13007447CF10A</t>
  </si>
  <si>
    <t>jason llewelyn-miller</t>
  </si>
  <si>
    <t>llewelyn-miller</t>
  </si>
  <si>
    <t>14006294CF10A</t>
  </si>
  <si>
    <t>shaquana nichols</t>
  </si>
  <si>
    <t>shaquana</t>
  </si>
  <si>
    <t>14005799MM10A</t>
  </si>
  <si>
    <t>tyrone palacios</t>
  </si>
  <si>
    <t>13021683MM10A</t>
  </si>
  <si>
    <t>christopher hampton</t>
  </si>
  <si>
    <t>14001658CF10A</t>
  </si>
  <si>
    <t>marlene russell</t>
  </si>
  <si>
    <t>13015594CF10A</t>
  </si>
  <si>
    <t>everan whyte</t>
  </si>
  <si>
    <t>everan</t>
  </si>
  <si>
    <t>13015138CF10A</t>
  </si>
  <si>
    <t>14000635MM30A</t>
  </si>
  <si>
    <t>rakeem baptiste</t>
  </si>
  <si>
    <t>rakeem</t>
  </si>
  <si>
    <t>14013392CF10A</t>
  </si>
  <si>
    <t>14014149CF10A</t>
  </si>
  <si>
    <t>jonathan kenney</t>
  </si>
  <si>
    <t>14015702CF10A</t>
  </si>
  <si>
    <t>14018223MO10A</t>
  </si>
  <si>
    <t>jason douglas</t>
  </si>
  <si>
    <t>14014310CF10A</t>
  </si>
  <si>
    <t>wilvelinot telsaint</t>
  </si>
  <si>
    <t>wilvelinot</t>
  </si>
  <si>
    <t>14013687CF10A</t>
  </si>
  <si>
    <t>16000376MM20A</t>
  </si>
  <si>
    <t>sharon ross</t>
  </si>
  <si>
    <t>14041145MU10A</t>
  </si>
  <si>
    <t>yves stlouis</t>
  </si>
  <si>
    <t>stlouis</t>
  </si>
  <si>
    <t>09019388MM10A</t>
  </si>
  <si>
    <t>bruce shade</t>
  </si>
  <si>
    <t>shade</t>
  </si>
  <si>
    <t>14007416CF10A</t>
  </si>
  <si>
    <t>brian piggott</t>
  </si>
  <si>
    <t>piggott</t>
  </si>
  <si>
    <t>14015270CF10A</t>
  </si>
  <si>
    <t>15000894MM10A</t>
  </si>
  <si>
    <t>15001923MM10A</t>
  </si>
  <si>
    <t>diane perez</t>
  </si>
  <si>
    <t>14014723CF10A</t>
  </si>
  <si>
    <t>15002581MM20A</t>
  </si>
  <si>
    <t>roger becklum</t>
  </si>
  <si>
    <t>becklum</t>
  </si>
  <si>
    <t>14007348CF10A</t>
  </si>
  <si>
    <t>Attempt/Solicitation/Conspiracy</t>
  </si>
  <si>
    <t>jonathan walker</t>
  </si>
  <si>
    <t>13008821CF10A</t>
  </si>
  <si>
    <t>15004166MM10A</t>
  </si>
  <si>
    <t>bria harcum</t>
  </si>
  <si>
    <t>harcum</t>
  </si>
  <si>
    <t>13002159MM10A</t>
  </si>
  <si>
    <t>15006087MM10A</t>
  </si>
  <si>
    <t>15008017MM10A</t>
  </si>
  <si>
    <t>corey lightfoot</t>
  </si>
  <si>
    <t>lightfoot</t>
  </si>
  <si>
    <t>13005964CF10A</t>
  </si>
  <si>
    <t>15003898CF10A</t>
  </si>
  <si>
    <t>laird mcmahon</t>
  </si>
  <si>
    <t>laird</t>
  </si>
  <si>
    <t>12000792CF10A</t>
  </si>
  <si>
    <t>linda mashaw</t>
  </si>
  <si>
    <t>mashaw</t>
  </si>
  <si>
    <t>13016847CF10A</t>
  </si>
  <si>
    <t>tyrone dalton</t>
  </si>
  <si>
    <t>13004366CF10A</t>
  </si>
  <si>
    <t>samuel ramos</t>
  </si>
  <si>
    <t>14008278CF10A</t>
  </si>
  <si>
    <t>lloy phillips</t>
  </si>
  <si>
    <t>lloy</t>
  </si>
  <si>
    <t>14002470MM10A</t>
  </si>
  <si>
    <t>michelle rubin-furtado</t>
  </si>
  <si>
    <t>rubin-furtado</t>
  </si>
  <si>
    <t>13018508MM10A</t>
  </si>
  <si>
    <t>abnel benjamin</t>
  </si>
  <si>
    <t>abnel</t>
  </si>
  <si>
    <t>13001982CF10A</t>
  </si>
  <si>
    <t>13009789MM10A</t>
  </si>
  <si>
    <t>reginald harris</t>
  </si>
  <si>
    <t>13003588CF10A</t>
  </si>
  <si>
    <t>13021752MM10A</t>
  </si>
  <si>
    <t>maria cecil</t>
  </si>
  <si>
    <t>13014710MM10A</t>
  </si>
  <si>
    <t>14017228MM10A</t>
  </si>
  <si>
    <t>michael bleier</t>
  </si>
  <si>
    <t>bleier</t>
  </si>
  <si>
    <t>13000691MM10A</t>
  </si>
  <si>
    <t>muller vedrine</t>
  </si>
  <si>
    <t>14007927CF10A</t>
  </si>
  <si>
    <t>javoris quintraille</t>
  </si>
  <si>
    <t>javoris</t>
  </si>
  <si>
    <t>quintraille</t>
  </si>
  <si>
    <t>darren ip</t>
  </si>
  <si>
    <t>ip</t>
  </si>
  <si>
    <t>13002837CF10A</t>
  </si>
  <si>
    <t>isaac cabrera</t>
  </si>
  <si>
    <t>13004598CF10A</t>
  </si>
  <si>
    <t>markei smith</t>
  </si>
  <si>
    <t>markei</t>
  </si>
  <si>
    <t>13017071MM10A</t>
  </si>
  <si>
    <t>14003492CF10A</t>
  </si>
  <si>
    <t>andrea norris</t>
  </si>
  <si>
    <t>12018748CF10A</t>
  </si>
  <si>
    <t>toya henry</t>
  </si>
  <si>
    <t>toya</t>
  </si>
  <si>
    <t>12011659CF10A</t>
  </si>
  <si>
    <t>Attempted Strongarm Robbery</t>
  </si>
  <si>
    <t>amanda mion</t>
  </si>
  <si>
    <t>mion</t>
  </si>
  <si>
    <t>13013724CF10A</t>
  </si>
  <si>
    <t>merdis johnson</t>
  </si>
  <si>
    <t>merdis</t>
  </si>
  <si>
    <t>13015489CF10A</t>
  </si>
  <si>
    <t>nathan mosley</t>
  </si>
  <si>
    <t>13006881MM10A</t>
  </si>
  <si>
    <t>14002197CF10A</t>
  </si>
  <si>
    <t>15004206MM10A</t>
  </si>
  <si>
    <t>nicky rodriguez</t>
  </si>
  <si>
    <t>nicky</t>
  </si>
  <si>
    <t>13004858CF10A</t>
  </si>
  <si>
    <t>14003029MM20A</t>
  </si>
  <si>
    <t>alphonso hayes</t>
  </si>
  <si>
    <t>14002369CF10A</t>
  </si>
  <si>
    <t>14014776MO10A</t>
  </si>
  <si>
    <t>sean gayle</t>
  </si>
  <si>
    <t>13014983CF10A</t>
  </si>
  <si>
    <t>ryan bettencourt</t>
  </si>
  <si>
    <t>bettencourt</t>
  </si>
  <si>
    <t>14013382CF10A</t>
  </si>
  <si>
    <t>shan nielsen</t>
  </si>
  <si>
    <t>shan</t>
  </si>
  <si>
    <t>nielsen</t>
  </si>
  <si>
    <t>13023534MM10A</t>
  </si>
  <si>
    <t>14037237TC20A</t>
  </si>
  <si>
    <t>latara doe</t>
  </si>
  <si>
    <t>13016050CF10A</t>
  </si>
  <si>
    <t>sharon davis</t>
  </si>
  <si>
    <t>14011538MM10A</t>
  </si>
  <si>
    <t>michael campbell</t>
  </si>
  <si>
    <t>12016114CF10A</t>
  </si>
  <si>
    <t>amos robertshudson</t>
  </si>
  <si>
    <t>amos</t>
  </si>
  <si>
    <t>robertshudson</t>
  </si>
  <si>
    <t>13020116MM10A</t>
  </si>
  <si>
    <t>15004035MM10A</t>
  </si>
  <si>
    <t>sean barnes</t>
  </si>
  <si>
    <t>13017002CF10A</t>
  </si>
  <si>
    <t>ronald johnson</t>
  </si>
  <si>
    <t>12010479CF10A</t>
  </si>
  <si>
    <t>14012286MM10A</t>
  </si>
  <si>
    <t>denim thomas</t>
  </si>
  <si>
    <t>denim</t>
  </si>
  <si>
    <t>13000386CF10A</t>
  </si>
  <si>
    <t>jose montalvo</t>
  </si>
  <si>
    <t>14011127CF10A</t>
  </si>
  <si>
    <t>adam watson</t>
  </si>
  <si>
    <t>14017821MM10A</t>
  </si>
  <si>
    <t>joseph prestino</t>
  </si>
  <si>
    <t>prestino</t>
  </si>
  <si>
    <t>dave walker</t>
  </si>
  <si>
    <t>09018697MM10A</t>
  </si>
  <si>
    <t>sara molony</t>
  </si>
  <si>
    <t>molony</t>
  </si>
  <si>
    <t>13004721CF10A</t>
  </si>
  <si>
    <t>miesha jones</t>
  </si>
  <si>
    <t>14000884CF10A</t>
  </si>
  <si>
    <t>olivia mcclellan</t>
  </si>
  <si>
    <t>mcclellan</t>
  </si>
  <si>
    <t>14003910CF10A</t>
  </si>
  <si>
    <t>15001432CF10A</t>
  </si>
  <si>
    <t>johnny martinez</t>
  </si>
  <si>
    <t>13004125CF10A</t>
  </si>
  <si>
    <t>13010894MM10A</t>
  </si>
  <si>
    <t>patrick burnap</t>
  </si>
  <si>
    <t>burnap</t>
  </si>
  <si>
    <t>14006016CF10A</t>
  </si>
  <si>
    <t>jordan rodriguez</t>
  </si>
  <si>
    <t>13005908CF10A</t>
  </si>
  <si>
    <t>martin chauncey</t>
  </si>
  <si>
    <t>chauncey</t>
  </si>
  <si>
    <t>13003507CF10A</t>
  </si>
  <si>
    <t>13048905TC10A</t>
  </si>
  <si>
    <t>15004302CF10A</t>
  </si>
  <si>
    <t>iliana fernandez</t>
  </si>
  <si>
    <t>iliana</t>
  </si>
  <si>
    <t>14000989MM10A</t>
  </si>
  <si>
    <t>vanessa malcolm</t>
  </si>
  <si>
    <t>14003540MM10A</t>
  </si>
  <si>
    <t>kevin ellis</t>
  </si>
  <si>
    <t>13010720CF10A</t>
  </si>
  <si>
    <t>15001563MM20A</t>
  </si>
  <si>
    <t>robert brown</t>
  </si>
  <si>
    <t>14005634CF10A</t>
  </si>
  <si>
    <t>14010109MM10A</t>
  </si>
  <si>
    <t>barry tarbet</t>
  </si>
  <si>
    <t>tarbet</t>
  </si>
  <si>
    <t>14015396CF10A</t>
  </si>
  <si>
    <t>calvin parker</t>
  </si>
  <si>
    <t>12024611MO10A</t>
  </si>
  <si>
    <t>15003386CF10A</t>
  </si>
  <si>
    <t>woodley bercy</t>
  </si>
  <si>
    <t>woodley</t>
  </si>
  <si>
    <t>bercy</t>
  </si>
  <si>
    <t>14008952CF10A</t>
  </si>
  <si>
    <t>jessica cajete</t>
  </si>
  <si>
    <t>cajete</t>
  </si>
  <si>
    <t>13018067MM10A</t>
  </si>
  <si>
    <t>shimeko johnson</t>
  </si>
  <si>
    <t>shimeko</t>
  </si>
  <si>
    <t>13013220CF10A</t>
  </si>
  <si>
    <t>brandon olivo</t>
  </si>
  <si>
    <t>13005466CF10A</t>
  </si>
  <si>
    <t>13054052TC30A</t>
  </si>
  <si>
    <t>karl smith</t>
  </si>
  <si>
    <t>13009151MM10A</t>
  </si>
  <si>
    <t>alejandro cabrera</t>
  </si>
  <si>
    <t>13013392CF10A</t>
  </si>
  <si>
    <t>13014027CF10A</t>
  </si>
  <si>
    <t>rosario pennachio</t>
  </si>
  <si>
    <t>pennachio</t>
  </si>
  <si>
    <t>16000097MM10A</t>
  </si>
  <si>
    <t>pathelin felix</t>
  </si>
  <si>
    <t>pathelin</t>
  </si>
  <si>
    <t>14004307CF10A</t>
  </si>
  <si>
    <t>marcus jackman</t>
  </si>
  <si>
    <t>jackman</t>
  </si>
  <si>
    <t>14011094MM10A</t>
  </si>
  <si>
    <t>julian metayer</t>
  </si>
  <si>
    <t>14036698TC20A</t>
  </si>
  <si>
    <t>15005380CF10A</t>
  </si>
  <si>
    <t>michael patrick</t>
  </si>
  <si>
    <t>14002466MM10A</t>
  </si>
  <si>
    <t>alesia greenaway</t>
  </si>
  <si>
    <t>alesia</t>
  </si>
  <si>
    <t>greenaway</t>
  </si>
  <si>
    <t>joseph kippenberger</t>
  </si>
  <si>
    <t>kippenberger</t>
  </si>
  <si>
    <t>14007685MM10A</t>
  </si>
  <si>
    <t>rico gill</t>
  </si>
  <si>
    <t>14014179CF10A</t>
  </si>
  <si>
    <t>michael miranda</t>
  </si>
  <si>
    <t>13016343CF10A</t>
  </si>
  <si>
    <t>andres ussa</t>
  </si>
  <si>
    <t>ussa</t>
  </si>
  <si>
    <t>14007299CF10A</t>
  </si>
  <si>
    <t>15052028TC40A</t>
  </si>
  <si>
    <t>kendall glasgow</t>
  </si>
  <si>
    <t>14006915CF10A</t>
  </si>
  <si>
    <t>14008620MM10A</t>
  </si>
  <si>
    <t>melvin brown</t>
  </si>
  <si>
    <t>13005704MM10A</t>
  </si>
  <si>
    <t>15018695TC20A</t>
  </si>
  <si>
    <t>coy clemons</t>
  </si>
  <si>
    <t>clemons</t>
  </si>
  <si>
    <t>13004327CF10A</t>
  </si>
  <si>
    <t>14011621CF10A</t>
  </si>
  <si>
    <t>Fail Register Career Offender</t>
  </si>
  <si>
    <t>max connolly</t>
  </si>
  <si>
    <t>connolly</t>
  </si>
  <si>
    <t>13023696MM10A</t>
  </si>
  <si>
    <t>lee fitzgerald</t>
  </si>
  <si>
    <t>fitzgerald</t>
  </si>
  <si>
    <t>14000477CF10A</t>
  </si>
  <si>
    <t>14007990MM10A</t>
  </si>
  <si>
    <t>joshua rinchere</t>
  </si>
  <si>
    <t>rinchere</t>
  </si>
  <si>
    <t>12017517MM10A</t>
  </si>
  <si>
    <t>Cause Anoth Phone Ring Repeat</t>
  </si>
  <si>
    <t>amber howell</t>
  </si>
  <si>
    <t>amber</t>
  </si>
  <si>
    <t>13017566CF10A</t>
  </si>
  <si>
    <t>meres lindor, sr</t>
  </si>
  <si>
    <t>meres</t>
  </si>
  <si>
    <t>lindor, sr</t>
  </si>
  <si>
    <t>tierra marts</t>
  </si>
  <si>
    <t>marts</t>
  </si>
  <si>
    <t>14006096CF10A</t>
  </si>
  <si>
    <t>cleveland daniels</t>
  </si>
  <si>
    <t>cleveland</t>
  </si>
  <si>
    <t>09001028TC10A</t>
  </si>
  <si>
    <t>thomas gunuskey</t>
  </si>
  <si>
    <t>gunuskey</t>
  </si>
  <si>
    <t>14008720CF10A</t>
  </si>
  <si>
    <t>15013562CF10A</t>
  </si>
  <si>
    <t>antonio nolasco</t>
  </si>
  <si>
    <t>14035781MU10A</t>
  </si>
  <si>
    <t>annette jackson</t>
  </si>
  <si>
    <t>annette</t>
  </si>
  <si>
    <t>13016643CF10A</t>
  </si>
  <si>
    <t>christopher chico</t>
  </si>
  <si>
    <t>chico</t>
  </si>
  <si>
    <t>14015729CF10A</t>
  </si>
  <si>
    <t>angela caruso</t>
  </si>
  <si>
    <t>caruso</t>
  </si>
  <si>
    <t>14015835MM10A</t>
  </si>
  <si>
    <t>brian esporrin</t>
  </si>
  <si>
    <t>esporrin</t>
  </si>
  <si>
    <t>14001451MM10A</t>
  </si>
  <si>
    <t>14003079MM20A</t>
  </si>
  <si>
    <t>16002416MM10A</t>
  </si>
  <si>
    <t>gilberto padua</t>
  </si>
  <si>
    <t>gilberto</t>
  </si>
  <si>
    <t>padua</t>
  </si>
  <si>
    <t>13007242CF10A</t>
  </si>
  <si>
    <t>15012253MM10A</t>
  </si>
  <si>
    <t>maricela munoz</t>
  </si>
  <si>
    <t>maricela</t>
  </si>
  <si>
    <t>14007472CF10A</t>
  </si>
  <si>
    <t>roderick howell</t>
  </si>
  <si>
    <t>11010506CF10A</t>
  </si>
  <si>
    <t>14010810CF10A</t>
  </si>
  <si>
    <t>george wheaton</t>
  </si>
  <si>
    <t>wheaton</t>
  </si>
  <si>
    <t>11009379MM10A</t>
  </si>
  <si>
    <t>thomas holland</t>
  </si>
  <si>
    <t>14008673CF10A</t>
  </si>
  <si>
    <t>john wright</t>
  </si>
  <si>
    <t>14014148CF10A</t>
  </si>
  <si>
    <t>michael andrews</t>
  </si>
  <si>
    <t>13003102CF10A</t>
  </si>
  <si>
    <t>wyle myrick</t>
  </si>
  <si>
    <t>wyle</t>
  </si>
  <si>
    <t>13000651CF10A</t>
  </si>
  <si>
    <t>14088029TC30A</t>
  </si>
  <si>
    <t>15000544CF10A</t>
  </si>
  <si>
    <t>matthew bohl</t>
  </si>
  <si>
    <t>bohl</t>
  </si>
  <si>
    <t>12015964CF10A</t>
  </si>
  <si>
    <t>damian wright</t>
  </si>
  <si>
    <t>13004045CF10A</t>
  </si>
  <si>
    <t>13012915MM10A</t>
  </si>
  <si>
    <t>shawanna blue</t>
  </si>
  <si>
    <t>shawanna</t>
  </si>
  <si>
    <t>13012027CF10A</t>
  </si>
  <si>
    <t>13016862MM10A</t>
  </si>
  <si>
    <t>alberto espino</t>
  </si>
  <si>
    <t>12017050CF10A</t>
  </si>
  <si>
    <t>14003599CF10A</t>
  </si>
  <si>
    <t>jean vargasmedina</t>
  </si>
  <si>
    <t>vargasmedina</t>
  </si>
  <si>
    <t>14009096CF10A</t>
  </si>
  <si>
    <t>michael spetsieris</t>
  </si>
  <si>
    <t>spetsieris</t>
  </si>
  <si>
    <t>13002149CF10A</t>
  </si>
  <si>
    <t>15002345MM10A</t>
  </si>
  <si>
    <t>Child Neglect/Delinquency</t>
  </si>
  <si>
    <t>jake jacob</t>
  </si>
  <si>
    <t>jake</t>
  </si>
  <si>
    <t>07014679CF10A</t>
  </si>
  <si>
    <t>adagio allen</t>
  </si>
  <si>
    <t>adagio</t>
  </si>
  <si>
    <t>14013697CF10A</t>
  </si>
  <si>
    <t>brent jardine</t>
  </si>
  <si>
    <t>jardine</t>
  </si>
  <si>
    <t>13005225MM10A</t>
  </si>
  <si>
    <t>kirsty santos</t>
  </si>
  <si>
    <t>kirsty</t>
  </si>
  <si>
    <t>shawntee willamson</t>
  </si>
  <si>
    <t>shawntee</t>
  </si>
  <si>
    <t>willamson</t>
  </si>
  <si>
    <t>thaddaus holmes</t>
  </si>
  <si>
    <t>thaddaus</t>
  </si>
  <si>
    <t>13004851CF10A</t>
  </si>
  <si>
    <t>daniel ganten</t>
  </si>
  <si>
    <t>ganten</t>
  </si>
  <si>
    <t>14003379CF10A</t>
  </si>
  <si>
    <t>ricoh smith</t>
  </si>
  <si>
    <t>ricoh</t>
  </si>
  <si>
    <t>13005599CF10A</t>
  </si>
  <si>
    <t>14012126CF10A</t>
  </si>
  <si>
    <t>jacqueline garcia</t>
  </si>
  <si>
    <t>14000231CF10A</t>
  </si>
  <si>
    <t>15011153MO10A</t>
  </si>
  <si>
    <t>bernard bellamy</t>
  </si>
  <si>
    <t>13014382CF10A</t>
  </si>
  <si>
    <t>14015162CF10A</t>
  </si>
  <si>
    <t>lawrence mincey</t>
  </si>
  <si>
    <t>13016905CF10A</t>
  </si>
  <si>
    <t>nadia grant</t>
  </si>
  <si>
    <t>13014932CF10A</t>
  </si>
  <si>
    <t>14088049TC30A</t>
  </si>
  <si>
    <t>sheveal beasley</t>
  </si>
  <si>
    <t>sheveal</t>
  </si>
  <si>
    <t>beasley</t>
  </si>
  <si>
    <t>13001678CF10A</t>
  </si>
  <si>
    <t>flora emery</t>
  </si>
  <si>
    <t>emery</t>
  </si>
  <si>
    <t>14002554CF10A</t>
  </si>
  <si>
    <t>marlene decarlos</t>
  </si>
  <si>
    <t>decarlos</t>
  </si>
  <si>
    <t>14004643MU10A</t>
  </si>
  <si>
    <t>robert heagle</t>
  </si>
  <si>
    <t>heagle</t>
  </si>
  <si>
    <t>13021612MM10A</t>
  </si>
  <si>
    <t>trevant taylor</t>
  </si>
  <si>
    <t>trevant</t>
  </si>
  <si>
    <t>13005088MM10A</t>
  </si>
  <si>
    <t>benjamin fanfan</t>
  </si>
  <si>
    <t>13002591CF10A</t>
  </si>
  <si>
    <t>14008648CF10A</t>
  </si>
  <si>
    <t>14001698MM30A</t>
  </si>
  <si>
    <t>charles harvey</t>
  </si>
  <si>
    <t>13003878CF10A</t>
  </si>
  <si>
    <t>14005915CF10A</t>
  </si>
  <si>
    <t>13016846CF10A</t>
  </si>
  <si>
    <t>anthony hunt</t>
  </si>
  <si>
    <t>13004155CF10A</t>
  </si>
  <si>
    <t>elda marseille</t>
  </si>
  <si>
    <t>elda</t>
  </si>
  <si>
    <t>marseille</t>
  </si>
  <si>
    <t>14005707CF10A</t>
  </si>
  <si>
    <t>jairo polanco</t>
  </si>
  <si>
    <t>jairo</t>
  </si>
  <si>
    <t>polanco</t>
  </si>
  <si>
    <t>13001942CF10A</t>
  </si>
  <si>
    <t>14007899CF10A</t>
  </si>
  <si>
    <t>herbert morris</t>
  </si>
  <si>
    <t>14002552CF10A</t>
  </si>
  <si>
    <t>david picard</t>
  </si>
  <si>
    <t>13011782CF10A</t>
  </si>
  <si>
    <t>14008177CF10A</t>
  </si>
  <si>
    <t>moses martin</t>
  </si>
  <si>
    <t>moses</t>
  </si>
  <si>
    <t>11004711CF10A</t>
  </si>
  <si>
    <t>15015032CF10A</t>
  </si>
  <si>
    <t>stacey lewis</t>
  </si>
  <si>
    <t>13007501CF10A</t>
  </si>
  <si>
    <t>14002354MM40A</t>
  </si>
  <si>
    <t>15012816CF10A</t>
  </si>
  <si>
    <t>whitney bennett</t>
  </si>
  <si>
    <t>13010011CF10A</t>
  </si>
  <si>
    <t>gerraro bell</t>
  </si>
  <si>
    <t>gerraro</t>
  </si>
  <si>
    <t>13001554CF10A</t>
  </si>
  <si>
    <t>bradley king</t>
  </si>
  <si>
    <t>14016671MM10A</t>
  </si>
  <si>
    <t>stephen maher</t>
  </si>
  <si>
    <t>maher</t>
  </si>
  <si>
    <t>13017063CF10A</t>
  </si>
  <si>
    <t>14086476TC20A</t>
  </si>
  <si>
    <t>thomas hye</t>
  </si>
  <si>
    <t>hye</t>
  </si>
  <si>
    <t>14012486CF10A</t>
  </si>
  <si>
    <t>nykia thompson</t>
  </si>
  <si>
    <t>nykia</t>
  </si>
  <si>
    <t>13004780CF10A</t>
  </si>
  <si>
    <t>darryl stringer</t>
  </si>
  <si>
    <t>stringer</t>
  </si>
  <si>
    <t>13013904CF10A</t>
  </si>
  <si>
    <t>tommy knighton</t>
  </si>
  <si>
    <t>knighton</t>
  </si>
  <si>
    <t>13013609CF10A</t>
  </si>
  <si>
    <t>trenton bractley</t>
  </si>
  <si>
    <t>bractley</t>
  </si>
  <si>
    <t>13017254CF10A</t>
  </si>
  <si>
    <t>16002864CF10A</t>
  </si>
  <si>
    <t>juan villa</t>
  </si>
  <si>
    <t>13021926MM10A</t>
  </si>
  <si>
    <t>alison coutain</t>
  </si>
  <si>
    <t>coutain</t>
  </si>
  <si>
    <t>13007499CF10A</t>
  </si>
  <si>
    <t>jacob chismar</t>
  </si>
  <si>
    <t>chismar</t>
  </si>
  <si>
    <t>14016887MU10A</t>
  </si>
  <si>
    <t>14007203CF10A</t>
  </si>
  <si>
    <t>shelby massenburg</t>
  </si>
  <si>
    <t>massenburg</t>
  </si>
  <si>
    <t>13006126MM10A</t>
  </si>
  <si>
    <t>james frederick</t>
  </si>
  <si>
    <t>13007354CF10A</t>
  </si>
  <si>
    <t>takesha jackson</t>
  </si>
  <si>
    <t>takesha</t>
  </si>
  <si>
    <t>14015750CF10A</t>
  </si>
  <si>
    <t>phillip valcin</t>
  </si>
  <si>
    <t>valcin</t>
  </si>
  <si>
    <t>14004342CF10A</t>
  </si>
  <si>
    <t>andres penalopez</t>
  </si>
  <si>
    <t>penalopez</t>
  </si>
  <si>
    <t>13013359CF10A</t>
  </si>
  <si>
    <t>14014299CF10A</t>
  </si>
  <si>
    <t>nick pritchard</t>
  </si>
  <si>
    <t>nick</t>
  </si>
  <si>
    <t>pritchard</t>
  </si>
  <si>
    <t>14033185MU10A</t>
  </si>
  <si>
    <t>john preston</t>
  </si>
  <si>
    <t>eduardo reyes</t>
  </si>
  <si>
    <t>eduardo</t>
  </si>
  <si>
    <t>13002771CF10A</t>
  </si>
  <si>
    <t>14002119CF10A</t>
  </si>
  <si>
    <t>victoria lopez-bumgartner</t>
  </si>
  <si>
    <t>lopez-bumgartner</t>
  </si>
  <si>
    <t>14008218MM10A</t>
  </si>
  <si>
    <t>terril bishop</t>
  </si>
  <si>
    <t>terril</t>
  </si>
  <si>
    <t>13007482CF10A</t>
  </si>
  <si>
    <t>patrick hoosue</t>
  </si>
  <si>
    <t>hoosue</t>
  </si>
  <si>
    <t>10000783MM30A</t>
  </si>
  <si>
    <t>christopher isaacs</t>
  </si>
  <si>
    <t>13015948CF10A</t>
  </si>
  <si>
    <t>andrea zambrano</t>
  </si>
  <si>
    <t>14015046MM10A</t>
  </si>
  <si>
    <t>16002954CF10A</t>
  </si>
  <si>
    <t>orlando leon</t>
  </si>
  <si>
    <t>14011153CF10A</t>
  </si>
  <si>
    <t>darrell walker</t>
  </si>
  <si>
    <t>14002923CF10A</t>
  </si>
  <si>
    <t>15000420CF10A</t>
  </si>
  <si>
    <t>norman cox</t>
  </si>
  <si>
    <t>ryan chitwood</t>
  </si>
  <si>
    <t>chitwood</t>
  </si>
  <si>
    <t>12018809CF10A</t>
  </si>
  <si>
    <t>andre mcgriff</t>
  </si>
  <si>
    <t>14007688MM10A</t>
  </si>
  <si>
    <t>16004960TC40A</t>
  </si>
  <si>
    <t>maria goodinson</t>
  </si>
  <si>
    <t>goodinson</t>
  </si>
  <si>
    <t>14009566CF10A</t>
  </si>
  <si>
    <t>brandon guerra</t>
  </si>
  <si>
    <t>13017982CF10A</t>
  </si>
  <si>
    <t>alexandra donovan</t>
  </si>
  <si>
    <t>13003781MM10A</t>
  </si>
  <si>
    <t>jevon vasquez</t>
  </si>
  <si>
    <t>13002386CF10A</t>
  </si>
  <si>
    <t>13020013MM10A</t>
  </si>
  <si>
    <t>llewellyn jones</t>
  </si>
  <si>
    <t>llewellyn</t>
  </si>
  <si>
    <t>13014209CF10A</t>
  </si>
  <si>
    <t>linda hill</t>
  </si>
  <si>
    <t>14011457CF10A</t>
  </si>
  <si>
    <t>everett corbin</t>
  </si>
  <si>
    <t>13013691CF10A</t>
  </si>
  <si>
    <t>14008132MM10A</t>
  </si>
  <si>
    <t>shawn harbison</t>
  </si>
  <si>
    <t>harbison</t>
  </si>
  <si>
    <t>14002072CF10A</t>
  </si>
  <si>
    <t>billy rocher</t>
  </si>
  <si>
    <t>rocher</t>
  </si>
  <si>
    <t>14016877CF10A</t>
  </si>
  <si>
    <t>edward smith</t>
  </si>
  <si>
    <t>tiffany morgan</t>
  </si>
  <si>
    <t>13010467CF10A</t>
  </si>
  <si>
    <t>jamelle tucker</t>
  </si>
  <si>
    <t>jamelle</t>
  </si>
  <si>
    <t>13020688MM10A</t>
  </si>
  <si>
    <t>14007148CF10A</t>
  </si>
  <si>
    <t>dane doyley</t>
  </si>
  <si>
    <t>doyley</t>
  </si>
  <si>
    <t>andres endara</t>
  </si>
  <si>
    <t>endara</t>
  </si>
  <si>
    <t>14007604CF10A</t>
  </si>
  <si>
    <t>chad waldrep</t>
  </si>
  <si>
    <t>waldrep</t>
  </si>
  <si>
    <t>13018467MM10A</t>
  </si>
  <si>
    <t>14016095CF10A</t>
  </si>
  <si>
    <t>luke brooks</t>
  </si>
  <si>
    <t>13001210MM10A</t>
  </si>
  <si>
    <t>14011487MM10A</t>
  </si>
  <si>
    <t>niesha johnson</t>
  </si>
  <si>
    <t>niesha</t>
  </si>
  <si>
    <t>13002276MM10A</t>
  </si>
  <si>
    <t>john moses</t>
  </si>
  <si>
    <t>14012833CF10A</t>
  </si>
  <si>
    <t>15001896CF10A</t>
  </si>
  <si>
    <t>karlijo teague</t>
  </si>
  <si>
    <t>karlijo</t>
  </si>
  <si>
    <t>teague</t>
  </si>
  <si>
    <t>13004640CF10A</t>
  </si>
  <si>
    <t>nicholas santos</t>
  </si>
  <si>
    <t>14012365CF10A</t>
  </si>
  <si>
    <t>15014350TC30A</t>
  </si>
  <si>
    <t>nicole daley</t>
  </si>
  <si>
    <t>13014644CF10A</t>
  </si>
  <si>
    <t>shanta mcfadden</t>
  </si>
  <si>
    <t>14000345CF10A</t>
  </si>
  <si>
    <t>15007638CF10A</t>
  </si>
  <si>
    <t>15001258CF10A</t>
  </si>
  <si>
    <t>kollin whitaker</t>
  </si>
  <si>
    <t>kollin</t>
  </si>
  <si>
    <t>14012574CF10A</t>
  </si>
  <si>
    <t>15003423CF10A</t>
  </si>
  <si>
    <t>odige greguer</t>
  </si>
  <si>
    <t>odige</t>
  </si>
  <si>
    <t>greguer</t>
  </si>
  <si>
    <t>14002935CF10A</t>
  </si>
  <si>
    <t>christian conboy</t>
  </si>
  <si>
    <t>conboy</t>
  </si>
  <si>
    <t>13005100CF10A</t>
  </si>
  <si>
    <t>14009823CF10A</t>
  </si>
  <si>
    <t>christopher henderson</t>
  </si>
  <si>
    <t>13017997CF10A</t>
  </si>
  <si>
    <t>james mchelen</t>
  </si>
  <si>
    <t>mchelen</t>
  </si>
  <si>
    <t>13005699CF10A</t>
  </si>
  <si>
    <t>vincent cash</t>
  </si>
  <si>
    <t>13013821CF10A</t>
  </si>
  <si>
    <t>fritz breau</t>
  </si>
  <si>
    <t>fritz</t>
  </si>
  <si>
    <t>breau</t>
  </si>
  <si>
    <t>14009210CF10A</t>
  </si>
  <si>
    <t>laquana crawford</t>
  </si>
  <si>
    <t>laquana</t>
  </si>
  <si>
    <t>13001085CF10A</t>
  </si>
  <si>
    <t>horacio mayor</t>
  </si>
  <si>
    <t>horacio</t>
  </si>
  <si>
    <t>14014120CF10A</t>
  </si>
  <si>
    <t>zaysha clark</t>
  </si>
  <si>
    <t>zaysha</t>
  </si>
  <si>
    <t>13006539CF10A</t>
  </si>
  <si>
    <t>louis griffin</t>
  </si>
  <si>
    <t>13002984CF10A</t>
  </si>
  <si>
    <t>14043861TC10A</t>
  </si>
  <si>
    <t>percel kinder</t>
  </si>
  <si>
    <t>percel</t>
  </si>
  <si>
    <t>kinder</t>
  </si>
  <si>
    <t>13005132CF10A</t>
  </si>
  <si>
    <t>aaron hammond</t>
  </si>
  <si>
    <t>hammond</t>
  </si>
  <si>
    <t>13019146MM10A</t>
  </si>
  <si>
    <t>15011646CF10A</t>
  </si>
  <si>
    <t>aryam almonte</t>
  </si>
  <si>
    <t>aryam</t>
  </si>
  <si>
    <t>14006483CF10A</t>
  </si>
  <si>
    <t>15000317MM10A</t>
  </si>
  <si>
    <t>travis power</t>
  </si>
  <si>
    <t>power</t>
  </si>
  <si>
    <t>13011986CF10A</t>
  </si>
  <si>
    <t>14007461CF10A</t>
  </si>
  <si>
    <t>shane worthy</t>
  </si>
  <si>
    <t>14015309CF10A</t>
  </si>
  <si>
    <t>lavarus passmsore</t>
  </si>
  <si>
    <t>lavarus</t>
  </si>
  <si>
    <t>passmsore</t>
  </si>
  <si>
    <t>michael hake</t>
  </si>
  <si>
    <t>hake</t>
  </si>
  <si>
    <t>14014603MU10A</t>
  </si>
  <si>
    <t>darryl austin</t>
  </si>
  <si>
    <t>14012613CF10A</t>
  </si>
  <si>
    <t>rodrigo vasquez</t>
  </si>
  <si>
    <t>14009004CF10A</t>
  </si>
  <si>
    <t>jason toppas</t>
  </si>
  <si>
    <t>toppas</t>
  </si>
  <si>
    <t>14012137CF10A</t>
  </si>
  <si>
    <t>amanda england</t>
  </si>
  <si>
    <t>england</t>
  </si>
  <si>
    <t>14010484MM10A</t>
  </si>
  <si>
    <t>14017040CF10A</t>
  </si>
  <si>
    <t>quinella hill</t>
  </si>
  <si>
    <t>quinella</t>
  </si>
  <si>
    <t>14009279CF10A</t>
  </si>
  <si>
    <t>jason fuller</t>
  </si>
  <si>
    <t>07091584TC20A</t>
  </si>
  <si>
    <t>15050171TC20A</t>
  </si>
  <si>
    <t>vint ceglarek</t>
  </si>
  <si>
    <t>vint</t>
  </si>
  <si>
    <t>ceglarek</t>
  </si>
  <si>
    <t>14016465CF10A</t>
  </si>
  <si>
    <t>valerie corker</t>
  </si>
  <si>
    <t>14014302CF10A</t>
  </si>
  <si>
    <t>PL/Unlaw Use Credit Card</t>
  </si>
  <si>
    <t>15012583MM10A</t>
  </si>
  <si>
    <t>jay joseph</t>
  </si>
  <si>
    <t>derriviann rollins</t>
  </si>
  <si>
    <t>derriviann</t>
  </si>
  <si>
    <t>rollins</t>
  </si>
  <si>
    <t>13000460MM10A</t>
  </si>
  <si>
    <t>michael karamolengos</t>
  </si>
  <si>
    <t>karamolengos</t>
  </si>
  <si>
    <t>13006626CF10A</t>
  </si>
  <si>
    <t>15002180CF10A</t>
  </si>
  <si>
    <t>marlon greene</t>
  </si>
  <si>
    <t>13005453CF10A</t>
  </si>
  <si>
    <t>14000780CF10A</t>
  </si>
  <si>
    <t>thomas mosiman</t>
  </si>
  <si>
    <t>mosiman</t>
  </si>
  <si>
    <t>13017038CF10A</t>
  </si>
  <si>
    <t>Possession of LSD</t>
  </si>
  <si>
    <t>jays batchanoo</t>
  </si>
  <si>
    <t>jays</t>
  </si>
  <si>
    <t>batchanoo</t>
  </si>
  <si>
    <t>14005077MU10A</t>
  </si>
  <si>
    <t>marcus walker</t>
  </si>
  <si>
    <t>13007009CF10A</t>
  </si>
  <si>
    <t>15005653CF10A</t>
  </si>
  <si>
    <t>16002008MM10A</t>
  </si>
  <si>
    <t>deanna headley</t>
  </si>
  <si>
    <t>headley</t>
  </si>
  <si>
    <t>11014152CF10A</t>
  </si>
  <si>
    <t>kalim bordones</t>
  </si>
  <si>
    <t>kalim</t>
  </si>
  <si>
    <t>bordones</t>
  </si>
  <si>
    <t>13017134CF10A</t>
  </si>
  <si>
    <t>nicholas higgins</t>
  </si>
  <si>
    <t>13007216MM10A</t>
  </si>
  <si>
    <t>jose dangelo</t>
  </si>
  <si>
    <t>dangelo</t>
  </si>
  <si>
    <t>14014967CF10A</t>
  </si>
  <si>
    <t>dalonnte king</t>
  </si>
  <si>
    <t>dalonnte</t>
  </si>
  <si>
    <t>11004931CF10A</t>
  </si>
  <si>
    <t>dwayne means</t>
  </si>
  <si>
    <t>means</t>
  </si>
  <si>
    <t>13006646CF10A</t>
  </si>
  <si>
    <t>kevin carr</t>
  </si>
  <si>
    <t>13000304MM10A</t>
  </si>
  <si>
    <t>roy harris</t>
  </si>
  <si>
    <t>13016662CF10A</t>
  </si>
  <si>
    <t>14006164CF10A</t>
  </si>
  <si>
    <t>15002728MM10A</t>
  </si>
  <si>
    <t>yajaira sosa</t>
  </si>
  <si>
    <t>yajaira</t>
  </si>
  <si>
    <t>sosa</t>
  </si>
  <si>
    <t>13022583MM10A</t>
  </si>
  <si>
    <t>melinda bernard</t>
  </si>
  <si>
    <t>kwatavis campbell</t>
  </si>
  <si>
    <t>kwatavis</t>
  </si>
  <si>
    <t>13012168CF10A</t>
  </si>
  <si>
    <t>linell remekie</t>
  </si>
  <si>
    <t>linell</t>
  </si>
  <si>
    <t>remekie</t>
  </si>
  <si>
    <t>13016553MM10A</t>
  </si>
  <si>
    <t>brandon brooks</t>
  </si>
  <si>
    <t>12016249CF10A</t>
  </si>
  <si>
    <t>michael hafford</t>
  </si>
  <si>
    <t>hafford</t>
  </si>
  <si>
    <t>13017366CF10A</t>
  </si>
  <si>
    <t>crystal smith</t>
  </si>
  <si>
    <t>13003177MM10A</t>
  </si>
  <si>
    <t>darius thomas</t>
  </si>
  <si>
    <t>13015324CF10A</t>
  </si>
  <si>
    <t>15007539CF10A</t>
  </si>
  <si>
    <t>kerby dorce</t>
  </si>
  <si>
    <t>dorce</t>
  </si>
  <si>
    <t>14014292CF10A</t>
  </si>
  <si>
    <t>carey banton</t>
  </si>
  <si>
    <t>banton</t>
  </si>
  <si>
    <t>13006281CF10A</t>
  </si>
  <si>
    <t>15011802MM10A</t>
  </si>
  <si>
    <t>tina nguyen</t>
  </si>
  <si>
    <t>14000087CF10A</t>
  </si>
  <si>
    <t>amanda hart</t>
  </si>
  <si>
    <t>14016393MM10A</t>
  </si>
  <si>
    <t>dinson caldwell</t>
  </si>
  <si>
    <t>dinson</t>
  </si>
  <si>
    <t>14011462CF10A</t>
  </si>
  <si>
    <t>melanie graham</t>
  </si>
  <si>
    <t>12024683MM10A</t>
  </si>
  <si>
    <t>emmanuel jeanbaptiste</t>
  </si>
  <si>
    <t>13014393CF10A</t>
  </si>
  <si>
    <t>claudette parks</t>
  </si>
  <si>
    <t>claudette</t>
  </si>
  <si>
    <t>parks</t>
  </si>
  <si>
    <t>stephanie derisse</t>
  </si>
  <si>
    <t>derisse</t>
  </si>
  <si>
    <t>13014667MM10A</t>
  </si>
  <si>
    <t>rodrick williams</t>
  </si>
  <si>
    <t>stefany gallego</t>
  </si>
  <si>
    <t>stefany</t>
  </si>
  <si>
    <t>gallego</t>
  </si>
  <si>
    <t>13001852CF10A</t>
  </si>
  <si>
    <t>14006619CF10A</t>
  </si>
  <si>
    <t>michael burgos</t>
  </si>
  <si>
    <t>13006097CF10A</t>
  </si>
  <si>
    <t>13008995MM10A</t>
  </si>
  <si>
    <t>john pacchiana</t>
  </si>
  <si>
    <t>pacchiana</t>
  </si>
  <si>
    <t>08003720CF10C</t>
  </si>
  <si>
    <t>kim mceachrane</t>
  </si>
  <si>
    <t>mceachrane</t>
  </si>
  <si>
    <t>13005770MM10A</t>
  </si>
  <si>
    <t>rocco rombardo</t>
  </si>
  <si>
    <t>rombardo</t>
  </si>
  <si>
    <t>13023815MM10A</t>
  </si>
  <si>
    <t>rudolph williams</t>
  </si>
  <si>
    <t>14015142CF10A</t>
  </si>
  <si>
    <t>jeffrey lee</t>
  </si>
  <si>
    <t>14008679CF10A</t>
  </si>
  <si>
    <t>joshua samaarostegui</t>
  </si>
  <si>
    <t>samaarostegui</t>
  </si>
  <si>
    <t>11041256TC10A</t>
  </si>
  <si>
    <t>hernan casanova</t>
  </si>
  <si>
    <t>casanova</t>
  </si>
  <si>
    <t>13009801CF10A</t>
  </si>
  <si>
    <t>14008741TC10A</t>
  </si>
  <si>
    <t>manuel romero</t>
  </si>
  <si>
    <t>13002802CF10A</t>
  </si>
  <si>
    <t>michael stucki</t>
  </si>
  <si>
    <t>stucki</t>
  </si>
  <si>
    <t>14006983MM10A</t>
  </si>
  <si>
    <t>marilyn mejias</t>
  </si>
  <si>
    <t>mejias</t>
  </si>
  <si>
    <t>13014318CF10A</t>
  </si>
  <si>
    <t>articia carter</t>
  </si>
  <si>
    <t>articia</t>
  </si>
  <si>
    <t>14002660MM10A</t>
  </si>
  <si>
    <t>linette alonso</t>
  </si>
  <si>
    <t>linette</t>
  </si>
  <si>
    <t>13006873MM10A</t>
  </si>
  <si>
    <t>bravon newsome</t>
  </si>
  <si>
    <t>bravon</t>
  </si>
  <si>
    <t>newsome</t>
  </si>
  <si>
    <t>13007029CF10A</t>
  </si>
  <si>
    <t>14003049CF10A</t>
  </si>
  <si>
    <t>sanjay sookhoo</t>
  </si>
  <si>
    <t>sanjay</t>
  </si>
  <si>
    <t>sookhoo</t>
  </si>
  <si>
    <t>13001553CF10A</t>
  </si>
  <si>
    <t>stephanie sirotkin</t>
  </si>
  <si>
    <t>sirotkin</t>
  </si>
  <si>
    <t>14006775CF10A</t>
  </si>
  <si>
    <t>carmen manzanares</t>
  </si>
  <si>
    <t>manzanares</t>
  </si>
  <si>
    <t>14004986MM10A</t>
  </si>
  <si>
    <t>travers terrell</t>
  </si>
  <si>
    <t>travers</t>
  </si>
  <si>
    <t>14012418CF10A</t>
  </si>
  <si>
    <t>keenan tisdale</t>
  </si>
  <si>
    <t>keenan</t>
  </si>
  <si>
    <t>14005459MM10A</t>
  </si>
  <si>
    <t>15001661MM10A</t>
  </si>
  <si>
    <t>Use/Poss/Drug Para/Plant/Grow</t>
  </si>
  <si>
    <t>maerethe graham</t>
  </si>
  <si>
    <t>maerethe</t>
  </si>
  <si>
    <t>13009582CF10A</t>
  </si>
  <si>
    <t>dwayne cormier</t>
  </si>
  <si>
    <t>14017157CF10A</t>
  </si>
  <si>
    <t>15002041CF10A</t>
  </si>
  <si>
    <t>marie civil</t>
  </si>
  <si>
    <t>civil</t>
  </si>
  <si>
    <t>13017459CF10A</t>
  </si>
  <si>
    <t>15071497TC40A</t>
  </si>
  <si>
    <t>richllen metellus</t>
  </si>
  <si>
    <t>richllen</t>
  </si>
  <si>
    <t>13014178CF10A</t>
  </si>
  <si>
    <t>richard taffee</t>
  </si>
  <si>
    <t>taffee</t>
  </si>
  <si>
    <t>jason celestino</t>
  </si>
  <si>
    <t>celestino</t>
  </si>
  <si>
    <t>14038218TC40A</t>
  </si>
  <si>
    <t>jason surace</t>
  </si>
  <si>
    <t>surace</t>
  </si>
  <si>
    <t>13021148MM10A</t>
  </si>
  <si>
    <t>15010916CF10A</t>
  </si>
  <si>
    <t>shontrice brinson</t>
  </si>
  <si>
    <t>shontrice</t>
  </si>
  <si>
    <t>14012623CF10A</t>
  </si>
  <si>
    <t>shawn hankerson</t>
  </si>
  <si>
    <t>13006560CF10A</t>
  </si>
  <si>
    <t>neville henry</t>
  </si>
  <si>
    <t>13003336CF10A</t>
  </si>
  <si>
    <t>13007031MO10A</t>
  </si>
  <si>
    <t>Retail Theft</t>
  </si>
  <si>
    <t>15000216MM10A</t>
  </si>
  <si>
    <t>fred alcius</t>
  </si>
  <si>
    <t>alcius</t>
  </si>
  <si>
    <t>13017574MM10A</t>
  </si>
  <si>
    <t>valentina parrish</t>
  </si>
  <si>
    <t>valentina</t>
  </si>
  <si>
    <t>13020094MM10A</t>
  </si>
  <si>
    <t>corey golden</t>
  </si>
  <si>
    <t>12014666CF10A</t>
  </si>
  <si>
    <t>adam gillstrap</t>
  </si>
  <si>
    <t>gillstrap</t>
  </si>
  <si>
    <t>13010848CF10A</t>
  </si>
  <si>
    <t>15018078TC20A</t>
  </si>
  <si>
    <t>dennis gelidon</t>
  </si>
  <si>
    <t>gelidon</t>
  </si>
  <si>
    <t>antonio murray</t>
  </si>
  <si>
    <t>11007464MM10A</t>
  </si>
  <si>
    <t>juliana byczkowski</t>
  </si>
  <si>
    <t>juliana</t>
  </si>
  <si>
    <t>byczkowski</t>
  </si>
  <si>
    <t>13014751MM10A</t>
  </si>
  <si>
    <t>camille hendricks</t>
  </si>
  <si>
    <t>14016488MM10A</t>
  </si>
  <si>
    <t>16000229MM10A</t>
  </si>
  <si>
    <t>ryan leonard</t>
  </si>
  <si>
    <t>14000996CF10A</t>
  </si>
  <si>
    <t>15006693MM10A</t>
  </si>
  <si>
    <t>15009879CF10A</t>
  </si>
  <si>
    <t>david micic</t>
  </si>
  <si>
    <t>micic</t>
  </si>
  <si>
    <t>jaime stepp</t>
  </si>
  <si>
    <t>stepp</t>
  </si>
  <si>
    <t>13005657MM10A</t>
  </si>
  <si>
    <t>14012287MM10A</t>
  </si>
  <si>
    <t>gordon smith</t>
  </si>
  <si>
    <t>13002427CF10A</t>
  </si>
  <si>
    <t>13013440CF10A</t>
  </si>
  <si>
    <t>Traffick Oxycodone    14g&gt;&lt;28g</t>
  </si>
  <si>
    <t>oba ifill</t>
  </si>
  <si>
    <t>oba</t>
  </si>
  <si>
    <t>ifill</t>
  </si>
  <si>
    <t>13000139CF10A</t>
  </si>
  <si>
    <t>Tamper With Witness</t>
  </si>
  <si>
    <t>valerie hill</t>
  </si>
  <si>
    <t>12003741CF10A</t>
  </si>
  <si>
    <t>marco fermincivolani</t>
  </si>
  <si>
    <t>fermincivolani</t>
  </si>
  <si>
    <t>15002279MM10A</t>
  </si>
  <si>
    <t>alicia heeralal</t>
  </si>
  <si>
    <t>heeralal</t>
  </si>
  <si>
    <t>14000517MM10A</t>
  </si>
  <si>
    <t>brianna sisson</t>
  </si>
  <si>
    <t>sisson</t>
  </si>
  <si>
    <t>10064008TC30A</t>
  </si>
  <si>
    <t>Temporary Tag</t>
  </si>
  <si>
    <t>john sanchez</t>
  </si>
  <si>
    <t>13017239CF10A</t>
  </si>
  <si>
    <t>antonio battle</t>
  </si>
  <si>
    <t>14014393CF10A</t>
  </si>
  <si>
    <t>15003659TC10A</t>
  </si>
  <si>
    <t>sylvan seenathsingh</t>
  </si>
  <si>
    <t>sylvan</t>
  </si>
  <si>
    <t>seenathsingh</t>
  </si>
  <si>
    <t>14042745MU10A</t>
  </si>
  <si>
    <t>devon lewisward</t>
  </si>
  <si>
    <t>lewisward</t>
  </si>
  <si>
    <t>maria marineau</t>
  </si>
  <si>
    <t>marineau</t>
  </si>
  <si>
    <t>13011899CF10A</t>
  </si>
  <si>
    <t>steven falcon</t>
  </si>
  <si>
    <t>14015643CF10A</t>
  </si>
  <si>
    <t>jeffrey sims</t>
  </si>
  <si>
    <t>13012323CF10A</t>
  </si>
  <si>
    <t>shandrica ward</t>
  </si>
  <si>
    <t>shandrica</t>
  </si>
  <si>
    <t>14016942CF10A</t>
  </si>
  <si>
    <t>michelle gonzalez</t>
  </si>
  <si>
    <t>13020372MM10A</t>
  </si>
  <si>
    <t>rosa zacariasreyes</t>
  </si>
  <si>
    <t>zacariasreyes</t>
  </si>
  <si>
    <t>09021940MM10A</t>
  </si>
  <si>
    <t>13001249CF10A</t>
  </si>
  <si>
    <t>13008214CF10A</t>
  </si>
  <si>
    <t>shawn beteza</t>
  </si>
  <si>
    <t>beteza</t>
  </si>
  <si>
    <t>13015599CF10A</t>
  </si>
  <si>
    <t>john mers</t>
  </si>
  <si>
    <t>mers</t>
  </si>
  <si>
    <t>14013972CF10A</t>
  </si>
  <si>
    <t>steven khan</t>
  </si>
  <si>
    <t>13015966MM10A</t>
  </si>
  <si>
    <t>edvaldo depaiva</t>
  </si>
  <si>
    <t>edvaldo</t>
  </si>
  <si>
    <t>depaiva</t>
  </si>
  <si>
    <t>14008515CF10A</t>
  </si>
  <si>
    <t>tiffaney batson</t>
  </si>
  <si>
    <t>tiffaney</t>
  </si>
  <si>
    <t>batson</t>
  </si>
  <si>
    <t>13016064CF10A</t>
  </si>
  <si>
    <t>danald champ</t>
  </si>
  <si>
    <t>danald</t>
  </si>
  <si>
    <t>champ</t>
  </si>
  <si>
    <t>13008161MM10A</t>
  </si>
  <si>
    <t>luis ayalaadorno</t>
  </si>
  <si>
    <t>ayalaadorno</t>
  </si>
  <si>
    <t>11006737CF10A</t>
  </si>
  <si>
    <t>15007127CF10A</t>
  </si>
  <si>
    <t>ava ashley</t>
  </si>
  <si>
    <t>ava</t>
  </si>
  <si>
    <t>14003784MM10A</t>
  </si>
  <si>
    <t>14013251MM10A</t>
  </si>
  <si>
    <t>zida boubacar</t>
  </si>
  <si>
    <t>zida</t>
  </si>
  <si>
    <t>boubacar</t>
  </si>
  <si>
    <t>13017204MM10A</t>
  </si>
  <si>
    <t>kaitlyn miebach</t>
  </si>
  <si>
    <t>kaitlyn</t>
  </si>
  <si>
    <t>miebach</t>
  </si>
  <si>
    <t>jose granados</t>
  </si>
  <si>
    <t>granados</t>
  </si>
  <si>
    <t>13009842CF10A</t>
  </si>
  <si>
    <t>antonio williams</t>
  </si>
  <si>
    <t>barry bell</t>
  </si>
  <si>
    <t>13002961CF10A</t>
  </si>
  <si>
    <t>philip stach</t>
  </si>
  <si>
    <t>stach</t>
  </si>
  <si>
    <t>natalia echavarria</t>
  </si>
  <si>
    <t>natalia</t>
  </si>
  <si>
    <t>echavarria</t>
  </si>
  <si>
    <t>14010544MM10A</t>
  </si>
  <si>
    <t>telford wallace</t>
  </si>
  <si>
    <t>telford</t>
  </si>
  <si>
    <t>13006054CF10A</t>
  </si>
  <si>
    <t>andre holston</t>
  </si>
  <si>
    <t>abigail pomales</t>
  </si>
  <si>
    <t>abigail</t>
  </si>
  <si>
    <t>pomales</t>
  </si>
  <si>
    <t>13019813MM10A</t>
  </si>
  <si>
    <t>juan gispert</t>
  </si>
  <si>
    <t>gispert</t>
  </si>
  <si>
    <t>14000738CF10A</t>
  </si>
  <si>
    <t>15044570TC30A</t>
  </si>
  <si>
    <t>ervin dean</t>
  </si>
  <si>
    <t>08005244CF10A</t>
  </si>
  <si>
    <t>tony stricklin</t>
  </si>
  <si>
    <t>stricklin</t>
  </si>
  <si>
    <t>14015921CF10A</t>
  </si>
  <si>
    <t>15004991CF10A</t>
  </si>
  <si>
    <t>richard mcdonald</t>
  </si>
  <si>
    <t>14011106MM10A</t>
  </si>
  <si>
    <t>adam young</t>
  </si>
  <si>
    <t>13016026CF10A</t>
  </si>
  <si>
    <t>tashoni mills</t>
  </si>
  <si>
    <t>tashoni</t>
  </si>
  <si>
    <t>14011032CF10A</t>
  </si>
  <si>
    <t>jahreal young</t>
  </si>
  <si>
    <t>jahreal</t>
  </si>
  <si>
    <t>13017043CF10A</t>
  </si>
  <si>
    <t>edmund bruguier</t>
  </si>
  <si>
    <t>bruguier</t>
  </si>
  <si>
    <t>13013889CF10A</t>
  </si>
  <si>
    <t>genevieve savage</t>
  </si>
  <si>
    <t>13023417MM10A</t>
  </si>
  <si>
    <t>dale heck</t>
  </si>
  <si>
    <t>heck</t>
  </si>
  <si>
    <t>13006576CF10A</t>
  </si>
  <si>
    <t>13011095MM10A</t>
  </si>
  <si>
    <t>jerry stott</t>
  </si>
  <si>
    <t>stott</t>
  </si>
  <si>
    <t>13013026CF10A</t>
  </si>
  <si>
    <t>13014626CF10A</t>
  </si>
  <si>
    <t>marcus russell</t>
  </si>
  <si>
    <t>13005868CF10A</t>
  </si>
  <si>
    <t>15013385CF10A</t>
  </si>
  <si>
    <t>marie brown</t>
  </si>
  <si>
    <t>13001549CF10A</t>
  </si>
  <si>
    <t>travis brooks</t>
  </si>
  <si>
    <t>13011922CF10A</t>
  </si>
  <si>
    <t>13083061TC40A</t>
  </si>
  <si>
    <t>willins louis</t>
  </si>
  <si>
    <t>willins</t>
  </si>
  <si>
    <t>14002330CF10A</t>
  </si>
  <si>
    <t>xavier gilbert</t>
  </si>
  <si>
    <t>13016124CF10A</t>
  </si>
  <si>
    <t>daniel taylor</t>
  </si>
  <si>
    <t>13002778CF10A</t>
  </si>
  <si>
    <t>13015209MM10A</t>
  </si>
  <si>
    <t>lorenzo pulliam</t>
  </si>
  <si>
    <t>pulliam</t>
  </si>
  <si>
    <t>13000750CF10A</t>
  </si>
  <si>
    <t>13006238CF10A</t>
  </si>
  <si>
    <t>ryan wert</t>
  </si>
  <si>
    <t>wert</t>
  </si>
  <si>
    <t>13016495CF10A</t>
  </si>
  <si>
    <t>veugopalan devaswamparambil</t>
  </si>
  <si>
    <t>veugopalan</t>
  </si>
  <si>
    <t>devaswamparambil</t>
  </si>
  <si>
    <t>14004308MU10A</t>
  </si>
  <si>
    <t>wayne gray</t>
  </si>
  <si>
    <t>13015688CF10A</t>
  </si>
  <si>
    <t>gregory taylor</t>
  </si>
  <si>
    <t>14003851CF10A</t>
  </si>
  <si>
    <t>tereese king</t>
  </si>
  <si>
    <t>tereese</t>
  </si>
  <si>
    <t>13018956MM10A</t>
  </si>
  <si>
    <t>john flowers</t>
  </si>
  <si>
    <t>13008592CF10A</t>
  </si>
  <si>
    <t>lisa jones</t>
  </si>
  <si>
    <t>13002010TC10A</t>
  </si>
  <si>
    <t>13005843MO10A</t>
  </si>
  <si>
    <t>pedro brito</t>
  </si>
  <si>
    <t>brito</t>
  </si>
  <si>
    <t>14013995MM10A</t>
  </si>
  <si>
    <t>14016413MM10A</t>
  </si>
  <si>
    <t>frank hamilton</t>
  </si>
  <si>
    <t>13011052CF10A</t>
  </si>
  <si>
    <t>alteus frederic</t>
  </si>
  <si>
    <t>alteus</t>
  </si>
  <si>
    <t>14012561CF10A</t>
  </si>
  <si>
    <t>chester ordonez</t>
  </si>
  <si>
    <t>chester</t>
  </si>
  <si>
    <t>ordonez</t>
  </si>
  <si>
    <t>14016998CF10A</t>
  </si>
  <si>
    <t>14014060CF10A</t>
  </si>
  <si>
    <t>paul gonzalez</t>
  </si>
  <si>
    <t>13000057CF10A</t>
  </si>
  <si>
    <t>andrew sanchious</t>
  </si>
  <si>
    <t>sanchious</t>
  </si>
  <si>
    <t>14011786CF10A</t>
  </si>
  <si>
    <t>15004671MM10A</t>
  </si>
  <si>
    <t>bridget crook</t>
  </si>
  <si>
    <t>bridget</t>
  </si>
  <si>
    <t>crook</t>
  </si>
  <si>
    <t>14015182CF10A</t>
  </si>
  <si>
    <t>oliver chance</t>
  </si>
  <si>
    <t>13004082CF10A</t>
  </si>
  <si>
    <t>14001208MM30A</t>
  </si>
  <si>
    <t>kelvin diaz</t>
  </si>
  <si>
    <t>13017296CF10A</t>
  </si>
  <si>
    <t>michael lewis</t>
  </si>
  <si>
    <t>15001201MO10A</t>
  </si>
  <si>
    <t>alysha beyerlein</t>
  </si>
  <si>
    <t>alysha</t>
  </si>
  <si>
    <t>beyerlein</t>
  </si>
  <si>
    <t>14016048CF10A</t>
  </si>
  <si>
    <t>15010005MM10A</t>
  </si>
  <si>
    <t>jaclyn garguilo</t>
  </si>
  <si>
    <t>jaclyn</t>
  </si>
  <si>
    <t>garguilo</t>
  </si>
  <si>
    <t>14003530MO40A</t>
  </si>
  <si>
    <t>15013229CF10A</t>
  </si>
  <si>
    <t>agustin betancourt</t>
  </si>
  <si>
    <t>13000918CF10A</t>
  </si>
  <si>
    <t>christopher ewald</t>
  </si>
  <si>
    <t>ewald</t>
  </si>
  <si>
    <t>14013686CF10A</t>
  </si>
  <si>
    <t>roberto sevilla</t>
  </si>
  <si>
    <t>sevilla</t>
  </si>
  <si>
    <t>14003762CF10A</t>
  </si>
  <si>
    <t>tomas batifora</t>
  </si>
  <si>
    <t>batifora</t>
  </si>
  <si>
    <t>13017821CF10A</t>
  </si>
  <si>
    <t>alexander lopez</t>
  </si>
  <si>
    <t>14004241CF10A</t>
  </si>
  <si>
    <t>14009053MM10A</t>
  </si>
  <si>
    <t>william boyd</t>
  </si>
  <si>
    <t>14064088NI20A</t>
  </si>
  <si>
    <t>16011885TC20A</t>
  </si>
  <si>
    <t>stephanie kangieser</t>
  </si>
  <si>
    <t>kangieser</t>
  </si>
  <si>
    <t>13010121CF10A</t>
  </si>
  <si>
    <t>Possession Of Cocaine</t>
  </si>
  <si>
    <t>13022550TC10A</t>
  </si>
  <si>
    <t>milka betances</t>
  </si>
  <si>
    <t>milka</t>
  </si>
  <si>
    <t>betances</t>
  </si>
  <si>
    <t>14010049CF10A</t>
  </si>
  <si>
    <t>kedric taylor</t>
  </si>
  <si>
    <t>kedric</t>
  </si>
  <si>
    <t>13016731CF10A</t>
  </si>
  <si>
    <t>14017192CF10A</t>
  </si>
  <si>
    <t>14011090CF10A</t>
  </si>
  <si>
    <t>dennis satahoo</t>
  </si>
  <si>
    <t>satahoo</t>
  </si>
  <si>
    <t>james dirette</t>
  </si>
  <si>
    <t>dirette</t>
  </si>
  <si>
    <t>14006114CF10A</t>
  </si>
  <si>
    <t>whitemore burrows</t>
  </si>
  <si>
    <t>whitemore</t>
  </si>
  <si>
    <t>14012091MM10A</t>
  </si>
  <si>
    <t>jean michel</t>
  </si>
  <si>
    <t>13006473CF10A</t>
  </si>
  <si>
    <t>travis douglas</t>
  </si>
  <si>
    <t>13014754MM10A</t>
  </si>
  <si>
    <t>14002785MM20A</t>
  </si>
  <si>
    <t>lisa byrum</t>
  </si>
  <si>
    <t>byrum</t>
  </si>
  <si>
    <t>13017167CF10A</t>
  </si>
  <si>
    <t>nancy castellon</t>
  </si>
  <si>
    <t>castellon</t>
  </si>
  <si>
    <t>14012092MM10A</t>
  </si>
  <si>
    <t>carlos benitez</t>
  </si>
  <si>
    <t>14004167CF10A</t>
  </si>
  <si>
    <t>15005332CF10A</t>
  </si>
  <si>
    <t>cesar gonzalez</t>
  </si>
  <si>
    <t>14014410CF10A</t>
  </si>
  <si>
    <t>16008296TC20A</t>
  </si>
  <si>
    <t>vaughn white</t>
  </si>
  <si>
    <t>13004293CF10A</t>
  </si>
  <si>
    <t>15016952TC40A</t>
  </si>
  <si>
    <t>maria cohen</t>
  </si>
  <si>
    <t>14005920CF10A</t>
  </si>
  <si>
    <t>robert murphy</t>
  </si>
  <si>
    <t>david adams</t>
  </si>
  <si>
    <t>14004606CF10A</t>
  </si>
  <si>
    <t>14053678TC30A</t>
  </si>
  <si>
    <t>michael zorabedian</t>
  </si>
  <si>
    <t>zorabedian</t>
  </si>
  <si>
    <t>14009998CF10A</t>
  </si>
  <si>
    <t>malina campbell</t>
  </si>
  <si>
    <t>malina</t>
  </si>
  <si>
    <t>13005459MM10A</t>
  </si>
  <si>
    <t>gregory beder</t>
  </si>
  <si>
    <t>beder</t>
  </si>
  <si>
    <t>13021139MM10A</t>
  </si>
  <si>
    <t>jacob baziak</t>
  </si>
  <si>
    <t>baziak</t>
  </si>
  <si>
    <t>14006771CF10A</t>
  </si>
  <si>
    <t>Harm Public Servant Or Family</t>
  </si>
  <si>
    <t>15001138MM10A</t>
  </si>
  <si>
    <t>jorge alarcon</t>
  </si>
  <si>
    <t>14016626CF10A</t>
  </si>
  <si>
    <t>15008641TC40A</t>
  </si>
  <si>
    <t>yveney magnant</t>
  </si>
  <si>
    <t>yveney</t>
  </si>
  <si>
    <t>magnant</t>
  </si>
  <si>
    <t>14013273MM10A</t>
  </si>
  <si>
    <t>donald jarrett</t>
  </si>
  <si>
    <t>13017381CF10A</t>
  </si>
  <si>
    <t>16000452MM30A</t>
  </si>
  <si>
    <t>james brantley</t>
  </si>
  <si>
    <t>13004270CF10A</t>
  </si>
  <si>
    <t>kaleb zackery</t>
  </si>
  <si>
    <t>kaleb</t>
  </si>
  <si>
    <t>13009075MM10A</t>
  </si>
  <si>
    <t>15011459TC10A</t>
  </si>
  <si>
    <t>stuart swalm</t>
  </si>
  <si>
    <t>swalm</t>
  </si>
  <si>
    <t>14008307MO10A</t>
  </si>
  <si>
    <t>mariah jackson</t>
  </si>
  <si>
    <t>mariah</t>
  </si>
  <si>
    <t>14001630MM10A</t>
  </si>
  <si>
    <t>david milgram</t>
  </si>
  <si>
    <t>milgram</t>
  </si>
  <si>
    <t>14015202CF10A</t>
  </si>
  <si>
    <t>tiwan hunter</t>
  </si>
  <si>
    <t>tiwan</t>
  </si>
  <si>
    <t>13002648CF10A</t>
  </si>
  <si>
    <t>augustin altagrace</t>
  </si>
  <si>
    <t>altagrace</t>
  </si>
  <si>
    <t>raymond siggins</t>
  </si>
  <si>
    <t>siggins</t>
  </si>
  <si>
    <t>13013226CF10A</t>
  </si>
  <si>
    <t>anthony white</t>
  </si>
  <si>
    <t>calvin chamblis</t>
  </si>
  <si>
    <t>chamblis</t>
  </si>
  <si>
    <t>13000285CF10A</t>
  </si>
  <si>
    <t>juan ramirez</t>
  </si>
  <si>
    <t>veronica bonilla</t>
  </si>
  <si>
    <t>14044494MU10A</t>
  </si>
  <si>
    <t>nicholas scafidi</t>
  </si>
  <si>
    <t>scafidi</t>
  </si>
  <si>
    <t>13005002CF10A</t>
  </si>
  <si>
    <t>ken tanaka</t>
  </si>
  <si>
    <t>tanaka</t>
  </si>
  <si>
    <t>lashunda barbary</t>
  </si>
  <si>
    <t>lashunda</t>
  </si>
  <si>
    <t>13005445CF10A</t>
  </si>
  <si>
    <t>bruce myers</t>
  </si>
  <si>
    <t>13005312CF10A</t>
  </si>
  <si>
    <t>13005719CF10A</t>
  </si>
  <si>
    <t>petula holder</t>
  </si>
  <si>
    <t>petula</t>
  </si>
  <si>
    <t>14007770CF10A</t>
  </si>
  <si>
    <t>jermayne riosquinones</t>
  </si>
  <si>
    <t>jermayne</t>
  </si>
  <si>
    <t>riosquinones</t>
  </si>
  <si>
    <t>14015692CF10A</t>
  </si>
  <si>
    <t>elvis morales</t>
  </si>
  <si>
    <t>13009554CF10A</t>
  </si>
  <si>
    <t>thomas dunham</t>
  </si>
  <si>
    <t>dunham</t>
  </si>
  <si>
    <t>13003619CF10A</t>
  </si>
  <si>
    <t>13014466CF10A</t>
  </si>
  <si>
    <t>diane gay</t>
  </si>
  <si>
    <t>13008747MM10A</t>
  </si>
  <si>
    <t>cameron weaver</t>
  </si>
  <si>
    <t>13011238CF10A</t>
  </si>
  <si>
    <t>jessalyn balentine</t>
  </si>
  <si>
    <t>jessalyn</t>
  </si>
  <si>
    <t>14007480MM10A</t>
  </si>
  <si>
    <t>14003333MM40A</t>
  </si>
  <si>
    <t>oscar pope</t>
  </si>
  <si>
    <t>13009648CF10A</t>
  </si>
  <si>
    <t>13013848CF10A</t>
  </si>
  <si>
    <t>maria gomez</t>
  </si>
  <si>
    <t>14014966MM10A</t>
  </si>
  <si>
    <t>demetrius bryant</t>
  </si>
  <si>
    <t>11003479MO40A</t>
  </si>
  <si>
    <t>joseph aponte</t>
  </si>
  <si>
    <t>aponte</t>
  </si>
  <si>
    <t>12008583MM10A</t>
  </si>
  <si>
    <t>14031877TC20A</t>
  </si>
  <si>
    <t>albert rosales</t>
  </si>
  <si>
    <t>14008216MM10A</t>
  </si>
  <si>
    <t>stephanie bryant</t>
  </si>
  <si>
    <t>14006165CF10A</t>
  </si>
  <si>
    <t>nathan brown</t>
  </si>
  <si>
    <t>13014795CF10A</t>
  </si>
  <si>
    <t>13001580MM30A</t>
  </si>
  <si>
    <t>gilton bain</t>
  </si>
  <si>
    <t>gilton</t>
  </si>
  <si>
    <t>bain</t>
  </si>
  <si>
    <t>13003163CF10A</t>
  </si>
  <si>
    <t>brian cole</t>
  </si>
  <si>
    <t>cole</t>
  </si>
  <si>
    <t>11078240TC20A</t>
  </si>
  <si>
    <t>timothy henry</t>
  </si>
  <si>
    <t>juan prebal</t>
  </si>
  <si>
    <t>prebal</t>
  </si>
  <si>
    <t>13016608CF10A</t>
  </si>
  <si>
    <t>14000745CF10A</t>
  </si>
  <si>
    <t>ajai ortiz</t>
  </si>
  <si>
    <t>ajai</t>
  </si>
  <si>
    <t>14008373MM10A</t>
  </si>
  <si>
    <t>wilner mascary</t>
  </si>
  <si>
    <t>wilner</t>
  </si>
  <si>
    <t>mascary</t>
  </si>
  <si>
    <t>12013816CF10A</t>
  </si>
  <si>
    <t>eric smithberg</t>
  </si>
  <si>
    <t>smithberg</t>
  </si>
  <si>
    <t>13000586MM10A</t>
  </si>
  <si>
    <t>sean mckinney</t>
  </si>
  <si>
    <t>13002848CF10A</t>
  </si>
  <si>
    <t>13018704MM10A</t>
  </si>
  <si>
    <t>melinda white</t>
  </si>
  <si>
    <t>14001015CF10A</t>
  </si>
  <si>
    <t>roberto romero</t>
  </si>
  <si>
    <t>lori lester</t>
  </si>
  <si>
    <t>nia-tarin mars</t>
  </si>
  <si>
    <t>nia-tarin</t>
  </si>
  <si>
    <t>mars</t>
  </si>
  <si>
    <t>13017645CF10A</t>
  </si>
  <si>
    <t>arturo garcia</t>
  </si>
  <si>
    <t>yaquelyn iranzo</t>
  </si>
  <si>
    <t>yaquelyn</t>
  </si>
  <si>
    <t>iranzo</t>
  </si>
  <si>
    <t>13011462MM10A</t>
  </si>
  <si>
    <t>calvin foster</t>
  </si>
  <si>
    <t>14008333MM10A</t>
  </si>
  <si>
    <t>marcus johnson</t>
  </si>
  <si>
    <t>14015122CF10A</t>
  </si>
  <si>
    <t>14015324CF10A</t>
  </si>
  <si>
    <t>juan vacca ramirez</t>
  </si>
  <si>
    <t>vacca ramirez</t>
  </si>
  <si>
    <t>michael pratt</t>
  </si>
  <si>
    <t>13016989CF10A</t>
  </si>
  <si>
    <t>13017594CF10A</t>
  </si>
  <si>
    <t>marcos castellanos</t>
  </si>
  <si>
    <t>14013080MM10A</t>
  </si>
  <si>
    <t>15000567MM20A</t>
  </si>
  <si>
    <t>zelda kinchen</t>
  </si>
  <si>
    <t>zelda</t>
  </si>
  <si>
    <t>kinchen</t>
  </si>
  <si>
    <t>11014615CF10A</t>
  </si>
  <si>
    <t>dilica lemon</t>
  </si>
  <si>
    <t>dilica</t>
  </si>
  <si>
    <t>lemon</t>
  </si>
  <si>
    <t>14008659CF10A</t>
  </si>
  <si>
    <t>julio cubas</t>
  </si>
  <si>
    <t>cubas</t>
  </si>
  <si>
    <t>14009726MM10A</t>
  </si>
  <si>
    <t>delama casimir</t>
  </si>
  <si>
    <t>delama</t>
  </si>
  <si>
    <t>casimir</t>
  </si>
  <si>
    <t>13000551CF10A</t>
  </si>
  <si>
    <t>14005038CF10A</t>
  </si>
  <si>
    <t>14015208MM10A</t>
  </si>
  <si>
    <t>carl fleming</t>
  </si>
  <si>
    <t>13002762CF10A</t>
  </si>
  <si>
    <t>silvio zapata</t>
  </si>
  <si>
    <t>zapata</t>
  </si>
  <si>
    <t>14012401MU10A</t>
  </si>
  <si>
    <t>ralston drummond</t>
  </si>
  <si>
    <t>ralston</t>
  </si>
  <si>
    <t>drummond</t>
  </si>
  <si>
    <t>savanna saintilus</t>
  </si>
  <si>
    <t>savanna</t>
  </si>
  <si>
    <t>saintilus</t>
  </si>
  <si>
    <t>13000307CF10A</t>
  </si>
  <si>
    <t>14002273CF10A</t>
  </si>
  <si>
    <t>travis reed</t>
  </si>
  <si>
    <t>13001791CF10A</t>
  </si>
  <si>
    <t>Possess Cannabis 1000FTSch</t>
  </si>
  <si>
    <t>sheridan collier</t>
  </si>
  <si>
    <t>13016504CF10A</t>
  </si>
  <si>
    <t>ledford parnell</t>
  </si>
  <si>
    <t>ledford</t>
  </si>
  <si>
    <t>parnell</t>
  </si>
  <si>
    <t>terrance moye</t>
  </si>
  <si>
    <t>moye</t>
  </si>
  <si>
    <t>13005072CF10A</t>
  </si>
  <si>
    <t>jonathan mcreed</t>
  </si>
  <si>
    <t>13000125CF10A</t>
  </si>
  <si>
    <t>13020997MM10A</t>
  </si>
  <si>
    <t>tylus gaskin</t>
  </si>
  <si>
    <t>tylus</t>
  </si>
  <si>
    <t>gaskin</t>
  </si>
  <si>
    <t>14017665MM10A</t>
  </si>
  <si>
    <t>brandon ross</t>
  </si>
  <si>
    <t>13001740CF10A</t>
  </si>
  <si>
    <t>13007175MM10A</t>
  </si>
  <si>
    <t>boston johnson</t>
  </si>
  <si>
    <t>13021226MM10A</t>
  </si>
  <si>
    <t>15009798MM10A</t>
  </si>
  <si>
    <t>roy cullum</t>
  </si>
  <si>
    <t>cullum</t>
  </si>
  <si>
    <t>14005772CF10A</t>
  </si>
  <si>
    <t>glenn morris</t>
  </si>
  <si>
    <t>13012607CF10A</t>
  </si>
  <si>
    <t>basil mendez</t>
  </si>
  <si>
    <t>14007400MM10A</t>
  </si>
  <si>
    <t>marcus posey</t>
  </si>
  <si>
    <t>13001692CF10A</t>
  </si>
  <si>
    <t>adrian torres</t>
  </si>
  <si>
    <t>13000391CF10A</t>
  </si>
  <si>
    <t>13017564CF10A</t>
  </si>
  <si>
    <t>aaron williams</t>
  </si>
  <si>
    <t>roger byrum</t>
  </si>
  <si>
    <t>13017526CF10A</t>
  </si>
  <si>
    <t>zachary moore</t>
  </si>
  <si>
    <t>13001323CF10A</t>
  </si>
  <si>
    <t>13015575MM10A</t>
  </si>
  <si>
    <t>14011902CF10A</t>
  </si>
  <si>
    <t>nickles stfleur</t>
  </si>
  <si>
    <t>nickles</t>
  </si>
  <si>
    <t>13017336CF10A</t>
  </si>
  <si>
    <t>14015878CF10A</t>
  </si>
  <si>
    <t>maricelis hernandez</t>
  </si>
  <si>
    <t>maricelis</t>
  </si>
  <si>
    <t>13005536CF10A</t>
  </si>
  <si>
    <t>Consp Traff Oxycodone  4g&gt;&lt;14g</t>
  </si>
  <si>
    <t>ronald camillo</t>
  </si>
  <si>
    <t>camillo</t>
  </si>
  <si>
    <t>14016888MM10A</t>
  </si>
  <si>
    <t>michael madia</t>
  </si>
  <si>
    <t>madia</t>
  </si>
  <si>
    <t>13001825CF10A</t>
  </si>
  <si>
    <t>bertilio pulopez</t>
  </si>
  <si>
    <t>bertilio</t>
  </si>
  <si>
    <t>pulopez</t>
  </si>
  <si>
    <t>14012257CF10A</t>
  </si>
  <si>
    <t>yolanda smith</t>
  </si>
  <si>
    <t>13002756CF10A</t>
  </si>
  <si>
    <t>13035344TC10A</t>
  </si>
  <si>
    <t>14015523CF10A</t>
  </si>
  <si>
    <t>samantha duvignaud</t>
  </si>
  <si>
    <t>14003857CF10A</t>
  </si>
  <si>
    <t>15036490TC30A</t>
  </si>
  <si>
    <t>ella burburan</t>
  </si>
  <si>
    <t>ella</t>
  </si>
  <si>
    <t>burburan</t>
  </si>
  <si>
    <t>14004619MM10A</t>
  </si>
  <si>
    <t>shmide dessources</t>
  </si>
  <si>
    <t>shmide</t>
  </si>
  <si>
    <t>dessources</t>
  </si>
  <si>
    <t>14008466CF10A</t>
  </si>
  <si>
    <t>jeremy smith</t>
  </si>
  <si>
    <t>13006125CF10A</t>
  </si>
  <si>
    <t>15007109MM10A</t>
  </si>
  <si>
    <t>vladimir sufra</t>
  </si>
  <si>
    <t>sufra</t>
  </si>
  <si>
    <t>14015245CF10A</t>
  </si>
  <si>
    <t>15000555MM20A</t>
  </si>
  <si>
    <t>isaac gray</t>
  </si>
  <si>
    <t>13003921CF10A</t>
  </si>
  <si>
    <t>jerald thornton</t>
  </si>
  <si>
    <t>14003315CF10A</t>
  </si>
  <si>
    <t>14068881TC20A</t>
  </si>
  <si>
    <t>kenneth mcminn</t>
  </si>
  <si>
    <t>mcminn</t>
  </si>
  <si>
    <t>13003469CF10A</t>
  </si>
  <si>
    <t>wilbert charles</t>
  </si>
  <si>
    <t>14016285CF10A</t>
  </si>
  <si>
    <t>keon johnson</t>
  </si>
  <si>
    <t>14001471CF10A</t>
  </si>
  <si>
    <t>earl murray</t>
  </si>
  <si>
    <t>14006836CF10A</t>
  </si>
  <si>
    <t>marqus washington</t>
  </si>
  <si>
    <t>marqus</t>
  </si>
  <si>
    <t>13008331CF10A</t>
  </si>
  <si>
    <t>jeff lafferriere</t>
  </si>
  <si>
    <t>lafferriere</t>
  </si>
  <si>
    <t>13012076CF10A</t>
  </si>
  <si>
    <t>14024190TC10A</t>
  </si>
  <si>
    <t>kenneth harris</t>
  </si>
  <si>
    <t>13022690MM10A</t>
  </si>
  <si>
    <t>akeine banner</t>
  </si>
  <si>
    <t>akeine</t>
  </si>
  <si>
    <t>banner</t>
  </si>
  <si>
    <t>13000047CF10A</t>
  </si>
  <si>
    <t>13017941CF10A</t>
  </si>
  <si>
    <t>james mullin</t>
  </si>
  <si>
    <t>mullin</t>
  </si>
  <si>
    <t>14015199CF10A</t>
  </si>
  <si>
    <t>cedgar caraveo</t>
  </si>
  <si>
    <t>cedgar</t>
  </si>
  <si>
    <t>caraveo</t>
  </si>
  <si>
    <t>13005679CF10A</t>
  </si>
  <si>
    <t>judy fleurimond</t>
  </si>
  <si>
    <t>fleurimond</t>
  </si>
  <si>
    <t>13015008CF10A</t>
  </si>
  <si>
    <t>travas chance</t>
  </si>
  <si>
    <t>travas</t>
  </si>
  <si>
    <t>14000937MM10A</t>
  </si>
  <si>
    <t>15004949TC30A</t>
  </si>
  <si>
    <t>joe moore</t>
  </si>
  <si>
    <t>14014859CF10A</t>
  </si>
  <si>
    <t>elizabeth carlson</t>
  </si>
  <si>
    <t>13013862CF10A</t>
  </si>
  <si>
    <t>louis kaye</t>
  </si>
  <si>
    <t>14013465CF10A</t>
  </si>
  <si>
    <t>kela simpson</t>
  </si>
  <si>
    <t>kela</t>
  </si>
  <si>
    <t>04016984CF10C</t>
  </si>
  <si>
    <t>cassius cooper</t>
  </si>
  <si>
    <t>cassius</t>
  </si>
  <si>
    <t>13017825CF10A</t>
  </si>
  <si>
    <t>edwin oliva</t>
  </si>
  <si>
    <t>oliva</t>
  </si>
  <si>
    <t>13020111MM10A</t>
  </si>
  <si>
    <t>dantae roland</t>
  </si>
  <si>
    <t>13000890CF10A</t>
  </si>
  <si>
    <t>14005610CF10A</t>
  </si>
  <si>
    <t>osvaldo nino</t>
  </si>
  <si>
    <t>nino</t>
  </si>
  <si>
    <t>13007740CF10A</t>
  </si>
  <si>
    <t>justin veras</t>
  </si>
  <si>
    <t>veras</t>
  </si>
  <si>
    <t>14008691CF10A</t>
  </si>
  <si>
    <t>brandon altenried</t>
  </si>
  <si>
    <t>altenried</t>
  </si>
  <si>
    <t>13002345CF10A</t>
  </si>
  <si>
    <t>13014528CF10A</t>
  </si>
  <si>
    <t>dianelys guanchecruz</t>
  </si>
  <si>
    <t>dianelys</t>
  </si>
  <si>
    <t>guanchecruz</t>
  </si>
  <si>
    <t>14015031CF10A</t>
  </si>
  <si>
    <t>jorge santiago</t>
  </si>
  <si>
    <t>14009267CF10A</t>
  </si>
  <si>
    <t>doyle dixon</t>
  </si>
  <si>
    <t>14016881MM10A</t>
  </si>
  <si>
    <t>antwoin graham</t>
  </si>
  <si>
    <t>antwoin</t>
  </si>
  <si>
    <t>13001063CF10A</t>
  </si>
  <si>
    <t>13023858MM10A</t>
  </si>
  <si>
    <t>13016111CF10A</t>
  </si>
  <si>
    <t>mathew miranda</t>
  </si>
  <si>
    <t>13022788MM10A</t>
  </si>
  <si>
    <t>margaret brezina</t>
  </si>
  <si>
    <t>brezina</t>
  </si>
  <si>
    <t>14012423CF10A</t>
  </si>
  <si>
    <t>15004427MM10A</t>
  </si>
  <si>
    <t>jermaine minott</t>
  </si>
  <si>
    <t>minott</t>
  </si>
  <si>
    <t>14013166CF10A</t>
  </si>
  <si>
    <t>Possess w/I/Utter Forged Bills</t>
  </si>
  <si>
    <t>piero delsolar</t>
  </si>
  <si>
    <t>piero</t>
  </si>
  <si>
    <t>delsolar</t>
  </si>
  <si>
    <t>13005703MM10A</t>
  </si>
  <si>
    <t>tracy jackson</t>
  </si>
  <si>
    <t>14012456CF10A</t>
  </si>
  <si>
    <t>15006130MM10A</t>
  </si>
  <si>
    <t>michael alen</t>
  </si>
  <si>
    <t>alen</t>
  </si>
  <si>
    <t>13014426CF10A</t>
  </si>
  <si>
    <t>14041452TC10A</t>
  </si>
  <si>
    <t>john hanson</t>
  </si>
  <si>
    <t>13009665CF10A</t>
  </si>
  <si>
    <t>14002633MM10A</t>
  </si>
  <si>
    <t>ricky burley</t>
  </si>
  <si>
    <t>13012027MM10A</t>
  </si>
  <si>
    <t>christian henriquez</t>
  </si>
  <si>
    <t>henriquez</t>
  </si>
  <si>
    <t>13004964CF10A</t>
  </si>
  <si>
    <t>christian waters-perez</t>
  </si>
  <si>
    <t>waters-perez</t>
  </si>
  <si>
    <t>14011763CF10A</t>
  </si>
  <si>
    <t>adam rivera</t>
  </si>
  <si>
    <t>13023230MM10A</t>
  </si>
  <si>
    <t>cassandra louis</t>
  </si>
  <si>
    <t>13002356CF10A</t>
  </si>
  <si>
    <t>abraham gutierrez</t>
  </si>
  <si>
    <t>11015284CF10A</t>
  </si>
  <si>
    <t>adam ball</t>
  </si>
  <si>
    <t>ball</t>
  </si>
  <si>
    <t>13004485CF10A</t>
  </si>
  <si>
    <t>14010974CF10A</t>
  </si>
  <si>
    <t>vanessa gause</t>
  </si>
  <si>
    <t>gause</t>
  </si>
  <si>
    <t>13027058TC10A</t>
  </si>
  <si>
    <t>tony daniels</t>
  </si>
  <si>
    <t>13012223CF10A</t>
  </si>
  <si>
    <t>14010642TC20A</t>
  </si>
  <si>
    <t>leighton morris</t>
  </si>
  <si>
    <t>14014277CF10A</t>
  </si>
  <si>
    <t>gary west</t>
  </si>
  <si>
    <t>14014648CF10A</t>
  </si>
  <si>
    <t>christopher adeyemiorigho</t>
  </si>
  <si>
    <t>adeyemiorigho</t>
  </si>
  <si>
    <t>14012327MM10A</t>
  </si>
  <si>
    <t>ronald hardy</t>
  </si>
  <si>
    <t>14012762MM10A</t>
  </si>
  <si>
    <t>violet hammond</t>
  </si>
  <si>
    <t>violet</t>
  </si>
  <si>
    <t>14008768MM10A</t>
  </si>
  <si>
    <t>14001346MM30A</t>
  </si>
  <si>
    <t>david pierre</t>
  </si>
  <si>
    <t>13003860TC10A</t>
  </si>
  <si>
    <t>13020940TC10A</t>
  </si>
  <si>
    <t>eddie vargas</t>
  </si>
  <si>
    <t>08004604CF10A</t>
  </si>
  <si>
    <t>16002121MM10A</t>
  </si>
  <si>
    <t>shaquille brown</t>
  </si>
  <si>
    <t>14002366CF10A</t>
  </si>
  <si>
    <t>elvis lopez</t>
  </si>
  <si>
    <t>11005592CF10A</t>
  </si>
  <si>
    <t>sonny fox</t>
  </si>
  <si>
    <t>14008219MM10A</t>
  </si>
  <si>
    <t>sade jones</t>
  </si>
  <si>
    <t>14007393CF10A</t>
  </si>
  <si>
    <t>alphonso davis</t>
  </si>
  <si>
    <t>13002146TC10A</t>
  </si>
  <si>
    <t>13016772TC10A</t>
  </si>
  <si>
    <t>brandon wong</t>
  </si>
  <si>
    <t>wong</t>
  </si>
  <si>
    <t>13006345CF10A</t>
  </si>
  <si>
    <t>fredrick martin</t>
  </si>
  <si>
    <t>09010099CF10A</t>
  </si>
  <si>
    <t>olivia marshall</t>
  </si>
  <si>
    <t>14015054CF10A</t>
  </si>
  <si>
    <t>15000359MM10A</t>
  </si>
  <si>
    <t>sabrina roper</t>
  </si>
  <si>
    <t>roper</t>
  </si>
  <si>
    <t>13005982CF10A</t>
  </si>
  <si>
    <t>rufus president</t>
  </si>
  <si>
    <t>president</t>
  </si>
  <si>
    <t>13006085MO10A</t>
  </si>
  <si>
    <t>13018035MM10A</t>
  </si>
  <si>
    <t>gary blake</t>
  </si>
  <si>
    <t>13003097CF10A</t>
  </si>
  <si>
    <t>14023559TC10A</t>
  </si>
  <si>
    <t>troy shellman</t>
  </si>
  <si>
    <t>13002237CF10A</t>
  </si>
  <si>
    <t>14005305MM10A</t>
  </si>
  <si>
    <t>stephanie nevels</t>
  </si>
  <si>
    <t>nevels</t>
  </si>
  <si>
    <t>09002853MO30A</t>
  </si>
  <si>
    <t>Consume Alcoholic Bev Pub</t>
  </si>
  <si>
    <t>joe thetais</t>
  </si>
  <si>
    <t>thetais</t>
  </si>
  <si>
    <t>13014659CF10A</t>
  </si>
  <si>
    <t>shaquille antonio</t>
  </si>
  <si>
    <t>14010903CF10A</t>
  </si>
  <si>
    <t>kristi malone</t>
  </si>
  <si>
    <t>malone</t>
  </si>
  <si>
    <t>14011235CF10A</t>
  </si>
  <si>
    <t>daniel rosario</t>
  </si>
  <si>
    <t>13003495CF10A</t>
  </si>
  <si>
    <t>alexus bohler</t>
  </si>
  <si>
    <t>bohler</t>
  </si>
  <si>
    <t>14008663CF10A</t>
  </si>
  <si>
    <t>daniel fowler</t>
  </si>
  <si>
    <t>14023336MU10A</t>
  </si>
  <si>
    <t>mark kenol</t>
  </si>
  <si>
    <t>kenol</t>
  </si>
  <si>
    <t>eli schmiedeknicht</t>
  </si>
  <si>
    <t>eli</t>
  </si>
  <si>
    <t>schmiedeknicht</t>
  </si>
  <si>
    <t>13007284CF10A</t>
  </si>
  <si>
    <t>Pos Cannabis W/I/D/S Near Worsh</t>
  </si>
  <si>
    <t>philippi altomari</t>
  </si>
  <si>
    <t>philippi</t>
  </si>
  <si>
    <t>altomari</t>
  </si>
  <si>
    <t>14014926CF10A</t>
  </si>
  <si>
    <t>15000932CF10A</t>
  </si>
  <si>
    <t>jennifer jarocki</t>
  </si>
  <si>
    <t>jarocki</t>
  </si>
  <si>
    <t>13015677CF10A</t>
  </si>
  <si>
    <t>patrick santiago</t>
  </si>
  <si>
    <t>13017021MM10A</t>
  </si>
  <si>
    <t>14016516TC20A</t>
  </si>
  <si>
    <t>bryan burnett</t>
  </si>
  <si>
    <t>burnett</t>
  </si>
  <si>
    <t>13001431CF10A</t>
  </si>
  <si>
    <t>jon lamore</t>
  </si>
  <si>
    <t>lamore</t>
  </si>
  <si>
    <t>13012812CF10A</t>
  </si>
  <si>
    <t>shellene thorpe</t>
  </si>
  <si>
    <t>shellene</t>
  </si>
  <si>
    <t>14005238MM10A</t>
  </si>
  <si>
    <t>14016669MM10A</t>
  </si>
  <si>
    <t>rashidi nightingale</t>
  </si>
  <si>
    <t>rashidi</t>
  </si>
  <si>
    <t>nightingale</t>
  </si>
  <si>
    <t>13004701CF10A</t>
  </si>
  <si>
    <t>reginald fox</t>
  </si>
  <si>
    <t>14002627MM10A</t>
  </si>
  <si>
    <t>14017279MM10A</t>
  </si>
  <si>
    <t>michael babbit</t>
  </si>
  <si>
    <t>babbit</t>
  </si>
  <si>
    <t>13004102CF10A</t>
  </si>
  <si>
    <t>13009901MM10A</t>
  </si>
  <si>
    <t>robie brown</t>
  </si>
  <si>
    <t>robie</t>
  </si>
  <si>
    <t>13018928MM10A</t>
  </si>
  <si>
    <t>14000757MM40A</t>
  </si>
  <si>
    <t>16000514MM10A</t>
  </si>
  <si>
    <t>semisi afu</t>
  </si>
  <si>
    <t>semisi</t>
  </si>
  <si>
    <t>afu</t>
  </si>
  <si>
    <t>13011997CF10A</t>
  </si>
  <si>
    <t>raechel brown</t>
  </si>
  <si>
    <t>raechel</t>
  </si>
  <si>
    <t>14016084MM10A</t>
  </si>
  <si>
    <t>kathy floris</t>
  </si>
  <si>
    <t>kathy</t>
  </si>
  <si>
    <t>floris</t>
  </si>
  <si>
    <t>13011894MM10A</t>
  </si>
  <si>
    <t>ervin jones</t>
  </si>
  <si>
    <t>13013430CF10A</t>
  </si>
  <si>
    <t>15016323CF10A</t>
  </si>
  <si>
    <t>matthew dameron</t>
  </si>
  <si>
    <t>dameron</t>
  </si>
  <si>
    <t>13000290CF10A</t>
  </si>
  <si>
    <t>13001383CF10A</t>
  </si>
  <si>
    <t>cody anderson</t>
  </si>
  <si>
    <t>14037534MU10A</t>
  </si>
  <si>
    <t>yonnatan coronell</t>
  </si>
  <si>
    <t>yonnatan</t>
  </si>
  <si>
    <t>coronell</t>
  </si>
  <si>
    <t>13007651MM10A</t>
  </si>
  <si>
    <t>13011045MM10A</t>
  </si>
  <si>
    <t>juan hawthorne</t>
  </si>
  <si>
    <t>14017146CF10A</t>
  </si>
  <si>
    <t>15000773CF10A</t>
  </si>
  <si>
    <t>marc fenelon</t>
  </si>
  <si>
    <t>13015135CF10A</t>
  </si>
  <si>
    <t>charlene cousino</t>
  </si>
  <si>
    <t>14002627CF10A</t>
  </si>
  <si>
    <t>15002047CF10A</t>
  </si>
  <si>
    <t>eriberto gomez</t>
  </si>
  <si>
    <t>eriberto</t>
  </si>
  <si>
    <t>13005008CF10A</t>
  </si>
  <si>
    <t>james amboise</t>
  </si>
  <si>
    <t>amboise</t>
  </si>
  <si>
    <t>13001582CF10A</t>
  </si>
  <si>
    <t>13008782CF10A</t>
  </si>
  <si>
    <t>shain mills</t>
  </si>
  <si>
    <t>shain</t>
  </si>
  <si>
    <t>10013534CF10A</t>
  </si>
  <si>
    <t>14004088CF10A</t>
  </si>
  <si>
    <t>rashad emmons</t>
  </si>
  <si>
    <t>emmons</t>
  </si>
  <si>
    <t>13004747CF10A</t>
  </si>
  <si>
    <t>charlie simmons</t>
  </si>
  <si>
    <t>13015140CF10A</t>
  </si>
  <si>
    <t>adam salum</t>
  </si>
  <si>
    <t>salum</t>
  </si>
  <si>
    <t>14009238CF10A</t>
  </si>
  <si>
    <t>14079682TC40A</t>
  </si>
  <si>
    <t>shafonda watson</t>
  </si>
  <si>
    <t>shafonda</t>
  </si>
  <si>
    <t>14013728CF10A</t>
  </si>
  <si>
    <t>daniel billie</t>
  </si>
  <si>
    <t>13006373MM10A</t>
  </si>
  <si>
    <t>travis johnson</t>
  </si>
  <si>
    <t>13008834MM10A</t>
  </si>
  <si>
    <t>15007517TC20A</t>
  </si>
  <si>
    <t>addison chi</t>
  </si>
  <si>
    <t>chi</t>
  </si>
  <si>
    <t>14016116CF10A</t>
  </si>
  <si>
    <t>miguel arrietarosales</t>
  </si>
  <si>
    <t>arrietarosales</t>
  </si>
  <si>
    <t>12003419MM10A</t>
  </si>
  <si>
    <t>reginald herman</t>
  </si>
  <si>
    <t>13017434CF10A</t>
  </si>
  <si>
    <t>mark bird</t>
  </si>
  <si>
    <t>bird</t>
  </si>
  <si>
    <t>07017047CF10A</t>
  </si>
  <si>
    <t>desta celestin</t>
  </si>
  <si>
    <t>desta</t>
  </si>
  <si>
    <t>13005303CF10A</t>
  </si>
  <si>
    <t>victor fals</t>
  </si>
  <si>
    <t>fals</t>
  </si>
  <si>
    <t>13004810MM10A</t>
  </si>
  <si>
    <t>max williams</t>
  </si>
  <si>
    <t>13012214CF10A</t>
  </si>
  <si>
    <t>tiffany whitt</t>
  </si>
  <si>
    <t>whitt</t>
  </si>
  <si>
    <t>14018093MM10A</t>
  </si>
  <si>
    <t>avis goldsby</t>
  </si>
  <si>
    <t>avis</t>
  </si>
  <si>
    <t>goldsby</t>
  </si>
  <si>
    <t>14012836CF10A</t>
  </si>
  <si>
    <t>adrian dorsett</t>
  </si>
  <si>
    <t>dorsett</t>
  </si>
  <si>
    <t>09024265TC10A</t>
  </si>
  <si>
    <t>stacey jones</t>
  </si>
  <si>
    <t>12001825CF10A</t>
  </si>
  <si>
    <t>juanita sawyer</t>
  </si>
  <si>
    <t>sawyer</t>
  </si>
  <si>
    <t>13005080CF10A</t>
  </si>
  <si>
    <t>leonardo alvarenga</t>
  </si>
  <si>
    <t>alvarenga</t>
  </si>
  <si>
    <t>13000998MM10A</t>
  </si>
  <si>
    <t>13023113MM10A</t>
  </si>
  <si>
    <t>Sale of Alcoholic Bev to Minor</t>
  </si>
  <si>
    <t>timothy goodrum</t>
  </si>
  <si>
    <t>lanis baxley</t>
  </si>
  <si>
    <t>lanis</t>
  </si>
  <si>
    <t>baxley</t>
  </si>
  <si>
    <t>13008978MM10A</t>
  </si>
  <si>
    <t>15006807MM10A</t>
  </si>
  <si>
    <t>sanford hill</t>
  </si>
  <si>
    <t>13004002MM10A</t>
  </si>
  <si>
    <t>13027788TC10A</t>
  </si>
  <si>
    <t>eugene ouzts</t>
  </si>
  <si>
    <t>ouzts</t>
  </si>
  <si>
    <t>14016477CF10A</t>
  </si>
  <si>
    <t>justin mclamore</t>
  </si>
  <si>
    <t>mclamore</t>
  </si>
  <si>
    <t>10009609CF10A</t>
  </si>
  <si>
    <t>tyler anderson</t>
  </si>
  <si>
    <t>13003112CF10A</t>
  </si>
  <si>
    <t>13025122TC10A</t>
  </si>
  <si>
    <t>14011631CF10A</t>
  </si>
  <si>
    <t>darrell evans</t>
  </si>
  <si>
    <t>13000471CF10A</t>
  </si>
  <si>
    <t>james burkholder</t>
  </si>
  <si>
    <t>burkholder</t>
  </si>
  <si>
    <t>11047597TC10A</t>
  </si>
  <si>
    <t>deondre bowden</t>
  </si>
  <si>
    <t>deondre</t>
  </si>
  <si>
    <t>bowden</t>
  </si>
  <si>
    <t>13007927CF10A</t>
  </si>
  <si>
    <t>gilberto ortiz</t>
  </si>
  <si>
    <t>14011377MM10A</t>
  </si>
  <si>
    <t>randall woodin</t>
  </si>
  <si>
    <t>woodin</t>
  </si>
  <si>
    <t>14011608CF10A</t>
  </si>
  <si>
    <t>freddy crespo</t>
  </si>
  <si>
    <t>13002220MM10A</t>
  </si>
  <si>
    <t>13010232MM10A</t>
  </si>
  <si>
    <t>rozanna nicholson</t>
  </si>
  <si>
    <t>rozanna</t>
  </si>
  <si>
    <t>13021147MM10A</t>
  </si>
  <si>
    <t>14006428MM10A</t>
  </si>
  <si>
    <t>stanley louis</t>
  </si>
  <si>
    <t>14013291CF10A</t>
  </si>
  <si>
    <t>Forge Counterfeit Credit Card</t>
  </si>
  <si>
    <t>michelle briceno</t>
  </si>
  <si>
    <t>briceno</t>
  </si>
  <si>
    <t>13022839MM10A</t>
  </si>
  <si>
    <t>14009506TC10A</t>
  </si>
  <si>
    <t>onel simon</t>
  </si>
  <si>
    <t>onel</t>
  </si>
  <si>
    <t>13016921CF10A</t>
  </si>
  <si>
    <t>14000671CF10A</t>
  </si>
  <si>
    <t>clarence paulk</t>
  </si>
  <si>
    <t>paulk</t>
  </si>
  <si>
    <t>13000644CF10A</t>
  </si>
  <si>
    <t>13013877CF10A</t>
  </si>
  <si>
    <t>travis bradford</t>
  </si>
  <si>
    <t>13004974CF10A</t>
  </si>
  <si>
    <t>miriam torres</t>
  </si>
  <si>
    <t>miriam</t>
  </si>
  <si>
    <t>13014466MM10A</t>
  </si>
  <si>
    <t>enrique hurtado</t>
  </si>
  <si>
    <t>hurtado</t>
  </si>
  <si>
    <t>14011006CF10A</t>
  </si>
  <si>
    <t>anthony martinez</t>
  </si>
  <si>
    <t>13000885CF10A</t>
  </si>
  <si>
    <t>kenneth giacci</t>
  </si>
  <si>
    <t>giacci</t>
  </si>
  <si>
    <t>14013280CF10A</t>
  </si>
  <si>
    <t>amanda blankenship</t>
  </si>
  <si>
    <t>blankenship</t>
  </si>
  <si>
    <t>13010141CF10A</t>
  </si>
  <si>
    <t>anthony pernice</t>
  </si>
  <si>
    <t>pernice</t>
  </si>
  <si>
    <t>14031467MU10A</t>
  </si>
  <si>
    <t>tony samuels</t>
  </si>
  <si>
    <t>12016358MM10A</t>
  </si>
  <si>
    <t>15009704CF10A</t>
  </si>
  <si>
    <t>walter pharicien</t>
  </si>
  <si>
    <t>pharicien</t>
  </si>
  <si>
    <t>13013238CF10A</t>
  </si>
  <si>
    <t>kenny washington</t>
  </si>
  <si>
    <t>14007736MM10A</t>
  </si>
  <si>
    <t>kinson julien</t>
  </si>
  <si>
    <t>kinson</t>
  </si>
  <si>
    <t>13002268CF10A</t>
  </si>
  <si>
    <t>jaquan bragdon</t>
  </si>
  <si>
    <t>jaquan</t>
  </si>
  <si>
    <t>bragdon</t>
  </si>
  <si>
    <t>14014657CF10A</t>
  </si>
  <si>
    <t>elizabeth adderley</t>
  </si>
  <si>
    <t>14006527MM10A</t>
  </si>
  <si>
    <t>james fields</t>
  </si>
  <si>
    <t>13012624CF10A</t>
  </si>
  <si>
    <t>davel mcdonald</t>
  </si>
  <si>
    <t>davel</t>
  </si>
  <si>
    <t>13010914CF10A</t>
  </si>
  <si>
    <t>nelso corteshuertas</t>
  </si>
  <si>
    <t>nelso</t>
  </si>
  <si>
    <t>corteshuertas</t>
  </si>
  <si>
    <t>14010218CF10A</t>
  </si>
  <si>
    <t>ronald baquedano-rivera</t>
  </si>
  <si>
    <t>baquedano-rivera</t>
  </si>
  <si>
    <t>13004278MM10A</t>
  </si>
  <si>
    <t>gustavo viera</t>
  </si>
  <si>
    <t>gustavo</t>
  </si>
  <si>
    <t>darryl weaver</t>
  </si>
  <si>
    <t>12010496CF10A</t>
  </si>
  <si>
    <t>john victor</t>
  </si>
  <si>
    <t>14014184CF10A</t>
  </si>
  <si>
    <t>14015839CF10A</t>
  </si>
  <si>
    <t>dathmus lane</t>
  </si>
  <si>
    <t>dathmus</t>
  </si>
  <si>
    <t>lane</t>
  </si>
  <si>
    <t>13014341CF10A</t>
  </si>
  <si>
    <t>tyrone bliss</t>
  </si>
  <si>
    <t>bliss</t>
  </si>
  <si>
    <t>13018604MM10A</t>
  </si>
  <si>
    <t>14004616MM10A</t>
  </si>
  <si>
    <t>danyelle lampert</t>
  </si>
  <si>
    <t>danyelle</t>
  </si>
  <si>
    <t>lampert</t>
  </si>
  <si>
    <t>13017257CF10A</t>
  </si>
  <si>
    <t>emmanuel keen</t>
  </si>
  <si>
    <t>keen</t>
  </si>
  <si>
    <t>14011546CF10A</t>
  </si>
  <si>
    <t>luis miranda</t>
  </si>
  <si>
    <t>13008187CF10A</t>
  </si>
  <si>
    <t>Shoot Into Vehicle</t>
  </si>
  <si>
    <t>16003113CF10A</t>
  </si>
  <si>
    <t>daniel merico</t>
  </si>
  <si>
    <t>merico</t>
  </si>
  <si>
    <t>13001695MO10A</t>
  </si>
  <si>
    <t>Battery Spouse Or Girlfriend</t>
  </si>
  <si>
    <t>13013250MM10A</t>
  </si>
  <si>
    <t>13021680MM10A</t>
  </si>
  <si>
    <t>kendrick daise</t>
  </si>
  <si>
    <t>daise</t>
  </si>
  <si>
    <t>14010610CF10A</t>
  </si>
  <si>
    <t>15013108CF10A</t>
  </si>
  <si>
    <t>woodjerry titus</t>
  </si>
  <si>
    <t>woodjerry</t>
  </si>
  <si>
    <t>14016085CF10A</t>
  </si>
  <si>
    <t>dustin yearby</t>
  </si>
  <si>
    <t>13013940CF10A</t>
  </si>
  <si>
    <t>13017065CF10A</t>
  </si>
  <si>
    <t>fanel eldine</t>
  </si>
  <si>
    <t>fanel</t>
  </si>
  <si>
    <t>eldine</t>
  </si>
  <si>
    <t>12008851MM10A</t>
  </si>
  <si>
    <t>14002563MM20A</t>
  </si>
  <si>
    <t>roberto puertas</t>
  </si>
  <si>
    <t>puertas</t>
  </si>
  <si>
    <t>13001744CF10A</t>
  </si>
  <si>
    <t>joseph flynn</t>
  </si>
  <si>
    <t>flynn</t>
  </si>
  <si>
    <t>11020217CF10A</t>
  </si>
  <si>
    <t>todd gologorsky</t>
  </si>
  <si>
    <t>gologorsky</t>
  </si>
  <si>
    <t>13003051MM10A</t>
  </si>
  <si>
    <t>13090520TC30A</t>
  </si>
  <si>
    <t>nathaniel owens</t>
  </si>
  <si>
    <t>14012374MM10A</t>
  </si>
  <si>
    <t>14012369CF10A</t>
  </si>
  <si>
    <t>15004156CF10A</t>
  </si>
  <si>
    <t>majorie pierre</t>
  </si>
  <si>
    <t>majorie</t>
  </si>
  <si>
    <t>justin slater</t>
  </si>
  <si>
    <t>slater</t>
  </si>
  <si>
    <t>13000468CF10A</t>
  </si>
  <si>
    <t>13004109CF10A</t>
  </si>
  <si>
    <t>manuel barredo</t>
  </si>
  <si>
    <t>barredo</t>
  </si>
  <si>
    <t>14009246CF10A</t>
  </si>
  <si>
    <t>carl schurman</t>
  </si>
  <si>
    <t>schurman</t>
  </si>
  <si>
    <t>13010683CF10A</t>
  </si>
  <si>
    <t>16014602TC30A</t>
  </si>
  <si>
    <t>charles miller</t>
  </si>
  <si>
    <t>13000888CF10A</t>
  </si>
  <si>
    <t>16007678TC10A</t>
  </si>
  <si>
    <t>wayne nelson</t>
  </si>
  <si>
    <t>14008427CF10A</t>
  </si>
  <si>
    <t>jeramiah baxter</t>
  </si>
  <si>
    <t>jeramiah</t>
  </si>
  <si>
    <t>baxter</t>
  </si>
  <si>
    <t>13015466MM10A</t>
  </si>
  <si>
    <t>brian wheeler</t>
  </si>
  <si>
    <t>13000241CF10A</t>
  </si>
  <si>
    <t>13014961CF10A</t>
  </si>
  <si>
    <t>15012924CF10A</t>
  </si>
  <si>
    <t>samih debbik</t>
  </si>
  <si>
    <t>samih</t>
  </si>
  <si>
    <t>debbik</t>
  </si>
  <si>
    <t>13004784CF10A</t>
  </si>
  <si>
    <t>gonzalo ortizgay</t>
  </si>
  <si>
    <t>ortizgay</t>
  </si>
  <si>
    <t>14033318MU10A</t>
  </si>
  <si>
    <t>shane coombs</t>
  </si>
  <si>
    <t>14000753MM10A</t>
  </si>
  <si>
    <t>15008080CF10A</t>
  </si>
  <si>
    <t>john masselli</t>
  </si>
  <si>
    <t>masselli</t>
  </si>
  <si>
    <t>13007937MM10A</t>
  </si>
  <si>
    <t>Theft</t>
  </si>
  <si>
    <t>13014099CF10A</t>
  </si>
  <si>
    <t>erika isaac</t>
  </si>
  <si>
    <t>13003935CF10A</t>
  </si>
  <si>
    <t>16002633CF10A</t>
  </si>
  <si>
    <t>marilyn menendez</t>
  </si>
  <si>
    <t>menendez</t>
  </si>
  <si>
    <t>14005437MM10A</t>
  </si>
  <si>
    <t>larry dieuveut</t>
  </si>
  <si>
    <t>dieuveut</t>
  </si>
  <si>
    <t>13009725MM10A</t>
  </si>
  <si>
    <t>michael rodriguez</t>
  </si>
  <si>
    <t>14013591MM10A</t>
  </si>
  <si>
    <t>renand fleuridor</t>
  </si>
  <si>
    <t>renand</t>
  </si>
  <si>
    <t>fleuridor</t>
  </si>
  <si>
    <t>13006845CF10A</t>
  </si>
  <si>
    <t>daniel maiani</t>
  </si>
  <si>
    <t>maiani</t>
  </si>
  <si>
    <t>13015675CF10A</t>
  </si>
  <si>
    <t>15002142MM10A</t>
  </si>
  <si>
    <t>joel curtis</t>
  </si>
  <si>
    <t>13006858CF10A</t>
  </si>
  <si>
    <t>14011159CF10A</t>
  </si>
  <si>
    <t>clee farr</t>
  </si>
  <si>
    <t>clee</t>
  </si>
  <si>
    <t>farr</t>
  </si>
  <si>
    <t>13001918CF10A</t>
  </si>
  <si>
    <t>viki sime</t>
  </si>
  <si>
    <t>viki</t>
  </si>
  <si>
    <t>sime</t>
  </si>
  <si>
    <t>14016983CF10A</t>
  </si>
  <si>
    <t>hubert scottjr</t>
  </si>
  <si>
    <t>scottjr</t>
  </si>
  <si>
    <t>robert allegretti</t>
  </si>
  <si>
    <t>13000708CF10A</t>
  </si>
  <si>
    <t>lashaver willis</t>
  </si>
  <si>
    <t>lashaver</t>
  </si>
  <si>
    <t>14008695CF10A</t>
  </si>
  <si>
    <t>14011074CF10A</t>
  </si>
  <si>
    <t>joshua mcnair</t>
  </si>
  <si>
    <t>frantz francois</t>
  </si>
  <si>
    <t>14009277CF10A</t>
  </si>
  <si>
    <t>iffanise fleurinord</t>
  </si>
  <si>
    <t>iffanise</t>
  </si>
  <si>
    <t>13008618CF10A</t>
  </si>
  <si>
    <t>debrcca ridges</t>
  </si>
  <si>
    <t>debrcca</t>
  </si>
  <si>
    <t>ridges</t>
  </si>
  <si>
    <t>15010213MM10A</t>
  </si>
  <si>
    <t>edgar puglia</t>
  </si>
  <si>
    <t>puglia</t>
  </si>
  <si>
    <t>14003804CF10A</t>
  </si>
  <si>
    <t>ruth pichonot</t>
  </si>
  <si>
    <t>pichonot</t>
  </si>
  <si>
    <t>13016164CF10A</t>
  </si>
  <si>
    <t>emmet sands</t>
  </si>
  <si>
    <t>emmet</t>
  </si>
  <si>
    <t>13001120CF10A</t>
  </si>
  <si>
    <t>james capers</t>
  </si>
  <si>
    <t>10047214TC10A</t>
  </si>
  <si>
    <t>stanley mccray</t>
  </si>
  <si>
    <t>13007426CF10A</t>
  </si>
  <si>
    <t>14011594MM10A</t>
  </si>
  <si>
    <t>david ortega</t>
  </si>
  <si>
    <t>ortega</t>
  </si>
  <si>
    <t>14009046CF10A</t>
  </si>
  <si>
    <t>melissa adams</t>
  </si>
  <si>
    <t>14010898MM10A</t>
  </si>
  <si>
    <t>james morales</t>
  </si>
  <si>
    <t>13001375CF10A</t>
  </si>
  <si>
    <t>joshua morla</t>
  </si>
  <si>
    <t>morla</t>
  </si>
  <si>
    <t>13000789CF10A</t>
  </si>
  <si>
    <t>15011185TC40A</t>
  </si>
  <si>
    <t>alicia valentine</t>
  </si>
  <si>
    <t>valentine</t>
  </si>
  <si>
    <t>13010166MM10A</t>
  </si>
  <si>
    <t>14051721TC30A</t>
  </si>
  <si>
    <t>tracey givens</t>
  </si>
  <si>
    <t>10009916CF10A</t>
  </si>
  <si>
    <t>14007731MM10A</t>
  </si>
  <si>
    <t>jaquan serafin</t>
  </si>
  <si>
    <t>serafin</t>
  </si>
  <si>
    <t>jalandon love</t>
  </si>
  <si>
    <t>jalandon</t>
  </si>
  <si>
    <t>14002622MM10A</t>
  </si>
  <si>
    <t>james cantwell</t>
  </si>
  <si>
    <t>cantwell</t>
  </si>
  <si>
    <t>13002383MM10A</t>
  </si>
  <si>
    <t>alexander rodriguezmulato</t>
  </si>
  <si>
    <t>rodriguezmulato</t>
  </si>
  <si>
    <t>derek joy</t>
  </si>
  <si>
    <t>joy</t>
  </si>
  <si>
    <t>13000134CF10A</t>
  </si>
  <si>
    <t>albeiro munoz</t>
  </si>
  <si>
    <t>albeiro</t>
  </si>
  <si>
    <t>14004039MM10A</t>
  </si>
  <si>
    <t>steven addis</t>
  </si>
  <si>
    <t>addis</t>
  </si>
  <si>
    <t>13016061CF10A</t>
  </si>
  <si>
    <t>14010471TC20A</t>
  </si>
  <si>
    <t>matthew rodriguez</t>
  </si>
  <si>
    <t>13013387CF10A</t>
  </si>
  <si>
    <t>jamie stewart</t>
  </si>
  <si>
    <t>14005481CF10A</t>
  </si>
  <si>
    <t>14016711MM10A</t>
  </si>
  <si>
    <t>derrick davis</t>
  </si>
  <si>
    <t>14013333CF10A</t>
  </si>
  <si>
    <t>audray george</t>
  </si>
  <si>
    <t>audray</t>
  </si>
  <si>
    <t>13014782CF10A</t>
  </si>
  <si>
    <t>14000256CF10A</t>
  </si>
  <si>
    <t>jason hicks</t>
  </si>
  <si>
    <t>13003947TC10A</t>
  </si>
  <si>
    <t>14009256MM10A</t>
  </si>
  <si>
    <t>doriano dalessandro</t>
  </si>
  <si>
    <t>doriano</t>
  </si>
  <si>
    <t>dalessandro</t>
  </si>
  <si>
    <t>04000079CF10A</t>
  </si>
  <si>
    <t>akeem linton</t>
  </si>
  <si>
    <t>14005310CF10A</t>
  </si>
  <si>
    <t>brandy jones</t>
  </si>
  <si>
    <t>13010176CF10A</t>
  </si>
  <si>
    <t>sandra victorremedor</t>
  </si>
  <si>
    <t>victorremedor</t>
  </si>
  <si>
    <t>13001926MM10A</t>
  </si>
  <si>
    <t>rebecca rathburn</t>
  </si>
  <si>
    <t>rathburn</t>
  </si>
  <si>
    <t>14014579MM10A</t>
  </si>
  <si>
    <t>john macneil</t>
  </si>
  <si>
    <t>macneil</t>
  </si>
  <si>
    <t>14013651CF10A</t>
  </si>
  <si>
    <t>tyler ashton</t>
  </si>
  <si>
    <t>13002518CF10A</t>
  </si>
  <si>
    <t>15011112CF10A</t>
  </si>
  <si>
    <t>15010547CF10A</t>
  </si>
  <si>
    <t>brian pearson</t>
  </si>
  <si>
    <t>pearson</t>
  </si>
  <si>
    <t>13003382CF10A</t>
  </si>
  <si>
    <t>marijah hart</t>
  </si>
  <si>
    <t>marijah</t>
  </si>
  <si>
    <t>14007679CF10A</t>
  </si>
  <si>
    <t>ketchmarken sainthilaire</t>
  </si>
  <si>
    <t>ketchmarken</t>
  </si>
  <si>
    <t>sainthilaire</t>
  </si>
  <si>
    <t>09001262CF10A</t>
  </si>
  <si>
    <t>jerome wesley</t>
  </si>
  <si>
    <t>13001290MM10A</t>
  </si>
  <si>
    <t>annquinette rucker</t>
  </si>
  <si>
    <t>annquinette</t>
  </si>
  <si>
    <t>13005732CF10A</t>
  </si>
  <si>
    <t>16002624CF10A</t>
  </si>
  <si>
    <t>randy pearson</t>
  </si>
  <si>
    <t>13007513CF10A</t>
  </si>
  <si>
    <t>luis caro</t>
  </si>
  <si>
    <t>caro</t>
  </si>
  <si>
    <t>13019327TC10A</t>
  </si>
  <si>
    <t>fitzroy ogilvie</t>
  </si>
  <si>
    <t>fitzroy</t>
  </si>
  <si>
    <t>ogilvie</t>
  </si>
  <si>
    <t>14002678CF10A</t>
  </si>
  <si>
    <t>14038124TC40A</t>
  </si>
  <si>
    <t>dennis lapatin</t>
  </si>
  <si>
    <t>lapatin</t>
  </si>
  <si>
    <t>14013903CF10A</t>
  </si>
  <si>
    <t>alex esteves</t>
  </si>
  <si>
    <t>13011212CF10A</t>
  </si>
  <si>
    <t>adrian maisonet</t>
  </si>
  <si>
    <t>maisonet</t>
  </si>
  <si>
    <t>14041337MU10A</t>
  </si>
  <si>
    <t>charles dean</t>
  </si>
  <si>
    <t>07012379CF10A</t>
  </si>
  <si>
    <t>christian stubbs</t>
  </si>
  <si>
    <t>13005937CF10A</t>
  </si>
  <si>
    <t>13028305TC10A</t>
  </si>
  <si>
    <t>pablo martinez</t>
  </si>
  <si>
    <t>14004434CF10A</t>
  </si>
  <si>
    <t>lina scalisi</t>
  </si>
  <si>
    <t>scalisi</t>
  </si>
  <si>
    <t>13017791CF10A</t>
  </si>
  <si>
    <t>elonzo owens</t>
  </si>
  <si>
    <t>elonzo</t>
  </si>
  <si>
    <t>14016664MM10A</t>
  </si>
  <si>
    <t>16005325TC10A</t>
  </si>
  <si>
    <t>jimmie harrold</t>
  </si>
  <si>
    <t>harrold</t>
  </si>
  <si>
    <t>12018968MO10A</t>
  </si>
  <si>
    <t>adam obrien</t>
  </si>
  <si>
    <t>13021594TC10A</t>
  </si>
  <si>
    <t>14000492CF10A</t>
  </si>
  <si>
    <t>14016879CF10A</t>
  </si>
  <si>
    <t>15033203TC20A</t>
  </si>
  <si>
    <t>ashly kestler</t>
  </si>
  <si>
    <t>ashly</t>
  </si>
  <si>
    <t>kestler</t>
  </si>
  <si>
    <t>14006582CF10A</t>
  </si>
  <si>
    <t>ina youngbell</t>
  </si>
  <si>
    <t>ina</t>
  </si>
  <si>
    <t>youngbell</t>
  </si>
  <si>
    <t>13005558CF10A</t>
  </si>
  <si>
    <t>ronald wilson</t>
  </si>
  <si>
    <t>kadeem saddo</t>
  </si>
  <si>
    <t>saddo</t>
  </si>
  <si>
    <t>12017179TC30A</t>
  </si>
  <si>
    <t>14004640MM10A</t>
  </si>
  <si>
    <t>peterson eliazar</t>
  </si>
  <si>
    <t>eliazar</t>
  </si>
  <si>
    <t>14009171CF10A</t>
  </si>
  <si>
    <t>derrick jackson</t>
  </si>
  <si>
    <t>13009117CF10A</t>
  </si>
  <si>
    <t>15004500MM40A</t>
  </si>
  <si>
    <t>edgard rojas</t>
  </si>
  <si>
    <t>edgard</t>
  </si>
  <si>
    <t>13003067CF10A</t>
  </si>
  <si>
    <t>dvraj chance</t>
  </si>
  <si>
    <t>dvraj</t>
  </si>
  <si>
    <t>14000293CF10A</t>
  </si>
  <si>
    <t>14003326MM40A</t>
  </si>
  <si>
    <t>justin bates</t>
  </si>
  <si>
    <t>13015018CF10A</t>
  </si>
  <si>
    <t>johnny borden</t>
  </si>
  <si>
    <t>13002156CF10A</t>
  </si>
  <si>
    <t>ryan lipner</t>
  </si>
  <si>
    <t>lipner</t>
  </si>
  <si>
    <t>13016222CF10A</t>
  </si>
  <si>
    <t>yarvis mcclemore</t>
  </si>
  <si>
    <t>yarvis</t>
  </si>
  <si>
    <t>mcclemore</t>
  </si>
  <si>
    <t>09013778CF10A</t>
  </si>
  <si>
    <t>paul fraser</t>
  </si>
  <si>
    <t>fraser</t>
  </si>
  <si>
    <t>13006284CF10A</t>
  </si>
  <si>
    <t>robert rall</t>
  </si>
  <si>
    <t>rall</t>
  </si>
  <si>
    <t>14004020MM10A</t>
  </si>
  <si>
    <t>larry mckinney</t>
  </si>
  <si>
    <t>14001826CF10A</t>
  </si>
  <si>
    <t>15003139CF10A</t>
  </si>
  <si>
    <t>victor peralta</t>
  </si>
  <si>
    <t>13005870CF10A</t>
  </si>
  <si>
    <t>13018109MM10A</t>
  </si>
  <si>
    <t>christopher jennings</t>
  </si>
  <si>
    <t>14013095CF10A</t>
  </si>
  <si>
    <t>hancy laundy</t>
  </si>
  <si>
    <t>hancy</t>
  </si>
  <si>
    <t>laundy</t>
  </si>
  <si>
    <t>lando jones</t>
  </si>
  <si>
    <t>lando</t>
  </si>
  <si>
    <t>14012132CF10A</t>
  </si>
  <si>
    <t>ian ford</t>
  </si>
  <si>
    <t>13001621CF10A</t>
  </si>
  <si>
    <t>troy holaway</t>
  </si>
  <si>
    <t>holaway</t>
  </si>
  <si>
    <t>13020561MM10A</t>
  </si>
  <si>
    <t>14002548MM10A</t>
  </si>
  <si>
    <t>15006834CF10A</t>
  </si>
  <si>
    <t>alea jones</t>
  </si>
  <si>
    <t>alea</t>
  </si>
  <si>
    <t>13017292CF10A</t>
  </si>
  <si>
    <t>frank doce</t>
  </si>
  <si>
    <t>doce</t>
  </si>
  <si>
    <t>14007428CF10A</t>
  </si>
  <si>
    <t>shameka prince</t>
  </si>
  <si>
    <t>14014814MM10A</t>
  </si>
  <si>
    <t>15006127TC30A</t>
  </si>
  <si>
    <t>lisa sacks</t>
  </si>
  <si>
    <t>sacks</t>
  </si>
  <si>
    <t>14012896CF10A</t>
  </si>
  <si>
    <t>raymond mcclame</t>
  </si>
  <si>
    <t>mcclame</t>
  </si>
  <si>
    <t>14004519CF10A</t>
  </si>
  <si>
    <t>14014639MM10A</t>
  </si>
  <si>
    <t>15012685CF10A</t>
  </si>
  <si>
    <t>phillip marks</t>
  </si>
  <si>
    <t>13013931CF10A</t>
  </si>
  <si>
    <t>james pierrelouis</t>
  </si>
  <si>
    <t>13003590MM10A</t>
  </si>
  <si>
    <t>marlon mcdonald</t>
  </si>
  <si>
    <t>13004632CF10A</t>
  </si>
  <si>
    <t>rory tinker</t>
  </si>
  <si>
    <t>rory</t>
  </si>
  <si>
    <t>tinker</t>
  </si>
  <si>
    <t>14039226MU10A</t>
  </si>
  <si>
    <t>gary ingentito</t>
  </si>
  <si>
    <t>ingentito</t>
  </si>
  <si>
    <t>14014598MM10A</t>
  </si>
  <si>
    <t>christopher dampman</t>
  </si>
  <si>
    <t>dampman</t>
  </si>
  <si>
    <t>14013587CF10A</t>
  </si>
  <si>
    <t>15007789CF10A</t>
  </si>
  <si>
    <t>howard hendricks</t>
  </si>
  <si>
    <t>13006803CF10A</t>
  </si>
  <si>
    <t>nicholas simmons</t>
  </si>
  <si>
    <t>14011556CF10A</t>
  </si>
  <si>
    <t>15046966TC40A</t>
  </si>
  <si>
    <t>15013304CF10A</t>
  </si>
  <si>
    <t>jeffery reynolds</t>
  </si>
  <si>
    <t>13001110CF10A</t>
  </si>
  <si>
    <t>14004594MM10A</t>
  </si>
  <si>
    <t>andre farman</t>
  </si>
  <si>
    <t>farman</t>
  </si>
  <si>
    <t>13015251CF10A</t>
  </si>
  <si>
    <t>13046641TC10A</t>
  </si>
  <si>
    <t>jorge gamboa</t>
  </si>
  <si>
    <t>gamboa</t>
  </si>
  <si>
    <t>13016241CF10A</t>
  </si>
  <si>
    <t>kenneth whittaker</t>
  </si>
  <si>
    <t>13003526CF10A</t>
  </si>
  <si>
    <t>14019915TC20A</t>
  </si>
  <si>
    <t>joshua vipond</t>
  </si>
  <si>
    <t>vipond</t>
  </si>
  <si>
    <t>14011384CF10A</t>
  </si>
  <si>
    <t>manny simmons</t>
  </si>
  <si>
    <t>manny</t>
  </si>
  <si>
    <t>13015092CF10A</t>
  </si>
  <si>
    <t>wilfred conille</t>
  </si>
  <si>
    <t>wilfred</t>
  </si>
  <si>
    <t>conille</t>
  </si>
  <si>
    <t>13009933MM10A</t>
  </si>
  <si>
    <t>14042077MU10A</t>
  </si>
  <si>
    <t>bobby neil</t>
  </si>
  <si>
    <t>10014332CF10A</t>
  </si>
  <si>
    <t>13015667CF10A</t>
  </si>
  <si>
    <t>leonardo mendez</t>
  </si>
  <si>
    <t>14002651CF10A</t>
  </si>
  <si>
    <t>joseph pegnatore</t>
  </si>
  <si>
    <t>pegnatore</t>
  </si>
  <si>
    <t>13004725CF10A</t>
  </si>
  <si>
    <t>miguel morales</t>
  </si>
  <si>
    <t>13005467CF10A</t>
  </si>
  <si>
    <t>john sarver</t>
  </si>
  <si>
    <t>sarver</t>
  </si>
  <si>
    <t>14001418MU10A</t>
  </si>
  <si>
    <t>mildred jordan</t>
  </si>
  <si>
    <t>mildred</t>
  </si>
  <si>
    <t>13001298MM10A</t>
  </si>
  <si>
    <t>chevroy hamil</t>
  </si>
  <si>
    <t>chevroy</t>
  </si>
  <si>
    <t>hamil</t>
  </si>
  <si>
    <t>13020571MM10A</t>
  </si>
  <si>
    <t>14042223TC30A</t>
  </si>
  <si>
    <t>robert armstrong</t>
  </si>
  <si>
    <t>14005014MM10A</t>
  </si>
  <si>
    <t>steven giuison</t>
  </si>
  <si>
    <t>giuison</t>
  </si>
  <si>
    <t>12000637CF10A</t>
  </si>
  <si>
    <t>14010128CF10A</t>
  </si>
  <si>
    <t>alexis carty</t>
  </si>
  <si>
    <t>carty</t>
  </si>
  <si>
    <t>13018987MM10A</t>
  </si>
  <si>
    <t>ulysses brownlee</t>
  </si>
  <si>
    <t>13014469MM10A</t>
  </si>
  <si>
    <t>14002167MM40A</t>
  </si>
  <si>
    <t>leon grenyion</t>
  </si>
  <si>
    <t>grenyion</t>
  </si>
  <si>
    <t>14005946CF10A</t>
  </si>
  <si>
    <t>shantrill lanier</t>
  </si>
  <si>
    <t>shantrill</t>
  </si>
  <si>
    <t>lanier</t>
  </si>
  <si>
    <t>13017315MM10A</t>
  </si>
  <si>
    <t>13015774CF10A</t>
  </si>
  <si>
    <t>15007310MM10A</t>
  </si>
  <si>
    <t>christopher vanburen</t>
  </si>
  <si>
    <t>vanburen</t>
  </si>
  <si>
    <t>13012869CF10A</t>
  </si>
  <si>
    <t>anisha oliphant</t>
  </si>
  <si>
    <t>anisha</t>
  </si>
  <si>
    <t>13011982CF10A</t>
  </si>
  <si>
    <t>14015973CF10A</t>
  </si>
  <si>
    <t>gary baum</t>
  </si>
  <si>
    <t>baum</t>
  </si>
  <si>
    <t>windeline rosume</t>
  </si>
  <si>
    <t>windeline</t>
  </si>
  <si>
    <t>rosume</t>
  </si>
  <si>
    <t>13002015CF10A</t>
  </si>
  <si>
    <t>james woodfork</t>
  </si>
  <si>
    <t>woodfork</t>
  </si>
  <si>
    <t>12012959CF10A</t>
  </si>
  <si>
    <t>jennifer jones</t>
  </si>
  <si>
    <t>14016670CF10A</t>
  </si>
  <si>
    <t>hattrina pierrepaul</t>
  </si>
  <si>
    <t>hattrina</t>
  </si>
  <si>
    <t>pierrepaul</t>
  </si>
  <si>
    <t>14016196CF10A</t>
  </si>
  <si>
    <t>15000284CF10A</t>
  </si>
  <si>
    <t>gasner ismael</t>
  </si>
  <si>
    <t>gasner</t>
  </si>
  <si>
    <t>ismael</t>
  </si>
  <si>
    <t>14002234MM20A</t>
  </si>
  <si>
    <t>15010641CF10A</t>
  </si>
  <si>
    <t>elijah fortin</t>
  </si>
  <si>
    <t>fortin</t>
  </si>
  <si>
    <t>13015728CF10A</t>
  </si>
  <si>
    <t>14016632CF10A</t>
  </si>
  <si>
    <t>S/M/D/P/W/I Sch 1a,1b,1d,2a,2b</t>
  </si>
  <si>
    <t>akil brown</t>
  </si>
  <si>
    <t>akil</t>
  </si>
  <si>
    <t>13010149MO10A</t>
  </si>
  <si>
    <t>14002854MM10A</t>
  </si>
  <si>
    <t>craig fazio</t>
  </si>
  <si>
    <t>fazio</t>
  </si>
  <si>
    <t>12018326CF10A</t>
  </si>
  <si>
    <t>tiberio rapisarda</t>
  </si>
  <si>
    <t>tiberio</t>
  </si>
  <si>
    <t>rapisarda</t>
  </si>
  <si>
    <t>13017282CF10A</t>
  </si>
  <si>
    <t>14003842CF10A</t>
  </si>
  <si>
    <t>jared aldoroty</t>
  </si>
  <si>
    <t>aldoroty</t>
  </si>
  <si>
    <t>13012293CF10A</t>
  </si>
  <si>
    <t>15008183MM10A</t>
  </si>
  <si>
    <t>courtney harbison</t>
  </si>
  <si>
    <t>13021823MM10A</t>
  </si>
  <si>
    <t>felix deleon</t>
  </si>
  <si>
    <t>deleon</t>
  </si>
  <si>
    <t>14006253CF10A</t>
  </si>
  <si>
    <t>16003246CF10A</t>
  </si>
  <si>
    <t>michael parker</t>
  </si>
  <si>
    <t>14012701MM10A</t>
  </si>
  <si>
    <t>santiago cordero</t>
  </si>
  <si>
    <t>14009777CF10A</t>
  </si>
  <si>
    <t>Possession Of MDMA W/I/D/S</t>
  </si>
  <si>
    <t>terry flowers</t>
  </si>
  <si>
    <t>09002234CF10A</t>
  </si>
  <si>
    <t>ginger powell</t>
  </si>
  <si>
    <t>ginger</t>
  </si>
  <si>
    <t>14010542MM10A</t>
  </si>
  <si>
    <t>Misuse Of 911 Or E911 System</t>
  </si>
  <si>
    <t>15011884CF10A</t>
  </si>
  <si>
    <t>Poss Mot Veh Mfg "ID" Removed</t>
  </si>
  <si>
    <t>jackie kittles</t>
  </si>
  <si>
    <t>jackie</t>
  </si>
  <si>
    <t>kittles</t>
  </si>
  <si>
    <t>13011685CF10A</t>
  </si>
  <si>
    <t>andrew semple</t>
  </si>
  <si>
    <t>semple</t>
  </si>
  <si>
    <t>14001639CF10A</t>
  </si>
  <si>
    <t>david butler</t>
  </si>
  <si>
    <t>13014895CF10A</t>
  </si>
  <si>
    <t>antonio amos</t>
  </si>
  <si>
    <t>13008843CF10A</t>
  </si>
  <si>
    <t>sharon ravitz</t>
  </si>
  <si>
    <t>ravitz</t>
  </si>
  <si>
    <t>13003737MM10A</t>
  </si>
  <si>
    <t>philip tiahrt</t>
  </si>
  <si>
    <t>tiahrt</t>
  </si>
  <si>
    <t>lynda luck</t>
  </si>
  <si>
    <t>lynda</t>
  </si>
  <si>
    <t>luck</t>
  </si>
  <si>
    <t>13010109MM10A</t>
  </si>
  <si>
    <t>daniel black</t>
  </si>
  <si>
    <t>13002391CF10A</t>
  </si>
  <si>
    <t>amy mullings</t>
  </si>
  <si>
    <t>mullings</t>
  </si>
  <si>
    <t>14016147MM10A</t>
  </si>
  <si>
    <t>kevin constantine</t>
  </si>
  <si>
    <t>constantine</t>
  </si>
  <si>
    <t>14014263MM10A</t>
  </si>
  <si>
    <t>angie luti</t>
  </si>
  <si>
    <t>angie</t>
  </si>
  <si>
    <t>luti</t>
  </si>
  <si>
    <t>13021012MM10A</t>
  </si>
  <si>
    <t>wesley tole</t>
  </si>
  <si>
    <t>tole</t>
  </si>
  <si>
    <t>14002261MM10A</t>
  </si>
  <si>
    <t>roger legra</t>
  </si>
  <si>
    <t>legra</t>
  </si>
  <si>
    <t>14014051CF10A</t>
  </si>
  <si>
    <t>vinquisha woodard</t>
  </si>
  <si>
    <t>vinquisha</t>
  </si>
  <si>
    <t>14003053CF10A</t>
  </si>
  <si>
    <t>14001687CF10A</t>
  </si>
  <si>
    <t>jovan larrieux</t>
  </si>
  <si>
    <t>larrieux</t>
  </si>
  <si>
    <t>13024021MM10A</t>
  </si>
  <si>
    <t>15002582CF10A</t>
  </si>
  <si>
    <t>paul davis</t>
  </si>
  <si>
    <t>14000399MM10A</t>
  </si>
  <si>
    <t>14000543MO10A</t>
  </si>
  <si>
    <t>donald keltner</t>
  </si>
  <si>
    <t>keltner</t>
  </si>
  <si>
    <t>13016410MM10A</t>
  </si>
  <si>
    <t>lindon taylor</t>
  </si>
  <si>
    <t>lindon</t>
  </si>
  <si>
    <t>14005535CF10A</t>
  </si>
  <si>
    <t>jeremiah young</t>
  </si>
  <si>
    <t>13020661MM10A</t>
  </si>
  <si>
    <t>david harris</t>
  </si>
  <si>
    <t>13000140CF10A</t>
  </si>
  <si>
    <t>daniel laffite</t>
  </si>
  <si>
    <t>laffite</t>
  </si>
  <si>
    <t>13018010CF10A</t>
  </si>
  <si>
    <t>14003013CF10A</t>
  </si>
  <si>
    <t>michael hernandez</t>
  </si>
  <si>
    <t>13003980CF10A</t>
  </si>
  <si>
    <t>tyrone peterson</t>
  </si>
  <si>
    <t>13002990CF10A</t>
  </si>
  <si>
    <t>laricka forbes</t>
  </si>
  <si>
    <t>laricka</t>
  </si>
  <si>
    <t>13000477CF10A</t>
  </si>
  <si>
    <t>13009563MM10A</t>
  </si>
  <si>
    <t>edward harding</t>
  </si>
  <si>
    <t>14017022CF10A</t>
  </si>
  <si>
    <t>15009268TC40A</t>
  </si>
  <si>
    <t>akime ducille</t>
  </si>
  <si>
    <t>akime</t>
  </si>
  <si>
    <t>ducille</t>
  </si>
  <si>
    <t>14012636CF10A</t>
  </si>
  <si>
    <t>jarel bynes</t>
  </si>
  <si>
    <t>jarel</t>
  </si>
  <si>
    <t>10020426CF10A</t>
  </si>
  <si>
    <t>kakeen thomas</t>
  </si>
  <si>
    <t>kakeen</t>
  </si>
  <si>
    <t>13003693CF10A</t>
  </si>
  <si>
    <t>vincent gordon</t>
  </si>
  <si>
    <t>13014771MM10A</t>
  </si>
  <si>
    <t>kurt lewis</t>
  </si>
  <si>
    <t>13001412CF10A</t>
  </si>
  <si>
    <t>13016711CF10A</t>
  </si>
  <si>
    <t>ruud pierre</t>
  </si>
  <si>
    <t>ruud</t>
  </si>
  <si>
    <t>14007598CF10A</t>
  </si>
  <si>
    <t>robert livingston</t>
  </si>
  <si>
    <t>13004427MM10A</t>
  </si>
  <si>
    <t>tvaris birchlagrain</t>
  </si>
  <si>
    <t>tvaris</t>
  </si>
  <si>
    <t>birchlagrain</t>
  </si>
  <si>
    <t>09013088MM10A</t>
  </si>
  <si>
    <t>latonya griffin</t>
  </si>
  <si>
    <t>13014714CF10A</t>
  </si>
  <si>
    <t>lejuan patterson</t>
  </si>
  <si>
    <t>lejuan</t>
  </si>
  <si>
    <t>13002727CF10A</t>
  </si>
  <si>
    <t>13046663TC10A</t>
  </si>
  <si>
    <t>james cerpa</t>
  </si>
  <si>
    <t>cerpa</t>
  </si>
  <si>
    <t>13004982CF10A</t>
  </si>
  <si>
    <t>rashan greer</t>
  </si>
  <si>
    <t>rashan</t>
  </si>
  <si>
    <t>14011072CF10A</t>
  </si>
  <si>
    <t>15000319MM10A</t>
  </si>
  <si>
    <t>telly thomas</t>
  </si>
  <si>
    <t>14007846CF10A</t>
  </si>
  <si>
    <t>15005575CF10A</t>
  </si>
  <si>
    <t>sebastian pineda</t>
  </si>
  <si>
    <t>hannsataky moriaux</t>
  </si>
  <si>
    <t>hannsataky</t>
  </si>
  <si>
    <t>moriaux</t>
  </si>
  <si>
    <t>13010872CF10A</t>
  </si>
  <si>
    <t>sandra kersey</t>
  </si>
  <si>
    <t>kersey</t>
  </si>
  <si>
    <t>13017794CF10A</t>
  </si>
  <si>
    <t>14002942MM40A</t>
  </si>
  <si>
    <t>tasman reynolds</t>
  </si>
  <si>
    <t>tasman</t>
  </si>
  <si>
    <t>14006078CF10A</t>
  </si>
  <si>
    <t>delton hollis</t>
  </si>
  <si>
    <t>11019603MM10A</t>
  </si>
  <si>
    <t>raymond thompson</t>
  </si>
  <si>
    <t>13012315CF10A</t>
  </si>
  <si>
    <t>14022064TC20A</t>
  </si>
  <si>
    <t>andre antunes</t>
  </si>
  <si>
    <t>antunes</t>
  </si>
  <si>
    <t>14007414CF10A</t>
  </si>
  <si>
    <t>eid ayoub</t>
  </si>
  <si>
    <t>eid</t>
  </si>
  <si>
    <t>ayoub</t>
  </si>
  <si>
    <t>13001667CF10A</t>
  </si>
  <si>
    <t>15007181CF10A</t>
  </si>
  <si>
    <t>pedro bianchini</t>
  </si>
  <si>
    <t>bianchini</t>
  </si>
  <si>
    <t>13002557MM10A</t>
  </si>
  <si>
    <t>alan sorto</t>
  </si>
  <si>
    <t>sorto</t>
  </si>
  <si>
    <t>14004746CF10A</t>
  </si>
  <si>
    <t>16001768MM10A</t>
  </si>
  <si>
    <t>dwight lewis</t>
  </si>
  <si>
    <t>14004937CF10A</t>
  </si>
  <si>
    <t>Possess Altered Bills</t>
  </si>
  <si>
    <t>phillipe white</t>
  </si>
  <si>
    <t>phillipe</t>
  </si>
  <si>
    <t>patrick beauplan</t>
  </si>
  <si>
    <t>beauplan</t>
  </si>
  <si>
    <t>14006313MM10A</t>
  </si>
  <si>
    <t>16001474MM40A</t>
  </si>
  <si>
    <t>mauricio arias</t>
  </si>
  <si>
    <t>12018690MM10A</t>
  </si>
  <si>
    <t>kenata williams</t>
  </si>
  <si>
    <t>kenata</t>
  </si>
  <si>
    <t>11019434CF10A</t>
  </si>
  <si>
    <t>jamesley charles</t>
  </si>
  <si>
    <t>12015700CF10A</t>
  </si>
  <si>
    <t>robert reynolds</t>
  </si>
  <si>
    <t>13002762MM10A</t>
  </si>
  <si>
    <t>14003723CF10A</t>
  </si>
  <si>
    <t>oscar valdivia</t>
  </si>
  <si>
    <t>valdivia</t>
  </si>
  <si>
    <t>13006527CF10A</t>
  </si>
  <si>
    <t>14000248MM40A</t>
  </si>
  <si>
    <t>carlo johnson</t>
  </si>
  <si>
    <t>13001518CF10A</t>
  </si>
  <si>
    <t>Uttering Forged Credit Card</t>
  </si>
  <si>
    <t>kevin bailey</t>
  </si>
  <si>
    <t>14015732CF10A</t>
  </si>
  <si>
    <t>15000184MM30A</t>
  </si>
  <si>
    <t>warrick haggins</t>
  </si>
  <si>
    <t>warrick</t>
  </si>
  <si>
    <t>14001216CF10A</t>
  </si>
  <si>
    <t>15008449CF10A</t>
  </si>
  <si>
    <t>ivan gonzalez</t>
  </si>
  <si>
    <t>13000868CF10A</t>
  </si>
  <si>
    <t>tiffany hackett</t>
  </si>
  <si>
    <t>hackett</t>
  </si>
  <si>
    <t>13015066CF10A</t>
  </si>
  <si>
    <t>joshua oliver</t>
  </si>
  <si>
    <t>13001604CF10A</t>
  </si>
  <si>
    <t>16000485MM30A</t>
  </si>
  <si>
    <t>carlos walker</t>
  </si>
  <si>
    <t>13009117MM10A</t>
  </si>
  <si>
    <t>15015990CF10A</t>
  </si>
  <si>
    <t>lamar mccullough</t>
  </si>
  <si>
    <t>12008652CF10A</t>
  </si>
  <si>
    <t>13016062MM10A</t>
  </si>
  <si>
    <t>13010150CF10A</t>
  </si>
  <si>
    <t>toni malone</t>
  </si>
  <si>
    <t>13000983CF10A</t>
  </si>
  <si>
    <t>tinikka humphrey</t>
  </si>
  <si>
    <t>tinikka</t>
  </si>
  <si>
    <t>13011802CF10A</t>
  </si>
  <si>
    <t>Retail Theft $300 2nd Offense</t>
  </si>
  <si>
    <t>13015212CF10A</t>
  </si>
  <si>
    <t>erika kennedy</t>
  </si>
  <si>
    <t>14014611CF10A</t>
  </si>
  <si>
    <t>15010429CF10A</t>
  </si>
  <si>
    <t>shahzad qazi</t>
  </si>
  <si>
    <t>shahzad</t>
  </si>
  <si>
    <t>qazi</t>
  </si>
  <si>
    <t>14015082CF10A</t>
  </si>
  <si>
    <t>15011896MM10A</t>
  </si>
  <si>
    <t>jose fontanezayala</t>
  </si>
  <si>
    <t>fontanezayala</t>
  </si>
  <si>
    <t>antonio philmore</t>
  </si>
  <si>
    <t>philmore</t>
  </si>
  <si>
    <t>13003052CF10A</t>
  </si>
  <si>
    <t>14007346CF10A</t>
  </si>
  <si>
    <t>15003134CF10A</t>
  </si>
  <si>
    <t>joshua newkirk</t>
  </si>
  <si>
    <t>newkirk</t>
  </si>
  <si>
    <t>14008420CF10A</t>
  </si>
  <si>
    <t>15001163MM40A</t>
  </si>
  <si>
    <t>timothy mackey</t>
  </si>
  <si>
    <t>13012508CF10A</t>
  </si>
  <si>
    <t>kenauld chevelon</t>
  </si>
  <si>
    <t>kenauld</t>
  </si>
  <si>
    <t>chevelon</t>
  </si>
  <si>
    <t>13001613CF10A</t>
  </si>
  <si>
    <t>kerome paisley</t>
  </si>
  <si>
    <t>kerome</t>
  </si>
  <si>
    <t>paisley</t>
  </si>
  <si>
    <t>13010552CF10A</t>
  </si>
  <si>
    <t>13017503CF10A</t>
  </si>
  <si>
    <t>rick dor</t>
  </si>
  <si>
    <t>14011664MM10A</t>
  </si>
  <si>
    <t>14035649TC10A</t>
  </si>
  <si>
    <t>nicole davis</t>
  </si>
  <si>
    <t>14006900CF10A</t>
  </si>
  <si>
    <t>15005127MM10A</t>
  </si>
  <si>
    <t>13023525MM10A</t>
  </si>
  <si>
    <t>14003050MM10A</t>
  </si>
  <si>
    <t>howard keroes</t>
  </si>
  <si>
    <t>keroes</t>
  </si>
  <si>
    <t>14001509CF10A</t>
  </si>
  <si>
    <t>14003293CF10A</t>
  </si>
  <si>
    <t>ryan shields</t>
  </si>
  <si>
    <t>shields</t>
  </si>
  <si>
    <t>13004001CF10A</t>
  </si>
  <si>
    <t>chamoy wright</t>
  </si>
  <si>
    <t>chamoy</t>
  </si>
  <si>
    <t>13002070CF10A</t>
  </si>
  <si>
    <t>13009112CF10A</t>
  </si>
  <si>
    <t>Shoot/Throw Into Vehicle</t>
  </si>
  <si>
    <t>eric mckinney</t>
  </si>
  <si>
    <t>13015243CF10A</t>
  </si>
  <si>
    <t>14047176TC40A</t>
  </si>
  <si>
    <t>henry zito</t>
  </si>
  <si>
    <t>zito</t>
  </si>
  <si>
    <t>14014970MM10A</t>
  </si>
  <si>
    <t>janey martin</t>
  </si>
  <si>
    <t>janey</t>
  </si>
  <si>
    <t>13011728CF10A</t>
  </si>
  <si>
    <t>rashidi lee</t>
  </si>
  <si>
    <t>13005982MM10A</t>
  </si>
  <si>
    <t>rodney alexander</t>
  </si>
  <si>
    <t>14014352CF10A</t>
  </si>
  <si>
    <t>german umana</t>
  </si>
  <si>
    <t>umana</t>
  </si>
  <si>
    <t>14011651CF10A</t>
  </si>
  <si>
    <t>francisco jimenezpagan</t>
  </si>
  <si>
    <t>jimenezpagan</t>
  </si>
  <si>
    <t>13013360CF10A</t>
  </si>
  <si>
    <t>daniel ritz</t>
  </si>
  <si>
    <t>ritz</t>
  </si>
  <si>
    <t>14012020MM10A</t>
  </si>
  <si>
    <t>angela mosley</t>
  </si>
  <si>
    <t>14010684CF10A</t>
  </si>
  <si>
    <t>debra tripp</t>
  </si>
  <si>
    <t>debra</t>
  </si>
  <si>
    <t>13020469MM10A</t>
  </si>
  <si>
    <t>melissa becker</t>
  </si>
  <si>
    <t>becker</t>
  </si>
  <si>
    <t>13014709MM10A</t>
  </si>
  <si>
    <t>karan raj</t>
  </si>
  <si>
    <t>karan</t>
  </si>
  <si>
    <t>raj</t>
  </si>
  <si>
    <t>13016951MM10A</t>
  </si>
  <si>
    <t>14101313TC30A</t>
  </si>
  <si>
    <t>april dinunno</t>
  </si>
  <si>
    <t>dinunno</t>
  </si>
  <si>
    <t>14010972CF10A</t>
  </si>
  <si>
    <t>shanairj mckenziewallace</t>
  </si>
  <si>
    <t>shanairj</t>
  </si>
  <si>
    <t>mckenziewallace</t>
  </si>
  <si>
    <t>13017513CF10A</t>
  </si>
  <si>
    <t>rafael guerrero</t>
  </si>
  <si>
    <t>13017762CF10A</t>
  </si>
  <si>
    <t>alyza russell</t>
  </si>
  <si>
    <t>alyza</t>
  </si>
  <si>
    <t>13009518CF10A</t>
  </si>
  <si>
    <t>oscar martinez</t>
  </si>
  <si>
    <t>09010005CF10A</t>
  </si>
  <si>
    <t>taveca ward</t>
  </si>
  <si>
    <t>taveca</t>
  </si>
  <si>
    <t>13016855MM10A</t>
  </si>
  <si>
    <t>15008001MM10A</t>
  </si>
  <si>
    <t>lisa berringer</t>
  </si>
  <si>
    <t>berringer</t>
  </si>
  <si>
    <t>14022172MU10A</t>
  </si>
  <si>
    <t>marydashanah antoine</t>
  </si>
  <si>
    <t>marydashanah</t>
  </si>
  <si>
    <t>14037464TC10A</t>
  </si>
  <si>
    <t>shalev roae</t>
  </si>
  <si>
    <t>shalev</t>
  </si>
  <si>
    <t>roae</t>
  </si>
  <si>
    <t>13007266CF10A</t>
  </si>
  <si>
    <t>john shrock</t>
  </si>
  <si>
    <t>shrock</t>
  </si>
  <si>
    <t>14024598MU10A</t>
  </si>
  <si>
    <t>sonja king</t>
  </si>
  <si>
    <t>sonja</t>
  </si>
  <si>
    <t>14005578CF10A</t>
  </si>
  <si>
    <t>jaime forte</t>
  </si>
  <si>
    <t>06015054MM10A</t>
  </si>
  <si>
    <t>deon burks</t>
  </si>
  <si>
    <t>13011474CF10A</t>
  </si>
  <si>
    <t>14015841TC10A</t>
  </si>
  <si>
    <t>coral norfus</t>
  </si>
  <si>
    <t>coral</t>
  </si>
  <si>
    <t>norfus</t>
  </si>
  <si>
    <t>13005693MM10A</t>
  </si>
  <si>
    <t>15010914CF10A</t>
  </si>
  <si>
    <t>juan toroquintero</t>
  </si>
  <si>
    <t>toroquintero</t>
  </si>
  <si>
    <t>14024105MU10A</t>
  </si>
  <si>
    <t>delreta rolle</t>
  </si>
  <si>
    <t>delreta</t>
  </si>
  <si>
    <t>sammy worthy</t>
  </si>
  <si>
    <t>13001606CF10A</t>
  </si>
  <si>
    <t>13011940CF10A</t>
  </si>
  <si>
    <t>15008682CF10A</t>
  </si>
  <si>
    <t>joseph haberkam</t>
  </si>
  <si>
    <t>haberkam</t>
  </si>
  <si>
    <t>14011650CF10A</t>
  </si>
  <si>
    <t>tarcy burch</t>
  </si>
  <si>
    <t>tarcy</t>
  </si>
  <si>
    <t>14009562MM10A</t>
  </si>
  <si>
    <t>14016525CF10A</t>
  </si>
  <si>
    <t>ashley rivera</t>
  </si>
  <si>
    <t>lazaro orozco</t>
  </si>
  <si>
    <t>14013271MM10A</t>
  </si>
  <si>
    <t>willie shiver</t>
  </si>
  <si>
    <t>14014577CF10A</t>
  </si>
  <si>
    <t>caito deangelo</t>
  </si>
  <si>
    <t>caito</t>
  </si>
  <si>
    <t>14009897MM10A</t>
  </si>
  <si>
    <t>emmanuel noreus</t>
  </si>
  <si>
    <t>noreus</t>
  </si>
  <si>
    <t>11070116TC40A</t>
  </si>
  <si>
    <t>14010807TC10A</t>
  </si>
  <si>
    <t>temisa brown</t>
  </si>
  <si>
    <t>temisa</t>
  </si>
  <si>
    <t>13016296CF10A</t>
  </si>
  <si>
    <t>andre francis</t>
  </si>
  <si>
    <t>13011084CF10A</t>
  </si>
  <si>
    <t>14009484CF10A</t>
  </si>
  <si>
    <t>azli perez</t>
  </si>
  <si>
    <t>azli</t>
  </si>
  <si>
    <t>13002857CF10A</t>
  </si>
  <si>
    <t>13007620MM10A</t>
  </si>
  <si>
    <t>barry nelson</t>
  </si>
  <si>
    <t>11017324CF10A</t>
  </si>
  <si>
    <t>rene chaparteguy</t>
  </si>
  <si>
    <t>rene</t>
  </si>
  <si>
    <t>chaparteguy</t>
  </si>
  <si>
    <t>14000625CF10A</t>
  </si>
  <si>
    <t>14012666TC10A</t>
  </si>
  <si>
    <t>Expired Tag/ Reg&gt;6 Months 2nd</t>
  </si>
  <si>
    <t>michael coley</t>
  </si>
  <si>
    <t>13002273CF10A</t>
  </si>
  <si>
    <t>13024813TC10A</t>
  </si>
  <si>
    <t>braden hampton</t>
  </si>
  <si>
    <t>braden</t>
  </si>
  <si>
    <t>13014769CF10A</t>
  </si>
  <si>
    <t>tulsiram harnarrine</t>
  </si>
  <si>
    <t>tulsiram</t>
  </si>
  <si>
    <t>harnarrine</t>
  </si>
  <si>
    <t>13017326MM10A</t>
  </si>
  <si>
    <t>gelissa ruffin</t>
  </si>
  <si>
    <t>gelissa</t>
  </si>
  <si>
    <t>saraphin jean</t>
  </si>
  <si>
    <t>saraphin</t>
  </si>
  <si>
    <t>14019676MU10A</t>
  </si>
  <si>
    <t>davonte resiles</t>
  </si>
  <si>
    <t>davonte</t>
  </si>
  <si>
    <t>resiles</t>
  </si>
  <si>
    <t>13017991CF10A</t>
  </si>
  <si>
    <t>14012657CF10A</t>
  </si>
  <si>
    <t>darren bryant</t>
  </si>
  <si>
    <t>13014849CF10A</t>
  </si>
  <si>
    <t>rasheem chamberlain</t>
  </si>
  <si>
    <t>rasheem</t>
  </si>
  <si>
    <t>14004306CF10A</t>
  </si>
  <si>
    <t>15001908MM10A</t>
  </si>
  <si>
    <t>jorge insua</t>
  </si>
  <si>
    <t>11016387CF10A</t>
  </si>
  <si>
    <t>dwayne simmons</t>
  </si>
  <si>
    <t>14014217CF10A</t>
  </si>
  <si>
    <t>15001911MU10A</t>
  </si>
  <si>
    <t>jose figueroa</t>
  </si>
  <si>
    <t>14003646MM10A</t>
  </si>
  <si>
    <t>14008026CF10A</t>
  </si>
  <si>
    <t>maria quiramamunera</t>
  </si>
  <si>
    <t>quiramamunera</t>
  </si>
  <si>
    <t>14006786CF10A</t>
  </si>
  <si>
    <t>barissa clarke</t>
  </si>
  <si>
    <t>barissa</t>
  </si>
  <si>
    <t>13006906CF10A</t>
  </si>
  <si>
    <t>Agg Abuse Elderlly/Disabled Adult</t>
  </si>
  <si>
    <t>amari joseph</t>
  </si>
  <si>
    <t>amari</t>
  </si>
  <si>
    <t>13016486MM10A</t>
  </si>
  <si>
    <t>orville barrett</t>
  </si>
  <si>
    <t>14016353CF10A</t>
  </si>
  <si>
    <t>steven winter</t>
  </si>
  <si>
    <t>winter</t>
  </si>
  <si>
    <t>14001414CF10A</t>
  </si>
  <si>
    <t>15015569CF10A</t>
  </si>
  <si>
    <t>anthony carroll</t>
  </si>
  <si>
    <t>carroll</t>
  </si>
  <si>
    <t>13000850CF10A</t>
  </si>
  <si>
    <t>15002572MM10A</t>
  </si>
  <si>
    <t>tarance snell</t>
  </si>
  <si>
    <t>tarance</t>
  </si>
  <si>
    <t>14004521CF10A</t>
  </si>
  <si>
    <t>valerie agostino</t>
  </si>
  <si>
    <t>agostino</t>
  </si>
  <si>
    <t>13006844MM10A</t>
  </si>
  <si>
    <t>13007668MM10A</t>
  </si>
  <si>
    <t>robert singh</t>
  </si>
  <si>
    <t>12007973CF10A</t>
  </si>
  <si>
    <t>14009004MM10A</t>
  </si>
  <si>
    <t>richard burdell</t>
  </si>
  <si>
    <t>burdell</t>
  </si>
  <si>
    <t>mitchell higgs</t>
  </si>
  <si>
    <t>14015577CF10A</t>
  </si>
  <si>
    <t>marie cadet</t>
  </si>
  <si>
    <t>13012499CF10A</t>
  </si>
  <si>
    <t>14018546MU10A</t>
  </si>
  <si>
    <t>steven dinapoli</t>
  </si>
  <si>
    <t>dinapoli</t>
  </si>
  <si>
    <t>13004723CF10A</t>
  </si>
  <si>
    <t>steven nance</t>
  </si>
  <si>
    <t>13002993CF10A</t>
  </si>
  <si>
    <t>15000565MM30A</t>
  </si>
  <si>
    <t>robert rees</t>
  </si>
  <si>
    <t>rees</t>
  </si>
  <si>
    <t>14014389CF10A</t>
  </si>
  <si>
    <t>15001706MM30A</t>
  </si>
  <si>
    <t>Cruelty To Animals</t>
  </si>
  <si>
    <t>sander ledoux</t>
  </si>
  <si>
    <t>sander</t>
  </si>
  <si>
    <t>ledoux</t>
  </si>
  <si>
    <t>14013983CF10A</t>
  </si>
  <si>
    <t>15002271CF10A</t>
  </si>
  <si>
    <t>alphonce metelus</t>
  </si>
  <si>
    <t>alphonce</t>
  </si>
  <si>
    <t>14014538MM10A</t>
  </si>
  <si>
    <t>vivian king</t>
  </si>
  <si>
    <t>14000639CF10A</t>
  </si>
  <si>
    <t>lance gonzalez</t>
  </si>
  <si>
    <t>14002285MM10A</t>
  </si>
  <si>
    <t>laurel femia</t>
  </si>
  <si>
    <t>laurel</t>
  </si>
  <si>
    <t>femia</t>
  </si>
  <si>
    <t>13001277CF10A</t>
  </si>
  <si>
    <t>kara jackson</t>
  </si>
  <si>
    <t>kara</t>
  </si>
  <si>
    <t>14005833MM10A</t>
  </si>
  <si>
    <t>mark clarke</t>
  </si>
  <si>
    <t>13002786CF10A</t>
  </si>
  <si>
    <t>joshe bittelman</t>
  </si>
  <si>
    <t>joshe</t>
  </si>
  <si>
    <t>bittelman</t>
  </si>
  <si>
    <t>13002853CF10A</t>
  </si>
  <si>
    <t>14004663CF10A</t>
  </si>
  <si>
    <t>efrain apointe</t>
  </si>
  <si>
    <t>apointe</t>
  </si>
  <si>
    <t>14002818MM10A</t>
  </si>
  <si>
    <t>kadeem banton</t>
  </si>
  <si>
    <t>13005640CF10A</t>
  </si>
  <si>
    <t>lloyd jackson</t>
  </si>
  <si>
    <t>13001699CF10A</t>
  </si>
  <si>
    <t>13004534CF10A</t>
  </si>
  <si>
    <t>jason banton</t>
  </si>
  <si>
    <t>13006069CF10A</t>
  </si>
  <si>
    <t>octavious harris</t>
  </si>
  <si>
    <t>13017207CF10A</t>
  </si>
  <si>
    <t>terris williams</t>
  </si>
  <si>
    <t>terris</t>
  </si>
  <si>
    <t>13012458CF10A</t>
  </si>
  <si>
    <t>kevin beach</t>
  </si>
  <si>
    <t>beach</t>
  </si>
  <si>
    <t>13000565CF10A</t>
  </si>
  <si>
    <t>16002719MM10A</t>
  </si>
  <si>
    <t>juan amezquita</t>
  </si>
  <si>
    <t>amezquita</t>
  </si>
  <si>
    <t>89014252MM10A</t>
  </si>
  <si>
    <t>brandon hayes</t>
  </si>
  <si>
    <t>14015879MM10A</t>
  </si>
  <si>
    <t>16000366CF10A</t>
  </si>
  <si>
    <t>travis law</t>
  </si>
  <si>
    <t>13015539CF10A</t>
  </si>
  <si>
    <t>xavier julin</t>
  </si>
  <si>
    <t>julin</t>
  </si>
  <si>
    <t>14014055MM10A</t>
  </si>
  <si>
    <t>john pitre</t>
  </si>
  <si>
    <t>pitre</t>
  </si>
  <si>
    <t>13004470CF10A</t>
  </si>
  <si>
    <t>oshea thomas</t>
  </si>
  <si>
    <t>oshea</t>
  </si>
  <si>
    <t>13007547CF10A</t>
  </si>
  <si>
    <t>billy aiken</t>
  </si>
  <si>
    <t>aiken</t>
  </si>
  <si>
    <t>12006423CF10A</t>
  </si>
  <si>
    <t>elizabeth joseph</t>
  </si>
  <si>
    <t>13004907CF10A</t>
  </si>
  <si>
    <t>joann lee</t>
  </si>
  <si>
    <t>14009741CF10A</t>
  </si>
  <si>
    <t>rose perez</t>
  </si>
  <si>
    <t>14009350CF10A</t>
  </si>
  <si>
    <t>15001305MM10A</t>
  </si>
  <si>
    <t>marjorie brown</t>
  </si>
  <si>
    <t>marjorie</t>
  </si>
  <si>
    <t>14016380CF10A</t>
  </si>
  <si>
    <t>kevin haage</t>
  </si>
  <si>
    <t>haage</t>
  </si>
  <si>
    <t>14008454CF10A</t>
  </si>
  <si>
    <t>16001548CF10A</t>
  </si>
  <si>
    <t>chaddie harrison</t>
  </si>
  <si>
    <t>chaddie</t>
  </si>
  <si>
    <t>13012757CF10A</t>
  </si>
  <si>
    <t>mikhail watson</t>
  </si>
  <si>
    <t>13001810CF10A</t>
  </si>
  <si>
    <t>15003101CF10A</t>
  </si>
  <si>
    <t>jino desarme</t>
  </si>
  <si>
    <t>jino</t>
  </si>
  <si>
    <t>desarme</t>
  </si>
  <si>
    <t>13006650CF10A</t>
  </si>
  <si>
    <t>15000207MM10A</t>
  </si>
  <si>
    <t>christine king</t>
  </si>
  <si>
    <t>13014515MM10A</t>
  </si>
  <si>
    <t>daryll burgess</t>
  </si>
  <si>
    <t>13001635CF10A</t>
  </si>
  <si>
    <t>15030363TC20A</t>
  </si>
  <si>
    <t>angel delgado</t>
  </si>
  <si>
    <t>13011415CF10A</t>
  </si>
  <si>
    <t>13020707MM10A</t>
  </si>
  <si>
    <t>paul mcmullin</t>
  </si>
  <si>
    <t>mcmullin</t>
  </si>
  <si>
    <t>14003714CF10A</t>
  </si>
  <si>
    <t>jelissa jolly</t>
  </si>
  <si>
    <t>jelissa</t>
  </si>
  <si>
    <t>13004791MM10A</t>
  </si>
  <si>
    <t>15060273TC30A</t>
  </si>
  <si>
    <t>mary davis</t>
  </si>
  <si>
    <t>14002215CF10A</t>
  </si>
  <si>
    <t>rohan willis</t>
  </si>
  <si>
    <t>13014754CF10A</t>
  </si>
  <si>
    <t>14003185MM40A</t>
  </si>
  <si>
    <t>anton bryant</t>
  </si>
  <si>
    <t>13003810MM10A</t>
  </si>
  <si>
    <t>13018624TC10A</t>
  </si>
  <si>
    <t>stephen korelisha</t>
  </si>
  <si>
    <t>korelisha</t>
  </si>
  <si>
    <t>12002724MM10A</t>
  </si>
  <si>
    <t>laurens coutilien</t>
  </si>
  <si>
    <t>laurens</t>
  </si>
  <si>
    <t>coutilien</t>
  </si>
  <si>
    <t>14011190CF10A</t>
  </si>
  <si>
    <t>sheldon jarrett</t>
  </si>
  <si>
    <t>13007322CF10A</t>
  </si>
  <si>
    <t>jermaine tramun</t>
  </si>
  <si>
    <t>tramun</t>
  </si>
  <si>
    <t>13016412MM10A</t>
  </si>
  <si>
    <t>14026951TC30A</t>
  </si>
  <si>
    <t>etienne dozil</t>
  </si>
  <si>
    <t>13000309CF10A</t>
  </si>
  <si>
    <t>gary watts</t>
  </si>
  <si>
    <t>14000623CF10A</t>
  </si>
  <si>
    <t>antwaun irvin</t>
  </si>
  <si>
    <t>antwaun</t>
  </si>
  <si>
    <t>13013502CF10A</t>
  </si>
  <si>
    <t>14005774MM10A</t>
  </si>
  <si>
    <t>lamesha venisss</t>
  </si>
  <si>
    <t>lamesha</t>
  </si>
  <si>
    <t>venisss</t>
  </si>
  <si>
    <t>raynard kent</t>
  </si>
  <si>
    <t>13004669CF10A</t>
  </si>
  <si>
    <t>13008617CF10A</t>
  </si>
  <si>
    <t>14018228MM10A</t>
  </si>
  <si>
    <t>15006750CF10A</t>
  </si>
  <si>
    <t>christopher graves</t>
  </si>
  <si>
    <t>graves</t>
  </si>
  <si>
    <t>14016545CF10A</t>
  </si>
  <si>
    <t>john chironno</t>
  </si>
  <si>
    <t>14016373MM10A</t>
  </si>
  <si>
    <t>15003380MM40A</t>
  </si>
  <si>
    <t>Fish/Wildlife Viol Landing Requirements</t>
  </si>
  <si>
    <t>gregory higgs</t>
  </si>
  <si>
    <t>14016155MM10A</t>
  </si>
  <si>
    <t>david cadet</t>
  </si>
  <si>
    <t>13009983CF10A</t>
  </si>
  <si>
    <t>14015175MM10A</t>
  </si>
  <si>
    <t>brandon castillo</t>
  </si>
  <si>
    <t>13003294CF10A</t>
  </si>
  <si>
    <t>daniel monteferante</t>
  </si>
  <si>
    <t>monteferante</t>
  </si>
  <si>
    <t>13005721MM10A</t>
  </si>
  <si>
    <t>catrice telfort</t>
  </si>
  <si>
    <t>catrice</t>
  </si>
  <si>
    <t>telfort</t>
  </si>
  <si>
    <t>13016563MM10A</t>
  </si>
  <si>
    <t>dominic bernardine</t>
  </si>
  <si>
    <t>bernardine</t>
  </si>
  <si>
    <t>14014587CF10A</t>
  </si>
  <si>
    <t>15003919CF10A</t>
  </si>
  <si>
    <t>dominic morrison</t>
  </si>
  <si>
    <t>morrison</t>
  </si>
  <si>
    <t>14007316CF10A</t>
  </si>
  <si>
    <t>15012162MM10A</t>
  </si>
  <si>
    <t>michael tirrel</t>
  </si>
  <si>
    <t>tirrel</t>
  </si>
  <si>
    <t>bruce mcmillan</t>
  </si>
  <si>
    <t>mcmillan</t>
  </si>
  <si>
    <t>14005777CF10A</t>
  </si>
  <si>
    <t>Impair/Impede Phone/Power Dwell</t>
  </si>
  <si>
    <t>richard sofer</t>
  </si>
  <si>
    <t>sofer</t>
  </si>
  <si>
    <t>13005234MM10A</t>
  </si>
  <si>
    <t>clemin paul</t>
  </si>
  <si>
    <t>clemin</t>
  </si>
  <si>
    <t>shaun lavigne</t>
  </si>
  <si>
    <t>lavigne</t>
  </si>
  <si>
    <t>12018216CF10A</t>
  </si>
  <si>
    <t>anthony cardullo</t>
  </si>
  <si>
    <t>cardullo</t>
  </si>
  <si>
    <t>13013514MM10A</t>
  </si>
  <si>
    <t>13018011MM10A</t>
  </si>
  <si>
    <t>13002206CF10A</t>
  </si>
  <si>
    <t>michael shipp</t>
  </si>
  <si>
    <t>shipp</t>
  </si>
  <si>
    <t>14013380CF10A</t>
  </si>
  <si>
    <t>15001370MM10A</t>
  </si>
  <si>
    <t>david oconnell</t>
  </si>
  <si>
    <t>13004573CF10A</t>
  </si>
  <si>
    <t>nathan strickland</t>
  </si>
  <si>
    <t>14001939CF10A</t>
  </si>
  <si>
    <t>santiago pinzon</t>
  </si>
  <si>
    <t>pinzon</t>
  </si>
  <si>
    <t>13005098CF10A</t>
  </si>
  <si>
    <t>13009545CF10A</t>
  </si>
  <si>
    <t>tegray whilby</t>
  </si>
  <si>
    <t>tegray</t>
  </si>
  <si>
    <t>whilby</t>
  </si>
  <si>
    <t>14006052MM10A</t>
  </si>
  <si>
    <t>14008252CF10A</t>
  </si>
  <si>
    <t>carlton burton</t>
  </si>
  <si>
    <t>crystal davis</t>
  </si>
  <si>
    <t>13005650CF10A</t>
  </si>
  <si>
    <t>13010796CF10A</t>
  </si>
  <si>
    <t>joel valentin</t>
  </si>
  <si>
    <t>13023875MM10A</t>
  </si>
  <si>
    <t>14014711MM10A</t>
  </si>
  <si>
    <t>stephen bernhardt</t>
  </si>
  <si>
    <t>bernhardt</t>
  </si>
  <si>
    <t>14011312CF10A</t>
  </si>
  <si>
    <t>christopher dalessandro</t>
  </si>
  <si>
    <t>13012993CF10A</t>
  </si>
  <si>
    <t>densmore daniels</t>
  </si>
  <si>
    <t>densmore</t>
  </si>
  <si>
    <t>13017467CF10A</t>
  </si>
  <si>
    <t>14015133CF10A</t>
  </si>
  <si>
    <t>fritz ortiz</t>
  </si>
  <si>
    <t>latoya neal</t>
  </si>
  <si>
    <t>11017327MM10A</t>
  </si>
  <si>
    <t>darnell martina</t>
  </si>
  <si>
    <t>martina</t>
  </si>
  <si>
    <t>14008247CF10A</t>
  </si>
  <si>
    <t>mohammed omar</t>
  </si>
  <si>
    <t>14011848CF10A</t>
  </si>
  <si>
    <t>christine golding</t>
  </si>
  <si>
    <t>13015855CF10A</t>
  </si>
  <si>
    <t>15008987MM10A</t>
  </si>
  <si>
    <t>yahandry rivero</t>
  </si>
  <si>
    <t>yahandry</t>
  </si>
  <si>
    <t>rivero</t>
  </si>
  <si>
    <t>michael somers</t>
  </si>
  <si>
    <t>somers</t>
  </si>
  <si>
    <t>13003037MM10A</t>
  </si>
  <si>
    <t>16000105CF10A</t>
  </si>
  <si>
    <t>Arson in the Second Degree</t>
  </si>
  <si>
    <t>peter reilly</t>
  </si>
  <si>
    <t>reilly</t>
  </si>
  <si>
    <t>13014672CF10A</t>
  </si>
  <si>
    <t>tommie mims</t>
  </si>
  <si>
    <t>14002808CF10A</t>
  </si>
  <si>
    <t>14003102CF10A</t>
  </si>
  <si>
    <t>earl butler</t>
  </si>
  <si>
    <t>siarhei marakin</t>
  </si>
  <si>
    <t>siarhei</t>
  </si>
  <si>
    <t>marakin</t>
  </si>
  <si>
    <t>13018503MM10A</t>
  </si>
  <si>
    <t>15032494MU10A</t>
  </si>
  <si>
    <t>shantegra godfrey</t>
  </si>
  <si>
    <t>shantegra</t>
  </si>
  <si>
    <t>13011839CF10A</t>
  </si>
  <si>
    <t>brittany toliver</t>
  </si>
  <si>
    <t>toliver</t>
  </si>
  <si>
    <t>14013487CF10A</t>
  </si>
  <si>
    <t>aaron davis</t>
  </si>
  <si>
    <t>14015814CF10A</t>
  </si>
  <si>
    <t>15003853CF10A</t>
  </si>
  <si>
    <t>vinessia gray</t>
  </si>
  <si>
    <t>vinessia</t>
  </si>
  <si>
    <t>13016849CF10A</t>
  </si>
  <si>
    <t>lourdes jenkins</t>
  </si>
  <si>
    <t>lourdes</t>
  </si>
  <si>
    <t>14018120MM10A</t>
  </si>
  <si>
    <t>demetra green</t>
  </si>
  <si>
    <t>demetra</t>
  </si>
  <si>
    <t>14005965CF10A</t>
  </si>
  <si>
    <t>cory smith</t>
  </si>
  <si>
    <t>cory</t>
  </si>
  <si>
    <t>14014925CF10A</t>
  </si>
  <si>
    <t>dawn carfora</t>
  </si>
  <si>
    <t>carfora</t>
  </si>
  <si>
    <t>14010387MM10A</t>
  </si>
  <si>
    <t>meyer renteria</t>
  </si>
  <si>
    <t>meyer</t>
  </si>
  <si>
    <t>renteria</t>
  </si>
  <si>
    <t>13019856MM10A</t>
  </si>
  <si>
    <t>tyrell richardson</t>
  </si>
  <si>
    <t>irving emmanuel</t>
  </si>
  <si>
    <t>irving</t>
  </si>
  <si>
    <t>13006548CF10A</t>
  </si>
  <si>
    <t>akeem james</t>
  </si>
  <si>
    <t>14015007CF10A</t>
  </si>
  <si>
    <t>15000314MM10A</t>
  </si>
  <si>
    <t>brandon odell</t>
  </si>
  <si>
    <t>odell</t>
  </si>
  <si>
    <t>14008008MM10A</t>
  </si>
  <si>
    <t>virgil stephens</t>
  </si>
  <si>
    <t>virgil</t>
  </si>
  <si>
    <t>14014927CF10A</t>
  </si>
  <si>
    <t>15013443MM10A</t>
  </si>
  <si>
    <t>belinda triana</t>
  </si>
  <si>
    <t>belinda</t>
  </si>
  <si>
    <t>triana</t>
  </si>
  <si>
    <t>13004194CF10A</t>
  </si>
  <si>
    <t>14004202CF10A</t>
  </si>
  <si>
    <t>15015904CF10A</t>
  </si>
  <si>
    <t>jerome roberts</t>
  </si>
  <si>
    <t>14004634MM10A</t>
  </si>
  <si>
    <t>16003295CF10A</t>
  </si>
  <si>
    <t>denise jackson-minott</t>
  </si>
  <si>
    <t>jackson-minott</t>
  </si>
  <si>
    <t>13005720MM10A</t>
  </si>
  <si>
    <t>dwayne barnett</t>
  </si>
  <si>
    <t>14006280MM10A</t>
  </si>
  <si>
    <t>haywood farrow</t>
  </si>
  <si>
    <t>farrow</t>
  </si>
  <si>
    <t>13002530CF10A</t>
  </si>
  <si>
    <t>rosalia poirier</t>
  </si>
  <si>
    <t>rosalia</t>
  </si>
  <si>
    <t>12000487MO30A</t>
  </si>
  <si>
    <t>kenny perez</t>
  </si>
  <si>
    <t>14014636MM10A</t>
  </si>
  <si>
    <t>jamie sapp</t>
  </si>
  <si>
    <t>14003211CF10A</t>
  </si>
  <si>
    <t>14034506TC30A</t>
  </si>
  <si>
    <t>cedric fraser</t>
  </si>
  <si>
    <t>14013402CF10A</t>
  </si>
  <si>
    <t>14016939CF10A</t>
  </si>
  <si>
    <t>tatiana quiruz</t>
  </si>
  <si>
    <t>quiruz</t>
  </si>
  <si>
    <t>13012552CF10A</t>
  </si>
  <si>
    <t>christopher hernandez</t>
  </si>
  <si>
    <t>13007633CF10A</t>
  </si>
  <si>
    <t>james mcdowell</t>
  </si>
  <si>
    <t>13000881MM10A</t>
  </si>
  <si>
    <t>13007542CF10A</t>
  </si>
  <si>
    <t>askia gordon</t>
  </si>
  <si>
    <t>askia</t>
  </si>
  <si>
    <t>14002542CF10A</t>
  </si>
  <si>
    <t>leandre young</t>
  </si>
  <si>
    <t>leandre</t>
  </si>
  <si>
    <t>14010203CF10A</t>
  </si>
  <si>
    <t>anna lihansky</t>
  </si>
  <si>
    <t>anna</t>
  </si>
  <si>
    <t>lihansky</t>
  </si>
  <si>
    <t>14018065MM10A</t>
  </si>
  <si>
    <t>denise smith</t>
  </si>
  <si>
    <t>14000041MM10A</t>
  </si>
  <si>
    <t>devion ford</t>
  </si>
  <si>
    <t>devion</t>
  </si>
  <si>
    <t>13001602CF10A</t>
  </si>
  <si>
    <t>13000677MM20A</t>
  </si>
  <si>
    <t>ana perezhernandez</t>
  </si>
  <si>
    <t>perezhernandez</t>
  </si>
  <si>
    <t>14010828MM10A</t>
  </si>
  <si>
    <t>harry feliciano</t>
  </si>
  <si>
    <t>14011638CF10A</t>
  </si>
  <si>
    <t>daniel chiswell</t>
  </si>
  <si>
    <t>chiswell</t>
  </si>
  <si>
    <t>13009078CF10A</t>
  </si>
  <si>
    <t>13001166MM30A</t>
  </si>
  <si>
    <t>POSSESS FIELD BOX WITH REGISTERED MARK</t>
  </si>
  <si>
    <t>ryan milbry</t>
  </si>
  <si>
    <t>milbry</t>
  </si>
  <si>
    <t>10005414CF10A</t>
  </si>
  <si>
    <t>Accessory After the Fact</t>
  </si>
  <si>
    <t>13034609TC10A</t>
  </si>
  <si>
    <t>christian johnson</t>
  </si>
  <si>
    <t>14001053CF10A</t>
  </si>
  <si>
    <t>mauricio buitrago</t>
  </si>
  <si>
    <t>buitrago</t>
  </si>
  <si>
    <t>13010838CF10A</t>
  </si>
  <si>
    <t>13117897TC30A</t>
  </si>
  <si>
    <t>yolanda allen</t>
  </si>
  <si>
    <t>12006122CF10A</t>
  </si>
  <si>
    <t>suzay etienne</t>
  </si>
  <si>
    <t>suzay</t>
  </si>
  <si>
    <t>14011850MM10A</t>
  </si>
  <si>
    <t>john edward</t>
  </si>
  <si>
    <t>13004493CF10A</t>
  </si>
  <si>
    <t>13006584CF10A</t>
  </si>
  <si>
    <t>larry boyd</t>
  </si>
  <si>
    <t>13004228MO10A</t>
  </si>
  <si>
    <t>kenneth smith</t>
  </si>
  <si>
    <t>13017249CF10A</t>
  </si>
  <si>
    <t>15005096CF10A</t>
  </si>
  <si>
    <t>14008005CF10A</t>
  </si>
  <si>
    <t>15010277CF10A</t>
  </si>
  <si>
    <t>crystal coxie</t>
  </si>
  <si>
    <t>coxie</t>
  </si>
  <si>
    <t>yevgeniy kochnev</t>
  </si>
  <si>
    <t>yevgeniy</t>
  </si>
  <si>
    <t>kochnev</t>
  </si>
  <si>
    <t>13006596CF10A</t>
  </si>
  <si>
    <t>xavier segura</t>
  </si>
  <si>
    <t>segura</t>
  </si>
  <si>
    <t>13003363MM10A</t>
  </si>
  <si>
    <t>15014200CF10A</t>
  </si>
  <si>
    <t>lisa quiggins</t>
  </si>
  <si>
    <t>quiggins</t>
  </si>
  <si>
    <t>13007430CF10A</t>
  </si>
  <si>
    <t>jeanpierre germain</t>
  </si>
  <si>
    <t>germain</t>
  </si>
  <si>
    <t>13006337CF10A</t>
  </si>
  <si>
    <t>melonie burns</t>
  </si>
  <si>
    <t>melonie</t>
  </si>
  <si>
    <t>dareus guepsen</t>
  </si>
  <si>
    <t>dareus</t>
  </si>
  <si>
    <t>guepsen</t>
  </si>
  <si>
    <t>chantel falconer</t>
  </si>
  <si>
    <t>falconer</t>
  </si>
  <si>
    <t>14003917MM10A</t>
  </si>
  <si>
    <t>14007126MM10A</t>
  </si>
  <si>
    <t>sam tommie</t>
  </si>
  <si>
    <t>10017288CF10A</t>
  </si>
  <si>
    <t>14014014MM10A</t>
  </si>
  <si>
    <t>mickelia mckenzie</t>
  </si>
  <si>
    <t>mickelia</t>
  </si>
  <si>
    <t>14003381MM10A</t>
  </si>
  <si>
    <t>anthony clark</t>
  </si>
  <si>
    <t>14008619MM10A</t>
  </si>
  <si>
    <t>randa natour</t>
  </si>
  <si>
    <t>randa</t>
  </si>
  <si>
    <t>natour</t>
  </si>
  <si>
    <t>13015750MM10A</t>
  </si>
  <si>
    <t>tayler reed</t>
  </si>
  <si>
    <t>tayler</t>
  </si>
  <si>
    <t>13006142TC10A</t>
  </si>
  <si>
    <t>omara mattear</t>
  </si>
  <si>
    <t>omara</t>
  </si>
  <si>
    <t>mattear</t>
  </si>
  <si>
    <t>13015720CF10A</t>
  </si>
  <si>
    <t>alexander razumovskiy</t>
  </si>
  <si>
    <t>razumovskiy</t>
  </si>
  <si>
    <t>14006990MM10A</t>
  </si>
  <si>
    <t>jose matos</t>
  </si>
  <si>
    <t>matos</t>
  </si>
  <si>
    <t>12001565CF10A</t>
  </si>
  <si>
    <t>john stancil</t>
  </si>
  <si>
    <t>stancil</t>
  </si>
  <si>
    <t>11003425CF10A</t>
  </si>
  <si>
    <t>13005077CF10A</t>
  </si>
  <si>
    <t>bryan holloway</t>
  </si>
  <si>
    <t>13006519CF10A</t>
  </si>
  <si>
    <t>demetrius sweeting</t>
  </si>
  <si>
    <t>13011736CF10A</t>
  </si>
  <si>
    <t>rachel bollman</t>
  </si>
  <si>
    <t>bollman</t>
  </si>
  <si>
    <t>09006158MM10A</t>
  </si>
  <si>
    <t>matthew john</t>
  </si>
  <si>
    <t>14000058CF10A</t>
  </si>
  <si>
    <t>eric means</t>
  </si>
  <si>
    <t>14010768CF10A</t>
  </si>
  <si>
    <t>davis eluett</t>
  </si>
  <si>
    <t>eluett</t>
  </si>
  <si>
    <t>14005847MM10A</t>
  </si>
  <si>
    <t>shannon lewis</t>
  </si>
  <si>
    <t>12056716TC10A</t>
  </si>
  <si>
    <t>Present Proof of Invalid Insur</t>
  </si>
  <si>
    <t>demetri jackson</t>
  </si>
  <si>
    <t>demetri</t>
  </si>
  <si>
    <t>11067733TC20A</t>
  </si>
  <si>
    <t>16009692TC30A</t>
  </si>
  <si>
    <t>carl wallace</t>
  </si>
  <si>
    <t>14016670MM10A</t>
  </si>
  <si>
    <t>sico charles</t>
  </si>
  <si>
    <t>sico</t>
  </si>
  <si>
    <t>13004019CF10A</t>
  </si>
  <si>
    <t>adrian bowling</t>
  </si>
  <si>
    <t>bowling</t>
  </si>
  <si>
    <t>14001467CF10A</t>
  </si>
  <si>
    <t>terry mueller</t>
  </si>
  <si>
    <t>13044394TC10A</t>
  </si>
  <si>
    <t>14007285MM10A</t>
  </si>
  <si>
    <t>pete peterman</t>
  </si>
  <si>
    <t>pete</t>
  </si>
  <si>
    <t>peterman</t>
  </si>
  <si>
    <t>13000546CF10A</t>
  </si>
  <si>
    <t>14000529MM10A</t>
  </si>
  <si>
    <t>geralyn francis</t>
  </si>
  <si>
    <t>geralyn</t>
  </si>
  <si>
    <t>11013978MM10A</t>
  </si>
  <si>
    <t>patrick sealy</t>
  </si>
  <si>
    <t>sealy</t>
  </si>
  <si>
    <t>14000072MM10A</t>
  </si>
  <si>
    <t>leon robinson</t>
  </si>
  <si>
    <t>13004868CF10A</t>
  </si>
  <si>
    <t>14012048TC10A</t>
  </si>
  <si>
    <t>maritza valle</t>
  </si>
  <si>
    <t>13008078MM10A</t>
  </si>
  <si>
    <t>esther pierre</t>
  </si>
  <si>
    <t>13023584MM10A</t>
  </si>
  <si>
    <t>byron thomas</t>
  </si>
  <si>
    <t>14010361CF10A</t>
  </si>
  <si>
    <t>lisa santoro-davis</t>
  </si>
  <si>
    <t>santoro-davis</t>
  </si>
  <si>
    <t>12017038CF10A</t>
  </si>
  <si>
    <t>14009016CF10A</t>
  </si>
  <si>
    <t>emile jonassaint</t>
  </si>
  <si>
    <t>jonassaint</t>
  </si>
  <si>
    <t>14014087CF10A</t>
  </si>
  <si>
    <t>16000664MM40A</t>
  </si>
  <si>
    <t>christopher byrd</t>
  </si>
  <si>
    <t>14015226MM10A</t>
  </si>
  <si>
    <t>lewis walker</t>
  </si>
  <si>
    <t>14008469MM10A</t>
  </si>
  <si>
    <t>randor skinner</t>
  </si>
  <si>
    <t>randor</t>
  </si>
  <si>
    <t>skinner</t>
  </si>
  <si>
    <t>14013689MM10A</t>
  </si>
  <si>
    <t>derrick rowe</t>
  </si>
  <si>
    <t>03042741TC20A</t>
  </si>
  <si>
    <t>dennis tummings</t>
  </si>
  <si>
    <t>tummings</t>
  </si>
  <si>
    <t>13006794CF10A</t>
  </si>
  <si>
    <t>renard mccloud</t>
  </si>
  <si>
    <t>13005342MM10A</t>
  </si>
  <si>
    <t>13039138TC10A</t>
  </si>
  <si>
    <t>roberto tomlinson</t>
  </si>
  <si>
    <t>tomlinson</t>
  </si>
  <si>
    <t>13004200CF10A</t>
  </si>
  <si>
    <t>14012505CF10A</t>
  </si>
  <si>
    <t>15010553CF10A</t>
  </si>
  <si>
    <t>jabari wells</t>
  </si>
  <si>
    <t>jabari</t>
  </si>
  <si>
    <t>13005735CF10A</t>
  </si>
  <si>
    <t>14005908CF10A</t>
  </si>
  <si>
    <t>tony brown</t>
  </si>
  <si>
    <t>14007631CF10A</t>
  </si>
  <si>
    <t>tremaine mckenzie</t>
  </si>
  <si>
    <t>tremaine</t>
  </si>
  <si>
    <t>13014716CF10A</t>
  </si>
  <si>
    <t>16002649CF10A</t>
  </si>
  <si>
    <t>brian nagy</t>
  </si>
  <si>
    <t>nagy</t>
  </si>
  <si>
    <t>14013364MM10A</t>
  </si>
  <si>
    <t>daniel hernandez</t>
  </si>
  <si>
    <t>14008811CF10A</t>
  </si>
  <si>
    <t>15025616TC20A</t>
  </si>
  <si>
    <t>alijon akbar</t>
  </si>
  <si>
    <t>alijon</t>
  </si>
  <si>
    <t>akbar</t>
  </si>
  <si>
    <t>julia acosta</t>
  </si>
  <si>
    <t>julia</t>
  </si>
  <si>
    <t>acosta</t>
  </si>
  <si>
    <t>14000992MM10A</t>
  </si>
  <si>
    <t>joseph janes</t>
  </si>
  <si>
    <t>janes</t>
  </si>
  <si>
    <t>14000540CF10A</t>
  </si>
  <si>
    <t>marvin davis</t>
  </si>
  <si>
    <t>13015402MM10A</t>
  </si>
  <si>
    <t>joseph lynch</t>
  </si>
  <si>
    <t>14008374MM10A</t>
  </si>
  <si>
    <t>vermont foulkes</t>
  </si>
  <si>
    <t>vermont</t>
  </si>
  <si>
    <t>foulkes</t>
  </si>
  <si>
    <t>13002887CF10A</t>
  </si>
  <si>
    <t>jeremy blake</t>
  </si>
  <si>
    <t>14012432CF10A</t>
  </si>
  <si>
    <t>christian vigil</t>
  </si>
  <si>
    <t>vigil</t>
  </si>
  <si>
    <t>14013151CF10A</t>
  </si>
  <si>
    <t>anthony stephens</t>
  </si>
  <si>
    <t>14012933CF10A</t>
  </si>
  <si>
    <t>15017647TC10A</t>
  </si>
  <si>
    <t>gerard fowler</t>
  </si>
  <si>
    <t>13003570CF10A</t>
  </si>
  <si>
    <t>Structuring Transactions</t>
  </si>
  <si>
    <t>william warrington</t>
  </si>
  <si>
    <t>warrington</t>
  </si>
  <si>
    <t>13005743MM10A</t>
  </si>
  <si>
    <t>adam mccarthy</t>
  </si>
  <si>
    <t>13007982MM10A</t>
  </si>
  <si>
    <t>14009089MM10A</t>
  </si>
  <si>
    <t>jerry warrens</t>
  </si>
  <si>
    <t>warrens</t>
  </si>
  <si>
    <t>13008699MM10A</t>
  </si>
  <si>
    <t>13013844MM10A</t>
  </si>
  <si>
    <t>13008492CF10A</t>
  </si>
  <si>
    <t>marsofia jean</t>
  </si>
  <si>
    <t>marsofia</t>
  </si>
  <si>
    <t>13015490CF10A</t>
  </si>
  <si>
    <t>joel jordan</t>
  </si>
  <si>
    <t>14018067MM10A</t>
  </si>
  <si>
    <t>anthony santiago</t>
  </si>
  <si>
    <t>13015123CF10A</t>
  </si>
  <si>
    <t>colleen kirk</t>
  </si>
  <si>
    <t>15000845CF10A</t>
  </si>
  <si>
    <t>william weiss</t>
  </si>
  <si>
    <t>weiss</t>
  </si>
  <si>
    <t>14009546CF10A</t>
  </si>
  <si>
    <t>15000407CF10A</t>
  </si>
  <si>
    <t>brian cali</t>
  </si>
  <si>
    <t>cali</t>
  </si>
  <si>
    <t>13015751MM10A</t>
  </si>
  <si>
    <t>14028850TC40A</t>
  </si>
  <si>
    <t>alfonso quesada</t>
  </si>
  <si>
    <t>quesada</t>
  </si>
  <si>
    <t>13013687CF10A</t>
  </si>
  <si>
    <t>ashraff mohammed</t>
  </si>
  <si>
    <t>ashraff</t>
  </si>
  <si>
    <t>14009607CF10A</t>
  </si>
  <si>
    <t>fred holmes</t>
  </si>
  <si>
    <t>13004600CF10A</t>
  </si>
  <si>
    <t>lesley robinson</t>
  </si>
  <si>
    <t>lesley</t>
  </si>
  <si>
    <t>14005617CF10A</t>
  </si>
  <si>
    <t>tracie alba</t>
  </si>
  <si>
    <t>tracie</t>
  </si>
  <si>
    <t>14016118MM10A</t>
  </si>
  <si>
    <t>akhter hossain</t>
  </si>
  <si>
    <t>akhter</t>
  </si>
  <si>
    <t>hossain</t>
  </si>
  <si>
    <t>13015972CF10A</t>
  </si>
  <si>
    <t>justin gauier</t>
  </si>
  <si>
    <t>gauier</t>
  </si>
  <si>
    <t>thurman jones</t>
  </si>
  <si>
    <t>13010299CF10A</t>
  </si>
  <si>
    <t>jean alexidor</t>
  </si>
  <si>
    <t>alexidor</t>
  </si>
  <si>
    <t>14027317MU10A</t>
  </si>
  <si>
    <t>herman smith</t>
  </si>
  <si>
    <t>13007044CF10A</t>
  </si>
  <si>
    <t>13012694CF10A</t>
  </si>
  <si>
    <t>shazia akhter</t>
  </si>
  <si>
    <t>shazia</t>
  </si>
  <si>
    <t>14014592MM10A</t>
  </si>
  <si>
    <t>joseph fermoile</t>
  </si>
  <si>
    <t>fermoile</t>
  </si>
  <si>
    <t>13013570CF10A</t>
  </si>
  <si>
    <t>14011115CF10A</t>
  </si>
  <si>
    <t>kymar forchin</t>
  </si>
  <si>
    <t>kymar</t>
  </si>
  <si>
    <t>forchin</t>
  </si>
  <si>
    <t>13002888MM10A</t>
  </si>
  <si>
    <t>13005139MM10A</t>
  </si>
  <si>
    <t>madison monti</t>
  </si>
  <si>
    <t>14010009MM10A</t>
  </si>
  <si>
    <t>anika hines</t>
  </si>
  <si>
    <t>anika</t>
  </si>
  <si>
    <t>14016927CF10A</t>
  </si>
  <si>
    <t>justin missick</t>
  </si>
  <si>
    <t>missick</t>
  </si>
  <si>
    <t>14016322CF10A</t>
  </si>
  <si>
    <t>carlos taramona</t>
  </si>
  <si>
    <t>taramona</t>
  </si>
  <si>
    <t>14014008CF10A</t>
  </si>
  <si>
    <t>carlos mercado</t>
  </si>
  <si>
    <t>14015996CF10A</t>
  </si>
  <si>
    <t>daniel turbay</t>
  </si>
  <si>
    <t>turbay</t>
  </si>
  <si>
    <t>13017237CF10A</t>
  </si>
  <si>
    <t>14004048MM10A</t>
  </si>
  <si>
    <t>stuart hull</t>
  </si>
  <si>
    <t>14005988MM10A</t>
  </si>
  <si>
    <t>troy paul</t>
  </si>
  <si>
    <t>13003679CF10A</t>
  </si>
  <si>
    <t>kenneth young</t>
  </si>
  <si>
    <t>13010462MM10A</t>
  </si>
  <si>
    <t>susan roberts</t>
  </si>
  <si>
    <t>13000242MM10A</t>
  </si>
  <si>
    <t>roberto martinez</t>
  </si>
  <si>
    <t>10014854CF10A</t>
  </si>
  <si>
    <t>alexander castro</t>
  </si>
  <si>
    <t>14009137MM10A</t>
  </si>
  <si>
    <t>14016045MM10A</t>
  </si>
  <si>
    <t>matthew holmes</t>
  </si>
  <si>
    <t>13011381CF10A</t>
  </si>
  <si>
    <t>brian watkins</t>
  </si>
  <si>
    <t>watkins</t>
  </si>
  <si>
    <t>13017081CF10A</t>
  </si>
  <si>
    <t>15008747CF10A</t>
  </si>
  <si>
    <t>catherine whyte</t>
  </si>
  <si>
    <t>14023641MU10A</t>
  </si>
  <si>
    <t>Reduced/Amended to Reckless Driving</t>
  </si>
  <si>
    <t>lamont dixon</t>
  </si>
  <si>
    <t>13006217CF10A</t>
  </si>
  <si>
    <t>15016236CF10A</t>
  </si>
  <si>
    <t>paris ward</t>
  </si>
  <si>
    <t>12013522CF10A</t>
  </si>
  <si>
    <t>taquan wallace</t>
  </si>
  <si>
    <t>taquan</t>
  </si>
  <si>
    <t>13012051CF10A</t>
  </si>
  <si>
    <t>michael collins</t>
  </si>
  <si>
    <t>14011378CF10A</t>
  </si>
  <si>
    <t>15006500MM10A</t>
  </si>
  <si>
    <t>rhett kelley</t>
  </si>
  <si>
    <t>rhett</t>
  </si>
  <si>
    <t>14004301CF10A</t>
  </si>
  <si>
    <t>ronald knight</t>
  </si>
  <si>
    <t>13017571CF10A</t>
  </si>
  <si>
    <t>kamiyla lane</t>
  </si>
  <si>
    <t>kamiyla</t>
  </si>
  <si>
    <t>14004560MM10A</t>
  </si>
  <si>
    <t>thomas styles</t>
  </si>
  <si>
    <t>styles</t>
  </si>
  <si>
    <t>14006643CF10A</t>
  </si>
  <si>
    <t>15007689MM10A</t>
  </si>
  <si>
    <t>tomas smith</t>
  </si>
  <si>
    <t>14009576CF10A</t>
  </si>
  <si>
    <t>14012656CF10A</t>
  </si>
  <si>
    <t>dechand ramsook</t>
  </si>
  <si>
    <t>dechand</t>
  </si>
  <si>
    <t>ramsook</t>
  </si>
  <si>
    <t>13001035CF10A</t>
  </si>
  <si>
    <t>darius wilkins</t>
  </si>
  <si>
    <t>13017890CF10A</t>
  </si>
  <si>
    <t>14009039MM10A</t>
  </si>
  <si>
    <t>andrew riggins</t>
  </si>
  <si>
    <t>riggins</t>
  </si>
  <si>
    <t>14000801CF10A</t>
  </si>
  <si>
    <t>16002794CF10A</t>
  </si>
  <si>
    <t>anthony lisinicchia</t>
  </si>
  <si>
    <t>lisinicchia</t>
  </si>
  <si>
    <t>14002537CF10A</t>
  </si>
  <si>
    <t>14000439CF10A</t>
  </si>
  <si>
    <t>luis vigniero</t>
  </si>
  <si>
    <t>vigniero</t>
  </si>
  <si>
    <t>12017413CF10A</t>
  </si>
  <si>
    <t>ramon delacruz</t>
  </si>
  <si>
    <t>13008390CF10A</t>
  </si>
  <si>
    <t>stephonne hatcher</t>
  </si>
  <si>
    <t>stephonne</t>
  </si>
  <si>
    <t>14009785CF10A</t>
  </si>
  <si>
    <t>eric alders</t>
  </si>
  <si>
    <t>alders</t>
  </si>
  <si>
    <t>13001461CF10A</t>
  </si>
  <si>
    <t>cavoan ramson</t>
  </si>
  <si>
    <t>cavoan</t>
  </si>
  <si>
    <t>ramson</t>
  </si>
  <si>
    <t>14001628CF10A</t>
  </si>
  <si>
    <t>tammy trotter</t>
  </si>
  <si>
    <t>tammy</t>
  </si>
  <si>
    <t>trotter</t>
  </si>
  <si>
    <t>14006012CF10A</t>
  </si>
  <si>
    <t>14013909CF10A</t>
  </si>
  <si>
    <t>14008542MM10A</t>
  </si>
  <si>
    <t>carol debriae</t>
  </si>
  <si>
    <t>debriae</t>
  </si>
  <si>
    <t>13001486CF10A</t>
  </si>
  <si>
    <t>nathaniel morgan</t>
  </si>
  <si>
    <t>14016938CF10A</t>
  </si>
  <si>
    <t>christine sardinas</t>
  </si>
  <si>
    <t>sardinas</t>
  </si>
  <si>
    <t>william cloninger</t>
  </si>
  <si>
    <t>cloninger</t>
  </si>
  <si>
    <t>12003481CF10A</t>
  </si>
  <si>
    <t>andrew abbott</t>
  </si>
  <si>
    <t>abbott</t>
  </si>
  <si>
    <t>14000184MM10A</t>
  </si>
  <si>
    <t>john meneses</t>
  </si>
  <si>
    <t>meneses</t>
  </si>
  <si>
    <t>13006413CF10A</t>
  </si>
  <si>
    <t>tony gotiear</t>
  </si>
  <si>
    <t>gotiear</t>
  </si>
  <si>
    <t>13022631MM10A</t>
  </si>
  <si>
    <t>eddie whitehead</t>
  </si>
  <si>
    <t>13012089CF10A</t>
  </si>
  <si>
    <t>14010475TC10A</t>
  </si>
  <si>
    <t>angel pino</t>
  </si>
  <si>
    <t>13000109CF10A</t>
  </si>
  <si>
    <t>linden anderson</t>
  </si>
  <si>
    <t>linden</t>
  </si>
  <si>
    <t>14002685MM10A</t>
  </si>
  <si>
    <t>deroslyn doreus</t>
  </si>
  <si>
    <t>deroslyn</t>
  </si>
  <si>
    <t>doreus</t>
  </si>
  <si>
    <t>13006126CF10A</t>
  </si>
  <si>
    <t>darien justice</t>
  </si>
  <si>
    <t>darien</t>
  </si>
  <si>
    <t>13002910MM10A</t>
  </si>
  <si>
    <t>14006024MM10A</t>
  </si>
  <si>
    <t>corey marrero</t>
  </si>
  <si>
    <t>13017774CF10A</t>
  </si>
  <si>
    <t>15047392TC20A</t>
  </si>
  <si>
    <t>joshua stein</t>
  </si>
  <si>
    <t>13003471MM10A</t>
  </si>
  <si>
    <t>14042970TC10A</t>
  </si>
  <si>
    <t>jenny gomezdibenedetto</t>
  </si>
  <si>
    <t>jenny</t>
  </si>
  <si>
    <t>gomezdibenedetto</t>
  </si>
  <si>
    <t>13012330CF10A</t>
  </si>
  <si>
    <t>marlon mckay</t>
  </si>
  <si>
    <t>14015041CF10A</t>
  </si>
  <si>
    <t>14016441CF10A</t>
  </si>
  <si>
    <t>matthew colias</t>
  </si>
  <si>
    <t>colias</t>
  </si>
  <si>
    <t>13014625MM10A</t>
  </si>
  <si>
    <t>14023689TC20A</t>
  </si>
  <si>
    <t>frank congemi</t>
  </si>
  <si>
    <t>congemi</t>
  </si>
  <si>
    <t>13015278CF10A</t>
  </si>
  <si>
    <t>alberto solorio</t>
  </si>
  <si>
    <t>solorio</t>
  </si>
  <si>
    <t>13009208CF10A</t>
  </si>
  <si>
    <t>shaquella pines</t>
  </si>
  <si>
    <t>shaquella</t>
  </si>
  <si>
    <t>pines</t>
  </si>
  <si>
    <t>13011762CF10A</t>
  </si>
  <si>
    <t>shanese ansby</t>
  </si>
  <si>
    <t>shanese</t>
  </si>
  <si>
    <t>ansby</t>
  </si>
  <si>
    <t>14007862CF10A</t>
  </si>
  <si>
    <t>15015502TC30A</t>
  </si>
  <si>
    <t>tynesha goins</t>
  </si>
  <si>
    <t>tynesha</t>
  </si>
  <si>
    <t>goins</t>
  </si>
  <si>
    <t>14010198MM10A</t>
  </si>
  <si>
    <t>laurence stevens</t>
  </si>
  <si>
    <t>14001414MM10A</t>
  </si>
  <si>
    <t>jack pierre-louis</t>
  </si>
  <si>
    <t>pierre-louis</t>
  </si>
  <si>
    <t>13011749CF10A</t>
  </si>
  <si>
    <t>edwin centenovives</t>
  </si>
  <si>
    <t>centenovives</t>
  </si>
  <si>
    <t>carlton johnson</t>
  </si>
  <si>
    <t>13005667CF10A</t>
  </si>
  <si>
    <t>antoine ilus</t>
  </si>
  <si>
    <t>ilus</t>
  </si>
  <si>
    <t>13000762CF10A</t>
  </si>
  <si>
    <t>13112303TC30A</t>
  </si>
  <si>
    <t>15000128MM10A</t>
  </si>
  <si>
    <t>terry carte</t>
  </si>
  <si>
    <t>carte</t>
  </si>
  <si>
    <t>14003365CF10A</t>
  </si>
  <si>
    <t>14008684CF10A</t>
  </si>
  <si>
    <t>pedro perez</t>
  </si>
  <si>
    <t>bryon allmond</t>
  </si>
  <si>
    <t>bryon</t>
  </si>
  <si>
    <t>allmond</t>
  </si>
  <si>
    <t>13004985MM10A</t>
  </si>
  <si>
    <t>gerard restaino</t>
  </si>
  <si>
    <t>restaino</t>
  </si>
  <si>
    <t>14012639CF10A</t>
  </si>
  <si>
    <t>Principal In The First Degree</t>
  </si>
  <si>
    <t>14015556CF10A</t>
  </si>
  <si>
    <t>15010401MM10A</t>
  </si>
  <si>
    <t>byron everett</t>
  </si>
  <si>
    <t>13003835MM10A</t>
  </si>
  <si>
    <t>sean baker</t>
  </si>
  <si>
    <t>robert watson</t>
  </si>
  <si>
    <t>13013184CF10A</t>
  </si>
  <si>
    <t>owen parchment</t>
  </si>
  <si>
    <t>parchment</t>
  </si>
  <si>
    <t>13023756MM10A</t>
  </si>
  <si>
    <t>dericky mcgirt</t>
  </si>
  <si>
    <t>dericky</t>
  </si>
  <si>
    <t>mcgirt</t>
  </si>
  <si>
    <t>13005742CF10A</t>
  </si>
  <si>
    <t>13016450MM10A</t>
  </si>
  <si>
    <t>14011918CF10A</t>
  </si>
  <si>
    <t>dershawn williams</t>
  </si>
  <si>
    <t>dershawn</t>
  </si>
  <si>
    <t>13014271CF10A</t>
  </si>
  <si>
    <t>14023558TC10A</t>
  </si>
  <si>
    <t>david shuman</t>
  </si>
  <si>
    <t>13007480CF10A</t>
  </si>
  <si>
    <t>13012135CF10A</t>
  </si>
  <si>
    <t>koffi mcshine</t>
  </si>
  <si>
    <t>koffi</t>
  </si>
  <si>
    <t>mcshine</t>
  </si>
  <si>
    <t>14015106CF10A</t>
  </si>
  <si>
    <t>desmond stephens</t>
  </si>
  <si>
    <t>14016773CF10A</t>
  </si>
  <si>
    <t>william quarles</t>
  </si>
  <si>
    <t>quarles</t>
  </si>
  <si>
    <t>14016506CF10A</t>
  </si>
  <si>
    <t>15011161CF10A</t>
  </si>
  <si>
    <t>johnny philus</t>
  </si>
  <si>
    <t>philus</t>
  </si>
  <si>
    <t>13013726CF10A</t>
  </si>
  <si>
    <t>patricia cerra</t>
  </si>
  <si>
    <t>cerra</t>
  </si>
  <si>
    <t>13012310CF10A</t>
  </si>
  <si>
    <t>flaviano leon</t>
  </si>
  <si>
    <t>flaviano</t>
  </si>
  <si>
    <t>13017496MM10A</t>
  </si>
  <si>
    <t>orlando gonzalez</t>
  </si>
  <si>
    <t>13006687CF10A</t>
  </si>
  <si>
    <t>13001460MM20A</t>
  </si>
  <si>
    <t>jeffrey williams</t>
  </si>
  <si>
    <t>13005401CF10A</t>
  </si>
  <si>
    <t>craig hillery</t>
  </si>
  <si>
    <t>hillery</t>
  </si>
  <si>
    <t>14014824CF10A</t>
  </si>
  <si>
    <t>ronald schultheiss</t>
  </si>
  <si>
    <t>schultheiss</t>
  </si>
  <si>
    <t>14014157CF10A</t>
  </si>
  <si>
    <t>15001664MM10A</t>
  </si>
  <si>
    <t>devon beckford</t>
  </si>
  <si>
    <t>14001521CF10A</t>
  </si>
  <si>
    <t>abraham walker</t>
  </si>
  <si>
    <t>14000850MM10A</t>
  </si>
  <si>
    <t>kerri dauch</t>
  </si>
  <si>
    <t>kerri</t>
  </si>
  <si>
    <t>dauch</t>
  </si>
  <si>
    <t>14002234CF10A</t>
  </si>
  <si>
    <t>alexander bucknor</t>
  </si>
  <si>
    <t>bucknor</t>
  </si>
  <si>
    <t>13005177CF10A</t>
  </si>
  <si>
    <t>15045664TC40A</t>
  </si>
  <si>
    <t>lisa taylor</t>
  </si>
  <si>
    <t>nicholas wolf</t>
  </si>
  <si>
    <t>14016217CF10A</t>
  </si>
  <si>
    <t>Impersonating Police Officer</t>
  </si>
  <si>
    <t>lavoris walker</t>
  </si>
  <si>
    <t>lavoris</t>
  </si>
  <si>
    <t>14006802CF10A</t>
  </si>
  <si>
    <t>15011697CF10A</t>
  </si>
  <si>
    <t>oscar everett</t>
  </si>
  <si>
    <t>14017060CF10A</t>
  </si>
  <si>
    <t>shenika webb</t>
  </si>
  <si>
    <t>shenika</t>
  </si>
  <si>
    <t>stephen gornall</t>
  </si>
  <si>
    <t>gornall</t>
  </si>
  <si>
    <t>13003745MM10A</t>
  </si>
  <si>
    <t>14000433MM40A</t>
  </si>
  <si>
    <t>14010455CF10A</t>
  </si>
  <si>
    <t>charniece hill</t>
  </si>
  <si>
    <t>charniece</t>
  </si>
  <si>
    <t>13004733CF10A</t>
  </si>
  <si>
    <t>13012805MO10A</t>
  </si>
  <si>
    <t>nastastear wilson</t>
  </si>
  <si>
    <t>nastastear</t>
  </si>
  <si>
    <t>14011294CF10A</t>
  </si>
  <si>
    <t>14016354MM10A</t>
  </si>
  <si>
    <t>ebrain penaloza</t>
  </si>
  <si>
    <t>ebrain</t>
  </si>
  <si>
    <t>penaloza</t>
  </si>
  <si>
    <t>13014984CF10A</t>
  </si>
  <si>
    <t>chaslin oneal</t>
  </si>
  <si>
    <t>chaslin</t>
  </si>
  <si>
    <t>13006210CF10A</t>
  </si>
  <si>
    <t>artis cameron</t>
  </si>
  <si>
    <t>artis</t>
  </si>
  <si>
    <t>13018779MM10A</t>
  </si>
  <si>
    <t>jeffrey flowers</t>
  </si>
  <si>
    <t>13002012MM10A</t>
  </si>
  <si>
    <t>13004172CF10A</t>
  </si>
  <si>
    <t>david hollis</t>
  </si>
  <si>
    <t>14006354CF10A</t>
  </si>
  <si>
    <t>14008489MM10A</t>
  </si>
  <si>
    <t>hamlet rodriguez-cabreja</t>
  </si>
  <si>
    <t>hamlet</t>
  </si>
  <si>
    <t>rodriguez-cabreja</t>
  </si>
  <si>
    <t>13005024CF10A</t>
  </si>
  <si>
    <t>kristopher pendlebury</t>
  </si>
  <si>
    <t>pendlebury</t>
  </si>
  <si>
    <t>13006177MM10A</t>
  </si>
  <si>
    <t>13006197CF10A</t>
  </si>
  <si>
    <t>cristhian ramosmurillo</t>
  </si>
  <si>
    <t>cristhian</t>
  </si>
  <si>
    <t>ramosmurillo</t>
  </si>
  <si>
    <t>14010062MM10A</t>
  </si>
  <si>
    <t>hopeton vassell</t>
  </si>
  <si>
    <t>hopeton</t>
  </si>
  <si>
    <t>14017250MM10A</t>
  </si>
  <si>
    <t>15011567MM10A</t>
  </si>
  <si>
    <t>darren robinson</t>
  </si>
  <si>
    <t>13009525MM10A</t>
  </si>
  <si>
    <t>13013969MM10A</t>
  </si>
  <si>
    <t>christopher wilson</t>
  </si>
  <si>
    <t>13003244CF10A</t>
  </si>
  <si>
    <t>14011659MM10A</t>
  </si>
  <si>
    <t>emily diana</t>
  </si>
  <si>
    <t>13009599MM10A</t>
  </si>
  <si>
    <t>anthony roberts</t>
  </si>
  <si>
    <t>14000544CF10A</t>
  </si>
  <si>
    <t>16001092MM40A</t>
  </si>
  <si>
    <t>juan gonzolaz</t>
  </si>
  <si>
    <t>gonzolaz</t>
  </si>
  <si>
    <t>14000578CF10A</t>
  </si>
  <si>
    <t>13017362CF10A</t>
  </si>
  <si>
    <t>rafael chavez</t>
  </si>
  <si>
    <t>14016285MM10A</t>
  </si>
  <si>
    <t>evans mesadieu</t>
  </si>
  <si>
    <t>mesadieu</t>
  </si>
  <si>
    <t>13020385MM10A</t>
  </si>
  <si>
    <t>russell gaskin</t>
  </si>
  <si>
    <t>13000827CF10A</t>
  </si>
  <si>
    <t>13019732MM10A</t>
  </si>
  <si>
    <t>brian wood</t>
  </si>
  <si>
    <t>wood</t>
  </si>
  <si>
    <t>14002048CF10A</t>
  </si>
  <si>
    <t>15001298MM40A</t>
  </si>
  <si>
    <t>suzy thompson</t>
  </si>
  <si>
    <t>suzy</t>
  </si>
  <si>
    <t>roberto melchor</t>
  </si>
  <si>
    <t>13020684MM10A</t>
  </si>
  <si>
    <t>15022790TC40A</t>
  </si>
  <si>
    <t>luis fernandezcueto</t>
  </si>
  <si>
    <t>fernandezcueto</t>
  </si>
  <si>
    <t>13011117CF10A</t>
  </si>
  <si>
    <t>jessica higgins</t>
  </si>
  <si>
    <t>14008699MM10A</t>
  </si>
  <si>
    <t>daniel perez</t>
  </si>
  <si>
    <t>12005599MM10A</t>
  </si>
  <si>
    <t>melody moening</t>
  </si>
  <si>
    <t>moening</t>
  </si>
  <si>
    <t>14006968CF10A</t>
  </si>
  <si>
    <t>jeffrey canzani</t>
  </si>
  <si>
    <t>canzani</t>
  </si>
  <si>
    <t>14011183CF10A</t>
  </si>
  <si>
    <t>milton mobley</t>
  </si>
  <si>
    <t>12018182CF10A</t>
  </si>
  <si>
    <t>brittany davis</t>
  </si>
  <si>
    <t>09006179MM40A</t>
  </si>
  <si>
    <t>sean johnson</t>
  </si>
  <si>
    <t>14005770CF10A</t>
  </si>
  <si>
    <t>14072995TC30A</t>
  </si>
  <si>
    <t>stephen hannon</t>
  </si>
  <si>
    <t>hannon</t>
  </si>
  <si>
    <t>13026961TC10A</t>
  </si>
  <si>
    <t>richard shields</t>
  </si>
  <si>
    <t>14034102MU10A</t>
  </si>
  <si>
    <t>15004823CF10A</t>
  </si>
  <si>
    <t>debbie cole</t>
  </si>
  <si>
    <t>debbie</t>
  </si>
  <si>
    <t>14013918CF10A</t>
  </si>
  <si>
    <t>richard dowlatram</t>
  </si>
  <si>
    <t>dowlatram</t>
  </si>
  <si>
    <t>14002164CF10A</t>
  </si>
  <si>
    <t>14084283TC40A</t>
  </si>
  <si>
    <t>13017105MM10A</t>
  </si>
  <si>
    <t>sony lundy</t>
  </si>
  <si>
    <t>sony</t>
  </si>
  <si>
    <t>13013590CF10A</t>
  </si>
  <si>
    <t>15002688CF10A</t>
  </si>
  <si>
    <t>jaquez montaque</t>
  </si>
  <si>
    <t>montaque</t>
  </si>
  <si>
    <t>13002774CF10A</t>
  </si>
  <si>
    <t>13075632TC20A</t>
  </si>
  <si>
    <t>aquaria mitchell</t>
  </si>
  <si>
    <t>aquaria</t>
  </si>
  <si>
    <t>13000590CF10A</t>
  </si>
  <si>
    <t>14001123MM10A</t>
  </si>
  <si>
    <t>laika pierre</t>
  </si>
  <si>
    <t>laika</t>
  </si>
  <si>
    <t>14006066CF10A</t>
  </si>
  <si>
    <t>patrick murray</t>
  </si>
  <si>
    <t>13002081MM10A</t>
  </si>
  <si>
    <t>13036933TC10A</t>
  </si>
  <si>
    <t>brian allen</t>
  </si>
  <si>
    <t>14001254CF10A</t>
  </si>
  <si>
    <t>james wright</t>
  </si>
  <si>
    <t>ronald galarza</t>
  </si>
  <si>
    <t>13010068CF10A</t>
  </si>
  <si>
    <t>14015961CF10A</t>
  </si>
  <si>
    <t>tiffany sykes</t>
  </si>
  <si>
    <t>sykes</t>
  </si>
  <si>
    <t>13003880CF10A</t>
  </si>
  <si>
    <t>13005547CF10A</t>
  </si>
  <si>
    <t>pamela dayment</t>
  </si>
  <si>
    <t>dayment</t>
  </si>
  <si>
    <t>14014191CF10A</t>
  </si>
  <si>
    <t>christopher tippett</t>
  </si>
  <si>
    <t>tippett</t>
  </si>
  <si>
    <t>13009881MM10A</t>
  </si>
  <si>
    <t>pricella williams</t>
  </si>
  <si>
    <t>pricella</t>
  </si>
  <si>
    <t>13005286CF10A</t>
  </si>
  <si>
    <t>ahmad james</t>
  </si>
  <si>
    <t>14003437CF10A</t>
  </si>
  <si>
    <t>richard ramos</t>
  </si>
  <si>
    <t>14014671MM10A</t>
  </si>
  <si>
    <t>marvens metellus</t>
  </si>
  <si>
    <t>marvens</t>
  </si>
  <si>
    <t>14006869CF10A</t>
  </si>
  <si>
    <t>16002987CF10A</t>
  </si>
  <si>
    <t>conner albu</t>
  </si>
  <si>
    <t>conner</t>
  </si>
  <si>
    <t>albu</t>
  </si>
  <si>
    <t>deanna rodriguez</t>
  </si>
  <si>
    <t>13003940MM10A</t>
  </si>
  <si>
    <t>13009632MM10A</t>
  </si>
  <si>
    <t>arisno absolu</t>
  </si>
  <si>
    <t>arisno</t>
  </si>
  <si>
    <t>absolu</t>
  </si>
  <si>
    <t>13006489CF10A</t>
  </si>
  <si>
    <t>david jackson</t>
  </si>
  <si>
    <t>amanda diaz</t>
  </si>
  <si>
    <t>14001871CF10A</t>
  </si>
  <si>
    <t>edward cocaine</t>
  </si>
  <si>
    <t>cocaine</t>
  </si>
  <si>
    <t>14005282CF10A</t>
  </si>
  <si>
    <t>arunkumar krishnamoorthy</t>
  </si>
  <si>
    <t>arunkumar</t>
  </si>
  <si>
    <t>krishnamoorthy</t>
  </si>
  <si>
    <t>14013628CF10A</t>
  </si>
  <si>
    <t>anthony benjamin</t>
  </si>
  <si>
    <t>13016672MM10A</t>
  </si>
  <si>
    <t>15010015MO10A</t>
  </si>
  <si>
    <t>Possession Of Paraphernalia</t>
  </si>
  <si>
    <t>julian johnson</t>
  </si>
  <si>
    <t>14002363CF10A</t>
  </si>
  <si>
    <t>15016613CF10A</t>
  </si>
  <si>
    <t>robert miller</t>
  </si>
  <si>
    <t>kawall parasram</t>
  </si>
  <si>
    <t>kawall</t>
  </si>
  <si>
    <t>parasram</t>
  </si>
  <si>
    <t>14014944CF10A</t>
  </si>
  <si>
    <t>jonathan whetsel</t>
  </si>
  <si>
    <t>whetsel</t>
  </si>
  <si>
    <t>14013201CF10A</t>
  </si>
  <si>
    <t>jermaine dozier</t>
  </si>
  <si>
    <t>13006932CF10A</t>
  </si>
  <si>
    <t>13011732CF10A</t>
  </si>
  <si>
    <t>ronnie wilson</t>
  </si>
  <si>
    <t>13002463CF10A</t>
  </si>
  <si>
    <t>vanessa andy</t>
  </si>
  <si>
    <t>14006756CF10A</t>
  </si>
  <si>
    <t>lincoln cadet</t>
  </si>
  <si>
    <t>lincoln</t>
  </si>
  <si>
    <t>13000627CF10A</t>
  </si>
  <si>
    <t>13060867TC40A</t>
  </si>
  <si>
    <t>beatriz allnutt</t>
  </si>
  <si>
    <t>beatriz</t>
  </si>
  <si>
    <t>allnutt</t>
  </si>
  <si>
    <t>14006039MM10A</t>
  </si>
  <si>
    <t>brandon boone</t>
  </si>
  <si>
    <t>14003075CF10A</t>
  </si>
  <si>
    <t>14014246MM10A</t>
  </si>
  <si>
    <t>evenson morency</t>
  </si>
  <si>
    <t>morency</t>
  </si>
  <si>
    <t>13002555MM10A</t>
  </si>
  <si>
    <t>13011380CF10A</t>
  </si>
  <si>
    <t>ariana rigaud</t>
  </si>
  <si>
    <t>rigaud</t>
  </si>
  <si>
    <t>13001922CF10A</t>
  </si>
  <si>
    <t>gian cardona</t>
  </si>
  <si>
    <t>13007467CF10A</t>
  </si>
  <si>
    <t>14039355TC30A</t>
  </si>
  <si>
    <t>breeann mcallister</t>
  </si>
  <si>
    <t>breeann</t>
  </si>
  <si>
    <t>mcallister</t>
  </si>
  <si>
    <t>14005666MU10A</t>
  </si>
  <si>
    <t>charles sherrer</t>
  </si>
  <si>
    <t>sherrer</t>
  </si>
  <si>
    <t>14004324CF10A</t>
  </si>
  <si>
    <t>joshua daniels</t>
  </si>
  <si>
    <t>14003966CF10A</t>
  </si>
  <si>
    <t>14007738CF10A</t>
  </si>
  <si>
    <t>15008569MM10A</t>
  </si>
  <si>
    <t>arthur pierce</t>
  </si>
  <si>
    <t>pierce</t>
  </si>
  <si>
    <t>12164131TC30A</t>
  </si>
  <si>
    <t>13015302CF10A</t>
  </si>
  <si>
    <t>Traffick Amphetamine 14g&gt;&lt;28g</t>
  </si>
  <si>
    <t>samuel austin</t>
  </si>
  <si>
    <t>14000323CF10A</t>
  </si>
  <si>
    <t>13003473TC10A</t>
  </si>
  <si>
    <t>15010075MM10A</t>
  </si>
  <si>
    <t>rosetta walker</t>
  </si>
  <si>
    <t>13015953CF10A</t>
  </si>
  <si>
    <t>esteban velez-lopez</t>
  </si>
  <si>
    <t>velez-lopez</t>
  </si>
  <si>
    <t>14018073MM10A</t>
  </si>
  <si>
    <t>shawna apply</t>
  </si>
  <si>
    <t>shawna</t>
  </si>
  <si>
    <t>apply</t>
  </si>
  <si>
    <t>14008735MM10A</t>
  </si>
  <si>
    <t>wesley findley</t>
  </si>
  <si>
    <t>findley</t>
  </si>
  <si>
    <t>13006502CF10A</t>
  </si>
  <si>
    <t>14015199MM10A</t>
  </si>
  <si>
    <t>edgar munoz</t>
  </si>
  <si>
    <t>14014481CF10A</t>
  </si>
  <si>
    <t>vladimir fedotov</t>
  </si>
  <si>
    <t>fedotov</t>
  </si>
  <si>
    <t>13008274MM10A</t>
  </si>
  <si>
    <t>15014872CF10A</t>
  </si>
  <si>
    <t>bret stratton</t>
  </si>
  <si>
    <t>stratton</t>
  </si>
  <si>
    <t>13000246CF10A</t>
  </si>
  <si>
    <t>13003640CF10A</t>
  </si>
  <si>
    <t>13014344CF10A</t>
  </si>
  <si>
    <t>torey scott</t>
  </si>
  <si>
    <t>torey</t>
  </si>
  <si>
    <t>14007388CF10A</t>
  </si>
  <si>
    <t>15055059TC40A</t>
  </si>
  <si>
    <t>deridra feingold</t>
  </si>
  <si>
    <t>deridra</t>
  </si>
  <si>
    <t>feingold</t>
  </si>
  <si>
    <t>14014606CF10A</t>
  </si>
  <si>
    <t>15015599TC10A</t>
  </si>
  <si>
    <t>benjamin hess</t>
  </si>
  <si>
    <t>hess</t>
  </si>
  <si>
    <t>14010463CF10A</t>
  </si>
  <si>
    <t>jose benites</t>
  </si>
  <si>
    <t>benites</t>
  </si>
  <si>
    <t>13018339MM10A</t>
  </si>
  <si>
    <t>marshall higgs</t>
  </si>
  <si>
    <t>13004095MM10A</t>
  </si>
  <si>
    <t>14008267MM10A</t>
  </si>
  <si>
    <t>14006274CF10A</t>
  </si>
  <si>
    <t>james jackson</t>
  </si>
  <si>
    <t>13004012CF10A</t>
  </si>
  <si>
    <t>jose parra</t>
  </si>
  <si>
    <t>12011190MM10A</t>
  </si>
  <si>
    <t>13012164MM10A</t>
  </si>
  <si>
    <t>13016723MM10A</t>
  </si>
  <si>
    <t>john castroquintero</t>
  </si>
  <si>
    <t>castroquintero</t>
  </si>
  <si>
    <t>jelissa garcia</t>
  </si>
  <si>
    <t>13016930MM10A</t>
  </si>
  <si>
    <t>jay fisher</t>
  </si>
  <si>
    <t>07011575CF10A</t>
  </si>
  <si>
    <t>thomas baldwin</t>
  </si>
  <si>
    <t>baldwin</t>
  </si>
  <si>
    <t>13011621MM10A</t>
  </si>
  <si>
    <t>14008236CF10A</t>
  </si>
  <si>
    <t>corneilus sampson</t>
  </si>
  <si>
    <t>corneilus</t>
  </si>
  <si>
    <t>14013261MM10A</t>
  </si>
  <si>
    <t>16001713CF10A</t>
  </si>
  <si>
    <t>jonathan lauf</t>
  </si>
  <si>
    <t>lauf</t>
  </si>
  <si>
    <t>13000541CF10A</t>
  </si>
  <si>
    <t>linda jones</t>
  </si>
  <si>
    <t>jennifer kemp</t>
  </si>
  <si>
    <t>13003183CF10A</t>
  </si>
  <si>
    <t>13010955MM10A</t>
  </si>
  <si>
    <t>junior pierrelouis</t>
  </si>
  <si>
    <t>14042749MU10A</t>
  </si>
  <si>
    <t>tyrel doe</t>
  </si>
  <si>
    <t>tyrel</t>
  </si>
  <si>
    <t>14014772CF10A</t>
  </si>
  <si>
    <t>15011743CF10A</t>
  </si>
  <si>
    <t>christopher lowe</t>
  </si>
  <si>
    <t>14015197CF10A</t>
  </si>
  <si>
    <t>monique miller</t>
  </si>
  <si>
    <t>14014333MM10A</t>
  </si>
  <si>
    <t>jeffrey walker</t>
  </si>
  <si>
    <t>14005837MM10A</t>
  </si>
  <si>
    <t>kirk mattis</t>
  </si>
  <si>
    <t>mattis</t>
  </si>
  <si>
    <t>14012315CF10A</t>
  </si>
  <si>
    <t>taneka walls</t>
  </si>
  <si>
    <t>taneka</t>
  </si>
  <si>
    <t>13017918CF10A</t>
  </si>
  <si>
    <t>14015375MM10A</t>
  </si>
  <si>
    <t>natalie martinez</t>
  </si>
  <si>
    <t>13015321CF10A</t>
  </si>
  <si>
    <t>william porter</t>
  </si>
  <si>
    <t>14015552MM10A</t>
  </si>
  <si>
    <t>16007544TC40A</t>
  </si>
  <si>
    <t>jaleesa wilson</t>
  </si>
  <si>
    <t>jaleesa</t>
  </si>
  <si>
    <t>14006733CF10A</t>
  </si>
  <si>
    <t>travon bentley</t>
  </si>
  <si>
    <t>bentley</t>
  </si>
  <si>
    <t>13015279CF10A</t>
  </si>
  <si>
    <t>daniel spencer</t>
  </si>
  <si>
    <t>13019922MM10A</t>
  </si>
  <si>
    <t>14015923TC10A</t>
  </si>
  <si>
    <t>15009330MM10A</t>
  </si>
  <si>
    <t>basil pitt</t>
  </si>
  <si>
    <t>pitt</t>
  </si>
  <si>
    <t>14016132MM10A</t>
  </si>
  <si>
    <t>jeffry morgan</t>
  </si>
  <si>
    <t>jeffry</t>
  </si>
  <si>
    <t>14002703CF10A</t>
  </si>
  <si>
    <t>wesley smith</t>
  </si>
  <si>
    <t>14002213CF10A</t>
  </si>
  <si>
    <t>14005598MM10A</t>
  </si>
  <si>
    <t>paul pletcher</t>
  </si>
  <si>
    <t>pletcher</t>
  </si>
  <si>
    <t>12001558CF10A</t>
  </si>
  <si>
    <t>indiana smith</t>
  </si>
  <si>
    <t>indiana</t>
  </si>
  <si>
    <t>13003288CF10A</t>
  </si>
  <si>
    <t>stanley clermond</t>
  </si>
  <si>
    <t>clermond</t>
  </si>
  <si>
    <t>14007470CF10A</t>
  </si>
  <si>
    <t>tommy robinson</t>
  </si>
  <si>
    <t>13000786CF10A</t>
  </si>
  <si>
    <t>edgar ceron</t>
  </si>
  <si>
    <t>ceron</t>
  </si>
  <si>
    <t>13016957MM10A</t>
  </si>
  <si>
    <t>daniel walkergreaves</t>
  </si>
  <si>
    <t>walkergreaves</t>
  </si>
  <si>
    <t>karron thomas</t>
  </si>
  <si>
    <t>karron</t>
  </si>
  <si>
    <t>14005394CF10A</t>
  </si>
  <si>
    <t>joel dominguez</t>
  </si>
  <si>
    <t>dominguez</t>
  </si>
  <si>
    <t>13002032CF10A</t>
  </si>
  <si>
    <t>14006224CF10A</t>
  </si>
  <si>
    <t>15009919CF10A</t>
  </si>
  <si>
    <t>Discharge Firearm in Public/Res</t>
  </si>
  <si>
    <t>jack jackson</t>
  </si>
  <si>
    <t>14004841MU10A</t>
  </si>
  <si>
    <t>caitlin carter</t>
  </si>
  <si>
    <t>13007442CF10A</t>
  </si>
  <si>
    <t>bruce trautman</t>
  </si>
  <si>
    <t>trautman</t>
  </si>
  <si>
    <t>14006267MM10A</t>
  </si>
  <si>
    <t>vincente delgado</t>
  </si>
  <si>
    <t>vincente</t>
  </si>
  <si>
    <t>14007814CF10A</t>
  </si>
  <si>
    <t>14074373TC40A</t>
  </si>
  <si>
    <t>valentin del-carmen</t>
  </si>
  <si>
    <t>del-carmen</t>
  </si>
  <si>
    <t>13000580CF10A</t>
  </si>
  <si>
    <t>david hurtado</t>
  </si>
  <si>
    <t>12026283MM10A</t>
  </si>
  <si>
    <t>14086152TC30A</t>
  </si>
  <si>
    <t>muntaz majeed</t>
  </si>
  <si>
    <t>muntaz</t>
  </si>
  <si>
    <t>majeed</t>
  </si>
  <si>
    <t>14000572MM10A</t>
  </si>
  <si>
    <t>15057768TC40A</t>
  </si>
  <si>
    <t>michael crommett</t>
  </si>
  <si>
    <t>crommett</t>
  </si>
  <si>
    <t>14008355MM10A</t>
  </si>
  <si>
    <t>brandi mcgarth</t>
  </si>
  <si>
    <t>mcgarth</t>
  </si>
  <si>
    <t>angie morales</t>
  </si>
  <si>
    <t>13001795CF10A</t>
  </si>
  <si>
    <t>Del Cannabis For Consideration</t>
  </si>
  <si>
    <t>14010283CF10A</t>
  </si>
  <si>
    <t>charlie pippins</t>
  </si>
  <si>
    <t>pippins</t>
  </si>
  <si>
    <t>14004796CF10A</t>
  </si>
  <si>
    <t>miguel rivera</t>
  </si>
  <si>
    <t>14013028CF10A</t>
  </si>
  <si>
    <t>edward greenfield</t>
  </si>
  <si>
    <t>greenfield</t>
  </si>
  <si>
    <t>14011759CF10A</t>
  </si>
  <si>
    <t>15021769TC20A</t>
  </si>
  <si>
    <t>15006304CF10A</t>
  </si>
  <si>
    <t>steve excellent</t>
  </si>
  <si>
    <t>excellent</t>
  </si>
  <si>
    <t>13013571CF10A</t>
  </si>
  <si>
    <t>elliana dividu</t>
  </si>
  <si>
    <t>elliana</t>
  </si>
  <si>
    <t>dividu</t>
  </si>
  <si>
    <t>14012526CF10A</t>
  </si>
  <si>
    <t>james zevolo</t>
  </si>
  <si>
    <t>zevolo</t>
  </si>
  <si>
    <t>13003810CF10A</t>
  </si>
  <si>
    <t>14000770MM30A</t>
  </si>
  <si>
    <t>dayanira salazar</t>
  </si>
  <si>
    <t>dayanira</t>
  </si>
  <si>
    <t>salazar</t>
  </si>
  <si>
    <t>14016727CF10A</t>
  </si>
  <si>
    <t>kimberly ginnie</t>
  </si>
  <si>
    <t>ginnie</t>
  </si>
  <si>
    <t>13002321CF10A</t>
  </si>
  <si>
    <t>fred mcclain</t>
  </si>
  <si>
    <t>13007666CF10A</t>
  </si>
  <si>
    <t>14004990MM10A</t>
  </si>
  <si>
    <t>14002802CF10A</t>
  </si>
  <si>
    <t>anthony kiffin</t>
  </si>
  <si>
    <t>13012230CF10A</t>
  </si>
  <si>
    <t>taneka dean</t>
  </si>
  <si>
    <t>13007071CF10A</t>
  </si>
  <si>
    <t>jasmine trump</t>
  </si>
  <si>
    <t>13010159CF10A</t>
  </si>
  <si>
    <t>14007234MM10A</t>
  </si>
  <si>
    <t>raymond nelson</t>
  </si>
  <si>
    <t>13004028CF10A</t>
  </si>
  <si>
    <t>james zebo</t>
  </si>
  <si>
    <t>zebo</t>
  </si>
  <si>
    <t>14014683CF10A</t>
  </si>
  <si>
    <t>15003695MM10A</t>
  </si>
  <si>
    <t>patrick mcbride</t>
  </si>
  <si>
    <t>14006601CF10A</t>
  </si>
  <si>
    <t>manuel soto</t>
  </si>
  <si>
    <t>14017055CF10A</t>
  </si>
  <si>
    <t>trevis martin</t>
  </si>
  <si>
    <t>trevis</t>
  </si>
  <si>
    <t>11016118CF10A</t>
  </si>
  <si>
    <t>14028645TC10A</t>
  </si>
  <si>
    <t>myron berry</t>
  </si>
  <si>
    <t>myron</t>
  </si>
  <si>
    <t>13004558CF10A</t>
  </si>
  <si>
    <t>14014768CF10A</t>
  </si>
  <si>
    <t>joseph lacruz</t>
  </si>
  <si>
    <t>lacruz</t>
  </si>
  <si>
    <t>14015899CF10A</t>
  </si>
  <si>
    <t>willeme dormeis</t>
  </si>
  <si>
    <t>willeme</t>
  </si>
  <si>
    <t>dormeis</t>
  </si>
  <si>
    <t>10022602CF10A</t>
  </si>
  <si>
    <t>nenka appolon</t>
  </si>
  <si>
    <t>nenka</t>
  </si>
  <si>
    <t>appolon</t>
  </si>
  <si>
    <t>14014385MM10A</t>
  </si>
  <si>
    <t>mackendy saintsurin</t>
  </si>
  <si>
    <t>mackendy</t>
  </si>
  <si>
    <t>saintsurin</t>
  </si>
  <si>
    <t>14005520CF10A</t>
  </si>
  <si>
    <t>theo grice</t>
  </si>
  <si>
    <t>grice</t>
  </si>
  <si>
    <t>13012596CF10A</t>
  </si>
  <si>
    <t>rashad bogans</t>
  </si>
  <si>
    <t>bogans</t>
  </si>
  <si>
    <t>13007997MM10A</t>
  </si>
  <si>
    <t>karen bryden</t>
  </si>
  <si>
    <t>bryden</t>
  </si>
  <si>
    <t>13010433CF10A</t>
  </si>
  <si>
    <t>16002503MM10A</t>
  </si>
  <si>
    <t>jon-michael hudson</t>
  </si>
  <si>
    <t>jon-michael</t>
  </si>
  <si>
    <t>14016820CF10A</t>
  </si>
  <si>
    <t>mark demeo</t>
  </si>
  <si>
    <t>demeo</t>
  </si>
  <si>
    <t>14016934CF10A</t>
  </si>
  <si>
    <t>15002126CF10A</t>
  </si>
  <si>
    <t>jamilah wiggins</t>
  </si>
  <si>
    <t>jamilah</t>
  </si>
  <si>
    <t>14010439MM10A</t>
  </si>
  <si>
    <t>david burke</t>
  </si>
  <si>
    <t>14016599MM10A</t>
  </si>
  <si>
    <t>john jones iii</t>
  </si>
  <si>
    <t>jones iii</t>
  </si>
  <si>
    <t>james matuska</t>
  </si>
  <si>
    <t>matuska</t>
  </si>
  <si>
    <t>14009192MM10A</t>
  </si>
  <si>
    <t>eduardo cisneros</t>
  </si>
  <si>
    <t>13015628CF10A</t>
  </si>
  <si>
    <t>14066043TC20A</t>
  </si>
  <si>
    <t>No/Improper Drivers License</t>
  </si>
  <si>
    <t>eric barker</t>
  </si>
  <si>
    <t>barker</t>
  </si>
  <si>
    <t>13021590TC10A</t>
  </si>
  <si>
    <t>14014689CF10A</t>
  </si>
  <si>
    <t>16001922MM10A</t>
  </si>
  <si>
    <t>jack goldfarb</t>
  </si>
  <si>
    <t>goldfarb</t>
  </si>
  <si>
    <t>14014608CF10A</t>
  </si>
  <si>
    <t>clyde henry</t>
  </si>
  <si>
    <t>14017208MM10A</t>
  </si>
  <si>
    <t>gregory calix</t>
  </si>
  <si>
    <t>13016012CF10A</t>
  </si>
  <si>
    <t>melissa slason</t>
  </si>
  <si>
    <t>slason</t>
  </si>
  <si>
    <t>13002962MM10A</t>
  </si>
  <si>
    <t>jashon gillis</t>
  </si>
  <si>
    <t>jashon</t>
  </si>
  <si>
    <t>14009174CF10A</t>
  </si>
  <si>
    <t>14013106MM10A</t>
  </si>
  <si>
    <t>christine leblanc</t>
  </si>
  <si>
    <t>leblanc</t>
  </si>
  <si>
    <t>14018027MM10A</t>
  </si>
  <si>
    <t>15028481MU10A</t>
  </si>
  <si>
    <t>clifford hyman</t>
  </si>
  <si>
    <t>13011506CF10A</t>
  </si>
  <si>
    <t>paul meli</t>
  </si>
  <si>
    <t>meli</t>
  </si>
  <si>
    <t>kevin turnquest</t>
  </si>
  <si>
    <t>turnquest</t>
  </si>
  <si>
    <t>13000713CF10A</t>
  </si>
  <si>
    <t>13014874CF10A</t>
  </si>
  <si>
    <t>roberto teruggi</t>
  </si>
  <si>
    <t>teruggi</t>
  </si>
  <si>
    <t>13012730MM10A</t>
  </si>
  <si>
    <t>14001206MM40A</t>
  </si>
  <si>
    <t>14003676CF10A</t>
  </si>
  <si>
    <t>thomas carter</t>
  </si>
  <si>
    <t>13010065MM10A</t>
  </si>
  <si>
    <t>13005478MM10A</t>
  </si>
  <si>
    <t>zezelda wright</t>
  </si>
  <si>
    <t>zezelda</t>
  </si>
  <si>
    <t>13016988MM10A</t>
  </si>
  <si>
    <t>teron sterling</t>
  </si>
  <si>
    <t>teron</t>
  </si>
  <si>
    <t>13001153CF10A</t>
  </si>
  <si>
    <t>joshua brey</t>
  </si>
  <si>
    <t>brey</t>
  </si>
  <si>
    <t>14010391CF10A</t>
  </si>
  <si>
    <t>14001503MM30A</t>
  </si>
  <si>
    <t>erick wantuck</t>
  </si>
  <si>
    <t>92020424CF10A</t>
  </si>
  <si>
    <t>Burglary</t>
  </si>
  <si>
    <t>randy jewel</t>
  </si>
  <si>
    <t>14012744CF10A</t>
  </si>
  <si>
    <t>14018154MM10A</t>
  </si>
  <si>
    <t>joseph gray</t>
  </si>
  <si>
    <t>14002922CF10A</t>
  </si>
  <si>
    <t>addlin etienne</t>
  </si>
  <si>
    <t>addlin</t>
  </si>
  <si>
    <t>13020316MM10A</t>
  </si>
  <si>
    <t>bruce glueck</t>
  </si>
  <si>
    <t>glueck</t>
  </si>
  <si>
    <t>14016054CF10A</t>
  </si>
  <si>
    <t>brandyn martinez</t>
  </si>
  <si>
    <t>brandyn</t>
  </si>
  <si>
    <t>14010016CF10A</t>
  </si>
  <si>
    <t>15004925MM10A</t>
  </si>
  <si>
    <t>mark montgomery</t>
  </si>
  <si>
    <t>13005696MM10A</t>
  </si>
  <si>
    <t>john davis</t>
  </si>
  <si>
    <t>13004813MM10A</t>
  </si>
  <si>
    <t>kyle scott</t>
  </si>
  <si>
    <t>13003139CF10A</t>
  </si>
  <si>
    <t>ronel lamour</t>
  </si>
  <si>
    <t>13002112CF10A</t>
  </si>
  <si>
    <t>gurden cunningham</t>
  </si>
  <si>
    <t>gurden</t>
  </si>
  <si>
    <t>13006244CF10A</t>
  </si>
  <si>
    <t>jeffrey martin</t>
  </si>
  <si>
    <t>14012385MM10A</t>
  </si>
  <si>
    <t>jamar howard</t>
  </si>
  <si>
    <t>13002564CF10A</t>
  </si>
  <si>
    <t>13042735TC10A</t>
  </si>
  <si>
    <t>dominique williams</t>
  </si>
  <si>
    <t>13015136CF10A</t>
  </si>
  <si>
    <t>brian makovsky</t>
  </si>
  <si>
    <t>makovsky</t>
  </si>
  <si>
    <t>14014619MM10A</t>
  </si>
  <si>
    <t>thony ferdinand</t>
  </si>
  <si>
    <t>thony</t>
  </si>
  <si>
    <t>13003147CF10A</t>
  </si>
  <si>
    <t>john dudas</t>
  </si>
  <si>
    <t>dudas</t>
  </si>
  <si>
    <t>13001782CF10A</t>
  </si>
  <si>
    <t>14007384MM10A</t>
  </si>
  <si>
    <t>hayden roberts</t>
  </si>
  <si>
    <t>14018679MU10A</t>
  </si>
  <si>
    <t>jacarre wells</t>
  </si>
  <si>
    <t>jacarre</t>
  </si>
  <si>
    <t>14009160CF10A</t>
  </si>
  <si>
    <t>carmen benavides</t>
  </si>
  <si>
    <t>benavides</t>
  </si>
  <si>
    <t>14006437MM10A</t>
  </si>
  <si>
    <t>james perkins</t>
  </si>
  <si>
    <t>14012868CF10A</t>
  </si>
  <si>
    <t>garry letsky</t>
  </si>
  <si>
    <t>garry</t>
  </si>
  <si>
    <t>letsky</t>
  </si>
  <si>
    <t>13012686CF10A</t>
  </si>
  <si>
    <t>nioka myrie</t>
  </si>
  <si>
    <t>nioka</t>
  </si>
  <si>
    <t>13013830CF10A</t>
  </si>
  <si>
    <t>14001266MM10A</t>
  </si>
  <si>
    <t>14000768MM40A</t>
  </si>
  <si>
    <t>vantonio wilson</t>
  </si>
  <si>
    <t>vantonio</t>
  </si>
  <si>
    <t>14004041MM10A</t>
  </si>
  <si>
    <t>clinton marshall</t>
  </si>
  <si>
    <t>13008453CF10A</t>
  </si>
  <si>
    <t>kenneth senger</t>
  </si>
  <si>
    <t>senger</t>
  </si>
  <si>
    <t>14006605CF10A</t>
  </si>
  <si>
    <t>keithdrain lewis</t>
  </si>
  <si>
    <t>keithdrain</t>
  </si>
  <si>
    <t>woodson tarin</t>
  </si>
  <si>
    <t>tarin</t>
  </si>
  <si>
    <t>13007202MM10A</t>
  </si>
  <si>
    <t>brian marcantel</t>
  </si>
  <si>
    <t>marcantel</t>
  </si>
  <si>
    <t>14009688MM10A</t>
  </si>
  <si>
    <t>16000237CF10A</t>
  </si>
  <si>
    <t>jeffrey caruso</t>
  </si>
  <si>
    <t>14006199CF10A</t>
  </si>
  <si>
    <t>felix francois</t>
  </si>
  <si>
    <t>terrrance brown</t>
  </si>
  <si>
    <t>terrrance</t>
  </si>
  <si>
    <t>terrance houston</t>
  </si>
  <si>
    <t>14013427CF10A</t>
  </si>
  <si>
    <t>karine costa</t>
  </si>
  <si>
    <t>karine</t>
  </si>
  <si>
    <t>costa</t>
  </si>
  <si>
    <t>14008155CF10A</t>
  </si>
  <si>
    <t>nicola dixon</t>
  </si>
  <si>
    <t>13003663CF10A</t>
  </si>
  <si>
    <t>13019691MM10A</t>
  </si>
  <si>
    <t>carlos verne</t>
  </si>
  <si>
    <t>verne</t>
  </si>
  <si>
    <t>14003925MM10A</t>
  </si>
  <si>
    <t>13005702MM10A</t>
  </si>
  <si>
    <t>ryan butler</t>
  </si>
  <si>
    <t>13004552CF10A</t>
  </si>
  <si>
    <t>joseph cataldo</t>
  </si>
  <si>
    <t>cataldo</t>
  </si>
  <si>
    <t>13001092CF10A</t>
  </si>
  <si>
    <t>tamika bennettwest</t>
  </si>
  <si>
    <t>bennettwest</t>
  </si>
  <si>
    <t>terrell hall</t>
  </si>
  <si>
    <t>14001955CF10A</t>
  </si>
  <si>
    <t>radica singh</t>
  </si>
  <si>
    <t>radica</t>
  </si>
  <si>
    <t>13023886MM10A</t>
  </si>
  <si>
    <t>pankaj chaturvedi</t>
  </si>
  <si>
    <t>pankaj</t>
  </si>
  <si>
    <t>chaturvedi</t>
  </si>
  <si>
    <t>mannix vargas</t>
  </si>
  <si>
    <t>mannix</t>
  </si>
  <si>
    <t>14018031MM10A</t>
  </si>
  <si>
    <t>keon james</t>
  </si>
  <si>
    <t>12016300CF10A</t>
  </si>
  <si>
    <t>ricardo calderon</t>
  </si>
  <si>
    <t>13008601CF10A</t>
  </si>
  <si>
    <t>donald ryan</t>
  </si>
  <si>
    <t>dominique white</t>
  </si>
  <si>
    <t>13013692CF10A</t>
  </si>
  <si>
    <t>15006413CF10A</t>
  </si>
  <si>
    <t>14009603CF10A</t>
  </si>
  <si>
    <t>peter richardson</t>
  </si>
  <si>
    <t>thomas blauman</t>
  </si>
  <si>
    <t>blauman</t>
  </si>
  <si>
    <t>13007654MM10A</t>
  </si>
  <si>
    <t>sylvester daniels</t>
  </si>
  <si>
    <t>14008584CF10A</t>
  </si>
  <si>
    <t>francesca larosa</t>
  </si>
  <si>
    <t>francesca</t>
  </si>
  <si>
    <t>13003460MM10A</t>
  </si>
  <si>
    <t>13020435MM10A</t>
  </si>
  <si>
    <t>hussain gordon</t>
  </si>
  <si>
    <t>14006496CF10A</t>
  </si>
  <si>
    <t>bernadette fleury</t>
  </si>
  <si>
    <t>bernadette</t>
  </si>
  <si>
    <t>14000088CF10A</t>
  </si>
  <si>
    <t>alan burga</t>
  </si>
  <si>
    <t>burga</t>
  </si>
  <si>
    <t>13004888MM10A</t>
  </si>
  <si>
    <t>wanglee george</t>
  </si>
  <si>
    <t>wanglee</t>
  </si>
  <si>
    <t>14003655MM10A</t>
  </si>
  <si>
    <t>anjelica grimes</t>
  </si>
  <si>
    <t>anjelica</t>
  </si>
  <si>
    <t>grimes</t>
  </si>
  <si>
    <t>14023959MU10A</t>
  </si>
  <si>
    <t>macayose vermilus</t>
  </si>
  <si>
    <t>macayose</t>
  </si>
  <si>
    <t>vermilus</t>
  </si>
  <si>
    <t>13002737CF10A</t>
  </si>
  <si>
    <t>14001625CF10A</t>
  </si>
  <si>
    <t>iyad latif</t>
  </si>
  <si>
    <t>iyad</t>
  </si>
  <si>
    <t>14008284CF10A</t>
  </si>
  <si>
    <t>darrell kelly</t>
  </si>
  <si>
    <t>13012530CF10A</t>
  </si>
  <si>
    <t>13014073CF10A</t>
  </si>
  <si>
    <t>david sanchez</t>
  </si>
  <si>
    <t>13006609CF10A</t>
  </si>
  <si>
    <t>carlos fiallos</t>
  </si>
  <si>
    <t>fiallos</t>
  </si>
  <si>
    <t>14008223CF10A</t>
  </si>
  <si>
    <t>james upp</t>
  </si>
  <si>
    <t>upp</t>
  </si>
  <si>
    <t>13003463CF10A</t>
  </si>
  <si>
    <t>13009759MM10A</t>
  </si>
  <si>
    <t>erica johnson</t>
  </si>
  <si>
    <t>13013661CF10A</t>
  </si>
  <si>
    <t>antwan johnson</t>
  </si>
  <si>
    <t>13010250MM10A</t>
  </si>
  <si>
    <t>False Info LEO During Invest</t>
  </si>
  <si>
    <t>najeh davenport</t>
  </si>
  <si>
    <t>najeh</t>
  </si>
  <si>
    <t>13005852MM10A</t>
  </si>
  <si>
    <t>13014172CF10A</t>
  </si>
  <si>
    <t>bradley mammarelli</t>
  </si>
  <si>
    <t>mammarelli</t>
  </si>
  <si>
    <t>14002472CF10A</t>
  </si>
  <si>
    <t>15004018MM10A</t>
  </si>
  <si>
    <t>brant troppello</t>
  </si>
  <si>
    <t>brant</t>
  </si>
  <si>
    <t>troppello</t>
  </si>
  <si>
    <t>13006963CF10A</t>
  </si>
  <si>
    <t>14010545CF10A</t>
  </si>
  <si>
    <t>jason grant</t>
  </si>
  <si>
    <t>13015612MM10A</t>
  </si>
  <si>
    <t>gregory solages</t>
  </si>
  <si>
    <t>solages</t>
  </si>
  <si>
    <t>14006833CF10A</t>
  </si>
  <si>
    <t>robert hopkins</t>
  </si>
  <si>
    <t>14006669CF10A</t>
  </si>
  <si>
    <t>14007361CF10A</t>
  </si>
  <si>
    <t>ricardo gonzalez</t>
  </si>
  <si>
    <t>christopher kirby</t>
  </si>
  <si>
    <t>14000024CF10A</t>
  </si>
  <si>
    <t>eddie wilson</t>
  </si>
  <si>
    <t>14009142CF10A</t>
  </si>
  <si>
    <t>jamal cook</t>
  </si>
  <si>
    <t>13009722MM10A</t>
  </si>
  <si>
    <t>paul miglio</t>
  </si>
  <si>
    <t>miglio</t>
  </si>
  <si>
    <t>14009558MM10A</t>
  </si>
  <si>
    <t>saleem bligen</t>
  </si>
  <si>
    <t>saleem</t>
  </si>
  <si>
    <t>bligen</t>
  </si>
  <si>
    <t>13017316CF10A</t>
  </si>
  <si>
    <t>mickeal brooks</t>
  </si>
  <si>
    <t>mickeal</t>
  </si>
  <si>
    <t>14009516CF10A</t>
  </si>
  <si>
    <t>16001131MM10A</t>
  </si>
  <si>
    <t>travis fischer</t>
  </si>
  <si>
    <t>fischer</t>
  </si>
  <si>
    <t>13000624CF10A</t>
  </si>
  <si>
    <t>13011287CF10A</t>
  </si>
  <si>
    <t>13006458CF10A</t>
  </si>
  <si>
    <t>herbert rozier</t>
  </si>
  <si>
    <t>13014612CF10A</t>
  </si>
  <si>
    <t>15003811MM10A</t>
  </si>
  <si>
    <t>lorenzo gayle</t>
  </si>
  <si>
    <t>13002538CF10A</t>
  </si>
  <si>
    <t>14000843CF10A</t>
  </si>
  <si>
    <t>sally stevenson</t>
  </si>
  <si>
    <t>sally</t>
  </si>
  <si>
    <t>zico spencer</t>
  </si>
  <si>
    <t>zico</t>
  </si>
  <si>
    <t>04012577TC10A</t>
  </si>
  <si>
    <t>robert sansone</t>
  </si>
  <si>
    <t>sansone</t>
  </si>
  <si>
    <t>14007237CF10A</t>
  </si>
  <si>
    <t>15002824MM20A</t>
  </si>
  <si>
    <t>sherry jackson</t>
  </si>
  <si>
    <t>sherry</t>
  </si>
  <si>
    <t>12009614CF10A</t>
  </si>
  <si>
    <t>14018201MM10A</t>
  </si>
  <si>
    <t>marco ibanez</t>
  </si>
  <si>
    <t>13016383CF10A</t>
  </si>
  <si>
    <t>14018357TC10A</t>
  </si>
  <si>
    <t>luis lozada</t>
  </si>
  <si>
    <t>14010017CF10A</t>
  </si>
  <si>
    <t>shanice brown</t>
  </si>
  <si>
    <t>14016288MM10A</t>
  </si>
  <si>
    <t>samuel walker</t>
  </si>
  <si>
    <t>14005782CF10A</t>
  </si>
  <si>
    <t>16000360MM20A</t>
  </si>
  <si>
    <t>ailton desouza</t>
  </si>
  <si>
    <t>ailton</t>
  </si>
  <si>
    <t>desouza</t>
  </si>
  <si>
    <t>14014849CF10A</t>
  </si>
  <si>
    <t>edwin grijalva</t>
  </si>
  <si>
    <t>grijalva</t>
  </si>
  <si>
    <t>14039327MU10A</t>
  </si>
  <si>
    <t>lashae taylor</t>
  </si>
  <si>
    <t>lashae</t>
  </si>
  <si>
    <t>14010719CF10A</t>
  </si>
  <si>
    <t>14077488TC30A</t>
  </si>
  <si>
    <t>ivan garcia</t>
  </si>
  <si>
    <t>14016251CF10A</t>
  </si>
  <si>
    <t>jonana allen</t>
  </si>
  <si>
    <t>jonana</t>
  </si>
  <si>
    <t>08027016MM10A</t>
  </si>
  <si>
    <t>apolinar meza</t>
  </si>
  <si>
    <t>apolinar</t>
  </si>
  <si>
    <t>meza</t>
  </si>
  <si>
    <t>13010978CF10A</t>
  </si>
  <si>
    <t>joseph gibbs</t>
  </si>
  <si>
    <t>gibbs</t>
  </si>
  <si>
    <t>13015219CF10A</t>
  </si>
  <si>
    <t>15012936MU10A</t>
  </si>
  <si>
    <t>darryl rampartap</t>
  </si>
  <si>
    <t>rampartap</t>
  </si>
  <si>
    <t>14008781MM10A</t>
  </si>
  <si>
    <t>burrows j</t>
  </si>
  <si>
    <t>j</t>
  </si>
  <si>
    <t>davidson nougues</t>
  </si>
  <si>
    <t>nougues</t>
  </si>
  <si>
    <t>13003027CF10A</t>
  </si>
  <si>
    <t>marquis gause</t>
  </si>
  <si>
    <t>13035744TC10A</t>
  </si>
  <si>
    <t>ralph bellamy</t>
  </si>
  <si>
    <t>14014243CF10A</t>
  </si>
  <si>
    <t>16000253CF10A</t>
  </si>
  <si>
    <t>Agg Batt W/Arm S/B/I 25 Min/Ma</t>
  </si>
  <si>
    <t>philip scire</t>
  </si>
  <si>
    <t>scire</t>
  </si>
  <si>
    <t>14006811MU10A</t>
  </si>
  <si>
    <t>jawan wright</t>
  </si>
  <si>
    <t>jawan</t>
  </si>
  <si>
    <t>14012721CF10A</t>
  </si>
  <si>
    <t>daniel johnson</t>
  </si>
  <si>
    <t>ismael serrano</t>
  </si>
  <si>
    <t>13005451CF10A</t>
  </si>
  <si>
    <t>rony clerge</t>
  </si>
  <si>
    <t>clerge</t>
  </si>
  <si>
    <t>14007562CF10A</t>
  </si>
  <si>
    <t>14011551CF10A</t>
  </si>
  <si>
    <t>salah amireh</t>
  </si>
  <si>
    <t>salah</t>
  </si>
  <si>
    <t>14009407MM10A</t>
  </si>
  <si>
    <t>andre pitts</t>
  </si>
  <si>
    <t>13011927CF10A</t>
  </si>
  <si>
    <t>14013545CF10A</t>
  </si>
  <si>
    <t>dennis davey</t>
  </si>
  <si>
    <t>davey</t>
  </si>
  <si>
    <t>robert grace</t>
  </si>
  <si>
    <t>13000554CF10A</t>
  </si>
  <si>
    <t>13002897CF10A</t>
  </si>
  <si>
    <t>janice palmer</t>
  </si>
  <si>
    <t>13001247CF10A</t>
  </si>
  <si>
    <t>courtney aaron</t>
  </si>
  <si>
    <t>11014381MM10A</t>
  </si>
  <si>
    <t>timothy cosman</t>
  </si>
  <si>
    <t>cosman</t>
  </si>
  <si>
    <t>13003996CF10A</t>
  </si>
  <si>
    <t>pierre-john lundy</t>
  </si>
  <si>
    <t>pierre-john</t>
  </si>
  <si>
    <t>14010948CF10A</t>
  </si>
  <si>
    <t>14011681CF10A</t>
  </si>
  <si>
    <t>leevaughn cameron</t>
  </si>
  <si>
    <t>leevaughn</t>
  </si>
  <si>
    <t>12001255TC10A</t>
  </si>
  <si>
    <t>15010857MM10A</t>
  </si>
  <si>
    <t>tamika turner</t>
  </si>
  <si>
    <t>13018165MM10A</t>
  </si>
  <si>
    <t>14037109TC10A</t>
  </si>
  <si>
    <t>charles irving</t>
  </si>
  <si>
    <t>14011424MM10A</t>
  </si>
  <si>
    <t>veron coleman</t>
  </si>
  <si>
    <t>14002137CF10A</t>
  </si>
  <si>
    <t>14074377TC40A</t>
  </si>
  <si>
    <t>golan feldman</t>
  </si>
  <si>
    <t>golan</t>
  </si>
  <si>
    <t>feldman</t>
  </si>
  <si>
    <t>13018139MM10A</t>
  </si>
  <si>
    <t>13113564TC30A</t>
  </si>
  <si>
    <t>alexandria piercy</t>
  </si>
  <si>
    <t>piercy</t>
  </si>
  <si>
    <t>14015897CF10A</t>
  </si>
  <si>
    <t>14017920MM10A</t>
  </si>
  <si>
    <t>michael aldio</t>
  </si>
  <si>
    <t>aldio</t>
  </si>
  <si>
    <t>14017898MM10A</t>
  </si>
  <si>
    <t>zakendra gary</t>
  </si>
  <si>
    <t>zakendra</t>
  </si>
  <si>
    <t>14003267MO10A</t>
  </si>
  <si>
    <t>Littering</t>
  </si>
  <si>
    <t>14007371MM10A</t>
  </si>
  <si>
    <t>darian jordan</t>
  </si>
  <si>
    <t>darian</t>
  </si>
  <si>
    <t>14007615MM10A</t>
  </si>
  <si>
    <t>15015948CF10A</t>
  </si>
  <si>
    <t>13002085MM10A</t>
  </si>
  <si>
    <t>russell brandal</t>
  </si>
  <si>
    <t>brandal</t>
  </si>
  <si>
    <t>13013428CF10A</t>
  </si>
  <si>
    <t>luis mendoza</t>
  </si>
  <si>
    <t>mendoza</t>
  </si>
  <si>
    <t>14014797CF10A</t>
  </si>
  <si>
    <t>moses taulbert</t>
  </si>
  <si>
    <t>taulbert</t>
  </si>
  <si>
    <t>13019482MM10A</t>
  </si>
  <si>
    <t>14007256MM10A</t>
  </si>
  <si>
    <t>rodrigo pinedaboteo</t>
  </si>
  <si>
    <t>pinedaboteo</t>
  </si>
  <si>
    <t>14012344MU10A</t>
  </si>
  <si>
    <t>david groenewald</t>
  </si>
  <si>
    <t>groenewald</t>
  </si>
  <si>
    <t>14045600MU10A</t>
  </si>
  <si>
    <t>carrie salter</t>
  </si>
  <si>
    <t>carrie</t>
  </si>
  <si>
    <t>salter</t>
  </si>
  <si>
    <t>13001330CF10A</t>
  </si>
  <si>
    <t>stephen league</t>
  </si>
  <si>
    <t>league</t>
  </si>
  <si>
    <t>14000503MO10A</t>
  </si>
  <si>
    <t>dyontae ferguson</t>
  </si>
  <si>
    <t>dyontae</t>
  </si>
  <si>
    <t>13016990CF10A</t>
  </si>
  <si>
    <t>ricardo aponte</t>
  </si>
  <si>
    <t>14010506CF10A</t>
  </si>
  <si>
    <t>15012641CF10A</t>
  </si>
  <si>
    <t>rayan pinnock</t>
  </si>
  <si>
    <t>rayan</t>
  </si>
  <si>
    <t>14003277MM10A</t>
  </si>
  <si>
    <t>desi johnson</t>
  </si>
  <si>
    <t>desi</t>
  </si>
  <si>
    <t>13005417MM10A</t>
  </si>
  <si>
    <t>michael senior</t>
  </si>
  <si>
    <t>13015672CF10A</t>
  </si>
  <si>
    <t>brandon amato</t>
  </si>
  <si>
    <t>13001363CF10A</t>
  </si>
  <si>
    <t>13009162CF10A</t>
  </si>
  <si>
    <t>lorenzo lewis</t>
  </si>
  <si>
    <t>13013211CF10A</t>
  </si>
  <si>
    <t>15000626CF10A</t>
  </si>
  <si>
    <t>lawrence williams</t>
  </si>
  <si>
    <t>13007599CF10A</t>
  </si>
  <si>
    <t>joel torres</t>
  </si>
  <si>
    <t>13011237CF10A</t>
  </si>
  <si>
    <t>gregory young</t>
  </si>
  <si>
    <t>13008623MM10A</t>
  </si>
  <si>
    <t>deborah demenezes</t>
  </si>
  <si>
    <t>demenezes</t>
  </si>
  <si>
    <t>11001942CF10A</t>
  </si>
  <si>
    <t>mireille bendova</t>
  </si>
  <si>
    <t>mireille</t>
  </si>
  <si>
    <t>bendova</t>
  </si>
  <si>
    <t>14013469MM10A</t>
  </si>
  <si>
    <t>rochelle sutton</t>
  </si>
  <si>
    <t>13001778TC10A</t>
  </si>
  <si>
    <t>13014727TC20A</t>
  </si>
  <si>
    <t>15006870MM10A</t>
  </si>
  <si>
    <t>dewayne lee</t>
  </si>
  <si>
    <t>14000622CF10A</t>
  </si>
  <si>
    <t>14015079CF10A</t>
  </si>
  <si>
    <t>joseph barry</t>
  </si>
  <si>
    <t>13001629CF10A</t>
  </si>
  <si>
    <t>derrick gray</t>
  </si>
  <si>
    <t>14017886MM10A</t>
  </si>
  <si>
    <t>samuel wesley</t>
  </si>
  <si>
    <t>13015748MM10A</t>
  </si>
  <si>
    <t>hantz duchet</t>
  </si>
  <si>
    <t>hantz</t>
  </si>
  <si>
    <t>duchet</t>
  </si>
  <si>
    <t>alain laurent</t>
  </si>
  <si>
    <t>14015545MM10A</t>
  </si>
  <si>
    <t>john campbell</t>
  </si>
  <si>
    <t>13017986TC10A</t>
  </si>
  <si>
    <t>16003775CF10A</t>
  </si>
  <si>
    <t>robert schoen</t>
  </si>
  <si>
    <t>schoen</t>
  </si>
  <si>
    <t>13006809CF10A</t>
  </si>
  <si>
    <t>jordan zachary</t>
  </si>
  <si>
    <t>13017644CF10A</t>
  </si>
  <si>
    <t>james west</t>
  </si>
  <si>
    <t>14017200CF10A</t>
  </si>
  <si>
    <t>15001682MM10A</t>
  </si>
  <si>
    <t>emilio alfonso</t>
  </si>
  <si>
    <t>10014551CF10B</t>
  </si>
  <si>
    <t>kevin crowley</t>
  </si>
  <si>
    <t>14014761CF10A</t>
  </si>
  <si>
    <t>lamar bernard</t>
  </si>
  <si>
    <t>14004558MM10A</t>
  </si>
  <si>
    <t>15001016CF10A</t>
  </si>
  <si>
    <t>edmond morley</t>
  </si>
  <si>
    <t>14009430CF10A</t>
  </si>
  <si>
    <t>15017033TC10A</t>
  </si>
  <si>
    <t>darren hursey</t>
  </si>
  <si>
    <t>hursey</t>
  </si>
  <si>
    <t>joshua hirst</t>
  </si>
  <si>
    <t>hirst</t>
  </si>
  <si>
    <t>14002245CF10A</t>
  </si>
  <si>
    <t>arly sainvil</t>
  </si>
  <si>
    <t>arly</t>
  </si>
  <si>
    <t>14012581CF10A</t>
  </si>
  <si>
    <t>javon bradshaw</t>
  </si>
  <si>
    <t>14010505CF10A</t>
  </si>
  <si>
    <t>jeffery fetters</t>
  </si>
  <si>
    <t>fetters</t>
  </si>
  <si>
    <t>13006649MM10A</t>
  </si>
  <si>
    <t>jean elma</t>
  </si>
  <si>
    <t>elma</t>
  </si>
  <si>
    <t>13007359CF10A</t>
  </si>
  <si>
    <t>14004416MM10A</t>
  </si>
  <si>
    <t>kevin lama</t>
  </si>
  <si>
    <t>lama</t>
  </si>
  <si>
    <t>14008970CF10A</t>
  </si>
  <si>
    <t>valeri caron</t>
  </si>
  <si>
    <t>valeri</t>
  </si>
  <si>
    <t>caron</t>
  </si>
  <si>
    <t>jomar fisher</t>
  </si>
  <si>
    <t>jomar</t>
  </si>
  <si>
    <t>11005572CF10A</t>
  </si>
  <si>
    <t>michael woods</t>
  </si>
  <si>
    <t>14010211CF10A</t>
  </si>
  <si>
    <t>ian kissoonlai</t>
  </si>
  <si>
    <t>kissoonlai</t>
  </si>
  <si>
    <t>13001448CF10A</t>
  </si>
  <si>
    <t>Criminal Attempt 3rd Deg Felon</t>
  </si>
  <si>
    <t>marie hamilton</t>
  </si>
  <si>
    <t>13009638MM10A</t>
  </si>
  <si>
    <t>nikiesha rodulfo</t>
  </si>
  <si>
    <t>nikiesha</t>
  </si>
  <si>
    <t>rodulfo</t>
  </si>
  <si>
    <t>14011038CF10A</t>
  </si>
  <si>
    <t>ysmerelda jeanbaptise</t>
  </si>
  <si>
    <t>ysmerelda</t>
  </si>
  <si>
    <t>jeanbaptise</t>
  </si>
  <si>
    <t>brian wentz</t>
  </si>
  <si>
    <t>wentz</t>
  </si>
  <si>
    <t>14007154CF10A</t>
  </si>
  <si>
    <t>15004103CF10A</t>
  </si>
  <si>
    <t>charles crawford</t>
  </si>
  <si>
    <t>13003893CF10A</t>
  </si>
  <si>
    <t>14014056CF10A</t>
  </si>
  <si>
    <t>shariyf robinson</t>
  </si>
  <si>
    <t>shariyf</t>
  </si>
  <si>
    <t>09000440CF10A</t>
  </si>
  <si>
    <t>anthony tetoff</t>
  </si>
  <si>
    <t>tetoff</t>
  </si>
  <si>
    <t>13017187CF10A</t>
  </si>
  <si>
    <t>donald hutchinson</t>
  </si>
  <si>
    <t>13011244CF10A</t>
  </si>
  <si>
    <t>14002602MM40A</t>
  </si>
  <si>
    <t>14009572MM10A</t>
  </si>
  <si>
    <t>george thomas</t>
  </si>
  <si>
    <t>14017860MU10A</t>
  </si>
  <si>
    <t>15078990TC30A</t>
  </si>
  <si>
    <t>david muringer</t>
  </si>
  <si>
    <t>muringer</t>
  </si>
  <si>
    <t>14015320CF10A</t>
  </si>
  <si>
    <t>javier tellez</t>
  </si>
  <si>
    <t>tellez</t>
  </si>
  <si>
    <t>12009558MM10A</t>
  </si>
  <si>
    <t>david toledo</t>
  </si>
  <si>
    <t>13013325CF10A</t>
  </si>
  <si>
    <t>14001842CF10A</t>
  </si>
  <si>
    <t>james mckenzie</t>
  </si>
  <si>
    <t>13006836CF10A</t>
  </si>
  <si>
    <t>14011491MM10A</t>
  </si>
  <si>
    <t>frazier johnson</t>
  </si>
  <si>
    <t>14009839CF10A</t>
  </si>
  <si>
    <t>serina byrd</t>
  </si>
  <si>
    <t>serina</t>
  </si>
  <si>
    <t>14002483CF10A</t>
  </si>
  <si>
    <t>william bernharddt</t>
  </si>
  <si>
    <t>bernharddt</t>
  </si>
  <si>
    <t>13008154MM10A</t>
  </si>
  <si>
    <t>john noonan</t>
  </si>
  <si>
    <t>noonan</t>
  </si>
  <si>
    <t>13017677CF10A</t>
  </si>
  <si>
    <t>15006231CF10A</t>
  </si>
  <si>
    <t>franklin jones</t>
  </si>
  <si>
    <t>14015193CF10A</t>
  </si>
  <si>
    <t>james mitchell</t>
  </si>
  <si>
    <t>14007528CF10A</t>
  </si>
  <si>
    <t>15010001MM10A</t>
  </si>
  <si>
    <t>christal pinkney</t>
  </si>
  <si>
    <t>christal</t>
  </si>
  <si>
    <t>14004534MM10A</t>
  </si>
  <si>
    <t>sebastian cohn</t>
  </si>
  <si>
    <t>cohn</t>
  </si>
  <si>
    <t>13022791MM10A</t>
  </si>
  <si>
    <t>kurveen johnson</t>
  </si>
  <si>
    <t>kurveen</t>
  </si>
  <si>
    <t>13017422MM10A</t>
  </si>
  <si>
    <t>13017235CF10A</t>
  </si>
  <si>
    <t>jordan griffith</t>
  </si>
  <si>
    <t>14010230CF10A</t>
  </si>
  <si>
    <t>austin ryan</t>
  </si>
  <si>
    <t>14006981CF10A</t>
  </si>
  <si>
    <t>charles deas</t>
  </si>
  <si>
    <t>deas</t>
  </si>
  <si>
    <t>12012320MO10A</t>
  </si>
  <si>
    <t>theresa miller</t>
  </si>
  <si>
    <t>13004970CF10A</t>
  </si>
  <si>
    <t>ernest calvert</t>
  </si>
  <si>
    <t>calvert</t>
  </si>
  <si>
    <t>13003385CF10A</t>
  </si>
  <si>
    <t>13019033MM10A</t>
  </si>
  <si>
    <t>leon wilson</t>
  </si>
  <si>
    <t>14003006CF10A</t>
  </si>
  <si>
    <t>15011787MM10A</t>
  </si>
  <si>
    <t>danielle cyr</t>
  </si>
  <si>
    <t>cyr</t>
  </si>
  <si>
    <t>13013578MM10A</t>
  </si>
  <si>
    <t>anthony spalliero</t>
  </si>
  <si>
    <t>spalliero</t>
  </si>
  <si>
    <t>14000079CF10A</t>
  </si>
  <si>
    <t>curtis thompson</t>
  </si>
  <si>
    <t>caitlin watts</t>
  </si>
  <si>
    <t>13009743MM10A</t>
  </si>
  <si>
    <t>sean harris</t>
  </si>
  <si>
    <t>14015130CF10A</t>
  </si>
  <si>
    <t>15001567CF10A</t>
  </si>
  <si>
    <t>regina ewing</t>
  </si>
  <si>
    <t>ewing</t>
  </si>
  <si>
    <t>13000864CF10A</t>
  </si>
  <si>
    <t>scott burleigh</t>
  </si>
  <si>
    <t>burleigh</t>
  </si>
  <si>
    <t>13006619CF10A</t>
  </si>
  <si>
    <t>15000485CF10A</t>
  </si>
  <si>
    <t>victor prosper</t>
  </si>
  <si>
    <t>prosper</t>
  </si>
  <si>
    <t>13020158MM10A</t>
  </si>
  <si>
    <t>13016373CF10A</t>
  </si>
  <si>
    <t>moise jean jacques</t>
  </si>
  <si>
    <t>jean jacques</t>
  </si>
  <si>
    <t>13038110TC20A</t>
  </si>
  <si>
    <t>wessley cruzmolina</t>
  </si>
  <si>
    <t>wessley</t>
  </si>
  <si>
    <t>cruzmolina</t>
  </si>
  <si>
    <t>13012702CF10A</t>
  </si>
  <si>
    <t>patrick yerkovich</t>
  </si>
  <si>
    <t>yerkovich</t>
  </si>
  <si>
    <t>13012984CF10A</t>
  </si>
  <si>
    <t>14004555MM40A</t>
  </si>
  <si>
    <t>william kilgore</t>
  </si>
  <si>
    <t>kilgore</t>
  </si>
  <si>
    <t>13001828MM10A</t>
  </si>
  <si>
    <t>keenan watson</t>
  </si>
  <si>
    <t>12011314CF10A</t>
  </si>
  <si>
    <t>14001076CF10A</t>
  </si>
  <si>
    <t>rodney dobronozenk</t>
  </si>
  <si>
    <t>dobronozenk</t>
  </si>
  <si>
    <t>13004462MM10A</t>
  </si>
  <si>
    <t>kennyal webber</t>
  </si>
  <si>
    <t>kennyal</t>
  </si>
  <si>
    <t>webber</t>
  </si>
  <si>
    <t>13014011CF10A</t>
  </si>
  <si>
    <t>hebert pelaez</t>
  </si>
  <si>
    <t>hebert</t>
  </si>
  <si>
    <t>pelaez</t>
  </si>
  <si>
    <t>ezekiel campbell</t>
  </si>
  <si>
    <t>ezekiel</t>
  </si>
  <si>
    <t>14043243MU10A</t>
  </si>
  <si>
    <t>christina trueblood</t>
  </si>
  <si>
    <t>trueblood</t>
  </si>
  <si>
    <t>14016360CF10A</t>
  </si>
  <si>
    <t>15008536MM10A</t>
  </si>
  <si>
    <t>austin robertson</t>
  </si>
  <si>
    <t>13011489CF10A</t>
  </si>
  <si>
    <t>willie sheely</t>
  </si>
  <si>
    <t>sheely</t>
  </si>
  <si>
    <t>13012254CF10A</t>
  </si>
  <si>
    <t>15007004CF10A</t>
  </si>
  <si>
    <t>walter holt</t>
  </si>
  <si>
    <t>holt</t>
  </si>
  <si>
    <t>14010161CF10A</t>
  </si>
  <si>
    <t>demetris adams</t>
  </si>
  <si>
    <t>14009688CF10A</t>
  </si>
  <si>
    <t>tim funchess</t>
  </si>
  <si>
    <t>tim</t>
  </si>
  <si>
    <t>13014269CF10A</t>
  </si>
  <si>
    <t>14008891CF10A</t>
  </si>
  <si>
    <t>16000750CF10A</t>
  </si>
  <si>
    <t>vanston ward</t>
  </si>
  <si>
    <t>vanston</t>
  </si>
  <si>
    <t>14001401CF10A</t>
  </si>
  <si>
    <t>Possess Weapon On School Prop</t>
  </si>
  <si>
    <t>charvis linder</t>
  </si>
  <si>
    <t>charvis</t>
  </si>
  <si>
    <t>linder</t>
  </si>
  <si>
    <t>14016216CF10A</t>
  </si>
  <si>
    <t>andre jones</t>
  </si>
  <si>
    <t>13004557CF10A</t>
  </si>
  <si>
    <t>14010572CF10A</t>
  </si>
  <si>
    <t>14016831CF10A</t>
  </si>
  <si>
    <t>kimberly satterfield</t>
  </si>
  <si>
    <t>13008630MO10A</t>
  </si>
  <si>
    <t>13008504CF10A</t>
  </si>
  <si>
    <t>julia cabrera</t>
  </si>
  <si>
    <t>13003660CF10A</t>
  </si>
  <si>
    <t>13023474MM10A</t>
  </si>
  <si>
    <t>Use Fraud OBT Rcpt/False Rcpt</t>
  </si>
  <si>
    <t>jeffrey sapper</t>
  </si>
  <si>
    <t>sapper</t>
  </si>
  <si>
    <t>14003206CF10A</t>
  </si>
  <si>
    <t>14045945TC40A</t>
  </si>
  <si>
    <t>juvince jacques</t>
  </si>
  <si>
    <t>juvince</t>
  </si>
  <si>
    <t>13014075CF10A</t>
  </si>
  <si>
    <t>harry morrison</t>
  </si>
  <si>
    <t>14002691CF10A</t>
  </si>
  <si>
    <t>benjamin brown</t>
  </si>
  <si>
    <t>13016778CF10A</t>
  </si>
  <si>
    <t>bernie jean</t>
  </si>
  <si>
    <t>bernie</t>
  </si>
  <si>
    <t>14010373CF10A</t>
  </si>
  <si>
    <t>14013080CF10A</t>
  </si>
  <si>
    <t>logan slaving</t>
  </si>
  <si>
    <t>slaving</t>
  </si>
  <si>
    <t>13003290CF10A</t>
  </si>
  <si>
    <t>markenson valcin</t>
  </si>
  <si>
    <t>markenson</t>
  </si>
  <si>
    <t>14013352CF10A</t>
  </si>
  <si>
    <t>16000476CF10A</t>
  </si>
  <si>
    <t>kevin bunsie</t>
  </si>
  <si>
    <t>bunsie</t>
  </si>
  <si>
    <t>13000817CF10A</t>
  </si>
  <si>
    <t>michael mcdaniel</t>
  </si>
  <si>
    <t>14016966CF10A</t>
  </si>
  <si>
    <t>jermai jacsaint</t>
  </si>
  <si>
    <t>jermai</t>
  </si>
  <si>
    <t>jacsaint</t>
  </si>
  <si>
    <t>13000173MM10A</t>
  </si>
  <si>
    <t>13003340CF10A</t>
  </si>
  <si>
    <t>angelo jasmine</t>
  </si>
  <si>
    <t>13013382CF10A</t>
  </si>
  <si>
    <t>matthew thomas</t>
  </si>
  <si>
    <t>10018362CF10A</t>
  </si>
  <si>
    <t>14014569CF10A</t>
  </si>
  <si>
    <t>mark allen</t>
  </si>
  <si>
    <t>13008899MM10A</t>
  </si>
  <si>
    <t>sean weir</t>
  </si>
  <si>
    <t>14002159MM10A</t>
  </si>
  <si>
    <t>caritasse roche</t>
  </si>
  <si>
    <t>caritasse</t>
  </si>
  <si>
    <t>roche</t>
  </si>
  <si>
    <t>11019811TC10A</t>
  </si>
  <si>
    <t>carlos gonzalez</t>
  </si>
  <si>
    <t>13021950MM10A</t>
  </si>
  <si>
    <t>luis rodriguez</t>
  </si>
  <si>
    <t>14009964CF10A</t>
  </si>
  <si>
    <t>monica petusevsky</t>
  </si>
  <si>
    <t>petusevsky</t>
  </si>
  <si>
    <t>13008472MM10A</t>
  </si>
  <si>
    <t>jovan pinnock</t>
  </si>
  <si>
    <t>13002715MM10A</t>
  </si>
  <si>
    <t>kyle hansen</t>
  </si>
  <si>
    <t>hansen</t>
  </si>
  <si>
    <t>13020960MM10A</t>
  </si>
  <si>
    <t>abraham assadi</t>
  </si>
  <si>
    <t>assadi</t>
  </si>
  <si>
    <t>14004331CF10A</t>
  </si>
  <si>
    <t>stefano rotati</t>
  </si>
  <si>
    <t>rotati</t>
  </si>
  <si>
    <t>14001642CF10A</t>
  </si>
  <si>
    <t>john sandberg</t>
  </si>
  <si>
    <t>sandberg</t>
  </si>
  <si>
    <t>13002218CF10A</t>
  </si>
  <si>
    <t>tracy steele</t>
  </si>
  <si>
    <t>steele</t>
  </si>
  <si>
    <t>14011805CF10A</t>
  </si>
  <si>
    <t>cynthia detres</t>
  </si>
  <si>
    <t>detres</t>
  </si>
  <si>
    <t>13011826CF10A</t>
  </si>
  <si>
    <t>brandy palmer</t>
  </si>
  <si>
    <t>14001576CF10A</t>
  </si>
  <si>
    <t>khalid abukablan</t>
  </si>
  <si>
    <t>khalid</t>
  </si>
  <si>
    <t>abukablan</t>
  </si>
  <si>
    <t>13003888CF10A</t>
  </si>
  <si>
    <t>brian corker</t>
  </si>
  <si>
    <t>13021393MM10A</t>
  </si>
  <si>
    <t>14007351MM10A</t>
  </si>
  <si>
    <t>joey stroud</t>
  </si>
  <si>
    <t>stroud</t>
  </si>
  <si>
    <t>13014513MM10A</t>
  </si>
  <si>
    <t>trashundra mcgowan</t>
  </si>
  <si>
    <t>trashundra</t>
  </si>
  <si>
    <t>jason spicy</t>
  </si>
  <si>
    <t>spicy</t>
  </si>
  <si>
    <t>09018234CF10A</t>
  </si>
  <si>
    <t>mikhail miller</t>
  </si>
  <si>
    <t>11026495MM10A</t>
  </si>
  <si>
    <t>roderica sweeting</t>
  </si>
  <si>
    <t>roderica</t>
  </si>
  <si>
    <t>13022469MM10A</t>
  </si>
  <si>
    <t>14003601MM40A</t>
  </si>
  <si>
    <t>luke morgan</t>
  </si>
  <si>
    <t>12022946MO10A</t>
  </si>
  <si>
    <t>robinson hernandez</t>
  </si>
  <si>
    <t>14016949CF10A</t>
  </si>
  <si>
    <t>omar santiago</t>
  </si>
  <si>
    <t>13019064MM10A</t>
  </si>
  <si>
    <t>15011658MM10A</t>
  </si>
  <si>
    <t>samuel gedeon</t>
  </si>
  <si>
    <t>gedeon</t>
  </si>
  <si>
    <t>14009467CF10A</t>
  </si>
  <si>
    <t>15003003CF10A</t>
  </si>
  <si>
    <t>amber ogren</t>
  </si>
  <si>
    <t>ogren</t>
  </si>
  <si>
    <t>14017277MM10A</t>
  </si>
  <si>
    <t>15012270TC20A</t>
  </si>
  <si>
    <t>rodrick shand</t>
  </si>
  <si>
    <t>shand</t>
  </si>
  <si>
    <t>13003621CF10A</t>
  </si>
  <si>
    <t>15010212MM10A</t>
  </si>
  <si>
    <t>jones lorenzo</t>
  </si>
  <si>
    <t>wilson alicearamos</t>
  </si>
  <si>
    <t>alicearamos</t>
  </si>
  <si>
    <t>14020062MU10A</t>
  </si>
  <si>
    <t>jordan vassell</t>
  </si>
  <si>
    <t>johanna aguilar</t>
  </si>
  <si>
    <t>johanna</t>
  </si>
  <si>
    <t>14012523MM10A</t>
  </si>
  <si>
    <t>nicholas pena</t>
  </si>
  <si>
    <t>14007038MM10A</t>
  </si>
  <si>
    <t>14009364MM10A</t>
  </si>
  <si>
    <t>oscar collins</t>
  </si>
  <si>
    <t>14004529MM10A</t>
  </si>
  <si>
    <t>terry kirkland</t>
  </si>
  <si>
    <t>14005153MM10A</t>
  </si>
  <si>
    <t>ezekiel swinton</t>
  </si>
  <si>
    <t>13001578CF10A</t>
  </si>
  <si>
    <t>jamie flynn</t>
  </si>
  <si>
    <t>13014217CF10A</t>
  </si>
  <si>
    <t>14052042TC20A</t>
  </si>
  <si>
    <t>mayker contreras</t>
  </si>
  <si>
    <t>mayker</t>
  </si>
  <si>
    <t>14016444CF10A</t>
  </si>
  <si>
    <t>15008207CF10A</t>
  </si>
  <si>
    <t>willie perry</t>
  </si>
  <si>
    <t>08002767MM40A</t>
  </si>
  <si>
    <t>15014354CF10A</t>
  </si>
  <si>
    <t>Agg Battery Bod Hrm-Deadly Weap</t>
  </si>
  <si>
    <t>peter williams</t>
  </si>
  <si>
    <t>14011320MU10A</t>
  </si>
  <si>
    <t>13004937MM10A</t>
  </si>
  <si>
    <t>Possession of Alcohol Under 21</t>
  </si>
  <si>
    <t>14003851MM10A</t>
  </si>
  <si>
    <t>jamie fabre</t>
  </si>
  <si>
    <t>11015818MM10A</t>
  </si>
  <si>
    <t>hilary adler</t>
  </si>
  <si>
    <t>hilary</t>
  </si>
  <si>
    <t>adler</t>
  </si>
  <si>
    <t>13013483CF10A</t>
  </si>
  <si>
    <t>apollon chery</t>
  </si>
  <si>
    <t>chery</t>
  </si>
  <si>
    <t>14001823CF10A</t>
  </si>
  <si>
    <t>14006188MM10A</t>
  </si>
  <si>
    <t>anpherny simpson</t>
  </si>
  <si>
    <t>anpherny</t>
  </si>
  <si>
    <t>13013673CF10A</t>
  </si>
  <si>
    <t>charles wilson</t>
  </si>
  <si>
    <t>jamil moreland</t>
  </si>
  <si>
    <t>14000377CF10A</t>
  </si>
  <si>
    <t>14018696TC10A</t>
  </si>
  <si>
    <t>garrett rockfeld</t>
  </si>
  <si>
    <t>rockfeld</t>
  </si>
  <si>
    <t>14025536MU10A</t>
  </si>
  <si>
    <t>shane johnson</t>
  </si>
  <si>
    <t>13009095MM10A</t>
  </si>
  <si>
    <t>darell shanafelt</t>
  </si>
  <si>
    <t>darell</t>
  </si>
  <si>
    <t>shanafelt</t>
  </si>
  <si>
    <t>13002105CF10A</t>
  </si>
  <si>
    <t>13010868CF10A</t>
  </si>
  <si>
    <t>edwin fontanez</t>
  </si>
  <si>
    <t>fontanez</t>
  </si>
  <si>
    <t>13015851CF10A</t>
  </si>
  <si>
    <t>15062352TC20A</t>
  </si>
  <si>
    <t>donald reynolds</t>
  </si>
  <si>
    <t>14016363CF10A</t>
  </si>
  <si>
    <t>brian travis</t>
  </si>
  <si>
    <t>14024969MU10A</t>
  </si>
  <si>
    <t>william kelly</t>
  </si>
  <si>
    <t>14006214CF10A</t>
  </si>
  <si>
    <t>Lewd or Lascivious Exhibition</t>
  </si>
  <si>
    <t>david ponczkowski</t>
  </si>
  <si>
    <t>ponczkowski</t>
  </si>
  <si>
    <t>12025281NI20A</t>
  </si>
  <si>
    <t>15001461CF10A</t>
  </si>
  <si>
    <t>stephen upper</t>
  </si>
  <si>
    <t>upper</t>
  </si>
  <si>
    <t>14014982CF10A</t>
  </si>
  <si>
    <t>nicketta bromfield</t>
  </si>
  <si>
    <t>nicketta</t>
  </si>
  <si>
    <t>bromfield</t>
  </si>
  <si>
    <t>13010690CF10A</t>
  </si>
  <si>
    <t>13021595MM10A</t>
  </si>
  <si>
    <t>jody holmes</t>
  </si>
  <si>
    <t>13016283CF10A</t>
  </si>
  <si>
    <t>jason shopovick</t>
  </si>
  <si>
    <t>shopovick</t>
  </si>
  <si>
    <t>14015111CF10A</t>
  </si>
  <si>
    <t>15000099MM30A</t>
  </si>
  <si>
    <t>dejah brantley</t>
  </si>
  <si>
    <t>dejah</t>
  </si>
  <si>
    <t>14002567MM10A</t>
  </si>
  <si>
    <t>federico watkins</t>
  </si>
  <si>
    <t>federico</t>
  </si>
  <si>
    <t>14007944MM10A</t>
  </si>
  <si>
    <t>16002555CF10A</t>
  </si>
  <si>
    <t>rohan osborne</t>
  </si>
  <si>
    <t>osborne</t>
  </si>
  <si>
    <t>bobby chin</t>
  </si>
  <si>
    <t>13000088CF10A</t>
  </si>
  <si>
    <t>15039961TC20A</t>
  </si>
  <si>
    <t>shermilla coats</t>
  </si>
  <si>
    <t>shermilla</t>
  </si>
  <si>
    <t>coats</t>
  </si>
  <si>
    <t>13008678CF10A</t>
  </si>
  <si>
    <t>michael biasucci</t>
  </si>
  <si>
    <t>biasucci</t>
  </si>
  <si>
    <t>13005615CF10A</t>
  </si>
  <si>
    <t>precious price</t>
  </si>
  <si>
    <t>13010897CF10A</t>
  </si>
  <si>
    <t>don santoso</t>
  </si>
  <si>
    <t>santoso</t>
  </si>
  <si>
    <t>14016885CF10A</t>
  </si>
  <si>
    <t>quakiiya tigner</t>
  </si>
  <si>
    <t>quakiiya</t>
  </si>
  <si>
    <t>tigner</t>
  </si>
  <si>
    <t>14015648CF10A</t>
  </si>
  <si>
    <t>15021978TC20A</t>
  </si>
  <si>
    <t>farrokh mohammadnejad</t>
  </si>
  <si>
    <t>farrokh</t>
  </si>
  <si>
    <t>mohammadnejad</t>
  </si>
  <si>
    <t>13018143MM10A</t>
  </si>
  <si>
    <t>barry williams</t>
  </si>
  <si>
    <t>13004112MM10A</t>
  </si>
  <si>
    <t>octavio arteaga</t>
  </si>
  <si>
    <t>octavio</t>
  </si>
  <si>
    <t>arteaga</t>
  </si>
  <si>
    <t>13004538CF10A</t>
  </si>
  <si>
    <t>taylor irwin</t>
  </si>
  <si>
    <t>irwin</t>
  </si>
  <si>
    <t>14001635MM10A</t>
  </si>
  <si>
    <t>duval briscoe</t>
  </si>
  <si>
    <t>briscoe</t>
  </si>
  <si>
    <t>13003544MM10A</t>
  </si>
  <si>
    <t>14032194TC40A</t>
  </si>
  <si>
    <t>bruno balbi</t>
  </si>
  <si>
    <t>bruno</t>
  </si>
  <si>
    <t>balbi</t>
  </si>
  <si>
    <t>12012229CF10A</t>
  </si>
  <si>
    <t>wardson alexis</t>
  </si>
  <si>
    <t>wardson</t>
  </si>
  <si>
    <t>10053786TC10A</t>
  </si>
  <si>
    <t>christopher montes</t>
  </si>
  <si>
    <t>montes</t>
  </si>
  <si>
    <t>14013979CF10A</t>
  </si>
  <si>
    <t>15008748MM10A</t>
  </si>
  <si>
    <t>christina deperna</t>
  </si>
  <si>
    <t>deperna</t>
  </si>
  <si>
    <t>13010839CF10A</t>
  </si>
  <si>
    <t>allan castro</t>
  </si>
  <si>
    <t>13013893CF10A</t>
  </si>
  <si>
    <t>lawrence bauman</t>
  </si>
  <si>
    <t>13019305MM10A</t>
  </si>
  <si>
    <t>charles jaycox</t>
  </si>
  <si>
    <t>jaycox</t>
  </si>
  <si>
    <t>14012774CF10A</t>
  </si>
  <si>
    <t>15007216TC10A</t>
  </si>
  <si>
    <t>jarvis scott</t>
  </si>
  <si>
    <t>14007123MM10A</t>
  </si>
  <si>
    <t>john young</t>
  </si>
  <si>
    <t>miles malone</t>
  </si>
  <si>
    <t>14011854MM10A</t>
  </si>
  <si>
    <t>earl trapp</t>
  </si>
  <si>
    <t>trapp</t>
  </si>
  <si>
    <t>13020015MM10A</t>
  </si>
  <si>
    <t>glenroy powell</t>
  </si>
  <si>
    <t>glenroy</t>
  </si>
  <si>
    <t>14002618CF10A</t>
  </si>
  <si>
    <t>dana reed</t>
  </si>
  <si>
    <t>dana</t>
  </si>
  <si>
    <t>13016502CF10A</t>
  </si>
  <si>
    <t>14003479MM10A</t>
  </si>
  <si>
    <t>15015491CF10A</t>
  </si>
  <si>
    <t>lance lloyd</t>
  </si>
  <si>
    <t>14007202CF10A</t>
  </si>
  <si>
    <t>sayyid khan</t>
  </si>
  <si>
    <t>sayyid</t>
  </si>
  <si>
    <t>13006219CF10A</t>
  </si>
  <si>
    <t>terry cyrus</t>
  </si>
  <si>
    <t>13001371CF10A</t>
  </si>
  <si>
    <t>14004638CF10A</t>
  </si>
  <si>
    <t>mauricio hostios</t>
  </si>
  <si>
    <t>hostios</t>
  </si>
  <si>
    <t>13016292MM10A</t>
  </si>
  <si>
    <t>israel guadalupe</t>
  </si>
  <si>
    <t>guadalupe</t>
  </si>
  <si>
    <t>13003295CF10A</t>
  </si>
  <si>
    <t>giovanni naccarato</t>
  </si>
  <si>
    <t>naccarato</t>
  </si>
  <si>
    <t>14025380MU10A</t>
  </si>
  <si>
    <t>kelvin oliphant</t>
  </si>
  <si>
    <t>13001641CF10A</t>
  </si>
  <si>
    <t>ramonda cheatham</t>
  </si>
  <si>
    <t>ramonda</t>
  </si>
  <si>
    <t>cheatham</t>
  </si>
  <si>
    <t>13008712MM10A</t>
  </si>
  <si>
    <t>andre medina</t>
  </si>
  <si>
    <t>14012606CF10A</t>
  </si>
  <si>
    <t>juan jiminez</t>
  </si>
  <si>
    <t>jiminez</t>
  </si>
  <si>
    <t>14004098CF10A</t>
  </si>
  <si>
    <t>thomas hayes</t>
  </si>
  <si>
    <t>14017029CF10A</t>
  </si>
  <si>
    <t>allen maxwell</t>
  </si>
  <si>
    <t>09015059CF10A</t>
  </si>
  <si>
    <t>erin balta</t>
  </si>
  <si>
    <t>balta</t>
  </si>
  <si>
    <t>13004434MM10A</t>
  </si>
  <si>
    <t>davidson charles</t>
  </si>
  <si>
    <t>14015372CF10A</t>
  </si>
  <si>
    <t>joseph mckinley</t>
  </si>
  <si>
    <t>13017295CF10A</t>
  </si>
  <si>
    <t>brian demore</t>
  </si>
  <si>
    <t>demore</t>
  </si>
  <si>
    <t>13009112MM10A</t>
  </si>
  <si>
    <t>13018947MM10A</t>
  </si>
  <si>
    <t>jennifer ingham</t>
  </si>
  <si>
    <t>ingham</t>
  </si>
  <si>
    <t>14015479CF10A</t>
  </si>
  <si>
    <t>15009071CF10A</t>
  </si>
  <si>
    <t>randolph soto</t>
  </si>
  <si>
    <t>13013865CF10A</t>
  </si>
  <si>
    <t>14013244MM10A</t>
  </si>
  <si>
    <t>nadja parish</t>
  </si>
  <si>
    <t>nadja</t>
  </si>
  <si>
    <t>parish</t>
  </si>
  <si>
    <t>14000052CF10A</t>
  </si>
  <si>
    <t>clifton robinson</t>
  </si>
  <si>
    <t>13007457CF10A</t>
  </si>
  <si>
    <t>franceline librun</t>
  </si>
  <si>
    <t>franceline</t>
  </si>
  <si>
    <t>librun</t>
  </si>
  <si>
    <t>14002253MM10A</t>
  </si>
  <si>
    <t>shella rangoowala</t>
  </si>
  <si>
    <t>shella</t>
  </si>
  <si>
    <t>rangoowala</t>
  </si>
  <si>
    <t>13015353CF10A</t>
  </si>
  <si>
    <t>jeffrey danson</t>
  </si>
  <si>
    <t>danson</t>
  </si>
  <si>
    <t>13003082MO10A</t>
  </si>
  <si>
    <t>tanarvis lawhorn</t>
  </si>
  <si>
    <t>tanarvis</t>
  </si>
  <si>
    <t>lawhorn</t>
  </si>
  <si>
    <t>13007062CF10A</t>
  </si>
  <si>
    <t>13039311TC10A</t>
  </si>
  <si>
    <t>johnior metayer</t>
  </si>
  <si>
    <t>johnior</t>
  </si>
  <si>
    <t>13023582MM10A</t>
  </si>
  <si>
    <t>16011132TC20A</t>
  </si>
  <si>
    <t>manuel taveras</t>
  </si>
  <si>
    <t>13000319CF10A</t>
  </si>
  <si>
    <t>14011379CF10A</t>
  </si>
  <si>
    <t>donovan goode</t>
  </si>
  <si>
    <t>goode</t>
  </si>
  <si>
    <t>13013796CF10A</t>
  </si>
  <si>
    <t>michael marceau</t>
  </si>
  <si>
    <t>marceau</t>
  </si>
  <si>
    <t>13000716CF10A</t>
  </si>
  <si>
    <t>15054030TC40A</t>
  </si>
  <si>
    <t>16000913CF10A</t>
  </si>
  <si>
    <t>kevon obas</t>
  </si>
  <si>
    <t>13007334CF10A</t>
  </si>
  <si>
    <t>robert walerowicz</t>
  </si>
  <si>
    <t>walerowicz</t>
  </si>
  <si>
    <t>14012334MM10A</t>
  </si>
  <si>
    <t>16000228MM40A</t>
  </si>
  <si>
    <t>alton tuff</t>
  </si>
  <si>
    <t>tuff</t>
  </si>
  <si>
    <t>12016064CF10A</t>
  </si>
  <si>
    <t>jode harris</t>
  </si>
  <si>
    <t>jode</t>
  </si>
  <si>
    <t>14014650CF10A</t>
  </si>
  <si>
    <t>15005244MM10A</t>
  </si>
  <si>
    <t>robert raphel</t>
  </si>
  <si>
    <t>raphel</t>
  </si>
  <si>
    <t>14003774CF10A</t>
  </si>
  <si>
    <t>anthony wright</t>
  </si>
  <si>
    <t>10017474CF10A</t>
  </si>
  <si>
    <t>15003989MM40A</t>
  </si>
  <si>
    <t>gregory lee</t>
  </si>
  <si>
    <t>13011820CF10A</t>
  </si>
  <si>
    <t>13023854MM10A</t>
  </si>
  <si>
    <t>15001070CF10A</t>
  </si>
  <si>
    <t>justin marcello</t>
  </si>
  <si>
    <t>marcello</t>
  </si>
  <si>
    <t>13015345CF10A</t>
  </si>
  <si>
    <t>cheryl robinson</t>
  </si>
  <si>
    <t>12009003CF10A</t>
  </si>
  <si>
    <t>13080042TC40A</t>
  </si>
  <si>
    <t>steven sciacca</t>
  </si>
  <si>
    <t>sciacca</t>
  </si>
  <si>
    <t>14015445MM10A</t>
  </si>
  <si>
    <t>william ferri</t>
  </si>
  <si>
    <t>ferri</t>
  </si>
  <si>
    <t>roshan maharaj</t>
  </si>
  <si>
    <t>roshan</t>
  </si>
  <si>
    <t>maharaj</t>
  </si>
  <si>
    <t>14005601CF10A</t>
  </si>
  <si>
    <t>shelly singletary</t>
  </si>
  <si>
    <t>steven negron</t>
  </si>
  <si>
    <t>14015409MM10A</t>
  </si>
  <si>
    <t>anthony rodriguezmercado</t>
  </si>
  <si>
    <t>rodriguezmercado</t>
  </si>
  <si>
    <t>14014919CF10A</t>
  </si>
  <si>
    <t>roger guerra</t>
  </si>
  <si>
    <t>14017401MM10A</t>
  </si>
  <si>
    <t>forlisha rolle</t>
  </si>
  <si>
    <t>forlisha</t>
  </si>
  <si>
    <t>13005227MM10A</t>
  </si>
  <si>
    <t>jarone douse</t>
  </si>
  <si>
    <t>jarone</t>
  </si>
  <si>
    <t>douse</t>
  </si>
  <si>
    <t>13005333CF10A</t>
  </si>
  <si>
    <t>14000894MM20A</t>
  </si>
  <si>
    <t>15007652CF10A</t>
  </si>
  <si>
    <t>christopher sohit</t>
  </si>
  <si>
    <t>sohit</t>
  </si>
  <si>
    <t>12014773CF10A</t>
  </si>
  <si>
    <t>16001401MM10A</t>
  </si>
  <si>
    <t>travis bryant</t>
  </si>
  <si>
    <t>13014514MM10A</t>
  </si>
  <si>
    <t>joann daley</t>
  </si>
  <si>
    <t>05002511CF10A</t>
  </si>
  <si>
    <t>carlos delatorre</t>
  </si>
  <si>
    <t>delatorre</t>
  </si>
  <si>
    <t>13013332CF10A</t>
  </si>
  <si>
    <t>14007463MM10A</t>
  </si>
  <si>
    <t>14008214MM10A</t>
  </si>
  <si>
    <t>casey rossi</t>
  </si>
  <si>
    <t>rossi</t>
  </si>
  <si>
    <t>13001904CF10A</t>
  </si>
  <si>
    <t>13002788MM40A</t>
  </si>
  <si>
    <t>justin thomas</t>
  </si>
  <si>
    <t>14008754CF10A</t>
  </si>
  <si>
    <t>14014516MM10A</t>
  </si>
  <si>
    <t>Obstruct Officer By Disguise</t>
  </si>
  <si>
    <t>tawan bell</t>
  </si>
  <si>
    <t>tawan</t>
  </si>
  <si>
    <t>14009829MM10A</t>
  </si>
  <si>
    <t>15025255TC40A</t>
  </si>
  <si>
    <t>jason basdeo</t>
  </si>
  <si>
    <t>basdeo</t>
  </si>
  <si>
    <t>14027814MU10A</t>
  </si>
  <si>
    <t>chasity acevedo</t>
  </si>
  <si>
    <t>chasity</t>
  </si>
  <si>
    <t>acevedo</t>
  </si>
  <si>
    <t>13009386MM10A</t>
  </si>
  <si>
    <t>13023229MM10A</t>
  </si>
  <si>
    <t>roger brown</t>
  </si>
  <si>
    <t>13000605CF10A</t>
  </si>
  <si>
    <t>15001900MM10A</t>
  </si>
  <si>
    <t>rodolfo gonzalez</t>
  </si>
  <si>
    <t>13005973CF10A</t>
  </si>
  <si>
    <t>jacob johnson</t>
  </si>
  <si>
    <t>14013485CF10A</t>
  </si>
  <si>
    <t>15001623MM10A</t>
  </si>
  <si>
    <t>chris ingraham</t>
  </si>
  <si>
    <t>ingraham</t>
  </si>
  <si>
    <t>12013966MM10A</t>
  </si>
  <si>
    <t>frantz abelard</t>
  </si>
  <si>
    <t>abelard</t>
  </si>
  <si>
    <t>13003969CF10A</t>
  </si>
  <si>
    <t>14005713TC10A</t>
  </si>
  <si>
    <t>william taylor</t>
  </si>
  <si>
    <t>celia wagner</t>
  </si>
  <si>
    <t>celia</t>
  </si>
  <si>
    <t>14000848MM10A</t>
  </si>
  <si>
    <t>richard addison</t>
  </si>
  <si>
    <t>14009214CF10A</t>
  </si>
  <si>
    <t>stephanie sawyer</t>
  </si>
  <si>
    <t>13008784TC10A</t>
  </si>
  <si>
    <t>destinie pollard</t>
  </si>
  <si>
    <t>destinie</t>
  </si>
  <si>
    <t>matthew lingwood</t>
  </si>
  <si>
    <t>lingwood</t>
  </si>
  <si>
    <t>14001127CF10A</t>
  </si>
  <si>
    <t>travis sweeting</t>
  </si>
  <si>
    <t>13012698CF10A</t>
  </si>
  <si>
    <t>ricardo pedrosa</t>
  </si>
  <si>
    <t>pedrosa</t>
  </si>
  <si>
    <t>14008034MM10A</t>
  </si>
  <si>
    <t>perle roques</t>
  </si>
  <si>
    <t>perle</t>
  </si>
  <si>
    <t>roques</t>
  </si>
  <si>
    <t>13001742CF10A</t>
  </si>
  <si>
    <t>diane bramhall</t>
  </si>
  <si>
    <t>bramhall</t>
  </si>
  <si>
    <t>14015848CF10A</t>
  </si>
  <si>
    <t>jonathon irving</t>
  </si>
  <si>
    <t>11013082CF10A</t>
  </si>
  <si>
    <t>kristen adams</t>
  </si>
  <si>
    <t>13013512CF10A</t>
  </si>
  <si>
    <t>mariana morgan</t>
  </si>
  <si>
    <t>mariana</t>
  </si>
  <si>
    <t>12003130CF10A</t>
  </si>
  <si>
    <t>claudel galette</t>
  </si>
  <si>
    <t>claudel</t>
  </si>
  <si>
    <t>galette</t>
  </si>
  <si>
    <t>13009562MM10A</t>
  </si>
  <si>
    <t>13009426CF10A</t>
  </si>
  <si>
    <t>patrice healey</t>
  </si>
  <si>
    <t>healey</t>
  </si>
  <si>
    <t>14001595CF10A</t>
  </si>
  <si>
    <t>Unlicensed Telemarketing</t>
  </si>
  <si>
    <t>keric hadden</t>
  </si>
  <si>
    <t>keric</t>
  </si>
  <si>
    <t>hadden</t>
  </si>
  <si>
    <t>13011013CF10A</t>
  </si>
  <si>
    <t>Issuing a Worthless Draft</t>
  </si>
  <si>
    <t>14013396MO10A</t>
  </si>
  <si>
    <t>andrae cray</t>
  </si>
  <si>
    <t>andrae</t>
  </si>
  <si>
    <t>cray</t>
  </si>
  <si>
    <t>12015557TC10A</t>
  </si>
  <si>
    <t>brian anaya</t>
  </si>
  <si>
    <t>anaya</t>
  </si>
  <si>
    <t>14016472CF10A</t>
  </si>
  <si>
    <t>veronica leonard</t>
  </si>
  <si>
    <t>11005355CF10A</t>
  </si>
  <si>
    <t>ty-shawn smith</t>
  </si>
  <si>
    <t>ty-shawn</t>
  </si>
  <si>
    <t>13014922CF10A</t>
  </si>
  <si>
    <t>carl mair</t>
  </si>
  <si>
    <t>mair</t>
  </si>
  <si>
    <t>14005076CF10A</t>
  </si>
  <si>
    <t>15004725CF10A</t>
  </si>
  <si>
    <t>kharee woods</t>
  </si>
  <si>
    <t>kharee</t>
  </si>
  <si>
    <t>13000961CF10A</t>
  </si>
  <si>
    <t>15027878TC40A</t>
  </si>
  <si>
    <t>ronnie dryden</t>
  </si>
  <si>
    <t>dryden</t>
  </si>
  <si>
    <t>14011016MM10A</t>
  </si>
  <si>
    <t>15008624TC20A</t>
  </si>
  <si>
    <t>carlos lopes</t>
  </si>
  <si>
    <t>13012397TC10A</t>
  </si>
  <si>
    <t>13005952CF10A</t>
  </si>
  <si>
    <t>ruben santiago</t>
  </si>
  <si>
    <t>12010699CF10A</t>
  </si>
  <si>
    <t>Conspiracy to Deliver Cocaine</t>
  </si>
  <si>
    <t>george turner</t>
  </si>
  <si>
    <t>11017440CF10A</t>
  </si>
  <si>
    <t>shawn claudio-nieves</t>
  </si>
  <si>
    <t>claudio-nieves</t>
  </si>
  <si>
    <t>14016617CF10A</t>
  </si>
  <si>
    <t>15000667CF10A</t>
  </si>
  <si>
    <t>joseph graham</t>
  </si>
  <si>
    <t>14009572CF10A</t>
  </si>
  <si>
    <t>15007529MM10A</t>
  </si>
  <si>
    <t>sean toltin</t>
  </si>
  <si>
    <t>toltin</t>
  </si>
  <si>
    <t>13009527CF10A</t>
  </si>
  <si>
    <t>14007694CF10A</t>
  </si>
  <si>
    <t>niketa harmon</t>
  </si>
  <si>
    <t>niketa</t>
  </si>
  <si>
    <t>14008157CF10A</t>
  </si>
  <si>
    <t>14013705MM10A</t>
  </si>
  <si>
    <t>elius francois</t>
  </si>
  <si>
    <t>elius</t>
  </si>
  <si>
    <t>14017982MM10A</t>
  </si>
  <si>
    <t>pamela everett</t>
  </si>
  <si>
    <t>13002097CF10A</t>
  </si>
  <si>
    <t>john moye</t>
  </si>
  <si>
    <t>13005856CF10A</t>
  </si>
  <si>
    <t>13013646MM10A</t>
  </si>
  <si>
    <t>paul kolb</t>
  </si>
  <si>
    <t>kolb</t>
  </si>
  <si>
    <t>14009980CF10A</t>
  </si>
  <si>
    <t>15002200MM40A</t>
  </si>
  <si>
    <t>douglas keel</t>
  </si>
  <si>
    <t>14015457MM10A</t>
  </si>
  <si>
    <t>daniel cortes</t>
  </si>
  <si>
    <t>14035976MU10A</t>
  </si>
  <si>
    <t>15006963TC30A</t>
  </si>
  <si>
    <t>15013465CF10A</t>
  </si>
  <si>
    <t>taneka carr</t>
  </si>
  <si>
    <t>14015687CF10A</t>
  </si>
  <si>
    <t>wilson jean</t>
  </si>
  <si>
    <t>14003325CF10A</t>
  </si>
  <si>
    <t>jesse geimer</t>
  </si>
  <si>
    <t>geimer</t>
  </si>
  <si>
    <t>victor lee</t>
  </si>
  <si>
    <t>michael wiltshire</t>
  </si>
  <si>
    <t>wiltshire</t>
  </si>
  <si>
    <t>carson hettinger</t>
  </si>
  <si>
    <t>hettinger</t>
  </si>
  <si>
    <t>ricardo arrieta</t>
  </si>
  <si>
    <t>arrieta</t>
  </si>
  <si>
    <t>taryck archer</t>
  </si>
  <si>
    <t>taryck</t>
  </si>
  <si>
    <t>walter hernandez</t>
  </si>
  <si>
    <t>devin paige</t>
  </si>
  <si>
    <t>richard daniels</t>
  </si>
  <si>
    <t>13007626CF10A</t>
  </si>
  <si>
    <t>irving tepper</t>
  </si>
  <si>
    <t>tepper</t>
  </si>
  <si>
    <t>13021316MM10A</t>
  </si>
  <si>
    <t>raunie hart</t>
  </si>
  <si>
    <t>raunie</t>
  </si>
  <si>
    <t>14010496CF10A</t>
  </si>
  <si>
    <t>ryan reyes</t>
  </si>
  <si>
    <t>12018195CF10A</t>
  </si>
  <si>
    <t>14003988MU10A</t>
  </si>
  <si>
    <t>15012048CF10A</t>
  </si>
  <si>
    <t>christopher mozie</t>
  </si>
  <si>
    <t>mozie</t>
  </si>
  <si>
    <t>13000853MO10A</t>
  </si>
  <si>
    <t>13003742MO40A</t>
  </si>
  <si>
    <t>toni doss-wellington</t>
  </si>
  <si>
    <t>doss-wellington</t>
  </si>
  <si>
    <t>14017078CF10A</t>
  </si>
  <si>
    <t>stephen parker</t>
  </si>
  <si>
    <t>14033296MU10A</t>
  </si>
  <si>
    <t>gregory steele</t>
  </si>
  <si>
    <t>08015707CF10A</t>
  </si>
  <si>
    <t>henry zukowski</t>
  </si>
  <si>
    <t>zukowski</t>
  </si>
  <si>
    <t>13016970CF10A</t>
  </si>
  <si>
    <t>eric saddler</t>
  </si>
  <si>
    <t>saddler</t>
  </si>
  <si>
    <t>13007041CF10A</t>
  </si>
  <si>
    <t>jeremy thompson</t>
  </si>
  <si>
    <t>13015897CF10A</t>
  </si>
  <si>
    <t>14002227CF10A</t>
  </si>
  <si>
    <t>monica hill</t>
  </si>
  <si>
    <t>13006127CF10A</t>
  </si>
  <si>
    <t>victor alcivar</t>
  </si>
  <si>
    <t>alcivar</t>
  </si>
  <si>
    <t>14007181MM10A</t>
  </si>
  <si>
    <t>janice watkins</t>
  </si>
  <si>
    <t>13018601MM10A</t>
  </si>
  <si>
    <t>14001166MM30A</t>
  </si>
  <si>
    <t>john ballard</t>
  </si>
  <si>
    <t>ballard</t>
  </si>
  <si>
    <t>13004713CF10A</t>
  </si>
  <si>
    <t>13005636CF10A</t>
  </si>
  <si>
    <t>phillip powell</t>
  </si>
  <si>
    <t>13017379CF10A</t>
  </si>
  <si>
    <t>bianca nani</t>
  </si>
  <si>
    <t>nani</t>
  </si>
  <si>
    <t>13014222MM10A</t>
  </si>
  <si>
    <t>Aide/Abet Prostitution Lewdness</t>
  </si>
  <si>
    <t>13017312MM10A</t>
  </si>
  <si>
    <t>kimani ogarro</t>
  </si>
  <si>
    <t>kimani</t>
  </si>
  <si>
    <t>ogarro</t>
  </si>
  <si>
    <t>13002114CF10A</t>
  </si>
  <si>
    <t>13001673MM20A</t>
  </si>
  <si>
    <t>shawntoria jefferson</t>
  </si>
  <si>
    <t>shawntoria</t>
  </si>
  <si>
    <t>13014168CF10A</t>
  </si>
  <si>
    <t>jose rodriguez</t>
  </si>
  <si>
    <t>13002067CF10A</t>
  </si>
  <si>
    <t>14001207CF10A</t>
  </si>
  <si>
    <t>jordan douglas</t>
  </si>
  <si>
    <t>14002740CF10A</t>
  </si>
  <si>
    <t>15072982TC40A</t>
  </si>
  <si>
    <t>16000178MM10A</t>
  </si>
  <si>
    <t>13014487CF10A</t>
  </si>
  <si>
    <t>richard canovaca</t>
  </si>
  <si>
    <t>canovaca</t>
  </si>
  <si>
    <t>13003220CF10A</t>
  </si>
  <si>
    <t>15001657CF10A</t>
  </si>
  <si>
    <t>michael clem</t>
  </si>
  <si>
    <t>clem</t>
  </si>
  <si>
    <t>14014341MM10A</t>
  </si>
  <si>
    <t>muzaffer kilic</t>
  </si>
  <si>
    <t>muzaffer</t>
  </si>
  <si>
    <t>kilic</t>
  </si>
  <si>
    <t>13023380MM10A</t>
  </si>
  <si>
    <t>edgar christie</t>
  </si>
  <si>
    <t>13007624MM10A</t>
  </si>
  <si>
    <t>willie sanders</t>
  </si>
  <si>
    <t>14007786CF10A</t>
  </si>
  <si>
    <t>giorgio baker</t>
  </si>
  <si>
    <t>giorgio</t>
  </si>
  <si>
    <t>13003358CF10A</t>
  </si>
  <si>
    <t>14007971CF10A</t>
  </si>
  <si>
    <t>darren murphy</t>
  </si>
  <si>
    <t>14015644CF10A</t>
  </si>
  <si>
    <t>13006247MM10A</t>
  </si>
  <si>
    <t>roland delancy</t>
  </si>
  <si>
    <t>delancy</t>
  </si>
  <si>
    <t>14011395CF10A</t>
  </si>
  <si>
    <t>wayne jones</t>
  </si>
  <si>
    <t>14004751CF10A</t>
  </si>
  <si>
    <t>robert mutti</t>
  </si>
  <si>
    <t>mutti</t>
  </si>
  <si>
    <t>anthony fasano</t>
  </si>
  <si>
    <t>fasano</t>
  </si>
  <si>
    <t>13006498MM10A</t>
  </si>
  <si>
    <t>kim davis</t>
  </si>
  <si>
    <t>11019203MM10A</t>
  </si>
  <si>
    <t>stephen brown</t>
  </si>
  <si>
    <t>13003951CF10A</t>
  </si>
  <si>
    <t>16002866CF10A</t>
  </si>
  <si>
    <t>charles cortes</t>
  </si>
  <si>
    <t>14011856MM10A</t>
  </si>
  <si>
    <t>juan gonzalez</t>
  </si>
  <si>
    <t>14004597CF10A</t>
  </si>
  <si>
    <t>nicholas capiola</t>
  </si>
  <si>
    <t>capiola</t>
  </si>
  <si>
    <t>13009927CF10A</t>
  </si>
  <si>
    <t>15009260MM10A</t>
  </si>
  <si>
    <t>christopher sheehan</t>
  </si>
  <si>
    <t>sheehan</t>
  </si>
  <si>
    <t>13013779CF10A</t>
  </si>
  <si>
    <t>jaqueline ventura</t>
  </si>
  <si>
    <t>ventura</t>
  </si>
  <si>
    <t>11009593CF10A</t>
  </si>
  <si>
    <t>13014047CF10A</t>
  </si>
  <si>
    <t>lesean mountain</t>
  </si>
  <si>
    <t>lesean</t>
  </si>
  <si>
    <t>mountain</t>
  </si>
  <si>
    <t>13008717MM10A</t>
  </si>
  <si>
    <t>kenold jean</t>
  </si>
  <si>
    <t>kenold</t>
  </si>
  <si>
    <t>13014825CF10A</t>
  </si>
  <si>
    <t>15051752TC20A</t>
  </si>
  <si>
    <t>sharon garn</t>
  </si>
  <si>
    <t>garn</t>
  </si>
  <si>
    <t>04026935MM10A</t>
  </si>
  <si>
    <t>shawanna oussifi</t>
  </si>
  <si>
    <t>oussifi</t>
  </si>
  <si>
    <t>12011145CF10A</t>
  </si>
  <si>
    <t>Arson in the First Degree</t>
  </si>
  <si>
    <t>emanuel amenta</t>
  </si>
  <si>
    <t>amenta</t>
  </si>
  <si>
    <t>13000330CF10A</t>
  </si>
  <si>
    <t>13004405TC20A</t>
  </si>
  <si>
    <t>hope roberts</t>
  </si>
  <si>
    <t>13012494CF10A</t>
  </si>
  <si>
    <t>mohammed sufiyan</t>
  </si>
  <si>
    <t>sufiyan</t>
  </si>
  <si>
    <t>russell tolliver</t>
  </si>
  <si>
    <t>tolliver</t>
  </si>
  <si>
    <t>14013646CF10A</t>
  </si>
  <si>
    <t>andrew sutton</t>
  </si>
  <si>
    <t>12014025CF10A</t>
  </si>
  <si>
    <t>joshua colon</t>
  </si>
  <si>
    <t>13002696CF10A</t>
  </si>
  <si>
    <t>scott montgomery</t>
  </si>
  <si>
    <t>13010302CF10A</t>
  </si>
  <si>
    <t>jonathan sanchez-rodriguez</t>
  </si>
  <si>
    <t>sanchez-rodriguez</t>
  </si>
  <si>
    <t>14015712CF10A</t>
  </si>
  <si>
    <t>14016948CF10A</t>
  </si>
  <si>
    <t>russell cramer</t>
  </si>
  <si>
    <t>cramer</t>
  </si>
  <si>
    <t>adler corvil</t>
  </si>
  <si>
    <t>corvil</t>
  </si>
  <si>
    <t>13009487CF10A</t>
  </si>
  <si>
    <t>15001375CF10A</t>
  </si>
  <si>
    <t>juan mercedes</t>
  </si>
  <si>
    <t>14017949MM10A</t>
  </si>
  <si>
    <t>david campbell</t>
  </si>
  <si>
    <t>13000571CF10A</t>
  </si>
  <si>
    <t>16001517CF10A</t>
  </si>
  <si>
    <t>jose delgadoleal</t>
  </si>
  <si>
    <t>delgadoleal</t>
  </si>
  <si>
    <t>breon papa</t>
  </si>
  <si>
    <t>papa</t>
  </si>
  <si>
    <t>14016384CF10A</t>
  </si>
  <si>
    <t>anderson metayer</t>
  </si>
  <si>
    <t>14012510CF10A</t>
  </si>
  <si>
    <t>15004190TC10A</t>
  </si>
  <si>
    <t>abraham ballestas</t>
  </si>
  <si>
    <t>ballestas</t>
  </si>
  <si>
    <t>14003775MM10A</t>
  </si>
  <si>
    <t>14006035MM10A</t>
  </si>
  <si>
    <t>jason hope</t>
  </si>
  <si>
    <t>12000598CF10A</t>
  </si>
  <si>
    <t>15010721CF10A</t>
  </si>
  <si>
    <t>fernando fernandez</t>
  </si>
  <si>
    <t>09006317CF10A</t>
  </si>
  <si>
    <t>shawn smith</t>
  </si>
  <si>
    <t>14012825CF10A</t>
  </si>
  <si>
    <t>14015144MM10A</t>
  </si>
  <si>
    <t>Unlawful Assembly</t>
  </si>
  <si>
    <t>alfonso mendoza</t>
  </si>
  <si>
    <t>14002654CF10A</t>
  </si>
  <si>
    <t>teddy burrows</t>
  </si>
  <si>
    <t>teddy</t>
  </si>
  <si>
    <t>13002057CF10A</t>
  </si>
  <si>
    <t>kevin bass</t>
  </si>
  <si>
    <t>13004967CF10A</t>
  </si>
  <si>
    <t>13074450TC40A</t>
  </si>
  <si>
    <t>brandon poe</t>
  </si>
  <si>
    <t>poe</t>
  </si>
  <si>
    <t>14015228CF10A</t>
  </si>
  <si>
    <t>15005560CF10A</t>
  </si>
  <si>
    <t>hanyu wang</t>
  </si>
  <si>
    <t>hanyu</t>
  </si>
  <si>
    <t>wang</t>
  </si>
  <si>
    <t>13018961MM10A</t>
  </si>
  <si>
    <t>kenneth sanchez</t>
  </si>
  <si>
    <t>13002266CF10A</t>
  </si>
  <si>
    <t>14010088CF10A</t>
  </si>
  <si>
    <t>tyrone jackson</t>
  </si>
  <si>
    <t>13004367CF10A</t>
  </si>
  <si>
    <t>14002012CF10A</t>
  </si>
  <si>
    <t>13013473CF10A</t>
  </si>
  <si>
    <t>eric davis</t>
  </si>
  <si>
    <t>richard weise</t>
  </si>
  <si>
    <t>weise</t>
  </si>
  <si>
    <t>10006429CF10A</t>
  </si>
  <si>
    <t>14013182CF10A</t>
  </si>
  <si>
    <t>angiemarie gabriel</t>
  </si>
  <si>
    <t>angiemarie</t>
  </si>
  <si>
    <t>14011256CF10A</t>
  </si>
  <si>
    <t>nicholas maczko</t>
  </si>
  <si>
    <t>maczko</t>
  </si>
  <si>
    <t>13008670CF10A</t>
  </si>
  <si>
    <t>ampella guy</t>
  </si>
  <si>
    <t>ampella</t>
  </si>
  <si>
    <t>13010385CF10A</t>
  </si>
  <si>
    <t>jenchelle childs</t>
  </si>
  <si>
    <t>jenchelle</t>
  </si>
  <si>
    <t>childs</t>
  </si>
  <si>
    <t>14010304CF10A</t>
  </si>
  <si>
    <t>neil elder</t>
  </si>
  <si>
    <t>elder</t>
  </si>
  <si>
    <t>13005462CF10A</t>
  </si>
  <si>
    <t>eddie dean</t>
  </si>
  <si>
    <t>13014651CF10A</t>
  </si>
  <si>
    <t>joseph pullens</t>
  </si>
  <si>
    <t>pullens</t>
  </si>
  <si>
    <t>14004404CF10A</t>
  </si>
  <si>
    <t>davahu barrett</t>
  </si>
  <si>
    <t>davahu</t>
  </si>
  <si>
    <t>13022238MM10A</t>
  </si>
  <si>
    <t>telise cassidy</t>
  </si>
  <si>
    <t>telise</t>
  </si>
  <si>
    <t>14006210CF10A</t>
  </si>
  <si>
    <t>14028595MU10A</t>
  </si>
  <si>
    <t>derrick pierre</t>
  </si>
  <si>
    <t>13003511CF10A</t>
  </si>
  <si>
    <t>gabrielle hamilton</t>
  </si>
  <si>
    <t>gabrielle</t>
  </si>
  <si>
    <t>13001114CF10A</t>
  </si>
  <si>
    <t>13005242CF10A</t>
  </si>
  <si>
    <t>terry walker</t>
  </si>
  <si>
    <t>14008721MM10A</t>
  </si>
  <si>
    <t>14011846CF10A</t>
  </si>
  <si>
    <t>kevin dumey</t>
  </si>
  <si>
    <t>dumey</t>
  </si>
  <si>
    <t>13002524CF10A</t>
  </si>
  <si>
    <t>carlos santiago-ortiz</t>
  </si>
  <si>
    <t>santiago-ortiz</t>
  </si>
  <si>
    <t>15004901MM10A</t>
  </si>
  <si>
    <t>jamie harris</t>
  </si>
  <si>
    <t>13006056CF10A</t>
  </si>
  <si>
    <t>13006763CF10A</t>
  </si>
  <si>
    <t>joseph mortenson</t>
  </si>
  <si>
    <t>mortenson</t>
  </si>
  <si>
    <t>12003092CF10A</t>
  </si>
  <si>
    <t>jeffery simmons</t>
  </si>
  <si>
    <t>05018312MM10A</t>
  </si>
  <si>
    <t>sequoia martinez</t>
  </si>
  <si>
    <t>sequoia</t>
  </si>
  <si>
    <t>14015430CF10A</t>
  </si>
  <si>
    <t>14018212TC10A</t>
  </si>
  <si>
    <t>14046347TC30A</t>
  </si>
  <si>
    <t>cheryl faison</t>
  </si>
  <si>
    <t>faison</t>
  </si>
  <si>
    <t>07044797TC10A</t>
  </si>
  <si>
    <t>jhony milo</t>
  </si>
  <si>
    <t>jhony</t>
  </si>
  <si>
    <t>milo</t>
  </si>
  <si>
    <t>14013051CF10A</t>
  </si>
  <si>
    <t>15005640CF10A</t>
  </si>
  <si>
    <t>jabari hopkins</t>
  </si>
  <si>
    <t>13014080CF10A</t>
  </si>
  <si>
    <t>henry loubeau</t>
  </si>
  <si>
    <t>13015209CF10A</t>
  </si>
  <si>
    <t>15011497CF10A</t>
  </si>
  <si>
    <t>emonte banks</t>
  </si>
  <si>
    <t>emonte</t>
  </si>
  <si>
    <t>13017620CF10A</t>
  </si>
  <si>
    <t>melissa bucholtz</t>
  </si>
  <si>
    <t>bucholtz</t>
  </si>
  <si>
    <t>14010956CF10A</t>
  </si>
  <si>
    <t>15000114MM20A</t>
  </si>
  <si>
    <t>daniel castellanos</t>
  </si>
  <si>
    <t>14006367MU10A</t>
  </si>
  <si>
    <t>marco nicholls</t>
  </si>
  <si>
    <t>nicholls</t>
  </si>
  <si>
    <t>13006265CF10A</t>
  </si>
  <si>
    <t>jason palermo</t>
  </si>
  <si>
    <t>palermo</t>
  </si>
  <si>
    <t>14015126CF10A</t>
  </si>
  <si>
    <t>carlos isaac</t>
  </si>
  <si>
    <t>13015180CF10A</t>
  </si>
  <si>
    <t>14012192MM10A</t>
  </si>
  <si>
    <t>jonathan tejada</t>
  </si>
  <si>
    <t>14006862CF10A</t>
  </si>
  <si>
    <t>lee quinones</t>
  </si>
  <si>
    <t>11014564CF10A</t>
  </si>
  <si>
    <t>mahmud lama</t>
  </si>
  <si>
    <t>mahmud</t>
  </si>
  <si>
    <t>13012008CF10A</t>
  </si>
  <si>
    <t>14015095MM10A</t>
  </si>
  <si>
    <t>ryan whittaker</t>
  </si>
  <si>
    <t>13010996CF10A</t>
  </si>
  <si>
    <t>13012138CF10A</t>
  </si>
  <si>
    <t>davon walthour</t>
  </si>
  <si>
    <t>davon</t>
  </si>
  <si>
    <t>walthour</t>
  </si>
  <si>
    <t>13004803CF10A</t>
  </si>
  <si>
    <t>michael lynch</t>
  </si>
  <si>
    <t>13006076MM10A</t>
  </si>
  <si>
    <t>13005814CF10A</t>
  </si>
  <si>
    <t>perez blanco</t>
  </si>
  <si>
    <t>14012028CF10A</t>
  </si>
  <si>
    <t>14013461CF10A</t>
  </si>
  <si>
    <t>viviana castanedacifuentes</t>
  </si>
  <si>
    <t>castanedacifuentes</t>
  </si>
  <si>
    <t>14010968MM10A</t>
  </si>
  <si>
    <t>louis matrone</t>
  </si>
  <si>
    <t>matrone</t>
  </si>
  <si>
    <t>13010246MM10A</t>
  </si>
  <si>
    <t>alexander rojas</t>
  </si>
  <si>
    <t>14008900CF10A</t>
  </si>
  <si>
    <t>14001867MM30A</t>
  </si>
  <si>
    <t>derrynick graham jr</t>
  </si>
  <si>
    <t>derrynick</t>
  </si>
  <si>
    <t>graham jr</t>
  </si>
  <si>
    <t>fraydel simeon</t>
  </si>
  <si>
    <t>fraydel</t>
  </si>
  <si>
    <t>14013205CF10A</t>
  </si>
  <si>
    <t>dwayne haynes</t>
  </si>
  <si>
    <t>13001927MM10A</t>
  </si>
  <si>
    <t>glendel paul</t>
  </si>
  <si>
    <t>glendel</t>
  </si>
  <si>
    <t>14003435CF10A</t>
  </si>
  <si>
    <t>lulio calderon</t>
  </si>
  <si>
    <t>lulio</t>
  </si>
  <si>
    <t>14000557CF10A</t>
  </si>
  <si>
    <t>troy potter</t>
  </si>
  <si>
    <t>14004971CF10A</t>
  </si>
  <si>
    <t>Possession Of Oxymorphone</t>
  </si>
  <si>
    <t>darrelll dorsett</t>
  </si>
  <si>
    <t>darrelll</t>
  </si>
  <si>
    <t>leonard felix</t>
  </si>
  <si>
    <t>14001522CF10A</t>
  </si>
  <si>
    <t>16000677MM40A</t>
  </si>
  <si>
    <t>leonard renta</t>
  </si>
  <si>
    <t>renta</t>
  </si>
  <si>
    <t>13012320CF10A</t>
  </si>
  <si>
    <t>roy brooks</t>
  </si>
  <si>
    <t>13004945CF10A</t>
  </si>
  <si>
    <t>cynthia dorobiala</t>
  </si>
  <si>
    <t>dorobiala</t>
  </si>
  <si>
    <t>14007822MM10A</t>
  </si>
  <si>
    <t>anthony barrow</t>
  </si>
  <si>
    <t>barrow</t>
  </si>
  <si>
    <t>14003376CF10A</t>
  </si>
  <si>
    <t>Possession Firearm School Prop</t>
  </si>
  <si>
    <t>sylvester hollis</t>
  </si>
  <si>
    <t>14006870CF10A</t>
  </si>
  <si>
    <t>terrance skinner</t>
  </si>
  <si>
    <t>14013989MM10A</t>
  </si>
  <si>
    <t>15021938TC20A</t>
  </si>
  <si>
    <t>darriss cooper</t>
  </si>
  <si>
    <t>darriss</t>
  </si>
  <si>
    <t>13011587CF10A</t>
  </si>
  <si>
    <t>john watts</t>
  </si>
  <si>
    <t>13016494CF10A</t>
  </si>
  <si>
    <t>15007347MM10A</t>
  </si>
  <si>
    <t>13006198CF10A</t>
  </si>
  <si>
    <t>14009558CF10A</t>
  </si>
  <si>
    <t>14017084MM10A</t>
  </si>
  <si>
    <t>shafon gallimore</t>
  </si>
  <si>
    <t>shafon</t>
  </si>
  <si>
    <t>gallimore</t>
  </si>
  <si>
    <t>13001062CF10A</t>
  </si>
  <si>
    <t>13015726MM10A</t>
  </si>
  <si>
    <t>joanne evans</t>
  </si>
  <si>
    <t>13023569MM10A</t>
  </si>
  <si>
    <t>15001688MM20A</t>
  </si>
  <si>
    <t>ourian duroseau</t>
  </si>
  <si>
    <t>ourian</t>
  </si>
  <si>
    <t>duroseau</t>
  </si>
  <si>
    <t>14004442CF10A</t>
  </si>
  <si>
    <t>jillian slone</t>
  </si>
  <si>
    <t>jillian</t>
  </si>
  <si>
    <t>slone</t>
  </si>
  <si>
    <t>13008795CF10A</t>
  </si>
  <si>
    <t>16013758TC30A</t>
  </si>
  <si>
    <t>danny farmer</t>
  </si>
  <si>
    <t>13012897MM10A</t>
  </si>
  <si>
    <t>troy fountain</t>
  </si>
  <si>
    <t>13016257CF10A</t>
  </si>
  <si>
    <t>edward willis</t>
  </si>
  <si>
    <t>14001876CF10A</t>
  </si>
  <si>
    <t>charlie young</t>
  </si>
  <si>
    <t>14003100CF10A</t>
  </si>
  <si>
    <t>15007913CF10A</t>
  </si>
  <si>
    <t>stalin garot</t>
  </si>
  <si>
    <t>stalin</t>
  </si>
  <si>
    <t>garot</t>
  </si>
  <si>
    <t>14013106CF10A</t>
  </si>
  <si>
    <t>donald washburn</t>
  </si>
  <si>
    <t>14014101MM10A</t>
  </si>
  <si>
    <t>emerey boddie</t>
  </si>
  <si>
    <t>emerey</t>
  </si>
  <si>
    <t>boddie</t>
  </si>
  <si>
    <t>12018201CF10A</t>
  </si>
  <si>
    <t>princess walker</t>
  </si>
  <si>
    <t>princess</t>
  </si>
  <si>
    <t>13014631CF10A</t>
  </si>
  <si>
    <t>sire reffner</t>
  </si>
  <si>
    <t>sire</t>
  </si>
  <si>
    <t>reffner</t>
  </si>
  <si>
    <t>13019808MM10A</t>
  </si>
  <si>
    <t>15044722TC30A</t>
  </si>
  <si>
    <t>andrew defeo</t>
  </si>
  <si>
    <t>defeo</t>
  </si>
  <si>
    <t>12006159MM10A</t>
  </si>
  <si>
    <t>15041016TC30A</t>
  </si>
  <si>
    <t>paula anderson</t>
  </si>
  <si>
    <t>14010448CF10A</t>
  </si>
  <si>
    <t>15001340CF10A</t>
  </si>
  <si>
    <t>brian carter</t>
  </si>
  <si>
    <t>13004968CF10A</t>
  </si>
  <si>
    <t>cedrick martin</t>
  </si>
  <si>
    <t>13003211MM10A</t>
  </si>
  <si>
    <t>kurtland longa</t>
  </si>
  <si>
    <t>kurtland</t>
  </si>
  <si>
    <t>longa</t>
  </si>
  <si>
    <t>14015647CF10A</t>
  </si>
  <si>
    <t>alain bello</t>
  </si>
  <si>
    <t>bello</t>
  </si>
  <si>
    <t>14014160CF10A</t>
  </si>
  <si>
    <t>steven glover</t>
  </si>
  <si>
    <t>14000766CF10A</t>
  </si>
  <si>
    <t>jose jones</t>
  </si>
  <si>
    <t>13013101CF10A</t>
  </si>
  <si>
    <t>13013876CF10A</t>
  </si>
  <si>
    <t>Procure Person Und 18/Prostitu</t>
  </si>
  <si>
    <t>devin ling</t>
  </si>
  <si>
    <t>13004671CF10A</t>
  </si>
  <si>
    <t>Sell Cannabis 1000FTChur</t>
  </si>
  <si>
    <t>madeline cuello</t>
  </si>
  <si>
    <t>madeline</t>
  </si>
  <si>
    <t>13005575MM10A</t>
  </si>
  <si>
    <t>john farrell</t>
  </si>
  <si>
    <t>farrell</t>
  </si>
  <si>
    <t>13007535CF10A</t>
  </si>
  <si>
    <t>gabriel lopez</t>
  </si>
  <si>
    <t>14001146CF10A</t>
  </si>
  <si>
    <t>15002157MM10A</t>
  </si>
  <si>
    <t>travis mills</t>
  </si>
  <si>
    <t>14008805CF10A</t>
  </si>
  <si>
    <t>chadwick baker</t>
  </si>
  <si>
    <t>chadwick</t>
  </si>
  <si>
    <t>14006024CF10A</t>
  </si>
  <si>
    <t>jimmy neely</t>
  </si>
  <si>
    <t>neely</t>
  </si>
  <si>
    <t>13004371CF10A</t>
  </si>
  <si>
    <t>keandre owens</t>
  </si>
  <si>
    <t>keandre</t>
  </si>
  <si>
    <t>13000825CF10A</t>
  </si>
  <si>
    <t>13022001MM10A</t>
  </si>
  <si>
    <t>14009268CF10A</t>
  </si>
  <si>
    <t>edwin mabra</t>
  </si>
  <si>
    <t>mabra</t>
  </si>
  <si>
    <t>14007779CF10A</t>
  </si>
  <si>
    <t>15016177CF10A</t>
  </si>
  <si>
    <t>steven johnson</t>
  </si>
  <si>
    <t>10022466CF10A</t>
  </si>
  <si>
    <t>michael mitchell</t>
  </si>
  <si>
    <t>13005331MM10A</t>
  </si>
  <si>
    <t>stanley jimenez</t>
  </si>
  <si>
    <t>13005122CF10A</t>
  </si>
  <si>
    <t>13043776TC10A</t>
  </si>
  <si>
    <t>False Reports</t>
  </si>
  <si>
    <t>rashod wilson</t>
  </si>
  <si>
    <t>rashod</t>
  </si>
  <si>
    <t>14010824MM10A</t>
  </si>
  <si>
    <t>14002248MM20A</t>
  </si>
  <si>
    <t>ted richard</t>
  </si>
  <si>
    <t>ted</t>
  </si>
  <si>
    <t>14012103CF10A</t>
  </si>
  <si>
    <t>james jahmekie</t>
  </si>
  <si>
    <t>jahmekie</t>
  </si>
  <si>
    <t>14003538MM10A</t>
  </si>
  <si>
    <t>anton anderson</t>
  </si>
  <si>
    <t>13006967MM10A</t>
  </si>
  <si>
    <t>jerry sylvain</t>
  </si>
  <si>
    <t>14012004CF10A</t>
  </si>
  <si>
    <t>camary louis</t>
  </si>
  <si>
    <t>camary</t>
  </si>
  <si>
    <t>14016331CF10A</t>
  </si>
  <si>
    <t>christopher everhardt</t>
  </si>
  <si>
    <t>everhardt</t>
  </si>
  <si>
    <t>14000242CF10A</t>
  </si>
  <si>
    <t>Falsely Impersonating Officer</t>
  </si>
  <si>
    <t>wayne curry</t>
  </si>
  <si>
    <t>14008324CF10A</t>
  </si>
  <si>
    <t>15001693MM30A</t>
  </si>
  <si>
    <t>sean shatas</t>
  </si>
  <si>
    <t>shatas</t>
  </si>
  <si>
    <t>14034420MU10A</t>
  </si>
  <si>
    <t>corinne brainard</t>
  </si>
  <si>
    <t>corinne</t>
  </si>
  <si>
    <t>brainard</t>
  </si>
  <si>
    <t>12025316MM10A</t>
  </si>
  <si>
    <t>13017367CF10A</t>
  </si>
  <si>
    <t>ghislene muselaire</t>
  </si>
  <si>
    <t>ghislene</t>
  </si>
  <si>
    <t>muselaire</t>
  </si>
  <si>
    <t>13017299CF10A</t>
  </si>
  <si>
    <t>clifton wright</t>
  </si>
  <si>
    <t>14013001CF10A</t>
  </si>
  <si>
    <t>jovanni thorpe</t>
  </si>
  <si>
    <t>jovanni</t>
  </si>
  <si>
    <t>14008229MM10A</t>
  </si>
  <si>
    <t>15003369CF10A</t>
  </si>
  <si>
    <t>andy kercivil</t>
  </si>
  <si>
    <t>kercivil</t>
  </si>
  <si>
    <t>14010233CF10A</t>
  </si>
  <si>
    <t>16001155TC30A</t>
  </si>
  <si>
    <t>mariusz kisielinski</t>
  </si>
  <si>
    <t>mariusz</t>
  </si>
  <si>
    <t>kisielinski</t>
  </si>
  <si>
    <t>14008024MM10A</t>
  </si>
  <si>
    <t>alain williams</t>
  </si>
  <si>
    <t>14005681CF10A</t>
  </si>
  <si>
    <t>14069046TC40A</t>
  </si>
  <si>
    <t>14013798CF10A</t>
  </si>
  <si>
    <t>amos thompson</t>
  </si>
  <si>
    <t>14009415MM10A</t>
  </si>
  <si>
    <t>jesus mariano</t>
  </si>
  <si>
    <t>mariano</t>
  </si>
  <si>
    <t>13002453CF10A</t>
  </si>
  <si>
    <t>13006518CF10A</t>
  </si>
  <si>
    <t>stephanie velasquez</t>
  </si>
  <si>
    <t>13004122CF10A</t>
  </si>
  <si>
    <t>jeffrey steele</t>
  </si>
  <si>
    <t>14000153MM10A</t>
  </si>
  <si>
    <t>16008462TC20A</t>
  </si>
  <si>
    <t>dennis stevens</t>
  </si>
  <si>
    <t>14015100CF10A</t>
  </si>
  <si>
    <t>daphne robinson</t>
  </si>
  <si>
    <t>13012957CF10A</t>
  </si>
  <si>
    <t>karen baader</t>
  </si>
  <si>
    <t>baader</t>
  </si>
  <si>
    <t>14006353MM10A</t>
  </si>
  <si>
    <t>15007479MM10A</t>
  </si>
  <si>
    <t>levon mack</t>
  </si>
  <si>
    <t>levon</t>
  </si>
  <si>
    <t>13015202CF10A</t>
  </si>
  <si>
    <t>david bradley</t>
  </si>
  <si>
    <t>luis gaitan</t>
  </si>
  <si>
    <t>gaitan</t>
  </si>
  <si>
    <t>14002557CF10A</t>
  </si>
  <si>
    <t>roy laboyrodriguez</t>
  </si>
  <si>
    <t>laboyrodriguez</t>
  </si>
  <si>
    <t>jamal hanna</t>
  </si>
  <si>
    <t>hanna</t>
  </si>
  <si>
    <t>13014486CF10A</t>
  </si>
  <si>
    <t>jude ferdinand</t>
  </si>
  <si>
    <t>jude</t>
  </si>
  <si>
    <t>13005610CF10A</t>
  </si>
  <si>
    <t>angelina kloman</t>
  </si>
  <si>
    <t>angelina</t>
  </si>
  <si>
    <t>kloman</t>
  </si>
  <si>
    <t>13006613CF10A</t>
  </si>
  <si>
    <t>14003277MM40A</t>
  </si>
  <si>
    <t>glenn murphy</t>
  </si>
  <si>
    <t>14016152CF10A</t>
  </si>
  <si>
    <t>15012428TC10A</t>
  </si>
  <si>
    <t>trevor barrett</t>
  </si>
  <si>
    <t>13006555CF10A</t>
  </si>
  <si>
    <t>rony barrientos</t>
  </si>
  <si>
    <t>barrientos</t>
  </si>
  <si>
    <t>14018128MM10A</t>
  </si>
  <si>
    <t>sarah arrow</t>
  </si>
  <si>
    <t>13012316CF10A</t>
  </si>
  <si>
    <t>robertson mondestin</t>
  </si>
  <si>
    <t>mondestin</t>
  </si>
  <si>
    <t>14003000CF10A</t>
  </si>
  <si>
    <t>roena cromer</t>
  </si>
  <si>
    <t>roena</t>
  </si>
  <si>
    <t>cromer</t>
  </si>
  <si>
    <t>14045570MU10A</t>
  </si>
  <si>
    <t>derek damico</t>
  </si>
  <si>
    <t>14004322CF10A</t>
  </si>
  <si>
    <t>josie dames</t>
  </si>
  <si>
    <t>josie</t>
  </si>
  <si>
    <t>dames</t>
  </si>
  <si>
    <t>11051834TC30A</t>
  </si>
  <si>
    <t>roberto lagrandeur</t>
  </si>
  <si>
    <t>lagrandeur</t>
  </si>
  <si>
    <t>14005085CF10A</t>
  </si>
  <si>
    <t>14005345CF10A</t>
  </si>
  <si>
    <t>david lawrence</t>
  </si>
  <si>
    <t>14001456MM10A</t>
  </si>
  <si>
    <t>14008045MM10A</t>
  </si>
  <si>
    <t>carol yauri</t>
  </si>
  <si>
    <t>yauri</t>
  </si>
  <si>
    <t>14016698MM10A</t>
  </si>
  <si>
    <t>john rentas</t>
  </si>
  <si>
    <t>rentas</t>
  </si>
  <si>
    <t>14004735MM10A</t>
  </si>
  <si>
    <t>jay fernandeo arellano</t>
  </si>
  <si>
    <t>jay fernandeo</t>
  </si>
  <si>
    <t>arellano</t>
  </si>
  <si>
    <t>christopher bynes</t>
  </si>
  <si>
    <t>13002336MM20A</t>
  </si>
  <si>
    <t>15002318CF10A</t>
  </si>
  <si>
    <t>jules pier</t>
  </si>
  <si>
    <t>pier</t>
  </si>
  <si>
    <t>12004692CF10A</t>
  </si>
  <si>
    <t>rolando diaz</t>
  </si>
  <si>
    <t>11020604CF10A</t>
  </si>
  <si>
    <t>constance chapin</t>
  </si>
  <si>
    <t>chapin</t>
  </si>
  <si>
    <t>06011505CF10A</t>
  </si>
  <si>
    <t>ismael sylvain</t>
  </si>
  <si>
    <t>13006986CF10A</t>
  </si>
  <si>
    <t>14001215CF10A</t>
  </si>
  <si>
    <t>Sell Cocaine 1000FT School</t>
  </si>
  <si>
    <t>jermiah johnson</t>
  </si>
  <si>
    <t>14017169CF10A</t>
  </si>
  <si>
    <t>15008959CF10A</t>
  </si>
  <si>
    <t>trabazo wyatt</t>
  </si>
  <si>
    <t>trabazo</t>
  </si>
  <si>
    <t>herbert hicks</t>
  </si>
  <si>
    <t>13007314CF10A</t>
  </si>
  <si>
    <t>jarmal clark</t>
  </si>
  <si>
    <t>jarmal</t>
  </si>
  <si>
    <t>14007683CF10A</t>
  </si>
  <si>
    <t>donovan green</t>
  </si>
  <si>
    <t>14003621CF10A</t>
  </si>
  <si>
    <t>15001292CF10A</t>
  </si>
  <si>
    <t>mikhail mccreath</t>
  </si>
  <si>
    <t>mccreath</t>
  </si>
  <si>
    <t>13010182CF10A</t>
  </si>
  <si>
    <t>15003238CF10A</t>
  </si>
  <si>
    <t>stephen sisson</t>
  </si>
  <si>
    <t>13017551MM10A</t>
  </si>
  <si>
    <t>michael zacharias</t>
  </si>
  <si>
    <t>zacharias</t>
  </si>
  <si>
    <t>14014186CF10A</t>
  </si>
  <si>
    <t>quinton weldon</t>
  </si>
  <si>
    <t>weldon</t>
  </si>
  <si>
    <t>14005888CF10A</t>
  </si>
  <si>
    <t>jose alvarado</t>
  </si>
  <si>
    <t>14005083MU10A</t>
  </si>
  <si>
    <t>natasha cruz</t>
  </si>
  <si>
    <t>14007047MM10A</t>
  </si>
  <si>
    <t>rony nordelus</t>
  </si>
  <si>
    <t>15013973CF10A</t>
  </si>
  <si>
    <t>15014230CF10A</t>
  </si>
  <si>
    <t>tevon jackson</t>
  </si>
  <si>
    <t>tevon</t>
  </si>
  <si>
    <t>10011396CF10A</t>
  </si>
  <si>
    <t>louis grandelli</t>
  </si>
  <si>
    <t>grandelli</t>
  </si>
  <si>
    <t>kadeem wilson</t>
  </si>
  <si>
    <t>13003676CF10A</t>
  </si>
  <si>
    <t>13005328CF10A</t>
  </si>
  <si>
    <t>ian joseph</t>
  </si>
  <si>
    <t>13010337CF10A</t>
  </si>
  <si>
    <t>14001702MM20A</t>
  </si>
  <si>
    <t>nichola perrelli</t>
  </si>
  <si>
    <t>nichola</t>
  </si>
  <si>
    <t>perrelli</t>
  </si>
  <si>
    <t>14009463CF10A</t>
  </si>
  <si>
    <t>14013457MM10A</t>
  </si>
  <si>
    <t>phyllis pires</t>
  </si>
  <si>
    <t>14003363CF10A</t>
  </si>
  <si>
    <t>henry joseph</t>
  </si>
  <si>
    <t>11024059MM10A</t>
  </si>
  <si>
    <t>conroy thompson</t>
  </si>
  <si>
    <t>14007960CF10A</t>
  </si>
  <si>
    <t>margery grindstaff</t>
  </si>
  <si>
    <t>margery</t>
  </si>
  <si>
    <t>grindstaff</t>
  </si>
  <si>
    <t>14010520MU10A</t>
  </si>
  <si>
    <t>ryan lennox</t>
  </si>
  <si>
    <t>14003797MM10A</t>
  </si>
  <si>
    <t>michael hammonds</t>
  </si>
  <si>
    <t>hammonds</t>
  </si>
  <si>
    <t>13003700MM10A</t>
  </si>
  <si>
    <t>14012867CF10A</t>
  </si>
  <si>
    <t>eveline rosenberg</t>
  </si>
  <si>
    <t>eveline</t>
  </si>
  <si>
    <t>13002543MM10A</t>
  </si>
  <si>
    <t>frank fasano</t>
  </si>
  <si>
    <t>13010875CF10A</t>
  </si>
  <si>
    <t>15009389MM10A</t>
  </si>
  <si>
    <t>steven henry</t>
  </si>
  <si>
    <t>13003778MM10A</t>
  </si>
  <si>
    <t>robert ellis</t>
  </si>
  <si>
    <t>13001013MM20A</t>
  </si>
  <si>
    <t>kenneth beggs</t>
  </si>
  <si>
    <t>beggs</t>
  </si>
  <si>
    <t>13000265CF10A</t>
  </si>
  <si>
    <t>andrew arndt</t>
  </si>
  <si>
    <t>arndt</t>
  </si>
  <si>
    <t>14008933CF10A</t>
  </si>
  <si>
    <t>bernard landers</t>
  </si>
  <si>
    <t>14000167MM10A</t>
  </si>
  <si>
    <t>15033750TC10A</t>
  </si>
  <si>
    <t>sloan robert</t>
  </si>
  <si>
    <t>sloan</t>
  </si>
  <si>
    <t>brian saravia</t>
  </si>
  <si>
    <t>saravia</t>
  </si>
  <si>
    <t>14014557CF10A</t>
  </si>
  <si>
    <t>sabrina khan</t>
  </si>
  <si>
    <t>14006513MU10A</t>
  </si>
  <si>
    <t>angela nelson</t>
  </si>
  <si>
    <t>14016242CF10A</t>
  </si>
  <si>
    <t>jose domigues</t>
  </si>
  <si>
    <t>domigues</t>
  </si>
  <si>
    <t>14010885MM10A</t>
  </si>
  <si>
    <t>uberne gonzalez</t>
  </si>
  <si>
    <t>uberne</t>
  </si>
  <si>
    <t>14002940CF10A</t>
  </si>
  <si>
    <t>ariane rozo</t>
  </si>
  <si>
    <t>ariane</t>
  </si>
  <si>
    <t>14005079MM10A</t>
  </si>
  <si>
    <t>howard evans</t>
  </si>
  <si>
    <t>14015421CF10A</t>
  </si>
  <si>
    <t>marlanea parker</t>
  </si>
  <si>
    <t>marlanea</t>
  </si>
  <si>
    <t>14014969CF10A</t>
  </si>
  <si>
    <t>luckner bastien</t>
  </si>
  <si>
    <t>luckner</t>
  </si>
  <si>
    <t>bastien</t>
  </si>
  <si>
    <t>14010516CF10A</t>
  </si>
  <si>
    <t>15069008TC40A</t>
  </si>
  <si>
    <t>brian genhold</t>
  </si>
  <si>
    <t>genhold</t>
  </si>
  <si>
    <t>12010779CF10A</t>
  </si>
  <si>
    <t>14007372MM10A</t>
  </si>
  <si>
    <t>randy jarnagin</t>
  </si>
  <si>
    <t>jarnagin</t>
  </si>
  <si>
    <t>13012219CF10A</t>
  </si>
  <si>
    <t>eli lockrage</t>
  </si>
  <si>
    <t>lockrage</t>
  </si>
  <si>
    <t>13003448MM10A</t>
  </si>
  <si>
    <t>13042848TC20A</t>
  </si>
  <si>
    <t>terrance anderson</t>
  </si>
  <si>
    <t>09008167CF10A</t>
  </si>
  <si>
    <t>maurice harris</t>
  </si>
  <si>
    <t>13016727CF10A</t>
  </si>
  <si>
    <t>14013867MM10A</t>
  </si>
  <si>
    <t>rafael pichardo</t>
  </si>
  <si>
    <t>pichardo</t>
  </si>
  <si>
    <t>14020677MU10A</t>
  </si>
  <si>
    <t>reynaldo meneses</t>
  </si>
  <si>
    <t>13019271MM10A</t>
  </si>
  <si>
    <t>ricky tutes</t>
  </si>
  <si>
    <t>tutes</t>
  </si>
  <si>
    <t>13006483CF10A</t>
  </si>
  <si>
    <t>14001577MM30A</t>
  </si>
  <si>
    <t>matthew fahey</t>
  </si>
  <si>
    <t>fahey</t>
  </si>
  <si>
    <t>14015188CF10A</t>
  </si>
  <si>
    <t>15010280CF10A</t>
  </si>
  <si>
    <t>willie chance</t>
  </si>
  <si>
    <t>11014698CF10A</t>
  </si>
  <si>
    <t>nashley adelphon</t>
  </si>
  <si>
    <t>nashley</t>
  </si>
  <si>
    <t>adelphon</t>
  </si>
  <si>
    <t>13003622CF10A</t>
  </si>
  <si>
    <t>travoy flores</t>
  </si>
  <si>
    <t>travoy</t>
  </si>
  <si>
    <t>13008071CF10A</t>
  </si>
  <si>
    <t>travis russell</t>
  </si>
  <si>
    <t>13013588CF10A</t>
  </si>
  <si>
    <t>13014221CF10A</t>
  </si>
  <si>
    <t>jamil farhady</t>
  </si>
  <si>
    <t>farhady</t>
  </si>
  <si>
    <t>12015435CF10A</t>
  </si>
  <si>
    <t>shawn williams</t>
  </si>
  <si>
    <t>13006367MM10A</t>
  </si>
  <si>
    <t>15009310CF10A</t>
  </si>
  <si>
    <t>keenan holden</t>
  </si>
  <si>
    <t>holden</t>
  </si>
  <si>
    <t>13002763CF10A</t>
  </si>
  <si>
    <t>william forester</t>
  </si>
  <si>
    <t>forester</t>
  </si>
  <si>
    <t>12003284MO40A</t>
  </si>
  <si>
    <t>almond duncan</t>
  </si>
  <si>
    <t>almond</t>
  </si>
  <si>
    <t>13000921CF10A</t>
  </si>
  <si>
    <t>13012338CF10A</t>
  </si>
  <si>
    <t>christopher grayheart</t>
  </si>
  <si>
    <t>13014240CF10A</t>
  </si>
  <si>
    <t>14005132CF10A</t>
  </si>
  <si>
    <t>13005336MM10A</t>
  </si>
  <si>
    <t>jeffrey ubanks</t>
  </si>
  <si>
    <t>ubanks</t>
  </si>
  <si>
    <t>14017983MM10A</t>
  </si>
  <si>
    <t>alejandro carvajal</t>
  </si>
  <si>
    <t>carvajal</t>
  </si>
  <si>
    <t>karl ehlen</t>
  </si>
  <si>
    <t>ehlen</t>
  </si>
  <si>
    <t>13005022CF10A</t>
  </si>
  <si>
    <t>cato delay</t>
  </si>
  <si>
    <t>cato</t>
  </si>
  <si>
    <t>delay</t>
  </si>
  <si>
    <t>13015685CF10A</t>
  </si>
  <si>
    <t>carmen ortiz</t>
  </si>
  <si>
    <t>10011278CF10A</t>
  </si>
  <si>
    <t>michael accetta</t>
  </si>
  <si>
    <t>13004543CF10A</t>
  </si>
  <si>
    <t>toccara daniels</t>
  </si>
  <si>
    <t>toccara</t>
  </si>
  <si>
    <t>13007027CF10A</t>
  </si>
  <si>
    <t>ricardo philibert</t>
  </si>
  <si>
    <t>philibert</t>
  </si>
  <si>
    <t>13013281CF10A</t>
  </si>
  <si>
    <t>dwayne schneider</t>
  </si>
  <si>
    <t>schneider</t>
  </si>
  <si>
    <t>13016474CF10A</t>
  </si>
  <si>
    <t>14015982CF10A</t>
  </si>
  <si>
    <t>15016426CF10A</t>
  </si>
  <si>
    <t>ryan browdy</t>
  </si>
  <si>
    <t>browdy</t>
  </si>
  <si>
    <t>14016719MM10A</t>
  </si>
  <si>
    <t>natalie miles</t>
  </si>
  <si>
    <t>14015564MM10A</t>
  </si>
  <si>
    <t>ricky lipsey</t>
  </si>
  <si>
    <t>lipsey</t>
  </si>
  <si>
    <t>14003626CF10A</t>
  </si>
  <si>
    <t>robert porras</t>
  </si>
  <si>
    <t>porras</t>
  </si>
  <si>
    <t>14015131CF10A</t>
  </si>
  <si>
    <t>15000050CF10A</t>
  </si>
  <si>
    <t>bryon williams</t>
  </si>
  <si>
    <t>13023542MM10A</t>
  </si>
  <si>
    <t>joseph moment</t>
  </si>
  <si>
    <t>moment</t>
  </si>
  <si>
    <t>14006478CF10A</t>
  </si>
  <si>
    <t>westgard buting</t>
  </si>
  <si>
    <t>westgard</t>
  </si>
  <si>
    <t>buting</t>
  </si>
  <si>
    <t>13012760CF10A</t>
  </si>
  <si>
    <t>stacey forbes</t>
  </si>
  <si>
    <t>12000670CF10A</t>
  </si>
  <si>
    <t>13035481TC10A</t>
  </si>
  <si>
    <t>dwight stirrup</t>
  </si>
  <si>
    <t>stirrup</t>
  </si>
  <si>
    <t>14004938CF10A</t>
  </si>
  <si>
    <t>brian jamison</t>
  </si>
  <si>
    <t>14005660CF10A</t>
  </si>
  <si>
    <t>shayne sieber</t>
  </si>
  <si>
    <t>shayne</t>
  </si>
  <si>
    <t>sieber</t>
  </si>
  <si>
    <t>14007872CF10A</t>
  </si>
  <si>
    <t>15013197MM10A</t>
  </si>
  <si>
    <t>brian bradley</t>
  </si>
  <si>
    <t>13013664CF10A</t>
  </si>
  <si>
    <t>clive brown</t>
  </si>
  <si>
    <t>clive</t>
  </si>
  <si>
    <t>13017973CF10A</t>
  </si>
  <si>
    <t>benjamin jean</t>
  </si>
  <si>
    <t>13000117CF10A</t>
  </si>
  <si>
    <t>13008849TC10A</t>
  </si>
  <si>
    <t>eduardo teran</t>
  </si>
  <si>
    <t>teran</t>
  </si>
  <si>
    <t>14045582MU10A</t>
  </si>
  <si>
    <t>mark fletcher</t>
  </si>
  <si>
    <t>13011466CF10A</t>
  </si>
  <si>
    <t>13022368MM10A</t>
  </si>
  <si>
    <t>14011020MM10A</t>
  </si>
  <si>
    <t>alexis parker</t>
  </si>
  <si>
    <t>13005322CF10A</t>
  </si>
  <si>
    <t>15059734TC30A</t>
  </si>
  <si>
    <t>jeremy martin</t>
  </si>
  <si>
    <t>14016394MM10A</t>
  </si>
  <si>
    <t>lalo munoz</t>
  </si>
  <si>
    <t>lalo</t>
  </si>
  <si>
    <t>13015622MM10A</t>
  </si>
  <si>
    <t>vincent defazio</t>
  </si>
  <si>
    <t>defazio</t>
  </si>
  <si>
    <t>13014549CF10A</t>
  </si>
  <si>
    <t>eduardo ortizrubio</t>
  </si>
  <si>
    <t>ortizrubio</t>
  </si>
  <si>
    <t>12045790TC10A</t>
  </si>
  <si>
    <t>yolanda hoff</t>
  </si>
  <si>
    <t>hoff</t>
  </si>
  <si>
    <t>13021928MM10A</t>
  </si>
  <si>
    <t>carlamendra dass</t>
  </si>
  <si>
    <t>carlamendra</t>
  </si>
  <si>
    <t>nicole shaver</t>
  </si>
  <si>
    <t>shaver</t>
  </si>
  <si>
    <t>13021845MM10A</t>
  </si>
  <si>
    <t>natalie dixon</t>
  </si>
  <si>
    <t>13001202CF10A</t>
  </si>
  <si>
    <t>15007079CF10A</t>
  </si>
  <si>
    <t>chevon williams</t>
  </si>
  <si>
    <t>chevon</t>
  </si>
  <si>
    <t>14028884TC10A</t>
  </si>
  <si>
    <t>jonathon rossi</t>
  </si>
  <si>
    <t>12014635CF10A</t>
  </si>
  <si>
    <t>13002539CF10A</t>
  </si>
  <si>
    <t>javier falcon</t>
  </si>
  <si>
    <t>13001843CF10A</t>
  </si>
  <si>
    <t>shamar owen</t>
  </si>
  <si>
    <t>shamar</t>
  </si>
  <si>
    <t>13014867CF10A</t>
  </si>
  <si>
    <t>14049897TC20A</t>
  </si>
  <si>
    <t>cedric hynes</t>
  </si>
  <si>
    <t>hynes</t>
  </si>
  <si>
    <t>13003255CF10A</t>
  </si>
  <si>
    <t>fernando velazquezhernandez</t>
  </si>
  <si>
    <t>velazquezhernandez</t>
  </si>
  <si>
    <t>13002383CF10A</t>
  </si>
  <si>
    <t>nicholas webb</t>
  </si>
  <si>
    <t>14008047CF10A</t>
  </si>
  <si>
    <t>janet mccarthy</t>
  </si>
  <si>
    <t>13015543CF10A</t>
  </si>
  <si>
    <t>15003176CF10A</t>
  </si>
  <si>
    <t>tylicia walker</t>
  </si>
  <si>
    <t>tylicia</t>
  </si>
  <si>
    <t>09017749TC40A</t>
  </si>
  <si>
    <t>nathan morris</t>
  </si>
  <si>
    <t>14015052CF10A</t>
  </si>
  <si>
    <t>15006389CF10A</t>
  </si>
  <si>
    <t>Poss Handcuff Key While IC</t>
  </si>
  <si>
    <t>darren strobridge</t>
  </si>
  <si>
    <t>14010997CF10A</t>
  </si>
  <si>
    <t>fredrick hough</t>
  </si>
  <si>
    <t>13010134MM10A</t>
  </si>
  <si>
    <t>datron roscoe</t>
  </si>
  <si>
    <t>datron</t>
  </si>
  <si>
    <t>14006062CF10A</t>
  </si>
  <si>
    <t>allan cross</t>
  </si>
  <si>
    <t>13001373MM10A</t>
  </si>
  <si>
    <t>samuel falmer</t>
  </si>
  <si>
    <t>falmer</t>
  </si>
  <si>
    <t>louis simonds</t>
  </si>
  <si>
    <t>simonds</t>
  </si>
  <si>
    <t>13000320CF10A</t>
  </si>
  <si>
    <t>13002676CF10A</t>
  </si>
  <si>
    <t>michael diaz</t>
  </si>
  <si>
    <t>13017980CF10A</t>
  </si>
  <si>
    <t>14008723MM10A</t>
  </si>
  <si>
    <t>john clark</t>
  </si>
  <si>
    <t>13006806CF10A</t>
  </si>
  <si>
    <t>15005775MM10A</t>
  </si>
  <si>
    <t>carlos cruz</t>
  </si>
  <si>
    <t>bradley demps</t>
  </si>
  <si>
    <t>13002556CF10A</t>
  </si>
  <si>
    <t>16005024TC20A</t>
  </si>
  <si>
    <t>gina benzing</t>
  </si>
  <si>
    <t>benzing</t>
  </si>
  <si>
    <t>13023316MM10A</t>
  </si>
  <si>
    <t>monica marquez</t>
  </si>
  <si>
    <t>14006608MM10A</t>
  </si>
  <si>
    <t>brigitte moyer</t>
  </si>
  <si>
    <t>brigitte</t>
  </si>
  <si>
    <t>moyer</t>
  </si>
  <si>
    <t>13007958MM10A</t>
  </si>
  <si>
    <t>george wright</t>
  </si>
  <si>
    <t>12015448CF10A</t>
  </si>
  <si>
    <t>jessica brown</t>
  </si>
  <si>
    <t>13012603CF10A</t>
  </si>
  <si>
    <t>jeffrey hopkins</t>
  </si>
  <si>
    <t>13023600MM10A</t>
  </si>
  <si>
    <t>jamsly georges</t>
  </si>
  <si>
    <t>jamsly</t>
  </si>
  <si>
    <t>13021760MM10A</t>
  </si>
  <si>
    <t>israel torres</t>
  </si>
  <si>
    <t>13003586CF10A</t>
  </si>
  <si>
    <t>guignard lejean</t>
  </si>
  <si>
    <t>lejean</t>
  </si>
  <si>
    <t>13004764CF10A</t>
  </si>
  <si>
    <t>Poss Oxycodone W/Int/Sell/Del</t>
  </si>
  <si>
    <t>carola shaw</t>
  </si>
  <si>
    <t>carola</t>
  </si>
  <si>
    <t>08023986CF10A</t>
  </si>
  <si>
    <t>reinaldo pena- gonzalez</t>
  </si>
  <si>
    <t>pena- gonzalez</t>
  </si>
  <si>
    <t>bassey abia</t>
  </si>
  <si>
    <t>bassey</t>
  </si>
  <si>
    <t>abia</t>
  </si>
  <si>
    <t>13013758CF10A</t>
  </si>
  <si>
    <t>jason frank</t>
  </si>
  <si>
    <t>14005995CF10A</t>
  </si>
  <si>
    <t>william burke</t>
  </si>
  <si>
    <t>13004963CF10A</t>
  </si>
  <si>
    <t>13022999MM10A</t>
  </si>
  <si>
    <t>huy trinh</t>
  </si>
  <si>
    <t>huy</t>
  </si>
  <si>
    <t>trinh</t>
  </si>
  <si>
    <t>13000470CF10A</t>
  </si>
  <si>
    <t>13001943CF10A</t>
  </si>
  <si>
    <t>nasser saleh</t>
  </si>
  <si>
    <t>nasser</t>
  </si>
  <si>
    <t>saleh</t>
  </si>
  <si>
    <t>13005337CF10A</t>
  </si>
  <si>
    <t>bradley royes</t>
  </si>
  <si>
    <t>royes</t>
  </si>
  <si>
    <t>13005134CF10A</t>
  </si>
  <si>
    <t>15016078CF10A</t>
  </si>
  <si>
    <t>francesca rousseau</t>
  </si>
  <si>
    <t>13003459MM10A</t>
  </si>
  <si>
    <t>noor ahmadoiya</t>
  </si>
  <si>
    <t>noor</t>
  </si>
  <si>
    <t>ahmadoiya</t>
  </si>
  <si>
    <t>09009886CF10A</t>
  </si>
  <si>
    <t>brandy baca</t>
  </si>
  <si>
    <t>baca</t>
  </si>
  <si>
    <t>13003466CF10A</t>
  </si>
  <si>
    <t>igor ramos</t>
  </si>
  <si>
    <t>igor</t>
  </si>
  <si>
    <t>14013681MM10A</t>
  </si>
  <si>
    <t>bryant rogers</t>
  </si>
  <si>
    <t>14008843MM10A</t>
  </si>
  <si>
    <t>matthew lewandowski</t>
  </si>
  <si>
    <t>lewandowski</t>
  </si>
  <si>
    <t>09022719CF10A</t>
  </si>
  <si>
    <t>Poss of Vessel w/Altered ID NO</t>
  </si>
  <si>
    <t>samuel marcus</t>
  </si>
  <si>
    <t>tara pagerie</t>
  </si>
  <si>
    <t>pagerie</t>
  </si>
  <si>
    <t>14001578CF10A</t>
  </si>
  <si>
    <t>thomas duffy</t>
  </si>
  <si>
    <t>duffy</t>
  </si>
  <si>
    <t>13013853CF10A</t>
  </si>
  <si>
    <t>nick maniscalso</t>
  </si>
  <si>
    <t>maniscalso</t>
  </si>
  <si>
    <t>13003974CF10A</t>
  </si>
  <si>
    <t>alexis palen</t>
  </si>
  <si>
    <t>palen</t>
  </si>
  <si>
    <t>13011090CF10A</t>
  </si>
  <si>
    <t>precious williams</t>
  </si>
  <si>
    <t>14009963CF10A</t>
  </si>
  <si>
    <t>eric fagley</t>
  </si>
  <si>
    <t>fagley</t>
  </si>
  <si>
    <t>14031743MU10A</t>
  </si>
  <si>
    <t>krystal brown</t>
  </si>
  <si>
    <t>13016135CF10A</t>
  </si>
  <si>
    <t>damion mckinney</t>
  </si>
  <si>
    <t>14013815CF10A</t>
  </si>
  <si>
    <t>Poss Pyrrolidinobutiophenone</t>
  </si>
  <si>
    <t>15002700CF10A</t>
  </si>
  <si>
    <t>delroy henry</t>
  </si>
  <si>
    <t>delroy</t>
  </si>
  <si>
    <t>13017717CF10A</t>
  </si>
  <si>
    <t>15003041MM10A</t>
  </si>
  <si>
    <t>vincent leone</t>
  </si>
  <si>
    <t>leone</t>
  </si>
  <si>
    <t>13002758MM10A</t>
  </si>
  <si>
    <t>14008350CF10A</t>
  </si>
  <si>
    <t>anne murray</t>
  </si>
  <si>
    <t>13016724CF10A</t>
  </si>
  <si>
    <t>christopher correggio</t>
  </si>
  <si>
    <t>correggio</t>
  </si>
  <si>
    <t>14006309CF10A</t>
  </si>
  <si>
    <t>isaiah hargrett</t>
  </si>
  <si>
    <t>hargrett</t>
  </si>
  <si>
    <t>13013013CF10A</t>
  </si>
  <si>
    <t>14010778MM10A</t>
  </si>
  <si>
    <t>15000808MM10A</t>
  </si>
  <si>
    <t>alonso castillo</t>
  </si>
  <si>
    <t>13013546CF10A</t>
  </si>
  <si>
    <t>14058359TC20A</t>
  </si>
  <si>
    <t>wesley st jean</t>
  </si>
  <si>
    <t>st jean</t>
  </si>
  <si>
    <t>16007440TC10A</t>
  </si>
  <si>
    <t>dalton mcgowan</t>
  </si>
  <si>
    <t>10006291CF10A</t>
  </si>
  <si>
    <t>heather thomas</t>
  </si>
  <si>
    <t>13017972CF10A</t>
  </si>
  <si>
    <t>tiara ross</t>
  </si>
  <si>
    <t>12021226MM10A</t>
  </si>
  <si>
    <t>wen chou</t>
  </si>
  <si>
    <t>wen</t>
  </si>
  <si>
    <t>chou</t>
  </si>
  <si>
    <t>14004046CF10A</t>
  </si>
  <si>
    <t>cecelia gitta</t>
  </si>
  <si>
    <t>cecelia</t>
  </si>
  <si>
    <t>13000807CF10A</t>
  </si>
  <si>
    <t>jomar gierbolini</t>
  </si>
  <si>
    <t>gierbolini</t>
  </si>
  <si>
    <t>14001611MO40A</t>
  </si>
  <si>
    <t>chantell clairmont-folkes</t>
  </si>
  <si>
    <t>chantell</t>
  </si>
  <si>
    <t>clairmont-folkes</t>
  </si>
  <si>
    <t>14006617MM10A</t>
  </si>
  <si>
    <t>jasmine sherrell</t>
  </si>
  <si>
    <t>sherrell</t>
  </si>
  <si>
    <t>14000049MM10A</t>
  </si>
  <si>
    <t>14008977MM10A</t>
  </si>
  <si>
    <t>raoul emile</t>
  </si>
  <si>
    <t>raoul</t>
  </si>
  <si>
    <t>14005464MM10A</t>
  </si>
  <si>
    <t>louveni bell</t>
  </si>
  <si>
    <t>louveni</t>
  </si>
  <si>
    <t>13009245MM10A</t>
  </si>
  <si>
    <t>samuel grace</t>
  </si>
  <si>
    <t>14009711CF10A</t>
  </si>
  <si>
    <t>scott kaplan</t>
  </si>
  <si>
    <t>14002632CF10A</t>
  </si>
  <si>
    <t>15019383TC20A</t>
  </si>
  <si>
    <t>michael oconnor</t>
  </si>
  <si>
    <t>oconnor</t>
  </si>
  <si>
    <t>treasa felder</t>
  </si>
  <si>
    <t>treasa</t>
  </si>
  <si>
    <t>14012482CF10A</t>
  </si>
  <si>
    <t>jaclyn ksiazek</t>
  </si>
  <si>
    <t>ksiazek</t>
  </si>
  <si>
    <t>14006033CF10A</t>
  </si>
  <si>
    <t>tommy ortiz</t>
  </si>
  <si>
    <t>13001959CF10A</t>
  </si>
  <si>
    <t>14000916CF10A</t>
  </si>
  <si>
    <t>15003737MO10A</t>
  </si>
  <si>
    <t>vanesha newsome</t>
  </si>
  <si>
    <t>vanesha</t>
  </si>
  <si>
    <t>14016636CF10A</t>
  </si>
  <si>
    <t>raisha orellano-barrios</t>
  </si>
  <si>
    <t>raisha</t>
  </si>
  <si>
    <t>orellano-barrios</t>
  </si>
  <si>
    <t>13002752CF10A</t>
  </si>
  <si>
    <t>scott stoner</t>
  </si>
  <si>
    <t>stoner</t>
  </si>
  <si>
    <t>12018423CF10A</t>
  </si>
  <si>
    <t>rose rodriguez</t>
  </si>
  <si>
    <t>13005836MM10A</t>
  </si>
  <si>
    <t>michael lorenz</t>
  </si>
  <si>
    <t>lorenz</t>
  </si>
  <si>
    <t>14002711CF10A</t>
  </si>
  <si>
    <t>christopher koonce</t>
  </si>
  <si>
    <t>koonce</t>
  </si>
  <si>
    <t>14014781MM10A</t>
  </si>
  <si>
    <t>gregory lugo</t>
  </si>
  <si>
    <t>14016036CF10A</t>
  </si>
  <si>
    <t>Felony DUI - Enhanced</t>
  </si>
  <si>
    <t>14015745MM10A</t>
  </si>
  <si>
    <t>eddie fluker</t>
  </si>
  <si>
    <t>fluker</t>
  </si>
  <si>
    <t>13021770MM10A</t>
  </si>
  <si>
    <t>ricardo hylton</t>
  </si>
  <si>
    <t>hylton</t>
  </si>
  <si>
    <t>13008672CF10A</t>
  </si>
  <si>
    <t>manuel mendonca</t>
  </si>
  <si>
    <t>mendonca</t>
  </si>
  <si>
    <t>14016444MM10A</t>
  </si>
  <si>
    <t>donovan aman</t>
  </si>
  <si>
    <t>aman</t>
  </si>
  <si>
    <t>13002892MM10A</t>
  </si>
  <si>
    <t>demonda lane</t>
  </si>
  <si>
    <t>demonda</t>
  </si>
  <si>
    <t>nicole jackson</t>
  </si>
  <si>
    <t>13003543CF10A</t>
  </si>
  <si>
    <t>15002305MM40A</t>
  </si>
  <si>
    <t>michael modaffari</t>
  </si>
  <si>
    <t>modaffari</t>
  </si>
  <si>
    <t>14007021CF10A</t>
  </si>
  <si>
    <t>dennis laravalasquez</t>
  </si>
  <si>
    <t>laravalasquez</t>
  </si>
  <si>
    <t>10004575MM10A</t>
  </si>
  <si>
    <t>rigoberto agueropacheco</t>
  </si>
  <si>
    <t>agueropacheco</t>
  </si>
  <si>
    <t>nicole oconnor</t>
  </si>
  <si>
    <t>13011263CF10A</t>
  </si>
  <si>
    <t>14012110MM10A</t>
  </si>
  <si>
    <t>blanche mange</t>
  </si>
  <si>
    <t>blanche</t>
  </si>
  <si>
    <t>mange</t>
  </si>
  <si>
    <t>13015220MM10A</t>
  </si>
  <si>
    <t>14073481TC30A</t>
  </si>
  <si>
    <t>timothy kendrick</t>
  </si>
  <si>
    <t>13001521MM10A</t>
  </si>
  <si>
    <t>13007930CF10A</t>
  </si>
  <si>
    <t>14004515CF10A</t>
  </si>
  <si>
    <t>jonathan mckennie</t>
  </si>
  <si>
    <t>12003623CF10A</t>
  </si>
  <si>
    <t>14011706MM10A</t>
  </si>
  <si>
    <t>jessica lee</t>
  </si>
  <si>
    <t>13010505MM10A</t>
  </si>
  <si>
    <t>15008940CF10A</t>
  </si>
  <si>
    <t>reynaldo rodriguez</t>
  </si>
  <si>
    <t>14000144CF10A</t>
  </si>
  <si>
    <t>steven penso</t>
  </si>
  <si>
    <t>penso</t>
  </si>
  <si>
    <t>13015716CF10A</t>
  </si>
  <si>
    <t>14013141CF10A</t>
  </si>
  <si>
    <t>sande accurso</t>
  </si>
  <si>
    <t>sande</t>
  </si>
  <si>
    <t>accurso</t>
  </si>
  <si>
    <t>14004894CF10A</t>
  </si>
  <si>
    <t>14006014CF10A</t>
  </si>
  <si>
    <t>eric dominguez</t>
  </si>
  <si>
    <t>14001942CF10A</t>
  </si>
  <si>
    <t>14014348CF10A</t>
  </si>
  <si>
    <t>joseph dejesus</t>
  </si>
  <si>
    <t>13007020CF10A</t>
  </si>
  <si>
    <t>okemaya lester</t>
  </si>
  <si>
    <t>okemaya</t>
  </si>
  <si>
    <t>14013622MM10A</t>
  </si>
  <si>
    <t>cody carlson</t>
  </si>
  <si>
    <t>13007560CF10A</t>
  </si>
  <si>
    <t>kenneth jennings</t>
  </si>
  <si>
    <t>matthew watkins</t>
  </si>
  <si>
    <t>10015383CF10A</t>
  </si>
  <si>
    <t>juan marinero</t>
  </si>
  <si>
    <t>marinero</t>
  </si>
  <si>
    <t>14014610MM10A</t>
  </si>
  <si>
    <t>14016075MM10A</t>
  </si>
  <si>
    <t>steven ferguson</t>
  </si>
  <si>
    <t>13016650CF10A</t>
  </si>
  <si>
    <t>14015552CF10A</t>
  </si>
  <si>
    <t>14014510CF10A</t>
  </si>
  <si>
    <t>dillon degiovanni</t>
  </si>
  <si>
    <t>13003594CF10A</t>
  </si>
  <si>
    <t>brian wilson</t>
  </si>
  <si>
    <t>13007194MM10A</t>
  </si>
  <si>
    <t>13017495MM10A</t>
  </si>
  <si>
    <t>fatima johnson</t>
  </si>
  <si>
    <t>fatima</t>
  </si>
  <si>
    <t>14001411CF10A</t>
  </si>
  <si>
    <t>shanice ethridge</t>
  </si>
  <si>
    <t>ethridge</t>
  </si>
  <si>
    <t>12018762CF10A</t>
  </si>
  <si>
    <t>13010481CF10A</t>
  </si>
  <si>
    <t>ramsey sari</t>
  </si>
  <si>
    <t>sari</t>
  </si>
  <si>
    <t>14006525MM10A</t>
  </si>
  <si>
    <t>14010971MM10A</t>
  </si>
  <si>
    <t>14013821CF10A</t>
  </si>
  <si>
    <t>shannon gopher</t>
  </si>
  <si>
    <t>gopher</t>
  </si>
  <si>
    <t>13001196CF10A</t>
  </si>
  <si>
    <t>antonio freeman</t>
  </si>
  <si>
    <t>14005256CF10A</t>
  </si>
  <si>
    <t>steven carey</t>
  </si>
  <si>
    <t>13004785CF10A</t>
  </si>
  <si>
    <t>eric colbert</t>
  </si>
  <si>
    <t>colbert</t>
  </si>
  <si>
    <t>14010347MM10A</t>
  </si>
  <si>
    <t>15004489CF10A</t>
  </si>
  <si>
    <t>william winkelmann</t>
  </si>
  <si>
    <t>winkelmann</t>
  </si>
  <si>
    <t>13004849CF10A</t>
  </si>
  <si>
    <t>david williams</t>
  </si>
  <si>
    <t>al durrant</t>
  </si>
  <si>
    <t>13010303CF10A</t>
  </si>
  <si>
    <t>edel avril</t>
  </si>
  <si>
    <t>edel</t>
  </si>
  <si>
    <t>avril</t>
  </si>
  <si>
    <t>13017013CF10A</t>
  </si>
  <si>
    <t>Unlawful Sexual Activity</t>
  </si>
  <si>
    <t>kolson chu</t>
  </si>
  <si>
    <t>kolson</t>
  </si>
  <si>
    <t>13023224MM10A</t>
  </si>
  <si>
    <t>ignacio choreno</t>
  </si>
  <si>
    <t>choreno</t>
  </si>
  <si>
    <t>14002844MU10A</t>
  </si>
  <si>
    <t>edwin gardner</t>
  </si>
  <si>
    <t>14005255CF10A</t>
  </si>
  <si>
    <t>13014095MM10A</t>
  </si>
  <si>
    <t>13014303CF10A</t>
  </si>
  <si>
    <t>jeremy miller</t>
  </si>
  <si>
    <t>13023210MM10A</t>
  </si>
  <si>
    <t>jermaine west</t>
  </si>
  <si>
    <t>11020159CF10A</t>
  </si>
  <si>
    <t>michael marold</t>
  </si>
  <si>
    <t>13000395CF10A</t>
  </si>
  <si>
    <t>14008415MM10A</t>
  </si>
  <si>
    <t>jake scott</t>
  </si>
  <si>
    <t>13016966CF10A</t>
  </si>
  <si>
    <t>eileen dunn</t>
  </si>
  <si>
    <t>13021485MM10A</t>
  </si>
  <si>
    <t>ehab wahdan</t>
  </si>
  <si>
    <t>ehab</t>
  </si>
  <si>
    <t>wahdan</t>
  </si>
  <si>
    <t>14019683MU10A</t>
  </si>
  <si>
    <t>jordane kerr</t>
  </si>
  <si>
    <t>jordane</t>
  </si>
  <si>
    <t>13004757CF10A</t>
  </si>
  <si>
    <t>oscar alayo</t>
  </si>
  <si>
    <t>alayo</t>
  </si>
  <si>
    <t>13024004MM10A</t>
  </si>
  <si>
    <t>14056544TC20A</t>
  </si>
  <si>
    <t>michael grehl</t>
  </si>
  <si>
    <t>grehl</t>
  </si>
  <si>
    <t>14012713MM10A</t>
  </si>
  <si>
    <t>larry johnson</t>
  </si>
  <si>
    <t>13006785CF10A</t>
  </si>
  <si>
    <t>16003161CF10A</t>
  </si>
  <si>
    <t>edwin suarez</t>
  </si>
  <si>
    <t>14006104CF10A</t>
  </si>
  <si>
    <t>lisbet martinez</t>
  </si>
  <si>
    <t>lisbet</t>
  </si>
  <si>
    <t>13001701MM10A</t>
  </si>
  <si>
    <t>judge lucas</t>
  </si>
  <si>
    <t>judge</t>
  </si>
  <si>
    <t>14000990CF10A</t>
  </si>
  <si>
    <t>joy kidd</t>
  </si>
  <si>
    <t>kidd</t>
  </si>
  <si>
    <t>13007091CF10A</t>
  </si>
  <si>
    <t>14015283CF10A</t>
  </si>
  <si>
    <t>leotis breedlove</t>
  </si>
  <si>
    <t>leotis</t>
  </si>
  <si>
    <t>12008466CF10A</t>
  </si>
  <si>
    <t>alim rahman</t>
  </si>
  <si>
    <t>alim</t>
  </si>
  <si>
    <t>14012123MU10A</t>
  </si>
  <si>
    <t>kiet ho</t>
  </si>
  <si>
    <t>kiet</t>
  </si>
  <si>
    <t>ho</t>
  </si>
  <si>
    <t>13015770CF10A</t>
  </si>
  <si>
    <t>vicki stokes</t>
  </si>
  <si>
    <t>vicki</t>
  </si>
  <si>
    <t>13006353MM10A</t>
  </si>
  <si>
    <t>elizabeth edrich</t>
  </si>
  <si>
    <t>edrich</t>
  </si>
  <si>
    <t>14000877CF10A</t>
  </si>
  <si>
    <t>15013440CF10A</t>
  </si>
  <si>
    <t>pete cohen</t>
  </si>
  <si>
    <t>14008490MM10A</t>
  </si>
  <si>
    <t>idalia gonzalez</t>
  </si>
  <si>
    <t>idalia</t>
  </si>
  <si>
    <t>13004626CF10A</t>
  </si>
  <si>
    <t>roderick johnson</t>
  </si>
  <si>
    <t>14005156CF10A</t>
  </si>
  <si>
    <t>dushan shogan</t>
  </si>
  <si>
    <t>dushan</t>
  </si>
  <si>
    <t>shogan</t>
  </si>
  <si>
    <t>14011851MM10A</t>
  </si>
  <si>
    <t>aubrey perry</t>
  </si>
  <si>
    <t>aubrey</t>
  </si>
  <si>
    <t>13011034CF10A</t>
  </si>
  <si>
    <t>ailton campos</t>
  </si>
  <si>
    <t>13017573CF10A</t>
  </si>
  <si>
    <t>joshua felix</t>
  </si>
  <si>
    <t>14001421CF10A</t>
  </si>
  <si>
    <t>14012348MU10A</t>
  </si>
  <si>
    <t>angie hupp</t>
  </si>
  <si>
    <t>hupp</t>
  </si>
  <si>
    <t>13020483MM10A</t>
  </si>
  <si>
    <t>13015461CF10A</t>
  </si>
  <si>
    <t>marius unguru</t>
  </si>
  <si>
    <t>marius</t>
  </si>
  <si>
    <t>unguru</t>
  </si>
  <si>
    <t>14006990CF10A</t>
  </si>
  <si>
    <t>shawanna kelly</t>
  </si>
  <si>
    <t>12009386MM10A</t>
  </si>
  <si>
    <t>lazaro ruiz</t>
  </si>
  <si>
    <t>08005705CF10A</t>
  </si>
  <si>
    <t>daniel gonzalezduran</t>
  </si>
  <si>
    <t>gonzalezduran</t>
  </si>
  <si>
    <t>14009587CF10A</t>
  </si>
  <si>
    <t>lisa orange</t>
  </si>
  <si>
    <t>orange</t>
  </si>
  <si>
    <t>14000567CF10A</t>
  </si>
  <si>
    <t>False 911 Call</t>
  </si>
  <si>
    <t>ebonie baptiste</t>
  </si>
  <si>
    <t>ebonie</t>
  </si>
  <si>
    <t>14014774CF10A</t>
  </si>
  <si>
    <t>alex materiale</t>
  </si>
  <si>
    <t>materiale</t>
  </si>
  <si>
    <t>14002133CF10A</t>
  </si>
  <si>
    <t>pedro zelaya</t>
  </si>
  <si>
    <t>zelaya</t>
  </si>
  <si>
    <t>14013354CF10A</t>
  </si>
  <si>
    <t>dominique gonzalez</t>
  </si>
  <si>
    <t>14000529CF10A</t>
  </si>
  <si>
    <t>16010377TC40A</t>
  </si>
  <si>
    <t>michael drew</t>
  </si>
  <si>
    <t>14016771CF10A</t>
  </si>
  <si>
    <t>antequillia beckles</t>
  </si>
  <si>
    <t>antequillia</t>
  </si>
  <si>
    <t>beckles</t>
  </si>
  <si>
    <t>11017829CF10A</t>
  </si>
  <si>
    <t>steven vigo</t>
  </si>
  <si>
    <t>vigo</t>
  </si>
  <si>
    <t>11016528CF10A</t>
  </si>
  <si>
    <t>oscar clark</t>
  </si>
  <si>
    <t>14004063CF10A</t>
  </si>
  <si>
    <t>15001198CF10A</t>
  </si>
  <si>
    <t>norma collins</t>
  </si>
  <si>
    <t>13008544MM10A</t>
  </si>
  <si>
    <t>16002190MM10A</t>
  </si>
  <si>
    <t>jorge martinez</t>
  </si>
  <si>
    <t>13012578CF10A</t>
  </si>
  <si>
    <t>yoan miranda</t>
  </si>
  <si>
    <t>13016489CF10A</t>
  </si>
  <si>
    <t>thomas kopf</t>
  </si>
  <si>
    <t>kopf</t>
  </si>
  <si>
    <t>tiffany harris</t>
  </si>
  <si>
    <t>13018352MM10A</t>
  </si>
  <si>
    <t>15010505MM10A</t>
  </si>
  <si>
    <t>carlene dill</t>
  </si>
  <si>
    <t>carlene</t>
  </si>
  <si>
    <t>dill</t>
  </si>
  <si>
    <t>13005532CF10A</t>
  </si>
  <si>
    <t>teshane jemmott</t>
  </si>
  <si>
    <t>teshane</t>
  </si>
  <si>
    <t>14014006MM10A</t>
  </si>
  <si>
    <t>15008729MM10A</t>
  </si>
  <si>
    <t>15009395CF10A</t>
  </si>
  <si>
    <t>william cesaire</t>
  </si>
  <si>
    <t>cesaire</t>
  </si>
  <si>
    <t>13007477CF10A</t>
  </si>
  <si>
    <t>13008621CF10A</t>
  </si>
  <si>
    <t>dwayne dwyer</t>
  </si>
  <si>
    <t>dwyer</t>
  </si>
  <si>
    <t>13017091TC10A</t>
  </si>
  <si>
    <t>derek lerkins</t>
  </si>
  <si>
    <t>lerkins</t>
  </si>
  <si>
    <t>14016843CF10A</t>
  </si>
  <si>
    <t>15008889CF10A</t>
  </si>
  <si>
    <t>troy hetzel</t>
  </si>
  <si>
    <t>hetzel</t>
  </si>
  <si>
    <t>14007341CF10A</t>
  </si>
  <si>
    <t>jammie chavers</t>
  </si>
  <si>
    <t>jammie</t>
  </si>
  <si>
    <t>chavers</t>
  </si>
  <si>
    <t>13005118CF10A</t>
  </si>
  <si>
    <t>kenneth zackery</t>
  </si>
  <si>
    <t>12003511CF10A</t>
  </si>
  <si>
    <t>joel ortiz</t>
  </si>
  <si>
    <t>13005582CF10A</t>
  </si>
  <si>
    <t>nicholas franchino</t>
  </si>
  <si>
    <t>franchino</t>
  </si>
  <si>
    <t>13015010CF10A</t>
  </si>
  <si>
    <t>alan pallazo</t>
  </si>
  <si>
    <t>pallazo</t>
  </si>
  <si>
    <t>04013516CF10A</t>
  </si>
  <si>
    <t>tevin tolliver</t>
  </si>
  <si>
    <t>13002303CF10A</t>
  </si>
  <si>
    <t>13005797CF10A</t>
  </si>
  <si>
    <t>josue espinosa</t>
  </si>
  <si>
    <t>13003403MM10A</t>
  </si>
  <si>
    <t>matthew waller</t>
  </si>
  <si>
    <t>13002006CF10A</t>
  </si>
  <si>
    <t>13063596TC40A</t>
  </si>
  <si>
    <t>heather smith</t>
  </si>
  <si>
    <t>14013901CF10A</t>
  </si>
  <si>
    <t>rick guerrier</t>
  </si>
  <si>
    <t>12004926CF10A</t>
  </si>
  <si>
    <t>13023911MM10A</t>
  </si>
  <si>
    <t>matthew moton</t>
  </si>
  <si>
    <t>moton</t>
  </si>
  <si>
    <t>13007370MM10A</t>
  </si>
  <si>
    <t>reginald massey</t>
  </si>
  <si>
    <t>massey</t>
  </si>
  <si>
    <t>14011785MM10A</t>
  </si>
  <si>
    <t>maxwell sykes</t>
  </si>
  <si>
    <t>14006329CF10A</t>
  </si>
  <si>
    <t>daniella vidal</t>
  </si>
  <si>
    <t>daniella</t>
  </si>
  <si>
    <t>13015174MM10A</t>
  </si>
  <si>
    <t>ferriod thomas</t>
  </si>
  <si>
    <t>ferriod</t>
  </si>
  <si>
    <t>14002248CF10A</t>
  </si>
  <si>
    <t>william aaron</t>
  </si>
  <si>
    <t>14014576CF10A</t>
  </si>
  <si>
    <t>garvin foster</t>
  </si>
  <si>
    <t>garvin</t>
  </si>
  <si>
    <t>14009529CF10A</t>
  </si>
  <si>
    <t>14016477MM10A</t>
  </si>
  <si>
    <t>javier sanchez</t>
  </si>
  <si>
    <t>13012268CF10A</t>
  </si>
  <si>
    <t>hardy galette</t>
  </si>
  <si>
    <t>14015523MM10A</t>
  </si>
  <si>
    <t>15002117MM10A</t>
  </si>
  <si>
    <t>richard ortiz</t>
  </si>
  <si>
    <t>13013404CF10A</t>
  </si>
  <si>
    <t>14009209CF10A</t>
  </si>
  <si>
    <t>justin brown</t>
  </si>
  <si>
    <t>13000137CF10A</t>
  </si>
  <si>
    <t>paul dillon</t>
  </si>
  <si>
    <t>13003440MM10A</t>
  </si>
  <si>
    <t>13007321MM10A</t>
  </si>
  <si>
    <t>sherry robinson</t>
  </si>
  <si>
    <t>14014106CF10A</t>
  </si>
  <si>
    <t>15012779CF10A</t>
  </si>
  <si>
    <t>ronald sapp</t>
  </si>
  <si>
    <t>11012898CF10A</t>
  </si>
  <si>
    <t>jermonte lucas</t>
  </si>
  <si>
    <t>jermonte</t>
  </si>
  <si>
    <t>13008230CF10A</t>
  </si>
  <si>
    <t>jamie edwards</t>
  </si>
  <si>
    <t>14012248CF10A</t>
  </si>
  <si>
    <t>kristine koffler</t>
  </si>
  <si>
    <t>koffler</t>
  </si>
  <si>
    <t>14015938MU10A</t>
  </si>
  <si>
    <t>janae washington</t>
  </si>
  <si>
    <t>14006619MM10A</t>
  </si>
  <si>
    <t>15011289CF10A</t>
  </si>
  <si>
    <t>ruben soto-martinez</t>
  </si>
  <si>
    <t>soto-martinez</t>
  </si>
  <si>
    <t>13018516MM10A</t>
  </si>
  <si>
    <t>dalvis martin</t>
  </si>
  <si>
    <t>dalvis</t>
  </si>
  <si>
    <t>13012486CF10A</t>
  </si>
  <si>
    <t>scott watson</t>
  </si>
  <si>
    <t>14002303CF10A</t>
  </si>
  <si>
    <t>14000627MM30A</t>
  </si>
  <si>
    <t>frederick thomas</t>
  </si>
  <si>
    <t>13006185MM10A</t>
  </si>
  <si>
    <t>elio rivera</t>
  </si>
  <si>
    <t>elio</t>
  </si>
  <si>
    <t>13000301MM10A</t>
  </si>
  <si>
    <t>samuel mcleod</t>
  </si>
  <si>
    <t>14004062CF10A</t>
  </si>
  <si>
    <t>adonica mclemore</t>
  </si>
  <si>
    <t>adonica</t>
  </si>
  <si>
    <t>14009867CF10A</t>
  </si>
  <si>
    <t>15015131CF10A</t>
  </si>
  <si>
    <t>andres rodriguez</t>
  </si>
  <si>
    <t>kenneth hammond</t>
  </si>
  <si>
    <t>14000490CF10A</t>
  </si>
  <si>
    <t>robeto boscio</t>
  </si>
  <si>
    <t>robeto</t>
  </si>
  <si>
    <t>boscio</t>
  </si>
  <si>
    <t>victor morales</t>
  </si>
  <si>
    <t>13000067CF10A</t>
  </si>
  <si>
    <t>13016228CF10A</t>
  </si>
  <si>
    <t>shantelle jordan</t>
  </si>
  <si>
    <t>shantelle</t>
  </si>
  <si>
    <t>13006110CF10A</t>
  </si>
  <si>
    <t>fay mizrachi</t>
  </si>
  <si>
    <t>fay</t>
  </si>
  <si>
    <t>mizrachi</t>
  </si>
  <si>
    <t>13005904CF10A</t>
  </si>
  <si>
    <t>margarita gonzalez</t>
  </si>
  <si>
    <t>margarita</t>
  </si>
  <si>
    <t>13010521MM10A</t>
  </si>
  <si>
    <t>13002782CF10A</t>
  </si>
  <si>
    <t>vonmarie jazmin</t>
  </si>
  <si>
    <t>vonmarie</t>
  </si>
  <si>
    <t>jazmin</t>
  </si>
  <si>
    <t>14015202MM10A</t>
  </si>
  <si>
    <t>roderick penn</t>
  </si>
  <si>
    <t>penn</t>
  </si>
  <si>
    <t>13001878MM10A</t>
  </si>
  <si>
    <t>andres perez</t>
  </si>
  <si>
    <t>13009969CF10A</t>
  </si>
  <si>
    <t>meshach ferguson</t>
  </si>
  <si>
    <t>meshach</t>
  </si>
  <si>
    <t>14000852CF10A</t>
  </si>
  <si>
    <t>14003299MM20A</t>
  </si>
  <si>
    <t>terrace rogers</t>
  </si>
  <si>
    <t>terrace</t>
  </si>
  <si>
    <t>rayshawn childs</t>
  </si>
  <si>
    <t>rayshawn</t>
  </si>
  <si>
    <t>14009204CF10A</t>
  </si>
  <si>
    <t>14015704CF10A</t>
  </si>
  <si>
    <t>keva wilkinson</t>
  </si>
  <si>
    <t>keva</t>
  </si>
  <si>
    <t>14016695CF10A</t>
  </si>
  <si>
    <t>mark boyd</t>
  </si>
  <si>
    <t>ceven lewis</t>
  </si>
  <si>
    <t>ceven</t>
  </si>
  <si>
    <t>13002034CF10A</t>
  </si>
  <si>
    <t>15042467TC30A</t>
  </si>
  <si>
    <t>robin foy</t>
  </si>
  <si>
    <t>robin</t>
  </si>
  <si>
    <t>14001597CF10A</t>
  </si>
  <si>
    <t>issa asad</t>
  </si>
  <si>
    <t>issa</t>
  </si>
  <si>
    <t>asad</t>
  </si>
  <si>
    <t>14010082CF10A</t>
  </si>
  <si>
    <t>Murder 2nd Degree W/Deadly Wep</t>
  </si>
  <si>
    <t>arrik young</t>
  </si>
  <si>
    <t>arrik</t>
  </si>
  <si>
    <t>13004999CF10A</t>
  </si>
  <si>
    <t>nandy robinson</t>
  </si>
  <si>
    <t>nandy</t>
  </si>
  <si>
    <t>14005872MM10A</t>
  </si>
  <si>
    <t>anthony strickland</t>
  </si>
  <si>
    <t>13000278CF10A</t>
  </si>
  <si>
    <t>13006180MO10A</t>
  </si>
  <si>
    <t>peter bonbon</t>
  </si>
  <si>
    <t>bonbon</t>
  </si>
  <si>
    <t>14002561MM10A</t>
  </si>
  <si>
    <t>14009680MM10A</t>
  </si>
  <si>
    <t>15008422MM10A</t>
  </si>
  <si>
    <t>donna thompson</t>
  </si>
  <si>
    <t>12048662TC10A</t>
  </si>
  <si>
    <t>christopher freeman</t>
  </si>
  <si>
    <t>14000387MU10A</t>
  </si>
  <si>
    <t>celoues cemelus</t>
  </si>
  <si>
    <t>celoues</t>
  </si>
  <si>
    <t>cemelus</t>
  </si>
  <si>
    <t>13016446CF10A</t>
  </si>
  <si>
    <t>15000593CF10A</t>
  </si>
  <si>
    <t>timothy jarmon</t>
  </si>
  <si>
    <t>jarmon</t>
  </si>
  <si>
    <t>13004607CF10A</t>
  </si>
  <si>
    <t>karen cypress</t>
  </si>
  <si>
    <t>14000830CF10A</t>
  </si>
  <si>
    <t>15042764TC40A</t>
  </si>
  <si>
    <t>brianna newkirk</t>
  </si>
  <si>
    <t>johnny bland</t>
  </si>
  <si>
    <t>bland</t>
  </si>
  <si>
    <t>14000770CF10A</t>
  </si>
  <si>
    <t>jonathan cleare</t>
  </si>
  <si>
    <t>cleare</t>
  </si>
  <si>
    <t>13016251CF10A</t>
  </si>
  <si>
    <t>Computer Pornography</t>
  </si>
  <si>
    <t>michael hinsch</t>
  </si>
  <si>
    <t>hinsch</t>
  </si>
  <si>
    <t>13010917CF10A</t>
  </si>
  <si>
    <t>13020817MM10A</t>
  </si>
  <si>
    <t>paul prince</t>
  </si>
  <si>
    <t>14008622CF10A</t>
  </si>
  <si>
    <t>charleton latimore</t>
  </si>
  <si>
    <t>charleton</t>
  </si>
  <si>
    <t>13017532MM10A</t>
  </si>
  <si>
    <t>donathan james</t>
  </si>
  <si>
    <t>donathan</t>
  </si>
  <si>
    <t>13004867MM10A</t>
  </si>
  <si>
    <t>terry smith</t>
  </si>
  <si>
    <t>adam castro</t>
  </si>
  <si>
    <t>14013333MM10A</t>
  </si>
  <si>
    <t>joseph fallon</t>
  </si>
  <si>
    <t>13001335CF10A</t>
  </si>
  <si>
    <t>shamika conyers</t>
  </si>
  <si>
    <t>shamika</t>
  </si>
  <si>
    <t>conyers</t>
  </si>
  <si>
    <t>14013408CF10A</t>
  </si>
  <si>
    <t>15003771MM40A</t>
  </si>
  <si>
    <t>romuliss hicks</t>
  </si>
  <si>
    <t>romuliss</t>
  </si>
  <si>
    <t>13004522CF10A</t>
  </si>
  <si>
    <t>Burglary Damage Property&gt;$1000</t>
  </si>
  <si>
    <t>charles mayer</t>
  </si>
  <si>
    <t>mayer</t>
  </si>
  <si>
    <t>samuel louis</t>
  </si>
  <si>
    <t>13001438MM10A</t>
  </si>
  <si>
    <t>15008975MM10A</t>
  </si>
  <si>
    <t>Interfere With K9/Horses Duties</t>
  </si>
  <si>
    <t>14015377CF10A</t>
  </si>
  <si>
    <t>christopher ramessar</t>
  </si>
  <si>
    <t>ramessar</t>
  </si>
  <si>
    <t>08017460MM10A</t>
  </si>
  <si>
    <t>german garciadiciocco</t>
  </si>
  <si>
    <t>garciadiciocco</t>
  </si>
  <si>
    <t>13014645MM10A</t>
  </si>
  <si>
    <t>richard kleinhenz</t>
  </si>
  <si>
    <t>kleinhenz</t>
  </si>
  <si>
    <t>13017033CF10A</t>
  </si>
  <si>
    <t>15043662TC20A</t>
  </si>
  <si>
    <t>nayley gonzalez</t>
  </si>
  <si>
    <t>nayley</t>
  </si>
  <si>
    <t>leverdieu jasmin</t>
  </si>
  <si>
    <t>leverdieu</t>
  </si>
  <si>
    <t>13022342MM10A</t>
  </si>
  <si>
    <t>irangel arocho</t>
  </si>
  <si>
    <t>irangel</t>
  </si>
  <si>
    <t>arocho</t>
  </si>
  <si>
    <t>13003133MM10A</t>
  </si>
  <si>
    <t>dante thomas</t>
  </si>
  <si>
    <t>14014678CF10A</t>
  </si>
  <si>
    <t>14015161CF10A</t>
  </si>
  <si>
    <t>alex minnis</t>
  </si>
  <si>
    <t>minnis</t>
  </si>
  <si>
    <t>14006109CF10A</t>
  </si>
  <si>
    <t>jake frongello</t>
  </si>
  <si>
    <t>frongello</t>
  </si>
  <si>
    <t>13016536CF10A</t>
  </si>
  <si>
    <t>david wright</t>
  </si>
  <si>
    <t>14005842CF10A</t>
  </si>
  <si>
    <t>kesneil johnson</t>
  </si>
  <si>
    <t>kesneil</t>
  </si>
  <si>
    <t>14014123CF10A</t>
  </si>
  <si>
    <t>15011136CF10A</t>
  </si>
  <si>
    <t>robert martin</t>
  </si>
  <si>
    <t>14011731CF10A</t>
  </si>
  <si>
    <t>larhonda mcmillan</t>
  </si>
  <si>
    <t>larhonda</t>
  </si>
  <si>
    <t>12024026MM10A</t>
  </si>
  <si>
    <t>johnnie snipes</t>
  </si>
  <si>
    <t>snipes</t>
  </si>
  <si>
    <t>13000724CF10A</t>
  </si>
  <si>
    <t>joanna korn</t>
  </si>
  <si>
    <t>14004944CF10A</t>
  </si>
  <si>
    <t>14000997MM30A</t>
  </si>
  <si>
    <t>genesie homes</t>
  </si>
  <si>
    <t>genesie</t>
  </si>
  <si>
    <t>homes</t>
  </si>
  <si>
    <t>14013185CF10A</t>
  </si>
  <si>
    <t>deana jacquely</t>
  </si>
  <si>
    <t>deana</t>
  </si>
  <si>
    <t>jacquely</t>
  </si>
  <si>
    <t>13012515CF10A</t>
  </si>
  <si>
    <t>13044356TC10A</t>
  </si>
  <si>
    <t>herbert conley</t>
  </si>
  <si>
    <t>14012047MM10A</t>
  </si>
  <si>
    <t>15012234TC40A</t>
  </si>
  <si>
    <t>lawrence wanschek</t>
  </si>
  <si>
    <t>wanschek</t>
  </si>
  <si>
    <t>13007476CF10A</t>
  </si>
  <si>
    <t>jahmal parker</t>
  </si>
  <si>
    <t>12014001CF10A</t>
  </si>
  <si>
    <t>freddie davis</t>
  </si>
  <si>
    <t>14011603CF10A</t>
  </si>
  <si>
    <t>15007140CF10A</t>
  </si>
  <si>
    <t>brunsweck jeanpierre</t>
  </si>
  <si>
    <t>brunsweck</t>
  </si>
  <si>
    <t>14001241CF10A</t>
  </si>
  <si>
    <t>kevon williams</t>
  </si>
  <si>
    <t>13000880MM10A</t>
  </si>
  <si>
    <t>13001102CF10A</t>
  </si>
  <si>
    <t>javier gipson</t>
  </si>
  <si>
    <t>13016254MM10A</t>
  </si>
  <si>
    <t>sidney jones</t>
  </si>
  <si>
    <t>eugenio perez-cuyuch</t>
  </si>
  <si>
    <t>perez-cuyuch</t>
  </si>
  <si>
    <t>13017070CF10A</t>
  </si>
  <si>
    <t>14005893CF10A</t>
  </si>
  <si>
    <t>courtney mallory</t>
  </si>
  <si>
    <t>mallory</t>
  </si>
  <si>
    <t>11027500MM10A</t>
  </si>
  <si>
    <t>14050829TC40A</t>
  </si>
  <si>
    <t>adelmis dearmas</t>
  </si>
  <si>
    <t>adelmis</t>
  </si>
  <si>
    <t>dearmas</t>
  </si>
  <si>
    <t>13004245MM10A</t>
  </si>
  <si>
    <t>andrew mcaliley</t>
  </si>
  <si>
    <t>mcaliley</t>
  </si>
  <si>
    <t>14045071MU10A</t>
  </si>
  <si>
    <t>sean foley</t>
  </si>
  <si>
    <t>13007187CF10A</t>
  </si>
  <si>
    <t>13021881MM10A</t>
  </si>
  <si>
    <t>edward cortes</t>
  </si>
  <si>
    <t>14017105CF10A</t>
  </si>
  <si>
    <t>jereme sheppard</t>
  </si>
  <si>
    <t>jereme</t>
  </si>
  <si>
    <t>13011948TC10A</t>
  </si>
  <si>
    <t>carlos eady</t>
  </si>
  <si>
    <t>13017038MM10A</t>
  </si>
  <si>
    <t>lorenzo miller</t>
  </si>
  <si>
    <t>14005889MM10A</t>
  </si>
  <si>
    <t>rabecca davis</t>
  </si>
  <si>
    <t>rabecca</t>
  </si>
  <si>
    <t>14000573MM10A</t>
  </si>
  <si>
    <t>iyana llanos</t>
  </si>
  <si>
    <t>iyana</t>
  </si>
  <si>
    <t>llanos</t>
  </si>
  <si>
    <t>14000189MM10A</t>
  </si>
  <si>
    <t>samir soussi</t>
  </si>
  <si>
    <t>samir</t>
  </si>
  <si>
    <t>soussi</t>
  </si>
  <si>
    <t>14001354CF10A</t>
  </si>
  <si>
    <t>andrew levesen</t>
  </si>
  <si>
    <t>levesen</t>
  </si>
  <si>
    <t>13005239CF10A</t>
  </si>
  <si>
    <t>13011020CF10A</t>
  </si>
  <si>
    <t>kevin sisson</t>
  </si>
  <si>
    <t>14007419MM10A</t>
  </si>
  <si>
    <t>16000189CF10A</t>
  </si>
  <si>
    <t>patricia younger</t>
  </si>
  <si>
    <t>younger</t>
  </si>
  <si>
    <t>08014336CF10A</t>
  </si>
  <si>
    <t>alens joseph</t>
  </si>
  <si>
    <t>alens</t>
  </si>
  <si>
    <t>13003985CF10A</t>
  </si>
  <si>
    <t>ronald smith</t>
  </si>
  <si>
    <t>13000643CF10A</t>
  </si>
  <si>
    <t>kenson jeanphilippe</t>
  </si>
  <si>
    <t>jeanphilippe</t>
  </si>
  <si>
    <t>12005060MM10A</t>
  </si>
  <si>
    <t>kevin millsap</t>
  </si>
  <si>
    <t>millsap</t>
  </si>
  <si>
    <t>14010721CF10A</t>
  </si>
  <si>
    <t>mikemsonn michaud</t>
  </si>
  <si>
    <t>mikemsonn</t>
  </si>
  <si>
    <t>michaud</t>
  </si>
  <si>
    <t>13008016MM10A</t>
  </si>
  <si>
    <t>sunil jagpal</t>
  </si>
  <si>
    <t>jagpal</t>
  </si>
  <si>
    <t>13003859TC10A</t>
  </si>
  <si>
    <t>blessing egbarin</t>
  </si>
  <si>
    <t>blessing</t>
  </si>
  <si>
    <t>egbarin</t>
  </si>
  <si>
    <t>14002819MM10A</t>
  </si>
  <si>
    <t>megan vicenty</t>
  </si>
  <si>
    <t>vicenty</t>
  </si>
  <si>
    <t>14016858CF10A</t>
  </si>
  <si>
    <t>joseph ambers</t>
  </si>
  <si>
    <t>ambers</t>
  </si>
  <si>
    <t>13009109CF10A</t>
  </si>
  <si>
    <t>frederick roff</t>
  </si>
  <si>
    <t>roff</t>
  </si>
  <si>
    <t>95021705CF10A</t>
  </si>
  <si>
    <t>trevor grosholz</t>
  </si>
  <si>
    <t>grosholz</t>
  </si>
  <si>
    <t>13023993MM10A</t>
  </si>
  <si>
    <t>emilio perez</t>
  </si>
  <si>
    <t>11067674TC40A</t>
  </si>
  <si>
    <t>sandra blunt</t>
  </si>
  <si>
    <t>blunt</t>
  </si>
  <si>
    <t>14015485MM10A</t>
  </si>
  <si>
    <t>jaylan severin</t>
  </si>
  <si>
    <t>jaylan</t>
  </si>
  <si>
    <t>severin</t>
  </si>
  <si>
    <t>14012270MO10A</t>
  </si>
  <si>
    <t>15000891CF10A</t>
  </si>
  <si>
    <t>westcott reiss</t>
  </si>
  <si>
    <t>westcott</t>
  </si>
  <si>
    <t>reiss</t>
  </si>
  <si>
    <t>14003763CF10A</t>
  </si>
  <si>
    <t>anton porter</t>
  </si>
  <si>
    <t>13017382CF10A</t>
  </si>
  <si>
    <t>Trespass Property w/Dang Weap</t>
  </si>
  <si>
    <t>15015388CF10A</t>
  </si>
  <si>
    <t>dominic zackery</t>
  </si>
  <si>
    <t>13001483CF10A</t>
  </si>
  <si>
    <t>13012276CF10A</t>
  </si>
  <si>
    <t>manuel baker</t>
  </si>
  <si>
    <t>14005315CF10A</t>
  </si>
  <si>
    <t>15000912CF10A</t>
  </si>
  <si>
    <t>randy fernandez</t>
  </si>
  <si>
    <t>14000175MM10A</t>
  </si>
  <si>
    <t>christopher garth</t>
  </si>
  <si>
    <t>13004716CF10A</t>
  </si>
  <si>
    <t>dexter wilcox</t>
  </si>
  <si>
    <t>14004996MM10A</t>
  </si>
  <si>
    <t>15014792CF10A</t>
  </si>
  <si>
    <t>Trafficking In Cocaine 200-400</t>
  </si>
  <si>
    <t>nancy torres</t>
  </si>
  <si>
    <t>14014641CF10A</t>
  </si>
  <si>
    <t>antz victor</t>
  </si>
  <si>
    <t>antz</t>
  </si>
  <si>
    <t>silvio lopez</t>
  </si>
  <si>
    <t>13010506MM10A</t>
  </si>
  <si>
    <t>tremane thomas</t>
  </si>
  <si>
    <t>tremane</t>
  </si>
  <si>
    <t>13010038CF10A</t>
  </si>
  <si>
    <t>jhemel west</t>
  </si>
  <si>
    <t>jhemel</t>
  </si>
  <si>
    <t>14012484CF10A</t>
  </si>
  <si>
    <t>15012080CF10A</t>
  </si>
  <si>
    <t>frederick vetensky</t>
  </si>
  <si>
    <t>vetensky</t>
  </si>
  <si>
    <t>14033314MU10A</t>
  </si>
  <si>
    <t>15011157TC10A</t>
  </si>
  <si>
    <t>fabensky michel</t>
  </si>
  <si>
    <t>fabensky</t>
  </si>
  <si>
    <t>14001807CF10A</t>
  </si>
  <si>
    <t>shanaice pinkney</t>
  </si>
  <si>
    <t>shanaice</t>
  </si>
  <si>
    <t>14001959MM10A</t>
  </si>
  <si>
    <t>15000118MM10A</t>
  </si>
  <si>
    <t>elizabeth wiess</t>
  </si>
  <si>
    <t>wiess</t>
  </si>
  <si>
    <t>12013432MM10A</t>
  </si>
  <si>
    <t>tyrie walker</t>
  </si>
  <si>
    <t>tyrie</t>
  </si>
  <si>
    <t>13006149CF10A</t>
  </si>
  <si>
    <t>15016724TC10A</t>
  </si>
  <si>
    <t>15009326MM10A</t>
  </si>
  <si>
    <t>stuart baade</t>
  </si>
  <si>
    <t>baade</t>
  </si>
  <si>
    <t>14002782CF10A</t>
  </si>
  <si>
    <t>catherine scher</t>
  </si>
  <si>
    <t>scher</t>
  </si>
  <si>
    <t>13017627CF10A</t>
  </si>
  <si>
    <t>desmond webley</t>
  </si>
  <si>
    <t>webley</t>
  </si>
  <si>
    <t>14017194CF10A</t>
  </si>
  <si>
    <t>stephanie dorceus</t>
  </si>
  <si>
    <t>dorceus</t>
  </si>
  <si>
    <t>michael hill</t>
  </si>
  <si>
    <t>dennys perez-alejo</t>
  </si>
  <si>
    <t>dennys</t>
  </si>
  <si>
    <t>perez-alejo</t>
  </si>
  <si>
    <t>13001178CF10A</t>
  </si>
  <si>
    <t>14012172MM10A</t>
  </si>
  <si>
    <t>david dargan</t>
  </si>
  <si>
    <t>dargan</t>
  </si>
  <si>
    <t>13013659MM10A</t>
  </si>
  <si>
    <t>15001632MM20A</t>
  </si>
  <si>
    <t>christopher bonilla</t>
  </si>
  <si>
    <t>13000572CF10A</t>
  </si>
  <si>
    <t>deborah spoth</t>
  </si>
  <si>
    <t>spoth</t>
  </si>
  <si>
    <t>13008981MM10A</t>
  </si>
  <si>
    <t>mario luis</t>
  </si>
  <si>
    <t>13014877MM10A</t>
  </si>
  <si>
    <t>tanisha legrand</t>
  </si>
  <si>
    <t>legrand</t>
  </si>
  <si>
    <t>14009513MM10A</t>
  </si>
  <si>
    <t>theophillus rogers</t>
  </si>
  <si>
    <t>theophillus</t>
  </si>
  <si>
    <t>10026449MM10A</t>
  </si>
  <si>
    <t>hyacinth blake</t>
  </si>
  <si>
    <t>hyacinth</t>
  </si>
  <si>
    <t>14011855MM10A</t>
  </si>
  <si>
    <t>jordan barr</t>
  </si>
  <si>
    <t>13014392CF10A</t>
  </si>
  <si>
    <t>terrence moody</t>
  </si>
  <si>
    <t>13005987MM10A</t>
  </si>
  <si>
    <t>13048021TC10A</t>
  </si>
  <si>
    <t>rizwaan hawaldar</t>
  </si>
  <si>
    <t>rizwaan</t>
  </si>
  <si>
    <t>hawaldar</t>
  </si>
  <si>
    <t>14017662MM10A</t>
  </si>
  <si>
    <t>dominique troutman</t>
  </si>
  <si>
    <t>troutman</t>
  </si>
  <si>
    <t>14009227CF10A</t>
  </si>
  <si>
    <t>15002261CF10A</t>
  </si>
  <si>
    <t>matthew bartlett</t>
  </si>
  <si>
    <t>bartlett</t>
  </si>
  <si>
    <t>14000122CF10A</t>
  </si>
  <si>
    <t>14006519MM10A</t>
  </si>
  <si>
    <t>ivory martin</t>
  </si>
  <si>
    <t>14016964CF10A</t>
  </si>
  <si>
    <t>Organized Fraud</t>
  </si>
  <si>
    <t>michael meltzer</t>
  </si>
  <si>
    <t>meltzer</t>
  </si>
  <si>
    <t>14025653MU10A</t>
  </si>
  <si>
    <t>timothy evans</t>
  </si>
  <si>
    <t>13002770CF10A</t>
  </si>
  <si>
    <t>bradley vaval</t>
  </si>
  <si>
    <t>vaval</t>
  </si>
  <si>
    <t>13003293CF10A</t>
  </si>
  <si>
    <t>john kemp</t>
  </si>
  <si>
    <t>13010628CF10A</t>
  </si>
  <si>
    <t>bridgette oberman</t>
  </si>
  <si>
    <t>bridgette</t>
  </si>
  <si>
    <t>oberman</t>
  </si>
  <si>
    <t>13009978CF10A</t>
  </si>
  <si>
    <t>15007224MU10A</t>
  </si>
  <si>
    <t>lamonte dean</t>
  </si>
  <si>
    <t>lamonte</t>
  </si>
  <si>
    <t>13003771CF10A</t>
  </si>
  <si>
    <t>14001493MM10A</t>
  </si>
  <si>
    <t>15011755CF10A</t>
  </si>
  <si>
    <t>michael grohs</t>
  </si>
  <si>
    <t>grohs</t>
  </si>
  <si>
    <t>13004276CF10A</t>
  </si>
  <si>
    <t>dakota kiernan</t>
  </si>
  <si>
    <t>kiernan</t>
  </si>
  <si>
    <t>14016757CF10A</t>
  </si>
  <si>
    <t>chapin rajman</t>
  </si>
  <si>
    <t>rajman</t>
  </si>
  <si>
    <t>14009858CF10A</t>
  </si>
  <si>
    <t>tony dees</t>
  </si>
  <si>
    <t>13005653CF10A</t>
  </si>
  <si>
    <t>james goodwin</t>
  </si>
  <si>
    <t>13013399CF10A</t>
  </si>
  <si>
    <t>carly grimes</t>
  </si>
  <si>
    <t>13010970CF10A</t>
  </si>
  <si>
    <t>julio sales</t>
  </si>
  <si>
    <t>sales</t>
  </si>
  <si>
    <t>william krimmel</t>
  </si>
  <si>
    <t>14009017CF10A</t>
  </si>
  <si>
    <t>wilner joseph</t>
  </si>
  <si>
    <t>13006682CF10A</t>
  </si>
  <si>
    <t>johnathon rangelsantana</t>
  </si>
  <si>
    <t>rangelsantana</t>
  </si>
  <si>
    <t>broderick lewis</t>
  </si>
  <si>
    <t>13005381CF10A</t>
  </si>
  <si>
    <t>15045856TC40A</t>
  </si>
  <si>
    <t>steve raman</t>
  </si>
  <si>
    <t>raman</t>
  </si>
  <si>
    <t>14016330CF10A</t>
  </si>
  <si>
    <t>lionel sacon</t>
  </si>
  <si>
    <t>sacon</t>
  </si>
  <si>
    <t>13012898MM10A</t>
  </si>
  <si>
    <t>james bruschetti</t>
  </si>
  <si>
    <t>bruschetti</t>
  </si>
  <si>
    <t>13016908CF10A</t>
  </si>
  <si>
    <t>ahassan shamin</t>
  </si>
  <si>
    <t>ahassan</t>
  </si>
  <si>
    <t>shamin</t>
  </si>
  <si>
    <t>14010424CF10A</t>
  </si>
  <si>
    <t>anderson costa</t>
  </si>
  <si>
    <t>13011581CF10A</t>
  </si>
  <si>
    <t>14003323CF10A</t>
  </si>
  <si>
    <t>helbert urrea</t>
  </si>
  <si>
    <t>helbert</t>
  </si>
  <si>
    <t>13013389CF10A</t>
  </si>
  <si>
    <t>14001490CF10A</t>
  </si>
  <si>
    <t>12052989TC10A</t>
  </si>
  <si>
    <t>luis torres</t>
  </si>
  <si>
    <t>14009591CF10A</t>
  </si>
  <si>
    <t>gabriel magnone</t>
  </si>
  <si>
    <t>magnone</t>
  </si>
  <si>
    <t>14010034MM10A</t>
  </si>
  <si>
    <t>14013453CF10A</t>
  </si>
  <si>
    <t>tiffany hatzel</t>
  </si>
  <si>
    <t>hatzel</t>
  </si>
  <si>
    <t>randail spencer</t>
  </si>
  <si>
    <t>randail</t>
  </si>
  <si>
    <t>13016059CF10A</t>
  </si>
  <si>
    <t>14009712TC10A</t>
  </si>
  <si>
    <t>richard fleenor</t>
  </si>
  <si>
    <t>fleenor</t>
  </si>
  <si>
    <t>14005017MM10A</t>
  </si>
  <si>
    <t>brandon seays</t>
  </si>
  <si>
    <t>seays</t>
  </si>
  <si>
    <t>12002249CF10A</t>
  </si>
  <si>
    <t>stevens charles</t>
  </si>
  <si>
    <t>13002844CF10A</t>
  </si>
  <si>
    <t>harlen zorrila</t>
  </si>
  <si>
    <t>harlen</t>
  </si>
  <si>
    <t>zorrila</t>
  </si>
  <si>
    <t>14014342CF10A</t>
  </si>
  <si>
    <t>sessaly spencer</t>
  </si>
  <si>
    <t>sessaly</t>
  </si>
  <si>
    <t>14000522MM40A</t>
  </si>
  <si>
    <t>jerome hill</t>
  </si>
  <si>
    <t>13015624MM10A</t>
  </si>
  <si>
    <t>donald beaver</t>
  </si>
  <si>
    <t>beaver</t>
  </si>
  <si>
    <t>14010048CF10A</t>
  </si>
  <si>
    <t>kevin sanchez</t>
  </si>
  <si>
    <t>14003531CF10A</t>
  </si>
  <si>
    <t>latwan henderson</t>
  </si>
  <si>
    <t>latwan</t>
  </si>
  <si>
    <t>14016494CF10A</t>
  </si>
  <si>
    <t>15006177CF10A</t>
  </si>
  <si>
    <t>darius wilborn</t>
  </si>
  <si>
    <t>wilborn</t>
  </si>
  <si>
    <t>13014562MM10A</t>
  </si>
  <si>
    <t>romero alexander</t>
  </si>
  <si>
    <t>13016890CF10A</t>
  </si>
  <si>
    <t>allande pierre</t>
  </si>
  <si>
    <t>allande</t>
  </si>
  <si>
    <t>14035960TC10A</t>
  </si>
  <si>
    <t>15004185TC10A</t>
  </si>
  <si>
    <t>reginald porter</t>
  </si>
  <si>
    <t>09021380MM10A</t>
  </si>
  <si>
    <t>joseph jarbour</t>
  </si>
  <si>
    <t>jarbour</t>
  </si>
  <si>
    <t>jason harris</t>
  </si>
  <si>
    <t>14008877CF10A</t>
  </si>
  <si>
    <t>angel willis</t>
  </si>
  <si>
    <t>13013425CF10A</t>
  </si>
  <si>
    <t>curtis anderson</t>
  </si>
  <si>
    <t>14001577CF10A</t>
  </si>
  <si>
    <t>corey parchment</t>
  </si>
  <si>
    <t>14000892CF10A</t>
  </si>
  <si>
    <t>angel franco</t>
  </si>
  <si>
    <t>13001296MM10A</t>
  </si>
  <si>
    <t>paul stephan</t>
  </si>
  <si>
    <t>stephan</t>
  </si>
  <si>
    <t>13000862CF10A</t>
  </si>
  <si>
    <t>derrick gorman</t>
  </si>
  <si>
    <t>gorman</t>
  </si>
  <si>
    <t>13002881CF10A</t>
  </si>
  <si>
    <t>15007708CF10A</t>
  </si>
  <si>
    <t>shivaughn campbell</t>
  </si>
  <si>
    <t>14003969CF10A</t>
  </si>
  <si>
    <t>14025652TC10A</t>
  </si>
  <si>
    <t>corey smaglik</t>
  </si>
  <si>
    <t>smaglik</t>
  </si>
  <si>
    <t>13017025CF10A</t>
  </si>
  <si>
    <t>ian wilhelm</t>
  </si>
  <si>
    <t>wilhelm</t>
  </si>
  <si>
    <t>14002272MM10A</t>
  </si>
  <si>
    <t>shane forshaw</t>
  </si>
  <si>
    <t>forshaw</t>
  </si>
  <si>
    <t>14003977MM10A</t>
  </si>
  <si>
    <t>ronald eltringham</t>
  </si>
  <si>
    <t>eltringham</t>
  </si>
  <si>
    <t>14013790MM10A</t>
  </si>
  <si>
    <t>frederick gallaway</t>
  </si>
  <si>
    <t>gallaway</t>
  </si>
  <si>
    <t>13001931MM10A</t>
  </si>
  <si>
    <t>tasheika sparks</t>
  </si>
  <si>
    <t>tasheika</t>
  </si>
  <si>
    <t>sparks</t>
  </si>
  <si>
    <t>14003716CF10A</t>
  </si>
  <si>
    <t>demetrius cooper</t>
  </si>
  <si>
    <t>13033387TC10A</t>
  </si>
  <si>
    <t>anthony nicholasi</t>
  </si>
  <si>
    <t>nicholasi</t>
  </si>
  <si>
    <t>14008989CF10A</t>
  </si>
  <si>
    <t>blake eckhardt</t>
  </si>
  <si>
    <t>eckhardt</t>
  </si>
  <si>
    <t>14013105CF10A</t>
  </si>
  <si>
    <t>patrick moore</t>
  </si>
  <si>
    <t>14014375MM10A</t>
  </si>
  <si>
    <t>15009562CF10A</t>
  </si>
  <si>
    <t>melisa angel</t>
  </si>
  <si>
    <t>13008698MM10A</t>
  </si>
  <si>
    <t>13000785MM30A</t>
  </si>
  <si>
    <t>No Court Susp Petit Theft</t>
  </si>
  <si>
    <t>leroy farley</t>
  </si>
  <si>
    <t>14003016CF10A</t>
  </si>
  <si>
    <t>14006200CF10A</t>
  </si>
  <si>
    <t>rashad anthony</t>
  </si>
  <si>
    <t>12017249CF10A</t>
  </si>
  <si>
    <t>donovan walters</t>
  </si>
  <si>
    <t>13001792CF10A</t>
  </si>
  <si>
    <t>14044497TC30A</t>
  </si>
  <si>
    <t>marcus williams</t>
  </si>
  <si>
    <t>14013700CF10A</t>
  </si>
  <si>
    <t>joseph amico</t>
  </si>
  <si>
    <t>amico</t>
  </si>
  <si>
    <t>13010359CF10A</t>
  </si>
  <si>
    <t>15012587MM10A</t>
  </si>
  <si>
    <t>shanard roland</t>
  </si>
  <si>
    <t>14012243CF10A</t>
  </si>
  <si>
    <t>15003118CF10A</t>
  </si>
  <si>
    <t>april hood</t>
  </si>
  <si>
    <t>hood</t>
  </si>
  <si>
    <t>14002679MM10A</t>
  </si>
  <si>
    <t>robert ross</t>
  </si>
  <si>
    <t>tyrel fairclough</t>
  </si>
  <si>
    <t>13013629CF10A</t>
  </si>
  <si>
    <t>15000096CF10A</t>
  </si>
  <si>
    <t>novia daley</t>
  </si>
  <si>
    <t>novia</t>
  </si>
  <si>
    <t>14007235CF10A</t>
  </si>
  <si>
    <t>gloria shaw</t>
  </si>
  <si>
    <t>14015854CF10A</t>
  </si>
  <si>
    <t>jacob domkoski</t>
  </si>
  <si>
    <t>domkoski</t>
  </si>
  <si>
    <t>13001602MO10A</t>
  </si>
  <si>
    <t>Aggress/Panhandle/Beg/Solict</t>
  </si>
  <si>
    <t>13004257CF10A</t>
  </si>
  <si>
    <t>13009915MM10A</t>
  </si>
  <si>
    <t>clarrisa denord</t>
  </si>
  <si>
    <t>clarrisa</t>
  </si>
  <si>
    <t>denord</t>
  </si>
  <si>
    <t>marimel mercado</t>
  </si>
  <si>
    <t>marimel</t>
  </si>
  <si>
    <t>14009423MM10A</t>
  </si>
  <si>
    <t>bruce sinert</t>
  </si>
  <si>
    <t>sinert</t>
  </si>
  <si>
    <t>12018393CF10A</t>
  </si>
  <si>
    <t>15013992CF10A</t>
  </si>
  <si>
    <t>michael waddell</t>
  </si>
  <si>
    <t>waddell</t>
  </si>
  <si>
    <t>14008491MM10A</t>
  </si>
  <si>
    <t>james travis</t>
  </si>
  <si>
    <t>14015774MM10A</t>
  </si>
  <si>
    <t>15005125CF10A</t>
  </si>
  <si>
    <t>jabeth moye</t>
  </si>
  <si>
    <t>jabeth</t>
  </si>
  <si>
    <t>14011619CF10A</t>
  </si>
  <si>
    <t>wendell thomas</t>
  </si>
  <si>
    <t>wendell</t>
  </si>
  <si>
    <t>13002807CF10A</t>
  </si>
  <si>
    <t>sussan cabrera</t>
  </si>
  <si>
    <t>sussan</t>
  </si>
  <si>
    <t>14003908CF10A</t>
  </si>
  <si>
    <t>shameka lowery</t>
  </si>
  <si>
    <t>13000461MM10A</t>
  </si>
  <si>
    <t>13021861MM10A</t>
  </si>
  <si>
    <t>joshua mercado</t>
  </si>
  <si>
    <t>11020721CF10A</t>
  </si>
  <si>
    <t>15006414CF10A</t>
  </si>
  <si>
    <t>alexandria greene</t>
  </si>
  <si>
    <t>14010401CF10A</t>
  </si>
  <si>
    <t>jerko delacruz</t>
  </si>
  <si>
    <t>jerko</t>
  </si>
  <si>
    <t>13011188CF10A</t>
  </si>
  <si>
    <t>14017262MM10A</t>
  </si>
  <si>
    <t>juan guevara</t>
  </si>
  <si>
    <t>guevara</t>
  </si>
  <si>
    <t>12018452CF10A</t>
  </si>
  <si>
    <t>13015631MM10A</t>
  </si>
  <si>
    <t>lansberth blackwood</t>
  </si>
  <si>
    <t>lansberth</t>
  </si>
  <si>
    <t>13013638CF10A</t>
  </si>
  <si>
    <t>phillip everett</t>
  </si>
  <si>
    <t>14012072CF10A</t>
  </si>
  <si>
    <t>ed hughes</t>
  </si>
  <si>
    <t>14007163CF10A</t>
  </si>
  <si>
    <t>14001929MM30A</t>
  </si>
  <si>
    <t>khadijah dixon</t>
  </si>
  <si>
    <t>khadijah</t>
  </si>
  <si>
    <t>14001287MM30A</t>
  </si>
  <si>
    <t>joseph brock</t>
  </si>
  <si>
    <t>13004331CF10A</t>
  </si>
  <si>
    <t>nicholas graham</t>
  </si>
  <si>
    <t>14013356CF10A</t>
  </si>
  <si>
    <t>15011459CF10A</t>
  </si>
  <si>
    <t>robert grady</t>
  </si>
  <si>
    <t>grady</t>
  </si>
  <si>
    <t>14039923MU10A</t>
  </si>
  <si>
    <t>15012872TC20A</t>
  </si>
  <si>
    <t>15003782CF10A</t>
  </si>
  <si>
    <t>william rodman</t>
  </si>
  <si>
    <t>rodman</t>
  </si>
  <si>
    <t>13013630CF10A</t>
  </si>
  <si>
    <t>michael preston</t>
  </si>
  <si>
    <t>13014593MM10A</t>
  </si>
  <si>
    <t>april spivey- carter</t>
  </si>
  <si>
    <t>spivey- carter</t>
  </si>
  <si>
    <t>mark ribeiro</t>
  </si>
  <si>
    <t>ribeiro</t>
  </si>
  <si>
    <t>13002257CF10A</t>
  </si>
  <si>
    <t>14003232MM40A</t>
  </si>
  <si>
    <t>jesus roa</t>
  </si>
  <si>
    <t>roa</t>
  </si>
  <si>
    <t>13010834CF10A</t>
  </si>
  <si>
    <t>14001282CF10A</t>
  </si>
  <si>
    <t>jerel dean</t>
  </si>
  <si>
    <t>13011361CF10A</t>
  </si>
  <si>
    <t>mark simon</t>
  </si>
  <si>
    <t>13004544CF10A</t>
  </si>
  <si>
    <t>13010623CF10A</t>
  </si>
  <si>
    <t>igor kane</t>
  </si>
  <si>
    <t>14016923MM10A</t>
  </si>
  <si>
    <t>janoi turner</t>
  </si>
  <si>
    <t>janoi</t>
  </si>
  <si>
    <t>13001329CF10A</t>
  </si>
  <si>
    <t>terrance rogers</t>
  </si>
  <si>
    <t>14003489CF10A</t>
  </si>
  <si>
    <t>14050547TC20A</t>
  </si>
  <si>
    <t>travis miller</t>
  </si>
  <si>
    <t>14010360MM10A</t>
  </si>
  <si>
    <t>vanessa byrd</t>
  </si>
  <si>
    <t>12003875MM10A</t>
  </si>
  <si>
    <t>akin fabiyi</t>
  </si>
  <si>
    <t>akin</t>
  </si>
  <si>
    <t>fabiyi</t>
  </si>
  <si>
    <t>14002928CF10A</t>
  </si>
  <si>
    <t>jose grant</t>
  </si>
  <si>
    <t>14008546CF10A</t>
  </si>
  <si>
    <t>patrick shirley</t>
  </si>
  <si>
    <t>shirley</t>
  </si>
  <si>
    <t>13021023MM10A</t>
  </si>
  <si>
    <t>15010342MM10A</t>
  </si>
  <si>
    <t>mary bailey</t>
  </si>
  <si>
    <t>alfonso glenn</t>
  </si>
  <si>
    <t>10020562CF10A</t>
  </si>
  <si>
    <t>eujania nance</t>
  </si>
  <si>
    <t>eujania</t>
  </si>
  <si>
    <t>14005784CF10A</t>
  </si>
  <si>
    <t>pedro melo</t>
  </si>
  <si>
    <t>melo</t>
  </si>
  <si>
    <t>14014591CF10A</t>
  </si>
  <si>
    <t>16000868CF10A</t>
  </si>
  <si>
    <t>jerrod griffin</t>
  </si>
  <si>
    <t>14009239CF10A</t>
  </si>
  <si>
    <t>anthony dimeglio</t>
  </si>
  <si>
    <t>dimeglio</t>
  </si>
  <si>
    <t>10006401CF10A</t>
  </si>
  <si>
    <t>shane hall</t>
  </si>
  <si>
    <t>11006386CF10A</t>
  </si>
  <si>
    <t>james wilson</t>
  </si>
  <si>
    <t>14014753CF10A</t>
  </si>
  <si>
    <t>15003186MM10A</t>
  </si>
  <si>
    <t>andrew thornton</t>
  </si>
  <si>
    <t>14002088CF10A</t>
  </si>
  <si>
    <t>14007619MM10A</t>
  </si>
  <si>
    <t>jason mutrux</t>
  </si>
  <si>
    <t>mutrux</t>
  </si>
  <si>
    <t>14015464CF10A</t>
  </si>
  <si>
    <t>15000064MM20A</t>
  </si>
  <si>
    <t>jhonny montanez</t>
  </si>
  <si>
    <t>jhonny</t>
  </si>
  <si>
    <t>montanez</t>
  </si>
  <si>
    <t>marc johnson</t>
  </si>
  <si>
    <t>robert bochini</t>
  </si>
  <si>
    <t>bochini</t>
  </si>
  <si>
    <t>13011196CF10A</t>
  </si>
  <si>
    <t>14006511MO10A</t>
  </si>
  <si>
    <t>ramon matute</t>
  </si>
  <si>
    <t>matute</t>
  </si>
  <si>
    <t>14006971MU10A</t>
  </si>
  <si>
    <t>ryan jabusch</t>
  </si>
  <si>
    <t>jabusch</t>
  </si>
  <si>
    <t>14015833MM10A</t>
  </si>
  <si>
    <t>kemani hall</t>
  </si>
  <si>
    <t>kemani</t>
  </si>
  <si>
    <t>14010206CF10A</t>
  </si>
  <si>
    <t>jabaris gibson</t>
  </si>
  <si>
    <t>jabaris</t>
  </si>
  <si>
    <t>14002544CF10A</t>
  </si>
  <si>
    <t>14021626TC10A</t>
  </si>
  <si>
    <t>DWLS Habitual Offender 2nd</t>
  </si>
  <si>
    <t>rodquez lovett</t>
  </si>
  <si>
    <t>rodquez</t>
  </si>
  <si>
    <t>13017967CF10A</t>
  </si>
  <si>
    <t>cameshia byrd</t>
  </si>
  <si>
    <t>cameshia</t>
  </si>
  <si>
    <t>11017959CF10A</t>
  </si>
  <si>
    <t>rivelino lewis</t>
  </si>
  <si>
    <t>rivelino</t>
  </si>
  <si>
    <t>14011355CF10A</t>
  </si>
  <si>
    <t>jason franco</t>
  </si>
  <si>
    <t>13003111CF10A</t>
  </si>
  <si>
    <t>richard yate</t>
  </si>
  <si>
    <t>yate</t>
  </si>
  <si>
    <t>nicanor durand</t>
  </si>
  <si>
    <t>nicanor</t>
  </si>
  <si>
    <t>13014993MM10A</t>
  </si>
  <si>
    <t>14000165MM10A</t>
  </si>
  <si>
    <t>deangelo ash</t>
  </si>
  <si>
    <t>ash</t>
  </si>
  <si>
    <t>13001381MM10A</t>
  </si>
  <si>
    <t>hussain hussain</t>
  </si>
  <si>
    <t>14000563MM10A</t>
  </si>
  <si>
    <t>16000308MM30A</t>
  </si>
  <si>
    <t>robert pellegrino</t>
  </si>
  <si>
    <t>pellegrino</t>
  </si>
  <si>
    <t>09022790CF10A</t>
  </si>
  <si>
    <t>14028596TC10A</t>
  </si>
  <si>
    <t>rennard robinson</t>
  </si>
  <si>
    <t>rennard</t>
  </si>
  <si>
    <t>13004922CF10A</t>
  </si>
  <si>
    <t>marvin mcclam</t>
  </si>
  <si>
    <t>mcclam</t>
  </si>
  <si>
    <t>13009667CF10A</t>
  </si>
  <si>
    <t>15002890CF10A</t>
  </si>
  <si>
    <t>isacc exumat</t>
  </si>
  <si>
    <t>isacc</t>
  </si>
  <si>
    <t>exumat</t>
  </si>
  <si>
    <t>13019859MM10A</t>
  </si>
  <si>
    <t>lori giglio</t>
  </si>
  <si>
    <t>giglio</t>
  </si>
  <si>
    <t>13011879CF10A</t>
  </si>
  <si>
    <t>stacy dimitrakis</t>
  </si>
  <si>
    <t>dimitrakis</t>
  </si>
  <si>
    <t>13002658CF10A</t>
  </si>
  <si>
    <t>ralvin king</t>
  </si>
  <si>
    <t>ralvin</t>
  </si>
  <si>
    <t>14010281MM10A</t>
  </si>
  <si>
    <t>crystal sanchez</t>
  </si>
  <si>
    <t>14014957MM10A</t>
  </si>
  <si>
    <t>lawrence joseph</t>
  </si>
  <si>
    <t>13004389CF10A</t>
  </si>
  <si>
    <t>shekirra williams</t>
  </si>
  <si>
    <t>shekirra</t>
  </si>
  <si>
    <t>14013662CF10A</t>
  </si>
  <si>
    <t>randall martinez</t>
  </si>
  <si>
    <t>14015278CF10A</t>
  </si>
  <si>
    <t>robert clelland</t>
  </si>
  <si>
    <t>clelland</t>
  </si>
  <si>
    <t>14014235CF10A</t>
  </si>
  <si>
    <t>shartikia smith</t>
  </si>
  <si>
    <t>shartikia</t>
  </si>
  <si>
    <t>14006350MM10A</t>
  </si>
  <si>
    <t>randal ramsey</t>
  </si>
  <si>
    <t>randal</t>
  </si>
  <si>
    <t>14008269CF10A</t>
  </si>
  <si>
    <t>eldred dowlings</t>
  </si>
  <si>
    <t>eldred</t>
  </si>
  <si>
    <t>dowlings</t>
  </si>
  <si>
    <t>matthew bonner</t>
  </si>
  <si>
    <t>13016833CF10A</t>
  </si>
  <si>
    <t>james bethea</t>
  </si>
  <si>
    <t>14002238CF10A</t>
  </si>
  <si>
    <t>14009075MM10A</t>
  </si>
  <si>
    <t>keith hanks</t>
  </si>
  <si>
    <t>hanks</t>
  </si>
  <si>
    <t>14001883MM10A</t>
  </si>
  <si>
    <t>15002152MM40A</t>
  </si>
  <si>
    <t>jasmine cureton</t>
  </si>
  <si>
    <t>cureton</t>
  </si>
  <si>
    <t>13001720MM10A</t>
  </si>
  <si>
    <t>makendy demard</t>
  </si>
  <si>
    <t>makendy</t>
  </si>
  <si>
    <t>13006329CF10A</t>
  </si>
  <si>
    <t>13010418CF10A</t>
  </si>
  <si>
    <t>Robbery Firearm Wearing Mask</t>
  </si>
  <si>
    <t>christopher landsgard</t>
  </si>
  <si>
    <t>landsgard</t>
  </si>
  <si>
    <t>13014963CF10A</t>
  </si>
  <si>
    <t>will catis</t>
  </si>
  <si>
    <t>will</t>
  </si>
  <si>
    <t>catis</t>
  </si>
  <si>
    <t>evan blake</t>
  </si>
  <si>
    <t>13014568CF10A</t>
  </si>
  <si>
    <t>15001555MO10A</t>
  </si>
  <si>
    <t>15015322CF10A</t>
  </si>
  <si>
    <t>julius eppinger</t>
  </si>
  <si>
    <t>eppinger</t>
  </si>
  <si>
    <t>leonard shoultz</t>
  </si>
  <si>
    <t>shoultz</t>
  </si>
  <si>
    <t>14007671CF10A</t>
  </si>
  <si>
    <t>donel oliva-diaz</t>
  </si>
  <si>
    <t>donel</t>
  </si>
  <si>
    <t>oliva-diaz</t>
  </si>
  <si>
    <t>14013364CF10A</t>
  </si>
  <si>
    <t>jean noel</t>
  </si>
  <si>
    <t>14006051MM10A</t>
  </si>
  <si>
    <t>anthony steffen</t>
  </si>
  <si>
    <t>steffen</t>
  </si>
  <si>
    <t>13013572CF10A</t>
  </si>
  <si>
    <t>14010555CF10A</t>
  </si>
  <si>
    <t>austin wofford</t>
  </si>
  <si>
    <t>wofford</t>
  </si>
  <si>
    <t>10010012CF10A</t>
  </si>
  <si>
    <t>13019185MM10A</t>
  </si>
  <si>
    <t>perry turner</t>
  </si>
  <si>
    <t>13001025CF10A</t>
  </si>
  <si>
    <t>13021408TC10A</t>
  </si>
  <si>
    <t>13023901MM10A</t>
  </si>
  <si>
    <t>kaleen beckford</t>
  </si>
  <si>
    <t>kaleen</t>
  </si>
  <si>
    <t>14005138CF10A</t>
  </si>
  <si>
    <t>14019677TC10A</t>
  </si>
  <si>
    <t>kavin compton</t>
  </si>
  <si>
    <t>kavin</t>
  </si>
  <si>
    <t>compton</t>
  </si>
  <si>
    <t>13000614CF10A</t>
  </si>
  <si>
    <t>13002119CF10A</t>
  </si>
  <si>
    <t>eddie mitchell</t>
  </si>
  <si>
    <t>13003834MM10A</t>
  </si>
  <si>
    <t>rosanne morgan</t>
  </si>
  <si>
    <t>rosanne</t>
  </si>
  <si>
    <t>12012241CF10A</t>
  </si>
  <si>
    <t>christ antonopoulos</t>
  </si>
  <si>
    <t>christ</t>
  </si>
  <si>
    <t>antonopoulos</t>
  </si>
  <si>
    <t>nathan christie</t>
  </si>
  <si>
    <t>13005648MM10A</t>
  </si>
  <si>
    <t>16011963TC40A</t>
  </si>
  <si>
    <t>kamille clarke</t>
  </si>
  <si>
    <t>kamille</t>
  </si>
  <si>
    <t>14006258CF10A</t>
  </si>
  <si>
    <t>eric mckenzie</t>
  </si>
  <si>
    <t>13012006CF10A</t>
  </si>
  <si>
    <t>nicholas fleming</t>
  </si>
  <si>
    <t>13007235CF10A</t>
  </si>
  <si>
    <t>Purchase/P/W/Int Cannabis</t>
  </si>
  <si>
    <t>willie way</t>
  </si>
  <si>
    <t>way</t>
  </si>
  <si>
    <t>13017641CF10A</t>
  </si>
  <si>
    <t>kibwe lewis</t>
  </si>
  <si>
    <t>kibwe</t>
  </si>
  <si>
    <t>14010564CF10A</t>
  </si>
  <si>
    <t>jean georges</t>
  </si>
  <si>
    <t>13007192CF10A</t>
  </si>
  <si>
    <t>14004145TC10A</t>
  </si>
  <si>
    <t>emanoil fanea</t>
  </si>
  <si>
    <t>emanoil</t>
  </si>
  <si>
    <t>fanea</t>
  </si>
  <si>
    <t>13000523CF10A</t>
  </si>
  <si>
    <t>victor jiron</t>
  </si>
  <si>
    <t>jiron</t>
  </si>
  <si>
    <t>14013718MM10A</t>
  </si>
  <si>
    <t>15055080TC40A</t>
  </si>
  <si>
    <t>lorenzo mckinney</t>
  </si>
  <si>
    <t>13015037CF10A</t>
  </si>
  <si>
    <t>16000721CF10A</t>
  </si>
  <si>
    <t>dalton lewis</t>
  </si>
  <si>
    <t>13017910CF10A</t>
  </si>
  <si>
    <t>raven barry</t>
  </si>
  <si>
    <t>14016697CF10A</t>
  </si>
  <si>
    <t>15033223TC10A</t>
  </si>
  <si>
    <t>wilmer arteta</t>
  </si>
  <si>
    <t>wilmer</t>
  </si>
  <si>
    <t>arteta</t>
  </si>
  <si>
    <t>14040293MU10A</t>
  </si>
  <si>
    <t>15044118TC40A</t>
  </si>
  <si>
    <t>daniel gonzalez</t>
  </si>
  <si>
    <t>14002600CF10A</t>
  </si>
  <si>
    <t>15008550TC20A</t>
  </si>
  <si>
    <t>anthony hall</t>
  </si>
  <si>
    <t>aleshea king</t>
  </si>
  <si>
    <t>aleshea</t>
  </si>
  <si>
    <t>13002865MM10A</t>
  </si>
  <si>
    <t>13005448MM10A</t>
  </si>
  <si>
    <t>alejandro arellano</t>
  </si>
  <si>
    <t>14009645CF10A</t>
  </si>
  <si>
    <t>michael leslie</t>
  </si>
  <si>
    <t>13013342CF10A</t>
  </si>
  <si>
    <t>emma davis</t>
  </si>
  <si>
    <t>emma</t>
  </si>
  <si>
    <t>13002257MM10A</t>
  </si>
  <si>
    <t>13013687TC20A</t>
  </si>
  <si>
    <t>rebecca strowbridge</t>
  </si>
  <si>
    <t>strowbridge</t>
  </si>
  <si>
    <t>13016632CF10A</t>
  </si>
  <si>
    <t>14004435MM10A</t>
  </si>
  <si>
    <t>doshan felix</t>
  </si>
  <si>
    <t>doshan</t>
  </si>
  <si>
    <t>13009337MM10A</t>
  </si>
  <si>
    <t>james logan</t>
  </si>
  <si>
    <t>14018227MM10A</t>
  </si>
  <si>
    <t>ricky williams</t>
  </si>
  <si>
    <t>14014691CF10A</t>
  </si>
  <si>
    <t>15007244MM10A</t>
  </si>
  <si>
    <t>DWLS Suspend Cancel Revoked</t>
  </si>
  <si>
    <t>ernest ellison</t>
  </si>
  <si>
    <t>ellison</t>
  </si>
  <si>
    <t>11006631TC10A</t>
  </si>
  <si>
    <t>luis flores</t>
  </si>
  <si>
    <t>13013586CF10A</t>
  </si>
  <si>
    <t>14008265CF10A</t>
  </si>
  <si>
    <t>ernesto panduro-rojas</t>
  </si>
  <si>
    <t>panduro-rojas</t>
  </si>
  <si>
    <t>12015942CF10A</t>
  </si>
  <si>
    <t>cletus day</t>
  </si>
  <si>
    <t>cletus</t>
  </si>
  <si>
    <t>13017959CF10A</t>
  </si>
  <si>
    <t>kimberly coronado</t>
  </si>
  <si>
    <t>coronado</t>
  </si>
  <si>
    <t>14014944MM10A</t>
  </si>
  <si>
    <t>bernice mcrae</t>
  </si>
  <si>
    <t>mcrae</t>
  </si>
  <si>
    <t>14004999CF10A</t>
  </si>
  <si>
    <t>14009079CF10A</t>
  </si>
  <si>
    <t>kimberly ware</t>
  </si>
  <si>
    <t>13003428MM10A</t>
  </si>
  <si>
    <t>darea nazarova</t>
  </si>
  <si>
    <t>darea</t>
  </si>
  <si>
    <t>nazarova</t>
  </si>
  <si>
    <t>14013638CF10A</t>
  </si>
  <si>
    <t>david clark</t>
  </si>
  <si>
    <t>14038448MU10A</t>
  </si>
  <si>
    <t>cheyenne shivers</t>
  </si>
  <si>
    <t>cheyenne</t>
  </si>
  <si>
    <t>shivers</t>
  </si>
  <si>
    <t>14005977CF10A</t>
  </si>
  <si>
    <t>andrew carlson</t>
  </si>
  <si>
    <t>14007974CF10A</t>
  </si>
  <si>
    <t>15005384CF10A</t>
  </si>
  <si>
    <t>Sell/Man/Del/Pos/W/Int Methado</t>
  </si>
  <si>
    <t>clevens desmandes</t>
  </si>
  <si>
    <t>clevens</t>
  </si>
  <si>
    <t>desmandes</t>
  </si>
  <si>
    <t>14012448CF10A</t>
  </si>
  <si>
    <t>16000039CF10A</t>
  </si>
  <si>
    <t>meachnight mathieu</t>
  </si>
  <si>
    <t>meachnight</t>
  </si>
  <si>
    <t>mathieu</t>
  </si>
  <si>
    <t>14017672MM10A</t>
  </si>
  <si>
    <t>13017995MM10A</t>
  </si>
  <si>
    <t>dennis jackson</t>
  </si>
  <si>
    <t>10015308CF10A</t>
  </si>
  <si>
    <t>donald jones</t>
  </si>
  <si>
    <t>14010665CF10A</t>
  </si>
  <si>
    <t>15005606MM10A</t>
  </si>
  <si>
    <t>tina house</t>
  </si>
  <si>
    <t>08015791CF10A</t>
  </si>
  <si>
    <t>jose avila</t>
  </si>
  <si>
    <t>11015474CF10A</t>
  </si>
  <si>
    <t>robert smart</t>
  </si>
  <si>
    <t>14008313CF10A</t>
  </si>
  <si>
    <t>oswaldo lucas</t>
  </si>
  <si>
    <t>oswaldo</t>
  </si>
  <si>
    <t>13005940CF10A</t>
  </si>
  <si>
    <t>larrell barber</t>
  </si>
  <si>
    <t>14002183CF10A</t>
  </si>
  <si>
    <t>15000931CF10A</t>
  </si>
  <si>
    <t>albert hanna</t>
  </si>
  <si>
    <t>13023416MM10A</t>
  </si>
  <si>
    <t>sugar maximes</t>
  </si>
  <si>
    <t>maximes</t>
  </si>
  <si>
    <t>14014572CF10A</t>
  </si>
  <si>
    <t>15021981TC20A</t>
  </si>
  <si>
    <t>tavarus levine</t>
  </si>
  <si>
    <t>13002827CF10A</t>
  </si>
  <si>
    <t>13031280TC40A</t>
  </si>
  <si>
    <t>lester candelaria</t>
  </si>
  <si>
    <t>candelaria</t>
  </si>
  <si>
    <t>13004164CF10A</t>
  </si>
  <si>
    <t>13008664CF10A</t>
  </si>
  <si>
    <t>bernard nobles</t>
  </si>
  <si>
    <t>nobles</t>
  </si>
  <si>
    <t>13015146CF10A</t>
  </si>
  <si>
    <t>richard spitler</t>
  </si>
  <si>
    <t>spitler</t>
  </si>
  <si>
    <t>13008020CF10A</t>
  </si>
  <si>
    <t>kendrick kennedy</t>
  </si>
  <si>
    <t>14017166CF10A</t>
  </si>
  <si>
    <t>ryan greenwood</t>
  </si>
  <si>
    <t>greenwood</t>
  </si>
  <si>
    <t>13004794CF10A</t>
  </si>
  <si>
    <t>14000342CF10A</t>
  </si>
  <si>
    <t>dagobret schmalhaus</t>
  </si>
  <si>
    <t>dagobret</t>
  </si>
  <si>
    <t>schmalhaus</t>
  </si>
  <si>
    <t>13015626MM10A</t>
  </si>
  <si>
    <t>ameena-marie mortimer</t>
  </si>
  <si>
    <t>ameena-marie</t>
  </si>
  <si>
    <t>14006580CF10A</t>
  </si>
  <si>
    <t>john oliphant</t>
  </si>
  <si>
    <t>13005173CF10A</t>
  </si>
  <si>
    <t>marcus albritton</t>
  </si>
  <si>
    <t>albritton</t>
  </si>
  <si>
    <t>13005471MM10A</t>
  </si>
  <si>
    <t>jonathan olazabal</t>
  </si>
  <si>
    <t>olazabal</t>
  </si>
  <si>
    <t>13023712MM10A</t>
  </si>
  <si>
    <t>brandon jimenez</t>
  </si>
  <si>
    <t>14000656CF10A</t>
  </si>
  <si>
    <t>16001078CF10A</t>
  </si>
  <si>
    <t>sarah vela</t>
  </si>
  <si>
    <t>vela</t>
  </si>
  <si>
    <t>14015641CF10A</t>
  </si>
  <si>
    <t>martin espinoza</t>
  </si>
  <si>
    <t>14000198CF10A</t>
  </si>
  <si>
    <t>fritzi beauger</t>
  </si>
  <si>
    <t>fritzi</t>
  </si>
  <si>
    <t>beauger</t>
  </si>
  <si>
    <t>14006553MM10A</t>
  </si>
  <si>
    <t>14007895MM10A</t>
  </si>
  <si>
    <t>gerard spelman</t>
  </si>
  <si>
    <t>spelman</t>
  </si>
  <si>
    <t>13011702CF10A</t>
  </si>
  <si>
    <t>13123237TC30A</t>
  </si>
  <si>
    <t>jeremy pelehowski</t>
  </si>
  <si>
    <t>pelehowski</t>
  </si>
  <si>
    <t>13003957CF10A</t>
  </si>
  <si>
    <t>debrah pollard</t>
  </si>
  <si>
    <t>debrah</t>
  </si>
  <si>
    <t>13008952CF10A</t>
  </si>
  <si>
    <t>jason olreidge</t>
  </si>
  <si>
    <t>olreidge</t>
  </si>
  <si>
    <t>13003371MM10A</t>
  </si>
  <si>
    <t>shannon santamaria</t>
  </si>
  <si>
    <t>santamaria</t>
  </si>
  <si>
    <t>13020162MM10A</t>
  </si>
  <si>
    <t>jassen lamparter</t>
  </si>
  <si>
    <t>jassen</t>
  </si>
  <si>
    <t>lamparter</t>
  </si>
  <si>
    <t>13013448CF10A</t>
  </si>
  <si>
    <t>christopher myers</t>
  </si>
  <si>
    <t>14001757CF10A</t>
  </si>
  <si>
    <t>14011929MU10A</t>
  </si>
  <si>
    <t>channel medina</t>
  </si>
  <si>
    <t>channel</t>
  </si>
  <si>
    <t>14000479CF10A</t>
  </si>
  <si>
    <t>stephanie mclaurin</t>
  </si>
  <si>
    <t>mclaurin</t>
  </si>
  <si>
    <t>13000005CF10A</t>
  </si>
  <si>
    <t>fredrick grant</t>
  </si>
  <si>
    <t>13004749CF10A</t>
  </si>
  <si>
    <t>15002735MM10A</t>
  </si>
  <si>
    <t>jehmiah grant</t>
  </si>
  <si>
    <t>jehmiah</t>
  </si>
  <si>
    <t>14005950CF10A</t>
  </si>
  <si>
    <t>paul hubbard</t>
  </si>
  <si>
    <t>hubbard</t>
  </si>
  <si>
    <t>zandra haywood</t>
  </si>
  <si>
    <t>zandra</t>
  </si>
  <si>
    <t>14001106CF10A</t>
  </si>
  <si>
    <t>steven strobridge</t>
  </si>
  <si>
    <t>14002068CF10A</t>
  </si>
  <si>
    <t>14002105MM20A</t>
  </si>
  <si>
    <t>fredrick lewis</t>
  </si>
  <si>
    <t>14015408CF10A</t>
  </si>
  <si>
    <t>15060524TC40A</t>
  </si>
  <si>
    <t>douglas schnoor</t>
  </si>
  <si>
    <t>schnoor</t>
  </si>
  <si>
    <t>13012955CF10A</t>
  </si>
  <si>
    <t>paul bergeron</t>
  </si>
  <si>
    <t>13000412CF10A</t>
  </si>
  <si>
    <t>shaun spells</t>
  </si>
  <si>
    <t>13003533CF10A</t>
  </si>
  <si>
    <t>walter black</t>
  </si>
  <si>
    <t>14012447CF10A</t>
  </si>
  <si>
    <t>14003073MM20A</t>
  </si>
  <si>
    <t>angelo armbrister</t>
  </si>
  <si>
    <t>13008163MM10A</t>
  </si>
  <si>
    <t>kellie werba</t>
  </si>
  <si>
    <t>kellie</t>
  </si>
  <si>
    <t>werba</t>
  </si>
  <si>
    <t>14001463MM10A</t>
  </si>
  <si>
    <t>jamaal phillip</t>
  </si>
  <si>
    <t>13012951CF10A</t>
  </si>
  <si>
    <t>14064655TC20A</t>
  </si>
  <si>
    <t>anthony bass</t>
  </si>
  <si>
    <t>13004315CF10A</t>
  </si>
  <si>
    <t>willy jean</t>
  </si>
  <si>
    <t>willy</t>
  </si>
  <si>
    <t>13004872MM10A</t>
  </si>
  <si>
    <t>fitzroy barnes</t>
  </si>
  <si>
    <t>14007444MM10A</t>
  </si>
  <si>
    <t>jon castillo</t>
  </si>
  <si>
    <t>14004879CF10A</t>
  </si>
  <si>
    <t>jason bryant</t>
  </si>
  <si>
    <t>14005294CF10A</t>
  </si>
  <si>
    <t>scott lara</t>
  </si>
  <si>
    <t>lara</t>
  </si>
  <si>
    <t>13013615CF10A</t>
  </si>
  <si>
    <t>michael kinsey</t>
  </si>
  <si>
    <t>kinsey</t>
  </si>
  <si>
    <t>13005195CF10A</t>
  </si>
  <si>
    <t>mark follen</t>
  </si>
  <si>
    <t>follen</t>
  </si>
  <si>
    <t>14014921CF10A</t>
  </si>
  <si>
    <t>15012061CF10A</t>
  </si>
  <si>
    <t>david matos</t>
  </si>
  <si>
    <t>14000254CF10A</t>
  </si>
  <si>
    <t>14052181TC20A</t>
  </si>
  <si>
    <t>rodney hudson</t>
  </si>
  <si>
    <t>14001882CF10A</t>
  </si>
  <si>
    <t>miguel vegarivera</t>
  </si>
  <si>
    <t>vegarivera</t>
  </si>
  <si>
    <t>13000216MM10A</t>
  </si>
  <si>
    <t>joshua stephens</t>
  </si>
  <si>
    <t>14016303CF10A</t>
  </si>
  <si>
    <t>15000688CF10A</t>
  </si>
  <si>
    <t>diane karm</t>
  </si>
  <si>
    <t>karm</t>
  </si>
  <si>
    <t>13003224CF10A</t>
  </si>
  <si>
    <t>michael sydnor</t>
  </si>
  <si>
    <t>sydnor</t>
  </si>
  <si>
    <t>13013621CF10A</t>
  </si>
  <si>
    <t>14007413MM10A</t>
  </si>
  <si>
    <t>jim beausejour</t>
  </si>
  <si>
    <t>jim</t>
  </si>
  <si>
    <t>beausejour</t>
  </si>
  <si>
    <t>13012537CF10A</t>
  </si>
  <si>
    <t>freddy nunez</t>
  </si>
  <si>
    <t>14015389CF10A</t>
  </si>
  <si>
    <t>eusebio diaz acosta</t>
  </si>
  <si>
    <t>eusebio</t>
  </si>
  <si>
    <t>diaz acosta</t>
  </si>
  <si>
    <t>13004979CF10A</t>
  </si>
  <si>
    <t>jean gomez</t>
  </si>
  <si>
    <t>14011611CF10A</t>
  </si>
  <si>
    <t>amina wong-cooper</t>
  </si>
  <si>
    <t>amina</t>
  </si>
  <si>
    <t>wong-cooper</t>
  </si>
  <si>
    <t>14002682CF10A</t>
  </si>
  <si>
    <t>michelle kastner</t>
  </si>
  <si>
    <t>kastner</t>
  </si>
  <si>
    <t>13023426MM10A</t>
  </si>
  <si>
    <t>ricky brazeal</t>
  </si>
  <si>
    <t>brazeal</t>
  </si>
  <si>
    <t>13000717CF10A</t>
  </si>
  <si>
    <t>13015755TC40A</t>
  </si>
  <si>
    <t>ashley morant</t>
  </si>
  <si>
    <t>morant</t>
  </si>
  <si>
    <t>13009087MM10A</t>
  </si>
  <si>
    <t>johnnie robinson</t>
  </si>
  <si>
    <t>13028152TC10A</t>
  </si>
  <si>
    <t>tyrone hawthorne</t>
  </si>
  <si>
    <t>13006254MM10A</t>
  </si>
  <si>
    <t>ellan laflamme</t>
  </si>
  <si>
    <t>ellan</t>
  </si>
  <si>
    <t>laflamme</t>
  </si>
  <si>
    <t>13006298CF10A</t>
  </si>
  <si>
    <t>zachary perez</t>
  </si>
  <si>
    <t>13006435CF10A</t>
  </si>
  <si>
    <t>14041157MU10A</t>
  </si>
  <si>
    <t>jennifer jennings</t>
  </si>
  <si>
    <t>14016707CF10A</t>
  </si>
  <si>
    <t>johnson pierre</t>
  </si>
  <si>
    <t>13014591CF10A</t>
  </si>
  <si>
    <t>leland mclaughlin</t>
  </si>
  <si>
    <t>leland</t>
  </si>
  <si>
    <t>mclaughlin</t>
  </si>
  <si>
    <t>13015481MM10A</t>
  </si>
  <si>
    <t>marcellie cabral</t>
  </si>
  <si>
    <t>marcellie</t>
  </si>
  <si>
    <t>14001280MM10A</t>
  </si>
  <si>
    <t>hoang van</t>
  </si>
  <si>
    <t>hoang</t>
  </si>
  <si>
    <t>14005205CF10A</t>
  </si>
  <si>
    <t>Aggravated Animal Cruelty</t>
  </si>
  <si>
    <t>jerriann harris</t>
  </si>
  <si>
    <t>jerriann</t>
  </si>
  <si>
    <t>13004894MM10A</t>
  </si>
  <si>
    <t>rianna magee</t>
  </si>
  <si>
    <t>rianna</t>
  </si>
  <si>
    <t>magee</t>
  </si>
  <si>
    <t>13021245MM10A</t>
  </si>
  <si>
    <t>david bryant</t>
  </si>
  <si>
    <t>14006513CF10A</t>
  </si>
  <si>
    <t>samantha stsuria</t>
  </si>
  <si>
    <t>stsuria</t>
  </si>
  <si>
    <t>13000637CF10A</t>
  </si>
  <si>
    <t>kevin gilmore</t>
  </si>
  <si>
    <t>13009379CF10A</t>
  </si>
  <si>
    <t>14039520TC40A</t>
  </si>
  <si>
    <t>ulrike ballesteros</t>
  </si>
  <si>
    <t>ulrike</t>
  </si>
  <si>
    <t>ballesteros</t>
  </si>
  <si>
    <t>14004005CF10A</t>
  </si>
  <si>
    <t>cynthia taylor</t>
  </si>
  <si>
    <t>14000160CF10A</t>
  </si>
  <si>
    <t>raymond britton</t>
  </si>
  <si>
    <t>13011480CF10A</t>
  </si>
  <si>
    <t>darryl fuentes</t>
  </si>
  <si>
    <t>fuentes</t>
  </si>
  <si>
    <t>13011592CF10A</t>
  </si>
  <si>
    <t>14010813CF10A</t>
  </si>
  <si>
    <t>savannah click</t>
  </si>
  <si>
    <t>savannah</t>
  </si>
  <si>
    <t>click</t>
  </si>
  <si>
    <t>13010811CF10A</t>
  </si>
  <si>
    <t>zeke zikira</t>
  </si>
  <si>
    <t>zikira</t>
  </si>
  <si>
    <t>robert florentine</t>
  </si>
  <si>
    <t>florentine</t>
  </si>
  <si>
    <t>14005312CF10A</t>
  </si>
  <si>
    <t>river rivera</t>
  </si>
  <si>
    <t>river</t>
  </si>
  <si>
    <t>14015516MM10A</t>
  </si>
  <si>
    <t>stephen mcnair</t>
  </si>
  <si>
    <t>13011198CF10A</t>
  </si>
  <si>
    <t>wesley rembert</t>
  </si>
  <si>
    <t>rembert</t>
  </si>
  <si>
    <t>13011541CF10A</t>
  </si>
  <si>
    <t>14007903CF10A</t>
  </si>
  <si>
    <t>lyndsay westcott</t>
  </si>
  <si>
    <t>lyndsay</t>
  </si>
  <si>
    <t>carlos hernandez</t>
  </si>
  <si>
    <t>13012540CF10A</t>
  </si>
  <si>
    <t>amanda evans</t>
  </si>
  <si>
    <t>14014336CF10A</t>
  </si>
  <si>
    <t>15001610MM20A</t>
  </si>
  <si>
    <t>melvin thirsty</t>
  </si>
  <si>
    <t>thirsty</t>
  </si>
  <si>
    <t>13019317MM10A</t>
  </si>
  <si>
    <t>jorge pena</t>
  </si>
  <si>
    <t>13019718MM10A</t>
  </si>
  <si>
    <t>roger goindoo</t>
  </si>
  <si>
    <t>goindoo</t>
  </si>
  <si>
    <t>14006807CF10A</t>
  </si>
  <si>
    <t>15008628MM10A</t>
  </si>
  <si>
    <t>miles vanzandt</t>
  </si>
  <si>
    <t>vanzandt</t>
  </si>
  <si>
    <t>12014345CF10A</t>
  </si>
  <si>
    <t>13010472CF10A</t>
  </si>
  <si>
    <t>luis arteaga</t>
  </si>
  <si>
    <t>brooke price</t>
  </si>
  <si>
    <t>joseph mims</t>
  </si>
  <si>
    <t>13002696MM10A</t>
  </si>
  <si>
    <t>tamikia hill</t>
  </si>
  <si>
    <t>tamikia</t>
  </si>
  <si>
    <t>luis lorasantos</t>
  </si>
  <si>
    <t>lorasantos</t>
  </si>
  <si>
    <t>14017028MM10A</t>
  </si>
  <si>
    <t>marquise knowles</t>
  </si>
  <si>
    <t>marquise</t>
  </si>
  <si>
    <t>knowles</t>
  </si>
  <si>
    <t>14007475MM10A</t>
  </si>
  <si>
    <t>15010213TC40A</t>
  </si>
  <si>
    <t>donald foster</t>
  </si>
  <si>
    <t>13004651CF10A</t>
  </si>
  <si>
    <t>13009594CF10A</t>
  </si>
  <si>
    <t>tammy green</t>
  </si>
  <si>
    <t>13013838CF10A</t>
  </si>
  <si>
    <t>14036220TC10A</t>
  </si>
  <si>
    <t>theova milfort</t>
  </si>
  <si>
    <t>theova</t>
  </si>
  <si>
    <t>milfort</t>
  </si>
  <si>
    <t>13017101CF10A</t>
  </si>
  <si>
    <t>scott stiefeld</t>
  </si>
  <si>
    <t>stiefeld</t>
  </si>
  <si>
    <t>13010717CF10A</t>
  </si>
  <si>
    <t>maria davila-alvarez</t>
  </si>
  <si>
    <t>davila-alvarez</t>
  </si>
  <si>
    <t>13004655CF10A</t>
  </si>
  <si>
    <t>jose arroyo-rodriguez</t>
  </si>
  <si>
    <t>arroyo-rodriguez</t>
  </si>
  <si>
    <t>14006122CF10A</t>
  </si>
  <si>
    <t>william raber</t>
  </si>
  <si>
    <t>raber</t>
  </si>
  <si>
    <t>13012280CF10A</t>
  </si>
  <si>
    <t>anthony patfield</t>
  </si>
  <si>
    <t>patfield</t>
  </si>
  <si>
    <t>13012379MM10A</t>
  </si>
  <si>
    <t>14013988CF10A</t>
  </si>
  <si>
    <t>alexander blandford</t>
  </si>
  <si>
    <t>blandford</t>
  </si>
  <si>
    <t>14011056CF10A</t>
  </si>
  <si>
    <t>anthony lee</t>
  </si>
  <si>
    <t>14024994MU10A</t>
  </si>
  <si>
    <t>patrick morrison</t>
  </si>
  <si>
    <t>11019957CF10A</t>
  </si>
  <si>
    <t>13010667MM10A</t>
  </si>
  <si>
    <t>theodore mullins</t>
  </si>
  <si>
    <t>13012417MM10A</t>
  </si>
  <si>
    <t>14003870MM10A</t>
  </si>
  <si>
    <t>14006415MM10A</t>
  </si>
  <si>
    <t>glasford prehay</t>
  </si>
  <si>
    <t>glasford</t>
  </si>
  <si>
    <t>prehay</t>
  </si>
  <si>
    <t>13005992MM10A</t>
  </si>
  <si>
    <t>michael anthony</t>
  </si>
  <si>
    <t>hakeem fulton</t>
  </si>
  <si>
    <t>hakeem</t>
  </si>
  <si>
    <t>14002530CF10A</t>
  </si>
  <si>
    <t>14013845MM10A</t>
  </si>
  <si>
    <t>randell williams</t>
  </si>
  <si>
    <t>13018070MM10A</t>
  </si>
  <si>
    <t>15004682MM10A</t>
  </si>
  <si>
    <t>christina benemerito</t>
  </si>
  <si>
    <t>benemerito</t>
  </si>
  <si>
    <t>14013193CF10A</t>
  </si>
  <si>
    <t>16001203MM10A</t>
  </si>
  <si>
    <t>daniel diaz</t>
  </si>
  <si>
    <t>13000894CF10A</t>
  </si>
  <si>
    <t>13006375CF10A</t>
  </si>
  <si>
    <t>kenneth edelen</t>
  </si>
  <si>
    <t>edelen</t>
  </si>
  <si>
    <t>14004062MM10A</t>
  </si>
  <si>
    <t>14018144MM10A</t>
  </si>
  <si>
    <t>renet gabriel</t>
  </si>
  <si>
    <t>renet</t>
  </si>
  <si>
    <t>13004951CF10A</t>
  </si>
  <si>
    <t>14006538MM10A</t>
  </si>
  <si>
    <t>fanny pena</t>
  </si>
  <si>
    <t>fanny</t>
  </si>
  <si>
    <t>14001373CF10A</t>
  </si>
  <si>
    <t>victor ferguson</t>
  </si>
  <si>
    <t>14008980CF10A</t>
  </si>
  <si>
    <t>jesse payne</t>
  </si>
  <si>
    <t>13011631CF10A</t>
  </si>
  <si>
    <t>catrina flanagan</t>
  </si>
  <si>
    <t>catrina</t>
  </si>
  <si>
    <t>flanagan</t>
  </si>
  <si>
    <t>14011702MM10A</t>
  </si>
  <si>
    <t>miles kemp</t>
  </si>
  <si>
    <t>13012819CF10A</t>
  </si>
  <si>
    <t>tawon morrison</t>
  </si>
  <si>
    <t>tawon</t>
  </si>
  <si>
    <t>14012133CF10A</t>
  </si>
  <si>
    <t>jerry holston</t>
  </si>
  <si>
    <t>13012474MM10A</t>
  </si>
  <si>
    <t>14006894MM10A</t>
  </si>
  <si>
    <t>herbert johnson</t>
  </si>
  <si>
    <t>13007917CF10A</t>
  </si>
  <si>
    <t>14010333CF10A</t>
  </si>
  <si>
    <t>colin reddie</t>
  </si>
  <si>
    <t>reddie</t>
  </si>
  <si>
    <t>13016912CF10A</t>
  </si>
  <si>
    <t>gusdino zaren</t>
  </si>
  <si>
    <t>gusdino</t>
  </si>
  <si>
    <t>zaren</t>
  </si>
  <si>
    <t>14001756CF10A</t>
  </si>
  <si>
    <t>norrissie howard</t>
  </si>
  <si>
    <t>norrissie</t>
  </si>
  <si>
    <t>14003508MM10A</t>
  </si>
  <si>
    <t>14016766MM10A</t>
  </si>
  <si>
    <t>william mulligan</t>
  </si>
  <si>
    <t>mulligan</t>
  </si>
  <si>
    <t>13000013CF10A</t>
  </si>
  <si>
    <t>13000349MM10A</t>
  </si>
  <si>
    <t>jessica hayward</t>
  </si>
  <si>
    <t>hayward</t>
  </si>
  <si>
    <t>13016898CF10A</t>
  </si>
  <si>
    <t>mark alamo</t>
  </si>
  <si>
    <t>alamo</t>
  </si>
  <si>
    <t>13013142CF10A</t>
  </si>
  <si>
    <t>14004413MM10A</t>
  </si>
  <si>
    <t>evan rodriguez</t>
  </si>
  <si>
    <t>14017137MM10A</t>
  </si>
  <si>
    <t>eclaire salomon</t>
  </si>
  <si>
    <t>eclaire</t>
  </si>
  <si>
    <t>salomon</t>
  </si>
  <si>
    <t>13006354TC10A</t>
  </si>
  <si>
    <t>ponda burnett</t>
  </si>
  <si>
    <t>ponda</t>
  </si>
  <si>
    <t>13012839CF10A</t>
  </si>
  <si>
    <t>13018903MM10A</t>
  </si>
  <si>
    <t>anthony moscatiello</t>
  </si>
  <si>
    <t>moscatiello</t>
  </si>
  <si>
    <t>mallory williams</t>
  </si>
  <si>
    <t>13020378MM10A</t>
  </si>
  <si>
    <t>sivon hall</t>
  </si>
  <si>
    <t>sivon</t>
  </si>
  <si>
    <t>wesley fields</t>
  </si>
  <si>
    <t>14001079CF10A</t>
  </si>
  <si>
    <t>abel ozuna</t>
  </si>
  <si>
    <t>ozuna</t>
  </si>
  <si>
    <t>13006872CF10A</t>
  </si>
  <si>
    <t>john gilhauley</t>
  </si>
  <si>
    <t>gilhauley</t>
  </si>
  <si>
    <t>13004629CF10A</t>
  </si>
  <si>
    <t>joe wallace</t>
  </si>
  <si>
    <t>13004418CF10A</t>
  </si>
  <si>
    <t>joey pierce</t>
  </si>
  <si>
    <t>13011017CF10A</t>
  </si>
  <si>
    <t>james fox</t>
  </si>
  <si>
    <t>14009379CF10A</t>
  </si>
  <si>
    <t>14009443CF10A</t>
  </si>
  <si>
    <t>14015220CF10A</t>
  </si>
  <si>
    <t>shayne maloney</t>
  </si>
  <si>
    <t>maloney</t>
  </si>
  <si>
    <t>13019486MM10A</t>
  </si>
  <si>
    <t>miguel ruiz</t>
  </si>
  <si>
    <t>13005331CF10A</t>
  </si>
  <si>
    <t>dieuseul pierre</t>
  </si>
  <si>
    <t>dieuseul</t>
  </si>
  <si>
    <t>13006044MM10A</t>
  </si>
  <si>
    <t>dantonio frazier</t>
  </si>
  <si>
    <t>dantonio</t>
  </si>
  <si>
    <t>14005013MM10A</t>
  </si>
  <si>
    <t>john stanley</t>
  </si>
  <si>
    <t>14007714CF10A</t>
  </si>
  <si>
    <t>16001500CF10A</t>
  </si>
  <si>
    <t>daniel rauer</t>
  </si>
  <si>
    <t>rauer</t>
  </si>
  <si>
    <t>13019145TC10A</t>
  </si>
  <si>
    <t>matthew cunningham</t>
  </si>
  <si>
    <t>14012120CF10A</t>
  </si>
  <si>
    <t>tameka johnson</t>
  </si>
  <si>
    <t>12016319CF10A</t>
  </si>
  <si>
    <t>jose acosta</t>
  </si>
  <si>
    <t>14014166MM10A</t>
  </si>
  <si>
    <t>demont thomas</t>
  </si>
  <si>
    <t>demont</t>
  </si>
  <si>
    <t>14009375CF10A</t>
  </si>
  <si>
    <t>14009653CF10A</t>
  </si>
  <si>
    <t>marcus beachem</t>
  </si>
  <si>
    <t>beachem</t>
  </si>
  <si>
    <t>13022423MM10A</t>
  </si>
  <si>
    <t>angelo osceola</t>
  </si>
  <si>
    <t>14006607CF10A</t>
  </si>
  <si>
    <t>14007637CF10A</t>
  </si>
  <si>
    <t>mimmose nicolas</t>
  </si>
  <si>
    <t>mimmose</t>
  </si>
  <si>
    <t>13008991MM10A</t>
  </si>
  <si>
    <t>eniee austin</t>
  </si>
  <si>
    <t>eniee</t>
  </si>
  <si>
    <t>13016616CF10A</t>
  </si>
  <si>
    <t>15001024CF10A</t>
  </si>
  <si>
    <t>martin davis</t>
  </si>
  <si>
    <t>14016291MM10A</t>
  </si>
  <si>
    <t>timothy bedford</t>
  </si>
  <si>
    <t>bedford</t>
  </si>
  <si>
    <t>13012809TC10A</t>
  </si>
  <si>
    <t>kevin nunnery</t>
  </si>
  <si>
    <t>nunnery</t>
  </si>
  <si>
    <t>13005798CF10A</t>
  </si>
  <si>
    <t>13011151CF10A</t>
  </si>
  <si>
    <t>sedrick ross</t>
  </si>
  <si>
    <t>12009844CF10A</t>
  </si>
  <si>
    <t>leonard pell</t>
  </si>
  <si>
    <t>pell</t>
  </si>
  <si>
    <t>13004338CF10A</t>
  </si>
  <si>
    <t>alex arboleda</t>
  </si>
  <si>
    <t>14010461MM10A</t>
  </si>
  <si>
    <t>marco pannell</t>
  </si>
  <si>
    <t>pannell</t>
  </si>
  <si>
    <t>14015269CF10A</t>
  </si>
  <si>
    <t>nicole lewis</t>
  </si>
  <si>
    <t>14003902CF10A</t>
  </si>
  <si>
    <t>15015457TC30A</t>
  </si>
  <si>
    <t>westley mohammed</t>
  </si>
  <si>
    <t>westley</t>
  </si>
  <si>
    <t>13015696CF10A</t>
  </si>
  <si>
    <t>andres power</t>
  </si>
  <si>
    <t>13000207CF10A</t>
  </si>
  <si>
    <t>mindy morris</t>
  </si>
  <si>
    <t>mindy</t>
  </si>
  <si>
    <t>13016686CF10A</t>
  </si>
  <si>
    <t>14005763CF10A</t>
  </si>
  <si>
    <t>14016017MM10A</t>
  </si>
  <si>
    <t>anisa kumar</t>
  </si>
  <si>
    <t>anisa</t>
  </si>
  <si>
    <t>13017267CF10A</t>
  </si>
  <si>
    <t>andy cruz</t>
  </si>
  <si>
    <t>13017206CF10A</t>
  </si>
  <si>
    <t>justin armstrong</t>
  </si>
  <si>
    <t>13022700MM10A</t>
  </si>
  <si>
    <t>clarence westbrook</t>
  </si>
  <si>
    <t>13007623CF10A</t>
  </si>
  <si>
    <t>jeffrey fulton</t>
  </si>
  <si>
    <t>11016558CF10A</t>
  </si>
  <si>
    <t>jamal whitsett</t>
  </si>
  <si>
    <t>whitsett</t>
  </si>
  <si>
    <t>14004534CF10A</t>
  </si>
  <si>
    <t>wilfred bryan</t>
  </si>
  <si>
    <t>13002611CF10A</t>
  </si>
  <si>
    <t>Uttering Worthless Check +$150</t>
  </si>
  <si>
    <t>13011810CF10A</t>
  </si>
  <si>
    <t>leroy tyler</t>
  </si>
  <si>
    <t>14015510CF10A</t>
  </si>
  <si>
    <t>15019182TC10A</t>
  </si>
  <si>
    <t>abel fernandez</t>
  </si>
  <si>
    <t>11008191CF10A</t>
  </si>
  <si>
    <t>jailton sousa</t>
  </si>
  <si>
    <t>jailton</t>
  </si>
  <si>
    <t>sousa</t>
  </si>
  <si>
    <t>14000873CF10A</t>
  </si>
  <si>
    <t>breana gibson</t>
  </si>
  <si>
    <t>breana</t>
  </si>
  <si>
    <t>14011366MM10A</t>
  </si>
  <si>
    <t>dequaiver williams</t>
  </si>
  <si>
    <t>dequaiver</t>
  </si>
  <si>
    <t>14013658CF10A</t>
  </si>
  <si>
    <t>jeremy daniels</t>
  </si>
  <si>
    <t>14010331CF10A</t>
  </si>
  <si>
    <t>paul kitchen</t>
  </si>
  <si>
    <t>13001443MM10A</t>
  </si>
  <si>
    <t>15004095CF10A</t>
  </si>
  <si>
    <t>samantha feliciano</t>
  </si>
  <si>
    <t>14005473CF10A</t>
  </si>
  <si>
    <t>15001621MM30A</t>
  </si>
  <si>
    <t>daniel weisberger</t>
  </si>
  <si>
    <t>weisberger</t>
  </si>
  <si>
    <t>13001078CF10A</t>
  </si>
  <si>
    <t>shane slocum</t>
  </si>
  <si>
    <t>14008257CF10A</t>
  </si>
  <si>
    <t>heather brown</t>
  </si>
  <si>
    <t>14015102CF10A</t>
  </si>
  <si>
    <t>bernard miller</t>
  </si>
  <si>
    <t>13014652CF10A</t>
  </si>
  <si>
    <t>14045103TC10A</t>
  </si>
  <si>
    <t>michael green</t>
  </si>
  <si>
    <t>13004542MM10A</t>
  </si>
  <si>
    <t>13057325TC30A</t>
  </si>
  <si>
    <t>13015962MM10A</t>
  </si>
  <si>
    <t>14014564TC10A</t>
  </si>
  <si>
    <t>brenley johnson</t>
  </si>
  <si>
    <t>brenley</t>
  </si>
  <si>
    <t>13014124CF10A</t>
  </si>
  <si>
    <t>kenneth sabino</t>
  </si>
  <si>
    <t>sabino</t>
  </si>
  <si>
    <t>13019708MM10A</t>
  </si>
  <si>
    <t>15075250TC30A</t>
  </si>
  <si>
    <t>altero lawrence</t>
  </si>
  <si>
    <t>altero</t>
  </si>
  <si>
    <t>14002292CF10A</t>
  </si>
  <si>
    <t>14003320CF10A</t>
  </si>
  <si>
    <t>junnie accius</t>
  </si>
  <si>
    <t>junnie</t>
  </si>
  <si>
    <t>accius</t>
  </si>
  <si>
    <t>14009133CF10A</t>
  </si>
  <si>
    <t>roger cooper</t>
  </si>
  <si>
    <t>14017009MM10A</t>
  </si>
  <si>
    <t>15004773MM10A</t>
  </si>
  <si>
    <t>marie exume</t>
  </si>
  <si>
    <t>exume</t>
  </si>
  <si>
    <t>13000901CF10A</t>
  </si>
  <si>
    <t>14009090CF10A</t>
  </si>
  <si>
    <t>robert rosamelia</t>
  </si>
  <si>
    <t>rosamelia</t>
  </si>
  <si>
    <t>14013969CF10A</t>
  </si>
  <si>
    <t>leon manson</t>
  </si>
  <si>
    <t>manson</t>
  </si>
  <si>
    <t>13012035CF10A</t>
  </si>
  <si>
    <t>shila kalichman</t>
  </si>
  <si>
    <t>shila</t>
  </si>
  <si>
    <t>kalichman</t>
  </si>
  <si>
    <t>12012443CF10A</t>
  </si>
  <si>
    <t>14006223CF10A</t>
  </si>
  <si>
    <t>antoine appleton</t>
  </si>
  <si>
    <t>appleton</t>
  </si>
  <si>
    <t>14012681MM10A</t>
  </si>
  <si>
    <t>alan hughes</t>
  </si>
  <si>
    <t>13014361CF10A</t>
  </si>
  <si>
    <t>terry brown</t>
  </si>
  <si>
    <t>storm palmer</t>
  </si>
  <si>
    <t>13004312MM10A</t>
  </si>
  <si>
    <t>evintz etienne</t>
  </si>
  <si>
    <t>evintz</t>
  </si>
  <si>
    <t>14002865CF10A</t>
  </si>
  <si>
    <t>14012776CF10A</t>
  </si>
  <si>
    <t>timothy baldwin</t>
  </si>
  <si>
    <t>13008689MM10A</t>
  </si>
  <si>
    <t>15015844TC40A</t>
  </si>
  <si>
    <t>carlo marra</t>
  </si>
  <si>
    <t>marra</t>
  </si>
  <si>
    <t>12017311CF10A</t>
  </si>
  <si>
    <t>15058864TC40A</t>
  </si>
  <si>
    <t>ronald pierre</t>
  </si>
  <si>
    <t>13011852CF10A</t>
  </si>
  <si>
    <t>16007279TC20A</t>
  </si>
  <si>
    <t>michael marafino</t>
  </si>
  <si>
    <t>marafino</t>
  </si>
  <si>
    <t>14001058CF10A</t>
  </si>
  <si>
    <t>14013930MM10A</t>
  </si>
  <si>
    <t>jeffrey smith</t>
  </si>
  <si>
    <t>14014414CF10A</t>
  </si>
  <si>
    <t>bienvenido valoy</t>
  </si>
  <si>
    <t>bienvenido</t>
  </si>
  <si>
    <t>valoy</t>
  </si>
  <si>
    <t>14013596CF10A</t>
  </si>
  <si>
    <t>15008069CF10A</t>
  </si>
  <si>
    <t>gregory bishop</t>
  </si>
  <si>
    <t>13006352CF10A</t>
  </si>
  <si>
    <t>michael comisky</t>
  </si>
  <si>
    <t>comisky</t>
  </si>
  <si>
    <t>allen wilson</t>
  </si>
  <si>
    <t>14010434CF10A</t>
  </si>
  <si>
    <t>connor smith</t>
  </si>
  <si>
    <t>connor</t>
  </si>
  <si>
    <t>14015913CF10A</t>
  </si>
  <si>
    <t>john gray</t>
  </si>
  <si>
    <t>14006807MM10A</t>
  </si>
  <si>
    <t>aurelia coffey</t>
  </si>
  <si>
    <t>aurelia</t>
  </si>
  <si>
    <t>coffey</t>
  </si>
  <si>
    <t>14001313CF10A</t>
  </si>
  <si>
    <t>dyan nichols</t>
  </si>
  <si>
    <t>dyan</t>
  </si>
  <si>
    <t>08015281CF10A</t>
  </si>
  <si>
    <t>robernis perez</t>
  </si>
  <si>
    <t>robernis</t>
  </si>
  <si>
    <t>14015413CF10A</t>
  </si>
  <si>
    <t>george melbourne</t>
  </si>
  <si>
    <t>melbourne</t>
  </si>
  <si>
    <t>13007601MM10A</t>
  </si>
  <si>
    <t>jesus hernandez</t>
  </si>
  <si>
    <t>13000286CF10A</t>
  </si>
  <si>
    <t>14013741CF10A</t>
  </si>
  <si>
    <t>joseph carwell</t>
  </si>
  <si>
    <t>carwell</t>
  </si>
  <si>
    <t>14002864CF10A</t>
  </si>
  <si>
    <t>marcial ortiz</t>
  </si>
  <si>
    <t>14019134MU10A</t>
  </si>
  <si>
    <t>yuri cancinos</t>
  </si>
  <si>
    <t>yuri</t>
  </si>
  <si>
    <t>cancinos</t>
  </si>
  <si>
    <t>11018005CF10A</t>
  </si>
  <si>
    <t>grace harris</t>
  </si>
  <si>
    <t>13008356MM10A</t>
  </si>
  <si>
    <t>dorian fields</t>
  </si>
  <si>
    <t>13015684CF10A</t>
  </si>
  <si>
    <t>tyler wright</t>
  </si>
  <si>
    <t>13010743CF10A</t>
  </si>
  <si>
    <t>barel sands</t>
  </si>
  <si>
    <t>barel</t>
  </si>
  <si>
    <t>14013369CF10A</t>
  </si>
  <si>
    <t>16002276MM10A</t>
  </si>
  <si>
    <t>carlos garcia</t>
  </si>
  <si>
    <t>14001630CF10A</t>
  </si>
  <si>
    <t>13004184CF10A</t>
  </si>
  <si>
    <t>xavier hillard</t>
  </si>
  <si>
    <t>hillard</t>
  </si>
  <si>
    <t>13004332CF10A</t>
  </si>
  <si>
    <t>13021361MM10A</t>
  </si>
  <si>
    <t>barclay beljour</t>
  </si>
  <si>
    <t>barclay</t>
  </si>
  <si>
    <t>beljour</t>
  </si>
  <si>
    <t>14001510CF10A</t>
  </si>
  <si>
    <t>william murrell</t>
  </si>
  <si>
    <t>11020036MM10A</t>
  </si>
  <si>
    <t>14053769TC20A</t>
  </si>
  <si>
    <t>tony miller</t>
  </si>
  <si>
    <t>13004160CF10A</t>
  </si>
  <si>
    <t>14005559MM10A</t>
  </si>
  <si>
    <t>caleb fields</t>
  </si>
  <si>
    <t>caleb</t>
  </si>
  <si>
    <t>14013568CF10A</t>
  </si>
  <si>
    <t>15006193CF10A</t>
  </si>
  <si>
    <t>jennifer smith</t>
  </si>
  <si>
    <t>13015040CF10A</t>
  </si>
  <si>
    <t>sulamyn molli</t>
  </si>
  <si>
    <t>sulamyn</t>
  </si>
  <si>
    <t>molli</t>
  </si>
  <si>
    <t>14012723MM10A</t>
  </si>
  <si>
    <t>lucien antoine</t>
  </si>
  <si>
    <t>14001305CF10A</t>
  </si>
  <si>
    <t>16000672MM20A</t>
  </si>
  <si>
    <t>nikita notise</t>
  </si>
  <si>
    <t>nikita</t>
  </si>
  <si>
    <t>14012961CF10A</t>
  </si>
  <si>
    <t>matthew whittington</t>
  </si>
  <si>
    <t>13001123MO10A</t>
  </si>
  <si>
    <t>stephen james</t>
  </si>
  <si>
    <t>kasha matthews</t>
  </si>
  <si>
    <t>kasha</t>
  </si>
  <si>
    <t>13005677CF10A</t>
  </si>
  <si>
    <t>ricky gamble</t>
  </si>
  <si>
    <t>gamble</t>
  </si>
  <si>
    <t>13001369CF10A</t>
  </si>
  <si>
    <t>14012506MM10A</t>
  </si>
  <si>
    <t>dean parks</t>
  </si>
  <si>
    <t>14000170MM10A</t>
  </si>
  <si>
    <t>14009121CF10A</t>
  </si>
  <si>
    <t>Deliver Cocaine 1000FT Park</t>
  </si>
  <si>
    <t>timothy colvin</t>
  </si>
  <si>
    <t>colvin</t>
  </si>
  <si>
    <t>13003349CF10A</t>
  </si>
  <si>
    <t>daniel ewing</t>
  </si>
  <si>
    <t>14034929MU10A</t>
  </si>
  <si>
    <t>gustavo perli</t>
  </si>
  <si>
    <t>perli</t>
  </si>
  <si>
    <t>14008709CF10A</t>
  </si>
  <si>
    <t>zachary lotierzo</t>
  </si>
  <si>
    <t>lotierzo</t>
  </si>
  <si>
    <t>13016347CF10A</t>
  </si>
  <si>
    <t>daniel malgaard</t>
  </si>
  <si>
    <t>malgaard</t>
  </si>
  <si>
    <t>quentin bullard</t>
  </si>
  <si>
    <t>quentin</t>
  </si>
  <si>
    <t>bullard</t>
  </si>
  <si>
    <t>14011088MM10A</t>
  </si>
  <si>
    <t>15004224CF10A</t>
  </si>
  <si>
    <t>ruslan delgado</t>
  </si>
  <si>
    <t>ruslan</t>
  </si>
  <si>
    <t>13000906MM10A</t>
  </si>
  <si>
    <t>carlos martinez</t>
  </si>
  <si>
    <t>13002368MM10A</t>
  </si>
  <si>
    <t>julio rodriguez</t>
  </si>
  <si>
    <t>14002291MM10A</t>
  </si>
  <si>
    <t>arthur andreu</t>
  </si>
  <si>
    <t>13002419MM10A</t>
  </si>
  <si>
    <t>13012542MM10A</t>
  </si>
  <si>
    <t>oscar perez-godinez</t>
  </si>
  <si>
    <t>perez-godinez</t>
  </si>
  <si>
    <t>13016916TC10A</t>
  </si>
  <si>
    <t>clifton hiott</t>
  </si>
  <si>
    <t>hiott</t>
  </si>
  <si>
    <t>13008836MM10A</t>
  </si>
  <si>
    <t>herman holmes</t>
  </si>
  <si>
    <t>13007510CF10A</t>
  </si>
  <si>
    <t>curtis gervin</t>
  </si>
  <si>
    <t>gervin</t>
  </si>
  <si>
    <t>14010959MM10A</t>
  </si>
  <si>
    <t>tremaine johnson</t>
  </si>
  <si>
    <t>13013251CF10A</t>
  </si>
  <si>
    <t>13020626MO10A</t>
  </si>
  <si>
    <t>tafari lawrence</t>
  </si>
  <si>
    <t>tafari</t>
  </si>
  <si>
    <t>14013717MM10A</t>
  </si>
  <si>
    <t>roosevelt jeanpierre</t>
  </si>
  <si>
    <t>12055771TC10A</t>
  </si>
  <si>
    <t>joseph shears</t>
  </si>
  <si>
    <t>shears</t>
  </si>
  <si>
    <t>12018308CF10A</t>
  </si>
  <si>
    <t>loretta carroll</t>
  </si>
  <si>
    <t>loretta</t>
  </si>
  <si>
    <t>14019719MU10A</t>
  </si>
  <si>
    <t>wilton uceta</t>
  </si>
  <si>
    <t>wilton</t>
  </si>
  <si>
    <t>uceta</t>
  </si>
  <si>
    <t>14012005CF10A</t>
  </si>
  <si>
    <t>david smith</t>
  </si>
  <si>
    <t>13011030CF10A</t>
  </si>
  <si>
    <t>bryan mcdougle</t>
  </si>
  <si>
    <t>13012444CF10A</t>
  </si>
  <si>
    <t>jaimie peterson</t>
  </si>
  <si>
    <t>jaimie</t>
  </si>
  <si>
    <t>14000484CF10A</t>
  </si>
  <si>
    <t>kamile thompson</t>
  </si>
  <si>
    <t>kamile</t>
  </si>
  <si>
    <t>14012615CF10A</t>
  </si>
  <si>
    <t>simone reyes</t>
  </si>
  <si>
    <t>frenel cajilus</t>
  </si>
  <si>
    <t>frenel</t>
  </si>
  <si>
    <t>cajilus</t>
  </si>
  <si>
    <t>09018555CF10A</t>
  </si>
  <si>
    <t>edwice saintlouis</t>
  </si>
  <si>
    <t>edwice</t>
  </si>
  <si>
    <t>14013644CF10A</t>
  </si>
  <si>
    <t>latravien king</t>
  </si>
  <si>
    <t>latravien</t>
  </si>
  <si>
    <t>14005215CF10A</t>
  </si>
  <si>
    <t>jack darlington</t>
  </si>
  <si>
    <t>darlington</t>
  </si>
  <si>
    <t>14008372CF10A</t>
  </si>
  <si>
    <t>15007065MM10A</t>
  </si>
  <si>
    <t>leslie slager</t>
  </si>
  <si>
    <t>slager</t>
  </si>
  <si>
    <t>13000872MM10A</t>
  </si>
  <si>
    <t>richard howe</t>
  </si>
  <si>
    <t>howe</t>
  </si>
  <si>
    <t>14007327MM10A</t>
  </si>
  <si>
    <t>akeel franklin</t>
  </si>
  <si>
    <t>akeel</t>
  </si>
  <si>
    <t>14001350CF10A</t>
  </si>
  <si>
    <t>14010545MM10A</t>
  </si>
  <si>
    <t>16001450CF10A</t>
  </si>
  <si>
    <t>manal omar</t>
  </si>
  <si>
    <t>manal</t>
  </si>
  <si>
    <t>14008675CF10A</t>
  </si>
  <si>
    <t>joffre tello</t>
  </si>
  <si>
    <t>joffre</t>
  </si>
  <si>
    <t>tello</t>
  </si>
  <si>
    <t>13009345MM10A</t>
  </si>
  <si>
    <t>13019785MM10A</t>
  </si>
  <si>
    <t>sanjay barrows</t>
  </si>
  <si>
    <t>barrows</t>
  </si>
  <si>
    <t>14005213CF10A</t>
  </si>
  <si>
    <t>diana kennedy</t>
  </si>
  <si>
    <t>erik manning</t>
  </si>
  <si>
    <t>13022562MM10A</t>
  </si>
  <si>
    <t>clinton stoney</t>
  </si>
  <si>
    <t>stoney</t>
  </si>
  <si>
    <t>13005976MM10A</t>
  </si>
  <si>
    <t>benjamin hines</t>
  </si>
  <si>
    <t>13012234CF10A</t>
  </si>
  <si>
    <t>kiyoshi tanaka-bustios</t>
  </si>
  <si>
    <t>kiyoshi</t>
  </si>
  <si>
    <t>tanaka-bustios</t>
  </si>
  <si>
    <t>13011476CF10A</t>
  </si>
  <si>
    <t>joseph magana</t>
  </si>
  <si>
    <t>14013787CF10A</t>
  </si>
  <si>
    <t>15007339MM10A</t>
  </si>
  <si>
    <t>josh sokol</t>
  </si>
  <si>
    <t>josh</t>
  </si>
  <si>
    <t>sokol</t>
  </si>
  <si>
    <t>14017032CF10A</t>
  </si>
  <si>
    <t>jonnie ferris</t>
  </si>
  <si>
    <t>jonnie</t>
  </si>
  <si>
    <t>ferris</t>
  </si>
  <si>
    <t>13004518CF10A</t>
  </si>
  <si>
    <t>Unlawful Conveyance of Fuel</t>
  </si>
  <si>
    <t>cherryl clicouot</t>
  </si>
  <si>
    <t>cherryl</t>
  </si>
  <si>
    <t>clicouot</t>
  </si>
  <si>
    <t>14007710MM10A</t>
  </si>
  <si>
    <t>elvis bryan</t>
  </si>
  <si>
    <t>13003595CF10A</t>
  </si>
  <si>
    <t>13010546CF10A</t>
  </si>
  <si>
    <t>christopher clingan</t>
  </si>
  <si>
    <t>clingan</t>
  </si>
  <si>
    <t>12003600CF10A</t>
  </si>
  <si>
    <t>mikrko casalino</t>
  </si>
  <si>
    <t>mikrko</t>
  </si>
  <si>
    <t>casalino</t>
  </si>
  <si>
    <t>14005510MM10A</t>
  </si>
  <si>
    <t>abria gooden</t>
  </si>
  <si>
    <t>abria</t>
  </si>
  <si>
    <t>14007722MM10A</t>
  </si>
  <si>
    <t>luis banquero</t>
  </si>
  <si>
    <t>banquero</t>
  </si>
  <si>
    <t>charles mcintyre</t>
  </si>
  <si>
    <t>12012106CF10A</t>
  </si>
  <si>
    <t>francis franum</t>
  </si>
  <si>
    <t>franum</t>
  </si>
  <si>
    <t>13005996MM10A</t>
  </si>
  <si>
    <t>14046590TC40A</t>
  </si>
  <si>
    <t>eben boyd</t>
  </si>
  <si>
    <t>eben</t>
  </si>
  <si>
    <t>mokiader bhuiyan</t>
  </si>
  <si>
    <t>mokiader</t>
  </si>
  <si>
    <t>bhuiyan</t>
  </si>
  <si>
    <t>14007825CF10A</t>
  </si>
  <si>
    <t>Dispense Optical Dev w/out Prescr</t>
  </si>
  <si>
    <t>joe porter</t>
  </si>
  <si>
    <t>14012675CF10A</t>
  </si>
  <si>
    <t>14016419MM10A</t>
  </si>
  <si>
    <t>15013027MM10A</t>
  </si>
  <si>
    <t>scott palmer</t>
  </si>
  <si>
    <t>14012206CF10A</t>
  </si>
  <si>
    <t>richar ayme</t>
  </si>
  <si>
    <t>richar</t>
  </si>
  <si>
    <t>ayme</t>
  </si>
  <si>
    <t>14003189CF10A</t>
  </si>
  <si>
    <t>barry downs</t>
  </si>
  <si>
    <t>13001758CF10A</t>
  </si>
  <si>
    <t>arealious grier</t>
  </si>
  <si>
    <t>arealious</t>
  </si>
  <si>
    <t>13004836CF10A</t>
  </si>
  <si>
    <t>jonathan braddy</t>
  </si>
  <si>
    <t>braddy</t>
  </si>
  <si>
    <t>14007019CF10A</t>
  </si>
  <si>
    <t>vilardin cleophar</t>
  </si>
  <si>
    <t>vilardin</t>
  </si>
  <si>
    <t>cleophar</t>
  </si>
  <si>
    <t>13014265CF10A</t>
  </si>
  <si>
    <t>oneil nelson</t>
  </si>
  <si>
    <t>13001964CF10A</t>
  </si>
  <si>
    <t>15033489TC40A</t>
  </si>
  <si>
    <t>cindy sutton</t>
  </si>
  <si>
    <t>13016393CF10A</t>
  </si>
  <si>
    <t>paola collado-izquierdo</t>
  </si>
  <si>
    <t>collado-izquierdo</t>
  </si>
  <si>
    <t>13004237MM10A</t>
  </si>
  <si>
    <t>seamus limato</t>
  </si>
  <si>
    <t>seamus</t>
  </si>
  <si>
    <t>limato</t>
  </si>
  <si>
    <t>14011569CF10A</t>
  </si>
  <si>
    <t>15003807CF10A</t>
  </si>
  <si>
    <t>arturo brown</t>
  </si>
  <si>
    <t>14004520CF10A</t>
  </si>
  <si>
    <t>ryan huckabee</t>
  </si>
  <si>
    <t>huckabee</t>
  </si>
  <si>
    <t>14011634CF10A</t>
  </si>
  <si>
    <t>lucius favors</t>
  </si>
  <si>
    <t>favors</t>
  </si>
  <si>
    <t>14016103MM10A</t>
  </si>
  <si>
    <t>nikenson nicolas</t>
  </si>
  <si>
    <t>nikenson</t>
  </si>
  <si>
    <t>13010980CF10A</t>
  </si>
  <si>
    <t>13014252CF10A</t>
  </si>
  <si>
    <t>andrew tarr</t>
  </si>
  <si>
    <t>13008447TC10A</t>
  </si>
  <si>
    <t>darwin briceno</t>
  </si>
  <si>
    <t>14003681CF10A</t>
  </si>
  <si>
    <t>crystal rushton</t>
  </si>
  <si>
    <t>rushton</t>
  </si>
  <si>
    <t>13006615CF10A</t>
  </si>
  <si>
    <t>16000990CF10A</t>
  </si>
  <si>
    <t>bernard edwards</t>
  </si>
  <si>
    <t>13003939MM10A</t>
  </si>
  <si>
    <t>reginald rasbin</t>
  </si>
  <si>
    <t>rasbin</t>
  </si>
  <si>
    <t>12012979CF10A</t>
  </si>
  <si>
    <t>baretta butler</t>
  </si>
  <si>
    <t>baretta</t>
  </si>
  <si>
    <t>13003084CF10A</t>
  </si>
  <si>
    <t>13023261MM10A</t>
  </si>
  <si>
    <t>15015721CF10A</t>
  </si>
  <si>
    <t>robson figueiredo</t>
  </si>
  <si>
    <t>figueiredo</t>
  </si>
  <si>
    <t>13009808MM10A</t>
  </si>
  <si>
    <t>chandler tarquino</t>
  </si>
  <si>
    <t>chandler</t>
  </si>
  <si>
    <t>tarquino</t>
  </si>
  <si>
    <t>13001141CF10A</t>
  </si>
  <si>
    <t>14002701CF10A</t>
  </si>
  <si>
    <t>shakime brown</t>
  </si>
  <si>
    <t>shakime</t>
  </si>
  <si>
    <t>14011439CF10A</t>
  </si>
  <si>
    <t>15006778MM10A</t>
  </si>
  <si>
    <t>devante boyd</t>
  </si>
  <si>
    <t>14008867CF10A</t>
  </si>
  <si>
    <t>14001062CF10A</t>
  </si>
  <si>
    <t>14001135CF10A</t>
  </si>
  <si>
    <t>wilberto alegria</t>
  </si>
  <si>
    <t>wilberto</t>
  </si>
  <si>
    <t>alegria</t>
  </si>
  <si>
    <t>12000821CF10A</t>
  </si>
  <si>
    <t>lashunda cobb</t>
  </si>
  <si>
    <t>14002241MM10A</t>
  </si>
  <si>
    <t>15013996TC30A</t>
  </si>
  <si>
    <t>angel serrano</t>
  </si>
  <si>
    <t>13010167MM10A</t>
  </si>
  <si>
    <t>marlon jackson</t>
  </si>
  <si>
    <t>11019971CF10A</t>
  </si>
  <si>
    <t>14007680MM10A</t>
  </si>
  <si>
    <t>16001515CF10A</t>
  </si>
  <si>
    <t>joshua soden</t>
  </si>
  <si>
    <t>soden</t>
  </si>
  <si>
    <t>13000592CF10A</t>
  </si>
  <si>
    <t>calvin feagin</t>
  </si>
  <si>
    <t>feagin</t>
  </si>
  <si>
    <t>14011144CF10A</t>
  </si>
  <si>
    <t>16000108MM40A</t>
  </si>
  <si>
    <t>tyrus hicks</t>
  </si>
  <si>
    <t>tyrus</t>
  </si>
  <si>
    <t>14008093CF10A</t>
  </si>
  <si>
    <t>14014824MM10A</t>
  </si>
  <si>
    <t>martez cooper</t>
  </si>
  <si>
    <t>martez</t>
  </si>
  <si>
    <t>13014897CF10A</t>
  </si>
  <si>
    <t>14009665MM10A</t>
  </si>
  <si>
    <t>14001860CF10A</t>
  </si>
  <si>
    <t>philip hegarty</t>
  </si>
  <si>
    <t>hegarty</t>
  </si>
  <si>
    <t>14001696MM10A</t>
  </si>
  <si>
    <t>15026334TC10A</t>
  </si>
  <si>
    <t>tommy walden</t>
  </si>
  <si>
    <t>walden</t>
  </si>
  <si>
    <t>13002948CF10A</t>
  </si>
  <si>
    <t>marquel mathis</t>
  </si>
  <si>
    <t>marquel</t>
  </si>
  <si>
    <t>14006737CF10A</t>
  </si>
  <si>
    <t>gustavo sanchez</t>
  </si>
  <si>
    <t>13007597MM10A</t>
  </si>
  <si>
    <t>kim anthony</t>
  </si>
  <si>
    <t>12018456CF10A</t>
  </si>
  <si>
    <t>vincent ware</t>
  </si>
  <si>
    <t>14012084MM10A</t>
  </si>
  <si>
    <t>vincent stanley</t>
  </si>
  <si>
    <t>13011094CF10A</t>
  </si>
  <si>
    <t>15003009CF10A</t>
  </si>
  <si>
    <t>raymond domingo</t>
  </si>
  <si>
    <t>rene castro</t>
  </si>
  <si>
    <t>13000593CF10A</t>
  </si>
  <si>
    <t>13013038CF10A</t>
  </si>
  <si>
    <t>gabriel cerenzia</t>
  </si>
  <si>
    <t>cerenzia</t>
  </si>
  <si>
    <t>13017049MM10A</t>
  </si>
  <si>
    <t>scott konija</t>
  </si>
  <si>
    <t>konija</t>
  </si>
  <si>
    <t>13016462MM10A</t>
  </si>
  <si>
    <t>raymond burks</t>
  </si>
  <si>
    <t>eriam penate</t>
  </si>
  <si>
    <t>eriam</t>
  </si>
  <si>
    <t>penate</t>
  </si>
  <si>
    <t>13010573CF10A</t>
  </si>
  <si>
    <t>josha singletary</t>
  </si>
  <si>
    <t>josha</t>
  </si>
  <si>
    <t>14004716MM10A</t>
  </si>
  <si>
    <t>denae desvergers</t>
  </si>
  <si>
    <t>denae</t>
  </si>
  <si>
    <t>14014900CF10A</t>
  </si>
  <si>
    <t>jose portillo</t>
  </si>
  <si>
    <t>portillo</t>
  </si>
  <si>
    <t>14004208CF10A</t>
  </si>
  <si>
    <t>stacey bustillo</t>
  </si>
  <si>
    <t>bustillo</t>
  </si>
  <si>
    <t>14011614CF10A</t>
  </si>
  <si>
    <t>15005564CF10A</t>
  </si>
  <si>
    <t>brent gillet</t>
  </si>
  <si>
    <t>gillet</t>
  </si>
  <si>
    <t>13001409CF10A</t>
  </si>
  <si>
    <t>13005928CF10A</t>
  </si>
  <si>
    <t>dematris symonette</t>
  </si>
  <si>
    <t>dematris</t>
  </si>
  <si>
    <t>symonette</t>
  </si>
  <si>
    <t>13001924MM10A</t>
  </si>
  <si>
    <t>15005447MM10A</t>
  </si>
  <si>
    <t>michael cerniglia</t>
  </si>
  <si>
    <t>cerniglia</t>
  </si>
  <si>
    <t>13010921CF10A</t>
  </si>
  <si>
    <t>tavon jones</t>
  </si>
  <si>
    <t>14015089CF10A</t>
  </si>
  <si>
    <t>brandon scott</t>
  </si>
  <si>
    <t>14006344CF10A</t>
  </si>
  <si>
    <t>michael lowe</t>
  </si>
  <si>
    <t>13003041CF10A</t>
  </si>
  <si>
    <t>13011110CF10A</t>
  </si>
  <si>
    <t>nancy brewer</t>
  </si>
  <si>
    <t>13003404CF10A</t>
  </si>
  <si>
    <t>anthony milner</t>
  </si>
  <si>
    <t>milner</t>
  </si>
  <si>
    <t>14001225CF10A</t>
  </si>
  <si>
    <t>15001275CF10A</t>
  </si>
  <si>
    <t>christian giraldo</t>
  </si>
  <si>
    <t>giraldo</t>
  </si>
  <si>
    <t>13018598MM10A</t>
  </si>
  <si>
    <t>larry andrews</t>
  </si>
  <si>
    <t>14016104CF10A</t>
  </si>
  <si>
    <t>15000369MM20A</t>
  </si>
  <si>
    <t>keith mccray</t>
  </si>
  <si>
    <t>14012178MM10A</t>
  </si>
  <si>
    <t>mario echeverri</t>
  </si>
  <si>
    <t>echeverri</t>
  </si>
  <si>
    <t>14008749CF10A</t>
  </si>
  <si>
    <t>willie jeans</t>
  </si>
  <si>
    <t>jeans</t>
  </si>
  <si>
    <t>12010637CF10A</t>
  </si>
  <si>
    <t>gibrian wilson</t>
  </si>
  <si>
    <t>gibrian</t>
  </si>
  <si>
    <t>13005941CF10A</t>
  </si>
  <si>
    <t>blake thompson</t>
  </si>
  <si>
    <t>14003506CF10A</t>
  </si>
  <si>
    <t>foufoune junior</t>
  </si>
  <si>
    <t>foufoune</t>
  </si>
  <si>
    <t>13002945CF10A</t>
  </si>
  <si>
    <t>trevor duhaney</t>
  </si>
  <si>
    <t>duhaney</t>
  </si>
  <si>
    <t>13002565MM10A</t>
  </si>
  <si>
    <t>shane rhoden</t>
  </si>
  <si>
    <t>rhoden</t>
  </si>
  <si>
    <t>13002942CF10A</t>
  </si>
  <si>
    <t>daniel martin</t>
  </si>
  <si>
    <t>13007726CF10A</t>
  </si>
  <si>
    <t>wilnick lozandier</t>
  </si>
  <si>
    <t>wilnick</t>
  </si>
  <si>
    <t>lozandier</t>
  </si>
  <si>
    <t>13007116CF10A</t>
  </si>
  <si>
    <t>phylicia littleton</t>
  </si>
  <si>
    <t>phylicia</t>
  </si>
  <si>
    <t>littleton</t>
  </si>
  <si>
    <t>13011536CF10A</t>
  </si>
  <si>
    <t>molly ferch</t>
  </si>
  <si>
    <t>molly</t>
  </si>
  <si>
    <t>ferch</t>
  </si>
  <si>
    <t>14017905MM10A</t>
  </si>
  <si>
    <t>richard schwartz</t>
  </si>
  <si>
    <t>14009401MM10A</t>
  </si>
  <si>
    <t>sara gerald</t>
  </si>
  <si>
    <t>14012782CF10A</t>
  </si>
  <si>
    <t>15055062TC40A</t>
  </si>
  <si>
    <t>timothy brown</t>
  </si>
  <si>
    <t>11020963CF10A</t>
  </si>
  <si>
    <t>sekeyia dejean</t>
  </si>
  <si>
    <t>sekeyia</t>
  </si>
  <si>
    <t>dejean</t>
  </si>
  <si>
    <t>14011919MM10A</t>
  </si>
  <si>
    <t>15012566TC30A</t>
  </si>
  <si>
    <t>kavair guyher</t>
  </si>
  <si>
    <t>kavair</t>
  </si>
  <si>
    <t>guyher</t>
  </si>
  <si>
    <t>14016645CF10A</t>
  </si>
  <si>
    <t>leonard harrell</t>
  </si>
  <si>
    <t>13016333CF10A</t>
  </si>
  <si>
    <t>edwin coleman</t>
  </si>
  <si>
    <t>08027204MM10A</t>
  </si>
  <si>
    <t>laura villegasvillegas</t>
  </si>
  <si>
    <t>villegasvillegas</t>
  </si>
  <si>
    <t>shaquile graneau</t>
  </si>
  <si>
    <t>shaquile</t>
  </si>
  <si>
    <t>graneau</t>
  </si>
  <si>
    <t>13013508CF10A</t>
  </si>
  <si>
    <t>14001868TC20A</t>
  </si>
  <si>
    <t>Fail Change Address On Veh Reg</t>
  </si>
  <si>
    <t>patrick salcedo</t>
  </si>
  <si>
    <t>13013648CF10A</t>
  </si>
  <si>
    <t>carol hopkinson</t>
  </si>
  <si>
    <t>hopkinson</t>
  </si>
  <si>
    <t>13002110CF10A</t>
  </si>
  <si>
    <t>danny martin</t>
  </si>
  <si>
    <t>14015424CF10A</t>
  </si>
  <si>
    <t>carmella mortimer</t>
  </si>
  <si>
    <t>carmella</t>
  </si>
  <si>
    <t>14015527CF10A</t>
  </si>
  <si>
    <t>auguste joseph</t>
  </si>
  <si>
    <t>11003760CF10A</t>
  </si>
  <si>
    <t>13011384CF10A</t>
  </si>
  <si>
    <t>stephen jones</t>
  </si>
  <si>
    <t>13003260MM10A</t>
  </si>
  <si>
    <t>marc amabile</t>
  </si>
  <si>
    <t>amabile</t>
  </si>
  <si>
    <t>14003060CF10A</t>
  </si>
  <si>
    <t>zolya isale</t>
  </si>
  <si>
    <t>zolya</t>
  </si>
  <si>
    <t>isale</t>
  </si>
  <si>
    <t>brian uva</t>
  </si>
  <si>
    <t>uva</t>
  </si>
  <si>
    <t>13003937CF10A</t>
  </si>
  <si>
    <t>14001909CF10A</t>
  </si>
  <si>
    <t>14000183CF10A</t>
  </si>
  <si>
    <t>melina delgado</t>
  </si>
  <si>
    <t>melina</t>
  </si>
  <si>
    <t>14001052CF10A</t>
  </si>
  <si>
    <t>14005788MM10A</t>
  </si>
  <si>
    <t>judith jean</t>
  </si>
  <si>
    <t>14013566CF10A</t>
  </si>
  <si>
    <t>linda lebrun</t>
  </si>
  <si>
    <t>13004612CF10A</t>
  </si>
  <si>
    <t>14001723MM10A</t>
  </si>
  <si>
    <t>tavaris evans</t>
  </si>
  <si>
    <t>14003350CF10A</t>
  </si>
  <si>
    <t>14015168CF10A</t>
  </si>
  <si>
    <t>andre scott</t>
  </si>
  <si>
    <t>13011697CF10A</t>
  </si>
  <si>
    <t>alyssa garcia</t>
  </si>
  <si>
    <t>13011182CF10A</t>
  </si>
  <si>
    <t>14002480MM10A</t>
  </si>
  <si>
    <t>mark burke</t>
  </si>
  <si>
    <t>14017748MM10A</t>
  </si>
  <si>
    <t>heather gregory</t>
  </si>
  <si>
    <t>13011233CF10A</t>
  </si>
  <si>
    <t>katicia ortiz</t>
  </si>
  <si>
    <t>katicia</t>
  </si>
  <si>
    <t>13022854MM10A</t>
  </si>
  <si>
    <t>14004491MM40A</t>
  </si>
  <si>
    <t>15008299CF10A</t>
  </si>
  <si>
    <t>alejandro eastman</t>
  </si>
  <si>
    <t>eastman</t>
  </si>
  <si>
    <t>14006142CF10A</t>
  </si>
  <si>
    <t>deferino melendez</t>
  </si>
  <si>
    <t>deferino</t>
  </si>
  <si>
    <t>09022985TC10A</t>
  </si>
  <si>
    <t>dominick dinitto</t>
  </si>
  <si>
    <t>dinitto</t>
  </si>
  <si>
    <t>14003794MU10A</t>
  </si>
  <si>
    <t>14048601TC40A</t>
  </si>
  <si>
    <t>richard kerwit</t>
  </si>
  <si>
    <t>kerwit</t>
  </si>
  <si>
    <t>13005359CF10A</t>
  </si>
  <si>
    <t>13006457CF10A</t>
  </si>
  <si>
    <t>sergio guzmanvasquez</t>
  </si>
  <si>
    <t>guzmanvasquez</t>
  </si>
  <si>
    <t>14005771CF10A</t>
  </si>
  <si>
    <t>ronald shell</t>
  </si>
  <si>
    <t>13011479CF10A</t>
  </si>
  <si>
    <t>antwan brooks</t>
  </si>
  <si>
    <t>12016985CF10A</t>
  </si>
  <si>
    <t>charles allen</t>
  </si>
  <si>
    <t>14013117CF10A</t>
  </si>
  <si>
    <t>15001462TC10A</t>
  </si>
  <si>
    <t>jeremy davis</t>
  </si>
  <si>
    <t>13002692CF10A</t>
  </si>
  <si>
    <t>15065210TC40A</t>
  </si>
  <si>
    <t>michael conklin</t>
  </si>
  <si>
    <t>conklin</t>
  </si>
  <si>
    <t>13007251CF10A</t>
  </si>
  <si>
    <t>14009261CF10A</t>
  </si>
  <si>
    <t>ener benitez</t>
  </si>
  <si>
    <t>ener</t>
  </si>
  <si>
    <t>14015120CF10A</t>
  </si>
  <si>
    <t>15000583MM10A</t>
  </si>
  <si>
    <t>philip lawson</t>
  </si>
  <si>
    <t>13005656CF10A</t>
  </si>
  <si>
    <t>william jackson</t>
  </si>
  <si>
    <t>bruce craven</t>
  </si>
  <si>
    <t>craven</t>
  </si>
  <si>
    <t>14000732CF10A</t>
  </si>
  <si>
    <t>karl jean-francois</t>
  </si>
  <si>
    <t>jean-francois</t>
  </si>
  <si>
    <t>13002371MM10A</t>
  </si>
  <si>
    <t>errol campbell</t>
  </si>
  <si>
    <t>13017104CF10A</t>
  </si>
  <si>
    <t>15010440MM10A</t>
  </si>
  <si>
    <t>larry medlock</t>
  </si>
  <si>
    <t>13000130CF10A</t>
  </si>
  <si>
    <t>13009338TC40A</t>
  </si>
  <si>
    <t>bonnie grant</t>
  </si>
  <si>
    <t>bonnie</t>
  </si>
  <si>
    <t>14005851CF10A</t>
  </si>
  <si>
    <t>14013152CF10A</t>
  </si>
  <si>
    <t>rondha paul</t>
  </si>
  <si>
    <t>rondha</t>
  </si>
  <si>
    <t>13007776CF10A</t>
  </si>
  <si>
    <t>13013644MM10A</t>
  </si>
  <si>
    <t>johnny ortiz</t>
  </si>
  <si>
    <t>14001956CF10A</t>
  </si>
  <si>
    <t>13004783MM10A</t>
  </si>
  <si>
    <t>kristen marciniak</t>
  </si>
  <si>
    <t>marciniak</t>
  </si>
  <si>
    <t>13008117MM10A</t>
  </si>
  <si>
    <t>larry naville</t>
  </si>
  <si>
    <t>naville</t>
  </si>
  <si>
    <t>14003632CF10A</t>
  </si>
  <si>
    <t>steve nieves</t>
  </si>
  <si>
    <t>13004927CF10A</t>
  </si>
  <si>
    <t>carlos gonzalez-estrella</t>
  </si>
  <si>
    <t>gonzalez-estrella</t>
  </si>
  <si>
    <t>13003055CF10A</t>
  </si>
  <si>
    <t>wendy martinez</t>
  </si>
  <si>
    <t>13004253CF10A</t>
  </si>
  <si>
    <t>jason williams</t>
  </si>
  <si>
    <t>14003018CF10A</t>
  </si>
  <si>
    <t>14006699CF10A</t>
  </si>
  <si>
    <t>patricia hollis</t>
  </si>
  <si>
    <t>14022527MU10A</t>
  </si>
  <si>
    <t>meghan henry</t>
  </si>
  <si>
    <t>14015104CF10A</t>
  </si>
  <si>
    <t>edwin brown</t>
  </si>
  <si>
    <t>14017961MM10A</t>
  </si>
  <si>
    <t>travis battle</t>
  </si>
  <si>
    <t>14017552MM10A</t>
  </si>
  <si>
    <t>15004418CF10A</t>
  </si>
  <si>
    <t>michael fazakerley</t>
  </si>
  <si>
    <t>fazakerley</t>
  </si>
  <si>
    <t>13000444CF10A</t>
  </si>
  <si>
    <t>Lewd/Lasc Exhib Presence &lt;16yr</t>
  </si>
  <si>
    <t>michael elkins</t>
  </si>
  <si>
    <t>elkins</t>
  </si>
  <si>
    <t>14010269CF10A</t>
  </si>
  <si>
    <t>shlomi asayag</t>
  </si>
  <si>
    <t>shlomi</t>
  </si>
  <si>
    <t>asayag</t>
  </si>
  <si>
    <t>13010713CF10A</t>
  </si>
  <si>
    <t>samuel decoline</t>
  </si>
  <si>
    <t>decoline</t>
  </si>
  <si>
    <t>13004946MM10A</t>
  </si>
  <si>
    <t>marius jimenez</t>
  </si>
  <si>
    <t>12024312MM10A</t>
  </si>
  <si>
    <t>lauren scott</t>
  </si>
  <si>
    <t>13008095MM10A</t>
  </si>
  <si>
    <t>13017008CF10A</t>
  </si>
  <si>
    <t>eugenery louis</t>
  </si>
  <si>
    <t>eugenery</t>
  </si>
  <si>
    <t>13011032CF10A</t>
  </si>
  <si>
    <t>john buchheit</t>
  </si>
  <si>
    <t>buchheit</t>
  </si>
  <si>
    <t>15001238CF10A</t>
  </si>
  <si>
    <t>marc beauplan</t>
  </si>
  <si>
    <t>14006302CF10A</t>
  </si>
  <si>
    <t>14007905CF10A</t>
  </si>
  <si>
    <t>efrain garcia</t>
  </si>
  <si>
    <t>14003535CF10A</t>
  </si>
  <si>
    <t>gerald mart</t>
  </si>
  <si>
    <t>mart</t>
  </si>
  <si>
    <t>14011529CF10A</t>
  </si>
  <si>
    <t>jonathan rahm</t>
  </si>
  <si>
    <t>rahm</t>
  </si>
  <si>
    <t>13001245CF10A</t>
  </si>
  <si>
    <t>joshua beach</t>
  </si>
  <si>
    <t>13014305CF10A</t>
  </si>
  <si>
    <t>14002640TC40A</t>
  </si>
  <si>
    <t>dario moscoso</t>
  </si>
  <si>
    <t>moscoso</t>
  </si>
  <si>
    <t>14026264MU10A</t>
  </si>
  <si>
    <t>14032743MU10A</t>
  </si>
  <si>
    <t>sidney henry</t>
  </si>
  <si>
    <t>14000113CF10A</t>
  </si>
  <si>
    <t>15006960TC20A</t>
  </si>
  <si>
    <t>gwendolyn garland</t>
  </si>
  <si>
    <t>12058249TC10A</t>
  </si>
  <si>
    <t>rabe janvier</t>
  </si>
  <si>
    <t>rabe</t>
  </si>
  <si>
    <t>janvier</t>
  </si>
  <si>
    <t>14001814MM10A</t>
  </si>
  <si>
    <t>quetarilkea brown</t>
  </si>
  <si>
    <t>quetarilkea</t>
  </si>
  <si>
    <t>12000509CF10A</t>
  </si>
  <si>
    <t>antoine green</t>
  </si>
  <si>
    <t>14016332CF10A</t>
  </si>
  <si>
    <t>duane stephan</t>
  </si>
  <si>
    <t>13009351MM10A</t>
  </si>
  <si>
    <t>brenzina jones</t>
  </si>
  <si>
    <t>brenzina</t>
  </si>
  <si>
    <t>14000199MM10A</t>
  </si>
  <si>
    <t>carrie hewett</t>
  </si>
  <si>
    <t>hewett</t>
  </si>
  <si>
    <t>14011046CF10A</t>
  </si>
  <si>
    <t>16000513CF10A</t>
  </si>
  <si>
    <t>richard sanchez</t>
  </si>
  <si>
    <t>14009505CF10A</t>
  </si>
  <si>
    <t>kentravian knox</t>
  </si>
  <si>
    <t>kentravian</t>
  </si>
  <si>
    <t>13005094CF10A</t>
  </si>
  <si>
    <t>cameron keintz</t>
  </si>
  <si>
    <t>keintz</t>
  </si>
  <si>
    <t>13011867CF10A</t>
  </si>
  <si>
    <t>13010646CF10A</t>
  </si>
  <si>
    <t>janez dickens</t>
  </si>
  <si>
    <t>janez</t>
  </si>
  <si>
    <t>dickens</t>
  </si>
  <si>
    <t>13018159MM10A</t>
  </si>
  <si>
    <t>larry hampton</t>
  </si>
  <si>
    <t>14001659CF10A</t>
  </si>
  <si>
    <t>kevin pazgarcia</t>
  </si>
  <si>
    <t>pazgarcia</t>
  </si>
  <si>
    <t>13003784CF10A</t>
  </si>
  <si>
    <t>jacquelie lebright</t>
  </si>
  <si>
    <t>jacquelie</t>
  </si>
  <si>
    <t>lebright</t>
  </si>
  <si>
    <t>robert larkins</t>
  </si>
  <si>
    <t>00004068CF10A</t>
  </si>
  <si>
    <t>jerry robertson</t>
  </si>
  <si>
    <t>12023561TC10A</t>
  </si>
  <si>
    <t>dustin worley</t>
  </si>
  <si>
    <t>worley</t>
  </si>
  <si>
    <t>14006559MM10A</t>
  </si>
  <si>
    <t>14063481TC40A</t>
  </si>
  <si>
    <t>jose amador</t>
  </si>
  <si>
    <t>amador</t>
  </si>
  <si>
    <t>14013143CF10A</t>
  </si>
  <si>
    <t>10019497CF10A</t>
  </si>
  <si>
    <t>venson joseph</t>
  </si>
  <si>
    <t>venson</t>
  </si>
  <si>
    <t>14001465CF10A</t>
  </si>
  <si>
    <t>mark buendia</t>
  </si>
  <si>
    <t>buendia</t>
  </si>
  <si>
    <t>14018053MM10A</t>
  </si>
  <si>
    <t>justin-chaz mcfarlane</t>
  </si>
  <si>
    <t>justin-chaz</t>
  </si>
  <si>
    <t>14012512CF10A</t>
  </si>
  <si>
    <t>charmaine fair</t>
  </si>
  <si>
    <t>fair</t>
  </si>
  <si>
    <t>14009594CF10A</t>
  </si>
  <si>
    <t>brandon jackson</t>
  </si>
  <si>
    <t>14002927CF10A</t>
  </si>
  <si>
    <t>15003734MM10A</t>
  </si>
  <si>
    <t>jeffrey lewis</t>
  </si>
  <si>
    <t>julian ortiz</t>
  </si>
  <si>
    <t>13012842CF10A</t>
  </si>
  <si>
    <t>samantha mackens</t>
  </si>
  <si>
    <t>mackens</t>
  </si>
  <si>
    <t>jermaine taylor</t>
  </si>
  <si>
    <t>14009716MM10A</t>
  </si>
  <si>
    <t>15024852TC30A</t>
  </si>
  <si>
    <t>ryan bassaragh</t>
  </si>
  <si>
    <t>bassaragh</t>
  </si>
  <si>
    <t>14000719CF10A</t>
  </si>
  <si>
    <t>emmanuel knight</t>
  </si>
  <si>
    <t>12042413TC10A</t>
  </si>
  <si>
    <t>lemuel mcclamrock</t>
  </si>
  <si>
    <t>lemuel</t>
  </si>
  <si>
    <t>mcclamrock</t>
  </si>
  <si>
    <t>14005113CF10A</t>
  </si>
  <si>
    <t>curtis green</t>
  </si>
  <si>
    <t>12022394MM10A</t>
  </si>
  <si>
    <t>samesha stringer</t>
  </si>
  <si>
    <t>samesha</t>
  </si>
  <si>
    <t>13015568MM10A</t>
  </si>
  <si>
    <t>alfred infante</t>
  </si>
  <si>
    <t>infante</t>
  </si>
  <si>
    <t>13002559CF10A</t>
  </si>
  <si>
    <t>william terrell</t>
  </si>
  <si>
    <t>14016289MM10A</t>
  </si>
  <si>
    <t>carlos lara</t>
  </si>
  <si>
    <t>13007565CF10A</t>
  </si>
  <si>
    <t>leonel reloba</t>
  </si>
  <si>
    <t>leonel</t>
  </si>
  <si>
    <t>reloba</t>
  </si>
  <si>
    <t>12007947CF10A</t>
  </si>
  <si>
    <t>asher roberti</t>
  </si>
  <si>
    <t>asher</t>
  </si>
  <si>
    <t>roberti</t>
  </si>
  <si>
    <t>13010135MM10A</t>
  </si>
  <si>
    <t>michael cozzi</t>
  </si>
  <si>
    <t>cozzi</t>
  </si>
  <si>
    <t>14004603CF10A</t>
  </si>
  <si>
    <t>steve ibarguen</t>
  </si>
  <si>
    <t>ibarguen</t>
  </si>
  <si>
    <t>14014934MU10A</t>
  </si>
  <si>
    <t>danny rowe</t>
  </si>
  <si>
    <t>13005522CF10A</t>
  </si>
  <si>
    <t>13009191CF10A</t>
  </si>
  <si>
    <t>reza mansourie</t>
  </si>
  <si>
    <t>reza</t>
  </si>
  <si>
    <t>mansourie</t>
  </si>
  <si>
    <t>13000639CF10A</t>
  </si>
  <si>
    <t>Armed Trafficking in Cannabis</t>
  </si>
  <si>
    <t>gerald glinton</t>
  </si>
  <si>
    <t>14010955CF10A</t>
  </si>
  <si>
    <t>jordan veltchev</t>
  </si>
  <si>
    <t>veltchev</t>
  </si>
  <si>
    <t>14005043CF10A</t>
  </si>
  <si>
    <t>chadwick currie</t>
  </si>
  <si>
    <t>currie</t>
  </si>
  <si>
    <t>trena collier</t>
  </si>
  <si>
    <t>trena</t>
  </si>
  <si>
    <t>13003882CF10A</t>
  </si>
  <si>
    <t>14005314MM10A</t>
  </si>
  <si>
    <t>terrell comete</t>
  </si>
  <si>
    <t>14000440CF10A</t>
  </si>
  <si>
    <t>ryan lear</t>
  </si>
  <si>
    <t>lear</t>
  </si>
  <si>
    <t>13000170CF10A</t>
  </si>
  <si>
    <t>clifton huggins</t>
  </si>
  <si>
    <t>huggins</t>
  </si>
  <si>
    <t>14000051CF10A</t>
  </si>
  <si>
    <t>kerrice picart</t>
  </si>
  <si>
    <t>kerrice</t>
  </si>
  <si>
    <t>picart</t>
  </si>
  <si>
    <t>14002071CF10A</t>
  </si>
  <si>
    <t>16001707MM10A</t>
  </si>
  <si>
    <t>widney joseph</t>
  </si>
  <si>
    <t>widney</t>
  </si>
  <si>
    <t>14007561CF10A</t>
  </si>
  <si>
    <t>14025151TC10A</t>
  </si>
  <si>
    <t>trimaine ward</t>
  </si>
  <si>
    <t>trimaine</t>
  </si>
  <si>
    <t>13006044CF10A</t>
  </si>
  <si>
    <t>devon ricks</t>
  </si>
  <si>
    <t>14011045CF10A</t>
  </si>
  <si>
    <t>14014315CF10A</t>
  </si>
  <si>
    <t>steven bradley</t>
  </si>
  <si>
    <t>14017727MM10A</t>
  </si>
  <si>
    <t>norman clare</t>
  </si>
  <si>
    <t>clare</t>
  </si>
  <si>
    <t>13012026CF10A</t>
  </si>
  <si>
    <t>13015788CF10A</t>
  </si>
  <si>
    <t>anthony pirolo</t>
  </si>
  <si>
    <t>pirolo</t>
  </si>
  <si>
    <t>13019356MM10A</t>
  </si>
  <si>
    <t>willie lofton</t>
  </si>
  <si>
    <t>lofton</t>
  </si>
  <si>
    <t>14000126CF10A</t>
  </si>
  <si>
    <t>15001766MM10A</t>
  </si>
  <si>
    <t>sandro sampaio</t>
  </si>
  <si>
    <t>sandro</t>
  </si>
  <si>
    <t>sampaio</t>
  </si>
  <si>
    <t>13008010CF10A</t>
  </si>
  <si>
    <t>kenny charlemagne</t>
  </si>
  <si>
    <t>charlemagne</t>
  </si>
  <si>
    <t>13004652CF10A</t>
  </si>
  <si>
    <t>irina rogina</t>
  </si>
  <si>
    <t>rogina</t>
  </si>
  <si>
    <t>14002242MM10A</t>
  </si>
  <si>
    <t>loron gilmore</t>
  </si>
  <si>
    <t>loron</t>
  </si>
  <si>
    <t>14007455CF10A</t>
  </si>
  <si>
    <t>johnny hodges</t>
  </si>
  <si>
    <t>14000312CF10A</t>
  </si>
  <si>
    <t>frederick estey</t>
  </si>
  <si>
    <t>estey</t>
  </si>
  <si>
    <t>12018767CF10A</t>
  </si>
  <si>
    <t>13003926MM10A</t>
  </si>
  <si>
    <t>charles ferris</t>
  </si>
  <si>
    <t>14013361MM10A</t>
  </si>
  <si>
    <t>carson seavey</t>
  </si>
  <si>
    <t>seavey</t>
  </si>
  <si>
    <t>13014771CF10A</t>
  </si>
  <si>
    <t>15013031CF10A</t>
  </si>
  <si>
    <t>ahkeen moore</t>
  </si>
  <si>
    <t>ahkeen</t>
  </si>
  <si>
    <t>13008888MM10A</t>
  </si>
  <si>
    <t>gloria moses</t>
  </si>
  <si>
    <t>13006819CF10A</t>
  </si>
  <si>
    <t>roland voltaire</t>
  </si>
  <si>
    <t>13018051MM10A</t>
  </si>
  <si>
    <t>joshua oukrust</t>
  </si>
  <si>
    <t>oukrust</t>
  </si>
  <si>
    <t>14013818MU10A</t>
  </si>
  <si>
    <t>robert montgomery</t>
  </si>
  <si>
    <t>12012449CF10A</t>
  </si>
  <si>
    <t>15002675TC30A</t>
  </si>
  <si>
    <t>robert arbolaez</t>
  </si>
  <si>
    <t>arbolaez</t>
  </si>
  <si>
    <t>14021913MU10A</t>
  </si>
  <si>
    <t>secunda tharpe</t>
  </si>
  <si>
    <t>secunda</t>
  </si>
  <si>
    <t>tharpe</t>
  </si>
  <si>
    <t>13002673CF10A</t>
  </si>
  <si>
    <t>15004783CF10A</t>
  </si>
  <si>
    <t>joshua simons</t>
  </si>
  <si>
    <t>simons</t>
  </si>
  <si>
    <t>13010048MM10A</t>
  </si>
  <si>
    <t>jessica harrold</t>
  </si>
  <si>
    <t>14000152MM10A</t>
  </si>
  <si>
    <t>dylan cartwright</t>
  </si>
  <si>
    <t>cartwright</t>
  </si>
  <si>
    <t>14013826CF10A</t>
  </si>
  <si>
    <t>15011988TC40A</t>
  </si>
  <si>
    <t>jarny cetoute</t>
  </si>
  <si>
    <t>jarny</t>
  </si>
  <si>
    <t>cetoute</t>
  </si>
  <si>
    <t>13015371CF10A</t>
  </si>
  <si>
    <t>13015907CF10A</t>
  </si>
  <si>
    <t>zachary cato</t>
  </si>
  <si>
    <t>13014548CF10A</t>
  </si>
  <si>
    <t>mario garcia</t>
  </si>
  <si>
    <t>13015162MM10A</t>
  </si>
  <si>
    <t>16000454MM30A</t>
  </si>
  <si>
    <t>larry bostick</t>
  </si>
  <si>
    <t>14010185CF10A</t>
  </si>
  <si>
    <t>john navarro</t>
  </si>
  <si>
    <t>13016172CF10A</t>
  </si>
  <si>
    <t>deneil merritt</t>
  </si>
  <si>
    <t>deneil</t>
  </si>
  <si>
    <t>13008172MM10A</t>
  </si>
  <si>
    <t>scottie jackson</t>
  </si>
  <si>
    <t>scottie</t>
  </si>
  <si>
    <t>13017871CF10A</t>
  </si>
  <si>
    <t>15011952MM10A</t>
  </si>
  <si>
    <t>marcus lane</t>
  </si>
  <si>
    <t>13004884CF10A</t>
  </si>
  <si>
    <t>Dealing In Stolen Property</t>
  </si>
  <si>
    <t>13012477CF10A</t>
  </si>
  <si>
    <t>antron franklin</t>
  </si>
  <si>
    <t>antron</t>
  </si>
  <si>
    <t>13017157CF10A</t>
  </si>
  <si>
    <t>15006450CF10A</t>
  </si>
  <si>
    <t>leon ziegler</t>
  </si>
  <si>
    <t>ziegler</t>
  </si>
  <si>
    <t>14001623CF10A</t>
  </si>
  <si>
    <t>lafrance telon</t>
  </si>
  <si>
    <t>lafrance</t>
  </si>
  <si>
    <t>telon</t>
  </si>
  <si>
    <t>13015178CF10A</t>
  </si>
  <si>
    <t>jeff raymond</t>
  </si>
  <si>
    <t>14005602CF10A</t>
  </si>
  <si>
    <t>taric hunter</t>
  </si>
  <si>
    <t>taric</t>
  </si>
  <si>
    <t>13003360MM10A</t>
  </si>
  <si>
    <t>Trespass On School Grounds</t>
  </si>
  <si>
    <t>13018756MM10A</t>
  </si>
  <si>
    <t>luis valdez</t>
  </si>
  <si>
    <t>valdez</t>
  </si>
  <si>
    <t>13004001MM10A</t>
  </si>
  <si>
    <t>calvin mcdougle</t>
  </si>
  <si>
    <t>13015906CF10A</t>
  </si>
  <si>
    <t>15046327TC20A</t>
  </si>
  <si>
    <t>trevor lamons</t>
  </si>
  <si>
    <t>13005470CF10A</t>
  </si>
  <si>
    <t>14016007CF10A</t>
  </si>
  <si>
    <t>14013277MM10A</t>
  </si>
  <si>
    <t>david aldridge</t>
  </si>
  <si>
    <t>12008280CF10A</t>
  </si>
  <si>
    <t>13020685MM10A</t>
  </si>
  <si>
    <t>ferris finley</t>
  </si>
  <si>
    <t>finley</t>
  </si>
  <si>
    <t>14002142CF10A</t>
  </si>
  <si>
    <t>rubin alvarez</t>
  </si>
  <si>
    <t>04014052CF10A</t>
  </si>
  <si>
    <t>shakiria thompkins</t>
  </si>
  <si>
    <t>shakiria</t>
  </si>
  <si>
    <t>14016241CF10A</t>
  </si>
  <si>
    <t>15000677MM30A</t>
  </si>
  <si>
    <t>imad cherif</t>
  </si>
  <si>
    <t>cherif</t>
  </si>
  <si>
    <t>13022266MM10A</t>
  </si>
  <si>
    <t>edward durizil</t>
  </si>
  <si>
    <t>durizil</t>
  </si>
  <si>
    <t>13002610CF10A</t>
  </si>
  <si>
    <t>14008889CF10A</t>
  </si>
  <si>
    <t>leverron brown</t>
  </si>
  <si>
    <t>leverron</t>
  </si>
  <si>
    <t>13016637CF10A</t>
  </si>
  <si>
    <t>14008855MM10A</t>
  </si>
  <si>
    <t>wade grant</t>
  </si>
  <si>
    <t>13021033MM10A</t>
  </si>
  <si>
    <t>14013394MM10A</t>
  </si>
  <si>
    <t>nigel bradshaw</t>
  </si>
  <si>
    <t>14004754CF10A</t>
  </si>
  <si>
    <t>jonathan danovich</t>
  </si>
  <si>
    <t>danovich</t>
  </si>
  <si>
    <t>14004354CF10A</t>
  </si>
  <si>
    <t>14011385CF10A</t>
  </si>
  <si>
    <t>douglas mackenzie</t>
  </si>
  <si>
    <t>mackenzie</t>
  </si>
  <si>
    <t>13002251CF10A</t>
  </si>
  <si>
    <t>kenneth tilghman</t>
  </si>
  <si>
    <t>tilghman</t>
  </si>
  <si>
    <t>valdon thomas</t>
  </si>
  <si>
    <t>valdon</t>
  </si>
  <si>
    <t>13006561CF10A</t>
  </si>
  <si>
    <t>otniel lorente</t>
  </si>
  <si>
    <t>otniel</t>
  </si>
  <si>
    <t>lorente</t>
  </si>
  <si>
    <t>14012712CF10A</t>
  </si>
  <si>
    <t>william gerena</t>
  </si>
  <si>
    <t>gerena</t>
  </si>
  <si>
    <t>11010978MM10A</t>
  </si>
  <si>
    <t>yusniel baez</t>
  </si>
  <si>
    <t>yusniel</t>
  </si>
  <si>
    <t>baez</t>
  </si>
  <si>
    <t>14009866CF10A</t>
  </si>
  <si>
    <t>radcliffe richards</t>
  </si>
  <si>
    <t>14000703CF10A</t>
  </si>
  <si>
    <t>carlos ortega</t>
  </si>
  <si>
    <t>danny abadia</t>
  </si>
  <si>
    <t>abadia</t>
  </si>
  <si>
    <t>14005237MM10A</t>
  </si>
  <si>
    <t>veronica comrie</t>
  </si>
  <si>
    <t>comrie</t>
  </si>
  <si>
    <t>14012524CF10A</t>
  </si>
  <si>
    <t>jason garafalo</t>
  </si>
  <si>
    <t>garafalo</t>
  </si>
  <si>
    <t>michael robinson</t>
  </si>
  <si>
    <t>audwin lovinsky</t>
  </si>
  <si>
    <t>audwin</t>
  </si>
  <si>
    <t>13018314MM10A</t>
  </si>
  <si>
    <t>rorey foreman</t>
  </si>
  <si>
    <t>rorey</t>
  </si>
  <si>
    <t>foreman</t>
  </si>
  <si>
    <t>14008671CF10A</t>
  </si>
  <si>
    <t>tevin soufferanc</t>
  </si>
  <si>
    <t>soufferanc</t>
  </si>
  <si>
    <t>13015950CF10A</t>
  </si>
  <si>
    <t>14016052MM10A</t>
  </si>
  <si>
    <t>steve cramer</t>
  </si>
  <si>
    <t>13001375MM10A</t>
  </si>
  <si>
    <t>14055230TC40A</t>
  </si>
  <si>
    <t>lawrence metzger</t>
  </si>
  <si>
    <t>14009334MM10A</t>
  </si>
  <si>
    <t>domimick sarlo</t>
  </si>
  <si>
    <t>domimick</t>
  </si>
  <si>
    <t>sarlo</t>
  </si>
  <si>
    <t>02003090CF10A</t>
  </si>
  <si>
    <t>craig williams</t>
  </si>
  <si>
    <t>13015644CF10A</t>
  </si>
  <si>
    <t>15000122MM20A</t>
  </si>
  <si>
    <t>rueben smith</t>
  </si>
  <si>
    <t>rueben</t>
  </si>
  <si>
    <t>13014732CF10A</t>
  </si>
  <si>
    <t>eric allen</t>
  </si>
  <si>
    <t>14006321CF10A</t>
  </si>
  <si>
    <t>wymaneka allen</t>
  </si>
  <si>
    <t>wymaneka</t>
  </si>
  <si>
    <t>14061977TC20A</t>
  </si>
  <si>
    <t>15018563TC30A</t>
  </si>
  <si>
    <t>jermaine garland</t>
  </si>
  <si>
    <t>13012032CF10A</t>
  </si>
  <si>
    <t>13045599TC10A</t>
  </si>
  <si>
    <t>timmie ivey</t>
  </si>
  <si>
    <t>timmie</t>
  </si>
  <si>
    <t>ivey</t>
  </si>
  <si>
    <t>13004079MM10A</t>
  </si>
  <si>
    <t>14002904CF10A</t>
  </si>
  <si>
    <t>16000081MM10A</t>
  </si>
  <si>
    <t>sheldon jones</t>
  </si>
  <si>
    <t>13007676MM10A</t>
  </si>
  <si>
    <t>vitali kosinskii</t>
  </si>
  <si>
    <t>kosinskii</t>
  </si>
  <si>
    <t>13009241MM10A</t>
  </si>
  <si>
    <t>samuel roberts</t>
  </si>
  <si>
    <t>13002747CF10A</t>
  </si>
  <si>
    <t>13023460TC30A</t>
  </si>
  <si>
    <t>kadeidra bankston</t>
  </si>
  <si>
    <t>kadeidra</t>
  </si>
  <si>
    <t>13001584CF10A</t>
  </si>
  <si>
    <t>14044274TC40A</t>
  </si>
  <si>
    <t>john oneal</t>
  </si>
  <si>
    <t>08024134CF10A</t>
  </si>
  <si>
    <t>vitay joseph</t>
  </si>
  <si>
    <t>vitay</t>
  </si>
  <si>
    <t>14005403MM10A</t>
  </si>
  <si>
    <t>daniel firmin</t>
  </si>
  <si>
    <t>firmin</t>
  </si>
  <si>
    <t>13017785CF10A</t>
  </si>
  <si>
    <t>14020954TC10A</t>
  </si>
  <si>
    <t>dale griffin</t>
  </si>
  <si>
    <t>14005435MM10A</t>
  </si>
  <si>
    <t>sergiy solovyov</t>
  </si>
  <si>
    <t>sergiy</t>
  </si>
  <si>
    <t>solovyov</t>
  </si>
  <si>
    <t>14014283CF10A</t>
  </si>
  <si>
    <t>kenneth gratz</t>
  </si>
  <si>
    <t>gratz</t>
  </si>
  <si>
    <t>14003379TC10A</t>
  </si>
  <si>
    <t>14010759TC10A</t>
  </si>
  <si>
    <t>mariana arroyave</t>
  </si>
  <si>
    <t>arroyave</t>
  </si>
  <si>
    <t>14005660MM10A</t>
  </si>
  <si>
    <t>yan diaz-gomez</t>
  </si>
  <si>
    <t>yan</t>
  </si>
  <si>
    <t>diaz-gomez</t>
  </si>
  <si>
    <t>13007446CF10A</t>
  </si>
  <si>
    <t>jean beldunord</t>
  </si>
  <si>
    <t>beldunord</t>
  </si>
  <si>
    <t>13017074MM10A</t>
  </si>
  <si>
    <t>15002042MM10A</t>
  </si>
  <si>
    <t>brandon youn</t>
  </si>
  <si>
    <t>youn</t>
  </si>
  <si>
    <t>13000279CF10A</t>
  </si>
  <si>
    <t>13004333CF10A</t>
  </si>
  <si>
    <t>nikko bethel</t>
  </si>
  <si>
    <t>nikko</t>
  </si>
  <si>
    <t>bethel</t>
  </si>
  <si>
    <t>13013365MM10A</t>
  </si>
  <si>
    <t>christopher james</t>
  </si>
  <si>
    <t>14015864CF10A</t>
  </si>
  <si>
    <t>15012930MM10A</t>
  </si>
  <si>
    <t>michael dicicco</t>
  </si>
  <si>
    <t>dicicco</t>
  </si>
  <si>
    <t>13020891MM10A</t>
  </si>
  <si>
    <t>traveon ortiz</t>
  </si>
  <si>
    <t>traveon</t>
  </si>
  <si>
    <t>13005831MM10A</t>
  </si>
  <si>
    <t>nicholas wright</t>
  </si>
  <si>
    <t>13002127CF10A</t>
  </si>
  <si>
    <t>raymond simmons</t>
  </si>
  <si>
    <t>14006441CF10A</t>
  </si>
  <si>
    <t>yvette calderon</t>
  </si>
  <si>
    <t>14008069CF10A</t>
  </si>
  <si>
    <t>16002607MM10A</t>
  </si>
  <si>
    <t>henry mcbride</t>
  </si>
  <si>
    <t>14014105CF10A</t>
  </si>
  <si>
    <t>15004731CF10A</t>
  </si>
  <si>
    <t>viccas harris</t>
  </si>
  <si>
    <t>viccas</t>
  </si>
  <si>
    <t>13012804CF10A</t>
  </si>
  <si>
    <t>16002027CF10A</t>
  </si>
  <si>
    <t>giselle pedrosos</t>
  </si>
  <si>
    <t>giselle</t>
  </si>
  <si>
    <t>pedrosos</t>
  </si>
  <si>
    <t>13006015MM10A</t>
  </si>
  <si>
    <t>giovanni de paola</t>
  </si>
  <si>
    <t>de paola</t>
  </si>
  <si>
    <t>13007722CF10A</t>
  </si>
  <si>
    <t>bradley rodriguez</t>
  </si>
  <si>
    <t>14010732CF10A</t>
  </si>
  <si>
    <t>15029137TC10A</t>
  </si>
  <si>
    <t>13013071CF10A</t>
  </si>
  <si>
    <t>jasmine reynolds</t>
  </si>
  <si>
    <t>13005838CF10A</t>
  </si>
  <si>
    <t>13016663MM10A</t>
  </si>
  <si>
    <t>robert mathis</t>
  </si>
  <si>
    <t>12023075MM10A</t>
  </si>
  <si>
    <t>francessa murray</t>
  </si>
  <si>
    <t>francessa</t>
  </si>
  <si>
    <t>14007297CF10A</t>
  </si>
  <si>
    <t>antoine cross</t>
  </si>
  <si>
    <t>12011660CF10A</t>
  </si>
  <si>
    <t>14006531CF10A</t>
  </si>
  <si>
    <t>nicole anderson</t>
  </si>
  <si>
    <t>14003114CF10A</t>
  </si>
  <si>
    <t>15065035TC30A</t>
  </si>
  <si>
    <t>jeremiah graham</t>
  </si>
  <si>
    <t>13008537CF10A</t>
  </si>
  <si>
    <t>dwaine williams</t>
  </si>
  <si>
    <t>dwaine</t>
  </si>
  <si>
    <t>13011672CF10A</t>
  </si>
  <si>
    <t>15005964MM10A</t>
  </si>
  <si>
    <t>hans kaiser</t>
  </si>
  <si>
    <t>hans</t>
  </si>
  <si>
    <t>kaiser</t>
  </si>
  <si>
    <t>13003939CF10A</t>
  </si>
  <si>
    <t>13005340CF10A</t>
  </si>
  <si>
    <t>dominic genno</t>
  </si>
  <si>
    <t>genno</t>
  </si>
  <si>
    <t>14012736CF10A</t>
  </si>
  <si>
    <t>craig reese</t>
  </si>
  <si>
    <t>13008855MM10A</t>
  </si>
  <si>
    <t>yuset fernandez</t>
  </si>
  <si>
    <t>yuset</t>
  </si>
  <si>
    <t>13006995CF10A</t>
  </si>
  <si>
    <t>ricky colon</t>
  </si>
  <si>
    <t>13005289MM10A</t>
  </si>
  <si>
    <t>14014539MM10A</t>
  </si>
  <si>
    <t>lorenzo brown</t>
  </si>
  <si>
    <t>13014418CF10A</t>
  </si>
  <si>
    <t>juan oliver</t>
  </si>
  <si>
    <t>13003831MM10A</t>
  </si>
  <si>
    <t>jose castro</t>
  </si>
  <si>
    <t>14006566CF10A</t>
  </si>
  <si>
    <t>quinnell elder</t>
  </si>
  <si>
    <t>quinnell</t>
  </si>
  <si>
    <t>13013468CF10A</t>
  </si>
  <si>
    <t>14008633CF10A</t>
  </si>
  <si>
    <t>nelson lopez</t>
  </si>
  <si>
    <t>13005412CF10A</t>
  </si>
  <si>
    <t>cordale reid</t>
  </si>
  <si>
    <t>cordale</t>
  </si>
  <si>
    <t>13006768CF10A</t>
  </si>
  <si>
    <t>christopher fornasiero</t>
  </si>
  <si>
    <t>fornasiero</t>
  </si>
  <si>
    <t>14024968TC10A</t>
  </si>
  <si>
    <t>dmitry marochnik</t>
  </si>
  <si>
    <t>dmitry</t>
  </si>
  <si>
    <t>marochnik</t>
  </si>
  <si>
    <t>14000979CF10A</t>
  </si>
  <si>
    <t>victor chavez</t>
  </si>
  <si>
    <t>14014448MM10A</t>
  </si>
  <si>
    <t>15001634CF10A</t>
  </si>
  <si>
    <t>robert neftelberg</t>
  </si>
  <si>
    <t>neftelberg</t>
  </si>
  <si>
    <t>14014043MM10A</t>
  </si>
  <si>
    <t>15005133MM10A</t>
  </si>
  <si>
    <t>william larson</t>
  </si>
  <si>
    <t>larson</t>
  </si>
  <si>
    <t>13006371CF10A</t>
  </si>
  <si>
    <t>gerod adderly</t>
  </si>
  <si>
    <t>gerod</t>
  </si>
  <si>
    <t>13016141CF10A</t>
  </si>
  <si>
    <t>16002390CF10A</t>
  </si>
  <si>
    <t>marie scott</t>
  </si>
  <si>
    <t>13007307CF10A</t>
  </si>
  <si>
    <t>barry floyd</t>
  </si>
  <si>
    <t>james helvie</t>
  </si>
  <si>
    <t>helvie</t>
  </si>
  <si>
    <t>13008475CF10A</t>
  </si>
  <si>
    <t>edward mcclain</t>
  </si>
  <si>
    <t>13003785CF10A</t>
  </si>
  <si>
    <t>dallas tedlock</t>
  </si>
  <si>
    <t>tedlock</t>
  </si>
  <si>
    <t>14010947CF10A</t>
  </si>
  <si>
    <t>yvonne whorrie</t>
  </si>
  <si>
    <t>whorrie</t>
  </si>
  <si>
    <t>13020658MM10A</t>
  </si>
  <si>
    <t>16004931MU10A</t>
  </si>
  <si>
    <t>johnson delice</t>
  </si>
  <si>
    <t>delice</t>
  </si>
  <si>
    <t>14005542CF10A</t>
  </si>
  <si>
    <t>margarita simon</t>
  </si>
  <si>
    <t>14004030CF10A</t>
  </si>
  <si>
    <t>matthew butterfield</t>
  </si>
  <si>
    <t>butterfield</t>
  </si>
  <si>
    <t>14016268CF10A</t>
  </si>
  <si>
    <t>15005827MM10A</t>
  </si>
  <si>
    <t>john miranti</t>
  </si>
  <si>
    <t>miranti</t>
  </si>
  <si>
    <t>14006285CF10A</t>
  </si>
  <si>
    <t>15010833MM10A</t>
  </si>
  <si>
    <t>sidney moody</t>
  </si>
  <si>
    <t>13024001MM10A</t>
  </si>
  <si>
    <t>16006860MU10A</t>
  </si>
  <si>
    <t>brian belgrod</t>
  </si>
  <si>
    <t>belgrod</t>
  </si>
  <si>
    <t>13006481CF10A</t>
  </si>
  <si>
    <t>13016434CF10A</t>
  </si>
  <si>
    <t>sheara bryant</t>
  </si>
  <si>
    <t>sheara</t>
  </si>
  <si>
    <t>14008618CF10A</t>
  </si>
  <si>
    <t>16001533MM40A</t>
  </si>
  <si>
    <t>freedom castellanos</t>
  </si>
  <si>
    <t>freedom</t>
  </si>
  <si>
    <t>14003277CF10A</t>
  </si>
  <si>
    <t>diana diazsanchez</t>
  </si>
  <si>
    <t>diazsanchez</t>
  </si>
  <si>
    <t>deandre davis</t>
  </si>
  <si>
    <t>14007481MM10A</t>
  </si>
  <si>
    <t>04052533TC30A</t>
  </si>
  <si>
    <t>16002278CF10A</t>
  </si>
  <si>
    <t>dewayne curry</t>
  </si>
  <si>
    <t>13012898CF10A</t>
  </si>
  <si>
    <t>13015751CF10A</t>
  </si>
  <si>
    <t>reinaldo rubio</t>
  </si>
  <si>
    <t>13017712CF10A</t>
  </si>
  <si>
    <t>14013621CF10A</t>
  </si>
  <si>
    <t>terrtric doctor</t>
  </si>
  <si>
    <t>terrtric</t>
  </si>
  <si>
    <t>13014274CF10A</t>
  </si>
  <si>
    <t>13016040CF10A</t>
  </si>
  <si>
    <t>martin kildea</t>
  </si>
  <si>
    <t>kildea</t>
  </si>
  <si>
    <t>13005886CF10A</t>
  </si>
  <si>
    <t>roderick edwards</t>
  </si>
  <si>
    <t>14000874CF10A</t>
  </si>
  <si>
    <t>denzell mcfadden</t>
  </si>
  <si>
    <t>denzell</t>
  </si>
  <si>
    <t>13006046CF10A</t>
  </si>
  <si>
    <t>13006283CF10A</t>
  </si>
  <si>
    <t>jhonatan navasmejia</t>
  </si>
  <si>
    <t>navasmejia</t>
  </si>
  <si>
    <t>13001032CF10A</t>
  </si>
  <si>
    <t>riley miner</t>
  </si>
  <si>
    <t>miner</t>
  </si>
  <si>
    <t>13000292CF10A</t>
  </si>
  <si>
    <t>emily balog</t>
  </si>
  <si>
    <t>balog</t>
  </si>
  <si>
    <t>14043177MU10A</t>
  </si>
  <si>
    <t>leonard ulloa</t>
  </si>
  <si>
    <t>13006242CF10A</t>
  </si>
  <si>
    <t>jose martinez</t>
  </si>
  <si>
    <t>13015408CF10A</t>
  </si>
  <si>
    <t>junio sainvil</t>
  </si>
  <si>
    <t>junio</t>
  </si>
  <si>
    <t>14010027CF10A</t>
  </si>
  <si>
    <t>vaughn kellingbeck</t>
  </si>
  <si>
    <t>kellingbeck</t>
  </si>
  <si>
    <t>13017545MM10A</t>
  </si>
  <si>
    <t>14001538MM30A</t>
  </si>
  <si>
    <t>shawn clarke</t>
  </si>
  <si>
    <t>14002051MM10A</t>
  </si>
  <si>
    <t>14001920MM20A</t>
  </si>
  <si>
    <t>william steinmetz</t>
  </si>
  <si>
    <t>steinmetz</t>
  </si>
  <si>
    <t>11010226CF10A</t>
  </si>
  <si>
    <t>kenneth beasley</t>
  </si>
  <si>
    <t>13012551CF10A</t>
  </si>
  <si>
    <t>16009411TC20A</t>
  </si>
  <si>
    <t>eugene ameda</t>
  </si>
  <si>
    <t>ameda</t>
  </si>
  <si>
    <t>13019389MM10A</t>
  </si>
  <si>
    <t>keith williams</t>
  </si>
  <si>
    <t>12026644TC10A</t>
  </si>
  <si>
    <t>dany rosales</t>
  </si>
  <si>
    <t>dany</t>
  </si>
  <si>
    <t>roger lutar</t>
  </si>
  <si>
    <t>lutar</t>
  </si>
  <si>
    <t>09016467CF10A</t>
  </si>
  <si>
    <t>bruse mcgill</t>
  </si>
  <si>
    <t>bruse</t>
  </si>
  <si>
    <t>14016883MM10A</t>
  </si>
  <si>
    <t>15000828CF10A</t>
  </si>
  <si>
    <t>jayson miller</t>
  </si>
  <si>
    <t>14016550CF10A</t>
  </si>
  <si>
    <t>kevin sachs</t>
  </si>
  <si>
    <t>sachs</t>
  </si>
  <si>
    <t>andre uter</t>
  </si>
  <si>
    <t>uter</t>
  </si>
  <si>
    <t>13012560CF10A</t>
  </si>
  <si>
    <t>14011272CF10A</t>
  </si>
  <si>
    <t>james stalter</t>
  </si>
  <si>
    <t>stalter</t>
  </si>
  <si>
    <t>14011447CF10A</t>
  </si>
  <si>
    <t>aaron epstein</t>
  </si>
  <si>
    <t>13013089CF10A</t>
  </si>
  <si>
    <t>14009532CF10A</t>
  </si>
  <si>
    <t>oral linton</t>
  </si>
  <si>
    <t>oral</t>
  </si>
  <si>
    <t>14009827MM10A</t>
  </si>
  <si>
    <t>gregory horton</t>
  </si>
  <si>
    <t>13022264MM10A</t>
  </si>
  <si>
    <t>14008977CF10A</t>
  </si>
  <si>
    <t>angela waller</t>
  </si>
  <si>
    <t>13017046MM10A</t>
  </si>
  <si>
    <t>nancy weaver</t>
  </si>
  <si>
    <t>14008784CF10A</t>
  </si>
  <si>
    <t>15008634CF10A</t>
  </si>
  <si>
    <t>les jeanbaptiste</t>
  </si>
  <si>
    <t>les</t>
  </si>
  <si>
    <t>courtney edwards</t>
  </si>
  <si>
    <t>14006320CF10A</t>
  </si>
  <si>
    <t>14012675MM10A</t>
  </si>
  <si>
    <t>daline pierre</t>
  </si>
  <si>
    <t>daline</t>
  </si>
  <si>
    <t>14008673MM10A</t>
  </si>
  <si>
    <t>brittany clark</t>
  </si>
  <si>
    <t>13006538CF10A</t>
  </si>
  <si>
    <t>carballo olazabal</t>
  </si>
  <si>
    <t>carballo</t>
  </si>
  <si>
    <t>13000867CF10A</t>
  </si>
  <si>
    <t>kadir gonzalez</t>
  </si>
  <si>
    <t>kadir</t>
  </si>
  <si>
    <t>14040276MU10A</t>
  </si>
  <si>
    <t>gideon smith</t>
  </si>
  <si>
    <t>13005388CF10A</t>
  </si>
  <si>
    <t>david walker</t>
  </si>
  <si>
    <t>13011431CF10A</t>
  </si>
  <si>
    <t>bryan ashley</t>
  </si>
  <si>
    <t>14000990MM10A</t>
  </si>
  <si>
    <t>traci sapp</t>
  </si>
  <si>
    <t>traci</t>
  </si>
  <si>
    <t>13009902CF10A</t>
  </si>
  <si>
    <t>15010744MM10A</t>
  </si>
  <si>
    <t>anthony andrews</t>
  </si>
  <si>
    <t>14006758CF10A</t>
  </si>
  <si>
    <t>14013667CF10A</t>
  </si>
  <si>
    <t>voltaire burgess</t>
  </si>
  <si>
    <t>14012881CF10A</t>
  </si>
  <si>
    <t>cassandra robinson</t>
  </si>
  <si>
    <t>14008082CF10A</t>
  </si>
  <si>
    <t>15008674MM10A</t>
  </si>
  <si>
    <t>barry baptiste</t>
  </si>
  <si>
    <t>14000891CF10A</t>
  </si>
  <si>
    <t>kevin duane</t>
  </si>
  <si>
    <t>robert hubbard</t>
  </si>
  <si>
    <t>14016072MM10A</t>
  </si>
  <si>
    <t>roger drain</t>
  </si>
  <si>
    <t>drain</t>
  </si>
  <si>
    <t>13003236CF10A</t>
  </si>
  <si>
    <t>15008923CF10A</t>
  </si>
  <si>
    <t>mania simon</t>
  </si>
  <si>
    <t>mania</t>
  </si>
  <si>
    <t>13004765MM10A</t>
  </si>
  <si>
    <t>kevin morales</t>
  </si>
  <si>
    <t>11003049CF10A</t>
  </si>
  <si>
    <t>16001632MM10A</t>
  </si>
  <si>
    <t>henry aponte</t>
  </si>
  <si>
    <t>14009266CF10A</t>
  </si>
  <si>
    <t>qushondra fields</t>
  </si>
  <si>
    <t>qushondra</t>
  </si>
  <si>
    <t>14017743MM10A</t>
  </si>
  <si>
    <t>15016551CF10A</t>
  </si>
  <si>
    <t>manuel besada</t>
  </si>
  <si>
    <t>besada</t>
  </si>
  <si>
    <t>12025753MM10A</t>
  </si>
  <si>
    <t>14003589MM40A</t>
  </si>
  <si>
    <t>jordan moody</t>
  </si>
  <si>
    <t>13003381CF10A</t>
  </si>
  <si>
    <t>13009315MM10A</t>
  </si>
  <si>
    <t>fritz poulard</t>
  </si>
  <si>
    <t>poulard</t>
  </si>
  <si>
    <t>14005318MM10A</t>
  </si>
  <si>
    <t>14049928TC30A</t>
  </si>
  <si>
    <t>ivan vera</t>
  </si>
  <si>
    <t>13021578TC10A</t>
  </si>
  <si>
    <t>john seymore</t>
  </si>
  <si>
    <t>13005828CF10A</t>
  </si>
  <si>
    <t>13014298CF10A</t>
  </si>
  <si>
    <t>britton blackwood</t>
  </si>
  <si>
    <t>13012966CF10A</t>
  </si>
  <si>
    <t>13022505MM10A</t>
  </si>
  <si>
    <t>15000392CF10A</t>
  </si>
  <si>
    <t>peterson thelemaque</t>
  </si>
  <si>
    <t>thelemaque</t>
  </si>
  <si>
    <t>14006721CF10A</t>
  </si>
  <si>
    <t>15001974MM10A</t>
  </si>
  <si>
    <t>shedrich hines</t>
  </si>
  <si>
    <t>shedrich</t>
  </si>
  <si>
    <t>13002313CF10A</t>
  </si>
  <si>
    <t>13011627CF10A</t>
  </si>
  <si>
    <t>melissa fawcett</t>
  </si>
  <si>
    <t>fawcett</t>
  </si>
  <si>
    <t>14013362MM10A</t>
  </si>
  <si>
    <t>ana olivaconsuegra</t>
  </si>
  <si>
    <t>olivaconsuegra</t>
  </si>
  <si>
    <t>13011965CF10A</t>
  </si>
  <si>
    <t>14016679MM10A</t>
  </si>
  <si>
    <t>giovanni iglesias</t>
  </si>
  <si>
    <t>iglesias</t>
  </si>
  <si>
    <t>13018833MM10A</t>
  </si>
  <si>
    <t>15007090CF10A</t>
  </si>
  <si>
    <t>Trafficking 4-14 Grams Heroin</t>
  </si>
  <si>
    <t>enrique cruz</t>
  </si>
  <si>
    <t>13016657MM10A</t>
  </si>
  <si>
    <t>jarrett meeks</t>
  </si>
  <si>
    <t>meeks</t>
  </si>
  <si>
    <t>14005627CF10A</t>
  </si>
  <si>
    <t>13009134MM10A</t>
  </si>
  <si>
    <t>alan malone</t>
  </si>
  <si>
    <t>13010121MM10A</t>
  </si>
  <si>
    <t>jamie elliot</t>
  </si>
  <si>
    <t>13004960CF10A</t>
  </si>
  <si>
    <t>nadine chambers</t>
  </si>
  <si>
    <t>13014985MM10A</t>
  </si>
  <si>
    <t>13017330MM10A</t>
  </si>
  <si>
    <t>vincent green</t>
  </si>
  <si>
    <t>13005305CF10A</t>
  </si>
  <si>
    <t>krystal patterson</t>
  </si>
  <si>
    <t>14000707CF10A</t>
  </si>
  <si>
    <t>jeremy watts</t>
  </si>
  <si>
    <t>14014428CF10A</t>
  </si>
  <si>
    <t>15000454CF10A</t>
  </si>
  <si>
    <t>15005533CF10A</t>
  </si>
  <si>
    <t>michael cashes</t>
  </si>
  <si>
    <t>cashes</t>
  </si>
  <si>
    <t>13003636CF10A</t>
  </si>
  <si>
    <t>14007973MU10A</t>
  </si>
  <si>
    <t>kadeem harvey</t>
  </si>
  <si>
    <t>14014968CF10A</t>
  </si>
  <si>
    <t>brandon cramasta</t>
  </si>
  <si>
    <t>cramasta</t>
  </si>
  <si>
    <t>14011322MU10A</t>
  </si>
  <si>
    <t>15003185TC30A</t>
  </si>
  <si>
    <t>jean bernadin</t>
  </si>
  <si>
    <t>bernadin</t>
  </si>
  <si>
    <t>14007991CF10A</t>
  </si>
  <si>
    <t>alex ramos</t>
  </si>
  <si>
    <t>14014912CF10A</t>
  </si>
  <si>
    <t>anthony cheanfant</t>
  </si>
  <si>
    <t>cheanfant</t>
  </si>
  <si>
    <t>14012566CF10A</t>
  </si>
  <si>
    <t>jose briones</t>
  </si>
  <si>
    <t>briones</t>
  </si>
  <si>
    <t>13016693CF10A</t>
  </si>
  <si>
    <t>jean fils-aime</t>
  </si>
  <si>
    <t>fils-aime</t>
  </si>
  <si>
    <t>13000730MM10A</t>
  </si>
  <si>
    <t>charles phillips</t>
  </si>
  <si>
    <t>14010345MM10A</t>
  </si>
  <si>
    <t>johnny gore</t>
  </si>
  <si>
    <t>13000387CF10A</t>
  </si>
  <si>
    <t>14000959CF10A</t>
  </si>
  <si>
    <t>daniel zephir</t>
  </si>
  <si>
    <t>zephir</t>
  </si>
  <si>
    <t>13004236CF10A</t>
  </si>
  <si>
    <t>13001156MM20A</t>
  </si>
  <si>
    <t>kevin soto</t>
  </si>
  <si>
    <t>13005510CF10A</t>
  </si>
  <si>
    <t>13012172CF10A</t>
  </si>
  <si>
    <t>alexander babkin</t>
  </si>
  <si>
    <t>babkin</t>
  </si>
  <si>
    <t>samuel guess</t>
  </si>
  <si>
    <t>guess</t>
  </si>
  <si>
    <t>14005527CF10A</t>
  </si>
  <si>
    <t>14016871CF10A</t>
  </si>
  <si>
    <t>cheryl russell</t>
  </si>
  <si>
    <t>wilfredo torres</t>
  </si>
  <si>
    <t>13022384MM10A</t>
  </si>
  <si>
    <t>avious lucas</t>
  </si>
  <si>
    <t>avious</t>
  </si>
  <si>
    <t>13016850CF10A</t>
  </si>
  <si>
    <t>14007189TC10A</t>
  </si>
  <si>
    <t>giovanny gonzalez</t>
  </si>
  <si>
    <t>13001285CF10A</t>
  </si>
  <si>
    <t>13016735MM10A</t>
  </si>
  <si>
    <t>adriano suarez</t>
  </si>
  <si>
    <t>adriano</t>
  </si>
  <si>
    <t>13015946CF10A</t>
  </si>
  <si>
    <t>rissely perez</t>
  </si>
  <si>
    <t>rissely</t>
  </si>
  <si>
    <t>14006676CF10A</t>
  </si>
  <si>
    <t>kevin abell</t>
  </si>
  <si>
    <t>abell</t>
  </si>
  <si>
    <t>13006849CF10A</t>
  </si>
  <si>
    <t>14036190TC10A</t>
  </si>
  <si>
    <t>ahmed deleon</t>
  </si>
  <si>
    <t>14000132CF10A</t>
  </si>
  <si>
    <t>14054085TC30A</t>
  </si>
  <si>
    <t>krystal green</t>
  </si>
  <si>
    <t>harry duprey</t>
  </si>
  <si>
    <t>duprey</t>
  </si>
  <si>
    <t>14013490CF10A</t>
  </si>
  <si>
    <t>elijah garland</t>
  </si>
  <si>
    <t>13001779CF10A</t>
  </si>
  <si>
    <t>luis otero</t>
  </si>
  <si>
    <t>13016699CF10A</t>
  </si>
  <si>
    <t>hernan wispe</t>
  </si>
  <si>
    <t>wispe</t>
  </si>
  <si>
    <t>14007390MM10A</t>
  </si>
  <si>
    <t>diego garzon</t>
  </si>
  <si>
    <t>garzon</t>
  </si>
  <si>
    <t>14000753CF10A</t>
  </si>
  <si>
    <t>jason boucher</t>
  </si>
  <si>
    <t>13000712CF10A</t>
  </si>
  <si>
    <t>christopher bazard</t>
  </si>
  <si>
    <t>bazard</t>
  </si>
  <si>
    <t>13009822CF10A</t>
  </si>
  <si>
    <t>15016220TC20A</t>
  </si>
  <si>
    <t>sebastiao dasilva</t>
  </si>
  <si>
    <t>sebastiao</t>
  </si>
  <si>
    <t>dasilva</t>
  </si>
  <si>
    <t>14009438CF10A</t>
  </si>
  <si>
    <t>Workers Compensation Fraud</t>
  </si>
  <si>
    <t>marlon dunlop</t>
  </si>
  <si>
    <t>dunlop</t>
  </si>
  <si>
    <t>13013088CF10A</t>
  </si>
  <si>
    <t>brian butcher</t>
  </si>
  <si>
    <t>butcher</t>
  </si>
  <si>
    <t>14017086CF10A</t>
  </si>
  <si>
    <t>15050654TC40A</t>
  </si>
  <si>
    <t>jesus maldonado</t>
  </si>
  <si>
    <t>14009657CF10A</t>
  </si>
  <si>
    <t>chanel hooper</t>
  </si>
  <si>
    <t>chanel</t>
  </si>
  <si>
    <t>hooper</t>
  </si>
  <si>
    <t>13019072MM10A</t>
  </si>
  <si>
    <t>josalina afonso</t>
  </si>
  <si>
    <t>josalina</t>
  </si>
  <si>
    <t>afonso</t>
  </si>
  <si>
    <t>13017497MM10A</t>
  </si>
  <si>
    <t>14008731MM10A</t>
  </si>
  <si>
    <t>zachary marshall</t>
  </si>
  <si>
    <t>14015810CF10A</t>
  </si>
  <si>
    <t>leontae williams</t>
  </si>
  <si>
    <t>leontae</t>
  </si>
  <si>
    <t>13014630CF10A</t>
  </si>
  <si>
    <t>christopher thomas</t>
  </si>
  <si>
    <t>14015272CF10A</t>
  </si>
  <si>
    <t>justin koven</t>
  </si>
  <si>
    <t>koven</t>
  </si>
  <si>
    <t>14001933CF10A</t>
  </si>
  <si>
    <t>tracy butler</t>
  </si>
  <si>
    <t>14010073MM10A</t>
  </si>
  <si>
    <t>14015969CF10A</t>
  </si>
  <si>
    <t>antrell thiena</t>
  </si>
  <si>
    <t>antrell</t>
  </si>
  <si>
    <t>thiena</t>
  </si>
  <si>
    <t>13006843CF10A</t>
  </si>
  <si>
    <t>shavoria lewis</t>
  </si>
  <si>
    <t>shavoria</t>
  </si>
  <si>
    <t>13000621CF10A</t>
  </si>
  <si>
    <t>13040414TC10A</t>
  </si>
  <si>
    <t>14006149CF10A</t>
  </si>
  <si>
    <t>donald moroney</t>
  </si>
  <si>
    <t>moroney</t>
  </si>
  <si>
    <t>14013277CF10A</t>
  </si>
  <si>
    <t>15001500MM10A</t>
  </si>
  <si>
    <t>miles floyd</t>
  </si>
  <si>
    <t>14008346CF10A</t>
  </si>
  <si>
    <t>16000456MM20A</t>
  </si>
  <si>
    <t>nancy howard</t>
  </si>
  <si>
    <t>14004007CF10A</t>
  </si>
  <si>
    <t>vatoria adderly</t>
  </si>
  <si>
    <t>vatoria</t>
  </si>
  <si>
    <t>14001109MM10A</t>
  </si>
  <si>
    <t>bruce francis</t>
  </si>
  <si>
    <t>14015731CF10A</t>
  </si>
  <si>
    <t>15000919CF10A</t>
  </si>
  <si>
    <t>macknia ward</t>
  </si>
  <si>
    <t>macknia</t>
  </si>
  <si>
    <t>12017395CF10A</t>
  </si>
  <si>
    <t>anthony crocker</t>
  </si>
  <si>
    <t>crocker</t>
  </si>
  <si>
    <t>14012944CF10A</t>
  </si>
  <si>
    <t>julian torres</t>
  </si>
  <si>
    <t>14028831MU10A</t>
  </si>
  <si>
    <t>everald mcdonald</t>
  </si>
  <si>
    <t>everald</t>
  </si>
  <si>
    <t>13002275MM10A</t>
  </si>
  <si>
    <t>13094195TC30A</t>
  </si>
  <si>
    <t>wayne hyman</t>
  </si>
  <si>
    <t>14009424CF10A</t>
  </si>
  <si>
    <t>brittany holt</t>
  </si>
  <si>
    <t>13011225MM10A</t>
  </si>
  <si>
    <t>latrice johnson</t>
  </si>
  <si>
    <t>latrice</t>
  </si>
  <si>
    <t>13009616CF10A</t>
  </si>
  <si>
    <t>14009684CF10A</t>
  </si>
  <si>
    <t>david penso</t>
  </si>
  <si>
    <t>14001175CF10A</t>
  </si>
  <si>
    <t>15009786MM10A</t>
  </si>
  <si>
    <t>john arango</t>
  </si>
  <si>
    <t>14017119CF10A</t>
  </si>
  <si>
    <t>wesley brown</t>
  </si>
  <si>
    <t>14016818CF10A</t>
  </si>
  <si>
    <t>15001695MM20A</t>
  </si>
  <si>
    <t>alan-michael caldwell</t>
  </si>
  <si>
    <t>alan-michael</t>
  </si>
  <si>
    <t>13001345CF10A</t>
  </si>
  <si>
    <t>nathan mcmullen</t>
  </si>
  <si>
    <t>mcmullen</t>
  </si>
  <si>
    <t>13017074CF10A</t>
  </si>
  <si>
    <t>marcel black</t>
  </si>
  <si>
    <t>latoya kelly</t>
  </si>
  <si>
    <t>13009480MM10A</t>
  </si>
  <si>
    <t>14081792TC30A</t>
  </si>
  <si>
    <t>nichole stupart</t>
  </si>
  <si>
    <t>stupart</t>
  </si>
  <si>
    <t>13004261CF10A</t>
  </si>
  <si>
    <t>xavier stroman</t>
  </si>
  <si>
    <t>13015060CF10A</t>
  </si>
  <si>
    <t>14003734CF10A</t>
  </si>
  <si>
    <t>quanana` fairchild</t>
  </si>
  <si>
    <t>quanana`</t>
  </si>
  <si>
    <t>fairchild</t>
  </si>
  <si>
    <t>wilfredo rodriguez</t>
  </si>
  <si>
    <t>14001693MM10A</t>
  </si>
  <si>
    <t>gregory hilaire</t>
  </si>
  <si>
    <t>oliver james</t>
  </si>
  <si>
    <t>14008708CF10A</t>
  </si>
  <si>
    <t>joseph apollon</t>
  </si>
  <si>
    <t>carcana steven</t>
  </si>
  <si>
    <t>carcana</t>
  </si>
  <si>
    <t>zulimay lizcano</t>
  </si>
  <si>
    <t>zulimay</t>
  </si>
  <si>
    <t>lizcano</t>
  </si>
  <si>
    <t>13014955CF10A</t>
  </si>
  <si>
    <t>14004545MM40A</t>
  </si>
  <si>
    <t>stefan walters</t>
  </si>
  <si>
    <t>stefan</t>
  </si>
  <si>
    <t>13018695MM10A</t>
  </si>
  <si>
    <t>15012675MM10A</t>
  </si>
  <si>
    <t>darrell rice</t>
  </si>
  <si>
    <t>08004455CF10A</t>
  </si>
  <si>
    <t>14014298MM10A</t>
  </si>
  <si>
    <t>juan crespo</t>
  </si>
  <si>
    <t>14008658MM10A</t>
  </si>
  <si>
    <t>sabra mitchell</t>
  </si>
  <si>
    <t>sabra</t>
  </si>
  <si>
    <t>14015442MM10A</t>
  </si>
  <si>
    <t>pancia gerald</t>
  </si>
  <si>
    <t>pancia</t>
  </si>
  <si>
    <t>terry johnson</t>
  </si>
  <si>
    <t>13017777CF10A</t>
  </si>
  <si>
    <t>jarvis cornelius</t>
  </si>
  <si>
    <t>13006473TC10A</t>
  </si>
  <si>
    <t>luxson vertus</t>
  </si>
  <si>
    <t>luxson</t>
  </si>
  <si>
    <t>vertus</t>
  </si>
  <si>
    <t>14013242CF10A</t>
  </si>
  <si>
    <t>korbin goodroad</t>
  </si>
  <si>
    <t>korbin</t>
  </si>
  <si>
    <t>goodroad</t>
  </si>
  <si>
    <t>13017499MM10A</t>
  </si>
  <si>
    <t>15000261MM10A</t>
  </si>
  <si>
    <t>sharkiem adams</t>
  </si>
  <si>
    <t>sharkiem</t>
  </si>
  <si>
    <t>13013887CF10A</t>
  </si>
  <si>
    <t>broderick joffe</t>
  </si>
  <si>
    <t>joffe</t>
  </si>
  <si>
    <t>14016266CF10A</t>
  </si>
  <si>
    <t>15000692MM10A</t>
  </si>
  <si>
    <t>travis whitehead</t>
  </si>
  <si>
    <t>13000793CF10A</t>
  </si>
  <si>
    <t>13025307TC10A</t>
  </si>
  <si>
    <t>13008106CF10A</t>
  </si>
  <si>
    <t>robby allen</t>
  </si>
  <si>
    <t>13002193CF10A</t>
  </si>
  <si>
    <t>14005847TC10A</t>
  </si>
  <si>
    <t>tanis simon</t>
  </si>
  <si>
    <t>13004299TC10A</t>
  </si>
  <si>
    <t>13011456MM10A</t>
  </si>
  <si>
    <t>carmelle louidor</t>
  </si>
  <si>
    <t>louidor</t>
  </si>
  <si>
    <t>14000528CF10A</t>
  </si>
  <si>
    <t>15005158MM10A</t>
  </si>
  <si>
    <t>william scott</t>
  </si>
  <si>
    <t>13004947CF10A</t>
  </si>
  <si>
    <t>14001941CF10A</t>
  </si>
  <si>
    <t>reginald johnson</t>
  </si>
  <si>
    <t>13011855CF10A</t>
  </si>
  <si>
    <t>14002596MM20A</t>
  </si>
  <si>
    <t>alan wessling</t>
  </si>
  <si>
    <t>wessling</t>
  </si>
  <si>
    <t>aron vassell</t>
  </si>
  <si>
    <t>aron</t>
  </si>
  <si>
    <t>13017534CF10A</t>
  </si>
  <si>
    <t>15004378MM10A</t>
  </si>
  <si>
    <t>sheleike barnett</t>
  </si>
  <si>
    <t>sheleike</t>
  </si>
  <si>
    <t>13005345CF10A</t>
  </si>
  <si>
    <t>jordan boyd</t>
  </si>
  <si>
    <t>13011061CF10A</t>
  </si>
  <si>
    <t>14013348TC10A</t>
  </si>
  <si>
    <t>trevor benn</t>
  </si>
  <si>
    <t>13005313CF10A</t>
  </si>
  <si>
    <t>adam magazinik</t>
  </si>
  <si>
    <t>magazinik</t>
  </si>
  <si>
    <t>13006597CF10A</t>
  </si>
  <si>
    <t>louvens jean</t>
  </si>
  <si>
    <t>louvens</t>
  </si>
  <si>
    <t>13021490MM10A</t>
  </si>
  <si>
    <t>14009996CF10A</t>
  </si>
  <si>
    <t>jaime flora</t>
  </si>
  <si>
    <t>13005469CF10A</t>
  </si>
  <si>
    <t>monica tanon</t>
  </si>
  <si>
    <t>tanon</t>
  </si>
  <si>
    <t>14005875MM10A</t>
  </si>
  <si>
    <t>james render</t>
  </si>
  <si>
    <t>13015823CF10A</t>
  </si>
  <si>
    <t>14011520MM10A</t>
  </si>
  <si>
    <t>mervyns altidort</t>
  </si>
  <si>
    <t>mervyns</t>
  </si>
  <si>
    <t>altidort</t>
  </si>
  <si>
    <t>priscilla pierce</t>
  </si>
  <si>
    <t>priscilla</t>
  </si>
  <si>
    <t>13012440CF10A</t>
  </si>
  <si>
    <t>vincent dukes</t>
  </si>
  <si>
    <t>06001402MM40A</t>
  </si>
  <si>
    <t>kevin maitland</t>
  </si>
  <si>
    <t>maitland</t>
  </si>
  <si>
    <t>13015632CF10A</t>
  </si>
  <si>
    <t>marcos mercado quijano</t>
  </si>
  <si>
    <t>mercado quijano</t>
  </si>
  <si>
    <t>13001003CF10A</t>
  </si>
  <si>
    <t>angela iacobelli</t>
  </si>
  <si>
    <t>iacobelli</t>
  </si>
  <si>
    <t>14007368CF10A</t>
  </si>
  <si>
    <t>jean sala</t>
  </si>
  <si>
    <t>sala</t>
  </si>
  <si>
    <t>14000818CF10A</t>
  </si>
  <si>
    <t>14016732TC20A</t>
  </si>
  <si>
    <t>latosha rattray</t>
  </si>
  <si>
    <t>latosha</t>
  </si>
  <si>
    <t>rattray</t>
  </si>
  <si>
    <t>12013834CF10A</t>
  </si>
  <si>
    <t>13010536CF10A</t>
  </si>
  <si>
    <t>carlton marshall</t>
  </si>
  <si>
    <t>14005863CF10A</t>
  </si>
  <si>
    <t>Poss 3,4 Methylendioxpyrovlerone</t>
  </si>
  <si>
    <t>theodore evans</t>
  </si>
  <si>
    <t>13017753CF10A</t>
  </si>
  <si>
    <t>byron wright</t>
  </si>
  <si>
    <t>13002013MM10A</t>
  </si>
  <si>
    <t>13008037MM10A</t>
  </si>
  <si>
    <t>13010718CF10A</t>
  </si>
  <si>
    <t>13010066MM10A</t>
  </si>
  <si>
    <t>14000942MM40A</t>
  </si>
  <si>
    <t>davon taylor</t>
  </si>
  <si>
    <t>14014170MM10A</t>
  </si>
  <si>
    <t>ernest johnson</t>
  </si>
  <si>
    <t>12019235MM10A</t>
  </si>
  <si>
    <t>13015839CF10A</t>
  </si>
  <si>
    <t>sheron williams</t>
  </si>
  <si>
    <t>sheron</t>
  </si>
  <si>
    <t>13021588MM10A</t>
  </si>
  <si>
    <t>14003431TC20A</t>
  </si>
  <si>
    <t>ganeshwar tilak</t>
  </si>
  <si>
    <t>ganeshwar</t>
  </si>
  <si>
    <t>tilak</t>
  </si>
  <si>
    <t>14017008CF10A</t>
  </si>
  <si>
    <t>owen fowler</t>
  </si>
  <si>
    <t>13012222CF10A</t>
  </si>
  <si>
    <t>13017649CF10A</t>
  </si>
  <si>
    <t>kim aragona</t>
  </si>
  <si>
    <t>aragona</t>
  </si>
  <si>
    <t>13004216CF10A</t>
  </si>
  <si>
    <t>ruperto marroquincamacho</t>
  </si>
  <si>
    <t>ruperto</t>
  </si>
  <si>
    <t>marroquincamacho</t>
  </si>
  <si>
    <t>13019763MM10A</t>
  </si>
  <si>
    <t>15009777CF10A</t>
  </si>
  <si>
    <t>roger richards</t>
  </si>
  <si>
    <t>14009320MM10A</t>
  </si>
  <si>
    <t>15016348CF10A</t>
  </si>
  <si>
    <t>josiah hoffman</t>
  </si>
  <si>
    <t>josiah</t>
  </si>
  <si>
    <t>hoffman</t>
  </si>
  <si>
    <t>14010518CF10A</t>
  </si>
  <si>
    <t>15001366CF10A</t>
  </si>
  <si>
    <t>Sell Cannabis 1000FTSch</t>
  </si>
  <si>
    <t>daryl junck</t>
  </si>
  <si>
    <t>junck</t>
  </si>
  <si>
    <t>13002997CF10A</t>
  </si>
  <si>
    <t>joshua estrella</t>
  </si>
  <si>
    <t>estrella</t>
  </si>
  <si>
    <t>14001336CF10A</t>
  </si>
  <si>
    <t>14076163TC30A</t>
  </si>
  <si>
    <t>gerald williams</t>
  </si>
  <si>
    <t>13007109CF10A</t>
  </si>
  <si>
    <t>fabienne joseph</t>
  </si>
  <si>
    <t>13001778CF10A</t>
  </si>
  <si>
    <t>15012384CF10A</t>
  </si>
  <si>
    <t>gregory schmidt</t>
  </si>
  <si>
    <t>14003296CF10A</t>
  </si>
  <si>
    <t>14012121CF10A</t>
  </si>
  <si>
    <t>16002414CF10A</t>
  </si>
  <si>
    <t>14004358CF10A</t>
  </si>
  <si>
    <t>lizabeth pinto-collazo</t>
  </si>
  <si>
    <t>lizabeth</t>
  </si>
  <si>
    <t>pinto-collazo</t>
  </si>
  <si>
    <t>edwin nesbitt</t>
  </si>
  <si>
    <t>13006194CF10A</t>
  </si>
  <si>
    <t>daniel baptiste</t>
  </si>
  <si>
    <t>11014497CF10A</t>
  </si>
  <si>
    <t>Sell Cannabis</t>
  </si>
  <si>
    <t>sheldon smellie</t>
  </si>
  <si>
    <t>smellie</t>
  </si>
  <si>
    <t>13008467MM10A</t>
  </si>
  <si>
    <t>keandre twiggs</t>
  </si>
  <si>
    <t>twiggs</t>
  </si>
  <si>
    <t>07013022CF10A</t>
  </si>
  <si>
    <t>jeffrey simmons</t>
  </si>
  <si>
    <t>11011337MM10A</t>
  </si>
  <si>
    <t>christy harris</t>
  </si>
  <si>
    <t>christy</t>
  </si>
  <si>
    <t>13000900CF10A</t>
  </si>
  <si>
    <t>diana zeltser</t>
  </si>
  <si>
    <t>zeltser</t>
  </si>
  <si>
    <t>14015511MU10A</t>
  </si>
  <si>
    <t>justin warner</t>
  </si>
  <si>
    <t>14003635CF10A</t>
  </si>
  <si>
    <t>jacqueline milhomme</t>
  </si>
  <si>
    <t>milhomme</t>
  </si>
  <si>
    <t>14015802CF10A</t>
  </si>
  <si>
    <t>15017534MU10A</t>
  </si>
  <si>
    <t>victor ogiste</t>
  </si>
  <si>
    <t>ogiste</t>
  </si>
  <si>
    <t>14006562CF10A</t>
  </si>
  <si>
    <t>medius clermontvil</t>
  </si>
  <si>
    <t>medius</t>
  </si>
  <si>
    <t>clermontvil</t>
  </si>
  <si>
    <t>14000031MU10A</t>
  </si>
  <si>
    <t>joseph walls</t>
  </si>
  <si>
    <t>13018484MM10A</t>
  </si>
  <si>
    <t>larry jones</t>
  </si>
  <si>
    <t>14000487CF10A</t>
  </si>
  <si>
    <t>michael dibenedetto</t>
  </si>
  <si>
    <t>dibenedetto</t>
  </si>
  <si>
    <t>14012080MM10A</t>
  </si>
  <si>
    <t>daniel berrios</t>
  </si>
  <si>
    <t>berrios</t>
  </si>
  <si>
    <t>13004481CF10A</t>
  </si>
  <si>
    <t>katherine soto</t>
  </si>
  <si>
    <t>13002757CF10A</t>
  </si>
  <si>
    <t>clinton petrovich</t>
  </si>
  <si>
    <t>petrovich</t>
  </si>
  <si>
    <t>14008082MM10A</t>
  </si>
  <si>
    <t>amy matos</t>
  </si>
  <si>
    <t>14000038MM10A</t>
  </si>
  <si>
    <t>david riffle</t>
  </si>
  <si>
    <t>riffle</t>
  </si>
  <si>
    <t>13017255CF10A</t>
  </si>
  <si>
    <t>14007414MM10A</t>
  </si>
  <si>
    <t>tina green</t>
  </si>
  <si>
    <t>13011810MM10A</t>
  </si>
  <si>
    <t>Compulsory Attendance Violation</t>
  </si>
  <si>
    <t>ernesto barra-rivera</t>
  </si>
  <si>
    <t>barra-rivera</t>
  </si>
  <si>
    <t>14004612CF10A</t>
  </si>
  <si>
    <t>matthew skaro</t>
  </si>
  <si>
    <t>skaro</t>
  </si>
  <si>
    <t>08014987CF10A</t>
  </si>
  <si>
    <t>deshaud johnson</t>
  </si>
  <si>
    <t>deshaud</t>
  </si>
  <si>
    <t>13009448CF10A</t>
  </si>
  <si>
    <t>floyd taylor</t>
  </si>
  <si>
    <t>13003995MM10A</t>
  </si>
  <si>
    <t>alex velazquezmontalvo</t>
  </si>
  <si>
    <t>velazquezmontalvo</t>
  </si>
  <si>
    <t>12000304CF10A</t>
  </si>
  <si>
    <t>15010602MM10A</t>
  </si>
  <si>
    <t>masiely garcia</t>
  </si>
  <si>
    <t>masiely</t>
  </si>
  <si>
    <t>14002074CF10A</t>
  </si>
  <si>
    <t>15000754CF10A</t>
  </si>
  <si>
    <t>yihad salama</t>
  </si>
  <si>
    <t>yihad</t>
  </si>
  <si>
    <t>salama</t>
  </si>
  <si>
    <t>christopher bush</t>
  </si>
  <si>
    <t>13001488MM10A</t>
  </si>
  <si>
    <t>13018329MM10A</t>
  </si>
  <si>
    <t>timothy kestler</t>
  </si>
  <si>
    <t>14008226CF10A</t>
  </si>
  <si>
    <t>corey ackerman</t>
  </si>
  <si>
    <t>ackerman</t>
  </si>
  <si>
    <t>14005003MM10A</t>
  </si>
  <si>
    <t>josh gamali</t>
  </si>
  <si>
    <t>gamali</t>
  </si>
  <si>
    <t>09000911CF10A</t>
  </si>
  <si>
    <t>stacey guignard</t>
  </si>
  <si>
    <t>14016328CF10A</t>
  </si>
  <si>
    <t>victoria boone</t>
  </si>
  <si>
    <t>14016448CF10A</t>
  </si>
  <si>
    <t>16002666CF10A</t>
  </si>
  <si>
    <t>eduardo garcia</t>
  </si>
  <si>
    <t>13000781CF10A</t>
  </si>
  <si>
    <t>15002567MM10A</t>
  </si>
  <si>
    <t>marissa moore</t>
  </si>
  <si>
    <t>13002603CF10A</t>
  </si>
  <si>
    <t>bettina beaver</t>
  </si>
  <si>
    <t>bettina</t>
  </si>
  <si>
    <t>14009406CF10A</t>
  </si>
  <si>
    <t>Agg Battery Cause Bodily</t>
  </si>
  <si>
    <t>feroza harrinarine</t>
  </si>
  <si>
    <t>feroza</t>
  </si>
  <si>
    <t>harrinarine</t>
  </si>
  <si>
    <t>14014758CF10A</t>
  </si>
  <si>
    <t>christopher parris</t>
  </si>
  <si>
    <t>13014398CF10A</t>
  </si>
  <si>
    <t>linda edwards</t>
  </si>
  <si>
    <t>13002668CF10A</t>
  </si>
  <si>
    <t>14000303CF10A</t>
  </si>
  <si>
    <t>christian navarro</t>
  </si>
  <si>
    <t>15001973CF10A</t>
  </si>
  <si>
    <t>nicholas rodriguez-bustios</t>
  </si>
  <si>
    <t>rodriguez-bustios</t>
  </si>
  <si>
    <t>13017909CF10A</t>
  </si>
  <si>
    <t>frederick newbold</t>
  </si>
  <si>
    <t>14002479CF10A</t>
  </si>
  <si>
    <t>tressing blake</t>
  </si>
  <si>
    <t>tressing</t>
  </si>
  <si>
    <t>14003527CF10A</t>
  </si>
  <si>
    <t>moriach deus</t>
  </si>
  <si>
    <t>moriach</t>
  </si>
  <si>
    <t>deus</t>
  </si>
  <si>
    <t>13016980CF10A</t>
  </si>
  <si>
    <t>14011823CF10A</t>
  </si>
  <si>
    <t>meni peri</t>
  </si>
  <si>
    <t>meni</t>
  </si>
  <si>
    <t>peri</t>
  </si>
  <si>
    <t>14015207CF10A</t>
  </si>
  <si>
    <t>carlos solis</t>
  </si>
  <si>
    <t>solis</t>
  </si>
  <si>
    <t>14017143CF10A</t>
  </si>
  <si>
    <t>demarious greene</t>
  </si>
  <si>
    <t>demarious</t>
  </si>
  <si>
    <t>susan mccloskey</t>
  </si>
  <si>
    <t>mccloskey</t>
  </si>
  <si>
    <t>14016080MM10A</t>
  </si>
  <si>
    <t>victor hidalgo</t>
  </si>
  <si>
    <t>14004952CF10A</t>
  </si>
  <si>
    <t>virgil cook</t>
  </si>
  <si>
    <t>14003270CF10A</t>
  </si>
  <si>
    <t>miguel quinones</t>
  </si>
  <si>
    <t>12015956CF10A</t>
  </si>
  <si>
    <t>alexander semino</t>
  </si>
  <si>
    <t>semino</t>
  </si>
  <si>
    <t>13002537MM10A</t>
  </si>
  <si>
    <t>david nelson</t>
  </si>
  <si>
    <t>15002991CF10A</t>
  </si>
  <si>
    <t>dushane detrie</t>
  </si>
  <si>
    <t>dushane</t>
  </si>
  <si>
    <t>detrie</t>
  </si>
  <si>
    <t>12009221CF10A</t>
  </si>
  <si>
    <t>gasner ripert</t>
  </si>
  <si>
    <t>ripert</t>
  </si>
  <si>
    <t>14005081CF10A</t>
  </si>
  <si>
    <t>david rodriguez</t>
  </si>
  <si>
    <t>13011372CF10A</t>
  </si>
  <si>
    <t>jemeil mccall</t>
  </si>
  <si>
    <t>jemeil</t>
  </si>
  <si>
    <t>13008373CF10A</t>
  </si>
  <si>
    <t>13006826CF10A</t>
  </si>
  <si>
    <t>alon cambridge</t>
  </si>
  <si>
    <t>alon</t>
  </si>
  <si>
    <t>cambridge</t>
  </si>
  <si>
    <t>13003319CF10A</t>
  </si>
  <si>
    <t>henry ducamel</t>
  </si>
  <si>
    <t>ducamel</t>
  </si>
  <si>
    <t>14012318MM10A</t>
  </si>
  <si>
    <t>16001600MM10A</t>
  </si>
  <si>
    <t>mable lawson</t>
  </si>
  <si>
    <t>mable</t>
  </si>
  <si>
    <t>14011693CF10A</t>
  </si>
  <si>
    <t>jean schnider</t>
  </si>
  <si>
    <t>schnider</t>
  </si>
  <si>
    <t>jonathan smith</t>
  </si>
  <si>
    <t>09013475CF10A</t>
  </si>
  <si>
    <t>sylvia anderson</t>
  </si>
  <si>
    <t>sylvia</t>
  </si>
  <si>
    <t>14016138CF10A</t>
  </si>
  <si>
    <t>14014246CF10A</t>
  </si>
  <si>
    <t>william aguront</t>
  </si>
  <si>
    <t>aguront</t>
  </si>
  <si>
    <t>14005235MM10A</t>
  </si>
  <si>
    <t>tariq smith</t>
  </si>
  <si>
    <t>13000942CF10A</t>
  </si>
  <si>
    <t>13006964MM10A</t>
  </si>
  <si>
    <t>emily noronha</t>
  </si>
  <si>
    <t>noronha</t>
  </si>
  <si>
    <t>13019506MM10A</t>
  </si>
  <si>
    <t>14001308MM10A</t>
  </si>
  <si>
    <t>devondrea wilcher</t>
  </si>
  <si>
    <t>devondrea</t>
  </si>
  <si>
    <t>wilcher</t>
  </si>
  <si>
    <t>13016753CF10A</t>
  </si>
  <si>
    <t>15008869MM10A</t>
  </si>
  <si>
    <t>james green</t>
  </si>
  <si>
    <t>12009400CF10A</t>
  </si>
  <si>
    <t>scott thompson</t>
  </si>
  <si>
    <t>12020358MM10A</t>
  </si>
  <si>
    <t>15015069CF10A</t>
  </si>
  <si>
    <t>danielle camargo</t>
  </si>
  <si>
    <t>camargo</t>
  </si>
  <si>
    <t>12140584TC30A</t>
  </si>
  <si>
    <t>francisco huerta</t>
  </si>
  <si>
    <t>14009885CF10A</t>
  </si>
  <si>
    <t>14016704MM10A</t>
  </si>
  <si>
    <t>katlyn lauer</t>
  </si>
  <si>
    <t>katlyn</t>
  </si>
  <si>
    <t>lauer</t>
  </si>
  <si>
    <t>14011926MM10A</t>
  </si>
  <si>
    <t>15039982TC30A</t>
  </si>
  <si>
    <t>frank moore</t>
  </si>
  <si>
    <t>13006713MO10A</t>
  </si>
  <si>
    <t>15013112MM10A</t>
  </si>
  <si>
    <t>16000007CF10A</t>
  </si>
  <si>
    <t>breonte heller</t>
  </si>
  <si>
    <t>breonte</t>
  </si>
  <si>
    <t>14016115CF10A</t>
  </si>
  <si>
    <t>orville walters</t>
  </si>
  <si>
    <t>13002258CF10A</t>
  </si>
  <si>
    <t>14031416TC30A</t>
  </si>
  <si>
    <t>ruth battiste</t>
  </si>
  <si>
    <t>87018952CF10A</t>
  </si>
  <si>
    <t>Possess Controlled Substance</t>
  </si>
  <si>
    <t>vashay johnson</t>
  </si>
  <si>
    <t>vashay</t>
  </si>
  <si>
    <t>13002481CF10A</t>
  </si>
  <si>
    <t>maria santiago</t>
  </si>
  <si>
    <t>14006432MM10A</t>
  </si>
  <si>
    <t>14009051MM10A</t>
  </si>
  <si>
    <t>kevin lutz</t>
  </si>
  <si>
    <t>13015388MM10A</t>
  </si>
  <si>
    <t>joshua morales</t>
  </si>
  <si>
    <t>13003246MM10A</t>
  </si>
  <si>
    <t>14000069TC40A</t>
  </si>
  <si>
    <t>delwance hines</t>
  </si>
  <si>
    <t>delwance</t>
  </si>
  <si>
    <t>lakavious drummond</t>
  </si>
  <si>
    <t>lakavious</t>
  </si>
  <si>
    <t>14010523CF10A</t>
  </si>
  <si>
    <t>15009499MM10A</t>
  </si>
  <si>
    <t>jean louidor</t>
  </si>
  <si>
    <t>14000240CF10A</t>
  </si>
  <si>
    <t>yoalbert francocoa</t>
  </si>
  <si>
    <t>yoalbert</t>
  </si>
  <si>
    <t>francocoa</t>
  </si>
  <si>
    <t>13020323MM10A</t>
  </si>
  <si>
    <t>tiffany taylor</t>
  </si>
  <si>
    <t>14007925CF10A</t>
  </si>
  <si>
    <t>14015752MM10A</t>
  </si>
  <si>
    <t>maria tembras</t>
  </si>
  <si>
    <t>tembras</t>
  </si>
  <si>
    <t>14003578CF10A</t>
  </si>
  <si>
    <t>keston caraballo</t>
  </si>
  <si>
    <t>keston</t>
  </si>
  <si>
    <t>12005660CF10A</t>
  </si>
  <si>
    <t>16000012MM40A</t>
  </si>
  <si>
    <t>pascal gilles</t>
  </si>
  <si>
    <t>gilles</t>
  </si>
  <si>
    <t>13007341CF10A</t>
  </si>
  <si>
    <t>joshua staley</t>
  </si>
  <si>
    <t>staley</t>
  </si>
  <si>
    <t>13000765MM10A</t>
  </si>
  <si>
    <t>Unlawful Use Of Police Badges</t>
  </si>
  <si>
    <t>16002870MM10A</t>
  </si>
  <si>
    <t>marcel philmore</t>
  </si>
  <si>
    <t>yoleida santiago</t>
  </si>
  <si>
    <t>yoleida</t>
  </si>
  <si>
    <t>14002174MM10A</t>
  </si>
  <si>
    <t>sultan khan</t>
  </si>
  <si>
    <t>14006319MM10A</t>
  </si>
  <si>
    <t>lesly davis</t>
  </si>
  <si>
    <t>lesly</t>
  </si>
  <si>
    <t>14008286CF10A</t>
  </si>
  <si>
    <t>brandon montgomery</t>
  </si>
  <si>
    <t>13022574MM10A</t>
  </si>
  <si>
    <t>14012827MM10A</t>
  </si>
  <si>
    <t>catrina pastwa</t>
  </si>
  <si>
    <t>pastwa</t>
  </si>
  <si>
    <t>14010553MM10A</t>
  </si>
  <si>
    <t>darrius toliver</t>
  </si>
  <si>
    <t>darrius</t>
  </si>
  <si>
    <t>14005355CF10A</t>
  </si>
  <si>
    <t>14000952MM30A</t>
  </si>
  <si>
    <t>heather ortegachin</t>
  </si>
  <si>
    <t>ortegachin</t>
  </si>
  <si>
    <t>13005878CF10A</t>
  </si>
  <si>
    <t>gerald obry</t>
  </si>
  <si>
    <t>obry</t>
  </si>
  <si>
    <t>14005327CF10A</t>
  </si>
  <si>
    <t>rudy astrorga</t>
  </si>
  <si>
    <t>astrorga</t>
  </si>
  <si>
    <t>jahsan sanon</t>
  </si>
  <si>
    <t>jahsan</t>
  </si>
  <si>
    <t>sanon</t>
  </si>
  <si>
    <t>14007307CF10A</t>
  </si>
  <si>
    <t>anthony stroud</t>
  </si>
  <si>
    <t>14011755CF10A</t>
  </si>
  <si>
    <t>matthew bledsoe</t>
  </si>
  <si>
    <t>bledsoe</t>
  </si>
  <si>
    <t>14012179CF10A</t>
  </si>
  <si>
    <t>tammy dent</t>
  </si>
  <si>
    <t>13002667CF10A</t>
  </si>
  <si>
    <t>13026777TC10A</t>
  </si>
  <si>
    <t>demetris lewis</t>
  </si>
  <si>
    <t>13017077CF10A</t>
  </si>
  <si>
    <t>14005752CF10A</t>
  </si>
  <si>
    <t>christopher petinaud</t>
  </si>
  <si>
    <t>petinaud</t>
  </si>
  <si>
    <t>13015387CF10A</t>
  </si>
  <si>
    <t>andy theoc</t>
  </si>
  <si>
    <t>theoc</t>
  </si>
  <si>
    <t>14013977MM10A</t>
  </si>
  <si>
    <t>brandi clay</t>
  </si>
  <si>
    <t>13015985CF10A</t>
  </si>
  <si>
    <t>moses francois</t>
  </si>
  <si>
    <t>13004024CF10A</t>
  </si>
  <si>
    <t>damion clark</t>
  </si>
  <si>
    <t>14001431TC10A</t>
  </si>
  <si>
    <t>terrinna eubanks</t>
  </si>
  <si>
    <t>terrinna</t>
  </si>
  <si>
    <t>14004144CF10A</t>
  </si>
  <si>
    <t>14002721MM20A</t>
  </si>
  <si>
    <t>christine aghazadian</t>
  </si>
  <si>
    <t>aghazadian</t>
  </si>
  <si>
    <t>13016130CF10A</t>
  </si>
  <si>
    <t>masnik sainmelus</t>
  </si>
  <si>
    <t>masnik</t>
  </si>
  <si>
    <t>sainmelus</t>
  </si>
  <si>
    <t>14004170CF10A</t>
  </si>
  <si>
    <t>14013781MM10A</t>
  </si>
  <si>
    <t>john pereira</t>
  </si>
  <si>
    <t>13018953MM10A</t>
  </si>
  <si>
    <t>pedro sanchez</t>
  </si>
  <si>
    <t>14003505MM10A</t>
  </si>
  <si>
    <t>15001744MM40A</t>
  </si>
  <si>
    <t>craig baker</t>
  </si>
  <si>
    <t>quintis bullock</t>
  </si>
  <si>
    <t>quintis</t>
  </si>
  <si>
    <t>bullock</t>
  </si>
  <si>
    <t>13014926CF10A</t>
  </si>
  <si>
    <t>15010224TC10A</t>
  </si>
  <si>
    <t>meghan prince</t>
  </si>
  <si>
    <t>14010156CF10A</t>
  </si>
  <si>
    <t>chancy mallory</t>
  </si>
  <si>
    <t>chancy</t>
  </si>
  <si>
    <t>13012733MM10A</t>
  </si>
  <si>
    <t>13015213CF10A</t>
  </si>
  <si>
    <t>valerio perez</t>
  </si>
  <si>
    <t>14016368CF10A</t>
  </si>
  <si>
    <t>15001640TC10A</t>
  </si>
  <si>
    <t>fred randall</t>
  </si>
  <si>
    <t>13062967NI20A</t>
  </si>
  <si>
    <t>frank wilson</t>
  </si>
  <si>
    <t>14009173CF10A</t>
  </si>
  <si>
    <t>14016731CF10A</t>
  </si>
  <si>
    <t>15015386CF10A</t>
  </si>
  <si>
    <t>jermaine lovett</t>
  </si>
  <si>
    <t>14010242CF10A</t>
  </si>
  <si>
    <t>teoman algur</t>
  </si>
  <si>
    <t>teoman</t>
  </si>
  <si>
    <t>algur</t>
  </si>
  <si>
    <t>14000563CF10A</t>
  </si>
  <si>
    <t>james felder</t>
  </si>
  <si>
    <t>91018509MM10A</t>
  </si>
  <si>
    <t>cecelia baptiste-gilmore</t>
  </si>
  <si>
    <t>baptiste-gilmore</t>
  </si>
  <si>
    <t>13020899MM10A</t>
  </si>
  <si>
    <t>antonio walsh</t>
  </si>
  <si>
    <t>14004093CF10A</t>
  </si>
  <si>
    <t>katherine chester</t>
  </si>
  <si>
    <t>14015818MM10A</t>
  </si>
  <si>
    <t>julius howard</t>
  </si>
  <si>
    <t>13005160MM10A</t>
  </si>
  <si>
    <t>steven pearson</t>
  </si>
  <si>
    <t>14001396MM10A</t>
  </si>
  <si>
    <t>wayne stover</t>
  </si>
  <si>
    <t>stover</t>
  </si>
  <si>
    <t>13002274MO10A</t>
  </si>
  <si>
    <t>Manage Busn W/O City Occup Lic</t>
  </si>
  <si>
    <t>sabrina roux</t>
  </si>
  <si>
    <t>roux</t>
  </si>
  <si>
    <t>14006753CF10A</t>
  </si>
  <si>
    <t>rodney howard</t>
  </si>
  <si>
    <t>14008239CF10A</t>
  </si>
  <si>
    <t>daniel cruz</t>
  </si>
  <si>
    <t>13000706MM10A</t>
  </si>
  <si>
    <t>13012665TC10A</t>
  </si>
  <si>
    <t>cornelius nealy</t>
  </si>
  <si>
    <t>nealy</t>
  </si>
  <si>
    <t>14003494CF10A</t>
  </si>
  <si>
    <t>14008075CF10A</t>
  </si>
  <si>
    <t>lilia velizsantana</t>
  </si>
  <si>
    <t>lilia</t>
  </si>
  <si>
    <t>velizsantana</t>
  </si>
  <si>
    <t>14009161CF10A</t>
  </si>
  <si>
    <t>armand delice</t>
  </si>
  <si>
    <t>armand</t>
  </si>
  <si>
    <t>14007623CF10A</t>
  </si>
  <si>
    <t>tamika hall</t>
  </si>
  <si>
    <t>14029466TC10A</t>
  </si>
  <si>
    <t>sherrod robinson</t>
  </si>
  <si>
    <t>sherrod</t>
  </si>
  <si>
    <t>13015676CF10A</t>
  </si>
  <si>
    <t>calodius washington</t>
  </si>
  <si>
    <t>calodius</t>
  </si>
  <si>
    <t>13012247CF10A</t>
  </si>
  <si>
    <t>14006813CF10A</t>
  </si>
  <si>
    <t>thery cineus</t>
  </si>
  <si>
    <t>thery</t>
  </si>
  <si>
    <t>cineus</t>
  </si>
  <si>
    <t>13019715MM10A</t>
  </si>
  <si>
    <t>frank rose</t>
  </si>
  <si>
    <t>13009539CF10A</t>
  </si>
  <si>
    <t>april hollis</t>
  </si>
  <si>
    <t>14016147CF10A</t>
  </si>
  <si>
    <t>15009130CF10A</t>
  </si>
  <si>
    <t>jermaine jean-francois</t>
  </si>
  <si>
    <t>13014340CF10A</t>
  </si>
  <si>
    <t>vasile jelescu</t>
  </si>
  <si>
    <t>vasile</t>
  </si>
  <si>
    <t>jelescu</t>
  </si>
  <si>
    <t>14013591CF10A</t>
  </si>
  <si>
    <t>lisa cuito</t>
  </si>
  <si>
    <t>cuito</t>
  </si>
  <si>
    <t>14008767MM10A</t>
  </si>
  <si>
    <t>juan rojassoto</t>
  </si>
  <si>
    <t>rojassoto</t>
  </si>
  <si>
    <t>13004176CF10A</t>
  </si>
  <si>
    <t>14011500MM10A</t>
  </si>
  <si>
    <t>jalicia brooks</t>
  </si>
  <si>
    <t>jalicia</t>
  </si>
  <si>
    <t>14011486MM10A</t>
  </si>
  <si>
    <t>15001078MM10A</t>
  </si>
  <si>
    <t>makia baker</t>
  </si>
  <si>
    <t>makia</t>
  </si>
  <si>
    <t>14013199CF10A</t>
  </si>
  <si>
    <t>lisa garcia-heintskill</t>
  </si>
  <si>
    <t>garcia-heintskill</t>
  </si>
  <si>
    <t>14013638MM10A</t>
  </si>
  <si>
    <t>anthony diaz</t>
  </si>
  <si>
    <t>11001027MM10A</t>
  </si>
  <si>
    <t>14000381MM30A</t>
  </si>
  <si>
    <t>alex benjamin</t>
  </si>
  <si>
    <t>marvin darlington</t>
  </si>
  <si>
    <t>13016387CF10A</t>
  </si>
  <si>
    <t>josue petithomme</t>
  </si>
  <si>
    <t>12006176MM10A</t>
  </si>
  <si>
    <t>chris mcinerney</t>
  </si>
  <si>
    <t>mcinerney</t>
  </si>
  <si>
    <t>09018661CF10A</t>
  </si>
  <si>
    <t>barry wells</t>
  </si>
  <si>
    <t>13011522CF10A</t>
  </si>
  <si>
    <t>tatiana kennon</t>
  </si>
  <si>
    <t>13018226MM10A</t>
  </si>
  <si>
    <t>eddie durizil</t>
  </si>
  <si>
    <t>10021864CF10A</t>
  </si>
  <si>
    <t>meghan logan</t>
  </si>
  <si>
    <t>14014963MM10A</t>
  </si>
  <si>
    <t>13002040CF10A</t>
  </si>
  <si>
    <t>stephon beaver</t>
  </si>
  <si>
    <t>14017008MM10A</t>
  </si>
  <si>
    <t>kristina hughes</t>
  </si>
  <si>
    <t>13005770TC10A</t>
  </si>
  <si>
    <t>robert white</t>
  </si>
  <si>
    <t>14015711CF10A</t>
  </si>
  <si>
    <t>14017258MM10A</t>
  </si>
  <si>
    <t>gary kirkland</t>
  </si>
  <si>
    <t>13004886MM10A</t>
  </si>
  <si>
    <t>14016936TC10A</t>
  </si>
  <si>
    <t>selena pruneda</t>
  </si>
  <si>
    <t>selena</t>
  </si>
  <si>
    <t>pruneda</t>
  </si>
  <si>
    <t>14015044CF10A</t>
  </si>
  <si>
    <t>15000998CF10A</t>
  </si>
  <si>
    <t>earnest robinson</t>
  </si>
  <si>
    <t>13000459CF10A</t>
  </si>
  <si>
    <t>vonkeith hall</t>
  </si>
  <si>
    <t>vonkeith</t>
  </si>
  <si>
    <t>13019741MM10A</t>
  </si>
  <si>
    <t>incencio rosado</t>
  </si>
  <si>
    <t>incencio</t>
  </si>
  <si>
    <t>11027810MO10A</t>
  </si>
  <si>
    <t>torrey thomas</t>
  </si>
  <si>
    <t>torrey</t>
  </si>
  <si>
    <t>13010216TC10A</t>
  </si>
  <si>
    <t>anthony serphin</t>
  </si>
  <si>
    <t>serphin</t>
  </si>
  <si>
    <t>13004330CF10A</t>
  </si>
  <si>
    <t>dwayne brown</t>
  </si>
  <si>
    <t>13010664CF10A</t>
  </si>
  <si>
    <t>demetrice hamilton</t>
  </si>
  <si>
    <t>13005625CF10A</t>
  </si>
  <si>
    <t>13089776TC30A</t>
  </si>
  <si>
    <t>erica mata</t>
  </si>
  <si>
    <t>12007446CF10A</t>
  </si>
  <si>
    <t>anthony angotti</t>
  </si>
  <si>
    <t>angotti</t>
  </si>
  <si>
    <t>14004425CF10A</t>
  </si>
  <si>
    <t>quaice bowen</t>
  </si>
  <si>
    <t>quaice</t>
  </si>
  <si>
    <t>13002563CF10A</t>
  </si>
  <si>
    <t>robert madera</t>
  </si>
  <si>
    <t>madera</t>
  </si>
  <si>
    <t>14004245MM10A</t>
  </si>
  <si>
    <t>jeffrey fulmore</t>
  </si>
  <si>
    <t>fulmore</t>
  </si>
  <si>
    <t>14012016CF10A</t>
  </si>
  <si>
    <t>howell abraham</t>
  </si>
  <si>
    <t>13007167MM10A</t>
  </si>
  <si>
    <t>15004362TC10A</t>
  </si>
  <si>
    <t>alquan isaac</t>
  </si>
  <si>
    <t>alquan</t>
  </si>
  <si>
    <t>13003285CF10A</t>
  </si>
  <si>
    <t>acie canteen</t>
  </si>
  <si>
    <t>acie</t>
  </si>
  <si>
    <t>canteen</t>
  </si>
  <si>
    <t>14005912CF10A</t>
  </si>
  <si>
    <t>14043173MU10A</t>
  </si>
  <si>
    <t>rafael frazier</t>
  </si>
  <si>
    <t>13016016CF10A</t>
  </si>
  <si>
    <t>hannah mcgaugh</t>
  </si>
  <si>
    <t>mcgaugh</t>
  </si>
  <si>
    <t>14015228MM10A</t>
  </si>
  <si>
    <t>dylan williamson</t>
  </si>
  <si>
    <t>14000170CF10A</t>
  </si>
  <si>
    <t>14007703CF10A</t>
  </si>
  <si>
    <t>jared moussa</t>
  </si>
  <si>
    <t>moussa</t>
  </si>
  <si>
    <t>14007975CF10A</t>
  </si>
  <si>
    <t>rosny abraham</t>
  </si>
  <si>
    <t>rosny</t>
  </si>
  <si>
    <t>13002053CF10A</t>
  </si>
  <si>
    <t>qutell berthel</t>
  </si>
  <si>
    <t>qutell</t>
  </si>
  <si>
    <t>berthel</t>
  </si>
  <si>
    <t>14009483CF10A</t>
  </si>
  <si>
    <t>peter joseph</t>
  </si>
  <si>
    <t>12001481CF10A</t>
  </si>
  <si>
    <t>14016686CF10A</t>
  </si>
  <si>
    <t>frank marrero</t>
  </si>
  <si>
    <t>14001432MU10A</t>
  </si>
  <si>
    <t>isabel veliz</t>
  </si>
  <si>
    <t>isabel</t>
  </si>
  <si>
    <t>veliz</t>
  </si>
  <si>
    <t>13010467MM10A</t>
  </si>
  <si>
    <t>avian grant</t>
  </si>
  <si>
    <t>avian</t>
  </si>
  <si>
    <t>13018009MM10A</t>
  </si>
  <si>
    <t>13039276TC10A</t>
  </si>
  <si>
    <t>roldan alfonso</t>
  </si>
  <si>
    <t>14007779MM10A</t>
  </si>
  <si>
    <t>wildline joseph</t>
  </si>
  <si>
    <t>wildline</t>
  </si>
  <si>
    <t>14014421CF10A</t>
  </si>
  <si>
    <t>marcravio grace</t>
  </si>
  <si>
    <t>marcravio</t>
  </si>
  <si>
    <t>14003508CF10A</t>
  </si>
  <si>
    <t>teodoro rodriguez</t>
  </si>
  <si>
    <t>teodoro</t>
  </si>
  <si>
    <t>14041237MU10A</t>
  </si>
  <si>
    <t>michael sheldon</t>
  </si>
  <si>
    <t>82010671CF10B</t>
  </si>
  <si>
    <t>chavon grant</t>
  </si>
  <si>
    <t>chavon</t>
  </si>
  <si>
    <t>12015976CF10A</t>
  </si>
  <si>
    <t>15013032CF10A</t>
  </si>
  <si>
    <t>chance drake</t>
  </si>
  <si>
    <t>drake</t>
  </si>
  <si>
    <t>13017122CF10A</t>
  </si>
  <si>
    <t>quintavious rogers</t>
  </si>
  <si>
    <t>quintavious</t>
  </si>
  <si>
    <t>13007609MM10A</t>
  </si>
  <si>
    <t>daniel staime</t>
  </si>
  <si>
    <t>staime</t>
  </si>
  <si>
    <t>14002496CF10A</t>
  </si>
  <si>
    <t>jackie denmark</t>
  </si>
  <si>
    <t>denmark</t>
  </si>
  <si>
    <t>14001202CF10A</t>
  </si>
  <si>
    <t>amelia ricano</t>
  </si>
  <si>
    <t>amelia</t>
  </si>
  <si>
    <t>ricano</t>
  </si>
  <si>
    <t>14013530CF10A</t>
  </si>
  <si>
    <t>adrian arabitg</t>
  </si>
  <si>
    <t>arabitg</t>
  </si>
  <si>
    <t>13012884CF10A</t>
  </si>
  <si>
    <t>wendy saintjuste</t>
  </si>
  <si>
    <t>saintjuste</t>
  </si>
  <si>
    <t>13016007CF10A</t>
  </si>
  <si>
    <t>james rivelli</t>
  </si>
  <si>
    <t>rivelli</t>
  </si>
  <si>
    <t>14010958CF10A</t>
  </si>
  <si>
    <t>15005530CF10A</t>
  </si>
  <si>
    <t>13018775MM10A</t>
  </si>
  <si>
    <t>bradley schild</t>
  </si>
  <si>
    <t>schild</t>
  </si>
  <si>
    <t>14013215CF10A</t>
  </si>
  <si>
    <t>15006398CF10A</t>
  </si>
  <si>
    <t>gregory holmes</t>
  </si>
  <si>
    <t>13007621CF10A</t>
  </si>
  <si>
    <t>geranie barthelemy</t>
  </si>
  <si>
    <t>geranie</t>
  </si>
  <si>
    <t>barthelemy</t>
  </si>
  <si>
    <t>13021468MM10A</t>
  </si>
  <si>
    <t>erica green</t>
  </si>
  <si>
    <t>14015855MM10A</t>
  </si>
  <si>
    <t>theophilis pickney</t>
  </si>
  <si>
    <t>theophilis</t>
  </si>
  <si>
    <t>pickney</t>
  </si>
  <si>
    <t>09012137MM10A</t>
  </si>
  <si>
    <t>richard remlinger</t>
  </si>
  <si>
    <t>remlinger</t>
  </si>
  <si>
    <t>14008653CF10A</t>
  </si>
  <si>
    <t>shane torres</t>
  </si>
  <si>
    <t>14014543CF10A</t>
  </si>
  <si>
    <t>ieasha forbes</t>
  </si>
  <si>
    <t>ieasha</t>
  </si>
  <si>
    <t>13005632CF10A</t>
  </si>
  <si>
    <t>nestor garciabonille</t>
  </si>
  <si>
    <t>nestor</t>
  </si>
  <si>
    <t>garciabonille</t>
  </si>
  <si>
    <t>13002816CF10A</t>
  </si>
  <si>
    <t>kathleen lopez</t>
  </si>
  <si>
    <t>kathleen</t>
  </si>
  <si>
    <t>13015652MM10A</t>
  </si>
  <si>
    <t>14009892CF10A</t>
  </si>
  <si>
    <t>yuniel arteaga</t>
  </si>
  <si>
    <t>yuniel</t>
  </si>
  <si>
    <t>13032329TC10A</t>
  </si>
  <si>
    <t>amber rivero</t>
  </si>
  <si>
    <t>13017794MM10A</t>
  </si>
  <si>
    <t>winston elvie</t>
  </si>
  <si>
    <t>elvie</t>
  </si>
  <si>
    <t>13001056CF10A</t>
  </si>
  <si>
    <t>15061875TC30A</t>
  </si>
  <si>
    <t>jermaine burrows</t>
  </si>
  <si>
    <t>13002784MM10A</t>
  </si>
  <si>
    <t>13009113CF10A</t>
  </si>
  <si>
    <t>jehiel clervius</t>
  </si>
  <si>
    <t>jehiel</t>
  </si>
  <si>
    <t>clervius</t>
  </si>
  <si>
    <t>14000028CF10A</t>
  </si>
  <si>
    <t>andre bandie</t>
  </si>
  <si>
    <t>bandie</t>
  </si>
  <si>
    <t>13002430CF10A</t>
  </si>
  <si>
    <t>14008212TC20A</t>
  </si>
  <si>
    <t>james jenkins</t>
  </si>
  <si>
    <t>13010873CF10A</t>
  </si>
  <si>
    <t>15012989CF10A</t>
  </si>
  <si>
    <t>johnny joseph</t>
  </si>
  <si>
    <t>14016063MM10A</t>
  </si>
  <si>
    <t>mary merisier</t>
  </si>
  <si>
    <t>merisier</t>
  </si>
  <si>
    <t>13011204CF10A</t>
  </si>
  <si>
    <t>glenn williams</t>
  </si>
  <si>
    <t>13003686CF10A</t>
  </si>
  <si>
    <t>13006942CF10A</t>
  </si>
  <si>
    <t>clara igelesias</t>
  </si>
  <si>
    <t>igelesias</t>
  </si>
  <si>
    <t>13003763MM10A</t>
  </si>
  <si>
    <t>david corprew</t>
  </si>
  <si>
    <t>corprew</t>
  </si>
  <si>
    <t>14011014CF10A</t>
  </si>
  <si>
    <t>eveno legros</t>
  </si>
  <si>
    <t>eveno</t>
  </si>
  <si>
    <t>legros</t>
  </si>
  <si>
    <t>13004381CF10A</t>
  </si>
  <si>
    <t>13009718CF10A</t>
  </si>
  <si>
    <t>antoinette robinson</t>
  </si>
  <si>
    <t>antoinette</t>
  </si>
  <si>
    <t>14005969CF10A</t>
  </si>
  <si>
    <t>brian jones</t>
  </si>
  <si>
    <t>morris king</t>
  </si>
  <si>
    <t>14013610CF10A</t>
  </si>
  <si>
    <t>peggy colson</t>
  </si>
  <si>
    <t>peggy</t>
  </si>
  <si>
    <t>14008197CF10A</t>
  </si>
  <si>
    <t>daniot joachim</t>
  </si>
  <si>
    <t>daniot</t>
  </si>
  <si>
    <t>joachim</t>
  </si>
  <si>
    <t>14002691MM10A</t>
  </si>
  <si>
    <t>eric lever</t>
  </si>
  <si>
    <t>lever</t>
  </si>
  <si>
    <t>14015736CF10A</t>
  </si>
  <si>
    <t>15003835MM10A</t>
  </si>
  <si>
    <t>antonio chang</t>
  </si>
  <si>
    <t>chang</t>
  </si>
  <si>
    <t>12011350CF10A</t>
  </si>
  <si>
    <t>13003701CF10A</t>
  </si>
  <si>
    <t>eddie clemons</t>
  </si>
  <si>
    <t>14012247CF10A</t>
  </si>
  <si>
    <t>saloman theoc</t>
  </si>
  <si>
    <t>saloman</t>
  </si>
  <si>
    <t>13003995CF10A</t>
  </si>
  <si>
    <t>robert holmes</t>
  </si>
  <si>
    <t>13016720CF10A</t>
  </si>
  <si>
    <t>marcella gutierrez</t>
  </si>
  <si>
    <t>marcella</t>
  </si>
  <si>
    <t>14012443CF10A</t>
  </si>
  <si>
    <t>rodney king</t>
  </si>
  <si>
    <t>13008253CF10A</t>
  </si>
  <si>
    <t>dennis davis</t>
  </si>
  <si>
    <t>12014798CF10A</t>
  </si>
  <si>
    <t>stikka johnson</t>
  </si>
  <si>
    <t>stikka</t>
  </si>
  <si>
    <t>14011656CF10A</t>
  </si>
  <si>
    <t>richard mckenzie</t>
  </si>
  <si>
    <t>13000306MM10A</t>
  </si>
  <si>
    <t>14009816TC10A</t>
  </si>
  <si>
    <t>16001323CF10A</t>
  </si>
  <si>
    <t>haratio cooke</t>
  </si>
  <si>
    <t>haratio</t>
  </si>
  <si>
    <t>13017065MM10A</t>
  </si>
  <si>
    <t>charles fichtner</t>
  </si>
  <si>
    <t>fichtner</t>
  </si>
  <si>
    <t>13001358MM10A</t>
  </si>
  <si>
    <t>orville roberts</t>
  </si>
  <si>
    <t>14002680CF10A</t>
  </si>
  <si>
    <t>14009571MM10A</t>
  </si>
  <si>
    <t>robert parker</t>
  </si>
  <si>
    <t>13020020MO10A</t>
  </si>
  <si>
    <t>15015851CF10A</t>
  </si>
  <si>
    <t>eloy ruizgonzalez</t>
  </si>
  <si>
    <t>eloy</t>
  </si>
  <si>
    <t>ruizgonzalez</t>
  </si>
  <si>
    <t>14002599CF10A</t>
  </si>
  <si>
    <t>14012240MM10A</t>
  </si>
  <si>
    <t>paula duncan</t>
  </si>
  <si>
    <t>14016154CF10A</t>
  </si>
  <si>
    <t>deshawn isaac</t>
  </si>
  <si>
    <t>14012288CF10A</t>
  </si>
  <si>
    <t>14014656CF10A</t>
  </si>
  <si>
    <t>thelma lopez</t>
  </si>
  <si>
    <t>thelma</t>
  </si>
  <si>
    <t>13011178CF10A</t>
  </si>
  <si>
    <t>15020742TC30A</t>
  </si>
  <si>
    <t>robert austin</t>
  </si>
  <si>
    <t>13000224CF10A</t>
  </si>
  <si>
    <t>kevin skolnick</t>
  </si>
  <si>
    <t>skolnick</t>
  </si>
  <si>
    <t>13017651CF10A</t>
  </si>
  <si>
    <t>eston anderson</t>
  </si>
  <si>
    <t>eston</t>
  </si>
  <si>
    <t>11014080CF10A</t>
  </si>
  <si>
    <t>15013432CF10A</t>
  </si>
  <si>
    <t>wilbur arnold</t>
  </si>
  <si>
    <t>wilbur</t>
  </si>
  <si>
    <t>14011113MM10A</t>
  </si>
  <si>
    <t>latasha miles</t>
  </si>
  <si>
    <t>14009846MM10A</t>
  </si>
  <si>
    <t>kimberly howard</t>
  </si>
  <si>
    <t>13001516MM10A</t>
  </si>
  <si>
    <t>14038076TC20A</t>
  </si>
  <si>
    <t>normando cooper</t>
  </si>
  <si>
    <t>normando</t>
  </si>
  <si>
    <t>12007620CF10A</t>
  </si>
  <si>
    <t>carrie bein</t>
  </si>
  <si>
    <t>14013843CF10A</t>
  </si>
  <si>
    <t>15000453MM20A</t>
  </si>
  <si>
    <t>morris atkins</t>
  </si>
  <si>
    <t>14005219CF10A</t>
  </si>
  <si>
    <t>15003183MM10A</t>
  </si>
  <si>
    <t>alvyn doman</t>
  </si>
  <si>
    <t>alvyn</t>
  </si>
  <si>
    <t>doman</t>
  </si>
  <si>
    <t>13001378MM10A</t>
  </si>
  <si>
    <t>william ogburn</t>
  </si>
  <si>
    <t>ogburn</t>
  </si>
  <si>
    <t>14002677MU10A</t>
  </si>
  <si>
    <t>armando baptista</t>
  </si>
  <si>
    <t>14006991CF10A</t>
  </si>
  <si>
    <t>paul daley</t>
  </si>
  <si>
    <t>13017647CF10A</t>
  </si>
  <si>
    <t>14029738MU10A</t>
  </si>
  <si>
    <t>lorenzo louis</t>
  </si>
  <si>
    <t>rudney pelicieux</t>
  </si>
  <si>
    <t>rudney</t>
  </si>
  <si>
    <t>pelicieux</t>
  </si>
  <si>
    <t>14004461MM10A</t>
  </si>
  <si>
    <t>joseph acevedo</t>
  </si>
  <si>
    <t>04027017MM10A</t>
  </si>
  <si>
    <t>13045217TC10A</t>
  </si>
  <si>
    <t>shakeia gardner</t>
  </si>
  <si>
    <t>shakeia</t>
  </si>
  <si>
    <t>14017502MM10A</t>
  </si>
  <si>
    <t>15017687TC20A</t>
  </si>
  <si>
    <t>daniel serna</t>
  </si>
  <si>
    <t>serna</t>
  </si>
  <si>
    <t>14012892CF10A</t>
  </si>
  <si>
    <t>Shoot Into Aircraft</t>
  </si>
  <si>
    <t>renardo clark</t>
  </si>
  <si>
    <t>renardo</t>
  </si>
  <si>
    <t>13017072CF10A</t>
  </si>
  <si>
    <t>14000372MM40A</t>
  </si>
  <si>
    <t>michael nocie</t>
  </si>
  <si>
    <t>nocie</t>
  </si>
  <si>
    <t>14004145MM10A</t>
  </si>
  <si>
    <t>chernard duval</t>
  </si>
  <si>
    <t>chernard</t>
  </si>
  <si>
    <t>11001609CF10A</t>
  </si>
  <si>
    <t>norval kelly</t>
  </si>
  <si>
    <t>norval</t>
  </si>
  <si>
    <t>14001820MM10A</t>
  </si>
  <si>
    <t>noel sequeira</t>
  </si>
  <si>
    <t>sequeira</t>
  </si>
  <si>
    <t>13008123MM10A</t>
  </si>
  <si>
    <t>jerry pierre</t>
  </si>
  <si>
    <t>14006235MM10A</t>
  </si>
  <si>
    <t>ivan peralta</t>
  </si>
  <si>
    <t>13009231MM10A</t>
  </si>
  <si>
    <t>frantz beneche</t>
  </si>
  <si>
    <t>beneche</t>
  </si>
  <si>
    <t>13008850CF10A</t>
  </si>
  <si>
    <t>tyshawn dias</t>
  </si>
  <si>
    <t>tyshawn</t>
  </si>
  <si>
    <t>dias</t>
  </si>
  <si>
    <t>14013494CF10A</t>
  </si>
  <si>
    <t>15011650CF10A</t>
  </si>
  <si>
    <t>maxine peart</t>
  </si>
  <si>
    <t>maxine</t>
  </si>
  <si>
    <t>peart</t>
  </si>
  <si>
    <t>12010462CF10A</t>
  </si>
  <si>
    <t>bruce brundage</t>
  </si>
  <si>
    <t>brundage</t>
  </si>
  <si>
    <t>13022654MM10A</t>
  </si>
  <si>
    <t>14002162MM10A</t>
  </si>
  <si>
    <t>jackson echeniquepadilla</t>
  </si>
  <si>
    <t>echeniquepadilla</t>
  </si>
  <si>
    <t>13003045MM10A</t>
  </si>
  <si>
    <t>allison centolella</t>
  </si>
  <si>
    <t>centolella</t>
  </si>
  <si>
    <t>13002809CF10A</t>
  </si>
  <si>
    <t>13031378TC10A</t>
  </si>
  <si>
    <t>dvonte stewart</t>
  </si>
  <si>
    <t>dvonte</t>
  </si>
  <si>
    <t>10024797MM10A</t>
  </si>
  <si>
    <t>15007098MM10A</t>
  </si>
  <si>
    <t>ellyse mula</t>
  </si>
  <si>
    <t>ellyse</t>
  </si>
  <si>
    <t>mula</t>
  </si>
  <si>
    <t>14004758CF10A</t>
  </si>
  <si>
    <t>paul king</t>
  </si>
  <si>
    <t>12015845CF10A</t>
  </si>
  <si>
    <t>jose irizarry</t>
  </si>
  <si>
    <t>14010563MM10A</t>
  </si>
  <si>
    <t>syrefia kinchen</t>
  </si>
  <si>
    <t>syrefia</t>
  </si>
  <si>
    <t>13000238CF10A</t>
  </si>
  <si>
    <t>todd brown</t>
  </si>
  <si>
    <t>14000998CF10A</t>
  </si>
  <si>
    <t>john mompremier</t>
  </si>
  <si>
    <t>13011711CF10A</t>
  </si>
  <si>
    <t>danny black</t>
  </si>
  <si>
    <t>13023915MM10A</t>
  </si>
  <si>
    <t>14004242CF10A</t>
  </si>
  <si>
    <t>15006614MM10A</t>
  </si>
  <si>
    <t>chantalle stfleur</t>
  </si>
  <si>
    <t>chantalle</t>
  </si>
  <si>
    <t>14017049CF10A</t>
  </si>
  <si>
    <t>carlheinz caprice</t>
  </si>
  <si>
    <t>carlheinz</t>
  </si>
  <si>
    <t>caprice</t>
  </si>
  <si>
    <t>13002190MM10A</t>
  </si>
  <si>
    <t>hamilton clarington</t>
  </si>
  <si>
    <t>clarington</t>
  </si>
  <si>
    <t>13017225CF10A</t>
  </si>
  <si>
    <t>14011978CF10A</t>
  </si>
  <si>
    <t>14011856CF10A</t>
  </si>
  <si>
    <t>Robbery-Strong Arm W/mask</t>
  </si>
  <si>
    <t>timothy pande</t>
  </si>
  <si>
    <t>pande</t>
  </si>
  <si>
    <t>14015092CF10A</t>
  </si>
  <si>
    <t>mercedes barrett</t>
  </si>
  <si>
    <t>14002193MM10A</t>
  </si>
  <si>
    <t>14010521MM10A</t>
  </si>
  <si>
    <t>matthew parker</t>
  </si>
  <si>
    <t>14004947CF10A</t>
  </si>
  <si>
    <t>14006957MM10A</t>
  </si>
  <si>
    <t>nikki williams</t>
  </si>
  <si>
    <t>13019805MM10A</t>
  </si>
  <si>
    <t>renoir robinson</t>
  </si>
  <si>
    <t>renoir</t>
  </si>
  <si>
    <t>13007048CF10A</t>
  </si>
  <si>
    <t>george bocanegra</t>
  </si>
  <si>
    <t>13017868CF10A</t>
  </si>
  <si>
    <t>15001566MM10A</t>
  </si>
  <si>
    <t>15010780CF10A</t>
  </si>
  <si>
    <t>jonathon mckenzie</t>
  </si>
  <si>
    <t>14003786CF10A</t>
  </si>
  <si>
    <t>carlos salcedo</t>
  </si>
  <si>
    <t>14011049MM10A</t>
  </si>
  <si>
    <t>christopher lewis</t>
  </si>
  <si>
    <t>13008137MM10A</t>
  </si>
  <si>
    <t>15013125MM10A</t>
  </si>
  <si>
    <t>ali juma</t>
  </si>
  <si>
    <t>juma</t>
  </si>
  <si>
    <t>13017906CF10A</t>
  </si>
  <si>
    <t>sarah seiler</t>
  </si>
  <si>
    <t>seiler</t>
  </si>
  <si>
    <t>13006424CF10A</t>
  </si>
  <si>
    <t>george bunn</t>
  </si>
  <si>
    <t>bunn</t>
  </si>
  <si>
    <t>wayne pinnock</t>
  </si>
  <si>
    <t>13016479CF10A</t>
  </si>
  <si>
    <t>13016715CF10A</t>
  </si>
  <si>
    <t>zaneti bienaime</t>
  </si>
  <si>
    <t>zaneti</t>
  </si>
  <si>
    <t>14001818CF10A</t>
  </si>
  <si>
    <t>14007757CF10A</t>
  </si>
  <si>
    <t>jaclyn fernandez</t>
  </si>
  <si>
    <t>14015234MM10A</t>
  </si>
  <si>
    <t>gwendolyne griffin</t>
  </si>
  <si>
    <t>gwendolyne</t>
  </si>
  <si>
    <t>14014670MM10A</t>
  </si>
  <si>
    <t>kenneth littlejohn</t>
  </si>
  <si>
    <t>littlejohn</t>
  </si>
  <si>
    <t>13004769CF10A</t>
  </si>
  <si>
    <t>15017969TC20A</t>
  </si>
  <si>
    <t>15010987MM10A</t>
  </si>
  <si>
    <t>dywanda george</t>
  </si>
  <si>
    <t>dywanda</t>
  </si>
  <si>
    <t>13022626MM10A</t>
  </si>
  <si>
    <t>giovanna flores</t>
  </si>
  <si>
    <t>giovanna</t>
  </si>
  <si>
    <t>13016305CF10A</t>
  </si>
  <si>
    <t>taryn quinterri</t>
  </si>
  <si>
    <t>taryn</t>
  </si>
  <si>
    <t>quinterri</t>
  </si>
  <si>
    <t>13016769CF10A</t>
  </si>
  <si>
    <t>13004055CF10A</t>
  </si>
  <si>
    <t>barton schroeder</t>
  </si>
  <si>
    <t>barton</t>
  </si>
  <si>
    <t>schroeder</t>
  </si>
  <si>
    <t>13021604MM10A</t>
  </si>
  <si>
    <t>14022957TC20A</t>
  </si>
  <si>
    <t>jesse bowen</t>
  </si>
  <si>
    <t>14013282CF10A</t>
  </si>
  <si>
    <t>stiven alexis</t>
  </si>
  <si>
    <t>stiven</t>
  </si>
  <si>
    <t>14000561MM10A</t>
  </si>
  <si>
    <t>15001543MM10A</t>
  </si>
  <si>
    <t>ivette lopez</t>
  </si>
  <si>
    <t>ivette</t>
  </si>
  <si>
    <t>14009443MU10A</t>
  </si>
  <si>
    <t>michael vento</t>
  </si>
  <si>
    <t>vento</t>
  </si>
  <si>
    <t>13006108CF10A</t>
  </si>
  <si>
    <t>daniel barrett</t>
  </si>
  <si>
    <t>13005477MM10A</t>
  </si>
  <si>
    <t>13021032MM10A</t>
  </si>
  <si>
    <t>deandre chambers</t>
  </si>
  <si>
    <t>13000699CF10A</t>
  </si>
  <si>
    <t>13014916MM10A</t>
  </si>
  <si>
    <t>rosemary marchal</t>
  </si>
  <si>
    <t>rosemary</t>
  </si>
  <si>
    <t>marchal</t>
  </si>
  <si>
    <t>13008715MM10A</t>
  </si>
  <si>
    <t>alicia jackson</t>
  </si>
  <si>
    <t>13000990CF10A</t>
  </si>
  <si>
    <t>13015368CF10A</t>
  </si>
  <si>
    <t>dammylin onuoha</t>
  </si>
  <si>
    <t>dammylin</t>
  </si>
  <si>
    <t>onuoha</t>
  </si>
  <si>
    <t>14012724CF10A</t>
  </si>
  <si>
    <t>joshua johnson</t>
  </si>
  <si>
    <t>13011484CF10A</t>
  </si>
  <si>
    <t>14000417CF10A</t>
  </si>
  <si>
    <t>vickki vazquez</t>
  </si>
  <si>
    <t>vickki</t>
  </si>
  <si>
    <t>14007926CF10A</t>
  </si>
  <si>
    <t>clieve georges</t>
  </si>
  <si>
    <t>clieve</t>
  </si>
  <si>
    <t>14005751MM10A</t>
  </si>
  <si>
    <t>robert sandholzer</t>
  </si>
  <si>
    <t>sandholzer</t>
  </si>
  <si>
    <t>13016932MM10A</t>
  </si>
  <si>
    <t>helena thornton</t>
  </si>
  <si>
    <t>helena</t>
  </si>
  <si>
    <t>13007486CF10A</t>
  </si>
  <si>
    <t>15005103CF10A</t>
  </si>
  <si>
    <t>mercedes richardson</t>
  </si>
  <si>
    <t>13018277TC10A</t>
  </si>
  <si>
    <t>13013510TC10A</t>
  </si>
  <si>
    <t>jayson norman</t>
  </si>
  <si>
    <t>13009783MM10A</t>
  </si>
  <si>
    <t>adam diaz</t>
  </si>
  <si>
    <t>13011228CF10A</t>
  </si>
  <si>
    <t>13017430CF10A</t>
  </si>
  <si>
    <t>sandrinna simmons</t>
  </si>
  <si>
    <t>sandrinna</t>
  </si>
  <si>
    <t>13010285CF10A</t>
  </si>
  <si>
    <t>bryan irvin</t>
  </si>
  <si>
    <t>11001653CF10A</t>
  </si>
  <si>
    <t>kenneth branch</t>
  </si>
  <si>
    <t>branch</t>
  </si>
  <si>
    <t>14004299CF10A</t>
  </si>
  <si>
    <t>14007613MM10A</t>
  </si>
  <si>
    <t>14005465MM10A</t>
  </si>
  <si>
    <t>valrene dobney</t>
  </si>
  <si>
    <t>valrene</t>
  </si>
  <si>
    <t>quavon woodcock</t>
  </si>
  <si>
    <t>13017692CF10A</t>
  </si>
  <si>
    <t>damarys elias</t>
  </si>
  <si>
    <t>damarys</t>
  </si>
  <si>
    <t>elias</t>
  </si>
  <si>
    <t>14012575CF10A</t>
  </si>
  <si>
    <t>michael gil</t>
  </si>
  <si>
    <t>gil</t>
  </si>
  <si>
    <t>14009447MM10A</t>
  </si>
  <si>
    <t>mauro funez</t>
  </si>
  <si>
    <t>13012096CF10A</t>
  </si>
  <si>
    <t>christopher leal</t>
  </si>
  <si>
    <t>14000032MM10A</t>
  </si>
  <si>
    <t>olga baum</t>
  </si>
  <si>
    <t>13006358MM10A</t>
  </si>
  <si>
    <t>philip jamison</t>
  </si>
  <si>
    <t>13007418MM10A</t>
  </si>
  <si>
    <t>michelle gregorovic</t>
  </si>
  <si>
    <t>gregorovic</t>
  </si>
  <si>
    <t>14005955CF10A</t>
  </si>
  <si>
    <t>Sel Etc/Pos/w/Int Contrft Schd</t>
  </si>
  <si>
    <t>15011706MM10A</t>
  </si>
  <si>
    <t>jeremy gebar</t>
  </si>
  <si>
    <t>gebar</t>
  </si>
  <si>
    <t>13017515MM10A</t>
  </si>
  <si>
    <t>christopher ketchum</t>
  </si>
  <si>
    <t>ketchum</t>
  </si>
  <si>
    <t>14008554TC40A</t>
  </si>
  <si>
    <t>fredrick lambert</t>
  </si>
  <si>
    <t>13000560CF10A</t>
  </si>
  <si>
    <t>devin beasley</t>
  </si>
  <si>
    <t>14010593CF10A</t>
  </si>
  <si>
    <t>15010630MM10A</t>
  </si>
  <si>
    <t>16001690CF10A</t>
  </si>
  <si>
    <t>julio matamoros</t>
  </si>
  <si>
    <t>matamoros</t>
  </si>
  <si>
    <t>14000087MM10A</t>
  </si>
  <si>
    <t>danny piper</t>
  </si>
  <si>
    <t>piper</t>
  </si>
  <si>
    <t>14004403CF10A</t>
  </si>
  <si>
    <t>christi sluder</t>
  </si>
  <si>
    <t>sluder</t>
  </si>
  <si>
    <t>13015691CF10A</t>
  </si>
  <si>
    <t>james turnquest</t>
  </si>
  <si>
    <t>11006650MM10A</t>
  </si>
  <si>
    <t>nikolay petrov</t>
  </si>
  <si>
    <t>nikolay</t>
  </si>
  <si>
    <t>petrov</t>
  </si>
  <si>
    <t>13002839CF10A</t>
  </si>
  <si>
    <t>gervaise hylton</t>
  </si>
  <si>
    <t>gervaise</t>
  </si>
  <si>
    <t>14005430MM10A</t>
  </si>
  <si>
    <t>jason bartley</t>
  </si>
  <si>
    <t>bartley</t>
  </si>
  <si>
    <t>13003068CF10A</t>
  </si>
  <si>
    <t>marshall phillips</t>
  </si>
  <si>
    <t>13003465MM10A</t>
  </si>
  <si>
    <t>mario delrio</t>
  </si>
  <si>
    <t>13011607CF10A</t>
  </si>
  <si>
    <t>kaya ferdinand</t>
  </si>
  <si>
    <t>kaya</t>
  </si>
  <si>
    <t>14016113CF10A</t>
  </si>
  <si>
    <t>joe martinez</t>
  </si>
  <si>
    <t>14011428MM10A</t>
  </si>
  <si>
    <t>14017069MM10A</t>
  </si>
  <si>
    <t>15001713CF10A</t>
  </si>
  <si>
    <t>michael koons</t>
  </si>
  <si>
    <t>14002903CF10A</t>
  </si>
  <si>
    <t>15002512MM10A</t>
  </si>
  <si>
    <t>lloyd strickland</t>
  </si>
  <si>
    <t>14014232CF10A</t>
  </si>
  <si>
    <t>joseph garafolo</t>
  </si>
  <si>
    <t>garafolo</t>
  </si>
  <si>
    <t>13013338CF10A</t>
  </si>
  <si>
    <t>13062851TC20A</t>
  </si>
  <si>
    <t>brandon rogers</t>
  </si>
  <si>
    <t>14014536CF10A</t>
  </si>
  <si>
    <t>15024702TC20A</t>
  </si>
  <si>
    <t>anthony wells</t>
  </si>
  <si>
    <t>14000531CF10A</t>
  </si>
  <si>
    <t>toccara mcgill</t>
  </si>
  <si>
    <t>14023910MU10A</t>
  </si>
  <si>
    <t>15013117TC20A</t>
  </si>
  <si>
    <t>jose llaguna</t>
  </si>
  <si>
    <t>llaguna</t>
  </si>
  <si>
    <t>13013138CF10A</t>
  </si>
  <si>
    <t>john tokay</t>
  </si>
  <si>
    <t>tokay</t>
  </si>
  <si>
    <t>13003840CF10A</t>
  </si>
  <si>
    <t>marvin bennett</t>
  </si>
  <si>
    <t>13000180MM10A</t>
  </si>
  <si>
    <t>irvans brutus</t>
  </si>
  <si>
    <t>irvans</t>
  </si>
  <si>
    <t>13018075MM10A</t>
  </si>
  <si>
    <t>13022475MM10A</t>
  </si>
  <si>
    <t>13017886CF10A</t>
  </si>
  <si>
    <t>Shoot In Occupied Building</t>
  </si>
  <si>
    <t>lazaro perez</t>
  </si>
  <si>
    <t>08023891CF10A</t>
  </si>
  <si>
    <t>14014273CF10A</t>
  </si>
  <si>
    <t>adam rodgers</t>
  </si>
  <si>
    <t>rodgers</t>
  </si>
  <si>
    <t>13007172MM10A</t>
  </si>
  <si>
    <t>sean martin</t>
  </si>
  <si>
    <t>14000613CF10A</t>
  </si>
  <si>
    <t>michael newton</t>
  </si>
  <si>
    <t>john lasko</t>
  </si>
  <si>
    <t>lasko</t>
  </si>
  <si>
    <t>12000560MM20A</t>
  </si>
  <si>
    <t>romeld georges</t>
  </si>
  <si>
    <t>romeld</t>
  </si>
  <si>
    <t>briani jackson</t>
  </si>
  <si>
    <t>briani</t>
  </si>
  <si>
    <t>13001570CF10A</t>
  </si>
  <si>
    <t>daniel price</t>
  </si>
  <si>
    <t>13022663MM10A</t>
  </si>
  <si>
    <t>14015348CF10A</t>
  </si>
  <si>
    <t>14007519MO10A</t>
  </si>
  <si>
    <t>michael cochran</t>
  </si>
  <si>
    <t>cochran</t>
  </si>
  <si>
    <t>14015420CF10A</t>
  </si>
  <si>
    <t>daniel martins</t>
  </si>
  <si>
    <t>martins</t>
  </si>
  <si>
    <t>14001456CF10A</t>
  </si>
  <si>
    <t>william jarjour</t>
  </si>
  <si>
    <t>jarjour</t>
  </si>
  <si>
    <t>13004419CF10A</t>
  </si>
  <si>
    <t>peter maxi</t>
  </si>
  <si>
    <t>maxi</t>
  </si>
  <si>
    <t>11013094MM10A</t>
  </si>
  <si>
    <t>leonard wright</t>
  </si>
  <si>
    <t>14012667CF10A</t>
  </si>
  <si>
    <t>ana mejarodriguez</t>
  </si>
  <si>
    <t>mejarodriguez</t>
  </si>
  <si>
    <t>13003160MM10A</t>
  </si>
  <si>
    <t>isaac wright</t>
  </si>
  <si>
    <t>13002630CF10A</t>
  </si>
  <si>
    <t>15010198MM10A</t>
  </si>
  <si>
    <t>raul castro</t>
  </si>
  <si>
    <t>13002961MM10A</t>
  </si>
  <si>
    <t>14042031TC20A</t>
  </si>
  <si>
    <t>jerry morival</t>
  </si>
  <si>
    <t>morival</t>
  </si>
  <si>
    <t>13006036CF10A</t>
  </si>
  <si>
    <t>luis melendez</t>
  </si>
  <si>
    <t>13001438CF10A</t>
  </si>
  <si>
    <t>sheldon clark</t>
  </si>
  <si>
    <t>13021210MM10A</t>
  </si>
  <si>
    <t>13022403MM10A</t>
  </si>
  <si>
    <t>thajuana allen</t>
  </si>
  <si>
    <t>thajuana</t>
  </si>
  <si>
    <t>13016839CF10A</t>
  </si>
  <si>
    <t>cesare casamassa</t>
  </si>
  <si>
    <t>cesare</t>
  </si>
  <si>
    <t>casamassa</t>
  </si>
  <si>
    <t>14063284TC30A</t>
  </si>
  <si>
    <t>16004526TC40A</t>
  </si>
  <si>
    <t>showanda paul</t>
  </si>
  <si>
    <t>showanda</t>
  </si>
  <si>
    <t>13017271CF10A</t>
  </si>
  <si>
    <t>14013325MM10A</t>
  </si>
  <si>
    <t>kerri reid-cooks</t>
  </si>
  <si>
    <t>reid-cooks</t>
  </si>
  <si>
    <t>13012863CF10A</t>
  </si>
  <si>
    <t>johana sanchez</t>
  </si>
  <si>
    <t>johana</t>
  </si>
  <si>
    <t>14013971MM10A</t>
  </si>
  <si>
    <t>elton jones</t>
  </si>
  <si>
    <t>elton</t>
  </si>
  <si>
    <t>13012601CF10A</t>
  </si>
  <si>
    <t>13014974CF10A</t>
  </si>
  <si>
    <t>cinthya sanchez</t>
  </si>
  <si>
    <t>cinthya</t>
  </si>
  <si>
    <t>13005064CF10A</t>
  </si>
  <si>
    <t>ladarius blue</t>
  </si>
  <si>
    <t>ladarius</t>
  </si>
  <si>
    <t>13000364CF10A</t>
  </si>
  <si>
    <t>13035915TC10A</t>
  </si>
  <si>
    <t>cleon best</t>
  </si>
  <si>
    <t>cleon</t>
  </si>
  <si>
    <t>best</t>
  </si>
  <si>
    <t>13017552CF10A</t>
  </si>
  <si>
    <t>14001175MM20A</t>
  </si>
  <si>
    <t>keyon bent</t>
  </si>
  <si>
    <t>14005212CF10A</t>
  </si>
  <si>
    <t>robert mcgee</t>
  </si>
  <si>
    <t>14016167MM10A</t>
  </si>
  <si>
    <t>nina mahmud</t>
  </si>
  <si>
    <t>14016850MM10A</t>
  </si>
  <si>
    <t>craig evans</t>
  </si>
  <si>
    <t>13020650MM10A</t>
  </si>
  <si>
    <t>16001232MM10A</t>
  </si>
  <si>
    <t>kathy holmes</t>
  </si>
  <si>
    <t>13012648CF10A</t>
  </si>
  <si>
    <t>ryan debe</t>
  </si>
  <si>
    <t>13004527MM10A</t>
  </si>
  <si>
    <t>14008042CF10A</t>
  </si>
  <si>
    <t>Unlawful Use Of License</t>
  </si>
  <si>
    <t>sylvia sarner</t>
  </si>
  <si>
    <t>sarner</t>
  </si>
  <si>
    <t>13021042MM10A</t>
  </si>
  <si>
    <t>jean hilarion</t>
  </si>
  <si>
    <t>hilarion</t>
  </si>
  <si>
    <t>14012051MM10A</t>
  </si>
  <si>
    <t>laura jicka</t>
  </si>
  <si>
    <t>jicka</t>
  </si>
  <si>
    <t>paul slade</t>
  </si>
  <si>
    <t>13022837MM10A</t>
  </si>
  <si>
    <t>tenetta woodruff</t>
  </si>
  <si>
    <t>tenetta</t>
  </si>
  <si>
    <t>woodruff</t>
  </si>
  <si>
    <t>13017062CF10A</t>
  </si>
  <si>
    <t>14018960TC30A</t>
  </si>
  <si>
    <t>Permit Unauthorizd Person Drv</t>
  </si>
  <si>
    <t>rabbir hossain</t>
  </si>
  <si>
    <t>rabbir</t>
  </si>
  <si>
    <t>13022285MM10A</t>
  </si>
  <si>
    <t>cludio pintobarros</t>
  </si>
  <si>
    <t>cludio</t>
  </si>
  <si>
    <t>pintobarros</t>
  </si>
  <si>
    <t>velarry boyd</t>
  </si>
  <si>
    <t>velarry</t>
  </si>
  <si>
    <t>08007031CF10A</t>
  </si>
  <si>
    <t>15006763CF10A</t>
  </si>
  <si>
    <t>bryan bonevelle</t>
  </si>
  <si>
    <t>bonevelle</t>
  </si>
  <si>
    <t>14013535CF10A</t>
  </si>
  <si>
    <t>andre petitisse</t>
  </si>
  <si>
    <t>petitisse</t>
  </si>
  <si>
    <t>14017666MM10A</t>
  </si>
  <si>
    <t>berglio pena</t>
  </si>
  <si>
    <t>berglio</t>
  </si>
  <si>
    <t>14016238CF10A</t>
  </si>
  <si>
    <t>russell ahmed</t>
  </si>
  <si>
    <t>13009013MO10A</t>
  </si>
  <si>
    <t>charles land</t>
  </si>
  <si>
    <t>land</t>
  </si>
  <si>
    <t>13001829CF10A</t>
  </si>
  <si>
    <t>luis tiburcio</t>
  </si>
  <si>
    <t>tiburcio</t>
  </si>
  <si>
    <t>13014753MM10A</t>
  </si>
  <si>
    <t>14083327TC40A</t>
  </si>
  <si>
    <t>brittany fulton</t>
  </si>
  <si>
    <t>13000458CF10A</t>
  </si>
  <si>
    <t>ivan cardona</t>
  </si>
  <si>
    <t>13013111CF10A</t>
  </si>
  <si>
    <t>13015108CF10A</t>
  </si>
  <si>
    <t>14024391TC20A</t>
  </si>
  <si>
    <t>patrick ferdinand</t>
  </si>
  <si>
    <t>14013193MM10A</t>
  </si>
  <si>
    <t>noel lopez</t>
  </si>
  <si>
    <t>13006914CF10A</t>
  </si>
  <si>
    <t>13006885CF10A</t>
  </si>
  <si>
    <t>nackson jean</t>
  </si>
  <si>
    <t>nackson</t>
  </si>
  <si>
    <t>13006133MM10A</t>
  </si>
  <si>
    <t>brian guillen</t>
  </si>
  <si>
    <t>13013514CF10A</t>
  </si>
  <si>
    <t>jay sykes</t>
  </si>
  <si>
    <t>14011844MM10A</t>
  </si>
  <si>
    <t>daniel wick</t>
  </si>
  <si>
    <t>wick</t>
  </si>
  <si>
    <t>13023212MM10A</t>
  </si>
  <si>
    <t>john gambuzza</t>
  </si>
  <si>
    <t>gambuzza</t>
  </si>
  <si>
    <t>12013014CF10A</t>
  </si>
  <si>
    <t>14000408MM30A</t>
  </si>
  <si>
    <t>pamela dudley</t>
  </si>
  <si>
    <t>14009473CF10A</t>
  </si>
  <si>
    <t>gail thibeault</t>
  </si>
  <si>
    <t>thibeault</t>
  </si>
  <si>
    <t>12025506MM10A</t>
  </si>
  <si>
    <t>jacob samp</t>
  </si>
  <si>
    <t>samp</t>
  </si>
  <si>
    <t>14008757CF10A</t>
  </si>
  <si>
    <t>15005164CF10A</t>
  </si>
  <si>
    <t>anthony ali</t>
  </si>
  <si>
    <t>13022674MM10A</t>
  </si>
  <si>
    <t>dionisqui paredes</t>
  </si>
  <si>
    <t>dionisqui</t>
  </si>
  <si>
    <t>14001660CF10A</t>
  </si>
  <si>
    <t>yves souffrant</t>
  </si>
  <si>
    <t>souffrant</t>
  </si>
  <si>
    <t>13015662MM10A</t>
  </si>
  <si>
    <t>krystal thompson</t>
  </si>
  <si>
    <t>13002740MM10A</t>
  </si>
  <si>
    <t>14002064MM10A</t>
  </si>
  <si>
    <t>annaisa ricardo</t>
  </si>
  <si>
    <t>annaisa</t>
  </si>
  <si>
    <t>14014303MM10A</t>
  </si>
  <si>
    <t>sharlend lavoix</t>
  </si>
  <si>
    <t>sharlend</t>
  </si>
  <si>
    <t>lavoix</t>
  </si>
  <si>
    <t>13001657CF10A</t>
  </si>
  <si>
    <t>jimmy bessard</t>
  </si>
  <si>
    <t>bessard</t>
  </si>
  <si>
    <t>14001586CF10A</t>
  </si>
  <si>
    <t>15040287TC30A</t>
  </si>
  <si>
    <t>maura mitchell</t>
  </si>
  <si>
    <t>maura</t>
  </si>
  <si>
    <t>13013603CF10A</t>
  </si>
  <si>
    <t>mary villinis</t>
  </si>
  <si>
    <t>villinis</t>
  </si>
  <si>
    <t>14010666CF10A</t>
  </si>
  <si>
    <t>14012285CF10A</t>
  </si>
  <si>
    <t>myron jones</t>
  </si>
  <si>
    <t>14007540CF10A</t>
  </si>
  <si>
    <t>15002071CF10A</t>
  </si>
  <si>
    <t>angela overton</t>
  </si>
  <si>
    <t>overton</t>
  </si>
  <si>
    <t>14004714CF10A</t>
  </si>
  <si>
    <t>john taddeo</t>
  </si>
  <si>
    <t>taddeo</t>
  </si>
  <si>
    <t>13014882CF10A</t>
  </si>
  <si>
    <t>javier vega</t>
  </si>
  <si>
    <t>14010280CF10A</t>
  </si>
  <si>
    <t>cory vega</t>
  </si>
  <si>
    <t>adrian grimes</t>
  </si>
  <si>
    <t>13006839CF10A</t>
  </si>
  <si>
    <t>fernando mayer</t>
  </si>
  <si>
    <t>13004042CF10A</t>
  </si>
  <si>
    <t>13016473CF10A</t>
  </si>
  <si>
    <t>Retaliate Wit/Vict No Injury</t>
  </si>
  <si>
    <t>Vehicular Homicide</t>
  </si>
  <si>
    <t>nelson guerrero</t>
  </si>
  <si>
    <t>13006406CF10A</t>
  </si>
  <si>
    <t>nathan reid</t>
  </si>
  <si>
    <t>14009360CF10A</t>
  </si>
  <si>
    <t>jameal adderley</t>
  </si>
  <si>
    <t>jameal</t>
  </si>
  <si>
    <t>13003598CF10A</t>
  </si>
  <si>
    <t>nelson bauza</t>
  </si>
  <si>
    <t>bauza</t>
  </si>
  <si>
    <t>13006185CF10A</t>
  </si>
  <si>
    <t>Possession Of Anabolic Steroid</t>
  </si>
  <si>
    <t>theodis presmy</t>
  </si>
  <si>
    <t>theodis</t>
  </si>
  <si>
    <t>presmy</t>
  </si>
  <si>
    <t>13009478MM10A</t>
  </si>
  <si>
    <t>13013561CF10A</t>
  </si>
  <si>
    <t>16001464MM10A</t>
  </si>
  <si>
    <t>marvin slayden</t>
  </si>
  <si>
    <t>slayden</t>
  </si>
  <si>
    <t>14010634CF10A</t>
  </si>
  <si>
    <t>14002736MM20A</t>
  </si>
  <si>
    <t>jennifer crowe</t>
  </si>
  <si>
    <t>crowe</t>
  </si>
  <si>
    <t>13009181CF10A</t>
  </si>
  <si>
    <t>justin reynoso</t>
  </si>
  <si>
    <t>reynoso</t>
  </si>
  <si>
    <t>14003755CF10A</t>
  </si>
  <si>
    <t>oral burke</t>
  </si>
  <si>
    <t>14016409MM10A</t>
  </si>
  <si>
    <t>daniel tejeira</t>
  </si>
  <si>
    <t>tejeira</t>
  </si>
  <si>
    <t>14041242MU10A</t>
  </si>
  <si>
    <t>demetrias jones</t>
  </si>
  <si>
    <t>demetrias</t>
  </si>
  <si>
    <t>14014959MM10A</t>
  </si>
  <si>
    <t>carlos butler</t>
  </si>
  <si>
    <t>13007034TC10A</t>
  </si>
  <si>
    <t>14020678TC10A</t>
  </si>
  <si>
    <t>gartrell tolbert</t>
  </si>
  <si>
    <t>gartrell</t>
  </si>
  <si>
    <t>tolbert</t>
  </si>
  <si>
    <t>14012720MM10A</t>
  </si>
  <si>
    <t>14017397MM10A</t>
  </si>
  <si>
    <t>jennifer hyacinth</t>
  </si>
  <si>
    <t>14003764CF10A</t>
  </si>
  <si>
    <t>15002169MM10A</t>
  </si>
  <si>
    <t>15004034CF10A</t>
  </si>
  <si>
    <t>darryl charvin</t>
  </si>
  <si>
    <t>charvin</t>
  </si>
  <si>
    <t>09002736MO20A</t>
  </si>
  <si>
    <t>Remove Cart/Retail Estab</t>
  </si>
  <si>
    <t>judith guadagino</t>
  </si>
  <si>
    <t>guadagino</t>
  </si>
  <si>
    <t>14002829MU10A</t>
  </si>
  <si>
    <t>cleon grant</t>
  </si>
  <si>
    <t>13006359CF10A</t>
  </si>
  <si>
    <t>15001272CF10A</t>
  </si>
  <si>
    <t>andrea jordan</t>
  </si>
  <si>
    <t>13008532CF10A</t>
  </si>
  <si>
    <t>jamar burton</t>
  </si>
  <si>
    <t>10001925CF10B</t>
  </si>
  <si>
    <t>14013846MM10A</t>
  </si>
  <si>
    <t>michael holloway</t>
  </si>
  <si>
    <t>12006199CF10A</t>
  </si>
  <si>
    <t>narjan trujullo</t>
  </si>
  <si>
    <t>narjan</t>
  </si>
  <si>
    <t>trujullo</t>
  </si>
  <si>
    <t>flavio silva</t>
  </si>
  <si>
    <t>13010461MM10A</t>
  </si>
  <si>
    <t>daniel marquez</t>
  </si>
  <si>
    <t>14012688CF10A</t>
  </si>
  <si>
    <t>cobie tai</t>
  </si>
  <si>
    <t>cobie</t>
  </si>
  <si>
    <t>tai</t>
  </si>
  <si>
    <t>13010803CF10A</t>
  </si>
  <si>
    <t>sean gibboney</t>
  </si>
  <si>
    <t>gibboney</t>
  </si>
  <si>
    <t>13001915CF10A</t>
  </si>
  <si>
    <t>13027865TC10A</t>
  </si>
  <si>
    <t>johnny ross</t>
  </si>
  <si>
    <t>14002813MM10A</t>
  </si>
  <si>
    <t>14012850MM10A</t>
  </si>
  <si>
    <t>walkina mcclary</t>
  </si>
  <si>
    <t>walkina</t>
  </si>
  <si>
    <t>mcclary</t>
  </si>
  <si>
    <t>13002636CF10A</t>
  </si>
  <si>
    <t>13010963CF10A</t>
  </si>
  <si>
    <t>mack williams</t>
  </si>
  <si>
    <t>12013745CF10A</t>
  </si>
  <si>
    <t>danielle ervin</t>
  </si>
  <si>
    <t>14000150MM10A</t>
  </si>
  <si>
    <t>15008317CF10A</t>
  </si>
  <si>
    <t>velon owens</t>
  </si>
  <si>
    <t>velon</t>
  </si>
  <si>
    <t>13012676CF10A</t>
  </si>
  <si>
    <t>14005801CF10A</t>
  </si>
  <si>
    <t>michael waddick</t>
  </si>
  <si>
    <t>waddick</t>
  </si>
  <si>
    <t>14009417MM10A</t>
  </si>
  <si>
    <t>13001867MM10A</t>
  </si>
  <si>
    <t>jayson velazquez</t>
  </si>
  <si>
    <t>velazquez</t>
  </si>
  <si>
    <t>12003937MM10A</t>
  </si>
  <si>
    <t>13002552MM10A</t>
  </si>
  <si>
    <t>courtney knoche</t>
  </si>
  <si>
    <t>knoche</t>
  </si>
  <si>
    <t>14016653MM10A</t>
  </si>
  <si>
    <t>15010813MM10A</t>
  </si>
  <si>
    <t>erik posada</t>
  </si>
  <si>
    <t>14007072CF10A</t>
  </si>
  <si>
    <t>14016117CF10A</t>
  </si>
  <si>
    <t>elias losada</t>
  </si>
  <si>
    <t>losada</t>
  </si>
  <si>
    <t>13010698CF10A</t>
  </si>
  <si>
    <t>15048877TC30A</t>
  </si>
  <si>
    <t>14017341MM10A</t>
  </si>
  <si>
    <t>14017550MM10A</t>
  </si>
  <si>
    <t>bruce gerson</t>
  </si>
  <si>
    <t>gerson</t>
  </si>
  <si>
    <t>13015495MM10A</t>
  </si>
  <si>
    <t>neil lynch</t>
  </si>
  <si>
    <t>13006741CF10A</t>
  </si>
  <si>
    <t>nikole curiel</t>
  </si>
  <si>
    <t>nikole</t>
  </si>
  <si>
    <t>curiel</t>
  </si>
  <si>
    <t>13017059MM10A</t>
  </si>
  <si>
    <t>leon jackson</t>
  </si>
  <si>
    <t>12012719CO10A</t>
  </si>
  <si>
    <t>14002995MM40A</t>
  </si>
  <si>
    <t>patrick doerfor</t>
  </si>
  <si>
    <t>doerfor</t>
  </si>
  <si>
    <t>14000988CF10A</t>
  </si>
  <si>
    <t>okeel prince-newland</t>
  </si>
  <si>
    <t>okeel</t>
  </si>
  <si>
    <t>prince-newland</t>
  </si>
  <si>
    <t>13004254CF10A</t>
  </si>
  <si>
    <t>daniel motta</t>
  </si>
  <si>
    <t>motta</t>
  </si>
  <si>
    <t>13006142MM10A</t>
  </si>
  <si>
    <t>amara masters</t>
  </si>
  <si>
    <t>amara</t>
  </si>
  <si>
    <t>masters</t>
  </si>
  <si>
    <t>14017041CF10A</t>
  </si>
  <si>
    <t>monica churchill</t>
  </si>
  <si>
    <t>13001196MM10A</t>
  </si>
  <si>
    <t>travis spencer</t>
  </si>
  <si>
    <t>14012703CF10A</t>
  </si>
  <si>
    <t>15003138MM20A</t>
  </si>
  <si>
    <t>richard henry</t>
  </si>
  <si>
    <t>13002332CF10A</t>
  </si>
  <si>
    <t>13002682CF10A</t>
  </si>
  <si>
    <t>eugene previl</t>
  </si>
  <si>
    <t>previl</t>
  </si>
  <si>
    <t>13006109CF10A</t>
  </si>
  <si>
    <t>13009482MM10A</t>
  </si>
  <si>
    <t>britney edwards</t>
  </si>
  <si>
    <t>britney</t>
  </si>
  <si>
    <t>14003519CF10A</t>
  </si>
  <si>
    <t>carl toussaint</t>
  </si>
  <si>
    <t>12012807MM10A</t>
  </si>
  <si>
    <t>reggie williams</t>
  </si>
  <si>
    <t>reggie</t>
  </si>
  <si>
    <t>13004608CF10A</t>
  </si>
  <si>
    <t>14005767CF10A</t>
  </si>
  <si>
    <t>sandy harrell</t>
  </si>
  <si>
    <t>13021769MM10A</t>
  </si>
  <si>
    <t>david kelley</t>
  </si>
  <si>
    <t>14006390CF10A</t>
  </si>
  <si>
    <t>15008291CF10A</t>
  </si>
  <si>
    <t>rodney toussaint</t>
  </si>
  <si>
    <t>13019829MM10A</t>
  </si>
  <si>
    <t>princess brown</t>
  </si>
  <si>
    <t>14003769CF10A</t>
  </si>
  <si>
    <t>michael fleming</t>
  </si>
  <si>
    <t>13002995CF10A</t>
  </si>
  <si>
    <t>nicholas benton</t>
  </si>
  <si>
    <t>benton</t>
  </si>
  <si>
    <t>14013370CF10A</t>
  </si>
  <si>
    <t>leopoldo infante</t>
  </si>
  <si>
    <t>leopoldo</t>
  </si>
  <si>
    <t>14001732CF10A</t>
  </si>
  <si>
    <t>Traffic Cannabis/25-2000lbs</t>
  </si>
  <si>
    <t>willie walker</t>
  </si>
  <si>
    <t>13015033CF10A</t>
  </si>
  <si>
    <t>jessica scirghio</t>
  </si>
  <si>
    <t>scirghio</t>
  </si>
  <si>
    <t>13013922CF10A</t>
  </si>
  <si>
    <t>neil hidalgo</t>
  </si>
  <si>
    <t>14000977CF10A</t>
  </si>
  <si>
    <t>danterious lawrence</t>
  </si>
  <si>
    <t>danterious</t>
  </si>
  <si>
    <t>14015318CF10A</t>
  </si>
  <si>
    <t>michael assarian</t>
  </si>
  <si>
    <t>assarian</t>
  </si>
  <si>
    <t>13010028CF10A</t>
  </si>
  <si>
    <t>robert brack</t>
  </si>
  <si>
    <t>brack</t>
  </si>
  <si>
    <t>13002513CF10A</t>
  </si>
  <si>
    <t>13006973CF10A</t>
  </si>
  <si>
    <t>timothy barnes</t>
  </si>
  <si>
    <t>13012995CF10A</t>
  </si>
  <si>
    <t>14079313TC30A</t>
  </si>
  <si>
    <t>clayton mitchell</t>
  </si>
  <si>
    <t>12016646CF10A</t>
  </si>
  <si>
    <t>rafael marquez</t>
  </si>
  <si>
    <t>12006083CF10A</t>
  </si>
  <si>
    <t>jason hedges</t>
  </si>
  <si>
    <t>hedges</t>
  </si>
  <si>
    <t>13013809CF10A</t>
  </si>
  <si>
    <t>angela berbert</t>
  </si>
  <si>
    <t>berbert</t>
  </si>
  <si>
    <t>14008758CF10A</t>
  </si>
  <si>
    <t>lance bonsignore</t>
  </si>
  <si>
    <t>bonsignore</t>
  </si>
  <si>
    <t>14009339MM10A</t>
  </si>
  <si>
    <t>16005668TC40A</t>
  </si>
  <si>
    <t>guadalupe concepcion</t>
  </si>
  <si>
    <t>todd carter</t>
  </si>
  <si>
    <t>13021206MM10A</t>
  </si>
  <si>
    <t>14000750MM20A</t>
  </si>
  <si>
    <t>kayla vantreese</t>
  </si>
  <si>
    <t>vantreese</t>
  </si>
  <si>
    <t>13015158MM10A</t>
  </si>
  <si>
    <t>john gabriel</t>
  </si>
  <si>
    <t>13004555CF10A</t>
  </si>
  <si>
    <t>13041941TC10A</t>
  </si>
  <si>
    <t>ralante archibald</t>
  </si>
  <si>
    <t>ralante</t>
  </si>
  <si>
    <t>09017907CF10A</t>
  </si>
  <si>
    <t>14011383CF10A</t>
  </si>
  <si>
    <t>antoine smith</t>
  </si>
  <si>
    <t>14011514CF10A</t>
  </si>
  <si>
    <t>christopher cordell</t>
  </si>
  <si>
    <t>cordell</t>
  </si>
  <si>
    <t>14001752CF10A</t>
  </si>
  <si>
    <t>15010272CF10A</t>
  </si>
  <si>
    <t>latavyia tucker</t>
  </si>
  <si>
    <t>latavyia</t>
  </si>
  <si>
    <t>13013783CF10A</t>
  </si>
  <si>
    <t>brik warren</t>
  </si>
  <si>
    <t>brik</t>
  </si>
  <si>
    <t>13001097MM10A</t>
  </si>
  <si>
    <t>13022709TC20A</t>
  </si>
  <si>
    <t>elvis anderson</t>
  </si>
  <si>
    <t>14012458CF10A</t>
  </si>
  <si>
    <t>sergio santibanez-cruz</t>
  </si>
  <si>
    <t>santibanez-cruz</t>
  </si>
  <si>
    <t>13001439CF10A</t>
  </si>
  <si>
    <t>Purchase Of Cocaine</t>
  </si>
  <si>
    <t>malcolm robinson</t>
  </si>
  <si>
    <t>14011836MM10A</t>
  </si>
  <si>
    <t>16004922TC10A</t>
  </si>
  <si>
    <t>seth jackson</t>
  </si>
  <si>
    <t>seth</t>
  </si>
  <si>
    <t>12010013CF10A</t>
  </si>
  <si>
    <t>14007386MM10A</t>
  </si>
  <si>
    <t>john dunn</t>
  </si>
  <si>
    <t>14002251CF10A</t>
  </si>
  <si>
    <t>15018227TC20A</t>
  </si>
  <si>
    <t>lydia martinezmorales</t>
  </si>
  <si>
    <t>martinezmorales</t>
  </si>
  <si>
    <t>14015525MM10A</t>
  </si>
  <si>
    <t>paul knight</t>
  </si>
  <si>
    <t>yanielys garcia-fernandez</t>
  </si>
  <si>
    <t>yanielys</t>
  </si>
  <si>
    <t>garcia-fernandez</t>
  </si>
  <si>
    <t>13001523CF10A</t>
  </si>
  <si>
    <t>massiel espinosa</t>
  </si>
  <si>
    <t>massiel</t>
  </si>
  <si>
    <t>13016206MM10A</t>
  </si>
  <si>
    <t>omar baptiste</t>
  </si>
  <si>
    <t>13014443CF10A</t>
  </si>
  <si>
    <t>geoffrey hyder</t>
  </si>
  <si>
    <t>hyder</t>
  </si>
  <si>
    <t>14010539CF10A</t>
  </si>
  <si>
    <t>jean ismael</t>
  </si>
  <si>
    <t>takeyma doe</t>
  </si>
  <si>
    <t>takeyma</t>
  </si>
  <si>
    <t>14000166MM10A</t>
  </si>
  <si>
    <t>15001302MM30A</t>
  </si>
  <si>
    <t>george simmons</t>
  </si>
  <si>
    <t>14012545MO10A</t>
  </si>
  <si>
    <t>tracy lomberg</t>
  </si>
  <si>
    <t>lomberg</t>
  </si>
  <si>
    <t>14007944CF10A</t>
  </si>
  <si>
    <t>ronald marcelin</t>
  </si>
  <si>
    <t>13005736CF10A</t>
  </si>
  <si>
    <t>Fail to Reg as Sexual Offender</t>
  </si>
  <si>
    <t>jacqueline houtmann-vacca</t>
  </si>
  <si>
    <t>houtmann-vacca</t>
  </si>
  <si>
    <t>14009501MM10A</t>
  </si>
  <si>
    <t>fenamarie brooks</t>
  </si>
  <si>
    <t>fenamarie</t>
  </si>
  <si>
    <t>13017222CF10A</t>
  </si>
  <si>
    <t>14012053MM10A</t>
  </si>
  <si>
    <t>richard peterson</t>
  </si>
  <si>
    <t>jesse hartsell</t>
  </si>
  <si>
    <t>hartsell</t>
  </si>
  <si>
    <t>14005523MM10A</t>
  </si>
  <si>
    <t>samantha zachary</t>
  </si>
  <si>
    <t>13023819MM10A</t>
  </si>
  <si>
    <t>14000645MM10A</t>
  </si>
  <si>
    <t>alexsis perkins</t>
  </si>
  <si>
    <t>alexsis</t>
  </si>
  <si>
    <t>13023880MM10A</t>
  </si>
  <si>
    <t>14015442CF10A</t>
  </si>
  <si>
    <t>jonathan alexander</t>
  </si>
  <si>
    <t>jeffrey carlisle</t>
  </si>
  <si>
    <t>14013726CF10A</t>
  </si>
  <si>
    <t>edward eggers</t>
  </si>
  <si>
    <t>eggers</t>
  </si>
  <si>
    <t>13014792CF10A</t>
  </si>
  <si>
    <t>14001863MM10A</t>
  </si>
  <si>
    <t>elizabeth linares</t>
  </si>
  <si>
    <t>linares</t>
  </si>
  <si>
    <t>14015657CF10A</t>
  </si>
  <si>
    <t>anthony garraway</t>
  </si>
  <si>
    <t>garraway</t>
  </si>
  <si>
    <t>14005536CF10A</t>
  </si>
  <si>
    <t>demetrius boyd</t>
  </si>
  <si>
    <t>13003404MM10A</t>
  </si>
  <si>
    <t>14014062TC30A</t>
  </si>
  <si>
    <t>emely collazos</t>
  </si>
  <si>
    <t>emely</t>
  </si>
  <si>
    <t>14015844CF10A</t>
  </si>
  <si>
    <t>jeremiah kendrick</t>
  </si>
  <si>
    <t>13014606CF10A</t>
  </si>
  <si>
    <t>bruce burdin</t>
  </si>
  <si>
    <t>burdin</t>
  </si>
  <si>
    <t>12072600TC30A</t>
  </si>
  <si>
    <t>14026277TC10A</t>
  </si>
  <si>
    <t>14003672MM10A</t>
  </si>
  <si>
    <t>14011300MM10A</t>
  </si>
  <si>
    <t>royal jackson</t>
  </si>
  <si>
    <t>14009024MM10A</t>
  </si>
  <si>
    <t>14010732MM10A</t>
  </si>
  <si>
    <t>thomas rosenbaum</t>
  </si>
  <si>
    <t>rosenbaum</t>
  </si>
  <si>
    <t>13000511CF10A</t>
  </si>
  <si>
    <t>berloudi simon</t>
  </si>
  <si>
    <t>berloudi</t>
  </si>
  <si>
    <t>14012547CF10A</t>
  </si>
  <si>
    <t>15011959CF10A</t>
  </si>
  <si>
    <t>miss howard</t>
  </si>
  <si>
    <t>miss</t>
  </si>
  <si>
    <t>14002810CF10A</t>
  </si>
  <si>
    <t>dwight francis</t>
  </si>
  <si>
    <t>13005639CF10A</t>
  </si>
  <si>
    <t>14000199MM20A</t>
  </si>
  <si>
    <t>marion davis</t>
  </si>
  <si>
    <t>13073100TC30A</t>
  </si>
  <si>
    <t>mikel ervin</t>
  </si>
  <si>
    <t>mikel</t>
  </si>
  <si>
    <t>13004913CF10A</t>
  </si>
  <si>
    <t>miguel pena</t>
  </si>
  <si>
    <t>14003668CF10A</t>
  </si>
  <si>
    <t>christopher mayer</t>
  </si>
  <si>
    <t>14000748CF10A</t>
  </si>
  <si>
    <t>branden williams</t>
  </si>
  <si>
    <t>13015156MM10A</t>
  </si>
  <si>
    <t>13017586CF10A</t>
  </si>
  <si>
    <t>renee lamarche</t>
  </si>
  <si>
    <t>lamarche</t>
  </si>
  <si>
    <t>13003929CF10A</t>
  </si>
  <si>
    <t>13006106CF10A</t>
  </si>
  <si>
    <t>14011095MM10A</t>
  </si>
  <si>
    <t>nichol raybon</t>
  </si>
  <si>
    <t>nichol</t>
  </si>
  <si>
    <t>raybon</t>
  </si>
  <si>
    <t>14004929CF10A</t>
  </si>
  <si>
    <t>steven kitt</t>
  </si>
  <si>
    <t>kitt</t>
  </si>
  <si>
    <t>13014016CF10A</t>
  </si>
  <si>
    <t>george saintjean</t>
  </si>
  <si>
    <t>saintjean</t>
  </si>
  <si>
    <t>10011168CF10A</t>
  </si>
  <si>
    <t>cheryl seebach</t>
  </si>
  <si>
    <t>seebach</t>
  </si>
  <si>
    <t>14014546CF10A</t>
  </si>
  <si>
    <t>yvens joseph</t>
  </si>
  <si>
    <t>yvens</t>
  </si>
  <si>
    <t>14002279MM10A</t>
  </si>
  <si>
    <t>robert colosimo</t>
  </si>
  <si>
    <t>colosimo</t>
  </si>
  <si>
    <t>14015953CF10A</t>
  </si>
  <si>
    <t>nicholas caffarilla</t>
  </si>
  <si>
    <t>caffarilla</t>
  </si>
  <si>
    <t>13005731MM10A</t>
  </si>
  <si>
    <t>daniel finnegan</t>
  </si>
  <si>
    <t>finnegan</t>
  </si>
  <si>
    <t>14014765MM10A</t>
  </si>
  <si>
    <t>15011585MM10A</t>
  </si>
  <si>
    <t>bernice shaw-pittman</t>
  </si>
  <si>
    <t>shaw-pittman</t>
  </si>
  <si>
    <t>14008403MM10A</t>
  </si>
  <si>
    <t>christoher roberts</t>
  </si>
  <si>
    <t>christoher</t>
  </si>
  <si>
    <t>magdiel pena</t>
  </si>
  <si>
    <t>magdiel</t>
  </si>
  <si>
    <t>14007727CF10A</t>
  </si>
  <si>
    <t>markevis harvard</t>
  </si>
  <si>
    <t>markevis</t>
  </si>
  <si>
    <t>14013297CF10A</t>
  </si>
  <si>
    <t>14102738TC30A</t>
  </si>
  <si>
    <t>jarryd israel</t>
  </si>
  <si>
    <t>jarryd</t>
  </si>
  <si>
    <t>jorge aziles</t>
  </si>
  <si>
    <t>aziles</t>
  </si>
  <si>
    <t>13008989MM10A</t>
  </si>
  <si>
    <t>denis blair</t>
  </si>
  <si>
    <t>14008472CF10A</t>
  </si>
  <si>
    <t>brent curry</t>
  </si>
  <si>
    <t>13005110CF10A</t>
  </si>
  <si>
    <t>joshua bass</t>
  </si>
  <si>
    <t>13005036CF10A</t>
  </si>
  <si>
    <t>14006277CF10A</t>
  </si>
  <si>
    <t>gay diamond</t>
  </si>
  <si>
    <t>12014536CF10A</t>
  </si>
  <si>
    <t>16001128MO10A</t>
  </si>
  <si>
    <t>naiboby castro</t>
  </si>
  <si>
    <t>naiboby</t>
  </si>
  <si>
    <t>14013424CF10A</t>
  </si>
  <si>
    <t>15016451CF10A</t>
  </si>
  <si>
    <t>marcus massicot</t>
  </si>
  <si>
    <t>massicot</t>
  </si>
  <si>
    <t>14003559MM10A</t>
  </si>
  <si>
    <t>sigfredo torres</t>
  </si>
  <si>
    <t>sigfredo</t>
  </si>
  <si>
    <t>14015088MM10A</t>
  </si>
  <si>
    <t>eric newman</t>
  </si>
  <si>
    <t>newman</t>
  </si>
  <si>
    <t>13014778MM10A</t>
  </si>
  <si>
    <t>damian fletcher</t>
  </si>
  <si>
    <t>13016496CF10A</t>
  </si>
  <si>
    <t>14044367TC40A</t>
  </si>
  <si>
    <t>mervin cohen</t>
  </si>
  <si>
    <t>mervin</t>
  </si>
  <si>
    <t>13018992MM10A</t>
  </si>
  <si>
    <t>juan salas</t>
  </si>
  <si>
    <t>14016610MM10A</t>
  </si>
  <si>
    <t>daniella octelus</t>
  </si>
  <si>
    <t>octelus</t>
  </si>
  <si>
    <t>13002529CF10A</t>
  </si>
  <si>
    <t>tyrone mais</t>
  </si>
  <si>
    <t>mais</t>
  </si>
  <si>
    <t>13015586CF10A</t>
  </si>
  <si>
    <t>tomas rivas</t>
  </si>
  <si>
    <t>13007445MM10A</t>
  </si>
  <si>
    <t>yandely petit-homme</t>
  </si>
  <si>
    <t>yandely</t>
  </si>
  <si>
    <t>petit-homme</t>
  </si>
  <si>
    <t>14013480MM10A</t>
  </si>
  <si>
    <t>kenneth manning</t>
  </si>
  <si>
    <t>13003825CF10A</t>
  </si>
  <si>
    <t>16001918CF10A</t>
  </si>
  <si>
    <t>willie pichardo</t>
  </si>
  <si>
    <t>14003634MM10A</t>
  </si>
  <si>
    <t>14008472MM10A</t>
  </si>
  <si>
    <t>katie brooks</t>
  </si>
  <si>
    <t>14040292MU10A</t>
  </si>
  <si>
    <t>joseph murdock</t>
  </si>
  <si>
    <t>murdock</t>
  </si>
  <si>
    <t>cedric guillory</t>
  </si>
  <si>
    <t>guillory</t>
  </si>
  <si>
    <t>13015919CF10A</t>
  </si>
  <si>
    <t>keith richmond</t>
  </si>
  <si>
    <t>richmond</t>
  </si>
  <si>
    <t>13006675CF10A</t>
  </si>
  <si>
    <t>14015883CF10A</t>
  </si>
  <si>
    <t>daniel mcbride</t>
  </si>
  <si>
    <t>13001331CF10A</t>
  </si>
  <si>
    <t>14000955CF10A</t>
  </si>
  <si>
    <t>jesse yisael</t>
  </si>
  <si>
    <t>yisael</t>
  </si>
  <si>
    <t>08018178CF10A</t>
  </si>
  <si>
    <t>14000606CF10A</t>
  </si>
  <si>
    <t>michelle st. surin</t>
  </si>
  <si>
    <t>st. surin</t>
  </si>
  <si>
    <t>13007183CF10A</t>
  </si>
  <si>
    <t>14010093CF10A</t>
  </si>
  <si>
    <t>ricky arneson</t>
  </si>
  <si>
    <t>arneson</t>
  </si>
  <si>
    <t>13021684MM10A</t>
  </si>
  <si>
    <t>14017047CF10A</t>
  </si>
  <si>
    <t>twana williams</t>
  </si>
  <si>
    <t>twana</t>
  </si>
  <si>
    <t>13015475CF10A</t>
  </si>
  <si>
    <t>ceddrick mcgirt</t>
  </si>
  <si>
    <t>ceddrick</t>
  </si>
  <si>
    <t>14000925CF10A</t>
  </si>
  <si>
    <t>15004355TC10A</t>
  </si>
  <si>
    <t>mary nelson</t>
  </si>
  <si>
    <t>14001799MM10A</t>
  </si>
  <si>
    <t>keyanna stephens</t>
  </si>
  <si>
    <t>keyanna</t>
  </si>
  <si>
    <t>13002411CF10A</t>
  </si>
  <si>
    <t>14013253CF10A</t>
  </si>
  <si>
    <t>uriel young</t>
  </si>
  <si>
    <t>uriel</t>
  </si>
  <si>
    <t>13002666CF10A</t>
  </si>
  <si>
    <t>michael bentivegna</t>
  </si>
  <si>
    <t>bentivegna</t>
  </si>
  <si>
    <t>14014140CF10A</t>
  </si>
  <si>
    <t>16000966MM10A</t>
  </si>
  <si>
    <t>dalphley dieujuste</t>
  </si>
  <si>
    <t>dalphley</t>
  </si>
  <si>
    <t>dieujuste</t>
  </si>
  <si>
    <t>13012024CF10A</t>
  </si>
  <si>
    <t>jermaine williams</t>
  </si>
  <si>
    <t>13016681CF10A</t>
  </si>
  <si>
    <t>14020961TC20A</t>
  </si>
  <si>
    <t>alvaro tinoco</t>
  </si>
  <si>
    <t>14007296CF10A</t>
  </si>
  <si>
    <t>15020954TC40A</t>
  </si>
  <si>
    <t>michael walsh</t>
  </si>
  <si>
    <t>14015656CF10A</t>
  </si>
  <si>
    <t>trevaris session</t>
  </si>
  <si>
    <t>trevaris</t>
  </si>
  <si>
    <t>13003472CF10A</t>
  </si>
  <si>
    <t>15000095MM10A</t>
  </si>
  <si>
    <t>akil lawerence</t>
  </si>
  <si>
    <t>lawerence</t>
  </si>
  <si>
    <t>yanderi soto</t>
  </si>
  <si>
    <t>yanderi</t>
  </si>
  <si>
    <t>13009036CF10A</t>
  </si>
  <si>
    <t>broderick adderly</t>
  </si>
  <si>
    <t>14007379CF10A</t>
  </si>
  <si>
    <t>leroy hardemon</t>
  </si>
  <si>
    <t>hardemon</t>
  </si>
  <si>
    <t>14015094CF10A</t>
  </si>
  <si>
    <t>saschelle simms</t>
  </si>
  <si>
    <t>saschelle</t>
  </si>
  <si>
    <t>13010871CF10A</t>
  </si>
  <si>
    <t>martin martinez</t>
  </si>
  <si>
    <t>13000050CF10A</t>
  </si>
  <si>
    <t>bishup perkins</t>
  </si>
  <si>
    <t>bishup</t>
  </si>
  <si>
    <t>14015441CF10A</t>
  </si>
  <si>
    <t>louis pintucci</t>
  </si>
  <si>
    <t>pintucci</t>
  </si>
  <si>
    <t>14014932CF10A</t>
  </si>
  <si>
    <t>pedro arencibia</t>
  </si>
  <si>
    <t>arencibia</t>
  </si>
  <si>
    <t>14002669CF10A</t>
  </si>
  <si>
    <t>jamon bossier</t>
  </si>
  <si>
    <t>jamon</t>
  </si>
  <si>
    <t>bossier</t>
  </si>
  <si>
    <t>13003740CF10A</t>
  </si>
  <si>
    <t>shan santouse</t>
  </si>
  <si>
    <t>santouse</t>
  </si>
  <si>
    <t>14014666MM10A</t>
  </si>
  <si>
    <t>travis telfair</t>
  </si>
  <si>
    <t>telfair</t>
  </si>
  <si>
    <t>13006878MM10A</t>
  </si>
  <si>
    <t>14003449CF10A</t>
  </si>
  <si>
    <t>rohan suckie</t>
  </si>
  <si>
    <t>suckie</t>
  </si>
  <si>
    <t>14029682MU10A</t>
  </si>
  <si>
    <t>darvin smith</t>
  </si>
  <si>
    <t>darvin</t>
  </si>
  <si>
    <t>02004130MM10A</t>
  </si>
  <si>
    <t>nicholas leslie</t>
  </si>
  <si>
    <t>13019137MM10A</t>
  </si>
  <si>
    <t>14053053TC20A</t>
  </si>
  <si>
    <t>jeremy hardy</t>
  </si>
  <si>
    <t>14012341CF10A</t>
  </si>
  <si>
    <t>claude ruel</t>
  </si>
  <si>
    <t>14006303CF10A</t>
  </si>
  <si>
    <t>15010476MM10A</t>
  </si>
  <si>
    <t>evon jones</t>
  </si>
  <si>
    <t>evon</t>
  </si>
  <si>
    <t>13016014CF10A</t>
  </si>
  <si>
    <t>15008677MM10A</t>
  </si>
  <si>
    <t>irwin baxter</t>
  </si>
  <si>
    <t>14005009CF10A</t>
  </si>
  <si>
    <t>14005452CF10A</t>
  </si>
  <si>
    <t>derrick powell</t>
  </si>
  <si>
    <t>13006260CF10A</t>
  </si>
  <si>
    <t>13008467CF10A</t>
  </si>
  <si>
    <t>fitzgerald anderson</t>
  </si>
  <si>
    <t>13007507CF10A</t>
  </si>
  <si>
    <t>john telfort</t>
  </si>
  <si>
    <t>09016913CF10A</t>
  </si>
  <si>
    <t>arthur washington</t>
  </si>
  <si>
    <t>13009421CF10A</t>
  </si>
  <si>
    <t>duane rhoulhac</t>
  </si>
  <si>
    <t>rhoulhac</t>
  </si>
  <si>
    <t>13004823CF10A</t>
  </si>
  <si>
    <t>simon diaz</t>
  </si>
  <si>
    <t>14006694MM10A</t>
  </si>
  <si>
    <t>demetrius weeks</t>
  </si>
  <si>
    <t>weeks</t>
  </si>
  <si>
    <t>13000128MM10A</t>
  </si>
  <si>
    <t>steven orton</t>
  </si>
  <si>
    <t>orton</t>
  </si>
  <si>
    <t>13016825CF10A</t>
  </si>
  <si>
    <t>14005627TC20A</t>
  </si>
  <si>
    <t>christopher rhodes</t>
  </si>
  <si>
    <t>rhodes</t>
  </si>
  <si>
    <t>13001004CF10A</t>
  </si>
  <si>
    <t>allen willey</t>
  </si>
  <si>
    <t>13000584MM10A</t>
  </si>
  <si>
    <t>brian statia</t>
  </si>
  <si>
    <t>statia</t>
  </si>
  <si>
    <t>14000048CF10A</t>
  </si>
  <si>
    <t>jorge gilbert</t>
  </si>
  <si>
    <t>14010588CF10A</t>
  </si>
  <si>
    <t>tony orr</t>
  </si>
  <si>
    <t>13013165CF10A</t>
  </si>
  <si>
    <t>13023543MM10A</t>
  </si>
  <si>
    <t>cony bonilla</t>
  </si>
  <si>
    <t>cony</t>
  </si>
  <si>
    <t>13004776MM10A</t>
  </si>
  <si>
    <t>barbara engelke</t>
  </si>
  <si>
    <t>engelke</t>
  </si>
  <si>
    <t>14042763MU10A</t>
  </si>
  <si>
    <t>lissette herrera</t>
  </si>
  <si>
    <t>lissette</t>
  </si>
  <si>
    <t>14015605CF10A</t>
  </si>
  <si>
    <t>Deliver Oxycodone</t>
  </si>
  <si>
    <t>christine cazacu</t>
  </si>
  <si>
    <t>cazacu</t>
  </si>
  <si>
    <t>13013288CF10A</t>
  </si>
  <si>
    <t>guilherme demenezesgarcia</t>
  </si>
  <si>
    <t>guilherme</t>
  </si>
  <si>
    <t>demenezesgarcia</t>
  </si>
  <si>
    <t>shaun shakespeare</t>
  </si>
  <si>
    <t>shakespeare</t>
  </si>
  <si>
    <t>13011707CF10A</t>
  </si>
  <si>
    <t>deandre rolle</t>
  </si>
  <si>
    <t>12022838TC10A</t>
  </si>
  <si>
    <t>savannah bridges</t>
  </si>
  <si>
    <t>14005166MM10A</t>
  </si>
  <si>
    <t>15002685MM10A</t>
  </si>
  <si>
    <t>john gorczyca</t>
  </si>
  <si>
    <t>gorczyca</t>
  </si>
  <si>
    <t>13022038MM10A</t>
  </si>
  <si>
    <t>agathe geneve</t>
  </si>
  <si>
    <t>agathe</t>
  </si>
  <si>
    <t>geneve</t>
  </si>
  <si>
    <t>14014151CF10A</t>
  </si>
  <si>
    <t>jacqueline warrick</t>
  </si>
  <si>
    <t>11011212CF10A</t>
  </si>
  <si>
    <t>13016687CF10A</t>
  </si>
  <si>
    <t>charles bear</t>
  </si>
  <si>
    <t>bear</t>
  </si>
  <si>
    <t>lawrence albritton</t>
  </si>
  <si>
    <t>14011391CF10A</t>
  </si>
  <si>
    <t>alex larretaflores</t>
  </si>
  <si>
    <t>larretaflores</t>
  </si>
  <si>
    <t>14027327MU10A</t>
  </si>
  <si>
    <t>cindy schiano</t>
  </si>
  <si>
    <t>schiano</t>
  </si>
  <si>
    <t>14007399MM10A</t>
  </si>
  <si>
    <t>raquel stewart</t>
  </si>
  <si>
    <t>raquel</t>
  </si>
  <si>
    <t>13017314CF10A</t>
  </si>
  <si>
    <t>14004715CF10A</t>
  </si>
  <si>
    <t>marquis taylor</t>
  </si>
  <si>
    <t>14013886CF10A</t>
  </si>
  <si>
    <t>15006266MM10A</t>
  </si>
  <si>
    <t>syreta moye</t>
  </si>
  <si>
    <t>syreta</t>
  </si>
  <si>
    <t>13004724MM10A</t>
  </si>
  <si>
    <t>matthew bumpers</t>
  </si>
  <si>
    <t>bumpers</t>
  </si>
  <si>
    <t>emmett moore</t>
  </si>
  <si>
    <t>emmett</t>
  </si>
  <si>
    <t>13013390CF10A</t>
  </si>
  <si>
    <t>aven vaughn</t>
  </si>
  <si>
    <t>aven</t>
  </si>
  <si>
    <t>13009631CF10A</t>
  </si>
  <si>
    <t>13061255TC20A</t>
  </si>
  <si>
    <t>stacie graham</t>
  </si>
  <si>
    <t>stacie</t>
  </si>
  <si>
    <t>14008682MM10A</t>
  </si>
  <si>
    <t>ronald sales</t>
  </si>
  <si>
    <t>12016933CF10A</t>
  </si>
  <si>
    <t>duane hawkins</t>
  </si>
  <si>
    <t>14002486CF10A</t>
  </si>
  <si>
    <t>15014560CF10A</t>
  </si>
  <si>
    <t>barbara mitchell</t>
  </si>
  <si>
    <t>13014378CF10A</t>
  </si>
  <si>
    <t>miguel tue</t>
  </si>
  <si>
    <t>tue</t>
  </si>
  <si>
    <t>14017031CF10A</t>
  </si>
  <si>
    <t>daniel francois</t>
  </si>
  <si>
    <t>14000398MM20A</t>
  </si>
  <si>
    <t>cesar leger</t>
  </si>
  <si>
    <t>leger</t>
  </si>
  <si>
    <t>12032961TC10A</t>
  </si>
  <si>
    <t>poltnice gaet-jens</t>
  </si>
  <si>
    <t>poltnice</t>
  </si>
  <si>
    <t>gaet-jens</t>
  </si>
  <si>
    <t>marcus mccarther</t>
  </si>
  <si>
    <t>mccarther</t>
  </si>
  <si>
    <t>14010888CF10A</t>
  </si>
  <si>
    <t>14013147CF10A</t>
  </si>
  <si>
    <t>15001716MM30A</t>
  </si>
  <si>
    <t>mark thomas</t>
  </si>
  <si>
    <t>14005806CF10A</t>
  </si>
  <si>
    <t>terrance small</t>
  </si>
  <si>
    <t>14014076CF10A</t>
  </si>
  <si>
    <t>tiffany mathis</t>
  </si>
  <si>
    <t>14012454MM10A</t>
  </si>
  <si>
    <t>robert moulton</t>
  </si>
  <si>
    <t>moulton</t>
  </si>
  <si>
    <t>14010160CF10A</t>
  </si>
  <si>
    <t>james sauer</t>
  </si>
  <si>
    <t>sauer</t>
  </si>
  <si>
    <t>13006872MM10A</t>
  </si>
  <si>
    <t>colleen louis</t>
  </si>
  <si>
    <t>14000129CF10A</t>
  </si>
  <si>
    <t>alejandra palacios</t>
  </si>
  <si>
    <t>alejandra</t>
  </si>
  <si>
    <t>13023182MM10A</t>
  </si>
  <si>
    <t>juanita patton</t>
  </si>
  <si>
    <t>elizabeth sharo</t>
  </si>
  <si>
    <t>sharo</t>
  </si>
  <si>
    <t>13010456CF10A</t>
  </si>
  <si>
    <t>jazzy johnson</t>
  </si>
  <si>
    <t>jazzy</t>
  </si>
  <si>
    <t>13002753CF10A</t>
  </si>
  <si>
    <t>13005926CF10A</t>
  </si>
  <si>
    <t>jazmin gonzalez</t>
  </si>
  <si>
    <t>13010520MM10A</t>
  </si>
  <si>
    <t>horace taffe</t>
  </si>
  <si>
    <t>taffe</t>
  </si>
  <si>
    <t>mazen caceres</t>
  </si>
  <si>
    <t>mazen</t>
  </si>
  <si>
    <t>caceres</t>
  </si>
  <si>
    <t>14001953CF10A</t>
  </si>
  <si>
    <t>christopher tribie</t>
  </si>
  <si>
    <t>tribie</t>
  </si>
  <si>
    <t>14009385MM10A</t>
  </si>
  <si>
    <t>14012691CF10A</t>
  </si>
  <si>
    <t>bernitrust harrigan</t>
  </si>
  <si>
    <t>bernitrust</t>
  </si>
  <si>
    <t>13006588MM10A</t>
  </si>
  <si>
    <t>joseph michalek</t>
  </si>
  <si>
    <t>michalek</t>
  </si>
  <si>
    <t>13011088MM10A</t>
  </si>
  <si>
    <t>steven alardo</t>
  </si>
  <si>
    <t>alardo</t>
  </si>
  <si>
    <t>14008982CF10A</t>
  </si>
  <si>
    <t>14009819CF10A</t>
  </si>
  <si>
    <t>fabian frazier</t>
  </si>
  <si>
    <t>13009590CF10A</t>
  </si>
  <si>
    <t>14007656CF10A</t>
  </si>
  <si>
    <t>priscilla chavez</t>
  </si>
  <si>
    <t>13022591MM10A</t>
  </si>
  <si>
    <t>garland humpheries</t>
  </si>
  <si>
    <t>humpheries</t>
  </si>
  <si>
    <t>13005340MM10A</t>
  </si>
  <si>
    <t>tyler flowers</t>
  </si>
  <si>
    <t>14007837CF10A</t>
  </si>
  <si>
    <t>15006442CF10A</t>
  </si>
  <si>
    <t>eric shivers</t>
  </si>
  <si>
    <t>13012107CF10A</t>
  </si>
  <si>
    <t>ervin french</t>
  </si>
  <si>
    <t>french</t>
  </si>
  <si>
    <t>13004717CF10A</t>
  </si>
  <si>
    <t>13007327CF10A</t>
  </si>
  <si>
    <t>alberto santos</t>
  </si>
  <si>
    <t>14006889MM10A</t>
  </si>
  <si>
    <t>luis mercado</t>
  </si>
  <si>
    <t>13021919MM10A</t>
  </si>
  <si>
    <t>14052731TC30A</t>
  </si>
  <si>
    <t>christopher pulsifer</t>
  </si>
  <si>
    <t>pulsifer</t>
  </si>
  <si>
    <t>13006365MM10A</t>
  </si>
  <si>
    <t>luis quintero</t>
  </si>
  <si>
    <t>13004864CF10A</t>
  </si>
  <si>
    <t>jonathan jean</t>
  </si>
  <si>
    <t>14011744CF10A</t>
  </si>
  <si>
    <t>duran lloyd</t>
  </si>
  <si>
    <t>14015362CF10A</t>
  </si>
  <si>
    <t>william sims</t>
  </si>
  <si>
    <t>13009068CF10A</t>
  </si>
  <si>
    <t>14000650MM40A</t>
  </si>
  <si>
    <t>berry sanders</t>
  </si>
  <si>
    <t>13005048CF10A</t>
  </si>
  <si>
    <t>13010050CF10A</t>
  </si>
  <si>
    <t>Kidnapping</t>
  </si>
  <si>
    <t>jesus pajon</t>
  </si>
  <si>
    <t>pajon</t>
  </si>
  <si>
    <t>14040300MU10A</t>
  </si>
  <si>
    <t>antonio rodriguez</t>
  </si>
  <si>
    <t>11011451MM10A</t>
  </si>
  <si>
    <t>robert pratt</t>
  </si>
  <si>
    <t>14011230MM10A</t>
  </si>
  <si>
    <t>roger nichols</t>
  </si>
  <si>
    <t>14021917MU10A</t>
  </si>
  <si>
    <t>15005627MM10A</t>
  </si>
  <si>
    <t>john scolo</t>
  </si>
  <si>
    <t>scolo</t>
  </si>
  <si>
    <t>13004904CF10A</t>
  </si>
  <si>
    <t>jose alves-dasilva</t>
  </si>
  <si>
    <t>alves-dasilva</t>
  </si>
  <si>
    <t>14006344MM10A</t>
  </si>
  <si>
    <t>jaynell bristol</t>
  </si>
  <si>
    <t>jaynell</t>
  </si>
  <si>
    <t>bristol</t>
  </si>
  <si>
    <t>13009878CF10A</t>
  </si>
  <si>
    <t>15011421MM10A</t>
  </si>
  <si>
    <t>zachary needel</t>
  </si>
  <si>
    <t>needel</t>
  </si>
  <si>
    <t>14014549CF10A</t>
  </si>
  <si>
    <t>george mihelich</t>
  </si>
  <si>
    <t>mihelich</t>
  </si>
  <si>
    <t>13003748MM10A</t>
  </si>
  <si>
    <t>christopher risor</t>
  </si>
  <si>
    <t>risor</t>
  </si>
  <si>
    <t>14001503CF10A</t>
  </si>
  <si>
    <t>victoria smith</t>
  </si>
  <si>
    <t>14012996CF10A</t>
  </si>
  <si>
    <t>adriana cardona</t>
  </si>
  <si>
    <t>13017805MM10A</t>
  </si>
  <si>
    <t>lisa scott</t>
  </si>
  <si>
    <t>13009083MM10A</t>
  </si>
  <si>
    <t>15001303MM30A</t>
  </si>
  <si>
    <t>nadeem ali</t>
  </si>
  <si>
    <t>nadeem</t>
  </si>
  <si>
    <t>13017503MM10A</t>
  </si>
  <si>
    <t>dasahev charlemagne</t>
  </si>
  <si>
    <t>dasahev</t>
  </si>
  <si>
    <t>14013600MM10A</t>
  </si>
  <si>
    <t>shanekna kims</t>
  </si>
  <si>
    <t>shanekna</t>
  </si>
  <si>
    <t>kims</t>
  </si>
  <si>
    <t>junior polimice</t>
  </si>
  <si>
    <t>polimice</t>
  </si>
  <si>
    <t>13013667CF10A</t>
  </si>
  <si>
    <t>michael knight</t>
  </si>
  <si>
    <t>14014308CF10A</t>
  </si>
  <si>
    <t>tammie linn</t>
  </si>
  <si>
    <t>linn</t>
  </si>
  <si>
    <t>14009070CF10A</t>
  </si>
  <si>
    <t>15000495CF10A</t>
  </si>
  <si>
    <t>kevin pew</t>
  </si>
  <si>
    <t>14013441CF10A</t>
  </si>
  <si>
    <t>14042147TC10A</t>
  </si>
  <si>
    <t>09004255MM40B</t>
  </si>
  <si>
    <t>13020520MM10A</t>
  </si>
  <si>
    <t>delroy davis</t>
  </si>
  <si>
    <t>14005991CF10A</t>
  </si>
  <si>
    <t>jerry romines</t>
  </si>
  <si>
    <t>romines</t>
  </si>
  <si>
    <t>13014646CF10A</t>
  </si>
  <si>
    <t>scott stjeantatro</t>
  </si>
  <si>
    <t>stjeantatro</t>
  </si>
  <si>
    <t>tenesha murdock</t>
  </si>
  <si>
    <t>tenesha</t>
  </si>
  <si>
    <t>14001593CF10A</t>
  </si>
  <si>
    <t>15007000MM10A</t>
  </si>
  <si>
    <t>zachary patterson</t>
  </si>
  <si>
    <t>14013456CF10A</t>
  </si>
  <si>
    <t>jamaree moreland</t>
  </si>
  <si>
    <t>jamaree</t>
  </si>
  <si>
    <t>13012923CF10A</t>
  </si>
  <si>
    <t>13019816MM10A</t>
  </si>
  <si>
    <t>julius clarke</t>
  </si>
  <si>
    <t>14016089CF10A</t>
  </si>
  <si>
    <t>robert yaggle</t>
  </si>
  <si>
    <t>yaggle</t>
  </si>
  <si>
    <t>13007035CF10A</t>
  </si>
  <si>
    <t>darin walkins</t>
  </si>
  <si>
    <t>darin</t>
  </si>
  <si>
    <t>walkins</t>
  </si>
  <si>
    <t>michael decicco</t>
  </si>
  <si>
    <t>decicco</t>
  </si>
  <si>
    <t>13007065CF10A</t>
  </si>
  <si>
    <t>tevin phillips</t>
  </si>
  <si>
    <t>14017207CF10A</t>
  </si>
  <si>
    <t>15006865MM10A</t>
  </si>
  <si>
    <t>joshua marlowe</t>
  </si>
  <si>
    <t>marlowe</t>
  </si>
  <si>
    <t>13014450MM10A</t>
  </si>
  <si>
    <t>13011307CF10A</t>
  </si>
  <si>
    <t>allen martin</t>
  </si>
  <si>
    <t>13012061CF10A</t>
  </si>
  <si>
    <t>13022876MM10A</t>
  </si>
  <si>
    <t>14006051CF10A</t>
  </si>
  <si>
    <t>gerald jeanty</t>
  </si>
  <si>
    <t>14010549CF10A</t>
  </si>
  <si>
    <t>reginald prudent</t>
  </si>
  <si>
    <t>prudent</t>
  </si>
  <si>
    <t>13002558CF10A</t>
  </si>
  <si>
    <t>michael valente</t>
  </si>
  <si>
    <t>valente</t>
  </si>
  <si>
    <t>13012154CF10A</t>
  </si>
  <si>
    <t>ernest navarro</t>
  </si>
  <si>
    <t>11016701CF10A</t>
  </si>
  <si>
    <t>asmond holder</t>
  </si>
  <si>
    <t>asmond</t>
  </si>
  <si>
    <t>14016349CF10A</t>
  </si>
  <si>
    <t>terry shepard</t>
  </si>
  <si>
    <t>shepard</t>
  </si>
  <si>
    <t>14008101CF10A</t>
  </si>
  <si>
    <t>14015720MM10A</t>
  </si>
  <si>
    <t>henry johnson</t>
  </si>
  <si>
    <t>14014244MM10A</t>
  </si>
  <si>
    <t>william cooprider</t>
  </si>
  <si>
    <t>cooprider</t>
  </si>
  <si>
    <t>14007819CF10A</t>
  </si>
  <si>
    <t>vincent lewis</t>
  </si>
  <si>
    <t>14008651CF10A</t>
  </si>
  <si>
    <t>15006809CF10A</t>
  </si>
  <si>
    <t>melanie philips</t>
  </si>
  <si>
    <t>philips</t>
  </si>
  <si>
    <t>13001135CF10A</t>
  </si>
  <si>
    <t>14015947CF10A</t>
  </si>
  <si>
    <t>jean cyma</t>
  </si>
  <si>
    <t>cyma</t>
  </si>
  <si>
    <t>14009437CF10A</t>
  </si>
  <si>
    <t>15000287CF10A</t>
  </si>
  <si>
    <t>mike soriano</t>
  </si>
  <si>
    <t>soriano</t>
  </si>
  <si>
    <t>13015331CF10A</t>
  </si>
  <si>
    <t>stephon brown</t>
  </si>
  <si>
    <t>14016454CF10A</t>
  </si>
  <si>
    <t>15005193MM10A</t>
  </si>
  <si>
    <t>alexander miller</t>
  </si>
  <si>
    <t>14009781CF10A</t>
  </si>
  <si>
    <t>jesus palomo</t>
  </si>
  <si>
    <t>palomo</t>
  </si>
  <si>
    <t>14016525MM10A</t>
  </si>
  <si>
    <t>15057037TC20A</t>
  </si>
  <si>
    <t>britney vincent</t>
  </si>
  <si>
    <t>14005397CF10A</t>
  </si>
  <si>
    <t>14012533MM10A</t>
  </si>
  <si>
    <t>shawn brown</t>
  </si>
  <si>
    <t>14016452CF10A</t>
  </si>
  <si>
    <t>luis garcia</t>
  </si>
  <si>
    <t>14003680CF10A</t>
  </si>
  <si>
    <t>francisco balbosa</t>
  </si>
  <si>
    <t>balbosa</t>
  </si>
  <si>
    <t>14004076MM10A</t>
  </si>
  <si>
    <t>14002851MM40A</t>
  </si>
  <si>
    <t>Food License Violation</t>
  </si>
  <si>
    <t>olivia hines</t>
  </si>
  <si>
    <t>13010086CF10A</t>
  </si>
  <si>
    <t>joubert bienamie</t>
  </si>
  <si>
    <t>joubert</t>
  </si>
  <si>
    <t>bienamie</t>
  </si>
  <si>
    <t>tiffany miller</t>
  </si>
  <si>
    <t>13022575MM10A</t>
  </si>
  <si>
    <t>14001864CF10A</t>
  </si>
  <si>
    <t>yonathan mikelstein</t>
  </si>
  <si>
    <t>yonathan</t>
  </si>
  <si>
    <t>mikelstein</t>
  </si>
  <si>
    <t>14034481MU10A</t>
  </si>
  <si>
    <t>shantoya brown</t>
  </si>
  <si>
    <t>shantoya</t>
  </si>
  <si>
    <t>13000182CF10A</t>
  </si>
  <si>
    <t>Attempted Aggravated Battery</t>
  </si>
  <si>
    <t>dolores aracena</t>
  </si>
  <si>
    <t>dolores</t>
  </si>
  <si>
    <t>aracena</t>
  </si>
  <si>
    <t>14009827CF10A</t>
  </si>
  <si>
    <t>nicolas barahonaneira</t>
  </si>
  <si>
    <t>barahonaneira</t>
  </si>
  <si>
    <t>13011425CF10A</t>
  </si>
  <si>
    <t>jonathan estilien</t>
  </si>
  <si>
    <t>estilien</t>
  </si>
  <si>
    <t>14005050CF10A</t>
  </si>
  <si>
    <t>14015173MM10A</t>
  </si>
  <si>
    <t>oscar andrews</t>
  </si>
  <si>
    <t>13015392MM10A</t>
  </si>
  <si>
    <t>ricardo stewart</t>
  </si>
  <si>
    <t>14007422CF10A</t>
  </si>
  <si>
    <t>15008348CF10A</t>
  </si>
  <si>
    <t>13012958MM10A</t>
  </si>
  <si>
    <t>13045764TC10A</t>
  </si>
  <si>
    <t>14001900CF10A</t>
  </si>
  <si>
    <t>donnie herron</t>
  </si>
  <si>
    <t>14006954MM10A</t>
  </si>
  <si>
    <t>joshua maxwell</t>
  </si>
  <si>
    <t>14012337MM10A</t>
  </si>
  <si>
    <t>15004611CF10A</t>
  </si>
  <si>
    <t>13015069CF10A</t>
  </si>
  <si>
    <t>edward mejia</t>
  </si>
  <si>
    <t>14001636MM10A</t>
  </si>
  <si>
    <t>steven sistrunk</t>
  </si>
  <si>
    <t>sistrunk</t>
  </si>
  <si>
    <t>13006259CF10A</t>
  </si>
  <si>
    <t>15013116TC30A</t>
  </si>
  <si>
    <t>sue dooley</t>
  </si>
  <si>
    <t>14023329MU10A</t>
  </si>
  <si>
    <t>randall fernandez</t>
  </si>
  <si>
    <t>devin williams</t>
  </si>
  <si>
    <t>14010770MM10A</t>
  </si>
  <si>
    <t>joseph alvardo</t>
  </si>
  <si>
    <t>alvardo</t>
  </si>
  <si>
    <t>08020871CF10A</t>
  </si>
  <si>
    <t>michael west</t>
  </si>
  <si>
    <t>13014735MM10A</t>
  </si>
  <si>
    <t>13016560CF10A</t>
  </si>
  <si>
    <t>lavonte lewis</t>
  </si>
  <si>
    <t>lavonte</t>
  </si>
  <si>
    <t>13015935MM10A</t>
  </si>
  <si>
    <t>eriane early</t>
  </si>
  <si>
    <t>eriane</t>
  </si>
  <si>
    <t>early</t>
  </si>
  <si>
    <t>14001566CF10A</t>
  </si>
  <si>
    <t>15065926TC20A</t>
  </si>
  <si>
    <t>otis drummer</t>
  </si>
  <si>
    <t>drummer</t>
  </si>
  <si>
    <t>14013160CF10A</t>
  </si>
  <si>
    <t>antwan allen</t>
  </si>
  <si>
    <t>13004476CF10A</t>
  </si>
  <si>
    <t>alvaro saraviaciudadreal</t>
  </si>
  <si>
    <t>saraviaciudadreal</t>
  </si>
  <si>
    <t>13016770MM10A</t>
  </si>
  <si>
    <t>gregory johnson</t>
  </si>
  <si>
    <t>13013422CF10A</t>
  </si>
  <si>
    <t>14006021CF10A</t>
  </si>
  <si>
    <t>oscar ochoa</t>
  </si>
  <si>
    <t>ochoa</t>
  </si>
  <si>
    <t>14014359CF10A</t>
  </si>
  <si>
    <t>sandra baldwin</t>
  </si>
  <si>
    <t>14003754MM10A</t>
  </si>
  <si>
    <t>odainey rodney</t>
  </si>
  <si>
    <t>odainey</t>
  </si>
  <si>
    <t>13015927CF10A</t>
  </si>
  <si>
    <t>miah johnson</t>
  </si>
  <si>
    <t>miah</t>
  </si>
  <si>
    <t>13012896CF10A</t>
  </si>
  <si>
    <t>alreegus holmes</t>
  </si>
  <si>
    <t>alreegus</t>
  </si>
  <si>
    <t>09024482MM10A</t>
  </si>
  <si>
    <t>audra caffrey</t>
  </si>
  <si>
    <t>audra</t>
  </si>
  <si>
    <t>caffrey</t>
  </si>
  <si>
    <t>14013444CF10A</t>
  </si>
  <si>
    <t>sebastio da silva</t>
  </si>
  <si>
    <t>sebastio</t>
  </si>
  <si>
    <t>da silva</t>
  </si>
  <si>
    <t>omar browne</t>
  </si>
  <si>
    <t>14000285CF10A</t>
  </si>
  <si>
    <t>15009255CF10A</t>
  </si>
  <si>
    <t>sayon hamilton</t>
  </si>
  <si>
    <t>sayon</t>
  </si>
  <si>
    <t>13003992CF10A</t>
  </si>
  <si>
    <t>13009850CF10A</t>
  </si>
  <si>
    <t>douglas bell</t>
  </si>
  <si>
    <t>05003601CF10A</t>
  </si>
  <si>
    <t>ern bush</t>
  </si>
  <si>
    <t>ern</t>
  </si>
  <si>
    <t>14004250CF10A</t>
  </si>
  <si>
    <t>brandon perkins</t>
  </si>
  <si>
    <t>14017071CF10A</t>
  </si>
  <si>
    <t>brianna oscar</t>
  </si>
  <si>
    <t>14016107CF10A</t>
  </si>
  <si>
    <t>13006520CF10A</t>
  </si>
  <si>
    <t>14009697CF10A</t>
  </si>
  <si>
    <t>15003240CF10A</t>
  </si>
  <si>
    <t>lorraine loftis</t>
  </si>
  <si>
    <t>loftis</t>
  </si>
  <si>
    <t>14013745CF10A</t>
  </si>
  <si>
    <t>15004431MM10A</t>
  </si>
  <si>
    <t>Defrauding Innkeeper $300/Less</t>
  </si>
  <si>
    <t>gina hawkins</t>
  </si>
  <si>
    <t>13006131MM10A</t>
  </si>
  <si>
    <t>justin seeloff</t>
  </si>
  <si>
    <t>seeloff</t>
  </si>
  <si>
    <t>14013614CF10A</t>
  </si>
  <si>
    <t>kristina velez</t>
  </si>
  <si>
    <t>13010260MM10A</t>
  </si>
  <si>
    <t>14008137TC10A</t>
  </si>
  <si>
    <t>laneatra brown</t>
  </si>
  <si>
    <t>laneatra</t>
  </si>
  <si>
    <t>13014619CF10A</t>
  </si>
  <si>
    <t>jeremy gordontoylor</t>
  </si>
  <si>
    <t>gordontoylor</t>
  </si>
  <si>
    <t>12017918CF10A</t>
  </si>
  <si>
    <t>14011963MM10A</t>
  </si>
  <si>
    <t>14015887CF10A</t>
  </si>
  <si>
    <t>alfonso jackson</t>
  </si>
  <si>
    <t>13007672MM10A</t>
  </si>
  <si>
    <t>donald williams</t>
  </si>
  <si>
    <t>luis pena</t>
  </si>
  <si>
    <t>13005871TC10A</t>
  </si>
  <si>
    <t>14014804CF10A</t>
  </si>
  <si>
    <t>muhammad altaf</t>
  </si>
  <si>
    <t>muhammad</t>
  </si>
  <si>
    <t>altaf</t>
  </si>
  <si>
    <t>13017629CF10A</t>
  </si>
  <si>
    <t>jeanne allen</t>
  </si>
  <si>
    <t>jeanne</t>
  </si>
  <si>
    <t>13017576MM10A</t>
  </si>
  <si>
    <t>nelson miranda</t>
  </si>
  <si>
    <t>13015562CF10A</t>
  </si>
  <si>
    <t>14009941CF10A</t>
  </si>
  <si>
    <t>adrian harper</t>
  </si>
  <si>
    <t>14000458CF10A</t>
  </si>
  <si>
    <t>Burglary Structure Occupied</t>
  </si>
  <si>
    <t>utwain davis</t>
  </si>
  <si>
    <t>utwain</t>
  </si>
  <si>
    <t>13007563CF10A</t>
  </si>
  <si>
    <t>14008733TC10A</t>
  </si>
  <si>
    <t>michael russo</t>
  </si>
  <si>
    <t>russo</t>
  </si>
  <si>
    <t>13001560CF10A</t>
  </si>
  <si>
    <t>15004516MM40A</t>
  </si>
  <si>
    <t>euridice mullen</t>
  </si>
  <si>
    <t>euridice</t>
  </si>
  <si>
    <t>mullen</t>
  </si>
  <si>
    <t>13011324CF10A</t>
  </si>
  <si>
    <t>13003430MM40A</t>
  </si>
  <si>
    <t>huey hodges</t>
  </si>
  <si>
    <t>huey</t>
  </si>
  <si>
    <t>14003015CF10A</t>
  </si>
  <si>
    <t>15001019CF10A</t>
  </si>
  <si>
    <t>james flintroy</t>
  </si>
  <si>
    <t>flintroy</t>
  </si>
  <si>
    <t>13003907CF10A</t>
  </si>
  <si>
    <t>kemisha douglas</t>
  </si>
  <si>
    <t>kemisha</t>
  </si>
  <si>
    <t>14008779CF10A</t>
  </si>
  <si>
    <t>15007820CF10A</t>
  </si>
  <si>
    <t>jerry brown</t>
  </si>
  <si>
    <t>13002318CF10A</t>
  </si>
  <si>
    <t>christopher santiago</t>
  </si>
  <si>
    <t>14014925MM10A</t>
  </si>
  <si>
    <t>charles stone</t>
  </si>
  <si>
    <t>14012640CF10A</t>
  </si>
  <si>
    <t>ryan sherman</t>
  </si>
  <si>
    <t>mark galavotti</t>
  </si>
  <si>
    <t>galavotti</t>
  </si>
  <si>
    <t>13003759CF10A</t>
  </si>
  <si>
    <t>kevin williams</t>
  </si>
  <si>
    <t>14002138CF10A</t>
  </si>
  <si>
    <t>sheena murphy</t>
  </si>
  <si>
    <t>sheena</t>
  </si>
  <si>
    <t>13005848CF10A</t>
  </si>
  <si>
    <t>13015952CF10A</t>
  </si>
  <si>
    <t>lloyd brown</t>
  </si>
  <si>
    <t>12017258CF10A</t>
  </si>
  <si>
    <t>13028018TC10A</t>
  </si>
  <si>
    <t>adam schult</t>
  </si>
  <si>
    <t>schult</t>
  </si>
  <si>
    <t>13007177MM10A</t>
  </si>
  <si>
    <t>15007528CF10A</t>
  </si>
  <si>
    <t>pedro ferrad</t>
  </si>
  <si>
    <t>ferrad</t>
  </si>
  <si>
    <t>14004313CF10A</t>
  </si>
  <si>
    <t>thomas blankenship</t>
  </si>
  <si>
    <t>14012107MM10A</t>
  </si>
  <si>
    <t>14013412CF10A</t>
  </si>
  <si>
    <t>stanley givens</t>
  </si>
  <si>
    <t>14002360CF10A</t>
  </si>
  <si>
    <t>theresa crossman</t>
  </si>
  <si>
    <t>crossman</t>
  </si>
  <si>
    <t>14027401MU10A</t>
  </si>
  <si>
    <t>georgia campbell</t>
  </si>
  <si>
    <t>georgia</t>
  </si>
  <si>
    <t>14016174CF10A</t>
  </si>
  <si>
    <t>quincy charles</t>
  </si>
  <si>
    <t>14008325CF10A</t>
  </si>
  <si>
    <t>16000911CF10A</t>
  </si>
  <si>
    <t>erquilly yunis</t>
  </si>
  <si>
    <t>erquilly</t>
  </si>
  <si>
    <t>14015138CF10A</t>
  </si>
  <si>
    <t>michael pryzmocki</t>
  </si>
  <si>
    <t>pryzmocki</t>
  </si>
  <si>
    <t>14012599CF10A</t>
  </si>
  <si>
    <t>13014198CF10A</t>
  </si>
  <si>
    <t>dominique akins</t>
  </si>
  <si>
    <t>akins</t>
  </si>
  <si>
    <t>14000768CF10A</t>
  </si>
  <si>
    <t>malik hopson</t>
  </si>
  <si>
    <t>14002764CF10A</t>
  </si>
  <si>
    <t>kenneth riker</t>
  </si>
  <si>
    <t>riker</t>
  </si>
  <si>
    <t>14009985CF10A</t>
  </si>
  <si>
    <t>14014095MM10A</t>
  </si>
  <si>
    <t>norberto nieves</t>
  </si>
  <si>
    <t>13018017MM10A</t>
  </si>
  <si>
    <t>gary balmer</t>
  </si>
  <si>
    <t>balmer</t>
  </si>
  <si>
    <t>13012010MM10A</t>
  </si>
  <si>
    <t>merizier garrincha</t>
  </si>
  <si>
    <t>merizier</t>
  </si>
  <si>
    <t>garrincha</t>
  </si>
  <si>
    <t>miguelson pericles</t>
  </si>
  <si>
    <t>13006834CF10A</t>
  </si>
  <si>
    <t>13028844TC10A</t>
  </si>
  <si>
    <t>13010999CF10A</t>
  </si>
  <si>
    <t>donald holton</t>
  </si>
  <si>
    <t>holton</t>
  </si>
  <si>
    <t>13016204CF10A</t>
  </si>
  <si>
    <t>14060465TC20A</t>
  </si>
  <si>
    <t>rosa riverakim</t>
  </si>
  <si>
    <t>riverakim</t>
  </si>
  <si>
    <t>joseph oneil</t>
  </si>
  <si>
    <t>14003654CF10A</t>
  </si>
  <si>
    <t>darrell miller</t>
  </si>
  <si>
    <t>14011986CF10A</t>
  </si>
  <si>
    <t>15000602CF10A</t>
  </si>
  <si>
    <t>curtis woolwine</t>
  </si>
  <si>
    <t>woolwine</t>
  </si>
  <si>
    <t>12010890CF10A</t>
  </si>
  <si>
    <t>wilensky saintil</t>
  </si>
  <si>
    <t>wilensky</t>
  </si>
  <si>
    <t>14000088MM10A</t>
  </si>
  <si>
    <t>14000496CF10A</t>
  </si>
  <si>
    <t>bradley ecklund</t>
  </si>
  <si>
    <t>ecklund</t>
  </si>
  <si>
    <t>13000503CF10A</t>
  </si>
  <si>
    <t>gabriele lubin</t>
  </si>
  <si>
    <t>12019369TC10A</t>
  </si>
  <si>
    <t>sixto durand</t>
  </si>
  <si>
    <t>sixto</t>
  </si>
  <si>
    <t>roslyn shirdel</t>
  </si>
  <si>
    <t>shirdel</t>
  </si>
  <si>
    <t>14017914MM10A</t>
  </si>
  <si>
    <t>prasada solomon</t>
  </si>
  <si>
    <t>prasada</t>
  </si>
  <si>
    <t>14005069MU10A</t>
  </si>
  <si>
    <t>john mazmanian</t>
  </si>
  <si>
    <t>mazmanian</t>
  </si>
  <si>
    <t>13020309TC10A</t>
  </si>
  <si>
    <t>14008135TC10A</t>
  </si>
  <si>
    <t>brian allison</t>
  </si>
  <si>
    <t>14016669CF10A</t>
  </si>
  <si>
    <t>devin richardson</t>
  </si>
  <si>
    <t>13003944CF10A</t>
  </si>
  <si>
    <t>leevon cruse</t>
  </si>
  <si>
    <t>leevon</t>
  </si>
  <si>
    <t>cruse</t>
  </si>
  <si>
    <t>07003637MO10A</t>
  </si>
  <si>
    <t>janiqua jackson</t>
  </si>
  <si>
    <t>janiqua</t>
  </si>
  <si>
    <t>jatez blount</t>
  </si>
  <si>
    <t>jatez</t>
  </si>
  <si>
    <t>13011193CF10A</t>
  </si>
  <si>
    <t>Attempted Deliv Control Subst</t>
  </si>
  <si>
    <t>13015424CF10A</t>
  </si>
  <si>
    <t>bryan torres</t>
  </si>
  <si>
    <t>13014675CF10A</t>
  </si>
  <si>
    <t>jason reid</t>
  </si>
  <si>
    <t>13004546CF10A</t>
  </si>
  <si>
    <t>brandon kittendorf</t>
  </si>
  <si>
    <t>kittendorf</t>
  </si>
  <si>
    <t>ismael ramos</t>
  </si>
  <si>
    <t>13001848MM10A</t>
  </si>
  <si>
    <t>joan rosario</t>
  </si>
  <si>
    <t>13015938TC10A</t>
  </si>
  <si>
    <t>14013415CF10A</t>
  </si>
  <si>
    <t>breon perry</t>
  </si>
  <si>
    <t>13015729CF10A</t>
  </si>
  <si>
    <t>14006802MM10A</t>
  </si>
  <si>
    <t>christopher luina</t>
  </si>
  <si>
    <t>luina</t>
  </si>
  <si>
    <t>14013839CF10A</t>
  </si>
  <si>
    <t>gregory motter</t>
  </si>
  <si>
    <t>motter</t>
  </si>
  <si>
    <t>14038706MU10A</t>
  </si>
  <si>
    <t>katherine cambareri</t>
  </si>
  <si>
    <t>cambareri</t>
  </si>
  <si>
    <t>13012008MM10A</t>
  </si>
  <si>
    <t>jonathan cruz</t>
  </si>
  <si>
    <t>14002208MM10A</t>
  </si>
  <si>
    <t>georbel gonzalez-rodriguez</t>
  </si>
  <si>
    <t>georbel</t>
  </si>
  <si>
    <t>gonzalez-rodriguez</t>
  </si>
  <si>
    <t>13006091MM10A</t>
  </si>
  <si>
    <t>13011202MM10A</t>
  </si>
  <si>
    <t>13006734CF10A</t>
  </si>
  <si>
    <t>khameron walls</t>
  </si>
  <si>
    <t>khameron</t>
  </si>
  <si>
    <t>13001376MM10A</t>
  </si>
  <si>
    <t>15002228MM10A</t>
  </si>
  <si>
    <t>jose suazo</t>
  </si>
  <si>
    <t>suazo</t>
  </si>
  <si>
    <t>14027391MU10A</t>
  </si>
  <si>
    <t>beth kokay</t>
  </si>
  <si>
    <t>kokay</t>
  </si>
  <si>
    <t>14015339CF10A</t>
  </si>
  <si>
    <t>michael bryant</t>
  </si>
  <si>
    <t>13005290CF10A</t>
  </si>
  <si>
    <t>14011209TC30A</t>
  </si>
  <si>
    <t>rachard guide</t>
  </si>
  <si>
    <t>guide</t>
  </si>
  <si>
    <t>13008645MM10A</t>
  </si>
  <si>
    <t>rudolph young</t>
  </si>
  <si>
    <t>10008587MO10A</t>
  </si>
  <si>
    <t>13035683TC20A</t>
  </si>
  <si>
    <t>anthony lupo</t>
  </si>
  <si>
    <t>lupo</t>
  </si>
  <si>
    <t>13016789CF10A</t>
  </si>
  <si>
    <t>eugene farris</t>
  </si>
  <si>
    <t>farris</t>
  </si>
  <si>
    <t>14009978CF10A</t>
  </si>
  <si>
    <t>16000849CF10A</t>
  </si>
  <si>
    <t>george dungan</t>
  </si>
  <si>
    <t>dungan</t>
  </si>
  <si>
    <t>14007445MM10A</t>
  </si>
  <si>
    <t>14011838CF10A</t>
  </si>
  <si>
    <t>ronald munoz</t>
  </si>
  <si>
    <t>13008303MM10A</t>
  </si>
  <si>
    <t>robert sepulveda</t>
  </si>
  <si>
    <t>13002475CF10A</t>
  </si>
  <si>
    <t>juan arroya</t>
  </si>
  <si>
    <t>arroya</t>
  </si>
  <si>
    <t>miguel cruz</t>
  </si>
  <si>
    <t>13012786CF10A</t>
  </si>
  <si>
    <t>patricia cooke</t>
  </si>
  <si>
    <t>13004903CF10A</t>
  </si>
  <si>
    <t>linda dawson</t>
  </si>
  <si>
    <t>13001823MM10A</t>
  </si>
  <si>
    <t>14042761MU10A</t>
  </si>
  <si>
    <t>15001039TC40A</t>
  </si>
  <si>
    <t>edna lewis</t>
  </si>
  <si>
    <t>edna</t>
  </si>
  <si>
    <t>14003305CF10A</t>
  </si>
  <si>
    <t>julius moore</t>
  </si>
  <si>
    <t>14010403CF10A</t>
  </si>
  <si>
    <t>charneshia ellison</t>
  </si>
  <si>
    <t>charneshia</t>
  </si>
  <si>
    <t>14016462CF10A</t>
  </si>
  <si>
    <t>15000436TC30A</t>
  </si>
  <si>
    <t>courtney pendergrass</t>
  </si>
  <si>
    <t>14011768MM10A</t>
  </si>
  <si>
    <t>yolani moratz</t>
  </si>
  <si>
    <t>yolani</t>
  </si>
  <si>
    <t>moratz</t>
  </si>
  <si>
    <t>13014353MM10A</t>
  </si>
  <si>
    <t>15005832CF10A</t>
  </si>
  <si>
    <t>paul wyatt</t>
  </si>
  <si>
    <t>13015432CF10A</t>
  </si>
  <si>
    <t>terrence brown</t>
  </si>
  <si>
    <t>13002736CF10A</t>
  </si>
  <si>
    <t>anthony fields</t>
  </si>
  <si>
    <t>12015342CF10A</t>
  </si>
  <si>
    <t>13010742CF10A</t>
  </si>
  <si>
    <t>shameel koya</t>
  </si>
  <si>
    <t>shameel</t>
  </si>
  <si>
    <t>koya</t>
  </si>
  <si>
    <t>13004323MM10A</t>
  </si>
  <si>
    <t>george bedward</t>
  </si>
  <si>
    <t>bedward</t>
  </si>
  <si>
    <t>14008668MM10A</t>
  </si>
  <si>
    <t>15066701TC30A</t>
  </si>
  <si>
    <t>alan lewis</t>
  </si>
  <si>
    <t>14002361CF10A</t>
  </si>
  <si>
    <t>eric sparks</t>
  </si>
  <si>
    <t>13002115TC10A</t>
  </si>
  <si>
    <t>14009468CF10A</t>
  </si>
  <si>
    <t>fabian powell</t>
  </si>
  <si>
    <t>eugene drogus</t>
  </si>
  <si>
    <t>drogus</t>
  </si>
  <si>
    <t>08023125CF10A</t>
  </si>
  <si>
    <t>matt munoz</t>
  </si>
  <si>
    <t>matt</t>
  </si>
  <si>
    <t>13012859CF10A</t>
  </si>
  <si>
    <t>allerick wallace</t>
  </si>
  <si>
    <t>allerick</t>
  </si>
  <si>
    <t>13001365CF10A</t>
  </si>
  <si>
    <t>jahsaiah mccurdy</t>
  </si>
  <si>
    <t>jahsaiah</t>
  </si>
  <si>
    <t>mccurdy</t>
  </si>
  <si>
    <t>14005706CF10A</t>
  </si>
  <si>
    <t>warren aiken</t>
  </si>
  <si>
    <t>13011827CF10A</t>
  </si>
  <si>
    <t>arleen martin</t>
  </si>
  <si>
    <t>arleen</t>
  </si>
  <si>
    <t>14017860MM10A</t>
  </si>
  <si>
    <t>15015652CF10A</t>
  </si>
  <si>
    <t>adrian williams</t>
  </si>
  <si>
    <t>13017778MM10A</t>
  </si>
  <si>
    <t>14040107TC10A</t>
  </si>
  <si>
    <t>hector amaya</t>
  </si>
  <si>
    <t>14015234MU10A</t>
  </si>
  <si>
    <t>angelita diaz</t>
  </si>
  <si>
    <t>angelita</t>
  </si>
  <si>
    <t>13016969MM10A</t>
  </si>
  <si>
    <t>jarvis yates</t>
  </si>
  <si>
    <t>14002743CF10A</t>
  </si>
  <si>
    <t>orett harrison</t>
  </si>
  <si>
    <t>orett</t>
  </si>
  <si>
    <t>13017770CF10A</t>
  </si>
  <si>
    <t>austin harris</t>
  </si>
  <si>
    <t>13013703CF10A</t>
  </si>
  <si>
    <t>barclay louisjeune</t>
  </si>
  <si>
    <t>louisjeune</t>
  </si>
  <si>
    <t>14008541CF10A</t>
  </si>
  <si>
    <t>shantrina stfort</t>
  </si>
  <si>
    <t>shantrina</t>
  </si>
  <si>
    <t>13020810MM10A</t>
  </si>
  <si>
    <t>kyle miller</t>
  </si>
  <si>
    <t>14000909CF10A</t>
  </si>
  <si>
    <t>14024174TC10A</t>
  </si>
  <si>
    <t>michelle greigg</t>
  </si>
  <si>
    <t>greigg</t>
  </si>
  <si>
    <t>14015437CF10A</t>
  </si>
  <si>
    <t>ceasar gomez</t>
  </si>
  <si>
    <t>ceasar</t>
  </si>
  <si>
    <t>13004619CF10A</t>
  </si>
  <si>
    <t>luis fernandez</t>
  </si>
  <si>
    <t>13014982CF10A</t>
  </si>
  <si>
    <t>rodney montgomery</t>
  </si>
  <si>
    <t>13023885MM10A</t>
  </si>
  <si>
    <t>christopher tun</t>
  </si>
  <si>
    <t>tun</t>
  </si>
  <si>
    <t>11000491MM30A</t>
  </si>
  <si>
    <t>15002327MM10A</t>
  </si>
  <si>
    <t>kevin mcdonald</t>
  </si>
  <si>
    <t>14007512CF10A</t>
  </si>
  <si>
    <t>alexander vega</t>
  </si>
  <si>
    <t>13006688CF10A</t>
  </si>
  <si>
    <t>15000662MM20A</t>
  </si>
  <si>
    <t>natalia rodriguez</t>
  </si>
  <si>
    <t>14015264CF10A</t>
  </si>
  <si>
    <t>jarred payne</t>
  </si>
  <si>
    <t>jarred</t>
  </si>
  <si>
    <t>14006477CF10A</t>
  </si>
  <si>
    <t>15013710CF10A</t>
  </si>
  <si>
    <t>raheem smith</t>
  </si>
  <si>
    <t>raheem</t>
  </si>
  <si>
    <t>13014650CF10A</t>
  </si>
  <si>
    <t>steven butler</t>
  </si>
  <si>
    <t>13016249CF10A</t>
  </si>
  <si>
    <t>malcolm simmons</t>
  </si>
  <si>
    <t>14001422CF10A</t>
  </si>
  <si>
    <t>alexsandra beauchamps</t>
  </si>
  <si>
    <t>alexsandra</t>
  </si>
  <si>
    <t>beauchamps</t>
  </si>
  <si>
    <t>14018106MM10A</t>
  </si>
  <si>
    <t>winston gregory</t>
  </si>
  <si>
    <t>14000581CF10A</t>
  </si>
  <si>
    <t>farrah jean</t>
  </si>
  <si>
    <t>farrah</t>
  </si>
  <si>
    <t>14003308CF10A</t>
  </si>
  <si>
    <t>florencia sanmartin</t>
  </si>
  <si>
    <t>florencia</t>
  </si>
  <si>
    <t>sanmartin</t>
  </si>
  <si>
    <t>14008895CF10A</t>
  </si>
  <si>
    <t>15008160TC10A</t>
  </si>
  <si>
    <t>elliot roberson</t>
  </si>
  <si>
    <t>13003561CF10A</t>
  </si>
  <si>
    <t>14002081MM10A</t>
  </si>
  <si>
    <t>15013347CF10A</t>
  </si>
  <si>
    <t>betty downing</t>
  </si>
  <si>
    <t>betty</t>
  </si>
  <si>
    <t>13001119CF10A</t>
  </si>
  <si>
    <t>14021644TC20A</t>
  </si>
  <si>
    <t>alan darling</t>
  </si>
  <si>
    <t>13007897MM10A</t>
  </si>
  <si>
    <t>michael grella</t>
  </si>
  <si>
    <t>grella</t>
  </si>
  <si>
    <t>12018168CF10A</t>
  </si>
  <si>
    <t>tracy menelas</t>
  </si>
  <si>
    <t>menelas</t>
  </si>
  <si>
    <t>13003678CF10A</t>
  </si>
  <si>
    <t>ramainson joseph</t>
  </si>
  <si>
    <t>ramainson</t>
  </si>
  <si>
    <t>13013166CF10A</t>
  </si>
  <si>
    <t>leon hagins</t>
  </si>
  <si>
    <t>hagins</t>
  </si>
  <si>
    <t>13017024CF10A</t>
  </si>
  <si>
    <t>michael pinkston</t>
  </si>
  <si>
    <t>pinkston</t>
  </si>
  <si>
    <t>13014444CF10A</t>
  </si>
  <si>
    <t>albert quinn</t>
  </si>
  <si>
    <t>quinn</t>
  </si>
  <si>
    <t>13012083CF10A</t>
  </si>
  <si>
    <t>stephen berrios</t>
  </si>
  <si>
    <t>14007062CF10A</t>
  </si>
  <si>
    <t>15012270CF10A</t>
  </si>
  <si>
    <t>lamar crawford</t>
  </si>
  <si>
    <t>14012367CF10A</t>
  </si>
  <si>
    <t>robert monsignore</t>
  </si>
  <si>
    <t>monsignore</t>
  </si>
  <si>
    <t>13004663CF10A</t>
  </si>
  <si>
    <t>13002971MM40A</t>
  </si>
  <si>
    <t>harry graham</t>
  </si>
  <si>
    <t>10013021CF10A</t>
  </si>
  <si>
    <t>raymond lindor</t>
  </si>
  <si>
    <t>lindor</t>
  </si>
  <si>
    <t>14012558CF10A</t>
  </si>
  <si>
    <t>carlos curry</t>
  </si>
  <si>
    <t>14003949CF10A</t>
  </si>
  <si>
    <t>michael weiner</t>
  </si>
  <si>
    <t>12018348CF10A</t>
  </si>
  <si>
    <t>16003364CF10A</t>
  </si>
  <si>
    <t>alexander boukzam</t>
  </si>
  <si>
    <t>boukzam</t>
  </si>
  <si>
    <t>14004353CF10A</t>
  </si>
  <si>
    <t>kevin kearney</t>
  </si>
  <si>
    <t>13002662CF10A</t>
  </si>
  <si>
    <t>thomas fanuelsem</t>
  </si>
  <si>
    <t>fanuelsem</t>
  </si>
  <si>
    <t>11012498CF10A</t>
  </si>
  <si>
    <t>gary peoples</t>
  </si>
  <si>
    <t>peoples</t>
  </si>
  <si>
    <t>14004068CF10A</t>
  </si>
  <si>
    <t>14006038CF10A</t>
  </si>
  <si>
    <t>kristy persad</t>
  </si>
  <si>
    <t>persad</t>
  </si>
  <si>
    <t>14009288CF10A</t>
  </si>
  <si>
    <t>15015548CF10A</t>
  </si>
  <si>
    <t>jammie sneed</t>
  </si>
  <si>
    <t>sneed</t>
  </si>
  <si>
    <t>13000574CF10A</t>
  </si>
  <si>
    <t>kevin colebrooke</t>
  </si>
  <si>
    <t>colebrooke</t>
  </si>
  <si>
    <t>14014452CF10A</t>
  </si>
  <si>
    <t>vernon bain</t>
  </si>
  <si>
    <t>13005247CF10A</t>
  </si>
  <si>
    <t>john urbina</t>
  </si>
  <si>
    <t>urbina</t>
  </si>
  <si>
    <t>14005594CF10A</t>
  </si>
  <si>
    <t>steven mcgowin</t>
  </si>
  <si>
    <t>mcgowin</t>
  </si>
  <si>
    <t>10091717TC30A</t>
  </si>
  <si>
    <t>nathaniel vanvliet</t>
  </si>
  <si>
    <t>vanvliet</t>
  </si>
  <si>
    <t>frederick hoskins</t>
  </si>
  <si>
    <t>hoskins</t>
  </si>
  <si>
    <t>14010310MM10A</t>
  </si>
  <si>
    <t>jerry walker</t>
  </si>
  <si>
    <t>13014468CF10A</t>
  </si>
  <si>
    <t>kelvin tolentino</t>
  </si>
  <si>
    <t>tolentino</t>
  </si>
  <si>
    <t>13016486CF10A</t>
  </si>
  <si>
    <t>16004930TC20A</t>
  </si>
  <si>
    <t>benson pierre</t>
  </si>
  <si>
    <t>14011288CF10A</t>
  </si>
  <si>
    <t>sebastian valcy</t>
  </si>
  <si>
    <t>valcy</t>
  </si>
  <si>
    <t>13014163CF10A</t>
  </si>
  <si>
    <t>Att Burgl Occp Dwelling</t>
  </si>
  <si>
    <t>14000411MM10A</t>
  </si>
  <si>
    <t>ernest davis</t>
  </si>
  <si>
    <t>13015924CF10A</t>
  </si>
  <si>
    <t>14000597MM30A</t>
  </si>
  <si>
    <t>14016668MM10A</t>
  </si>
  <si>
    <t>juan zorilla</t>
  </si>
  <si>
    <t>zorilla</t>
  </si>
  <si>
    <t>desmond jackson</t>
  </si>
  <si>
    <t>12011454MM10A</t>
  </si>
  <si>
    <t>edwin mercado-comacho</t>
  </si>
  <si>
    <t>mercado-comacho</t>
  </si>
  <si>
    <t>13001812CF10A</t>
  </si>
  <si>
    <t>bianca woodard</t>
  </si>
  <si>
    <t>13018309MM10A</t>
  </si>
  <si>
    <t>15012955CF10A</t>
  </si>
  <si>
    <t>kimberly holness</t>
  </si>
  <si>
    <t>javier espinosa</t>
  </si>
  <si>
    <t>14009346CF10A</t>
  </si>
  <si>
    <t>15022905TC20A</t>
  </si>
  <si>
    <t>elizabeth whiddon</t>
  </si>
  <si>
    <t>whiddon</t>
  </si>
  <si>
    <t>14012566MU10A</t>
  </si>
  <si>
    <t>chantel roberts</t>
  </si>
  <si>
    <t>13006583MM10A</t>
  </si>
  <si>
    <t>michael mckinney</t>
  </si>
  <si>
    <t>13023165MM10A</t>
  </si>
  <si>
    <t>DWLS Fin Obligation 1stOfense</t>
  </si>
  <si>
    <t>15008567MM10A</t>
  </si>
  <si>
    <t>ezekiel francis</t>
  </si>
  <si>
    <t>13021310MM10A</t>
  </si>
  <si>
    <t>allen billie</t>
  </si>
  <si>
    <t>13010025MM10A</t>
  </si>
  <si>
    <t>james blaise</t>
  </si>
  <si>
    <t>13004166CF10A</t>
  </si>
  <si>
    <t>kasenet cinmelus</t>
  </si>
  <si>
    <t>kasenet</t>
  </si>
  <si>
    <t>cinmelus</t>
  </si>
  <si>
    <t>14000283CF10A</t>
  </si>
  <si>
    <t>michel herchi</t>
  </si>
  <si>
    <t>herchi</t>
  </si>
  <si>
    <t>13000445CF10A</t>
  </si>
  <si>
    <t>eric disdiel</t>
  </si>
  <si>
    <t>disdiel</t>
  </si>
  <si>
    <t>14003939CF10A</t>
  </si>
  <si>
    <t>franklin watson</t>
  </si>
  <si>
    <t>14012055CF10A</t>
  </si>
  <si>
    <t>16000250CF10A</t>
  </si>
  <si>
    <t>jean jhamson</t>
  </si>
  <si>
    <t>jhamson</t>
  </si>
  <si>
    <t>13022537MM10A</t>
  </si>
  <si>
    <t>pedro ayala</t>
  </si>
  <si>
    <t>13004883CF10A</t>
  </si>
  <si>
    <t>14059520TC30A</t>
  </si>
  <si>
    <t>Make False Affidavit For DL</t>
  </si>
  <si>
    <t>myquavis singletary</t>
  </si>
  <si>
    <t>myquavis</t>
  </si>
  <si>
    <t>13019368MM10A</t>
  </si>
  <si>
    <t>14004713MM10A</t>
  </si>
  <si>
    <t>chandler jeanbaptiste</t>
  </si>
  <si>
    <t>13003745CF10A</t>
  </si>
  <si>
    <t>13017862MM10A</t>
  </si>
  <si>
    <t>gina covington</t>
  </si>
  <si>
    <t>12002311MM10A</t>
  </si>
  <si>
    <t>miriam pereira</t>
  </si>
  <si>
    <t>14007949CF10A</t>
  </si>
  <si>
    <t>james prescovitzgider</t>
  </si>
  <si>
    <t>prescovitzgider</t>
  </si>
  <si>
    <t>brandon thomas</t>
  </si>
  <si>
    <t>13001903CF10A</t>
  </si>
  <si>
    <t>14001012MM10A</t>
  </si>
  <si>
    <t>joseph williams</t>
  </si>
  <si>
    <t>13010425CF10A</t>
  </si>
  <si>
    <t>samantha hisler</t>
  </si>
  <si>
    <t>hisler</t>
  </si>
  <si>
    <t>14007382MM10A</t>
  </si>
  <si>
    <t>manuel perez</t>
  </si>
  <si>
    <t>13006594CF10A</t>
  </si>
  <si>
    <t>14012019MM10A</t>
  </si>
  <si>
    <t>14012291CF10A</t>
  </si>
  <si>
    <t>elizabeth mitchell</t>
  </si>
  <si>
    <t>11016217CF10A</t>
  </si>
  <si>
    <t>kambryon smith</t>
  </si>
  <si>
    <t>kambryon</t>
  </si>
  <si>
    <t>14007749MM10A</t>
  </si>
  <si>
    <t>waltley lallemand</t>
  </si>
  <si>
    <t>waltley</t>
  </si>
  <si>
    <t>lallemand</t>
  </si>
  <si>
    <t>11005976CF10A</t>
  </si>
  <si>
    <t>david hughes</t>
  </si>
  <si>
    <t>14013559CF10A</t>
  </si>
  <si>
    <t>peter shaw</t>
  </si>
  <si>
    <t>13002922CF10A</t>
  </si>
  <si>
    <t>samuel melice</t>
  </si>
  <si>
    <t>melice</t>
  </si>
  <si>
    <t>14007455MM10A</t>
  </si>
  <si>
    <t>victor loaiza</t>
  </si>
  <si>
    <t>loaiza</t>
  </si>
  <si>
    <t>14003827CF10A</t>
  </si>
  <si>
    <t>tierra spence</t>
  </si>
  <si>
    <t>14011304CF10A</t>
  </si>
  <si>
    <t>15015674CF10A</t>
  </si>
  <si>
    <t>stephanie underwood</t>
  </si>
  <si>
    <t>underwood</t>
  </si>
  <si>
    <t>14001248CF10A</t>
  </si>
  <si>
    <t>14012965CF10A</t>
  </si>
  <si>
    <t>laura saver</t>
  </si>
  <si>
    <t>saver</t>
  </si>
  <si>
    <t>13013494CF10A</t>
  </si>
  <si>
    <t>carl holthe</t>
  </si>
  <si>
    <t>holthe</t>
  </si>
  <si>
    <t>14017472MU10A</t>
  </si>
  <si>
    <t>peter iacobelli</t>
  </si>
  <si>
    <t>14011867CF10A</t>
  </si>
  <si>
    <t>15013941CF10A</t>
  </si>
  <si>
    <t>alberto delgado</t>
  </si>
  <si>
    <t>14003933CF10A</t>
  </si>
  <si>
    <t>christopher salters</t>
  </si>
  <si>
    <t>delroy humes</t>
  </si>
  <si>
    <t>13017748CF10A</t>
  </si>
  <si>
    <t>14025461TC40A</t>
  </si>
  <si>
    <t>javaris mcclam</t>
  </si>
  <si>
    <t>14012614CF10A</t>
  </si>
  <si>
    <t>15002568MM10A</t>
  </si>
  <si>
    <t>tabria butler</t>
  </si>
  <si>
    <t>tabria</t>
  </si>
  <si>
    <t>13011673CF10A</t>
  </si>
  <si>
    <t>13077345TC40A</t>
  </si>
  <si>
    <t>15009028MM10A</t>
  </si>
  <si>
    <t>jonathan dowels</t>
  </si>
  <si>
    <t>13005270CF10A</t>
  </si>
  <si>
    <t>javon james</t>
  </si>
  <si>
    <t>13011898CF10A</t>
  </si>
  <si>
    <t>15007788CF10A</t>
  </si>
  <si>
    <t>herbert levers</t>
  </si>
  <si>
    <t>levers</t>
  </si>
  <si>
    <t>14006820CF10A</t>
  </si>
  <si>
    <t>Attempt Sexual Batt / Vict 12+</t>
  </si>
  <si>
    <t>13017568MM10A</t>
  </si>
  <si>
    <t>kierra harold</t>
  </si>
  <si>
    <t>kierra</t>
  </si>
  <si>
    <t>14006091CF10A</t>
  </si>
  <si>
    <t>cindy lombard</t>
  </si>
  <si>
    <t>lombard</t>
  </si>
  <si>
    <t>14013913CF10A</t>
  </si>
  <si>
    <t>15002804MM20A</t>
  </si>
  <si>
    <t>kervens francois</t>
  </si>
  <si>
    <t>kervens</t>
  </si>
  <si>
    <t>15002510CF10A</t>
  </si>
  <si>
    <t>15006480CF10A</t>
  </si>
  <si>
    <t>jerry nguyen</t>
  </si>
  <si>
    <t>14014637MM10A</t>
  </si>
  <si>
    <t>kenton clare</t>
  </si>
  <si>
    <t>14010057CF10A</t>
  </si>
  <si>
    <t>terrence lee</t>
  </si>
  <si>
    <t>14004230CF10A</t>
  </si>
  <si>
    <t>andriette bell</t>
  </si>
  <si>
    <t>andriette</t>
  </si>
  <si>
    <t>14017238MM10A</t>
  </si>
  <si>
    <t>tamesha murphy</t>
  </si>
  <si>
    <t>tamesha</t>
  </si>
  <si>
    <t>14011033MM10A</t>
  </si>
  <si>
    <t>perry lethbridge</t>
  </si>
  <si>
    <t>lethbridge</t>
  </si>
  <si>
    <t>13009993CF10A</t>
  </si>
  <si>
    <t>john fritzmaurice</t>
  </si>
  <si>
    <t>fritzmaurice</t>
  </si>
  <si>
    <t>13003691MM10A</t>
  </si>
  <si>
    <t>mark choquette</t>
  </si>
  <si>
    <t>choquette</t>
  </si>
  <si>
    <t>14017038CF10A</t>
  </si>
  <si>
    <t>15001287MM20A</t>
  </si>
  <si>
    <t>daniel turner</t>
  </si>
  <si>
    <t>08012097CF10A</t>
  </si>
  <si>
    <t>desmond rolle</t>
  </si>
  <si>
    <t>13014629CF10A</t>
  </si>
  <si>
    <t>steven lawrence</t>
  </si>
  <si>
    <t>14012205CF10A</t>
  </si>
  <si>
    <t>nicholas rosenbrier</t>
  </si>
  <si>
    <t>rosenbrier</t>
  </si>
  <si>
    <t>13011464CF10A</t>
  </si>
  <si>
    <t>khenja pierre</t>
  </si>
  <si>
    <t>khenja</t>
  </si>
  <si>
    <t>13012847CF10A</t>
  </si>
  <si>
    <t>15005330MM10A</t>
  </si>
  <si>
    <t>marvin hill</t>
  </si>
  <si>
    <t>13007320CF10A</t>
  </si>
  <si>
    <t>Unauthor Copy of Sound Article</t>
  </si>
  <si>
    <t>dennis lennon</t>
  </si>
  <si>
    <t>lennon</t>
  </si>
  <si>
    <t>13015969MM10A</t>
  </si>
  <si>
    <t>14000243MM10A</t>
  </si>
  <si>
    <t>collisa fergus</t>
  </si>
  <si>
    <t>collisa</t>
  </si>
  <si>
    <t>fergus</t>
  </si>
  <si>
    <t>14011722CF10A</t>
  </si>
  <si>
    <t>karam shehadeh</t>
  </si>
  <si>
    <t>karam</t>
  </si>
  <si>
    <t>shehadeh</t>
  </si>
  <si>
    <t>13017804MM10A</t>
  </si>
  <si>
    <t>curtis tonge</t>
  </si>
  <si>
    <t>tonge</t>
  </si>
  <si>
    <t>14010719MM10A</t>
  </si>
  <si>
    <t>13005988MO10A</t>
  </si>
  <si>
    <t>Defraud To Obtain Food/Lodg</t>
  </si>
  <si>
    <t>rafael perez</t>
  </si>
  <si>
    <t>deirdre shoultz</t>
  </si>
  <si>
    <t>deirdre</t>
  </si>
  <si>
    <t>13017631CF10A</t>
  </si>
  <si>
    <t>14084577TC20A</t>
  </si>
  <si>
    <t>allan torres</t>
  </si>
  <si>
    <t>14005543CF10A</t>
  </si>
  <si>
    <t>14094606TC30A</t>
  </si>
  <si>
    <t>william vereen</t>
  </si>
  <si>
    <t>vereen</t>
  </si>
  <si>
    <t>14007343CF10A</t>
  </si>
  <si>
    <t>marc willis</t>
  </si>
  <si>
    <t>13008290MM10A</t>
  </si>
  <si>
    <t>15001229MM40A</t>
  </si>
  <si>
    <t>robert raffa</t>
  </si>
  <si>
    <t>raffa</t>
  </si>
  <si>
    <t>13015866CF10A</t>
  </si>
  <si>
    <t>brenda thomas</t>
  </si>
  <si>
    <t>14003070CF10A</t>
  </si>
  <si>
    <t>kaitlin colbert</t>
  </si>
  <si>
    <t>kaitlin</t>
  </si>
  <si>
    <t>14011189MM10A</t>
  </si>
  <si>
    <t>15015801CF10A</t>
  </si>
  <si>
    <t>bruce baillia</t>
  </si>
  <si>
    <t>baillia</t>
  </si>
  <si>
    <t>13003915CF10A</t>
  </si>
  <si>
    <t>eddyte victor</t>
  </si>
  <si>
    <t>eddyte</t>
  </si>
  <si>
    <t>14016683MM10A</t>
  </si>
  <si>
    <t>christopher neal</t>
  </si>
  <si>
    <t>13008500CF10A</t>
  </si>
  <si>
    <t>13046963TC20A</t>
  </si>
  <si>
    <t>kamelea campbell</t>
  </si>
  <si>
    <t>kamelea</t>
  </si>
  <si>
    <t>14004875MM10A</t>
  </si>
  <si>
    <t>emily menendez</t>
  </si>
  <si>
    <t>14015246CF10A</t>
  </si>
  <si>
    <t>alexander balan</t>
  </si>
  <si>
    <t>balan</t>
  </si>
  <si>
    <t>13001975CF10A</t>
  </si>
  <si>
    <t>13002277CF10A</t>
  </si>
  <si>
    <t>Attempted Robbery Deadly Weapo</t>
  </si>
  <si>
    <t>michenose dorsaint</t>
  </si>
  <si>
    <t>michenose</t>
  </si>
  <si>
    <t>dorsaint</t>
  </si>
  <si>
    <t>14010970CF10A</t>
  </si>
  <si>
    <t>victor nieves</t>
  </si>
  <si>
    <t>13014969CF10A</t>
  </si>
  <si>
    <t>jamire cumbie</t>
  </si>
  <si>
    <t>jamire</t>
  </si>
  <si>
    <t>cumbie</t>
  </si>
  <si>
    <t>14012013CF10A</t>
  </si>
  <si>
    <t>15002867CF10A</t>
  </si>
  <si>
    <t>12060070TC30A</t>
  </si>
  <si>
    <t>16005328TC10A</t>
  </si>
  <si>
    <t>sean brodnax</t>
  </si>
  <si>
    <t>brodnax</t>
  </si>
  <si>
    <t>12010334CF10A</t>
  </si>
  <si>
    <t>rene aguilar</t>
  </si>
  <si>
    <t>13010163MM10A</t>
  </si>
  <si>
    <t>emaeyak ekwere</t>
  </si>
  <si>
    <t>emaeyak</t>
  </si>
  <si>
    <t>ekwere</t>
  </si>
  <si>
    <t>14006220CF10A</t>
  </si>
  <si>
    <t>javaris byrdo</t>
  </si>
  <si>
    <t>byrdo</t>
  </si>
  <si>
    <t>12009685TC10A</t>
  </si>
  <si>
    <t>shanti crumpler</t>
  </si>
  <si>
    <t>shanti</t>
  </si>
  <si>
    <t>crumpler</t>
  </si>
  <si>
    <t>13007779CF10A</t>
  </si>
  <si>
    <t>darius brooks</t>
  </si>
  <si>
    <t>14002683CF10A</t>
  </si>
  <si>
    <t>14007980CF10A</t>
  </si>
  <si>
    <t>dominic guagliardi</t>
  </si>
  <si>
    <t>guagliardi</t>
  </si>
  <si>
    <t>13017887CF10A</t>
  </si>
  <si>
    <t>14015302CF10A</t>
  </si>
  <si>
    <t>tasheshia sharpe</t>
  </si>
  <si>
    <t>tasheshia</t>
  </si>
  <si>
    <t>sharpe</t>
  </si>
  <si>
    <t>13003662CF10A</t>
  </si>
  <si>
    <t>kody chapman</t>
  </si>
  <si>
    <t>kody</t>
  </si>
  <si>
    <t>13006810CF10A</t>
  </si>
  <si>
    <t>kelley cooper</t>
  </si>
  <si>
    <t>13004711CF10A</t>
  </si>
  <si>
    <t>Crim/Transmit of HIV Virus</t>
  </si>
  <si>
    <t>cnedia fleurissaint</t>
  </si>
  <si>
    <t>cnedia</t>
  </si>
  <si>
    <t>fleurissaint</t>
  </si>
  <si>
    <t>14010701CF10A</t>
  </si>
  <si>
    <t>ernest olivas</t>
  </si>
  <si>
    <t>olivas</t>
  </si>
  <si>
    <t>14024597MU10A</t>
  </si>
  <si>
    <t>15014786TC10A</t>
  </si>
  <si>
    <t>john sias</t>
  </si>
  <si>
    <t>sias</t>
  </si>
  <si>
    <t>14007321MM10A</t>
  </si>
  <si>
    <t>14011479CF10A</t>
  </si>
  <si>
    <t>ngoc thach</t>
  </si>
  <si>
    <t>ngoc</t>
  </si>
  <si>
    <t>thach</t>
  </si>
  <si>
    <t>13014698CF10A</t>
  </si>
  <si>
    <t>14017099MM10A</t>
  </si>
  <si>
    <t>Driving W/Lic Susp Habitual</t>
  </si>
  <si>
    <t>shelani burke</t>
  </si>
  <si>
    <t>shelani</t>
  </si>
  <si>
    <t>13000315MM10A</t>
  </si>
  <si>
    <t>alexander kendricks</t>
  </si>
  <si>
    <t>kendricks</t>
  </si>
  <si>
    <t>13017052CF10A</t>
  </si>
  <si>
    <t>kadeem suddoo</t>
  </si>
  <si>
    <t>suddoo</t>
  </si>
  <si>
    <t>14016629CF10A</t>
  </si>
  <si>
    <t>deborah chamberlain</t>
  </si>
  <si>
    <t>13001128MM10A</t>
  </si>
  <si>
    <t>dominic desilvio</t>
  </si>
  <si>
    <t>desilvio</t>
  </si>
  <si>
    <t>14016086CF10A</t>
  </si>
  <si>
    <t>florizel rowe</t>
  </si>
  <si>
    <t>florizel</t>
  </si>
  <si>
    <t>13001688MM10A</t>
  </si>
  <si>
    <t>justin perry</t>
  </si>
  <si>
    <t>13006882CF10A</t>
  </si>
  <si>
    <t>15002459MM20A</t>
  </si>
  <si>
    <t>demario dennis</t>
  </si>
  <si>
    <t>demario</t>
  </si>
  <si>
    <t>14016172CF10A</t>
  </si>
  <si>
    <t>15002281MM10A</t>
  </si>
  <si>
    <t>gabriella ulpiano</t>
  </si>
  <si>
    <t>gabriella</t>
  </si>
  <si>
    <t>11001350MM30A</t>
  </si>
  <si>
    <t>lawrence davis</t>
  </si>
  <si>
    <t>13016685CF10A</t>
  </si>
  <si>
    <t>14000725MM30A</t>
  </si>
  <si>
    <t>christine hess</t>
  </si>
  <si>
    <t>14014924CF10A</t>
  </si>
  <si>
    <t>artley carter</t>
  </si>
  <si>
    <t>artley</t>
  </si>
  <si>
    <t>14012873CF10A</t>
  </si>
  <si>
    <t>benjamin montes</t>
  </si>
  <si>
    <t>99020055CF10A</t>
  </si>
  <si>
    <t>patrick belhomme</t>
  </si>
  <si>
    <t>belhomme</t>
  </si>
  <si>
    <t>13014385CF10A</t>
  </si>
  <si>
    <t>steven saunders</t>
  </si>
  <si>
    <t>14014347CF10A</t>
  </si>
  <si>
    <t>justine owens</t>
  </si>
  <si>
    <t>13005872CF10A</t>
  </si>
  <si>
    <t>jovanie dobney</t>
  </si>
  <si>
    <t>jovanie</t>
  </si>
  <si>
    <t>13005193CF10A</t>
  </si>
  <si>
    <t>ralph estelhomme</t>
  </si>
  <si>
    <t>estelhomme</t>
  </si>
  <si>
    <t>13002128CF10A</t>
  </si>
  <si>
    <t>13011828CF10A</t>
  </si>
  <si>
    <t>14007499CF10A</t>
  </si>
  <si>
    <t>Conspiracy Robbery Firearm</t>
  </si>
  <si>
    <t>13012809CF10A</t>
  </si>
  <si>
    <t>donald joseph</t>
  </si>
  <si>
    <t>13004300MM10A</t>
  </si>
  <si>
    <t>vincent carvallo</t>
  </si>
  <si>
    <t>13005675CF10A</t>
  </si>
  <si>
    <t>david goodwin</t>
  </si>
  <si>
    <t>14006734CF10A</t>
  </si>
  <si>
    <t>desiree rodgers</t>
  </si>
  <si>
    <t>desiree</t>
  </si>
  <si>
    <t>14012898CF10A</t>
  </si>
  <si>
    <t>leonard alexander</t>
  </si>
  <si>
    <t>13002083MM10A</t>
  </si>
  <si>
    <t>13044272TC10A</t>
  </si>
  <si>
    <t>sharon doherty</t>
  </si>
  <si>
    <t>doherty</t>
  </si>
  <si>
    <t>14016148CF10A</t>
  </si>
  <si>
    <t>pierre domville</t>
  </si>
  <si>
    <t>domville</t>
  </si>
  <si>
    <t>13003368CF10A</t>
  </si>
  <si>
    <t>martin hernandez</t>
  </si>
  <si>
    <t>14000641CF10A</t>
  </si>
  <si>
    <t>14005996MM10A</t>
  </si>
  <si>
    <t>jeffrey seays</t>
  </si>
  <si>
    <t>14006250CF10A</t>
  </si>
  <si>
    <t>nathaniel rodriguez</t>
  </si>
  <si>
    <t>13014868CF10A</t>
  </si>
  <si>
    <t>sara woodlief</t>
  </si>
  <si>
    <t>woodlief</t>
  </si>
  <si>
    <t>14013629MM10A</t>
  </si>
  <si>
    <t>fredline metellus</t>
  </si>
  <si>
    <t>fredline</t>
  </si>
  <si>
    <t>13011832CF10A</t>
  </si>
  <si>
    <t>elizabeth mcclendon</t>
  </si>
  <si>
    <t>mcclendon</t>
  </si>
  <si>
    <t>14009726CF10A</t>
  </si>
  <si>
    <t>willie holmes</t>
  </si>
  <si>
    <t>13004708CF10A</t>
  </si>
  <si>
    <t>heather carlton</t>
  </si>
  <si>
    <t>14004038CF10A</t>
  </si>
  <si>
    <t>bobby jenkins</t>
  </si>
  <si>
    <t>14004755CF10A</t>
  </si>
  <si>
    <t>eric fulmore</t>
  </si>
  <si>
    <t>14014582MM10A</t>
  </si>
  <si>
    <t>darwish kaiyal</t>
  </si>
  <si>
    <t>kaiyal</t>
  </si>
  <si>
    <t>mauricio pradera</t>
  </si>
  <si>
    <t>pradera</t>
  </si>
  <si>
    <t>15013533MU10A</t>
  </si>
  <si>
    <t>jameka johnson</t>
  </si>
  <si>
    <t>12056510TC30A</t>
  </si>
  <si>
    <t>13042763TC10A</t>
  </si>
  <si>
    <t>derek matherly</t>
  </si>
  <si>
    <t>matherly</t>
  </si>
  <si>
    <t>14008629CF10A</t>
  </si>
  <si>
    <t>15016401TC10A</t>
  </si>
  <si>
    <t>johny charles</t>
  </si>
  <si>
    <t>13001427MM10A</t>
  </si>
  <si>
    <t>jenifer farruggia</t>
  </si>
  <si>
    <t>jenifer</t>
  </si>
  <si>
    <t>farruggia</t>
  </si>
  <si>
    <t>13001383MM10A</t>
  </si>
  <si>
    <t>samuel brown</t>
  </si>
  <si>
    <t>13006446CF10A</t>
  </si>
  <si>
    <t>rose williams</t>
  </si>
  <si>
    <t>13021116MM10A</t>
  </si>
  <si>
    <t>andra rhett</t>
  </si>
  <si>
    <t>andra</t>
  </si>
  <si>
    <t>14000704CF10A</t>
  </si>
  <si>
    <t>14015763CF10A</t>
  </si>
  <si>
    <t>justin teri</t>
  </si>
  <si>
    <t>teri</t>
  </si>
  <si>
    <t>11026119MM10A</t>
  </si>
  <si>
    <t>juan ortega</t>
  </si>
  <si>
    <t>13023601MM10A</t>
  </si>
  <si>
    <t>15003865MM10A</t>
  </si>
  <si>
    <t>arturo gonzalez</t>
  </si>
  <si>
    <t>14011772CF10A</t>
  </si>
  <si>
    <t>raymond haynes</t>
  </si>
  <si>
    <t>andrew napoli</t>
  </si>
  <si>
    <t>napoli</t>
  </si>
  <si>
    <t>13005489CF10A</t>
  </si>
  <si>
    <t>14012901CF10A</t>
  </si>
  <si>
    <t>clarence king</t>
  </si>
  <si>
    <t>14003271CF10A</t>
  </si>
  <si>
    <t>kathryn andesron</t>
  </si>
  <si>
    <t>andesron</t>
  </si>
  <si>
    <t>nelson mendez</t>
  </si>
  <si>
    <t>14014928CF10A</t>
  </si>
  <si>
    <t>15000622CF10A</t>
  </si>
  <si>
    <t>matthew floreno</t>
  </si>
  <si>
    <t>floreno</t>
  </si>
  <si>
    <t>13005464MM10A</t>
  </si>
  <si>
    <t>ruthie nesbitt</t>
  </si>
  <si>
    <t>ruthie</t>
  </si>
  <si>
    <t>jermain singletary</t>
  </si>
  <si>
    <t>13003452CF10A</t>
  </si>
  <si>
    <t>gabriel gonzalez</t>
  </si>
  <si>
    <t>14012435CF10A</t>
  </si>
  <si>
    <t>16001750MM10A</t>
  </si>
  <si>
    <t>james peters</t>
  </si>
  <si>
    <t>raymond dominguez</t>
  </si>
  <si>
    <t>13004072CF10A</t>
  </si>
  <si>
    <t>joshua barrett</t>
  </si>
  <si>
    <t>14003998CF10A</t>
  </si>
  <si>
    <t>15009061MM10A</t>
  </si>
  <si>
    <t>kattya zepeda</t>
  </si>
  <si>
    <t>kattya</t>
  </si>
  <si>
    <t>14014914CF10A</t>
  </si>
  <si>
    <t>michael johnson</t>
  </si>
  <si>
    <t>14006922CF10A</t>
  </si>
  <si>
    <t>14041309TC40A</t>
  </si>
  <si>
    <t>adrian watson</t>
  </si>
  <si>
    <t>14012828MM10A</t>
  </si>
  <si>
    <t>angela gispert</t>
  </si>
  <si>
    <t>13001218CF10A</t>
  </si>
  <si>
    <t>anthony major</t>
  </si>
  <si>
    <t>13015097CF10A</t>
  </si>
  <si>
    <t>15000966MM10A</t>
  </si>
  <si>
    <t>15009611CF10A</t>
  </si>
  <si>
    <t>thomas loeser</t>
  </si>
  <si>
    <t>loeser</t>
  </si>
  <si>
    <t>14003381CF10A</t>
  </si>
  <si>
    <t>14076784TC40A</t>
  </si>
  <si>
    <t>14014863MM10A</t>
  </si>
  <si>
    <t>nema smith</t>
  </si>
  <si>
    <t>nema</t>
  </si>
  <si>
    <t>13001854MM10A</t>
  </si>
  <si>
    <t>13068302TC20A</t>
  </si>
  <si>
    <t>luis lima</t>
  </si>
  <si>
    <t>lima</t>
  </si>
  <si>
    <t>14000289CF10A</t>
  </si>
  <si>
    <t>14017481MM10A</t>
  </si>
  <si>
    <t>anthony dephillipo</t>
  </si>
  <si>
    <t>dephillipo</t>
  </si>
  <si>
    <t>13000916MM10A</t>
  </si>
  <si>
    <t>13014540MM10A</t>
  </si>
  <si>
    <t>ketteline bonbon</t>
  </si>
  <si>
    <t>ketteline</t>
  </si>
  <si>
    <t>14011531MM10A</t>
  </si>
  <si>
    <t>brandon nieto</t>
  </si>
  <si>
    <t>nieto</t>
  </si>
  <si>
    <t>13004043CF10A</t>
  </si>
  <si>
    <t>andres valencia</t>
  </si>
  <si>
    <t>14016470CF10A</t>
  </si>
  <si>
    <t>15000562MM40A</t>
  </si>
  <si>
    <t>shikeem haughton</t>
  </si>
  <si>
    <t>shikeem</t>
  </si>
  <si>
    <t>haughton</t>
  </si>
  <si>
    <t>14010961MM10A</t>
  </si>
  <si>
    <t>jonathan stremy</t>
  </si>
  <si>
    <t>stremy</t>
  </si>
  <si>
    <t>13006431CF10A</t>
  </si>
  <si>
    <t>14005840MM10A</t>
  </si>
  <si>
    <t>14015076CF10A</t>
  </si>
  <si>
    <t>brendon griffin</t>
  </si>
  <si>
    <t>brendon</t>
  </si>
  <si>
    <t>09023952MM10A</t>
  </si>
  <si>
    <t>kenneth wilson</t>
  </si>
  <si>
    <t>13008916MM10A</t>
  </si>
  <si>
    <t>jerry graham</t>
  </si>
  <si>
    <t>14004520MM10A</t>
  </si>
  <si>
    <t>15012992CF10A</t>
  </si>
  <si>
    <t>maxterson paul</t>
  </si>
  <si>
    <t>maxterson</t>
  </si>
  <si>
    <t>09008239MO10A</t>
  </si>
  <si>
    <t>adrian whipple</t>
  </si>
  <si>
    <t>whipple</t>
  </si>
  <si>
    <t>13013775CF10A</t>
  </si>
  <si>
    <t>14003669CF10A</t>
  </si>
  <si>
    <t>dandre mccall</t>
  </si>
  <si>
    <t>13007325CF10A</t>
  </si>
  <si>
    <t>michelle clemons</t>
  </si>
  <si>
    <t>14005675CF10A</t>
  </si>
  <si>
    <t>arik gonen</t>
  </si>
  <si>
    <t>arik</t>
  </si>
  <si>
    <t>gonen</t>
  </si>
  <si>
    <t>14016059MM10A</t>
  </si>
  <si>
    <t>laura dean</t>
  </si>
  <si>
    <t>13002661CF10A</t>
  </si>
  <si>
    <t>terri bunton</t>
  </si>
  <si>
    <t>bunton</t>
  </si>
  <si>
    <t>13007898MM10A</t>
  </si>
  <si>
    <t>jimmy braziel</t>
  </si>
  <si>
    <t>braziel</t>
  </si>
  <si>
    <t>13006781CF10A</t>
  </si>
  <si>
    <t>charles perron</t>
  </si>
  <si>
    <t>perron</t>
  </si>
  <si>
    <t>14002375MU10A</t>
  </si>
  <si>
    <t>maikel cervantes</t>
  </si>
  <si>
    <t>maikel</t>
  </si>
  <si>
    <t>13000055CF10A</t>
  </si>
  <si>
    <t>breanna carter</t>
  </si>
  <si>
    <t>breanna</t>
  </si>
  <si>
    <t>14016466CF10A</t>
  </si>
  <si>
    <t>miguel leon</t>
  </si>
  <si>
    <t>14024697MU10A</t>
  </si>
  <si>
    <t>15006897MM10A</t>
  </si>
  <si>
    <t>ross gambino</t>
  </si>
  <si>
    <t>gambino</t>
  </si>
  <si>
    <t>13005123CF10A</t>
  </si>
  <si>
    <t>13039037TC10A</t>
  </si>
  <si>
    <t>heather bolton</t>
  </si>
  <si>
    <t>bolton</t>
  </si>
  <si>
    <t>13002181CF10A</t>
  </si>
  <si>
    <t>maurico morgan</t>
  </si>
  <si>
    <t>maurico</t>
  </si>
  <si>
    <t>13003028CF10A</t>
  </si>
  <si>
    <t>13005302CF10A</t>
  </si>
  <si>
    <t>shandedra hardy</t>
  </si>
  <si>
    <t>shandedra</t>
  </si>
  <si>
    <t>14002533CF10A</t>
  </si>
  <si>
    <t>15008654MM10A</t>
  </si>
  <si>
    <t>raphael germain</t>
  </si>
  <si>
    <t>13001553MM10A</t>
  </si>
  <si>
    <t>edward deatley</t>
  </si>
  <si>
    <t>deatley</t>
  </si>
  <si>
    <t>14010704MM10A</t>
  </si>
  <si>
    <t>heidemarie davis</t>
  </si>
  <si>
    <t>heidemarie</t>
  </si>
  <si>
    <t>13016674MM10A</t>
  </si>
  <si>
    <t>marcus edwards</t>
  </si>
  <si>
    <t>13015310CF10A</t>
  </si>
  <si>
    <t>shelder prosper</t>
  </si>
  <si>
    <t>shelder</t>
  </si>
  <si>
    <t>14011431MM10A</t>
  </si>
  <si>
    <t>clifford jensen</t>
  </si>
  <si>
    <t>13009328MM10A</t>
  </si>
  <si>
    <t>pillar ogbumcnair</t>
  </si>
  <si>
    <t>pillar</t>
  </si>
  <si>
    <t>ogbumcnair</t>
  </si>
  <si>
    <t>tawanna hawkins</t>
  </si>
  <si>
    <t>13017064MM10A</t>
  </si>
  <si>
    <t>peter olaechea</t>
  </si>
  <si>
    <t>olaechea</t>
  </si>
  <si>
    <t>13003125CF10A</t>
  </si>
  <si>
    <t>glen taylor</t>
  </si>
  <si>
    <t>13007270CF10A</t>
  </si>
  <si>
    <t>romalice poitier</t>
  </si>
  <si>
    <t>romalice</t>
  </si>
  <si>
    <t>poitier</t>
  </si>
  <si>
    <t>13001547MM20A</t>
  </si>
  <si>
    <t>13009022CF10A</t>
  </si>
  <si>
    <t>william carson</t>
  </si>
  <si>
    <t>14016312CF10A</t>
  </si>
  <si>
    <t>jose hernandez</t>
  </si>
  <si>
    <t>13003352TC10A</t>
  </si>
  <si>
    <t>adam braziel</t>
  </si>
  <si>
    <t>14011897CF10A</t>
  </si>
  <si>
    <t>15008217MM10A</t>
  </si>
  <si>
    <t>jeremiah jones</t>
  </si>
  <si>
    <t>14013707MM10A</t>
  </si>
  <si>
    <t>joshua roberts</t>
  </si>
  <si>
    <t>14018096MM10A</t>
  </si>
  <si>
    <t>mark sannino</t>
  </si>
  <si>
    <t>sannino</t>
  </si>
  <si>
    <t>13020673MM10A</t>
  </si>
  <si>
    <t>lourdes bitz</t>
  </si>
  <si>
    <t>bitz</t>
  </si>
  <si>
    <t>14000092CF10A</t>
  </si>
  <si>
    <t>kevin fisher</t>
  </si>
  <si>
    <t>13000020CF10A</t>
  </si>
  <si>
    <t>13006566CF10A</t>
  </si>
  <si>
    <t>guillermo alcover</t>
  </si>
  <si>
    <t>alcover</t>
  </si>
  <si>
    <t>13010779CF10A</t>
  </si>
  <si>
    <t>14012091CF10A</t>
  </si>
  <si>
    <t>14014747CF10A</t>
  </si>
  <si>
    <t>kerline lubin</t>
  </si>
  <si>
    <t>kerline</t>
  </si>
  <si>
    <t>14002269CF10A</t>
  </si>
  <si>
    <t>fausto fernandez</t>
  </si>
  <si>
    <t>13003186MM10A</t>
  </si>
  <si>
    <t>14000196MM40A</t>
  </si>
  <si>
    <t>joseph magliocca</t>
  </si>
  <si>
    <t>magliocca</t>
  </si>
  <si>
    <t>13001137TC30A</t>
  </si>
  <si>
    <t>13016897TC10A</t>
  </si>
  <si>
    <t>tarell johnson</t>
  </si>
  <si>
    <t>13013489CF10A</t>
  </si>
  <si>
    <t>14001324CF10A</t>
  </si>
  <si>
    <t>keith bannon</t>
  </si>
  <si>
    <t>bannon</t>
  </si>
  <si>
    <t>14014722CF10A</t>
  </si>
  <si>
    <t>harsain goldston</t>
  </si>
  <si>
    <t>harsain</t>
  </si>
  <si>
    <t>14013395CF10A</t>
  </si>
  <si>
    <t>demeteria boatwright</t>
  </si>
  <si>
    <t>demeteria</t>
  </si>
  <si>
    <t>boatwright</t>
  </si>
  <si>
    <t>14013202CF10A</t>
  </si>
  <si>
    <t>william bennett</t>
  </si>
  <si>
    <t>14010079MM10A</t>
  </si>
  <si>
    <t>14014331CF10A</t>
  </si>
  <si>
    <t>danielle williams</t>
  </si>
  <si>
    <t>14000387CF10A</t>
  </si>
  <si>
    <t>14014404CF10A</t>
  </si>
  <si>
    <t>brandon telfort</t>
  </si>
  <si>
    <t>14010887CF10A</t>
  </si>
  <si>
    <t>leny lopez</t>
  </si>
  <si>
    <t>leny</t>
  </si>
  <si>
    <t>13010763CF10A</t>
  </si>
  <si>
    <t>15050127TC30A</t>
  </si>
  <si>
    <t>kevin zepeda</t>
  </si>
  <si>
    <t>13010519CF10A</t>
  </si>
  <si>
    <t>juan burdick</t>
  </si>
  <si>
    <t>14016267CF10A</t>
  </si>
  <si>
    <t>michael johnston</t>
  </si>
  <si>
    <t>14000867CF10A</t>
  </si>
  <si>
    <t>christopher montgomery</t>
  </si>
  <si>
    <t>12018154CF10A</t>
  </si>
  <si>
    <t>15012214MM10A</t>
  </si>
  <si>
    <t>ryan rotela</t>
  </si>
  <si>
    <t>rotela</t>
  </si>
  <si>
    <t>14004407MM10A</t>
  </si>
  <si>
    <t>anthony anderson</t>
  </si>
  <si>
    <t>13004157CF10A</t>
  </si>
  <si>
    <t>14005827MM10A</t>
  </si>
  <si>
    <t>15002600MM20A</t>
  </si>
  <si>
    <t>harold anderson</t>
  </si>
  <si>
    <t>14009479CF10A</t>
  </si>
  <si>
    <t>michael moore</t>
  </si>
  <si>
    <t>14016698CF10A</t>
  </si>
  <si>
    <t>15000599CF10A</t>
  </si>
  <si>
    <t>betty tyler</t>
  </si>
  <si>
    <t>14016779MM10A</t>
  </si>
  <si>
    <t>thamer almansour</t>
  </si>
  <si>
    <t>thamer</t>
  </si>
  <si>
    <t>almansour</t>
  </si>
  <si>
    <t>13020376MM10A</t>
  </si>
  <si>
    <t>14042527TC20A</t>
  </si>
  <si>
    <t>berson marius</t>
  </si>
  <si>
    <t>14008340MM10A</t>
  </si>
  <si>
    <t>ravenne osceola</t>
  </si>
  <si>
    <t>ravenne</t>
  </si>
  <si>
    <t>13000791CF10A</t>
  </si>
  <si>
    <t>13015995CF10A</t>
  </si>
  <si>
    <t>13023949MM10A</t>
  </si>
  <si>
    <t>joseph ford</t>
  </si>
  <si>
    <t>13016403CF10A</t>
  </si>
  <si>
    <t>scott oefelein</t>
  </si>
  <si>
    <t>oefelein</t>
  </si>
  <si>
    <t>13012647CF10A</t>
  </si>
  <si>
    <t>14005852CF10A</t>
  </si>
  <si>
    <t>carlos brignoni</t>
  </si>
  <si>
    <t>brignoni</t>
  </si>
  <si>
    <t>14014489CF10A</t>
  </si>
  <si>
    <t>joanne eugene</t>
  </si>
  <si>
    <t>13014022CF10A</t>
  </si>
  <si>
    <t>marcus dukes</t>
  </si>
  <si>
    <t>13001495CF10A</t>
  </si>
  <si>
    <t>king charles</t>
  </si>
  <si>
    <t>kyle alcobas</t>
  </si>
  <si>
    <t>alcobas</t>
  </si>
  <si>
    <t>13014512MM10A</t>
  </si>
  <si>
    <t>jerry johnson</t>
  </si>
  <si>
    <t>13002952CF10A</t>
  </si>
  <si>
    <t>13023670MM10A</t>
  </si>
  <si>
    <t>kejan jones</t>
  </si>
  <si>
    <t>kejan</t>
  </si>
  <si>
    <t>14000229CF10A</t>
  </si>
  <si>
    <t>14021887TC40A</t>
  </si>
  <si>
    <t>jennifer boulet</t>
  </si>
  <si>
    <t>boulet</t>
  </si>
  <si>
    <t>13007940CF10A</t>
  </si>
  <si>
    <t>eric martinez</t>
  </si>
  <si>
    <t>11013790CF10A</t>
  </si>
  <si>
    <t>lucas george</t>
  </si>
  <si>
    <t>14001099CF10A</t>
  </si>
  <si>
    <t>terron simmon</t>
  </si>
  <si>
    <t>terron</t>
  </si>
  <si>
    <t>simmon</t>
  </si>
  <si>
    <t>13002441MM10A</t>
  </si>
  <si>
    <t>13028447TC20A</t>
  </si>
  <si>
    <t>13017771MM10A</t>
  </si>
  <si>
    <t>Assault On Law Enforce Officer</t>
  </si>
  <si>
    <t>harry taylor</t>
  </si>
  <si>
    <t>12004143CF10A</t>
  </si>
  <si>
    <t>ahkeem anderson</t>
  </si>
  <si>
    <t>ahkeem</t>
  </si>
  <si>
    <t>14002571CF10A</t>
  </si>
  <si>
    <t>14039696TC40A</t>
  </si>
  <si>
    <t>larry owens</t>
  </si>
  <si>
    <t>14005154MM10A</t>
  </si>
  <si>
    <t>alex francois</t>
  </si>
  <si>
    <t>14009999CF10A</t>
  </si>
  <si>
    <t>jacob ulrich</t>
  </si>
  <si>
    <t>ulrich</t>
  </si>
  <si>
    <t>14013158CF10A</t>
  </si>
  <si>
    <t>14016132CF10A</t>
  </si>
  <si>
    <t>demetrius jones</t>
  </si>
  <si>
    <t>13012536CF10A</t>
  </si>
  <si>
    <t>15008503CF10A</t>
  </si>
  <si>
    <t>13002820CF10A</t>
  </si>
  <si>
    <t>14007649CF10A</t>
  </si>
  <si>
    <t>john stebbing</t>
  </si>
  <si>
    <t>stebbing</t>
  </si>
  <si>
    <t>14010674MM10A</t>
  </si>
  <si>
    <t>james major</t>
  </si>
  <si>
    <t>13006796CF10A</t>
  </si>
  <si>
    <t>sonia moreno</t>
  </si>
  <si>
    <t>14004004MM10A</t>
  </si>
  <si>
    <t>ahmad robinson</t>
  </si>
  <si>
    <t>13001715CF10A</t>
  </si>
  <si>
    <t>13011268MM10A</t>
  </si>
  <si>
    <t>marcos salazar</t>
  </si>
  <si>
    <t>14045561TC10A</t>
  </si>
  <si>
    <t>ricky shuler</t>
  </si>
  <si>
    <t>shuler</t>
  </si>
  <si>
    <t>13002476CF10A</t>
  </si>
  <si>
    <t>michelle mcfadden</t>
  </si>
  <si>
    <t>13011123CF10A</t>
  </si>
  <si>
    <t>shaun coletto</t>
  </si>
  <si>
    <t>coletto</t>
  </si>
  <si>
    <t>14000083CF10A</t>
  </si>
  <si>
    <t>bret talley</t>
  </si>
  <si>
    <t>talley</t>
  </si>
  <si>
    <t>13005154CF10A</t>
  </si>
  <si>
    <t>robert rhoden</t>
  </si>
  <si>
    <t>14016259CF10A</t>
  </si>
  <si>
    <t>jason owens-rivera</t>
  </si>
  <si>
    <t>owens-rivera</t>
  </si>
  <si>
    <t>13003996MM10A</t>
  </si>
  <si>
    <t>carrell hall</t>
  </si>
  <si>
    <t>carrell</t>
  </si>
  <si>
    <t>11001779MM10A</t>
  </si>
  <si>
    <t>robert norman</t>
  </si>
  <si>
    <t>14015017CF10A</t>
  </si>
  <si>
    <t>15001938CF10A</t>
  </si>
  <si>
    <t>jose alancastro</t>
  </si>
  <si>
    <t>alancastro</t>
  </si>
  <si>
    <t>13022281MM10A</t>
  </si>
  <si>
    <t>katelyn dest</t>
  </si>
  <si>
    <t>katelyn</t>
  </si>
  <si>
    <t>dest</t>
  </si>
  <si>
    <t>13009094CF10A</t>
  </si>
  <si>
    <t>13011701CF10A</t>
  </si>
  <si>
    <t>martin owens</t>
  </si>
  <si>
    <t>14005128CF10A</t>
  </si>
  <si>
    <t>nathan robinson</t>
  </si>
  <si>
    <t>13005997MM10A</t>
  </si>
  <si>
    <t>marcel tomlin</t>
  </si>
  <si>
    <t>tomlin</t>
  </si>
  <si>
    <t>14002065CF10A</t>
  </si>
  <si>
    <t>delvin ramos</t>
  </si>
  <si>
    <t>13012464MM10A</t>
  </si>
  <si>
    <t>13016775MM10A</t>
  </si>
  <si>
    <t>15012912MM10A</t>
  </si>
  <si>
    <t>carlos daniel</t>
  </si>
  <si>
    <t>14000811CF10A</t>
  </si>
  <si>
    <t>vanessa dewar</t>
  </si>
  <si>
    <t>dewar</t>
  </si>
  <si>
    <t>13015966CF10A</t>
  </si>
  <si>
    <t>joey verhagen</t>
  </si>
  <si>
    <t>verhagen</t>
  </si>
  <si>
    <t>14005013CF10A</t>
  </si>
  <si>
    <t>14005957CF10A</t>
  </si>
  <si>
    <t>leonard owens</t>
  </si>
  <si>
    <t>14016055CF10A</t>
  </si>
  <si>
    <t>casman fairclough</t>
  </si>
  <si>
    <t>casman</t>
  </si>
  <si>
    <t>13001615CF10A</t>
  </si>
  <si>
    <t>lashawn brown</t>
  </si>
  <si>
    <t>lashawn</t>
  </si>
  <si>
    <t>joseph sigona</t>
  </si>
  <si>
    <t>sigona</t>
  </si>
  <si>
    <t>14007794CF10A</t>
  </si>
  <si>
    <t>jason izzo</t>
  </si>
  <si>
    <t>14010158CF10A</t>
  </si>
  <si>
    <t>edwin marsan</t>
  </si>
  <si>
    <t>marsan</t>
  </si>
  <si>
    <t>13001207CF10A</t>
  </si>
  <si>
    <t>daniel holliday</t>
  </si>
  <si>
    <t>holliday</t>
  </si>
  <si>
    <t>13007592CF10A</t>
  </si>
  <si>
    <t>shaniqua murray</t>
  </si>
  <si>
    <t>shaniqua</t>
  </si>
  <si>
    <t>14008510CF10A</t>
  </si>
  <si>
    <t>bruce schneider</t>
  </si>
  <si>
    <t>11004675MM10A</t>
  </si>
  <si>
    <t>lorenzo thomas</t>
  </si>
  <si>
    <t>14005306MM10A</t>
  </si>
  <si>
    <t>14017650MM10A</t>
  </si>
  <si>
    <t>johan ospina</t>
  </si>
  <si>
    <t>13015863CF10A</t>
  </si>
  <si>
    <t>allan lemley</t>
  </si>
  <si>
    <t>lemley</t>
  </si>
  <si>
    <t>13008828MM10A</t>
  </si>
  <si>
    <t>danielle giganti</t>
  </si>
  <si>
    <t>giganti</t>
  </si>
  <si>
    <t>13003425CF10A</t>
  </si>
  <si>
    <t>13016289MM10A</t>
  </si>
  <si>
    <t>Inhale Harmful Substance</t>
  </si>
  <si>
    <t>stacee stephens</t>
  </si>
  <si>
    <t>stacee</t>
  </si>
  <si>
    <t>14015568CF10A</t>
  </si>
  <si>
    <t>cedric mcgee</t>
  </si>
  <si>
    <t>13004928CF10A</t>
  </si>
  <si>
    <t>anthony james</t>
  </si>
  <si>
    <t>13007306CF10A</t>
  </si>
  <si>
    <t>rainier cox</t>
  </si>
  <si>
    <t>rainier</t>
  </si>
  <si>
    <t>13005389CF10A</t>
  </si>
  <si>
    <t>13006282CF10A</t>
  </si>
  <si>
    <t>tayaisha haynes</t>
  </si>
  <si>
    <t>tayaisha</t>
  </si>
  <si>
    <t>14005021MM10A</t>
  </si>
  <si>
    <t>14010303CF10A</t>
  </si>
  <si>
    <t>gustavo ramos</t>
  </si>
  <si>
    <t>14002551CF10A</t>
  </si>
  <si>
    <t>16000033CF10A</t>
  </si>
  <si>
    <t>andrea steen</t>
  </si>
  <si>
    <t>steen</t>
  </si>
  <si>
    <t>13009156CF10A</t>
  </si>
  <si>
    <t>14005624CF10A</t>
  </si>
  <si>
    <t>irish mccrea</t>
  </si>
  <si>
    <t>irish</t>
  </si>
  <si>
    <t>13014324CF10A</t>
  </si>
  <si>
    <t>15013499CF10A</t>
  </si>
  <si>
    <t>alejandro adan</t>
  </si>
  <si>
    <t>adan</t>
  </si>
  <si>
    <t>13000515CF10A</t>
  </si>
  <si>
    <t>13006121MM10A</t>
  </si>
  <si>
    <t>porfirio espinoza</t>
  </si>
  <si>
    <t>13001632CF10A</t>
  </si>
  <si>
    <t>lashawn jefferson</t>
  </si>
  <si>
    <t>14002345CF10A</t>
  </si>
  <si>
    <t>16000930MM10A</t>
  </si>
  <si>
    <t>luis freitasgonzalez</t>
  </si>
  <si>
    <t>freitasgonzalez</t>
  </si>
  <si>
    <t>javier robles</t>
  </si>
  <si>
    <t>14009398MM10A</t>
  </si>
  <si>
    <t>angel diaz</t>
  </si>
  <si>
    <t>12006351CF10A</t>
  </si>
  <si>
    <t>michael wilson</t>
  </si>
  <si>
    <t>13004891CF10A</t>
  </si>
  <si>
    <t>13011700MM10A</t>
  </si>
  <si>
    <t>15009698CF10A</t>
  </si>
  <si>
    <t>crystal walton</t>
  </si>
  <si>
    <t>14015511CF10A</t>
  </si>
  <si>
    <t>15011464CF10A</t>
  </si>
  <si>
    <t>carlton ellington</t>
  </si>
  <si>
    <t>14000338CF10A</t>
  </si>
  <si>
    <t>16007588TC20A</t>
  </si>
  <si>
    <t>fabion sweetland-pitter</t>
  </si>
  <si>
    <t>fabion</t>
  </si>
  <si>
    <t>sweetland-pitter</t>
  </si>
  <si>
    <t>13005371CF10A</t>
  </si>
  <si>
    <t>frantz joseph</t>
  </si>
  <si>
    <t>14011860CF10A</t>
  </si>
  <si>
    <t>15009481MM10A</t>
  </si>
  <si>
    <t>thomas logan</t>
  </si>
  <si>
    <t>14051936TC20A</t>
  </si>
  <si>
    <t>rub prophete</t>
  </si>
  <si>
    <t>rub</t>
  </si>
  <si>
    <t>14011745CF10A</t>
  </si>
  <si>
    <t>latonya frost</t>
  </si>
  <si>
    <t>14017153CF10A</t>
  </si>
  <si>
    <t>15001256MM10A</t>
  </si>
  <si>
    <t>michael long</t>
  </si>
  <si>
    <t>14000643MM10A</t>
  </si>
  <si>
    <t>14015726CF10A</t>
  </si>
  <si>
    <t>mark ruggiero</t>
  </si>
  <si>
    <t>ruggiero</t>
  </si>
  <si>
    <t>13002517CF10A</t>
  </si>
  <si>
    <t>frederick elien</t>
  </si>
  <si>
    <t>elien</t>
  </si>
  <si>
    <t>14015922CF10A</t>
  </si>
  <si>
    <t>15007482CF10A</t>
  </si>
  <si>
    <t>joseph hovey</t>
  </si>
  <si>
    <t>hovey</t>
  </si>
  <si>
    <t>13001333MM10A</t>
  </si>
  <si>
    <t>ashantae harris</t>
  </si>
  <si>
    <t>ashantae</t>
  </si>
  <si>
    <t>13016530CF10A</t>
  </si>
  <si>
    <t>13129441TC30A</t>
  </si>
  <si>
    <t>keandra seay</t>
  </si>
  <si>
    <t>keandra</t>
  </si>
  <si>
    <t>seay</t>
  </si>
  <si>
    <t>13013047CF10A</t>
  </si>
  <si>
    <t>christophe aponte</t>
  </si>
  <si>
    <t>christophe</t>
  </si>
  <si>
    <t>13016909CF10A</t>
  </si>
  <si>
    <t>bobby johnson</t>
  </si>
  <si>
    <t>13001591MM10A</t>
  </si>
  <si>
    <t>13016945CF10A</t>
  </si>
  <si>
    <t>tanns philistin</t>
  </si>
  <si>
    <t>tanns</t>
  </si>
  <si>
    <t>philistin</t>
  </si>
  <si>
    <t>13005592CF10A</t>
  </si>
  <si>
    <t>david screen</t>
  </si>
  <si>
    <t>screen</t>
  </si>
  <si>
    <t>14005671CF10A</t>
  </si>
  <si>
    <t>scott ewart</t>
  </si>
  <si>
    <t>ewart</t>
  </si>
  <si>
    <t>15007321CF10A</t>
  </si>
  <si>
    <t>15020866TC30A</t>
  </si>
  <si>
    <t>ledarian bailey</t>
  </si>
  <si>
    <t>ledarian</t>
  </si>
  <si>
    <t>13008766MM10A</t>
  </si>
  <si>
    <t>06001531MO40A</t>
  </si>
  <si>
    <t>williams freeze</t>
  </si>
  <si>
    <t>freeze</t>
  </si>
  <si>
    <t>13022789MM10A</t>
  </si>
  <si>
    <t>kevin jean</t>
  </si>
  <si>
    <t>13000144CF10A</t>
  </si>
  <si>
    <t>14002652CF10A</t>
  </si>
  <si>
    <t>justin martin</t>
  </si>
  <si>
    <t>14013447CF10A</t>
  </si>
  <si>
    <t>15000726MM10A</t>
  </si>
  <si>
    <t>altron jason</t>
  </si>
  <si>
    <t>altron</t>
  </si>
  <si>
    <t>13008659CF10A</t>
  </si>
  <si>
    <t>14009613MM10A</t>
  </si>
  <si>
    <t>thomas hickman</t>
  </si>
  <si>
    <t>hickman</t>
  </si>
  <si>
    <t>14009691MM10A</t>
  </si>
  <si>
    <t>alona schwartzbach</t>
  </si>
  <si>
    <t>alona</t>
  </si>
  <si>
    <t>schwartzbach</t>
  </si>
  <si>
    <t>13023014MM10A</t>
  </si>
  <si>
    <t>christopher seymore</t>
  </si>
  <si>
    <t>14014809CF10A</t>
  </si>
  <si>
    <t>15000118CF10A</t>
  </si>
  <si>
    <t>tyrone cooper</t>
  </si>
  <si>
    <t>13003583MM10A</t>
  </si>
  <si>
    <t>joannery bueno</t>
  </si>
  <si>
    <t>joannery</t>
  </si>
  <si>
    <t>14002885CF10A</t>
  </si>
  <si>
    <t>randy olibrice</t>
  </si>
  <si>
    <t>olibrice</t>
  </si>
  <si>
    <t>13015470CF10A</t>
  </si>
  <si>
    <t>16000548MM40A</t>
  </si>
  <si>
    <t>alvaro angulo</t>
  </si>
  <si>
    <t>angulo</t>
  </si>
  <si>
    <t>edward berkheimer</t>
  </si>
  <si>
    <t>berkheimer</t>
  </si>
  <si>
    <t>14013822CF10A</t>
  </si>
  <si>
    <t>benny garcia</t>
  </si>
  <si>
    <t>14005983MM10A</t>
  </si>
  <si>
    <t>12006529CF10A</t>
  </si>
  <si>
    <t>grover willis</t>
  </si>
  <si>
    <t>13002470CF10A</t>
  </si>
  <si>
    <t>13013364TC10A</t>
  </si>
  <si>
    <t>donette outar</t>
  </si>
  <si>
    <t>donette</t>
  </si>
  <si>
    <t>outar</t>
  </si>
  <si>
    <t>13013427CF10A</t>
  </si>
  <si>
    <t>maquira campbell</t>
  </si>
  <si>
    <t>maquira</t>
  </si>
  <si>
    <t>14009151CF10A</t>
  </si>
  <si>
    <t>lisa anderson</t>
  </si>
  <si>
    <t>14000517CF10A</t>
  </si>
  <si>
    <t>david jones</t>
  </si>
  <si>
    <t>08016923CF10A</t>
  </si>
  <si>
    <t>14007225CF10A</t>
  </si>
  <si>
    <t>tony ortiz</t>
  </si>
  <si>
    <t>13009889TC10A</t>
  </si>
  <si>
    <t>14001202MM40A</t>
  </si>
  <si>
    <t>john metzger</t>
  </si>
  <si>
    <t>13007534CF10A</t>
  </si>
  <si>
    <t>14013768CF10A</t>
  </si>
  <si>
    <t>reginald blackwell</t>
  </si>
  <si>
    <t>blackwell</t>
  </si>
  <si>
    <t>13006535CF10A</t>
  </si>
  <si>
    <t>eduardo durand</t>
  </si>
  <si>
    <t>13016188CF10A</t>
  </si>
  <si>
    <t>kendrick daley</t>
  </si>
  <si>
    <t>13011803CF10A</t>
  </si>
  <si>
    <t>christopher colosimo</t>
  </si>
  <si>
    <t>13014281CF10A</t>
  </si>
  <si>
    <t>13023532MM10A</t>
  </si>
  <si>
    <t>Giving False Report</t>
  </si>
  <si>
    <t>13017685CF10A</t>
  </si>
  <si>
    <t>Attempted Arson Second Degree</t>
  </si>
  <si>
    <t>jenna carlo</t>
  </si>
  <si>
    <t>14017011CF10A</t>
  </si>
  <si>
    <t>15003619CF10A</t>
  </si>
  <si>
    <t>kevin bryan</t>
  </si>
  <si>
    <t>14016857CF10A</t>
  </si>
  <si>
    <t>15004446CF10A</t>
  </si>
  <si>
    <t>quasaun turner</t>
  </si>
  <si>
    <t>quasaun</t>
  </si>
  <si>
    <t>14006378CF10A</t>
  </si>
  <si>
    <t>harris carias</t>
  </si>
  <si>
    <t>carias</t>
  </si>
  <si>
    <t>13011207CF10A</t>
  </si>
  <si>
    <t>13011441CF10A</t>
  </si>
  <si>
    <t>michael brewster</t>
  </si>
  <si>
    <t>brewster</t>
  </si>
  <si>
    <t>13000476CF10A</t>
  </si>
  <si>
    <t>leterra moore</t>
  </si>
  <si>
    <t>leterra</t>
  </si>
  <si>
    <t>anthony jenkins</t>
  </si>
  <si>
    <t>13002523CF10A</t>
  </si>
  <si>
    <t>derek bell</t>
  </si>
  <si>
    <t>14004240CF10A</t>
  </si>
  <si>
    <t>14011293MM10A</t>
  </si>
  <si>
    <t>alescynor severe</t>
  </si>
  <si>
    <t>alescynor</t>
  </si>
  <si>
    <t>13017678CF10A</t>
  </si>
  <si>
    <t>alejandro badanoy</t>
  </si>
  <si>
    <t>badanoy</t>
  </si>
  <si>
    <t>13010259MM10A</t>
  </si>
  <si>
    <t>patrick mundee</t>
  </si>
  <si>
    <t>mundee</t>
  </si>
  <si>
    <t>14009433CF10A</t>
  </si>
  <si>
    <t>kevin nelson</t>
  </si>
  <si>
    <t>anthony west</t>
  </si>
  <si>
    <t>13001445CF10A</t>
  </si>
  <si>
    <t>14029130TC20A</t>
  </si>
  <si>
    <t>harold davis</t>
  </si>
  <si>
    <t>14005951CF10A</t>
  </si>
  <si>
    <t>14012441MM10A</t>
  </si>
  <si>
    <t>gabriel soto</t>
  </si>
  <si>
    <t>14003424CF10A</t>
  </si>
  <si>
    <t>antwon boyd</t>
  </si>
  <si>
    <t>10000580CF10A</t>
  </si>
  <si>
    <t>14013263CF10A</t>
  </si>
  <si>
    <t>fannie whyte</t>
  </si>
  <si>
    <t>fannie</t>
  </si>
  <si>
    <t>10012204CF10B</t>
  </si>
  <si>
    <t>kristen adelmann</t>
  </si>
  <si>
    <t>adelmann</t>
  </si>
  <si>
    <t>13003539MM10A</t>
  </si>
  <si>
    <t>14003186MM20A</t>
  </si>
  <si>
    <t>michael redfern</t>
  </si>
  <si>
    <t>redfern</t>
  </si>
  <si>
    <t>14010150CF10A</t>
  </si>
  <si>
    <t>william francis</t>
  </si>
  <si>
    <t>13000453MM10A</t>
  </si>
  <si>
    <t>joel castaneda</t>
  </si>
  <si>
    <t>14010613CF10A</t>
  </si>
  <si>
    <t>charles mccord</t>
  </si>
  <si>
    <t>mccord</t>
  </si>
  <si>
    <t>13000052CF10A</t>
  </si>
  <si>
    <t>13011297MM10A</t>
  </si>
  <si>
    <t>anthony hawthorne</t>
  </si>
  <si>
    <t>14015898CF10A</t>
  </si>
  <si>
    <t>john talbot</t>
  </si>
  <si>
    <t>talbot</t>
  </si>
  <si>
    <t>14014494CF10A</t>
  </si>
  <si>
    <t>rony jean</t>
  </si>
  <si>
    <t>13013484CF10A</t>
  </si>
  <si>
    <t>13023722MM10A</t>
  </si>
  <si>
    <t>morgan wood</t>
  </si>
  <si>
    <t>13013605CF10A</t>
  </si>
  <si>
    <t>14007051CF10A</t>
  </si>
  <si>
    <t>lina varela</t>
  </si>
  <si>
    <t>13018523MM10A</t>
  </si>
  <si>
    <t>13022467MO10A</t>
  </si>
  <si>
    <t>demetrius knight</t>
  </si>
  <si>
    <t>08016636CF10A</t>
  </si>
  <si>
    <t>franklin reinosolopez</t>
  </si>
  <si>
    <t>reinosolopez</t>
  </si>
  <si>
    <t>13019949MM10A</t>
  </si>
  <si>
    <t>matthew perez</t>
  </si>
  <si>
    <t>14010477CF10A</t>
  </si>
  <si>
    <t>marleny fernandez</t>
  </si>
  <si>
    <t>marleny</t>
  </si>
  <si>
    <t>14009731CF10A</t>
  </si>
  <si>
    <t>gispert reyes</t>
  </si>
  <si>
    <t>13015697CF10A</t>
  </si>
  <si>
    <t>christopher fournier</t>
  </si>
  <si>
    <t>fournier</t>
  </si>
  <si>
    <t>13007525CF10A</t>
  </si>
  <si>
    <t>sony harris</t>
  </si>
  <si>
    <t>13016093CF10A</t>
  </si>
  <si>
    <t>raymond niblack</t>
  </si>
  <si>
    <t>niblack</t>
  </si>
  <si>
    <t>14013068MM10A</t>
  </si>
  <si>
    <t>jerome chestnut</t>
  </si>
  <si>
    <t>chestnut</t>
  </si>
  <si>
    <t>10017104MM10A</t>
  </si>
  <si>
    <t>sergio vasquez</t>
  </si>
  <si>
    <t>13008254MM10A</t>
  </si>
  <si>
    <t>brandon jenkins</t>
  </si>
  <si>
    <t>13022468MM10A</t>
  </si>
  <si>
    <t>14004985CF10A</t>
  </si>
  <si>
    <t>reginald youngblood</t>
  </si>
  <si>
    <t>youngblood</t>
  </si>
  <si>
    <t>14010015CF10A</t>
  </si>
  <si>
    <t>14010779CF10A</t>
  </si>
  <si>
    <t>ashley conahan</t>
  </si>
  <si>
    <t>conahan</t>
  </si>
  <si>
    <t>13001617CF10A</t>
  </si>
  <si>
    <t>david hodges</t>
  </si>
  <si>
    <t>14004862CF10A</t>
  </si>
  <si>
    <t>antwon major</t>
  </si>
  <si>
    <t>13003453MM10A</t>
  </si>
  <si>
    <t>raul sosaangelbello</t>
  </si>
  <si>
    <t>sosaangelbello</t>
  </si>
  <si>
    <t>13002424MM10A</t>
  </si>
  <si>
    <t>eddie wright</t>
  </si>
  <si>
    <t>13018018CF10A</t>
  </si>
  <si>
    <t>14003184MM10A</t>
  </si>
  <si>
    <t>14010858CF10A</t>
  </si>
  <si>
    <t>tera craig-hallam</t>
  </si>
  <si>
    <t>tera</t>
  </si>
  <si>
    <t>craig-hallam</t>
  </si>
  <si>
    <t>13008170MM10A</t>
  </si>
  <si>
    <t>kayla bergeron</t>
  </si>
  <si>
    <t>13006966MM10A</t>
  </si>
  <si>
    <t>marion farrow</t>
  </si>
  <si>
    <t>12007502CF10A</t>
  </si>
  <si>
    <t>andrew martinez</t>
  </si>
  <si>
    <t>13019488MM10A</t>
  </si>
  <si>
    <t>edward bartholomew</t>
  </si>
  <si>
    <t>bartholomew</t>
  </si>
  <si>
    <t>14005240MM10A</t>
  </si>
  <si>
    <t>winfi lantiguavargas</t>
  </si>
  <si>
    <t>winfi</t>
  </si>
  <si>
    <t>lantiguavargas</t>
  </si>
  <si>
    <t>11000546MM40A</t>
  </si>
  <si>
    <t>jonnie simpson</t>
  </si>
  <si>
    <t>michael proctor</t>
  </si>
  <si>
    <t>14014165MM10A</t>
  </si>
  <si>
    <t>evans louis</t>
  </si>
  <si>
    <t>13005484MM10A</t>
  </si>
  <si>
    <t>14008610MM10A</t>
  </si>
  <si>
    <t>15013146CF10A</t>
  </si>
  <si>
    <t>vendar leroy</t>
  </si>
  <si>
    <t>vendar</t>
  </si>
  <si>
    <t>14015388MM10A</t>
  </si>
  <si>
    <t>15001855MM10A</t>
  </si>
  <si>
    <t>sophia francis</t>
  </si>
  <si>
    <t>sophia</t>
  </si>
  <si>
    <t>14003279CF10A</t>
  </si>
  <si>
    <t>brian garvey</t>
  </si>
  <si>
    <t>garvey</t>
  </si>
  <si>
    <t>14012513CF10A</t>
  </si>
  <si>
    <t>derrik sorrell</t>
  </si>
  <si>
    <t>derrik</t>
  </si>
  <si>
    <t>sorrell</t>
  </si>
  <si>
    <t>13019796MM10A</t>
  </si>
  <si>
    <t>kenyardis monestime</t>
  </si>
  <si>
    <t>kenyardis</t>
  </si>
  <si>
    <t>monestime</t>
  </si>
  <si>
    <t>13018347MM10A</t>
  </si>
  <si>
    <t>frank guagliardo</t>
  </si>
  <si>
    <t>guagliardo</t>
  </si>
  <si>
    <t>13004498CF10A</t>
  </si>
  <si>
    <t>14003425CF10A</t>
  </si>
  <si>
    <t>Traffick Oxycodone    28g&gt;&lt;30k</t>
  </si>
  <si>
    <t>lee cruz</t>
  </si>
  <si>
    <t>13001156CF10A</t>
  </si>
  <si>
    <t>stephanie myers</t>
  </si>
  <si>
    <t>14014000MM10A</t>
  </si>
  <si>
    <t>patricia pierre</t>
  </si>
  <si>
    <t>14000259CF10A</t>
  </si>
  <si>
    <t>edwin keppley</t>
  </si>
  <si>
    <t>keppley</t>
  </si>
  <si>
    <t>14014378CF10A</t>
  </si>
  <si>
    <t>irina nickel</t>
  </si>
  <si>
    <t>13023695MM10A</t>
  </si>
  <si>
    <t>ahmed abdelgili</t>
  </si>
  <si>
    <t>abdelgili</t>
  </si>
  <si>
    <t>14008049CF10A</t>
  </si>
  <si>
    <t>marcelino figueroa</t>
  </si>
  <si>
    <t>marcelino</t>
  </si>
  <si>
    <t>12002275CF10A</t>
  </si>
  <si>
    <t>keliassa jacques</t>
  </si>
  <si>
    <t>keliassa</t>
  </si>
  <si>
    <t>13009102MM10A</t>
  </si>
  <si>
    <t>13012833MM10A</t>
  </si>
  <si>
    <t>terris kintchen</t>
  </si>
  <si>
    <t>kintchen</t>
  </si>
  <si>
    <t>14007506CF10A</t>
  </si>
  <si>
    <t>15015867CF10A</t>
  </si>
  <si>
    <t>albert khoury</t>
  </si>
  <si>
    <t>khoury</t>
  </si>
  <si>
    <t>13041289TC10A</t>
  </si>
  <si>
    <t>octavius dunklin</t>
  </si>
  <si>
    <t>dunklin</t>
  </si>
  <si>
    <t>12023346MM10A</t>
  </si>
  <si>
    <t>timmy jones</t>
  </si>
  <si>
    <t>timmy</t>
  </si>
  <si>
    <t>13003333CF10A</t>
  </si>
  <si>
    <t>shawn morgan</t>
  </si>
  <si>
    <t>14005418CF10A</t>
  </si>
  <si>
    <t>14039256TC40A</t>
  </si>
  <si>
    <t>gina marino</t>
  </si>
  <si>
    <t>13015865CF10A</t>
  </si>
  <si>
    <t>15012602MM10A</t>
  </si>
  <si>
    <t>andre smith</t>
  </si>
  <si>
    <t>13003831CF10A</t>
  </si>
  <si>
    <t>jose mendoza</t>
  </si>
  <si>
    <t>14002849MU10A</t>
  </si>
  <si>
    <t>kareem cupidore</t>
  </si>
  <si>
    <t>cupidore</t>
  </si>
  <si>
    <t>14002809CF10A</t>
  </si>
  <si>
    <t>marc bladd</t>
  </si>
  <si>
    <t>bladd</t>
  </si>
  <si>
    <t>13016489MM10A</t>
  </si>
  <si>
    <t>nicole flemming</t>
  </si>
  <si>
    <t>flemming</t>
  </si>
  <si>
    <t>14012814CF10A</t>
  </si>
  <si>
    <t>15008472MM10A</t>
  </si>
  <si>
    <t>delroy blake</t>
  </si>
  <si>
    <t>13001675CF10A</t>
  </si>
  <si>
    <t>sarah knoblach</t>
  </si>
  <si>
    <t>knoblach</t>
  </si>
  <si>
    <t>corey williams</t>
  </si>
  <si>
    <t>sean pedersen</t>
  </si>
  <si>
    <t>pedersen</t>
  </si>
  <si>
    <t>13006948CF10A</t>
  </si>
  <si>
    <t>nevin crane</t>
  </si>
  <si>
    <t>nevin</t>
  </si>
  <si>
    <t>crane</t>
  </si>
  <si>
    <t>14003370CF10A</t>
  </si>
  <si>
    <t>charles harriton</t>
  </si>
  <si>
    <t>harriton</t>
  </si>
  <si>
    <t>13022273MM10A</t>
  </si>
  <si>
    <t>kelvin quiles</t>
  </si>
  <si>
    <t>quiles</t>
  </si>
  <si>
    <t>13018003CF10A</t>
  </si>
  <si>
    <t>14000665CF10A</t>
  </si>
  <si>
    <t>michael ibanez</t>
  </si>
  <si>
    <t>14013409MU10A</t>
  </si>
  <si>
    <t>gary daniels</t>
  </si>
  <si>
    <t>13012592CF10A</t>
  </si>
  <si>
    <t>15012765MM10A</t>
  </si>
  <si>
    <t>stanislav dreval</t>
  </si>
  <si>
    <t>stanislav</t>
  </si>
  <si>
    <t>dreval</t>
  </si>
  <si>
    <t>13004212CF10A</t>
  </si>
  <si>
    <t>christina dalhouse</t>
  </si>
  <si>
    <t>dalhouse</t>
  </si>
  <si>
    <t>14008647CF10A</t>
  </si>
  <si>
    <t>myriam pierre</t>
  </si>
  <si>
    <t>myriam</t>
  </si>
  <si>
    <t>14016037MM10A</t>
  </si>
  <si>
    <t>tremaine hutchinson</t>
  </si>
  <si>
    <t>13005503CF10A</t>
  </si>
  <si>
    <t>Deliver Cannabis 1000FTChur</t>
  </si>
  <si>
    <t>hedwing zabala</t>
  </si>
  <si>
    <t>hedwing</t>
  </si>
  <si>
    <t>zabala</t>
  </si>
  <si>
    <t>12023639MM10A</t>
  </si>
  <si>
    <t>vincente yuder</t>
  </si>
  <si>
    <t>yuder</t>
  </si>
  <si>
    <t>13018224MM10A</t>
  </si>
  <si>
    <t>sharita mcnair</t>
  </si>
  <si>
    <t>sharita</t>
  </si>
  <si>
    <t>14014486CF10A</t>
  </si>
  <si>
    <t>winsome ellisboatwright</t>
  </si>
  <si>
    <t>winsome</t>
  </si>
  <si>
    <t>ellisboatwright</t>
  </si>
  <si>
    <t>audrey osceola</t>
  </si>
  <si>
    <t>14013691MM10A</t>
  </si>
  <si>
    <t>15010333MM10A</t>
  </si>
  <si>
    <t>kimberly cartright</t>
  </si>
  <si>
    <t>cartright</t>
  </si>
  <si>
    <t>bernard phillips</t>
  </si>
  <si>
    <t>13003210CF10A</t>
  </si>
  <si>
    <t>jamie cohn</t>
  </si>
  <si>
    <t>14016364CF10A</t>
  </si>
  <si>
    <t>dayna minder</t>
  </si>
  <si>
    <t>dayna</t>
  </si>
  <si>
    <t>minder</t>
  </si>
  <si>
    <t>13000140MM10A</t>
  </si>
  <si>
    <t>whitney golston</t>
  </si>
  <si>
    <t>golston</t>
  </si>
  <si>
    <t>13016396MM10A</t>
  </si>
  <si>
    <t>14010158MM10A</t>
  </si>
  <si>
    <t>14011326CF10A</t>
  </si>
  <si>
    <t>rashun brown</t>
  </si>
  <si>
    <t>rashun</t>
  </si>
  <si>
    <t>13007537CF10A</t>
  </si>
  <si>
    <t>13047096TC10A</t>
  </si>
  <si>
    <t>14000547MM10A</t>
  </si>
  <si>
    <t>jorge montano</t>
  </si>
  <si>
    <t>montano</t>
  </si>
  <si>
    <t>14018670MU10A</t>
  </si>
  <si>
    <t>15025679TC40A</t>
  </si>
  <si>
    <t>keon raphael</t>
  </si>
  <si>
    <t>13001746CF10A</t>
  </si>
  <si>
    <t>basil smart</t>
  </si>
  <si>
    <t>13018032MM10A</t>
  </si>
  <si>
    <t>demario dixon</t>
  </si>
  <si>
    <t>14007392CF10A</t>
  </si>
  <si>
    <t>15002856CF10A</t>
  </si>
  <si>
    <t>george valentin</t>
  </si>
  <si>
    <t>14011065CF10A</t>
  </si>
  <si>
    <t>15066574TC20A</t>
  </si>
  <si>
    <t>william owens</t>
  </si>
  <si>
    <t>13005664MM10A</t>
  </si>
  <si>
    <t>sean browne</t>
  </si>
  <si>
    <t>13015008MM10A</t>
  </si>
  <si>
    <t>14014295MM10A</t>
  </si>
  <si>
    <t>randall herbert</t>
  </si>
  <si>
    <t>shane hurlock</t>
  </si>
  <si>
    <t>hurlock</t>
  </si>
  <si>
    <t>13018033MM10A</t>
  </si>
  <si>
    <t>14095278TC30A</t>
  </si>
  <si>
    <t>brittany currier</t>
  </si>
  <si>
    <t>currier</t>
  </si>
  <si>
    <t>13006865CF10A</t>
  </si>
  <si>
    <t>13015463MM10A</t>
  </si>
  <si>
    <t>michael mirucki</t>
  </si>
  <si>
    <t>mirucki</t>
  </si>
  <si>
    <t>14003725MM10A</t>
  </si>
  <si>
    <t>nichola dinnall</t>
  </si>
  <si>
    <t>dinnall</t>
  </si>
  <si>
    <t>14017042CF10A</t>
  </si>
  <si>
    <t>gerardo lemus</t>
  </si>
  <si>
    <t>gerardo</t>
  </si>
  <si>
    <t>lemus</t>
  </si>
  <si>
    <t>14012496CF10A</t>
  </si>
  <si>
    <t>thomas milunec</t>
  </si>
  <si>
    <t>milunec</t>
  </si>
  <si>
    <t>13009890MM10A</t>
  </si>
  <si>
    <t>jasen lucas</t>
  </si>
  <si>
    <t>jasen</t>
  </si>
  <si>
    <t>14001566MM10A</t>
  </si>
  <si>
    <t>tashaun mincey</t>
  </si>
  <si>
    <t>tashaun</t>
  </si>
  <si>
    <t>14002343CF10A</t>
  </si>
  <si>
    <t>elijah bryant</t>
  </si>
  <si>
    <t>14015040CF10A</t>
  </si>
  <si>
    <t>15001898CF10A</t>
  </si>
  <si>
    <t>Del Pyrrolidinovalerophenone</t>
  </si>
  <si>
    <t>david merrick</t>
  </si>
  <si>
    <t>merrick</t>
  </si>
  <si>
    <t>09014646CF10A</t>
  </si>
  <si>
    <t>horace altuve</t>
  </si>
  <si>
    <t>altuve</t>
  </si>
  <si>
    <t>11008000CF10A</t>
  </si>
  <si>
    <t>ayub ali</t>
  </si>
  <si>
    <t>ayub</t>
  </si>
  <si>
    <t>frederick smith</t>
  </si>
  <si>
    <t>14005480CF10A</t>
  </si>
  <si>
    <t>edgardo nazario- cruz</t>
  </si>
  <si>
    <t>nazario- cruz</t>
  </si>
  <si>
    <t>terry cadet</t>
  </si>
  <si>
    <t>13010093CF10A</t>
  </si>
  <si>
    <t>13023405MM10A</t>
  </si>
  <si>
    <t>joseph ungerland</t>
  </si>
  <si>
    <t>ungerland</t>
  </si>
  <si>
    <t>13021902MM10A</t>
  </si>
  <si>
    <t>13016352CF10A</t>
  </si>
  <si>
    <t>alain guillaume</t>
  </si>
  <si>
    <t>14003304MM10A</t>
  </si>
  <si>
    <t>william taft</t>
  </si>
  <si>
    <t>14015563MM10A</t>
  </si>
  <si>
    <t>15000203MM20A</t>
  </si>
  <si>
    <t>wilmor meza</t>
  </si>
  <si>
    <t>wilmor</t>
  </si>
  <si>
    <t>14014640CF10A</t>
  </si>
  <si>
    <t>rohan barrett</t>
  </si>
  <si>
    <t>12015510CF10A</t>
  </si>
  <si>
    <t>keylin lamons</t>
  </si>
  <si>
    <t>keylin</t>
  </si>
  <si>
    <t>13013677CF10A</t>
  </si>
  <si>
    <t>14053486TC30A</t>
  </si>
  <si>
    <t>sharell heath</t>
  </si>
  <si>
    <t>sharell</t>
  </si>
  <si>
    <t>14000143CF10A</t>
  </si>
  <si>
    <t>14013961CF10A</t>
  </si>
  <si>
    <t>chartavious haughton</t>
  </si>
  <si>
    <t>chartavious</t>
  </si>
  <si>
    <t>14012010CF10A</t>
  </si>
  <si>
    <t>14012752CF10A</t>
  </si>
  <si>
    <t>raul enguita</t>
  </si>
  <si>
    <t>enguita</t>
  </si>
  <si>
    <t>13020652MM10A</t>
  </si>
  <si>
    <t>lonnie flores</t>
  </si>
  <si>
    <t>13015845CF10A</t>
  </si>
  <si>
    <t>13000900MM10A</t>
  </si>
  <si>
    <t>14011766CF10A</t>
  </si>
  <si>
    <t>14014174MM10A</t>
  </si>
  <si>
    <t>james turner</t>
  </si>
  <si>
    <t>11003249MO10A</t>
  </si>
  <si>
    <t>jeffery koski</t>
  </si>
  <si>
    <t>koski</t>
  </si>
  <si>
    <t>13005916CF10A</t>
  </si>
  <si>
    <t>14005575CF10A</t>
  </si>
  <si>
    <t>denisha smith</t>
  </si>
  <si>
    <t>denisha</t>
  </si>
  <si>
    <t>14010241CF10A</t>
  </si>
  <si>
    <t>14015765CF10A</t>
  </si>
  <si>
    <t>robert welch</t>
  </si>
  <si>
    <t>14011671CF10A</t>
  </si>
  <si>
    <t>bruce howard</t>
  </si>
  <si>
    <t>12000240CF10A</t>
  </si>
  <si>
    <t>jordan green</t>
  </si>
  <si>
    <t>13017933CF10A</t>
  </si>
  <si>
    <t>grantley nicholls</t>
  </si>
  <si>
    <t>grantley</t>
  </si>
  <si>
    <t>13004931MM10A</t>
  </si>
  <si>
    <t>13006772MM10A</t>
  </si>
  <si>
    <t>paul kuza</t>
  </si>
  <si>
    <t>kuza</t>
  </si>
  <si>
    <t>13007301CF10A</t>
  </si>
  <si>
    <t>14004589CF10A</t>
  </si>
  <si>
    <t>benedictihe rodrigues</t>
  </si>
  <si>
    <t>benedictihe</t>
  </si>
  <si>
    <t>rodrigues</t>
  </si>
  <si>
    <t>13009636MM10A</t>
  </si>
  <si>
    <t>juan molina</t>
  </si>
  <si>
    <t>14014264CF10A</t>
  </si>
  <si>
    <t>alvin williams</t>
  </si>
  <si>
    <t>13005616CF10A</t>
  </si>
  <si>
    <t>paris doe</t>
  </si>
  <si>
    <t>14016307CF10A</t>
  </si>
  <si>
    <t>eddie mosleyjr</t>
  </si>
  <si>
    <t>mosleyjr</t>
  </si>
  <si>
    <t>06028403TC10A</t>
  </si>
  <si>
    <t>mark keaty</t>
  </si>
  <si>
    <t>keaty</t>
  </si>
  <si>
    <t>13013296MM10A</t>
  </si>
  <si>
    <t>arvin singh</t>
  </si>
  <si>
    <t>arvin</t>
  </si>
  <si>
    <t>14010435CF10A</t>
  </si>
  <si>
    <t>denariuius shelton</t>
  </si>
  <si>
    <t>denariuius</t>
  </si>
  <si>
    <t>racquel lamons</t>
  </si>
  <si>
    <t>13023461MM10A</t>
  </si>
  <si>
    <t>terry buckhanan</t>
  </si>
  <si>
    <t>buckhanan</t>
  </si>
  <si>
    <t>13006209CF10A</t>
  </si>
  <si>
    <t>ilosela pharin</t>
  </si>
  <si>
    <t>ilosela</t>
  </si>
  <si>
    <t>pharin</t>
  </si>
  <si>
    <t>14007442MM10A</t>
  </si>
  <si>
    <t>nikisha philips</t>
  </si>
  <si>
    <t>nikisha</t>
  </si>
  <si>
    <t>ryan luzey</t>
  </si>
  <si>
    <t>luzey</t>
  </si>
  <si>
    <t>14007247CF10A</t>
  </si>
  <si>
    <t>15009090CF10A</t>
  </si>
  <si>
    <t>13002429MM10A</t>
  </si>
  <si>
    <t>13004481MM10A</t>
  </si>
  <si>
    <t>derrick livingston</t>
  </si>
  <si>
    <t>14017492MM10A</t>
  </si>
  <si>
    <t>15011564CF10A</t>
  </si>
  <si>
    <t>omar mattis</t>
  </si>
  <si>
    <t>14002375CF10A</t>
  </si>
  <si>
    <t>brittany king</t>
  </si>
  <si>
    <t>14004580CF10A</t>
  </si>
  <si>
    <t>14045942TC30A</t>
  </si>
  <si>
    <t>yuvis montalvan</t>
  </si>
  <si>
    <t>yuvis</t>
  </si>
  <si>
    <t>montalvan</t>
  </si>
  <si>
    <t>14011314MM10A</t>
  </si>
  <si>
    <t>alex santos</t>
  </si>
  <si>
    <t>13010020MM10A</t>
  </si>
  <si>
    <t>jordan monsalve</t>
  </si>
  <si>
    <t>monsalve</t>
  </si>
  <si>
    <t>13002013CF10A</t>
  </si>
  <si>
    <t>Deposit Item W/I/Defraud</t>
  </si>
  <si>
    <t>shawn oliver</t>
  </si>
  <si>
    <t>14004399CF10A</t>
  </si>
  <si>
    <t>14015451CF10A</t>
  </si>
  <si>
    <t>abraham mol</t>
  </si>
  <si>
    <t>mol</t>
  </si>
  <si>
    <t>charles johnson</t>
  </si>
  <si>
    <t>rolland mcfarlane</t>
  </si>
  <si>
    <t>rolland</t>
  </si>
  <si>
    <t>14008589CF10A</t>
  </si>
  <si>
    <t>15000159MM30A</t>
  </si>
  <si>
    <t>aleksander uvarov</t>
  </si>
  <si>
    <t>aleksander</t>
  </si>
  <si>
    <t>uvarov</t>
  </si>
  <si>
    <t>13001935CF10A</t>
  </si>
  <si>
    <t>tracey young</t>
  </si>
  <si>
    <t>13001978CF10A</t>
  </si>
  <si>
    <t>william bollmann</t>
  </si>
  <si>
    <t>bollmann</t>
  </si>
  <si>
    <t>14007465CF10A</t>
  </si>
  <si>
    <t>katrina burgess</t>
  </si>
  <si>
    <t>13006220CF10A</t>
  </si>
  <si>
    <t>14003837CF10A</t>
  </si>
  <si>
    <t>gemini manbeck</t>
  </si>
  <si>
    <t>gemini</t>
  </si>
  <si>
    <t>manbeck</t>
  </si>
  <si>
    <t>14013947MM10A</t>
  </si>
  <si>
    <t>judy latham</t>
  </si>
  <si>
    <t>latham</t>
  </si>
  <si>
    <t>13013787CF10A</t>
  </si>
  <si>
    <t>william miller</t>
  </si>
  <si>
    <t>tavoris walls</t>
  </si>
  <si>
    <t>tavoris</t>
  </si>
  <si>
    <t>johnny medina</t>
  </si>
  <si>
    <t>14008308CF10A</t>
  </si>
  <si>
    <t>Create/Poss/Use Fictitious Personal ID Info</t>
  </si>
  <si>
    <t>ronald scott</t>
  </si>
  <si>
    <t>13001626CF10A</t>
  </si>
  <si>
    <t>jimmy rivas</t>
  </si>
  <si>
    <t>14005503MM10A</t>
  </si>
  <si>
    <t>dennis gayle</t>
  </si>
  <si>
    <t>14016503CF10A</t>
  </si>
  <si>
    <t>zamoth clark</t>
  </si>
  <si>
    <t>zamoth</t>
  </si>
  <si>
    <t>13013394CF10A</t>
  </si>
  <si>
    <t>14005008CF10A</t>
  </si>
  <si>
    <t>15002778CF10A</t>
  </si>
  <si>
    <t>brian kelly</t>
  </si>
  <si>
    <t>14000798CF10A</t>
  </si>
  <si>
    <t>15002251CF10A</t>
  </si>
  <si>
    <t>sharonda peeples</t>
  </si>
  <si>
    <t>sharonda</t>
  </si>
  <si>
    <t>peeples</t>
  </si>
  <si>
    <t>carla myers</t>
  </si>
  <si>
    <t>13014447CF10A</t>
  </si>
  <si>
    <t>15011614CF10A</t>
  </si>
  <si>
    <t>ruthie tarver</t>
  </si>
  <si>
    <t>13012031CF10A</t>
  </si>
  <si>
    <t>willie turner</t>
  </si>
  <si>
    <t>14013210CF10A</t>
  </si>
  <si>
    <t>harley hines</t>
  </si>
  <si>
    <t>harley</t>
  </si>
  <si>
    <t>14017104CF10A</t>
  </si>
  <si>
    <t>lester betsy</t>
  </si>
  <si>
    <t>13017560CF10A</t>
  </si>
  <si>
    <t>john littman</t>
  </si>
  <si>
    <t>13001122CF10A</t>
  </si>
  <si>
    <t>joy gopaul-hilaire</t>
  </si>
  <si>
    <t>gopaul-hilaire</t>
  </si>
  <si>
    <t>jonathan dykstra</t>
  </si>
  <si>
    <t>dykstra</t>
  </si>
  <si>
    <t>michael savio</t>
  </si>
  <si>
    <t>savio</t>
  </si>
  <si>
    <t>14006829CF10A</t>
  </si>
  <si>
    <t>macauley ure</t>
  </si>
  <si>
    <t>macauley</t>
  </si>
  <si>
    <t>ure</t>
  </si>
  <si>
    <t>13014911MM10A</t>
  </si>
  <si>
    <t>mohammed hosan</t>
  </si>
  <si>
    <t>hosan</t>
  </si>
  <si>
    <t>14005715CF10A</t>
  </si>
  <si>
    <t>xavier mendez</t>
  </si>
  <si>
    <t>14007720CF10A</t>
  </si>
  <si>
    <t>deverlaude john</t>
  </si>
  <si>
    <t>deverlaude</t>
  </si>
  <si>
    <t>09014897MO10A</t>
  </si>
  <si>
    <t>hannah holt</t>
  </si>
  <si>
    <t>14009968CF10A</t>
  </si>
  <si>
    <t>tequila striggles</t>
  </si>
  <si>
    <t>tequila</t>
  </si>
  <si>
    <t>striggles</t>
  </si>
  <si>
    <t>14005335CF10A</t>
  </si>
  <si>
    <t>howard newman</t>
  </si>
  <si>
    <t>14007824MM10A</t>
  </si>
  <si>
    <t>cody thibault</t>
  </si>
  <si>
    <t>13009898CF10A</t>
  </si>
  <si>
    <t>16018211TC30A</t>
  </si>
  <si>
    <t>lance prevelhomme</t>
  </si>
  <si>
    <t>prevelhomme</t>
  </si>
  <si>
    <t>13011018CF10A</t>
  </si>
  <si>
    <t>15012356MM10A</t>
  </si>
  <si>
    <t>Making An Affray/Riot</t>
  </si>
  <si>
    <t>jarvis aaron</t>
  </si>
  <si>
    <t>14015289CF10A</t>
  </si>
  <si>
    <t>michael stenquist</t>
  </si>
  <si>
    <t>stenquist</t>
  </si>
  <si>
    <t>11020014CF10A</t>
  </si>
  <si>
    <t>16003902TC20A</t>
  </si>
  <si>
    <t>jamol edwards</t>
  </si>
  <si>
    <t>jamol</t>
  </si>
  <si>
    <t>13006153MM10A</t>
  </si>
  <si>
    <t>13013195CF10A</t>
  </si>
  <si>
    <t>joshua brown</t>
  </si>
  <si>
    <t>13004046CF10A</t>
  </si>
  <si>
    <t>vincent mayers</t>
  </si>
  <si>
    <t>mayers</t>
  </si>
  <si>
    <t>14007244CF10A</t>
  </si>
  <si>
    <t>edwidge bienaime</t>
  </si>
  <si>
    <t>edwidge</t>
  </si>
  <si>
    <t>13006485CF10A</t>
  </si>
  <si>
    <t>lisa clark</t>
  </si>
  <si>
    <t>13009875MM10A</t>
  </si>
  <si>
    <t>13014912CF10A</t>
  </si>
  <si>
    <t>16000771MM10A</t>
  </si>
  <si>
    <t>leighton thorpe</t>
  </si>
  <si>
    <t>11021337MM10A</t>
  </si>
  <si>
    <t>14011830TC10A</t>
  </si>
  <si>
    <t>silvio cuellar</t>
  </si>
  <si>
    <t>13001874CF10A</t>
  </si>
  <si>
    <t>monica byrnehenry</t>
  </si>
  <si>
    <t>byrnehenry</t>
  </si>
  <si>
    <t>13004290MM10A</t>
  </si>
  <si>
    <t>victor phillips</t>
  </si>
  <si>
    <t>13005590CF10A</t>
  </si>
  <si>
    <t>aurora sloan</t>
  </si>
  <si>
    <t>aurora</t>
  </si>
  <si>
    <t>13001786CF10A</t>
  </si>
  <si>
    <t>michael farrow</t>
  </si>
  <si>
    <t>13002399CF10A</t>
  </si>
  <si>
    <t>nathan billie</t>
  </si>
  <si>
    <t>14009927MM10A</t>
  </si>
  <si>
    <t>14000029CF10A</t>
  </si>
  <si>
    <t>falisha hall</t>
  </si>
  <si>
    <t>falisha</t>
  </si>
  <si>
    <t>13005626CF10A</t>
  </si>
  <si>
    <t>13010568CF10A</t>
  </si>
  <si>
    <t>marlon lopez</t>
  </si>
  <si>
    <t>14014129MU10A</t>
  </si>
  <si>
    <t>andre archat</t>
  </si>
  <si>
    <t>archat</t>
  </si>
  <si>
    <t>14003651CF10A</t>
  </si>
  <si>
    <t>scott starr</t>
  </si>
  <si>
    <t>13007523MM10A</t>
  </si>
  <si>
    <t>vince formosa</t>
  </si>
  <si>
    <t>vince</t>
  </si>
  <si>
    <t>formosa</t>
  </si>
  <si>
    <t>14012794MM10A</t>
  </si>
  <si>
    <t>santiago frontini</t>
  </si>
  <si>
    <t>frontini</t>
  </si>
  <si>
    <t>13004420CF10A</t>
  </si>
  <si>
    <t>sabrina dellinger</t>
  </si>
  <si>
    <t>dellinger</t>
  </si>
  <si>
    <t>13018336MM10A</t>
  </si>
  <si>
    <t>14000797MM30A</t>
  </si>
  <si>
    <t>michael brackney</t>
  </si>
  <si>
    <t>brackney</t>
  </si>
  <si>
    <t>13007326CF10A</t>
  </si>
  <si>
    <t>15000967MM20A</t>
  </si>
  <si>
    <t>everette munroe</t>
  </si>
  <si>
    <t>everette</t>
  </si>
  <si>
    <t>munroe</t>
  </si>
  <si>
    <t>14009792CF10A</t>
  </si>
  <si>
    <t>john paniccia</t>
  </si>
  <si>
    <t>paniccia</t>
  </si>
  <si>
    <t>13009392CF10A</t>
  </si>
  <si>
    <t>jerry jones</t>
  </si>
  <si>
    <t>14037012MU10A</t>
  </si>
  <si>
    <t>victor canas-rodriguez</t>
  </si>
  <si>
    <t>canas-rodriguez</t>
  </si>
  <si>
    <t>13022007MM10A</t>
  </si>
  <si>
    <t>paul casey</t>
  </si>
  <si>
    <t>14000853CF10A</t>
  </si>
  <si>
    <t>antonio davis</t>
  </si>
  <si>
    <t>14015857MM10A</t>
  </si>
  <si>
    <t>wayne evans</t>
  </si>
  <si>
    <t>13020883MM10A</t>
  </si>
  <si>
    <t>mitton dolcine</t>
  </si>
  <si>
    <t>mitton</t>
  </si>
  <si>
    <t>dolcine</t>
  </si>
  <si>
    <t>14004232MM10A</t>
  </si>
  <si>
    <t>horace hewitt</t>
  </si>
  <si>
    <t>14018029MM10A</t>
  </si>
  <si>
    <t>pedro gonzalez</t>
  </si>
  <si>
    <t>javon darby</t>
  </si>
  <si>
    <t>13012538CF10A</t>
  </si>
  <si>
    <t>13013500CF10A</t>
  </si>
  <si>
    <t>jose acevedo</t>
  </si>
  <si>
    <t>14014618MM10A</t>
  </si>
  <si>
    <t>sean watelski</t>
  </si>
  <si>
    <t>watelski</t>
  </si>
  <si>
    <t>13022223MM10A</t>
  </si>
  <si>
    <t>ernst solon</t>
  </si>
  <si>
    <t>ernst</t>
  </si>
  <si>
    <t>solon</t>
  </si>
  <si>
    <t>14012740CF10A</t>
  </si>
  <si>
    <t>tiffany may</t>
  </si>
  <si>
    <t>13017088CF10A</t>
  </si>
  <si>
    <t>justin burgess</t>
  </si>
  <si>
    <t>13014866CF10A</t>
  </si>
  <si>
    <t>14001453MM20A</t>
  </si>
  <si>
    <t>ellena zaharis</t>
  </si>
  <si>
    <t>ellena</t>
  </si>
  <si>
    <t>zaharis</t>
  </si>
  <si>
    <t>13022527MM10A</t>
  </si>
  <si>
    <t>courtney larkins</t>
  </si>
  <si>
    <t>14011348CF10A</t>
  </si>
  <si>
    <t>14014293CF10A</t>
  </si>
  <si>
    <t>brandee oliver</t>
  </si>
  <si>
    <t>brandee</t>
  </si>
  <si>
    <t>14015291CF10A</t>
  </si>
  <si>
    <t>andre cox</t>
  </si>
  <si>
    <t>14008083CF10A</t>
  </si>
  <si>
    <t>14010942CF10A</t>
  </si>
  <si>
    <t>axel inostroza</t>
  </si>
  <si>
    <t>axel</t>
  </si>
  <si>
    <t>inostroza</t>
  </si>
  <si>
    <t>14004650CF10A</t>
  </si>
  <si>
    <t>niki stinson</t>
  </si>
  <si>
    <t>niki</t>
  </si>
  <si>
    <t>13003770MM10A</t>
  </si>
  <si>
    <t>13005926MM10A</t>
  </si>
  <si>
    <t>elias dasilva</t>
  </si>
  <si>
    <t>14003977MU10A</t>
  </si>
  <si>
    <t>patrick johnson</t>
  </si>
  <si>
    <t>14004958CF10A</t>
  </si>
  <si>
    <t>maxwell mompremier</t>
  </si>
  <si>
    <t>christian loperena</t>
  </si>
  <si>
    <t>loperena</t>
  </si>
  <si>
    <t>14011064MM10A</t>
  </si>
  <si>
    <t>johnny dor</t>
  </si>
  <si>
    <t>14002598CF10A</t>
  </si>
  <si>
    <t>16000967CF10A</t>
  </si>
  <si>
    <t>leon noel</t>
  </si>
  <si>
    <t>13010790CF10A</t>
  </si>
  <si>
    <t>alexander hightower</t>
  </si>
  <si>
    <t>13001639CF10A</t>
  </si>
  <si>
    <t>waldy guillaume</t>
  </si>
  <si>
    <t>waldy</t>
  </si>
  <si>
    <t>anthony thompson</t>
  </si>
  <si>
    <t>13005691CF10A</t>
  </si>
  <si>
    <t>15005154CF10A</t>
  </si>
  <si>
    <t>everton brown</t>
  </si>
  <si>
    <t>13004108CF10A</t>
  </si>
  <si>
    <t>14004044CF10A</t>
  </si>
  <si>
    <t>15003155MM10A</t>
  </si>
  <si>
    <t>sydonie person</t>
  </si>
  <si>
    <t>sydonie</t>
  </si>
  <si>
    <t>person</t>
  </si>
  <si>
    <t>13000466MM10A</t>
  </si>
  <si>
    <t>13009649TC30A</t>
  </si>
  <si>
    <t>wayne taylor</t>
  </si>
  <si>
    <t>14008606CF10A</t>
  </si>
  <si>
    <t>hannahlelh bowen-dixon</t>
  </si>
  <si>
    <t>hannahlelh</t>
  </si>
  <si>
    <t>bowen-dixon</t>
  </si>
  <si>
    <t>13017178CF10A</t>
  </si>
  <si>
    <t>jeffrey worthy</t>
  </si>
  <si>
    <t>13004154CF10A</t>
  </si>
  <si>
    <t>osbel torresmarrero</t>
  </si>
  <si>
    <t>osbel</t>
  </si>
  <si>
    <t>torresmarrero</t>
  </si>
  <si>
    <t>14016801CF10A</t>
  </si>
  <si>
    <t>13007259CF10A</t>
  </si>
  <si>
    <t>oscar maldonado</t>
  </si>
  <si>
    <t>13001190MM10A</t>
  </si>
  <si>
    <t>athlene jacquette</t>
  </si>
  <si>
    <t>athlene</t>
  </si>
  <si>
    <t>jacquette</t>
  </si>
  <si>
    <t>sergey bortnovskiy</t>
  </si>
  <si>
    <t>sergey</t>
  </si>
  <si>
    <t>bortnovskiy</t>
  </si>
  <si>
    <t>13004210CF10A</t>
  </si>
  <si>
    <t>korim comesana</t>
  </si>
  <si>
    <t>korim</t>
  </si>
  <si>
    <t>comesana</t>
  </si>
  <si>
    <t>13005194MM10A</t>
  </si>
  <si>
    <t>vivian roberts</t>
  </si>
  <si>
    <t>14005514MM10A</t>
  </si>
  <si>
    <t>michael dillon</t>
  </si>
  <si>
    <t>13023032MM10A</t>
  </si>
  <si>
    <t>15013059CF10A</t>
  </si>
  <si>
    <t>nadia vassell-gowdie</t>
  </si>
  <si>
    <t>vassell-gowdie</t>
  </si>
  <si>
    <t>14007043MM10A</t>
  </si>
  <si>
    <t>timothy hawkins</t>
  </si>
  <si>
    <t>14029125TC10A</t>
  </si>
  <si>
    <t>reginald martin</t>
  </si>
  <si>
    <t>13007791MM10A</t>
  </si>
  <si>
    <t>jessy picard</t>
  </si>
  <si>
    <t>jessy</t>
  </si>
  <si>
    <t>13000871CF10A</t>
  </si>
  <si>
    <t>13012307TC10A</t>
  </si>
  <si>
    <t>larry jackson</t>
  </si>
  <si>
    <t>14009695CF10A</t>
  </si>
  <si>
    <t>ralph davila</t>
  </si>
  <si>
    <t>alejandrina cabrera</t>
  </si>
  <si>
    <t>alejandrina</t>
  </si>
  <si>
    <t>14016856CF10A</t>
  </si>
  <si>
    <t>gerardo gomez</t>
  </si>
  <si>
    <t>14017918MM10A</t>
  </si>
  <si>
    <t>moses marcelin</t>
  </si>
  <si>
    <t>13006706CF10A</t>
  </si>
  <si>
    <t>fawnne sommer</t>
  </si>
  <si>
    <t>fawnne</t>
  </si>
  <si>
    <t>sommer</t>
  </si>
  <si>
    <t>14017340MM10A</t>
  </si>
  <si>
    <t>13005759CF10A</t>
  </si>
  <si>
    <t>kenneth hicks</t>
  </si>
  <si>
    <t>13001435MM10A</t>
  </si>
  <si>
    <t>13013290CF10A</t>
  </si>
  <si>
    <t>13021115MM10A</t>
  </si>
  <si>
    <t>andres kroboth</t>
  </si>
  <si>
    <t>kroboth</t>
  </si>
  <si>
    <t>13011784CF10A</t>
  </si>
  <si>
    <t>13013616CF10A</t>
  </si>
  <si>
    <t>14004410CF10A</t>
  </si>
  <si>
    <t>14016220CF10A</t>
  </si>
  <si>
    <t>brandon chasteen</t>
  </si>
  <si>
    <t>chasteen</t>
  </si>
  <si>
    <t>frederick mcfadden</t>
  </si>
  <si>
    <t>13005125CF10A</t>
  </si>
  <si>
    <t>15016365CF10A</t>
  </si>
  <si>
    <t>calvin lewis</t>
  </si>
  <si>
    <t>14041921MU10A</t>
  </si>
  <si>
    <t>14016873MM10A</t>
  </si>
  <si>
    <t>stanley ulysse</t>
  </si>
  <si>
    <t>ulysse</t>
  </si>
  <si>
    <t>14003447CF10A</t>
  </si>
  <si>
    <t>joseph cole</t>
  </si>
  <si>
    <t>13017029CF10A</t>
  </si>
  <si>
    <t>14048277TC40A</t>
  </si>
  <si>
    <t>15016266CF10A</t>
  </si>
  <si>
    <t>nyisha register</t>
  </si>
  <si>
    <t>nyisha</t>
  </si>
  <si>
    <t>13009080MM10A</t>
  </si>
  <si>
    <t>14004368MM10A</t>
  </si>
  <si>
    <t>jermaine shepard</t>
  </si>
  <si>
    <t>14017807MM10A</t>
  </si>
  <si>
    <t>donato dalrymple</t>
  </si>
  <si>
    <t>donato</t>
  </si>
  <si>
    <t>dalrymple</t>
  </si>
  <si>
    <t>andrew robinson</t>
  </si>
  <si>
    <t>13010913CF10A</t>
  </si>
  <si>
    <t>nicholas alvarez</t>
  </si>
  <si>
    <t>13004239CF10A</t>
  </si>
  <si>
    <t>muhammad iqubal</t>
  </si>
  <si>
    <t>iqubal</t>
  </si>
  <si>
    <t>brandom walden</t>
  </si>
  <si>
    <t>brandom</t>
  </si>
  <si>
    <t>12008876CF10A</t>
  </si>
  <si>
    <t>raekwon pardo</t>
  </si>
  <si>
    <t>raekwon</t>
  </si>
  <si>
    <t>13011651CF10A</t>
  </si>
  <si>
    <t>14004427MM10A</t>
  </si>
  <si>
    <t>mariorly leon</t>
  </si>
  <si>
    <t>mariorly</t>
  </si>
  <si>
    <t>14000094CF10A</t>
  </si>
  <si>
    <t>elaine kepke</t>
  </si>
  <si>
    <t>elaine</t>
  </si>
  <si>
    <t>kepke</t>
  </si>
  <si>
    <t>13000910MM10A</t>
  </si>
  <si>
    <t>david butts</t>
  </si>
  <si>
    <t>butts</t>
  </si>
  <si>
    <t>13017828CF10A</t>
  </si>
  <si>
    <t>curtis sneed</t>
  </si>
  <si>
    <t>christopher brooks</t>
  </si>
  <si>
    <t>14011223MM10A</t>
  </si>
  <si>
    <t>15008150CF10A</t>
  </si>
  <si>
    <t>alex myers</t>
  </si>
  <si>
    <t>14053063TC20A</t>
  </si>
  <si>
    <t>merville vaughn</t>
  </si>
  <si>
    <t>merville</t>
  </si>
  <si>
    <t>14007783CF10A</t>
  </si>
  <si>
    <t>16000650MM40A</t>
  </si>
  <si>
    <t>stephon billion</t>
  </si>
  <si>
    <t>billion</t>
  </si>
  <si>
    <t>14000165CF10A</t>
  </si>
  <si>
    <t>keesha watson</t>
  </si>
  <si>
    <t>keesha</t>
  </si>
  <si>
    <t>14000200MM10A</t>
  </si>
  <si>
    <t>mohamed elmoutawayei</t>
  </si>
  <si>
    <t>elmoutawayei</t>
  </si>
  <si>
    <t>10006095CF10A</t>
  </si>
  <si>
    <t>ludovino anderson</t>
  </si>
  <si>
    <t>ludovino</t>
  </si>
  <si>
    <t>13006624MM10A</t>
  </si>
  <si>
    <t>carlos curi</t>
  </si>
  <si>
    <t>curi</t>
  </si>
  <si>
    <t>09011818CF10A</t>
  </si>
  <si>
    <t>derrian bracey</t>
  </si>
  <si>
    <t>derrian</t>
  </si>
  <si>
    <t>bracey</t>
  </si>
  <si>
    <t>13009342MM10A</t>
  </si>
  <si>
    <t>peter hoofatt</t>
  </si>
  <si>
    <t>hoofatt</t>
  </si>
  <si>
    <t>13006324CF10A</t>
  </si>
  <si>
    <t>13011115CF10A</t>
  </si>
  <si>
    <t>feddy salvant</t>
  </si>
  <si>
    <t>feddy</t>
  </si>
  <si>
    <t>salvant</t>
  </si>
  <si>
    <t>13007653MM10A</t>
  </si>
  <si>
    <t>terrashika dowling</t>
  </si>
  <si>
    <t>terrashika</t>
  </si>
  <si>
    <t>dowling</t>
  </si>
  <si>
    <t>12010889CF10A</t>
  </si>
  <si>
    <t>tony noralus</t>
  </si>
  <si>
    <t>13007061CF10A</t>
  </si>
  <si>
    <t>matthew cleveland</t>
  </si>
  <si>
    <t>14009245CF10A</t>
  </si>
  <si>
    <t>bryon wright</t>
  </si>
  <si>
    <t>12026208MM10A</t>
  </si>
  <si>
    <t>brianna hightower</t>
  </si>
  <si>
    <t>14010246CF10A</t>
  </si>
  <si>
    <t>kenneth gorham</t>
  </si>
  <si>
    <t>gorham</t>
  </si>
  <si>
    <t>14000628CF10A</t>
  </si>
  <si>
    <t>13013405CF10A</t>
  </si>
  <si>
    <t>Domestic Battery By Stran</t>
  </si>
  <si>
    <t>jeanette thompson</t>
  </si>
  <si>
    <t>jeanette</t>
  </si>
  <si>
    <t>stevie sheffield</t>
  </si>
  <si>
    <t>13002256CF10A</t>
  </si>
  <si>
    <t>michael dalo</t>
  </si>
  <si>
    <t>dalo</t>
  </si>
  <si>
    <t>eboney federick</t>
  </si>
  <si>
    <t>eboney</t>
  </si>
  <si>
    <t>13017998CF10A</t>
  </si>
  <si>
    <t>14000335MM20A</t>
  </si>
  <si>
    <t>estella belmont</t>
  </si>
  <si>
    <t>estella</t>
  </si>
  <si>
    <t>belmont</t>
  </si>
  <si>
    <t>13007125MM10A</t>
  </si>
  <si>
    <t>14007679TC20A</t>
  </si>
  <si>
    <t>rebecca robinson</t>
  </si>
  <si>
    <t>13015252CF10A</t>
  </si>
  <si>
    <t>terrance marino</t>
  </si>
  <si>
    <t>13004352CF10A</t>
  </si>
  <si>
    <t>julian richardson</t>
  </si>
  <si>
    <t>13006232MM10A</t>
  </si>
  <si>
    <t>14074766TC20A</t>
  </si>
  <si>
    <t>lorenzo murdock</t>
  </si>
  <si>
    <t>13004145CF10A</t>
  </si>
  <si>
    <t>14003629MM10A</t>
  </si>
  <si>
    <t>vanessa wilson</t>
  </si>
  <si>
    <t>13002441CF10A</t>
  </si>
  <si>
    <t>jeremiah douse</t>
  </si>
  <si>
    <t>13012947CF10A</t>
  </si>
  <si>
    <t>tevin montgomery</t>
  </si>
  <si>
    <t>13000149CF10A</t>
  </si>
  <si>
    <t>lashawn boles</t>
  </si>
  <si>
    <t>13016335CF10A</t>
  </si>
  <si>
    <t>cory jones</t>
  </si>
  <si>
    <t>14001369CF10A</t>
  </si>
  <si>
    <t>ward sheridan</t>
  </si>
  <si>
    <t>14004440CF10A</t>
  </si>
  <si>
    <t>robert schmidt</t>
  </si>
  <si>
    <t>13015191CF10A</t>
  </si>
  <si>
    <t>16000524CF10A</t>
  </si>
  <si>
    <t>jose roldan</t>
  </si>
  <si>
    <t>13018144MM10A</t>
  </si>
  <si>
    <t>adam adams</t>
  </si>
  <si>
    <t>13001592MM10A</t>
  </si>
  <si>
    <t>stephen bassett</t>
  </si>
  <si>
    <t>bassett</t>
  </si>
  <si>
    <t>14006472CF10A</t>
  </si>
  <si>
    <t>jeremy wiggins</t>
  </si>
  <si>
    <t>14000090CF10A</t>
  </si>
  <si>
    <t>14010600MM10A</t>
  </si>
  <si>
    <t>steven koliske</t>
  </si>
  <si>
    <t>koliske</t>
  </si>
  <si>
    <t>13013781CF10A</t>
  </si>
  <si>
    <t>13001885CF10A</t>
  </si>
  <si>
    <t>glenn barrett</t>
  </si>
  <si>
    <t>14004349CF10A</t>
  </si>
  <si>
    <t>15000296MM20A</t>
  </si>
  <si>
    <t>alonzo hepburn</t>
  </si>
  <si>
    <t>14000251CF10A</t>
  </si>
  <si>
    <t>14006385CF10A</t>
  </si>
  <si>
    <t>14014340CF10A</t>
  </si>
  <si>
    <t>amanda jace</t>
  </si>
  <si>
    <t>jace</t>
  </si>
  <si>
    <t>14010083MM10A</t>
  </si>
  <si>
    <t>15025692TC40A</t>
  </si>
  <si>
    <t>orysya romanyuk</t>
  </si>
  <si>
    <t>orysya</t>
  </si>
  <si>
    <t>romanyuk</t>
  </si>
  <si>
    <t>14040274MU10A</t>
  </si>
  <si>
    <t>edwin moralesherrera</t>
  </si>
  <si>
    <t>moralesherrera</t>
  </si>
  <si>
    <t>13002029MM10A</t>
  </si>
  <si>
    <t>abilio alvarez</t>
  </si>
  <si>
    <t>abilio</t>
  </si>
  <si>
    <t>14009830CF10A</t>
  </si>
  <si>
    <t>khadijha parker</t>
  </si>
  <si>
    <t>khadijha</t>
  </si>
  <si>
    <t>13017892CF10A</t>
  </si>
  <si>
    <t>thomas freel</t>
  </si>
  <si>
    <t>freel</t>
  </si>
  <si>
    <t>14004022CF10A</t>
  </si>
  <si>
    <t>15006181MM10A</t>
  </si>
  <si>
    <t>charles scott</t>
  </si>
  <si>
    <t>13011274CF10A</t>
  </si>
  <si>
    <t>dashawniese rainey</t>
  </si>
  <si>
    <t>dashawniese</t>
  </si>
  <si>
    <t>rainey</t>
  </si>
  <si>
    <t>13002207CF10A</t>
  </si>
  <si>
    <t>13006150CF10A</t>
  </si>
  <si>
    <t>13010819MM10A</t>
  </si>
  <si>
    <t>adam clark</t>
  </si>
  <si>
    <t>14000018CF10A</t>
  </si>
  <si>
    <t>cody allencoveyou</t>
  </si>
  <si>
    <t>allencoveyou</t>
  </si>
  <si>
    <t>14004452CF10A</t>
  </si>
  <si>
    <t>michael walker</t>
  </si>
  <si>
    <t>14003983CF10A</t>
  </si>
  <si>
    <t>14003651MM10A</t>
  </si>
  <si>
    <t>rodrick phillips</t>
  </si>
  <si>
    <t>13003941MM10A</t>
  </si>
  <si>
    <t>13004477CF10A</t>
  </si>
  <si>
    <t>patrick hamilton</t>
  </si>
  <si>
    <t>13013317CF10A</t>
  </si>
  <si>
    <t>raymond hernandez</t>
  </si>
  <si>
    <t>13009569MM10A</t>
  </si>
  <si>
    <t>14086081TC30A</t>
  </si>
  <si>
    <t>dieuseul pierre-gilles</t>
  </si>
  <si>
    <t>pierre-gilles</t>
  </si>
  <si>
    <t>14014708MM10A</t>
  </si>
  <si>
    <t>scott lomagistro</t>
  </si>
  <si>
    <t>lomagistro</t>
  </si>
  <si>
    <t>12018116MM10A</t>
  </si>
  <si>
    <t>chin yan</t>
  </si>
  <si>
    <t>14000455CF10A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</si>
</sst>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00000000"/>
    <numFmt numFmtId="166" formatCode="0.0000000"/>
  </numFmts>
  <fonts count="3" x14ac:knownFonts="1">
    <font>
      <sz val="10"/>
      <name val="Arial"/>
    </font>
    <font>
      <u/>
      <sz val="10"/>
      <color theme="10"/>
      <name val="Arial"/>
    </font>
    <font>
      <u/>
      <sz val="10"/>
      <color theme="11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</borders>
  <cellStyleXfs count="35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Border="1"/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applyFill="1" applyBorder="1"/>
    <xf numFmtId="0" fontId="0" fillId="0" borderId="1" xfId="0" applyBorder="1"/>
    <xf numFmtId="164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165" fontId="0" fillId="0" borderId="0" xfId="0" applyNumberFormat="1"/>
    <xf numFmtId="165" fontId="0" fillId="0" borderId="4" xfId="0" applyNumberFormat="1" applyBorder="1"/>
    <xf numFmtId="0" fontId="0" fillId="0" borderId="4" xfId="0" applyBorder="1" applyAlignment="1">
      <alignment wrapText="1"/>
    </xf>
    <xf numFmtId="166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 applyAlignment="1">
      <alignment wrapText="1"/>
    </xf>
    <xf numFmtId="0" fontId="0" fillId="0" borderId="0" xfId="0" applyAlignment="1">
      <alignment horizontal="left" wrapText="1"/>
    </xf>
    <xf numFmtId="0" fontId="0" fillId="0" borderId="2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righ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14" fontId="0" fillId="0" borderId="0" xfId="0" applyNumberFormat="1"/>
    <xf numFmtId="22" fontId="0" fillId="0" borderId="0" xfId="0" applyNumberFormat="1"/>
  </cellXfs>
  <cellStyles count="3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Normal" xfId="0" builtinId="0"/>
  </cellStyles>
  <dxfs count="3">
    <dxf>
      <alignment wrapText="1" readingOrder="0"/>
    </dxf>
    <dxf>
      <alignment wrapText="1" readingOrder="0"/>
    </dxf>
    <dxf>
      <alignment wrapText="1"/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'Chi-Square Goodness-of-Fit Test'!$B$2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'Chi-Square Goodness-of-Fit Test'!$C$1:$D$1</c:f>
              <c:strCache>
                <c:ptCount val="2"/>
                <c:pt idx="0">
                  <c:v>Observed N</c:v>
                </c:pt>
                <c:pt idx="1">
                  <c:v>Expected N</c:v>
                </c:pt>
              </c:strCache>
            </c:strRef>
          </c:cat>
          <c:val>
            <c:numRef>
              <c:f>'Chi-Square Goodness-of-Fit Test'!$C$2:$D$2</c:f>
              <c:numCache>
                <c:formatCode>General</c:formatCode>
                <c:ptCount val="2"/>
                <c:pt idx="0">
                  <c:v>63</c:v>
                </c:pt>
                <c:pt idx="1">
                  <c:v>84.5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B4-498C-8438-BD48EEA30264}"/>
            </c:ext>
          </c:extLst>
        </c:ser>
        <c:ser>
          <c:idx val="1"/>
          <c:order val="1"/>
          <c:tx>
            <c:strRef>
              <c:f>'Chi-Square Goodness-of-Fit Test'!$B$3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'Chi-Square Goodness-of-Fit Test'!$C$1:$D$1</c:f>
              <c:strCache>
                <c:ptCount val="2"/>
                <c:pt idx="0">
                  <c:v>Observed N</c:v>
                </c:pt>
                <c:pt idx="1">
                  <c:v>Expected N</c:v>
                </c:pt>
              </c:strCache>
            </c:strRef>
          </c:cat>
          <c:val>
            <c:numRef>
              <c:f>'Chi-Square Goodness-of-Fit Test'!$C$3:$D$3</c:f>
              <c:numCache>
                <c:formatCode>General</c:formatCode>
                <c:ptCount val="2"/>
                <c:pt idx="0">
                  <c:v>106</c:v>
                </c:pt>
                <c:pt idx="1">
                  <c:v>84.5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B4-498C-8438-BD48EEA30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5932480"/>
        <c:axId val="2145935408"/>
      </c:barChart>
      <c:catAx>
        <c:axId val="2145932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45935408"/>
        <c:crosses val="autoZero"/>
        <c:auto val="1"/>
        <c:lblAlgn val="ctr"/>
        <c:lblOffset val="100"/>
        <c:noMultiLvlLbl val="0"/>
      </c:catAx>
      <c:valAx>
        <c:axId val="2145935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932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Classroom Community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'Bivariate Regression'!$C$1</c:f>
              <c:strCache>
                <c:ptCount val="1"/>
                <c:pt idx="0">
                  <c:v>c_community (y)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2"/>
            <c:spPr>
              <a:solidFill>
                <a:schemeClr val="tx1">
                  <a:lumMod val="95000"/>
                  <a:lumOff val="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'Bivariate Regression'!$B$2:$B$169</c:f>
              <c:numCache>
                <c:formatCode>General</c:formatCode>
                <c:ptCount val="168"/>
                <c:pt idx="0">
                  <c:v>7</c:v>
                </c:pt>
                <c:pt idx="1">
                  <c:v>7</c:v>
                </c:pt>
                <c:pt idx="2">
                  <c:v>5</c:v>
                </c:pt>
                <c:pt idx="3">
                  <c:v>7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6</c:v>
                </c:pt>
                <c:pt idx="12">
                  <c:v>9</c:v>
                </c:pt>
                <c:pt idx="13">
                  <c:v>2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7</c:v>
                </c:pt>
                <c:pt idx="18">
                  <c:v>4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5</c:v>
                </c:pt>
                <c:pt idx="23">
                  <c:v>7</c:v>
                </c:pt>
                <c:pt idx="24">
                  <c:v>3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6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2</c:v>
                </c:pt>
                <c:pt idx="33">
                  <c:v>5</c:v>
                </c:pt>
                <c:pt idx="34">
                  <c:v>9</c:v>
                </c:pt>
                <c:pt idx="35">
                  <c:v>8</c:v>
                </c:pt>
                <c:pt idx="36">
                  <c:v>9</c:v>
                </c:pt>
                <c:pt idx="37">
                  <c:v>8</c:v>
                </c:pt>
                <c:pt idx="38">
                  <c:v>7</c:v>
                </c:pt>
                <c:pt idx="39">
                  <c:v>2</c:v>
                </c:pt>
                <c:pt idx="40">
                  <c:v>7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8</c:v>
                </c:pt>
                <c:pt idx="45">
                  <c:v>6</c:v>
                </c:pt>
                <c:pt idx="46">
                  <c:v>4</c:v>
                </c:pt>
                <c:pt idx="47">
                  <c:v>6</c:v>
                </c:pt>
                <c:pt idx="48">
                  <c:v>8</c:v>
                </c:pt>
                <c:pt idx="49">
                  <c:v>5</c:v>
                </c:pt>
                <c:pt idx="50">
                  <c:v>7</c:v>
                </c:pt>
                <c:pt idx="51">
                  <c:v>8</c:v>
                </c:pt>
                <c:pt idx="52">
                  <c:v>3</c:v>
                </c:pt>
                <c:pt idx="53">
                  <c:v>8</c:v>
                </c:pt>
                <c:pt idx="54">
                  <c:v>8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4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5</c:v>
                </c:pt>
                <c:pt idx="69">
                  <c:v>7</c:v>
                </c:pt>
                <c:pt idx="70">
                  <c:v>6</c:v>
                </c:pt>
                <c:pt idx="71">
                  <c:v>2</c:v>
                </c:pt>
                <c:pt idx="72">
                  <c:v>5</c:v>
                </c:pt>
                <c:pt idx="73">
                  <c:v>7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5</c:v>
                </c:pt>
                <c:pt idx="79">
                  <c:v>3</c:v>
                </c:pt>
                <c:pt idx="80">
                  <c:v>7</c:v>
                </c:pt>
                <c:pt idx="81">
                  <c:v>6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9</c:v>
                </c:pt>
                <c:pt idx="91">
                  <c:v>8</c:v>
                </c:pt>
                <c:pt idx="92">
                  <c:v>7</c:v>
                </c:pt>
                <c:pt idx="93">
                  <c:v>9</c:v>
                </c:pt>
                <c:pt idx="94">
                  <c:v>8</c:v>
                </c:pt>
                <c:pt idx="95">
                  <c:v>9</c:v>
                </c:pt>
                <c:pt idx="96">
                  <c:v>7</c:v>
                </c:pt>
                <c:pt idx="97">
                  <c:v>9</c:v>
                </c:pt>
                <c:pt idx="98">
                  <c:v>9</c:v>
                </c:pt>
                <c:pt idx="99">
                  <c:v>8</c:v>
                </c:pt>
                <c:pt idx="100">
                  <c:v>8.5</c:v>
                </c:pt>
                <c:pt idx="101">
                  <c:v>7</c:v>
                </c:pt>
                <c:pt idx="102">
                  <c:v>6</c:v>
                </c:pt>
                <c:pt idx="103">
                  <c:v>9</c:v>
                </c:pt>
                <c:pt idx="104">
                  <c:v>3</c:v>
                </c:pt>
                <c:pt idx="105">
                  <c:v>8</c:v>
                </c:pt>
                <c:pt idx="106">
                  <c:v>7</c:v>
                </c:pt>
                <c:pt idx="107">
                  <c:v>6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8</c:v>
                </c:pt>
                <c:pt idx="112">
                  <c:v>5</c:v>
                </c:pt>
                <c:pt idx="113">
                  <c:v>7</c:v>
                </c:pt>
                <c:pt idx="114">
                  <c:v>9</c:v>
                </c:pt>
                <c:pt idx="115">
                  <c:v>7</c:v>
                </c:pt>
                <c:pt idx="116">
                  <c:v>4</c:v>
                </c:pt>
                <c:pt idx="117">
                  <c:v>8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6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7</c:v>
                </c:pt>
                <c:pt idx="130">
                  <c:v>6</c:v>
                </c:pt>
                <c:pt idx="131">
                  <c:v>4</c:v>
                </c:pt>
                <c:pt idx="132">
                  <c:v>9</c:v>
                </c:pt>
                <c:pt idx="133">
                  <c:v>7</c:v>
                </c:pt>
                <c:pt idx="134">
                  <c:v>7</c:v>
                </c:pt>
                <c:pt idx="135">
                  <c:v>9</c:v>
                </c:pt>
                <c:pt idx="136">
                  <c:v>7</c:v>
                </c:pt>
                <c:pt idx="137">
                  <c:v>8</c:v>
                </c:pt>
                <c:pt idx="138">
                  <c:v>7</c:v>
                </c:pt>
                <c:pt idx="139">
                  <c:v>6</c:v>
                </c:pt>
                <c:pt idx="140">
                  <c:v>8</c:v>
                </c:pt>
                <c:pt idx="141">
                  <c:v>9</c:v>
                </c:pt>
                <c:pt idx="142">
                  <c:v>1</c:v>
                </c:pt>
                <c:pt idx="143">
                  <c:v>9</c:v>
                </c:pt>
                <c:pt idx="144">
                  <c:v>5</c:v>
                </c:pt>
                <c:pt idx="145">
                  <c:v>9</c:v>
                </c:pt>
                <c:pt idx="146">
                  <c:v>6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5</c:v>
                </c:pt>
                <c:pt idx="152">
                  <c:v>7</c:v>
                </c:pt>
                <c:pt idx="153">
                  <c:v>8</c:v>
                </c:pt>
                <c:pt idx="154">
                  <c:v>2</c:v>
                </c:pt>
                <c:pt idx="155">
                  <c:v>6</c:v>
                </c:pt>
                <c:pt idx="156">
                  <c:v>7</c:v>
                </c:pt>
                <c:pt idx="157">
                  <c:v>4</c:v>
                </c:pt>
                <c:pt idx="158">
                  <c:v>8</c:v>
                </c:pt>
                <c:pt idx="159">
                  <c:v>2</c:v>
                </c:pt>
                <c:pt idx="160">
                  <c:v>7</c:v>
                </c:pt>
                <c:pt idx="161">
                  <c:v>8</c:v>
                </c:pt>
                <c:pt idx="162">
                  <c:v>7</c:v>
                </c:pt>
                <c:pt idx="163">
                  <c:v>4</c:v>
                </c:pt>
                <c:pt idx="164">
                  <c:v>8</c:v>
                </c:pt>
                <c:pt idx="165">
                  <c:v>7</c:v>
                </c:pt>
                <c:pt idx="166">
                  <c:v>6</c:v>
                </c:pt>
                <c:pt idx="167">
                  <c:v>2</c:v>
                </c:pt>
              </c:numCache>
            </c:numRef>
          </c:xVal>
          <c:yVal>
            <c:numRef>
              <c:f>'Bivariate Regression'!$C$2:$C$169</c:f>
              <c:numCache>
                <c:formatCode>General</c:formatCode>
                <c:ptCount val="168"/>
                <c:pt idx="0">
                  <c:v>23</c:v>
                </c:pt>
                <c:pt idx="1">
                  <c:v>22</c:v>
                </c:pt>
                <c:pt idx="2">
                  <c:v>23</c:v>
                </c:pt>
                <c:pt idx="3">
                  <c:v>23</c:v>
                </c:pt>
                <c:pt idx="4">
                  <c:v>22</c:v>
                </c:pt>
                <c:pt idx="5">
                  <c:v>32</c:v>
                </c:pt>
                <c:pt idx="6">
                  <c:v>24</c:v>
                </c:pt>
                <c:pt idx="7">
                  <c:v>22</c:v>
                </c:pt>
                <c:pt idx="8">
                  <c:v>28</c:v>
                </c:pt>
                <c:pt idx="9">
                  <c:v>25</c:v>
                </c:pt>
                <c:pt idx="10">
                  <c:v>22</c:v>
                </c:pt>
                <c:pt idx="11">
                  <c:v>23</c:v>
                </c:pt>
                <c:pt idx="12">
                  <c:v>33</c:v>
                </c:pt>
                <c:pt idx="13">
                  <c:v>19</c:v>
                </c:pt>
                <c:pt idx="14">
                  <c:v>38</c:v>
                </c:pt>
                <c:pt idx="15">
                  <c:v>27</c:v>
                </c:pt>
                <c:pt idx="16">
                  <c:v>19</c:v>
                </c:pt>
                <c:pt idx="17">
                  <c:v>24</c:v>
                </c:pt>
                <c:pt idx="18">
                  <c:v>15</c:v>
                </c:pt>
                <c:pt idx="19">
                  <c:v>32</c:v>
                </c:pt>
                <c:pt idx="20">
                  <c:v>26</c:v>
                </c:pt>
                <c:pt idx="21">
                  <c:v>20</c:v>
                </c:pt>
                <c:pt idx="22">
                  <c:v>24</c:v>
                </c:pt>
                <c:pt idx="23">
                  <c:v>29</c:v>
                </c:pt>
                <c:pt idx="24">
                  <c:v>23</c:v>
                </c:pt>
                <c:pt idx="25">
                  <c:v>32</c:v>
                </c:pt>
                <c:pt idx="26">
                  <c:v>22</c:v>
                </c:pt>
                <c:pt idx="27">
                  <c:v>36</c:v>
                </c:pt>
                <c:pt idx="28">
                  <c:v>18</c:v>
                </c:pt>
                <c:pt idx="29">
                  <c:v>26</c:v>
                </c:pt>
                <c:pt idx="30">
                  <c:v>22</c:v>
                </c:pt>
                <c:pt idx="31">
                  <c:v>25</c:v>
                </c:pt>
                <c:pt idx="32">
                  <c:v>27</c:v>
                </c:pt>
                <c:pt idx="33">
                  <c:v>26</c:v>
                </c:pt>
                <c:pt idx="34">
                  <c:v>34</c:v>
                </c:pt>
                <c:pt idx="35">
                  <c:v>33</c:v>
                </c:pt>
                <c:pt idx="36">
                  <c:v>35</c:v>
                </c:pt>
                <c:pt idx="37">
                  <c:v>27</c:v>
                </c:pt>
                <c:pt idx="38">
                  <c:v>29</c:v>
                </c:pt>
                <c:pt idx="39">
                  <c:v>20</c:v>
                </c:pt>
                <c:pt idx="40">
                  <c:v>28</c:v>
                </c:pt>
                <c:pt idx="41">
                  <c:v>19</c:v>
                </c:pt>
                <c:pt idx="42">
                  <c:v>25</c:v>
                </c:pt>
                <c:pt idx="43">
                  <c:v>27</c:v>
                </c:pt>
                <c:pt idx="44">
                  <c:v>37</c:v>
                </c:pt>
                <c:pt idx="45">
                  <c:v>24</c:v>
                </c:pt>
                <c:pt idx="46">
                  <c:v>28</c:v>
                </c:pt>
                <c:pt idx="47">
                  <c:v>31</c:v>
                </c:pt>
                <c:pt idx="48">
                  <c:v>32</c:v>
                </c:pt>
                <c:pt idx="49">
                  <c:v>21</c:v>
                </c:pt>
                <c:pt idx="50">
                  <c:v>29</c:v>
                </c:pt>
                <c:pt idx="51">
                  <c:v>35</c:v>
                </c:pt>
                <c:pt idx="52">
                  <c:v>27</c:v>
                </c:pt>
                <c:pt idx="53">
                  <c:v>29</c:v>
                </c:pt>
                <c:pt idx="54">
                  <c:v>30</c:v>
                </c:pt>
                <c:pt idx="55">
                  <c:v>26</c:v>
                </c:pt>
                <c:pt idx="56">
                  <c:v>26</c:v>
                </c:pt>
                <c:pt idx="57">
                  <c:v>26</c:v>
                </c:pt>
                <c:pt idx="58">
                  <c:v>30</c:v>
                </c:pt>
                <c:pt idx="59">
                  <c:v>22</c:v>
                </c:pt>
                <c:pt idx="60">
                  <c:v>31</c:v>
                </c:pt>
                <c:pt idx="61">
                  <c:v>21</c:v>
                </c:pt>
                <c:pt idx="62">
                  <c:v>40</c:v>
                </c:pt>
                <c:pt idx="63">
                  <c:v>32</c:v>
                </c:pt>
                <c:pt idx="64">
                  <c:v>39</c:v>
                </c:pt>
                <c:pt idx="65">
                  <c:v>30</c:v>
                </c:pt>
                <c:pt idx="66">
                  <c:v>22</c:v>
                </c:pt>
                <c:pt idx="67">
                  <c:v>30</c:v>
                </c:pt>
                <c:pt idx="68">
                  <c:v>20</c:v>
                </c:pt>
                <c:pt idx="69">
                  <c:v>23</c:v>
                </c:pt>
                <c:pt idx="70">
                  <c:v>33</c:v>
                </c:pt>
                <c:pt idx="71">
                  <c:v>21</c:v>
                </c:pt>
                <c:pt idx="72">
                  <c:v>32</c:v>
                </c:pt>
                <c:pt idx="73">
                  <c:v>24</c:v>
                </c:pt>
                <c:pt idx="74">
                  <c:v>20</c:v>
                </c:pt>
                <c:pt idx="75">
                  <c:v>24</c:v>
                </c:pt>
                <c:pt idx="76">
                  <c:v>29</c:v>
                </c:pt>
                <c:pt idx="77">
                  <c:v>27</c:v>
                </c:pt>
                <c:pt idx="78">
                  <c:v>25</c:v>
                </c:pt>
                <c:pt idx="79">
                  <c:v>24</c:v>
                </c:pt>
                <c:pt idx="80">
                  <c:v>33</c:v>
                </c:pt>
                <c:pt idx="81">
                  <c:v>25</c:v>
                </c:pt>
                <c:pt idx="82">
                  <c:v>24</c:v>
                </c:pt>
                <c:pt idx="83">
                  <c:v>34</c:v>
                </c:pt>
                <c:pt idx="84">
                  <c:v>30</c:v>
                </c:pt>
                <c:pt idx="85">
                  <c:v>36</c:v>
                </c:pt>
                <c:pt idx="86">
                  <c:v>27</c:v>
                </c:pt>
                <c:pt idx="87">
                  <c:v>34</c:v>
                </c:pt>
                <c:pt idx="88">
                  <c:v>29</c:v>
                </c:pt>
                <c:pt idx="89">
                  <c:v>37</c:v>
                </c:pt>
                <c:pt idx="90">
                  <c:v>39</c:v>
                </c:pt>
                <c:pt idx="91">
                  <c:v>33</c:v>
                </c:pt>
                <c:pt idx="92">
                  <c:v>28</c:v>
                </c:pt>
                <c:pt idx="93">
                  <c:v>38</c:v>
                </c:pt>
                <c:pt idx="94">
                  <c:v>40</c:v>
                </c:pt>
                <c:pt idx="95">
                  <c:v>27</c:v>
                </c:pt>
                <c:pt idx="96">
                  <c:v>29</c:v>
                </c:pt>
                <c:pt idx="97">
                  <c:v>37</c:v>
                </c:pt>
                <c:pt idx="98">
                  <c:v>40</c:v>
                </c:pt>
                <c:pt idx="99">
                  <c:v>36</c:v>
                </c:pt>
                <c:pt idx="100">
                  <c:v>35</c:v>
                </c:pt>
                <c:pt idx="101">
                  <c:v>39</c:v>
                </c:pt>
                <c:pt idx="102">
                  <c:v>33</c:v>
                </c:pt>
                <c:pt idx="103">
                  <c:v>24</c:v>
                </c:pt>
                <c:pt idx="104">
                  <c:v>29</c:v>
                </c:pt>
                <c:pt idx="105">
                  <c:v>32</c:v>
                </c:pt>
                <c:pt idx="106">
                  <c:v>37</c:v>
                </c:pt>
                <c:pt idx="107">
                  <c:v>31</c:v>
                </c:pt>
                <c:pt idx="108">
                  <c:v>17</c:v>
                </c:pt>
                <c:pt idx="109">
                  <c:v>23</c:v>
                </c:pt>
                <c:pt idx="110">
                  <c:v>20</c:v>
                </c:pt>
                <c:pt idx="111">
                  <c:v>22</c:v>
                </c:pt>
                <c:pt idx="112">
                  <c:v>24</c:v>
                </c:pt>
                <c:pt idx="113">
                  <c:v>20</c:v>
                </c:pt>
                <c:pt idx="114">
                  <c:v>29</c:v>
                </c:pt>
                <c:pt idx="115">
                  <c:v>36</c:v>
                </c:pt>
                <c:pt idx="116">
                  <c:v>28</c:v>
                </c:pt>
                <c:pt idx="117">
                  <c:v>36</c:v>
                </c:pt>
                <c:pt idx="118">
                  <c:v>22</c:v>
                </c:pt>
                <c:pt idx="119">
                  <c:v>26</c:v>
                </c:pt>
                <c:pt idx="120">
                  <c:v>31</c:v>
                </c:pt>
                <c:pt idx="121">
                  <c:v>38</c:v>
                </c:pt>
                <c:pt idx="122">
                  <c:v>36</c:v>
                </c:pt>
                <c:pt idx="123">
                  <c:v>37</c:v>
                </c:pt>
                <c:pt idx="124">
                  <c:v>34</c:v>
                </c:pt>
                <c:pt idx="125">
                  <c:v>34</c:v>
                </c:pt>
                <c:pt idx="126">
                  <c:v>35</c:v>
                </c:pt>
                <c:pt idx="127">
                  <c:v>39</c:v>
                </c:pt>
                <c:pt idx="128">
                  <c:v>33</c:v>
                </c:pt>
                <c:pt idx="129">
                  <c:v>40</c:v>
                </c:pt>
                <c:pt idx="130">
                  <c:v>37</c:v>
                </c:pt>
                <c:pt idx="131">
                  <c:v>19</c:v>
                </c:pt>
                <c:pt idx="132">
                  <c:v>38</c:v>
                </c:pt>
                <c:pt idx="133">
                  <c:v>36</c:v>
                </c:pt>
                <c:pt idx="134">
                  <c:v>40</c:v>
                </c:pt>
                <c:pt idx="135">
                  <c:v>40</c:v>
                </c:pt>
                <c:pt idx="136">
                  <c:v>34</c:v>
                </c:pt>
                <c:pt idx="137">
                  <c:v>33</c:v>
                </c:pt>
                <c:pt idx="138">
                  <c:v>30</c:v>
                </c:pt>
                <c:pt idx="139">
                  <c:v>27</c:v>
                </c:pt>
                <c:pt idx="140">
                  <c:v>28</c:v>
                </c:pt>
                <c:pt idx="141">
                  <c:v>32</c:v>
                </c:pt>
                <c:pt idx="142">
                  <c:v>22</c:v>
                </c:pt>
                <c:pt idx="143">
                  <c:v>36</c:v>
                </c:pt>
                <c:pt idx="144">
                  <c:v>21</c:v>
                </c:pt>
                <c:pt idx="145">
                  <c:v>25</c:v>
                </c:pt>
                <c:pt idx="146">
                  <c:v>34</c:v>
                </c:pt>
                <c:pt idx="147">
                  <c:v>25</c:v>
                </c:pt>
                <c:pt idx="148">
                  <c:v>20</c:v>
                </c:pt>
                <c:pt idx="149">
                  <c:v>34</c:v>
                </c:pt>
                <c:pt idx="150">
                  <c:v>22</c:v>
                </c:pt>
                <c:pt idx="151">
                  <c:v>22</c:v>
                </c:pt>
                <c:pt idx="152">
                  <c:v>30</c:v>
                </c:pt>
                <c:pt idx="153">
                  <c:v>31</c:v>
                </c:pt>
                <c:pt idx="154">
                  <c:v>19</c:v>
                </c:pt>
                <c:pt idx="155">
                  <c:v>31</c:v>
                </c:pt>
                <c:pt idx="156">
                  <c:v>25</c:v>
                </c:pt>
                <c:pt idx="157">
                  <c:v>22</c:v>
                </c:pt>
                <c:pt idx="158">
                  <c:v>30</c:v>
                </c:pt>
                <c:pt idx="159">
                  <c:v>21</c:v>
                </c:pt>
                <c:pt idx="160">
                  <c:v>35</c:v>
                </c:pt>
                <c:pt idx="161">
                  <c:v>40</c:v>
                </c:pt>
                <c:pt idx="162">
                  <c:v>33</c:v>
                </c:pt>
                <c:pt idx="163">
                  <c:v>39</c:v>
                </c:pt>
                <c:pt idx="164">
                  <c:v>39</c:v>
                </c:pt>
                <c:pt idx="165">
                  <c:v>33</c:v>
                </c:pt>
                <c:pt idx="166">
                  <c:v>33</c:v>
                </c:pt>
                <c:pt idx="167">
                  <c:v>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A1-4993-8351-958C9FC13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897472"/>
        <c:axId val="2140902288"/>
      </c:scatterChart>
      <c:valAx>
        <c:axId val="214089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Perceived Learning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902288"/>
        <c:crosses val="autoZero"/>
        <c:crossBetween val="midCat"/>
      </c:valAx>
      <c:valAx>
        <c:axId val="21409022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Classroom Community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897472"/>
        <c:crosses val="autoZero"/>
        <c:crossBetween val="midCat"/>
      </c:valAx>
      <c:spPr>
        <a:noFill/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'Bivariate Regression'!$P$1</c:f>
              <c:strCache>
                <c:ptCount val="1"/>
                <c:pt idx="0">
                  <c:v>RES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2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'Bivariate Regression'!$B$2:$B$169</c:f>
              <c:numCache>
                <c:formatCode>General</c:formatCode>
                <c:ptCount val="168"/>
                <c:pt idx="0">
                  <c:v>7</c:v>
                </c:pt>
                <c:pt idx="1">
                  <c:v>7</c:v>
                </c:pt>
                <c:pt idx="2">
                  <c:v>5</c:v>
                </c:pt>
                <c:pt idx="3">
                  <c:v>7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6</c:v>
                </c:pt>
                <c:pt idx="12">
                  <c:v>9</c:v>
                </c:pt>
                <c:pt idx="13">
                  <c:v>2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7</c:v>
                </c:pt>
                <c:pt idx="18">
                  <c:v>4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5</c:v>
                </c:pt>
                <c:pt idx="23">
                  <c:v>7</c:v>
                </c:pt>
                <c:pt idx="24">
                  <c:v>3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6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2</c:v>
                </c:pt>
                <c:pt idx="33">
                  <c:v>5</c:v>
                </c:pt>
                <c:pt idx="34">
                  <c:v>9</c:v>
                </c:pt>
                <c:pt idx="35">
                  <c:v>8</c:v>
                </c:pt>
                <c:pt idx="36">
                  <c:v>9</c:v>
                </c:pt>
                <c:pt idx="37">
                  <c:v>8</c:v>
                </c:pt>
                <c:pt idx="38">
                  <c:v>7</c:v>
                </c:pt>
                <c:pt idx="39">
                  <c:v>2</c:v>
                </c:pt>
                <c:pt idx="40">
                  <c:v>7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8</c:v>
                </c:pt>
                <c:pt idx="45">
                  <c:v>6</c:v>
                </c:pt>
                <c:pt idx="46">
                  <c:v>4</c:v>
                </c:pt>
                <c:pt idx="47">
                  <c:v>6</c:v>
                </c:pt>
                <c:pt idx="48">
                  <c:v>8</c:v>
                </c:pt>
                <c:pt idx="49">
                  <c:v>5</c:v>
                </c:pt>
                <c:pt idx="50">
                  <c:v>7</c:v>
                </c:pt>
                <c:pt idx="51">
                  <c:v>8</c:v>
                </c:pt>
                <c:pt idx="52">
                  <c:v>3</c:v>
                </c:pt>
                <c:pt idx="53">
                  <c:v>8</c:v>
                </c:pt>
                <c:pt idx="54">
                  <c:v>8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4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5</c:v>
                </c:pt>
                <c:pt idx="69">
                  <c:v>7</c:v>
                </c:pt>
                <c:pt idx="70">
                  <c:v>6</c:v>
                </c:pt>
                <c:pt idx="71">
                  <c:v>2</c:v>
                </c:pt>
                <c:pt idx="72">
                  <c:v>5</c:v>
                </c:pt>
                <c:pt idx="73">
                  <c:v>7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5</c:v>
                </c:pt>
                <c:pt idx="79">
                  <c:v>3</c:v>
                </c:pt>
                <c:pt idx="80">
                  <c:v>7</c:v>
                </c:pt>
                <c:pt idx="81">
                  <c:v>6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9</c:v>
                </c:pt>
                <c:pt idx="91">
                  <c:v>8</c:v>
                </c:pt>
                <c:pt idx="92">
                  <c:v>7</c:v>
                </c:pt>
                <c:pt idx="93">
                  <c:v>9</c:v>
                </c:pt>
                <c:pt idx="94">
                  <c:v>8</c:v>
                </c:pt>
                <c:pt idx="95">
                  <c:v>9</c:v>
                </c:pt>
                <c:pt idx="96">
                  <c:v>7</c:v>
                </c:pt>
                <c:pt idx="97">
                  <c:v>9</c:v>
                </c:pt>
                <c:pt idx="98">
                  <c:v>9</c:v>
                </c:pt>
                <c:pt idx="99">
                  <c:v>8</c:v>
                </c:pt>
                <c:pt idx="100">
                  <c:v>8.5</c:v>
                </c:pt>
                <c:pt idx="101">
                  <c:v>7</c:v>
                </c:pt>
                <c:pt idx="102">
                  <c:v>6</c:v>
                </c:pt>
                <c:pt idx="103">
                  <c:v>9</c:v>
                </c:pt>
                <c:pt idx="104">
                  <c:v>3</c:v>
                </c:pt>
                <c:pt idx="105">
                  <c:v>8</c:v>
                </c:pt>
                <c:pt idx="106">
                  <c:v>7</c:v>
                </c:pt>
                <c:pt idx="107">
                  <c:v>6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8</c:v>
                </c:pt>
                <c:pt idx="112">
                  <c:v>5</c:v>
                </c:pt>
                <c:pt idx="113">
                  <c:v>7</c:v>
                </c:pt>
                <c:pt idx="114">
                  <c:v>9</c:v>
                </c:pt>
                <c:pt idx="115">
                  <c:v>7</c:v>
                </c:pt>
                <c:pt idx="116">
                  <c:v>4</c:v>
                </c:pt>
                <c:pt idx="117">
                  <c:v>8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6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7</c:v>
                </c:pt>
                <c:pt idx="130">
                  <c:v>6</c:v>
                </c:pt>
                <c:pt idx="131">
                  <c:v>4</c:v>
                </c:pt>
                <c:pt idx="132">
                  <c:v>9</c:v>
                </c:pt>
                <c:pt idx="133">
                  <c:v>7</c:v>
                </c:pt>
                <c:pt idx="134">
                  <c:v>7</c:v>
                </c:pt>
                <c:pt idx="135">
                  <c:v>9</c:v>
                </c:pt>
                <c:pt idx="136">
                  <c:v>7</c:v>
                </c:pt>
                <c:pt idx="137">
                  <c:v>8</c:v>
                </c:pt>
                <c:pt idx="138">
                  <c:v>7</c:v>
                </c:pt>
                <c:pt idx="139">
                  <c:v>6</c:v>
                </c:pt>
                <c:pt idx="140">
                  <c:v>8</c:v>
                </c:pt>
                <c:pt idx="141">
                  <c:v>9</c:v>
                </c:pt>
                <c:pt idx="142">
                  <c:v>1</c:v>
                </c:pt>
                <c:pt idx="143">
                  <c:v>9</c:v>
                </c:pt>
                <c:pt idx="144">
                  <c:v>5</c:v>
                </c:pt>
                <c:pt idx="145">
                  <c:v>9</c:v>
                </c:pt>
                <c:pt idx="146">
                  <c:v>6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5</c:v>
                </c:pt>
                <c:pt idx="152">
                  <c:v>7</c:v>
                </c:pt>
                <c:pt idx="153">
                  <c:v>8</c:v>
                </c:pt>
                <c:pt idx="154">
                  <c:v>2</c:v>
                </c:pt>
                <c:pt idx="155">
                  <c:v>6</c:v>
                </c:pt>
                <c:pt idx="156">
                  <c:v>7</c:v>
                </c:pt>
                <c:pt idx="157">
                  <c:v>4</c:v>
                </c:pt>
                <c:pt idx="158">
                  <c:v>8</c:v>
                </c:pt>
                <c:pt idx="159">
                  <c:v>2</c:v>
                </c:pt>
                <c:pt idx="160">
                  <c:v>7</c:v>
                </c:pt>
                <c:pt idx="161">
                  <c:v>8</c:v>
                </c:pt>
                <c:pt idx="162">
                  <c:v>7</c:v>
                </c:pt>
                <c:pt idx="163">
                  <c:v>4</c:v>
                </c:pt>
                <c:pt idx="164">
                  <c:v>8</c:v>
                </c:pt>
                <c:pt idx="165">
                  <c:v>7</c:v>
                </c:pt>
                <c:pt idx="166">
                  <c:v>6</c:v>
                </c:pt>
                <c:pt idx="167">
                  <c:v>2</c:v>
                </c:pt>
              </c:numCache>
            </c:numRef>
          </c:xVal>
          <c:yVal>
            <c:numRef>
              <c:f>'Bivariate Regression'!$P$2:$P$169</c:f>
              <c:numCache>
                <c:formatCode>General</c:formatCode>
                <c:ptCount val="168"/>
                <c:pt idx="0">
                  <c:v>-6.727967278235603</c:v>
                </c:pt>
                <c:pt idx="1">
                  <c:v>-7.727967278235603</c:v>
                </c:pt>
                <c:pt idx="2">
                  <c:v>-2.9905807078409836</c:v>
                </c:pt>
                <c:pt idx="3">
                  <c:v>-6.727967278235603</c:v>
                </c:pt>
                <c:pt idx="4">
                  <c:v>-3.9905807078409836</c:v>
                </c:pt>
                <c:pt idx="5">
                  <c:v>0.40333943656708726</c:v>
                </c:pt>
                <c:pt idx="6">
                  <c:v>-5.727967278235603</c:v>
                </c:pt>
                <c:pt idx="7">
                  <c:v>-5.8592739930382933</c:v>
                </c:pt>
                <c:pt idx="8">
                  <c:v>2.0094192921590164</c:v>
                </c:pt>
                <c:pt idx="9">
                  <c:v>-0.99058070784098362</c:v>
                </c:pt>
                <c:pt idx="10">
                  <c:v>-7.727967278235603</c:v>
                </c:pt>
                <c:pt idx="11">
                  <c:v>-4.8592739930382933</c:v>
                </c:pt>
                <c:pt idx="12">
                  <c:v>-0.46535384863022955</c:v>
                </c:pt>
                <c:pt idx="13">
                  <c:v>-1.384500852249051</c:v>
                </c:pt>
                <c:pt idx="14">
                  <c:v>12.009419292159016</c:v>
                </c:pt>
                <c:pt idx="15">
                  <c:v>-0.85927399303829333</c:v>
                </c:pt>
                <c:pt idx="16">
                  <c:v>-10.727967278235603</c:v>
                </c:pt>
                <c:pt idx="17">
                  <c:v>-5.727967278235603</c:v>
                </c:pt>
                <c:pt idx="18">
                  <c:v>-9.1218874226436704</c:v>
                </c:pt>
                <c:pt idx="19">
                  <c:v>2.272032721764397</c:v>
                </c:pt>
                <c:pt idx="20">
                  <c:v>-3.727967278235603</c:v>
                </c:pt>
                <c:pt idx="21">
                  <c:v>-9.727967278235603</c:v>
                </c:pt>
                <c:pt idx="22">
                  <c:v>-1.9905807078409836</c:v>
                </c:pt>
                <c:pt idx="23">
                  <c:v>-0.72796727823560303</c:v>
                </c:pt>
                <c:pt idx="24">
                  <c:v>0.74680586255363934</c:v>
                </c:pt>
                <c:pt idx="25">
                  <c:v>0.40333943656708726</c:v>
                </c:pt>
                <c:pt idx="26">
                  <c:v>-9.5966605634329127</c:v>
                </c:pt>
                <c:pt idx="27">
                  <c:v>4.4033394365670873</c:v>
                </c:pt>
                <c:pt idx="28">
                  <c:v>-9.8592739930382933</c:v>
                </c:pt>
                <c:pt idx="29">
                  <c:v>1.8781125773563296</c:v>
                </c:pt>
                <c:pt idx="30">
                  <c:v>-3.9905807078409836</c:v>
                </c:pt>
                <c:pt idx="31">
                  <c:v>-0.99058070784098362</c:v>
                </c:pt>
                <c:pt idx="32">
                  <c:v>6.615499147750949</c:v>
                </c:pt>
                <c:pt idx="33">
                  <c:v>9.4192921590163792E-3</c:v>
                </c:pt>
                <c:pt idx="34">
                  <c:v>0.53464615136977045</c:v>
                </c:pt>
                <c:pt idx="35">
                  <c:v>1.4033394365670873</c:v>
                </c:pt>
                <c:pt idx="36">
                  <c:v>1.5346461513697705</c:v>
                </c:pt>
                <c:pt idx="37">
                  <c:v>-4.5966605634329127</c:v>
                </c:pt>
                <c:pt idx="38">
                  <c:v>-0.72796727823560303</c:v>
                </c:pt>
                <c:pt idx="39">
                  <c:v>-0.38450085224905095</c:v>
                </c:pt>
                <c:pt idx="40">
                  <c:v>-1.727967278235603</c:v>
                </c:pt>
                <c:pt idx="41">
                  <c:v>-5.1218874226436704</c:v>
                </c:pt>
                <c:pt idx="42">
                  <c:v>0.87811257735632964</c:v>
                </c:pt>
                <c:pt idx="43">
                  <c:v>-0.85927399303829333</c:v>
                </c:pt>
                <c:pt idx="44">
                  <c:v>5.4033394365670873</c:v>
                </c:pt>
                <c:pt idx="45">
                  <c:v>-3.8592739930382933</c:v>
                </c:pt>
                <c:pt idx="46">
                  <c:v>3.8781125773563296</c:v>
                </c:pt>
                <c:pt idx="47">
                  <c:v>3.1407260069617067</c:v>
                </c:pt>
                <c:pt idx="48">
                  <c:v>0.40333943656708726</c:v>
                </c:pt>
                <c:pt idx="49">
                  <c:v>-4.9905807078409836</c:v>
                </c:pt>
                <c:pt idx="50">
                  <c:v>-0.72796727823560303</c:v>
                </c:pt>
                <c:pt idx="51">
                  <c:v>3.4033394365670873</c:v>
                </c:pt>
                <c:pt idx="52">
                  <c:v>4.7468058625536393</c:v>
                </c:pt>
                <c:pt idx="53">
                  <c:v>-2.5966605634329127</c:v>
                </c:pt>
                <c:pt idx="54">
                  <c:v>-1.5966605634329127</c:v>
                </c:pt>
                <c:pt idx="55">
                  <c:v>-3.727967278235603</c:v>
                </c:pt>
                <c:pt idx="56">
                  <c:v>-3.727967278235603</c:v>
                </c:pt>
                <c:pt idx="57">
                  <c:v>-3.727967278235603</c:v>
                </c:pt>
                <c:pt idx="58">
                  <c:v>0.27203272176439697</c:v>
                </c:pt>
                <c:pt idx="59">
                  <c:v>-7.727967278235603</c:v>
                </c:pt>
                <c:pt idx="60">
                  <c:v>1.272032721764397</c:v>
                </c:pt>
                <c:pt idx="61">
                  <c:v>-3.1218874226436704</c:v>
                </c:pt>
                <c:pt idx="62">
                  <c:v>8.4033394365670873</c:v>
                </c:pt>
                <c:pt idx="63">
                  <c:v>0.40333943656708726</c:v>
                </c:pt>
                <c:pt idx="64">
                  <c:v>7.4033394365670873</c:v>
                </c:pt>
                <c:pt idx="65">
                  <c:v>-1.5966605634329127</c:v>
                </c:pt>
                <c:pt idx="66">
                  <c:v>-7.727967278235603</c:v>
                </c:pt>
                <c:pt idx="67">
                  <c:v>0.27203272176439697</c:v>
                </c:pt>
                <c:pt idx="68">
                  <c:v>-5.9905807078409836</c:v>
                </c:pt>
                <c:pt idx="69">
                  <c:v>-6.727967278235603</c:v>
                </c:pt>
                <c:pt idx="70">
                  <c:v>5.1407260069617067</c:v>
                </c:pt>
                <c:pt idx="71">
                  <c:v>0.61549914775094905</c:v>
                </c:pt>
                <c:pt idx="72">
                  <c:v>6.0094192921590164</c:v>
                </c:pt>
                <c:pt idx="73">
                  <c:v>-5.727967278235603</c:v>
                </c:pt>
                <c:pt idx="74">
                  <c:v>-5.9905807078409836</c:v>
                </c:pt>
                <c:pt idx="75">
                  <c:v>-5.727967278235603</c:v>
                </c:pt>
                <c:pt idx="76">
                  <c:v>-0.72796727823560303</c:v>
                </c:pt>
                <c:pt idx="77">
                  <c:v>-2.727967278235603</c:v>
                </c:pt>
                <c:pt idx="78">
                  <c:v>-0.99058070784098362</c:v>
                </c:pt>
                <c:pt idx="79">
                  <c:v>1.7468058625536393</c:v>
                </c:pt>
                <c:pt idx="80">
                  <c:v>3.272032721764397</c:v>
                </c:pt>
                <c:pt idx="81">
                  <c:v>-2.8592739930382933</c:v>
                </c:pt>
                <c:pt idx="82">
                  <c:v>-5.727967278235603</c:v>
                </c:pt>
                <c:pt idx="83">
                  <c:v>4.272032721764397</c:v>
                </c:pt>
                <c:pt idx="84">
                  <c:v>0.27203272176439697</c:v>
                </c:pt>
                <c:pt idx="85">
                  <c:v>6.272032721764397</c:v>
                </c:pt>
                <c:pt idx="86">
                  <c:v>-0.85927399303829333</c:v>
                </c:pt>
                <c:pt idx="87">
                  <c:v>2.4033394365670873</c:v>
                </c:pt>
                <c:pt idx="88">
                  <c:v>-2.5966605634329127</c:v>
                </c:pt>
                <c:pt idx="89">
                  <c:v>7.272032721764397</c:v>
                </c:pt>
                <c:pt idx="90">
                  <c:v>5.5346461513697705</c:v>
                </c:pt>
                <c:pt idx="91">
                  <c:v>1.4033394365670873</c:v>
                </c:pt>
                <c:pt idx="92">
                  <c:v>-1.727967278235603</c:v>
                </c:pt>
                <c:pt idx="93">
                  <c:v>4.5346461513697705</c:v>
                </c:pt>
                <c:pt idx="94">
                  <c:v>8.4033394365670873</c:v>
                </c:pt>
                <c:pt idx="95">
                  <c:v>-6.4653538486302295</c:v>
                </c:pt>
                <c:pt idx="96">
                  <c:v>-0.72796727823560303</c:v>
                </c:pt>
                <c:pt idx="97">
                  <c:v>3.5346461513697705</c:v>
                </c:pt>
                <c:pt idx="98">
                  <c:v>6.5346461513697705</c:v>
                </c:pt>
                <c:pt idx="99">
                  <c:v>4.4033394365670873</c:v>
                </c:pt>
                <c:pt idx="100">
                  <c:v>2.4689927939684324</c:v>
                </c:pt>
                <c:pt idx="101">
                  <c:v>9.272032721764397</c:v>
                </c:pt>
                <c:pt idx="102">
                  <c:v>5.1407260069617067</c:v>
                </c:pt>
                <c:pt idx="103">
                  <c:v>-9.4653538486302295</c:v>
                </c:pt>
                <c:pt idx="104">
                  <c:v>6.7468058625536393</c:v>
                </c:pt>
                <c:pt idx="105">
                  <c:v>0.40333943656708726</c:v>
                </c:pt>
                <c:pt idx="106">
                  <c:v>7.272032721764397</c:v>
                </c:pt>
                <c:pt idx="107">
                  <c:v>3.1407260069617067</c:v>
                </c:pt>
                <c:pt idx="108">
                  <c:v>-7.1218874226436704</c:v>
                </c:pt>
                <c:pt idx="109">
                  <c:v>-2.9905807078409836</c:v>
                </c:pt>
                <c:pt idx="110">
                  <c:v>-9.727967278235603</c:v>
                </c:pt>
                <c:pt idx="111">
                  <c:v>-9.5966605634329127</c:v>
                </c:pt>
                <c:pt idx="112">
                  <c:v>-1.9905807078409836</c:v>
                </c:pt>
                <c:pt idx="113">
                  <c:v>-9.727967278235603</c:v>
                </c:pt>
                <c:pt idx="114">
                  <c:v>-4.4653538486302295</c:v>
                </c:pt>
                <c:pt idx="115">
                  <c:v>6.272032721764397</c:v>
                </c:pt>
                <c:pt idx="116">
                  <c:v>3.8781125773563296</c:v>
                </c:pt>
                <c:pt idx="117">
                  <c:v>4.4033394365670873</c:v>
                </c:pt>
                <c:pt idx="118">
                  <c:v>-7.727967278235603</c:v>
                </c:pt>
                <c:pt idx="119">
                  <c:v>-3.727967278235603</c:v>
                </c:pt>
                <c:pt idx="120">
                  <c:v>1.272032721764397</c:v>
                </c:pt>
                <c:pt idx="121">
                  <c:v>10.140726006961707</c:v>
                </c:pt>
                <c:pt idx="122">
                  <c:v>6.272032721764397</c:v>
                </c:pt>
                <c:pt idx="123">
                  <c:v>7.272032721764397</c:v>
                </c:pt>
                <c:pt idx="124">
                  <c:v>4.272032721764397</c:v>
                </c:pt>
                <c:pt idx="125">
                  <c:v>2.4033394365670873</c:v>
                </c:pt>
                <c:pt idx="126">
                  <c:v>5.272032721764397</c:v>
                </c:pt>
                <c:pt idx="127">
                  <c:v>9.272032721764397</c:v>
                </c:pt>
                <c:pt idx="128">
                  <c:v>1.4033394365670873</c:v>
                </c:pt>
                <c:pt idx="129">
                  <c:v>10.272032721764397</c:v>
                </c:pt>
                <c:pt idx="130">
                  <c:v>9.1407260069617067</c:v>
                </c:pt>
                <c:pt idx="131">
                  <c:v>-5.1218874226436704</c:v>
                </c:pt>
                <c:pt idx="132">
                  <c:v>4.5346461513697705</c:v>
                </c:pt>
                <c:pt idx="133">
                  <c:v>6.272032721764397</c:v>
                </c:pt>
                <c:pt idx="134">
                  <c:v>10.272032721764397</c:v>
                </c:pt>
                <c:pt idx="135">
                  <c:v>6.5346461513697705</c:v>
                </c:pt>
                <c:pt idx="136">
                  <c:v>4.272032721764397</c:v>
                </c:pt>
                <c:pt idx="137">
                  <c:v>1.4033394365670873</c:v>
                </c:pt>
                <c:pt idx="138">
                  <c:v>0.27203272176439697</c:v>
                </c:pt>
                <c:pt idx="139">
                  <c:v>-0.85927399303829333</c:v>
                </c:pt>
                <c:pt idx="140">
                  <c:v>-3.5966605634329127</c:v>
                </c:pt>
                <c:pt idx="141">
                  <c:v>-1.4653538486302295</c:v>
                </c:pt>
                <c:pt idx="142">
                  <c:v>3.4841924329482623</c:v>
                </c:pt>
                <c:pt idx="143">
                  <c:v>2.5346461513697705</c:v>
                </c:pt>
                <c:pt idx="144">
                  <c:v>-4.9905807078409836</c:v>
                </c:pt>
                <c:pt idx="145">
                  <c:v>-8.4653538486302295</c:v>
                </c:pt>
                <c:pt idx="146">
                  <c:v>6.1407260069617067</c:v>
                </c:pt>
                <c:pt idx="147">
                  <c:v>-4.727967278235603</c:v>
                </c:pt>
                <c:pt idx="148">
                  <c:v>-9.727967278235603</c:v>
                </c:pt>
                <c:pt idx="149">
                  <c:v>4.272032721764397</c:v>
                </c:pt>
                <c:pt idx="150">
                  <c:v>-7.727967278235603</c:v>
                </c:pt>
                <c:pt idx="151">
                  <c:v>-3.9905807078409836</c:v>
                </c:pt>
                <c:pt idx="152">
                  <c:v>0.27203272176439697</c:v>
                </c:pt>
                <c:pt idx="153">
                  <c:v>-0.59666056343291274</c:v>
                </c:pt>
                <c:pt idx="154">
                  <c:v>-1.384500852249051</c:v>
                </c:pt>
                <c:pt idx="155">
                  <c:v>3.1407260069617067</c:v>
                </c:pt>
                <c:pt idx="156">
                  <c:v>-4.727967278235603</c:v>
                </c:pt>
                <c:pt idx="157">
                  <c:v>-2.1218874226436704</c:v>
                </c:pt>
                <c:pt idx="158">
                  <c:v>-1.5966605634329127</c:v>
                </c:pt>
                <c:pt idx="159">
                  <c:v>0.61549914775094905</c:v>
                </c:pt>
                <c:pt idx="160">
                  <c:v>5.272032721764397</c:v>
                </c:pt>
                <c:pt idx="161">
                  <c:v>8.4033394365670873</c:v>
                </c:pt>
                <c:pt idx="162">
                  <c:v>3.272032721764397</c:v>
                </c:pt>
                <c:pt idx="163">
                  <c:v>14.87811257735633</c:v>
                </c:pt>
                <c:pt idx="164">
                  <c:v>7.4033394365670873</c:v>
                </c:pt>
                <c:pt idx="165">
                  <c:v>3.272032721764397</c:v>
                </c:pt>
                <c:pt idx="166">
                  <c:v>5.1407260069617067</c:v>
                </c:pt>
                <c:pt idx="167">
                  <c:v>0.61549914775094905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03-4BB2-AD79-F86AD4498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965264"/>
        <c:axId val="2141061408"/>
      </c:scatterChart>
      <c:valAx>
        <c:axId val="214096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Perceived Learning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061408"/>
        <c:crosses val="autoZero"/>
        <c:crossBetween val="midCat"/>
      </c:valAx>
      <c:valAx>
        <c:axId val="2141061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Unstandardized</a:t>
                </a:r>
                <a:r>
                  <a:rPr lang="en-US" baseline="0"/>
                  <a:t> Residuals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965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</xdr:row>
      <xdr:rowOff>33866</xdr:rowOff>
    </xdr:from>
    <xdr:to>
      <xdr:col>10</xdr:col>
      <xdr:colOff>605367</xdr:colOff>
      <xdr:row>19</xdr:row>
      <xdr:rowOff>33866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872065</xdr:colOff>
      <xdr:row>18</xdr:row>
      <xdr:rowOff>135467</xdr:rowOff>
    </xdr:from>
    <xdr:to>
      <xdr:col>26</xdr:col>
      <xdr:colOff>253999</xdr:colOff>
      <xdr:row>37</xdr:row>
      <xdr:rowOff>135466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1155700</xdr:colOff>
      <xdr:row>38</xdr:row>
      <xdr:rowOff>67734</xdr:rowOff>
    </xdr:from>
    <xdr:to>
      <xdr:col>25</xdr:col>
      <xdr:colOff>969434</xdr:colOff>
      <xdr:row>56</xdr:row>
      <xdr:rowOff>12701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red Rovai" refreshedDate="41563.255713657411" createdVersion="4" refreshedVersion="4" minRefreshableVersion="3" recordCount="168" xr:uid="{00000000-000A-0000-FFFF-FFFF00000000}">
  <cacheSource type="worksheet">
    <worksheetSource ref="A1:E169" sheet="Pivot Table"/>
  </cacheSource>
  <cacheFields count="5">
    <cacheField name="gender" numFmtId="0">
      <sharedItems containsSemiMixedTypes="0" containsString="0" containsNumber="1" containsInteger="1" minValue="1" maxValue="2" count="2">
        <n v="1"/>
        <n v="2"/>
      </sharedItems>
    </cacheField>
    <cacheField name="alienation" numFmtId="0">
      <sharedItems containsSemiMixedTypes="0" containsString="0" containsNumber="1" containsInteger="1" minValue="30" maxValue="95" count="46">
        <n v="72"/>
        <n v="89"/>
        <n v="68"/>
        <n v="82"/>
        <n v="93"/>
        <n v="76"/>
        <n v="66"/>
        <n v="75"/>
        <n v="60"/>
        <n v="62"/>
        <n v="87"/>
        <n v="67"/>
        <n v="78"/>
        <n v="69"/>
        <n v="86"/>
        <n v="61"/>
        <n v="51"/>
        <n v="91"/>
        <n v="79"/>
        <n v="56"/>
        <n v="52"/>
        <n v="57"/>
        <n v="84"/>
        <n v="73"/>
        <n v="58"/>
        <n v="74"/>
        <n v="59"/>
        <n v="63"/>
        <n v="65"/>
        <n v="54"/>
        <n v="77"/>
        <n v="80"/>
        <n v="47"/>
        <n v="81"/>
        <n v="30"/>
        <n v="55"/>
        <n v="64"/>
        <n v="71"/>
        <n v="53"/>
        <n v="49"/>
        <n v="42"/>
        <n v="83"/>
        <n v="44"/>
        <n v="70"/>
        <n v="50"/>
        <n v="95"/>
      </sharedItems>
    </cacheField>
    <cacheField name="isolation" numFmtId="0">
      <sharedItems containsSemiMixedTypes="0" containsString="0" containsNumber="1" containsInteger="1" minValue="13" maxValue="42" count="25">
        <n v="26"/>
        <n v="33"/>
        <n v="30"/>
        <n v="38"/>
        <n v="29"/>
        <n v="28"/>
        <n v="25"/>
        <n v="34"/>
        <n v="23"/>
        <n v="27"/>
        <n v="37"/>
        <n v="31"/>
        <n v="42"/>
        <n v="35"/>
        <n v="21"/>
        <n v="24"/>
        <n v="39"/>
        <n v="20"/>
        <n v="32"/>
        <n v="36"/>
        <n v="22"/>
        <n v="13"/>
        <n v="19"/>
        <n v="17"/>
        <n v="41"/>
      </sharedItems>
    </cacheField>
    <cacheField name="powerl" numFmtId="0">
      <sharedItems containsSemiMixedTypes="0" containsString="0" containsNumber="1" containsInteger="1" minValue="9" maxValue="33" count="21">
        <n v="29"/>
        <n v="32"/>
        <n v="27"/>
        <n v="33"/>
        <n v="22"/>
        <n v="28"/>
        <n v="21"/>
        <n v="20"/>
        <n v="31"/>
        <n v="26"/>
        <n v="24"/>
        <n v="16"/>
        <n v="19"/>
        <n v="30"/>
        <n v="23"/>
        <n v="25"/>
        <n v="17"/>
        <n v="14"/>
        <n v="9"/>
        <n v="18"/>
        <n v="13"/>
      </sharedItems>
    </cacheField>
    <cacheField name="norml" numFmtId="0">
      <sharedItems containsSemiMixedTypes="0" containsString="0" containsNumber="1" containsInteger="1" minValue="6" maxValue="26" count="21">
        <n v="17"/>
        <n v="24"/>
        <n v="15"/>
        <n v="23"/>
        <n v="22"/>
        <n v="18"/>
        <n v="14"/>
        <n v="19"/>
        <n v="16"/>
        <n v="11"/>
        <n v="12"/>
        <n v="6"/>
        <n v="10"/>
        <n v="20"/>
        <n v="21"/>
        <n v="13"/>
        <n v="9"/>
        <n v="8"/>
        <n v="7"/>
        <n v="26"/>
        <n v="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</r>
  <r>
    <x v="0"/>
    <x v="1"/>
    <x v="1"/>
    <x v="1"/>
    <x v="1"/>
  </r>
  <r>
    <x v="0"/>
    <x v="2"/>
    <x v="0"/>
    <x v="2"/>
    <x v="2"/>
  </r>
  <r>
    <x v="0"/>
    <x v="3"/>
    <x v="2"/>
    <x v="0"/>
    <x v="3"/>
  </r>
  <r>
    <x v="0"/>
    <x v="4"/>
    <x v="3"/>
    <x v="3"/>
    <x v="4"/>
  </r>
  <r>
    <x v="0"/>
    <x v="5"/>
    <x v="4"/>
    <x v="0"/>
    <x v="5"/>
  </r>
  <r>
    <x v="0"/>
    <x v="6"/>
    <x v="2"/>
    <x v="4"/>
    <x v="6"/>
  </r>
  <r>
    <x v="0"/>
    <x v="7"/>
    <x v="5"/>
    <x v="5"/>
    <x v="7"/>
  </r>
  <r>
    <x v="0"/>
    <x v="8"/>
    <x v="6"/>
    <x v="6"/>
    <x v="6"/>
  </r>
  <r>
    <x v="0"/>
    <x v="9"/>
    <x v="5"/>
    <x v="7"/>
    <x v="6"/>
  </r>
  <r>
    <x v="0"/>
    <x v="10"/>
    <x v="1"/>
    <x v="1"/>
    <x v="4"/>
  </r>
  <r>
    <x v="0"/>
    <x v="3"/>
    <x v="7"/>
    <x v="8"/>
    <x v="0"/>
  </r>
  <r>
    <x v="0"/>
    <x v="11"/>
    <x v="8"/>
    <x v="2"/>
    <x v="0"/>
  </r>
  <r>
    <x v="0"/>
    <x v="12"/>
    <x v="4"/>
    <x v="1"/>
    <x v="0"/>
  </r>
  <r>
    <x v="0"/>
    <x v="13"/>
    <x v="9"/>
    <x v="9"/>
    <x v="8"/>
  </r>
  <r>
    <x v="0"/>
    <x v="14"/>
    <x v="10"/>
    <x v="2"/>
    <x v="4"/>
  </r>
  <r>
    <x v="0"/>
    <x v="2"/>
    <x v="11"/>
    <x v="9"/>
    <x v="9"/>
  </r>
  <r>
    <x v="0"/>
    <x v="15"/>
    <x v="6"/>
    <x v="4"/>
    <x v="6"/>
  </r>
  <r>
    <x v="0"/>
    <x v="11"/>
    <x v="4"/>
    <x v="9"/>
    <x v="10"/>
  </r>
  <r>
    <x v="0"/>
    <x v="16"/>
    <x v="8"/>
    <x v="4"/>
    <x v="11"/>
  </r>
  <r>
    <x v="0"/>
    <x v="17"/>
    <x v="12"/>
    <x v="2"/>
    <x v="4"/>
  </r>
  <r>
    <x v="0"/>
    <x v="2"/>
    <x v="6"/>
    <x v="10"/>
    <x v="7"/>
  </r>
  <r>
    <x v="0"/>
    <x v="18"/>
    <x v="1"/>
    <x v="0"/>
    <x v="0"/>
  </r>
  <r>
    <x v="0"/>
    <x v="5"/>
    <x v="6"/>
    <x v="5"/>
    <x v="3"/>
  </r>
  <r>
    <x v="0"/>
    <x v="19"/>
    <x v="4"/>
    <x v="11"/>
    <x v="9"/>
  </r>
  <r>
    <x v="0"/>
    <x v="20"/>
    <x v="8"/>
    <x v="12"/>
    <x v="12"/>
  </r>
  <r>
    <x v="0"/>
    <x v="21"/>
    <x v="0"/>
    <x v="12"/>
    <x v="10"/>
  </r>
  <r>
    <x v="0"/>
    <x v="12"/>
    <x v="5"/>
    <x v="13"/>
    <x v="13"/>
  </r>
  <r>
    <x v="0"/>
    <x v="7"/>
    <x v="4"/>
    <x v="9"/>
    <x v="13"/>
  </r>
  <r>
    <x v="0"/>
    <x v="15"/>
    <x v="9"/>
    <x v="14"/>
    <x v="9"/>
  </r>
  <r>
    <x v="0"/>
    <x v="22"/>
    <x v="13"/>
    <x v="15"/>
    <x v="1"/>
  </r>
  <r>
    <x v="0"/>
    <x v="18"/>
    <x v="11"/>
    <x v="5"/>
    <x v="13"/>
  </r>
  <r>
    <x v="0"/>
    <x v="21"/>
    <x v="6"/>
    <x v="6"/>
    <x v="9"/>
  </r>
  <r>
    <x v="0"/>
    <x v="2"/>
    <x v="6"/>
    <x v="4"/>
    <x v="14"/>
  </r>
  <r>
    <x v="0"/>
    <x v="21"/>
    <x v="6"/>
    <x v="6"/>
    <x v="9"/>
  </r>
  <r>
    <x v="0"/>
    <x v="23"/>
    <x v="11"/>
    <x v="9"/>
    <x v="8"/>
  </r>
  <r>
    <x v="0"/>
    <x v="2"/>
    <x v="14"/>
    <x v="9"/>
    <x v="14"/>
  </r>
  <r>
    <x v="0"/>
    <x v="11"/>
    <x v="15"/>
    <x v="9"/>
    <x v="0"/>
  </r>
  <r>
    <x v="0"/>
    <x v="22"/>
    <x v="16"/>
    <x v="5"/>
    <x v="0"/>
  </r>
  <r>
    <x v="0"/>
    <x v="24"/>
    <x v="8"/>
    <x v="7"/>
    <x v="2"/>
  </r>
  <r>
    <x v="0"/>
    <x v="5"/>
    <x v="5"/>
    <x v="5"/>
    <x v="13"/>
  </r>
  <r>
    <x v="0"/>
    <x v="25"/>
    <x v="11"/>
    <x v="15"/>
    <x v="5"/>
  </r>
  <r>
    <x v="0"/>
    <x v="0"/>
    <x v="5"/>
    <x v="2"/>
    <x v="0"/>
  </r>
  <r>
    <x v="0"/>
    <x v="26"/>
    <x v="9"/>
    <x v="7"/>
    <x v="10"/>
  </r>
  <r>
    <x v="0"/>
    <x v="27"/>
    <x v="17"/>
    <x v="14"/>
    <x v="13"/>
  </r>
  <r>
    <x v="0"/>
    <x v="28"/>
    <x v="4"/>
    <x v="15"/>
    <x v="9"/>
  </r>
  <r>
    <x v="0"/>
    <x v="3"/>
    <x v="18"/>
    <x v="2"/>
    <x v="3"/>
  </r>
  <r>
    <x v="0"/>
    <x v="29"/>
    <x v="0"/>
    <x v="16"/>
    <x v="9"/>
  </r>
  <r>
    <x v="0"/>
    <x v="15"/>
    <x v="0"/>
    <x v="14"/>
    <x v="10"/>
  </r>
  <r>
    <x v="0"/>
    <x v="5"/>
    <x v="9"/>
    <x v="2"/>
    <x v="4"/>
  </r>
  <r>
    <x v="0"/>
    <x v="7"/>
    <x v="0"/>
    <x v="0"/>
    <x v="13"/>
  </r>
  <r>
    <x v="0"/>
    <x v="6"/>
    <x v="5"/>
    <x v="14"/>
    <x v="2"/>
  </r>
  <r>
    <x v="0"/>
    <x v="14"/>
    <x v="19"/>
    <x v="0"/>
    <x v="14"/>
  </r>
  <r>
    <x v="0"/>
    <x v="30"/>
    <x v="2"/>
    <x v="0"/>
    <x v="5"/>
  </r>
  <r>
    <x v="0"/>
    <x v="18"/>
    <x v="19"/>
    <x v="10"/>
    <x v="7"/>
  </r>
  <r>
    <x v="0"/>
    <x v="9"/>
    <x v="11"/>
    <x v="7"/>
    <x v="9"/>
  </r>
  <r>
    <x v="0"/>
    <x v="3"/>
    <x v="11"/>
    <x v="13"/>
    <x v="14"/>
  </r>
  <r>
    <x v="0"/>
    <x v="31"/>
    <x v="19"/>
    <x v="2"/>
    <x v="0"/>
  </r>
  <r>
    <x v="0"/>
    <x v="32"/>
    <x v="9"/>
    <x v="17"/>
    <x v="11"/>
  </r>
  <r>
    <x v="0"/>
    <x v="20"/>
    <x v="20"/>
    <x v="16"/>
    <x v="15"/>
  </r>
  <r>
    <x v="0"/>
    <x v="13"/>
    <x v="5"/>
    <x v="9"/>
    <x v="2"/>
  </r>
  <r>
    <x v="0"/>
    <x v="24"/>
    <x v="14"/>
    <x v="14"/>
    <x v="6"/>
  </r>
  <r>
    <x v="0"/>
    <x v="33"/>
    <x v="2"/>
    <x v="13"/>
    <x v="14"/>
  </r>
  <r>
    <x v="0"/>
    <x v="27"/>
    <x v="8"/>
    <x v="9"/>
    <x v="6"/>
  </r>
  <r>
    <x v="0"/>
    <x v="16"/>
    <x v="0"/>
    <x v="11"/>
    <x v="16"/>
  </r>
  <r>
    <x v="0"/>
    <x v="2"/>
    <x v="9"/>
    <x v="14"/>
    <x v="5"/>
  </r>
  <r>
    <x v="0"/>
    <x v="21"/>
    <x v="5"/>
    <x v="16"/>
    <x v="10"/>
  </r>
  <r>
    <x v="0"/>
    <x v="9"/>
    <x v="9"/>
    <x v="4"/>
    <x v="15"/>
  </r>
  <r>
    <x v="0"/>
    <x v="23"/>
    <x v="5"/>
    <x v="2"/>
    <x v="5"/>
  </r>
  <r>
    <x v="0"/>
    <x v="34"/>
    <x v="21"/>
    <x v="18"/>
    <x v="17"/>
  </r>
  <r>
    <x v="0"/>
    <x v="14"/>
    <x v="18"/>
    <x v="1"/>
    <x v="4"/>
  </r>
  <r>
    <x v="0"/>
    <x v="19"/>
    <x v="8"/>
    <x v="14"/>
    <x v="12"/>
  </r>
  <r>
    <x v="0"/>
    <x v="35"/>
    <x v="14"/>
    <x v="7"/>
    <x v="6"/>
  </r>
  <r>
    <x v="0"/>
    <x v="36"/>
    <x v="6"/>
    <x v="14"/>
    <x v="8"/>
  </r>
  <r>
    <x v="0"/>
    <x v="25"/>
    <x v="5"/>
    <x v="13"/>
    <x v="8"/>
  </r>
  <r>
    <x v="0"/>
    <x v="23"/>
    <x v="2"/>
    <x v="9"/>
    <x v="0"/>
  </r>
  <r>
    <x v="0"/>
    <x v="28"/>
    <x v="6"/>
    <x v="10"/>
    <x v="8"/>
  </r>
  <r>
    <x v="0"/>
    <x v="21"/>
    <x v="4"/>
    <x v="19"/>
    <x v="12"/>
  </r>
  <r>
    <x v="0"/>
    <x v="25"/>
    <x v="11"/>
    <x v="14"/>
    <x v="13"/>
  </r>
  <r>
    <x v="0"/>
    <x v="37"/>
    <x v="19"/>
    <x v="15"/>
    <x v="12"/>
  </r>
  <r>
    <x v="0"/>
    <x v="16"/>
    <x v="22"/>
    <x v="12"/>
    <x v="15"/>
  </r>
  <r>
    <x v="0"/>
    <x v="38"/>
    <x v="14"/>
    <x v="7"/>
    <x v="10"/>
  </r>
  <r>
    <x v="0"/>
    <x v="28"/>
    <x v="5"/>
    <x v="9"/>
    <x v="9"/>
  </r>
  <r>
    <x v="0"/>
    <x v="39"/>
    <x v="8"/>
    <x v="19"/>
    <x v="17"/>
  </r>
  <r>
    <x v="0"/>
    <x v="40"/>
    <x v="8"/>
    <x v="20"/>
    <x v="11"/>
  </r>
  <r>
    <x v="0"/>
    <x v="15"/>
    <x v="20"/>
    <x v="15"/>
    <x v="6"/>
  </r>
  <r>
    <x v="0"/>
    <x v="35"/>
    <x v="6"/>
    <x v="6"/>
    <x v="16"/>
  </r>
  <r>
    <x v="0"/>
    <x v="21"/>
    <x v="14"/>
    <x v="10"/>
    <x v="10"/>
  </r>
  <r>
    <x v="0"/>
    <x v="33"/>
    <x v="2"/>
    <x v="8"/>
    <x v="13"/>
  </r>
  <r>
    <x v="0"/>
    <x v="11"/>
    <x v="5"/>
    <x v="15"/>
    <x v="6"/>
  </r>
  <r>
    <x v="0"/>
    <x v="41"/>
    <x v="11"/>
    <x v="8"/>
    <x v="14"/>
  </r>
  <r>
    <x v="0"/>
    <x v="27"/>
    <x v="5"/>
    <x v="14"/>
    <x v="10"/>
  </r>
  <r>
    <x v="0"/>
    <x v="11"/>
    <x v="6"/>
    <x v="2"/>
    <x v="2"/>
  </r>
  <r>
    <x v="0"/>
    <x v="25"/>
    <x v="2"/>
    <x v="8"/>
    <x v="15"/>
  </r>
  <r>
    <x v="0"/>
    <x v="42"/>
    <x v="22"/>
    <x v="19"/>
    <x v="18"/>
  </r>
  <r>
    <x v="0"/>
    <x v="21"/>
    <x v="4"/>
    <x v="4"/>
    <x v="11"/>
  </r>
  <r>
    <x v="0"/>
    <x v="29"/>
    <x v="23"/>
    <x v="10"/>
    <x v="15"/>
  </r>
  <r>
    <x v="0"/>
    <x v="8"/>
    <x v="2"/>
    <x v="7"/>
    <x v="12"/>
  </r>
  <r>
    <x v="0"/>
    <x v="18"/>
    <x v="3"/>
    <x v="9"/>
    <x v="2"/>
  </r>
  <r>
    <x v="0"/>
    <x v="7"/>
    <x v="18"/>
    <x v="2"/>
    <x v="8"/>
  </r>
  <r>
    <x v="0"/>
    <x v="6"/>
    <x v="2"/>
    <x v="10"/>
    <x v="10"/>
  </r>
  <r>
    <x v="0"/>
    <x v="19"/>
    <x v="2"/>
    <x v="19"/>
    <x v="17"/>
  </r>
  <r>
    <x v="0"/>
    <x v="21"/>
    <x v="6"/>
    <x v="7"/>
    <x v="10"/>
  </r>
  <r>
    <x v="0"/>
    <x v="26"/>
    <x v="8"/>
    <x v="4"/>
    <x v="6"/>
  </r>
  <r>
    <x v="0"/>
    <x v="23"/>
    <x v="4"/>
    <x v="5"/>
    <x v="8"/>
  </r>
  <r>
    <x v="0"/>
    <x v="6"/>
    <x v="5"/>
    <x v="15"/>
    <x v="15"/>
  </r>
  <r>
    <x v="0"/>
    <x v="36"/>
    <x v="0"/>
    <x v="14"/>
    <x v="2"/>
  </r>
  <r>
    <x v="0"/>
    <x v="36"/>
    <x v="4"/>
    <x v="10"/>
    <x v="9"/>
  </r>
  <r>
    <x v="0"/>
    <x v="15"/>
    <x v="9"/>
    <x v="4"/>
    <x v="10"/>
  </r>
  <r>
    <x v="0"/>
    <x v="26"/>
    <x v="22"/>
    <x v="10"/>
    <x v="8"/>
  </r>
  <r>
    <x v="0"/>
    <x v="43"/>
    <x v="4"/>
    <x v="4"/>
    <x v="7"/>
  </r>
  <r>
    <x v="0"/>
    <x v="44"/>
    <x v="17"/>
    <x v="16"/>
    <x v="15"/>
  </r>
  <r>
    <x v="0"/>
    <x v="21"/>
    <x v="0"/>
    <x v="7"/>
    <x v="9"/>
  </r>
  <r>
    <x v="0"/>
    <x v="2"/>
    <x v="4"/>
    <x v="4"/>
    <x v="0"/>
  </r>
  <r>
    <x v="0"/>
    <x v="3"/>
    <x v="2"/>
    <x v="3"/>
    <x v="7"/>
  </r>
  <r>
    <x v="0"/>
    <x v="23"/>
    <x v="0"/>
    <x v="5"/>
    <x v="7"/>
  </r>
  <r>
    <x v="0"/>
    <x v="10"/>
    <x v="19"/>
    <x v="2"/>
    <x v="1"/>
  </r>
  <r>
    <x v="0"/>
    <x v="14"/>
    <x v="24"/>
    <x v="0"/>
    <x v="8"/>
  </r>
  <r>
    <x v="0"/>
    <x v="26"/>
    <x v="17"/>
    <x v="10"/>
    <x v="2"/>
  </r>
  <r>
    <x v="0"/>
    <x v="28"/>
    <x v="2"/>
    <x v="15"/>
    <x v="12"/>
  </r>
  <r>
    <x v="0"/>
    <x v="6"/>
    <x v="15"/>
    <x v="2"/>
    <x v="2"/>
  </r>
  <r>
    <x v="0"/>
    <x v="7"/>
    <x v="0"/>
    <x v="3"/>
    <x v="8"/>
  </r>
  <r>
    <x v="0"/>
    <x v="29"/>
    <x v="22"/>
    <x v="14"/>
    <x v="10"/>
  </r>
  <r>
    <x v="0"/>
    <x v="9"/>
    <x v="15"/>
    <x v="10"/>
    <x v="6"/>
  </r>
  <r>
    <x v="0"/>
    <x v="27"/>
    <x v="15"/>
    <x v="9"/>
    <x v="15"/>
  </r>
  <r>
    <x v="0"/>
    <x v="14"/>
    <x v="18"/>
    <x v="1"/>
    <x v="4"/>
  </r>
  <r>
    <x v="0"/>
    <x v="15"/>
    <x v="4"/>
    <x v="19"/>
    <x v="6"/>
  </r>
  <r>
    <x v="0"/>
    <x v="24"/>
    <x v="8"/>
    <x v="6"/>
    <x v="6"/>
  </r>
  <r>
    <x v="0"/>
    <x v="29"/>
    <x v="0"/>
    <x v="12"/>
    <x v="16"/>
  </r>
  <r>
    <x v="0"/>
    <x v="15"/>
    <x v="18"/>
    <x v="4"/>
    <x v="18"/>
  </r>
  <r>
    <x v="0"/>
    <x v="26"/>
    <x v="17"/>
    <x v="15"/>
    <x v="6"/>
  </r>
  <r>
    <x v="0"/>
    <x v="11"/>
    <x v="20"/>
    <x v="15"/>
    <x v="13"/>
  </r>
  <r>
    <x v="0"/>
    <x v="12"/>
    <x v="7"/>
    <x v="8"/>
    <x v="15"/>
  </r>
  <r>
    <x v="0"/>
    <x v="16"/>
    <x v="6"/>
    <x v="7"/>
    <x v="11"/>
  </r>
  <r>
    <x v="0"/>
    <x v="28"/>
    <x v="4"/>
    <x v="6"/>
    <x v="2"/>
  </r>
  <r>
    <x v="0"/>
    <x v="24"/>
    <x v="6"/>
    <x v="14"/>
    <x v="12"/>
  </r>
  <r>
    <x v="0"/>
    <x v="44"/>
    <x v="22"/>
    <x v="7"/>
    <x v="9"/>
  </r>
  <r>
    <x v="0"/>
    <x v="7"/>
    <x v="1"/>
    <x v="2"/>
    <x v="2"/>
  </r>
  <r>
    <x v="0"/>
    <x v="9"/>
    <x v="15"/>
    <x v="4"/>
    <x v="8"/>
  </r>
  <r>
    <x v="0"/>
    <x v="9"/>
    <x v="5"/>
    <x v="6"/>
    <x v="15"/>
  </r>
  <r>
    <x v="0"/>
    <x v="19"/>
    <x v="6"/>
    <x v="14"/>
    <x v="17"/>
  </r>
  <r>
    <x v="0"/>
    <x v="2"/>
    <x v="2"/>
    <x v="4"/>
    <x v="8"/>
  </r>
  <r>
    <x v="0"/>
    <x v="7"/>
    <x v="0"/>
    <x v="5"/>
    <x v="14"/>
  </r>
  <r>
    <x v="0"/>
    <x v="16"/>
    <x v="8"/>
    <x v="7"/>
    <x v="17"/>
  </r>
  <r>
    <x v="1"/>
    <x v="45"/>
    <x v="19"/>
    <x v="3"/>
    <x v="19"/>
  </r>
  <r>
    <x v="1"/>
    <x v="13"/>
    <x v="2"/>
    <x v="10"/>
    <x v="2"/>
  </r>
  <r>
    <x v="1"/>
    <x v="23"/>
    <x v="8"/>
    <x v="5"/>
    <x v="4"/>
  </r>
  <r>
    <x v="1"/>
    <x v="36"/>
    <x v="15"/>
    <x v="15"/>
    <x v="2"/>
  </r>
  <r>
    <x v="1"/>
    <x v="31"/>
    <x v="4"/>
    <x v="13"/>
    <x v="14"/>
  </r>
  <r>
    <x v="1"/>
    <x v="18"/>
    <x v="2"/>
    <x v="10"/>
    <x v="20"/>
  </r>
  <r>
    <x v="1"/>
    <x v="18"/>
    <x v="4"/>
    <x v="13"/>
    <x v="13"/>
  </r>
  <r>
    <x v="1"/>
    <x v="7"/>
    <x v="4"/>
    <x v="5"/>
    <x v="5"/>
  </r>
  <r>
    <x v="1"/>
    <x v="0"/>
    <x v="0"/>
    <x v="5"/>
    <x v="5"/>
  </r>
  <r>
    <x v="1"/>
    <x v="43"/>
    <x v="15"/>
    <x v="5"/>
    <x v="5"/>
  </r>
  <r>
    <x v="1"/>
    <x v="30"/>
    <x v="7"/>
    <x v="15"/>
    <x v="5"/>
  </r>
  <r>
    <x v="1"/>
    <x v="7"/>
    <x v="9"/>
    <x v="0"/>
    <x v="7"/>
  </r>
  <r>
    <x v="1"/>
    <x v="0"/>
    <x v="5"/>
    <x v="2"/>
    <x v="0"/>
  </r>
  <r>
    <x v="1"/>
    <x v="8"/>
    <x v="6"/>
    <x v="6"/>
    <x v="6"/>
  </r>
  <r>
    <x v="1"/>
    <x v="22"/>
    <x v="13"/>
    <x v="13"/>
    <x v="7"/>
  </r>
  <r>
    <x v="1"/>
    <x v="37"/>
    <x v="2"/>
    <x v="2"/>
    <x v="6"/>
  </r>
  <r>
    <x v="1"/>
    <x v="2"/>
    <x v="7"/>
    <x v="14"/>
    <x v="9"/>
  </r>
  <r>
    <x v="1"/>
    <x v="24"/>
    <x v="4"/>
    <x v="12"/>
    <x v="12"/>
  </r>
  <r>
    <x v="1"/>
    <x v="12"/>
    <x v="1"/>
    <x v="0"/>
    <x v="8"/>
  </r>
  <r>
    <x v="1"/>
    <x v="27"/>
    <x v="9"/>
    <x v="10"/>
    <x v="10"/>
  </r>
  <r>
    <x v="1"/>
    <x v="35"/>
    <x v="17"/>
    <x v="4"/>
    <x v="15"/>
  </r>
  <r>
    <x v="1"/>
    <x v="38"/>
    <x v="0"/>
    <x v="12"/>
    <x v="17"/>
  </r>
  <r>
    <x v="1"/>
    <x v="21"/>
    <x v="9"/>
    <x v="19"/>
    <x v="10"/>
  </r>
  <r>
    <x v="1"/>
    <x v="35"/>
    <x v="17"/>
    <x v="14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7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3:K7" firstHeaderRow="1" firstDataRow="2" firstDataCol="1"/>
  <pivotFields count="5">
    <pivotField axis="axisRow" showAll="0">
      <items count="3">
        <item x="0"/>
        <item x="1"/>
        <item t="default"/>
      </items>
    </pivotField>
    <pivotField dataField="1" showAll="0">
      <items count="47">
        <item x="34"/>
        <item x="40"/>
        <item x="42"/>
        <item x="32"/>
        <item x="39"/>
        <item x="44"/>
        <item x="16"/>
        <item x="20"/>
        <item x="38"/>
        <item x="29"/>
        <item x="35"/>
        <item x="19"/>
        <item x="21"/>
        <item x="24"/>
        <item x="26"/>
        <item x="8"/>
        <item x="15"/>
        <item x="9"/>
        <item x="27"/>
        <item x="36"/>
        <item x="28"/>
        <item x="6"/>
        <item x="11"/>
        <item x="2"/>
        <item x="13"/>
        <item x="43"/>
        <item x="37"/>
        <item x="0"/>
        <item x="23"/>
        <item x="25"/>
        <item x="7"/>
        <item x="5"/>
        <item x="30"/>
        <item x="12"/>
        <item x="18"/>
        <item x="31"/>
        <item x="33"/>
        <item x="3"/>
        <item x="41"/>
        <item x="22"/>
        <item x="14"/>
        <item x="10"/>
        <item x="1"/>
        <item x="17"/>
        <item x="4"/>
        <item x="45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alienation" fld="1" subtotal="average" baseField="0" baseItem="0"/>
    <dataField name="Average of isolation" fld="2" subtotal="average" baseField="0" baseItem="0"/>
    <dataField name="Average of powerl" fld="3" subtotal="average" baseField="0" baseItem="0"/>
    <dataField name="Average of norml" fld="4" subtotal="average" baseField="0" baseItem="0"/>
  </dataFields>
  <formats count="3">
    <format dxfId="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">
      <pivotArea dataOnly="0" labelOnly="1" grandRow="1" outline="0" fieldPosition="0"/>
    </format>
    <format dxfId="0">
      <pivotArea field="0" type="button" dataOnly="0" labelOnly="1" outline="0" axis="axisRow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dataOnRows="1" dataPosition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1:J20" firstHeaderRow="1" firstDataRow="2" firstDataCol="1"/>
  <pivotFields count="5">
    <pivotField axis="axisCol" showAll="0">
      <items count="3">
        <item x="0"/>
        <item x="1"/>
        <item t="default"/>
      </items>
    </pivotField>
    <pivotField dataField="1" showAll="0">
      <items count="47">
        <item x="34"/>
        <item x="40"/>
        <item x="42"/>
        <item x="32"/>
        <item x="39"/>
        <item x="44"/>
        <item x="16"/>
        <item x="20"/>
        <item x="38"/>
        <item x="29"/>
        <item x="35"/>
        <item x="19"/>
        <item x="21"/>
        <item x="24"/>
        <item x="26"/>
        <item x="8"/>
        <item x="15"/>
        <item x="9"/>
        <item x="27"/>
        <item x="36"/>
        <item x="28"/>
        <item x="6"/>
        <item x="11"/>
        <item x="2"/>
        <item x="13"/>
        <item x="43"/>
        <item x="37"/>
        <item x="0"/>
        <item x="23"/>
        <item x="25"/>
        <item x="7"/>
        <item x="5"/>
        <item x="30"/>
        <item x="12"/>
        <item x="18"/>
        <item x="31"/>
        <item x="33"/>
        <item x="3"/>
        <item x="41"/>
        <item x="22"/>
        <item x="14"/>
        <item x="10"/>
        <item x="1"/>
        <item x="17"/>
        <item x="4"/>
        <item x="45"/>
        <item t="default"/>
      </items>
    </pivotField>
    <pivotField dataField="1" showAll="0">
      <items count="26">
        <item x="21"/>
        <item x="23"/>
        <item x="22"/>
        <item x="17"/>
        <item x="14"/>
        <item x="20"/>
        <item x="8"/>
        <item x="15"/>
        <item x="6"/>
        <item x="0"/>
        <item x="9"/>
        <item x="5"/>
        <item x="4"/>
        <item x="2"/>
        <item x="11"/>
        <item x="18"/>
        <item x="1"/>
        <item x="7"/>
        <item x="13"/>
        <item x="19"/>
        <item x="10"/>
        <item x="3"/>
        <item x="16"/>
        <item x="24"/>
        <item x="12"/>
        <item t="default"/>
      </items>
    </pivotField>
    <pivotField dataField="1" showAll="0">
      <items count="22">
        <item x="18"/>
        <item x="20"/>
        <item x="17"/>
        <item x="11"/>
        <item x="16"/>
        <item x="19"/>
        <item x="12"/>
        <item x="7"/>
        <item x="6"/>
        <item x="4"/>
        <item x="14"/>
        <item x="10"/>
        <item x="15"/>
        <item x="9"/>
        <item x="2"/>
        <item x="5"/>
        <item x="0"/>
        <item x="13"/>
        <item x="8"/>
        <item x="1"/>
        <item x="3"/>
        <item t="default"/>
      </items>
    </pivotField>
    <pivotField dataField="1" showAll="0">
      <items count="22">
        <item x="11"/>
        <item x="18"/>
        <item x="17"/>
        <item x="16"/>
        <item x="12"/>
        <item x="9"/>
        <item x="10"/>
        <item x="15"/>
        <item x="6"/>
        <item x="2"/>
        <item x="8"/>
        <item x="0"/>
        <item x="5"/>
        <item x="7"/>
        <item x="13"/>
        <item x="14"/>
        <item x="4"/>
        <item x="3"/>
        <item x="1"/>
        <item x="20"/>
        <item x="19"/>
        <item t="default"/>
      </items>
    </pivotField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3">
    <i>
      <x/>
    </i>
    <i>
      <x v="1"/>
    </i>
    <i t="grand">
      <x/>
    </i>
  </colItems>
  <dataFields count="8">
    <dataField name="Average of alienation" fld="1" subtotal="average" baseField="0" baseItem="0"/>
    <dataField name="Average of isolation" fld="2" subtotal="average" baseField="0" baseItem="0"/>
    <dataField name="Average of powerl" fld="3" subtotal="average" baseField="0" baseItem="0"/>
    <dataField name="Average of norml" fld="4" subtotal="average" baseField="0" baseItem="0"/>
    <dataField name="StdDev of alienation" fld="1" subtotal="stdDev" baseField="0" baseItem="0"/>
    <dataField name="StdDev of isolation" fld="2" subtotal="stdDev" baseField="0" baseItem="0"/>
    <dataField name="StdDev of powerl" fld="3" subtotal="stdDev" baseField="0" baseItem="0"/>
    <dataField name="StdDev of norml" fld="4" subtotal="stdDev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S171" totalsRowCount="1">
  <autoFilter ref="A1:S170" xr:uid="{00000000-0009-0000-0100-000001000000}"/>
  <tableColumns count="19">
    <tableColumn id="1" xr3:uid="{00000000-0010-0000-0000-000001000000}" name="gender" totalsRowLabel="Total"/>
    <tableColumn id="2" xr3:uid="{00000000-0010-0000-0000-000002000000}" name="age"/>
    <tableColumn id="3" xr3:uid="{00000000-0010-0000-0000-000003000000}" name="ethnicity"/>
    <tableColumn id="4" xr3:uid="{00000000-0010-0000-0000-000004000000}" name="gpa"/>
    <tableColumn id="5" xr3:uid="{00000000-0010-0000-0000-000005000000}" name="p_learning"/>
    <tableColumn id="6" xr3:uid="{00000000-0010-0000-0000-000006000000}" name="c_community"/>
    <tableColumn id="7" xr3:uid="{00000000-0010-0000-0000-000007000000}" name="csoc_com"/>
    <tableColumn id="8" xr3:uid="{00000000-0010-0000-0000-000008000000}" name="clrn_com"/>
    <tableColumn id="9" xr3:uid="{00000000-0010-0000-0000-000009000000}" name="s_community"/>
    <tableColumn id="10" xr3:uid="{00000000-0010-0000-0000-00000A000000}" name="ssoc_com"/>
    <tableColumn id="11" xr3:uid="{00000000-0010-0000-0000-00000B000000}" name="slrn_com"/>
    <tableColumn id="12" xr3:uid="{00000000-0010-0000-0000-00000C000000}" name="intr_mot"/>
    <tableColumn id="13" xr3:uid="{00000000-0010-0000-0000-00000D000000}" name="extr_mot"/>
    <tableColumn id="14" xr3:uid="{00000000-0010-0000-0000-00000E000000}" name="a_mot"/>
    <tableColumn id="15" xr3:uid="{00000000-0010-0000-0000-00000F000000}" name="alienation"/>
    <tableColumn id="16" xr3:uid="{00000000-0010-0000-0000-000010000000}" name="isolation"/>
    <tableColumn id="17" xr3:uid="{00000000-0010-0000-0000-000011000000}" name="powerl"/>
    <tableColumn id="18" xr3:uid="{00000000-0010-0000-0000-000012000000}" name="norml"/>
    <tableColumn id="19" xr3:uid="{00000000-0010-0000-0000-000013000000}" name="acad_self_concept" totalsRowFunction="sum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0"/>
  <sheetViews>
    <sheetView topLeftCell="B1" zoomScale="150" zoomScaleNormal="150" zoomScalePageLayoutView="150" workbookViewId="0">
      <selection activeCell="D1" sqref="D1:D1048576"/>
    </sheetView>
  </sheetViews>
  <sheetFormatPr defaultColWidth="8.85546875" defaultRowHeight="12.75" x14ac:dyDescent="0.2"/>
  <cols>
    <col min="6" max="6" width="14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</v>
      </c>
      <c r="B2">
        <v>2</v>
      </c>
      <c r="C2">
        <v>2</v>
      </c>
      <c r="D2">
        <v>1.58</v>
      </c>
      <c r="E2">
        <v>7</v>
      </c>
      <c r="F2">
        <v>23</v>
      </c>
      <c r="G2">
        <v>9</v>
      </c>
      <c r="H2">
        <v>14</v>
      </c>
      <c r="I2">
        <v>30</v>
      </c>
      <c r="J2">
        <v>15</v>
      </c>
      <c r="K2">
        <v>15</v>
      </c>
      <c r="L2">
        <v>29</v>
      </c>
      <c r="M2">
        <v>51</v>
      </c>
      <c r="N2">
        <v>4</v>
      </c>
      <c r="O2">
        <v>72</v>
      </c>
      <c r="P2">
        <v>26</v>
      </c>
      <c r="Q2">
        <v>29</v>
      </c>
      <c r="R2">
        <v>17</v>
      </c>
      <c r="S2">
        <v>95</v>
      </c>
    </row>
    <row r="3" spans="1:19" x14ac:dyDescent="0.2">
      <c r="A3">
        <v>1</v>
      </c>
      <c r="B3">
        <v>2</v>
      </c>
      <c r="C3">
        <v>2</v>
      </c>
      <c r="D3">
        <v>1.87</v>
      </c>
      <c r="E3">
        <v>7</v>
      </c>
      <c r="F3">
        <v>22</v>
      </c>
      <c r="G3">
        <v>5</v>
      </c>
      <c r="H3">
        <v>17</v>
      </c>
      <c r="I3">
        <v>28</v>
      </c>
      <c r="J3">
        <v>12</v>
      </c>
      <c r="K3">
        <v>16</v>
      </c>
      <c r="L3">
        <v>41</v>
      </c>
      <c r="M3">
        <v>73</v>
      </c>
      <c r="N3">
        <v>25</v>
      </c>
      <c r="O3">
        <v>89</v>
      </c>
      <c r="P3">
        <v>33</v>
      </c>
      <c r="Q3">
        <v>32</v>
      </c>
      <c r="R3">
        <v>24</v>
      </c>
      <c r="S3">
        <v>85</v>
      </c>
    </row>
    <row r="4" spans="1:19" x14ac:dyDescent="0.2">
      <c r="A4">
        <v>1</v>
      </c>
      <c r="B4">
        <v>2</v>
      </c>
      <c r="C4">
        <v>2</v>
      </c>
      <c r="D4">
        <v>2</v>
      </c>
      <c r="E4">
        <v>5</v>
      </c>
      <c r="F4">
        <v>23</v>
      </c>
      <c r="G4">
        <v>10</v>
      </c>
      <c r="H4">
        <v>13</v>
      </c>
      <c r="I4">
        <v>28</v>
      </c>
      <c r="J4">
        <v>15</v>
      </c>
      <c r="K4">
        <v>13</v>
      </c>
      <c r="L4">
        <v>48</v>
      </c>
      <c r="M4">
        <v>58</v>
      </c>
      <c r="N4">
        <v>5</v>
      </c>
      <c r="O4">
        <v>68</v>
      </c>
      <c r="P4">
        <v>26</v>
      </c>
      <c r="Q4">
        <v>27</v>
      </c>
      <c r="R4">
        <v>15</v>
      </c>
      <c r="S4">
        <v>89</v>
      </c>
    </row>
    <row r="5" spans="1:19" x14ac:dyDescent="0.2">
      <c r="A5">
        <v>1</v>
      </c>
      <c r="B5">
        <v>2</v>
      </c>
      <c r="C5">
        <v>2</v>
      </c>
      <c r="D5">
        <v>2</v>
      </c>
      <c r="E5">
        <v>7</v>
      </c>
      <c r="F5">
        <v>23</v>
      </c>
      <c r="G5">
        <v>8</v>
      </c>
      <c r="H5">
        <v>15</v>
      </c>
      <c r="I5">
        <v>26</v>
      </c>
      <c r="J5">
        <v>11</v>
      </c>
      <c r="K5">
        <v>15</v>
      </c>
      <c r="L5">
        <v>52</v>
      </c>
      <c r="M5">
        <v>67</v>
      </c>
      <c r="N5">
        <v>4</v>
      </c>
      <c r="O5">
        <v>82</v>
      </c>
      <c r="P5">
        <v>30</v>
      </c>
      <c r="Q5">
        <v>29</v>
      </c>
      <c r="R5">
        <v>23</v>
      </c>
      <c r="S5">
        <v>97</v>
      </c>
    </row>
    <row r="6" spans="1:19" x14ac:dyDescent="0.2">
      <c r="A6">
        <v>1</v>
      </c>
      <c r="B6">
        <v>3</v>
      </c>
      <c r="C6">
        <v>2</v>
      </c>
      <c r="D6">
        <v>2.1</v>
      </c>
      <c r="E6">
        <v>5</v>
      </c>
      <c r="F6">
        <v>22</v>
      </c>
      <c r="G6">
        <v>11</v>
      </c>
      <c r="H6">
        <v>11</v>
      </c>
      <c r="I6">
        <v>17</v>
      </c>
      <c r="J6">
        <v>4</v>
      </c>
      <c r="K6">
        <v>13</v>
      </c>
      <c r="L6">
        <v>48</v>
      </c>
      <c r="M6">
        <v>73</v>
      </c>
      <c r="N6">
        <v>9</v>
      </c>
      <c r="O6">
        <v>93</v>
      </c>
      <c r="P6">
        <v>38</v>
      </c>
      <c r="Q6">
        <v>33</v>
      </c>
      <c r="R6">
        <v>22</v>
      </c>
      <c r="S6">
        <v>98</v>
      </c>
    </row>
    <row r="7" spans="1:19" x14ac:dyDescent="0.2">
      <c r="A7">
        <v>1</v>
      </c>
      <c r="B7">
        <v>3</v>
      </c>
      <c r="C7">
        <v>2</v>
      </c>
      <c r="D7">
        <v>2.4</v>
      </c>
      <c r="E7">
        <v>8</v>
      </c>
      <c r="F7">
        <v>32</v>
      </c>
      <c r="G7">
        <v>16</v>
      </c>
      <c r="H7">
        <v>16</v>
      </c>
      <c r="I7">
        <v>19</v>
      </c>
      <c r="J7">
        <v>11</v>
      </c>
      <c r="K7">
        <v>8</v>
      </c>
      <c r="L7">
        <v>57</v>
      </c>
      <c r="M7">
        <v>75</v>
      </c>
      <c r="N7">
        <v>11</v>
      </c>
      <c r="O7">
        <v>76</v>
      </c>
      <c r="P7">
        <v>29</v>
      </c>
      <c r="Q7">
        <v>29</v>
      </c>
      <c r="R7">
        <v>18</v>
      </c>
      <c r="S7">
        <v>91</v>
      </c>
    </row>
    <row r="8" spans="1:19" x14ac:dyDescent="0.2">
      <c r="A8">
        <v>1</v>
      </c>
      <c r="B8">
        <v>4</v>
      </c>
      <c r="C8">
        <v>2</v>
      </c>
      <c r="D8">
        <v>2.5</v>
      </c>
      <c r="E8">
        <v>7</v>
      </c>
      <c r="F8">
        <v>24</v>
      </c>
      <c r="G8">
        <v>10</v>
      </c>
      <c r="H8">
        <v>14</v>
      </c>
      <c r="I8">
        <v>16</v>
      </c>
      <c r="J8">
        <v>10</v>
      </c>
      <c r="K8">
        <v>6</v>
      </c>
      <c r="L8">
        <v>41</v>
      </c>
      <c r="M8">
        <v>61</v>
      </c>
      <c r="N8">
        <v>4</v>
      </c>
      <c r="O8">
        <v>66</v>
      </c>
      <c r="P8">
        <v>30</v>
      </c>
      <c r="Q8">
        <v>22</v>
      </c>
      <c r="R8">
        <v>14</v>
      </c>
      <c r="S8">
        <v>100</v>
      </c>
    </row>
    <row r="9" spans="1:19" x14ac:dyDescent="0.2">
      <c r="A9">
        <v>1</v>
      </c>
      <c r="B9">
        <v>2</v>
      </c>
      <c r="C9">
        <v>2</v>
      </c>
      <c r="D9">
        <v>2.5</v>
      </c>
      <c r="E9">
        <v>6</v>
      </c>
      <c r="F9">
        <v>22</v>
      </c>
      <c r="G9">
        <v>5</v>
      </c>
      <c r="H9">
        <v>17</v>
      </c>
      <c r="I9">
        <v>40</v>
      </c>
      <c r="J9">
        <v>20</v>
      </c>
      <c r="K9">
        <v>20</v>
      </c>
      <c r="L9">
        <v>49</v>
      </c>
      <c r="M9">
        <v>82</v>
      </c>
      <c r="N9">
        <v>5</v>
      </c>
      <c r="O9">
        <v>75</v>
      </c>
      <c r="P9">
        <v>28</v>
      </c>
      <c r="Q9">
        <v>28</v>
      </c>
      <c r="R9">
        <v>19</v>
      </c>
      <c r="S9">
        <v>92</v>
      </c>
    </row>
    <row r="10" spans="1:19" x14ac:dyDescent="0.2">
      <c r="A10">
        <v>1</v>
      </c>
      <c r="B10">
        <v>3</v>
      </c>
      <c r="C10">
        <v>4</v>
      </c>
      <c r="D10">
        <v>2.5</v>
      </c>
      <c r="E10">
        <v>5</v>
      </c>
      <c r="F10">
        <v>28</v>
      </c>
      <c r="G10">
        <v>15</v>
      </c>
      <c r="H10">
        <v>13</v>
      </c>
      <c r="I10">
        <v>25</v>
      </c>
      <c r="J10">
        <v>12</v>
      </c>
      <c r="K10">
        <v>13</v>
      </c>
      <c r="L10">
        <v>72</v>
      </c>
      <c r="M10">
        <v>84</v>
      </c>
      <c r="N10">
        <v>4</v>
      </c>
      <c r="O10">
        <v>60</v>
      </c>
      <c r="P10">
        <v>25</v>
      </c>
      <c r="Q10">
        <v>21</v>
      </c>
      <c r="R10">
        <v>14</v>
      </c>
      <c r="S10">
        <v>99</v>
      </c>
    </row>
    <row r="11" spans="1:19" x14ac:dyDescent="0.2">
      <c r="A11">
        <v>1</v>
      </c>
      <c r="B11">
        <v>2</v>
      </c>
      <c r="C11">
        <v>2</v>
      </c>
      <c r="D11">
        <v>2.5</v>
      </c>
      <c r="E11">
        <v>5</v>
      </c>
      <c r="F11">
        <v>25</v>
      </c>
      <c r="G11">
        <v>14</v>
      </c>
      <c r="H11">
        <v>11</v>
      </c>
      <c r="I11">
        <v>30</v>
      </c>
      <c r="J11">
        <v>15</v>
      </c>
      <c r="K11">
        <v>15</v>
      </c>
      <c r="L11">
        <v>72</v>
      </c>
      <c r="M11">
        <v>72</v>
      </c>
      <c r="N11">
        <v>12</v>
      </c>
      <c r="O11">
        <v>62</v>
      </c>
      <c r="P11">
        <v>28</v>
      </c>
      <c r="Q11">
        <v>20</v>
      </c>
      <c r="R11">
        <v>14</v>
      </c>
      <c r="S11">
        <v>95</v>
      </c>
    </row>
    <row r="12" spans="1:19" x14ac:dyDescent="0.2">
      <c r="A12">
        <v>1</v>
      </c>
      <c r="B12">
        <v>3</v>
      </c>
      <c r="C12">
        <v>2</v>
      </c>
      <c r="D12">
        <v>2.5499999999999998</v>
      </c>
      <c r="E12">
        <v>7</v>
      </c>
      <c r="F12">
        <v>22</v>
      </c>
      <c r="G12">
        <v>11</v>
      </c>
      <c r="H12">
        <v>11</v>
      </c>
      <c r="I12">
        <v>15</v>
      </c>
      <c r="J12">
        <v>5</v>
      </c>
      <c r="K12">
        <v>10</v>
      </c>
      <c r="L12">
        <v>38</v>
      </c>
      <c r="M12">
        <v>62</v>
      </c>
      <c r="N12">
        <v>5</v>
      </c>
      <c r="O12">
        <v>87</v>
      </c>
      <c r="P12">
        <v>33</v>
      </c>
      <c r="Q12">
        <v>32</v>
      </c>
      <c r="R12">
        <v>22</v>
      </c>
      <c r="S12">
        <v>87</v>
      </c>
    </row>
    <row r="13" spans="1:19" x14ac:dyDescent="0.2">
      <c r="A13">
        <v>1</v>
      </c>
      <c r="B13">
        <v>2</v>
      </c>
      <c r="C13">
        <v>2</v>
      </c>
      <c r="D13">
        <v>2.6</v>
      </c>
      <c r="E13">
        <v>6</v>
      </c>
      <c r="F13">
        <v>23</v>
      </c>
      <c r="G13">
        <v>10</v>
      </c>
      <c r="H13">
        <v>13</v>
      </c>
      <c r="I13">
        <v>31</v>
      </c>
      <c r="J13">
        <v>15</v>
      </c>
      <c r="K13">
        <v>16</v>
      </c>
      <c r="L13">
        <v>38</v>
      </c>
      <c r="M13">
        <v>57</v>
      </c>
      <c r="N13">
        <v>9</v>
      </c>
      <c r="O13">
        <v>82</v>
      </c>
      <c r="P13">
        <v>34</v>
      </c>
      <c r="Q13">
        <v>31</v>
      </c>
      <c r="R13">
        <v>17</v>
      </c>
      <c r="S13">
        <v>92</v>
      </c>
    </row>
    <row r="14" spans="1:19" x14ac:dyDescent="0.2">
      <c r="A14">
        <v>1</v>
      </c>
      <c r="B14">
        <v>3</v>
      </c>
      <c r="C14">
        <v>2</v>
      </c>
      <c r="D14">
        <v>2.6</v>
      </c>
      <c r="E14">
        <v>9</v>
      </c>
      <c r="F14">
        <v>33</v>
      </c>
      <c r="G14">
        <v>14</v>
      </c>
      <c r="H14">
        <v>19</v>
      </c>
      <c r="I14">
        <v>32</v>
      </c>
      <c r="J14">
        <v>13</v>
      </c>
      <c r="K14">
        <v>19</v>
      </c>
      <c r="L14">
        <v>75</v>
      </c>
      <c r="M14">
        <v>76</v>
      </c>
      <c r="N14">
        <v>25</v>
      </c>
      <c r="O14">
        <v>67</v>
      </c>
      <c r="P14">
        <v>23</v>
      </c>
      <c r="Q14">
        <v>27</v>
      </c>
      <c r="R14">
        <v>17</v>
      </c>
      <c r="S14">
        <v>96</v>
      </c>
    </row>
    <row r="15" spans="1:19" x14ac:dyDescent="0.2">
      <c r="A15">
        <v>1</v>
      </c>
      <c r="B15">
        <v>3</v>
      </c>
      <c r="C15">
        <v>2</v>
      </c>
      <c r="D15">
        <v>2.62</v>
      </c>
      <c r="E15">
        <v>2</v>
      </c>
      <c r="F15">
        <v>19</v>
      </c>
      <c r="G15">
        <v>15</v>
      </c>
      <c r="H15">
        <v>4</v>
      </c>
      <c r="I15">
        <v>39</v>
      </c>
      <c r="J15">
        <v>19</v>
      </c>
      <c r="K15">
        <v>20</v>
      </c>
      <c r="L15">
        <v>66</v>
      </c>
      <c r="M15">
        <v>81</v>
      </c>
      <c r="N15">
        <v>4</v>
      </c>
      <c r="O15">
        <v>78</v>
      </c>
      <c r="P15">
        <v>29</v>
      </c>
      <c r="Q15">
        <v>32</v>
      </c>
      <c r="R15">
        <v>17</v>
      </c>
      <c r="S15">
        <v>88</v>
      </c>
    </row>
    <row r="16" spans="1:19" x14ac:dyDescent="0.2">
      <c r="A16">
        <v>1</v>
      </c>
      <c r="B16">
        <v>3</v>
      </c>
      <c r="C16">
        <v>4</v>
      </c>
      <c r="D16">
        <v>2.65</v>
      </c>
      <c r="E16">
        <v>5</v>
      </c>
      <c r="F16">
        <v>38</v>
      </c>
      <c r="G16">
        <v>19</v>
      </c>
      <c r="H16">
        <v>19</v>
      </c>
      <c r="I16">
        <v>40</v>
      </c>
      <c r="J16">
        <v>20</v>
      </c>
      <c r="K16">
        <v>20</v>
      </c>
      <c r="L16">
        <v>61</v>
      </c>
      <c r="M16">
        <v>80</v>
      </c>
      <c r="N16">
        <v>4</v>
      </c>
      <c r="O16">
        <v>69</v>
      </c>
      <c r="P16">
        <v>27</v>
      </c>
      <c r="Q16">
        <v>26</v>
      </c>
      <c r="R16">
        <v>16</v>
      </c>
      <c r="S16">
        <v>96</v>
      </c>
    </row>
    <row r="17" spans="1:19" x14ac:dyDescent="0.2">
      <c r="A17">
        <v>1</v>
      </c>
      <c r="B17">
        <v>2</v>
      </c>
      <c r="C17">
        <v>2</v>
      </c>
      <c r="D17">
        <v>2.7</v>
      </c>
      <c r="E17">
        <v>6</v>
      </c>
      <c r="F17">
        <v>27</v>
      </c>
      <c r="G17">
        <v>9</v>
      </c>
      <c r="H17">
        <v>18</v>
      </c>
      <c r="I17">
        <v>30</v>
      </c>
      <c r="J17">
        <v>16</v>
      </c>
      <c r="K17">
        <v>14</v>
      </c>
      <c r="L17">
        <v>31</v>
      </c>
      <c r="M17">
        <v>58</v>
      </c>
      <c r="N17">
        <v>9</v>
      </c>
      <c r="O17">
        <v>86</v>
      </c>
      <c r="P17">
        <v>37</v>
      </c>
      <c r="Q17">
        <v>27</v>
      </c>
      <c r="R17">
        <v>22</v>
      </c>
      <c r="S17">
        <v>96</v>
      </c>
    </row>
    <row r="18" spans="1:19" x14ac:dyDescent="0.2">
      <c r="A18">
        <v>1</v>
      </c>
      <c r="B18">
        <v>2</v>
      </c>
      <c r="C18">
        <v>2</v>
      </c>
      <c r="D18">
        <v>2.7</v>
      </c>
      <c r="E18">
        <v>7</v>
      </c>
      <c r="F18">
        <v>19</v>
      </c>
      <c r="G18">
        <v>8</v>
      </c>
      <c r="H18">
        <v>11</v>
      </c>
      <c r="I18">
        <v>28</v>
      </c>
      <c r="J18">
        <v>15</v>
      </c>
      <c r="K18">
        <v>13</v>
      </c>
      <c r="L18">
        <v>57</v>
      </c>
      <c r="M18">
        <v>76</v>
      </c>
      <c r="N18">
        <v>12</v>
      </c>
      <c r="O18">
        <v>68</v>
      </c>
      <c r="P18">
        <v>31</v>
      </c>
      <c r="Q18">
        <v>26</v>
      </c>
      <c r="R18">
        <v>11</v>
      </c>
      <c r="S18">
        <v>93</v>
      </c>
    </row>
    <row r="19" spans="1:19" x14ac:dyDescent="0.2">
      <c r="A19">
        <v>1</v>
      </c>
      <c r="B19">
        <v>3</v>
      </c>
      <c r="C19">
        <v>4</v>
      </c>
      <c r="D19">
        <v>2.8</v>
      </c>
      <c r="E19">
        <v>7</v>
      </c>
      <c r="F19">
        <v>24</v>
      </c>
      <c r="G19">
        <v>12</v>
      </c>
      <c r="H19">
        <v>12</v>
      </c>
      <c r="I19">
        <v>22</v>
      </c>
      <c r="J19">
        <v>7</v>
      </c>
      <c r="K19">
        <v>15</v>
      </c>
      <c r="L19">
        <v>52</v>
      </c>
      <c r="M19">
        <v>76</v>
      </c>
      <c r="N19">
        <v>4</v>
      </c>
      <c r="O19">
        <v>61</v>
      </c>
      <c r="P19">
        <v>25</v>
      </c>
      <c r="Q19">
        <v>22</v>
      </c>
      <c r="R19">
        <v>14</v>
      </c>
      <c r="S19">
        <v>101</v>
      </c>
    </row>
    <row r="20" spans="1:19" x14ac:dyDescent="0.2">
      <c r="A20">
        <v>1</v>
      </c>
      <c r="B20">
        <v>3</v>
      </c>
      <c r="C20">
        <v>2</v>
      </c>
      <c r="D20">
        <v>2.8</v>
      </c>
      <c r="E20">
        <v>4</v>
      </c>
      <c r="F20">
        <v>15</v>
      </c>
      <c r="G20">
        <v>13</v>
      </c>
      <c r="H20">
        <v>2</v>
      </c>
      <c r="I20">
        <v>33</v>
      </c>
      <c r="J20">
        <v>16</v>
      </c>
      <c r="K20">
        <v>17</v>
      </c>
      <c r="L20">
        <v>36</v>
      </c>
      <c r="M20">
        <v>53</v>
      </c>
      <c r="N20">
        <v>4</v>
      </c>
      <c r="O20">
        <v>67</v>
      </c>
      <c r="P20">
        <v>29</v>
      </c>
      <c r="Q20">
        <v>26</v>
      </c>
      <c r="R20">
        <v>12</v>
      </c>
      <c r="S20">
        <v>93</v>
      </c>
    </row>
    <row r="21" spans="1:19" x14ac:dyDescent="0.2">
      <c r="A21">
        <v>1</v>
      </c>
      <c r="B21">
        <v>3</v>
      </c>
      <c r="C21">
        <v>4</v>
      </c>
      <c r="D21">
        <v>2.8</v>
      </c>
      <c r="E21">
        <v>7</v>
      </c>
      <c r="F21">
        <v>32</v>
      </c>
      <c r="G21">
        <v>15</v>
      </c>
      <c r="H21">
        <v>17</v>
      </c>
      <c r="I21">
        <v>22</v>
      </c>
      <c r="J21">
        <v>9</v>
      </c>
      <c r="K21">
        <v>13</v>
      </c>
      <c r="L21">
        <v>53</v>
      </c>
      <c r="M21">
        <v>56</v>
      </c>
      <c r="N21">
        <v>4</v>
      </c>
      <c r="O21">
        <v>51</v>
      </c>
      <c r="P21">
        <v>23</v>
      </c>
      <c r="Q21">
        <v>22</v>
      </c>
      <c r="R21">
        <v>6</v>
      </c>
      <c r="S21">
        <v>95</v>
      </c>
    </row>
    <row r="22" spans="1:19" x14ac:dyDescent="0.2">
      <c r="A22">
        <v>1</v>
      </c>
      <c r="B22">
        <v>2</v>
      </c>
      <c r="C22">
        <v>2</v>
      </c>
      <c r="D22">
        <v>2.8</v>
      </c>
      <c r="E22">
        <v>7</v>
      </c>
      <c r="F22">
        <v>26</v>
      </c>
      <c r="G22">
        <v>13</v>
      </c>
      <c r="H22">
        <v>13</v>
      </c>
      <c r="I22">
        <v>19</v>
      </c>
      <c r="J22">
        <v>6</v>
      </c>
      <c r="K22">
        <v>13</v>
      </c>
      <c r="L22">
        <v>58</v>
      </c>
      <c r="M22">
        <v>66</v>
      </c>
      <c r="N22">
        <v>4</v>
      </c>
      <c r="O22">
        <v>91</v>
      </c>
      <c r="P22">
        <v>42</v>
      </c>
      <c r="Q22">
        <v>27</v>
      </c>
      <c r="R22">
        <v>22</v>
      </c>
      <c r="S22">
        <v>96</v>
      </c>
    </row>
    <row r="23" spans="1:19" x14ac:dyDescent="0.2">
      <c r="A23">
        <v>1</v>
      </c>
      <c r="B23">
        <v>5</v>
      </c>
      <c r="C23">
        <v>2</v>
      </c>
      <c r="D23">
        <v>2.9</v>
      </c>
      <c r="E23">
        <v>7</v>
      </c>
      <c r="F23">
        <v>20</v>
      </c>
      <c r="G23">
        <v>10</v>
      </c>
      <c r="H23">
        <v>10</v>
      </c>
      <c r="I23">
        <v>31</v>
      </c>
      <c r="J23">
        <v>15</v>
      </c>
      <c r="K23">
        <v>16</v>
      </c>
      <c r="L23">
        <v>64</v>
      </c>
      <c r="M23">
        <v>74</v>
      </c>
      <c r="N23">
        <v>7</v>
      </c>
      <c r="O23">
        <v>68</v>
      </c>
      <c r="P23">
        <v>25</v>
      </c>
      <c r="Q23">
        <v>24</v>
      </c>
      <c r="R23">
        <v>19</v>
      </c>
      <c r="S23">
        <v>95</v>
      </c>
    </row>
    <row r="24" spans="1:19" x14ac:dyDescent="0.2">
      <c r="A24">
        <v>1</v>
      </c>
      <c r="B24">
        <v>3</v>
      </c>
      <c r="C24">
        <v>4</v>
      </c>
      <c r="D24">
        <v>2.9</v>
      </c>
      <c r="E24">
        <v>5</v>
      </c>
      <c r="F24">
        <v>24</v>
      </c>
      <c r="G24">
        <v>10</v>
      </c>
      <c r="H24">
        <v>14</v>
      </c>
      <c r="I24">
        <v>20</v>
      </c>
      <c r="J24">
        <v>9</v>
      </c>
      <c r="K24">
        <v>11</v>
      </c>
      <c r="L24">
        <v>65</v>
      </c>
      <c r="M24">
        <v>68</v>
      </c>
      <c r="N24">
        <v>5</v>
      </c>
      <c r="O24">
        <v>79</v>
      </c>
      <c r="P24">
        <v>33</v>
      </c>
      <c r="Q24">
        <v>29</v>
      </c>
      <c r="R24">
        <v>17</v>
      </c>
      <c r="S24">
        <v>97</v>
      </c>
    </row>
    <row r="25" spans="1:19" x14ac:dyDescent="0.2">
      <c r="A25">
        <v>1</v>
      </c>
      <c r="B25">
        <v>3</v>
      </c>
      <c r="C25">
        <v>4</v>
      </c>
      <c r="D25">
        <v>2.91</v>
      </c>
      <c r="E25">
        <v>7</v>
      </c>
      <c r="F25">
        <v>29</v>
      </c>
      <c r="G25">
        <v>14</v>
      </c>
      <c r="H25">
        <v>15</v>
      </c>
      <c r="I25">
        <v>27</v>
      </c>
      <c r="J25">
        <v>17</v>
      </c>
      <c r="K25">
        <v>10</v>
      </c>
      <c r="L25">
        <v>55</v>
      </c>
      <c r="M25">
        <v>54</v>
      </c>
      <c r="N25">
        <v>11</v>
      </c>
      <c r="O25">
        <v>76</v>
      </c>
      <c r="P25">
        <v>25</v>
      </c>
      <c r="Q25">
        <v>28</v>
      </c>
      <c r="R25">
        <v>23</v>
      </c>
      <c r="S25">
        <v>86</v>
      </c>
    </row>
    <row r="26" spans="1:19" x14ac:dyDescent="0.2">
      <c r="A26">
        <v>1</v>
      </c>
      <c r="B26">
        <v>3</v>
      </c>
      <c r="C26">
        <v>4</v>
      </c>
      <c r="D26">
        <v>3</v>
      </c>
      <c r="E26">
        <v>3</v>
      </c>
      <c r="F26">
        <v>23</v>
      </c>
      <c r="G26">
        <v>15</v>
      </c>
      <c r="H26">
        <v>8</v>
      </c>
      <c r="I26">
        <v>32</v>
      </c>
      <c r="J26">
        <v>15</v>
      </c>
      <c r="K26">
        <v>17</v>
      </c>
      <c r="L26">
        <v>23</v>
      </c>
      <c r="M26">
        <v>47</v>
      </c>
      <c r="N26">
        <v>6</v>
      </c>
      <c r="O26">
        <v>56</v>
      </c>
      <c r="P26">
        <v>29</v>
      </c>
      <c r="Q26">
        <v>16</v>
      </c>
      <c r="R26">
        <v>11</v>
      </c>
      <c r="S26">
        <v>103</v>
      </c>
    </row>
    <row r="27" spans="1:19" x14ac:dyDescent="0.2">
      <c r="A27">
        <v>1</v>
      </c>
      <c r="B27">
        <v>5</v>
      </c>
      <c r="C27">
        <v>4</v>
      </c>
      <c r="D27">
        <v>3</v>
      </c>
      <c r="E27">
        <v>8</v>
      </c>
      <c r="F27">
        <v>32</v>
      </c>
      <c r="G27">
        <v>15</v>
      </c>
      <c r="H27">
        <v>17</v>
      </c>
      <c r="I27">
        <v>25</v>
      </c>
      <c r="J27">
        <v>9</v>
      </c>
      <c r="K27">
        <v>16</v>
      </c>
      <c r="L27">
        <v>60</v>
      </c>
      <c r="M27">
        <v>78</v>
      </c>
      <c r="N27">
        <v>4</v>
      </c>
      <c r="O27">
        <v>52</v>
      </c>
      <c r="P27">
        <v>23</v>
      </c>
      <c r="Q27">
        <v>19</v>
      </c>
      <c r="R27">
        <v>10</v>
      </c>
      <c r="S27">
        <v>104</v>
      </c>
    </row>
    <row r="28" spans="1:19" x14ac:dyDescent="0.2">
      <c r="A28">
        <v>1</v>
      </c>
      <c r="B28">
        <v>5</v>
      </c>
      <c r="C28">
        <v>4</v>
      </c>
      <c r="D28">
        <v>3</v>
      </c>
      <c r="E28">
        <v>8</v>
      </c>
      <c r="F28">
        <v>22</v>
      </c>
      <c r="G28">
        <v>6</v>
      </c>
      <c r="H28">
        <v>16</v>
      </c>
      <c r="I28">
        <v>17</v>
      </c>
      <c r="J28">
        <v>2</v>
      </c>
      <c r="K28">
        <v>15</v>
      </c>
      <c r="L28">
        <v>45</v>
      </c>
      <c r="M28">
        <v>55</v>
      </c>
      <c r="N28">
        <v>6</v>
      </c>
      <c r="O28">
        <v>57</v>
      </c>
      <c r="P28">
        <v>26</v>
      </c>
      <c r="Q28">
        <v>19</v>
      </c>
      <c r="R28">
        <v>12</v>
      </c>
      <c r="S28">
        <v>98</v>
      </c>
    </row>
    <row r="29" spans="1:19" x14ac:dyDescent="0.2">
      <c r="A29">
        <v>1</v>
      </c>
      <c r="B29">
        <v>3</v>
      </c>
      <c r="C29">
        <v>4</v>
      </c>
      <c r="D29">
        <v>3</v>
      </c>
      <c r="E29">
        <v>8</v>
      </c>
      <c r="F29">
        <v>36</v>
      </c>
      <c r="G29">
        <v>18</v>
      </c>
      <c r="H29">
        <v>18</v>
      </c>
      <c r="I29">
        <v>38</v>
      </c>
      <c r="J29">
        <v>19</v>
      </c>
      <c r="K29">
        <v>19</v>
      </c>
      <c r="L29">
        <v>60</v>
      </c>
      <c r="M29">
        <v>62</v>
      </c>
      <c r="N29">
        <v>4</v>
      </c>
      <c r="O29">
        <v>78</v>
      </c>
      <c r="P29">
        <v>28</v>
      </c>
      <c r="Q29">
        <v>30</v>
      </c>
      <c r="R29">
        <v>20</v>
      </c>
      <c r="S29">
        <v>91</v>
      </c>
    </row>
    <row r="30" spans="1:19" x14ac:dyDescent="0.2">
      <c r="A30">
        <v>1</v>
      </c>
      <c r="B30">
        <v>2</v>
      </c>
      <c r="C30">
        <v>2</v>
      </c>
      <c r="D30">
        <v>3</v>
      </c>
      <c r="E30">
        <v>6</v>
      </c>
      <c r="F30">
        <v>18</v>
      </c>
      <c r="G30">
        <v>7</v>
      </c>
      <c r="H30">
        <v>11</v>
      </c>
      <c r="I30">
        <v>20</v>
      </c>
      <c r="J30">
        <v>10</v>
      </c>
      <c r="K30">
        <v>10</v>
      </c>
      <c r="L30">
        <v>59</v>
      </c>
      <c r="M30">
        <v>64</v>
      </c>
      <c r="N30">
        <v>5</v>
      </c>
      <c r="O30">
        <v>75</v>
      </c>
      <c r="P30">
        <v>29</v>
      </c>
      <c r="Q30">
        <v>26</v>
      </c>
      <c r="R30">
        <v>20</v>
      </c>
      <c r="S30">
        <v>89</v>
      </c>
    </row>
    <row r="31" spans="1:19" x14ac:dyDescent="0.2">
      <c r="A31">
        <v>1</v>
      </c>
      <c r="B31">
        <v>3</v>
      </c>
      <c r="C31">
        <v>2</v>
      </c>
      <c r="D31">
        <v>3</v>
      </c>
      <c r="E31">
        <v>4</v>
      </c>
      <c r="F31">
        <v>26</v>
      </c>
      <c r="G31">
        <v>12</v>
      </c>
      <c r="H31">
        <v>14</v>
      </c>
      <c r="I31">
        <v>27</v>
      </c>
      <c r="J31">
        <v>9</v>
      </c>
      <c r="K31">
        <v>18</v>
      </c>
      <c r="L31">
        <v>66</v>
      </c>
      <c r="M31">
        <v>65</v>
      </c>
      <c r="N31">
        <v>4</v>
      </c>
      <c r="O31">
        <v>61</v>
      </c>
      <c r="P31">
        <v>27</v>
      </c>
      <c r="Q31">
        <v>23</v>
      </c>
      <c r="R31">
        <v>11</v>
      </c>
      <c r="S31">
        <v>93</v>
      </c>
    </row>
    <row r="32" spans="1:19" x14ac:dyDescent="0.2">
      <c r="A32">
        <v>1</v>
      </c>
      <c r="B32">
        <v>3</v>
      </c>
      <c r="C32">
        <v>2</v>
      </c>
      <c r="D32">
        <v>3</v>
      </c>
      <c r="E32">
        <v>5</v>
      </c>
      <c r="F32">
        <v>22</v>
      </c>
      <c r="G32">
        <v>11</v>
      </c>
      <c r="H32">
        <v>11</v>
      </c>
      <c r="I32">
        <v>28</v>
      </c>
      <c r="J32">
        <v>13</v>
      </c>
      <c r="K32">
        <v>15</v>
      </c>
      <c r="L32">
        <v>56</v>
      </c>
      <c r="M32">
        <v>75</v>
      </c>
      <c r="N32">
        <v>4</v>
      </c>
      <c r="O32">
        <v>84</v>
      </c>
      <c r="P32">
        <v>35</v>
      </c>
      <c r="Q32">
        <v>25</v>
      </c>
      <c r="R32">
        <v>24</v>
      </c>
      <c r="S32">
        <v>96</v>
      </c>
    </row>
    <row r="33" spans="1:19" x14ac:dyDescent="0.2">
      <c r="A33">
        <v>1</v>
      </c>
      <c r="B33">
        <v>3</v>
      </c>
      <c r="C33">
        <v>4</v>
      </c>
      <c r="D33">
        <v>3</v>
      </c>
      <c r="E33">
        <v>5</v>
      </c>
      <c r="F33">
        <v>25</v>
      </c>
      <c r="G33">
        <v>13</v>
      </c>
      <c r="H33">
        <v>12</v>
      </c>
      <c r="I33">
        <v>21</v>
      </c>
      <c r="J33">
        <v>9</v>
      </c>
      <c r="K33">
        <v>12</v>
      </c>
      <c r="L33">
        <v>47</v>
      </c>
      <c r="M33">
        <v>57</v>
      </c>
      <c r="N33">
        <v>7</v>
      </c>
      <c r="O33">
        <v>79</v>
      </c>
      <c r="P33">
        <v>31</v>
      </c>
      <c r="Q33">
        <v>28</v>
      </c>
      <c r="R33">
        <v>20</v>
      </c>
      <c r="S33">
        <v>97</v>
      </c>
    </row>
    <row r="34" spans="1:19" x14ac:dyDescent="0.2">
      <c r="A34">
        <v>1</v>
      </c>
      <c r="B34">
        <v>3</v>
      </c>
      <c r="C34">
        <v>4</v>
      </c>
      <c r="D34">
        <v>3</v>
      </c>
      <c r="E34">
        <v>2</v>
      </c>
      <c r="F34">
        <v>27</v>
      </c>
      <c r="G34">
        <v>8</v>
      </c>
      <c r="H34">
        <v>19</v>
      </c>
      <c r="I34">
        <v>32</v>
      </c>
      <c r="J34">
        <v>15</v>
      </c>
      <c r="K34">
        <v>17</v>
      </c>
      <c r="L34">
        <v>63</v>
      </c>
      <c r="M34">
        <v>78</v>
      </c>
      <c r="N34">
        <v>4</v>
      </c>
      <c r="O34">
        <v>57</v>
      </c>
      <c r="P34">
        <v>25</v>
      </c>
      <c r="Q34">
        <v>21</v>
      </c>
      <c r="R34">
        <v>11</v>
      </c>
      <c r="S34">
        <v>104</v>
      </c>
    </row>
    <row r="35" spans="1:19" x14ac:dyDescent="0.2">
      <c r="A35">
        <v>1</v>
      </c>
      <c r="B35">
        <v>3</v>
      </c>
      <c r="C35">
        <v>2</v>
      </c>
      <c r="D35">
        <v>3</v>
      </c>
      <c r="E35">
        <v>5</v>
      </c>
      <c r="F35">
        <v>26</v>
      </c>
      <c r="G35">
        <v>16</v>
      </c>
      <c r="H35">
        <v>10</v>
      </c>
      <c r="I35">
        <v>29</v>
      </c>
      <c r="J35">
        <v>13</v>
      </c>
      <c r="K35">
        <v>16</v>
      </c>
      <c r="L35">
        <v>34</v>
      </c>
      <c r="M35">
        <v>25</v>
      </c>
      <c r="N35">
        <v>23</v>
      </c>
      <c r="O35">
        <v>68</v>
      </c>
      <c r="P35">
        <v>25</v>
      </c>
      <c r="Q35">
        <v>22</v>
      </c>
      <c r="R35">
        <v>21</v>
      </c>
      <c r="S35">
        <v>98</v>
      </c>
    </row>
    <row r="36" spans="1:19" x14ac:dyDescent="0.2">
      <c r="A36">
        <v>1</v>
      </c>
      <c r="B36">
        <v>3</v>
      </c>
      <c r="C36">
        <v>2</v>
      </c>
      <c r="D36">
        <v>3</v>
      </c>
      <c r="E36">
        <v>9</v>
      </c>
      <c r="F36">
        <v>34</v>
      </c>
      <c r="G36">
        <v>16</v>
      </c>
      <c r="H36">
        <v>18</v>
      </c>
      <c r="I36">
        <v>25</v>
      </c>
      <c r="J36">
        <v>9</v>
      </c>
      <c r="K36">
        <v>16</v>
      </c>
      <c r="L36">
        <v>42</v>
      </c>
      <c r="M36">
        <v>39</v>
      </c>
      <c r="N36">
        <v>4</v>
      </c>
      <c r="O36">
        <v>57</v>
      </c>
      <c r="P36">
        <v>25</v>
      </c>
      <c r="Q36">
        <v>21</v>
      </c>
      <c r="R36">
        <v>11</v>
      </c>
      <c r="S36">
        <v>100</v>
      </c>
    </row>
    <row r="37" spans="1:19" x14ac:dyDescent="0.2">
      <c r="A37">
        <v>1</v>
      </c>
      <c r="B37">
        <v>4</v>
      </c>
      <c r="C37">
        <v>2</v>
      </c>
      <c r="D37">
        <v>3</v>
      </c>
      <c r="E37">
        <v>8</v>
      </c>
      <c r="F37">
        <v>33</v>
      </c>
      <c r="G37">
        <v>15</v>
      </c>
      <c r="H37">
        <v>18</v>
      </c>
      <c r="I37">
        <v>26</v>
      </c>
      <c r="J37">
        <v>10</v>
      </c>
      <c r="K37">
        <v>16</v>
      </c>
      <c r="L37">
        <v>45</v>
      </c>
      <c r="M37">
        <v>54</v>
      </c>
      <c r="N37">
        <v>4</v>
      </c>
      <c r="O37">
        <v>73</v>
      </c>
      <c r="P37">
        <v>31</v>
      </c>
      <c r="Q37">
        <v>26</v>
      </c>
      <c r="R37">
        <v>16</v>
      </c>
      <c r="S37">
        <v>99</v>
      </c>
    </row>
    <row r="38" spans="1:19" x14ac:dyDescent="0.2">
      <c r="A38">
        <v>1</v>
      </c>
      <c r="B38">
        <v>5</v>
      </c>
      <c r="C38">
        <v>2</v>
      </c>
      <c r="D38">
        <v>3</v>
      </c>
      <c r="E38">
        <v>9</v>
      </c>
      <c r="F38">
        <v>35</v>
      </c>
      <c r="G38">
        <v>17</v>
      </c>
      <c r="H38">
        <v>18</v>
      </c>
      <c r="I38">
        <v>31</v>
      </c>
      <c r="J38">
        <v>16</v>
      </c>
      <c r="K38">
        <v>15</v>
      </c>
      <c r="L38">
        <v>71</v>
      </c>
      <c r="M38">
        <v>77</v>
      </c>
      <c r="N38">
        <v>4</v>
      </c>
      <c r="O38">
        <v>68</v>
      </c>
      <c r="P38">
        <v>21</v>
      </c>
      <c r="Q38">
        <v>26</v>
      </c>
      <c r="R38">
        <v>21</v>
      </c>
      <c r="S38">
        <v>96</v>
      </c>
    </row>
    <row r="39" spans="1:19" x14ac:dyDescent="0.2">
      <c r="A39">
        <v>1</v>
      </c>
      <c r="B39">
        <v>3</v>
      </c>
      <c r="C39">
        <v>4</v>
      </c>
      <c r="D39">
        <v>3.02</v>
      </c>
      <c r="E39">
        <v>8</v>
      </c>
      <c r="F39">
        <v>27</v>
      </c>
      <c r="G39">
        <v>14</v>
      </c>
      <c r="H39">
        <v>13</v>
      </c>
      <c r="I39">
        <v>27</v>
      </c>
      <c r="J39">
        <v>12</v>
      </c>
      <c r="K39">
        <v>15</v>
      </c>
      <c r="L39">
        <v>56</v>
      </c>
      <c r="M39">
        <v>73</v>
      </c>
      <c r="N39">
        <v>5</v>
      </c>
      <c r="O39">
        <v>67</v>
      </c>
      <c r="P39">
        <v>24</v>
      </c>
      <c r="Q39">
        <v>26</v>
      </c>
      <c r="R39">
        <v>17</v>
      </c>
      <c r="S39">
        <v>93</v>
      </c>
    </row>
    <row r="40" spans="1:19" x14ac:dyDescent="0.2">
      <c r="A40">
        <v>1</v>
      </c>
      <c r="B40">
        <v>3</v>
      </c>
      <c r="C40">
        <v>4</v>
      </c>
      <c r="D40">
        <v>3.02</v>
      </c>
      <c r="E40">
        <v>7</v>
      </c>
      <c r="F40">
        <v>29</v>
      </c>
      <c r="G40">
        <v>14</v>
      </c>
      <c r="H40">
        <v>15</v>
      </c>
      <c r="I40">
        <v>16</v>
      </c>
      <c r="J40">
        <v>1</v>
      </c>
      <c r="K40">
        <v>15</v>
      </c>
      <c r="L40">
        <v>36</v>
      </c>
      <c r="M40">
        <v>50</v>
      </c>
      <c r="N40">
        <v>4</v>
      </c>
      <c r="O40">
        <v>84</v>
      </c>
      <c r="P40">
        <v>39</v>
      </c>
      <c r="Q40">
        <v>28</v>
      </c>
      <c r="R40">
        <v>17</v>
      </c>
      <c r="S40">
        <v>100</v>
      </c>
    </row>
    <row r="41" spans="1:19" x14ac:dyDescent="0.2">
      <c r="A41">
        <v>1</v>
      </c>
      <c r="B41">
        <v>3</v>
      </c>
      <c r="C41">
        <v>4</v>
      </c>
      <c r="D41">
        <v>3.11</v>
      </c>
      <c r="E41">
        <v>2</v>
      </c>
      <c r="F41">
        <v>20</v>
      </c>
      <c r="G41">
        <v>11</v>
      </c>
      <c r="H41">
        <v>9</v>
      </c>
      <c r="I41">
        <v>24</v>
      </c>
      <c r="J41">
        <v>10</v>
      </c>
      <c r="K41">
        <v>14</v>
      </c>
      <c r="L41">
        <v>42</v>
      </c>
      <c r="M41">
        <v>52</v>
      </c>
      <c r="N41">
        <v>4</v>
      </c>
      <c r="O41">
        <v>58</v>
      </c>
      <c r="P41">
        <v>23</v>
      </c>
      <c r="Q41">
        <v>20</v>
      </c>
      <c r="R41">
        <v>15</v>
      </c>
      <c r="S41">
        <v>98</v>
      </c>
    </row>
    <row r="42" spans="1:19" x14ac:dyDescent="0.2">
      <c r="A42">
        <v>1</v>
      </c>
      <c r="B42">
        <v>4</v>
      </c>
      <c r="C42">
        <v>2</v>
      </c>
      <c r="D42">
        <v>3.12</v>
      </c>
      <c r="E42">
        <v>7</v>
      </c>
      <c r="F42">
        <v>28</v>
      </c>
      <c r="G42">
        <v>14</v>
      </c>
      <c r="H42">
        <v>14</v>
      </c>
      <c r="I42">
        <v>30</v>
      </c>
      <c r="J42">
        <v>15</v>
      </c>
      <c r="K42">
        <v>15</v>
      </c>
      <c r="L42">
        <v>60</v>
      </c>
      <c r="M42">
        <v>60</v>
      </c>
      <c r="N42">
        <v>4</v>
      </c>
      <c r="O42">
        <v>76</v>
      </c>
      <c r="P42">
        <v>28</v>
      </c>
      <c r="Q42">
        <v>28</v>
      </c>
      <c r="R42">
        <v>20</v>
      </c>
      <c r="S42">
        <v>95</v>
      </c>
    </row>
    <row r="43" spans="1:19" x14ac:dyDescent="0.2">
      <c r="A43">
        <v>1</v>
      </c>
      <c r="B43">
        <v>2</v>
      </c>
      <c r="C43">
        <v>2</v>
      </c>
      <c r="D43">
        <v>3.15</v>
      </c>
      <c r="E43">
        <v>4</v>
      </c>
      <c r="F43">
        <v>19</v>
      </c>
      <c r="G43">
        <v>8</v>
      </c>
      <c r="H43">
        <v>11</v>
      </c>
      <c r="I43">
        <v>21</v>
      </c>
      <c r="J43">
        <v>9</v>
      </c>
      <c r="K43">
        <v>12</v>
      </c>
      <c r="L43">
        <v>47</v>
      </c>
      <c r="M43">
        <v>70</v>
      </c>
      <c r="N43">
        <v>4</v>
      </c>
      <c r="O43">
        <v>74</v>
      </c>
      <c r="P43">
        <v>31</v>
      </c>
      <c r="Q43">
        <v>25</v>
      </c>
      <c r="R43">
        <v>18</v>
      </c>
      <c r="S43">
        <v>100</v>
      </c>
    </row>
    <row r="44" spans="1:19" x14ac:dyDescent="0.2">
      <c r="A44">
        <v>1</v>
      </c>
      <c r="B44">
        <v>3</v>
      </c>
      <c r="C44">
        <v>4</v>
      </c>
      <c r="D44">
        <v>3.2</v>
      </c>
      <c r="E44">
        <v>4</v>
      </c>
      <c r="F44">
        <v>25</v>
      </c>
      <c r="G44">
        <v>14</v>
      </c>
      <c r="H44">
        <v>11</v>
      </c>
      <c r="I44">
        <v>22</v>
      </c>
      <c r="J44">
        <v>8</v>
      </c>
      <c r="K44">
        <v>14</v>
      </c>
      <c r="L44">
        <v>47</v>
      </c>
      <c r="M44">
        <v>49</v>
      </c>
      <c r="N44">
        <v>4</v>
      </c>
      <c r="O44">
        <v>72</v>
      </c>
      <c r="P44">
        <v>28</v>
      </c>
      <c r="Q44">
        <v>27</v>
      </c>
      <c r="R44">
        <v>17</v>
      </c>
      <c r="S44">
        <v>97</v>
      </c>
    </row>
    <row r="45" spans="1:19" x14ac:dyDescent="0.2">
      <c r="A45">
        <v>1</v>
      </c>
      <c r="B45">
        <v>3</v>
      </c>
      <c r="C45">
        <v>4</v>
      </c>
      <c r="D45">
        <v>3.2</v>
      </c>
      <c r="E45">
        <v>6</v>
      </c>
      <c r="F45">
        <v>27</v>
      </c>
      <c r="G45">
        <v>14</v>
      </c>
      <c r="H45">
        <v>13</v>
      </c>
      <c r="I45">
        <v>23</v>
      </c>
      <c r="J45">
        <v>13</v>
      </c>
      <c r="K45">
        <v>10</v>
      </c>
      <c r="L45">
        <v>44</v>
      </c>
      <c r="M45">
        <v>60</v>
      </c>
      <c r="N45">
        <v>4</v>
      </c>
      <c r="O45">
        <v>59</v>
      </c>
      <c r="P45">
        <v>27</v>
      </c>
      <c r="Q45">
        <v>20</v>
      </c>
      <c r="R45">
        <v>12</v>
      </c>
      <c r="S45">
        <v>98</v>
      </c>
    </row>
    <row r="46" spans="1:19" x14ac:dyDescent="0.2">
      <c r="A46">
        <v>1</v>
      </c>
      <c r="B46">
        <v>3</v>
      </c>
      <c r="C46">
        <v>4</v>
      </c>
      <c r="D46">
        <v>3.2</v>
      </c>
      <c r="E46">
        <v>8</v>
      </c>
      <c r="F46">
        <v>37</v>
      </c>
      <c r="G46">
        <v>20</v>
      </c>
      <c r="H46">
        <v>17</v>
      </c>
      <c r="I46">
        <v>31</v>
      </c>
      <c r="J46">
        <v>13</v>
      </c>
      <c r="K46">
        <v>18</v>
      </c>
      <c r="L46">
        <v>79</v>
      </c>
      <c r="M46">
        <v>64</v>
      </c>
      <c r="N46">
        <v>4</v>
      </c>
      <c r="O46">
        <v>63</v>
      </c>
      <c r="P46">
        <v>20</v>
      </c>
      <c r="Q46">
        <v>23</v>
      </c>
      <c r="R46">
        <v>20</v>
      </c>
      <c r="S46">
        <v>97</v>
      </c>
    </row>
    <row r="47" spans="1:19" x14ac:dyDescent="0.2">
      <c r="A47">
        <v>1</v>
      </c>
      <c r="B47">
        <v>3</v>
      </c>
      <c r="C47">
        <v>4</v>
      </c>
      <c r="D47">
        <v>3.2</v>
      </c>
      <c r="E47">
        <v>6</v>
      </c>
      <c r="F47">
        <v>24</v>
      </c>
      <c r="G47">
        <v>10</v>
      </c>
      <c r="H47">
        <v>14</v>
      </c>
      <c r="I47">
        <v>8</v>
      </c>
      <c r="J47">
        <v>5</v>
      </c>
      <c r="K47">
        <v>3</v>
      </c>
      <c r="L47">
        <v>38</v>
      </c>
      <c r="M47">
        <v>37</v>
      </c>
      <c r="N47">
        <v>7</v>
      </c>
      <c r="O47">
        <v>65</v>
      </c>
      <c r="P47">
        <v>29</v>
      </c>
      <c r="Q47">
        <v>25</v>
      </c>
      <c r="R47">
        <v>11</v>
      </c>
      <c r="S47">
        <v>94</v>
      </c>
    </row>
    <row r="48" spans="1:19" x14ac:dyDescent="0.2">
      <c r="A48">
        <v>1</v>
      </c>
      <c r="B48">
        <v>3</v>
      </c>
      <c r="C48">
        <v>2</v>
      </c>
      <c r="D48">
        <v>3.22</v>
      </c>
      <c r="E48">
        <v>4</v>
      </c>
      <c r="F48">
        <v>28</v>
      </c>
      <c r="G48">
        <v>14</v>
      </c>
      <c r="H48">
        <v>14</v>
      </c>
      <c r="I48">
        <v>35</v>
      </c>
      <c r="J48">
        <v>19</v>
      </c>
      <c r="K48">
        <v>16</v>
      </c>
      <c r="L48">
        <v>61</v>
      </c>
      <c r="M48">
        <v>74</v>
      </c>
      <c r="N48">
        <v>4</v>
      </c>
      <c r="O48">
        <v>82</v>
      </c>
      <c r="P48">
        <v>32</v>
      </c>
      <c r="Q48">
        <v>27</v>
      </c>
      <c r="R48">
        <v>23</v>
      </c>
      <c r="S48">
        <v>97</v>
      </c>
    </row>
    <row r="49" spans="1:19" x14ac:dyDescent="0.2">
      <c r="A49">
        <v>1</v>
      </c>
      <c r="B49">
        <v>4</v>
      </c>
      <c r="C49">
        <v>2</v>
      </c>
      <c r="D49">
        <v>3.24</v>
      </c>
      <c r="E49">
        <v>6</v>
      </c>
      <c r="F49">
        <v>31</v>
      </c>
      <c r="G49">
        <v>14</v>
      </c>
      <c r="H49">
        <v>17</v>
      </c>
      <c r="I49">
        <v>22</v>
      </c>
      <c r="J49">
        <v>7</v>
      </c>
      <c r="K49">
        <v>15</v>
      </c>
      <c r="L49">
        <v>83</v>
      </c>
      <c r="M49">
        <v>84</v>
      </c>
      <c r="N49">
        <v>4</v>
      </c>
      <c r="O49">
        <v>54</v>
      </c>
      <c r="P49">
        <v>26</v>
      </c>
      <c r="Q49">
        <v>17</v>
      </c>
      <c r="R49">
        <v>11</v>
      </c>
      <c r="S49">
        <v>97</v>
      </c>
    </row>
    <row r="50" spans="1:19" x14ac:dyDescent="0.2">
      <c r="A50">
        <v>1</v>
      </c>
      <c r="B50">
        <v>4</v>
      </c>
      <c r="C50">
        <v>4</v>
      </c>
      <c r="D50">
        <v>3.25</v>
      </c>
      <c r="E50">
        <v>8</v>
      </c>
      <c r="F50">
        <v>32</v>
      </c>
      <c r="G50">
        <v>15</v>
      </c>
      <c r="H50">
        <v>17</v>
      </c>
      <c r="I50">
        <v>25</v>
      </c>
      <c r="J50">
        <v>8</v>
      </c>
      <c r="K50">
        <v>17</v>
      </c>
      <c r="L50">
        <v>69</v>
      </c>
      <c r="M50">
        <v>54</v>
      </c>
      <c r="N50">
        <v>4</v>
      </c>
      <c r="O50">
        <v>61</v>
      </c>
      <c r="P50">
        <v>26</v>
      </c>
      <c r="Q50">
        <v>23</v>
      </c>
      <c r="R50">
        <v>12</v>
      </c>
      <c r="S50">
        <v>91</v>
      </c>
    </row>
    <row r="51" spans="1:19" x14ac:dyDescent="0.2">
      <c r="A51">
        <v>1</v>
      </c>
      <c r="B51">
        <v>2</v>
      </c>
      <c r="C51">
        <v>2</v>
      </c>
      <c r="D51">
        <v>3.25</v>
      </c>
      <c r="E51">
        <v>5</v>
      </c>
      <c r="F51">
        <v>21</v>
      </c>
      <c r="G51">
        <v>12</v>
      </c>
      <c r="H51">
        <v>9</v>
      </c>
      <c r="I51">
        <v>26</v>
      </c>
      <c r="J51">
        <v>13</v>
      </c>
      <c r="K51">
        <v>13</v>
      </c>
      <c r="L51">
        <v>46</v>
      </c>
      <c r="M51">
        <v>69</v>
      </c>
      <c r="N51">
        <v>4</v>
      </c>
      <c r="O51">
        <v>76</v>
      </c>
      <c r="P51">
        <v>27</v>
      </c>
      <c r="Q51">
        <v>27</v>
      </c>
      <c r="R51">
        <v>22</v>
      </c>
      <c r="S51">
        <v>91</v>
      </c>
    </row>
    <row r="52" spans="1:19" x14ac:dyDescent="0.2">
      <c r="A52">
        <v>1</v>
      </c>
      <c r="B52">
        <v>3</v>
      </c>
      <c r="C52">
        <v>4</v>
      </c>
      <c r="D52">
        <v>3.3</v>
      </c>
      <c r="E52">
        <v>7</v>
      </c>
      <c r="F52">
        <v>29</v>
      </c>
      <c r="G52">
        <v>15</v>
      </c>
      <c r="H52">
        <v>14</v>
      </c>
      <c r="I52">
        <v>28</v>
      </c>
      <c r="J52">
        <v>16</v>
      </c>
      <c r="K52">
        <v>12</v>
      </c>
      <c r="L52">
        <v>64</v>
      </c>
      <c r="M52">
        <v>68</v>
      </c>
      <c r="N52">
        <v>4</v>
      </c>
      <c r="O52">
        <v>75</v>
      </c>
      <c r="P52">
        <v>26</v>
      </c>
      <c r="Q52">
        <v>29</v>
      </c>
      <c r="R52">
        <v>20</v>
      </c>
      <c r="S52">
        <v>88</v>
      </c>
    </row>
    <row r="53" spans="1:19" x14ac:dyDescent="0.2">
      <c r="A53">
        <v>1</v>
      </c>
      <c r="B53">
        <v>4</v>
      </c>
      <c r="C53">
        <v>4</v>
      </c>
      <c r="D53">
        <v>3.3</v>
      </c>
      <c r="E53">
        <v>8</v>
      </c>
      <c r="F53">
        <v>35</v>
      </c>
      <c r="G53">
        <v>15</v>
      </c>
      <c r="H53">
        <v>20</v>
      </c>
      <c r="I53">
        <v>32</v>
      </c>
      <c r="J53">
        <v>15</v>
      </c>
      <c r="K53">
        <v>17</v>
      </c>
      <c r="L53">
        <v>71</v>
      </c>
      <c r="M53">
        <v>77</v>
      </c>
      <c r="N53">
        <v>4</v>
      </c>
      <c r="O53">
        <v>66</v>
      </c>
      <c r="P53">
        <v>28</v>
      </c>
      <c r="Q53">
        <v>23</v>
      </c>
      <c r="R53">
        <v>15</v>
      </c>
      <c r="S53">
        <v>91</v>
      </c>
    </row>
    <row r="54" spans="1:19" x14ac:dyDescent="0.2">
      <c r="A54">
        <v>1</v>
      </c>
      <c r="B54">
        <v>3</v>
      </c>
      <c r="C54">
        <v>4</v>
      </c>
      <c r="D54">
        <v>3.3</v>
      </c>
      <c r="E54">
        <v>3</v>
      </c>
      <c r="F54">
        <v>27</v>
      </c>
      <c r="G54">
        <v>14</v>
      </c>
      <c r="H54">
        <v>13</v>
      </c>
      <c r="I54">
        <v>24</v>
      </c>
      <c r="J54">
        <v>12</v>
      </c>
      <c r="K54">
        <v>12</v>
      </c>
      <c r="L54">
        <v>75</v>
      </c>
      <c r="M54">
        <v>84</v>
      </c>
      <c r="N54">
        <v>4</v>
      </c>
      <c r="O54">
        <v>86</v>
      </c>
      <c r="P54">
        <v>36</v>
      </c>
      <c r="Q54">
        <v>29</v>
      </c>
      <c r="R54">
        <v>21</v>
      </c>
      <c r="S54">
        <v>91</v>
      </c>
    </row>
    <row r="55" spans="1:19" x14ac:dyDescent="0.2">
      <c r="A55">
        <v>1</v>
      </c>
      <c r="B55">
        <v>2</v>
      </c>
      <c r="C55">
        <v>2</v>
      </c>
      <c r="D55">
        <v>3.32</v>
      </c>
      <c r="E55">
        <v>8</v>
      </c>
      <c r="F55">
        <v>29</v>
      </c>
      <c r="G55">
        <v>16</v>
      </c>
      <c r="H55">
        <v>13</v>
      </c>
      <c r="I55">
        <v>37</v>
      </c>
      <c r="J55">
        <v>19</v>
      </c>
      <c r="K55">
        <v>18</v>
      </c>
      <c r="L55">
        <v>72</v>
      </c>
      <c r="M55">
        <v>79</v>
      </c>
      <c r="N55">
        <v>4</v>
      </c>
      <c r="O55">
        <v>77</v>
      </c>
      <c r="P55">
        <v>30</v>
      </c>
      <c r="Q55">
        <v>29</v>
      </c>
      <c r="R55">
        <v>18</v>
      </c>
      <c r="S55">
        <v>94</v>
      </c>
    </row>
    <row r="56" spans="1:19" x14ac:dyDescent="0.2">
      <c r="A56">
        <v>1</v>
      </c>
      <c r="B56">
        <v>3</v>
      </c>
      <c r="C56">
        <v>4</v>
      </c>
      <c r="D56">
        <v>3.34</v>
      </c>
      <c r="E56">
        <v>8</v>
      </c>
      <c r="F56">
        <v>30</v>
      </c>
      <c r="G56">
        <v>13</v>
      </c>
      <c r="H56">
        <v>17</v>
      </c>
      <c r="I56">
        <v>27</v>
      </c>
      <c r="J56">
        <v>11</v>
      </c>
      <c r="K56">
        <v>16</v>
      </c>
      <c r="L56">
        <v>68</v>
      </c>
      <c r="M56">
        <v>78</v>
      </c>
      <c r="N56">
        <v>4</v>
      </c>
      <c r="O56">
        <v>79</v>
      </c>
      <c r="P56">
        <v>36</v>
      </c>
      <c r="Q56">
        <v>24</v>
      </c>
      <c r="R56">
        <v>19</v>
      </c>
      <c r="S56">
        <v>92</v>
      </c>
    </row>
    <row r="57" spans="1:19" x14ac:dyDescent="0.2">
      <c r="A57">
        <v>1</v>
      </c>
      <c r="B57">
        <v>3</v>
      </c>
      <c r="C57">
        <v>2</v>
      </c>
      <c r="D57">
        <v>3.37</v>
      </c>
      <c r="E57">
        <v>7</v>
      </c>
      <c r="F57">
        <v>26</v>
      </c>
      <c r="G57">
        <v>15</v>
      </c>
      <c r="H57">
        <v>11</v>
      </c>
      <c r="I57">
        <v>35</v>
      </c>
      <c r="J57">
        <v>16</v>
      </c>
      <c r="K57">
        <v>19</v>
      </c>
      <c r="L57">
        <v>45</v>
      </c>
      <c r="M57">
        <v>69</v>
      </c>
      <c r="N57">
        <v>4</v>
      </c>
      <c r="O57">
        <v>62</v>
      </c>
      <c r="P57">
        <v>31</v>
      </c>
      <c r="Q57">
        <v>20</v>
      </c>
      <c r="R57">
        <v>11</v>
      </c>
      <c r="S57">
        <v>96</v>
      </c>
    </row>
    <row r="58" spans="1:19" x14ac:dyDescent="0.2">
      <c r="A58">
        <v>1</v>
      </c>
      <c r="B58">
        <v>3</v>
      </c>
      <c r="C58">
        <v>4</v>
      </c>
      <c r="D58">
        <v>3.4</v>
      </c>
      <c r="E58">
        <v>7</v>
      </c>
      <c r="F58">
        <v>26</v>
      </c>
      <c r="G58">
        <v>12</v>
      </c>
      <c r="H58">
        <v>14</v>
      </c>
      <c r="I58">
        <v>25</v>
      </c>
      <c r="J58">
        <v>10</v>
      </c>
      <c r="K58">
        <v>15</v>
      </c>
      <c r="L58">
        <v>20</v>
      </c>
      <c r="M58">
        <v>29</v>
      </c>
      <c r="N58">
        <v>5</v>
      </c>
      <c r="O58">
        <v>82</v>
      </c>
      <c r="P58">
        <v>31</v>
      </c>
      <c r="Q58">
        <v>30</v>
      </c>
      <c r="R58">
        <v>21</v>
      </c>
      <c r="S58">
        <v>99</v>
      </c>
    </row>
    <row r="59" spans="1:19" x14ac:dyDescent="0.2">
      <c r="A59">
        <v>1</v>
      </c>
      <c r="B59">
        <v>2</v>
      </c>
      <c r="C59">
        <v>2</v>
      </c>
      <c r="D59">
        <v>3.4</v>
      </c>
      <c r="E59">
        <v>7</v>
      </c>
      <c r="F59">
        <v>26</v>
      </c>
      <c r="G59">
        <v>12</v>
      </c>
      <c r="H59">
        <v>14</v>
      </c>
      <c r="I59">
        <v>29</v>
      </c>
      <c r="J59">
        <v>14</v>
      </c>
      <c r="K59">
        <v>15</v>
      </c>
      <c r="L59">
        <v>70</v>
      </c>
      <c r="M59">
        <v>63</v>
      </c>
      <c r="N59">
        <v>4</v>
      </c>
      <c r="O59">
        <v>80</v>
      </c>
      <c r="P59">
        <v>36</v>
      </c>
      <c r="Q59">
        <v>27</v>
      </c>
      <c r="R59">
        <v>17</v>
      </c>
      <c r="S59">
        <v>96</v>
      </c>
    </row>
    <row r="60" spans="1:19" x14ac:dyDescent="0.2">
      <c r="A60">
        <v>1</v>
      </c>
      <c r="B60">
        <v>3</v>
      </c>
      <c r="C60">
        <v>4</v>
      </c>
      <c r="D60">
        <v>3.5</v>
      </c>
      <c r="E60">
        <v>7</v>
      </c>
      <c r="F60">
        <v>30</v>
      </c>
      <c r="G60">
        <v>15</v>
      </c>
      <c r="H60">
        <v>15</v>
      </c>
      <c r="I60">
        <v>27</v>
      </c>
      <c r="J60">
        <v>11</v>
      </c>
      <c r="K60">
        <v>16</v>
      </c>
      <c r="L60">
        <v>48</v>
      </c>
      <c r="M60">
        <v>47</v>
      </c>
      <c r="N60">
        <v>4</v>
      </c>
      <c r="O60">
        <v>47</v>
      </c>
      <c r="P60">
        <v>27</v>
      </c>
      <c r="Q60">
        <v>14</v>
      </c>
      <c r="R60">
        <v>6</v>
      </c>
      <c r="S60">
        <v>101</v>
      </c>
    </row>
    <row r="61" spans="1:19" x14ac:dyDescent="0.2">
      <c r="A61">
        <v>1</v>
      </c>
      <c r="B61">
        <v>3</v>
      </c>
      <c r="C61">
        <v>4</v>
      </c>
      <c r="D61">
        <v>3.5</v>
      </c>
      <c r="E61">
        <v>7</v>
      </c>
      <c r="F61">
        <v>22</v>
      </c>
      <c r="G61">
        <v>14</v>
      </c>
      <c r="H61">
        <v>8</v>
      </c>
      <c r="I61">
        <v>25</v>
      </c>
      <c r="J61">
        <v>9</v>
      </c>
      <c r="K61">
        <v>16</v>
      </c>
      <c r="L61">
        <v>68</v>
      </c>
      <c r="M61">
        <v>68</v>
      </c>
      <c r="N61">
        <v>4</v>
      </c>
      <c r="O61">
        <v>52</v>
      </c>
      <c r="P61">
        <v>22</v>
      </c>
      <c r="Q61">
        <v>17</v>
      </c>
      <c r="R61">
        <v>13</v>
      </c>
      <c r="S61">
        <v>101</v>
      </c>
    </row>
    <row r="62" spans="1:19" x14ac:dyDescent="0.2">
      <c r="A62">
        <v>1</v>
      </c>
      <c r="B62">
        <v>3</v>
      </c>
      <c r="C62">
        <v>4</v>
      </c>
      <c r="D62">
        <v>3.5</v>
      </c>
      <c r="E62">
        <v>7</v>
      </c>
      <c r="F62">
        <v>31</v>
      </c>
      <c r="G62">
        <v>20</v>
      </c>
      <c r="H62">
        <v>11</v>
      </c>
      <c r="I62">
        <v>36</v>
      </c>
      <c r="J62">
        <v>18</v>
      </c>
      <c r="K62">
        <v>18</v>
      </c>
      <c r="L62">
        <v>81</v>
      </c>
      <c r="M62">
        <v>84</v>
      </c>
      <c r="N62">
        <v>4</v>
      </c>
      <c r="O62">
        <v>69</v>
      </c>
      <c r="P62">
        <v>28</v>
      </c>
      <c r="Q62">
        <v>26</v>
      </c>
      <c r="R62">
        <v>15</v>
      </c>
      <c r="S62">
        <v>93</v>
      </c>
    </row>
    <row r="63" spans="1:19" x14ac:dyDescent="0.2">
      <c r="A63">
        <v>1</v>
      </c>
      <c r="B63">
        <v>3</v>
      </c>
      <c r="C63">
        <v>4</v>
      </c>
      <c r="D63">
        <v>3.5</v>
      </c>
      <c r="E63">
        <v>4</v>
      </c>
      <c r="F63">
        <v>21</v>
      </c>
      <c r="G63">
        <v>17</v>
      </c>
      <c r="H63">
        <v>4</v>
      </c>
      <c r="I63">
        <v>28</v>
      </c>
      <c r="J63">
        <v>13</v>
      </c>
      <c r="K63">
        <v>15</v>
      </c>
      <c r="L63">
        <v>33</v>
      </c>
      <c r="M63">
        <v>56</v>
      </c>
      <c r="N63">
        <v>4</v>
      </c>
      <c r="O63">
        <v>58</v>
      </c>
      <c r="P63">
        <v>21</v>
      </c>
      <c r="Q63">
        <v>23</v>
      </c>
      <c r="R63">
        <v>14</v>
      </c>
      <c r="S63">
        <v>99</v>
      </c>
    </row>
    <row r="64" spans="1:19" x14ac:dyDescent="0.2">
      <c r="A64">
        <v>1</v>
      </c>
      <c r="B64">
        <v>6</v>
      </c>
      <c r="C64">
        <v>4</v>
      </c>
      <c r="D64">
        <v>3.5</v>
      </c>
      <c r="E64">
        <v>8</v>
      </c>
      <c r="F64">
        <v>40</v>
      </c>
      <c r="G64">
        <v>20</v>
      </c>
      <c r="H64">
        <v>20</v>
      </c>
      <c r="I64">
        <v>38</v>
      </c>
      <c r="J64">
        <v>19</v>
      </c>
      <c r="K64">
        <v>19</v>
      </c>
      <c r="L64">
        <v>84</v>
      </c>
      <c r="M64">
        <v>84</v>
      </c>
      <c r="N64">
        <v>4</v>
      </c>
      <c r="O64">
        <v>81</v>
      </c>
      <c r="P64">
        <v>30</v>
      </c>
      <c r="Q64">
        <v>30</v>
      </c>
      <c r="R64">
        <v>21</v>
      </c>
      <c r="S64">
        <v>92</v>
      </c>
    </row>
    <row r="65" spans="1:19" x14ac:dyDescent="0.2">
      <c r="A65">
        <v>1</v>
      </c>
      <c r="B65">
        <v>3</v>
      </c>
      <c r="C65">
        <v>4</v>
      </c>
      <c r="D65">
        <v>3.5</v>
      </c>
      <c r="E65">
        <v>8</v>
      </c>
      <c r="F65">
        <v>32</v>
      </c>
      <c r="G65">
        <v>17</v>
      </c>
      <c r="H65">
        <v>15</v>
      </c>
      <c r="I65">
        <v>23</v>
      </c>
      <c r="J65">
        <v>10</v>
      </c>
      <c r="K65">
        <v>13</v>
      </c>
      <c r="L65">
        <v>51</v>
      </c>
      <c r="M65">
        <v>67</v>
      </c>
      <c r="N65">
        <v>9</v>
      </c>
      <c r="O65">
        <v>63</v>
      </c>
      <c r="P65">
        <v>23</v>
      </c>
      <c r="Q65">
        <v>26</v>
      </c>
      <c r="R65">
        <v>14</v>
      </c>
      <c r="S65">
        <v>95</v>
      </c>
    </row>
    <row r="66" spans="1:19" x14ac:dyDescent="0.2">
      <c r="A66">
        <v>1</v>
      </c>
      <c r="B66">
        <v>3</v>
      </c>
      <c r="C66">
        <v>4</v>
      </c>
      <c r="D66">
        <v>3.5</v>
      </c>
      <c r="E66">
        <v>8</v>
      </c>
      <c r="F66">
        <v>39</v>
      </c>
      <c r="G66">
        <v>20</v>
      </c>
      <c r="H66">
        <v>19</v>
      </c>
      <c r="I66">
        <v>26</v>
      </c>
      <c r="J66">
        <v>11</v>
      </c>
      <c r="K66">
        <v>15</v>
      </c>
      <c r="L66">
        <v>65</v>
      </c>
      <c r="M66">
        <v>64</v>
      </c>
      <c r="N66">
        <v>4</v>
      </c>
      <c r="O66">
        <v>51</v>
      </c>
      <c r="P66">
        <v>26</v>
      </c>
      <c r="Q66">
        <v>16</v>
      </c>
      <c r="R66">
        <v>9</v>
      </c>
      <c r="S66">
        <v>95</v>
      </c>
    </row>
    <row r="67" spans="1:19" x14ac:dyDescent="0.2">
      <c r="A67">
        <v>1</v>
      </c>
      <c r="B67">
        <v>4</v>
      </c>
      <c r="C67">
        <v>2</v>
      </c>
      <c r="D67">
        <v>3.5</v>
      </c>
      <c r="E67">
        <v>8</v>
      </c>
      <c r="F67">
        <v>30</v>
      </c>
      <c r="G67">
        <v>17</v>
      </c>
      <c r="H67">
        <v>13</v>
      </c>
      <c r="I67">
        <v>31</v>
      </c>
      <c r="J67">
        <v>16</v>
      </c>
      <c r="K67">
        <v>15</v>
      </c>
      <c r="L67">
        <v>59</v>
      </c>
      <c r="M67">
        <v>58</v>
      </c>
      <c r="N67">
        <v>20</v>
      </c>
      <c r="O67">
        <v>68</v>
      </c>
      <c r="P67">
        <v>27</v>
      </c>
      <c r="Q67">
        <v>23</v>
      </c>
      <c r="R67">
        <v>18</v>
      </c>
      <c r="S67">
        <v>111</v>
      </c>
    </row>
    <row r="68" spans="1:19" x14ac:dyDescent="0.2">
      <c r="A68">
        <v>1</v>
      </c>
      <c r="B68">
        <v>3</v>
      </c>
      <c r="C68">
        <v>2</v>
      </c>
      <c r="D68">
        <v>3.5</v>
      </c>
      <c r="E68">
        <v>7</v>
      </c>
      <c r="F68">
        <v>22</v>
      </c>
      <c r="G68">
        <v>10</v>
      </c>
      <c r="H68">
        <v>12</v>
      </c>
      <c r="I68">
        <v>18</v>
      </c>
      <c r="J68">
        <v>10</v>
      </c>
      <c r="K68">
        <v>8</v>
      </c>
      <c r="L68">
        <v>84</v>
      </c>
      <c r="M68">
        <v>81</v>
      </c>
      <c r="N68">
        <v>8</v>
      </c>
      <c r="O68">
        <v>57</v>
      </c>
      <c r="P68">
        <v>28</v>
      </c>
      <c r="Q68">
        <v>17</v>
      </c>
      <c r="R68">
        <v>12</v>
      </c>
      <c r="S68">
        <v>100</v>
      </c>
    </row>
    <row r="69" spans="1:19" x14ac:dyDescent="0.2">
      <c r="A69">
        <v>1</v>
      </c>
      <c r="B69">
        <v>3</v>
      </c>
      <c r="C69">
        <v>2</v>
      </c>
      <c r="D69">
        <v>3.5</v>
      </c>
      <c r="E69">
        <v>7</v>
      </c>
      <c r="F69">
        <v>30</v>
      </c>
      <c r="G69">
        <v>14</v>
      </c>
      <c r="H69">
        <v>16</v>
      </c>
      <c r="I69">
        <v>21</v>
      </c>
      <c r="J69">
        <v>7</v>
      </c>
      <c r="K69">
        <v>14</v>
      </c>
      <c r="L69">
        <v>83</v>
      </c>
      <c r="M69">
        <v>84</v>
      </c>
      <c r="N69">
        <v>4</v>
      </c>
      <c r="O69">
        <v>62</v>
      </c>
      <c r="P69">
        <v>27</v>
      </c>
      <c r="Q69">
        <v>22</v>
      </c>
      <c r="R69">
        <v>13</v>
      </c>
      <c r="S69">
        <v>96</v>
      </c>
    </row>
    <row r="70" spans="1:19" x14ac:dyDescent="0.2">
      <c r="A70">
        <v>1</v>
      </c>
      <c r="B70">
        <v>3</v>
      </c>
      <c r="C70">
        <v>4</v>
      </c>
      <c r="D70">
        <v>3.5</v>
      </c>
      <c r="E70">
        <v>5</v>
      </c>
      <c r="F70">
        <v>20</v>
      </c>
      <c r="G70">
        <v>10</v>
      </c>
      <c r="H70">
        <v>10</v>
      </c>
      <c r="I70">
        <v>21</v>
      </c>
      <c r="J70">
        <v>11</v>
      </c>
      <c r="K70">
        <v>10</v>
      </c>
      <c r="L70">
        <v>58</v>
      </c>
      <c r="M70">
        <v>56</v>
      </c>
      <c r="N70">
        <v>20</v>
      </c>
      <c r="O70">
        <v>73</v>
      </c>
      <c r="P70">
        <v>28</v>
      </c>
      <c r="Q70">
        <v>27</v>
      </c>
      <c r="R70">
        <v>18</v>
      </c>
      <c r="S70">
        <v>94</v>
      </c>
    </row>
    <row r="71" spans="1:19" x14ac:dyDescent="0.2">
      <c r="A71">
        <v>1</v>
      </c>
      <c r="B71">
        <v>3</v>
      </c>
      <c r="C71">
        <v>2</v>
      </c>
      <c r="D71">
        <v>3.5</v>
      </c>
      <c r="E71">
        <v>7</v>
      </c>
      <c r="F71">
        <v>23</v>
      </c>
      <c r="G71">
        <v>9</v>
      </c>
      <c r="H71">
        <v>14</v>
      </c>
      <c r="I71">
        <v>30</v>
      </c>
      <c r="J71">
        <v>15</v>
      </c>
      <c r="K71">
        <v>15</v>
      </c>
      <c r="L71">
        <v>47</v>
      </c>
      <c r="M71">
        <v>48</v>
      </c>
      <c r="N71">
        <v>16</v>
      </c>
      <c r="O71">
        <v>30</v>
      </c>
      <c r="P71">
        <v>13</v>
      </c>
      <c r="Q71">
        <v>9</v>
      </c>
      <c r="R71">
        <v>8</v>
      </c>
      <c r="S71">
        <v>98</v>
      </c>
    </row>
    <row r="72" spans="1:19" x14ac:dyDescent="0.2">
      <c r="A72">
        <v>1</v>
      </c>
      <c r="B72">
        <v>2</v>
      </c>
      <c r="C72">
        <v>4</v>
      </c>
      <c r="D72">
        <v>3.5</v>
      </c>
      <c r="E72">
        <v>6</v>
      </c>
      <c r="F72">
        <v>33</v>
      </c>
      <c r="G72">
        <v>18</v>
      </c>
      <c r="H72">
        <v>15</v>
      </c>
      <c r="I72">
        <v>25</v>
      </c>
      <c r="J72">
        <v>12</v>
      </c>
      <c r="K72">
        <v>13</v>
      </c>
      <c r="L72">
        <v>56</v>
      </c>
      <c r="M72">
        <v>82</v>
      </c>
      <c r="N72">
        <v>5</v>
      </c>
      <c r="O72">
        <v>86</v>
      </c>
      <c r="P72">
        <v>32</v>
      </c>
      <c r="Q72">
        <v>32</v>
      </c>
      <c r="R72">
        <v>22</v>
      </c>
      <c r="S72">
        <v>96</v>
      </c>
    </row>
    <row r="73" spans="1:19" x14ac:dyDescent="0.2">
      <c r="A73">
        <v>1</v>
      </c>
      <c r="B73">
        <v>4</v>
      </c>
      <c r="C73">
        <v>4</v>
      </c>
      <c r="D73">
        <v>3.5</v>
      </c>
      <c r="E73">
        <v>2</v>
      </c>
      <c r="F73">
        <v>21</v>
      </c>
      <c r="G73">
        <v>13</v>
      </c>
      <c r="H73">
        <v>8</v>
      </c>
      <c r="I73">
        <v>32</v>
      </c>
      <c r="J73">
        <v>17</v>
      </c>
      <c r="K73">
        <v>15</v>
      </c>
      <c r="L73">
        <v>82</v>
      </c>
      <c r="M73">
        <v>77</v>
      </c>
      <c r="N73">
        <v>4</v>
      </c>
      <c r="O73">
        <v>56</v>
      </c>
      <c r="P73">
        <v>23</v>
      </c>
      <c r="Q73">
        <v>23</v>
      </c>
      <c r="R73">
        <v>10</v>
      </c>
      <c r="S73">
        <v>95</v>
      </c>
    </row>
    <row r="74" spans="1:19" x14ac:dyDescent="0.2">
      <c r="A74">
        <v>1</v>
      </c>
      <c r="B74">
        <v>4</v>
      </c>
      <c r="C74">
        <v>4</v>
      </c>
      <c r="D74">
        <v>3.53</v>
      </c>
      <c r="E74">
        <v>5</v>
      </c>
      <c r="F74">
        <v>32</v>
      </c>
      <c r="G74">
        <v>15</v>
      </c>
      <c r="H74">
        <v>17</v>
      </c>
      <c r="I74">
        <v>31</v>
      </c>
      <c r="J74">
        <v>15</v>
      </c>
      <c r="K74">
        <v>16</v>
      </c>
      <c r="L74">
        <v>77</v>
      </c>
      <c r="M74">
        <v>76</v>
      </c>
      <c r="N74">
        <v>4</v>
      </c>
      <c r="O74">
        <v>55</v>
      </c>
      <c r="P74">
        <v>21</v>
      </c>
      <c r="Q74">
        <v>20</v>
      </c>
      <c r="R74">
        <v>14</v>
      </c>
      <c r="S74">
        <v>98</v>
      </c>
    </row>
    <row r="75" spans="1:19" x14ac:dyDescent="0.2">
      <c r="A75">
        <v>1</v>
      </c>
      <c r="B75">
        <v>3</v>
      </c>
      <c r="C75">
        <v>4</v>
      </c>
      <c r="D75">
        <v>3.54</v>
      </c>
      <c r="E75">
        <v>7</v>
      </c>
      <c r="F75">
        <v>24</v>
      </c>
      <c r="G75">
        <v>13</v>
      </c>
      <c r="H75">
        <v>11</v>
      </c>
      <c r="I75">
        <v>21</v>
      </c>
      <c r="J75">
        <v>15</v>
      </c>
      <c r="K75">
        <v>6</v>
      </c>
      <c r="L75">
        <v>50</v>
      </c>
      <c r="M75">
        <v>45</v>
      </c>
      <c r="N75">
        <v>6</v>
      </c>
      <c r="O75">
        <v>64</v>
      </c>
      <c r="P75">
        <v>25</v>
      </c>
      <c r="Q75">
        <v>23</v>
      </c>
      <c r="R75">
        <v>16</v>
      </c>
      <c r="S75">
        <v>97</v>
      </c>
    </row>
    <row r="76" spans="1:19" x14ac:dyDescent="0.2">
      <c r="A76">
        <v>1</v>
      </c>
      <c r="B76">
        <v>4</v>
      </c>
      <c r="C76">
        <v>4</v>
      </c>
      <c r="D76">
        <v>3.58</v>
      </c>
      <c r="E76">
        <v>5</v>
      </c>
      <c r="F76">
        <v>20</v>
      </c>
      <c r="G76">
        <v>10</v>
      </c>
      <c r="H76">
        <v>10</v>
      </c>
      <c r="I76">
        <v>16</v>
      </c>
      <c r="J76">
        <v>6</v>
      </c>
      <c r="K76">
        <v>10</v>
      </c>
      <c r="L76">
        <v>40</v>
      </c>
      <c r="M76">
        <v>58</v>
      </c>
      <c r="N76">
        <v>10</v>
      </c>
      <c r="O76">
        <v>74</v>
      </c>
      <c r="P76">
        <v>28</v>
      </c>
      <c r="Q76">
        <v>30</v>
      </c>
      <c r="R76">
        <v>16</v>
      </c>
      <c r="S76">
        <v>94</v>
      </c>
    </row>
    <row r="77" spans="1:19" x14ac:dyDescent="0.2">
      <c r="A77">
        <v>1</v>
      </c>
      <c r="B77">
        <v>4</v>
      </c>
      <c r="C77">
        <v>4</v>
      </c>
      <c r="D77">
        <v>3.6</v>
      </c>
      <c r="E77">
        <v>7</v>
      </c>
      <c r="F77">
        <v>24</v>
      </c>
      <c r="G77">
        <v>10</v>
      </c>
      <c r="H77">
        <v>14</v>
      </c>
      <c r="I77">
        <v>16</v>
      </c>
      <c r="J77">
        <v>3</v>
      </c>
      <c r="K77">
        <v>13</v>
      </c>
      <c r="L77">
        <v>44</v>
      </c>
      <c r="M77">
        <v>60</v>
      </c>
      <c r="N77">
        <v>6</v>
      </c>
      <c r="O77">
        <v>73</v>
      </c>
      <c r="P77">
        <v>30</v>
      </c>
      <c r="Q77">
        <v>26</v>
      </c>
      <c r="R77">
        <v>17</v>
      </c>
      <c r="S77">
        <v>88</v>
      </c>
    </row>
    <row r="78" spans="1:19" x14ac:dyDescent="0.2">
      <c r="A78">
        <v>1</v>
      </c>
      <c r="B78">
        <v>4</v>
      </c>
      <c r="C78">
        <v>2</v>
      </c>
      <c r="D78">
        <v>3.6</v>
      </c>
      <c r="E78">
        <v>7</v>
      </c>
      <c r="F78">
        <v>29</v>
      </c>
      <c r="G78">
        <v>14</v>
      </c>
      <c r="H78">
        <v>15</v>
      </c>
      <c r="I78">
        <v>24</v>
      </c>
      <c r="J78">
        <v>8</v>
      </c>
      <c r="K78">
        <v>16</v>
      </c>
      <c r="L78">
        <v>79</v>
      </c>
      <c r="M78">
        <v>79</v>
      </c>
      <c r="N78">
        <v>4</v>
      </c>
      <c r="O78">
        <v>65</v>
      </c>
      <c r="P78">
        <v>25</v>
      </c>
      <c r="Q78">
        <v>24</v>
      </c>
      <c r="R78">
        <v>16</v>
      </c>
      <c r="S78">
        <v>98</v>
      </c>
    </row>
    <row r="79" spans="1:19" x14ac:dyDescent="0.2">
      <c r="A79">
        <v>1</v>
      </c>
      <c r="B79">
        <v>4</v>
      </c>
      <c r="C79">
        <v>4</v>
      </c>
      <c r="D79">
        <v>3.62</v>
      </c>
      <c r="E79">
        <v>7</v>
      </c>
      <c r="F79">
        <v>27</v>
      </c>
      <c r="G79">
        <v>14</v>
      </c>
      <c r="H79">
        <v>13</v>
      </c>
      <c r="I79">
        <v>30</v>
      </c>
      <c r="J79">
        <v>15</v>
      </c>
      <c r="K79">
        <v>15</v>
      </c>
      <c r="L79">
        <v>50</v>
      </c>
      <c r="M79">
        <v>58</v>
      </c>
      <c r="N79">
        <v>4</v>
      </c>
      <c r="O79">
        <v>57</v>
      </c>
      <c r="P79">
        <v>29</v>
      </c>
      <c r="Q79">
        <v>18</v>
      </c>
      <c r="R79">
        <v>10</v>
      </c>
      <c r="S79">
        <v>99</v>
      </c>
    </row>
    <row r="80" spans="1:19" x14ac:dyDescent="0.2">
      <c r="A80">
        <v>1</v>
      </c>
      <c r="B80">
        <v>2</v>
      </c>
      <c r="C80">
        <v>2</v>
      </c>
      <c r="D80">
        <v>3.65</v>
      </c>
      <c r="E80">
        <v>5</v>
      </c>
      <c r="F80">
        <v>25</v>
      </c>
      <c r="G80">
        <v>9</v>
      </c>
      <c r="H80">
        <v>16</v>
      </c>
      <c r="I80">
        <v>30</v>
      </c>
      <c r="J80">
        <v>15</v>
      </c>
      <c r="K80">
        <v>15</v>
      </c>
      <c r="L80">
        <v>63</v>
      </c>
      <c r="M80">
        <v>69</v>
      </c>
      <c r="N80">
        <v>4</v>
      </c>
      <c r="O80">
        <v>74</v>
      </c>
      <c r="P80">
        <v>31</v>
      </c>
      <c r="Q80">
        <v>23</v>
      </c>
      <c r="R80">
        <v>20</v>
      </c>
      <c r="S80">
        <v>101</v>
      </c>
    </row>
    <row r="81" spans="1:19" x14ac:dyDescent="0.2">
      <c r="A81">
        <v>1</v>
      </c>
      <c r="B81">
        <v>3</v>
      </c>
      <c r="C81">
        <v>4</v>
      </c>
      <c r="D81">
        <v>3.66</v>
      </c>
      <c r="E81">
        <v>3</v>
      </c>
      <c r="F81">
        <v>24</v>
      </c>
      <c r="G81">
        <v>15</v>
      </c>
      <c r="H81">
        <v>9</v>
      </c>
      <c r="I81">
        <v>29</v>
      </c>
      <c r="J81">
        <v>14</v>
      </c>
      <c r="K81">
        <v>15</v>
      </c>
      <c r="L81">
        <v>49</v>
      </c>
      <c r="M81">
        <v>66</v>
      </c>
      <c r="N81">
        <v>4</v>
      </c>
      <c r="O81">
        <v>71</v>
      </c>
      <c r="P81">
        <v>36</v>
      </c>
      <c r="Q81">
        <v>25</v>
      </c>
      <c r="R81">
        <v>10</v>
      </c>
      <c r="S81">
        <v>97</v>
      </c>
    </row>
    <row r="82" spans="1:19" x14ac:dyDescent="0.2">
      <c r="A82">
        <v>1</v>
      </c>
      <c r="B82">
        <v>3</v>
      </c>
      <c r="C82">
        <v>4</v>
      </c>
      <c r="D82">
        <v>3.66</v>
      </c>
      <c r="E82">
        <v>7</v>
      </c>
      <c r="F82">
        <v>33</v>
      </c>
      <c r="G82">
        <v>15</v>
      </c>
      <c r="H82">
        <v>18</v>
      </c>
      <c r="I82">
        <v>31</v>
      </c>
      <c r="J82">
        <v>15</v>
      </c>
      <c r="K82">
        <v>16</v>
      </c>
      <c r="L82">
        <v>52</v>
      </c>
      <c r="M82">
        <v>70</v>
      </c>
      <c r="N82">
        <v>4</v>
      </c>
      <c r="O82">
        <v>51</v>
      </c>
      <c r="P82">
        <v>19</v>
      </c>
      <c r="Q82">
        <v>19</v>
      </c>
      <c r="R82">
        <v>13</v>
      </c>
      <c r="S82">
        <v>104</v>
      </c>
    </row>
    <row r="83" spans="1:19" x14ac:dyDescent="0.2">
      <c r="A83">
        <v>1</v>
      </c>
      <c r="B83">
        <v>3</v>
      </c>
      <c r="C83">
        <v>2</v>
      </c>
      <c r="D83">
        <v>3.7</v>
      </c>
      <c r="E83">
        <v>6</v>
      </c>
      <c r="F83">
        <v>25</v>
      </c>
      <c r="G83">
        <v>11</v>
      </c>
      <c r="H83">
        <v>14</v>
      </c>
      <c r="I83">
        <v>27</v>
      </c>
      <c r="J83">
        <v>9</v>
      </c>
      <c r="K83">
        <v>18</v>
      </c>
      <c r="L83">
        <v>56</v>
      </c>
      <c r="M83">
        <v>72</v>
      </c>
      <c r="N83">
        <v>4</v>
      </c>
      <c r="O83">
        <v>53</v>
      </c>
      <c r="P83">
        <v>21</v>
      </c>
      <c r="Q83">
        <v>20</v>
      </c>
      <c r="R83">
        <v>12</v>
      </c>
      <c r="S83">
        <v>88</v>
      </c>
    </row>
    <row r="84" spans="1:19" x14ac:dyDescent="0.2">
      <c r="A84">
        <v>1</v>
      </c>
      <c r="B84">
        <v>2</v>
      </c>
      <c r="C84">
        <v>2</v>
      </c>
      <c r="D84">
        <v>3.7</v>
      </c>
      <c r="E84">
        <v>7</v>
      </c>
      <c r="F84">
        <v>24</v>
      </c>
      <c r="G84">
        <v>10</v>
      </c>
      <c r="H84">
        <v>14</v>
      </c>
      <c r="I84">
        <v>30</v>
      </c>
      <c r="J84">
        <v>14</v>
      </c>
      <c r="K84">
        <v>16</v>
      </c>
      <c r="L84">
        <v>75</v>
      </c>
      <c r="M84">
        <v>80</v>
      </c>
      <c r="N84">
        <v>4</v>
      </c>
      <c r="O84">
        <v>65</v>
      </c>
      <c r="P84">
        <v>28</v>
      </c>
      <c r="Q84">
        <v>26</v>
      </c>
      <c r="R84">
        <v>11</v>
      </c>
      <c r="S84">
        <v>95</v>
      </c>
    </row>
    <row r="85" spans="1:19" x14ac:dyDescent="0.2">
      <c r="A85">
        <v>1</v>
      </c>
      <c r="B85">
        <v>5</v>
      </c>
      <c r="C85">
        <v>4</v>
      </c>
      <c r="D85">
        <v>3.75</v>
      </c>
      <c r="E85">
        <v>7</v>
      </c>
      <c r="F85">
        <v>34</v>
      </c>
      <c r="G85">
        <v>18</v>
      </c>
      <c r="H85">
        <v>16</v>
      </c>
      <c r="I85">
        <v>27</v>
      </c>
      <c r="J85">
        <v>11</v>
      </c>
      <c r="K85">
        <v>16</v>
      </c>
      <c r="L85">
        <v>32</v>
      </c>
      <c r="M85">
        <v>17</v>
      </c>
      <c r="N85">
        <v>4</v>
      </c>
      <c r="O85">
        <v>49</v>
      </c>
      <c r="P85">
        <v>23</v>
      </c>
      <c r="Q85">
        <v>18</v>
      </c>
      <c r="R85">
        <v>8</v>
      </c>
      <c r="S85">
        <v>102</v>
      </c>
    </row>
    <row r="86" spans="1:19" x14ac:dyDescent="0.2">
      <c r="A86">
        <v>1</v>
      </c>
      <c r="B86">
        <v>5</v>
      </c>
      <c r="C86">
        <v>4</v>
      </c>
      <c r="D86">
        <v>3.8</v>
      </c>
      <c r="E86">
        <v>7</v>
      </c>
      <c r="F86">
        <v>30</v>
      </c>
      <c r="G86">
        <v>15</v>
      </c>
      <c r="H86">
        <v>15</v>
      </c>
      <c r="I86">
        <v>26</v>
      </c>
      <c r="J86">
        <v>11</v>
      </c>
      <c r="K86">
        <v>15</v>
      </c>
      <c r="L86">
        <v>55</v>
      </c>
      <c r="M86">
        <v>40</v>
      </c>
      <c r="N86">
        <v>4</v>
      </c>
      <c r="O86">
        <v>42</v>
      </c>
      <c r="P86">
        <v>23</v>
      </c>
      <c r="Q86">
        <v>13</v>
      </c>
      <c r="R86">
        <v>6</v>
      </c>
      <c r="S86">
        <v>90</v>
      </c>
    </row>
    <row r="87" spans="1:19" x14ac:dyDescent="0.2">
      <c r="A87">
        <v>1</v>
      </c>
      <c r="B87">
        <v>4</v>
      </c>
      <c r="C87">
        <v>4</v>
      </c>
      <c r="D87">
        <v>3.8</v>
      </c>
      <c r="E87">
        <v>7</v>
      </c>
      <c r="F87">
        <v>36</v>
      </c>
      <c r="G87">
        <v>18</v>
      </c>
      <c r="H87">
        <v>18</v>
      </c>
      <c r="I87">
        <v>25</v>
      </c>
      <c r="J87">
        <v>10</v>
      </c>
      <c r="K87">
        <v>15</v>
      </c>
      <c r="L87">
        <v>46</v>
      </c>
      <c r="M87">
        <v>40</v>
      </c>
      <c r="N87">
        <v>7</v>
      </c>
      <c r="O87">
        <v>61</v>
      </c>
      <c r="P87">
        <v>22</v>
      </c>
      <c r="Q87">
        <v>25</v>
      </c>
      <c r="R87">
        <v>14</v>
      </c>
      <c r="S87">
        <v>106</v>
      </c>
    </row>
    <row r="88" spans="1:19" x14ac:dyDescent="0.2">
      <c r="A88">
        <v>1</v>
      </c>
      <c r="B88">
        <v>4</v>
      </c>
      <c r="C88">
        <v>2</v>
      </c>
      <c r="D88">
        <v>3.8</v>
      </c>
      <c r="E88">
        <v>6</v>
      </c>
      <c r="F88">
        <v>27</v>
      </c>
      <c r="G88">
        <v>12</v>
      </c>
      <c r="H88">
        <v>15</v>
      </c>
      <c r="I88">
        <v>30</v>
      </c>
      <c r="J88">
        <v>12</v>
      </c>
      <c r="K88">
        <v>18</v>
      </c>
      <c r="L88">
        <v>82</v>
      </c>
      <c r="M88">
        <v>42</v>
      </c>
      <c r="N88">
        <v>5</v>
      </c>
      <c r="O88">
        <v>55</v>
      </c>
      <c r="P88">
        <v>25</v>
      </c>
      <c r="Q88">
        <v>21</v>
      </c>
      <c r="R88">
        <v>9</v>
      </c>
      <c r="S88">
        <v>94</v>
      </c>
    </row>
    <row r="89" spans="1:19" x14ac:dyDescent="0.2">
      <c r="A89">
        <v>1</v>
      </c>
      <c r="B89">
        <v>4</v>
      </c>
      <c r="C89">
        <v>4</v>
      </c>
      <c r="D89">
        <v>3.8</v>
      </c>
      <c r="E89">
        <v>8</v>
      </c>
      <c r="F89">
        <v>34</v>
      </c>
      <c r="G89">
        <v>14</v>
      </c>
      <c r="H89">
        <v>20</v>
      </c>
      <c r="I89">
        <v>32</v>
      </c>
      <c r="J89">
        <v>12</v>
      </c>
      <c r="K89">
        <v>20</v>
      </c>
      <c r="L89">
        <v>42</v>
      </c>
      <c r="M89">
        <v>34</v>
      </c>
      <c r="N89">
        <v>4</v>
      </c>
      <c r="O89">
        <v>57</v>
      </c>
      <c r="P89">
        <v>21</v>
      </c>
      <c r="Q89">
        <v>24</v>
      </c>
      <c r="R89">
        <v>12</v>
      </c>
      <c r="S89">
        <v>106</v>
      </c>
    </row>
    <row r="90" spans="1:19" x14ac:dyDescent="0.2">
      <c r="A90">
        <v>1</v>
      </c>
      <c r="B90">
        <v>4</v>
      </c>
      <c r="C90">
        <v>4</v>
      </c>
      <c r="D90">
        <v>3.8</v>
      </c>
      <c r="E90">
        <v>8</v>
      </c>
      <c r="F90">
        <v>29</v>
      </c>
      <c r="G90">
        <v>13</v>
      </c>
      <c r="H90">
        <v>16</v>
      </c>
      <c r="I90">
        <v>18</v>
      </c>
      <c r="J90">
        <v>5</v>
      </c>
      <c r="K90">
        <v>13</v>
      </c>
      <c r="L90">
        <v>36</v>
      </c>
      <c r="M90">
        <v>64</v>
      </c>
      <c r="N90">
        <v>8</v>
      </c>
      <c r="O90">
        <v>81</v>
      </c>
      <c r="P90">
        <v>30</v>
      </c>
      <c r="Q90">
        <v>31</v>
      </c>
      <c r="R90">
        <v>20</v>
      </c>
      <c r="S90">
        <v>90</v>
      </c>
    </row>
    <row r="91" spans="1:19" x14ac:dyDescent="0.2">
      <c r="A91">
        <v>1</v>
      </c>
      <c r="B91">
        <v>3</v>
      </c>
      <c r="C91">
        <v>4</v>
      </c>
      <c r="D91">
        <v>3.8</v>
      </c>
      <c r="E91">
        <v>7</v>
      </c>
      <c r="F91">
        <v>37</v>
      </c>
      <c r="G91">
        <v>20</v>
      </c>
      <c r="H91">
        <v>17</v>
      </c>
      <c r="I91">
        <v>21</v>
      </c>
      <c r="J91">
        <v>9</v>
      </c>
      <c r="K91">
        <v>12</v>
      </c>
      <c r="M91">
        <v>72</v>
      </c>
      <c r="N91">
        <v>14</v>
      </c>
      <c r="O91">
        <v>67</v>
      </c>
      <c r="P91">
        <v>28</v>
      </c>
      <c r="Q91">
        <v>25</v>
      </c>
      <c r="R91">
        <v>14</v>
      </c>
      <c r="S91">
        <v>82</v>
      </c>
    </row>
    <row r="92" spans="1:19" x14ac:dyDescent="0.2">
      <c r="A92">
        <v>1</v>
      </c>
      <c r="B92">
        <v>5</v>
      </c>
      <c r="C92">
        <v>2</v>
      </c>
      <c r="D92">
        <v>3.8</v>
      </c>
      <c r="E92">
        <v>9</v>
      </c>
      <c r="F92">
        <v>39</v>
      </c>
      <c r="G92">
        <v>19</v>
      </c>
      <c r="H92">
        <v>20</v>
      </c>
      <c r="I92">
        <v>34</v>
      </c>
      <c r="J92">
        <v>14</v>
      </c>
      <c r="K92">
        <v>20</v>
      </c>
      <c r="L92">
        <v>66</v>
      </c>
      <c r="M92">
        <v>73</v>
      </c>
      <c r="N92">
        <v>4</v>
      </c>
      <c r="O92">
        <v>83</v>
      </c>
      <c r="P92">
        <v>31</v>
      </c>
      <c r="Q92">
        <v>31</v>
      </c>
      <c r="R92">
        <v>21</v>
      </c>
      <c r="S92">
        <v>88</v>
      </c>
    </row>
    <row r="93" spans="1:19" x14ac:dyDescent="0.2">
      <c r="A93">
        <v>1</v>
      </c>
      <c r="B93">
        <v>4</v>
      </c>
      <c r="C93">
        <v>2</v>
      </c>
      <c r="D93">
        <v>3.8</v>
      </c>
      <c r="F93">
        <v>32</v>
      </c>
      <c r="G93">
        <v>16</v>
      </c>
      <c r="H93">
        <v>16</v>
      </c>
      <c r="I93">
        <v>28</v>
      </c>
      <c r="J93">
        <v>11</v>
      </c>
      <c r="K93">
        <v>17</v>
      </c>
      <c r="L93">
        <v>62</v>
      </c>
      <c r="M93">
        <v>73</v>
      </c>
      <c r="N93">
        <v>5</v>
      </c>
      <c r="O93">
        <v>63</v>
      </c>
      <c r="P93">
        <v>28</v>
      </c>
      <c r="Q93">
        <v>23</v>
      </c>
      <c r="R93">
        <v>12</v>
      </c>
      <c r="S93">
        <v>103</v>
      </c>
    </row>
    <row r="94" spans="1:19" x14ac:dyDescent="0.2">
      <c r="A94">
        <v>1</v>
      </c>
      <c r="B94">
        <v>3</v>
      </c>
      <c r="C94">
        <v>4</v>
      </c>
      <c r="D94">
        <v>3.8</v>
      </c>
      <c r="E94">
        <v>8</v>
      </c>
      <c r="F94">
        <v>33</v>
      </c>
      <c r="G94">
        <v>17</v>
      </c>
      <c r="H94">
        <v>16</v>
      </c>
      <c r="I94">
        <v>27</v>
      </c>
      <c r="J94">
        <v>15</v>
      </c>
      <c r="K94">
        <v>12</v>
      </c>
      <c r="L94">
        <v>44</v>
      </c>
      <c r="M94">
        <v>55</v>
      </c>
      <c r="N94">
        <v>4</v>
      </c>
      <c r="O94">
        <v>67</v>
      </c>
      <c r="P94">
        <v>25</v>
      </c>
      <c r="Q94">
        <v>27</v>
      </c>
      <c r="R94">
        <v>15</v>
      </c>
      <c r="S94">
        <v>100</v>
      </c>
    </row>
    <row r="95" spans="1:19" x14ac:dyDescent="0.2">
      <c r="A95">
        <v>1</v>
      </c>
      <c r="B95">
        <v>3</v>
      </c>
      <c r="C95">
        <v>2</v>
      </c>
      <c r="D95">
        <v>3.8</v>
      </c>
      <c r="E95">
        <v>7</v>
      </c>
      <c r="F95">
        <v>28</v>
      </c>
      <c r="G95">
        <v>14</v>
      </c>
      <c r="H95">
        <v>14</v>
      </c>
      <c r="I95">
        <v>22</v>
      </c>
      <c r="J95">
        <v>8</v>
      </c>
      <c r="K95">
        <v>14</v>
      </c>
      <c r="L95">
        <v>54</v>
      </c>
      <c r="M95">
        <v>58</v>
      </c>
      <c r="N95">
        <v>4</v>
      </c>
      <c r="O95">
        <v>74</v>
      </c>
      <c r="P95">
        <v>30</v>
      </c>
      <c r="Q95">
        <v>31</v>
      </c>
      <c r="R95">
        <v>13</v>
      </c>
      <c r="S95">
        <v>95</v>
      </c>
    </row>
    <row r="96" spans="1:19" x14ac:dyDescent="0.2">
      <c r="A96">
        <v>1</v>
      </c>
      <c r="B96">
        <v>5</v>
      </c>
      <c r="C96">
        <v>2</v>
      </c>
      <c r="D96">
        <v>3.8</v>
      </c>
      <c r="E96">
        <v>9</v>
      </c>
      <c r="F96">
        <v>38</v>
      </c>
      <c r="G96">
        <v>18</v>
      </c>
      <c r="H96">
        <v>20</v>
      </c>
      <c r="I96">
        <v>34</v>
      </c>
      <c r="J96">
        <v>14</v>
      </c>
      <c r="K96">
        <v>20</v>
      </c>
      <c r="L96">
        <v>62</v>
      </c>
      <c r="M96">
        <v>66</v>
      </c>
      <c r="N96">
        <v>4</v>
      </c>
      <c r="O96">
        <v>44</v>
      </c>
      <c r="P96">
        <v>19</v>
      </c>
      <c r="Q96">
        <v>18</v>
      </c>
      <c r="R96">
        <v>7</v>
      </c>
      <c r="S96">
        <v>93</v>
      </c>
    </row>
    <row r="97" spans="1:19" x14ac:dyDescent="0.2">
      <c r="A97">
        <v>1</v>
      </c>
      <c r="B97">
        <v>4</v>
      </c>
      <c r="C97">
        <v>4</v>
      </c>
      <c r="D97">
        <v>3.85</v>
      </c>
      <c r="E97">
        <v>8</v>
      </c>
      <c r="F97">
        <v>40</v>
      </c>
      <c r="G97">
        <v>20</v>
      </c>
      <c r="H97">
        <v>20</v>
      </c>
      <c r="I97">
        <v>36</v>
      </c>
      <c r="J97">
        <v>16</v>
      </c>
      <c r="K97">
        <v>20</v>
      </c>
      <c r="L97">
        <v>72</v>
      </c>
      <c r="M97">
        <v>70</v>
      </c>
      <c r="N97">
        <v>4</v>
      </c>
      <c r="O97">
        <v>57</v>
      </c>
      <c r="P97">
        <v>29</v>
      </c>
      <c r="Q97">
        <v>22</v>
      </c>
      <c r="R97">
        <v>6</v>
      </c>
      <c r="S97">
        <v>88</v>
      </c>
    </row>
    <row r="98" spans="1:19" x14ac:dyDescent="0.2">
      <c r="A98">
        <v>1</v>
      </c>
      <c r="B98">
        <v>3</v>
      </c>
      <c r="C98">
        <v>4</v>
      </c>
      <c r="D98">
        <v>3.85</v>
      </c>
      <c r="E98">
        <v>9</v>
      </c>
      <c r="F98">
        <v>27</v>
      </c>
      <c r="G98">
        <v>20</v>
      </c>
      <c r="H98">
        <v>7</v>
      </c>
      <c r="I98">
        <v>34</v>
      </c>
      <c r="J98">
        <v>16</v>
      </c>
      <c r="K98">
        <v>18</v>
      </c>
      <c r="L98">
        <v>46</v>
      </c>
      <c r="M98">
        <v>75</v>
      </c>
      <c r="N98">
        <v>4</v>
      </c>
      <c r="O98">
        <v>54</v>
      </c>
      <c r="P98">
        <v>17</v>
      </c>
      <c r="Q98">
        <v>24</v>
      </c>
      <c r="R98">
        <v>13</v>
      </c>
      <c r="S98">
        <v>91</v>
      </c>
    </row>
    <row r="99" spans="1:19" x14ac:dyDescent="0.2">
      <c r="A99">
        <v>1</v>
      </c>
      <c r="B99">
        <v>4</v>
      </c>
      <c r="C99">
        <v>4</v>
      </c>
      <c r="D99">
        <v>3.86</v>
      </c>
      <c r="E99">
        <v>7</v>
      </c>
      <c r="F99">
        <v>29</v>
      </c>
      <c r="G99">
        <v>13</v>
      </c>
      <c r="H99">
        <v>16</v>
      </c>
      <c r="I99">
        <v>30</v>
      </c>
      <c r="J99">
        <v>14</v>
      </c>
      <c r="K99">
        <v>16</v>
      </c>
      <c r="L99">
        <v>39</v>
      </c>
      <c r="M99">
        <v>43</v>
      </c>
      <c r="N99">
        <v>17</v>
      </c>
      <c r="O99">
        <v>60</v>
      </c>
      <c r="P99">
        <v>30</v>
      </c>
      <c r="Q99">
        <v>20</v>
      </c>
      <c r="R99">
        <v>10</v>
      </c>
      <c r="S99">
        <v>96</v>
      </c>
    </row>
    <row r="100" spans="1:19" x14ac:dyDescent="0.2">
      <c r="A100">
        <v>1</v>
      </c>
      <c r="B100">
        <v>4</v>
      </c>
      <c r="C100">
        <v>2</v>
      </c>
      <c r="D100">
        <v>3.88</v>
      </c>
      <c r="E100">
        <v>9</v>
      </c>
      <c r="F100">
        <v>37</v>
      </c>
      <c r="G100">
        <v>17</v>
      </c>
      <c r="H100">
        <v>20</v>
      </c>
      <c r="I100">
        <v>22</v>
      </c>
      <c r="J100">
        <v>8</v>
      </c>
      <c r="K100">
        <v>14</v>
      </c>
      <c r="L100">
        <v>45</v>
      </c>
      <c r="M100">
        <v>60</v>
      </c>
      <c r="N100">
        <v>7</v>
      </c>
      <c r="O100">
        <v>79</v>
      </c>
      <c r="P100">
        <v>38</v>
      </c>
      <c r="Q100">
        <v>26</v>
      </c>
      <c r="R100">
        <v>15</v>
      </c>
      <c r="S100">
        <v>84</v>
      </c>
    </row>
    <row r="101" spans="1:19" x14ac:dyDescent="0.2">
      <c r="A101">
        <v>1</v>
      </c>
      <c r="B101">
        <v>4</v>
      </c>
      <c r="C101">
        <v>4</v>
      </c>
      <c r="D101">
        <v>3.89</v>
      </c>
      <c r="E101">
        <v>9</v>
      </c>
      <c r="F101">
        <v>40</v>
      </c>
      <c r="G101">
        <v>20</v>
      </c>
      <c r="H101">
        <v>20</v>
      </c>
      <c r="I101">
        <v>37</v>
      </c>
      <c r="J101">
        <v>17</v>
      </c>
      <c r="K101">
        <v>20</v>
      </c>
      <c r="L101">
        <v>56</v>
      </c>
      <c r="M101">
        <v>64</v>
      </c>
      <c r="N101">
        <v>4</v>
      </c>
      <c r="O101">
        <v>75</v>
      </c>
      <c r="P101">
        <v>32</v>
      </c>
      <c r="Q101">
        <v>27</v>
      </c>
      <c r="R101">
        <v>16</v>
      </c>
      <c r="S101">
        <v>98</v>
      </c>
    </row>
    <row r="102" spans="1:19" x14ac:dyDescent="0.2">
      <c r="A102">
        <v>1</v>
      </c>
      <c r="B102">
        <v>4</v>
      </c>
      <c r="C102">
        <v>4</v>
      </c>
      <c r="D102">
        <v>3.89</v>
      </c>
      <c r="E102">
        <v>8</v>
      </c>
      <c r="F102">
        <v>36</v>
      </c>
      <c r="G102">
        <v>19</v>
      </c>
      <c r="H102">
        <v>17</v>
      </c>
      <c r="I102">
        <v>29</v>
      </c>
      <c r="J102">
        <v>13</v>
      </c>
      <c r="K102">
        <v>16</v>
      </c>
      <c r="L102">
        <v>50</v>
      </c>
      <c r="M102">
        <v>68</v>
      </c>
      <c r="N102">
        <v>4</v>
      </c>
      <c r="O102">
        <v>66</v>
      </c>
      <c r="P102">
        <v>30</v>
      </c>
      <c r="Q102">
        <v>24</v>
      </c>
      <c r="R102">
        <v>12</v>
      </c>
      <c r="S102">
        <v>103</v>
      </c>
    </row>
    <row r="103" spans="1:19" x14ac:dyDescent="0.2">
      <c r="A103">
        <v>1</v>
      </c>
      <c r="B103">
        <v>5</v>
      </c>
      <c r="C103">
        <v>4</v>
      </c>
      <c r="D103">
        <v>3.9</v>
      </c>
      <c r="E103">
        <v>8.5</v>
      </c>
      <c r="F103">
        <v>35</v>
      </c>
      <c r="G103">
        <v>15</v>
      </c>
      <c r="H103">
        <v>20</v>
      </c>
      <c r="I103">
        <v>35</v>
      </c>
      <c r="J103">
        <v>15</v>
      </c>
      <c r="K103">
        <v>20</v>
      </c>
      <c r="L103">
        <v>80</v>
      </c>
      <c r="M103">
        <v>73</v>
      </c>
      <c r="N103">
        <v>4</v>
      </c>
      <c r="O103">
        <v>56</v>
      </c>
      <c r="P103">
        <v>30</v>
      </c>
      <c r="Q103">
        <v>18</v>
      </c>
      <c r="R103">
        <v>8</v>
      </c>
      <c r="S103">
        <v>98</v>
      </c>
    </row>
    <row r="104" spans="1:19" x14ac:dyDescent="0.2">
      <c r="A104">
        <v>1</v>
      </c>
      <c r="B104">
        <v>4</v>
      </c>
      <c r="C104">
        <v>4</v>
      </c>
      <c r="D104">
        <v>3.9</v>
      </c>
      <c r="E104">
        <v>7</v>
      </c>
      <c r="F104">
        <v>39</v>
      </c>
      <c r="G104">
        <v>20</v>
      </c>
      <c r="H104">
        <v>19</v>
      </c>
      <c r="I104">
        <v>35</v>
      </c>
      <c r="J104">
        <v>18</v>
      </c>
      <c r="K104">
        <v>17</v>
      </c>
      <c r="L104">
        <v>31</v>
      </c>
      <c r="M104">
        <v>26</v>
      </c>
      <c r="N104">
        <v>4</v>
      </c>
      <c r="O104">
        <v>57</v>
      </c>
      <c r="P104">
        <v>25</v>
      </c>
      <c r="Q104">
        <v>20</v>
      </c>
      <c r="R104">
        <v>12</v>
      </c>
      <c r="S104">
        <v>110</v>
      </c>
    </row>
    <row r="105" spans="1:19" x14ac:dyDescent="0.2">
      <c r="A105">
        <v>1</v>
      </c>
      <c r="B105">
        <v>6</v>
      </c>
      <c r="C105">
        <v>4</v>
      </c>
      <c r="D105">
        <v>3.9</v>
      </c>
      <c r="E105">
        <v>6</v>
      </c>
      <c r="F105">
        <v>33</v>
      </c>
      <c r="G105">
        <v>15</v>
      </c>
      <c r="H105">
        <v>18</v>
      </c>
      <c r="I105">
        <v>27</v>
      </c>
      <c r="J105">
        <v>11</v>
      </c>
      <c r="K105">
        <v>16</v>
      </c>
      <c r="L105">
        <v>61</v>
      </c>
      <c r="M105">
        <v>63</v>
      </c>
      <c r="N105">
        <v>10</v>
      </c>
      <c r="O105">
        <v>59</v>
      </c>
      <c r="P105">
        <v>23</v>
      </c>
      <c r="Q105">
        <v>22</v>
      </c>
      <c r="R105">
        <v>14</v>
      </c>
      <c r="S105">
        <v>79</v>
      </c>
    </row>
    <row r="106" spans="1:19" x14ac:dyDescent="0.2">
      <c r="A106">
        <v>1</v>
      </c>
      <c r="B106">
        <v>3</v>
      </c>
      <c r="C106">
        <v>4</v>
      </c>
      <c r="D106">
        <v>3.9</v>
      </c>
      <c r="E106">
        <v>9</v>
      </c>
      <c r="F106">
        <v>24</v>
      </c>
      <c r="G106">
        <v>8</v>
      </c>
      <c r="H106">
        <v>16</v>
      </c>
      <c r="I106">
        <v>17</v>
      </c>
      <c r="J106">
        <v>7</v>
      </c>
      <c r="K106">
        <v>10</v>
      </c>
      <c r="L106">
        <v>78</v>
      </c>
      <c r="M106">
        <v>65</v>
      </c>
      <c r="N106">
        <v>4</v>
      </c>
      <c r="O106">
        <v>73</v>
      </c>
      <c r="P106">
        <v>29</v>
      </c>
      <c r="Q106">
        <v>28</v>
      </c>
      <c r="R106">
        <v>16</v>
      </c>
      <c r="S106">
        <v>96</v>
      </c>
    </row>
    <row r="107" spans="1:19" x14ac:dyDescent="0.2">
      <c r="A107">
        <v>1</v>
      </c>
      <c r="B107">
        <v>4</v>
      </c>
      <c r="C107">
        <v>4</v>
      </c>
      <c r="D107">
        <v>3.9</v>
      </c>
      <c r="E107">
        <v>3</v>
      </c>
      <c r="F107">
        <v>29</v>
      </c>
      <c r="G107">
        <v>19</v>
      </c>
      <c r="H107">
        <v>10</v>
      </c>
      <c r="I107">
        <v>38</v>
      </c>
      <c r="J107">
        <v>19</v>
      </c>
      <c r="K107">
        <v>19</v>
      </c>
      <c r="L107">
        <v>40</v>
      </c>
      <c r="M107">
        <v>63</v>
      </c>
      <c r="N107">
        <v>4</v>
      </c>
      <c r="O107">
        <v>66</v>
      </c>
      <c r="P107">
        <v>28</v>
      </c>
      <c r="Q107">
        <v>25</v>
      </c>
      <c r="R107">
        <v>13</v>
      </c>
      <c r="S107">
        <v>91</v>
      </c>
    </row>
    <row r="108" spans="1:19" x14ac:dyDescent="0.2">
      <c r="A108">
        <v>1</v>
      </c>
      <c r="B108">
        <v>2</v>
      </c>
      <c r="C108">
        <v>4</v>
      </c>
      <c r="D108">
        <v>3.91</v>
      </c>
      <c r="E108">
        <v>8</v>
      </c>
      <c r="F108">
        <v>32</v>
      </c>
      <c r="G108">
        <v>15</v>
      </c>
      <c r="H108">
        <v>17</v>
      </c>
      <c r="I108">
        <v>32</v>
      </c>
      <c r="J108">
        <v>16</v>
      </c>
      <c r="K108">
        <v>16</v>
      </c>
      <c r="L108">
        <v>43</v>
      </c>
      <c r="M108">
        <v>54</v>
      </c>
      <c r="N108">
        <v>4</v>
      </c>
      <c r="O108">
        <v>64</v>
      </c>
      <c r="P108">
        <v>26</v>
      </c>
      <c r="Q108">
        <v>23</v>
      </c>
      <c r="R108">
        <v>15</v>
      </c>
      <c r="S108">
        <v>103</v>
      </c>
    </row>
    <row r="109" spans="1:19" x14ac:dyDescent="0.2">
      <c r="A109">
        <v>1</v>
      </c>
      <c r="B109">
        <v>4</v>
      </c>
      <c r="C109">
        <v>4</v>
      </c>
      <c r="D109">
        <v>3.92</v>
      </c>
      <c r="E109">
        <v>7</v>
      </c>
      <c r="F109">
        <v>37</v>
      </c>
      <c r="G109">
        <v>19</v>
      </c>
      <c r="H109">
        <v>18</v>
      </c>
      <c r="I109">
        <v>40</v>
      </c>
      <c r="J109">
        <v>20</v>
      </c>
      <c r="K109">
        <v>20</v>
      </c>
      <c r="L109">
        <v>51</v>
      </c>
      <c r="M109">
        <v>74</v>
      </c>
      <c r="N109">
        <v>4</v>
      </c>
      <c r="O109">
        <v>64</v>
      </c>
      <c r="P109">
        <v>29</v>
      </c>
      <c r="Q109">
        <v>24</v>
      </c>
      <c r="R109">
        <v>11</v>
      </c>
      <c r="S109">
        <v>88</v>
      </c>
    </row>
    <row r="110" spans="1:19" x14ac:dyDescent="0.2">
      <c r="A110">
        <v>1</v>
      </c>
      <c r="B110">
        <v>4</v>
      </c>
      <c r="C110">
        <v>4</v>
      </c>
      <c r="D110">
        <v>3.96</v>
      </c>
      <c r="E110">
        <v>6</v>
      </c>
      <c r="F110">
        <v>31</v>
      </c>
      <c r="G110">
        <v>16</v>
      </c>
      <c r="H110">
        <v>15</v>
      </c>
      <c r="I110">
        <v>28</v>
      </c>
      <c r="J110">
        <v>13</v>
      </c>
      <c r="K110">
        <v>15</v>
      </c>
      <c r="L110">
        <v>39</v>
      </c>
      <c r="M110">
        <v>51</v>
      </c>
      <c r="N110">
        <v>5</v>
      </c>
      <c r="O110">
        <v>61</v>
      </c>
      <c r="P110">
        <v>27</v>
      </c>
      <c r="Q110">
        <v>22</v>
      </c>
      <c r="R110">
        <v>12</v>
      </c>
      <c r="S110">
        <v>105</v>
      </c>
    </row>
    <row r="111" spans="1:19" x14ac:dyDescent="0.2">
      <c r="A111">
        <v>1</v>
      </c>
      <c r="B111">
        <v>3</v>
      </c>
      <c r="C111">
        <v>4</v>
      </c>
      <c r="D111">
        <v>4</v>
      </c>
      <c r="E111">
        <v>4</v>
      </c>
      <c r="F111">
        <v>17</v>
      </c>
      <c r="G111">
        <v>10</v>
      </c>
      <c r="H111">
        <v>7</v>
      </c>
      <c r="I111">
        <v>24</v>
      </c>
      <c r="J111">
        <v>8</v>
      </c>
      <c r="K111">
        <v>16</v>
      </c>
      <c r="L111">
        <v>42</v>
      </c>
      <c r="M111">
        <v>66</v>
      </c>
      <c r="N111">
        <v>4</v>
      </c>
      <c r="O111">
        <v>59</v>
      </c>
      <c r="P111">
        <v>19</v>
      </c>
      <c r="Q111">
        <v>24</v>
      </c>
      <c r="R111">
        <v>16</v>
      </c>
      <c r="S111">
        <v>95</v>
      </c>
    </row>
    <row r="112" spans="1:19" x14ac:dyDescent="0.2">
      <c r="A112">
        <v>1</v>
      </c>
      <c r="B112">
        <v>3</v>
      </c>
      <c r="C112">
        <v>4</v>
      </c>
      <c r="D112">
        <v>4</v>
      </c>
      <c r="E112">
        <v>5</v>
      </c>
      <c r="F112">
        <v>23</v>
      </c>
      <c r="G112">
        <v>15</v>
      </c>
      <c r="H112">
        <v>8</v>
      </c>
      <c r="I112">
        <v>16</v>
      </c>
      <c r="J112">
        <v>7</v>
      </c>
      <c r="K112">
        <v>9</v>
      </c>
      <c r="L112">
        <v>68</v>
      </c>
      <c r="M112">
        <v>37</v>
      </c>
      <c r="N112">
        <v>4</v>
      </c>
      <c r="O112">
        <v>70</v>
      </c>
      <c r="P112">
        <v>29</v>
      </c>
      <c r="Q112">
        <v>22</v>
      </c>
      <c r="R112">
        <v>19</v>
      </c>
      <c r="S112">
        <v>103</v>
      </c>
    </row>
    <row r="113" spans="1:19" x14ac:dyDescent="0.2">
      <c r="A113">
        <v>1</v>
      </c>
      <c r="B113">
        <v>4</v>
      </c>
      <c r="C113">
        <v>4</v>
      </c>
      <c r="D113">
        <v>4</v>
      </c>
      <c r="E113">
        <v>7</v>
      </c>
      <c r="F113">
        <v>20</v>
      </c>
      <c r="G113">
        <v>10</v>
      </c>
      <c r="H113">
        <v>10</v>
      </c>
      <c r="I113">
        <v>26</v>
      </c>
      <c r="J113">
        <v>11</v>
      </c>
      <c r="K113">
        <v>15</v>
      </c>
      <c r="L113">
        <v>37</v>
      </c>
      <c r="M113">
        <v>18</v>
      </c>
      <c r="N113">
        <v>4</v>
      </c>
      <c r="O113">
        <v>50</v>
      </c>
      <c r="P113">
        <v>20</v>
      </c>
      <c r="Q113">
        <v>17</v>
      </c>
      <c r="R113">
        <v>13</v>
      </c>
      <c r="S113">
        <v>103</v>
      </c>
    </row>
    <row r="114" spans="1:19" x14ac:dyDescent="0.2">
      <c r="A114">
        <v>1</v>
      </c>
      <c r="B114">
        <v>4</v>
      </c>
      <c r="C114">
        <v>4</v>
      </c>
      <c r="D114">
        <v>4</v>
      </c>
      <c r="E114">
        <v>8</v>
      </c>
      <c r="F114">
        <v>22</v>
      </c>
      <c r="G114">
        <v>13</v>
      </c>
      <c r="H114">
        <v>9</v>
      </c>
      <c r="I114">
        <v>22</v>
      </c>
      <c r="J114">
        <v>9</v>
      </c>
      <c r="K114">
        <v>13</v>
      </c>
      <c r="L114">
        <v>48</v>
      </c>
      <c r="M114">
        <v>51</v>
      </c>
      <c r="N114">
        <v>4</v>
      </c>
      <c r="O114">
        <v>57</v>
      </c>
      <c r="P114">
        <v>26</v>
      </c>
      <c r="Q114">
        <v>20</v>
      </c>
      <c r="R114">
        <v>11</v>
      </c>
      <c r="S114">
        <v>96</v>
      </c>
    </row>
    <row r="115" spans="1:19" x14ac:dyDescent="0.2">
      <c r="A115">
        <v>1</v>
      </c>
      <c r="B115">
        <v>3</v>
      </c>
      <c r="C115">
        <v>4</v>
      </c>
      <c r="D115">
        <v>4</v>
      </c>
      <c r="E115">
        <v>5</v>
      </c>
      <c r="F115">
        <v>24</v>
      </c>
      <c r="G115">
        <v>14</v>
      </c>
      <c r="H115">
        <v>10</v>
      </c>
      <c r="I115">
        <v>22</v>
      </c>
      <c r="J115">
        <v>9</v>
      </c>
      <c r="K115">
        <v>13</v>
      </c>
      <c r="L115">
        <v>82</v>
      </c>
      <c r="M115">
        <v>73</v>
      </c>
      <c r="N115">
        <v>4</v>
      </c>
      <c r="O115">
        <v>68</v>
      </c>
      <c r="P115">
        <v>29</v>
      </c>
      <c r="Q115">
        <v>22</v>
      </c>
      <c r="R115">
        <v>17</v>
      </c>
      <c r="S115">
        <v>93</v>
      </c>
    </row>
    <row r="116" spans="1:19" x14ac:dyDescent="0.2">
      <c r="A116">
        <v>1</v>
      </c>
      <c r="B116">
        <v>4</v>
      </c>
      <c r="C116">
        <v>4</v>
      </c>
      <c r="D116">
        <v>4</v>
      </c>
      <c r="E116">
        <v>7</v>
      </c>
      <c r="F116">
        <v>20</v>
      </c>
      <c r="G116">
        <v>9</v>
      </c>
      <c r="H116">
        <v>11</v>
      </c>
      <c r="I116">
        <v>20</v>
      </c>
      <c r="J116">
        <v>8</v>
      </c>
      <c r="K116">
        <v>12</v>
      </c>
      <c r="L116">
        <v>64</v>
      </c>
      <c r="M116">
        <v>48</v>
      </c>
      <c r="N116">
        <v>4</v>
      </c>
      <c r="O116">
        <v>82</v>
      </c>
      <c r="P116">
        <v>30</v>
      </c>
      <c r="Q116">
        <v>33</v>
      </c>
      <c r="R116">
        <v>19</v>
      </c>
      <c r="S116">
        <v>95</v>
      </c>
    </row>
    <row r="117" spans="1:19" x14ac:dyDescent="0.2">
      <c r="A117">
        <v>1</v>
      </c>
      <c r="B117">
        <v>4</v>
      </c>
      <c r="C117">
        <v>4</v>
      </c>
      <c r="D117">
        <v>4</v>
      </c>
      <c r="E117">
        <v>9</v>
      </c>
      <c r="F117">
        <v>29</v>
      </c>
      <c r="G117">
        <v>14</v>
      </c>
      <c r="H117">
        <v>15</v>
      </c>
      <c r="I117">
        <v>32</v>
      </c>
      <c r="J117">
        <v>15</v>
      </c>
      <c r="K117">
        <v>17</v>
      </c>
      <c r="L117">
        <v>48</v>
      </c>
      <c r="M117">
        <v>63</v>
      </c>
      <c r="N117">
        <v>8</v>
      </c>
      <c r="O117">
        <v>73</v>
      </c>
      <c r="P117">
        <v>26</v>
      </c>
      <c r="Q117">
        <v>28</v>
      </c>
      <c r="R117">
        <v>19</v>
      </c>
      <c r="S117">
        <v>98</v>
      </c>
    </row>
    <row r="118" spans="1:19" x14ac:dyDescent="0.2">
      <c r="A118">
        <v>1</v>
      </c>
      <c r="B118">
        <v>4</v>
      </c>
      <c r="C118">
        <v>4</v>
      </c>
      <c r="D118">
        <v>4</v>
      </c>
      <c r="E118">
        <v>7</v>
      </c>
      <c r="F118">
        <v>36</v>
      </c>
      <c r="G118">
        <v>16</v>
      </c>
      <c r="H118">
        <v>20</v>
      </c>
      <c r="I118">
        <v>31</v>
      </c>
      <c r="J118">
        <v>13</v>
      </c>
      <c r="K118">
        <v>18</v>
      </c>
      <c r="L118">
        <v>19</v>
      </c>
      <c r="M118">
        <v>47</v>
      </c>
      <c r="N118">
        <v>4</v>
      </c>
      <c r="O118">
        <v>87</v>
      </c>
      <c r="P118">
        <v>36</v>
      </c>
      <c r="Q118">
        <v>27</v>
      </c>
      <c r="R118">
        <v>24</v>
      </c>
      <c r="S118">
        <v>96</v>
      </c>
    </row>
    <row r="119" spans="1:19" x14ac:dyDescent="0.2">
      <c r="A119">
        <v>1</v>
      </c>
      <c r="B119">
        <v>4</v>
      </c>
      <c r="C119">
        <v>4</v>
      </c>
      <c r="D119">
        <v>4</v>
      </c>
      <c r="E119">
        <v>4</v>
      </c>
      <c r="F119">
        <v>28</v>
      </c>
      <c r="G119">
        <v>13</v>
      </c>
      <c r="H119">
        <v>15</v>
      </c>
      <c r="I119">
        <v>31</v>
      </c>
      <c r="J119">
        <v>14</v>
      </c>
      <c r="K119">
        <v>17</v>
      </c>
      <c r="L119">
        <v>46</v>
      </c>
      <c r="M119">
        <v>66</v>
      </c>
      <c r="N119">
        <v>5</v>
      </c>
      <c r="O119">
        <v>86</v>
      </c>
      <c r="P119">
        <v>41</v>
      </c>
      <c r="Q119">
        <v>29</v>
      </c>
      <c r="R119">
        <v>16</v>
      </c>
      <c r="S119">
        <v>89</v>
      </c>
    </row>
    <row r="120" spans="1:19" x14ac:dyDescent="0.2">
      <c r="A120">
        <v>1</v>
      </c>
      <c r="B120">
        <v>3</v>
      </c>
      <c r="C120">
        <v>4</v>
      </c>
      <c r="D120">
        <v>4</v>
      </c>
      <c r="E120">
        <v>8</v>
      </c>
      <c r="F120">
        <v>36</v>
      </c>
      <c r="G120">
        <v>19</v>
      </c>
      <c r="H120">
        <v>17</v>
      </c>
      <c r="I120">
        <v>31</v>
      </c>
      <c r="J120">
        <v>13</v>
      </c>
      <c r="K120">
        <v>18</v>
      </c>
      <c r="L120">
        <v>54</v>
      </c>
      <c r="M120">
        <v>68</v>
      </c>
      <c r="N120">
        <v>5</v>
      </c>
      <c r="O120">
        <v>59</v>
      </c>
      <c r="P120">
        <v>20</v>
      </c>
      <c r="Q120">
        <v>24</v>
      </c>
      <c r="R120">
        <v>15</v>
      </c>
      <c r="S120">
        <v>95</v>
      </c>
    </row>
    <row r="121" spans="1:19" x14ac:dyDescent="0.2">
      <c r="A121">
        <v>1</v>
      </c>
      <c r="B121">
        <v>3</v>
      </c>
      <c r="C121">
        <v>4</v>
      </c>
      <c r="D121">
        <v>4</v>
      </c>
      <c r="E121">
        <v>7</v>
      </c>
      <c r="F121">
        <v>22</v>
      </c>
      <c r="G121">
        <v>9</v>
      </c>
      <c r="H121">
        <v>13</v>
      </c>
      <c r="I121">
        <v>22</v>
      </c>
      <c r="J121">
        <v>10</v>
      </c>
      <c r="K121">
        <v>12</v>
      </c>
      <c r="L121">
        <v>78</v>
      </c>
      <c r="M121">
        <v>77</v>
      </c>
      <c r="N121">
        <v>4</v>
      </c>
      <c r="O121">
        <v>65</v>
      </c>
      <c r="P121">
        <v>30</v>
      </c>
      <c r="Q121">
        <v>25</v>
      </c>
      <c r="R121">
        <v>10</v>
      </c>
      <c r="S121">
        <v>101</v>
      </c>
    </row>
    <row r="122" spans="1:19" x14ac:dyDescent="0.2">
      <c r="A122">
        <v>1</v>
      </c>
      <c r="B122">
        <v>6</v>
      </c>
      <c r="C122">
        <v>4</v>
      </c>
      <c r="D122">
        <v>4</v>
      </c>
      <c r="E122">
        <v>7</v>
      </c>
      <c r="F122">
        <v>26</v>
      </c>
      <c r="G122">
        <v>11</v>
      </c>
      <c r="H122">
        <v>15</v>
      </c>
      <c r="I122">
        <v>21</v>
      </c>
      <c r="J122">
        <v>6</v>
      </c>
      <c r="K122">
        <v>15</v>
      </c>
      <c r="L122">
        <v>54</v>
      </c>
      <c r="M122">
        <v>58</v>
      </c>
      <c r="N122">
        <v>5</v>
      </c>
      <c r="O122">
        <v>66</v>
      </c>
      <c r="P122">
        <v>24</v>
      </c>
      <c r="Q122">
        <v>27</v>
      </c>
      <c r="R122">
        <v>15</v>
      </c>
      <c r="S122">
        <v>99</v>
      </c>
    </row>
    <row r="123" spans="1:19" x14ac:dyDescent="0.2">
      <c r="A123">
        <v>1</v>
      </c>
      <c r="B123">
        <v>4</v>
      </c>
      <c r="C123">
        <v>4</v>
      </c>
      <c r="D123">
        <v>4</v>
      </c>
      <c r="E123">
        <v>7</v>
      </c>
      <c r="F123">
        <v>31</v>
      </c>
      <c r="G123">
        <v>15</v>
      </c>
      <c r="H123">
        <v>16</v>
      </c>
      <c r="I123">
        <v>25</v>
      </c>
      <c r="J123">
        <v>10</v>
      </c>
      <c r="K123">
        <v>15</v>
      </c>
      <c r="L123">
        <v>40</v>
      </c>
      <c r="M123">
        <v>69</v>
      </c>
      <c r="N123">
        <v>4</v>
      </c>
      <c r="O123">
        <v>75</v>
      </c>
      <c r="P123">
        <v>26</v>
      </c>
      <c r="Q123">
        <v>33</v>
      </c>
      <c r="R123">
        <v>16</v>
      </c>
      <c r="S123">
        <v>97</v>
      </c>
    </row>
    <row r="124" spans="1:19" x14ac:dyDescent="0.2">
      <c r="A124">
        <v>1</v>
      </c>
      <c r="B124">
        <v>4</v>
      </c>
      <c r="C124">
        <v>4</v>
      </c>
      <c r="D124">
        <v>4</v>
      </c>
      <c r="E124">
        <v>6</v>
      </c>
      <c r="F124">
        <v>38</v>
      </c>
      <c r="G124">
        <v>20</v>
      </c>
      <c r="H124">
        <v>18</v>
      </c>
      <c r="I124">
        <v>38</v>
      </c>
      <c r="J124">
        <v>18</v>
      </c>
      <c r="K124">
        <v>20</v>
      </c>
      <c r="L124">
        <v>78</v>
      </c>
      <c r="M124">
        <v>72</v>
      </c>
      <c r="N124">
        <v>4</v>
      </c>
      <c r="O124">
        <v>54</v>
      </c>
      <c r="P124">
        <v>19</v>
      </c>
      <c r="Q124">
        <v>23</v>
      </c>
      <c r="R124">
        <v>12</v>
      </c>
      <c r="S124">
        <v>99</v>
      </c>
    </row>
    <row r="125" spans="1:19" x14ac:dyDescent="0.2">
      <c r="A125">
        <v>1</v>
      </c>
      <c r="B125">
        <v>6</v>
      </c>
      <c r="C125">
        <v>4</v>
      </c>
      <c r="D125">
        <v>4</v>
      </c>
      <c r="E125">
        <v>7</v>
      </c>
      <c r="F125">
        <v>36</v>
      </c>
      <c r="G125">
        <v>20</v>
      </c>
      <c r="H125">
        <v>16</v>
      </c>
      <c r="I125">
        <v>30</v>
      </c>
      <c r="J125">
        <v>15</v>
      </c>
      <c r="K125">
        <v>15</v>
      </c>
      <c r="L125">
        <v>28</v>
      </c>
      <c r="M125">
        <v>32</v>
      </c>
      <c r="N125">
        <v>4</v>
      </c>
      <c r="O125">
        <v>62</v>
      </c>
      <c r="P125">
        <v>24</v>
      </c>
      <c r="Q125">
        <v>24</v>
      </c>
      <c r="R125">
        <v>14</v>
      </c>
      <c r="S125">
        <v>97</v>
      </c>
    </row>
    <row r="126" spans="1:19" x14ac:dyDescent="0.2">
      <c r="A126">
        <v>1</v>
      </c>
      <c r="B126">
        <v>4</v>
      </c>
      <c r="C126">
        <v>4</v>
      </c>
      <c r="D126">
        <v>4</v>
      </c>
      <c r="E126">
        <v>7</v>
      </c>
      <c r="F126">
        <v>37</v>
      </c>
      <c r="G126">
        <v>19</v>
      </c>
      <c r="H126">
        <v>18</v>
      </c>
      <c r="I126">
        <v>33</v>
      </c>
      <c r="J126">
        <v>18</v>
      </c>
      <c r="K126">
        <v>15</v>
      </c>
      <c r="L126">
        <v>67</v>
      </c>
      <c r="M126">
        <v>52</v>
      </c>
      <c r="N126">
        <v>4</v>
      </c>
      <c r="O126">
        <v>63</v>
      </c>
      <c r="P126">
        <v>24</v>
      </c>
      <c r="Q126">
        <v>26</v>
      </c>
      <c r="R126">
        <v>13</v>
      </c>
      <c r="S126">
        <v>101</v>
      </c>
    </row>
    <row r="127" spans="1:19" x14ac:dyDescent="0.2">
      <c r="A127">
        <v>1</v>
      </c>
      <c r="B127">
        <v>4</v>
      </c>
      <c r="C127">
        <v>4</v>
      </c>
      <c r="D127">
        <v>4</v>
      </c>
      <c r="E127">
        <v>7</v>
      </c>
      <c r="F127">
        <v>34</v>
      </c>
      <c r="G127">
        <v>18</v>
      </c>
      <c r="H127">
        <v>16</v>
      </c>
      <c r="I127">
        <v>32</v>
      </c>
      <c r="J127">
        <v>15</v>
      </c>
      <c r="K127">
        <v>17</v>
      </c>
      <c r="L127">
        <v>50</v>
      </c>
      <c r="M127">
        <v>79</v>
      </c>
      <c r="N127">
        <v>4</v>
      </c>
      <c r="O127">
        <v>86</v>
      </c>
      <c r="P127">
        <v>32</v>
      </c>
      <c r="Q127">
        <v>32</v>
      </c>
      <c r="R127">
        <v>22</v>
      </c>
      <c r="S127">
        <v>84</v>
      </c>
    </row>
    <row r="128" spans="1:19" x14ac:dyDescent="0.2">
      <c r="A128">
        <v>1</v>
      </c>
      <c r="B128">
        <v>5</v>
      </c>
      <c r="C128">
        <v>4</v>
      </c>
      <c r="D128">
        <v>4</v>
      </c>
      <c r="E128">
        <v>8</v>
      </c>
      <c r="F128">
        <v>34</v>
      </c>
      <c r="G128">
        <v>18</v>
      </c>
      <c r="H128">
        <v>16</v>
      </c>
      <c r="I128">
        <v>28</v>
      </c>
      <c r="J128">
        <v>13</v>
      </c>
      <c r="K128">
        <v>15</v>
      </c>
      <c r="L128">
        <v>63</v>
      </c>
      <c r="M128">
        <v>70</v>
      </c>
      <c r="N128">
        <v>4</v>
      </c>
      <c r="O128">
        <v>61</v>
      </c>
      <c r="P128">
        <v>29</v>
      </c>
      <c r="Q128">
        <v>18</v>
      </c>
      <c r="R128">
        <v>14</v>
      </c>
      <c r="S128">
        <v>96</v>
      </c>
    </row>
    <row r="129" spans="1:19" x14ac:dyDescent="0.2">
      <c r="A129">
        <v>1</v>
      </c>
      <c r="B129">
        <v>5</v>
      </c>
      <c r="C129">
        <v>4</v>
      </c>
      <c r="D129">
        <v>4</v>
      </c>
      <c r="E129">
        <v>7</v>
      </c>
      <c r="F129">
        <v>35</v>
      </c>
      <c r="G129">
        <v>20</v>
      </c>
      <c r="H129">
        <v>15</v>
      </c>
      <c r="I129">
        <v>28</v>
      </c>
      <c r="J129">
        <v>13</v>
      </c>
      <c r="K129">
        <v>15</v>
      </c>
      <c r="L129">
        <v>57</v>
      </c>
      <c r="M129">
        <v>60</v>
      </c>
      <c r="N129">
        <v>4</v>
      </c>
      <c r="O129">
        <v>58</v>
      </c>
      <c r="P129">
        <v>23</v>
      </c>
      <c r="Q129">
        <v>21</v>
      </c>
      <c r="R129">
        <v>14</v>
      </c>
      <c r="S129">
        <v>97</v>
      </c>
    </row>
    <row r="130" spans="1:19" x14ac:dyDescent="0.2">
      <c r="A130">
        <v>1</v>
      </c>
      <c r="B130">
        <v>4</v>
      </c>
      <c r="C130">
        <v>4</v>
      </c>
      <c r="D130">
        <v>4</v>
      </c>
      <c r="E130">
        <v>7</v>
      </c>
      <c r="F130">
        <v>39</v>
      </c>
      <c r="G130">
        <v>19</v>
      </c>
      <c r="H130">
        <v>20</v>
      </c>
      <c r="I130">
        <v>31</v>
      </c>
      <c r="J130">
        <v>14</v>
      </c>
      <c r="K130">
        <v>17</v>
      </c>
      <c r="L130">
        <v>40</v>
      </c>
      <c r="M130">
        <v>69</v>
      </c>
      <c r="N130">
        <v>4</v>
      </c>
      <c r="O130">
        <v>54</v>
      </c>
      <c r="P130">
        <v>26</v>
      </c>
      <c r="Q130">
        <v>19</v>
      </c>
      <c r="R130">
        <v>9</v>
      </c>
      <c r="S130">
        <v>98</v>
      </c>
    </row>
    <row r="131" spans="1:19" x14ac:dyDescent="0.2">
      <c r="A131">
        <v>1</v>
      </c>
      <c r="B131">
        <v>5</v>
      </c>
      <c r="C131">
        <v>4</v>
      </c>
      <c r="D131">
        <v>4</v>
      </c>
      <c r="E131">
        <v>8</v>
      </c>
      <c r="F131">
        <v>33</v>
      </c>
      <c r="G131">
        <v>16</v>
      </c>
      <c r="H131">
        <v>17</v>
      </c>
      <c r="I131">
        <v>31</v>
      </c>
      <c r="J131">
        <v>15</v>
      </c>
      <c r="K131">
        <v>16</v>
      </c>
      <c r="L131">
        <v>70</v>
      </c>
      <c r="M131">
        <v>73</v>
      </c>
      <c r="N131">
        <v>5</v>
      </c>
      <c r="O131">
        <v>61</v>
      </c>
      <c r="P131">
        <v>32</v>
      </c>
      <c r="Q131">
        <v>22</v>
      </c>
      <c r="R131">
        <v>7</v>
      </c>
      <c r="S131">
        <v>89</v>
      </c>
    </row>
    <row r="132" spans="1:19" x14ac:dyDescent="0.2">
      <c r="A132">
        <v>1</v>
      </c>
      <c r="B132">
        <v>5</v>
      </c>
      <c r="C132">
        <v>4</v>
      </c>
      <c r="D132">
        <v>4</v>
      </c>
      <c r="E132">
        <v>7</v>
      </c>
      <c r="F132">
        <v>40</v>
      </c>
      <c r="G132">
        <v>20</v>
      </c>
      <c r="H132">
        <v>20</v>
      </c>
      <c r="I132">
        <v>37</v>
      </c>
      <c r="J132">
        <v>17</v>
      </c>
      <c r="K132">
        <v>20</v>
      </c>
      <c r="L132">
        <v>43</v>
      </c>
      <c r="M132">
        <v>51</v>
      </c>
      <c r="N132">
        <v>4</v>
      </c>
      <c r="O132">
        <v>59</v>
      </c>
      <c r="P132">
        <v>20</v>
      </c>
      <c r="Q132">
        <v>25</v>
      </c>
      <c r="R132">
        <v>14</v>
      </c>
      <c r="S132">
        <v>96</v>
      </c>
    </row>
    <row r="133" spans="1:19" x14ac:dyDescent="0.2">
      <c r="A133">
        <v>1</v>
      </c>
      <c r="B133">
        <v>4</v>
      </c>
      <c r="C133">
        <v>4</v>
      </c>
      <c r="D133">
        <v>4</v>
      </c>
      <c r="E133">
        <v>6</v>
      </c>
      <c r="F133">
        <v>37</v>
      </c>
      <c r="G133">
        <v>19</v>
      </c>
      <c r="H133">
        <v>18</v>
      </c>
      <c r="I133">
        <v>32</v>
      </c>
      <c r="J133">
        <v>15</v>
      </c>
      <c r="K133">
        <v>17</v>
      </c>
      <c r="L133">
        <v>39</v>
      </c>
      <c r="M133">
        <v>34</v>
      </c>
      <c r="N133">
        <v>4</v>
      </c>
      <c r="O133">
        <v>67</v>
      </c>
      <c r="P133">
        <v>22</v>
      </c>
      <c r="Q133">
        <v>25</v>
      </c>
      <c r="R133">
        <v>20</v>
      </c>
      <c r="S133">
        <v>104</v>
      </c>
    </row>
    <row r="134" spans="1:19" x14ac:dyDescent="0.2">
      <c r="A134">
        <v>1</v>
      </c>
      <c r="B134">
        <v>4</v>
      </c>
      <c r="C134">
        <v>4</v>
      </c>
      <c r="D134">
        <v>4</v>
      </c>
      <c r="E134">
        <v>4</v>
      </c>
      <c r="F134">
        <v>19</v>
      </c>
      <c r="G134">
        <v>11</v>
      </c>
      <c r="H134">
        <v>8</v>
      </c>
      <c r="I134">
        <v>18</v>
      </c>
      <c r="J134">
        <v>7</v>
      </c>
      <c r="K134">
        <v>11</v>
      </c>
      <c r="L134">
        <v>32</v>
      </c>
      <c r="M134">
        <v>53</v>
      </c>
      <c r="N134">
        <v>11</v>
      </c>
      <c r="O134">
        <v>78</v>
      </c>
      <c r="P134">
        <v>34</v>
      </c>
      <c r="Q134">
        <v>31</v>
      </c>
      <c r="R134">
        <v>13</v>
      </c>
      <c r="S134">
        <v>98</v>
      </c>
    </row>
    <row r="135" spans="1:19" x14ac:dyDescent="0.2">
      <c r="A135">
        <v>1</v>
      </c>
      <c r="B135">
        <v>6</v>
      </c>
      <c r="C135">
        <v>4</v>
      </c>
      <c r="D135">
        <v>4</v>
      </c>
      <c r="E135">
        <v>9</v>
      </c>
      <c r="F135">
        <v>38</v>
      </c>
      <c r="G135">
        <v>20</v>
      </c>
      <c r="H135">
        <v>18</v>
      </c>
      <c r="I135">
        <v>36</v>
      </c>
      <c r="J135">
        <v>17</v>
      </c>
      <c r="K135">
        <v>19</v>
      </c>
      <c r="L135">
        <v>71</v>
      </c>
      <c r="M135">
        <v>74</v>
      </c>
      <c r="N135">
        <v>4</v>
      </c>
      <c r="O135">
        <v>51</v>
      </c>
      <c r="P135">
        <v>25</v>
      </c>
      <c r="Q135">
        <v>20</v>
      </c>
      <c r="R135">
        <v>6</v>
      </c>
      <c r="S135">
        <v>99</v>
      </c>
    </row>
    <row r="136" spans="1:19" x14ac:dyDescent="0.2">
      <c r="A136">
        <v>1</v>
      </c>
      <c r="B136">
        <v>5</v>
      </c>
      <c r="C136">
        <v>4</v>
      </c>
      <c r="D136">
        <v>4</v>
      </c>
      <c r="E136">
        <v>7</v>
      </c>
      <c r="F136">
        <v>36</v>
      </c>
      <c r="G136">
        <v>18</v>
      </c>
      <c r="H136">
        <v>18</v>
      </c>
      <c r="I136">
        <v>31</v>
      </c>
      <c r="J136">
        <v>11</v>
      </c>
      <c r="K136">
        <v>20</v>
      </c>
      <c r="L136">
        <v>51</v>
      </c>
      <c r="M136">
        <v>53</v>
      </c>
      <c r="N136">
        <v>4</v>
      </c>
      <c r="O136">
        <v>65</v>
      </c>
      <c r="P136">
        <v>29</v>
      </c>
      <c r="Q136">
        <v>21</v>
      </c>
      <c r="R136">
        <v>15</v>
      </c>
      <c r="S136">
        <v>103</v>
      </c>
    </row>
    <row r="137" spans="1:19" x14ac:dyDescent="0.2">
      <c r="A137">
        <v>1</v>
      </c>
      <c r="B137">
        <v>4</v>
      </c>
      <c r="C137">
        <v>4</v>
      </c>
      <c r="D137">
        <v>4</v>
      </c>
      <c r="E137">
        <v>7</v>
      </c>
      <c r="F137">
        <v>40</v>
      </c>
      <c r="G137">
        <v>20</v>
      </c>
      <c r="H137">
        <v>20</v>
      </c>
      <c r="I137">
        <v>34</v>
      </c>
      <c r="J137">
        <v>17</v>
      </c>
      <c r="K137">
        <v>17</v>
      </c>
      <c r="L137">
        <v>71</v>
      </c>
      <c r="M137">
        <v>73</v>
      </c>
      <c r="N137">
        <v>4</v>
      </c>
      <c r="O137">
        <v>58</v>
      </c>
      <c r="P137">
        <v>25</v>
      </c>
      <c r="Q137">
        <v>23</v>
      </c>
      <c r="R137">
        <v>10</v>
      </c>
      <c r="S137">
        <v>97</v>
      </c>
    </row>
    <row r="138" spans="1:19" x14ac:dyDescent="0.2">
      <c r="A138">
        <v>1</v>
      </c>
      <c r="B138">
        <v>3</v>
      </c>
      <c r="C138">
        <v>4</v>
      </c>
      <c r="D138">
        <v>4</v>
      </c>
      <c r="E138">
        <v>9</v>
      </c>
      <c r="F138">
        <v>40</v>
      </c>
      <c r="G138">
        <v>20</v>
      </c>
      <c r="H138">
        <v>20</v>
      </c>
      <c r="I138">
        <v>38</v>
      </c>
      <c r="J138">
        <v>18</v>
      </c>
      <c r="K138">
        <v>20</v>
      </c>
      <c r="L138">
        <v>62</v>
      </c>
      <c r="M138">
        <v>60</v>
      </c>
      <c r="N138">
        <v>4</v>
      </c>
      <c r="O138">
        <v>50</v>
      </c>
      <c r="P138">
        <v>19</v>
      </c>
      <c r="Q138">
        <v>20</v>
      </c>
      <c r="R138">
        <v>11</v>
      </c>
      <c r="S138">
        <v>93</v>
      </c>
    </row>
    <row r="139" spans="1:19" x14ac:dyDescent="0.2">
      <c r="A139">
        <v>1</v>
      </c>
      <c r="B139">
        <v>4</v>
      </c>
      <c r="C139">
        <v>2</v>
      </c>
      <c r="D139">
        <v>4</v>
      </c>
      <c r="E139">
        <v>7</v>
      </c>
      <c r="F139">
        <v>34</v>
      </c>
      <c r="G139">
        <v>19</v>
      </c>
      <c r="H139">
        <v>15</v>
      </c>
      <c r="I139">
        <v>25</v>
      </c>
      <c r="J139">
        <v>10</v>
      </c>
      <c r="K139">
        <v>15</v>
      </c>
      <c r="L139">
        <v>52</v>
      </c>
      <c r="M139">
        <v>40</v>
      </c>
      <c r="N139">
        <v>8</v>
      </c>
      <c r="O139">
        <v>75</v>
      </c>
      <c r="P139">
        <v>33</v>
      </c>
      <c r="Q139">
        <v>27</v>
      </c>
      <c r="R139">
        <v>15</v>
      </c>
      <c r="S139">
        <v>98</v>
      </c>
    </row>
    <row r="140" spans="1:19" x14ac:dyDescent="0.2">
      <c r="A140">
        <v>1</v>
      </c>
      <c r="B140">
        <v>5</v>
      </c>
      <c r="C140">
        <v>2</v>
      </c>
      <c r="D140">
        <v>4</v>
      </c>
      <c r="E140">
        <v>8</v>
      </c>
      <c r="F140">
        <v>33</v>
      </c>
      <c r="G140">
        <v>20</v>
      </c>
      <c r="H140">
        <v>13</v>
      </c>
      <c r="I140">
        <v>36</v>
      </c>
      <c r="J140">
        <v>19</v>
      </c>
      <c r="K140">
        <v>17</v>
      </c>
      <c r="L140">
        <v>56</v>
      </c>
      <c r="M140">
        <v>61</v>
      </c>
      <c r="N140">
        <v>4</v>
      </c>
      <c r="O140">
        <v>62</v>
      </c>
      <c r="P140">
        <v>24</v>
      </c>
      <c r="Q140">
        <v>22</v>
      </c>
      <c r="R140">
        <v>16</v>
      </c>
      <c r="S140">
        <v>101</v>
      </c>
    </row>
    <row r="141" spans="1:19" x14ac:dyDescent="0.2">
      <c r="A141">
        <v>1</v>
      </c>
      <c r="B141">
        <v>4</v>
      </c>
      <c r="C141">
        <v>4</v>
      </c>
      <c r="D141">
        <v>4</v>
      </c>
      <c r="E141">
        <v>7</v>
      </c>
      <c r="F141">
        <v>30</v>
      </c>
      <c r="G141">
        <v>15</v>
      </c>
      <c r="H141">
        <v>15</v>
      </c>
      <c r="I141">
        <v>25</v>
      </c>
      <c r="J141">
        <v>10</v>
      </c>
      <c r="K141">
        <v>15</v>
      </c>
      <c r="L141">
        <v>64</v>
      </c>
      <c r="M141">
        <v>34</v>
      </c>
      <c r="N141">
        <v>4</v>
      </c>
      <c r="O141">
        <v>62</v>
      </c>
      <c r="P141">
        <v>28</v>
      </c>
      <c r="Q141">
        <v>21</v>
      </c>
      <c r="R141">
        <v>13</v>
      </c>
      <c r="S141">
        <v>97</v>
      </c>
    </row>
    <row r="142" spans="1:19" x14ac:dyDescent="0.2">
      <c r="A142">
        <v>1</v>
      </c>
      <c r="B142">
        <v>5</v>
      </c>
      <c r="C142">
        <v>4</v>
      </c>
      <c r="D142">
        <v>4</v>
      </c>
      <c r="E142">
        <v>6</v>
      </c>
      <c r="F142">
        <v>27</v>
      </c>
      <c r="G142">
        <v>13</v>
      </c>
      <c r="H142">
        <v>14</v>
      </c>
      <c r="I142">
        <v>22</v>
      </c>
      <c r="J142">
        <v>15</v>
      </c>
      <c r="K142">
        <v>7</v>
      </c>
      <c r="L142">
        <v>69</v>
      </c>
      <c r="M142">
        <v>69</v>
      </c>
      <c r="N142">
        <v>4</v>
      </c>
      <c r="O142">
        <v>56</v>
      </c>
      <c r="P142">
        <v>25</v>
      </c>
      <c r="Q142">
        <v>23</v>
      </c>
      <c r="R142">
        <v>8</v>
      </c>
      <c r="S142">
        <v>93</v>
      </c>
    </row>
    <row r="143" spans="1:19" x14ac:dyDescent="0.2">
      <c r="A143">
        <v>1</v>
      </c>
      <c r="B143">
        <v>3</v>
      </c>
      <c r="C143">
        <v>4</v>
      </c>
      <c r="D143">
        <v>4</v>
      </c>
      <c r="E143">
        <v>8</v>
      </c>
      <c r="F143">
        <v>28</v>
      </c>
      <c r="G143">
        <v>15</v>
      </c>
      <c r="H143">
        <v>13</v>
      </c>
      <c r="I143">
        <v>29</v>
      </c>
      <c r="J143">
        <v>14</v>
      </c>
      <c r="K143">
        <v>15</v>
      </c>
      <c r="L143">
        <v>78</v>
      </c>
      <c r="M143">
        <v>83</v>
      </c>
      <c r="N143">
        <v>4</v>
      </c>
      <c r="O143">
        <v>68</v>
      </c>
      <c r="P143">
        <v>30</v>
      </c>
      <c r="Q143">
        <v>22</v>
      </c>
      <c r="R143">
        <v>16</v>
      </c>
      <c r="S143">
        <v>100</v>
      </c>
    </row>
    <row r="144" spans="1:19" x14ac:dyDescent="0.2">
      <c r="A144">
        <v>1</v>
      </c>
      <c r="B144">
        <v>3</v>
      </c>
      <c r="C144">
        <v>2</v>
      </c>
      <c r="D144">
        <v>4</v>
      </c>
      <c r="E144">
        <v>9</v>
      </c>
      <c r="F144">
        <v>32</v>
      </c>
      <c r="G144">
        <v>14</v>
      </c>
      <c r="H144">
        <v>18</v>
      </c>
      <c r="I144">
        <v>25</v>
      </c>
      <c r="J144">
        <v>9</v>
      </c>
      <c r="K144">
        <v>16</v>
      </c>
      <c r="L144">
        <v>78</v>
      </c>
      <c r="M144">
        <v>73</v>
      </c>
      <c r="N144">
        <v>4</v>
      </c>
      <c r="O144">
        <v>75</v>
      </c>
      <c r="P144">
        <v>26</v>
      </c>
      <c r="Q144">
        <v>28</v>
      </c>
      <c r="R144">
        <v>21</v>
      </c>
      <c r="S144">
        <v>102</v>
      </c>
    </row>
    <row r="145" spans="1:19" x14ac:dyDescent="0.2">
      <c r="A145">
        <v>1</v>
      </c>
      <c r="B145">
        <v>4</v>
      </c>
      <c r="C145">
        <v>4</v>
      </c>
      <c r="D145">
        <v>4</v>
      </c>
      <c r="E145">
        <v>1</v>
      </c>
      <c r="F145">
        <v>22</v>
      </c>
      <c r="G145">
        <v>12</v>
      </c>
      <c r="H145">
        <v>10</v>
      </c>
      <c r="I145">
        <v>32</v>
      </c>
      <c r="J145">
        <v>13</v>
      </c>
      <c r="K145">
        <v>19</v>
      </c>
      <c r="L145">
        <v>55</v>
      </c>
      <c r="M145">
        <v>70</v>
      </c>
      <c r="N145">
        <v>15</v>
      </c>
      <c r="O145">
        <v>51</v>
      </c>
      <c r="P145">
        <v>23</v>
      </c>
      <c r="Q145">
        <v>20</v>
      </c>
      <c r="R145">
        <v>8</v>
      </c>
      <c r="S145">
        <v>93</v>
      </c>
    </row>
    <row r="146" spans="1:19" x14ac:dyDescent="0.2">
      <c r="A146">
        <v>2</v>
      </c>
      <c r="B146">
        <v>2</v>
      </c>
      <c r="C146">
        <v>2</v>
      </c>
      <c r="D146">
        <v>1.3</v>
      </c>
      <c r="E146">
        <v>9</v>
      </c>
      <c r="F146">
        <v>36</v>
      </c>
      <c r="G146">
        <v>16</v>
      </c>
      <c r="H146">
        <v>20</v>
      </c>
      <c r="I146">
        <v>12</v>
      </c>
      <c r="J146">
        <v>12</v>
      </c>
      <c r="K146">
        <v>0</v>
      </c>
      <c r="L146">
        <v>18</v>
      </c>
      <c r="M146">
        <v>78</v>
      </c>
      <c r="N146">
        <v>28</v>
      </c>
      <c r="O146">
        <v>95</v>
      </c>
      <c r="P146">
        <v>36</v>
      </c>
      <c r="Q146">
        <v>33</v>
      </c>
      <c r="R146">
        <v>26</v>
      </c>
      <c r="S146">
        <v>88</v>
      </c>
    </row>
    <row r="147" spans="1:19" x14ac:dyDescent="0.2">
      <c r="A147">
        <v>2</v>
      </c>
      <c r="B147">
        <v>2</v>
      </c>
      <c r="C147">
        <v>2</v>
      </c>
      <c r="D147">
        <v>1.4</v>
      </c>
      <c r="E147">
        <v>5</v>
      </c>
      <c r="F147">
        <v>21</v>
      </c>
      <c r="G147">
        <v>7</v>
      </c>
      <c r="H147">
        <v>14</v>
      </c>
      <c r="I147">
        <v>25</v>
      </c>
      <c r="J147">
        <v>12</v>
      </c>
      <c r="K147">
        <v>13</v>
      </c>
      <c r="L147">
        <v>50</v>
      </c>
      <c r="M147">
        <v>43</v>
      </c>
      <c r="N147">
        <v>16</v>
      </c>
      <c r="O147">
        <v>69</v>
      </c>
      <c r="P147">
        <v>30</v>
      </c>
      <c r="Q147">
        <v>24</v>
      </c>
      <c r="R147">
        <v>15</v>
      </c>
      <c r="S147">
        <v>105</v>
      </c>
    </row>
    <row r="148" spans="1:19" x14ac:dyDescent="0.2">
      <c r="A148">
        <v>2</v>
      </c>
      <c r="B148">
        <v>2</v>
      </c>
      <c r="C148">
        <v>2</v>
      </c>
      <c r="D148">
        <v>1.79</v>
      </c>
      <c r="E148">
        <v>9</v>
      </c>
      <c r="F148">
        <v>25</v>
      </c>
      <c r="G148">
        <v>7</v>
      </c>
      <c r="H148">
        <v>18</v>
      </c>
      <c r="I148">
        <v>25</v>
      </c>
      <c r="J148">
        <v>16</v>
      </c>
      <c r="K148">
        <v>9</v>
      </c>
      <c r="L148">
        <v>53</v>
      </c>
      <c r="M148">
        <v>70</v>
      </c>
      <c r="N148">
        <v>4</v>
      </c>
      <c r="O148">
        <v>73</v>
      </c>
      <c r="P148">
        <v>23</v>
      </c>
      <c r="Q148">
        <v>28</v>
      </c>
      <c r="R148">
        <v>22</v>
      </c>
      <c r="S148">
        <v>100</v>
      </c>
    </row>
    <row r="149" spans="1:19" x14ac:dyDescent="0.2">
      <c r="A149">
        <v>2</v>
      </c>
      <c r="B149">
        <v>3</v>
      </c>
      <c r="C149">
        <v>2</v>
      </c>
      <c r="D149">
        <v>2</v>
      </c>
      <c r="E149">
        <v>6</v>
      </c>
      <c r="F149">
        <v>34</v>
      </c>
      <c r="G149">
        <v>18</v>
      </c>
      <c r="H149">
        <v>16</v>
      </c>
      <c r="I149">
        <v>29</v>
      </c>
      <c r="J149">
        <v>15</v>
      </c>
      <c r="K149">
        <v>14</v>
      </c>
      <c r="L149">
        <v>50</v>
      </c>
      <c r="M149">
        <v>55</v>
      </c>
      <c r="N149">
        <v>8</v>
      </c>
      <c r="O149">
        <v>64</v>
      </c>
      <c r="P149">
        <v>24</v>
      </c>
      <c r="Q149">
        <v>25</v>
      </c>
      <c r="R149">
        <v>15</v>
      </c>
      <c r="S149">
        <v>96</v>
      </c>
    </row>
    <row r="150" spans="1:19" x14ac:dyDescent="0.2">
      <c r="A150">
        <v>2</v>
      </c>
      <c r="B150">
        <v>3</v>
      </c>
      <c r="C150">
        <v>2</v>
      </c>
      <c r="D150">
        <v>2.2999999999999998</v>
      </c>
      <c r="E150">
        <v>7</v>
      </c>
      <c r="F150">
        <v>25</v>
      </c>
      <c r="G150">
        <v>14</v>
      </c>
      <c r="H150">
        <v>11</v>
      </c>
      <c r="I150">
        <v>19</v>
      </c>
      <c r="J150">
        <v>7</v>
      </c>
      <c r="K150">
        <v>12</v>
      </c>
      <c r="L150">
        <v>57</v>
      </c>
      <c r="M150">
        <v>79</v>
      </c>
      <c r="N150">
        <v>13</v>
      </c>
      <c r="O150">
        <v>80</v>
      </c>
      <c r="P150">
        <v>29</v>
      </c>
      <c r="Q150">
        <v>30</v>
      </c>
      <c r="R150">
        <v>21</v>
      </c>
      <c r="S150">
        <v>91</v>
      </c>
    </row>
    <row r="151" spans="1:19" x14ac:dyDescent="0.2">
      <c r="A151">
        <v>2</v>
      </c>
      <c r="B151">
        <v>2</v>
      </c>
      <c r="C151">
        <v>2</v>
      </c>
      <c r="D151">
        <v>2.48</v>
      </c>
      <c r="E151">
        <v>7</v>
      </c>
      <c r="F151">
        <v>20</v>
      </c>
      <c r="G151">
        <v>1</v>
      </c>
      <c r="H151">
        <v>19</v>
      </c>
      <c r="I151">
        <v>18</v>
      </c>
      <c r="J151">
        <v>11</v>
      </c>
      <c r="K151">
        <v>7</v>
      </c>
      <c r="L151">
        <v>25</v>
      </c>
      <c r="M151">
        <v>65</v>
      </c>
      <c r="N151">
        <v>7</v>
      </c>
      <c r="O151">
        <v>79</v>
      </c>
      <c r="P151">
        <v>30</v>
      </c>
      <c r="Q151">
        <v>24</v>
      </c>
      <c r="R151">
        <v>25</v>
      </c>
      <c r="S151">
        <v>89</v>
      </c>
    </row>
    <row r="152" spans="1:19" x14ac:dyDescent="0.2">
      <c r="A152">
        <v>2</v>
      </c>
      <c r="B152">
        <v>3</v>
      </c>
      <c r="C152">
        <v>2</v>
      </c>
      <c r="D152">
        <v>2.6</v>
      </c>
      <c r="E152">
        <v>7</v>
      </c>
      <c r="F152">
        <v>34</v>
      </c>
      <c r="G152">
        <v>18</v>
      </c>
      <c r="H152">
        <v>16</v>
      </c>
      <c r="I152">
        <v>25</v>
      </c>
      <c r="J152">
        <v>15</v>
      </c>
      <c r="K152">
        <v>10</v>
      </c>
      <c r="L152">
        <v>40</v>
      </c>
      <c r="M152">
        <v>50</v>
      </c>
      <c r="N152">
        <v>7</v>
      </c>
      <c r="O152">
        <v>79</v>
      </c>
      <c r="P152">
        <v>29</v>
      </c>
      <c r="Q152">
        <v>30</v>
      </c>
      <c r="R152">
        <v>20</v>
      </c>
      <c r="S152">
        <v>97</v>
      </c>
    </row>
    <row r="153" spans="1:19" x14ac:dyDescent="0.2">
      <c r="A153">
        <v>2</v>
      </c>
      <c r="B153">
        <v>3</v>
      </c>
      <c r="C153">
        <v>2</v>
      </c>
      <c r="D153">
        <v>3</v>
      </c>
      <c r="E153">
        <v>7</v>
      </c>
      <c r="F153">
        <v>22</v>
      </c>
      <c r="G153">
        <v>15</v>
      </c>
      <c r="H153">
        <v>7</v>
      </c>
      <c r="I153">
        <v>17</v>
      </c>
      <c r="J153">
        <v>9</v>
      </c>
      <c r="K153">
        <v>8</v>
      </c>
      <c r="L153">
        <v>79</v>
      </c>
      <c r="M153">
        <v>78</v>
      </c>
      <c r="N153">
        <v>10</v>
      </c>
      <c r="O153">
        <v>75</v>
      </c>
      <c r="P153">
        <v>29</v>
      </c>
      <c r="Q153">
        <v>28</v>
      </c>
      <c r="R153">
        <v>18</v>
      </c>
      <c r="S153">
        <v>93</v>
      </c>
    </row>
    <row r="154" spans="1:19" x14ac:dyDescent="0.2">
      <c r="A154">
        <v>2</v>
      </c>
      <c r="B154">
        <v>3</v>
      </c>
      <c r="C154">
        <v>4</v>
      </c>
      <c r="D154">
        <v>3</v>
      </c>
      <c r="E154">
        <v>5</v>
      </c>
      <c r="F154">
        <v>22</v>
      </c>
      <c r="G154">
        <v>10</v>
      </c>
      <c r="H154">
        <v>12</v>
      </c>
      <c r="I154">
        <v>29</v>
      </c>
      <c r="J154">
        <v>14</v>
      </c>
      <c r="K154">
        <v>15</v>
      </c>
      <c r="L154">
        <v>66</v>
      </c>
      <c r="M154">
        <v>65</v>
      </c>
      <c r="N154">
        <v>4</v>
      </c>
      <c r="O154">
        <v>72</v>
      </c>
      <c r="P154">
        <v>26</v>
      </c>
      <c r="Q154">
        <v>28</v>
      </c>
      <c r="R154">
        <v>18</v>
      </c>
      <c r="S154">
        <v>89</v>
      </c>
    </row>
    <row r="155" spans="1:19" x14ac:dyDescent="0.2">
      <c r="A155">
        <v>2</v>
      </c>
      <c r="B155">
        <v>2</v>
      </c>
      <c r="C155">
        <v>2</v>
      </c>
      <c r="D155">
        <v>3.04</v>
      </c>
      <c r="E155">
        <v>7</v>
      </c>
      <c r="F155">
        <v>30</v>
      </c>
      <c r="G155">
        <v>13</v>
      </c>
      <c r="H155">
        <v>17</v>
      </c>
      <c r="I155">
        <v>38</v>
      </c>
      <c r="J155">
        <v>18</v>
      </c>
      <c r="K155">
        <v>20</v>
      </c>
      <c r="L155">
        <v>80</v>
      </c>
      <c r="M155">
        <v>80</v>
      </c>
      <c r="N155">
        <v>4</v>
      </c>
      <c r="O155">
        <v>70</v>
      </c>
      <c r="P155">
        <v>24</v>
      </c>
      <c r="Q155">
        <v>28</v>
      </c>
      <c r="R155">
        <v>18</v>
      </c>
      <c r="S155">
        <v>99</v>
      </c>
    </row>
    <row r="156" spans="1:19" x14ac:dyDescent="0.2">
      <c r="A156">
        <v>2</v>
      </c>
      <c r="B156">
        <v>4</v>
      </c>
      <c r="C156">
        <v>4</v>
      </c>
      <c r="D156">
        <v>3.3</v>
      </c>
      <c r="E156">
        <v>8</v>
      </c>
      <c r="F156">
        <v>31</v>
      </c>
      <c r="G156">
        <v>15</v>
      </c>
      <c r="H156">
        <v>16</v>
      </c>
      <c r="I156">
        <v>32</v>
      </c>
      <c r="J156">
        <v>13</v>
      </c>
      <c r="K156">
        <v>19</v>
      </c>
      <c r="L156">
        <v>42</v>
      </c>
      <c r="M156">
        <v>59</v>
      </c>
      <c r="N156">
        <v>4</v>
      </c>
      <c r="O156">
        <v>77</v>
      </c>
      <c r="P156">
        <v>34</v>
      </c>
      <c r="Q156">
        <v>25</v>
      </c>
      <c r="R156">
        <v>18</v>
      </c>
      <c r="S156">
        <v>92</v>
      </c>
    </row>
    <row r="157" spans="1:19" x14ac:dyDescent="0.2">
      <c r="A157">
        <v>2</v>
      </c>
      <c r="B157">
        <v>4</v>
      </c>
      <c r="C157">
        <v>4</v>
      </c>
      <c r="D157">
        <v>3.3</v>
      </c>
      <c r="E157">
        <v>2</v>
      </c>
      <c r="F157">
        <v>19</v>
      </c>
      <c r="G157">
        <v>10</v>
      </c>
      <c r="H157">
        <v>9</v>
      </c>
      <c r="I157">
        <v>22</v>
      </c>
      <c r="J157">
        <v>14</v>
      </c>
      <c r="K157">
        <v>8</v>
      </c>
      <c r="L157">
        <v>51</v>
      </c>
      <c r="M157">
        <v>56</v>
      </c>
      <c r="N157">
        <v>16</v>
      </c>
      <c r="O157">
        <v>75</v>
      </c>
      <c r="P157">
        <v>27</v>
      </c>
      <c r="Q157">
        <v>29</v>
      </c>
      <c r="R157">
        <v>19</v>
      </c>
      <c r="S157">
        <v>96</v>
      </c>
    </row>
    <row r="158" spans="1:19" x14ac:dyDescent="0.2">
      <c r="A158">
        <v>2</v>
      </c>
      <c r="B158">
        <v>5</v>
      </c>
      <c r="C158">
        <v>4</v>
      </c>
      <c r="D158">
        <v>3.3</v>
      </c>
      <c r="E158">
        <v>6</v>
      </c>
      <c r="F158">
        <v>31</v>
      </c>
      <c r="G158">
        <v>17</v>
      </c>
      <c r="H158">
        <v>14</v>
      </c>
      <c r="I158">
        <v>26</v>
      </c>
      <c r="J158">
        <v>11</v>
      </c>
      <c r="K158">
        <v>15</v>
      </c>
      <c r="L158">
        <v>70</v>
      </c>
      <c r="M158">
        <v>66</v>
      </c>
      <c r="N158">
        <v>4</v>
      </c>
      <c r="O158">
        <v>72</v>
      </c>
      <c r="P158">
        <v>28</v>
      </c>
      <c r="Q158">
        <v>27</v>
      </c>
      <c r="R158">
        <v>17</v>
      </c>
      <c r="S158">
        <v>99</v>
      </c>
    </row>
    <row r="159" spans="1:19" x14ac:dyDescent="0.2">
      <c r="A159">
        <v>2</v>
      </c>
      <c r="B159">
        <v>4</v>
      </c>
      <c r="C159">
        <v>2</v>
      </c>
      <c r="D159">
        <v>3.41</v>
      </c>
      <c r="E159">
        <v>7</v>
      </c>
      <c r="F159">
        <v>25</v>
      </c>
      <c r="G159">
        <v>8</v>
      </c>
      <c r="H159">
        <v>17</v>
      </c>
      <c r="I159">
        <v>20</v>
      </c>
      <c r="J159">
        <v>2</v>
      </c>
      <c r="K159">
        <v>18</v>
      </c>
      <c r="L159">
        <v>39</v>
      </c>
      <c r="M159">
        <v>60</v>
      </c>
      <c r="N159">
        <v>4</v>
      </c>
      <c r="O159">
        <v>60</v>
      </c>
      <c r="P159">
        <v>25</v>
      </c>
      <c r="Q159">
        <v>21</v>
      </c>
      <c r="R159">
        <v>14</v>
      </c>
      <c r="S159">
        <v>97</v>
      </c>
    </row>
    <row r="160" spans="1:19" x14ac:dyDescent="0.2">
      <c r="A160">
        <v>2</v>
      </c>
      <c r="B160">
        <v>4</v>
      </c>
      <c r="C160">
        <v>4</v>
      </c>
      <c r="D160">
        <v>3.5</v>
      </c>
      <c r="E160">
        <v>4</v>
      </c>
      <c r="F160">
        <v>22</v>
      </c>
      <c r="G160">
        <v>8</v>
      </c>
      <c r="H160">
        <v>14</v>
      </c>
      <c r="I160">
        <v>10</v>
      </c>
      <c r="J160">
        <v>3</v>
      </c>
      <c r="K160">
        <v>7</v>
      </c>
      <c r="L160">
        <v>44</v>
      </c>
      <c r="M160">
        <v>37</v>
      </c>
      <c r="N160">
        <v>4</v>
      </c>
      <c r="O160">
        <v>84</v>
      </c>
      <c r="P160">
        <v>35</v>
      </c>
      <c r="Q160">
        <v>30</v>
      </c>
      <c r="R160">
        <v>19</v>
      </c>
      <c r="S160">
        <v>103</v>
      </c>
    </row>
    <row r="161" spans="1:19" x14ac:dyDescent="0.2">
      <c r="A161">
        <v>2</v>
      </c>
      <c r="B161">
        <v>4</v>
      </c>
      <c r="C161">
        <v>2</v>
      </c>
      <c r="D161">
        <v>3.5</v>
      </c>
      <c r="E161">
        <v>8</v>
      </c>
      <c r="F161">
        <v>30</v>
      </c>
      <c r="G161">
        <v>14</v>
      </c>
      <c r="H161">
        <v>16</v>
      </c>
      <c r="I161">
        <v>24</v>
      </c>
      <c r="J161">
        <v>9</v>
      </c>
      <c r="K161">
        <v>15</v>
      </c>
      <c r="L161">
        <v>62</v>
      </c>
      <c r="M161">
        <v>68</v>
      </c>
      <c r="N161">
        <v>4</v>
      </c>
      <c r="O161">
        <v>71</v>
      </c>
      <c r="P161">
        <v>30</v>
      </c>
      <c r="Q161">
        <v>27</v>
      </c>
      <c r="R161">
        <v>14</v>
      </c>
      <c r="S161">
        <v>98</v>
      </c>
    </row>
    <row r="162" spans="1:19" x14ac:dyDescent="0.2">
      <c r="A162">
        <v>2</v>
      </c>
      <c r="B162">
        <v>3</v>
      </c>
      <c r="C162">
        <v>4</v>
      </c>
      <c r="D162">
        <v>3.56</v>
      </c>
      <c r="E162">
        <v>2</v>
      </c>
      <c r="F162">
        <v>21</v>
      </c>
      <c r="G162">
        <v>13</v>
      </c>
      <c r="H162">
        <v>8</v>
      </c>
      <c r="I162">
        <v>23</v>
      </c>
      <c r="J162">
        <v>8</v>
      </c>
      <c r="K162">
        <v>15</v>
      </c>
      <c r="L162">
        <v>39</v>
      </c>
      <c r="M162">
        <v>51</v>
      </c>
      <c r="N162">
        <v>4</v>
      </c>
      <c r="O162">
        <v>68</v>
      </c>
      <c r="P162">
        <v>34</v>
      </c>
      <c r="Q162">
        <v>23</v>
      </c>
      <c r="R162">
        <v>11</v>
      </c>
      <c r="S162">
        <v>97</v>
      </c>
    </row>
    <row r="163" spans="1:19" x14ac:dyDescent="0.2">
      <c r="A163">
        <v>2</v>
      </c>
      <c r="B163">
        <v>6</v>
      </c>
      <c r="C163">
        <v>2</v>
      </c>
      <c r="D163">
        <v>3.7</v>
      </c>
      <c r="E163">
        <v>7</v>
      </c>
      <c r="F163">
        <v>35</v>
      </c>
      <c r="G163">
        <v>16</v>
      </c>
      <c r="H163">
        <v>19</v>
      </c>
      <c r="I163">
        <v>35</v>
      </c>
      <c r="J163">
        <v>16</v>
      </c>
      <c r="K163">
        <v>19</v>
      </c>
      <c r="L163">
        <v>53</v>
      </c>
      <c r="M163">
        <v>61</v>
      </c>
      <c r="N163">
        <v>4</v>
      </c>
      <c r="O163">
        <v>58</v>
      </c>
      <c r="P163">
        <v>29</v>
      </c>
      <c r="Q163">
        <v>19</v>
      </c>
      <c r="R163">
        <v>10</v>
      </c>
      <c r="S163">
        <v>84</v>
      </c>
    </row>
    <row r="164" spans="1:19" x14ac:dyDescent="0.2">
      <c r="A164">
        <v>2</v>
      </c>
      <c r="B164">
        <v>5</v>
      </c>
      <c r="C164">
        <v>4</v>
      </c>
      <c r="D164">
        <v>3.95</v>
      </c>
      <c r="E164">
        <v>8</v>
      </c>
      <c r="F164">
        <v>40</v>
      </c>
      <c r="G164">
        <v>20</v>
      </c>
      <c r="H164">
        <v>20</v>
      </c>
      <c r="I164">
        <v>38</v>
      </c>
      <c r="J164">
        <v>18</v>
      </c>
      <c r="K164">
        <v>20</v>
      </c>
      <c r="L164">
        <v>53</v>
      </c>
      <c r="M164">
        <v>71</v>
      </c>
      <c r="N164">
        <v>4</v>
      </c>
      <c r="O164">
        <v>78</v>
      </c>
      <c r="P164">
        <v>33</v>
      </c>
      <c r="Q164">
        <v>29</v>
      </c>
      <c r="R164">
        <v>16</v>
      </c>
      <c r="S164">
        <v>85</v>
      </c>
    </row>
    <row r="165" spans="1:19" x14ac:dyDescent="0.2">
      <c r="A165">
        <v>2</v>
      </c>
      <c r="B165">
        <v>4</v>
      </c>
      <c r="C165">
        <v>4</v>
      </c>
      <c r="D165">
        <v>3.96</v>
      </c>
      <c r="E165">
        <v>7</v>
      </c>
      <c r="F165">
        <v>33</v>
      </c>
      <c r="G165">
        <v>14</v>
      </c>
      <c r="H165">
        <v>19</v>
      </c>
      <c r="I165">
        <v>26</v>
      </c>
      <c r="J165">
        <v>8</v>
      </c>
      <c r="K165">
        <v>18</v>
      </c>
      <c r="L165">
        <v>67</v>
      </c>
      <c r="M165">
        <v>71</v>
      </c>
      <c r="N165">
        <v>4</v>
      </c>
      <c r="O165">
        <v>63</v>
      </c>
      <c r="P165">
        <v>27</v>
      </c>
      <c r="Q165">
        <v>24</v>
      </c>
      <c r="R165">
        <v>12</v>
      </c>
      <c r="S165">
        <v>99</v>
      </c>
    </row>
    <row r="166" spans="1:19" x14ac:dyDescent="0.2">
      <c r="A166">
        <v>2</v>
      </c>
      <c r="B166">
        <v>4</v>
      </c>
      <c r="C166">
        <v>4</v>
      </c>
      <c r="D166">
        <v>3.98</v>
      </c>
      <c r="E166">
        <v>4</v>
      </c>
      <c r="F166">
        <v>39</v>
      </c>
      <c r="G166">
        <v>20</v>
      </c>
      <c r="H166">
        <v>19</v>
      </c>
      <c r="I166">
        <v>36</v>
      </c>
      <c r="J166">
        <v>16</v>
      </c>
      <c r="K166">
        <v>20</v>
      </c>
      <c r="L166">
        <v>67</v>
      </c>
      <c r="M166">
        <v>80</v>
      </c>
      <c r="N166">
        <v>4</v>
      </c>
      <c r="O166">
        <v>55</v>
      </c>
      <c r="P166">
        <v>20</v>
      </c>
      <c r="Q166">
        <v>22</v>
      </c>
      <c r="R166">
        <v>13</v>
      </c>
      <c r="S166">
        <v>70</v>
      </c>
    </row>
    <row r="167" spans="1:19" x14ac:dyDescent="0.2">
      <c r="A167">
        <v>2</v>
      </c>
      <c r="B167">
        <v>6</v>
      </c>
      <c r="C167">
        <v>4</v>
      </c>
      <c r="D167">
        <v>4</v>
      </c>
      <c r="E167">
        <v>8</v>
      </c>
      <c r="F167">
        <v>39</v>
      </c>
      <c r="G167">
        <v>20</v>
      </c>
      <c r="H167">
        <v>19</v>
      </c>
      <c r="I167">
        <v>27</v>
      </c>
      <c r="J167">
        <v>10</v>
      </c>
      <c r="K167">
        <v>17</v>
      </c>
      <c r="L167">
        <v>75</v>
      </c>
      <c r="M167">
        <v>59</v>
      </c>
      <c r="N167">
        <v>4</v>
      </c>
      <c r="O167">
        <v>53</v>
      </c>
      <c r="P167">
        <v>26</v>
      </c>
      <c r="Q167">
        <v>19</v>
      </c>
      <c r="R167">
        <v>8</v>
      </c>
      <c r="S167">
        <v>100</v>
      </c>
    </row>
    <row r="168" spans="1:19" x14ac:dyDescent="0.2">
      <c r="A168">
        <v>2</v>
      </c>
      <c r="B168">
        <v>5</v>
      </c>
      <c r="C168">
        <v>4</v>
      </c>
      <c r="D168">
        <v>4</v>
      </c>
      <c r="E168">
        <v>7</v>
      </c>
      <c r="F168">
        <v>33</v>
      </c>
      <c r="G168">
        <v>14</v>
      </c>
      <c r="H168">
        <v>19</v>
      </c>
      <c r="I168">
        <v>33</v>
      </c>
      <c r="J168">
        <v>15</v>
      </c>
      <c r="K168">
        <v>18</v>
      </c>
      <c r="L168">
        <v>66</v>
      </c>
      <c r="M168">
        <v>67</v>
      </c>
      <c r="N168">
        <v>6</v>
      </c>
      <c r="O168">
        <v>57</v>
      </c>
      <c r="P168">
        <v>27</v>
      </c>
      <c r="Q168">
        <v>18</v>
      </c>
      <c r="R168">
        <v>12</v>
      </c>
      <c r="S168">
        <v>90</v>
      </c>
    </row>
    <row r="169" spans="1:19" x14ac:dyDescent="0.2">
      <c r="A169">
        <v>2</v>
      </c>
      <c r="B169">
        <v>4</v>
      </c>
      <c r="C169">
        <v>4</v>
      </c>
      <c r="D169">
        <v>4</v>
      </c>
      <c r="E169">
        <v>6</v>
      </c>
      <c r="F169">
        <v>33</v>
      </c>
      <c r="G169">
        <v>16</v>
      </c>
      <c r="H169">
        <v>17</v>
      </c>
      <c r="I169">
        <v>37</v>
      </c>
      <c r="J169">
        <v>20</v>
      </c>
      <c r="K169">
        <v>17</v>
      </c>
      <c r="L169">
        <v>72</v>
      </c>
      <c r="M169">
        <v>72</v>
      </c>
      <c r="N169">
        <v>4</v>
      </c>
      <c r="O169">
        <v>55</v>
      </c>
      <c r="P169">
        <v>20</v>
      </c>
      <c r="Q169">
        <v>23</v>
      </c>
      <c r="R169">
        <v>12</v>
      </c>
      <c r="S169">
        <v>90</v>
      </c>
    </row>
    <row r="170" spans="1:19" x14ac:dyDescent="0.2">
      <c r="C170">
        <v>2</v>
      </c>
      <c r="D170">
        <v>3.24</v>
      </c>
      <c r="E170">
        <v>2</v>
      </c>
      <c r="F170">
        <v>21</v>
      </c>
      <c r="G170">
        <v>10</v>
      </c>
      <c r="H170">
        <v>11</v>
      </c>
      <c r="I170">
        <v>20</v>
      </c>
      <c r="J170">
        <v>9</v>
      </c>
      <c r="K170">
        <v>11</v>
      </c>
      <c r="L170">
        <v>84</v>
      </c>
      <c r="M170">
        <v>84</v>
      </c>
      <c r="N170">
        <v>4</v>
      </c>
      <c r="O170">
        <v>66</v>
      </c>
      <c r="P170">
        <v>26</v>
      </c>
      <c r="Q170">
        <v>23</v>
      </c>
      <c r="R170">
        <v>17</v>
      </c>
      <c r="S170">
        <v>87</v>
      </c>
    </row>
  </sheetData>
  <pageMargins left="0.75" right="0.75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BDD9F-6931-4E3C-B7B0-290FB398DC81}">
  <dimension ref="A1:AU11758"/>
  <sheetViews>
    <sheetView tabSelected="1" workbookViewId="0">
      <selection activeCell="E3" sqref="E3"/>
    </sheetView>
  </sheetViews>
  <sheetFormatPr defaultRowHeight="12.75" x14ac:dyDescent="0.2"/>
  <sheetData>
    <row r="1" spans="1:47" x14ac:dyDescent="0.2">
      <c r="A1" t="s">
        <v>185</v>
      </c>
      <c r="B1" t="s">
        <v>186</v>
      </c>
      <c r="C1" t="s">
        <v>187</v>
      </c>
      <c r="D1" t="s">
        <v>188</v>
      </c>
      <c r="E1" t="s">
        <v>189</v>
      </c>
      <c r="F1" t="s">
        <v>190</v>
      </c>
      <c r="G1" t="s">
        <v>191</v>
      </c>
      <c r="H1" t="s">
        <v>1</v>
      </c>
      <c r="I1" t="s">
        <v>192</v>
      </c>
      <c r="J1" t="s">
        <v>193</v>
      </c>
      <c r="K1" t="s">
        <v>194</v>
      </c>
      <c r="L1" t="s">
        <v>195</v>
      </c>
      <c r="M1" t="s">
        <v>196</v>
      </c>
      <c r="N1" t="s">
        <v>197</v>
      </c>
      <c r="O1" t="s">
        <v>198</v>
      </c>
      <c r="P1" t="s">
        <v>199</v>
      </c>
      <c r="Q1" t="s">
        <v>200</v>
      </c>
      <c r="R1" t="s">
        <v>201</v>
      </c>
      <c r="S1" t="s">
        <v>202</v>
      </c>
      <c r="T1" t="s">
        <v>203</v>
      </c>
      <c r="U1" t="s">
        <v>204</v>
      </c>
      <c r="V1" t="s">
        <v>205</v>
      </c>
      <c r="W1" t="s">
        <v>206</v>
      </c>
      <c r="X1" t="s">
        <v>207</v>
      </c>
      <c r="Y1" t="s">
        <v>208</v>
      </c>
      <c r="Z1" t="s">
        <v>209</v>
      </c>
      <c r="AA1" t="s">
        <v>210</v>
      </c>
      <c r="AB1" t="s">
        <v>211</v>
      </c>
      <c r="AC1" t="s">
        <v>212</v>
      </c>
      <c r="AD1" t="s">
        <v>213</v>
      </c>
      <c r="AE1" t="s">
        <v>214</v>
      </c>
      <c r="AF1" t="s">
        <v>215</v>
      </c>
      <c r="AG1" t="s">
        <v>216</v>
      </c>
      <c r="AH1" t="s">
        <v>217</v>
      </c>
      <c r="AI1" t="s">
        <v>218</v>
      </c>
      <c r="AJ1" t="s">
        <v>219</v>
      </c>
      <c r="AK1" t="s">
        <v>220</v>
      </c>
      <c r="AL1" t="s">
        <v>221</v>
      </c>
      <c r="AM1" t="s">
        <v>222</v>
      </c>
      <c r="AN1" t="s">
        <v>223</v>
      </c>
      <c r="AO1" t="s">
        <v>224</v>
      </c>
      <c r="AP1" t="s">
        <v>225</v>
      </c>
      <c r="AQ1" t="s">
        <v>226</v>
      </c>
      <c r="AR1" t="s">
        <v>227</v>
      </c>
      <c r="AS1" t="s">
        <v>195</v>
      </c>
      <c r="AT1" t="s">
        <v>228</v>
      </c>
      <c r="AU1" t="s">
        <v>229</v>
      </c>
    </row>
    <row r="2" spans="1:47" x14ac:dyDescent="0.2">
      <c r="A2">
        <v>1</v>
      </c>
      <c r="B2" t="s">
        <v>230</v>
      </c>
      <c r="C2" t="s">
        <v>231</v>
      </c>
      <c r="D2" t="s">
        <v>232</v>
      </c>
      <c r="E2" s="27">
        <v>41500</v>
      </c>
      <c r="F2" t="s">
        <v>233</v>
      </c>
      <c r="G2" s="27">
        <v>17275</v>
      </c>
      <c r="H2">
        <v>69</v>
      </c>
      <c r="I2" t="s">
        <v>234</v>
      </c>
      <c r="J2" t="s">
        <v>22</v>
      </c>
      <c r="K2">
        <v>0</v>
      </c>
      <c r="L2">
        <v>1</v>
      </c>
      <c r="M2">
        <v>0</v>
      </c>
      <c r="N2">
        <v>0</v>
      </c>
      <c r="O2">
        <v>0</v>
      </c>
      <c r="P2">
        <v>-1</v>
      </c>
      <c r="Q2" s="28">
        <v>41499.252083333333</v>
      </c>
      <c r="R2" s="28">
        <v>41500.236805555556</v>
      </c>
      <c r="S2" t="s">
        <v>235</v>
      </c>
      <c r="T2" s="27">
        <v>41499</v>
      </c>
      <c r="V2">
        <v>1</v>
      </c>
      <c r="W2" t="s">
        <v>32</v>
      </c>
      <c r="X2" t="s">
        <v>236</v>
      </c>
      <c r="Y2">
        <v>0</v>
      </c>
      <c r="AB2" t="s">
        <v>237</v>
      </c>
      <c r="AH2">
        <v>0</v>
      </c>
      <c r="AN2" t="s">
        <v>238</v>
      </c>
      <c r="AO2">
        <v>1</v>
      </c>
      <c r="AP2" t="s">
        <v>239</v>
      </c>
      <c r="AQ2" s="27">
        <v>41500</v>
      </c>
      <c r="AR2" t="s">
        <v>240</v>
      </c>
      <c r="AS2">
        <v>1</v>
      </c>
      <c r="AT2" t="s">
        <v>239</v>
      </c>
      <c r="AU2" s="27">
        <v>41500</v>
      </c>
    </row>
    <row r="3" spans="1:47" x14ac:dyDescent="0.2">
      <c r="A3">
        <v>2</v>
      </c>
      <c r="B3" t="s">
        <v>241</v>
      </c>
      <c r="C3" t="s">
        <v>242</v>
      </c>
      <c r="D3" t="s">
        <v>243</v>
      </c>
      <c r="E3" s="27">
        <v>42004</v>
      </c>
      <c r="F3" t="s">
        <v>233</v>
      </c>
      <c r="G3" s="27">
        <v>31084</v>
      </c>
      <c r="H3">
        <v>31</v>
      </c>
      <c r="I3" t="s">
        <v>244</v>
      </c>
      <c r="J3" t="s">
        <v>245</v>
      </c>
      <c r="K3">
        <v>0</v>
      </c>
      <c r="L3">
        <v>5</v>
      </c>
      <c r="M3">
        <v>0</v>
      </c>
      <c r="N3">
        <v>0</v>
      </c>
      <c r="O3">
        <v>0</v>
      </c>
      <c r="W3" t="s">
        <v>237</v>
      </c>
      <c r="Y3">
        <v>-1</v>
      </c>
      <c r="AB3" t="s">
        <v>237</v>
      </c>
      <c r="AH3">
        <v>0</v>
      </c>
      <c r="AN3" t="s">
        <v>238</v>
      </c>
      <c r="AO3">
        <v>2</v>
      </c>
      <c r="AP3" t="s">
        <v>239</v>
      </c>
      <c r="AQ3" s="27">
        <v>42004</v>
      </c>
      <c r="AR3" t="s">
        <v>240</v>
      </c>
      <c r="AS3">
        <v>5</v>
      </c>
      <c r="AT3" t="s">
        <v>246</v>
      </c>
      <c r="AU3" s="27">
        <v>42004</v>
      </c>
    </row>
    <row r="4" spans="1:47" x14ac:dyDescent="0.2">
      <c r="A4">
        <v>3</v>
      </c>
      <c r="B4" t="s">
        <v>247</v>
      </c>
      <c r="C4" t="s">
        <v>248</v>
      </c>
      <c r="D4" t="s">
        <v>249</v>
      </c>
      <c r="E4" s="27">
        <v>41301</v>
      </c>
      <c r="F4" t="s">
        <v>233</v>
      </c>
      <c r="G4" s="27">
        <v>29973</v>
      </c>
      <c r="H4">
        <v>34</v>
      </c>
      <c r="I4" t="s">
        <v>244</v>
      </c>
      <c r="J4" t="s">
        <v>250</v>
      </c>
      <c r="K4">
        <v>0</v>
      </c>
      <c r="L4">
        <v>3</v>
      </c>
      <c r="M4">
        <v>0</v>
      </c>
      <c r="N4">
        <v>0</v>
      </c>
      <c r="O4">
        <v>0</v>
      </c>
      <c r="P4">
        <v>-1</v>
      </c>
      <c r="Q4" s="28">
        <v>41300.15625</v>
      </c>
      <c r="R4" s="28">
        <v>41310.23333333333</v>
      </c>
      <c r="S4" t="s">
        <v>251</v>
      </c>
      <c r="T4" s="27">
        <v>41300</v>
      </c>
      <c r="V4">
        <v>1</v>
      </c>
      <c r="W4" t="s">
        <v>32</v>
      </c>
      <c r="X4" t="s">
        <v>252</v>
      </c>
      <c r="Y4">
        <v>1</v>
      </c>
      <c r="AA4" t="s">
        <v>253</v>
      </c>
      <c r="AB4" t="s">
        <v>32</v>
      </c>
      <c r="AD4" s="27">
        <v>41460</v>
      </c>
      <c r="AE4" t="s">
        <v>254</v>
      </c>
      <c r="AH4">
        <v>1</v>
      </c>
      <c r="AJ4" t="s">
        <v>253</v>
      </c>
      <c r="AK4" t="s">
        <v>255</v>
      </c>
      <c r="AL4" s="27">
        <v>41460</v>
      </c>
      <c r="AM4" t="s">
        <v>254</v>
      </c>
      <c r="AN4" t="s">
        <v>238</v>
      </c>
      <c r="AO4">
        <v>1</v>
      </c>
      <c r="AP4" t="s">
        <v>239</v>
      </c>
      <c r="AQ4" s="27">
        <v>41301</v>
      </c>
      <c r="AR4" t="s">
        <v>240</v>
      </c>
      <c r="AS4">
        <v>3</v>
      </c>
      <c r="AT4" t="s">
        <v>239</v>
      </c>
      <c r="AU4" s="27">
        <v>41301</v>
      </c>
    </row>
    <row r="5" spans="1:47" x14ac:dyDescent="0.2">
      <c r="A5">
        <v>4</v>
      </c>
      <c r="B5" t="s">
        <v>256</v>
      </c>
      <c r="C5" t="s">
        <v>257</v>
      </c>
      <c r="D5" t="s">
        <v>258</v>
      </c>
      <c r="E5" s="27">
        <v>41378</v>
      </c>
      <c r="F5" t="s">
        <v>233</v>
      </c>
      <c r="G5" s="27">
        <v>33372</v>
      </c>
      <c r="H5">
        <v>24</v>
      </c>
      <c r="I5" t="s">
        <v>259</v>
      </c>
      <c r="J5" t="s">
        <v>250</v>
      </c>
      <c r="K5">
        <v>0</v>
      </c>
      <c r="L5">
        <v>4</v>
      </c>
      <c r="M5">
        <v>0</v>
      </c>
      <c r="N5">
        <v>1</v>
      </c>
      <c r="O5">
        <v>4</v>
      </c>
      <c r="P5">
        <v>-1</v>
      </c>
      <c r="Q5" s="28">
        <v>41377.206944444442</v>
      </c>
      <c r="R5" s="28">
        <v>41378.293055555558</v>
      </c>
      <c r="S5" t="s">
        <v>260</v>
      </c>
      <c r="T5" s="27">
        <v>41377</v>
      </c>
      <c r="V5">
        <v>1</v>
      </c>
      <c r="W5" t="s">
        <v>32</v>
      </c>
      <c r="X5" t="s">
        <v>261</v>
      </c>
      <c r="Y5">
        <v>1</v>
      </c>
      <c r="AA5" t="s">
        <v>262</v>
      </c>
      <c r="AB5" t="s">
        <v>36</v>
      </c>
      <c r="AC5">
        <v>0</v>
      </c>
      <c r="AD5" s="27">
        <v>41441</v>
      </c>
      <c r="AE5" t="s">
        <v>263</v>
      </c>
      <c r="AF5" s="27">
        <v>41441</v>
      </c>
      <c r="AG5" s="27">
        <v>41441</v>
      </c>
      <c r="AH5">
        <v>0</v>
      </c>
      <c r="AN5" t="s">
        <v>238</v>
      </c>
      <c r="AO5">
        <v>3</v>
      </c>
      <c r="AP5" t="s">
        <v>239</v>
      </c>
      <c r="AQ5" s="27">
        <v>41378</v>
      </c>
      <c r="AR5" t="s">
        <v>240</v>
      </c>
      <c r="AS5">
        <v>4</v>
      </c>
      <c r="AT5" t="s">
        <v>239</v>
      </c>
      <c r="AU5" s="27">
        <v>41378</v>
      </c>
    </row>
    <row r="6" spans="1:47" x14ac:dyDescent="0.2">
      <c r="A6">
        <v>5</v>
      </c>
      <c r="B6" t="s">
        <v>264</v>
      </c>
      <c r="C6" t="s">
        <v>265</v>
      </c>
      <c r="D6" t="s">
        <v>266</v>
      </c>
      <c r="E6" s="27">
        <v>41287</v>
      </c>
      <c r="F6" t="s">
        <v>233</v>
      </c>
      <c r="G6" s="27">
        <v>33990</v>
      </c>
      <c r="H6">
        <v>23</v>
      </c>
      <c r="I6" t="s">
        <v>259</v>
      </c>
      <c r="J6" t="s">
        <v>250</v>
      </c>
      <c r="K6">
        <v>0</v>
      </c>
      <c r="L6">
        <v>8</v>
      </c>
      <c r="M6">
        <v>1</v>
      </c>
      <c r="N6">
        <v>0</v>
      </c>
      <c r="O6">
        <v>1</v>
      </c>
      <c r="S6" t="s">
        <v>267</v>
      </c>
      <c r="T6" s="27">
        <v>41286</v>
      </c>
      <c r="V6">
        <v>1</v>
      </c>
      <c r="W6" t="s">
        <v>32</v>
      </c>
      <c r="X6" t="s">
        <v>268</v>
      </c>
      <c r="Y6">
        <v>0</v>
      </c>
      <c r="AB6" t="s">
        <v>237</v>
      </c>
      <c r="AH6">
        <v>0</v>
      </c>
      <c r="AN6" t="s">
        <v>238</v>
      </c>
      <c r="AO6">
        <v>6</v>
      </c>
      <c r="AP6" t="s">
        <v>246</v>
      </c>
      <c r="AQ6" s="27">
        <v>41287</v>
      </c>
      <c r="AR6" t="s">
        <v>240</v>
      </c>
      <c r="AS6">
        <v>8</v>
      </c>
      <c r="AT6" t="s">
        <v>269</v>
      </c>
      <c r="AU6" s="27">
        <v>41287</v>
      </c>
    </row>
    <row r="7" spans="1:47" x14ac:dyDescent="0.2">
      <c r="A7">
        <v>6</v>
      </c>
      <c r="B7" t="s">
        <v>270</v>
      </c>
      <c r="C7" t="s">
        <v>271</v>
      </c>
      <c r="D7" t="s">
        <v>272</v>
      </c>
      <c r="E7" s="27">
        <v>41359</v>
      </c>
      <c r="F7" t="s">
        <v>233</v>
      </c>
      <c r="G7" s="27">
        <v>26686</v>
      </c>
      <c r="H7">
        <v>43</v>
      </c>
      <c r="I7" t="s">
        <v>244</v>
      </c>
      <c r="J7" t="s">
        <v>22</v>
      </c>
      <c r="K7">
        <v>0</v>
      </c>
      <c r="L7">
        <v>1</v>
      </c>
      <c r="M7">
        <v>0</v>
      </c>
      <c r="N7">
        <v>0</v>
      </c>
      <c r="O7">
        <v>2</v>
      </c>
      <c r="S7" t="s">
        <v>273</v>
      </c>
      <c r="U7" s="27">
        <v>41283</v>
      </c>
      <c r="V7">
        <v>76</v>
      </c>
      <c r="W7" t="s">
        <v>32</v>
      </c>
      <c r="X7" t="s">
        <v>274</v>
      </c>
      <c r="Y7">
        <v>0</v>
      </c>
      <c r="AB7" t="s">
        <v>237</v>
      </c>
      <c r="AH7">
        <v>0</v>
      </c>
      <c r="AN7" t="s">
        <v>238</v>
      </c>
      <c r="AO7">
        <v>1</v>
      </c>
      <c r="AP7" t="s">
        <v>239</v>
      </c>
      <c r="AQ7" s="27">
        <v>41359</v>
      </c>
      <c r="AR7" t="s">
        <v>240</v>
      </c>
      <c r="AS7">
        <v>1</v>
      </c>
      <c r="AT7" t="s">
        <v>239</v>
      </c>
      <c r="AU7" s="27">
        <v>41359</v>
      </c>
    </row>
    <row r="8" spans="1:47" x14ac:dyDescent="0.2">
      <c r="A8">
        <v>7</v>
      </c>
      <c r="B8" t="s">
        <v>275</v>
      </c>
      <c r="C8" t="s">
        <v>276</v>
      </c>
      <c r="D8" t="s">
        <v>277</v>
      </c>
      <c r="E8" s="27">
        <v>41608</v>
      </c>
      <c r="F8" t="s">
        <v>233</v>
      </c>
      <c r="G8" s="27">
        <v>26167</v>
      </c>
      <c r="H8">
        <v>44</v>
      </c>
      <c r="I8" t="s">
        <v>244</v>
      </c>
      <c r="J8" t="s">
        <v>22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 s="28">
        <v>41608.201388888891</v>
      </c>
      <c r="R8" s="28">
        <v>41609.519444444442</v>
      </c>
      <c r="S8" t="s">
        <v>278</v>
      </c>
      <c r="T8" s="27">
        <v>41608</v>
      </c>
      <c r="V8">
        <v>0</v>
      </c>
      <c r="W8" t="s">
        <v>36</v>
      </c>
      <c r="X8" t="s">
        <v>279</v>
      </c>
      <c r="Y8">
        <v>0</v>
      </c>
      <c r="AB8" t="s">
        <v>237</v>
      </c>
      <c r="AH8">
        <v>0</v>
      </c>
      <c r="AN8" t="s">
        <v>238</v>
      </c>
      <c r="AO8">
        <v>1</v>
      </c>
      <c r="AP8" t="s">
        <v>239</v>
      </c>
      <c r="AQ8" s="27">
        <v>41608</v>
      </c>
      <c r="AR8" t="s">
        <v>240</v>
      </c>
      <c r="AS8">
        <v>1</v>
      </c>
      <c r="AT8" t="s">
        <v>239</v>
      </c>
      <c r="AU8" s="27">
        <v>41608</v>
      </c>
    </row>
    <row r="9" spans="1:47" x14ac:dyDescent="0.2">
      <c r="A9">
        <v>8</v>
      </c>
      <c r="B9" t="s">
        <v>280</v>
      </c>
      <c r="C9" t="s">
        <v>281</v>
      </c>
      <c r="D9" t="s">
        <v>282</v>
      </c>
      <c r="E9" s="27">
        <v>41689</v>
      </c>
      <c r="F9" t="s">
        <v>233</v>
      </c>
      <c r="G9" s="27">
        <v>27233</v>
      </c>
      <c r="H9">
        <v>41</v>
      </c>
      <c r="I9" t="s">
        <v>244</v>
      </c>
      <c r="J9" t="s">
        <v>245</v>
      </c>
      <c r="K9">
        <v>0</v>
      </c>
      <c r="L9">
        <v>6</v>
      </c>
      <c r="M9">
        <v>0</v>
      </c>
      <c r="N9">
        <v>0</v>
      </c>
      <c r="O9">
        <v>14</v>
      </c>
      <c r="P9">
        <v>-1</v>
      </c>
      <c r="Q9" s="28">
        <v>41688.213888888888</v>
      </c>
      <c r="R9" s="28">
        <v>41694.512499999997</v>
      </c>
      <c r="S9" t="s">
        <v>283</v>
      </c>
      <c r="T9" s="27">
        <v>41688</v>
      </c>
      <c r="V9">
        <v>1</v>
      </c>
      <c r="W9" t="s">
        <v>32</v>
      </c>
      <c r="X9" t="s">
        <v>284</v>
      </c>
      <c r="Y9">
        <v>1</v>
      </c>
      <c r="AA9" t="s">
        <v>285</v>
      </c>
      <c r="AB9" t="s">
        <v>32</v>
      </c>
      <c r="AC9">
        <v>0</v>
      </c>
      <c r="AD9" s="27">
        <v>41729</v>
      </c>
      <c r="AE9" t="s">
        <v>286</v>
      </c>
      <c r="AF9" s="27">
        <v>41729</v>
      </c>
      <c r="AG9" s="27">
        <v>41747</v>
      </c>
      <c r="AH9">
        <v>0</v>
      </c>
      <c r="AN9" t="s">
        <v>238</v>
      </c>
      <c r="AO9">
        <v>2</v>
      </c>
      <c r="AP9" t="s">
        <v>239</v>
      </c>
      <c r="AQ9" s="27">
        <v>41689</v>
      </c>
      <c r="AR9" t="s">
        <v>240</v>
      </c>
      <c r="AS9">
        <v>6</v>
      </c>
      <c r="AT9" t="s">
        <v>246</v>
      </c>
      <c r="AU9" s="27">
        <v>41689</v>
      </c>
    </row>
    <row r="10" spans="1:47" x14ac:dyDescent="0.2">
      <c r="A10">
        <v>9</v>
      </c>
      <c r="B10" t="s">
        <v>287</v>
      </c>
      <c r="C10" t="s">
        <v>288</v>
      </c>
      <c r="D10" t="s">
        <v>289</v>
      </c>
      <c r="E10" s="27">
        <v>41516</v>
      </c>
      <c r="F10" t="s">
        <v>233</v>
      </c>
      <c r="G10" s="27">
        <v>26720</v>
      </c>
      <c r="H10">
        <v>43</v>
      </c>
      <c r="I10" t="s">
        <v>244</v>
      </c>
      <c r="J10" t="s">
        <v>22</v>
      </c>
      <c r="K10">
        <v>0</v>
      </c>
      <c r="L10">
        <v>4</v>
      </c>
      <c r="M10">
        <v>0</v>
      </c>
      <c r="N10">
        <v>0</v>
      </c>
      <c r="O10">
        <v>3</v>
      </c>
      <c r="P10">
        <v>-1</v>
      </c>
      <c r="Q10" s="28">
        <v>41515.371527777781</v>
      </c>
      <c r="R10" s="28">
        <v>41516.362500000003</v>
      </c>
      <c r="S10" t="s">
        <v>290</v>
      </c>
      <c r="U10" s="27">
        <v>41515</v>
      </c>
      <c r="V10">
        <v>1</v>
      </c>
      <c r="W10" t="s">
        <v>32</v>
      </c>
      <c r="X10" t="s">
        <v>274</v>
      </c>
      <c r="Y10">
        <v>0</v>
      </c>
      <c r="AB10" t="s">
        <v>237</v>
      </c>
      <c r="AH10">
        <v>0</v>
      </c>
      <c r="AN10" t="s">
        <v>238</v>
      </c>
      <c r="AO10">
        <v>3</v>
      </c>
      <c r="AP10" t="s">
        <v>239</v>
      </c>
      <c r="AQ10" s="27">
        <v>41516</v>
      </c>
      <c r="AR10" t="s">
        <v>240</v>
      </c>
      <c r="AS10">
        <v>4</v>
      </c>
      <c r="AT10" t="s">
        <v>239</v>
      </c>
      <c r="AU10" s="27">
        <v>41516</v>
      </c>
    </row>
    <row r="11" spans="1:47" x14ac:dyDescent="0.2">
      <c r="A11">
        <v>10</v>
      </c>
      <c r="B11" t="s">
        <v>291</v>
      </c>
      <c r="C11" t="s">
        <v>292</v>
      </c>
      <c r="D11" t="s">
        <v>293</v>
      </c>
      <c r="E11" s="27">
        <v>41714</v>
      </c>
      <c r="F11" t="s">
        <v>294</v>
      </c>
      <c r="G11" s="27">
        <v>27914</v>
      </c>
      <c r="H11">
        <v>39</v>
      </c>
      <c r="I11" t="s">
        <v>244</v>
      </c>
      <c r="J11" t="s">
        <v>245</v>
      </c>
      <c r="K11">
        <v>0</v>
      </c>
      <c r="L11">
        <v>1</v>
      </c>
      <c r="M11">
        <v>0</v>
      </c>
      <c r="N11">
        <v>0</v>
      </c>
      <c r="O11">
        <v>0</v>
      </c>
      <c r="P11">
        <v>-1</v>
      </c>
      <c r="Q11" s="28">
        <v>41713.232638888891</v>
      </c>
      <c r="R11" s="28">
        <v>41716.186111111114</v>
      </c>
      <c r="S11" t="s">
        <v>295</v>
      </c>
      <c r="T11" s="27">
        <v>41713</v>
      </c>
      <c r="V11">
        <v>1</v>
      </c>
      <c r="W11" t="s">
        <v>36</v>
      </c>
      <c r="X11" t="s">
        <v>279</v>
      </c>
      <c r="Y11">
        <v>0</v>
      </c>
      <c r="AB11" t="s">
        <v>237</v>
      </c>
      <c r="AH11">
        <v>0</v>
      </c>
      <c r="AN11" t="s">
        <v>238</v>
      </c>
      <c r="AO11">
        <v>1</v>
      </c>
      <c r="AP11" t="s">
        <v>239</v>
      </c>
      <c r="AQ11" s="27">
        <v>41714</v>
      </c>
      <c r="AR11" t="s">
        <v>240</v>
      </c>
      <c r="AS11">
        <v>1</v>
      </c>
      <c r="AT11" t="s">
        <v>239</v>
      </c>
      <c r="AU11" s="27">
        <v>41714</v>
      </c>
    </row>
    <row r="12" spans="1:47" x14ac:dyDescent="0.2">
      <c r="A12">
        <v>11</v>
      </c>
      <c r="B12" t="s">
        <v>296</v>
      </c>
      <c r="C12" t="s">
        <v>297</v>
      </c>
      <c r="D12" t="s">
        <v>298</v>
      </c>
      <c r="E12" s="27">
        <v>41617</v>
      </c>
      <c r="F12" t="s">
        <v>233</v>
      </c>
      <c r="G12" s="27">
        <v>35019</v>
      </c>
      <c r="H12">
        <v>20</v>
      </c>
      <c r="I12" t="s">
        <v>259</v>
      </c>
      <c r="J12" t="s">
        <v>245</v>
      </c>
      <c r="K12">
        <v>0</v>
      </c>
      <c r="L12">
        <v>10</v>
      </c>
      <c r="M12">
        <v>0</v>
      </c>
      <c r="N12">
        <v>1</v>
      </c>
      <c r="O12">
        <v>0</v>
      </c>
      <c r="P12">
        <v>-1</v>
      </c>
      <c r="Q12" s="28">
        <v>41616.345138888886</v>
      </c>
      <c r="R12" s="28">
        <v>41649.511111111111</v>
      </c>
      <c r="S12" t="s">
        <v>299</v>
      </c>
      <c r="T12" s="27">
        <v>41616</v>
      </c>
      <c r="V12">
        <v>1</v>
      </c>
      <c r="W12" t="s">
        <v>32</v>
      </c>
      <c r="X12" t="s">
        <v>300</v>
      </c>
      <c r="Y12">
        <v>0</v>
      </c>
      <c r="AB12" t="s">
        <v>237</v>
      </c>
      <c r="AH12">
        <v>0</v>
      </c>
      <c r="AN12" t="s">
        <v>238</v>
      </c>
      <c r="AO12">
        <v>9</v>
      </c>
      <c r="AP12" t="s">
        <v>269</v>
      </c>
      <c r="AQ12" s="27">
        <v>41617</v>
      </c>
      <c r="AR12" t="s">
        <v>240</v>
      </c>
      <c r="AS12">
        <v>10</v>
      </c>
      <c r="AT12" t="s">
        <v>269</v>
      </c>
      <c r="AU12" s="27">
        <v>41617</v>
      </c>
    </row>
    <row r="13" spans="1:47" x14ac:dyDescent="0.2">
      <c r="A13">
        <v>12</v>
      </c>
      <c r="B13" t="s">
        <v>301</v>
      </c>
      <c r="C13" t="s">
        <v>302</v>
      </c>
      <c r="D13" t="s">
        <v>303</v>
      </c>
      <c r="E13" s="27">
        <v>41887</v>
      </c>
      <c r="F13" t="s">
        <v>294</v>
      </c>
      <c r="G13" s="27">
        <v>32621</v>
      </c>
      <c r="H13">
        <v>26</v>
      </c>
      <c r="I13" t="s">
        <v>244</v>
      </c>
      <c r="J13" t="s">
        <v>245</v>
      </c>
      <c r="K13">
        <v>0</v>
      </c>
      <c r="L13">
        <v>5</v>
      </c>
      <c r="M13">
        <v>0</v>
      </c>
      <c r="N13">
        <v>0</v>
      </c>
      <c r="O13">
        <v>0</v>
      </c>
      <c r="P13">
        <v>-1</v>
      </c>
      <c r="Q13" s="28">
        <v>41886.109027777777</v>
      </c>
      <c r="R13" s="28">
        <v>41887.361805555556</v>
      </c>
      <c r="S13" t="s">
        <v>304</v>
      </c>
      <c r="T13" s="27">
        <v>41886</v>
      </c>
      <c r="V13">
        <v>1</v>
      </c>
      <c r="W13" t="s">
        <v>32</v>
      </c>
      <c r="X13" t="s">
        <v>300</v>
      </c>
      <c r="Y13">
        <v>0</v>
      </c>
      <c r="AB13" t="s">
        <v>237</v>
      </c>
      <c r="AH13">
        <v>0</v>
      </c>
      <c r="AN13" t="s">
        <v>238</v>
      </c>
      <c r="AO13">
        <v>3</v>
      </c>
      <c r="AP13" t="s">
        <v>239</v>
      </c>
      <c r="AQ13" s="27">
        <v>41887</v>
      </c>
      <c r="AR13" t="s">
        <v>240</v>
      </c>
      <c r="AS13">
        <v>5</v>
      </c>
      <c r="AT13" t="s">
        <v>246</v>
      </c>
      <c r="AU13" s="27">
        <v>41887</v>
      </c>
    </row>
    <row r="14" spans="1:47" x14ac:dyDescent="0.2">
      <c r="A14">
        <v>13</v>
      </c>
      <c r="B14" t="s">
        <v>305</v>
      </c>
      <c r="C14" t="s">
        <v>306</v>
      </c>
      <c r="D14" t="s">
        <v>307</v>
      </c>
      <c r="E14" s="27">
        <v>41582</v>
      </c>
      <c r="F14" t="s">
        <v>233</v>
      </c>
      <c r="G14" s="27">
        <v>34495</v>
      </c>
      <c r="H14">
        <v>21</v>
      </c>
      <c r="I14" t="s">
        <v>259</v>
      </c>
      <c r="J14" t="s">
        <v>245</v>
      </c>
      <c r="K14">
        <v>0</v>
      </c>
      <c r="L14">
        <v>3</v>
      </c>
      <c r="M14">
        <v>0</v>
      </c>
      <c r="N14">
        <v>0</v>
      </c>
      <c r="O14">
        <v>1</v>
      </c>
      <c r="P14">
        <v>428</v>
      </c>
      <c r="Q14" s="28">
        <v>42010.163194444445</v>
      </c>
      <c r="R14" s="28">
        <v>42011.151388888888</v>
      </c>
      <c r="S14" t="s">
        <v>308</v>
      </c>
      <c r="T14" s="27">
        <v>41274</v>
      </c>
      <c r="V14">
        <v>308</v>
      </c>
      <c r="W14" t="s">
        <v>32</v>
      </c>
      <c r="X14" t="s">
        <v>309</v>
      </c>
      <c r="Y14">
        <v>1</v>
      </c>
      <c r="AA14" t="s">
        <v>310</v>
      </c>
      <c r="AB14" t="s">
        <v>36</v>
      </c>
      <c r="AC14">
        <v>0</v>
      </c>
      <c r="AD14" s="27">
        <v>42010</v>
      </c>
      <c r="AE14" t="s">
        <v>279</v>
      </c>
      <c r="AF14" s="27">
        <v>42010</v>
      </c>
      <c r="AG14" s="27">
        <v>42011</v>
      </c>
      <c r="AH14">
        <v>1</v>
      </c>
      <c r="AJ14" t="s">
        <v>311</v>
      </c>
      <c r="AK14" t="s">
        <v>312</v>
      </c>
      <c r="AL14" s="27">
        <v>42010</v>
      </c>
      <c r="AM14" t="s">
        <v>313</v>
      </c>
      <c r="AN14" t="s">
        <v>238</v>
      </c>
      <c r="AO14">
        <v>5</v>
      </c>
      <c r="AP14" t="s">
        <v>246</v>
      </c>
      <c r="AQ14" s="27">
        <v>41582</v>
      </c>
      <c r="AR14" t="s">
        <v>240</v>
      </c>
      <c r="AS14">
        <v>3</v>
      </c>
      <c r="AT14" t="s">
        <v>239</v>
      </c>
      <c r="AU14" s="27">
        <v>41582</v>
      </c>
    </row>
    <row r="15" spans="1:47" x14ac:dyDescent="0.2">
      <c r="A15">
        <v>14</v>
      </c>
      <c r="B15" t="s">
        <v>314</v>
      </c>
      <c r="C15" t="s">
        <v>315</v>
      </c>
      <c r="D15" t="s">
        <v>316</v>
      </c>
      <c r="E15" s="27">
        <v>41604</v>
      </c>
      <c r="F15" t="s">
        <v>233</v>
      </c>
      <c r="G15" s="27">
        <v>32295</v>
      </c>
      <c r="H15">
        <v>27</v>
      </c>
      <c r="I15" t="s">
        <v>244</v>
      </c>
      <c r="J15" t="s">
        <v>245</v>
      </c>
      <c r="K15">
        <v>0</v>
      </c>
      <c r="L15">
        <v>4</v>
      </c>
      <c r="M15">
        <v>0</v>
      </c>
      <c r="N15">
        <v>0</v>
      </c>
      <c r="O15">
        <v>0</v>
      </c>
      <c r="P15">
        <v>-1</v>
      </c>
      <c r="Q15" s="28">
        <v>41603.271527777775</v>
      </c>
      <c r="R15" s="28">
        <v>41604.351388888892</v>
      </c>
      <c r="S15" t="s">
        <v>317</v>
      </c>
      <c r="T15" s="27">
        <v>41603</v>
      </c>
      <c r="V15">
        <v>1</v>
      </c>
      <c r="W15" t="s">
        <v>32</v>
      </c>
      <c r="X15" t="s">
        <v>318</v>
      </c>
      <c r="Y15">
        <v>0</v>
      </c>
      <c r="AB15" t="s">
        <v>237</v>
      </c>
      <c r="AH15">
        <v>0</v>
      </c>
      <c r="AN15" t="s">
        <v>238</v>
      </c>
      <c r="AO15">
        <v>4</v>
      </c>
      <c r="AP15" t="s">
        <v>239</v>
      </c>
      <c r="AQ15" s="27">
        <v>41604</v>
      </c>
      <c r="AR15" t="s">
        <v>240</v>
      </c>
      <c r="AS15">
        <v>4</v>
      </c>
      <c r="AT15" t="s">
        <v>239</v>
      </c>
      <c r="AU15" s="27">
        <v>41604</v>
      </c>
    </row>
    <row r="16" spans="1:47" x14ac:dyDescent="0.2">
      <c r="A16">
        <v>15</v>
      </c>
      <c r="B16" t="s">
        <v>319</v>
      </c>
      <c r="C16" t="s">
        <v>320</v>
      </c>
      <c r="D16" t="s">
        <v>321</v>
      </c>
      <c r="E16" s="27">
        <v>41550</v>
      </c>
      <c r="F16" t="s">
        <v>233</v>
      </c>
      <c r="G16" s="27">
        <v>33834</v>
      </c>
      <c r="H16">
        <v>23</v>
      </c>
      <c r="I16" t="s">
        <v>259</v>
      </c>
      <c r="J16" t="s">
        <v>250</v>
      </c>
      <c r="K16">
        <v>0</v>
      </c>
      <c r="L16">
        <v>6</v>
      </c>
      <c r="M16">
        <v>0</v>
      </c>
      <c r="N16">
        <v>0</v>
      </c>
      <c r="O16">
        <v>3</v>
      </c>
      <c r="P16">
        <v>0</v>
      </c>
      <c r="Q16" s="28">
        <v>41550.171527777777</v>
      </c>
      <c r="R16" s="28">
        <v>41554.345138888886</v>
      </c>
      <c r="S16" t="s">
        <v>322</v>
      </c>
      <c r="T16" s="27">
        <v>41550</v>
      </c>
      <c r="V16">
        <v>0</v>
      </c>
      <c r="W16" t="s">
        <v>36</v>
      </c>
      <c r="X16" t="s">
        <v>279</v>
      </c>
      <c r="Y16">
        <v>1</v>
      </c>
      <c r="AA16" t="s">
        <v>323</v>
      </c>
      <c r="AB16" t="s">
        <v>36</v>
      </c>
      <c r="AD16" s="27">
        <v>41678</v>
      </c>
      <c r="AE16" t="s">
        <v>324</v>
      </c>
      <c r="AH16">
        <v>0</v>
      </c>
      <c r="AN16" t="s">
        <v>238</v>
      </c>
      <c r="AO16">
        <v>4</v>
      </c>
      <c r="AP16" t="s">
        <v>239</v>
      </c>
      <c r="AQ16" s="27">
        <v>41550</v>
      </c>
      <c r="AR16" t="s">
        <v>240</v>
      </c>
      <c r="AS16">
        <v>6</v>
      </c>
      <c r="AT16" t="s">
        <v>246</v>
      </c>
      <c r="AU16" s="27">
        <v>41550</v>
      </c>
    </row>
    <row r="17" spans="1:47" x14ac:dyDescent="0.2">
      <c r="A17">
        <v>16</v>
      </c>
      <c r="B17" t="s">
        <v>325</v>
      </c>
      <c r="C17" t="s">
        <v>326</v>
      </c>
      <c r="D17" t="s">
        <v>327</v>
      </c>
      <c r="E17" s="27">
        <v>41275</v>
      </c>
      <c r="F17" t="s">
        <v>294</v>
      </c>
      <c r="G17" s="27">
        <v>28724</v>
      </c>
      <c r="H17">
        <v>37</v>
      </c>
      <c r="I17" t="s">
        <v>244</v>
      </c>
      <c r="J17" t="s">
        <v>245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 s="28">
        <v>41275.144444444442</v>
      </c>
      <c r="R17" s="28">
        <v>41276.050000000003</v>
      </c>
      <c r="S17" t="s">
        <v>328</v>
      </c>
      <c r="T17" s="27">
        <v>41275</v>
      </c>
      <c r="V17">
        <v>0</v>
      </c>
      <c r="W17" t="s">
        <v>36</v>
      </c>
      <c r="X17" t="s">
        <v>279</v>
      </c>
      <c r="Y17">
        <v>0</v>
      </c>
      <c r="AB17" t="s">
        <v>237</v>
      </c>
      <c r="AH17">
        <v>0</v>
      </c>
      <c r="AN17" t="s">
        <v>238</v>
      </c>
      <c r="AO17">
        <v>1</v>
      </c>
      <c r="AP17" t="s">
        <v>239</v>
      </c>
      <c r="AQ17" s="27">
        <v>41275</v>
      </c>
      <c r="AR17" t="s">
        <v>240</v>
      </c>
      <c r="AS17">
        <v>1</v>
      </c>
      <c r="AT17" t="s">
        <v>239</v>
      </c>
      <c r="AU17" s="27">
        <v>41275</v>
      </c>
    </row>
    <row r="18" spans="1:47" x14ac:dyDescent="0.2">
      <c r="A18">
        <v>17</v>
      </c>
      <c r="B18" t="s">
        <v>329</v>
      </c>
      <c r="C18" t="s">
        <v>330</v>
      </c>
      <c r="D18" t="s">
        <v>331</v>
      </c>
      <c r="E18" s="27">
        <v>41851</v>
      </c>
      <c r="F18" t="s">
        <v>233</v>
      </c>
      <c r="G18" s="27">
        <v>34442</v>
      </c>
      <c r="H18">
        <v>22</v>
      </c>
      <c r="I18" t="s">
        <v>259</v>
      </c>
      <c r="J18" t="s">
        <v>245</v>
      </c>
      <c r="K18">
        <v>0</v>
      </c>
      <c r="L18">
        <v>3</v>
      </c>
      <c r="M18">
        <v>0</v>
      </c>
      <c r="N18">
        <v>0</v>
      </c>
      <c r="O18">
        <v>0</v>
      </c>
      <c r="P18">
        <v>0</v>
      </c>
      <c r="Q18" s="28">
        <v>41851.086805555555</v>
      </c>
      <c r="R18" s="28">
        <v>41851.356249999997</v>
      </c>
      <c r="S18" t="s">
        <v>332</v>
      </c>
      <c r="T18" s="27">
        <v>41851</v>
      </c>
      <c r="V18">
        <v>0</v>
      </c>
      <c r="W18" t="s">
        <v>36</v>
      </c>
      <c r="X18" t="s">
        <v>279</v>
      </c>
      <c r="Y18">
        <v>0</v>
      </c>
      <c r="AB18" t="s">
        <v>237</v>
      </c>
      <c r="AH18">
        <v>0</v>
      </c>
      <c r="AN18" t="s">
        <v>238</v>
      </c>
      <c r="AO18">
        <v>5</v>
      </c>
      <c r="AP18" t="s">
        <v>246</v>
      </c>
      <c r="AQ18" s="27">
        <v>41851</v>
      </c>
      <c r="AR18" t="s">
        <v>240</v>
      </c>
      <c r="AS18">
        <v>3</v>
      </c>
      <c r="AT18" t="s">
        <v>239</v>
      </c>
      <c r="AU18" s="27">
        <v>41851</v>
      </c>
    </row>
    <row r="19" spans="1:47" x14ac:dyDescent="0.2">
      <c r="A19">
        <v>18</v>
      </c>
      <c r="B19" t="s">
        <v>333</v>
      </c>
      <c r="C19" t="s">
        <v>334</v>
      </c>
      <c r="D19" t="s">
        <v>335</v>
      </c>
      <c r="E19" s="27">
        <v>41556</v>
      </c>
      <c r="F19" t="s">
        <v>233</v>
      </c>
      <c r="G19" s="27">
        <v>27365</v>
      </c>
      <c r="H19">
        <v>41</v>
      </c>
      <c r="I19" t="s">
        <v>244</v>
      </c>
      <c r="J19" t="s">
        <v>250</v>
      </c>
      <c r="K19">
        <v>0</v>
      </c>
      <c r="L19">
        <v>4</v>
      </c>
      <c r="M19">
        <v>0</v>
      </c>
      <c r="N19">
        <v>0</v>
      </c>
      <c r="O19">
        <v>0</v>
      </c>
      <c r="P19">
        <v>-1</v>
      </c>
      <c r="Q19" s="28">
        <v>41555.495138888888</v>
      </c>
      <c r="R19" s="28">
        <v>41556.094444444447</v>
      </c>
      <c r="S19" t="s">
        <v>336</v>
      </c>
      <c r="T19" s="27">
        <v>41555</v>
      </c>
      <c r="V19">
        <v>1</v>
      </c>
      <c r="W19" t="s">
        <v>32</v>
      </c>
      <c r="X19" t="s">
        <v>337</v>
      </c>
      <c r="Y19">
        <v>0</v>
      </c>
      <c r="AB19" t="s">
        <v>237</v>
      </c>
      <c r="AH19">
        <v>0</v>
      </c>
      <c r="AN19" t="s">
        <v>238</v>
      </c>
      <c r="AO19">
        <v>2</v>
      </c>
      <c r="AP19" t="s">
        <v>239</v>
      </c>
      <c r="AQ19" s="27">
        <v>41556</v>
      </c>
      <c r="AR19" t="s">
        <v>240</v>
      </c>
      <c r="AS19">
        <v>4</v>
      </c>
      <c r="AT19" t="s">
        <v>239</v>
      </c>
      <c r="AU19" s="27">
        <v>41556</v>
      </c>
    </row>
    <row r="20" spans="1:47" x14ac:dyDescent="0.2">
      <c r="A20">
        <v>19</v>
      </c>
      <c r="B20" t="s">
        <v>338</v>
      </c>
      <c r="C20" t="s">
        <v>339</v>
      </c>
      <c r="D20" t="s">
        <v>340</v>
      </c>
      <c r="E20" s="27">
        <v>41577</v>
      </c>
      <c r="F20" t="s">
        <v>294</v>
      </c>
      <c r="G20" s="27">
        <v>25003</v>
      </c>
      <c r="H20">
        <v>47</v>
      </c>
      <c r="I20" t="s">
        <v>234</v>
      </c>
      <c r="J20" t="s">
        <v>245</v>
      </c>
      <c r="K20">
        <v>0</v>
      </c>
      <c r="L20">
        <v>1</v>
      </c>
      <c r="M20">
        <v>0</v>
      </c>
      <c r="N20">
        <v>0</v>
      </c>
      <c r="O20">
        <v>1</v>
      </c>
      <c r="P20">
        <v>-20</v>
      </c>
      <c r="Q20" s="28">
        <v>41557.216666666667</v>
      </c>
      <c r="R20" s="28">
        <v>41571.479166666664</v>
      </c>
      <c r="S20" t="s">
        <v>341</v>
      </c>
      <c r="U20" s="27">
        <v>41087</v>
      </c>
      <c r="V20">
        <v>490</v>
      </c>
      <c r="W20" t="s">
        <v>32</v>
      </c>
      <c r="X20" t="s">
        <v>274</v>
      </c>
      <c r="Y20">
        <v>1</v>
      </c>
      <c r="AA20" t="s">
        <v>342</v>
      </c>
      <c r="AB20" t="s">
        <v>32</v>
      </c>
      <c r="AC20">
        <v>0</v>
      </c>
      <c r="AD20" s="27">
        <v>41793</v>
      </c>
      <c r="AE20" t="s">
        <v>343</v>
      </c>
      <c r="AF20" s="27">
        <v>41793</v>
      </c>
      <c r="AG20" s="27">
        <v>41962</v>
      </c>
      <c r="AH20">
        <v>0</v>
      </c>
      <c r="AN20" t="s">
        <v>238</v>
      </c>
      <c r="AO20">
        <v>1</v>
      </c>
      <c r="AP20" t="s">
        <v>239</v>
      </c>
      <c r="AQ20" s="27">
        <v>41577</v>
      </c>
      <c r="AR20" t="s">
        <v>240</v>
      </c>
      <c r="AS20">
        <v>1</v>
      </c>
      <c r="AT20" t="s">
        <v>239</v>
      </c>
      <c r="AU20" s="27">
        <v>41577</v>
      </c>
    </row>
    <row r="21" spans="1:47" x14ac:dyDescent="0.2">
      <c r="A21">
        <v>20</v>
      </c>
      <c r="B21" t="s">
        <v>344</v>
      </c>
      <c r="C21" t="s">
        <v>345</v>
      </c>
      <c r="D21" t="s">
        <v>346</v>
      </c>
      <c r="E21" s="27">
        <v>41793</v>
      </c>
      <c r="F21" t="s">
        <v>233</v>
      </c>
      <c r="G21" s="27">
        <v>31131</v>
      </c>
      <c r="H21">
        <v>31</v>
      </c>
      <c r="I21" t="s">
        <v>244</v>
      </c>
      <c r="J21" t="s">
        <v>250</v>
      </c>
      <c r="K21">
        <v>0</v>
      </c>
      <c r="L21">
        <v>3</v>
      </c>
      <c r="M21">
        <v>0</v>
      </c>
      <c r="N21">
        <v>0</v>
      </c>
      <c r="O21">
        <v>7</v>
      </c>
      <c r="P21">
        <v>22</v>
      </c>
      <c r="Q21" s="28">
        <v>41815.09375</v>
      </c>
      <c r="R21" s="28">
        <v>41818.209722222222</v>
      </c>
      <c r="S21" t="s">
        <v>347</v>
      </c>
      <c r="T21" s="27">
        <v>41722</v>
      </c>
      <c r="V21">
        <v>71</v>
      </c>
      <c r="W21" t="s">
        <v>32</v>
      </c>
      <c r="X21" t="s">
        <v>348</v>
      </c>
      <c r="Y21">
        <v>1</v>
      </c>
      <c r="AA21" t="s">
        <v>349</v>
      </c>
      <c r="AB21" t="s">
        <v>36</v>
      </c>
      <c r="AC21">
        <v>0</v>
      </c>
      <c r="AD21" s="27">
        <v>41815</v>
      </c>
      <c r="AE21" t="s">
        <v>350</v>
      </c>
      <c r="AF21" s="27">
        <v>41815</v>
      </c>
      <c r="AG21" s="27">
        <v>41818</v>
      </c>
      <c r="AH21">
        <v>0</v>
      </c>
      <c r="AN21" t="s">
        <v>238</v>
      </c>
      <c r="AO21">
        <v>2</v>
      </c>
      <c r="AP21" t="s">
        <v>239</v>
      </c>
      <c r="AQ21" s="27">
        <v>41793</v>
      </c>
      <c r="AR21" t="s">
        <v>240</v>
      </c>
      <c r="AS21">
        <v>3</v>
      </c>
      <c r="AT21" t="s">
        <v>239</v>
      </c>
      <c r="AU21" s="27">
        <v>41793</v>
      </c>
    </row>
    <row r="22" spans="1:47" x14ac:dyDescent="0.2">
      <c r="A22">
        <v>21</v>
      </c>
      <c r="B22" t="s">
        <v>351</v>
      </c>
      <c r="C22" t="s">
        <v>352</v>
      </c>
      <c r="D22" t="s">
        <v>232</v>
      </c>
      <c r="E22" s="27">
        <v>41722</v>
      </c>
      <c r="F22" t="s">
        <v>233</v>
      </c>
      <c r="G22" s="27">
        <v>28880</v>
      </c>
      <c r="H22">
        <v>37</v>
      </c>
      <c r="I22" t="s">
        <v>244</v>
      </c>
      <c r="J22" t="s">
        <v>353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 s="28">
        <v>41722.138888888891</v>
      </c>
      <c r="R22" s="28">
        <v>41722.381249999999</v>
      </c>
      <c r="S22" t="s">
        <v>354</v>
      </c>
      <c r="T22" s="27">
        <v>41722</v>
      </c>
      <c r="V22">
        <v>0</v>
      </c>
      <c r="W22" t="s">
        <v>36</v>
      </c>
      <c r="X22" t="s">
        <v>279</v>
      </c>
      <c r="Y22">
        <v>0</v>
      </c>
      <c r="AB22" t="s">
        <v>237</v>
      </c>
      <c r="AH22">
        <v>0</v>
      </c>
      <c r="AN22" t="s">
        <v>238</v>
      </c>
      <c r="AO22">
        <v>1</v>
      </c>
      <c r="AP22" t="s">
        <v>239</v>
      </c>
      <c r="AQ22" s="27">
        <v>41722</v>
      </c>
      <c r="AR22" t="s">
        <v>240</v>
      </c>
      <c r="AS22">
        <v>1</v>
      </c>
      <c r="AT22" t="s">
        <v>239</v>
      </c>
      <c r="AU22" s="27">
        <v>41722</v>
      </c>
    </row>
    <row r="23" spans="1:47" x14ac:dyDescent="0.2">
      <c r="A23">
        <v>22</v>
      </c>
      <c r="B23" t="s">
        <v>355</v>
      </c>
      <c r="C23" t="s">
        <v>356</v>
      </c>
      <c r="D23" t="s">
        <v>357</v>
      </c>
      <c r="E23" s="27">
        <v>41630</v>
      </c>
      <c r="F23" t="s">
        <v>233</v>
      </c>
      <c r="G23" s="27">
        <v>33046</v>
      </c>
      <c r="H23">
        <v>25</v>
      </c>
      <c r="I23" t="s">
        <v>244</v>
      </c>
      <c r="J23" t="s">
        <v>250</v>
      </c>
      <c r="K23">
        <v>0</v>
      </c>
      <c r="L23">
        <v>10</v>
      </c>
      <c r="M23">
        <v>0</v>
      </c>
      <c r="N23">
        <v>0</v>
      </c>
      <c r="O23">
        <v>3</v>
      </c>
      <c r="P23">
        <v>-1</v>
      </c>
      <c r="Q23" s="28">
        <v>41629.237500000003</v>
      </c>
      <c r="R23" s="28">
        <v>41630.382638888892</v>
      </c>
      <c r="S23" t="s">
        <v>358</v>
      </c>
      <c r="T23" s="27">
        <v>41629</v>
      </c>
      <c r="V23">
        <v>1</v>
      </c>
      <c r="W23" t="s">
        <v>32</v>
      </c>
      <c r="X23" t="s">
        <v>359</v>
      </c>
      <c r="Y23">
        <v>0</v>
      </c>
      <c r="AB23" t="s">
        <v>237</v>
      </c>
      <c r="AH23">
        <v>0</v>
      </c>
      <c r="AN23" t="s">
        <v>238</v>
      </c>
      <c r="AO23">
        <v>9</v>
      </c>
      <c r="AP23" t="s">
        <v>269</v>
      </c>
      <c r="AQ23" s="27">
        <v>41630</v>
      </c>
      <c r="AR23" t="s">
        <v>240</v>
      </c>
      <c r="AS23">
        <v>10</v>
      </c>
      <c r="AT23" t="s">
        <v>269</v>
      </c>
      <c r="AU23" s="27">
        <v>41630</v>
      </c>
    </row>
    <row r="24" spans="1:47" x14ac:dyDescent="0.2">
      <c r="A24">
        <v>23</v>
      </c>
      <c r="B24" t="s">
        <v>360</v>
      </c>
      <c r="C24" t="s">
        <v>361</v>
      </c>
      <c r="D24" t="s">
        <v>362</v>
      </c>
      <c r="E24" s="27">
        <v>41595</v>
      </c>
      <c r="F24" t="s">
        <v>233</v>
      </c>
      <c r="G24" s="27">
        <v>31040</v>
      </c>
      <c r="H24">
        <v>31</v>
      </c>
      <c r="I24" t="s">
        <v>244</v>
      </c>
      <c r="J24" t="s">
        <v>245</v>
      </c>
      <c r="K24">
        <v>0</v>
      </c>
      <c r="L24">
        <v>5</v>
      </c>
      <c r="M24">
        <v>0</v>
      </c>
      <c r="N24">
        <v>0</v>
      </c>
      <c r="O24">
        <v>6</v>
      </c>
      <c r="P24">
        <v>-1</v>
      </c>
      <c r="Q24" s="28">
        <v>41594.300000000003</v>
      </c>
      <c r="R24" s="28">
        <v>41595.352777777778</v>
      </c>
      <c r="S24" t="s">
        <v>363</v>
      </c>
      <c r="T24" s="27">
        <v>41594</v>
      </c>
      <c r="V24">
        <v>1</v>
      </c>
      <c r="W24" t="s">
        <v>32</v>
      </c>
      <c r="X24" t="s">
        <v>364</v>
      </c>
      <c r="Y24">
        <v>1</v>
      </c>
      <c r="AA24" t="s">
        <v>365</v>
      </c>
      <c r="AB24" t="s">
        <v>32</v>
      </c>
      <c r="AD24" s="27">
        <v>41836</v>
      </c>
      <c r="AE24" t="s">
        <v>359</v>
      </c>
      <c r="AH24">
        <v>1</v>
      </c>
      <c r="AJ24" t="s">
        <v>365</v>
      </c>
      <c r="AK24" t="s">
        <v>366</v>
      </c>
      <c r="AL24" s="27">
        <v>41836</v>
      </c>
      <c r="AM24" t="s">
        <v>367</v>
      </c>
      <c r="AN24" t="s">
        <v>238</v>
      </c>
      <c r="AO24">
        <v>4</v>
      </c>
      <c r="AP24" t="s">
        <v>239</v>
      </c>
      <c r="AQ24" s="27">
        <v>41595</v>
      </c>
      <c r="AR24" t="s">
        <v>240</v>
      </c>
      <c r="AS24">
        <v>5</v>
      </c>
      <c r="AT24" t="s">
        <v>246</v>
      </c>
      <c r="AU24" s="27">
        <v>41595</v>
      </c>
    </row>
    <row r="25" spans="1:47" x14ac:dyDescent="0.2">
      <c r="A25">
        <v>24</v>
      </c>
      <c r="B25" t="s">
        <v>368</v>
      </c>
      <c r="C25" t="s">
        <v>242</v>
      </c>
      <c r="D25" t="s">
        <v>369</v>
      </c>
      <c r="E25" s="27">
        <v>41958</v>
      </c>
      <c r="F25" t="s">
        <v>233</v>
      </c>
      <c r="G25" s="27">
        <v>31055</v>
      </c>
      <c r="H25">
        <v>31</v>
      </c>
      <c r="I25" t="s">
        <v>244</v>
      </c>
      <c r="J25" t="s">
        <v>245</v>
      </c>
      <c r="K25">
        <v>0</v>
      </c>
      <c r="L25">
        <v>3</v>
      </c>
      <c r="M25">
        <v>0</v>
      </c>
      <c r="N25">
        <v>0</v>
      </c>
      <c r="O25">
        <v>5</v>
      </c>
      <c r="P25">
        <v>-1</v>
      </c>
      <c r="Q25" s="28">
        <v>41957.067361111112</v>
      </c>
      <c r="R25" s="28">
        <v>41958.206250000003</v>
      </c>
      <c r="S25" t="s">
        <v>370</v>
      </c>
      <c r="T25" s="27">
        <v>41957</v>
      </c>
      <c r="V25">
        <v>1</v>
      </c>
      <c r="W25" t="s">
        <v>32</v>
      </c>
      <c r="X25" t="s">
        <v>371</v>
      </c>
      <c r="Y25">
        <v>1</v>
      </c>
      <c r="AA25" t="s">
        <v>372</v>
      </c>
      <c r="AB25" t="s">
        <v>32</v>
      </c>
      <c r="AC25">
        <v>1</v>
      </c>
      <c r="AD25" s="27">
        <v>42121</v>
      </c>
      <c r="AE25" t="s">
        <v>261</v>
      </c>
      <c r="AF25" s="27">
        <v>42122</v>
      </c>
      <c r="AG25" s="27">
        <v>42156</v>
      </c>
      <c r="AH25">
        <v>0</v>
      </c>
      <c r="AN25" t="s">
        <v>238</v>
      </c>
      <c r="AO25">
        <v>2</v>
      </c>
      <c r="AP25" t="s">
        <v>239</v>
      </c>
      <c r="AQ25" s="27">
        <v>41958</v>
      </c>
      <c r="AR25" t="s">
        <v>240</v>
      </c>
      <c r="AS25">
        <v>3</v>
      </c>
      <c r="AT25" t="s">
        <v>239</v>
      </c>
      <c r="AU25" s="27">
        <v>41958</v>
      </c>
    </row>
    <row r="26" spans="1:47" x14ac:dyDescent="0.2">
      <c r="A26">
        <v>25</v>
      </c>
      <c r="B26" t="s">
        <v>373</v>
      </c>
      <c r="C26" t="s">
        <v>374</v>
      </c>
      <c r="D26" t="s">
        <v>375</v>
      </c>
      <c r="E26" s="27">
        <v>41761</v>
      </c>
      <c r="F26" t="s">
        <v>233</v>
      </c>
      <c r="G26" s="27">
        <v>18807</v>
      </c>
      <c r="H26">
        <v>64</v>
      </c>
      <c r="I26" t="s">
        <v>234</v>
      </c>
      <c r="J26" t="s">
        <v>250</v>
      </c>
      <c r="K26">
        <v>0</v>
      </c>
      <c r="L26">
        <v>6</v>
      </c>
      <c r="M26">
        <v>0</v>
      </c>
      <c r="N26">
        <v>0</v>
      </c>
      <c r="O26">
        <v>13</v>
      </c>
      <c r="P26">
        <v>-1</v>
      </c>
      <c r="Q26" s="28">
        <v>41760.28402777778</v>
      </c>
      <c r="R26" s="28">
        <v>41761.394444444442</v>
      </c>
      <c r="S26" t="s">
        <v>376</v>
      </c>
      <c r="U26" s="27">
        <v>41760</v>
      </c>
      <c r="V26">
        <v>1</v>
      </c>
      <c r="W26" t="s">
        <v>32</v>
      </c>
      <c r="X26" t="s">
        <v>274</v>
      </c>
      <c r="Y26">
        <v>1</v>
      </c>
      <c r="AA26" t="s">
        <v>377</v>
      </c>
      <c r="AB26" t="s">
        <v>32</v>
      </c>
      <c r="AC26">
        <v>0</v>
      </c>
      <c r="AD26" s="27">
        <v>41762</v>
      </c>
      <c r="AE26" t="s">
        <v>378</v>
      </c>
      <c r="AF26" s="27">
        <v>41762</v>
      </c>
      <c r="AG26" s="27">
        <v>41763</v>
      </c>
      <c r="AH26">
        <v>0</v>
      </c>
      <c r="AN26" t="s">
        <v>238</v>
      </c>
      <c r="AO26">
        <v>3</v>
      </c>
      <c r="AP26" t="s">
        <v>239</v>
      </c>
      <c r="AQ26" s="27">
        <v>41761</v>
      </c>
      <c r="AR26" t="s">
        <v>240</v>
      </c>
      <c r="AS26">
        <v>6</v>
      </c>
      <c r="AT26" t="s">
        <v>246</v>
      </c>
      <c r="AU26" s="27">
        <v>41761</v>
      </c>
    </row>
    <row r="27" spans="1:47" x14ac:dyDescent="0.2">
      <c r="A27">
        <v>26</v>
      </c>
      <c r="B27" t="s">
        <v>379</v>
      </c>
      <c r="C27" t="s">
        <v>380</v>
      </c>
      <c r="D27" t="s">
        <v>381</v>
      </c>
      <c r="E27" s="27">
        <v>41382</v>
      </c>
      <c r="F27" t="s">
        <v>233</v>
      </c>
      <c r="G27" s="27">
        <v>34667</v>
      </c>
      <c r="H27">
        <v>21</v>
      </c>
      <c r="I27" t="s">
        <v>259</v>
      </c>
      <c r="J27" t="s">
        <v>250</v>
      </c>
      <c r="K27">
        <v>0</v>
      </c>
      <c r="L27">
        <v>9</v>
      </c>
      <c r="M27">
        <v>0</v>
      </c>
      <c r="N27">
        <v>0</v>
      </c>
      <c r="O27">
        <v>1</v>
      </c>
      <c r="P27">
        <v>-1</v>
      </c>
      <c r="Q27" s="28">
        <v>41381.069444444445</v>
      </c>
      <c r="R27" s="28">
        <v>41384.179861111108</v>
      </c>
      <c r="S27" t="s">
        <v>382</v>
      </c>
      <c r="T27" s="27">
        <v>41381</v>
      </c>
      <c r="V27">
        <v>1</v>
      </c>
      <c r="W27" t="s">
        <v>32</v>
      </c>
      <c r="X27" t="s">
        <v>383</v>
      </c>
      <c r="Y27">
        <v>1</v>
      </c>
      <c r="AA27" t="s">
        <v>384</v>
      </c>
      <c r="AB27" t="s">
        <v>36</v>
      </c>
      <c r="AC27">
        <v>0</v>
      </c>
      <c r="AD27" s="27">
        <v>41412</v>
      </c>
      <c r="AE27" t="s">
        <v>385</v>
      </c>
      <c r="AF27" s="27">
        <v>41412</v>
      </c>
      <c r="AG27" s="27">
        <v>41413</v>
      </c>
      <c r="AH27">
        <v>0</v>
      </c>
      <c r="AN27" t="s">
        <v>238</v>
      </c>
      <c r="AO27">
        <v>9</v>
      </c>
      <c r="AP27" t="s">
        <v>269</v>
      </c>
      <c r="AQ27" s="27">
        <v>41382</v>
      </c>
      <c r="AR27" t="s">
        <v>240</v>
      </c>
      <c r="AS27">
        <v>9</v>
      </c>
      <c r="AT27" t="s">
        <v>269</v>
      </c>
      <c r="AU27" s="27">
        <v>41382</v>
      </c>
    </row>
    <row r="28" spans="1:47" x14ac:dyDescent="0.2">
      <c r="A28">
        <v>27</v>
      </c>
      <c r="B28" t="s">
        <v>386</v>
      </c>
      <c r="C28" t="s">
        <v>387</v>
      </c>
      <c r="D28" t="s">
        <v>388</v>
      </c>
      <c r="E28" s="27">
        <v>41928</v>
      </c>
      <c r="F28" t="s">
        <v>233</v>
      </c>
      <c r="G28" s="27">
        <v>32361</v>
      </c>
      <c r="H28">
        <v>27</v>
      </c>
      <c r="I28" t="s">
        <v>244</v>
      </c>
      <c r="J28" t="s">
        <v>245</v>
      </c>
      <c r="K28">
        <v>0</v>
      </c>
      <c r="L28">
        <v>2</v>
      </c>
      <c r="M28">
        <v>0</v>
      </c>
      <c r="N28">
        <v>0</v>
      </c>
      <c r="O28">
        <v>0</v>
      </c>
      <c r="P28">
        <v>0</v>
      </c>
      <c r="Q28" s="28">
        <v>41928.238194444442</v>
      </c>
      <c r="R28" s="28">
        <v>41928.527777777781</v>
      </c>
      <c r="S28" t="s">
        <v>389</v>
      </c>
      <c r="T28" s="27">
        <v>41928</v>
      </c>
      <c r="V28">
        <v>0</v>
      </c>
      <c r="W28" t="s">
        <v>36</v>
      </c>
      <c r="X28" t="s">
        <v>390</v>
      </c>
      <c r="Y28">
        <v>1</v>
      </c>
      <c r="AA28" t="s">
        <v>391</v>
      </c>
      <c r="AB28" t="s">
        <v>36</v>
      </c>
      <c r="AD28" s="27">
        <v>42009</v>
      </c>
      <c r="AE28" t="s">
        <v>392</v>
      </c>
      <c r="AH28">
        <v>0</v>
      </c>
      <c r="AN28" t="s">
        <v>238</v>
      </c>
      <c r="AO28">
        <v>3</v>
      </c>
      <c r="AP28" t="s">
        <v>239</v>
      </c>
      <c r="AQ28" s="27">
        <v>41928</v>
      </c>
      <c r="AR28" t="s">
        <v>240</v>
      </c>
      <c r="AS28">
        <v>2</v>
      </c>
      <c r="AT28" t="s">
        <v>239</v>
      </c>
      <c r="AU28" s="27">
        <v>41928</v>
      </c>
    </row>
    <row r="29" spans="1:47" x14ac:dyDescent="0.2">
      <c r="A29">
        <v>28</v>
      </c>
      <c r="B29" t="s">
        <v>393</v>
      </c>
      <c r="C29" t="s">
        <v>394</v>
      </c>
      <c r="D29" t="s">
        <v>395</v>
      </c>
      <c r="E29" s="27">
        <v>41600</v>
      </c>
      <c r="F29" t="s">
        <v>294</v>
      </c>
      <c r="G29" s="27">
        <v>34780</v>
      </c>
      <c r="H29">
        <v>21</v>
      </c>
      <c r="I29" t="s">
        <v>259</v>
      </c>
      <c r="J29" t="s">
        <v>245</v>
      </c>
      <c r="K29">
        <v>0</v>
      </c>
      <c r="L29">
        <v>4</v>
      </c>
      <c r="M29">
        <v>0</v>
      </c>
      <c r="N29">
        <v>0</v>
      </c>
      <c r="O29">
        <v>0</v>
      </c>
      <c r="P29">
        <v>-2</v>
      </c>
      <c r="Q29" s="28">
        <v>41598.175000000003</v>
      </c>
      <c r="R29" s="28">
        <v>41599.328472222223</v>
      </c>
      <c r="S29" t="s">
        <v>396</v>
      </c>
      <c r="T29" s="27">
        <v>41598</v>
      </c>
      <c r="V29">
        <v>2</v>
      </c>
      <c r="W29" t="s">
        <v>32</v>
      </c>
      <c r="X29" t="s">
        <v>397</v>
      </c>
      <c r="Y29">
        <v>0</v>
      </c>
      <c r="AB29" t="s">
        <v>237</v>
      </c>
      <c r="AH29">
        <v>0</v>
      </c>
      <c r="AN29" t="s">
        <v>238</v>
      </c>
      <c r="AO29">
        <v>5</v>
      </c>
      <c r="AP29" t="s">
        <v>246</v>
      </c>
      <c r="AQ29" s="27">
        <v>41600</v>
      </c>
      <c r="AR29" t="s">
        <v>240</v>
      </c>
      <c r="AS29">
        <v>4</v>
      </c>
      <c r="AT29" t="s">
        <v>239</v>
      </c>
      <c r="AU29" s="27">
        <v>41600</v>
      </c>
    </row>
    <row r="30" spans="1:47" x14ac:dyDescent="0.2">
      <c r="A30">
        <v>29</v>
      </c>
      <c r="B30" t="s">
        <v>398</v>
      </c>
      <c r="C30" t="s">
        <v>399</v>
      </c>
      <c r="D30" t="s">
        <v>400</v>
      </c>
      <c r="E30" s="27">
        <v>41928</v>
      </c>
      <c r="F30" t="s">
        <v>233</v>
      </c>
      <c r="G30" s="27">
        <v>33479</v>
      </c>
      <c r="H30">
        <v>24</v>
      </c>
      <c r="I30" t="s">
        <v>259</v>
      </c>
      <c r="J30" t="s">
        <v>250</v>
      </c>
      <c r="K30">
        <v>0</v>
      </c>
      <c r="L30">
        <v>-1</v>
      </c>
      <c r="M30">
        <v>0</v>
      </c>
      <c r="N30">
        <v>0</v>
      </c>
      <c r="O30">
        <v>2</v>
      </c>
      <c r="P30">
        <v>0</v>
      </c>
      <c r="Q30" s="28">
        <v>41928.092361111114</v>
      </c>
      <c r="R30" s="28">
        <v>41929.151388888888</v>
      </c>
      <c r="S30" t="s">
        <v>401</v>
      </c>
      <c r="T30" s="27">
        <v>41928</v>
      </c>
      <c r="V30">
        <v>0</v>
      </c>
      <c r="W30" t="s">
        <v>32</v>
      </c>
      <c r="X30" t="s">
        <v>402</v>
      </c>
      <c r="Y30">
        <v>1</v>
      </c>
      <c r="AA30" t="s">
        <v>403</v>
      </c>
      <c r="AB30" t="s">
        <v>36</v>
      </c>
      <c r="AD30" s="27">
        <v>42016</v>
      </c>
      <c r="AE30" t="s">
        <v>404</v>
      </c>
      <c r="AH30">
        <v>0</v>
      </c>
      <c r="AN30" t="s">
        <v>238</v>
      </c>
      <c r="AO30">
        <v>6</v>
      </c>
      <c r="AP30" t="s">
        <v>246</v>
      </c>
      <c r="AQ30" s="27">
        <v>41928</v>
      </c>
      <c r="AR30" t="s">
        <v>240</v>
      </c>
      <c r="AS30">
        <v>-1</v>
      </c>
      <c r="AT30" t="s">
        <v>405</v>
      </c>
      <c r="AU30" s="27">
        <v>41928</v>
      </c>
    </row>
    <row r="31" spans="1:47" x14ac:dyDescent="0.2">
      <c r="A31">
        <v>30</v>
      </c>
      <c r="B31" t="s">
        <v>406</v>
      </c>
      <c r="C31" t="s">
        <v>407</v>
      </c>
      <c r="D31" t="s">
        <v>408</v>
      </c>
      <c r="E31" s="27">
        <v>41313</v>
      </c>
      <c r="F31" t="s">
        <v>233</v>
      </c>
      <c r="G31" s="27">
        <v>33626</v>
      </c>
      <c r="H31">
        <v>24</v>
      </c>
      <c r="I31" t="s">
        <v>259</v>
      </c>
      <c r="J31" t="s">
        <v>353</v>
      </c>
      <c r="K31">
        <v>0</v>
      </c>
      <c r="L31">
        <v>4</v>
      </c>
      <c r="M31">
        <v>0</v>
      </c>
      <c r="N31">
        <v>0</v>
      </c>
      <c r="O31">
        <v>1</v>
      </c>
      <c r="P31">
        <v>0</v>
      </c>
      <c r="Q31" s="28">
        <v>41313.201388888891</v>
      </c>
      <c r="R31" s="28">
        <v>41314.196527777778</v>
      </c>
      <c r="S31" t="s">
        <v>409</v>
      </c>
      <c r="T31" s="27">
        <v>41312</v>
      </c>
      <c r="V31">
        <v>1</v>
      </c>
      <c r="W31" t="s">
        <v>32</v>
      </c>
      <c r="X31" t="s">
        <v>410</v>
      </c>
      <c r="Y31">
        <v>1</v>
      </c>
      <c r="AA31" t="s">
        <v>411</v>
      </c>
      <c r="AB31" t="s">
        <v>36</v>
      </c>
      <c r="AD31" s="27">
        <v>41724</v>
      </c>
      <c r="AE31" t="s">
        <v>412</v>
      </c>
      <c r="AH31">
        <v>0</v>
      </c>
      <c r="AN31" t="s">
        <v>238</v>
      </c>
      <c r="AO31">
        <v>5</v>
      </c>
      <c r="AP31" t="s">
        <v>246</v>
      </c>
      <c r="AQ31" s="27">
        <v>41313</v>
      </c>
      <c r="AR31" t="s">
        <v>240</v>
      </c>
      <c r="AS31">
        <v>4</v>
      </c>
      <c r="AT31" t="s">
        <v>239</v>
      </c>
      <c r="AU31" s="27">
        <v>41313</v>
      </c>
    </row>
    <row r="32" spans="1:47" x14ac:dyDescent="0.2">
      <c r="A32">
        <v>31</v>
      </c>
      <c r="B32" t="s">
        <v>413</v>
      </c>
      <c r="C32" t="s">
        <v>414</v>
      </c>
      <c r="D32" t="s">
        <v>415</v>
      </c>
      <c r="E32" s="27">
        <v>41976</v>
      </c>
      <c r="F32" t="s">
        <v>233</v>
      </c>
      <c r="G32" s="27">
        <v>26852</v>
      </c>
      <c r="H32">
        <v>42</v>
      </c>
      <c r="I32" t="s">
        <v>244</v>
      </c>
      <c r="J32" t="s">
        <v>245</v>
      </c>
      <c r="K32">
        <v>0</v>
      </c>
      <c r="L32">
        <v>3</v>
      </c>
      <c r="M32">
        <v>0</v>
      </c>
      <c r="N32">
        <v>0</v>
      </c>
      <c r="O32">
        <v>1</v>
      </c>
      <c r="P32">
        <v>-132</v>
      </c>
      <c r="Q32" s="28">
        <v>41844.506249999999</v>
      </c>
      <c r="R32" s="28">
        <v>41949.247916666667</v>
      </c>
      <c r="S32" t="s">
        <v>416</v>
      </c>
      <c r="T32" s="27">
        <v>41843</v>
      </c>
      <c r="V32">
        <v>133</v>
      </c>
      <c r="W32" t="s">
        <v>32</v>
      </c>
      <c r="X32" t="s">
        <v>417</v>
      </c>
      <c r="Y32">
        <v>0</v>
      </c>
      <c r="AB32" t="s">
        <v>237</v>
      </c>
      <c r="AH32">
        <v>0</v>
      </c>
      <c r="AN32" t="s">
        <v>238</v>
      </c>
      <c r="AO32">
        <v>1</v>
      </c>
      <c r="AP32" t="s">
        <v>239</v>
      </c>
      <c r="AQ32" s="27">
        <v>41976</v>
      </c>
      <c r="AR32" t="s">
        <v>240</v>
      </c>
      <c r="AS32">
        <v>3</v>
      </c>
      <c r="AT32" t="s">
        <v>239</v>
      </c>
      <c r="AU32" s="27">
        <v>41976</v>
      </c>
    </row>
    <row r="33" spans="1:47" x14ac:dyDescent="0.2">
      <c r="A33">
        <v>32</v>
      </c>
      <c r="B33" t="s">
        <v>418</v>
      </c>
      <c r="C33" t="s">
        <v>419</v>
      </c>
      <c r="D33" t="s">
        <v>420</v>
      </c>
      <c r="E33" s="27">
        <v>41299</v>
      </c>
      <c r="F33" t="s">
        <v>233</v>
      </c>
      <c r="G33" s="27">
        <v>26674</v>
      </c>
      <c r="H33">
        <v>43</v>
      </c>
      <c r="I33" t="s">
        <v>244</v>
      </c>
      <c r="J33" t="s">
        <v>245</v>
      </c>
      <c r="K33">
        <v>0</v>
      </c>
      <c r="L33">
        <v>1</v>
      </c>
      <c r="M33">
        <v>0</v>
      </c>
      <c r="N33">
        <v>0</v>
      </c>
      <c r="O33">
        <v>1</v>
      </c>
      <c r="P33">
        <v>-1</v>
      </c>
      <c r="Q33" s="28">
        <v>41298.154861111114</v>
      </c>
      <c r="R33" s="28">
        <v>41299.383333333331</v>
      </c>
      <c r="S33" t="s">
        <v>421</v>
      </c>
      <c r="T33" s="27">
        <v>41298</v>
      </c>
      <c r="V33">
        <v>1</v>
      </c>
      <c r="W33" t="s">
        <v>36</v>
      </c>
      <c r="X33" t="s">
        <v>422</v>
      </c>
      <c r="Y33">
        <v>0</v>
      </c>
      <c r="AB33" t="s">
        <v>237</v>
      </c>
      <c r="AH33">
        <v>0</v>
      </c>
      <c r="AN33" t="s">
        <v>238</v>
      </c>
      <c r="AO33">
        <v>2</v>
      </c>
      <c r="AP33" t="s">
        <v>239</v>
      </c>
      <c r="AQ33" s="27">
        <v>41299</v>
      </c>
      <c r="AR33" t="s">
        <v>240</v>
      </c>
      <c r="AS33">
        <v>1</v>
      </c>
      <c r="AT33" t="s">
        <v>239</v>
      </c>
      <c r="AU33" s="27">
        <v>41299</v>
      </c>
    </row>
    <row r="34" spans="1:47" x14ac:dyDescent="0.2">
      <c r="A34">
        <v>33</v>
      </c>
      <c r="B34" t="s">
        <v>423</v>
      </c>
      <c r="C34" t="s">
        <v>424</v>
      </c>
      <c r="D34" t="s">
        <v>425</v>
      </c>
      <c r="E34" s="27">
        <v>41405</v>
      </c>
      <c r="F34" t="s">
        <v>233</v>
      </c>
      <c r="G34" s="27">
        <v>30552</v>
      </c>
      <c r="H34">
        <v>32</v>
      </c>
      <c r="I34" t="s">
        <v>244</v>
      </c>
      <c r="J34" t="s">
        <v>22</v>
      </c>
      <c r="K34">
        <v>0</v>
      </c>
      <c r="L34">
        <v>3</v>
      </c>
      <c r="M34">
        <v>0</v>
      </c>
      <c r="N34">
        <v>0</v>
      </c>
      <c r="O34">
        <v>0</v>
      </c>
      <c r="P34">
        <v>-1</v>
      </c>
      <c r="Q34" s="28">
        <v>41404.359722222223</v>
      </c>
      <c r="R34" s="28">
        <v>41406.147916666669</v>
      </c>
      <c r="S34" t="s">
        <v>426</v>
      </c>
      <c r="T34" s="27">
        <v>41404</v>
      </c>
      <c r="V34">
        <v>1</v>
      </c>
      <c r="W34" t="s">
        <v>36</v>
      </c>
      <c r="X34" t="s">
        <v>279</v>
      </c>
      <c r="Y34">
        <v>0</v>
      </c>
      <c r="AB34" t="s">
        <v>237</v>
      </c>
      <c r="AH34">
        <v>0</v>
      </c>
      <c r="AN34" t="s">
        <v>238</v>
      </c>
      <c r="AO34">
        <v>4</v>
      </c>
      <c r="AP34" t="s">
        <v>239</v>
      </c>
      <c r="AQ34" s="27">
        <v>41405</v>
      </c>
      <c r="AR34" t="s">
        <v>240</v>
      </c>
      <c r="AS34">
        <v>3</v>
      </c>
      <c r="AT34" t="s">
        <v>239</v>
      </c>
      <c r="AU34" s="27">
        <v>41405</v>
      </c>
    </row>
    <row r="35" spans="1:47" x14ac:dyDescent="0.2">
      <c r="A35">
        <v>34</v>
      </c>
      <c r="B35" t="s">
        <v>427</v>
      </c>
      <c r="C35" t="s">
        <v>428</v>
      </c>
      <c r="D35" t="s">
        <v>429</v>
      </c>
      <c r="E35" s="27">
        <v>41418</v>
      </c>
      <c r="F35" t="s">
        <v>294</v>
      </c>
      <c r="G35" s="27">
        <v>22693</v>
      </c>
      <c r="H35">
        <v>54</v>
      </c>
      <c r="I35" t="s">
        <v>234</v>
      </c>
      <c r="J35" t="s">
        <v>250</v>
      </c>
      <c r="K35">
        <v>0</v>
      </c>
      <c r="L35">
        <v>9</v>
      </c>
      <c r="M35">
        <v>0</v>
      </c>
      <c r="N35">
        <v>0</v>
      </c>
      <c r="O35">
        <v>0</v>
      </c>
      <c r="P35">
        <v>-1</v>
      </c>
      <c r="Q35" s="28">
        <v>41417.309027777781</v>
      </c>
      <c r="R35" s="28">
        <v>41528.243750000001</v>
      </c>
      <c r="S35" t="s">
        <v>430</v>
      </c>
      <c r="T35" s="27">
        <v>41417</v>
      </c>
      <c r="V35">
        <v>1</v>
      </c>
      <c r="W35" t="s">
        <v>32</v>
      </c>
      <c r="X35" t="s">
        <v>337</v>
      </c>
      <c r="Y35">
        <v>0</v>
      </c>
      <c r="AB35" t="s">
        <v>237</v>
      </c>
      <c r="AH35">
        <v>0</v>
      </c>
      <c r="AN35" t="s">
        <v>238</v>
      </c>
      <c r="AO35">
        <v>5</v>
      </c>
      <c r="AP35" t="s">
        <v>246</v>
      </c>
      <c r="AQ35" s="27">
        <v>41418</v>
      </c>
      <c r="AR35" t="s">
        <v>240</v>
      </c>
      <c r="AS35">
        <v>9</v>
      </c>
      <c r="AT35" t="s">
        <v>269</v>
      </c>
      <c r="AU35" s="27">
        <v>41418</v>
      </c>
    </row>
    <row r="36" spans="1:47" x14ac:dyDescent="0.2">
      <c r="A36">
        <v>35</v>
      </c>
      <c r="B36" t="s">
        <v>431</v>
      </c>
      <c r="C36" t="s">
        <v>242</v>
      </c>
      <c r="D36" t="s">
        <v>432</v>
      </c>
      <c r="E36" s="27">
        <v>41872</v>
      </c>
      <c r="F36" t="s">
        <v>233</v>
      </c>
      <c r="G36" s="27">
        <v>26317</v>
      </c>
      <c r="H36">
        <v>44</v>
      </c>
      <c r="I36" t="s">
        <v>244</v>
      </c>
      <c r="J36" t="s">
        <v>250</v>
      </c>
      <c r="K36">
        <v>0</v>
      </c>
      <c r="L36">
        <v>6</v>
      </c>
      <c r="M36">
        <v>0</v>
      </c>
      <c r="N36">
        <v>0</v>
      </c>
      <c r="O36">
        <v>8</v>
      </c>
      <c r="P36">
        <v>0</v>
      </c>
      <c r="Q36" s="28">
        <v>41872.163888888892</v>
      </c>
      <c r="R36" s="28">
        <v>41872.354166666664</v>
      </c>
      <c r="S36" t="s">
        <v>433</v>
      </c>
      <c r="U36" s="27">
        <v>37576</v>
      </c>
      <c r="V36">
        <v>4296</v>
      </c>
      <c r="W36" t="s">
        <v>36</v>
      </c>
      <c r="X36" t="s">
        <v>274</v>
      </c>
      <c r="Y36">
        <v>0</v>
      </c>
      <c r="AB36" t="s">
        <v>237</v>
      </c>
      <c r="AH36">
        <v>0</v>
      </c>
      <c r="AN36" t="s">
        <v>238</v>
      </c>
      <c r="AO36">
        <v>4</v>
      </c>
      <c r="AP36" t="s">
        <v>239</v>
      </c>
      <c r="AQ36" s="27">
        <v>41872</v>
      </c>
      <c r="AR36" t="s">
        <v>240</v>
      </c>
      <c r="AS36">
        <v>6</v>
      </c>
      <c r="AT36" t="s">
        <v>246</v>
      </c>
      <c r="AU36" s="27">
        <v>41872</v>
      </c>
    </row>
    <row r="37" spans="1:47" x14ac:dyDescent="0.2">
      <c r="A37">
        <v>36</v>
      </c>
      <c r="B37" t="s">
        <v>434</v>
      </c>
      <c r="C37" t="s">
        <v>435</v>
      </c>
      <c r="D37" t="s">
        <v>436</v>
      </c>
      <c r="E37" s="27">
        <v>41337</v>
      </c>
      <c r="F37" t="s">
        <v>294</v>
      </c>
      <c r="G37" s="27">
        <v>24225</v>
      </c>
      <c r="H37">
        <v>49</v>
      </c>
      <c r="I37" t="s">
        <v>234</v>
      </c>
      <c r="J37" t="s">
        <v>245</v>
      </c>
      <c r="K37">
        <v>0</v>
      </c>
      <c r="L37">
        <v>1</v>
      </c>
      <c r="M37">
        <v>0</v>
      </c>
      <c r="N37">
        <v>0</v>
      </c>
      <c r="O37">
        <v>0</v>
      </c>
      <c r="W37" t="s">
        <v>237</v>
      </c>
      <c r="Y37">
        <v>-1</v>
      </c>
      <c r="AB37" t="s">
        <v>237</v>
      </c>
      <c r="AH37">
        <v>0</v>
      </c>
      <c r="AN37" t="s">
        <v>238</v>
      </c>
      <c r="AO37">
        <v>1</v>
      </c>
      <c r="AP37" t="s">
        <v>239</v>
      </c>
      <c r="AQ37" s="27">
        <v>41337</v>
      </c>
      <c r="AR37" t="s">
        <v>240</v>
      </c>
      <c r="AS37">
        <v>1</v>
      </c>
      <c r="AT37" t="s">
        <v>239</v>
      </c>
      <c r="AU37" s="27">
        <v>41337</v>
      </c>
    </row>
    <row r="38" spans="1:47" x14ac:dyDescent="0.2">
      <c r="A38">
        <v>37</v>
      </c>
      <c r="B38" t="s">
        <v>437</v>
      </c>
      <c r="C38" t="s">
        <v>438</v>
      </c>
      <c r="D38" t="s">
        <v>439</v>
      </c>
      <c r="E38" s="27">
        <v>41400</v>
      </c>
      <c r="F38" t="s">
        <v>233</v>
      </c>
      <c r="G38" s="27">
        <v>32547</v>
      </c>
      <c r="H38">
        <v>27</v>
      </c>
      <c r="I38" t="s">
        <v>244</v>
      </c>
      <c r="J38" t="s">
        <v>250</v>
      </c>
      <c r="K38">
        <v>0</v>
      </c>
      <c r="L38">
        <v>3</v>
      </c>
      <c r="M38">
        <v>0</v>
      </c>
      <c r="N38">
        <v>0</v>
      </c>
      <c r="O38">
        <v>8</v>
      </c>
      <c r="P38">
        <v>-1</v>
      </c>
      <c r="Q38" s="28">
        <v>41399.379861111112</v>
      </c>
      <c r="R38" s="28">
        <v>41416.380555555559</v>
      </c>
      <c r="S38" t="s">
        <v>440</v>
      </c>
      <c r="T38" s="27">
        <v>41399</v>
      </c>
      <c r="V38">
        <v>1</v>
      </c>
      <c r="W38" t="s">
        <v>32</v>
      </c>
      <c r="X38" t="s">
        <v>441</v>
      </c>
      <c r="Y38">
        <v>1</v>
      </c>
      <c r="AA38" t="s">
        <v>442</v>
      </c>
      <c r="AB38" t="s">
        <v>36</v>
      </c>
      <c r="AD38" s="27">
        <v>41584</v>
      </c>
      <c r="AE38" t="s">
        <v>324</v>
      </c>
      <c r="AH38">
        <v>1</v>
      </c>
      <c r="AJ38" t="s">
        <v>443</v>
      </c>
      <c r="AK38" t="s">
        <v>255</v>
      </c>
      <c r="AL38" s="27">
        <v>42058</v>
      </c>
      <c r="AM38" t="s">
        <v>444</v>
      </c>
      <c r="AN38" t="s">
        <v>238</v>
      </c>
      <c r="AO38">
        <v>3</v>
      </c>
      <c r="AP38" t="s">
        <v>239</v>
      </c>
      <c r="AQ38" s="27">
        <v>41400</v>
      </c>
      <c r="AR38" t="s">
        <v>240</v>
      </c>
      <c r="AS38">
        <v>3</v>
      </c>
      <c r="AT38" t="s">
        <v>239</v>
      </c>
      <c r="AU38" s="27">
        <v>41400</v>
      </c>
    </row>
    <row r="39" spans="1:47" x14ac:dyDescent="0.2">
      <c r="A39">
        <v>38</v>
      </c>
      <c r="B39" t="s">
        <v>445</v>
      </c>
      <c r="C39" t="s">
        <v>446</v>
      </c>
      <c r="D39" t="s">
        <v>447</v>
      </c>
      <c r="E39" s="27">
        <v>41351</v>
      </c>
      <c r="F39" t="s">
        <v>294</v>
      </c>
      <c r="G39" s="27">
        <v>29101</v>
      </c>
      <c r="H39">
        <v>36</v>
      </c>
      <c r="I39" t="s">
        <v>244</v>
      </c>
      <c r="J39" t="s">
        <v>245</v>
      </c>
      <c r="K39">
        <v>0</v>
      </c>
      <c r="L39">
        <v>3</v>
      </c>
      <c r="M39">
        <v>0</v>
      </c>
      <c r="N39">
        <v>0</v>
      </c>
      <c r="O39">
        <v>3</v>
      </c>
      <c r="P39">
        <v>53</v>
      </c>
      <c r="Q39" s="28">
        <v>41404.46875</v>
      </c>
      <c r="R39" s="28">
        <v>41405.292361111111</v>
      </c>
      <c r="S39" t="s">
        <v>448</v>
      </c>
      <c r="U39" s="27">
        <v>41256</v>
      </c>
      <c r="V39">
        <v>95</v>
      </c>
      <c r="W39" t="s">
        <v>32</v>
      </c>
      <c r="X39" t="s">
        <v>274</v>
      </c>
      <c r="Y39">
        <v>0</v>
      </c>
      <c r="AB39" t="s">
        <v>237</v>
      </c>
      <c r="AH39">
        <v>0</v>
      </c>
      <c r="AN39" t="s">
        <v>238</v>
      </c>
      <c r="AO39">
        <v>1</v>
      </c>
      <c r="AP39" t="s">
        <v>239</v>
      </c>
      <c r="AQ39" s="27">
        <v>41351</v>
      </c>
      <c r="AR39" t="s">
        <v>240</v>
      </c>
      <c r="AS39">
        <v>3</v>
      </c>
      <c r="AT39" t="s">
        <v>239</v>
      </c>
      <c r="AU39" s="27">
        <v>41351</v>
      </c>
    </row>
    <row r="40" spans="1:47" x14ac:dyDescent="0.2">
      <c r="A40">
        <v>39</v>
      </c>
      <c r="B40" t="s">
        <v>449</v>
      </c>
      <c r="C40" t="s">
        <v>450</v>
      </c>
      <c r="D40" t="s">
        <v>451</v>
      </c>
      <c r="E40" s="27">
        <v>41325</v>
      </c>
      <c r="F40" t="s">
        <v>233</v>
      </c>
      <c r="G40" s="27">
        <v>32625</v>
      </c>
      <c r="H40">
        <v>26</v>
      </c>
      <c r="I40" t="s">
        <v>244</v>
      </c>
      <c r="J40" t="s">
        <v>250</v>
      </c>
      <c r="K40">
        <v>0</v>
      </c>
      <c r="L40">
        <v>7</v>
      </c>
      <c r="M40">
        <v>0</v>
      </c>
      <c r="N40">
        <v>1</v>
      </c>
      <c r="O40">
        <v>5</v>
      </c>
      <c r="P40">
        <v>-1</v>
      </c>
      <c r="Q40" s="28">
        <v>41324.324305555558</v>
      </c>
      <c r="R40" s="28">
        <v>41325.272916666669</v>
      </c>
      <c r="S40" t="s">
        <v>452</v>
      </c>
      <c r="T40" s="27">
        <v>41324</v>
      </c>
      <c r="V40">
        <v>1</v>
      </c>
      <c r="W40" t="s">
        <v>32</v>
      </c>
      <c r="X40" t="s">
        <v>453</v>
      </c>
      <c r="Y40">
        <v>1</v>
      </c>
      <c r="AA40" t="s">
        <v>454</v>
      </c>
      <c r="AB40" t="s">
        <v>36</v>
      </c>
      <c r="AC40">
        <v>0</v>
      </c>
      <c r="AD40" s="27">
        <v>41846</v>
      </c>
      <c r="AE40" t="s">
        <v>412</v>
      </c>
      <c r="AF40" s="27">
        <v>41846</v>
      </c>
      <c r="AG40" s="27">
        <v>41873</v>
      </c>
      <c r="AH40">
        <v>0</v>
      </c>
      <c r="AN40" t="s">
        <v>238</v>
      </c>
      <c r="AO40">
        <v>7</v>
      </c>
      <c r="AP40" t="s">
        <v>246</v>
      </c>
      <c r="AQ40" s="27">
        <v>41325</v>
      </c>
      <c r="AR40" t="s">
        <v>240</v>
      </c>
      <c r="AS40">
        <v>7</v>
      </c>
      <c r="AT40" t="s">
        <v>246</v>
      </c>
      <c r="AU40" s="27">
        <v>41325</v>
      </c>
    </row>
    <row r="41" spans="1:47" x14ac:dyDescent="0.2">
      <c r="A41">
        <v>40</v>
      </c>
      <c r="B41" t="s">
        <v>455</v>
      </c>
      <c r="C41" t="s">
        <v>456</v>
      </c>
      <c r="D41" t="s">
        <v>457</v>
      </c>
      <c r="E41" s="27">
        <v>41936</v>
      </c>
      <c r="F41" t="s">
        <v>233</v>
      </c>
      <c r="G41" s="27">
        <v>30350</v>
      </c>
      <c r="H41">
        <v>33</v>
      </c>
      <c r="I41" t="s">
        <v>244</v>
      </c>
      <c r="J41" t="s">
        <v>250</v>
      </c>
      <c r="K41">
        <v>0</v>
      </c>
      <c r="L41">
        <v>10</v>
      </c>
      <c r="M41">
        <v>0</v>
      </c>
      <c r="N41">
        <v>0</v>
      </c>
      <c r="O41">
        <v>0</v>
      </c>
      <c r="P41">
        <v>0</v>
      </c>
      <c r="Q41" s="28">
        <v>41936.534722222219</v>
      </c>
      <c r="R41" s="28">
        <v>41974.325694444444</v>
      </c>
      <c r="S41" t="s">
        <v>458</v>
      </c>
      <c r="T41" s="27">
        <v>41935</v>
      </c>
      <c r="V41">
        <v>1</v>
      </c>
      <c r="W41" t="s">
        <v>32</v>
      </c>
      <c r="X41" t="s">
        <v>459</v>
      </c>
      <c r="Y41">
        <v>1</v>
      </c>
      <c r="AA41" t="s">
        <v>460</v>
      </c>
      <c r="AB41" t="s">
        <v>32</v>
      </c>
      <c r="AD41" s="27">
        <v>42231</v>
      </c>
      <c r="AE41" t="s">
        <v>461</v>
      </c>
      <c r="AH41">
        <v>1</v>
      </c>
      <c r="AJ41" t="s">
        <v>460</v>
      </c>
      <c r="AK41" t="s">
        <v>462</v>
      </c>
      <c r="AL41" s="27">
        <v>42231</v>
      </c>
      <c r="AM41" t="s">
        <v>279</v>
      </c>
      <c r="AN41" t="s">
        <v>238</v>
      </c>
      <c r="AO41">
        <v>6</v>
      </c>
      <c r="AP41" t="s">
        <v>246</v>
      </c>
      <c r="AQ41" s="27">
        <v>41936</v>
      </c>
      <c r="AR41" t="s">
        <v>240</v>
      </c>
      <c r="AS41">
        <v>10</v>
      </c>
      <c r="AT41" t="s">
        <v>269</v>
      </c>
      <c r="AU41" s="27">
        <v>41936</v>
      </c>
    </row>
    <row r="42" spans="1:47" x14ac:dyDescent="0.2">
      <c r="A42">
        <v>41</v>
      </c>
      <c r="B42" t="s">
        <v>463</v>
      </c>
      <c r="C42" t="s">
        <v>464</v>
      </c>
      <c r="D42" t="s">
        <v>465</v>
      </c>
      <c r="E42" s="27">
        <v>41302</v>
      </c>
      <c r="F42" t="s">
        <v>233</v>
      </c>
      <c r="G42" s="27">
        <v>31337</v>
      </c>
      <c r="H42">
        <v>30</v>
      </c>
      <c r="I42" t="s">
        <v>244</v>
      </c>
      <c r="J42" t="s">
        <v>245</v>
      </c>
      <c r="K42">
        <v>0</v>
      </c>
      <c r="L42">
        <v>9</v>
      </c>
      <c r="M42">
        <v>0</v>
      </c>
      <c r="N42">
        <v>0</v>
      </c>
      <c r="O42">
        <v>9</v>
      </c>
      <c r="P42">
        <v>0</v>
      </c>
      <c r="Q42" s="28">
        <v>41302.102777777778</v>
      </c>
      <c r="R42" s="28">
        <v>41346.313888888886</v>
      </c>
      <c r="S42" t="s">
        <v>466</v>
      </c>
      <c r="T42" s="27">
        <v>41302</v>
      </c>
      <c r="V42">
        <v>0</v>
      </c>
      <c r="W42" t="s">
        <v>32</v>
      </c>
      <c r="X42" t="s">
        <v>252</v>
      </c>
      <c r="Y42">
        <v>1</v>
      </c>
      <c r="AA42" t="s">
        <v>467</v>
      </c>
      <c r="AB42" t="s">
        <v>32</v>
      </c>
      <c r="AC42">
        <v>0</v>
      </c>
      <c r="AD42" s="27">
        <v>41464</v>
      </c>
      <c r="AE42" t="s">
        <v>343</v>
      </c>
      <c r="AF42" s="27">
        <v>41464</v>
      </c>
      <c r="AG42" s="27">
        <v>41465</v>
      </c>
      <c r="AH42">
        <v>0</v>
      </c>
      <c r="AN42" t="s">
        <v>238</v>
      </c>
      <c r="AO42">
        <v>10</v>
      </c>
      <c r="AP42" t="s">
        <v>269</v>
      </c>
      <c r="AQ42" s="27">
        <v>41302</v>
      </c>
      <c r="AR42" t="s">
        <v>240</v>
      </c>
      <c r="AS42">
        <v>9</v>
      </c>
      <c r="AT42" t="s">
        <v>269</v>
      </c>
      <c r="AU42" s="27">
        <v>41302</v>
      </c>
    </row>
    <row r="43" spans="1:47" x14ac:dyDescent="0.2">
      <c r="A43">
        <v>42</v>
      </c>
      <c r="B43" t="s">
        <v>468</v>
      </c>
      <c r="C43" t="s">
        <v>469</v>
      </c>
      <c r="D43" t="s">
        <v>470</v>
      </c>
      <c r="E43" s="27">
        <v>41958</v>
      </c>
      <c r="F43" t="s">
        <v>233</v>
      </c>
      <c r="G43" s="27">
        <v>30757</v>
      </c>
      <c r="H43">
        <v>32</v>
      </c>
      <c r="I43" t="s">
        <v>244</v>
      </c>
      <c r="J43" t="s">
        <v>250</v>
      </c>
      <c r="K43">
        <v>0</v>
      </c>
      <c r="L43">
        <v>8</v>
      </c>
      <c r="M43">
        <v>0</v>
      </c>
      <c r="N43">
        <v>0</v>
      </c>
      <c r="O43">
        <v>4</v>
      </c>
      <c r="P43">
        <v>-1</v>
      </c>
      <c r="Q43" s="28">
        <v>41957.129861111112</v>
      </c>
      <c r="R43" s="28">
        <v>41958.205555555556</v>
      </c>
      <c r="S43" t="s">
        <v>471</v>
      </c>
      <c r="T43" s="27">
        <v>41957</v>
      </c>
      <c r="V43">
        <v>1</v>
      </c>
      <c r="W43" t="s">
        <v>32</v>
      </c>
      <c r="X43" t="s">
        <v>472</v>
      </c>
      <c r="Y43">
        <v>1</v>
      </c>
      <c r="AA43" t="s">
        <v>473</v>
      </c>
      <c r="AB43" t="s">
        <v>36</v>
      </c>
      <c r="AC43">
        <v>1</v>
      </c>
      <c r="AD43" s="27">
        <v>41964</v>
      </c>
      <c r="AE43" t="s">
        <v>474</v>
      </c>
      <c r="AF43" s="27">
        <v>41965</v>
      </c>
      <c r="AG43" s="27">
        <v>41967</v>
      </c>
      <c r="AH43">
        <v>0</v>
      </c>
      <c r="AN43" t="s">
        <v>238</v>
      </c>
      <c r="AO43">
        <v>3</v>
      </c>
      <c r="AP43" t="s">
        <v>239</v>
      </c>
      <c r="AQ43" s="27">
        <v>41958</v>
      </c>
      <c r="AR43" t="s">
        <v>240</v>
      </c>
      <c r="AS43">
        <v>8</v>
      </c>
      <c r="AT43" t="s">
        <v>269</v>
      </c>
      <c r="AU43" s="27">
        <v>41958</v>
      </c>
    </row>
    <row r="44" spans="1:47" x14ac:dyDescent="0.2">
      <c r="A44">
        <v>43</v>
      </c>
      <c r="B44" t="s">
        <v>475</v>
      </c>
      <c r="C44" t="s">
        <v>476</v>
      </c>
      <c r="D44" t="s">
        <v>477</v>
      </c>
      <c r="E44" s="27">
        <v>41980</v>
      </c>
      <c r="F44" t="s">
        <v>233</v>
      </c>
      <c r="G44" s="27">
        <v>19233</v>
      </c>
      <c r="H44">
        <v>63</v>
      </c>
      <c r="I44" t="s">
        <v>234</v>
      </c>
      <c r="J44" t="s">
        <v>250</v>
      </c>
      <c r="K44">
        <v>0</v>
      </c>
      <c r="L44">
        <v>1</v>
      </c>
      <c r="M44">
        <v>0</v>
      </c>
      <c r="N44">
        <v>0</v>
      </c>
      <c r="O44">
        <v>0</v>
      </c>
      <c r="P44">
        <v>-1</v>
      </c>
      <c r="Q44" s="28">
        <v>41979.320833333331</v>
      </c>
      <c r="R44" s="28">
        <v>41981.168055555558</v>
      </c>
      <c r="S44" t="s">
        <v>478</v>
      </c>
      <c r="T44" s="27">
        <v>41979</v>
      </c>
      <c r="V44">
        <v>1</v>
      </c>
      <c r="W44" t="s">
        <v>36</v>
      </c>
      <c r="X44" t="s">
        <v>279</v>
      </c>
      <c r="Y44">
        <v>0</v>
      </c>
      <c r="AB44" t="s">
        <v>237</v>
      </c>
      <c r="AH44">
        <v>0</v>
      </c>
      <c r="AN44" t="s">
        <v>238</v>
      </c>
      <c r="AO44">
        <v>1</v>
      </c>
      <c r="AP44" t="s">
        <v>239</v>
      </c>
      <c r="AQ44" s="27">
        <v>41980</v>
      </c>
      <c r="AR44" t="s">
        <v>240</v>
      </c>
      <c r="AS44">
        <v>1</v>
      </c>
      <c r="AT44" t="s">
        <v>239</v>
      </c>
      <c r="AU44" s="27">
        <v>41980</v>
      </c>
    </row>
    <row r="45" spans="1:47" x14ac:dyDescent="0.2">
      <c r="A45">
        <v>44</v>
      </c>
      <c r="B45" t="s">
        <v>479</v>
      </c>
      <c r="C45" t="s">
        <v>480</v>
      </c>
      <c r="D45" t="s">
        <v>481</v>
      </c>
      <c r="E45" s="27">
        <v>41964</v>
      </c>
      <c r="F45" t="s">
        <v>233</v>
      </c>
      <c r="G45" s="27">
        <v>32511</v>
      </c>
      <c r="H45">
        <v>27</v>
      </c>
      <c r="I45" t="s">
        <v>244</v>
      </c>
      <c r="J45" t="s">
        <v>353</v>
      </c>
      <c r="K45">
        <v>0</v>
      </c>
      <c r="L45">
        <v>3</v>
      </c>
      <c r="M45">
        <v>0</v>
      </c>
      <c r="N45">
        <v>0</v>
      </c>
      <c r="O45">
        <v>2</v>
      </c>
      <c r="P45">
        <v>0</v>
      </c>
      <c r="Q45" s="28">
        <v>41964.054861111108</v>
      </c>
      <c r="R45" s="28">
        <v>41964.088888888888</v>
      </c>
      <c r="S45" t="s">
        <v>482</v>
      </c>
      <c r="T45" s="27">
        <v>41963</v>
      </c>
      <c r="V45">
        <v>1</v>
      </c>
      <c r="W45" t="s">
        <v>32</v>
      </c>
      <c r="X45" t="s">
        <v>261</v>
      </c>
      <c r="Y45">
        <v>0</v>
      </c>
      <c r="AB45" t="s">
        <v>237</v>
      </c>
      <c r="AH45">
        <v>0</v>
      </c>
      <c r="AN45" t="s">
        <v>238</v>
      </c>
      <c r="AO45">
        <v>3</v>
      </c>
      <c r="AP45" t="s">
        <v>239</v>
      </c>
      <c r="AQ45" s="27">
        <v>41964</v>
      </c>
      <c r="AR45" t="s">
        <v>240</v>
      </c>
      <c r="AS45">
        <v>3</v>
      </c>
      <c r="AT45" t="s">
        <v>239</v>
      </c>
      <c r="AU45" s="27">
        <v>41964</v>
      </c>
    </row>
    <row r="46" spans="1:47" x14ac:dyDescent="0.2">
      <c r="A46">
        <v>45</v>
      </c>
      <c r="B46" t="s">
        <v>483</v>
      </c>
      <c r="C46" t="s">
        <v>484</v>
      </c>
      <c r="D46" t="s">
        <v>485</v>
      </c>
      <c r="E46" s="27">
        <v>41638</v>
      </c>
      <c r="F46" t="s">
        <v>233</v>
      </c>
      <c r="G46" s="27">
        <v>22124</v>
      </c>
      <c r="H46">
        <v>55</v>
      </c>
      <c r="I46" t="s">
        <v>234</v>
      </c>
      <c r="J46" t="s">
        <v>245</v>
      </c>
      <c r="K46">
        <v>0</v>
      </c>
      <c r="L46">
        <v>1</v>
      </c>
      <c r="M46">
        <v>0</v>
      </c>
      <c r="N46">
        <v>0</v>
      </c>
      <c r="O46">
        <v>0</v>
      </c>
      <c r="P46">
        <v>-1</v>
      </c>
      <c r="Q46" s="28">
        <v>41637.275694444441</v>
      </c>
      <c r="R46" s="28">
        <v>41639.436805555553</v>
      </c>
      <c r="S46" t="s">
        <v>486</v>
      </c>
      <c r="U46" s="27">
        <v>41637</v>
      </c>
      <c r="V46">
        <v>1</v>
      </c>
      <c r="W46" t="s">
        <v>32</v>
      </c>
      <c r="X46" t="s">
        <v>274</v>
      </c>
      <c r="Y46">
        <v>0</v>
      </c>
      <c r="AB46" t="s">
        <v>237</v>
      </c>
      <c r="AH46">
        <v>0</v>
      </c>
      <c r="AN46" t="s">
        <v>238</v>
      </c>
      <c r="AO46">
        <v>1</v>
      </c>
      <c r="AP46" t="s">
        <v>239</v>
      </c>
      <c r="AQ46" s="27">
        <v>41638</v>
      </c>
      <c r="AR46" t="s">
        <v>240</v>
      </c>
      <c r="AS46">
        <v>1</v>
      </c>
      <c r="AT46" t="s">
        <v>239</v>
      </c>
      <c r="AU46" s="27">
        <v>41638</v>
      </c>
    </row>
    <row r="47" spans="1:47" x14ac:dyDescent="0.2">
      <c r="A47">
        <v>46</v>
      </c>
      <c r="B47" t="s">
        <v>487</v>
      </c>
      <c r="C47" t="s">
        <v>488</v>
      </c>
      <c r="D47" t="s">
        <v>489</v>
      </c>
      <c r="E47" s="27">
        <v>41331</v>
      </c>
      <c r="F47" t="s">
        <v>233</v>
      </c>
      <c r="G47" s="27">
        <v>31699</v>
      </c>
      <c r="H47">
        <v>29</v>
      </c>
      <c r="I47" t="s">
        <v>244</v>
      </c>
      <c r="J47" t="s">
        <v>245</v>
      </c>
      <c r="K47">
        <v>0</v>
      </c>
      <c r="L47">
        <v>8</v>
      </c>
      <c r="M47">
        <v>0</v>
      </c>
      <c r="N47">
        <v>0</v>
      </c>
      <c r="O47">
        <v>0</v>
      </c>
      <c r="W47" t="s">
        <v>237</v>
      </c>
      <c r="Y47">
        <v>-1</v>
      </c>
      <c r="AB47" t="s">
        <v>237</v>
      </c>
      <c r="AH47">
        <v>0</v>
      </c>
      <c r="AN47" t="s">
        <v>238</v>
      </c>
      <c r="AO47">
        <v>6</v>
      </c>
      <c r="AP47" t="s">
        <v>246</v>
      </c>
      <c r="AQ47" s="27">
        <v>41331</v>
      </c>
      <c r="AR47" t="s">
        <v>240</v>
      </c>
      <c r="AS47">
        <v>8</v>
      </c>
      <c r="AT47" t="s">
        <v>269</v>
      </c>
      <c r="AU47" s="27">
        <v>41331</v>
      </c>
    </row>
    <row r="48" spans="1:47" x14ac:dyDescent="0.2">
      <c r="A48">
        <v>47</v>
      </c>
      <c r="B48" t="s">
        <v>490</v>
      </c>
      <c r="C48" t="s">
        <v>491</v>
      </c>
      <c r="D48" t="s">
        <v>492</v>
      </c>
      <c r="E48" s="27">
        <v>41533</v>
      </c>
      <c r="F48" t="s">
        <v>233</v>
      </c>
      <c r="G48" s="27">
        <v>30531</v>
      </c>
      <c r="H48">
        <v>32</v>
      </c>
      <c r="I48" t="s">
        <v>244</v>
      </c>
      <c r="J48" t="s">
        <v>250</v>
      </c>
      <c r="K48">
        <v>0</v>
      </c>
      <c r="L48">
        <v>10</v>
      </c>
      <c r="M48">
        <v>0</v>
      </c>
      <c r="N48">
        <v>0</v>
      </c>
      <c r="O48">
        <v>15</v>
      </c>
      <c r="P48">
        <v>0</v>
      </c>
      <c r="Q48" s="28">
        <v>41533.066666666666</v>
      </c>
      <c r="R48" s="28">
        <v>41625.26458333333</v>
      </c>
      <c r="S48" t="s">
        <v>493</v>
      </c>
      <c r="T48" s="27">
        <v>41533</v>
      </c>
      <c r="V48">
        <v>0</v>
      </c>
      <c r="W48" t="s">
        <v>32</v>
      </c>
      <c r="X48" t="s">
        <v>494</v>
      </c>
      <c r="Y48">
        <v>0</v>
      </c>
      <c r="AB48" t="s">
        <v>237</v>
      </c>
      <c r="AH48">
        <v>0</v>
      </c>
      <c r="AN48" t="s">
        <v>238</v>
      </c>
      <c r="AO48">
        <v>8</v>
      </c>
      <c r="AP48" t="s">
        <v>269</v>
      </c>
      <c r="AQ48" s="27">
        <v>41533</v>
      </c>
      <c r="AR48" t="s">
        <v>240</v>
      </c>
      <c r="AS48">
        <v>10</v>
      </c>
      <c r="AT48" t="s">
        <v>269</v>
      </c>
      <c r="AU48" s="27">
        <v>41533</v>
      </c>
    </row>
    <row r="49" spans="1:47" x14ac:dyDescent="0.2">
      <c r="A49">
        <v>48</v>
      </c>
      <c r="B49" t="s">
        <v>495</v>
      </c>
      <c r="C49" t="s">
        <v>242</v>
      </c>
      <c r="D49" t="s">
        <v>496</v>
      </c>
      <c r="E49" s="27">
        <v>41650</v>
      </c>
      <c r="F49" t="s">
        <v>233</v>
      </c>
      <c r="G49" s="27">
        <v>28344</v>
      </c>
      <c r="H49">
        <v>38</v>
      </c>
      <c r="I49" t="s">
        <v>244</v>
      </c>
      <c r="J49" t="s">
        <v>250</v>
      </c>
      <c r="K49">
        <v>0</v>
      </c>
      <c r="L49">
        <v>3</v>
      </c>
      <c r="M49">
        <v>0</v>
      </c>
      <c r="N49">
        <v>2</v>
      </c>
      <c r="O49">
        <v>5</v>
      </c>
      <c r="P49">
        <v>-1</v>
      </c>
      <c r="Q49" s="28">
        <v>41649.429166666669</v>
      </c>
      <c r="R49" s="28">
        <v>41815.143750000003</v>
      </c>
      <c r="S49" t="s">
        <v>497</v>
      </c>
      <c r="T49" s="27">
        <v>41649</v>
      </c>
      <c r="V49">
        <v>1</v>
      </c>
      <c r="W49" t="s">
        <v>32</v>
      </c>
      <c r="X49" t="s">
        <v>498</v>
      </c>
      <c r="Y49">
        <v>0</v>
      </c>
      <c r="AB49" t="s">
        <v>237</v>
      </c>
      <c r="AH49">
        <v>0</v>
      </c>
      <c r="AN49" t="s">
        <v>238</v>
      </c>
      <c r="AO49">
        <v>4</v>
      </c>
      <c r="AP49" t="s">
        <v>239</v>
      </c>
      <c r="AQ49" s="27">
        <v>41650</v>
      </c>
      <c r="AR49" t="s">
        <v>240</v>
      </c>
      <c r="AS49">
        <v>3</v>
      </c>
      <c r="AT49" t="s">
        <v>239</v>
      </c>
      <c r="AU49" s="27">
        <v>41650</v>
      </c>
    </row>
    <row r="50" spans="1:47" x14ac:dyDescent="0.2">
      <c r="A50">
        <v>49</v>
      </c>
      <c r="B50" t="s">
        <v>499</v>
      </c>
      <c r="C50" t="s">
        <v>500</v>
      </c>
      <c r="D50" t="s">
        <v>501</v>
      </c>
      <c r="E50" s="27">
        <v>41294</v>
      </c>
      <c r="F50" t="s">
        <v>233</v>
      </c>
      <c r="G50" s="27">
        <v>22861</v>
      </c>
      <c r="H50">
        <v>53</v>
      </c>
      <c r="I50" t="s">
        <v>234</v>
      </c>
      <c r="J50" t="s">
        <v>245</v>
      </c>
      <c r="K50">
        <v>0</v>
      </c>
      <c r="L50">
        <v>5</v>
      </c>
      <c r="M50">
        <v>0</v>
      </c>
      <c r="N50">
        <v>0</v>
      </c>
      <c r="O50">
        <v>19</v>
      </c>
      <c r="P50">
        <v>-1</v>
      </c>
      <c r="Q50" s="28">
        <v>41293.281944444447</v>
      </c>
      <c r="R50" s="28">
        <v>41299.146527777775</v>
      </c>
      <c r="S50" t="s">
        <v>502</v>
      </c>
      <c r="T50" s="27">
        <v>41293</v>
      </c>
      <c r="V50">
        <v>1</v>
      </c>
      <c r="W50" t="s">
        <v>32</v>
      </c>
      <c r="X50" t="s">
        <v>503</v>
      </c>
      <c r="Y50">
        <v>0</v>
      </c>
      <c r="AB50" t="s">
        <v>237</v>
      </c>
      <c r="AH50">
        <v>0</v>
      </c>
      <c r="AN50" t="s">
        <v>238</v>
      </c>
      <c r="AO50">
        <v>2</v>
      </c>
      <c r="AP50" t="s">
        <v>239</v>
      </c>
      <c r="AQ50" s="27">
        <v>41294</v>
      </c>
      <c r="AR50" t="s">
        <v>240</v>
      </c>
      <c r="AS50">
        <v>5</v>
      </c>
      <c r="AT50" t="s">
        <v>246</v>
      </c>
      <c r="AU50" s="27">
        <v>41294</v>
      </c>
    </row>
    <row r="51" spans="1:47" x14ac:dyDescent="0.2">
      <c r="A51">
        <v>50</v>
      </c>
      <c r="B51" t="s">
        <v>504</v>
      </c>
      <c r="C51" t="s">
        <v>505</v>
      </c>
      <c r="D51" t="s">
        <v>506</v>
      </c>
      <c r="E51" s="27">
        <v>41368</v>
      </c>
      <c r="F51" t="s">
        <v>233</v>
      </c>
      <c r="G51" s="27">
        <v>24315</v>
      </c>
      <c r="H51">
        <v>49</v>
      </c>
      <c r="I51" t="s">
        <v>234</v>
      </c>
      <c r="J51" t="s">
        <v>22</v>
      </c>
      <c r="K51">
        <v>0</v>
      </c>
      <c r="L51">
        <v>3</v>
      </c>
      <c r="M51">
        <v>0</v>
      </c>
      <c r="N51">
        <v>0</v>
      </c>
      <c r="O51">
        <v>7</v>
      </c>
      <c r="P51">
        <v>-1</v>
      </c>
      <c r="Q51" s="28">
        <v>41367.199305555558</v>
      </c>
      <c r="R51" s="28">
        <v>41371.120833333334</v>
      </c>
      <c r="S51" t="s">
        <v>507</v>
      </c>
      <c r="T51" s="27">
        <v>41368</v>
      </c>
      <c r="V51">
        <v>0</v>
      </c>
      <c r="W51" t="s">
        <v>32</v>
      </c>
      <c r="X51" t="s">
        <v>508</v>
      </c>
      <c r="Y51">
        <v>1</v>
      </c>
      <c r="AA51" t="s">
        <v>509</v>
      </c>
      <c r="AB51" t="s">
        <v>36</v>
      </c>
      <c r="AD51" s="27">
        <v>42027</v>
      </c>
      <c r="AE51" t="s">
        <v>412</v>
      </c>
      <c r="AH51">
        <v>0</v>
      </c>
      <c r="AN51" t="s">
        <v>238</v>
      </c>
      <c r="AO51">
        <v>2</v>
      </c>
      <c r="AP51" t="s">
        <v>239</v>
      </c>
      <c r="AQ51" s="27">
        <v>41368</v>
      </c>
      <c r="AR51" t="s">
        <v>240</v>
      </c>
      <c r="AS51">
        <v>3</v>
      </c>
      <c r="AT51" t="s">
        <v>239</v>
      </c>
      <c r="AU51" s="27">
        <v>41368</v>
      </c>
    </row>
    <row r="52" spans="1:47" x14ac:dyDescent="0.2">
      <c r="A52">
        <v>51</v>
      </c>
      <c r="B52" t="s">
        <v>510</v>
      </c>
      <c r="C52" t="s">
        <v>511</v>
      </c>
      <c r="D52" t="s">
        <v>512</v>
      </c>
      <c r="E52" s="27">
        <v>41373</v>
      </c>
      <c r="F52" t="s">
        <v>233</v>
      </c>
      <c r="G52" s="27">
        <v>32915</v>
      </c>
      <c r="H52">
        <v>26</v>
      </c>
      <c r="I52" t="s">
        <v>244</v>
      </c>
      <c r="J52" t="s">
        <v>245</v>
      </c>
      <c r="K52">
        <v>0</v>
      </c>
      <c r="L52">
        <v>8</v>
      </c>
      <c r="M52">
        <v>0</v>
      </c>
      <c r="N52">
        <v>2</v>
      </c>
      <c r="O52">
        <v>6</v>
      </c>
      <c r="P52">
        <v>81</v>
      </c>
      <c r="Q52" s="28">
        <v>41454.253472222219</v>
      </c>
      <c r="R52" s="28">
        <v>41466.376388888886</v>
      </c>
      <c r="S52" t="s">
        <v>513</v>
      </c>
      <c r="T52" s="27">
        <v>40991</v>
      </c>
      <c r="V52">
        <v>382</v>
      </c>
      <c r="W52" t="s">
        <v>36</v>
      </c>
      <c r="X52" t="s">
        <v>392</v>
      </c>
      <c r="Y52">
        <v>0</v>
      </c>
      <c r="AB52" t="s">
        <v>237</v>
      </c>
      <c r="AH52">
        <v>0</v>
      </c>
      <c r="AN52" t="s">
        <v>238</v>
      </c>
      <c r="AO52">
        <v>8</v>
      </c>
      <c r="AP52" t="s">
        <v>269</v>
      </c>
      <c r="AQ52" s="27">
        <v>41373</v>
      </c>
      <c r="AR52" t="s">
        <v>240</v>
      </c>
      <c r="AS52">
        <v>8</v>
      </c>
      <c r="AT52" t="s">
        <v>269</v>
      </c>
      <c r="AU52" s="27">
        <v>41373</v>
      </c>
    </row>
    <row r="53" spans="1:47" x14ac:dyDescent="0.2">
      <c r="A53">
        <v>52</v>
      </c>
      <c r="B53" t="s">
        <v>514</v>
      </c>
      <c r="C53" t="s">
        <v>242</v>
      </c>
      <c r="D53" t="s">
        <v>515</v>
      </c>
      <c r="E53" s="27">
        <v>41611</v>
      </c>
      <c r="F53" t="s">
        <v>294</v>
      </c>
      <c r="G53" s="27">
        <v>30349</v>
      </c>
      <c r="H53">
        <v>33</v>
      </c>
      <c r="I53" t="s">
        <v>244</v>
      </c>
      <c r="J53" t="s">
        <v>245</v>
      </c>
      <c r="K53">
        <v>0</v>
      </c>
      <c r="L53">
        <v>5</v>
      </c>
      <c r="M53">
        <v>0</v>
      </c>
      <c r="N53">
        <v>0</v>
      </c>
      <c r="O53">
        <v>4</v>
      </c>
      <c r="P53">
        <v>-1</v>
      </c>
      <c r="Q53" s="28">
        <v>41610.074999999997</v>
      </c>
      <c r="R53" s="28">
        <v>41621.225694444445</v>
      </c>
      <c r="S53" t="s">
        <v>516</v>
      </c>
      <c r="T53" s="27">
        <v>41610</v>
      </c>
      <c r="V53">
        <v>1</v>
      </c>
      <c r="W53" t="s">
        <v>36</v>
      </c>
      <c r="X53" t="s">
        <v>279</v>
      </c>
      <c r="Y53">
        <v>1</v>
      </c>
      <c r="AA53" t="s">
        <v>517</v>
      </c>
      <c r="AB53" t="s">
        <v>32</v>
      </c>
      <c r="AC53">
        <v>57</v>
      </c>
      <c r="AD53" s="27">
        <v>41834</v>
      </c>
      <c r="AE53" t="s">
        <v>359</v>
      </c>
      <c r="AF53" s="27">
        <v>41891</v>
      </c>
      <c r="AG53" s="27">
        <v>41892</v>
      </c>
      <c r="AH53">
        <v>0</v>
      </c>
      <c r="AN53" t="s">
        <v>238</v>
      </c>
      <c r="AO53">
        <v>2</v>
      </c>
      <c r="AP53" t="s">
        <v>239</v>
      </c>
      <c r="AQ53" s="27">
        <v>41611</v>
      </c>
      <c r="AR53" t="s">
        <v>240</v>
      </c>
      <c r="AS53">
        <v>5</v>
      </c>
      <c r="AT53" t="s">
        <v>246</v>
      </c>
      <c r="AU53" s="27">
        <v>41611</v>
      </c>
    </row>
    <row r="54" spans="1:47" x14ac:dyDescent="0.2">
      <c r="A54">
        <v>53</v>
      </c>
      <c r="B54" t="s">
        <v>518</v>
      </c>
      <c r="C54" t="s">
        <v>519</v>
      </c>
      <c r="D54" t="s">
        <v>520</v>
      </c>
      <c r="E54" s="27">
        <v>41532</v>
      </c>
      <c r="F54" t="s">
        <v>233</v>
      </c>
      <c r="G54" s="27">
        <v>33372</v>
      </c>
      <c r="H54">
        <v>24</v>
      </c>
      <c r="I54" t="s">
        <v>259</v>
      </c>
      <c r="J54" t="s">
        <v>245</v>
      </c>
      <c r="K54">
        <v>0</v>
      </c>
      <c r="L54">
        <v>2</v>
      </c>
      <c r="M54">
        <v>0</v>
      </c>
      <c r="N54">
        <v>0</v>
      </c>
      <c r="O54">
        <v>1</v>
      </c>
      <c r="P54">
        <v>0</v>
      </c>
      <c r="Q54" s="28">
        <v>41532.157638888886</v>
      </c>
      <c r="R54" s="28">
        <v>41533.284722222219</v>
      </c>
      <c r="S54" t="s">
        <v>521</v>
      </c>
      <c r="T54" s="27">
        <v>41532</v>
      </c>
      <c r="V54">
        <v>0</v>
      </c>
      <c r="W54" t="s">
        <v>36</v>
      </c>
      <c r="X54" t="s">
        <v>279</v>
      </c>
      <c r="Y54">
        <v>1</v>
      </c>
      <c r="AA54" t="s">
        <v>522</v>
      </c>
      <c r="AB54" t="s">
        <v>32</v>
      </c>
      <c r="AC54">
        <v>0</v>
      </c>
      <c r="AD54" s="27">
        <v>41772</v>
      </c>
      <c r="AE54" t="s">
        <v>268</v>
      </c>
      <c r="AF54" s="27">
        <v>41772</v>
      </c>
      <c r="AG54" s="27">
        <v>41775</v>
      </c>
      <c r="AH54">
        <v>0</v>
      </c>
      <c r="AN54" t="s">
        <v>238</v>
      </c>
      <c r="AO54">
        <v>3</v>
      </c>
      <c r="AP54" t="s">
        <v>239</v>
      </c>
      <c r="AQ54" s="27">
        <v>41532</v>
      </c>
      <c r="AR54" t="s">
        <v>240</v>
      </c>
      <c r="AS54">
        <v>2</v>
      </c>
      <c r="AT54" t="s">
        <v>239</v>
      </c>
      <c r="AU54" s="27">
        <v>41532</v>
      </c>
    </row>
    <row r="55" spans="1:47" x14ac:dyDescent="0.2">
      <c r="A55">
        <v>54</v>
      </c>
      <c r="B55" t="s">
        <v>523</v>
      </c>
      <c r="C55" t="s">
        <v>524</v>
      </c>
      <c r="D55" t="s">
        <v>525</v>
      </c>
      <c r="E55" s="27">
        <v>41285</v>
      </c>
      <c r="F55" t="s">
        <v>233</v>
      </c>
      <c r="G55" s="27">
        <v>29738</v>
      </c>
      <c r="H55">
        <v>34</v>
      </c>
      <c r="I55" t="s">
        <v>244</v>
      </c>
      <c r="J55" t="s">
        <v>250</v>
      </c>
      <c r="K55">
        <v>2</v>
      </c>
      <c r="L55">
        <v>9</v>
      </c>
      <c r="M55">
        <v>1</v>
      </c>
      <c r="N55">
        <v>3</v>
      </c>
      <c r="O55">
        <v>21</v>
      </c>
      <c r="P55">
        <v>0</v>
      </c>
      <c r="Q55" s="28">
        <v>41285.09652777778</v>
      </c>
      <c r="R55" s="28">
        <v>41318.397916666669</v>
      </c>
      <c r="S55" t="s">
        <v>526</v>
      </c>
      <c r="T55" s="27">
        <v>41285</v>
      </c>
      <c r="V55">
        <v>0</v>
      </c>
      <c r="W55" t="s">
        <v>32</v>
      </c>
      <c r="X55" t="s">
        <v>527</v>
      </c>
      <c r="Y55">
        <v>1</v>
      </c>
      <c r="AA55" t="s">
        <v>528</v>
      </c>
      <c r="AB55" t="s">
        <v>36</v>
      </c>
      <c r="AC55">
        <v>0</v>
      </c>
      <c r="AD55" s="27">
        <v>41799</v>
      </c>
      <c r="AE55" t="s">
        <v>529</v>
      </c>
      <c r="AF55" s="27">
        <v>41799</v>
      </c>
      <c r="AG55" s="27">
        <v>41977</v>
      </c>
      <c r="AH55">
        <v>0</v>
      </c>
      <c r="AN55" t="s">
        <v>238</v>
      </c>
      <c r="AO55">
        <v>6</v>
      </c>
      <c r="AP55" t="s">
        <v>246</v>
      </c>
      <c r="AQ55" s="27">
        <v>41285</v>
      </c>
      <c r="AR55" t="s">
        <v>240</v>
      </c>
      <c r="AS55">
        <v>9</v>
      </c>
      <c r="AT55" t="s">
        <v>269</v>
      </c>
      <c r="AU55" s="27">
        <v>41285</v>
      </c>
    </row>
    <row r="56" spans="1:47" x14ac:dyDescent="0.2">
      <c r="A56">
        <v>55</v>
      </c>
      <c r="B56" t="s">
        <v>530</v>
      </c>
      <c r="C56" t="s">
        <v>531</v>
      </c>
      <c r="D56" t="s">
        <v>532</v>
      </c>
      <c r="E56" s="27">
        <v>41290</v>
      </c>
      <c r="F56" t="s">
        <v>233</v>
      </c>
      <c r="G56" s="27">
        <v>31877</v>
      </c>
      <c r="H56">
        <v>29</v>
      </c>
      <c r="I56" t="s">
        <v>244</v>
      </c>
      <c r="J56" t="s">
        <v>245</v>
      </c>
      <c r="K56">
        <v>0</v>
      </c>
      <c r="L56">
        <v>2</v>
      </c>
      <c r="M56">
        <v>0</v>
      </c>
      <c r="N56">
        <v>0</v>
      </c>
      <c r="O56">
        <v>0</v>
      </c>
      <c r="P56">
        <v>0</v>
      </c>
      <c r="Q56" s="28">
        <v>41290.530555555553</v>
      </c>
      <c r="R56" s="28">
        <v>41290.28402777778</v>
      </c>
      <c r="S56" t="s">
        <v>533</v>
      </c>
      <c r="T56" s="27">
        <v>41289</v>
      </c>
      <c r="V56">
        <v>1</v>
      </c>
      <c r="W56" t="s">
        <v>36</v>
      </c>
      <c r="X56" t="s">
        <v>412</v>
      </c>
      <c r="Y56">
        <v>0</v>
      </c>
      <c r="AB56" t="s">
        <v>237</v>
      </c>
      <c r="AH56">
        <v>0</v>
      </c>
      <c r="AN56" t="s">
        <v>238</v>
      </c>
      <c r="AO56">
        <v>2</v>
      </c>
      <c r="AP56" t="s">
        <v>239</v>
      </c>
      <c r="AQ56" s="27">
        <v>41290</v>
      </c>
      <c r="AR56" t="s">
        <v>240</v>
      </c>
      <c r="AS56">
        <v>2</v>
      </c>
      <c r="AT56" t="s">
        <v>239</v>
      </c>
      <c r="AU56" s="27">
        <v>41290</v>
      </c>
    </row>
    <row r="57" spans="1:47" x14ac:dyDescent="0.2">
      <c r="A57">
        <v>56</v>
      </c>
      <c r="B57" t="s">
        <v>534</v>
      </c>
      <c r="C57" t="s">
        <v>535</v>
      </c>
      <c r="D57" t="s">
        <v>536</v>
      </c>
      <c r="E57" s="27">
        <v>41510</v>
      </c>
      <c r="F57" t="s">
        <v>294</v>
      </c>
      <c r="G57" s="27">
        <v>34563</v>
      </c>
      <c r="H57">
        <v>21</v>
      </c>
      <c r="I57" t="s">
        <v>259</v>
      </c>
      <c r="J57" t="s">
        <v>250</v>
      </c>
      <c r="K57">
        <v>0</v>
      </c>
      <c r="L57">
        <v>8</v>
      </c>
      <c r="M57">
        <v>0</v>
      </c>
      <c r="N57">
        <v>0</v>
      </c>
      <c r="O57">
        <v>2</v>
      </c>
      <c r="P57">
        <v>-1</v>
      </c>
      <c r="Q57" s="28">
        <v>41509.442361111112</v>
      </c>
      <c r="R57" s="28">
        <v>41589.1875</v>
      </c>
      <c r="S57" t="s">
        <v>537</v>
      </c>
      <c r="U57" s="27">
        <v>41509</v>
      </c>
      <c r="V57">
        <v>1</v>
      </c>
      <c r="W57" t="s">
        <v>32</v>
      </c>
      <c r="X57" t="s">
        <v>274</v>
      </c>
      <c r="Y57">
        <v>0</v>
      </c>
      <c r="AB57" t="s">
        <v>237</v>
      </c>
      <c r="AH57">
        <v>0</v>
      </c>
      <c r="AN57" t="s">
        <v>238</v>
      </c>
      <c r="AO57">
        <v>8</v>
      </c>
      <c r="AP57" t="s">
        <v>269</v>
      </c>
      <c r="AQ57" s="27">
        <v>41510</v>
      </c>
      <c r="AR57" t="s">
        <v>240</v>
      </c>
      <c r="AS57">
        <v>8</v>
      </c>
      <c r="AT57" t="s">
        <v>269</v>
      </c>
      <c r="AU57" s="27">
        <v>41510</v>
      </c>
    </row>
    <row r="58" spans="1:47" x14ac:dyDescent="0.2">
      <c r="A58">
        <v>57</v>
      </c>
      <c r="B58" t="s">
        <v>538</v>
      </c>
      <c r="C58" t="s">
        <v>539</v>
      </c>
      <c r="D58" t="s">
        <v>540</v>
      </c>
      <c r="E58" s="27">
        <v>41333</v>
      </c>
      <c r="F58" t="s">
        <v>233</v>
      </c>
      <c r="G58" s="27">
        <v>23705</v>
      </c>
      <c r="H58">
        <v>51</v>
      </c>
      <c r="I58" t="s">
        <v>234</v>
      </c>
      <c r="J58" t="s">
        <v>250</v>
      </c>
      <c r="K58">
        <v>0</v>
      </c>
      <c r="L58">
        <v>1</v>
      </c>
      <c r="M58">
        <v>0</v>
      </c>
      <c r="N58">
        <v>0</v>
      </c>
      <c r="O58">
        <v>2</v>
      </c>
      <c r="P58">
        <v>-1</v>
      </c>
      <c r="Q58" s="28">
        <v>41332.197222222225</v>
      </c>
      <c r="R58" s="28">
        <v>41333.334027777775</v>
      </c>
      <c r="S58" t="s">
        <v>541</v>
      </c>
      <c r="T58" s="27">
        <v>41332</v>
      </c>
      <c r="V58">
        <v>1</v>
      </c>
      <c r="W58" t="s">
        <v>36</v>
      </c>
      <c r="X58" t="s">
        <v>529</v>
      </c>
      <c r="Y58">
        <v>0</v>
      </c>
      <c r="AB58" t="s">
        <v>237</v>
      </c>
      <c r="AH58">
        <v>0</v>
      </c>
      <c r="AN58" t="s">
        <v>238</v>
      </c>
      <c r="AO58">
        <v>1</v>
      </c>
      <c r="AP58" t="s">
        <v>239</v>
      </c>
      <c r="AQ58" s="27">
        <v>41333</v>
      </c>
      <c r="AR58" t="s">
        <v>240</v>
      </c>
      <c r="AS58">
        <v>1</v>
      </c>
      <c r="AT58" t="s">
        <v>239</v>
      </c>
      <c r="AU58" s="27">
        <v>41333</v>
      </c>
    </row>
    <row r="59" spans="1:47" x14ac:dyDescent="0.2">
      <c r="A59">
        <v>58</v>
      </c>
      <c r="B59" t="s">
        <v>542</v>
      </c>
      <c r="C59" t="s">
        <v>242</v>
      </c>
      <c r="D59" t="s">
        <v>543</v>
      </c>
      <c r="E59" s="27">
        <v>41379</v>
      </c>
      <c r="F59" t="s">
        <v>233</v>
      </c>
      <c r="G59" s="27">
        <v>29031</v>
      </c>
      <c r="H59">
        <v>36</v>
      </c>
      <c r="I59" t="s">
        <v>244</v>
      </c>
      <c r="J59" t="s">
        <v>250</v>
      </c>
      <c r="K59">
        <v>0</v>
      </c>
      <c r="L59">
        <v>1</v>
      </c>
      <c r="M59">
        <v>0</v>
      </c>
      <c r="N59">
        <v>0</v>
      </c>
      <c r="O59">
        <v>0</v>
      </c>
      <c r="W59" t="s">
        <v>237</v>
      </c>
      <c r="Y59">
        <v>-1</v>
      </c>
      <c r="AB59" t="s">
        <v>237</v>
      </c>
      <c r="AH59">
        <v>0</v>
      </c>
      <c r="AN59" t="s">
        <v>238</v>
      </c>
      <c r="AO59">
        <v>1</v>
      </c>
      <c r="AP59" t="s">
        <v>239</v>
      </c>
      <c r="AQ59" s="27">
        <v>41379</v>
      </c>
      <c r="AR59" t="s">
        <v>240</v>
      </c>
      <c r="AS59">
        <v>1</v>
      </c>
      <c r="AT59" t="s">
        <v>239</v>
      </c>
      <c r="AU59" s="27">
        <v>41379</v>
      </c>
    </row>
    <row r="60" spans="1:47" x14ac:dyDescent="0.2">
      <c r="A60">
        <v>59</v>
      </c>
      <c r="B60" t="s">
        <v>544</v>
      </c>
      <c r="C60" t="s">
        <v>545</v>
      </c>
      <c r="D60" t="s">
        <v>546</v>
      </c>
      <c r="E60" s="27">
        <v>41735</v>
      </c>
      <c r="F60" t="s">
        <v>233</v>
      </c>
      <c r="G60" s="27">
        <v>31590</v>
      </c>
      <c r="H60">
        <v>29</v>
      </c>
      <c r="I60" t="s">
        <v>244</v>
      </c>
      <c r="J60" t="s">
        <v>245</v>
      </c>
      <c r="K60">
        <v>0</v>
      </c>
      <c r="L60">
        <v>2</v>
      </c>
      <c r="M60">
        <v>0</v>
      </c>
      <c r="N60">
        <v>0</v>
      </c>
      <c r="O60">
        <v>2</v>
      </c>
      <c r="P60">
        <v>-1</v>
      </c>
      <c r="Q60" s="28">
        <v>41734.364583333336</v>
      </c>
      <c r="R60" s="28">
        <v>41735.073611111111</v>
      </c>
      <c r="S60" t="s">
        <v>547</v>
      </c>
      <c r="T60" s="27">
        <v>41734</v>
      </c>
      <c r="V60">
        <v>1</v>
      </c>
      <c r="W60" t="s">
        <v>36</v>
      </c>
      <c r="X60" t="s">
        <v>548</v>
      </c>
      <c r="Y60">
        <v>1</v>
      </c>
      <c r="AA60" t="s">
        <v>549</v>
      </c>
      <c r="AB60" t="s">
        <v>36</v>
      </c>
      <c r="AC60">
        <v>0</v>
      </c>
      <c r="AD60" s="27">
        <v>41807</v>
      </c>
      <c r="AE60" t="s">
        <v>550</v>
      </c>
      <c r="AF60" s="27">
        <v>41807</v>
      </c>
      <c r="AG60" s="27">
        <v>41808</v>
      </c>
      <c r="AH60">
        <v>0</v>
      </c>
      <c r="AN60" t="s">
        <v>238</v>
      </c>
      <c r="AO60">
        <v>2</v>
      </c>
      <c r="AP60" t="s">
        <v>239</v>
      </c>
      <c r="AQ60" s="27">
        <v>41735</v>
      </c>
      <c r="AR60" t="s">
        <v>240</v>
      </c>
      <c r="AS60">
        <v>2</v>
      </c>
      <c r="AT60" t="s">
        <v>239</v>
      </c>
      <c r="AU60" s="27">
        <v>41735</v>
      </c>
    </row>
    <row r="61" spans="1:47" x14ac:dyDescent="0.2">
      <c r="A61">
        <v>60</v>
      </c>
      <c r="B61" t="s">
        <v>551</v>
      </c>
      <c r="C61" t="s">
        <v>552</v>
      </c>
      <c r="D61" t="s">
        <v>553</v>
      </c>
      <c r="E61" s="27">
        <v>41509</v>
      </c>
      <c r="F61" t="s">
        <v>233</v>
      </c>
      <c r="G61" s="27">
        <v>33320</v>
      </c>
      <c r="H61">
        <v>25</v>
      </c>
      <c r="I61" t="s">
        <v>244</v>
      </c>
      <c r="J61" t="s">
        <v>250</v>
      </c>
      <c r="K61">
        <v>0</v>
      </c>
      <c r="L61">
        <v>6</v>
      </c>
      <c r="M61">
        <v>0</v>
      </c>
      <c r="N61">
        <v>0</v>
      </c>
      <c r="O61">
        <v>0</v>
      </c>
      <c r="P61">
        <v>-1</v>
      </c>
      <c r="Q61" s="28">
        <v>41508.427777777775</v>
      </c>
      <c r="R61" s="28">
        <v>41780.109027777777</v>
      </c>
      <c r="S61" t="s">
        <v>554</v>
      </c>
      <c r="T61" s="27">
        <v>41508</v>
      </c>
      <c r="V61">
        <v>1</v>
      </c>
      <c r="W61" t="s">
        <v>32</v>
      </c>
      <c r="X61" t="s">
        <v>555</v>
      </c>
      <c r="Y61">
        <v>0</v>
      </c>
      <c r="AB61" t="s">
        <v>237</v>
      </c>
      <c r="AH61">
        <v>0</v>
      </c>
      <c r="AN61" t="s">
        <v>238</v>
      </c>
      <c r="AO61">
        <v>7</v>
      </c>
      <c r="AP61" t="s">
        <v>246</v>
      </c>
      <c r="AQ61" s="27">
        <v>41509</v>
      </c>
      <c r="AR61" t="s">
        <v>240</v>
      </c>
      <c r="AS61">
        <v>6</v>
      </c>
      <c r="AT61" t="s">
        <v>246</v>
      </c>
      <c r="AU61" s="27">
        <v>41509</v>
      </c>
    </row>
    <row r="62" spans="1:47" x14ac:dyDescent="0.2">
      <c r="A62">
        <v>61</v>
      </c>
      <c r="B62" t="s">
        <v>556</v>
      </c>
      <c r="C62" t="s">
        <v>557</v>
      </c>
      <c r="D62" t="s">
        <v>558</v>
      </c>
      <c r="E62" s="27">
        <v>41319</v>
      </c>
      <c r="F62" t="s">
        <v>294</v>
      </c>
      <c r="G62" s="27">
        <v>23692</v>
      </c>
      <c r="H62">
        <v>51</v>
      </c>
      <c r="I62" t="s">
        <v>234</v>
      </c>
      <c r="J62" t="s">
        <v>250</v>
      </c>
      <c r="K62">
        <v>0</v>
      </c>
      <c r="L62">
        <v>2</v>
      </c>
      <c r="M62">
        <v>0</v>
      </c>
      <c r="N62">
        <v>0</v>
      </c>
      <c r="O62">
        <v>7</v>
      </c>
      <c r="P62">
        <v>-1</v>
      </c>
      <c r="Q62" s="28">
        <v>41318.395138888889</v>
      </c>
      <c r="R62" s="28">
        <v>41320.065972222219</v>
      </c>
      <c r="S62" t="s">
        <v>559</v>
      </c>
      <c r="T62" s="27">
        <v>41318</v>
      </c>
      <c r="V62">
        <v>1</v>
      </c>
      <c r="W62" t="s">
        <v>32</v>
      </c>
      <c r="X62" t="s">
        <v>261</v>
      </c>
      <c r="Y62">
        <v>0</v>
      </c>
      <c r="AB62" t="s">
        <v>237</v>
      </c>
      <c r="AH62">
        <v>0</v>
      </c>
      <c r="AN62" t="s">
        <v>238</v>
      </c>
      <c r="AO62">
        <v>2</v>
      </c>
      <c r="AP62" t="s">
        <v>239</v>
      </c>
      <c r="AQ62" s="27">
        <v>41319</v>
      </c>
      <c r="AR62" t="s">
        <v>240</v>
      </c>
      <c r="AS62">
        <v>2</v>
      </c>
      <c r="AT62" t="s">
        <v>239</v>
      </c>
      <c r="AU62" s="27">
        <v>41319</v>
      </c>
    </row>
    <row r="63" spans="1:47" x14ac:dyDescent="0.2">
      <c r="A63">
        <v>62</v>
      </c>
      <c r="B63" t="s">
        <v>560</v>
      </c>
      <c r="C63" t="s">
        <v>561</v>
      </c>
      <c r="D63" t="s">
        <v>543</v>
      </c>
      <c r="E63" s="27">
        <v>41896</v>
      </c>
      <c r="F63" t="s">
        <v>233</v>
      </c>
      <c r="G63" s="27">
        <v>32188</v>
      </c>
      <c r="H63">
        <v>28</v>
      </c>
      <c r="I63" t="s">
        <v>244</v>
      </c>
      <c r="J63" t="s">
        <v>245</v>
      </c>
      <c r="K63">
        <v>0</v>
      </c>
      <c r="L63">
        <v>7</v>
      </c>
      <c r="M63">
        <v>0</v>
      </c>
      <c r="N63">
        <v>0</v>
      </c>
      <c r="O63">
        <v>8</v>
      </c>
      <c r="P63">
        <v>0</v>
      </c>
      <c r="Q63" s="28">
        <v>41896.048611111109</v>
      </c>
      <c r="R63" s="28">
        <v>41897.136111111111</v>
      </c>
      <c r="S63" t="s">
        <v>562</v>
      </c>
      <c r="T63" s="27">
        <v>41896</v>
      </c>
      <c r="V63">
        <v>0</v>
      </c>
      <c r="W63" t="s">
        <v>32</v>
      </c>
      <c r="X63" t="s">
        <v>261</v>
      </c>
      <c r="Y63">
        <v>0</v>
      </c>
      <c r="AB63" t="s">
        <v>237</v>
      </c>
      <c r="AH63">
        <v>0</v>
      </c>
      <c r="AN63" t="s">
        <v>238</v>
      </c>
      <c r="AO63">
        <v>4</v>
      </c>
      <c r="AP63" t="s">
        <v>239</v>
      </c>
      <c r="AQ63" s="27">
        <v>41896</v>
      </c>
      <c r="AR63" t="s">
        <v>240</v>
      </c>
      <c r="AS63">
        <v>7</v>
      </c>
      <c r="AT63" t="s">
        <v>246</v>
      </c>
      <c r="AU63" s="27">
        <v>41896</v>
      </c>
    </row>
    <row r="64" spans="1:47" x14ac:dyDescent="0.2">
      <c r="A64">
        <v>63</v>
      </c>
      <c r="B64" t="s">
        <v>563</v>
      </c>
      <c r="C64" t="s">
        <v>564</v>
      </c>
      <c r="D64" t="s">
        <v>565</v>
      </c>
      <c r="E64" s="27">
        <v>41864</v>
      </c>
      <c r="F64" t="s">
        <v>233</v>
      </c>
      <c r="G64" s="27">
        <v>29217</v>
      </c>
      <c r="H64">
        <v>36</v>
      </c>
      <c r="I64" t="s">
        <v>244</v>
      </c>
      <c r="J64" t="s">
        <v>250</v>
      </c>
      <c r="K64">
        <v>0</v>
      </c>
      <c r="L64">
        <v>9</v>
      </c>
      <c r="M64">
        <v>0</v>
      </c>
      <c r="N64">
        <v>0</v>
      </c>
      <c r="O64">
        <v>22</v>
      </c>
      <c r="P64">
        <v>-1</v>
      </c>
      <c r="Q64" s="28">
        <v>41863.140972222223</v>
      </c>
      <c r="R64" s="28">
        <v>42060.488888888889</v>
      </c>
      <c r="S64" t="s">
        <v>566</v>
      </c>
      <c r="T64" s="27">
        <v>41863</v>
      </c>
      <c r="V64">
        <v>1</v>
      </c>
      <c r="W64" t="s">
        <v>36</v>
      </c>
      <c r="X64" t="s">
        <v>567</v>
      </c>
      <c r="Y64">
        <v>0</v>
      </c>
      <c r="AB64" t="s">
        <v>237</v>
      </c>
      <c r="AH64">
        <v>0</v>
      </c>
      <c r="AN64" t="s">
        <v>238</v>
      </c>
      <c r="AO64">
        <v>10</v>
      </c>
      <c r="AP64" t="s">
        <v>269</v>
      </c>
      <c r="AQ64" s="27">
        <v>41864</v>
      </c>
      <c r="AR64" t="s">
        <v>240</v>
      </c>
      <c r="AS64">
        <v>9</v>
      </c>
      <c r="AT64" t="s">
        <v>269</v>
      </c>
      <c r="AU64" s="27">
        <v>41864</v>
      </c>
    </row>
    <row r="65" spans="1:47" x14ac:dyDescent="0.2">
      <c r="A65">
        <v>64</v>
      </c>
      <c r="B65" t="s">
        <v>568</v>
      </c>
      <c r="C65" t="s">
        <v>569</v>
      </c>
      <c r="D65" t="s">
        <v>570</v>
      </c>
      <c r="E65" s="27">
        <v>41701</v>
      </c>
      <c r="F65" t="s">
        <v>233</v>
      </c>
      <c r="G65" s="27">
        <v>31839</v>
      </c>
      <c r="H65">
        <v>29</v>
      </c>
      <c r="I65" t="s">
        <v>244</v>
      </c>
      <c r="J65" t="s">
        <v>250</v>
      </c>
      <c r="K65">
        <v>0</v>
      </c>
      <c r="L65">
        <v>7</v>
      </c>
      <c r="M65">
        <v>0</v>
      </c>
      <c r="N65">
        <v>0</v>
      </c>
      <c r="O65">
        <v>0</v>
      </c>
      <c r="P65">
        <v>0</v>
      </c>
      <c r="Q65" s="28">
        <v>41701.186111111114</v>
      </c>
      <c r="R65" s="28">
        <v>41701.381944444445</v>
      </c>
      <c r="S65" t="s">
        <v>571</v>
      </c>
      <c r="T65" s="27">
        <v>41701</v>
      </c>
      <c r="V65">
        <v>0</v>
      </c>
      <c r="W65" t="s">
        <v>32</v>
      </c>
      <c r="X65" t="s">
        <v>572</v>
      </c>
      <c r="Y65">
        <v>1</v>
      </c>
      <c r="AA65" t="s">
        <v>573</v>
      </c>
      <c r="AB65" t="s">
        <v>36</v>
      </c>
      <c r="AC65">
        <v>1</v>
      </c>
      <c r="AD65" s="27">
        <v>41762</v>
      </c>
      <c r="AE65" t="s">
        <v>548</v>
      </c>
      <c r="AF65" s="27">
        <v>41763</v>
      </c>
      <c r="AG65" s="27">
        <v>41799</v>
      </c>
      <c r="AH65">
        <v>0</v>
      </c>
      <c r="AN65" t="s">
        <v>238</v>
      </c>
      <c r="AO65">
        <v>2</v>
      </c>
      <c r="AP65" t="s">
        <v>239</v>
      </c>
      <c r="AQ65" s="27">
        <v>41701</v>
      </c>
      <c r="AR65" t="s">
        <v>240</v>
      </c>
      <c r="AS65">
        <v>7</v>
      </c>
      <c r="AT65" t="s">
        <v>246</v>
      </c>
      <c r="AU65" s="27">
        <v>41701</v>
      </c>
    </row>
    <row r="66" spans="1:47" x14ac:dyDescent="0.2">
      <c r="A66">
        <v>65</v>
      </c>
      <c r="B66" t="s">
        <v>574</v>
      </c>
      <c r="C66" t="s">
        <v>575</v>
      </c>
      <c r="D66" t="s">
        <v>576</v>
      </c>
      <c r="E66" s="27">
        <v>41809</v>
      </c>
      <c r="F66" t="s">
        <v>233</v>
      </c>
      <c r="G66" s="27">
        <v>31752</v>
      </c>
      <c r="H66">
        <v>29</v>
      </c>
      <c r="I66" t="s">
        <v>244</v>
      </c>
      <c r="J66" t="s">
        <v>22</v>
      </c>
      <c r="K66">
        <v>0</v>
      </c>
      <c r="L66">
        <v>1</v>
      </c>
      <c r="M66">
        <v>0</v>
      </c>
      <c r="N66">
        <v>0</v>
      </c>
      <c r="O66">
        <v>0</v>
      </c>
      <c r="P66">
        <v>-1</v>
      </c>
      <c r="Q66" s="28">
        <v>41808.227777777778</v>
      </c>
      <c r="R66" s="28">
        <v>41810.071527777778</v>
      </c>
      <c r="S66" t="s">
        <v>577</v>
      </c>
      <c r="T66" s="27">
        <v>41807</v>
      </c>
      <c r="V66">
        <v>2</v>
      </c>
      <c r="W66" t="s">
        <v>36</v>
      </c>
      <c r="X66" t="s">
        <v>279</v>
      </c>
      <c r="Y66">
        <v>0</v>
      </c>
      <c r="AB66" t="s">
        <v>237</v>
      </c>
      <c r="AH66">
        <v>0</v>
      </c>
      <c r="AN66" t="s">
        <v>238</v>
      </c>
      <c r="AO66">
        <v>2</v>
      </c>
      <c r="AP66" t="s">
        <v>239</v>
      </c>
      <c r="AQ66" s="27">
        <v>41809</v>
      </c>
      <c r="AR66" t="s">
        <v>240</v>
      </c>
      <c r="AS66">
        <v>1</v>
      </c>
      <c r="AT66" t="s">
        <v>239</v>
      </c>
      <c r="AU66" s="27">
        <v>41809</v>
      </c>
    </row>
    <row r="67" spans="1:47" x14ac:dyDescent="0.2">
      <c r="A67">
        <v>66</v>
      </c>
      <c r="B67" t="s">
        <v>578</v>
      </c>
      <c r="C67" t="s">
        <v>579</v>
      </c>
      <c r="D67" t="s">
        <v>580</v>
      </c>
      <c r="E67" s="27">
        <v>41726</v>
      </c>
      <c r="F67" t="s">
        <v>233</v>
      </c>
      <c r="G67" s="27">
        <v>33021</v>
      </c>
      <c r="H67">
        <v>25</v>
      </c>
      <c r="I67" t="s">
        <v>244</v>
      </c>
      <c r="J67" t="s">
        <v>245</v>
      </c>
      <c r="K67">
        <v>0</v>
      </c>
      <c r="L67">
        <v>10</v>
      </c>
      <c r="M67">
        <v>0</v>
      </c>
      <c r="N67">
        <v>0</v>
      </c>
      <c r="O67">
        <v>9</v>
      </c>
      <c r="P67">
        <v>-1</v>
      </c>
      <c r="Q67" s="28">
        <v>41725.428472222222</v>
      </c>
      <c r="R67" s="28">
        <v>41732.393750000003</v>
      </c>
      <c r="S67" t="s">
        <v>581</v>
      </c>
      <c r="T67" s="27">
        <v>41725</v>
      </c>
      <c r="V67">
        <v>1</v>
      </c>
      <c r="W67" t="s">
        <v>36</v>
      </c>
      <c r="X67" t="s">
        <v>279</v>
      </c>
      <c r="Y67">
        <v>1</v>
      </c>
      <c r="AA67" t="s">
        <v>582</v>
      </c>
      <c r="AB67" t="s">
        <v>32</v>
      </c>
      <c r="AC67">
        <v>0</v>
      </c>
      <c r="AD67" s="27">
        <v>41734</v>
      </c>
      <c r="AE67" t="s">
        <v>583</v>
      </c>
      <c r="AF67" s="27">
        <v>41734</v>
      </c>
      <c r="AG67" s="27">
        <v>41743</v>
      </c>
      <c r="AH67">
        <v>1</v>
      </c>
      <c r="AJ67" t="s">
        <v>582</v>
      </c>
      <c r="AK67" t="s">
        <v>312</v>
      </c>
      <c r="AL67" s="27">
        <v>41734</v>
      </c>
      <c r="AM67" t="s">
        <v>583</v>
      </c>
      <c r="AN67" t="s">
        <v>238</v>
      </c>
      <c r="AO67">
        <v>9</v>
      </c>
      <c r="AP67" t="s">
        <v>269</v>
      </c>
      <c r="AQ67" s="27">
        <v>41726</v>
      </c>
      <c r="AR67" t="s">
        <v>240</v>
      </c>
      <c r="AS67">
        <v>10</v>
      </c>
      <c r="AT67" t="s">
        <v>269</v>
      </c>
      <c r="AU67" s="27">
        <v>41726</v>
      </c>
    </row>
    <row r="68" spans="1:47" x14ac:dyDescent="0.2">
      <c r="A68">
        <v>67</v>
      </c>
      <c r="B68" t="s">
        <v>584</v>
      </c>
      <c r="C68" t="s">
        <v>585</v>
      </c>
      <c r="D68" t="s">
        <v>586</v>
      </c>
      <c r="E68" s="27">
        <v>41778</v>
      </c>
      <c r="F68" t="s">
        <v>233</v>
      </c>
      <c r="G68" s="27">
        <v>29605</v>
      </c>
      <c r="H68">
        <v>35</v>
      </c>
      <c r="I68" t="s">
        <v>244</v>
      </c>
      <c r="J68" t="s">
        <v>250</v>
      </c>
      <c r="K68">
        <v>1</v>
      </c>
      <c r="L68">
        <v>8</v>
      </c>
      <c r="M68">
        <v>0</v>
      </c>
      <c r="N68">
        <v>4</v>
      </c>
      <c r="O68">
        <v>13</v>
      </c>
      <c r="P68">
        <v>-1</v>
      </c>
      <c r="Q68" s="28">
        <v>41777.170138888891</v>
      </c>
      <c r="R68" s="28">
        <v>41778.074305555558</v>
      </c>
      <c r="S68" t="s">
        <v>587</v>
      </c>
      <c r="T68" s="27">
        <v>41777</v>
      </c>
      <c r="V68">
        <v>1</v>
      </c>
      <c r="W68" t="s">
        <v>32</v>
      </c>
      <c r="X68" t="s">
        <v>588</v>
      </c>
      <c r="Y68">
        <v>1</v>
      </c>
      <c r="AA68" t="s">
        <v>589</v>
      </c>
      <c r="AB68" t="s">
        <v>36</v>
      </c>
      <c r="AC68">
        <v>0</v>
      </c>
      <c r="AD68" s="27">
        <v>41787</v>
      </c>
      <c r="AE68" t="s">
        <v>590</v>
      </c>
      <c r="AF68" s="27">
        <v>41787</v>
      </c>
      <c r="AG68" s="27">
        <v>41788</v>
      </c>
      <c r="AH68">
        <v>1</v>
      </c>
      <c r="AJ68" t="s">
        <v>589</v>
      </c>
      <c r="AK68" t="s">
        <v>591</v>
      </c>
      <c r="AL68" s="27">
        <v>41787</v>
      </c>
      <c r="AM68" t="s">
        <v>590</v>
      </c>
      <c r="AN68" t="s">
        <v>238</v>
      </c>
      <c r="AO68">
        <v>3</v>
      </c>
      <c r="AP68" t="s">
        <v>239</v>
      </c>
      <c r="AQ68" s="27">
        <v>41778</v>
      </c>
      <c r="AR68" t="s">
        <v>240</v>
      </c>
      <c r="AS68">
        <v>8</v>
      </c>
      <c r="AT68" t="s">
        <v>269</v>
      </c>
      <c r="AU68" s="27">
        <v>41778</v>
      </c>
    </row>
    <row r="69" spans="1:47" x14ac:dyDescent="0.2">
      <c r="A69">
        <v>68</v>
      </c>
      <c r="B69" t="s">
        <v>592</v>
      </c>
      <c r="C69" t="s">
        <v>242</v>
      </c>
      <c r="D69" t="s">
        <v>593</v>
      </c>
      <c r="E69" s="27">
        <v>41488</v>
      </c>
      <c r="F69" t="s">
        <v>233</v>
      </c>
      <c r="G69" s="27">
        <v>24522</v>
      </c>
      <c r="H69">
        <v>49</v>
      </c>
      <c r="I69" t="s">
        <v>234</v>
      </c>
      <c r="J69" t="s">
        <v>245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 s="28">
        <v>41488.196527777778</v>
      </c>
      <c r="R69" s="28">
        <v>41488.354861111111</v>
      </c>
      <c r="S69" t="s">
        <v>594</v>
      </c>
      <c r="T69" s="27">
        <v>41488</v>
      </c>
      <c r="V69">
        <v>0</v>
      </c>
      <c r="W69" t="s">
        <v>36</v>
      </c>
      <c r="X69" t="s">
        <v>595</v>
      </c>
      <c r="Y69">
        <v>0</v>
      </c>
      <c r="AB69" t="s">
        <v>237</v>
      </c>
      <c r="AH69">
        <v>0</v>
      </c>
      <c r="AN69" t="s">
        <v>238</v>
      </c>
      <c r="AO69">
        <v>1</v>
      </c>
      <c r="AP69" t="s">
        <v>239</v>
      </c>
      <c r="AQ69" s="27">
        <v>41488</v>
      </c>
      <c r="AR69" t="s">
        <v>240</v>
      </c>
      <c r="AS69">
        <v>1</v>
      </c>
      <c r="AT69" t="s">
        <v>239</v>
      </c>
      <c r="AU69" s="27">
        <v>41488</v>
      </c>
    </row>
    <row r="70" spans="1:47" x14ac:dyDescent="0.2">
      <c r="A70">
        <v>69</v>
      </c>
      <c r="B70" t="s">
        <v>596</v>
      </c>
      <c r="C70" t="s">
        <v>414</v>
      </c>
      <c r="D70" t="s">
        <v>597</v>
      </c>
      <c r="E70" s="27">
        <v>41999</v>
      </c>
      <c r="F70" t="s">
        <v>233</v>
      </c>
      <c r="G70" s="27">
        <v>30009</v>
      </c>
      <c r="H70">
        <v>34</v>
      </c>
      <c r="I70" t="s">
        <v>244</v>
      </c>
      <c r="J70" t="s">
        <v>250</v>
      </c>
      <c r="K70">
        <v>0</v>
      </c>
      <c r="L70">
        <v>3</v>
      </c>
      <c r="M70">
        <v>0</v>
      </c>
      <c r="N70">
        <v>0</v>
      </c>
      <c r="O70">
        <v>4</v>
      </c>
      <c r="P70">
        <v>-59</v>
      </c>
      <c r="Q70" s="28">
        <v>41940.171527777777</v>
      </c>
      <c r="R70" s="28">
        <v>41991.412499999999</v>
      </c>
      <c r="S70" t="s">
        <v>598</v>
      </c>
      <c r="T70" s="27">
        <v>41940</v>
      </c>
      <c r="V70">
        <v>59</v>
      </c>
      <c r="W70" t="s">
        <v>36</v>
      </c>
      <c r="X70" t="s">
        <v>324</v>
      </c>
      <c r="Y70">
        <v>1</v>
      </c>
      <c r="AA70" t="s">
        <v>599</v>
      </c>
      <c r="AB70" t="s">
        <v>36</v>
      </c>
      <c r="AD70" s="27">
        <v>42256</v>
      </c>
      <c r="AE70" t="s">
        <v>600</v>
      </c>
      <c r="AH70">
        <v>0</v>
      </c>
      <c r="AN70" t="s">
        <v>238</v>
      </c>
      <c r="AO70">
        <v>2</v>
      </c>
      <c r="AP70" t="s">
        <v>239</v>
      </c>
      <c r="AQ70" s="27">
        <v>41999</v>
      </c>
      <c r="AR70" t="s">
        <v>240</v>
      </c>
      <c r="AS70">
        <v>3</v>
      </c>
      <c r="AT70" t="s">
        <v>239</v>
      </c>
      <c r="AU70" s="27">
        <v>41999</v>
      </c>
    </row>
    <row r="71" spans="1:47" x14ac:dyDescent="0.2">
      <c r="A71">
        <v>70</v>
      </c>
      <c r="B71" t="s">
        <v>601</v>
      </c>
      <c r="C71" t="s">
        <v>602</v>
      </c>
      <c r="D71" t="s">
        <v>603</v>
      </c>
      <c r="E71" s="27">
        <v>41388</v>
      </c>
      <c r="F71" t="s">
        <v>233</v>
      </c>
      <c r="G71" s="27">
        <v>31691</v>
      </c>
      <c r="H71">
        <v>29</v>
      </c>
      <c r="I71" t="s">
        <v>244</v>
      </c>
      <c r="J71" t="s">
        <v>250</v>
      </c>
      <c r="K71">
        <v>0</v>
      </c>
      <c r="L71">
        <v>4</v>
      </c>
      <c r="M71">
        <v>0</v>
      </c>
      <c r="N71">
        <v>0</v>
      </c>
      <c r="O71">
        <v>0</v>
      </c>
      <c r="P71">
        <v>0</v>
      </c>
      <c r="Q71" s="28">
        <v>41388.186111111114</v>
      </c>
      <c r="R71" s="28">
        <v>41388.347222222219</v>
      </c>
      <c r="S71" t="s">
        <v>604</v>
      </c>
      <c r="T71" s="27">
        <v>41387</v>
      </c>
      <c r="V71">
        <v>1</v>
      </c>
      <c r="W71" t="s">
        <v>32</v>
      </c>
      <c r="X71" t="s">
        <v>459</v>
      </c>
      <c r="Y71">
        <v>0</v>
      </c>
      <c r="AB71" t="s">
        <v>237</v>
      </c>
      <c r="AH71">
        <v>0</v>
      </c>
      <c r="AN71" t="s">
        <v>238</v>
      </c>
      <c r="AO71">
        <v>3</v>
      </c>
      <c r="AP71" t="s">
        <v>239</v>
      </c>
      <c r="AQ71" s="27">
        <v>41388</v>
      </c>
      <c r="AR71" t="s">
        <v>240</v>
      </c>
      <c r="AS71">
        <v>4</v>
      </c>
      <c r="AT71" t="s">
        <v>239</v>
      </c>
      <c r="AU71" s="27">
        <v>41388</v>
      </c>
    </row>
    <row r="72" spans="1:47" x14ac:dyDescent="0.2">
      <c r="A72">
        <v>71</v>
      </c>
      <c r="B72" t="s">
        <v>605</v>
      </c>
      <c r="C72" t="s">
        <v>400</v>
      </c>
      <c r="D72" t="s">
        <v>606</v>
      </c>
      <c r="E72" s="27">
        <v>41428</v>
      </c>
      <c r="F72" t="s">
        <v>233</v>
      </c>
      <c r="G72" s="27">
        <v>31623</v>
      </c>
      <c r="H72">
        <v>29</v>
      </c>
      <c r="I72" t="s">
        <v>244</v>
      </c>
      <c r="J72" t="s">
        <v>245</v>
      </c>
      <c r="K72">
        <v>0</v>
      </c>
      <c r="L72">
        <v>2</v>
      </c>
      <c r="M72">
        <v>0</v>
      </c>
      <c r="N72">
        <v>0</v>
      </c>
      <c r="O72">
        <v>1</v>
      </c>
      <c r="P72">
        <v>-24</v>
      </c>
      <c r="Q72" s="28">
        <v>41404.220833333333</v>
      </c>
      <c r="R72" s="28">
        <v>41404.321527777778</v>
      </c>
      <c r="S72" t="s">
        <v>607</v>
      </c>
      <c r="T72" s="27">
        <v>41404</v>
      </c>
      <c r="V72">
        <v>24</v>
      </c>
      <c r="W72" t="s">
        <v>32</v>
      </c>
      <c r="X72" t="s">
        <v>608</v>
      </c>
      <c r="Y72">
        <v>1</v>
      </c>
      <c r="AA72" t="s">
        <v>609</v>
      </c>
      <c r="AB72" t="s">
        <v>36</v>
      </c>
      <c r="AC72">
        <v>0</v>
      </c>
      <c r="AD72" s="27">
        <v>41869</v>
      </c>
      <c r="AE72" t="s">
        <v>263</v>
      </c>
      <c r="AF72" s="27">
        <v>41869</v>
      </c>
      <c r="AG72" s="27">
        <v>41869</v>
      </c>
      <c r="AH72">
        <v>0</v>
      </c>
      <c r="AN72" t="s">
        <v>238</v>
      </c>
      <c r="AO72">
        <v>2</v>
      </c>
      <c r="AP72" t="s">
        <v>239</v>
      </c>
      <c r="AQ72" s="27">
        <v>41428</v>
      </c>
      <c r="AR72" t="s">
        <v>240</v>
      </c>
      <c r="AS72">
        <v>2</v>
      </c>
      <c r="AT72" t="s">
        <v>239</v>
      </c>
      <c r="AU72" s="27">
        <v>41428</v>
      </c>
    </row>
    <row r="73" spans="1:47" x14ac:dyDescent="0.2">
      <c r="A73">
        <v>72</v>
      </c>
      <c r="B73" t="s">
        <v>610</v>
      </c>
      <c r="C73" t="s">
        <v>611</v>
      </c>
      <c r="D73" t="s">
        <v>612</v>
      </c>
      <c r="E73" s="27">
        <v>41596</v>
      </c>
      <c r="F73" t="s">
        <v>294</v>
      </c>
      <c r="G73" s="27">
        <v>32049</v>
      </c>
      <c r="H73">
        <v>28</v>
      </c>
      <c r="I73" t="s">
        <v>244</v>
      </c>
      <c r="J73" t="s">
        <v>22</v>
      </c>
      <c r="K73">
        <v>0</v>
      </c>
      <c r="L73">
        <v>2</v>
      </c>
      <c r="M73">
        <v>0</v>
      </c>
      <c r="N73">
        <v>0</v>
      </c>
      <c r="O73">
        <v>0</v>
      </c>
      <c r="P73">
        <v>-1</v>
      </c>
      <c r="Q73" s="28">
        <v>41595.404861111114</v>
      </c>
      <c r="R73" s="28">
        <v>41596.335416666669</v>
      </c>
      <c r="S73" t="s">
        <v>613</v>
      </c>
      <c r="T73" s="27">
        <v>41595</v>
      </c>
      <c r="V73">
        <v>1</v>
      </c>
      <c r="W73" t="s">
        <v>32</v>
      </c>
      <c r="X73" t="s">
        <v>359</v>
      </c>
      <c r="Y73">
        <v>0</v>
      </c>
      <c r="AB73" t="s">
        <v>237</v>
      </c>
      <c r="AH73">
        <v>0</v>
      </c>
      <c r="AN73" t="s">
        <v>238</v>
      </c>
      <c r="AO73">
        <v>2</v>
      </c>
      <c r="AP73" t="s">
        <v>239</v>
      </c>
      <c r="AQ73" s="27">
        <v>41596</v>
      </c>
      <c r="AR73" t="s">
        <v>240</v>
      </c>
      <c r="AS73">
        <v>2</v>
      </c>
      <c r="AT73" t="s">
        <v>239</v>
      </c>
      <c r="AU73" s="27">
        <v>41596</v>
      </c>
    </row>
    <row r="74" spans="1:47" x14ac:dyDescent="0.2">
      <c r="A74">
        <v>73</v>
      </c>
      <c r="B74" t="s">
        <v>614</v>
      </c>
      <c r="C74" t="s">
        <v>281</v>
      </c>
      <c r="D74" t="s">
        <v>615</v>
      </c>
      <c r="E74" s="27">
        <v>41917</v>
      </c>
      <c r="F74" t="s">
        <v>233</v>
      </c>
      <c r="G74" s="27">
        <v>23758</v>
      </c>
      <c r="H74">
        <v>51</v>
      </c>
      <c r="I74" t="s">
        <v>234</v>
      </c>
      <c r="J74" t="s">
        <v>245</v>
      </c>
      <c r="K74">
        <v>0</v>
      </c>
      <c r="L74">
        <v>2</v>
      </c>
      <c r="M74">
        <v>0</v>
      </c>
      <c r="N74">
        <v>0</v>
      </c>
      <c r="O74">
        <v>0</v>
      </c>
      <c r="P74">
        <v>-1</v>
      </c>
      <c r="Q74" s="28">
        <v>41916.48541666667</v>
      </c>
      <c r="R74" s="28">
        <v>41941.415277777778</v>
      </c>
      <c r="S74" t="s">
        <v>616</v>
      </c>
      <c r="T74" s="27">
        <v>41916</v>
      </c>
      <c r="V74">
        <v>1</v>
      </c>
      <c r="W74" t="s">
        <v>32</v>
      </c>
      <c r="X74" t="s">
        <v>359</v>
      </c>
      <c r="Y74">
        <v>0</v>
      </c>
      <c r="AB74" t="s">
        <v>237</v>
      </c>
      <c r="AH74">
        <v>0</v>
      </c>
      <c r="AN74" t="s">
        <v>238</v>
      </c>
      <c r="AO74">
        <v>1</v>
      </c>
      <c r="AP74" t="s">
        <v>239</v>
      </c>
      <c r="AQ74" s="27">
        <v>41917</v>
      </c>
      <c r="AR74" t="s">
        <v>240</v>
      </c>
      <c r="AS74">
        <v>2</v>
      </c>
      <c r="AT74" t="s">
        <v>239</v>
      </c>
      <c r="AU74" s="27">
        <v>41917</v>
      </c>
    </row>
    <row r="75" spans="1:47" x14ac:dyDescent="0.2">
      <c r="A75">
        <v>74</v>
      </c>
      <c r="B75" t="s">
        <v>617</v>
      </c>
      <c r="C75" t="s">
        <v>618</v>
      </c>
      <c r="D75" t="s">
        <v>619</v>
      </c>
      <c r="E75" s="27">
        <v>41793</v>
      </c>
      <c r="F75" t="s">
        <v>233</v>
      </c>
      <c r="G75" s="27">
        <v>33107</v>
      </c>
      <c r="H75">
        <v>25</v>
      </c>
      <c r="I75" t="s">
        <v>244</v>
      </c>
      <c r="J75" t="s">
        <v>245</v>
      </c>
      <c r="K75">
        <v>0</v>
      </c>
      <c r="L75">
        <v>3</v>
      </c>
      <c r="M75">
        <v>0</v>
      </c>
      <c r="N75">
        <v>0</v>
      </c>
      <c r="O75">
        <v>0</v>
      </c>
      <c r="P75">
        <v>0</v>
      </c>
      <c r="Q75" s="28">
        <v>41793.125</v>
      </c>
      <c r="R75" s="28">
        <v>41793.349305555559</v>
      </c>
      <c r="S75" t="s">
        <v>620</v>
      </c>
      <c r="T75" s="27">
        <v>41793</v>
      </c>
      <c r="V75">
        <v>0</v>
      </c>
      <c r="W75" t="s">
        <v>32</v>
      </c>
      <c r="X75" t="s">
        <v>261</v>
      </c>
      <c r="Y75">
        <v>0</v>
      </c>
      <c r="AB75" t="s">
        <v>237</v>
      </c>
      <c r="AH75">
        <v>0</v>
      </c>
      <c r="AN75" t="s">
        <v>238</v>
      </c>
      <c r="AO75">
        <v>3</v>
      </c>
      <c r="AP75" t="s">
        <v>239</v>
      </c>
      <c r="AQ75" s="27">
        <v>41793</v>
      </c>
      <c r="AR75" t="s">
        <v>240</v>
      </c>
      <c r="AS75">
        <v>3</v>
      </c>
      <c r="AT75" t="s">
        <v>239</v>
      </c>
      <c r="AU75" s="27">
        <v>41793</v>
      </c>
    </row>
    <row r="76" spans="1:47" x14ac:dyDescent="0.2">
      <c r="A76">
        <v>75</v>
      </c>
      <c r="B76" t="s">
        <v>621</v>
      </c>
      <c r="C76" t="s">
        <v>622</v>
      </c>
      <c r="D76" t="s">
        <v>623</v>
      </c>
      <c r="E76" s="27">
        <v>41396</v>
      </c>
      <c r="F76" t="s">
        <v>233</v>
      </c>
      <c r="G76" s="27">
        <v>24593</v>
      </c>
      <c r="H76">
        <v>48</v>
      </c>
      <c r="I76" t="s">
        <v>234</v>
      </c>
      <c r="J76" t="s">
        <v>245</v>
      </c>
      <c r="K76">
        <v>0</v>
      </c>
      <c r="L76">
        <v>6</v>
      </c>
      <c r="M76">
        <v>0</v>
      </c>
      <c r="N76">
        <v>0</v>
      </c>
      <c r="O76">
        <v>20</v>
      </c>
      <c r="P76">
        <v>302</v>
      </c>
      <c r="Q76" s="28">
        <v>41698.47152777778</v>
      </c>
      <c r="R76" s="28">
        <v>41709.115277777775</v>
      </c>
      <c r="S76" t="s">
        <v>624</v>
      </c>
      <c r="U76" s="27">
        <v>40834</v>
      </c>
      <c r="V76">
        <v>562</v>
      </c>
      <c r="W76" t="s">
        <v>32</v>
      </c>
      <c r="X76" t="s">
        <v>274</v>
      </c>
      <c r="Y76">
        <v>1</v>
      </c>
      <c r="AA76" t="s">
        <v>625</v>
      </c>
      <c r="AB76" t="s">
        <v>36</v>
      </c>
      <c r="AD76" s="27">
        <v>41671</v>
      </c>
      <c r="AE76" t="s">
        <v>626</v>
      </c>
      <c r="AH76">
        <v>0</v>
      </c>
      <c r="AN76" t="s">
        <v>238</v>
      </c>
      <c r="AO76">
        <v>4</v>
      </c>
      <c r="AP76" t="s">
        <v>239</v>
      </c>
      <c r="AQ76" s="27">
        <v>41396</v>
      </c>
      <c r="AR76" t="s">
        <v>240</v>
      </c>
      <c r="AS76">
        <v>6</v>
      </c>
      <c r="AT76" t="s">
        <v>246</v>
      </c>
      <c r="AU76" s="27">
        <v>41396</v>
      </c>
    </row>
    <row r="77" spans="1:47" x14ac:dyDescent="0.2">
      <c r="A77">
        <v>76</v>
      </c>
      <c r="B77" t="s">
        <v>627</v>
      </c>
      <c r="C77" t="s">
        <v>628</v>
      </c>
      <c r="D77" t="s">
        <v>629</v>
      </c>
      <c r="E77" s="27">
        <v>41936</v>
      </c>
      <c r="F77" t="s">
        <v>233</v>
      </c>
      <c r="G77" s="27">
        <v>30315</v>
      </c>
      <c r="H77">
        <v>33</v>
      </c>
      <c r="I77" t="s">
        <v>244</v>
      </c>
      <c r="J77" t="s">
        <v>245</v>
      </c>
      <c r="K77">
        <v>0</v>
      </c>
      <c r="L77">
        <v>9</v>
      </c>
      <c r="M77">
        <v>0</v>
      </c>
      <c r="N77">
        <v>0</v>
      </c>
      <c r="O77">
        <v>1</v>
      </c>
      <c r="P77">
        <v>0</v>
      </c>
      <c r="Q77" s="28">
        <v>41936.23333333333</v>
      </c>
      <c r="R77" s="28">
        <v>41937.138194444444</v>
      </c>
      <c r="S77" t="s">
        <v>630</v>
      </c>
      <c r="T77" s="27">
        <v>41936</v>
      </c>
      <c r="V77">
        <v>0</v>
      </c>
      <c r="W77" t="s">
        <v>32</v>
      </c>
      <c r="X77" t="s">
        <v>631</v>
      </c>
      <c r="Y77">
        <v>0</v>
      </c>
      <c r="AB77" t="s">
        <v>237</v>
      </c>
      <c r="AH77">
        <v>0</v>
      </c>
      <c r="AN77" t="s">
        <v>238</v>
      </c>
      <c r="AO77">
        <v>10</v>
      </c>
      <c r="AP77" t="s">
        <v>269</v>
      </c>
      <c r="AQ77" s="27">
        <v>41936</v>
      </c>
      <c r="AR77" t="s">
        <v>240</v>
      </c>
      <c r="AS77">
        <v>9</v>
      </c>
      <c r="AT77" t="s">
        <v>269</v>
      </c>
      <c r="AU77" s="27">
        <v>41936</v>
      </c>
    </row>
    <row r="78" spans="1:47" x14ac:dyDescent="0.2">
      <c r="A78">
        <v>77</v>
      </c>
      <c r="B78" t="s">
        <v>632</v>
      </c>
      <c r="C78" t="s">
        <v>633</v>
      </c>
      <c r="D78" t="s">
        <v>634</v>
      </c>
      <c r="E78" s="27">
        <v>41661</v>
      </c>
      <c r="F78" t="s">
        <v>294</v>
      </c>
      <c r="G78" s="27">
        <v>19221</v>
      </c>
      <c r="H78">
        <v>63</v>
      </c>
      <c r="I78" t="s">
        <v>234</v>
      </c>
      <c r="J78" t="s">
        <v>353</v>
      </c>
      <c r="K78">
        <v>0</v>
      </c>
      <c r="L78">
        <v>1</v>
      </c>
      <c r="M78">
        <v>0</v>
      </c>
      <c r="N78">
        <v>0</v>
      </c>
      <c r="O78">
        <v>1</v>
      </c>
      <c r="P78">
        <v>-219</v>
      </c>
      <c r="Q78" s="28">
        <v>41442.169444444444</v>
      </c>
      <c r="R78" s="28">
        <v>41450.354861111111</v>
      </c>
      <c r="S78" t="s">
        <v>635</v>
      </c>
      <c r="U78" s="27">
        <v>41442</v>
      </c>
      <c r="V78">
        <v>219</v>
      </c>
      <c r="W78" t="s">
        <v>32</v>
      </c>
      <c r="X78" t="s">
        <v>274</v>
      </c>
      <c r="Y78">
        <v>0</v>
      </c>
      <c r="AB78" t="s">
        <v>237</v>
      </c>
      <c r="AH78">
        <v>0</v>
      </c>
      <c r="AN78" t="s">
        <v>238</v>
      </c>
      <c r="AO78">
        <v>1</v>
      </c>
      <c r="AP78" t="s">
        <v>239</v>
      </c>
      <c r="AQ78" s="27">
        <v>41661</v>
      </c>
      <c r="AR78" t="s">
        <v>240</v>
      </c>
      <c r="AS78">
        <v>1</v>
      </c>
      <c r="AT78" t="s">
        <v>239</v>
      </c>
      <c r="AU78" s="27">
        <v>41661</v>
      </c>
    </row>
    <row r="79" spans="1:47" x14ac:dyDescent="0.2">
      <c r="A79">
        <v>78</v>
      </c>
      <c r="B79" t="s">
        <v>636</v>
      </c>
      <c r="C79" t="s">
        <v>637</v>
      </c>
      <c r="D79" t="s">
        <v>638</v>
      </c>
      <c r="E79" s="27">
        <v>41946</v>
      </c>
      <c r="F79" t="s">
        <v>233</v>
      </c>
      <c r="G79" s="27">
        <v>31252</v>
      </c>
      <c r="H79">
        <v>30</v>
      </c>
      <c r="I79" t="s">
        <v>244</v>
      </c>
      <c r="J79" t="s">
        <v>250</v>
      </c>
      <c r="K79">
        <v>0</v>
      </c>
      <c r="L79">
        <v>6</v>
      </c>
      <c r="M79">
        <v>0</v>
      </c>
      <c r="N79">
        <v>1</v>
      </c>
      <c r="O79">
        <v>3</v>
      </c>
      <c r="P79">
        <v>-1</v>
      </c>
      <c r="Q79" s="28">
        <v>41945.494444444441</v>
      </c>
      <c r="R79" s="28">
        <v>41947.104861111111</v>
      </c>
      <c r="S79" t="s">
        <v>639</v>
      </c>
      <c r="T79" s="27">
        <v>41945</v>
      </c>
      <c r="V79">
        <v>1</v>
      </c>
      <c r="W79" t="s">
        <v>32</v>
      </c>
      <c r="X79" t="s">
        <v>261</v>
      </c>
      <c r="Y79">
        <v>0</v>
      </c>
      <c r="AB79" t="s">
        <v>237</v>
      </c>
      <c r="AH79">
        <v>0</v>
      </c>
      <c r="AN79" t="s">
        <v>238</v>
      </c>
      <c r="AO79">
        <v>4</v>
      </c>
      <c r="AP79" t="s">
        <v>239</v>
      </c>
      <c r="AQ79" s="27">
        <v>41946</v>
      </c>
      <c r="AR79" t="s">
        <v>240</v>
      </c>
      <c r="AS79">
        <v>6</v>
      </c>
      <c r="AT79" t="s">
        <v>246</v>
      </c>
      <c r="AU79" s="27">
        <v>41946</v>
      </c>
    </row>
    <row r="80" spans="1:47" x14ac:dyDescent="0.2">
      <c r="A80">
        <v>79</v>
      </c>
      <c r="B80" t="s">
        <v>640</v>
      </c>
      <c r="C80" t="s">
        <v>641</v>
      </c>
      <c r="D80" t="s">
        <v>387</v>
      </c>
      <c r="E80" s="27">
        <v>41351</v>
      </c>
      <c r="F80" t="s">
        <v>233</v>
      </c>
      <c r="G80" s="27">
        <v>30949</v>
      </c>
      <c r="H80">
        <v>31</v>
      </c>
      <c r="I80" t="s">
        <v>244</v>
      </c>
      <c r="J80" t="s">
        <v>250</v>
      </c>
      <c r="K80">
        <v>0</v>
      </c>
      <c r="L80">
        <v>5</v>
      </c>
      <c r="M80">
        <v>0</v>
      </c>
      <c r="N80">
        <v>1</v>
      </c>
      <c r="O80">
        <v>15</v>
      </c>
      <c r="P80">
        <v>-1</v>
      </c>
      <c r="Q80" s="28">
        <v>41350.376388888886</v>
      </c>
      <c r="R80" s="28">
        <v>41486.349305555559</v>
      </c>
      <c r="S80" t="s">
        <v>642</v>
      </c>
      <c r="T80" s="27">
        <v>41350</v>
      </c>
      <c r="V80">
        <v>1</v>
      </c>
      <c r="W80" t="s">
        <v>32</v>
      </c>
      <c r="X80" t="s">
        <v>643</v>
      </c>
      <c r="Y80">
        <v>1</v>
      </c>
      <c r="AA80" t="s">
        <v>644</v>
      </c>
      <c r="AB80" t="s">
        <v>36</v>
      </c>
      <c r="AD80" s="27">
        <v>42428</v>
      </c>
      <c r="AE80" t="s">
        <v>392</v>
      </c>
      <c r="AH80">
        <v>0</v>
      </c>
      <c r="AN80" t="s">
        <v>238</v>
      </c>
      <c r="AO80">
        <v>7</v>
      </c>
      <c r="AP80" t="s">
        <v>246</v>
      </c>
      <c r="AQ80" s="27">
        <v>41351</v>
      </c>
      <c r="AR80" t="s">
        <v>240</v>
      </c>
      <c r="AS80">
        <v>5</v>
      </c>
      <c r="AT80" t="s">
        <v>246</v>
      </c>
      <c r="AU80" s="27">
        <v>41351</v>
      </c>
    </row>
    <row r="81" spans="1:47" x14ac:dyDescent="0.2">
      <c r="A81">
        <v>80</v>
      </c>
      <c r="B81" t="s">
        <v>645</v>
      </c>
      <c r="C81" t="s">
        <v>646</v>
      </c>
      <c r="D81" t="s">
        <v>647</v>
      </c>
      <c r="E81" s="27">
        <v>41535</v>
      </c>
      <c r="F81" t="s">
        <v>233</v>
      </c>
      <c r="G81" s="27">
        <v>33518</v>
      </c>
      <c r="H81">
        <v>24</v>
      </c>
      <c r="I81" t="s">
        <v>259</v>
      </c>
      <c r="J81" t="s">
        <v>250</v>
      </c>
      <c r="K81">
        <v>0</v>
      </c>
      <c r="L81">
        <v>4</v>
      </c>
      <c r="M81">
        <v>0</v>
      </c>
      <c r="N81">
        <v>0</v>
      </c>
      <c r="O81">
        <v>2</v>
      </c>
      <c r="P81">
        <v>-1</v>
      </c>
      <c r="Q81" s="28">
        <v>41534.304861111108</v>
      </c>
      <c r="R81" s="28">
        <v>41536.177777777775</v>
      </c>
      <c r="S81" t="s">
        <v>648</v>
      </c>
      <c r="T81" s="27">
        <v>41534</v>
      </c>
      <c r="V81">
        <v>1</v>
      </c>
      <c r="W81" t="s">
        <v>32</v>
      </c>
      <c r="X81" t="s">
        <v>649</v>
      </c>
      <c r="Y81">
        <v>1</v>
      </c>
      <c r="AA81" t="s">
        <v>650</v>
      </c>
      <c r="AB81" t="s">
        <v>36</v>
      </c>
      <c r="AC81">
        <v>1</v>
      </c>
      <c r="AD81" s="27">
        <v>42110</v>
      </c>
      <c r="AE81" t="s">
        <v>412</v>
      </c>
      <c r="AF81" s="27">
        <v>42111</v>
      </c>
      <c r="AG81" s="27">
        <v>42111</v>
      </c>
      <c r="AH81">
        <v>0</v>
      </c>
      <c r="AN81" t="s">
        <v>238</v>
      </c>
      <c r="AO81">
        <v>4</v>
      </c>
      <c r="AP81" t="s">
        <v>239</v>
      </c>
      <c r="AQ81" s="27">
        <v>41535</v>
      </c>
      <c r="AR81" t="s">
        <v>240</v>
      </c>
      <c r="AS81">
        <v>4</v>
      </c>
      <c r="AT81" t="s">
        <v>239</v>
      </c>
      <c r="AU81" s="27">
        <v>41535</v>
      </c>
    </row>
    <row r="82" spans="1:47" x14ac:dyDescent="0.2">
      <c r="A82">
        <v>81</v>
      </c>
      <c r="B82" t="s">
        <v>651</v>
      </c>
      <c r="C82" t="s">
        <v>652</v>
      </c>
      <c r="D82" t="s">
        <v>653</v>
      </c>
      <c r="E82" s="27">
        <v>41951</v>
      </c>
      <c r="F82" t="s">
        <v>233</v>
      </c>
      <c r="G82" s="27">
        <v>32268</v>
      </c>
      <c r="H82">
        <v>27</v>
      </c>
      <c r="I82" t="s">
        <v>244</v>
      </c>
      <c r="J82" t="s">
        <v>250</v>
      </c>
      <c r="K82">
        <v>0</v>
      </c>
      <c r="L82">
        <v>5</v>
      </c>
      <c r="M82">
        <v>0</v>
      </c>
      <c r="N82">
        <v>0</v>
      </c>
      <c r="O82">
        <v>0</v>
      </c>
      <c r="P82">
        <v>-1</v>
      </c>
      <c r="Q82" s="28">
        <v>41950.380555555559</v>
      </c>
      <c r="R82" s="28">
        <v>41951.320138888892</v>
      </c>
      <c r="S82" t="s">
        <v>654</v>
      </c>
      <c r="T82" s="27">
        <v>41950</v>
      </c>
      <c r="V82">
        <v>1</v>
      </c>
      <c r="W82" t="s">
        <v>32</v>
      </c>
      <c r="X82" t="s">
        <v>348</v>
      </c>
      <c r="Y82">
        <v>0</v>
      </c>
      <c r="AB82" t="s">
        <v>237</v>
      </c>
      <c r="AH82">
        <v>0</v>
      </c>
      <c r="AN82" t="s">
        <v>238</v>
      </c>
      <c r="AO82">
        <v>3</v>
      </c>
      <c r="AP82" t="s">
        <v>239</v>
      </c>
      <c r="AQ82" s="27">
        <v>41951</v>
      </c>
      <c r="AR82" t="s">
        <v>240</v>
      </c>
      <c r="AS82">
        <v>5</v>
      </c>
      <c r="AT82" t="s">
        <v>246</v>
      </c>
      <c r="AU82" s="27">
        <v>41951</v>
      </c>
    </row>
    <row r="83" spans="1:47" x14ac:dyDescent="0.2">
      <c r="A83">
        <v>82</v>
      </c>
      <c r="B83" t="s">
        <v>655</v>
      </c>
      <c r="C83" t="s">
        <v>656</v>
      </c>
      <c r="D83" t="s">
        <v>381</v>
      </c>
      <c r="E83" s="27">
        <v>41850</v>
      </c>
      <c r="F83" t="s">
        <v>233</v>
      </c>
      <c r="G83" s="27">
        <v>30659</v>
      </c>
      <c r="H83">
        <v>32</v>
      </c>
      <c r="I83" t="s">
        <v>244</v>
      </c>
      <c r="J83" t="s">
        <v>245</v>
      </c>
      <c r="K83">
        <v>0</v>
      </c>
      <c r="L83">
        <v>8</v>
      </c>
      <c r="M83">
        <v>0</v>
      </c>
      <c r="N83">
        <v>0</v>
      </c>
      <c r="O83">
        <v>3</v>
      </c>
      <c r="P83">
        <v>-1</v>
      </c>
      <c r="Q83" s="28">
        <v>41849.271527777775</v>
      </c>
      <c r="R83" s="28">
        <v>41850.34375</v>
      </c>
      <c r="S83" t="s">
        <v>657</v>
      </c>
      <c r="T83" s="27">
        <v>41849</v>
      </c>
      <c r="V83">
        <v>1</v>
      </c>
      <c r="W83" t="s">
        <v>32</v>
      </c>
      <c r="X83" t="s">
        <v>459</v>
      </c>
      <c r="Y83">
        <v>0</v>
      </c>
      <c r="AB83" t="s">
        <v>237</v>
      </c>
      <c r="AH83">
        <v>0</v>
      </c>
      <c r="AN83" t="s">
        <v>238</v>
      </c>
      <c r="AO83">
        <v>2</v>
      </c>
      <c r="AP83" t="s">
        <v>239</v>
      </c>
      <c r="AQ83" s="27">
        <v>41850</v>
      </c>
      <c r="AR83" t="s">
        <v>240</v>
      </c>
      <c r="AS83">
        <v>8</v>
      </c>
      <c r="AT83" t="s">
        <v>269</v>
      </c>
      <c r="AU83" s="27">
        <v>41850</v>
      </c>
    </row>
    <row r="84" spans="1:47" x14ac:dyDescent="0.2">
      <c r="A84">
        <v>83</v>
      </c>
      <c r="B84" t="s">
        <v>658</v>
      </c>
      <c r="C84" t="s">
        <v>659</v>
      </c>
      <c r="D84" t="s">
        <v>660</v>
      </c>
      <c r="E84" s="27">
        <v>41294</v>
      </c>
      <c r="F84" t="s">
        <v>233</v>
      </c>
      <c r="G84" s="27">
        <v>31423</v>
      </c>
      <c r="H84">
        <v>30</v>
      </c>
      <c r="I84" t="s">
        <v>244</v>
      </c>
      <c r="J84" t="s">
        <v>353</v>
      </c>
      <c r="K84">
        <v>0</v>
      </c>
      <c r="L84">
        <v>7</v>
      </c>
      <c r="M84">
        <v>0</v>
      </c>
      <c r="N84">
        <v>0</v>
      </c>
      <c r="O84">
        <v>0</v>
      </c>
      <c r="P84">
        <v>0</v>
      </c>
      <c r="Q84" s="28">
        <v>41294.118055555555</v>
      </c>
      <c r="R84" s="28">
        <v>41317.386111111111</v>
      </c>
      <c r="S84" t="s">
        <v>661</v>
      </c>
      <c r="T84" s="27">
        <v>41294</v>
      </c>
      <c r="V84">
        <v>0</v>
      </c>
      <c r="W84" t="s">
        <v>36</v>
      </c>
      <c r="X84" t="s">
        <v>412</v>
      </c>
      <c r="Y84">
        <v>0</v>
      </c>
      <c r="AB84" t="s">
        <v>237</v>
      </c>
      <c r="AH84">
        <v>0</v>
      </c>
      <c r="AN84" t="s">
        <v>238</v>
      </c>
      <c r="AO84">
        <v>3</v>
      </c>
      <c r="AP84" t="s">
        <v>239</v>
      </c>
      <c r="AQ84" s="27">
        <v>41294</v>
      </c>
      <c r="AR84" t="s">
        <v>240</v>
      </c>
      <c r="AS84">
        <v>7</v>
      </c>
      <c r="AT84" t="s">
        <v>246</v>
      </c>
      <c r="AU84" s="27">
        <v>41294</v>
      </c>
    </row>
    <row r="85" spans="1:47" x14ac:dyDescent="0.2">
      <c r="A85">
        <v>84</v>
      </c>
      <c r="B85" t="s">
        <v>662</v>
      </c>
      <c r="C85" t="s">
        <v>663</v>
      </c>
      <c r="D85" t="s">
        <v>664</v>
      </c>
      <c r="E85" s="27">
        <v>41513</v>
      </c>
      <c r="F85" t="s">
        <v>233</v>
      </c>
      <c r="G85" s="27">
        <v>24495</v>
      </c>
      <c r="H85">
        <v>49</v>
      </c>
      <c r="I85" t="s">
        <v>234</v>
      </c>
      <c r="J85" t="s">
        <v>250</v>
      </c>
      <c r="K85">
        <v>0</v>
      </c>
      <c r="L85">
        <v>1</v>
      </c>
      <c r="M85">
        <v>0</v>
      </c>
      <c r="N85">
        <v>0</v>
      </c>
      <c r="O85">
        <v>4</v>
      </c>
      <c r="P85">
        <v>-1</v>
      </c>
      <c r="Q85" s="28">
        <v>41512.386111111111</v>
      </c>
      <c r="R85" s="28">
        <v>41513.289583333331</v>
      </c>
      <c r="S85" t="s">
        <v>665</v>
      </c>
      <c r="T85" s="27">
        <v>41512</v>
      </c>
      <c r="V85">
        <v>1</v>
      </c>
      <c r="W85" t="s">
        <v>36</v>
      </c>
      <c r="X85" t="s">
        <v>279</v>
      </c>
      <c r="Y85">
        <v>0</v>
      </c>
      <c r="AB85" t="s">
        <v>237</v>
      </c>
      <c r="AH85">
        <v>0</v>
      </c>
      <c r="AN85" t="s">
        <v>238</v>
      </c>
      <c r="AO85">
        <v>1</v>
      </c>
      <c r="AP85" t="s">
        <v>239</v>
      </c>
      <c r="AQ85" s="27">
        <v>41513</v>
      </c>
      <c r="AR85" t="s">
        <v>240</v>
      </c>
      <c r="AS85">
        <v>1</v>
      </c>
      <c r="AT85" t="s">
        <v>239</v>
      </c>
      <c r="AU85" s="27">
        <v>41513</v>
      </c>
    </row>
    <row r="86" spans="1:47" x14ac:dyDescent="0.2">
      <c r="A86">
        <v>85</v>
      </c>
      <c r="B86" t="s">
        <v>666</v>
      </c>
      <c r="C86" t="s">
        <v>524</v>
      </c>
      <c r="D86" t="s">
        <v>667</v>
      </c>
      <c r="E86" s="27">
        <v>41422</v>
      </c>
      <c r="F86" t="s">
        <v>233</v>
      </c>
      <c r="G86" s="27">
        <v>22987</v>
      </c>
      <c r="H86">
        <v>53</v>
      </c>
      <c r="I86" t="s">
        <v>234</v>
      </c>
      <c r="J86" t="s">
        <v>245</v>
      </c>
      <c r="K86">
        <v>0</v>
      </c>
      <c r="L86">
        <v>5</v>
      </c>
      <c r="M86">
        <v>0</v>
      </c>
      <c r="N86">
        <v>0</v>
      </c>
      <c r="O86">
        <v>8</v>
      </c>
      <c r="P86">
        <v>-13</v>
      </c>
      <c r="Q86" s="28">
        <v>41409.35833333333</v>
      </c>
      <c r="R86" s="28">
        <v>41422.42083333333</v>
      </c>
      <c r="S86" t="s">
        <v>668</v>
      </c>
      <c r="U86" s="27">
        <v>41409</v>
      </c>
      <c r="V86">
        <v>13</v>
      </c>
      <c r="W86" t="s">
        <v>32</v>
      </c>
      <c r="X86" t="s">
        <v>274</v>
      </c>
      <c r="Y86">
        <v>0</v>
      </c>
      <c r="AB86" t="s">
        <v>237</v>
      </c>
      <c r="AH86">
        <v>0</v>
      </c>
      <c r="AN86" t="s">
        <v>238</v>
      </c>
      <c r="AO86">
        <v>2</v>
      </c>
      <c r="AP86" t="s">
        <v>239</v>
      </c>
      <c r="AQ86" s="27">
        <v>41422</v>
      </c>
      <c r="AR86" t="s">
        <v>240</v>
      </c>
      <c r="AS86">
        <v>5</v>
      </c>
      <c r="AT86" t="s">
        <v>246</v>
      </c>
      <c r="AU86" s="27">
        <v>41422</v>
      </c>
    </row>
    <row r="87" spans="1:47" x14ac:dyDescent="0.2">
      <c r="A87">
        <v>86</v>
      </c>
      <c r="B87" t="s">
        <v>669</v>
      </c>
      <c r="C87" t="s">
        <v>670</v>
      </c>
      <c r="D87" t="s">
        <v>671</v>
      </c>
      <c r="E87" s="27">
        <v>41976</v>
      </c>
      <c r="F87" t="s">
        <v>294</v>
      </c>
      <c r="G87" s="27">
        <v>30847</v>
      </c>
      <c r="H87">
        <v>31</v>
      </c>
      <c r="I87" t="s">
        <v>244</v>
      </c>
      <c r="J87" t="s">
        <v>353</v>
      </c>
      <c r="K87">
        <v>0</v>
      </c>
      <c r="L87">
        <v>1</v>
      </c>
      <c r="M87">
        <v>0</v>
      </c>
      <c r="N87">
        <v>0</v>
      </c>
      <c r="O87">
        <v>0</v>
      </c>
      <c r="P87">
        <v>-1</v>
      </c>
      <c r="Q87" s="28">
        <v>41975.156944444447</v>
      </c>
      <c r="R87" s="28">
        <v>41975.35</v>
      </c>
      <c r="S87" t="s">
        <v>672</v>
      </c>
      <c r="T87" s="27">
        <v>41975</v>
      </c>
      <c r="V87">
        <v>1</v>
      </c>
      <c r="W87" t="s">
        <v>36</v>
      </c>
      <c r="X87" t="s">
        <v>279</v>
      </c>
      <c r="Y87">
        <v>0</v>
      </c>
      <c r="AB87" t="s">
        <v>237</v>
      </c>
      <c r="AH87">
        <v>0</v>
      </c>
      <c r="AN87" t="s">
        <v>238</v>
      </c>
      <c r="AO87">
        <v>1</v>
      </c>
      <c r="AP87" t="s">
        <v>239</v>
      </c>
      <c r="AQ87" s="27">
        <v>41976</v>
      </c>
      <c r="AR87" t="s">
        <v>240</v>
      </c>
      <c r="AS87">
        <v>1</v>
      </c>
      <c r="AT87" t="s">
        <v>239</v>
      </c>
      <c r="AU87" s="27">
        <v>41976</v>
      </c>
    </row>
    <row r="88" spans="1:47" x14ac:dyDescent="0.2">
      <c r="A88">
        <v>87</v>
      </c>
      <c r="B88" t="s">
        <v>673</v>
      </c>
      <c r="C88" t="s">
        <v>674</v>
      </c>
      <c r="D88" t="s">
        <v>675</v>
      </c>
      <c r="E88" s="27">
        <v>41316</v>
      </c>
      <c r="F88" t="s">
        <v>233</v>
      </c>
      <c r="G88" s="27">
        <v>29376</v>
      </c>
      <c r="H88">
        <v>35</v>
      </c>
      <c r="I88" t="s">
        <v>244</v>
      </c>
      <c r="J88" t="s">
        <v>250</v>
      </c>
      <c r="K88">
        <v>0</v>
      </c>
      <c r="L88">
        <v>3</v>
      </c>
      <c r="M88">
        <v>0</v>
      </c>
      <c r="N88">
        <v>0</v>
      </c>
      <c r="O88">
        <v>5</v>
      </c>
      <c r="P88">
        <v>-1</v>
      </c>
      <c r="Q88" s="28">
        <v>41315.322222222225</v>
      </c>
      <c r="R88" s="28">
        <v>41316.294444444444</v>
      </c>
      <c r="S88" t="s">
        <v>676</v>
      </c>
      <c r="T88" s="27">
        <v>41315</v>
      </c>
      <c r="V88">
        <v>1</v>
      </c>
      <c r="W88" t="s">
        <v>32</v>
      </c>
      <c r="X88" t="s">
        <v>364</v>
      </c>
      <c r="Y88">
        <v>0</v>
      </c>
      <c r="AB88" t="s">
        <v>237</v>
      </c>
      <c r="AH88">
        <v>0</v>
      </c>
      <c r="AN88" t="s">
        <v>238</v>
      </c>
      <c r="AO88">
        <v>2</v>
      </c>
      <c r="AP88" t="s">
        <v>239</v>
      </c>
      <c r="AQ88" s="27">
        <v>41316</v>
      </c>
      <c r="AR88" t="s">
        <v>240</v>
      </c>
      <c r="AS88">
        <v>3</v>
      </c>
      <c r="AT88" t="s">
        <v>239</v>
      </c>
      <c r="AU88" s="27">
        <v>41316</v>
      </c>
    </row>
    <row r="89" spans="1:47" x14ac:dyDescent="0.2">
      <c r="A89">
        <v>88</v>
      </c>
      <c r="B89" t="s">
        <v>677</v>
      </c>
      <c r="C89" t="s">
        <v>678</v>
      </c>
      <c r="D89" t="s">
        <v>679</v>
      </c>
      <c r="E89" s="27">
        <v>41435</v>
      </c>
      <c r="F89" t="s">
        <v>233</v>
      </c>
      <c r="G89" s="27">
        <v>19458</v>
      </c>
      <c r="H89">
        <v>63</v>
      </c>
      <c r="I89" t="s">
        <v>234</v>
      </c>
      <c r="J89" t="s">
        <v>250</v>
      </c>
      <c r="K89">
        <v>0</v>
      </c>
      <c r="L89">
        <v>7</v>
      </c>
      <c r="M89">
        <v>0</v>
      </c>
      <c r="N89">
        <v>0</v>
      </c>
      <c r="O89">
        <v>10</v>
      </c>
      <c r="P89">
        <v>-38</v>
      </c>
      <c r="Q89" s="28">
        <v>41397.388194444444</v>
      </c>
      <c r="R89" s="28">
        <v>41433.223611111112</v>
      </c>
      <c r="S89" t="s">
        <v>680</v>
      </c>
      <c r="T89" s="27">
        <v>40529</v>
      </c>
      <c r="V89">
        <v>906</v>
      </c>
      <c r="W89" t="s">
        <v>36</v>
      </c>
      <c r="X89" t="s">
        <v>681</v>
      </c>
      <c r="Y89">
        <v>1</v>
      </c>
      <c r="AA89" t="s">
        <v>682</v>
      </c>
      <c r="AB89" t="s">
        <v>36</v>
      </c>
      <c r="AD89" s="27">
        <v>41479</v>
      </c>
      <c r="AE89" t="s">
        <v>404</v>
      </c>
      <c r="AH89">
        <v>0</v>
      </c>
      <c r="AN89" t="s">
        <v>238</v>
      </c>
      <c r="AO89">
        <v>5</v>
      </c>
      <c r="AP89" t="s">
        <v>246</v>
      </c>
      <c r="AQ89" s="27">
        <v>41435</v>
      </c>
      <c r="AR89" t="s">
        <v>240</v>
      </c>
      <c r="AS89">
        <v>7</v>
      </c>
      <c r="AT89" t="s">
        <v>246</v>
      </c>
      <c r="AU89" s="27">
        <v>41435</v>
      </c>
    </row>
    <row r="90" spans="1:47" x14ac:dyDescent="0.2">
      <c r="A90">
        <v>89</v>
      </c>
      <c r="B90" t="s">
        <v>683</v>
      </c>
      <c r="C90" t="s">
        <v>684</v>
      </c>
      <c r="D90" t="s">
        <v>685</v>
      </c>
      <c r="E90" s="27">
        <v>41743</v>
      </c>
      <c r="F90" t="s">
        <v>233</v>
      </c>
      <c r="G90" s="27">
        <v>30193</v>
      </c>
      <c r="H90">
        <v>33</v>
      </c>
      <c r="I90" t="s">
        <v>244</v>
      </c>
      <c r="J90" t="s">
        <v>250</v>
      </c>
      <c r="K90">
        <v>0</v>
      </c>
      <c r="L90">
        <v>1</v>
      </c>
      <c r="M90">
        <v>0</v>
      </c>
      <c r="N90">
        <v>0</v>
      </c>
      <c r="O90">
        <v>2</v>
      </c>
      <c r="P90">
        <v>-1</v>
      </c>
      <c r="Q90" s="28">
        <v>41742.326388888891</v>
      </c>
      <c r="R90" s="28">
        <v>41743.066666666666</v>
      </c>
      <c r="S90" t="s">
        <v>686</v>
      </c>
      <c r="T90" s="27">
        <v>41742</v>
      </c>
      <c r="V90">
        <v>1</v>
      </c>
      <c r="W90" t="s">
        <v>32</v>
      </c>
      <c r="X90" t="s">
        <v>583</v>
      </c>
      <c r="Y90">
        <v>0</v>
      </c>
      <c r="AB90" t="s">
        <v>237</v>
      </c>
      <c r="AH90">
        <v>0</v>
      </c>
      <c r="AN90" t="s">
        <v>238</v>
      </c>
      <c r="AO90">
        <v>1</v>
      </c>
      <c r="AP90" t="s">
        <v>239</v>
      </c>
      <c r="AQ90" s="27">
        <v>41743</v>
      </c>
      <c r="AR90" t="s">
        <v>240</v>
      </c>
      <c r="AS90">
        <v>1</v>
      </c>
      <c r="AT90" t="s">
        <v>239</v>
      </c>
      <c r="AU90" s="27">
        <v>41743</v>
      </c>
    </row>
    <row r="91" spans="1:47" x14ac:dyDescent="0.2">
      <c r="A91">
        <v>90</v>
      </c>
      <c r="B91" t="s">
        <v>687</v>
      </c>
      <c r="C91" t="s">
        <v>688</v>
      </c>
      <c r="D91" t="s">
        <v>689</v>
      </c>
      <c r="E91" s="27">
        <v>41881</v>
      </c>
      <c r="F91" t="s">
        <v>233</v>
      </c>
      <c r="G91" s="27">
        <v>32565</v>
      </c>
      <c r="H91">
        <v>27</v>
      </c>
      <c r="I91" t="s">
        <v>244</v>
      </c>
      <c r="J91" t="s">
        <v>250</v>
      </c>
      <c r="K91">
        <v>1</v>
      </c>
      <c r="L91">
        <v>10</v>
      </c>
      <c r="M91">
        <v>1</v>
      </c>
      <c r="N91">
        <v>2</v>
      </c>
      <c r="O91">
        <v>15</v>
      </c>
      <c r="P91">
        <v>-1</v>
      </c>
      <c r="Q91" s="28">
        <v>41880.206944444442</v>
      </c>
      <c r="R91" s="28">
        <v>41881.359722222223</v>
      </c>
      <c r="S91" t="s">
        <v>690</v>
      </c>
      <c r="T91" s="27">
        <v>41880</v>
      </c>
      <c r="V91">
        <v>1</v>
      </c>
      <c r="W91" t="s">
        <v>32</v>
      </c>
      <c r="X91" t="s">
        <v>364</v>
      </c>
      <c r="Y91">
        <v>1</v>
      </c>
      <c r="AA91" t="s">
        <v>691</v>
      </c>
      <c r="AB91" t="s">
        <v>36</v>
      </c>
      <c r="AC91">
        <v>0</v>
      </c>
      <c r="AD91" s="27">
        <v>41925</v>
      </c>
      <c r="AE91" t="s">
        <v>412</v>
      </c>
      <c r="AF91" s="27">
        <v>41925</v>
      </c>
      <c r="AG91" s="27">
        <v>41930</v>
      </c>
      <c r="AH91">
        <v>0</v>
      </c>
      <c r="AN91" t="s">
        <v>238</v>
      </c>
      <c r="AO91">
        <v>9</v>
      </c>
      <c r="AP91" t="s">
        <v>269</v>
      </c>
      <c r="AQ91" s="27">
        <v>41881</v>
      </c>
      <c r="AR91" t="s">
        <v>240</v>
      </c>
      <c r="AS91">
        <v>10</v>
      </c>
      <c r="AT91" t="s">
        <v>269</v>
      </c>
      <c r="AU91" s="27">
        <v>41881</v>
      </c>
    </row>
    <row r="92" spans="1:47" x14ac:dyDescent="0.2">
      <c r="A92">
        <v>91</v>
      </c>
      <c r="B92" t="s">
        <v>692</v>
      </c>
      <c r="C92" t="s">
        <v>693</v>
      </c>
      <c r="D92" t="s">
        <v>694</v>
      </c>
      <c r="E92" s="27">
        <v>41309</v>
      </c>
      <c r="F92" t="s">
        <v>233</v>
      </c>
      <c r="G92" s="27">
        <v>28380</v>
      </c>
      <c r="H92">
        <v>38</v>
      </c>
      <c r="I92" t="s">
        <v>244</v>
      </c>
      <c r="J92" t="s">
        <v>245</v>
      </c>
      <c r="K92">
        <v>0</v>
      </c>
      <c r="L92">
        <v>2</v>
      </c>
      <c r="M92">
        <v>0</v>
      </c>
      <c r="N92">
        <v>0</v>
      </c>
      <c r="O92">
        <v>4</v>
      </c>
      <c r="P92">
        <v>-1</v>
      </c>
      <c r="Q92" s="28">
        <v>41308.499305555553</v>
      </c>
      <c r="R92" s="28">
        <v>41310.461805555555</v>
      </c>
      <c r="S92" t="s">
        <v>695</v>
      </c>
      <c r="T92" s="27">
        <v>41308</v>
      </c>
      <c r="V92">
        <v>1</v>
      </c>
      <c r="W92" t="s">
        <v>36</v>
      </c>
      <c r="X92" t="s">
        <v>279</v>
      </c>
      <c r="Y92">
        <v>1</v>
      </c>
      <c r="AA92" t="s">
        <v>696</v>
      </c>
      <c r="AB92" t="s">
        <v>36</v>
      </c>
      <c r="AD92" s="27">
        <v>41581</v>
      </c>
      <c r="AE92" t="s">
        <v>422</v>
      </c>
      <c r="AH92">
        <v>0</v>
      </c>
      <c r="AN92" t="s">
        <v>238</v>
      </c>
      <c r="AO92">
        <v>2</v>
      </c>
      <c r="AP92" t="s">
        <v>239</v>
      </c>
      <c r="AQ92" s="27">
        <v>41309</v>
      </c>
      <c r="AR92" t="s">
        <v>240</v>
      </c>
      <c r="AS92">
        <v>2</v>
      </c>
      <c r="AT92" t="s">
        <v>239</v>
      </c>
      <c r="AU92" s="27">
        <v>41309</v>
      </c>
    </row>
    <row r="93" spans="1:47" x14ac:dyDescent="0.2">
      <c r="A93">
        <v>92</v>
      </c>
      <c r="B93" t="s">
        <v>697</v>
      </c>
      <c r="C93" t="s">
        <v>698</v>
      </c>
      <c r="D93" t="s">
        <v>699</v>
      </c>
      <c r="E93" s="27">
        <v>41354</v>
      </c>
      <c r="F93" t="s">
        <v>233</v>
      </c>
      <c r="G93" s="27">
        <v>25363</v>
      </c>
      <c r="H93">
        <v>46</v>
      </c>
      <c r="I93" t="s">
        <v>234</v>
      </c>
      <c r="J93" t="s">
        <v>245</v>
      </c>
      <c r="K93">
        <v>3</v>
      </c>
      <c r="L93">
        <v>6</v>
      </c>
      <c r="M93">
        <v>1</v>
      </c>
      <c r="N93">
        <v>0</v>
      </c>
      <c r="O93">
        <v>9</v>
      </c>
      <c r="P93">
        <v>-1</v>
      </c>
      <c r="Q93" s="28">
        <v>41353.166666666664</v>
      </c>
      <c r="R93" s="28">
        <v>41355.044444444444</v>
      </c>
      <c r="S93" t="s">
        <v>700</v>
      </c>
      <c r="T93" s="27">
        <v>41353</v>
      </c>
      <c r="V93">
        <v>1</v>
      </c>
      <c r="W93" t="s">
        <v>32</v>
      </c>
      <c r="X93" t="s">
        <v>359</v>
      </c>
      <c r="Y93">
        <v>0</v>
      </c>
      <c r="AB93" t="s">
        <v>237</v>
      </c>
      <c r="AH93">
        <v>0</v>
      </c>
      <c r="AN93" t="s">
        <v>238</v>
      </c>
      <c r="AO93">
        <v>3</v>
      </c>
      <c r="AP93" t="s">
        <v>239</v>
      </c>
      <c r="AQ93" s="27">
        <v>41354</v>
      </c>
      <c r="AR93" t="s">
        <v>240</v>
      </c>
      <c r="AS93">
        <v>6</v>
      </c>
      <c r="AT93" t="s">
        <v>246</v>
      </c>
      <c r="AU93" s="27">
        <v>41354</v>
      </c>
    </row>
    <row r="94" spans="1:47" x14ac:dyDescent="0.2">
      <c r="A94">
        <v>93</v>
      </c>
      <c r="B94" t="s">
        <v>701</v>
      </c>
      <c r="C94" t="s">
        <v>702</v>
      </c>
      <c r="D94" t="s">
        <v>375</v>
      </c>
      <c r="E94" s="27">
        <v>41594</v>
      </c>
      <c r="F94" t="s">
        <v>233</v>
      </c>
      <c r="G94" s="27">
        <v>34133</v>
      </c>
      <c r="H94">
        <v>22</v>
      </c>
      <c r="I94" t="s">
        <v>259</v>
      </c>
      <c r="J94" t="s">
        <v>250</v>
      </c>
      <c r="K94">
        <v>0</v>
      </c>
      <c r="L94">
        <v>4</v>
      </c>
      <c r="M94">
        <v>0</v>
      </c>
      <c r="N94">
        <v>1</v>
      </c>
      <c r="O94">
        <v>1</v>
      </c>
      <c r="P94">
        <v>-1</v>
      </c>
      <c r="Q94" s="28">
        <v>41593.288888888892</v>
      </c>
      <c r="R94" s="28">
        <v>41594.32708333333</v>
      </c>
      <c r="S94" t="s">
        <v>703</v>
      </c>
      <c r="T94" s="27">
        <v>41593</v>
      </c>
      <c r="V94">
        <v>1</v>
      </c>
      <c r="W94" t="s">
        <v>32</v>
      </c>
      <c r="X94" t="s">
        <v>704</v>
      </c>
      <c r="Y94">
        <v>1</v>
      </c>
      <c r="AA94" t="s">
        <v>705</v>
      </c>
      <c r="AB94" t="s">
        <v>36</v>
      </c>
      <c r="AD94" s="27">
        <v>41965</v>
      </c>
      <c r="AE94" t="s">
        <v>412</v>
      </c>
      <c r="AH94">
        <v>0</v>
      </c>
      <c r="AN94" t="s">
        <v>238</v>
      </c>
      <c r="AO94">
        <v>6</v>
      </c>
      <c r="AP94" t="s">
        <v>246</v>
      </c>
      <c r="AQ94" s="27">
        <v>41594</v>
      </c>
      <c r="AR94" t="s">
        <v>240</v>
      </c>
      <c r="AS94">
        <v>4</v>
      </c>
      <c r="AT94" t="s">
        <v>239</v>
      </c>
      <c r="AU94" s="27">
        <v>41594</v>
      </c>
    </row>
    <row r="95" spans="1:47" x14ac:dyDescent="0.2">
      <c r="A95">
        <v>94</v>
      </c>
      <c r="B95" t="s">
        <v>706</v>
      </c>
      <c r="C95" t="s">
        <v>707</v>
      </c>
      <c r="D95" t="s">
        <v>708</v>
      </c>
      <c r="E95" s="27">
        <v>41850</v>
      </c>
      <c r="F95" t="s">
        <v>294</v>
      </c>
      <c r="G95" s="27">
        <v>29851</v>
      </c>
      <c r="H95">
        <v>34</v>
      </c>
      <c r="I95" t="s">
        <v>244</v>
      </c>
      <c r="J95" t="s">
        <v>245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 s="28">
        <v>41850.099305555559</v>
      </c>
      <c r="R95" s="28">
        <v>41850.325694444444</v>
      </c>
      <c r="S95" t="s">
        <v>709</v>
      </c>
      <c r="T95" s="27">
        <v>41850</v>
      </c>
      <c r="V95">
        <v>0</v>
      </c>
      <c r="W95" t="s">
        <v>36</v>
      </c>
      <c r="X95" t="s">
        <v>279</v>
      </c>
      <c r="Y95">
        <v>0</v>
      </c>
      <c r="AB95" t="s">
        <v>237</v>
      </c>
      <c r="AH95">
        <v>0</v>
      </c>
      <c r="AN95" t="s">
        <v>238</v>
      </c>
      <c r="AO95">
        <v>1</v>
      </c>
      <c r="AP95" t="s">
        <v>239</v>
      </c>
      <c r="AQ95" s="27">
        <v>41850</v>
      </c>
      <c r="AR95" t="s">
        <v>240</v>
      </c>
      <c r="AS95">
        <v>1</v>
      </c>
      <c r="AT95" t="s">
        <v>239</v>
      </c>
      <c r="AU95" s="27">
        <v>41850</v>
      </c>
    </row>
    <row r="96" spans="1:47" x14ac:dyDescent="0.2">
      <c r="A96">
        <v>95</v>
      </c>
      <c r="B96" t="s">
        <v>710</v>
      </c>
      <c r="C96" t="s">
        <v>711</v>
      </c>
      <c r="D96" t="s">
        <v>357</v>
      </c>
      <c r="E96" s="27">
        <v>41347</v>
      </c>
      <c r="F96" t="s">
        <v>233</v>
      </c>
      <c r="G96" s="27">
        <v>34435</v>
      </c>
      <c r="H96">
        <v>22</v>
      </c>
      <c r="I96" t="s">
        <v>259</v>
      </c>
      <c r="J96" t="s">
        <v>250</v>
      </c>
      <c r="K96">
        <v>0</v>
      </c>
      <c r="L96">
        <v>10</v>
      </c>
      <c r="M96">
        <v>1</v>
      </c>
      <c r="N96">
        <v>2</v>
      </c>
      <c r="O96">
        <v>2</v>
      </c>
      <c r="P96">
        <v>70</v>
      </c>
      <c r="Q96" s="28">
        <v>41417.063194444447</v>
      </c>
      <c r="R96" s="28">
        <v>41541.26666666667</v>
      </c>
      <c r="S96" t="s">
        <v>712</v>
      </c>
      <c r="T96" s="27">
        <v>41233</v>
      </c>
      <c r="V96">
        <v>114</v>
      </c>
      <c r="W96" t="s">
        <v>32</v>
      </c>
      <c r="X96" t="s">
        <v>713</v>
      </c>
      <c r="Y96">
        <v>1</v>
      </c>
      <c r="AA96" t="s">
        <v>714</v>
      </c>
      <c r="AB96" t="s">
        <v>36</v>
      </c>
      <c r="AC96">
        <v>0</v>
      </c>
      <c r="AD96" s="27">
        <v>42257</v>
      </c>
      <c r="AE96" t="s">
        <v>422</v>
      </c>
      <c r="AF96" s="27">
        <v>42257</v>
      </c>
      <c r="AG96" s="27">
        <v>42346</v>
      </c>
      <c r="AH96">
        <v>0</v>
      </c>
      <c r="AN96" t="s">
        <v>238</v>
      </c>
      <c r="AO96">
        <v>9</v>
      </c>
      <c r="AP96" t="s">
        <v>269</v>
      </c>
      <c r="AQ96" s="27">
        <v>41347</v>
      </c>
      <c r="AR96" t="s">
        <v>240</v>
      </c>
      <c r="AS96">
        <v>10</v>
      </c>
      <c r="AT96" t="s">
        <v>269</v>
      </c>
      <c r="AU96" s="27">
        <v>41347</v>
      </c>
    </row>
    <row r="97" spans="1:47" x14ac:dyDescent="0.2">
      <c r="A97">
        <v>96</v>
      </c>
      <c r="B97" t="s">
        <v>715</v>
      </c>
      <c r="C97" t="s">
        <v>716</v>
      </c>
      <c r="D97" t="s">
        <v>717</v>
      </c>
      <c r="E97" s="27">
        <v>41300</v>
      </c>
      <c r="F97" t="s">
        <v>233</v>
      </c>
      <c r="G97" s="27">
        <v>31543</v>
      </c>
      <c r="H97">
        <v>29</v>
      </c>
      <c r="I97" t="s">
        <v>244</v>
      </c>
      <c r="J97" t="s">
        <v>250</v>
      </c>
      <c r="K97">
        <v>0</v>
      </c>
      <c r="L97">
        <v>9</v>
      </c>
      <c r="M97">
        <v>0</v>
      </c>
      <c r="N97">
        <v>0</v>
      </c>
      <c r="O97">
        <v>4</v>
      </c>
      <c r="P97">
        <v>-1</v>
      </c>
      <c r="Q97" s="28">
        <v>41299.44027777778</v>
      </c>
      <c r="R97" s="28">
        <v>41318.400000000001</v>
      </c>
      <c r="S97" t="s">
        <v>718</v>
      </c>
      <c r="U97" s="27">
        <v>41299</v>
      </c>
      <c r="V97">
        <v>1</v>
      </c>
      <c r="W97" t="s">
        <v>32</v>
      </c>
      <c r="X97" t="s">
        <v>274</v>
      </c>
      <c r="Y97">
        <v>1</v>
      </c>
      <c r="AA97" t="s">
        <v>719</v>
      </c>
      <c r="AB97" t="s">
        <v>32</v>
      </c>
      <c r="AD97" s="27">
        <v>41509</v>
      </c>
      <c r="AE97" t="s">
        <v>720</v>
      </c>
      <c r="AH97">
        <v>0</v>
      </c>
      <c r="AN97" t="s">
        <v>238</v>
      </c>
      <c r="AO97">
        <v>5</v>
      </c>
      <c r="AP97" t="s">
        <v>246</v>
      </c>
      <c r="AQ97" s="27">
        <v>41300</v>
      </c>
      <c r="AR97" t="s">
        <v>240</v>
      </c>
      <c r="AS97">
        <v>9</v>
      </c>
      <c r="AT97" t="s">
        <v>269</v>
      </c>
      <c r="AU97" s="27">
        <v>41300</v>
      </c>
    </row>
    <row r="98" spans="1:47" x14ac:dyDescent="0.2">
      <c r="A98">
        <v>97</v>
      </c>
      <c r="B98" t="s">
        <v>721</v>
      </c>
      <c r="C98" t="s">
        <v>456</v>
      </c>
      <c r="D98" t="s">
        <v>722</v>
      </c>
      <c r="E98" s="27">
        <v>41282</v>
      </c>
      <c r="F98" t="s">
        <v>233</v>
      </c>
      <c r="G98" s="27">
        <v>19750</v>
      </c>
      <c r="H98">
        <v>62</v>
      </c>
      <c r="I98" t="s">
        <v>234</v>
      </c>
      <c r="J98" t="s">
        <v>353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 s="28">
        <v>41282.522916666669</v>
      </c>
      <c r="R98" s="28">
        <v>41282.40347222222</v>
      </c>
      <c r="S98" t="s">
        <v>723</v>
      </c>
      <c r="T98" s="27">
        <v>41281</v>
      </c>
      <c r="V98">
        <v>1</v>
      </c>
      <c r="W98" t="s">
        <v>36</v>
      </c>
      <c r="X98" t="s">
        <v>724</v>
      </c>
      <c r="Y98">
        <v>0</v>
      </c>
      <c r="AB98" t="s">
        <v>237</v>
      </c>
      <c r="AH98">
        <v>0</v>
      </c>
      <c r="AN98" t="s">
        <v>238</v>
      </c>
      <c r="AO98">
        <v>1</v>
      </c>
      <c r="AP98" t="s">
        <v>239</v>
      </c>
      <c r="AQ98" s="27">
        <v>41282</v>
      </c>
      <c r="AR98" t="s">
        <v>240</v>
      </c>
      <c r="AS98">
        <v>1</v>
      </c>
      <c r="AT98" t="s">
        <v>239</v>
      </c>
      <c r="AU98" s="27">
        <v>41282</v>
      </c>
    </row>
    <row r="99" spans="1:47" x14ac:dyDescent="0.2">
      <c r="A99">
        <v>98</v>
      </c>
      <c r="B99" t="s">
        <v>725</v>
      </c>
      <c r="C99" t="s">
        <v>726</v>
      </c>
      <c r="D99" t="s">
        <v>727</v>
      </c>
      <c r="E99" s="27">
        <v>41759</v>
      </c>
      <c r="F99" t="s">
        <v>233</v>
      </c>
      <c r="G99" s="27">
        <v>32329</v>
      </c>
      <c r="H99">
        <v>27</v>
      </c>
      <c r="I99" t="s">
        <v>244</v>
      </c>
      <c r="J99" t="s">
        <v>250</v>
      </c>
      <c r="K99">
        <v>0</v>
      </c>
      <c r="L99">
        <v>6</v>
      </c>
      <c r="M99">
        <v>1</v>
      </c>
      <c r="N99">
        <v>0</v>
      </c>
      <c r="O99">
        <v>6</v>
      </c>
      <c r="P99">
        <v>0</v>
      </c>
      <c r="Q99" s="28">
        <v>41759.09097222222</v>
      </c>
      <c r="R99" s="28">
        <v>41789.207638888889</v>
      </c>
      <c r="S99" t="s">
        <v>728</v>
      </c>
      <c r="T99" s="27">
        <v>41759</v>
      </c>
      <c r="V99">
        <v>0</v>
      </c>
      <c r="W99" t="s">
        <v>32</v>
      </c>
      <c r="X99" t="s">
        <v>729</v>
      </c>
      <c r="Y99">
        <v>1</v>
      </c>
      <c r="AA99" t="s">
        <v>730</v>
      </c>
      <c r="AB99" t="s">
        <v>32</v>
      </c>
      <c r="AC99">
        <v>0</v>
      </c>
      <c r="AD99" s="27">
        <v>41952</v>
      </c>
      <c r="AE99" t="s">
        <v>261</v>
      </c>
      <c r="AF99" s="27">
        <v>41952</v>
      </c>
      <c r="AG99" s="27">
        <v>41953</v>
      </c>
      <c r="AH99">
        <v>0</v>
      </c>
      <c r="AN99" t="s">
        <v>238</v>
      </c>
      <c r="AO99">
        <v>3</v>
      </c>
      <c r="AP99" t="s">
        <v>239</v>
      </c>
      <c r="AQ99" s="27">
        <v>41759</v>
      </c>
      <c r="AR99" t="s">
        <v>240</v>
      </c>
      <c r="AS99">
        <v>6</v>
      </c>
      <c r="AT99" t="s">
        <v>246</v>
      </c>
      <c r="AU99" s="27">
        <v>41759</v>
      </c>
    </row>
    <row r="100" spans="1:47" x14ac:dyDescent="0.2">
      <c r="A100">
        <v>99</v>
      </c>
      <c r="B100" t="s">
        <v>731</v>
      </c>
      <c r="C100" t="s">
        <v>732</v>
      </c>
      <c r="D100" t="s">
        <v>733</v>
      </c>
      <c r="E100" s="27">
        <v>41707</v>
      </c>
      <c r="F100" t="s">
        <v>233</v>
      </c>
      <c r="G100" s="27">
        <v>30366</v>
      </c>
      <c r="H100">
        <v>33</v>
      </c>
      <c r="I100" t="s">
        <v>244</v>
      </c>
      <c r="J100" t="s">
        <v>22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-1</v>
      </c>
      <c r="Q100" s="28">
        <v>41706.06527777778</v>
      </c>
      <c r="R100" s="28">
        <v>41707.431250000001</v>
      </c>
      <c r="S100" t="s">
        <v>734</v>
      </c>
      <c r="T100" s="27">
        <v>41706</v>
      </c>
      <c r="V100">
        <v>1</v>
      </c>
      <c r="W100" t="s">
        <v>36</v>
      </c>
      <c r="X100" t="s">
        <v>279</v>
      </c>
      <c r="Y100">
        <v>0</v>
      </c>
      <c r="AB100" t="s">
        <v>237</v>
      </c>
      <c r="AH100">
        <v>0</v>
      </c>
      <c r="AN100" t="s">
        <v>238</v>
      </c>
      <c r="AO100">
        <v>1</v>
      </c>
      <c r="AP100" t="s">
        <v>239</v>
      </c>
      <c r="AQ100" s="27">
        <v>41707</v>
      </c>
      <c r="AR100" t="s">
        <v>240</v>
      </c>
      <c r="AS100">
        <v>1</v>
      </c>
      <c r="AT100" t="s">
        <v>239</v>
      </c>
      <c r="AU100" s="27">
        <v>41707</v>
      </c>
    </row>
    <row r="101" spans="1:47" x14ac:dyDescent="0.2">
      <c r="A101">
        <v>100</v>
      </c>
      <c r="B101" t="s">
        <v>735</v>
      </c>
      <c r="C101" t="s">
        <v>736</v>
      </c>
      <c r="D101" t="s">
        <v>737</v>
      </c>
      <c r="E101" s="27">
        <v>41545</v>
      </c>
      <c r="F101" t="s">
        <v>294</v>
      </c>
      <c r="G101" s="27">
        <v>21918</v>
      </c>
      <c r="H101">
        <v>56</v>
      </c>
      <c r="I101" t="s">
        <v>234</v>
      </c>
      <c r="J101" t="s">
        <v>250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 s="28">
        <v>41545.119444444441</v>
      </c>
      <c r="R101" s="28">
        <v>41548.318749999999</v>
      </c>
      <c r="S101" t="s">
        <v>738</v>
      </c>
      <c r="T101" s="27">
        <v>41544</v>
      </c>
      <c r="V101">
        <v>1</v>
      </c>
      <c r="W101" t="s">
        <v>36</v>
      </c>
      <c r="X101" t="s">
        <v>279</v>
      </c>
      <c r="Y101">
        <v>0</v>
      </c>
      <c r="AB101" t="s">
        <v>237</v>
      </c>
      <c r="AH101">
        <v>0</v>
      </c>
      <c r="AN101" t="s">
        <v>238</v>
      </c>
      <c r="AO101">
        <v>1</v>
      </c>
      <c r="AP101" t="s">
        <v>239</v>
      </c>
      <c r="AQ101" s="27">
        <v>41545</v>
      </c>
      <c r="AR101" t="s">
        <v>240</v>
      </c>
      <c r="AS101">
        <v>1</v>
      </c>
      <c r="AT101" t="s">
        <v>239</v>
      </c>
      <c r="AU101" s="27">
        <v>41545</v>
      </c>
    </row>
    <row r="102" spans="1:47" x14ac:dyDescent="0.2">
      <c r="A102">
        <v>101</v>
      </c>
      <c r="B102" t="s">
        <v>739</v>
      </c>
      <c r="C102" t="s">
        <v>740</v>
      </c>
      <c r="D102" t="s">
        <v>741</v>
      </c>
      <c r="E102" s="27">
        <v>41287</v>
      </c>
      <c r="F102" t="s">
        <v>233</v>
      </c>
      <c r="G102" s="27">
        <v>25691</v>
      </c>
      <c r="H102">
        <v>45</v>
      </c>
      <c r="I102" t="s">
        <v>234</v>
      </c>
      <c r="J102" t="s">
        <v>353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-1</v>
      </c>
      <c r="Q102" s="28">
        <v>41286.238194444442</v>
      </c>
      <c r="R102" s="28">
        <v>41528.20208333333</v>
      </c>
      <c r="S102" t="s">
        <v>742</v>
      </c>
      <c r="T102" s="27">
        <v>41286</v>
      </c>
      <c r="V102">
        <v>1</v>
      </c>
      <c r="W102" t="s">
        <v>32</v>
      </c>
      <c r="X102" t="s">
        <v>261</v>
      </c>
      <c r="Y102">
        <v>1</v>
      </c>
      <c r="AA102" t="s">
        <v>743</v>
      </c>
      <c r="AB102" t="s">
        <v>36</v>
      </c>
      <c r="AD102" s="27">
        <v>41610</v>
      </c>
      <c r="AE102" t="s">
        <v>392</v>
      </c>
      <c r="AH102">
        <v>1</v>
      </c>
      <c r="AJ102" t="s">
        <v>744</v>
      </c>
      <c r="AK102" t="s">
        <v>462</v>
      </c>
      <c r="AL102" s="27">
        <v>41671</v>
      </c>
      <c r="AM102" t="s">
        <v>279</v>
      </c>
      <c r="AN102" t="s">
        <v>238</v>
      </c>
      <c r="AO102">
        <v>1</v>
      </c>
      <c r="AP102" t="s">
        <v>239</v>
      </c>
      <c r="AQ102" s="27">
        <v>41287</v>
      </c>
      <c r="AR102" t="s">
        <v>240</v>
      </c>
      <c r="AS102">
        <v>1</v>
      </c>
      <c r="AT102" t="s">
        <v>239</v>
      </c>
      <c r="AU102" s="27">
        <v>41287</v>
      </c>
    </row>
    <row r="103" spans="1:47" x14ac:dyDescent="0.2">
      <c r="A103">
        <v>102</v>
      </c>
      <c r="B103" t="s">
        <v>745</v>
      </c>
      <c r="C103" t="s">
        <v>746</v>
      </c>
      <c r="D103" t="s">
        <v>747</v>
      </c>
      <c r="E103" s="27">
        <v>41419</v>
      </c>
      <c r="F103" t="s">
        <v>233</v>
      </c>
      <c r="G103" s="27">
        <v>34258</v>
      </c>
      <c r="H103">
        <v>22</v>
      </c>
      <c r="I103" t="s">
        <v>259</v>
      </c>
      <c r="J103" t="s">
        <v>353</v>
      </c>
      <c r="K103">
        <v>0</v>
      </c>
      <c r="L103">
        <v>4</v>
      </c>
      <c r="M103">
        <v>0</v>
      </c>
      <c r="N103">
        <v>0</v>
      </c>
      <c r="O103">
        <v>1</v>
      </c>
      <c r="P103">
        <v>-1</v>
      </c>
      <c r="Q103" s="28">
        <v>41418.254166666666</v>
      </c>
      <c r="R103" s="28">
        <v>41419.311111111114</v>
      </c>
      <c r="S103" t="s">
        <v>748</v>
      </c>
      <c r="T103" s="27">
        <v>41418</v>
      </c>
      <c r="V103">
        <v>1</v>
      </c>
      <c r="W103" t="s">
        <v>32</v>
      </c>
      <c r="X103" t="s">
        <v>749</v>
      </c>
      <c r="Y103">
        <v>0</v>
      </c>
      <c r="AB103" t="s">
        <v>237</v>
      </c>
      <c r="AH103">
        <v>0</v>
      </c>
      <c r="AN103" t="s">
        <v>238</v>
      </c>
      <c r="AO103">
        <v>6</v>
      </c>
      <c r="AP103" t="s">
        <v>246</v>
      </c>
      <c r="AQ103" s="27">
        <v>41419</v>
      </c>
      <c r="AR103" t="s">
        <v>240</v>
      </c>
      <c r="AS103">
        <v>4</v>
      </c>
      <c r="AT103" t="s">
        <v>239</v>
      </c>
      <c r="AU103" s="27">
        <v>41419</v>
      </c>
    </row>
    <row r="104" spans="1:47" x14ac:dyDescent="0.2">
      <c r="A104">
        <v>103</v>
      </c>
      <c r="B104" t="s">
        <v>750</v>
      </c>
      <c r="C104" t="s">
        <v>292</v>
      </c>
      <c r="D104" t="s">
        <v>751</v>
      </c>
      <c r="E104" s="27">
        <v>41951</v>
      </c>
      <c r="F104" t="s">
        <v>294</v>
      </c>
      <c r="G104" s="27">
        <v>31126</v>
      </c>
      <c r="H104">
        <v>31</v>
      </c>
      <c r="I104" t="s">
        <v>244</v>
      </c>
      <c r="J104" t="s">
        <v>245</v>
      </c>
      <c r="K104">
        <v>0</v>
      </c>
      <c r="L104">
        <v>3</v>
      </c>
      <c r="M104">
        <v>0</v>
      </c>
      <c r="N104">
        <v>0</v>
      </c>
      <c r="O104">
        <v>2</v>
      </c>
      <c r="P104">
        <v>-1</v>
      </c>
      <c r="Q104" s="28">
        <v>41950.49722222222</v>
      </c>
      <c r="R104" s="28">
        <v>41951.341666666667</v>
      </c>
      <c r="S104" t="s">
        <v>752</v>
      </c>
      <c r="T104" s="27">
        <v>41950</v>
      </c>
      <c r="V104">
        <v>1</v>
      </c>
      <c r="W104" t="s">
        <v>32</v>
      </c>
      <c r="X104" t="s">
        <v>348</v>
      </c>
      <c r="Y104">
        <v>0</v>
      </c>
      <c r="AB104" t="s">
        <v>237</v>
      </c>
      <c r="AH104">
        <v>0</v>
      </c>
      <c r="AN104" t="s">
        <v>238</v>
      </c>
      <c r="AO104">
        <v>2</v>
      </c>
      <c r="AP104" t="s">
        <v>239</v>
      </c>
      <c r="AQ104" s="27">
        <v>41951</v>
      </c>
      <c r="AR104" t="s">
        <v>240</v>
      </c>
      <c r="AS104">
        <v>3</v>
      </c>
      <c r="AT104" t="s">
        <v>239</v>
      </c>
      <c r="AU104" s="27">
        <v>41951</v>
      </c>
    </row>
    <row r="105" spans="1:47" x14ac:dyDescent="0.2">
      <c r="A105">
        <v>104</v>
      </c>
      <c r="B105" t="s">
        <v>753</v>
      </c>
      <c r="C105" t="s">
        <v>414</v>
      </c>
      <c r="D105" t="s">
        <v>754</v>
      </c>
      <c r="E105" s="27">
        <v>41283</v>
      </c>
      <c r="F105" t="s">
        <v>233</v>
      </c>
      <c r="G105" s="27">
        <v>30006</v>
      </c>
      <c r="H105">
        <v>34</v>
      </c>
      <c r="I105" t="s">
        <v>244</v>
      </c>
      <c r="J105" t="s">
        <v>250</v>
      </c>
      <c r="K105">
        <v>0</v>
      </c>
      <c r="L105">
        <v>4</v>
      </c>
      <c r="M105">
        <v>0</v>
      </c>
      <c r="N105">
        <v>0</v>
      </c>
      <c r="O105">
        <v>0</v>
      </c>
      <c r="P105">
        <v>0</v>
      </c>
      <c r="Q105" s="28">
        <v>41283.188194444447</v>
      </c>
      <c r="R105" s="28">
        <v>41702.263888888891</v>
      </c>
      <c r="S105" t="s">
        <v>755</v>
      </c>
      <c r="T105" s="27">
        <v>41283</v>
      </c>
      <c r="V105">
        <v>0</v>
      </c>
      <c r="W105" t="s">
        <v>32</v>
      </c>
      <c r="X105" t="s">
        <v>461</v>
      </c>
      <c r="Y105">
        <v>0</v>
      </c>
      <c r="AB105" t="s">
        <v>237</v>
      </c>
      <c r="AH105">
        <v>0</v>
      </c>
      <c r="AN105" t="s">
        <v>238</v>
      </c>
      <c r="AO105">
        <v>4</v>
      </c>
      <c r="AP105" t="s">
        <v>239</v>
      </c>
      <c r="AQ105" s="27">
        <v>41283</v>
      </c>
      <c r="AR105" t="s">
        <v>240</v>
      </c>
      <c r="AS105">
        <v>4</v>
      </c>
      <c r="AT105" t="s">
        <v>239</v>
      </c>
      <c r="AU105" s="27">
        <v>41283</v>
      </c>
    </row>
    <row r="106" spans="1:47" x14ac:dyDescent="0.2">
      <c r="A106">
        <v>105</v>
      </c>
      <c r="B106" t="s">
        <v>756</v>
      </c>
      <c r="C106" t="s">
        <v>757</v>
      </c>
      <c r="D106" t="s">
        <v>758</v>
      </c>
      <c r="E106" s="27">
        <v>41340</v>
      </c>
      <c r="F106" t="s">
        <v>233</v>
      </c>
      <c r="G106" s="27">
        <v>28075</v>
      </c>
      <c r="H106">
        <v>39</v>
      </c>
      <c r="I106" t="s">
        <v>244</v>
      </c>
      <c r="J106" t="s">
        <v>250</v>
      </c>
      <c r="K106">
        <v>0</v>
      </c>
      <c r="L106">
        <v>4</v>
      </c>
      <c r="M106">
        <v>0</v>
      </c>
      <c r="N106">
        <v>0</v>
      </c>
      <c r="O106">
        <v>1</v>
      </c>
      <c r="P106">
        <v>-1</v>
      </c>
      <c r="Q106" s="28">
        <v>41339.474305555559</v>
      </c>
      <c r="R106" s="28">
        <v>41344.375</v>
      </c>
      <c r="S106" t="s">
        <v>759</v>
      </c>
      <c r="U106" s="27">
        <v>41339</v>
      </c>
      <c r="V106">
        <v>1</v>
      </c>
      <c r="W106" t="s">
        <v>36</v>
      </c>
      <c r="X106" t="s">
        <v>274</v>
      </c>
      <c r="Y106">
        <v>0</v>
      </c>
      <c r="AB106" t="s">
        <v>237</v>
      </c>
      <c r="AH106">
        <v>0</v>
      </c>
      <c r="AN106" t="s">
        <v>238</v>
      </c>
      <c r="AO106">
        <v>2</v>
      </c>
      <c r="AP106" t="s">
        <v>239</v>
      </c>
      <c r="AQ106" s="27">
        <v>41340</v>
      </c>
      <c r="AR106" t="s">
        <v>240</v>
      </c>
      <c r="AS106">
        <v>4</v>
      </c>
      <c r="AT106" t="s">
        <v>239</v>
      </c>
      <c r="AU106" s="27">
        <v>41340</v>
      </c>
    </row>
    <row r="107" spans="1:47" x14ac:dyDescent="0.2">
      <c r="A107">
        <v>106</v>
      </c>
      <c r="B107" t="s">
        <v>760</v>
      </c>
      <c r="C107" t="s">
        <v>761</v>
      </c>
      <c r="D107" t="s">
        <v>762</v>
      </c>
      <c r="E107" s="27">
        <v>41903</v>
      </c>
      <c r="F107" t="s">
        <v>233</v>
      </c>
      <c r="G107" s="27">
        <v>33658</v>
      </c>
      <c r="H107">
        <v>24</v>
      </c>
      <c r="I107" t="s">
        <v>259</v>
      </c>
      <c r="J107" t="s">
        <v>250</v>
      </c>
      <c r="K107">
        <v>0</v>
      </c>
      <c r="L107">
        <v>6</v>
      </c>
      <c r="M107">
        <v>1</v>
      </c>
      <c r="N107">
        <v>0</v>
      </c>
      <c r="O107">
        <v>4</v>
      </c>
      <c r="P107">
        <v>-1</v>
      </c>
      <c r="Q107" s="28">
        <v>41902.42083333333</v>
      </c>
      <c r="R107" s="28">
        <v>41903.293055555558</v>
      </c>
      <c r="S107" t="s">
        <v>763</v>
      </c>
      <c r="T107" s="27">
        <v>41902</v>
      </c>
      <c r="V107">
        <v>1</v>
      </c>
      <c r="W107" t="s">
        <v>36</v>
      </c>
      <c r="X107" t="s">
        <v>279</v>
      </c>
      <c r="Y107">
        <v>0</v>
      </c>
      <c r="AB107" t="s">
        <v>237</v>
      </c>
      <c r="AH107">
        <v>0</v>
      </c>
      <c r="AN107" t="s">
        <v>238</v>
      </c>
      <c r="AO107">
        <v>4</v>
      </c>
      <c r="AP107" t="s">
        <v>239</v>
      </c>
      <c r="AQ107" s="27">
        <v>41903</v>
      </c>
      <c r="AR107" t="s">
        <v>240</v>
      </c>
      <c r="AS107">
        <v>6</v>
      </c>
      <c r="AT107" t="s">
        <v>246</v>
      </c>
      <c r="AU107" s="27">
        <v>41903</v>
      </c>
    </row>
    <row r="108" spans="1:47" x14ac:dyDescent="0.2">
      <c r="A108">
        <v>107</v>
      </c>
      <c r="B108" t="s">
        <v>764</v>
      </c>
      <c r="C108" t="s">
        <v>765</v>
      </c>
      <c r="D108" t="s">
        <v>766</v>
      </c>
      <c r="E108" s="27">
        <v>41281</v>
      </c>
      <c r="F108" t="s">
        <v>233</v>
      </c>
      <c r="G108" s="27">
        <v>31709</v>
      </c>
      <c r="H108">
        <v>29</v>
      </c>
      <c r="I108" t="s">
        <v>244</v>
      </c>
      <c r="J108" t="s">
        <v>250</v>
      </c>
      <c r="K108">
        <v>0</v>
      </c>
      <c r="L108">
        <v>6</v>
      </c>
      <c r="M108">
        <v>0</v>
      </c>
      <c r="N108">
        <v>0</v>
      </c>
      <c r="O108">
        <v>5</v>
      </c>
      <c r="P108">
        <v>0</v>
      </c>
      <c r="Q108" s="28">
        <v>41281.091666666667</v>
      </c>
      <c r="R108" s="28">
        <v>41282.22152777778</v>
      </c>
      <c r="S108" t="s">
        <v>767</v>
      </c>
      <c r="T108" s="27">
        <v>41281</v>
      </c>
      <c r="V108">
        <v>0</v>
      </c>
      <c r="W108" t="s">
        <v>32</v>
      </c>
      <c r="X108" t="s">
        <v>768</v>
      </c>
      <c r="Y108">
        <v>1</v>
      </c>
      <c r="AA108" t="s">
        <v>769</v>
      </c>
      <c r="AB108" t="s">
        <v>36</v>
      </c>
      <c r="AC108">
        <v>0</v>
      </c>
      <c r="AD108" s="27">
        <v>41534</v>
      </c>
      <c r="AE108" t="s">
        <v>392</v>
      </c>
      <c r="AF108" s="27">
        <v>41534</v>
      </c>
      <c r="AG108" s="27">
        <v>41535</v>
      </c>
      <c r="AH108">
        <v>0</v>
      </c>
      <c r="AN108" t="s">
        <v>238</v>
      </c>
      <c r="AO108">
        <v>3</v>
      </c>
      <c r="AP108" t="s">
        <v>239</v>
      </c>
      <c r="AQ108" s="27">
        <v>41281</v>
      </c>
      <c r="AR108" t="s">
        <v>240</v>
      </c>
      <c r="AS108">
        <v>6</v>
      </c>
      <c r="AT108" t="s">
        <v>246</v>
      </c>
      <c r="AU108" s="27">
        <v>41281</v>
      </c>
    </row>
    <row r="109" spans="1:47" x14ac:dyDescent="0.2">
      <c r="A109">
        <v>108</v>
      </c>
      <c r="B109" t="s">
        <v>770</v>
      </c>
      <c r="C109" t="s">
        <v>414</v>
      </c>
      <c r="D109" t="s">
        <v>689</v>
      </c>
      <c r="E109" s="27">
        <v>41976</v>
      </c>
      <c r="F109" t="s">
        <v>233</v>
      </c>
      <c r="G109" s="27">
        <v>32594</v>
      </c>
      <c r="H109">
        <v>27</v>
      </c>
      <c r="I109" t="s">
        <v>244</v>
      </c>
      <c r="J109" t="s">
        <v>245</v>
      </c>
      <c r="K109">
        <v>0</v>
      </c>
      <c r="L109">
        <v>6</v>
      </c>
      <c r="M109">
        <v>0</v>
      </c>
      <c r="N109">
        <v>1</v>
      </c>
      <c r="O109">
        <v>1</v>
      </c>
      <c r="P109">
        <v>-1</v>
      </c>
      <c r="Q109" s="28">
        <v>41975.140972222223</v>
      </c>
      <c r="R109" s="28">
        <v>41989.39166666667</v>
      </c>
      <c r="S109" t="s">
        <v>771</v>
      </c>
      <c r="U109" s="27">
        <v>41975</v>
      </c>
      <c r="V109">
        <v>1</v>
      </c>
      <c r="W109" t="s">
        <v>32</v>
      </c>
      <c r="X109" t="s">
        <v>274</v>
      </c>
      <c r="Y109">
        <v>1</v>
      </c>
      <c r="AA109" t="s">
        <v>772</v>
      </c>
      <c r="AB109" t="s">
        <v>32</v>
      </c>
      <c r="AD109" s="27">
        <v>42317</v>
      </c>
      <c r="AE109" t="s">
        <v>453</v>
      </c>
      <c r="AH109">
        <v>0</v>
      </c>
      <c r="AN109" t="s">
        <v>238</v>
      </c>
      <c r="AO109">
        <v>3</v>
      </c>
      <c r="AP109" t="s">
        <v>239</v>
      </c>
      <c r="AQ109" s="27">
        <v>41976</v>
      </c>
      <c r="AR109" t="s">
        <v>240</v>
      </c>
      <c r="AS109">
        <v>6</v>
      </c>
      <c r="AT109" t="s">
        <v>246</v>
      </c>
      <c r="AU109" s="27">
        <v>41976</v>
      </c>
    </row>
    <row r="110" spans="1:47" x14ac:dyDescent="0.2">
      <c r="A110">
        <v>109</v>
      </c>
      <c r="B110" t="s">
        <v>773</v>
      </c>
      <c r="C110" t="s">
        <v>774</v>
      </c>
      <c r="D110" t="s">
        <v>775</v>
      </c>
      <c r="E110" s="27">
        <v>41865</v>
      </c>
      <c r="F110" t="s">
        <v>233</v>
      </c>
      <c r="G110" s="27">
        <v>27500</v>
      </c>
      <c r="H110">
        <v>41</v>
      </c>
      <c r="I110" t="s">
        <v>244</v>
      </c>
      <c r="J110" t="s">
        <v>250</v>
      </c>
      <c r="K110">
        <v>0</v>
      </c>
      <c r="L110">
        <v>2</v>
      </c>
      <c r="M110">
        <v>0</v>
      </c>
      <c r="N110">
        <v>0</v>
      </c>
      <c r="O110">
        <v>0</v>
      </c>
      <c r="W110" t="s">
        <v>237</v>
      </c>
      <c r="Y110">
        <v>-1</v>
      </c>
      <c r="AB110" t="s">
        <v>237</v>
      </c>
      <c r="AH110">
        <v>0</v>
      </c>
      <c r="AN110" t="s">
        <v>238</v>
      </c>
      <c r="AO110">
        <v>1</v>
      </c>
      <c r="AP110" t="s">
        <v>239</v>
      </c>
      <c r="AQ110" s="27">
        <v>41865</v>
      </c>
      <c r="AR110" t="s">
        <v>240</v>
      </c>
      <c r="AS110">
        <v>2</v>
      </c>
      <c r="AT110" t="s">
        <v>239</v>
      </c>
      <c r="AU110" s="27">
        <v>41865</v>
      </c>
    </row>
    <row r="111" spans="1:47" x14ac:dyDescent="0.2">
      <c r="A111">
        <v>110</v>
      </c>
      <c r="B111" t="s">
        <v>776</v>
      </c>
      <c r="C111" t="s">
        <v>777</v>
      </c>
      <c r="D111" t="s">
        <v>778</v>
      </c>
      <c r="E111" s="27">
        <v>41941</v>
      </c>
      <c r="F111" t="s">
        <v>294</v>
      </c>
      <c r="G111" s="27">
        <v>33352</v>
      </c>
      <c r="H111">
        <v>24</v>
      </c>
      <c r="I111" t="s">
        <v>259</v>
      </c>
      <c r="J111" t="s">
        <v>353</v>
      </c>
      <c r="K111">
        <v>0</v>
      </c>
      <c r="L111">
        <v>4</v>
      </c>
      <c r="M111">
        <v>0</v>
      </c>
      <c r="N111">
        <v>0</v>
      </c>
      <c r="O111">
        <v>1</v>
      </c>
      <c r="P111">
        <v>-325</v>
      </c>
      <c r="Q111" s="28">
        <v>41616.378472222219</v>
      </c>
      <c r="R111" s="28">
        <v>41616.327777777777</v>
      </c>
      <c r="S111" t="s">
        <v>779</v>
      </c>
      <c r="T111" s="27">
        <v>41616</v>
      </c>
      <c r="V111">
        <v>325</v>
      </c>
      <c r="W111" t="s">
        <v>36</v>
      </c>
      <c r="X111" t="s">
        <v>780</v>
      </c>
      <c r="Y111">
        <v>0</v>
      </c>
      <c r="AB111" t="s">
        <v>237</v>
      </c>
      <c r="AH111">
        <v>0</v>
      </c>
      <c r="AN111" t="s">
        <v>238</v>
      </c>
      <c r="AO111">
        <v>2</v>
      </c>
      <c r="AP111" t="s">
        <v>239</v>
      </c>
      <c r="AQ111" s="27">
        <v>41941</v>
      </c>
      <c r="AR111" t="s">
        <v>240</v>
      </c>
      <c r="AS111">
        <v>4</v>
      </c>
      <c r="AT111" t="s">
        <v>239</v>
      </c>
      <c r="AU111" s="27">
        <v>41941</v>
      </c>
    </row>
    <row r="112" spans="1:47" x14ac:dyDescent="0.2">
      <c r="A112">
        <v>111</v>
      </c>
      <c r="B112" t="s">
        <v>781</v>
      </c>
      <c r="C112" t="s">
        <v>782</v>
      </c>
      <c r="D112" t="s">
        <v>783</v>
      </c>
      <c r="E112" s="27">
        <v>41472</v>
      </c>
      <c r="F112" t="s">
        <v>233</v>
      </c>
      <c r="G112" s="27">
        <v>27846</v>
      </c>
      <c r="H112">
        <v>40</v>
      </c>
      <c r="I112" t="s">
        <v>244</v>
      </c>
      <c r="J112" t="s">
        <v>250</v>
      </c>
      <c r="K112">
        <v>0</v>
      </c>
      <c r="L112">
        <v>2</v>
      </c>
      <c r="M112">
        <v>0</v>
      </c>
      <c r="N112">
        <v>0</v>
      </c>
      <c r="O112">
        <v>2</v>
      </c>
      <c r="P112">
        <v>-15</v>
      </c>
      <c r="Q112" s="28">
        <v>41457.154166666667</v>
      </c>
      <c r="R112" s="28">
        <v>41460.342361111114</v>
      </c>
      <c r="S112" t="s">
        <v>784</v>
      </c>
      <c r="U112" s="27">
        <v>41457</v>
      </c>
      <c r="V112">
        <v>15</v>
      </c>
      <c r="W112" t="s">
        <v>32</v>
      </c>
      <c r="X112" t="s">
        <v>274</v>
      </c>
      <c r="Y112">
        <v>0</v>
      </c>
      <c r="AB112" t="s">
        <v>237</v>
      </c>
      <c r="AH112">
        <v>0</v>
      </c>
      <c r="AN112" t="s">
        <v>238</v>
      </c>
      <c r="AO112">
        <v>1</v>
      </c>
      <c r="AP112" t="s">
        <v>239</v>
      </c>
      <c r="AQ112" s="27">
        <v>41472</v>
      </c>
      <c r="AR112" t="s">
        <v>240</v>
      </c>
      <c r="AS112">
        <v>2</v>
      </c>
      <c r="AT112" t="s">
        <v>239</v>
      </c>
      <c r="AU112" s="27">
        <v>41472</v>
      </c>
    </row>
    <row r="113" spans="1:47" x14ac:dyDescent="0.2">
      <c r="A113">
        <v>112</v>
      </c>
      <c r="B113" t="s">
        <v>785</v>
      </c>
      <c r="C113" t="s">
        <v>505</v>
      </c>
      <c r="D113" t="s">
        <v>786</v>
      </c>
      <c r="E113" s="27">
        <v>41702</v>
      </c>
      <c r="F113" t="s">
        <v>233</v>
      </c>
      <c r="G113" s="27">
        <v>23653</v>
      </c>
      <c r="H113">
        <v>51</v>
      </c>
      <c r="I113" t="s">
        <v>234</v>
      </c>
      <c r="J113" t="s">
        <v>250</v>
      </c>
      <c r="K113">
        <v>0</v>
      </c>
      <c r="L113">
        <v>1</v>
      </c>
      <c r="M113">
        <v>0</v>
      </c>
      <c r="N113">
        <v>0</v>
      </c>
      <c r="O113">
        <v>1</v>
      </c>
      <c r="P113">
        <v>-78</v>
      </c>
      <c r="Q113" s="28">
        <v>41624.466666666667</v>
      </c>
      <c r="R113" s="28">
        <v>41680.461111111108</v>
      </c>
      <c r="S113" t="s">
        <v>787</v>
      </c>
      <c r="U113" s="27">
        <v>41624</v>
      </c>
      <c r="V113">
        <v>78</v>
      </c>
      <c r="W113" t="s">
        <v>32</v>
      </c>
      <c r="X113" t="s">
        <v>274</v>
      </c>
      <c r="Y113">
        <v>0</v>
      </c>
      <c r="AB113" t="s">
        <v>237</v>
      </c>
      <c r="AH113">
        <v>0</v>
      </c>
      <c r="AN113" t="s">
        <v>238</v>
      </c>
      <c r="AO113">
        <v>1</v>
      </c>
      <c r="AP113" t="s">
        <v>239</v>
      </c>
      <c r="AQ113" s="27">
        <v>41702</v>
      </c>
      <c r="AR113" t="s">
        <v>240</v>
      </c>
      <c r="AS113">
        <v>1</v>
      </c>
      <c r="AT113" t="s">
        <v>239</v>
      </c>
      <c r="AU113" s="27">
        <v>41702</v>
      </c>
    </row>
    <row r="114" spans="1:47" x14ac:dyDescent="0.2">
      <c r="A114">
        <v>113</v>
      </c>
      <c r="B114" t="s">
        <v>788</v>
      </c>
      <c r="C114" t="s">
        <v>789</v>
      </c>
      <c r="D114" t="s">
        <v>689</v>
      </c>
      <c r="E114" s="27">
        <v>41511</v>
      </c>
      <c r="F114" t="s">
        <v>233</v>
      </c>
      <c r="G114" s="27">
        <v>34233</v>
      </c>
      <c r="H114">
        <v>22</v>
      </c>
      <c r="I114" t="s">
        <v>259</v>
      </c>
      <c r="J114" t="s">
        <v>250</v>
      </c>
      <c r="K114">
        <v>0</v>
      </c>
      <c r="L114">
        <v>3</v>
      </c>
      <c r="M114">
        <v>0</v>
      </c>
      <c r="N114">
        <v>0</v>
      </c>
      <c r="O114">
        <v>1</v>
      </c>
      <c r="P114">
        <v>0</v>
      </c>
      <c r="Q114" s="28">
        <v>41511.504861111112</v>
      </c>
      <c r="R114" s="28">
        <v>41528.336111111108</v>
      </c>
      <c r="S114" t="s">
        <v>790</v>
      </c>
      <c r="T114" s="27">
        <v>41510</v>
      </c>
      <c r="V114">
        <v>1</v>
      </c>
      <c r="W114" t="s">
        <v>36</v>
      </c>
      <c r="X114" t="s">
        <v>279</v>
      </c>
      <c r="Y114">
        <v>1</v>
      </c>
      <c r="AA114" t="s">
        <v>791</v>
      </c>
      <c r="AB114" t="s">
        <v>36</v>
      </c>
      <c r="AD114" s="27">
        <v>41918</v>
      </c>
      <c r="AE114" t="s">
        <v>324</v>
      </c>
      <c r="AH114">
        <v>0</v>
      </c>
      <c r="AN114" t="s">
        <v>238</v>
      </c>
      <c r="AO114">
        <v>3</v>
      </c>
      <c r="AP114" t="s">
        <v>239</v>
      </c>
      <c r="AQ114" s="27">
        <v>41511</v>
      </c>
      <c r="AR114" t="s">
        <v>240</v>
      </c>
      <c r="AS114">
        <v>3</v>
      </c>
      <c r="AT114" t="s">
        <v>239</v>
      </c>
      <c r="AU114" s="27">
        <v>41511</v>
      </c>
    </row>
    <row r="115" spans="1:47" x14ac:dyDescent="0.2">
      <c r="A115">
        <v>114</v>
      </c>
      <c r="B115" t="s">
        <v>792</v>
      </c>
      <c r="C115" t="s">
        <v>793</v>
      </c>
      <c r="D115" t="s">
        <v>794</v>
      </c>
      <c r="E115" s="27">
        <v>41324</v>
      </c>
      <c r="F115" t="s">
        <v>233</v>
      </c>
      <c r="G115" s="27">
        <v>34254</v>
      </c>
      <c r="H115">
        <v>22</v>
      </c>
      <c r="I115" t="s">
        <v>259</v>
      </c>
      <c r="J115" t="s">
        <v>245</v>
      </c>
      <c r="K115">
        <v>0</v>
      </c>
      <c r="L115">
        <v>8</v>
      </c>
      <c r="M115">
        <v>0</v>
      </c>
      <c r="N115">
        <v>0</v>
      </c>
      <c r="O115">
        <v>0</v>
      </c>
      <c r="P115">
        <v>-1</v>
      </c>
      <c r="Q115" s="28">
        <v>41323.51666666667</v>
      </c>
      <c r="R115" s="28">
        <v>41381.438888888886</v>
      </c>
      <c r="S115" t="s">
        <v>795</v>
      </c>
      <c r="T115" s="27">
        <v>41323</v>
      </c>
      <c r="V115">
        <v>1</v>
      </c>
      <c r="W115" t="s">
        <v>32</v>
      </c>
      <c r="X115" t="s">
        <v>359</v>
      </c>
      <c r="Y115">
        <v>0</v>
      </c>
      <c r="AB115" t="s">
        <v>237</v>
      </c>
      <c r="AH115">
        <v>0</v>
      </c>
      <c r="AN115" t="s">
        <v>238</v>
      </c>
      <c r="AO115">
        <v>6</v>
      </c>
      <c r="AP115" t="s">
        <v>246</v>
      </c>
      <c r="AQ115" s="27">
        <v>41324</v>
      </c>
      <c r="AR115" t="s">
        <v>240</v>
      </c>
      <c r="AS115">
        <v>8</v>
      </c>
      <c r="AT115" t="s">
        <v>269</v>
      </c>
      <c r="AU115" s="27">
        <v>41324</v>
      </c>
    </row>
    <row r="116" spans="1:47" x14ac:dyDescent="0.2">
      <c r="A116">
        <v>115</v>
      </c>
      <c r="B116" t="s">
        <v>796</v>
      </c>
      <c r="C116" t="s">
        <v>797</v>
      </c>
      <c r="D116" t="s">
        <v>798</v>
      </c>
      <c r="E116" s="27">
        <v>41586</v>
      </c>
      <c r="F116" t="s">
        <v>294</v>
      </c>
      <c r="G116" s="27">
        <v>32752</v>
      </c>
      <c r="H116">
        <v>26</v>
      </c>
      <c r="I116" t="s">
        <v>244</v>
      </c>
      <c r="J116" t="s">
        <v>250</v>
      </c>
      <c r="K116">
        <v>0</v>
      </c>
      <c r="L116">
        <v>4</v>
      </c>
      <c r="M116">
        <v>0</v>
      </c>
      <c r="N116">
        <v>0</v>
      </c>
      <c r="O116">
        <v>1</v>
      </c>
      <c r="P116">
        <v>-1</v>
      </c>
      <c r="Q116" s="28">
        <v>41585.375694444447</v>
      </c>
      <c r="R116" s="28">
        <v>41587.379861111112</v>
      </c>
      <c r="S116" t="s">
        <v>799</v>
      </c>
      <c r="T116" s="27">
        <v>41585</v>
      </c>
      <c r="V116">
        <v>1</v>
      </c>
      <c r="W116" t="s">
        <v>32</v>
      </c>
      <c r="X116" t="s">
        <v>378</v>
      </c>
      <c r="Y116">
        <v>1</v>
      </c>
      <c r="AA116" t="s">
        <v>800</v>
      </c>
      <c r="AB116" t="s">
        <v>36</v>
      </c>
      <c r="AC116">
        <v>0</v>
      </c>
      <c r="AD116" s="27">
        <v>41597</v>
      </c>
      <c r="AE116" t="s">
        <v>474</v>
      </c>
      <c r="AF116" s="27">
        <v>41597</v>
      </c>
      <c r="AG116" s="27">
        <v>41655</v>
      </c>
      <c r="AH116">
        <v>1</v>
      </c>
      <c r="AJ116" t="s">
        <v>800</v>
      </c>
      <c r="AK116" t="s">
        <v>255</v>
      </c>
      <c r="AL116" s="27">
        <v>41597</v>
      </c>
      <c r="AM116" t="s">
        <v>801</v>
      </c>
      <c r="AN116" t="s">
        <v>238</v>
      </c>
      <c r="AO116">
        <v>3</v>
      </c>
      <c r="AP116" t="s">
        <v>239</v>
      </c>
      <c r="AQ116" s="27">
        <v>41586</v>
      </c>
      <c r="AR116" t="s">
        <v>240</v>
      </c>
      <c r="AS116">
        <v>4</v>
      </c>
      <c r="AT116" t="s">
        <v>239</v>
      </c>
      <c r="AU116" s="27">
        <v>41586</v>
      </c>
    </row>
    <row r="117" spans="1:47" x14ac:dyDescent="0.2">
      <c r="A117">
        <v>116</v>
      </c>
      <c r="B117" t="s">
        <v>802</v>
      </c>
      <c r="C117" t="s">
        <v>803</v>
      </c>
      <c r="D117" t="s">
        <v>804</v>
      </c>
      <c r="E117" s="27">
        <v>41841</v>
      </c>
      <c r="F117" t="s">
        <v>233</v>
      </c>
      <c r="G117" s="27">
        <v>32427</v>
      </c>
      <c r="H117">
        <v>27</v>
      </c>
      <c r="I117" t="s">
        <v>244</v>
      </c>
      <c r="J117" t="s">
        <v>245</v>
      </c>
      <c r="K117">
        <v>0</v>
      </c>
      <c r="L117">
        <v>7</v>
      </c>
      <c r="M117">
        <v>0</v>
      </c>
      <c r="N117">
        <v>0</v>
      </c>
      <c r="O117">
        <v>1</v>
      </c>
      <c r="P117">
        <v>-43</v>
      </c>
      <c r="Q117" s="28">
        <v>41798.043055555558</v>
      </c>
      <c r="R117" s="28">
        <v>41817.400694444441</v>
      </c>
      <c r="S117" t="s">
        <v>805</v>
      </c>
      <c r="T117" s="27">
        <v>41797</v>
      </c>
      <c r="V117">
        <v>44</v>
      </c>
      <c r="W117" t="s">
        <v>32</v>
      </c>
      <c r="X117" t="s">
        <v>806</v>
      </c>
      <c r="Y117">
        <v>1</v>
      </c>
      <c r="AA117" t="s">
        <v>807</v>
      </c>
      <c r="AB117" t="s">
        <v>36</v>
      </c>
      <c r="AC117">
        <v>24</v>
      </c>
      <c r="AD117" s="27">
        <v>42099</v>
      </c>
      <c r="AE117" t="s">
        <v>252</v>
      </c>
      <c r="AF117" s="27">
        <v>42123</v>
      </c>
      <c r="AG117" s="27">
        <v>42141</v>
      </c>
      <c r="AH117">
        <v>1</v>
      </c>
      <c r="AJ117" t="s">
        <v>807</v>
      </c>
      <c r="AK117" t="s">
        <v>462</v>
      </c>
      <c r="AL117" s="27">
        <v>42099</v>
      </c>
      <c r="AM117" t="s">
        <v>252</v>
      </c>
      <c r="AN117" t="s">
        <v>238</v>
      </c>
      <c r="AO117">
        <v>8</v>
      </c>
      <c r="AP117" t="s">
        <v>269</v>
      </c>
      <c r="AQ117" s="27">
        <v>41841</v>
      </c>
      <c r="AR117" t="s">
        <v>240</v>
      </c>
      <c r="AS117">
        <v>7</v>
      </c>
      <c r="AT117" t="s">
        <v>246</v>
      </c>
      <c r="AU117" s="27">
        <v>41841</v>
      </c>
    </row>
    <row r="118" spans="1:47" x14ac:dyDescent="0.2">
      <c r="A118">
        <v>117</v>
      </c>
      <c r="B118" t="s">
        <v>808</v>
      </c>
      <c r="C118" t="s">
        <v>809</v>
      </c>
      <c r="D118" t="s">
        <v>810</v>
      </c>
      <c r="E118" s="27">
        <v>41737</v>
      </c>
      <c r="F118" t="s">
        <v>294</v>
      </c>
      <c r="G118" s="27">
        <v>20809</v>
      </c>
      <c r="H118">
        <v>59</v>
      </c>
      <c r="I118" t="s">
        <v>234</v>
      </c>
      <c r="J118" t="s">
        <v>250</v>
      </c>
      <c r="K118">
        <v>0</v>
      </c>
      <c r="L118">
        <v>1</v>
      </c>
      <c r="M118">
        <v>0</v>
      </c>
      <c r="N118">
        <v>0</v>
      </c>
      <c r="O118">
        <v>2</v>
      </c>
      <c r="S118" t="s">
        <v>811</v>
      </c>
      <c r="U118" s="27">
        <v>41670</v>
      </c>
      <c r="V118">
        <v>67</v>
      </c>
      <c r="W118" t="s">
        <v>32</v>
      </c>
      <c r="X118" t="s">
        <v>274</v>
      </c>
      <c r="Y118">
        <v>0</v>
      </c>
      <c r="AB118" t="s">
        <v>237</v>
      </c>
      <c r="AH118">
        <v>0</v>
      </c>
      <c r="AN118" t="s">
        <v>238</v>
      </c>
      <c r="AO118">
        <v>1</v>
      </c>
      <c r="AP118" t="s">
        <v>239</v>
      </c>
      <c r="AQ118" s="27">
        <v>41737</v>
      </c>
      <c r="AR118" t="s">
        <v>240</v>
      </c>
      <c r="AS118">
        <v>1</v>
      </c>
      <c r="AT118" t="s">
        <v>239</v>
      </c>
      <c r="AU118" s="27">
        <v>41737</v>
      </c>
    </row>
    <row r="119" spans="1:47" x14ac:dyDescent="0.2">
      <c r="A119">
        <v>118</v>
      </c>
      <c r="B119" t="s">
        <v>812</v>
      </c>
      <c r="C119" t="s">
        <v>813</v>
      </c>
      <c r="D119" t="s">
        <v>814</v>
      </c>
      <c r="E119" s="27">
        <v>41744</v>
      </c>
      <c r="F119" t="s">
        <v>233</v>
      </c>
      <c r="G119" s="27">
        <v>30566</v>
      </c>
      <c r="H119">
        <v>32</v>
      </c>
      <c r="I119" t="s">
        <v>244</v>
      </c>
      <c r="J119" t="s">
        <v>245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-389</v>
      </c>
      <c r="Q119" s="28">
        <v>41355.445138888892</v>
      </c>
      <c r="R119" s="28">
        <v>41425.163888888892</v>
      </c>
      <c r="S119" t="s">
        <v>815</v>
      </c>
      <c r="T119" s="27">
        <v>41033</v>
      </c>
      <c r="V119">
        <v>711</v>
      </c>
      <c r="W119" t="s">
        <v>36</v>
      </c>
      <c r="X119" t="s">
        <v>263</v>
      </c>
      <c r="Y119">
        <v>0</v>
      </c>
      <c r="AB119" t="s">
        <v>237</v>
      </c>
      <c r="AH119">
        <v>0</v>
      </c>
      <c r="AN119" t="s">
        <v>238</v>
      </c>
      <c r="AO119">
        <v>3</v>
      </c>
      <c r="AP119" t="s">
        <v>239</v>
      </c>
      <c r="AQ119" s="27">
        <v>41744</v>
      </c>
      <c r="AR119" t="s">
        <v>240</v>
      </c>
      <c r="AS119">
        <v>1</v>
      </c>
      <c r="AT119" t="s">
        <v>239</v>
      </c>
      <c r="AU119" s="27">
        <v>41744</v>
      </c>
    </row>
    <row r="120" spans="1:47" x14ac:dyDescent="0.2">
      <c r="A120">
        <v>119</v>
      </c>
      <c r="B120" t="s">
        <v>816</v>
      </c>
      <c r="C120" t="s">
        <v>817</v>
      </c>
      <c r="D120" t="s">
        <v>818</v>
      </c>
      <c r="E120" s="27">
        <v>41337</v>
      </c>
      <c r="F120" t="s">
        <v>233</v>
      </c>
      <c r="G120" s="27">
        <v>30438</v>
      </c>
      <c r="H120">
        <v>32</v>
      </c>
      <c r="I120" t="s">
        <v>244</v>
      </c>
      <c r="J120" t="s">
        <v>250</v>
      </c>
      <c r="K120">
        <v>0</v>
      </c>
      <c r="L120">
        <v>2</v>
      </c>
      <c r="M120">
        <v>0</v>
      </c>
      <c r="N120">
        <v>0</v>
      </c>
      <c r="O120">
        <v>0</v>
      </c>
      <c r="P120">
        <v>-1</v>
      </c>
      <c r="Q120" s="28">
        <v>41336.147916666669</v>
      </c>
      <c r="R120" s="28">
        <v>41337.297222222223</v>
      </c>
      <c r="S120" t="s">
        <v>819</v>
      </c>
      <c r="T120" s="27">
        <v>41336</v>
      </c>
      <c r="V120">
        <v>1</v>
      </c>
      <c r="W120" t="s">
        <v>32</v>
      </c>
      <c r="X120" t="s">
        <v>254</v>
      </c>
      <c r="Y120">
        <v>0</v>
      </c>
      <c r="AB120" t="s">
        <v>237</v>
      </c>
      <c r="AH120">
        <v>0</v>
      </c>
      <c r="AN120" t="s">
        <v>238</v>
      </c>
      <c r="AO120">
        <v>1</v>
      </c>
      <c r="AP120" t="s">
        <v>239</v>
      </c>
      <c r="AQ120" s="27">
        <v>41337</v>
      </c>
      <c r="AR120" t="s">
        <v>240</v>
      </c>
      <c r="AS120">
        <v>2</v>
      </c>
      <c r="AT120" t="s">
        <v>239</v>
      </c>
      <c r="AU120" s="27">
        <v>41337</v>
      </c>
    </row>
    <row r="121" spans="1:47" x14ac:dyDescent="0.2">
      <c r="A121">
        <v>120</v>
      </c>
      <c r="B121" t="s">
        <v>820</v>
      </c>
      <c r="C121" t="s">
        <v>821</v>
      </c>
      <c r="D121" t="s">
        <v>822</v>
      </c>
      <c r="E121" s="27">
        <v>41333</v>
      </c>
      <c r="F121" t="s">
        <v>233</v>
      </c>
      <c r="G121" s="27">
        <v>27208</v>
      </c>
      <c r="H121">
        <v>41</v>
      </c>
      <c r="I121" t="s">
        <v>244</v>
      </c>
      <c r="J121" t="s">
        <v>250</v>
      </c>
      <c r="K121">
        <v>0</v>
      </c>
      <c r="L121">
        <v>2</v>
      </c>
      <c r="M121">
        <v>0</v>
      </c>
      <c r="N121">
        <v>0</v>
      </c>
      <c r="O121">
        <v>1</v>
      </c>
      <c r="P121">
        <v>-1</v>
      </c>
      <c r="Q121" s="28">
        <v>41332.40902777778</v>
      </c>
      <c r="R121" s="28">
        <v>41334.082638888889</v>
      </c>
      <c r="S121" t="s">
        <v>823</v>
      </c>
      <c r="U121" s="27">
        <v>36148</v>
      </c>
      <c r="V121">
        <v>5185</v>
      </c>
      <c r="W121" t="s">
        <v>36</v>
      </c>
      <c r="X121" t="s">
        <v>274</v>
      </c>
      <c r="Y121">
        <v>0</v>
      </c>
      <c r="AB121" t="s">
        <v>237</v>
      </c>
      <c r="AH121">
        <v>0</v>
      </c>
      <c r="AN121" t="s">
        <v>238</v>
      </c>
      <c r="AO121">
        <v>2</v>
      </c>
      <c r="AP121" t="s">
        <v>239</v>
      </c>
      <c r="AQ121" s="27">
        <v>41333</v>
      </c>
      <c r="AR121" t="s">
        <v>240</v>
      </c>
      <c r="AS121">
        <v>2</v>
      </c>
      <c r="AT121" t="s">
        <v>239</v>
      </c>
      <c r="AU121" s="27">
        <v>41333</v>
      </c>
    </row>
    <row r="122" spans="1:47" x14ac:dyDescent="0.2">
      <c r="A122">
        <v>121</v>
      </c>
      <c r="B122" t="s">
        <v>824</v>
      </c>
      <c r="C122" t="s">
        <v>825</v>
      </c>
      <c r="D122" t="s">
        <v>826</v>
      </c>
      <c r="E122" s="27">
        <v>41755</v>
      </c>
      <c r="F122" t="s">
        <v>233</v>
      </c>
      <c r="G122" s="27">
        <v>24199</v>
      </c>
      <c r="H122">
        <v>50</v>
      </c>
      <c r="I122" t="s">
        <v>234</v>
      </c>
      <c r="J122" t="s">
        <v>245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-1</v>
      </c>
      <c r="Q122" s="28">
        <v>41754.481944444444</v>
      </c>
      <c r="R122" s="28">
        <v>41755.043749999997</v>
      </c>
      <c r="S122" t="s">
        <v>827</v>
      </c>
      <c r="T122" s="27">
        <v>41754</v>
      </c>
      <c r="V122">
        <v>1</v>
      </c>
      <c r="W122" t="s">
        <v>36</v>
      </c>
      <c r="X122" t="s">
        <v>279</v>
      </c>
      <c r="Y122">
        <v>0</v>
      </c>
      <c r="AB122" t="s">
        <v>237</v>
      </c>
      <c r="AH122">
        <v>0</v>
      </c>
      <c r="AN122" t="s">
        <v>238</v>
      </c>
      <c r="AO122">
        <v>1</v>
      </c>
      <c r="AP122" t="s">
        <v>239</v>
      </c>
      <c r="AQ122" s="27">
        <v>41755</v>
      </c>
      <c r="AR122" t="s">
        <v>240</v>
      </c>
      <c r="AS122">
        <v>1</v>
      </c>
      <c r="AT122" t="s">
        <v>239</v>
      </c>
      <c r="AU122" s="27">
        <v>41755</v>
      </c>
    </row>
    <row r="123" spans="1:47" x14ac:dyDescent="0.2">
      <c r="A123">
        <v>122</v>
      </c>
      <c r="B123" t="s">
        <v>828</v>
      </c>
      <c r="C123" t="s">
        <v>829</v>
      </c>
      <c r="D123" t="s">
        <v>830</v>
      </c>
      <c r="E123" s="27">
        <v>41326</v>
      </c>
      <c r="F123" t="s">
        <v>233</v>
      </c>
      <c r="G123" s="27">
        <v>31500</v>
      </c>
      <c r="H123">
        <v>30</v>
      </c>
      <c r="I123" t="s">
        <v>244</v>
      </c>
      <c r="J123" t="s">
        <v>250</v>
      </c>
      <c r="K123">
        <v>0</v>
      </c>
      <c r="L123">
        <v>10</v>
      </c>
      <c r="M123">
        <v>0</v>
      </c>
      <c r="N123">
        <v>0</v>
      </c>
      <c r="O123">
        <v>8</v>
      </c>
      <c r="P123">
        <v>-1</v>
      </c>
      <c r="Q123" s="28">
        <v>41325.093055555553</v>
      </c>
      <c r="R123" s="28">
        <v>41326.324305555558</v>
      </c>
      <c r="S123" t="s">
        <v>831</v>
      </c>
      <c r="T123" s="27">
        <v>41325</v>
      </c>
      <c r="V123">
        <v>1</v>
      </c>
      <c r="W123" t="s">
        <v>36</v>
      </c>
      <c r="X123" t="s">
        <v>412</v>
      </c>
      <c r="Y123">
        <v>1</v>
      </c>
      <c r="AA123" t="s">
        <v>832</v>
      </c>
      <c r="AB123" t="s">
        <v>36</v>
      </c>
      <c r="AC123">
        <v>0</v>
      </c>
      <c r="AD123" s="27">
        <v>41381</v>
      </c>
      <c r="AE123" t="s">
        <v>412</v>
      </c>
      <c r="AF123" s="27">
        <v>41381</v>
      </c>
      <c r="AG123" s="27">
        <v>41382</v>
      </c>
      <c r="AH123">
        <v>1</v>
      </c>
      <c r="AJ123" t="s">
        <v>833</v>
      </c>
      <c r="AK123" t="s">
        <v>255</v>
      </c>
      <c r="AL123" s="27">
        <v>42118</v>
      </c>
      <c r="AM123" t="s">
        <v>834</v>
      </c>
      <c r="AN123" t="s">
        <v>238</v>
      </c>
      <c r="AO123">
        <v>9</v>
      </c>
      <c r="AP123" t="s">
        <v>269</v>
      </c>
      <c r="AQ123" s="27">
        <v>41326</v>
      </c>
      <c r="AR123" t="s">
        <v>240</v>
      </c>
      <c r="AS123">
        <v>10</v>
      </c>
      <c r="AT123" t="s">
        <v>269</v>
      </c>
      <c r="AU123" s="27">
        <v>41326</v>
      </c>
    </row>
    <row r="124" spans="1:47" x14ac:dyDescent="0.2">
      <c r="A124">
        <v>123</v>
      </c>
      <c r="B124" t="s">
        <v>835</v>
      </c>
      <c r="C124" t="s">
        <v>585</v>
      </c>
      <c r="D124" t="s">
        <v>836</v>
      </c>
      <c r="E124" s="27">
        <v>41929</v>
      </c>
      <c r="F124" t="s">
        <v>233</v>
      </c>
      <c r="G124" s="27">
        <v>18285</v>
      </c>
      <c r="H124">
        <v>66</v>
      </c>
      <c r="I124" t="s">
        <v>234</v>
      </c>
      <c r="J124" t="s">
        <v>250</v>
      </c>
      <c r="K124">
        <v>0</v>
      </c>
      <c r="L124">
        <v>9</v>
      </c>
      <c r="M124">
        <v>0</v>
      </c>
      <c r="N124">
        <v>0</v>
      </c>
      <c r="O124">
        <v>0</v>
      </c>
      <c r="P124">
        <v>-1</v>
      </c>
      <c r="Q124" s="28">
        <v>41928.275000000001</v>
      </c>
      <c r="R124" s="28">
        <v>41929.368055555555</v>
      </c>
      <c r="S124" t="s">
        <v>837</v>
      </c>
      <c r="U124" s="27">
        <v>40557</v>
      </c>
      <c r="V124">
        <v>1372</v>
      </c>
      <c r="W124" t="s">
        <v>36</v>
      </c>
      <c r="X124" t="s">
        <v>274</v>
      </c>
      <c r="Y124">
        <v>0</v>
      </c>
      <c r="AB124" t="s">
        <v>237</v>
      </c>
      <c r="AH124">
        <v>0</v>
      </c>
      <c r="AN124" t="s">
        <v>238</v>
      </c>
      <c r="AO124">
        <v>3</v>
      </c>
      <c r="AP124" t="s">
        <v>239</v>
      </c>
      <c r="AQ124" s="27">
        <v>41929</v>
      </c>
      <c r="AR124" t="s">
        <v>240</v>
      </c>
      <c r="AS124">
        <v>9</v>
      </c>
      <c r="AT124" t="s">
        <v>269</v>
      </c>
      <c r="AU124" s="27">
        <v>41929</v>
      </c>
    </row>
    <row r="125" spans="1:47" x14ac:dyDescent="0.2">
      <c r="A125">
        <v>124</v>
      </c>
      <c r="B125" t="s">
        <v>838</v>
      </c>
      <c r="C125" t="s">
        <v>839</v>
      </c>
      <c r="D125" t="s">
        <v>400</v>
      </c>
      <c r="E125" s="27">
        <v>41837</v>
      </c>
      <c r="F125" t="s">
        <v>233</v>
      </c>
      <c r="G125" s="27">
        <v>23238</v>
      </c>
      <c r="H125">
        <v>52</v>
      </c>
      <c r="I125" t="s">
        <v>234</v>
      </c>
      <c r="J125" t="s">
        <v>250</v>
      </c>
      <c r="K125">
        <v>0</v>
      </c>
      <c r="L125">
        <v>5</v>
      </c>
      <c r="M125">
        <v>0</v>
      </c>
      <c r="N125">
        <v>0</v>
      </c>
      <c r="O125">
        <v>3</v>
      </c>
      <c r="P125">
        <v>-318</v>
      </c>
      <c r="Q125" s="28">
        <v>41519.184027777781</v>
      </c>
      <c r="R125" s="28">
        <v>41528.245833333334</v>
      </c>
      <c r="S125" t="s">
        <v>840</v>
      </c>
      <c r="T125" s="27">
        <v>41836</v>
      </c>
      <c r="V125">
        <v>1</v>
      </c>
      <c r="W125" t="s">
        <v>32</v>
      </c>
      <c r="X125" t="s">
        <v>364</v>
      </c>
      <c r="Y125">
        <v>0</v>
      </c>
      <c r="AB125" t="s">
        <v>237</v>
      </c>
      <c r="AH125">
        <v>0</v>
      </c>
      <c r="AN125" t="s">
        <v>238</v>
      </c>
      <c r="AO125">
        <v>1</v>
      </c>
      <c r="AP125" t="s">
        <v>239</v>
      </c>
      <c r="AQ125" s="27">
        <v>41837</v>
      </c>
      <c r="AR125" t="s">
        <v>240</v>
      </c>
      <c r="AS125">
        <v>5</v>
      </c>
      <c r="AT125" t="s">
        <v>246</v>
      </c>
      <c r="AU125" s="27">
        <v>41837</v>
      </c>
    </row>
    <row r="126" spans="1:47" x14ac:dyDescent="0.2">
      <c r="A126">
        <v>125</v>
      </c>
      <c r="B126" t="s">
        <v>841</v>
      </c>
      <c r="C126" t="s">
        <v>842</v>
      </c>
      <c r="D126" t="s">
        <v>843</v>
      </c>
      <c r="E126" s="27">
        <v>41516</v>
      </c>
      <c r="F126" t="s">
        <v>233</v>
      </c>
      <c r="G126" s="27">
        <v>29125</v>
      </c>
      <c r="H126">
        <v>36</v>
      </c>
      <c r="I126" t="s">
        <v>244</v>
      </c>
      <c r="J126" t="s">
        <v>250</v>
      </c>
      <c r="K126">
        <v>0</v>
      </c>
      <c r="L126">
        <v>6</v>
      </c>
      <c r="M126">
        <v>0</v>
      </c>
      <c r="N126">
        <v>0</v>
      </c>
      <c r="O126">
        <v>0</v>
      </c>
      <c r="W126" t="s">
        <v>237</v>
      </c>
      <c r="Y126">
        <v>-1</v>
      </c>
      <c r="AB126" t="s">
        <v>237</v>
      </c>
      <c r="AH126">
        <v>0</v>
      </c>
      <c r="AN126" t="s">
        <v>238</v>
      </c>
      <c r="AO126">
        <v>5</v>
      </c>
      <c r="AP126" t="s">
        <v>246</v>
      </c>
      <c r="AQ126" s="27">
        <v>41516</v>
      </c>
      <c r="AR126" t="s">
        <v>240</v>
      </c>
      <c r="AS126">
        <v>6</v>
      </c>
      <c r="AT126" t="s">
        <v>246</v>
      </c>
      <c r="AU126" s="27">
        <v>41516</v>
      </c>
    </row>
    <row r="127" spans="1:47" x14ac:dyDescent="0.2">
      <c r="A127">
        <v>126</v>
      </c>
      <c r="B127" t="s">
        <v>844</v>
      </c>
      <c r="C127" t="s">
        <v>500</v>
      </c>
      <c r="D127" t="s">
        <v>845</v>
      </c>
      <c r="E127" s="27">
        <v>41814</v>
      </c>
      <c r="F127" t="s">
        <v>233</v>
      </c>
      <c r="G127" s="27">
        <v>34322</v>
      </c>
      <c r="H127">
        <v>22</v>
      </c>
      <c r="I127" t="s">
        <v>259</v>
      </c>
      <c r="J127" t="s">
        <v>245</v>
      </c>
      <c r="K127">
        <v>0</v>
      </c>
      <c r="L127">
        <v>6</v>
      </c>
      <c r="M127">
        <v>0</v>
      </c>
      <c r="N127">
        <v>0</v>
      </c>
      <c r="O127">
        <v>3</v>
      </c>
      <c r="P127">
        <v>-5</v>
      </c>
      <c r="Q127" s="28">
        <v>41809.526388888888</v>
      </c>
      <c r="R127" s="28">
        <v>41809.37222222222</v>
      </c>
      <c r="S127" t="s">
        <v>846</v>
      </c>
      <c r="T127" s="27">
        <v>41807</v>
      </c>
      <c r="V127">
        <v>7</v>
      </c>
      <c r="W127" t="s">
        <v>32</v>
      </c>
      <c r="X127" t="s">
        <v>847</v>
      </c>
      <c r="Y127">
        <v>0</v>
      </c>
      <c r="AB127" t="s">
        <v>237</v>
      </c>
      <c r="AH127">
        <v>0</v>
      </c>
      <c r="AN127" t="s">
        <v>238</v>
      </c>
      <c r="AO127">
        <v>5</v>
      </c>
      <c r="AP127" t="s">
        <v>246</v>
      </c>
      <c r="AQ127" s="27">
        <v>41814</v>
      </c>
      <c r="AR127" t="s">
        <v>240</v>
      </c>
      <c r="AS127">
        <v>6</v>
      </c>
      <c r="AT127" t="s">
        <v>246</v>
      </c>
      <c r="AU127" s="27">
        <v>41814</v>
      </c>
    </row>
    <row r="128" spans="1:47" x14ac:dyDescent="0.2">
      <c r="A128">
        <v>127</v>
      </c>
      <c r="B128" t="s">
        <v>848</v>
      </c>
      <c r="C128" t="s">
        <v>849</v>
      </c>
      <c r="D128" t="s">
        <v>850</v>
      </c>
      <c r="E128" s="27">
        <v>41858</v>
      </c>
      <c r="F128" t="s">
        <v>233</v>
      </c>
      <c r="G128" s="27">
        <v>24023</v>
      </c>
      <c r="H128">
        <v>50</v>
      </c>
      <c r="I128" t="s">
        <v>234</v>
      </c>
      <c r="J128" t="s">
        <v>22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-1</v>
      </c>
      <c r="Q128" s="28">
        <v>41857.529861111114</v>
      </c>
      <c r="R128" s="28">
        <v>41858.353472222225</v>
      </c>
      <c r="S128" t="s">
        <v>851</v>
      </c>
      <c r="U128" s="27">
        <v>41857</v>
      </c>
      <c r="V128">
        <v>1</v>
      </c>
      <c r="W128" t="s">
        <v>32</v>
      </c>
      <c r="X128" t="s">
        <v>274</v>
      </c>
      <c r="Y128">
        <v>1</v>
      </c>
      <c r="AA128" t="s">
        <v>852</v>
      </c>
      <c r="AB128" t="s">
        <v>36</v>
      </c>
      <c r="AC128">
        <v>135</v>
      </c>
      <c r="AD128" s="27">
        <v>42040</v>
      </c>
      <c r="AE128" t="s">
        <v>422</v>
      </c>
      <c r="AF128" s="27">
        <v>42175</v>
      </c>
      <c r="AG128" s="27">
        <v>42177</v>
      </c>
      <c r="AH128">
        <v>0</v>
      </c>
      <c r="AN128" t="s">
        <v>238</v>
      </c>
      <c r="AO128">
        <v>2</v>
      </c>
      <c r="AP128" t="s">
        <v>239</v>
      </c>
      <c r="AQ128" s="27">
        <v>41858</v>
      </c>
      <c r="AR128" t="s">
        <v>240</v>
      </c>
      <c r="AS128">
        <v>1</v>
      </c>
      <c r="AT128" t="s">
        <v>239</v>
      </c>
      <c r="AU128" s="27">
        <v>41858</v>
      </c>
    </row>
    <row r="129" spans="1:47" x14ac:dyDescent="0.2">
      <c r="A129">
        <v>128</v>
      </c>
      <c r="B129" t="s">
        <v>853</v>
      </c>
      <c r="C129" t="s">
        <v>854</v>
      </c>
      <c r="D129" t="s">
        <v>855</v>
      </c>
      <c r="E129" s="27">
        <v>41384</v>
      </c>
      <c r="F129" t="s">
        <v>233</v>
      </c>
      <c r="G129" s="27">
        <v>33268</v>
      </c>
      <c r="H129">
        <v>25</v>
      </c>
      <c r="I129" t="s">
        <v>244</v>
      </c>
      <c r="J129" t="s">
        <v>250</v>
      </c>
      <c r="K129">
        <v>1</v>
      </c>
      <c r="L129">
        <v>10</v>
      </c>
      <c r="M129">
        <v>6</v>
      </c>
      <c r="N129">
        <v>1</v>
      </c>
      <c r="O129">
        <v>14</v>
      </c>
      <c r="P129">
        <v>-1</v>
      </c>
      <c r="Q129" s="28">
        <v>41383.097222222219</v>
      </c>
      <c r="R129" s="28">
        <v>41390.239583333336</v>
      </c>
      <c r="S129" t="s">
        <v>856</v>
      </c>
      <c r="U129" s="27">
        <v>41383</v>
      </c>
      <c r="V129">
        <v>1</v>
      </c>
      <c r="W129" t="s">
        <v>32</v>
      </c>
      <c r="X129" t="s">
        <v>274</v>
      </c>
      <c r="Y129">
        <v>1</v>
      </c>
      <c r="AA129" t="s">
        <v>857</v>
      </c>
      <c r="AB129" t="s">
        <v>36</v>
      </c>
      <c r="AC129">
        <v>0</v>
      </c>
      <c r="AD129" s="27">
        <v>41484</v>
      </c>
      <c r="AE129" t="s">
        <v>474</v>
      </c>
      <c r="AF129" s="27">
        <v>41484</v>
      </c>
      <c r="AG129" s="27">
        <v>41503</v>
      </c>
      <c r="AH129">
        <v>1</v>
      </c>
      <c r="AJ129" t="s">
        <v>858</v>
      </c>
      <c r="AK129" t="s">
        <v>462</v>
      </c>
      <c r="AL129" s="27">
        <v>42438</v>
      </c>
      <c r="AM129" t="s">
        <v>279</v>
      </c>
      <c r="AN129" t="s">
        <v>238</v>
      </c>
      <c r="AO129">
        <v>10</v>
      </c>
      <c r="AP129" t="s">
        <v>269</v>
      </c>
      <c r="AQ129" s="27">
        <v>41384</v>
      </c>
      <c r="AR129" t="s">
        <v>240</v>
      </c>
      <c r="AS129">
        <v>10</v>
      </c>
      <c r="AT129" t="s">
        <v>269</v>
      </c>
      <c r="AU129" s="27">
        <v>41384</v>
      </c>
    </row>
    <row r="130" spans="1:47" x14ac:dyDescent="0.2">
      <c r="A130">
        <v>129</v>
      </c>
      <c r="B130" t="s">
        <v>859</v>
      </c>
      <c r="C130" t="s">
        <v>860</v>
      </c>
      <c r="D130" t="s">
        <v>861</v>
      </c>
      <c r="E130" s="27">
        <v>41952</v>
      </c>
      <c r="F130" t="s">
        <v>294</v>
      </c>
      <c r="G130" s="27">
        <v>26224</v>
      </c>
      <c r="H130">
        <v>44</v>
      </c>
      <c r="I130" t="s">
        <v>244</v>
      </c>
      <c r="J130" t="s">
        <v>245</v>
      </c>
      <c r="K130">
        <v>0</v>
      </c>
      <c r="L130">
        <v>1</v>
      </c>
      <c r="M130">
        <v>0</v>
      </c>
      <c r="N130">
        <v>0</v>
      </c>
      <c r="O130">
        <v>0</v>
      </c>
      <c r="W130" t="s">
        <v>237</v>
      </c>
      <c r="Y130">
        <v>-1</v>
      </c>
      <c r="AB130" t="s">
        <v>237</v>
      </c>
      <c r="AH130">
        <v>0</v>
      </c>
      <c r="AN130" t="s">
        <v>238</v>
      </c>
      <c r="AO130">
        <v>1</v>
      </c>
      <c r="AP130" t="s">
        <v>239</v>
      </c>
      <c r="AQ130" s="27">
        <v>41952</v>
      </c>
      <c r="AR130" t="s">
        <v>240</v>
      </c>
      <c r="AS130">
        <v>1</v>
      </c>
      <c r="AT130" t="s">
        <v>239</v>
      </c>
      <c r="AU130" s="27">
        <v>41952</v>
      </c>
    </row>
    <row r="131" spans="1:47" x14ac:dyDescent="0.2">
      <c r="A131">
        <v>130</v>
      </c>
      <c r="B131" t="s">
        <v>862</v>
      </c>
      <c r="C131" t="s">
        <v>863</v>
      </c>
      <c r="D131" t="s">
        <v>864</v>
      </c>
      <c r="E131" s="27">
        <v>41550</v>
      </c>
      <c r="F131" t="s">
        <v>233</v>
      </c>
      <c r="G131" s="27">
        <v>34825</v>
      </c>
      <c r="H131">
        <v>20</v>
      </c>
      <c r="I131" t="s">
        <v>259</v>
      </c>
      <c r="J131" t="s">
        <v>22</v>
      </c>
      <c r="K131">
        <v>0</v>
      </c>
      <c r="L131">
        <v>5</v>
      </c>
      <c r="M131">
        <v>0</v>
      </c>
      <c r="N131">
        <v>0</v>
      </c>
      <c r="O131">
        <v>0</v>
      </c>
      <c r="P131">
        <v>-1</v>
      </c>
      <c r="Q131" s="28">
        <v>41549.243055555555</v>
      </c>
      <c r="R131" s="28">
        <v>41550.34375</v>
      </c>
      <c r="S131" t="s">
        <v>865</v>
      </c>
      <c r="T131" s="27">
        <v>41549</v>
      </c>
      <c r="V131">
        <v>1</v>
      </c>
      <c r="W131" t="s">
        <v>32</v>
      </c>
      <c r="X131" t="s">
        <v>459</v>
      </c>
      <c r="Y131">
        <v>1</v>
      </c>
      <c r="AA131" t="s">
        <v>866</v>
      </c>
      <c r="AB131" t="s">
        <v>32</v>
      </c>
      <c r="AC131">
        <v>0</v>
      </c>
      <c r="AD131" s="27">
        <v>41669</v>
      </c>
      <c r="AE131" t="s">
        <v>867</v>
      </c>
      <c r="AF131" s="27">
        <v>41669</v>
      </c>
      <c r="AG131" s="27">
        <v>42092</v>
      </c>
      <c r="AH131">
        <v>1</v>
      </c>
      <c r="AJ131" t="s">
        <v>866</v>
      </c>
      <c r="AK131" t="s">
        <v>312</v>
      </c>
      <c r="AL131" s="27">
        <v>41669</v>
      </c>
      <c r="AM131" t="s">
        <v>583</v>
      </c>
      <c r="AN131" t="s">
        <v>238</v>
      </c>
      <c r="AO131">
        <v>8</v>
      </c>
      <c r="AP131" t="s">
        <v>269</v>
      </c>
      <c r="AQ131" s="27">
        <v>41550</v>
      </c>
      <c r="AR131" t="s">
        <v>240</v>
      </c>
      <c r="AS131">
        <v>5</v>
      </c>
      <c r="AT131" t="s">
        <v>246</v>
      </c>
      <c r="AU131" s="27">
        <v>41550</v>
      </c>
    </row>
    <row r="132" spans="1:47" x14ac:dyDescent="0.2">
      <c r="A132">
        <v>131</v>
      </c>
      <c r="B132" t="s">
        <v>868</v>
      </c>
      <c r="C132" t="s">
        <v>869</v>
      </c>
      <c r="D132" t="s">
        <v>870</v>
      </c>
      <c r="E132" s="27">
        <v>41655</v>
      </c>
      <c r="F132" t="s">
        <v>233</v>
      </c>
      <c r="G132" s="27">
        <v>34360</v>
      </c>
      <c r="H132">
        <v>22</v>
      </c>
      <c r="I132" t="s">
        <v>259</v>
      </c>
      <c r="J132" t="s">
        <v>250</v>
      </c>
      <c r="K132">
        <v>1</v>
      </c>
      <c r="L132">
        <v>9</v>
      </c>
      <c r="M132">
        <v>0</v>
      </c>
      <c r="N132">
        <v>0</v>
      </c>
      <c r="O132">
        <v>2</v>
      </c>
      <c r="P132">
        <v>0</v>
      </c>
      <c r="Q132" s="28">
        <v>41655.11041666667</v>
      </c>
      <c r="R132" s="28">
        <v>41685.193749999999</v>
      </c>
      <c r="S132" t="s">
        <v>871</v>
      </c>
      <c r="T132" s="27">
        <v>41655</v>
      </c>
      <c r="V132">
        <v>0</v>
      </c>
      <c r="W132" t="s">
        <v>32</v>
      </c>
      <c r="X132" t="s">
        <v>872</v>
      </c>
      <c r="Y132">
        <v>1</v>
      </c>
      <c r="AA132" t="s">
        <v>873</v>
      </c>
      <c r="AB132" t="s">
        <v>36</v>
      </c>
      <c r="AC132">
        <v>1</v>
      </c>
      <c r="AD132" s="27">
        <v>41830</v>
      </c>
      <c r="AE132" t="s">
        <v>474</v>
      </c>
      <c r="AF132" s="27">
        <v>41831</v>
      </c>
      <c r="AG132" s="27">
        <v>41831</v>
      </c>
      <c r="AH132">
        <v>0</v>
      </c>
      <c r="AN132" t="s">
        <v>238</v>
      </c>
      <c r="AO132">
        <v>10</v>
      </c>
      <c r="AP132" t="s">
        <v>269</v>
      </c>
      <c r="AQ132" s="27">
        <v>41655</v>
      </c>
      <c r="AR132" t="s">
        <v>240</v>
      </c>
      <c r="AS132">
        <v>9</v>
      </c>
      <c r="AT132" t="s">
        <v>269</v>
      </c>
      <c r="AU132" s="27">
        <v>41655</v>
      </c>
    </row>
    <row r="133" spans="1:47" x14ac:dyDescent="0.2">
      <c r="A133">
        <v>132</v>
      </c>
      <c r="B133" t="s">
        <v>874</v>
      </c>
      <c r="C133" t="s">
        <v>875</v>
      </c>
      <c r="D133" t="s">
        <v>876</v>
      </c>
      <c r="E133" s="27">
        <v>41715</v>
      </c>
      <c r="F133" t="s">
        <v>233</v>
      </c>
      <c r="G133" s="27">
        <v>33945</v>
      </c>
      <c r="H133">
        <v>23</v>
      </c>
      <c r="I133" t="s">
        <v>259</v>
      </c>
      <c r="J133" t="s">
        <v>250</v>
      </c>
      <c r="K133">
        <v>0</v>
      </c>
      <c r="L133">
        <v>7</v>
      </c>
      <c r="M133">
        <v>0</v>
      </c>
      <c r="N133">
        <v>1</v>
      </c>
      <c r="O133">
        <v>2</v>
      </c>
      <c r="P133">
        <v>137</v>
      </c>
      <c r="Q133" s="28">
        <v>41852.357638888891</v>
      </c>
      <c r="R133" s="28">
        <v>41853.075694444444</v>
      </c>
      <c r="S133" t="s">
        <v>877</v>
      </c>
      <c r="U133" s="27">
        <v>41523</v>
      </c>
      <c r="V133">
        <v>192</v>
      </c>
      <c r="W133" t="s">
        <v>36</v>
      </c>
      <c r="X133" t="s">
        <v>274</v>
      </c>
      <c r="Y133">
        <v>1</v>
      </c>
      <c r="AA133" t="s">
        <v>878</v>
      </c>
      <c r="AB133" t="s">
        <v>36</v>
      </c>
      <c r="AD133" s="27">
        <v>41897</v>
      </c>
      <c r="AE133" t="s">
        <v>879</v>
      </c>
      <c r="AH133">
        <v>0</v>
      </c>
      <c r="AN133" t="s">
        <v>238</v>
      </c>
      <c r="AO133">
        <v>8</v>
      </c>
      <c r="AP133" t="s">
        <v>269</v>
      </c>
      <c r="AQ133" s="27">
        <v>41715</v>
      </c>
      <c r="AR133" t="s">
        <v>240</v>
      </c>
      <c r="AS133">
        <v>7</v>
      </c>
      <c r="AT133" t="s">
        <v>246</v>
      </c>
      <c r="AU133" s="27">
        <v>41715</v>
      </c>
    </row>
    <row r="134" spans="1:47" x14ac:dyDescent="0.2">
      <c r="A134">
        <v>133</v>
      </c>
      <c r="B134" t="s">
        <v>880</v>
      </c>
      <c r="C134" t="s">
        <v>825</v>
      </c>
      <c r="D134" t="s">
        <v>881</v>
      </c>
      <c r="E134" s="27">
        <v>41858</v>
      </c>
      <c r="F134" t="s">
        <v>233</v>
      </c>
      <c r="G134" s="27">
        <v>22660</v>
      </c>
      <c r="H134">
        <v>54</v>
      </c>
      <c r="I134" t="s">
        <v>234</v>
      </c>
      <c r="J134" t="s">
        <v>250</v>
      </c>
      <c r="K134">
        <v>0</v>
      </c>
      <c r="L134">
        <v>6</v>
      </c>
      <c r="M134">
        <v>0</v>
      </c>
      <c r="N134">
        <v>0</v>
      </c>
      <c r="O134">
        <v>6</v>
      </c>
      <c r="P134">
        <v>-1</v>
      </c>
      <c r="Q134" s="28">
        <v>41857.445138888892</v>
      </c>
      <c r="R134" s="28">
        <v>41963.161805555559</v>
      </c>
      <c r="S134" t="s">
        <v>882</v>
      </c>
      <c r="U134" s="27">
        <v>40994</v>
      </c>
      <c r="V134">
        <v>864</v>
      </c>
      <c r="W134" t="s">
        <v>32</v>
      </c>
      <c r="X134" t="s">
        <v>274</v>
      </c>
      <c r="Y134">
        <v>0</v>
      </c>
      <c r="AB134" t="s">
        <v>237</v>
      </c>
      <c r="AH134">
        <v>0</v>
      </c>
      <c r="AN134" t="s">
        <v>238</v>
      </c>
      <c r="AO134">
        <v>5</v>
      </c>
      <c r="AP134" t="s">
        <v>246</v>
      </c>
      <c r="AQ134" s="27">
        <v>41858</v>
      </c>
      <c r="AR134" t="s">
        <v>240</v>
      </c>
      <c r="AS134">
        <v>6</v>
      </c>
      <c r="AT134" t="s">
        <v>246</v>
      </c>
      <c r="AU134" s="27">
        <v>41858</v>
      </c>
    </row>
    <row r="135" spans="1:47" x14ac:dyDescent="0.2">
      <c r="A135">
        <v>134</v>
      </c>
      <c r="B135" t="s">
        <v>883</v>
      </c>
      <c r="C135" t="s">
        <v>803</v>
      </c>
      <c r="D135" t="s">
        <v>884</v>
      </c>
      <c r="E135" s="27">
        <v>41724</v>
      </c>
      <c r="F135" t="s">
        <v>233</v>
      </c>
      <c r="G135" s="27">
        <v>27693</v>
      </c>
      <c r="H135">
        <v>40</v>
      </c>
      <c r="I135" t="s">
        <v>244</v>
      </c>
      <c r="J135" t="s">
        <v>245</v>
      </c>
      <c r="K135">
        <v>0</v>
      </c>
      <c r="L135">
        <v>5</v>
      </c>
      <c r="M135">
        <v>0</v>
      </c>
      <c r="N135">
        <v>0</v>
      </c>
      <c r="O135">
        <v>4</v>
      </c>
      <c r="P135">
        <v>-1</v>
      </c>
      <c r="Q135" s="28">
        <v>41723.374305555553</v>
      </c>
      <c r="R135" s="28">
        <v>41724.073611111111</v>
      </c>
      <c r="S135" t="s">
        <v>885</v>
      </c>
      <c r="U135" s="27">
        <v>41723</v>
      </c>
      <c r="V135">
        <v>1</v>
      </c>
      <c r="W135" t="s">
        <v>32</v>
      </c>
      <c r="X135" t="s">
        <v>274</v>
      </c>
      <c r="Y135">
        <v>0</v>
      </c>
      <c r="AB135" t="s">
        <v>237</v>
      </c>
      <c r="AH135">
        <v>0</v>
      </c>
      <c r="AN135" t="s">
        <v>238</v>
      </c>
      <c r="AO135">
        <v>4</v>
      </c>
      <c r="AP135" t="s">
        <v>239</v>
      </c>
      <c r="AQ135" s="27">
        <v>41724</v>
      </c>
      <c r="AR135" t="s">
        <v>240</v>
      </c>
      <c r="AS135">
        <v>5</v>
      </c>
      <c r="AT135" t="s">
        <v>246</v>
      </c>
      <c r="AU135" s="27">
        <v>41724</v>
      </c>
    </row>
    <row r="136" spans="1:47" x14ac:dyDescent="0.2">
      <c r="A136">
        <v>135</v>
      </c>
      <c r="B136" t="s">
        <v>886</v>
      </c>
      <c r="C136" t="s">
        <v>887</v>
      </c>
      <c r="D136" t="s">
        <v>888</v>
      </c>
      <c r="E136" s="27">
        <v>41880</v>
      </c>
      <c r="F136" t="s">
        <v>233</v>
      </c>
      <c r="G136" s="27">
        <v>33209</v>
      </c>
      <c r="H136">
        <v>25</v>
      </c>
      <c r="I136" t="s">
        <v>244</v>
      </c>
      <c r="J136" t="s">
        <v>250</v>
      </c>
      <c r="K136">
        <v>0</v>
      </c>
      <c r="L136">
        <v>7</v>
      </c>
      <c r="M136">
        <v>0</v>
      </c>
      <c r="N136">
        <v>0</v>
      </c>
      <c r="O136">
        <v>10</v>
      </c>
      <c r="P136">
        <v>-181</v>
      </c>
      <c r="Q136" s="28">
        <v>41699.395833333336</v>
      </c>
      <c r="R136" s="28">
        <v>41880.49722222222</v>
      </c>
      <c r="S136" t="s">
        <v>889</v>
      </c>
      <c r="U136" s="27">
        <v>41742</v>
      </c>
      <c r="V136">
        <v>138</v>
      </c>
      <c r="W136" t="s">
        <v>32</v>
      </c>
      <c r="X136" t="s">
        <v>274</v>
      </c>
      <c r="Y136">
        <v>0</v>
      </c>
      <c r="AB136" t="s">
        <v>237</v>
      </c>
      <c r="AH136">
        <v>0</v>
      </c>
      <c r="AN136" t="s">
        <v>238</v>
      </c>
      <c r="AO136">
        <v>6</v>
      </c>
      <c r="AP136" t="s">
        <v>246</v>
      </c>
      <c r="AQ136" s="27">
        <v>41880</v>
      </c>
      <c r="AR136" t="s">
        <v>240</v>
      </c>
      <c r="AS136">
        <v>7</v>
      </c>
      <c r="AT136" t="s">
        <v>246</v>
      </c>
      <c r="AU136" s="27">
        <v>41880</v>
      </c>
    </row>
    <row r="137" spans="1:47" x14ac:dyDescent="0.2">
      <c r="A137">
        <v>136</v>
      </c>
      <c r="B137" t="s">
        <v>890</v>
      </c>
      <c r="C137" t="s">
        <v>891</v>
      </c>
      <c r="D137" t="s">
        <v>892</v>
      </c>
      <c r="E137" s="27">
        <v>41363</v>
      </c>
      <c r="F137" t="s">
        <v>294</v>
      </c>
      <c r="G137" s="27">
        <v>29480</v>
      </c>
      <c r="H137">
        <v>35</v>
      </c>
      <c r="I137" t="s">
        <v>244</v>
      </c>
      <c r="J137" t="s">
        <v>250</v>
      </c>
      <c r="K137">
        <v>0</v>
      </c>
      <c r="L137">
        <v>2</v>
      </c>
      <c r="M137">
        <v>0</v>
      </c>
      <c r="N137">
        <v>0</v>
      </c>
      <c r="O137">
        <v>1</v>
      </c>
      <c r="P137">
        <v>-1</v>
      </c>
      <c r="Q137" s="28">
        <v>41362.288194444445</v>
      </c>
      <c r="R137" s="28">
        <v>41363.133333333331</v>
      </c>
      <c r="S137" t="s">
        <v>893</v>
      </c>
      <c r="U137" s="27">
        <v>41362</v>
      </c>
      <c r="V137">
        <v>1</v>
      </c>
      <c r="W137" t="s">
        <v>36</v>
      </c>
      <c r="X137" t="s">
        <v>274</v>
      </c>
      <c r="Y137">
        <v>0</v>
      </c>
      <c r="AB137" t="s">
        <v>237</v>
      </c>
      <c r="AH137">
        <v>0</v>
      </c>
      <c r="AN137" t="s">
        <v>238</v>
      </c>
      <c r="AO137">
        <v>1</v>
      </c>
      <c r="AP137" t="s">
        <v>239</v>
      </c>
      <c r="AQ137" s="27">
        <v>41363</v>
      </c>
      <c r="AR137" t="s">
        <v>240</v>
      </c>
      <c r="AS137">
        <v>2</v>
      </c>
      <c r="AT137" t="s">
        <v>239</v>
      </c>
      <c r="AU137" s="27">
        <v>41363</v>
      </c>
    </row>
    <row r="138" spans="1:47" x14ac:dyDescent="0.2">
      <c r="A138">
        <v>137</v>
      </c>
      <c r="B138" t="s">
        <v>894</v>
      </c>
      <c r="C138" t="s">
        <v>895</v>
      </c>
      <c r="D138" t="s">
        <v>896</v>
      </c>
      <c r="E138" s="27">
        <v>41758</v>
      </c>
      <c r="F138" t="s">
        <v>233</v>
      </c>
      <c r="G138" s="27">
        <v>29171</v>
      </c>
      <c r="H138">
        <v>36</v>
      </c>
      <c r="I138" t="s">
        <v>244</v>
      </c>
      <c r="J138" t="s">
        <v>250</v>
      </c>
      <c r="K138">
        <v>0</v>
      </c>
      <c r="L138">
        <v>7</v>
      </c>
      <c r="M138">
        <v>0</v>
      </c>
      <c r="N138">
        <v>0</v>
      </c>
      <c r="O138">
        <v>9</v>
      </c>
      <c r="P138">
        <v>0</v>
      </c>
      <c r="Q138" s="28">
        <v>41758.51666666667</v>
      </c>
      <c r="R138" s="28">
        <v>41762.18472222222</v>
      </c>
      <c r="S138" t="s">
        <v>897</v>
      </c>
      <c r="T138" s="27">
        <v>41757</v>
      </c>
      <c r="V138">
        <v>1</v>
      </c>
      <c r="W138" t="s">
        <v>32</v>
      </c>
      <c r="X138" t="s">
        <v>898</v>
      </c>
      <c r="Y138">
        <v>1</v>
      </c>
      <c r="AA138" t="s">
        <v>899</v>
      </c>
      <c r="AB138" t="s">
        <v>36</v>
      </c>
      <c r="AC138">
        <v>1</v>
      </c>
      <c r="AD138" s="27">
        <v>41785</v>
      </c>
      <c r="AE138" t="s">
        <v>412</v>
      </c>
      <c r="AF138" s="27">
        <v>41786</v>
      </c>
      <c r="AG138" s="27">
        <v>41786</v>
      </c>
      <c r="AH138">
        <v>0</v>
      </c>
      <c r="AN138" t="s">
        <v>238</v>
      </c>
      <c r="AO138">
        <v>6</v>
      </c>
      <c r="AP138" t="s">
        <v>246</v>
      </c>
      <c r="AQ138" s="27">
        <v>41758</v>
      </c>
      <c r="AR138" t="s">
        <v>240</v>
      </c>
      <c r="AS138">
        <v>7</v>
      </c>
      <c r="AT138" t="s">
        <v>246</v>
      </c>
      <c r="AU138" s="27">
        <v>41758</v>
      </c>
    </row>
    <row r="139" spans="1:47" x14ac:dyDescent="0.2">
      <c r="A139">
        <v>138</v>
      </c>
      <c r="B139" t="s">
        <v>900</v>
      </c>
      <c r="C139" t="s">
        <v>901</v>
      </c>
      <c r="D139" t="s">
        <v>902</v>
      </c>
      <c r="E139" s="27">
        <v>41286</v>
      </c>
      <c r="F139" t="s">
        <v>233</v>
      </c>
      <c r="G139" s="27">
        <v>32657</v>
      </c>
      <c r="H139">
        <v>26</v>
      </c>
      <c r="I139" t="s">
        <v>244</v>
      </c>
      <c r="J139" t="s">
        <v>245</v>
      </c>
      <c r="K139">
        <v>0</v>
      </c>
      <c r="L139">
        <v>8</v>
      </c>
      <c r="M139">
        <v>0</v>
      </c>
      <c r="N139">
        <v>0</v>
      </c>
      <c r="O139">
        <v>7</v>
      </c>
      <c r="P139">
        <v>0</v>
      </c>
      <c r="Q139" s="28">
        <v>41286.203472222223</v>
      </c>
      <c r="R139" s="28">
        <v>41286.311111111114</v>
      </c>
      <c r="S139" t="s">
        <v>903</v>
      </c>
      <c r="T139" s="27">
        <v>41285</v>
      </c>
      <c r="V139">
        <v>1</v>
      </c>
      <c r="W139" t="s">
        <v>32</v>
      </c>
      <c r="X139" t="s">
        <v>284</v>
      </c>
      <c r="Y139">
        <v>1</v>
      </c>
      <c r="AA139" t="s">
        <v>904</v>
      </c>
      <c r="AB139" t="s">
        <v>36</v>
      </c>
      <c r="AC139">
        <v>1</v>
      </c>
      <c r="AD139" s="27">
        <v>41663</v>
      </c>
      <c r="AE139" t="s">
        <v>474</v>
      </c>
      <c r="AF139" s="27">
        <v>41664</v>
      </c>
      <c r="AG139" s="27">
        <v>41665</v>
      </c>
      <c r="AH139">
        <v>0</v>
      </c>
      <c r="AN139" t="s">
        <v>238</v>
      </c>
      <c r="AO139">
        <v>4</v>
      </c>
      <c r="AP139" t="s">
        <v>239</v>
      </c>
      <c r="AQ139" s="27">
        <v>41286</v>
      </c>
      <c r="AR139" t="s">
        <v>240</v>
      </c>
      <c r="AS139">
        <v>8</v>
      </c>
      <c r="AT139" t="s">
        <v>269</v>
      </c>
      <c r="AU139" s="27">
        <v>41286</v>
      </c>
    </row>
    <row r="140" spans="1:47" x14ac:dyDescent="0.2">
      <c r="A140">
        <v>139</v>
      </c>
      <c r="B140" t="s">
        <v>905</v>
      </c>
      <c r="C140" t="s">
        <v>906</v>
      </c>
      <c r="D140" t="s">
        <v>907</v>
      </c>
      <c r="E140" s="27">
        <v>41384</v>
      </c>
      <c r="F140" t="s">
        <v>233</v>
      </c>
      <c r="G140" s="27">
        <v>34583</v>
      </c>
      <c r="H140">
        <v>21</v>
      </c>
      <c r="I140" t="s">
        <v>259</v>
      </c>
      <c r="J140" t="s">
        <v>22</v>
      </c>
      <c r="K140">
        <v>0</v>
      </c>
      <c r="L140">
        <v>6</v>
      </c>
      <c r="M140">
        <v>0</v>
      </c>
      <c r="N140">
        <v>0</v>
      </c>
      <c r="O140">
        <v>1</v>
      </c>
      <c r="P140">
        <v>0</v>
      </c>
      <c r="Q140" s="28">
        <v>41384.520833333336</v>
      </c>
      <c r="R140" s="28">
        <v>41388.441666666666</v>
      </c>
      <c r="S140" t="s">
        <v>908</v>
      </c>
      <c r="T140" s="27">
        <v>41383</v>
      </c>
      <c r="V140">
        <v>1</v>
      </c>
      <c r="W140" t="s">
        <v>32</v>
      </c>
      <c r="X140" t="s">
        <v>359</v>
      </c>
      <c r="Y140">
        <v>1</v>
      </c>
      <c r="AA140" t="s">
        <v>909</v>
      </c>
      <c r="AB140" t="s">
        <v>36</v>
      </c>
      <c r="AC140">
        <v>0</v>
      </c>
      <c r="AD140" s="27">
        <v>41637</v>
      </c>
      <c r="AE140" t="s">
        <v>681</v>
      </c>
      <c r="AF140" s="27">
        <v>41637</v>
      </c>
      <c r="AG140" s="27">
        <v>41735</v>
      </c>
      <c r="AH140">
        <v>0</v>
      </c>
      <c r="AN140" t="s">
        <v>238</v>
      </c>
      <c r="AO140">
        <v>6</v>
      </c>
      <c r="AP140" t="s">
        <v>246</v>
      </c>
      <c r="AQ140" s="27">
        <v>41384</v>
      </c>
      <c r="AR140" t="s">
        <v>240</v>
      </c>
      <c r="AS140">
        <v>6</v>
      </c>
      <c r="AT140" t="s">
        <v>246</v>
      </c>
      <c r="AU140" s="27">
        <v>41384</v>
      </c>
    </row>
    <row r="141" spans="1:47" x14ac:dyDescent="0.2">
      <c r="A141">
        <v>140</v>
      </c>
      <c r="B141" t="s">
        <v>910</v>
      </c>
      <c r="C141" t="s">
        <v>911</v>
      </c>
      <c r="D141" t="s">
        <v>912</v>
      </c>
      <c r="E141" s="27">
        <v>41580</v>
      </c>
      <c r="F141" t="s">
        <v>294</v>
      </c>
      <c r="G141" s="27">
        <v>32203</v>
      </c>
      <c r="H141">
        <v>28</v>
      </c>
      <c r="I141" t="s">
        <v>244</v>
      </c>
      <c r="J141" t="s">
        <v>250</v>
      </c>
      <c r="K141">
        <v>0</v>
      </c>
      <c r="L141">
        <v>3</v>
      </c>
      <c r="M141">
        <v>0</v>
      </c>
      <c r="N141">
        <v>0</v>
      </c>
      <c r="O141">
        <v>0</v>
      </c>
      <c r="W141" t="s">
        <v>237</v>
      </c>
      <c r="Y141">
        <v>-1</v>
      </c>
      <c r="AB141" t="s">
        <v>237</v>
      </c>
      <c r="AH141">
        <v>0</v>
      </c>
      <c r="AN141" t="s">
        <v>238</v>
      </c>
      <c r="AO141">
        <v>3</v>
      </c>
      <c r="AP141" t="s">
        <v>239</v>
      </c>
      <c r="AQ141" s="27">
        <v>41580</v>
      </c>
      <c r="AR141" t="s">
        <v>240</v>
      </c>
      <c r="AS141">
        <v>3</v>
      </c>
      <c r="AT141" t="s">
        <v>239</v>
      </c>
      <c r="AU141" s="27">
        <v>41580</v>
      </c>
    </row>
    <row r="142" spans="1:47" x14ac:dyDescent="0.2">
      <c r="A142">
        <v>141</v>
      </c>
      <c r="B142" t="s">
        <v>913</v>
      </c>
      <c r="C142" t="s">
        <v>914</v>
      </c>
      <c r="D142" t="s">
        <v>915</v>
      </c>
      <c r="E142" s="27">
        <v>41989</v>
      </c>
      <c r="F142" t="s">
        <v>233</v>
      </c>
      <c r="G142" s="27">
        <v>31244</v>
      </c>
      <c r="H142">
        <v>30</v>
      </c>
      <c r="I142" t="s">
        <v>244</v>
      </c>
      <c r="J142" t="s">
        <v>245</v>
      </c>
      <c r="K142">
        <v>0</v>
      </c>
      <c r="L142">
        <v>5</v>
      </c>
      <c r="M142">
        <v>0</v>
      </c>
      <c r="N142">
        <v>1</v>
      </c>
      <c r="O142">
        <v>6</v>
      </c>
      <c r="P142">
        <v>-239</v>
      </c>
      <c r="Q142" s="28">
        <v>41750.138888888891</v>
      </c>
      <c r="R142" s="28">
        <v>41760.398611111108</v>
      </c>
      <c r="S142" t="s">
        <v>916</v>
      </c>
      <c r="T142" s="27">
        <v>41988</v>
      </c>
      <c r="V142">
        <v>1</v>
      </c>
      <c r="W142" t="s">
        <v>32</v>
      </c>
      <c r="X142" t="s">
        <v>847</v>
      </c>
      <c r="Y142">
        <v>0</v>
      </c>
      <c r="AB142" t="s">
        <v>237</v>
      </c>
      <c r="AH142">
        <v>0</v>
      </c>
      <c r="AN142" t="s">
        <v>238</v>
      </c>
      <c r="AO142">
        <v>4</v>
      </c>
      <c r="AP142" t="s">
        <v>239</v>
      </c>
      <c r="AQ142" s="27">
        <v>41989</v>
      </c>
      <c r="AR142" t="s">
        <v>240</v>
      </c>
      <c r="AS142">
        <v>5</v>
      </c>
      <c r="AT142" t="s">
        <v>246</v>
      </c>
      <c r="AU142" s="27">
        <v>41989</v>
      </c>
    </row>
    <row r="143" spans="1:47" x14ac:dyDescent="0.2">
      <c r="A143">
        <v>142</v>
      </c>
      <c r="B143" t="s">
        <v>917</v>
      </c>
      <c r="C143" t="s">
        <v>918</v>
      </c>
      <c r="D143" t="s">
        <v>919</v>
      </c>
      <c r="E143" s="27">
        <v>41986</v>
      </c>
      <c r="F143" t="s">
        <v>233</v>
      </c>
      <c r="G143" s="27">
        <v>33258</v>
      </c>
      <c r="H143">
        <v>25</v>
      </c>
      <c r="I143" t="s">
        <v>244</v>
      </c>
      <c r="J143" t="s">
        <v>245</v>
      </c>
      <c r="K143">
        <v>0</v>
      </c>
      <c r="L143">
        <v>8</v>
      </c>
      <c r="M143">
        <v>0</v>
      </c>
      <c r="N143">
        <v>0</v>
      </c>
      <c r="O143">
        <v>9</v>
      </c>
      <c r="P143">
        <v>-1</v>
      </c>
      <c r="Q143" s="28">
        <v>41985.310416666667</v>
      </c>
      <c r="R143" s="28">
        <v>41986.307638888888</v>
      </c>
      <c r="S143" t="s">
        <v>920</v>
      </c>
      <c r="T143" s="27">
        <v>41985</v>
      </c>
      <c r="V143">
        <v>1</v>
      </c>
      <c r="W143" t="s">
        <v>32</v>
      </c>
      <c r="X143" t="s">
        <v>453</v>
      </c>
      <c r="Y143">
        <v>1</v>
      </c>
      <c r="AA143" t="s">
        <v>921</v>
      </c>
      <c r="AB143" t="s">
        <v>36</v>
      </c>
      <c r="AD143" s="27">
        <v>42131</v>
      </c>
      <c r="AE143" t="s">
        <v>324</v>
      </c>
      <c r="AH143">
        <v>1</v>
      </c>
      <c r="AJ143" t="s">
        <v>922</v>
      </c>
      <c r="AK143" t="s">
        <v>462</v>
      </c>
      <c r="AL143" s="27">
        <v>42172</v>
      </c>
      <c r="AM143" t="s">
        <v>279</v>
      </c>
      <c r="AN143" t="s">
        <v>238</v>
      </c>
      <c r="AO143">
        <v>9</v>
      </c>
      <c r="AP143" t="s">
        <v>269</v>
      </c>
      <c r="AQ143" s="27">
        <v>41986</v>
      </c>
      <c r="AR143" t="s">
        <v>240</v>
      </c>
      <c r="AS143">
        <v>8</v>
      </c>
      <c r="AT143" t="s">
        <v>269</v>
      </c>
      <c r="AU143" s="27">
        <v>41986</v>
      </c>
    </row>
    <row r="144" spans="1:47" x14ac:dyDescent="0.2">
      <c r="A144">
        <v>143</v>
      </c>
      <c r="B144" t="s">
        <v>923</v>
      </c>
      <c r="C144" t="s">
        <v>924</v>
      </c>
      <c r="D144" t="s">
        <v>925</v>
      </c>
      <c r="E144" s="27">
        <v>41278</v>
      </c>
      <c r="F144" t="s">
        <v>233</v>
      </c>
      <c r="G144" s="27">
        <v>16205</v>
      </c>
      <c r="H144">
        <v>71</v>
      </c>
      <c r="I144" t="s">
        <v>234</v>
      </c>
      <c r="J144" t="s">
        <v>250</v>
      </c>
      <c r="K144">
        <v>0</v>
      </c>
      <c r="L144">
        <v>7</v>
      </c>
      <c r="M144">
        <v>0</v>
      </c>
      <c r="N144">
        <v>0</v>
      </c>
      <c r="O144">
        <v>12</v>
      </c>
      <c r="S144" t="s">
        <v>926</v>
      </c>
      <c r="T144" s="27">
        <v>40474</v>
      </c>
      <c r="V144">
        <v>804</v>
      </c>
      <c r="W144" t="s">
        <v>36</v>
      </c>
      <c r="X144" t="s">
        <v>412</v>
      </c>
      <c r="Y144">
        <v>0</v>
      </c>
      <c r="AB144" t="s">
        <v>237</v>
      </c>
      <c r="AH144">
        <v>0</v>
      </c>
      <c r="AN144" t="s">
        <v>238</v>
      </c>
      <c r="AO144">
        <v>3</v>
      </c>
      <c r="AP144" t="s">
        <v>239</v>
      </c>
      <c r="AQ144" s="27">
        <v>41278</v>
      </c>
      <c r="AR144" t="s">
        <v>240</v>
      </c>
      <c r="AS144">
        <v>7</v>
      </c>
      <c r="AT144" t="s">
        <v>246</v>
      </c>
      <c r="AU144" s="27">
        <v>41278</v>
      </c>
    </row>
    <row r="145" spans="1:47" x14ac:dyDescent="0.2">
      <c r="A145">
        <v>144</v>
      </c>
      <c r="B145" t="s">
        <v>927</v>
      </c>
      <c r="C145" t="s">
        <v>928</v>
      </c>
      <c r="D145" t="s">
        <v>929</v>
      </c>
      <c r="E145" s="27">
        <v>41977</v>
      </c>
      <c r="F145" t="s">
        <v>233</v>
      </c>
      <c r="G145" s="27">
        <v>29801</v>
      </c>
      <c r="H145">
        <v>34</v>
      </c>
      <c r="I145" t="s">
        <v>244</v>
      </c>
      <c r="J145" t="s">
        <v>250</v>
      </c>
      <c r="K145">
        <v>0</v>
      </c>
      <c r="L145">
        <v>3</v>
      </c>
      <c r="M145">
        <v>0</v>
      </c>
      <c r="N145">
        <v>0</v>
      </c>
      <c r="O145">
        <v>3</v>
      </c>
      <c r="P145">
        <v>-21</v>
      </c>
      <c r="Q145" s="28">
        <v>41956.34652777778</v>
      </c>
      <c r="R145" s="28">
        <v>41972.534722222219</v>
      </c>
      <c r="S145" t="s">
        <v>930</v>
      </c>
      <c r="T145" s="27">
        <v>41956</v>
      </c>
      <c r="V145">
        <v>21</v>
      </c>
      <c r="W145" t="s">
        <v>36</v>
      </c>
      <c r="X145" t="s">
        <v>279</v>
      </c>
      <c r="Y145">
        <v>0</v>
      </c>
      <c r="AB145" t="s">
        <v>237</v>
      </c>
      <c r="AH145">
        <v>0</v>
      </c>
      <c r="AN145" t="s">
        <v>238</v>
      </c>
      <c r="AO145">
        <v>2</v>
      </c>
      <c r="AP145" t="s">
        <v>239</v>
      </c>
      <c r="AQ145" s="27">
        <v>41977</v>
      </c>
      <c r="AR145" t="s">
        <v>240</v>
      </c>
      <c r="AS145">
        <v>3</v>
      </c>
      <c r="AT145" t="s">
        <v>239</v>
      </c>
      <c r="AU145" s="27">
        <v>41977</v>
      </c>
    </row>
    <row r="146" spans="1:47" x14ac:dyDescent="0.2">
      <c r="A146">
        <v>145</v>
      </c>
      <c r="B146" t="s">
        <v>931</v>
      </c>
      <c r="C146" t="s">
        <v>932</v>
      </c>
      <c r="D146" t="s">
        <v>933</v>
      </c>
      <c r="E146" s="27">
        <v>41592</v>
      </c>
      <c r="F146" t="s">
        <v>294</v>
      </c>
      <c r="G146" s="27">
        <v>34961</v>
      </c>
      <c r="H146">
        <v>20</v>
      </c>
      <c r="I146" t="s">
        <v>259</v>
      </c>
      <c r="J146" t="s">
        <v>245</v>
      </c>
      <c r="K146">
        <v>0</v>
      </c>
      <c r="L146">
        <v>7</v>
      </c>
      <c r="M146">
        <v>0</v>
      </c>
      <c r="N146">
        <v>0</v>
      </c>
      <c r="O146">
        <v>0</v>
      </c>
      <c r="P146">
        <v>-1</v>
      </c>
      <c r="Q146" s="28">
        <v>41591.472916666666</v>
      </c>
      <c r="R146" s="28">
        <v>41592.066666666666</v>
      </c>
      <c r="S146" t="s">
        <v>934</v>
      </c>
      <c r="T146" s="27">
        <v>41591</v>
      </c>
      <c r="V146">
        <v>1</v>
      </c>
      <c r="W146" t="s">
        <v>32</v>
      </c>
      <c r="X146" t="s">
        <v>337</v>
      </c>
      <c r="Y146">
        <v>0</v>
      </c>
      <c r="AB146" t="s">
        <v>237</v>
      </c>
      <c r="AH146">
        <v>0</v>
      </c>
      <c r="AN146" t="s">
        <v>238</v>
      </c>
      <c r="AO146">
        <v>8</v>
      </c>
      <c r="AP146" t="s">
        <v>269</v>
      </c>
      <c r="AQ146" s="27">
        <v>41592</v>
      </c>
      <c r="AR146" t="s">
        <v>240</v>
      </c>
      <c r="AS146">
        <v>7</v>
      </c>
      <c r="AT146" t="s">
        <v>246</v>
      </c>
      <c r="AU146" s="27">
        <v>41592</v>
      </c>
    </row>
    <row r="147" spans="1:47" x14ac:dyDescent="0.2">
      <c r="A147">
        <v>146</v>
      </c>
      <c r="B147" t="s">
        <v>935</v>
      </c>
      <c r="C147" t="s">
        <v>242</v>
      </c>
      <c r="D147" t="s">
        <v>936</v>
      </c>
      <c r="E147" s="27">
        <v>41318</v>
      </c>
      <c r="F147" t="s">
        <v>233</v>
      </c>
      <c r="G147" s="27">
        <v>27982</v>
      </c>
      <c r="H147">
        <v>39</v>
      </c>
      <c r="I147" t="s">
        <v>244</v>
      </c>
      <c r="J147" t="s">
        <v>245</v>
      </c>
      <c r="K147">
        <v>0</v>
      </c>
      <c r="L147">
        <v>1</v>
      </c>
      <c r="M147">
        <v>0</v>
      </c>
      <c r="N147">
        <v>0</v>
      </c>
      <c r="O147">
        <v>2</v>
      </c>
      <c r="P147">
        <v>-2</v>
      </c>
      <c r="Q147" s="28">
        <v>41316.534722222219</v>
      </c>
      <c r="R147" s="28">
        <v>41316.314583333333</v>
      </c>
      <c r="S147" t="s">
        <v>937</v>
      </c>
      <c r="T147" s="27">
        <v>41315</v>
      </c>
      <c r="V147">
        <v>3</v>
      </c>
      <c r="W147" t="s">
        <v>32</v>
      </c>
      <c r="X147" t="s">
        <v>300</v>
      </c>
      <c r="Y147">
        <v>1</v>
      </c>
      <c r="AA147" t="s">
        <v>938</v>
      </c>
      <c r="AB147" t="s">
        <v>32</v>
      </c>
      <c r="AC147">
        <v>0</v>
      </c>
      <c r="AD147" s="27">
        <v>41381</v>
      </c>
      <c r="AE147" t="s">
        <v>939</v>
      </c>
      <c r="AF147" s="27">
        <v>41381</v>
      </c>
      <c r="AG147" s="27">
        <v>41403</v>
      </c>
      <c r="AH147">
        <v>0</v>
      </c>
      <c r="AN147" t="s">
        <v>238</v>
      </c>
      <c r="AO147">
        <v>1</v>
      </c>
      <c r="AP147" t="s">
        <v>239</v>
      </c>
      <c r="AQ147" s="27">
        <v>41318</v>
      </c>
      <c r="AR147" t="s">
        <v>240</v>
      </c>
      <c r="AS147">
        <v>1</v>
      </c>
      <c r="AT147" t="s">
        <v>239</v>
      </c>
      <c r="AU147" s="27">
        <v>41318</v>
      </c>
    </row>
    <row r="148" spans="1:47" x14ac:dyDescent="0.2">
      <c r="A148">
        <v>147</v>
      </c>
      <c r="B148" t="s">
        <v>940</v>
      </c>
      <c r="C148" t="s">
        <v>941</v>
      </c>
      <c r="D148" t="s">
        <v>942</v>
      </c>
      <c r="E148" s="27">
        <v>41584</v>
      </c>
      <c r="F148" t="s">
        <v>233</v>
      </c>
      <c r="G148" s="27">
        <v>18022</v>
      </c>
      <c r="H148">
        <v>66</v>
      </c>
      <c r="I148" t="s">
        <v>234</v>
      </c>
      <c r="J148" t="s">
        <v>245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-64</v>
      </c>
      <c r="Q148" s="28">
        <v>41520.197222222225</v>
      </c>
      <c r="R148" s="28">
        <v>41550.510416666664</v>
      </c>
      <c r="S148" t="s">
        <v>943</v>
      </c>
      <c r="T148" s="27">
        <v>41520</v>
      </c>
      <c r="V148">
        <v>64</v>
      </c>
      <c r="W148" t="s">
        <v>32</v>
      </c>
      <c r="X148" t="s">
        <v>944</v>
      </c>
      <c r="Y148">
        <v>0</v>
      </c>
      <c r="AB148" t="s">
        <v>237</v>
      </c>
      <c r="AH148">
        <v>0</v>
      </c>
      <c r="AN148" t="s">
        <v>238</v>
      </c>
      <c r="AO148">
        <v>1</v>
      </c>
      <c r="AP148" t="s">
        <v>239</v>
      </c>
      <c r="AQ148" s="27">
        <v>41584</v>
      </c>
      <c r="AR148" t="s">
        <v>240</v>
      </c>
      <c r="AS148">
        <v>1</v>
      </c>
      <c r="AT148" t="s">
        <v>239</v>
      </c>
      <c r="AU148" s="27">
        <v>41584</v>
      </c>
    </row>
    <row r="149" spans="1:47" x14ac:dyDescent="0.2">
      <c r="A149">
        <v>148</v>
      </c>
      <c r="B149" t="s">
        <v>945</v>
      </c>
      <c r="C149" t="s">
        <v>946</v>
      </c>
      <c r="D149" t="s">
        <v>947</v>
      </c>
      <c r="E149" s="27">
        <v>41379</v>
      </c>
      <c r="F149" t="s">
        <v>294</v>
      </c>
      <c r="G149" s="27">
        <v>22595</v>
      </c>
      <c r="H149">
        <v>54</v>
      </c>
      <c r="I149" t="s">
        <v>234</v>
      </c>
      <c r="J149" t="s">
        <v>245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 s="28">
        <v>41379.046527777777</v>
      </c>
      <c r="R149" s="28">
        <v>41379.330555555556</v>
      </c>
      <c r="S149" t="s">
        <v>948</v>
      </c>
      <c r="T149" s="27">
        <v>41378</v>
      </c>
      <c r="V149">
        <v>1</v>
      </c>
      <c r="W149" t="s">
        <v>36</v>
      </c>
      <c r="X149" t="s">
        <v>595</v>
      </c>
      <c r="Y149">
        <v>0</v>
      </c>
      <c r="AB149" t="s">
        <v>237</v>
      </c>
      <c r="AH149">
        <v>0</v>
      </c>
      <c r="AN149" t="s">
        <v>238</v>
      </c>
      <c r="AO149">
        <v>1</v>
      </c>
      <c r="AP149" t="s">
        <v>239</v>
      </c>
      <c r="AQ149" s="27">
        <v>41379</v>
      </c>
      <c r="AR149" t="s">
        <v>240</v>
      </c>
      <c r="AS149">
        <v>1</v>
      </c>
      <c r="AT149" t="s">
        <v>239</v>
      </c>
      <c r="AU149" s="27">
        <v>41379</v>
      </c>
    </row>
    <row r="150" spans="1:47" x14ac:dyDescent="0.2">
      <c r="A150">
        <v>149</v>
      </c>
      <c r="B150" t="s">
        <v>949</v>
      </c>
      <c r="C150" t="s">
        <v>950</v>
      </c>
      <c r="D150" t="s">
        <v>951</v>
      </c>
      <c r="E150" s="27">
        <v>41376</v>
      </c>
      <c r="F150" t="s">
        <v>233</v>
      </c>
      <c r="G150" s="27">
        <v>32033</v>
      </c>
      <c r="H150">
        <v>28</v>
      </c>
      <c r="I150" t="s">
        <v>244</v>
      </c>
      <c r="J150" t="s">
        <v>250</v>
      </c>
      <c r="K150">
        <v>0</v>
      </c>
      <c r="L150">
        <v>4</v>
      </c>
      <c r="M150">
        <v>0</v>
      </c>
      <c r="N150">
        <v>0</v>
      </c>
      <c r="O150">
        <v>0</v>
      </c>
      <c r="W150" t="s">
        <v>237</v>
      </c>
      <c r="Y150">
        <v>-1</v>
      </c>
      <c r="AB150" t="s">
        <v>237</v>
      </c>
      <c r="AH150">
        <v>0</v>
      </c>
      <c r="AN150" t="s">
        <v>238</v>
      </c>
      <c r="AO150">
        <v>5</v>
      </c>
      <c r="AP150" t="s">
        <v>246</v>
      </c>
      <c r="AQ150" s="27">
        <v>41376</v>
      </c>
      <c r="AR150" t="s">
        <v>240</v>
      </c>
      <c r="AS150">
        <v>4</v>
      </c>
      <c r="AT150" t="s">
        <v>239</v>
      </c>
      <c r="AU150" s="27">
        <v>41376</v>
      </c>
    </row>
    <row r="151" spans="1:47" x14ac:dyDescent="0.2">
      <c r="A151">
        <v>150</v>
      </c>
      <c r="B151" t="s">
        <v>952</v>
      </c>
      <c r="C151" t="s">
        <v>953</v>
      </c>
      <c r="D151" t="s">
        <v>954</v>
      </c>
      <c r="E151" s="27">
        <v>41506</v>
      </c>
      <c r="F151" t="s">
        <v>294</v>
      </c>
      <c r="G151" s="27">
        <v>26065</v>
      </c>
      <c r="H151">
        <v>44</v>
      </c>
      <c r="I151" t="s">
        <v>244</v>
      </c>
      <c r="J151" t="s">
        <v>353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-2</v>
      </c>
      <c r="Q151" s="28">
        <v>41504.140972222223</v>
      </c>
      <c r="R151" s="28">
        <v>41505.268750000003</v>
      </c>
      <c r="S151" t="s">
        <v>955</v>
      </c>
      <c r="T151" s="27">
        <v>41504</v>
      </c>
      <c r="V151">
        <v>2</v>
      </c>
      <c r="W151" t="s">
        <v>36</v>
      </c>
      <c r="X151" t="s">
        <v>279</v>
      </c>
      <c r="Y151">
        <v>0</v>
      </c>
      <c r="AB151" t="s">
        <v>237</v>
      </c>
      <c r="AH151">
        <v>0</v>
      </c>
      <c r="AN151" t="s">
        <v>238</v>
      </c>
      <c r="AO151">
        <v>1</v>
      </c>
      <c r="AP151" t="s">
        <v>239</v>
      </c>
      <c r="AQ151" s="27">
        <v>41506</v>
      </c>
      <c r="AR151" t="s">
        <v>240</v>
      </c>
      <c r="AS151">
        <v>1</v>
      </c>
      <c r="AT151" t="s">
        <v>239</v>
      </c>
      <c r="AU151" s="27">
        <v>41506</v>
      </c>
    </row>
    <row r="152" spans="1:47" x14ac:dyDescent="0.2">
      <c r="A152">
        <v>151</v>
      </c>
      <c r="B152" t="s">
        <v>956</v>
      </c>
      <c r="C152" t="s">
        <v>957</v>
      </c>
      <c r="D152" t="s">
        <v>958</v>
      </c>
      <c r="E152" s="27">
        <v>41957</v>
      </c>
      <c r="F152" t="s">
        <v>233</v>
      </c>
      <c r="G152" s="27">
        <v>35292</v>
      </c>
      <c r="H152">
        <v>19</v>
      </c>
      <c r="I152" t="s">
        <v>259</v>
      </c>
      <c r="J152" t="s">
        <v>250</v>
      </c>
      <c r="K152">
        <v>0</v>
      </c>
      <c r="L152">
        <v>4</v>
      </c>
      <c r="M152">
        <v>0</v>
      </c>
      <c r="N152">
        <v>0</v>
      </c>
      <c r="O152">
        <v>1</v>
      </c>
      <c r="P152">
        <v>-10</v>
      </c>
      <c r="Q152" s="28">
        <v>41947.318749999999</v>
      </c>
      <c r="R152" s="28">
        <v>41956.418055555558</v>
      </c>
      <c r="S152" t="s">
        <v>959</v>
      </c>
      <c r="T152" s="27">
        <v>41947</v>
      </c>
      <c r="V152">
        <v>10</v>
      </c>
      <c r="W152" t="s">
        <v>36</v>
      </c>
      <c r="X152" t="s">
        <v>279</v>
      </c>
      <c r="Y152">
        <v>1</v>
      </c>
      <c r="AA152" t="s">
        <v>960</v>
      </c>
      <c r="AB152" t="s">
        <v>36</v>
      </c>
      <c r="AC152">
        <v>0</v>
      </c>
      <c r="AD152" s="27">
        <v>42061</v>
      </c>
      <c r="AE152" t="s">
        <v>961</v>
      </c>
      <c r="AF152" s="27">
        <v>42061</v>
      </c>
      <c r="AG152" s="27">
        <v>42067</v>
      </c>
      <c r="AH152">
        <v>1</v>
      </c>
      <c r="AJ152" t="s">
        <v>960</v>
      </c>
      <c r="AK152" t="s">
        <v>255</v>
      </c>
      <c r="AL152" s="27">
        <v>42061</v>
      </c>
      <c r="AM152" t="s">
        <v>383</v>
      </c>
      <c r="AN152" t="s">
        <v>238</v>
      </c>
      <c r="AO152">
        <v>7</v>
      </c>
      <c r="AP152" t="s">
        <v>246</v>
      </c>
      <c r="AQ152" s="27">
        <v>41957</v>
      </c>
      <c r="AR152" t="s">
        <v>240</v>
      </c>
      <c r="AS152">
        <v>4</v>
      </c>
      <c r="AT152" t="s">
        <v>239</v>
      </c>
      <c r="AU152" s="27">
        <v>41957</v>
      </c>
    </row>
    <row r="153" spans="1:47" x14ac:dyDescent="0.2">
      <c r="A153">
        <v>152</v>
      </c>
      <c r="B153" t="s">
        <v>962</v>
      </c>
      <c r="C153" t="s">
        <v>963</v>
      </c>
      <c r="D153" t="s">
        <v>964</v>
      </c>
      <c r="E153" s="27">
        <v>41698</v>
      </c>
      <c r="F153" t="s">
        <v>233</v>
      </c>
      <c r="G153" s="27">
        <v>33569</v>
      </c>
      <c r="H153">
        <v>24</v>
      </c>
      <c r="I153" t="s">
        <v>259</v>
      </c>
      <c r="J153" t="s">
        <v>250</v>
      </c>
      <c r="K153">
        <v>0</v>
      </c>
      <c r="L153">
        <v>2</v>
      </c>
      <c r="M153">
        <v>0</v>
      </c>
      <c r="N153">
        <v>0</v>
      </c>
      <c r="O153">
        <v>1</v>
      </c>
      <c r="P153">
        <v>-137</v>
      </c>
      <c r="Q153" s="28">
        <v>41561.174305555556</v>
      </c>
      <c r="R153" s="28">
        <v>41698.472222222219</v>
      </c>
      <c r="S153" t="s">
        <v>965</v>
      </c>
      <c r="U153" s="27">
        <v>41561</v>
      </c>
      <c r="V153">
        <v>137</v>
      </c>
      <c r="W153" t="s">
        <v>32</v>
      </c>
      <c r="X153" t="s">
        <v>274</v>
      </c>
      <c r="Y153">
        <v>0</v>
      </c>
      <c r="AB153" t="s">
        <v>237</v>
      </c>
      <c r="AH153">
        <v>0</v>
      </c>
      <c r="AN153" t="s">
        <v>238</v>
      </c>
      <c r="AO153">
        <v>3</v>
      </c>
      <c r="AP153" t="s">
        <v>239</v>
      </c>
      <c r="AQ153" s="27">
        <v>41698</v>
      </c>
      <c r="AR153" t="s">
        <v>240</v>
      </c>
      <c r="AS153">
        <v>2</v>
      </c>
      <c r="AT153" t="s">
        <v>239</v>
      </c>
      <c r="AU153" s="27">
        <v>41698</v>
      </c>
    </row>
    <row r="154" spans="1:47" x14ac:dyDescent="0.2">
      <c r="A154">
        <v>153</v>
      </c>
      <c r="B154" t="s">
        <v>966</v>
      </c>
      <c r="C154" t="s">
        <v>488</v>
      </c>
      <c r="D154" t="s">
        <v>967</v>
      </c>
      <c r="E154" s="27">
        <v>41526</v>
      </c>
      <c r="F154" t="s">
        <v>233</v>
      </c>
      <c r="G154" s="27">
        <v>31252</v>
      </c>
      <c r="H154">
        <v>30</v>
      </c>
      <c r="I154" t="s">
        <v>244</v>
      </c>
      <c r="J154" t="s">
        <v>250</v>
      </c>
      <c r="K154">
        <v>0</v>
      </c>
      <c r="L154">
        <v>2</v>
      </c>
      <c r="M154">
        <v>0</v>
      </c>
      <c r="N154">
        <v>0</v>
      </c>
      <c r="O154">
        <v>1</v>
      </c>
      <c r="P154">
        <v>-1</v>
      </c>
      <c r="Q154" s="28">
        <v>41525.402083333334</v>
      </c>
      <c r="R154" s="28">
        <v>41526.335416666669</v>
      </c>
      <c r="S154" t="s">
        <v>968</v>
      </c>
      <c r="T154" s="27">
        <v>41525</v>
      </c>
      <c r="V154">
        <v>1</v>
      </c>
      <c r="W154" t="s">
        <v>32</v>
      </c>
      <c r="X154" t="s">
        <v>969</v>
      </c>
      <c r="Y154">
        <v>0</v>
      </c>
      <c r="AB154" t="s">
        <v>237</v>
      </c>
      <c r="AH154">
        <v>0</v>
      </c>
      <c r="AN154" t="s">
        <v>238</v>
      </c>
      <c r="AO154">
        <v>2</v>
      </c>
      <c r="AP154" t="s">
        <v>239</v>
      </c>
      <c r="AQ154" s="27">
        <v>41526</v>
      </c>
      <c r="AR154" t="s">
        <v>240</v>
      </c>
      <c r="AS154">
        <v>2</v>
      </c>
      <c r="AT154" t="s">
        <v>239</v>
      </c>
      <c r="AU154" s="27">
        <v>41526</v>
      </c>
    </row>
    <row r="155" spans="1:47" x14ac:dyDescent="0.2">
      <c r="A155">
        <v>154</v>
      </c>
      <c r="B155" t="s">
        <v>970</v>
      </c>
      <c r="C155" t="s">
        <v>971</v>
      </c>
      <c r="D155" t="s">
        <v>972</v>
      </c>
      <c r="E155" s="27">
        <v>41522</v>
      </c>
      <c r="F155" t="s">
        <v>294</v>
      </c>
      <c r="G155" s="27">
        <v>28229</v>
      </c>
      <c r="H155">
        <v>39</v>
      </c>
      <c r="I155" t="s">
        <v>244</v>
      </c>
      <c r="J155" t="s">
        <v>245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-1</v>
      </c>
      <c r="Q155" s="28">
        <v>41521.48333333333</v>
      </c>
      <c r="R155" s="28">
        <v>41523.171527777777</v>
      </c>
      <c r="S155" t="s">
        <v>973</v>
      </c>
      <c r="T155" s="27">
        <v>41521</v>
      </c>
      <c r="V155">
        <v>1</v>
      </c>
      <c r="W155" t="s">
        <v>32</v>
      </c>
      <c r="X155" t="s">
        <v>974</v>
      </c>
      <c r="Y155">
        <v>1</v>
      </c>
      <c r="AA155" t="s">
        <v>975</v>
      </c>
      <c r="AB155" t="s">
        <v>36</v>
      </c>
      <c r="AC155">
        <v>1</v>
      </c>
      <c r="AD155" s="27">
        <v>41574</v>
      </c>
      <c r="AE155" t="s">
        <v>279</v>
      </c>
      <c r="AF155" s="27">
        <v>41575</v>
      </c>
      <c r="AG155" s="27">
        <v>41575</v>
      </c>
      <c r="AH155">
        <v>1</v>
      </c>
      <c r="AJ155" t="s">
        <v>975</v>
      </c>
      <c r="AK155" t="s">
        <v>462</v>
      </c>
      <c r="AL155" s="27">
        <v>41574</v>
      </c>
      <c r="AM155" t="s">
        <v>279</v>
      </c>
      <c r="AN155" t="s">
        <v>238</v>
      </c>
      <c r="AO155">
        <v>1</v>
      </c>
      <c r="AP155" t="s">
        <v>239</v>
      </c>
      <c r="AQ155" s="27">
        <v>41522</v>
      </c>
      <c r="AR155" t="s">
        <v>240</v>
      </c>
      <c r="AS155">
        <v>1</v>
      </c>
      <c r="AT155" t="s">
        <v>239</v>
      </c>
      <c r="AU155" s="27">
        <v>41522</v>
      </c>
    </row>
    <row r="156" spans="1:47" x14ac:dyDescent="0.2">
      <c r="A156">
        <v>155</v>
      </c>
      <c r="B156" t="s">
        <v>976</v>
      </c>
      <c r="C156" t="s">
        <v>977</v>
      </c>
      <c r="D156" t="s">
        <v>978</v>
      </c>
      <c r="E156" s="27">
        <v>41968</v>
      </c>
      <c r="F156" t="s">
        <v>294</v>
      </c>
      <c r="G156" s="27">
        <v>30623</v>
      </c>
      <c r="H156">
        <v>32</v>
      </c>
      <c r="I156" t="s">
        <v>244</v>
      </c>
      <c r="J156" t="s">
        <v>250</v>
      </c>
      <c r="K156">
        <v>0</v>
      </c>
      <c r="L156">
        <v>3</v>
      </c>
      <c r="M156">
        <v>0</v>
      </c>
      <c r="N156">
        <v>0</v>
      </c>
      <c r="O156">
        <v>8</v>
      </c>
      <c r="P156">
        <v>0</v>
      </c>
      <c r="Q156" s="28">
        <v>41968.231249999997</v>
      </c>
      <c r="R156" s="28">
        <v>41969.117361111108</v>
      </c>
      <c r="S156" t="s">
        <v>979</v>
      </c>
      <c r="T156" s="27">
        <v>41967</v>
      </c>
      <c r="V156">
        <v>1</v>
      </c>
      <c r="W156" t="s">
        <v>36</v>
      </c>
      <c r="X156" t="s">
        <v>279</v>
      </c>
      <c r="Y156">
        <v>0</v>
      </c>
      <c r="AB156" t="s">
        <v>237</v>
      </c>
      <c r="AH156">
        <v>0</v>
      </c>
      <c r="AN156" t="s">
        <v>238</v>
      </c>
      <c r="AO156">
        <v>1</v>
      </c>
      <c r="AP156" t="s">
        <v>239</v>
      </c>
      <c r="AQ156" s="27">
        <v>41968</v>
      </c>
      <c r="AR156" t="s">
        <v>240</v>
      </c>
      <c r="AS156">
        <v>3</v>
      </c>
      <c r="AT156" t="s">
        <v>239</v>
      </c>
      <c r="AU156" s="27">
        <v>41968</v>
      </c>
    </row>
    <row r="157" spans="1:47" x14ac:dyDescent="0.2">
      <c r="A157">
        <v>156</v>
      </c>
      <c r="B157" t="s">
        <v>980</v>
      </c>
      <c r="C157" t="s">
        <v>618</v>
      </c>
      <c r="D157" t="s">
        <v>981</v>
      </c>
      <c r="E157" s="27">
        <v>41375</v>
      </c>
      <c r="F157" t="s">
        <v>233</v>
      </c>
      <c r="G157" s="27">
        <v>33513</v>
      </c>
      <c r="H157">
        <v>24</v>
      </c>
      <c r="I157" t="s">
        <v>259</v>
      </c>
      <c r="J157" t="s">
        <v>245</v>
      </c>
      <c r="K157">
        <v>0</v>
      </c>
      <c r="L157">
        <v>6</v>
      </c>
      <c r="M157">
        <v>1</v>
      </c>
      <c r="N157">
        <v>2</v>
      </c>
      <c r="O157">
        <v>8</v>
      </c>
      <c r="P157">
        <v>-1</v>
      </c>
      <c r="Q157" s="28">
        <v>41374.249305555553</v>
      </c>
      <c r="R157" s="28">
        <v>41386.438888888886</v>
      </c>
      <c r="S157" t="s">
        <v>982</v>
      </c>
      <c r="T157" s="27">
        <v>41375</v>
      </c>
      <c r="V157">
        <v>0</v>
      </c>
      <c r="W157" t="s">
        <v>32</v>
      </c>
      <c r="X157" t="s">
        <v>983</v>
      </c>
      <c r="Y157">
        <v>1</v>
      </c>
      <c r="AA157" t="s">
        <v>984</v>
      </c>
      <c r="AB157" t="s">
        <v>32</v>
      </c>
      <c r="AC157">
        <v>1</v>
      </c>
      <c r="AD157" s="27">
        <v>41402</v>
      </c>
      <c r="AE157" t="s">
        <v>527</v>
      </c>
      <c r="AF157" s="27">
        <v>41403</v>
      </c>
      <c r="AG157" s="27">
        <v>41403</v>
      </c>
      <c r="AH157">
        <v>0</v>
      </c>
      <c r="AN157" t="s">
        <v>238</v>
      </c>
      <c r="AO157">
        <v>6</v>
      </c>
      <c r="AP157" t="s">
        <v>246</v>
      </c>
      <c r="AQ157" s="27">
        <v>41375</v>
      </c>
      <c r="AR157" t="s">
        <v>240</v>
      </c>
      <c r="AS157">
        <v>6</v>
      </c>
      <c r="AT157" t="s">
        <v>246</v>
      </c>
      <c r="AU157" s="27">
        <v>41375</v>
      </c>
    </row>
    <row r="158" spans="1:47" x14ac:dyDescent="0.2">
      <c r="A158">
        <v>157</v>
      </c>
      <c r="B158" t="s">
        <v>985</v>
      </c>
      <c r="C158" t="s">
        <v>986</v>
      </c>
      <c r="D158" t="s">
        <v>987</v>
      </c>
      <c r="E158" s="27">
        <v>41515</v>
      </c>
      <c r="F158" t="s">
        <v>233</v>
      </c>
      <c r="G158" s="27">
        <v>31344</v>
      </c>
      <c r="H158">
        <v>30</v>
      </c>
      <c r="I158" t="s">
        <v>244</v>
      </c>
      <c r="J158" t="s">
        <v>245</v>
      </c>
      <c r="K158">
        <v>0</v>
      </c>
      <c r="L158">
        <v>4</v>
      </c>
      <c r="M158">
        <v>0</v>
      </c>
      <c r="N158">
        <v>0</v>
      </c>
      <c r="O158">
        <v>0</v>
      </c>
      <c r="P158">
        <v>-1</v>
      </c>
      <c r="Q158" s="28">
        <v>41514.473611111112</v>
      </c>
      <c r="R158" s="28">
        <v>41520.444444444445</v>
      </c>
      <c r="S158" t="s">
        <v>988</v>
      </c>
      <c r="T158" s="27">
        <v>41514</v>
      </c>
      <c r="V158">
        <v>1</v>
      </c>
      <c r="W158" t="s">
        <v>32</v>
      </c>
      <c r="X158" t="s">
        <v>390</v>
      </c>
      <c r="Y158">
        <v>0</v>
      </c>
      <c r="AB158" t="s">
        <v>237</v>
      </c>
      <c r="AH158">
        <v>0</v>
      </c>
      <c r="AN158" t="s">
        <v>238</v>
      </c>
      <c r="AO158">
        <v>2</v>
      </c>
      <c r="AP158" t="s">
        <v>239</v>
      </c>
      <c r="AQ158" s="27">
        <v>41515</v>
      </c>
      <c r="AR158" t="s">
        <v>240</v>
      </c>
      <c r="AS158">
        <v>4</v>
      </c>
      <c r="AT158" t="s">
        <v>239</v>
      </c>
      <c r="AU158" s="27">
        <v>41515</v>
      </c>
    </row>
    <row r="159" spans="1:47" x14ac:dyDescent="0.2">
      <c r="A159">
        <v>158</v>
      </c>
      <c r="B159" t="s">
        <v>989</v>
      </c>
      <c r="C159" t="s">
        <v>990</v>
      </c>
      <c r="D159" t="s">
        <v>991</v>
      </c>
      <c r="E159" s="27">
        <v>41691</v>
      </c>
      <c r="F159" t="s">
        <v>233</v>
      </c>
      <c r="G159" s="27">
        <v>30841</v>
      </c>
      <c r="H159">
        <v>31</v>
      </c>
      <c r="I159" t="s">
        <v>244</v>
      </c>
      <c r="J159" t="s">
        <v>245</v>
      </c>
      <c r="K159">
        <v>0</v>
      </c>
      <c r="L159">
        <v>5</v>
      </c>
      <c r="M159">
        <v>0</v>
      </c>
      <c r="N159">
        <v>0</v>
      </c>
      <c r="O159">
        <v>0</v>
      </c>
      <c r="P159">
        <v>-1</v>
      </c>
      <c r="Q159" s="28">
        <v>41690.406944444447</v>
      </c>
      <c r="R159" s="28">
        <v>41729.37777777778</v>
      </c>
      <c r="S159" t="s">
        <v>992</v>
      </c>
      <c r="T159" s="27">
        <v>41690</v>
      </c>
      <c r="V159">
        <v>1</v>
      </c>
      <c r="W159" t="s">
        <v>36</v>
      </c>
      <c r="X159" t="s">
        <v>279</v>
      </c>
      <c r="Y159">
        <v>0</v>
      </c>
      <c r="AB159" t="s">
        <v>237</v>
      </c>
      <c r="AH159">
        <v>0</v>
      </c>
      <c r="AN159" t="s">
        <v>238</v>
      </c>
      <c r="AO159">
        <v>2</v>
      </c>
      <c r="AP159" t="s">
        <v>239</v>
      </c>
      <c r="AQ159" s="27">
        <v>41691</v>
      </c>
      <c r="AR159" t="s">
        <v>240</v>
      </c>
      <c r="AS159">
        <v>5</v>
      </c>
      <c r="AT159" t="s">
        <v>246</v>
      </c>
      <c r="AU159" s="27">
        <v>41691</v>
      </c>
    </row>
    <row r="160" spans="1:47" x14ac:dyDescent="0.2">
      <c r="A160">
        <v>159</v>
      </c>
      <c r="B160" t="s">
        <v>993</v>
      </c>
      <c r="C160" t="s">
        <v>994</v>
      </c>
      <c r="D160" t="s">
        <v>995</v>
      </c>
      <c r="E160" s="27">
        <v>41331</v>
      </c>
      <c r="F160" t="s">
        <v>294</v>
      </c>
      <c r="G160" s="27">
        <v>28022</v>
      </c>
      <c r="H160">
        <v>39</v>
      </c>
      <c r="I160" t="s">
        <v>244</v>
      </c>
      <c r="J160" t="s">
        <v>245</v>
      </c>
      <c r="K160">
        <v>0</v>
      </c>
      <c r="L160">
        <v>4</v>
      </c>
      <c r="M160">
        <v>0</v>
      </c>
      <c r="N160">
        <v>0</v>
      </c>
      <c r="O160">
        <v>1</v>
      </c>
      <c r="P160">
        <v>-1</v>
      </c>
      <c r="Q160" s="28">
        <v>41330.320833333331</v>
      </c>
      <c r="R160" s="28">
        <v>41437.188194444447</v>
      </c>
      <c r="S160" t="s">
        <v>996</v>
      </c>
      <c r="T160" s="27">
        <v>41330</v>
      </c>
      <c r="V160">
        <v>1</v>
      </c>
      <c r="W160" t="s">
        <v>32</v>
      </c>
      <c r="X160" t="s">
        <v>997</v>
      </c>
      <c r="Y160">
        <v>0</v>
      </c>
      <c r="AB160" t="s">
        <v>237</v>
      </c>
      <c r="AH160">
        <v>0</v>
      </c>
      <c r="AN160" t="s">
        <v>238</v>
      </c>
      <c r="AO160">
        <v>3</v>
      </c>
      <c r="AP160" t="s">
        <v>239</v>
      </c>
      <c r="AQ160" s="27">
        <v>41331</v>
      </c>
      <c r="AR160" t="s">
        <v>240</v>
      </c>
      <c r="AS160">
        <v>4</v>
      </c>
      <c r="AT160" t="s">
        <v>239</v>
      </c>
      <c r="AU160" s="27">
        <v>41331</v>
      </c>
    </row>
    <row r="161" spans="1:47" x14ac:dyDescent="0.2">
      <c r="A161">
        <v>160</v>
      </c>
      <c r="B161" t="s">
        <v>998</v>
      </c>
      <c r="C161" t="s">
        <v>656</v>
      </c>
      <c r="D161" t="s">
        <v>999</v>
      </c>
      <c r="E161" s="27">
        <v>41977</v>
      </c>
      <c r="F161" t="s">
        <v>233</v>
      </c>
      <c r="G161" s="27">
        <v>20912</v>
      </c>
      <c r="H161">
        <v>59</v>
      </c>
      <c r="I161" t="s">
        <v>234</v>
      </c>
      <c r="J161" t="s">
        <v>250</v>
      </c>
      <c r="K161">
        <v>0</v>
      </c>
      <c r="L161">
        <v>9</v>
      </c>
      <c r="M161">
        <v>0</v>
      </c>
      <c r="N161">
        <v>0</v>
      </c>
      <c r="O161">
        <v>14</v>
      </c>
      <c r="P161">
        <v>178</v>
      </c>
      <c r="Q161" s="28">
        <v>42155.318749999999</v>
      </c>
      <c r="R161" s="28">
        <v>42265.056250000001</v>
      </c>
      <c r="S161" t="s">
        <v>1000</v>
      </c>
      <c r="U161" s="27">
        <v>41712</v>
      </c>
      <c r="V161">
        <v>265</v>
      </c>
      <c r="W161" t="s">
        <v>32</v>
      </c>
      <c r="X161" t="s">
        <v>274</v>
      </c>
      <c r="Y161">
        <v>1</v>
      </c>
      <c r="AA161" t="s">
        <v>1001</v>
      </c>
      <c r="AB161" t="s">
        <v>32</v>
      </c>
      <c r="AC161">
        <v>0</v>
      </c>
      <c r="AD161" s="27">
        <v>42155</v>
      </c>
      <c r="AE161" t="s">
        <v>974</v>
      </c>
      <c r="AF161" s="27">
        <v>42155</v>
      </c>
      <c r="AG161" s="27">
        <v>42265</v>
      </c>
      <c r="AH161">
        <v>1</v>
      </c>
      <c r="AJ161" t="s">
        <v>1001</v>
      </c>
      <c r="AK161" t="s">
        <v>255</v>
      </c>
      <c r="AL161" s="27">
        <v>42155</v>
      </c>
      <c r="AM161" t="s">
        <v>974</v>
      </c>
      <c r="AN161" t="s">
        <v>238</v>
      </c>
      <c r="AO161">
        <v>4</v>
      </c>
      <c r="AP161" t="s">
        <v>239</v>
      </c>
      <c r="AQ161" s="27">
        <v>41977</v>
      </c>
      <c r="AR161" t="s">
        <v>240</v>
      </c>
      <c r="AS161">
        <v>9</v>
      </c>
      <c r="AT161" t="s">
        <v>269</v>
      </c>
      <c r="AU161" s="27">
        <v>41977</v>
      </c>
    </row>
    <row r="162" spans="1:47" x14ac:dyDescent="0.2">
      <c r="A162">
        <v>161</v>
      </c>
      <c r="B162" t="s">
        <v>1002</v>
      </c>
      <c r="C162" t="s">
        <v>242</v>
      </c>
      <c r="D162" t="s">
        <v>1003</v>
      </c>
      <c r="E162" s="27">
        <v>41767</v>
      </c>
      <c r="F162" t="s">
        <v>233</v>
      </c>
      <c r="G162" s="27">
        <v>29612</v>
      </c>
      <c r="H162">
        <v>35</v>
      </c>
      <c r="I162" t="s">
        <v>244</v>
      </c>
      <c r="J162" t="s">
        <v>245</v>
      </c>
      <c r="K162">
        <v>0</v>
      </c>
      <c r="L162">
        <v>6</v>
      </c>
      <c r="M162">
        <v>0</v>
      </c>
      <c r="N162">
        <v>0</v>
      </c>
      <c r="O162">
        <v>7</v>
      </c>
      <c r="P162">
        <v>0</v>
      </c>
      <c r="Q162" s="28">
        <v>41767.181944444441</v>
      </c>
      <c r="R162" s="28">
        <v>41767.539583333331</v>
      </c>
      <c r="S162" t="s">
        <v>1004</v>
      </c>
      <c r="T162" s="27">
        <v>41767</v>
      </c>
      <c r="V162">
        <v>0</v>
      </c>
      <c r="W162" t="s">
        <v>32</v>
      </c>
      <c r="X162" t="s">
        <v>348</v>
      </c>
      <c r="Y162">
        <v>0</v>
      </c>
      <c r="AB162" t="s">
        <v>237</v>
      </c>
      <c r="AH162">
        <v>0</v>
      </c>
      <c r="AN162" t="s">
        <v>238</v>
      </c>
      <c r="AO162">
        <v>3</v>
      </c>
      <c r="AP162" t="s">
        <v>239</v>
      </c>
      <c r="AQ162" s="27">
        <v>41767</v>
      </c>
      <c r="AR162" t="s">
        <v>240</v>
      </c>
      <c r="AS162">
        <v>6</v>
      </c>
      <c r="AT162" t="s">
        <v>246</v>
      </c>
      <c r="AU162" s="27">
        <v>41767</v>
      </c>
    </row>
    <row r="163" spans="1:47" x14ac:dyDescent="0.2">
      <c r="A163">
        <v>162</v>
      </c>
      <c r="B163" t="s">
        <v>1005</v>
      </c>
      <c r="C163" t="s">
        <v>1006</v>
      </c>
      <c r="D163" t="s">
        <v>1007</v>
      </c>
      <c r="E163" s="27">
        <v>41795</v>
      </c>
      <c r="F163" t="s">
        <v>294</v>
      </c>
      <c r="G163" s="27">
        <v>33362</v>
      </c>
      <c r="H163">
        <v>24</v>
      </c>
      <c r="I163" t="s">
        <v>259</v>
      </c>
      <c r="J163" t="s">
        <v>22</v>
      </c>
      <c r="K163">
        <v>0</v>
      </c>
      <c r="L163">
        <v>3</v>
      </c>
      <c r="M163">
        <v>0</v>
      </c>
      <c r="N163">
        <v>0</v>
      </c>
      <c r="O163">
        <v>0</v>
      </c>
      <c r="P163">
        <v>-1</v>
      </c>
      <c r="Q163" s="28">
        <v>41794.057638888888</v>
      </c>
      <c r="R163" s="28">
        <v>41811.050694444442</v>
      </c>
      <c r="S163" t="s">
        <v>1008</v>
      </c>
      <c r="T163" s="27">
        <v>41794</v>
      </c>
      <c r="V163">
        <v>1</v>
      </c>
      <c r="W163" t="s">
        <v>32</v>
      </c>
      <c r="X163" t="s">
        <v>313</v>
      </c>
      <c r="Y163">
        <v>0</v>
      </c>
      <c r="AB163" t="s">
        <v>237</v>
      </c>
      <c r="AH163">
        <v>0</v>
      </c>
      <c r="AN163" t="s">
        <v>238</v>
      </c>
      <c r="AO163">
        <v>4</v>
      </c>
      <c r="AP163" t="s">
        <v>239</v>
      </c>
      <c r="AQ163" s="27">
        <v>41795</v>
      </c>
      <c r="AR163" t="s">
        <v>240</v>
      </c>
      <c r="AS163">
        <v>3</v>
      </c>
      <c r="AT163" t="s">
        <v>239</v>
      </c>
      <c r="AU163" s="27">
        <v>41795</v>
      </c>
    </row>
    <row r="164" spans="1:47" x14ac:dyDescent="0.2">
      <c r="A164">
        <v>163</v>
      </c>
      <c r="B164" t="s">
        <v>1009</v>
      </c>
      <c r="C164" t="s">
        <v>1010</v>
      </c>
      <c r="D164" t="s">
        <v>1011</v>
      </c>
      <c r="E164" s="27">
        <v>41501</v>
      </c>
      <c r="F164" t="s">
        <v>233</v>
      </c>
      <c r="G164" s="27">
        <v>26679</v>
      </c>
      <c r="H164">
        <v>43</v>
      </c>
      <c r="I164" t="s">
        <v>244</v>
      </c>
      <c r="J164" t="s">
        <v>245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-30</v>
      </c>
      <c r="Q164" s="28">
        <v>41471.27847222222</v>
      </c>
      <c r="R164" s="28">
        <v>41472.315972222219</v>
      </c>
      <c r="S164" t="s">
        <v>1012</v>
      </c>
      <c r="T164" s="27">
        <v>41471</v>
      </c>
      <c r="V164">
        <v>30</v>
      </c>
      <c r="W164" t="s">
        <v>32</v>
      </c>
      <c r="X164" t="s">
        <v>261</v>
      </c>
      <c r="Y164">
        <v>0</v>
      </c>
      <c r="AB164" t="s">
        <v>237</v>
      </c>
      <c r="AH164">
        <v>0</v>
      </c>
      <c r="AN164" t="s">
        <v>238</v>
      </c>
      <c r="AO164">
        <v>1</v>
      </c>
      <c r="AP164" t="s">
        <v>239</v>
      </c>
      <c r="AQ164" s="27">
        <v>41501</v>
      </c>
      <c r="AR164" t="s">
        <v>240</v>
      </c>
      <c r="AS164">
        <v>1</v>
      </c>
      <c r="AT164" t="s">
        <v>239</v>
      </c>
      <c r="AU164" s="27">
        <v>41501</v>
      </c>
    </row>
    <row r="165" spans="1:47" x14ac:dyDescent="0.2">
      <c r="A165">
        <v>164</v>
      </c>
      <c r="B165" t="s">
        <v>1013</v>
      </c>
      <c r="C165" t="s">
        <v>1014</v>
      </c>
      <c r="D165" t="s">
        <v>1015</v>
      </c>
      <c r="E165" s="27">
        <v>41928</v>
      </c>
      <c r="F165" t="s">
        <v>233</v>
      </c>
      <c r="G165" s="27">
        <v>34457</v>
      </c>
      <c r="H165">
        <v>21</v>
      </c>
      <c r="I165" t="s">
        <v>259</v>
      </c>
      <c r="J165" t="s">
        <v>250</v>
      </c>
      <c r="K165">
        <v>1</v>
      </c>
      <c r="L165">
        <v>9</v>
      </c>
      <c r="M165">
        <v>0</v>
      </c>
      <c r="N165">
        <v>1</v>
      </c>
      <c r="O165">
        <v>2</v>
      </c>
      <c r="P165">
        <v>-1</v>
      </c>
      <c r="Q165" s="28">
        <v>41927.515972222223</v>
      </c>
      <c r="R165" s="28">
        <v>41929.15347222222</v>
      </c>
      <c r="S165" t="s">
        <v>1016</v>
      </c>
      <c r="T165" s="27">
        <v>41927</v>
      </c>
      <c r="V165">
        <v>1</v>
      </c>
      <c r="W165" t="s">
        <v>32</v>
      </c>
      <c r="X165" t="s">
        <v>459</v>
      </c>
      <c r="Y165">
        <v>0</v>
      </c>
      <c r="AB165" t="s">
        <v>237</v>
      </c>
      <c r="AH165">
        <v>0</v>
      </c>
      <c r="AN165" t="s">
        <v>238</v>
      </c>
      <c r="AO165">
        <v>6</v>
      </c>
      <c r="AP165" t="s">
        <v>246</v>
      </c>
      <c r="AQ165" s="27">
        <v>41928</v>
      </c>
      <c r="AR165" t="s">
        <v>240</v>
      </c>
      <c r="AS165">
        <v>9</v>
      </c>
      <c r="AT165" t="s">
        <v>269</v>
      </c>
      <c r="AU165" s="27">
        <v>41928</v>
      </c>
    </row>
    <row r="166" spans="1:47" x14ac:dyDescent="0.2">
      <c r="A166">
        <v>165</v>
      </c>
      <c r="B166" t="s">
        <v>1017</v>
      </c>
      <c r="C166" t="s">
        <v>1018</v>
      </c>
      <c r="D166" t="s">
        <v>1019</v>
      </c>
      <c r="E166" s="27">
        <v>41902</v>
      </c>
      <c r="F166" t="s">
        <v>294</v>
      </c>
      <c r="G166" s="27">
        <v>34652</v>
      </c>
      <c r="H166">
        <v>21</v>
      </c>
      <c r="I166" t="s">
        <v>259</v>
      </c>
      <c r="J166" t="s">
        <v>250</v>
      </c>
      <c r="K166">
        <v>0</v>
      </c>
      <c r="L166">
        <v>4</v>
      </c>
      <c r="M166">
        <v>0</v>
      </c>
      <c r="N166">
        <v>0</v>
      </c>
      <c r="O166">
        <v>0</v>
      </c>
      <c r="P166">
        <v>-1</v>
      </c>
      <c r="Q166" s="28">
        <v>41901.259027777778</v>
      </c>
      <c r="R166" s="28">
        <v>41905.240972222222</v>
      </c>
      <c r="S166" t="s">
        <v>1020</v>
      </c>
      <c r="T166" s="27">
        <v>41901</v>
      </c>
      <c r="V166">
        <v>1</v>
      </c>
      <c r="W166" t="s">
        <v>36</v>
      </c>
      <c r="X166" t="s">
        <v>279</v>
      </c>
      <c r="Y166">
        <v>0</v>
      </c>
      <c r="AB166" t="s">
        <v>237</v>
      </c>
      <c r="AH166">
        <v>0</v>
      </c>
      <c r="AN166" t="s">
        <v>238</v>
      </c>
      <c r="AO166">
        <v>4</v>
      </c>
      <c r="AP166" t="s">
        <v>239</v>
      </c>
      <c r="AQ166" s="27">
        <v>41902</v>
      </c>
      <c r="AR166" t="s">
        <v>240</v>
      </c>
      <c r="AS166">
        <v>4</v>
      </c>
      <c r="AT166" t="s">
        <v>239</v>
      </c>
      <c r="AU166" s="27">
        <v>41902</v>
      </c>
    </row>
    <row r="167" spans="1:47" x14ac:dyDescent="0.2">
      <c r="A167">
        <v>166</v>
      </c>
      <c r="B167" t="s">
        <v>1021</v>
      </c>
      <c r="C167" t="s">
        <v>963</v>
      </c>
      <c r="D167" t="s">
        <v>375</v>
      </c>
      <c r="E167" s="27">
        <v>41335</v>
      </c>
      <c r="F167" t="s">
        <v>233</v>
      </c>
      <c r="G167" s="27">
        <v>34500</v>
      </c>
      <c r="H167">
        <v>21</v>
      </c>
      <c r="I167" t="s">
        <v>259</v>
      </c>
      <c r="J167" t="s">
        <v>250</v>
      </c>
      <c r="K167">
        <v>0</v>
      </c>
      <c r="L167">
        <v>9</v>
      </c>
      <c r="M167">
        <v>0</v>
      </c>
      <c r="N167">
        <v>0</v>
      </c>
      <c r="O167">
        <v>3</v>
      </c>
      <c r="P167">
        <v>-1</v>
      </c>
      <c r="Q167" s="28">
        <v>41334.071527777778</v>
      </c>
      <c r="R167" s="28">
        <v>41340.347222222219</v>
      </c>
      <c r="S167" t="s">
        <v>1022</v>
      </c>
      <c r="T167" s="27">
        <v>41334</v>
      </c>
      <c r="V167">
        <v>1</v>
      </c>
      <c r="W167" t="s">
        <v>32</v>
      </c>
      <c r="X167" t="s">
        <v>359</v>
      </c>
      <c r="Y167">
        <v>1</v>
      </c>
      <c r="AA167" t="s">
        <v>1023</v>
      </c>
      <c r="AB167" t="s">
        <v>36</v>
      </c>
      <c r="AC167">
        <v>0</v>
      </c>
      <c r="AD167" s="27">
        <v>41359</v>
      </c>
      <c r="AE167" t="s">
        <v>474</v>
      </c>
      <c r="AF167" s="27">
        <v>41359</v>
      </c>
      <c r="AG167" s="27">
        <v>41661</v>
      </c>
      <c r="AH167">
        <v>0</v>
      </c>
      <c r="AN167" t="s">
        <v>238</v>
      </c>
      <c r="AO167">
        <v>6</v>
      </c>
      <c r="AP167" t="s">
        <v>246</v>
      </c>
      <c r="AQ167" s="27">
        <v>41335</v>
      </c>
      <c r="AR167" t="s">
        <v>240</v>
      </c>
      <c r="AS167">
        <v>9</v>
      </c>
      <c r="AT167" t="s">
        <v>269</v>
      </c>
      <c r="AU167" s="27">
        <v>41335</v>
      </c>
    </row>
    <row r="168" spans="1:47" x14ac:dyDescent="0.2">
      <c r="A168">
        <v>167</v>
      </c>
      <c r="B168" t="s">
        <v>1024</v>
      </c>
      <c r="C168" t="s">
        <v>1025</v>
      </c>
      <c r="D168" t="s">
        <v>1026</v>
      </c>
      <c r="E168" s="27">
        <v>41796</v>
      </c>
      <c r="F168" t="s">
        <v>233</v>
      </c>
      <c r="G168" s="27">
        <v>32416</v>
      </c>
      <c r="H168">
        <v>27</v>
      </c>
      <c r="I168" t="s">
        <v>244</v>
      </c>
      <c r="J168" t="s">
        <v>250</v>
      </c>
      <c r="K168">
        <v>0</v>
      </c>
      <c r="L168">
        <v>7</v>
      </c>
      <c r="M168">
        <v>0</v>
      </c>
      <c r="N168">
        <v>0</v>
      </c>
      <c r="O168">
        <v>0</v>
      </c>
      <c r="P168">
        <v>-1</v>
      </c>
      <c r="Q168" s="28">
        <v>41795.394444444442</v>
      </c>
      <c r="R168" s="28">
        <v>41796.109722222223</v>
      </c>
      <c r="S168" t="s">
        <v>1027</v>
      </c>
      <c r="T168" s="27">
        <v>41795</v>
      </c>
      <c r="V168">
        <v>1</v>
      </c>
      <c r="W168" t="s">
        <v>32</v>
      </c>
      <c r="X168" t="s">
        <v>364</v>
      </c>
      <c r="Y168">
        <v>0</v>
      </c>
      <c r="AB168" t="s">
        <v>237</v>
      </c>
      <c r="AH168">
        <v>0</v>
      </c>
      <c r="AN168" t="s">
        <v>238</v>
      </c>
      <c r="AO168">
        <v>3</v>
      </c>
      <c r="AP168" t="s">
        <v>239</v>
      </c>
      <c r="AQ168" s="27">
        <v>41796</v>
      </c>
      <c r="AR168" t="s">
        <v>240</v>
      </c>
      <c r="AS168">
        <v>7</v>
      </c>
      <c r="AT168" t="s">
        <v>246</v>
      </c>
      <c r="AU168" s="27">
        <v>41796</v>
      </c>
    </row>
    <row r="169" spans="1:47" x14ac:dyDescent="0.2">
      <c r="A169">
        <v>168</v>
      </c>
      <c r="B169" t="s">
        <v>1028</v>
      </c>
      <c r="C169" t="s">
        <v>1029</v>
      </c>
      <c r="D169" t="s">
        <v>1030</v>
      </c>
      <c r="E169" s="27">
        <v>41920</v>
      </c>
      <c r="F169" t="s">
        <v>233</v>
      </c>
      <c r="G169" s="27">
        <v>35117</v>
      </c>
      <c r="H169">
        <v>20</v>
      </c>
      <c r="I169" t="s">
        <v>259</v>
      </c>
      <c r="J169" t="s">
        <v>250</v>
      </c>
      <c r="K169">
        <v>0</v>
      </c>
      <c r="L169">
        <v>8</v>
      </c>
      <c r="M169">
        <v>0</v>
      </c>
      <c r="N169">
        <v>0</v>
      </c>
      <c r="O169">
        <v>0</v>
      </c>
      <c r="P169">
        <v>0</v>
      </c>
      <c r="Q169" s="28">
        <v>41920.164583333331</v>
      </c>
      <c r="R169" s="28">
        <v>41920.354166666664</v>
      </c>
      <c r="S169" t="s">
        <v>1031</v>
      </c>
      <c r="U169" s="27">
        <v>41920</v>
      </c>
      <c r="V169">
        <v>0</v>
      </c>
      <c r="W169" t="s">
        <v>32</v>
      </c>
      <c r="X169" t="s">
        <v>274</v>
      </c>
      <c r="Y169">
        <v>0</v>
      </c>
      <c r="AB169" t="s">
        <v>237</v>
      </c>
      <c r="AH169">
        <v>0</v>
      </c>
      <c r="AN169" t="s">
        <v>238</v>
      </c>
      <c r="AO169">
        <v>6</v>
      </c>
      <c r="AP169" t="s">
        <v>246</v>
      </c>
      <c r="AQ169" s="27">
        <v>41920</v>
      </c>
      <c r="AR169" t="s">
        <v>240</v>
      </c>
      <c r="AS169">
        <v>8</v>
      </c>
      <c r="AT169" t="s">
        <v>269</v>
      </c>
      <c r="AU169" s="27">
        <v>41920</v>
      </c>
    </row>
    <row r="170" spans="1:47" x14ac:dyDescent="0.2">
      <c r="A170">
        <v>169</v>
      </c>
      <c r="B170" t="s">
        <v>1032</v>
      </c>
      <c r="C170" t="s">
        <v>1033</v>
      </c>
      <c r="D170" t="s">
        <v>1034</v>
      </c>
      <c r="E170" s="27">
        <v>41290</v>
      </c>
      <c r="F170" t="s">
        <v>233</v>
      </c>
      <c r="G170" s="27">
        <v>28443</v>
      </c>
      <c r="H170">
        <v>38</v>
      </c>
      <c r="I170" t="s">
        <v>244</v>
      </c>
      <c r="J170" t="s">
        <v>245</v>
      </c>
      <c r="K170">
        <v>0</v>
      </c>
      <c r="L170">
        <v>4</v>
      </c>
      <c r="M170">
        <v>0</v>
      </c>
      <c r="N170">
        <v>0</v>
      </c>
      <c r="O170">
        <v>5</v>
      </c>
      <c r="P170">
        <v>-1</v>
      </c>
      <c r="Q170" s="28">
        <v>41289.344444444447</v>
      </c>
      <c r="R170" s="28">
        <v>41292.188888888886</v>
      </c>
      <c r="S170" t="s">
        <v>1035</v>
      </c>
      <c r="T170" s="27">
        <v>41289</v>
      </c>
      <c r="V170">
        <v>1</v>
      </c>
      <c r="W170" t="s">
        <v>36</v>
      </c>
      <c r="X170" t="s">
        <v>412</v>
      </c>
      <c r="Y170">
        <v>1</v>
      </c>
      <c r="AA170" t="s">
        <v>1036</v>
      </c>
      <c r="AB170" t="s">
        <v>32</v>
      </c>
      <c r="AC170">
        <v>0</v>
      </c>
      <c r="AD170" s="27">
        <v>41345</v>
      </c>
      <c r="AE170" t="s">
        <v>268</v>
      </c>
      <c r="AF170" s="27">
        <v>41345</v>
      </c>
      <c r="AG170" s="27">
        <v>41346</v>
      </c>
      <c r="AH170">
        <v>0</v>
      </c>
      <c r="AN170" t="s">
        <v>238</v>
      </c>
      <c r="AO170">
        <v>3</v>
      </c>
      <c r="AP170" t="s">
        <v>239</v>
      </c>
      <c r="AQ170" s="27">
        <v>41290</v>
      </c>
      <c r="AR170" t="s">
        <v>240</v>
      </c>
      <c r="AS170">
        <v>4</v>
      </c>
      <c r="AT170" t="s">
        <v>239</v>
      </c>
      <c r="AU170" s="27">
        <v>41290</v>
      </c>
    </row>
    <row r="171" spans="1:47" x14ac:dyDescent="0.2">
      <c r="A171">
        <v>170</v>
      </c>
      <c r="B171" t="s">
        <v>1037</v>
      </c>
      <c r="C171" t="s">
        <v>1038</v>
      </c>
      <c r="D171" t="s">
        <v>586</v>
      </c>
      <c r="E171" s="27">
        <v>41330</v>
      </c>
      <c r="F171" t="s">
        <v>233</v>
      </c>
      <c r="G171" s="27">
        <v>32364</v>
      </c>
      <c r="H171">
        <v>27</v>
      </c>
      <c r="I171" t="s">
        <v>244</v>
      </c>
      <c r="J171" t="s">
        <v>250</v>
      </c>
      <c r="K171">
        <v>0</v>
      </c>
      <c r="L171">
        <v>9</v>
      </c>
      <c r="M171">
        <v>0</v>
      </c>
      <c r="N171">
        <v>0</v>
      </c>
      <c r="O171">
        <v>3</v>
      </c>
      <c r="P171">
        <v>-1</v>
      </c>
      <c r="Q171" s="28">
        <v>41329.251388888886</v>
      </c>
      <c r="R171" s="28">
        <v>41536.374305555553</v>
      </c>
      <c r="S171" t="s">
        <v>1039</v>
      </c>
      <c r="T171" s="27">
        <v>41328</v>
      </c>
      <c r="V171">
        <v>2</v>
      </c>
      <c r="W171" t="s">
        <v>32</v>
      </c>
      <c r="X171" t="s">
        <v>867</v>
      </c>
      <c r="Y171">
        <v>0</v>
      </c>
      <c r="AB171" t="s">
        <v>237</v>
      </c>
      <c r="AH171">
        <v>0</v>
      </c>
      <c r="AN171" t="s">
        <v>238</v>
      </c>
      <c r="AO171">
        <v>4</v>
      </c>
      <c r="AP171" t="s">
        <v>239</v>
      </c>
      <c r="AQ171" s="27">
        <v>41330</v>
      </c>
      <c r="AR171" t="s">
        <v>240</v>
      </c>
      <c r="AS171">
        <v>9</v>
      </c>
      <c r="AT171" t="s">
        <v>269</v>
      </c>
      <c r="AU171" s="27">
        <v>41330</v>
      </c>
    </row>
    <row r="172" spans="1:47" x14ac:dyDescent="0.2">
      <c r="A172">
        <v>171</v>
      </c>
      <c r="B172" t="s">
        <v>1040</v>
      </c>
      <c r="C172" t="s">
        <v>400</v>
      </c>
      <c r="D172" t="s">
        <v>1041</v>
      </c>
      <c r="E172" s="27">
        <v>41320</v>
      </c>
      <c r="F172" t="s">
        <v>233</v>
      </c>
      <c r="G172" s="27">
        <v>30001</v>
      </c>
      <c r="H172">
        <v>34</v>
      </c>
      <c r="I172" t="s">
        <v>244</v>
      </c>
      <c r="J172" t="s">
        <v>245</v>
      </c>
      <c r="K172">
        <v>0</v>
      </c>
      <c r="L172">
        <v>5</v>
      </c>
      <c r="M172">
        <v>0</v>
      </c>
      <c r="N172">
        <v>0</v>
      </c>
      <c r="O172">
        <v>0</v>
      </c>
      <c r="P172">
        <v>0</v>
      </c>
      <c r="Q172" s="28">
        <v>41320.45416666667</v>
      </c>
      <c r="R172" s="28">
        <v>41335.37777777778</v>
      </c>
      <c r="S172" t="s">
        <v>1042</v>
      </c>
      <c r="T172" s="27">
        <v>41320</v>
      </c>
      <c r="V172">
        <v>0</v>
      </c>
      <c r="W172" t="s">
        <v>32</v>
      </c>
      <c r="X172" t="s">
        <v>236</v>
      </c>
      <c r="Y172">
        <v>0</v>
      </c>
      <c r="AB172" t="s">
        <v>237</v>
      </c>
      <c r="AH172">
        <v>0</v>
      </c>
      <c r="AN172" t="s">
        <v>238</v>
      </c>
      <c r="AO172">
        <v>5</v>
      </c>
      <c r="AP172" t="s">
        <v>246</v>
      </c>
      <c r="AQ172" s="27">
        <v>41320</v>
      </c>
      <c r="AR172" t="s">
        <v>240</v>
      </c>
      <c r="AS172">
        <v>5</v>
      </c>
      <c r="AT172" t="s">
        <v>246</v>
      </c>
      <c r="AU172" s="27">
        <v>41320</v>
      </c>
    </row>
    <row r="173" spans="1:47" x14ac:dyDescent="0.2">
      <c r="A173">
        <v>172</v>
      </c>
      <c r="B173" t="s">
        <v>1043</v>
      </c>
      <c r="C173" t="s">
        <v>1044</v>
      </c>
      <c r="D173" t="s">
        <v>1045</v>
      </c>
      <c r="E173" s="27">
        <v>42002</v>
      </c>
      <c r="F173" t="s">
        <v>233</v>
      </c>
      <c r="G173" s="27">
        <v>31174</v>
      </c>
      <c r="H173">
        <v>30</v>
      </c>
      <c r="I173" t="s">
        <v>244</v>
      </c>
      <c r="J173" t="s">
        <v>250</v>
      </c>
      <c r="K173">
        <v>0</v>
      </c>
      <c r="L173">
        <v>3</v>
      </c>
      <c r="M173">
        <v>0</v>
      </c>
      <c r="N173">
        <v>0</v>
      </c>
      <c r="O173">
        <v>3</v>
      </c>
      <c r="P173">
        <v>0</v>
      </c>
      <c r="Q173" s="28">
        <v>42002.306944444441</v>
      </c>
      <c r="R173" s="28">
        <v>42002.306250000001</v>
      </c>
      <c r="S173" t="s">
        <v>1046</v>
      </c>
      <c r="T173" s="27">
        <v>42002</v>
      </c>
      <c r="V173">
        <v>0</v>
      </c>
      <c r="W173" t="s">
        <v>32</v>
      </c>
      <c r="X173" t="s">
        <v>261</v>
      </c>
      <c r="Y173">
        <v>0</v>
      </c>
      <c r="AB173" t="s">
        <v>237</v>
      </c>
      <c r="AH173">
        <v>0</v>
      </c>
      <c r="AN173" t="s">
        <v>238</v>
      </c>
      <c r="AO173">
        <v>3</v>
      </c>
      <c r="AP173" t="s">
        <v>239</v>
      </c>
      <c r="AQ173" s="27">
        <v>42002</v>
      </c>
      <c r="AR173" t="s">
        <v>240</v>
      </c>
      <c r="AS173">
        <v>3</v>
      </c>
      <c r="AT173" t="s">
        <v>239</v>
      </c>
      <c r="AU173" s="27">
        <v>42002</v>
      </c>
    </row>
    <row r="174" spans="1:47" x14ac:dyDescent="0.2">
      <c r="A174">
        <v>173</v>
      </c>
      <c r="B174" t="s">
        <v>1047</v>
      </c>
      <c r="C174" t="s">
        <v>1048</v>
      </c>
      <c r="D174" t="s">
        <v>1049</v>
      </c>
      <c r="E174" s="27">
        <v>41595</v>
      </c>
      <c r="F174" t="s">
        <v>233</v>
      </c>
      <c r="G174" s="27">
        <v>30105</v>
      </c>
      <c r="H174">
        <v>33</v>
      </c>
      <c r="I174" t="s">
        <v>244</v>
      </c>
      <c r="J174" t="s">
        <v>250</v>
      </c>
      <c r="K174">
        <v>0</v>
      </c>
      <c r="L174">
        <v>5</v>
      </c>
      <c r="M174">
        <v>0</v>
      </c>
      <c r="N174">
        <v>0</v>
      </c>
      <c r="O174">
        <v>5</v>
      </c>
      <c r="P174">
        <v>0</v>
      </c>
      <c r="Q174" s="28">
        <v>41595.057638888888</v>
      </c>
      <c r="R174" s="28">
        <v>41595.34375</v>
      </c>
      <c r="S174" t="s">
        <v>1050</v>
      </c>
      <c r="T174" s="27">
        <v>41594</v>
      </c>
      <c r="V174">
        <v>1</v>
      </c>
      <c r="W174" t="s">
        <v>32</v>
      </c>
      <c r="X174" t="s">
        <v>1051</v>
      </c>
      <c r="Y174">
        <v>1</v>
      </c>
      <c r="AA174" t="s">
        <v>1052</v>
      </c>
      <c r="AB174" t="s">
        <v>36</v>
      </c>
      <c r="AD174" s="27">
        <v>41940</v>
      </c>
      <c r="AE174" t="s">
        <v>412</v>
      </c>
      <c r="AH174">
        <v>0</v>
      </c>
      <c r="AN174" t="s">
        <v>238</v>
      </c>
      <c r="AO174">
        <v>2</v>
      </c>
      <c r="AP174" t="s">
        <v>239</v>
      </c>
      <c r="AQ174" s="27">
        <v>41595</v>
      </c>
      <c r="AR174" t="s">
        <v>240</v>
      </c>
      <c r="AS174">
        <v>5</v>
      </c>
      <c r="AT174" t="s">
        <v>246</v>
      </c>
      <c r="AU174" s="27">
        <v>41595</v>
      </c>
    </row>
    <row r="175" spans="1:47" x14ac:dyDescent="0.2">
      <c r="A175">
        <v>174</v>
      </c>
      <c r="B175" t="s">
        <v>1053</v>
      </c>
      <c r="C175" t="s">
        <v>1054</v>
      </c>
      <c r="D175" t="s">
        <v>400</v>
      </c>
      <c r="E175" s="27">
        <v>41596</v>
      </c>
      <c r="F175" t="s">
        <v>233</v>
      </c>
      <c r="G175" s="27">
        <v>28760</v>
      </c>
      <c r="H175">
        <v>37</v>
      </c>
      <c r="I175" t="s">
        <v>244</v>
      </c>
      <c r="J175" t="s">
        <v>250</v>
      </c>
      <c r="K175">
        <v>0</v>
      </c>
      <c r="L175">
        <v>2</v>
      </c>
      <c r="M175">
        <v>0</v>
      </c>
      <c r="N175">
        <v>0</v>
      </c>
      <c r="O175">
        <v>3</v>
      </c>
      <c r="P175">
        <v>0</v>
      </c>
      <c r="Q175" s="28">
        <v>41596.156944444447</v>
      </c>
      <c r="R175" s="28">
        <v>41597.429166666669</v>
      </c>
      <c r="S175" t="s">
        <v>1055</v>
      </c>
      <c r="T175" s="27">
        <v>41596</v>
      </c>
      <c r="V175">
        <v>0</v>
      </c>
      <c r="W175" t="s">
        <v>32</v>
      </c>
      <c r="X175" t="s">
        <v>337</v>
      </c>
      <c r="Y175">
        <v>0</v>
      </c>
      <c r="AB175" t="s">
        <v>237</v>
      </c>
      <c r="AH175">
        <v>0</v>
      </c>
      <c r="AN175" t="s">
        <v>238</v>
      </c>
      <c r="AO175">
        <v>1</v>
      </c>
      <c r="AP175" t="s">
        <v>239</v>
      </c>
      <c r="AQ175" s="27">
        <v>41596</v>
      </c>
      <c r="AR175" t="s">
        <v>240</v>
      </c>
      <c r="AS175">
        <v>2</v>
      </c>
      <c r="AT175" t="s">
        <v>239</v>
      </c>
      <c r="AU175" s="27">
        <v>41596</v>
      </c>
    </row>
    <row r="176" spans="1:47" x14ac:dyDescent="0.2">
      <c r="A176">
        <v>175</v>
      </c>
      <c r="B176" t="s">
        <v>1056</v>
      </c>
      <c r="C176" t="s">
        <v>414</v>
      </c>
      <c r="D176" t="s">
        <v>1057</v>
      </c>
      <c r="E176" s="27">
        <v>41349</v>
      </c>
      <c r="F176" t="s">
        <v>233</v>
      </c>
      <c r="G176" s="27">
        <v>27113</v>
      </c>
      <c r="H176">
        <v>42</v>
      </c>
      <c r="I176" t="s">
        <v>244</v>
      </c>
      <c r="J176" t="s">
        <v>245</v>
      </c>
      <c r="K176">
        <v>0</v>
      </c>
      <c r="L176">
        <v>2</v>
      </c>
      <c r="M176">
        <v>0</v>
      </c>
      <c r="N176">
        <v>0</v>
      </c>
      <c r="O176">
        <v>1</v>
      </c>
      <c r="P176">
        <v>0</v>
      </c>
      <c r="Q176" s="28">
        <v>41349.161805555559</v>
      </c>
      <c r="R176" s="28">
        <v>41350.071527777778</v>
      </c>
      <c r="S176" t="s">
        <v>1058</v>
      </c>
      <c r="T176" s="27">
        <v>41348</v>
      </c>
      <c r="V176">
        <v>1</v>
      </c>
      <c r="W176" t="s">
        <v>32</v>
      </c>
      <c r="X176" t="s">
        <v>720</v>
      </c>
      <c r="Y176">
        <v>1</v>
      </c>
      <c r="AA176" t="s">
        <v>1059</v>
      </c>
      <c r="AB176" t="s">
        <v>32</v>
      </c>
      <c r="AC176">
        <v>1</v>
      </c>
      <c r="AD176" s="27">
        <v>41350</v>
      </c>
      <c r="AE176" t="s">
        <v>720</v>
      </c>
      <c r="AF176" s="27">
        <v>41351</v>
      </c>
      <c r="AG176" s="27">
        <v>41387</v>
      </c>
      <c r="AH176">
        <v>0</v>
      </c>
      <c r="AN176" t="s">
        <v>238</v>
      </c>
      <c r="AO176">
        <v>2</v>
      </c>
      <c r="AP176" t="s">
        <v>239</v>
      </c>
      <c r="AQ176" s="27">
        <v>41349</v>
      </c>
      <c r="AR176" t="s">
        <v>240</v>
      </c>
      <c r="AS176">
        <v>2</v>
      </c>
      <c r="AT176" t="s">
        <v>239</v>
      </c>
      <c r="AU176" s="27">
        <v>41349</v>
      </c>
    </row>
    <row r="177" spans="1:47" x14ac:dyDescent="0.2">
      <c r="A177">
        <v>176</v>
      </c>
      <c r="B177" t="s">
        <v>1060</v>
      </c>
      <c r="C177" t="s">
        <v>1061</v>
      </c>
      <c r="D177" t="s">
        <v>664</v>
      </c>
      <c r="E177" s="27">
        <v>41523</v>
      </c>
      <c r="F177" t="s">
        <v>233</v>
      </c>
      <c r="G177" s="27">
        <v>27366</v>
      </c>
      <c r="H177">
        <v>41</v>
      </c>
      <c r="I177" t="s">
        <v>244</v>
      </c>
      <c r="J177" t="s">
        <v>250</v>
      </c>
      <c r="K177">
        <v>0</v>
      </c>
      <c r="L177">
        <v>9</v>
      </c>
      <c r="M177">
        <v>1</v>
      </c>
      <c r="N177">
        <v>0</v>
      </c>
      <c r="O177">
        <v>10</v>
      </c>
      <c r="P177">
        <v>0</v>
      </c>
      <c r="Q177" s="28">
        <v>41523.184027777781</v>
      </c>
      <c r="R177" s="28">
        <v>41699.193749999999</v>
      </c>
      <c r="S177" t="s">
        <v>1062</v>
      </c>
      <c r="T177" s="27">
        <v>41523</v>
      </c>
      <c r="V177">
        <v>0</v>
      </c>
      <c r="W177" t="s">
        <v>32</v>
      </c>
      <c r="X177" t="s">
        <v>261</v>
      </c>
      <c r="Y177">
        <v>1</v>
      </c>
      <c r="AA177" t="s">
        <v>1063</v>
      </c>
      <c r="AB177" t="s">
        <v>36</v>
      </c>
      <c r="AC177">
        <v>0</v>
      </c>
      <c r="AD177" s="27">
        <v>41808</v>
      </c>
      <c r="AE177" t="s">
        <v>474</v>
      </c>
      <c r="AF177" s="27">
        <v>41808</v>
      </c>
      <c r="AG177" s="27">
        <v>41849</v>
      </c>
      <c r="AH177">
        <v>0</v>
      </c>
      <c r="AN177" t="s">
        <v>238</v>
      </c>
      <c r="AO177">
        <v>7</v>
      </c>
      <c r="AP177" t="s">
        <v>246</v>
      </c>
      <c r="AQ177" s="27">
        <v>41523</v>
      </c>
      <c r="AR177" t="s">
        <v>240</v>
      </c>
      <c r="AS177">
        <v>9</v>
      </c>
      <c r="AT177" t="s">
        <v>269</v>
      </c>
      <c r="AU177" s="27">
        <v>41523</v>
      </c>
    </row>
    <row r="178" spans="1:47" x14ac:dyDescent="0.2">
      <c r="A178">
        <v>177</v>
      </c>
      <c r="B178" t="s">
        <v>1064</v>
      </c>
      <c r="C178" t="s">
        <v>1065</v>
      </c>
      <c r="D178" t="s">
        <v>1066</v>
      </c>
      <c r="E178" s="27">
        <v>41591</v>
      </c>
      <c r="F178" t="s">
        <v>233</v>
      </c>
      <c r="G178" s="27">
        <v>34147</v>
      </c>
      <c r="H178">
        <v>22</v>
      </c>
      <c r="I178" t="s">
        <v>259</v>
      </c>
      <c r="J178" t="s">
        <v>250</v>
      </c>
      <c r="K178">
        <v>0</v>
      </c>
      <c r="L178">
        <v>4</v>
      </c>
      <c r="M178">
        <v>0</v>
      </c>
      <c r="N178">
        <v>0</v>
      </c>
      <c r="O178">
        <v>0</v>
      </c>
      <c r="P178">
        <v>-1</v>
      </c>
      <c r="Q178" s="28">
        <v>41590.164583333331</v>
      </c>
      <c r="R178" s="28">
        <v>41591.042361111111</v>
      </c>
      <c r="S178" t="s">
        <v>1067</v>
      </c>
      <c r="T178" s="27">
        <v>41590</v>
      </c>
      <c r="V178">
        <v>1</v>
      </c>
      <c r="W178" t="s">
        <v>32</v>
      </c>
      <c r="X178" t="s">
        <v>588</v>
      </c>
      <c r="Y178">
        <v>1</v>
      </c>
      <c r="AA178" t="s">
        <v>1068</v>
      </c>
      <c r="AB178" t="s">
        <v>32</v>
      </c>
      <c r="AC178">
        <v>362</v>
      </c>
      <c r="AD178" s="27">
        <v>41985</v>
      </c>
      <c r="AE178" t="s">
        <v>588</v>
      </c>
      <c r="AF178" s="27">
        <v>42347</v>
      </c>
      <c r="AG178" s="27">
        <v>42347</v>
      </c>
      <c r="AH178">
        <v>0</v>
      </c>
      <c r="AN178" t="s">
        <v>238</v>
      </c>
      <c r="AO178">
        <v>7</v>
      </c>
      <c r="AP178" t="s">
        <v>246</v>
      </c>
      <c r="AQ178" s="27">
        <v>41591</v>
      </c>
      <c r="AR178" t="s">
        <v>240</v>
      </c>
      <c r="AS178">
        <v>4</v>
      </c>
      <c r="AT178" t="s">
        <v>239</v>
      </c>
      <c r="AU178" s="27">
        <v>41591</v>
      </c>
    </row>
    <row r="179" spans="1:47" x14ac:dyDescent="0.2">
      <c r="A179">
        <v>178</v>
      </c>
      <c r="B179" t="s">
        <v>1069</v>
      </c>
      <c r="C179" t="s">
        <v>1070</v>
      </c>
      <c r="D179" t="s">
        <v>1071</v>
      </c>
      <c r="E179" s="27">
        <v>41650</v>
      </c>
      <c r="F179" t="s">
        <v>233</v>
      </c>
      <c r="G179" s="27">
        <v>30088</v>
      </c>
      <c r="H179">
        <v>33</v>
      </c>
      <c r="I179" t="s">
        <v>244</v>
      </c>
      <c r="J179" t="s">
        <v>250</v>
      </c>
      <c r="K179">
        <v>0</v>
      </c>
      <c r="L179">
        <v>8</v>
      </c>
      <c r="M179">
        <v>12</v>
      </c>
      <c r="N179">
        <v>2</v>
      </c>
      <c r="O179">
        <v>28</v>
      </c>
      <c r="P179">
        <v>-1</v>
      </c>
      <c r="Q179" s="28">
        <v>41649.337500000001</v>
      </c>
      <c r="R179" s="28">
        <v>41651.171527777777</v>
      </c>
      <c r="S179" t="s">
        <v>1072</v>
      </c>
      <c r="T179" s="27">
        <v>41649</v>
      </c>
      <c r="V179">
        <v>1</v>
      </c>
      <c r="W179" t="s">
        <v>32</v>
      </c>
      <c r="X179" t="s">
        <v>364</v>
      </c>
      <c r="Y179">
        <v>1</v>
      </c>
      <c r="AA179" t="s">
        <v>1073</v>
      </c>
      <c r="AB179" t="s">
        <v>36</v>
      </c>
      <c r="AC179">
        <v>0</v>
      </c>
      <c r="AD179" s="27">
        <v>41733</v>
      </c>
      <c r="AE179" t="s">
        <v>392</v>
      </c>
      <c r="AF179" s="27">
        <v>41733</v>
      </c>
      <c r="AG179" s="27">
        <v>41734</v>
      </c>
      <c r="AH179">
        <v>0</v>
      </c>
      <c r="AN179" t="s">
        <v>238</v>
      </c>
      <c r="AO179">
        <v>5</v>
      </c>
      <c r="AP179" t="s">
        <v>246</v>
      </c>
      <c r="AQ179" s="27">
        <v>41650</v>
      </c>
      <c r="AR179" t="s">
        <v>240</v>
      </c>
      <c r="AS179">
        <v>8</v>
      </c>
      <c r="AT179" t="s">
        <v>269</v>
      </c>
      <c r="AU179" s="27">
        <v>41650</v>
      </c>
    </row>
    <row r="180" spans="1:47" x14ac:dyDescent="0.2">
      <c r="A180">
        <v>179</v>
      </c>
      <c r="B180" t="s">
        <v>1074</v>
      </c>
      <c r="C180" t="s">
        <v>1075</v>
      </c>
      <c r="D180" t="s">
        <v>929</v>
      </c>
      <c r="E180" s="27">
        <v>41946</v>
      </c>
      <c r="F180" t="s">
        <v>233</v>
      </c>
      <c r="G180" s="27">
        <v>26228</v>
      </c>
      <c r="H180">
        <v>44</v>
      </c>
      <c r="I180" t="s">
        <v>244</v>
      </c>
      <c r="J180" t="s">
        <v>245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-3</v>
      </c>
      <c r="Q180" s="28">
        <v>41943.126388888886</v>
      </c>
      <c r="R180" s="28">
        <v>41944.357638888891</v>
      </c>
      <c r="S180" t="s">
        <v>1076</v>
      </c>
      <c r="T180" s="27">
        <v>41943</v>
      </c>
      <c r="V180">
        <v>3</v>
      </c>
      <c r="W180" t="s">
        <v>36</v>
      </c>
      <c r="X180" t="s">
        <v>1077</v>
      </c>
      <c r="Y180">
        <v>0</v>
      </c>
      <c r="AB180" t="s">
        <v>237</v>
      </c>
      <c r="AH180">
        <v>0</v>
      </c>
      <c r="AN180" t="s">
        <v>238</v>
      </c>
      <c r="AO180">
        <v>1</v>
      </c>
      <c r="AP180" t="s">
        <v>239</v>
      </c>
      <c r="AQ180" s="27">
        <v>41946</v>
      </c>
      <c r="AR180" t="s">
        <v>240</v>
      </c>
      <c r="AS180">
        <v>1</v>
      </c>
      <c r="AT180" t="s">
        <v>239</v>
      </c>
      <c r="AU180" s="27">
        <v>41946</v>
      </c>
    </row>
    <row r="181" spans="1:47" x14ac:dyDescent="0.2">
      <c r="A181">
        <v>180</v>
      </c>
      <c r="B181" t="s">
        <v>1078</v>
      </c>
      <c r="C181" t="s">
        <v>850</v>
      </c>
      <c r="D181" t="s">
        <v>1079</v>
      </c>
      <c r="E181" s="27">
        <v>41561</v>
      </c>
      <c r="F181" t="s">
        <v>233</v>
      </c>
      <c r="G181" s="27">
        <v>30913</v>
      </c>
      <c r="H181">
        <v>31</v>
      </c>
      <c r="I181" t="s">
        <v>244</v>
      </c>
      <c r="J181" t="s">
        <v>250</v>
      </c>
      <c r="K181">
        <v>0</v>
      </c>
      <c r="L181">
        <v>7</v>
      </c>
      <c r="M181">
        <v>0</v>
      </c>
      <c r="N181">
        <v>0</v>
      </c>
      <c r="O181">
        <v>1</v>
      </c>
      <c r="P181">
        <v>-1</v>
      </c>
      <c r="Q181" s="28">
        <v>41560.157638888886</v>
      </c>
      <c r="R181" s="28">
        <v>41561.345833333333</v>
      </c>
      <c r="S181" t="s">
        <v>1080</v>
      </c>
      <c r="T181" s="27">
        <v>41560</v>
      </c>
      <c r="V181">
        <v>1</v>
      </c>
      <c r="W181" t="s">
        <v>36</v>
      </c>
      <c r="X181" t="s">
        <v>279</v>
      </c>
      <c r="Y181">
        <v>0</v>
      </c>
      <c r="AB181" t="s">
        <v>237</v>
      </c>
      <c r="AH181">
        <v>0</v>
      </c>
      <c r="AN181" t="s">
        <v>238</v>
      </c>
      <c r="AO181">
        <v>8</v>
      </c>
      <c r="AP181" t="s">
        <v>269</v>
      </c>
      <c r="AQ181" s="27">
        <v>41561</v>
      </c>
      <c r="AR181" t="s">
        <v>240</v>
      </c>
      <c r="AS181">
        <v>7</v>
      </c>
      <c r="AT181" t="s">
        <v>246</v>
      </c>
      <c r="AU181" s="27">
        <v>41561</v>
      </c>
    </row>
    <row r="182" spans="1:47" x14ac:dyDescent="0.2">
      <c r="A182">
        <v>181</v>
      </c>
      <c r="B182" t="s">
        <v>1081</v>
      </c>
      <c r="C182" t="s">
        <v>1082</v>
      </c>
      <c r="D182" t="s">
        <v>1083</v>
      </c>
      <c r="E182" s="27">
        <v>41690</v>
      </c>
      <c r="F182" t="s">
        <v>233</v>
      </c>
      <c r="G182" s="27">
        <v>32761</v>
      </c>
      <c r="H182">
        <v>26</v>
      </c>
      <c r="I182" t="s">
        <v>244</v>
      </c>
      <c r="J182" t="s">
        <v>250</v>
      </c>
      <c r="K182">
        <v>0</v>
      </c>
      <c r="L182">
        <v>8</v>
      </c>
      <c r="M182">
        <v>0</v>
      </c>
      <c r="N182">
        <v>0</v>
      </c>
      <c r="O182">
        <v>9</v>
      </c>
      <c r="P182">
        <v>0</v>
      </c>
      <c r="Q182" s="28">
        <v>41690.449999999997</v>
      </c>
      <c r="R182" s="28">
        <v>41691.427777777775</v>
      </c>
      <c r="S182" t="s">
        <v>1084</v>
      </c>
      <c r="T182" s="27">
        <v>41690</v>
      </c>
      <c r="V182">
        <v>0</v>
      </c>
      <c r="W182" t="s">
        <v>32</v>
      </c>
      <c r="X182" t="s">
        <v>348</v>
      </c>
      <c r="Y182">
        <v>0</v>
      </c>
      <c r="AB182" t="s">
        <v>237</v>
      </c>
      <c r="AH182">
        <v>0</v>
      </c>
      <c r="AN182" t="s">
        <v>238</v>
      </c>
      <c r="AO182">
        <v>7</v>
      </c>
      <c r="AP182" t="s">
        <v>246</v>
      </c>
      <c r="AQ182" s="27">
        <v>41690</v>
      </c>
      <c r="AR182" t="s">
        <v>240</v>
      </c>
      <c r="AS182">
        <v>8</v>
      </c>
      <c r="AT182" t="s">
        <v>269</v>
      </c>
      <c r="AU182" s="27">
        <v>41690</v>
      </c>
    </row>
    <row r="183" spans="1:47" x14ac:dyDescent="0.2">
      <c r="A183">
        <v>182</v>
      </c>
      <c r="B183" t="s">
        <v>1085</v>
      </c>
      <c r="C183" t="s">
        <v>1086</v>
      </c>
      <c r="D183" t="s">
        <v>1087</v>
      </c>
      <c r="E183" s="27">
        <v>41576</v>
      </c>
      <c r="F183" t="s">
        <v>294</v>
      </c>
      <c r="G183" s="27">
        <v>31286</v>
      </c>
      <c r="H183">
        <v>30</v>
      </c>
      <c r="I183" t="s">
        <v>244</v>
      </c>
      <c r="J183" t="s">
        <v>22</v>
      </c>
      <c r="K183">
        <v>0</v>
      </c>
      <c r="L183">
        <v>2</v>
      </c>
      <c r="M183">
        <v>0</v>
      </c>
      <c r="N183">
        <v>0</v>
      </c>
      <c r="O183">
        <v>1</v>
      </c>
      <c r="P183">
        <v>-1</v>
      </c>
      <c r="Q183" s="28">
        <v>41575.296527777777</v>
      </c>
      <c r="R183" s="28">
        <v>41576.40902777778</v>
      </c>
      <c r="S183" t="s">
        <v>1088</v>
      </c>
      <c r="T183" s="27">
        <v>41575</v>
      </c>
      <c r="V183">
        <v>1</v>
      </c>
      <c r="W183" t="s">
        <v>32</v>
      </c>
      <c r="X183" t="s">
        <v>1089</v>
      </c>
      <c r="Y183">
        <v>0</v>
      </c>
      <c r="AB183" t="s">
        <v>237</v>
      </c>
      <c r="AH183">
        <v>0</v>
      </c>
      <c r="AN183" t="s">
        <v>238</v>
      </c>
      <c r="AO183">
        <v>2</v>
      </c>
      <c r="AP183" t="s">
        <v>239</v>
      </c>
      <c r="AQ183" s="27">
        <v>41576</v>
      </c>
      <c r="AR183" t="s">
        <v>240</v>
      </c>
      <c r="AS183">
        <v>2</v>
      </c>
      <c r="AT183" t="s">
        <v>239</v>
      </c>
      <c r="AU183" s="27">
        <v>41576</v>
      </c>
    </row>
    <row r="184" spans="1:47" x14ac:dyDescent="0.2">
      <c r="A184">
        <v>183</v>
      </c>
      <c r="B184" t="s">
        <v>1090</v>
      </c>
      <c r="C184" t="s">
        <v>693</v>
      </c>
      <c r="D184" t="s">
        <v>1091</v>
      </c>
      <c r="E184" s="27">
        <v>41331</v>
      </c>
      <c r="F184" t="s">
        <v>233</v>
      </c>
      <c r="G184" s="27">
        <v>31124</v>
      </c>
      <c r="H184">
        <v>31</v>
      </c>
      <c r="I184" t="s">
        <v>244</v>
      </c>
      <c r="J184" t="s">
        <v>245</v>
      </c>
      <c r="K184">
        <v>0</v>
      </c>
      <c r="L184">
        <v>10</v>
      </c>
      <c r="M184">
        <v>0</v>
      </c>
      <c r="N184">
        <v>0</v>
      </c>
      <c r="O184">
        <v>13</v>
      </c>
      <c r="P184">
        <v>-1</v>
      </c>
      <c r="Q184" s="28">
        <v>41330.279861111114</v>
      </c>
      <c r="R184" s="28">
        <v>41801.539583333331</v>
      </c>
      <c r="S184" t="s">
        <v>1092</v>
      </c>
      <c r="U184" s="27">
        <v>41331</v>
      </c>
      <c r="V184">
        <v>0</v>
      </c>
      <c r="W184" t="s">
        <v>32</v>
      </c>
      <c r="X184" t="s">
        <v>274</v>
      </c>
      <c r="Y184">
        <v>1</v>
      </c>
      <c r="AA184" t="s">
        <v>1093</v>
      </c>
      <c r="AB184" t="s">
        <v>32</v>
      </c>
      <c r="AD184" s="27">
        <v>41386</v>
      </c>
      <c r="AE184" t="s">
        <v>555</v>
      </c>
      <c r="AH184">
        <v>1</v>
      </c>
      <c r="AJ184" t="s">
        <v>1094</v>
      </c>
      <c r="AK184" t="s">
        <v>462</v>
      </c>
      <c r="AL184" s="27">
        <v>41946</v>
      </c>
      <c r="AM184" t="s">
        <v>279</v>
      </c>
      <c r="AN184" t="s">
        <v>238</v>
      </c>
      <c r="AO184">
        <v>7</v>
      </c>
      <c r="AP184" t="s">
        <v>246</v>
      </c>
      <c r="AQ184" s="27">
        <v>41331</v>
      </c>
      <c r="AR184" t="s">
        <v>240</v>
      </c>
      <c r="AS184">
        <v>10</v>
      </c>
      <c r="AT184" t="s">
        <v>269</v>
      </c>
      <c r="AU184" s="27">
        <v>41331</v>
      </c>
    </row>
    <row r="185" spans="1:47" x14ac:dyDescent="0.2">
      <c r="A185">
        <v>184</v>
      </c>
      <c r="B185" t="s">
        <v>1095</v>
      </c>
      <c r="C185" t="s">
        <v>1096</v>
      </c>
      <c r="D185" t="s">
        <v>1097</v>
      </c>
      <c r="E185" s="27">
        <v>41958</v>
      </c>
      <c r="F185" t="s">
        <v>233</v>
      </c>
      <c r="G185" s="27">
        <v>32463</v>
      </c>
      <c r="H185">
        <v>27</v>
      </c>
      <c r="I185" t="s">
        <v>244</v>
      </c>
      <c r="J185" t="s">
        <v>250</v>
      </c>
      <c r="K185">
        <v>0</v>
      </c>
      <c r="L185">
        <v>9</v>
      </c>
      <c r="M185">
        <v>0</v>
      </c>
      <c r="N185">
        <v>0</v>
      </c>
      <c r="O185">
        <v>3</v>
      </c>
      <c r="P185">
        <v>-1</v>
      </c>
      <c r="Q185" s="28">
        <v>41957.506944444445</v>
      </c>
      <c r="R185" s="28">
        <v>41958.478472222225</v>
      </c>
      <c r="S185" t="s">
        <v>1098</v>
      </c>
      <c r="T185" s="27">
        <v>41957</v>
      </c>
      <c r="V185">
        <v>1</v>
      </c>
      <c r="W185" t="s">
        <v>32</v>
      </c>
      <c r="X185" t="s">
        <v>261</v>
      </c>
      <c r="Y185">
        <v>1</v>
      </c>
      <c r="AA185" t="s">
        <v>1099</v>
      </c>
      <c r="AB185" t="s">
        <v>32</v>
      </c>
      <c r="AD185" s="27">
        <v>42207</v>
      </c>
      <c r="AE185" t="s">
        <v>348</v>
      </c>
      <c r="AH185">
        <v>0</v>
      </c>
      <c r="AN185" t="s">
        <v>238</v>
      </c>
      <c r="AO185">
        <v>4</v>
      </c>
      <c r="AP185" t="s">
        <v>239</v>
      </c>
      <c r="AQ185" s="27">
        <v>41958</v>
      </c>
      <c r="AR185" t="s">
        <v>240</v>
      </c>
      <c r="AS185">
        <v>9</v>
      </c>
      <c r="AT185" t="s">
        <v>269</v>
      </c>
      <c r="AU185" s="27">
        <v>41958</v>
      </c>
    </row>
    <row r="186" spans="1:47" x14ac:dyDescent="0.2">
      <c r="A186">
        <v>185</v>
      </c>
      <c r="B186" t="s">
        <v>1100</v>
      </c>
      <c r="C186" t="s">
        <v>1101</v>
      </c>
      <c r="D186" t="s">
        <v>1102</v>
      </c>
      <c r="E186" s="27">
        <v>41893</v>
      </c>
      <c r="F186" t="s">
        <v>294</v>
      </c>
      <c r="G186" s="27">
        <v>31015</v>
      </c>
      <c r="H186">
        <v>31</v>
      </c>
      <c r="I186" t="s">
        <v>244</v>
      </c>
      <c r="J186" t="s">
        <v>245</v>
      </c>
      <c r="K186">
        <v>0</v>
      </c>
      <c r="L186">
        <v>2</v>
      </c>
      <c r="M186">
        <v>0</v>
      </c>
      <c r="N186">
        <v>0</v>
      </c>
      <c r="O186">
        <v>1</v>
      </c>
      <c r="P186">
        <v>-1</v>
      </c>
      <c r="Q186" s="28">
        <v>41892.292361111111</v>
      </c>
      <c r="R186" s="28">
        <v>41893.333333333336</v>
      </c>
      <c r="S186" t="s">
        <v>1103</v>
      </c>
      <c r="T186" s="27">
        <v>41892</v>
      </c>
      <c r="V186">
        <v>1</v>
      </c>
      <c r="W186" t="s">
        <v>32</v>
      </c>
      <c r="X186" t="s">
        <v>343</v>
      </c>
      <c r="Y186">
        <v>0</v>
      </c>
      <c r="AB186" t="s">
        <v>237</v>
      </c>
      <c r="AH186">
        <v>0</v>
      </c>
      <c r="AN186" t="s">
        <v>238</v>
      </c>
      <c r="AO186">
        <v>2</v>
      </c>
      <c r="AP186" t="s">
        <v>239</v>
      </c>
      <c r="AQ186" s="27">
        <v>41893</v>
      </c>
      <c r="AR186" t="s">
        <v>240</v>
      </c>
      <c r="AS186">
        <v>2</v>
      </c>
      <c r="AT186" t="s">
        <v>239</v>
      </c>
      <c r="AU186" s="27">
        <v>41893</v>
      </c>
    </row>
    <row r="187" spans="1:47" x14ac:dyDescent="0.2">
      <c r="A187">
        <v>186</v>
      </c>
      <c r="B187" t="s">
        <v>1104</v>
      </c>
      <c r="C187" t="s">
        <v>1105</v>
      </c>
      <c r="D187" t="s">
        <v>1106</v>
      </c>
      <c r="E187" s="27">
        <v>41796</v>
      </c>
      <c r="F187" t="s">
        <v>233</v>
      </c>
      <c r="G187" s="27">
        <v>25290</v>
      </c>
      <c r="H187">
        <v>47</v>
      </c>
      <c r="I187" t="s">
        <v>234</v>
      </c>
      <c r="J187" t="s">
        <v>353</v>
      </c>
      <c r="K187">
        <v>0</v>
      </c>
      <c r="L187">
        <v>1</v>
      </c>
      <c r="M187">
        <v>0</v>
      </c>
      <c r="N187">
        <v>0</v>
      </c>
      <c r="O187">
        <v>2</v>
      </c>
      <c r="P187">
        <v>-1</v>
      </c>
      <c r="Q187" s="28">
        <v>41795.161111111112</v>
      </c>
      <c r="R187" s="28">
        <v>41796.098611111112</v>
      </c>
      <c r="S187" t="s">
        <v>1107</v>
      </c>
      <c r="T187" s="27">
        <v>41795</v>
      </c>
      <c r="V187">
        <v>1</v>
      </c>
      <c r="W187" t="s">
        <v>32</v>
      </c>
      <c r="X187" t="s">
        <v>359</v>
      </c>
      <c r="Y187">
        <v>0</v>
      </c>
      <c r="AB187" t="s">
        <v>237</v>
      </c>
      <c r="AH187">
        <v>0</v>
      </c>
      <c r="AN187" t="s">
        <v>238</v>
      </c>
      <c r="AO187">
        <v>1</v>
      </c>
      <c r="AP187" t="s">
        <v>239</v>
      </c>
      <c r="AQ187" s="27">
        <v>41796</v>
      </c>
      <c r="AR187" t="s">
        <v>240</v>
      </c>
      <c r="AS187">
        <v>1</v>
      </c>
      <c r="AT187" t="s">
        <v>239</v>
      </c>
      <c r="AU187" s="27">
        <v>41796</v>
      </c>
    </row>
    <row r="188" spans="1:47" x14ac:dyDescent="0.2">
      <c r="A188">
        <v>187</v>
      </c>
      <c r="B188" t="s">
        <v>1108</v>
      </c>
      <c r="C188" t="s">
        <v>1109</v>
      </c>
      <c r="D188" t="s">
        <v>1110</v>
      </c>
      <c r="E188" s="27">
        <v>41614</v>
      </c>
      <c r="F188" t="s">
        <v>233</v>
      </c>
      <c r="G188" s="27">
        <v>21957</v>
      </c>
      <c r="H188">
        <v>56</v>
      </c>
      <c r="I188" t="s">
        <v>234</v>
      </c>
      <c r="J188" t="s">
        <v>250</v>
      </c>
      <c r="K188">
        <v>0</v>
      </c>
      <c r="L188">
        <v>9</v>
      </c>
      <c r="M188">
        <v>0</v>
      </c>
      <c r="N188">
        <v>0</v>
      </c>
      <c r="O188">
        <v>8</v>
      </c>
      <c r="P188">
        <v>67</v>
      </c>
      <c r="Q188" s="28">
        <v>41681.375694444447</v>
      </c>
      <c r="R188" s="28">
        <v>41761.336111111108</v>
      </c>
      <c r="S188" t="s">
        <v>1111</v>
      </c>
      <c r="U188" s="27">
        <v>41535</v>
      </c>
      <c r="V188">
        <v>79</v>
      </c>
      <c r="W188" t="s">
        <v>32</v>
      </c>
      <c r="X188" t="s">
        <v>274</v>
      </c>
      <c r="Y188">
        <v>0</v>
      </c>
      <c r="AB188" t="s">
        <v>237</v>
      </c>
      <c r="AH188">
        <v>0</v>
      </c>
      <c r="AN188" t="s">
        <v>238</v>
      </c>
      <c r="AO188">
        <v>3</v>
      </c>
      <c r="AP188" t="s">
        <v>239</v>
      </c>
      <c r="AQ188" s="27">
        <v>41614</v>
      </c>
      <c r="AR188" t="s">
        <v>240</v>
      </c>
      <c r="AS188">
        <v>9</v>
      </c>
      <c r="AT188" t="s">
        <v>269</v>
      </c>
      <c r="AU188" s="27">
        <v>41614</v>
      </c>
    </row>
    <row r="189" spans="1:47" x14ac:dyDescent="0.2">
      <c r="A189">
        <v>188</v>
      </c>
      <c r="B189" t="s">
        <v>1112</v>
      </c>
      <c r="C189" t="s">
        <v>1113</v>
      </c>
      <c r="D189" t="s">
        <v>1114</v>
      </c>
      <c r="E189" s="27">
        <v>41911</v>
      </c>
      <c r="F189" t="s">
        <v>233</v>
      </c>
      <c r="G189" s="27">
        <v>30141</v>
      </c>
      <c r="H189">
        <v>33</v>
      </c>
      <c r="I189" t="s">
        <v>244</v>
      </c>
      <c r="J189" t="s">
        <v>1115</v>
      </c>
      <c r="K189">
        <v>0</v>
      </c>
      <c r="L189">
        <v>8</v>
      </c>
      <c r="M189">
        <v>0</v>
      </c>
      <c r="N189">
        <v>0</v>
      </c>
      <c r="O189">
        <v>2</v>
      </c>
      <c r="P189">
        <v>14</v>
      </c>
      <c r="Q189" s="28">
        <v>41925.154166666667</v>
      </c>
      <c r="R189" s="28">
        <v>41939.047222222223</v>
      </c>
      <c r="S189" t="s">
        <v>1116</v>
      </c>
      <c r="T189" s="27">
        <v>41779</v>
      </c>
      <c r="V189">
        <v>132</v>
      </c>
      <c r="W189" t="s">
        <v>36</v>
      </c>
      <c r="X189" t="s">
        <v>1117</v>
      </c>
      <c r="Y189">
        <v>0</v>
      </c>
      <c r="AB189" t="s">
        <v>237</v>
      </c>
      <c r="AH189">
        <v>0</v>
      </c>
      <c r="AN189" t="s">
        <v>238</v>
      </c>
      <c r="AO189">
        <v>8</v>
      </c>
      <c r="AP189" t="s">
        <v>269</v>
      </c>
      <c r="AQ189" s="27">
        <v>41911</v>
      </c>
      <c r="AR189" t="s">
        <v>240</v>
      </c>
      <c r="AS189">
        <v>8</v>
      </c>
      <c r="AT189" t="s">
        <v>269</v>
      </c>
      <c r="AU189" s="27">
        <v>41911</v>
      </c>
    </row>
    <row r="190" spans="1:47" x14ac:dyDescent="0.2">
      <c r="A190">
        <v>189</v>
      </c>
      <c r="B190" t="s">
        <v>1118</v>
      </c>
      <c r="C190" t="s">
        <v>1119</v>
      </c>
      <c r="D190" t="s">
        <v>1120</v>
      </c>
      <c r="E190" s="27">
        <v>41484</v>
      </c>
      <c r="F190" t="s">
        <v>233</v>
      </c>
      <c r="G190" s="27">
        <v>23215</v>
      </c>
      <c r="H190">
        <v>52</v>
      </c>
      <c r="I190" t="s">
        <v>234</v>
      </c>
      <c r="J190" t="s">
        <v>245</v>
      </c>
      <c r="K190">
        <v>0</v>
      </c>
      <c r="L190">
        <v>9</v>
      </c>
      <c r="M190">
        <v>0</v>
      </c>
      <c r="N190">
        <v>0</v>
      </c>
      <c r="O190">
        <v>3</v>
      </c>
      <c r="P190">
        <v>-2</v>
      </c>
      <c r="Q190" s="28">
        <v>41482.451388888891</v>
      </c>
      <c r="R190" s="28">
        <v>41483.084027777775</v>
      </c>
      <c r="S190" t="s">
        <v>1121</v>
      </c>
      <c r="T190" s="27">
        <v>41482</v>
      </c>
      <c r="V190">
        <v>2</v>
      </c>
      <c r="W190" t="s">
        <v>36</v>
      </c>
      <c r="X190" t="s">
        <v>279</v>
      </c>
      <c r="Y190">
        <v>0</v>
      </c>
      <c r="AB190" t="s">
        <v>237</v>
      </c>
      <c r="AH190">
        <v>0</v>
      </c>
      <c r="AN190" t="s">
        <v>238</v>
      </c>
      <c r="AO190">
        <v>6</v>
      </c>
      <c r="AP190" t="s">
        <v>246</v>
      </c>
      <c r="AQ190" s="27">
        <v>41484</v>
      </c>
      <c r="AR190" t="s">
        <v>240</v>
      </c>
      <c r="AS190">
        <v>9</v>
      </c>
      <c r="AT190" t="s">
        <v>269</v>
      </c>
      <c r="AU190" s="27">
        <v>41484</v>
      </c>
    </row>
    <row r="191" spans="1:47" x14ac:dyDescent="0.2">
      <c r="A191">
        <v>190</v>
      </c>
      <c r="B191" t="s">
        <v>1122</v>
      </c>
      <c r="C191" t="s">
        <v>1123</v>
      </c>
      <c r="D191" t="s">
        <v>249</v>
      </c>
      <c r="E191" s="27">
        <v>41637</v>
      </c>
      <c r="F191" t="s">
        <v>233</v>
      </c>
      <c r="G191" s="27">
        <v>30137</v>
      </c>
      <c r="H191">
        <v>33</v>
      </c>
      <c r="I191" t="s">
        <v>244</v>
      </c>
      <c r="J191" t="s">
        <v>250</v>
      </c>
      <c r="K191">
        <v>0</v>
      </c>
      <c r="L191">
        <v>10</v>
      </c>
      <c r="M191">
        <v>0</v>
      </c>
      <c r="N191">
        <v>0</v>
      </c>
      <c r="O191">
        <v>19</v>
      </c>
      <c r="P191">
        <v>-1</v>
      </c>
      <c r="Q191" s="28">
        <v>41636.431944444441</v>
      </c>
      <c r="R191" s="28">
        <v>41637.298611111109</v>
      </c>
      <c r="S191" t="s">
        <v>1124</v>
      </c>
      <c r="U191" s="27">
        <v>41636</v>
      </c>
      <c r="V191">
        <v>1</v>
      </c>
      <c r="W191" t="s">
        <v>32</v>
      </c>
      <c r="X191" t="s">
        <v>274</v>
      </c>
      <c r="Y191">
        <v>1</v>
      </c>
      <c r="AA191" t="s">
        <v>1125</v>
      </c>
      <c r="AB191" t="s">
        <v>36</v>
      </c>
      <c r="AD191" s="27">
        <v>42022</v>
      </c>
      <c r="AE191" t="s">
        <v>404</v>
      </c>
      <c r="AH191">
        <v>0</v>
      </c>
      <c r="AN191" t="s">
        <v>238</v>
      </c>
      <c r="AO191">
        <v>7</v>
      </c>
      <c r="AP191" t="s">
        <v>246</v>
      </c>
      <c r="AQ191" s="27">
        <v>41637</v>
      </c>
      <c r="AR191" t="s">
        <v>240</v>
      </c>
      <c r="AS191">
        <v>10</v>
      </c>
      <c r="AT191" t="s">
        <v>269</v>
      </c>
      <c r="AU191" s="27">
        <v>41637</v>
      </c>
    </row>
    <row r="192" spans="1:47" x14ac:dyDescent="0.2">
      <c r="A192">
        <v>191</v>
      </c>
      <c r="B192" t="s">
        <v>1126</v>
      </c>
      <c r="C192" t="s">
        <v>1127</v>
      </c>
      <c r="D192" t="s">
        <v>1128</v>
      </c>
      <c r="E192" s="27">
        <v>41841</v>
      </c>
      <c r="F192" t="s">
        <v>233</v>
      </c>
      <c r="G192" s="27">
        <v>19895</v>
      </c>
      <c r="H192">
        <v>61</v>
      </c>
      <c r="I192" t="s">
        <v>234</v>
      </c>
      <c r="J192" t="s">
        <v>245</v>
      </c>
      <c r="K192">
        <v>0</v>
      </c>
      <c r="L192">
        <v>4</v>
      </c>
      <c r="M192">
        <v>0</v>
      </c>
      <c r="N192">
        <v>0</v>
      </c>
      <c r="O192">
        <v>0</v>
      </c>
      <c r="P192">
        <v>-1</v>
      </c>
      <c r="Q192" s="28">
        <v>41840.394444444442</v>
      </c>
      <c r="R192" s="28">
        <v>41855.459722222222</v>
      </c>
      <c r="S192" t="s">
        <v>1129</v>
      </c>
      <c r="T192" s="27">
        <v>41840</v>
      </c>
      <c r="V192">
        <v>1</v>
      </c>
      <c r="W192" t="s">
        <v>32</v>
      </c>
      <c r="X192" t="s">
        <v>1130</v>
      </c>
      <c r="Y192">
        <v>0</v>
      </c>
      <c r="AB192" t="s">
        <v>237</v>
      </c>
      <c r="AH192">
        <v>0</v>
      </c>
      <c r="AN192" t="s">
        <v>238</v>
      </c>
      <c r="AO192">
        <v>1</v>
      </c>
      <c r="AP192" t="s">
        <v>239</v>
      </c>
      <c r="AQ192" s="27">
        <v>41841</v>
      </c>
      <c r="AR192" t="s">
        <v>240</v>
      </c>
      <c r="AS192">
        <v>4</v>
      </c>
      <c r="AT192" t="s">
        <v>239</v>
      </c>
      <c r="AU192" s="27">
        <v>41841</v>
      </c>
    </row>
    <row r="193" spans="1:47" x14ac:dyDescent="0.2">
      <c r="A193">
        <v>192</v>
      </c>
      <c r="B193" t="s">
        <v>1131</v>
      </c>
      <c r="C193" t="s">
        <v>1132</v>
      </c>
      <c r="D193" t="s">
        <v>1133</v>
      </c>
      <c r="E193" s="27">
        <v>41729</v>
      </c>
      <c r="F193" t="s">
        <v>294</v>
      </c>
      <c r="G193" s="27">
        <v>19043</v>
      </c>
      <c r="H193">
        <v>64</v>
      </c>
      <c r="I193" t="s">
        <v>234</v>
      </c>
      <c r="J193" t="s">
        <v>245</v>
      </c>
      <c r="K193">
        <v>0</v>
      </c>
      <c r="L193">
        <v>1</v>
      </c>
      <c r="M193">
        <v>0</v>
      </c>
      <c r="N193">
        <v>0</v>
      </c>
      <c r="O193">
        <v>2</v>
      </c>
      <c r="P193">
        <v>-47</v>
      </c>
      <c r="Q193" s="28">
        <v>41682.182638888888</v>
      </c>
      <c r="R193" s="28">
        <v>41682.075694444444</v>
      </c>
      <c r="S193" t="s">
        <v>1134</v>
      </c>
      <c r="T193" s="27">
        <v>41681</v>
      </c>
      <c r="V193">
        <v>48</v>
      </c>
      <c r="W193" t="s">
        <v>36</v>
      </c>
      <c r="X193" t="s">
        <v>474</v>
      </c>
      <c r="Y193">
        <v>0</v>
      </c>
      <c r="AB193" t="s">
        <v>237</v>
      </c>
      <c r="AH193">
        <v>0</v>
      </c>
      <c r="AN193" t="s">
        <v>238</v>
      </c>
      <c r="AO193">
        <v>1</v>
      </c>
      <c r="AP193" t="s">
        <v>239</v>
      </c>
      <c r="AQ193" s="27">
        <v>41729</v>
      </c>
      <c r="AR193" t="s">
        <v>240</v>
      </c>
      <c r="AS193">
        <v>1</v>
      </c>
      <c r="AT193" t="s">
        <v>239</v>
      </c>
      <c r="AU193" s="27">
        <v>41729</v>
      </c>
    </row>
    <row r="194" spans="1:47" x14ac:dyDescent="0.2">
      <c r="A194">
        <v>193</v>
      </c>
      <c r="B194" t="s">
        <v>1135</v>
      </c>
      <c r="C194" t="s">
        <v>963</v>
      </c>
      <c r="D194" t="s">
        <v>1136</v>
      </c>
      <c r="E194" s="27">
        <v>41863</v>
      </c>
      <c r="F194" t="s">
        <v>233</v>
      </c>
      <c r="G194" s="27">
        <v>34222</v>
      </c>
      <c r="H194">
        <v>22</v>
      </c>
      <c r="I194" t="s">
        <v>259</v>
      </c>
      <c r="J194" t="s">
        <v>245</v>
      </c>
      <c r="K194">
        <v>0</v>
      </c>
      <c r="L194">
        <v>6</v>
      </c>
      <c r="M194">
        <v>0</v>
      </c>
      <c r="N194">
        <v>0</v>
      </c>
      <c r="O194">
        <v>4</v>
      </c>
      <c r="P194">
        <v>-36</v>
      </c>
      <c r="Q194" s="28">
        <v>41827.173611111109</v>
      </c>
      <c r="R194" s="28">
        <v>41841.401388888888</v>
      </c>
      <c r="S194" t="s">
        <v>1137</v>
      </c>
      <c r="T194" s="27">
        <v>41827</v>
      </c>
      <c r="V194">
        <v>36</v>
      </c>
      <c r="W194" t="s">
        <v>32</v>
      </c>
      <c r="X194" t="s">
        <v>300</v>
      </c>
      <c r="Y194">
        <v>1</v>
      </c>
      <c r="AA194" t="s">
        <v>1138</v>
      </c>
      <c r="AB194" t="s">
        <v>36</v>
      </c>
      <c r="AD194" s="27">
        <v>42306</v>
      </c>
      <c r="AE194" t="s">
        <v>404</v>
      </c>
      <c r="AH194">
        <v>0</v>
      </c>
      <c r="AN194" t="s">
        <v>238</v>
      </c>
      <c r="AO194">
        <v>8</v>
      </c>
      <c r="AP194" t="s">
        <v>269</v>
      </c>
      <c r="AQ194" s="27">
        <v>41863</v>
      </c>
      <c r="AR194" t="s">
        <v>240</v>
      </c>
      <c r="AS194">
        <v>6</v>
      </c>
      <c r="AT194" t="s">
        <v>246</v>
      </c>
      <c r="AU194" s="27">
        <v>41863</v>
      </c>
    </row>
    <row r="195" spans="1:47" x14ac:dyDescent="0.2">
      <c r="A195">
        <v>194</v>
      </c>
      <c r="B195" t="s">
        <v>1139</v>
      </c>
      <c r="C195" t="s">
        <v>243</v>
      </c>
      <c r="D195" t="s">
        <v>1140</v>
      </c>
      <c r="E195" s="27">
        <v>41534</v>
      </c>
      <c r="F195" t="s">
        <v>233</v>
      </c>
      <c r="G195" s="27">
        <v>27118</v>
      </c>
      <c r="H195">
        <v>42</v>
      </c>
      <c r="I195" t="s">
        <v>244</v>
      </c>
      <c r="J195" t="s">
        <v>245</v>
      </c>
      <c r="K195">
        <v>0</v>
      </c>
      <c r="L195">
        <v>3</v>
      </c>
      <c r="M195">
        <v>0</v>
      </c>
      <c r="N195">
        <v>0</v>
      </c>
      <c r="O195">
        <v>6</v>
      </c>
      <c r="P195">
        <v>-4</v>
      </c>
      <c r="Q195" s="28">
        <v>41530.500694444447</v>
      </c>
      <c r="R195" s="28">
        <v>41530.375694444447</v>
      </c>
      <c r="S195" t="s">
        <v>1141</v>
      </c>
      <c r="T195" s="27">
        <v>41529</v>
      </c>
      <c r="V195">
        <v>5</v>
      </c>
      <c r="W195" t="s">
        <v>32</v>
      </c>
      <c r="X195" t="s">
        <v>300</v>
      </c>
      <c r="Y195">
        <v>0</v>
      </c>
      <c r="AB195" t="s">
        <v>237</v>
      </c>
      <c r="AH195">
        <v>0</v>
      </c>
      <c r="AN195" t="s">
        <v>238</v>
      </c>
      <c r="AO195">
        <v>1</v>
      </c>
      <c r="AP195" t="s">
        <v>239</v>
      </c>
      <c r="AQ195" s="27">
        <v>41534</v>
      </c>
      <c r="AR195" t="s">
        <v>240</v>
      </c>
      <c r="AS195">
        <v>3</v>
      </c>
      <c r="AT195" t="s">
        <v>239</v>
      </c>
      <c r="AU195" s="27">
        <v>41534</v>
      </c>
    </row>
    <row r="196" spans="1:47" x14ac:dyDescent="0.2">
      <c r="A196">
        <v>195</v>
      </c>
      <c r="B196" t="s">
        <v>1142</v>
      </c>
      <c r="C196" t="s">
        <v>1143</v>
      </c>
      <c r="D196" t="s">
        <v>1144</v>
      </c>
      <c r="E196" s="27">
        <v>41631</v>
      </c>
      <c r="F196" t="s">
        <v>294</v>
      </c>
      <c r="G196" s="27">
        <v>33252</v>
      </c>
      <c r="H196">
        <v>25</v>
      </c>
      <c r="I196" t="s">
        <v>244</v>
      </c>
      <c r="J196" t="s">
        <v>245</v>
      </c>
      <c r="K196">
        <v>0</v>
      </c>
      <c r="L196">
        <v>4</v>
      </c>
      <c r="M196">
        <v>0</v>
      </c>
      <c r="N196">
        <v>0</v>
      </c>
      <c r="O196">
        <v>2</v>
      </c>
      <c r="P196">
        <v>-1</v>
      </c>
      <c r="Q196" s="28">
        <v>41630.066666666666</v>
      </c>
      <c r="R196" s="28">
        <v>41633.106249999997</v>
      </c>
      <c r="S196" t="s">
        <v>1145</v>
      </c>
      <c r="U196" s="27">
        <v>41630</v>
      </c>
      <c r="V196">
        <v>1</v>
      </c>
      <c r="W196" t="s">
        <v>32</v>
      </c>
      <c r="X196" t="s">
        <v>274</v>
      </c>
      <c r="Y196">
        <v>0</v>
      </c>
      <c r="AB196" t="s">
        <v>237</v>
      </c>
      <c r="AH196">
        <v>0</v>
      </c>
      <c r="AN196" t="s">
        <v>238</v>
      </c>
      <c r="AO196">
        <v>5</v>
      </c>
      <c r="AP196" t="s">
        <v>246</v>
      </c>
      <c r="AQ196" s="27">
        <v>41631</v>
      </c>
      <c r="AR196" t="s">
        <v>240</v>
      </c>
      <c r="AS196">
        <v>4</v>
      </c>
      <c r="AT196" t="s">
        <v>239</v>
      </c>
      <c r="AU196" s="27">
        <v>41631</v>
      </c>
    </row>
    <row r="197" spans="1:47" x14ac:dyDescent="0.2">
      <c r="A197">
        <v>196</v>
      </c>
      <c r="B197" t="s">
        <v>1146</v>
      </c>
      <c r="C197" t="s">
        <v>1147</v>
      </c>
      <c r="D197" t="s">
        <v>1148</v>
      </c>
      <c r="E197" s="27">
        <v>41788</v>
      </c>
      <c r="F197" t="s">
        <v>233</v>
      </c>
      <c r="G197" s="27">
        <v>32549</v>
      </c>
      <c r="H197">
        <v>27</v>
      </c>
      <c r="I197" t="s">
        <v>244</v>
      </c>
      <c r="J197" t="s">
        <v>245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-1</v>
      </c>
      <c r="Q197" s="28">
        <v>41787.315972222219</v>
      </c>
      <c r="R197" s="28">
        <v>41788.518750000003</v>
      </c>
      <c r="S197" t="s">
        <v>1149</v>
      </c>
      <c r="T197" s="27">
        <v>41787</v>
      </c>
      <c r="V197">
        <v>1</v>
      </c>
      <c r="W197" t="s">
        <v>32</v>
      </c>
      <c r="X197" t="s">
        <v>359</v>
      </c>
      <c r="Y197">
        <v>0</v>
      </c>
      <c r="AB197" t="s">
        <v>237</v>
      </c>
      <c r="AH197">
        <v>0</v>
      </c>
      <c r="AN197" t="s">
        <v>238</v>
      </c>
      <c r="AO197">
        <v>2</v>
      </c>
      <c r="AP197" t="s">
        <v>239</v>
      </c>
      <c r="AQ197" s="27">
        <v>41788</v>
      </c>
      <c r="AR197" t="s">
        <v>240</v>
      </c>
      <c r="AS197">
        <v>1</v>
      </c>
      <c r="AT197" t="s">
        <v>239</v>
      </c>
      <c r="AU197" s="27">
        <v>41788</v>
      </c>
    </row>
    <row r="198" spans="1:47" x14ac:dyDescent="0.2">
      <c r="A198">
        <v>197</v>
      </c>
      <c r="B198" t="s">
        <v>1150</v>
      </c>
      <c r="C198" t="s">
        <v>330</v>
      </c>
      <c r="D198" t="s">
        <v>1151</v>
      </c>
      <c r="E198" s="27">
        <v>41597</v>
      </c>
      <c r="F198" t="s">
        <v>233</v>
      </c>
      <c r="G198" s="27">
        <v>31168</v>
      </c>
      <c r="H198">
        <v>30</v>
      </c>
      <c r="I198" t="s">
        <v>244</v>
      </c>
      <c r="J198" t="s">
        <v>245</v>
      </c>
      <c r="K198">
        <v>0</v>
      </c>
      <c r="L198">
        <v>2</v>
      </c>
      <c r="M198">
        <v>0</v>
      </c>
      <c r="N198">
        <v>0</v>
      </c>
      <c r="O198">
        <v>1</v>
      </c>
      <c r="P198">
        <v>-20</v>
      </c>
      <c r="Q198" s="28">
        <v>41577.275000000001</v>
      </c>
      <c r="R198" s="28">
        <v>41581.088888888888</v>
      </c>
      <c r="S198" t="s">
        <v>1152</v>
      </c>
      <c r="T198" s="27">
        <v>41577</v>
      </c>
      <c r="V198">
        <v>20</v>
      </c>
      <c r="W198" t="s">
        <v>36</v>
      </c>
      <c r="X198" t="s">
        <v>508</v>
      </c>
      <c r="Y198">
        <v>0</v>
      </c>
      <c r="AB198" t="s">
        <v>237</v>
      </c>
      <c r="AH198">
        <v>0</v>
      </c>
      <c r="AN198" t="s">
        <v>238</v>
      </c>
      <c r="AO198">
        <v>2</v>
      </c>
      <c r="AP198" t="s">
        <v>239</v>
      </c>
      <c r="AQ198" s="27">
        <v>41597</v>
      </c>
      <c r="AR198" t="s">
        <v>240</v>
      </c>
      <c r="AS198">
        <v>2</v>
      </c>
      <c r="AT198" t="s">
        <v>239</v>
      </c>
      <c r="AU198" s="27">
        <v>41597</v>
      </c>
    </row>
    <row r="199" spans="1:47" x14ac:dyDescent="0.2">
      <c r="A199">
        <v>198</v>
      </c>
      <c r="B199" t="s">
        <v>1153</v>
      </c>
      <c r="C199" t="s">
        <v>1154</v>
      </c>
      <c r="D199" t="s">
        <v>1155</v>
      </c>
      <c r="E199" s="27">
        <v>41687</v>
      </c>
      <c r="F199" t="s">
        <v>233</v>
      </c>
      <c r="G199" s="27">
        <v>33789</v>
      </c>
      <c r="H199">
        <v>23</v>
      </c>
      <c r="I199" t="s">
        <v>259</v>
      </c>
      <c r="J199" t="s">
        <v>250</v>
      </c>
      <c r="K199">
        <v>0</v>
      </c>
      <c r="L199">
        <v>2</v>
      </c>
      <c r="M199">
        <v>0</v>
      </c>
      <c r="N199">
        <v>0</v>
      </c>
      <c r="O199">
        <v>0</v>
      </c>
      <c r="W199" t="s">
        <v>237</v>
      </c>
      <c r="Y199">
        <v>-1</v>
      </c>
      <c r="AB199" t="s">
        <v>237</v>
      </c>
      <c r="AH199">
        <v>0</v>
      </c>
      <c r="AN199" t="s">
        <v>238</v>
      </c>
      <c r="AO199">
        <v>3</v>
      </c>
      <c r="AP199" t="s">
        <v>239</v>
      </c>
      <c r="AQ199" s="27">
        <v>41687</v>
      </c>
      <c r="AR199" t="s">
        <v>240</v>
      </c>
      <c r="AS199">
        <v>2</v>
      </c>
      <c r="AT199" t="s">
        <v>239</v>
      </c>
      <c r="AU199" s="27">
        <v>41687</v>
      </c>
    </row>
    <row r="200" spans="1:47" x14ac:dyDescent="0.2">
      <c r="A200">
        <v>199</v>
      </c>
      <c r="B200" t="s">
        <v>1156</v>
      </c>
      <c r="C200" t="s">
        <v>1157</v>
      </c>
      <c r="D200" t="s">
        <v>1158</v>
      </c>
      <c r="E200" s="27">
        <v>41515</v>
      </c>
      <c r="F200" t="s">
        <v>233</v>
      </c>
      <c r="G200" s="27">
        <v>31909</v>
      </c>
      <c r="H200">
        <v>28</v>
      </c>
      <c r="I200" t="s">
        <v>244</v>
      </c>
      <c r="J200" t="s">
        <v>245</v>
      </c>
      <c r="K200">
        <v>0</v>
      </c>
      <c r="L200">
        <v>1</v>
      </c>
      <c r="M200">
        <v>0</v>
      </c>
      <c r="N200">
        <v>0</v>
      </c>
      <c r="O200">
        <v>2</v>
      </c>
      <c r="S200" t="s">
        <v>1159</v>
      </c>
      <c r="U200" s="27">
        <v>41354</v>
      </c>
      <c r="V200">
        <v>161</v>
      </c>
      <c r="W200" t="s">
        <v>32</v>
      </c>
      <c r="X200" t="s">
        <v>274</v>
      </c>
      <c r="Y200">
        <v>0</v>
      </c>
      <c r="AB200" t="s">
        <v>237</v>
      </c>
      <c r="AH200">
        <v>0</v>
      </c>
      <c r="AN200" t="s">
        <v>238</v>
      </c>
      <c r="AO200">
        <v>2</v>
      </c>
      <c r="AP200" t="s">
        <v>239</v>
      </c>
      <c r="AQ200" s="27">
        <v>41515</v>
      </c>
      <c r="AR200" t="s">
        <v>240</v>
      </c>
      <c r="AS200">
        <v>1</v>
      </c>
      <c r="AT200" t="s">
        <v>239</v>
      </c>
      <c r="AU200" s="27">
        <v>41515</v>
      </c>
    </row>
    <row r="201" spans="1:47" x14ac:dyDescent="0.2">
      <c r="A201">
        <v>200</v>
      </c>
      <c r="B201" t="s">
        <v>1160</v>
      </c>
      <c r="C201" t="s">
        <v>1161</v>
      </c>
      <c r="D201" t="s">
        <v>1162</v>
      </c>
      <c r="E201" s="27">
        <v>41638</v>
      </c>
      <c r="F201" t="s">
        <v>294</v>
      </c>
      <c r="G201" s="27">
        <v>28671</v>
      </c>
      <c r="H201">
        <v>37</v>
      </c>
      <c r="I201" t="s">
        <v>244</v>
      </c>
      <c r="J201" t="s">
        <v>22</v>
      </c>
      <c r="K201">
        <v>0</v>
      </c>
      <c r="L201">
        <v>2</v>
      </c>
      <c r="M201">
        <v>0</v>
      </c>
      <c r="N201">
        <v>0</v>
      </c>
      <c r="O201">
        <v>2</v>
      </c>
      <c r="P201">
        <v>-1</v>
      </c>
      <c r="Q201" s="28">
        <v>41637.445833333331</v>
      </c>
      <c r="R201" s="28">
        <v>41639.173611111109</v>
      </c>
      <c r="S201" t="s">
        <v>1163</v>
      </c>
      <c r="T201" s="27">
        <v>41416</v>
      </c>
      <c r="V201">
        <v>222</v>
      </c>
      <c r="W201" t="s">
        <v>36</v>
      </c>
      <c r="X201" t="s">
        <v>404</v>
      </c>
      <c r="Y201">
        <v>0</v>
      </c>
      <c r="AB201" t="s">
        <v>237</v>
      </c>
      <c r="AH201">
        <v>0</v>
      </c>
      <c r="AN201" t="s">
        <v>238</v>
      </c>
      <c r="AO201">
        <v>1</v>
      </c>
      <c r="AP201" t="s">
        <v>239</v>
      </c>
      <c r="AQ201" s="27">
        <v>41638</v>
      </c>
      <c r="AR201" t="s">
        <v>240</v>
      </c>
      <c r="AS201">
        <v>2</v>
      </c>
      <c r="AT201" t="s">
        <v>239</v>
      </c>
      <c r="AU201" s="27">
        <v>41638</v>
      </c>
    </row>
    <row r="202" spans="1:47" x14ac:dyDescent="0.2">
      <c r="A202">
        <v>201</v>
      </c>
      <c r="B202" t="s">
        <v>1164</v>
      </c>
      <c r="C202" t="s">
        <v>500</v>
      </c>
      <c r="D202" t="s">
        <v>1165</v>
      </c>
      <c r="E202" s="27">
        <v>41827</v>
      </c>
      <c r="F202" t="s">
        <v>233</v>
      </c>
      <c r="G202" s="27">
        <v>34640</v>
      </c>
      <c r="H202">
        <v>21</v>
      </c>
      <c r="I202" t="s">
        <v>259</v>
      </c>
      <c r="J202" t="s">
        <v>245</v>
      </c>
      <c r="K202">
        <v>0</v>
      </c>
      <c r="L202">
        <v>5</v>
      </c>
      <c r="M202">
        <v>0</v>
      </c>
      <c r="N202">
        <v>0</v>
      </c>
      <c r="O202">
        <v>1</v>
      </c>
      <c r="P202">
        <v>-1</v>
      </c>
      <c r="Q202" s="28">
        <v>41826.317361111112</v>
      </c>
      <c r="R202" s="28">
        <v>41827.452777777777</v>
      </c>
      <c r="S202" t="s">
        <v>1166</v>
      </c>
      <c r="T202" s="27">
        <v>41826</v>
      </c>
      <c r="V202">
        <v>1</v>
      </c>
      <c r="W202" t="s">
        <v>32</v>
      </c>
      <c r="X202" t="s">
        <v>268</v>
      </c>
      <c r="Y202">
        <v>0</v>
      </c>
      <c r="AB202" t="s">
        <v>237</v>
      </c>
      <c r="AH202">
        <v>0</v>
      </c>
      <c r="AN202" t="s">
        <v>238</v>
      </c>
      <c r="AO202">
        <v>6</v>
      </c>
      <c r="AP202" t="s">
        <v>246</v>
      </c>
      <c r="AQ202" s="27">
        <v>41827</v>
      </c>
      <c r="AR202" t="s">
        <v>240</v>
      </c>
      <c r="AS202">
        <v>5</v>
      </c>
      <c r="AT202" t="s">
        <v>246</v>
      </c>
      <c r="AU202" s="27">
        <v>41827</v>
      </c>
    </row>
    <row r="203" spans="1:47" x14ac:dyDescent="0.2">
      <c r="A203">
        <v>202</v>
      </c>
      <c r="B203" t="s">
        <v>1167</v>
      </c>
      <c r="C203" t="s">
        <v>1168</v>
      </c>
      <c r="D203" t="s">
        <v>375</v>
      </c>
      <c r="E203" s="27">
        <v>41992</v>
      </c>
      <c r="F203" t="s">
        <v>233</v>
      </c>
      <c r="G203" s="27">
        <v>32245</v>
      </c>
      <c r="H203">
        <v>28</v>
      </c>
      <c r="I203" t="s">
        <v>244</v>
      </c>
      <c r="J203" t="s">
        <v>245</v>
      </c>
      <c r="K203">
        <v>0</v>
      </c>
      <c r="L203">
        <v>2</v>
      </c>
      <c r="M203">
        <v>0</v>
      </c>
      <c r="N203">
        <v>0</v>
      </c>
      <c r="O203">
        <v>0</v>
      </c>
      <c r="P203">
        <v>-1</v>
      </c>
      <c r="Q203" s="28">
        <v>41991.469444444447</v>
      </c>
      <c r="R203" s="28">
        <v>41992.356944444444</v>
      </c>
      <c r="S203" t="s">
        <v>1169</v>
      </c>
      <c r="T203" s="27">
        <v>41991</v>
      </c>
      <c r="V203">
        <v>1</v>
      </c>
      <c r="W203" t="s">
        <v>36</v>
      </c>
      <c r="X203" t="s">
        <v>1170</v>
      </c>
      <c r="Y203">
        <v>1</v>
      </c>
      <c r="AA203" t="s">
        <v>1171</v>
      </c>
      <c r="AB203" t="s">
        <v>36</v>
      </c>
      <c r="AC203">
        <v>0</v>
      </c>
      <c r="AD203" s="27">
        <v>42413</v>
      </c>
      <c r="AE203" t="s">
        <v>548</v>
      </c>
      <c r="AF203" s="27">
        <v>42413</v>
      </c>
      <c r="AG203" s="27">
        <v>42414</v>
      </c>
      <c r="AH203">
        <v>0</v>
      </c>
      <c r="AN203" t="s">
        <v>238</v>
      </c>
      <c r="AO203">
        <v>3</v>
      </c>
      <c r="AP203" t="s">
        <v>239</v>
      </c>
      <c r="AQ203" s="27">
        <v>41992</v>
      </c>
      <c r="AR203" t="s">
        <v>240</v>
      </c>
      <c r="AS203">
        <v>2</v>
      </c>
      <c r="AT203" t="s">
        <v>239</v>
      </c>
      <c r="AU203" s="27">
        <v>41992</v>
      </c>
    </row>
    <row r="204" spans="1:47" x14ac:dyDescent="0.2">
      <c r="A204">
        <v>203</v>
      </c>
      <c r="B204" t="s">
        <v>1172</v>
      </c>
      <c r="C204" t="s">
        <v>1173</v>
      </c>
      <c r="D204" t="s">
        <v>1174</v>
      </c>
      <c r="E204" s="27">
        <v>41677</v>
      </c>
      <c r="F204" t="s">
        <v>294</v>
      </c>
      <c r="G204" s="27">
        <v>33505</v>
      </c>
      <c r="H204">
        <v>24</v>
      </c>
      <c r="I204" t="s">
        <v>259</v>
      </c>
      <c r="J204" t="s">
        <v>250</v>
      </c>
      <c r="K204">
        <v>0</v>
      </c>
      <c r="L204">
        <v>2</v>
      </c>
      <c r="M204">
        <v>0</v>
      </c>
      <c r="N204">
        <v>0</v>
      </c>
      <c r="O204">
        <v>0</v>
      </c>
      <c r="P204">
        <v>-1</v>
      </c>
      <c r="Q204" s="28">
        <v>41676.059027777781</v>
      </c>
      <c r="R204" s="28">
        <v>41678.5</v>
      </c>
      <c r="S204" t="s">
        <v>1175</v>
      </c>
      <c r="T204" s="27">
        <v>41676</v>
      </c>
      <c r="V204">
        <v>1</v>
      </c>
      <c r="W204" t="s">
        <v>36</v>
      </c>
      <c r="X204" t="s">
        <v>279</v>
      </c>
      <c r="Y204">
        <v>0</v>
      </c>
      <c r="AB204" t="s">
        <v>237</v>
      </c>
      <c r="AH204">
        <v>0</v>
      </c>
      <c r="AN204" t="s">
        <v>238</v>
      </c>
      <c r="AO204">
        <v>3</v>
      </c>
      <c r="AP204" t="s">
        <v>239</v>
      </c>
      <c r="AQ204" s="27">
        <v>41677</v>
      </c>
      <c r="AR204" t="s">
        <v>240</v>
      </c>
      <c r="AS204">
        <v>2</v>
      </c>
      <c r="AT204" t="s">
        <v>239</v>
      </c>
      <c r="AU204" s="27">
        <v>41677</v>
      </c>
    </row>
    <row r="205" spans="1:47" x14ac:dyDescent="0.2">
      <c r="A205">
        <v>204</v>
      </c>
      <c r="B205" t="s">
        <v>1176</v>
      </c>
      <c r="C205" t="s">
        <v>1177</v>
      </c>
      <c r="D205" t="s">
        <v>1178</v>
      </c>
      <c r="E205" s="27">
        <v>41717</v>
      </c>
      <c r="F205" t="s">
        <v>233</v>
      </c>
      <c r="G205" s="27">
        <v>28910</v>
      </c>
      <c r="H205">
        <v>37</v>
      </c>
      <c r="I205" t="s">
        <v>244</v>
      </c>
      <c r="J205" t="s">
        <v>250</v>
      </c>
      <c r="K205">
        <v>0</v>
      </c>
      <c r="L205">
        <v>8</v>
      </c>
      <c r="M205">
        <v>0</v>
      </c>
      <c r="N205">
        <v>0</v>
      </c>
      <c r="O205">
        <v>13</v>
      </c>
      <c r="P205">
        <v>-29</v>
      </c>
      <c r="Q205" s="28">
        <v>41688.311805555553</v>
      </c>
      <c r="R205" s="28">
        <v>41717.432638888888</v>
      </c>
      <c r="S205" t="s">
        <v>1179</v>
      </c>
      <c r="U205" s="27">
        <v>41712</v>
      </c>
      <c r="V205">
        <v>5</v>
      </c>
      <c r="W205" t="s">
        <v>32</v>
      </c>
      <c r="X205" t="s">
        <v>274</v>
      </c>
      <c r="Y205">
        <v>0</v>
      </c>
      <c r="AB205" t="s">
        <v>237</v>
      </c>
      <c r="AH205">
        <v>0</v>
      </c>
      <c r="AN205" t="s">
        <v>238</v>
      </c>
      <c r="AO205">
        <v>7</v>
      </c>
      <c r="AP205" t="s">
        <v>246</v>
      </c>
      <c r="AQ205" s="27">
        <v>41717</v>
      </c>
      <c r="AR205" t="s">
        <v>240</v>
      </c>
      <c r="AS205">
        <v>8</v>
      </c>
      <c r="AT205" t="s">
        <v>269</v>
      </c>
      <c r="AU205" s="27">
        <v>41717</v>
      </c>
    </row>
    <row r="206" spans="1:47" x14ac:dyDescent="0.2">
      <c r="A206">
        <v>205</v>
      </c>
      <c r="B206" t="s">
        <v>1180</v>
      </c>
      <c r="C206" t="s">
        <v>1181</v>
      </c>
      <c r="D206" t="s">
        <v>967</v>
      </c>
      <c r="E206" s="27">
        <v>41569</v>
      </c>
      <c r="F206" t="s">
        <v>233</v>
      </c>
      <c r="G206" s="27">
        <v>34233</v>
      </c>
      <c r="H206">
        <v>22</v>
      </c>
      <c r="I206" t="s">
        <v>259</v>
      </c>
      <c r="J206" t="s">
        <v>250</v>
      </c>
      <c r="K206">
        <v>0</v>
      </c>
      <c r="L206">
        <v>9</v>
      </c>
      <c r="M206">
        <v>0</v>
      </c>
      <c r="N206">
        <v>0</v>
      </c>
      <c r="O206">
        <v>0</v>
      </c>
      <c r="P206">
        <v>-1</v>
      </c>
      <c r="Q206" s="28">
        <v>41568.295138888891</v>
      </c>
      <c r="R206" s="28">
        <v>41576.121527777781</v>
      </c>
      <c r="S206" t="s">
        <v>1182</v>
      </c>
      <c r="T206" s="27">
        <v>41568</v>
      </c>
      <c r="V206">
        <v>1</v>
      </c>
      <c r="W206" t="s">
        <v>32</v>
      </c>
      <c r="X206" t="s">
        <v>555</v>
      </c>
      <c r="Y206">
        <v>0</v>
      </c>
      <c r="AB206" t="s">
        <v>237</v>
      </c>
      <c r="AH206">
        <v>0</v>
      </c>
      <c r="AN206" t="s">
        <v>238</v>
      </c>
      <c r="AO206">
        <v>8</v>
      </c>
      <c r="AP206" t="s">
        <v>269</v>
      </c>
      <c r="AQ206" s="27">
        <v>41569</v>
      </c>
      <c r="AR206" t="s">
        <v>240</v>
      </c>
      <c r="AS206">
        <v>9</v>
      </c>
      <c r="AT206" t="s">
        <v>269</v>
      </c>
      <c r="AU206" s="27">
        <v>41569</v>
      </c>
    </row>
    <row r="207" spans="1:47" x14ac:dyDescent="0.2">
      <c r="A207">
        <v>206</v>
      </c>
      <c r="B207" t="s">
        <v>1183</v>
      </c>
      <c r="C207" t="s">
        <v>292</v>
      </c>
      <c r="D207" t="s">
        <v>1184</v>
      </c>
      <c r="E207" s="27">
        <v>41962</v>
      </c>
      <c r="F207" t="s">
        <v>294</v>
      </c>
      <c r="G207" s="27">
        <v>31800</v>
      </c>
      <c r="H207">
        <v>29</v>
      </c>
      <c r="I207" t="s">
        <v>244</v>
      </c>
      <c r="J207" t="s">
        <v>245</v>
      </c>
      <c r="K207">
        <v>0</v>
      </c>
      <c r="L207">
        <v>4</v>
      </c>
      <c r="M207">
        <v>1</v>
      </c>
      <c r="N207">
        <v>0</v>
      </c>
      <c r="O207">
        <v>10</v>
      </c>
      <c r="P207">
        <v>-1</v>
      </c>
      <c r="Q207" s="28">
        <v>41961.297222222223</v>
      </c>
      <c r="R207" s="28">
        <v>41968.396527777775</v>
      </c>
      <c r="S207" t="s">
        <v>1185</v>
      </c>
      <c r="T207" s="27">
        <v>41961</v>
      </c>
      <c r="V207">
        <v>1</v>
      </c>
      <c r="W207" t="s">
        <v>32</v>
      </c>
      <c r="X207" t="s">
        <v>359</v>
      </c>
      <c r="Y207">
        <v>1</v>
      </c>
      <c r="AA207" t="s">
        <v>1186</v>
      </c>
      <c r="AB207" t="s">
        <v>32</v>
      </c>
      <c r="AC207">
        <v>1</v>
      </c>
      <c r="AD207" s="27">
        <v>42073</v>
      </c>
      <c r="AE207" t="s">
        <v>588</v>
      </c>
      <c r="AF207" s="27">
        <v>42074</v>
      </c>
      <c r="AG207" s="27">
        <v>42112</v>
      </c>
      <c r="AH207">
        <v>0</v>
      </c>
      <c r="AN207" t="s">
        <v>238</v>
      </c>
      <c r="AO207">
        <v>2</v>
      </c>
      <c r="AP207" t="s">
        <v>239</v>
      </c>
      <c r="AQ207" s="27">
        <v>41962</v>
      </c>
      <c r="AR207" t="s">
        <v>240</v>
      </c>
      <c r="AS207">
        <v>4</v>
      </c>
      <c r="AT207" t="s">
        <v>239</v>
      </c>
      <c r="AU207" s="27">
        <v>41962</v>
      </c>
    </row>
    <row r="208" spans="1:47" x14ac:dyDescent="0.2">
      <c r="A208">
        <v>207</v>
      </c>
      <c r="B208" t="s">
        <v>1187</v>
      </c>
      <c r="C208" t="s">
        <v>1188</v>
      </c>
      <c r="D208" t="s">
        <v>1189</v>
      </c>
      <c r="E208" s="27">
        <v>41755</v>
      </c>
      <c r="F208" t="s">
        <v>294</v>
      </c>
      <c r="G208" s="27">
        <v>33114</v>
      </c>
      <c r="H208">
        <v>25</v>
      </c>
      <c r="I208" t="s">
        <v>244</v>
      </c>
      <c r="J208" t="s">
        <v>245</v>
      </c>
      <c r="K208">
        <v>0</v>
      </c>
      <c r="L208">
        <v>3</v>
      </c>
      <c r="M208">
        <v>0</v>
      </c>
      <c r="N208">
        <v>0</v>
      </c>
      <c r="O208">
        <v>0</v>
      </c>
      <c r="P208">
        <v>-1</v>
      </c>
      <c r="Q208" s="28">
        <v>41754.262499999997</v>
      </c>
      <c r="R208" s="28">
        <v>41755.061111111114</v>
      </c>
      <c r="S208" t="s">
        <v>1190</v>
      </c>
      <c r="T208" s="27">
        <v>41754</v>
      </c>
      <c r="V208">
        <v>1</v>
      </c>
      <c r="W208" t="s">
        <v>32</v>
      </c>
      <c r="X208" t="s">
        <v>588</v>
      </c>
      <c r="Y208">
        <v>0</v>
      </c>
      <c r="AB208" t="s">
        <v>237</v>
      </c>
      <c r="AH208">
        <v>0</v>
      </c>
      <c r="AN208" t="s">
        <v>238</v>
      </c>
      <c r="AO208">
        <v>3</v>
      </c>
      <c r="AP208" t="s">
        <v>239</v>
      </c>
      <c r="AQ208" s="27">
        <v>41755</v>
      </c>
      <c r="AR208" t="s">
        <v>240</v>
      </c>
      <c r="AS208">
        <v>3</v>
      </c>
      <c r="AT208" t="s">
        <v>239</v>
      </c>
      <c r="AU208" s="27">
        <v>41755</v>
      </c>
    </row>
    <row r="209" spans="1:47" x14ac:dyDescent="0.2">
      <c r="A209">
        <v>208</v>
      </c>
      <c r="B209" t="s">
        <v>1191</v>
      </c>
      <c r="C209" t="s">
        <v>1192</v>
      </c>
      <c r="D209" t="s">
        <v>1193</v>
      </c>
      <c r="E209" s="27">
        <v>41666</v>
      </c>
      <c r="F209" t="s">
        <v>233</v>
      </c>
      <c r="G209" s="27">
        <v>26263</v>
      </c>
      <c r="H209">
        <v>44</v>
      </c>
      <c r="I209" t="s">
        <v>244</v>
      </c>
      <c r="J209" t="s">
        <v>245</v>
      </c>
      <c r="K209">
        <v>0</v>
      </c>
      <c r="L209">
        <v>2</v>
      </c>
      <c r="M209">
        <v>0</v>
      </c>
      <c r="N209">
        <v>0</v>
      </c>
      <c r="O209">
        <v>2</v>
      </c>
      <c r="P209">
        <v>0</v>
      </c>
      <c r="Q209" s="28">
        <v>41666.086805555555</v>
      </c>
      <c r="R209" s="28">
        <v>41666.063888888886</v>
      </c>
      <c r="S209" t="s">
        <v>1194</v>
      </c>
      <c r="T209" s="27">
        <v>41665</v>
      </c>
      <c r="V209">
        <v>1</v>
      </c>
      <c r="W209" t="s">
        <v>36</v>
      </c>
      <c r="X209" t="s">
        <v>279</v>
      </c>
      <c r="Y209">
        <v>1</v>
      </c>
      <c r="AA209" t="s">
        <v>1195</v>
      </c>
      <c r="AB209" t="s">
        <v>36</v>
      </c>
      <c r="AD209" s="27">
        <v>41882</v>
      </c>
      <c r="AE209" t="s">
        <v>548</v>
      </c>
      <c r="AH209">
        <v>0</v>
      </c>
      <c r="AN209" t="s">
        <v>238</v>
      </c>
      <c r="AO209">
        <v>1</v>
      </c>
      <c r="AP209" t="s">
        <v>239</v>
      </c>
      <c r="AQ209" s="27">
        <v>41666</v>
      </c>
      <c r="AR209" t="s">
        <v>240</v>
      </c>
      <c r="AS209">
        <v>2</v>
      </c>
      <c r="AT209" t="s">
        <v>239</v>
      </c>
      <c r="AU209" s="27">
        <v>41666</v>
      </c>
    </row>
    <row r="210" spans="1:47" x14ac:dyDescent="0.2">
      <c r="A210">
        <v>209</v>
      </c>
      <c r="B210" t="s">
        <v>1196</v>
      </c>
      <c r="C210" t="s">
        <v>1197</v>
      </c>
      <c r="D210" t="s">
        <v>1198</v>
      </c>
      <c r="E210" s="27">
        <v>41733</v>
      </c>
      <c r="F210" t="s">
        <v>294</v>
      </c>
      <c r="G210" s="27">
        <v>31213</v>
      </c>
      <c r="H210">
        <v>30</v>
      </c>
      <c r="I210" t="s">
        <v>244</v>
      </c>
      <c r="J210" t="s">
        <v>353</v>
      </c>
      <c r="K210">
        <v>0</v>
      </c>
      <c r="L210">
        <v>5</v>
      </c>
      <c r="M210">
        <v>0</v>
      </c>
      <c r="N210">
        <v>0</v>
      </c>
      <c r="O210">
        <v>4</v>
      </c>
      <c r="P210">
        <v>-35</v>
      </c>
      <c r="Q210" s="28">
        <v>41698.067361111112</v>
      </c>
      <c r="R210" s="28">
        <v>41698.38958333333</v>
      </c>
      <c r="S210" t="s">
        <v>1199</v>
      </c>
      <c r="T210" s="27">
        <v>41697</v>
      </c>
      <c r="V210">
        <v>36</v>
      </c>
      <c r="W210" t="s">
        <v>32</v>
      </c>
      <c r="X210" t="s">
        <v>383</v>
      </c>
      <c r="Y210">
        <v>1</v>
      </c>
      <c r="AA210" t="s">
        <v>1200</v>
      </c>
      <c r="AB210" t="s">
        <v>36</v>
      </c>
      <c r="AC210">
        <v>1</v>
      </c>
      <c r="AD210" s="27">
        <v>41770</v>
      </c>
      <c r="AE210" t="s">
        <v>279</v>
      </c>
      <c r="AF210" s="27">
        <v>41771</v>
      </c>
      <c r="AG210" s="27">
        <v>41803</v>
      </c>
      <c r="AH210">
        <v>1</v>
      </c>
      <c r="AJ210" t="s">
        <v>1200</v>
      </c>
      <c r="AK210" t="s">
        <v>462</v>
      </c>
      <c r="AL210" s="27">
        <v>41770</v>
      </c>
      <c r="AM210" t="s">
        <v>279</v>
      </c>
      <c r="AN210" t="s">
        <v>238</v>
      </c>
      <c r="AO210">
        <v>5</v>
      </c>
      <c r="AP210" t="s">
        <v>246</v>
      </c>
      <c r="AQ210" s="27">
        <v>41733</v>
      </c>
      <c r="AR210" t="s">
        <v>240</v>
      </c>
      <c r="AS210">
        <v>5</v>
      </c>
      <c r="AT210" t="s">
        <v>246</v>
      </c>
      <c r="AU210" s="27">
        <v>41733</v>
      </c>
    </row>
    <row r="211" spans="1:47" x14ac:dyDescent="0.2">
      <c r="A211">
        <v>210</v>
      </c>
      <c r="B211" t="s">
        <v>1201</v>
      </c>
      <c r="C211" t="s">
        <v>1202</v>
      </c>
      <c r="D211" t="s">
        <v>357</v>
      </c>
      <c r="E211" s="27">
        <v>41276</v>
      </c>
      <c r="F211" t="s">
        <v>233</v>
      </c>
      <c r="G211" s="27">
        <v>30707</v>
      </c>
      <c r="H211">
        <v>32</v>
      </c>
      <c r="I211" t="s">
        <v>244</v>
      </c>
      <c r="J211" t="s">
        <v>250</v>
      </c>
      <c r="K211">
        <v>0</v>
      </c>
      <c r="L211">
        <v>7</v>
      </c>
      <c r="M211">
        <v>0</v>
      </c>
      <c r="N211">
        <v>0</v>
      </c>
      <c r="O211">
        <v>3</v>
      </c>
      <c r="P211">
        <v>-1</v>
      </c>
      <c r="Q211" s="28">
        <v>41275.29583333333</v>
      </c>
      <c r="R211" s="28">
        <v>41283.35833333333</v>
      </c>
      <c r="S211" t="s">
        <v>1203</v>
      </c>
      <c r="T211" s="27">
        <v>41275</v>
      </c>
      <c r="V211">
        <v>1</v>
      </c>
      <c r="W211" t="s">
        <v>32</v>
      </c>
      <c r="X211" t="s">
        <v>261</v>
      </c>
      <c r="Y211">
        <v>1</v>
      </c>
      <c r="AA211" t="s">
        <v>1204</v>
      </c>
      <c r="AB211" t="s">
        <v>32</v>
      </c>
      <c r="AD211" s="27">
        <v>41886</v>
      </c>
      <c r="AE211" t="s">
        <v>261</v>
      </c>
      <c r="AH211">
        <v>0</v>
      </c>
      <c r="AN211" t="s">
        <v>238</v>
      </c>
      <c r="AO211">
        <v>3</v>
      </c>
      <c r="AP211" t="s">
        <v>239</v>
      </c>
      <c r="AQ211" s="27">
        <v>41276</v>
      </c>
      <c r="AR211" t="s">
        <v>240</v>
      </c>
      <c r="AS211">
        <v>7</v>
      </c>
      <c r="AT211" t="s">
        <v>246</v>
      </c>
      <c r="AU211" s="27">
        <v>41276</v>
      </c>
    </row>
    <row r="212" spans="1:47" x14ac:dyDescent="0.2">
      <c r="A212">
        <v>211</v>
      </c>
      <c r="B212" t="s">
        <v>1205</v>
      </c>
      <c r="C212" t="s">
        <v>656</v>
      </c>
      <c r="D212" t="s">
        <v>671</v>
      </c>
      <c r="E212" s="27">
        <v>41784</v>
      </c>
      <c r="F212" t="s">
        <v>233</v>
      </c>
      <c r="G212" s="27">
        <v>23026</v>
      </c>
      <c r="H212">
        <v>53</v>
      </c>
      <c r="I212" t="s">
        <v>234</v>
      </c>
      <c r="J212" t="s">
        <v>353</v>
      </c>
      <c r="K212">
        <v>0</v>
      </c>
      <c r="L212">
        <v>4</v>
      </c>
      <c r="M212">
        <v>0</v>
      </c>
      <c r="N212">
        <v>0</v>
      </c>
      <c r="O212">
        <v>1</v>
      </c>
      <c r="P212">
        <v>-1</v>
      </c>
      <c r="Q212" s="28">
        <v>41783.239583333336</v>
      </c>
      <c r="R212" s="28">
        <v>41784.385416666664</v>
      </c>
      <c r="S212" t="s">
        <v>1206</v>
      </c>
      <c r="T212" s="27">
        <v>41783</v>
      </c>
      <c r="V212">
        <v>1</v>
      </c>
      <c r="W212" t="s">
        <v>32</v>
      </c>
      <c r="X212" t="s">
        <v>1207</v>
      </c>
      <c r="Y212">
        <v>0</v>
      </c>
      <c r="AB212" t="s">
        <v>237</v>
      </c>
      <c r="AH212">
        <v>0</v>
      </c>
      <c r="AN212" t="s">
        <v>238</v>
      </c>
      <c r="AO212">
        <v>1</v>
      </c>
      <c r="AP212" t="s">
        <v>239</v>
      </c>
      <c r="AQ212" s="27">
        <v>41784</v>
      </c>
      <c r="AR212" t="s">
        <v>240</v>
      </c>
      <c r="AS212">
        <v>4</v>
      </c>
      <c r="AT212" t="s">
        <v>239</v>
      </c>
      <c r="AU212" s="27">
        <v>41784</v>
      </c>
    </row>
    <row r="213" spans="1:47" x14ac:dyDescent="0.2">
      <c r="A213">
        <v>212</v>
      </c>
      <c r="B213" t="s">
        <v>1208</v>
      </c>
      <c r="C213" t="s">
        <v>1209</v>
      </c>
      <c r="D213" t="s">
        <v>1210</v>
      </c>
      <c r="E213" s="27">
        <v>41972</v>
      </c>
      <c r="F213" t="s">
        <v>233</v>
      </c>
      <c r="G213" s="27">
        <v>29799</v>
      </c>
      <c r="H213">
        <v>34</v>
      </c>
      <c r="I213" t="s">
        <v>244</v>
      </c>
      <c r="J213" t="s">
        <v>22</v>
      </c>
      <c r="K213">
        <v>0</v>
      </c>
      <c r="L213">
        <v>2</v>
      </c>
      <c r="M213">
        <v>0</v>
      </c>
      <c r="N213">
        <v>0</v>
      </c>
      <c r="O213">
        <v>1</v>
      </c>
      <c r="P213">
        <v>0</v>
      </c>
      <c r="Q213" s="28">
        <v>41972.176388888889</v>
      </c>
      <c r="R213" s="28">
        <v>41974.525000000001</v>
      </c>
      <c r="S213" t="s">
        <v>1211</v>
      </c>
      <c r="T213" s="27">
        <v>41972</v>
      </c>
      <c r="V213">
        <v>0</v>
      </c>
      <c r="W213" t="s">
        <v>36</v>
      </c>
      <c r="X213" t="s">
        <v>279</v>
      </c>
      <c r="Y213">
        <v>0</v>
      </c>
      <c r="AB213" t="s">
        <v>237</v>
      </c>
      <c r="AH213">
        <v>0</v>
      </c>
      <c r="AN213" t="s">
        <v>238</v>
      </c>
      <c r="AO213">
        <v>1</v>
      </c>
      <c r="AP213" t="s">
        <v>239</v>
      </c>
      <c r="AQ213" s="27">
        <v>41972</v>
      </c>
      <c r="AR213" t="s">
        <v>240</v>
      </c>
      <c r="AS213">
        <v>2</v>
      </c>
      <c r="AT213" t="s">
        <v>239</v>
      </c>
      <c r="AU213" s="27">
        <v>41972</v>
      </c>
    </row>
    <row r="214" spans="1:47" x14ac:dyDescent="0.2">
      <c r="A214">
        <v>213</v>
      </c>
      <c r="B214" t="s">
        <v>1212</v>
      </c>
      <c r="C214" t="s">
        <v>726</v>
      </c>
      <c r="D214" t="s">
        <v>1213</v>
      </c>
      <c r="E214" s="27">
        <v>41522</v>
      </c>
      <c r="F214" t="s">
        <v>233</v>
      </c>
      <c r="G214" s="27">
        <v>30989</v>
      </c>
      <c r="H214">
        <v>31</v>
      </c>
      <c r="I214" t="s">
        <v>244</v>
      </c>
      <c r="J214" t="s">
        <v>245</v>
      </c>
      <c r="K214">
        <v>0</v>
      </c>
      <c r="L214">
        <v>3</v>
      </c>
      <c r="M214">
        <v>0</v>
      </c>
      <c r="N214">
        <v>0</v>
      </c>
      <c r="O214">
        <v>2</v>
      </c>
      <c r="P214">
        <v>-16</v>
      </c>
      <c r="Q214" s="28">
        <v>41506.227777777778</v>
      </c>
      <c r="R214" s="28">
        <v>41521.357638888891</v>
      </c>
      <c r="S214" t="s">
        <v>1214</v>
      </c>
      <c r="T214" s="27">
        <v>41506</v>
      </c>
      <c r="V214">
        <v>16</v>
      </c>
      <c r="W214" t="s">
        <v>36</v>
      </c>
      <c r="X214" t="s">
        <v>474</v>
      </c>
      <c r="Y214">
        <v>1</v>
      </c>
      <c r="AA214" t="s">
        <v>1215</v>
      </c>
      <c r="AB214" t="s">
        <v>36</v>
      </c>
      <c r="AD214" s="27">
        <v>41570</v>
      </c>
      <c r="AE214" t="s">
        <v>1216</v>
      </c>
      <c r="AH214">
        <v>0</v>
      </c>
      <c r="AN214" t="s">
        <v>238</v>
      </c>
      <c r="AO214">
        <v>3</v>
      </c>
      <c r="AP214" t="s">
        <v>239</v>
      </c>
      <c r="AQ214" s="27">
        <v>41522</v>
      </c>
      <c r="AR214" t="s">
        <v>240</v>
      </c>
      <c r="AS214">
        <v>3</v>
      </c>
      <c r="AT214" t="s">
        <v>239</v>
      </c>
      <c r="AU214" s="27">
        <v>41522</v>
      </c>
    </row>
    <row r="215" spans="1:47" x14ac:dyDescent="0.2">
      <c r="A215">
        <v>214</v>
      </c>
      <c r="B215" t="s">
        <v>1217</v>
      </c>
      <c r="C215" t="s">
        <v>1218</v>
      </c>
      <c r="D215" t="s">
        <v>1219</v>
      </c>
      <c r="E215" s="27">
        <v>41486</v>
      </c>
      <c r="F215" t="s">
        <v>233</v>
      </c>
      <c r="G215" s="27">
        <v>32544</v>
      </c>
      <c r="H215">
        <v>27</v>
      </c>
      <c r="I215" t="s">
        <v>244</v>
      </c>
      <c r="J215" t="s">
        <v>250</v>
      </c>
      <c r="K215">
        <v>0</v>
      </c>
      <c r="L215">
        <v>10</v>
      </c>
      <c r="M215">
        <v>0</v>
      </c>
      <c r="N215">
        <v>0</v>
      </c>
      <c r="O215">
        <v>5</v>
      </c>
      <c r="P215">
        <v>20</v>
      </c>
      <c r="Q215" s="28">
        <v>41506.536111111112</v>
      </c>
      <c r="R215" s="28">
        <v>41513.268055555556</v>
      </c>
      <c r="S215" t="s">
        <v>1220</v>
      </c>
      <c r="T215" s="27">
        <v>41408</v>
      </c>
      <c r="V215">
        <v>78</v>
      </c>
      <c r="W215" t="s">
        <v>32</v>
      </c>
      <c r="X215" t="s">
        <v>261</v>
      </c>
      <c r="Y215">
        <v>0</v>
      </c>
      <c r="AB215" t="s">
        <v>237</v>
      </c>
      <c r="AH215">
        <v>0</v>
      </c>
      <c r="AN215" t="s">
        <v>238</v>
      </c>
      <c r="AO215">
        <v>10</v>
      </c>
      <c r="AP215" t="s">
        <v>269</v>
      </c>
      <c r="AQ215" s="27">
        <v>41486</v>
      </c>
      <c r="AR215" t="s">
        <v>240</v>
      </c>
      <c r="AS215">
        <v>10</v>
      </c>
      <c r="AT215" t="s">
        <v>269</v>
      </c>
      <c r="AU215" s="27">
        <v>41486</v>
      </c>
    </row>
    <row r="216" spans="1:47" x14ac:dyDescent="0.2">
      <c r="A216">
        <v>215</v>
      </c>
      <c r="B216" t="s">
        <v>1221</v>
      </c>
      <c r="C216" t="s">
        <v>963</v>
      </c>
      <c r="D216" t="s">
        <v>1222</v>
      </c>
      <c r="E216" s="27">
        <v>41291</v>
      </c>
      <c r="F216" t="s">
        <v>233</v>
      </c>
      <c r="G216" s="27">
        <v>31153</v>
      </c>
      <c r="H216">
        <v>31</v>
      </c>
      <c r="I216" t="s">
        <v>244</v>
      </c>
      <c r="J216" t="s">
        <v>250</v>
      </c>
      <c r="K216">
        <v>0</v>
      </c>
      <c r="L216">
        <v>2</v>
      </c>
      <c r="M216">
        <v>0</v>
      </c>
      <c r="N216">
        <v>0</v>
      </c>
      <c r="O216">
        <v>1</v>
      </c>
      <c r="P216">
        <v>-1</v>
      </c>
      <c r="Q216" s="28">
        <v>41290.234027777777</v>
      </c>
      <c r="R216" s="28">
        <v>41291.302083333336</v>
      </c>
      <c r="S216" t="s">
        <v>1223</v>
      </c>
      <c r="T216" s="27">
        <v>41290</v>
      </c>
      <c r="V216">
        <v>1</v>
      </c>
      <c r="W216" t="s">
        <v>36</v>
      </c>
      <c r="X216" t="s">
        <v>1224</v>
      </c>
      <c r="Y216">
        <v>1</v>
      </c>
      <c r="AA216" t="s">
        <v>1225</v>
      </c>
      <c r="AB216" t="s">
        <v>36</v>
      </c>
      <c r="AD216" s="27">
        <v>42431</v>
      </c>
      <c r="AE216" t="s">
        <v>324</v>
      </c>
      <c r="AH216">
        <v>0</v>
      </c>
      <c r="AN216" t="s">
        <v>238</v>
      </c>
      <c r="AO216">
        <v>3</v>
      </c>
      <c r="AP216" t="s">
        <v>239</v>
      </c>
      <c r="AQ216" s="27">
        <v>41291</v>
      </c>
      <c r="AR216" t="s">
        <v>240</v>
      </c>
      <c r="AS216">
        <v>2</v>
      </c>
      <c r="AT216" t="s">
        <v>239</v>
      </c>
      <c r="AU216" s="27">
        <v>41291</v>
      </c>
    </row>
    <row r="217" spans="1:47" x14ac:dyDescent="0.2">
      <c r="A217">
        <v>216</v>
      </c>
      <c r="B217" t="s">
        <v>1226</v>
      </c>
      <c r="C217" t="s">
        <v>1227</v>
      </c>
      <c r="D217" t="s">
        <v>1228</v>
      </c>
      <c r="E217" s="27">
        <v>41366</v>
      </c>
      <c r="F217" t="s">
        <v>233</v>
      </c>
      <c r="G217" s="27">
        <v>20827</v>
      </c>
      <c r="H217">
        <v>59</v>
      </c>
      <c r="I217" t="s">
        <v>234</v>
      </c>
      <c r="J217" t="s">
        <v>245</v>
      </c>
      <c r="K217">
        <v>0</v>
      </c>
      <c r="L217">
        <v>2</v>
      </c>
      <c r="M217">
        <v>0</v>
      </c>
      <c r="N217">
        <v>0</v>
      </c>
      <c r="O217">
        <v>1</v>
      </c>
      <c r="P217">
        <v>-1</v>
      </c>
      <c r="Q217" s="28">
        <v>41365.467361111114</v>
      </c>
      <c r="R217" s="28">
        <v>41366.04583333333</v>
      </c>
      <c r="S217" t="s">
        <v>1229</v>
      </c>
      <c r="T217" s="27">
        <v>41365</v>
      </c>
      <c r="V217">
        <v>1</v>
      </c>
      <c r="W217" t="s">
        <v>32</v>
      </c>
      <c r="X217" t="s">
        <v>261</v>
      </c>
      <c r="Y217">
        <v>1</v>
      </c>
      <c r="AA217" t="s">
        <v>1230</v>
      </c>
      <c r="AB217" t="s">
        <v>36</v>
      </c>
      <c r="AC217">
        <v>5</v>
      </c>
      <c r="AD217" s="27">
        <v>41530</v>
      </c>
      <c r="AE217" t="s">
        <v>1231</v>
      </c>
      <c r="AF217" s="27">
        <v>41535</v>
      </c>
      <c r="AG217" s="27">
        <v>41542</v>
      </c>
      <c r="AH217">
        <v>0</v>
      </c>
      <c r="AN217" t="s">
        <v>238</v>
      </c>
      <c r="AO217">
        <v>1</v>
      </c>
      <c r="AP217" t="s">
        <v>239</v>
      </c>
      <c r="AQ217" s="27">
        <v>41366</v>
      </c>
      <c r="AR217" t="s">
        <v>240</v>
      </c>
      <c r="AS217">
        <v>2</v>
      </c>
      <c r="AT217" t="s">
        <v>239</v>
      </c>
      <c r="AU217" s="27">
        <v>41366</v>
      </c>
    </row>
    <row r="218" spans="1:47" x14ac:dyDescent="0.2">
      <c r="A218">
        <v>217</v>
      </c>
      <c r="B218" t="s">
        <v>1232</v>
      </c>
      <c r="C218" t="s">
        <v>1233</v>
      </c>
      <c r="D218" t="s">
        <v>1234</v>
      </c>
      <c r="E218" s="27">
        <v>41698</v>
      </c>
      <c r="F218" t="s">
        <v>233</v>
      </c>
      <c r="G218" s="27">
        <v>32104</v>
      </c>
      <c r="H218">
        <v>28</v>
      </c>
      <c r="I218" t="s">
        <v>244</v>
      </c>
      <c r="J218" t="s">
        <v>250</v>
      </c>
      <c r="K218">
        <v>0</v>
      </c>
      <c r="L218">
        <v>10</v>
      </c>
      <c r="M218">
        <v>0</v>
      </c>
      <c r="N218">
        <v>0</v>
      </c>
      <c r="O218">
        <v>15</v>
      </c>
      <c r="P218">
        <v>0</v>
      </c>
      <c r="Q218" s="28">
        <v>41698.508333333331</v>
      </c>
      <c r="R218" s="28">
        <v>41739.286805555559</v>
      </c>
      <c r="S218" t="s">
        <v>1235</v>
      </c>
      <c r="T218" s="27">
        <v>41697</v>
      </c>
      <c r="V218">
        <v>1</v>
      </c>
      <c r="W218" t="s">
        <v>32</v>
      </c>
      <c r="X218" t="s">
        <v>286</v>
      </c>
      <c r="Y218">
        <v>0</v>
      </c>
      <c r="AB218" t="s">
        <v>237</v>
      </c>
      <c r="AH218">
        <v>0</v>
      </c>
      <c r="AN218" t="s">
        <v>238</v>
      </c>
      <c r="AO218">
        <v>8</v>
      </c>
      <c r="AP218" t="s">
        <v>269</v>
      </c>
      <c r="AQ218" s="27">
        <v>41698</v>
      </c>
      <c r="AR218" t="s">
        <v>240</v>
      </c>
      <c r="AS218">
        <v>10</v>
      </c>
      <c r="AT218" t="s">
        <v>269</v>
      </c>
      <c r="AU218" s="27">
        <v>41698</v>
      </c>
    </row>
    <row r="219" spans="1:47" x14ac:dyDescent="0.2">
      <c r="A219">
        <v>218</v>
      </c>
      <c r="B219" t="s">
        <v>1236</v>
      </c>
      <c r="C219" t="s">
        <v>575</v>
      </c>
      <c r="D219" t="s">
        <v>947</v>
      </c>
      <c r="E219" s="27">
        <v>41388</v>
      </c>
      <c r="F219" t="s">
        <v>294</v>
      </c>
      <c r="G219" s="27">
        <v>25969</v>
      </c>
      <c r="H219">
        <v>45</v>
      </c>
      <c r="I219" t="s">
        <v>234</v>
      </c>
      <c r="J219" t="s">
        <v>245</v>
      </c>
      <c r="K219">
        <v>0</v>
      </c>
      <c r="L219">
        <v>4</v>
      </c>
      <c r="M219">
        <v>0</v>
      </c>
      <c r="N219">
        <v>0</v>
      </c>
      <c r="O219">
        <v>4</v>
      </c>
      <c r="S219" t="s">
        <v>1237</v>
      </c>
      <c r="U219" s="27">
        <v>41013</v>
      </c>
      <c r="V219">
        <v>375</v>
      </c>
      <c r="W219" t="s">
        <v>32</v>
      </c>
      <c r="X219" t="s">
        <v>274</v>
      </c>
      <c r="Y219">
        <v>0</v>
      </c>
      <c r="AB219" t="s">
        <v>237</v>
      </c>
      <c r="AH219">
        <v>0</v>
      </c>
      <c r="AN219" t="s">
        <v>238</v>
      </c>
      <c r="AO219">
        <v>3</v>
      </c>
      <c r="AP219" t="s">
        <v>239</v>
      </c>
      <c r="AQ219" s="27">
        <v>41388</v>
      </c>
      <c r="AR219" t="s">
        <v>240</v>
      </c>
      <c r="AS219">
        <v>4</v>
      </c>
      <c r="AT219" t="s">
        <v>239</v>
      </c>
      <c r="AU219" s="27">
        <v>41388</v>
      </c>
    </row>
    <row r="220" spans="1:47" x14ac:dyDescent="0.2">
      <c r="A220">
        <v>219</v>
      </c>
      <c r="B220" t="s">
        <v>1238</v>
      </c>
      <c r="C220" t="s">
        <v>242</v>
      </c>
      <c r="D220" t="s">
        <v>1239</v>
      </c>
      <c r="E220" s="27">
        <v>41953</v>
      </c>
      <c r="F220" t="s">
        <v>233</v>
      </c>
      <c r="G220" s="27">
        <v>33942</v>
      </c>
      <c r="H220">
        <v>23</v>
      </c>
      <c r="I220" t="s">
        <v>259</v>
      </c>
      <c r="J220" t="s">
        <v>245</v>
      </c>
      <c r="K220">
        <v>0</v>
      </c>
      <c r="L220">
        <v>3</v>
      </c>
      <c r="M220">
        <v>0</v>
      </c>
      <c r="N220">
        <v>0</v>
      </c>
      <c r="O220">
        <v>0</v>
      </c>
      <c r="P220">
        <v>-1</v>
      </c>
      <c r="Q220" s="28">
        <v>41952.332638888889</v>
      </c>
      <c r="R220" s="28">
        <v>41953.068055555559</v>
      </c>
      <c r="S220" t="s">
        <v>1240</v>
      </c>
      <c r="T220" s="27">
        <v>41952</v>
      </c>
      <c r="V220">
        <v>1</v>
      </c>
      <c r="W220" t="s">
        <v>36</v>
      </c>
      <c r="X220" t="s">
        <v>263</v>
      </c>
      <c r="Y220">
        <v>0</v>
      </c>
      <c r="AB220" t="s">
        <v>237</v>
      </c>
      <c r="AH220">
        <v>0</v>
      </c>
      <c r="AN220" t="s">
        <v>238</v>
      </c>
      <c r="AO220">
        <v>3</v>
      </c>
      <c r="AP220" t="s">
        <v>239</v>
      </c>
      <c r="AQ220" s="27">
        <v>41953</v>
      </c>
      <c r="AR220" t="s">
        <v>240</v>
      </c>
      <c r="AS220">
        <v>3</v>
      </c>
      <c r="AT220" t="s">
        <v>239</v>
      </c>
      <c r="AU220" s="27">
        <v>41953</v>
      </c>
    </row>
    <row r="221" spans="1:47" x14ac:dyDescent="0.2">
      <c r="A221">
        <v>220</v>
      </c>
      <c r="B221" t="s">
        <v>1241</v>
      </c>
      <c r="C221" t="s">
        <v>1242</v>
      </c>
      <c r="D221" t="s">
        <v>1243</v>
      </c>
      <c r="E221" s="27">
        <v>41598</v>
      </c>
      <c r="F221" t="s">
        <v>294</v>
      </c>
      <c r="G221" s="27">
        <v>34947</v>
      </c>
      <c r="H221">
        <v>20</v>
      </c>
      <c r="I221" t="s">
        <v>259</v>
      </c>
      <c r="J221" t="s">
        <v>250</v>
      </c>
      <c r="K221">
        <v>1</v>
      </c>
      <c r="L221">
        <v>10</v>
      </c>
      <c r="M221">
        <v>0</v>
      </c>
      <c r="N221">
        <v>0</v>
      </c>
      <c r="O221">
        <v>1</v>
      </c>
      <c r="P221">
        <v>0</v>
      </c>
      <c r="Q221" s="28">
        <v>41598.400000000001</v>
      </c>
      <c r="R221" s="28">
        <v>41601.17083333333</v>
      </c>
      <c r="S221" t="s">
        <v>1244</v>
      </c>
      <c r="U221" s="27">
        <v>41598</v>
      </c>
      <c r="V221">
        <v>0</v>
      </c>
      <c r="W221" t="s">
        <v>32</v>
      </c>
      <c r="X221" t="s">
        <v>274</v>
      </c>
      <c r="Y221">
        <v>0</v>
      </c>
      <c r="AB221" t="s">
        <v>237</v>
      </c>
      <c r="AH221">
        <v>0</v>
      </c>
      <c r="AN221" t="s">
        <v>238</v>
      </c>
      <c r="AO221">
        <v>10</v>
      </c>
      <c r="AP221" t="s">
        <v>269</v>
      </c>
      <c r="AQ221" s="27">
        <v>41598</v>
      </c>
      <c r="AR221" t="s">
        <v>240</v>
      </c>
      <c r="AS221">
        <v>10</v>
      </c>
      <c r="AT221" t="s">
        <v>269</v>
      </c>
      <c r="AU221" s="27">
        <v>41598</v>
      </c>
    </row>
    <row r="222" spans="1:47" x14ac:dyDescent="0.2">
      <c r="A222">
        <v>221</v>
      </c>
      <c r="B222" t="s">
        <v>1245</v>
      </c>
      <c r="C222" t="s">
        <v>1246</v>
      </c>
      <c r="D222" t="s">
        <v>1247</v>
      </c>
      <c r="E222" s="27">
        <v>41848</v>
      </c>
      <c r="F222" t="s">
        <v>233</v>
      </c>
      <c r="G222" s="27">
        <v>27112</v>
      </c>
      <c r="H222">
        <v>42</v>
      </c>
      <c r="I222" t="s">
        <v>244</v>
      </c>
      <c r="J222" t="s">
        <v>250</v>
      </c>
      <c r="K222">
        <v>0</v>
      </c>
      <c r="L222">
        <v>1</v>
      </c>
      <c r="M222">
        <v>0</v>
      </c>
      <c r="N222">
        <v>0</v>
      </c>
      <c r="O222">
        <v>2</v>
      </c>
      <c r="P222">
        <v>-41</v>
      </c>
      <c r="Q222" s="28">
        <v>41807.511805555558</v>
      </c>
      <c r="R222" s="28">
        <v>41818.058333333334</v>
      </c>
      <c r="S222" t="s">
        <v>1248</v>
      </c>
      <c r="U222" s="27">
        <v>41807</v>
      </c>
      <c r="V222">
        <v>41</v>
      </c>
      <c r="W222" t="s">
        <v>32</v>
      </c>
      <c r="X222" t="s">
        <v>274</v>
      </c>
      <c r="Y222">
        <v>0</v>
      </c>
      <c r="AB222" t="s">
        <v>237</v>
      </c>
      <c r="AH222">
        <v>0</v>
      </c>
      <c r="AN222" t="s">
        <v>238</v>
      </c>
      <c r="AO222">
        <v>1</v>
      </c>
      <c r="AP222" t="s">
        <v>239</v>
      </c>
      <c r="AQ222" s="27">
        <v>41848</v>
      </c>
      <c r="AR222" t="s">
        <v>240</v>
      </c>
      <c r="AS222">
        <v>1</v>
      </c>
      <c r="AT222" t="s">
        <v>239</v>
      </c>
      <c r="AU222" s="27">
        <v>41848</v>
      </c>
    </row>
    <row r="223" spans="1:47" x14ac:dyDescent="0.2">
      <c r="A223">
        <v>222</v>
      </c>
      <c r="B223" t="s">
        <v>1249</v>
      </c>
      <c r="C223" t="s">
        <v>1250</v>
      </c>
      <c r="D223" t="s">
        <v>1251</v>
      </c>
      <c r="E223" s="27">
        <v>41408</v>
      </c>
      <c r="F223" t="s">
        <v>294</v>
      </c>
      <c r="G223" s="27">
        <v>26736</v>
      </c>
      <c r="H223">
        <v>43</v>
      </c>
      <c r="I223" t="s">
        <v>244</v>
      </c>
      <c r="J223" t="s">
        <v>245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 s="28">
        <v>41408.167361111111</v>
      </c>
      <c r="R223" s="28">
        <v>41409.132638888892</v>
      </c>
      <c r="S223" t="s">
        <v>1252</v>
      </c>
      <c r="T223" s="27">
        <v>41408</v>
      </c>
      <c r="V223">
        <v>0</v>
      </c>
      <c r="W223" t="s">
        <v>36</v>
      </c>
      <c r="X223" t="s">
        <v>595</v>
      </c>
      <c r="Y223">
        <v>0</v>
      </c>
      <c r="AB223" t="s">
        <v>237</v>
      </c>
      <c r="AH223">
        <v>0</v>
      </c>
      <c r="AN223" t="s">
        <v>238</v>
      </c>
      <c r="AO223">
        <v>1</v>
      </c>
      <c r="AP223" t="s">
        <v>239</v>
      </c>
      <c r="AQ223" s="27">
        <v>41408</v>
      </c>
      <c r="AR223" t="s">
        <v>240</v>
      </c>
      <c r="AS223">
        <v>1</v>
      </c>
      <c r="AT223" t="s">
        <v>239</v>
      </c>
      <c r="AU223" s="27">
        <v>41408</v>
      </c>
    </row>
    <row r="224" spans="1:47" x14ac:dyDescent="0.2">
      <c r="A224">
        <v>223</v>
      </c>
      <c r="B224" t="s">
        <v>1253</v>
      </c>
      <c r="C224" t="s">
        <v>553</v>
      </c>
      <c r="D224" t="s">
        <v>357</v>
      </c>
      <c r="E224" s="27">
        <v>41748</v>
      </c>
      <c r="F224" t="s">
        <v>233</v>
      </c>
      <c r="G224" s="27">
        <v>28487</v>
      </c>
      <c r="H224">
        <v>38</v>
      </c>
      <c r="I224" t="s">
        <v>244</v>
      </c>
      <c r="J224" t="s">
        <v>250</v>
      </c>
      <c r="K224">
        <v>1</v>
      </c>
      <c r="L224">
        <v>8</v>
      </c>
      <c r="M224">
        <v>1</v>
      </c>
      <c r="N224">
        <v>0</v>
      </c>
      <c r="O224">
        <v>9</v>
      </c>
      <c r="P224">
        <v>-1</v>
      </c>
      <c r="Q224" s="28">
        <v>41747.104861111111</v>
      </c>
      <c r="R224" s="28">
        <v>41760.23541666667</v>
      </c>
      <c r="S224" t="s">
        <v>1254</v>
      </c>
      <c r="T224" s="27">
        <v>41747</v>
      </c>
      <c r="V224">
        <v>1</v>
      </c>
      <c r="W224" t="s">
        <v>32</v>
      </c>
      <c r="X224" t="s">
        <v>261</v>
      </c>
      <c r="Y224">
        <v>1</v>
      </c>
      <c r="AA224" t="s">
        <v>1255</v>
      </c>
      <c r="AB224" t="s">
        <v>36</v>
      </c>
      <c r="AC224">
        <v>0</v>
      </c>
      <c r="AD224" s="27">
        <v>41877</v>
      </c>
      <c r="AE224" t="s">
        <v>474</v>
      </c>
      <c r="AF224" s="27">
        <v>41877</v>
      </c>
      <c r="AG224" s="27">
        <v>41878</v>
      </c>
      <c r="AH224">
        <v>0</v>
      </c>
      <c r="AN224" t="s">
        <v>238</v>
      </c>
      <c r="AO224">
        <v>4</v>
      </c>
      <c r="AP224" t="s">
        <v>239</v>
      </c>
      <c r="AQ224" s="27">
        <v>41748</v>
      </c>
      <c r="AR224" t="s">
        <v>240</v>
      </c>
      <c r="AS224">
        <v>8</v>
      </c>
      <c r="AT224" t="s">
        <v>269</v>
      </c>
      <c r="AU224" s="27">
        <v>41748</v>
      </c>
    </row>
    <row r="225" spans="1:47" x14ac:dyDescent="0.2">
      <c r="A225">
        <v>224</v>
      </c>
      <c r="B225" t="s">
        <v>1256</v>
      </c>
      <c r="C225" t="s">
        <v>1168</v>
      </c>
      <c r="D225" t="s">
        <v>850</v>
      </c>
      <c r="E225" s="27">
        <v>41992</v>
      </c>
      <c r="F225" t="s">
        <v>233</v>
      </c>
      <c r="G225" s="27">
        <v>30539</v>
      </c>
      <c r="H225">
        <v>32</v>
      </c>
      <c r="I225" t="s">
        <v>244</v>
      </c>
      <c r="J225" t="s">
        <v>250</v>
      </c>
      <c r="K225">
        <v>0</v>
      </c>
      <c r="L225">
        <v>6</v>
      </c>
      <c r="M225">
        <v>0</v>
      </c>
      <c r="N225">
        <v>0</v>
      </c>
      <c r="O225">
        <v>11</v>
      </c>
      <c r="P225">
        <v>-2</v>
      </c>
      <c r="Q225" s="28">
        <v>41990.085416666669</v>
      </c>
      <c r="R225" s="28">
        <v>41991.361805555556</v>
      </c>
      <c r="S225" t="s">
        <v>1257</v>
      </c>
      <c r="T225" s="27">
        <v>41990</v>
      </c>
      <c r="V225">
        <v>2</v>
      </c>
      <c r="W225" t="s">
        <v>32</v>
      </c>
      <c r="X225" t="s">
        <v>402</v>
      </c>
      <c r="Y225">
        <v>1</v>
      </c>
      <c r="AA225" t="s">
        <v>1258</v>
      </c>
      <c r="AB225" t="s">
        <v>32</v>
      </c>
      <c r="AC225">
        <v>0</v>
      </c>
      <c r="AD225" s="27">
        <v>42016</v>
      </c>
      <c r="AE225" t="s">
        <v>402</v>
      </c>
      <c r="AF225" s="27">
        <v>42016</v>
      </c>
      <c r="AG225" s="27">
        <v>42052</v>
      </c>
      <c r="AH225">
        <v>1</v>
      </c>
      <c r="AJ225" t="s">
        <v>1259</v>
      </c>
      <c r="AK225" t="s">
        <v>366</v>
      </c>
      <c r="AL225" s="27">
        <v>42104</v>
      </c>
      <c r="AM225" t="s">
        <v>1260</v>
      </c>
      <c r="AN225" t="s">
        <v>238</v>
      </c>
      <c r="AO225">
        <v>5</v>
      </c>
      <c r="AP225" t="s">
        <v>246</v>
      </c>
      <c r="AQ225" s="27">
        <v>41992</v>
      </c>
      <c r="AR225" t="s">
        <v>240</v>
      </c>
      <c r="AS225">
        <v>6</v>
      </c>
      <c r="AT225" t="s">
        <v>246</v>
      </c>
      <c r="AU225" s="27">
        <v>41992</v>
      </c>
    </row>
    <row r="226" spans="1:47" x14ac:dyDescent="0.2">
      <c r="A226">
        <v>225</v>
      </c>
      <c r="B226" t="s">
        <v>1261</v>
      </c>
      <c r="C226" t="s">
        <v>1262</v>
      </c>
      <c r="D226" t="s">
        <v>1263</v>
      </c>
      <c r="E226" s="27">
        <v>41634</v>
      </c>
      <c r="F226" t="s">
        <v>233</v>
      </c>
      <c r="G226" s="27">
        <v>30189</v>
      </c>
      <c r="H226">
        <v>33</v>
      </c>
      <c r="I226" t="s">
        <v>244</v>
      </c>
      <c r="J226" t="s">
        <v>250</v>
      </c>
      <c r="K226">
        <v>0</v>
      </c>
      <c r="L226">
        <v>5</v>
      </c>
      <c r="M226">
        <v>0</v>
      </c>
      <c r="N226">
        <v>0</v>
      </c>
      <c r="O226">
        <v>8</v>
      </c>
      <c r="P226">
        <v>-1</v>
      </c>
      <c r="Q226" s="28">
        <v>41633.317361111112</v>
      </c>
      <c r="R226" s="28">
        <v>41634.0625</v>
      </c>
      <c r="S226" t="s">
        <v>1264</v>
      </c>
      <c r="T226" s="27">
        <v>41633</v>
      </c>
      <c r="V226">
        <v>1</v>
      </c>
      <c r="W226" t="s">
        <v>36</v>
      </c>
      <c r="X226" t="s">
        <v>1265</v>
      </c>
      <c r="Y226">
        <v>1</v>
      </c>
      <c r="AA226" t="s">
        <v>1266</v>
      </c>
      <c r="AB226" t="s">
        <v>36</v>
      </c>
      <c r="AD226" s="27">
        <v>41821</v>
      </c>
      <c r="AE226" t="s">
        <v>412</v>
      </c>
      <c r="AH226">
        <v>1</v>
      </c>
      <c r="AJ226" t="s">
        <v>1267</v>
      </c>
      <c r="AK226" t="s">
        <v>462</v>
      </c>
      <c r="AL226" s="27">
        <v>41867</v>
      </c>
      <c r="AM226" t="s">
        <v>279</v>
      </c>
      <c r="AN226" t="s">
        <v>238</v>
      </c>
      <c r="AO226">
        <v>2</v>
      </c>
      <c r="AP226" t="s">
        <v>239</v>
      </c>
      <c r="AQ226" s="27">
        <v>41634</v>
      </c>
      <c r="AR226" t="s">
        <v>240</v>
      </c>
      <c r="AS226">
        <v>5</v>
      </c>
      <c r="AT226" t="s">
        <v>246</v>
      </c>
      <c r="AU226" s="27">
        <v>41634</v>
      </c>
    </row>
    <row r="227" spans="1:47" x14ac:dyDescent="0.2">
      <c r="A227">
        <v>226</v>
      </c>
      <c r="B227" t="s">
        <v>1268</v>
      </c>
      <c r="C227" t="s">
        <v>693</v>
      </c>
      <c r="D227" t="s">
        <v>381</v>
      </c>
      <c r="E227" s="27">
        <v>41910</v>
      </c>
      <c r="F227" t="s">
        <v>233</v>
      </c>
      <c r="G227" s="27">
        <v>22128</v>
      </c>
      <c r="H227">
        <v>55</v>
      </c>
      <c r="I227" t="s">
        <v>234</v>
      </c>
      <c r="J227" t="s">
        <v>250</v>
      </c>
      <c r="K227">
        <v>0</v>
      </c>
      <c r="L227">
        <v>8</v>
      </c>
      <c r="M227">
        <v>0</v>
      </c>
      <c r="N227">
        <v>0</v>
      </c>
      <c r="O227">
        <v>4</v>
      </c>
      <c r="P227">
        <v>-1</v>
      </c>
      <c r="Q227" s="28">
        <v>41909.151388888888</v>
      </c>
      <c r="R227" s="28">
        <v>41925.390972222223</v>
      </c>
      <c r="S227" t="s">
        <v>1269</v>
      </c>
      <c r="U227" s="27">
        <v>40430</v>
      </c>
      <c r="V227">
        <v>1480</v>
      </c>
      <c r="W227" t="s">
        <v>36</v>
      </c>
      <c r="X227" t="s">
        <v>274</v>
      </c>
      <c r="Y227">
        <v>0</v>
      </c>
      <c r="AB227" t="s">
        <v>237</v>
      </c>
      <c r="AH227">
        <v>0</v>
      </c>
      <c r="AN227" t="s">
        <v>238</v>
      </c>
      <c r="AO227">
        <v>3</v>
      </c>
      <c r="AP227" t="s">
        <v>239</v>
      </c>
      <c r="AQ227" s="27">
        <v>41910</v>
      </c>
      <c r="AR227" t="s">
        <v>240</v>
      </c>
      <c r="AS227">
        <v>8</v>
      </c>
      <c r="AT227" t="s">
        <v>269</v>
      </c>
      <c r="AU227" s="27">
        <v>41910</v>
      </c>
    </row>
    <row r="228" spans="1:47" x14ac:dyDescent="0.2">
      <c r="A228">
        <v>227</v>
      </c>
      <c r="B228" t="s">
        <v>1270</v>
      </c>
      <c r="C228" t="s">
        <v>1271</v>
      </c>
      <c r="D228" t="s">
        <v>1272</v>
      </c>
      <c r="E228" s="27">
        <v>41935</v>
      </c>
      <c r="F228" t="s">
        <v>294</v>
      </c>
      <c r="G228" s="27">
        <v>31051</v>
      </c>
      <c r="H228">
        <v>31</v>
      </c>
      <c r="I228" t="s">
        <v>244</v>
      </c>
      <c r="J228" t="s">
        <v>250</v>
      </c>
      <c r="K228">
        <v>0</v>
      </c>
      <c r="L228">
        <v>3</v>
      </c>
      <c r="M228">
        <v>0</v>
      </c>
      <c r="N228">
        <v>0</v>
      </c>
      <c r="O228">
        <v>0</v>
      </c>
      <c r="P228">
        <v>-1</v>
      </c>
      <c r="Q228" s="28">
        <v>41934.470138888886</v>
      </c>
      <c r="R228" s="28">
        <v>41936.255555555559</v>
      </c>
      <c r="S228" t="s">
        <v>1273</v>
      </c>
      <c r="T228" s="27">
        <v>41934</v>
      </c>
      <c r="V228">
        <v>1</v>
      </c>
      <c r="W228" t="s">
        <v>32</v>
      </c>
      <c r="X228" t="s">
        <v>608</v>
      </c>
      <c r="Y228">
        <v>1</v>
      </c>
      <c r="AA228" t="s">
        <v>1274</v>
      </c>
      <c r="AB228" t="s">
        <v>36</v>
      </c>
      <c r="AC228">
        <v>39</v>
      </c>
      <c r="AD228" s="27">
        <v>42055</v>
      </c>
      <c r="AE228" t="s">
        <v>724</v>
      </c>
      <c r="AF228" s="27">
        <v>42094</v>
      </c>
      <c r="AG228" s="27">
        <v>42131</v>
      </c>
      <c r="AH228">
        <v>0</v>
      </c>
      <c r="AN228" t="s">
        <v>238</v>
      </c>
      <c r="AO228">
        <v>2</v>
      </c>
      <c r="AP228" t="s">
        <v>239</v>
      </c>
      <c r="AQ228" s="27">
        <v>41935</v>
      </c>
      <c r="AR228" t="s">
        <v>240</v>
      </c>
      <c r="AS228">
        <v>3</v>
      </c>
      <c r="AT228" t="s">
        <v>239</v>
      </c>
      <c r="AU228" s="27">
        <v>41935</v>
      </c>
    </row>
    <row r="229" spans="1:47" x14ac:dyDescent="0.2">
      <c r="A229">
        <v>228</v>
      </c>
      <c r="B229" t="s">
        <v>1275</v>
      </c>
      <c r="C229" t="s">
        <v>1276</v>
      </c>
      <c r="D229" t="s">
        <v>1277</v>
      </c>
      <c r="E229" s="27">
        <v>41285</v>
      </c>
      <c r="F229" t="s">
        <v>294</v>
      </c>
      <c r="G229" s="27">
        <v>30424</v>
      </c>
      <c r="H229">
        <v>33</v>
      </c>
      <c r="I229" t="s">
        <v>244</v>
      </c>
      <c r="J229" t="s">
        <v>250</v>
      </c>
      <c r="K229">
        <v>0</v>
      </c>
      <c r="L229">
        <v>9</v>
      </c>
      <c r="M229">
        <v>0</v>
      </c>
      <c r="N229">
        <v>0</v>
      </c>
      <c r="O229">
        <v>7</v>
      </c>
      <c r="P229">
        <v>-1</v>
      </c>
      <c r="Q229" s="28">
        <v>41284.054166666669</v>
      </c>
      <c r="R229" s="28">
        <v>41310.23333333333</v>
      </c>
      <c r="S229" t="s">
        <v>1278</v>
      </c>
      <c r="T229" s="27">
        <v>41284</v>
      </c>
      <c r="V229">
        <v>1</v>
      </c>
      <c r="W229" t="s">
        <v>32</v>
      </c>
      <c r="X229" t="s">
        <v>261</v>
      </c>
      <c r="Y229">
        <v>1</v>
      </c>
      <c r="AA229" t="s">
        <v>1279</v>
      </c>
      <c r="AB229" t="s">
        <v>36</v>
      </c>
      <c r="AC229">
        <v>0</v>
      </c>
      <c r="AD229" s="27">
        <v>41560</v>
      </c>
      <c r="AE229" t="s">
        <v>1280</v>
      </c>
      <c r="AF229" s="27">
        <v>41560</v>
      </c>
      <c r="AG229" s="27">
        <v>41579</v>
      </c>
      <c r="AH229">
        <v>0</v>
      </c>
      <c r="AN229" t="s">
        <v>238</v>
      </c>
      <c r="AO229">
        <v>9</v>
      </c>
      <c r="AP229" t="s">
        <v>269</v>
      </c>
      <c r="AQ229" s="27">
        <v>41285</v>
      </c>
      <c r="AR229" t="s">
        <v>240</v>
      </c>
      <c r="AS229">
        <v>9</v>
      </c>
      <c r="AT229" t="s">
        <v>269</v>
      </c>
      <c r="AU229" s="27">
        <v>41285</v>
      </c>
    </row>
    <row r="230" spans="1:47" x14ac:dyDescent="0.2">
      <c r="A230">
        <v>229</v>
      </c>
      <c r="B230" t="s">
        <v>1281</v>
      </c>
      <c r="C230" t="s">
        <v>242</v>
      </c>
      <c r="D230" t="s">
        <v>1282</v>
      </c>
      <c r="E230" s="27">
        <v>41380</v>
      </c>
      <c r="F230" t="s">
        <v>233</v>
      </c>
      <c r="G230" s="27">
        <v>32406</v>
      </c>
      <c r="H230">
        <v>27</v>
      </c>
      <c r="I230" t="s">
        <v>244</v>
      </c>
      <c r="J230" t="s">
        <v>250</v>
      </c>
      <c r="K230">
        <v>0</v>
      </c>
      <c r="L230">
        <v>9</v>
      </c>
      <c r="M230">
        <v>0</v>
      </c>
      <c r="N230">
        <v>0</v>
      </c>
      <c r="O230">
        <v>2</v>
      </c>
      <c r="P230">
        <v>-1</v>
      </c>
      <c r="Q230" s="28">
        <v>41379.242361111108</v>
      </c>
      <c r="R230" s="28">
        <v>41380.324999999997</v>
      </c>
      <c r="S230" t="s">
        <v>1283</v>
      </c>
      <c r="T230" s="27">
        <v>41379</v>
      </c>
      <c r="V230">
        <v>1</v>
      </c>
      <c r="W230" t="s">
        <v>32</v>
      </c>
      <c r="X230" t="s">
        <v>459</v>
      </c>
      <c r="Y230">
        <v>1</v>
      </c>
      <c r="AA230" t="s">
        <v>1284</v>
      </c>
      <c r="AB230" t="s">
        <v>36</v>
      </c>
      <c r="AC230">
        <v>0</v>
      </c>
      <c r="AD230" s="27">
        <v>41398</v>
      </c>
      <c r="AE230" t="s">
        <v>412</v>
      </c>
      <c r="AF230" s="27">
        <v>41398</v>
      </c>
      <c r="AG230" s="27">
        <v>41398</v>
      </c>
      <c r="AH230">
        <v>0</v>
      </c>
      <c r="AN230" t="s">
        <v>238</v>
      </c>
      <c r="AO230">
        <v>8</v>
      </c>
      <c r="AP230" t="s">
        <v>269</v>
      </c>
      <c r="AQ230" s="27">
        <v>41380</v>
      </c>
      <c r="AR230" t="s">
        <v>240</v>
      </c>
      <c r="AS230">
        <v>9</v>
      </c>
      <c r="AT230" t="s">
        <v>269</v>
      </c>
      <c r="AU230" s="27">
        <v>41380</v>
      </c>
    </row>
    <row r="231" spans="1:47" x14ac:dyDescent="0.2">
      <c r="A231">
        <v>230</v>
      </c>
      <c r="B231" t="s">
        <v>1285</v>
      </c>
      <c r="C231" t="s">
        <v>1286</v>
      </c>
      <c r="D231" t="s">
        <v>1287</v>
      </c>
      <c r="E231" s="27">
        <v>41946</v>
      </c>
      <c r="F231" t="s">
        <v>233</v>
      </c>
      <c r="G231" s="27">
        <v>23327</v>
      </c>
      <c r="H231">
        <v>52</v>
      </c>
      <c r="I231" t="s">
        <v>234</v>
      </c>
      <c r="J231" t="s">
        <v>250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-1</v>
      </c>
      <c r="Q231" s="28">
        <v>41945.042361111111</v>
      </c>
      <c r="R231" s="28">
        <v>41946.067361111112</v>
      </c>
      <c r="S231" t="s">
        <v>1288</v>
      </c>
      <c r="T231" s="27">
        <v>41945</v>
      </c>
      <c r="V231">
        <v>1</v>
      </c>
      <c r="W231" t="s">
        <v>36</v>
      </c>
      <c r="X231" t="s">
        <v>1265</v>
      </c>
      <c r="Y231">
        <v>0</v>
      </c>
      <c r="AB231" t="s">
        <v>237</v>
      </c>
      <c r="AH231">
        <v>0</v>
      </c>
      <c r="AN231" t="s">
        <v>238</v>
      </c>
      <c r="AO231">
        <v>1</v>
      </c>
      <c r="AP231" t="s">
        <v>239</v>
      </c>
      <c r="AQ231" s="27">
        <v>41946</v>
      </c>
      <c r="AR231" t="s">
        <v>240</v>
      </c>
      <c r="AS231">
        <v>1</v>
      </c>
      <c r="AT231" t="s">
        <v>239</v>
      </c>
      <c r="AU231" s="27">
        <v>41946</v>
      </c>
    </row>
    <row r="232" spans="1:47" x14ac:dyDescent="0.2">
      <c r="A232">
        <v>231</v>
      </c>
      <c r="B232" t="s">
        <v>1289</v>
      </c>
      <c r="C232" t="s">
        <v>1290</v>
      </c>
      <c r="D232" t="s">
        <v>1291</v>
      </c>
      <c r="E232" s="27">
        <v>41615</v>
      </c>
      <c r="F232" t="s">
        <v>294</v>
      </c>
      <c r="G232" s="27">
        <v>34893</v>
      </c>
      <c r="H232">
        <v>20</v>
      </c>
      <c r="I232" t="s">
        <v>259</v>
      </c>
      <c r="J232" t="s">
        <v>250</v>
      </c>
      <c r="K232">
        <v>0</v>
      </c>
      <c r="L232">
        <v>6</v>
      </c>
      <c r="M232">
        <v>0</v>
      </c>
      <c r="N232">
        <v>0</v>
      </c>
      <c r="O232">
        <v>0</v>
      </c>
      <c r="P232">
        <v>0</v>
      </c>
      <c r="Q232" s="28">
        <v>41615.152083333334</v>
      </c>
      <c r="R232" s="28">
        <v>41615.311111111114</v>
      </c>
      <c r="S232" t="s">
        <v>1292</v>
      </c>
      <c r="T232" s="27">
        <v>41614</v>
      </c>
      <c r="V232">
        <v>1</v>
      </c>
      <c r="W232" t="s">
        <v>32</v>
      </c>
      <c r="X232" t="s">
        <v>359</v>
      </c>
      <c r="Y232">
        <v>0</v>
      </c>
      <c r="AB232" t="s">
        <v>237</v>
      </c>
      <c r="AH232">
        <v>0</v>
      </c>
      <c r="AN232" t="s">
        <v>238</v>
      </c>
      <c r="AO232">
        <v>8</v>
      </c>
      <c r="AP232" t="s">
        <v>269</v>
      </c>
      <c r="AQ232" s="27">
        <v>41615</v>
      </c>
      <c r="AR232" t="s">
        <v>240</v>
      </c>
      <c r="AS232">
        <v>6</v>
      </c>
      <c r="AT232" t="s">
        <v>246</v>
      </c>
      <c r="AU232" s="27">
        <v>41615</v>
      </c>
    </row>
    <row r="233" spans="1:47" x14ac:dyDescent="0.2">
      <c r="A233">
        <v>232</v>
      </c>
      <c r="B233" t="s">
        <v>1293</v>
      </c>
      <c r="C233" t="s">
        <v>1294</v>
      </c>
      <c r="D233" t="s">
        <v>1295</v>
      </c>
      <c r="E233" s="27">
        <v>41666</v>
      </c>
      <c r="F233" t="s">
        <v>294</v>
      </c>
      <c r="G233" s="27">
        <v>32715</v>
      </c>
      <c r="H233">
        <v>26</v>
      </c>
      <c r="I233" t="s">
        <v>244</v>
      </c>
      <c r="J233" t="s">
        <v>245</v>
      </c>
      <c r="K233">
        <v>0</v>
      </c>
      <c r="L233">
        <v>6</v>
      </c>
      <c r="M233">
        <v>0</v>
      </c>
      <c r="N233">
        <v>0</v>
      </c>
      <c r="O233">
        <v>0</v>
      </c>
      <c r="P233">
        <v>-2</v>
      </c>
      <c r="Q233" s="28">
        <v>41664.197916666664</v>
      </c>
      <c r="R233" s="28">
        <v>41665.092361111114</v>
      </c>
      <c r="S233" t="s">
        <v>1296</v>
      </c>
      <c r="T233" s="27">
        <v>41664</v>
      </c>
      <c r="V233">
        <v>2</v>
      </c>
      <c r="W233" t="s">
        <v>36</v>
      </c>
      <c r="X233" t="s">
        <v>1297</v>
      </c>
      <c r="Y233">
        <v>0</v>
      </c>
      <c r="AB233" t="s">
        <v>237</v>
      </c>
      <c r="AH233">
        <v>0</v>
      </c>
      <c r="AN233" t="s">
        <v>238</v>
      </c>
      <c r="AO233">
        <v>3</v>
      </c>
      <c r="AP233" t="s">
        <v>239</v>
      </c>
      <c r="AQ233" s="27">
        <v>41666</v>
      </c>
      <c r="AR233" t="s">
        <v>240</v>
      </c>
      <c r="AS233">
        <v>6</v>
      </c>
      <c r="AT233" t="s">
        <v>246</v>
      </c>
      <c r="AU233" s="27">
        <v>41666</v>
      </c>
    </row>
    <row r="234" spans="1:47" x14ac:dyDescent="0.2">
      <c r="A234">
        <v>233</v>
      </c>
      <c r="B234" t="s">
        <v>1298</v>
      </c>
      <c r="C234" t="s">
        <v>1299</v>
      </c>
      <c r="D234" t="s">
        <v>1300</v>
      </c>
      <c r="E234" s="27">
        <v>41864</v>
      </c>
      <c r="F234" t="s">
        <v>233</v>
      </c>
      <c r="G234" s="27">
        <v>33269</v>
      </c>
      <c r="H234">
        <v>25</v>
      </c>
      <c r="I234" t="s">
        <v>244</v>
      </c>
      <c r="J234" t="s">
        <v>250</v>
      </c>
      <c r="K234">
        <v>0</v>
      </c>
      <c r="L234">
        <v>10</v>
      </c>
      <c r="M234">
        <v>0</v>
      </c>
      <c r="N234">
        <v>0</v>
      </c>
      <c r="O234">
        <v>4</v>
      </c>
      <c r="P234">
        <v>-1</v>
      </c>
      <c r="Q234" s="28">
        <v>41863.142361111109</v>
      </c>
      <c r="R234" s="28">
        <v>42125.500694444447</v>
      </c>
      <c r="S234" t="s">
        <v>1301</v>
      </c>
      <c r="T234" s="27">
        <v>41863</v>
      </c>
      <c r="V234">
        <v>1</v>
      </c>
      <c r="W234" t="s">
        <v>36</v>
      </c>
      <c r="X234" t="s">
        <v>567</v>
      </c>
      <c r="Y234">
        <v>0</v>
      </c>
      <c r="AB234" t="s">
        <v>237</v>
      </c>
      <c r="AH234">
        <v>0</v>
      </c>
      <c r="AN234" t="s">
        <v>238</v>
      </c>
      <c r="AO234">
        <v>10</v>
      </c>
      <c r="AP234" t="s">
        <v>269</v>
      </c>
      <c r="AQ234" s="27">
        <v>41864</v>
      </c>
      <c r="AR234" t="s">
        <v>240</v>
      </c>
      <c r="AS234">
        <v>10</v>
      </c>
      <c r="AT234" t="s">
        <v>269</v>
      </c>
      <c r="AU234" s="27">
        <v>41864</v>
      </c>
    </row>
    <row r="235" spans="1:47" x14ac:dyDescent="0.2">
      <c r="A235">
        <v>234</v>
      </c>
      <c r="B235" t="s">
        <v>1302</v>
      </c>
      <c r="C235" t="s">
        <v>670</v>
      </c>
      <c r="D235" t="s">
        <v>1303</v>
      </c>
      <c r="E235" s="27">
        <v>41391</v>
      </c>
      <c r="F235" t="s">
        <v>294</v>
      </c>
      <c r="G235" s="27">
        <v>20042</v>
      </c>
      <c r="H235">
        <v>61</v>
      </c>
      <c r="I235" t="s">
        <v>234</v>
      </c>
      <c r="J235" t="s">
        <v>250</v>
      </c>
      <c r="K235">
        <v>0</v>
      </c>
      <c r="L235">
        <v>1</v>
      </c>
      <c r="M235">
        <v>0</v>
      </c>
      <c r="N235">
        <v>0</v>
      </c>
      <c r="O235">
        <v>1</v>
      </c>
      <c r="P235">
        <v>-1</v>
      </c>
      <c r="Q235" s="28">
        <v>41390.291666666664</v>
      </c>
      <c r="R235" s="28">
        <v>41391.04791666667</v>
      </c>
      <c r="S235" t="s">
        <v>1304</v>
      </c>
      <c r="T235" s="27">
        <v>41390</v>
      </c>
      <c r="V235">
        <v>1</v>
      </c>
      <c r="W235" t="s">
        <v>32</v>
      </c>
      <c r="X235" t="s">
        <v>1305</v>
      </c>
      <c r="Y235">
        <v>1</v>
      </c>
      <c r="AA235" t="s">
        <v>1306</v>
      </c>
      <c r="AB235" t="s">
        <v>36</v>
      </c>
      <c r="AD235" s="27">
        <v>41935</v>
      </c>
      <c r="AE235" t="s">
        <v>404</v>
      </c>
      <c r="AH235">
        <v>0</v>
      </c>
      <c r="AN235" t="s">
        <v>238</v>
      </c>
      <c r="AO235">
        <v>1</v>
      </c>
      <c r="AP235" t="s">
        <v>239</v>
      </c>
      <c r="AQ235" s="27">
        <v>41391</v>
      </c>
      <c r="AR235" t="s">
        <v>240</v>
      </c>
      <c r="AS235">
        <v>1</v>
      </c>
      <c r="AT235" t="s">
        <v>239</v>
      </c>
      <c r="AU235" s="27">
        <v>41391</v>
      </c>
    </row>
    <row r="236" spans="1:47" x14ac:dyDescent="0.2">
      <c r="A236">
        <v>235</v>
      </c>
      <c r="B236" t="s">
        <v>1307</v>
      </c>
      <c r="C236" t="s">
        <v>1308</v>
      </c>
      <c r="D236" t="s">
        <v>1309</v>
      </c>
      <c r="E236" s="27">
        <v>41409</v>
      </c>
      <c r="F236" t="s">
        <v>233</v>
      </c>
      <c r="G236" s="27">
        <v>23193</v>
      </c>
      <c r="H236">
        <v>52</v>
      </c>
      <c r="I236" t="s">
        <v>234</v>
      </c>
      <c r="J236" t="s">
        <v>22</v>
      </c>
      <c r="K236">
        <v>0</v>
      </c>
      <c r="L236">
        <v>7</v>
      </c>
      <c r="M236">
        <v>0</v>
      </c>
      <c r="N236">
        <v>0</v>
      </c>
      <c r="O236">
        <v>13</v>
      </c>
      <c r="P236">
        <v>-1</v>
      </c>
      <c r="Q236" s="28">
        <v>41408.410416666666</v>
      </c>
      <c r="R236" s="28">
        <v>41410.147222222222</v>
      </c>
      <c r="S236" t="s">
        <v>1310</v>
      </c>
      <c r="T236" s="27">
        <v>41408</v>
      </c>
      <c r="V236">
        <v>1</v>
      </c>
      <c r="W236" t="s">
        <v>32</v>
      </c>
      <c r="X236" t="s">
        <v>494</v>
      </c>
      <c r="Y236">
        <v>1</v>
      </c>
      <c r="AA236" t="s">
        <v>1311</v>
      </c>
      <c r="AB236" t="s">
        <v>36</v>
      </c>
      <c r="AC236">
        <v>0</v>
      </c>
      <c r="AD236" s="27">
        <v>41445</v>
      </c>
      <c r="AE236" t="s">
        <v>404</v>
      </c>
      <c r="AF236" s="27">
        <v>41445</v>
      </c>
      <c r="AG236" s="27">
        <v>41445</v>
      </c>
      <c r="AH236">
        <v>0</v>
      </c>
      <c r="AN236" t="s">
        <v>238</v>
      </c>
      <c r="AO236">
        <v>6</v>
      </c>
      <c r="AP236" t="s">
        <v>246</v>
      </c>
      <c r="AQ236" s="27">
        <v>41409</v>
      </c>
      <c r="AR236" t="s">
        <v>240</v>
      </c>
      <c r="AS236">
        <v>7</v>
      </c>
      <c r="AT236" t="s">
        <v>246</v>
      </c>
      <c r="AU236" s="27">
        <v>41409</v>
      </c>
    </row>
    <row r="237" spans="1:47" x14ac:dyDescent="0.2">
      <c r="A237">
        <v>236</v>
      </c>
      <c r="B237" t="s">
        <v>1312</v>
      </c>
      <c r="C237" t="s">
        <v>1313</v>
      </c>
      <c r="D237" t="s">
        <v>1314</v>
      </c>
      <c r="E237" s="27">
        <v>41675</v>
      </c>
      <c r="F237" t="s">
        <v>233</v>
      </c>
      <c r="G237" s="27">
        <v>19393</v>
      </c>
      <c r="H237">
        <v>63</v>
      </c>
      <c r="I237" t="s">
        <v>234</v>
      </c>
      <c r="J237" t="s">
        <v>353</v>
      </c>
      <c r="K237">
        <v>0</v>
      </c>
      <c r="L237">
        <v>1</v>
      </c>
      <c r="M237">
        <v>0</v>
      </c>
      <c r="N237">
        <v>0</v>
      </c>
      <c r="O237">
        <v>1</v>
      </c>
      <c r="P237">
        <v>-26</v>
      </c>
      <c r="Q237" s="28">
        <v>41649.40625</v>
      </c>
      <c r="R237" s="28">
        <v>41664.213888888888</v>
      </c>
      <c r="S237" t="s">
        <v>1315</v>
      </c>
      <c r="U237" s="27">
        <v>41649</v>
      </c>
      <c r="V237">
        <v>26</v>
      </c>
      <c r="W237" t="s">
        <v>32</v>
      </c>
      <c r="X237" t="s">
        <v>274</v>
      </c>
      <c r="Y237">
        <v>0</v>
      </c>
      <c r="AB237" t="s">
        <v>237</v>
      </c>
      <c r="AH237">
        <v>0</v>
      </c>
      <c r="AN237" t="s">
        <v>238</v>
      </c>
      <c r="AO237">
        <v>1</v>
      </c>
      <c r="AP237" t="s">
        <v>239</v>
      </c>
      <c r="AQ237" s="27">
        <v>41675</v>
      </c>
      <c r="AR237" t="s">
        <v>240</v>
      </c>
      <c r="AS237">
        <v>1</v>
      </c>
      <c r="AT237" t="s">
        <v>239</v>
      </c>
      <c r="AU237" s="27">
        <v>41675</v>
      </c>
    </row>
    <row r="238" spans="1:47" x14ac:dyDescent="0.2">
      <c r="A238">
        <v>237</v>
      </c>
      <c r="B238" t="s">
        <v>1316</v>
      </c>
      <c r="C238" t="s">
        <v>1317</v>
      </c>
      <c r="D238" t="s">
        <v>1318</v>
      </c>
      <c r="E238" s="27">
        <v>41352</v>
      </c>
      <c r="F238" t="s">
        <v>233</v>
      </c>
      <c r="G238" s="27">
        <v>27758</v>
      </c>
      <c r="H238">
        <v>40</v>
      </c>
      <c r="I238" t="s">
        <v>244</v>
      </c>
      <c r="J238" t="s">
        <v>353</v>
      </c>
      <c r="K238">
        <v>0</v>
      </c>
      <c r="L238">
        <v>2</v>
      </c>
      <c r="M238">
        <v>0</v>
      </c>
      <c r="N238">
        <v>0</v>
      </c>
      <c r="O238">
        <v>0</v>
      </c>
      <c r="W238" t="s">
        <v>237</v>
      </c>
      <c r="Y238">
        <v>-1</v>
      </c>
      <c r="AB238" t="s">
        <v>237</v>
      </c>
      <c r="AH238">
        <v>0</v>
      </c>
      <c r="AN238" t="s">
        <v>238</v>
      </c>
      <c r="AO238">
        <v>1</v>
      </c>
      <c r="AP238" t="s">
        <v>239</v>
      </c>
      <c r="AQ238" s="27">
        <v>41352</v>
      </c>
      <c r="AR238" t="s">
        <v>240</v>
      </c>
      <c r="AS238">
        <v>2</v>
      </c>
      <c r="AT238" t="s">
        <v>239</v>
      </c>
      <c r="AU238" s="27">
        <v>41352</v>
      </c>
    </row>
    <row r="239" spans="1:47" x14ac:dyDescent="0.2">
      <c r="A239">
        <v>238</v>
      </c>
      <c r="B239" t="s">
        <v>1319</v>
      </c>
      <c r="C239" t="s">
        <v>1320</v>
      </c>
      <c r="D239" t="s">
        <v>1321</v>
      </c>
      <c r="E239" s="27">
        <v>41752</v>
      </c>
      <c r="F239" t="s">
        <v>294</v>
      </c>
      <c r="G239" s="27">
        <v>30713</v>
      </c>
      <c r="H239">
        <v>32</v>
      </c>
      <c r="I239" t="s">
        <v>244</v>
      </c>
      <c r="J239" t="s">
        <v>250</v>
      </c>
      <c r="K239">
        <v>0</v>
      </c>
      <c r="L239">
        <v>10</v>
      </c>
      <c r="M239">
        <v>0</v>
      </c>
      <c r="N239">
        <v>0</v>
      </c>
      <c r="O239">
        <v>4</v>
      </c>
      <c r="P239">
        <v>-7</v>
      </c>
      <c r="Q239" s="28">
        <v>41745.413194444445</v>
      </c>
      <c r="R239" s="28">
        <v>41752.227083333331</v>
      </c>
      <c r="S239" t="s">
        <v>1322</v>
      </c>
      <c r="U239" s="27">
        <v>41745</v>
      </c>
      <c r="V239">
        <v>7</v>
      </c>
      <c r="W239" t="s">
        <v>32</v>
      </c>
      <c r="X239" t="s">
        <v>274</v>
      </c>
      <c r="Y239">
        <v>1</v>
      </c>
      <c r="AA239" t="s">
        <v>1323</v>
      </c>
      <c r="AB239" t="s">
        <v>32</v>
      </c>
      <c r="AC239">
        <v>0</v>
      </c>
      <c r="AD239" s="27">
        <v>42147</v>
      </c>
      <c r="AE239" t="s">
        <v>974</v>
      </c>
      <c r="AF239" s="27">
        <v>42147</v>
      </c>
      <c r="AG239" s="27">
        <v>42265</v>
      </c>
      <c r="AH239">
        <v>1</v>
      </c>
      <c r="AJ239" t="s">
        <v>1323</v>
      </c>
      <c r="AK239" t="s">
        <v>255</v>
      </c>
      <c r="AL239" s="27">
        <v>42147</v>
      </c>
      <c r="AM239" t="s">
        <v>974</v>
      </c>
      <c r="AN239" t="s">
        <v>238</v>
      </c>
      <c r="AO239">
        <v>9</v>
      </c>
      <c r="AP239" t="s">
        <v>269</v>
      </c>
      <c r="AQ239" s="27">
        <v>41752</v>
      </c>
      <c r="AR239" t="s">
        <v>240</v>
      </c>
      <c r="AS239">
        <v>10</v>
      </c>
      <c r="AT239" t="s">
        <v>269</v>
      </c>
      <c r="AU239" s="27">
        <v>41752</v>
      </c>
    </row>
    <row r="240" spans="1:47" x14ac:dyDescent="0.2">
      <c r="A240">
        <v>239</v>
      </c>
      <c r="B240" t="s">
        <v>1324</v>
      </c>
      <c r="C240" t="s">
        <v>914</v>
      </c>
      <c r="D240" t="s">
        <v>1325</v>
      </c>
      <c r="E240" s="27">
        <v>41523</v>
      </c>
      <c r="F240" t="s">
        <v>233</v>
      </c>
      <c r="G240" s="27">
        <v>31651</v>
      </c>
      <c r="H240">
        <v>29</v>
      </c>
      <c r="I240" t="s">
        <v>244</v>
      </c>
      <c r="J240" t="s">
        <v>353</v>
      </c>
      <c r="K240">
        <v>0</v>
      </c>
      <c r="L240">
        <v>4</v>
      </c>
      <c r="M240">
        <v>0</v>
      </c>
      <c r="N240">
        <v>0</v>
      </c>
      <c r="O240">
        <v>1</v>
      </c>
      <c r="P240">
        <v>-1</v>
      </c>
      <c r="Q240" s="28">
        <v>41522.26666666667</v>
      </c>
      <c r="R240" s="28">
        <v>41523.152083333334</v>
      </c>
      <c r="S240" t="s">
        <v>1326</v>
      </c>
      <c r="T240" s="27">
        <v>41522</v>
      </c>
      <c r="V240">
        <v>1</v>
      </c>
      <c r="W240" t="s">
        <v>32</v>
      </c>
      <c r="X240" t="s">
        <v>359</v>
      </c>
      <c r="Y240">
        <v>0</v>
      </c>
      <c r="AB240" t="s">
        <v>237</v>
      </c>
      <c r="AH240">
        <v>0</v>
      </c>
      <c r="AN240" t="s">
        <v>238</v>
      </c>
      <c r="AO240">
        <v>4</v>
      </c>
      <c r="AP240" t="s">
        <v>239</v>
      </c>
      <c r="AQ240" s="27">
        <v>41523</v>
      </c>
      <c r="AR240" t="s">
        <v>240</v>
      </c>
      <c r="AS240">
        <v>4</v>
      </c>
      <c r="AT240" t="s">
        <v>239</v>
      </c>
      <c r="AU240" s="27">
        <v>41523</v>
      </c>
    </row>
    <row r="241" spans="1:47" x14ac:dyDescent="0.2">
      <c r="A241">
        <v>240</v>
      </c>
      <c r="B241" t="s">
        <v>1327</v>
      </c>
      <c r="C241" t="s">
        <v>1328</v>
      </c>
      <c r="D241" t="s">
        <v>1329</v>
      </c>
      <c r="E241" s="27">
        <v>41284</v>
      </c>
      <c r="F241" t="s">
        <v>294</v>
      </c>
      <c r="G241" s="27">
        <v>25388</v>
      </c>
      <c r="H241">
        <v>46</v>
      </c>
      <c r="I241" t="s">
        <v>234</v>
      </c>
      <c r="J241" t="s">
        <v>22</v>
      </c>
      <c r="K241">
        <v>0</v>
      </c>
      <c r="L241">
        <v>2</v>
      </c>
      <c r="M241">
        <v>0</v>
      </c>
      <c r="N241">
        <v>0</v>
      </c>
      <c r="O241">
        <v>1</v>
      </c>
      <c r="S241" t="s">
        <v>1330</v>
      </c>
      <c r="T241" s="27">
        <v>41212</v>
      </c>
      <c r="V241">
        <v>72</v>
      </c>
      <c r="W241" t="s">
        <v>32</v>
      </c>
      <c r="X241" t="s">
        <v>1331</v>
      </c>
      <c r="Y241">
        <v>0</v>
      </c>
      <c r="AB241" t="s">
        <v>237</v>
      </c>
      <c r="AH241">
        <v>0</v>
      </c>
      <c r="AN241" t="s">
        <v>238</v>
      </c>
      <c r="AO241">
        <v>1</v>
      </c>
      <c r="AP241" t="s">
        <v>239</v>
      </c>
      <c r="AQ241" s="27">
        <v>41284</v>
      </c>
      <c r="AR241" t="s">
        <v>240</v>
      </c>
      <c r="AS241">
        <v>2</v>
      </c>
      <c r="AT241" t="s">
        <v>239</v>
      </c>
      <c r="AU241" s="27">
        <v>41284</v>
      </c>
    </row>
    <row r="242" spans="1:47" x14ac:dyDescent="0.2">
      <c r="A242">
        <v>241</v>
      </c>
      <c r="B242" t="s">
        <v>1332</v>
      </c>
      <c r="C242" t="s">
        <v>1333</v>
      </c>
      <c r="D242" t="s">
        <v>1334</v>
      </c>
      <c r="E242" s="27">
        <v>41343</v>
      </c>
      <c r="F242" t="s">
        <v>294</v>
      </c>
      <c r="G242" s="27">
        <v>32846</v>
      </c>
      <c r="H242">
        <v>26</v>
      </c>
      <c r="I242" t="s">
        <v>244</v>
      </c>
      <c r="J242" t="s">
        <v>250</v>
      </c>
      <c r="K242">
        <v>0</v>
      </c>
      <c r="L242">
        <v>4</v>
      </c>
      <c r="M242">
        <v>0</v>
      </c>
      <c r="N242">
        <v>0</v>
      </c>
      <c r="O242">
        <v>2</v>
      </c>
      <c r="P242">
        <v>-1</v>
      </c>
      <c r="Q242" s="28">
        <v>41342.302083333336</v>
      </c>
      <c r="R242" s="28">
        <v>41343.063194444447</v>
      </c>
      <c r="S242" t="s">
        <v>1335</v>
      </c>
      <c r="T242" s="27">
        <v>41342</v>
      </c>
      <c r="V242">
        <v>1</v>
      </c>
      <c r="W242" t="s">
        <v>36</v>
      </c>
      <c r="X242" t="s">
        <v>263</v>
      </c>
      <c r="Y242">
        <v>1</v>
      </c>
      <c r="AA242" t="s">
        <v>1336</v>
      </c>
      <c r="AB242" t="s">
        <v>36</v>
      </c>
      <c r="AD242" s="27">
        <v>41572</v>
      </c>
      <c r="AE242" t="s">
        <v>422</v>
      </c>
      <c r="AH242">
        <v>0</v>
      </c>
      <c r="AN242" t="s">
        <v>238</v>
      </c>
      <c r="AO242">
        <v>4</v>
      </c>
      <c r="AP242" t="s">
        <v>239</v>
      </c>
      <c r="AQ242" s="27">
        <v>41343</v>
      </c>
      <c r="AR242" t="s">
        <v>240</v>
      </c>
      <c r="AS242">
        <v>4</v>
      </c>
      <c r="AT242" t="s">
        <v>239</v>
      </c>
      <c r="AU242" s="27">
        <v>41343</v>
      </c>
    </row>
    <row r="243" spans="1:47" x14ac:dyDescent="0.2">
      <c r="A243">
        <v>242</v>
      </c>
      <c r="B243" t="s">
        <v>1337</v>
      </c>
      <c r="C243" t="s">
        <v>1338</v>
      </c>
      <c r="D243" t="s">
        <v>1339</v>
      </c>
      <c r="E243" s="27">
        <v>41452</v>
      </c>
      <c r="F243" t="s">
        <v>233</v>
      </c>
      <c r="G243" s="27">
        <v>22349</v>
      </c>
      <c r="H243">
        <v>55</v>
      </c>
      <c r="I243" t="s">
        <v>234</v>
      </c>
      <c r="J243" t="s">
        <v>250</v>
      </c>
      <c r="K243">
        <v>0</v>
      </c>
      <c r="L243">
        <v>1</v>
      </c>
      <c r="M243">
        <v>0</v>
      </c>
      <c r="N243">
        <v>0</v>
      </c>
      <c r="O243">
        <v>3</v>
      </c>
      <c r="P243">
        <v>-51</v>
      </c>
      <c r="Q243" s="28">
        <v>41401.04583333333</v>
      </c>
      <c r="R243" s="28">
        <v>41402.136805555558</v>
      </c>
      <c r="S243" t="s">
        <v>1340</v>
      </c>
      <c r="T243" s="27">
        <v>41400</v>
      </c>
      <c r="V243">
        <v>52</v>
      </c>
      <c r="W243" t="s">
        <v>36</v>
      </c>
      <c r="X243" t="s">
        <v>279</v>
      </c>
      <c r="Y243">
        <v>0</v>
      </c>
      <c r="AB243" t="s">
        <v>237</v>
      </c>
      <c r="AH243">
        <v>0</v>
      </c>
      <c r="AN243" t="s">
        <v>238</v>
      </c>
      <c r="AO243">
        <v>1</v>
      </c>
      <c r="AP243" t="s">
        <v>239</v>
      </c>
      <c r="AQ243" s="27">
        <v>41452</v>
      </c>
      <c r="AR243" t="s">
        <v>240</v>
      </c>
      <c r="AS243">
        <v>1</v>
      </c>
      <c r="AT243" t="s">
        <v>239</v>
      </c>
      <c r="AU243" s="27">
        <v>41452</v>
      </c>
    </row>
    <row r="244" spans="1:47" x14ac:dyDescent="0.2">
      <c r="A244">
        <v>243</v>
      </c>
      <c r="B244" t="s">
        <v>1341</v>
      </c>
      <c r="C244" t="s">
        <v>1342</v>
      </c>
      <c r="D244" t="s">
        <v>1343</v>
      </c>
      <c r="E244" s="27">
        <v>41681</v>
      </c>
      <c r="F244" t="s">
        <v>233</v>
      </c>
      <c r="G244" s="27">
        <v>27941</v>
      </c>
      <c r="H244">
        <v>39</v>
      </c>
      <c r="I244" t="s">
        <v>244</v>
      </c>
      <c r="J244" t="s">
        <v>245</v>
      </c>
      <c r="K244">
        <v>1</v>
      </c>
      <c r="L244">
        <v>4</v>
      </c>
      <c r="M244">
        <v>0</v>
      </c>
      <c r="N244">
        <v>0</v>
      </c>
      <c r="O244">
        <v>1</v>
      </c>
      <c r="P244">
        <v>-1</v>
      </c>
      <c r="Q244" s="28">
        <v>41680.457638888889</v>
      </c>
      <c r="R244" s="28">
        <v>41684.381249999999</v>
      </c>
      <c r="S244" t="s">
        <v>1344</v>
      </c>
      <c r="T244" s="27">
        <v>40009</v>
      </c>
      <c r="V244">
        <v>1672</v>
      </c>
      <c r="W244" t="s">
        <v>237</v>
      </c>
      <c r="Y244">
        <v>0</v>
      </c>
      <c r="AB244" t="s">
        <v>237</v>
      </c>
      <c r="AH244">
        <v>0</v>
      </c>
      <c r="AN244" t="s">
        <v>238</v>
      </c>
      <c r="AO244">
        <v>4</v>
      </c>
      <c r="AP244" t="s">
        <v>239</v>
      </c>
      <c r="AQ244" s="27">
        <v>41681</v>
      </c>
      <c r="AR244" t="s">
        <v>240</v>
      </c>
      <c r="AS244">
        <v>4</v>
      </c>
      <c r="AT244" t="s">
        <v>239</v>
      </c>
      <c r="AU244" s="27">
        <v>41681</v>
      </c>
    </row>
    <row r="245" spans="1:47" x14ac:dyDescent="0.2">
      <c r="A245">
        <v>244</v>
      </c>
      <c r="B245" t="s">
        <v>1345</v>
      </c>
      <c r="C245" t="s">
        <v>1346</v>
      </c>
      <c r="D245" t="s">
        <v>1347</v>
      </c>
      <c r="E245" s="27">
        <v>41396</v>
      </c>
      <c r="F245" t="s">
        <v>294</v>
      </c>
      <c r="G245" s="27">
        <v>31247</v>
      </c>
      <c r="H245">
        <v>30</v>
      </c>
      <c r="I245" t="s">
        <v>244</v>
      </c>
      <c r="J245" t="s">
        <v>245</v>
      </c>
      <c r="K245">
        <v>0</v>
      </c>
      <c r="L245">
        <v>7</v>
      </c>
      <c r="M245">
        <v>0</v>
      </c>
      <c r="N245">
        <v>0</v>
      </c>
      <c r="O245">
        <v>3</v>
      </c>
      <c r="P245">
        <v>0</v>
      </c>
      <c r="Q245" s="28">
        <v>41396.167361111111</v>
      </c>
      <c r="R245" s="28">
        <v>41926.252083333333</v>
      </c>
      <c r="S245" t="s">
        <v>1348</v>
      </c>
      <c r="T245" s="27">
        <v>41395</v>
      </c>
      <c r="V245">
        <v>1</v>
      </c>
      <c r="W245" t="s">
        <v>32</v>
      </c>
      <c r="X245" t="s">
        <v>1349</v>
      </c>
      <c r="Y245">
        <v>1</v>
      </c>
      <c r="AA245" t="s">
        <v>1350</v>
      </c>
      <c r="AB245" t="s">
        <v>32</v>
      </c>
      <c r="AC245">
        <v>554</v>
      </c>
      <c r="AD245" s="27">
        <v>41410</v>
      </c>
      <c r="AE245" t="s">
        <v>1351</v>
      </c>
      <c r="AF245" s="27">
        <v>41964</v>
      </c>
      <c r="AG245" s="27">
        <v>41975</v>
      </c>
      <c r="AH245">
        <v>0</v>
      </c>
      <c r="AN245" t="s">
        <v>238</v>
      </c>
      <c r="AO245">
        <v>4</v>
      </c>
      <c r="AP245" t="s">
        <v>239</v>
      </c>
      <c r="AQ245" s="27">
        <v>41396</v>
      </c>
      <c r="AR245" t="s">
        <v>240</v>
      </c>
      <c r="AS245">
        <v>7</v>
      </c>
      <c r="AT245" t="s">
        <v>246</v>
      </c>
      <c r="AU245" s="27">
        <v>41396</v>
      </c>
    </row>
    <row r="246" spans="1:47" x14ac:dyDescent="0.2">
      <c r="A246">
        <v>245</v>
      </c>
      <c r="B246" t="s">
        <v>1352</v>
      </c>
      <c r="C246" t="s">
        <v>579</v>
      </c>
      <c r="D246" t="s">
        <v>575</v>
      </c>
      <c r="E246" s="27">
        <v>41335</v>
      </c>
      <c r="F246" t="s">
        <v>233</v>
      </c>
      <c r="G246" s="27">
        <v>31197</v>
      </c>
      <c r="H246">
        <v>30</v>
      </c>
      <c r="I246" t="s">
        <v>244</v>
      </c>
      <c r="J246" t="s">
        <v>250</v>
      </c>
      <c r="K246">
        <v>0</v>
      </c>
      <c r="L246">
        <v>7</v>
      </c>
      <c r="M246">
        <v>0</v>
      </c>
      <c r="N246">
        <v>0</v>
      </c>
      <c r="O246">
        <v>1</v>
      </c>
      <c r="P246">
        <v>0</v>
      </c>
      <c r="Q246" s="28">
        <v>41335.054861111108</v>
      </c>
      <c r="R246" s="28">
        <v>41405.182638888888</v>
      </c>
      <c r="S246" t="s">
        <v>1353</v>
      </c>
      <c r="T246" s="27">
        <v>41334</v>
      </c>
      <c r="V246">
        <v>1</v>
      </c>
      <c r="W246" t="s">
        <v>32</v>
      </c>
      <c r="X246" t="s">
        <v>1354</v>
      </c>
      <c r="Y246">
        <v>0</v>
      </c>
      <c r="AB246" t="s">
        <v>237</v>
      </c>
      <c r="AH246">
        <v>0</v>
      </c>
      <c r="AN246" t="s">
        <v>238</v>
      </c>
      <c r="AO246">
        <v>8</v>
      </c>
      <c r="AP246" t="s">
        <v>269</v>
      </c>
      <c r="AQ246" s="27">
        <v>41335</v>
      </c>
      <c r="AR246" t="s">
        <v>240</v>
      </c>
      <c r="AS246">
        <v>7</v>
      </c>
      <c r="AT246" t="s">
        <v>246</v>
      </c>
      <c r="AU246" s="27">
        <v>41335</v>
      </c>
    </row>
    <row r="247" spans="1:47" x14ac:dyDescent="0.2">
      <c r="A247">
        <v>246</v>
      </c>
      <c r="B247" t="s">
        <v>1355</v>
      </c>
      <c r="C247" t="s">
        <v>242</v>
      </c>
      <c r="D247" t="s">
        <v>1356</v>
      </c>
      <c r="E247" s="27">
        <v>41543</v>
      </c>
      <c r="F247" t="s">
        <v>233</v>
      </c>
      <c r="G247" s="27">
        <v>24705</v>
      </c>
      <c r="H247">
        <v>48</v>
      </c>
      <c r="I247" t="s">
        <v>234</v>
      </c>
      <c r="J247" t="s">
        <v>245</v>
      </c>
      <c r="K247">
        <v>0</v>
      </c>
      <c r="L247">
        <v>2</v>
      </c>
      <c r="M247">
        <v>0</v>
      </c>
      <c r="N247">
        <v>0</v>
      </c>
      <c r="O247">
        <v>2</v>
      </c>
      <c r="P247">
        <v>-1</v>
      </c>
      <c r="Q247" s="28">
        <v>41542.535416666666</v>
      </c>
      <c r="R247" s="28">
        <v>41543.362500000003</v>
      </c>
      <c r="S247" t="s">
        <v>1357</v>
      </c>
      <c r="T247" s="27">
        <v>41542</v>
      </c>
      <c r="V247">
        <v>1</v>
      </c>
      <c r="W247" t="s">
        <v>36</v>
      </c>
      <c r="X247" t="s">
        <v>279</v>
      </c>
      <c r="Y247">
        <v>0</v>
      </c>
      <c r="AB247" t="s">
        <v>237</v>
      </c>
      <c r="AH247">
        <v>0</v>
      </c>
      <c r="AN247" t="s">
        <v>238</v>
      </c>
      <c r="AO247">
        <v>1</v>
      </c>
      <c r="AP247" t="s">
        <v>239</v>
      </c>
      <c r="AQ247" s="27">
        <v>41543</v>
      </c>
      <c r="AR247" t="s">
        <v>240</v>
      </c>
      <c r="AS247">
        <v>2</v>
      </c>
      <c r="AT247" t="s">
        <v>239</v>
      </c>
      <c r="AU247" s="27">
        <v>41543</v>
      </c>
    </row>
    <row r="248" spans="1:47" x14ac:dyDescent="0.2">
      <c r="A248">
        <v>247</v>
      </c>
      <c r="B248" t="s">
        <v>1358</v>
      </c>
      <c r="C248" t="s">
        <v>1359</v>
      </c>
      <c r="D248" t="s">
        <v>1360</v>
      </c>
      <c r="E248" s="27">
        <v>42003</v>
      </c>
      <c r="F248" t="s">
        <v>233</v>
      </c>
      <c r="G248" s="27">
        <v>30115</v>
      </c>
      <c r="H248">
        <v>33</v>
      </c>
      <c r="I248" t="s">
        <v>244</v>
      </c>
      <c r="J248" t="s">
        <v>245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-1</v>
      </c>
      <c r="Q248" s="28">
        <v>42002.330555555556</v>
      </c>
      <c r="R248" s="28">
        <v>42004.15</v>
      </c>
      <c r="S248" t="s">
        <v>1361</v>
      </c>
      <c r="T248" s="27">
        <v>42002</v>
      </c>
      <c r="V248">
        <v>1</v>
      </c>
      <c r="W248" t="s">
        <v>36</v>
      </c>
      <c r="X248" t="s">
        <v>254</v>
      </c>
      <c r="Y248">
        <v>0</v>
      </c>
      <c r="AB248" t="s">
        <v>237</v>
      </c>
      <c r="AH248">
        <v>0</v>
      </c>
      <c r="AN248" t="s">
        <v>238</v>
      </c>
      <c r="AO248">
        <v>1</v>
      </c>
      <c r="AP248" t="s">
        <v>239</v>
      </c>
      <c r="AQ248" s="27">
        <v>42003</v>
      </c>
      <c r="AR248" t="s">
        <v>240</v>
      </c>
      <c r="AS248">
        <v>1</v>
      </c>
      <c r="AT248" t="s">
        <v>239</v>
      </c>
      <c r="AU248" s="27">
        <v>42003</v>
      </c>
    </row>
    <row r="249" spans="1:47" x14ac:dyDescent="0.2">
      <c r="A249">
        <v>248</v>
      </c>
      <c r="B249" t="s">
        <v>1362</v>
      </c>
      <c r="C249" t="s">
        <v>1363</v>
      </c>
      <c r="D249" t="s">
        <v>1364</v>
      </c>
      <c r="E249" s="27">
        <v>41410</v>
      </c>
      <c r="F249" t="s">
        <v>233</v>
      </c>
      <c r="G249" s="27">
        <v>34114</v>
      </c>
      <c r="H249">
        <v>22</v>
      </c>
      <c r="I249" t="s">
        <v>259</v>
      </c>
      <c r="J249" t="s">
        <v>250</v>
      </c>
      <c r="K249">
        <v>0</v>
      </c>
      <c r="L249">
        <v>2</v>
      </c>
      <c r="M249">
        <v>0</v>
      </c>
      <c r="N249">
        <v>0</v>
      </c>
      <c r="O249">
        <v>1</v>
      </c>
      <c r="P249">
        <v>-1</v>
      </c>
      <c r="Q249" s="28">
        <v>41409.511111111111</v>
      </c>
      <c r="R249" s="28">
        <v>41410.377083333333</v>
      </c>
      <c r="S249" t="s">
        <v>1365</v>
      </c>
      <c r="U249" s="27">
        <v>41409</v>
      </c>
      <c r="V249">
        <v>1</v>
      </c>
      <c r="W249" t="s">
        <v>32</v>
      </c>
      <c r="X249" t="s">
        <v>274</v>
      </c>
      <c r="Y249">
        <v>0</v>
      </c>
      <c r="AB249" t="s">
        <v>237</v>
      </c>
      <c r="AH249">
        <v>0</v>
      </c>
      <c r="AN249" t="s">
        <v>238</v>
      </c>
      <c r="AO249">
        <v>4</v>
      </c>
      <c r="AP249" t="s">
        <v>239</v>
      </c>
      <c r="AQ249" s="27">
        <v>41410</v>
      </c>
      <c r="AR249" t="s">
        <v>240</v>
      </c>
      <c r="AS249">
        <v>2</v>
      </c>
      <c r="AT249" t="s">
        <v>239</v>
      </c>
      <c r="AU249" s="27">
        <v>41410</v>
      </c>
    </row>
    <row r="250" spans="1:47" x14ac:dyDescent="0.2">
      <c r="A250">
        <v>249</v>
      </c>
      <c r="B250" t="s">
        <v>1366</v>
      </c>
      <c r="C250" t="s">
        <v>1147</v>
      </c>
      <c r="D250" t="s">
        <v>1367</v>
      </c>
      <c r="E250" s="27">
        <v>41316</v>
      </c>
      <c r="F250" t="s">
        <v>233</v>
      </c>
      <c r="G250" s="27">
        <v>25654</v>
      </c>
      <c r="H250">
        <v>46</v>
      </c>
      <c r="I250" t="s">
        <v>234</v>
      </c>
      <c r="J250" t="s">
        <v>245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22</v>
      </c>
      <c r="Q250" s="28">
        <v>41338.396527777775</v>
      </c>
      <c r="R250" s="28">
        <v>41361.069444444445</v>
      </c>
      <c r="S250" t="s">
        <v>1368</v>
      </c>
      <c r="T250" s="27">
        <v>41285</v>
      </c>
      <c r="V250">
        <v>31</v>
      </c>
      <c r="W250" t="s">
        <v>32</v>
      </c>
      <c r="X250" t="s">
        <v>364</v>
      </c>
      <c r="Y250">
        <v>1</v>
      </c>
      <c r="AA250" t="s">
        <v>1369</v>
      </c>
      <c r="AB250" t="s">
        <v>36</v>
      </c>
      <c r="AC250">
        <v>0</v>
      </c>
      <c r="AD250" s="27">
        <v>41338</v>
      </c>
      <c r="AE250" t="s">
        <v>422</v>
      </c>
      <c r="AF250" s="27">
        <v>41338</v>
      </c>
      <c r="AG250" s="27">
        <v>41361</v>
      </c>
      <c r="AH250">
        <v>0</v>
      </c>
      <c r="AN250" t="s">
        <v>238</v>
      </c>
      <c r="AO250">
        <v>1</v>
      </c>
      <c r="AP250" t="s">
        <v>239</v>
      </c>
      <c r="AQ250" s="27">
        <v>41316</v>
      </c>
      <c r="AR250" t="s">
        <v>240</v>
      </c>
      <c r="AS250">
        <v>1</v>
      </c>
      <c r="AT250" t="s">
        <v>239</v>
      </c>
      <c r="AU250" s="27">
        <v>41316</v>
      </c>
    </row>
    <row r="251" spans="1:47" x14ac:dyDescent="0.2">
      <c r="A251">
        <v>250</v>
      </c>
      <c r="B251" t="s">
        <v>1370</v>
      </c>
      <c r="C251" t="s">
        <v>1371</v>
      </c>
      <c r="D251" t="s">
        <v>1372</v>
      </c>
      <c r="E251" s="27">
        <v>41868</v>
      </c>
      <c r="F251" t="s">
        <v>233</v>
      </c>
      <c r="G251" s="27">
        <v>27169</v>
      </c>
      <c r="H251">
        <v>41</v>
      </c>
      <c r="I251" t="s">
        <v>244</v>
      </c>
      <c r="J251" t="s">
        <v>245</v>
      </c>
      <c r="K251">
        <v>0</v>
      </c>
      <c r="L251">
        <v>10</v>
      </c>
      <c r="M251">
        <v>0</v>
      </c>
      <c r="N251">
        <v>0</v>
      </c>
      <c r="O251">
        <v>5</v>
      </c>
      <c r="P251">
        <v>-1</v>
      </c>
      <c r="Q251" s="28">
        <v>41867.39166666667</v>
      </c>
      <c r="R251" s="28">
        <v>41963.271527777775</v>
      </c>
      <c r="S251" t="s">
        <v>1373</v>
      </c>
      <c r="T251" s="27">
        <v>41867</v>
      </c>
      <c r="V251">
        <v>1</v>
      </c>
      <c r="W251" t="s">
        <v>32</v>
      </c>
      <c r="X251" t="s">
        <v>494</v>
      </c>
      <c r="Y251">
        <v>0</v>
      </c>
      <c r="AB251" t="s">
        <v>237</v>
      </c>
      <c r="AH251">
        <v>0</v>
      </c>
      <c r="AN251" t="s">
        <v>238</v>
      </c>
      <c r="AO251">
        <v>4</v>
      </c>
      <c r="AP251" t="s">
        <v>239</v>
      </c>
      <c r="AQ251" s="27">
        <v>41868</v>
      </c>
      <c r="AR251" t="s">
        <v>240</v>
      </c>
      <c r="AS251">
        <v>10</v>
      </c>
      <c r="AT251" t="s">
        <v>269</v>
      </c>
      <c r="AU251" s="27">
        <v>41868</v>
      </c>
    </row>
    <row r="252" spans="1:47" x14ac:dyDescent="0.2">
      <c r="A252">
        <v>251</v>
      </c>
      <c r="B252" t="s">
        <v>1374</v>
      </c>
      <c r="C252" t="s">
        <v>1375</v>
      </c>
      <c r="D252" t="s">
        <v>1376</v>
      </c>
      <c r="E252" s="27">
        <v>41717</v>
      </c>
      <c r="F252" t="s">
        <v>294</v>
      </c>
      <c r="G252" s="27">
        <v>24375</v>
      </c>
      <c r="H252">
        <v>49</v>
      </c>
      <c r="I252" t="s">
        <v>234</v>
      </c>
      <c r="J252" t="s">
        <v>245</v>
      </c>
      <c r="K252">
        <v>0</v>
      </c>
      <c r="L252">
        <v>6</v>
      </c>
      <c r="M252">
        <v>0</v>
      </c>
      <c r="N252">
        <v>0</v>
      </c>
      <c r="O252">
        <v>6</v>
      </c>
      <c r="P252">
        <v>-56</v>
      </c>
      <c r="Q252" s="28">
        <v>41661.323611111111</v>
      </c>
      <c r="R252" s="28">
        <v>41666.34652777778</v>
      </c>
      <c r="S252" t="s">
        <v>1377</v>
      </c>
      <c r="T252" s="27">
        <v>41661</v>
      </c>
      <c r="V252">
        <v>56</v>
      </c>
      <c r="W252" t="s">
        <v>32</v>
      </c>
      <c r="X252" t="s">
        <v>1089</v>
      </c>
      <c r="Y252">
        <v>0</v>
      </c>
      <c r="AB252" t="s">
        <v>237</v>
      </c>
      <c r="AH252">
        <v>0</v>
      </c>
      <c r="AN252" t="s">
        <v>238</v>
      </c>
      <c r="AO252">
        <v>2</v>
      </c>
      <c r="AP252" t="s">
        <v>239</v>
      </c>
      <c r="AQ252" s="27">
        <v>41717</v>
      </c>
      <c r="AR252" t="s">
        <v>240</v>
      </c>
      <c r="AS252">
        <v>6</v>
      </c>
      <c r="AT252" t="s">
        <v>246</v>
      </c>
      <c r="AU252" s="27">
        <v>41717</v>
      </c>
    </row>
    <row r="253" spans="1:47" x14ac:dyDescent="0.2">
      <c r="A253">
        <v>252</v>
      </c>
      <c r="B253" t="s">
        <v>1378</v>
      </c>
      <c r="C253" t="s">
        <v>488</v>
      </c>
      <c r="D253" t="s">
        <v>1379</v>
      </c>
      <c r="E253" s="27">
        <v>41384</v>
      </c>
      <c r="F253" t="s">
        <v>233</v>
      </c>
      <c r="G253" s="27">
        <v>30924</v>
      </c>
      <c r="H253">
        <v>31</v>
      </c>
      <c r="I253" t="s">
        <v>244</v>
      </c>
      <c r="J253" t="s">
        <v>245</v>
      </c>
      <c r="K253">
        <v>0</v>
      </c>
      <c r="L253">
        <v>5</v>
      </c>
      <c r="M253">
        <v>0</v>
      </c>
      <c r="N253">
        <v>0</v>
      </c>
      <c r="O253">
        <v>0</v>
      </c>
      <c r="P253">
        <v>0</v>
      </c>
      <c r="Q253" s="28">
        <v>41384.119444444441</v>
      </c>
      <c r="R253" s="28">
        <v>41386.388194444444</v>
      </c>
      <c r="S253" t="s">
        <v>1380</v>
      </c>
      <c r="T253" s="27">
        <v>41383</v>
      </c>
      <c r="V253">
        <v>1</v>
      </c>
      <c r="W253" t="s">
        <v>32</v>
      </c>
      <c r="X253" t="s">
        <v>1381</v>
      </c>
      <c r="Y253">
        <v>0</v>
      </c>
      <c r="AB253" t="s">
        <v>237</v>
      </c>
      <c r="AH253">
        <v>0</v>
      </c>
      <c r="AN253" t="s">
        <v>238</v>
      </c>
      <c r="AO253">
        <v>4</v>
      </c>
      <c r="AP253" t="s">
        <v>239</v>
      </c>
      <c r="AQ253" s="27">
        <v>41384</v>
      </c>
      <c r="AR253" t="s">
        <v>240</v>
      </c>
      <c r="AS253">
        <v>5</v>
      </c>
      <c r="AT253" t="s">
        <v>246</v>
      </c>
      <c r="AU253" s="27">
        <v>41384</v>
      </c>
    </row>
    <row r="254" spans="1:47" x14ac:dyDescent="0.2">
      <c r="A254">
        <v>253</v>
      </c>
      <c r="B254" t="s">
        <v>1382</v>
      </c>
      <c r="C254" t="s">
        <v>1383</v>
      </c>
      <c r="D254" t="s">
        <v>1384</v>
      </c>
      <c r="E254" s="27">
        <v>41790</v>
      </c>
      <c r="F254" t="s">
        <v>233</v>
      </c>
      <c r="G254" s="27">
        <v>30892</v>
      </c>
      <c r="H254">
        <v>31</v>
      </c>
      <c r="I254" t="s">
        <v>244</v>
      </c>
      <c r="J254" t="s">
        <v>250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-1</v>
      </c>
      <c r="Q254" s="28">
        <v>41789.404861111114</v>
      </c>
      <c r="R254" s="28">
        <v>41790.401388888888</v>
      </c>
      <c r="S254" t="s">
        <v>1385</v>
      </c>
      <c r="T254" s="27">
        <v>41789</v>
      </c>
      <c r="V254">
        <v>1</v>
      </c>
      <c r="W254" t="s">
        <v>36</v>
      </c>
      <c r="X254" t="s">
        <v>279</v>
      </c>
      <c r="Y254">
        <v>0</v>
      </c>
      <c r="AB254" t="s">
        <v>237</v>
      </c>
      <c r="AH254">
        <v>0</v>
      </c>
      <c r="AN254" t="s">
        <v>238</v>
      </c>
      <c r="AO254">
        <v>2</v>
      </c>
      <c r="AP254" t="s">
        <v>239</v>
      </c>
      <c r="AQ254" s="27">
        <v>41790</v>
      </c>
      <c r="AR254" t="s">
        <v>240</v>
      </c>
      <c r="AS254">
        <v>1</v>
      </c>
      <c r="AT254" t="s">
        <v>239</v>
      </c>
      <c r="AU254" s="27">
        <v>41790</v>
      </c>
    </row>
    <row r="255" spans="1:47" x14ac:dyDescent="0.2">
      <c r="A255">
        <v>254</v>
      </c>
      <c r="B255" t="s">
        <v>1386</v>
      </c>
      <c r="C255" t="s">
        <v>1387</v>
      </c>
      <c r="D255" t="s">
        <v>1388</v>
      </c>
      <c r="E255" s="27">
        <v>41534</v>
      </c>
      <c r="F255" t="s">
        <v>233</v>
      </c>
      <c r="G255" s="27">
        <v>33135</v>
      </c>
      <c r="H255">
        <v>25</v>
      </c>
      <c r="I255" t="s">
        <v>244</v>
      </c>
      <c r="J255" t="s">
        <v>250</v>
      </c>
      <c r="K255">
        <v>0</v>
      </c>
      <c r="L255">
        <v>2</v>
      </c>
      <c r="M255">
        <v>0</v>
      </c>
      <c r="N255">
        <v>0</v>
      </c>
      <c r="O255">
        <v>1</v>
      </c>
      <c r="P255">
        <v>-1</v>
      </c>
      <c r="Q255" s="28">
        <v>41533.149305555555</v>
      </c>
      <c r="R255" s="28">
        <v>41535.068749999999</v>
      </c>
      <c r="S255" t="s">
        <v>1389</v>
      </c>
      <c r="T255" s="27">
        <v>41533</v>
      </c>
      <c r="V255">
        <v>1</v>
      </c>
      <c r="W255" t="s">
        <v>36</v>
      </c>
      <c r="X255" t="s">
        <v>279</v>
      </c>
      <c r="Y255">
        <v>1</v>
      </c>
      <c r="AA255" t="s">
        <v>1390</v>
      </c>
      <c r="AB255" t="s">
        <v>36</v>
      </c>
      <c r="AC255">
        <v>0</v>
      </c>
      <c r="AD255" s="27">
        <v>41565</v>
      </c>
      <c r="AE255" t="s">
        <v>385</v>
      </c>
      <c r="AF255" s="27">
        <v>41565</v>
      </c>
      <c r="AG255" s="27">
        <v>41569</v>
      </c>
      <c r="AH255">
        <v>0</v>
      </c>
      <c r="AN255" t="s">
        <v>238</v>
      </c>
      <c r="AO255">
        <v>3</v>
      </c>
      <c r="AP255" t="s">
        <v>239</v>
      </c>
      <c r="AQ255" s="27">
        <v>41534</v>
      </c>
      <c r="AR255" t="s">
        <v>240</v>
      </c>
      <c r="AS255">
        <v>2</v>
      </c>
      <c r="AT255" t="s">
        <v>239</v>
      </c>
      <c r="AU255" s="27">
        <v>41534</v>
      </c>
    </row>
    <row r="256" spans="1:47" x14ac:dyDescent="0.2">
      <c r="A256">
        <v>255</v>
      </c>
      <c r="B256" t="s">
        <v>1391</v>
      </c>
      <c r="C256" t="s">
        <v>1392</v>
      </c>
      <c r="D256" t="s">
        <v>1393</v>
      </c>
      <c r="E256" s="27">
        <v>41800</v>
      </c>
      <c r="F256" t="s">
        <v>233</v>
      </c>
      <c r="G256" s="27">
        <v>31081</v>
      </c>
      <c r="H256">
        <v>31</v>
      </c>
      <c r="I256" t="s">
        <v>244</v>
      </c>
      <c r="J256" t="s">
        <v>250</v>
      </c>
      <c r="K256">
        <v>0</v>
      </c>
      <c r="L256">
        <v>3</v>
      </c>
      <c r="M256">
        <v>0</v>
      </c>
      <c r="N256">
        <v>0</v>
      </c>
      <c r="O256">
        <v>3</v>
      </c>
      <c r="P256">
        <v>-19</v>
      </c>
      <c r="Q256" s="28">
        <v>41781.328472222223</v>
      </c>
      <c r="R256" s="28">
        <v>41800.439583333333</v>
      </c>
      <c r="S256" t="s">
        <v>1394</v>
      </c>
      <c r="T256" s="27">
        <v>41781</v>
      </c>
      <c r="V256">
        <v>19</v>
      </c>
      <c r="W256" t="s">
        <v>32</v>
      </c>
      <c r="X256" t="s">
        <v>1395</v>
      </c>
      <c r="Y256">
        <v>0</v>
      </c>
      <c r="AB256" t="s">
        <v>237</v>
      </c>
      <c r="AH256">
        <v>0</v>
      </c>
      <c r="AN256" t="s">
        <v>238</v>
      </c>
      <c r="AO256">
        <v>2</v>
      </c>
      <c r="AP256" t="s">
        <v>239</v>
      </c>
      <c r="AQ256" s="27">
        <v>41800</v>
      </c>
      <c r="AR256" t="s">
        <v>240</v>
      </c>
      <c r="AS256">
        <v>3</v>
      </c>
      <c r="AT256" t="s">
        <v>239</v>
      </c>
      <c r="AU256" s="27">
        <v>41800</v>
      </c>
    </row>
    <row r="257" spans="1:47" x14ac:dyDescent="0.2">
      <c r="A257">
        <v>256</v>
      </c>
      <c r="B257" t="s">
        <v>1396</v>
      </c>
      <c r="C257" t="s">
        <v>1397</v>
      </c>
      <c r="D257" t="s">
        <v>1398</v>
      </c>
      <c r="E257" s="27">
        <v>41733</v>
      </c>
      <c r="F257" t="s">
        <v>294</v>
      </c>
      <c r="G257" s="27">
        <v>34555</v>
      </c>
      <c r="H257">
        <v>21</v>
      </c>
      <c r="I257" t="s">
        <v>259</v>
      </c>
      <c r="J257" t="s">
        <v>250</v>
      </c>
      <c r="K257">
        <v>0</v>
      </c>
      <c r="L257">
        <v>6</v>
      </c>
      <c r="M257">
        <v>0</v>
      </c>
      <c r="N257">
        <v>0</v>
      </c>
      <c r="O257">
        <v>0</v>
      </c>
      <c r="P257">
        <v>-4</v>
      </c>
      <c r="Q257" s="28">
        <v>41729.497916666667</v>
      </c>
      <c r="R257" s="28">
        <v>41733.463194444441</v>
      </c>
      <c r="S257" t="s">
        <v>1399</v>
      </c>
      <c r="T257" s="27">
        <v>41729</v>
      </c>
      <c r="V257">
        <v>4</v>
      </c>
      <c r="W257" t="s">
        <v>36</v>
      </c>
      <c r="X257" t="s">
        <v>279</v>
      </c>
      <c r="Y257">
        <v>0</v>
      </c>
      <c r="AB257" t="s">
        <v>237</v>
      </c>
      <c r="AH257">
        <v>0</v>
      </c>
      <c r="AN257" t="s">
        <v>238</v>
      </c>
      <c r="AO257">
        <v>6</v>
      </c>
      <c r="AP257" t="s">
        <v>246</v>
      </c>
      <c r="AQ257" s="27">
        <v>41733</v>
      </c>
      <c r="AR257" t="s">
        <v>240</v>
      </c>
      <c r="AS257">
        <v>6</v>
      </c>
      <c r="AT257" t="s">
        <v>246</v>
      </c>
      <c r="AU257" s="27">
        <v>41733</v>
      </c>
    </row>
    <row r="258" spans="1:47" x14ac:dyDescent="0.2">
      <c r="A258">
        <v>257</v>
      </c>
      <c r="B258" t="s">
        <v>1400</v>
      </c>
      <c r="C258" t="s">
        <v>1401</v>
      </c>
      <c r="D258" t="s">
        <v>741</v>
      </c>
      <c r="E258" s="27">
        <v>41526</v>
      </c>
      <c r="F258" t="s">
        <v>233</v>
      </c>
      <c r="G258" s="27">
        <v>33858</v>
      </c>
      <c r="H258">
        <v>23</v>
      </c>
      <c r="I258" t="s">
        <v>259</v>
      </c>
      <c r="J258" t="s">
        <v>353</v>
      </c>
      <c r="K258">
        <v>0</v>
      </c>
      <c r="L258">
        <v>3</v>
      </c>
      <c r="M258">
        <v>0</v>
      </c>
      <c r="N258">
        <v>0</v>
      </c>
      <c r="O258">
        <v>0</v>
      </c>
      <c r="P258">
        <v>-1</v>
      </c>
      <c r="Q258" s="28">
        <v>41525.043749999997</v>
      </c>
      <c r="R258" s="28">
        <v>41525.085416666669</v>
      </c>
      <c r="S258" t="s">
        <v>1402</v>
      </c>
      <c r="T258" s="27">
        <v>41524</v>
      </c>
      <c r="V258">
        <v>2</v>
      </c>
      <c r="W258" t="s">
        <v>32</v>
      </c>
      <c r="X258" t="s">
        <v>337</v>
      </c>
      <c r="Y258">
        <v>0</v>
      </c>
      <c r="AB258" t="s">
        <v>237</v>
      </c>
      <c r="AH258">
        <v>0</v>
      </c>
      <c r="AN258" t="s">
        <v>238</v>
      </c>
      <c r="AO258">
        <v>5</v>
      </c>
      <c r="AP258" t="s">
        <v>246</v>
      </c>
      <c r="AQ258" s="27">
        <v>41526</v>
      </c>
      <c r="AR258" t="s">
        <v>240</v>
      </c>
      <c r="AS258">
        <v>3</v>
      </c>
      <c r="AT258" t="s">
        <v>239</v>
      </c>
      <c r="AU258" s="27">
        <v>41526</v>
      </c>
    </row>
    <row r="259" spans="1:47" x14ac:dyDescent="0.2">
      <c r="A259">
        <v>258</v>
      </c>
      <c r="B259" t="s">
        <v>1403</v>
      </c>
      <c r="C259" t="s">
        <v>1404</v>
      </c>
      <c r="D259" t="s">
        <v>375</v>
      </c>
      <c r="E259" s="27">
        <v>41323</v>
      </c>
      <c r="F259" t="s">
        <v>294</v>
      </c>
      <c r="G259" s="27">
        <v>30685</v>
      </c>
      <c r="H259">
        <v>32</v>
      </c>
      <c r="I259" t="s">
        <v>244</v>
      </c>
      <c r="J259" t="s">
        <v>250</v>
      </c>
      <c r="K259">
        <v>0</v>
      </c>
      <c r="L259">
        <v>7</v>
      </c>
      <c r="M259">
        <v>0</v>
      </c>
      <c r="N259">
        <v>0</v>
      </c>
      <c r="O259">
        <v>5</v>
      </c>
      <c r="P259">
        <v>-1</v>
      </c>
      <c r="Q259" s="28">
        <v>41322.32708333333</v>
      </c>
      <c r="R259" s="28">
        <v>41323.428472222222</v>
      </c>
      <c r="S259" t="s">
        <v>1405</v>
      </c>
      <c r="T259" s="27">
        <v>41322</v>
      </c>
      <c r="V259">
        <v>1</v>
      </c>
      <c r="W259" t="s">
        <v>32</v>
      </c>
      <c r="X259" t="s">
        <v>1406</v>
      </c>
      <c r="Y259">
        <v>0</v>
      </c>
      <c r="AB259" t="s">
        <v>237</v>
      </c>
      <c r="AH259">
        <v>0</v>
      </c>
      <c r="AN259" t="s">
        <v>238</v>
      </c>
      <c r="AO259">
        <v>3</v>
      </c>
      <c r="AP259" t="s">
        <v>239</v>
      </c>
      <c r="AQ259" s="27">
        <v>41323</v>
      </c>
      <c r="AR259" t="s">
        <v>240</v>
      </c>
      <c r="AS259">
        <v>7</v>
      </c>
      <c r="AT259" t="s">
        <v>246</v>
      </c>
      <c r="AU259" s="27">
        <v>41323</v>
      </c>
    </row>
    <row r="260" spans="1:47" x14ac:dyDescent="0.2">
      <c r="A260">
        <v>259</v>
      </c>
      <c r="B260" t="s">
        <v>1407</v>
      </c>
      <c r="C260" t="s">
        <v>1408</v>
      </c>
      <c r="D260" t="s">
        <v>1409</v>
      </c>
      <c r="E260" s="27">
        <v>41338</v>
      </c>
      <c r="F260" t="s">
        <v>233</v>
      </c>
      <c r="G260" s="27">
        <v>23363</v>
      </c>
      <c r="H260">
        <v>52</v>
      </c>
      <c r="I260" t="s">
        <v>234</v>
      </c>
      <c r="J260" t="s">
        <v>353</v>
      </c>
      <c r="K260">
        <v>0</v>
      </c>
      <c r="L260">
        <v>1</v>
      </c>
      <c r="M260">
        <v>0</v>
      </c>
      <c r="N260">
        <v>0</v>
      </c>
      <c r="O260">
        <v>2</v>
      </c>
      <c r="P260">
        <v>-1</v>
      </c>
      <c r="Q260" s="28">
        <v>41337.421527777777</v>
      </c>
      <c r="R260" s="28">
        <v>41340.49722222222</v>
      </c>
      <c r="S260" t="s">
        <v>1410</v>
      </c>
      <c r="T260" s="27">
        <v>41337</v>
      </c>
      <c r="V260">
        <v>1</v>
      </c>
      <c r="W260" t="s">
        <v>36</v>
      </c>
      <c r="X260" t="s">
        <v>879</v>
      </c>
      <c r="Y260">
        <v>0</v>
      </c>
      <c r="AB260" t="s">
        <v>237</v>
      </c>
      <c r="AH260">
        <v>0</v>
      </c>
      <c r="AN260" t="s">
        <v>238</v>
      </c>
      <c r="AO260">
        <v>1</v>
      </c>
      <c r="AP260" t="s">
        <v>239</v>
      </c>
      <c r="AQ260" s="27">
        <v>41338</v>
      </c>
      <c r="AR260" t="s">
        <v>240</v>
      </c>
      <c r="AS260">
        <v>1</v>
      </c>
      <c r="AT260" t="s">
        <v>239</v>
      </c>
      <c r="AU260" s="27">
        <v>41338</v>
      </c>
    </row>
    <row r="261" spans="1:47" x14ac:dyDescent="0.2">
      <c r="A261">
        <v>260</v>
      </c>
      <c r="B261" t="s">
        <v>1411</v>
      </c>
      <c r="C261" t="s">
        <v>1412</v>
      </c>
      <c r="D261" t="s">
        <v>1413</v>
      </c>
      <c r="E261" s="27">
        <v>41310</v>
      </c>
      <c r="F261" t="s">
        <v>233</v>
      </c>
      <c r="G261" s="27">
        <v>19775</v>
      </c>
      <c r="H261">
        <v>62</v>
      </c>
      <c r="I261" t="s">
        <v>234</v>
      </c>
      <c r="J261" t="s">
        <v>250</v>
      </c>
      <c r="K261">
        <v>0</v>
      </c>
      <c r="L261">
        <v>4</v>
      </c>
      <c r="M261">
        <v>0</v>
      </c>
      <c r="N261">
        <v>0</v>
      </c>
      <c r="O261">
        <v>8</v>
      </c>
      <c r="P261">
        <v>0</v>
      </c>
      <c r="Q261" s="28">
        <v>41310.515972222223</v>
      </c>
      <c r="R261" s="28">
        <v>41326.17083333333</v>
      </c>
      <c r="S261" t="s">
        <v>1414</v>
      </c>
      <c r="T261" s="27">
        <v>41309</v>
      </c>
      <c r="V261">
        <v>1</v>
      </c>
      <c r="W261" t="s">
        <v>32</v>
      </c>
      <c r="X261" t="s">
        <v>261</v>
      </c>
      <c r="Y261">
        <v>0</v>
      </c>
      <c r="AB261" t="s">
        <v>237</v>
      </c>
      <c r="AH261">
        <v>0</v>
      </c>
      <c r="AN261" t="s">
        <v>238</v>
      </c>
      <c r="AO261">
        <v>1</v>
      </c>
      <c r="AP261" t="s">
        <v>239</v>
      </c>
      <c r="AQ261" s="27">
        <v>41310</v>
      </c>
      <c r="AR261" t="s">
        <v>240</v>
      </c>
      <c r="AS261">
        <v>4</v>
      </c>
      <c r="AT261" t="s">
        <v>239</v>
      </c>
      <c r="AU261" s="27">
        <v>41310</v>
      </c>
    </row>
    <row r="262" spans="1:47" x14ac:dyDescent="0.2">
      <c r="A262">
        <v>261</v>
      </c>
      <c r="B262" t="s">
        <v>1415</v>
      </c>
      <c r="C262" t="s">
        <v>602</v>
      </c>
      <c r="D262" t="s">
        <v>1416</v>
      </c>
      <c r="E262" s="27">
        <v>41738</v>
      </c>
      <c r="F262" t="s">
        <v>233</v>
      </c>
      <c r="G262" s="27">
        <v>31395</v>
      </c>
      <c r="H262">
        <v>30</v>
      </c>
      <c r="I262" t="s">
        <v>244</v>
      </c>
      <c r="J262" t="s">
        <v>250</v>
      </c>
      <c r="K262">
        <v>0</v>
      </c>
      <c r="L262">
        <v>6</v>
      </c>
      <c r="M262">
        <v>0</v>
      </c>
      <c r="N262">
        <v>0</v>
      </c>
      <c r="O262">
        <v>2</v>
      </c>
      <c r="P262">
        <v>-188</v>
      </c>
      <c r="Q262" s="28">
        <v>41550.309027777781</v>
      </c>
      <c r="R262" s="28">
        <v>41551.09097222222</v>
      </c>
      <c r="S262" t="s">
        <v>1417</v>
      </c>
      <c r="T262" s="27">
        <v>41737</v>
      </c>
      <c r="V262">
        <v>1</v>
      </c>
      <c r="W262" t="s">
        <v>36</v>
      </c>
      <c r="X262" t="s">
        <v>279</v>
      </c>
      <c r="Y262">
        <v>0</v>
      </c>
      <c r="AB262" t="s">
        <v>237</v>
      </c>
      <c r="AH262">
        <v>0</v>
      </c>
      <c r="AN262" t="s">
        <v>238</v>
      </c>
      <c r="AO262">
        <v>4</v>
      </c>
      <c r="AP262" t="s">
        <v>239</v>
      </c>
      <c r="AQ262" s="27">
        <v>41738</v>
      </c>
      <c r="AR262" t="s">
        <v>240</v>
      </c>
      <c r="AS262">
        <v>6</v>
      </c>
      <c r="AT262" t="s">
        <v>246</v>
      </c>
      <c r="AU262" s="27">
        <v>41738</v>
      </c>
    </row>
    <row r="263" spans="1:47" x14ac:dyDescent="0.2">
      <c r="A263">
        <v>262</v>
      </c>
      <c r="B263" t="s">
        <v>1418</v>
      </c>
      <c r="C263" t="s">
        <v>1419</v>
      </c>
      <c r="D263" t="s">
        <v>1420</v>
      </c>
      <c r="E263" s="27">
        <v>41386</v>
      </c>
      <c r="F263" t="s">
        <v>294</v>
      </c>
      <c r="G263" s="27">
        <v>28711</v>
      </c>
      <c r="H263">
        <v>37</v>
      </c>
      <c r="I263" t="s">
        <v>244</v>
      </c>
      <c r="J263" t="s">
        <v>245</v>
      </c>
      <c r="K263">
        <v>0</v>
      </c>
      <c r="L263">
        <v>10</v>
      </c>
      <c r="M263">
        <v>0</v>
      </c>
      <c r="N263">
        <v>0</v>
      </c>
      <c r="O263">
        <v>6</v>
      </c>
      <c r="P263">
        <v>-110</v>
      </c>
      <c r="Q263" s="28">
        <v>41276.520833333336</v>
      </c>
      <c r="R263" s="28">
        <v>41382.37777777778</v>
      </c>
      <c r="S263" t="s">
        <v>1421</v>
      </c>
      <c r="T263" s="27">
        <v>41275</v>
      </c>
      <c r="V263">
        <v>111</v>
      </c>
      <c r="W263" t="s">
        <v>32</v>
      </c>
      <c r="X263" t="s">
        <v>261</v>
      </c>
      <c r="Y263">
        <v>0</v>
      </c>
      <c r="AB263" t="s">
        <v>237</v>
      </c>
      <c r="AH263">
        <v>0</v>
      </c>
      <c r="AN263" t="s">
        <v>238</v>
      </c>
      <c r="AO263">
        <v>4</v>
      </c>
      <c r="AP263" t="s">
        <v>239</v>
      </c>
      <c r="AQ263" s="27">
        <v>41386</v>
      </c>
      <c r="AR263" t="s">
        <v>240</v>
      </c>
      <c r="AS263">
        <v>10</v>
      </c>
      <c r="AT263" t="s">
        <v>269</v>
      </c>
      <c r="AU263" s="27">
        <v>41386</v>
      </c>
    </row>
    <row r="264" spans="1:47" x14ac:dyDescent="0.2">
      <c r="A264">
        <v>263</v>
      </c>
      <c r="B264" t="s">
        <v>1422</v>
      </c>
      <c r="C264" t="s">
        <v>242</v>
      </c>
      <c r="D264" t="s">
        <v>1423</v>
      </c>
      <c r="E264" s="27">
        <v>41527</v>
      </c>
      <c r="F264" t="s">
        <v>233</v>
      </c>
      <c r="G264" s="27">
        <v>22157</v>
      </c>
      <c r="H264">
        <v>55</v>
      </c>
      <c r="I264" t="s">
        <v>234</v>
      </c>
      <c r="J264" t="s">
        <v>245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-45</v>
      </c>
      <c r="Q264" s="28">
        <v>41482.179166666669</v>
      </c>
      <c r="R264" s="28">
        <v>41500.508333333331</v>
      </c>
      <c r="S264" t="s">
        <v>1424</v>
      </c>
      <c r="T264" s="27">
        <v>41482</v>
      </c>
      <c r="V264">
        <v>45</v>
      </c>
      <c r="W264" t="s">
        <v>32</v>
      </c>
      <c r="X264" t="s">
        <v>359</v>
      </c>
      <c r="Y264">
        <v>0</v>
      </c>
      <c r="AB264" t="s">
        <v>237</v>
      </c>
      <c r="AH264">
        <v>0</v>
      </c>
      <c r="AN264" t="s">
        <v>238</v>
      </c>
      <c r="AO264">
        <v>1</v>
      </c>
      <c r="AP264" t="s">
        <v>239</v>
      </c>
      <c r="AQ264" s="27">
        <v>41527</v>
      </c>
      <c r="AR264" t="s">
        <v>240</v>
      </c>
      <c r="AS264">
        <v>1</v>
      </c>
      <c r="AT264" t="s">
        <v>239</v>
      </c>
      <c r="AU264" s="27">
        <v>41527</v>
      </c>
    </row>
    <row r="265" spans="1:47" x14ac:dyDescent="0.2">
      <c r="A265">
        <v>264</v>
      </c>
      <c r="B265" t="s">
        <v>1425</v>
      </c>
      <c r="C265" t="s">
        <v>1426</v>
      </c>
      <c r="D265" t="s">
        <v>1427</v>
      </c>
      <c r="E265" s="27">
        <v>41480</v>
      </c>
      <c r="F265" t="s">
        <v>233</v>
      </c>
      <c r="G265" s="27">
        <v>30983</v>
      </c>
      <c r="H265">
        <v>31</v>
      </c>
      <c r="I265" t="s">
        <v>244</v>
      </c>
      <c r="J265" t="s">
        <v>353</v>
      </c>
      <c r="K265">
        <v>0</v>
      </c>
      <c r="L265">
        <v>9</v>
      </c>
      <c r="M265">
        <v>0</v>
      </c>
      <c r="N265">
        <v>0</v>
      </c>
      <c r="O265">
        <v>8</v>
      </c>
      <c r="P265">
        <v>29</v>
      </c>
      <c r="Q265" s="28">
        <v>41509.220833333333</v>
      </c>
      <c r="R265" s="28">
        <v>41626.446527777778</v>
      </c>
      <c r="S265" t="s">
        <v>1428</v>
      </c>
      <c r="U265" s="27">
        <v>41419</v>
      </c>
      <c r="V265">
        <v>61</v>
      </c>
      <c r="W265" t="s">
        <v>32</v>
      </c>
      <c r="X265" t="s">
        <v>274</v>
      </c>
      <c r="Y265">
        <v>1</v>
      </c>
      <c r="AA265" t="s">
        <v>1429</v>
      </c>
      <c r="AB265" t="s">
        <v>36</v>
      </c>
      <c r="AC265">
        <v>0</v>
      </c>
      <c r="AD265" s="27">
        <v>41727</v>
      </c>
      <c r="AE265" t="s">
        <v>529</v>
      </c>
      <c r="AF265" s="27">
        <v>41727</v>
      </c>
      <c r="AG265" s="27">
        <v>41814</v>
      </c>
      <c r="AH265">
        <v>0</v>
      </c>
      <c r="AN265" t="s">
        <v>238</v>
      </c>
      <c r="AO265">
        <v>7</v>
      </c>
      <c r="AP265" t="s">
        <v>246</v>
      </c>
      <c r="AQ265" s="27">
        <v>41480</v>
      </c>
      <c r="AR265" t="s">
        <v>240</v>
      </c>
      <c r="AS265">
        <v>9</v>
      </c>
      <c r="AT265" t="s">
        <v>269</v>
      </c>
      <c r="AU265" s="27">
        <v>41480</v>
      </c>
    </row>
    <row r="266" spans="1:47" x14ac:dyDescent="0.2">
      <c r="A266">
        <v>265</v>
      </c>
      <c r="B266" t="s">
        <v>1430</v>
      </c>
      <c r="C266" t="s">
        <v>1431</v>
      </c>
      <c r="D266" t="s">
        <v>1432</v>
      </c>
      <c r="E266" s="27">
        <v>41351</v>
      </c>
      <c r="F266" t="s">
        <v>233</v>
      </c>
      <c r="G266" s="27">
        <v>31916</v>
      </c>
      <c r="H266">
        <v>28</v>
      </c>
      <c r="I266" t="s">
        <v>244</v>
      </c>
      <c r="J266" t="s">
        <v>250</v>
      </c>
      <c r="K266">
        <v>0</v>
      </c>
      <c r="L266">
        <v>6</v>
      </c>
      <c r="M266">
        <v>0</v>
      </c>
      <c r="N266">
        <v>0</v>
      </c>
      <c r="O266">
        <v>6</v>
      </c>
      <c r="P266">
        <v>-1</v>
      </c>
      <c r="Q266" s="28">
        <v>41350.375694444447</v>
      </c>
      <c r="R266" s="28">
        <v>41351.069444444445</v>
      </c>
      <c r="S266" t="s">
        <v>1433</v>
      </c>
      <c r="T266" s="27">
        <v>41350</v>
      </c>
      <c r="V266">
        <v>1</v>
      </c>
      <c r="W266" t="s">
        <v>36</v>
      </c>
      <c r="X266" t="s">
        <v>474</v>
      </c>
      <c r="Y266">
        <v>1</v>
      </c>
      <c r="AA266" t="s">
        <v>1434</v>
      </c>
      <c r="AB266" t="s">
        <v>36</v>
      </c>
      <c r="AD266" s="27">
        <v>41833</v>
      </c>
      <c r="AE266" t="s">
        <v>1435</v>
      </c>
      <c r="AH266">
        <v>1</v>
      </c>
      <c r="AJ266" t="s">
        <v>1436</v>
      </c>
      <c r="AK266" t="s">
        <v>312</v>
      </c>
      <c r="AL266" s="27">
        <v>42078</v>
      </c>
      <c r="AM266" t="s">
        <v>313</v>
      </c>
      <c r="AN266" t="s">
        <v>238</v>
      </c>
      <c r="AO266">
        <v>6</v>
      </c>
      <c r="AP266" t="s">
        <v>246</v>
      </c>
      <c r="AQ266" s="27">
        <v>41351</v>
      </c>
      <c r="AR266" t="s">
        <v>240</v>
      </c>
      <c r="AS266">
        <v>6</v>
      </c>
      <c r="AT266" t="s">
        <v>246</v>
      </c>
      <c r="AU266" s="27">
        <v>41351</v>
      </c>
    </row>
    <row r="267" spans="1:47" x14ac:dyDescent="0.2">
      <c r="A267">
        <v>266</v>
      </c>
      <c r="B267" t="s">
        <v>1437</v>
      </c>
      <c r="C267" t="s">
        <v>1438</v>
      </c>
      <c r="D267" t="s">
        <v>1439</v>
      </c>
      <c r="E267" s="27">
        <v>41515</v>
      </c>
      <c r="F267" t="s">
        <v>233</v>
      </c>
      <c r="G267" s="27">
        <v>22751</v>
      </c>
      <c r="H267">
        <v>54</v>
      </c>
      <c r="I267" t="s">
        <v>234</v>
      </c>
      <c r="J267" t="s">
        <v>353</v>
      </c>
      <c r="K267">
        <v>0</v>
      </c>
      <c r="L267">
        <v>1</v>
      </c>
      <c r="M267">
        <v>0</v>
      </c>
      <c r="N267">
        <v>0</v>
      </c>
      <c r="O267">
        <v>2</v>
      </c>
      <c r="P267">
        <v>-1</v>
      </c>
      <c r="Q267" s="28">
        <v>41514.099305555559</v>
      </c>
      <c r="R267" s="28">
        <v>41702.479861111111</v>
      </c>
      <c r="S267" t="s">
        <v>1440</v>
      </c>
      <c r="T267" s="27">
        <v>41514</v>
      </c>
      <c r="V267">
        <v>1</v>
      </c>
      <c r="W267" t="s">
        <v>32</v>
      </c>
      <c r="X267" t="s">
        <v>555</v>
      </c>
      <c r="Y267">
        <v>0</v>
      </c>
      <c r="AB267" t="s">
        <v>237</v>
      </c>
      <c r="AH267">
        <v>0</v>
      </c>
      <c r="AN267" t="s">
        <v>238</v>
      </c>
      <c r="AO267">
        <v>1</v>
      </c>
      <c r="AP267" t="s">
        <v>239</v>
      </c>
      <c r="AQ267" s="27">
        <v>41515</v>
      </c>
      <c r="AR267" t="s">
        <v>240</v>
      </c>
      <c r="AS267">
        <v>1</v>
      </c>
      <c r="AT267" t="s">
        <v>239</v>
      </c>
      <c r="AU267" s="27">
        <v>41515</v>
      </c>
    </row>
    <row r="268" spans="1:47" x14ac:dyDescent="0.2">
      <c r="A268">
        <v>267</v>
      </c>
      <c r="B268" t="s">
        <v>1441</v>
      </c>
      <c r="C268" t="s">
        <v>1442</v>
      </c>
      <c r="D268" t="s">
        <v>629</v>
      </c>
      <c r="E268" s="27">
        <v>41347</v>
      </c>
      <c r="F268" t="s">
        <v>233</v>
      </c>
      <c r="G268" s="27">
        <v>21036</v>
      </c>
      <c r="H268">
        <v>58</v>
      </c>
      <c r="I268" t="s">
        <v>234</v>
      </c>
      <c r="J268" t="s">
        <v>353</v>
      </c>
      <c r="K268">
        <v>0</v>
      </c>
      <c r="L268">
        <v>2</v>
      </c>
      <c r="M268">
        <v>0</v>
      </c>
      <c r="N268">
        <v>0</v>
      </c>
      <c r="O268">
        <v>0</v>
      </c>
      <c r="P268">
        <v>-1</v>
      </c>
      <c r="Q268" s="28">
        <v>41346.418055555558</v>
      </c>
      <c r="R268" s="28">
        <v>41347.097916666666</v>
      </c>
      <c r="S268" t="s">
        <v>1443</v>
      </c>
      <c r="T268" s="27">
        <v>41346</v>
      </c>
      <c r="V268">
        <v>1</v>
      </c>
      <c r="W268" t="s">
        <v>32</v>
      </c>
      <c r="X268" t="s">
        <v>371</v>
      </c>
      <c r="Y268">
        <v>0</v>
      </c>
      <c r="AB268" t="s">
        <v>237</v>
      </c>
      <c r="AH268">
        <v>0</v>
      </c>
      <c r="AN268" t="s">
        <v>238</v>
      </c>
      <c r="AO268">
        <v>1</v>
      </c>
      <c r="AP268" t="s">
        <v>239</v>
      </c>
      <c r="AQ268" s="27">
        <v>41347</v>
      </c>
      <c r="AR268" t="s">
        <v>240</v>
      </c>
      <c r="AS268">
        <v>2</v>
      </c>
      <c r="AT268" t="s">
        <v>239</v>
      </c>
      <c r="AU268" s="27">
        <v>41347</v>
      </c>
    </row>
    <row r="269" spans="1:47" x14ac:dyDescent="0.2">
      <c r="A269">
        <v>268</v>
      </c>
      <c r="B269" t="s">
        <v>1444</v>
      </c>
      <c r="C269" t="s">
        <v>1445</v>
      </c>
      <c r="D269" t="s">
        <v>1446</v>
      </c>
      <c r="E269" s="27">
        <v>41902</v>
      </c>
      <c r="F269" t="s">
        <v>233</v>
      </c>
      <c r="G269" s="27">
        <v>13803</v>
      </c>
      <c r="H269">
        <v>78</v>
      </c>
      <c r="I269" t="s">
        <v>234</v>
      </c>
      <c r="J269" t="s">
        <v>245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-1</v>
      </c>
      <c r="Q269" s="28">
        <v>41901.441666666666</v>
      </c>
      <c r="R269" s="28">
        <v>41902.298611111109</v>
      </c>
      <c r="S269" t="s">
        <v>1447</v>
      </c>
      <c r="T269" s="27">
        <v>41901</v>
      </c>
      <c r="V269">
        <v>1</v>
      </c>
      <c r="W269" t="s">
        <v>36</v>
      </c>
      <c r="X269" t="s">
        <v>263</v>
      </c>
      <c r="Y269">
        <v>1</v>
      </c>
      <c r="AA269" t="s">
        <v>1448</v>
      </c>
      <c r="AB269" t="s">
        <v>32</v>
      </c>
      <c r="AD269" s="27">
        <v>42212</v>
      </c>
      <c r="AE269" t="s">
        <v>1449</v>
      </c>
      <c r="AH269">
        <v>0</v>
      </c>
      <c r="AN269" t="s">
        <v>238</v>
      </c>
      <c r="AO269">
        <v>1</v>
      </c>
      <c r="AP269" t="s">
        <v>239</v>
      </c>
      <c r="AQ269" s="27">
        <v>41902</v>
      </c>
      <c r="AR269" t="s">
        <v>240</v>
      </c>
      <c r="AS269">
        <v>1</v>
      </c>
      <c r="AT269" t="s">
        <v>239</v>
      </c>
      <c r="AU269" s="27">
        <v>41902</v>
      </c>
    </row>
    <row r="270" spans="1:47" x14ac:dyDescent="0.2">
      <c r="A270">
        <v>269</v>
      </c>
      <c r="B270" t="s">
        <v>1450</v>
      </c>
      <c r="C270" t="s">
        <v>1451</v>
      </c>
      <c r="D270" t="s">
        <v>1452</v>
      </c>
      <c r="E270" s="27">
        <v>41701</v>
      </c>
      <c r="F270" t="s">
        <v>233</v>
      </c>
      <c r="G270" s="27">
        <v>21915</v>
      </c>
      <c r="H270">
        <v>56</v>
      </c>
      <c r="I270" t="s">
        <v>234</v>
      </c>
      <c r="J270" t="s">
        <v>245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-1</v>
      </c>
      <c r="Q270" s="28">
        <v>41700.160416666666</v>
      </c>
      <c r="R270" s="28">
        <v>41701.324305555558</v>
      </c>
      <c r="S270" t="s">
        <v>1453</v>
      </c>
      <c r="T270" s="27">
        <v>41700</v>
      </c>
      <c r="V270">
        <v>1</v>
      </c>
      <c r="W270" t="s">
        <v>32</v>
      </c>
      <c r="X270" t="s">
        <v>261</v>
      </c>
      <c r="Y270">
        <v>0</v>
      </c>
      <c r="AB270" t="s">
        <v>237</v>
      </c>
      <c r="AH270">
        <v>0</v>
      </c>
      <c r="AN270" t="s">
        <v>238</v>
      </c>
      <c r="AO270">
        <v>1</v>
      </c>
      <c r="AP270" t="s">
        <v>239</v>
      </c>
      <c r="AQ270" s="27">
        <v>41701</v>
      </c>
      <c r="AR270" t="s">
        <v>240</v>
      </c>
      <c r="AS270">
        <v>1</v>
      </c>
      <c r="AT270" t="s">
        <v>239</v>
      </c>
      <c r="AU270" s="27">
        <v>41701</v>
      </c>
    </row>
    <row r="271" spans="1:47" x14ac:dyDescent="0.2">
      <c r="A271">
        <v>270</v>
      </c>
      <c r="B271" t="s">
        <v>1454</v>
      </c>
      <c r="C271" t="s">
        <v>1455</v>
      </c>
      <c r="D271" t="s">
        <v>1456</v>
      </c>
      <c r="E271" s="27">
        <v>41817</v>
      </c>
      <c r="F271" t="s">
        <v>233</v>
      </c>
      <c r="G271" s="27">
        <v>34710</v>
      </c>
      <c r="H271">
        <v>21</v>
      </c>
      <c r="I271" t="s">
        <v>259</v>
      </c>
      <c r="J271" t="s">
        <v>353</v>
      </c>
      <c r="K271">
        <v>0</v>
      </c>
      <c r="L271">
        <v>10</v>
      </c>
      <c r="M271">
        <v>0</v>
      </c>
      <c r="N271">
        <v>0</v>
      </c>
      <c r="O271">
        <v>1</v>
      </c>
      <c r="P271">
        <v>-155</v>
      </c>
      <c r="Q271" s="28">
        <v>41662.147916666669</v>
      </c>
      <c r="R271" s="28">
        <v>41673.404861111114</v>
      </c>
      <c r="S271" t="s">
        <v>1457</v>
      </c>
      <c r="T271" s="27">
        <v>41662</v>
      </c>
      <c r="V271">
        <v>155</v>
      </c>
      <c r="W271" t="s">
        <v>36</v>
      </c>
      <c r="X271" t="s">
        <v>412</v>
      </c>
      <c r="Y271">
        <v>0</v>
      </c>
      <c r="AB271" t="s">
        <v>237</v>
      </c>
      <c r="AH271">
        <v>0</v>
      </c>
      <c r="AN271" t="s">
        <v>238</v>
      </c>
      <c r="AO271">
        <v>8</v>
      </c>
      <c r="AP271" t="s">
        <v>269</v>
      </c>
      <c r="AQ271" s="27">
        <v>41817</v>
      </c>
      <c r="AR271" t="s">
        <v>240</v>
      </c>
      <c r="AS271">
        <v>10</v>
      </c>
      <c r="AT271" t="s">
        <v>269</v>
      </c>
      <c r="AU271" s="27">
        <v>41817</v>
      </c>
    </row>
    <row r="272" spans="1:47" x14ac:dyDescent="0.2">
      <c r="A272">
        <v>271</v>
      </c>
      <c r="B272" t="s">
        <v>1458</v>
      </c>
      <c r="C272" t="s">
        <v>1459</v>
      </c>
      <c r="D272" t="s">
        <v>1460</v>
      </c>
      <c r="E272" s="27">
        <v>41653</v>
      </c>
      <c r="F272" t="s">
        <v>233</v>
      </c>
      <c r="G272" s="27">
        <v>33610</v>
      </c>
      <c r="H272">
        <v>24</v>
      </c>
      <c r="I272" t="s">
        <v>259</v>
      </c>
      <c r="J272" t="s">
        <v>22</v>
      </c>
      <c r="K272">
        <v>0</v>
      </c>
      <c r="L272">
        <v>2</v>
      </c>
      <c r="M272">
        <v>0</v>
      </c>
      <c r="N272">
        <v>0</v>
      </c>
      <c r="O272">
        <v>0</v>
      </c>
      <c r="P272">
        <v>-1</v>
      </c>
      <c r="Q272" s="28">
        <v>41652.384027777778</v>
      </c>
      <c r="R272" s="28">
        <v>41654.359027777777</v>
      </c>
      <c r="S272" t="s">
        <v>1461</v>
      </c>
      <c r="T272" s="27">
        <v>41652</v>
      </c>
      <c r="V272">
        <v>1</v>
      </c>
      <c r="W272" t="s">
        <v>32</v>
      </c>
      <c r="X272" t="s">
        <v>555</v>
      </c>
      <c r="Y272">
        <v>0</v>
      </c>
      <c r="AB272" t="s">
        <v>237</v>
      </c>
      <c r="AH272">
        <v>0</v>
      </c>
      <c r="AN272" t="s">
        <v>238</v>
      </c>
      <c r="AO272">
        <v>4</v>
      </c>
      <c r="AP272" t="s">
        <v>239</v>
      </c>
      <c r="AQ272" s="27">
        <v>41653</v>
      </c>
      <c r="AR272" t="s">
        <v>240</v>
      </c>
      <c r="AS272">
        <v>2</v>
      </c>
      <c r="AT272" t="s">
        <v>239</v>
      </c>
      <c r="AU272" s="27">
        <v>41653</v>
      </c>
    </row>
    <row r="273" spans="1:47" x14ac:dyDescent="0.2">
      <c r="A273">
        <v>272</v>
      </c>
      <c r="B273" t="s">
        <v>1462</v>
      </c>
      <c r="C273" t="s">
        <v>1463</v>
      </c>
      <c r="D273" t="s">
        <v>689</v>
      </c>
      <c r="E273" s="27">
        <v>41891</v>
      </c>
      <c r="F273" t="s">
        <v>233</v>
      </c>
      <c r="G273" s="27">
        <v>28404</v>
      </c>
      <c r="H273">
        <v>38</v>
      </c>
      <c r="I273" t="s">
        <v>244</v>
      </c>
      <c r="J273" t="s">
        <v>250</v>
      </c>
      <c r="K273">
        <v>2</v>
      </c>
      <c r="L273">
        <v>8</v>
      </c>
      <c r="M273">
        <v>2</v>
      </c>
      <c r="N273">
        <v>1</v>
      </c>
      <c r="O273">
        <v>22</v>
      </c>
      <c r="P273">
        <v>-34</v>
      </c>
      <c r="Q273" s="28">
        <v>41857.506944444445</v>
      </c>
      <c r="R273" s="28">
        <v>41891.442361111112</v>
      </c>
      <c r="S273" t="s">
        <v>1464</v>
      </c>
      <c r="T273" s="27">
        <v>41856</v>
      </c>
      <c r="V273">
        <v>35</v>
      </c>
      <c r="W273" t="s">
        <v>32</v>
      </c>
      <c r="X273" t="s">
        <v>801</v>
      </c>
      <c r="Y273">
        <v>1</v>
      </c>
      <c r="AA273" t="s">
        <v>1465</v>
      </c>
      <c r="AB273" t="s">
        <v>36</v>
      </c>
      <c r="AC273">
        <v>51</v>
      </c>
      <c r="AD273" s="27">
        <v>42129</v>
      </c>
      <c r="AE273" t="s">
        <v>412</v>
      </c>
      <c r="AF273" s="27">
        <v>42180</v>
      </c>
      <c r="AG273" s="27">
        <v>42193</v>
      </c>
      <c r="AH273">
        <v>0</v>
      </c>
      <c r="AN273" t="s">
        <v>238</v>
      </c>
      <c r="AO273">
        <v>5</v>
      </c>
      <c r="AP273" t="s">
        <v>246</v>
      </c>
      <c r="AQ273" s="27">
        <v>41891</v>
      </c>
      <c r="AR273" t="s">
        <v>240</v>
      </c>
      <c r="AS273">
        <v>8</v>
      </c>
      <c r="AT273" t="s">
        <v>269</v>
      </c>
      <c r="AU273" s="27">
        <v>41891</v>
      </c>
    </row>
    <row r="274" spans="1:47" x14ac:dyDescent="0.2">
      <c r="A274">
        <v>273</v>
      </c>
      <c r="B274" t="s">
        <v>1466</v>
      </c>
      <c r="C274" t="s">
        <v>1467</v>
      </c>
      <c r="D274" t="s">
        <v>331</v>
      </c>
      <c r="E274" s="27">
        <v>41949</v>
      </c>
      <c r="F274" t="s">
        <v>233</v>
      </c>
      <c r="G274" s="27">
        <v>28191</v>
      </c>
      <c r="H274">
        <v>39</v>
      </c>
      <c r="I274" t="s">
        <v>244</v>
      </c>
      <c r="J274" t="s">
        <v>250</v>
      </c>
      <c r="K274">
        <v>0</v>
      </c>
      <c r="L274">
        <v>5</v>
      </c>
      <c r="M274">
        <v>0</v>
      </c>
      <c r="N274">
        <v>0</v>
      </c>
      <c r="O274">
        <v>3</v>
      </c>
      <c r="P274">
        <v>-1</v>
      </c>
      <c r="Q274" s="28">
        <v>41948.106944444444</v>
      </c>
      <c r="R274" s="28">
        <v>41953.368055555555</v>
      </c>
      <c r="S274" t="s">
        <v>1468</v>
      </c>
      <c r="T274" s="27">
        <v>40312</v>
      </c>
      <c r="V274">
        <v>1637</v>
      </c>
      <c r="W274" t="s">
        <v>36</v>
      </c>
      <c r="X274" t="s">
        <v>1469</v>
      </c>
      <c r="Y274">
        <v>0</v>
      </c>
      <c r="AB274" t="s">
        <v>237</v>
      </c>
      <c r="AH274">
        <v>0</v>
      </c>
      <c r="AN274" t="s">
        <v>238</v>
      </c>
      <c r="AO274">
        <v>1</v>
      </c>
      <c r="AP274" t="s">
        <v>239</v>
      </c>
      <c r="AQ274" s="27">
        <v>41949</v>
      </c>
      <c r="AR274" t="s">
        <v>240</v>
      </c>
      <c r="AS274">
        <v>5</v>
      </c>
      <c r="AT274" t="s">
        <v>246</v>
      </c>
      <c r="AU274" s="27">
        <v>41949</v>
      </c>
    </row>
    <row r="275" spans="1:47" x14ac:dyDescent="0.2">
      <c r="A275">
        <v>274</v>
      </c>
      <c r="B275" t="s">
        <v>1470</v>
      </c>
      <c r="C275" t="s">
        <v>693</v>
      </c>
      <c r="D275" t="s">
        <v>1471</v>
      </c>
      <c r="E275" s="27">
        <v>41758</v>
      </c>
      <c r="F275" t="s">
        <v>233</v>
      </c>
      <c r="G275" s="27">
        <v>29562</v>
      </c>
      <c r="H275">
        <v>35</v>
      </c>
      <c r="I275" t="s">
        <v>244</v>
      </c>
      <c r="J275" t="s">
        <v>245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-1</v>
      </c>
      <c r="Q275" s="28">
        <v>41757.461111111108</v>
      </c>
      <c r="R275" s="28">
        <v>41758.252083333333</v>
      </c>
      <c r="S275" t="s">
        <v>1472</v>
      </c>
      <c r="T275" s="27">
        <v>41757</v>
      </c>
      <c r="V275">
        <v>1</v>
      </c>
      <c r="W275" t="s">
        <v>32</v>
      </c>
      <c r="X275" t="s">
        <v>261</v>
      </c>
      <c r="Y275">
        <v>0</v>
      </c>
      <c r="AB275" t="s">
        <v>237</v>
      </c>
      <c r="AH275">
        <v>0</v>
      </c>
      <c r="AN275" t="s">
        <v>238</v>
      </c>
      <c r="AO275">
        <v>1</v>
      </c>
      <c r="AP275" t="s">
        <v>239</v>
      </c>
      <c r="AQ275" s="27">
        <v>41758</v>
      </c>
      <c r="AR275" t="s">
        <v>240</v>
      </c>
      <c r="AS275">
        <v>1</v>
      </c>
      <c r="AT275" t="s">
        <v>239</v>
      </c>
      <c r="AU275" s="27">
        <v>41758</v>
      </c>
    </row>
    <row r="276" spans="1:47" x14ac:dyDescent="0.2">
      <c r="A276">
        <v>275</v>
      </c>
      <c r="B276" t="s">
        <v>1473</v>
      </c>
      <c r="C276" t="s">
        <v>775</v>
      </c>
      <c r="D276" t="s">
        <v>1474</v>
      </c>
      <c r="E276" s="27">
        <v>41753</v>
      </c>
      <c r="F276" t="s">
        <v>233</v>
      </c>
      <c r="G276" s="27">
        <v>34441</v>
      </c>
      <c r="H276">
        <v>22</v>
      </c>
      <c r="I276" t="s">
        <v>259</v>
      </c>
      <c r="J276" t="s">
        <v>250</v>
      </c>
      <c r="K276">
        <v>0</v>
      </c>
      <c r="L276">
        <v>5</v>
      </c>
      <c r="M276">
        <v>0</v>
      </c>
      <c r="N276">
        <v>0</v>
      </c>
      <c r="O276">
        <v>1</v>
      </c>
      <c r="P276">
        <v>0</v>
      </c>
      <c r="Q276" s="28">
        <v>41753.057638888888</v>
      </c>
      <c r="R276" s="28">
        <v>41753.059027777781</v>
      </c>
      <c r="S276" t="s">
        <v>1475</v>
      </c>
      <c r="T276" s="27">
        <v>41752</v>
      </c>
      <c r="V276">
        <v>1</v>
      </c>
      <c r="W276" t="s">
        <v>32</v>
      </c>
      <c r="X276" t="s">
        <v>453</v>
      </c>
      <c r="Y276">
        <v>1</v>
      </c>
      <c r="AA276" t="s">
        <v>1476</v>
      </c>
      <c r="AB276" t="s">
        <v>36</v>
      </c>
      <c r="AD276" s="27">
        <v>41953</v>
      </c>
      <c r="AE276" t="s">
        <v>392</v>
      </c>
      <c r="AH276">
        <v>0</v>
      </c>
      <c r="AN276" t="s">
        <v>238</v>
      </c>
      <c r="AO276">
        <v>5</v>
      </c>
      <c r="AP276" t="s">
        <v>246</v>
      </c>
      <c r="AQ276" s="27">
        <v>41753</v>
      </c>
      <c r="AR276" t="s">
        <v>240</v>
      </c>
      <c r="AS276">
        <v>5</v>
      </c>
      <c r="AT276" t="s">
        <v>246</v>
      </c>
      <c r="AU276" s="27">
        <v>41753</v>
      </c>
    </row>
    <row r="277" spans="1:47" x14ac:dyDescent="0.2">
      <c r="A277">
        <v>276</v>
      </c>
      <c r="B277" t="s">
        <v>1477</v>
      </c>
      <c r="C277" t="s">
        <v>1478</v>
      </c>
      <c r="D277" t="s">
        <v>1479</v>
      </c>
      <c r="E277" s="27">
        <v>41318</v>
      </c>
      <c r="F277" t="s">
        <v>233</v>
      </c>
      <c r="G277" s="27">
        <v>34457</v>
      </c>
      <c r="H277">
        <v>21</v>
      </c>
      <c r="I277" t="s">
        <v>259</v>
      </c>
      <c r="J277" t="s">
        <v>353</v>
      </c>
      <c r="K277">
        <v>0</v>
      </c>
      <c r="L277">
        <v>7</v>
      </c>
      <c r="M277">
        <v>0</v>
      </c>
      <c r="N277">
        <v>0</v>
      </c>
      <c r="O277">
        <v>0</v>
      </c>
      <c r="W277" t="s">
        <v>237</v>
      </c>
      <c r="Y277">
        <v>-1</v>
      </c>
      <c r="AB277" t="s">
        <v>237</v>
      </c>
      <c r="AH277">
        <v>0</v>
      </c>
      <c r="AN277" t="s">
        <v>238</v>
      </c>
      <c r="AO277">
        <v>6</v>
      </c>
      <c r="AP277" t="s">
        <v>246</v>
      </c>
      <c r="AQ277" s="27">
        <v>41318</v>
      </c>
      <c r="AR277" t="s">
        <v>240</v>
      </c>
      <c r="AS277">
        <v>7</v>
      </c>
      <c r="AT277" t="s">
        <v>246</v>
      </c>
      <c r="AU277" s="27">
        <v>41318</v>
      </c>
    </row>
    <row r="278" spans="1:47" x14ac:dyDescent="0.2">
      <c r="A278">
        <v>277</v>
      </c>
      <c r="B278" t="s">
        <v>1480</v>
      </c>
      <c r="C278" t="s">
        <v>1481</v>
      </c>
      <c r="D278" t="s">
        <v>586</v>
      </c>
      <c r="E278" s="27">
        <v>41308</v>
      </c>
      <c r="F278" t="s">
        <v>233</v>
      </c>
      <c r="G278" s="27">
        <v>24971</v>
      </c>
      <c r="H278">
        <v>47</v>
      </c>
      <c r="I278" t="s">
        <v>234</v>
      </c>
      <c r="J278" t="s">
        <v>250</v>
      </c>
      <c r="K278">
        <v>0</v>
      </c>
      <c r="L278">
        <v>8</v>
      </c>
      <c r="M278">
        <v>0</v>
      </c>
      <c r="N278">
        <v>0</v>
      </c>
      <c r="O278">
        <v>23</v>
      </c>
      <c r="P278">
        <v>-1</v>
      </c>
      <c r="Q278" s="28">
        <v>41307.34652777778</v>
      </c>
      <c r="R278" s="28">
        <v>41308.212500000001</v>
      </c>
      <c r="S278" t="s">
        <v>1482</v>
      </c>
      <c r="T278" s="27">
        <v>41307</v>
      </c>
      <c r="V278">
        <v>1</v>
      </c>
      <c r="W278" t="s">
        <v>36</v>
      </c>
      <c r="X278" t="s">
        <v>412</v>
      </c>
      <c r="Y278">
        <v>1</v>
      </c>
      <c r="AA278" t="s">
        <v>1483</v>
      </c>
      <c r="AB278" t="s">
        <v>32</v>
      </c>
      <c r="AC278">
        <v>0</v>
      </c>
      <c r="AD278" s="27">
        <v>41317</v>
      </c>
      <c r="AE278" t="s">
        <v>359</v>
      </c>
      <c r="AF278" s="27">
        <v>41317</v>
      </c>
      <c r="AG278" s="27">
        <v>41351</v>
      </c>
      <c r="AH278">
        <v>0</v>
      </c>
      <c r="AN278" t="s">
        <v>238</v>
      </c>
      <c r="AO278">
        <v>1</v>
      </c>
      <c r="AP278" t="s">
        <v>239</v>
      </c>
      <c r="AQ278" s="27">
        <v>41308</v>
      </c>
      <c r="AR278" t="s">
        <v>240</v>
      </c>
      <c r="AS278">
        <v>8</v>
      </c>
      <c r="AT278" t="s">
        <v>269</v>
      </c>
      <c r="AU278" s="27">
        <v>41308</v>
      </c>
    </row>
    <row r="279" spans="1:47" x14ac:dyDescent="0.2">
      <c r="A279">
        <v>278</v>
      </c>
      <c r="B279" t="s">
        <v>1484</v>
      </c>
      <c r="C279" t="s">
        <v>1485</v>
      </c>
      <c r="D279" t="s">
        <v>586</v>
      </c>
      <c r="E279" s="27">
        <v>41645</v>
      </c>
      <c r="F279" t="s">
        <v>233</v>
      </c>
      <c r="G279" s="27">
        <v>33846</v>
      </c>
      <c r="H279">
        <v>23</v>
      </c>
      <c r="I279" t="s">
        <v>259</v>
      </c>
      <c r="J279" t="s">
        <v>250</v>
      </c>
      <c r="K279">
        <v>0</v>
      </c>
      <c r="L279">
        <v>2</v>
      </c>
      <c r="M279">
        <v>0</v>
      </c>
      <c r="N279">
        <v>0</v>
      </c>
      <c r="O279">
        <v>0</v>
      </c>
      <c r="P279">
        <v>-1</v>
      </c>
      <c r="Q279" s="28">
        <v>41644.463888888888</v>
      </c>
      <c r="R279" s="28">
        <v>41645.501388888886</v>
      </c>
      <c r="S279" t="s">
        <v>1486</v>
      </c>
      <c r="T279" s="27">
        <v>41644</v>
      </c>
      <c r="V279">
        <v>1</v>
      </c>
      <c r="W279" t="s">
        <v>36</v>
      </c>
      <c r="X279" t="s">
        <v>279</v>
      </c>
      <c r="Y279">
        <v>1</v>
      </c>
      <c r="AA279" t="s">
        <v>1487</v>
      </c>
      <c r="AB279" t="s">
        <v>36</v>
      </c>
      <c r="AC279">
        <v>0</v>
      </c>
      <c r="AD279" s="27">
        <v>41821</v>
      </c>
      <c r="AE279" t="s">
        <v>1488</v>
      </c>
      <c r="AF279" s="27">
        <v>41821</v>
      </c>
      <c r="AG279" s="27">
        <v>41830</v>
      </c>
      <c r="AH279">
        <v>0</v>
      </c>
      <c r="AN279" t="s">
        <v>238</v>
      </c>
      <c r="AO279">
        <v>4</v>
      </c>
      <c r="AP279" t="s">
        <v>239</v>
      </c>
      <c r="AQ279" s="27">
        <v>41645</v>
      </c>
      <c r="AR279" t="s">
        <v>240</v>
      </c>
      <c r="AS279">
        <v>2</v>
      </c>
      <c r="AT279" t="s">
        <v>239</v>
      </c>
      <c r="AU279" s="27">
        <v>41645</v>
      </c>
    </row>
    <row r="280" spans="1:47" x14ac:dyDescent="0.2">
      <c r="A280">
        <v>279</v>
      </c>
      <c r="B280" t="s">
        <v>1489</v>
      </c>
      <c r="C280" t="s">
        <v>674</v>
      </c>
      <c r="D280" t="s">
        <v>1490</v>
      </c>
      <c r="E280" s="27">
        <v>41572</v>
      </c>
      <c r="F280" t="s">
        <v>233</v>
      </c>
      <c r="G280" s="27">
        <v>21336</v>
      </c>
      <c r="H280">
        <v>57</v>
      </c>
      <c r="I280" t="s">
        <v>234</v>
      </c>
      <c r="J280" t="s">
        <v>353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0</v>
      </c>
      <c r="Q280" s="28">
        <v>41572.388888888891</v>
      </c>
      <c r="R280" s="28">
        <v>41592.086805555555</v>
      </c>
      <c r="S280" t="s">
        <v>1491</v>
      </c>
      <c r="T280" s="27">
        <v>41572</v>
      </c>
      <c r="V280">
        <v>0</v>
      </c>
      <c r="W280" t="s">
        <v>32</v>
      </c>
      <c r="X280" t="s">
        <v>364</v>
      </c>
      <c r="Y280">
        <v>0</v>
      </c>
      <c r="AB280" t="s">
        <v>237</v>
      </c>
      <c r="AH280">
        <v>0</v>
      </c>
      <c r="AN280" t="s">
        <v>238</v>
      </c>
      <c r="AO280">
        <v>1</v>
      </c>
      <c r="AP280" t="s">
        <v>239</v>
      </c>
      <c r="AQ280" s="27">
        <v>41572</v>
      </c>
      <c r="AR280" t="s">
        <v>240</v>
      </c>
      <c r="AS280">
        <v>1</v>
      </c>
      <c r="AT280" t="s">
        <v>239</v>
      </c>
      <c r="AU280" s="27">
        <v>41572</v>
      </c>
    </row>
    <row r="281" spans="1:47" x14ac:dyDescent="0.2">
      <c r="A281">
        <v>280</v>
      </c>
      <c r="B281" t="s">
        <v>1492</v>
      </c>
      <c r="C281" t="s">
        <v>1493</v>
      </c>
      <c r="D281" t="s">
        <v>1494</v>
      </c>
      <c r="E281" s="27">
        <v>41465</v>
      </c>
      <c r="F281" t="s">
        <v>294</v>
      </c>
      <c r="G281" s="27">
        <v>28306</v>
      </c>
      <c r="H281">
        <v>38</v>
      </c>
      <c r="I281" t="s">
        <v>244</v>
      </c>
      <c r="J281" t="s">
        <v>245</v>
      </c>
      <c r="K281">
        <v>0</v>
      </c>
      <c r="L281">
        <v>5</v>
      </c>
      <c r="M281">
        <v>0</v>
      </c>
      <c r="N281">
        <v>0</v>
      </c>
      <c r="O281">
        <v>2</v>
      </c>
      <c r="P281">
        <v>-35</v>
      </c>
      <c r="Q281" s="28">
        <v>41430.275000000001</v>
      </c>
      <c r="R281" s="28">
        <v>41431.265972222223</v>
      </c>
      <c r="S281" t="s">
        <v>1495</v>
      </c>
      <c r="T281" s="27">
        <v>41430</v>
      </c>
      <c r="V281">
        <v>35</v>
      </c>
      <c r="W281" t="s">
        <v>32</v>
      </c>
      <c r="X281" t="s">
        <v>261</v>
      </c>
      <c r="Y281">
        <v>1</v>
      </c>
      <c r="AA281" t="s">
        <v>1496</v>
      </c>
      <c r="AB281" t="s">
        <v>36</v>
      </c>
      <c r="AC281">
        <v>0</v>
      </c>
      <c r="AD281" s="27">
        <v>41620</v>
      </c>
      <c r="AE281" t="s">
        <v>529</v>
      </c>
      <c r="AF281" s="27">
        <v>41620</v>
      </c>
      <c r="AG281" s="27">
        <v>41628</v>
      </c>
      <c r="AH281">
        <v>0</v>
      </c>
      <c r="AN281" t="s">
        <v>238</v>
      </c>
      <c r="AO281">
        <v>2</v>
      </c>
      <c r="AP281" t="s">
        <v>239</v>
      </c>
      <c r="AQ281" s="27">
        <v>41465</v>
      </c>
      <c r="AR281" t="s">
        <v>240</v>
      </c>
      <c r="AS281">
        <v>5</v>
      </c>
      <c r="AT281" t="s">
        <v>246</v>
      </c>
      <c r="AU281" s="27">
        <v>41465</v>
      </c>
    </row>
    <row r="282" spans="1:47" x14ac:dyDescent="0.2">
      <c r="A282">
        <v>281</v>
      </c>
      <c r="B282" t="s">
        <v>1497</v>
      </c>
      <c r="C282" t="s">
        <v>918</v>
      </c>
      <c r="D282" t="s">
        <v>1128</v>
      </c>
      <c r="E282" s="27">
        <v>41436</v>
      </c>
      <c r="F282" t="s">
        <v>233</v>
      </c>
      <c r="G282" s="27">
        <v>18155</v>
      </c>
      <c r="H282">
        <v>66</v>
      </c>
      <c r="I282" t="s">
        <v>234</v>
      </c>
      <c r="J282" t="s">
        <v>250</v>
      </c>
      <c r="K282">
        <v>0</v>
      </c>
      <c r="L282">
        <v>1</v>
      </c>
      <c r="M282">
        <v>0</v>
      </c>
      <c r="N282">
        <v>0</v>
      </c>
      <c r="O282">
        <v>3</v>
      </c>
      <c r="P282">
        <v>-10</v>
      </c>
      <c r="Q282" s="28">
        <v>41426.461111111108</v>
      </c>
      <c r="R282" s="28">
        <v>41428.475694444445</v>
      </c>
      <c r="S282" t="s">
        <v>1498</v>
      </c>
      <c r="T282" s="27">
        <v>41426</v>
      </c>
      <c r="V282">
        <v>10</v>
      </c>
      <c r="W282" t="s">
        <v>32</v>
      </c>
      <c r="X282" t="s">
        <v>583</v>
      </c>
      <c r="Y282">
        <v>1</v>
      </c>
      <c r="AA282" t="s">
        <v>1499</v>
      </c>
      <c r="AB282" t="s">
        <v>36</v>
      </c>
      <c r="AD282" s="27">
        <v>42379</v>
      </c>
      <c r="AE282" t="s">
        <v>279</v>
      </c>
      <c r="AH282">
        <v>1</v>
      </c>
      <c r="AJ282" t="s">
        <v>1499</v>
      </c>
      <c r="AK282" t="s">
        <v>462</v>
      </c>
      <c r="AL282" s="27">
        <v>42379</v>
      </c>
      <c r="AM282" t="s">
        <v>279</v>
      </c>
      <c r="AN282" t="s">
        <v>238</v>
      </c>
      <c r="AO282">
        <v>1</v>
      </c>
      <c r="AP282" t="s">
        <v>239</v>
      </c>
      <c r="AQ282" s="27">
        <v>41436</v>
      </c>
      <c r="AR282" t="s">
        <v>240</v>
      </c>
      <c r="AS282">
        <v>1</v>
      </c>
      <c r="AT282" t="s">
        <v>239</v>
      </c>
      <c r="AU282" s="27">
        <v>41436</v>
      </c>
    </row>
    <row r="283" spans="1:47" x14ac:dyDescent="0.2">
      <c r="A283">
        <v>282</v>
      </c>
      <c r="B283" t="s">
        <v>1500</v>
      </c>
      <c r="C283" t="s">
        <v>464</v>
      </c>
      <c r="D283" t="s">
        <v>1501</v>
      </c>
      <c r="E283" s="27">
        <v>41687</v>
      </c>
      <c r="F283" t="s">
        <v>233</v>
      </c>
      <c r="G283" s="27">
        <v>25871</v>
      </c>
      <c r="H283">
        <v>45</v>
      </c>
      <c r="I283" t="s">
        <v>234</v>
      </c>
      <c r="J283" t="s">
        <v>245</v>
      </c>
      <c r="K283">
        <v>0</v>
      </c>
      <c r="L283">
        <v>4</v>
      </c>
      <c r="M283">
        <v>0</v>
      </c>
      <c r="N283">
        <v>0</v>
      </c>
      <c r="O283">
        <v>8</v>
      </c>
      <c r="P283">
        <v>0</v>
      </c>
      <c r="Q283" s="28">
        <v>41687.109722222223</v>
      </c>
      <c r="R283" s="28">
        <v>41758.179166666669</v>
      </c>
      <c r="S283" t="s">
        <v>1502</v>
      </c>
      <c r="T283" s="27">
        <v>41687</v>
      </c>
      <c r="V283">
        <v>0</v>
      </c>
      <c r="W283" t="s">
        <v>36</v>
      </c>
      <c r="X283" t="s">
        <v>548</v>
      </c>
      <c r="Y283">
        <v>1</v>
      </c>
      <c r="AA283" t="s">
        <v>1503</v>
      </c>
      <c r="AB283" t="s">
        <v>36</v>
      </c>
      <c r="AD283" s="27">
        <v>42325</v>
      </c>
      <c r="AE283" t="s">
        <v>548</v>
      </c>
      <c r="AH283">
        <v>0</v>
      </c>
      <c r="AN283" t="s">
        <v>238</v>
      </c>
      <c r="AO283">
        <v>3</v>
      </c>
      <c r="AP283" t="s">
        <v>239</v>
      </c>
      <c r="AQ283" s="27">
        <v>41687</v>
      </c>
      <c r="AR283" t="s">
        <v>240</v>
      </c>
      <c r="AS283">
        <v>4</v>
      </c>
      <c r="AT283" t="s">
        <v>239</v>
      </c>
      <c r="AU283" s="27">
        <v>41687</v>
      </c>
    </row>
    <row r="284" spans="1:47" x14ac:dyDescent="0.2">
      <c r="A284">
        <v>283</v>
      </c>
      <c r="B284" t="s">
        <v>1504</v>
      </c>
      <c r="C284" t="s">
        <v>1505</v>
      </c>
      <c r="D284" t="s">
        <v>1506</v>
      </c>
      <c r="E284" s="27">
        <v>41869</v>
      </c>
      <c r="F284" t="s">
        <v>294</v>
      </c>
      <c r="G284" s="27">
        <v>32142</v>
      </c>
      <c r="H284">
        <v>28</v>
      </c>
      <c r="I284" t="s">
        <v>244</v>
      </c>
      <c r="J284" t="s">
        <v>245</v>
      </c>
      <c r="K284">
        <v>0</v>
      </c>
      <c r="L284">
        <v>5</v>
      </c>
      <c r="M284">
        <v>0</v>
      </c>
      <c r="N284">
        <v>0</v>
      </c>
      <c r="O284">
        <v>0</v>
      </c>
      <c r="P284">
        <v>-2</v>
      </c>
      <c r="Q284" s="28">
        <v>41867.193055555559</v>
      </c>
      <c r="R284" s="28">
        <v>41868.357638888891</v>
      </c>
      <c r="S284" t="s">
        <v>1507</v>
      </c>
      <c r="T284" s="27">
        <v>41867</v>
      </c>
      <c r="V284">
        <v>2</v>
      </c>
      <c r="W284" t="s">
        <v>36</v>
      </c>
      <c r="X284" t="s">
        <v>1508</v>
      </c>
      <c r="Y284">
        <v>0</v>
      </c>
      <c r="AB284" t="s">
        <v>237</v>
      </c>
      <c r="AH284">
        <v>0</v>
      </c>
      <c r="AN284" t="s">
        <v>238</v>
      </c>
      <c r="AO284">
        <v>2</v>
      </c>
      <c r="AP284" t="s">
        <v>239</v>
      </c>
      <c r="AQ284" s="27">
        <v>41869</v>
      </c>
      <c r="AR284" t="s">
        <v>240</v>
      </c>
      <c r="AS284">
        <v>5</v>
      </c>
      <c r="AT284" t="s">
        <v>246</v>
      </c>
      <c r="AU284" s="27">
        <v>41869</v>
      </c>
    </row>
    <row r="285" spans="1:47" x14ac:dyDescent="0.2">
      <c r="A285">
        <v>284</v>
      </c>
      <c r="B285" t="s">
        <v>1509</v>
      </c>
      <c r="C285" t="s">
        <v>1510</v>
      </c>
      <c r="D285" t="s">
        <v>1511</v>
      </c>
      <c r="E285" s="27">
        <v>41814</v>
      </c>
      <c r="F285" t="s">
        <v>233</v>
      </c>
      <c r="G285" s="27">
        <v>25706</v>
      </c>
      <c r="H285">
        <v>45</v>
      </c>
      <c r="I285" t="s">
        <v>234</v>
      </c>
      <c r="J285" t="s">
        <v>22</v>
      </c>
      <c r="K285">
        <v>0</v>
      </c>
      <c r="L285">
        <v>1</v>
      </c>
      <c r="M285">
        <v>0</v>
      </c>
      <c r="N285">
        <v>0</v>
      </c>
      <c r="O285">
        <v>2</v>
      </c>
      <c r="P285">
        <v>-117</v>
      </c>
      <c r="Q285" s="28">
        <v>41697.059027777781</v>
      </c>
      <c r="R285" s="28">
        <v>41698.18472222222</v>
      </c>
      <c r="S285" t="s">
        <v>1512</v>
      </c>
      <c r="T285" s="27">
        <v>41697</v>
      </c>
      <c r="V285">
        <v>117</v>
      </c>
      <c r="W285" t="s">
        <v>32</v>
      </c>
      <c r="X285" t="s">
        <v>1513</v>
      </c>
      <c r="Y285">
        <v>0</v>
      </c>
      <c r="AB285" t="s">
        <v>237</v>
      </c>
      <c r="AH285">
        <v>0</v>
      </c>
      <c r="AN285" t="s">
        <v>238</v>
      </c>
      <c r="AO285">
        <v>1</v>
      </c>
      <c r="AP285" t="s">
        <v>239</v>
      </c>
      <c r="AQ285" s="27">
        <v>41814</v>
      </c>
      <c r="AR285" t="s">
        <v>240</v>
      </c>
      <c r="AS285">
        <v>1</v>
      </c>
      <c r="AT285" t="s">
        <v>239</v>
      </c>
      <c r="AU285" s="27">
        <v>41814</v>
      </c>
    </row>
    <row r="286" spans="1:47" x14ac:dyDescent="0.2">
      <c r="A286">
        <v>285</v>
      </c>
      <c r="B286" t="s">
        <v>1514</v>
      </c>
      <c r="C286" t="s">
        <v>1515</v>
      </c>
      <c r="D286" t="s">
        <v>1516</v>
      </c>
      <c r="E286" s="27">
        <v>41477</v>
      </c>
      <c r="F286" t="s">
        <v>294</v>
      </c>
      <c r="G286" s="27">
        <v>23483</v>
      </c>
      <c r="H286">
        <v>52</v>
      </c>
      <c r="I286" t="s">
        <v>234</v>
      </c>
      <c r="J286" t="s">
        <v>22</v>
      </c>
      <c r="K286">
        <v>0</v>
      </c>
      <c r="L286">
        <v>3</v>
      </c>
      <c r="M286">
        <v>0</v>
      </c>
      <c r="N286">
        <v>0</v>
      </c>
      <c r="O286">
        <v>0</v>
      </c>
      <c r="W286" t="s">
        <v>237</v>
      </c>
      <c r="Y286">
        <v>1</v>
      </c>
      <c r="AA286" t="s">
        <v>1517</v>
      </c>
      <c r="AB286" t="s">
        <v>36</v>
      </c>
      <c r="AD286" s="27">
        <v>41926</v>
      </c>
      <c r="AE286" t="s">
        <v>324</v>
      </c>
      <c r="AH286">
        <v>0</v>
      </c>
      <c r="AN286" t="s">
        <v>238</v>
      </c>
      <c r="AO286">
        <v>1</v>
      </c>
      <c r="AP286" t="s">
        <v>239</v>
      </c>
      <c r="AQ286" s="27">
        <v>41477</v>
      </c>
      <c r="AR286" t="s">
        <v>240</v>
      </c>
      <c r="AS286">
        <v>3</v>
      </c>
      <c r="AT286" t="s">
        <v>239</v>
      </c>
      <c r="AU286" s="27">
        <v>41477</v>
      </c>
    </row>
    <row r="287" spans="1:47" x14ac:dyDescent="0.2">
      <c r="A287">
        <v>286</v>
      </c>
      <c r="B287" t="s">
        <v>1518</v>
      </c>
      <c r="C287" t="s">
        <v>1519</v>
      </c>
      <c r="D287" t="s">
        <v>1520</v>
      </c>
      <c r="E287" s="27">
        <v>41514</v>
      </c>
      <c r="F287" t="s">
        <v>233</v>
      </c>
      <c r="G287" s="27">
        <v>30660</v>
      </c>
      <c r="H287">
        <v>32</v>
      </c>
      <c r="I287" t="s">
        <v>244</v>
      </c>
      <c r="J287" t="s">
        <v>250</v>
      </c>
      <c r="K287">
        <v>0</v>
      </c>
      <c r="L287">
        <v>10</v>
      </c>
      <c r="M287">
        <v>0</v>
      </c>
      <c r="N287">
        <v>0</v>
      </c>
      <c r="O287">
        <v>13</v>
      </c>
      <c r="P287">
        <v>289</v>
      </c>
      <c r="Q287" s="28">
        <v>41803.129861111112</v>
      </c>
      <c r="R287" s="28">
        <v>41900.293055555558</v>
      </c>
      <c r="S287" t="s">
        <v>1521</v>
      </c>
      <c r="T287" s="27">
        <v>41513</v>
      </c>
      <c r="V287">
        <v>1</v>
      </c>
      <c r="W287" t="s">
        <v>32</v>
      </c>
      <c r="X287" t="s">
        <v>378</v>
      </c>
      <c r="Y287">
        <v>1</v>
      </c>
      <c r="AA287" t="s">
        <v>1522</v>
      </c>
      <c r="AB287" t="s">
        <v>32</v>
      </c>
      <c r="AC287">
        <v>0</v>
      </c>
      <c r="AD287" s="27">
        <v>41803</v>
      </c>
      <c r="AE287" t="s">
        <v>261</v>
      </c>
      <c r="AF287" s="27">
        <v>41803</v>
      </c>
      <c r="AG287" s="27">
        <v>41900</v>
      </c>
      <c r="AH287">
        <v>0</v>
      </c>
      <c r="AN287" t="s">
        <v>238</v>
      </c>
      <c r="AO287">
        <v>7</v>
      </c>
      <c r="AP287" t="s">
        <v>246</v>
      </c>
      <c r="AQ287" s="27">
        <v>41514</v>
      </c>
      <c r="AR287" t="s">
        <v>240</v>
      </c>
      <c r="AS287">
        <v>10</v>
      </c>
      <c r="AT287" t="s">
        <v>269</v>
      </c>
      <c r="AU287" s="27">
        <v>41514</v>
      </c>
    </row>
    <row r="288" spans="1:47" x14ac:dyDescent="0.2">
      <c r="A288">
        <v>287</v>
      </c>
      <c r="B288" t="s">
        <v>1523</v>
      </c>
      <c r="C288" t="s">
        <v>1524</v>
      </c>
      <c r="D288" t="s">
        <v>1525</v>
      </c>
      <c r="E288" s="27">
        <v>41632</v>
      </c>
      <c r="F288" t="s">
        <v>233</v>
      </c>
      <c r="G288" s="27">
        <v>28827</v>
      </c>
      <c r="H288">
        <v>37</v>
      </c>
      <c r="I288" t="s">
        <v>244</v>
      </c>
      <c r="J288" t="s">
        <v>250</v>
      </c>
      <c r="K288">
        <v>0</v>
      </c>
      <c r="L288">
        <v>9</v>
      </c>
      <c r="M288">
        <v>0</v>
      </c>
      <c r="N288">
        <v>0</v>
      </c>
      <c r="O288">
        <v>2</v>
      </c>
      <c r="P288">
        <v>0</v>
      </c>
      <c r="Q288" s="28">
        <v>41632.152777777781</v>
      </c>
      <c r="R288" s="28">
        <v>41632.370138888888</v>
      </c>
      <c r="S288" t="s">
        <v>1526</v>
      </c>
      <c r="T288" s="27">
        <v>41632</v>
      </c>
      <c r="V288">
        <v>0</v>
      </c>
      <c r="W288" t="s">
        <v>36</v>
      </c>
      <c r="X288" t="s">
        <v>279</v>
      </c>
      <c r="Y288">
        <v>1</v>
      </c>
      <c r="AA288" t="s">
        <v>1527</v>
      </c>
      <c r="AB288" t="s">
        <v>36</v>
      </c>
      <c r="AC288">
        <v>0</v>
      </c>
      <c r="AD288" s="27">
        <v>41736</v>
      </c>
      <c r="AE288" t="s">
        <v>279</v>
      </c>
      <c r="AF288" s="27">
        <v>41736</v>
      </c>
      <c r="AG288" s="27">
        <v>41768</v>
      </c>
      <c r="AH288">
        <v>1</v>
      </c>
      <c r="AJ288" t="s">
        <v>1527</v>
      </c>
      <c r="AK288" t="s">
        <v>462</v>
      </c>
      <c r="AL288" s="27">
        <v>41736</v>
      </c>
      <c r="AM288" t="s">
        <v>279</v>
      </c>
      <c r="AN288" t="s">
        <v>238</v>
      </c>
      <c r="AO288">
        <v>8</v>
      </c>
      <c r="AP288" t="s">
        <v>269</v>
      </c>
      <c r="AQ288" s="27">
        <v>41632</v>
      </c>
      <c r="AR288" t="s">
        <v>240</v>
      </c>
      <c r="AS288">
        <v>9</v>
      </c>
      <c r="AT288" t="s">
        <v>269</v>
      </c>
      <c r="AU288" s="27">
        <v>41632</v>
      </c>
    </row>
    <row r="289" spans="1:47" x14ac:dyDescent="0.2">
      <c r="A289">
        <v>288</v>
      </c>
      <c r="B289" t="s">
        <v>1528</v>
      </c>
      <c r="C289" t="s">
        <v>1529</v>
      </c>
      <c r="D289" t="s">
        <v>1530</v>
      </c>
      <c r="E289" s="27">
        <v>41700</v>
      </c>
      <c r="F289" t="s">
        <v>233</v>
      </c>
      <c r="G289" s="27">
        <v>28192</v>
      </c>
      <c r="H289">
        <v>39</v>
      </c>
      <c r="I289" t="s">
        <v>244</v>
      </c>
      <c r="J289" t="s">
        <v>245</v>
      </c>
      <c r="K289">
        <v>0</v>
      </c>
      <c r="L289">
        <v>4</v>
      </c>
      <c r="M289">
        <v>0</v>
      </c>
      <c r="N289">
        <v>0</v>
      </c>
      <c r="O289">
        <v>0</v>
      </c>
      <c r="P289">
        <v>0</v>
      </c>
      <c r="Q289" s="28">
        <v>41700.213888888888</v>
      </c>
      <c r="R289" s="28">
        <v>41701.136805555558</v>
      </c>
      <c r="S289" t="s">
        <v>1531</v>
      </c>
      <c r="T289" s="27">
        <v>41700</v>
      </c>
      <c r="V289">
        <v>0</v>
      </c>
      <c r="W289" t="s">
        <v>32</v>
      </c>
      <c r="X289" t="s">
        <v>390</v>
      </c>
      <c r="Y289">
        <v>1</v>
      </c>
      <c r="AA289" t="s">
        <v>1532</v>
      </c>
      <c r="AB289" t="s">
        <v>36</v>
      </c>
      <c r="AC289">
        <v>1</v>
      </c>
      <c r="AD289" s="27">
        <v>42089</v>
      </c>
      <c r="AE289" t="s">
        <v>681</v>
      </c>
      <c r="AF289" s="27">
        <v>42090</v>
      </c>
      <c r="AG289" s="27">
        <v>42131</v>
      </c>
      <c r="AH289">
        <v>0</v>
      </c>
      <c r="AN289" t="s">
        <v>238</v>
      </c>
      <c r="AO289">
        <v>4</v>
      </c>
      <c r="AP289" t="s">
        <v>239</v>
      </c>
      <c r="AQ289" s="27">
        <v>41700</v>
      </c>
      <c r="AR289" t="s">
        <v>240</v>
      </c>
      <c r="AS289">
        <v>4</v>
      </c>
      <c r="AT289" t="s">
        <v>239</v>
      </c>
      <c r="AU289" s="27">
        <v>41700</v>
      </c>
    </row>
    <row r="290" spans="1:47" x14ac:dyDescent="0.2">
      <c r="A290">
        <v>289</v>
      </c>
      <c r="B290" t="s">
        <v>1533</v>
      </c>
      <c r="C290" t="s">
        <v>1534</v>
      </c>
      <c r="D290" t="s">
        <v>1535</v>
      </c>
      <c r="E290" s="27">
        <v>41957</v>
      </c>
      <c r="F290" t="s">
        <v>233</v>
      </c>
      <c r="G290" s="27">
        <v>32888</v>
      </c>
      <c r="H290">
        <v>26</v>
      </c>
      <c r="I290" t="s">
        <v>244</v>
      </c>
      <c r="J290" t="s">
        <v>250</v>
      </c>
      <c r="K290">
        <v>0</v>
      </c>
      <c r="L290">
        <v>9</v>
      </c>
      <c r="M290">
        <v>0</v>
      </c>
      <c r="N290">
        <v>0</v>
      </c>
      <c r="O290">
        <v>9</v>
      </c>
      <c r="P290">
        <v>0</v>
      </c>
      <c r="Q290" s="28">
        <v>41957.061111111114</v>
      </c>
      <c r="R290" s="28">
        <v>42036.356944444444</v>
      </c>
      <c r="S290" t="s">
        <v>1536</v>
      </c>
      <c r="T290" s="27">
        <v>41956</v>
      </c>
      <c r="V290">
        <v>1</v>
      </c>
      <c r="W290" t="s">
        <v>32</v>
      </c>
      <c r="X290" t="s">
        <v>898</v>
      </c>
      <c r="Y290">
        <v>1</v>
      </c>
      <c r="AA290" t="s">
        <v>1537</v>
      </c>
      <c r="AB290" t="s">
        <v>32</v>
      </c>
      <c r="AC290">
        <v>0</v>
      </c>
      <c r="AD290" s="27">
        <v>42130</v>
      </c>
      <c r="AE290" t="s">
        <v>402</v>
      </c>
      <c r="AF290" s="27">
        <v>42130</v>
      </c>
      <c r="AG290" s="27">
        <v>42236</v>
      </c>
      <c r="AH290">
        <v>0</v>
      </c>
      <c r="AN290" t="s">
        <v>238</v>
      </c>
      <c r="AO290">
        <v>8</v>
      </c>
      <c r="AP290" t="s">
        <v>269</v>
      </c>
      <c r="AQ290" s="27">
        <v>41957</v>
      </c>
      <c r="AR290" t="s">
        <v>240</v>
      </c>
      <c r="AS290">
        <v>9</v>
      </c>
      <c r="AT290" t="s">
        <v>269</v>
      </c>
      <c r="AU290" s="27">
        <v>41957</v>
      </c>
    </row>
    <row r="291" spans="1:47" x14ac:dyDescent="0.2">
      <c r="A291">
        <v>290</v>
      </c>
      <c r="B291" t="s">
        <v>1538</v>
      </c>
      <c r="C291" t="s">
        <v>1539</v>
      </c>
      <c r="D291" t="s">
        <v>1540</v>
      </c>
      <c r="E291" s="27">
        <v>41762</v>
      </c>
      <c r="F291" t="s">
        <v>233</v>
      </c>
      <c r="G291" s="27">
        <v>33028</v>
      </c>
      <c r="H291">
        <v>25</v>
      </c>
      <c r="I291" t="s">
        <v>244</v>
      </c>
      <c r="J291" t="s">
        <v>250</v>
      </c>
      <c r="K291">
        <v>0</v>
      </c>
      <c r="L291">
        <v>8</v>
      </c>
      <c r="M291">
        <v>0</v>
      </c>
      <c r="N291">
        <v>0</v>
      </c>
      <c r="O291">
        <v>3</v>
      </c>
      <c r="P291">
        <v>-1</v>
      </c>
      <c r="Q291" s="28">
        <v>41761.387499999997</v>
      </c>
      <c r="R291" s="28">
        <v>41762.418055555558</v>
      </c>
      <c r="S291" t="s">
        <v>1541</v>
      </c>
      <c r="U291" s="27">
        <v>41762</v>
      </c>
      <c r="V291">
        <v>0</v>
      </c>
      <c r="W291" t="s">
        <v>32</v>
      </c>
      <c r="X291" t="s">
        <v>274</v>
      </c>
      <c r="Y291">
        <v>0</v>
      </c>
      <c r="AB291" t="s">
        <v>237</v>
      </c>
      <c r="AH291">
        <v>0</v>
      </c>
      <c r="AN291" t="s">
        <v>238</v>
      </c>
      <c r="AO291">
        <v>8</v>
      </c>
      <c r="AP291" t="s">
        <v>269</v>
      </c>
      <c r="AQ291" s="27">
        <v>41762</v>
      </c>
      <c r="AR291" t="s">
        <v>240</v>
      </c>
      <c r="AS291">
        <v>8</v>
      </c>
      <c r="AT291" t="s">
        <v>269</v>
      </c>
      <c r="AU291" s="27">
        <v>41762</v>
      </c>
    </row>
    <row r="292" spans="1:47" x14ac:dyDescent="0.2">
      <c r="A292">
        <v>291</v>
      </c>
      <c r="B292" t="s">
        <v>1542</v>
      </c>
      <c r="C292" t="s">
        <v>1543</v>
      </c>
      <c r="D292" t="s">
        <v>1544</v>
      </c>
      <c r="E292" s="27">
        <v>41306</v>
      </c>
      <c r="F292" t="s">
        <v>233</v>
      </c>
      <c r="G292" s="27">
        <v>25920</v>
      </c>
      <c r="H292">
        <v>45</v>
      </c>
      <c r="I292" t="s">
        <v>234</v>
      </c>
      <c r="J292" t="s">
        <v>245</v>
      </c>
      <c r="K292">
        <v>0</v>
      </c>
      <c r="L292">
        <v>3</v>
      </c>
      <c r="M292">
        <v>0</v>
      </c>
      <c r="N292">
        <v>0</v>
      </c>
      <c r="O292">
        <v>2</v>
      </c>
      <c r="P292">
        <v>-1</v>
      </c>
      <c r="Q292" s="28">
        <v>41305.174305555556</v>
      </c>
      <c r="R292" s="28">
        <v>41664.143750000003</v>
      </c>
      <c r="S292" t="s">
        <v>1545</v>
      </c>
      <c r="T292" s="27">
        <v>41305</v>
      </c>
      <c r="V292">
        <v>1</v>
      </c>
      <c r="W292" t="s">
        <v>32</v>
      </c>
      <c r="X292" t="s">
        <v>1546</v>
      </c>
      <c r="Y292">
        <v>0</v>
      </c>
      <c r="AB292" t="s">
        <v>237</v>
      </c>
      <c r="AH292">
        <v>0</v>
      </c>
      <c r="AN292" t="s">
        <v>238</v>
      </c>
      <c r="AO292">
        <v>4</v>
      </c>
      <c r="AP292" t="s">
        <v>239</v>
      </c>
      <c r="AQ292" s="27">
        <v>41306</v>
      </c>
      <c r="AR292" t="s">
        <v>240</v>
      </c>
      <c r="AS292">
        <v>3</v>
      </c>
      <c r="AT292" t="s">
        <v>239</v>
      </c>
      <c r="AU292" s="27">
        <v>41306</v>
      </c>
    </row>
    <row r="293" spans="1:47" x14ac:dyDescent="0.2">
      <c r="A293">
        <v>292</v>
      </c>
      <c r="B293" t="s">
        <v>1547</v>
      </c>
      <c r="C293" t="s">
        <v>1548</v>
      </c>
      <c r="D293" t="s">
        <v>775</v>
      </c>
      <c r="E293" s="27">
        <v>41790</v>
      </c>
      <c r="F293" t="s">
        <v>294</v>
      </c>
      <c r="G293" s="27">
        <v>21625</v>
      </c>
      <c r="H293">
        <v>57</v>
      </c>
      <c r="I293" t="s">
        <v>234</v>
      </c>
      <c r="J293" t="s">
        <v>245</v>
      </c>
      <c r="K293">
        <v>0</v>
      </c>
      <c r="L293">
        <v>9</v>
      </c>
      <c r="M293">
        <v>0</v>
      </c>
      <c r="N293">
        <v>0</v>
      </c>
      <c r="O293">
        <v>7</v>
      </c>
      <c r="P293">
        <v>0</v>
      </c>
      <c r="Q293" s="28">
        <v>41790.109027777777</v>
      </c>
      <c r="R293" s="28">
        <v>41791.380555555559</v>
      </c>
      <c r="S293" t="s">
        <v>1549</v>
      </c>
      <c r="T293" s="27">
        <v>41790</v>
      </c>
      <c r="V293">
        <v>0</v>
      </c>
      <c r="W293" t="s">
        <v>32</v>
      </c>
      <c r="X293" t="s">
        <v>261</v>
      </c>
      <c r="Y293">
        <v>0</v>
      </c>
      <c r="AB293" t="s">
        <v>237</v>
      </c>
      <c r="AH293">
        <v>0</v>
      </c>
      <c r="AN293" t="s">
        <v>238</v>
      </c>
      <c r="AO293">
        <v>1</v>
      </c>
      <c r="AP293" t="s">
        <v>239</v>
      </c>
      <c r="AQ293" s="27">
        <v>41790</v>
      </c>
      <c r="AR293" t="s">
        <v>240</v>
      </c>
      <c r="AS293">
        <v>9</v>
      </c>
      <c r="AT293" t="s">
        <v>269</v>
      </c>
      <c r="AU293" s="27">
        <v>41790</v>
      </c>
    </row>
    <row r="294" spans="1:47" x14ac:dyDescent="0.2">
      <c r="A294">
        <v>293</v>
      </c>
      <c r="B294" t="s">
        <v>1550</v>
      </c>
      <c r="C294" t="s">
        <v>1551</v>
      </c>
      <c r="D294" t="s">
        <v>1552</v>
      </c>
      <c r="E294" s="27">
        <v>41755</v>
      </c>
      <c r="F294" t="s">
        <v>233</v>
      </c>
      <c r="G294" s="27">
        <v>33956</v>
      </c>
      <c r="H294">
        <v>23</v>
      </c>
      <c r="I294" t="s">
        <v>259</v>
      </c>
      <c r="J294" t="s">
        <v>250</v>
      </c>
      <c r="K294">
        <v>0</v>
      </c>
      <c r="L294">
        <v>3</v>
      </c>
      <c r="M294">
        <v>0</v>
      </c>
      <c r="N294">
        <v>0</v>
      </c>
      <c r="O294">
        <v>0</v>
      </c>
      <c r="P294">
        <v>-1</v>
      </c>
      <c r="Q294" s="28">
        <v>41754.436805555553</v>
      </c>
      <c r="R294" s="28">
        <v>41755.414583333331</v>
      </c>
      <c r="S294" t="s">
        <v>1553</v>
      </c>
      <c r="T294" s="27">
        <v>41754</v>
      </c>
      <c r="V294">
        <v>1</v>
      </c>
      <c r="W294" t="s">
        <v>32</v>
      </c>
      <c r="X294" t="s">
        <v>268</v>
      </c>
      <c r="Y294">
        <v>1</v>
      </c>
      <c r="AA294" t="s">
        <v>1554</v>
      </c>
      <c r="AB294" t="s">
        <v>32</v>
      </c>
      <c r="AC294">
        <v>0</v>
      </c>
      <c r="AD294" s="27">
        <v>42075</v>
      </c>
      <c r="AE294" t="s">
        <v>1555</v>
      </c>
      <c r="AF294" s="27">
        <v>42075</v>
      </c>
      <c r="AG294" s="27">
        <v>42268</v>
      </c>
      <c r="AH294">
        <v>1</v>
      </c>
      <c r="AJ294" t="s">
        <v>1554</v>
      </c>
      <c r="AK294" t="s">
        <v>312</v>
      </c>
      <c r="AL294" s="27">
        <v>42075</v>
      </c>
      <c r="AM294" t="s">
        <v>1555</v>
      </c>
      <c r="AN294" t="s">
        <v>238</v>
      </c>
      <c r="AO294">
        <v>4</v>
      </c>
      <c r="AP294" t="s">
        <v>239</v>
      </c>
      <c r="AQ294" s="27">
        <v>41755</v>
      </c>
      <c r="AR294" t="s">
        <v>240</v>
      </c>
      <c r="AS294">
        <v>3</v>
      </c>
      <c r="AT294" t="s">
        <v>239</v>
      </c>
      <c r="AU294" s="27">
        <v>41755</v>
      </c>
    </row>
    <row r="295" spans="1:47" x14ac:dyDescent="0.2">
      <c r="A295">
        <v>294</v>
      </c>
      <c r="B295" t="s">
        <v>1556</v>
      </c>
      <c r="C295" t="s">
        <v>1557</v>
      </c>
      <c r="D295" t="s">
        <v>1558</v>
      </c>
      <c r="E295" s="27">
        <v>41670</v>
      </c>
      <c r="F295" t="s">
        <v>233</v>
      </c>
      <c r="G295" s="27">
        <v>30015</v>
      </c>
      <c r="H295">
        <v>34</v>
      </c>
      <c r="I295" t="s">
        <v>244</v>
      </c>
      <c r="J295" t="s">
        <v>250</v>
      </c>
      <c r="K295">
        <v>0</v>
      </c>
      <c r="L295">
        <v>2</v>
      </c>
      <c r="M295">
        <v>0</v>
      </c>
      <c r="N295">
        <v>0</v>
      </c>
      <c r="O295">
        <v>2</v>
      </c>
      <c r="P295">
        <v>0</v>
      </c>
      <c r="Q295" s="28">
        <v>41670.524305555555</v>
      </c>
      <c r="R295" s="28">
        <v>41696.243055555555</v>
      </c>
      <c r="S295" t="s">
        <v>1559</v>
      </c>
      <c r="T295" s="27">
        <v>41669</v>
      </c>
      <c r="V295">
        <v>1</v>
      </c>
      <c r="W295" t="s">
        <v>36</v>
      </c>
      <c r="X295" t="s">
        <v>279</v>
      </c>
      <c r="Y295">
        <v>1</v>
      </c>
      <c r="AA295" t="s">
        <v>1560</v>
      </c>
      <c r="AB295" t="s">
        <v>32</v>
      </c>
      <c r="AC295">
        <v>0</v>
      </c>
      <c r="AD295" s="27">
        <v>42428</v>
      </c>
      <c r="AF295" s="27">
        <v>42428</v>
      </c>
      <c r="AG295" s="27">
        <v>42451</v>
      </c>
      <c r="AH295">
        <v>0</v>
      </c>
      <c r="AN295" t="s">
        <v>238</v>
      </c>
      <c r="AO295">
        <v>1</v>
      </c>
      <c r="AP295" t="s">
        <v>239</v>
      </c>
      <c r="AQ295" s="27">
        <v>41670</v>
      </c>
      <c r="AR295" t="s">
        <v>240</v>
      </c>
      <c r="AS295">
        <v>2</v>
      </c>
      <c r="AT295" t="s">
        <v>239</v>
      </c>
      <c r="AU295" s="27">
        <v>41670</v>
      </c>
    </row>
    <row r="296" spans="1:47" x14ac:dyDescent="0.2">
      <c r="A296">
        <v>295</v>
      </c>
      <c r="B296" t="s">
        <v>1561</v>
      </c>
      <c r="C296" t="s">
        <v>1562</v>
      </c>
      <c r="D296" t="s">
        <v>266</v>
      </c>
      <c r="E296" s="27">
        <v>41651</v>
      </c>
      <c r="F296" t="s">
        <v>233</v>
      </c>
      <c r="G296" s="27">
        <v>28507</v>
      </c>
      <c r="H296">
        <v>38</v>
      </c>
      <c r="I296" t="s">
        <v>244</v>
      </c>
      <c r="J296" t="s">
        <v>250</v>
      </c>
      <c r="K296">
        <v>0</v>
      </c>
      <c r="L296">
        <v>10</v>
      </c>
      <c r="M296">
        <v>0</v>
      </c>
      <c r="N296">
        <v>0</v>
      </c>
      <c r="O296">
        <v>14</v>
      </c>
      <c r="P296">
        <v>0</v>
      </c>
      <c r="Q296" s="28">
        <v>41651.509722222225</v>
      </c>
      <c r="R296" s="28">
        <v>41768.383333333331</v>
      </c>
      <c r="S296" t="s">
        <v>1563</v>
      </c>
      <c r="T296" s="27">
        <v>41650</v>
      </c>
      <c r="V296">
        <v>1</v>
      </c>
      <c r="W296" t="s">
        <v>32</v>
      </c>
      <c r="X296" t="s">
        <v>608</v>
      </c>
      <c r="Y296">
        <v>0</v>
      </c>
      <c r="AB296" t="s">
        <v>237</v>
      </c>
      <c r="AH296">
        <v>0</v>
      </c>
      <c r="AN296" t="s">
        <v>238</v>
      </c>
      <c r="AO296">
        <v>8</v>
      </c>
      <c r="AP296" t="s">
        <v>269</v>
      </c>
      <c r="AQ296" s="27">
        <v>41651</v>
      </c>
      <c r="AR296" t="s">
        <v>240</v>
      </c>
      <c r="AS296">
        <v>10</v>
      </c>
      <c r="AT296" t="s">
        <v>269</v>
      </c>
      <c r="AU296" s="27">
        <v>41651</v>
      </c>
    </row>
    <row r="297" spans="1:47" x14ac:dyDescent="0.2">
      <c r="A297">
        <v>296</v>
      </c>
      <c r="B297" t="s">
        <v>1564</v>
      </c>
      <c r="C297" t="s">
        <v>1565</v>
      </c>
      <c r="D297" t="s">
        <v>1566</v>
      </c>
      <c r="E297" s="27">
        <v>41677</v>
      </c>
      <c r="F297" t="s">
        <v>294</v>
      </c>
      <c r="G297" s="27">
        <v>29032</v>
      </c>
      <c r="H297">
        <v>36</v>
      </c>
      <c r="I297" t="s">
        <v>244</v>
      </c>
      <c r="J297" t="s">
        <v>250</v>
      </c>
      <c r="K297">
        <v>0</v>
      </c>
      <c r="L297">
        <v>3</v>
      </c>
      <c r="M297">
        <v>0</v>
      </c>
      <c r="N297">
        <v>0</v>
      </c>
      <c r="O297">
        <v>0</v>
      </c>
      <c r="W297" t="s">
        <v>237</v>
      </c>
      <c r="Y297">
        <v>-1</v>
      </c>
      <c r="AB297" t="s">
        <v>237</v>
      </c>
      <c r="AH297">
        <v>0</v>
      </c>
      <c r="AN297" t="s">
        <v>238</v>
      </c>
      <c r="AO297">
        <v>4</v>
      </c>
      <c r="AP297" t="s">
        <v>239</v>
      </c>
      <c r="AQ297" s="27">
        <v>41677</v>
      </c>
      <c r="AR297" t="s">
        <v>240</v>
      </c>
      <c r="AS297">
        <v>3</v>
      </c>
      <c r="AT297" t="s">
        <v>239</v>
      </c>
      <c r="AU297" s="27">
        <v>41677</v>
      </c>
    </row>
    <row r="298" spans="1:47" x14ac:dyDescent="0.2">
      <c r="A298">
        <v>297</v>
      </c>
      <c r="B298" t="s">
        <v>1567</v>
      </c>
      <c r="C298" t="s">
        <v>1568</v>
      </c>
      <c r="D298" t="s">
        <v>1569</v>
      </c>
      <c r="E298" s="27">
        <v>41507</v>
      </c>
      <c r="F298" t="s">
        <v>294</v>
      </c>
      <c r="G298" s="27">
        <v>33714</v>
      </c>
      <c r="H298">
        <v>23</v>
      </c>
      <c r="I298" t="s">
        <v>259</v>
      </c>
      <c r="J298" t="s">
        <v>250</v>
      </c>
      <c r="K298">
        <v>0</v>
      </c>
      <c r="L298">
        <v>4</v>
      </c>
      <c r="M298">
        <v>0</v>
      </c>
      <c r="N298">
        <v>0</v>
      </c>
      <c r="O298">
        <v>1</v>
      </c>
      <c r="P298">
        <v>-1</v>
      </c>
      <c r="Q298" s="28">
        <v>41506.497916666667</v>
      </c>
      <c r="R298" s="28">
        <v>41507.326388888891</v>
      </c>
      <c r="S298" t="s">
        <v>1570</v>
      </c>
      <c r="T298" s="27">
        <v>41506</v>
      </c>
      <c r="V298">
        <v>1</v>
      </c>
      <c r="W298" t="s">
        <v>36</v>
      </c>
      <c r="X298" t="s">
        <v>279</v>
      </c>
      <c r="Y298">
        <v>0</v>
      </c>
      <c r="AB298" t="s">
        <v>237</v>
      </c>
      <c r="AH298">
        <v>0</v>
      </c>
      <c r="AN298" t="s">
        <v>238</v>
      </c>
      <c r="AO298">
        <v>4</v>
      </c>
      <c r="AP298" t="s">
        <v>239</v>
      </c>
      <c r="AQ298" s="27">
        <v>41507</v>
      </c>
      <c r="AR298" t="s">
        <v>240</v>
      </c>
      <c r="AS298">
        <v>4</v>
      </c>
      <c r="AT298" t="s">
        <v>239</v>
      </c>
      <c r="AU298" s="27">
        <v>41507</v>
      </c>
    </row>
    <row r="299" spans="1:47" x14ac:dyDescent="0.2">
      <c r="A299">
        <v>298</v>
      </c>
      <c r="B299" t="s">
        <v>1571</v>
      </c>
      <c r="C299" t="s">
        <v>1572</v>
      </c>
      <c r="D299" t="s">
        <v>826</v>
      </c>
      <c r="E299" s="27">
        <v>41667</v>
      </c>
      <c r="F299" t="s">
        <v>233</v>
      </c>
      <c r="G299" s="27">
        <v>29142</v>
      </c>
      <c r="H299">
        <v>36</v>
      </c>
      <c r="I299" t="s">
        <v>244</v>
      </c>
      <c r="J299" t="s">
        <v>22</v>
      </c>
      <c r="K299">
        <v>0</v>
      </c>
      <c r="L299">
        <v>3</v>
      </c>
      <c r="M299">
        <v>0</v>
      </c>
      <c r="N299">
        <v>0</v>
      </c>
      <c r="O299">
        <v>2</v>
      </c>
      <c r="P299">
        <v>-1</v>
      </c>
      <c r="Q299" s="28">
        <v>41666.432638888888</v>
      </c>
      <c r="R299" s="28">
        <v>41669.419444444444</v>
      </c>
      <c r="S299" t="s">
        <v>1573</v>
      </c>
      <c r="T299" s="27">
        <v>41666</v>
      </c>
      <c r="V299">
        <v>1</v>
      </c>
      <c r="W299" t="s">
        <v>36</v>
      </c>
      <c r="X299" t="s">
        <v>279</v>
      </c>
      <c r="Y299">
        <v>1</v>
      </c>
      <c r="AA299" t="s">
        <v>1574</v>
      </c>
      <c r="AB299" t="s">
        <v>32</v>
      </c>
      <c r="AC299">
        <v>0</v>
      </c>
      <c r="AD299" s="27">
        <v>42265</v>
      </c>
      <c r="AE299" t="s">
        <v>286</v>
      </c>
      <c r="AF299" s="27">
        <v>42265</v>
      </c>
      <c r="AG299" s="27">
        <v>42342</v>
      </c>
      <c r="AH299">
        <v>0</v>
      </c>
      <c r="AN299" t="s">
        <v>238</v>
      </c>
      <c r="AO299">
        <v>1</v>
      </c>
      <c r="AP299" t="s">
        <v>239</v>
      </c>
      <c r="AQ299" s="27">
        <v>41667</v>
      </c>
      <c r="AR299" t="s">
        <v>240</v>
      </c>
      <c r="AS299">
        <v>3</v>
      </c>
      <c r="AT299" t="s">
        <v>239</v>
      </c>
      <c r="AU299" s="27">
        <v>41667</v>
      </c>
    </row>
    <row r="300" spans="1:47" x14ac:dyDescent="0.2">
      <c r="A300">
        <v>299</v>
      </c>
      <c r="B300" t="s">
        <v>1575</v>
      </c>
      <c r="C300" t="s">
        <v>1481</v>
      </c>
      <c r="D300" t="s">
        <v>1576</v>
      </c>
      <c r="E300" s="27">
        <v>41533</v>
      </c>
      <c r="F300" t="s">
        <v>233</v>
      </c>
      <c r="G300" s="27">
        <v>23890</v>
      </c>
      <c r="H300">
        <v>50</v>
      </c>
      <c r="I300" t="s">
        <v>234</v>
      </c>
      <c r="J300" t="s">
        <v>245</v>
      </c>
      <c r="K300">
        <v>0</v>
      </c>
      <c r="L300">
        <v>1</v>
      </c>
      <c r="M300">
        <v>0</v>
      </c>
      <c r="N300">
        <v>0</v>
      </c>
      <c r="O300">
        <v>1</v>
      </c>
      <c r="P300">
        <v>-4</v>
      </c>
      <c r="Q300" s="28">
        <v>41529.397222222222</v>
      </c>
      <c r="R300" s="28">
        <v>41531.129166666666</v>
      </c>
      <c r="S300" t="s">
        <v>1577</v>
      </c>
      <c r="T300" s="27">
        <v>41529</v>
      </c>
      <c r="V300">
        <v>4</v>
      </c>
      <c r="W300" t="s">
        <v>32</v>
      </c>
      <c r="X300" t="s">
        <v>1578</v>
      </c>
      <c r="Y300">
        <v>0</v>
      </c>
      <c r="AB300" t="s">
        <v>237</v>
      </c>
      <c r="AH300">
        <v>0</v>
      </c>
      <c r="AN300" t="s">
        <v>238</v>
      </c>
      <c r="AO300">
        <v>1</v>
      </c>
      <c r="AP300" t="s">
        <v>239</v>
      </c>
      <c r="AQ300" s="27">
        <v>41533</v>
      </c>
      <c r="AR300" t="s">
        <v>240</v>
      </c>
      <c r="AS300">
        <v>1</v>
      </c>
      <c r="AT300" t="s">
        <v>239</v>
      </c>
      <c r="AU300" s="27">
        <v>41533</v>
      </c>
    </row>
    <row r="301" spans="1:47" x14ac:dyDescent="0.2">
      <c r="A301">
        <v>300</v>
      </c>
      <c r="B301" t="s">
        <v>1579</v>
      </c>
      <c r="C301" t="s">
        <v>1188</v>
      </c>
      <c r="D301" t="s">
        <v>1580</v>
      </c>
      <c r="E301" s="27">
        <v>41586</v>
      </c>
      <c r="F301" t="s">
        <v>294</v>
      </c>
      <c r="G301" s="27">
        <v>28733</v>
      </c>
      <c r="H301">
        <v>37</v>
      </c>
      <c r="I301" t="s">
        <v>244</v>
      </c>
      <c r="J301" t="s">
        <v>245</v>
      </c>
      <c r="K301">
        <v>0</v>
      </c>
      <c r="L301">
        <v>3</v>
      </c>
      <c r="M301">
        <v>0</v>
      </c>
      <c r="N301">
        <v>0</v>
      </c>
      <c r="O301">
        <v>0</v>
      </c>
      <c r="P301">
        <v>-1</v>
      </c>
      <c r="Q301" s="28">
        <v>41585.120138888888</v>
      </c>
      <c r="R301" s="28">
        <v>41585.375</v>
      </c>
      <c r="S301" t="s">
        <v>1581</v>
      </c>
      <c r="T301" s="27">
        <v>41585</v>
      </c>
      <c r="V301">
        <v>1</v>
      </c>
      <c r="W301" t="s">
        <v>36</v>
      </c>
      <c r="X301" t="s">
        <v>1582</v>
      </c>
      <c r="Y301">
        <v>0</v>
      </c>
      <c r="AB301" t="s">
        <v>237</v>
      </c>
      <c r="AH301">
        <v>0</v>
      </c>
      <c r="AN301" t="s">
        <v>238</v>
      </c>
      <c r="AO301">
        <v>1</v>
      </c>
      <c r="AP301" t="s">
        <v>239</v>
      </c>
      <c r="AQ301" s="27">
        <v>41586</v>
      </c>
      <c r="AR301" t="s">
        <v>240</v>
      </c>
      <c r="AS301">
        <v>3</v>
      </c>
      <c r="AT301" t="s">
        <v>239</v>
      </c>
      <c r="AU301" s="27">
        <v>41586</v>
      </c>
    </row>
    <row r="302" spans="1:47" x14ac:dyDescent="0.2">
      <c r="A302">
        <v>301</v>
      </c>
      <c r="B302" t="s">
        <v>1583</v>
      </c>
      <c r="C302" t="s">
        <v>1584</v>
      </c>
      <c r="D302" t="s">
        <v>1585</v>
      </c>
      <c r="E302" s="27">
        <v>41280</v>
      </c>
      <c r="F302" t="s">
        <v>233</v>
      </c>
      <c r="G302" s="27">
        <v>26314</v>
      </c>
      <c r="H302">
        <v>44</v>
      </c>
      <c r="I302" t="s">
        <v>244</v>
      </c>
      <c r="J302" t="s">
        <v>245</v>
      </c>
      <c r="K302">
        <v>0</v>
      </c>
      <c r="L302">
        <v>4</v>
      </c>
      <c r="M302">
        <v>0</v>
      </c>
      <c r="N302">
        <v>0</v>
      </c>
      <c r="O302">
        <v>4</v>
      </c>
      <c r="P302">
        <v>0</v>
      </c>
      <c r="Q302" s="28">
        <v>41280.20208333333</v>
      </c>
      <c r="R302" s="28">
        <v>41281.445138888892</v>
      </c>
      <c r="S302" t="s">
        <v>1586</v>
      </c>
      <c r="T302" s="27">
        <v>41280</v>
      </c>
      <c r="V302">
        <v>0</v>
      </c>
      <c r="W302" t="s">
        <v>36</v>
      </c>
      <c r="X302" t="s">
        <v>279</v>
      </c>
      <c r="Y302">
        <v>0</v>
      </c>
      <c r="AB302" t="s">
        <v>237</v>
      </c>
      <c r="AH302">
        <v>0</v>
      </c>
      <c r="AN302" t="s">
        <v>238</v>
      </c>
      <c r="AO302">
        <v>4</v>
      </c>
      <c r="AP302" t="s">
        <v>239</v>
      </c>
      <c r="AQ302" s="27">
        <v>41280</v>
      </c>
      <c r="AR302" t="s">
        <v>240</v>
      </c>
      <c r="AS302">
        <v>4</v>
      </c>
      <c r="AT302" t="s">
        <v>239</v>
      </c>
      <c r="AU302" s="27">
        <v>41280</v>
      </c>
    </row>
    <row r="303" spans="1:47" x14ac:dyDescent="0.2">
      <c r="A303">
        <v>302</v>
      </c>
      <c r="B303" t="s">
        <v>1587</v>
      </c>
      <c r="C303" t="s">
        <v>1588</v>
      </c>
      <c r="D303" t="s">
        <v>357</v>
      </c>
      <c r="E303" s="27">
        <v>41833</v>
      </c>
      <c r="F303" t="s">
        <v>294</v>
      </c>
      <c r="G303" s="27">
        <v>29606</v>
      </c>
      <c r="H303">
        <v>35</v>
      </c>
      <c r="I303" t="s">
        <v>244</v>
      </c>
      <c r="J303" t="s">
        <v>250</v>
      </c>
      <c r="K303">
        <v>0</v>
      </c>
      <c r="L303">
        <v>9</v>
      </c>
      <c r="M303">
        <v>1</v>
      </c>
      <c r="N303">
        <v>0</v>
      </c>
      <c r="O303">
        <v>23</v>
      </c>
      <c r="P303">
        <v>-1</v>
      </c>
      <c r="Q303" s="28">
        <v>41832.126388888886</v>
      </c>
      <c r="R303" s="28">
        <v>41834.22152777778</v>
      </c>
      <c r="S303" t="s">
        <v>1589</v>
      </c>
      <c r="T303" s="27">
        <v>41832</v>
      </c>
      <c r="V303">
        <v>1</v>
      </c>
      <c r="W303" t="s">
        <v>32</v>
      </c>
      <c r="X303" t="s">
        <v>494</v>
      </c>
      <c r="Y303">
        <v>1</v>
      </c>
      <c r="AA303" t="s">
        <v>1590</v>
      </c>
      <c r="AB303" t="s">
        <v>32</v>
      </c>
      <c r="AD303" s="27">
        <v>42151</v>
      </c>
      <c r="AE303" t="s">
        <v>494</v>
      </c>
      <c r="AH303">
        <v>0</v>
      </c>
      <c r="AN303" t="s">
        <v>238</v>
      </c>
      <c r="AO303">
        <v>9</v>
      </c>
      <c r="AP303" t="s">
        <v>269</v>
      </c>
      <c r="AQ303" s="27">
        <v>41833</v>
      </c>
      <c r="AR303" t="s">
        <v>240</v>
      </c>
      <c r="AS303">
        <v>9</v>
      </c>
      <c r="AT303" t="s">
        <v>269</v>
      </c>
      <c r="AU303" s="27">
        <v>41833</v>
      </c>
    </row>
    <row r="304" spans="1:47" x14ac:dyDescent="0.2">
      <c r="A304">
        <v>303</v>
      </c>
      <c r="B304" t="s">
        <v>1591</v>
      </c>
      <c r="C304" t="s">
        <v>1592</v>
      </c>
      <c r="D304" t="s">
        <v>1593</v>
      </c>
      <c r="E304" s="27">
        <v>41933</v>
      </c>
      <c r="F304" t="s">
        <v>233</v>
      </c>
      <c r="G304" s="27">
        <v>30927</v>
      </c>
      <c r="H304">
        <v>31</v>
      </c>
      <c r="I304" t="s">
        <v>244</v>
      </c>
      <c r="J304" t="s">
        <v>245</v>
      </c>
      <c r="K304">
        <v>0</v>
      </c>
      <c r="L304">
        <v>1</v>
      </c>
      <c r="M304">
        <v>0</v>
      </c>
      <c r="N304">
        <v>0</v>
      </c>
      <c r="O304">
        <v>1</v>
      </c>
      <c r="P304">
        <v>-36</v>
      </c>
      <c r="Q304" s="28">
        <v>41897.09097222222</v>
      </c>
      <c r="R304" s="28">
        <v>41933.445138888892</v>
      </c>
      <c r="S304" t="s">
        <v>1594</v>
      </c>
      <c r="U304" s="27">
        <v>41897</v>
      </c>
      <c r="V304">
        <v>36</v>
      </c>
      <c r="W304" t="s">
        <v>32</v>
      </c>
      <c r="X304" t="s">
        <v>274</v>
      </c>
      <c r="Y304">
        <v>0</v>
      </c>
      <c r="AB304" t="s">
        <v>237</v>
      </c>
      <c r="AH304">
        <v>0</v>
      </c>
      <c r="AN304" t="s">
        <v>238</v>
      </c>
      <c r="AO304">
        <v>1</v>
      </c>
      <c r="AP304" t="s">
        <v>239</v>
      </c>
      <c r="AQ304" s="27">
        <v>41933</v>
      </c>
      <c r="AR304" t="s">
        <v>240</v>
      </c>
      <c r="AS304">
        <v>1</v>
      </c>
      <c r="AT304" t="s">
        <v>239</v>
      </c>
      <c r="AU304" s="27">
        <v>41933</v>
      </c>
    </row>
    <row r="305" spans="1:47" x14ac:dyDescent="0.2">
      <c r="A305">
        <v>304</v>
      </c>
      <c r="B305" t="s">
        <v>1595</v>
      </c>
      <c r="C305" t="s">
        <v>1596</v>
      </c>
      <c r="D305" t="s">
        <v>1597</v>
      </c>
      <c r="E305" s="27">
        <v>41920</v>
      </c>
      <c r="F305" t="s">
        <v>233</v>
      </c>
      <c r="G305" s="27">
        <v>33517</v>
      </c>
      <c r="H305">
        <v>24</v>
      </c>
      <c r="I305" t="s">
        <v>259</v>
      </c>
      <c r="J305" t="s">
        <v>22</v>
      </c>
      <c r="K305">
        <v>0</v>
      </c>
      <c r="L305">
        <v>5</v>
      </c>
      <c r="M305">
        <v>0</v>
      </c>
      <c r="N305">
        <v>0</v>
      </c>
      <c r="O305">
        <v>5</v>
      </c>
      <c r="P305">
        <v>-1</v>
      </c>
      <c r="Q305" s="28">
        <v>41919.500694444447</v>
      </c>
      <c r="R305" s="28">
        <v>41920.351388888892</v>
      </c>
      <c r="S305" t="s">
        <v>1598</v>
      </c>
      <c r="U305" s="27">
        <v>41919</v>
      </c>
      <c r="V305">
        <v>1</v>
      </c>
      <c r="W305" t="s">
        <v>32</v>
      </c>
      <c r="X305" t="s">
        <v>274</v>
      </c>
      <c r="Y305">
        <v>1</v>
      </c>
      <c r="AA305" t="s">
        <v>1599</v>
      </c>
      <c r="AB305" t="s">
        <v>32</v>
      </c>
      <c r="AD305" s="27">
        <v>41974</v>
      </c>
      <c r="AE305" t="s">
        <v>983</v>
      </c>
      <c r="AH305">
        <v>0</v>
      </c>
      <c r="AN305" t="s">
        <v>238</v>
      </c>
      <c r="AO305">
        <v>4</v>
      </c>
      <c r="AP305" t="s">
        <v>239</v>
      </c>
      <c r="AQ305" s="27">
        <v>41920</v>
      </c>
      <c r="AR305" t="s">
        <v>240</v>
      </c>
      <c r="AS305">
        <v>5</v>
      </c>
      <c r="AT305" t="s">
        <v>246</v>
      </c>
      <c r="AU305" s="27">
        <v>41920</v>
      </c>
    </row>
    <row r="306" spans="1:47" x14ac:dyDescent="0.2">
      <c r="A306">
        <v>305</v>
      </c>
      <c r="B306" t="s">
        <v>1600</v>
      </c>
      <c r="C306" t="s">
        <v>1601</v>
      </c>
      <c r="D306" t="s">
        <v>1602</v>
      </c>
      <c r="E306" s="27">
        <v>41507</v>
      </c>
      <c r="F306" t="s">
        <v>233</v>
      </c>
      <c r="G306" s="27">
        <v>27577</v>
      </c>
      <c r="H306">
        <v>40</v>
      </c>
      <c r="I306" t="s">
        <v>244</v>
      </c>
      <c r="J306" t="s">
        <v>1115</v>
      </c>
      <c r="K306">
        <v>0</v>
      </c>
      <c r="L306">
        <v>1</v>
      </c>
      <c r="M306">
        <v>0</v>
      </c>
      <c r="N306">
        <v>0</v>
      </c>
      <c r="O306">
        <v>3</v>
      </c>
      <c r="P306">
        <v>-108</v>
      </c>
      <c r="Q306" s="28">
        <v>41399.506249999999</v>
      </c>
      <c r="R306" s="28">
        <v>41506.361805555556</v>
      </c>
      <c r="S306" t="s">
        <v>1603</v>
      </c>
      <c r="T306" s="27">
        <v>41398</v>
      </c>
      <c r="V306">
        <v>109</v>
      </c>
      <c r="W306" t="s">
        <v>32</v>
      </c>
      <c r="X306" t="s">
        <v>1555</v>
      </c>
      <c r="Y306">
        <v>0</v>
      </c>
      <c r="AB306" t="s">
        <v>237</v>
      </c>
      <c r="AH306">
        <v>0</v>
      </c>
      <c r="AN306" t="s">
        <v>238</v>
      </c>
      <c r="AO306">
        <v>1</v>
      </c>
      <c r="AP306" t="s">
        <v>239</v>
      </c>
      <c r="AQ306" s="27">
        <v>41507</v>
      </c>
      <c r="AR306" t="s">
        <v>240</v>
      </c>
      <c r="AS306">
        <v>1</v>
      </c>
      <c r="AT306" t="s">
        <v>239</v>
      </c>
      <c r="AU306" s="27">
        <v>41507</v>
      </c>
    </row>
    <row r="307" spans="1:47" x14ac:dyDescent="0.2">
      <c r="A307">
        <v>306</v>
      </c>
      <c r="B307" t="s">
        <v>1604</v>
      </c>
      <c r="C307" t="s">
        <v>242</v>
      </c>
      <c r="D307" t="s">
        <v>1605</v>
      </c>
      <c r="E307" s="27">
        <v>41382</v>
      </c>
      <c r="F307" t="s">
        <v>233</v>
      </c>
      <c r="G307" s="27">
        <v>32975</v>
      </c>
      <c r="H307">
        <v>26</v>
      </c>
      <c r="I307" t="s">
        <v>244</v>
      </c>
      <c r="J307" t="s">
        <v>250</v>
      </c>
      <c r="K307">
        <v>0</v>
      </c>
      <c r="L307">
        <v>10</v>
      </c>
      <c r="M307">
        <v>0</v>
      </c>
      <c r="N307">
        <v>0</v>
      </c>
      <c r="O307">
        <v>2</v>
      </c>
      <c r="P307">
        <v>-1</v>
      </c>
      <c r="Q307" s="28">
        <v>41381.279861111114</v>
      </c>
      <c r="R307" s="28">
        <v>41382.421527777777</v>
      </c>
      <c r="S307" t="s">
        <v>1606</v>
      </c>
      <c r="T307" s="27">
        <v>41381</v>
      </c>
      <c r="V307">
        <v>1</v>
      </c>
      <c r="W307" t="s">
        <v>32</v>
      </c>
      <c r="X307" t="s">
        <v>1607</v>
      </c>
      <c r="Y307">
        <v>1</v>
      </c>
      <c r="AA307" t="s">
        <v>1608</v>
      </c>
      <c r="AB307" t="s">
        <v>32</v>
      </c>
      <c r="AC307">
        <v>1</v>
      </c>
      <c r="AD307" s="27">
        <v>41761</v>
      </c>
      <c r="AE307" t="s">
        <v>337</v>
      </c>
      <c r="AF307" s="27">
        <v>41762</v>
      </c>
      <c r="AG307" s="27">
        <v>41783</v>
      </c>
      <c r="AH307">
        <v>0</v>
      </c>
      <c r="AN307" t="s">
        <v>238</v>
      </c>
      <c r="AO307">
        <v>8</v>
      </c>
      <c r="AP307" t="s">
        <v>269</v>
      </c>
      <c r="AQ307" s="27">
        <v>41382</v>
      </c>
      <c r="AR307" t="s">
        <v>240</v>
      </c>
      <c r="AS307">
        <v>10</v>
      </c>
      <c r="AT307" t="s">
        <v>269</v>
      </c>
      <c r="AU307" s="27">
        <v>41382</v>
      </c>
    </row>
    <row r="308" spans="1:47" x14ac:dyDescent="0.2">
      <c r="A308">
        <v>307</v>
      </c>
      <c r="B308" t="s">
        <v>1609</v>
      </c>
      <c r="C308" t="s">
        <v>1610</v>
      </c>
      <c r="D308" t="s">
        <v>1611</v>
      </c>
      <c r="E308" s="27">
        <v>41945</v>
      </c>
      <c r="F308" t="s">
        <v>233</v>
      </c>
      <c r="G308" s="27">
        <v>28821</v>
      </c>
      <c r="H308">
        <v>37</v>
      </c>
      <c r="I308" t="s">
        <v>244</v>
      </c>
      <c r="J308" t="s">
        <v>22</v>
      </c>
      <c r="K308">
        <v>0</v>
      </c>
      <c r="L308">
        <v>6</v>
      </c>
      <c r="M308">
        <v>0</v>
      </c>
      <c r="N308">
        <v>0</v>
      </c>
      <c r="O308">
        <v>1</v>
      </c>
      <c r="P308">
        <v>-1</v>
      </c>
      <c r="Q308" s="28">
        <v>41944.092361111114</v>
      </c>
      <c r="R308" s="28">
        <v>41946.144444444442</v>
      </c>
      <c r="S308" t="s">
        <v>1612</v>
      </c>
      <c r="T308" s="27">
        <v>41943</v>
      </c>
      <c r="V308">
        <v>2</v>
      </c>
      <c r="W308" t="s">
        <v>32</v>
      </c>
      <c r="X308" t="s">
        <v>1613</v>
      </c>
      <c r="Y308">
        <v>0</v>
      </c>
      <c r="AB308" t="s">
        <v>237</v>
      </c>
      <c r="AH308">
        <v>0</v>
      </c>
      <c r="AN308" t="s">
        <v>238</v>
      </c>
      <c r="AO308">
        <v>2</v>
      </c>
      <c r="AP308" t="s">
        <v>239</v>
      </c>
      <c r="AQ308" s="27">
        <v>41945</v>
      </c>
      <c r="AR308" t="s">
        <v>240</v>
      </c>
      <c r="AS308">
        <v>6</v>
      </c>
      <c r="AT308" t="s">
        <v>246</v>
      </c>
      <c r="AU308" s="27">
        <v>41945</v>
      </c>
    </row>
    <row r="309" spans="1:47" x14ac:dyDescent="0.2">
      <c r="A309">
        <v>308</v>
      </c>
      <c r="B309" t="s">
        <v>1614</v>
      </c>
      <c r="C309" t="s">
        <v>1615</v>
      </c>
      <c r="D309" t="s">
        <v>1321</v>
      </c>
      <c r="E309" s="27">
        <v>41359</v>
      </c>
      <c r="F309" t="s">
        <v>233</v>
      </c>
      <c r="G309" s="27">
        <v>32366</v>
      </c>
      <c r="H309">
        <v>27</v>
      </c>
      <c r="I309" t="s">
        <v>244</v>
      </c>
      <c r="J309" t="s">
        <v>250</v>
      </c>
      <c r="K309">
        <v>0</v>
      </c>
      <c r="L309">
        <v>2</v>
      </c>
      <c r="M309">
        <v>0</v>
      </c>
      <c r="N309">
        <v>0</v>
      </c>
      <c r="O309">
        <v>0</v>
      </c>
      <c r="P309">
        <v>-1</v>
      </c>
      <c r="Q309" s="28">
        <v>41358.517361111109</v>
      </c>
      <c r="R309" s="28">
        <v>41361.248611111114</v>
      </c>
      <c r="S309" t="s">
        <v>1616</v>
      </c>
      <c r="T309" s="27">
        <v>41358</v>
      </c>
      <c r="V309">
        <v>1</v>
      </c>
      <c r="W309" t="s">
        <v>36</v>
      </c>
      <c r="X309" t="s">
        <v>1617</v>
      </c>
      <c r="Y309">
        <v>0</v>
      </c>
      <c r="AB309" t="s">
        <v>237</v>
      </c>
      <c r="AH309">
        <v>0</v>
      </c>
      <c r="AN309" t="s">
        <v>238</v>
      </c>
      <c r="AO309">
        <v>3</v>
      </c>
      <c r="AP309" t="s">
        <v>239</v>
      </c>
      <c r="AQ309" s="27">
        <v>41359</v>
      </c>
      <c r="AR309" t="s">
        <v>240</v>
      </c>
      <c r="AS309">
        <v>2</v>
      </c>
      <c r="AT309" t="s">
        <v>239</v>
      </c>
      <c r="AU309" s="27">
        <v>41359</v>
      </c>
    </row>
    <row r="310" spans="1:47" x14ac:dyDescent="0.2">
      <c r="A310">
        <v>309</v>
      </c>
      <c r="B310" t="s">
        <v>1618</v>
      </c>
      <c r="C310" t="s">
        <v>1619</v>
      </c>
      <c r="D310" t="s">
        <v>1620</v>
      </c>
      <c r="E310" s="27">
        <v>41868</v>
      </c>
      <c r="F310" t="s">
        <v>294</v>
      </c>
      <c r="G310" s="27">
        <v>30849</v>
      </c>
      <c r="H310">
        <v>31</v>
      </c>
      <c r="I310" t="s">
        <v>244</v>
      </c>
      <c r="J310" t="s">
        <v>245</v>
      </c>
      <c r="K310">
        <v>0</v>
      </c>
      <c r="L310">
        <v>3</v>
      </c>
      <c r="M310">
        <v>0</v>
      </c>
      <c r="N310">
        <v>0</v>
      </c>
      <c r="O310">
        <v>1</v>
      </c>
      <c r="P310">
        <v>-1</v>
      </c>
      <c r="Q310" s="28">
        <v>41867.3125</v>
      </c>
      <c r="R310" s="28">
        <v>41868.35833333333</v>
      </c>
      <c r="S310" t="s">
        <v>1621</v>
      </c>
      <c r="T310" s="27">
        <v>41867</v>
      </c>
      <c r="V310">
        <v>1</v>
      </c>
      <c r="W310" t="s">
        <v>36</v>
      </c>
      <c r="X310" t="s">
        <v>279</v>
      </c>
      <c r="Y310">
        <v>0</v>
      </c>
      <c r="AB310" t="s">
        <v>237</v>
      </c>
      <c r="AH310">
        <v>0</v>
      </c>
      <c r="AN310" t="s">
        <v>238</v>
      </c>
      <c r="AO310">
        <v>2</v>
      </c>
      <c r="AP310" t="s">
        <v>239</v>
      </c>
      <c r="AQ310" s="27">
        <v>41868</v>
      </c>
      <c r="AR310" t="s">
        <v>240</v>
      </c>
      <c r="AS310">
        <v>3</v>
      </c>
      <c r="AT310" t="s">
        <v>239</v>
      </c>
      <c r="AU310" s="27">
        <v>41868</v>
      </c>
    </row>
    <row r="311" spans="1:47" x14ac:dyDescent="0.2">
      <c r="A311">
        <v>310</v>
      </c>
      <c r="B311" t="s">
        <v>1622</v>
      </c>
      <c r="C311" t="s">
        <v>1623</v>
      </c>
      <c r="D311" t="s">
        <v>1624</v>
      </c>
      <c r="E311" s="27">
        <v>41576</v>
      </c>
      <c r="F311" t="s">
        <v>294</v>
      </c>
      <c r="G311" s="27">
        <v>32246</v>
      </c>
      <c r="H311">
        <v>28</v>
      </c>
      <c r="I311" t="s">
        <v>244</v>
      </c>
      <c r="J311" t="s">
        <v>250</v>
      </c>
      <c r="K311">
        <v>0</v>
      </c>
      <c r="L311">
        <v>8</v>
      </c>
      <c r="M311">
        <v>0</v>
      </c>
      <c r="N311">
        <v>0</v>
      </c>
      <c r="O311">
        <v>0</v>
      </c>
      <c r="P311">
        <v>0</v>
      </c>
      <c r="Q311" s="28">
        <v>41576.167361111111</v>
      </c>
      <c r="R311" s="28">
        <v>41605.285416666666</v>
      </c>
      <c r="S311" t="s">
        <v>1625</v>
      </c>
      <c r="T311" s="27">
        <v>41575</v>
      </c>
      <c r="V311">
        <v>1</v>
      </c>
      <c r="W311" t="s">
        <v>32</v>
      </c>
      <c r="X311" t="s">
        <v>313</v>
      </c>
      <c r="Y311">
        <v>0</v>
      </c>
      <c r="AB311" t="s">
        <v>237</v>
      </c>
      <c r="AH311">
        <v>0</v>
      </c>
      <c r="AN311" t="s">
        <v>238</v>
      </c>
      <c r="AO311">
        <v>6</v>
      </c>
      <c r="AP311" t="s">
        <v>246</v>
      </c>
      <c r="AQ311" s="27">
        <v>41576</v>
      </c>
      <c r="AR311" t="s">
        <v>240</v>
      </c>
      <c r="AS311">
        <v>8</v>
      </c>
      <c r="AT311" t="s">
        <v>269</v>
      </c>
      <c r="AU311" s="27">
        <v>41576</v>
      </c>
    </row>
    <row r="312" spans="1:47" x14ac:dyDescent="0.2">
      <c r="A312">
        <v>311</v>
      </c>
      <c r="B312" t="s">
        <v>1626</v>
      </c>
      <c r="C312" t="s">
        <v>826</v>
      </c>
      <c r="D312" t="s">
        <v>1627</v>
      </c>
      <c r="E312" s="27">
        <v>41359</v>
      </c>
      <c r="F312" t="s">
        <v>233</v>
      </c>
      <c r="G312" s="27">
        <v>26691</v>
      </c>
      <c r="H312">
        <v>43</v>
      </c>
      <c r="I312" t="s">
        <v>244</v>
      </c>
      <c r="J312" t="s">
        <v>245</v>
      </c>
      <c r="K312">
        <v>0</v>
      </c>
      <c r="L312">
        <v>5</v>
      </c>
      <c r="M312">
        <v>0</v>
      </c>
      <c r="N312">
        <v>0</v>
      </c>
      <c r="O312">
        <v>11</v>
      </c>
      <c r="P312">
        <v>49</v>
      </c>
      <c r="Q312" s="28">
        <v>41408.075694444444</v>
      </c>
      <c r="R312" s="28">
        <v>41529.304861111108</v>
      </c>
      <c r="S312" t="s">
        <v>1628</v>
      </c>
      <c r="U312" s="27">
        <v>41303</v>
      </c>
      <c r="V312">
        <v>56</v>
      </c>
      <c r="W312" t="s">
        <v>32</v>
      </c>
      <c r="X312" t="s">
        <v>274</v>
      </c>
      <c r="Y312">
        <v>1</v>
      </c>
      <c r="AA312" t="s">
        <v>1629</v>
      </c>
      <c r="AB312" t="s">
        <v>36</v>
      </c>
      <c r="AC312">
        <v>1</v>
      </c>
      <c r="AD312" s="27">
        <v>41407</v>
      </c>
      <c r="AE312" t="s">
        <v>279</v>
      </c>
      <c r="AF312" s="27">
        <v>41408</v>
      </c>
      <c r="AG312" s="27">
        <v>41529</v>
      </c>
      <c r="AH312">
        <v>1</v>
      </c>
      <c r="AJ312" t="s">
        <v>1629</v>
      </c>
      <c r="AK312" t="s">
        <v>462</v>
      </c>
      <c r="AL312" s="27">
        <v>41407</v>
      </c>
      <c r="AM312" t="s">
        <v>279</v>
      </c>
      <c r="AN312" t="s">
        <v>238</v>
      </c>
      <c r="AO312">
        <v>3</v>
      </c>
      <c r="AP312" t="s">
        <v>239</v>
      </c>
      <c r="AQ312" s="27">
        <v>41359</v>
      </c>
      <c r="AR312" t="s">
        <v>240</v>
      </c>
      <c r="AS312">
        <v>5</v>
      </c>
      <c r="AT312" t="s">
        <v>246</v>
      </c>
      <c r="AU312" s="27">
        <v>41359</v>
      </c>
    </row>
    <row r="313" spans="1:47" x14ac:dyDescent="0.2">
      <c r="A313">
        <v>312</v>
      </c>
      <c r="B313" t="s">
        <v>1630</v>
      </c>
      <c r="C313" t="s">
        <v>822</v>
      </c>
      <c r="D313" t="s">
        <v>1631</v>
      </c>
      <c r="E313" s="27">
        <v>41383</v>
      </c>
      <c r="F313" t="s">
        <v>233</v>
      </c>
      <c r="G313" s="27">
        <v>27038</v>
      </c>
      <c r="H313">
        <v>42</v>
      </c>
      <c r="I313" t="s">
        <v>244</v>
      </c>
      <c r="J313" t="s">
        <v>250</v>
      </c>
      <c r="K313">
        <v>0</v>
      </c>
      <c r="L313">
        <v>5</v>
      </c>
      <c r="M313">
        <v>0</v>
      </c>
      <c r="N313">
        <v>0</v>
      </c>
      <c r="O313">
        <v>0</v>
      </c>
      <c r="W313" t="s">
        <v>237</v>
      </c>
      <c r="Y313">
        <v>-1</v>
      </c>
      <c r="AB313" t="s">
        <v>237</v>
      </c>
      <c r="AH313">
        <v>0</v>
      </c>
      <c r="AN313" t="s">
        <v>238</v>
      </c>
      <c r="AO313">
        <v>6</v>
      </c>
      <c r="AP313" t="s">
        <v>246</v>
      </c>
      <c r="AQ313" s="27">
        <v>41383</v>
      </c>
      <c r="AR313" t="s">
        <v>240</v>
      </c>
      <c r="AS313">
        <v>5</v>
      </c>
      <c r="AT313" t="s">
        <v>246</v>
      </c>
      <c r="AU313" s="27">
        <v>41383</v>
      </c>
    </row>
    <row r="314" spans="1:47" x14ac:dyDescent="0.2">
      <c r="A314">
        <v>313</v>
      </c>
      <c r="B314" t="s">
        <v>1632</v>
      </c>
      <c r="C314" t="s">
        <v>1633</v>
      </c>
      <c r="D314" t="s">
        <v>381</v>
      </c>
      <c r="E314" s="27">
        <v>41557</v>
      </c>
      <c r="F314" t="s">
        <v>294</v>
      </c>
      <c r="G314" s="27">
        <v>32154</v>
      </c>
      <c r="H314">
        <v>28</v>
      </c>
      <c r="I314" t="s">
        <v>244</v>
      </c>
      <c r="J314" t="s">
        <v>245</v>
      </c>
      <c r="K314">
        <v>0</v>
      </c>
      <c r="L314">
        <v>9</v>
      </c>
      <c r="M314">
        <v>0</v>
      </c>
      <c r="N314">
        <v>0</v>
      </c>
      <c r="O314">
        <v>7</v>
      </c>
      <c r="P314">
        <v>-1</v>
      </c>
      <c r="Q314" s="28">
        <v>41556.385416666664</v>
      </c>
      <c r="R314" s="28">
        <v>41557.406944444447</v>
      </c>
      <c r="S314" t="s">
        <v>1634</v>
      </c>
      <c r="T314" s="27">
        <v>41556</v>
      </c>
      <c r="V314">
        <v>1</v>
      </c>
      <c r="W314" t="s">
        <v>32</v>
      </c>
      <c r="X314" t="s">
        <v>494</v>
      </c>
      <c r="Y314">
        <v>1</v>
      </c>
      <c r="AA314" t="s">
        <v>1635</v>
      </c>
      <c r="AB314" t="s">
        <v>32</v>
      </c>
      <c r="AD314" s="27">
        <v>41773</v>
      </c>
      <c r="AE314" t="s">
        <v>359</v>
      </c>
      <c r="AH314">
        <v>0</v>
      </c>
      <c r="AN314" t="s">
        <v>238</v>
      </c>
      <c r="AO314">
        <v>6</v>
      </c>
      <c r="AP314" t="s">
        <v>246</v>
      </c>
      <c r="AQ314" s="27">
        <v>41557</v>
      </c>
      <c r="AR314" t="s">
        <v>240</v>
      </c>
      <c r="AS314">
        <v>9</v>
      </c>
      <c r="AT314" t="s">
        <v>269</v>
      </c>
      <c r="AU314" s="27">
        <v>41557</v>
      </c>
    </row>
    <row r="315" spans="1:47" x14ac:dyDescent="0.2">
      <c r="A315">
        <v>314</v>
      </c>
      <c r="B315" t="s">
        <v>1636</v>
      </c>
      <c r="C315" t="s">
        <v>793</v>
      </c>
      <c r="D315" t="s">
        <v>1637</v>
      </c>
      <c r="E315" s="27">
        <v>41780</v>
      </c>
      <c r="F315" t="s">
        <v>233</v>
      </c>
      <c r="G315" s="27">
        <v>28519</v>
      </c>
      <c r="H315">
        <v>38</v>
      </c>
      <c r="I315" t="s">
        <v>244</v>
      </c>
      <c r="J315" t="s">
        <v>250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 s="28">
        <v>41780.12777777778</v>
      </c>
      <c r="R315" s="28">
        <v>41780.351388888892</v>
      </c>
      <c r="S315" t="s">
        <v>1638</v>
      </c>
      <c r="T315" s="27">
        <v>41779</v>
      </c>
      <c r="V315">
        <v>1</v>
      </c>
      <c r="W315" t="s">
        <v>32</v>
      </c>
      <c r="X315" t="s">
        <v>364</v>
      </c>
      <c r="Y315">
        <v>0</v>
      </c>
      <c r="AB315" t="s">
        <v>237</v>
      </c>
      <c r="AH315">
        <v>0</v>
      </c>
      <c r="AN315" t="s">
        <v>238</v>
      </c>
      <c r="AO315">
        <v>1</v>
      </c>
      <c r="AP315" t="s">
        <v>239</v>
      </c>
      <c r="AQ315" s="27">
        <v>41780</v>
      </c>
      <c r="AR315" t="s">
        <v>240</v>
      </c>
      <c r="AS315">
        <v>1</v>
      </c>
      <c r="AT315" t="s">
        <v>239</v>
      </c>
      <c r="AU315" s="27">
        <v>41780</v>
      </c>
    </row>
    <row r="316" spans="1:47" x14ac:dyDescent="0.2">
      <c r="A316">
        <v>315</v>
      </c>
      <c r="B316" t="s">
        <v>1639</v>
      </c>
      <c r="C316" t="s">
        <v>1640</v>
      </c>
      <c r="D316" t="s">
        <v>339</v>
      </c>
      <c r="E316" s="27">
        <v>41353</v>
      </c>
      <c r="F316" t="s">
        <v>233</v>
      </c>
      <c r="G316" s="27">
        <v>28287</v>
      </c>
      <c r="H316">
        <v>38</v>
      </c>
      <c r="I316" t="s">
        <v>244</v>
      </c>
      <c r="J316" t="s">
        <v>250</v>
      </c>
      <c r="K316">
        <v>0</v>
      </c>
      <c r="L316">
        <v>1</v>
      </c>
      <c r="M316">
        <v>0</v>
      </c>
      <c r="N316">
        <v>0</v>
      </c>
      <c r="O316">
        <v>2</v>
      </c>
      <c r="P316">
        <v>-1</v>
      </c>
      <c r="Q316" s="28">
        <v>41352.181250000001</v>
      </c>
      <c r="R316" s="28">
        <v>41353.398611111108</v>
      </c>
      <c r="S316" t="s">
        <v>1641</v>
      </c>
      <c r="T316" s="27">
        <v>41352</v>
      </c>
      <c r="V316">
        <v>1</v>
      </c>
      <c r="W316" t="s">
        <v>32</v>
      </c>
      <c r="X316" t="s">
        <v>364</v>
      </c>
      <c r="Y316">
        <v>0</v>
      </c>
      <c r="AB316" t="s">
        <v>237</v>
      </c>
      <c r="AH316">
        <v>0</v>
      </c>
      <c r="AN316" t="s">
        <v>238</v>
      </c>
      <c r="AO316">
        <v>1</v>
      </c>
      <c r="AP316" t="s">
        <v>239</v>
      </c>
      <c r="AQ316" s="27">
        <v>41353</v>
      </c>
      <c r="AR316" t="s">
        <v>240</v>
      </c>
      <c r="AS316">
        <v>1</v>
      </c>
      <c r="AT316" t="s">
        <v>239</v>
      </c>
      <c r="AU316" s="27">
        <v>41353</v>
      </c>
    </row>
    <row r="317" spans="1:47" x14ac:dyDescent="0.2">
      <c r="A317">
        <v>316</v>
      </c>
      <c r="B317" t="s">
        <v>1642</v>
      </c>
      <c r="C317" t="s">
        <v>1262</v>
      </c>
      <c r="D317" t="s">
        <v>1643</v>
      </c>
      <c r="E317" s="27">
        <v>41696</v>
      </c>
      <c r="F317" t="s">
        <v>233</v>
      </c>
      <c r="G317" s="27">
        <v>32583</v>
      </c>
      <c r="H317">
        <v>27</v>
      </c>
      <c r="I317" t="s">
        <v>244</v>
      </c>
      <c r="J317" t="s">
        <v>245</v>
      </c>
      <c r="K317">
        <v>0</v>
      </c>
      <c r="L317">
        <v>4</v>
      </c>
      <c r="M317">
        <v>0</v>
      </c>
      <c r="N317">
        <v>0</v>
      </c>
      <c r="O317">
        <v>2</v>
      </c>
      <c r="P317">
        <v>-36</v>
      </c>
      <c r="Q317" s="28">
        <v>41660.438194444447</v>
      </c>
      <c r="R317" s="28">
        <v>41696.444444444445</v>
      </c>
      <c r="S317" t="s">
        <v>1644</v>
      </c>
      <c r="T317" s="27">
        <v>41660</v>
      </c>
      <c r="V317">
        <v>36</v>
      </c>
      <c r="W317" t="s">
        <v>36</v>
      </c>
      <c r="X317" t="s">
        <v>626</v>
      </c>
      <c r="Y317">
        <v>0</v>
      </c>
      <c r="AB317" t="s">
        <v>237</v>
      </c>
      <c r="AH317">
        <v>0</v>
      </c>
      <c r="AN317" t="s">
        <v>238</v>
      </c>
      <c r="AO317">
        <v>3</v>
      </c>
      <c r="AP317" t="s">
        <v>239</v>
      </c>
      <c r="AQ317" s="27">
        <v>41696</v>
      </c>
      <c r="AR317" t="s">
        <v>240</v>
      </c>
      <c r="AS317">
        <v>4</v>
      </c>
      <c r="AT317" t="s">
        <v>239</v>
      </c>
      <c r="AU317" s="27">
        <v>41696</v>
      </c>
    </row>
    <row r="318" spans="1:47" x14ac:dyDescent="0.2">
      <c r="A318">
        <v>317</v>
      </c>
      <c r="B318" t="s">
        <v>1645</v>
      </c>
      <c r="C318" t="s">
        <v>1646</v>
      </c>
      <c r="D318" t="s">
        <v>1647</v>
      </c>
      <c r="E318" s="27">
        <v>41276</v>
      </c>
      <c r="F318" t="s">
        <v>294</v>
      </c>
      <c r="G318" s="27">
        <v>32057</v>
      </c>
      <c r="H318">
        <v>28</v>
      </c>
      <c r="I318" t="s">
        <v>244</v>
      </c>
      <c r="J318" t="s">
        <v>250</v>
      </c>
      <c r="K318">
        <v>0</v>
      </c>
      <c r="L318">
        <v>9</v>
      </c>
      <c r="M318">
        <v>0</v>
      </c>
      <c r="N318">
        <v>0</v>
      </c>
      <c r="O318">
        <v>1</v>
      </c>
      <c r="P318">
        <v>-1</v>
      </c>
      <c r="Q318" s="28">
        <v>41275.268750000003</v>
      </c>
      <c r="R318" s="28">
        <v>41314.1</v>
      </c>
      <c r="S318" t="s">
        <v>1648</v>
      </c>
      <c r="U318" s="27">
        <v>41275</v>
      </c>
      <c r="V318">
        <v>1</v>
      </c>
      <c r="W318" t="s">
        <v>32</v>
      </c>
      <c r="X318" t="s">
        <v>274</v>
      </c>
      <c r="Y318">
        <v>0</v>
      </c>
      <c r="AB318" t="s">
        <v>237</v>
      </c>
      <c r="AH318">
        <v>0</v>
      </c>
      <c r="AN318" t="s">
        <v>238</v>
      </c>
      <c r="AO318">
        <v>7</v>
      </c>
      <c r="AP318" t="s">
        <v>246</v>
      </c>
      <c r="AQ318" s="27">
        <v>41276</v>
      </c>
      <c r="AR318" t="s">
        <v>240</v>
      </c>
      <c r="AS318">
        <v>9</v>
      </c>
      <c r="AT318" t="s">
        <v>269</v>
      </c>
      <c r="AU318" s="27">
        <v>41276</v>
      </c>
    </row>
    <row r="319" spans="1:47" x14ac:dyDescent="0.2">
      <c r="A319">
        <v>318</v>
      </c>
      <c r="B319" t="s">
        <v>1649</v>
      </c>
      <c r="C319" t="s">
        <v>1650</v>
      </c>
      <c r="D319" t="s">
        <v>1651</v>
      </c>
      <c r="E319" s="27">
        <v>41292</v>
      </c>
      <c r="F319" t="s">
        <v>233</v>
      </c>
      <c r="G319" s="27">
        <v>34675</v>
      </c>
      <c r="H319">
        <v>21</v>
      </c>
      <c r="I319" t="s">
        <v>259</v>
      </c>
      <c r="J319" t="s">
        <v>250</v>
      </c>
      <c r="K319">
        <v>1</v>
      </c>
      <c r="L319">
        <v>7</v>
      </c>
      <c r="M319">
        <v>0</v>
      </c>
      <c r="N319">
        <v>0</v>
      </c>
      <c r="O319">
        <v>1</v>
      </c>
      <c r="P319">
        <v>-1</v>
      </c>
      <c r="Q319" s="28">
        <v>41291.475694444445</v>
      </c>
      <c r="R319" s="28">
        <v>41294.168749999997</v>
      </c>
      <c r="S319" t="s">
        <v>1652</v>
      </c>
      <c r="T319" s="27">
        <v>41291</v>
      </c>
      <c r="V319">
        <v>1</v>
      </c>
      <c r="W319" t="s">
        <v>32</v>
      </c>
      <c r="X319" t="s">
        <v>359</v>
      </c>
      <c r="Y319">
        <v>0</v>
      </c>
      <c r="AB319" t="s">
        <v>237</v>
      </c>
      <c r="AH319">
        <v>0</v>
      </c>
      <c r="AN319" t="s">
        <v>238</v>
      </c>
      <c r="AO319">
        <v>8</v>
      </c>
      <c r="AP319" t="s">
        <v>269</v>
      </c>
      <c r="AQ319" s="27">
        <v>41292</v>
      </c>
      <c r="AR319" t="s">
        <v>240</v>
      </c>
      <c r="AS319">
        <v>7</v>
      </c>
      <c r="AT319" t="s">
        <v>246</v>
      </c>
      <c r="AU319" s="27">
        <v>41292</v>
      </c>
    </row>
    <row r="320" spans="1:47" x14ac:dyDescent="0.2">
      <c r="A320">
        <v>319</v>
      </c>
      <c r="B320" t="s">
        <v>1653</v>
      </c>
      <c r="C320" t="s">
        <v>553</v>
      </c>
      <c r="D320" t="s">
        <v>1654</v>
      </c>
      <c r="E320" s="27">
        <v>41353</v>
      </c>
      <c r="F320" t="s">
        <v>233</v>
      </c>
      <c r="G320" s="27">
        <v>21910</v>
      </c>
      <c r="H320">
        <v>56</v>
      </c>
      <c r="I320" t="s">
        <v>234</v>
      </c>
      <c r="J320" t="s">
        <v>245</v>
      </c>
      <c r="K320">
        <v>0</v>
      </c>
      <c r="L320">
        <v>1</v>
      </c>
      <c r="M320">
        <v>0</v>
      </c>
      <c r="N320">
        <v>0</v>
      </c>
      <c r="O320">
        <v>7</v>
      </c>
      <c r="P320">
        <v>-1</v>
      </c>
      <c r="Q320" s="28">
        <v>41352.458333333336</v>
      </c>
      <c r="R320" s="28">
        <v>41353.063888888886</v>
      </c>
      <c r="S320" t="s">
        <v>1655</v>
      </c>
      <c r="T320" s="27">
        <v>41352</v>
      </c>
      <c r="V320">
        <v>1</v>
      </c>
      <c r="W320" t="s">
        <v>32</v>
      </c>
      <c r="X320" t="s">
        <v>348</v>
      </c>
      <c r="Y320">
        <v>1</v>
      </c>
      <c r="AA320" t="s">
        <v>1656</v>
      </c>
      <c r="AB320" t="s">
        <v>36</v>
      </c>
      <c r="AD320" s="27">
        <v>41598</v>
      </c>
      <c r="AE320" t="s">
        <v>324</v>
      </c>
      <c r="AH320">
        <v>0</v>
      </c>
      <c r="AN320" t="s">
        <v>238</v>
      </c>
      <c r="AO320">
        <v>1</v>
      </c>
      <c r="AP320" t="s">
        <v>239</v>
      </c>
      <c r="AQ320" s="27">
        <v>41353</v>
      </c>
      <c r="AR320" t="s">
        <v>240</v>
      </c>
      <c r="AS320">
        <v>1</v>
      </c>
      <c r="AT320" t="s">
        <v>239</v>
      </c>
      <c r="AU320" s="27">
        <v>41353</v>
      </c>
    </row>
    <row r="321" spans="1:47" x14ac:dyDescent="0.2">
      <c r="A321">
        <v>320</v>
      </c>
      <c r="B321" t="s">
        <v>1657</v>
      </c>
      <c r="C321" t="s">
        <v>1658</v>
      </c>
      <c r="D321" t="s">
        <v>1659</v>
      </c>
      <c r="E321" s="27">
        <v>41324</v>
      </c>
      <c r="F321" t="s">
        <v>233</v>
      </c>
      <c r="G321" s="27">
        <v>28345</v>
      </c>
      <c r="H321">
        <v>38</v>
      </c>
      <c r="I321" t="s">
        <v>244</v>
      </c>
      <c r="J321" t="s">
        <v>250</v>
      </c>
      <c r="K321">
        <v>0</v>
      </c>
      <c r="L321">
        <v>9</v>
      </c>
      <c r="M321">
        <v>0</v>
      </c>
      <c r="N321">
        <v>0</v>
      </c>
      <c r="O321">
        <v>15</v>
      </c>
      <c r="P321">
        <v>-1</v>
      </c>
      <c r="Q321" s="28">
        <v>41323.393055555556</v>
      </c>
      <c r="R321" s="28">
        <v>41325.154861111114</v>
      </c>
      <c r="S321" t="s">
        <v>1660</v>
      </c>
      <c r="T321" s="27">
        <v>41323</v>
      </c>
      <c r="V321">
        <v>1</v>
      </c>
      <c r="W321" t="s">
        <v>32</v>
      </c>
      <c r="X321" t="s">
        <v>261</v>
      </c>
      <c r="Y321">
        <v>0</v>
      </c>
      <c r="AB321" t="s">
        <v>237</v>
      </c>
      <c r="AH321">
        <v>0</v>
      </c>
      <c r="AN321" t="s">
        <v>238</v>
      </c>
      <c r="AO321">
        <v>3</v>
      </c>
      <c r="AP321" t="s">
        <v>239</v>
      </c>
      <c r="AQ321" s="27">
        <v>41324</v>
      </c>
      <c r="AR321" t="s">
        <v>240</v>
      </c>
      <c r="AS321">
        <v>9</v>
      </c>
      <c r="AT321" t="s">
        <v>269</v>
      </c>
      <c r="AU321" s="27">
        <v>41324</v>
      </c>
    </row>
    <row r="322" spans="1:47" x14ac:dyDescent="0.2">
      <c r="A322">
        <v>321</v>
      </c>
      <c r="B322" t="s">
        <v>1661</v>
      </c>
      <c r="C322" t="s">
        <v>914</v>
      </c>
      <c r="D322" t="s">
        <v>1662</v>
      </c>
      <c r="E322" s="27">
        <v>41578</v>
      </c>
      <c r="F322" t="s">
        <v>233</v>
      </c>
      <c r="G322" s="27">
        <v>32078</v>
      </c>
      <c r="H322">
        <v>28</v>
      </c>
      <c r="I322" t="s">
        <v>244</v>
      </c>
      <c r="J322" t="s">
        <v>250</v>
      </c>
      <c r="K322">
        <v>0</v>
      </c>
      <c r="L322">
        <v>5</v>
      </c>
      <c r="M322">
        <v>0</v>
      </c>
      <c r="N322">
        <v>0</v>
      </c>
      <c r="O322">
        <v>2</v>
      </c>
      <c r="P322">
        <v>-1</v>
      </c>
      <c r="Q322" s="28">
        <v>41577.331250000003</v>
      </c>
      <c r="R322" s="28">
        <v>41578.072916666664</v>
      </c>
      <c r="S322" t="s">
        <v>1663</v>
      </c>
      <c r="T322" s="27">
        <v>39431</v>
      </c>
      <c r="V322">
        <v>2147</v>
      </c>
      <c r="W322" t="s">
        <v>36</v>
      </c>
      <c r="X322" t="s">
        <v>412</v>
      </c>
      <c r="Y322">
        <v>0</v>
      </c>
      <c r="AB322" t="s">
        <v>237</v>
      </c>
      <c r="AH322">
        <v>0</v>
      </c>
      <c r="AN322" t="s">
        <v>238</v>
      </c>
      <c r="AO322">
        <v>4</v>
      </c>
      <c r="AP322" t="s">
        <v>239</v>
      </c>
      <c r="AQ322" s="27">
        <v>41578</v>
      </c>
      <c r="AR322" t="s">
        <v>240</v>
      </c>
      <c r="AS322">
        <v>5</v>
      </c>
      <c r="AT322" t="s">
        <v>246</v>
      </c>
      <c r="AU322" s="27">
        <v>41578</v>
      </c>
    </row>
    <row r="323" spans="1:47" x14ac:dyDescent="0.2">
      <c r="A323">
        <v>322</v>
      </c>
      <c r="B323" t="s">
        <v>1664</v>
      </c>
      <c r="C323" t="s">
        <v>1665</v>
      </c>
      <c r="D323" t="s">
        <v>1110</v>
      </c>
      <c r="E323" s="27">
        <v>41284</v>
      </c>
      <c r="F323" t="s">
        <v>233</v>
      </c>
      <c r="G323" s="27">
        <v>25972</v>
      </c>
      <c r="H323">
        <v>45</v>
      </c>
      <c r="I323" t="s">
        <v>234</v>
      </c>
      <c r="J323" t="s">
        <v>250</v>
      </c>
      <c r="K323">
        <v>0</v>
      </c>
      <c r="L323">
        <v>6</v>
      </c>
      <c r="M323">
        <v>0</v>
      </c>
      <c r="N323">
        <v>0</v>
      </c>
      <c r="O323">
        <v>3</v>
      </c>
      <c r="P323">
        <v>104</v>
      </c>
      <c r="Q323" s="28">
        <v>41388.538888888892</v>
      </c>
      <c r="R323" s="28">
        <v>41607.129166666666</v>
      </c>
      <c r="S323" t="s">
        <v>1666</v>
      </c>
      <c r="U323" s="27">
        <v>41261</v>
      </c>
      <c r="V323">
        <v>23</v>
      </c>
      <c r="W323" t="s">
        <v>32</v>
      </c>
      <c r="X323" t="s">
        <v>274</v>
      </c>
      <c r="Y323">
        <v>0</v>
      </c>
      <c r="AB323" t="s">
        <v>237</v>
      </c>
      <c r="AH323">
        <v>0</v>
      </c>
      <c r="AN323" t="s">
        <v>238</v>
      </c>
      <c r="AO323">
        <v>4</v>
      </c>
      <c r="AP323" t="s">
        <v>239</v>
      </c>
      <c r="AQ323" s="27">
        <v>41284</v>
      </c>
      <c r="AR323" t="s">
        <v>240</v>
      </c>
      <c r="AS323">
        <v>6</v>
      </c>
      <c r="AT323" t="s">
        <v>246</v>
      </c>
      <c r="AU323" s="27">
        <v>41284</v>
      </c>
    </row>
    <row r="324" spans="1:47" x14ac:dyDescent="0.2">
      <c r="A324">
        <v>323</v>
      </c>
      <c r="B324" t="s">
        <v>1667</v>
      </c>
      <c r="C324" t="s">
        <v>381</v>
      </c>
      <c r="D324" t="s">
        <v>741</v>
      </c>
      <c r="E324" s="27">
        <v>41278</v>
      </c>
      <c r="F324" t="s">
        <v>233</v>
      </c>
      <c r="G324" s="27">
        <v>31942</v>
      </c>
      <c r="H324">
        <v>28</v>
      </c>
      <c r="I324" t="s">
        <v>244</v>
      </c>
      <c r="J324" t="s">
        <v>353</v>
      </c>
      <c r="K324">
        <v>0</v>
      </c>
      <c r="L324">
        <v>2</v>
      </c>
      <c r="M324">
        <v>0</v>
      </c>
      <c r="N324">
        <v>0</v>
      </c>
      <c r="O324">
        <v>0</v>
      </c>
      <c r="S324" t="s">
        <v>1668</v>
      </c>
      <c r="T324" s="27">
        <v>41273</v>
      </c>
      <c r="V324">
        <v>5</v>
      </c>
      <c r="W324" t="s">
        <v>36</v>
      </c>
      <c r="X324" t="s">
        <v>780</v>
      </c>
      <c r="Y324">
        <v>0</v>
      </c>
      <c r="AB324" t="s">
        <v>237</v>
      </c>
      <c r="AH324">
        <v>0</v>
      </c>
      <c r="AN324" t="s">
        <v>238</v>
      </c>
      <c r="AO324">
        <v>3</v>
      </c>
      <c r="AP324" t="s">
        <v>239</v>
      </c>
      <c r="AQ324" s="27">
        <v>41278</v>
      </c>
      <c r="AR324" t="s">
        <v>240</v>
      </c>
      <c r="AS324">
        <v>2</v>
      </c>
      <c r="AT324" t="s">
        <v>239</v>
      </c>
      <c r="AU324" s="27">
        <v>41278</v>
      </c>
    </row>
    <row r="325" spans="1:47" x14ac:dyDescent="0.2">
      <c r="A325">
        <v>324</v>
      </c>
      <c r="B325" t="s">
        <v>1669</v>
      </c>
      <c r="C325" t="s">
        <v>1670</v>
      </c>
      <c r="D325" t="s">
        <v>1671</v>
      </c>
      <c r="E325" s="27">
        <v>41751</v>
      </c>
      <c r="F325" t="s">
        <v>294</v>
      </c>
      <c r="G325" s="27">
        <v>33434</v>
      </c>
      <c r="H325">
        <v>24</v>
      </c>
      <c r="I325" t="s">
        <v>259</v>
      </c>
      <c r="J325" t="s">
        <v>22</v>
      </c>
      <c r="K325">
        <v>0</v>
      </c>
      <c r="L325">
        <v>2</v>
      </c>
      <c r="M325">
        <v>0</v>
      </c>
      <c r="N325">
        <v>0</v>
      </c>
      <c r="O325">
        <v>1</v>
      </c>
      <c r="P325">
        <v>-1</v>
      </c>
      <c r="Q325" s="28">
        <v>41750.407638888886</v>
      </c>
      <c r="R325" s="28">
        <v>41751.429166666669</v>
      </c>
      <c r="S325" t="s">
        <v>1672</v>
      </c>
      <c r="U325" s="27">
        <v>41750</v>
      </c>
      <c r="V325">
        <v>1</v>
      </c>
      <c r="W325" t="s">
        <v>32</v>
      </c>
      <c r="X325" t="s">
        <v>274</v>
      </c>
      <c r="Y325">
        <v>0</v>
      </c>
      <c r="AB325" t="s">
        <v>237</v>
      </c>
      <c r="AH325">
        <v>0</v>
      </c>
      <c r="AN325" t="s">
        <v>238</v>
      </c>
      <c r="AO325">
        <v>2</v>
      </c>
      <c r="AP325" t="s">
        <v>239</v>
      </c>
      <c r="AQ325" s="27">
        <v>41751</v>
      </c>
      <c r="AR325" t="s">
        <v>240</v>
      </c>
      <c r="AS325">
        <v>2</v>
      </c>
      <c r="AT325" t="s">
        <v>239</v>
      </c>
      <c r="AU325" s="27">
        <v>41751</v>
      </c>
    </row>
    <row r="326" spans="1:47" x14ac:dyDescent="0.2">
      <c r="A326">
        <v>325</v>
      </c>
      <c r="B326" t="s">
        <v>1673</v>
      </c>
      <c r="C326" t="s">
        <v>1674</v>
      </c>
      <c r="D326" t="s">
        <v>1675</v>
      </c>
      <c r="E326" s="27">
        <v>41353</v>
      </c>
      <c r="F326" t="s">
        <v>233</v>
      </c>
      <c r="G326" s="27">
        <v>20016</v>
      </c>
      <c r="H326">
        <v>61</v>
      </c>
      <c r="I326" t="s">
        <v>234</v>
      </c>
      <c r="J326" t="s">
        <v>245</v>
      </c>
      <c r="K326">
        <v>0</v>
      </c>
      <c r="L326">
        <v>1</v>
      </c>
      <c r="M326">
        <v>0</v>
      </c>
      <c r="N326">
        <v>0</v>
      </c>
      <c r="O326">
        <v>1</v>
      </c>
      <c r="P326">
        <v>-34</v>
      </c>
      <c r="Q326" s="28">
        <v>41319.470138888886</v>
      </c>
      <c r="R326" s="28">
        <v>41320.319444444445</v>
      </c>
      <c r="S326" t="s">
        <v>1676</v>
      </c>
      <c r="U326" s="27">
        <v>41319</v>
      </c>
      <c r="V326">
        <v>34</v>
      </c>
      <c r="W326" t="s">
        <v>32</v>
      </c>
      <c r="X326" t="s">
        <v>274</v>
      </c>
      <c r="Y326">
        <v>0</v>
      </c>
      <c r="AB326" t="s">
        <v>237</v>
      </c>
      <c r="AH326">
        <v>0</v>
      </c>
      <c r="AN326" t="s">
        <v>238</v>
      </c>
      <c r="AO326">
        <v>1</v>
      </c>
      <c r="AP326" t="s">
        <v>239</v>
      </c>
      <c r="AQ326" s="27">
        <v>41353</v>
      </c>
      <c r="AR326" t="s">
        <v>240</v>
      </c>
      <c r="AS326">
        <v>1</v>
      </c>
      <c r="AT326" t="s">
        <v>239</v>
      </c>
      <c r="AU326" s="27">
        <v>41353</v>
      </c>
    </row>
    <row r="327" spans="1:47" x14ac:dyDescent="0.2">
      <c r="A327">
        <v>326</v>
      </c>
      <c r="B327" t="s">
        <v>1677</v>
      </c>
      <c r="C327" t="s">
        <v>1678</v>
      </c>
      <c r="D327" t="s">
        <v>1679</v>
      </c>
      <c r="E327" s="27">
        <v>41652</v>
      </c>
      <c r="F327" t="s">
        <v>294</v>
      </c>
      <c r="G327" s="27">
        <v>23719</v>
      </c>
      <c r="H327">
        <v>51</v>
      </c>
      <c r="I327" t="s">
        <v>234</v>
      </c>
      <c r="J327" t="s">
        <v>245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-1</v>
      </c>
      <c r="Q327" s="28">
        <v>41651.359027777777</v>
      </c>
      <c r="R327" s="28">
        <v>41652.083333333336</v>
      </c>
      <c r="S327" t="s">
        <v>1680</v>
      </c>
      <c r="T327" s="27">
        <v>41651</v>
      </c>
      <c r="V327">
        <v>1</v>
      </c>
      <c r="W327" t="s">
        <v>36</v>
      </c>
      <c r="X327" t="s">
        <v>263</v>
      </c>
      <c r="Y327">
        <v>1</v>
      </c>
      <c r="AA327" t="s">
        <v>1681</v>
      </c>
      <c r="AB327" t="s">
        <v>36</v>
      </c>
      <c r="AC327">
        <v>0</v>
      </c>
      <c r="AD327" s="27">
        <v>41821</v>
      </c>
      <c r="AE327" t="s">
        <v>279</v>
      </c>
      <c r="AF327" s="27">
        <v>41821</v>
      </c>
      <c r="AG327" s="27">
        <v>41888</v>
      </c>
      <c r="AH327">
        <v>1</v>
      </c>
      <c r="AJ327" t="s">
        <v>1681</v>
      </c>
      <c r="AK327" t="s">
        <v>462</v>
      </c>
      <c r="AL327" s="27">
        <v>41821</v>
      </c>
      <c r="AM327" t="s">
        <v>279</v>
      </c>
      <c r="AN327" t="s">
        <v>238</v>
      </c>
      <c r="AO327">
        <v>1</v>
      </c>
      <c r="AP327" t="s">
        <v>239</v>
      </c>
      <c r="AQ327" s="27">
        <v>41652</v>
      </c>
      <c r="AR327" t="s">
        <v>240</v>
      </c>
      <c r="AS327">
        <v>1</v>
      </c>
      <c r="AT327" t="s">
        <v>239</v>
      </c>
      <c r="AU327" s="27">
        <v>41652</v>
      </c>
    </row>
    <row r="328" spans="1:47" x14ac:dyDescent="0.2">
      <c r="A328">
        <v>327</v>
      </c>
      <c r="B328" t="s">
        <v>1682</v>
      </c>
      <c r="C328" t="s">
        <v>488</v>
      </c>
      <c r="D328" t="s">
        <v>1683</v>
      </c>
      <c r="E328" s="27">
        <v>41578</v>
      </c>
      <c r="F328" t="s">
        <v>233</v>
      </c>
      <c r="G328" s="27">
        <v>23769</v>
      </c>
      <c r="H328">
        <v>51</v>
      </c>
      <c r="I328" t="s">
        <v>234</v>
      </c>
      <c r="J328" t="s">
        <v>245</v>
      </c>
      <c r="K328">
        <v>0</v>
      </c>
      <c r="L328">
        <v>2</v>
      </c>
      <c r="M328">
        <v>0</v>
      </c>
      <c r="N328">
        <v>0</v>
      </c>
      <c r="O328">
        <v>0</v>
      </c>
      <c r="P328">
        <v>-1</v>
      </c>
      <c r="Q328" s="28">
        <v>41577.477083333331</v>
      </c>
      <c r="R328" s="28">
        <v>41578.365277777775</v>
      </c>
      <c r="S328" t="s">
        <v>1684</v>
      </c>
      <c r="T328" s="27">
        <v>41577</v>
      </c>
      <c r="V328">
        <v>1</v>
      </c>
      <c r="W328" t="s">
        <v>36</v>
      </c>
      <c r="X328" t="s">
        <v>279</v>
      </c>
      <c r="Y328">
        <v>0</v>
      </c>
      <c r="AB328" t="s">
        <v>237</v>
      </c>
      <c r="AH328">
        <v>0</v>
      </c>
      <c r="AN328" t="s">
        <v>238</v>
      </c>
      <c r="AO328">
        <v>2</v>
      </c>
      <c r="AP328" t="s">
        <v>239</v>
      </c>
      <c r="AQ328" s="27">
        <v>41578</v>
      </c>
      <c r="AR328" t="s">
        <v>240</v>
      </c>
      <c r="AS328">
        <v>2</v>
      </c>
      <c r="AT328" t="s">
        <v>239</v>
      </c>
      <c r="AU328" s="27">
        <v>41578</v>
      </c>
    </row>
    <row r="329" spans="1:47" x14ac:dyDescent="0.2">
      <c r="A329">
        <v>328</v>
      </c>
      <c r="B329" t="s">
        <v>1685</v>
      </c>
      <c r="C329" t="s">
        <v>1686</v>
      </c>
      <c r="D329" t="s">
        <v>1687</v>
      </c>
      <c r="E329" s="27">
        <v>41772</v>
      </c>
      <c r="F329" t="s">
        <v>233</v>
      </c>
      <c r="G329" s="27">
        <v>35028</v>
      </c>
      <c r="H329">
        <v>20</v>
      </c>
      <c r="I329" t="s">
        <v>259</v>
      </c>
      <c r="J329" t="s">
        <v>245</v>
      </c>
      <c r="K329">
        <v>0</v>
      </c>
      <c r="L329">
        <v>4</v>
      </c>
      <c r="M329">
        <v>0</v>
      </c>
      <c r="N329">
        <v>1</v>
      </c>
      <c r="O329">
        <v>0</v>
      </c>
      <c r="P329">
        <v>0</v>
      </c>
      <c r="Q329" s="28">
        <v>41772.049305555556</v>
      </c>
      <c r="R329" s="28">
        <v>41772.07708333333</v>
      </c>
      <c r="S329" t="s">
        <v>1688</v>
      </c>
      <c r="T329" s="27">
        <v>41771</v>
      </c>
      <c r="V329">
        <v>1</v>
      </c>
      <c r="W329" t="s">
        <v>32</v>
      </c>
      <c r="X329" t="s">
        <v>1689</v>
      </c>
      <c r="Y329">
        <v>0</v>
      </c>
      <c r="AB329" t="s">
        <v>237</v>
      </c>
      <c r="AH329">
        <v>0</v>
      </c>
      <c r="AN329" t="s">
        <v>238</v>
      </c>
      <c r="AO329">
        <v>7</v>
      </c>
      <c r="AP329" t="s">
        <v>246</v>
      </c>
      <c r="AQ329" s="27">
        <v>41772</v>
      </c>
      <c r="AR329" t="s">
        <v>240</v>
      </c>
      <c r="AS329">
        <v>4</v>
      </c>
      <c r="AT329" t="s">
        <v>239</v>
      </c>
      <c r="AU329" s="27">
        <v>41772</v>
      </c>
    </row>
    <row r="330" spans="1:47" x14ac:dyDescent="0.2">
      <c r="A330">
        <v>329</v>
      </c>
      <c r="B330" t="s">
        <v>1690</v>
      </c>
      <c r="C330" t="s">
        <v>1691</v>
      </c>
      <c r="D330" t="s">
        <v>1692</v>
      </c>
      <c r="E330" s="27">
        <v>41281</v>
      </c>
      <c r="F330" t="s">
        <v>233</v>
      </c>
      <c r="G330" s="27">
        <v>28993</v>
      </c>
      <c r="H330">
        <v>36</v>
      </c>
      <c r="I330" t="s">
        <v>244</v>
      </c>
      <c r="J330" t="s">
        <v>22</v>
      </c>
      <c r="K330">
        <v>0</v>
      </c>
      <c r="L330">
        <v>1</v>
      </c>
      <c r="M330">
        <v>0</v>
      </c>
      <c r="N330">
        <v>0</v>
      </c>
      <c r="O330">
        <v>1</v>
      </c>
      <c r="P330">
        <v>-1</v>
      </c>
      <c r="Q330" s="28">
        <v>41280.385416666664</v>
      </c>
      <c r="R330" s="28">
        <v>41281.459027777775</v>
      </c>
      <c r="S330" t="s">
        <v>1693</v>
      </c>
      <c r="T330" s="27">
        <v>41280</v>
      </c>
      <c r="V330">
        <v>1</v>
      </c>
      <c r="W330" t="s">
        <v>36</v>
      </c>
      <c r="X330" t="s">
        <v>412</v>
      </c>
      <c r="Y330">
        <v>1</v>
      </c>
      <c r="AA330" t="s">
        <v>1694</v>
      </c>
      <c r="AB330" t="s">
        <v>36</v>
      </c>
      <c r="AC330">
        <v>0</v>
      </c>
      <c r="AD330" s="27">
        <v>41510</v>
      </c>
      <c r="AE330" t="s">
        <v>324</v>
      </c>
      <c r="AF330" s="27">
        <v>41510</v>
      </c>
      <c r="AG330" s="27">
        <v>41510</v>
      </c>
      <c r="AH330">
        <v>0</v>
      </c>
      <c r="AN330" t="s">
        <v>238</v>
      </c>
      <c r="AO330">
        <v>1</v>
      </c>
      <c r="AP330" t="s">
        <v>239</v>
      </c>
      <c r="AQ330" s="27">
        <v>41281</v>
      </c>
      <c r="AR330" t="s">
        <v>240</v>
      </c>
      <c r="AS330">
        <v>1</v>
      </c>
      <c r="AT330" t="s">
        <v>239</v>
      </c>
      <c r="AU330" s="27">
        <v>41281</v>
      </c>
    </row>
    <row r="331" spans="1:47" x14ac:dyDescent="0.2">
      <c r="A331">
        <v>330</v>
      </c>
      <c r="B331" t="s">
        <v>1695</v>
      </c>
      <c r="C331" t="s">
        <v>1696</v>
      </c>
      <c r="D331" t="s">
        <v>830</v>
      </c>
      <c r="E331" s="27">
        <v>41287</v>
      </c>
      <c r="F331" t="s">
        <v>233</v>
      </c>
      <c r="G331" s="27">
        <v>24690</v>
      </c>
      <c r="H331">
        <v>48</v>
      </c>
      <c r="I331" t="s">
        <v>234</v>
      </c>
      <c r="J331" t="s">
        <v>250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-1</v>
      </c>
      <c r="Q331" s="28">
        <v>41286.277777777781</v>
      </c>
      <c r="R331" s="28">
        <v>41287.377083333333</v>
      </c>
      <c r="S331" t="s">
        <v>1697</v>
      </c>
      <c r="T331" s="27">
        <v>41286</v>
      </c>
      <c r="V331">
        <v>1</v>
      </c>
      <c r="W331" t="s">
        <v>32</v>
      </c>
      <c r="X331" t="s">
        <v>1698</v>
      </c>
      <c r="Y331">
        <v>0</v>
      </c>
      <c r="AB331" t="s">
        <v>237</v>
      </c>
      <c r="AH331">
        <v>0</v>
      </c>
      <c r="AN331" t="s">
        <v>238</v>
      </c>
      <c r="AO331">
        <v>1</v>
      </c>
      <c r="AP331" t="s">
        <v>239</v>
      </c>
      <c r="AQ331" s="27">
        <v>41287</v>
      </c>
      <c r="AR331" t="s">
        <v>240</v>
      </c>
      <c r="AS331">
        <v>1</v>
      </c>
      <c r="AT331" t="s">
        <v>239</v>
      </c>
      <c r="AU331" s="27">
        <v>41287</v>
      </c>
    </row>
    <row r="332" spans="1:47" x14ac:dyDescent="0.2">
      <c r="A332">
        <v>331</v>
      </c>
      <c r="B332" t="s">
        <v>1699</v>
      </c>
      <c r="C332" t="s">
        <v>817</v>
      </c>
      <c r="D332" t="s">
        <v>1700</v>
      </c>
      <c r="E332" s="27">
        <v>41381</v>
      </c>
      <c r="F332" t="s">
        <v>233</v>
      </c>
      <c r="G332" s="27">
        <v>28709</v>
      </c>
      <c r="H332">
        <v>37</v>
      </c>
      <c r="I332" t="s">
        <v>244</v>
      </c>
      <c r="J332" t="s">
        <v>245</v>
      </c>
      <c r="K332">
        <v>0</v>
      </c>
      <c r="L332">
        <v>3</v>
      </c>
      <c r="M332">
        <v>0</v>
      </c>
      <c r="N332">
        <v>0</v>
      </c>
      <c r="O332">
        <v>4</v>
      </c>
      <c r="P332">
        <v>0</v>
      </c>
      <c r="Q332" s="28">
        <v>41381.197222222225</v>
      </c>
      <c r="R332" s="28">
        <v>41383.047222222223</v>
      </c>
      <c r="S332" t="s">
        <v>1701</v>
      </c>
      <c r="U332" s="27">
        <v>41381</v>
      </c>
      <c r="V332">
        <v>0</v>
      </c>
      <c r="W332" t="s">
        <v>32</v>
      </c>
      <c r="X332" t="s">
        <v>274</v>
      </c>
      <c r="Y332">
        <v>1</v>
      </c>
      <c r="AA332" t="s">
        <v>1702</v>
      </c>
      <c r="AB332" t="s">
        <v>36</v>
      </c>
      <c r="AC332">
        <v>3</v>
      </c>
      <c r="AD332" s="27">
        <v>41897</v>
      </c>
      <c r="AE332" t="s">
        <v>404</v>
      </c>
      <c r="AF332" s="27">
        <v>41900</v>
      </c>
      <c r="AG332" s="27">
        <v>41921</v>
      </c>
      <c r="AH332">
        <v>0</v>
      </c>
      <c r="AN332" t="s">
        <v>238</v>
      </c>
      <c r="AO332">
        <v>4</v>
      </c>
      <c r="AP332" t="s">
        <v>239</v>
      </c>
      <c r="AQ332" s="27">
        <v>41381</v>
      </c>
      <c r="AR332" t="s">
        <v>240</v>
      </c>
      <c r="AS332">
        <v>3</v>
      </c>
      <c r="AT332" t="s">
        <v>239</v>
      </c>
      <c r="AU332" s="27">
        <v>41381</v>
      </c>
    </row>
    <row r="333" spans="1:47" x14ac:dyDescent="0.2">
      <c r="A333">
        <v>332</v>
      </c>
      <c r="B333" t="s">
        <v>1703</v>
      </c>
      <c r="C333" t="s">
        <v>1197</v>
      </c>
      <c r="D333" t="s">
        <v>1704</v>
      </c>
      <c r="E333" s="27">
        <v>41407</v>
      </c>
      <c r="F333" t="s">
        <v>294</v>
      </c>
      <c r="G333" s="27">
        <v>31245</v>
      </c>
      <c r="H333">
        <v>30</v>
      </c>
      <c r="I333" t="s">
        <v>244</v>
      </c>
      <c r="J333" t="s">
        <v>250</v>
      </c>
      <c r="K333">
        <v>0</v>
      </c>
      <c r="L333">
        <v>7</v>
      </c>
      <c r="M333">
        <v>0</v>
      </c>
      <c r="N333">
        <v>0</v>
      </c>
      <c r="O333">
        <v>2</v>
      </c>
      <c r="P333">
        <v>-1</v>
      </c>
      <c r="Q333" s="28">
        <v>41406.288888888892</v>
      </c>
      <c r="R333" s="28">
        <v>41409.087500000001</v>
      </c>
      <c r="S333" t="s">
        <v>1705</v>
      </c>
      <c r="T333" s="27">
        <v>41406</v>
      </c>
      <c r="V333">
        <v>1</v>
      </c>
      <c r="W333" t="s">
        <v>32</v>
      </c>
      <c r="X333" t="s">
        <v>359</v>
      </c>
      <c r="Y333">
        <v>0</v>
      </c>
      <c r="AB333" t="s">
        <v>237</v>
      </c>
      <c r="AH333">
        <v>0</v>
      </c>
      <c r="AN333" t="s">
        <v>238</v>
      </c>
      <c r="AO333">
        <v>4</v>
      </c>
      <c r="AP333" t="s">
        <v>239</v>
      </c>
      <c r="AQ333" s="27">
        <v>41407</v>
      </c>
      <c r="AR333" t="s">
        <v>240</v>
      </c>
      <c r="AS333">
        <v>7</v>
      </c>
      <c r="AT333" t="s">
        <v>246</v>
      </c>
      <c r="AU333" s="27">
        <v>41407</v>
      </c>
    </row>
    <row r="334" spans="1:47" x14ac:dyDescent="0.2">
      <c r="A334">
        <v>333</v>
      </c>
      <c r="B334" t="s">
        <v>1706</v>
      </c>
      <c r="C334" t="s">
        <v>1707</v>
      </c>
      <c r="D334" t="s">
        <v>1708</v>
      </c>
      <c r="E334" s="27">
        <v>41583</v>
      </c>
      <c r="F334" t="s">
        <v>294</v>
      </c>
      <c r="G334" s="27">
        <v>27144</v>
      </c>
      <c r="H334">
        <v>41</v>
      </c>
      <c r="I334" t="s">
        <v>244</v>
      </c>
      <c r="J334" t="s">
        <v>250</v>
      </c>
      <c r="K334">
        <v>0</v>
      </c>
      <c r="L334">
        <v>6</v>
      </c>
      <c r="M334">
        <v>0</v>
      </c>
      <c r="N334">
        <v>0</v>
      </c>
      <c r="O334">
        <v>5</v>
      </c>
      <c r="P334">
        <v>0</v>
      </c>
      <c r="Q334" s="28">
        <v>41583.089583333334</v>
      </c>
      <c r="R334" s="28">
        <v>41583.331250000003</v>
      </c>
      <c r="S334" t="s">
        <v>1709</v>
      </c>
      <c r="T334" s="27">
        <v>41582</v>
      </c>
      <c r="V334">
        <v>1</v>
      </c>
      <c r="W334" t="s">
        <v>36</v>
      </c>
      <c r="X334" t="s">
        <v>279</v>
      </c>
      <c r="Y334">
        <v>0</v>
      </c>
      <c r="AB334" t="s">
        <v>237</v>
      </c>
      <c r="AH334">
        <v>0</v>
      </c>
      <c r="AN334" t="s">
        <v>238</v>
      </c>
      <c r="AO334">
        <v>3</v>
      </c>
      <c r="AP334" t="s">
        <v>239</v>
      </c>
      <c r="AQ334" s="27">
        <v>41583</v>
      </c>
      <c r="AR334" t="s">
        <v>240</v>
      </c>
      <c r="AS334">
        <v>6</v>
      </c>
      <c r="AT334" t="s">
        <v>246</v>
      </c>
      <c r="AU334" s="27">
        <v>41583</v>
      </c>
    </row>
    <row r="335" spans="1:47" x14ac:dyDescent="0.2">
      <c r="A335">
        <v>334</v>
      </c>
      <c r="B335" t="s">
        <v>1710</v>
      </c>
      <c r="C335" t="s">
        <v>1711</v>
      </c>
      <c r="D335" t="s">
        <v>1712</v>
      </c>
      <c r="E335" s="27">
        <v>41388</v>
      </c>
      <c r="F335" t="s">
        <v>233</v>
      </c>
      <c r="G335" s="27">
        <v>32410</v>
      </c>
      <c r="H335">
        <v>27</v>
      </c>
      <c r="I335" t="s">
        <v>244</v>
      </c>
      <c r="J335" t="s">
        <v>250</v>
      </c>
      <c r="K335">
        <v>0</v>
      </c>
      <c r="L335">
        <v>10</v>
      </c>
      <c r="M335">
        <v>0</v>
      </c>
      <c r="N335">
        <v>0</v>
      </c>
      <c r="O335">
        <v>11</v>
      </c>
      <c r="P335">
        <v>-1</v>
      </c>
      <c r="Q335" s="28">
        <v>41387.306944444441</v>
      </c>
      <c r="R335" s="28">
        <v>41610.477777777778</v>
      </c>
      <c r="S335" t="s">
        <v>1713</v>
      </c>
      <c r="T335" s="27">
        <v>41387</v>
      </c>
      <c r="V335">
        <v>1</v>
      </c>
      <c r="W335" t="s">
        <v>32</v>
      </c>
      <c r="X335" t="s">
        <v>867</v>
      </c>
      <c r="Y335">
        <v>1</v>
      </c>
      <c r="AA335" t="s">
        <v>1714</v>
      </c>
      <c r="AB335" t="s">
        <v>32</v>
      </c>
      <c r="AD335" s="27">
        <v>41821</v>
      </c>
      <c r="AE335" t="s">
        <v>1089</v>
      </c>
      <c r="AH335">
        <v>0</v>
      </c>
      <c r="AN335" t="s">
        <v>238</v>
      </c>
      <c r="AO335">
        <v>9</v>
      </c>
      <c r="AP335" t="s">
        <v>269</v>
      </c>
      <c r="AQ335" s="27">
        <v>41388</v>
      </c>
      <c r="AR335" t="s">
        <v>240</v>
      </c>
      <c r="AS335">
        <v>10</v>
      </c>
      <c r="AT335" t="s">
        <v>269</v>
      </c>
      <c r="AU335" s="27">
        <v>41388</v>
      </c>
    </row>
    <row r="336" spans="1:47" x14ac:dyDescent="0.2">
      <c r="A336">
        <v>335</v>
      </c>
      <c r="B336" t="s">
        <v>1715</v>
      </c>
      <c r="C336" t="s">
        <v>1716</v>
      </c>
      <c r="D336" t="s">
        <v>1717</v>
      </c>
      <c r="E336" s="27">
        <v>41322</v>
      </c>
      <c r="F336" t="s">
        <v>233</v>
      </c>
      <c r="G336" s="27">
        <v>28948</v>
      </c>
      <c r="H336">
        <v>37</v>
      </c>
      <c r="I336" t="s">
        <v>244</v>
      </c>
      <c r="J336" t="s">
        <v>250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-1</v>
      </c>
      <c r="Q336" s="28">
        <v>41321.306944444441</v>
      </c>
      <c r="R336" s="28">
        <v>41323.090277777781</v>
      </c>
      <c r="S336" t="s">
        <v>1718</v>
      </c>
      <c r="T336" s="27">
        <v>41321</v>
      </c>
      <c r="V336">
        <v>1</v>
      </c>
      <c r="W336" t="s">
        <v>36</v>
      </c>
      <c r="X336" t="s">
        <v>279</v>
      </c>
      <c r="Y336">
        <v>1</v>
      </c>
      <c r="AA336" t="s">
        <v>1719</v>
      </c>
      <c r="AB336" t="s">
        <v>36</v>
      </c>
      <c r="AC336">
        <v>0</v>
      </c>
      <c r="AD336" s="27">
        <v>42192</v>
      </c>
      <c r="AE336" t="s">
        <v>279</v>
      </c>
      <c r="AF336" s="27">
        <v>42192</v>
      </c>
      <c r="AG336" s="27">
        <v>42205</v>
      </c>
      <c r="AH336">
        <v>1</v>
      </c>
      <c r="AJ336" t="s">
        <v>1719</v>
      </c>
      <c r="AK336" t="s">
        <v>462</v>
      </c>
      <c r="AL336" s="27">
        <v>42192</v>
      </c>
      <c r="AM336" t="s">
        <v>279</v>
      </c>
      <c r="AN336" t="s">
        <v>238</v>
      </c>
      <c r="AO336">
        <v>1</v>
      </c>
      <c r="AP336" t="s">
        <v>239</v>
      </c>
      <c r="AQ336" s="27">
        <v>41322</v>
      </c>
      <c r="AR336" t="s">
        <v>240</v>
      </c>
      <c r="AS336">
        <v>1</v>
      </c>
      <c r="AT336" t="s">
        <v>239</v>
      </c>
      <c r="AU336" s="27">
        <v>41322</v>
      </c>
    </row>
    <row r="337" spans="1:47" x14ac:dyDescent="0.2">
      <c r="A337">
        <v>336</v>
      </c>
      <c r="B337" t="s">
        <v>1720</v>
      </c>
      <c r="C337" t="s">
        <v>1721</v>
      </c>
      <c r="D337" t="s">
        <v>1722</v>
      </c>
      <c r="E337" s="27">
        <v>41759</v>
      </c>
      <c r="F337" t="s">
        <v>233</v>
      </c>
      <c r="G337" s="27">
        <v>30348</v>
      </c>
      <c r="H337">
        <v>33</v>
      </c>
      <c r="I337" t="s">
        <v>244</v>
      </c>
      <c r="J337" t="s">
        <v>22</v>
      </c>
      <c r="K337">
        <v>0</v>
      </c>
      <c r="L337">
        <v>4</v>
      </c>
      <c r="M337">
        <v>0</v>
      </c>
      <c r="N337">
        <v>0</v>
      </c>
      <c r="O337">
        <v>4</v>
      </c>
      <c r="P337">
        <v>0</v>
      </c>
      <c r="Q337" s="28">
        <v>41759.109027777777</v>
      </c>
      <c r="R337" s="28">
        <v>41761.246527777781</v>
      </c>
      <c r="S337" t="s">
        <v>1723</v>
      </c>
      <c r="T337" s="27">
        <v>41758</v>
      </c>
      <c r="V337">
        <v>1</v>
      </c>
      <c r="W337" t="s">
        <v>32</v>
      </c>
      <c r="X337" t="s">
        <v>236</v>
      </c>
      <c r="Y337">
        <v>1</v>
      </c>
      <c r="AA337" t="s">
        <v>1724</v>
      </c>
      <c r="AB337" t="s">
        <v>36</v>
      </c>
      <c r="AD337" s="27">
        <v>42073</v>
      </c>
      <c r="AE337" t="s">
        <v>412</v>
      </c>
      <c r="AH337">
        <v>0</v>
      </c>
      <c r="AN337" t="s">
        <v>238</v>
      </c>
      <c r="AO337">
        <v>2</v>
      </c>
      <c r="AP337" t="s">
        <v>239</v>
      </c>
      <c r="AQ337" s="27">
        <v>41759</v>
      </c>
      <c r="AR337" t="s">
        <v>240</v>
      </c>
      <c r="AS337">
        <v>4</v>
      </c>
      <c r="AT337" t="s">
        <v>239</v>
      </c>
      <c r="AU337" s="27">
        <v>41759</v>
      </c>
    </row>
    <row r="338" spans="1:47" x14ac:dyDescent="0.2">
      <c r="A338">
        <v>337</v>
      </c>
      <c r="B338" t="s">
        <v>1725</v>
      </c>
      <c r="C338" t="s">
        <v>817</v>
      </c>
      <c r="D338" t="s">
        <v>1726</v>
      </c>
      <c r="E338" s="27">
        <v>41401</v>
      </c>
      <c r="F338" t="s">
        <v>233</v>
      </c>
      <c r="G338" s="27">
        <v>22516</v>
      </c>
      <c r="H338">
        <v>54</v>
      </c>
      <c r="I338" t="s">
        <v>234</v>
      </c>
      <c r="J338" t="s">
        <v>250</v>
      </c>
      <c r="K338">
        <v>0</v>
      </c>
      <c r="L338">
        <v>9</v>
      </c>
      <c r="M338">
        <v>0</v>
      </c>
      <c r="N338">
        <v>0</v>
      </c>
      <c r="O338">
        <v>11</v>
      </c>
      <c r="P338">
        <v>-1</v>
      </c>
      <c r="Q338" s="28">
        <v>41400.368750000001</v>
      </c>
      <c r="R338" s="28">
        <v>41530.248611111114</v>
      </c>
      <c r="S338" t="s">
        <v>1727</v>
      </c>
      <c r="T338" s="27">
        <v>41400</v>
      </c>
      <c r="V338">
        <v>1</v>
      </c>
      <c r="W338" t="s">
        <v>32</v>
      </c>
      <c r="X338" t="s">
        <v>343</v>
      </c>
      <c r="Y338">
        <v>0</v>
      </c>
      <c r="AB338" t="s">
        <v>237</v>
      </c>
      <c r="AH338">
        <v>0</v>
      </c>
      <c r="AN338" t="s">
        <v>238</v>
      </c>
      <c r="AO338">
        <v>9</v>
      </c>
      <c r="AP338" t="s">
        <v>269</v>
      </c>
      <c r="AQ338" s="27">
        <v>41401</v>
      </c>
      <c r="AR338" t="s">
        <v>240</v>
      </c>
      <c r="AS338">
        <v>9</v>
      </c>
      <c r="AT338" t="s">
        <v>269</v>
      </c>
      <c r="AU338" s="27">
        <v>41401</v>
      </c>
    </row>
    <row r="339" spans="1:47" x14ac:dyDescent="0.2">
      <c r="A339">
        <v>338</v>
      </c>
      <c r="B339" t="s">
        <v>1728</v>
      </c>
      <c r="C339" t="s">
        <v>1729</v>
      </c>
      <c r="D339" t="s">
        <v>1481</v>
      </c>
      <c r="E339" s="27">
        <v>41403</v>
      </c>
      <c r="F339" t="s">
        <v>233</v>
      </c>
      <c r="G339" s="27">
        <v>33842</v>
      </c>
      <c r="H339">
        <v>23</v>
      </c>
      <c r="I339" t="s">
        <v>259</v>
      </c>
      <c r="J339" t="s">
        <v>250</v>
      </c>
      <c r="K339">
        <v>0</v>
      </c>
      <c r="L339">
        <v>9</v>
      </c>
      <c r="M339">
        <v>0</v>
      </c>
      <c r="N339">
        <v>0</v>
      </c>
      <c r="O339">
        <v>2</v>
      </c>
      <c r="P339">
        <v>-1</v>
      </c>
      <c r="Q339" s="28">
        <v>41402.42291666667</v>
      </c>
      <c r="R339" s="28">
        <v>41474.275000000001</v>
      </c>
      <c r="S339" t="s">
        <v>1730</v>
      </c>
      <c r="T339" s="27">
        <v>41402</v>
      </c>
      <c r="V339">
        <v>1</v>
      </c>
      <c r="W339" t="s">
        <v>32</v>
      </c>
      <c r="X339" t="s">
        <v>1731</v>
      </c>
      <c r="Y339">
        <v>0</v>
      </c>
      <c r="AB339" t="s">
        <v>237</v>
      </c>
      <c r="AH339">
        <v>0</v>
      </c>
      <c r="AN339" t="s">
        <v>238</v>
      </c>
      <c r="AO339">
        <v>5</v>
      </c>
      <c r="AP339" t="s">
        <v>246</v>
      </c>
      <c r="AQ339" s="27">
        <v>41403</v>
      </c>
      <c r="AR339" t="s">
        <v>240</v>
      </c>
      <c r="AS339">
        <v>9</v>
      </c>
      <c r="AT339" t="s">
        <v>269</v>
      </c>
      <c r="AU339" s="27">
        <v>41403</v>
      </c>
    </row>
    <row r="340" spans="1:47" x14ac:dyDescent="0.2">
      <c r="A340">
        <v>339</v>
      </c>
      <c r="B340" t="s">
        <v>1732</v>
      </c>
      <c r="C340" t="s">
        <v>1733</v>
      </c>
      <c r="D340" t="s">
        <v>1734</v>
      </c>
      <c r="E340" s="27">
        <v>41998</v>
      </c>
      <c r="F340" t="s">
        <v>233</v>
      </c>
      <c r="G340" s="27">
        <v>34375</v>
      </c>
      <c r="H340">
        <v>22</v>
      </c>
      <c r="I340" t="s">
        <v>259</v>
      </c>
      <c r="J340" t="s">
        <v>250</v>
      </c>
      <c r="K340">
        <v>0</v>
      </c>
      <c r="L340">
        <v>6</v>
      </c>
      <c r="M340">
        <v>0</v>
      </c>
      <c r="N340">
        <v>0</v>
      </c>
      <c r="O340">
        <v>0</v>
      </c>
      <c r="P340">
        <v>-1</v>
      </c>
      <c r="Q340" s="28">
        <v>41997.253472222219</v>
      </c>
      <c r="R340" s="28">
        <v>41999.089583333334</v>
      </c>
      <c r="S340" t="s">
        <v>1735</v>
      </c>
      <c r="U340" s="27">
        <v>41997</v>
      </c>
      <c r="V340">
        <v>1</v>
      </c>
      <c r="W340" t="s">
        <v>32</v>
      </c>
      <c r="X340" t="s">
        <v>274</v>
      </c>
      <c r="Y340">
        <v>0</v>
      </c>
      <c r="AB340" t="s">
        <v>237</v>
      </c>
      <c r="AH340">
        <v>0</v>
      </c>
      <c r="AN340" t="s">
        <v>238</v>
      </c>
      <c r="AO340">
        <v>5</v>
      </c>
      <c r="AP340" t="s">
        <v>246</v>
      </c>
      <c r="AQ340" s="27">
        <v>41998</v>
      </c>
      <c r="AR340" t="s">
        <v>240</v>
      </c>
      <c r="AS340">
        <v>6</v>
      </c>
      <c r="AT340" t="s">
        <v>246</v>
      </c>
      <c r="AU340" s="27">
        <v>41998</v>
      </c>
    </row>
    <row r="341" spans="1:47" x14ac:dyDescent="0.2">
      <c r="A341">
        <v>340</v>
      </c>
      <c r="B341" t="s">
        <v>1736</v>
      </c>
      <c r="C341" t="s">
        <v>242</v>
      </c>
      <c r="D341" t="s">
        <v>1737</v>
      </c>
      <c r="E341" s="27">
        <v>41365</v>
      </c>
      <c r="F341" t="s">
        <v>233</v>
      </c>
      <c r="G341" s="27">
        <v>17293</v>
      </c>
      <c r="H341">
        <v>68</v>
      </c>
      <c r="I341" t="s">
        <v>234</v>
      </c>
      <c r="J341" t="s">
        <v>245</v>
      </c>
      <c r="K341">
        <v>0</v>
      </c>
      <c r="L341">
        <v>1</v>
      </c>
      <c r="M341">
        <v>0</v>
      </c>
      <c r="N341">
        <v>0</v>
      </c>
      <c r="O341">
        <v>0</v>
      </c>
      <c r="W341" t="s">
        <v>237</v>
      </c>
      <c r="Y341">
        <v>-1</v>
      </c>
      <c r="AB341" t="s">
        <v>237</v>
      </c>
      <c r="AH341">
        <v>0</v>
      </c>
      <c r="AN341" t="s">
        <v>238</v>
      </c>
      <c r="AO341">
        <v>2</v>
      </c>
      <c r="AP341" t="s">
        <v>239</v>
      </c>
      <c r="AQ341" s="27">
        <v>41365</v>
      </c>
      <c r="AR341" t="s">
        <v>240</v>
      </c>
      <c r="AS341">
        <v>1</v>
      </c>
      <c r="AT341" t="s">
        <v>239</v>
      </c>
      <c r="AU341" s="27">
        <v>41365</v>
      </c>
    </row>
    <row r="342" spans="1:47" x14ac:dyDescent="0.2">
      <c r="A342">
        <v>341</v>
      </c>
      <c r="B342" t="s">
        <v>1738</v>
      </c>
      <c r="C342" t="s">
        <v>1739</v>
      </c>
      <c r="D342" t="s">
        <v>586</v>
      </c>
      <c r="E342" s="27">
        <v>41849</v>
      </c>
      <c r="F342" t="s">
        <v>294</v>
      </c>
      <c r="G342" s="27">
        <v>32947</v>
      </c>
      <c r="H342">
        <v>26</v>
      </c>
      <c r="I342" t="s">
        <v>244</v>
      </c>
      <c r="J342" t="s">
        <v>250</v>
      </c>
      <c r="K342">
        <v>0</v>
      </c>
      <c r="L342">
        <v>4</v>
      </c>
      <c r="M342">
        <v>0</v>
      </c>
      <c r="N342">
        <v>0</v>
      </c>
      <c r="O342">
        <v>2</v>
      </c>
      <c r="P342">
        <v>-227</v>
      </c>
      <c r="Q342" s="28">
        <v>41622.47152777778</v>
      </c>
      <c r="R342" s="28">
        <v>41849.462500000001</v>
      </c>
      <c r="S342" t="s">
        <v>1740</v>
      </c>
      <c r="U342" s="27">
        <v>41622</v>
      </c>
      <c r="V342">
        <v>227</v>
      </c>
      <c r="W342" t="s">
        <v>32</v>
      </c>
      <c r="X342" t="s">
        <v>274</v>
      </c>
      <c r="Y342">
        <v>1</v>
      </c>
      <c r="AA342" t="s">
        <v>1741</v>
      </c>
      <c r="AB342" t="s">
        <v>36</v>
      </c>
      <c r="AD342" s="27">
        <v>42132</v>
      </c>
      <c r="AE342" t="s">
        <v>392</v>
      </c>
      <c r="AH342">
        <v>0</v>
      </c>
      <c r="AN342" t="s">
        <v>238</v>
      </c>
      <c r="AO342">
        <v>6</v>
      </c>
      <c r="AP342" t="s">
        <v>246</v>
      </c>
      <c r="AQ342" s="27">
        <v>41849</v>
      </c>
      <c r="AR342" t="s">
        <v>240</v>
      </c>
      <c r="AS342">
        <v>4</v>
      </c>
      <c r="AT342" t="s">
        <v>239</v>
      </c>
      <c r="AU342" s="27">
        <v>41849</v>
      </c>
    </row>
    <row r="343" spans="1:47" x14ac:dyDescent="0.2">
      <c r="A343">
        <v>342</v>
      </c>
      <c r="B343" t="s">
        <v>1742</v>
      </c>
      <c r="C343" t="s">
        <v>1743</v>
      </c>
      <c r="D343" t="s">
        <v>1744</v>
      </c>
      <c r="E343" s="27">
        <v>41785</v>
      </c>
      <c r="F343" t="s">
        <v>294</v>
      </c>
      <c r="G343" s="27">
        <v>33722</v>
      </c>
      <c r="H343">
        <v>23</v>
      </c>
      <c r="I343" t="s">
        <v>259</v>
      </c>
      <c r="J343" t="s">
        <v>250</v>
      </c>
      <c r="K343">
        <v>0</v>
      </c>
      <c r="L343">
        <v>6</v>
      </c>
      <c r="M343">
        <v>2</v>
      </c>
      <c r="N343">
        <v>0</v>
      </c>
      <c r="O343">
        <v>3</v>
      </c>
      <c r="P343">
        <v>0</v>
      </c>
      <c r="Q343" s="28">
        <v>41785.060416666667</v>
      </c>
      <c r="R343" s="28">
        <v>41786.365972222222</v>
      </c>
      <c r="S343" t="s">
        <v>1745</v>
      </c>
      <c r="T343" s="27">
        <v>41784</v>
      </c>
      <c r="V343">
        <v>1</v>
      </c>
      <c r="W343" t="s">
        <v>32</v>
      </c>
      <c r="X343" t="s">
        <v>974</v>
      </c>
      <c r="Y343">
        <v>0</v>
      </c>
      <c r="AB343" t="s">
        <v>237</v>
      </c>
      <c r="AH343">
        <v>0</v>
      </c>
      <c r="AN343" t="s">
        <v>238</v>
      </c>
      <c r="AO343">
        <v>6</v>
      </c>
      <c r="AP343" t="s">
        <v>246</v>
      </c>
      <c r="AQ343" s="27">
        <v>41785</v>
      </c>
      <c r="AR343" t="s">
        <v>240</v>
      </c>
      <c r="AS343">
        <v>6</v>
      </c>
      <c r="AT343" t="s">
        <v>246</v>
      </c>
      <c r="AU343" s="27">
        <v>41785</v>
      </c>
    </row>
    <row r="344" spans="1:47" x14ac:dyDescent="0.2">
      <c r="A344">
        <v>343</v>
      </c>
      <c r="B344" t="s">
        <v>1746</v>
      </c>
      <c r="C344" t="s">
        <v>1747</v>
      </c>
      <c r="D344" t="s">
        <v>1748</v>
      </c>
      <c r="E344" s="27">
        <v>41962</v>
      </c>
      <c r="F344" t="s">
        <v>294</v>
      </c>
      <c r="G344" s="27">
        <v>30447</v>
      </c>
      <c r="H344">
        <v>32</v>
      </c>
      <c r="I344" t="s">
        <v>244</v>
      </c>
      <c r="J344" t="s">
        <v>250</v>
      </c>
      <c r="K344">
        <v>0</v>
      </c>
      <c r="L344">
        <v>3</v>
      </c>
      <c r="M344">
        <v>0</v>
      </c>
      <c r="N344">
        <v>0</v>
      </c>
      <c r="O344">
        <v>0</v>
      </c>
      <c r="W344" t="s">
        <v>237</v>
      </c>
      <c r="Y344">
        <v>-1</v>
      </c>
      <c r="AB344" t="s">
        <v>237</v>
      </c>
      <c r="AH344">
        <v>0</v>
      </c>
      <c r="AN344" t="s">
        <v>238</v>
      </c>
      <c r="AO344">
        <v>1</v>
      </c>
      <c r="AP344" t="s">
        <v>239</v>
      </c>
      <c r="AQ344" s="27">
        <v>41962</v>
      </c>
      <c r="AR344" t="s">
        <v>240</v>
      </c>
      <c r="AS344">
        <v>3</v>
      </c>
      <c r="AT344" t="s">
        <v>239</v>
      </c>
      <c r="AU344" s="27">
        <v>41962</v>
      </c>
    </row>
    <row r="345" spans="1:47" x14ac:dyDescent="0.2">
      <c r="A345">
        <v>344</v>
      </c>
      <c r="B345" t="s">
        <v>1749</v>
      </c>
      <c r="C345" t="s">
        <v>1750</v>
      </c>
      <c r="D345" t="s">
        <v>1751</v>
      </c>
      <c r="E345" s="27">
        <v>41664</v>
      </c>
      <c r="F345" t="s">
        <v>233</v>
      </c>
      <c r="G345" s="27">
        <v>27248</v>
      </c>
      <c r="H345">
        <v>41</v>
      </c>
      <c r="I345" t="s">
        <v>244</v>
      </c>
      <c r="J345" t="s">
        <v>250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 s="28">
        <v>41664.405555555553</v>
      </c>
      <c r="R345" s="28">
        <v>41665.271527777775</v>
      </c>
      <c r="S345" t="s">
        <v>1752</v>
      </c>
      <c r="T345" s="27">
        <v>41664</v>
      </c>
      <c r="V345">
        <v>0</v>
      </c>
      <c r="W345" t="s">
        <v>36</v>
      </c>
      <c r="X345" t="s">
        <v>279</v>
      </c>
      <c r="Y345">
        <v>0</v>
      </c>
      <c r="AB345" t="s">
        <v>237</v>
      </c>
      <c r="AH345">
        <v>0</v>
      </c>
      <c r="AN345" t="s">
        <v>238</v>
      </c>
      <c r="AO345">
        <v>1</v>
      </c>
      <c r="AP345" t="s">
        <v>239</v>
      </c>
      <c r="AQ345" s="27">
        <v>41664</v>
      </c>
      <c r="AR345" t="s">
        <v>240</v>
      </c>
      <c r="AS345">
        <v>1</v>
      </c>
      <c r="AT345" t="s">
        <v>239</v>
      </c>
      <c r="AU345" s="27">
        <v>41664</v>
      </c>
    </row>
    <row r="346" spans="1:47" x14ac:dyDescent="0.2">
      <c r="A346">
        <v>345</v>
      </c>
      <c r="B346" t="s">
        <v>1753</v>
      </c>
      <c r="C346" t="s">
        <v>281</v>
      </c>
      <c r="D346" t="s">
        <v>1754</v>
      </c>
      <c r="E346" s="27">
        <v>41410</v>
      </c>
      <c r="F346" t="s">
        <v>233</v>
      </c>
      <c r="G346" s="27">
        <v>23417</v>
      </c>
      <c r="H346">
        <v>52</v>
      </c>
      <c r="I346" t="s">
        <v>234</v>
      </c>
      <c r="J346" t="s">
        <v>245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-1</v>
      </c>
      <c r="Q346" s="28">
        <v>41409.46875</v>
      </c>
      <c r="R346" s="28">
        <v>41410.368055555555</v>
      </c>
      <c r="S346" t="s">
        <v>1755</v>
      </c>
      <c r="T346" s="27">
        <v>41409</v>
      </c>
      <c r="V346">
        <v>1</v>
      </c>
      <c r="W346" t="s">
        <v>32</v>
      </c>
      <c r="X346" t="s">
        <v>1756</v>
      </c>
      <c r="Y346">
        <v>0</v>
      </c>
      <c r="AB346" t="s">
        <v>237</v>
      </c>
      <c r="AH346">
        <v>0</v>
      </c>
      <c r="AN346" t="s">
        <v>238</v>
      </c>
      <c r="AO346">
        <v>1</v>
      </c>
      <c r="AP346" t="s">
        <v>239</v>
      </c>
      <c r="AQ346" s="27">
        <v>41410</v>
      </c>
      <c r="AR346" t="s">
        <v>240</v>
      </c>
      <c r="AS346">
        <v>1</v>
      </c>
      <c r="AT346" t="s">
        <v>239</v>
      </c>
      <c r="AU346" s="27">
        <v>41410</v>
      </c>
    </row>
    <row r="347" spans="1:47" x14ac:dyDescent="0.2">
      <c r="A347">
        <v>346</v>
      </c>
      <c r="B347" t="s">
        <v>1757</v>
      </c>
      <c r="C347" t="s">
        <v>1758</v>
      </c>
      <c r="D347" t="s">
        <v>1759</v>
      </c>
      <c r="E347" s="27">
        <v>41490</v>
      </c>
      <c r="F347" t="s">
        <v>233</v>
      </c>
      <c r="G347" s="27">
        <v>33929</v>
      </c>
      <c r="H347">
        <v>23</v>
      </c>
      <c r="I347" t="s">
        <v>259</v>
      </c>
      <c r="J347" t="s">
        <v>250</v>
      </c>
      <c r="K347">
        <v>0</v>
      </c>
      <c r="L347">
        <v>10</v>
      </c>
      <c r="M347">
        <v>0</v>
      </c>
      <c r="N347">
        <v>0</v>
      </c>
      <c r="O347">
        <v>0</v>
      </c>
      <c r="W347" t="s">
        <v>237</v>
      </c>
      <c r="Y347">
        <v>-1</v>
      </c>
      <c r="AB347" t="s">
        <v>237</v>
      </c>
      <c r="AH347">
        <v>0</v>
      </c>
      <c r="AN347" t="s">
        <v>238</v>
      </c>
      <c r="AO347">
        <v>6</v>
      </c>
      <c r="AP347" t="s">
        <v>246</v>
      </c>
      <c r="AQ347" s="27">
        <v>41490</v>
      </c>
      <c r="AR347" t="s">
        <v>240</v>
      </c>
      <c r="AS347">
        <v>10</v>
      </c>
      <c r="AT347" t="s">
        <v>269</v>
      </c>
      <c r="AU347" s="27">
        <v>41490</v>
      </c>
    </row>
    <row r="348" spans="1:47" x14ac:dyDescent="0.2">
      <c r="A348">
        <v>347</v>
      </c>
      <c r="B348" t="s">
        <v>1760</v>
      </c>
      <c r="C348" t="s">
        <v>1761</v>
      </c>
      <c r="D348" t="s">
        <v>1762</v>
      </c>
      <c r="E348" s="27">
        <v>41325</v>
      </c>
      <c r="F348" t="s">
        <v>233</v>
      </c>
      <c r="G348" s="27">
        <v>26457</v>
      </c>
      <c r="H348">
        <v>43</v>
      </c>
      <c r="I348" t="s">
        <v>244</v>
      </c>
      <c r="J348" t="s">
        <v>245</v>
      </c>
      <c r="K348">
        <v>0</v>
      </c>
      <c r="L348">
        <v>4</v>
      </c>
      <c r="M348">
        <v>0</v>
      </c>
      <c r="N348">
        <v>0</v>
      </c>
      <c r="O348">
        <v>13</v>
      </c>
      <c r="P348">
        <v>0</v>
      </c>
      <c r="Q348" s="28">
        <v>41325.079861111109</v>
      </c>
      <c r="R348" s="28">
        <v>41376.40625</v>
      </c>
      <c r="S348" t="s">
        <v>1763</v>
      </c>
      <c r="T348" s="27">
        <v>41324</v>
      </c>
      <c r="V348">
        <v>1</v>
      </c>
      <c r="W348" t="s">
        <v>32</v>
      </c>
      <c r="X348" t="s">
        <v>364</v>
      </c>
      <c r="Y348">
        <v>1</v>
      </c>
      <c r="AA348" t="s">
        <v>1764</v>
      </c>
      <c r="AB348" t="s">
        <v>32</v>
      </c>
      <c r="AC348">
        <v>0</v>
      </c>
      <c r="AD348" s="27">
        <v>41486</v>
      </c>
      <c r="AE348" t="s">
        <v>371</v>
      </c>
      <c r="AF348" s="27">
        <v>41486</v>
      </c>
      <c r="AG348" s="27">
        <v>41716</v>
      </c>
      <c r="AH348">
        <v>0</v>
      </c>
      <c r="AN348" t="s">
        <v>238</v>
      </c>
      <c r="AO348">
        <v>1</v>
      </c>
      <c r="AP348" t="s">
        <v>239</v>
      </c>
      <c r="AQ348" s="27">
        <v>41325</v>
      </c>
      <c r="AR348" t="s">
        <v>240</v>
      </c>
      <c r="AS348">
        <v>4</v>
      </c>
      <c r="AT348" t="s">
        <v>239</v>
      </c>
      <c r="AU348" s="27">
        <v>41325</v>
      </c>
    </row>
    <row r="349" spans="1:47" x14ac:dyDescent="0.2">
      <c r="A349">
        <v>348</v>
      </c>
      <c r="B349" t="s">
        <v>1765</v>
      </c>
      <c r="C349" t="s">
        <v>693</v>
      </c>
      <c r="D349" t="s">
        <v>1683</v>
      </c>
      <c r="E349" s="27">
        <v>41674</v>
      </c>
      <c r="F349" t="s">
        <v>233</v>
      </c>
      <c r="G349" s="27">
        <v>23419</v>
      </c>
      <c r="H349">
        <v>52</v>
      </c>
      <c r="I349" t="s">
        <v>234</v>
      </c>
      <c r="J349" t="s">
        <v>250</v>
      </c>
      <c r="K349">
        <v>0</v>
      </c>
      <c r="L349">
        <v>4</v>
      </c>
      <c r="M349">
        <v>0</v>
      </c>
      <c r="N349">
        <v>0</v>
      </c>
      <c r="O349">
        <v>0</v>
      </c>
      <c r="P349">
        <v>-1</v>
      </c>
      <c r="Q349" s="28">
        <v>41673.159722222219</v>
      </c>
      <c r="R349" s="28">
        <v>41687.097222222219</v>
      </c>
      <c r="S349" t="s">
        <v>1766</v>
      </c>
      <c r="T349" s="27">
        <v>41673</v>
      </c>
      <c r="V349">
        <v>1</v>
      </c>
      <c r="W349" t="s">
        <v>32</v>
      </c>
      <c r="X349" t="s">
        <v>588</v>
      </c>
      <c r="Y349">
        <v>0</v>
      </c>
      <c r="AB349" t="s">
        <v>237</v>
      </c>
      <c r="AH349">
        <v>0</v>
      </c>
      <c r="AN349" t="s">
        <v>238</v>
      </c>
      <c r="AO349">
        <v>3</v>
      </c>
      <c r="AP349" t="s">
        <v>239</v>
      </c>
      <c r="AQ349" s="27">
        <v>41674</v>
      </c>
      <c r="AR349" t="s">
        <v>240</v>
      </c>
      <c r="AS349">
        <v>4</v>
      </c>
      <c r="AT349" t="s">
        <v>239</v>
      </c>
      <c r="AU349" s="27">
        <v>41674</v>
      </c>
    </row>
    <row r="350" spans="1:47" x14ac:dyDescent="0.2">
      <c r="A350">
        <v>349</v>
      </c>
      <c r="B350" t="s">
        <v>1767</v>
      </c>
      <c r="C350" t="s">
        <v>242</v>
      </c>
      <c r="D350" t="s">
        <v>1768</v>
      </c>
      <c r="E350" s="27">
        <v>41411</v>
      </c>
      <c r="F350" t="s">
        <v>233</v>
      </c>
      <c r="G350" s="27">
        <v>31979</v>
      </c>
      <c r="H350">
        <v>28</v>
      </c>
      <c r="I350" t="s">
        <v>244</v>
      </c>
      <c r="J350" t="s">
        <v>245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-3</v>
      </c>
      <c r="Q350" s="28">
        <v>41408.180555555555</v>
      </c>
      <c r="R350" s="28">
        <v>41411.453472222223</v>
      </c>
      <c r="S350" t="s">
        <v>1769</v>
      </c>
      <c r="U350" s="27">
        <v>41408</v>
      </c>
      <c r="V350">
        <v>3</v>
      </c>
      <c r="W350" t="s">
        <v>32</v>
      </c>
      <c r="X350" t="s">
        <v>274</v>
      </c>
      <c r="Y350">
        <v>0</v>
      </c>
      <c r="AB350" t="s">
        <v>237</v>
      </c>
      <c r="AH350">
        <v>0</v>
      </c>
      <c r="AN350" t="s">
        <v>238</v>
      </c>
      <c r="AO350">
        <v>2</v>
      </c>
      <c r="AP350" t="s">
        <v>239</v>
      </c>
      <c r="AQ350" s="27">
        <v>41411</v>
      </c>
      <c r="AR350" t="s">
        <v>240</v>
      </c>
      <c r="AS350">
        <v>1</v>
      </c>
      <c r="AT350" t="s">
        <v>239</v>
      </c>
      <c r="AU350" s="27">
        <v>41411</v>
      </c>
    </row>
    <row r="351" spans="1:47" x14ac:dyDescent="0.2">
      <c r="A351">
        <v>350</v>
      </c>
      <c r="B351" t="s">
        <v>1770</v>
      </c>
      <c r="C351" t="s">
        <v>957</v>
      </c>
      <c r="D351" t="s">
        <v>1771</v>
      </c>
      <c r="E351" s="27">
        <v>41857</v>
      </c>
      <c r="F351" t="s">
        <v>233</v>
      </c>
      <c r="G351" s="27">
        <v>31346</v>
      </c>
      <c r="H351">
        <v>30</v>
      </c>
      <c r="I351" t="s">
        <v>244</v>
      </c>
      <c r="J351" t="s">
        <v>250</v>
      </c>
      <c r="K351">
        <v>0</v>
      </c>
      <c r="L351">
        <v>9</v>
      </c>
      <c r="M351">
        <v>0</v>
      </c>
      <c r="N351">
        <v>2</v>
      </c>
      <c r="O351">
        <v>11</v>
      </c>
      <c r="P351">
        <v>-1</v>
      </c>
      <c r="Q351" s="28">
        <v>41856.138194444444</v>
      </c>
      <c r="R351" s="28">
        <v>41857.361111111109</v>
      </c>
      <c r="S351" t="s">
        <v>1772</v>
      </c>
      <c r="T351" s="27">
        <v>41856</v>
      </c>
      <c r="V351">
        <v>1</v>
      </c>
      <c r="W351" t="s">
        <v>36</v>
      </c>
      <c r="X351" t="s">
        <v>279</v>
      </c>
      <c r="Y351">
        <v>1</v>
      </c>
      <c r="AA351" t="s">
        <v>1773</v>
      </c>
      <c r="AB351" t="s">
        <v>36</v>
      </c>
      <c r="AC351">
        <v>0</v>
      </c>
      <c r="AD351" s="27">
        <v>41976</v>
      </c>
      <c r="AE351" t="s">
        <v>1774</v>
      </c>
      <c r="AF351" s="27">
        <v>41976</v>
      </c>
      <c r="AG351" s="27">
        <v>41982</v>
      </c>
      <c r="AH351">
        <v>1</v>
      </c>
      <c r="AJ351" t="s">
        <v>1775</v>
      </c>
      <c r="AK351" t="s">
        <v>366</v>
      </c>
      <c r="AL351" s="27">
        <v>41993</v>
      </c>
      <c r="AM351" t="s">
        <v>1555</v>
      </c>
      <c r="AN351" t="s">
        <v>238</v>
      </c>
      <c r="AO351">
        <v>4</v>
      </c>
      <c r="AP351" t="s">
        <v>239</v>
      </c>
      <c r="AQ351" s="27">
        <v>41857</v>
      </c>
      <c r="AR351" t="s">
        <v>240</v>
      </c>
      <c r="AS351">
        <v>9</v>
      </c>
      <c r="AT351" t="s">
        <v>269</v>
      </c>
      <c r="AU351" s="27">
        <v>41857</v>
      </c>
    </row>
    <row r="352" spans="1:47" x14ac:dyDescent="0.2">
      <c r="A352">
        <v>351</v>
      </c>
      <c r="B352" t="s">
        <v>1776</v>
      </c>
      <c r="C352" t="s">
        <v>1777</v>
      </c>
      <c r="D352" t="s">
        <v>1778</v>
      </c>
      <c r="E352" s="27">
        <v>41544</v>
      </c>
      <c r="F352" t="s">
        <v>233</v>
      </c>
      <c r="G352" s="27">
        <v>31910</v>
      </c>
      <c r="H352">
        <v>28</v>
      </c>
      <c r="I352" t="s">
        <v>244</v>
      </c>
      <c r="J352" t="s">
        <v>245</v>
      </c>
      <c r="K352">
        <v>0</v>
      </c>
      <c r="L352">
        <v>5</v>
      </c>
      <c r="M352">
        <v>0</v>
      </c>
      <c r="N352">
        <v>0</v>
      </c>
      <c r="O352">
        <v>1</v>
      </c>
      <c r="P352">
        <v>0</v>
      </c>
      <c r="Q352" s="28">
        <v>41544.190972222219</v>
      </c>
      <c r="R352" s="28">
        <v>41550.36041666667</v>
      </c>
      <c r="S352" t="s">
        <v>1779</v>
      </c>
      <c r="T352" s="27">
        <v>41544</v>
      </c>
      <c r="V352">
        <v>0</v>
      </c>
      <c r="W352" t="s">
        <v>32</v>
      </c>
      <c r="X352" t="s">
        <v>1617</v>
      </c>
      <c r="Y352">
        <v>0</v>
      </c>
      <c r="AB352" t="s">
        <v>237</v>
      </c>
      <c r="AH352">
        <v>0</v>
      </c>
      <c r="AN352" t="s">
        <v>238</v>
      </c>
      <c r="AO352">
        <v>3</v>
      </c>
      <c r="AP352" t="s">
        <v>239</v>
      </c>
      <c r="AQ352" s="27">
        <v>41544</v>
      </c>
      <c r="AR352" t="s">
        <v>240</v>
      </c>
      <c r="AS352">
        <v>5</v>
      </c>
      <c r="AT352" t="s">
        <v>246</v>
      </c>
      <c r="AU352" s="27">
        <v>41544</v>
      </c>
    </row>
    <row r="353" spans="1:47" x14ac:dyDescent="0.2">
      <c r="A353">
        <v>352</v>
      </c>
      <c r="B353" t="s">
        <v>1780</v>
      </c>
      <c r="C353" t="s">
        <v>400</v>
      </c>
      <c r="D353" t="s">
        <v>1781</v>
      </c>
      <c r="E353" s="27">
        <v>41928</v>
      </c>
      <c r="F353" t="s">
        <v>233</v>
      </c>
      <c r="G353" s="27">
        <v>25089</v>
      </c>
      <c r="H353">
        <v>47</v>
      </c>
      <c r="I353" t="s">
        <v>234</v>
      </c>
      <c r="J353" t="s">
        <v>245</v>
      </c>
      <c r="K353">
        <v>0</v>
      </c>
      <c r="L353">
        <v>2</v>
      </c>
      <c r="M353">
        <v>0</v>
      </c>
      <c r="N353">
        <v>0</v>
      </c>
      <c r="O353">
        <v>1</v>
      </c>
      <c r="P353">
        <v>-38</v>
      </c>
      <c r="Q353" s="28">
        <v>41890.174305555556</v>
      </c>
      <c r="R353" s="28">
        <v>41928.056944444441</v>
      </c>
      <c r="S353" t="s">
        <v>1782</v>
      </c>
      <c r="U353" s="27">
        <v>41890</v>
      </c>
      <c r="V353">
        <v>38</v>
      </c>
      <c r="W353" t="s">
        <v>32</v>
      </c>
      <c r="X353" t="s">
        <v>274</v>
      </c>
      <c r="Y353">
        <v>0</v>
      </c>
      <c r="AB353" t="s">
        <v>237</v>
      </c>
      <c r="AH353">
        <v>0</v>
      </c>
      <c r="AN353" t="s">
        <v>238</v>
      </c>
      <c r="AO353">
        <v>3</v>
      </c>
      <c r="AP353" t="s">
        <v>239</v>
      </c>
      <c r="AQ353" s="27">
        <v>41928</v>
      </c>
      <c r="AR353" t="s">
        <v>240</v>
      </c>
      <c r="AS353">
        <v>2</v>
      </c>
      <c r="AT353" t="s">
        <v>239</v>
      </c>
      <c r="AU353" s="27">
        <v>41928</v>
      </c>
    </row>
    <row r="354" spans="1:47" x14ac:dyDescent="0.2">
      <c r="A354">
        <v>353</v>
      </c>
      <c r="B354" t="s">
        <v>1783</v>
      </c>
      <c r="C354" t="s">
        <v>1784</v>
      </c>
      <c r="D354" t="s">
        <v>1110</v>
      </c>
      <c r="E354" s="27">
        <v>41910</v>
      </c>
      <c r="F354" t="s">
        <v>294</v>
      </c>
      <c r="G354" s="27">
        <v>29808</v>
      </c>
      <c r="H354">
        <v>34</v>
      </c>
      <c r="I354" t="s">
        <v>244</v>
      </c>
      <c r="J354" t="s">
        <v>250</v>
      </c>
      <c r="K354">
        <v>0</v>
      </c>
      <c r="L354">
        <v>2</v>
      </c>
      <c r="M354">
        <v>0</v>
      </c>
      <c r="N354">
        <v>0</v>
      </c>
      <c r="O354">
        <v>0</v>
      </c>
      <c r="P354">
        <v>-1</v>
      </c>
      <c r="Q354" s="28">
        <v>41909.525694444441</v>
      </c>
      <c r="R354" s="28">
        <v>41910.518055555556</v>
      </c>
      <c r="S354" t="s">
        <v>1785</v>
      </c>
      <c r="T354" s="27">
        <v>41909</v>
      </c>
      <c r="V354">
        <v>1</v>
      </c>
      <c r="W354" t="s">
        <v>36</v>
      </c>
      <c r="X354" t="s">
        <v>279</v>
      </c>
      <c r="Y354">
        <v>0</v>
      </c>
      <c r="AB354" t="s">
        <v>237</v>
      </c>
      <c r="AH354">
        <v>0</v>
      </c>
      <c r="AN354" t="s">
        <v>238</v>
      </c>
      <c r="AO354">
        <v>1</v>
      </c>
      <c r="AP354" t="s">
        <v>239</v>
      </c>
      <c r="AQ354" s="27">
        <v>41910</v>
      </c>
      <c r="AR354" t="s">
        <v>240</v>
      </c>
      <c r="AS354">
        <v>2</v>
      </c>
      <c r="AT354" t="s">
        <v>239</v>
      </c>
      <c r="AU354" s="27">
        <v>41910</v>
      </c>
    </row>
    <row r="355" spans="1:47" x14ac:dyDescent="0.2">
      <c r="A355">
        <v>354</v>
      </c>
      <c r="B355" t="s">
        <v>1786</v>
      </c>
      <c r="C355" t="s">
        <v>464</v>
      </c>
      <c r="D355" t="s">
        <v>1787</v>
      </c>
      <c r="E355" s="27">
        <v>41327</v>
      </c>
      <c r="F355" t="s">
        <v>233</v>
      </c>
      <c r="G355" s="27">
        <v>34241</v>
      </c>
      <c r="H355">
        <v>22</v>
      </c>
      <c r="I355" t="s">
        <v>259</v>
      </c>
      <c r="J355" t="s">
        <v>250</v>
      </c>
      <c r="K355">
        <v>0</v>
      </c>
      <c r="L355">
        <v>4</v>
      </c>
      <c r="M355">
        <v>0</v>
      </c>
      <c r="N355">
        <v>0</v>
      </c>
      <c r="O355">
        <v>0</v>
      </c>
      <c r="P355">
        <v>-1</v>
      </c>
      <c r="Q355" s="28">
        <v>41326.154166666667</v>
      </c>
      <c r="R355" s="28">
        <v>41327.077777777777</v>
      </c>
      <c r="S355" t="s">
        <v>1788</v>
      </c>
      <c r="T355" s="27">
        <v>41326</v>
      </c>
      <c r="V355">
        <v>1</v>
      </c>
      <c r="W355" t="s">
        <v>32</v>
      </c>
      <c r="X355" t="s">
        <v>453</v>
      </c>
      <c r="Y355">
        <v>0</v>
      </c>
      <c r="AB355" t="s">
        <v>237</v>
      </c>
      <c r="AH355">
        <v>0</v>
      </c>
      <c r="AN355" t="s">
        <v>238</v>
      </c>
      <c r="AO355">
        <v>6</v>
      </c>
      <c r="AP355" t="s">
        <v>246</v>
      </c>
      <c r="AQ355" s="27">
        <v>41327</v>
      </c>
      <c r="AR355" t="s">
        <v>240</v>
      </c>
      <c r="AS355">
        <v>4</v>
      </c>
      <c r="AT355" t="s">
        <v>239</v>
      </c>
      <c r="AU355" s="27">
        <v>41327</v>
      </c>
    </row>
    <row r="356" spans="1:47" x14ac:dyDescent="0.2">
      <c r="A356">
        <v>355</v>
      </c>
      <c r="B356" t="s">
        <v>1789</v>
      </c>
      <c r="C356" t="s">
        <v>1790</v>
      </c>
      <c r="D356" t="s">
        <v>331</v>
      </c>
      <c r="E356" s="27">
        <v>41338</v>
      </c>
      <c r="F356" t="s">
        <v>233</v>
      </c>
      <c r="G356" s="27">
        <v>31185</v>
      </c>
      <c r="H356">
        <v>30</v>
      </c>
      <c r="I356" t="s">
        <v>244</v>
      </c>
      <c r="J356" t="s">
        <v>250</v>
      </c>
      <c r="K356">
        <v>0</v>
      </c>
      <c r="L356">
        <v>2</v>
      </c>
      <c r="M356">
        <v>0</v>
      </c>
      <c r="N356">
        <v>0</v>
      </c>
      <c r="O356">
        <v>4</v>
      </c>
      <c r="P356">
        <v>0</v>
      </c>
      <c r="Q356" s="28">
        <v>41338.197222222225</v>
      </c>
      <c r="R356" s="28">
        <v>41338.070138888892</v>
      </c>
      <c r="S356" t="s">
        <v>1791</v>
      </c>
      <c r="T356" s="27">
        <v>41338</v>
      </c>
      <c r="V356">
        <v>0</v>
      </c>
      <c r="W356" t="s">
        <v>32</v>
      </c>
      <c r="X356" t="s">
        <v>364</v>
      </c>
      <c r="Y356">
        <v>0</v>
      </c>
      <c r="AB356" t="s">
        <v>237</v>
      </c>
      <c r="AH356">
        <v>0</v>
      </c>
      <c r="AN356" t="s">
        <v>238</v>
      </c>
      <c r="AO356">
        <v>2</v>
      </c>
      <c r="AP356" t="s">
        <v>239</v>
      </c>
      <c r="AQ356" s="27">
        <v>41338</v>
      </c>
      <c r="AR356" t="s">
        <v>240</v>
      </c>
      <c r="AS356">
        <v>2</v>
      </c>
      <c r="AT356" t="s">
        <v>239</v>
      </c>
      <c r="AU356" s="27">
        <v>41338</v>
      </c>
    </row>
    <row r="357" spans="1:47" x14ac:dyDescent="0.2">
      <c r="A357">
        <v>356</v>
      </c>
      <c r="B357" t="s">
        <v>1792</v>
      </c>
      <c r="C357" t="s">
        <v>1793</v>
      </c>
      <c r="D357" t="s">
        <v>1794</v>
      </c>
      <c r="E357" s="27">
        <v>41581</v>
      </c>
      <c r="F357" t="s">
        <v>233</v>
      </c>
      <c r="G357" s="27">
        <v>33053</v>
      </c>
      <c r="H357">
        <v>25</v>
      </c>
      <c r="I357" t="s">
        <v>244</v>
      </c>
      <c r="J357" t="s">
        <v>353</v>
      </c>
      <c r="K357">
        <v>0</v>
      </c>
      <c r="L357">
        <v>4</v>
      </c>
      <c r="M357">
        <v>0</v>
      </c>
      <c r="N357">
        <v>0</v>
      </c>
      <c r="O357">
        <v>4</v>
      </c>
      <c r="P357">
        <v>0</v>
      </c>
      <c r="Q357" s="28">
        <v>41581.115972222222</v>
      </c>
      <c r="R357" s="28">
        <v>41582.332638888889</v>
      </c>
      <c r="S357" t="s">
        <v>1795</v>
      </c>
      <c r="T357" s="27">
        <v>41581</v>
      </c>
      <c r="V357">
        <v>0</v>
      </c>
      <c r="W357" t="s">
        <v>32</v>
      </c>
      <c r="X357" t="s">
        <v>268</v>
      </c>
      <c r="Y357">
        <v>0</v>
      </c>
      <c r="AB357" t="s">
        <v>237</v>
      </c>
      <c r="AH357">
        <v>0</v>
      </c>
      <c r="AN357" t="s">
        <v>238</v>
      </c>
      <c r="AO357">
        <v>4</v>
      </c>
      <c r="AP357" t="s">
        <v>239</v>
      </c>
      <c r="AQ357" s="27">
        <v>41581</v>
      </c>
      <c r="AR357" t="s">
        <v>240</v>
      </c>
      <c r="AS357">
        <v>4</v>
      </c>
      <c r="AT357" t="s">
        <v>239</v>
      </c>
      <c r="AU357" s="27">
        <v>41581</v>
      </c>
    </row>
    <row r="358" spans="1:47" x14ac:dyDescent="0.2">
      <c r="A358">
        <v>357</v>
      </c>
      <c r="B358" t="s">
        <v>1796</v>
      </c>
      <c r="C358" t="s">
        <v>1797</v>
      </c>
      <c r="D358" t="s">
        <v>1798</v>
      </c>
      <c r="E358" s="27">
        <v>42004</v>
      </c>
      <c r="F358" t="s">
        <v>233</v>
      </c>
      <c r="G358" s="27">
        <v>30909</v>
      </c>
      <c r="H358">
        <v>31</v>
      </c>
      <c r="I358" t="s">
        <v>244</v>
      </c>
      <c r="J358" t="s">
        <v>245</v>
      </c>
      <c r="K358">
        <v>0</v>
      </c>
      <c r="L358">
        <v>8</v>
      </c>
      <c r="M358">
        <v>0</v>
      </c>
      <c r="N358">
        <v>0</v>
      </c>
      <c r="O358">
        <v>0</v>
      </c>
      <c r="P358">
        <v>-1</v>
      </c>
      <c r="Q358" s="28">
        <v>42003.203472222223</v>
      </c>
      <c r="R358" s="28">
        <v>42034.188194444447</v>
      </c>
      <c r="S358" t="s">
        <v>1799</v>
      </c>
      <c r="T358" s="27">
        <v>42003</v>
      </c>
      <c r="V358">
        <v>1</v>
      </c>
      <c r="W358" t="s">
        <v>32</v>
      </c>
      <c r="X358" t="s">
        <v>555</v>
      </c>
      <c r="Y358">
        <v>1</v>
      </c>
      <c r="AA358" t="s">
        <v>1800</v>
      </c>
      <c r="AB358" t="s">
        <v>32</v>
      </c>
      <c r="AC358">
        <v>0</v>
      </c>
      <c r="AD358" s="27">
        <v>42405</v>
      </c>
      <c r="AE358" t="s">
        <v>1801</v>
      </c>
      <c r="AF358" s="27">
        <v>42405</v>
      </c>
      <c r="AG358" s="27">
        <v>42447</v>
      </c>
      <c r="AH358">
        <v>0</v>
      </c>
      <c r="AN358" t="s">
        <v>238</v>
      </c>
      <c r="AO358">
        <v>5</v>
      </c>
      <c r="AP358" t="s">
        <v>246</v>
      </c>
      <c r="AQ358" s="27">
        <v>42004</v>
      </c>
      <c r="AR358" t="s">
        <v>240</v>
      </c>
      <c r="AS358">
        <v>8</v>
      </c>
      <c r="AT358" t="s">
        <v>269</v>
      </c>
      <c r="AU358" s="27">
        <v>42004</v>
      </c>
    </row>
    <row r="359" spans="1:47" x14ac:dyDescent="0.2">
      <c r="A359">
        <v>358</v>
      </c>
      <c r="B359" t="s">
        <v>1802</v>
      </c>
      <c r="C359" t="s">
        <v>1803</v>
      </c>
      <c r="D359" t="s">
        <v>1804</v>
      </c>
      <c r="E359" s="27">
        <v>41748</v>
      </c>
      <c r="F359" t="s">
        <v>233</v>
      </c>
      <c r="G359" s="27">
        <v>28694</v>
      </c>
      <c r="H359">
        <v>37</v>
      </c>
      <c r="I359" t="s">
        <v>244</v>
      </c>
      <c r="J359" t="s">
        <v>245</v>
      </c>
      <c r="K359">
        <v>0</v>
      </c>
      <c r="L359">
        <v>2</v>
      </c>
      <c r="M359">
        <v>0</v>
      </c>
      <c r="N359">
        <v>0</v>
      </c>
      <c r="O359">
        <v>0</v>
      </c>
      <c r="P359">
        <v>-1</v>
      </c>
      <c r="Q359" s="28">
        <v>41747.223611111112</v>
      </c>
      <c r="R359" s="28">
        <v>41782.229861111111</v>
      </c>
      <c r="S359" t="s">
        <v>1805</v>
      </c>
      <c r="T359" s="27">
        <v>41747</v>
      </c>
      <c r="V359">
        <v>1</v>
      </c>
      <c r="W359" t="s">
        <v>32</v>
      </c>
      <c r="X359" t="s">
        <v>359</v>
      </c>
      <c r="Y359">
        <v>1</v>
      </c>
      <c r="AA359" t="s">
        <v>1806</v>
      </c>
      <c r="AB359" t="s">
        <v>36</v>
      </c>
      <c r="AD359" s="27">
        <v>42000</v>
      </c>
      <c r="AE359" t="s">
        <v>1508</v>
      </c>
      <c r="AH359">
        <v>0</v>
      </c>
      <c r="AN359" t="s">
        <v>238</v>
      </c>
      <c r="AO359">
        <v>1</v>
      </c>
      <c r="AP359" t="s">
        <v>239</v>
      </c>
      <c r="AQ359" s="27">
        <v>41748</v>
      </c>
      <c r="AR359" t="s">
        <v>240</v>
      </c>
      <c r="AS359">
        <v>2</v>
      </c>
      <c r="AT359" t="s">
        <v>239</v>
      </c>
      <c r="AU359" s="27">
        <v>41748</v>
      </c>
    </row>
    <row r="360" spans="1:47" x14ac:dyDescent="0.2">
      <c r="A360">
        <v>359</v>
      </c>
      <c r="B360" t="s">
        <v>1807</v>
      </c>
      <c r="C360" t="s">
        <v>1808</v>
      </c>
      <c r="D360" t="s">
        <v>1809</v>
      </c>
      <c r="E360" s="27">
        <v>41625</v>
      </c>
      <c r="F360" t="s">
        <v>233</v>
      </c>
      <c r="G360" s="27">
        <v>30456</v>
      </c>
      <c r="H360">
        <v>32</v>
      </c>
      <c r="I360" t="s">
        <v>244</v>
      </c>
      <c r="J360" t="s">
        <v>250</v>
      </c>
      <c r="K360">
        <v>0</v>
      </c>
      <c r="L360">
        <v>9</v>
      </c>
      <c r="M360">
        <v>1</v>
      </c>
      <c r="N360">
        <v>0</v>
      </c>
      <c r="O360">
        <v>14</v>
      </c>
      <c r="P360">
        <v>-1</v>
      </c>
      <c r="Q360" s="28">
        <v>41624.211805555555</v>
      </c>
      <c r="R360" s="28">
        <v>41625.365972222222</v>
      </c>
      <c r="S360" t="s">
        <v>1810</v>
      </c>
      <c r="T360" s="27">
        <v>41624</v>
      </c>
      <c r="V360">
        <v>1</v>
      </c>
      <c r="W360" t="s">
        <v>32</v>
      </c>
      <c r="X360" t="s">
        <v>729</v>
      </c>
      <c r="Y360">
        <v>0</v>
      </c>
      <c r="AB360" t="s">
        <v>237</v>
      </c>
      <c r="AH360">
        <v>0</v>
      </c>
      <c r="AN360" t="s">
        <v>238</v>
      </c>
      <c r="AO360">
        <v>8</v>
      </c>
      <c r="AP360" t="s">
        <v>269</v>
      </c>
      <c r="AQ360" s="27">
        <v>41625</v>
      </c>
      <c r="AR360" t="s">
        <v>240</v>
      </c>
      <c r="AS360">
        <v>9</v>
      </c>
      <c r="AT360" t="s">
        <v>269</v>
      </c>
      <c r="AU360" s="27">
        <v>41625</v>
      </c>
    </row>
    <row r="361" spans="1:47" x14ac:dyDescent="0.2">
      <c r="A361">
        <v>360</v>
      </c>
      <c r="B361" t="s">
        <v>1811</v>
      </c>
      <c r="C361" t="s">
        <v>1812</v>
      </c>
      <c r="D361" t="s">
        <v>675</v>
      </c>
      <c r="E361" s="27">
        <v>41528</v>
      </c>
      <c r="F361" t="s">
        <v>233</v>
      </c>
      <c r="G361" s="27">
        <v>32741</v>
      </c>
      <c r="H361">
        <v>26</v>
      </c>
      <c r="I361" t="s">
        <v>244</v>
      </c>
      <c r="J361" t="s">
        <v>250</v>
      </c>
      <c r="K361">
        <v>0</v>
      </c>
      <c r="L361">
        <v>8</v>
      </c>
      <c r="M361">
        <v>1</v>
      </c>
      <c r="N361">
        <v>0</v>
      </c>
      <c r="O361">
        <v>4</v>
      </c>
      <c r="P361">
        <v>649</v>
      </c>
      <c r="Q361" s="28">
        <v>42177.396527777775</v>
      </c>
      <c r="R361" s="28">
        <v>42253.309027777781</v>
      </c>
      <c r="S361" t="s">
        <v>1813</v>
      </c>
      <c r="T361" s="27">
        <v>39966</v>
      </c>
      <c r="V361">
        <v>1562</v>
      </c>
      <c r="W361" t="s">
        <v>36</v>
      </c>
      <c r="X361" t="s">
        <v>412</v>
      </c>
      <c r="Y361">
        <v>0</v>
      </c>
      <c r="AB361" t="s">
        <v>237</v>
      </c>
      <c r="AH361">
        <v>0</v>
      </c>
      <c r="AN361" t="s">
        <v>238</v>
      </c>
      <c r="AO361">
        <v>6</v>
      </c>
      <c r="AP361" t="s">
        <v>246</v>
      </c>
      <c r="AQ361" s="27">
        <v>41528</v>
      </c>
      <c r="AR361" t="s">
        <v>240</v>
      </c>
      <c r="AS361">
        <v>8</v>
      </c>
      <c r="AT361" t="s">
        <v>269</v>
      </c>
      <c r="AU361" s="27">
        <v>41528</v>
      </c>
    </row>
    <row r="362" spans="1:47" x14ac:dyDescent="0.2">
      <c r="A362">
        <v>361</v>
      </c>
      <c r="B362" t="s">
        <v>1814</v>
      </c>
      <c r="C362" t="s">
        <v>242</v>
      </c>
      <c r="D362" t="s">
        <v>1815</v>
      </c>
      <c r="E362" s="27">
        <v>41290</v>
      </c>
      <c r="F362" t="s">
        <v>233</v>
      </c>
      <c r="G362" s="27">
        <v>22953</v>
      </c>
      <c r="H362">
        <v>53</v>
      </c>
      <c r="I362" t="s">
        <v>234</v>
      </c>
      <c r="J362" t="s">
        <v>245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-1</v>
      </c>
      <c r="Q362" s="28">
        <v>41289.245138888888</v>
      </c>
      <c r="R362" s="28">
        <v>41290.292361111111</v>
      </c>
      <c r="S362" t="s">
        <v>1816</v>
      </c>
      <c r="T362" s="27">
        <v>41289</v>
      </c>
      <c r="V362">
        <v>1</v>
      </c>
      <c r="W362" t="s">
        <v>36</v>
      </c>
      <c r="X362" t="s">
        <v>279</v>
      </c>
      <c r="Y362">
        <v>0</v>
      </c>
      <c r="AB362" t="s">
        <v>237</v>
      </c>
      <c r="AH362">
        <v>0</v>
      </c>
      <c r="AN362" t="s">
        <v>238</v>
      </c>
      <c r="AO362">
        <v>1</v>
      </c>
      <c r="AP362" t="s">
        <v>239</v>
      </c>
      <c r="AQ362" s="27">
        <v>41290</v>
      </c>
      <c r="AR362" t="s">
        <v>240</v>
      </c>
      <c r="AS362">
        <v>1</v>
      </c>
      <c r="AT362" t="s">
        <v>239</v>
      </c>
      <c r="AU362" s="27">
        <v>41290</v>
      </c>
    </row>
    <row r="363" spans="1:47" x14ac:dyDescent="0.2">
      <c r="A363">
        <v>362</v>
      </c>
      <c r="B363" t="s">
        <v>1817</v>
      </c>
      <c r="C363" t="s">
        <v>1818</v>
      </c>
      <c r="D363" t="s">
        <v>1819</v>
      </c>
      <c r="E363" s="27">
        <v>41618</v>
      </c>
      <c r="F363" t="s">
        <v>233</v>
      </c>
      <c r="G363" s="27">
        <v>32214</v>
      </c>
      <c r="H363">
        <v>28</v>
      </c>
      <c r="I363" t="s">
        <v>244</v>
      </c>
      <c r="J363" t="s">
        <v>250</v>
      </c>
      <c r="K363">
        <v>0</v>
      </c>
      <c r="L363">
        <v>8</v>
      </c>
      <c r="M363">
        <v>0</v>
      </c>
      <c r="N363">
        <v>0</v>
      </c>
      <c r="O363">
        <v>25</v>
      </c>
      <c r="P363">
        <v>29</v>
      </c>
      <c r="Q363" s="28">
        <v>41647.484722222223</v>
      </c>
      <c r="R363" s="28">
        <v>41673.451388888891</v>
      </c>
      <c r="S363" t="s">
        <v>1820</v>
      </c>
      <c r="U363" s="27">
        <v>41548</v>
      </c>
      <c r="V363">
        <v>70</v>
      </c>
      <c r="W363" t="s">
        <v>32</v>
      </c>
      <c r="X363" t="s">
        <v>274</v>
      </c>
      <c r="Y363">
        <v>1</v>
      </c>
      <c r="AA363" t="s">
        <v>1821</v>
      </c>
      <c r="AB363" t="s">
        <v>32</v>
      </c>
      <c r="AD363" s="27">
        <v>41713</v>
      </c>
      <c r="AE363" t="s">
        <v>749</v>
      </c>
      <c r="AH363">
        <v>0</v>
      </c>
      <c r="AN363" t="s">
        <v>238</v>
      </c>
      <c r="AO363">
        <v>9</v>
      </c>
      <c r="AP363" t="s">
        <v>269</v>
      </c>
      <c r="AQ363" s="27">
        <v>41618</v>
      </c>
      <c r="AR363" t="s">
        <v>240</v>
      </c>
      <c r="AS363">
        <v>8</v>
      </c>
      <c r="AT363" t="s">
        <v>269</v>
      </c>
      <c r="AU363" s="27">
        <v>41618</v>
      </c>
    </row>
    <row r="364" spans="1:47" x14ac:dyDescent="0.2">
      <c r="A364">
        <v>363</v>
      </c>
      <c r="B364" t="s">
        <v>1822</v>
      </c>
      <c r="C364" t="s">
        <v>1823</v>
      </c>
      <c r="D364" t="s">
        <v>1824</v>
      </c>
      <c r="E364" s="27">
        <v>41375</v>
      </c>
      <c r="F364" t="s">
        <v>233</v>
      </c>
      <c r="G364" s="27">
        <v>26222</v>
      </c>
      <c r="H364">
        <v>44</v>
      </c>
      <c r="I364" t="s">
        <v>244</v>
      </c>
      <c r="J364" t="s">
        <v>245</v>
      </c>
      <c r="K364">
        <v>0</v>
      </c>
      <c r="L364">
        <v>5</v>
      </c>
      <c r="M364">
        <v>0</v>
      </c>
      <c r="N364">
        <v>0</v>
      </c>
      <c r="O364">
        <v>8</v>
      </c>
      <c r="P364">
        <v>-1</v>
      </c>
      <c r="Q364" s="28">
        <v>41374.396527777775</v>
      </c>
      <c r="R364" s="28">
        <v>41379.381249999999</v>
      </c>
      <c r="S364" t="s">
        <v>1825</v>
      </c>
      <c r="T364" s="27">
        <v>41374</v>
      </c>
      <c r="V364">
        <v>1</v>
      </c>
      <c r="W364" t="s">
        <v>36</v>
      </c>
      <c r="X364" t="s">
        <v>279</v>
      </c>
      <c r="Y364">
        <v>1</v>
      </c>
      <c r="AA364" t="s">
        <v>1826</v>
      </c>
      <c r="AB364" t="s">
        <v>36</v>
      </c>
      <c r="AC364">
        <v>294</v>
      </c>
      <c r="AD364" s="27">
        <v>41511</v>
      </c>
      <c r="AE364" t="s">
        <v>474</v>
      </c>
      <c r="AF364" s="27">
        <v>41805</v>
      </c>
      <c r="AG364" s="27">
        <v>41806</v>
      </c>
      <c r="AH364">
        <v>0</v>
      </c>
      <c r="AN364" t="s">
        <v>238</v>
      </c>
      <c r="AO364">
        <v>3</v>
      </c>
      <c r="AP364" t="s">
        <v>239</v>
      </c>
      <c r="AQ364" s="27">
        <v>41375</v>
      </c>
      <c r="AR364" t="s">
        <v>240</v>
      </c>
      <c r="AS364">
        <v>5</v>
      </c>
      <c r="AT364" t="s">
        <v>246</v>
      </c>
      <c r="AU364" s="27">
        <v>41375</v>
      </c>
    </row>
    <row r="365" spans="1:47" x14ac:dyDescent="0.2">
      <c r="A365">
        <v>364</v>
      </c>
      <c r="B365" t="s">
        <v>1827</v>
      </c>
      <c r="C365" t="s">
        <v>1317</v>
      </c>
      <c r="D365" t="s">
        <v>1828</v>
      </c>
      <c r="E365" s="27">
        <v>41523</v>
      </c>
      <c r="F365" t="s">
        <v>233</v>
      </c>
      <c r="G365" s="27">
        <v>33124</v>
      </c>
      <c r="H365">
        <v>25</v>
      </c>
      <c r="I365" t="s">
        <v>244</v>
      </c>
      <c r="J365" t="s">
        <v>250</v>
      </c>
      <c r="K365">
        <v>0</v>
      </c>
      <c r="L365">
        <v>3</v>
      </c>
      <c r="M365">
        <v>0</v>
      </c>
      <c r="N365">
        <v>0</v>
      </c>
      <c r="O365">
        <v>0</v>
      </c>
      <c r="P365">
        <v>0</v>
      </c>
      <c r="Q365" s="28">
        <v>41523.041666666664</v>
      </c>
      <c r="R365" s="28">
        <v>41523.383333333331</v>
      </c>
      <c r="S365" t="s">
        <v>1829</v>
      </c>
      <c r="T365" s="27">
        <v>41522</v>
      </c>
      <c r="V365">
        <v>1</v>
      </c>
      <c r="W365" t="s">
        <v>32</v>
      </c>
      <c r="X365" t="s">
        <v>359</v>
      </c>
      <c r="Y365">
        <v>0</v>
      </c>
      <c r="AB365" t="s">
        <v>237</v>
      </c>
      <c r="AH365">
        <v>0</v>
      </c>
      <c r="AN365" t="s">
        <v>238</v>
      </c>
      <c r="AO365">
        <v>4</v>
      </c>
      <c r="AP365" t="s">
        <v>239</v>
      </c>
      <c r="AQ365" s="27">
        <v>41523</v>
      </c>
      <c r="AR365" t="s">
        <v>240</v>
      </c>
      <c r="AS365">
        <v>3</v>
      </c>
      <c r="AT365" t="s">
        <v>239</v>
      </c>
      <c r="AU365" s="27">
        <v>41523</v>
      </c>
    </row>
    <row r="366" spans="1:47" x14ac:dyDescent="0.2">
      <c r="A366">
        <v>365</v>
      </c>
      <c r="B366" t="s">
        <v>1830</v>
      </c>
      <c r="C366" t="s">
        <v>1831</v>
      </c>
      <c r="D366" t="s">
        <v>1832</v>
      </c>
      <c r="E366" s="27">
        <v>41914</v>
      </c>
      <c r="F366" t="s">
        <v>294</v>
      </c>
      <c r="G366" s="27">
        <v>31415</v>
      </c>
      <c r="H366">
        <v>30</v>
      </c>
      <c r="I366" t="s">
        <v>244</v>
      </c>
      <c r="J366" t="s">
        <v>22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-1</v>
      </c>
      <c r="Q366" s="28">
        <v>41913.520138888889</v>
      </c>
      <c r="R366" s="28">
        <v>41914.34375</v>
      </c>
      <c r="S366" t="s">
        <v>1833</v>
      </c>
      <c r="T366" s="27">
        <v>41913</v>
      </c>
      <c r="V366">
        <v>1</v>
      </c>
      <c r="W366" t="s">
        <v>36</v>
      </c>
      <c r="X366" t="s">
        <v>279</v>
      </c>
      <c r="Y366">
        <v>0</v>
      </c>
      <c r="AB366" t="s">
        <v>237</v>
      </c>
      <c r="AH366">
        <v>0</v>
      </c>
      <c r="AN366" t="s">
        <v>238</v>
      </c>
      <c r="AO366">
        <v>1</v>
      </c>
      <c r="AP366" t="s">
        <v>239</v>
      </c>
      <c r="AQ366" s="27">
        <v>41914</v>
      </c>
      <c r="AR366" t="s">
        <v>240</v>
      </c>
      <c r="AS366">
        <v>1</v>
      </c>
      <c r="AT366" t="s">
        <v>239</v>
      </c>
      <c r="AU366" s="27">
        <v>41914</v>
      </c>
    </row>
    <row r="367" spans="1:47" x14ac:dyDescent="0.2">
      <c r="A367">
        <v>366</v>
      </c>
      <c r="B367" t="s">
        <v>1834</v>
      </c>
      <c r="C367" t="s">
        <v>1478</v>
      </c>
      <c r="D367" t="s">
        <v>1835</v>
      </c>
      <c r="E367" s="27">
        <v>41305</v>
      </c>
      <c r="F367" t="s">
        <v>233</v>
      </c>
      <c r="G367" s="27">
        <v>34440</v>
      </c>
      <c r="H367">
        <v>22</v>
      </c>
      <c r="I367" t="s">
        <v>259</v>
      </c>
      <c r="J367" t="s">
        <v>245</v>
      </c>
      <c r="K367">
        <v>0</v>
      </c>
      <c r="L367">
        <v>8</v>
      </c>
      <c r="M367">
        <v>0</v>
      </c>
      <c r="N367">
        <v>1</v>
      </c>
      <c r="O367">
        <v>1</v>
      </c>
      <c r="P367">
        <v>0</v>
      </c>
      <c r="Q367" s="28">
        <v>41305.526388888888</v>
      </c>
      <c r="R367" s="28">
        <v>41311.470833333333</v>
      </c>
      <c r="S367" t="s">
        <v>1836</v>
      </c>
      <c r="T367" s="27">
        <v>41305</v>
      </c>
      <c r="V367">
        <v>0</v>
      </c>
      <c r="W367" t="s">
        <v>36</v>
      </c>
      <c r="X367" t="s">
        <v>1837</v>
      </c>
      <c r="Y367">
        <v>1</v>
      </c>
      <c r="AA367" t="s">
        <v>1838</v>
      </c>
      <c r="AB367" t="s">
        <v>32</v>
      </c>
      <c r="AC367">
        <v>0</v>
      </c>
      <c r="AD367" s="27">
        <v>41836</v>
      </c>
      <c r="AE367" t="s">
        <v>359</v>
      </c>
      <c r="AF367" s="27">
        <v>41836</v>
      </c>
      <c r="AG367" s="27">
        <v>41843</v>
      </c>
      <c r="AH367">
        <v>0</v>
      </c>
      <c r="AN367" t="s">
        <v>238</v>
      </c>
      <c r="AO367">
        <v>7</v>
      </c>
      <c r="AP367" t="s">
        <v>246</v>
      </c>
      <c r="AQ367" s="27">
        <v>41305</v>
      </c>
      <c r="AR367" t="s">
        <v>240</v>
      </c>
      <c r="AS367">
        <v>8</v>
      </c>
      <c r="AT367" t="s">
        <v>269</v>
      </c>
      <c r="AU367" s="27">
        <v>41305</v>
      </c>
    </row>
    <row r="368" spans="1:47" x14ac:dyDescent="0.2">
      <c r="A368">
        <v>367</v>
      </c>
      <c r="B368" t="s">
        <v>1839</v>
      </c>
      <c r="C368" t="s">
        <v>1840</v>
      </c>
      <c r="D368" t="s">
        <v>1841</v>
      </c>
      <c r="E368" s="27">
        <v>41772</v>
      </c>
      <c r="F368" t="s">
        <v>294</v>
      </c>
      <c r="G368" s="27">
        <v>31485</v>
      </c>
      <c r="H368">
        <v>30</v>
      </c>
      <c r="I368" t="s">
        <v>244</v>
      </c>
      <c r="J368" t="s">
        <v>250</v>
      </c>
      <c r="K368">
        <v>1</v>
      </c>
      <c r="L368">
        <v>8</v>
      </c>
      <c r="M368">
        <v>0</v>
      </c>
      <c r="N368">
        <v>0</v>
      </c>
      <c r="O368">
        <v>2</v>
      </c>
      <c r="P368">
        <v>-153</v>
      </c>
      <c r="Q368" s="28">
        <v>41619.107638888891</v>
      </c>
      <c r="R368" s="28">
        <v>41730.466666666667</v>
      </c>
      <c r="S368" t="s">
        <v>1842</v>
      </c>
      <c r="U368" s="27">
        <v>41619</v>
      </c>
      <c r="V368">
        <v>153</v>
      </c>
      <c r="W368" t="s">
        <v>32</v>
      </c>
      <c r="X368" t="s">
        <v>274</v>
      </c>
      <c r="Y368">
        <v>0</v>
      </c>
      <c r="AB368" t="s">
        <v>237</v>
      </c>
      <c r="AH368">
        <v>0</v>
      </c>
      <c r="AN368" t="s">
        <v>238</v>
      </c>
      <c r="AO368">
        <v>8</v>
      </c>
      <c r="AP368" t="s">
        <v>269</v>
      </c>
      <c r="AQ368" s="27">
        <v>41772</v>
      </c>
      <c r="AR368" t="s">
        <v>240</v>
      </c>
      <c r="AS368">
        <v>8</v>
      </c>
      <c r="AT368" t="s">
        <v>269</v>
      </c>
      <c r="AU368" s="27">
        <v>41772</v>
      </c>
    </row>
    <row r="369" spans="1:47" x14ac:dyDescent="0.2">
      <c r="A369">
        <v>368</v>
      </c>
      <c r="B369" t="s">
        <v>1843</v>
      </c>
      <c r="C369" t="s">
        <v>1844</v>
      </c>
      <c r="D369" t="s">
        <v>1845</v>
      </c>
      <c r="E369" s="27">
        <v>41966</v>
      </c>
      <c r="F369" t="s">
        <v>294</v>
      </c>
      <c r="G369" s="27">
        <v>34973</v>
      </c>
      <c r="H369">
        <v>20</v>
      </c>
      <c r="I369" t="s">
        <v>259</v>
      </c>
      <c r="J369" t="s">
        <v>250</v>
      </c>
      <c r="K369">
        <v>0</v>
      </c>
      <c r="L369">
        <v>5</v>
      </c>
      <c r="M369">
        <v>0</v>
      </c>
      <c r="N369">
        <v>0</v>
      </c>
      <c r="O369">
        <v>0</v>
      </c>
      <c r="P369">
        <v>-1</v>
      </c>
      <c r="Q369" s="28">
        <v>41965.256249999999</v>
      </c>
      <c r="R369" s="28">
        <v>41966.524305555555</v>
      </c>
      <c r="S369" t="s">
        <v>1846</v>
      </c>
      <c r="T369" s="27">
        <v>41965</v>
      </c>
      <c r="V369">
        <v>1</v>
      </c>
      <c r="W369" t="s">
        <v>32</v>
      </c>
      <c r="X369" t="s">
        <v>359</v>
      </c>
      <c r="Y369">
        <v>0</v>
      </c>
      <c r="AB369" t="s">
        <v>237</v>
      </c>
      <c r="AH369">
        <v>0</v>
      </c>
      <c r="AN369" t="s">
        <v>238</v>
      </c>
      <c r="AO369">
        <v>6</v>
      </c>
      <c r="AP369" t="s">
        <v>246</v>
      </c>
      <c r="AQ369" s="27">
        <v>41966</v>
      </c>
      <c r="AR369" t="s">
        <v>240</v>
      </c>
      <c r="AS369">
        <v>5</v>
      </c>
      <c r="AT369" t="s">
        <v>246</v>
      </c>
      <c r="AU369" s="27">
        <v>41966</v>
      </c>
    </row>
    <row r="370" spans="1:47" x14ac:dyDescent="0.2">
      <c r="A370">
        <v>369</v>
      </c>
      <c r="B370" t="s">
        <v>1847</v>
      </c>
      <c r="C370" t="s">
        <v>1848</v>
      </c>
      <c r="D370" t="s">
        <v>1849</v>
      </c>
      <c r="E370" s="27">
        <v>41617</v>
      </c>
      <c r="F370" t="s">
        <v>294</v>
      </c>
      <c r="G370" s="27">
        <v>28647</v>
      </c>
      <c r="H370">
        <v>37</v>
      </c>
      <c r="I370" t="s">
        <v>244</v>
      </c>
      <c r="J370" t="s">
        <v>22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-1</v>
      </c>
      <c r="Q370" s="28">
        <v>41616.079861111109</v>
      </c>
      <c r="R370" s="28">
        <v>41617.083333333336</v>
      </c>
      <c r="S370" t="s">
        <v>1850</v>
      </c>
      <c r="T370" s="27">
        <v>41615</v>
      </c>
      <c r="V370">
        <v>2</v>
      </c>
      <c r="W370" t="s">
        <v>36</v>
      </c>
      <c r="X370" t="s">
        <v>279</v>
      </c>
      <c r="Y370">
        <v>0</v>
      </c>
      <c r="AB370" t="s">
        <v>237</v>
      </c>
      <c r="AH370">
        <v>0</v>
      </c>
      <c r="AN370" t="s">
        <v>238</v>
      </c>
      <c r="AO370">
        <v>1</v>
      </c>
      <c r="AP370" t="s">
        <v>239</v>
      </c>
      <c r="AQ370" s="27">
        <v>41617</v>
      </c>
      <c r="AR370" t="s">
        <v>240</v>
      </c>
      <c r="AS370">
        <v>1</v>
      </c>
      <c r="AT370" t="s">
        <v>239</v>
      </c>
      <c r="AU370" s="27">
        <v>41617</v>
      </c>
    </row>
    <row r="371" spans="1:47" x14ac:dyDescent="0.2">
      <c r="A371">
        <v>370</v>
      </c>
      <c r="B371" t="s">
        <v>1851</v>
      </c>
      <c r="C371" t="s">
        <v>302</v>
      </c>
      <c r="D371" t="s">
        <v>1852</v>
      </c>
      <c r="E371" s="27">
        <v>41946</v>
      </c>
      <c r="F371" t="s">
        <v>294</v>
      </c>
      <c r="G371" s="27">
        <v>30267</v>
      </c>
      <c r="H371">
        <v>33</v>
      </c>
      <c r="I371" t="s">
        <v>244</v>
      </c>
      <c r="J371" t="s">
        <v>245</v>
      </c>
      <c r="K371">
        <v>0</v>
      </c>
      <c r="L371">
        <v>2</v>
      </c>
      <c r="M371">
        <v>0</v>
      </c>
      <c r="N371">
        <v>0</v>
      </c>
      <c r="O371">
        <v>0</v>
      </c>
      <c r="P371">
        <v>-1</v>
      </c>
      <c r="Q371" s="28">
        <v>41945.076388888891</v>
      </c>
      <c r="R371" s="28">
        <v>41946.077777777777</v>
      </c>
      <c r="S371" t="s">
        <v>1853</v>
      </c>
      <c r="T371" s="27">
        <v>41945</v>
      </c>
      <c r="V371">
        <v>1</v>
      </c>
      <c r="W371" t="s">
        <v>32</v>
      </c>
      <c r="X371" t="s">
        <v>1051</v>
      </c>
      <c r="Y371">
        <v>0</v>
      </c>
      <c r="AB371" t="s">
        <v>237</v>
      </c>
      <c r="AH371">
        <v>0</v>
      </c>
      <c r="AN371" t="s">
        <v>238</v>
      </c>
      <c r="AO371">
        <v>1</v>
      </c>
      <c r="AP371" t="s">
        <v>239</v>
      </c>
      <c r="AQ371" s="27">
        <v>41946</v>
      </c>
      <c r="AR371" t="s">
        <v>240</v>
      </c>
      <c r="AS371">
        <v>2</v>
      </c>
      <c r="AT371" t="s">
        <v>239</v>
      </c>
      <c r="AU371" s="27">
        <v>41946</v>
      </c>
    </row>
    <row r="372" spans="1:47" x14ac:dyDescent="0.2">
      <c r="A372">
        <v>371</v>
      </c>
      <c r="B372" t="s">
        <v>1854</v>
      </c>
      <c r="C372" t="s">
        <v>1855</v>
      </c>
      <c r="D372" t="s">
        <v>1856</v>
      </c>
      <c r="E372" s="27">
        <v>41773</v>
      </c>
      <c r="F372" t="s">
        <v>294</v>
      </c>
      <c r="G372" s="27">
        <v>25274</v>
      </c>
      <c r="H372">
        <v>47</v>
      </c>
      <c r="I372" t="s">
        <v>234</v>
      </c>
      <c r="J372" t="s">
        <v>245</v>
      </c>
      <c r="K372">
        <v>0</v>
      </c>
      <c r="L372">
        <v>5</v>
      </c>
      <c r="M372">
        <v>0</v>
      </c>
      <c r="N372">
        <v>0</v>
      </c>
      <c r="O372">
        <v>2</v>
      </c>
      <c r="P372">
        <v>-1</v>
      </c>
      <c r="Q372" s="28">
        <v>41772.384722222225</v>
      </c>
      <c r="R372" s="28">
        <v>41775.395138888889</v>
      </c>
      <c r="S372" t="s">
        <v>1857</v>
      </c>
      <c r="T372" s="27">
        <v>41772</v>
      </c>
      <c r="V372">
        <v>1</v>
      </c>
      <c r="W372" t="s">
        <v>32</v>
      </c>
      <c r="X372" t="s">
        <v>898</v>
      </c>
      <c r="Y372">
        <v>0</v>
      </c>
      <c r="AB372" t="s">
        <v>237</v>
      </c>
      <c r="AH372">
        <v>0</v>
      </c>
      <c r="AN372" t="s">
        <v>238</v>
      </c>
      <c r="AO372">
        <v>1</v>
      </c>
      <c r="AP372" t="s">
        <v>239</v>
      </c>
      <c r="AQ372" s="27">
        <v>41773</v>
      </c>
      <c r="AR372" t="s">
        <v>240</v>
      </c>
      <c r="AS372">
        <v>5</v>
      </c>
      <c r="AT372" t="s">
        <v>246</v>
      </c>
      <c r="AU372" s="27">
        <v>41773</v>
      </c>
    </row>
    <row r="373" spans="1:47" x14ac:dyDescent="0.2">
      <c r="A373">
        <v>372</v>
      </c>
      <c r="B373" t="s">
        <v>1858</v>
      </c>
      <c r="C373" t="s">
        <v>1859</v>
      </c>
      <c r="D373" t="s">
        <v>1860</v>
      </c>
      <c r="E373" s="27">
        <v>41570</v>
      </c>
      <c r="F373" t="s">
        <v>294</v>
      </c>
      <c r="G373" s="27">
        <v>27553</v>
      </c>
      <c r="H373">
        <v>40</v>
      </c>
      <c r="I373" t="s">
        <v>244</v>
      </c>
      <c r="J373" t="s">
        <v>22</v>
      </c>
      <c r="K373">
        <v>0</v>
      </c>
      <c r="L373">
        <v>2</v>
      </c>
      <c r="M373">
        <v>0</v>
      </c>
      <c r="N373">
        <v>0</v>
      </c>
      <c r="O373">
        <v>3</v>
      </c>
      <c r="P373">
        <v>-1</v>
      </c>
      <c r="Q373" s="28">
        <v>41569.377083333333</v>
      </c>
      <c r="R373" s="28">
        <v>41570.378472222219</v>
      </c>
      <c r="S373" t="s">
        <v>1861</v>
      </c>
      <c r="T373" s="27">
        <v>41569</v>
      </c>
      <c r="V373">
        <v>1</v>
      </c>
      <c r="W373" t="s">
        <v>32</v>
      </c>
      <c r="X373" t="s">
        <v>364</v>
      </c>
      <c r="Y373">
        <v>0</v>
      </c>
      <c r="AB373" t="s">
        <v>237</v>
      </c>
      <c r="AH373">
        <v>0</v>
      </c>
      <c r="AN373" t="s">
        <v>238</v>
      </c>
      <c r="AO373">
        <v>1</v>
      </c>
      <c r="AP373" t="s">
        <v>239</v>
      </c>
      <c r="AQ373" s="27">
        <v>41570</v>
      </c>
      <c r="AR373" t="s">
        <v>240</v>
      </c>
      <c r="AS373">
        <v>2</v>
      </c>
      <c r="AT373" t="s">
        <v>239</v>
      </c>
      <c r="AU373" s="27">
        <v>41570</v>
      </c>
    </row>
    <row r="374" spans="1:47" x14ac:dyDescent="0.2">
      <c r="A374">
        <v>373</v>
      </c>
      <c r="B374" t="s">
        <v>1862</v>
      </c>
      <c r="C374" t="s">
        <v>1863</v>
      </c>
      <c r="D374" t="s">
        <v>1864</v>
      </c>
      <c r="E374" s="27">
        <v>41739</v>
      </c>
      <c r="F374" t="s">
        <v>233</v>
      </c>
      <c r="G374" s="27">
        <v>33648</v>
      </c>
      <c r="H374">
        <v>24</v>
      </c>
      <c r="I374" t="s">
        <v>259</v>
      </c>
      <c r="J374" t="s">
        <v>22</v>
      </c>
      <c r="K374">
        <v>0</v>
      </c>
      <c r="L374">
        <v>2</v>
      </c>
      <c r="M374">
        <v>0</v>
      </c>
      <c r="N374">
        <v>0</v>
      </c>
      <c r="O374">
        <v>0</v>
      </c>
      <c r="P374">
        <v>-1</v>
      </c>
      <c r="Q374" s="28">
        <v>41738.200694444444</v>
      </c>
      <c r="R374" s="28">
        <v>41739.350694444445</v>
      </c>
      <c r="S374" t="s">
        <v>1865</v>
      </c>
      <c r="T374" s="27">
        <v>41738</v>
      </c>
      <c r="V374">
        <v>1</v>
      </c>
      <c r="W374" t="s">
        <v>36</v>
      </c>
      <c r="X374" t="s">
        <v>279</v>
      </c>
      <c r="Y374">
        <v>0</v>
      </c>
      <c r="AB374" t="s">
        <v>237</v>
      </c>
      <c r="AH374">
        <v>0</v>
      </c>
      <c r="AN374" t="s">
        <v>238</v>
      </c>
      <c r="AO374">
        <v>3</v>
      </c>
      <c r="AP374" t="s">
        <v>239</v>
      </c>
      <c r="AQ374" s="27">
        <v>41739</v>
      </c>
      <c r="AR374" t="s">
        <v>240</v>
      </c>
      <c r="AS374">
        <v>2</v>
      </c>
      <c r="AT374" t="s">
        <v>239</v>
      </c>
      <c r="AU374" s="27">
        <v>41739</v>
      </c>
    </row>
    <row r="375" spans="1:47" x14ac:dyDescent="0.2">
      <c r="A375">
        <v>374</v>
      </c>
      <c r="B375" t="s">
        <v>1866</v>
      </c>
      <c r="C375" t="s">
        <v>414</v>
      </c>
      <c r="D375" t="s">
        <v>1867</v>
      </c>
      <c r="E375" s="27">
        <v>41709</v>
      </c>
      <c r="F375" t="s">
        <v>233</v>
      </c>
      <c r="G375" s="27">
        <v>29251</v>
      </c>
      <c r="H375">
        <v>36</v>
      </c>
      <c r="I375" t="s">
        <v>244</v>
      </c>
      <c r="J375" t="s">
        <v>245</v>
      </c>
      <c r="K375">
        <v>0</v>
      </c>
      <c r="L375">
        <v>7</v>
      </c>
      <c r="M375">
        <v>0</v>
      </c>
      <c r="N375">
        <v>0</v>
      </c>
      <c r="O375">
        <v>8</v>
      </c>
      <c r="P375">
        <v>150</v>
      </c>
      <c r="Q375" s="28">
        <v>41859.167361111111</v>
      </c>
      <c r="R375" s="28">
        <v>41881.364583333336</v>
      </c>
      <c r="S375" t="s">
        <v>1868</v>
      </c>
      <c r="T375" s="27">
        <v>41709</v>
      </c>
      <c r="V375">
        <v>0</v>
      </c>
      <c r="W375" t="s">
        <v>32</v>
      </c>
      <c r="X375" t="s">
        <v>348</v>
      </c>
      <c r="Y375">
        <v>1</v>
      </c>
      <c r="AA375" t="s">
        <v>1869</v>
      </c>
      <c r="AB375" t="s">
        <v>36</v>
      </c>
      <c r="AC375">
        <v>0</v>
      </c>
      <c r="AD375" s="27">
        <v>41859</v>
      </c>
      <c r="AE375" t="s">
        <v>279</v>
      </c>
      <c r="AF375" s="27">
        <v>41859</v>
      </c>
      <c r="AG375" s="27">
        <v>41881</v>
      </c>
      <c r="AH375">
        <v>1</v>
      </c>
      <c r="AJ375" t="s">
        <v>1869</v>
      </c>
      <c r="AK375" t="s">
        <v>462</v>
      </c>
      <c r="AL375" s="27">
        <v>41859</v>
      </c>
      <c r="AM375" t="s">
        <v>279</v>
      </c>
      <c r="AN375" t="s">
        <v>238</v>
      </c>
      <c r="AO375">
        <v>9</v>
      </c>
      <c r="AP375" t="s">
        <v>269</v>
      </c>
      <c r="AQ375" s="27">
        <v>41709</v>
      </c>
      <c r="AR375" t="s">
        <v>240</v>
      </c>
      <c r="AS375">
        <v>7</v>
      </c>
      <c r="AT375" t="s">
        <v>246</v>
      </c>
      <c r="AU375" s="27">
        <v>41709</v>
      </c>
    </row>
    <row r="376" spans="1:47" x14ac:dyDescent="0.2">
      <c r="A376">
        <v>375</v>
      </c>
      <c r="B376" t="s">
        <v>1870</v>
      </c>
      <c r="C376" t="s">
        <v>242</v>
      </c>
      <c r="D376" t="s">
        <v>1871</v>
      </c>
      <c r="E376" s="27">
        <v>41682</v>
      </c>
      <c r="F376" t="s">
        <v>233</v>
      </c>
      <c r="G376" s="27">
        <v>31181</v>
      </c>
      <c r="H376">
        <v>30</v>
      </c>
      <c r="I376" t="s">
        <v>244</v>
      </c>
      <c r="J376" t="s">
        <v>245</v>
      </c>
      <c r="K376">
        <v>0</v>
      </c>
      <c r="L376">
        <v>2</v>
      </c>
      <c r="M376">
        <v>0</v>
      </c>
      <c r="N376">
        <v>0</v>
      </c>
      <c r="O376">
        <v>4</v>
      </c>
      <c r="P376">
        <v>-140</v>
      </c>
      <c r="Q376" s="28">
        <v>41542.120833333334</v>
      </c>
      <c r="R376" s="28">
        <v>41604.501388888886</v>
      </c>
      <c r="S376" t="s">
        <v>1872</v>
      </c>
      <c r="T376" s="27">
        <v>41542</v>
      </c>
      <c r="V376">
        <v>140</v>
      </c>
      <c r="W376" t="s">
        <v>32</v>
      </c>
      <c r="X376" t="s">
        <v>461</v>
      </c>
      <c r="Y376">
        <v>0</v>
      </c>
      <c r="AB376" t="s">
        <v>237</v>
      </c>
      <c r="AH376">
        <v>0</v>
      </c>
      <c r="AN376" t="s">
        <v>238</v>
      </c>
      <c r="AO376">
        <v>2</v>
      </c>
      <c r="AP376" t="s">
        <v>239</v>
      </c>
      <c r="AQ376" s="27">
        <v>41682</v>
      </c>
      <c r="AR376" t="s">
        <v>240</v>
      </c>
      <c r="AS376">
        <v>2</v>
      </c>
      <c r="AT376" t="s">
        <v>239</v>
      </c>
      <c r="AU376" s="27">
        <v>41682</v>
      </c>
    </row>
    <row r="377" spans="1:47" x14ac:dyDescent="0.2">
      <c r="A377">
        <v>376</v>
      </c>
      <c r="B377" t="s">
        <v>1873</v>
      </c>
      <c r="C377" t="s">
        <v>484</v>
      </c>
      <c r="D377" t="s">
        <v>558</v>
      </c>
      <c r="E377" s="27">
        <v>41716</v>
      </c>
      <c r="F377" t="s">
        <v>233</v>
      </c>
      <c r="G377" s="27">
        <v>34325</v>
      </c>
      <c r="H377">
        <v>22</v>
      </c>
      <c r="I377" t="s">
        <v>259</v>
      </c>
      <c r="J377" t="s">
        <v>250</v>
      </c>
      <c r="K377">
        <v>0</v>
      </c>
      <c r="L377">
        <v>9</v>
      </c>
      <c r="M377">
        <v>0</v>
      </c>
      <c r="N377">
        <v>0</v>
      </c>
      <c r="O377">
        <v>3</v>
      </c>
      <c r="P377">
        <v>161</v>
      </c>
      <c r="Q377" s="28">
        <v>41877.385416666664</v>
      </c>
      <c r="R377" s="28">
        <v>41878.181250000001</v>
      </c>
      <c r="S377" t="s">
        <v>1874</v>
      </c>
      <c r="T377" s="27">
        <v>41508</v>
      </c>
      <c r="V377">
        <v>208</v>
      </c>
      <c r="W377" t="s">
        <v>36</v>
      </c>
      <c r="X377" t="s">
        <v>385</v>
      </c>
      <c r="Y377">
        <v>1</v>
      </c>
      <c r="AA377" t="s">
        <v>1875</v>
      </c>
      <c r="AB377" t="s">
        <v>36</v>
      </c>
      <c r="AC377">
        <v>128</v>
      </c>
      <c r="AD377" s="27">
        <v>41749</v>
      </c>
      <c r="AE377" t="s">
        <v>724</v>
      </c>
      <c r="AF377" s="27">
        <v>41877</v>
      </c>
      <c r="AG377" s="27">
        <v>41878</v>
      </c>
      <c r="AH377">
        <v>1</v>
      </c>
      <c r="AJ377" t="s">
        <v>1876</v>
      </c>
      <c r="AK377" t="s">
        <v>462</v>
      </c>
      <c r="AL377" s="27">
        <v>41987</v>
      </c>
      <c r="AM377" t="s">
        <v>279</v>
      </c>
      <c r="AN377" t="s">
        <v>238</v>
      </c>
      <c r="AO377">
        <v>9</v>
      </c>
      <c r="AP377" t="s">
        <v>269</v>
      </c>
      <c r="AQ377" s="27">
        <v>41716</v>
      </c>
      <c r="AR377" t="s">
        <v>240</v>
      </c>
      <c r="AS377">
        <v>9</v>
      </c>
      <c r="AT377" t="s">
        <v>269</v>
      </c>
      <c r="AU377" s="27">
        <v>41716</v>
      </c>
    </row>
    <row r="378" spans="1:47" x14ac:dyDescent="0.2">
      <c r="A378">
        <v>377</v>
      </c>
      <c r="B378" t="s">
        <v>1877</v>
      </c>
      <c r="C378" t="s">
        <v>425</v>
      </c>
      <c r="D378" t="s">
        <v>1878</v>
      </c>
      <c r="E378" s="27">
        <v>41547</v>
      </c>
      <c r="F378" t="s">
        <v>294</v>
      </c>
      <c r="G378" s="27">
        <v>33376</v>
      </c>
      <c r="H378">
        <v>24</v>
      </c>
      <c r="I378" t="s">
        <v>259</v>
      </c>
      <c r="J378" t="s">
        <v>245</v>
      </c>
      <c r="K378">
        <v>0</v>
      </c>
      <c r="L378">
        <v>7</v>
      </c>
      <c r="M378">
        <v>0</v>
      </c>
      <c r="N378">
        <v>0</v>
      </c>
      <c r="O378">
        <v>1</v>
      </c>
      <c r="P378">
        <v>-32</v>
      </c>
      <c r="Q378" s="28">
        <v>41515.105555555558</v>
      </c>
      <c r="R378" s="28">
        <v>41544.267361111109</v>
      </c>
      <c r="S378" t="s">
        <v>1879</v>
      </c>
      <c r="T378" s="27">
        <v>41515</v>
      </c>
      <c r="V378">
        <v>32</v>
      </c>
      <c r="W378" t="s">
        <v>36</v>
      </c>
      <c r="X378" t="s">
        <v>279</v>
      </c>
      <c r="Y378">
        <v>1</v>
      </c>
      <c r="AA378" t="s">
        <v>1880</v>
      </c>
      <c r="AB378" t="s">
        <v>36</v>
      </c>
      <c r="AC378">
        <v>0</v>
      </c>
      <c r="AD378" s="27">
        <v>41941</v>
      </c>
      <c r="AE378" t="s">
        <v>279</v>
      </c>
      <c r="AF378" s="27">
        <v>41941</v>
      </c>
      <c r="AG378" s="27">
        <v>41942</v>
      </c>
      <c r="AH378">
        <v>1</v>
      </c>
      <c r="AJ378" t="s">
        <v>1880</v>
      </c>
      <c r="AK378" t="s">
        <v>462</v>
      </c>
      <c r="AL378" s="27">
        <v>41941</v>
      </c>
      <c r="AM378" t="s">
        <v>279</v>
      </c>
      <c r="AN378" t="s">
        <v>238</v>
      </c>
      <c r="AO378">
        <v>5</v>
      </c>
      <c r="AP378" t="s">
        <v>246</v>
      </c>
      <c r="AQ378" s="27">
        <v>41547</v>
      </c>
      <c r="AR378" t="s">
        <v>240</v>
      </c>
      <c r="AS378">
        <v>7</v>
      </c>
      <c r="AT378" t="s">
        <v>246</v>
      </c>
      <c r="AU378" s="27">
        <v>41547</v>
      </c>
    </row>
    <row r="379" spans="1:47" x14ac:dyDescent="0.2">
      <c r="A379">
        <v>378</v>
      </c>
      <c r="B379" t="s">
        <v>1881</v>
      </c>
      <c r="C379" t="s">
        <v>1882</v>
      </c>
      <c r="D379" t="s">
        <v>1841</v>
      </c>
      <c r="E379" s="27">
        <v>41829</v>
      </c>
      <c r="F379" t="s">
        <v>233</v>
      </c>
      <c r="G379" s="27">
        <v>32546</v>
      </c>
      <c r="H379">
        <v>27</v>
      </c>
      <c r="I379" t="s">
        <v>244</v>
      </c>
      <c r="J379" t="s">
        <v>250</v>
      </c>
      <c r="K379">
        <v>0</v>
      </c>
      <c r="L379">
        <v>2</v>
      </c>
      <c r="M379">
        <v>0</v>
      </c>
      <c r="N379">
        <v>0</v>
      </c>
      <c r="O379">
        <v>3</v>
      </c>
      <c r="P379">
        <v>-44</v>
      </c>
      <c r="Q379" s="28">
        <v>41785.511805555558</v>
      </c>
      <c r="R379" s="28">
        <v>41792.281944444447</v>
      </c>
      <c r="S379" t="s">
        <v>1883</v>
      </c>
      <c r="T379" s="27">
        <v>41783</v>
      </c>
      <c r="V379">
        <v>46</v>
      </c>
      <c r="W379" t="s">
        <v>36</v>
      </c>
      <c r="X379" t="s">
        <v>1884</v>
      </c>
      <c r="Y379">
        <v>1</v>
      </c>
      <c r="AA379" t="s">
        <v>1885</v>
      </c>
      <c r="AB379" t="s">
        <v>32</v>
      </c>
      <c r="AC379">
        <v>0</v>
      </c>
      <c r="AD379" s="27">
        <v>42195</v>
      </c>
      <c r="AE379" t="s">
        <v>402</v>
      </c>
      <c r="AF379" s="27">
        <v>42195</v>
      </c>
      <c r="AG379" s="27">
        <v>42197</v>
      </c>
      <c r="AH379">
        <v>0</v>
      </c>
      <c r="AN379" t="s">
        <v>238</v>
      </c>
      <c r="AO379">
        <v>3</v>
      </c>
      <c r="AP379" t="s">
        <v>239</v>
      </c>
      <c r="AQ379" s="27">
        <v>41829</v>
      </c>
      <c r="AR379" t="s">
        <v>240</v>
      </c>
      <c r="AS379">
        <v>2</v>
      </c>
      <c r="AT379" t="s">
        <v>239</v>
      </c>
      <c r="AU379" s="27">
        <v>41829</v>
      </c>
    </row>
    <row r="380" spans="1:47" x14ac:dyDescent="0.2">
      <c r="A380">
        <v>379</v>
      </c>
      <c r="B380" t="s">
        <v>1886</v>
      </c>
      <c r="C380" t="s">
        <v>1887</v>
      </c>
      <c r="D380" t="s">
        <v>1888</v>
      </c>
      <c r="E380" s="27">
        <v>41342</v>
      </c>
      <c r="F380" t="s">
        <v>294</v>
      </c>
      <c r="G380" s="27">
        <v>30971</v>
      </c>
      <c r="H380">
        <v>31</v>
      </c>
      <c r="I380" t="s">
        <v>244</v>
      </c>
      <c r="J380" t="s">
        <v>353</v>
      </c>
      <c r="K380">
        <v>0</v>
      </c>
      <c r="L380">
        <v>2</v>
      </c>
      <c r="M380">
        <v>0</v>
      </c>
      <c r="N380">
        <v>0</v>
      </c>
      <c r="O380">
        <v>0</v>
      </c>
      <c r="P380">
        <v>-1</v>
      </c>
      <c r="Q380" s="28">
        <v>41341.414583333331</v>
      </c>
      <c r="R380" s="28">
        <v>41342.330555555556</v>
      </c>
      <c r="S380" t="s">
        <v>1889</v>
      </c>
      <c r="T380" s="27">
        <v>41341</v>
      </c>
      <c r="V380">
        <v>1</v>
      </c>
      <c r="W380" t="s">
        <v>36</v>
      </c>
      <c r="X380" t="s">
        <v>279</v>
      </c>
      <c r="Y380">
        <v>0</v>
      </c>
      <c r="AB380" t="s">
        <v>237</v>
      </c>
      <c r="AH380">
        <v>0</v>
      </c>
      <c r="AN380" t="s">
        <v>238</v>
      </c>
      <c r="AO380">
        <v>2</v>
      </c>
      <c r="AP380" t="s">
        <v>239</v>
      </c>
      <c r="AQ380" s="27">
        <v>41342</v>
      </c>
      <c r="AR380" t="s">
        <v>240</v>
      </c>
      <c r="AS380">
        <v>2</v>
      </c>
      <c r="AT380" t="s">
        <v>239</v>
      </c>
      <c r="AU380" s="27">
        <v>41342</v>
      </c>
    </row>
    <row r="381" spans="1:47" x14ac:dyDescent="0.2">
      <c r="A381">
        <v>380</v>
      </c>
      <c r="B381" t="s">
        <v>1890</v>
      </c>
      <c r="C381" t="s">
        <v>1891</v>
      </c>
      <c r="D381" t="s">
        <v>1892</v>
      </c>
      <c r="E381" s="27">
        <v>41827</v>
      </c>
      <c r="F381" t="s">
        <v>233</v>
      </c>
      <c r="G381" s="27">
        <v>24986</v>
      </c>
      <c r="H381">
        <v>47</v>
      </c>
      <c r="I381" t="s">
        <v>234</v>
      </c>
      <c r="J381" t="s">
        <v>250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-1</v>
      </c>
      <c r="Q381" s="28">
        <v>41826.224305555559</v>
      </c>
      <c r="R381" s="28">
        <v>41827.329861111109</v>
      </c>
      <c r="S381" t="s">
        <v>1893</v>
      </c>
      <c r="T381" s="27">
        <v>41826</v>
      </c>
      <c r="V381">
        <v>1</v>
      </c>
      <c r="W381" t="s">
        <v>36</v>
      </c>
      <c r="X381" t="s">
        <v>279</v>
      </c>
      <c r="Y381">
        <v>0</v>
      </c>
      <c r="AB381" t="s">
        <v>237</v>
      </c>
      <c r="AH381">
        <v>0</v>
      </c>
      <c r="AN381" t="s">
        <v>238</v>
      </c>
      <c r="AO381">
        <v>2</v>
      </c>
      <c r="AP381" t="s">
        <v>239</v>
      </c>
      <c r="AQ381" s="27">
        <v>41827</v>
      </c>
      <c r="AR381" t="s">
        <v>240</v>
      </c>
      <c r="AS381">
        <v>1</v>
      </c>
      <c r="AT381" t="s">
        <v>239</v>
      </c>
      <c r="AU381" s="27">
        <v>41827</v>
      </c>
    </row>
    <row r="382" spans="1:47" x14ac:dyDescent="0.2">
      <c r="A382">
        <v>381</v>
      </c>
      <c r="B382" t="s">
        <v>1894</v>
      </c>
      <c r="C382" t="s">
        <v>1895</v>
      </c>
      <c r="D382" t="s">
        <v>1896</v>
      </c>
      <c r="E382" s="27">
        <v>41305</v>
      </c>
      <c r="F382" t="s">
        <v>233</v>
      </c>
      <c r="G382" s="27">
        <v>33753</v>
      </c>
      <c r="H382">
        <v>23</v>
      </c>
      <c r="I382" t="s">
        <v>259</v>
      </c>
      <c r="J382" t="s">
        <v>353</v>
      </c>
      <c r="K382">
        <v>0</v>
      </c>
      <c r="L382">
        <v>6</v>
      </c>
      <c r="M382">
        <v>0</v>
      </c>
      <c r="N382">
        <v>1</v>
      </c>
      <c r="O382">
        <v>1</v>
      </c>
      <c r="P382">
        <v>-1</v>
      </c>
      <c r="Q382" s="28">
        <v>41304.050694444442</v>
      </c>
      <c r="R382" s="28">
        <v>41305.308333333334</v>
      </c>
      <c r="S382" t="s">
        <v>1897</v>
      </c>
      <c r="U382" s="27">
        <v>41304</v>
      </c>
      <c r="V382">
        <v>1</v>
      </c>
      <c r="W382" t="s">
        <v>32</v>
      </c>
      <c r="X382" t="s">
        <v>274</v>
      </c>
      <c r="Y382">
        <v>1</v>
      </c>
      <c r="AA382" t="s">
        <v>1898</v>
      </c>
      <c r="AB382" t="s">
        <v>32</v>
      </c>
      <c r="AC382">
        <v>1</v>
      </c>
      <c r="AD382" s="27">
        <v>41387</v>
      </c>
      <c r="AE382" t="s">
        <v>359</v>
      </c>
      <c r="AF382" s="27">
        <v>41388</v>
      </c>
      <c r="AG382" s="27">
        <v>41389</v>
      </c>
      <c r="AH382">
        <v>0</v>
      </c>
      <c r="AN382" t="s">
        <v>238</v>
      </c>
      <c r="AO382">
        <v>4</v>
      </c>
      <c r="AP382" t="s">
        <v>239</v>
      </c>
      <c r="AQ382" s="27">
        <v>41305</v>
      </c>
      <c r="AR382" t="s">
        <v>240</v>
      </c>
      <c r="AS382">
        <v>6</v>
      </c>
      <c r="AT382" t="s">
        <v>246</v>
      </c>
      <c r="AU382" s="27">
        <v>41305</v>
      </c>
    </row>
    <row r="383" spans="1:47" x14ac:dyDescent="0.2">
      <c r="A383">
        <v>382</v>
      </c>
      <c r="B383" t="s">
        <v>1899</v>
      </c>
      <c r="C383" t="s">
        <v>1900</v>
      </c>
      <c r="D383" t="s">
        <v>1901</v>
      </c>
      <c r="E383" s="27">
        <v>41710</v>
      </c>
      <c r="F383" t="s">
        <v>294</v>
      </c>
      <c r="G383" s="27">
        <v>33737</v>
      </c>
      <c r="H383">
        <v>23</v>
      </c>
      <c r="I383" t="s">
        <v>259</v>
      </c>
      <c r="J383" t="s">
        <v>245</v>
      </c>
      <c r="K383">
        <v>0</v>
      </c>
      <c r="L383">
        <v>5</v>
      </c>
      <c r="M383">
        <v>0</v>
      </c>
      <c r="N383">
        <v>4</v>
      </c>
      <c r="O383">
        <v>5</v>
      </c>
      <c r="P383">
        <v>-1</v>
      </c>
      <c r="Q383" s="28">
        <v>41709.313194444447</v>
      </c>
      <c r="R383" s="28">
        <v>41710.068749999999</v>
      </c>
      <c r="S383" t="s">
        <v>1902</v>
      </c>
      <c r="U383" s="27">
        <v>41709</v>
      </c>
      <c r="V383">
        <v>1</v>
      </c>
      <c r="W383" t="s">
        <v>32</v>
      </c>
      <c r="X383" t="s">
        <v>274</v>
      </c>
      <c r="Y383">
        <v>1</v>
      </c>
      <c r="AA383" t="s">
        <v>1903</v>
      </c>
      <c r="AB383" t="s">
        <v>36</v>
      </c>
      <c r="AC383">
        <v>0</v>
      </c>
      <c r="AD383" s="27">
        <v>42317</v>
      </c>
      <c r="AE383" t="s">
        <v>681</v>
      </c>
      <c r="AF383" s="27">
        <v>42317</v>
      </c>
      <c r="AG383" s="27">
        <v>42318</v>
      </c>
      <c r="AH383">
        <v>0</v>
      </c>
      <c r="AN383" t="s">
        <v>238</v>
      </c>
      <c r="AO383">
        <v>7</v>
      </c>
      <c r="AP383" t="s">
        <v>246</v>
      </c>
      <c r="AQ383" s="27">
        <v>41710</v>
      </c>
      <c r="AR383" t="s">
        <v>240</v>
      </c>
      <c r="AS383">
        <v>5</v>
      </c>
      <c r="AT383" t="s">
        <v>246</v>
      </c>
      <c r="AU383" s="27">
        <v>41710</v>
      </c>
    </row>
    <row r="384" spans="1:47" x14ac:dyDescent="0.2">
      <c r="A384">
        <v>383</v>
      </c>
      <c r="B384" t="s">
        <v>1904</v>
      </c>
      <c r="C384" t="s">
        <v>803</v>
      </c>
      <c r="D384" t="s">
        <v>1905</v>
      </c>
      <c r="E384" s="27">
        <v>41309</v>
      </c>
      <c r="F384" t="s">
        <v>233</v>
      </c>
      <c r="G384" s="27">
        <v>33640</v>
      </c>
      <c r="H384">
        <v>24</v>
      </c>
      <c r="I384" t="s">
        <v>259</v>
      </c>
      <c r="J384" t="s">
        <v>353</v>
      </c>
      <c r="K384">
        <v>0</v>
      </c>
      <c r="L384">
        <v>8</v>
      </c>
      <c r="M384">
        <v>0</v>
      </c>
      <c r="N384">
        <v>0</v>
      </c>
      <c r="O384">
        <v>0</v>
      </c>
      <c r="P384">
        <v>-3</v>
      </c>
      <c r="Q384" s="28">
        <v>41306.410416666666</v>
      </c>
      <c r="R384" s="28">
        <v>41307.070833333331</v>
      </c>
      <c r="S384" t="s">
        <v>1906</v>
      </c>
      <c r="T384" s="27">
        <v>41306</v>
      </c>
      <c r="V384">
        <v>3</v>
      </c>
      <c r="W384" t="s">
        <v>36</v>
      </c>
      <c r="X384" t="s">
        <v>412</v>
      </c>
      <c r="Y384">
        <v>0</v>
      </c>
      <c r="AB384" t="s">
        <v>237</v>
      </c>
      <c r="AH384">
        <v>0</v>
      </c>
      <c r="AN384" t="s">
        <v>238</v>
      </c>
      <c r="AO384">
        <v>7</v>
      </c>
      <c r="AP384" t="s">
        <v>246</v>
      </c>
      <c r="AQ384" s="27">
        <v>41309</v>
      </c>
      <c r="AR384" t="s">
        <v>240</v>
      </c>
      <c r="AS384">
        <v>8</v>
      </c>
      <c r="AT384" t="s">
        <v>269</v>
      </c>
      <c r="AU384" s="27">
        <v>41309</v>
      </c>
    </row>
    <row r="385" spans="1:47" x14ac:dyDescent="0.2">
      <c r="A385">
        <v>384</v>
      </c>
      <c r="B385" t="s">
        <v>1907</v>
      </c>
      <c r="C385" t="s">
        <v>1908</v>
      </c>
      <c r="D385" t="s">
        <v>822</v>
      </c>
      <c r="E385" s="27">
        <v>41730</v>
      </c>
      <c r="F385" t="s">
        <v>233</v>
      </c>
      <c r="G385" s="27">
        <v>31799</v>
      </c>
      <c r="H385">
        <v>29</v>
      </c>
      <c r="I385" t="s">
        <v>244</v>
      </c>
      <c r="J385" t="s">
        <v>250</v>
      </c>
      <c r="K385">
        <v>0</v>
      </c>
      <c r="L385">
        <v>3</v>
      </c>
      <c r="M385">
        <v>0</v>
      </c>
      <c r="N385">
        <v>0</v>
      </c>
      <c r="O385">
        <v>1</v>
      </c>
      <c r="P385">
        <v>-1</v>
      </c>
      <c r="Q385" s="28">
        <v>41729.093055555553</v>
      </c>
      <c r="R385" s="28">
        <v>41730.056944444441</v>
      </c>
      <c r="S385" t="s">
        <v>1909</v>
      </c>
      <c r="T385" s="27">
        <v>41729</v>
      </c>
      <c r="V385">
        <v>1</v>
      </c>
      <c r="W385" t="s">
        <v>36</v>
      </c>
      <c r="X385" t="s">
        <v>279</v>
      </c>
      <c r="Y385">
        <v>0</v>
      </c>
      <c r="AB385" t="s">
        <v>237</v>
      </c>
      <c r="AH385">
        <v>0</v>
      </c>
      <c r="AN385" t="s">
        <v>238</v>
      </c>
      <c r="AO385">
        <v>3</v>
      </c>
      <c r="AP385" t="s">
        <v>239</v>
      </c>
      <c r="AQ385" s="27">
        <v>41730</v>
      </c>
      <c r="AR385" t="s">
        <v>240</v>
      </c>
      <c r="AS385">
        <v>3</v>
      </c>
      <c r="AT385" t="s">
        <v>239</v>
      </c>
      <c r="AU385" s="27">
        <v>41730</v>
      </c>
    </row>
    <row r="386" spans="1:47" x14ac:dyDescent="0.2">
      <c r="A386">
        <v>385</v>
      </c>
      <c r="B386" t="s">
        <v>1910</v>
      </c>
      <c r="C386" t="s">
        <v>1911</v>
      </c>
      <c r="D386" t="s">
        <v>1912</v>
      </c>
      <c r="E386" s="27">
        <v>41596</v>
      </c>
      <c r="F386" t="s">
        <v>233</v>
      </c>
      <c r="G386" s="27">
        <v>34894</v>
      </c>
      <c r="H386">
        <v>20</v>
      </c>
      <c r="I386" t="s">
        <v>259</v>
      </c>
      <c r="J386" t="s">
        <v>250</v>
      </c>
      <c r="K386">
        <v>0</v>
      </c>
      <c r="L386">
        <v>8</v>
      </c>
      <c r="M386">
        <v>0</v>
      </c>
      <c r="N386">
        <v>0</v>
      </c>
      <c r="O386">
        <v>1</v>
      </c>
      <c r="P386">
        <v>-1</v>
      </c>
      <c r="Q386" s="28">
        <v>41595.183333333334</v>
      </c>
      <c r="R386" s="28">
        <v>41596.309027777781</v>
      </c>
      <c r="S386" t="s">
        <v>1913</v>
      </c>
      <c r="T386" s="27">
        <v>41595</v>
      </c>
      <c r="V386">
        <v>1</v>
      </c>
      <c r="W386" t="s">
        <v>32</v>
      </c>
      <c r="X386" t="s">
        <v>441</v>
      </c>
      <c r="Y386">
        <v>1</v>
      </c>
      <c r="AA386" t="s">
        <v>1914</v>
      </c>
      <c r="AB386" t="s">
        <v>32</v>
      </c>
      <c r="AC386">
        <v>0</v>
      </c>
      <c r="AD386" s="27">
        <v>41700</v>
      </c>
      <c r="AE386" t="s">
        <v>390</v>
      </c>
      <c r="AF386" s="27">
        <v>41700</v>
      </c>
      <c r="AG386" s="27">
        <v>41821</v>
      </c>
      <c r="AH386">
        <v>1</v>
      </c>
      <c r="AJ386" t="s">
        <v>1914</v>
      </c>
      <c r="AK386" t="s">
        <v>255</v>
      </c>
      <c r="AL386" s="27">
        <v>41700</v>
      </c>
      <c r="AM386" t="s">
        <v>254</v>
      </c>
      <c r="AN386" t="s">
        <v>238</v>
      </c>
      <c r="AO386">
        <v>7</v>
      </c>
      <c r="AP386" t="s">
        <v>246</v>
      </c>
      <c r="AQ386" s="27">
        <v>41596</v>
      </c>
      <c r="AR386" t="s">
        <v>240</v>
      </c>
      <c r="AS386">
        <v>8</v>
      </c>
      <c r="AT386" t="s">
        <v>269</v>
      </c>
      <c r="AU386" s="27">
        <v>41596</v>
      </c>
    </row>
    <row r="387" spans="1:47" x14ac:dyDescent="0.2">
      <c r="A387">
        <v>386</v>
      </c>
      <c r="B387" t="s">
        <v>1915</v>
      </c>
      <c r="C387" t="s">
        <v>1916</v>
      </c>
      <c r="D387" t="s">
        <v>1917</v>
      </c>
      <c r="E387" s="27">
        <v>41319</v>
      </c>
      <c r="F387" t="s">
        <v>233</v>
      </c>
      <c r="G387" s="27">
        <v>31378</v>
      </c>
      <c r="H387">
        <v>30</v>
      </c>
      <c r="I387" t="s">
        <v>244</v>
      </c>
      <c r="J387" t="s">
        <v>250</v>
      </c>
      <c r="K387">
        <v>0</v>
      </c>
      <c r="L387">
        <v>6</v>
      </c>
      <c r="M387">
        <v>0</v>
      </c>
      <c r="N387">
        <v>0</v>
      </c>
      <c r="O387">
        <v>2</v>
      </c>
      <c r="P387">
        <v>-1</v>
      </c>
      <c r="Q387" s="28">
        <v>41318.491666666669</v>
      </c>
      <c r="R387" s="28">
        <v>41320.224305555559</v>
      </c>
      <c r="S387" t="s">
        <v>1918</v>
      </c>
      <c r="T387" s="27">
        <v>41318</v>
      </c>
      <c r="V387">
        <v>1</v>
      </c>
      <c r="W387" t="s">
        <v>32</v>
      </c>
      <c r="X387" t="s">
        <v>441</v>
      </c>
      <c r="Y387">
        <v>1</v>
      </c>
      <c r="AA387" t="s">
        <v>1919</v>
      </c>
      <c r="AB387" t="s">
        <v>32</v>
      </c>
      <c r="AC387">
        <v>135</v>
      </c>
      <c r="AD387" s="27">
        <v>41374</v>
      </c>
      <c r="AE387" t="s">
        <v>378</v>
      </c>
      <c r="AF387" s="27">
        <v>41509</v>
      </c>
      <c r="AG387" s="27">
        <v>41536</v>
      </c>
      <c r="AH387">
        <v>0</v>
      </c>
      <c r="AN387" t="s">
        <v>238</v>
      </c>
      <c r="AO387">
        <v>5</v>
      </c>
      <c r="AP387" t="s">
        <v>246</v>
      </c>
      <c r="AQ387" s="27">
        <v>41319</v>
      </c>
      <c r="AR387" t="s">
        <v>240</v>
      </c>
      <c r="AS387">
        <v>6</v>
      </c>
      <c r="AT387" t="s">
        <v>246</v>
      </c>
      <c r="AU387" s="27">
        <v>41319</v>
      </c>
    </row>
    <row r="388" spans="1:47" x14ac:dyDescent="0.2">
      <c r="A388">
        <v>387</v>
      </c>
      <c r="B388" t="s">
        <v>1920</v>
      </c>
      <c r="C388" t="s">
        <v>288</v>
      </c>
      <c r="D388" t="s">
        <v>1921</v>
      </c>
      <c r="E388" s="27">
        <v>41858</v>
      </c>
      <c r="F388" t="s">
        <v>233</v>
      </c>
      <c r="G388" s="27">
        <v>27961</v>
      </c>
      <c r="H388">
        <v>39</v>
      </c>
      <c r="I388" t="s">
        <v>244</v>
      </c>
      <c r="J388" t="s">
        <v>245</v>
      </c>
      <c r="K388">
        <v>0</v>
      </c>
      <c r="L388">
        <v>2</v>
      </c>
      <c r="M388">
        <v>0</v>
      </c>
      <c r="N388">
        <v>0</v>
      </c>
      <c r="O388">
        <v>1</v>
      </c>
      <c r="P388">
        <v>-1</v>
      </c>
      <c r="Q388" s="28">
        <v>41857.431944444441</v>
      </c>
      <c r="R388" s="28">
        <v>41858.353472222225</v>
      </c>
      <c r="S388" t="s">
        <v>1922</v>
      </c>
      <c r="T388" s="27">
        <v>41857</v>
      </c>
      <c r="V388">
        <v>1</v>
      </c>
      <c r="W388" t="s">
        <v>36</v>
      </c>
      <c r="X388" t="s">
        <v>279</v>
      </c>
      <c r="Y388">
        <v>0</v>
      </c>
      <c r="AB388" t="s">
        <v>237</v>
      </c>
      <c r="AH388">
        <v>0</v>
      </c>
      <c r="AN388" t="s">
        <v>238</v>
      </c>
      <c r="AO388">
        <v>1</v>
      </c>
      <c r="AP388" t="s">
        <v>239</v>
      </c>
      <c r="AQ388" s="27">
        <v>41858</v>
      </c>
      <c r="AR388" t="s">
        <v>240</v>
      </c>
      <c r="AS388">
        <v>2</v>
      </c>
      <c r="AT388" t="s">
        <v>239</v>
      </c>
      <c r="AU388" s="27">
        <v>41858</v>
      </c>
    </row>
    <row r="389" spans="1:47" x14ac:dyDescent="0.2">
      <c r="A389">
        <v>388</v>
      </c>
      <c r="B389" t="s">
        <v>1923</v>
      </c>
      <c r="C389" t="s">
        <v>1924</v>
      </c>
      <c r="D389" t="s">
        <v>1925</v>
      </c>
      <c r="E389" s="27">
        <v>41803</v>
      </c>
      <c r="F389" t="s">
        <v>233</v>
      </c>
      <c r="G389" s="27">
        <v>28259</v>
      </c>
      <c r="H389">
        <v>38</v>
      </c>
      <c r="I389" t="s">
        <v>244</v>
      </c>
      <c r="J389" t="s">
        <v>250</v>
      </c>
      <c r="K389">
        <v>0</v>
      </c>
      <c r="L389">
        <v>4</v>
      </c>
      <c r="M389">
        <v>0</v>
      </c>
      <c r="N389">
        <v>0</v>
      </c>
      <c r="O389">
        <v>1</v>
      </c>
      <c r="P389">
        <v>-1</v>
      </c>
      <c r="Q389" s="28">
        <v>41802.538888888892</v>
      </c>
      <c r="R389" s="28">
        <v>41803.067361111112</v>
      </c>
      <c r="S389" t="s">
        <v>1926</v>
      </c>
      <c r="T389" s="27">
        <v>41074</v>
      </c>
      <c r="V389">
        <v>729</v>
      </c>
      <c r="W389" t="s">
        <v>36</v>
      </c>
      <c r="X389" t="s">
        <v>412</v>
      </c>
      <c r="Y389">
        <v>0</v>
      </c>
      <c r="AB389" t="s">
        <v>237</v>
      </c>
      <c r="AH389">
        <v>0</v>
      </c>
      <c r="AN389" t="s">
        <v>238</v>
      </c>
      <c r="AO389">
        <v>2</v>
      </c>
      <c r="AP389" t="s">
        <v>239</v>
      </c>
      <c r="AQ389" s="27">
        <v>41803</v>
      </c>
      <c r="AR389" t="s">
        <v>240</v>
      </c>
      <c r="AS389">
        <v>4</v>
      </c>
      <c r="AT389" t="s">
        <v>239</v>
      </c>
      <c r="AU389" s="27">
        <v>41803</v>
      </c>
    </row>
    <row r="390" spans="1:47" x14ac:dyDescent="0.2">
      <c r="A390">
        <v>389</v>
      </c>
      <c r="B390" t="s">
        <v>1927</v>
      </c>
      <c r="C390" t="s">
        <v>1928</v>
      </c>
      <c r="D390" t="s">
        <v>1929</v>
      </c>
      <c r="E390" s="27">
        <v>41345</v>
      </c>
      <c r="F390" t="s">
        <v>233</v>
      </c>
      <c r="G390" s="27">
        <v>28084</v>
      </c>
      <c r="H390">
        <v>39</v>
      </c>
      <c r="I390" t="s">
        <v>244</v>
      </c>
      <c r="J390" t="s">
        <v>22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-1</v>
      </c>
      <c r="Q390" s="28">
        <v>41344.428472222222</v>
      </c>
      <c r="R390" s="28">
        <v>41345.332638888889</v>
      </c>
      <c r="S390" t="s">
        <v>1930</v>
      </c>
      <c r="T390" s="27">
        <v>41344</v>
      </c>
      <c r="V390">
        <v>1</v>
      </c>
      <c r="W390" t="s">
        <v>32</v>
      </c>
      <c r="X390" t="s">
        <v>1931</v>
      </c>
      <c r="Y390">
        <v>0</v>
      </c>
      <c r="AB390" t="s">
        <v>237</v>
      </c>
      <c r="AH390">
        <v>0</v>
      </c>
      <c r="AN390" t="s">
        <v>238</v>
      </c>
      <c r="AO390">
        <v>1</v>
      </c>
      <c r="AP390" t="s">
        <v>239</v>
      </c>
      <c r="AQ390" s="27">
        <v>41345</v>
      </c>
      <c r="AR390" t="s">
        <v>240</v>
      </c>
      <c r="AS390">
        <v>1</v>
      </c>
      <c r="AT390" t="s">
        <v>239</v>
      </c>
      <c r="AU390" s="27">
        <v>41345</v>
      </c>
    </row>
    <row r="391" spans="1:47" x14ac:dyDescent="0.2">
      <c r="A391">
        <v>390</v>
      </c>
      <c r="B391" t="s">
        <v>1932</v>
      </c>
      <c r="C391" t="s">
        <v>1882</v>
      </c>
      <c r="D391" t="s">
        <v>1849</v>
      </c>
      <c r="E391" s="27">
        <v>41493</v>
      </c>
      <c r="F391" t="s">
        <v>233</v>
      </c>
      <c r="G391" s="27">
        <v>32297</v>
      </c>
      <c r="H391">
        <v>27</v>
      </c>
      <c r="I391" t="s">
        <v>244</v>
      </c>
      <c r="J391" t="s">
        <v>250</v>
      </c>
      <c r="K391">
        <v>0</v>
      </c>
      <c r="L391">
        <v>4</v>
      </c>
      <c r="M391">
        <v>0</v>
      </c>
      <c r="N391">
        <v>0</v>
      </c>
      <c r="O391">
        <v>4</v>
      </c>
      <c r="P391">
        <v>-1</v>
      </c>
      <c r="Q391" s="28">
        <v>41492.375</v>
      </c>
      <c r="R391" s="28">
        <v>41493.349305555559</v>
      </c>
      <c r="S391" t="s">
        <v>1933</v>
      </c>
      <c r="U391" s="27">
        <v>41492</v>
      </c>
      <c r="V391">
        <v>1</v>
      </c>
      <c r="W391" t="s">
        <v>32</v>
      </c>
      <c r="X391" t="s">
        <v>274</v>
      </c>
      <c r="Y391">
        <v>0</v>
      </c>
      <c r="AB391" t="s">
        <v>237</v>
      </c>
      <c r="AH391">
        <v>0</v>
      </c>
      <c r="AN391" t="s">
        <v>238</v>
      </c>
      <c r="AO391">
        <v>4</v>
      </c>
      <c r="AP391" t="s">
        <v>239</v>
      </c>
      <c r="AQ391" s="27">
        <v>41493</v>
      </c>
      <c r="AR391" t="s">
        <v>240</v>
      </c>
      <c r="AS391">
        <v>4</v>
      </c>
      <c r="AT391" t="s">
        <v>239</v>
      </c>
      <c r="AU391" s="27">
        <v>41493</v>
      </c>
    </row>
    <row r="392" spans="1:47" x14ac:dyDescent="0.2">
      <c r="A392">
        <v>391</v>
      </c>
      <c r="B392" t="s">
        <v>1934</v>
      </c>
      <c r="C392" t="s">
        <v>1935</v>
      </c>
      <c r="D392" t="s">
        <v>1936</v>
      </c>
      <c r="E392" s="27">
        <v>41590</v>
      </c>
      <c r="F392" t="s">
        <v>233</v>
      </c>
      <c r="G392" s="27">
        <v>35601</v>
      </c>
      <c r="H392">
        <v>18</v>
      </c>
      <c r="I392" t="s">
        <v>259</v>
      </c>
      <c r="J392" t="s">
        <v>250</v>
      </c>
      <c r="K392">
        <v>2</v>
      </c>
      <c r="L392">
        <v>10</v>
      </c>
      <c r="M392">
        <v>0</v>
      </c>
      <c r="N392">
        <v>0</v>
      </c>
      <c r="O392">
        <v>2</v>
      </c>
      <c r="P392">
        <v>-5</v>
      </c>
      <c r="Q392" s="28">
        <v>41585.350694444445</v>
      </c>
      <c r="R392" s="28">
        <v>41586.259027777778</v>
      </c>
      <c r="S392" t="s">
        <v>1937</v>
      </c>
      <c r="U392" s="27">
        <v>41585</v>
      </c>
      <c r="V392">
        <v>5</v>
      </c>
      <c r="W392" t="s">
        <v>32</v>
      </c>
      <c r="X392" t="s">
        <v>274</v>
      </c>
      <c r="Y392">
        <v>0</v>
      </c>
      <c r="AB392" t="s">
        <v>237</v>
      </c>
      <c r="AH392">
        <v>0</v>
      </c>
      <c r="AN392" t="s">
        <v>238</v>
      </c>
      <c r="AO392">
        <v>10</v>
      </c>
      <c r="AP392" t="s">
        <v>269</v>
      </c>
      <c r="AQ392" s="27">
        <v>41590</v>
      </c>
      <c r="AR392" t="s">
        <v>240</v>
      </c>
      <c r="AS392">
        <v>10</v>
      </c>
      <c r="AT392" t="s">
        <v>269</v>
      </c>
      <c r="AU392" s="27">
        <v>41590</v>
      </c>
    </row>
    <row r="393" spans="1:47" x14ac:dyDescent="0.2">
      <c r="A393">
        <v>392</v>
      </c>
      <c r="B393" t="s">
        <v>1938</v>
      </c>
      <c r="C393" t="s">
        <v>1939</v>
      </c>
      <c r="D393" t="s">
        <v>1940</v>
      </c>
      <c r="E393" s="27">
        <v>41471</v>
      </c>
      <c r="F393" t="s">
        <v>233</v>
      </c>
      <c r="G393" s="27">
        <v>30940</v>
      </c>
      <c r="H393">
        <v>31</v>
      </c>
      <c r="I393" t="s">
        <v>244</v>
      </c>
      <c r="J393" t="s">
        <v>245</v>
      </c>
      <c r="K393">
        <v>0</v>
      </c>
      <c r="L393">
        <v>4</v>
      </c>
      <c r="M393">
        <v>0</v>
      </c>
      <c r="N393">
        <v>0</v>
      </c>
      <c r="O393">
        <v>2</v>
      </c>
      <c r="P393">
        <v>812</v>
      </c>
      <c r="Q393" s="28">
        <v>42283.497916666667</v>
      </c>
      <c r="R393" s="28">
        <v>42294.318055555559</v>
      </c>
      <c r="S393" t="s">
        <v>1941</v>
      </c>
      <c r="U393" s="27">
        <v>40455</v>
      </c>
      <c r="V393">
        <v>1016</v>
      </c>
      <c r="W393" t="s">
        <v>36</v>
      </c>
      <c r="X393" t="s">
        <v>274</v>
      </c>
      <c r="Y393">
        <v>1</v>
      </c>
      <c r="AA393" t="s">
        <v>1942</v>
      </c>
      <c r="AB393" t="s">
        <v>32</v>
      </c>
      <c r="AC393">
        <v>0</v>
      </c>
      <c r="AD393" s="27">
        <v>42283</v>
      </c>
      <c r="AE393" t="s">
        <v>261</v>
      </c>
      <c r="AF393" s="27">
        <v>42283</v>
      </c>
      <c r="AG393" s="27">
        <v>42294</v>
      </c>
      <c r="AH393">
        <v>0</v>
      </c>
      <c r="AN393" t="s">
        <v>238</v>
      </c>
      <c r="AO393">
        <v>3</v>
      </c>
      <c r="AP393" t="s">
        <v>239</v>
      </c>
      <c r="AQ393" s="27">
        <v>41471</v>
      </c>
      <c r="AR393" t="s">
        <v>240</v>
      </c>
      <c r="AS393">
        <v>4</v>
      </c>
      <c r="AT393" t="s">
        <v>239</v>
      </c>
      <c r="AU393" s="27">
        <v>41471</v>
      </c>
    </row>
    <row r="394" spans="1:47" x14ac:dyDescent="0.2">
      <c r="A394">
        <v>393</v>
      </c>
      <c r="B394" t="s">
        <v>1943</v>
      </c>
      <c r="C394" t="s">
        <v>1944</v>
      </c>
      <c r="D394" t="s">
        <v>1272</v>
      </c>
      <c r="E394" s="27">
        <v>41611</v>
      </c>
      <c r="F394" t="s">
        <v>294</v>
      </c>
      <c r="G394" s="27">
        <v>28725</v>
      </c>
      <c r="H394">
        <v>37</v>
      </c>
      <c r="I394" t="s">
        <v>244</v>
      </c>
      <c r="J394" t="s">
        <v>250</v>
      </c>
      <c r="K394">
        <v>0</v>
      </c>
      <c r="L394">
        <v>1</v>
      </c>
      <c r="M394">
        <v>0</v>
      </c>
      <c r="N394">
        <v>0</v>
      </c>
      <c r="O394">
        <v>2</v>
      </c>
      <c r="P394">
        <v>0</v>
      </c>
      <c r="Q394" s="28">
        <v>41611.533333333333</v>
      </c>
      <c r="R394" s="28">
        <v>41612.321527777778</v>
      </c>
      <c r="S394" t="s">
        <v>1945</v>
      </c>
      <c r="U394" s="27">
        <v>41611</v>
      </c>
      <c r="V394">
        <v>0</v>
      </c>
      <c r="W394" t="s">
        <v>32</v>
      </c>
      <c r="X394" t="s">
        <v>274</v>
      </c>
      <c r="Y394">
        <v>0</v>
      </c>
      <c r="AB394" t="s">
        <v>237</v>
      </c>
      <c r="AH394">
        <v>0</v>
      </c>
      <c r="AN394" t="s">
        <v>238</v>
      </c>
      <c r="AO394">
        <v>1</v>
      </c>
      <c r="AP394" t="s">
        <v>239</v>
      </c>
      <c r="AQ394" s="27">
        <v>41611</v>
      </c>
      <c r="AR394" t="s">
        <v>240</v>
      </c>
      <c r="AS394">
        <v>1</v>
      </c>
      <c r="AT394" t="s">
        <v>239</v>
      </c>
      <c r="AU394" s="27">
        <v>41611</v>
      </c>
    </row>
    <row r="395" spans="1:47" x14ac:dyDescent="0.2">
      <c r="A395">
        <v>394</v>
      </c>
      <c r="B395" t="s">
        <v>1946</v>
      </c>
      <c r="C395" t="s">
        <v>1947</v>
      </c>
      <c r="D395" t="s">
        <v>1948</v>
      </c>
      <c r="E395" s="27">
        <v>41795</v>
      </c>
      <c r="F395" t="s">
        <v>233</v>
      </c>
      <c r="G395" s="27">
        <v>30947</v>
      </c>
      <c r="H395">
        <v>31</v>
      </c>
      <c r="I395" t="s">
        <v>244</v>
      </c>
      <c r="J395" t="s">
        <v>245</v>
      </c>
      <c r="K395">
        <v>0</v>
      </c>
      <c r="L395">
        <v>2</v>
      </c>
      <c r="M395">
        <v>0</v>
      </c>
      <c r="N395">
        <v>0</v>
      </c>
      <c r="O395">
        <v>0</v>
      </c>
      <c r="P395">
        <v>-1</v>
      </c>
      <c r="Q395" s="28">
        <v>41794.275694444441</v>
      </c>
      <c r="R395" s="28">
        <v>41795.061805555553</v>
      </c>
      <c r="S395" t="s">
        <v>1949</v>
      </c>
      <c r="T395" s="27">
        <v>41794</v>
      </c>
      <c r="V395">
        <v>1</v>
      </c>
      <c r="W395" t="s">
        <v>32</v>
      </c>
      <c r="X395" t="s">
        <v>268</v>
      </c>
      <c r="Y395">
        <v>0</v>
      </c>
      <c r="AB395" t="s">
        <v>237</v>
      </c>
      <c r="AH395">
        <v>0</v>
      </c>
      <c r="AN395" t="s">
        <v>238</v>
      </c>
      <c r="AO395">
        <v>3</v>
      </c>
      <c r="AP395" t="s">
        <v>239</v>
      </c>
      <c r="AQ395" s="27">
        <v>41795</v>
      </c>
      <c r="AR395" t="s">
        <v>240</v>
      </c>
      <c r="AS395">
        <v>2</v>
      </c>
      <c r="AT395" t="s">
        <v>239</v>
      </c>
      <c r="AU395" s="27">
        <v>41795</v>
      </c>
    </row>
    <row r="396" spans="1:47" x14ac:dyDescent="0.2">
      <c r="A396">
        <v>395</v>
      </c>
      <c r="B396" t="s">
        <v>1950</v>
      </c>
      <c r="C396" t="s">
        <v>1951</v>
      </c>
      <c r="D396" t="s">
        <v>1952</v>
      </c>
      <c r="E396" s="27">
        <v>41957</v>
      </c>
      <c r="F396" t="s">
        <v>233</v>
      </c>
      <c r="G396" s="27">
        <v>32326</v>
      </c>
      <c r="H396">
        <v>27</v>
      </c>
      <c r="I396" t="s">
        <v>244</v>
      </c>
      <c r="J396" t="s">
        <v>250</v>
      </c>
      <c r="K396">
        <v>0</v>
      </c>
      <c r="L396">
        <v>8</v>
      </c>
      <c r="M396">
        <v>0</v>
      </c>
      <c r="N396">
        <v>0</v>
      </c>
      <c r="O396">
        <v>2</v>
      </c>
      <c r="P396">
        <v>-1</v>
      </c>
      <c r="Q396" s="28">
        <v>41956.13958333333</v>
      </c>
      <c r="R396" s="28">
        <v>41957.396527777775</v>
      </c>
      <c r="S396" t="s">
        <v>1953</v>
      </c>
      <c r="T396" s="27">
        <v>41956</v>
      </c>
      <c r="V396">
        <v>1</v>
      </c>
      <c r="W396" t="s">
        <v>32</v>
      </c>
      <c r="X396" t="s">
        <v>261</v>
      </c>
      <c r="Y396">
        <v>0</v>
      </c>
      <c r="AB396" t="s">
        <v>237</v>
      </c>
      <c r="AH396">
        <v>0</v>
      </c>
      <c r="AN396" t="s">
        <v>238</v>
      </c>
      <c r="AO396">
        <v>5</v>
      </c>
      <c r="AP396" t="s">
        <v>246</v>
      </c>
      <c r="AQ396" s="27">
        <v>41957</v>
      </c>
      <c r="AR396" t="s">
        <v>240</v>
      </c>
      <c r="AS396">
        <v>8</v>
      </c>
      <c r="AT396" t="s">
        <v>269</v>
      </c>
      <c r="AU396" s="27">
        <v>41957</v>
      </c>
    </row>
    <row r="397" spans="1:47" x14ac:dyDescent="0.2">
      <c r="A397">
        <v>396</v>
      </c>
      <c r="B397" t="s">
        <v>1954</v>
      </c>
      <c r="C397" t="s">
        <v>1955</v>
      </c>
      <c r="D397" t="s">
        <v>1956</v>
      </c>
      <c r="E397" s="27">
        <v>41689</v>
      </c>
      <c r="F397" t="s">
        <v>233</v>
      </c>
      <c r="G397" s="27">
        <v>34809</v>
      </c>
      <c r="H397">
        <v>20</v>
      </c>
      <c r="I397" t="s">
        <v>259</v>
      </c>
      <c r="J397" t="s">
        <v>250</v>
      </c>
      <c r="K397">
        <v>0</v>
      </c>
      <c r="L397">
        <v>8</v>
      </c>
      <c r="M397">
        <v>0</v>
      </c>
      <c r="N397">
        <v>0</v>
      </c>
      <c r="O397">
        <v>0</v>
      </c>
      <c r="P397">
        <v>-1</v>
      </c>
      <c r="Q397" s="28">
        <v>41688.400694444441</v>
      </c>
      <c r="R397" s="28">
        <v>41691.171527777777</v>
      </c>
      <c r="S397" t="s">
        <v>1957</v>
      </c>
      <c r="T397" s="27">
        <v>41688</v>
      </c>
      <c r="V397">
        <v>1</v>
      </c>
      <c r="W397" t="s">
        <v>32</v>
      </c>
      <c r="X397" t="s">
        <v>284</v>
      </c>
      <c r="Y397">
        <v>0</v>
      </c>
      <c r="AB397" t="s">
        <v>237</v>
      </c>
      <c r="AH397">
        <v>0</v>
      </c>
      <c r="AN397" t="s">
        <v>238</v>
      </c>
      <c r="AO397">
        <v>6</v>
      </c>
      <c r="AP397" t="s">
        <v>246</v>
      </c>
      <c r="AQ397" s="27">
        <v>41689</v>
      </c>
      <c r="AR397" t="s">
        <v>240</v>
      </c>
      <c r="AS397">
        <v>8</v>
      </c>
      <c r="AT397" t="s">
        <v>269</v>
      </c>
      <c r="AU397" s="27">
        <v>41689</v>
      </c>
    </row>
    <row r="398" spans="1:47" x14ac:dyDescent="0.2">
      <c r="A398">
        <v>397</v>
      </c>
      <c r="B398" t="s">
        <v>1958</v>
      </c>
      <c r="C398" t="s">
        <v>1959</v>
      </c>
      <c r="D398" t="s">
        <v>1960</v>
      </c>
      <c r="E398" s="27">
        <v>41863</v>
      </c>
      <c r="F398" t="s">
        <v>233</v>
      </c>
      <c r="G398" s="27">
        <v>25384</v>
      </c>
      <c r="H398">
        <v>46</v>
      </c>
      <c r="I398" t="s">
        <v>234</v>
      </c>
      <c r="J398" t="s">
        <v>250</v>
      </c>
      <c r="K398">
        <v>1</v>
      </c>
      <c r="L398">
        <v>8</v>
      </c>
      <c r="M398">
        <v>0</v>
      </c>
      <c r="N398">
        <v>0</v>
      </c>
      <c r="O398">
        <v>5</v>
      </c>
      <c r="P398">
        <v>-1</v>
      </c>
      <c r="Q398" s="28">
        <v>41862.175000000003</v>
      </c>
      <c r="R398" s="28">
        <v>42185.296527777777</v>
      </c>
      <c r="S398" t="s">
        <v>1961</v>
      </c>
      <c r="T398" s="27">
        <v>40441</v>
      </c>
      <c r="V398">
        <v>1422</v>
      </c>
      <c r="W398" t="s">
        <v>36</v>
      </c>
      <c r="X398" t="s">
        <v>279</v>
      </c>
      <c r="Y398">
        <v>0</v>
      </c>
      <c r="AB398" t="s">
        <v>237</v>
      </c>
      <c r="AH398">
        <v>0</v>
      </c>
      <c r="AN398" t="s">
        <v>238</v>
      </c>
      <c r="AO398">
        <v>6</v>
      </c>
      <c r="AP398" t="s">
        <v>246</v>
      </c>
      <c r="AQ398" s="27">
        <v>41863</v>
      </c>
      <c r="AR398" t="s">
        <v>240</v>
      </c>
      <c r="AS398">
        <v>8</v>
      </c>
      <c r="AT398" t="s">
        <v>269</v>
      </c>
      <c r="AU398" s="27">
        <v>41863</v>
      </c>
    </row>
    <row r="399" spans="1:47" x14ac:dyDescent="0.2">
      <c r="A399">
        <v>398</v>
      </c>
      <c r="B399" t="s">
        <v>1962</v>
      </c>
      <c r="C399" t="s">
        <v>1963</v>
      </c>
      <c r="D399" t="s">
        <v>1964</v>
      </c>
      <c r="E399" s="27">
        <v>41384</v>
      </c>
      <c r="F399" t="s">
        <v>233</v>
      </c>
      <c r="G399" s="27">
        <v>34440</v>
      </c>
      <c r="H399">
        <v>22</v>
      </c>
      <c r="I399" t="s">
        <v>259</v>
      </c>
      <c r="J399" t="s">
        <v>353</v>
      </c>
      <c r="K399">
        <v>0</v>
      </c>
      <c r="L399">
        <v>7</v>
      </c>
      <c r="M399">
        <v>0</v>
      </c>
      <c r="N399">
        <v>1</v>
      </c>
      <c r="O399">
        <v>0</v>
      </c>
      <c r="P399">
        <v>0</v>
      </c>
      <c r="Q399" s="28">
        <v>41384.094444444447</v>
      </c>
      <c r="R399" s="28">
        <v>41386.158333333333</v>
      </c>
      <c r="S399" t="s">
        <v>1965</v>
      </c>
      <c r="T399" s="27">
        <v>41384</v>
      </c>
      <c r="V399">
        <v>0</v>
      </c>
      <c r="W399" t="s">
        <v>32</v>
      </c>
      <c r="X399" t="s">
        <v>337</v>
      </c>
      <c r="Y399">
        <v>0</v>
      </c>
      <c r="AB399" t="s">
        <v>237</v>
      </c>
      <c r="AH399">
        <v>0</v>
      </c>
      <c r="AN399" t="s">
        <v>238</v>
      </c>
      <c r="AO399">
        <v>6</v>
      </c>
      <c r="AP399" t="s">
        <v>246</v>
      </c>
      <c r="AQ399" s="27">
        <v>41384</v>
      </c>
      <c r="AR399" t="s">
        <v>240</v>
      </c>
      <c r="AS399">
        <v>7</v>
      </c>
      <c r="AT399" t="s">
        <v>246</v>
      </c>
      <c r="AU399" s="27">
        <v>41384</v>
      </c>
    </row>
    <row r="400" spans="1:47" x14ac:dyDescent="0.2">
      <c r="A400">
        <v>399</v>
      </c>
      <c r="B400" t="s">
        <v>1966</v>
      </c>
      <c r="C400" t="s">
        <v>1967</v>
      </c>
      <c r="D400" t="s">
        <v>1968</v>
      </c>
      <c r="E400" s="27">
        <v>41488</v>
      </c>
      <c r="F400" t="s">
        <v>294</v>
      </c>
      <c r="G400" s="27">
        <v>23279</v>
      </c>
      <c r="H400">
        <v>52</v>
      </c>
      <c r="I400" t="s">
        <v>234</v>
      </c>
      <c r="J400" t="s">
        <v>250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-1</v>
      </c>
      <c r="Q400" s="28">
        <v>41487.418749999997</v>
      </c>
      <c r="R400" s="28">
        <v>41488.083333333336</v>
      </c>
      <c r="S400" t="s">
        <v>1969</v>
      </c>
      <c r="T400" s="27">
        <v>41487</v>
      </c>
      <c r="V400">
        <v>1</v>
      </c>
      <c r="W400" t="s">
        <v>32</v>
      </c>
      <c r="X400" t="s">
        <v>847</v>
      </c>
      <c r="Y400">
        <v>0</v>
      </c>
      <c r="AB400" t="s">
        <v>237</v>
      </c>
      <c r="AH400">
        <v>0</v>
      </c>
      <c r="AN400" t="s">
        <v>238</v>
      </c>
      <c r="AO400">
        <v>1</v>
      </c>
      <c r="AP400" t="s">
        <v>239</v>
      </c>
      <c r="AQ400" s="27">
        <v>41488</v>
      </c>
      <c r="AR400" t="s">
        <v>240</v>
      </c>
      <c r="AS400">
        <v>1</v>
      </c>
      <c r="AT400" t="s">
        <v>239</v>
      </c>
      <c r="AU400" s="27">
        <v>41488</v>
      </c>
    </row>
    <row r="401" spans="1:47" x14ac:dyDescent="0.2">
      <c r="A401">
        <v>400</v>
      </c>
      <c r="B401" t="s">
        <v>1970</v>
      </c>
      <c r="C401" t="s">
        <v>1971</v>
      </c>
      <c r="D401" t="s">
        <v>896</v>
      </c>
      <c r="E401" s="27">
        <v>41853</v>
      </c>
      <c r="F401" t="s">
        <v>294</v>
      </c>
      <c r="G401" s="27">
        <v>33993</v>
      </c>
      <c r="H401">
        <v>23</v>
      </c>
      <c r="I401" t="s">
        <v>259</v>
      </c>
      <c r="J401" t="s">
        <v>250</v>
      </c>
      <c r="K401">
        <v>0</v>
      </c>
      <c r="L401">
        <v>4</v>
      </c>
      <c r="M401">
        <v>0</v>
      </c>
      <c r="N401">
        <v>0</v>
      </c>
      <c r="O401">
        <v>0</v>
      </c>
      <c r="P401">
        <v>-1</v>
      </c>
      <c r="Q401" s="28">
        <v>41852.388194444444</v>
      </c>
      <c r="R401" s="28">
        <v>41856.177777777775</v>
      </c>
      <c r="S401" t="s">
        <v>1972</v>
      </c>
      <c r="T401" s="27">
        <v>41852</v>
      </c>
      <c r="V401">
        <v>1</v>
      </c>
      <c r="W401" t="s">
        <v>32</v>
      </c>
      <c r="X401" t="s">
        <v>441</v>
      </c>
      <c r="Y401">
        <v>1</v>
      </c>
      <c r="AA401" t="s">
        <v>1973</v>
      </c>
      <c r="AB401" t="s">
        <v>36</v>
      </c>
      <c r="AD401" s="27">
        <v>42321</v>
      </c>
      <c r="AE401" t="s">
        <v>392</v>
      </c>
      <c r="AH401">
        <v>0</v>
      </c>
      <c r="AN401" t="s">
        <v>238</v>
      </c>
      <c r="AO401">
        <v>4</v>
      </c>
      <c r="AP401" t="s">
        <v>239</v>
      </c>
      <c r="AQ401" s="27">
        <v>41853</v>
      </c>
      <c r="AR401" t="s">
        <v>240</v>
      </c>
      <c r="AS401">
        <v>4</v>
      </c>
      <c r="AT401" t="s">
        <v>239</v>
      </c>
      <c r="AU401" s="27">
        <v>41853</v>
      </c>
    </row>
    <row r="402" spans="1:47" x14ac:dyDescent="0.2">
      <c r="A402">
        <v>401</v>
      </c>
      <c r="B402" t="s">
        <v>1974</v>
      </c>
      <c r="C402" t="s">
        <v>693</v>
      </c>
      <c r="D402" t="s">
        <v>1975</v>
      </c>
      <c r="E402" s="27">
        <v>41898</v>
      </c>
      <c r="F402" t="s">
        <v>233</v>
      </c>
      <c r="G402" s="27">
        <v>35096</v>
      </c>
      <c r="H402">
        <v>20</v>
      </c>
      <c r="I402" t="s">
        <v>259</v>
      </c>
      <c r="J402" t="s">
        <v>250</v>
      </c>
      <c r="K402">
        <v>1</v>
      </c>
      <c r="L402">
        <v>7</v>
      </c>
      <c r="M402">
        <v>0</v>
      </c>
      <c r="N402">
        <v>0</v>
      </c>
      <c r="O402">
        <v>1</v>
      </c>
      <c r="P402">
        <v>0</v>
      </c>
      <c r="Q402" s="28">
        <v>41898.521527777775</v>
      </c>
      <c r="R402" s="28">
        <v>41921.184027777781</v>
      </c>
      <c r="S402" t="s">
        <v>1976</v>
      </c>
      <c r="U402" s="27">
        <v>41898</v>
      </c>
      <c r="V402">
        <v>0</v>
      </c>
      <c r="W402" t="s">
        <v>32</v>
      </c>
      <c r="X402" t="s">
        <v>274</v>
      </c>
      <c r="Y402">
        <v>0</v>
      </c>
      <c r="AB402" t="s">
        <v>237</v>
      </c>
      <c r="AH402">
        <v>0</v>
      </c>
      <c r="AN402" t="s">
        <v>238</v>
      </c>
      <c r="AO402">
        <v>10</v>
      </c>
      <c r="AP402" t="s">
        <v>269</v>
      </c>
      <c r="AQ402" s="27">
        <v>41898</v>
      </c>
      <c r="AR402" t="s">
        <v>240</v>
      </c>
      <c r="AS402">
        <v>7</v>
      </c>
      <c r="AT402" t="s">
        <v>246</v>
      </c>
      <c r="AU402" s="27">
        <v>41898</v>
      </c>
    </row>
    <row r="403" spans="1:47" x14ac:dyDescent="0.2">
      <c r="A403">
        <v>402</v>
      </c>
      <c r="B403" t="s">
        <v>1977</v>
      </c>
      <c r="C403" t="s">
        <v>1978</v>
      </c>
      <c r="D403" t="s">
        <v>1300</v>
      </c>
      <c r="E403" s="27">
        <v>41591</v>
      </c>
      <c r="F403" t="s">
        <v>294</v>
      </c>
      <c r="G403" s="27">
        <v>24714</v>
      </c>
      <c r="H403">
        <v>48</v>
      </c>
      <c r="I403" t="s">
        <v>234</v>
      </c>
      <c r="J403" t="s">
        <v>250</v>
      </c>
      <c r="K403">
        <v>0</v>
      </c>
      <c r="L403">
        <v>2</v>
      </c>
      <c r="M403">
        <v>0</v>
      </c>
      <c r="N403">
        <v>0</v>
      </c>
      <c r="O403">
        <v>0</v>
      </c>
      <c r="P403">
        <v>-1</v>
      </c>
      <c r="Q403" s="28">
        <v>41590.433333333334</v>
      </c>
      <c r="R403" s="28">
        <v>41592.282638888886</v>
      </c>
      <c r="S403" t="s">
        <v>1979</v>
      </c>
      <c r="T403" s="27">
        <v>41590</v>
      </c>
      <c r="V403">
        <v>1</v>
      </c>
      <c r="W403" t="s">
        <v>32</v>
      </c>
      <c r="X403" t="s">
        <v>974</v>
      </c>
      <c r="Y403">
        <v>0</v>
      </c>
      <c r="AB403" t="s">
        <v>237</v>
      </c>
      <c r="AH403">
        <v>0</v>
      </c>
      <c r="AN403" t="s">
        <v>238</v>
      </c>
      <c r="AO403">
        <v>3</v>
      </c>
      <c r="AP403" t="s">
        <v>239</v>
      </c>
      <c r="AQ403" s="27">
        <v>41591</v>
      </c>
      <c r="AR403" t="s">
        <v>240</v>
      </c>
      <c r="AS403">
        <v>2</v>
      </c>
      <c r="AT403" t="s">
        <v>239</v>
      </c>
      <c r="AU403" s="27">
        <v>41591</v>
      </c>
    </row>
    <row r="404" spans="1:47" x14ac:dyDescent="0.2">
      <c r="A404">
        <v>403</v>
      </c>
      <c r="B404" t="s">
        <v>1980</v>
      </c>
      <c r="C404" t="s">
        <v>1928</v>
      </c>
      <c r="D404" t="s">
        <v>1384</v>
      </c>
      <c r="E404" s="27">
        <v>41481</v>
      </c>
      <c r="F404" t="s">
        <v>233</v>
      </c>
      <c r="G404" s="27">
        <v>18066</v>
      </c>
      <c r="H404">
        <v>66</v>
      </c>
      <c r="I404" t="s">
        <v>234</v>
      </c>
      <c r="J404" t="s">
        <v>250</v>
      </c>
      <c r="K404">
        <v>0</v>
      </c>
      <c r="L404">
        <v>6</v>
      </c>
      <c r="M404">
        <v>0</v>
      </c>
      <c r="N404">
        <v>0</v>
      </c>
      <c r="O404">
        <v>8</v>
      </c>
      <c r="S404" t="s">
        <v>1981</v>
      </c>
      <c r="T404" s="27">
        <v>40919</v>
      </c>
      <c r="V404">
        <v>562</v>
      </c>
      <c r="W404" t="s">
        <v>32</v>
      </c>
      <c r="X404" t="s">
        <v>898</v>
      </c>
      <c r="Y404">
        <v>1</v>
      </c>
      <c r="AA404" t="s">
        <v>1982</v>
      </c>
      <c r="AB404" t="s">
        <v>36</v>
      </c>
      <c r="AD404" s="27">
        <v>42052</v>
      </c>
      <c r="AE404" t="s">
        <v>879</v>
      </c>
      <c r="AH404">
        <v>0</v>
      </c>
      <c r="AN404" t="s">
        <v>238</v>
      </c>
      <c r="AO404">
        <v>1</v>
      </c>
      <c r="AP404" t="s">
        <v>239</v>
      </c>
      <c r="AQ404" s="27">
        <v>41481</v>
      </c>
      <c r="AR404" t="s">
        <v>240</v>
      </c>
      <c r="AS404">
        <v>6</v>
      </c>
      <c r="AT404" t="s">
        <v>246</v>
      </c>
      <c r="AU404" s="27">
        <v>41481</v>
      </c>
    </row>
    <row r="405" spans="1:47" x14ac:dyDescent="0.2">
      <c r="A405">
        <v>404</v>
      </c>
      <c r="B405" t="s">
        <v>1983</v>
      </c>
      <c r="C405" t="s">
        <v>726</v>
      </c>
      <c r="D405" t="s">
        <v>1984</v>
      </c>
      <c r="E405" s="27">
        <v>41384</v>
      </c>
      <c r="F405" t="s">
        <v>233</v>
      </c>
      <c r="G405" s="27">
        <v>33074</v>
      </c>
      <c r="H405">
        <v>25</v>
      </c>
      <c r="I405" t="s">
        <v>244</v>
      </c>
      <c r="J405" t="s">
        <v>245</v>
      </c>
      <c r="K405">
        <v>0</v>
      </c>
      <c r="L405">
        <v>5</v>
      </c>
      <c r="M405">
        <v>0</v>
      </c>
      <c r="N405">
        <v>0</v>
      </c>
      <c r="O405">
        <v>0</v>
      </c>
      <c r="P405">
        <v>0</v>
      </c>
      <c r="Q405" s="28">
        <v>41384.11041666667</v>
      </c>
      <c r="R405" s="28">
        <v>41384.302083333336</v>
      </c>
      <c r="S405" t="s">
        <v>1985</v>
      </c>
      <c r="T405" s="27">
        <v>41383</v>
      </c>
      <c r="V405">
        <v>1</v>
      </c>
      <c r="W405" t="s">
        <v>32</v>
      </c>
      <c r="X405" t="s">
        <v>1381</v>
      </c>
      <c r="Y405">
        <v>0</v>
      </c>
      <c r="AB405" t="s">
        <v>237</v>
      </c>
      <c r="AH405">
        <v>0</v>
      </c>
      <c r="AN405" t="s">
        <v>238</v>
      </c>
      <c r="AO405">
        <v>4</v>
      </c>
      <c r="AP405" t="s">
        <v>239</v>
      </c>
      <c r="AQ405" s="27">
        <v>41384</v>
      </c>
      <c r="AR405" t="s">
        <v>240</v>
      </c>
      <c r="AS405">
        <v>5</v>
      </c>
      <c r="AT405" t="s">
        <v>246</v>
      </c>
      <c r="AU405" s="27">
        <v>41384</v>
      </c>
    </row>
    <row r="406" spans="1:47" x14ac:dyDescent="0.2">
      <c r="A406">
        <v>405</v>
      </c>
      <c r="B406" t="s">
        <v>1986</v>
      </c>
      <c r="C406" t="s">
        <v>1286</v>
      </c>
      <c r="D406" t="s">
        <v>1987</v>
      </c>
      <c r="E406" s="27">
        <v>41372</v>
      </c>
      <c r="F406" t="s">
        <v>233</v>
      </c>
      <c r="G406" s="27">
        <v>32300</v>
      </c>
      <c r="H406">
        <v>27</v>
      </c>
      <c r="I406" t="s">
        <v>244</v>
      </c>
      <c r="J406" t="s">
        <v>245</v>
      </c>
      <c r="K406">
        <v>0</v>
      </c>
      <c r="L406">
        <v>6</v>
      </c>
      <c r="M406">
        <v>0</v>
      </c>
      <c r="N406">
        <v>0</v>
      </c>
      <c r="O406">
        <v>0</v>
      </c>
      <c r="P406">
        <v>-1</v>
      </c>
      <c r="Q406" s="28">
        <v>41371.459722222222</v>
      </c>
      <c r="R406" s="28">
        <v>41373.176388888889</v>
      </c>
      <c r="S406" t="s">
        <v>1988</v>
      </c>
      <c r="T406" s="27">
        <v>41371</v>
      </c>
      <c r="V406">
        <v>1</v>
      </c>
      <c r="W406" t="s">
        <v>32</v>
      </c>
      <c r="X406" t="s">
        <v>359</v>
      </c>
      <c r="Y406">
        <v>1</v>
      </c>
      <c r="AA406" t="s">
        <v>1989</v>
      </c>
      <c r="AB406" t="s">
        <v>32</v>
      </c>
      <c r="AC406">
        <v>0</v>
      </c>
      <c r="AD406" s="27">
        <v>41592</v>
      </c>
      <c r="AE406" t="s">
        <v>974</v>
      </c>
      <c r="AF406" s="27">
        <v>41592</v>
      </c>
      <c r="AG406" s="27">
        <v>41834</v>
      </c>
      <c r="AH406">
        <v>1</v>
      </c>
      <c r="AJ406" t="s">
        <v>1989</v>
      </c>
      <c r="AK406" t="s">
        <v>255</v>
      </c>
      <c r="AL406" s="27">
        <v>41592</v>
      </c>
      <c r="AM406" t="s">
        <v>974</v>
      </c>
      <c r="AN406" t="s">
        <v>238</v>
      </c>
      <c r="AO406">
        <v>7</v>
      </c>
      <c r="AP406" t="s">
        <v>246</v>
      </c>
      <c r="AQ406" s="27">
        <v>41372</v>
      </c>
      <c r="AR406" t="s">
        <v>240</v>
      </c>
      <c r="AS406">
        <v>6</v>
      </c>
      <c r="AT406" t="s">
        <v>246</v>
      </c>
      <c r="AU406" s="27">
        <v>41372</v>
      </c>
    </row>
    <row r="407" spans="1:47" x14ac:dyDescent="0.2">
      <c r="A407">
        <v>406</v>
      </c>
      <c r="B407" t="s">
        <v>1990</v>
      </c>
      <c r="C407" t="s">
        <v>1991</v>
      </c>
      <c r="D407" t="s">
        <v>1992</v>
      </c>
      <c r="E407" s="27">
        <v>41914</v>
      </c>
      <c r="F407" t="s">
        <v>233</v>
      </c>
      <c r="G407" s="27">
        <v>31519</v>
      </c>
      <c r="H407">
        <v>30</v>
      </c>
      <c r="I407" t="s">
        <v>244</v>
      </c>
      <c r="J407" t="s">
        <v>250</v>
      </c>
      <c r="K407">
        <v>0</v>
      </c>
      <c r="L407">
        <v>7</v>
      </c>
      <c r="M407">
        <v>0</v>
      </c>
      <c r="N407">
        <v>0</v>
      </c>
      <c r="O407">
        <v>11</v>
      </c>
      <c r="P407">
        <v>0</v>
      </c>
      <c r="Q407" s="28">
        <v>41914.13958333333</v>
      </c>
      <c r="R407" s="28">
        <v>41915.147222222222</v>
      </c>
      <c r="S407" t="s">
        <v>1993</v>
      </c>
      <c r="T407" s="27">
        <v>41914</v>
      </c>
      <c r="V407">
        <v>0</v>
      </c>
      <c r="W407" t="s">
        <v>32</v>
      </c>
      <c r="X407" t="s">
        <v>1994</v>
      </c>
      <c r="Y407">
        <v>1</v>
      </c>
      <c r="AA407" t="s">
        <v>1995</v>
      </c>
      <c r="AB407" t="s">
        <v>36</v>
      </c>
      <c r="AC407">
        <v>0</v>
      </c>
      <c r="AD407" s="27">
        <v>42111</v>
      </c>
      <c r="AE407" t="s">
        <v>681</v>
      </c>
      <c r="AF407" s="27">
        <v>42111</v>
      </c>
      <c r="AG407" s="27">
        <v>42112</v>
      </c>
      <c r="AH407">
        <v>0</v>
      </c>
      <c r="AN407" t="s">
        <v>238</v>
      </c>
      <c r="AO407">
        <v>6</v>
      </c>
      <c r="AP407" t="s">
        <v>246</v>
      </c>
      <c r="AQ407" s="27">
        <v>41914</v>
      </c>
      <c r="AR407" t="s">
        <v>240</v>
      </c>
      <c r="AS407">
        <v>7</v>
      </c>
      <c r="AT407" t="s">
        <v>246</v>
      </c>
      <c r="AU407" s="27">
        <v>41914</v>
      </c>
    </row>
    <row r="408" spans="1:47" x14ac:dyDescent="0.2">
      <c r="A408">
        <v>407</v>
      </c>
      <c r="B408" t="s">
        <v>1996</v>
      </c>
      <c r="C408" t="s">
        <v>1997</v>
      </c>
      <c r="D408" t="s">
        <v>1998</v>
      </c>
      <c r="E408" s="27">
        <v>41285</v>
      </c>
      <c r="F408" t="s">
        <v>233</v>
      </c>
      <c r="G408" s="27">
        <v>34334</v>
      </c>
      <c r="H408">
        <v>22</v>
      </c>
      <c r="I408" t="s">
        <v>259</v>
      </c>
      <c r="J408" t="s">
        <v>250</v>
      </c>
      <c r="K408">
        <v>0</v>
      </c>
      <c r="L408">
        <v>10</v>
      </c>
      <c r="M408">
        <v>1</v>
      </c>
      <c r="N408">
        <v>1</v>
      </c>
      <c r="O408">
        <v>3</v>
      </c>
      <c r="P408">
        <v>-1</v>
      </c>
      <c r="Q408" s="28">
        <v>41284.136805555558</v>
      </c>
      <c r="R408" s="28">
        <v>41285.48333333333</v>
      </c>
      <c r="S408" t="s">
        <v>1999</v>
      </c>
      <c r="T408" s="27">
        <v>41284</v>
      </c>
      <c r="V408">
        <v>1</v>
      </c>
      <c r="W408" t="s">
        <v>36</v>
      </c>
      <c r="X408" t="s">
        <v>279</v>
      </c>
      <c r="Y408">
        <v>1</v>
      </c>
      <c r="AA408" t="s">
        <v>2000</v>
      </c>
      <c r="AB408" t="s">
        <v>36</v>
      </c>
      <c r="AC408">
        <v>0</v>
      </c>
      <c r="AD408" s="27">
        <v>41289</v>
      </c>
      <c r="AE408" t="s">
        <v>474</v>
      </c>
      <c r="AF408" s="27">
        <v>41289</v>
      </c>
      <c r="AG408" s="27">
        <v>41291</v>
      </c>
      <c r="AH408">
        <v>0</v>
      </c>
      <c r="AN408" t="s">
        <v>238</v>
      </c>
      <c r="AO408">
        <v>7</v>
      </c>
      <c r="AP408" t="s">
        <v>246</v>
      </c>
      <c r="AQ408" s="27">
        <v>41285</v>
      </c>
      <c r="AR408" t="s">
        <v>240</v>
      </c>
      <c r="AS408">
        <v>10</v>
      </c>
      <c r="AT408" t="s">
        <v>269</v>
      </c>
      <c r="AU408" s="27">
        <v>41285</v>
      </c>
    </row>
    <row r="409" spans="1:47" x14ac:dyDescent="0.2">
      <c r="A409">
        <v>408</v>
      </c>
      <c r="B409" t="s">
        <v>2001</v>
      </c>
      <c r="C409" t="s">
        <v>2002</v>
      </c>
      <c r="D409" t="s">
        <v>2003</v>
      </c>
      <c r="E409" s="27">
        <v>41639</v>
      </c>
      <c r="F409" t="s">
        <v>294</v>
      </c>
      <c r="G409" s="27">
        <v>34105</v>
      </c>
      <c r="H409">
        <v>22</v>
      </c>
      <c r="I409" t="s">
        <v>259</v>
      </c>
      <c r="J409" t="s">
        <v>245</v>
      </c>
      <c r="K409">
        <v>0</v>
      </c>
      <c r="L409">
        <v>3</v>
      </c>
      <c r="M409">
        <v>0</v>
      </c>
      <c r="N409">
        <v>0</v>
      </c>
      <c r="O409">
        <v>1</v>
      </c>
      <c r="P409">
        <v>-1</v>
      </c>
      <c r="Q409" s="28">
        <v>41638.449999999997</v>
      </c>
      <c r="R409" s="28">
        <v>41639.40902777778</v>
      </c>
      <c r="S409" t="s">
        <v>2004</v>
      </c>
      <c r="T409" s="27">
        <v>41638</v>
      </c>
      <c r="V409">
        <v>1</v>
      </c>
      <c r="W409" t="s">
        <v>32</v>
      </c>
      <c r="X409" t="s">
        <v>453</v>
      </c>
      <c r="Y409">
        <v>0</v>
      </c>
      <c r="AB409" t="s">
        <v>237</v>
      </c>
      <c r="AH409">
        <v>0</v>
      </c>
      <c r="AN409" t="s">
        <v>238</v>
      </c>
      <c r="AO409">
        <v>4</v>
      </c>
      <c r="AP409" t="s">
        <v>239</v>
      </c>
      <c r="AQ409" s="27">
        <v>41639</v>
      </c>
      <c r="AR409" t="s">
        <v>240</v>
      </c>
      <c r="AS409">
        <v>3</v>
      </c>
      <c r="AT409" t="s">
        <v>239</v>
      </c>
      <c r="AU409" s="27">
        <v>41639</v>
      </c>
    </row>
    <row r="410" spans="1:47" x14ac:dyDescent="0.2">
      <c r="A410">
        <v>409</v>
      </c>
      <c r="B410" t="s">
        <v>2005</v>
      </c>
      <c r="C410" t="s">
        <v>2006</v>
      </c>
      <c r="D410" t="s">
        <v>2007</v>
      </c>
      <c r="E410" s="27">
        <v>41663</v>
      </c>
      <c r="F410" t="s">
        <v>233</v>
      </c>
      <c r="G410" s="27">
        <v>29574</v>
      </c>
      <c r="H410">
        <v>35</v>
      </c>
      <c r="I410" t="s">
        <v>244</v>
      </c>
      <c r="J410" t="s">
        <v>250</v>
      </c>
      <c r="K410">
        <v>0</v>
      </c>
      <c r="L410">
        <v>10</v>
      </c>
      <c r="M410">
        <v>0</v>
      </c>
      <c r="N410">
        <v>0</v>
      </c>
      <c r="O410">
        <v>2</v>
      </c>
      <c r="S410" t="s">
        <v>2008</v>
      </c>
      <c r="U410" s="27">
        <v>41662</v>
      </c>
      <c r="V410">
        <v>1</v>
      </c>
      <c r="W410" t="s">
        <v>32</v>
      </c>
      <c r="X410" t="s">
        <v>274</v>
      </c>
      <c r="Y410">
        <v>0</v>
      </c>
      <c r="AB410" t="s">
        <v>237</v>
      </c>
      <c r="AH410">
        <v>0</v>
      </c>
      <c r="AN410" t="s">
        <v>238</v>
      </c>
      <c r="AO410">
        <v>8</v>
      </c>
      <c r="AP410" t="s">
        <v>269</v>
      </c>
      <c r="AQ410" s="27">
        <v>41663</v>
      </c>
      <c r="AR410" t="s">
        <v>240</v>
      </c>
      <c r="AS410">
        <v>10</v>
      </c>
      <c r="AT410" t="s">
        <v>269</v>
      </c>
      <c r="AU410" s="27">
        <v>41663</v>
      </c>
    </row>
    <row r="411" spans="1:47" x14ac:dyDescent="0.2">
      <c r="A411">
        <v>410</v>
      </c>
      <c r="B411" t="s">
        <v>2009</v>
      </c>
      <c r="C411" t="s">
        <v>990</v>
      </c>
      <c r="D411" t="s">
        <v>2010</v>
      </c>
      <c r="E411" s="27">
        <v>41523</v>
      </c>
      <c r="F411" t="s">
        <v>233</v>
      </c>
      <c r="G411" s="27">
        <v>30776</v>
      </c>
      <c r="H411">
        <v>32</v>
      </c>
      <c r="I411" t="s">
        <v>244</v>
      </c>
      <c r="J411" t="s">
        <v>245</v>
      </c>
      <c r="K411">
        <v>0</v>
      </c>
      <c r="L411">
        <v>4</v>
      </c>
      <c r="M411">
        <v>0</v>
      </c>
      <c r="N411">
        <v>0</v>
      </c>
      <c r="O411">
        <v>2</v>
      </c>
      <c r="P411">
        <v>-232</v>
      </c>
      <c r="Q411" s="28">
        <v>41291.404861111114</v>
      </c>
      <c r="R411" s="28">
        <v>41331.466666666667</v>
      </c>
      <c r="S411" t="s">
        <v>2011</v>
      </c>
      <c r="U411" s="27">
        <v>41291</v>
      </c>
      <c r="V411">
        <v>232</v>
      </c>
      <c r="W411" t="s">
        <v>32</v>
      </c>
      <c r="X411" t="s">
        <v>274</v>
      </c>
      <c r="Y411">
        <v>0</v>
      </c>
      <c r="AB411" t="s">
        <v>237</v>
      </c>
      <c r="AH411">
        <v>0</v>
      </c>
      <c r="AN411" t="s">
        <v>238</v>
      </c>
      <c r="AO411">
        <v>4</v>
      </c>
      <c r="AP411" t="s">
        <v>239</v>
      </c>
      <c r="AQ411" s="27">
        <v>41523</v>
      </c>
      <c r="AR411" t="s">
        <v>240</v>
      </c>
      <c r="AS411">
        <v>4</v>
      </c>
      <c r="AT411" t="s">
        <v>239</v>
      </c>
      <c r="AU411" s="27">
        <v>41523</v>
      </c>
    </row>
    <row r="412" spans="1:47" x14ac:dyDescent="0.2">
      <c r="A412">
        <v>411</v>
      </c>
      <c r="B412" t="s">
        <v>2012</v>
      </c>
      <c r="C412" t="s">
        <v>2013</v>
      </c>
      <c r="D412" t="s">
        <v>2014</v>
      </c>
      <c r="E412" s="27">
        <v>41491</v>
      </c>
      <c r="F412" t="s">
        <v>294</v>
      </c>
      <c r="G412" s="27">
        <v>27464</v>
      </c>
      <c r="H412">
        <v>41</v>
      </c>
      <c r="I412" t="s">
        <v>244</v>
      </c>
      <c r="J412" t="s">
        <v>250</v>
      </c>
      <c r="K412">
        <v>0</v>
      </c>
      <c r="L412">
        <v>3</v>
      </c>
      <c r="M412">
        <v>0</v>
      </c>
      <c r="N412">
        <v>0</v>
      </c>
      <c r="O412">
        <v>2</v>
      </c>
      <c r="P412">
        <v>-1</v>
      </c>
      <c r="Q412" s="28">
        <v>41490.320833333331</v>
      </c>
      <c r="R412" s="28">
        <v>41491.271527777775</v>
      </c>
      <c r="S412" t="s">
        <v>2015</v>
      </c>
      <c r="T412" s="27">
        <v>41490</v>
      </c>
      <c r="V412">
        <v>1</v>
      </c>
      <c r="W412" t="s">
        <v>36</v>
      </c>
      <c r="X412" t="s">
        <v>383</v>
      </c>
      <c r="Y412">
        <v>0</v>
      </c>
      <c r="AB412" t="s">
        <v>237</v>
      </c>
      <c r="AH412">
        <v>0</v>
      </c>
      <c r="AN412" t="s">
        <v>238</v>
      </c>
      <c r="AO412">
        <v>1</v>
      </c>
      <c r="AP412" t="s">
        <v>239</v>
      </c>
      <c r="AQ412" s="27">
        <v>41491</v>
      </c>
      <c r="AR412" t="s">
        <v>240</v>
      </c>
      <c r="AS412">
        <v>3</v>
      </c>
      <c r="AT412" t="s">
        <v>239</v>
      </c>
      <c r="AU412" s="27">
        <v>41491</v>
      </c>
    </row>
    <row r="413" spans="1:47" x14ac:dyDescent="0.2">
      <c r="A413">
        <v>412</v>
      </c>
      <c r="B413" t="s">
        <v>2016</v>
      </c>
      <c r="C413" t="s">
        <v>2017</v>
      </c>
      <c r="D413" t="s">
        <v>2018</v>
      </c>
      <c r="E413" s="27">
        <v>41946</v>
      </c>
      <c r="F413" t="s">
        <v>233</v>
      </c>
      <c r="G413" s="27">
        <v>29527</v>
      </c>
      <c r="H413">
        <v>35</v>
      </c>
      <c r="I413" t="s">
        <v>244</v>
      </c>
      <c r="J413" t="s">
        <v>245</v>
      </c>
      <c r="K413">
        <v>0</v>
      </c>
      <c r="L413">
        <v>8</v>
      </c>
      <c r="M413">
        <v>0</v>
      </c>
      <c r="N413">
        <v>0</v>
      </c>
      <c r="O413">
        <v>9</v>
      </c>
      <c r="P413">
        <v>0</v>
      </c>
      <c r="Q413" s="28">
        <v>41946.300694444442</v>
      </c>
      <c r="R413" s="28">
        <v>41989.361805555556</v>
      </c>
      <c r="S413" t="s">
        <v>2019</v>
      </c>
      <c r="T413" s="27">
        <v>41946</v>
      </c>
      <c r="V413">
        <v>0</v>
      </c>
      <c r="W413" t="s">
        <v>32</v>
      </c>
      <c r="X413" t="s">
        <v>847</v>
      </c>
      <c r="Y413">
        <v>0</v>
      </c>
      <c r="AB413" t="s">
        <v>237</v>
      </c>
      <c r="AH413">
        <v>0</v>
      </c>
      <c r="AN413" t="s">
        <v>238</v>
      </c>
      <c r="AO413">
        <v>8</v>
      </c>
      <c r="AP413" t="s">
        <v>269</v>
      </c>
      <c r="AQ413" s="27">
        <v>41946</v>
      </c>
      <c r="AR413" t="s">
        <v>240</v>
      </c>
      <c r="AS413">
        <v>8</v>
      </c>
      <c r="AT413" t="s">
        <v>269</v>
      </c>
      <c r="AU413" s="27">
        <v>41946</v>
      </c>
    </row>
    <row r="414" spans="1:47" x14ac:dyDescent="0.2">
      <c r="A414">
        <v>413</v>
      </c>
      <c r="B414" t="s">
        <v>2020</v>
      </c>
      <c r="C414" t="s">
        <v>2021</v>
      </c>
      <c r="D414" t="s">
        <v>2022</v>
      </c>
      <c r="E414" s="27">
        <v>41999</v>
      </c>
      <c r="F414" t="s">
        <v>233</v>
      </c>
      <c r="G414" s="27">
        <v>26743</v>
      </c>
      <c r="H414">
        <v>43</v>
      </c>
      <c r="I414" t="s">
        <v>244</v>
      </c>
      <c r="J414" t="s">
        <v>250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 s="28">
        <v>41999.174305555556</v>
      </c>
      <c r="R414" s="28">
        <v>42004.234027777777</v>
      </c>
      <c r="S414" t="s">
        <v>2023</v>
      </c>
      <c r="T414" s="27">
        <v>41999</v>
      </c>
      <c r="V414">
        <v>0</v>
      </c>
      <c r="W414" t="s">
        <v>32</v>
      </c>
      <c r="X414" t="s">
        <v>567</v>
      </c>
      <c r="Y414">
        <v>0</v>
      </c>
      <c r="AB414" t="s">
        <v>237</v>
      </c>
      <c r="AH414">
        <v>0</v>
      </c>
      <c r="AN414" t="s">
        <v>238</v>
      </c>
      <c r="AO414">
        <v>1</v>
      </c>
      <c r="AP414" t="s">
        <v>239</v>
      </c>
      <c r="AQ414" s="27">
        <v>41999</v>
      </c>
      <c r="AR414" t="s">
        <v>240</v>
      </c>
      <c r="AS414">
        <v>1</v>
      </c>
      <c r="AT414" t="s">
        <v>239</v>
      </c>
      <c r="AU414" s="27">
        <v>41999</v>
      </c>
    </row>
    <row r="415" spans="1:47" x14ac:dyDescent="0.2">
      <c r="A415">
        <v>414</v>
      </c>
      <c r="B415" t="s">
        <v>2024</v>
      </c>
      <c r="C415" t="s">
        <v>2025</v>
      </c>
      <c r="D415" t="s">
        <v>2026</v>
      </c>
      <c r="E415" s="27">
        <v>41668</v>
      </c>
      <c r="F415" t="s">
        <v>294</v>
      </c>
      <c r="G415" s="27">
        <v>33130</v>
      </c>
      <c r="H415">
        <v>25</v>
      </c>
      <c r="I415" t="s">
        <v>244</v>
      </c>
      <c r="J415" t="s">
        <v>22</v>
      </c>
      <c r="K415">
        <v>0</v>
      </c>
      <c r="L415">
        <v>2</v>
      </c>
      <c r="M415">
        <v>0</v>
      </c>
      <c r="N415">
        <v>0</v>
      </c>
      <c r="O415">
        <v>0</v>
      </c>
      <c r="P415">
        <v>-1</v>
      </c>
      <c r="Q415" s="28">
        <v>41667.443749999999</v>
      </c>
      <c r="R415" s="28">
        <v>41668.356249999997</v>
      </c>
      <c r="S415" t="s">
        <v>2027</v>
      </c>
      <c r="T415" s="27">
        <v>41667</v>
      </c>
      <c r="V415">
        <v>1</v>
      </c>
      <c r="W415" t="s">
        <v>32</v>
      </c>
      <c r="X415" t="s">
        <v>974</v>
      </c>
      <c r="Y415">
        <v>0</v>
      </c>
      <c r="AB415" t="s">
        <v>237</v>
      </c>
      <c r="AH415">
        <v>0</v>
      </c>
      <c r="AN415" t="s">
        <v>238</v>
      </c>
      <c r="AO415">
        <v>3</v>
      </c>
      <c r="AP415" t="s">
        <v>239</v>
      </c>
      <c r="AQ415" s="27">
        <v>41668</v>
      </c>
      <c r="AR415" t="s">
        <v>240</v>
      </c>
      <c r="AS415">
        <v>2</v>
      </c>
      <c r="AT415" t="s">
        <v>239</v>
      </c>
      <c r="AU415" s="27">
        <v>41668</v>
      </c>
    </row>
    <row r="416" spans="1:47" x14ac:dyDescent="0.2">
      <c r="A416">
        <v>415</v>
      </c>
      <c r="B416" t="s">
        <v>2028</v>
      </c>
      <c r="C416" t="s">
        <v>793</v>
      </c>
      <c r="D416" t="s">
        <v>1087</v>
      </c>
      <c r="E416" s="27">
        <v>41375</v>
      </c>
      <c r="F416" t="s">
        <v>233</v>
      </c>
      <c r="G416" s="27">
        <v>26213</v>
      </c>
      <c r="H416">
        <v>44</v>
      </c>
      <c r="I416" t="s">
        <v>244</v>
      </c>
      <c r="J416" t="s">
        <v>250</v>
      </c>
      <c r="K416">
        <v>0</v>
      </c>
      <c r="L416">
        <v>7</v>
      </c>
      <c r="M416">
        <v>0</v>
      </c>
      <c r="N416">
        <v>0</v>
      </c>
      <c r="O416">
        <v>24</v>
      </c>
      <c r="P416">
        <v>53</v>
      </c>
      <c r="Q416" s="28">
        <v>41428.540972222225</v>
      </c>
      <c r="R416" s="28">
        <v>41546.220833333333</v>
      </c>
      <c r="S416" t="s">
        <v>2029</v>
      </c>
      <c r="T416" s="27">
        <v>41344</v>
      </c>
      <c r="V416">
        <v>31</v>
      </c>
      <c r="W416" t="s">
        <v>36</v>
      </c>
      <c r="X416" t="s">
        <v>2030</v>
      </c>
      <c r="Y416">
        <v>0</v>
      </c>
      <c r="AB416" t="s">
        <v>237</v>
      </c>
      <c r="AH416">
        <v>0</v>
      </c>
      <c r="AN416" t="s">
        <v>238</v>
      </c>
      <c r="AO416">
        <v>3</v>
      </c>
      <c r="AP416" t="s">
        <v>239</v>
      </c>
      <c r="AQ416" s="27">
        <v>41375</v>
      </c>
      <c r="AR416" t="s">
        <v>240</v>
      </c>
      <c r="AS416">
        <v>7</v>
      </c>
      <c r="AT416" t="s">
        <v>246</v>
      </c>
      <c r="AU416" s="27">
        <v>41375</v>
      </c>
    </row>
    <row r="417" spans="1:47" x14ac:dyDescent="0.2">
      <c r="A417">
        <v>416</v>
      </c>
      <c r="B417" t="s">
        <v>2031</v>
      </c>
      <c r="C417" t="s">
        <v>1218</v>
      </c>
      <c r="D417" t="s">
        <v>2032</v>
      </c>
      <c r="E417" s="27">
        <v>41618</v>
      </c>
      <c r="F417" t="s">
        <v>233</v>
      </c>
      <c r="G417" s="27">
        <v>23206</v>
      </c>
      <c r="H417">
        <v>52</v>
      </c>
      <c r="I417" t="s">
        <v>234</v>
      </c>
      <c r="J417" t="s">
        <v>250</v>
      </c>
      <c r="K417">
        <v>0</v>
      </c>
      <c r="L417">
        <v>6</v>
      </c>
      <c r="M417">
        <v>0</v>
      </c>
      <c r="N417">
        <v>0</v>
      </c>
      <c r="O417">
        <v>3</v>
      </c>
      <c r="P417">
        <v>0</v>
      </c>
      <c r="Q417" s="28">
        <v>41618.508333333331</v>
      </c>
      <c r="R417" s="28">
        <v>41643.431944444441</v>
      </c>
      <c r="S417" t="s">
        <v>2033</v>
      </c>
      <c r="T417" s="27">
        <v>41617</v>
      </c>
      <c r="V417">
        <v>1</v>
      </c>
      <c r="W417" t="s">
        <v>32</v>
      </c>
      <c r="X417" t="s">
        <v>261</v>
      </c>
      <c r="Y417">
        <v>1</v>
      </c>
      <c r="AA417" t="s">
        <v>2034</v>
      </c>
      <c r="AB417" t="s">
        <v>32</v>
      </c>
      <c r="AC417">
        <v>0</v>
      </c>
      <c r="AD417" s="27">
        <v>41661</v>
      </c>
      <c r="AE417" t="s">
        <v>261</v>
      </c>
      <c r="AF417" s="27">
        <v>41661</v>
      </c>
      <c r="AG417" s="27">
        <v>41703</v>
      </c>
      <c r="AH417">
        <v>0</v>
      </c>
      <c r="AN417" t="s">
        <v>238</v>
      </c>
      <c r="AO417">
        <v>2</v>
      </c>
      <c r="AP417" t="s">
        <v>239</v>
      </c>
      <c r="AQ417" s="27">
        <v>41618</v>
      </c>
      <c r="AR417" t="s">
        <v>240</v>
      </c>
      <c r="AS417">
        <v>6</v>
      </c>
      <c r="AT417" t="s">
        <v>246</v>
      </c>
      <c r="AU417" s="27">
        <v>41618</v>
      </c>
    </row>
    <row r="418" spans="1:47" x14ac:dyDescent="0.2">
      <c r="A418">
        <v>417</v>
      </c>
      <c r="B418" t="s">
        <v>2035</v>
      </c>
      <c r="C418" t="s">
        <v>2036</v>
      </c>
      <c r="D418" t="s">
        <v>2037</v>
      </c>
      <c r="E418" s="27">
        <v>41369</v>
      </c>
      <c r="F418" t="s">
        <v>233</v>
      </c>
      <c r="G418" s="27">
        <v>26426</v>
      </c>
      <c r="H418">
        <v>43</v>
      </c>
      <c r="I418" t="s">
        <v>244</v>
      </c>
      <c r="J418" t="s">
        <v>250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-1</v>
      </c>
      <c r="Q418" s="28">
        <v>41368.329861111109</v>
      </c>
      <c r="R418" s="28">
        <v>41409.339583333334</v>
      </c>
      <c r="S418" t="s">
        <v>2038</v>
      </c>
      <c r="T418" s="27">
        <v>41368</v>
      </c>
      <c r="V418">
        <v>1</v>
      </c>
      <c r="W418" t="s">
        <v>32</v>
      </c>
      <c r="X418" t="s">
        <v>254</v>
      </c>
      <c r="Y418">
        <v>0</v>
      </c>
      <c r="AB418" t="s">
        <v>237</v>
      </c>
      <c r="AH418">
        <v>0</v>
      </c>
      <c r="AN418" t="s">
        <v>238</v>
      </c>
      <c r="AO418">
        <v>1</v>
      </c>
      <c r="AP418" t="s">
        <v>239</v>
      </c>
      <c r="AQ418" s="27">
        <v>41369</v>
      </c>
      <c r="AR418" t="s">
        <v>240</v>
      </c>
      <c r="AS418">
        <v>1</v>
      </c>
      <c r="AT418" t="s">
        <v>239</v>
      </c>
      <c r="AU418" s="27">
        <v>41369</v>
      </c>
    </row>
    <row r="419" spans="1:47" x14ac:dyDescent="0.2">
      <c r="A419">
        <v>418</v>
      </c>
      <c r="B419" t="s">
        <v>2039</v>
      </c>
      <c r="C419" t="s">
        <v>2040</v>
      </c>
      <c r="D419" t="s">
        <v>2041</v>
      </c>
      <c r="E419" s="27">
        <v>41876</v>
      </c>
      <c r="F419" t="s">
        <v>233</v>
      </c>
      <c r="G419" s="27">
        <v>28605</v>
      </c>
      <c r="H419">
        <v>37</v>
      </c>
      <c r="I419" t="s">
        <v>244</v>
      </c>
      <c r="J419" t="s">
        <v>250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 s="28">
        <v>41876.162499999999</v>
      </c>
      <c r="R419" s="28">
        <v>41877.38958333333</v>
      </c>
      <c r="S419" t="s">
        <v>2042</v>
      </c>
      <c r="T419" s="27">
        <v>41876</v>
      </c>
      <c r="V419">
        <v>0</v>
      </c>
      <c r="W419" t="s">
        <v>36</v>
      </c>
      <c r="X419" t="s">
        <v>595</v>
      </c>
      <c r="Y419">
        <v>0</v>
      </c>
      <c r="AB419" t="s">
        <v>237</v>
      </c>
      <c r="AH419">
        <v>0</v>
      </c>
      <c r="AN419" t="s">
        <v>238</v>
      </c>
      <c r="AO419">
        <v>1</v>
      </c>
      <c r="AP419" t="s">
        <v>239</v>
      </c>
      <c r="AQ419" s="27">
        <v>41876</v>
      </c>
      <c r="AR419" t="s">
        <v>240</v>
      </c>
      <c r="AS419">
        <v>1</v>
      </c>
      <c r="AT419" t="s">
        <v>239</v>
      </c>
      <c r="AU419" s="27">
        <v>41876</v>
      </c>
    </row>
    <row r="420" spans="1:47" x14ac:dyDescent="0.2">
      <c r="A420">
        <v>419</v>
      </c>
      <c r="B420" t="s">
        <v>2043</v>
      </c>
      <c r="C420" t="s">
        <v>1173</v>
      </c>
      <c r="D420" t="s">
        <v>2044</v>
      </c>
      <c r="E420" s="27">
        <v>41940</v>
      </c>
      <c r="F420" t="s">
        <v>294</v>
      </c>
      <c r="G420" s="27">
        <v>33597</v>
      </c>
      <c r="H420">
        <v>24</v>
      </c>
      <c r="I420" t="s">
        <v>259</v>
      </c>
      <c r="J420" t="s">
        <v>245</v>
      </c>
      <c r="K420">
        <v>0</v>
      </c>
      <c r="L420">
        <v>3</v>
      </c>
      <c r="M420">
        <v>0</v>
      </c>
      <c r="N420">
        <v>0</v>
      </c>
      <c r="O420">
        <v>0</v>
      </c>
      <c r="W420" t="s">
        <v>237</v>
      </c>
      <c r="Y420">
        <v>-1</v>
      </c>
      <c r="AB420" t="s">
        <v>237</v>
      </c>
      <c r="AH420">
        <v>0</v>
      </c>
      <c r="AN420" t="s">
        <v>238</v>
      </c>
      <c r="AO420">
        <v>3</v>
      </c>
      <c r="AP420" t="s">
        <v>239</v>
      </c>
      <c r="AQ420" s="27">
        <v>41940</v>
      </c>
      <c r="AR420" t="s">
        <v>240</v>
      </c>
      <c r="AS420">
        <v>3</v>
      </c>
      <c r="AT420" t="s">
        <v>239</v>
      </c>
      <c r="AU420" s="27">
        <v>41940</v>
      </c>
    </row>
    <row r="421" spans="1:47" x14ac:dyDescent="0.2">
      <c r="A421">
        <v>420</v>
      </c>
      <c r="B421" t="s">
        <v>2045</v>
      </c>
      <c r="C421" t="s">
        <v>2046</v>
      </c>
      <c r="D421" t="s">
        <v>603</v>
      </c>
      <c r="E421" s="27">
        <v>41769</v>
      </c>
      <c r="F421" t="s">
        <v>233</v>
      </c>
      <c r="G421" s="27">
        <v>25196</v>
      </c>
      <c r="H421">
        <v>47</v>
      </c>
      <c r="I421" t="s">
        <v>234</v>
      </c>
      <c r="J421" t="s">
        <v>22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-1</v>
      </c>
      <c r="Q421" s="28">
        <v>41768.470833333333</v>
      </c>
      <c r="R421" s="28">
        <v>41771.500694444447</v>
      </c>
      <c r="S421" t="s">
        <v>2047</v>
      </c>
      <c r="T421" s="27">
        <v>41768</v>
      </c>
      <c r="V421">
        <v>1</v>
      </c>
      <c r="W421" t="s">
        <v>36</v>
      </c>
      <c r="X421" t="s">
        <v>279</v>
      </c>
      <c r="Y421">
        <v>0</v>
      </c>
      <c r="AB421" t="s">
        <v>237</v>
      </c>
      <c r="AH421">
        <v>0</v>
      </c>
      <c r="AN421" t="s">
        <v>238</v>
      </c>
      <c r="AO421">
        <v>1</v>
      </c>
      <c r="AP421" t="s">
        <v>239</v>
      </c>
      <c r="AQ421" s="27">
        <v>41769</v>
      </c>
      <c r="AR421" t="s">
        <v>240</v>
      </c>
      <c r="AS421">
        <v>1</v>
      </c>
      <c r="AT421" t="s">
        <v>239</v>
      </c>
      <c r="AU421" s="27">
        <v>41769</v>
      </c>
    </row>
    <row r="422" spans="1:47" x14ac:dyDescent="0.2">
      <c r="A422">
        <v>421</v>
      </c>
      <c r="B422" t="s">
        <v>2048</v>
      </c>
      <c r="C422" t="s">
        <v>414</v>
      </c>
      <c r="D422" t="s">
        <v>2049</v>
      </c>
      <c r="E422" s="27">
        <v>41919</v>
      </c>
      <c r="F422" t="s">
        <v>294</v>
      </c>
      <c r="G422" s="27">
        <v>25836</v>
      </c>
      <c r="H422">
        <v>45</v>
      </c>
      <c r="I422" t="s">
        <v>234</v>
      </c>
      <c r="J422" t="s">
        <v>245</v>
      </c>
      <c r="K422">
        <v>0</v>
      </c>
      <c r="L422">
        <v>1</v>
      </c>
      <c r="M422">
        <v>0</v>
      </c>
      <c r="N422">
        <v>0</v>
      </c>
      <c r="O422">
        <v>3</v>
      </c>
      <c r="P422">
        <v>-1</v>
      </c>
      <c r="Q422" s="28">
        <v>41918.152083333334</v>
      </c>
      <c r="R422" s="28">
        <v>41925.213888888888</v>
      </c>
      <c r="S422" t="s">
        <v>2050</v>
      </c>
      <c r="U422" s="27">
        <v>41918</v>
      </c>
      <c r="V422">
        <v>1</v>
      </c>
      <c r="W422" t="s">
        <v>32</v>
      </c>
      <c r="X422" t="s">
        <v>274</v>
      </c>
      <c r="Y422">
        <v>0</v>
      </c>
      <c r="AB422" t="s">
        <v>237</v>
      </c>
      <c r="AH422">
        <v>0</v>
      </c>
      <c r="AN422" t="s">
        <v>238</v>
      </c>
      <c r="AO422">
        <v>1</v>
      </c>
      <c r="AP422" t="s">
        <v>239</v>
      </c>
      <c r="AQ422" s="27">
        <v>41919</v>
      </c>
      <c r="AR422" t="s">
        <v>240</v>
      </c>
      <c r="AS422">
        <v>1</v>
      </c>
      <c r="AT422" t="s">
        <v>239</v>
      </c>
      <c r="AU422" s="27">
        <v>41919</v>
      </c>
    </row>
    <row r="423" spans="1:47" x14ac:dyDescent="0.2">
      <c r="A423">
        <v>422</v>
      </c>
      <c r="B423" t="s">
        <v>2051</v>
      </c>
      <c r="C423" t="s">
        <v>2052</v>
      </c>
      <c r="D423" t="s">
        <v>2053</v>
      </c>
      <c r="E423" s="27">
        <v>41859</v>
      </c>
      <c r="F423" t="s">
        <v>233</v>
      </c>
      <c r="G423" s="27">
        <v>33857</v>
      </c>
      <c r="H423">
        <v>23</v>
      </c>
      <c r="I423" t="s">
        <v>259</v>
      </c>
      <c r="J423" t="s">
        <v>250</v>
      </c>
      <c r="K423">
        <v>0</v>
      </c>
      <c r="L423">
        <v>4</v>
      </c>
      <c r="M423">
        <v>0</v>
      </c>
      <c r="N423">
        <v>0</v>
      </c>
      <c r="O423">
        <v>2</v>
      </c>
      <c r="P423">
        <v>-1</v>
      </c>
      <c r="Q423" s="28">
        <v>41858.179861111108</v>
      </c>
      <c r="R423" s="28">
        <v>41860.115972222222</v>
      </c>
      <c r="S423" t="s">
        <v>2054</v>
      </c>
      <c r="U423" s="27">
        <v>41858</v>
      </c>
      <c r="V423">
        <v>1</v>
      </c>
      <c r="W423" t="s">
        <v>32</v>
      </c>
      <c r="X423" t="s">
        <v>274</v>
      </c>
      <c r="Y423">
        <v>0</v>
      </c>
      <c r="AB423" t="s">
        <v>237</v>
      </c>
      <c r="AH423">
        <v>0</v>
      </c>
      <c r="AN423" t="s">
        <v>238</v>
      </c>
      <c r="AO423">
        <v>4</v>
      </c>
      <c r="AP423" t="s">
        <v>239</v>
      </c>
      <c r="AQ423" s="27">
        <v>41859</v>
      </c>
      <c r="AR423" t="s">
        <v>240</v>
      </c>
      <c r="AS423">
        <v>4</v>
      </c>
      <c r="AT423" t="s">
        <v>239</v>
      </c>
      <c r="AU423" s="27">
        <v>41859</v>
      </c>
    </row>
    <row r="424" spans="1:47" x14ac:dyDescent="0.2">
      <c r="A424">
        <v>423</v>
      </c>
      <c r="B424" t="s">
        <v>2055</v>
      </c>
      <c r="C424" t="s">
        <v>2056</v>
      </c>
      <c r="D424" t="s">
        <v>2057</v>
      </c>
      <c r="E424" s="27">
        <v>41703</v>
      </c>
      <c r="F424" t="s">
        <v>233</v>
      </c>
      <c r="G424" s="27">
        <v>28620</v>
      </c>
      <c r="H424">
        <v>37</v>
      </c>
      <c r="I424" t="s">
        <v>244</v>
      </c>
      <c r="J424" t="s">
        <v>245</v>
      </c>
      <c r="K424">
        <v>0</v>
      </c>
      <c r="L424">
        <v>1</v>
      </c>
      <c r="M424">
        <v>0</v>
      </c>
      <c r="N424">
        <v>0</v>
      </c>
      <c r="O424">
        <v>3</v>
      </c>
      <c r="P424">
        <v>-4</v>
      </c>
      <c r="Q424" s="28">
        <v>41699.48541666667</v>
      </c>
      <c r="R424" s="28">
        <v>41702.376388888886</v>
      </c>
      <c r="S424" t="s">
        <v>2058</v>
      </c>
      <c r="U424" s="27">
        <v>41699</v>
      </c>
      <c r="V424">
        <v>4</v>
      </c>
      <c r="W424" t="s">
        <v>32</v>
      </c>
      <c r="X424" t="s">
        <v>274</v>
      </c>
      <c r="Y424">
        <v>0</v>
      </c>
      <c r="AB424" t="s">
        <v>237</v>
      </c>
      <c r="AH424">
        <v>0</v>
      </c>
      <c r="AN424" t="s">
        <v>238</v>
      </c>
      <c r="AO424">
        <v>1</v>
      </c>
      <c r="AP424" t="s">
        <v>239</v>
      </c>
      <c r="AQ424" s="27">
        <v>41703</v>
      </c>
      <c r="AR424" t="s">
        <v>240</v>
      </c>
      <c r="AS424">
        <v>1</v>
      </c>
      <c r="AT424" t="s">
        <v>239</v>
      </c>
      <c r="AU424" s="27">
        <v>41703</v>
      </c>
    </row>
    <row r="425" spans="1:47" x14ac:dyDescent="0.2">
      <c r="A425">
        <v>424</v>
      </c>
      <c r="B425" t="s">
        <v>2059</v>
      </c>
      <c r="C425" t="s">
        <v>2060</v>
      </c>
      <c r="D425" t="s">
        <v>2061</v>
      </c>
      <c r="E425" s="27">
        <v>41810</v>
      </c>
      <c r="F425" t="s">
        <v>233</v>
      </c>
      <c r="G425" s="27">
        <v>31914</v>
      </c>
      <c r="H425">
        <v>28</v>
      </c>
      <c r="I425" t="s">
        <v>244</v>
      </c>
      <c r="J425" t="s">
        <v>250</v>
      </c>
      <c r="K425">
        <v>0</v>
      </c>
      <c r="L425">
        <v>4</v>
      </c>
      <c r="M425">
        <v>0</v>
      </c>
      <c r="N425">
        <v>0</v>
      </c>
      <c r="O425">
        <v>3</v>
      </c>
      <c r="P425">
        <v>299</v>
      </c>
      <c r="Q425" s="28">
        <v>42109.379861111112</v>
      </c>
      <c r="R425" s="28">
        <v>42112.103472222225</v>
      </c>
      <c r="S425" t="s">
        <v>2062</v>
      </c>
      <c r="T425" s="27">
        <v>41710</v>
      </c>
      <c r="V425">
        <v>100</v>
      </c>
      <c r="W425" t="s">
        <v>36</v>
      </c>
      <c r="X425" t="s">
        <v>412</v>
      </c>
      <c r="Y425">
        <v>1</v>
      </c>
      <c r="AA425" t="s">
        <v>2063</v>
      </c>
      <c r="AB425" t="s">
        <v>32</v>
      </c>
      <c r="AC425">
        <v>0</v>
      </c>
      <c r="AD425" s="27">
        <v>42109</v>
      </c>
      <c r="AE425" t="s">
        <v>729</v>
      </c>
      <c r="AF425" s="27">
        <v>42109</v>
      </c>
      <c r="AG425" s="27">
        <v>42112</v>
      </c>
      <c r="AH425">
        <v>1</v>
      </c>
      <c r="AJ425" t="s">
        <v>2063</v>
      </c>
      <c r="AK425" t="s">
        <v>312</v>
      </c>
      <c r="AL425" s="27">
        <v>42109</v>
      </c>
      <c r="AM425" t="s">
        <v>729</v>
      </c>
      <c r="AN425" t="s">
        <v>238</v>
      </c>
      <c r="AO425">
        <v>3</v>
      </c>
      <c r="AP425" t="s">
        <v>239</v>
      </c>
      <c r="AQ425" s="27">
        <v>41810</v>
      </c>
      <c r="AR425" t="s">
        <v>240</v>
      </c>
      <c r="AS425">
        <v>4</v>
      </c>
      <c r="AT425" t="s">
        <v>239</v>
      </c>
      <c r="AU425" s="27">
        <v>41810</v>
      </c>
    </row>
    <row r="426" spans="1:47" x14ac:dyDescent="0.2">
      <c r="A426">
        <v>425</v>
      </c>
      <c r="B426" t="s">
        <v>2064</v>
      </c>
      <c r="C426" t="s">
        <v>2065</v>
      </c>
      <c r="D426" t="s">
        <v>2066</v>
      </c>
      <c r="E426" s="27">
        <v>41382</v>
      </c>
      <c r="F426" t="s">
        <v>233</v>
      </c>
      <c r="G426" s="27">
        <v>16881</v>
      </c>
      <c r="H426">
        <v>70</v>
      </c>
      <c r="I426" t="s">
        <v>234</v>
      </c>
      <c r="J426" t="s">
        <v>245</v>
      </c>
      <c r="K426">
        <v>0</v>
      </c>
      <c r="L426">
        <v>1</v>
      </c>
      <c r="M426">
        <v>0</v>
      </c>
      <c r="N426">
        <v>0</v>
      </c>
      <c r="O426">
        <v>1</v>
      </c>
      <c r="P426">
        <v>-13</v>
      </c>
      <c r="Q426" s="28">
        <v>41369.47152777778</v>
      </c>
      <c r="R426" s="28">
        <v>41382.447916666664</v>
      </c>
      <c r="S426" t="s">
        <v>2067</v>
      </c>
      <c r="T426" s="27">
        <v>41369</v>
      </c>
      <c r="V426">
        <v>13</v>
      </c>
      <c r="W426" t="s">
        <v>36</v>
      </c>
      <c r="X426" t="s">
        <v>279</v>
      </c>
      <c r="Y426">
        <v>0</v>
      </c>
      <c r="AB426" t="s">
        <v>237</v>
      </c>
      <c r="AH426">
        <v>0</v>
      </c>
      <c r="AN426" t="s">
        <v>238</v>
      </c>
      <c r="AO426">
        <v>1</v>
      </c>
      <c r="AP426" t="s">
        <v>239</v>
      </c>
      <c r="AQ426" s="27">
        <v>41382</v>
      </c>
      <c r="AR426" t="s">
        <v>240</v>
      </c>
      <c r="AS426">
        <v>1</v>
      </c>
      <c r="AT426" t="s">
        <v>239</v>
      </c>
      <c r="AU426" s="27">
        <v>41382</v>
      </c>
    </row>
    <row r="427" spans="1:47" x14ac:dyDescent="0.2">
      <c r="A427">
        <v>426</v>
      </c>
      <c r="B427" t="s">
        <v>2068</v>
      </c>
      <c r="C427" t="s">
        <v>414</v>
      </c>
      <c r="D427" t="s">
        <v>2069</v>
      </c>
      <c r="E427" s="27">
        <v>41821</v>
      </c>
      <c r="F427" t="s">
        <v>233</v>
      </c>
      <c r="G427" s="27">
        <v>22754</v>
      </c>
      <c r="H427">
        <v>54</v>
      </c>
      <c r="I427" t="s">
        <v>234</v>
      </c>
      <c r="J427" t="s">
        <v>245</v>
      </c>
      <c r="K427">
        <v>0</v>
      </c>
      <c r="L427">
        <v>2</v>
      </c>
      <c r="M427">
        <v>0</v>
      </c>
      <c r="N427">
        <v>0</v>
      </c>
      <c r="O427">
        <v>6</v>
      </c>
      <c r="P427">
        <v>-266</v>
      </c>
      <c r="Q427" s="28">
        <v>41555.163194444445</v>
      </c>
      <c r="R427" s="28">
        <v>41556.109027777777</v>
      </c>
      <c r="S427" t="s">
        <v>2070</v>
      </c>
      <c r="T427" s="27">
        <v>41499</v>
      </c>
      <c r="V427">
        <v>322</v>
      </c>
      <c r="W427" t="s">
        <v>32</v>
      </c>
      <c r="X427" t="s">
        <v>261</v>
      </c>
      <c r="Y427">
        <v>1</v>
      </c>
      <c r="AA427" t="s">
        <v>2071</v>
      </c>
      <c r="AB427" t="s">
        <v>32</v>
      </c>
      <c r="AC427">
        <v>0</v>
      </c>
      <c r="AD427" s="27">
        <v>42235</v>
      </c>
      <c r="AE427" t="s">
        <v>300</v>
      </c>
      <c r="AF427" s="27">
        <v>42235</v>
      </c>
      <c r="AG427" s="27">
        <v>42237</v>
      </c>
      <c r="AH427">
        <v>0</v>
      </c>
      <c r="AN427" t="s">
        <v>238</v>
      </c>
      <c r="AO427">
        <v>1</v>
      </c>
      <c r="AP427" t="s">
        <v>239</v>
      </c>
      <c r="AQ427" s="27">
        <v>41821</v>
      </c>
      <c r="AR427" t="s">
        <v>240</v>
      </c>
      <c r="AS427">
        <v>2</v>
      </c>
      <c r="AT427" t="s">
        <v>239</v>
      </c>
      <c r="AU427" s="27">
        <v>41821</v>
      </c>
    </row>
    <row r="428" spans="1:47" x14ac:dyDescent="0.2">
      <c r="A428">
        <v>427</v>
      </c>
      <c r="B428" t="s">
        <v>2072</v>
      </c>
      <c r="C428" t="s">
        <v>693</v>
      </c>
      <c r="D428" t="s">
        <v>2073</v>
      </c>
      <c r="E428" s="27">
        <v>41735</v>
      </c>
      <c r="F428" t="s">
        <v>233</v>
      </c>
      <c r="G428" s="27">
        <v>21106</v>
      </c>
      <c r="H428">
        <v>58</v>
      </c>
      <c r="I428" t="s">
        <v>234</v>
      </c>
      <c r="J428" t="s">
        <v>245</v>
      </c>
      <c r="K428">
        <v>0</v>
      </c>
      <c r="L428">
        <v>7</v>
      </c>
      <c r="M428">
        <v>0</v>
      </c>
      <c r="N428">
        <v>0</v>
      </c>
      <c r="O428">
        <v>9</v>
      </c>
      <c r="P428">
        <v>-1</v>
      </c>
      <c r="Q428" s="28">
        <v>41734.462500000001</v>
      </c>
      <c r="R428" s="28">
        <v>41736.112500000003</v>
      </c>
      <c r="S428" t="s">
        <v>2074</v>
      </c>
      <c r="T428" s="27">
        <v>41734</v>
      </c>
      <c r="V428">
        <v>1</v>
      </c>
      <c r="W428" t="s">
        <v>36</v>
      </c>
      <c r="X428" t="s">
        <v>279</v>
      </c>
      <c r="Y428">
        <v>0</v>
      </c>
      <c r="AB428" t="s">
        <v>237</v>
      </c>
      <c r="AH428">
        <v>0</v>
      </c>
      <c r="AN428" t="s">
        <v>238</v>
      </c>
      <c r="AO428">
        <v>2</v>
      </c>
      <c r="AP428" t="s">
        <v>239</v>
      </c>
      <c r="AQ428" s="27">
        <v>41735</v>
      </c>
      <c r="AR428" t="s">
        <v>240</v>
      </c>
      <c r="AS428">
        <v>7</v>
      </c>
      <c r="AT428" t="s">
        <v>246</v>
      </c>
      <c r="AU428" s="27">
        <v>41735</v>
      </c>
    </row>
    <row r="429" spans="1:47" x14ac:dyDescent="0.2">
      <c r="A429">
        <v>428</v>
      </c>
      <c r="B429" t="s">
        <v>2075</v>
      </c>
      <c r="C429" t="s">
        <v>990</v>
      </c>
      <c r="D429" t="s">
        <v>2076</v>
      </c>
      <c r="E429" s="27">
        <v>41395</v>
      </c>
      <c r="F429" t="s">
        <v>233</v>
      </c>
      <c r="G429" s="27">
        <v>25612</v>
      </c>
      <c r="H429">
        <v>46</v>
      </c>
      <c r="I429" t="s">
        <v>234</v>
      </c>
      <c r="J429" t="s">
        <v>245</v>
      </c>
      <c r="K429">
        <v>0</v>
      </c>
      <c r="L429">
        <v>4</v>
      </c>
      <c r="M429">
        <v>0</v>
      </c>
      <c r="N429">
        <v>0</v>
      </c>
      <c r="O429">
        <v>3</v>
      </c>
      <c r="P429">
        <v>-1</v>
      </c>
      <c r="Q429" s="28">
        <v>41394.188194444447</v>
      </c>
      <c r="R429" s="28">
        <v>41408.40347222222</v>
      </c>
      <c r="S429" t="s">
        <v>2077</v>
      </c>
      <c r="U429" s="27">
        <v>41394</v>
      </c>
      <c r="V429">
        <v>1</v>
      </c>
      <c r="W429" t="s">
        <v>32</v>
      </c>
      <c r="X429" t="s">
        <v>274</v>
      </c>
      <c r="Y429">
        <v>0</v>
      </c>
      <c r="AB429" t="s">
        <v>237</v>
      </c>
      <c r="AH429">
        <v>0</v>
      </c>
      <c r="AN429" t="s">
        <v>238</v>
      </c>
      <c r="AO429">
        <v>2</v>
      </c>
      <c r="AP429" t="s">
        <v>239</v>
      </c>
      <c r="AQ429" s="27">
        <v>41395</v>
      </c>
      <c r="AR429" t="s">
        <v>240</v>
      </c>
      <c r="AS429">
        <v>4</v>
      </c>
      <c r="AT429" t="s">
        <v>239</v>
      </c>
      <c r="AU429" s="27">
        <v>41395</v>
      </c>
    </row>
    <row r="430" spans="1:47" x14ac:dyDescent="0.2">
      <c r="A430">
        <v>429</v>
      </c>
      <c r="B430" t="s">
        <v>2078</v>
      </c>
      <c r="C430" t="s">
        <v>2079</v>
      </c>
      <c r="D430" t="s">
        <v>2080</v>
      </c>
      <c r="E430" s="27">
        <v>41337</v>
      </c>
      <c r="F430" t="s">
        <v>233</v>
      </c>
      <c r="G430" s="27">
        <v>34495</v>
      </c>
      <c r="H430">
        <v>21</v>
      </c>
      <c r="I430" t="s">
        <v>259</v>
      </c>
      <c r="J430" t="s">
        <v>250</v>
      </c>
      <c r="K430">
        <v>0</v>
      </c>
      <c r="L430">
        <v>9</v>
      </c>
      <c r="M430">
        <v>0</v>
      </c>
      <c r="N430">
        <v>0</v>
      </c>
      <c r="O430">
        <v>0</v>
      </c>
      <c r="P430">
        <v>-1</v>
      </c>
      <c r="Q430" s="28">
        <v>41336.188888888886</v>
      </c>
      <c r="R430" s="28">
        <v>41337.310416666667</v>
      </c>
      <c r="S430" t="s">
        <v>2081</v>
      </c>
      <c r="T430" s="27">
        <v>41336</v>
      </c>
      <c r="V430">
        <v>1</v>
      </c>
      <c r="W430" t="s">
        <v>36</v>
      </c>
      <c r="X430" t="s">
        <v>404</v>
      </c>
      <c r="Y430">
        <v>1</v>
      </c>
      <c r="AA430" t="s">
        <v>2082</v>
      </c>
      <c r="AB430" t="s">
        <v>36</v>
      </c>
      <c r="AC430">
        <v>0</v>
      </c>
      <c r="AD430" s="27">
        <v>41615</v>
      </c>
      <c r="AE430" t="s">
        <v>404</v>
      </c>
      <c r="AF430" s="27">
        <v>41615</v>
      </c>
      <c r="AG430" s="27">
        <v>41616</v>
      </c>
      <c r="AH430">
        <v>0</v>
      </c>
      <c r="AN430" t="s">
        <v>238</v>
      </c>
      <c r="AO430">
        <v>7</v>
      </c>
      <c r="AP430" t="s">
        <v>246</v>
      </c>
      <c r="AQ430" s="27">
        <v>41337</v>
      </c>
      <c r="AR430" t="s">
        <v>240</v>
      </c>
      <c r="AS430">
        <v>9</v>
      </c>
      <c r="AT430" t="s">
        <v>269</v>
      </c>
      <c r="AU430" s="27">
        <v>41337</v>
      </c>
    </row>
    <row r="431" spans="1:47" x14ac:dyDescent="0.2">
      <c r="A431">
        <v>430</v>
      </c>
      <c r="B431" t="s">
        <v>2083</v>
      </c>
      <c r="C431" t="s">
        <v>2084</v>
      </c>
      <c r="D431" t="s">
        <v>2085</v>
      </c>
      <c r="E431" s="27">
        <v>41835</v>
      </c>
      <c r="F431" t="s">
        <v>233</v>
      </c>
      <c r="G431" s="27">
        <v>32764</v>
      </c>
      <c r="H431">
        <v>26</v>
      </c>
      <c r="I431" t="s">
        <v>244</v>
      </c>
      <c r="J431" t="s">
        <v>250</v>
      </c>
      <c r="K431">
        <v>0</v>
      </c>
      <c r="L431">
        <v>8</v>
      </c>
      <c r="M431">
        <v>0</v>
      </c>
      <c r="N431">
        <v>0</v>
      </c>
      <c r="O431">
        <v>1</v>
      </c>
      <c r="P431">
        <v>-1</v>
      </c>
      <c r="Q431" s="28">
        <v>41834.260416666664</v>
      </c>
      <c r="R431" s="28">
        <v>41836.113194444442</v>
      </c>
      <c r="S431" t="s">
        <v>2086</v>
      </c>
      <c r="T431" s="27">
        <v>41834</v>
      </c>
      <c r="V431">
        <v>1</v>
      </c>
      <c r="W431" t="s">
        <v>36</v>
      </c>
      <c r="X431" t="s">
        <v>279</v>
      </c>
      <c r="Y431">
        <v>1</v>
      </c>
      <c r="AA431" t="s">
        <v>2087</v>
      </c>
      <c r="AB431" t="s">
        <v>32</v>
      </c>
      <c r="AC431">
        <v>0</v>
      </c>
      <c r="AD431" s="27">
        <v>42250</v>
      </c>
      <c r="AE431" t="s">
        <v>2088</v>
      </c>
      <c r="AF431" s="27">
        <v>42250</v>
      </c>
      <c r="AG431" s="27">
        <v>42261</v>
      </c>
      <c r="AH431">
        <v>1</v>
      </c>
      <c r="AJ431" t="s">
        <v>2087</v>
      </c>
      <c r="AK431" t="s">
        <v>255</v>
      </c>
      <c r="AL431" s="27">
        <v>42250</v>
      </c>
      <c r="AM431" t="s">
        <v>974</v>
      </c>
      <c r="AN431" t="s">
        <v>238</v>
      </c>
      <c r="AO431">
        <v>6</v>
      </c>
      <c r="AP431" t="s">
        <v>246</v>
      </c>
      <c r="AQ431" s="27">
        <v>41835</v>
      </c>
      <c r="AR431" t="s">
        <v>240</v>
      </c>
      <c r="AS431">
        <v>8</v>
      </c>
      <c r="AT431" t="s">
        <v>269</v>
      </c>
      <c r="AU431" s="27">
        <v>41835</v>
      </c>
    </row>
    <row r="432" spans="1:47" x14ac:dyDescent="0.2">
      <c r="A432">
        <v>431</v>
      </c>
      <c r="B432" t="s">
        <v>2089</v>
      </c>
      <c r="C432" t="s">
        <v>1455</v>
      </c>
      <c r="D432" t="s">
        <v>2090</v>
      </c>
      <c r="E432" s="27">
        <v>41435</v>
      </c>
      <c r="F432" t="s">
        <v>233</v>
      </c>
      <c r="G432" s="27">
        <v>28417</v>
      </c>
      <c r="H432">
        <v>38</v>
      </c>
      <c r="I432" t="s">
        <v>244</v>
      </c>
      <c r="J432" t="s">
        <v>353</v>
      </c>
      <c r="K432">
        <v>0</v>
      </c>
      <c r="L432">
        <v>1</v>
      </c>
      <c r="M432">
        <v>0</v>
      </c>
      <c r="N432">
        <v>0</v>
      </c>
      <c r="O432">
        <v>3</v>
      </c>
      <c r="P432">
        <v>23</v>
      </c>
      <c r="Q432" s="28">
        <v>41458.151388888888</v>
      </c>
      <c r="R432" s="28">
        <v>41460.081944444442</v>
      </c>
      <c r="S432" t="s">
        <v>2091</v>
      </c>
      <c r="T432" s="27">
        <v>41353</v>
      </c>
      <c r="V432">
        <v>82</v>
      </c>
      <c r="W432" t="s">
        <v>32</v>
      </c>
      <c r="X432" t="s">
        <v>1089</v>
      </c>
      <c r="Y432">
        <v>1</v>
      </c>
      <c r="AA432" t="s">
        <v>2092</v>
      </c>
      <c r="AB432" t="s">
        <v>32</v>
      </c>
      <c r="AC432">
        <v>0</v>
      </c>
      <c r="AD432" s="27">
        <v>41458</v>
      </c>
      <c r="AE432" t="s">
        <v>359</v>
      </c>
      <c r="AF432" s="27">
        <v>41458</v>
      </c>
      <c r="AG432" s="27">
        <v>41460</v>
      </c>
      <c r="AH432">
        <v>0</v>
      </c>
      <c r="AN432" t="s">
        <v>238</v>
      </c>
      <c r="AO432">
        <v>1</v>
      </c>
      <c r="AP432" t="s">
        <v>239</v>
      </c>
      <c r="AQ432" s="27">
        <v>41435</v>
      </c>
      <c r="AR432" t="s">
        <v>240</v>
      </c>
      <c r="AS432">
        <v>1</v>
      </c>
      <c r="AT432" t="s">
        <v>239</v>
      </c>
      <c r="AU432" s="27">
        <v>41435</v>
      </c>
    </row>
    <row r="433" spans="1:47" x14ac:dyDescent="0.2">
      <c r="A433">
        <v>432</v>
      </c>
      <c r="B433" t="s">
        <v>2093</v>
      </c>
      <c r="C433" t="s">
        <v>2094</v>
      </c>
      <c r="D433" t="s">
        <v>2095</v>
      </c>
      <c r="E433" s="27">
        <v>41659</v>
      </c>
      <c r="F433" t="s">
        <v>233</v>
      </c>
      <c r="G433" s="27">
        <v>29961</v>
      </c>
      <c r="H433">
        <v>34</v>
      </c>
      <c r="I433" t="s">
        <v>244</v>
      </c>
      <c r="J433" t="s">
        <v>245</v>
      </c>
      <c r="K433">
        <v>0</v>
      </c>
      <c r="L433">
        <v>4</v>
      </c>
      <c r="M433">
        <v>0</v>
      </c>
      <c r="N433">
        <v>0</v>
      </c>
      <c r="O433">
        <v>5</v>
      </c>
      <c r="P433">
        <v>-1</v>
      </c>
      <c r="Q433" s="28">
        <v>41658.138888888891</v>
      </c>
      <c r="R433" s="28">
        <v>41659.331944444442</v>
      </c>
      <c r="S433" t="s">
        <v>2096</v>
      </c>
      <c r="T433" s="27">
        <v>41658</v>
      </c>
      <c r="V433">
        <v>1</v>
      </c>
      <c r="W433" t="s">
        <v>36</v>
      </c>
      <c r="X433" t="s">
        <v>279</v>
      </c>
      <c r="Y433">
        <v>0</v>
      </c>
      <c r="AB433" t="s">
        <v>237</v>
      </c>
      <c r="AH433">
        <v>0</v>
      </c>
      <c r="AN433" t="s">
        <v>238</v>
      </c>
      <c r="AO433">
        <v>4</v>
      </c>
      <c r="AP433" t="s">
        <v>239</v>
      </c>
      <c r="AQ433" s="27">
        <v>41659</v>
      </c>
      <c r="AR433" t="s">
        <v>240</v>
      </c>
      <c r="AS433">
        <v>4</v>
      </c>
      <c r="AT433" t="s">
        <v>239</v>
      </c>
      <c r="AU433" s="27">
        <v>41659</v>
      </c>
    </row>
    <row r="434" spans="1:47" x14ac:dyDescent="0.2">
      <c r="A434">
        <v>433</v>
      </c>
      <c r="B434" t="s">
        <v>2097</v>
      </c>
      <c r="C434" t="s">
        <v>2098</v>
      </c>
      <c r="D434" t="s">
        <v>2099</v>
      </c>
      <c r="E434" s="27">
        <v>41923</v>
      </c>
      <c r="F434" t="s">
        <v>294</v>
      </c>
      <c r="G434" s="27">
        <v>30001</v>
      </c>
      <c r="H434">
        <v>34</v>
      </c>
      <c r="I434" t="s">
        <v>244</v>
      </c>
      <c r="J434" t="s">
        <v>245</v>
      </c>
      <c r="K434">
        <v>0</v>
      </c>
      <c r="L434">
        <v>8</v>
      </c>
      <c r="M434">
        <v>0</v>
      </c>
      <c r="N434">
        <v>0</v>
      </c>
      <c r="O434">
        <v>0</v>
      </c>
      <c r="P434">
        <v>-1</v>
      </c>
      <c r="Q434" s="28">
        <v>41922.326388888891</v>
      </c>
      <c r="R434" s="28">
        <v>41925.382638888892</v>
      </c>
      <c r="S434" t="s">
        <v>2100</v>
      </c>
      <c r="T434" s="27">
        <v>41922</v>
      </c>
      <c r="V434">
        <v>1</v>
      </c>
      <c r="W434" t="s">
        <v>32</v>
      </c>
      <c r="X434" t="s">
        <v>2101</v>
      </c>
      <c r="Y434">
        <v>0</v>
      </c>
      <c r="AB434" t="s">
        <v>237</v>
      </c>
      <c r="AH434">
        <v>0</v>
      </c>
      <c r="AN434" t="s">
        <v>238</v>
      </c>
      <c r="AO434">
        <v>4</v>
      </c>
      <c r="AP434" t="s">
        <v>239</v>
      </c>
      <c r="AQ434" s="27">
        <v>41923</v>
      </c>
      <c r="AR434" t="s">
        <v>240</v>
      </c>
      <c r="AS434">
        <v>8</v>
      </c>
      <c r="AT434" t="s">
        <v>269</v>
      </c>
      <c r="AU434" s="27">
        <v>41923</v>
      </c>
    </row>
    <row r="435" spans="1:47" x14ac:dyDescent="0.2">
      <c r="A435">
        <v>434</v>
      </c>
      <c r="B435" t="s">
        <v>2102</v>
      </c>
      <c r="C435" t="s">
        <v>2103</v>
      </c>
      <c r="D435" t="s">
        <v>1960</v>
      </c>
      <c r="E435" s="27">
        <v>41984</v>
      </c>
      <c r="F435" t="s">
        <v>233</v>
      </c>
      <c r="G435" s="27">
        <v>35252</v>
      </c>
      <c r="H435">
        <v>19</v>
      </c>
      <c r="I435" t="s">
        <v>259</v>
      </c>
      <c r="J435" t="s">
        <v>250</v>
      </c>
      <c r="K435">
        <v>0</v>
      </c>
      <c r="L435">
        <v>5</v>
      </c>
      <c r="M435">
        <v>0</v>
      </c>
      <c r="N435">
        <v>0</v>
      </c>
      <c r="O435">
        <v>1</v>
      </c>
      <c r="P435">
        <v>-48</v>
      </c>
      <c r="Q435" s="28">
        <v>41936.375694444447</v>
      </c>
      <c r="R435" s="28">
        <v>41984.443055555559</v>
      </c>
      <c r="S435" t="s">
        <v>2104</v>
      </c>
      <c r="T435" s="27">
        <v>41936</v>
      </c>
      <c r="V435">
        <v>48</v>
      </c>
      <c r="W435" t="s">
        <v>32</v>
      </c>
      <c r="X435" t="s">
        <v>359</v>
      </c>
      <c r="Y435">
        <v>1</v>
      </c>
      <c r="AA435" t="s">
        <v>2105</v>
      </c>
      <c r="AB435" t="s">
        <v>36</v>
      </c>
      <c r="AC435">
        <v>0</v>
      </c>
      <c r="AD435" s="27">
        <v>42456</v>
      </c>
      <c r="AF435" s="27">
        <v>42456</v>
      </c>
      <c r="AG435" s="27">
        <v>42466</v>
      </c>
      <c r="AH435">
        <v>0</v>
      </c>
      <c r="AN435" t="s">
        <v>238</v>
      </c>
      <c r="AO435">
        <v>7</v>
      </c>
      <c r="AP435" t="s">
        <v>246</v>
      </c>
      <c r="AQ435" s="27">
        <v>41984</v>
      </c>
      <c r="AR435" t="s">
        <v>240</v>
      </c>
      <c r="AS435">
        <v>5</v>
      </c>
      <c r="AT435" t="s">
        <v>246</v>
      </c>
      <c r="AU435" s="27">
        <v>41984</v>
      </c>
    </row>
    <row r="436" spans="1:47" x14ac:dyDescent="0.2">
      <c r="A436">
        <v>435</v>
      </c>
      <c r="B436" t="s">
        <v>2106</v>
      </c>
      <c r="C436" t="s">
        <v>2107</v>
      </c>
      <c r="D436" t="s">
        <v>2108</v>
      </c>
      <c r="E436" s="27">
        <v>41612</v>
      </c>
      <c r="F436" t="s">
        <v>233</v>
      </c>
      <c r="G436" s="27">
        <v>29935</v>
      </c>
      <c r="H436">
        <v>34</v>
      </c>
      <c r="I436" t="s">
        <v>244</v>
      </c>
      <c r="J436" t="s">
        <v>250</v>
      </c>
      <c r="K436">
        <v>0</v>
      </c>
      <c r="L436">
        <v>4</v>
      </c>
      <c r="M436">
        <v>0</v>
      </c>
      <c r="N436">
        <v>0</v>
      </c>
      <c r="O436">
        <v>5</v>
      </c>
      <c r="P436">
        <v>-1</v>
      </c>
      <c r="Q436" s="28">
        <v>41611.40625</v>
      </c>
      <c r="R436" s="28">
        <v>41612.368750000001</v>
      </c>
      <c r="S436" t="s">
        <v>2109</v>
      </c>
      <c r="T436" s="27">
        <v>41611</v>
      </c>
      <c r="V436">
        <v>1</v>
      </c>
      <c r="W436" t="s">
        <v>36</v>
      </c>
      <c r="X436" t="s">
        <v>324</v>
      </c>
      <c r="Y436">
        <v>0</v>
      </c>
      <c r="AB436" t="s">
        <v>237</v>
      </c>
      <c r="AH436">
        <v>0</v>
      </c>
      <c r="AN436" t="s">
        <v>238</v>
      </c>
      <c r="AO436">
        <v>4</v>
      </c>
      <c r="AP436" t="s">
        <v>239</v>
      </c>
      <c r="AQ436" s="27">
        <v>41612</v>
      </c>
      <c r="AR436" t="s">
        <v>240</v>
      </c>
      <c r="AS436">
        <v>4</v>
      </c>
      <c r="AT436" t="s">
        <v>239</v>
      </c>
      <c r="AU436" s="27">
        <v>41612</v>
      </c>
    </row>
    <row r="437" spans="1:47" x14ac:dyDescent="0.2">
      <c r="A437">
        <v>436</v>
      </c>
      <c r="B437" t="s">
        <v>2110</v>
      </c>
      <c r="C437" t="s">
        <v>1840</v>
      </c>
      <c r="D437" t="s">
        <v>2111</v>
      </c>
      <c r="E437" s="27">
        <v>41816</v>
      </c>
      <c r="F437" t="s">
        <v>294</v>
      </c>
      <c r="G437" s="27">
        <v>30685</v>
      </c>
      <c r="H437">
        <v>32</v>
      </c>
      <c r="I437" t="s">
        <v>244</v>
      </c>
      <c r="J437" t="s">
        <v>250</v>
      </c>
      <c r="K437">
        <v>0</v>
      </c>
      <c r="L437">
        <v>4</v>
      </c>
      <c r="M437">
        <v>0</v>
      </c>
      <c r="N437">
        <v>0</v>
      </c>
      <c r="O437">
        <v>3</v>
      </c>
      <c r="P437">
        <v>-26</v>
      </c>
      <c r="Q437" s="28">
        <v>41790.397222222222</v>
      </c>
      <c r="R437" s="28">
        <v>41794.390972222223</v>
      </c>
      <c r="S437" t="s">
        <v>2112</v>
      </c>
      <c r="T437" s="27">
        <v>41790</v>
      </c>
      <c r="V437">
        <v>26</v>
      </c>
      <c r="W437" t="s">
        <v>36</v>
      </c>
      <c r="X437" t="s">
        <v>279</v>
      </c>
      <c r="Y437">
        <v>0</v>
      </c>
      <c r="AB437" t="s">
        <v>237</v>
      </c>
      <c r="AH437">
        <v>0</v>
      </c>
      <c r="AN437" t="s">
        <v>238</v>
      </c>
      <c r="AO437">
        <v>3</v>
      </c>
      <c r="AP437" t="s">
        <v>239</v>
      </c>
      <c r="AQ437" s="27">
        <v>41816</v>
      </c>
      <c r="AR437" t="s">
        <v>240</v>
      </c>
      <c r="AS437">
        <v>4</v>
      </c>
      <c r="AT437" t="s">
        <v>239</v>
      </c>
      <c r="AU437" s="27">
        <v>41816</v>
      </c>
    </row>
    <row r="438" spans="1:47" x14ac:dyDescent="0.2">
      <c r="A438">
        <v>437</v>
      </c>
      <c r="B438" t="s">
        <v>2113</v>
      </c>
      <c r="C438" t="s">
        <v>2114</v>
      </c>
      <c r="D438" t="s">
        <v>2115</v>
      </c>
      <c r="E438" s="27">
        <v>41697</v>
      </c>
      <c r="F438" t="s">
        <v>233</v>
      </c>
      <c r="G438" s="27">
        <v>33729</v>
      </c>
      <c r="H438">
        <v>23</v>
      </c>
      <c r="I438" t="s">
        <v>259</v>
      </c>
      <c r="J438" t="s">
        <v>245</v>
      </c>
      <c r="K438">
        <v>0</v>
      </c>
      <c r="L438">
        <v>5</v>
      </c>
      <c r="M438">
        <v>0</v>
      </c>
      <c r="N438">
        <v>0</v>
      </c>
      <c r="O438">
        <v>0</v>
      </c>
      <c r="P438">
        <v>0</v>
      </c>
      <c r="Q438" s="28">
        <v>41697.520833333336</v>
      </c>
      <c r="R438" s="28">
        <v>41698.172222222223</v>
      </c>
      <c r="S438" t="s">
        <v>2116</v>
      </c>
      <c r="T438" s="27">
        <v>41696</v>
      </c>
      <c r="V438">
        <v>1</v>
      </c>
      <c r="W438" t="s">
        <v>32</v>
      </c>
      <c r="X438" t="s">
        <v>974</v>
      </c>
      <c r="Y438">
        <v>1</v>
      </c>
      <c r="AA438" t="s">
        <v>2117</v>
      </c>
      <c r="AB438" t="s">
        <v>36</v>
      </c>
      <c r="AD438" s="27">
        <v>42070</v>
      </c>
      <c r="AE438" t="s">
        <v>879</v>
      </c>
      <c r="AH438">
        <v>0</v>
      </c>
      <c r="AN438" t="s">
        <v>238</v>
      </c>
      <c r="AO438">
        <v>5</v>
      </c>
      <c r="AP438" t="s">
        <v>246</v>
      </c>
      <c r="AQ438" s="27">
        <v>41697</v>
      </c>
      <c r="AR438" t="s">
        <v>240</v>
      </c>
      <c r="AS438">
        <v>5</v>
      </c>
      <c r="AT438" t="s">
        <v>246</v>
      </c>
      <c r="AU438" s="27">
        <v>41697</v>
      </c>
    </row>
    <row r="439" spans="1:47" x14ac:dyDescent="0.2">
      <c r="A439">
        <v>438</v>
      </c>
      <c r="B439" t="s">
        <v>2118</v>
      </c>
      <c r="C439" t="s">
        <v>1928</v>
      </c>
      <c r="D439" t="s">
        <v>2119</v>
      </c>
      <c r="E439" s="27">
        <v>41305</v>
      </c>
      <c r="F439" t="s">
        <v>233</v>
      </c>
      <c r="G439" s="27">
        <v>29766</v>
      </c>
      <c r="H439">
        <v>34</v>
      </c>
      <c r="I439" t="s">
        <v>244</v>
      </c>
      <c r="J439" t="s">
        <v>250</v>
      </c>
      <c r="K439">
        <v>0</v>
      </c>
      <c r="L439">
        <v>4</v>
      </c>
      <c r="M439">
        <v>0</v>
      </c>
      <c r="N439">
        <v>0</v>
      </c>
      <c r="O439">
        <v>5</v>
      </c>
      <c r="P439">
        <v>-1</v>
      </c>
      <c r="Q439" s="28">
        <v>41304.495833333334</v>
      </c>
      <c r="R439" s="28">
        <v>41307.313888888886</v>
      </c>
      <c r="S439" t="s">
        <v>2120</v>
      </c>
      <c r="T439" s="27">
        <v>41304</v>
      </c>
      <c r="V439">
        <v>1</v>
      </c>
      <c r="W439" t="s">
        <v>32</v>
      </c>
      <c r="X439" t="s">
        <v>608</v>
      </c>
      <c r="Y439">
        <v>1</v>
      </c>
      <c r="AA439" t="s">
        <v>2121</v>
      </c>
      <c r="AB439" t="s">
        <v>36</v>
      </c>
      <c r="AC439">
        <v>1</v>
      </c>
      <c r="AD439" s="27">
        <v>41476</v>
      </c>
      <c r="AE439" t="s">
        <v>412</v>
      </c>
      <c r="AF439" s="27">
        <v>41477</v>
      </c>
      <c r="AG439" s="27">
        <v>41537</v>
      </c>
      <c r="AH439">
        <v>0</v>
      </c>
      <c r="AN439" t="s">
        <v>238</v>
      </c>
      <c r="AO439">
        <v>2</v>
      </c>
      <c r="AP439" t="s">
        <v>239</v>
      </c>
      <c r="AQ439" s="27">
        <v>41305</v>
      </c>
      <c r="AR439" t="s">
        <v>240</v>
      </c>
      <c r="AS439">
        <v>4</v>
      </c>
      <c r="AT439" t="s">
        <v>239</v>
      </c>
      <c r="AU439" s="27">
        <v>41305</v>
      </c>
    </row>
    <row r="440" spans="1:47" x14ac:dyDescent="0.2">
      <c r="A440">
        <v>439</v>
      </c>
      <c r="B440" t="s">
        <v>2122</v>
      </c>
      <c r="C440" t="s">
        <v>2123</v>
      </c>
      <c r="D440" t="s">
        <v>2124</v>
      </c>
      <c r="E440" s="27">
        <v>41572</v>
      </c>
      <c r="F440" t="s">
        <v>233</v>
      </c>
      <c r="G440" s="27">
        <v>31362</v>
      </c>
      <c r="H440">
        <v>30</v>
      </c>
      <c r="I440" t="s">
        <v>244</v>
      </c>
      <c r="J440" t="s">
        <v>250</v>
      </c>
      <c r="K440">
        <v>0</v>
      </c>
      <c r="L440">
        <v>1</v>
      </c>
      <c r="M440">
        <v>0</v>
      </c>
      <c r="N440">
        <v>0</v>
      </c>
      <c r="O440">
        <v>2</v>
      </c>
      <c r="P440">
        <v>-83</v>
      </c>
      <c r="Q440" s="28">
        <v>41489.12222222222</v>
      </c>
      <c r="R440" s="28">
        <v>41572.450694444444</v>
      </c>
      <c r="S440" t="s">
        <v>2125</v>
      </c>
      <c r="U440" s="27">
        <v>41489</v>
      </c>
      <c r="V440">
        <v>83</v>
      </c>
      <c r="W440" t="s">
        <v>32</v>
      </c>
      <c r="X440" t="s">
        <v>274</v>
      </c>
      <c r="Y440">
        <v>0</v>
      </c>
      <c r="AB440" t="s">
        <v>237</v>
      </c>
      <c r="AH440">
        <v>0</v>
      </c>
      <c r="AN440" t="s">
        <v>238</v>
      </c>
      <c r="AO440">
        <v>2</v>
      </c>
      <c r="AP440" t="s">
        <v>239</v>
      </c>
      <c r="AQ440" s="27">
        <v>41572</v>
      </c>
      <c r="AR440" t="s">
        <v>240</v>
      </c>
      <c r="AS440">
        <v>1</v>
      </c>
      <c r="AT440" t="s">
        <v>239</v>
      </c>
      <c r="AU440" s="27">
        <v>41572</v>
      </c>
    </row>
    <row r="441" spans="1:47" x14ac:dyDescent="0.2">
      <c r="A441">
        <v>440</v>
      </c>
      <c r="B441" t="s">
        <v>2126</v>
      </c>
      <c r="C441" t="s">
        <v>2127</v>
      </c>
      <c r="D441" t="s">
        <v>2032</v>
      </c>
      <c r="E441" s="27">
        <v>41583</v>
      </c>
      <c r="F441" t="s">
        <v>233</v>
      </c>
      <c r="G441" s="27">
        <v>28025</v>
      </c>
      <c r="H441">
        <v>39</v>
      </c>
      <c r="I441" t="s">
        <v>244</v>
      </c>
      <c r="J441" t="s">
        <v>250</v>
      </c>
      <c r="K441">
        <v>0</v>
      </c>
      <c r="L441">
        <v>3</v>
      </c>
      <c r="M441">
        <v>0</v>
      </c>
      <c r="N441">
        <v>0</v>
      </c>
      <c r="O441">
        <v>6</v>
      </c>
      <c r="P441">
        <v>-1</v>
      </c>
      <c r="Q441" s="28">
        <v>41582.274305555555</v>
      </c>
      <c r="R441" s="28">
        <v>41585.135416666664</v>
      </c>
      <c r="S441" t="s">
        <v>2128</v>
      </c>
      <c r="T441" s="27">
        <v>41582</v>
      </c>
      <c r="V441">
        <v>1</v>
      </c>
      <c r="W441" t="s">
        <v>32</v>
      </c>
      <c r="X441" t="s">
        <v>729</v>
      </c>
      <c r="Y441">
        <v>1</v>
      </c>
      <c r="AA441" t="s">
        <v>2129</v>
      </c>
      <c r="AB441" t="s">
        <v>36</v>
      </c>
      <c r="AD441" s="27">
        <v>41631</v>
      </c>
      <c r="AE441" t="s">
        <v>324</v>
      </c>
      <c r="AH441">
        <v>0</v>
      </c>
      <c r="AN441" t="s">
        <v>238</v>
      </c>
      <c r="AO441">
        <v>1</v>
      </c>
      <c r="AP441" t="s">
        <v>239</v>
      </c>
      <c r="AQ441" s="27">
        <v>41583</v>
      </c>
      <c r="AR441" t="s">
        <v>240</v>
      </c>
      <c r="AS441">
        <v>3</v>
      </c>
      <c r="AT441" t="s">
        <v>239</v>
      </c>
      <c r="AU441" s="27">
        <v>41583</v>
      </c>
    </row>
    <row r="442" spans="1:47" x14ac:dyDescent="0.2">
      <c r="A442">
        <v>441</v>
      </c>
      <c r="B442" t="s">
        <v>2130</v>
      </c>
      <c r="C442" t="s">
        <v>2131</v>
      </c>
      <c r="D442" t="s">
        <v>2132</v>
      </c>
      <c r="E442" s="27">
        <v>41373</v>
      </c>
      <c r="F442" t="s">
        <v>233</v>
      </c>
      <c r="G442" s="27">
        <v>33409</v>
      </c>
      <c r="H442">
        <v>24</v>
      </c>
      <c r="I442" t="s">
        <v>259</v>
      </c>
      <c r="J442" t="s">
        <v>22</v>
      </c>
      <c r="K442">
        <v>0</v>
      </c>
      <c r="L442">
        <v>3</v>
      </c>
      <c r="M442">
        <v>0</v>
      </c>
      <c r="N442">
        <v>0</v>
      </c>
      <c r="O442">
        <v>0</v>
      </c>
      <c r="P442">
        <v>-1</v>
      </c>
      <c r="Q442" s="28">
        <v>41372.371527777781</v>
      </c>
      <c r="R442" s="28">
        <v>41373.431250000001</v>
      </c>
      <c r="S442" t="s">
        <v>2133</v>
      </c>
      <c r="T442" s="27">
        <v>41372</v>
      </c>
      <c r="V442">
        <v>1</v>
      </c>
      <c r="W442" t="s">
        <v>32</v>
      </c>
      <c r="X442" t="s">
        <v>2134</v>
      </c>
      <c r="Y442">
        <v>0</v>
      </c>
      <c r="AB442" t="s">
        <v>237</v>
      </c>
      <c r="AH442">
        <v>0</v>
      </c>
      <c r="AN442" t="s">
        <v>238</v>
      </c>
      <c r="AO442">
        <v>5</v>
      </c>
      <c r="AP442" t="s">
        <v>246</v>
      </c>
      <c r="AQ442" s="27">
        <v>41373</v>
      </c>
      <c r="AR442" t="s">
        <v>240</v>
      </c>
      <c r="AS442">
        <v>3</v>
      </c>
      <c r="AT442" t="s">
        <v>239</v>
      </c>
      <c r="AU442" s="27">
        <v>41373</v>
      </c>
    </row>
    <row r="443" spans="1:47" x14ac:dyDescent="0.2">
      <c r="A443">
        <v>442</v>
      </c>
      <c r="B443" t="s">
        <v>2135</v>
      </c>
      <c r="C443" t="s">
        <v>2136</v>
      </c>
      <c r="D443" t="s">
        <v>2137</v>
      </c>
      <c r="E443" s="27">
        <v>41820</v>
      </c>
      <c r="F443" t="s">
        <v>233</v>
      </c>
      <c r="G443" s="27">
        <v>30094</v>
      </c>
      <c r="H443">
        <v>33</v>
      </c>
      <c r="I443" t="s">
        <v>244</v>
      </c>
      <c r="J443" t="s">
        <v>245</v>
      </c>
      <c r="K443">
        <v>0</v>
      </c>
      <c r="L443">
        <v>3</v>
      </c>
      <c r="M443">
        <v>0</v>
      </c>
      <c r="N443">
        <v>0</v>
      </c>
      <c r="O443">
        <v>1</v>
      </c>
      <c r="P443">
        <v>-93</v>
      </c>
      <c r="Q443" s="28">
        <v>41727.29791666667</v>
      </c>
      <c r="R443" s="28">
        <v>41727.383333333331</v>
      </c>
      <c r="S443" t="s">
        <v>2138</v>
      </c>
      <c r="T443" s="27">
        <v>41727</v>
      </c>
      <c r="V443">
        <v>93</v>
      </c>
      <c r="W443" t="s">
        <v>36</v>
      </c>
      <c r="X443" t="s">
        <v>263</v>
      </c>
      <c r="Y443">
        <v>1</v>
      </c>
      <c r="AA443" t="s">
        <v>2139</v>
      </c>
      <c r="AB443" t="s">
        <v>32</v>
      </c>
      <c r="AC443">
        <v>0</v>
      </c>
      <c r="AD443" s="27">
        <v>42232</v>
      </c>
      <c r="AE443" t="s">
        <v>2088</v>
      </c>
      <c r="AF443" s="27">
        <v>42232</v>
      </c>
      <c r="AG443" s="27">
        <v>42233</v>
      </c>
      <c r="AH443">
        <v>1</v>
      </c>
      <c r="AJ443" t="s">
        <v>2139</v>
      </c>
      <c r="AK443" t="s">
        <v>255</v>
      </c>
      <c r="AL443" s="27">
        <v>42232</v>
      </c>
      <c r="AM443" t="s">
        <v>254</v>
      </c>
      <c r="AN443" t="s">
        <v>238</v>
      </c>
      <c r="AO443">
        <v>2</v>
      </c>
      <c r="AP443" t="s">
        <v>239</v>
      </c>
      <c r="AQ443" s="27">
        <v>41820</v>
      </c>
      <c r="AR443" t="s">
        <v>240</v>
      </c>
      <c r="AS443">
        <v>3</v>
      </c>
      <c r="AT443" t="s">
        <v>239</v>
      </c>
      <c r="AU443" s="27">
        <v>41820</v>
      </c>
    </row>
    <row r="444" spans="1:47" x14ac:dyDescent="0.2">
      <c r="A444">
        <v>443</v>
      </c>
      <c r="B444" t="s">
        <v>2140</v>
      </c>
      <c r="C444" t="s">
        <v>500</v>
      </c>
      <c r="D444" t="s">
        <v>2141</v>
      </c>
      <c r="E444" s="27">
        <v>41934</v>
      </c>
      <c r="F444" t="s">
        <v>233</v>
      </c>
      <c r="G444" s="27">
        <v>30093</v>
      </c>
      <c r="H444">
        <v>33</v>
      </c>
      <c r="I444" t="s">
        <v>244</v>
      </c>
      <c r="J444" t="s">
        <v>245</v>
      </c>
      <c r="K444">
        <v>0</v>
      </c>
      <c r="L444">
        <v>2</v>
      </c>
      <c r="M444">
        <v>0</v>
      </c>
      <c r="N444">
        <v>0</v>
      </c>
      <c r="O444">
        <v>0</v>
      </c>
      <c r="P444">
        <v>-1</v>
      </c>
      <c r="Q444" s="28">
        <v>41933.287499999999</v>
      </c>
      <c r="R444" s="28">
        <v>41934.526388888888</v>
      </c>
      <c r="S444" t="s">
        <v>2142</v>
      </c>
      <c r="T444" s="27">
        <v>41933</v>
      </c>
      <c r="V444">
        <v>1</v>
      </c>
      <c r="W444" t="s">
        <v>32</v>
      </c>
      <c r="X444" t="s">
        <v>261</v>
      </c>
      <c r="Y444">
        <v>0</v>
      </c>
      <c r="AB444" t="s">
        <v>237</v>
      </c>
      <c r="AH444">
        <v>0</v>
      </c>
      <c r="AN444" t="s">
        <v>238</v>
      </c>
      <c r="AO444">
        <v>1</v>
      </c>
      <c r="AP444" t="s">
        <v>239</v>
      </c>
      <c r="AQ444" s="27">
        <v>41934</v>
      </c>
      <c r="AR444" t="s">
        <v>240</v>
      </c>
      <c r="AS444">
        <v>2</v>
      </c>
      <c r="AT444" t="s">
        <v>239</v>
      </c>
      <c r="AU444" s="27">
        <v>41934</v>
      </c>
    </row>
    <row r="445" spans="1:47" x14ac:dyDescent="0.2">
      <c r="A445">
        <v>444</v>
      </c>
      <c r="B445" t="s">
        <v>2143</v>
      </c>
      <c r="C445" t="s">
        <v>1761</v>
      </c>
      <c r="D445" t="s">
        <v>689</v>
      </c>
      <c r="E445" s="27">
        <v>41850</v>
      </c>
      <c r="F445" t="s">
        <v>233</v>
      </c>
      <c r="G445" s="27">
        <v>27699</v>
      </c>
      <c r="H445">
        <v>40</v>
      </c>
      <c r="I445" t="s">
        <v>244</v>
      </c>
      <c r="J445" t="s">
        <v>245</v>
      </c>
      <c r="K445">
        <v>0</v>
      </c>
      <c r="L445">
        <v>4</v>
      </c>
      <c r="M445">
        <v>0</v>
      </c>
      <c r="N445">
        <v>0</v>
      </c>
      <c r="O445">
        <v>6</v>
      </c>
      <c r="P445">
        <v>-39</v>
      </c>
      <c r="Q445" s="28">
        <v>41811.095833333333</v>
      </c>
      <c r="R445" s="28">
        <v>41820.481249999997</v>
      </c>
      <c r="S445" t="s">
        <v>2144</v>
      </c>
      <c r="T445" s="27">
        <v>39433</v>
      </c>
      <c r="V445">
        <v>2417</v>
      </c>
      <c r="W445" t="s">
        <v>36</v>
      </c>
      <c r="X445" t="s">
        <v>548</v>
      </c>
      <c r="Y445">
        <v>0</v>
      </c>
      <c r="AB445" t="s">
        <v>237</v>
      </c>
      <c r="AH445">
        <v>0</v>
      </c>
      <c r="AN445" t="s">
        <v>238</v>
      </c>
      <c r="AO445">
        <v>2</v>
      </c>
      <c r="AP445" t="s">
        <v>239</v>
      </c>
      <c r="AQ445" s="27">
        <v>41850</v>
      </c>
      <c r="AR445" t="s">
        <v>240</v>
      </c>
      <c r="AS445">
        <v>4</v>
      </c>
      <c r="AT445" t="s">
        <v>239</v>
      </c>
      <c r="AU445" s="27">
        <v>41850</v>
      </c>
    </row>
    <row r="446" spans="1:47" x14ac:dyDescent="0.2">
      <c r="A446">
        <v>445</v>
      </c>
      <c r="B446" t="s">
        <v>2145</v>
      </c>
      <c r="C446" t="s">
        <v>2146</v>
      </c>
      <c r="D446" t="s">
        <v>2147</v>
      </c>
      <c r="E446" s="27">
        <v>41328</v>
      </c>
      <c r="F446" t="s">
        <v>233</v>
      </c>
      <c r="G446" s="27">
        <v>21152</v>
      </c>
      <c r="H446">
        <v>58</v>
      </c>
      <c r="I446" t="s">
        <v>234</v>
      </c>
      <c r="J446" t="s">
        <v>245</v>
      </c>
      <c r="K446">
        <v>0</v>
      </c>
      <c r="L446">
        <v>3</v>
      </c>
      <c r="M446">
        <v>0</v>
      </c>
      <c r="N446">
        <v>0</v>
      </c>
      <c r="O446">
        <v>2</v>
      </c>
      <c r="P446">
        <v>-1</v>
      </c>
      <c r="Q446" s="28">
        <v>41327.324305555558</v>
      </c>
      <c r="R446" s="28">
        <v>41329.102083333331</v>
      </c>
      <c r="S446" t="s">
        <v>2148</v>
      </c>
      <c r="T446" s="27">
        <v>41327</v>
      </c>
      <c r="V446">
        <v>1</v>
      </c>
      <c r="W446" t="s">
        <v>32</v>
      </c>
      <c r="X446" t="s">
        <v>2149</v>
      </c>
      <c r="Y446">
        <v>0</v>
      </c>
      <c r="AB446" t="s">
        <v>237</v>
      </c>
      <c r="AH446">
        <v>0</v>
      </c>
      <c r="AN446" t="s">
        <v>238</v>
      </c>
      <c r="AO446">
        <v>1</v>
      </c>
      <c r="AP446" t="s">
        <v>239</v>
      </c>
      <c r="AQ446" s="27">
        <v>41328</v>
      </c>
      <c r="AR446" t="s">
        <v>240</v>
      </c>
      <c r="AS446">
        <v>3</v>
      </c>
      <c r="AT446" t="s">
        <v>239</v>
      </c>
      <c r="AU446" s="27">
        <v>41328</v>
      </c>
    </row>
    <row r="447" spans="1:47" x14ac:dyDescent="0.2">
      <c r="A447">
        <v>446</v>
      </c>
      <c r="B447" t="s">
        <v>2150</v>
      </c>
      <c r="C447" t="s">
        <v>2151</v>
      </c>
      <c r="D447" t="s">
        <v>2152</v>
      </c>
      <c r="E447" s="27">
        <v>41275</v>
      </c>
      <c r="F447" t="s">
        <v>294</v>
      </c>
      <c r="G447" s="27">
        <v>34616</v>
      </c>
      <c r="H447">
        <v>21</v>
      </c>
      <c r="I447" t="s">
        <v>259</v>
      </c>
      <c r="J447" t="s">
        <v>250</v>
      </c>
      <c r="K447">
        <v>0</v>
      </c>
      <c r="L447">
        <v>6</v>
      </c>
      <c r="M447">
        <v>0</v>
      </c>
      <c r="N447">
        <v>0</v>
      </c>
      <c r="O447">
        <v>0</v>
      </c>
      <c r="P447">
        <v>0</v>
      </c>
      <c r="Q447" s="28">
        <v>41275.178472222222</v>
      </c>
      <c r="R447" s="28">
        <v>41276.051388888889</v>
      </c>
      <c r="S447" t="s">
        <v>2153</v>
      </c>
      <c r="T447" s="27">
        <v>41275</v>
      </c>
      <c r="V447">
        <v>0</v>
      </c>
      <c r="W447" t="s">
        <v>36</v>
      </c>
      <c r="X447" t="s">
        <v>279</v>
      </c>
      <c r="Y447">
        <v>0</v>
      </c>
      <c r="AB447" t="s">
        <v>237</v>
      </c>
      <c r="AH447">
        <v>0</v>
      </c>
      <c r="AN447" t="s">
        <v>238</v>
      </c>
      <c r="AO447">
        <v>7</v>
      </c>
      <c r="AP447" t="s">
        <v>246</v>
      </c>
      <c r="AQ447" s="27">
        <v>41275</v>
      </c>
      <c r="AR447" t="s">
        <v>240</v>
      </c>
      <c r="AS447">
        <v>6</v>
      </c>
      <c r="AT447" t="s">
        <v>246</v>
      </c>
      <c r="AU447" s="27">
        <v>41275</v>
      </c>
    </row>
    <row r="448" spans="1:47" x14ac:dyDescent="0.2">
      <c r="A448">
        <v>447</v>
      </c>
      <c r="B448" t="s">
        <v>2154</v>
      </c>
      <c r="C448" t="s">
        <v>803</v>
      </c>
      <c r="D448" t="s">
        <v>2155</v>
      </c>
      <c r="E448" s="27">
        <v>41879</v>
      </c>
      <c r="F448" t="s">
        <v>233</v>
      </c>
      <c r="G448" s="27">
        <v>26087</v>
      </c>
      <c r="H448">
        <v>44</v>
      </c>
      <c r="I448" t="s">
        <v>244</v>
      </c>
      <c r="J448" t="s">
        <v>1115</v>
      </c>
      <c r="K448">
        <v>0</v>
      </c>
      <c r="L448">
        <v>2</v>
      </c>
      <c r="M448">
        <v>0</v>
      </c>
      <c r="N448">
        <v>0</v>
      </c>
      <c r="O448">
        <v>2</v>
      </c>
      <c r="P448">
        <v>-372</v>
      </c>
      <c r="Q448" s="28">
        <v>41507.388194444444</v>
      </c>
      <c r="R448" s="28">
        <v>41866.27847222222</v>
      </c>
      <c r="S448" t="s">
        <v>2156</v>
      </c>
      <c r="T448" s="27">
        <v>41507</v>
      </c>
      <c r="V448">
        <v>372</v>
      </c>
      <c r="W448" t="s">
        <v>32</v>
      </c>
      <c r="X448" t="s">
        <v>2157</v>
      </c>
      <c r="Y448">
        <v>0</v>
      </c>
      <c r="AB448" t="s">
        <v>237</v>
      </c>
      <c r="AH448">
        <v>0</v>
      </c>
      <c r="AN448" t="s">
        <v>238</v>
      </c>
      <c r="AO448">
        <v>1</v>
      </c>
      <c r="AP448" t="s">
        <v>239</v>
      </c>
      <c r="AQ448" s="27">
        <v>41879</v>
      </c>
      <c r="AR448" t="s">
        <v>240</v>
      </c>
      <c r="AS448">
        <v>2</v>
      </c>
      <c r="AT448" t="s">
        <v>239</v>
      </c>
      <c r="AU448" s="27">
        <v>41879</v>
      </c>
    </row>
    <row r="449" spans="1:47" x14ac:dyDescent="0.2">
      <c r="A449">
        <v>448</v>
      </c>
      <c r="B449" t="s">
        <v>2158</v>
      </c>
      <c r="C449" t="s">
        <v>2159</v>
      </c>
      <c r="D449" t="s">
        <v>2160</v>
      </c>
      <c r="E449" s="27">
        <v>41392</v>
      </c>
      <c r="F449" t="s">
        <v>233</v>
      </c>
      <c r="G449" s="27">
        <v>21736</v>
      </c>
      <c r="H449">
        <v>56</v>
      </c>
      <c r="I449" t="s">
        <v>234</v>
      </c>
      <c r="J449" t="s">
        <v>250</v>
      </c>
      <c r="K449">
        <v>0</v>
      </c>
      <c r="L449">
        <v>8</v>
      </c>
      <c r="M449">
        <v>0</v>
      </c>
      <c r="N449">
        <v>0</v>
      </c>
      <c r="O449">
        <v>13</v>
      </c>
      <c r="P449">
        <v>0</v>
      </c>
      <c r="Q449" s="28">
        <v>41392.070833333331</v>
      </c>
      <c r="R449" s="28">
        <v>41869.461111111108</v>
      </c>
      <c r="S449" t="s">
        <v>2161</v>
      </c>
      <c r="T449" s="27">
        <v>41391</v>
      </c>
      <c r="V449">
        <v>1</v>
      </c>
      <c r="W449" t="s">
        <v>32</v>
      </c>
      <c r="X449" t="s">
        <v>749</v>
      </c>
      <c r="Y449">
        <v>0</v>
      </c>
      <c r="AB449" t="s">
        <v>237</v>
      </c>
      <c r="AH449">
        <v>0</v>
      </c>
      <c r="AN449" t="s">
        <v>238</v>
      </c>
      <c r="AO449">
        <v>3</v>
      </c>
      <c r="AP449" t="s">
        <v>239</v>
      </c>
      <c r="AQ449" s="27">
        <v>41392</v>
      </c>
      <c r="AR449" t="s">
        <v>240</v>
      </c>
      <c r="AS449">
        <v>8</v>
      </c>
      <c r="AT449" t="s">
        <v>269</v>
      </c>
      <c r="AU449" s="27">
        <v>41392</v>
      </c>
    </row>
    <row r="450" spans="1:47" x14ac:dyDescent="0.2">
      <c r="A450">
        <v>449</v>
      </c>
      <c r="B450" t="s">
        <v>2162</v>
      </c>
      <c r="C450" t="s">
        <v>2163</v>
      </c>
      <c r="D450" t="s">
        <v>2164</v>
      </c>
      <c r="E450" s="27">
        <v>41760</v>
      </c>
      <c r="F450" t="s">
        <v>233</v>
      </c>
      <c r="G450" s="27">
        <v>32498</v>
      </c>
      <c r="H450">
        <v>27</v>
      </c>
      <c r="I450" t="s">
        <v>244</v>
      </c>
      <c r="J450" t="s">
        <v>245</v>
      </c>
      <c r="K450">
        <v>0</v>
      </c>
      <c r="L450">
        <v>5</v>
      </c>
      <c r="M450">
        <v>0</v>
      </c>
      <c r="N450">
        <v>0</v>
      </c>
      <c r="O450">
        <v>1</v>
      </c>
      <c r="P450">
        <v>0</v>
      </c>
      <c r="Q450" s="28">
        <v>41760.256944444445</v>
      </c>
      <c r="R450" s="28">
        <v>41768.348611111112</v>
      </c>
      <c r="S450" t="s">
        <v>2165</v>
      </c>
      <c r="T450" s="27">
        <v>41760</v>
      </c>
      <c r="V450">
        <v>0</v>
      </c>
      <c r="W450" t="s">
        <v>32</v>
      </c>
      <c r="X450" t="s">
        <v>1130</v>
      </c>
      <c r="Y450">
        <v>0</v>
      </c>
      <c r="AB450" t="s">
        <v>237</v>
      </c>
      <c r="AH450">
        <v>0</v>
      </c>
      <c r="AN450" t="s">
        <v>238</v>
      </c>
      <c r="AO450">
        <v>3</v>
      </c>
      <c r="AP450" t="s">
        <v>239</v>
      </c>
      <c r="AQ450" s="27">
        <v>41760</v>
      </c>
      <c r="AR450" t="s">
        <v>240</v>
      </c>
      <c r="AS450">
        <v>5</v>
      </c>
      <c r="AT450" t="s">
        <v>246</v>
      </c>
      <c r="AU450" s="27">
        <v>41760</v>
      </c>
    </row>
    <row r="451" spans="1:47" x14ac:dyDescent="0.2">
      <c r="A451">
        <v>450</v>
      </c>
      <c r="B451" t="s">
        <v>2166</v>
      </c>
      <c r="C451" t="s">
        <v>2167</v>
      </c>
      <c r="D451" t="s">
        <v>2168</v>
      </c>
      <c r="E451" s="27">
        <v>41495</v>
      </c>
      <c r="F451" t="s">
        <v>233</v>
      </c>
      <c r="G451" s="27">
        <v>34552</v>
      </c>
      <c r="H451">
        <v>21</v>
      </c>
      <c r="I451" t="s">
        <v>259</v>
      </c>
      <c r="J451" t="s">
        <v>250</v>
      </c>
      <c r="K451">
        <v>0</v>
      </c>
      <c r="L451">
        <v>5</v>
      </c>
      <c r="M451">
        <v>0</v>
      </c>
      <c r="N451">
        <v>0</v>
      </c>
      <c r="O451">
        <v>1</v>
      </c>
      <c r="P451">
        <v>-36</v>
      </c>
      <c r="Q451" s="28">
        <v>41459.292361111111</v>
      </c>
      <c r="R451" s="28">
        <v>41495.474305555559</v>
      </c>
      <c r="S451" t="s">
        <v>2169</v>
      </c>
      <c r="T451" s="27">
        <v>41459</v>
      </c>
      <c r="V451">
        <v>36</v>
      </c>
      <c r="W451" t="s">
        <v>32</v>
      </c>
      <c r="X451" t="s">
        <v>2170</v>
      </c>
      <c r="Y451">
        <v>1</v>
      </c>
      <c r="AA451" t="s">
        <v>2171</v>
      </c>
      <c r="AB451" t="s">
        <v>32</v>
      </c>
      <c r="AC451">
        <v>0</v>
      </c>
      <c r="AD451" s="27">
        <v>42450</v>
      </c>
      <c r="AF451" s="27">
        <v>42450</v>
      </c>
      <c r="AG451" s="27">
        <v>42461</v>
      </c>
      <c r="AH451">
        <v>0</v>
      </c>
      <c r="AN451" t="s">
        <v>238</v>
      </c>
      <c r="AO451">
        <v>7</v>
      </c>
      <c r="AP451" t="s">
        <v>246</v>
      </c>
      <c r="AQ451" s="27">
        <v>41495</v>
      </c>
      <c r="AR451" t="s">
        <v>240</v>
      </c>
      <c r="AS451">
        <v>5</v>
      </c>
      <c r="AT451" t="s">
        <v>246</v>
      </c>
      <c r="AU451" s="27">
        <v>41495</v>
      </c>
    </row>
    <row r="452" spans="1:47" x14ac:dyDescent="0.2">
      <c r="A452">
        <v>451</v>
      </c>
      <c r="B452" t="s">
        <v>2172</v>
      </c>
      <c r="C452" t="s">
        <v>2173</v>
      </c>
      <c r="D452" t="s">
        <v>2174</v>
      </c>
      <c r="E452" s="27">
        <v>41614</v>
      </c>
      <c r="F452" t="s">
        <v>233</v>
      </c>
      <c r="G452" s="27">
        <v>34029</v>
      </c>
      <c r="H452">
        <v>23</v>
      </c>
      <c r="I452" t="s">
        <v>259</v>
      </c>
      <c r="J452" t="s">
        <v>250</v>
      </c>
      <c r="K452">
        <v>0</v>
      </c>
      <c r="L452">
        <v>8</v>
      </c>
      <c r="M452">
        <v>0</v>
      </c>
      <c r="N452">
        <v>1</v>
      </c>
      <c r="O452">
        <v>4</v>
      </c>
      <c r="P452">
        <v>-11</v>
      </c>
      <c r="Q452" s="28">
        <v>41603.268055555556</v>
      </c>
      <c r="R452" s="28">
        <v>41614.4375</v>
      </c>
      <c r="S452" t="s">
        <v>2175</v>
      </c>
      <c r="T452" s="27">
        <v>41603</v>
      </c>
      <c r="V452">
        <v>11</v>
      </c>
      <c r="W452" t="s">
        <v>36</v>
      </c>
      <c r="X452" t="s">
        <v>412</v>
      </c>
      <c r="Y452">
        <v>1</v>
      </c>
      <c r="AA452" t="s">
        <v>2176</v>
      </c>
      <c r="AB452" t="s">
        <v>36</v>
      </c>
      <c r="AC452">
        <v>0</v>
      </c>
      <c r="AD452" s="27">
        <v>41860</v>
      </c>
      <c r="AE452" t="s">
        <v>412</v>
      </c>
      <c r="AF452" s="27">
        <v>41860</v>
      </c>
      <c r="AG452" s="27">
        <v>41864</v>
      </c>
      <c r="AH452">
        <v>0</v>
      </c>
      <c r="AN452" t="s">
        <v>238</v>
      </c>
      <c r="AO452">
        <v>5</v>
      </c>
      <c r="AP452" t="s">
        <v>246</v>
      </c>
      <c r="AQ452" s="27">
        <v>41614</v>
      </c>
      <c r="AR452" t="s">
        <v>240</v>
      </c>
      <c r="AS452">
        <v>8</v>
      </c>
      <c r="AT452" t="s">
        <v>269</v>
      </c>
      <c r="AU452" s="27">
        <v>41614</v>
      </c>
    </row>
    <row r="453" spans="1:47" x14ac:dyDescent="0.2">
      <c r="A453">
        <v>452</v>
      </c>
      <c r="B453" t="s">
        <v>2177</v>
      </c>
      <c r="C453" t="s">
        <v>288</v>
      </c>
      <c r="D453" t="s">
        <v>369</v>
      </c>
      <c r="E453" s="27">
        <v>41279</v>
      </c>
      <c r="F453" t="s">
        <v>233</v>
      </c>
      <c r="G453" s="27">
        <v>19525</v>
      </c>
      <c r="H453">
        <v>62</v>
      </c>
      <c r="I453" t="s">
        <v>234</v>
      </c>
      <c r="J453" t="s">
        <v>245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 s="28">
        <v>41279.190972222219</v>
      </c>
      <c r="R453" s="28">
        <v>41281.137499999997</v>
      </c>
      <c r="S453" t="s">
        <v>2178</v>
      </c>
      <c r="T453" s="27">
        <v>41279</v>
      </c>
      <c r="V453">
        <v>0</v>
      </c>
      <c r="W453" t="s">
        <v>32</v>
      </c>
      <c r="X453" t="s">
        <v>461</v>
      </c>
      <c r="Y453">
        <v>0</v>
      </c>
      <c r="AB453" t="s">
        <v>237</v>
      </c>
      <c r="AH453">
        <v>0</v>
      </c>
      <c r="AN453" t="s">
        <v>238</v>
      </c>
      <c r="AO453">
        <v>1</v>
      </c>
      <c r="AP453" t="s">
        <v>239</v>
      </c>
      <c r="AQ453" s="27">
        <v>41279</v>
      </c>
      <c r="AR453" t="s">
        <v>240</v>
      </c>
      <c r="AS453">
        <v>1</v>
      </c>
      <c r="AT453" t="s">
        <v>239</v>
      </c>
      <c r="AU453" s="27">
        <v>41279</v>
      </c>
    </row>
    <row r="454" spans="1:47" x14ac:dyDescent="0.2">
      <c r="A454">
        <v>453</v>
      </c>
      <c r="B454" t="s">
        <v>2179</v>
      </c>
      <c r="C454" t="s">
        <v>2180</v>
      </c>
      <c r="D454" t="s">
        <v>2181</v>
      </c>
      <c r="E454" s="27">
        <v>41375</v>
      </c>
      <c r="F454" t="s">
        <v>233</v>
      </c>
      <c r="G454" s="27">
        <v>19500</v>
      </c>
      <c r="H454">
        <v>62</v>
      </c>
      <c r="I454" t="s">
        <v>234</v>
      </c>
      <c r="J454" t="s">
        <v>245</v>
      </c>
      <c r="K454">
        <v>0</v>
      </c>
      <c r="L454">
        <v>1</v>
      </c>
      <c r="M454">
        <v>0</v>
      </c>
      <c r="N454">
        <v>0</v>
      </c>
      <c r="O454">
        <v>0</v>
      </c>
      <c r="W454" t="s">
        <v>237</v>
      </c>
      <c r="Y454">
        <v>-1</v>
      </c>
      <c r="AB454" t="s">
        <v>237</v>
      </c>
      <c r="AH454">
        <v>0</v>
      </c>
      <c r="AN454" t="s">
        <v>238</v>
      </c>
      <c r="AO454">
        <v>1</v>
      </c>
      <c r="AP454" t="s">
        <v>239</v>
      </c>
      <c r="AQ454" s="27">
        <v>41375</v>
      </c>
      <c r="AR454" t="s">
        <v>240</v>
      </c>
      <c r="AS454">
        <v>1</v>
      </c>
      <c r="AT454" t="s">
        <v>239</v>
      </c>
      <c r="AU454" s="27">
        <v>41375</v>
      </c>
    </row>
    <row r="455" spans="1:47" x14ac:dyDescent="0.2">
      <c r="A455">
        <v>454</v>
      </c>
      <c r="B455" t="s">
        <v>2182</v>
      </c>
      <c r="C455" t="s">
        <v>2183</v>
      </c>
      <c r="D455" t="s">
        <v>2184</v>
      </c>
      <c r="E455" s="27">
        <v>41388</v>
      </c>
      <c r="F455" t="s">
        <v>233</v>
      </c>
      <c r="G455" s="27">
        <v>32516</v>
      </c>
      <c r="H455">
        <v>27</v>
      </c>
      <c r="I455" t="s">
        <v>244</v>
      </c>
      <c r="J455" t="s">
        <v>250</v>
      </c>
      <c r="K455">
        <v>1</v>
      </c>
      <c r="L455">
        <v>8</v>
      </c>
      <c r="M455">
        <v>0</v>
      </c>
      <c r="N455">
        <v>1</v>
      </c>
      <c r="O455">
        <v>4</v>
      </c>
      <c r="P455">
        <v>300</v>
      </c>
      <c r="Q455" s="28">
        <v>41688.287499999999</v>
      </c>
      <c r="R455" s="28">
        <v>41689.078472222223</v>
      </c>
      <c r="S455" t="s">
        <v>2185</v>
      </c>
      <c r="T455" s="27">
        <v>40681</v>
      </c>
      <c r="V455">
        <v>707</v>
      </c>
      <c r="W455" t="s">
        <v>36</v>
      </c>
      <c r="X455" t="s">
        <v>412</v>
      </c>
      <c r="Y455">
        <v>1</v>
      </c>
      <c r="AA455" t="s">
        <v>2186</v>
      </c>
      <c r="AB455" t="s">
        <v>32</v>
      </c>
      <c r="AC455">
        <v>0</v>
      </c>
      <c r="AD455" s="27">
        <v>41688</v>
      </c>
      <c r="AE455" t="s">
        <v>359</v>
      </c>
      <c r="AF455" s="27">
        <v>41688</v>
      </c>
      <c r="AG455" s="27">
        <v>41689</v>
      </c>
      <c r="AH455">
        <v>0</v>
      </c>
      <c r="AN455" t="s">
        <v>238</v>
      </c>
      <c r="AO455">
        <v>10</v>
      </c>
      <c r="AP455" t="s">
        <v>269</v>
      </c>
      <c r="AQ455" s="27">
        <v>41388</v>
      </c>
      <c r="AR455" t="s">
        <v>240</v>
      </c>
      <c r="AS455">
        <v>8</v>
      </c>
      <c r="AT455" t="s">
        <v>269</v>
      </c>
      <c r="AU455" s="27">
        <v>41388</v>
      </c>
    </row>
    <row r="456" spans="1:47" x14ac:dyDescent="0.2">
      <c r="A456">
        <v>455</v>
      </c>
      <c r="B456" t="s">
        <v>2187</v>
      </c>
      <c r="C456" t="s">
        <v>2188</v>
      </c>
      <c r="D456" t="s">
        <v>2189</v>
      </c>
      <c r="E456" s="27">
        <v>41799</v>
      </c>
      <c r="F456" t="s">
        <v>233</v>
      </c>
      <c r="G456" s="27">
        <v>21560</v>
      </c>
      <c r="H456">
        <v>57</v>
      </c>
      <c r="I456" t="s">
        <v>234</v>
      </c>
      <c r="J456" t="s">
        <v>22</v>
      </c>
      <c r="K456">
        <v>0</v>
      </c>
      <c r="L456">
        <v>1</v>
      </c>
      <c r="M456">
        <v>0</v>
      </c>
      <c r="N456">
        <v>0</v>
      </c>
      <c r="O456">
        <v>6</v>
      </c>
      <c r="P456">
        <v>-1</v>
      </c>
      <c r="Q456" s="28">
        <v>41798.290277777778</v>
      </c>
      <c r="R456" s="28">
        <v>41801.191666666666</v>
      </c>
      <c r="S456" t="s">
        <v>2190</v>
      </c>
      <c r="T456" s="27">
        <v>41798</v>
      </c>
      <c r="V456">
        <v>1</v>
      </c>
      <c r="W456" t="s">
        <v>36</v>
      </c>
      <c r="X456" t="s">
        <v>279</v>
      </c>
      <c r="Y456">
        <v>0</v>
      </c>
      <c r="AB456" t="s">
        <v>237</v>
      </c>
      <c r="AH456">
        <v>0</v>
      </c>
      <c r="AN456" t="s">
        <v>238</v>
      </c>
      <c r="AO456">
        <v>1</v>
      </c>
      <c r="AP456" t="s">
        <v>239</v>
      </c>
      <c r="AQ456" s="27">
        <v>41799</v>
      </c>
      <c r="AR456" t="s">
        <v>240</v>
      </c>
      <c r="AS456">
        <v>1</v>
      </c>
      <c r="AT456" t="s">
        <v>239</v>
      </c>
      <c r="AU456" s="27">
        <v>41799</v>
      </c>
    </row>
    <row r="457" spans="1:47" x14ac:dyDescent="0.2">
      <c r="A457">
        <v>456</v>
      </c>
      <c r="B457" t="s">
        <v>2191</v>
      </c>
      <c r="C457" t="s">
        <v>2192</v>
      </c>
      <c r="D457" t="s">
        <v>2193</v>
      </c>
      <c r="E457" s="27">
        <v>41610</v>
      </c>
      <c r="F457" t="s">
        <v>233</v>
      </c>
      <c r="G457" s="27">
        <v>28918</v>
      </c>
      <c r="H457">
        <v>37</v>
      </c>
      <c r="I457" t="s">
        <v>244</v>
      </c>
      <c r="J457" t="s">
        <v>245</v>
      </c>
      <c r="K457">
        <v>0</v>
      </c>
      <c r="L457">
        <v>3</v>
      </c>
      <c r="M457">
        <v>0</v>
      </c>
      <c r="N457">
        <v>0</v>
      </c>
      <c r="O457">
        <v>5</v>
      </c>
      <c r="P457">
        <v>-1</v>
      </c>
      <c r="Q457" s="28">
        <v>41609.182638888888</v>
      </c>
      <c r="R457" s="28">
        <v>41620.142361111109</v>
      </c>
      <c r="S457" t="s">
        <v>2194</v>
      </c>
      <c r="T457" s="27">
        <v>41609</v>
      </c>
      <c r="V457">
        <v>1</v>
      </c>
      <c r="W457" t="s">
        <v>32</v>
      </c>
      <c r="X457" t="s">
        <v>383</v>
      </c>
      <c r="Y457">
        <v>0</v>
      </c>
      <c r="AB457" t="s">
        <v>237</v>
      </c>
      <c r="AH457">
        <v>0</v>
      </c>
      <c r="AN457" t="s">
        <v>238</v>
      </c>
      <c r="AO457">
        <v>1</v>
      </c>
      <c r="AP457" t="s">
        <v>239</v>
      </c>
      <c r="AQ457" s="27">
        <v>41610</v>
      </c>
      <c r="AR457" t="s">
        <v>240</v>
      </c>
      <c r="AS457">
        <v>3</v>
      </c>
      <c r="AT457" t="s">
        <v>239</v>
      </c>
      <c r="AU457" s="27">
        <v>41610</v>
      </c>
    </row>
    <row r="458" spans="1:47" x14ac:dyDescent="0.2">
      <c r="A458">
        <v>457</v>
      </c>
      <c r="B458" t="s">
        <v>2195</v>
      </c>
      <c r="C458" t="s">
        <v>2196</v>
      </c>
      <c r="D458" t="s">
        <v>2197</v>
      </c>
      <c r="E458" s="27">
        <v>41502</v>
      </c>
      <c r="F458" t="s">
        <v>233</v>
      </c>
      <c r="G458" s="27">
        <v>26433</v>
      </c>
      <c r="H458">
        <v>43</v>
      </c>
      <c r="I458" t="s">
        <v>244</v>
      </c>
      <c r="J458" t="s">
        <v>22</v>
      </c>
      <c r="K458">
        <v>0</v>
      </c>
      <c r="L458">
        <v>2</v>
      </c>
      <c r="M458">
        <v>0</v>
      </c>
      <c r="N458">
        <v>0</v>
      </c>
      <c r="O458">
        <v>2</v>
      </c>
      <c r="P458">
        <v>-1</v>
      </c>
      <c r="Q458" s="28">
        <v>41501.259027777778</v>
      </c>
      <c r="R458" s="28">
        <v>41509.159722222219</v>
      </c>
      <c r="S458" t="s">
        <v>2198</v>
      </c>
      <c r="T458" s="27">
        <v>41501</v>
      </c>
      <c r="V458">
        <v>1</v>
      </c>
      <c r="W458" t="s">
        <v>32</v>
      </c>
      <c r="X458" t="s">
        <v>359</v>
      </c>
      <c r="Y458">
        <v>1</v>
      </c>
      <c r="AA458" t="s">
        <v>2199</v>
      </c>
      <c r="AB458" t="s">
        <v>32</v>
      </c>
      <c r="AD458" s="27">
        <v>42116</v>
      </c>
      <c r="AE458" t="s">
        <v>359</v>
      </c>
      <c r="AH458">
        <v>0</v>
      </c>
      <c r="AN458" t="s">
        <v>238</v>
      </c>
      <c r="AO458">
        <v>1</v>
      </c>
      <c r="AP458" t="s">
        <v>239</v>
      </c>
      <c r="AQ458" s="27">
        <v>41502</v>
      </c>
      <c r="AR458" t="s">
        <v>240</v>
      </c>
      <c r="AS458">
        <v>2</v>
      </c>
      <c r="AT458" t="s">
        <v>239</v>
      </c>
      <c r="AU458" s="27">
        <v>41502</v>
      </c>
    </row>
    <row r="459" spans="1:47" x14ac:dyDescent="0.2">
      <c r="A459">
        <v>458</v>
      </c>
      <c r="B459" t="s">
        <v>2200</v>
      </c>
      <c r="C459" t="s">
        <v>2201</v>
      </c>
      <c r="D459" t="s">
        <v>2202</v>
      </c>
      <c r="E459" s="27">
        <v>41696</v>
      </c>
      <c r="F459" t="s">
        <v>233</v>
      </c>
      <c r="G459" s="27">
        <v>34153</v>
      </c>
      <c r="H459">
        <v>22</v>
      </c>
      <c r="I459" t="s">
        <v>259</v>
      </c>
      <c r="J459" t="s">
        <v>245</v>
      </c>
      <c r="K459">
        <v>0</v>
      </c>
      <c r="L459">
        <v>3</v>
      </c>
      <c r="M459">
        <v>0</v>
      </c>
      <c r="N459">
        <v>0</v>
      </c>
      <c r="O459">
        <v>0</v>
      </c>
      <c r="W459" t="s">
        <v>237</v>
      </c>
      <c r="Y459">
        <v>-1</v>
      </c>
      <c r="AB459" t="s">
        <v>237</v>
      </c>
      <c r="AH459">
        <v>0</v>
      </c>
      <c r="AN459" t="s">
        <v>238</v>
      </c>
      <c r="AO459">
        <v>4</v>
      </c>
      <c r="AP459" t="s">
        <v>239</v>
      </c>
      <c r="AQ459" s="27">
        <v>41696</v>
      </c>
      <c r="AR459" t="s">
        <v>240</v>
      </c>
      <c r="AS459">
        <v>3</v>
      </c>
      <c r="AT459" t="s">
        <v>239</v>
      </c>
      <c r="AU459" s="27">
        <v>41696</v>
      </c>
    </row>
    <row r="460" spans="1:47" x14ac:dyDescent="0.2">
      <c r="A460">
        <v>459</v>
      </c>
      <c r="B460" t="s">
        <v>2203</v>
      </c>
      <c r="C460" t="s">
        <v>2204</v>
      </c>
      <c r="D460" t="s">
        <v>2205</v>
      </c>
      <c r="E460" s="27">
        <v>41609</v>
      </c>
      <c r="F460" t="s">
        <v>294</v>
      </c>
      <c r="G460" s="27">
        <v>30458</v>
      </c>
      <c r="H460">
        <v>32</v>
      </c>
      <c r="I460" t="s">
        <v>244</v>
      </c>
      <c r="J460" t="s">
        <v>250</v>
      </c>
      <c r="K460">
        <v>0</v>
      </c>
      <c r="L460">
        <v>1</v>
      </c>
      <c r="M460">
        <v>0</v>
      </c>
      <c r="N460">
        <v>0</v>
      </c>
      <c r="O460">
        <v>5</v>
      </c>
      <c r="P460">
        <v>0</v>
      </c>
      <c r="Q460" s="28">
        <v>41609.501388888886</v>
      </c>
      <c r="R460" s="28">
        <v>41609.411805555559</v>
      </c>
      <c r="S460" t="s">
        <v>2206</v>
      </c>
      <c r="T460" s="27">
        <v>41607</v>
      </c>
      <c r="V460">
        <v>2</v>
      </c>
      <c r="W460" t="s">
        <v>32</v>
      </c>
      <c r="X460" t="s">
        <v>313</v>
      </c>
      <c r="Y460">
        <v>0</v>
      </c>
      <c r="AB460" t="s">
        <v>237</v>
      </c>
      <c r="AH460">
        <v>0</v>
      </c>
      <c r="AN460" t="s">
        <v>238</v>
      </c>
      <c r="AO460">
        <v>1</v>
      </c>
      <c r="AP460" t="s">
        <v>239</v>
      </c>
      <c r="AQ460" s="27">
        <v>41609</v>
      </c>
      <c r="AR460" t="s">
        <v>240</v>
      </c>
      <c r="AS460">
        <v>1</v>
      </c>
      <c r="AT460" t="s">
        <v>239</v>
      </c>
      <c r="AU460" s="27">
        <v>41609</v>
      </c>
    </row>
    <row r="461" spans="1:47" x14ac:dyDescent="0.2">
      <c r="A461">
        <v>460</v>
      </c>
      <c r="B461" t="s">
        <v>2207</v>
      </c>
      <c r="C461" t="s">
        <v>2208</v>
      </c>
      <c r="D461" t="s">
        <v>2209</v>
      </c>
      <c r="E461" s="27">
        <v>41837</v>
      </c>
      <c r="F461" t="s">
        <v>294</v>
      </c>
      <c r="G461" s="27">
        <v>30151</v>
      </c>
      <c r="H461">
        <v>33</v>
      </c>
      <c r="I461" t="s">
        <v>244</v>
      </c>
      <c r="J461" t="s">
        <v>250</v>
      </c>
      <c r="K461">
        <v>0</v>
      </c>
      <c r="L461">
        <v>3</v>
      </c>
      <c r="M461">
        <v>0</v>
      </c>
      <c r="N461">
        <v>0</v>
      </c>
      <c r="O461">
        <v>2</v>
      </c>
      <c r="P461">
        <v>-1</v>
      </c>
      <c r="Q461" s="28">
        <v>41836.333333333336</v>
      </c>
      <c r="R461" s="28">
        <v>41838.384027777778</v>
      </c>
      <c r="S461" t="s">
        <v>2210</v>
      </c>
      <c r="U461" s="27">
        <v>41836</v>
      </c>
      <c r="V461">
        <v>1</v>
      </c>
      <c r="W461" t="s">
        <v>32</v>
      </c>
      <c r="X461" t="s">
        <v>274</v>
      </c>
      <c r="Y461">
        <v>0</v>
      </c>
      <c r="AB461" t="s">
        <v>237</v>
      </c>
      <c r="AH461">
        <v>0</v>
      </c>
      <c r="AN461" t="s">
        <v>238</v>
      </c>
      <c r="AO461">
        <v>2</v>
      </c>
      <c r="AP461" t="s">
        <v>239</v>
      </c>
      <c r="AQ461" s="27">
        <v>41837</v>
      </c>
      <c r="AR461" t="s">
        <v>240</v>
      </c>
      <c r="AS461">
        <v>3</v>
      </c>
      <c r="AT461" t="s">
        <v>239</v>
      </c>
      <c r="AU461" s="27">
        <v>41837</v>
      </c>
    </row>
    <row r="462" spans="1:47" x14ac:dyDescent="0.2">
      <c r="A462">
        <v>461</v>
      </c>
      <c r="B462" t="s">
        <v>2211</v>
      </c>
      <c r="C462" t="s">
        <v>2212</v>
      </c>
      <c r="D462" t="s">
        <v>2213</v>
      </c>
      <c r="E462" s="27">
        <v>41639</v>
      </c>
      <c r="F462" t="s">
        <v>233</v>
      </c>
      <c r="G462" s="27">
        <v>33877</v>
      </c>
      <c r="H462">
        <v>23</v>
      </c>
      <c r="I462" t="s">
        <v>259</v>
      </c>
      <c r="J462" t="s">
        <v>353</v>
      </c>
      <c r="K462">
        <v>0</v>
      </c>
      <c r="L462">
        <v>3</v>
      </c>
      <c r="M462">
        <v>0</v>
      </c>
      <c r="N462">
        <v>0</v>
      </c>
      <c r="O462">
        <v>0</v>
      </c>
      <c r="P462">
        <v>-1</v>
      </c>
      <c r="Q462" s="28">
        <v>41638.498611111114</v>
      </c>
      <c r="R462" s="28">
        <v>41684.420138888891</v>
      </c>
      <c r="S462" t="s">
        <v>2214</v>
      </c>
      <c r="T462" s="27">
        <v>41638</v>
      </c>
      <c r="V462">
        <v>1</v>
      </c>
      <c r="W462" t="s">
        <v>32</v>
      </c>
      <c r="X462" t="s">
        <v>847</v>
      </c>
      <c r="Y462">
        <v>0</v>
      </c>
      <c r="AB462" t="s">
        <v>237</v>
      </c>
      <c r="AH462">
        <v>0</v>
      </c>
      <c r="AN462" t="s">
        <v>238</v>
      </c>
      <c r="AO462">
        <v>5</v>
      </c>
      <c r="AP462" t="s">
        <v>246</v>
      </c>
      <c r="AQ462" s="27">
        <v>41639</v>
      </c>
      <c r="AR462" t="s">
        <v>240</v>
      </c>
      <c r="AS462">
        <v>3</v>
      </c>
      <c r="AT462" t="s">
        <v>239</v>
      </c>
      <c r="AU462" s="27">
        <v>41639</v>
      </c>
    </row>
    <row r="463" spans="1:47" x14ac:dyDescent="0.2">
      <c r="A463">
        <v>462</v>
      </c>
      <c r="B463" t="s">
        <v>2215</v>
      </c>
      <c r="C463" t="s">
        <v>2216</v>
      </c>
      <c r="D463" t="s">
        <v>2217</v>
      </c>
      <c r="E463" s="27">
        <v>41372</v>
      </c>
      <c r="F463" t="s">
        <v>233</v>
      </c>
      <c r="G463" s="27">
        <v>32299</v>
      </c>
      <c r="H463">
        <v>27</v>
      </c>
      <c r="I463" t="s">
        <v>244</v>
      </c>
      <c r="J463" t="s">
        <v>250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 s="28">
        <v>41372.527777777781</v>
      </c>
      <c r="R463" s="28">
        <v>41373.328472222223</v>
      </c>
      <c r="S463" t="s">
        <v>2218</v>
      </c>
      <c r="T463" s="27">
        <v>41371</v>
      </c>
      <c r="V463">
        <v>1</v>
      </c>
      <c r="W463" t="s">
        <v>36</v>
      </c>
      <c r="X463" t="s">
        <v>279</v>
      </c>
      <c r="Y463">
        <v>0</v>
      </c>
      <c r="AB463" t="s">
        <v>237</v>
      </c>
      <c r="AH463">
        <v>0</v>
      </c>
      <c r="AN463" t="s">
        <v>238</v>
      </c>
      <c r="AO463">
        <v>2</v>
      </c>
      <c r="AP463" t="s">
        <v>239</v>
      </c>
      <c r="AQ463" s="27">
        <v>41372</v>
      </c>
      <c r="AR463" t="s">
        <v>240</v>
      </c>
      <c r="AS463">
        <v>1</v>
      </c>
      <c r="AT463" t="s">
        <v>239</v>
      </c>
      <c r="AU463" s="27">
        <v>41372</v>
      </c>
    </row>
    <row r="464" spans="1:47" x14ac:dyDescent="0.2">
      <c r="A464">
        <v>463</v>
      </c>
      <c r="B464" t="s">
        <v>2219</v>
      </c>
      <c r="C464" t="s">
        <v>602</v>
      </c>
      <c r="D464" t="s">
        <v>2220</v>
      </c>
      <c r="E464" s="27">
        <v>41641</v>
      </c>
      <c r="F464" t="s">
        <v>233</v>
      </c>
      <c r="G464" s="27">
        <v>26157</v>
      </c>
      <c r="H464">
        <v>44</v>
      </c>
      <c r="I464" t="s">
        <v>244</v>
      </c>
      <c r="J464" t="s">
        <v>245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-1</v>
      </c>
      <c r="Q464" s="28">
        <v>41640.183333333334</v>
      </c>
      <c r="R464" s="28">
        <v>41641.40625</v>
      </c>
      <c r="S464" t="s">
        <v>2221</v>
      </c>
      <c r="T464" s="27">
        <v>41640</v>
      </c>
      <c r="V464">
        <v>1</v>
      </c>
      <c r="W464" t="s">
        <v>36</v>
      </c>
      <c r="X464" t="s">
        <v>279</v>
      </c>
      <c r="Y464">
        <v>1</v>
      </c>
      <c r="AA464" t="s">
        <v>2222</v>
      </c>
      <c r="AB464" t="s">
        <v>32</v>
      </c>
      <c r="AC464">
        <v>0</v>
      </c>
      <c r="AD464" s="27">
        <v>42211</v>
      </c>
      <c r="AE464" t="s">
        <v>2223</v>
      </c>
      <c r="AF464" s="27">
        <v>42211</v>
      </c>
      <c r="AG464" s="27">
        <v>42212</v>
      </c>
      <c r="AH464">
        <v>0</v>
      </c>
      <c r="AN464" t="s">
        <v>238</v>
      </c>
      <c r="AO464">
        <v>1</v>
      </c>
      <c r="AP464" t="s">
        <v>239</v>
      </c>
      <c r="AQ464" s="27">
        <v>41641</v>
      </c>
      <c r="AR464" t="s">
        <v>240</v>
      </c>
      <c r="AS464">
        <v>1</v>
      </c>
      <c r="AT464" t="s">
        <v>239</v>
      </c>
      <c r="AU464" s="27">
        <v>41641</v>
      </c>
    </row>
    <row r="465" spans="1:47" x14ac:dyDescent="0.2">
      <c r="A465">
        <v>464</v>
      </c>
      <c r="B465" t="s">
        <v>2224</v>
      </c>
      <c r="C465" t="s">
        <v>2225</v>
      </c>
      <c r="D465" t="s">
        <v>232</v>
      </c>
      <c r="E465" s="27">
        <v>41323</v>
      </c>
      <c r="F465" t="s">
        <v>233</v>
      </c>
      <c r="G465" s="27">
        <v>31984</v>
      </c>
      <c r="H465">
        <v>28</v>
      </c>
      <c r="I465" t="s">
        <v>244</v>
      </c>
      <c r="J465" t="s">
        <v>245</v>
      </c>
      <c r="K465">
        <v>0</v>
      </c>
      <c r="L465">
        <v>3</v>
      </c>
      <c r="M465">
        <v>0</v>
      </c>
      <c r="N465">
        <v>0</v>
      </c>
      <c r="O465">
        <v>3</v>
      </c>
      <c r="P465">
        <v>-1</v>
      </c>
      <c r="Q465" s="28">
        <v>41322.078472222223</v>
      </c>
      <c r="R465" s="28">
        <v>41323.050694444442</v>
      </c>
      <c r="S465" t="s">
        <v>2226</v>
      </c>
      <c r="T465" s="27">
        <v>41322</v>
      </c>
      <c r="V465">
        <v>1</v>
      </c>
      <c r="W465" t="s">
        <v>36</v>
      </c>
      <c r="X465" t="s">
        <v>279</v>
      </c>
      <c r="Y465">
        <v>1</v>
      </c>
      <c r="AA465" t="s">
        <v>2227</v>
      </c>
      <c r="AB465" t="s">
        <v>36</v>
      </c>
      <c r="AD465" s="27">
        <v>41735</v>
      </c>
      <c r="AE465" t="s">
        <v>324</v>
      </c>
      <c r="AH465">
        <v>0</v>
      </c>
      <c r="AN465" t="s">
        <v>238</v>
      </c>
      <c r="AO465">
        <v>3</v>
      </c>
      <c r="AP465" t="s">
        <v>239</v>
      </c>
      <c r="AQ465" s="27">
        <v>41323</v>
      </c>
      <c r="AR465" t="s">
        <v>240</v>
      </c>
      <c r="AS465">
        <v>3</v>
      </c>
      <c r="AT465" t="s">
        <v>239</v>
      </c>
      <c r="AU465" s="27">
        <v>41323</v>
      </c>
    </row>
    <row r="466" spans="1:47" x14ac:dyDescent="0.2">
      <c r="A466">
        <v>465</v>
      </c>
      <c r="B466" t="s">
        <v>2228</v>
      </c>
      <c r="C466" t="s">
        <v>2229</v>
      </c>
      <c r="D466" t="s">
        <v>357</v>
      </c>
      <c r="E466" s="27">
        <v>41422</v>
      </c>
      <c r="F466" t="s">
        <v>294</v>
      </c>
      <c r="G466" s="27">
        <v>27099</v>
      </c>
      <c r="H466">
        <v>42</v>
      </c>
      <c r="I466" t="s">
        <v>244</v>
      </c>
      <c r="J466" t="s">
        <v>245</v>
      </c>
      <c r="K466">
        <v>0</v>
      </c>
      <c r="L466">
        <v>2</v>
      </c>
      <c r="M466">
        <v>0</v>
      </c>
      <c r="N466">
        <v>0</v>
      </c>
      <c r="O466">
        <v>0</v>
      </c>
      <c r="P466">
        <v>-3</v>
      </c>
      <c r="Q466" s="28">
        <v>41419.185416666667</v>
      </c>
      <c r="R466" s="28">
        <v>41420.298611111109</v>
      </c>
      <c r="S466" t="s">
        <v>2230</v>
      </c>
      <c r="T466" s="27">
        <v>41419</v>
      </c>
      <c r="V466">
        <v>3</v>
      </c>
      <c r="W466" t="s">
        <v>32</v>
      </c>
      <c r="X466" t="s">
        <v>261</v>
      </c>
      <c r="Y466">
        <v>0</v>
      </c>
      <c r="AB466" t="s">
        <v>237</v>
      </c>
      <c r="AH466">
        <v>0</v>
      </c>
      <c r="AN466" t="s">
        <v>238</v>
      </c>
      <c r="AO466">
        <v>1</v>
      </c>
      <c r="AP466" t="s">
        <v>239</v>
      </c>
      <c r="AQ466" s="27">
        <v>41422</v>
      </c>
      <c r="AR466" t="s">
        <v>240</v>
      </c>
      <c r="AS466">
        <v>2</v>
      </c>
      <c r="AT466" t="s">
        <v>239</v>
      </c>
      <c r="AU466" s="27">
        <v>41422</v>
      </c>
    </row>
    <row r="467" spans="1:47" x14ac:dyDescent="0.2">
      <c r="A467">
        <v>466</v>
      </c>
      <c r="B467" t="s">
        <v>2231</v>
      </c>
      <c r="C467" t="s">
        <v>2232</v>
      </c>
      <c r="D467" t="s">
        <v>565</v>
      </c>
      <c r="E467" s="27">
        <v>41534</v>
      </c>
      <c r="F467" t="s">
        <v>233</v>
      </c>
      <c r="G467" s="27">
        <v>24930</v>
      </c>
      <c r="H467">
        <v>48</v>
      </c>
      <c r="I467" t="s">
        <v>234</v>
      </c>
      <c r="J467" t="s">
        <v>250</v>
      </c>
      <c r="K467">
        <v>0</v>
      </c>
      <c r="L467">
        <v>5</v>
      </c>
      <c r="M467">
        <v>0</v>
      </c>
      <c r="N467">
        <v>0</v>
      </c>
      <c r="O467">
        <v>5</v>
      </c>
      <c r="P467">
        <v>-1</v>
      </c>
      <c r="Q467" s="28">
        <v>41533.435416666667</v>
      </c>
      <c r="R467" s="28">
        <v>41673.048611111109</v>
      </c>
      <c r="S467" t="s">
        <v>2233</v>
      </c>
      <c r="U467" s="27">
        <v>41533</v>
      </c>
      <c r="V467">
        <v>1</v>
      </c>
      <c r="W467" t="s">
        <v>32</v>
      </c>
      <c r="X467" t="s">
        <v>274</v>
      </c>
      <c r="Y467">
        <v>0</v>
      </c>
      <c r="AB467" t="s">
        <v>237</v>
      </c>
      <c r="AH467">
        <v>0</v>
      </c>
      <c r="AN467" t="s">
        <v>238</v>
      </c>
      <c r="AO467">
        <v>3</v>
      </c>
      <c r="AP467" t="s">
        <v>239</v>
      </c>
      <c r="AQ467" s="27">
        <v>41534</v>
      </c>
      <c r="AR467" t="s">
        <v>240</v>
      </c>
      <c r="AS467">
        <v>5</v>
      </c>
      <c r="AT467" t="s">
        <v>246</v>
      </c>
      <c r="AU467" s="27">
        <v>41534</v>
      </c>
    </row>
    <row r="468" spans="1:47" x14ac:dyDescent="0.2">
      <c r="A468">
        <v>467</v>
      </c>
      <c r="B468" t="s">
        <v>2234</v>
      </c>
      <c r="C468" t="s">
        <v>2235</v>
      </c>
      <c r="D468" t="s">
        <v>2236</v>
      </c>
      <c r="E468" s="27">
        <v>41349</v>
      </c>
      <c r="F468" t="s">
        <v>233</v>
      </c>
      <c r="G468" s="27">
        <v>33440</v>
      </c>
      <c r="H468">
        <v>24</v>
      </c>
      <c r="I468" t="s">
        <v>259</v>
      </c>
      <c r="J468" t="s">
        <v>22</v>
      </c>
      <c r="K468">
        <v>0</v>
      </c>
      <c r="L468">
        <v>10</v>
      </c>
      <c r="M468">
        <v>1</v>
      </c>
      <c r="N468">
        <v>0</v>
      </c>
      <c r="O468">
        <v>9</v>
      </c>
      <c r="P468">
        <v>-1</v>
      </c>
      <c r="Q468" s="28">
        <v>41348.502083333333</v>
      </c>
      <c r="R468" s="28">
        <v>41353.123611111114</v>
      </c>
      <c r="S468" t="s">
        <v>2237</v>
      </c>
      <c r="T468" s="27">
        <v>41348</v>
      </c>
      <c r="V468">
        <v>1</v>
      </c>
      <c r="W468" t="s">
        <v>32</v>
      </c>
      <c r="X468" t="s">
        <v>1207</v>
      </c>
      <c r="Y468">
        <v>1</v>
      </c>
      <c r="AA468" t="s">
        <v>2238</v>
      </c>
      <c r="AB468" t="s">
        <v>36</v>
      </c>
      <c r="AC468">
        <v>1</v>
      </c>
      <c r="AD468" s="27">
        <v>41429</v>
      </c>
      <c r="AE468" t="s">
        <v>474</v>
      </c>
      <c r="AF468" s="27">
        <v>41430</v>
      </c>
      <c r="AG468" s="27">
        <v>41474</v>
      </c>
      <c r="AH468">
        <v>1</v>
      </c>
      <c r="AJ468" t="s">
        <v>2238</v>
      </c>
      <c r="AK468" t="s">
        <v>2239</v>
      </c>
      <c r="AL468" s="27">
        <v>41429</v>
      </c>
      <c r="AM468" t="s">
        <v>1265</v>
      </c>
      <c r="AN468" t="s">
        <v>238</v>
      </c>
      <c r="AO468">
        <v>10</v>
      </c>
      <c r="AP468" t="s">
        <v>269</v>
      </c>
      <c r="AQ468" s="27">
        <v>41349</v>
      </c>
      <c r="AR468" t="s">
        <v>240</v>
      </c>
      <c r="AS468">
        <v>10</v>
      </c>
      <c r="AT468" t="s">
        <v>269</v>
      </c>
      <c r="AU468" s="27">
        <v>41349</v>
      </c>
    </row>
    <row r="469" spans="1:47" x14ac:dyDescent="0.2">
      <c r="A469">
        <v>468</v>
      </c>
      <c r="B469" t="s">
        <v>2240</v>
      </c>
      <c r="C469" t="s">
        <v>2241</v>
      </c>
      <c r="D469" t="s">
        <v>266</v>
      </c>
      <c r="E469" s="27">
        <v>41653</v>
      </c>
      <c r="F469" t="s">
        <v>233</v>
      </c>
      <c r="G469" s="27">
        <v>32256</v>
      </c>
      <c r="H469">
        <v>27</v>
      </c>
      <c r="I469" t="s">
        <v>244</v>
      </c>
      <c r="J469" t="s">
        <v>250</v>
      </c>
      <c r="K469">
        <v>0</v>
      </c>
      <c r="L469">
        <v>2</v>
      </c>
      <c r="M469">
        <v>0</v>
      </c>
      <c r="N469">
        <v>0</v>
      </c>
      <c r="O469">
        <v>0</v>
      </c>
      <c r="P469">
        <v>0</v>
      </c>
      <c r="Q469" s="28">
        <v>41653.150694444441</v>
      </c>
      <c r="R469" s="28">
        <v>41670.377083333333</v>
      </c>
      <c r="S469" t="s">
        <v>2242</v>
      </c>
      <c r="T469" s="27">
        <v>41653</v>
      </c>
      <c r="V469">
        <v>0</v>
      </c>
      <c r="W469" t="s">
        <v>32</v>
      </c>
      <c r="X469" t="s">
        <v>313</v>
      </c>
      <c r="Y469">
        <v>0</v>
      </c>
      <c r="AB469" t="s">
        <v>237</v>
      </c>
      <c r="AH469">
        <v>0</v>
      </c>
      <c r="AN469" t="s">
        <v>238</v>
      </c>
      <c r="AO469">
        <v>3</v>
      </c>
      <c r="AP469" t="s">
        <v>239</v>
      </c>
      <c r="AQ469" s="27">
        <v>41653</v>
      </c>
      <c r="AR469" t="s">
        <v>240</v>
      </c>
      <c r="AS469">
        <v>2</v>
      </c>
      <c r="AT469" t="s">
        <v>239</v>
      </c>
      <c r="AU469" s="27">
        <v>41653</v>
      </c>
    </row>
    <row r="470" spans="1:47" x14ac:dyDescent="0.2">
      <c r="A470">
        <v>469</v>
      </c>
      <c r="B470" t="s">
        <v>2243</v>
      </c>
      <c r="C470" t="s">
        <v>2244</v>
      </c>
      <c r="D470" t="s">
        <v>2245</v>
      </c>
      <c r="E470" s="27">
        <v>41870</v>
      </c>
      <c r="F470" t="s">
        <v>233</v>
      </c>
      <c r="G470" s="27">
        <v>34835</v>
      </c>
      <c r="H470">
        <v>20</v>
      </c>
      <c r="I470" t="s">
        <v>259</v>
      </c>
      <c r="J470" t="s">
        <v>250</v>
      </c>
      <c r="K470">
        <v>0</v>
      </c>
      <c r="L470">
        <v>10</v>
      </c>
      <c r="M470">
        <v>0</v>
      </c>
      <c r="N470">
        <v>0</v>
      </c>
      <c r="O470">
        <v>0</v>
      </c>
      <c r="P470">
        <v>-1</v>
      </c>
      <c r="Q470" s="28">
        <v>41869.232638888891</v>
      </c>
      <c r="R470" s="28">
        <v>41870.070833333331</v>
      </c>
      <c r="S470" t="s">
        <v>2246</v>
      </c>
      <c r="T470" s="27">
        <v>41869</v>
      </c>
      <c r="V470">
        <v>1</v>
      </c>
      <c r="W470" t="s">
        <v>32</v>
      </c>
      <c r="X470" t="s">
        <v>343</v>
      </c>
      <c r="Y470">
        <v>1</v>
      </c>
      <c r="AA470" t="s">
        <v>2247</v>
      </c>
      <c r="AB470" t="s">
        <v>36</v>
      </c>
      <c r="AC470">
        <v>0</v>
      </c>
      <c r="AD470" s="27">
        <v>41900</v>
      </c>
      <c r="AE470" t="s">
        <v>392</v>
      </c>
      <c r="AF470" s="27">
        <v>41900</v>
      </c>
      <c r="AG470" s="27">
        <v>41904</v>
      </c>
      <c r="AH470">
        <v>0</v>
      </c>
      <c r="AN470" t="s">
        <v>238</v>
      </c>
      <c r="AO470">
        <v>9</v>
      </c>
      <c r="AP470" t="s">
        <v>269</v>
      </c>
      <c r="AQ470" s="27">
        <v>41870</v>
      </c>
      <c r="AR470" t="s">
        <v>240</v>
      </c>
      <c r="AS470">
        <v>10</v>
      </c>
      <c r="AT470" t="s">
        <v>269</v>
      </c>
      <c r="AU470" s="27">
        <v>41870</v>
      </c>
    </row>
    <row r="471" spans="1:47" x14ac:dyDescent="0.2">
      <c r="A471">
        <v>470</v>
      </c>
      <c r="B471" t="s">
        <v>2248</v>
      </c>
      <c r="C471" t="s">
        <v>2249</v>
      </c>
      <c r="D471" t="s">
        <v>2250</v>
      </c>
      <c r="E471" s="27">
        <v>41718</v>
      </c>
      <c r="F471" t="s">
        <v>233</v>
      </c>
      <c r="G471" s="27">
        <v>28213</v>
      </c>
      <c r="H471">
        <v>39</v>
      </c>
      <c r="I471" t="s">
        <v>244</v>
      </c>
      <c r="J471" t="s">
        <v>250</v>
      </c>
      <c r="K471">
        <v>0</v>
      </c>
      <c r="L471">
        <v>9</v>
      </c>
      <c r="M471">
        <v>0</v>
      </c>
      <c r="N471">
        <v>0</v>
      </c>
      <c r="O471">
        <v>0</v>
      </c>
      <c r="W471" t="s">
        <v>237</v>
      </c>
      <c r="Y471">
        <v>-1</v>
      </c>
      <c r="AB471" t="s">
        <v>237</v>
      </c>
      <c r="AH471">
        <v>0</v>
      </c>
      <c r="AN471" t="s">
        <v>238</v>
      </c>
      <c r="AO471">
        <v>2</v>
      </c>
      <c r="AP471" t="s">
        <v>239</v>
      </c>
      <c r="AQ471" s="27">
        <v>41718</v>
      </c>
      <c r="AR471" t="s">
        <v>240</v>
      </c>
      <c r="AS471">
        <v>9</v>
      </c>
      <c r="AT471" t="s">
        <v>269</v>
      </c>
      <c r="AU471" s="27">
        <v>41718</v>
      </c>
    </row>
    <row r="472" spans="1:47" x14ac:dyDescent="0.2">
      <c r="A472">
        <v>471</v>
      </c>
      <c r="B472" t="s">
        <v>2251</v>
      </c>
      <c r="C472" t="s">
        <v>1955</v>
      </c>
      <c r="D472" t="s">
        <v>2252</v>
      </c>
      <c r="E472" s="27">
        <v>41837</v>
      </c>
      <c r="F472" t="s">
        <v>233</v>
      </c>
      <c r="G472" s="27">
        <v>33480</v>
      </c>
      <c r="H472">
        <v>24</v>
      </c>
      <c r="I472" t="s">
        <v>259</v>
      </c>
      <c r="J472" t="s">
        <v>250</v>
      </c>
      <c r="K472">
        <v>0</v>
      </c>
      <c r="L472">
        <v>8</v>
      </c>
      <c r="M472">
        <v>0</v>
      </c>
      <c r="N472">
        <v>0</v>
      </c>
      <c r="O472">
        <v>1</v>
      </c>
      <c r="P472">
        <v>-1</v>
      </c>
      <c r="Q472" s="28">
        <v>41836.388888888891</v>
      </c>
      <c r="R472" s="28">
        <v>41839.376388888886</v>
      </c>
      <c r="S472" t="s">
        <v>2253</v>
      </c>
      <c r="T472" s="27">
        <v>41836</v>
      </c>
      <c r="V472">
        <v>1</v>
      </c>
      <c r="W472" t="s">
        <v>32</v>
      </c>
      <c r="X472" t="s">
        <v>2254</v>
      </c>
      <c r="Y472">
        <v>0</v>
      </c>
      <c r="AB472" t="s">
        <v>237</v>
      </c>
      <c r="AH472">
        <v>0</v>
      </c>
      <c r="AN472" t="s">
        <v>238</v>
      </c>
      <c r="AO472">
        <v>8</v>
      </c>
      <c r="AP472" t="s">
        <v>269</v>
      </c>
      <c r="AQ472" s="27">
        <v>41837</v>
      </c>
      <c r="AR472" t="s">
        <v>240</v>
      </c>
      <c r="AS472">
        <v>8</v>
      </c>
      <c r="AT472" t="s">
        <v>269</v>
      </c>
      <c r="AU472" s="27">
        <v>41837</v>
      </c>
    </row>
    <row r="473" spans="1:47" x14ac:dyDescent="0.2">
      <c r="A473">
        <v>472</v>
      </c>
      <c r="B473" t="s">
        <v>2255</v>
      </c>
      <c r="C473" t="s">
        <v>2256</v>
      </c>
      <c r="D473" t="s">
        <v>2257</v>
      </c>
      <c r="E473" s="27">
        <v>41920</v>
      </c>
      <c r="F473" t="s">
        <v>233</v>
      </c>
      <c r="G473" s="27">
        <v>30823</v>
      </c>
      <c r="H473">
        <v>31</v>
      </c>
      <c r="I473" t="s">
        <v>244</v>
      </c>
      <c r="J473" t="s">
        <v>245</v>
      </c>
      <c r="K473">
        <v>2</v>
      </c>
      <c r="L473">
        <v>10</v>
      </c>
      <c r="M473">
        <v>0</v>
      </c>
      <c r="N473">
        <v>0</v>
      </c>
      <c r="O473">
        <v>6</v>
      </c>
      <c r="P473">
        <v>-1</v>
      </c>
      <c r="Q473" s="28">
        <v>41919.0625</v>
      </c>
      <c r="R473" s="28">
        <v>42082.288194444445</v>
      </c>
      <c r="S473" t="s">
        <v>2258</v>
      </c>
      <c r="T473" s="27">
        <v>41919</v>
      </c>
      <c r="V473">
        <v>1</v>
      </c>
      <c r="W473" t="s">
        <v>32</v>
      </c>
      <c r="X473" t="s">
        <v>494</v>
      </c>
      <c r="Y473">
        <v>0</v>
      </c>
      <c r="AB473" t="s">
        <v>237</v>
      </c>
      <c r="AH473">
        <v>0</v>
      </c>
      <c r="AN473" t="s">
        <v>238</v>
      </c>
      <c r="AO473">
        <v>9</v>
      </c>
      <c r="AP473" t="s">
        <v>269</v>
      </c>
      <c r="AQ473" s="27">
        <v>41920</v>
      </c>
      <c r="AR473" t="s">
        <v>240</v>
      </c>
      <c r="AS473">
        <v>10</v>
      </c>
      <c r="AT473" t="s">
        <v>269</v>
      </c>
      <c r="AU473" s="27">
        <v>41920</v>
      </c>
    </row>
    <row r="474" spans="1:47" x14ac:dyDescent="0.2">
      <c r="A474">
        <v>473</v>
      </c>
      <c r="B474" t="s">
        <v>2259</v>
      </c>
      <c r="C474" t="s">
        <v>2260</v>
      </c>
      <c r="D474" t="s">
        <v>2261</v>
      </c>
      <c r="E474" s="27">
        <v>41326</v>
      </c>
      <c r="F474" t="s">
        <v>233</v>
      </c>
      <c r="G474" s="27">
        <v>34094</v>
      </c>
      <c r="H474">
        <v>22</v>
      </c>
      <c r="I474" t="s">
        <v>259</v>
      </c>
      <c r="J474" t="s">
        <v>250</v>
      </c>
      <c r="K474">
        <v>0</v>
      </c>
      <c r="L474">
        <v>5</v>
      </c>
      <c r="M474">
        <v>1</v>
      </c>
      <c r="N474">
        <v>0</v>
      </c>
      <c r="O474">
        <v>2</v>
      </c>
      <c r="P474">
        <v>-1</v>
      </c>
      <c r="Q474" s="28">
        <v>41325.445138888892</v>
      </c>
      <c r="R474" s="28">
        <v>41326.397916666669</v>
      </c>
      <c r="S474" t="s">
        <v>2262</v>
      </c>
      <c r="U474" s="27">
        <v>41325</v>
      </c>
      <c r="V474">
        <v>1</v>
      </c>
      <c r="W474" t="s">
        <v>32</v>
      </c>
      <c r="X474" t="s">
        <v>274</v>
      </c>
      <c r="Y474">
        <v>0</v>
      </c>
      <c r="AB474" t="s">
        <v>237</v>
      </c>
      <c r="AH474">
        <v>0</v>
      </c>
      <c r="AN474" t="s">
        <v>238</v>
      </c>
      <c r="AO474">
        <v>7</v>
      </c>
      <c r="AP474" t="s">
        <v>246</v>
      </c>
      <c r="AQ474" s="27">
        <v>41326</v>
      </c>
      <c r="AR474" t="s">
        <v>240</v>
      </c>
      <c r="AS474">
        <v>5</v>
      </c>
      <c r="AT474" t="s">
        <v>246</v>
      </c>
      <c r="AU474" s="27">
        <v>41326</v>
      </c>
    </row>
    <row r="475" spans="1:47" x14ac:dyDescent="0.2">
      <c r="A475">
        <v>474</v>
      </c>
      <c r="B475" t="s">
        <v>2263</v>
      </c>
      <c r="C475" t="s">
        <v>2264</v>
      </c>
      <c r="D475" t="s">
        <v>2265</v>
      </c>
      <c r="E475" s="27">
        <v>41720</v>
      </c>
      <c r="F475" t="s">
        <v>294</v>
      </c>
      <c r="G475" s="27">
        <v>23602</v>
      </c>
      <c r="H475">
        <v>51</v>
      </c>
      <c r="I475" t="s">
        <v>234</v>
      </c>
      <c r="J475" t="s">
        <v>245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 s="28">
        <v>41720.103472222225</v>
      </c>
      <c r="R475" s="28">
        <v>41721.379861111112</v>
      </c>
      <c r="S475" t="s">
        <v>2266</v>
      </c>
      <c r="T475" s="27">
        <v>41719</v>
      </c>
      <c r="V475">
        <v>1</v>
      </c>
      <c r="W475" t="s">
        <v>36</v>
      </c>
      <c r="X475" t="s">
        <v>383</v>
      </c>
      <c r="Y475">
        <v>0</v>
      </c>
      <c r="AB475" t="s">
        <v>237</v>
      </c>
      <c r="AH475">
        <v>0</v>
      </c>
      <c r="AN475" t="s">
        <v>238</v>
      </c>
      <c r="AO475">
        <v>1</v>
      </c>
      <c r="AP475" t="s">
        <v>239</v>
      </c>
      <c r="AQ475" s="27">
        <v>41720</v>
      </c>
      <c r="AR475" t="s">
        <v>240</v>
      </c>
      <c r="AS475">
        <v>1</v>
      </c>
      <c r="AT475" t="s">
        <v>239</v>
      </c>
      <c r="AU475" s="27">
        <v>41720</v>
      </c>
    </row>
    <row r="476" spans="1:47" x14ac:dyDescent="0.2">
      <c r="A476">
        <v>475</v>
      </c>
      <c r="B476" t="s">
        <v>2267</v>
      </c>
      <c r="C476" t="s">
        <v>928</v>
      </c>
      <c r="D476" t="s">
        <v>2268</v>
      </c>
      <c r="E476" s="27">
        <v>41619</v>
      </c>
      <c r="F476" t="s">
        <v>233</v>
      </c>
      <c r="G476" s="27">
        <v>21864</v>
      </c>
      <c r="H476">
        <v>56</v>
      </c>
      <c r="I476" t="s">
        <v>234</v>
      </c>
      <c r="J476" t="s">
        <v>245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 s="28">
        <v>41619.126388888886</v>
      </c>
      <c r="R476" s="28">
        <v>41620.362500000003</v>
      </c>
      <c r="S476" t="s">
        <v>2269</v>
      </c>
      <c r="T476" s="27">
        <v>41618</v>
      </c>
      <c r="V476">
        <v>1</v>
      </c>
      <c r="W476" t="s">
        <v>36</v>
      </c>
      <c r="X476" t="s">
        <v>2270</v>
      </c>
      <c r="Y476">
        <v>0</v>
      </c>
      <c r="AB476" t="s">
        <v>237</v>
      </c>
      <c r="AH476">
        <v>0</v>
      </c>
      <c r="AN476" t="s">
        <v>238</v>
      </c>
      <c r="AO476">
        <v>1</v>
      </c>
      <c r="AP476" t="s">
        <v>239</v>
      </c>
      <c r="AQ476" s="27">
        <v>41619</v>
      </c>
      <c r="AR476" t="s">
        <v>240</v>
      </c>
      <c r="AS476">
        <v>1</v>
      </c>
      <c r="AT476" t="s">
        <v>239</v>
      </c>
      <c r="AU476" s="27">
        <v>41619</v>
      </c>
    </row>
    <row r="477" spans="1:47" x14ac:dyDescent="0.2">
      <c r="A477">
        <v>476</v>
      </c>
      <c r="B477" t="s">
        <v>2271</v>
      </c>
      <c r="C477" t="s">
        <v>2272</v>
      </c>
      <c r="D477" t="s">
        <v>2273</v>
      </c>
      <c r="E477" s="27">
        <v>41906</v>
      </c>
      <c r="F477" t="s">
        <v>233</v>
      </c>
      <c r="G477" s="27">
        <v>34843</v>
      </c>
      <c r="H477">
        <v>20</v>
      </c>
      <c r="I477" t="s">
        <v>259</v>
      </c>
      <c r="J477" t="s">
        <v>245</v>
      </c>
      <c r="K477">
        <v>0</v>
      </c>
      <c r="L477">
        <v>6</v>
      </c>
      <c r="M477">
        <v>0</v>
      </c>
      <c r="N477">
        <v>0</v>
      </c>
      <c r="O477">
        <v>0</v>
      </c>
      <c r="P477">
        <v>-1</v>
      </c>
      <c r="Q477" s="28">
        <v>41905.411805555559</v>
      </c>
      <c r="R477" s="28">
        <v>41906.064583333333</v>
      </c>
      <c r="S477" t="s">
        <v>2274</v>
      </c>
      <c r="T477" s="27">
        <v>41905</v>
      </c>
      <c r="V477">
        <v>1</v>
      </c>
      <c r="W477" t="s">
        <v>36</v>
      </c>
      <c r="X477" t="s">
        <v>279</v>
      </c>
      <c r="Y477">
        <v>0</v>
      </c>
      <c r="AB477" t="s">
        <v>237</v>
      </c>
      <c r="AH477">
        <v>0</v>
      </c>
      <c r="AN477" t="s">
        <v>238</v>
      </c>
      <c r="AO477">
        <v>5</v>
      </c>
      <c r="AP477" t="s">
        <v>246</v>
      </c>
      <c r="AQ477" s="27">
        <v>41906</v>
      </c>
      <c r="AR477" t="s">
        <v>240</v>
      </c>
      <c r="AS477">
        <v>6</v>
      </c>
      <c r="AT477" t="s">
        <v>246</v>
      </c>
      <c r="AU477" s="27">
        <v>41906</v>
      </c>
    </row>
    <row r="478" spans="1:47" x14ac:dyDescent="0.2">
      <c r="A478">
        <v>477</v>
      </c>
      <c r="B478" t="s">
        <v>2275</v>
      </c>
      <c r="C478" t="s">
        <v>2276</v>
      </c>
      <c r="D478" t="s">
        <v>2277</v>
      </c>
      <c r="E478" s="27">
        <v>41744</v>
      </c>
      <c r="F478" t="s">
        <v>233</v>
      </c>
      <c r="G478" s="27">
        <v>22728</v>
      </c>
      <c r="H478">
        <v>54</v>
      </c>
      <c r="I478" t="s">
        <v>234</v>
      </c>
      <c r="J478" t="s">
        <v>250</v>
      </c>
      <c r="K478">
        <v>0</v>
      </c>
      <c r="L478">
        <v>3</v>
      </c>
      <c r="M478">
        <v>0</v>
      </c>
      <c r="N478">
        <v>0</v>
      </c>
      <c r="O478">
        <v>1</v>
      </c>
      <c r="P478">
        <v>114</v>
      </c>
      <c r="Q478" s="28">
        <v>41858.144444444442</v>
      </c>
      <c r="R478" s="28">
        <v>41863.26458333333</v>
      </c>
      <c r="S478" t="s">
        <v>2278</v>
      </c>
      <c r="T478" s="27">
        <v>41488</v>
      </c>
      <c r="V478">
        <v>256</v>
      </c>
      <c r="W478" t="s">
        <v>32</v>
      </c>
      <c r="X478" t="s">
        <v>261</v>
      </c>
      <c r="Y478">
        <v>0</v>
      </c>
      <c r="AB478" t="s">
        <v>237</v>
      </c>
      <c r="AH478">
        <v>0</v>
      </c>
      <c r="AN478" t="s">
        <v>238</v>
      </c>
      <c r="AO478">
        <v>2</v>
      </c>
      <c r="AP478" t="s">
        <v>239</v>
      </c>
      <c r="AQ478" s="27">
        <v>41744</v>
      </c>
      <c r="AR478" t="s">
        <v>240</v>
      </c>
      <c r="AS478">
        <v>3</v>
      </c>
      <c r="AT478" t="s">
        <v>239</v>
      </c>
      <c r="AU478" s="27">
        <v>41744</v>
      </c>
    </row>
    <row r="479" spans="1:47" x14ac:dyDescent="0.2">
      <c r="A479">
        <v>478</v>
      </c>
      <c r="B479" t="s">
        <v>2279</v>
      </c>
      <c r="C479" t="s">
        <v>2021</v>
      </c>
      <c r="D479" t="s">
        <v>1300</v>
      </c>
      <c r="E479" s="27">
        <v>41389</v>
      </c>
      <c r="F479" t="s">
        <v>233</v>
      </c>
      <c r="G479" s="27">
        <v>31659</v>
      </c>
      <c r="H479">
        <v>29</v>
      </c>
      <c r="I479" t="s">
        <v>244</v>
      </c>
      <c r="J479" t="s">
        <v>250</v>
      </c>
      <c r="K479">
        <v>0</v>
      </c>
      <c r="L479">
        <v>9</v>
      </c>
      <c r="M479">
        <v>0</v>
      </c>
      <c r="N479">
        <v>0</v>
      </c>
      <c r="O479">
        <v>7</v>
      </c>
      <c r="P479">
        <v>-1</v>
      </c>
      <c r="Q479" s="28">
        <v>41388.209722222222</v>
      </c>
      <c r="R479" s="28">
        <v>41389.385416666664</v>
      </c>
      <c r="S479" t="s">
        <v>2280</v>
      </c>
      <c r="U479" s="27">
        <v>41388</v>
      </c>
      <c r="V479">
        <v>1</v>
      </c>
      <c r="W479" t="s">
        <v>32</v>
      </c>
      <c r="X479" t="s">
        <v>274</v>
      </c>
      <c r="Y479">
        <v>0</v>
      </c>
      <c r="AB479" t="s">
        <v>237</v>
      </c>
      <c r="AH479">
        <v>0</v>
      </c>
      <c r="AN479" t="s">
        <v>238</v>
      </c>
      <c r="AO479">
        <v>6</v>
      </c>
      <c r="AP479" t="s">
        <v>246</v>
      </c>
      <c r="AQ479" s="27">
        <v>41389</v>
      </c>
      <c r="AR479" t="s">
        <v>240</v>
      </c>
      <c r="AS479">
        <v>9</v>
      </c>
      <c r="AT479" t="s">
        <v>269</v>
      </c>
      <c r="AU479" s="27">
        <v>41389</v>
      </c>
    </row>
    <row r="480" spans="1:47" x14ac:dyDescent="0.2">
      <c r="A480">
        <v>479</v>
      </c>
      <c r="B480" t="s">
        <v>2281</v>
      </c>
      <c r="C480" t="s">
        <v>2282</v>
      </c>
      <c r="D480" t="s">
        <v>2283</v>
      </c>
      <c r="E480" s="27">
        <v>41735</v>
      </c>
      <c r="F480" t="s">
        <v>233</v>
      </c>
      <c r="G480" s="27">
        <v>26894</v>
      </c>
      <c r="H480">
        <v>42</v>
      </c>
      <c r="I480" t="s">
        <v>244</v>
      </c>
      <c r="J480" t="s">
        <v>245</v>
      </c>
      <c r="K480">
        <v>0</v>
      </c>
      <c r="L480">
        <v>4</v>
      </c>
      <c r="M480">
        <v>0</v>
      </c>
      <c r="N480">
        <v>0</v>
      </c>
      <c r="O480">
        <v>0</v>
      </c>
      <c r="P480">
        <v>-1</v>
      </c>
      <c r="Q480" s="28">
        <v>41734.268750000003</v>
      </c>
      <c r="R480" s="28">
        <v>41735.327777777777</v>
      </c>
      <c r="S480" t="s">
        <v>2284</v>
      </c>
      <c r="T480" s="27">
        <v>41734</v>
      </c>
      <c r="V480">
        <v>1</v>
      </c>
      <c r="W480" t="s">
        <v>32</v>
      </c>
      <c r="X480" t="s">
        <v>2285</v>
      </c>
      <c r="Y480">
        <v>0</v>
      </c>
      <c r="AB480" t="s">
        <v>237</v>
      </c>
      <c r="AH480">
        <v>0</v>
      </c>
      <c r="AN480" t="s">
        <v>238</v>
      </c>
      <c r="AO480">
        <v>1</v>
      </c>
      <c r="AP480" t="s">
        <v>239</v>
      </c>
      <c r="AQ480" s="27">
        <v>41735</v>
      </c>
      <c r="AR480" t="s">
        <v>240</v>
      </c>
      <c r="AS480">
        <v>4</v>
      </c>
      <c r="AT480" t="s">
        <v>239</v>
      </c>
      <c r="AU480" s="27">
        <v>41735</v>
      </c>
    </row>
    <row r="481" spans="1:47" x14ac:dyDescent="0.2">
      <c r="A481">
        <v>480</v>
      </c>
      <c r="B481" t="s">
        <v>2286</v>
      </c>
      <c r="C481" t="s">
        <v>2287</v>
      </c>
      <c r="D481" t="s">
        <v>2288</v>
      </c>
      <c r="E481" s="27">
        <v>41650</v>
      </c>
      <c r="F481" t="s">
        <v>233</v>
      </c>
      <c r="G481" s="27">
        <v>34999</v>
      </c>
      <c r="H481">
        <v>20</v>
      </c>
      <c r="I481" t="s">
        <v>259</v>
      </c>
      <c r="J481" t="s">
        <v>250</v>
      </c>
      <c r="K481">
        <v>0</v>
      </c>
      <c r="L481">
        <v>9</v>
      </c>
      <c r="M481">
        <v>0</v>
      </c>
      <c r="N481">
        <v>0</v>
      </c>
      <c r="O481">
        <v>0</v>
      </c>
      <c r="P481">
        <v>-1</v>
      </c>
      <c r="Q481" s="28">
        <v>41649.320138888892</v>
      </c>
      <c r="R481" s="28">
        <v>41859.222916666666</v>
      </c>
      <c r="S481" t="s">
        <v>2289</v>
      </c>
      <c r="T481" s="27">
        <v>41649</v>
      </c>
      <c r="V481">
        <v>1</v>
      </c>
      <c r="W481" t="s">
        <v>32</v>
      </c>
      <c r="X481" t="s">
        <v>359</v>
      </c>
      <c r="Y481">
        <v>1</v>
      </c>
      <c r="AA481" t="s">
        <v>2290</v>
      </c>
      <c r="AB481" t="s">
        <v>36</v>
      </c>
      <c r="AC481">
        <v>0</v>
      </c>
      <c r="AD481" s="27">
        <v>41908</v>
      </c>
      <c r="AE481" t="s">
        <v>2291</v>
      </c>
      <c r="AF481" s="27">
        <v>41908</v>
      </c>
      <c r="AG481" s="27">
        <v>41923</v>
      </c>
      <c r="AH481">
        <v>0</v>
      </c>
      <c r="AN481" t="s">
        <v>238</v>
      </c>
      <c r="AO481">
        <v>8</v>
      </c>
      <c r="AP481" t="s">
        <v>269</v>
      </c>
      <c r="AQ481" s="27">
        <v>41650</v>
      </c>
      <c r="AR481" t="s">
        <v>240</v>
      </c>
      <c r="AS481">
        <v>9</v>
      </c>
      <c r="AT481" t="s">
        <v>269</v>
      </c>
      <c r="AU481" s="27">
        <v>41650</v>
      </c>
    </row>
    <row r="482" spans="1:47" x14ac:dyDescent="0.2">
      <c r="A482">
        <v>481</v>
      </c>
      <c r="B482" t="s">
        <v>2292</v>
      </c>
      <c r="C482" t="s">
        <v>803</v>
      </c>
      <c r="D482" t="s">
        <v>2293</v>
      </c>
      <c r="E482" s="27">
        <v>41550</v>
      </c>
      <c r="F482" t="s">
        <v>233</v>
      </c>
      <c r="G482" s="27">
        <v>23061</v>
      </c>
      <c r="H482">
        <v>53</v>
      </c>
      <c r="I482" t="s">
        <v>234</v>
      </c>
      <c r="J482" t="s">
        <v>245</v>
      </c>
      <c r="K482">
        <v>0</v>
      </c>
      <c r="L482">
        <v>1</v>
      </c>
      <c r="M482">
        <v>0</v>
      </c>
      <c r="N482">
        <v>0</v>
      </c>
      <c r="O482">
        <v>6</v>
      </c>
      <c r="P482">
        <v>-176</v>
      </c>
      <c r="Q482" s="28">
        <v>41374.148611111108</v>
      </c>
      <c r="R482" s="28">
        <v>41548.224305555559</v>
      </c>
      <c r="S482" t="s">
        <v>2294</v>
      </c>
      <c r="U482" s="27">
        <v>41374</v>
      </c>
      <c r="V482">
        <v>176</v>
      </c>
      <c r="W482" t="s">
        <v>32</v>
      </c>
      <c r="X482" t="s">
        <v>274</v>
      </c>
      <c r="Y482">
        <v>0</v>
      </c>
      <c r="AB482" t="s">
        <v>237</v>
      </c>
      <c r="AH482">
        <v>0</v>
      </c>
      <c r="AN482" t="s">
        <v>238</v>
      </c>
      <c r="AO482">
        <v>1</v>
      </c>
      <c r="AP482" t="s">
        <v>239</v>
      </c>
      <c r="AQ482" s="27">
        <v>41550</v>
      </c>
      <c r="AR482" t="s">
        <v>240</v>
      </c>
      <c r="AS482">
        <v>1</v>
      </c>
      <c r="AT482" t="s">
        <v>239</v>
      </c>
      <c r="AU482" s="27">
        <v>41550</v>
      </c>
    </row>
    <row r="483" spans="1:47" x14ac:dyDescent="0.2">
      <c r="A483">
        <v>482</v>
      </c>
      <c r="B483" t="s">
        <v>2295</v>
      </c>
      <c r="C483" t="s">
        <v>2296</v>
      </c>
      <c r="D483" t="s">
        <v>327</v>
      </c>
      <c r="E483" s="27">
        <v>41893</v>
      </c>
      <c r="F483" t="s">
        <v>233</v>
      </c>
      <c r="G483" s="27">
        <v>24680</v>
      </c>
      <c r="H483">
        <v>48</v>
      </c>
      <c r="I483" t="s">
        <v>234</v>
      </c>
      <c r="J483" t="s">
        <v>250</v>
      </c>
      <c r="K483">
        <v>0</v>
      </c>
      <c r="L483">
        <v>8</v>
      </c>
      <c r="M483">
        <v>0</v>
      </c>
      <c r="N483">
        <v>0</v>
      </c>
      <c r="O483">
        <v>8</v>
      </c>
      <c r="P483">
        <v>-1</v>
      </c>
      <c r="Q483" s="28">
        <v>41892.145138888889</v>
      </c>
      <c r="R483" s="28">
        <v>41925.361111111109</v>
      </c>
      <c r="S483" t="s">
        <v>2297</v>
      </c>
      <c r="U483" s="27">
        <v>40821</v>
      </c>
      <c r="V483">
        <v>1072</v>
      </c>
      <c r="W483" t="s">
        <v>36</v>
      </c>
      <c r="X483" t="s">
        <v>274</v>
      </c>
      <c r="Y483">
        <v>0</v>
      </c>
      <c r="AB483" t="s">
        <v>237</v>
      </c>
      <c r="AH483">
        <v>0</v>
      </c>
      <c r="AN483" t="s">
        <v>238</v>
      </c>
      <c r="AO483">
        <v>1</v>
      </c>
      <c r="AP483" t="s">
        <v>239</v>
      </c>
      <c r="AQ483" s="27">
        <v>41893</v>
      </c>
      <c r="AR483" t="s">
        <v>240</v>
      </c>
      <c r="AS483">
        <v>8</v>
      </c>
      <c r="AT483" t="s">
        <v>269</v>
      </c>
      <c r="AU483" s="27">
        <v>41893</v>
      </c>
    </row>
    <row r="484" spans="1:47" x14ac:dyDescent="0.2">
      <c r="A484">
        <v>483</v>
      </c>
      <c r="B484" t="s">
        <v>2298</v>
      </c>
      <c r="C484" t="s">
        <v>2299</v>
      </c>
      <c r="D484" t="s">
        <v>266</v>
      </c>
      <c r="E484" s="27">
        <v>41989</v>
      </c>
      <c r="F484" t="s">
        <v>233</v>
      </c>
      <c r="G484" s="27">
        <v>33486</v>
      </c>
      <c r="H484">
        <v>24</v>
      </c>
      <c r="I484" t="s">
        <v>259</v>
      </c>
      <c r="J484" t="s">
        <v>22</v>
      </c>
      <c r="K484">
        <v>0</v>
      </c>
      <c r="L484">
        <v>2</v>
      </c>
      <c r="M484">
        <v>0</v>
      </c>
      <c r="N484">
        <v>0</v>
      </c>
      <c r="O484">
        <v>0</v>
      </c>
      <c r="P484">
        <v>-1</v>
      </c>
      <c r="Q484" s="28">
        <v>41988.225694444445</v>
      </c>
      <c r="R484" s="28">
        <v>41989.32708333333</v>
      </c>
      <c r="S484" t="s">
        <v>2300</v>
      </c>
      <c r="T484" s="27">
        <v>41988</v>
      </c>
      <c r="V484">
        <v>1</v>
      </c>
      <c r="W484" t="s">
        <v>32</v>
      </c>
      <c r="X484" t="s">
        <v>254</v>
      </c>
      <c r="Y484">
        <v>0</v>
      </c>
      <c r="AB484" t="s">
        <v>237</v>
      </c>
      <c r="AH484">
        <v>0</v>
      </c>
      <c r="AN484" t="s">
        <v>238</v>
      </c>
      <c r="AO484">
        <v>3</v>
      </c>
      <c r="AP484" t="s">
        <v>239</v>
      </c>
      <c r="AQ484" s="27">
        <v>41989</v>
      </c>
      <c r="AR484" t="s">
        <v>240</v>
      </c>
      <c r="AS484">
        <v>2</v>
      </c>
      <c r="AT484" t="s">
        <v>239</v>
      </c>
      <c r="AU484" s="27">
        <v>41989</v>
      </c>
    </row>
    <row r="485" spans="1:47" x14ac:dyDescent="0.2">
      <c r="A485">
        <v>484</v>
      </c>
      <c r="B485" t="s">
        <v>2301</v>
      </c>
      <c r="C485" t="s">
        <v>2302</v>
      </c>
      <c r="D485" t="s">
        <v>2303</v>
      </c>
      <c r="E485" s="27">
        <v>41327</v>
      </c>
      <c r="F485" t="s">
        <v>233</v>
      </c>
      <c r="G485" s="27">
        <v>32318</v>
      </c>
      <c r="H485">
        <v>27</v>
      </c>
      <c r="I485" t="s">
        <v>244</v>
      </c>
      <c r="J485" t="s">
        <v>245</v>
      </c>
      <c r="K485">
        <v>0</v>
      </c>
      <c r="L485">
        <v>5</v>
      </c>
      <c r="M485">
        <v>0</v>
      </c>
      <c r="N485">
        <v>0</v>
      </c>
      <c r="O485">
        <v>8</v>
      </c>
      <c r="P485">
        <v>-1</v>
      </c>
      <c r="Q485" s="28">
        <v>41326.305555555555</v>
      </c>
      <c r="R485" s="28">
        <v>41394.446527777778</v>
      </c>
      <c r="S485" t="s">
        <v>2304</v>
      </c>
      <c r="U485" s="27">
        <v>41326</v>
      </c>
      <c r="V485">
        <v>1</v>
      </c>
      <c r="W485" t="s">
        <v>32</v>
      </c>
      <c r="X485" t="s">
        <v>274</v>
      </c>
      <c r="Y485">
        <v>0</v>
      </c>
      <c r="AB485" t="s">
        <v>237</v>
      </c>
      <c r="AH485">
        <v>0</v>
      </c>
      <c r="AN485" t="s">
        <v>238</v>
      </c>
      <c r="AO485">
        <v>3</v>
      </c>
      <c r="AP485" t="s">
        <v>239</v>
      </c>
      <c r="AQ485" s="27">
        <v>41327</v>
      </c>
      <c r="AR485" t="s">
        <v>240</v>
      </c>
      <c r="AS485">
        <v>5</v>
      </c>
      <c r="AT485" t="s">
        <v>246</v>
      </c>
      <c r="AU485" s="27">
        <v>41327</v>
      </c>
    </row>
    <row r="486" spans="1:47" x14ac:dyDescent="0.2">
      <c r="A486">
        <v>485</v>
      </c>
      <c r="B486" t="s">
        <v>2305</v>
      </c>
      <c r="C486" t="s">
        <v>2306</v>
      </c>
      <c r="D486" t="s">
        <v>2307</v>
      </c>
      <c r="E486" s="27">
        <v>41359</v>
      </c>
      <c r="F486" t="s">
        <v>233</v>
      </c>
      <c r="G486" s="27">
        <v>33678</v>
      </c>
      <c r="H486">
        <v>24</v>
      </c>
      <c r="I486" t="s">
        <v>259</v>
      </c>
      <c r="J486" t="s">
        <v>250</v>
      </c>
      <c r="K486">
        <v>0</v>
      </c>
      <c r="L486">
        <v>9</v>
      </c>
      <c r="M486">
        <v>1</v>
      </c>
      <c r="N486">
        <v>0</v>
      </c>
      <c r="O486">
        <v>2</v>
      </c>
      <c r="P486">
        <v>-1</v>
      </c>
      <c r="Q486" s="28">
        <v>41358.086111111108</v>
      </c>
      <c r="R486" s="28">
        <v>41377.208333333336</v>
      </c>
      <c r="S486" t="s">
        <v>2308</v>
      </c>
      <c r="T486" s="27">
        <v>41358</v>
      </c>
      <c r="V486">
        <v>1</v>
      </c>
      <c r="W486" t="s">
        <v>32</v>
      </c>
      <c r="X486" t="s">
        <v>749</v>
      </c>
      <c r="Y486">
        <v>1</v>
      </c>
      <c r="AA486" t="s">
        <v>2309</v>
      </c>
      <c r="AB486" t="s">
        <v>36</v>
      </c>
      <c r="AC486">
        <v>0</v>
      </c>
      <c r="AD486" s="27">
        <v>41428</v>
      </c>
      <c r="AE486" t="s">
        <v>474</v>
      </c>
      <c r="AF486" s="27">
        <v>41428</v>
      </c>
      <c r="AG486" s="27">
        <v>41481</v>
      </c>
      <c r="AH486">
        <v>1</v>
      </c>
      <c r="AJ486" t="s">
        <v>2310</v>
      </c>
      <c r="AK486" t="s">
        <v>255</v>
      </c>
      <c r="AL486" s="27">
        <v>41835</v>
      </c>
      <c r="AM486" t="s">
        <v>254</v>
      </c>
      <c r="AN486" t="s">
        <v>238</v>
      </c>
      <c r="AO486">
        <v>9</v>
      </c>
      <c r="AP486" t="s">
        <v>269</v>
      </c>
      <c r="AQ486" s="27">
        <v>41359</v>
      </c>
      <c r="AR486" t="s">
        <v>240</v>
      </c>
      <c r="AS486">
        <v>9</v>
      </c>
      <c r="AT486" t="s">
        <v>269</v>
      </c>
      <c r="AU486" s="27">
        <v>41359</v>
      </c>
    </row>
    <row r="487" spans="1:47" x14ac:dyDescent="0.2">
      <c r="A487">
        <v>486</v>
      </c>
      <c r="B487" t="s">
        <v>2311</v>
      </c>
      <c r="C487" t="s">
        <v>2312</v>
      </c>
      <c r="D487" t="s">
        <v>2313</v>
      </c>
      <c r="E487" s="27">
        <v>41761</v>
      </c>
      <c r="F487" t="s">
        <v>294</v>
      </c>
      <c r="G487" s="27">
        <v>34243</v>
      </c>
      <c r="H487">
        <v>22</v>
      </c>
      <c r="I487" t="s">
        <v>259</v>
      </c>
      <c r="J487" t="s">
        <v>250</v>
      </c>
      <c r="K487">
        <v>0</v>
      </c>
      <c r="L487">
        <v>3</v>
      </c>
      <c r="M487">
        <v>0</v>
      </c>
      <c r="N487">
        <v>0</v>
      </c>
      <c r="O487">
        <v>0</v>
      </c>
      <c r="P487">
        <v>-1</v>
      </c>
      <c r="Q487" s="28">
        <v>41760.406944444447</v>
      </c>
      <c r="R487" s="28">
        <v>41761.402083333334</v>
      </c>
      <c r="S487" t="s">
        <v>2314</v>
      </c>
      <c r="T487" s="27">
        <v>41760</v>
      </c>
      <c r="V487">
        <v>1</v>
      </c>
      <c r="W487" t="s">
        <v>32</v>
      </c>
      <c r="X487" t="s">
        <v>359</v>
      </c>
      <c r="Y487">
        <v>0</v>
      </c>
      <c r="AB487" t="s">
        <v>237</v>
      </c>
      <c r="AH487">
        <v>0</v>
      </c>
      <c r="AN487" t="s">
        <v>238</v>
      </c>
      <c r="AO487">
        <v>4</v>
      </c>
      <c r="AP487" t="s">
        <v>239</v>
      </c>
      <c r="AQ487" s="27">
        <v>41761</v>
      </c>
      <c r="AR487" t="s">
        <v>240</v>
      </c>
      <c r="AS487">
        <v>3</v>
      </c>
      <c r="AT487" t="s">
        <v>239</v>
      </c>
      <c r="AU487" s="27">
        <v>41761</v>
      </c>
    </row>
    <row r="488" spans="1:47" x14ac:dyDescent="0.2">
      <c r="A488">
        <v>487</v>
      </c>
      <c r="B488" t="s">
        <v>2315</v>
      </c>
      <c r="C488" t="s">
        <v>2316</v>
      </c>
      <c r="D488" t="s">
        <v>243</v>
      </c>
      <c r="E488" s="27">
        <v>41984</v>
      </c>
      <c r="F488" t="s">
        <v>233</v>
      </c>
      <c r="G488" s="27">
        <v>23103</v>
      </c>
      <c r="H488">
        <v>53</v>
      </c>
      <c r="I488" t="s">
        <v>234</v>
      </c>
      <c r="J488" t="s">
        <v>245</v>
      </c>
      <c r="K488">
        <v>0</v>
      </c>
      <c r="L488">
        <v>6</v>
      </c>
      <c r="M488">
        <v>0</v>
      </c>
      <c r="N488">
        <v>0</v>
      </c>
      <c r="O488">
        <v>36</v>
      </c>
      <c r="P488">
        <v>-7</v>
      </c>
      <c r="Q488" s="28">
        <v>41977.352777777778</v>
      </c>
      <c r="R488" s="28">
        <v>42010.347222222219</v>
      </c>
      <c r="S488" t="s">
        <v>2317</v>
      </c>
      <c r="T488" s="27">
        <v>41977</v>
      </c>
      <c r="V488">
        <v>7</v>
      </c>
      <c r="W488" t="s">
        <v>32</v>
      </c>
      <c r="X488" t="s">
        <v>2318</v>
      </c>
      <c r="Y488">
        <v>1</v>
      </c>
      <c r="AA488" t="s">
        <v>2319</v>
      </c>
      <c r="AB488" t="s">
        <v>36</v>
      </c>
      <c r="AD488" s="27">
        <v>42180</v>
      </c>
      <c r="AE488" t="s">
        <v>2320</v>
      </c>
      <c r="AH488">
        <v>0</v>
      </c>
      <c r="AN488" t="s">
        <v>238</v>
      </c>
      <c r="AO488">
        <v>9</v>
      </c>
      <c r="AP488" t="s">
        <v>269</v>
      </c>
      <c r="AQ488" s="27">
        <v>41984</v>
      </c>
      <c r="AR488" t="s">
        <v>240</v>
      </c>
      <c r="AS488">
        <v>6</v>
      </c>
      <c r="AT488" t="s">
        <v>246</v>
      </c>
      <c r="AU488" s="27">
        <v>41984</v>
      </c>
    </row>
    <row r="489" spans="1:47" x14ac:dyDescent="0.2">
      <c r="A489">
        <v>488</v>
      </c>
      <c r="B489" t="s">
        <v>2321</v>
      </c>
      <c r="C489" t="s">
        <v>1227</v>
      </c>
      <c r="D489" t="s">
        <v>2322</v>
      </c>
      <c r="E489" s="27">
        <v>41947</v>
      </c>
      <c r="F489" t="s">
        <v>233</v>
      </c>
      <c r="G489" s="27">
        <v>29183</v>
      </c>
      <c r="H489">
        <v>36</v>
      </c>
      <c r="I489" t="s">
        <v>244</v>
      </c>
      <c r="J489" t="s">
        <v>245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 s="28">
        <v>41947.205555555556</v>
      </c>
      <c r="R489" s="28">
        <v>41947.379861111112</v>
      </c>
      <c r="S489" t="s">
        <v>2323</v>
      </c>
      <c r="T489" s="27">
        <v>41947</v>
      </c>
      <c r="V489">
        <v>0</v>
      </c>
      <c r="W489" t="s">
        <v>36</v>
      </c>
      <c r="X489" t="s">
        <v>263</v>
      </c>
      <c r="Y489">
        <v>0</v>
      </c>
      <c r="AB489" t="s">
        <v>237</v>
      </c>
      <c r="AH489">
        <v>0</v>
      </c>
      <c r="AN489" t="s">
        <v>238</v>
      </c>
      <c r="AO489">
        <v>1</v>
      </c>
      <c r="AP489" t="s">
        <v>239</v>
      </c>
      <c r="AQ489" s="27">
        <v>41947</v>
      </c>
      <c r="AR489" t="s">
        <v>240</v>
      </c>
      <c r="AS489">
        <v>1</v>
      </c>
      <c r="AT489" t="s">
        <v>239</v>
      </c>
      <c r="AU489" s="27">
        <v>41947</v>
      </c>
    </row>
    <row r="490" spans="1:47" x14ac:dyDescent="0.2">
      <c r="A490">
        <v>489</v>
      </c>
      <c r="B490" t="s">
        <v>2324</v>
      </c>
      <c r="C490" t="s">
        <v>242</v>
      </c>
      <c r="D490" t="s">
        <v>2325</v>
      </c>
      <c r="E490" s="27">
        <v>41551</v>
      </c>
      <c r="F490" t="s">
        <v>233</v>
      </c>
      <c r="G490" s="27">
        <v>32248</v>
      </c>
      <c r="H490">
        <v>28</v>
      </c>
      <c r="I490" t="s">
        <v>244</v>
      </c>
      <c r="J490" t="s">
        <v>245</v>
      </c>
      <c r="K490">
        <v>0</v>
      </c>
      <c r="L490">
        <v>3</v>
      </c>
      <c r="M490">
        <v>0</v>
      </c>
      <c r="N490">
        <v>0</v>
      </c>
      <c r="O490">
        <v>2</v>
      </c>
      <c r="P490">
        <v>0</v>
      </c>
      <c r="Q490" s="28">
        <v>41551.079861111109</v>
      </c>
      <c r="R490" s="28">
        <v>41552.296527777777</v>
      </c>
      <c r="S490" t="s">
        <v>2326</v>
      </c>
      <c r="T490" s="27">
        <v>41550</v>
      </c>
      <c r="V490">
        <v>1</v>
      </c>
      <c r="W490" t="s">
        <v>36</v>
      </c>
      <c r="X490" t="s">
        <v>279</v>
      </c>
      <c r="Y490">
        <v>1</v>
      </c>
      <c r="AA490" t="s">
        <v>2327</v>
      </c>
      <c r="AB490" t="s">
        <v>36</v>
      </c>
      <c r="AD490" s="27">
        <v>41658</v>
      </c>
      <c r="AE490" t="s">
        <v>324</v>
      </c>
      <c r="AH490">
        <v>1</v>
      </c>
      <c r="AJ490" t="s">
        <v>2328</v>
      </c>
      <c r="AK490" t="s">
        <v>462</v>
      </c>
      <c r="AL490" s="27">
        <v>41970</v>
      </c>
      <c r="AM490" t="s">
        <v>279</v>
      </c>
      <c r="AN490" t="s">
        <v>238</v>
      </c>
      <c r="AO490">
        <v>4</v>
      </c>
      <c r="AP490" t="s">
        <v>239</v>
      </c>
      <c r="AQ490" s="27">
        <v>41551</v>
      </c>
      <c r="AR490" t="s">
        <v>240</v>
      </c>
      <c r="AS490">
        <v>3</v>
      </c>
      <c r="AT490" t="s">
        <v>239</v>
      </c>
      <c r="AU490" s="27">
        <v>41551</v>
      </c>
    </row>
    <row r="491" spans="1:47" x14ac:dyDescent="0.2">
      <c r="A491">
        <v>490</v>
      </c>
      <c r="B491" t="s">
        <v>2329</v>
      </c>
      <c r="C491" t="s">
        <v>2330</v>
      </c>
      <c r="D491" t="s">
        <v>2331</v>
      </c>
      <c r="E491" s="27">
        <v>41645</v>
      </c>
      <c r="F491" t="s">
        <v>233</v>
      </c>
      <c r="G491" s="27">
        <v>29969</v>
      </c>
      <c r="H491">
        <v>34</v>
      </c>
      <c r="I491" t="s">
        <v>244</v>
      </c>
      <c r="J491" t="s">
        <v>353</v>
      </c>
      <c r="K491">
        <v>0</v>
      </c>
      <c r="L491">
        <v>1</v>
      </c>
      <c r="M491">
        <v>0</v>
      </c>
      <c r="N491">
        <v>0</v>
      </c>
      <c r="O491">
        <v>0</v>
      </c>
      <c r="W491" t="s">
        <v>237</v>
      </c>
      <c r="Y491">
        <v>-1</v>
      </c>
      <c r="AB491" t="s">
        <v>237</v>
      </c>
      <c r="AH491">
        <v>0</v>
      </c>
      <c r="AN491" t="s">
        <v>238</v>
      </c>
      <c r="AO491">
        <v>1</v>
      </c>
      <c r="AP491" t="s">
        <v>239</v>
      </c>
      <c r="AQ491" s="27">
        <v>41645</v>
      </c>
      <c r="AR491" t="s">
        <v>240</v>
      </c>
      <c r="AS491">
        <v>1</v>
      </c>
      <c r="AT491" t="s">
        <v>239</v>
      </c>
      <c r="AU491" s="27">
        <v>41645</v>
      </c>
    </row>
    <row r="492" spans="1:47" x14ac:dyDescent="0.2">
      <c r="A492">
        <v>491</v>
      </c>
      <c r="B492" t="s">
        <v>2332</v>
      </c>
      <c r="C492" t="s">
        <v>746</v>
      </c>
      <c r="D492" t="s">
        <v>2333</v>
      </c>
      <c r="E492" s="27">
        <v>41886</v>
      </c>
      <c r="F492" t="s">
        <v>233</v>
      </c>
      <c r="G492" s="27">
        <v>25407</v>
      </c>
      <c r="H492">
        <v>46</v>
      </c>
      <c r="I492" t="s">
        <v>234</v>
      </c>
      <c r="J492" t="s">
        <v>353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-27</v>
      </c>
      <c r="Q492" s="28">
        <v>41859.513194444444</v>
      </c>
      <c r="R492" s="28">
        <v>41859.370138888888</v>
      </c>
      <c r="S492" t="s">
        <v>2334</v>
      </c>
      <c r="T492" s="27">
        <v>41858</v>
      </c>
      <c r="V492">
        <v>28</v>
      </c>
      <c r="W492" t="s">
        <v>32</v>
      </c>
      <c r="X492" t="s">
        <v>261</v>
      </c>
      <c r="Y492">
        <v>0</v>
      </c>
      <c r="AB492" t="s">
        <v>237</v>
      </c>
      <c r="AH492">
        <v>0</v>
      </c>
      <c r="AN492" t="s">
        <v>238</v>
      </c>
      <c r="AO492">
        <v>1</v>
      </c>
      <c r="AP492" t="s">
        <v>239</v>
      </c>
      <c r="AQ492" s="27">
        <v>41886</v>
      </c>
      <c r="AR492" t="s">
        <v>240</v>
      </c>
      <c r="AS492">
        <v>1</v>
      </c>
      <c r="AT492" t="s">
        <v>239</v>
      </c>
      <c r="AU492" s="27">
        <v>41886</v>
      </c>
    </row>
    <row r="493" spans="1:47" x14ac:dyDescent="0.2">
      <c r="A493">
        <v>492</v>
      </c>
      <c r="B493" t="s">
        <v>2335</v>
      </c>
      <c r="C493" t="s">
        <v>2336</v>
      </c>
      <c r="D493" t="s">
        <v>2337</v>
      </c>
      <c r="E493" s="27">
        <v>41858</v>
      </c>
      <c r="F493" t="s">
        <v>233</v>
      </c>
      <c r="G493" s="27">
        <v>34595</v>
      </c>
      <c r="H493">
        <v>21</v>
      </c>
      <c r="I493" t="s">
        <v>259</v>
      </c>
      <c r="J493" t="s">
        <v>22</v>
      </c>
      <c r="K493">
        <v>0</v>
      </c>
      <c r="L493">
        <v>4</v>
      </c>
      <c r="M493">
        <v>0</v>
      </c>
      <c r="N493">
        <v>0</v>
      </c>
      <c r="O493">
        <v>0</v>
      </c>
      <c r="P493">
        <v>0</v>
      </c>
      <c r="Q493" s="28">
        <v>41858.059027777781</v>
      </c>
      <c r="R493" s="28">
        <v>41859.190972222219</v>
      </c>
      <c r="S493" t="s">
        <v>2338</v>
      </c>
      <c r="T493" s="27">
        <v>41858</v>
      </c>
      <c r="V493">
        <v>0</v>
      </c>
      <c r="W493" t="s">
        <v>32</v>
      </c>
      <c r="X493" t="s">
        <v>459</v>
      </c>
      <c r="Y493">
        <v>0</v>
      </c>
      <c r="AB493" t="s">
        <v>237</v>
      </c>
      <c r="AH493">
        <v>0</v>
      </c>
      <c r="AN493" t="s">
        <v>238</v>
      </c>
      <c r="AO493">
        <v>5</v>
      </c>
      <c r="AP493" t="s">
        <v>246</v>
      </c>
      <c r="AQ493" s="27">
        <v>41858</v>
      </c>
      <c r="AR493" t="s">
        <v>240</v>
      </c>
      <c r="AS493">
        <v>4</v>
      </c>
      <c r="AT493" t="s">
        <v>239</v>
      </c>
      <c r="AU493" s="27">
        <v>41858</v>
      </c>
    </row>
    <row r="494" spans="1:47" x14ac:dyDescent="0.2">
      <c r="A494">
        <v>493</v>
      </c>
      <c r="B494" t="s">
        <v>2339</v>
      </c>
      <c r="C494" t="s">
        <v>242</v>
      </c>
      <c r="D494" t="s">
        <v>1863</v>
      </c>
      <c r="E494" s="27">
        <v>41346</v>
      </c>
      <c r="F494" t="s">
        <v>233</v>
      </c>
      <c r="G494" s="27">
        <v>25939</v>
      </c>
      <c r="H494">
        <v>45</v>
      </c>
      <c r="I494" t="s">
        <v>234</v>
      </c>
      <c r="J494" t="s">
        <v>250</v>
      </c>
      <c r="K494">
        <v>0</v>
      </c>
      <c r="L494">
        <v>1</v>
      </c>
      <c r="M494">
        <v>0</v>
      </c>
      <c r="N494">
        <v>0</v>
      </c>
      <c r="O494">
        <v>1</v>
      </c>
      <c r="S494" t="s">
        <v>2340</v>
      </c>
      <c r="T494" s="27">
        <v>41345</v>
      </c>
      <c r="V494">
        <v>1</v>
      </c>
      <c r="W494" t="s">
        <v>32</v>
      </c>
      <c r="X494" t="s">
        <v>1089</v>
      </c>
      <c r="Y494">
        <v>0</v>
      </c>
      <c r="AB494" t="s">
        <v>237</v>
      </c>
      <c r="AH494">
        <v>0</v>
      </c>
      <c r="AN494" t="s">
        <v>238</v>
      </c>
      <c r="AO494">
        <v>1</v>
      </c>
      <c r="AP494" t="s">
        <v>239</v>
      </c>
      <c r="AQ494" s="27">
        <v>41346</v>
      </c>
      <c r="AR494" t="s">
        <v>240</v>
      </c>
      <c r="AS494">
        <v>1</v>
      </c>
      <c r="AT494" t="s">
        <v>239</v>
      </c>
      <c r="AU494" s="27">
        <v>41346</v>
      </c>
    </row>
    <row r="495" spans="1:47" x14ac:dyDescent="0.2">
      <c r="A495">
        <v>494</v>
      </c>
      <c r="B495" t="s">
        <v>2341</v>
      </c>
      <c r="C495" t="s">
        <v>1313</v>
      </c>
      <c r="D495" t="s">
        <v>2342</v>
      </c>
      <c r="E495" s="27">
        <v>41488</v>
      </c>
      <c r="F495" t="s">
        <v>233</v>
      </c>
      <c r="G495" s="27">
        <v>34716</v>
      </c>
      <c r="H495">
        <v>21</v>
      </c>
      <c r="I495" t="s">
        <v>259</v>
      </c>
      <c r="J495" t="s">
        <v>353</v>
      </c>
      <c r="K495">
        <v>0</v>
      </c>
      <c r="L495">
        <v>5</v>
      </c>
      <c r="M495">
        <v>1</v>
      </c>
      <c r="N495">
        <v>0</v>
      </c>
      <c r="O495">
        <v>3</v>
      </c>
      <c r="P495">
        <v>-22</v>
      </c>
      <c r="Q495" s="28">
        <v>41466.1875</v>
      </c>
      <c r="R495" s="28">
        <v>41488.254861111112</v>
      </c>
      <c r="S495" t="s">
        <v>2343</v>
      </c>
      <c r="T495" s="27">
        <v>41466</v>
      </c>
      <c r="V495">
        <v>22</v>
      </c>
      <c r="W495" t="s">
        <v>32</v>
      </c>
      <c r="X495" t="s">
        <v>359</v>
      </c>
      <c r="Y495">
        <v>1</v>
      </c>
      <c r="AA495" t="s">
        <v>2344</v>
      </c>
      <c r="AB495" t="s">
        <v>36</v>
      </c>
      <c r="AD495" s="27">
        <v>42301</v>
      </c>
      <c r="AE495" t="s">
        <v>412</v>
      </c>
      <c r="AH495">
        <v>0</v>
      </c>
      <c r="AN495" t="s">
        <v>238</v>
      </c>
      <c r="AO495">
        <v>6</v>
      </c>
      <c r="AP495" t="s">
        <v>246</v>
      </c>
      <c r="AQ495" s="27">
        <v>41488</v>
      </c>
      <c r="AR495" t="s">
        <v>240</v>
      </c>
      <c r="AS495">
        <v>5</v>
      </c>
      <c r="AT495" t="s">
        <v>246</v>
      </c>
      <c r="AU495" s="27">
        <v>41488</v>
      </c>
    </row>
    <row r="496" spans="1:47" x14ac:dyDescent="0.2">
      <c r="A496">
        <v>495</v>
      </c>
      <c r="B496" t="s">
        <v>2345</v>
      </c>
      <c r="C496" t="s">
        <v>2346</v>
      </c>
      <c r="D496" t="s">
        <v>2347</v>
      </c>
      <c r="E496" s="27">
        <v>41400</v>
      </c>
      <c r="F496" t="s">
        <v>294</v>
      </c>
      <c r="G496" s="27">
        <v>29038</v>
      </c>
      <c r="H496">
        <v>36</v>
      </c>
      <c r="I496" t="s">
        <v>244</v>
      </c>
      <c r="J496" t="s">
        <v>250</v>
      </c>
      <c r="K496">
        <v>0</v>
      </c>
      <c r="L496">
        <v>7</v>
      </c>
      <c r="M496">
        <v>0</v>
      </c>
      <c r="N496">
        <v>0</v>
      </c>
      <c r="O496">
        <v>0</v>
      </c>
      <c r="P496">
        <v>-1</v>
      </c>
      <c r="Q496" s="28">
        <v>41399.354861111111</v>
      </c>
      <c r="R496" s="28">
        <v>41411.357638888891</v>
      </c>
      <c r="S496" t="s">
        <v>2348</v>
      </c>
      <c r="T496" s="27">
        <v>41399</v>
      </c>
      <c r="V496">
        <v>1</v>
      </c>
      <c r="W496" t="s">
        <v>32</v>
      </c>
      <c r="X496" t="s">
        <v>313</v>
      </c>
      <c r="Y496">
        <v>0</v>
      </c>
      <c r="AB496" t="s">
        <v>237</v>
      </c>
      <c r="AH496">
        <v>0</v>
      </c>
      <c r="AN496" t="s">
        <v>238</v>
      </c>
      <c r="AO496">
        <v>5</v>
      </c>
      <c r="AP496" t="s">
        <v>246</v>
      </c>
      <c r="AQ496" s="27">
        <v>41400</v>
      </c>
      <c r="AR496" t="s">
        <v>240</v>
      </c>
      <c r="AS496">
        <v>7</v>
      </c>
      <c r="AT496" t="s">
        <v>246</v>
      </c>
      <c r="AU496" s="27">
        <v>41400</v>
      </c>
    </row>
    <row r="497" spans="1:47" x14ac:dyDescent="0.2">
      <c r="A497">
        <v>496</v>
      </c>
      <c r="B497" t="s">
        <v>2349</v>
      </c>
      <c r="C497" t="s">
        <v>2350</v>
      </c>
      <c r="D497" t="s">
        <v>2351</v>
      </c>
      <c r="E497" s="27">
        <v>41285</v>
      </c>
      <c r="F497" t="s">
        <v>294</v>
      </c>
      <c r="G497" s="27">
        <v>33264</v>
      </c>
      <c r="H497">
        <v>25</v>
      </c>
      <c r="I497" t="s">
        <v>244</v>
      </c>
      <c r="J497" t="s">
        <v>245</v>
      </c>
      <c r="K497">
        <v>0</v>
      </c>
      <c r="L497">
        <v>4</v>
      </c>
      <c r="M497">
        <v>0</v>
      </c>
      <c r="N497">
        <v>0</v>
      </c>
      <c r="O497">
        <v>2</v>
      </c>
      <c r="P497">
        <v>-2</v>
      </c>
      <c r="Q497" s="28">
        <v>41283.356249999997</v>
      </c>
      <c r="R497" s="28">
        <v>41284.402777777781</v>
      </c>
      <c r="S497" t="s">
        <v>2352</v>
      </c>
      <c r="T497" s="27">
        <v>41283</v>
      </c>
      <c r="V497">
        <v>2</v>
      </c>
      <c r="W497" t="s">
        <v>36</v>
      </c>
      <c r="X497" t="s">
        <v>404</v>
      </c>
      <c r="Y497">
        <v>1</v>
      </c>
      <c r="AA497" t="s">
        <v>2353</v>
      </c>
      <c r="AB497" t="s">
        <v>32</v>
      </c>
      <c r="AC497">
        <v>0</v>
      </c>
      <c r="AD497" s="27">
        <v>41415</v>
      </c>
      <c r="AE497" t="s">
        <v>261</v>
      </c>
      <c r="AF497" s="27">
        <v>41415</v>
      </c>
      <c r="AG497" s="27">
        <v>41468</v>
      </c>
      <c r="AH497">
        <v>0</v>
      </c>
      <c r="AN497" t="s">
        <v>238</v>
      </c>
      <c r="AO497">
        <v>4</v>
      </c>
      <c r="AP497" t="s">
        <v>239</v>
      </c>
      <c r="AQ497" s="27">
        <v>41285</v>
      </c>
      <c r="AR497" t="s">
        <v>240</v>
      </c>
      <c r="AS497">
        <v>4</v>
      </c>
      <c r="AT497" t="s">
        <v>239</v>
      </c>
      <c r="AU497" s="27">
        <v>41285</v>
      </c>
    </row>
    <row r="498" spans="1:47" x14ac:dyDescent="0.2">
      <c r="A498">
        <v>497</v>
      </c>
      <c r="B498" t="s">
        <v>2354</v>
      </c>
      <c r="C498" t="s">
        <v>1619</v>
      </c>
      <c r="D498" t="s">
        <v>2355</v>
      </c>
      <c r="E498" s="27">
        <v>41368</v>
      </c>
      <c r="F498" t="s">
        <v>294</v>
      </c>
      <c r="G498" s="27">
        <v>33764</v>
      </c>
      <c r="H498">
        <v>23</v>
      </c>
      <c r="I498" t="s">
        <v>259</v>
      </c>
      <c r="J498" t="s">
        <v>353</v>
      </c>
      <c r="K498">
        <v>0</v>
      </c>
      <c r="L498">
        <v>3</v>
      </c>
      <c r="M498">
        <v>0</v>
      </c>
      <c r="N498">
        <v>0</v>
      </c>
      <c r="O498">
        <v>1</v>
      </c>
      <c r="P498">
        <v>0</v>
      </c>
      <c r="Q498" s="28">
        <v>41368.050694444442</v>
      </c>
      <c r="R498" s="28">
        <v>41368.477777777778</v>
      </c>
      <c r="S498" t="s">
        <v>2356</v>
      </c>
      <c r="T498" s="27">
        <v>41367</v>
      </c>
      <c r="V498">
        <v>1</v>
      </c>
      <c r="W498" t="s">
        <v>36</v>
      </c>
      <c r="X498" t="s">
        <v>392</v>
      </c>
      <c r="Y498">
        <v>1</v>
      </c>
      <c r="AA498" t="s">
        <v>2357</v>
      </c>
      <c r="AB498" t="s">
        <v>36</v>
      </c>
      <c r="AC498">
        <v>0</v>
      </c>
      <c r="AD498" s="27">
        <v>42192</v>
      </c>
      <c r="AE498" t="s">
        <v>392</v>
      </c>
      <c r="AF498" s="27">
        <v>42192</v>
      </c>
      <c r="AG498" s="27">
        <v>42202</v>
      </c>
      <c r="AH498">
        <v>0</v>
      </c>
      <c r="AN498" t="s">
        <v>238</v>
      </c>
      <c r="AO498">
        <v>4</v>
      </c>
      <c r="AP498" t="s">
        <v>239</v>
      </c>
      <c r="AQ498" s="27">
        <v>41368</v>
      </c>
      <c r="AR498" t="s">
        <v>240</v>
      </c>
      <c r="AS498">
        <v>3</v>
      </c>
      <c r="AT498" t="s">
        <v>239</v>
      </c>
      <c r="AU498" s="27">
        <v>41368</v>
      </c>
    </row>
    <row r="499" spans="1:47" x14ac:dyDescent="0.2">
      <c r="A499">
        <v>498</v>
      </c>
      <c r="B499" t="s">
        <v>2358</v>
      </c>
      <c r="C499" t="s">
        <v>2359</v>
      </c>
      <c r="D499" t="s">
        <v>2355</v>
      </c>
      <c r="E499" s="27">
        <v>41812</v>
      </c>
      <c r="F499" t="s">
        <v>233</v>
      </c>
      <c r="G499" s="27">
        <v>22520</v>
      </c>
      <c r="H499">
        <v>54</v>
      </c>
      <c r="I499" t="s">
        <v>234</v>
      </c>
      <c r="J499" t="s">
        <v>353</v>
      </c>
      <c r="K499">
        <v>0</v>
      </c>
      <c r="L499">
        <v>1</v>
      </c>
      <c r="M499">
        <v>0</v>
      </c>
      <c r="N499">
        <v>0</v>
      </c>
      <c r="O499">
        <v>2</v>
      </c>
      <c r="P499">
        <v>-1</v>
      </c>
      <c r="Q499" s="28">
        <v>41811.166666666664</v>
      </c>
      <c r="R499" s="28">
        <v>41844.404861111114</v>
      </c>
      <c r="S499" t="s">
        <v>2360</v>
      </c>
      <c r="T499" s="27">
        <v>41811</v>
      </c>
      <c r="V499">
        <v>1</v>
      </c>
      <c r="W499" t="s">
        <v>32</v>
      </c>
      <c r="X499" t="s">
        <v>444</v>
      </c>
      <c r="Y499">
        <v>0</v>
      </c>
      <c r="AB499" t="s">
        <v>237</v>
      </c>
      <c r="AH499">
        <v>0</v>
      </c>
      <c r="AN499" t="s">
        <v>238</v>
      </c>
      <c r="AO499">
        <v>1</v>
      </c>
      <c r="AP499" t="s">
        <v>239</v>
      </c>
      <c r="AQ499" s="27">
        <v>41812</v>
      </c>
      <c r="AR499" t="s">
        <v>240</v>
      </c>
      <c r="AS499">
        <v>1</v>
      </c>
      <c r="AT499" t="s">
        <v>239</v>
      </c>
      <c r="AU499" s="27">
        <v>41812</v>
      </c>
    </row>
    <row r="500" spans="1:47" x14ac:dyDescent="0.2">
      <c r="A500">
        <v>499</v>
      </c>
      <c r="B500" t="s">
        <v>2361</v>
      </c>
      <c r="C500" t="s">
        <v>1262</v>
      </c>
      <c r="D500" t="s">
        <v>2362</v>
      </c>
      <c r="E500" s="27">
        <v>41701</v>
      </c>
      <c r="F500" t="s">
        <v>233</v>
      </c>
      <c r="G500" s="27">
        <v>32197</v>
      </c>
      <c r="H500">
        <v>28</v>
      </c>
      <c r="I500" t="s">
        <v>244</v>
      </c>
      <c r="J500" t="s">
        <v>245</v>
      </c>
      <c r="K500">
        <v>0</v>
      </c>
      <c r="L500">
        <v>5</v>
      </c>
      <c r="M500">
        <v>0</v>
      </c>
      <c r="N500">
        <v>0</v>
      </c>
      <c r="O500">
        <v>1</v>
      </c>
      <c r="P500">
        <v>-4</v>
      </c>
      <c r="Q500" s="28">
        <v>41697.186111111114</v>
      </c>
      <c r="R500" s="28">
        <v>41698.367361111108</v>
      </c>
      <c r="S500" t="s">
        <v>2363</v>
      </c>
      <c r="T500" s="27">
        <v>41697</v>
      </c>
      <c r="V500">
        <v>4</v>
      </c>
      <c r="W500" t="s">
        <v>32</v>
      </c>
      <c r="X500" t="s">
        <v>453</v>
      </c>
      <c r="Y500">
        <v>0</v>
      </c>
      <c r="AB500" t="s">
        <v>237</v>
      </c>
      <c r="AH500">
        <v>0</v>
      </c>
      <c r="AN500" t="s">
        <v>238</v>
      </c>
      <c r="AO500">
        <v>3</v>
      </c>
      <c r="AP500" t="s">
        <v>239</v>
      </c>
      <c r="AQ500" s="27">
        <v>41701</v>
      </c>
      <c r="AR500" t="s">
        <v>240</v>
      </c>
      <c r="AS500">
        <v>5</v>
      </c>
      <c r="AT500" t="s">
        <v>246</v>
      </c>
      <c r="AU500" s="27">
        <v>41701</v>
      </c>
    </row>
    <row r="501" spans="1:47" x14ac:dyDescent="0.2">
      <c r="A501">
        <v>500</v>
      </c>
      <c r="B501" t="s">
        <v>2364</v>
      </c>
      <c r="C501" t="s">
        <v>1908</v>
      </c>
      <c r="D501" t="s">
        <v>2365</v>
      </c>
      <c r="E501" s="27">
        <v>41389</v>
      </c>
      <c r="F501" t="s">
        <v>294</v>
      </c>
      <c r="G501" s="27">
        <v>34741</v>
      </c>
      <c r="H501">
        <v>21</v>
      </c>
      <c r="I501" t="s">
        <v>259</v>
      </c>
      <c r="J501" t="s">
        <v>250</v>
      </c>
      <c r="K501">
        <v>0</v>
      </c>
      <c r="L501">
        <v>8</v>
      </c>
      <c r="M501">
        <v>0</v>
      </c>
      <c r="N501">
        <v>0</v>
      </c>
      <c r="O501">
        <v>0</v>
      </c>
      <c r="P501">
        <v>-1</v>
      </c>
      <c r="Q501" s="28">
        <v>41388.20416666667</v>
      </c>
      <c r="R501" s="28">
        <v>41389.381944444445</v>
      </c>
      <c r="S501" t="s">
        <v>2366</v>
      </c>
      <c r="T501" s="27">
        <v>41388</v>
      </c>
      <c r="V501">
        <v>1</v>
      </c>
      <c r="W501" t="s">
        <v>32</v>
      </c>
      <c r="X501" t="s">
        <v>2367</v>
      </c>
      <c r="Y501">
        <v>1</v>
      </c>
      <c r="AA501" t="s">
        <v>2368</v>
      </c>
      <c r="AB501" t="s">
        <v>36</v>
      </c>
      <c r="AC501">
        <v>0</v>
      </c>
      <c r="AD501" s="27">
        <v>41660</v>
      </c>
      <c r="AE501" t="s">
        <v>2369</v>
      </c>
      <c r="AF501" s="27">
        <v>41660</v>
      </c>
      <c r="AG501" s="27">
        <v>41660</v>
      </c>
      <c r="AH501">
        <v>0</v>
      </c>
      <c r="AN501" t="s">
        <v>238</v>
      </c>
      <c r="AO501">
        <v>7</v>
      </c>
      <c r="AP501" t="s">
        <v>246</v>
      </c>
      <c r="AQ501" s="27">
        <v>41389</v>
      </c>
      <c r="AR501" t="s">
        <v>240</v>
      </c>
      <c r="AS501">
        <v>8</v>
      </c>
      <c r="AT501" t="s">
        <v>269</v>
      </c>
      <c r="AU501" s="27">
        <v>41389</v>
      </c>
    </row>
    <row r="502" spans="1:47" x14ac:dyDescent="0.2">
      <c r="A502">
        <v>501</v>
      </c>
      <c r="B502" t="s">
        <v>2370</v>
      </c>
      <c r="C502" t="s">
        <v>1371</v>
      </c>
      <c r="D502" t="s">
        <v>2371</v>
      </c>
      <c r="E502" s="27">
        <v>41631</v>
      </c>
      <c r="F502" t="s">
        <v>233</v>
      </c>
      <c r="G502" s="27">
        <v>29006</v>
      </c>
      <c r="H502">
        <v>36</v>
      </c>
      <c r="I502" t="s">
        <v>244</v>
      </c>
      <c r="J502" t="s">
        <v>245</v>
      </c>
      <c r="K502">
        <v>0</v>
      </c>
      <c r="L502">
        <v>3</v>
      </c>
      <c r="M502">
        <v>0</v>
      </c>
      <c r="N502">
        <v>0</v>
      </c>
      <c r="O502">
        <v>0</v>
      </c>
      <c r="P502">
        <v>-1</v>
      </c>
      <c r="Q502" s="28">
        <v>41630.350694444445</v>
      </c>
      <c r="R502" s="28">
        <v>41631.04791666667</v>
      </c>
      <c r="S502" t="s">
        <v>2372</v>
      </c>
      <c r="T502" s="27">
        <v>41630</v>
      </c>
      <c r="V502">
        <v>1</v>
      </c>
      <c r="W502" t="s">
        <v>36</v>
      </c>
      <c r="X502" t="s">
        <v>548</v>
      </c>
      <c r="Y502">
        <v>0</v>
      </c>
      <c r="AB502" t="s">
        <v>237</v>
      </c>
      <c r="AH502">
        <v>0</v>
      </c>
      <c r="AN502" t="s">
        <v>238</v>
      </c>
      <c r="AO502">
        <v>3</v>
      </c>
      <c r="AP502" t="s">
        <v>239</v>
      </c>
      <c r="AQ502" s="27">
        <v>41631</v>
      </c>
      <c r="AR502" t="s">
        <v>240</v>
      </c>
      <c r="AS502">
        <v>3</v>
      </c>
      <c r="AT502" t="s">
        <v>239</v>
      </c>
      <c r="AU502" s="27">
        <v>41631</v>
      </c>
    </row>
    <row r="503" spans="1:47" x14ac:dyDescent="0.2">
      <c r="A503">
        <v>502</v>
      </c>
      <c r="B503" t="s">
        <v>2373</v>
      </c>
      <c r="C503" t="s">
        <v>2374</v>
      </c>
      <c r="D503" t="s">
        <v>381</v>
      </c>
      <c r="E503" s="27">
        <v>41711</v>
      </c>
      <c r="F503" t="s">
        <v>233</v>
      </c>
      <c r="G503" s="27">
        <v>33696</v>
      </c>
      <c r="H503">
        <v>24</v>
      </c>
      <c r="I503" t="s">
        <v>259</v>
      </c>
      <c r="J503" t="s">
        <v>250</v>
      </c>
      <c r="K503">
        <v>0</v>
      </c>
      <c r="L503">
        <v>3</v>
      </c>
      <c r="M503">
        <v>0</v>
      </c>
      <c r="N503">
        <v>0</v>
      </c>
      <c r="O503">
        <v>0</v>
      </c>
      <c r="P503">
        <v>-1</v>
      </c>
      <c r="Q503" s="28">
        <v>41710.316666666666</v>
      </c>
      <c r="R503" s="28">
        <v>41711.05972222222</v>
      </c>
      <c r="S503" t="s">
        <v>2375</v>
      </c>
      <c r="T503" s="27">
        <v>41710</v>
      </c>
      <c r="V503">
        <v>1</v>
      </c>
      <c r="W503" t="s">
        <v>32</v>
      </c>
      <c r="X503" t="s">
        <v>359</v>
      </c>
      <c r="Y503">
        <v>0</v>
      </c>
      <c r="AB503" t="s">
        <v>237</v>
      </c>
      <c r="AH503">
        <v>0</v>
      </c>
      <c r="AN503" t="s">
        <v>238</v>
      </c>
      <c r="AO503">
        <v>4</v>
      </c>
      <c r="AP503" t="s">
        <v>239</v>
      </c>
      <c r="AQ503" s="27">
        <v>41711</v>
      </c>
      <c r="AR503" t="s">
        <v>240</v>
      </c>
      <c r="AS503">
        <v>3</v>
      </c>
      <c r="AT503" t="s">
        <v>239</v>
      </c>
      <c r="AU503" s="27">
        <v>41711</v>
      </c>
    </row>
    <row r="504" spans="1:47" x14ac:dyDescent="0.2">
      <c r="A504">
        <v>503</v>
      </c>
      <c r="B504" t="s">
        <v>2376</v>
      </c>
      <c r="C504" t="s">
        <v>622</v>
      </c>
      <c r="D504" t="s">
        <v>2377</v>
      </c>
      <c r="E504" s="27">
        <v>41523</v>
      </c>
      <c r="F504" t="s">
        <v>233</v>
      </c>
      <c r="G504" s="27">
        <v>32199</v>
      </c>
      <c r="H504">
        <v>28</v>
      </c>
      <c r="I504" t="s">
        <v>244</v>
      </c>
      <c r="J504" t="s">
        <v>250</v>
      </c>
      <c r="K504">
        <v>0</v>
      </c>
      <c r="L504">
        <v>6</v>
      </c>
      <c r="M504">
        <v>0</v>
      </c>
      <c r="N504">
        <v>0</v>
      </c>
      <c r="O504">
        <v>3</v>
      </c>
      <c r="P504">
        <v>206</v>
      </c>
      <c r="Q504" s="28">
        <v>41729.387499999997</v>
      </c>
      <c r="R504" s="28">
        <v>41761.402777777781</v>
      </c>
      <c r="S504" t="s">
        <v>2378</v>
      </c>
      <c r="U504" s="27">
        <v>40661</v>
      </c>
      <c r="V504">
        <v>862</v>
      </c>
      <c r="W504" t="s">
        <v>32</v>
      </c>
      <c r="X504" t="s">
        <v>274</v>
      </c>
      <c r="Y504">
        <v>1</v>
      </c>
      <c r="AA504" t="s">
        <v>2379</v>
      </c>
      <c r="AB504" t="s">
        <v>36</v>
      </c>
      <c r="AC504">
        <v>0</v>
      </c>
      <c r="AD504" s="27">
        <v>41729</v>
      </c>
      <c r="AE504" t="s">
        <v>392</v>
      </c>
      <c r="AF504" s="27">
        <v>41729</v>
      </c>
      <c r="AG504" s="27">
        <v>41761</v>
      </c>
      <c r="AH504">
        <v>0</v>
      </c>
      <c r="AN504" t="s">
        <v>238</v>
      </c>
      <c r="AO504">
        <v>4</v>
      </c>
      <c r="AP504" t="s">
        <v>239</v>
      </c>
      <c r="AQ504" s="27">
        <v>41523</v>
      </c>
      <c r="AR504" t="s">
        <v>240</v>
      </c>
      <c r="AS504">
        <v>6</v>
      </c>
      <c r="AT504" t="s">
        <v>246</v>
      </c>
      <c r="AU504" s="27">
        <v>41523</v>
      </c>
    </row>
    <row r="505" spans="1:47" x14ac:dyDescent="0.2">
      <c r="A505">
        <v>504</v>
      </c>
      <c r="B505" t="s">
        <v>2380</v>
      </c>
      <c r="C505" t="s">
        <v>2381</v>
      </c>
      <c r="D505" t="s">
        <v>2382</v>
      </c>
      <c r="E505" s="27">
        <v>41663</v>
      </c>
      <c r="F505" t="s">
        <v>233</v>
      </c>
      <c r="G505" s="27">
        <v>31468</v>
      </c>
      <c r="H505">
        <v>30</v>
      </c>
      <c r="I505" t="s">
        <v>244</v>
      </c>
      <c r="J505" t="s">
        <v>22</v>
      </c>
      <c r="K505">
        <v>0</v>
      </c>
      <c r="L505">
        <v>2</v>
      </c>
      <c r="M505">
        <v>0</v>
      </c>
      <c r="N505">
        <v>0</v>
      </c>
      <c r="O505">
        <v>1</v>
      </c>
      <c r="P505">
        <v>-1</v>
      </c>
      <c r="Q505" s="28">
        <v>41662.450694444444</v>
      </c>
      <c r="R505" s="28">
        <v>41663.066666666666</v>
      </c>
      <c r="S505" t="s">
        <v>2383</v>
      </c>
      <c r="U505" s="27">
        <v>41662</v>
      </c>
      <c r="V505">
        <v>1</v>
      </c>
      <c r="W505" t="s">
        <v>32</v>
      </c>
      <c r="X505" t="s">
        <v>274</v>
      </c>
      <c r="Y505">
        <v>1</v>
      </c>
      <c r="AA505" t="s">
        <v>2384</v>
      </c>
      <c r="AB505" t="s">
        <v>36</v>
      </c>
      <c r="AD505" s="27">
        <v>41801</v>
      </c>
      <c r="AE505" t="s">
        <v>392</v>
      </c>
      <c r="AH505">
        <v>0</v>
      </c>
      <c r="AN505" t="s">
        <v>238</v>
      </c>
      <c r="AO505">
        <v>2</v>
      </c>
      <c r="AP505" t="s">
        <v>239</v>
      </c>
      <c r="AQ505" s="27">
        <v>41663</v>
      </c>
      <c r="AR505" t="s">
        <v>240</v>
      </c>
      <c r="AS505">
        <v>2</v>
      </c>
      <c r="AT505" t="s">
        <v>239</v>
      </c>
      <c r="AU505" s="27">
        <v>41663</v>
      </c>
    </row>
    <row r="506" spans="1:47" x14ac:dyDescent="0.2">
      <c r="A506">
        <v>505</v>
      </c>
      <c r="B506" t="s">
        <v>2385</v>
      </c>
      <c r="C506" t="s">
        <v>2386</v>
      </c>
      <c r="D506" t="s">
        <v>2387</v>
      </c>
      <c r="E506" s="27">
        <v>41700</v>
      </c>
      <c r="F506" t="s">
        <v>233</v>
      </c>
      <c r="G506" s="27">
        <v>31534</v>
      </c>
      <c r="H506">
        <v>29</v>
      </c>
      <c r="I506" t="s">
        <v>244</v>
      </c>
      <c r="J506" t="s">
        <v>250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-1</v>
      </c>
      <c r="Q506" s="28">
        <v>41699.112500000003</v>
      </c>
      <c r="R506" s="28">
        <v>41700.359722222223</v>
      </c>
      <c r="S506" t="s">
        <v>2388</v>
      </c>
      <c r="T506" s="27">
        <v>41699</v>
      </c>
      <c r="V506">
        <v>1</v>
      </c>
      <c r="W506" t="s">
        <v>32</v>
      </c>
      <c r="X506" t="s">
        <v>974</v>
      </c>
      <c r="Y506">
        <v>0</v>
      </c>
      <c r="AB506" t="s">
        <v>237</v>
      </c>
      <c r="AH506">
        <v>0</v>
      </c>
      <c r="AN506" t="s">
        <v>238</v>
      </c>
      <c r="AO506">
        <v>2</v>
      </c>
      <c r="AP506" t="s">
        <v>239</v>
      </c>
      <c r="AQ506" s="27">
        <v>41700</v>
      </c>
      <c r="AR506" t="s">
        <v>240</v>
      </c>
      <c r="AS506">
        <v>1</v>
      </c>
      <c r="AT506" t="s">
        <v>239</v>
      </c>
      <c r="AU506" s="27">
        <v>41700</v>
      </c>
    </row>
    <row r="507" spans="1:47" x14ac:dyDescent="0.2">
      <c r="A507">
        <v>506</v>
      </c>
      <c r="B507" t="s">
        <v>2389</v>
      </c>
      <c r="C507" t="s">
        <v>2390</v>
      </c>
      <c r="D507" t="s">
        <v>2391</v>
      </c>
      <c r="E507" s="27">
        <v>41843</v>
      </c>
      <c r="F507" t="s">
        <v>233</v>
      </c>
      <c r="G507" s="27">
        <v>34387</v>
      </c>
      <c r="H507">
        <v>22</v>
      </c>
      <c r="I507" t="s">
        <v>259</v>
      </c>
      <c r="J507" t="s">
        <v>250</v>
      </c>
      <c r="K507">
        <v>0</v>
      </c>
      <c r="L507">
        <v>8</v>
      </c>
      <c r="M507">
        <v>0</v>
      </c>
      <c r="N507">
        <v>0</v>
      </c>
      <c r="O507">
        <v>2</v>
      </c>
      <c r="P507">
        <v>-113</v>
      </c>
      <c r="Q507" s="28">
        <v>41730.340277777781</v>
      </c>
      <c r="R507" s="28">
        <v>41778.387499999997</v>
      </c>
      <c r="S507" t="s">
        <v>2392</v>
      </c>
      <c r="U507" s="27">
        <v>41842</v>
      </c>
      <c r="V507">
        <v>1</v>
      </c>
      <c r="W507" t="s">
        <v>32</v>
      </c>
      <c r="X507" t="s">
        <v>274</v>
      </c>
      <c r="Y507">
        <v>0</v>
      </c>
      <c r="AB507" t="s">
        <v>237</v>
      </c>
      <c r="AH507">
        <v>0</v>
      </c>
      <c r="AN507" t="s">
        <v>238</v>
      </c>
      <c r="AO507">
        <v>9</v>
      </c>
      <c r="AP507" t="s">
        <v>269</v>
      </c>
      <c r="AQ507" s="27">
        <v>41843</v>
      </c>
      <c r="AR507" t="s">
        <v>240</v>
      </c>
      <c r="AS507">
        <v>8</v>
      </c>
      <c r="AT507" t="s">
        <v>269</v>
      </c>
      <c r="AU507" s="27">
        <v>41843</v>
      </c>
    </row>
    <row r="508" spans="1:47" x14ac:dyDescent="0.2">
      <c r="A508">
        <v>507</v>
      </c>
      <c r="B508" t="s">
        <v>2393</v>
      </c>
      <c r="C508" t="s">
        <v>1308</v>
      </c>
      <c r="D508" t="s">
        <v>575</v>
      </c>
      <c r="E508" s="27">
        <v>41949</v>
      </c>
      <c r="F508" t="s">
        <v>233</v>
      </c>
      <c r="G508" s="27">
        <v>31067</v>
      </c>
      <c r="H508">
        <v>31</v>
      </c>
      <c r="I508" t="s">
        <v>244</v>
      </c>
      <c r="J508" t="s">
        <v>250</v>
      </c>
      <c r="K508">
        <v>0</v>
      </c>
      <c r="L508">
        <v>9</v>
      </c>
      <c r="M508">
        <v>0</v>
      </c>
      <c r="N508">
        <v>0</v>
      </c>
      <c r="O508">
        <v>8</v>
      </c>
      <c r="P508">
        <v>271</v>
      </c>
      <c r="Q508" s="28">
        <v>42220.071527777778</v>
      </c>
      <c r="R508" s="28">
        <v>42220.331250000003</v>
      </c>
      <c r="S508" t="s">
        <v>2394</v>
      </c>
      <c r="U508" s="27">
        <v>41179</v>
      </c>
      <c r="V508">
        <v>770</v>
      </c>
      <c r="W508" t="s">
        <v>32</v>
      </c>
      <c r="X508" t="s">
        <v>274</v>
      </c>
      <c r="Y508">
        <v>0</v>
      </c>
      <c r="AB508" t="s">
        <v>237</v>
      </c>
      <c r="AH508">
        <v>0</v>
      </c>
      <c r="AN508" t="s">
        <v>238</v>
      </c>
      <c r="AO508">
        <v>5</v>
      </c>
      <c r="AP508" t="s">
        <v>246</v>
      </c>
      <c r="AQ508" s="27">
        <v>41949</v>
      </c>
      <c r="AR508" t="s">
        <v>240</v>
      </c>
      <c r="AS508">
        <v>9</v>
      </c>
      <c r="AT508" t="s">
        <v>269</v>
      </c>
      <c r="AU508" s="27">
        <v>41949</v>
      </c>
    </row>
    <row r="509" spans="1:47" x14ac:dyDescent="0.2">
      <c r="A509">
        <v>508</v>
      </c>
      <c r="B509" t="s">
        <v>2395</v>
      </c>
      <c r="C509" t="s">
        <v>2396</v>
      </c>
      <c r="D509" t="s">
        <v>2397</v>
      </c>
      <c r="E509" s="27">
        <v>41734</v>
      </c>
      <c r="F509" t="s">
        <v>233</v>
      </c>
      <c r="G509" s="27">
        <v>28335</v>
      </c>
      <c r="H509">
        <v>38</v>
      </c>
      <c r="I509" t="s">
        <v>244</v>
      </c>
      <c r="J509" t="s">
        <v>250</v>
      </c>
      <c r="K509">
        <v>0</v>
      </c>
      <c r="L509">
        <v>9</v>
      </c>
      <c r="M509">
        <v>0</v>
      </c>
      <c r="N509">
        <v>0</v>
      </c>
      <c r="O509">
        <v>2</v>
      </c>
      <c r="S509" t="s">
        <v>2398</v>
      </c>
      <c r="T509" s="27">
        <v>40607</v>
      </c>
      <c r="V509">
        <v>1127</v>
      </c>
      <c r="W509" t="s">
        <v>32</v>
      </c>
      <c r="X509" t="s">
        <v>261</v>
      </c>
      <c r="Y509">
        <v>0</v>
      </c>
      <c r="AB509" t="s">
        <v>237</v>
      </c>
      <c r="AH509">
        <v>0</v>
      </c>
      <c r="AN509" t="s">
        <v>238</v>
      </c>
      <c r="AO509">
        <v>5</v>
      </c>
      <c r="AP509" t="s">
        <v>246</v>
      </c>
      <c r="AQ509" s="27">
        <v>41734</v>
      </c>
      <c r="AR509" t="s">
        <v>240</v>
      </c>
      <c r="AS509">
        <v>9</v>
      </c>
      <c r="AT509" t="s">
        <v>269</v>
      </c>
      <c r="AU509" s="27">
        <v>41734</v>
      </c>
    </row>
    <row r="510" spans="1:47" x14ac:dyDescent="0.2">
      <c r="A510">
        <v>509</v>
      </c>
      <c r="B510" t="s">
        <v>2399</v>
      </c>
      <c r="C510" t="s">
        <v>2400</v>
      </c>
      <c r="D510" t="s">
        <v>2401</v>
      </c>
      <c r="E510" s="27">
        <v>41355</v>
      </c>
      <c r="F510" t="s">
        <v>294</v>
      </c>
      <c r="G510" s="27">
        <v>31518</v>
      </c>
      <c r="H510">
        <v>30</v>
      </c>
      <c r="I510" t="s">
        <v>244</v>
      </c>
      <c r="J510" t="s">
        <v>245</v>
      </c>
      <c r="K510">
        <v>0</v>
      </c>
      <c r="L510">
        <v>6</v>
      </c>
      <c r="M510">
        <v>0</v>
      </c>
      <c r="N510">
        <v>0</v>
      </c>
      <c r="O510">
        <v>0</v>
      </c>
      <c r="P510">
        <v>0</v>
      </c>
      <c r="Q510" s="28">
        <v>41355.501388888886</v>
      </c>
      <c r="R510" s="28">
        <v>41359.406944444447</v>
      </c>
      <c r="S510" t="s">
        <v>2402</v>
      </c>
      <c r="T510" s="27">
        <v>41354</v>
      </c>
      <c r="V510">
        <v>1</v>
      </c>
      <c r="W510" t="s">
        <v>36</v>
      </c>
      <c r="X510" t="s">
        <v>279</v>
      </c>
      <c r="Y510">
        <v>0</v>
      </c>
      <c r="AB510" t="s">
        <v>237</v>
      </c>
      <c r="AH510">
        <v>0</v>
      </c>
      <c r="AN510" t="s">
        <v>238</v>
      </c>
      <c r="AO510">
        <v>2</v>
      </c>
      <c r="AP510" t="s">
        <v>239</v>
      </c>
      <c r="AQ510" s="27">
        <v>41355</v>
      </c>
      <c r="AR510" t="s">
        <v>240</v>
      </c>
      <c r="AS510">
        <v>6</v>
      </c>
      <c r="AT510" t="s">
        <v>246</v>
      </c>
      <c r="AU510" s="27">
        <v>41355</v>
      </c>
    </row>
    <row r="511" spans="1:47" x14ac:dyDescent="0.2">
      <c r="A511">
        <v>510</v>
      </c>
      <c r="B511" t="s">
        <v>2403</v>
      </c>
      <c r="C511" t="s">
        <v>2404</v>
      </c>
      <c r="D511" t="s">
        <v>2405</v>
      </c>
      <c r="E511" s="27">
        <v>41635</v>
      </c>
      <c r="F511" t="s">
        <v>233</v>
      </c>
      <c r="G511" s="27">
        <v>23512</v>
      </c>
      <c r="H511">
        <v>51</v>
      </c>
      <c r="I511" t="s">
        <v>234</v>
      </c>
      <c r="J511" t="s">
        <v>353</v>
      </c>
      <c r="K511">
        <v>0</v>
      </c>
      <c r="L511">
        <v>1</v>
      </c>
      <c r="M511">
        <v>0</v>
      </c>
      <c r="N511">
        <v>0</v>
      </c>
      <c r="O511">
        <v>1</v>
      </c>
      <c r="P511">
        <v>-1</v>
      </c>
      <c r="Q511" s="28">
        <v>41634.177083333336</v>
      </c>
      <c r="R511" s="28">
        <v>41635.326388888891</v>
      </c>
      <c r="S511" t="s">
        <v>2406</v>
      </c>
      <c r="T511" s="27">
        <v>41633</v>
      </c>
      <c r="V511">
        <v>2</v>
      </c>
      <c r="W511" t="s">
        <v>36</v>
      </c>
      <c r="X511" t="s">
        <v>1265</v>
      </c>
      <c r="Y511">
        <v>0</v>
      </c>
      <c r="AB511" t="s">
        <v>237</v>
      </c>
      <c r="AH511">
        <v>0</v>
      </c>
      <c r="AN511" t="s">
        <v>238</v>
      </c>
      <c r="AO511">
        <v>1</v>
      </c>
      <c r="AP511" t="s">
        <v>239</v>
      </c>
      <c r="AQ511" s="27">
        <v>41635</v>
      </c>
      <c r="AR511" t="s">
        <v>240</v>
      </c>
      <c r="AS511">
        <v>1</v>
      </c>
      <c r="AT511" t="s">
        <v>239</v>
      </c>
      <c r="AU511" s="27">
        <v>41635</v>
      </c>
    </row>
    <row r="512" spans="1:47" x14ac:dyDescent="0.2">
      <c r="A512">
        <v>511</v>
      </c>
      <c r="B512" t="s">
        <v>2407</v>
      </c>
      <c r="C512" t="s">
        <v>2408</v>
      </c>
      <c r="D512" t="s">
        <v>2409</v>
      </c>
      <c r="E512" s="27">
        <v>41613</v>
      </c>
      <c r="F512" t="s">
        <v>233</v>
      </c>
      <c r="G512" s="27">
        <v>30383</v>
      </c>
      <c r="H512">
        <v>33</v>
      </c>
      <c r="I512" t="s">
        <v>244</v>
      </c>
      <c r="J512" t="s">
        <v>22</v>
      </c>
      <c r="K512">
        <v>0</v>
      </c>
      <c r="L512">
        <v>1</v>
      </c>
      <c r="M512">
        <v>0</v>
      </c>
      <c r="N512">
        <v>0</v>
      </c>
      <c r="O512">
        <v>3</v>
      </c>
      <c r="P512">
        <v>-94</v>
      </c>
      <c r="Q512" s="28">
        <v>41519.152777777781</v>
      </c>
      <c r="R512" s="28">
        <v>41522.186111111114</v>
      </c>
      <c r="S512" t="s">
        <v>2410</v>
      </c>
      <c r="T512" s="27">
        <v>41519</v>
      </c>
      <c r="V512">
        <v>94</v>
      </c>
      <c r="W512" t="s">
        <v>32</v>
      </c>
      <c r="X512" t="s">
        <v>254</v>
      </c>
      <c r="Y512">
        <v>0</v>
      </c>
      <c r="AB512" t="s">
        <v>237</v>
      </c>
      <c r="AH512">
        <v>0</v>
      </c>
      <c r="AN512" t="s">
        <v>238</v>
      </c>
      <c r="AO512">
        <v>1</v>
      </c>
      <c r="AP512" t="s">
        <v>239</v>
      </c>
      <c r="AQ512" s="27">
        <v>41613</v>
      </c>
      <c r="AR512" t="s">
        <v>240</v>
      </c>
      <c r="AS512">
        <v>1</v>
      </c>
      <c r="AT512" t="s">
        <v>239</v>
      </c>
      <c r="AU512" s="27">
        <v>41613</v>
      </c>
    </row>
    <row r="513" spans="1:47" x14ac:dyDescent="0.2">
      <c r="A513">
        <v>512</v>
      </c>
      <c r="B513" t="s">
        <v>2411</v>
      </c>
      <c r="C513" t="s">
        <v>2412</v>
      </c>
      <c r="D513" t="s">
        <v>266</v>
      </c>
      <c r="E513" s="27">
        <v>41626</v>
      </c>
      <c r="F513" t="s">
        <v>294</v>
      </c>
      <c r="G513" s="27">
        <v>33095</v>
      </c>
      <c r="H513">
        <v>25</v>
      </c>
      <c r="I513" t="s">
        <v>244</v>
      </c>
      <c r="J513" t="s">
        <v>250</v>
      </c>
      <c r="K513">
        <v>0</v>
      </c>
      <c r="L513">
        <v>6</v>
      </c>
      <c r="M513">
        <v>0</v>
      </c>
      <c r="N513">
        <v>0</v>
      </c>
      <c r="O513">
        <v>2</v>
      </c>
      <c r="P513">
        <v>-86</v>
      </c>
      <c r="Q513" s="28">
        <v>41540.354861111111</v>
      </c>
      <c r="R513" s="28">
        <v>41542.293749999997</v>
      </c>
      <c r="S513" t="s">
        <v>2413</v>
      </c>
      <c r="U513" s="27">
        <v>41540</v>
      </c>
      <c r="V513">
        <v>86</v>
      </c>
      <c r="W513" t="s">
        <v>32</v>
      </c>
      <c r="X513" t="s">
        <v>274</v>
      </c>
      <c r="Y513">
        <v>0</v>
      </c>
      <c r="AB513" t="s">
        <v>237</v>
      </c>
      <c r="AH513">
        <v>0</v>
      </c>
      <c r="AN513" t="s">
        <v>238</v>
      </c>
      <c r="AO513">
        <v>5</v>
      </c>
      <c r="AP513" t="s">
        <v>246</v>
      </c>
      <c r="AQ513" s="27">
        <v>41626</v>
      </c>
      <c r="AR513" t="s">
        <v>240</v>
      </c>
      <c r="AS513">
        <v>6</v>
      </c>
      <c r="AT513" t="s">
        <v>246</v>
      </c>
      <c r="AU513" s="27">
        <v>41626</v>
      </c>
    </row>
    <row r="514" spans="1:47" x14ac:dyDescent="0.2">
      <c r="A514">
        <v>513</v>
      </c>
      <c r="B514" t="s">
        <v>2414</v>
      </c>
      <c r="C514" t="s">
        <v>2415</v>
      </c>
      <c r="D514" t="s">
        <v>2416</v>
      </c>
      <c r="E514" s="27">
        <v>41947</v>
      </c>
      <c r="F514" t="s">
        <v>233</v>
      </c>
      <c r="G514" s="27">
        <v>31276</v>
      </c>
      <c r="H514">
        <v>30</v>
      </c>
      <c r="I514" t="s">
        <v>244</v>
      </c>
      <c r="J514" t="s">
        <v>353</v>
      </c>
      <c r="K514">
        <v>0</v>
      </c>
      <c r="L514">
        <v>1</v>
      </c>
      <c r="M514">
        <v>0</v>
      </c>
      <c r="N514">
        <v>0</v>
      </c>
      <c r="O514">
        <v>0</v>
      </c>
      <c r="W514" t="s">
        <v>237</v>
      </c>
      <c r="Y514">
        <v>-1</v>
      </c>
      <c r="AB514" t="s">
        <v>237</v>
      </c>
      <c r="AH514">
        <v>0</v>
      </c>
      <c r="AN514" t="s">
        <v>238</v>
      </c>
      <c r="AO514">
        <v>2</v>
      </c>
      <c r="AP514" t="s">
        <v>239</v>
      </c>
      <c r="AQ514" s="27">
        <v>41947</v>
      </c>
      <c r="AR514" t="s">
        <v>240</v>
      </c>
      <c r="AS514">
        <v>1</v>
      </c>
      <c r="AT514" t="s">
        <v>239</v>
      </c>
      <c r="AU514" s="27">
        <v>41947</v>
      </c>
    </row>
    <row r="515" spans="1:47" x14ac:dyDescent="0.2">
      <c r="A515">
        <v>514</v>
      </c>
      <c r="B515" t="s">
        <v>2417</v>
      </c>
      <c r="C515" t="s">
        <v>2418</v>
      </c>
      <c r="D515" t="s">
        <v>2419</v>
      </c>
      <c r="E515" s="27">
        <v>41291</v>
      </c>
      <c r="F515" t="s">
        <v>233</v>
      </c>
      <c r="G515" s="27">
        <v>34422</v>
      </c>
      <c r="H515">
        <v>22</v>
      </c>
      <c r="I515" t="s">
        <v>259</v>
      </c>
      <c r="J515" t="s">
        <v>250</v>
      </c>
      <c r="K515">
        <v>0</v>
      </c>
      <c r="L515">
        <v>10</v>
      </c>
      <c r="M515">
        <v>0</v>
      </c>
      <c r="N515">
        <v>0</v>
      </c>
      <c r="O515">
        <v>0</v>
      </c>
      <c r="W515" t="s">
        <v>237</v>
      </c>
      <c r="Y515">
        <v>-1</v>
      </c>
      <c r="AB515" t="s">
        <v>237</v>
      </c>
      <c r="AH515">
        <v>0</v>
      </c>
      <c r="AN515" t="s">
        <v>238</v>
      </c>
      <c r="AO515">
        <v>8</v>
      </c>
      <c r="AP515" t="s">
        <v>269</v>
      </c>
      <c r="AQ515" s="27">
        <v>41291</v>
      </c>
      <c r="AR515" t="s">
        <v>240</v>
      </c>
      <c r="AS515">
        <v>10</v>
      </c>
      <c r="AT515" t="s">
        <v>269</v>
      </c>
      <c r="AU515" s="27">
        <v>41291</v>
      </c>
    </row>
    <row r="516" spans="1:47" x14ac:dyDescent="0.2">
      <c r="A516">
        <v>515</v>
      </c>
      <c r="B516" t="s">
        <v>2420</v>
      </c>
      <c r="C516" t="s">
        <v>414</v>
      </c>
      <c r="D516" t="s">
        <v>2421</v>
      </c>
      <c r="E516" s="27">
        <v>41804</v>
      </c>
      <c r="F516" t="s">
        <v>233</v>
      </c>
      <c r="G516" s="27">
        <v>28712</v>
      </c>
      <c r="H516">
        <v>37</v>
      </c>
      <c r="I516" t="s">
        <v>244</v>
      </c>
      <c r="J516" t="s">
        <v>250</v>
      </c>
      <c r="K516">
        <v>0</v>
      </c>
      <c r="L516">
        <v>2</v>
      </c>
      <c r="M516">
        <v>0</v>
      </c>
      <c r="N516">
        <v>0</v>
      </c>
      <c r="O516">
        <v>4</v>
      </c>
      <c r="P516">
        <v>-1</v>
      </c>
      <c r="Q516" s="28">
        <v>41803.154166666667</v>
      </c>
      <c r="R516" s="28">
        <v>41804.331944444442</v>
      </c>
      <c r="S516" t="s">
        <v>2422</v>
      </c>
      <c r="T516" s="27">
        <v>41803</v>
      </c>
      <c r="V516">
        <v>1</v>
      </c>
      <c r="W516" t="s">
        <v>36</v>
      </c>
      <c r="X516" t="s">
        <v>279</v>
      </c>
      <c r="Y516">
        <v>0</v>
      </c>
      <c r="AB516" t="s">
        <v>237</v>
      </c>
      <c r="AH516">
        <v>0</v>
      </c>
      <c r="AN516" t="s">
        <v>238</v>
      </c>
      <c r="AO516">
        <v>2</v>
      </c>
      <c r="AP516" t="s">
        <v>239</v>
      </c>
      <c r="AQ516" s="27">
        <v>41804</v>
      </c>
      <c r="AR516" t="s">
        <v>240</v>
      </c>
      <c r="AS516">
        <v>2</v>
      </c>
      <c r="AT516" t="s">
        <v>239</v>
      </c>
      <c r="AU516" s="27">
        <v>41804</v>
      </c>
    </row>
    <row r="517" spans="1:47" x14ac:dyDescent="0.2">
      <c r="A517">
        <v>516</v>
      </c>
      <c r="B517" t="s">
        <v>2423</v>
      </c>
      <c r="C517" t="s">
        <v>2424</v>
      </c>
      <c r="D517" t="s">
        <v>2425</v>
      </c>
      <c r="E517" s="27">
        <v>41321</v>
      </c>
      <c r="F517" t="s">
        <v>233</v>
      </c>
      <c r="G517" s="27">
        <v>30573</v>
      </c>
      <c r="H517">
        <v>32</v>
      </c>
      <c r="I517" t="s">
        <v>244</v>
      </c>
      <c r="J517" t="s">
        <v>250</v>
      </c>
      <c r="K517">
        <v>0</v>
      </c>
      <c r="L517">
        <v>9</v>
      </c>
      <c r="M517">
        <v>1</v>
      </c>
      <c r="N517">
        <v>0</v>
      </c>
      <c r="O517">
        <v>12</v>
      </c>
      <c r="P517">
        <v>-1</v>
      </c>
      <c r="Q517" s="28">
        <v>41320.509027777778</v>
      </c>
      <c r="R517" s="28">
        <v>41322.060416666667</v>
      </c>
      <c r="S517" t="s">
        <v>2426</v>
      </c>
      <c r="U517" s="27">
        <v>41320</v>
      </c>
      <c r="V517">
        <v>1</v>
      </c>
      <c r="W517" t="s">
        <v>32</v>
      </c>
      <c r="X517" t="s">
        <v>274</v>
      </c>
      <c r="Y517">
        <v>1</v>
      </c>
      <c r="AA517" t="s">
        <v>2427</v>
      </c>
      <c r="AB517" t="s">
        <v>36</v>
      </c>
      <c r="AD517" s="27">
        <v>41682</v>
      </c>
      <c r="AE517" t="s">
        <v>324</v>
      </c>
      <c r="AH517">
        <v>1</v>
      </c>
      <c r="AJ517" t="s">
        <v>2428</v>
      </c>
      <c r="AK517" t="s">
        <v>312</v>
      </c>
      <c r="AL517" s="27">
        <v>42010</v>
      </c>
      <c r="AM517" t="s">
        <v>867</v>
      </c>
      <c r="AN517" t="s">
        <v>238</v>
      </c>
      <c r="AO517">
        <v>7</v>
      </c>
      <c r="AP517" t="s">
        <v>246</v>
      </c>
      <c r="AQ517" s="27">
        <v>41321</v>
      </c>
      <c r="AR517" t="s">
        <v>240</v>
      </c>
      <c r="AS517">
        <v>9</v>
      </c>
      <c r="AT517" t="s">
        <v>269</v>
      </c>
      <c r="AU517" s="27">
        <v>41321</v>
      </c>
    </row>
    <row r="518" spans="1:47" x14ac:dyDescent="0.2">
      <c r="A518">
        <v>517</v>
      </c>
      <c r="B518" t="s">
        <v>2429</v>
      </c>
      <c r="C518" t="s">
        <v>2430</v>
      </c>
      <c r="D518" t="s">
        <v>2431</v>
      </c>
      <c r="E518" s="27">
        <v>41670</v>
      </c>
      <c r="F518" t="s">
        <v>233</v>
      </c>
      <c r="G518" s="27">
        <v>33770</v>
      </c>
      <c r="H518">
        <v>23</v>
      </c>
      <c r="I518" t="s">
        <v>259</v>
      </c>
      <c r="J518" t="s">
        <v>250</v>
      </c>
      <c r="K518">
        <v>0</v>
      </c>
      <c r="L518">
        <v>6</v>
      </c>
      <c r="M518">
        <v>0</v>
      </c>
      <c r="N518">
        <v>1</v>
      </c>
      <c r="O518">
        <v>1</v>
      </c>
      <c r="P518">
        <v>0</v>
      </c>
      <c r="Q518" s="28">
        <v>41670.044444444444</v>
      </c>
      <c r="R518" s="28">
        <v>41671.136111111111</v>
      </c>
      <c r="S518" t="s">
        <v>2432</v>
      </c>
      <c r="T518" s="27">
        <v>41669</v>
      </c>
      <c r="V518">
        <v>1</v>
      </c>
      <c r="W518" t="s">
        <v>32</v>
      </c>
      <c r="X518" t="s">
        <v>359</v>
      </c>
      <c r="Y518">
        <v>0</v>
      </c>
      <c r="AB518" t="s">
        <v>237</v>
      </c>
      <c r="AH518">
        <v>0</v>
      </c>
      <c r="AN518" t="s">
        <v>238</v>
      </c>
      <c r="AO518">
        <v>5</v>
      </c>
      <c r="AP518" t="s">
        <v>246</v>
      </c>
      <c r="AQ518" s="27">
        <v>41670</v>
      </c>
      <c r="AR518" t="s">
        <v>240</v>
      </c>
      <c r="AS518">
        <v>6</v>
      </c>
      <c r="AT518" t="s">
        <v>246</v>
      </c>
      <c r="AU518" s="27">
        <v>41670</v>
      </c>
    </row>
    <row r="519" spans="1:47" x14ac:dyDescent="0.2">
      <c r="A519">
        <v>518</v>
      </c>
      <c r="B519" t="s">
        <v>2433</v>
      </c>
      <c r="C519" t="s">
        <v>850</v>
      </c>
      <c r="D519" t="s">
        <v>1329</v>
      </c>
      <c r="E519" s="27">
        <v>41358</v>
      </c>
      <c r="F519" t="s">
        <v>233</v>
      </c>
      <c r="G519" s="27">
        <v>25081</v>
      </c>
      <c r="H519">
        <v>47</v>
      </c>
      <c r="I519" t="s">
        <v>234</v>
      </c>
      <c r="J519" t="s">
        <v>250</v>
      </c>
      <c r="K519">
        <v>0</v>
      </c>
      <c r="L519">
        <v>3</v>
      </c>
      <c r="M519">
        <v>0</v>
      </c>
      <c r="N519">
        <v>0</v>
      </c>
      <c r="O519">
        <v>3</v>
      </c>
      <c r="P519">
        <v>0</v>
      </c>
      <c r="Q519" s="28">
        <v>41358.143055555556</v>
      </c>
      <c r="R519" s="28">
        <v>41358.329861111109</v>
      </c>
      <c r="S519" t="s">
        <v>2434</v>
      </c>
      <c r="T519" s="27">
        <v>41358</v>
      </c>
      <c r="V519">
        <v>0</v>
      </c>
      <c r="W519" t="s">
        <v>32</v>
      </c>
      <c r="X519" t="s">
        <v>284</v>
      </c>
      <c r="Y519">
        <v>0</v>
      </c>
      <c r="AB519" t="s">
        <v>237</v>
      </c>
      <c r="AH519">
        <v>0</v>
      </c>
      <c r="AN519" t="s">
        <v>238</v>
      </c>
      <c r="AO519">
        <v>2</v>
      </c>
      <c r="AP519" t="s">
        <v>239</v>
      </c>
      <c r="AQ519" s="27">
        <v>41358</v>
      </c>
      <c r="AR519" t="s">
        <v>240</v>
      </c>
      <c r="AS519">
        <v>3</v>
      </c>
      <c r="AT519" t="s">
        <v>239</v>
      </c>
      <c r="AU519" s="27">
        <v>41358</v>
      </c>
    </row>
    <row r="520" spans="1:47" x14ac:dyDescent="0.2">
      <c r="A520">
        <v>519</v>
      </c>
      <c r="B520" t="s">
        <v>2435</v>
      </c>
      <c r="C520" t="s">
        <v>2436</v>
      </c>
      <c r="D520" t="s">
        <v>2437</v>
      </c>
      <c r="E520" s="27">
        <v>41284</v>
      </c>
      <c r="F520" t="s">
        <v>294</v>
      </c>
      <c r="G520" s="27">
        <v>26553</v>
      </c>
      <c r="H520">
        <v>43</v>
      </c>
      <c r="I520" t="s">
        <v>244</v>
      </c>
      <c r="J520" t="s">
        <v>250</v>
      </c>
      <c r="K520">
        <v>0</v>
      </c>
      <c r="L520">
        <v>9</v>
      </c>
      <c r="M520">
        <v>0</v>
      </c>
      <c r="N520">
        <v>0</v>
      </c>
      <c r="O520">
        <v>0</v>
      </c>
      <c r="W520" t="s">
        <v>237</v>
      </c>
      <c r="Y520">
        <v>-1</v>
      </c>
      <c r="AB520" t="s">
        <v>237</v>
      </c>
      <c r="AH520">
        <v>0</v>
      </c>
      <c r="AN520" t="s">
        <v>238</v>
      </c>
      <c r="AO520">
        <v>5</v>
      </c>
      <c r="AP520" t="s">
        <v>246</v>
      </c>
      <c r="AQ520" s="27">
        <v>41284</v>
      </c>
      <c r="AR520" t="s">
        <v>240</v>
      </c>
      <c r="AS520">
        <v>9</v>
      </c>
      <c r="AT520" t="s">
        <v>269</v>
      </c>
      <c r="AU520" s="27">
        <v>41284</v>
      </c>
    </row>
    <row r="521" spans="1:47" x14ac:dyDescent="0.2">
      <c r="A521">
        <v>520</v>
      </c>
      <c r="B521" t="s">
        <v>2438</v>
      </c>
      <c r="C521" t="s">
        <v>1967</v>
      </c>
      <c r="D521" t="s">
        <v>2439</v>
      </c>
      <c r="E521" s="27">
        <v>41780</v>
      </c>
      <c r="F521" t="s">
        <v>294</v>
      </c>
      <c r="G521" s="27">
        <v>27260</v>
      </c>
      <c r="H521">
        <v>41</v>
      </c>
      <c r="I521" t="s">
        <v>244</v>
      </c>
      <c r="J521" t="s">
        <v>250</v>
      </c>
      <c r="K521">
        <v>0</v>
      </c>
      <c r="L521">
        <v>6</v>
      </c>
      <c r="M521">
        <v>0</v>
      </c>
      <c r="N521">
        <v>0</v>
      </c>
      <c r="O521">
        <v>6</v>
      </c>
      <c r="S521" t="s">
        <v>2440</v>
      </c>
      <c r="T521" s="27">
        <v>40594</v>
      </c>
      <c r="V521">
        <v>1186</v>
      </c>
      <c r="W521" t="s">
        <v>36</v>
      </c>
      <c r="X521" t="s">
        <v>548</v>
      </c>
      <c r="Y521">
        <v>0</v>
      </c>
      <c r="AB521" t="s">
        <v>237</v>
      </c>
      <c r="AH521">
        <v>0</v>
      </c>
      <c r="AN521" t="s">
        <v>238</v>
      </c>
      <c r="AO521">
        <v>3</v>
      </c>
      <c r="AP521" t="s">
        <v>239</v>
      </c>
      <c r="AQ521" s="27">
        <v>41780</v>
      </c>
      <c r="AR521" t="s">
        <v>240</v>
      </c>
      <c r="AS521">
        <v>6</v>
      </c>
      <c r="AT521" t="s">
        <v>246</v>
      </c>
      <c r="AU521" s="27">
        <v>41780</v>
      </c>
    </row>
    <row r="522" spans="1:47" x14ac:dyDescent="0.2">
      <c r="A522">
        <v>521</v>
      </c>
      <c r="B522" t="s">
        <v>2441</v>
      </c>
      <c r="C522" t="s">
        <v>2442</v>
      </c>
      <c r="D522" t="s">
        <v>1367</v>
      </c>
      <c r="E522" s="27">
        <v>41543</v>
      </c>
      <c r="F522" t="s">
        <v>294</v>
      </c>
      <c r="G522" s="27">
        <v>30657</v>
      </c>
      <c r="H522">
        <v>32</v>
      </c>
      <c r="I522" t="s">
        <v>244</v>
      </c>
      <c r="J522" t="s">
        <v>353</v>
      </c>
      <c r="K522">
        <v>0</v>
      </c>
      <c r="L522">
        <v>3</v>
      </c>
      <c r="M522">
        <v>0</v>
      </c>
      <c r="N522">
        <v>0</v>
      </c>
      <c r="O522">
        <v>1</v>
      </c>
      <c r="P522">
        <v>-80</v>
      </c>
      <c r="Q522" s="28">
        <v>41463.394444444442</v>
      </c>
      <c r="R522" s="28">
        <v>41465.436111111114</v>
      </c>
      <c r="S522" t="s">
        <v>2443</v>
      </c>
      <c r="T522" s="27">
        <v>41463</v>
      </c>
      <c r="V522">
        <v>80</v>
      </c>
      <c r="W522" t="s">
        <v>32</v>
      </c>
      <c r="X522" t="s">
        <v>261</v>
      </c>
      <c r="Y522">
        <v>1</v>
      </c>
      <c r="AA522" t="s">
        <v>2444</v>
      </c>
      <c r="AB522" t="s">
        <v>36</v>
      </c>
      <c r="AD522" s="27">
        <v>41845</v>
      </c>
      <c r="AE522" t="s">
        <v>324</v>
      </c>
      <c r="AH522">
        <v>0</v>
      </c>
      <c r="AN522" t="s">
        <v>238</v>
      </c>
      <c r="AO522">
        <v>3</v>
      </c>
      <c r="AP522" t="s">
        <v>239</v>
      </c>
      <c r="AQ522" s="27">
        <v>41543</v>
      </c>
      <c r="AR522" t="s">
        <v>240</v>
      </c>
      <c r="AS522">
        <v>3</v>
      </c>
      <c r="AT522" t="s">
        <v>239</v>
      </c>
      <c r="AU522" s="27">
        <v>41543</v>
      </c>
    </row>
    <row r="523" spans="1:47" x14ac:dyDescent="0.2">
      <c r="A523">
        <v>522</v>
      </c>
      <c r="B523" t="s">
        <v>2445</v>
      </c>
      <c r="C523" t="s">
        <v>928</v>
      </c>
      <c r="D523" t="s">
        <v>2446</v>
      </c>
      <c r="E523" s="27">
        <v>41695</v>
      </c>
      <c r="F523" t="s">
        <v>233</v>
      </c>
      <c r="G523" s="27">
        <v>28682</v>
      </c>
      <c r="H523">
        <v>37</v>
      </c>
      <c r="I523" t="s">
        <v>244</v>
      </c>
      <c r="J523" t="s">
        <v>245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-1</v>
      </c>
      <c r="Q523" s="28">
        <v>41694.21597222222</v>
      </c>
      <c r="R523" s="28">
        <v>41713.245138888888</v>
      </c>
      <c r="S523" t="s">
        <v>2447</v>
      </c>
      <c r="T523" s="27">
        <v>41695</v>
      </c>
      <c r="V523">
        <v>0</v>
      </c>
      <c r="W523" t="s">
        <v>32</v>
      </c>
      <c r="X523" t="s">
        <v>2448</v>
      </c>
      <c r="Y523">
        <v>0</v>
      </c>
      <c r="AB523" t="s">
        <v>237</v>
      </c>
      <c r="AH523">
        <v>0</v>
      </c>
      <c r="AN523" t="s">
        <v>238</v>
      </c>
      <c r="AO523">
        <v>1</v>
      </c>
      <c r="AP523" t="s">
        <v>239</v>
      </c>
      <c r="AQ523" s="27">
        <v>41695</v>
      </c>
      <c r="AR523" t="s">
        <v>240</v>
      </c>
      <c r="AS523">
        <v>1</v>
      </c>
      <c r="AT523" t="s">
        <v>239</v>
      </c>
      <c r="AU523" s="27">
        <v>41695</v>
      </c>
    </row>
    <row r="524" spans="1:47" x14ac:dyDescent="0.2">
      <c r="A524">
        <v>523</v>
      </c>
      <c r="B524" t="s">
        <v>2449</v>
      </c>
      <c r="C524" t="s">
        <v>2390</v>
      </c>
      <c r="D524" t="s">
        <v>2450</v>
      </c>
      <c r="E524" s="27">
        <v>41895</v>
      </c>
      <c r="F524" t="s">
        <v>233</v>
      </c>
      <c r="G524" s="27">
        <v>35300</v>
      </c>
      <c r="H524">
        <v>19</v>
      </c>
      <c r="I524" t="s">
        <v>259</v>
      </c>
      <c r="J524" t="s">
        <v>250</v>
      </c>
      <c r="K524">
        <v>0</v>
      </c>
      <c r="L524">
        <v>10</v>
      </c>
      <c r="M524">
        <v>2</v>
      </c>
      <c r="N524">
        <v>0</v>
      </c>
      <c r="O524">
        <v>2</v>
      </c>
      <c r="P524">
        <v>-1</v>
      </c>
      <c r="Q524" s="28">
        <v>41894.262499999997</v>
      </c>
      <c r="R524" s="28">
        <v>41895.45416666667</v>
      </c>
      <c r="S524" t="s">
        <v>2451</v>
      </c>
      <c r="T524" s="27">
        <v>41894</v>
      </c>
      <c r="V524">
        <v>1</v>
      </c>
      <c r="W524" t="s">
        <v>32</v>
      </c>
      <c r="X524" t="s">
        <v>402</v>
      </c>
      <c r="Y524">
        <v>1</v>
      </c>
      <c r="AA524" t="s">
        <v>2452</v>
      </c>
      <c r="AB524" t="s">
        <v>36</v>
      </c>
      <c r="AD524" s="27">
        <v>42326</v>
      </c>
      <c r="AE524" t="s">
        <v>529</v>
      </c>
      <c r="AH524">
        <v>0</v>
      </c>
      <c r="AN524" t="s">
        <v>238</v>
      </c>
      <c r="AO524">
        <v>9</v>
      </c>
      <c r="AP524" t="s">
        <v>269</v>
      </c>
      <c r="AQ524" s="27">
        <v>41895</v>
      </c>
      <c r="AR524" t="s">
        <v>240</v>
      </c>
      <c r="AS524">
        <v>10</v>
      </c>
      <c r="AT524" t="s">
        <v>269</v>
      </c>
      <c r="AU524" s="27">
        <v>41895</v>
      </c>
    </row>
    <row r="525" spans="1:47" x14ac:dyDescent="0.2">
      <c r="A525">
        <v>524</v>
      </c>
      <c r="B525" t="s">
        <v>2453</v>
      </c>
      <c r="C525" t="s">
        <v>2454</v>
      </c>
      <c r="D525" t="s">
        <v>2455</v>
      </c>
      <c r="E525" s="27">
        <v>41671</v>
      </c>
      <c r="F525" t="s">
        <v>233</v>
      </c>
      <c r="G525" s="27">
        <v>32305</v>
      </c>
      <c r="H525">
        <v>27</v>
      </c>
      <c r="I525" t="s">
        <v>244</v>
      </c>
      <c r="J525" t="s">
        <v>353</v>
      </c>
      <c r="K525">
        <v>0</v>
      </c>
      <c r="L525">
        <v>8</v>
      </c>
      <c r="M525">
        <v>0</v>
      </c>
      <c r="N525">
        <v>0</v>
      </c>
      <c r="O525">
        <v>0</v>
      </c>
      <c r="P525">
        <v>-1</v>
      </c>
      <c r="Q525" s="28">
        <v>41670.093055555553</v>
      </c>
      <c r="R525" s="28">
        <v>41672.184027777781</v>
      </c>
      <c r="S525" t="s">
        <v>2456</v>
      </c>
      <c r="T525" s="27">
        <v>41670</v>
      </c>
      <c r="V525">
        <v>1</v>
      </c>
      <c r="W525" t="s">
        <v>36</v>
      </c>
      <c r="X525" t="s">
        <v>279</v>
      </c>
      <c r="Y525">
        <v>0</v>
      </c>
      <c r="AB525" t="s">
        <v>237</v>
      </c>
      <c r="AH525">
        <v>0</v>
      </c>
      <c r="AN525" t="s">
        <v>238</v>
      </c>
      <c r="AO525">
        <v>6</v>
      </c>
      <c r="AP525" t="s">
        <v>246</v>
      </c>
      <c r="AQ525" s="27">
        <v>41671</v>
      </c>
      <c r="AR525" t="s">
        <v>240</v>
      </c>
      <c r="AS525">
        <v>8</v>
      </c>
      <c r="AT525" t="s">
        <v>269</v>
      </c>
      <c r="AU525" s="27">
        <v>41671</v>
      </c>
    </row>
    <row r="526" spans="1:47" x14ac:dyDescent="0.2">
      <c r="A526">
        <v>525</v>
      </c>
      <c r="B526" t="s">
        <v>2457</v>
      </c>
      <c r="C526" t="s">
        <v>2458</v>
      </c>
      <c r="D526" t="s">
        <v>2459</v>
      </c>
      <c r="E526" s="27">
        <v>41605</v>
      </c>
      <c r="F526" t="s">
        <v>233</v>
      </c>
      <c r="G526" s="27">
        <v>27970</v>
      </c>
      <c r="H526">
        <v>39</v>
      </c>
      <c r="I526" t="s">
        <v>244</v>
      </c>
      <c r="J526" t="s">
        <v>22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-1</v>
      </c>
      <c r="Q526" s="28">
        <v>41604.255555555559</v>
      </c>
      <c r="R526" s="28">
        <v>41605.089583333334</v>
      </c>
      <c r="S526" t="s">
        <v>2460</v>
      </c>
      <c r="T526" s="27">
        <v>41604</v>
      </c>
      <c r="V526">
        <v>1</v>
      </c>
      <c r="W526" t="s">
        <v>36</v>
      </c>
      <c r="X526" t="s">
        <v>279</v>
      </c>
      <c r="Y526">
        <v>0</v>
      </c>
      <c r="AB526" t="s">
        <v>237</v>
      </c>
      <c r="AH526">
        <v>0</v>
      </c>
      <c r="AN526" t="s">
        <v>238</v>
      </c>
      <c r="AO526">
        <v>1</v>
      </c>
      <c r="AP526" t="s">
        <v>239</v>
      </c>
      <c r="AQ526" s="27">
        <v>41605</v>
      </c>
      <c r="AR526" t="s">
        <v>240</v>
      </c>
      <c r="AS526">
        <v>1</v>
      </c>
      <c r="AT526" t="s">
        <v>239</v>
      </c>
      <c r="AU526" s="27">
        <v>41605</v>
      </c>
    </row>
    <row r="527" spans="1:47" x14ac:dyDescent="0.2">
      <c r="A527">
        <v>526</v>
      </c>
      <c r="B527" t="s">
        <v>2461</v>
      </c>
      <c r="C527" t="s">
        <v>2462</v>
      </c>
      <c r="D527" t="s">
        <v>2463</v>
      </c>
      <c r="E527" s="27">
        <v>41326</v>
      </c>
      <c r="F527" t="s">
        <v>294</v>
      </c>
      <c r="G527" s="27">
        <v>34614</v>
      </c>
      <c r="H527">
        <v>21</v>
      </c>
      <c r="I527" t="s">
        <v>259</v>
      </c>
      <c r="J527" t="s">
        <v>245</v>
      </c>
      <c r="K527">
        <v>0</v>
      </c>
      <c r="L527">
        <v>6</v>
      </c>
      <c r="M527">
        <v>0</v>
      </c>
      <c r="N527">
        <v>2</v>
      </c>
      <c r="O527">
        <v>0</v>
      </c>
      <c r="P527">
        <v>0</v>
      </c>
      <c r="Q527" s="28">
        <v>41326.219444444447</v>
      </c>
      <c r="R527" s="28">
        <v>41326.390277777777</v>
      </c>
      <c r="S527" t="s">
        <v>2464</v>
      </c>
      <c r="T527" s="27">
        <v>41326</v>
      </c>
      <c r="V527">
        <v>0</v>
      </c>
      <c r="W527" t="s">
        <v>32</v>
      </c>
      <c r="X527" t="s">
        <v>261</v>
      </c>
      <c r="Y527">
        <v>0</v>
      </c>
      <c r="AB527" t="s">
        <v>237</v>
      </c>
      <c r="AH527">
        <v>0</v>
      </c>
      <c r="AN527" t="s">
        <v>238</v>
      </c>
      <c r="AO527">
        <v>8</v>
      </c>
      <c r="AP527" t="s">
        <v>269</v>
      </c>
      <c r="AQ527" s="27">
        <v>41326</v>
      </c>
      <c r="AR527" t="s">
        <v>240</v>
      </c>
      <c r="AS527">
        <v>6</v>
      </c>
      <c r="AT527" t="s">
        <v>246</v>
      </c>
      <c r="AU527" s="27">
        <v>41326</v>
      </c>
    </row>
    <row r="528" spans="1:47" x14ac:dyDescent="0.2">
      <c r="A528">
        <v>527</v>
      </c>
      <c r="B528" t="s">
        <v>2465</v>
      </c>
      <c r="C528" t="s">
        <v>2466</v>
      </c>
      <c r="D528" t="s">
        <v>2467</v>
      </c>
      <c r="E528" s="27">
        <v>41305</v>
      </c>
      <c r="F528" t="s">
        <v>233</v>
      </c>
      <c r="G528" s="27">
        <v>17122</v>
      </c>
      <c r="H528">
        <v>69</v>
      </c>
      <c r="I528" t="s">
        <v>234</v>
      </c>
      <c r="J528" t="s">
        <v>245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-1</v>
      </c>
      <c r="Q528" s="28">
        <v>41304.35833333333</v>
      </c>
      <c r="R528" s="28">
        <v>41305.305555555555</v>
      </c>
      <c r="S528" t="s">
        <v>2468</v>
      </c>
      <c r="T528" s="27">
        <v>41304</v>
      </c>
      <c r="V528">
        <v>1</v>
      </c>
      <c r="W528" t="s">
        <v>36</v>
      </c>
      <c r="X528" t="s">
        <v>1406</v>
      </c>
      <c r="Y528">
        <v>0</v>
      </c>
      <c r="AB528" t="s">
        <v>237</v>
      </c>
      <c r="AH528">
        <v>0</v>
      </c>
      <c r="AN528" t="s">
        <v>238</v>
      </c>
      <c r="AO528">
        <v>1</v>
      </c>
      <c r="AP528" t="s">
        <v>239</v>
      </c>
      <c r="AQ528" s="27">
        <v>41305</v>
      </c>
      <c r="AR528" t="s">
        <v>240</v>
      </c>
      <c r="AS528">
        <v>1</v>
      </c>
      <c r="AT528" t="s">
        <v>239</v>
      </c>
      <c r="AU528" s="27">
        <v>41305</v>
      </c>
    </row>
    <row r="529" spans="1:47" x14ac:dyDescent="0.2">
      <c r="A529">
        <v>528</v>
      </c>
      <c r="B529" t="s">
        <v>2469</v>
      </c>
      <c r="C529" t="s">
        <v>1828</v>
      </c>
      <c r="D529" t="s">
        <v>2470</v>
      </c>
      <c r="E529" s="27">
        <v>41760</v>
      </c>
      <c r="F529" t="s">
        <v>233</v>
      </c>
      <c r="G529" s="27">
        <v>29240</v>
      </c>
      <c r="H529">
        <v>36</v>
      </c>
      <c r="I529" t="s">
        <v>244</v>
      </c>
      <c r="J529" t="s">
        <v>245</v>
      </c>
      <c r="K529">
        <v>0</v>
      </c>
      <c r="L529">
        <v>3</v>
      </c>
      <c r="M529">
        <v>0</v>
      </c>
      <c r="N529">
        <v>0</v>
      </c>
      <c r="O529">
        <v>3</v>
      </c>
      <c r="P529">
        <v>-106</v>
      </c>
      <c r="Q529" s="28">
        <v>41654.375</v>
      </c>
      <c r="R529" s="28">
        <v>41661.289583333331</v>
      </c>
      <c r="S529" t="s">
        <v>2471</v>
      </c>
      <c r="U529" s="27">
        <v>41654</v>
      </c>
      <c r="V529">
        <v>106</v>
      </c>
      <c r="W529" t="s">
        <v>32</v>
      </c>
      <c r="X529" t="s">
        <v>274</v>
      </c>
      <c r="Y529">
        <v>0</v>
      </c>
      <c r="AB529" t="s">
        <v>237</v>
      </c>
      <c r="AH529">
        <v>0</v>
      </c>
      <c r="AN529" t="s">
        <v>238</v>
      </c>
      <c r="AO529">
        <v>3</v>
      </c>
      <c r="AP529" t="s">
        <v>239</v>
      </c>
      <c r="AQ529" s="27">
        <v>41760</v>
      </c>
      <c r="AR529" t="s">
        <v>240</v>
      </c>
      <c r="AS529">
        <v>3</v>
      </c>
      <c r="AT529" t="s">
        <v>239</v>
      </c>
      <c r="AU529" s="27">
        <v>41760</v>
      </c>
    </row>
    <row r="530" spans="1:47" x14ac:dyDescent="0.2">
      <c r="A530">
        <v>529</v>
      </c>
      <c r="B530" t="s">
        <v>2472</v>
      </c>
      <c r="C530" t="s">
        <v>1967</v>
      </c>
      <c r="D530" t="s">
        <v>2473</v>
      </c>
      <c r="E530" s="27">
        <v>41603</v>
      </c>
      <c r="F530" t="s">
        <v>294</v>
      </c>
      <c r="G530" s="27">
        <v>20419</v>
      </c>
      <c r="H530">
        <v>60</v>
      </c>
      <c r="I530" t="s">
        <v>234</v>
      </c>
      <c r="J530" t="s">
        <v>245</v>
      </c>
      <c r="K530">
        <v>0</v>
      </c>
      <c r="L530">
        <v>-1</v>
      </c>
      <c r="M530">
        <v>0</v>
      </c>
      <c r="N530">
        <v>0</v>
      </c>
      <c r="O530">
        <v>0</v>
      </c>
      <c r="W530" t="s">
        <v>237</v>
      </c>
      <c r="Y530">
        <v>-1</v>
      </c>
      <c r="AB530" t="s">
        <v>237</v>
      </c>
      <c r="AH530">
        <v>0</v>
      </c>
      <c r="AN530" t="s">
        <v>238</v>
      </c>
      <c r="AO530">
        <v>-1</v>
      </c>
      <c r="AP530" t="s">
        <v>405</v>
      </c>
      <c r="AQ530" s="27">
        <v>41603</v>
      </c>
      <c r="AR530" t="s">
        <v>240</v>
      </c>
      <c r="AS530">
        <v>-1</v>
      </c>
      <c r="AT530" t="s">
        <v>405</v>
      </c>
      <c r="AU530" s="27">
        <v>41603</v>
      </c>
    </row>
    <row r="531" spans="1:47" x14ac:dyDescent="0.2">
      <c r="A531">
        <v>530</v>
      </c>
      <c r="B531" t="s">
        <v>2474</v>
      </c>
      <c r="C531" t="s">
        <v>693</v>
      </c>
      <c r="D531" t="s">
        <v>2475</v>
      </c>
      <c r="E531" s="27">
        <v>41585</v>
      </c>
      <c r="F531" t="s">
        <v>233</v>
      </c>
      <c r="G531" s="27">
        <v>34514</v>
      </c>
      <c r="H531">
        <v>21</v>
      </c>
      <c r="I531" t="s">
        <v>259</v>
      </c>
      <c r="J531" t="s">
        <v>245</v>
      </c>
      <c r="K531">
        <v>0</v>
      </c>
      <c r="L531">
        <v>6</v>
      </c>
      <c r="M531">
        <v>0</v>
      </c>
      <c r="N531">
        <v>0</v>
      </c>
      <c r="O531">
        <v>2</v>
      </c>
      <c r="P531">
        <v>-1</v>
      </c>
      <c r="Q531" s="28">
        <v>41584.292361111111</v>
      </c>
      <c r="R531" s="28">
        <v>41586.382638888892</v>
      </c>
      <c r="S531" t="s">
        <v>2476</v>
      </c>
      <c r="U531" s="27">
        <v>41584</v>
      </c>
      <c r="V531">
        <v>1</v>
      </c>
      <c r="W531" t="s">
        <v>32</v>
      </c>
      <c r="X531" t="s">
        <v>274</v>
      </c>
      <c r="Y531">
        <v>0</v>
      </c>
      <c r="AB531" t="s">
        <v>237</v>
      </c>
      <c r="AH531">
        <v>0</v>
      </c>
      <c r="AN531" t="s">
        <v>238</v>
      </c>
      <c r="AO531">
        <v>6</v>
      </c>
      <c r="AP531" t="s">
        <v>246</v>
      </c>
      <c r="AQ531" s="27">
        <v>41585</v>
      </c>
      <c r="AR531" t="s">
        <v>240</v>
      </c>
      <c r="AS531">
        <v>6</v>
      </c>
      <c r="AT531" t="s">
        <v>246</v>
      </c>
      <c r="AU531" s="27">
        <v>41585</v>
      </c>
    </row>
    <row r="532" spans="1:47" x14ac:dyDescent="0.2">
      <c r="A532">
        <v>531</v>
      </c>
      <c r="B532" t="s">
        <v>2477</v>
      </c>
      <c r="C532" t="s">
        <v>2478</v>
      </c>
      <c r="D532" t="s">
        <v>2479</v>
      </c>
      <c r="E532" s="27">
        <v>41554</v>
      </c>
      <c r="F532" t="s">
        <v>233</v>
      </c>
      <c r="G532" s="27">
        <v>32909</v>
      </c>
      <c r="H532">
        <v>26</v>
      </c>
      <c r="I532" t="s">
        <v>244</v>
      </c>
      <c r="J532" t="s">
        <v>250</v>
      </c>
      <c r="K532">
        <v>0</v>
      </c>
      <c r="L532">
        <v>10</v>
      </c>
      <c r="M532">
        <v>0</v>
      </c>
      <c r="N532">
        <v>1</v>
      </c>
      <c r="O532">
        <v>6</v>
      </c>
      <c r="P532">
        <v>0</v>
      </c>
      <c r="Q532" s="28">
        <v>41554.524305555555</v>
      </c>
      <c r="R532" s="28">
        <v>41558.263194444444</v>
      </c>
      <c r="S532" t="s">
        <v>2480</v>
      </c>
      <c r="T532" s="27">
        <v>41554</v>
      </c>
      <c r="V532">
        <v>0</v>
      </c>
      <c r="W532" t="s">
        <v>36</v>
      </c>
      <c r="X532" t="s">
        <v>279</v>
      </c>
      <c r="Y532">
        <v>1</v>
      </c>
      <c r="AA532" t="s">
        <v>2481</v>
      </c>
      <c r="AB532" t="s">
        <v>36</v>
      </c>
      <c r="AC532">
        <v>0</v>
      </c>
      <c r="AD532" s="27">
        <v>41775</v>
      </c>
      <c r="AE532" t="s">
        <v>550</v>
      </c>
      <c r="AF532" s="27">
        <v>41775</v>
      </c>
      <c r="AG532" s="27">
        <v>41777</v>
      </c>
      <c r="AH532">
        <v>0</v>
      </c>
      <c r="AN532" t="s">
        <v>238</v>
      </c>
      <c r="AO532">
        <v>10</v>
      </c>
      <c r="AP532" t="s">
        <v>269</v>
      </c>
      <c r="AQ532" s="27">
        <v>41554</v>
      </c>
      <c r="AR532" t="s">
        <v>240</v>
      </c>
      <c r="AS532">
        <v>10</v>
      </c>
      <c r="AT532" t="s">
        <v>269</v>
      </c>
      <c r="AU532" s="27">
        <v>41554</v>
      </c>
    </row>
    <row r="533" spans="1:47" x14ac:dyDescent="0.2">
      <c r="A533">
        <v>532</v>
      </c>
      <c r="B533" t="s">
        <v>2482</v>
      </c>
      <c r="C533" t="s">
        <v>243</v>
      </c>
      <c r="D533" t="s">
        <v>1291</v>
      </c>
      <c r="E533" s="27">
        <v>41617</v>
      </c>
      <c r="F533" t="s">
        <v>233</v>
      </c>
      <c r="G533" s="27">
        <v>34358</v>
      </c>
      <c r="H533">
        <v>22</v>
      </c>
      <c r="I533" t="s">
        <v>259</v>
      </c>
      <c r="J533" t="s">
        <v>245</v>
      </c>
      <c r="K533">
        <v>0</v>
      </c>
      <c r="L533">
        <v>4</v>
      </c>
      <c r="M533">
        <v>0</v>
      </c>
      <c r="N533">
        <v>0</v>
      </c>
      <c r="O533">
        <v>0</v>
      </c>
      <c r="P533">
        <v>-2</v>
      </c>
      <c r="Q533" s="28">
        <v>41615.044444444444</v>
      </c>
      <c r="R533" s="28">
        <v>41615.09652777778</v>
      </c>
      <c r="S533" t="s">
        <v>2483</v>
      </c>
      <c r="T533" s="27">
        <v>41614</v>
      </c>
      <c r="V533">
        <v>3</v>
      </c>
      <c r="W533" t="s">
        <v>32</v>
      </c>
      <c r="X533" t="s">
        <v>261</v>
      </c>
      <c r="Y533">
        <v>0</v>
      </c>
      <c r="AB533" t="s">
        <v>237</v>
      </c>
      <c r="AH533">
        <v>0</v>
      </c>
      <c r="AN533" t="s">
        <v>238</v>
      </c>
      <c r="AO533">
        <v>5</v>
      </c>
      <c r="AP533" t="s">
        <v>246</v>
      </c>
      <c r="AQ533" s="27">
        <v>41617</v>
      </c>
      <c r="AR533" t="s">
        <v>240</v>
      </c>
      <c r="AS533">
        <v>4</v>
      </c>
      <c r="AT533" t="s">
        <v>239</v>
      </c>
      <c r="AU533" s="27">
        <v>41617</v>
      </c>
    </row>
    <row r="534" spans="1:47" x14ac:dyDescent="0.2">
      <c r="A534">
        <v>533</v>
      </c>
      <c r="B534" t="s">
        <v>2484</v>
      </c>
      <c r="C534" t="s">
        <v>2485</v>
      </c>
      <c r="D534" t="s">
        <v>2486</v>
      </c>
      <c r="E534" s="27">
        <v>41388</v>
      </c>
      <c r="F534" t="s">
        <v>294</v>
      </c>
      <c r="G534" s="27">
        <v>33757</v>
      </c>
      <c r="H534">
        <v>23</v>
      </c>
      <c r="I534" t="s">
        <v>259</v>
      </c>
      <c r="J534" t="s">
        <v>250</v>
      </c>
      <c r="K534">
        <v>0</v>
      </c>
      <c r="L534">
        <v>5</v>
      </c>
      <c r="M534">
        <v>0</v>
      </c>
      <c r="N534">
        <v>0</v>
      </c>
      <c r="O534">
        <v>0</v>
      </c>
      <c r="P534">
        <v>-1</v>
      </c>
      <c r="Q534" s="28">
        <v>41387.400694444441</v>
      </c>
      <c r="R534" s="28">
        <v>41388.081250000003</v>
      </c>
      <c r="S534" t="s">
        <v>2487</v>
      </c>
      <c r="T534" s="27">
        <v>41387</v>
      </c>
      <c r="V534">
        <v>1</v>
      </c>
      <c r="W534" t="s">
        <v>32</v>
      </c>
      <c r="X534" t="s">
        <v>364</v>
      </c>
      <c r="Y534">
        <v>1</v>
      </c>
      <c r="AA534" t="s">
        <v>2488</v>
      </c>
      <c r="AB534" t="s">
        <v>36</v>
      </c>
      <c r="AC534">
        <v>0</v>
      </c>
      <c r="AD534" s="27">
        <v>41772</v>
      </c>
      <c r="AE534" t="s">
        <v>1488</v>
      </c>
      <c r="AF534" s="27">
        <v>41772</v>
      </c>
      <c r="AG534" s="27">
        <v>41795</v>
      </c>
      <c r="AH534">
        <v>0</v>
      </c>
      <c r="AN534" t="s">
        <v>238</v>
      </c>
      <c r="AO534">
        <v>5</v>
      </c>
      <c r="AP534" t="s">
        <v>246</v>
      </c>
      <c r="AQ534" s="27">
        <v>41388</v>
      </c>
      <c r="AR534" t="s">
        <v>240</v>
      </c>
      <c r="AS534">
        <v>5</v>
      </c>
      <c r="AT534" t="s">
        <v>246</v>
      </c>
      <c r="AU534" s="27">
        <v>41388</v>
      </c>
    </row>
    <row r="535" spans="1:47" x14ac:dyDescent="0.2">
      <c r="A535">
        <v>534</v>
      </c>
      <c r="B535" t="s">
        <v>2489</v>
      </c>
      <c r="C535" t="s">
        <v>2490</v>
      </c>
      <c r="D535" t="s">
        <v>1110</v>
      </c>
      <c r="E535" s="27">
        <v>41662</v>
      </c>
      <c r="F535" t="s">
        <v>233</v>
      </c>
      <c r="G535" s="27">
        <v>35164</v>
      </c>
      <c r="H535">
        <v>20</v>
      </c>
      <c r="I535" t="s">
        <v>259</v>
      </c>
      <c r="J535" t="s">
        <v>250</v>
      </c>
      <c r="K535">
        <v>1</v>
      </c>
      <c r="L535">
        <v>7</v>
      </c>
      <c r="M535">
        <v>0</v>
      </c>
      <c r="N535">
        <v>0</v>
      </c>
      <c r="O535">
        <v>1</v>
      </c>
      <c r="P535">
        <v>-48</v>
      </c>
      <c r="Q535" s="28">
        <v>41614.529861111114</v>
      </c>
      <c r="R535" s="28">
        <v>41639.4375</v>
      </c>
      <c r="S535" t="s">
        <v>2491</v>
      </c>
      <c r="U535" s="27">
        <v>41614</v>
      </c>
      <c r="V535">
        <v>48</v>
      </c>
      <c r="W535" t="s">
        <v>32</v>
      </c>
      <c r="X535" t="s">
        <v>274</v>
      </c>
      <c r="Y535">
        <v>0</v>
      </c>
      <c r="AB535" t="s">
        <v>237</v>
      </c>
      <c r="AH535">
        <v>0</v>
      </c>
      <c r="AN535" t="s">
        <v>238</v>
      </c>
      <c r="AO535">
        <v>10</v>
      </c>
      <c r="AP535" t="s">
        <v>269</v>
      </c>
      <c r="AQ535" s="27">
        <v>41662</v>
      </c>
      <c r="AR535" t="s">
        <v>240</v>
      </c>
      <c r="AS535">
        <v>7</v>
      </c>
      <c r="AT535" t="s">
        <v>246</v>
      </c>
      <c r="AU535" s="27">
        <v>41662</v>
      </c>
    </row>
    <row r="536" spans="1:47" x14ac:dyDescent="0.2">
      <c r="A536">
        <v>535</v>
      </c>
      <c r="B536" t="s">
        <v>2492</v>
      </c>
      <c r="C536" t="s">
        <v>464</v>
      </c>
      <c r="D536" t="s">
        <v>2493</v>
      </c>
      <c r="E536" s="27">
        <v>41813</v>
      </c>
      <c r="F536" t="s">
        <v>233</v>
      </c>
      <c r="G536" s="27">
        <v>32032</v>
      </c>
      <c r="H536">
        <v>28</v>
      </c>
      <c r="I536" t="s">
        <v>244</v>
      </c>
      <c r="J536" t="s">
        <v>245</v>
      </c>
      <c r="K536">
        <v>0</v>
      </c>
      <c r="L536">
        <v>2</v>
      </c>
      <c r="M536">
        <v>0</v>
      </c>
      <c r="N536">
        <v>0</v>
      </c>
      <c r="O536">
        <v>0</v>
      </c>
      <c r="P536">
        <v>-2</v>
      </c>
      <c r="Q536" s="28">
        <v>41811.359722222223</v>
      </c>
      <c r="R536" s="28">
        <v>41812.355555555558</v>
      </c>
      <c r="S536" t="s">
        <v>2494</v>
      </c>
      <c r="T536" s="27">
        <v>41811</v>
      </c>
      <c r="V536">
        <v>2</v>
      </c>
      <c r="W536" t="s">
        <v>32</v>
      </c>
      <c r="X536" t="s">
        <v>371</v>
      </c>
      <c r="Y536">
        <v>0</v>
      </c>
      <c r="AB536" t="s">
        <v>237</v>
      </c>
      <c r="AH536">
        <v>0</v>
      </c>
      <c r="AN536" t="s">
        <v>238</v>
      </c>
      <c r="AO536">
        <v>2</v>
      </c>
      <c r="AP536" t="s">
        <v>239</v>
      </c>
      <c r="AQ536" s="27">
        <v>41813</v>
      </c>
      <c r="AR536" t="s">
        <v>240</v>
      </c>
      <c r="AS536">
        <v>2</v>
      </c>
      <c r="AT536" t="s">
        <v>239</v>
      </c>
      <c r="AU536" s="27">
        <v>41813</v>
      </c>
    </row>
    <row r="537" spans="1:47" x14ac:dyDescent="0.2">
      <c r="A537">
        <v>536</v>
      </c>
      <c r="B537" t="s">
        <v>2495</v>
      </c>
      <c r="C537" t="s">
        <v>500</v>
      </c>
      <c r="D537" t="s">
        <v>2496</v>
      </c>
      <c r="E537" s="27">
        <v>41791</v>
      </c>
      <c r="F537" t="s">
        <v>233</v>
      </c>
      <c r="G537" s="27">
        <v>26002</v>
      </c>
      <c r="H537">
        <v>45</v>
      </c>
      <c r="I537" t="s">
        <v>234</v>
      </c>
      <c r="J537" t="s">
        <v>245</v>
      </c>
      <c r="K537">
        <v>0</v>
      </c>
      <c r="L537">
        <v>5</v>
      </c>
      <c r="M537">
        <v>0</v>
      </c>
      <c r="N537">
        <v>0</v>
      </c>
      <c r="O537">
        <v>0</v>
      </c>
      <c r="P537">
        <v>-1</v>
      </c>
      <c r="Q537" s="28">
        <v>41790.049305555556</v>
      </c>
      <c r="R537" s="28">
        <v>41791.354166666664</v>
      </c>
      <c r="S537" t="s">
        <v>2497</v>
      </c>
      <c r="T537" s="27">
        <v>41789</v>
      </c>
      <c r="V537">
        <v>2</v>
      </c>
      <c r="W537" t="s">
        <v>36</v>
      </c>
      <c r="X537" t="s">
        <v>279</v>
      </c>
      <c r="Y537">
        <v>0</v>
      </c>
      <c r="AB537" t="s">
        <v>237</v>
      </c>
      <c r="AH537">
        <v>0</v>
      </c>
      <c r="AN537" t="s">
        <v>238</v>
      </c>
      <c r="AO537">
        <v>1</v>
      </c>
      <c r="AP537" t="s">
        <v>239</v>
      </c>
      <c r="AQ537" s="27">
        <v>41791</v>
      </c>
      <c r="AR537" t="s">
        <v>240</v>
      </c>
      <c r="AS537">
        <v>5</v>
      </c>
      <c r="AT537" t="s">
        <v>246</v>
      </c>
      <c r="AU537" s="27">
        <v>41791</v>
      </c>
    </row>
    <row r="538" spans="1:47" x14ac:dyDescent="0.2">
      <c r="A538">
        <v>537</v>
      </c>
      <c r="B538" t="s">
        <v>2498</v>
      </c>
      <c r="C538" t="s">
        <v>881</v>
      </c>
      <c r="D538" t="s">
        <v>2032</v>
      </c>
      <c r="E538" s="27">
        <v>41562</v>
      </c>
      <c r="F538" t="s">
        <v>233</v>
      </c>
      <c r="G538" s="27">
        <v>24338</v>
      </c>
      <c r="H538">
        <v>49</v>
      </c>
      <c r="I538" t="s">
        <v>234</v>
      </c>
      <c r="J538" t="s">
        <v>250</v>
      </c>
      <c r="K538">
        <v>0</v>
      </c>
      <c r="L538">
        <v>5</v>
      </c>
      <c r="M538">
        <v>0</v>
      </c>
      <c r="N538">
        <v>0</v>
      </c>
      <c r="O538">
        <v>3</v>
      </c>
      <c r="P538">
        <v>0</v>
      </c>
      <c r="Q538" s="28">
        <v>41562.506944444445</v>
      </c>
      <c r="R538" s="28">
        <v>41566.240972222222</v>
      </c>
      <c r="S538" t="s">
        <v>2499</v>
      </c>
      <c r="T538" s="27">
        <v>41561</v>
      </c>
      <c r="V538">
        <v>1</v>
      </c>
      <c r="W538" t="s">
        <v>32</v>
      </c>
      <c r="X538" t="s">
        <v>343</v>
      </c>
      <c r="Y538">
        <v>0</v>
      </c>
      <c r="AB538" t="s">
        <v>237</v>
      </c>
      <c r="AH538">
        <v>0</v>
      </c>
      <c r="AN538" t="s">
        <v>238</v>
      </c>
      <c r="AO538">
        <v>4</v>
      </c>
      <c r="AP538" t="s">
        <v>239</v>
      </c>
      <c r="AQ538" s="27">
        <v>41562</v>
      </c>
      <c r="AR538" t="s">
        <v>240</v>
      </c>
      <c r="AS538">
        <v>5</v>
      </c>
      <c r="AT538" t="s">
        <v>246</v>
      </c>
      <c r="AU538" s="27">
        <v>41562</v>
      </c>
    </row>
    <row r="539" spans="1:47" x14ac:dyDescent="0.2">
      <c r="A539">
        <v>538</v>
      </c>
      <c r="B539" t="s">
        <v>2500</v>
      </c>
      <c r="C539" t="s">
        <v>1010</v>
      </c>
      <c r="D539" t="s">
        <v>2501</v>
      </c>
      <c r="E539" s="27">
        <v>41304</v>
      </c>
      <c r="F539" t="s">
        <v>233</v>
      </c>
      <c r="G539" s="27">
        <v>31709</v>
      </c>
      <c r="H539">
        <v>29</v>
      </c>
      <c r="I539" t="s">
        <v>244</v>
      </c>
      <c r="J539" t="s">
        <v>250</v>
      </c>
      <c r="K539">
        <v>0</v>
      </c>
      <c r="L539">
        <v>4</v>
      </c>
      <c r="M539">
        <v>0</v>
      </c>
      <c r="N539">
        <v>1</v>
      </c>
      <c r="O539">
        <v>2</v>
      </c>
      <c r="P539">
        <v>-1</v>
      </c>
      <c r="Q539" s="28">
        <v>41303.494444444441</v>
      </c>
      <c r="R539" s="28">
        <v>41354.291666666664</v>
      </c>
      <c r="S539" t="s">
        <v>2502</v>
      </c>
      <c r="T539" s="27">
        <v>41303</v>
      </c>
      <c r="V539">
        <v>1</v>
      </c>
      <c r="W539" t="s">
        <v>36</v>
      </c>
      <c r="X539" t="s">
        <v>279</v>
      </c>
      <c r="Y539">
        <v>1</v>
      </c>
      <c r="AA539" t="s">
        <v>2503</v>
      </c>
      <c r="AB539" t="s">
        <v>32</v>
      </c>
      <c r="AC539">
        <v>0</v>
      </c>
      <c r="AD539" s="27">
        <v>42090</v>
      </c>
      <c r="AE539" t="s">
        <v>268</v>
      </c>
      <c r="AF539" s="27">
        <v>42090</v>
      </c>
      <c r="AG539" s="27">
        <v>42091</v>
      </c>
      <c r="AH539">
        <v>0</v>
      </c>
      <c r="AN539" t="s">
        <v>238</v>
      </c>
      <c r="AO539">
        <v>3</v>
      </c>
      <c r="AP539" t="s">
        <v>239</v>
      </c>
      <c r="AQ539" s="27">
        <v>41304</v>
      </c>
      <c r="AR539" t="s">
        <v>240</v>
      </c>
      <c r="AS539">
        <v>4</v>
      </c>
      <c r="AT539" t="s">
        <v>239</v>
      </c>
      <c r="AU539" s="27">
        <v>41304</v>
      </c>
    </row>
    <row r="540" spans="1:47" x14ac:dyDescent="0.2">
      <c r="A540">
        <v>539</v>
      </c>
      <c r="B540" t="s">
        <v>2504</v>
      </c>
      <c r="C540" t="s">
        <v>488</v>
      </c>
      <c r="D540" t="s">
        <v>2220</v>
      </c>
      <c r="E540" s="27">
        <v>41680</v>
      </c>
      <c r="F540" t="s">
        <v>233</v>
      </c>
      <c r="G540" s="27">
        <v>33394</v>
      </c>
      <c r="H540">
        <v>24</v>
      </c>
      <c r="I540" t="s">
        <v>259</v>
      </c>
      <c r="J540" t="s">
        <v>245</v>
      </c>
      <c r="K540">
        <v>0</v>
      </c>
      <c r="L540">
        <v>6</v>
      </c>
      <c r="M540">
        <v>0</v>
      </c>
      <c r="N540">
        <v>0</v>
      </c>
      <c r="O540">
        <v>0</v>
      </c>
      <c r="W540" t="s">
        <v>237</v>
      </c>
      <c r="Y540">
        <v>-1</v>
      </c>
      <c r="AB540" t="s">
        <v>237</v>
      </c>
      <c r="AH540">
        <v>0</v>
      </c>
      <c r="AN540" t="s">
        <v>238</v>
      </c>
      <c r="AO540">
        <v>8</v>
      </c>
      <c r="AP540" t="s">
        <v>269</v>
      </c>
      <c r="AQ540" s="27">
        <v>41680</v>
      </c>
      <c r="AR540" t="s">
        <v>240</v>
      </c>
      <c r="AS540">
        <v>6</v>
      </c>
      <c r="AT540" t="s">
        <v>246</v>
      </c>
      <c r="AU540" s="27">
        <v>41680</v>
      </c>
    </row>
    <row r="541" spans="1:47" x14ac:dyDescent="0.2">
      <c r="A541">
        <v>540</v>
      </c>
      <c r="B541" t="s">
        <v>2505</v>
      </c>
      <c r="C541" t="s">
        <v>990</v>
      </c>
      <c r="D541" t="s">
        <v>1841</v>
      </c>
      <c r="E541" s="27">
        <v>41561</v>
      </c>
      <c r="F541" t="s">
        <v>294</v>
      </c>
      <c r="G541" s="27">
        <v>20346</v>
      </c>
      <c r="H541">
        <v>60</v>
      </c>
      <c r="I541" t="s">
        <v>234</v>
      </c>
      <c r="J541" t="s">
        <v>245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-1</v>
      </c>
      <c r="Q541" s="28">
        <v>41560.231944444444</v>
      </c>
      <c r="R541" s="28">
        <v>41561.10833333333</v>
      </c>
      <c r="S541" t="s">
        <v>2506</v>
      </c>
      <c r="T541" s="27">
        <v>41560</v>
      </c>
      <c r="V541">
        <v>1</v>
      </c>
      <c r="W541" t="s">
        <v>36</v>
      </c>
      <c r="X541" t="s">
        <v>279</v>
      </c>
      <c r="Y541">
        <v>0</v>
      </c>
      <c r="AB541" t="s">
        <v>237</v>
      </c>
      <c r="AH541">
        <v>0</v>
      </c>
      <c r="AN541" t="s">
        <v>238</v>
      </c>
      <c r="AO541">
        <v>1</v>
      </c>
      <c r="AP541" t="s">
        <v>239</v>
      </c>
      <c r="AQ541" s="27">
        <v>41561</v>
      </c>
      <c r="AR541" t="s">
        <v>240</v>
      </c>
      <c r="AS541">
        <v>1</v>
      </c>
      <c r="AT541" t="s">
        <v>239</v>
      </c>
      <c r="AU541" s="27">
        <v>41561</v>
      </c>
    </row>
    <row r="542" spans="1:47" x14ac:dyDescent="0.2">
      <c r="A542">
        <v>541</v>
      </c>
      <c r="B542" t="s">
        <v>2507</v>
      </c>
      <c r="C542" t="s">
        <v>2508</v>
      </c>
      <c r="D542" t="s">
        <v>1412</v>
      </c>
      <c r="E542" s="27">
        <v>41310</v>
      </c>
      <c r="F542" t="s">
        <v>294</v>
      </c>
      <c r="G542" s="27">
        <v>32796</v>
      </c>
      <c r="H542">
        <v>26</v>
      </c>
      <c r="I542" t="s">
        <v>244</v>
      </c>
      <c r="J542" t="s">
        <v>250</v>
      </c>
      <c r="K542">
        <v>0</v>
      </c>
      <c r="L542">
        <v>10</v>
      </c>
      <c r="M542">
        <v>0</v>
      </c>
      <c r="N542">
        <v>0</v>
      </c>
      <c r="O542">
        <v>0</v>
      </c>
      <c r="W542" t="s">
        <v>237</v>
      </c>
      <c r="Y542">
        <v>0</v>
      </c>
      <c r="AB542" t="s">
        <v>237</v>
      </c>
      <c r="AH542">
        <v>0</v>
      </c>
      <c r="AN542" t="s">
        <v>238</v>
      </c>
      <c r="AO542">
        <v>10</v>
      </c>
      <c r="AP542" t="s">
        <v>269</v>
      </c>
      <c r="AQ542" s="27">
        <v>41310</v>
      </c>
      <c r="AR542" t="s">
        <v>240</v>
      </c>
      <c r="AS542">
        <v>10</v>
      </c>
      <c r="AT542" t="s">
        <v>269</v>
      </c>
      <c r="AU542" s="27">
        <v>41310</v>
      </c>
    </row>
    <row r="543" spans="1:47" x14ac:dyDescent="0.2">
      <c r="A543">
        <v>542</v>
      </c>
      <c r="B543" t="s">
        <v>2509</v>
      </c>
      <c r="C543" t="s">
        <v>2103</v>
      </c>
      <c r="D543" t="s">
        <v>2510</v>
      </c>
      <c r="E543" s="27">
        <v>41400</v>
      </c>
      <c r="F543" t="s">
        <v>233</v>
      </c>
      <c r="G543" s="27">
        <v>34054</v>
      </c>
      <c r="H543">
        <v>23</v>
      </c>
      <c r="I543" t="s">
        <v>259</v>
      </c>
      <c r="J543" t="s">
        <v>250</v>
      </c>
      <c r="K543">
        <v>2</v>
      </c>
      <c r="L543">
        <v>10</v>
      </c>
      <c r="M543">
        <v>0</v>
      </c>
      <c r="N543">
        <v>0</v>
      </c>
      <c r="O543">
        <v>3</v>
      </c>
      <c r="P543">
        <v>0</v>
      </c>
      <c r="Q543" s="28">
        <v>41400.086111111108</v>
      </c>
      <c r="R543" s="28">
        <v>41400.334027777775</v>
      </c>
      <c r="S543" t="s">
        <v>2511</v>
      </c>
      <c r="T543" s="27">
        <v>41399</v>
      </c>
      <c r="V543">
        <v>1</v>
      </c>
      <c r="W543" t="s">
        <v>32</v>
      </c>
      <c r="X543" t="s">
        <v>337</v>
      </c>
      <c r="Y543">
        <v>1</v>
      </c>
      <c r="AA543" t="s">
        <v>2512</v>
      </c>
      <c r="AB543" t="s">
        <v>36</v>
      </c>
      <c r="AD543" s="27">
        <v>41635</v>
      </c>
      <c r="AE543" t="s">
        <v>392</v>
      </c>
      <c r="AH543">
        <v>0</v>
      </c>
      <c r="AN543" t="s">
        <v>238</v>
      </c>
      <c r="AO543">
        <v>10</v>
      </c>
      <c r="AP543" t="s">
        <v>269</v>
      </c>
      <c r="AQ543" s="27">
        <v>41400</v>
      </c>
      <c r="AR543" t="s">
        <v>240</v>
      </c>
      <c r="AS543">
        <v>10</v>
      </c>
      <c r="AT543" t="s">
        <v>269</v>
      </c>
      <c r="AU543" s="27">
        <v>41400</v>
      </c>
    </row>
    <row r="544" spans="1:47" x14ac:dyDescent="0.2">
      <c r="A544">
        <v>543</v>
      </c>
      <c r="B544" t="s">
        <v>2513</v>
      </c>
      <c r="C544" t="s">
        <v>2514</v>
      </c>
      <c r="D544" t="s">
        <v>2515</v>
      </c>
      <c r="E544" s="27">
        <v>41734</v>
      </c>
      <c r="F544" t="s">
        <v>233</v>
      </c>
      <c r="G544" s="27">
        <v>29773</v>
      </c>
      <c r="H544">
        <v>34</v>
      </c>
      <c r="I544" t="s">
        <v>244</v>
      </c>
      <c r="J544" t="s">
        <v>353</v>
      </c>
      <c r="K544">
        <v>0</v>
      </c>
      <c r="L544">
        <v>5</v>
      </c>
      <c r="M544">
        <v>0</v>
      </c>
      <c r="N544">
        <v>0</v>
      </c>
      <c r="O544">
        <v>2</v>
      </c>
      <c r="P544">
        <v>47</v>
      </c>
      <c r="Q544" s="28">
        <v>41781.400694444441</v>
      </c>
      <c r="R544" s="28">
        <v>41989.265277777777</v>
      </c>
      <c r="S544" t="s">
        <v>2516</v>
      </c>
      <c r="U544" s="27">
        <v>41463</v>
      </c>
      <c r="V544">
        <v>271</v>
      </c>
      <c r="W544" t="s">
        <v>36</v>
      </c>
      <c r="X544" t="s">
        <v>274</v>
      </c>
      <c r="Y544">
        <v>1</v>
      </c>
      <c r="AA544" t="s">
        <v>2517</v>
      </c>
      <c r="AB544" t="s">
        <v>32</v>
      </c>
      <c r="AC544">
        <v>0</v>
      </c>
      <c r="AD544" s="27">
        <v>41781</v>
      </c>
      <c r="AE544" t="s">
        <v>2518</v>
      </c>
      <c r="AF544" s="27">
        <v>41781</v>
      </c>
      <c r="AG544" s="27">
        <v>41989</v>
      </c>
      <c r="AH544">
        <v>1</v>
      </c>
      <c r="AJ544" t="s">
        <v>2517</v>
      </c>
      <c r="AK544" t="s">
        <v>255</v>
      </c>
      <c r="AL544" s="27">
        <v>41781</v>
      </c>
      <c r="AM544" t="s">
        <v>2518</v>
      </c>
      <c r="AN544" t="s">
        <v>238</v>
      </c>
      <c r="AO544">
        <v>2</v>
      </c>
      <c r="AP544" t="s">
        <v>239</v>
      </c>
      <c r="AQ544" s="27">
        <v>41734</v>
      </c>
      <c r="AR544" t="s">
        <v>240</v>
      </c>
      <c r="AS544">
        <v>5</v>
      </c>
      <c r="AT544" t="s">
        <v>246</v>
      </c>
      <c r="AU544" s="27">
        <v>41734</v>
      </c>
    </row>
    <row r="545" spans="1:47" x14ac:dyDescent="0.2">
      <c r="A545">
        <v>544</v>
      </c>
      <c r="B545" t="s">
        <v>2519</v>
      </c>
      <c r="C545" t="s">
        <v>793</v>
      </c>
      <c r="D545" t="s">
        <v>2520</v>
      </c>
      <c r="E545" s="27">
        <v>41812</v>
      </c>
      <c r="F545" t="s">
        <v>233</v>
      </c>
      <c r="G545" s="27">
        <v>31428</v>
      </c>
      <c r="H545">
        <v>30</v>
      </c>
      <c r="I545" t="s">
        <v>244</v>
      </c>
      <c r="J545" t="s">
        <v>245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-1</v>
      </c>
      <c r="Q545" s="28">
        <v>41811.106944444444</v>
      </c>
      <c r="R545" s="28">
        <v>41814.082638888889</v>
      </c>
      <c r="S545" t="s">
        <v>2521</v>
      </c>
      <c r="T545" s="27">
        <v>41810</v>
      </c>
      <c r="V545">
        <v>2</v>
      </c>
      <c r="W545" t="s">
        <v>36</v>
      </c>
      <c r="X545" t="s">
        <v>279</v>
      </c>
      <c r="Y545">
        <v>0</v>
      </c>
      <c r="AB545" t="s">
        <v>237</v>
      </c>
      <c r="AH545">
        <v>0</v>
      </c>
      <c r="AN545" t="s">
        <v>238</v>
      </c>
      <c r="AO545">
        <v>2</v>
      </c>
      <c r="AP545" t="s">
        <v>239</v>
      </c>
      <c r="AQ545" s="27">
        <v>41812</v>
      </c>
      <c r="AR545" t="s">
        <v>240</v>
      </c>
      <c r="AS545">
        <v>1</v>
      </c>
      <c r="AT545" t="s">
        <v>239</v>
      </c>
      <c r="AU545" s="27">
        <v>41812</v>
      </c>
    </row>
    <row r="546" spans="1:47" x14ac:dyDescent="0.2">
      <c r="A546">
        <v>545</v>
      </c>
      <c r="B546" t="s">
        <v>2522</v>
      </c>
      <c r="C546" t="s">
        <v>2523</v>
      </c>
      <c r="D546" t="s">
        <v>2524</v>
      </c>
      <c r="E546" s="27">
        <v>41345</v>
      </c>
      <c r="F546" t="s">
        <v>294</v>
      </c>
      <c r="G546" s="27">
        <v>35039</v>
      </c>
      <c r="H546">
        <v>20</v>
      </c>
      <c r="I546" t="s">
        <v>259</v>
      </c>
      <c r="J546" t="s">
        <v>22</v>
      </c>
      <c r="K546">
        <v>1</v>
      </c>
      <c r="L546">
        <v>4</v>
      </c>
      <c r="M546">
        <v>0</v>
      </c>
      <c r="N546">
        <v>0</v>
      </c>
      <c r="O546">
        <v>1</v>
      </c>
      <c r="P546">
        <v>-21</v>
      </c>
      <c r="Q546" s="28">
        <v>41324.366666666669</v>
      </c>
      <c r="R546" s="28">
        <v>41327.320138888892</v>
      </c>
      <c r="S546" t="s">
        <v>2525</v>
      </c>
      <c r="U546" s="27">
        <v>41324</v>
      </c>
      <c r="V546">
        <v>21</v>
      </c>
      <c r="W546" t="s">
        <v>32</v>
      </c>
      <c r="X546" t="s">
        <v>274</v>
      </c>
      <c r="Y546">
        <v>0</v>
      </c>
      <c r="AB546" t="s">
        <v>237</v>
      </c>
      <c r="AH546">
        <v>0</v>
      </c>
      <c r="AN546" t="s">
        <v>238</v>
      </c>
      <c r="AO546">
        <v>7</v>
      </c>
      <c r="AP546" t="s">
        <v>246</v>
      </c>
      <c r="AQ546" s="27">
        <v>41345</v>
      </c>
      <c r="AR546" t="s">
        <v>240</v>
      </c>
      <c r="AS546">
        <v>4</v>
      </c>
      <c r="AT546" t="s">
        <v>239</v>
      </c>
      <c r="AU546" s="27">
        <v>41345</v>
      </c>
    </row>
    <row r="547" spans="1:47" x14ac:dyDescent="0.2">
      <c r="A547">
        <v>546</v>
      </c>
      <c r="B547" t="s">
        <v>2526</v>
      </c>
      <c r="C547" t="s">
        <v>1317</v>
      </c>
      <c r="D547" t="s">
        <v>2527</v>
      </c>
      <c r="E547" s="27">
        <v>41386</v>
      </c>
      <c r="F547" t="s">
        <v>233</v>
      </c>
      <c r="G547" s="27">
        <v>29297</v>
      </c>
      <c r="H547">
        <v>36</v>
      </c>
      <c r="I547" t="s">
        <v>244</v>
      </c>
      <c r="J547" t="s">
        <v>353</v>
      </c>
      <c r="K547">
        <v>0</v>
      </c>
      <c r="L547">
        <v>3</v>
      </c>
      <c r="M547">
        <v>0</v>
      </c>
      <c r="N547">
        <v>0</v>
      </c>
      <c r="O547">
        <v>1</v>
      </c>
      <c r="P547">
        <v>0</v>
      </c>
      <c r="Q547" s="28">
        <v>41386.106249999997</v>
      </c>
      <c r="R547" s="28">
        <v>41481.211805555555</v>
      </c>
      <c r="S547" t="s">
        <v>2528</v>
      </c>
      <c r="T547" s="27">
        <v>41385</v>
      </c>
      <c r="V547">
        <v>1</v>
      </c>
      <c r="W547" t="s">
        <v>32</v>
      </c>
      <c r="X547" t="s">
        <v>2529</v>
      </c>
      <c r="Y547">
        <v>0</v>
      </c>
      <c r="AB547" t="s">
        <v>237</v>
      </c>
      <c r="AH547">
        <v>0</v>
      </c>
      <c r="AN547" t="s">
        <v>238</v>
      </c>
      <c r="AO547">
        <v>2</v>
      </c>
      <c r="AP547" t="s">
        <v>239</v>
      </c>
      <c r="AQ547" s="27">
        <v>41386</v>
      </c>
      <c r="AR547" t="s">
        <v>240</v>
      </c>
      <c r="AS547">
        <v>3</v>
      </c>
      <c r="AT547" t="s">
        <v>239</v>
      </c>
      <c r="AU547" s="27">
        <v>41386</v>
      </c>
    </row>
    <row r="548" spans="1:47" x14ac:dyDescent="0.2">
      <c r="A548">
        <v>547</v>
      </c>
      <c r="B548" t="s">
        <v>2530</v>
      </c>
      <c r="C548" t="s">
        <v>2056</v>
      </c>
      <c r="D548" t="s">
        <v>2531</v>
      </c>
      <c r="E548" s="27">
        <v>41398</v>
      </c>
      <c r="F548" t="s">
        <v>233</v>
      </c>
      <c r="G548" s="27">
        <v>31235</v>
      </c>
      <c r="H548">
        <v>30</v>
      </c>
      <c r="I548" t="s">
        <v>244</v>
      </c>
      <c r="J548" t="s">
        <v>245</v>
      </c>
      <c r="K548">
        <v>0</v>
      </c>
      <c r="L548">
        <v>4</v>
      </c>
      <c r="M548">
        <v>0</v>
      </c>
      <c r="N548">
        <v>0</v>
      </c>
      <c r="O548">
        <v>0</v>
      </c>
      <c r="P548">
        <v>0</v>
      </c>
      <c r="Q548" s="28">
        <v>41398.53125</v>
      </c>
      <c r="R548" s="28">
        <v>41400.370138888888</v>
      </c>
      <c r="S548" t="s">
        <v>2532</v>
      </c>
      <c r="T548" s="27">
        <v>41397</v>
      </c>
      <c r="V548">
        <v>1</v>
      </c>
      <c r="W548" t="s">
        <v>32</v>
      </c>
      <c r="X548" t="s">
        <v>261</v>
      </c>
      <c r="Y548">
        <v>0</v>
      </c>
      <c r="AB548" t="s">
        <v>237</v>
      </c>
      <c r="AH548">
        <v>0</v>
      </c>
      <c r="AN548" t="s">
        <v>238</v>
      </c>
      <c r="AO548">
        <v>3</v>
      </c>
      <c r="AP548" t="s">
        <v>239</v>
      </c>
      <c r="AQ548" s="27">
        <v>41398</v>
      </c>
      <c r="AR548" t="s">
        <v>240</v>
      </c>
      <c r="AS548">
        <v>4</v>
      </c>
      <c r="AT548" t="s">
        <v>239</v>
      </c>
      <c r="AU548" s="27">
        <v>41398</v>
      </c>
    </row>
    <row r="549" spans="1:47" x14ac:dyDescent="0.2">
      <c r="A549">
        <v>548</v>
      </c>
      <c r="B549" t="s">
        <v>2533</v>
      </c>
      <c r="C549" t="s">
        <v>2534</v>
      </c>
      <c r="D549" t="s">
        <v>689</v>
      </c>
      <c r="E549" s="27">
        <v>41442</v>
      </c>
      <c r="F549" t="s">
        <v>233</v>
      </c>
      <c r="G549" s="27">
        <v>34727</v>
      </c>
      <c r="H549">
        <v>21</v>
      </c>
      <c r="I549" t="s">
        <v>259</v>
      </c>
      <c r="J549" t="s">
        <v>250</v>
      </c>
      <c r="K549">
        <v>0</v>
      </c>
      <c r="L549">
        <v>3</v>
      </c>
      <c r="M549">
        <v>1</v>
      </c>
      <c r="N549">
        <v>0</v>
      </c>
      <c r="O549">
        <v>1</v>
      </c>
      <c r="P549">
        <v>-1</v>
      </c>
      <c r="Q549" s="28">
        <v>41441.525000000001</v>
      </c>
      <c r="R549" s="28">
        <v>41441.292361111111</v>
      </c>
      <c r="S549" t="s">
        <v>2535</v>
      </c>
      <c r="T549" s="27">
        <v>41440</v>
      </c>
      <c r="V549">
        <v>2</v>
      </c>
      <c r="W549" t="s">
        <v>32</v>
      </c>
      <c r="X549" t="s">
        <v>359</v>
      </c>
      <c r="Y549">
        <v>1</v>
      </c>
      <c r="AA549" t="s">
        <v>2536</v>
      </c>
      <c r="AB549" t="s">
        <v>36</v>
      </c>
      <c r="AD549" s="27">
        <v>42389</v>
      </c>
      <c r="AE549" t="s">
        <v>1435</v>
      </c>
      <c r="AH549">
        <v>0</v>
      </c>
      <c r="AN549" t="s">
        <v>238</v>
      </c>
      <c r="AO549">
        <v>6</v>
      </c>
      <c r="AP549" t="s">
        <v>246</v>
      </c>
      <c r="AQ549" s="27">
        <v>41442</v>
      </c>
      <c r="AR549" t="s">
        <v>240</v>
      </c>
      <c r="AS549">
        <v>3</v>
      </c>
      <c r="AT549" t="s">
        <v>239</v>
      </c>
      <c r="AU549" s="27">
        <v>41442</v>
      </c>
    </row>
    <row r="550" spans="1:47" x14ac:dyDescent="0.2">
      <c r="A550">
        <v>549</v>
      </c>
      <c r="B550" t="s">
        <v>2537</v>
      </c>
      <c r="C550" t="s">
        <v>2538</v>
      </c>
      <c r="D550" t="s">
        <v>1841</v>
      </c>
      <c r="E550" s="27">
        <v>41955</v>
      </c>
      <c r="F550" t="s">
        <v>233</v>
      </c>
      <c r="G550" s="27">
        <v>29820</v>
      </c>
      <c r="H550">
        <v>34</v>
      </c>
      <c r="I550" t="s">
        <v>244</v>
      </c>
      <c r="J550" t="s">
        <v>250</v>
      </c>
      <c r="K550">
        <v>1</v>
      </c>
      <c r="L550">
        <v>8</v>
      </c>
      <c r="M550">
        <v>0</v>
      </c>
      <c r="N550">
        <v>0</v>
      </c>
      <c r="O550">
        <v>11</v>
      </c>
      <c r="P550">
        <v>-1</v>
      </c>
      <c r="Q550" s="28">
        <v>41954.473611111112</v>
      </c>
      <c r="R550" s="28">
        <v>41958.236805555556</v>
      </c>
      <c r="S550" t="s">
        <v>2539</v>
      </c>
      <c r="T550" s="27">
        <v>41954</v>
      </c>
      <c r="V550">
        <v>1</v>
      </c>
      <c r="W550" t="s">
        <v>36</v>
      </c>
      <c r="X550" t="s">
        <v>279</v>
      </c>
      <c r="Y550">
        <v>0</v>
      </c>
      <c r="AB550" t="s">
        <v>237</v>
      </c>
      <c r="AH550">
        <v>0</v>
      </c>
      <c r="AN550" t="s">
        <v>238</v>
      </c>
      <c r="AO550">
        <v>4</v>
      </c>
      <c r="AP550" t="s">
        <v>239</v>
      </c>
      <c r="AQ550" s="27">
        <v>41955</v>
      </c>
      <c r="AR550" t="s">
        <v>240</v>
      </c>
      <c r="AS550">
        <v>8</v>
      </c>
      <c r="AT550" t="s">
        <v>269</v>
      </c>
      <c r="AU550" s="27">
        <v>41955</v>
      </c>
    </row>
    <row r="551" spans="1:47" x14ac:dyDescent="0.2">
      <c r="A551">
        <v>550</v>
      </c>
      <c r="B551" t="s">
        <v>2540</v>
      </c>
      <c r="C551" t="s">
        <v>2541</v>
      </c>
      <c r="D551" t="s">
        <v>2542</v>
      </c>
      <c r="E551" s="27">
        <v>41738</v>
      </c>
      <c r="F551" t="s">
        <v>233</v>
      </c>
      <c r="G551" s="27">
        <v>33276</v>
      </c>
      <c r="H551">
        <v>25</v>
      </c>
      <c r="I551" t="s">
        <v>244</v>
      </c>
      <c r="J551" t="s">
        <v>353</v>
      </c>
      <c r="K551">
        <v>0</v>
      </c>
      <c r="L551">
        <v>7</v>
      </c>
      <c r="M551">
        <v>0</v>
      </c>
      <c r="N551">
        <v>0</v>
      </c>
      <c r="O551">
        <v>1</v>
      </c>
      <c r="P551">
        <v>-1</v>
      </c>
      <c r="Q551" s="28">
        <v>41737.534722222219</v>
      </c>
      <c r="R551" s="28">
        <v>41740.159722222219</v>
      </c>
      <c r="S551" t="s">
        <v>2543</v>
      </c>
      <c r="T551" s="27">
        <v>41737</v>
      </c>
      <c r="V551">
        <v>1</v>
      </c>
      <c r="W551" t="s">
        <v>32</v>
      </c>
      <c r="X551" t="s">
        <v>847</v>
      </c>
      <c r="Y551">
        <v>0</v>
      </c>
      <c r="AB551" t="s">
        <v>237</v>
      </c>
      <c r="AH551">
        <v>0</v>
      </c>
      <c r="AN551" t="s">
        <v>238</v>
      </c>
      <c r="AO551">
        <v>3</v>
      </c>
      <c r="AP551" t="s">
        <v>239</v>
      </c>
      <c r="AQ551" s="27">
        <v>41738</v>
      </c>
      <c r="AR551" t="s">
        <v>240</v>
      </c>
      <c r="AS551">
        <v>7</v>
      </c>
      <c r="AT551" t="s">
        <v>246</v>
      </c>
      <c r="AU551" s="27">
        <v>41738</v>
      </c>
    </row>
    <row r="552" spans="1:47" x14ac:dyDescent="0.2">
      <c r="A552">
        <v>551</v>
      </c>
      <c r="B552" t="s">
        <v>2544</v>
      </c>
      <c r="C552" t="s">
        <v>2545</v>
      </c>
      <c r="D552" t="s">
        <v>2546</v>
      </c>
      <c r="E552" s="27">
        <v>41405</v>
      </c>
      <c r="F552" t="s">
        <v>233</v>
      </c>
      <c r="G552" s="27">
        <v>33159</v>
      </c>
      <c r="H552">
        <v>25</v>
      </c>
      <c r="I552" t="s">
        <v>244</v>
      </c>
      <c r="J552" t="s">
        <v>250</v>
      </c>
      <c r="K552">
        <v>0</v>
      </c>
      <c r="L552">
        <v>7</v>
      </c>
      <c r="M552">
        <v>0</v>
      </c>
      <c r="N552">
        <v>0</v>
      </c>
      <c r="O552">
        <v>7</v>
      </c>
      <c r="P552">
        <v>0</v>
      </c>
      <c r="Q552" s="28">
        <v>41405.121527777781</v>
      </c>
      <c r="R552" s="28">
        <v>41406.140972222223</v>
      </c>
      <c r="S552" t="s">
        <v>2547</v>
      </c>
      <c r="U552" s="27">
        <v>41405</v>
      </c>
      <c r="V552">
        <v>0</v>
      </c>
      <c r="W552" t="s">
        <v>32</v>
      </c>
      <c r="X552" t="s">
        <v>274</v>
      </c>
      <c r="Y552">
        <v>0</v>
      </c>
      <c r="AB552" t="s">
        <v>237</v>
      </c>
      <c r="AH552">
        <v>0</v>
      </c>
      <c r="AN552" t="s">
        <v>238</v>
      </c>
      <c r="AO552">
        <v>6</v>
      </c>
      <c r="AP552" t="s">
        <v>246</v>
      </c>
      <c r="AQ552" s="27">
        <v>41405</v>
      </c>
      <c r="AR552" t="s">
        <v>240</v>
      </c>
      <c r="AS552">
        <v>7</v>
      </c>
      <c r="AT552" t="s">
        <v>246</v>
      </c>
      <c r="AU552" s="27">
        <v>41405</v>
      </c>
    </row>
    <row r="553" spans="1:47" x14ac:dyDescent="0.2">
      <c r="A553">
        <v>552</v>
      </c>
      <c r="B553" t="s">
        <v>2548</v>
      </c>
      <c r="C553" t="s">
        <v>2549</v>
      </c>
      <c r="D553" t="s">
        <v>942</v>
      </c>
      <c r="E553" s="27">
        <v>41526</v>
      </c>
      <c r="F553" t="s">
        <v>233</v>
      </c>
      <c r="G553" s="27">
        <v>34385</v>
      </c>
      <c r="H553">
        <v>22</v>
      </c>
      <c r="I553" t="s">
        <v>259</v>
      </c>
      <c r="J553" t="s">
        <v>245</v>
      </c>
      <c r="K553">
        <v>0</v>
      </c>
      <c r="L553">
        <v>6</v>
      </c>
      <c r="M553">
        <v>0</v>
      </c>
      <c r="N553">
        <v>0</v>
      </c>
      <c r="O553">
        <v>2</v>
      </c>
      <c r="P553">
        <v>-1</v>
      </c>
      <c r="Q553" s="28">
        <v>41525.486111111109</v>
      </c>
      <c r="R553" s="28">
        <v>41526.327777777777</v>
      </c>
      <c r="S553" t="s">
        <v>2550</v>
      </c>
      <c r="T553" s="27">
        <v>41525</v>
      </c>
      <c r="V553">
        <v>1</v>
      </c>
      <c r="W553" t="s">
        <v>36</v>
      </c>
      <c r="X553" t="s">
        <v>412</v>
      </c>
      <c r="Y553">
        <v>1</v>
      </c>
      <c r="AA553" t="s">
        <v>2551</v>
      </c>
      <c r="AB553" t="s">
        <v>36</v>
      </c>
      <c r="AC553">
        <v>0</v>
      </c>
      <c r="AD553" s="27">
        <v>41794</v>
      </c>
      <c r="AE553" t="s">
        <v>422</v>
      </c>
      <c r="AF553" s="27">
        <v>41794</v>
      </c>
      <c r="AG553" s="27">
        <v>41801</v>
      </c>
      <c r="AH553">
        <v>0</v>
      </c>
      <c r="AN553" t="s">
        <v>238</v>
      </c>
      <c r="AO553">
        <v>5</v>
      </c>
      <c r="AP553" t="s">
        <v>246</v>
      </c>
      <c r="AQ553" s="27">
        <v>41526</v>
      </c>
      <c r="AR553" t="s">
        <v>240</v>
      </c>
      <c r="AS553">
        <v>6</v>
      </c>
      <c r="AT553" t="s">
        <v>246</v>
      </c>
      <c r="AU553" s="27">
        <v>41526</v>
      </c>
    </row>
    <row r="554" spans="1:47" x14ac:dyDescent="0.2">
      <c r="A554">
        <v>553</v>
      </c>
      <c r="B554" t="s">
        <v>2552</v>
      </c>
      <c r="C554" t="s">
        <v>281</v>
      </c>
      <c r="D554" t="s">
        <v>2553</v>
      </c>
      <c r="E554" s="27">
        <v>41402</v>
      </c>
      <c r="F554" t="s">
        <v>233</v>
      </c>
      <c r="G554" s="27">
        <v>21581</v>
      </c>
      <c r="H554">
        <v>57</v>
      </c>
      <c r="I554" t="s">
        <v>234</v>
      </c>
      <c r="J554" t="s">
        <v>250</v>
      </c>
      <c r="K554">
        <v>0</v>
      </c>
      <c r="L554">
        <v>8</v>
      </c>
      <c r="M554">
        <v>0</v>
      </c>
      <c r="N554">
        <v>0</v>
      </c>
      <c r="O554">
        <v>18</v>
      </c>
      <c r="S554" t="s">
        <v>2554</v>
      </c>
      <c r="U554" s="27">
        <v>39568</v>
      </c>
      <c r="V554">
        <v>1834</v>
      </c>
      <c r="W554" t="s">
        <v>32</v>
      </c>
      <c r="X554" t="s">
        <v>274</v>
      </c>
      <c r="Y554">
        <v>0</v>
      </c>
      <c r="AB554" t="s">
        <v>237</v>
      </c>
      <c r="AH554">
        <v>0</v>
      </c>
      <c r="AN554" t="s">
        <v>238</v>
      </c>
      <c r="AO554">
        <v>7</v>
      </c>
      <c r="AP554" t="s">
        <v>246</v>
      </c>
      <c r="AQ554" s="27">
        <v>41402</v>
      </c>
      <c r="AR554" t="s">
        <v>240</v>
      </c>
      <c r="AS554">
        <v>8</v>
      </c>
      <c r="AT554" t="s">
        <v>269</v>
      </c>
      <c r="AU554" s="27">
        <v>41402</v>
      </c>
    </row>
    <row r="555" spans="1:47" x14ac:dyDescent="0.2">
      <c r="A555">
        <v>554</v>
      </c>
      <c r="B555" t="s">
        <v>2555</v>
      </c>
      <c r="C555" t="s">
        <v>2556</v>
      </c>
      <c r="D555" t="s">
        <v>2557</v>
      </c>
      <c r="E555" s="27">
        <v>41745</v>
      </c>
      <c r="F555" t="s">
        <v>233</v>
      </c>
      <c r="G555" s="27">
        <v>31773</v>
      </c>
      <c r="H555">
        <v>29</v>
      </c>
      <c r="I555" t="s">
        <v>244</v>
      </c>
      <c r="J555" t="s">
        <v>245</v>
      </c>
      <c r="K555">
        <v>0</v>
      </c>
      <c r="L555">
        <v>8</v>
      </c>
      <c r="M555">
        <v>0</v>
      </c>
      <c r="N555">
        <v>0</v>
      </c>
      <c r="O555">
        <v>2</v>
      </c>
      <c r="P555">
        <v>-1</v>
      </c>
      <c r="Q555" s="28">
        <v>41744.052083333336</v>
      </c>
      <c r="R555" s="28">
        <v>41745.359027777777</v>
      </c>
      <c r="S555" t="s">
        <v>2558</v>
      </c>
      <c r="T555" s="27">
        <v>41744</v>
      </c>
      <c r="V555">
        <v>1</v>
      </c>
      <c r="W555" t="s">
        <v>36</v>
      </c>
      <c r="X555" t="s">
        <v>555</v>
      </c>
      <c r="Y555">
        <v>0</v>
      </c>
      <c r="AB555" t="s">
        <v>237</v>
      </c>
      <c r="AH555">
        <v>0</v>
      </c>
      <c r="AN555" t="s">
        <v>238</v>
      </c>
      <c r="AO555">
        <v>5</v>
      </c>
      <c r="AP555" t="s">
        <v>246</v>
      </c>
      <c r="AQ555" s="27">
        <v>41745</v>
      </c>
      <c r="AR555" t="s">
        <v>240</v>
      </c>
      <c r="AS555">
        <v>8</v>
      </c>
      <c r="AT555" t="s">
        <v>269</v>
      </c>
      <c r="AU555" s="27">
        <v>41745</v>
      </c>
    </row>
    <row r="556" spans="1:47" x14ac:dyDescent="0.2">
      <c r="A556">
        <v>555</v>
      </c>
      <c r="B556" t="s">
        <v>2559</v>
      </c>
      <c r="C556" t="s">
        <v>2560</v>
      </c>
      <c r="D556" t="s">
        <v>1671</v>
      </c>
      <c r="E556" s="27">
        <v>41738</v>
      </c>
      <c r="F556" t="s">
        <v>233</v>
      </c>
      <c r="G556" s="27">
        <v>29082</v>
      </c>
      <c r="H556">
        <v>36</v>
      </c>
      <c r="I556" t="s">
        <v>244</v>
      </c>
      <c r="J556" t="s">
        <v>250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-32</v>
      </c>
      <c r="Q556" s="28">
        <v>41706.04791666667</v>
      </c>
      <c r="R556" s="28">
        <v>41712.400000000001</v>
      </c>
      <c r="S556" t="s">
        <v>2561</v>
      </c>
      <c r="U556" s="27">
        <v>41706</v>
      </c>
      <c r="V556">
        <v>32</v>
      </c>
      <c r="W556" t="s">
        <v>32</v>
      </c>
      <c r="X556" t="s">
        <v>274</v>
      </c>
      <c r="Y556">
        <v>0</v>
      </c>
      <c r="AB556" t="s">
        <v>237</v>
      </c>
      <c r="AH556">
        <v>0</v>
      </c>
      <c r="AN556" t="s">
        <v>238</v>
      </c>
      <c r="AO556">
        <v>1</v>
      </c>
      <c r="AP556" t="s">
        <v>239</v>
      </c>
      <c r="AQ556" s="27">
        <v>41738</v>
      </c>
      <c r="AR556" t="s">
        <v>240</v>
      </c>
      <c r="AS556">
        <v>1</v>
      </c>
      <c r="AT556" t="s">
        <v>239</v>
      </c>
      <c r="AU556" s="27">
        <v>41738</v>
      </c>
    </row>
    <row r="557" spans="1:47" x14ac:dyDescent="0.2">
      <c r="A557">
        <v>556</v>
      </c>
      <c r="B557" t="s">
        <v>2562</v>
      </c>
      <c r="C557" t="s">
        <v>2563</v>
      </c>
      <c r="D557" t="s">
        <v>266</v>
      </c>
      <c r="E557" s="27">
        <v>41807</v>
      </c>
      <c r="F557" t="s">
        <v>233</v>
      </c>
      <c r="G557" s="27">
        <v>31623</v>
      </c>
      <c r="H557">
        <v>29</v>
      </c>
      <c r="I557" t="s">
        <v>244</v>
      </c>
      <c r="J557" t="s">
        <v>250</v>
      </c>
      <c r="K557">
        <v>0</v>
      </c>
      <c r="L557">
        <v>2</v>
      </c>
      <c r="M557">
        <v>1</v>
      </c>
      <c r="N557">
        <v>0</v>
      </c>
      <c r="O557">
        <v>7</v>
      </c>
      <c r="P557">
        <v>-24</v>
      </c>
      <c r="Q557" s="28">
        <v>41783.431944444441</v>
      </c>
      <c r="R557" s="28">
        <v>41784.34097222222</v>
      </c>
      <c r="S557" t="s">
        <v>2564</v>
      </c>
      <c r="T557" s="27">
        <v>41783</v>
      </c>
      <c r="V557">
        <v>24</v>
      </c>
      <c r="W557" t="s">
        <v>36</v>
      </c>
      <c r="X557" t="s">
        <v>279</v>
      </c>
      <c r="Y557">
        <v>0</v>
      </c>
      <c r="AB557" t="s">
        <v>237</v>
      </c>
      <c r="AH557">
        <v>0</v>
      </c>
      <c r="AN557" t="s">
        <v>238</v>
      </c>
      <c r="AO557">
        <v>4</v>
      </c>
      <c r="AP557" t="s">
        <v>239</v>
      </c>
      <c r="AQ557" s="27">
        <v>41807</v>
      </c>
      <c r="AR557" t="s">
        <v>240</v>
      </c>
      <c r="AS557">
        <v>2</v>
      </c>
      <c r="AT557" t="s">
        <v>239</v>
      </c>
      <c r="AU557" s="27">
        <v>41807</v>
      </c>
    </row>
    <row r="558" spans="1:47" x14ac:dyDescent="0.2">
      <c r="A558">
        <v>557</v>
      </c>
      <c r="B558" t="s">
        <v>2565</v>
      </c>
      <c r="C558" t="s">
        <v>2566</v>
      </c>
      <c r="D558" t="s">
        <v>2567</v>
      </c>
      <c r="E558" s="27">
        <v>41569</v>
      </c>
      <c r="F558" t="s">
        <v>233</v>
      </c>
      <c r="G558" s="27">
        <v>34801</v>
      </c>
      <c r="H558">
        <v>21</v>
      </c>
      <c r="I558" t="s">
        <v>259</v>
      </c>
      <c r="J558" t="s">
        <v>250</v>
      </c>
      <c r="K558">
        <v>0</v>
      </c>
      <c r="L558">
        <v>9</v>
      </c>
      <c r="M558">
        <v>0</v>
      </c>
      <c r="N558">
        <v>0</v>
      </c>
      <c r="O558">
        <v>4</v>
      </c>
      <c r="P558">
        <v>-1</v>
      </c>
      <c r="Q558" s="28">
        <v>41568.275000000001</v>
      </c>
      <c r="R558" s="28">
        <v>41788.196527777778</v>
      </c>
      <c r="S558" t="s">
        <v>2568</v>
      </c>
      <c r="U558" s="27">
        <v>41569</v>
      </c>
      <c r="V558">
        <v>0</v>
      </c>
      <c r="W558" t="s">
        <v>32</v>
      </c>
      <c r="X558" t="s">
        <v>274</v>
      </c>
      <c r="Y558">
        <v>1</v>
      </c>
      <c r="AA558" t="s">
        <v>2569</v>
      </c>
      <c r="AB558" t="s">
        <v>36</v>
      </c>
      <c r="AC558">
        <v>1</v>
      </c>
      <c r="AD558" s="27">
        <v>41842</v>
      </c>
      <c r="AE558" t="s">
        <v>385</v>
      </c>
      <c r="AF558" s="27">
        <v>41843</v>
      </c>
      <c r="AG558" s="27">
        <v>42342</v>
      </c>
      <c r="AH558">
        <v>0</v>
      </c>
      <c r="AN558" t="s">
        <v>238</v>
      </c>
      <c r="AO558">
        <v>6</v>
      </c>
      <c r="AP558" t="s">
        <v>246</v>
      </c>
      <c r="AQ558" s="27">
        <v>41569</v>
      </c>
      <c r="AR558" t="s">
        <v>240</v>
      </c>
      <c r="AS558">
        <v>9</v>
      </c>
      <c r="AT558" t="s">
        <v>269</v>
      </c>
      <c r="AU558" s="27">
        <v>41569</v>
      </c>
    </row>
    <row r="559" spans="1:47" x14ac:dyDescent="0.2">
      <c r="A559">
        <v>558</v>
      </c>
      <c r="B559" t="s">
        <v>2570</v>
      </c>
      <c r="C559" t="s">
        <v>2571</v>
      </c>
      <c r="D559" t="s">
        <v>2572</v>
      </c>
      <c r="E559" s="27">
        <v>41921</v>
      </c>
      <c r="F559" t="s">
        <v>233</v>
      </c>
      <c r="G559" s="27">
        <v>34582</v>
      </c>
      <c r="H559">
        <v>21</v>
      </c>
      <c r="I559" t="s">
        <v>259</v>
      </c>
      <c r="J559" t="s">
        <v>250</v>
      </c>
      <c r="K559">
        <v>0</v>
      </c>
      <c r="L559">
        <v>5</v>
      </c>
      <c r="M559">
        <v>0</v>
      </c>
      <c r="N559">
        <v>0</v>
      </c>
      <c r="O559">
        <v>0</v>
      </c>
      <c r="P559">
        <v>-1</v>
      </c>
      <c r="Q559" s="28">
        <v>41920.229166666664</v>
      </c>
      <c r="R559" s="28">
        <v>41932.379166666666</v>
      </c>
      <c r="S559" t="s">
        <v>2573</v>
      </c>
      <c r="T559" s="27">
        <v>41920</v>
      </c>
      <c r="V559">
        <v>1</v>
      </c>
      <c r="W559" t="s">
        <v>32</v>
      </c>
      <c r="X559" t="s">
        <v>749</v>
      </c>
      <c r="Y559">
        <v>1</v>
      </c>
      <c r="AA559" t="s">
        <v>2574</v>
      </c>
      <c r="AB559" t="s">
        <v>32</v>
      </c>
      <c r="AD559" s="27">
        <v>42383</v>
      </c>
      <c r="AE559" t="s">
        <v>359</v>
      </c>
      <c r="AH559">
        <v>0</v>
      </c>
      <c r="AN559" t="s">
        <v>238</v>
      </c>
      <c r="AO559">
        <v>6</v>
      </c>
      <c r="AP559" t="s">
        <v>246</v>
      </c>
      <c r="AQ559" s="27">
        <v>41921</v>
      </c>
      <c r="AR559" t="s">
        <v>240</v>
      </c>
      <c r="AS559">
        <v>5</v>
      </c>
      <c r="AT559" t="s">
        <v>246</v>
      </c>
      <c r="AU559" s="27">
        <v>41921</v>
      </c>
    </row>
    <row r="560" spans="1:47" x14ac:dyDescent="0.2">
      <c r="A560">
        <v>559</v>
      </c>
      <c r="B560" t="s">
        <v>2575</v>
      </c>
      <c r="C560" t="s">
        <v>2576</v>
      </c>
      <c r="D560" t="s">
        <v>266</v>
      </c>
      <c r="E560" s="27">
        <v>41969</v>
      </c>
      <c r="F560" t="s">
        <v>233</v>
      </c>
      <c r="G560" s="27">
        <v>28636</v>
      </c>
      <c r="H560">
        <v>37</v>
      </c>
      <c r="I560" t="s">
        <v>244</v>
      </c>
      <c r="J560" t="s">
        <v>250</v>
      </c>
      <c r="K560">
        <v>0</v>
      </c>
      <c r="L560">
        <v>8</v>
      </c>
      <c r="M560">
        <v>0</v>
      </c>
      <c r="N560">
        <v>0</v>
      </c>
      <c r="O560">
        <v>1</v>
      </c>
      <c r="S560" t="s">
        <v>2577</v>
      </c>
      <c r="T560" s="27">
        <v>36034</v>
      </c>
      <c r="V560">
        <v>5935</v>
      </c>
      <c r="W560" t="s">
        <v>32</v>
      </c>
      <c r="X560" t="s">
        <v>261</v>
      </c>
      <c r="Y560">
        <v>0</v>
      </c>
      <c r="AB560" t="s">
        <v>237</v>
      </c>
      <c r="AH560">
        <v>0</v>
      </c>
      <c r="AN560" t="s">
        <v>238</v>
      </c>
      <c r="AO560">
        <v>5</v>
      </c>
      <c r="AP560" t="s">
        <v>246</v>
      </c>
      <c r="AQ560" s="27">
        <v>41969</v>
      </c>
      <c r="AR560" t="s">
        <v>240</v>
      </c>
      <c r="AS560">
        <v>8</v>
      </c>
      <c r="AT560" t="s">
        <v>269</v>
      </c>
      <c r="AU560" s="27">
        <v>41969</v>
      </c>
    </row>
    <row r="561" spans="1:47" x14ac:dyDescent="0.2">
      <c r="A561">
        <v>560</v>
      </c>
      <c r="B561" t="s">
        <v>2578</v>
      </c>
      <c r="C561" t="s">
        <v>990</v>
      </c>
      <c r="D561" t="s">
        <v>2579</v>
      </c>
      <c r="E561" s="27">
        <v>41656</v>
      </c>
      <c r="F561" t="s">
        <v>233</v>
      </c>
      <c r="G561" s="27">
        <v>30071</v>
      </c>
      <c r="H561">
        <v>33</v>
      </c>
      <c r="I561" t="s">
        <v>244</v>
      </c>
      <c r="J561" t="s">
        <v>245</v>
      </c>
      <c r="K561">
        <v>0</v>
      </c>
      <c r="L561">
        <v>1</v>
      </c>
      <c r="M561">
        <v>0</v>
      </c>
      <c r="N561">
        <v>0</v>
      </c>
      <c r="O561">
        <v>3</v>
      </c>
      <c r="P561">
        <v>-1</v>
      </c>
      <c r="Q561" s="28">
        <v>41655.540277777778</v>
      </c>
      <c r="R561" s="28">
        <v>41656.091666666667</v>
      </c>
      <c r="S561" t="s">
        <v>2580</v>
      </c>
      <c r="T561" s="27">
        <v>41655</v>
      </c>
      <c r="V561">
        <v>1</v>
      </c>
      <c r="W561" t="s">
        <v>32</v>
      </c>
      <c r="X561" t="s">
        <v>261</v>
      </c>
      <c r="Y561">
        <v>0</v>
      </c>
      <c r="AB561" t="s">
        <v>237</v>
      </c>
      <c r="AH561">
        <v>0</v>
      </c>
      <c r="AN561" t="s">
        <v>238</v>
      </c>
      <c r="AO561">
        <v>1</v>
      </c>
      <c r="AP561" t="s">
        <v>239</v>
      </c>
      <c r="AQ561" s="27">
        <v>41656</v>
      </c>
      <c r="AR561" t="s">
        <v>240</v>
      </c>
      <c r="AS561">
        <v>1</v>
      </c>
      <c r="AT561" t="s">
        <v>239</v>
      </c>
      <c r="AU561" s="27">
        <v>41656</v>
      </c>
    </row>
    <row r="562" spans="1:47" x14ac:dyDescent="0.2">
      <c r="A562">
        <v>561</v>
      </c>
      <c r="B562" t="s">
        <v>2581</v>
      </c>
      <c r="C562" t="s">
        <v>2582</v>
      </c>
      <c r="D562" t="s">
        <v>2583</v>
      </c>
      <c r="E562" s="27">
        <v>41674</v>
      </c>
      <c r="F562" t="s">
        <v>233</v>
      </c>
      <c r="G562" s="27">
        <v>29968</v>
      </c>
      <c r="H562">
        <v>34</v>
      </c>
      <c r="I562" t="s">
        <v>244</v>
      </c>
      <c r="J562" t="s">
        <v>245</v>
      </c>
      <c r="K562">
        <v>0</v>
      </c>
      <c r="L562">
        <v>1</v>
      </c>
      <c r="M562">
        <v>0</v>
      </c>
      <c r="N562">
        <v>0</v>
      </c>
      <c r="O562">
        <v>1</v>
      </c>
      <c r="P562">
        <v>0</v>
      </c>
      <c r="Q562" s="28">
        <v>41674.143055555556</v>
      </c>
      <c r="R562" s="28">
        <v>41674.353472222225</v>
      </c>
      <c r="S562" t="s">
        <v>2584</v>
      </c>
      <c r="T562" s="27">
        <v>41674</v>
      </c>
      <c r="V562">
        <v>0</v>
      </c>
      <c r="W562" t="s">
        <v>36</v>
      </c>
      <c r="X562" t="s">
        <v>279</v>
      </c>
      <c r="Y562">
        <v>0</v>
      </c>
      <c r="AB562" t="s">
        <v>237</v>
      </c>
      <c r="AH562">
        <v>0</v>
      </c>
      <c r="AN562" t="s">
        <v>238</v>
      </c>
      <c r="AO562">
        <v>1</v>
      </c>
      <c r="AP562" t="s">
        <v>239</v>
      </c>
      <c r="AQ562" s="27">
        <v>41674</v>
      </c>
      <c r="AR562" t="s">
        <v>240</v>
      </c>
      <c r="AS562">
        <v>1</v>
      </c>
      <c r="AT562" t="s">
        <v>239</v>
      </c>
      <c r="AU562" s="27">
        <v>41674</v>
      </c>
    </row>
    <row r="563" spans="1:47" x14ac:dyDescent="0.2">
      <c r="A563">
        <v>562</v>
      </c>
      <c r="B563" t="s">
        <v>2585</v>
      </c>
      <c r="C563" t="s">
        <v>2586</v>
      </c>
      <c r="D563" t="s">
        <v>2587</v>
      </c>
      <c r="E563" s="27">
        <v>41833</v>
      </c>
      <c r="F563" t="s">
        <v>233</v>
      </c>
      <c r="G563" s="27">
        <v>32490</v>
      </c>
      <c r="H563">
        <v>27</v>
      </c>
      <c r="I563" t="s">
        <v>244</v>
      </c>
      <c r="J563" t="s">
        <v>245</v>
      </c>
      <c r="K563">
        <v>0</v>
      </c>
      <c r="L563">
        <v>2</v>
      </c>
      <c r="M563">
        <v>0</v>
      </c>
      <c r="N563">
        <v>0</v>
      </c>
      <c r="O563">
        <v>0</v>
      </c>
      <c r="P563">
        <v>-1</v>
      </c>
      <c r="Q563" s="28">
        <v>41832.321527777778</v>
      </c>
      <c r="R563" s="28">
        <v>41833.31527777778</v>
      </c>
      <c r="S563" t="s">
        <v>2588</v>
      </c>
      <c r="T563" s="27">
        <v>41832</v>
      </c>
      <c r="V563">
        <v>1</v>
      </c>
      <c r="W563" t="s">
        <v>36</v>
      </c>
      <c r="X563" t="s">
        <v>263</v>
      </c>
      <c r="Y563">
        <v>0</v>
      </c>
      <c r="AB563" t="s">
        <v>237</v>
      </c>
      <c r="AH563">
        <v>0</v>
      </c>
      <c r="AN563" t="s">
        <v>238</v>
      </c>
      <c r="AO563">
        <v>2</v>
      </c>
      <c r="AP563" t="s">
        <v>239</v>
      </c>
      <c r="AQ563" s="27">
        <v>41833</v>
      </c>
      <c r="AR563" t="s">
        <v>240</v>
      </c>
      <c r="AS563">
        <v>2</v>
      </c>
      <c r="AT563" t="s">
        <v>239</v>
      </c>
      <c r="AU563" s="27">
        <v>41833</v>
      </c>
    </row>
    <row r="564" spans="1:47" x14ac:dyDescent="0.2">
      <c r="A564">
        <v>563</v>
      </c>
      <c r="B564" t="s">
        <v>2589</v>
      </c>
      <c r="C564" t="s">
        <v>971</v>
      </c>
      <c r="D564" t="s">
        <v>2590</v>
      </c>
      <c r="E564" s="27">
        <v>41737</v>
      </c>
      <c r="F564" t="s">
        <v>294</v>
      </c>
      <c r="G564" s="27">
        <v>24018</v>
      </c>
      <c r="H564">
        <v>50</v>
      </c>
      <c r="I564" t="s">
        <v>234</v>
      </c>
      <c r="J564" t="s">
        <v>245</v>
      </c>
      <c r="K564">
        <v>0</v>
      </c>
      <c r="L564">
        <v>1</v>
      </c>
      <c r="M564">
        <v>0</v>
      </c>
      <c r="N564">
        <v>0</v>
      </c>
      <c r="O564">
        <v>1</v>
      </c>
      <c r="P564">
        <v>-1</v>
      </c>
      <c r="Q564" s="28">
        <v>41736.486111111109</v>
      </c>
      <c r="R564" s="28">
        <v>41737.390277777777</v>
      </c>
      <c r="S564" t="s">
        <v>2591</v>
      </c>
      <c r="T564" s="27">
        <v>41736</v>
      </c>
      <c r="V564">
        <v>1</v>
      </c>
      <c r="W564" t="s">
        <v>36</v>
      </c>
      <c r="X564" t="s">
        <v>279</v>
      </c>
      <c r="Y564">
        <v>1</v>
      </c>
      <c r="AA564" t="s">
        <v>2592</v>
      </c>
      <c r="AB564" t="s">
        <v>36</v>
      </c>
      <c r="AC564">
        <v>0</v>
      </c>
      <c r="AD564" s="27">
        <v>41822</v>
      </c>
      <c r="AE564" t="s">
        <v>548</v>
      </c>
      <c r="AF564" s="27">
        <v>41822</v>
      </c>
      <c r="AG564" s="27">
        <v>41842</v>
      </c>
      <c r="AH564">
        <v>0</v>
      </c>
      <c r="AN564" t="s">
        <v>238</v>
      </c>
      <c r="AO564">
        <v>1</v>
      </c>
      <c r="AP564" t="s">
        <v>239</v>
      </c>
      <c r="AQ564" s="27">
        <v>41737</v>
      </c>
      <c r="AR564" t="s">
        <v>240</v>
      </c>
      <c r="AS564">
        <v>1</v>
      </c>
      <c r="AT564" t="s">
        <v>239</v>
      </c>
      <c r="AU564" s="27">
        <v>41737</v>
      </c>
    </row>
    <row r="565" spans="1:47" x14ac:dyDescent="0.2">
      <c r="A565">
        <v>564</v>
      </c>
      <c r="B565" t="s">
        <v>2593</v>
      </c>
      <c r="C565" t="s">
        <v>476</v>
      </c>
      <c r="D565" t="s">
        <v>1540</v>
      </c>
      <c r="E565" s="27">
        <v>41791</v>
      </c>
      <c r="F565" t="s">
        <v>233</v>
      </c>
      <c r="G565" s="27">
        <v>32678</v>
      </c>
      <c r="H565">
        <v>26</v>
      </c>
      <c r="I565" t="s">
        <v>244</v>
      </c>
      <c r="J565" t="s">
        <v>250</v>
      </c>
      <c r="K565">
        <v>0</v>
      </c>
      <c r="L565">
        <v>3</v>
      </c>
      <c r="M565">
        <v>0</v>
      </c>
      <c r="N565">
        <v>0</v>
      </c>
      <c r="O565">
        <v>1</v>
      </c>
      <c r="P565">
        <v>-1</v>
      </c>
      <c r="Q565" s="28">
        <v>41790.509722222225</v>
      </c>
      <c r="R565" s="28">
        <v>41792.378472222219</v>
      </c>
      <c r="S565" t="s">
        <v>2594</v>
      </c>
      <c r="U565" s="27">
        <v>41790</v>
      </c>
      <c r="V565">
        <v>1</v>
      </c>
      <c r="W565" t="s">
        <v>32</v>
      </c>
      <c r="X565" t="s">
        <v>274</v>
      </c>
      <c r="Y565">
        <v>0</v>
      </c>
      <c r="AB565" t="s">
        <v>237</v>
      </c>
      <c r="AH565">
        <v>0</v>
      </c>
      <c r="AN565" t="s">
        <v>238</v>
      </c>
      <c r="AO565">
        <v>3</v>
      </c>
      <c r="AP565" t="s">
        <v>239</v>
      </c>
      <c r="AQ565" s="27">
        <v>41791</v>
      </c>
      <c r="AR565" t="s">
        <v>240</v>
      </c>
      <c r="AS565">
        <v>3</v>
      </c>
      <c r="AT565" t="s">
        <v>239</v>
      </c>
      <c r="AU565" s="27">
        <v>41791</v>
      </c>
    </row>
    <row r="566" spans="1:47" x14ac:dyDescent="0.2">
      <c r="A566">
        <v>565</v>
      </c>
      <c r="B566" t="s">
        <v>2595</v>
      </c>
      <c r="C566" t="s">
        <v>1127</v>
      </c>
      <c r="D566" t="s">
        <v>2596</v>
      </c>
      <c r="E566" s="27">
        <v>41728</v>
      </c>
      <c r="F566" t="s">
        <v>233</v>
      </c>
      <c r="G566" s="27">
        <v>27734</v>
      </c>
      <c r="H566">
        <v>40</v>
      </c>
      <c r="I566" t="s">
        <v>244</v>
      </c>
      <c r="J566" t="s">
        <v>245</v>
      </c>
      <c r="K566">
        <v>0</v>
      </c>
      <c r="L566">
        <v>7</v>
      </c>
      <c r="M566">
        <v>0</v>
      </c>
      <c r="N566">
        <v>0</v>
      </c>
      <c r="O566">
        <v>0</v>
      </c>
      <c r="P566">
        <v>-1</v>
      </c>
      <c r="Q566" s="28">
        <v>41727.075694444444</v>
      </c>
      <c r="R566" s="28">
        <v>41735.36041666667</v>
      </c>
      <c r="S566" t="s">
        <v>2597</v>
      </c>
      <c r="U566" s="27">
        <v>41727</v>
      </c>
      <c r="V566">
        <v>1</v>
      </c>
      <c r="W566" t="s">
        <v>32</v>
      </c>
      <c r="X566" t="s">
        <v>274</v>
      </c>
      <c r="Y566">
        <v>1</v>
      </c>
      <c r="AA566" t="s">
        <v>2598</v>
      </c>
      <c r="AB566" t="s">
        <v>36</v>
      </c>
      <c r="AC566">
        <v>417</v>
      </c>
      <c r="AD566" s="27">
        <v>41760</v>
      </c>
      <c r="AE566" t="s">
        <v>474</v>
      </c>
      <c r="AF566" s="27">
        <v>42177</v>
      </c>
      <c r="AG566" s="27">
        <v>42211</v>
      </c>
      <c r="AH566">
        <v>0</v>
      </c>
      <c r="AN566" t="s">
        <v>238</v>
      </c>
      <c r="AO566">
        <v>9</v>
      </c>
      <c r="AP566" t="s">
        <v>269</v>
      </c>
      <c r="AQ566" s="27">
        <v>41728</v>
      </c>
      <c r="AR566" t="s">
        <v>240</v>
      </c>
      <c r="AS566">
        <v>7</v>
      </c>
      <c r="AT566" t="s">
        <v>246</v>
      </c>
      <c r="AU566" s="27">
        <v>41728</v>
      </c>
    </row>
    <row r="567" spans="1:47" x14ac:dyDescent="0.2">
      <c r="A567">
        <v>566</v>
      </c>
      <c r="B567" t="s">
        <v>2599</v>
      </c>
      <c r="C567" t="s">
        <v>2600</v>
      </c>
      <c r="D567" t="s">
        <v>2601</v>
      </c>
      <c r="E567" s="27">
        <v>41695</v>
      </c>
      <c r="F567" t="s">
        <v>233</v>
      </c>
      <c r="G567" s="27">
        <v>33160</v>
      </c>
      <c r="H567">
        <v>25</v>
      </c>
      <c r="I567" t="s">
        <v>244</v>
      </c>
      <c r="J567" t="s">
        <v>250</v>
      </c>
      <c r="K567">
        <v>0</v>
      </c>
      <c r="L567">
        <v>8</v>
      </c>
      <c r="M567">
        <v>0</v>
      </c>
      <c r="N567">
        <v>0</v>
      </c>
      <c r="O567">
        <v>7</v>
      </c>
      <c r="P567">
        <v>-1</v>
      </c>
      <c r="Q567" s="28">
        <v>41694.18472222222</v>
      </c>
      <c r="R567" s="28">
        <v>41821.393055555556</v>
      </c>
      <c r="S567" t="s">
        <v>2602</v>
      </c>
      <c r="T567" s="27">
        <v>41694</v>
      </c>
      <c r="V567">
        <v>1</v>
      </c>
      <c r="W567" t="s">
        <v>32</v>
      </c>
      <c r="X567" t="s">
        <v>2088</v>
      </c>
      <c r="Y567">
        <v>1</v>
      </c>
      <c r="AA567" t="s">
        <v>2603</v>
      </c>
      <c r="AB567" t="s">
        <v>36</v>
      </c>
      <c r="AD567" s="27">
        <v>41934</v>
      </c>
      <c r="AE567" t="s">
        <v>412</v>
      </c>
      <c r="AH567">
        <v>0</v>
      </c>
      <c r="AN567" t="s">
        <v>238</v>
      </c>
      <c r="AO567">
        <v>7</v>
      </c>
      <c r="AP567" t="s">
        <v>246</v>
      </c>
      <c r="AQ567" s="27">
        <v>41695</v>
      </c>
      <c r="AR567" t="s">
        <v>240</v>
      </c>
      <c r="AS567">
        <v>8</v>
      </c>
      <c r="AT567" t="s">
        <v>269</v>
      </c>
      <c r="AU567" s="27">
        <v>41695</v>
      </c>
    </row>
    <row r="568" spans="1:47" x14ac:dyDescent="0.2">
      <c r="A568">
        <v>567</v>
      </c>
      <c r="B568" t="s">
        <v>2604</v>
      </c>
      <c r="C568" t="s">
        <v>2605</v>
      </c>
      <c r="D568" t="s">
        <v>2606</v>
      </c>
      <c r="E568" s="27">
        <v>41630</v>
      </c>
      <c r="F568" t="s">
        <v>294</v>
      </c>
      <c r="G568" s="27">
        <v>22958</v>
      </c>
      <c r="H568">
        <v>53</v>
      </c>
      <c r="I568" t="s">
        <v>234</v>
      </c>
      <c r="J568" t="s">
        <v>245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-1</v>
      </c>
      <c r="Q568" s="28">
        <v>41629.226388888892</v>
      </c>
      <c r="R568" s="28">
        <v>41630.070138888892</v>
      </c>
      <c r="S568" t="s">
        <v>2607</v>
      </c>
      <c r="T568" s="27">
        <v>41629</v>
      </c>
      <c r="V568">
        <v>1</v>
      </c>
      <c r="W568" t="s">
        <v>36</v>
      </c>
      <c r="X568" t="s">
        <v>279</v>
      </c>
      <c r="Y568">
        <v>0</v>
      </c>
      <c r="AB568" t="s">
        <v>237</v>
      </c>
      <c r="AH568">
        <v>0</v>
      </c>
      <c r="AN568" t="s">
        <v>238</v>
      </c>
      <c r="AO568">
        <v>1</v>
      </c>
      <c r="AP568" t="s">
        <v>239</v>
      </c>
      <c r="AQ568" s="27">
        <v>41630</v>
      </c>
      <c r="AR568" t="s">
        <v>240</v>
      </c>
      <c r="AS568">
        <v>1</v>
      </c>
      <c r="AT568" t="s">
        <v>239</v>
      </c>
      <c r="AU568" s="27">
        <v>41630</v>
      </c>
    </row>
    <row r="569" spans="1:47" x14ac:dyDescent="0.2">
      <c r="A569">
        <v>568</v>
      </c>
      <c r="B569" t="s">
        <v>2608</v>
      </c>
      <c r="C569" t="s">
        <v>2609</v>
      </c>
      <c r="D569" t="s">
        <v>2610</v>
      </c>
      <c r="E569" s="27">
        <v>41756</v>
      </c>
      <c r="F569" t="s">
        <v>233</v>
      </c>
      <c r="G569" s="27">
        <v>32814</v>
      </c>
      <c r="H569">
        <v>26</v>
      </c>
      <c r="I569" t="s">
        <v>244</v>
      </c>
      <c r="J569" t="s">
        <v>250</v>
      </c>
      <c r="K569">
        <v>0</v>
      </c>
      <c r="L569">
        <v>2</v>
      </c>
      <c r="M569">
        <v>0</v>
      </c>
      <c r="N569">
        <v>0</v>
      </c>
      <c r="O569">
        <v>0</v>
      </c>
      <c r="W569" t="s">
        <v>237</v>
      </c>
      <c r="Y569">
        <v>-1</v>
      </c>
      <c r="AB569" t="s">
        <v>237</v>
      </c>
      <c r="AH569">
        <v>0</v>
      </c>
      <c r="AN569" t="s">
        <v>238</v>
      </c>
      <c r="AO569">
        <v>3</v>
      </c>
      <c r="AP569" t="s">
        <v>239</v>
      </c>
      <c r="AQ569" s="27">
        <v>41756</v>
      </c>
      <c r="AR569" t="s">
        <v>240</v>
      </c>
      <c r="AS569">
        <v>2</v>
      </c>
      <c r="AT569" t="s">
        <v>239</v>
      </c>
      <c r="AU569" s="27">
        <v>41756</v>
      </c>
    </row>
    <row r="570" spans="1:47" x14ac:dyDescent="0.2">
      <c r="A570">
        <v>569</v>
      </c>
      <c r="B570" t="s">
        <v>2611</v>
      </c>
      <c r="C570" t="s">
        <v>1188</v>
      </c>
      <c r="D570" t="s">
        <v>381</v>
      </c>
      <c r="E570" s="27">
        <v>41622</v>
      </c>
      <c r="F570" t="s">
        <v>294</v>
      </c>
      <c r="G570" s="27">
        <v>33522</v>
      </c>
      <c r="H570">
        <v>24</v>
      </c>
      <c r="I570" t="s">
        <v>259</v>
      </c>
      <c r="J570" t="s">
        <v>250</v>
      </c>
      <c r="K570">
        <v>0</v>
      </c>
      <c r="L570">
        <v>4</v>
      </c>
      <c r="M570">
        <v>0</v>
      </c>
      <c r="N570">
        <v>0</v>
      </c>
      <c r="O570">
        <v>0</v>
      </c>
      <c r="P570">
        <v>-1</v>
      </c>
      <c r="Q570" s="28">
        <v>41621.134027777778</v>
      </c>
      <c r="R570" s="28">
        <v>41622.304861111108</v>
      </c>
      <c r="S570" t="s">
        <v>2612</v>
      </c>
      <c r="T570" s="27">
        <v>41621</v>
      </c>
      <c r="V570">
        <v>1</v>
      </c>
      <c r="W570" t="s">
        <v>32</v>
      </c>
      <c r="X570" t="s">
        <v>974</v>
      </c>
      <c r="Y570">
        <v>0</v>
      </c>
      <c r="AB570" t="s">
        <v>237</v>
      </c>
      <c r="AH570">
        <v>0</v>
      </c>
      <c r="AN570" t="s">
        <v>238</v>
      </c>
      <c r="AO570">
        <v>4</v>
      </c>
      <c r="AP570" t="s">
        <v>239</v>
      </c>
      <c r="AQ570" s="27">
        <v>41622</v>
      </c>
      <c r="AR570" t="s">
        <v>240</v>
      </c>
      <c r="AS570">
        <v>4</v>
      </c>
      <c r="AT570" t="s">
        <v>239</v>
      </c>
      <c r="AU570" s="27">
        <v>41622</v>
      </c>
    </row>
    <row r="571" spans="1:47" x14ac:dyDescent="0.2">
      <c r="A571">
        <v>570</v>
      </c>
      <c r="B571" t="s">
        <v>2613</v>
      </c>
      <c r="C571" t="s">
        <v>990</v>
      </c>
      <c r="D571" t="s">
        <v>2614</v>
      </c>
      <c r="E571" s="27">
        <v>41743</v>
      </c>
      <c r="F571" t="s">
        <v>233</v>
      </c>
      <c r="G571" s="27">
        <v>25222</v>
      </c>
      <c r="H571">
        <v>47</v>
      </c>
      <c r="I571" t="s">
        <v>234</v>
      </c>
      <c r="J571" t="s">
        <v>245</v>
      </c>
      <c r="K571">
        <v>0</v>
      </c>
      <c r="L571">
        <v>1</v>
      </c>
      <c r="M571">
        <v>0</v>
      </c>
      <c r="N571">
        <v>0</v>
      </c>
      <c r="O571">
        <v>0</v>
      </c>
      <c r="W571" t="s">
        <v>237</v>
      </c>
      <c r="Y571">
        <v>-1</v>
      </c>
      <c r="AB571" t="s">
        <v>237</v>
      </c>
      <c r="AH571">
        <v>0</v>
      </c>
      <c r="AN571" t="s">
        <v>238</v>
      </c>
      <c r="AO571">
        <v>1</v>
      </c>
      <c r="AP571" t="s">
        <v>239</v>
      </c>
      <c r="AQ571" s="27">
        <v>41743</v>
      </c>
      <c r="AR571" t="s">
        <v>240</v>
      </c>
      <c r="AS571">
        <v>1</v>
      </c>
      <c r="AT571" t="s">
        <v>239</v>
      </c>
      <c r="AU571" s="27">
        <v>41743</v>
      </c>
    </row>
    <row r="572" spans="1:47" x14ac:dyDescent="0.2">
      <c r="A572">
        <v>571</v>
      </c>
      <c r="B572" t="s">
        <v>2615</v>
      </c>
      <c r="C572" t="s">
        <v>803</v>
      </c>
      <c r="D572" t="s">
        <v>2616</v>
      </c>
      <c r="E572" s="27">
        <v>41902</v>
      </c>
      <c r="F572" t="s">
        <v>233</v>
      </c>
      <c r="G572" s="27">
        <v>28131</v>
      </c>
      <c r="H572">
        <v>39</v>
      </c>
      <c r="I572" t="s">
        <v>244</v>
      </c>
      <c r="J572" t="s">
        <v>245</v>
      </c>
      <c r="K572">
        <v>0</v>
      </c>
      <c r="L572">
        <v>4</v>
      </c>
      <c r="M572">
        <v>0</v>
      </c>
      <c r="N572">
        <v>0</v>
      </c>
      <c r="O572">
        <v>2</v>
      </c>
      <c r="P572">
        <v>0</v>
      </c>
      <c r="Q572" s="28">
        <v>41902.115972222222</v>
      </c>
      <c r="R572" s="28">
        <v>41903.306250000001</v>
      </c>
      <c r="S572" t="s">
        <v>2617</v>
      </c>
      <c r="T572" s="27">
        <v>41902</v>
      </c>
      <c r="V572">
        <v>0</v>
      </c>
      <c r="W572" t="s">
        <v>36</v>
      </c>
      <c r="X572" t="s">
        <v>279</v>
      </c>
      <c r="Y572">
        <v>0</v>
      </c>
      <c r="AB572" t="s">
        <v>237</v>
      </c>
      <c r="AH572">
        <v>0</v>
      </c>
      <c r="AN572" t="s">
        <v>238</v>
      </c>
      <c r="AO572">
        <v>4</v>
      </c>
      <c r="AP572" t="s">
        <v>239</v>
      </c>
      <c r="AQ572" s="27">
        <v>41902</v>
      </c>
      <c r="AR572" t="s">
        <v>240</v>
      </c>
      <c r="AS572">
        <v>4</v>
      </c>
      <c r="AT572" t="s">
        <v>239</v>
      </c>
      <c r="AU572" s="27">
        <v>41902</v>
      </c>
    </row>
    <row r="573" spans="1:47" x14ac:dyDescent="0.2">
      <c r="A573">
        <v>572</v>
      </c>
      <c r="B573" t="s">
        <v>2618</v>
      </c>
      <c r="C573" t="s">
        <v>2619</v>
      </c>
      <c r="D573" t="s">
        <v>2620</v>
      </c>
      <c r="E573" s="27">
        <v>41437</v>
      </c>
      <c r="F573" t="s">
        <v>233</v>
      </c>
      <c r="G573" s="27">
        <v>27039</v>
      </c>
      <c r="H573">
        <v>42</v>
      </c>
      <c r="I573" t="s">
        <v>244</v>
      </c>
      <c r="J573" t="s">
        <v>250</v>
      </c>
      <c r="K573">
        <v>0</v>
      </c>
      <c r="L573">
        <v>1</v>
      </c>
      <c r="M573">
        <v>0</v>
      </c>
      <c r="N573">
        <v>0</v>
      </c>
      <c r="O573">
        <v>1</v>
      </c>
      <c r="P573">
        <v>-12</v>
      </c>
      <c r="Q573" s="28">
        <v>41425.197222222225</v>
      </c>
      <c r="R573" s="28">
        <v>41429.428472222222</v>
      </c>
      <c r="S573" t="s">
        <v>2621</v>
      </c>
      <c r="U573" s="27">
        <v>41424</v>
      </c>
      <c r="V573">
        <v>13</v>
      </c>
      <c r="W573" t="s">
        <v>32</v>
      </c>
      <c r="X573" t="s">
        <v>274</v>
      </c>
      <c r="Y573">
        <v>0</v>
      </c>
      <c r="AB573" t="s">
        <v>237</v>
      </c>
      <c r="AH573">
        <v>0</v>
      </c>
      <c r="AN573" t="s">
        <v>238</v>
      </c>
      <c r="AO573">
        <v>1</v>
      </c>
      <c r="AP573" t="s">
        <v>239</v>
      </c>
      <c r="AQ573" s="27">
        <v>41437</v>
      </c>
      <c r="AR573" t="s">
        <v>240</v>
      </c>
      <c r="AS573">
        <v>1</v>
      </c>
      <c r="AT573" t="s">
        <v>239</v>
      </c>
      <c r="AU573" s="27">
        <v>41437</v>
      </c>
    </row>
    <row r="574" spans="1:47" x14ac:dyDescent="0.2">
      <c r="A574">
        <v>573</v>
      </c>
      <c r="B574" t="s">
        <v>2622</v>
      </c>
      <c r="C574" t="s">
        <v>424</v>
      </c>
      <c r="D574" t="s">
        <v>2623</v>
      </c>
      <c r="E574" s="27">
        <v>41367</v>
      </c>
      <c r="F574" t="s">
        <v>233</v>
      </c>
      <c r="G574" s="27">
        <v>32051</v>
      </c>
      <c r="H574">
        <v>28</v>
      </c>
      <c r="I574" t="s">
        <v>244</v>
      </c>
      <c r="J574" t="s">
        <v>250</v>
      </c>
      <c r="K574">
        <v>0</v>
      </c>
      <c r="L574">
        <v>3</v>
      </c>
      <c r="M574">
        <v>0</v>
      </c>
      <c r="N574">
        <v>0</v>
      </c>
      <c r="O574">
        <v>1</v>
      </c>
      <c r="P574">
        <v>-1</v>
      </c>
      <c r="Q574" s="28">
        <v>41366.512499999997</v>
      </c>
      <c r="R574" s="28">
        <v>41368.32916666667</v>
      </c>
      <c r="S574" t="s">
        <v>2624</v>
      </c>
      <c r="T574" s="27">
        <v>41366</v>
      </c>
      <c r="V574">
        <v>1</v>
      </c>
      <c r="W574" t="s">
        <v>36</v>
      </c>
      <c r="X574" t="s">
        <v>279</v>
      </c>
      <c r="Y574">
        <v>0</v>
      </c>
      <c r="AB574" t="s">
        <v>237</v>
      </c>
      <c r="AH574">
        <v>0</v>
      </c>
      <c r="AN574" t="s">
        <v>238</v>
      </c>
      <c r="AO574">
        <v>3</v>
      </c>
      <c r="AP574" t="s">
        <v>239</v>
      </c>
      <c r="AQ574" s="27">
        <v>41367</v>
      </c>
      <c r="AR574" t="s">
        <v>240</v>
      </c>
      <c r="AS574">
        <v>3</v>
      </c>
      <c r="AT574" t="s">
        <v>239</v>
      </c>
      <c r="AU574" s="27">
        <v>41367</v>
      </c>
    </row>
    <row r="575" spans="1:47" x14ac:dyDescent="0.2">
      <c r="A575">
        <v>574</v>
      </c>
      <c r="B575" t="s">
        <v>2625</v>
      </c>
      <c r="C575" t="s">
        <v>2626</v>
      </c>
      <c r="D575" t="s">
        <v>2627</v>
      </c>
      <c r="E575" s="27">
        <v>41698</v>
      </c>
      <c r="F575" t="s">
        <v>233</v>
      </c>
      <c r="G575" s="27">
        <v>33676</v>
      </c>
      <c r="H575">
        <v>24</v>
      </c>
      <c r="I575" t="s">
        <v>259</v>
      </c>
      <c r="J575" t="s">
        <v>245</v>
      </c>
      <c r="K575">
        <v>0</v>
      </c>
      <c r="L575">
        <v>4</v>
      </c>
      <c r="M575">
        <v>0</v>
      </c>
      <c r="N575">
        <v>0</v>
      </c>
      <c r="O575">
        <v>1</v>
      </c>
      <c r="P575">
        <v>-36</v>
      </c>
      <c r="Q575" s="28">
        <v>41662.064583333333</v>
      </c>
      <c r="R575" s="28">
        <v>41698.468055555553</v>
      </c>
      <c r="S575" t="s">
        <v>2628</v>
      </c>
      <c r="T575" s="27">
        <v>41661</v>
      </c>
      <c r="V575">
        <v>37</v>
      </c>
      <c r="W575" t="s">
        <v>36</v>
      </c>
      <c r="X575" t="s">
        <v>1170</v>
      </c>
      <c r="Y575">
        <v>0</v>
      </c>
      <c r="AB575" t="s">
        <v>237</v>
      </c>
      <c r="AH575">
        <v>0</v>
      </c>
      <c r="AN575" t="s">
        <v>238</v>
      </c>
      <c r="AO575">
        <v>4</v>
      </c>
      <c r="AP575" t="s">
        <v>239</v>
      </c>
      <c r="AQ575" s="27">
        <v>41698</v>
      </c>
      <c r="AR575" t="s">
        <v>240</v>
      </c>
      <c r="AS575">
        <v>4</v>
      </c>
      <c r="AT575" t="s">
        <v>239</v>
      </c>
      <c r="AU575" s="27">
        <v>41698</v>
      </c>
    </row>
    <row r="576" spans="1:47" x14ac:dyDescent="0.2">
      <c r="A576">
        <v>575</v>
      </c>
      <c r="B576" t="s">
        <v>2629</v>
      </c>
      <c r="C576" t="s">
        <v>2630</v>
      </c>
      <c r="D576" t="s">
        <v>2631</v>
      </c>
      <c r="E576" s="27">
        <v>41866</v>
      </c>
      <c r="F576" t="s">
        <v>294</v>
      </c>
      <c r="G576" s="27">
        <v>34023</v>
      </c>
      <c r="H576">
        <v>23</v>
      </c>
      <c r="I576" t="s">
        <v>259</v>
      </c>
      <c r="J576" t="s">
        <v>353</v>
      </c>
      <c r="K576">
        <v>0</v>
      </c>
      <c r="L576">
        <v>4</v>
      </c>
      <c r="M576">
        <v>0</v>
      </c>
      <c r="N576">
        <v>0</v>
      </c>
      <c r="O576">
        <v>0</v>
      </c>
      <c r="P576">
        <v>-1</v>
      </c>
      <c r="Q576" s="28">
        <v>41865.522222222222</v>
      </c>
      <c r="R576" s="28">
        <v>41866.090277777781</v>
      </c>
      <c r="S576" t="s">
        <v>2632</v>
      </c>
      <c r="T576" s="27">
        <v>41865</v>
      </c>
      <c r="V576">
        <v>1</v>
      </c>
      <c r="W576" t="s">
        <v>36</v>
      </c>
      <c r="X576" t="s">
        <v>279</v>
      </c>
      <c r="Y576">
        <v>0</v>
      </c>
      <c r="AB576" t="s">
        <v>237</v>
      </c>
      <c r="AH576">
        <v>0</v>
      </c>
      <c r="AN576" t="s">
        <v>238</v>
      </c>
      <c r="AO576">
        <v>4</v>
      </c>
      <c r="AP576" t="s">
        <v>239</v>
      </c>
      <c r="AQ576" s="27">
        <v>41866</v>
      </c>
      <c r="AR576" t="s">
        <v>240</v>
      </c>
      <c r="AS576">
        <v>4</v>
      </c>
      <c r="AT576" t="s">
        <v>239</v>
      </c>
      <c r="AU576" s="27">
        <v>41866</v>
      </c>
    </row>
    <row r="577" spans="1:47" x14ac:dyDescent="0.2">
      <c r="A577">
        <v>576</v>
      </c>
      <c r="B577" t="s">
        <v>2633</v>
      </c>
      <c r="C577" t="s">
        <v>2634</v>
      </c>
      <c r="D577" t="s">
        <v>2635</v>
      </c>
      <c r="E577" s="27">
        <v>41387</v>
      </c>
      <c r="F577" t="s">
        <v>233</v>
      </c>
      <c r="G577" s="27">
        <v>32699</v>
      </c>
      <c r="H577">
        <v>26</v>
      </c>
      <c r="I577" t="s">
        <v>244</v>
      </c>
      <c r="J577" t="s">
        <v>250</v>
      </c>
      <c r="K577">
        <v>1</v>
      </c>
      <c r="L577">
        <v>8</v>
      </c>
      <c r="M577">
        <v>1</v>
      </c>
      <c r="N577">
        <v>0</v>
      </c>
      <c r="O577">
        <v>6</v>
      </c>
      <c r="P577">
        <v>-1</v>
      </c>
      <c r="Q577" s="28">
        <v>41386.300694444442</v>
      </c>
      <c r="R577" s="28">
        <v>41387.314583333333</v>
      </c>
      <c r="S577" t="s">
        <v>2636</v>
      </c>
      <c r="T577" s="27">
        <v>41386</v>
      </c>
      <c r="V577">
        <v>1</v>
      </c>
      <c r="W577" t="s">
        <v>32</v>
      </c>
      <c r="X577" t="s">
        <v>867</v>
      </c>
      <c r="Y577">
        <v>1</v>
      </c>
      <c r="AA577" t="s">
        <v>2637</v>
      </c>
      <c r="AB577" t="s">
        <v>36</v>
      </c>
      <c r="AC577">
        <v>445</v>
      </c>
      <c r="AD577" s="27">
        <v>41589</v>
      </c>
      <c r="AE577" t="s">
        <v>324</v>
      </c>
      <c r="AF577" s="27">
        <v>42034</v>
      </c>
      <c r="AG577" s="27">
        <v>42065</v>
      </c>
      <c r="AH577">
        <v>0</v>
      </c>
      <c r="AN577" t="s">
        <v>238</v>
      </c>
      <c r="AO577">
        <v>3</v>
      </c>
      <c r="AP577" t="s">
        <v>239</v>
      </c>
      <c r="AQ577" s="27">
        <v>41387</v>
      </c>
      <c r="AR577" t="s">
        <v>240</v>
      </c>
      <c r="AS577">
        <v>8</v>
      </c>
      <c r="AT577" t="s">
        <v>269</v>
      </c>
      <c r="AU577" s="27">
        <v>41387</v>
      </c>
    </row>
    <row r="578" spans="1:47" x14ac:dyDescent="0.2">
      <c r="A578">
        <v>577</v>
      </c>
      <c r="B578" t="s">
        <v>2638</v>
      </c>
      <c r="C578" t="s">
        <v>2639</v>
      </c>
      <c r="D578" t="s">
        <v>331</v>
      </c>
      <c r="E578" s="27">
        <v>41764</v>
      </c>
      <c r="F578" t="s">
        <v>233</v>
      </c>
      <c r="G578" s="27">
        <v>26878</v>
      </c>
      <c r="H578">
        <v>42</v>
      </c>
      <c r="I578" t="s">
        <v>244</v>
      </c>
      <c r="J578" t="s">
        <v>250</v>
      </c>
      <c r="K578">
        <v>0</v>
      </c>
      <c r="L578">
        <v>5</v>
      </c>
      <c r="M578">
        <v>0</v>
      </c>
      <c r="N578">
        <v>0</v>
      </c>
      <c r="O578">
        <v>3</v>
      </c>
      <c r="P578">
        <v>-1</v>
      </c>
      <c r="Q578" s="28">
        <v>41763.532638888886</v>
      </c>
      <c r="R578" s="28">
        <v>41851.211805555555</v>
      </c>
      <c r="S578" t="s">
        <v>2640</v>
      </c>
      <c r="T578" s="27">
        <v>41763</v>
      </c>
      <c r="V578">
        <v>1</v>
      </c>
      <c r="W578" t="s">
        <v>36</v>
      </c>
      <c r="X578" t="s">
        <v>279</v>
      </c>
      <c r="Y578">
        <v>0</v>
      </c>
      <c r="AB578" t="s">
        <v>237</v>
      </c>
      <c r="AH578">
        <v>0</v>
      </c>
      <c r="AN578" t="s">
        <v>238</v>
      </c>
      <c r="AO578">
        <v>3</v>
      </c>
      <c r="AP578" t="s">
        <v>239</v>
      </c>
      <c r="AQ578" s="27">
        <v>41764</v>
      </c>
      <c r="AR578" t="s">
        <v>240</v>
      </c>
      <c r="AS578">
        <v>5</v>
      </c>
      <c r="AT578" t="s">
        <v>246</v>
      </c>
      <c r="AU578" s="27">
        <v>41764</v>
      </c>
    </row>
    <row r="579" spans="1:47" x14ac:dyDescent="0.2">
      <c r="A579">
        <v>578</v>
      </c>
      <c r="B579" t="s">
        <v>2641</v>
      </c>
      <c r="C579" t="s">
        <v>746</v>
      </c>
      <c r="D579" t="s">
        <v>2642</v>
      </c>
      <c r="E579" s="27">
        <v>41788</v>
      </c>
      <c r="F579" t="s">
        <v>233</v>
      </c>
      <c r="G579" s="27">
        <v>34126</v>
      </c>
      <c r="H579">
        <v>22</v>
      </c>
      <c r="I579" t="s">
        <v>259</v>
      </c>
      <c r="J579" t="s">
        <v>245</v>
      </c>
      <c r="K579">
        <v>0</v>
      </c>
      <c r="L579">
        <v>2</v>
      </c>
      <c r="M579">
        <v>0</v>
      </c>
      <c r="N579">
        <v>1</v>
      </c>
      <c r="O579">
        <v>1</v>
      </c>
      <c r="P579">
        <v>-22</v>
      </c>
      <c r="Q579" s="28">
        <v>41766.307638888888</v>
      </c>
      <c r="R579" s="28">
        <v>41766.369444444441</v>
      </c>
      <c r="S579" t="s">
        <v>2643</v>
      </c>
      <c r="T579" s="27">
        <v>41766</v>
      </c>
      <c r="V579">
        <v>22</v>
      </c>
      <c r="W579" t="s">
        <v>36</v>
      </c>
      <c r="X579" t="s">
        <v>263</v>
      </c>
      <c r="Y579">
        <v>0</v>
      </c>
      <c r="AB579" t="s">
        <v>237</v>
      </c>
      <c r="AH579">
        <v>0</v>
      </c>
      <c r="AN579" t="s">
        <v>238</v>
      </c>
      <c r="AO579">
        <v>4</v>
      </c>
      <c r="AP579" t="s">
        <v>239</v>
      </c>
      <c r="AQ579" s="27">
        <v>41788</v>
      </c>
      <c r="AR579" t="s">
        <v>240</v>
      </c>
      <c r="AS579">
        <v>2</v>
      </c>
      <c r="AT579" t="s">
        <v>239</v>
      </c>
      <c r="AU579" s="27">
        <v>41788</v>
      </c>
    </row>
    <row r="580" spans="1:47" x14ac:dyDescent="0.2">
      <c r="A580">
        <v>579</v>
      </c>
      <c r="B580" t="s">
        <v>2644</v>
      </c>
      <c r="C580" t="s">
        <v>2645</v>
      </c>
      <c r="D580" t="s">
        <v>2646</v>
      </c>
      <c r="E580" s="27">
        <v>41310</v>
      </c>
      <c r="F580" t="s">
        <v>233</v>
      </c>
      <c r="G580" s="27">
        <v>34375</v>
      </c>
      <c r="H580">
        <v>22</v>
      </c>
      <c r="I580" t="s">
        <v>259</v>
      </c>
      <c r="J580" t="s">
        <v>250</v>
      </c>
      <c r="K580">
        <v>0</v>
      </c>
      <c r="L580">
        <v>9</v>
      </c>
      <c r="M580">
        <v>0</v>
      </c>
      <c r="N580">
        <v>0</v>
      </c>
      <c r="O580">
        <v>4</v>
      </c>
      <c r="P580">
        <v>-1</v>
      </c>
      <c r="Q580" s="28">
        <v>41309.089583333334</v>
      </c>
      <c r="R580" s="28">
        <v>41569.285416666666</v>
      </c>
      <c r="S580" t="s">
        <v>2647</v>
      </c>
      <c r="T580" s="27">
        <v>41309</v>
      </c>
      <c r="V580">
        <v>1</v>
      </c>
      <c r="W580" t="s">
        <v>32</v>
      </c>
      <c r="X580" t="s">
        <v>359</v>
      </c>
      <c r="Y580">
        <v>1</v>
      </c>
      <c r="AA580" t="s">
        <v>2648</v>
      </c>
      <c r="AB580" t="s">
        <v>32</v>
      </c>
      <c r="AC580">
        <v>0</v>
      </c>
      <c r="AD580" s="27">
        <v>42024</v>
      </c>
      <c r="AE580" t="s">
        <v>2367</v>
      </c>
      <c r="AF580" s="27">
        <v>42024</v>
      </c>
      <c r="AG580" s="27">
        <v>42222</v>
      </c>
      <c r="AH580">
        <v>1</v>
      </c>
      <c r="AJ580" t="s">
        <v>2648</v>
      </c>
      <c r="AK580" t="s">
        <v>255</v>
      </c>
      <c r="AL580" s="27">
        <v>42024</v>
      </c>
      <c r="AM580" t="s">
        <v>2367</v>
      </c>
      <c r="AN580" t="s">
        <v>238</v>
      </c>
      <c r="AO580">
        <v>9</v>
      </c>
      <c r="AP580" t="s">
        <v>269</v>
      </c>
      <c r="AQ580" s="27">
        <v>41310</v>
      </c>
      <c r="AR580" t="s">
        <v>240</v>
      </c>
      <c r="AS580">
        <v>9</v>
      </c>
      <c r="AT580" t="s">
        <v>269</v>
      </c>
      <c r="AU580" s="27">
        <v>41310</v>
      </c>
    </row>
    <row r="581" spans="1:47" x14ac:dyDescent="0.2">
      <c r="A581">
        <v>580</v>
      </c>
      <c r="B581" t="s">
        <v>2649</v>
      </c>
      <c r="C581" t="s">
        <v>1911</v>
      </c>
      <c r="D581" t="s">
        <v>2650</v>
      </c>
      <c r="E581" s="27">
        <v>41498</v>
      </c>
      <c r="F581" t="s">
        <v>233</v>
      </c>
      <c r="G581" s="27">
        <v>34550</v>
      </c>
      <c r="H581">
        <v>21</v>
      </c>
      <c r="I581" t="s">
        <v>259</v>
      </c>
      <c r="J581" t="s">
        <v>245</v>
      </c>
      <c r="K581">
        <v>0</v>
      </c>
      <c r="L581">
        <v>7</v>
      </c>
      <c r="M581">
        <v>0</v>
      </c>
      <c r="N581">
        <v>0</v>
      </c>
      <c r="O581">
        <v>3</v>
      </c>
      <c r="P581">
        <v>-8</v>
      </c>
      <c r="Q581" s="28">
        <v>41490.140972222223</v>
      </c>
      <c r="R581" s="28">
        <v>41496.043055555558</v>
      </c>
      <c r="S581" t="s">
        <v>2651</v>
      </c>
      <c r="U581" s="27">
        <v>41490</v>
      </c>
      <c r="V581">
        <v>8</v>
      </c>
      <c r="W581" t="s">
        <v>36</v>
      </c>
      <c r="X581" t="s">
        <v>274</v>
      </c>
      <c r="Y581">
        <v>0</v>
      </c>
      <c r="AB581" t="s">
        <v>237</v>
      </c>
      <c r="AH581">
        <v>0</v>
      </c>
      <c r="AN581" t="s">
        <v>238</v>
      </c>
      <c r="AO581">
        <v>8</v>
      </c>
      <c r="AP581" t="s">
        <v>269</v>
      </c>
      <c r="AQ581" s="27">
        <v>41498</v>
      </c>
      <c r="AR581" t="s">
        <v>240</v>
      </c>
      <c r="AS581">
        <v>7</v>
      </c>
      <c r="AT581" t="s">
        <v>246</v>
      </c>
      <c r="AU581" s="27">
        <v>41498</v>
      </c>
    </row>
    <row r="582" spans="1:47" x14ac:dyDescent="0.2">
      <c r="A582">
        <v>581</v>
      </c>
      <c r="B582" t="s">
        <v>2652</v>
      </c>
      <c r="C582" t="s">
        <v>1481</v>
      </c>
      <c r="D582" t="s">
        <v>2653</v>
      </c>
      <c r="E582" s="27">
        <v>41350</v>
      </c>
      <c r="F582" t="s">
        <v>233</v>
      </c>
      <c r="G582" s="27">
        <v>28612</v>
      </c>
      <c r="H582">
        <v>37</v>
      </c>
      <c r="I582" t="s">
        <v>244</v>
      </c>
      <c r="J582" t="s">
        <v>250</v>
      </c>
      <c r="K582">
        <v>0</v>
      </c>
      <c r="L582">
        <v>9</v>
      </c>
      <c r="M582">
        <v>0</v>
      </c>
      <c r="N582">
        <v>0</v>
      </c>
      <c r="O582">
        <v>23</v>
      </c>
      <c r="P582">
        <v>-1</v>
      </c>
      <c r="Q582" s="28">
        <v>41349.276388888888</v>
      </c>
      <c r="R582" s="28">
        <v>41366.540972222225</v>
      </c>
      <c r="S582" t="s">
        <v>2654</v>
      </c>
      <c r="T582" s="27">
        <v>41349</v>
      </c>
      <c r="V582">
        <v>1</v>
      </c>
      <c r="W582" t="s">
        <v>32</v>
      </c>
      <c r="X582" t="s">
        <v>383</v>
      </c>
      <c r="Y582">
        <v>1</v>
      </c>
      <c r="AA582" t="s">
        <v>2655</v>
      </c>
      <c r="AB582" t="s">
        <v>36</v>
      </c>
      <c r="AC582">
        <v>0</v>
      </c>
      <c r="AD582" s="27">
        <v>41373</v>
      </c>
      <c r="AE582" t="s">
        <v>2656</v>
      </c>
      <c r="AF582" s="27">
        <v>41373</v>
      </c>
      <c r="AG582" s="27">
        <v>41443</v>
      </c>
      <c r="AH582">
        <v>0</v>
      </c>
      <c r="AN582" t="s">
        <v>238</v>
      </c>
      <c r="AO582">
        <v>4</v>
      </c>
      <c r="AP582" t="s">
        <v>239</v>
      </c>
      <c r="AQ582" s="27">
        <v>41350</v>
      </c>
      <c r="AR582" t="s">
        <v>240</v>
      </c>
      <c r="AS582">
        <v>9</v>
      </c>
      <c r="AT582" t="s">
        <v>269</v>
      </c>
      <c r="AU582" s="27">
        <v>41350</v>
      </c>
    </row>
    <row r="583" spans="1:47" x14ac:dyDescent="0.2">
      <c r="A583">
        <v>582</v>
      </c>
      <c r="B583" t="s">
        <v>2657</v>
      </c>
      <c r="C583" t="s">
        <v>2325</v>
      </c>
      <c r="D583" t="s">
        <v>2658</v>
      </c>
      <c r="E583" s="27">
        <v>41990</v>
      </c>
      <c r="F583" t="s">
        <v>233</v>
      </c>
      <c r="G583" s="27">
        <v>26242</v>
      </c>
      <c r="H583">
        <v>44</v>
      </c>
      <c r="I583" t="s">
        <v>244</v>
      </c>
      <c r="J583" t="s">
        <v>245</v>
      </c>
      <c r="K583">
        <v>0</v>
      </c>
      <c r="L583">
        <v>2</v>
      </c>
      <c r="M583">
        <v>0</v>
      </c>
      <c r="N583">
        <v>0</v>
      </c>
      <c r="O583">
        <v>0</v>
      </c>
      <c r="P583">
        <v>0</v>
      </c>
      <c r="Q583" s="28">
        <v>41990.227777777778</v>
      </c>
      <c r="R583" s="28">
        <v>41993.24722222222</v>
      </c>
      <c r="S583" t="s">
        <v>2659</v>
      </c>
      <c r="T583" s="27">
        <v>41990</v>
      </c>
      <c r="V583">
        <v>0</v>
      </c>
      <c r="W583" t="s">
        <v>36</v>
      </c>
      <c r="X583" t="s">
        <v>595</v>
      </c>
      <c r="Y583">
        <v>0</v>
      </c>
      <c r="AB583" t="s">
        <v>237</v>
      </c>
      <c r="AH583">
        <v>0</v>
      </c>
      <c r="AN583" t="s">
        <v>238</v>
      </c>
      <c r="AO583">
        <v>2</v>
      </c>
      <c r="AP583" t="s">
        <v>239</v>
      </c>
      <c r="AQ583" s="27">
        <v>41990</v>
      </c>
      <c r="AR583" t="s">
        <v>240</v>
      </c>
      <c r="AS583">
        <v>2</v>
      </c>
      <c r="AT583" t="s">
        <v>239</v>
      </c>
      <c r="AU583" s="27">
        <v>41990</v>
      </c>
    </row>
    <row r="584" spans="1:47" x14ac:dyDescent="0.2">
      <c r="A584">
        <v>583</v>
      </c>
      <c r="B584" t="s">
        <v>2660</v>
      </c>
      <c r="C584" t="s">
        <v>1127</v>
      </c>
      <c r="D584" t="s">
        <v>915</v>
      </c>
      <c r="E584" s="27">
        <v>41809</v>
      </c>
      <c r="F584" t="s">
        <v>233</v>
      </c>
      <c r="G584" s="27">
        <v>19065</v>
      </c>
      <c r="H584">
        <v>64</v>
      </c>
      <c r="I584" t="s">
        <v>234</v>
      </c>
      <c r="J584" t="s">
        <v>245</v>
      </c>
      <c r="K584">
        <v>0</v>
      </c>
      <c r="L584">
        <v>9</v>
      </c>
      <c r="M584">
        <v>0</v>
      </c>
      <c r="N584">
        <v>0</v>
      </c>
      <c r="O584">
        <v>13</v>
      </c>
      <c r="P584">
        <v>-499</v>
      </c>
      <c r="Q584" s="28">
        <v>41310.455555555556</v>
      </c>
      <c r="R584" s="28">
        <v>41416.459722222222</v>
      </c>
      <c r="S584" t="s">
        <v>2661</v>
      </c>
      <c r="U584" s="27">
        <v>41310</v>
      </c>
      <c r="V584">
        <v>499</v>
      </c>
      <c r="W584" t="s">
        <v>32</v>
      </c>
      <c r="X584" t="s">
        <v>274</v>
      </c>
      <c r="Y584">
        <v>0</v>
      </c>
      <c r="AB584" t="s">
        <v>237</v>
      </c>
      <c r="AH584">
        <v>0</v>
      </c>
      <c r="AN584" t="s">
        <v>238</v>
      </c>
      <c r="AO584">
        <v>2</v>
      </c>
      <c r="AP584" t="s">
        <v>239</v>
      </c>
      <c r="AQ584" s="27">
        <v>41809</v>
      </c>
      <c r="AR584" t="s">
        <v>240</v>
      </c>
      <c r="AS584">
        <v>9</v>
      </c>
      <c r="AT584" t="s">
        <v>269</v>
      </c>
      <c r="AU584" s="27">
        <v>41809</v>
      </c>
    </row>
    <row r="585" spans="1:47" x14ac:dyDescent="0.2">
      <c r="A585">
        <v>584</v>
      </c>
      <c r="B585" t="s">
        <v>2662</v>
      </c>
      <c r="C585" t="s">
        <v>2663</v>
      </c>
      <c r="D585" t="s">
        <v>1342</v>
      </c>
      <c r="E585" s="27">
        <v>41410</v>
      </c>
      <c r="F585" t="s">
        <v>233</v>
      </c>
      <c r="G585" s="27">
        <v>29340</v>
      </c>
      <c r="H585">
        <v>35</v>
      </c>
      <c r="I585" t="s">
        <v>244</v>
      </c>
      <c r="J585" t="s">
        <v>250</v>
      </c>
      <c r="K585">
        <v>0</v>
      </c>
      <c r="L585">
        <v>5</v>
      </c>
      <c r="M585">
        <v>0</v>
      </c>
      <c r="N585">
        <v>0</v>
      </c>
      <c r="O585">
        <v>2</v>
      </c>
      <c r="P585">
        <v>-1</v>
      </c>
      <c r="Q585" s="28">
        <v>41409.179861111108</v>
      </c>
      <c r="R585" s="28">
        <v>41414.393055555556</v>
      </c>
      <c r="S585" t="s">
        <v>2664</v>
      </c>
      <c r="T585" s="27">
        <v>41409</v>
      </c>
      <c r="V585">
        <v>1</v>
      </c>
      <c r="W585" t="s">
        <v>32</v>
      </c>
      <c r="X585" t="s">
        <v>268</v>
      </c>
      <c r="Y585">
        <v>0</v>
      </c>
      <c r="AB585" t="s">
        <v>237</v>
      </c>
      <c r="AH585">
        <v>0</v>
      </c>
      <c r="AN585" t="s">
        <v>238</v>
      </c>
      <c r="AO585">
        <v>5</v>
      </c>
      <c r="AP585" t="s">
        <v>246</v>
      </c>
      <c r="AQ585" s="27">
        <v>41410</v>
      </c>
      <c r="AR585" t="s">
        <v>240</v>
      </c>
      <c r="AS585">
        <v>5</v>
      </c>
      <c r="AT585" t="s">
        <v>246</v>
      </c>
      <c r="AU585" s="27">
        <v>41410</v>
      </c>
    </row>
    <row r="586" spans="1:47" x14ac:dyDescent="0.2">
      <c r="A586">
        <v>585</v>
      </c>
      <c r="B586" t="s">
        <v>2665</v>
      </c>
      <c r="C586" t="s">
        <v>957</v>
      </c>
      <c r="D586" t="s">
        <v>2666</v>
      </c>
      <c r="E586" s="27">
        <v>41844</v>
      </c>
      <c r="F586" t="s">
        <v>233</v>
      </c>
      <c r="G586" s="27">
        <v>29253</v>
      </c>
      <c r="H586">
        <v>36</v>
      </c>
      <c r="I586" t="s">
        <v>244</v>
      </c>
      <c r="J586" t="s">
        <v>250</v>
      </c>
      <c r="K586">
        <v>0</v>
      </c>
      <c r="L586">
        <v>7</v>
      </c>
      <c r="M586">
        <v>0</v>
      </c>
      <c r="N586">
        <v>0</v>
      </c>
      <c r="O586">
        <v>8</v>
      </c>
      <c r="P586">
        <v>0</v>
      </c>
      <c r="Q586" s="28">
        <v>41844.117361111108</v>
      </c>
      <c r="R586" s="28">
        <v>42328.395138888889</v>
      </c>
      <c r="S586" t="s">
        <v>2667</v>
      </c>
      <c r="T586" s="27">
        <v>41844</v>
      </c>
      <c r="V586">
        <v>0</v>
      </c>
      <c r="W586" t="s">
        <v>32</v>
      </c>
      <c r="X586" t="s">
        <v>2668</v>
      </c>
      <c r="Y586">
        <v>0</v>
      </c>
      <c r="AB586" t="s">
        <v>237</v>
      </c>
      <c r="AH586">
        <v>0</v>
      </c>
      <c r="AN586" t="s">
        <v>238</v>
      </c>
      <c r="AO586">
        <v>4</v>
      </c>
      <c r="AP586" t="s">
        <v>239</v>
      </c>
      <c r="AQ586" s="27">
        <v>41844</v>
      </c>
      <c r="AR586" t="s">
        <v>240</v>
      </c>
      <c r="AS586">
        <v>7</v>
      </c>
      <c r="AT586" t="s">
        <v>246</v>
      </c>
      <c r="AU586" s="27">
        <v>41844</v>
      </c>
    </row>
    <row r="587" spans="1:47" x14ac:dyDescent="0.2">
      <c r="A587">
        <v>586</v>
      </c>
      <c r="B587" t="s">
        <v>2669</v>
      </c>
      <c r="C587" t="s">
        <v>2670</v>
      </c>
      <c r="D587" t="s">
        <v>2671</v>
      </c>
      <c r="E587" s="27">
        <v>41493</v>
      </c>
      <c r="F587" t="s">
        <v>233</v>
      </c>
      <c r="G587" s="27">
        <v>23010</v>
      </c>
      <c r="H587">
        <v>53</v>
      </c>
      <c r="I587" t="s">
        <v>234</v>
      </c>
      <c r="J587" t="s">
        <v>250</v>
      </c>
      <c r="K587">
        <v>0</v>
      </c>
      <c r="L587">
        <v>1</v>
      </c>
      <c r="M587">
        <v>0</v>
      </c>
      <c r="N587">
        <v>0</v>
      </c>
      <c r="O587">
        <v>2</v>
      </c>
      <c r="P587">
        <v>-1</v>
      </c>
      <c r="Q587" s="28">
        <v>41492.31527777778</v>
      </c>
      <c r="R587" s="28">
        <v>41493.045138888891</v>
      </c>
      <c r="S587" t="s">
        <v>2672</v>
      </c>
      <c r="T587" s="27">
        <v>41492</v>
      </c>
      <c r="V587">
        <v>1</v>
      </c>
      <c r="W587" t="s">
        <v>32</v>
      </c>
      <c r="X587" t="s">
        <v>348</v>
      </c>
      <c r="Y587">
        <v>0</v>
      </c>
      <c r="AB587" t="s">
        <v>237</v>
      </c>
      <c r="AH587">
        <v>0</v>
      </c>
      <c r="AN587" t="s">
        <v>238</v>
      </c>
      <c r="AO587">
        <v>1</v>
      </c>
      <c r="AP587" t="s">
        <v>239</v>
      </c>
      <c r="AQ587" s="27">
        <v>41493</v>
      </c>
      <c r="AR587" t="s">
        <v>240</v>
      </c>
      <c r="AS587">
        <v>1</v>
      </c>
      <c r="AT587" t="s">
        <v>239</v>
      </c>
      <c r="AU587" s="27">
        <v>41493</v>
      </c>
    </row>
    <row r="588" spans="1:47" x14ac:dyDescent="0.2">
      <c r="A588">
        <v>587</v>
      </c>
      <c r="B588" t="s">
        <v>2673</v>
      </c>
      <c r="C588" t="s">
        <v>2674</v>
      </c>
      <c r="D588" t="s">
        <v>2675</v>
      </c>
      <c r="E588" s="27">
        <v>41681</v>
      </c>
      <c r="F588" t="s">
        <v>233</v>
      </c>
      <c r="G588" s="27">
        <v>20379</v>
      </c>
      <c r="H588">
        <v>60</v>
      </c>
      <c r="I588" t="s">
        <v>234</v>
      </c>
      <c r="J588" t="s">
        <v>250</v>
      </c>
      <c r="K588">
        <v>0</v>
      </c>
      <c r="L588">
        <v>1</v>
      </c>
      <c r="M588">
        <v>0</v>
      </c>
      <c r="N588">
        <v>0</v>
      </c>
      <c r="O588">
        <v>1</v>
      </c>
      <c r="S588" t="s">
        <v>2676</v>
      </c>
      <c r="U588" s="27">
        <v>40498</v>
      </c>
      <c r="V588">
        <v>1183</v>
      </c>
      <c r="W588" t="s">
        <v>32</v>
      </c>
      <c r="X588" t="s">
        <v>274</v>
      </c>
      <c r="Y588">
        <v>0</v>
      </c>
      <c r="AB588" t="s">
        <v>237</v>
      </c>
      <c r="AH588">
        <v>0</v>
      </c>
      <c r="AN588" t="s">
        <v>238</v>
      </c>
      <c r="AO588">
        <v>1</v>
      </c>
      <c r="AP588" t="s">
        <v>239</v>
      </c>
      <c r="AQ588" s="27">
        <v>41681</v>
      </c>
      <c r="AR588" t="s">
        <v>240</v>
      </c>
      <c r="AS588">
        <v>1</v>
      </c>
      <c r="AT588" t="s">
        <v>239</v>
      </c>
      <c r="AU588" s="27">
        <v>41681</v>
      </c>
    </row>
    <row r="589" spans="1:47" x14ac:dyDescent="0.2">
      <c r="A589">
        <v>588</v>
      </c>
      <c r="B589" t="s">
        <v>2677</v>
      </c>
      <c r="C589" t="s">
        <v>1262</v>
      </c>
      <c r="D589" t="s">
        <v>2678</v>
      </c>
      <c r="E589" s="27">
        <v>41502</v>
      </c>
      <c r="F589" t="s">
        <v>233</v>
      </c>
      <c r="G589" s="27">
        <v>31836</v>
      </c>
      <c r="H589">
        <v>29</v>
      </c>
      <c r="I589" t="s">
        <v>244</v>
      </c>
      <c r="J589" t="s">
        <v>250</v>
      </c>
      <c r="K589">
        <v>0</v>
      </c>
      <c r="L589">
        <v>4</v>
      </c>
      <c r="M589">
        <v>0</v>
      </c>
      <c r="N589">
        <v>0</v>
      </c>
      <c r="O589">
        <v>7</v>
      </c>
      <c r="P589">
        <v>-1</v>
      </c>
      <c r="Q589" s="28">
        <v>41501.199305555558</v>
      </c>
      <c r="R589" s="28">
        <v>41502.431250000001</v>
      </c>
      <c r="S589" t="s">
        <v>2679</v>
      </c>
      <c r="T589" s="27">
        <v>41501</v>
      </c>
      <c r="V589">
        <v>1</v>
      </c>
      <c r="W589" t="s">
        <v>32</v>
      </c>
      <c r="X589" t="s">
        <v>261</v>
      </c>
      <c r="Y589">
        <v>1</v>
      </c>
      <c r="AA589" t="s">
        <v>2680</v>
      </c>
      <c r="AB589" t="s">
        <v>36</v>
      </c>
      <c r="AD589" s="27">
        <v>42397</v>
      </c>
      <c r="AE589" t="s">
        <v>412</v>
      </c>
      <c r="AH589">
        <v>0</v>
      </c>
      <c r="AN589" t="s">
        <v>238</v>
      </c>
      <c r="AO589">
        <v>3</v>
      </c>
      <c r="AP589" t="s">
        <v>239</v>
      </c>
      <c r="AQ589" s="27">
        <v>41502</v>
      </c>
      <c r="AR589" t="s">
        <v>240</v>
      </c>
      <c r="AS589">
        <v>4</v>
      </c>
      <c r="AT589" t="s">
        <v>239</v>
      </c>
      <c r="AU589" s="27">
        <v>41502</v>
      </c>
    </row>
    <row r="590" spans="1:47" x14ac:dyDescent="0.2">
      <c r="A590">
        <v>589</v>
      </c>
      <c r="B590" t="s">
        <v>2681</v>
      </c>
      <c r="C590" t="s">
        <v>2682</v>
      </c>
      <c r="D590" t="s">
        <v>2683</v>
      </c>
      <c r="E590" s="27">
        <v>41967</v>
      </c>
      <c r="F590" t="s">
        <v>294</v>
      </c>
      <c r="G590" s="27">
        <v>26404</v>
      </c>
      <c r="H590">
        <v>44</v>
      </c>
      <c r="I590" t="s">
        <v>244</v>
      </c>
      <c r="J590" t="s">
        <v>250</v>
      </c>
      <c r="K590">
        <v>0</v>
      </c>
      <c r="L590">
        <v>4</v>
      </c>
      <c r="M590">
        <v>0</v>
      </c>
      <c r="N590">
        <v>0</v>
      </c>
      <c r="O590">
        <v>2</v>
      </c>
      <c r="S590" t="s">
        <v>2684</v>
      </c>
      <c r="U590" s="27">
        <v>40935</v>
      </c>
      <c r="V590">
        <v>1032</v>
      </c>
      <c r="W590" t="s">
        <v>36</v>
      </c>
      <c r="X590" t="s">
        <v>274</v>
      </c>
      <c r="Y590">
        <v>0</v>
      </c>
      <c r="AB590" t="s">
        <v>237</v>
      </c>
      <c r="AH590">
        <v>0</v>
      </c>
      <c r="AN590" t="s">
        <v>238</v>
      </c>
      <c r="AO590">
        <v>1</v>
      </c>
      <c r="AP590" t="s">
        <v>239</v>
      </c>
      <c r="AQ590" s="27">
        <v>41967</v>
      </c>
      <c r="AR590" t="s">
        <v>240</v>
      </c>
      <c r="AS590">
        <v>4</v>
      </c>
      <c r="AT590" t="s">
        <v>239</v>
      </c>
      <c r="AU590" s="27">
        <v>41967</v>
      </c>
    </row>
    <row r="591" spans="1:47" x14ac:dyDescent="0.2">
      <c r="A591">
        <v>590</v>
      </c>
      <c r="B591" t="s">
        <v>2685</v>
      </c>
      <c r="C591" t="s">
        <v>1010</v>
      </c>
      <c r="D591" t="s">
        <v>2686</v>
      </c>
      <c r="E591" s="27">
        <v>41314</v>
      </c>
      <c r="F591" t="s">
        <v>233</v>
      </c>
      <c r="G591" s="27">
        <v>24752</v>
      </c>
      <c r="H591">
        <v>48</v>
      </c>
      <c r="I591" t="s">
        <v>234</v>
      </c>
      <c r="J591" t="s">
        <v>245</v>
      </c>
      <c r="K591">
        <v>1</v>
      </c>
      <c r="L591">
        <v>8</v>
      </c>
      <c r="M591">
        <v>0</v>
      </c>
      <c r="N591">
        <v>0</v>
      </c>
      <c r="O591">
        <v>23</v>
      </c>
      <c r="P591">
        <v>-1</v>
      </c>
      <c r="Q591" s="28">
        <v>41313.32916666667</v>
      </c>
      <c r="R591" s="28">
        <v>41674.268055555556</v>
      </c>
      <c r="S591" t="s">
        <v>2687</v>
      </c>
      <c r="T591" s="27">
        <v>41313</v>
      </c>
      <c r="V591">
        <v>1</v>
      </c>
      <c r="W591" t="s">
        <v>32</v>
      </c>
      <c r="X591" t="s">
        <v>494</v>
      </c>
      <c r="Y591">
        <v>1</v>
      </c>
      <c r="AA591" t="s">
        <v>2688</v>
      </c>
      <c r="AB591" t="s">
        <v>32</v>
      </c>
      <c r="AD591" s="27">
        <v>42001</v>
      </c>
      <c r="AE591" t="s">
        <v>494</v>
      </c>
      <c r="AH591">
        <v>1</v>
      </c>
      <c r="AJ591" t="s">
        <v>2688</v>
      </c>
      <c r="AK591" t="s">
        <v>462</v>
      </c>
      <c r="AL591" s="27">
        <v>42001</v>
      </c>
      <c r="AM591" t="s">
        <v>279</v>
      </c>
      <c r="AN591" t="s">
        <v>238</v>
      </c>
      <c r="AO591">
        <v>5</v>
      </c>
      <c r="AP591" t="s">
        <v>246</v>
      </c>
      <c r="AQ591" s="27">
        <v>41314</v>
      </c>
      <c r="AR591" t="s">
        <v>240</v>
      </c>
      <c r="AS591">
        <v>8</v>
      </c>
      <c r="AT591" t="s">
        <v>269</v>
      </c>
      <c r="AU591" s="27">
        <v>41314</v>
      </c>
    </row>
    <row r="592" spans="1:47" x14ac:dyDescent="0.2">
      <c r="A592">
        <v>591</v>
      </c>
      <c r="B592" t="s">
        <v>2689</v>
      </c>
      <c r="C592" t="s">
        <v>2690</v>
      </c>
      <c r="D592" t="s">
        <v>2691</v>
      </c>
      <c r="E592" s="27">
        <v>41965</v>
      </c>
      <c r="F592" t="s">
        <v>233</v>
      </c>
      <c r="G592" s="27">
        <v>33795</v>
      </c>
      <c r="H592">
        <v>23</v>
      </c>
      <c r="I592" t="s">
        <v>259</v>
      </c>
      <c r="J592" t="s">
        <v>250</v>
      </c>
      <c r="K592">
        <v>0</v>
      </c>
      <c r="L592">
        <v>2</v>
      </c>
      <c r="M592">
        <v>0</v>
      </c>
      <c r="N592">
        <v>0</v>
      </c>
      <c r="O592">
        <v>0</v>
      </c>
      <c r="P592">
        <v>-1</v>
      </c>
      <c r="Q592" s="28">
        <v>41964.302083333336</v>
      </c>
      <c r="R592" s="28">
        <v>41965.324305555558</v>
      </c>
      <c r="S592" t="s">
        <v>2692</v>
      </c>
      <c r="T592" s="27">
        <v>41964</v>
      </c>
      <c r="V592">
        <v>1</v>
      </c>
      <c r="W592" t="s">
        <v>32</v>
      </c>
      <c r="X592" t="s">
        <v>359</v>
      </c>
      <c r="Y592">
        <v>0</v>
      </c>
      <c r="AB592" t="s">
        <v>237</v>
      </c>
      <c r="AH592">
        <v>0</v>
      </c>
      <c r="AN592" t="s">
        <v>238</v>
      </c>
      <c r="AO592">
        <v>4</v>
      </c>
      <c r="AP592" t="s">
        <v>239</v>
      </c>
      <c r="AQ592" s="27">
        <v>41965</v>
      </c>
      <c r="AR592" t="s">
        <v>240</v>
      </c>
      <c r="AS592">
        <v>2</v>
      </c>
      <c r="AT592" t="s">
        <v>239</v>
      </c>
      <c r="AU592" s="27">
        <v>41965</v>
      </c>
    </row>
    <row r="593" spans="1:47" x14ac:dyDescent="0.2">
      <c r="A593">
        <v>592</v>
      </c>
      <c r="B593" t="s">
        <v>2693</v>
      </c>
      <c r="C593" t="s">
        <v>2694</v>
      </c>
      <c r="D593" t="s">
        <v>2695</v>
      </c>
      <c r="E593" s="27">
        <v>41621</v>
      </c>
      <c r="F593" t="s">
        <v>233</v>
      </c>
      <c r="G593" s="27">
        <v>24916</v>
      </c>
      <c r="H593">
        <v>48</v>
      </c>
      <c r="I593" t="s">
        <v>234</v>
      </c>
      <c r="J593" t="s">
        <v>353</v>
      </c>
      <c r="K593">
        <v>0</v>
      </c>
      <c r="L593">
        <v>4</v>
      </c>
      <c r="M593">
        <v>0</v>
      </c>
      <c r="N593">
        <v>0</v>
      </c>
      <c r="O593">
        <v>8</v>
      </c>
      <c r="P593">
        <v>-1</v>
      </c>
      <c r="Q593" s="28">
        <v>41620.104166666664</v>
      </c>
      <c r="R593" s="28">
        <v>41795.280555555553</v>
      </c>
      <c r="S593" t="s">
        <v>2696</v>
      </c>
      <c r="U593" s="27">
        <v>41620</v>
      </c>
      <c r="V593">
        <v>1</v>
      </c>
      <c r="W593" t="s">
        <v>32</v>
      </c>
      <c r="X593" t="s">
        <v>274</v>
      </c>
      <c r="Y593">
        <v>0</v>
      </c>
      <c r="AB593" t="s">
        <v>237</v>
      </c>
      <c r="AH593">
        <v>0</v>
      </c>
      <c r="AN593" t="s">
        <v>238</v>
      </c>
      <c r="AO593">
        <v>1</v>
      </c>
      <c r="AP593" t="s">
        <v>239</v>
      </c>
      <c r="AQ593" s="27">
        <v>41621</v>
      </c>
      <c r="AR593" t="s">
        <v>240</v>
      </c>
      <c r="AS593">
        <v>4</v>
      </c>
      <c r="AT593" t="s">
        <v>239</v>
      </c>
      <c r="AU593" s="27">
        <v>41621</v>
      </c>
    </row>
    <row r="594" spans="1:47" x14ac:dyDescent="0.2">
      <c r="A594">
        <v>593</v>
      </c>
      <c r="B594" t="s">
        <v>2697</v>
      </c>
      <c r="C594" t="s">
        <v>1828</v>
      </c>
      <c r="D594" t="s">
        <v>2698</v>
      </c>
      <c r="E594" s="27">
        <v>41379</v>
      </c>
      <c r="F594" t="s">
        <v>233</v>
      </c>
      <c r="G594" s="27">
        <v>33766</v>
      </c>
      <c r="H594">
        <v>23</v>
      </c>
      <c r="I594" t="s">
        <v>259</v>
      </c>
      <c r="J594" t="s">
        <v>245</v>
      </c>
      <c r="K594">
        <v>0</v>
      </c>
      <c r="L594">
        <v>6</v>
      </c>
      <c r="M594">
        <v>0</v>
      </c>
      <c r="N594">
        <v>0</v>
      </c>
      <c r="O594">
        <v>0</v>
      </c>
      <c r="W594" t="s">
        <v>237</v>
      </c>
      <c r="Y594">
        <v>-1</v>
      </c>
      <c r="AB594" t="s">
        <v>237</v>
      </c>
      <c r="AH594">
        <v>0</v>
      </c>
      <c r="AN594" t="s">
        <v>238</v>
      </c>
      <c r="AO594">
        <v>5</v>
      </c>
      <c r="AP594" t="s">
        <v>246</v>
      </c>
      <c r="AQ594" s="27">
        <v>41379</v>
      </c>
      <c r="AR594" t="s">
        <v>240</v>
      </c>
      <c r="AS594">
        <v>6</v>
      </c>
      <c r="AT594" t="s">
        <v>246</v>
      </c>
      <c r="AU594" s="27">
        <v>41379</v>
      </c>
    </row>
    <row r="595" spans="1:47" x14ac:dyDescent="0.2">
      <c r="A595">
        <v>594</v>
      </c>
      <c r="B595" t="s">
        <v>2699</v>
      </c>
      <c r="C595" t="s">
        <v>2700</v>
      </c>
      <c r="D595" t="s">
        <v>671</v>
      </c>
      <c r="E595" s="27">
        <v>41358</v>
      </c>
      <c r="F595" t="s">
        <v>294</v>
      </c>
      <c r="G595" s="27">
        <v>23484</v>
      </c>
      <c r="H595">
        <v>52</v>
      </c>
      <c r="I595" t="s">
        <v>234</v>
      </c>
      <c r="J595" t="s">
        <v>245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 s="28">
        <v>41358.181250000001</v>
      </c>
      <c r="R595" s="28">
        <v>41358.362500000003</v>
      </c>
      <c r="S595" t="s">
        <v>2701</v>
      </c>
      <c r="T595" s="27">
        <v>41357</v>
      </c>
      <c r="V595">
        <v>1</v>
      </c>
      <c r="W595" t="s">
        <v>36</v>
      </c>
      <c r="X595" t="s">
        <v>279</v>
      </c>
      <c r="Y595">
        <v>0</v>
      </c>
      <c r="AB595" t="s">
        <v>237</v>
      </c>
      <c r="AH595">
        <v>0</v>
      </c>
      <c r="AN595" t="s">
        <v>238</v>
      </c>
      <c r="AO595">
        <v>1</v>
      </c>
      <c r="AP595" t="s">
        <v>239</v>
      </c>
      <c r="AQ595" s="27">
        <v>41358</v>
      </c>
      <c r="AR595" t="s">
        <v>240</v>
      </c>
      <c r="AS595">
        <v>1</v>
      </c>
      <c r="AT595" t="s">
        <v>239</v>
      </c>
      <c r="AU595" s="27">
        <v>41358</v>
      </c>
    </row>
    <row r="596" spans="1:47" x14ac:dyDescent="0.2">
      <c r="A596">
        <v>595</v>
      </c>
      <c r="B596" t="s">
        <v>2702</v>
      </c>
      <c r="C596" t="s">
        <v>2703</v>
      </c>
      <c r="D596" t="s">
        <v>1768</v>
      </c>
      <c r="E596" s="27">
        <v>41899</v>
      </c>
      <c r="F596" t="s">
        <v>233</v>
      </c>
      <c r="G596" s="27">
        <v>26223</v>
      </c>
      <c r="H596">
        <v>44</v>
      </c>
      <c r="I596" t="s">
        <v>244</v>
      </c>
      <c r="J596" t="s">
        <v>250</v>
      </c>
      <c r="K596">
        <v>0</v>
      </c>
      <c r="L596">
        <v>2</v>
      </c>
      <c r="M596">
        <v>0</v>
      </c>
      <c r="N596">
        <v>0</v>
      </c>
      <c r="O596">
        <v>7</v>
      </c>
      <c r="P596">
        <v>-1</v>
      </c>
      <c r="Q596" s="28">
        <v>41898.300000000003</v>
      </c>
      <c r="R596" s="28">
        <v>41899.054861111108</v>
      </c>
      <c r="S596" t="s">
        <v>2704</v>
      </c>
      <c r="T596" s="27">
        <v>41898</v>
      </c>
      <c r="V596">
        <v>1</v>
      </c>
      <c r="W596" t="s">
        <v>36</v>
      </c>
      <c r="X596" t="s">
        <v>279</v>
      </c>
      <c r="Y596">
        <v>0</v>
      </c>
      <c r="AB596" t="s">
        <v>237</v>
      </c>
      <c r="AH596">
        <v>0</v>
      </c>
      <c r="AN596" t="s">
        <v>238</v>
      </c>
      <c r="AO596">
        <v>3</v>
      </c>
      <c r="AP596" t="s">
        <v>239</v>
      </c>
      <c r="AQ596" s="27">
        <v>41899</v>
      </c>
      <c r="AR596" t="s">
        <v>240</v>
      </c>
      <c r="AS596">
        <v>2</v>
      </c>
      <c r="AT596" t="s">
        <v>239</v>
      </c>
      <c r="AU596" s="27">
        <v>41899</v>
      </c>
    </row>
    <row r="597" spans="1:47" x14ac:dyDescent="0.2">
      <c r="A597">
        <v>596</v>
      </c>
      <c r="B597" t="s">
        <v>2705</v>
      </c>
      <c r="C597" t="s">
        <v>2706</v>
      </c>
      <c r="D597" t="s">
        <v>2707</v>
      </c>
      <c r="E597" s="27">
        <v>41827</v>
      </c>
      <c r="F597" t="s">
        <v>233</v>
      </c>
      <c r="G597" s="27">
        <v>32227</v>
      </c>
      <c r="H597">
        <v>28</v>
      </c>
      <c r="I597" t="s">
        <v>244</v>
      </c>
      <c r="J597" t="s">
        <v>1115</v>
      </c>
      <c r="K597">
        <v>0</v>
      </c>
      <c r="L597">
        <v>5</v>
      </c>
      <c r="M597">
        <v>0</v>
      </c>
      <c r="N597">
        <v>0</v>
      </c>
      <c r="O597">
        <v>1</v>
      </c>
      <c r="P597">
        <v>-1</v>
      </c>
      <c r="Q597" s="28">
        <v>41826.504166666666</v>
      </c>
      <c r="R597" s="28">
        <v>41903.168749999997</v>
      </c>
      <c r="S597" t="s">
        <v>2708</v>
      </c>
      <c r="T597" s="27">
        <v>41826</v>
      </c>
      <c r="V597">
        <v>1</v>
      </c>
      <c r="W597" t="s">
        <v>32</v>
      </c>
      <c r="X597" t="s">
        <v>402</v>
      </c>
      <c r="Y597">
        <v>0</v>
      </c>
      <c r="AB597" t="s">
        <v>237</v>
      </c>
      <c r="AH597">
        <v>0</v>
      </c>
      <c r="AN597" t="s">
        <v>238</v>
      </c>
      <c r="AO597">
        <v>2</v>
      </c>
      <c r="AP597" t="s">
        <v>239</v>
      </c>
      <c r="AQ597" s="27">
        <v>41827</v>
      </c>
      <c r="AR597" t="s">
        <v>240</v>
      </c>
      <c r="AS597">
        <v>5</v>
      </c>
      <c r="AT597" t="s">
        <v>246</v>
      </c>
      <c r="AU597" s="27">
        <v>41827</v>
      </c>
    </row>
    <row r="598" spans="1:47" x14ac:dyDescent="0.2">
      <c r="A598">
        <v>597</v>
      </c>
      <c r="B598" t="s">
        <v>2709</v>
      </c>
      <c r="C598" t="s">
        <v>674</v>
      </c>
      <c r="D598" t="s">
        <v>2710</v>
      </c>
      <c r="E598" s="27">
        <v>41380</v>
      </c>
      <c r="F598" t="s">
        <v>233</v>
      </c>
      <c r="G598" s="27">
        <v>32426</v>
      </c>
      <c r="H598">
        <v>27</v>
      </c>
      <c r="I598" t="s">
        <v>244</v>
      </c>
      <c r="J598" t="s">
        <v>250</v>
      </c>
      <c r="K598">
        <v>0</v>
      </c>
      <c r="L598">
        <v>8</v>
      </c>
      <c r="M598">
        <v>0</v>
      </c>
      <c r="N598">
        <v>0</v>
      </c>
      <c r="O598">
        <v>12</v>
      </c>
      <c r="P598">
        <v>-1</v>
      </c>
      <c r="Q598" s="28">
        <v>41379.237500000003</v>
      </c>
      <c r="R598" s="28">
        <v>41411.182638888888</v>
      </c>
      <c r="S598" t="s">
        <v>2711</v>
      </c>
      <c r="T598" s="27">
        <v>41379</v>
      </c>
      <c r="V598">
        <v>1</v>
      </c>
      <c r="W598" t="s">
        <v>32</v>
      </c>
      <c r="X598" t="s">
        <v>364</v>
      </c>
      <c r="Y598">
        <v>1</v>
      </c>
      <c r="AA598" t="s">
        <v>2712</v>
      </c>
      <c r="AB598" t="s">
        <v>36</v>
      </c>
      <c r="AC598">
        <v>0</v>
      </c>
      <c r="AD598" s="27">
        <v>41721</v>
      </c>
      <c r="AE598" t="s">
        <v>474</v>
      </c>
      <c r="AF598" s="27">
        <v>41721</v>
      </c>
      <c r="AG598" s="27">
        <v>41767</v>
      </c>
      <c r="AH598">
        <v>0</v>
      </c>
      <c r="AN598" t="s">
        <v>238</v>
      </c>
      <c r="AO598">
        <v>5</v>
      </c>
      <c r="AP598" t="s">
        <v>246</v>
      </c>
      <c r="AQ598" s="27">
        <v>41380</v>
      </c>
      <c r="AR598" t="s">
        <v>240</v>
      </c>
      <c r="AS598">
        <v>8</v>
      </c>
      <c r="AT598" t="s">
        <v>269</v>
      </c>
      <c r="AU598" s="27">
        <v>41380</v>
      </c>
    </row>
    <row r="599" spans="1:47" x14ac:dyDescent="0.2">
      <c r="A599">
        <v>598</v>
      </c>
      <c r="B599" t="s">
        <v>2713</v>
      </c>
      <c r="C599" t="s">
        <v>957</v>
      </c>
      <c r="D599" t="s">
        <v>375</v>
      </c>
      <c r="E599" s="27">
        <v>41318</v>
      </c>
      <c r="F599" t="s">
        <v>233</v>
      </c>
      <c r="G599" s="27">
        <v>32034</v>
      </c>
      <c r="H599">
        <v>28</v>
      </c>
      <c r="I599" t="s">
        <v>244</v>
      </c>
      <c r="J599" t="s">
        <v>250</v>
      </c>
      <c r="K599">
        <v>0</v>
      </c>
      <c r="L599">
        <v>9</v>
      </c>
      <c r="M599">
        <v>0</v>
      </c>
      <c r="N599">
        <v>0</v>
      </c>
      <c r="O599">
        <v>5</v>
      </c>
      <c r="P599">
        <v>0</v>
      </c>
      <c r="Q599" s="28">
        <v>41318.093055555553</v>
      </c>
      <c r="R599" s="28">
        <v>41369.341666666667</v>
      </c>
      <c r="S599" t="s">
        <v>2714</v>
      </c>
      <c r="U599" s="27">
        <v>41318</v>
      </c>
      <c r="V599">
        <v>0</v>
      </c>
      <c r="W599" t="s">
        <v>32</v>
      </c>
      <c r="X599" t="s">
        <v>274</v>
      </c>
      <c r="Y599">
        <v>1</v>
      </c>
      <c r="AA599" t="s">
        <v>2715</v>
      </c>
      <c r="AB599" t="s">
        <v>36</v>
      </c>
      <c r="AC599">
        <v>0</v>
      </c>
      <c r="AD599" s="27">
        <v>42269</v>
      </c>
      <c r="AE599" t="s">
        <v>392</v>
      </c>
      <c r="AF599" s="27">
        <v>42269</v>
      </c>
      <c r="AG599" s="27">
        <v>42284</v>
      </c>
      <c r="AH599">
        <v>0</v>
      </c>
      <c r="AN599" t="s">
        <v>238</v>
      </c>
      <c r="AO599">
        <v>6</v>
      </c>
      <c r="AP599" t="s">
        <v>246</v>
      </c>
      <c r="AQ599" s="27">
        <v>41318</v>
      </c>
      <c r="AR599" t="s">
        <v>240</v>
      </c>
      <c r="AS599">
        <v>9</v>
      </c>
      <c r="AT599" t="s">
        <v>269</v>
      </c>
      <c r="AU599" s="27">
        <v>41318</v>
      </c>
    </row>
    <row r="600" spans="1:47" x14ac:dyDescent="0.2">
      <c r="A600">
        <v>599</v>
      </c>
      <c r="B600" t="s">
        <v>2716</v>
      </c>
      <c r="C600" t="s">
        <v>726</v>
      </c>
      <c r="D600" t="s">
        <v>2717</v>
      </c>
      <c r="E600" s="27">
        <v>41630</v>
      </c>
      <c r="F600" t="s">
        <v>233</v>
      </c>
      <c r="G600" s="27">
        <v>30134</v>
      </c>
      <c r="H600">
        <v>33</v>
      </c>
      <c r="I600" t="s">
        <v>244</v>
      </c>
      <c r="J600" t="s">
        <v>245</v>
      </c>
      <c r="K600">
        <v>0</v>
      </c>
      <c r="L600">
        <v>3</v>
      </c>
      <c r="M600">
        <v>0</v>
      </c>
      <c r="N600">
        <v>0</v>
      </c>
      <c r="O600">
        <v>3</v>
      </c>
      <c r="P600">
        <v>0</v>
      </c>
      <c r="Q600" s="28">
        <v>41630.051388888889</v>
      </c>
      <c r="R600" s="28">
        <v>41630.324999999997</v>
      </c>
      <c r="S600" t="s">
        <v>2718</v>
      </c>
      <c r="T600" s="27">
        <v>41629</v>
      </c>
      <c r="V600">
        <v>1</v>
      </c>
      <c r="W600" t="s">
        <v>36</v>
      </c>
      <c r="X600" t="s">
        <v>279</v>
      </c>
      <c r="Y600">
        <v>0</v>
      </c>
      <c r="AB600" t="s">
        <v>237</v>
      </c>
      <c r="AH600">
        <v>0</v>
      </c>
      <c r="AN600" t="s">
        <v>238</v>
      </c>
      <c r="AO600">
        <v>1</v>
      </c>
      <c r="AP600" t="s">
        <v>239</v>
      </c>
      <c r="AQ600" s="27">
        <v>41630</v>
      </c>
      <c r="AR600" t="s">
        <v>240</v>
      </c>
      <c r="AS600">
        <v>3</v>
      </c>
      <c r="AT600" t="s">
        <v>239</v>
      </c>
      <c r="AU600" s="27">
        <v>41630</v>
      </c>
    </row>
    <row r="601" spans="1:47" x14ac:dyDescent="0.2">
      <c r="A601">
        <v>600</v>
      </c>
      <c r="B601" t="s">
        <v>2719</v>
      </c>
      <c r="C601" t="s">
        <v>1197</v>
      </c>
      <c r="D601" t="s">
        <v>2720</v>
      </c>
      <c r="E601" s="27">
        <v>41369</v>
      </c>
      <c r="F601" t="s">
        <v>294</v>
      </c>
      <c r="G601" s="27">
        <v>32204</v>
      </c>
      <c r="H601">
        <v>28</v>
      </c>
      <c r="I601" t="s">
        <v>244</v>
      </c>
      <c r="J601" t="s">
        <v>353</v>
      </c>
      <c r="K601">
        <v>0</v>
      </c>
      <c r="L601">
        <v>2</v>
      </c>
      <c r="M601">
        <v>0</v>
      </c>
      <c r="N601">
        <v>0</v>
      </c>
      <c r="O601">
        <v>0</v>
      </c>
      <c r="P601">
        <v>-1</v>
      </c>
      <c r="Q601" s="28">
        <v>41368.138194444444</v>
      </c>
      <c r="R601" s="28">
        <v>41370.519444444442</v>
      </c>
      <c r="S601" t="s">
        <v>2721</v>
      </c>
      <c r="U601" s="27">
        <v>41368</v>
      </c>
      <c r="V601">
        <v>1</v>
      </c>
      <c r="W601" t="s">
        <v>32</v>
      </c>
      <c r="X601" t="s">
        <v>274</v>
      </c>
      <c r="Y601">
        <v>0</v>
      </c>
      <c r="AB601" t="s">
        <v>237</v>
      </c>
      <c r="AH601">
        <v>0</v>
      </c>
      <c r="AN601" t="s">
        <v>238</v>
      </c>
      <c r="AO601">
        <v>2</v>
      </c>
      <c r="AP601" t="s">
        <v>239</v>
      </c>
      <c r="AQ601" s="27">
        <v>41369</v>
      </c>
      <c r="AR601" t="s">
        <v>240</v>
      </c>
      <c r="AS601">
        <v>2</v>
      </c>
      <c r="AT601" t="s">
        <v>239</v>
      </c>
      <c r="AU601" s="27">
        <v>41369</v>
      </c>
    </row>
    <row r="602" spans="1:47" x14ac:dyDescent="0.2">
      <c r="A602">
        <v>601</v>
      </c>
      <c r="B602" t="s">
        <v>2722</v>
      </c>
      <c r="C602" t="s">
        <v>2723</v>
      </c>
      <c r="D602" t="s">
        <v>2724</v>
      </c>
      <c r="E602" s="27">
        <v>41767</v>
      </c>
      <c r="F602" t="s">
        <v>233</v>
      </c>
      <c r="G602" s="27">
        <v>25287</v>
      </c>
      <c r="H602">
        <v>47</v>
      </c>
      <c r="I602" t="s">
        <v>234</v>
      </c>
      <c r="J602" t="s">
        <v>245</v>
      </c>
      <c r="K602">
        <v>0</v>
      </c>
      <c r="L602">
        <v>10</v>
      </c>
      <c r="M602">
        <v>0</v>
      </c>
      <c r="N602">
        <v>0</v>
      </c>
      <c r="O602">
        <v>5</v>
      </c>
      <c r="P602">
        <v>-312</v>
      </c>
      <c r="Q602" s="28">
        <v>41455.351388888892</v>
      </c>
      <c r="R602" s="28">
        <v>41746.45416666667</v>
      </c>
      <c r="S602" t="s">
        <v>2725</v>
      </c>
      <c r="T602" s="27">
        <v>41455</v>
      </c>
      <c r="V602">
        <v>312</v>
      </c>
      <c r="W602" t="s">
        <v>32</v>
      </c>
      <c r="X602" t="s">
        <v>261</v>
      </c>
      <c r="Y602">
        <v>1</v>
      </c>
      <c r="AA602" t="s">
        <v>2726</v>
      </c>
      <c r="AB602" t="s">
        <v>32</v>
      </c>
      <c r="AC602">
        <v>185</v>
      </c>
      <c r="AD602" s="27">
        <v>42130</v>
      </c>
      <c r="AE602" t="s">
        <v>2727</v>
      </c>
      <c r="AF602" s="27">
        <v>42315</v>
      </c>
      <c r="AG602" s="27">
        <v>42319</v>
      </c>
      <c r="AH602">
        <v>0</v>
      </c>
      <c r="AN602" t="s">
        <v>238</v>
      </c>
      <c r="AO602">
        <v>6</v>
      </c>
      <c r="AP602" t="s">
        <v>246</v>
      </c>
      <c r="AQ602" s="27">
        <v>41767</v>
      </c>
      <c r="AR602" t="s">
        <v>240</v>
      </c>
      <c r="AS602">
        <v>10</v>
      </c>
      <c r="AT602" t="s">
        <v>269</v>
      </c>
      <c r="AU602" s="27">
        <v>41767</v>
      </c>
    </row>
    <row r="603" spans="1:47" x14ac:dyDescent="0.2">
      <c r="A603">
        <v>602</v>
      </c>
      <c r="B603" t="s">
        <v>2728</v>
      </c>
      <c r="C603" t="s">
        <v>505</v>
      </c>
      <c r="D603" t="s">
        <v>653</v>
      </c>
      <c r="E603" s="27">
        <v>41306</v>
      </c>
      <c r="F603" t="s">
        <v>233</v>
      </c>
      <c r="G603" s="27">
        <v>28981</v>
      </c>
      <c r="H603">
        <v>36</v>
      </c>
      <c r="I603" t="s">
        <v>244</v>
      </c>
      <c r="J603" t="s">
        <v>250</v>
      </c>
      <c r="K603">
        <v>0</v>
      </c>
      <c r="L603">
        <v>7</v>
      </c>
      <c r="M603">
        <v>0</v>
      </c>
      <c r="N603">
        <v>0</v>
      </c>
      <c r="O603">
        <v>14</v>
      </c>
      <c r="P603">
        <v>-1</v>
      </c>
      <c r="Q603" s="28">
        <v>41305.426388888889</v>
      </c>
      <c r="R603" s="28">
        <v>41306.366666666669</v>
      </c>
      <c r="S603" t="s">
        <v>2729</v>
      </c>
      <c r="T603" s="27">
        <v>41305</v>
      </c>
      <c r="V603">
        <v>1</v>
      </c>
      <c r="W603" t="s">
        <v>32</v>
      </c>
      <c r="X603" t="s">
        <v>2730</v>
      </c>
      <c r="Y603">
        <v>1</v>
      </c>
      <c r="AA603" t="s">
        <v>2731</v>
      </c>
      <c r="AB603" t="s">
        <v>36</v>
      </c>
      <c r="AC603">
        <v>0</v>
      </c>
      <c r="AD603" s="27">
        <v>41325</v>
      </c>
      <c r="AE603" t="s">
        <v>412</v>
      </c>
      <c r="AF603" s="27">
        <v>41325</v>
      </c>
      <c r="AG603" s="27">
        <v>41326</v>
      </c>
      <c r="AH603">
        <v>0</v>
      </c>
      <c r="AN603" t="s">
        <v>238</v>
      </c>
      <c r="AO603">
        <v>3</v>
      </c>
      <c r="AP603" t="s">
        <v>239</v>
      </c>
      <c r="AQ603" s="27">
        <v>41306</v>
      </c>
      <c r="AR603" t="s">
        <v>240</v>
      </c>
      <c r="AS603">
        <v>7</v>
      </c>
      <c r="AT603" t="s">
        <v>246</v>
      </c>
      <c r="AU603" s="27">
        <v>41306</v>
      </c>
    </row>
    <row r="604" spans="1:47" x14ac:dyDescent="0.2">
      <c r="A604">
        <v>603</v>
      </c>
      <c r="B604" t="s">
        <v>2732</v>
      </c>
      <c r="C604" t="s">
        <v>2056</v>
      </c>
      <c r="D604" t="s">
        <v>2733</v>
      </c>
      <c r="E604" s="27">
        <v>41369</v>
      </c>
      <c r="F604" t="s">
        <v>233</v>
      </c>
      <c r="G604" s="27">
        <v>31876</v>
      </c>
      <c r="H604">
        <v>29</v>
      </c>
      <c r="I604" t="s">
        <v>244</v>
      </c>
      <c r="J604" t="s">
        <v>250</v>
      </c>
      <c r="K604">
        <v>1</v>
      </c>
      <c r="L604">
        <v>5</v>
      </c>
      <c r="M604">
        <v>0</v>
      </c>
      <c r="N604">
        <v>0</v>
      </c>
      <c r="O604">
        <v>2</v>
      </c>
      <c r="P604">
        <v>-1</v>
      </c>
      <c r="Q604" s="28">
        <v>41368.474999999999</v>
      </c>
      <c r="R604" s="28">
        <v>41370.334027777775</v>
      </c>
      <c r="S604" t="s">
        <v>2734</v>
      </c>
      <c r="T604" s="27">
        <v>41368</v>
      </c>
      <c r="V604">
        <v>1</v>
      </c>
      <c r="W604" t="s">
        <v>32</v>
      </c>
      <c r="X604" t="s">
        <v>729</v>
      </c>
      <c r="Y604">
        <v>0</v>
      </c>
      <c r="AB604" t="s">
        <v>237</v>
      </c>
      <c r="AH604">
        <v>0</v>
      </c>
      <c r="AN604" t="s">
        <v>238</v>
      </c>
      <c r="AO604">
        <v>5</v>
      </c>
      <c r="AP604" t="s">
        <v>246</v>
      </c>
      <c r="AQ604" s="27">
        <v>41369</v>
      </c>
      <c r="AR604" t="s">
        <v>240</v>
      </c>
      <c r="AS604">
        <v>5</v>
      </c>
      <c r="AT604" t="s">
        <v>246</v>
      </c>
      <c r="AU604" s="27">
        <v>41369</v>
      </c>
    </row>
    <row r="605" spans="1:47" x14ac:dyDescent="0.2">
      <c r="A605">
        <v>604</v>
      </c>
      <c r="B605" t="s">
        <v>2735</v>
      </c>
      <c r="C605" t="s">
        <v>2663</v>
      </c>
      <c r="D605" t="s">
        <v>266</v>
      </c>
      <c r="E605" s="27">
        <v>41275</v>
      </c>
      <c r="F605" t="s">
        <v>233</v>
      </c>
      <c r="G605" s="27">
        <v>34175</v>
      </c>
      <c r="H605">
        <v>22</v>
      </c>
      <c r="I605" t="s">
        <v>259</v>
      </c>
      <c r="J605" t="s">
        <v>250</v>
      </c>
      <c r="K605">
        <v>0</v>
      </c>
      <c r="L605">
        <v>9</v>
      </c>
      <c r="M605">
        <v>0</v>
      </c>
      <c r="N605">
        <v>1</v>
      </c>
      <c r="O605">
        <v>0</v>
      </c>
      <c r="P605">
        <v>0</v>
      </c>
      <c r="Q605" s="28">
        <v>41275.063194444447</v>
      </c>
      <c r="R605" s="28">
        <v>41296.375694444447</v>
      </c>
      <c r="S605" t="s">
        <v>2736</v>
      </c>
      <c r="T605" s="27">
        <v>41275</v>
      </c>
      <c r="V605">
        <v>0</v>
      </c>
      <c r="W605" t="s">
        <v>36</v>
      </c>
      <c r="X605" t="s">
        <v>529</v>
      </c>
      <c r="Y605">
        <v>1</v>
      </c>
      <c r="AA605" t="s">
        <v>2737</v>
      </c>
      <c r="AB605" t="s">
        <v>36</v>
      </c>
      <c r="AC605">
        <v>0</v>
      </c>
      <c r="AD605" s="27">
        <v>42008</v>
      </c>
      <c r="AE605" t="s">
        <v>404</v>
      </c>
      <c r="AF605" s="27">
        <v>42008</v>
      </c>
      <c r="AG605" s="27">
        <v>42012</v>
      </c>
      <c r="AH605">
        <v>0</v>
      </c>
      <c r="AN605" t="s">
        <v>238</v>
      </c>
      <c r="AO605">
        <v>7</v>
      </c>
      <c r="AP605" t="s">
        <v>246</v>
      </c>
      <c r="AQ605" s="27">
        <v>41275</v>
      </c>
      <c r="AR605" t="s">
        <v>240</v>
      </c>
      <c r="AS605">
        <v>9</v>
      </c>
      <c r="AT605" t="s">
        <v>269</v>
      </c>
      <c r="AU605" s="27">
        <v>41275</v>
      </c>
    </row>
    <row r="606" spans="1:47" x14ac:dyDescent="0.2">
      <c r="A606">
        <v>605</v>
      </c>
      <c r="B606" t="s">
        <v>2738</v>
      </c>
      <c r="C606" t="s">
        <v>2739</v>
      </c>
      <c r="D606" t="s">
        <v>2740</v>
      </c>
      <c r="E606" s="27">
        <v>41360</v>
      </c>
      <c r="F606" t="s">
        <v>233</v>
      </c>
      <c r="G606" s="27">
        <v>32842</v>
      </c>
      <c r="H606">
        <v>26</v>
      </c>
      <c r="I606" t="s">
        <v>244</v>
      </c>
      <c r="J606" t="s">
        <v>250</v>
      </c>
      <c r="K606">
        <v>0</v>
      </c>
      <c r="L606">
        <v>7</v>
      </c>
      <c r="M606">
        <v>0</v>
      </c>
      <c r="N606">
        <v>2</v>
      </c>
      <c r="O606">
        <v>6</v>
      </c>
      <c r="P606">
        <v>-34</v>
      </c>
      <c r="Q606" s="28">
        <v>41326.063194444447</v>
      </c>
      <c r="R606" s="28">
        <v>41326.322222222225</v>
      </c>
      <c r="S606" t="s">
        <v>2741</v>
      </c>
      <c r="T606" s="27">
        <v>41325</v>
      </c>
      <c r="V606">
        <v>35</v>
      </c>
      <c r="W606" t="s">
        <v>32</v>
      </c>
      <c r="X606" t="s">
        <v>378</v>
      </c>
      <c r="Y606">
        <v>0</v>
      </c>
      <c r="AB606" t="s">
        <v>237</v>
      </c>
      <c r="AH606">
        <v>0</v>
      </c>
      <c r="AN606" t="s">
        <v>238</v>
      </c>
      <c r="AO606">
        <v>7</v>
      </c>
      <c r="AP606" t="s">
        <v>246</v>
      </c>
      <c r="AQ606" s="27">
        <v>41360</v>
      </c>
      <c r="AR606" t="s">
        <v>240</v>
      </c>
      <c r="AS606">
        <v>7</v>
      </c>
      <c r="AT606" t="s">
        <v>246</v>
      </c>
      <c r="AU606" s="27">
        <v>41360</v>
      </c>
    </row>
    <row r="607" spans="1:47" x14ac:dyDescent="0.2">
      <c r="A607">
        <v>606</v>
      </c>
      <c r="B607" t="s">
        <v>2742</v>
      </c>
      <c r="C607" t="s">
        <v>674</v>
      </c>
      <c r="D607" t="s">
        <v>2743</v>
      </c>
      <c r="E607" s="27">
        <v>41904</v>
      </c>
      <c r="F607" t="s">
        <v>233</v>
      </c>
      <c r="G607" s="27">
        <v>27625</v>
      </c>
      <c r="H607">
        <v>40</v>
      </c>
      <c r="I607" t="s">
        <v>244</v>
      </c>
      <c r="J607" t="s">
        <v>245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 s="28">
        <v>41904.17291666667</v>
      </c>
      <c r="R607" s="28">
        <v>41904.34652777778</v>
      </c>
      <c r="S607" t="s">
        <v>2744</v>
      </c>
      <c r="T607" s="27">
        <v>41904</v>
      </c>
      <c r="V607">
        <v>0</v>
      </c>
      <c r="W607" t="s">
        <v>36</v>
      </c>
      <c r="X607" t="s">
        <v>279</v>
      </c>
      <c r="Y607">
        <v>0</v>
      </c>
      <c r="AB607" t="s">
        <v>237</v>
      </c>
      <c r="AH607">
        <v>0</v>
      </c>
      <c r="AN607" t="s">
        <v>238</v>
      </c>
      <c r="AO607">
        <v>1</v>
      </c>
      <c r="AP607" t="s">
        <v>239</v>
      </c>
      <c r="AQ607" s="27">
        <v>41904</v>
      </c>
      <c r="AR607" t="s">
        <v>240</v>
      </c>
      <c r="AS607">
        <v>1</v>
      </c>
      <c r="AT607" t="s">
        <v>239</v>
      </c>
      <c r="AU607" s="27">
        <v>41904</v>
      </c>
    </row>
    <row r="608" spans="1:47" x14ac:dyDescent="0.2">
      <c r="A608">
        <v>607</v>
      </c>
      <c r="B608" t="s">
        <v>2745</v>
      </c>
      <c r="C608" t="s">
        <v>2746</v>
      </c>
      <c r="D608" t="s">
        <v>2747</v>
      </c>
      <c r="E608" s="27">
        <v>41879</v>
      </c>
      <c r="F608" t="s">
        <v>233</v>
      </c>
      <c r="G608" s="27">
        <v>18638</v>
      </c>
      <c r="H608">
        <v>65</v>
      </c>
      <c r="I608" t="s">
        <v>234</v>
      </c>
      <c r="J608" t="s">
        <v>245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 s="28">
        <v>41879.262499999997</v>
      </c>
      <c r="R608" s="28">
        <v>41882.197222222225</v>
      </c>
      <c r="S608" t="s">
        <v>2748</v>
      </c>
      <c r="T608" s="27">
        <v>41879</v>
      </c>
      <c r="V608">
        <v>0</v>
      </c>
      <c r="W608" t="s">
        <v>36</v>
      </c>
      <c r="X608" t="s">
        <v>279</v>
      </c>
      <c r="Y608">
        <v>0</v>
      </c>
      <c r="AB608" t="s">
        <v>237</v>
      </c>
      <c r="AH608">
        <v>0</v>
      </c>
      <c r="AN608" t="s">
        <v>238</v>
      </c>
      <c r="AO608">
        <v>1</v>
      </c>
      <c r="AP608" t="s">
        <v>239</v>
      </c>
      <c r="AQ608" s="27">
        <v>41879</v>
      </c>
      <c r="AR608" t="s">
        <v>240</v>
      </c>
      <c r="AS608">
        <v>1</v>
      </c>
      <c r="AT608" t="s">
        <v>239</v>
      </c>
      <c r="AU608" s="27">
        <v>41879</v>
      </c>
    </row>
    <row r="609" spans="1:47" x14ac:dyDescent="0.2">
      <c r="A609">
        <v>608</v>
      </c>
      <c r="B609" t="s">
        <v>2749</v>
      </c>
      <c r="C609" t="s">
        <v>2056</v>
      </c>
      <c r="D609" t="s">
        <v>2750</v>
      </c>
      <c r="E609" s="27">
        <v>41360</v>
      </c>
      <c r="F609" t="s">
        <v>233</v>
      </c>
      <c r="G609" s="27">
        <v>33024</v>
      </c>
      <c r="H609">
        <v>25</v>
      </c>
      <c r="I609" t="s">
        <v>244</v>
      </c>
      <c r="J609" t="s">
        <v>245</v>
      </c>
      <c r="K609">
        <v>0</v>
      </c>
      <c r="L609">
        <v>2</v>
      </c>
      <c r="M609">
        <v>0</v>
      </c>
      <c r="N609">
        <v>0</v>
      </c>
      <c r="O609">
        <v>0</v>
      </c>
      <c r="P609">
        <v>0</v>
      </c>
      <c r="Q609" s="28">
        <v>41360.089583333334</v>
      </c>
      <c r="R609" s="28">
        <v>41360.288194444445</v>
      </c>
      <c r="S609" t="s">
        <v>2751</v>
      </c>
      <c r="T609" s="27">
        <v>41359</v>
      </c>
      <c r="V609">
        <v>1</v>
      </c>
      <c r="W609" t="s">
        <v>32</v>
      </c>
      <c r="X609" t="s">
        <v>1207</v>
      </c>
      <c r="Y609">
        <v>0</v>
      </c>
      <c r="AB609" t="s">
        <v>237</v>
      </c>
      <c r="AH609">
        <v>0</v>
      </c>
      <c r="AN609" t="s">
        <v>238</v>
      </c>
      <c r="AO609">
        <v>3</v>
      </c>
      <c r="AP609" t="s">
        <v>239</v>
      </c>
      <c r="AQ609" s="27">
        <v>41360</v>
      </c>
      <c r="AR609" t="s">
        <v>240</v>
      </c>
      <c r="AS609">
        <v>2</v>
      </c>
      <c r="AT609" t="s">
        <v>239</v>
      </c>
      <c r="AU609" s="27">
        <v>41360</v>
      </c>
    </row>
    <row r="610" spans="1:47" x14ac:dyDescent="0.2">
      <c r="A610">
        <v>609</v>
      </c>
      <c r="B610" t="s">
        <v>2752</v>
      </c>
      <c r="C610" t="s">
        <v>918</v>
      </c>
      <c r="D610" t="s">
        <v>1803</v>
      </c>
      <c r="E610" s="27">
        <v>41555</v>
      </c>
      <c r="F610" t="s">
        <v>233</v>
      </c>
      <c r="G610" s="27">
        <v>17459</v>
      </c>
      <c r="H610">
        <v>68</v>
      </c>
      <c r="I610" t="s">
        <v>234</v>
      </c>
      <c r="J610" t="s">
        <v>245</v>
      </c>
      <c r="K610">
        <v>0</v>
      </c>
      <c r="L610">
        <v>1</v>
      </c>
      <c r="M610">
        <v>0</v>
      </c>
      <c r="N610">
        <v>0</v>
      </c>
      <c r="O610">
        <v>2</v>
      </c>
      <c r="P610">
        <v>-150</v>
      </c>
      <c r="Q610" s="28">
        <v>41405.310416666667</v>
      </c>
      <c r="R610" s="28">
        <v>41406.1</v>
      </c>
      <c r="S610" t="s">
        <v>2753</v>
      </c>
      <c r="T610" s="27">
        <v>41405</v>
      </c>
      <c r="V610">
        <v>150</v>
      </c>
      <c r="W610" t="s">
        <v>32</v>
      </c>
      <c r="X610" t="s">
        <v>1406</v>
      </c>
      <c r="Y610">
        <v>0</v>
      </c>
      <c r="AB610" t="s">
        <v>237</v>
      </c>
      <c r="AH610">
        <v>0</v>
      </c>
      <c r="AN610" t="s">
        <v>238</v>
      </c>
      <c r="AO610">
        <v>1</v>
      </c>
      <c r="AP610" t="s">
        <v>239</v>
      </c>
      <c r="AQ610" s="27">
        <v>41555</v>
      </c>
      <c r="AR610" t="s">
        <v>240</v>
      </c>
      <c r="AS610">
        <v>1</v>
      </c>
      <c r="AT610" t="s">
        <v>239</v>
      </c>
      <c r="AU610" s="27">
        <v>41555</v>
      </c>
    </row>
    <row r="611" spans="1:47" x14ac:dyDescent="0.2">
      <c r="A611">
        <v>610</v>
      </c>
      <c r="B611" t="s">
        <v>2754</v>
      </c>
      <c r="C611" t="s">
        <v>2755</v>
      </c>
      <c r="D611" t="s">
        <v>2756</v>
      </c>
      <c r="E611" s="27">
        <v>41862</v>
      </c>
      <c r="F611" t="s">
        <v>294</v>
      </c>
      <c r="G611" s="27">
        <v>30482</v>
      </c>
      <c r="H611">
        <v>32</v>
      </c>
      <c r="I611" t="s">
        <v>244</v>
      </c>
      <c r="J611" t="s">
        <v>245</v>
      </c>
      <c r="K611">
        <v>0</v>
      </c>
      <c r="L611">
        <v>4</v>
      </c>
      <c r="M611">
        <v>0</v>
      </c>
      <c r="N611">
        <v>0</v>
      </c>
      <c r="O611">
        <v>1</v>
      </c>
      <c r="P611">
        <v>-1</v>
      </c>
      <c r="Q611" s="28">
        <v>41861.4</v>
      </c>
      <c r="R611" s="28">
        <v>41863.478472222225</v>
      </c>
      <c r="S611" t="s">
        <v>2757</v>
      </c>
      <c r="T611" s="27">
        <v>41861</v>
      </c>
      <c r="V611">
        <v>1</v>
      </c>
      <c r="W611" t="s">
        <v>32</v>
      </c>
      <c r="X611" t="s">
        <v>2223</v>
      </c>
      <c r="Y611">
        <v>0</v>
      </c>
      <c r="AB611" t="s">
        <v>237</v>
      </c>
      <c r="AH611">
        <v>0</v>
      </c>
      <c r="AN611" t="s">
        <v>238</v>
      </c>
      <c r="AO611">
        <v>4</v>
      </c>
      <c r="AP611" t="s">
        <v>239</v>
      </c>
      <c r="AQ611" s="27">
        <v>41862</v>
      </c>
      <c r="AR611" t="s">
        <v>240</v>
      </c>
      <c r="AS611">
        <v>4</v>
      </c>
      <c r="AT611" t="s">
        <v>239</v>
      </c>
      <c r="AU611" s="27">
        <v>41862</v>
      </c>
    </row>
    <row r="612" spans="1:47" x14ac:dyDescent="0.2">
      <c r="A612">
        <v>611</v>
      </c>
      <c r="B612" t="s">
        <v>2758</v>
      </c>
      <c r="C612" t="s">
        <v>2759</v>
      </c>
      <c r="D612" t="s">
        <v>2760</v>
      </c>
      <c r="E612" s="27">
        <v>41278</v>
      </c>
      <c r="F612" t="s">
        <v>233</v>
      </c>
      <c r="G612" s="27">
        <v>21689</v>
      </c>
      <c r="H612">
        <v>56</v>
      </c>
      <c r="I612" t="s">
        <v>234</v>
      </c>
      <c r="J612" t="s">
        <v>250</v>
      </c>
      <c r="K612">
        <v>0</v>
      </c>
      <c r="L612">
        <v>3</v>
      </c>
      <c r="M612">
        <v>0</v>
      </c>
      <c r="N612">
        <v>0</v>
      </c>
      <c r="O612">
        <v>5</v>
      </c>
      <c r="P612">
        <v>-1</v>
      </c>
      <c r="Q612" s="28">
        <v>41277.243750000001</v>
      </c>
      <c r="R612" s="28">
        <v>41289.321527777778</v>
      </c>
      <c r="S612" t="s">
        <v>2761</v>
      </c>
      <c r="T612" s="27">
        <v>41277</v>
      </c>
      <c r="V612">
        <v>1</v>
      </c>
      <c r="W612" t="s">
        <v>32</v>
      </c>
      <c r="X612" t="s">
        <v>364</v>
      </c>
      <c r="Y612">
        <v>0</v>
      </c>
      <c r="AB612" t="s">
        <v>237</v>
      </c>
      <c r="AH612">
        <v>0</v>
      </c>
      <c r="AN612" t="s">
        <v>238</v>
      </c>
      <c r="AO612">
        <v>3</v>
      </c>
      <c r="AP612" t="s">
        <v>239</v>
      </c>
      <c r="AQ612" s="27">
        <v>41278</v>
      </c>
      <c r="AR612" t="s">
        <v>240</v>
      </c>
      <c r="AS612">
        <v>3</v>
      </c>
      <c r="AT612" t="s">
        <v>239</v>
      </c>
      <c r="AU612" s="27">
        <v>41278</v>
      </c>
    </row>
    <row r="613" spans="1:47" x14ac:dyDescent="0.2">
      <c r="A613">
        <v>612</v>
      </c>
      <c r="B613" t="s">
        <v>2762</v>
      </c>
      <c r="C613" t="s">
        <v>2763</v>
      </c>
      <c r="D613" t="s">
        <v>266</v>
      </c>
      <c r="E613" s="27">
        <v>41521</v>
      </c>
      <c r="F613" t="s">
        <v>233</v>
      </c>
      <c r="G613" s="27">
        <v>32463</v>
      </c>
      <c r="H613">
        <v>27</v>
      </c>
      <c r="I613" t="s">
        <v>244</v>
      </c>
      <c r="J613" t="s">
        <v>250</v>
      </c>
      <c r="K613">
        <v>0</v>
      </c>
      <c r="L613">
        <v>8</v>
      </c>
      <c r="M613">
        <v>0</v>
      </c>
      <c r="N613">
        <v>0</v>
      </c>
      <c r="O613">
        <v>9</v>
      </c>
      <c r="P613">
        <v>-1</v>
      </c>
      <c r="Q613" s="28">
        <v>41520.135416666664</v>
      </c>
      <c r="R613" s="28">
        <v>41572.254861111112</v>
      </c>
      <c r="S613" t="s">
        <v>2764</v>
      </c>
      <c r="T613" s="27">
        <v>41520</v>
      </c>
      <c r="V613">
        <v>1</v>
      </c>
      <c r="W613" t="s">
        <v>32</v>
      </c>
      <c r="X613" t="s">
        <v>729</v>
      </c>
      <c r="Y613">
        <v>1</v>
      </c>
      <c r="AA613" t="s">
        <v>2765</v>
      </c>
      <c r="AB613" t="s">
        <v>32</v>
      </c>
      <c r="AC613">
        <v>0</v>
      </c>
      <c r="AD613" s="27">
        <v>41973</v>
      </c>
      <c r="AE613" t="s">
        <v>729</v>
      </c>
      <c r="AF613" s="27">
        <v>41973</v>
      </c>
      <c r="AG613" s="27">
        <v>42039</v>
      </c>
      <c r="AH613">
        <v>1</v>
      </c>
      <c r="AJ613" t="s">
        <v>2765</v>
      </c>
      <c r="AK613" t="s">
        <v>312</v>
      </c>
      <c r="AL613" s="27">
        <v>41973</v>
      </c>
      <c r="AM613" t="s">
        <v>729</v>
      </c>
      <c r="AN613" t="s">
        <v>238</v>
      </c>
      <c r="AO613">
        <v>8</v>
      </c>
      <c r="AP613" t="s">
        <v>269</v>
      </c>
      <c r="AQ613" s="27">
        <v>41521</v>
      </c>
      <c r="AR613" t="s">
        <v>240</v>
      </c>
      <c r="AS613">
        <v>8</v>
      </c>
      <c r="AT613" t="s">
        <v>269</v>
      </c>
      <c r="AU613" s="27">
        <v>41521</v>
      </c>
    </row>
    <row r="614" spans="1:47" x14ac:dyDescent="0.2">
      <c r="A614">
        <v>613</v>
      </c>
      <c r="B614" t="s">
        <v>2766</v>
      </c>
      <c r="C614" t="s">
        <v>2767</v>
      </c>
      <c r="D614" t="s">
        <v>2768</v>
      </c>
      <c r="E614" s="27">
        <v>41788</v>
      </c>
      <c r="F614" t="s">
        <v>233</v>
      </c>
      <c r="G614" s="27">
        <v>23259</v>
      </c>
      <c r="H614">
        <v>52</v>
      </c>
      <c r="I614" t="s">
        <v>234</v>
      </c>
      <c r="J614" t="s">
        <v>245</v>
      </c>
      <c r="K614">
        <v>0</v>
      </c>
      <c r="L614">
        <v>1</v>
      </c>
      <c r="M614">
        <v>0</v>
      </c>
      <c r="N614">
        <v>0</v>
      </c>
      <c r="O614">
        <v>4</v>
      </c>
      <c r="P614">
        <v>-1</v>
      </c>
      <c r="Q614" s="28">
        <v>41787.195138888892</v>
      </c>
      <c r="R614" s="28">
        <v>41794.226388888892</v>
      </c>
      <c r="S614" t="s">
        <v>2769</v>
      </c>
      <c r="T614" s="27">
        <v>41787</v>
      </c>
      <c r="V614">
        <v>1</v>
      </c>
      <c r="W614" t="s">
        <v>32</v>
      </c>
      <c r="X614" t="s">
        <v>359</v>
      </c>
      <c r="Y614">
        <v>1</v>
      </c>
      <c r="AA614" t="s">
        <v>2770</v>
      </c>
      <c r="AB614" t="s">
        <v>36</v>
      </c>
      <c r="AC614">
        <v>0</v>
      </c>
      <c r="AD614" s="27">
        <v>42021</v>
      </c>
      <c r="AE614" t="s">
        <v>2771</v>
      </c>
      <c r="AF614" s="27">
        <v>42021</v>
      </c>
      <c r="AG614" s="27">
        <v>42131</v>
      </c>
      <c r="AH614">
        <v>0</v>
      </c>
      <c r="AN614" t="s">
        <v>238</v>
      </c>
      <c r="AO614">
        <v>1</v>
      </c>
      <c r="AP614" t="s">
        <v>239</v>
      </c>
      <c r="AQ614" s="27">
        <v>41788</v>
      </c>
      <c r="AR614" t="s">
        <v>240</v>
      </c>
      <c r="AS614">
        <v>1</v>
      </c>
      <c r="AT614" t="s">
        <v>239</v>
      </c>
      <c r="AU614" s="27">
        <v>41788</v>
      </c>
    </row>
    <row r="615" spans="1:47" x14ac:dyDescent="0.2">
      <c r="A615">
        <v>614</v>
      </c>
      <c r="B615" t="s">
        <v>2772</v>
      </c>
      <c r="C615" t="s">
        <v>2755</v>
      </c>
      <c r="D615" t="s">
        <v>400</v>
      </c>
      <c r="E615" s="27">
        <v>41842</v>
      </c>
      <c r="F615" t="s">
        <v>294</v>
      </c>
      <c r="G615" s="27">
        <v>31096</v>
      </c>
      <c r="H615">
        <v>31</v>
      </c>
      <c r="I615" t="s">
        <v>244</v>
      </c>
      <c r="J615" t="s">
        <v>250</v>
      </c>
      <c r="K615">
        <v>0</v>
      </c>
      <c r="L615">
        <v>2</v>
      </c>
      <c r="M615">
        <v>0</v>
      </c>
      <c r="N615">
        <v>0</v>
      </c>
      <c r="O615">
        <v>0</v>
      </c>
      <c r="P615">
        <v>-1</v>
      </c>
      <c r="Q615" s="28">
        <v>41841.462500000001</v>
      </c>
      <c r="R615" s="28">
        <v>41843.467361111114</v>
      </c>
      <c r="S615" t="s">
        <v>2773</v>
      </c>
      <c r="T615" s="27">
        <v>41841</v>
      </c>
      <c r="V615">
        <v>1</v>
      </c>
      <c r="W615" t="s">
        <v>32</v>
      </c>
      <c r="X615" t="s">
        <v>583</v>
      </c>
      <c r="Y615">
        <v>0</v>
      </c>
      <c r="AB615" t="s">
        <v>237</v>
      </c>
      <c r="AH615">
        <v>0</v>
      </c>
      <c r="AN615" t="s">
        <v>238</v>
      </c>
      <c r="AO615">
        <v>2</v>
      </c>
      <c r="AP615" t="s">
        <v>239</v>
      </c>
      <c r="AQ615" s="27">
        <v>41842</v>
      </c>
      <c r="AR615" t="s">
        <v>240</v>
      </c>
      <c r="AS615">
        <v>2</v>
      </c>
      <c r="AT615" t="s">
        <v>239</v>
      </c>
      <c r="AU615" s="27">
        <v>41842</v>
      </c>
    </row>
    <row r="616" spans="1:47" x14ac:dyDescent="0.2">
      <c r="A616">
        <v>615</v>
      </c>
      <c r="B616" t="s">
        <v>2774</v>
      </c>
      <c r="C616" t="s">
        <v>2775</v>
      </c>
      <c r="D616" t="s">
        <v>346</v>
      </c>
      <c r="E616" s="27">
        <v>41560</v>
      </c>
      <c r="F616" t="s">
        <v>233</v>
      </c>
      <c r="G616" s="27">
        <v>26401</v>
      </c>
      <c r="H616">
        <v>44</v>
      </c>
      <c r="I616" t="s">
        <v>244</v>
      </c>
      <c r="J616" t="s">
        <v>250</v>
      </c>
      <c r="K616">
        <v>0</v>
      </c>
      <c r="L616">
        <v>1</v>
      </c>
      <c r="M616">
        <v>0</v>
      </c>
      <c r="N616">
        <v>0</v>
      </c>
      <c r="O616">
        <v>0</v>
      </c>
      <c r="W616" t="s">
        <v>237</v>
      </c>
      <c r="Y616">
        <v>-1</v>
      </c>
      <c r="AB616" t="s">
        <v>237</v>
      </c>
      <c r="AH616">
        <v>0</v>
      </c>
      <c r="AN616" t="s">
        <v>238</v>
      </c>
      <c r="AO616">
        <v>1</v>
      </c>
      <c r="AP616" t="s">
        <v>239</v>
      </c>
      <c r="AQ616" s="27">
        <v>41560</v>
      </c>
      <c r="AR616" t="s">
        <v>240</v>
      </c>
      <c r="AS616">
        <v>1</v>
      </c>
      <c r="AT616" t="s">
        <v>239</v>
      </c>
      <c r="AU616" s="27">
        <v>41560</v>
      </c>
    </row>
    <row r="617" spans="1:47" x14ac:dyDescent="0.2">
      <c r="A617">
        <v>616</v>
      </c>
      <c r="B617" t="s">
        <v>2776</v>
      </c>
      <c r="C617" t="s">
        <v>424</v>
      </c>
      <c r="D617" t="s">
        <v>375</v>
      </c>
      <c r="E617" s="27">
        <v>41312</v>
      </c>
      <c r="F617" t="s">
        <v>233</v>
      </c>
      <c r="G617" s="27">
        <v>30650</v>
      </c>
      <c r="H617">
        <v>32</v>
      </c>
      <c r="I617" t="s">
        <v>244</v>
      </c>
      <c r="J617" t="s">
        <v>250</v>
      </c>
      <c r="K617">
        <v>0</v>
      </c>
      <c r="L617">
        <v>2</v>
      </c>
      <c r="M617">
        <v>0</v>
      </c>
      <c r="N617">
        <v>0</v>
      </c>
      <c r="O617">
        <v>3</v>
      </c>
      <c r="P617">
        <v>0</v>
      </c>
      <c r="Q617" s="28">
        <v>41312.09652777778</v>
      </c>
      <c r="R617" s="28">
        <v>41313.232638888891</v>
      </c>
      <c r="S617" t="s">
        <v>2777</v>
      </c>
      <c r="T617" s="27">
        <v>41311</v>
      </c>
      <c r="V617">
        <v>1</v>
      </c>
      <c r="W617" t="s">
        <v>32</v>
      </c>
      <c r="X617" t="s">
        <v>383</v>
      </c>
      <c r="Y617">
        <v>0</v>
      </c>
      <c r="AB617" t="s">
        <v>237</v>
      </c>
      <c r="AH617">
        <v>0</v>
      </c>
      <c r="AN617" t="s">
        <v>238</v>
      </c>
      <c r="AO617">
        <v>2</v>
      </c>
      <c r="AP617" t="s">
        <v>239</v>
      </c>
      <c r="AQ617" s="27">
        <v>41312</v>
      </c>
      <c r="AR617" t="s">
        <v>240</v>
      </c>
      <c r="AS617">
        <v>2</v>
      </c>
      <c r="AT617" t="s">
        <v>239</v>
      </c>
      <c r="AU617" s="27">
        <v>41312</v>
      </c>
    </row>
    <row r="618" spans="1:47" x14ac:dyDescent="0.2">
      <c r="A618">
        <v>617</v>
      </c>
      <c r="B618" t="s">
        <v>2778</v>
      </c>
      <c r="C618" t="s">
        <v>575</v>
      </c>
      <c r="D618" t="s">
        <v>2779</v>
      </c>
      <c r="E618" s="27">
        <v>41604</v>
      </c>
      <c r="F618" t="s">
        <v>233</v>
      </c>
      <c r="G618" s="27">
        <v>20286</v>
      </c>
      <c r="H618">
        <v>60</v>
      </c>
      <c r="I618" t="s">
        <v>234</v>
      </c>
      <c r="J618" t="s">
        <v>22</v>
      </c>
      <c r="K618">
        <v>0</v>
      </c>
      <c r="L618">
        <v>1</v>
      </c>
      <c r="M618">
        <v>0</v>
      </c>
      <c r="N618">
        <v>0</v>
      </c>
      <c r="O618">
        <v>4</v>
      </c>
      <c r="P618">
        <v>-1</v>
      </c>
      <c r="Q618" s="28">
        <v>41603.210416666669</v>
      </c>
      <c r="R618" s="28">
        <v>41604.359722222223</v>
      </c>
      <c r="S618" t="s">
        <v>2780</v>
      </c>
      <c r="U618" s="27">
        <v>41603</v>
      </c>
      <c r="V618">
        <v>1</v>
      </c>
      <c r="W618" t="s">
        <v>32</v>
      </c>
      <c r="X618" t="s">
        <v>274</v>
      </c>
      <c r="Y618">
        <v>0</v>
      </c>
      <c r="AB618" t="s">
        <v>237</v>
      </c>
      <c r="AH618">
        <v>0</v>
      </c>
      <c r="AN618" t="s">
        <v>238</v>
      </c>
      <c r="AO618">
        <v>1</v>
      </c>
      <c r="AP618" t="s">
        <v>239</v>
      </c>
      <c r="AQ618" s="27">
        <v>41604</v>
      </c>
      <c r="AR618" t="s">
        <v>240</v>
      </c>
      <c r="AS618">
        <v>1</v>
      </c>
      <c r="AT618" t="s">
        <v>239</v>
      </c>
      <c r="AU618" s="27">
        <v>41604</v>
      </c>
    </row>
    <row r="619" spans="1:47" x14ac:dyDescent="0.2">
      <c r="A619">
        <v>618</v>
      </c>
      <c r="B619" t="s">
        <v>2781</v>
      </c>
      <c r="C619" t="s">
        <v>2782</v>
      </c>
      <c r="D619" t="s">
        <v>2783</v>
      </c>
      <c r="E619" s="27">
        <v>41967</v>
      </c>
      <c r="F619" t="s">
        <v>233</v>
      </c>
      <c r="G619" s="27">
        <v>29366</v>
      </c>
      <c r="H619">
        <v>35</v>
      </c>
      <c r="I619" t="s">
        <v>244</v>
      </c>
      <c r="J619" t="s">
        <v>250</v>
      </c>
      <c r="K619">
        <v>0</v>
      </c>
      <c r="L619">
        <v>6</v>
      </c>
      <c r="M619">
        <v>6</v>
      </c>
      <c r="N619">
        <v>3</v>
      </c>
      <c r="O619">
        <v>29</v>
      </c>
      <c r="P619">
        <v>-74</v>
      </c>
      <c r="Q619" s="28">
        <v>41893.148611111108</v>
      </c>
      <c r="R619" s="28">
        <v>41893.291666666664</v>
      </c>
      <c r="S619" t="s">
        <v>2784</v>
      </c>
      <c r="U619" s="27">
        <v>41893</v>
      </c>
      <c r="V619">
        <v>74</v>
      </c>
      <c r="W619" t="s">
        <v>32</v>
      </c>
      <c r="X619" t="s">
        <v>274</v>
      </c>
      <c r="Y619">
        <v>0</v>
      </c>
      <c r="AB619" t="s">
        <v>237</v>
      </c>
      <c r="AH619">
        <v>0</v>
      </c>
      <c r="AN619" t="s">
        <v>238</v>
      </c>
      <c r="AO619">
        <v>2</v>
      </c>
      <c r="AP619" t="s">
        <v>239</v>
      </c>
      <c r="AQ619" s="27">
        <v>41967</v>
      </c>
      <c r="AR619" t="s">
        <v>240</v>
      </c>
      <c r="AS619">
        <v>6</v>
      </c>
      <c r="AT619" t="s">
        <v>246</v>
      </c>
      <c r="AU619" s="27">
        <v>41967</v>
      </c>
    </row>
    <row r="620" spans="1:47" x14ac:dyDescent="0.2">
      <c r="A620">
        <v>619</v>
      </c>
      <c r="B620" t="s">
        <v>2785</v>
      </c>
      <c r="C620" t="s">
        <v>2786</v>
      </c>
      <c r="D620" t="s">
        <v>2787</v>
      </c>
      <c r="E620" s="27">
        <v>41375</v>
      </c>
      <c r="F620" t="s">
        <v>233</v>
      </c>
      <c r="G620" s="27">
        <v>30862</v>
      </c>
      <c r="H620">
        <v>31</v>
      </c>
      <c r="I620" t="s">
        <v>244</v>
      </c>
      <c r="J620" t="s">
        <v>250</v>
      </c>
      <c r="K620">
        <v>0</v>
      </c>
      <c r="L620">
        <v>8</v>
      </c>
      <c r="M620">
        <v>0</v>
      </c>
      <c r="N620">
        <v>0</v>
      </c>
      <c r="O620">
        <v>4</v>
      </c>
      <c r="P620">
        <v>-1</v>
      </c>
      <c r="Q620" s="28">
        <v>41374.477777777778</v>
      </c>
      <c r="R620" s="28">
        <v>41545.173611111109</v>
      </c>
      <c r="S620" t="s">
        <v>2788</v>
      </c>
      <c r="U620" s="27">
        <v>41374</v>
      </c>
      <c r="V620">
        <v>1</v>
      </c>
      <c r="W620" t="s">
        <v>32</v>
      </c>
      <c r="X620" t="s">
        <v>274</v>
      </c>
      <c r="Y620">
        <v>0</v>
      </c>
      <c r="AB620" t="s">
        <v>237</v>
      </c>
      <c r="AH620">
        <v>0</v>
      </c>
      <c r="AN620" t="s">
        <v>238</v>
      </c>
      <c r="AO620">
        <v>8</v>
      </c>
      <c r="AP620" t="s">
        <v>269</v>
      </c>
      <c r="AQ620" s="27">
        <v>41375</v>
      </c>
      <c r="AR620" t="s">
        <v>240</v>
      </c>
      <c r="AS620">
        <v>8</v>
      </c>
      <c r="AT620" t="s">
        <v>269</v>
      </c>
      <c r="AU620" s="27">
        <v>41375</v>
      </c>
    </row>
    <row r="621" spans="1:47" x14ac:dyDescent="0.2">
      <c r="A621">
        <v>620</v>
      </c>
      <c r="B621" t="s">
        <v>2789</v>
      </c>
      <c r="C621" t="s">
        <v>825</v>
      </c>
      <c r="D621" t="s">
        <v>2790</v>
      </c>
      <c r="E621" s="27">
        <v>41814</v>
      </c>
      <c r="F621" t="s">
        <v>233</v>
      </c>
      <c r="G621" s="27">
        <v>23817</v>
      </c>
      <c r="H621">
        <v>51</v>
      </c>
      <c r="I621" t="s">
        <v>234</v>
      </c>
      <c r="J621" t="s">
        <v>245</v>
      </c>
      <c r="K621">
        <v>0</v>
      </c>
      <c r="L621">
        <v>3</v>
      </c>
      <c r="M621">
        <v>0</v>
      </c>
      <c r="N621">
        <v>0</v>
      </c>
      <c r="O621">
        <v>3</v>
      </c>
      <c r="S621" t="s">
        <v>2791</v>
      </c>
      <c r="T621" s="27">
        <v>41473</v>
      </c>
      <c r="V621">
        <v>341</v>
      </c>
      <c r="W621" t="s">
        <v>237</v>
      </c>
      <c r="X621" t="s">
        <v>2792</v>
      </c>
      <c r="Y621">
        <v>0</v>
      </c>
      <c r="AB621" t="s">
        <v>237</v>
      </c>
      <c r="AH621">
        <v>0</v>
      </c>
      <c r="AN621" t="s">
        <v>238</v>
      </c>
      <c r="AO621">
        <v>2</v>
      </c>
      <c r="AP621" t="s">
        <v>239</v>
      </c>
      <c r="AQ621" s="27">
        <v>41814</v>
      </c>
      <c r="AR621" t="s">
        <v>240</v>
      </c>
      <c r="AS621">
        <v>3</v>
      </c>
      <c r="AT621" t="s">
        <v>239</v>
      </c>
      <c r="AU621" s="27">
        <v>41814</v>
      </c>
    </row>
    <row r="622" spans="1:47" x14ac:dyDescent="0.2">
      <c r="A622">
        <v>621</v>
      </c>
      <c r="B622" t="s">
        <v>2793</v>
      </c>
      <c r="C622" t="s">
        <v>2056</v>
      </c>
      <c r="D622" t="s">
        <v>2794</v>
      </c>
      <c r="E622" s="27">
        <v>41393</v>
      </c>
      <c r="F622" t="s">
        <v>233</v>
      </c>
      <c r="G622" s="27">
        <v>33773</v>
      </c>
      <c r="H622">
        <v>23</v>
      </c>
      <c r="I622" t="s">
        <v>259</v>
      </c>
      <c r="J622" t="s">
        <v>353</v>
      </c>
      <c r="K622">
        <v>0</v>
      </c>
      <c r="L622">
        <v>3</v>
      </c>
      <c r="M622">
        <v>0</v>
      </c>
      <c r="N622">
        <v>0</v>
      </c>
      <c r="O622">
        <v>1</v>
      </c>
      <c r="P622">
        <v>-5</v>
      </c>
      <c r="Q622" s="28">
        <v>41388.329861111109</v>
      </c>
      <c r="R622" s="28">
        <v>41393.513888888891</v>
      </c>
      <c r="S622" t="s">
        <v>2795</v>
      </c>
      <c r="T622" s="27">
        <v>41388</v>
      </c>
      <c r="V622">
        <v>5</v>
      </c>
      <c r="W622" t="s">
        <v>36</v>
      </c>
      <c r="X622" t="s">
        <v>2796</v>
      </c>
      <c r="Y622">
        <v>0</v>
      </c>
      <c r="AB622" t="s">
        <v>237</v>
      </c>
      <c r="AH622">
        <v>0</v>
      </c>
      <c r="AN622" t="s">
        <v>238</v>
      </c>
      <c r="AO622">
        <v>4</v>
      </c>
      <c r="AP622" t="s">
        <v>239</v>
      </c>
      <c r="AQ622" s="27">
        <v>41393</v>
      </c>
      <c r="AR622" t="s">
        <v>240</v>
      </c>
      <c r="AS622">
        <v>3</v>
      </c>
      <c r="AT622" t="s">
        <v>239</v>
      </c>
      <c r="AU622" s="27">
        <v>41393</v>
      </c>
    </row>
    <row r="623" spans="1:47" x14ac:dyDescent="0.2">
      <c r="A623">
        <v>622</v>
      </c>
      <c r="B623" t="s">
        <v>2797</v>
      </c>
      <c r="C623" t="s">
        <v>1010</v>
      </c>
      <c r="D623" t="s">
        <v>2798</v>
      </c>
      <c r="E623" s="27">
        <v>41445</v>
      </c>
      <c r="F623" t="s">
        <v>294</v>
      </c>
      <c r="G623" s="27">
        <v>27876</v>
      </c>
      <c r="H623">
        <v>39</v>
      </c>
      <c r="I623" t="s">
        <v>244</v>
      </c>
      <c r="J623" t="s">
        <v>245</v>
      </c>
      <c r="K623">
        <v>0</v>
      </c>
      <c r="L623">
        <v>6</v>
      </c>
      <c r="M623">
        <v>0</v>
      </c>
      <c r="N623">
        <v>0</v>
      </c>
      <c r="O623">
        <v>0</v>
      </c>
      <c r="P623">
        <v>-2</v>
      </c>
      <c r="Q623" s="28">
        <v>41443.300000000003</v>
      </c>
      <c r="R623" s="28">
        <v>41444.258333333331</v>
      </c>
      <c r="S623" t="s">
        <v>2799</v>
      </c>
      <c r="T623" s="27">
        <v>41443</v>
      </c>
      <c r="V623">
        <v>2</v>
      </c>
      <c r="W623" t="s">
        <v>36</v>
      </c>
      <c r="X623" t="s">
        <v>1170</v>
      </c>
      <c r="Y623">
        <v>0</v>
      </c>
      <c r="AB623" t="s">
        <v>237</v>
      </c>
      <c r="AH623">
        <v>0</v>
      </c>
      <c r="AN623" t="s">
        <v>238</v>
      </c>
      <c r="AO623">
        <v>2</v>
      </c>
      <c r="AP623" t="s">
        <v>239</v>
      </c>
      <c r="AQ623" s="27">
        <v>41445</v>
      </c>
      <c r="AR623" t="s">
        <v>240</v>
      </c>
      <c r="AS623">
        <v>6</v>
      </c>
      <c r="AT623" t="s">
        <v>246</v>
      </c>
      <c r="AU623" s="27">
        <v>41445</v>
      </c>
    </row>
    <row r="624" spans="1:47" x14ac:dyDescent="0.2">
      <c r="A624">
        <v>623</v>
      </c>
      <c r="B624" t="s">
        <v>2800</v>
      </c>
      <c r="C624" t="s">
        <v>2801</v>
      </c>
      <c r="D624" t="s">
        <v>2802</v>
      </c>
      <c r="E624" s="27">
        <v>41566</v>
      </c>
      <c r="F624" t="s">
        <v>233</v>
      </c>
      <c r="G624" s="27">
        <v>21693</v>
      </c>
      <c r="H624">
        <v>56</v>
      </c>
      <c r="I624" t="s">
        <v>234</v>
      </c>
      <c r="J624" t="s">
        <v>245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-1</v>
      </c>
      <c r="Q624" s="28">
        <v>41565.369444444441</v>
      </c>
      <c r="R624" s="28">
        <v>41566.344444444447</v>
      </c>
      <c r="S624" t="s">
        <v>2803</v>
      </c>
      <c r="T624" s="27">
        <v>41565</v>
      </c>
      <c r="V624">
        <v>1</v>
      </c>
      <c r="W624" t="s">
        <v>36</v>
      </c>
      <c r="X624" t="s">
        <v>279</v>
      </c>
      <c r="Y624">
        <v>0</v>
      </c>
      <c r="AB624" t="s">
        <v>237</v>
      </c>
      <c r="AH624">
        <v>0</v>
      </c>
      <c r="AN624" t="s">
        <v>238</v>
      </c>
      <c r="AO624">
        <v>1</v>
      </c>
      <c r="AP624" t="s">
        <v>239</v>
      </c>
      <c r="AQ624" s="27">
        <v>41566</v>
      </c>
      <c r="AR624" t="s">
        <v>240</v>
      </c>
      <c r="AS624">
        <v>1</v>
      </c>
      <c r="AT624" t="s">
        <v>239</v>
      </c>
      <c r="AU624" s="27">
        <v>41566</v>
      </c>
    </row>
    <row r="625" spans="1:47" x14ac:dyDescent="0.2">
      <c r="A625">
        <v>624</v>
      </c>
      <c r="B625" t="s">
        <v>2804</v>
      </c>
      <c r="C625" t="s">
        <v>2805</v>
      </c>
      <c r="D625" t="s">
        <v>1998</v>
      </c>
      <c r="E625" s="27">
        <v>41510</v>
      </c>
      <c r="F625" t="s">
        <v>294</v>
      </c>
      <c r="G625" s="27">
        <v>34306</v>
      </c>
      <c r="H625">
        <v>22</v>
      </c>
      <c r="I625" t="s">
        <v>259</v>
      </c>
      <c r="J625" t="s">
        <v>250</v>
      </c>
      <c r="K625">
        <v>0</v>
      </c>
      <c r="L625">
        <v>7</v>
      </c>
      <c r="M625">
        <v>0</v>
      </c>
      <c r="N625">
        <v>0</v>
      </c>
      <c r="O625">
        <v>0</v>
      </c>
      <c r="P625">
        <v>0</v>
      </c>
      <c r="Q625" s="28">
        <v>41510.103472222225</v>
      </c>
      <c r="R625" s="28">
        <v>41510.359722222223</v>
      </c>
      <c r="S625" t="s">
        <v>2806</v>
      </c>
      <c r="T625" s="27">
        <v>41509</v>
      </c>
      <c r="V625">
        <v>1</v>
      </c>
      <c r="W625" t="s">
        <v>32</v>
      </c>
      <c r="X625" t="s">
        <v>337</v>
      </c>
      <c r="Y625">
        <v>0</v>
      </c>
      <c r="AB625" t="s">
        <v>237</v>
      </c>
      <c r="AH625">
        <v>0</v>
      </c>
      <c r="AN625" t="s">
        <v>238</v>
      </c>
      <c r="AO625">
        <v>8</v>
      </c>
      <c r="AP625" t="s">
        <v>269</v>
      </c>
      <c r="AQ625" s="27">
        <v>41510</v>
      </c>
      <c r="AR625" t="s">
        <v>240</v>
      </c>
      <c r="AS625">
        <v>7</v>
      </c>
      <c r="AT625" t="s">
        <v>246</v>
      </c>
      <c r="AU625" s="27">
        <v>41510</v>
      </c>
    </row>
    <row r="626" spans="1:47" x14ac:dyDescent="0.2">
      <c r="A626">
        <v>625</v>
      </c>
      <c r="B626" t="s">
        <v>2807</v>
      </c>
      <c r="C626" t="s">
        <v>2808</v>
      </c>
      <c r="D626" t="s">
        <v>2809</v>
      </c>
      <c r="E626" s="27">
        <v>41506</v>
      </c>
      <c r="F626" t="s">
        <v>294</v>
      </c>
      <c r="G626" s="27">
        <v>32591</v>
      </c>
      <c r="H626">
        <v>27</v>
      </c>
      <c r="I626" t="s">
        <v>244</v>
      </c>
      <c r="J626" t="s">
        <v>250</v>
      </c>
      <c r="K626">
        <v>0</v>
      </c>
      <c r="L626">
        <v>2</v>
      </c>
      <c r="M626">
        <v>0</v>
      </c>
      <c r="N626">
        <v>0</v>
      </c>
      <c r="O626">
        <v>1</v>
      </c>
      <c r="P626">
        <v>-31</v>
      </c>
      <c r="Q626" s="28">
        <v>41475.45416666667</v>
      </c>
      <c r="R626" s="28">
        <v>41476.229861111111</v>
      </c>
      <c r="S626" t="s">
        <v>2810</v>
      </c>
      <c r="T626" s="27">
        <v>41475</v>
      </c>
      <c r="V626">
        <v>31</v>
      </c>
      <c r="W626" t="s">
        <v>32</v>
      </c>
      <c r="X626" t="s">
        <v>2811</v>
      </c>
      <c r="Y626">
        <v>1</v>
      </c>
      <c r="AA626" t="s">
        <v>2812</v>
      </c>
      <c r="AB626" t="s">
        <v>36</v>
      </c>
      <c r="AD626" s="27">
        <v>42017</v>
      </c>
      <c r="AE626" t="s">
        <v>404</v>
      </c>
      <c r="AH626">
        <v>0</v>
      </c>
      <c r="AN626" t="s">
        <v>238</v>
      </c>
      <c r="AO626">
        <v>2</v>
      </c>
      <c r="AP626" t="s">
        <v>239</v>
      </c>
      <c r="AQ626" s="27">
        <v>41506</v>
      </c>
      <c r="AR626" t="s">
        <v>240</v>
      </c>
      <c r="AS626">
        <v>2</v>
      </c>
      <c r="AT626" t="s">
        <v>239</v>
      </c>
      <c r="AU626" s="27">
        <v>41506</v>
      </c>
    </row>
    <row r="627" spans="1:47" x14ac:dyDescent="0.2">
      <c r="A627">
        <v>626</v>
      </c>
      <c r="B627" t="s">
        <v>2813</v>
      </c>
      <c r="C627" t="s">
        <v>2814</v>
      </c>
      <c r="D627" t="s">
        <v>2815</v>
      </c>
      <c r="E627" s="27">
        <v>41890</v>
      </c>
      <c r="F627" t="s">
        <v>294</v>
      </c>
      <c r="G627" s="27">
        <v>25133</v>
      </c>
      <c r="H627">
        <v>47</v>
      </c>
      <c r="I627" t="s">
        <v>234</v>
      </c>
      <c r="J627" t="s">
        <v>245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-1</v>
      </c>
      <c r="Q627" s="28">
        <v>41889.305555555555</v>
      </c>
      <c r="R627" s="28">
        <v>41890.464583333334</v>
      </c>
      <c r="S627" t="s">
        <v>2816</v>
      </c>
      <c r="U627" s="27">
        <v>41889</v>
      </c>
      <c r="V627">
        <v>1</v>
      </c>
      <c r="W627" t="s">
        <v>32</v>
      </c>
      <c r="X627" t="s">
        <v>274</v>
      </c>
      <c r="Y627">
        <v>0</v>
      </c>
      <c r="AB627" t="s">
        <v>237</v>
      </c>
      <c r="AH627">
        <v>0</v>
      </c>
      <c r="AN627" t="s">
        <v>238</v>
      </c>
      <c r="AO627">
        <v>1</v>
      </c>
      <c r="AP627" t="s">
        <v>239</v>
      </c>
      <c r="AQ627" s="27">
        <v>41890</v>
      </c>
      <c r="AR627" t="s">
        <v>240</v>
      </c>
      <c r="AS627">
        <v>1</v>
      </c>
      <c r="AT627" t="s">
        <v>239</v>
      </c>
      <c r="AU627" s="27">
        <v>41890</v>
      </c>
    </row>
    <row r="628" spans="1:47" x14ac:dyDescent="0.2">
      <c r="A628">
        <v>627</v>
      </c>
      <c r="B628" t="s">
        <v>2817</v>
      </c>
      <c r="C628" t="s">
        <v>2818</v>
      </c>
      <c r="D628" t="s">
        <v>2819</v>
      </c>
      <c r="E628" s="27">
        <v>41383</v>
      </c>
      <c r="F628" t="s">
        <v>233</v>
      </c>
      <c r="G628" s="27">
        <v>23048</v>
      </c>
      <c r="H628">
        <v>53</v>
      </c>
      <c r="I628" t="s">
        <v>234</v>
      </c>
      <c r="J628" t="s">
        <v>250</v>
      </c>
      <c r="K628">
        <v>0</v>
      </c>
      <c r="L628">
        <v>6</v>
      </c>
      <c r="M628">
        <v>0</v>
      </c>
      <c r="N628">
        <v>0</v>
      </c>
      <c r="O628">
        <v>11</v>
      </c>
      <c r="P628">
        <v>-1</v>
      </c>
      <c r="Q628" s="28">
        <v>41382.364583333336</v>
      </c>
      <c r="R628" s="28">
        <v>41492.382638888892</v>
      </c>
      <c r="S628" t="s">
        <v>2820</v>
      </c>
      <c r="U628" s="27">
        <v>41382</v>
      </c>
      <c r="V628">
        <v>1</v>
      </c>
      <c r="W628" t="s">
        <v>32</v>
      </c>
      <c r="X628" t="s">
        <v>274</v>
      </c>
      <c r="Y628">
        <v>0</v>
      </c>
      <c r="AB628" t="s">
        <v>237</v>
      </c>
      <c r="AH628">
        <v>0</v>
      </c>
      <c r="AN628" t="s">
        <v>238</v>
      </c>
      <c r="AO628">
        <v>3</v>
      </c>
      <c r="AP628" t="s">
        <v>239</v>
      </c>
      <c r="AQ628" s="27">
        <v>41383</v>
      </c>
      <c r="AR628" t="s">
        <v>240</v>
      </c>
      <c r="AS628">
        <v>6</v>
      </c>
      <c r="AT628" t="s">
        <v>246</v>
      </c>
      <c r="AU628" s="27">
        <v>41383</v>
      </c>
    </row>
    <row r="629" spans="1:47" x14ac:dyDescent="0.2">
      <c r="A629">
        <v>628</v>
      </c>
      <c r="B629" t="s">
        <v>2821</v>
      </c>
      <c r="C629" t="s">
        <v>726</v>
      </c>
      <c r="D629" t="s">
        <v>2822</v>
      </c>
      <c r="E629" s="27">
        <v>41851</v>
      </c>
      <c r="F629" t="s">
        <v>233</v>
      </c>
      <c r="G629" s="27">
        <v>33158</v>
      </c>
      <c r="H629">
        <v>25</v>
      </c>
      <c r="I629" t="s">
        <v>244</v>
      </c>
      <c r="J629" t="s">
        <v>245</v>
      </c>
      <c r="K629">
        <v>0</v>
      </c>
      <c r="L629">
        <v>2</v>
      </c>
      <c r="M629">
        <v>0</v>
      </c>
      <c r="N629">
        <v>0</v>
      </c>
      <c r="O629">
        <v>0</v>
      </c>
      <c r="P629">
        <v>0</v>
      </c>
      <c r="Q629" s="28">
        <v>41851.15902777778</v>
      </c>
      <c r="R629" s="28">
        <v>41851.36041666667</v>
      </c>
      <c r="S629" t="s">
        <v>2823</v>
      </c>
      <c r="T629" s="27">
        <v>41851</v>
      </c>
      <c r="V629">
        <v>0</v>
      </c>
      <c r="W629" t="s">
        <v>36</v>
      </c>
      <c r="X629" t="s">
        <v>263</v>
      </c>
      <c r="Y629">
        <v>1</v>
      </c>
      <c r="AA629" t="s">
        <v>2824</v>
      </c>
      <c r="AB629" t="s">
        <v>36</v>
      </c>
      <c r="AC629">
        <v>354</v>
      </c>
      <c r="AD629" s="27">
        <v>42003</v>
      </c>
      <c r="AE629" t="s">
        <v>422</v>
      </c>
      <c r="AF629" s="27">
        <v>42357</v>
      </c>
      <c r="AG629" s="27">
        <v>42357</v>
      </c>
      <c r="AH629">
        <v>0</v>
      </c>
      <c r="AN629" t="s">
        <v>238</v>
      </c>
      <c r="AO629">
        <v>3</v>
      </c>
      <c r="AP629" t="s">
        <v>239</v>
      </c>
      <c r="AQ629" s="27">
        <v>41851</v>
      </c>
      <c r="AR629" t="s">
        <v>240</v>
      </c>
      <c r="AS629">
        <v>2</v>
      </c>
      <c r="AT629" t="s">
        <v>239</v>
      </c>
      <c r="AU629" s="27">
        <v>41851</v>
      </c>
    </row>
    <row r="630" spans="1:47" x14ac:dyDescent="0.2">
      <c r="A630">
        <v>629</v>
      </c>
      <c r="B630" t="s">
        <v>2825</v>
      </c>
      <c r="C630" t="s">
        <v>2826</v>
      </c>
      <c r="D630" t="s">
        <v>2827</v>
      </c>
      <c r="E630" s="27">
        <v>41575</v>
      </c>
      <c r="F630" t="s">
        <v>233</v>
      </c>
      <c r="G630" s="27">
        <v>34786</v>
      </c>
      <c r="H630">
        <v>21</v>
      </c>
      <c r="I630" t="s">
        <v>259</v>
      </c>
      <c r="J630" t="s">
        <v>353</v>
      </c>
      <c r="K630">
        <v>0</v>
      </c>
      <c r="L630">
        <v>3</v>
      </c>
      <c r="M630">
        <v>0</v>
      </c>
      <c r="N630">
        <v>0</v>
      </c>
      <c r="O630">
        <v>0</v>
      </c>
      <c r="P630">
        <v>0</v>
      </c>
      <c r="Q630" s="28">
        <v>41575.131944444445</v>
      </c>
      <c r="R630" s="28">
        <v>41575.320833333331</v>
      </c>
      <c r="S630" t="s">
        <v>2828</v>
      </c>
      <c r="T630" s="27">
        <v>41575</v>
      </c>
      <c r="V630">
        <v>0</v>
      </c>
      <c r="W630" t="s">
        <v>36</v>
      </c>
      <c r="X630" t="s">
        <v>279</v>
      </c>
      <c r="Y630">
        <v>0</v>
      </c>
      <c r="AB630" t="s">
        <v>237</v>
      </c>
      <c r="AH630">
        <v>0</v>
      </c>
      <c r="AN630" t="s">
        <v>238</v>
      </c>
      <c r="AO630">
        <v>6</v>
      </c>
      <c r="AP630" t="s">
        <v>246</v>
      </c>
      <c r="AQ630" s="27">
        <v>41575</v>
      </c>
      <c r="AR630" t="s">
        <v>240</v>
      </c>
      <c r="AS630">
        <v>3</v>
      </c>
      <c r="AT630" t="s">
        <v>239</v>
      </c>
      <c r="AU630" s="27">
        <v>41575</v>
      </c>
    </row>
    <row r="631" spans="1:47" x14ac:dyDescent="0.2">
      <c r="A631">
        <v>630</v>
      </c>
      <c r="B631" t="s">
        <v>2829</v>
      </c>
      <c r="C631" t="s">
        <v>726</v>
      </c>
      <c r="D631" t="s">
        <v>2830</v>
      </c>
      <c r="E631" s="27">
        <v>41679</v>
      </c>
      <c r="F631" t="s">
        <v>233</v>
      </c>
      <c r="G631" s="27">
        <v>34244</v>
      </c>
      <c r="H631">
        <v>22</v>
      </c>
      <c r="I631" t="s">
        <v>259</v>
      </c>
      <c r="J631" t="s">
        <v>245</v>
      </c>
      <c r="K631">
        <v>0</v>
      </c>
      <c r="L631">
        <v>3</v>
      </c>
      <c r="M631">
        <v>0</v>
      </c>
      <c r="N631">
        <v>0</v>
      </c>
      <c r="O631">
        <v>0</v>
      </c>
      <c r="P631">
        <v>-1</v>
      </c>
      <c r="Q631" s="28">
        <v>41678.395833333336</v>
      </c>
      <c r="R631" s="28">
        <v>41680.361805555556</v>
      </c>
      <c r="S631" t="s">
        <v>2831</v>
      </c>
      <c r="T631" s="27">
        <v>41678</v>
      </c>
      <c r="V631">
        <v>1</v>
      </c>
      <c r="W631" t="s">
        <v>32</v>
      </c>
      <c r="X631" t="s">
        <v>1449</v>
      </c>
      <c r="Y631">
        <v>0</v>
      </c>
      <c r="AB631" t="s">
        <v>237</v>
      </c>
      <c r="AH631">
        <v>0</v>
      </c>
      <c r="AN631" t="s">
        <v>238</v>
      </c>
      <c r="AO631">
        <v>5</v>
      </c>
      <c r="AP631" t="s">
        <v>246</v>
      </c>
      <c r="AQ631" s="27">
        <v>41679</v>
      </c>
      <c r="AR631" t="s">
        <v>240</v>
      </c>
      <c r="AS631">
        <v>3</v>
      </c>
      <c r="AT631" t="s">
        <v>239</v>
      </c>
      <c r="AU631" s="27">
        <v>41679</v>
      </c>
    </row>
    <row r="632" spans="1:47" x14ac:dyDescent="0.2">
      <c r="A632">
        <v>631</v>
      </c>
      <c r="B632" t="s">
        <v>2832</v>
      </c>
      <c r="C632" t="s">
        <v>2833</v>
      </c>
      <c r="D632" t="s">
        <v>2834</v>
      </c>
      <c r="E632" s="27">
        <v>41792</v>
      </c>
      <c r="F632" t="s">
        <v>294</v>
      </c>
      <c r="G632" s="27">
        <v>26415</v>
      </c>
      <c r="H632">
        <v>43</v>
      </c>
      <c r="I632" t="s">
        <v>244</v>
      </c>
      <c r="J632" t="s">
        <v>353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-3</v>
      </c>
      <c r="Q632" s="28">
        <v>41789.461805555555</v>
      </c>
      <c r="R632" s="28">
        <v>41790.402083333334</v>
      </c>
      <c r="S632" t="s">
        <v>2835</v>
      </c>
      <c r="T632" s="27">
        <v>41789</v>
      </c>
      <c r="V632">
        <v>3</v>
      </c>
      <c r="W632" t="s">
        <v>36</v>
      </c>
      <c r="X632" t="s">
        <v>2836</v>
      </c>
      <c r="Y632">
        <v>0</v>
      </c>
      <c r="AB632" t="s">
        <v>237</v>
      </c>
      <c r="AH632">
        <v>0</v>
      </c>
      <c r="AN632" t="s">
        <v>238</v>
      </c>
      <c r="AO632">
        <v>1</v>
      </c>
      <c r="AP632" t="s">
        <v>239</v>
      </c>
      <c r="AQ632" s="27">
        <v>41792</v>
      </c>
      <c r="AR632" t="s">
        <v>240</v>
      </c>
      <c r="AS632">
        <v>1</v>
      </c>
      <c r="AT632" t="s">
        <v>239</v>
      </c>
      <c r="AU632" s="27">
        <v>41792</v>
      </c>
    </row>
    <row r="633" spans="1:47" x14ac:dyDescent="0.2">
      <c r="A633">
        <v>632</v>
      </c>
      <c r="B633" t="s">
        <v>2837</v>
      </c>
      <c r="C633" t="s">
        <v>2838</v>
      </c>
      <c r="D633" t="s">
        <v>2839</v>
      </c>
      <c r="E633" s="27">
        <v>41862</v>
      </c>
      <c r="F633" t="s">
        <v>294</v>
      </c>
      <c r="G633" s="27">
        <v>20797</v>
      </c>
      <c r="H633">
        <v>59</v>
      </c>
      <c r="I633" t="s">
        <v>234</v>
      </c>
      <c r="J633" t="s">
        <v>245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-2</v>
      </c>
      <c r="Q633" s="28">
        <v>41860.46875</v>
      </c>
      <c r="R633" s="28">
        <v>41861.372916666667</v>
      </c>
      <c r="S633" t="s">
        <v>2840</v>
      </c>
      <c r="T633" s="27">
        <v>41860</v>
      </c>
      <c r="V633">
        <v>2</v>
      </c>
      <c r="W633" t="s">
        <v>32</v>
      </c>
      <c r="X633" t="s">
        <v>343</v>
      </c>
      <c r="Y633">
        <v>0</v>
      </c>
      <c r="AB633" t="s">
        <v>237</v>
      </c>
      <c r="AH633">
        <v>0</v>
      </c>
      <c r="AN633" t="s">
        <v>238</v>
      </c>
      <c r="AO633">
        <v>1</v>
      </c>
      <c r="AP633" t="s">
        <v>239</v>
      </c>
      <c r="AQ633" s="27">
        <v>41862</v>
      </c>
      <c r="AR633" t="s">
        <v>240</v>
      </c>
      <c r="AS633">
        <v>1</v>
      </c>
      <c r="AT633" t="s">
        <v>239</v>
      </c>
      <c r="AU633" s="27">
        <v>41862</v>
      </c>
    </row>
    <row r="634" spans="1:47" x14ac:dyDescent="0.2">
      <c r="A634">
        <v>633</v>
      </c>
      <c r="B634" t="s">
        <v>2841</v>
      </c>
      <c r="C634" t="s">
        <v>2842</v>
      </c>
      <c r="D634" t="s">
        <v>2843</v>
      </c>
      <c r="E634" s="27">
        <v>41393</v>
      </c>
      <c r="F634" t="s">
        <v>294</v>
      </c>
      <c r="G634" s="27">
        <v>21030</v>
      </c>
      <c r="H634">
        <v>58</v>
      </c>
      <c r="I634" t="s">
        <v>234</v>
      </c>
      <c r="J634" t="s">
        <v>245</v>
      </c>
      <c r="K634">
        <v>0</v>
      </c>
      <c r="L634">
        <v>1</v>
      </c>
      <c r="M634">
        <v>0</v>
      </c>
      <c r="N634">
        <v>0</v>
      </c>
      <c r="O634">
        <v>2</v>
      </c>
      <c r="P634">
        <v>-23</v>
      </c>
      <c r="Q634" s="28">
        <v>41370.348611111112</v>
      </c>
      <c r="R634" s="28">
        <v>41371.538888888892</v>
      </c>
      <c r="S634" t="s">
        <v>2844</v>
      </c>
      <c r="T634" s="27">
        <v>41370</v>
      </c>
      <c r="V634">
        <v>23</v>
      </c>
      <c r="W634" t="s">
        <v>36</v>
      </c>
      <c r="X634" t="s">
        <v>780</v>
      </c>
      <c r="Y634">
        <v>0</v>
      </c>
      <c r="AB634" t="s">
        <v>237</v>
      </c>
      <c r="AH634">
        <v>0</v>
      </c>
      <c r="AN634" t="s">
        <v>238</v>
      </c>
      <c r="AO634">
        <v>1</v>
      </c>
      <c r="AP634" t="s">
        <v>239</v>
      </c>
      <c r="AQ634" s="27">
        <v>41393</v>
      </c>
      <c r="AR634" t="s">
        <v>240</v>
      </c>
      <c r="AS634">
        <v>1</v>
      </c>
      <c r="AT634" t="s">
        <v>239</v>
      </c>
      <c r="AU634" s="27">
        <v>41393</v>
      </c>
    </row>
    <row r="635" spans="1:47" x14ac:dyDescent="0.2">
      <c r="A635">
        <v>634</v>
      </c>
      <c r="B635" t="s">
        <v>2845</v>
      </c>
      <c r="C635" t="s">
        <v>813</v>
      </c>
      <c r="D635" t="s">
        <v>2846</v>
      </c>
      <c r="E635" s="27">
        <v>41911</v>
      </c>
      <c r="F635" t="s">
        <v>233</v>
      </c>
      <c r="G635" s="27">
        <v>22952</v>
      </c>
      <c r="H635">
        <v>53</v>
      </c>
      <c r="I635" t="s">
        <v>234</v>
      </c>
      <c r="J635" t="s">
        <v>250</v>
      </c>
      <c r="K635">
        <v>0</v>
      </c>
      <c r="L635">
        <v>1</v>
      </c>
      <c r="M635">
        <v>0</v>
      </c>
      <c r="N635">
        <v>0</v>
      </c>
      <c r="O635">
        <v>4</v>
      </c>
      <c r="P635">
        <v>-24</v>
      </c>
      <c r="Q635" s="28">
        <v>41887.520138888889</v>
      </c>
      <c r="R635" s="28">
        <v>41887.359722222223</v>
      </c>
      <c r="S635" t="s">
        <v>2847</v>
      </c>
      <c r="T635" s="27">
        <v>41886</v>
      </c>
      <c r="V635">
        <v>25</v>
      </c>
      <c r="W635" t="s">
        <v>32</v>
      </c>
      <c r="X635" t="s">
        <v>261</v>
      </c>
      <c r="Y635">
        <v>0</v>
      </c>
      <c r="AB635" t="s">
        <v>237</v>
      </c>
      <c r="AH635">
        <v>0</v>
      </c>
      <c r="AN635" t="s">
        <v>238</v>
      </c>
      <c r="AO635">
        <v>1</v>
      </c>
      <c r="AP635" t="s">
        <v>239</v>
      </c>
      <c r="AQ635" s="27">
        <v>41911</v>
      </c>
      <c r="AR635" t="s">
        <v>240</v>
      </c>
      <c r="AS635">
        <v>1</v>
      </c>
      <c r="AT635" t="s">
        <v>239</v>
      </c>
      <c r="AU635" s="27">
        <v>41911</v>
      </c>
    </row>
    <row r="636" spans="1:47" x14ac:dyDescent="0.2">
      <c r="A636">
        <v>635</v>
      </c>
      <c r="B636" t="s">
        <v>2848</v>
      </c>
      <c r="C636" t="s">
        <v>2849</v>
      </c>
      <c r="D636" t="s">
        <v>2850</v>
      </c>
      <c r="E636" s="27">
        <v>41665</v>
      </c>
      <c r="F636" t="s">
        <v>233</v>
      </c>
      <c r="G636" s="27">
        <v>31138</v>
      </c>
      <c r="H636">
        <v>31</v>
      </c>
      <c r="I636" t="s">
        <v>244</v>
      </c>
      <c r="J636" t="s">
        <v>250</v>
      </c>
      <c r="K636">
        <v>0</v>
      </c>
      <c r="L636">
        <v>3</v>
      </c>
      <c r="M636">
        <v>0</v>
      </c>
      <c r="N636">
        <v>0</v>
      </c>
      <c r="O636">
        <v>7</v>
      </c>
      <c r="P636">
        <v>0</v>
      </c>
      <c r="Q636" s="28">
        <v>41665.053472222222</v>
      </c>
      <c r="R636" s="28">
        <v>41666.132638888892</v>
      </c>
      <c r="S636" t="s">
        <v>2851</v>
      </c>
      <c r="T636" s="27">
        <v>41664</v>
      </c>
      <c r="V636">
        <v>1</v>
      </c>
      <c r="W636" t="s">
        <v>36</v>
      </c>
      <c r="X636" t="s">
        <v>729</v>
      </c>
      <c r="Y636">
        <v>1</v>
      </c>
      <c r="AA636" t="s">
        <v>2852</v>
      </c>
      <c r="AB636" t="s">
        <v>36</v>
      </c>
      <c r="AD636" s="27">
        <v>41890</v>
      </c>
      <c r="AE636" t="s">
        <v>324</v>
      </c>
      <c r="AH636">
        <v>0</v>
      </c>
      <c r="AN636" t="s">
        <v>238</v>
      </c>
      <c r="AO636">
        <v>2</v>
      </c>
      <c r="AP636" t="s">
        <v>239</v>
      </c>
      <c r="AQ636" s="27">
        <v>41665</v>
      </c>
      <c r="AR636" t="s">
        <v>240</v>
      </c>
      <c r="AS636">
        <v>3</v>
      </c>
      <c r="AT636" t="s">
        <v>239</v>
      </c>
      <c r="AU636" s="27">
        <v>41665</v>
      </c>
    </row>
    <row r="637" spans="1:47" x14ac:dyDescent="0.2">
      <c r="A637">
        <v>636</v>
      </c>
      <c r="B637" t="s">
        <v>2853</v>
      </c>
      <c r="C637" t="s">
        <v>553</v>
      </c>
      <c r="D637" t="s">
        <v>2854</v>
      </c>
      <c r="E637" s="27">
        <v>41293</v>
      </c>
      <c r="F637" t="s">
        <v>233</v>
      </c>
      <c r="G637" s="27">
        <v>34288</v>
      </c>
      <c r="H637">
        <v>22</v>
      </c>
      <c r="I637" t="s">
        <v>259</v>
      </c>
      <c r="J637" t="s">
        <v>250</v>
      </c>
      <c r="K637">
        <v>0</v>
      </c>
      <c r="L637">
        <v>5</v>
      </c>
      <c r="M637">
        <v>0</v>
      </c>
      <c r="N637">
        <v>0</v>
      </c>
      <c r="O637">
        <v>2</v>
      </c>
      <c r="P637">
        <v>0</v>
      </c>
      <c r="Q637" s="28">
        <v>41293.138194444444</v>
      </c>
      <c r="R637" s="28">
        <v>41464.272222222222</v>
      </c>
      <c r="S637" t="s">
        <v>2855</v>
      </c>
      <c r="T637" s="27">
        <v>41292</v>
      </c>
      <c r="V637">
        <v>1</v>
      </c>
      <c r="W637" t="s">
        <v>32</v>
      </c>
      <c r="X637" t="s">
        <v>867</v>
      </c>
      <c r="Y637">
        <v>0</v>
      </c>
      <c r="AB637" t="s">
        <v>237</v>
      </c>
      <c r="AH637">
        <v>0</v>
      </c>
      <c r="AN637" t="s">
        <v>238</v>
      </c>
      <c r="AO637">
        <v>6</v>
      </c>
      <c r="AP637" t="s">
        <v>246</v>
      </c>
      <c r="AQ637" s="27">
        <v>41293</v>
      </c>
      <c r="AR637" t="s">
        <v>240</v>
      </c>
      <c r="AS637">
        <v>5</v>
      </c>
      <c r="AT637" t="s">
        <v>246</v>
      </c>
      <c r="AU637" s="27">
        <v>41293</v>
      </c>
    </row>
    <row r="638" spans="1:47" x14ac:dyDescent="0.2">
      <c r="A638">
        <v>637</v>
      </c>
      <c r="B638" t="s">
        <v>2856</v>
      </c>
      <c r="C638" t="s">
        <v>243</v>
      </c>
      <c r="D638" t="s">
        <v>2857</v>
      </c>
      <c r="E638" s="27">
        <v>41451</v>
      </c>
      <c r="F638" t="s">
        <v>233</v>
      </c>
      <c r="G638" s="27">
        <v>34430</v>
      </c>
      <c r="H638">
        <v>22</v>
      </c>
      <c r="I638" t="s">
        <v>259</v>
      </c>
      <c r="J638" t="s">
        <v>245</v>
      </c>
      <c r="K638">
        <v>0</v>
      </c>
      <c r="L638">
        <v>5</v>
      </c>
      <c r="M638">
        <v>0</v>
      </c>
      <c r="N638">
        <v>0</v>
      </c>
      <c r="O638">
        <v>1</v>
      </c>
      <c r="P638">
        <v>-1</v>
      </c>
      <c r="Q638" s="28">
        <v>41450.472222222219</v>
      </c>
      <c r="R638" s="28">
        <v>41451.056250000001</v>
      </c>
      <c r="S638" t="s">
        <v>2858</v>
      </c>
      <c r="T638" s="27">
        <v>41450</v>
      </c>
      <c r="V638">
        <v>1</v>
      </c>
      <c r="W638" t="s">
        <v>32</v>
      </c>
      <c r="X638" t="s">
        <v>983</v>
      </c>
      <c r="Y638">
        <v>1</v>
      </c>
      <c r="AA638" t="s">
        <v>2859</v>
      </c>
      <c r="AB638" t="s">
        <v>32</v>
      </c>
      <c r="AC638">
        <v>1</v>
      </c>
      <c r="AD638" s="27">
        <v>41580</v>
      </c>
      <c r="AE638" t="s">
        <v>261</v>
      </c>
      <c r="AF638" s="27">
        <v>41581</v>
      </c>
      <c r="AG638" s="27">
        <v>41599</v>
      </c>
      <c r="AH638">
        <v>0</v>
      </c>
      <c r="AN638" t="s">
        <v>238</v>
      </c>
      <c r="AO638">
        <v>5</v>
      </c>
      <c r="AP638" t="s">
        <v>246</v>
      </c>
      <c r="AQ638" s="27">
        <v>41451</v>
      </c>
      <c r="AR638" t="s">
        <v>240</v>
      </c>
      <c r="AS638">
        <v>5</v>
      </c>
      <c r="AT638" t="s">
        <v>246</v>
      </c>
      <c r="AU638" s="27">
        <v>41451</v>
      </c>
    </row>
    <row r="639" spans="1:47" x14ac:dyDescent="0.2">
      <c r="A639">
        <v>638</v>
      </c>
      <c r="B639" t="s">
        <v>2860</v>
      </c>
      <c r="C639" t="s">
        <v>2861</v>
      </c>
      <c r="D639" t="s">
        <v>2862</v>
      </c>
      <c r="E639" s="27">
        <v>41284</v>
      </c>
      <c r="F639" t="s">
        <v>233</v>
      </c>
      <c r="G639" s="27">
        <v>31985</v>
      </c>
      <c r="H639">
        <v>28</v>
      </c>
      <c r="I639" t="s">
        <v>244</v>
      </c>
      <c r="J639" t="s">
        <v>250</v>
      </c>
      <c r="K639">
        <v>0</v>
      </c>
      <c r="L639">
        <v>6</v>
      </c>
      <c r="M639">
        <v>0</v>
      </c>
      <c r="N639">
        <v>0</v>
      </c>
      <c r="O639">
        <v>8</v>
      </c>
      <c r="P639">
        <v>-1</v>
      </c>
      <c r="Q639" s="28">
        <v>41283.063194444447</v>
      </c>
      <c r="R639" s="28">
        <v>41286.526388888888</v>
      </c>
      <c r="S639" t="s">
        <v>2863</v>
      </c>
      <c r="T639" s="27">
        <v>41283</v>
      </c>
      <c r="V639">
        <v>1</v>
      </c>
      <c r="W639" t="s">
        <v>32</v>
      </c>
      <c r="X639" t="s">
        <v>588</v>
      </c>
      <c r="Y639">
        <v>1</v>
      </c>
      <c r="AA639" t="s">
        <v>2864</v>
      </c>
      <c r="AB639" t="s">
        <v>32</v>
      </c>
      <c r="AD639" s="27">
        <v>41290</v>
      </c>
      <c r="AE639" t="s">
        <v>2865</v>
      </c>
      <c r="AH639">
        <v>0</v>
      </c>
      <c r="AN639" t="s">
        <v>238</v>
      </c>
      <c r="AO639">
        <v>6</v>
      </c>
      <c r="AP639" t="s">
        <v>246</v>
      </c>
      <c r="AQ639" s="27">
        <v>41284</v>
      </c>
      <c r="AR639" t="s">
        <v>240</v>
      </c>
      <c r="AS639">
        <v>6</v>
      </c>
      <c r="AT639" t="s">
        <v>246</v>
      </c>
      <c r="AU639" s="27">
        <v>41284</v>
      </c>
    </row>
    <row r="640" spans="1:47" x14ac:dyDescent="0.2">
      <c r="A640">
        <v>639</v>
      </c>
      <c r="B640" t="s">
        <v>2866</v>
      </c>
      <c r="C640" t="s">
        <v>2867</v>
      </c>
      <c r="D640" t="s">
        <v>2868</v>
      </c>
      <c r="E640" s="27">
        <v>41532</v>
      </c>
      <c r="F640" t="s">
        <v>233</v>
      </c>
      <c r="G640" s="27">
        <v>26941</v>
      </c>
      <c r="H640">
        <v>42</v>
      </c>
      <c r="I640" t="s">
        <v>244</v>
      </c>
      <c r="J640" t="s">
        <v>22</v>
      </c>
      <c r="K640">
        <v>0</v>
      </c>
      <c r="L640">
        <v>1</v>
      </c>
      <c r="M640">
        <v>0</v>
      </c>
      <c r="N640">
        <v>0</v>
      </c>
      <c r="O640">
        <v>1</v>
      </c>
      <c r="P640">
        <v>-1</v>
      </c>
      <c r="Q640" s="28">
        <v>41531.261805555558</v>
      </c>
      <c r="R640" s="28">
        <v>41533.311111111114</v>
      </c>
      <c r="S640" t="s">
        <v>2869</v>
      </c>
      <c r="U640" s="27">
        <v>41531</v>
      </c>
      <c r="V640">
        <v>1</v>
      </c>
      <c r="W640" t="s">
        <v>32</v>
      </c>
      <c r="X640" t="s">
        <v>274</v>
      </c>
      <c r="Y640">
        <v>0</v>
      </c>
      <c r="AB640" t="s">
        <v>237</v>
      </c>
      <c r="AH640">
        <v>0</v>
      </c>
      <c r="AN640" t="s">
        <v>238</v>
      </c>
      <c r="AO640">
        <v>1</v>
      </c>
      <c r="AP640" t="s">
        <v>239</v>
      </c>
      <c r="AQ640" s="27">
        <v>41532</v>
      </c>
      <c r="AR640" t="s">
        <v>240</v>
      </c>
      <c r="AS640">
        <v>1</v>
      </c>
      <c r="AT640" t="s">
        <v>239</v>
      </c>
      <c r="AU640" s="27">
        <v>41532</v>
      </c>
    </row>
    <row r="641" spans="1:47" x14ac:dyDescent="0.2">
      <c r="A641">
        <v>640</v>
      </c>
      <c r="B641" t="s">
        <v>2870</v>
      </c>
      <c r="C641" t="s">
        <v>2871</v>
      </c>
      <c r="D641" t="s">
        <v>331</v>
      </c>
      <c r="E641" s="27">
        <v>41497</v>
      </c>
      <c r="F641" t="s">
        <v>233</v>
      </c>
      <c r="G641" s="27">
        <v>34889</v>
      </c>
      <c r="H641">
        <v>20</v>
      </c>
      <c r="I641" t="s">
        <v>259</v>
      </c>
      <c r="J641" t="s">
        <v>250</v>
      </c>
      <c r="K641">
        <v>0</v>
      </c>
      <c r="L641">
        <v>7</v>
      </c>
      <c r="M641">
        <v>0</v>
      </c>
      <c r="N641">
        <v>0</v>
      </c>
      <c r="O641">
        <v>0</v>
      </c>
      <c r="P641">
        <v>0</v>
      </c>
      <c r="Q641" s="28">
        <v>41497.416666666664</v>
      </c>
      <c r="R641" s="28">
        <v>41498.323611111111</v>
      </c>
      <c r="S641" t="s">
        <v>2872</v>
      </c>
      <c r="T641" s="27">
        <v>41497</v>
      </c>
      <c r="V641">
        <v>0</v>
      </c>
      <c r="W641" t="s">
        <v>32</v>
      </c>
      <c r="X641" t="s">
        <v>343</v>
      </c>
      <c r="Y641">
        <v>1</v>
      </c>
      <c r="AA641" t="s">
        <v>2873</v>
      </c>
      <c r="AB641" t="s">
        <v>36</v>
      </c>
      <c r="AD641" s="27">
        <v>41552</v>
      </c>
      <c r="AE641" t="s">
        <v>412</v>
      </c>
      <c r="AH641">
        <v>0</v>
      </c>
      <c r="AN641" t="s">
        <v>238</v>
      </c>
      <c r="AO641">
        <v>8</v>
      </c>
      <c r="AP641" t="s">
        <v>269</v>
      </c>
      <c r="AQ641" s="27">
        <v>41497</v>
      </c>
      <c r="AR641" t="s">
        <v>240</v>
      </c>
      <c r="AS641">
        <v>7</v>
      </c>
      <c r="AT641" t="s">
        <v>246</v>
      </c>
      <c r="AU641" s="27">
        <v>41497</v>
      </c>
    </row>
    <row r="642" spans="1:47" x14ac:dyDescent="0.2">
      <c r="A642">
        <v>641</v>
      </c>
      <c r="B642" t="s">
        <v>2874</v>
      </c>
      <c r="C642" t="s">
        <v>281</v>
      </c>
      <c r="D642" t="s">
        <v>2875</v>
      </c>
      <c r="E642" s="27">
        <v>41946</v>
      </c>
      <c r="F642" t="s">
        <v>233</v>
      </c>
      <c r="G642" s="27">
        <v>31724</v>
      </c>
      <c r="H642">
        <v>29</v>
      </c>
      <c r="I642" t="s">
        <v>244</v>
      </c>
      <c r="J642" t="s">
        <v>245</v>
      </c>
      <c r="K642">
        <v>0</v>
      </c>
      <c r="L642">
        <v>6</v>
      </c>
      <c r="M642">
        <v>0</v>
      </c>
      <c r="N642">
        <v>0</v>
      </c>
      <c r="O642">
        <v>0</v>
      </c>
      <c r="P642">
        <v>0</v>
      </c>
      <c r="Q642" s="28">
        <v>41946.10833333333</v>
      </c>
      <c r="R642" s="28">
        <v>41951.533333333333</v>
      </c>
      <c r="S642" t="s">
        <v>2876</v>
      </c>
      <c r="T642" s="27">
        <v>41946</v>
      </c>
      <c r="V642">
        <v>0</v>
      </c>
      <c r="W642" t="s">
        <v>36</v>
      </c>
      <c r="X642" t="s">
        <v>279</v>
      </c>
      <c r="Y642">
        <v>1</v>
      </c>
      <c r="AA642" t="s">
        <v>2877</v>
      </c>
      <c r="AB642" t="s">
        <v>36</v>
      </c>
      <c r="AD642" s="27">
        <v>42337</v>
      </c>
      <c r="AE642" t="s">
        <v>279</v>
      </c>
      <c r="AH642">
        <v>1</v>
      </c>
      <c r="AJ642" t="s">
        <v>2877</v>
      </c>
      <c r="AK642" t="s">
        <v>462</v>
      </c>
      <c r="AL642" s="27">
        <v>42337</v>
      </c>
      <c r="AM642" t="s">
        <v>279</v>
      </c>
      <c r="AN642" t="s">
        <v>238</v>
      </c>
      <c r="AO642">
        <v>4</v>
      </c>
      <c r="AP642" t="s">
        <v>239</v>
      </c>
      <c r="AQ642" s="27">
        <v>41946</v>
      </c>
      <c r="AR642" t="s">
        <v>240</v>
      </c>
      <c r="AS642">
        <v>6</v>
      </c>
      <c r="AT642" t="s">
        <v>246</v>
      </c>
      <c r="AU642" s="27">
        <v>41946</v>
      </c>
    </row>
    <row r="643" spans="1:47" x14ac:dyDescent="0.2">
      <c r="A643">
        <v>642</v>
      </c>
      <c r="B643" t="s">
        <v>2878</v>
      </c>
      <c r="C643" t="s">
        <v>2879</v>
      </c>
      <c r="D643" t="s">
        <v>2880</v>
      </c>
      <c r="E643" s="27">
        <v>41831</v>
      </c>
      <c r="F643" t="s">
        <v>294</v>
      </c>
      <c r="G643" s="27">
        <v>27383</v>
      </c>
      <c r="H643">
        <v>41</v>
      </c>
      <c r="I643" t="s">
        <v>244</v>
      </c>
      <c r="J643" t="s">
        <v>245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-1</v>
      </c>
      <c r="Q643" s="28">
        <v>41830.21597222222</v>
      </c>
      <c r="R643" s="28">
        <v>41831.244444444441</v>
      </c>
      <c r="S643" t="s">
        <v>2881</v>
      </c>
      <c r="T643" s="27">
        <v>41829</v>
      </c>
      <c r="V643">
        <v>2</v>
      </c>
      <c r="W643" t="s">
        <v>36</v>
      </c>
      <c r="X643" t="s">
        <v>2882</v>
      </c>
      <c r="Y643">
        <v>0</v>
      </c>
      <c r="AB643" t="s">
        <v>237</v>
      </c>
      <c r="AH643">
        <v>0</v>
      </c>
      <c r="AN643" t="s">
        <v>238</v>
      </c>
      <c r="AO643">
        <v>1</v>
      </c>
      <c r="AP643" t="s">
        <v>239</v>
      </c>
      <c r="AQ643" s="27">
        <v>41831</v>
      </c>
      <c r="AR643" t="s">
        <v>240</v>
      </c>
      <c r="AS643">
        <v>1</v>
      </c>
      <c r="AT643" t="s">
        <v>239</v>
      </c>
      <c r="AU643" s="27">
        <v>41831</v>
      </c>
    </row>
    <row r="644" spans="1:47" x14ac:dyDescent="0.2">
      <c r="A644">
        <v>643</v>
      </c>
      <c r="B644" t="s">
        <v>2883</v>
      </c>
      <c r="C644" t="s">
        <v>2884</v>
      </c>
      <c r="D644" t="s">
        <v>2885</v>
      </c>
      <c r="E644" s="27">
        <v>41610</v>
      </c>
      <c r="F644" t="s">
        <v>233</v>
      </c>
      <c r="G644" s="27">
        <v>31883</v>
      </c>
      <c r="H644">
        <v>29</v>
      </c>
      <c r="I644" t="s">
        <v>244</v>
      </c>
      <c r="J644" t="s">
        <v>250</v>
      </c>
      <c r="K644">
        <v>0</v>
      </c>
      <c r="L644">
        <v>10</v>
      </c>
      <c r="M644">
        <v>0</v>
      </c>
      <c r="N644">
        <v>0</v>
      </c>
      <c r="O644">
        <v>8</v>
      </c>
      <c r="P644">
        <v>178</v>
      </c>
      <c r="Q644" s="28">
        <v>41788.525694444441</v>
      </c>
      <c r="R644" s="28">
        <v>41876.15</v>
      </c>
      <c r="S644" t="s">
        <v>2886</v>
      </c>
      <c r="U644" s="27">
        <v>40996</v>
      </c>
      <c r="V644">
        <v>614</v>
      </c>
      <c r="W644" t="s">
        <v>32</v>
      </c>
      <c r="X644" t="s">
        <v>274</v>
      </c>
      <c r="Y644">
        <v>0</v>
      </c>
      <c r="AB644" t="s">
        <v>237</v>
      </c>
      <c r="AH644">
        <v>0</v>
      </c>
      <c r="AN644" t="s">
        <v>238</v>
      </c>
      <c r="AO644">
        <v>9</v>
      </c>
      <c r="AP644" t="s">
        <v>269</v>
      </c>
      <c r="AQ644" s="27">
        <v>41610</v>
      </c>
      <c r="AR644" t="s">
        <v>240</v>
      </c>
      <c r="AS644">
        <v>10</v>
      </c>
      <c r="AT644" t="s">
        <v>269</v>
      </c>
      <c r="AU644" s="27">
        <v>41610</v>
      </c>
    </row>
    <row r="645" spans="1:47" x14ac:dyDescent="0.2">
      <c r="A645">
        <v>644</v>
      </c>
      <c r="B645" t="s">
        <v>2887</v>
      </c>
      <c r="C645" t="s">
        <v>2888</v>
      </c>
      <c r="D645" t="s">
        <v>2889</v>
      </c>
      <c r="E645" s="27">
        <v>41294</v>
      </c>
      <c r="F645" t="s">
        <v>233</v>
      </c>
      <c r="G645" s="27">
        <v>20941</v>
      </c>
      <c r="H645">
        <v>58</v>
      </c>
      <c r="I645" t="s">
        <v>234</v>
      </c>
      <c r="J645" t="s">
        <v>250</v>
      </c>
      <c r="K645">
        <v>0</v>
      </c>
      <c r="L645">
        <v>7</v>
      </c>
      <c r="M645">
        <v>0</v>
      </c>
      <c r="N645">
        <v>0</v>
      </c>
      <c r="O645">
        <v>21</v>
      </c>
      <c r="P645">
        <v>-1</v>
      </c>
      <c r="Q645" s="28">
        <v>41293.175000000003</v>
      </c>
      <c r="R645" s="28">
        <v>41352.290972222225</v>
      </c>
      <c r="S645" t="s">
        <v>2890</v>
      </c>
      <c r="U645" s="27">
        <v>41292</v>
      </c>
      <c r="V645">
        <v>2</v>
      </c>
      <c r="W645" t="s">
        <v>36</v>
      </c>
      <c r="X645" t="s">
        <v>274</v>
      </c>
      <c r="Y645">
        <v>1</v>
      </c>
      <c r="AA645" t="s">
        <v>2891</v>
      </c>
      <c r="AB645" t="s">
        <v>36</v>
      </c>
      <c r="AC645">
        <v>0</v>
      </c>
      <c r="AD645" s="27">
        <v>41370</v>
      </c>
      <c r="AE645" t="s">
        <v>474</v>
      </c>
      <c r="AF645" s="27">
        <v>41370</v>
      </c>
      <c r="AG645" s="27">
        <v>41374</v>
      </c>
      <c r="AH645">
        <v>0</v>
      </c>
      <c r="AN645" t="s">
        <v>238</v>
      </c>
      <c r="AO645">
        <v>4</v>
      </c>
      <c r="AP645" t="s">
        <v>239</v>
      </c>
      <c r="AQ645" s="27">
        <v>41294</v>
      </c>
      <c r="AR645" t="s">
        <v>240</v>
      </c>
      <c r="AS645">
        <v>7</v>
      </c>
      <c r="AT645" t="s">
        <v>246</v>
      </c>
      <c r="AU645" s="27">
        <v>41294</v>
      </c>
    </row>
    <row r="646" spans="1:47" x14ac:dyDescent="0.2">
      <c r="A646">
        <v>645</v>
      </c>
      <c r="B646" t="s">
        <v>2892</v>
      </c>
      <c r="C646" t="s">
        <v>2103</v>
      </c>
      <c r="D646" t="s">
        <v>1300</v>
      </c>
      <c r="E646" s="27">
        <v>41319</v>
      </c>
      <c r="F646" t="s">
        <v>233</v>
      </c>
      <c r="G646" s="27">
        <v>34298</v>
      </c>
      <c r="H646">
        <v>22</v>
      </c>
      <c r="I646" t="s">
        <v>259</v>
      </c>
      <c r="J646" t="s">
        <v>250</v>
      </c>
      <c r="K646">
        <v>0</v>
      </c>
      <c r="L646">
        <v>7</v>
      </c>
      <c r="M646">
        <v>0</v>
      </c>
      <c r="N646">
        <v>0</v>
      </c>
      <c r="O646">
        <v>3</v>
      </c>
      <c r="P646">
        <v>-1</v>
      </c>
      <c r="Q646" s="28">
        <v>41318.247916666667</v>
      </c>
      <c r="R646" s="28">
        <v>41424.411805555559</v>
      </c>
      <c r="S646" t="s">
        <v>2893</v>
      </c>
      <c r="T646" s="27">
        <v>41318</v>
      </c>
      <c r="V646">
        <v>1</v>
      </c>
      <c r="W646" t="s">
        <v>32</v>
      </c>
      <c r="X646" t="s">
        <v>359</v>
      </c>
      <c r="Y646">
        <v>0</v>
      </c>
      <c r="AB646" t="s">
        <v>237</v>
      </c>
      <c r="AH646">
        <v>0</v>
      </c>
      <c r="AN646" t="s">
        <v>238</v>
      </c>
      <c r="AO646">
        <v>6</v>
      </c>
      <c r="AP646" t="s">
        <v>246</v>
      </c>
      <c r="AQ646" s="27">
        <v>41319</v>
      </c>
      <c r="AR646" t="s">
        <v>240</v>
      </c>
      <c r="AS646">
        <v>7</v>
      </c>
      <c r="AT646" t="s">
        <v>246</v>
      </c>
      <c r="AU646" s="27">
        <v>41319</v>
      </c>
    </row>
    <row r="647" spans="1:47" x14ac:dyDescent="0.2">
      <c r="A647">
        <v>646</v>
      </c>
      <c r="B647" t="s">
        <v>2894</v>
      </c>
      <c r="C647" t="s">
        <v>2895</v>
      </c>
      <c r="D647" t="s">
        <v>2896</v>
      </c>
      <c r="E647" s="27">
        <v>41618</v>
      </c>
      <c r="F647" t="s">
        <v>233</v>
      </c>
      <c r="G647" s="27">
        <v>24788</v>
      </c>
      <c r="H647">
        <v>48</v>
      </c>
      <c r="I647" t="s">
        <v>234</v>
      </c>
      <c r="J647" t="s">
        <v>353</v>
      </c>
      <c r="K647">
        <v>0</v>
      </c>
      <c r="L647">
        <v>1</v>
      </c>
      <c r="M647">
        <v>0</v>
      </c>
      <c r="N647">
        <v>0</v>
      </c>
      <c r="O647">
        <v>1</v>
      </c>
      <c r="P647">
        <v>0</v>
      </c>
      <c r="Q647" s="28">
        <v>41618.156944444447</v>
      </c>
      <c r="R647" s="28">
        <v>41619.15347222222</v>
      </c>
      <c r="S647" t="s">
        <v>2897</v>
      </c>
      <c r="T647" s="27">
        <v>41618</v>
      </c>
      <c r="V647">
        <v>0</v>
      </c>
      <c r="W647" t="s">
        <v>36</v>
      </c>
      <c r="X647" t="s">
        <v>392</v>
      </c>
      <c r="Y647">
        <v>1</v>
      </c>
      <c r="AA647" t="s">
        <v>2898</v>
      </c>
      <c r="AB647" t="s">
        <v>36</v>
      </c>
      <c r="AD647" s="27">
        <v>41753</v>
      </c>
      <c r="AE647" t="s">
        <v>324</v>
      </c>
      <c r="AH647">
        <v>0</v>
      </c>
      <c r="AN647" t="s">
        <v>238</v>
      </c>
      <c r="AO647">
        <v>1</v>
      </c>
      <c r="AP647" t="s">
        <v>239</v>
      </c>
      <c r="AQ647" s="27">
        <v>41618</v>
      </c>
      <c r="AR647" t="s">
        <v>240</v>
      </c>
      <c r="AS647">
        <v>1</v>
      </c>
      <c r="AT647" t="s">
        <v>239</v>
      </c>
      <c r="AU647" s="27">
        <v>41618</v>
      </c>
    </row>
    <row r="648" spans="1:47" x14ac:dyDescent="0.2">
      <c r="A648">
        <v>647</v>
      </c>
      <c r="B648" t="s">
        <v>2899</v>
      </c>
      <c r="C648" t="s">
        <v>1398</v>
      </c>
      <c r="D648" t="s">
        <v>2900</v>
      </c>
      <c r="E648" s="27">
        <v>41292</v>
      </c>
      <c r="F648" t="s">
        <v>233</v>
      </c>
      <c r="G648" s="27">
        <v>28899</v>
      </c>
      <c r="H648">
        <v>37</v>
      </c>
      <c r="I648" t="s">
        <v>244</v>
      </c>
      <c r="J648" t="s">
        <v>245</v>
      </c>
      <c r="K648">
        <v>0</v>
      </c>
      <c r="L648">
        <v>4</v>
      </c>
      <c r="M648">
        <v>0</v>
      </c>
      <c r="N648">
        <v>0</v>
      </c>
      <c r="O648">
        <v>0</v>
      </c>
      <c r="P648">
        <v>0</v>
      </c>
      <c r="Q648" s="28">
        <v>41292.21597222222</v>
      </c>
      <c r="R648" s="28">
        <v>41292.359722222223</v>
      </c>
      <c r="S648" t="s">
        <v>2901</v>
      </c>
      <c r="T648" s="27">
        <v>41292</v>
      </c>
      <c r="V648">
        <v>0</v>
      </c>
      <c r="W648" t="s">
        <v>32</v>
      </c>
      <c r="X648" t="s">
        <v>2254</v>
      </c>
      <c r="Y648">
        <v>0</v>
      </c>
      <c r="AB648" t="s">
        <v>237</v>
      </c>
      <c r="AH648">
        <v>0</v>
      </c>
      <c r="AN648" t="s">
        <v>238</v>
      </c>
      <c r="AO648">
        <v>3</v>
      </c>
      <c r="AP648" t="s">
        <v>239</v>
      </c>
      <c r="AQ648" s="27">
        <v>41292</v>
      </c>
      <c r="AR648" t="s">
        <v>240</v>
      </c>
      <c r="AS648">
        <v>4</v>
      </c>
      <c r="AT648" t="s">
        <v>239</v>
      </c>
      <c r="AU648" s="27">
        <v>41292</v>
      </c>
    </row>
    <row r="649" spans="1:47" x14ac:dyDescent="0.2">
      <c r="A649">
        <v>648</v>
      </c>
      <c r="B649" t="s">
        <v>2902</v>
      </c>
      <c r="C649" t="s">
        <v>2903</v>
      </c>
      <c r="D649" t="s">
        <v>2671</v>
      </c>
      <c r="E649" s="27">
        <v>41964</v>
      </c>
      <c r="F649" t="s">
        <v>233</v>
      </c>
      <c r="G649" s="27">
        <v>21606</v>
      </c>
      <c r="H649">
        <v>57</v>
      </c>
      <c r="I649" t="s">
        <v>234</v>
      </c>
      <c r="J649" t="s">
        <v>250</v>
      </c>
      <c r="K649">
        <v>0</v>
      </c>
      <c r="L649">
        <v>5</v>
      </c>
      <c r="M649">
        <v>0</v>
      </c>
      <c r="N649">
        <v>0</v>
      </c>
      <c r="O649">
        <v>1</v>
      </c>
      <c r="P649">
        <v>-1</v>
      </c>
      <c r="Q649" s="28">
        <v>41963.300694444442</v>
      </c>
      <c r="R649" s="28">
        <v>41989.084722222222</v>
      </c>
      <c r="S649" t="s">
        <v>2904</v>
      </c>
      <c r="T649" s="27">
        <v>41963</v>
      </c>
      <c r="V649">
        <v>1</v>
      </c>
      <c r="W649" t="s">
        <v>32</v>
      </c>
      <c r="X649" t="s">
        <v>494</v>
      </c>
      <c r="Y649">
        <v>1</v>
      </c>
      <c r="AA649" t="s">
        <v>2905</v>
      </c>
      <c r="AB649" t="s">
        <v>36</v>
      </c>
      <c r="AC649">
        <v>0</v>
      </c>
      <c r="AD649" s="27">
        <v>42023</v>
      </c>
      <c r="AE649" t="s">
        <v>412</v>
      </c>
      <c r="AF649" s="27">
        <v>42023</v>
      </c>
      <c r="AG649" s="27">
        <v>42141</v>
      </c>
      <c r="AH649">
        <v>0</v>
      </c>
      <c r="AN649" t="s">
        <v>238</v>
      </c>
      <c r="AO649">
        <v>6</v>
      </c>
      <c r="AP649" t="s">
        <v>246</v>
      </c>
      <c r="AQ649" s="27">
        <v>41964</v>
      </c>
      <c r="AR649" t="s">
        <v>240</v>
      </c>
      <c r="AS649">
        <v>5</v>
      </c>
      <c r="AT649" t="s">
        <v>246</v>
      </c>
      <c r="AU649" s="27">
        <v>41964</v>
      </c>
    </row>
    <row r="650" spans="1:47" x14ac:dyDescent="0.2">
      <c r="A650">
        <v>649</v>
      </c>
      <c r="B650" t="s">
        <v>2906</v>
      </c>
      <c r="C650" t="s">
        <v>1592</v>
      </c>
      <c r="D650" t="s">
        <v>2907</v>
      </c>
      <c r="E650" s="27">
        <v>41505</v>
      </c>
      <c r="F650" t="s">
        <v>233</v>
      </c>
      <c r="G650" s="27">
        <v>32427</v>
      </c>
      <c r="H650">
        <v>27</v>
      </c>
      <c r="I650" t="s">
        <v>244</v>
      </c>
      <c r="J650" t="s">
        <v>245</v>
      </c>
      <c r="K650">
        <v>0</v>
      </c>
      <c r="L650">
        <v>1</v>
      </c>
      <c r="M650">
        <v>0</v>
      </c>
      <c r="N650">
        <v>0</v>
      </c>
      <c r="O650">
        <v>3</v>
      </c>
      <c r="P650">
        <v>-22</v>
      </c>
      <c r="Q650" s="28">
        <v>41483.093055555553</v>
      </c>
      <c r="R650" s="28">
        <v>41483.084027777775</v>
      </c>
      <c r="S650" t="s">
        <v>2908</v>
      </c>
      <c r="T650" s="27">
        <v>41483</v>
      </c>
      <c r="V650">
        <v>22</v>
      </c>
      <c r="W650" t="s">
        <v>36</v>
      </c>
      <c r="X650" t="s">
        <v>2909</v>
      </c>
      <c r="Y650">
        <v>0</v>
      </c>
      <c r="AB650" t="s">
        <v>237</v>
      </c>
      <c r="AH650">
        <v>0</v>
      </c>
      <c r="AN650" t="s">
        <v>238</v>
      </c>
      <c r="AO650">
        <v>1</v>
      </c>
      <c r="AP650" t="s">
        <v>239</v>
      </c>
      <c r="AQ650" s="27">
        <v>41505</v>
      </c>
      <c r="AR650" t="s">
        <v>240</v>
      </c>
      <c r="AS650">
        <v>1</v>
      </c>
      <c r="AT650" t="s">
        <v>239</v>
      </c>
      <c r="AU650" s="27">
        <v>41505</v>
      </c>
    </row>
    <row r="651" spans="1:47" x14ac:dyDescent="0.2">
      <c r="A651">
        <v>650</v>
      </c>
      <c r="B651" t="s">
        <v>2910</v>
      </c>
      <c r="C651" t="s">
        <v>2911</v>
      </c>
      <c r="D651" t="s">
        <v>2912</v>
      </c>
      <c r="E651" s="27">
        <v>41325</v>
      </c>
      <c r="F651" t="s">
        <v>294</v>
      </c>
      <c r="G651" s="27">
        <v>24581</v>
      </c>
      <c r="H651">
        <v>49</v>
      </c>
      <c r="I651" t="s">
        <v>234</v>
      </c>
      <c r="J651" t="s">
        <v>22</v>
      </c>
      <c r="K651">
        <v>0</v>
      </c>
      <c r="L651">
        <v>2</v>
      </c>
      <c r="M651">
        <v>0</v>
      </c>
      <c r="N651">
        <v>0</v>
      </c>
      <c r="O651">
        <v>0</v>
      </c>
      <c r="W651" t="s">
        <v>237</v>
      </c>
      <c r="Y651">
        <v>-1</v>
      </c>
      <c r="AB651" t="s">
        <v>237</v>
      </c>
      <c r="AH651">
        <v>0</v>
      </c>
      <c r="AN651" t="s">
        <v>238</v>
      </c>
      <c r="AO651">
        <v>1</v>
      </c>
      <c r="AP651" t="s">
        <v>239</v>
      </c>
      <c r="AQ651" s="27">
        <v>41325</v>
      </c>
      <c r="AR651" t="s">
        <v>240</v>
      </c>
      <c r="AS651">
        <v>2</v>
      </c>
      <c r="AT651" t="s">
        <v>239</v>
      </c>
      <c r="AU651" s="27">
        <v>41325</v>
      </c>
    </row>
    <row r="652" spans="1:47" x14ac:dyDescent="0.2">
      <c r="A652">
        <v>651</v>
      </c>
      <c r="B652" t="s">
        <v>2913</v>
      </c>
      <c r="C652" t="s">
        <v>2914</v>
      </c>
      <c r="D652" t="s">
        <v>506</v>
      </c>
      <c r="E652" s="27">
        <v>41376</v>
      </c>
      <c r="F652" t="s">
        <v>233</v>
      </c>
      <c r="G652" s="27">
        <v>32922</v>
      </c>
      <c r="H652">
        <v>26</v>
      </c>
      <c r="I652" t="s">
        <v>244</v>
      </c>
      <c r="J652" t="s">
        <v>250</v>
      </c>
      <c r="K652">
        <v>0</v>
      </c>
      <c r="L652">
        <v>4</v>
      </c>
      <c r="M652">
        <v>0</v>
      </c>
      <c r="N652">
        <v>0</v>
      </c>
      <c r="O652">
        <v>3</v>
      </c>
      <c r="P652">
        <v>0</v>
      </c>
      <c r="Q652" s="28">
        <v>41376.261111111111</v>
      </c>
      <c r="R652" s="28">
        <v>41409.31527777778</v>
      </c>
      <c r="S652" t="s">
        <v>2915</v>
      </c>
      <c r="T652" s="27">
        <v>41376</v>
      </c>
      <c r="V652">
        <v>0</v>
      </c>
      <c r="W652" t="s">
        <v>32</v>
      </c>
      <c r="X652" t="s">
        <v>555</v>
      </c>
      <c r="Y652">
        <v>0</v>
      </c>
      <c r="AB652" t="s">
        <v>237</v>
      </c>
      <c r="AH652">
        <v>0</v>
      </c>
      <c r="AN652" t="s">
        <v>238</v>
      </c>
      <c r="AO652">
        <v>3</v>
      </c>
      <c r="AP652" t="s">
        <v>239</v>
      </c>
      <c r="AQ652" s="27">
        <v>41376</v>
      </c>
      <c r="AR652" t="s">
        <v>240</v>
      </c>
      <c r="AS652">
        <v>4</v>
      </c>
      <c r="AT652" t="s">
        <v>239</v>
      </c>
      <c r="AU652" s="27">
        <v>41376</v>
      </c>
    </row>
    <row r="653" spans="1:47" x14ac:dyDescent="0.2">
      <c r="A653">
        <v>652</v>
      </c>
      <c r="B653" t="s">
        <v>2916</v>
      </c>
      <c r="C653" t="s">
        <v>2917</v>
      </c>
      <c r="D653" t="s">
        <v>2918</v>
      </c>
      <c r="E653" s="27">
        <v>41690</v>
      </c>
      <c r="F653" t="s">
        <v>233</v>
      </c>
      <c r="G653" s="27">
        <v>31775</v>
      </c>
      <c r="H653">
        <v>29</v>
      </c>
      <c r="I653" t="s">
        <v>244</v>
      </c>
      <c r="J653" t="s">
        <v>245</v>
      </c>
      <c r="K653">
        <v>0</v>
      </c>
      <c r="L653">
        <v>5</v>
      </c>
      <c r="M653">
        <v>0</v>
      </c>
      <c r="N653">
        <v>0</v>
      </c>
      <c r="O653">
        <v>0</v>
      </c>
      <c r="W653" t="s">
        <v>237</v>
      </c>
      <c r="Y653">
        <v>-1</v>
      </c>
      <c r="AB653" t="s">
        <v>237</v>
      </c>
      <c r="AH653">
        <v>0</v>
      </c>
      <c r="AN653" t="s">
        <v>238</v>
      </c>
      <c r="AO653">
        <v>3</v>
      </c>
      <c r="AP653" t="s">
        <v>239</v>
      </c>
      <c r="AQ653" s="27">
        <v>41690</v>
      </c>
      <c r="AR653" t="s">
        <v>240</v>
      </c>
      <c r="AS653">
        <v>5</v>
      </c>
      <c r="AT653" t="s">
        <v>246</v>
      </c>
      <c r="AU653" s="27">
        <v>41690</v>
      </c>
    </row>
    <row r="654" spans="1:47" x14ac:dyDescent="0.2">
      <c r="A654">
        <v>653</v>
      </c>
      <c r="B654" t="s">
        <v>2919</v>
      </c>
      <c r="C654" t="s">
        <v>2920</v>
      </c>
      <c r="D654" t="s">
        <v>2921</v>
      </c>
      <c r="E654" s="27">
        <v>41591</v>
      </c>
      <c r="F654" t="s">
        <v>233</v>
      </c>
      <c r="G654" s="27">
        <v>33523</v>
      </c>
      <c r="H654">
        <v>24</v>
      </c>
      <c r="I654" t="s">
        <v>259</v>
      </c>
      <c r="J654" t="s">
        <v>245</v>
      </c>
      <c r="K654">
        <v>0</v>
      </c>
      <c r="L654">
        <v>8</v>
      </c>
      <c r="M654">
        <v>1</v>
      </c>
      <c r="N654">
        <v>1</v>
      </c>
      <c r="O654">
        <v>3</v>
      </c>
      <c r="P654">
        <v>0</v>
      </c>
      <c r="Q654" s="28">
        <v>41591.143055555556</v>
      </c>
      <c r="R654" s="28">
        <v>41591.35</v>
      </c>
      <c r="S654" t="s">
        <v>2922</v>
      </c>
      <c r="T654" s="27">
        <v>41591</v>
      </c>
      <c r="V654">
        <v>0</v>
      </c>
      <c r="W654" t="s">
        <v>32</v>
      </c>
      <c r="X654" t="s">
        <v>337</v>
      </c>
      <c r="Y654">
        <v>1</v>
      </c>
      <c r="AA654" t="s">
        <v>2923</v>
      </c>
      <c r="AB654" t="s">
        <v>36</v>
      </c>
      <c r="AC654">
        <v>179</v>
      </c>
      <c r="AD654" s="27">
        <v>41902</v>
      </c>
      <c r="AE654" t="s">
        <v>392</v>
      </c>
      <c r="AF654" s="27">
        <v>42081</v>
      </c>
      <c r="AG654" s="27">
        <v>42090</v>
      </c>
      <c r="AH654">
        <v>0</v>
      </c>
      <c r="AN654" t="s">
        <v>238</v>
      </c>
      <c r="AO654">
        <v>5</v>
      </c>
      <c r="AP654" t="s">
        <v>246</v>
      </c>
      <c r="AQ654" s="27">
        <v>41591</v>
      </c>
      <c r="AR654" t="s">
        <v>240</v>
      </c>
      <c r="AS654">
        <v>8</v>
      </c>
      <c r="AT654" t="s">
        <v>269</v>
      </c>
      <c r="AU654" s="27">
        <v>41591</v>
      </c>
    </row>
    <row r="655" spans="1:47" x14ac:dyDescent="0.2">
      <c r="A655">
        <v>654</v>
      </c>
      <c r="B655" t="s">
        <v>2924</v>
      </c>
      <c r="C655" t="s">
        <v>1524</v>
      </c>
      <c r="D655" t="s">
        <v>2925</v>
      </c>
      <c r="E655" s="27">
        <v>41617</v>
      </c>
      <c r="F655" t="s">
        <v>233</v>
      </c>
      <c r="G655" s="27">
        <v>30366</v>
      </c>
      <c r="H655">
        <v>33</v>
      </c>
      <c r="I655" t="s">
        <v>244</v>
      </c>
      <c r="J655" t="s">
        <v>245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-1</v>
      </c>
      <c r="Q655" s="28">
        <v>41616.111805555556</v>
      </c>
      <c r="R655" s="28">
        <v>41617.35833333333</v>
      </c>
      <c r="S655" t="s">
        <v>2926</v>
      </c>
      <c r="T655" s="27">
        <v>41616</v>
      </c>
      <c r="V655">
        <v>1</v>
      </c>
      <c r="W655" t="s">
        <v>32</v>
      </c>
      <c r="X655" t="s">
        <v>729</v>
      </c>
      <c r="Y655">
        <v>0</v>
      </c>
      <c r="AB655" t="s">
        <v>237</v>
      </c>
      <c r="AH655">
        <v>0</v>
      </c>
      <c r="AN655" t="s">
        <v>238</v>
      </c>
      <c r="AO655">
        <v>2</v>
      </c>
      <c r="AP655" t="s">
        <v>239</v>
      </c>
      <c r="AQ655" s="27">
        <v>41617</v>
      </c>
      <c r="AR655" t="s">
        <v>240</v>
      </c>
      <c r="AS655">
        <v>1</v>
      </c>
      <c r="AT655" t="s">
        <v>239</v>
      </c>
      <c r="AU655" s="27">
        <v>41617</v>
      </c>
    </row>
    <row r="656" spans="1:47" x14ac:dyDescent="0.2">
      <c r="A656">
        <v>655</v>
      </c>
      <c r="B656" t="s">
        <v>2927</v>
      </c>
      <c r="C656" t="s">
        <v>242</v>
      </c>
      <c r="D656" t="s">
        <v>2928</v>
      </c>
      <c r="E656" s="27">
        <v>41744</v>
      </c>
      <c r="F656" t="s">
        <v>233</v>
      </c>
      <c r="G656" s="27">
        <v>32208</v>
      </c>
      <c r="H656">
        <v>28</v>
      </c>
      <c r="I656" t="s">
        <v>244</v>
      </c>
      <c r="J656" t="s">
        <v>245</v>
      </c>
      <c r="K656">
        <v>0</v>
      </c>
      <c r="L656">
        <v>2</v>
      </c>
      <c r="M656">
        <v>0</v>
      </c>
      <c r="N656">
        <v>0</v>
      </c>
      <c r="O656">
        <v>1</v>
      </c>
      <c r="P656">
        <v>-1</v>
      </c>
      <c r="Q656" s="28">
        <v>41743.074999999997</v>
      </c>
      <c r="R656" s="28">
        <v>41745.261805555558</v>
      </c>
      <c r="S656" t="s">
        <v>2929</v>
      </c>
      <c r="U656" s="27">
        <v>41743</v>
      </c>
      <c r="V656">
        <v>1</v>
      </c>
      <c r="W656" t="s">
        <v>32</v>
      </c>
      <c r="X656" t="s">
        <v>274</v>
      </c>
      <c r="Y656">
        <v>0</v>
      </c>
      <c r="AB656" t="s">
        <v>237</v>
      </c>
      <c r="AH656">
        <v>0</v>
      </c>
      <c r="AN656" t="s">
        <v>238</v>
      </c>
      <c r="AO656">
        <v>3</v>
      </c>
      <c r="AP656" t="s">
        <v>239</v>
      </c>
      <c r="AQ656" s="27">
        <v>41744</v>
      </c>
      <c r="AR656" t="s">
        <v>240</v>
      </c>
      <c r="AS656">
        <v>2</v>
      </c>
      <c r="AT656" t="s">
        <v>239</v>
      </c>
      <c r="AU656" s="27">
        <v>41744</v>
      </c>
    </row>
    <row r="657" spans="1:47" x14ac:dyDescent="0.2">
      <c r="A657">
        <v>656</v>
      </c>
      <c r="B657" t="s">
        <v>2930</v>
      </c>
      <c r="C657" t="s">
        <v>2931</v>
      </c>
      <c r="D657" t="s">
        <v>2932</v>
      </c>
      <c r="E657" s="27">
        <v>41281</v>
      </c>
      <c r="F657" t="s">
        <v>233</v>
      </c>
      <c r="G657" s="27">
        <v>31802</v>
      </c>
      <c r="H657">
        <v>29</v>
      </c>
      <c r="I657" t="s">
        <v>244</v>
      </c>
      <c r="J657" t="s">
        <v>250</v>
      </c>
      <c r="K657">
        <v>0</v>
      </c>
      <c r="L657">
        <v>6</v>
      </c>
      <c r="M657">
        <v>0</v>
      </c>
      <c r="N657">
        <v>0</v>
      </c>
      <c r="O657">
        <v>2</v>
      </c>
      <c r="P657">
        <v>-1</v>
      </c>
      <c r="Q657" s="28">
        <v>41280.419444444444</v>
      </c>
      <c r="R657" s="28">
        <v>41281.388888888891</v>
      </c>
      <c r="S657" t="s">
        <v>2933</v>
      </c>
      <c r="U657" s="27">
        <v>41280</v>
      </c>
      <c r="V657">
        <v>1</v>
      </c>
      <c r="W657" t="s">
        <v>32</v>
      </c>
      <c r="X657" t="s">
        <v>274</v>
      </c>
      <c r="Y657">
        <v>0</v>
      </c>
      <c r="AB657" t="s">
        <v>237</v>
      </c>
      <c r="AH657">
        <v>0</v>
      </c>
      <c r="AN657" t="s">
        <v>238</v>
      </c>
      <c r="AO657">
        <v>3</v>
      </c>
      <c r="AP657" t="s">
        <v>239</v>
      </c>
      <c r="AQ657" s="27">
        <v>41281</v>
      </c>
      <c r="AR657" t="s">
        <v>240</v>
      </c>
      <c r="AS657">
        <v>6</v>
      </c>
      <c r="AT657" t="s">
        <v>246</v>
      </c>
      <c r="AU657" s="27">
        <v>41281</v>
      </c>
    </row>
    <row r="658" spans="1:47" x14ac:dyDescent="0.2">
      <c r="A658">
        <v>657</v>
      </c>
      <c r="B658" t="s">
        <v>2934</v>
      </c>
      <c r="C658" t="s">
        <v>1397</v>
      </c>
      <c r="D658" t="s">
        <v>1364</v>
      </c>
      <c r="E658" s="27">
        <v>41658</v>
      </c>
      <c r="F658" t="s">
        <v>294</v>
      </c>
      <c r="G658" s="27">
        <v>33412</v>
      </c>
      <c r="H658">
        <v>24</v>
      </c>
      <c r="I658" t="s">
        <v>259</v>
      </c>
      <c r="J658" t="s">
        <v>250</v>
      </c>
      <c r="K658">
        <v>0</v>
      </c>
      <c r="L658">
        <v>10</v>
      </c>
      <c r="M658">
        <v>0</v>
      </c>
      <c r="N658">
        <v>0</v>
      </c>
      <c r="O658">
        <v>3</v>
      </c>
      <c r="P658">
        <v>-1</v>
      </c>
      <c r="Q658" s="28">
        <v>41657.356944444444</v>
      </c>
      <c r="R658" s="28">
        <v>41658.363888888889</v>
      </c>
      <c r="S658" t="s">
        <v>2935</v>
      </c>
      <c r="T658" s="27">
        <v>41657</v>
      </c>
      <c r="V658">
        <v>1</v>
      </c>
      <c r="W658" t="s">
        <v>32</v>
      </c>
      <c r="X658" t="s">
        <v>359</v>
      </c>
      <c r="Y658">
        <v>1</v>
      </c>
      <c r="AA658" t="s">
        <v>2936</v>
      </c>
      <c r="AB658" t="s">
        <v>32</v>
      </c>
      <c r="AD658" s="27">
        <v>41712</v>
      </c>
      <c r="AE658" t="s">
        <v>359</v>
      </c>
      <c r="AH658">
        <v>0</v>
      </c>
      <c r="AN658" t="s">
        <v>238</v>
      </c>
      <c r="AO658">
        <v>9</v>
      </c>
      <c r="AP658" t="s">
        <v>269</v>
      </c>
      <c r="AQ658" s="27">
        <v>41658</v>
      </c>
      <c r="AR658" t="s">
        <v>240</v>
      </c>
      <c r="AS658">
        <v>10</v>
      </c>
      <c r="AT658" t="s">
        <v>269</v>
      </c>
      <c r="AU658" s="27">
        <v>41658</v>
      </c>
    </row>
    <row r="659" spans="1:47" x14ac:dyDescent="0.2">
      <c r="A659">
        <v>658</v>
      </c>
      <c r="B659" t="s">
        <v>2937</v>
      </c>
      <c r="C659" t="s">
        <v>2381</v>
      </c>
      <c r="D659" t="s">
        <v>2938</v>
      </c>
      <c r="E659" s="27">
        <v>41926</v>
      </c>
      <c r="F659" t="s">
        <v>233</v>
      </c>
      <c r="G659" s="27">
        <v>33587</v>
      </c>
      <c r="H659">
        <v>24</v>
      </c>
      <c r="I659" t="s">
        <v>259</v>
      </c>
      <c r="J659" t="s">
        <v>245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-1</v>
      </c>
      <c r="Q659" s="28">
        <v>41925.256944444445</v>
      </c>
      <c r="R659" s="28">
        <v>41926.302083333336</v>
      </c>
      <c r="S659" t="s">
        <v>2939</v>
      </c>
      <c r="T659" s="27">
        <v>41925</v>
      </c>
      <c r="V659">
        <v>1</v>
      </c>
      <c r="W659" t="s">
        <v>36</v>
      </c>
      <c r="X659" t="s">
        <v>279</v>
      </c>
      <c r="Y659">
        <v>0</v>
      </c>
      <c r="AB659" t="s">
        <v>237</v>
      </c>
      <c r="AH659">
        <v>0</v>
      </c>
      <c r="AN659" t="s">
        <v>238</v>
      </c>
      <c r="AO659">
        <v>2</v>
      </c>
      <c r="AP659" t="s">
        <v>239</v>
      </c>
      <c r="AQ659" s="27">
        <v>41926</v>
      </c>
      <c r="AR659" t="s">
        <v>240</v>
      </c>
      <c r="AS659">
        <v>1</v>
      </c>
      <c r="AT659" t="s">
        <v>239</v>
      </c>
      <c r="AU659" s="27">
        <v>41926</v>
      </c>
    </row>
    <row r="660" spans="1:47" x14ac:dyDescent="0.2">
      <c r="A660">
        <v>659</v>
      </c>
      <c r="B660" t="s">
        <v>2940</v>
      </c>
      <c r="C660" t="s">
        <v>2941</v>
      </c>
      <c r="D660" t="s">
        <v>2942</v>
      </c>
      <c r="E660" s="27">
        <v>41848</v>
      </c>
      <c r="F660" t="s">
        <v>233</v>
      </c>
      <c r="G660" s="27">
        <v>35211</v>
      </c>
      <c r="H660">
        <v>19</v>
      </c>
      <c r="I660" t="s">
        <v>259</v>
      </c>
      <c r="J660" t="s">
        <v>245</v>
      </c>
      <c r="K660">
        <v>0</v>
      </c>
      <c r="L660">
        <v>10</v>
      </c>
      <c r="M660">
        <v>0</v>
      </c>
      <c r="N660">
        <v>1</v>
      </c>
      <c r="O660">
        <v>1</v>
      </c>
      <c r="P660">
        <v>-1</v>
      </c>
      <c r="Q660" s="28">
        <v>41847.198611111111</v>
      </c>
      <c r="R660" s="28">
        <v>41879.229166666664</v>
      </c>
      <c r="S660" t="s">
        <v>2943</v>
      </c>
      <c r="T660" s="27">
        <v>41847</v>
      </c>
      <c r="V660">
        <v>1</v>
      </c>
      <c r="W660" t="s">
        <v>32</v>
      </c>
      <c r="X660" t="s">
        <v>254</v>
      </c>
      <c r="Y660">
        <v>1</v>
      </c>
      <c r="AA660" t="s">
        <v>2944</v>
      </c>
      <c r="AB660" t="s">
        <v>36</v>
      </c>
      <c r="AC660">
        <v>0</v>
      </c>
      <c r="AD660" s="27">
        <v>42031</v>
      </c>
      <c r="AE660" t="s">
        <v>1508</v>
      </c>
      <c r="AF660" s="27">
        <v>42031</v>
      </c>
      <c r="AG660" s="27">
        <v>42034</v>
      </c>
      <c r="AH660">
        <v>0</v>
      </c>
      <c r="AN660" t="s">
        <v>238</v>
      </c>
      <c r="AO660">
        <v>8</v>
      </c>
      <c r="AP660" t="s">
        <v>269</v>
      </c>
      <c r="AQ660" s="27">
        <v>41848</v>
      </c>
      <c r="AR660" t="s">
        <v>240</v>
      </c>
      <c r="AS660">
        <v>10</v>
      </c>
      <c r="AT660" t="s">
        <v>269</v>
      </c>
      <c r="AU660" s="27">
        <v>41848</v>
      </c>
    </row>
    <row r="661" spans="1:47" x14ac:dyDescent="0.2">
      <c r="A661">
        <v>660</v>
      </c>
      <c r="B661" t="s">
        <v>2945</v>
      </c>
      <c r="C661" t="s">
        <v>1313</v>
      </c>
      <c r="D661" t="s">
        <v>2249</v>
      </c>
      <c r="E661" s="27">
        <v>41562</v>
      </c>
      <c r="F661" t="s">
        <v>233</v>
      </c>
      <c r="G661" s="27">
        <v>29321</v>
      </c>
      <c r="H661">
        <v>36</v>
      </c>
      <c r="I661" t="s">
        <v>244</v>
      </c>
      <c r="J661" t="s">
        <v>245</v>
      </c>
      <c r="K661">
        <v>0</v>
      </c>
      <c r="L661">
        <v>1</v>
      </c>
      <c r="M661">
        <v>0</v>
      </c>
      <c r="N661">
        <v>0</v>
      </c>
      <c r="O661">
        <v>2</v>
      </c>
      <c r="P661">
        <v>-1</v>
      </c>
      <c r="Q661" s="28">
        <v>41561.332638888889</v>
      </c>
      <c r="R661" s="28">
        <v>41562.319444444445</v>
      </c>
      <c r="S661" t="s">
        <v>2946</v>
      </c>
      <c r="T661" s="27">
        <v>41561</v>
      </c>
      <c r="V661">
        <v>1</v>
      </c>
      <c r="W661" t="s">
        <v>36</v>
      </c>
      <c r="X661" t="s">
        <v>279</v>
      </c>
      <c r="Y661">
        <v>0</v>
      </c>
      <c r="AB661" t="s">
        <v>237</v>
      </c>
      <c r="AH661">
        <v>0</v>
      </c>
      <c r="AN661" t="s">
        <v>238</v>
      </c>
      <c r="AO661">
        <v>1</v>
      </c>
      <c r="AP661" t="s">
        <v>239</v>
      </c>
      <c r="AQ661" s="27">
        <v>41562</v>
      </c>
      <c r="AR661" t="s">
        <v>240</v>
      </c>
      <c r="AS661">
        <v>1</v>
      </c>
      <c r="AT661" t="s">
        <v>239</v>
      </c>
      <c r="AU661" s="27">
        <v>41562</v>
      </c>
    </row>
    <row r="662" spans="1:47" x14ac:dyDescent="0.2">
      <c r="A662">
        <v>661</v>
      </c>
      <c r="B662" t="s">
        <v>2947</v>
      </c>
      <c r="C662" t="s">
        <v>2948</v>
      </c>
      <c r="D662" t="s">
        <v>2949</v>
      </c>
      <c r="E662" s="27">
        <v>41837</v>
      </c>
      <c r="F662" t="s">
        <v>233</v>
      </c>
      <c r="G662" s="27">
        <v>30304</v>
      </c>
      <c r="H662">
        <v>33</v>
      </c>
      <c r="I662" t="s">
        <v>244</v>
      </c>
      <c r="J662" t="s">
        <v>22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-1</v>
      </c>
      <c r="Q662" s="28">
        <v>41836.229861111111</v>
      </c>
      <c r="R662" s="28">
        <v>41837.342361111114</v>
      </c>
      <c r="S662" t="s">
        <v>2950</v>
      </c>
      <c r="T662" s="27">
        <v>41836</v>
      </c>
      <c r="V662">
        <v>1</v>
      </c>
      <c r="W662" t="s">
        <v>32</v>
      </c>
      <c r="X662" t="s">
        <v>459</v>
      </c>
      <c r="Y662">
        <v>0</v>
      </c>
      <c r="AB662" t="s">
        <v>237</v>
      </c>
      <c r="AH662">
        <v>0</v>
      </c>
      <c r="AN662" t="s">
        <v>238</v>
      </c>
      <c r="AO662">
        <v>1</v>
      </c>
      <c r="AP662" t="s">
        <v>239</v>
      </c>
      <c r="AQ662" s="27">
        <v>41837</v>
      </c>
      <c r="AR662" t="s">
        <v>240</v>
      </c>
      <c r="AS662">
        <v>1</v>
      </c>
      <c r="AT662" t="s">
        <v>239</v>
      </c>
      <c r="AU662" s="27">
        <v>41837</v>
      </c>
    </row>
    <row r="663" spans="1:47" x14ac:dyDescent="0.2">
      <c r="A663">
        <v>662</v>
      </c>
      <c r="B663" t="s">
        <v>2951</v>
      </c>
      <c r="C663" t="s">
        <v>2952</v>
      </c>
      <c r="D663" t="s">
        <v>2953</v>
      </c>
      <c r="E663" s="27">
        <v>41390</v>
      </c>
      <c r="F663" t="s">
        <v>294</v>
      </c>
      <c r="G663" s="27">
        <v>33592</v>
      </c>
      <c r="H663">
        <v>24</v>
      </c>
      <c r="I663" t="s">
        <v>259</v>
      </c>
      <c r="J663" t="s">
        <v>245</v>
      </c>
      <c r="K663">
        <v>0</v>
      </c>
      <c r="L663">
        <v>5</v>
      </c>
      <c r="M663">
        <v>0</v>
      </c>
      <c r="N663">
        <v>0</v>
      </c>
      <c r="O663">
        <v>0</v>
      </c>
      <c r="P663">
        <v>0</v>
      </c>
      <c r="Q663" s="28">
        <v>41390.105555555558</v>
      </c>
      <c r="R663" s="28">
        <v>41390.334027777775</v>
      </c>
      <c r="S663" t="s">
        <v>2954</v>
      </c>
      <c r="T663" s="27">
        <v>41389</v>
      </c>
      <c r="V663">
        <v>1</v>
      </c>
      <c r="W663" t="s">
        <v>32</v>
      </c>
      <c r="X663" t="s">
        <v>337</v>
      </c>
      <c r="Y663">
        <v>0</v>
      </c>
      <c r="AB663" t="s">
        <v>237</v>
      </c>
      <c r="AH663">
        <v>0</v>
      </c>
      <c r="AN663" t="s">
        <v>238</v>
      </c>
      <c r="AO663">
        <v>5</v>
      </c>
      <c r="AP663" t="s">
        <v>246</v>
      </c>
      <c r="AQ663" s="27">
        <v>41390</v>
      </c>
      <c r="AR663" t="s">
        <v>240</v>
      </c>
      <c r="AS663">
        <v>5</v>
      </c>
      <c r="AT663" t="s">
        <v>246</v>
      </c>
      <c r="AU663" s="27">
        <v>41390</v>
      </c>
    </row>
    <row r="664" spans="1:47" x14ac:dyDescent="0.2">
      <c r="A664">
        <v>663</v>
      </c>
      <c r="B664" t="s">
        <v>2955</v>
      </c>
      <c r="C664" t="s">
        <v>2931</v>
      </c>
      <c r="D664" t="s">
        <v>2220</v>
      </c>
      <c r="E664" s="27">
        <v>41906</v>
      </c>
      <c r="F664" t="s">
        <v>233</v>
      </c>
      <c r="G664" s="27">
        <v>30612</v>
      </c>
      <c r="H664">
        <v>32</v>
      </c>
      <c r="I664" t="s">
        <v>244</v>
      </c>
      <c r="J664" t="s">
        <v>245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 s="28">
        <v>41906.072916666664</v>
      </c>
      <c r="R664" s="28">
        <v>41906.347222222219</v>
      </c>
      <c r="S664" t="s">
        <v>2956</v>
      </c>
      <c r="T664" s="27">
        <v>41905</v>
      </c>
      <c r="V664">
        <v>1</v>
      </c>
      <c r="W664" t="s">
        <v>36</v>
      </c>
      <c r="X664" t="s">
        <v>263</v>
      </c>
      <c r="Y664">
        <v>0</v>
      </c>
      <c r="AB664" t="s">
        <v>237</v>
      </c>
      <c r="AH664">
        <v>0</v>
      </c>
      <c r="AN664" t="s">
        <v>238</v>
      </c>
      <c r="AO664">
        <v>1</v>
      </c>
      <c r="AP664" t="s">
        <v>239</v>
      </c>
      <c r="AQ664" s="27">
        <v>41906</v>
      </c>
      <c r="AR664" t="s">
        <v>240</v>
      </c>
      <c r="AS664">
        <v>1</v>
      </c>
      <c r="AT664" t="s">
        <v>239</v>
      </c>
      <c r="AU664" s="27">
        <v>41906</v>
      </c>
    </row>
    <row r="665" spans="1:47" x14ac:dyDescent="0.2">
      <c r="A665">
        <v>664</v>
      </c>
      <c r="B665" t="s">
        <v>2957</v>
      </c>
      <c r="C665" t="s">
        <v>2958</v>
      </c>
      <c r="D665" t="s">
        <v>2959</v>
      </c>
      <c r="E665" s="27">
        <v>41407</v>
      </c>
      <c r="F665" t="s">
        <v>233</v>
      </c>
      <c r="G665" s="27">
        <v>30032</v>
      </c>
      <c r="H665">
        <v>34</v>
      </c>
      <c r="I665" t="s">
        <v>244</v>
      </c>
      <c r="J665" t="s">
        <v>245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 s="28">
        <v>41407.25</v>
      </c>
      <c r="R665" s="28">
        <v>41407.30972222222</v>
      </c>
      <c r="S665" t="s">
        <v>2960</v>
      </c>
      <c r="T665" s="27">
        <v>41407</v>
      </c>
      <c r="V665">
        <v>0</v>
      </c>
      <c r="W665" t="s">
        <v>36</v>
      </c>
      <c r="X665" t="s">
        <v>595</v>
      </c>
      <c r="Y665">
        <v>0</v>
      </c>
      <c r="AB665" t="s">
        <v>237</v>
      </c>
      <c r="AH665">
        <v>0</v>
      </c>
      <c r="AN665" t="s">
        <v>238</v>
      </c>
      <c r="AO665">
        <v>1</v>
      </c>
      <c r="AP665" t="s">
        <v>239</v>
      </c>
      <c r="AQ665" s="27">
        <v>41407</v>
      </c>
      <c r="AR665" t="s">
        <v>240</v>
      </c>
      <c r="AS665">
        <v>1</v>
      </c>
      <c r="AT665" t="s">
        <v>239</v>
      </c>
      <c r="AU665" s="27">
        <v>41407</v>
      </c>
    </row>
    <row r="666" spans="1:47" x14ac:dyDescent="0.2">
      <c r="A666">
        <v>665</v>
      </c>
      <c r="B666" t="s">
        <v>2961</v>
      </c>
      <c r="C666" t="s">
        <v>656</v>
      </c>
      <c r="D666" t="s">
        <v>2962</v>
      </c>
      <c r="E666" s="27">
        <v>41761</v>
      </c>
      <c r="F666" t="s">
        <v>233</v>
      </c>
      <c r="G666" s="27">
        <v>30795</v>
      </c>
      <c r="H666">
        <v>31</v>
      </c>
      <c r="I666" t="s">
        <v>244</v>
      </c>
      <c r="J666" t="s">
        <v>250</v>
      </c>
      <c r="K666">
        <v>0</v>
      </c>
      <c r="L666">
        <v>1</v>
      </c>
      <c r="M666">
        <v>0</v>
      </c>
      <c r="N666">
        <v>0</v>
      </c>
      <c r="O666">
        <v>1</v>
      </c>
      <c r="P666">
        <v>0</v>
      </c>
      <c r="Q666" s="28">
        <v>41761.160416666666</v>
      </c>
      <c r="R666" s="28">
        <v>41763.07708333333</v>
      </c>
      <c r="S666" t="s">
        <v>2963</v>
      </c>
      <c r="U666" s="27">
        <v>41761</v>
      </c>
      <c r="V666">
        <v>0</v>
      </c>
      <c r="W666" t="s">
        <v>32</v>
      </c>
      <c r="X666" t="s">
        <v>274</v>
      </c>
      <c r="Y666">
        <v>0</v>
      </c>
      <c r="AB666" t="s">
        <v>237</v>
      </c>
      <c r="AH666">
        <v>0</v>
      </c>
      <c r="AN666" t="s">
        <v>238</v>
      </c>
      <c r="AO666">
        <v>1</v>
      </c>
      <c r="AP666" t="s">
        <v>239</v>
      </c>
      <c r="AQ666" s="27">
        <v>41761</v>
      </c>
      <c r="AR666" t="s">
        <v>240</v>
      </c>
      <c r="AS666">
        <v>1</v>
      </c>
      <c r="AT666" t="s">
        <v>239</v>
      </c>
      <c r="AU666" s="27">
        <v>41761</v>
      </c>
    </row>
    <row r="667" spans="1:47" x14ac:dyDescent="0.2">
      <c r="A667">
        <v>666</v>
      </c>
      <c r="B667" t="s">
        <v>2964</v>
      </c>
      <c r="C667" t="s">
        <v>2965</v>
      </c>
      <c r="D667" t="s">
        <v>2966</v>
      </c>
      <c r="E667" s="27">
        <v>41613</v>
      </c>
      <c r="F667" t="s">
        <v>233</v>
      </c>
      <c r="G667" s="27">
        <v>29224</v>
      </c>
      <c r="H667">
        <v>36</v>
      </c>
      <c r="I667" t="s">
        <v>244</v>
      </c>
      <c r="J667" t="s">
        <v>245</v>
      </c>
      <c r="K667">
        <v>0</v>
      </c>
      <c r="L667">
        <v>1</v>
      </c>
      <c r="M667">
        <v>0</v>
      </c>
      <c r="N667">
        <v>0</v>
      </c>
      <c r="O667">
        <v>0</v>
      </c>
      <c r="W667" t="s">
        <v>237</v>
      </c>
      <c r="Y667">
        <v>-1</v>
      </c>
      <c r="AB667" t="s">
        <v>237</v>
      </c>
      <c r="AH667">
        <v>0</v>
      </c>
      <c r="AN667" t="s">
        <v>238</v>
      </c>
      <c r="AO667">
        <v>1</v>
      </c>
      <c r="AP667" t="s">
        <v>239</v>
      </c>
      <c r="AQ667" s="27">
        <v>41613</v>
      </c>
      <c r="AR667" t="s">
        <v>240</v>
      </c>
      <c r="AS667">
        <v>1</v>
      </c>
      <c r="AT667" t="s">
        <v>239</v>
      </c>
      <c r="AU667" s="27">
        <v>41613</v>
      </c>
    </row>
    <row r="668" spans="1:47" x14ac:dyDescent="0.2">
      <c r="A668">
        <v>667</v>
      </c>
      <c r="B668" t="s">
        <v>2967</v>
      </c>
      <c r="C668" t="s">
        <v>2968</v>
      </c>
      <c r="D668" t="s">
        <v>2969</v>
      </c>
      <c r="E668" s="27">
        <v>41849</v>
      </c>
      <c r="F668" t="s">
        <v>233</v>
      </c>
      <c r="G668" s="27">
        <v>33542</v>
      </c>
      <c r="H668">
        <v>24</v>
      </c>
      <c r="I668" t="s">
        <v>259</v>
      </c>
      <c r="J668" t="s">
        <v>250</v>
      </c>
      <c r="K668">
        <v>0</v>
      </c>
      <c r="L668">
        <v>4</v>
      </c>
      <c r="M668">
        <v>0</v>
      </c>
      <c r="N668">
        <v>0</v>
      </c>
      <c r="O668">
        <v>4</v>
      </c>
      <c r="P668">
        <v>-1</v>
      </c>
      <c r="Q668" s="28">
        <v>41848.228472222225</v>
      </c>
      <c r="R668" s="28">
        <v>41849.357638888891</v>
      </c>
      <c r="S668" t="s">
        <v>2970</v>
      </c>
      <c r="T668" s="27">
        <v>41848</v>
      </c>
      <c r="V668">
        <v>1</v>
      </c>
      <c r="W668" t="s">
        <v>32</v>
      </c>
      <c r="X668" t="s">
        <v>461</v>
      </c>
      <c r="Y668">
        <v>0</v>
      </c>
      <c r="AB668" t="s">
        <v>237</v>
      </c>
      <c r="AH668">
        <v>0</v>
      </c>
      <c r="AN668" t="s">
        <v>238</v>
      </c>
      <c r="AO668">
        <v>5</v>
      </c>
      <c r="AP668" t="s">
        <v>246</v>
      </c>
      <c r="AQ668" s="27">
        <v>41849</v>
      </c>
      <c r="AR668" t="s">
        <v>240</v>
      </c>
      <c r="AS668">
        <v>4</v>
      </c>
      <c r="AT668" t="s">
        <v>239</v>
      </c>
      <c r="AU668" s="27">
        <v>41849</v>
      </c>
    </row>
    <row r="669" spans="1:47" x14ac:dyDescent="0.2">
      <c r="A669">
        <v>668</v>
      </c>
      <c r="B669" t="s">
        <v>2971</v>
      </c>
      <c r="C669" t="s">
        <v>2972</v>
      </c>
      <c r="D669" t="s">
        <v>2973</v>
      </c>
      <c r="E669" s="27">
        <v>41345</v>
      </c>
      <c r="F669" t="s">
        <v>233</v>
      </c>
      <c r="G669" s="27">
        <v>33134</v>
      </c>
      <c r="H669">
        <v>25</v>
      </c>
      <c r="I669" t="s">
        <v>244</v>
      </c>
      <c r="J669" t="s">
        <v>353</v>
      </c>
      <c r="K669">
        <v>0</v>
      </c>
      <c r="L669">
        <v>5</v>
      </c>
      <c r="M669">
        <v>0</v>
      </c>
      <c r="N669">
        <v>0</v>
      </c>
      <c r="O669">
        <v>2</v>
      </c>
      <c r="P669">
        <v>-1</v>
      </c>
      <c r="Q669" s="28">
        <v>41344.365972222222</v>
      </c>
      <c r="R669" s="28">
        <v>41345.042361111111</v>
      </c>
      <c r="S669" t="s">
        <v>2974</v>
      </c>
      <c r="U669" s="27">
        <v>41344</v>
      </c>
      <c r="V669">
        <v>1</v>
      </c>
      <c r="W669" t="s">
        <v>32</v>
      </c>
      <c r="X669" t="s">
        <v>274</v>
      </c>
      <c r="Y669">
        <v>1</v>
      </c>
      <c r="AA669" t="s">
        <v>2975</v>
      </c>
      <c r="AB669" t="s">
        <v>36</v>
      </c>
      <c r="AC669">
        <v>0</v>
      </c>
      <c r="AD669" s="27">
        <v>41432</v>
      </c>
      <c r="AE669" t="s">
        <v>474</v>
      </c>
      <c r="AF669" s="27">
        <v>41432</v>
      </c>
      <c r="AG669" s="27">
        <v>41434</v>
      </c>
      <c r="AH669">
        <v>1</v>
      </c>
      <c r="AJ669" t="s">
        <v>2975</v>
      </c>
      <c r="AK669" t="s">
        <v>312</v>
      </c>
      <c r="AL669" s="27">
        <v>41432</v>
      </c>
      <c r="AM669" t="s">
        <v>2976</v>
      </c>
      <c r="AN669" t="s">
        <v>238</v>
      </c>
      <c r="AO669">
        <v>3</v>
      </c>
      <c r="AP669" t="s">
        <v>239</v>
      </c>
      <c r="AQ669" s="27">
        <v>41345</v>
      </c>
      <c r="AR669" t="s">
        <v>240</v>
      </c>
      <c r="AS669">
        <v>5</v>
      </c>
      <c r="AT669" t="s">
        <v>246</v>
      </c>
      <c r="AU669" s="27">
        <v>41345</v>
      </c>
    </row>
    <row r="670" spans="1:47" x14ac:dyDescent="0.2">
      <c r="A670">
        <v>669</v>
      </c>
      <c r="B670" t="s">
        <v>2977</v>
      </c>
      <c r="C670" t="s">
        <v>2978</v>
      </c>
      <c r="D670" t="s">
        <v>2979</v>
      </c>
      <c r="E670" s="27">
        <v>41703</v>
      </c>
      <c r="F670" t="s">
        <v>233</v>
      </c>
      <c r="G670" s="27">
        <v>35099</v>
      </c>
      <c r="H670">
        <v>20</v>
      </c>
      <c r="I670" t="s">
        <v>259</v>
      </c>
      <c r="J670" t="s">
        <v>250</v>
      </c>
      <c r="K670">
        <v>1</v>
      </c>
      <c r="L670">
        <v>10</v>
      </c>
      <c r="M670">
        <v>0</v>
      </c>
      <c r="N670">
        <v>1</v>
      </c>
      <c r="O670">
        <v>1</v>
      </c>
      <c r="P670">
        <v>-1</v>
      </c>
      <c r="Q670" s="28">
        <v>41702.338194444441</v>
      </c>
      <c r="R670" s="28">
        <v>41703.339583333334</v>
      </c>
      <c r="S670" t="s">
        <v>2980</v>
      </c>
      <c r="U670" s="27">
        <v>41702</v>
      </c>
      <c r="V670">
        <v>1</v>
      </c>
      <c r="W670" t="s">
        <v>32</v>
      </c>
      <c r="X670" t="s">
        <v>274</v>
      </c>
      <c r="Y670">
        <v>1</v>
      </c>
      <c r="AA670" t="s">
        <v>2981</v>
      </c>
      <c r="AB670" t="s">
        <v>36</v>
      </c>
      <c r="AC670">
        <v>0</v>
      </c>
      <c r="AD670" s="27">
        <v>41942</v>
      </c>
      <c r="AE670" t="s">
        <v>626</v>
      </c>
      <c r="AF670" s="27">
        <v>41942</v>
      </c>
      <c r="AG670" s="27">
        <v>42101</v>
      </c>
      <c r="AH670">
        <v>0</v>
      </c>
      <c r="AN670" t="s">
        <v>238</v>
      </c>
      <c r="AO670">
        <v>8</v>
      </c>
      <c r="AP670" t="s">
        <v>269</v>
      </c>
      <c r="AQ670" s="27">
        <v>41703</v>
      </c>
      <c r="AR670" t="s">
        <v>240</v>
      </c>
      <c r="AS670">
        <v>10</v>
      </c>
      <c r="AT670" t="s">
        <v>269</v>
      </c>
      <c r="AU670" s="27">
        <v>41703</v>
      </c>
    </row>
    <row r="671" spans="1:47" x14ac:dyDescent="0.2">
      <c r="A671">
        <v>670</v>
      </c>
      <c r="B671" t="s">
        <v>2982</v>
      </c>
      <c r="C671" t="s">
        <v>732</v>
      </c>
      <c r="D671" t="s">
        <v>232</v>
      </c>
      <c r="E671" s="27">
        <v>41364</v>
      </c>
      <c r="F671" t="s">
        <v>233</v>
      </c>
      <c r="G671" s="27">
        <v>21213</v>
      </c>
      <c r="H671">
        <v>58</v>
      </c>
      <c r="I671" t="s">
        <v>234</v>
      </c>
      <c r="J671" t="s">
        <v>245</v>
      </c>
      <c r="K671">
        <v>0</v>
      </c>
      <c r="L671">
        <v>1</v>
      </c>
      <c r="M671">
        <v>0</v>
      </c>
      <c r="N671">
        <v>0</v>
      </c>
      <c r="O671">
        <v>0</v>
      </c>
      <c r="W671" t="s">
        <v>237</v>
      </c>
      <c r="Y671">
        <v>-1</v>
      </c>
      <c r="AB671" t="s">
        <v>237</v>
      </c>
      <c r="AH671">
        <v>0</v>
      </c>
      <c r="AN671" t="s">
        <v>238</v>
      </c>
      <c r="AO671">
        <v>1</v>
      </c>
      <c r="AP671" t="s">
        <v>239</v>
      </c>
      <c r="AQ671" s="27">
        <v>41364</v>
      </c>
      <c r="AR671" t="s">
        <v>240</v>
      </c>
      <c r="AS671">
        <v>1</v>
      </c>
      <c r="AT671" t="s">
        <v>239</v>
      </c>
      <c r="AU671" s="27">
        <v>41364</v>
      </c>
    </row>
    <row r="672" spans="1:47" x14ac:dyDescent="0.2">
      <c r="A672">
        <v>671</v>
      </c>
      <c r="B672" t="s">
        <v>2983</v>
      </c>
      <c r="C672" t="s">
        <v>793</v>
      </c>
      <c r="D672" t="s">
        <v>586</v>
      </c>
      <c r="E672" s="27">
        <v>41943</v>
      </c>
      <c r="F672" t="s">
        <v>233</v>
      </c>
      <c r="G672" s="27">
        <v>29511</v>
      </c>
      <c r="H672">
        <v>35</v>
      </c>
      <c r="I672" t="s">
        <v>244</v>
      </c>
      <c r="J672" t="s">
        <v>250</v>
      </c>
      <c r="K672">
        <v>0</v>
      </c>
      <c r="L672">
        <v>10</v>
      </c>
      <c r="M672">
        <v>0</v>
      </c>
      <c r="N672">
        <v>0</v>
      </c>
      <c r="O672">
        <v>0</v>
      </c>
      <c r="W672" t="s">
        <v>237</v>
      </c>
      <c r="Y672">
        <v>-1</v>
      </c>
      <c r="AB672" t="s">
        <v>237</v>
      </c>
      <c r="AH672">
        <v>0</v>
      </c>
      <c r="AN672" t="s">
        <v>238</v>
      </c>
      <c r="AO672">
        <v>10</v>
      </c>
      <c r="AP672" t="s">
        <v>269</v>
      </c>
      <c r="AQ672" s="27">
        <v>41943</v>
      </c>
      <c r="AR672" t="s">
        <v>240</v>
      </c>
      <c r="AS672">
        <v>10</v>
      </c>
      <c r="AT672" t="s">
        <v>269</v>
      </c>
      <c r="AU672" s="27">
        <v>41943</v>
      </c>
    </row>
    <row r="673" spans="1:47" x14ac:dyDescent="0.2">
      <c r="A673">
        <v>672</v>
      </c>
      <c r="B673" t="s">
        <v>2984</v>
      </c>
      <c r="C673" t="s">
        <v>1955</v>
      </c>
      <c r="D673" t="s">
        <v>2479</v>
      </c>
      <c r="E673" s="27">
        <v>41937</v>
      </c>
      <c r="F673" t="s">
        <v>233</v>
      </c>
      <c r="G673" s="27">
        <v>34211</v>
      </c>
      <c r="H673">
        <v>22</v>
      </c>
      <c r="I673" t="s">
        <v>259</v>
      </c>
      <c r="J673" t="s">
        <v>250</v>
      </c>
      <c r="K673">
        <v>0</v>
      </c>
      <c r="L673">
        <v>3</v>
      </c>
      <c r="M673">
        <v>0</v>
      </c>
      <c r="N673">
        <v>0</v>
      </c>
      <c r="O673">
        <v>1</v>
      </c>
      <c r="P673">
        <v>0</v>
      </c>
      <c r="Q673" s="28">
        <v>41937.522916666669</v>
      </c>
      <c r="R673" s="28">
        <v>41937.368055555555</v>
      </c>
      <c r="S673" t="s">
        <v>2985</v>
      </c>
      <c r="U673" s="27">
        <v>41936</v>
      </c>
      <c r="V673">
        <v>1</v>
      </c>
      <c r="W673" t="s">
        <v>32</v>
      </c>
      <c r="X673" t="s">
        <v>274</v>
      </c>
      <c r="Y673">
        <v>0</v>
      </c>
      <c r="AB673" t="s">
        <v>237</v>
      </c>
      <c r="AH673">
        <v>0</v>
      </c>
      <c r="AN673" t="s">
        <v>238</v>
      </c>
      <c r="AO673">
        <v>5</v>
      </c>
      <c r="AP673" t="s">
        <v>246</v>
      </c>
      <c r="AQ673" s="27">
        <v>41937</v>
      </c>
      <c r="AR673" t="s">
        <v>240</v>
      </c>
      <c r="AS673">
        <v>3</v>
      </c>
      <c r="AT673" t="s">
        <v>239</v>
      </c>
      <c r="AU673" s="27">
        <v>41937</v>
      </c>
    </row>
    <row r="674" spans="1:47" x14ac:dyDescent="0.2">
      <c r="A674">
        <v>673</v>
      </c>
      <c r="B674" t="s">
        <v>2986</v>
      </c>
      <c r="C674" t="s">
        <v>2987</v>
      </c>
      <c r="D674" t="s">
        <v>2988</v>
      </c>
      <c r="E674" s="27">
        <v>41890</v>
      </c>
      <c r="F674" t="s">
        <v>233</v>
      </c>
      <c r="G674" s="27">
        <v>32015</v>
      </c>
      <c r="H674">
        <v>28</v>
      </c>
      <c r="I674" t="s">
        <v>244</v>
      </c>
      <c r="J674" t="s">
        <v>353</v>
      </c>
      <c r="K674">
        <v>0</v>
      </c>
      <c r="L674">
        <v>5</v>
      </c>
      <c r="M674">
        <v>0</v>
      </c>
      <c r="N674">
        <v>0</v>
      </c>
      <c r="O674">
        <v>2</v>
      </c>
      <c r="P674">
        <v>-263</v>
      </c>
      <c r="Q674" s="28">
        <v>41627.416666666664</v>
      </c>
      <c r="R674" s="28">
        <v>41628.538194444445</v>
      </c>
      <c r="S674" t="s">
        <v>2989</v>
      </c>
      <c r="U674" s="27">
        <v>41627</v>
      </c>
      <c r="V674">
        <v>263</v>
      </c>
      <c r="W674" t="s">
        <v>36</v>
      </c>
      <c r="X674" t="s">
        <v>274</v>
      </c>
      <c r="Y674">
        <v>1</v>
      </c>
      <c r="AA674" t="s">
        <v>2990</v>
      </c>
      <c r="AB674" t="s">
        <v>32</v>
      </c>
      <c r="AC674">
        <v>0</v>
      </c>
      <c r="AD674" s="27">
        <v>42335</v>
      </c>
      <c r="AE674" t="s">
        <v>867</v>
      </c>
      <c r="AF674" s="27">
        <v>42335</v>
      </c>
      <c r="AG674" s="27">
        <v>42349</v>
      </c>
      <c r="AH674">
        <v>1</v>
      </c>
      <c r="AJ674" t="s">
        <v>2990</v>
      </c>
      <c r="AK674" t="s">
        <v>255</v>
      </c>
      <c r="AL674" s="27">
        <v>42335</v>
      </c>
      <c r="AM674" t="s">
        <v>834</v>
      </c>
      <c r="AN674" t="s">
        <v>238</v>
      </c>
      <c r="AO674">
        <v>3</v>
      </c>
      <c r="AP674" t="s">
        <v>239</v>
      </c>
      <c r="AQ674" s="27">
        <v>41890</v>
      </c>
      <c r="AR674" t="s">
        <v>240</v>
      </c>
      <c r="AS674">
        <v>5</v>
      </c>
      <c r="AT674" t="s">
        <v>246</v>
      </c>
      <c r="AU674" s="27">
        <v>41890</v>
      </c>
    </row>
    <row r="675" spans="1:47" x14ac:dyDescent="0.2">
      <c r="A675">
        <v>674</v>
      </c>
      <c r="B675" t="s">
        <v>2991</v>
      </c>
      <c r="C675" t="s">
        <v>2992</v>
      </c>
      <c r="D675" t="s">
        <v>2993</v>
      </c>
      <c r="E675" s="27">
        <v>41541</v>
      </c>
      <c r="F675" t="s">
        <v>233</v>
      </c>
      <c r="G675" s="27">
        <v>33433</v>
      </c>
      <c r="H675">
        <v>24</v>
      </c>
      <c r="I675" t="s">
        <v>259</v>
      </c>
      <c r="J675" t="s">
        <v>250</v>
      </c>
      <c r="K675">
        <v>0</v>
      </c>
      <c r="L675">
        <v>2</v>
      </c>
      <c r="M675">
        <v>0</v>
      </c>
      <c r="N675">
        <v>0</v>
      </c>
      <c r="O675">
        <v>1</v>
      </c>
      <c r="P675">
        <v>-1</v>
      </c>
      <c r="Q675" s="28">
        <v>41540.425694444442</v>
      </c>
      <c r="R675" s="28">
        <v>41542.386805555558</v>
      </c>
      <c r="S675" t="s">
        <v>2994</v>
      </c>
      <c r="T675" s="27">
        <v>41540</v>
      </c>
      <c r="V675">
        <v>1</v>
      </c>
      <c r="W675" t="s">
        <v>36</v>
      </c>
      <c r="X675" t="s">
        <v>279</v>
      </c>
      <c r="Y675">
        <v>1</v>
      </c>
      <c r="AA675" t="s">
        <v>2995</v>
      </c>
      <c r="AB675" t="s">
        <v>36</v>
      </c>
      <c r="AC675">
        <v>0</v>
      </c>
      <c r="AD675" s="27">
        <v>41808</v>
      </c>
      <c r="AE675" t="s">
        <v>279</v>
      </c>
      <c r="AF675" s="27">
        <v>41808</v>
      </c>
      <c r="AG675" s="27">
        <v>41809</v>
      </c>
      <c r="AH675">
        <v>1</v>
      </c>
      <c r="AJ675" t="s">
        <v>2995</v>
      </c>
      <c r="AK675" t="s">
        <v>462</v>
      </c>
      <c r="AL675" s="27">
        <v>41808</v>
      </c>
      <c r="AM675" t="s">
        <v>279</v>
      </c>
      <c r="AN675" t="s">
        <v>238</v>
      </c>
      <c r="AO675">
        <v>4</v>
      </c>
      <c r="AP675" t="s">
        <v>239</v>
      </c>
      <c r="AQ675" s="27">
        <v>41541</v>
      </c>
      <c r="AR675" t="s">
        <v>240</v>
      </c>
      <c r="AS675">
        <v>2</v>
      </c>
      <c r="AT675" t="s">
        <v>239</v>
      </c>
      <c r="AU675" s="27">
        <v>41541</v>
      </c>
    </row>
    <row r="676" spans="1:47" x14ac:dyDescent="0.2">
      <c r="A676">
        <v>675</v>
      </c>
      <c r="B676" t="s">
        <v>2996</v>
      </c>
      <c r="C676" t="s">
        <v>830</v>
      </c>
      <c r="D676" t="s">
        <v>2997</v>
      </c>
      <c r="E676" s="27">
        <v>41296</v>
      </c>
      <c r="F676" t="s">
        <v>233</v>
      </c>
      <c r="G676" s="27">
        <v>19964</v>
      </c>
      <c r="H676">
        <v>61</v>
      </c>
      <c r="I676" t="s">
        <v>234</v>
      </c>
      <c r="J676" t="s">
        <v>245</v>
      </c>
      <c r="K676">
        <v>0</v>
      </c>
      <c r="L676">
        <v>1</v>
      </c>
      <c r="M676">
        <v>0</v>
      </c>
      <c r="N676">
        <v>0</v>
      </c>
      <c r="O676">
        <v>4</v>
      </c>
      <c r="P676">
        <v>-1</v>
      </c>
      <c r="Q676" s="28">
        <v>41295.341666666667</v>
      </c>
      <c r="R676" s="28">
        <v>41297.111111111109</v>
      </c>
      <c r="S676" t="s">
        <v>2998</v>
      </c>
      <c r="U676" s="27">
        <v>41295</v>
      </c>
      <c r="V676">
        <v>1</v>
      </c>
      <c r="W676" t="s">
        <v>32</v>
      </c>
      <c r="X676" t="s">
        <v>274</v>
      </c>
      <c r="Y676">
        <v>0</v>
      </c>
      <c r="AB676" t="s">
        <v>237</v>
      </c>
      <c r="AH676">
        <v>0</v>
      </c>
      <c r="AN676" t="s">
        <v>238</v>
      </c>
      <c r="AO676">
        <v>1</v>
      </c>
      <c r="AP676" t="s">
        <v>239</v>
      </c>
      <c r="AQ676" s="27">
        <v>41296</v>
      </c>
      <c r="AR676" t="s">
        <v>240</v>
      </c>
      <c r="AS676">
        <v>1</v>
      </c>
      <c r="AT676" t="s">
        <v>239</v>
      </c>
      <c r="AU676" s="27">
        <v>41296</v>
      </c>
    </row>
    <row r="677" spans="1:47" x14ac:dyDescent="0.2">
      <c r="A677">
        <v>676</v>
      </c>
      <c r="B677" t="s">
        <v>2999</v>
      </c>
      <c r="C677" t="s">
        <v>3000</v>
      </c>
      <c r="D677" t="s">
        <v>3001</v>
      </c>
      <c r="E677" s="27">
        <v>41601</v>
      </c>
      <c r="F677" t="s">
        <v>233</v>
      </c>
      <c r="G677" s="27">
        <v>29836</v>
      </c>
      <c r="H677">
        <v>34</v>
      </c>
      <c r="I677" t="s">
        <v>244</v>
      </c>
      <c r="J677" t="s">
        <v>245</v>
      </c>
      <c r="K677">
        <v>0</v>
      </c>
      <c r="L677">
        <v>6</v>
      </c>
      <c r="M677">
        <v>0</v>
      </c>
      <c r="N677">
        <v>0</v>
      </c>
      <c r="O677">
        <v>9</v>
      </c>
      <c r="P677">
        <v>-1</v>
      </c>
      <c r="Q677" s="28">
        <v>41600.050694444442</v>
      </c>
      <c r="R677" s="28">
        <v>41789.362500000003</v>
      </c>
      <c r="S677" t="s">
        <v>3002</v>
      </c>
      <c r="T677" s="27">
        <v>41600</v>
      </c>
      <c r="V677">
        <v>1</v>
      </c>
      <c r="W677" t="s">
        <v>32</v>
      </c>
      <c r="X677" t="s">
        <v>974</v>
      </c>
      <c r="Y677">
        <v>0</v>
      </c>
      <c r="AB677" t="s">
        <v>237</v>
      </c>
      <c r="AH677">
        <v>0</v>
      </c>
      <c r="AN677" t="s">
        <v>238</v>
      </c>
      <c r="AO677">
        <v>4</v>
      </c>
      <c r="AP677" t="s">
        <v>239</v>
      </c>
      <c r="AQ677" s="27">
        <v>41601</v>
      </c>
      <c r="AR677" t="s">
        <v>240</v>
      </c>
      <c r="AS677">
        <v>6</v>
      </c>
      <c r="AT677" t="s">
        <v>246</v>
      </c>
      <c r="AU677" s="27">
        <v>41601</v>
      </c>
    </row>
    <row r="678" spans="1:47" x14ac:dyDescent="0.2">
      <c r="A678">
        <v>677</v>
      </c>
      <c r="B678" t="s">
        <v>3003</v>
      </c>
      <c r="C678" t="s">
        <v>3004</v>
      </c>
      <c r="D678" t="s">
        <v>2889</v>
      </c>
      <c r="E678" s="27">
        <v>41849</v>
      </c>
      <c r="F678" t="s">
        <v>294</v>
      </c>
      <c r="G678" s="27">
        <v>32349</v>
      </c>
      <c r="H678">
        <v>27</v>
      </c>
      <c r="I678" t="s">
        <v>244</v>
      </c>
      <c r="J678" t="s">
        <v>245</v>
      </c>
      <c r="K678">
        <v>0</v>
      </c>
      <c r="L678">
        <v>4</v>
      </c>
      <c r="M678">
        <v>0</v>
      </c>
      <c r="N678">
        <v>0</v>
      </c>
      <c r="O678">
        <v>1</v>
      </c>
      <c r="P678">
        <v>-14</v>
      </c>
      <c r="Q678" s="28">
        <v>41835.195833333331</v>
      </c>
      <c r="R678" s="28">
        <v>41849.462500000001</v>
      </c>
      <c r="S678" t="s">
        <v>3005</v>
      </c>
      <c r="U678" s="27">
        <v>41835</v>
      </c>
      <c r="V678">
        <v>14</v>
      </c>
      <c r="W678" t="s">
        <v>32</v>
      </c>
      <c r="X678" t="s">
        <v>274</v>
      </c>
      <c r="Y678">
        <v>0</v>
      </c>
      <c r="AB678" t="s">
        <v>237</v>
      </c>
      <c r="AH678">
        <v>0</v>
      </c>
      <c r="AN678" t="s">
        <v>238</v>
      </c>
      <c r="AO678">
        <v>2</v>
      </c>
      <c r="AP678" t="s">
        <v>239</v>
      </c>
      <c r="AQ678" s="27">
        <v>41849</v>
      </c>
      <c r="AR678" t="s">
        <v>240</v>
      </c>
      <c r="AS678">
        <v>4</v>
      </c>
      <c r="AT678" t="s">
        <v>239</v>
      </c>
      <c r="AU678" s="27">
        <v>41849</v>
      </c>
    </row>
    <row r="679" spans="1:47" x14ac:dyDescent="0.2">
      <c r="A679">
        <v>678</v>
      </c>
      <c r="B679" t="s">
        <v>3006</v>
      </c>
      <c r="C679" t="s">
        <v>3007</v>
      </c>
      <c r="D679" t="s">
        <v>3008</v>
      </c>
      <c r="E679" s="27">
        <v>41703</v>
      </c>
      <c r="F679" t="s">
        <v>294</v>
      </c>
      <c r="G679" s="27">
        <v>24090</v>
      </c>
      <c r="H679">
        <v>50</v>
      </c>
      <c r="I679" t="s">
        <v>234</v>
      </c>
      <c r="J679" t="s">
        <v>250</v>
      </c>
      <c r="K679">
        <v>0</v>
      </c>
      <c r="L679">
        <v>2</v>
      </c>
      <c r="M679">
        <v>0</v>
      </c>
      <c r="N679">
        <v>0</v>
      </c>
      <c r="O679">
        <v>3</v>
      </c>
      <c r="P679">
        <v>0</v>
      </c>
      <c r="Q679" s="28">
        <v>41703.521527777775</v>
      </c>
      <c r="R679" s="28">
        <v>41703.359722222223</v>
      </c>
      <c r="S679" t="s">
        <v>3009</v>
      </c>
      <c r="T679" s="27">
        <v>41702</v>
      </c>
      <c r="V679">
        <v>1</v>
      </c>
      <c r="W679" t="s">
        <v>32</v>
      </c>
      <c r="X679" t="s">
        <v>974</v>
      </c>
      <c r="Y679">
        <v>0</v>
      </c>
      <c r="AB679" t="s">
        <v>237</v>
      </c>
      <c r="AH679">
        <v>0</v>
      </c>
      <c r="AN679" t="s">
        <v>238</v>
      </c>
      <c r="AO679">
        <v>1</v>
      </c>
      <c r="AP679" t="s">
        <v>239</v>
      </c>
      <c r="AQ679" s="27">
        <v>41703</v>
      </c>
      <c r="AR679" t="s">
        <v>240</v>
      </c>
      <c r="AS679">
        <v>2</v>
      </c>
      <c r="AT679" t="s">
        <v>239</v>
      </c>
      <c r="AU679" s="27">
        <v>41703</v>
      </c>
    </row>
    <row r="680" spans="1:47" x14ac:dyDescent="0.2">
      <c r="A680">
        <v>679</v>
      </c>
      <c r="B680" t="s">
        <v>3010</v>
      </c>
      <c r="C680" t="s">
        <v>414</v>
      </c>
      <c r="D680" t="s">
        <v>1828</v>
      </c>
      <c r="E680" s="27">
        <v>41352</v>
      </c>
      <c r="F680" t="s">
        <v>233</v>
      </c>
      <c r="G680" s="27">
        <v>31247</v>
      </c>
      <c r="H680">
        <v>30</v>
      </c>
      <c r="I680" t="s">
        <v>244</v>
      </c>
      <c r="J680" t="s">
        <v>250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 s="28">
        <v>41352.06527777778</v>
      </c>
      <c r="R680" s="28">
        <v>41356.535416666666</v>
      </c>
      <c r="S680" t="s">
        <v>3011</v>
      </c>
      <c r="T680" s="27">
        <v>41351</v>
      </c>
      <c r="V680">
        <v>1</v>
      </c>
      <c r="W680" t="s">
        <v>36</v>
      </c>
      <c r="X680" t="s">
        <v>279</v>
      </c>
      <c r="Y680">
        <v>0</v>
      </c>
      <c r="AB680" t="s">
        <v>237</v>
      </c>
      <c r="AH680">
        <v>0</v>
      </c>
      <c r="AN680" t="s">
        <v>238</v>
      </c>
      <c r="AO680">
        <v>2</v>
      </c>
      <c r="AP680" t="s">
        <v>239</v>
      </c>
      <c r="AQ680" s="27">
        <v>41352</v>
      </c>
      <c r="AR680" t="s">
        <v>240</v>
      </c>
      <c r="AS680">
        <v>1</v>
      </c>
      <c r="AT680" t="s">
        <v>239</v>
      </c>
      <c r="AU680" s="27">
        <v>41352</v>
      </c>
    </row>
    <row r="681" spans="1:47" x14ac:dyDescent="0.2">
      <c r="A681">
        <v>680</v>
      </c>
      <c r="B681" t="s">
        <v>3012</v>
      </c>
      <c r="C681" t="s">
        <v>3013</v>
      </c>
      <c r="D681" t="s">
        <v>3014</v>
      </c>
      <c r="E681" s="27">
        <v>41608</v>
      </c>
      <c r="F681" t="s">
        <v>233</v>
      </c>
      <c r="G681" s="27">
        <v>28372</v>
      </c>
      <c r="H681">
        <v>38</v>
      </c>
      <c r="I681" t="s">
        <v>244</v>
      </c>
      <c r="J681" t="s">
        <v>250</v>
      </c>
      <c r="K681">
        <v>0</v>
      </c>
      <c r="L681">
        <v>3</v>
      </c>
      <c r="M681">
        <v>0</v>
      </c>
      <c r="N681">
        <v>0</v>
      </c>
      <c r="O681">
        <v>5</v>
      </c>
      <c r="P681">
        <v>-1</v>
      </c>
      <c r="Q681" s="28">
        <v>41607.291666666664</v>
      </c>
      <c r="R681" s="28">
        <v>41608.519444444442</v>
      </c>
      <c r="S681" t="s">
        <v>3015</v>
      </c>
      <c r="T681" s="27">
        <v>41607</v>
      </c>
      <c r="V681">
        <v>1</v>
      </c>
      <c r="W681" t="s">
        <v>32</v>
      </c>
      <c r="X681" t="s">
        <v>268</v>
      </c>
      <c r="Y681">
        <v>0</v>
      </c>
      <c r="AB681" t="s">
        <v>237</v>
      </c>
      <c r="AH681">
        <v>0</v>
      </c>
      <c r="AN681" t="s">
        <v>238</v>
      </c>
      <c r="AO681">
        <v>2</v>
      </c>
      <c r="AP681" t="s">
        <v>239</v>
      </c>
      <c r="AQ681" s="27">
        <v>41608</v>
      </c>
      <c r="AR681" t="s">
        <v>240</v>
      </c>
      <c r="AS681">
        <v>3</v>
      </c>
      <c r="AT681" t="s">
        <v>239</v>
      </c>
      <c r="AU681" s="27">
        <v>41608</v>
      </c>
    </row>
    <row r="682" spans="1:47" x14ac:dyDescent="0.2">
      <c r="A682">
        <v>681</v>
      </c>
      <c r="B682" t="s">
        <v>3016</v>
      </c>
      <c r="C682" t="s">
        <v>2056</v>
      </c>
      <c r="D682" t="s">
        <v>3017</v>
      </c>
      <c r="E682" s="27">
        <v>41621</v>
      </c>
      <c r="F682" t="s">
        <v>233</v>
      </c>
      <c r="G682" s="27">
        <v>33395</v>
      </c>
      <c r="H682">
        <v>24</v>
      </c>
      <c r="I682" t="s">
        <v>259</v>
      </c>
      <c r="J682" t="s">
        <v>245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-1</v>
      </c>
      <c r="Q682" s="28">
        <v>41620.410416666666</v>
      </c>
      <c r="R682" s="28">
        <v>41621.072916666664</v>
      </c>
      <c r="S682" t="s">
        <v>3018</v>
      </c>
      <c r="T682" s="27">
        <v>41620</v>
      </c>
      <c r="V682">
        <v>1</v>
      </c>
      <c r="W682" t="s">
        <v>36</v>
      </c>
      <c r="X682" t="s">
        <v>279</v>
      </c>
      <c r="Y682">
        <v>0</v>
      </c>
      <c r="AB682" t="s">
        <v>237</v>
      </c>
      <c r="AH682">
        <v>0</v>
      </c>
      <c r="AN682" t="s">
        <v>238</v>
      </c>
      <c r="AO682">
        <v>2</v>
      </c>
      <c r="AP682" t="s">
        <v>239</v>
      </c>
      <c r="AQ682" s="27">
        <v>41621</v>
      </c>
      <c r="AR682" t="s">
        <v>240</v>
      </c>
      <c r="AS682">
        <v>1</v>
      </c>
      <c r="AT682" t="s">
        <v>239</v>
      </c>
      <c r="AU682" s="27">
        <v>41621</v>
      </c>
    </row>
    <row r="683" spans="1:47" x14ac:dyDescent="0.2">
      <c r="A683">
        <v>682</v>
      </c>
      <c r="B683" t="s">
        <v>3019</v>
      </c>
      <c r="C683" t="s">
        <v>830</v>
      </c>
      <c r="D683" t="s">
        <v>1960</v>
      </c>
      <c r="E683" s="27">
        <v>41755</v>
      </c>
      <c r="F683" t="s">
        <v>233</v>
      </c>
      <c r="G683" s="27">
        <v>32515</v>
      </c>
      <c r="H683">
        <v>27</v>
      </c>
      <c r="I683" t="s">
        <v>244</v>
      </c>
      <c r="J683" t="s">
        <v>250</v>
      </c>
      <c r="K683">
        <v>1</v>
      </c>
      <c r="L683">
        <v>8</v>
      </c>
      <c r="M683">
        <v>0</v>
      </c>
      <c r="N683">
        <v>0</v>
      </c>
      <c r="O683">
        <v>2</v>
      </c>
      <c r="P683">
        <v>-1</v>
      </c>
      <c r="Q683" s="28">
        <v>41754.224999999999</v>
      </c>
      <c r="R683" s="28">
        <v>41756.145138888889</v>
      </c>
      <c r="S683" t="s">
        <v>3020</v>
      </c>
      <c r="T683" s="27">
        <v>41754</v>
      </c>
      <c r="V683">
        <v>1</v>
      </c>
      <c r="W683" t="s">
        <v>32</v>
      </c>
      <c r="X683" t="s">
        <v>3021</v>
      </c>
      <c r="Y683">
        <v>0</v>
      </c>
      <c r="AB683" t="s">
        <v>237</v>
      </c>
      <c r="AH683">
        <v>0</v>
      </c>
      <c r="AN683" t="s">
        <v>238</v>
      </c>
      <c r="AO683">
        <v>5</v>
      </c>
      <c r="AP683" t="s">
        <v>246</v>
      </c>
      <c r="AQ683" s="27">
        <v>41755</v>
      </c>
      <c r="AR683" t="s">
        <v>240</v>
      </c>
      <c r="AS683">
        <v>8</v>
      </c>
      <c r="AT683" t="s">
        <v>269</v>
      </c>
      <c r="AU683" s="27">
        <v>41755</v>
      </c>
    </row>
    <row r="684" spans="1:47" x14ac:dyDescent="0.2">
      <c r="A684">
        <v>683</v>
      </c>
      <c r="B684" t="s">
        <v>3022</v>
      </c>
      <c r="C684" t="s">
        <v>242</v>
      </c>
      <c r="D684" t="s">
        <v>3023</v>
      </c>
      <c r="E684" s="27">
        <v>41809</v>
      </c>
      <c r="F684" t="s">
        <v>233</v>
      </c>
      <c r="G684" s="27">
        <v>29731</v>
      </c>
      <c r="H684">
        <v>34</v>
      </c>
      <c r="I684" t="s">
        <v>244</v>
      </c>
      <c r="J684" t="s">
        <v>245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 s="28">
        <v>41809.129166666666</v>
      </c>
      <c r="R684" s="28">
        <v>41809.374305555553</v>
      </c>
      <c r="S684" t="s">
        <v>3024</v>
      </c>
      <c r="T684" s="27">
        <v>41808</v>
      </c>
      <c r="V684">
        <v>1</v>
      </c>
      <c r="W684" t="s">
        <v>36</v>
      </c>
      <c r="X684" t="s">
        <v>279</v>
      </c>
      <c r="Y684">
        <v>0</v>
      </c>
      <c r="AB684" t="s">
        <v>237</v>
      </c>
      <c r="AH684">
        <v>0</v>
      </c>
      <c r="AN684" t="s">
        <v>238</v>
      </c>
      <c r="AO684">
        <v>1</v>
      </c>
      <c r="AP684" t="s">
        <v>239</v>
      </c>
      <c r="AQ684" s="27">
        <v>41809</v>
      </c>
      <c r="AR684" t="s">
        <v>240</v>
      </c>
      <c r="AS684">
        <v>1</v>
      </c>
      <c r="AT684" t="s">
        <v>239</v>
      </c>
      <c r="AU684" s="27">
        <v>41809</v>
      </c>
    </row>
    <row r="685" spans="1:47" x14ac:dyDescent="0.2">
      <c r="A685">
        <v>684</v>
      </c>
      <c r="B685" t="s">
        <v>3025</v>
      </c>
      <c r="C685" t="s">
        <v>288</v>
      </c>
      <c r="D685" t="s">
        <v>375</v>
      </c>
      <c r="E685" s="27">
        <v>41549</v>
      </c>
      <c r="F685" t="s">
        <v>233</v>
      </c>
      <c r="G685" s="27">
        <v>26011</v>
      </c>
      <c r="H685">
        <v>45</v>
      </c>
      <c r="I685" t="s">
        <v>234</v>
      </c>
      <c r="J685" t="s">
        <v>250</v>
      </c>
      <c r="K685">
        <v>0</v>
      </c>
      <c r="L685">
        <v>2</v>
      </c>
      <c r="M685">
        <v>0</v>
      </c>
      <c r="N685">
        <v>0</v>
      </c>
      <c r="O685">
        <v>16</v>
      </c>
      <c r="P685">
        <v>-83</v>
      </c>
      <c r="Q685" s="28">
        <v>41466.482638888891</v>
      </c>
      <c r="R685" s="28">
        <v>41531.128472222219</v>
      </c>
      <c r="S685" t="s">
        <v>3026</v>
      </c>
      <c r="U685" s="27">
        <v>41472</v>
      </c>
      <c r="V685">
        <v>77</v>
      </c>
      <c r="W685" t="s">
        <v>32</v>
      </c>
      <c r="X685" t="s">
        <v>274</v>
      </c>
      <c r="Y685">
        <v>0</v>
      </c>
      <c r="AB685" t="s">
        <v>237</v>
      </c>
      <c r="AH685">
        <v>0</v>
      </c>
      <c r="AN685" t="s">
        <v>238</v>
      </c>
      <c r="AO685">
        <v>1</v>
      </c>
      <c r="AP685" t="s">
        <v>239</v>
      </c>
      <c r="AQ685" s="27">
        <v>41549</v>
      </c>
      <c r="AR685" t="s">
        <v>240</v>
      </c>
      <c r="AS685">
        <v>2</v>
      </c>
      <c r="AT685" t="s">
        <v>239</v>
      </c>
      <c r="AU685" s="27">
        <v>41549</v>
      </c>
    </row>
    <row r="686" spans="1:47" x14ac:dyDescent="0.2">
      <c r="A686">
        <v>685</v>
      </c>
      <c r="B686" t="s">
        <v>3027</v>
      </c>
      <c r="C686" t="s">
        <v>3028</v>
      </c>
      <c r="D686" t="s">
        <v>1303</v>
      </c>
      <c r="E686" s="27">
        <v>41939</v>
      </c>
      <c r="F686" t="s">
        <v>294</v>
      </c>
      <c r="G686" s="27">
        <v>25556</v>
      </c>
      <c r="H686">
        <v>46</v>
      </c>
      <c r="I686" t="s">
        <v>234</v>
      </c>
      <c r="J686" t="s">
        <v>250</v>
      </c>
      <c r="K686">
        <v>0</v>
      </c>
      <c r="L686">
        <v>10</v>
      </c>
      <c r="M686">
        <v>0</v>
      </c>
      <c r="N686">
        <v>0</v>
      </c>
      <c r="O686">
        <v>2</v>
      </c>
      <c r="P686">
        <v>-1</v>
      </c>
      <c r="Q686" s="28">
        <v>41938.468055555553</v>
      </c>
      <c r="R686" s="28">
        <v>41948.181944444441</v>
      </c>
      <c r="S686" t="s">
        <v>3029</v>
      </c>
      <c r="T686" s="27">
        <v>41938</v>
      </c>
      <c r="V686">
        <v>1</v>
      </c>
      <c r="W686" t="s">
        <v>32</v>
      </c>
      <c r="X686" t="s">
        <v>359</v>
      </c>
      <c r="Y686">
        <v>1</v>
      </c>
      <c r="AA686" t="s">
        <v>3030</v>
      </c>
      <c r="AB686" t="s">
        <v>32</v>
      </c>
      <c r="AC686">
        <v>0</v>
      </c>
      <c r="AD686" s="27">
        <v>42080</v>
      </c>
      <c r="AE686" t="s">
        <v>3031</v>
      </c>
      <c r="AF686" s="27">
        <v>42080</v>
      </c>
      <c r="AG686" s="27">
        <v>42081</v>
      </c>
      <c r="AH686">
        <v>0</v>
      </c>
      <c r="AN686" t="s">
        <v>238</v>
      </c>
      <c r="AO686">
        <v>8</v>
      </c>
      <c r="AP686" t="s">
        <v>269</v>
      </c>
      <c r="AQ686" s="27">
        <v>41939</v>
      </c>
      <c r="AR686" t="s">
        <v>240</v>
      </c>
      <c r="AS686">
        <v>10</v>
      </c>
      <c r="AT686" t="s">
        <v>269</v>
      </c>
      <c r="AU686" s="27">
        <v>41939</v>
      </c>
    </row>
    <row r="687" spans="1:47" x14ac:dyDescent="0.2">
      <c r="A687">
        <v>686</v>
      </c>
      <c r="B687" t="s">
        <v>3032</v>
      </c>
      <c r="C687" t="s">
        <v>1584</v>
      </c>
      <c r="D687" t="s">
        <v>3033</v>
      </c>
      <c r="E687" s="27">
        <v>41529</v>
      </c>
      <c r="F687" t="s">
        <v>233</v>
      </c>
      <c r="G687" s="27">
        <v>27358</v>
      </c>
      <c r="H687">
        <v>41</v>
      </c>
      <c r="I687" t="s">
        <v>244</v>
      </c>
      <c r="J687" t="s">
        <v>245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-1</v>
      </c>
      <c r="Q687" s="28">
        <v>41528.250694444447</v>
      </c>
      <c r="R687" s="28">
        <v>41532.10833333333</v>
      </c>
      <c r="S687" t="s">
        <v>3034</v>
      </c>
      <c r="T687" s="27">
        <v>41528</v>
      </c>
      <c r="V687">
        <v>1</v>
      </c>
      <c r="W687" t="s">
        <v>36</v>
      </c>
      <c r="X687" t="s">
        <v>279</v>
      </c>
      <c r="Y687">
        <v>1</v>
      </c>
      <c r="AA687" t="s">
        <v>3035</v>
      </c>
      <c r="AB687" t="s">
        <v>36</v>
      </c>
      <c r="AD687" s="27">
        <v>41671</v>
      </c>
      <c r="AE687" t="s">
        <v>404</v>
      </c>
      <c r="AH687">
        <v>0</v>
      </c>
      <c r="AN687" t="s">
        <v>238</v>
      </c>
      <c r="AO687">
        <v>1</v>
      </c>
      <c r="AP687" t="s">
        <v>239</v>
      </c>
      <c r="AQ687" s="27">
        <v>41529</v>
      </c>
      <c r="AR687" t="s">
        <v>240</v>
      </c>
      <c r="AS687">
        <v>1</v>
      </c>
      <c r="AT687" t="s">
        <v>239</v>
      </c>
      <c r="AU687" s="27">
        <v>41529</v>
      </c>
    </row>
    <row r="688" spans="1:47" x14ac:dyDescent="0.2">
      <c r="A688">
        <v>687</v>
      </c>
      <c r="B688" t="s">
        <v>3036</v>
      </c>
      <c r="C688" t="s">
        <v>3037</v>
      </c>
      <c r="D688" t="s">
        <v>381</v>
      </c>
      <c r="E688" s="27">
        <v>41942</v>
      </c>
      <c r="F688" t="s">
        <v>233</v>
      </c>
      <c r="G688" s="27">
        <v>34931</v>
      </c>
      <c r="H688">
        <v>20</v>
      </c>
      <c r="I688" t="s">
        <v>259</v>
      </c>
      <c r="J688" t="s">
        <v>22</v>
      </c>
      <c r="K688">
        <v>0</v>
      </c>
      <c r="L688">
        <v>8</v>
      </c>
      <c r="M688">
        <v>0</v>
      </c>
      <c r="N688">
        <v>1</v>
      </c>
      <c r="O688">
        <v>0</v>
      </c>
      <c r="P688">
        <v>-1</v>
      </c>
      <c r="Q688" s="28">
        <v>41941.147222222222</v>
      </c>
      <c r="R688" s="28">
        <v>41963.355555555558</v>
      </c>
      <c r="S688" t="s">
        <v>3038</v>
      </c>
      <c r="T688" s="27">
        <v>41941</v>
      </c>
      <c r="V688">
        <v>1</v>
      </c>
      <c r="W688" t="s">
        <v>32</v>
      </c>
      <c r="X688" t="s">
        <v>261</v>
      </c>
      <c r="Y688">
        <v>1</v>
      </c>
      <c r="AA688" t="s">
        <v>3039</v>
      </c>
      <c r="AB688" t="s">
        <v>32</v>
      </c>
      <c r="AC688">
        <v>0</v>
      </c>
      <c r="AD688" s="27">
        <v>42083</v>
      </c>
      <c r="AE688" t="s">
        <v>300</v>
      </c>
      <c r="AF688" s="27">
        <v>42083</v>
      </c>
      <c r="AG688" s="27">
        <v>42107</v>
      </c>
      <c r="AH688">
        <v>1</v>
      </c>
      <c r="AJ688" t="s">
        <v>3039</v>
      </c>
      <c r="AK688" t="s">
        <v>2239</v>
      </c>
      <c r="AL688" s="27">
        <v>42083</v>
      </c>
      <c r="AM688" t="s">
        <v>1265</v>
      </c>
      <c r="AN688" t="s">
        <v>238</v>
      </c>
      <c r="AO688">
        <v>6</v>
      </c>
      <c r="AP688" t="s">
        <v>246</v>
      </c>
      <c r="AQ688" s="27">
        <v>41942</v>
      </c>
      <c r="AR688" t="s">
        <v>240</v>
      </c>
      <c r="AS688">
        <v>8</v>
      </c>
      <c r="AT688" t="s">
        <v>269</v>
      </c>
      <c r="AU688" s="27">
        <v>41942</v>
      </c>
    </row>
    <row r="689" spans="1:47" x14ac:dyDescent="0.2">
      <c r="A689">
        <v>688</v>
      </c>
      <c r="B689" t="s">
        <v>3040</v>
      </c>
      <c r="C689" t="s">
        <v>3041</v>
      </c>
      <c r="D689" t="s">
        <v>3042</v>
      </c>
      <c r="E689" s="27">
        <v>41381</v>
      </c>
      <c r="F689" t="s">
        <v>233</v>
      </c>
      <c r="G689" s="27">
        <v>32572</v>
      </c>
      <c r="H689">
        <v>27</v>
      </c>
      <c r="I689" t="s">
        <v>244</v>
      </c>
      <c r="J689" t="s">
        <v>250</v>
      </c>
      <c r="K689">
        <v>0</v>
      </c>
      <c r="L689">
        <v>8</v>
      </c>
      <c r="M689">
        <v>0</v>
      </c>
      <c r="N689">
        <v>0</v>
      </c>
      <c r="O689">
        <v>13</v>
      </c>
      <c r="P689">
        <v>-1</v>
      </c>
      <c r="Q689" s="28">
        <v>41380.293749999997</v>
      </c>
      <c r="R689" s="28">
        <v>41381.4375</v>
      </c>
      <c r="S689" t="s">
        <v>3043</v>
      </c>
      <c r="T689" s="27">
        <v>41380</v>
      </c>
      <c r="V689">
        <v>1</v>
      </c>
      <c r="W689" t="s">
        <v>36</v>
      </c>
      <c r="X689" t="s">
        <v>412</v>
      </c>
      <c r="Y689">
        <v>1</v>
      </c>
      <c r="AA689" t="s">
        <v>3044</v>
      </c>
      <c r="AB689" t="s">
        <v>36</v>
      </c>
      <c r="AD689" s="27">
        <v>42100</v>
      </c>
      <c r="AE689" t="s">
        <v>279</v>
      </c>
      <c r="AH689">
        <v>1</v>
      </c>
      <c r="AJ689" t="s">
        <v>3044</v>
      </c>
      <c r="AK689" t="s">
        <v>462</v>
      </c>
      <c r="AL689" s="27">
        <v>42100</v>
      </c>
      <c r="AM689" t="s">
        <v>279</v>
      </c>
      <c r="AN689" t="s">
        <v>238</v>
      </c>
      <c r="AO689">
        <v>9</v>
      </c>
      <c r="AP689" t="s">
        <v>269</v>
      </c>
      <c r="AQ689" s="27">
        <v>41381</v>
      </c>
      <c r="AR689" t="s">
        <v>240</v>
      </c>
      <c r="AS689">
        <v>8</v>
      </c>
      <c r="AT689" t="s">
        <v>269</v>
      </c>
      <c r="AU689" s="27">
        <v>41381</v>
      </c>
    </row>
    <row r="690" spans="1:47" x14ac:dyDescent="0.2">
      <c r="A690">
        <v>689</v>
      </c>
      <c r="B690" t="s">
        <v>3045</v>
      </c>
      <c r="C690" t="s">
        <v>3046</v>
      </c>
      <c r="D690" t="s">
        <v>689</v>
      </c>
      <c r="E690" s="27">
        <v>41493</v>
      </c>
      <c r="F690" t="s">
        <v>294</v>
      </c>
      <c r="G690" s="27">
        <v>23673</v>
      </c>
      <c r="H690">
        <v>51</v>
      </c>
      <c r="I690" t="s">
        <v>234</v>
      </c>
      <c r="J690" t="s">
        <v>250</v>
      </c>
      <c r="K690">
        <v>0</v>
      </c>
      <c r="L690">
        <v>8</v>
      </c>
      <c r="M690">
        <v>0</v>
      </c>
      <c r="N690">
        <v>0</v>
      </c>
      <c r="O690">
        <v>16</v>
      </c>
      <c r="P690">
        <v>-122</v>
      </c>
      <c r="Q690" s="28">
        <v>41371.421527777777</v>
      </c>
      <c r="R690" s="28">
        <v>41437.455555555556</v>
      </c>
      <c r="S690" t="s">
        <v>3047</v>
      </c>
      <c r="T690" s="27">
        <v>41371</v>
      </c>
      <c r="V690">
        <v>122</v>
      </c>
      <c r="W690" t="s">
        <v>32</v>
      </c>
      <c r="X690" t="s">
        <v>261</v>
      </c>
      <c r="Y690">
        <v>0</v>
      </c>
      <c r="AB690" t="s">
        <v>237</v>
      </c>
      <c r="AH690">
        <v>0</v>
      </c>
      <c r="AN690" t="s">
        <v>238</v>
      </c>
      <c r="AO690">
        <v>1</v>
      </c>
      <c r="AP690" t="s">
        <v>239</v>
      </c>
      <c r="AQ690" s="27">
        <v>41493</v>
      </c>
      <c r="AR690" t="s">
        <v>240</v>
      </c>
      <c r="AS690">
        <v>8</v>
      </c>
      <c r="AT690" t="s">
        <v>269</v>
      </c>
      <c r="AU690" s="27">
        <v>41493</v>
      </c>
    </row>
    <row r="691" spans="1:47" x14ac:dyDescent="0.2">
      <c r="A691">
        <v>690</v>
      </c>
      <c r="B691" t="s">
        <v>3048</v>
      </c>
      <c r="C691" t="s">
        <v>424</v>
      </c>
      <c r="D691" t="s">
        <v>2261</v>
      </c>
      <c r="E691" s="27">
        <v>41868</v>
      </c>
      <c r="F691" t="s">
        <v>233</v>
      </c>
      <c r="G691" s="27">
        <v>34657</v>
      </c>
      <c r="H691">
        <v>21</v>
      </c>
      <c r="I691" t="s">
        <v>259</v>
      </c>
      <c r="J691" t="s">
        <v>250</v>
      </c>
      <c r="K691">
        <v>0</v>
      </c>
      <c r="L691">
        <v>4</v>
      </c>
      <c r="M691">
        <v>0</v>
      </c>
      <c r="N691">
        <v>0</v>
      </c>
      <c r="O691">
        <v>0</v>
      </c>
      <c r="W691" t="s">
        <v>237</v>
      </c>
      <c r="Y691">
        <v>-1</v>
      </c>
      <c r="AB691" t="s">
        <v>237</v>
      </c>
      <c r="AH691">
        <v>0</v>
      </c>
      <c r="AN691" t="s">
        <v>238</v>
      </c>
      <c r="AO691">
        <v>6</v>
      </c>
      <c r="AP691" t="s">
        <v>246</v>
      </c>
      <c r="AQ691" s="27">
        <v>41868</v>
      </c>
      <c r="AR691" t="s">
        <v>240</v>
      </c>
      <c r="AS691">
        <v>4</v>
      </c>
      <c r="AT691" t="s">
        <v>239</v>
      </c>
      <c r="AU691" s="27">
        <v>41868</v>
      </c>
    </row>
    <row r="692" spans="1:47" x14ac:dyDescent="0.2">
      <c r="A692">
        <v>691</v>
      </c>
      <c r="B692" t="s">
        <v>3049</v>
      </c>
      <c r="C692" t="s">
        <v>1246</v>
      </c>
      <c r="D692" t="s">
        <v>1734</v>
      </c>
      <c r="E692" s="27">
        <v>41563</v>
      </c>
      <c r="F692" t="s">
        <v>233</v>
      </c>
      <c r="G692" s="27">
        <v>32792</v>
      </c>
      <c r="H692">
        <v>26</v>
      </c>
      <c r="I692" t="s">
        <v>244</v>
      </c>
      <c r="J692" t="s">
        <v>250</v>
      </c>
      <c r="K692">
        <v>0</v>
      </c>
      <c r="L692">
        <v>6</v>
      </c>
      <c r="M692">
        <v>0</v>
      </c>
      <c r="N692">
        <v>0</v>
      </c>
      <c r="O692">
        <v>1</v>
      </c>
      <c r="P692">
        <v>-1</v>
      </c>
      <c r="Q692" s="28">
        <v>41562.297222222223</v>
      </c>
      <c r="R692" s="28">
        <v>41575.366666666669</v>
      </c>
      <c r="S692" t="s">
        <v>3050</v>
      </c>
      <c r="T692" s="27">
        <v>41562</v>
      </c>
      <c r="V692">
        <v>1</v>
      </c>
      <c r="W692" t="s">
        <v>36</v>
      </c>
      <c r="X692" t="s">
        <v>279</v>
      </c>
      <c r="Y692">
        <v>1</v>
      </c>
      <c r="AA692" t="s">
        <v>3051</v>
      </c>
      <c r="AB692" t="s">
        <v>32</v>
      </c>
      <c r="AC692">
        <v>523</v>
      </c>
      <c r="AD692" s="27">
        <v>41565</v>
      </c>
      <c r="AE692" t="s">
        <v>1089</v>
      </c>
      <c r="AF692" s="27">
        <v>42088</v>
      </c>
      <c r="AG692" s="27">
        <v>42120</v>
      </c>
      <c r="AH692">
        <v>0</v>
      </c>
      <c r="AN692" t="s">
        <v>238</v>
      </c>
      <c r="AO692">
        <v>3</v>
      </c>
      <c r="AP692" t="s">
        <v>239</v>
      </c>
      <c r="AQ692" s="27">
        <v>41563</v>
      </c>
      <c r="AR692" t="s">
        <v>240</v>
      </c>
      <c r="AS692">
        <v>6</v>
      </c>
      <c r="AT692" t="s">
        <v>246</v>
      </c>
      <c r="AU692" s="27">
        <v>41563</v>
      </c>
    </row>
    <row r="693" spans="1:47" x14ac:dyDescent="0.2">
      <c r="A693">
        <v>692</v>
      </c>
      <c r="B693" t="s">
        <v>3052</v>
      </c>
      <c r="C693" t="s">
        <v>3053</v>
      </c>
      <c r="D693" t="s">
        <v>266</v>
      </c>
      <c r="E693" s="27">
        <v>41942</v>
      </c>
      <c r="F693" t="s">
        <v>233</v>
      </c>
      <c r="G693" s="27">
        <v>31837</v>
      </c>
      <c r="H693">
        <v>29</v>
      </c>
      <c r="I693" t="s">
        <v>244</v>
      </c>
      <c r="J693" t="s">
        <v>250</v>
      </c>
      <c r="K693">
        <v>0</v>
      </c>
      <c r="L693">
        <v>5</v>
      </c>
      <c r="M693">
        <v>0</v>
      </c>
      <c r="N693">
        <v>0</v>
      </c>
      <c r="O693">
        <v>3</v>
      </c>
      <c r="P693">
        <v>0</v>
      </c>
      <c r="Q693" s="28">
        <v>41942.097916666666</v>
      </c>
      <c r="R693" s="28">
        <v>41943.196527777778</v>
      </c>
      <c r="S693" t="s">
        <v>3054</v>
      </c>
      <c r="T693" s="27">
        <v>41942</v>
      </c>
      <c r="V693">
        <v>0</v>
      </c>
      <c r="W693" t="s">
        <v>32</v>
      </c>
      <c r="X693" t="s">
        <v>2668</v>
      </c>
      <c r="Y693">
        <v>1</v>
      </c>
      <c r="AA693" t="s">
        <v>3055</v>
      </c>
      <c r="AB693" t="s">
        <v>36</v>
      </c>
      <c r="AD693" s="27">
        <v>42060</v>
      </c>
      <c r="AE693" t="s">
        <v>324</v>
      </c>
      <c r="AH693">
        <v>0</v>
      </c>
      <c r="AN693" t="s">
        <v>238</v>
      </c>
      <c r="AO693">
        <v>3</v>
      </c>
      <c r="AP693" t="s">
        <v>239</v>
      </c>
      <c r="AQ693" s="27">
        <v>41942</v>
      </c>
      <c r="AR693" t="s">
        <v>240</v>
      </c>
      <c r="AS693">
        <v>5</v>
      </c>
      <c r="AT693" t="s">
        <v>246</v>
      </c>
      <c r="AU693" s="27">
        <v>41942</v>
      </c>
    </row>
    <row r="694" spans="1:47" x14ac:dyDescent="0.2">
      <c r="A694">
        <v>693</v>
      </c>
      <c r="B694" t="s">
        <v>3056</v>
      </c>
      <c r="C694" t="s">
        <v>2861</v>
      </c>
      <c r="D694" t="s">
        <v>2809</v>
      </c>
      <c r="E694" s="27">
        <v>41572</v>
      </c>
      <c r="F694" t="s">
        <v>233</v>
      </c>
      <c r="G694" s="27">
        <v>23454</v>
      </c>
      <c r="H694">
        <v>52</v>
      </c>
      <c r="I694" t="s">
        <v>234</v>
      </c>
      <c r="J694" t="s">
        <v>245</v>
      </c>
      <c r="K694">
        <v>0</v>
      </c>
      <c r="L694">
        <v>5</v>
      </c>
      <c r="M694">
        <v>0</v>
      </c>
      <c r="N694">
        <v>0</v>
      </c>
      <c r="O694">
        <v>6</v>
      </c>
      <c r="P694">
        <v>-1</v>
      </c>
      <c r="Q694" s="28">
        <v>41571.295138888891</v>
      </c>
      <c r="R694" s="28">
        <v>41573.107638888891</v>
      </c>
      <c r="S694" t="s">
        <v>3057</v>
      </c>
      <c r="T694" s="27">
        <v>41571</v>
      </c>
      <c r="V694">
        <v>1</v>
      </c>
      <c r="W694" t="s">
        <v>32</v>
      </c>
      <c r="X694" t="s">
        <v>359</v>
      </c>
      <c r="Y694">
        <v>1</v>
      </c>
      <c r="AA694" t="s">
        <v>3058</v>
      </c>
      <c r="AB694" t="s">
        <v>36</v>
      </c>
      <c r="AD694" s="27">
        <v>41734</v>
      </c>
      <c r="AE694" t="s">
        <v>2320</v>
      </c>
      <c r="AH694">
        <v>0</v>
      </c>
      <c r="AN694" t="s">
        <v>238</v>
      </c>
      <c r="AO694">
        <v>3</v>
      </c>
      <c r="AP694" t="s">
        <v>239</v>
      </c>
      <c r="AQ694" s="27">
        <v>41572</v>
      </c>
      <c r="AR694" t="s">
        <v>240</v>
      </c>
      <c r="AS694">
        <v>5</v>
      </c>
      <c r="AT694" t="s">
        <v>246</v>
      </c>
      <c r="AU694" s="27">
        <v>41572</v>
      </c>
    </row>
    <row r="695" spans="1:47" x14ac:dyDescent="0.2">
      <c r="A695">
        <v>694</v>
      </c>
      <c r="B695" t="s">
        <v>3059</v>
      </c>
      <c r="C695" t="s">
        <v>928</v>
      </c>
      <c r="D695" t="s">
        <v>3060</v>
      </c>
      <c r="E695" s="27">
        <v>41686</v>
      </c>
      <c r="F695" t="s">
        <v>233</v>
      </c>
      <c r="G695" s="27">
        <v>31905</v>
      </c>
      <c r="H695">
        <v>28</v>
      </c>
      <c r="I695" t="s">
        <v>244</v>
      </c>
      <c r="J695" t="s">
        <v>245</v>
      </c>
      <c r="K695">
        <v>0</v>
      </c>
      <c r="L695">
        <v>4</v>
      </c>
      <c r="M695">
        <v>0</v>
      </c>
      <c r="N695">
        <v>0</v>
      </c>
      <c r="O695">
        <v>1</v>
      </c>
      <c r="P695">
        <v>0</v>
      </c>
      <c r="Q695" s="28">
        <v>41686.513194444444</v>
      </c>
      <c r="R695" s="28">
        <v>41690.520833333336</v>
      </c>
      <c r="S695" t="s">
        <v>3061</v>
      </c>
      <c r="T695" s="27">
        <v>41685</v>
      </c>
      <c r="V695">
        <v>1</v>
      </c>
      <c r="W695" t="s">
        <v>32</v>
      </c>
      <c r="X695" t="s">
        <v>583</v>
      </c>
      <c r="Y695">
        <v>1</v>
      </c>
      <c r="AA695" t="s">
        <v>3062</v>
      </c>
      <c r="AB695" t="s">
        <v>36</v>
      </c>
      <c r="AC695">
        <v>0</v>
      </c>
      <c r="AD695" s="27">
        <v>41843</v>
      </c>
      <c r="AE695" t="s">
        <v>1265</v>
      </c>
      <c r="AF695" s="27">
        <v>41843</v>
      </c>
      <c r="AG695" s="27">
        <v>41865</v>
      </c>
      <c r="AH695">
        <v>1</v>
      </c>
      <c r="AJ695" t="s">
        <v>3062</v>
      </c>
      <c r="AK695" t="s">
        <v>2239</v>
      </c>
      <c r="AL695" s="27">
        <v>41843</v>
      </c>
      <c r="AM695" t="s">
        <v>1265</v>
      </c>
      <c r="AN695" t="s">
        <v>238</v>
      </c>
      <c r="AO695">
        <v>3</v>
      </c>
      <c r="AP695" t="s">
        <v>239</v>
      </c>
      <c r="AQ695" s="27">
        <v>41686</v>
      </c>
      <c r="AR695" t="s">
        <v>240</v>
      </c>
      <c r="AS695">
        <v>4</v>
      </c>
      <c r="AT695" t="s">
        <v>239</v>
      </c>
      <c r="AU695" s="27">
        <v>41686</v>
      </c>
    </row>
    <row r="696" spans="1:47" x14ac:dyDescent="0.2">
      <c r="A696">
        <v>695</v>
      </c>
      <c r="B696" t="s">
        <v>3063</v>
      </c>
      <c r="C696" t="s">
        <v>3064</v>
      </c>
      <c r="D696" t="s">
        <v>2642</v>
      </c>
      <c r="E696" s="27">
        <v>41776</v>
      </c>
      <c r="F696" t="s">
        <v>233</v>
      </c>
      <c r="G696" s="27">
        <v>29005</v>
      </c>
      <c r="H696">
        <v>36</v>
      </c>
      <c r="I696" t="s">
        <v>244</v>
      </c>
      <c r="J696" t="s">
        <v>245</v>
      </c>
      <c r="K696">
        <v>0</v>
      </c>
      <c r="L696">
        <v>7</v>
      </c>
      <c r="M696">
        <v>0</v>
      </c>
      <c r="N696">
        <v>0</v>
      </c>
      <c r="O696">
        <v>0</v>
      </c>
      <c r="W696" t="s">
        <v>237</v>
      </c>
      <c r="Y696">
        <v>-1</v>
      </c>
      <c r="AB696" t="s">
        <v>237</v>
      </c>
      <c r="AH696">
        <v>0</v>
      </c>
      <c r="AN696" t="s">
        <v>238</v>
      </c>
      <c r="AO696">
        <v>5</v>
      </c>
      <c r="AP696" t="s">
        <v>246</v>
      </c>
      <c r="AQ696" s="27">
        <v>41776</v>
      </c>
      <c r="AR696" t="s">
        <v>240</v>
      </c>
      <c r="AS696">
        <v>7</v>
      </c>
      <c r="AT696" t="s">
        <v>246</v>
      </c>
      <c r="AU696" s="27">
        <v>41776</v>
      </c>
    </row>
    <row r="697" spans="1:47" x14ac:dyDescent="0.2">
      <c r="A697">
        <v>696</v>
      </c>
      <c r="B697" t="s">
        <v>3065</v>
      </c>
      <c r="C697" t="s">
        <v>3066</v>
      </c>
      <c r="D697" t="s">
        <v>3067</v>
      </c>
      <c r="E697" s="27">
        <v>41652</v>
      </c>
      <c r="F697" t="s">
        <v>294</v>
      </c>
      <c r="G697" s="27">
        <v>29767</v>
      </c>
      <c r="H697">
        <v>34</v>
      </c>
      <c r="I697" t="s">
        <v>244</v>
      </c>
      <c r="J697" t="s">
        <v>3068</v>
      </c>
      <c r="K697">
        <v>0</v>
      </c>
      <c r="L697">
        <v>7</v>
      </c>
      <c r="M697">
        <v>0</v>
      </c>
      <c r="N697">
        <v>0</v>
      </c>
      <c r="O697">
        <v>4</v>
      </c>
      <c r="P697">
        <v>-152</v>
      </c>
      <c r="Q697" s="28">
        <v>41500.161111111112</v>
      </c>
      <c r="R697" s="28">
        <v>41597.170138888891</v>
      </c>
      <c r="S697" t="s">
        <v>3069</v>
      </c>
      <c r="U697" s="27">
        <v>41500</v>
      </c>
      <c r="V697">
        <v>152</v>
      </c>
      <c r="W697" t="s">
        <v>32</v>
      </c>
      <c r="X697" t="s">
        <v>274</v>
      </c>
      <c r="Y697">
        <v>1</v>
      </c>
      <c r="AA697" t="s">
        <v>3070</v>
      </c>
      <c r="AB697" t="s">
        <v>32</v>
      </c>
      <c r="AC697">
        <v>3</v>
      </c>
      <c r="AD697" s="27">
        <v>41836</v>
      </c>
      <c r="AE697" t="s">
        <v>261</v>
      </c>
      <c r="AF697" s="27">
        <v>41839</v>
      </c>
      <c r="AG697" s="27">
        <v>41839</v>
      </c>
      <c r="AH697">
        <v>0</v>
      </c>
      <c r="AN697" t="s">
        <v>238</v>
      </c>
      <c r="AO697">
        <v>3</v>
      </c>
      <c r="AP697" t="s">
        <v>239</v>
      </c>
      <c r="AQ697" s="27">
        <v>41652</v>
      </c>
      <c r="AR697" t="s">
        <v>240</v>
      </c>
      <c r="AS697">
        <v>7</v>
      </c>
      <c r="AT697" t="s">
        <v>246</v>
      </c>
      <c r="AU697" s="27">
        <v>41652</v>
      </c>
    </row>
    <row r="698" spans="1:47" x14ac:dyDescent="0.2">
      <c r="A698">
        <v>697</v>
      </c>
      <c r="B698" t="s">
        <v>3071</v>
      </c>
      <c r="C698" t="s">
        <v>3072</v>
      </c>
      <c r="D698" t="s">
        <v>3073</v>
      </c>
      <c r="E698" s="27">
        <v>41955</v>
      </c>
      <c r="F698" t="s">
        <v>233</v>
      </c>
      <c r="G698" s="27">
        <v>22194</v>
      </c>
      <c r="H698">
        <v>55</v>
      </c>
      <c r="I698" t="s">
        <v>234</v>
      </c>
      <c r="J698" t="s">
        <v>250</v>
      </c>
      <c r="K698">
        <v>0</v>
      </c>
      <c r="L698">
        <v>3</v>
      </c>
      <c r="M698">
        <v>0</v>
      </c>
      <c r="N698">
        <v>0</v>
      </c>
      <c r="O698">
        <v>5</v>
      </c>
      <c r="P698">
        <v>-1</v>
      </c>
      <c r="Q698" s="28">
        <v>41954.536111111112</v>
      </c>
      <c r="R698" s="28">
        <v>42073.526388888888</v>
      </c>
      <c r="S698" t="s">
        <v>3074</v>
      </c>
      <c r="T698" s="27">
        <v>41954</v>
      </c>
      <c r="V698">
        <v>1</v>
      </c>
      <c r="W698" t="s">
        <v>32</v>
      </c>
      <c r="X698" t="s">
        <v>494</v>
      </c>
      <c r="Y698">
        <v>1</v>
      </c>
      <c r="AA698" t="s">
        <v>3075</v>
      </c>
      <c r="AB698" t="s">
        <v>32</v>
      </c>
      <c r="AD698" s="27">
        <v>41962</v>
      </c>
      <c r="AE698" t="s">
        <v>494</v>
      </c>
      <c r="AH698">
        <v>0</v>
      </c>
      <c r="AN698" t="s">
        <v>238</v>
      </c>
      <c r="AO698">
        <v>1</v>
      </c>
      <c r="AP698" t="s">
        <v>239</v>
      </c>
      <c r="AQ698" s="27">
        <v>41955</v>
      </c>
      <c r="AR698" t="s">
        <v>240</v>
      </c>
      <c r="AS698">
        <v>3</v>
      </c>
      <c r="AT698" t="s">
        <v>239</v>
      </c>
      <c r="AU698" s="27">
        <v>41955</v>
      </c>
    </row>
    <row r="699" spans="1:47" x14ac:dyDescent="0.2">
      <c r="A699">
        <v>698</v>
      </c>
      <c r="B699" t="s">
        <v>3076</v>
      </c>
      <c r="C699" t="s">
        <v>803</v>
      </c>
      <c r="D699" t="s">
        <v>3077</v>
      </c>
      <c r="E699" s="27">
        <v>41934</v>
      </c>
      <c r="F699" t="s">
        <v>233</v>
      </c>
      <c r="G699" s="27">
        <v>25469</v>
      </c>
      <c r="H699">
        <v>46</v>
      </c>
      <c r="I699" t="s">
        <v>234</v>
      </c>
      <c r="J699" t="s">
        <v>245</v>
      </c>
      <c r="K699">
        <v>0</v>
      </c>
      <c r="L699">
        <v>2</v>
      </c>
      <c r="M699">
        <v>0</v>
      </c>
      <c r="N699">
        <v>0</v>
      </c>
      <c r="O699">
        <v>2</v>
      </c>
      <c r="P699">
        <v>-11</v>
      </c>
      <c r="Q699" s="28">
        <v>41923.400694444441</v>
      </c>
      <c r="R699" s="28">
        <v>41929.28402777778</v>
      </c>
      <c r="S699" t="s">
        <v>3078</v>
      </c>
      <c r="T699" s="27">
        <v>41923</v>
      </c>
      <c r="V699">
        <v>11</v>
      </c>
      <c r="W699" t="s">
        <v>36</v>
      </c>
      <c r="X699" t="s">
        <v>1508</v>
      </c>
      <c r="Y699">
        <v>0</v>
      </c>
      <c r="AB699" t="s">
        <v>237</v>
      </c>
      <c r="AH699">
        <v>0</v>
      </c>
      <c r="AN699" t="s">
        <v>238</v>
      </c>
      <c r="AO699">
        <v>1</v>
      </c>
      <c r="AP699" t="s">
        <v>239</v>
      </c>
      <c r="AQ699" s="27">
        <v>41934</v>
      </c>
      <c r="AR699" t="s">
        <v>240</v>
      </c>
      <c r="AS699">
        <v>2</v>
      </c>
      <c r="AT699" t="s">
        <v>239</v>
      </c>
      <c r="AU699" s="27">
        <v>41934</v>
      </c>
    </row>
    <row r="700" spans="1:47" x14ac:dyDescent="0.2">
      <c r="A700">
        <v>699</v>
      </c>
      <c r="B700" t="s">
        <v>3079</v>
      </c>
      <c r="C700" t="s">
        <v>3080</v>
      </c>
      <c r="D700" t="s">
        <v>3081</v>
      </c>
      <c r="E700" s="27">
        <v>41734</v>
      </c>
      <c r="F700" t="s">
        <v>233</v>
      </c>
      <c r="G700" s="27">
        <v>20801</v>
      </c>
      <c r="H700">
        <v>59</v>
      </c>
      <c r="I700" t="s">
        <v>234</v>
      </c>
      <c r="J700" t="s">
        <v>245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 s="28">
        <v>41734.502083333333</v>
      </c>
      <c r="R700" s="28">
        <v>41734.05972222222</v>
      </c>
      <c r="S700" t="s">
        <v>3082</v>
      </c>
      <c r="T700" s="27">
        <v>41733</v>
      </c>
      <c r="V700">
        <v>1</v>
      </c>
      <c r="W700" t="s">
        <v>36</v>
      </c>
      <c r="X700" t="s">
        <v>2836</v>
      </c>
      <c r="Y700">
        <v>0</v>
      </c>
      <c r="AB700" t="s">
        <v>237</v>
      </c>
      <c r="AH700">
        <v>0</v>
      </c>
      <c r="AN700" t="s">
        <v>238</v>
      </c>
      <c r="AO700">
        <v>1</v>
      </c>
      <c r="AP700" t="s">
        <v>239</v>
      </c>
      <c r="AQ700" s="27">
        <v>41734</v>
      </c>
      <c r="AR700" t="s">
        <v>240</v>
      </c>
      <c r="AS700">
        <v>1</v>
      </c>
      <c r="AT700" t="s">
        <v>239</v>
      </c>
      <c r="AU700" s="27">
        <v>41734</v>
      </c>
    </row>
    <row r="701" spans="1:47" x14ac:dyDescent="0.2">
      <c r="A701">
        <v>700</v>
      </c>
      <c r="B701" t="s">
        <v>3083</v>
      </c>
      <c r="C701" t="s">
        <v>963</v>
      </c>
      <c r="D701" t="s">
        <v>3084</v>
      </c>
      <c r="E701" s="27">
        <v>41338</v>
      </c>
      <c r="F701" t="s">
        <v>233</v>
      </c>
      <c r="G701" s="27">
        <v>32711</v>
      </c>
      <c r="H701">
        <v>26</v>
      </c>
      <c r="I701" t="s">
        <v>244</v>
      </c>
      <c r="J701" t="s">
        <v>250</v>
      </c>
      <c r="K701">
        <v>1</v>
      </c>
      <c r="L701">
        <v>9</v>
      </c>
      <c r="M701">
        <v>1</v>
      </c>
      <c r="N701">
        <v>0</v>
      </c>
      <c r="O701">
        <v>10</v>
      </c>
      <c r="P701">
        <v>-1</v>
      </c>
      <c r="Q701" s="28">
        <v>41337.481249999997</v>
      </c>
      <c r="R701" s="28">
        <v>41338.20416666667</v>
      </c>
      <c r="S701" t="s">
        <v>3085</v>
      </c>
      <c r="T701" s="27">
        <v>41337</v>
      </c>
      <c r="V701">
        <v>1</v>
      </c>
      <c r="W701" t="s">
        <v>32</v>
      </c>
      <c r="X701" t="s">
        <v>2976</v>
      </c>
      <c r="Y701">
        <v>1</v>
      </c>
      <c r="AA701" t="s">
        <v>3086</v>
      </c>
      <c r="AB701" t="s">
        <v>32</v>
      </c>
      <c r="AC701">
        <v>0</v>
      </c>
      <c r="AD701" s="27">
        <v>41800</v>
      </c>
      <c r="AE701" t="s">
        <v>402</v>
      </c>
      <c r="AF701" s="27">
        <v>41800</v>
      </c>
      <c r="AG701" s="27">
        <v>41800</v>
      </c>
      <c r="AH701">
        <v>1</v>
      </c>
      <c r="AJ701" t="s">
        <v>3087</v>
      </c>
      <c r="AK701" t="s">
        <v>255</v>
      </c>
      <c r="AL701" s="27">
        <v>42182</v>
      </c>
      <c r="AM701" t="s">
        <v>254</v>
      </c>
      <c r="AN701" t="s">
        <v>238</v>
      </c>
      <c r="AO701">
        <v>6</v>
      </c>
      <c r="AP701" t="s">
        <v>246</v>
      </c>
      <c r="AQ701" s="27">
        <v>41338</v>
      </c>
      <c r="AR701" t="s">
        <v>240</v>
      </c>
      <c r="AS701">
        <v>9</v>
      </c>
      <c r="AT701" t="s">
        <v>269</v>
      </c>
      <c r="AU701" s="27">
        <v>41338</v>
      </c>
    </row>
    <row r="702" spans="1:47" x14ac:dyDescent="0.2">
      <c r="A702">
        <v>701</v>
      </c>
      <c r="B702" t="s">
        <v>3088</v>
      </c>
      <c r="C702" t="s">
        <v>585</v>
      </c>
      <c r="D702" t="s">
        <v>3089</v>
      </c>
      <c r="E702" s="27">
        <v>41528</v>
      </c>
      <c r="F702" t="s">
        <v>233</v>
      </c>
      <c r="G702" s="27">
        <v>32009</v>
      </c>
      <c r="H702">
        <v>28</v>
      </c>
      <c r="I702" t="s">
        <v>244</v>
      </c>
      <c r="J702" t="s">
        <v>250</v>
      </c>
      <c r="K702">
        <v>0</v>
      </c>
      <c r="L702">
        <v>10</v>
      </c>
      <c r="M702">
        <v>0</v>
      </c>
      <c r="N702">
        <v>0</v>
      </c>
      <c r="O702">
        <v>5</v>
      </c>
      <c r="P702">
        <v>-1</v>
      </c>
      <c r="Q702" s="28">
        <v>41527.168749999997</v>
      </c>
      <c r="R702" s="28">
        <v>41528.336805555555</v>
      </c>
      <c r="S702" t="s">
        <v>3090</v>
      </c>
      <c r="T702" s="27">
        <v>41527</v>
      </c>
      <c r="V702">
        <v>1</v>
      </c>
      <c r="W702" t="s">
        <v>32</v>
      </c>
      <c r="X702" t="s">
        <v>300</v>
      </c>
      <c r="Y702">
        <v>0</v>
      </c>
      <c r="AB702" t="s">
        <v>237</v>
      </c>
      <c r="AH702">
        <v>0</v>
      </c>
      <c r="AN702" t="s">
        <v>238</v>
      </c>
      <c r="AO702">
        <v>10</v>
      </c>
      <c r="AP702" t="s">
        <v>269</v>
      </c>
      <c r="AQ702" s="27">
        <v>41528</v>
      </c>
      <c r="AR702" t="s">
        <v>240</v>
      </c>
      <c r="AS702">
        <v>10</v>
      </c>
      <c r="AT702" t="s">
        <v>269</v>
      </c>
      <c r="AU702" s="27">
        <v>41528</v>
      </c>
    </row>
    <row r="703" spans="1:47" x14ac:dyDescent="0.2">
      <c r="A703">
        <v>702</v>
      </c>
      <c r="B703" t="s">
        <v>3091</v>
      </c>
      <c r="C703" t="s">
        <v>352</v>
      </c>
      <c r="D703" t="s">
        <v>3092</v>
      </c>
      <c r="E703" s="27">
        <v>41847</v>
      </c>
      <c r="F703" t="s">
        <v>233</v>
      </c>
      <c r="G703" s="27">
        <v>32461</v>
      </c>
      <c r="H703">
        <v>27</v>
      </c>
      <c r="I703" t="s">
        <v>244</v>
      </c>
      <c r="J703" t="s">
        <v>245</v>
      </c>
      <c r="K703">
        <v>0</v>
      </c>
      <c r="L703">
        <v>5</v>
      </c>
      <c r="M703">
        <v>0</v>
      </c>
      <c r="N703">
        <v>0</v>
      </c>
      <c r="O703">
        <v>0</v>
      </c>
      <c r="W703" t="s">
        <v>237</v>
      </c>
      <c r="Y703">
        <v>-1</v>
      </c>
      <c r="AB703" t="s">
        <v>237</v>
      </c>
      <c r="AH703">
        <v>0</v>
      </c>
      <c r="AN703" t="s">
        <v>238</v>
      </c>
      <c r="AO703">
        <v>3</v>
      </c>
      <c r="AP703" t="s">
        <v>239</v>
      </c>
      <c r="AQ703" s="27">
        <v>41847</v>
      </c>
      <c r="AR703" t="s">
        <v>240</v>
      </c>
      <c r="AS703">
        <v>5</v>
      </c>
      <c r="AT703" t="s">
        <v>246</v>
      </c>
      <c r="AU703" s="27">
        <v>41847</v>
      </c>
    </row>
    <row r="704" spans="1:47" x14ac:dyDescent="0.2">
      <c r="A704">
        <v>703</v>
      </c>
      <c r="B704" t="s">
        <v>3093</v>
      </c>
      <c r="C704" t="s">
        <v>693</v>
      </c>
      <c r="D704" t="s">
        <v>3094</v>
      </c>
      <c r="E704" s="27">
        <v>41620</v>
      </c>
      <c r="F704" t="s">
        <v>233</v>
      </c>
      <c r="G704" s="27">
        <v>19435</v>
      </c>
      <c r="H704">
        <v>63</v>
      </c>
      <c r="I704" t="s">
        <v>234</v>
      </c>
      <c r="J704" t="s">
        <v>245</v>
      </c>
      <c r="K704">
        <v>0</v>
      </c>
      <c r="L704">
        <v>1</v>
      </c>
      <c r="M704">
        <v>0</v>
      </c>
      <c r="N704">
        <v>0</v>
      </c>
      <c r="O704">
        <v>2</v>
      </c>
      <c r="P704">
        <v>-3</v>
      </c>
      <c r="Q704" s="28">
        <v>41617.363194444442</v>
      </c>
      <c r="R704" s="28">
        <v>41620.4375</v>
      </c>
      <c r="S704" t="s">
        <v>3095</v>
      </c>
      <c r="T704" s="27">
        <v>41617</v>
      </c>
      <c r="V704">
        <v>3</v>
      </c>
      <c r="W704" t="s">
        <v>32</v>
      </c>
      <c r="X704" t="s">
        <v>1613</v>
      </c>
      <c r="Y704">
        <v>0</v>
      </c>
      <c r="AB704" t="s">
        <v>237</v>
      </c>
      <c r="AH704">
        <v>0</v>
      </c>
      <c r="AN704" t="s">
        <v>238</v>
      </c>
      <c r="AO704">
        <v>1</v>
      </c>
      <c r="AP704" t="s">
        <v>239</v>
      </c>
      <c r="AQ704" s="27">
        <v>41620</v>
      </c>
      <c r="AR704" t="s">
        <v>240</v>
      </c>
      <c r="AS704">
        <v>1</v>
      </c>
      <c r="AT704" t="s">
        <v>239</v>
      </c>
      <c r="AU704" s="27">
        <v>41620</v>
      </c>
    </row>
    <row r="705" spans="1:47" x14ac:dyDescent="0.2">
      <c r="A705">
        <v>704</v>
      </c>
      <c r="B705" t="s">
        <v>3096</v>
      </c>
      <c r="C705" t="s">
        <v>918</v>
      </c>
      <c r="D705" t="s">
        <v>266</v>
      </c>
      <c r="E705" s="27">
        <v>41381</v>
      </c>
      <c r="F705" t="s">
        <v>233</v>
      </c>
      <c r="G705" s="27">
        <v>27013</v>
      </c>
      <c r="H705">
        <v>42</v>
      </c>
      <c r="I705" t="s">
        <v>244</v>
      </c>
      <c r="J705" t="s">
        <v>250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 s="28">
        <v>41381.15625</v>
      </c>
      <c r="R705" s="28">
        <v>41382.226388888892</v>
      </c>
      <c r="S705" t="s">
        <v>3097</v>
      </c>
      <c r="T705" s="27">
        <v>41381</v>
      </c>
      <c r="V705">
        <v>0</v>
      </c>
      <c r="W705" t="s">
        <v>32</v>
      </c>
      <c r="X705" t="s">
        <v>236</v>
      </c>
      <c r="Y705">
        <v>0</v>
      </c>
      <c r="AB705" t="s">
        <v>237</v>
      </c>
      <c r="AH705">
        <v>0</v>
      </c>
      <c r="AN705" t="s">
        <v>238</v>
      </c>
      <c r="AO705">
        <v>1</v>
      </c>
      <c r="AP705" t="s">
        <v>239</v>
      </c>
      <c r="AQ705" s="27">
        <v>41381</v>
      </c>
      <c r="AR705" t="s">
        <v>240</v>
      </c>
      <c r="AS705">
        <v>1</v>
      </c>
      <c r="AT705" t="s">
        <v>239</v>
      </c>
      <c r="AU705" s="27">
        <v>41381</v>
      </c>
    </row>
    <row r="706" spans="1:47" x14ac:dyDescent="0.2">
      <c r="A706">
        <v>705</v>
      </c>
      <c r="B706" t="s">
        <v>3098</v>
      </c>
      <c r="C706" t="s">
        <v>813</v>
      </c>
      <c r="D706" t="s">
        <v>1929</v>
      </c>
      <c r="E706" s="27">
        <v>41789</v>
      </c>
      <c r="F706" t="s">
        <v>233</v>
      </c>
      <c r="G706" s="27">
        <v>34729</v>
      </c>
      <c r="H706">
        <v>21</v>
      </c>
      <c r="I706" t="s">
        <v>259</v>
      </c>
      <c r="J706" t="s">
        <v>250</v>
      </c>
      <c r="K706">
        <v>0</v>
      </c>
      <c r="L706">
        <v>3</v>
      </c>
      <c r="M706">
        <v>0</v>
      </c>
      <c r="N706">
        <v>0</v>
      </c>
      <c r="O706">
        <v>1</v>
      </c>
      <c r="P706">
        <v>-1</v>
      </c>
      <c r="Q706" s="28">
        <v>41788.134027777778</v>
      </c>
      <c r="R706" s="28">
        <v>41789.179166666669</v>
      </c>
      <c r="S706" t="s">
        <v>3099</v>
      </c>
      <c r="U706" s="27">
        <v>41788</v>
      </c>
      <c r="V706">
        <v>1</v>
      </c>
      <c r="W706" t="s">
        <v>32</v>
      </c>
      <c r="X706" t="s">
        <v>274</v>
      </c>
      <c r="Y706">
        <v>0</v>
      </c>
      <c r="AB706" t="s">
        <v>237</v>
      </c>
      <c r="AH706">
        <v>0</v>
      </c>
      <c r="AN706" t="s">
        <v>238</v>
      </c>
      <c r="AO706">
        <v>5</v>
      </c>
      <c r="AP706" t="s">
        <v>246</v>
      </c>
      <c r="AQ706" s="27">
        <v>41789</v>
      </c>
      <c r="AR706" t="s">
        <v>240</v>
      </c>
      <c r="AS706">
        <v>3</v>
      </c>
      <c r="AT706" t="s">
        <v>239</v>
      </c>
      <c r="AU706" s="27">
        <v>41789</v>
      </c>
    </row>
    <row r="707" spans="1:47" x14ac:dyDescent="0.2">
      <c r="A707">
        <v>706</v>
      </c>
      <c r="B707" t="s">
        <v>3100</v>
      </c>
      <c r="C707" t="s">
        <v>825</v>
      </c>
      <c r="D707" t="s">
        <v>543</v>
      </c>
      <c r="E707" s="27">
        <v>41763</v>
      </c>
      <c r="F707" t="s">
        <v>233</v>
      </c>
      <c r="G707" s="27">
        <v>21405</v>
      </c>
      <c r="H707">
        <v>57</v>
      </c>
      <c r="I707" t="s">
        <v>234</v>
      </c>
      <c r="J707" t="s">
        <v>250</v>
      </c>
      <c r="K707">
        <v>0</v>
      </c>
      <c r="L707">
        <v>1</v>
      </c>
      <c r="M707">
        <v>0</v>
      </c>
      <c r="N707">
        <v>0</v>
      </c>
      <c r="O707">
        <v>2</v>
      </c>
      <c r="P707">
        <v>-1</v>
      </c>
      <c r="Q707" s="28">
        <v>41762.083333333336</v>
      </c>
      <c r="R707" s="28">
        <v>41763.378472222219</v>
      </c>
      <c r="S707" t="s">
        <v>3101</v>
      </c>
      <c r="T707" s="27">
        <v>41762</v>
      </c>
      <c r="V707">
        <v>1</v>
      </c>
      <c r="W707" t="s">
        <v>32</v>
      </c>
      <c r="X707" t="s">
        <v>3102</v>
      </c>
      <c r="Y707">
        <v>0</v>
      </c>
      <c r="AB707" t="s">
        <v>237</v>
      </c>
      <c r="AH707">
        <v>0</v>
      </c>
      <c r="AN707" t="s">
        <v>238</v>
      </c>
      <c r="AO707">
        <v>1</v>
      </c>
      <c r="AP707" t="s">
        <v>239</v>
      </c>
      <c r="AQ707" s="27">
        <v>41763</v>
      </c>
      <c r="AR707" t="s">
        <v>240</v>
      </c>
      <c r="AS707">
        <v>1</v>
      </c>
      <c r="AT707" t="s">
        <v>239</v>
      </c>
      <c r="AU707" s="27">
        <v>41763</v>
      </c>
    </row>
    <row r="708" spans="1:47" x14ac:dyDescent="0.2">
      <c r="A708">
        <v>707</v>
      </c>
      <c r="B708" t="s">
        <v>3103</v>
      </c>
      <c r="C708" t="s">
        <v>3104</v>
      </c>
      <c r="D708" t="s">
        <v>3105</v>
      </c>
      <c r="E708" s="27">
        <v>41384</v>
      </c>
      <c r="F708" t="s">
        <v>233</v>
      </c>
      <c r="G708" s="27">
        <v>33759</v>
      </c>
      <c r="H708">
        <v>23</v>
      </c>
      <c r="I708" t="s">
        <v>259</v>
      </c>
      <c r="J708" t="s">
        <v>250</v>
      </c>
      <c r="K708">
        <v>1</v>
      </c>
      <c r="L708">
        <v>6</v>
      </c>
      <c r="M708">
        <v>2</v>
      </c>
      <c r="N708">
        <v>2</v>
      </c>
      <c r="O708">
        <v>6</v>
      </c>
      <c r="P708">
        <v>-1</v>
      </c>
      <c r="Q708" s="28">
        <v>41383.205555555556</v>
      </c>
      <c r="R708" s="28">
        <v>41384.075694444444</v>
      </c>
      <c r="S708" t="s">
        <v>3106</v>
      </c>
      <c r="T708" s="27">
        <v>41383</v>
      </c>
      <c r="V708">
        <v>1</v>
      </c>
      <c r="W708" t="s">
        <v>32</v>
      </c>
      <c r="X708" t="s">
        <v>364</v>
      </c>
      <c r="Y708">
        <v>1</v>
      </c>
      <c r="AA708" t="s">
        <v>3107</v>
      </c>
      <c r="AB708" t="s">
        <v>32</v>
      </c>
      <c r="AC708">
        <v>0</v>
      </c>
      <c r="AD708" s="27">
        <v>42238</v>
      </c>
      <c r="AE708" t="s">
        <v>461</v>
      </c>
      <c r="AF708" s="27">
        <v>42238</v>
      </c>
      <c r="AG708" s="27">
        <v>42239</v>
      </c>
      <c r="AH708">
        <v>1</v>
      </c>
      <c r="AJ708" t="s">
        <v>3107</v>
      </c>
      <c r="AK708" t="s">
        <v>462</v>
      </c>
      <c r="AL708" s="27">
        <v>42238</v>
      </c>
      <c r="AM708" t="s">
        <v>279</v>
      </c>
      <c r="AN708" t="s">
        <v>238</v>
      </c>
      <c r="AO708">
        <v>6</v>
      </c>
      <c r="AP708" t="s">
        <v>246</v>
      </c>
      <c r="AQ708" s="27">
        <v>41384</v>
      </c>
      <c r="AR708" t="s">
        <v>240</v>
      </c>
      <c r="AS708">
        <v>6</v>
      </c>
      <c r="AT708" t="s">
        <v>246</v>
      </c>
      <c r="AU708" s="27">
        <v>41384</v>
      </c>
    </row>
    <row r="709" spans="1:47" x14ac:dyDescent="0.2">
      <c r="A709">
        <v>708</v>
      </c>
      <c r="B709" t="s">
        <v>3108</v>
      </c>
      <c r="C709" t="s">
        <v>1991</v>
      </c>
      <c r="D709" t="s">
        <v>3109</v>
      </c>
      <c r="E709" s="27">
        <v>41819</v>
      </c>
      <c r="F709" t="s">
        <v>233</v>
      </c>
      <c r="G709" s="27">
        <v>22727</v>
      </c>
      <c r="H709">
        <v>54</v>
      </c>
      <c r="I709" t="s">
        <v>234</v>
      </c>
      <c r="J709" t="s">
        <v>250</v>
      </c>
      <c r="K709">
        <v>0</v>
      </c>
      <c r="L709">
        <v>9</v>
      </c>
      <c r="M709">
        <v>0</v>
      </c>
      <c r="N709">
        <v>0</v>
      </c>
      <c r="O709">
        <v>28</v>
      </c>
      <c r="P709">
        <v>-1</v>
      </c>
      <c r="Q709" s="28">
        <v>41818.43472222222</v>
      </c>
      <c r="R709" s="28">
        <v>41824.201388888891</v>
      </c>
      <c r="S709" t="s">
        <v>3110</v>
      </c>
      <c r="T709" s="27">
        <v>41818</v>
      </c>
      <c r="V709">
        <v>1</v>
      </c>
      <c r="W709" t="s">
        <v>32</v>
      </c>
      <c r="X709" t="s">
        <v>261</v>
      </c>
      <c r="Y709">
        <v>1</v>
      </c>
      <c r="AA709" t="s">
        <v>3111</v>
      </c>
      <c r="AB709" t="s">
        <v>36</v>
      </c>
      <c r="AC709">
        <v>0</v>
      </c>
      <c r="AD709" s="27">
        <v>41874</v>
      </c>
      <c r="AE709" t="s">
        <v>3112</v>
      </c>
      <c r="AF709" s="27">
        <v>41874</v>
      </c>
      <c r="AG709" s="27">
        <v>41876</v>
      </c>
      <c r="AH709">
        <v>0</v>
      </c>
      <c r="AN709" t="s">
        <v>238</v>
      </c>
      <c r="AO709">
        <v>5</v>
      </c>
      <c r="AP709" t="s">
        <v>246</v>
      </c>
      <c r="AQ709" s="27">
        <v>41819</v>
      </c>
      <c r="AR709" t="s">
        <v>240</v>
      </c>
      <c r="AS709">
        <v>9</v>
      </c>
      <c r="AT709" t="s">
        <v>269</v>
      </c>
      <c r="AU709" s="27">
        <v>41819</v>
      </c>
    </row>
    <row r="710" spans="1:47" x14ac:dyDescent="0.2">
      <c r="A710">
        <v>709</v>
      </c>
      <c r="B710" t="s">
        <v>3113</v>
      </c>
      <c r="C710" t="s">
        <v>3114</v>
      </c>
      <c r="D710" t="s">
        <v>3115</v>
      </c>
      <c r="E710" s="27">
        <v>41927</v>
      </c>
      <c r="F710" t="s">
        <v>233</v>
      </c>
      <c r="G710" s="27">
        <v>29538</v>
      </c>
      <c r="H710">
        <v>35</v>
      </c>
      <c r="I710" t="s">
        <v>244</v>
      </c>
      <c r="J710" t="s">
        <v>250</v>
      </c>
      <c r="K710">
        <v>0</v>
      </c>
      <c r="L710">
        <v>7</v>
      </c>
      <c r="M710">
        <v>0</v>
      </c>
      <c r="N710">
        <v>1</v>
      </c>
      <c r="O710">
        <v>8</v>
      </c>
      <c r="P710">
        <v>-1</v>
      </c>
      <c r="Q710" s="28">
        <v>41926.163194444445</v>
      </c>
      <c r="R710" s="28">
        <v>41936.379166666666</v>
      </c>
      <c r="S710" t="s">
        <v>3116</v>
      </c>
      <c r="T710" s="27">
        <v>41926</v>
      </c>
      <c r="V710">
        <v>1</v>
      </c>
      <c r="W710" t="s">
        <v>32</v>
      </c>
      <c r="X710" t="s">
        <v>252</v>
      </c>
      <c r="Y710">
        <v>1</v>
      </c>
      <c r="AA710" t="s">
        <v>3117</v>
      </c>
      <c r="AB710" t="s">
        <v>36</v>
      </c>
      <c r="AC710">
        <v>0</v>
      </c>
      <c r="AD710" s="27">
        <v>41941</v>
      </c>
      <c r="AE710" t="s">
        <v>550</v>
      </c>
      <c r="AF710" s="27">
        <v>41941</v>
      </c>
      <c r="AG710" s="27">
        <v>41948</v>
      </c>
      <c r="AH710">
        <v>0</v>
      </c>
      <c r="AN710" t="s">
        <v>238</v>
      </c>
      <c r="AO710">
        <v>4</v>
      </c>
      <c r="AP710" t="s">
        <v>239</v>
      </c>
      <c r="AQ710" s="27">
        <v>41927</v>
      </c>
      <c r="AR710" t="s">
        <v>240</v>
      </c>
      <c r="AS710">
        <v>7</v>
      </c>
      <c r="AT710" t="s">
        <v>246</v>
      </c>
      <c r="AU710" s="27">
        <v>41927</v>
      </c>
    </row>
    <row r="711" spans="1:47" x14ac:dyDescent="0.2">
      <c r="A711">
        <v>710</v>
      </c>
      <c r="B711" t="s">
        <v>3118</v>
      </c>
      <c r="C711" t="s">
        <v>918</v>
      </c>
      <c r="D711" t="s">
        <v>3119</v>
      </c>
      <c r="E711" s="27">
        <v>41744</v>
      </c>
      <c r="F711" t="s">
        <v>233</v>
      </c>
      <c r="G711" s="27">
        <v>26947</v>
      </c>
      <c r="H711">
        <v>42</v>
      </c>
      <c r="I711" t="s">
        <v>244</v>
      </c>
      <c r="J711" t="s">
        <v>245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0</v>
      </c>
      <c r="Q711" s="28">
        <v>41744.177083333336</v>
      </c>
      <c r="R711" s="28">
        <v>41745.164583333331</v>
      </c>
      <c r="S711" t="s">
        <v>3120</v>
      </c>
      <c r="T711" s="27">
        <v>41744</v>
      </c>
      <c r="V711">
        <v>0</v>
      </c>
      <c r="W711" t="s">
        <v>32</v>
      </c>
      <c r="X711" t="s">
        <v>261</v>
      </c>
      <c r="Y711">
        <v>0</v>
      </c>
      <c r="AB711" t="s">
        <v>237</v>
      </c>
      <c r="AH711">
        <v>0</v>
      </c>
      <c r="AN711" t="s">
        <v>238</v>
      </c>
      <c r="AO711">
        <v>1</v>
      </c>
      <c r="AP711" t="s">
        <v>239</v>
      </c>
      <c r="AQ711" s="27">
        <v>41744</v>
      </c>
      <c r="AR711" t="s">
        <v>240</v>
      </c>
      <c r="AS711">
        <v>1</v>
      </c>
      <c r="AT711" t="s">
        <v>239</v>
      </c>
      <c r="AU711" s="27">
        <v>41744</v>
      </c>
    </row>
    <row r="712" spans="1:47" x14ac:dyDescent="0.2">
      <c r="A712">
        <v>711</v>
      </c>
      <c r="B712" t="s">
        <v>3121</v>
      </c>
      <c r="C712" t="s">
        <v>3122</v>
      </c>
      <c r="D712" t="s">
        <v>3123</v>
      </c>
      <c r="E712" s="27">
        <v>41833</v>
      </c>
      <c r="F712" t="s">
        <v>294</v>
      </c>
      <c r="G712" s="27">
        <v>33467</v>
      </c>
      <c r="H712">
        <v>24</v>
      </c>
      <c r="I712" t="s">
        <v>259</v>
      </c>
      <c r="J712" t="s">
        <v>250</v>
      </c>
      <c r="K712">
        <v>1</v>
      </c>
      <c r="L712">
        <v>9</v>
      </c>
      <c r="M712">
        <v>0</v>
      </c>
      <c r="N712">
        <v>0</v>
      </c>
      <c r="O712">
        <v>6</v>
      </c>
      <c r="P712">
        <v>-1</v>
      </c>
      <c r="Q712" s="28">
        <v>41832.271527777775</v>
      </c>
      <c r="R712" s="28">
        <v>41858.349305555559</v>
      </c>
      <c r="S712" t="s">
        <v>3124</v>
      </c>
      <c r="U712" s="27">
        <v>41832</v>
      </c>
      <c r="V712">
        <v>1</v>
      </c>
      <c r="W712" t="s">
        <v>32</v>
      </c>
      <c r="X712" t="s">
        <v>274</v>
      </c>
      <c r="Y712">
        <v>1</v>
      </c>
      <c r="AA712" t="s">
        <v>3125</v>
      </c>
      <c r="AB712" t="s">
        <v>36</v>
      </c>
      <c r="AC712">
        <v>0</v>
      </c>
      <c r="AD712" s="27">
        <v>42102</v>
      </c>
      <c r="AE712" t="s">
        <v>529</v>
      </c>
      <c r="AF712" s="27">
        <v>42102</v>
      </c>
      <c r="AG712" s="27">
        <v>42219</v>
      </c>
      <c r="AH712">
        <v>0</v>
      </c>
      <c r="AN712" t="s">
        <v>238</v>
      </c>
      <c r="AO712">
        <v>9</v>
      </c>
      <c r="AP712" t="s">
        <v>269</v>
      </c>
      <c r="AQ712" s="27">
        <v>41833</v>
      </c>
      <c r="AR712" t="s">
        <v>240</v>
      </c>
      <c r="AS712">
        <v>9</v>
      </c>
      <c r="AT712" t="s">
        <v>269</v>
      </c>
      <c r="AU712" s="27">
        <v>41833</v>
      </c>
    </row>
    <row r="713" spans="1:47" x14ac:dyDescent="0.2">
      <c r="A713">
        <v>712</v>
      </c>
      <c r="B713" t="s">
        <v>3126</v>
      </c>
      <c r="C713" t="s">
        <v>569</v>
      </c>
      <c r="D713" t="s">
        <v>3127</v>
      </c>
      <c r="E713" s="27">
        <v>41655</v>
      </c>
      <c r="F713" t="s">
        <v>233</v>
      </c>
      <c r="G713" s="27">
        <v>22732</v>
      </c>
      <c r="H713">
        <v>54</v>
      </c>
      <c r="I713" t="s">
        <v>234</v>
      </c>
      <c r="J713" t="s">
        <v>250</v>
      </c>
      <c r="K713">
        <v>0</v>
      </c>
      <c r="L713">
        <v>1</v>
      </c>
      <c r="M713">
        <v>0</v>
      </c>
      <c r="N713">
        <v>0</v>
      </c>
      <c r="O713">
        <v>2</v>
      </c>
      <c r="P713">
        <v>-26</v>
      </c>
      <c r="Q713" s="28">
        <v>41629.227083333331</v>
      </c>
      <c r="R713" s="28">
        <v>41630.048611111109</v>
      </c>
      <c r="S713" t="s">
        <v>3128</v>
      </c>
      <c r="T713" s="27">
        <v>41629</v>
      </c>
      <c r="V713">
        <v>26</v>
      </c>
      <c r="W713" t="s">
        <v>36</v>
      </c>
      <c r="X713" t="s">
        <v>279</v>
      </c>
      <c r="Y713">
        <v>0</v>
      </c>
      <c r="AB713" t="s">
        <v>237</v>
      </c>
      <c r="AH713">
        <v>0</v>
      </c>
      <c r="AN713" t="s">
        <v>238</v>
      </c>
      <c r="AO713">
        <v>1</v>
      </c>
      <c r="AP713" t="s">
        <v>239</v>
      </c>
      <c r="AQ713" s="27">
        <v>41655</v>
      </c>
      <c r="AR713" t="s">
        <v>240</v>
      </c>
      <c r="AS713">
        <v>1</v>
      </c>
      <c r="AT713" t="s">
        <v>239</v>
      </c>
      <c r="AU713" s="27">
        <v>41655</v>
      </c>
    </row>
    <row r="714" spans="1:47" x14ac:dyDescent="0.2">
      <c r="A714">
        <v>713</v>
      </c>
      <c r="B714" t="s">
        <v>3129</v>
      </c>
      <c r="C714" t="s">
        <v>3130</v>
      </c>
      <c r="D714" t="s">
        <v>381</v>
      </c>
      <c r="E714" s="27">
        <v>41602</v>
      </c>
      <c r="F714" t="s">
        <v>233</v>
      </c>
      <c r="G714" s="27">
        <v>21242</v>
      </c>
      <c r="H714">
        <v>58</v>
      </c>
      <c r="I714" t="s">
        <v>234</v>
      </c>
      <c r="J714" t="s">
        <v>250</v>
      </c>
      <c r="K714">
        <v>0</v>
      </c>
      <c r="L714">
        <v>6</v>
      </c>
      <c r="M714">
        <v>0</v>
      </c>
      <c r="N714">
        <v>0</v>
      </c>
      <c r="O714">
        <v>12</v>
      </c>
      <c r="P714">
        <v>-1</v>
      </c>
      <c r="Q714" s="28">
        <v>41601.370833333334</v>
      </c>
      <c r="R714" s="28">
        <v>41605.368055555555</v>
      </c>
      <c r="S714" t="s">
        <v>3131</v>
      </c>
      <c r="T714" s="27">
        <v>41601</v>
      </c>
      <c r="V714">
        <v>1</v>
      </c>
      <c r="W714" t="s">
        <v>36</v>
      </c>
      <c r="X714" t="s">
        <v>595</v>
      </c>
      <c r="Y714">
        <v>1</v>
      </c>
      <c r="AA714" t="s">
        <v>3132</v>
      </c>
      <c r="AB714" t="s">
        <v>36</v>
      </c>
      <c r="AC714">
        <v>21</v>
      </c>
      <c r="AD714" s="27">
        <v>41651</v>
      </c>
      <c r="AE714" t="s">
        <v>404</v>
      </c>
      <c r="AF714" s="27">
        <v>41672</v>
      </c>
      <c r="AG714" s="27">
        <v>41709</v>
      </c>
      <c r="AH714">
        <v>0</v>
      </c>
      <c r="AN714" t="s">
        <v>238</v>
      </c>
      <c r="AO714">
        <v>3</v>
      </c>
      <c r="AP714" t="s">
        <v>239</v>
      </c>
      <c r="AQ714" s="27">
        <v>41602</v>
      </c>
      <c r="AR714" t="s">
        <v>240</v>
      </c>
      <c r="AS714">
        <v>6</v>
      </c>
      <c r="AT714" t="s">
        <v>246</v>
      </c>
      <c r="AU714" s="27">
        <v>41602</v>
      </c>
    </row>
    <row r="715" spans="1:47" x14ac:dyDescent="0.2">
      <c r="A715">
        <v>714</v>
      </c>
      <c r="B715" t="s">
        <v>3133</v>
      </c>
      <c r="C715" t="s">
        <v>1317</v>
      </c>
      <c r="D715" t="s">
        <v>3134</v>
      </c>
      <c r="E715" s="27">
        <v>41934</v>
      </c>
      <c r="F715" t="s">
        <v>233</v>
      </c>
      <c r="G715" s="27">
        <v>27636</v>
      </c>
      <c r="H715">
        <v>40</v>
      </c>
      <c r="I715" t="s">
        <v>244</v>
      </c>
      <c r="J715" t="s">
        <v>353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0</v>
      </c>
      <c r="Q715" s="28">
        <v>41934.17291666667</v>
      </c>
      <c r="R715" s="28">
        <v>41935.133333333331</v>
      </c>
      <c r="S715" t="s">
        <v>3135</v>
      </c>
      <c r="T715" s="27">
        <v>41934</v>
      </c>
      <c r="V715">
        <v>0</v>
      </c>
      <c r="W715" t="s">
        <v>36</v>
      </c>
      <c r="X715" t="s">
        <v>2882</v>
      </c>
      <c r="Y715">
        <v>0</v>
      </c>
      <c r="AB715" t="s">
        <v>237</v>
      </c>
      <c r="AH715">
        <v>0</v>
      </c>
      <c r="AN715" t="s">
        <v>238</v>
      </c>
      <c r="AO715">
        <v>1</v>
      </c>
      <c r="AP715" t="s">
        <v>239</v>
      </c>
      <c r="AQ715" s="27">
        <v>41934</v>
      </c>
      <c r="AR715" t="s">
        <v>240</v>
      </c>
      <c r="AS715">
        <v>1</v>
      </c>
      <c r="AT715" t="s">
        <v>239</v>
      </c>
      <c r="AU715" s="27">
        <v>41934</v>
      </c>
    </row>
    <row r="716" spans="1:47" x14ac:dyDescent="0.2">
      <c r="A716">
        <v>715</v>
      </c>
      <c r="B716" t="s">
        <v>3136</v>
      </c>
      <c r="C716" t="s">
        <v>1478</v>
      </c>
      <c r="D716" t="s">
        <v>3137</v>
      </c>
      <c r="E716" s="27">
        <v>41988</v>
      </c>
      <c r="F716" t="s">
        <v>233</v>
      </c>
      <c r="G716" s="27">
        <v>33790</v>
      </c>
      <c r="H716">
        <v>23</v>
      </c>
      <c r="I716" t="s">
        <v>259</v>
      </c>
      <c r="J716" t="s">
        <v>245</v>
      </c>
      <c r="K716">
        <v>0</v>
      </c>
      <c r="L716">
        <v>5</v>
      </c>
      <c r="M716">
        <v>0</v>
      </c>
      <c r="N716">
        <v>1</v>
      </c>
      <c r="O716">
        <v>1</v>
      </c>
      <c r="P716">
        <v>0</v>
      </c>
      <c r="Q716" s="28">
        <v>41988.04583333333</v>
      </c>
      <c r="R716" s="28">
        <v>41988.313888888886</v>
      </c>
      <c r="S716" t="s">
        <v>3138</v>
      </c>
      <c r="T716" s="27">
        <v>41987</v>
      </c>
      <c r="V716">
        <v>1</v>
      </c>
      <c r="W716" t="s">
        <v>36</v>
      </c>
      <c r="X716" t="s">
        <v>474</v>
      </c>
      <c r="Y716">
        <v>1</v>
      </c>
      <c r="AA716" t="s">
        <v>3139</v>
      </c>
      <c r="AB716" t="s">
        <v>32</v>
      </c>
      <c r="AC716">
        <v>0</v>
      </c>
      <c r="AD716" s="27">
        <v>42137</v>
      </c>
      <c r="AE716" t="s">
        <v>359</v>
      </c>
      <c r="AF716" s="27">
        <v>42137</v>
      </c>
      <c r="AG716" s="27">
        <v>42138</v>
      </c>
      <c r="AH716">
        <v>0</v>
      </c>
      <c r="AN716" t="s">
        <v>238</v>
      </c>
      <c r="AO716">
        <v>5</v>
      </c>
      <c r="AP716" t="s">
        <v>246</v>
      </c>
      <c r="AQ716" s="27">
        <v>41988</v>
      </c>
      <c r="AR716" t="s">
        <v>240</v>
      </c>
      <c r="AS716">
        <v>5</v>
      </c>
      <c r="AT716" t="s">
        <v>246</v>
      </c>
      <c r="AU716" s="27">
        <v>41988</v>
      </c>
    </row>
    <row r="717" spans="1:47" x14ac:dyDescent="0.2">
      <c r="A717">
        <v>716</v>
      </c>
      <c r="B717" t="s">
        <v>3140</v>
      </c>
      <c r="C717" t="s">
        <v>3141</v>
      </c>
      <c r="D717" t="s">
        <v>266</v>
      </c>
      <c r="E717" s="27">
        <v>41708</v>
      </c>
      <c r="F717" t="s">
        <v>233</v>
      </c>
      <c r="G717" s="27">
        <v>29629</v>
      </c>
      <c r="H717">
        <v>35</v>
      </c>
      <c r="I717" t="s">
        <v>244</v>
      </c>
      <c r="J717" t="s">
        <v>250</v>
      </c>
      <c r="K717">
        <v>0</v>
      </c>
      <c r="L717">
        <v>2</v>
      </c>
      <c r="M717">
        <v>0</v>
      </c>
      <c r="N717">
        <v>0</v>
      </c>
      <c r="O717">
        <v>1</v>
      </c>
      <c r="P717">
        <v>-1</v>
      </c>
      <c r="Q717" s="28">
        <v>41707.417361111111</v>
      </c>
      <c r="R717" s="28">
        <v>41708.404166666667</v>
      </c>
      <c r="S717" t="s">
        <v>3142</v>
      </c>
      <c r="T717" s="27">
        <v>41707</v>
      </c>
      <c r="V717">
        <v>1</v>
      </c>
      <c r="W717" t="s">
        <v>36</v>
      </c>
      <c r="X717" t="s">
        <v>279</v>
      </c>
      <c r="Y717">
        <v>0</v>
      </c>
      <c r="AB717" t="s">
        <v>237</v>
      </c>
      <c r="AH717">
        <v>0</v>
      </c>
      <c r="AN717" t="s">
        <v>238</v>
      </c>
      <c r="AO717">
        <v>2</v>
      </c>
      <c r="AP717" t="s">
        <v>239</v>
      </c>
      <c r="AQ717" s="27">
        <v>41708</v>
      </c>
      <c r="AR717" t="s">
        <v>240</v>
      </c>
      <c r="AS717">
        <v>2</v>
      </c>
      <c r="AT717" t="s">
        <v>239</v>
      </c>
      <c r="AU717" s="27">
        <v>41708</v>
      </c>
    </row>
    <row r="718" spans="1:47" x14ac:dyDescent="0.2">
      <c r="A718">
        <v>717</v>
      </c>
      <c r="B718" t="s">
        <v>3143</v>
      </c>
      <c r="C718" t="s">
        <v>3144</v>
      </c>
      <c r="D718" t="s">
        <v>3145</v>
      </c>
      <c r="E718" s="27">
        <v>41843</v>
      </c>
      <c r="F718" t="s">
        <v>233</v>
      </c>
      <c r="G718" s="27">
        <v>23076</v>
      </c>
      <c r="H718">
        <v>53</v>
      </c>
      <c r="I718" t="s">
        <v>234</v>
      </c>
      <c r="J718" t="s">
        <v>250</v>
      </c>
      <c r="K718">
        <v>0</v>
      </c>
      <c r="L718">
        <v>6</v>
      </c>
      <c r="M718">
        <v>0</v>
      </c>
      <c r="N718">
        <v>0</v>
      </c>
      <c r="O718">
        <v>17</v>
      </c>
      <c r="P718">
        <v>222</v>
      </c>
      <c r="Q718" s="28">
        <v>42065.521527777775</v>
      </c>
      <c r="R718" s="28">
        <v>42264.26666666667</v>
      </c>
      <c r="S718" t="s">
        <v>3146</v>
      </c>
      <c r="T718" s="27">
        <v>41490</v>
      </c>
      <c r="V718">
        <v>353</v>
      </c>
      <c r="W718" t="s">
        <v>32</v>
      </c>
      <c r="X718" t="s">
        <v>444</v>
      </c>
      <c r="Y718">
        <v>0</v>
      </c>
      <c r="AB718" t="s">
        <v>237</v>
      </c>
      <c r="AH718">
        <v>0</v>
      </c>
      <c r="AN718" t="s">
        <v>238</v>
      </c>
      <c r="AO718">
        <v>4</v>
      </c>
      <c r="AP718" t="s">
        <v>239</v>
      </c>
      <c r="AQ718" s="27">
        <v>41843</v>
      </c>
      <c r="AR718" t="s">
        <v>240</v>
      </c>
      <c r="AS718">
        <v>6</v>
      </c>
      <c r="AT718" t="s">
        <v>246</v>
      </c>
      <c r="AU718" s="27">
        <v>41843</v>
      </c>
    </row>
    <row r="719" spans="1:47" x14ac:dyDescent="0.2">
      <c r="A719">
        <v>718</v>
      </c>
      <c r="B719" t="s">
        <v>3147</v>
      </c>
      <c r="C719" t="s">
        <v>3148</v>
      </c>
      <c r="D719" t="s">
        <v>3149</v>
      </c>
      <c r="E719" s="27">
        <v>41597</v>
      </c>
      <c r="F719" t="s">
        <v>233</v>
      </c>
      <c r="G719" s="27">
        <v>34962</v>
      </c>
      <c r="H719">
        <v>20</v>
      </c>
      <c r="I719" t="s">
        <v>259</v>
      </c>
      <c r="J719" t="s">
        <v>250</v>
      </c>
      <c r="K719">
        <v>0</v>
      </c>
      <c r="L719">
        <v>10</v>
      </c>
      <c r="M719">
        <v>0</v>
      </c>
      <c r="N719">
        <v>0</v>
      </c>
      <c r="O719">
        <v>1</v>
      </c>
      <c r="P719">
        <v>0</v>
      </c>
      <c r="Q719" s="28">
        <v>41597.106249999997</v>
      </c>
      <c r="R719" s="28">
        <v>41599.150694444441</v>
      </c>
      <c r="S719" t="s">
        <v>3150</v>
      </c>
      <c r="T719" s="27">
        <v>41597</v>
      </c>
      <c r="V719">
        <v>0</v>
      </c>
      <c r="W719" t="s">
        <v>32</v>
      </c>
      <c r="X719" t="s">
        <v>1351</v>
      </c>
      <c r="Y719">
        <v>1</v>
      </c>
      <c r="AA719" t="s">
        <v>3151</v>
      </c>
      <c r="AB719" t="s">
        <v>36</v>
      </c>
      <c r="AC719">
        <v>1</v>
      </c>
      <c r="AD719" s="27">
        <v>41686</v>
      </c>
      <c r="AE719" t="s">
        <v>529</v>
      </c>
      <c r="AF719" s="27">
        <v>41687</v>
      </c>
      <c r="AG719" s="27">
        <v>41688</v>
      </c>
      <c r="AH719">
        <v>1</v>
      </c>
      <c r="AJ719" t="s">
        <v>3152</v>
      </c>
      <c r="AK719" t="s">
        <v>312</v>
      </c>
      <c r="AL719" s="27">
        <v>42283</v>
      </c>
      <c r="AM719" t="s">
        <v>3153</v>
      </c>
      <c r="AN719" t="s">
        <v>238</v>
      </c>
      <c r="AO719">
        <v>10</v>
      </c>
      <c r="AP719" t="s">
        <v>269</v>
      </c>
      <c r="AQ719" s="27">
        <v>41597</v>
      </c>
      <c r="AR719" t="s">
        <v>240</v>
      </c>
      <c r="AS719">
        <v>10</v>
      </c>
      <c r="AT719" t="s">
        <v>269</v>
      </c>
      <c r="AU719" s="27">
        <v>41597</v>
      </c>
    </row>
    <row r="720" spans="1:47" x14ac:dyDescent="0.2">
      <c r="A720">
        <v>719</v>
      </c>
      <c r="B720" t="s">
        <v>3154</v>
      </c>
      <c r="C720" t="s">
        <v>963</v>
      </c>
      <c r="D720" t="s">
        <v>3155</v>
      </c>
      <c r="E720" s="27">
        <v>41738</v>
      </c>
      <c r="F720" t="s">
        <v>233</v>
      </c>
      <c r="G720" s="27">
        <v>33528</v>
      </c>
      <c r="H720">
        <v>24</v>
      </c>
      <c r="I720" t="s">
        <v>259</v>
      </c>
      <c r="J720" t="s">
        <v>250</v>
      </c>
      <c r="K720">
        <v>0</v>
      </c>
      <c r="L720">
        <v>4</v>
      </c>
      <c r="M720">
        <v>0</v>
      </c>
      <c r="N720">
        <v>0</v>
      </c>
      <c r="O720">
        <v>1</v>
      </c>
      <c r="P720">
        <v>-243</v>
      </c>
      <c r="Q720" s="28">
        <v>41495.118055555555</v>
      </c>
      <c r="R720" s="28">
        <v>41496.161111111112</v>
      </c>
      <c r="S720" t="s">
        <v>3156</v>
      </c>
      <c r="T720" s="27">
        <v>41495</v>
      </c>
      <c r="V720">
        <v>243</v>
      </c>
      <c r="W720" t="s">
        <v>32</v>
      </c>
      <c r="X720" t="s">
        <v>268</v>
      </c>
      <c r="Y720">
        <v>0</v>
      </c>
      <c r="AB720" t="s">
        <v>237</v>
      </c>
      <c r="AH720">
        <v>0</v>
      </c>
      <c r="AN720" t="s">
        <v>238</v>
      </c>
      <c r="AO720">
        <v>4</v>
      </c>
      <c r="AP720" t="s">
        <v>239</v>
      </c>
      <c r="AQ720" s="27">
        <v>41738</v>
      </c>
      <c r="AR720" t="s">
        <v>240</v>
      </c>
      <c r="AS720">
        <v>4</v>
      </c>
      <c r="AT720" t="s">
        <v>239</v>
      </c>
      <c r="AU720" s="27">
        <v>41738</v>
      </c>
    </row>
    <row r="721" spans="1:47" x14ac:dyDescent="0.2">
      <c r="A721">
        <v>720</v>
      </c>
      <c r="B721" t="s">
        <v>3157</v>
      </c>
      <c r="C721" t="s">
        <v>716</v>
      </c>
      <c r="D721" t="s">
        <v>3158</v>
      </c>
      <c r="E721" s="27">
        <v>41309</v>
      </c>
      <c r="F721" t="s">
        <v>233</v>
      </c>
      <c r="G721" s="27">
        <v>23615</v>
      </c>
      <c r="H721">
        <v>51</v>
      </c>
      <c r="I721" t="s">
        <v>234</v>
      </c>
      <c r="J721" t="s">
        <v>245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 s="28">
        <v>41309.113888888889</v>
      </c>
      <c r="R721" s="28">
        <v>41344.375694444447</v>
      </c>
      <c r="S721" t="s">
        <v>3159</v>
      </c>
      <c r="T721" s="27">
        <v>41309</v>
      </c>
      <c r="V721">
        <v>0</v>
      </c>
      <c r="W721" t="s">
        <v>32</v>
      </c>
      <c r="X721" t="s">
        <v>254</v>
      </c>
      <c r="Y721">
        <v>0</v>
      </c>
      <c r="AB721" t="s">
        <v>237</v>
      </c>
      <c r="AH721">
        <v>0</v>
      </c>
      <c r="AN721" t="s">
        <v>238</v>
      </c>
      <c r="AO721">
        <v>1</v>
      </c>
      <c r="AP721" t="s">
        <v>239</v>
      </c>
      <c r="AQ721" s="27">
        <v>41309</v>
      </c>
      <c r="AR721" t="s">
        <v>240</v>
      </c>
      <c r="AS721">
        <v>1</v>
      </c>
      <c r="AT721" t="s">
        <v>239</v>
      </c>
      <c r="AU721" s="27">
        <v>41309</v>
      </c>
    </row>
    <row r="722" spans="1:47" x14ac:dyDescent="0.2">
      <c r="A722">
        <v>721</v>
      </c>
      <c r="B722" t="s">
        <v>3160</v>
      </c>
      <c r="C722" t="s">
        <v>2381</v>
      </c>
      <c r="D722" t="s">
        <v>671</v>
      </c>
      <c r="E722" s="27">
        <v>41391</v>
      </c>
      <c r="F722" t="s">
        <v>233</v>
      </c>
      <c r="G722" s="27">
        <v>33393</v>
      </c>
      <c r="H722">
        <v>24</v>
      </c>
      <c r="I722" t="s">
        <v>259</v>
      </c>
      <c r="J722" t="s">
        <v>353</v>
      </c>
      <c r="K722">
        <v>0</v>
      </c>
      <c r="L722">
        <v>10</v>
      </c>
      <c r="M722">
        <v>0</v>
      </c>
      <c r="N722">
        <v>0</v>
      </c>
      <c r="O722">
        <v>0</v>
      </c>
      <c r="P722">
        <v>0</v>
      </c>
      <c r="Q722" s="28">
        <v>41391.118055555555</v>
      </c>
      <c r="R722" s="28">
        <v>41392.154861111114</v>
      </c>
      <c r="S722" t="s">
        <v>3161</v>
      </c>
      <c r="T722" s="27">
        <v>41390</v>
      </c>
      <c r="V722">
        <v>1</v>
      </c>
      <c r="W722" t="s">
        <v>32</v>
      </c>
      <c r="X722" t="s">
        <v>318</v>
      </c>
      <c r="Y722">
        <v>0</v>
      </c>
      <c r="AB722" t="s">
        <v>237</v>
      </c>
      <c r="AH722">
        <v>0</v>
      </c>
      <c r="AN722" t="s">
        <v>238</v>
      </c>
      <c r="AO722">
        <v>7</v>
      </c>
      <c r="AP722" t="s">
        <v>246</v>
      </c>
      <c r="AQ722" s="27">
        <v>41391</v>
      </c>
      <c r="AR722" t="s">
        <v>240</v>
      </c>
      <c r="AS722">
        <v>10</v>
      </c>
      <c r="AT722" t="s">
        <v>269</v>
      </c>
      <c r="AU722" s="27">
        <v>41391</v>
      </c>
    </row>
    <row r="723" spans="1:47" x14ac:dyDescent="0.2">
      <c r="A723">
        <v>722</v>
      </c>
      <c r="B723" t="s">
        <v>3162</v>
      </c>
      <c r="C723" t="s">
        <v>803</v>
      </c>
      <c r="D723" t="s">
        <v>3163</v>
      </c>
      <c r="E723" s="27">
        <v>41424</v>
      </c>
      <c r="F723" t="s">
        <v>233</v>
      </c>
      <c r="G723" s="27">
        <v>28933</v>
      </c>
      <c r="H723">
        <v>37</v>
      </c>
      <c r="I723" t="s">
        <v>244</v>
      </c>
      <c r="J723" t="s">
        <v>245</v>
      </c>
      <c r="K723">
        <v>0</v>
      </c>
      <c r="L723">
        <v>2</v>
      </c>
      <c r="M723">
        <v>0</v>
      </c>
      <c r="N723">
        <v>0</v>
      </c>
      <c r="O723">
        <v>3</v>
      </c>
      <c r="P723">
        <v>-14</v>
      </c>
      <c r="Q723" s="28">
        <v>41410.362500000003</v>
      </c>
      <c r="R723" s="28">
        <v>41417.286111111112</v>
      </c>
      <c r="S723" t="s">
        <v>3164</v>
      </c>
      <c r="T723" s="27">
        <v>41410</v>
      </c>
      <c r="V723">
        <v>14</v>
      </c>
      <c r="W723" t="s">
        <v>32</v>
      </c>
      <c r="X723" t="s">
        <v>261</v>
      </c>
      <c r="Y723">
        <v>0</v>
      </c>
      <c r="AB723" t="s">
        <v>237</v>
      </c>
      <c r="AH723">
        <v>0</v>
      </c>
      <c r="AN723" t="s">
        <v>238</v>
      </c>
      <c r="AO723">
        <v>1</v>
      </c>
      <c r="AP723" t="s">
        <v>239</v>
      </c>
      <c r="AQ723" s="27">
        <v>41424</v>
      </c>
      <c r="AR723" t="s">
        <v>240</v>
      </c>
      <c r="AS723">
        <v>2</v>
      </c>
      <c r="AT723" t="s">
        <v>239</v>
      </c>
      <c r="AU723" s="27">
        <v>41424</v>
      </c>
    </row>
    <row r="724" spans="1:47" x14ac:dyDescent="0.2">
      <c r="A724">
        <v>723</v>
      </c>
      <c r="B724" t="s">
        <v>3165</v>
      </c>
      <c r="C724" t="s">
        <v>3166</v>
      </c>
      <c r="D724" t="s">
        <v>3167</v>
      </c>
      <c r="E724" s="27">
        <v>41949</v>
      </c>
      <c r="F724" t="s">
        <v>294</v>
      </c>
      <c r="G724" s="27">
        <v>25361</v>
      </c>
      <c r="H724">
        <v>46</v>
      </c>
      <c r="I724" t="s">
        <v>234</v>
      </c>
      <c r="J724" t="s">
        <v>250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-2</v>
      </c>
      <c r="Q724" s="28">
        <v>41947.102777777778</v>
      </c>
      <c r="R724" s="28">
        <v>41949.524305555555</v>
      </c>
      <c r="S724" t="s">
        <v>3168</v>
      </c>
      <c r="T724" s="27">
        <v>41946</v>
      </c>
      <c r="V724">
        <v>3</v>
      </c>
      <c r="W724" t="s">
        <v>32</v>
      </c>
      <c r="X724" t="s">
        <v>313</v>
      </c>
      <c r="Y724">
        <v>0</v>
      </c>
      <c r="AB724" t="s">
        <v>237</v>
      </c>
      <c r="AH724">
        <v>0</v>
      </c>
      <c r="AN724" t="s">
        <v>238</v>
      </c>
      <c r="AO724">
        <v>1</v>
      </c>
      <c r="AP724" t="s">
        <v>239</v>
      </c>
      <c r="AQ724" s="27">
        <v>41949</v>
      </c>
      <c r="AR724" t="s">
        <v>240</v>
      </c>
      <c r="AS724">
        <v>1</v>
      </c>
      <c r="AT724" t="s">
        <v>239</v>
      </c>
      <c r="AU724" s="27">
        <v>41949</v>
      </c>
    </row>
    <row r="725" spans="1:47" x14ac:dyDescent="0.2">
      <c r="A725">
        <v>724</v>
      </c>
      <c r="B725" t="s">
        <v>3169</v>
      </c>
      <c r="C725" t="s">
        <v>3170</v>
      </c>
      <c r="D725" t="s">
        <v>3171</v>
      </c>
      <c r="E725" s="27">
        <v>41696</v>
      </c>
      <c r="F725" t="s">
        <v>233</v>
      </c>
      <c r="G725" s="27">
        <v>25310</v>
      </c>
      <c r="H725">
        <v>47</v>
      </c>
      <c r="I725" t="s">
        <v>234</v>
      </c>
      <c r="J725" t="s">
        <v>245</v>
      </c>
      <c r="K725">
        <v>0</v>
      </c>
      <c r="L725">
        <v>1</v>
      </c>
      <c r="M725">
        <v>0</v>
      </c>
      <c r="N725">
        <v>0</v>
      </c>
      <c r="O725">
        <v>3</v>
      </c>
      <c r="P725">
        <v>-1</v>
      </c>
      <c r="Q725" s="28">
        <v>41695.472222222219</v>
      </c>
      <c r="R725" s="28">
        <v>41696.398611111108</v>
      </c>
      <c r="S725" t="s">
        <v>3172</v>
      </c>
      <c r="T725" s="27">
        <v>41695</v>
      </c>
      <c r="V725">
        <v>1</v>
      </c>
      <c r="W725" t="s">
        <v>32</v>
      </c>
      <c r="X725" t="s">
        <v>3173</v>
      </c>
      <c r="Y725">
        <v>0</v>
      </c>
      <c r="AB725" t="s">
        <v>237</v>
      </c>
      <c r="AH725">
        <v>0</v>
      </c>
      <c r="AN725" t="s">
        <v>238</v>
      </c>
      <c r="AO725">
        <v>1</v>
      </c>
      <c r="AP725" t="s">
        <v>239</v>
      </c>
      <c r="AQ725" s="27">
        <v>41696</v>
      </c>
      <c r="AR725" t="s">
        <v>240</v>
      </c>
      <c r="AS725">
        <v>1</v>
      </c>
      <c r="AT725" t="s">
        <v>239</v>
      </c>
      <c r="AU725" s="27">
        <v>41696</v>
      </c>
    </row>
    <row r="726" spans="1:47" x14ac:dyDescent="0.2">
      <c r="A726">
        <v>725</v>
      </c>
      <c r="B726" t="s">
        <v>3174</v>
      </c>
      <c r="C726" t="s">
        <v>3175</v>
      </c>
      <c r="D726" t="s">
        <v>3176</v>
      </c>
      <c r="E726" s="27">
        <v>41858</v>
      </c>
      <c r="F726" t="s">
        <v>233</v>
      </c>
      <c r="G726" s="27">
        <v>26115</v>
      </c>
      <c r="H726">
        <v>44</v>
      </c>
      <c r="I726" t="s">
        <v>244</v>
      </c>
      <c r="J726" t="s">
        <v>250</v>
      </c>
      <c r="K726">
        <v>0</v>
      </c>
      <c r="L726">
        <v>4</v>
      </c>
      <c r="M726">
        <v>0</v>
      </c>
      <c r="N726">
        <v>0</v>
      </c>
      <c r="O726">
        <v>3</v>
      </c>
      <c r="S726" t="s">
        <v>3177</v>
      </c>
      <c r="U726" s="27">
        <v>41621</v>
      </c>
      <c r="V726">
        <v>237</v>
      </c>
      <c r="W726" t="s">
        <v>32</v>
      </c>
      <c r="X726" t="s">
        <v>274</v>
      </c>
      <c r="Y726">
        <v>0</v>
      </c>
      <c r="AB726" t="s">
        <v>237</v>
      </c>
      <c r="AH726">
        <v>0</v>
      </c>
      <c r="AN726" t="s">
        <v>238</v>
      </c>
      <c r="AO726">
        <v>6</v>
      </c>
      <c r="AP726" t="s">
        <v>246</v>
      </c>
      <c r="AQ726" s="27">
        <v>41858</v>
      </c>
      <c r="AR726" t="s">
        <v>240</v>
      </c>
      <c r="AS726">
        <v>4</v>
      </c>
      <c r="AT726" t="s">
        <v>239</v>
      </c>
      <c r="AU726" s="27">
        <v>41858</v>
      </c>
    </row>
    <row r="727" spans="1:47" x14ac:dyDescent="0.2">
      <c r="A727">
        <v>726</v>
      </c>
      <c r="B727" t="s">
        <v>3178</v>
      </c>
      <c r="C727" t="s">
        <v>2381</v>
      </c>
      <c r="D727" t="s">
        <v>3179</v>
      </c>
      <c r="E727" s="27">
        <v>41997</v>
      </c>
      <c r="F727" t="s">
        <v>233</v>
      </c>
      <c r="G727" s="27">
        <v>30021</v>
      </c>
      <c r="H727">
        <v>34</v>
      </c>
      <c r="I727" t="s">
        <v>244</v>
      </c>
      <c r="J727" t="s">
        <v>245</v>
      </c>
      <c r="K727">
        <v>0</v>
      </c>
      <c r="L727">
        <v>6</v>
      </c>
      <c r="M727">
        <v>0</v>
      </c>
      <c r="N727">
        <v>0</v>
      </c>
      <c r="O727">
        <v>4</v>
      </c>
      <c r="P727">
        <v>-1</v>
      </c>
      <c r="Q727" s="28">
        <v>41996.343055555553</v>
      </c>
      <c r="R727" s="28">
        <v>41997.374305555553</v>
      </c>
      <c r="S727" t="s">
        <v>3180</v>
      </c>
      <c r="T727" s="27">
        <v>41996</v>
      </c>
      <c r="V727">
        <v>1</v>
      </c>
      <c r="W727" t="s">
        <v>32</v>
      </c>
      <c r="X727" t="s">
        <v>268</v>
      </c>
      <c r="Y727">
        <v>1</v>
      </c>
      <c r="AA727" t="s">
        <v>3181</v>
      </c>
      <c r="AB727" t="s">
        <v>36</v>
      </c>
      <c r="AD727" s="27">
        <v>42039</v>
      </c>
      <c r="AE727" t="s">
        <v>422</v>
      </c>
      <c r="AH727">
        <v>0</v>
      </c>
      <c r="AN727" t="s">
        <v>238</v>
      </c>
      <c r="AO727">
        <v>2</v>
      </c>
      <c r="AP727" t="s">
        <v>239</v>
      </c>
      <c r="AQ727" s="27">
        <v>41997</v>
      </c>
      <c r="AR727" t="s">
        <v>240</v>
      </c>
      <c r="AS727">
        <v>6</v>
      </c>
      <c r="AT727" t="s">
        <v>246</v>
      </c>
      <c r="AU727" s="27">
        <v>41997</v>
      </c>
    </row>
    <row r="728" spans="1:47" x14ac:dyDescent="0.2">
      <c r="A728">
        <v>727</v>
      </c>
      <c r="B728" t="s">
        <v>3182</v>
      </c>
      <c r="C728" t="s">
        <v>500</v>
      </c>
      <c r="D728" t="s">
        <v>3183</v>
      </c>
      <c r="E728" s="27">
        <v>41520</v>
      </c>
      <c r="F728" t="s">
        <v>233</v>
      </c>
      <c r="G728" s="27">
        <v>21696</v>
      </c>
      <c r="H728">
        <v>56</v>
      </c>
      <c r="I728" t="s">
        <v>234</v>
      </c>
      <c r="J728" t="s">
        <v>245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-2</v>
      </c>
      <c r="Q728" s="28">
        <v>41518.486805555556</v>
      </c>
      <c r="R728" s="28">
        <v>41519.365972222222</v>
      </c>
      <c r="S728" t="s">
        <v>3184</v>
      </c>
      <c r="T728" s="27">
        <v>41518</v>
      </c>
      <c r="V728">
        <v>2</v>
      </c>
      <c r="W728" t="s">
        <v>32</v>
      </c>
      <c r="X728" t="s">
        <v>359</v>
      </c>
      <c r="Y728">
        <v>0</v>
      </c>
      <c r="AB728" t="s">
        <v>237</v>
      </c>
      <c r="AH728">
        <v>0</v>
      </c>
      <c r="AN728" t="s">
        <v>238</v>
      </c>
      <c r="AO728">
        <v>1</v>
      </c>
      <c r="AP728" t="s">
        <v>239</v>
      </c>
      <c r="AQ728" s="27">
        <v>41520</v>
      </c>
      <c r="AR728" t="s">
        <v>240</v>
      </c>
      <c r="AS728">
        <v>1</v>
      </c>
      <c r="AT728" t="s">
        <v>239</v>
      </c>
      <c r="AU728" s="27">
        <v>41520</v>
      </c>
    </row>
    <row r="729" spans="1:47" x14ac:dyDescent="0.2">
      <c r="A729">
        <v>728</v>
      </c>
      <c r="B729" t="s">
        <v>3185</v>
      </c>
      <c r="C729" t="s">
        <v>1584</v>
      </c>
      <c r="D729" t="s">
        <v>3186</v>
      </c>
      <c r="E729" s="27">
        <v>41631</v>
      </c>
      <c r="F729" t="s">
        <v>233</v>
      </c>
      <c r="G729" s="27">
        <v>29939</v>
      </c>
      <c r="H729">
        <v>34</v>
      </c>
      <c r="I729" t="s">
        <v>244</v>
      </c>
      <c r="J729" t="s">
        <v>353</v>
      </c>
      <c r="K729">
        <v>0</v>
      </c>
      <c r="L729">
        <v>1</v>
      </c>
      <c r="M729">
        <v>0</v>
      </c>
      <c r="N729">
        <v>0</v>
      </c>
      <c r="O729">
        <v>4</v>
      </c>
      <c r="P729">
        <v>-1</v>
      </c>
      <c r="Q729" s="28">
        <v>41630.468055555553</v>
      </c>
      <c r="R729" s="28">
        <v>41662.245833333334</v>
      </c>
      <c r="S729" t="s">
        <v>3187</v>
      </c>
      <c r="T729" s="27">
        <v>41630</v>
      </c>
      <c r="V729">
        <v>1</v>
      </c>
      <c r="W729" t="s">
        <v>32</v>
      </c>
      <c r="X729" t="s">
        <v>567</v>
      </c>
      <c r="Y729">
        <v>1</v>
      </c>
      <c r="AA729" t="s">
        <v>3188</v>
      </c>
      <c r="AB729" t="s">
        <v>36</v>
      </c>
      <c r="AC729">
        <v>0</v>
      </c>
      <c r="AD729" s="27">
        <v>41795</v>
      </c>
      <c r="AE729" t="s">
        <v>3189</v>
      </c>
      <c r="AF729" s="27">
        <v>41795</v>
      </c>
      <c r="AG729" s="27">
        <v>41796</v>
      </c>
      <c r="AH729">
        <v>0</v>
      </c>
      <c r="AN729" t="s">
        <v>238</v>
      </c>
      <c r="AO729">
        <v>1</v>
      </c>
      <c r="AP729" t="s">
        <v>239</v>
      </c>
      <c r="AQ729" s="27">
        <v>41631</v>
      </c>
      <c r="AR729" t="s">
        <v>240</v>
      </c>
      <c r="AS729">
        <v>1</v>
      </c>
      <c r="AT729" t="s">
        <v>239</v>
      </c>
      <c r="AU729" s="27">
        <v>41631</v>
      </c>
    </row>
    <row r="730" spans="1:47" x14ac:dyDescent="0.2">
      <c r="A730">
        <v>729</v>
      </c>
      <c r="B730" t="s">
        <v>3190</v>
      </c>
      <c r="C730" t="s">
        <v>3191</v>
      </c>
      <c r="D730" t="s">
        <v>3192</v>
      </c>
      <c r="E730" s="27">
        <v>41330</v>
      </c>
      <c r="F730" t="s">
        <v>233</v>
      </c>
      <c r="G730" s="27">
        <v>20616</v>
      </c>
      <c r="H730">
        <v>59</v>
      </c>
      <c r="I730" t="s">
        <v>234</v>
      </c>
      <c r="J730" t="s">
        <v>245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-2</v>
      </c>
      <c r="Q730" s="28">
        <v>41328.046527777777</v>
      </c>
      <c r="R730" s="28">
        <v>41328.379861111112</v>
      </c>
      <c r="S730" t="s">
        <v>3193</v>
      </c>
      <c r="T730" s="27">
        <v>41327</v>
      </c>
      <c r="V730">
        <v>3</v>
      </c>
      <c r="W730" t="s">
        <v>32</v>
      </c>
      <c r="X730" t="s">
        <v>806</v>
      </c>
      <c r="Y730">
        <v>1</v>
      </c>
      <c r="AA730" t="s">
        <v>3194</v>
      </c>
      <c r="AB730" t="s">
        <v>36</v>
      </c>
      <c r="AC730">
        <v>73</v>
      </c>
      <c r="AD730" s="27">
        <v>41358</v>
      </c>
      <c r="AE730" t="s">
        <v>879</v>
      </c>
      <c r="AF730" s="27">
        <v>41431</v>
      </c>
      <c r="AG730" s="27">
        <v>41439</v>
      </c>
      <c r="AH730">
        <v>0</v>
      </c>
      <c r="AN730" t="s">
        <v>238</v>
      </c>
      <c r="AO730">
        <v>1</v>
      </c>
      <c r="AP730" t="s">
        <v>239</v>
      </c>
      <c r="AQ730" s="27">
        <v>41330</v>
      </c>
      <c r="AR730" t="s">
        <v>240</v>
      </c>
      <c r="AS730">
        <v>1</v>
      </c>
      <c r="AT730" t="s">
        <v>239</v>
      </c>
      <c r="AU730" s="27">
        <v>41330</v>
      </c>
    </row>
    <row r="731" spans="1:47" x14ac:dyDescent="0.2">
      <c r="A731">
        <v>730</v>
      </c>
      <c r="B731" t="s">
        <v>3195</v>
      </c>
      <c r="C731" t="s">
        <v>3196</v>
      </c>
      <c r="D731" t="s">
        <v>3197</v>
      </c>
      <c r="E731" s="27">
        <v>41410</v>
      </c>
      <c r="F731" t="s">
        <v>233</v>
      </c>
      <c r="G731" s="27">
        <v>29675</v>
      </c>
      <c r="H731">
        <v>35</v>
      </c>
      <c r="I731" t="s">
        <v>244</v>
      </c>
      <c r="J731" t="s">
        <v>1115</v>
      </c>
      <c r="K731">
        <v>0</v>
      </c>
      <c r="L731">
        <v>6</v>
      </c>
      <c r="M731">
        <v>0</v>
      </c>
      <c r="N731">
        <v>0</v>
      </c>
      <c r="O731">
        <v>0</v>
      </c>
      <c r="P731">
        <v>-1</v>
      </c>
      <c r="Q731" s="28">
        <v>41409.143750000003</v>
      </c>
      <c r="R731" s="28">
        <v>41510.212500000001</v>
      </c>
      <c r="S731" t="s">
        <v>3198</v>
      </c>
      <c r="T731" s="27">
        <v>41409</v>
      </c>
      <c r="V731">
        <v>1</v>
      </c>
      <c r="W731" t="s">
        <v>32</v>
      </c>
      <c r="X731" t="s">
        <v>749</v>
      </c>
      <c r="Y731">
        <v>0</v>
      </c>
      <c r="AB731" t="s">
        <v>237</v>
      </c>
      <c r="AH731">
        <v>0</v>
      </c>
      <c r="AN731" t="s">
        <v>238</v>
      </c>
      <c r="AO731">
        <v>4</v>
      </c>
      <c r="AP731" t="s">
        <v>239</v>
      </c>
      <c r="AQ731" s="27">
        <v>41410</v>
      </c>
      <c r="AR731" t="s">
        <v>240</v>
      </c>
      <c r="AS731">
        <v>6</v>
      </c>
      <c r="AT731" t="s">
        <v>246</v>
      </c>
      <c r="AU731" s="27">
        <v>41410</v>
      </c>
    </row>
    <row r="732" spans="1:47" x14ac:dyDescent="0.2">
      <c r="A732">
        <v>731</v>
      </c>
      <c r="B732" t="s">
        <v>3199</v>
      </c>
      <c r="C732" t="s">
        <v>480</v>
      </c>
      <c r="D732" t="s">
        <v>457</v>
      </c>
      <c r="E732" s="27">
        <v>41312</v>
      </c>
      <c r="F732" t="s">
        <v>233</v>
      </c>
      <c r="G732" s="27">
        <v>21078</v>
      </c>
      <c r="H732">
        <v>58</v>
      </c>
      <c r="I732" t="s">
        <v>234</v>
      </c>
      <c r="J732" t="s">
        <v>353</v>
      </c>
      <c r="K732">
        <v>0</v>
      </c>
      <c r="L732">
        <v>1</v>
      </c>
      <c r="M732">
        <v>0</v>
      </c>
      <c r="N732">
        <v>0</v>
      </c>
      <c r="O732">
        <v>1</v>
      </c>
      <c r="P732">
        <v>-11</v>
      </c>
      <c r="Q732" s="28">
        <v>41301.331250000003</v>
      </c>
      <c r="R732" s="28">
        <v>41311.418055555558</v>
      </c>
      <c r="S732" t="s">
        <v>3200</v>
      </c>
      <c r="T732" s="27">
        <v>41301</v>
      </c>
      <c r="V732">
        <v>11</v>
      </c>
      <c r="W732" t="s">
        <v>32</v>
      </c>
      <c r="X732" t="s">
        <v>284</v>
      </c>
      <c r="Y732">
        <v>0</v>
      </c>
      <c r="AB732" t="s">
        <v>237</v>
      </c>
      <c r="AH732">
        <v>0</v>
      </c>
      <c r="AN732" t="s">
        <v>238</v>
      </c>
      <c r="AO732">
        <v>1</v>
      </c>
      <c r="AP732" t="s">
        <v>239</v>
      </c>
      <c r="AQ732" s="27">
        <v>41312</v>
      </c>
      <c r="AR732" t="s">
        <v>240</v>
      </c>
      <c r="AS732">
        <v>1</v>
      </c>
      <c r="AT732" t="s">
        <v>239</v>
      </c>
      <c r="AU732" s="27">
        <v>41312</v>
      </c>
    </row>
    <row r="733" spans="1:47" x14ac:dyDescent="0.2">
      <c r="A733">
        <v>732</v>
      </c>
      <c r="B733" t="s">
        <v>3201</v>
      </c>
      <c r="C733" t="s">
        <v>918</v>
      </c>
      <c r="D733" t="s">
        <v>3202</v>
      </c>
      <c r="E733" s="27">
        <v>41311</v>
      </c>
      <c r="F733" t="s">
        <v>233</v>
      </c>
      <c r="G733" s="27">
        <v>31632</v>
      </c>
      <c r="H733">
        <v>29</v>
      </c>
      <c r="I733" t="s">
        <v>244</v>
      </c>
      <c r="J733" t="s">
        <v>353</v>
      </c>
      <c r="K733">
        <v>0</v>
      </c>
      <c r="L733">
        <v>4</v>
      </c>
      <c r="M733">
        <v>0</v>
      </c>
      <c r="N733">
        <v>0</v>
      </c>
      <c r="O733">
        <v>2</v>
      </c>
      <c r="P733">
        <v>-26</v>
      </c>
      <c r="Q733" s="28">
        <v>41285.254861111112</v>
      </c>
      <c r="R733" s="28">
        <v>41286.176388888889</v>
      </c>
      <c r="S733" t="s">
        <v>3203</v>
      </c>
      <c r="T733" s="27">
        <v>41285</v>
      </c>
      <c r="V733">
        <v>26</v>
      </c>
      <c r="W733" t="s">
        <v>36</v>
      </c>
      <c r="X733" t="s">
        <v>263</v>
      </c>
      <c r="Y733">
        <v>0</v>
      </c>
      <c r="AB733" t="s">
        <v>237</v>
      </c>
      <c r="AH733">
        <v>0</v>
      </c>
      <c r="AN733" t="s">
        <v>238</v>
      </c>
      <c r="AO733">
        <v>2</v>
      </c>
      <c r="AP733" t="s">
        <v>239</v>
      </c>
      <c r="AQ733" s="27">
        <v>41311</v>
      </c>
      <c r="AR733" t="s">
        <v>240</v>
      </c>
      <c r="AS733">
        <v>4</v>
      </c>
      <c r="AT733" t="s">
        <v>239</v>
      </c>
      <c r="AU733" s="27">
        <v>41311</v>
      </c>
    </row>
    <row r="734" spans="1:47" x14ac:dyDescent="0.2">
      <c r="A734">
        <v>733</v>
      </c>
      <c r="B734" t="s">
        <v>3204</v>
      </c>
      <c r="C734" t="s">
        <v>3205</v>
      </c>
      <c r="D734" t="s">
        <v>3206</v>
      </c>
      <c r="E734" s="27">
        <v>41901</v>
      </c>
      <c r="F734" t="s">
        <v>294</v>
      </c>
      <c r="G734" s="27">
        <v>22804</v>
      </c>
      <c r="H734">
        <v>53</v>
      </c>
      <c r="I734" t="s">
        <v>234</v>
      </c>
      <c r="J734" t="s">
        <v>245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-23</v>
      </c>
      <c r="Q734" s="28">
        <v>41878.34375</v>
      </c>
      <c r="R734" s="28">
        <v>41901.156944444447</v>
      </c>
      <c r="S734" t="s">
        <v>3207</v>
      </c>
      <c r="U734" s="27">
        <v>41878</v>
      </c>
      <c r="V734">
        <v>23</v>
      </c>
      <c r="W734" t="s">
        <v>36</v>
      </c>
      <c r="X734" t="s">
        <v>274</v>
      </c>
      <c r="Y734">
        <v>0</v>
      </c>
      <c r="AB734" t="s">
        <v>237</v>
      </c>
      <c r="AH734">
        <v>0</v>
      </c>
      <c r="AN734" t="s">
        <v>238</v>
      </c>
      <c r="AO734">
        <v>1</v>
      </c>
      <c r="AP734" t="s">
        <v>239</v>
      </c>
      <c r="AQ734" s="27">
        <v>41901</v>
      </c>
      <c r="AR734" t="s">
        <v>240</v>
      </c>
      <c r="AS734">
        <v>1</v>
      </c>
      <c r="AT734" t="s">
        <v>239</v>
      </c>
      <c r="AU734" s="27">
        <v>41901</v>
      </c>
    </row>
    <row r="735" spans="1:47" x14ac:dyDescent="0.2">
      <c r="A735">
        <v>734</v>
      </c>
      <c r="B735" t="s">
        <v>3208</v>
      </c>
      <c r="C735" t="s">
        <v>400</v>
      </c>
      <c r="D735" t="s">
        <v>3209</v>
      </c>
      <c r="E735" s="27">
        <v>41851</v>
      </c>
      <c r="F735" t="s">
        <v>233</v>
      </c>
      <c r="G735" s="27">
        <v>29611</v>
      </c>
      <c r="H735">
        <v>35</v>
      </c>
      <c r="I735" t="s">
        <v>244</v>
      </c>
      <c r="J735" t="s">
        <v>250</v>
      </c>
      <c r="K735">
        <v>0</v>
      </c>
      <c r="L735">
        <v>5</v>
      </c>
      <c r="M735">
        <v>0</v>
      </c>
      <c r="N735">
        <v>0</v>
      </c>
      <c r="O735">
        <v>0</v>
      </c>
      <c r="P735">
        <v>0</v>
      </c>
      <c r="Q735" s="28">
        <v>41851.164583333331</v>
      </c>
      <c r="R735" s="28">
        <v>41858.349305555559</v>
      </c>
      <c r="S735" t="s">
        <v>3210</v>
      </c>
      <c r="T735" s="27">
        <v>41851</v>
      </c>
      <c r="V735">
        <v>0</v>
      </c>
      <c r="W735" t="s">
        <v>32</v>
      </c>
      <c r="X735" t="s">
        <v>441</v>
      </c>
      <c r="Y735">
        <v>0</v>
      </c>
      <c r="AB735" t="s">
        <v>237</v>
      </c>
      <c r="AH735">
        <v>0</v>
      </c>
      <c r="AN735" t="s">
        <v>238</v>
      </c>
      <c r="AO735">
        <v>3</v>
      </c>
      <c r="AP735" t="s">
        <v>239</v>
      </c>
      <c r="AQ735" s="27">
        <v>41851</v>
      </c>
      <c r="AR735" t="s">
        <v>240</v>
      </c>
      <c r="AS735">
        <v>5</v>
      </c>
      <c r="AT735" t="s">
        <v>246</v>
      </c>
      <c r="AU735" s="27">
        <v>41851</v>
      </c>
    </row>
    <row r="736" spans="1:47" x14ac:dyDescent="0.2">
      <c r="A736">
        <v>735</v>
      </c>
      <c r="B736" t="s">
        <v>3211</v>
      </c>
      <c r="C736" t="s">
        <v>1793</v>
      </c>
      <c r="D736" t="s">
        <v>3212</v>
      </c>
      <c r="E736" s="27">
        <v>41697</v>
      </c>
      <c r="F736" t="s">
        <v>233</v>
      </c>
      <c r="G736" s="27">
        <v>31740</v>
      </c>
      <c r="H736">
        <v>29</v>
      </c>
      <c r="I736" t="s">
        <v>244</v>
      </c>
      <c r="J736" t="s">
        <v>245</v>
      </c>
      <c r="K736">
        <v>0</v>
      </c>
      <c r="L736">
        <v>3</v>
      </c>
      <c r="M736">
        <v>0</v>
      </c>
      <c r="N736">
        <v>0</v>
      </c>
      <c r="O736">
        <v>1</v>
      </c>
      <c r="P736">
        <v>-66</v>
      </c>
      <c r="Q736" s="28">
        <v>41631.105555555558</v>
      </c>
      <c r="R736" s="28">
        <v>41668.468055555553</v>
      </c>
      <c r="S736" t="s">
        <v>3213</v>
      </c>
      <c r="U736" s="27">
        <v>41631</v>
      </c>
      <c r="V736">
        <v>66</v>
      </c>
      <c r="W736" t="s">
        <v>32</v>
      </c>
      <c r="X736" t="s">
        <v>274</v>
      </c>
      <c r="Y736">
        <v>0</v>
      </c>
      <c r="AB736" t="s">
        <v>237</v>
      </c>
      <c r="AH736">
        <v>0</v>
      </c>
      <c r="AN736" t="s">
        <v>238</v>
      </c>
      <c r="AO736">
        <v>5</v>
      </c>
      <c r="AP736" t="s">
        <v>246</v>
      </c>
      <c r="AQ736" s="27">
        <v>41697</v>
      </c>
      <c r="AR736" t="s">
        <v>240</v>
      </c>
      <c r="AS736">
        <v>3</v>
      </c>
      <c r="AT736" t="s">
        <v>239</v>
      </c>
      <c r="AU736" s="27">
        <v>41697</v>
      </c>
    </row>
    <row r="737" spans="1:47" x14ac:dyDescent="0.2">
      <c r="A737">
        <v>736</v>
      </c>
      <c r="B737" t="s">
        <v>3214</v>
      </c>
      <c r="C737" t="s">
        <v>3215</v>
      </c>
      <c r="D737" t="s">
        <v>3216</v>
      </c>
      <c r="E737" s="27">
        <v>41857</v>
      </c>
      <c r="F737" t="s">
        <v>233</v>
      </c>
      <c r="G737" s="27">
        <v>31444</v>
      </c>
      <c r="H737">
        <v>30</v>
      </c>
      <c r="I737" t="s">
        <v>244</v>
      </c>
      <c r="J737" t="s">
        <v>250</v>
      </c>
      <c r="K737">
        <v>0</v>
      </c>
      <c r="L737">
        <v>1</v>
      </c>
      <c r="M737">
        <v>0</v>
      </c>
      <c r="N737">
        <v>0</v>
      </c>
      <c r="O737">
        <v>4</v>
      </c>
      <c r="P737">
        <v>-1</v>
      </c>
      <c r="Q737" s="28">
        <v>41856.092361111114</v>
      </c>
      <c r="R737" s="28">
        <v>41857.093055555553</v>
      </c>
      <c r="S737" t="s">
        <v>3217</v>
      </c>
      <c r="T737" s="27">
        <v>41856</v>
      </c>
      <c r="V737">
        <v>1</v>
      </c>
      <c r="W737" t="s">
        <v>36</v>
      </c>
      <c r="X737" t="s">
        <v>279</v>
      </c>
      <c r="Y737">
        <v>0</v>
      </c>
      <c r="AB737" t="s">
        <v>237</v>
      </c>
      <c r="AH737">
        <v>0</v>
      </c>
      <c r="AN737" t="s">
        <v>238</v>
      </c>
      <c r="AO737">
        <v>2</v>
      </c>
      <c r="AP737" t="s">
        <v>239</v>
      </c>
      <c r="AQ737" s="27">
        <v>41857</v>
      </c>
      <c r="AR737" t="s">
        <v>240</v>
      </c>
      <c r="AS737">
        <v>1</v>
      </c>
      <c r="AT737" t="s">
        <v>239</v>
      </c>
      <c r="AU737" s="27">
        <v>41857</v>
      </c>
    </row>
    <row r="738" spans="1:47" x14ac:dyDescent="0.2">
      <c r="A738">
        <v>737</v>
      </c>
      <c r="B738" t="s">
        <v>3218</v>
      </c>
      <c r="C738" t="s">
        <v>2412</v>
      </c>
      <c r="D738" t="s">
        <v>3219</v>
      </c>
      <c r="E738" s="27">
        <v>41745</v>
      </c>
      <c r="F738" t="s">
        <v>294</v>
      </c>
      <c r="G738" s="27">
        <v>33543</v>
      </c>
      <c r="H738">
        <v>24</v>
      </c>
      <c r="I738" t="s">
        <v>259</v>
      </c>
      <c r="J738" t="s">
        <v>245</v>
      </c>
      <c r="K738">
        <v>0</v>
      </c>
      <c r="L738">
        <v>9</v>
      </c>
      <c r="M738">
        <v>0</v>
      </c>
      <c r="N738">
        <v>1</v>
      </c>
      <c r="O738">
        <v>6</v>
      </c>
      <c r="P738">
        <v>0</v>
      </c>
      <c r="Q738" s="28">
        <v>41745.102777777778</v>
      </c>
      <c r="R738" s="28">
        <v>41748.473611111112</v>
      </c>
      <c r="S738" t="s">
        <v>3220</v>
      </c>
      <c r="T738" s="27">
        <v>41744</v>
      </c>
      <c r="V738">
        <v>1</v>
      </c>
      <c r="W738" t="s">
        <v>32</v>
      </c>
      <c r="X738" t="s">
        <v>1051</v>
      </c>
      <c r="Y738">
        <v>1</v>
      </c>
      <c r="AA738" t="s">
        <v>3221</v>
      </c>
      <c r="AB738" t="s">
        <v>36</v>
      </c>
      <c r="AC738">
        <v>0</v>
      </c>
      <c r="AD738" s="27">
        <v>42399</v>
      </c>
      <c r="AE738" t="s">
        <v>279</v>
      </c>
      <c r="AF738" s="27">
        <v>42399</v>
      </c>
      <c r="AG738" s="27">
        <v>42400</v>
      </c>
      <c r="AH738">
        <v>1</v>
      </c>
      <c r="AJ738" t="s">
        <v>3221</v>
      </c>
      <c r="AK738" t="s">
        <v>462</v>
      </c>
      <c r="AL738" s="27">
        <v>42399</v>
      </c>
      <c r="AM738" t="s">
        <v>279</v>
      </c>
      <c r="AN738" t="s">
        <v>238</v>
      </c>
      <c r="AO738">
        <v>4</v>
      </c>
      <c r="AP738" t="s">
        <v>239</v>
      </c>
      <c r="AQ738" s="27">
        <v>41745</v>
      </c>
      <c r="AR738" t="s">
        <v>240</v>
      </c>
      <c r="AS738">
        <v>9</v>
      </c>
      <c r="AT738" t="s">
        <v>269</v>
      </c>
      <c r="AU738" s="27">
        <v>41745</v>
      </c>
    </row>
    <row r="739" spans="1:47" x14ac:dyDescent="0.2">
      <c r="A739">
        <v>738</v>
      </c>
      <c r="B739" t="s">
        <v>3222</v>
      </c>
      <c r="C739" t="s">
        <v>1262</v>
      </c>
      <c r="D739" t="s">
        <v>3223</v>
      </c>
      <c r="E739" s="27">
        <v>41584</v>
      </c>
      <c r="F739" t="s">
        <v>233</v>
      </c>
      <c r="G739" s="27">
        <v>34719</v>
      </c>
      <c r="H739">
        <v>21</v>
      </c>
      <c r="I739" t="s">
        <v>259</v>
      </c>
      <c r="J739" t="s">
        <v>245</v>
      </c>
      <c r="K739">
        <v>0</v>
      </c>
      <c r="L739">
        <v>9</v>
      </c>
      <c r="M739">
        <v>0</v>
      </c>
      <c r="N739">
        <v>4</v>
      </c>
      <c r="O739">
        <v>2</v>
      </c>
      <c r="P739">
        <v>-1</v>
      </c>
      <c r="Q739" s="28">
        <v>41583.465277777781</v>
      </c>
      <c r="R739" s="28">
        <v>41592.060416666667</v>
      </c>
      <c r="S739" t="s">
        <v>3224</v>
      </c>
      <c r="T739" s="27">
        <v>41583</v>
      </c>
      <c r="V739">
        <v>1</v>
      </c>
      <c r="W739" t="s">
        <v>36</v>
      </c>
      <c r="X739" t="s">
        <v>1265</v>
      </c>
      <c r="Y739">
        <v>1</v>
      </c>
      <c r="AA739" t="s">
        <v>3225</v>
      </c>
      <c r="AB739" t="s">
        <v>36</v>
      </c>
      <c r="AD739" s="27">
        <v>41621</v>
      </c>
      <c r="AE739" t="s">
        <v>2369</v>
      </c>
      <c r="AH739">
        <v>1</v>
      </c>
      <c r="AJ739" t="s">
        <v>3226</v>
      </c>
      <c r="AK739" t="s">
        <v>255</v>
      </c>
      <c r="AL739" s="27">
        <v>41835</v>
      </c>
      <c r="AM739" t="s">
        <v>383</v>
      </c>
      <c r="AN739" t="s">
        <v>238</v>
      </c>
      <c r="AO739">
        <v>9</v>
      </c>
      <c r="AP739" t="s">
        <v>269</v>
      </c>
      <c r="AQ739" s="27">
        <v>41584</v>
      </c>
      <c r="AR739" t="s">
        <v>240</v>
      </c>
      <c r="AS739">
        <v>9</v>
      </c>
      <c r="AT739" t="s">
        <v>269</v>
      </c>
      <c r="AU739" s="27">
        <v>41584</v>
      </c>
    </row>
    <row r="740" spans="1:47" x14ac:dyDescent="0.2">
      <c r="A740">
        <v>739</v>
      </c>
      <c r="B740" t="s">
        <v>3227</v>
      </c>
      <c r="C740" t="s">
        <v>3228</v>
      </c>
      <c r="D740" t="s">
        <v>3229</v>
      </c>
      <c r="E740" s="27">
        <v>41374</v>
      </c>
      <c r="F740" t="s">
        <v>233</v>
      </c>
      <c r="G740" s="27">
        <v>32773</v>
      </c>
      <c r="H740">
        <v>26</v>
      </c>
      <c r="I740" t="s">
        <v>244</v>
      </c>
      <c r="J740" t="s">
        <v>250</v>
      </c>
      <c r="K740">
        <v>0</v>
      </c>
      <c r="L740">
        <v>9</v>
      </c>
      <c r="M740">
        <v>0</v>
      </c>
      <c r="N740">
        <v>0</v>
      </c>
      <c r="O740">
        <v>2</v>
      </c>
      <c r="S740" t="s">
        <v>3230</v>
      </c>
      <c r="U740" s="27">
        <v>41358</v>
      </c>
      <c r="V740">
        <v>16</v>
      </c>
      <c r="W740" t="s">
        <v>36</v>
      </c>
      <c r="X740" t="s">
        <v>274</v>
      </c>
      <c r="Y740">
        <v>0</v>
      </c>
      <c r="AB740" t="s">
        <v>237</v>
      </c>
      <c r="AH740">
        <v>0</v>
      </c>
      <c r="AN740" t="s">
        <v>238</v>
      </c>
      <c r="AO740">
        <v>6</v>
      </c>
      <c r="AP740" t="s">
        <v>246</v>
      </c>
      <c r="AQ740" s="27">
        <v>41374</v>
      </c>
      <c r="AR740" t="s">
        <v>240</v>
      </c>
      <c r="AS740">
        <v>9</v>
      </c>
      <c r="AT740" t="s">
        <v>269</v>
      </c>
      <c r="AU740" s="27">
        <v>41374</v>
      </c>
    </row>
    <row r="741" spans="1:47" x14ac:dyDescent="0.2">
      <c r="A741">
        <v>740</v>
      </c>
      <c r="B741" t="s">
        <v>3231</v>
      </c>
      <c r="C741" t="s">
        <v>3232</v>
      </c>
      <c r="D741" t="s">
        <v>3233</v>
      </c>
      <c r="E741" s="27">
        <v>41964</v>
      </c>
      <c r="F741" t="s">
        <v>233</v>
      </c>
      <c r="G741" s="27">
        <v>24082</v>
      </c>
      <c r="H741">
        <v>50</v>
      </c>
      <c r="I741" t="s">
        <v>234</v>
      </c>
      <c r="J741" t="s">
        <v>1115</v>
      </c>
      <c r="K741">
        <v>0</v>
      </c>
      <c r="L741">
        <v>7</v>
      </c>
      <c r="M741">
        <v>0</v>
      </c>
      <c r="N741">
        <v>0</v>
      </c>
      <c r="O741">
        <v>5</v>
      </c>
      <c r="P741">
        <v>0</v>
      </c>
      <c r="Q741" s="28">
        <v>41964.085416666669</v>
      </c>
      <c r="R741" s="28">
        <v>41975.352777777778</v>
      </c>
      <c r="S741" t="s">
        <v>3234</v>
      </c>
      <c r="T741" s="27">
        <v>41964</v>
      </c>
      <c r="V741">
        <v>0</v>
      </c>
      <c r="W741" t="s">
        <v>32</v>
      </c>
      <c r="X741" t="s">
        <v>364</v>
      </c>
      <c r="Y741">
        <v>1</v>
      </c>
      <c r="AA741" t="s">
        <v>3235</v>
      </c>
      <c r="AB741" t="s">
        <v>36</v>
      </c>
      <c r="AC741">
        <v>1</v>
      </c>
      <c r="AD741" s="27">
        <v>42034</v>
      </c>
      <c r="AE741" t="s">
        <v>529</v>
      </c>
      <c r="AF741" s="27">
        <v>42035</v>
      </c>
      <c r="AG741" s="27">
        <v>42104</v>
      </c>
      <c r="AH741">
        <v>0</v>
      </c>
      <c r="AN741" t="s">
        <v>238</v>
      </c>
      <c r="AO741">
        <v>5</v>
      </c>
      <c r="AP741" t="s">
        <v>246</v>
      </c>
      <c r="AQ741" s="27">
        <v>41964</v>
      </c>
      <c r="AR741" t="s">
        <v>240</v>
      </c>
      <c r="AS741">
        <v>7</v>
      </c>
      <c r="AT741" t="s">
        <v>246</v>
      </c>
      <c r="AU741" s="27">
        <v>41964</v>
      </c>
    </row>
    <row r="742" spans="1:47" x14ac:dyDescent="0.2">
      <c r="A742">
        <v>741</v>
      </c>
      <c r="B742" t="s">
        <v>3236</v>
      </c>
      <c r="C742" t="s">
        <v>3237</v>
      </c>
      <c r="D742" t="s">
        <v>3238</v>
      </c>
      <c r="E742" s="27">
        <v>41587</v>
      </c>
      <c r="F742" t="s">
        <v>233</v>
      </c>
      <c r="G742" s="27">
        <v>33582</v>
      </c>
      <c r="H742">
        <v>24</v>
      </c>
      <c r="I742" t="s">
        <v>259</v>
      </c>
      <c r="J742" t="s">
        <v>250</v>
      </c>
      <c r="K742">
        <v>0</v>
      </c>
      <c r="L742">
        <v>5</v>
      </c>
      <c r="M742">
        <v>0</v>
      </c>
      <c r="N742">
        <v>0</v>
      </c>
      <c r="O742">
        <v>0</v>
      </c>
      <c r="W742" t="s">
        <v>237</v>
      </c>
      <c r="Y742">
        <v>-1</v>
      </c>
      <c r="AB742" t="s">
        <v>237</v>
      </c>
      <c r="AH742">
        <v>0</v>
      </c>
      <c r="AN742" t="s">
        <v>238</v>
      </c>
      <c r="AO742">
        <v>4</v>
      </c>
      <c r="AP742" t="s">
        <v>239</v>
      </c>
      <c r="AQ742" s="27">
        <v>41587</v>
      </c>
      <c r="AR742" t="s">
        <v>240</v>
      </c>
      <c r="AS742">
        <v>5</v>
      </c>
      <c r="AT742" t="s">
        <v>246</v>
      </c>
      <c r="AU742" s="27">
        <v>41587</v>
      </c>
    </row>
    <row r="743" spans="1:47" x14ac:dyDescent="0.2">
      <c r="A743">
        <v>742</v>
      </c>
      <c r="B743" t="s">
        <v>3239</v>
      </c>
      <c r="C743" t="s">
        <v>288</v>
      </c>
      <c r="D743" t="s">
        <v>1734</v>
      </c>
      <c r="E743" s="27">
        <v>41876</v>
      </c>
      <c r="F743" t="s">
        <v>233</v>
      </c>
      <c r="G743" s="27">
        <v>30312</v>
      </c>
      <c r="H743">
        <v>33</v>
      </c>
      <c r="I743" t="s">
        <v>244</v>
      </c>
      <c r="J743" t="s">
        <v>245</v>
      </c>
      <c r="K743">
        <v>0</v>
      </c>
      <c r="L743">
        <v>9</v>
      </c>
      <c r="M743">
        <v>0</v>
      </c>
      <c r="N743">
        <v>0</v>
      </c>
      <c r="O743">
        <v>0</v>
      </c>
      <c r="P743">
        <v>-3</v>
      </c>
      <c r="Q743" s="28">
        <v>41873.15625</v>
      </c>
      <c r="R743" s="28">
        <v>41873.337500000001</v>
      </c>
      <c r="S743" t="s">
        <v>3240</v>
      </c>
      <c r="T743" s="27">
        <v>41873</v>
      </c>
      <c r="V743">
        <v>3</v>
      </c>
      <c r="W743" t="s">
        <v>32</v>
      </c>
      <c r="X743" t="s">
        <v>261</v>
      </c>
      <c r="Y743">
        <v>0</v>
      </c>
      <c r="AB743" t="s">
        <v>237</v>
      </c>
      <c r="AH743">
        <v>0</v>
      </c>
      <c r="AN743" t="s">
        <v>238</v>
      </c>
      <c r="AO743">
        <v>7</v>
      </c>
      <c r="AP743" t="s">
        <v>246</v>
      </c>
      <c r="AQ743" s="27">
        <v>41876</v>
      </c>
      <c r="AR743" t="s">
        <v>240</v>
      </c>
      <c r="AS743">
        <v>9</v>
      </c>
      <c r="AT743" t="s">
        <v>269</v>
      </c>
      <c r="AU743" s="27">
        <v>41876</v>
      </c>
    </row>
    <row r="744" spans="1:47" x14ac:dyDescent="0.2">
      <c r="A744">
        <v>743</v>
      </c>
      <c r="B744" t="s">
        <v>3241</v>
      </c>
      <c r="C744" t="s">
        <v>2884</v>
      </c>
      <c r="D744" t="s">
        <v>3242</v>
      </c>
      <c r="E744" s="27">
        <v>41318</v>
      </c>
      <c r="F744" t="s">
        <v>233</v>
      </c>
      <c r="G744" s="27">
        <v>32809</v>
      </c>
      <c r="H744">
        <v>26</v>
      </c>
      <c r="I744" t="s">
        <v>244</v>
      </c>
      <c r="J744" t="s">
        <v>250</v>
      </c>
      <c r="K744">
        <v>0</v>
      </c>
      <c r="L744">
        <v>2</v>
      </c>
      <c r="M744">
        <v>0</v>
      </c>
      <c r="N744">
        <v>0</v>
      </c>
      <c r="O744">
        <v>1</v>
      </c>
      <c r="P744">
        <v>-1</v>
      </c>
      <c r="Q744" s="28">
        <v>41317.130555555559</v>
      </c>
      <c r="R744" s="28">
        <v>41318.347916666666</v>
      </c>
      <c r="S744" t="s">
        <v>3243</v>
      </c>
      <c r="T744" s="27">
        <v>41317</v>
      </c>
      <c r="V744">
        <v>1</v>
      </c>
      <c r="W744" t="s">
        <v>32</v>
      </c>
      <c r="X744" t="s">
        <v>3244</v>
      </c>
      <c r="Y744">
        <v>0</v>
      </c>
      <c r="AB744" t="s">
        <v>237</v>
      </c>
      <c r="AH744">
        <v>0</v>
      </c>
      <c r="AN744" t="s">
        <v>238</v>
      </c>
      <c r="AO744">
        <v>3</v>
      </c>
      <c r="AP744" t="s">
        <v>239</v>
      </c>
      <c r="AQ744" s="27">
        <v>41318</v>
      </c>
      <c r="AR744" t="s">
        <v>240</v>
      </c>
      <c r="AS744">
        <v>2</v>
      </c>
      <c r="AT744" t="s">
        <v>239</v>
      </c>
      <c r="AU744" s="27">
        <v>41318</v>
      </c>
    </row>
    <row r="745" spans="1:47" x14ac:dyDescent="0.2">
      <c r="A745">
        <v>744</v>
      </c>
      <c r="B745" t="s">
        <v>3245</v>
      </c>
      <c r="C745" t="s">
        <v>652</v>
      </c>
      <c r="D745" t="s">
        <v>266</v>
      </c>
      <c r="E745" s="27">
        <v>41416</v>
      </c>
      <c r="F745" t="s">
        <v>233</v>
      </c>
      <c r="G745" s="27">
        <v>24550</v>
      </c>
      <c r="H745">
        <v>49</v>
      </c>
      <c r="I745" t="s">
        <v>234</v>
      </c>
      <c r="J745" t="s">
        <v>250</v>
      </c>
      <c r="K745">
        <v>2</v>
      </c>
      <c r="L745">
        <v>7</v>
      </c>
      <c r="M745">
        <v>0</v>
      </c>
      <c r="N745">
        <v>1</v>
      </c>
      <c r="O745">
        <v>18</v>
      </c>
      <c r="P745">
        <v>-1</v>
      </c>
      <c r="Q745" s="28">
        <v>41415.075694444444</v>
      </c>
      <c r="R745" s="28">
        <v>41690.291666666664</v>
      </c>
      <c r="S745" t="s">
        <v>3246</v>
      </c>
      <c r="T745" s="27">
        <v>41415</v>
      </c>
      <c r="V745">
        <v>1</v>
      </c>
      <c r="W745" t="s">
        <v>32</v>
      </c>
      <c r="X745" t="s">
        <v>261</v>
      </c>
      <c r="Y745">
        <v>0</v>
      </c>
      <c r="AB745" t="s">
        <v>237</v>
      </c>
      <c r="AH745">
        <v>0</v>
      </c>
      <c r="AN745" t="s">
        <v>238</v>
      </c>
      <c r="AO745">
        <v>4</v>
      </c>
      <c r="AP745" t="s">
        <v>239</v>
      </c>
      <c r="AQ745" s="27">
        <v>41416</v>
      </c>
      <c r="AR745" t="s">
        <v>240</v>
      </c>
      <c r="AS745">
        <v>7</v>
      </c>
      <c r="AT745" t="s">
        <v>246</v>
      </c>
      <c r="AU745" s="27">
        <v>41416</v>
      </c>
    </row>
    <row r="746" spans="1:47" x14ac:dyDescent="0.2">
      <c r="A746">
        <v>745</v>
      </c>
      <c r="B746" t="s">
        <v>3247</v>
      </c>
      <c r="C746" t="s">
        <v>1197</v>
      </c>
      <c r="D746" t="s">
        <v>3248</v>
      </c>
      <c r="E746" s="27">
        <v>41523</v>
      </c>
      <c r="F746" t="s">
        <v>294</v>
      </c>
      <c r="G746" s="27">
        <v>31409</v>
      </c>
      <c r="H746">
        <v>30</v>
      </c>
      <c r="I746" t="s">
        <v>244</v>
      </c>
      <c r="J746" t="s">
        <v>245</v>
      </c>
      <c r="K746">
        <v>0</v>
      </c>
      <c r="L746">
        <v>2</v>
      </c>
      <c r="M746">
        <v>0</v>
      </c>
      <c r="N746">
        <v>0</v>
      </c>
      <c r="O746">
        <v>0</v>
      </c>
      <c r="P746">
        <v>-1</v>
      </c>
      <c r="Q746" s="28">
        <v>41522.449305555558</v>
      </c>
      <c r="R746" s="28">
        <v>41523.463888888888</v>
      </c>
      <c r="S746" t="s">
        <v>3249</v>
      </c>
      <c r="T746" s="27">
        <v>41522</v>
      </c>
      <c r="V746">
        <v>1</v>
      </c>
      <c r="W746" t="s">
        <v>36</v>
      </c>
      <c r="X746" t="s">
        <v>263</v>
      </c>
      <c r="Y746">
        <v>0</v>
      </c>
      <c r="AB746" t="s">
        <v>237</v>
      </c>
      <c r="AH746">
        <v>0</v>
      </c>
      <c r="AN746" t="s">
        <v>238</v>
      </c>
      <c r="AO746">
        <v>2</v>
      </c>
      <c r="AP746" t="s">
        <v>239</v>
      </c>
      <c r="AQ746" s="27">
        <v>41523</v>
      </c>
      <c r="AR746" t="s">
        <v>240</v>
      </c>
      <c r="AS746">
        <v>2</v>
      </c>
      <c r="AT746" t="s">
        <v>239</v>
      </c>
      <c r="AU746" s="27">
        <v>41523</v>
      </c>
    </row>
    <row r="747" spans="1:47" x14ac:dyDescent="0.2">
      <c r="A747">
        <v>746</v>
      </c>
      <c r="B747" t="s">
        <v>3250</v>
      </c>
      <c r="C747" t="s">
        <v>281</v>
      </c>
      <c r="D747" t="s">
        <v>2993</v>
      </c>
      <c r="E747" s="27">
        <v>41355</v>
      </c>
      <c r="F747" t="s">
        <v>233</v>
      </c>
      <c r="G747" s="27">
        <v>31011</v>
      </c>
      <c r="H747">
        <v>31</v>
      </c>
      <c r="I747" t="s">
        <v>244</v>
      </c>
      <c r="J747" t="s">
        <v>250</v>
      </c>
      <c r="K747">
        <v>1</v>
      </c>
      <c r="L747">
        <v>5</v>
      </c>
      <c r="M747">
        <v>0</v>
      </c>
      <c r="N747">
        <v>0</v>
      </c>
      <c r="O747">
        <v>6</v>
      </c>
      <c r="S747" t="s">
        <v>3251</v>
      </c>
      <c r="U747" s="27">
        <v>41353</v>
      </c>
      <c r="V747">
        <v>2</v>
      </c>
      <c r="W747" t="s">
        <v>32</v>
      </c>
      <c r="X747" t="s">
        <v>274</v>
      </c>
      <c r="Y747">
        <v>0</v>
      </c>
      <c r="AB747" t="s">
        <v>237</v>
      </c>
      <c r="AH747">
        <v>0</v>
      </c>
      <c r="AN747" t="s">
        <v>238</v>
      </c>
      <c r="AO747">
        <v>8</v>
      </c>
      <c r="AP747" t="s">
        <v>269</v>
      </c>
      <c r="AQ747" s="27">
        <v>41355</v>
      </c>
      <c r="AR747" t="s">
        <v>240</v>
      </c>
      <c r="AS747">
        <v>5</v>
      </c>
      <c r="AT747" t="s">
        <v>246</v>
      </c>
      <c r="AU747" s="27">
        <v>41355</v>
      </c>
    </row>
    <row r="748" spans="1:47" x14ac:dyDescent="0.2">
      <c r="A748">
        <v>747</v>
      </c>
      <c r="B748" t="s">
        <v>3252</v>
      </c>
      <c r="C748" t="s">
        <v>830</v>
      </c>
      <c r="D748" t="s">
        <v>3253</v>
      </c>
      <c r="E748" s="27">
        <v>41968</v>
      </c>
      <c r="F748" t="s">
        <v>233</v>
      </c>
      <c r="G748" s="27">
        <v>28763</v>
      </c>
      <c r="H748">
        <v>37</v>
      </c>
      <c r="I748" t="s">
        <v>244</v>
      </c>
      <c r="J748" t="s">
        <v>245</v>
      </c>
      <c r="K748">
        <v>0</v>
      </c>
      <c r="L748">
        <v>3</v>
      </c>
      <c r="M748">
        <v>0</v>
      </c>
      <c r="N748">
        <v>0</v>
      </c>
      <c r="O748">
        <v>5</v>
      </c>
      <c r="P748">
        <v>-1</v>
      </c>
      <c r="Q748" s="28">
        <v>41967.176388888889</v>
      </c>
      <c r="R748" s="28">
        <v>41996.234027777777</v>
      </c>
      <c r="S748" t="s">
        <v>3254</v>
      </c>
      <c r="U748" s="27">
        <v>41967</v>
      </c>
      <c r="V748">
        <v>1</v>
      </c>
      <c r="W748" t="s">
        <v>32</v>
      </c>
      <c r="X748" t="s">
        <v>274</v>
      </c>
      <c r="Y748">
        <v>0</v>
      </c>
      <c r="AB748" t="s">
        <v>237</v>
      </c>
      <c r="AH748">
        <v>0</v>
      </c>
      <c r="AN748" t="s">
        <v>238</v>
      </c>
      <c r="AO748">
        <v>3</v>
      </c>
      <c r="AP748" t="s">
        <v>239</v>
      </c>
      <c r="AQ748" s="27">
        <v>41968</v>
      </c>
      <c r="AR748" t="s">
        <v>240</v>
      </c>
      <c r="AS748">
        <v>3</v>
      </c>
      <c r="AT748" t="s">
        <v>239</v>
      </c>
      <c r="AU748" s="27">
        <v>41968</v>
      </c>
    </row>
    <row r="749" spans="1:47" x14ac:dyDescent="0.2">
      <c r="A749">
        <v>748</v>
      </c>
      <c r="B749" t="s">
        <v>3255</v>
      </c>
      <c r="C749" t="s">
        <v>2183</v>
      </c>
      <c r="D749" t="s">
        <v>381</v>
      </c>
      <c r="E749" s="27">
        <v>41620</v>
      </c>
      <c r="F749" t="s">
        <v>233</v>
      </c>
      <c r="G749" s="27">
        <v>19983</v>
      </c>
      <c r="H749">
        <v>61</v>
      </c>
      <c r="I749" t="s">
        <v>234</v>
      </c>
      <c r="J749" t="s">
        <v>250</v>
      </c>
      <c r="K749">
        <v>0</v>
      </c>
      <c r="L749">
        <v>5</v>
      </c>
      <c r="M749">
        <v>0</v>
      </c>
      <c r="N749">
        <v>0</v>
      </c>
      <c r="O749">
        <v>0</v>
      </c>
      <c r="W749" t="s">
        <v>237</v>
      </c>
      <c r="Y749">
        <v>-1</v>
      </c>
      <c r="AB749" t="s">
        <v>237</v>
      </c>
      <c r="AH749">
        <v>0</v>
      </c>
      <c r="AN749" t="s">
        <v>238</v>
      </c>
      <c r="AO749">
        <v>3</v>
      </c>
      <c r="AP749" t="s">
        <v>239</v>
      </c>
      <c r="AQ749" s="27">
        <v>41620</v>
      </c>
      <c r="AR749" t="s">
        <v>240</v>
      </c>
      <c r="AS749">
        <v>5</v>
      </c>
      <c r="AT749" t="s">
        <v>246</v>
      </c>
      <c r="AU749" s="27">
        <v>41620</v>
      </c>
    </row>
    <row r="750" spans="1:47" x14ac:dyDescent="0.2">
      <c r="A750">
        <v>749</v>
      </c>
      <c r="B750" t="s">
        <v>3256</v>
      </c>
      <c r="C750" t="s">
        <v>1271</v>
      </c>
      <c r="D750" t="s">
        <v>3257</v>
      </c>
      <c r="E750" s="27">
        <v>41794</v>
      </c>
      <c r="F750" t="s">
        <v>294</v>
      </c>
      <c r="G750" s="27">
        <v>20502</v>
      </c>
      <c r="H750">
        <v>60</v>
      </c>
      <c r="I750" t="s">
        <v>234</v>
      </c>
      <c r="J750" t="s">
        <v>245</v>
      </c>
      <c r="K750">
        <v>0</v>
      </c>
      <c r="L750">
        <v>4</v>
      </c>
      <c r="M750">
        <v>0</v>
      </c>
      <c r="N750">
        <v>0</v>
      </c>
      <c r="O750">
        <v>5</v>
      </c>
      <c r="P750">
        <v>-1</v>
      </c>
      <c r="Q750" s="28">
        <v>41793.088888888888</v>
      </c>
      <c r="R750" s="28">
        <v>41793.052777777775</v>
      </c>
      <c r="S750" t="s">
        <v>3258</v>
      </c>
      <c r="T750" s="27">
        <v>41792</v>
      </c>
      <c r="V750">
        <v>2</v>
      </c>
      <c r="W750" t="s">
        <v>36</v>
      </c>
      <c r="X750" t="s">
        <v>279</v>
      </c>
      <c r="Y750">
        <v>0</v>
      </c>
      <c r="AB750" t="s">
        <v>237</v>
      </c>
      <c r="AH750">
        <v>0</v>
      </c>
      <c r="AN750" t="s">
        <v>238</v>
      </c>
      <c r="AO750">
        <v>1</v>
      </c>
      <c r="AP750" t="s">
        <v>239</v>
      </c>
      <c r="AQ750" s="27">
        <v>41794</v>
      </c>
      <c r="AR750" t="s">
        <v>240</v>
      </c>
      <c r="AS750">
        <v>4</v>
      </c>
      <c r="AT750" t="s">
        <v>239</v>
      </c>
      <c r="AU750" s="27">
        <v>41794</v>
      </c>
    </row>
    <row r="751" spans="1:47" x14ac:dyDescent="0.2">
      <c r="A751">
        <v>750</v>
      </c>
      <c r="B751" t="s">
        <v>3259</v>
      </c>
      <c r="C751" t="s">
        <v>3260</v>
      </c>
      <c r="D751" t="s">
        <v>3261</v>
      </c>
      <c r="E751" s="27">
        <v>41548</v>
      </c>
      <c r="F751" t="s">
        <v>233</v>
      </c>
      <c r="G751" s="27">
        <v>31536</v>
      </c>
      <c r="H751">
        <v>29</v>
      </c>
      <c r="I751" t="s">
        <v>244</v>
      </c>
      <c r="J751" t="s">
        <v>245</v>
      </c>
      <c r="K751">
        <v>0</v>
      </c>
      <c r="L751">
        <v>9</v>
      </c>
      <c r="M751">
        <v>0</v>
      </c>
      <c r="N751">
        <v>0</v>
      </c>
      <c r="O751">
        <v>6</v>
      </c>
      <c r="P751">
        <v>-43</v>
      </c>
      <c r="Q751" s="28">
        <v>41505.052083333336</v>
      </c>
      <c r="R751" s="28">
        <v>41523.357638888891</v>
      </c>
      <c r="S751" t="s">
        <v>3262</v>
      </c>
      <c r="U751" s="27">
        <v>41505</v>
      </c>
      <c r="V751">
        <v>43</v>
      </c>
      <c r="W751" t="s">
        <v>32</v>
      </c>
      <c r="X751" t="s">
        <v>274</v>
      </c>
      <c r="Y751">
        <v>1</v>
      </c>
      <c r="AA751" t="s">
        <v>3263</v>
      </c>
      <c r="AB751" t="s">
        <v>36</v>
      </c>
      <c r="AC751">
        <v>71</v>
      </c>
      <c r="AD751" s="27">
        <v>41696</v>
      </c>
      <c r="AE751" t="s">
        <v>324</v>
      </c>
      <c r="AF751" s="27">
        <v>41767</v>
      </c>
      <c r="AG751" s="27">
        <v>41821</v>
      </c>
      <c r="AH751">
        <v>0</v>
      </c>
      <c r="AN751" t="s">
        <v>238</v>
      </c>
      <c r="AO751">
        <v>8</v>
      </c>
      <c r="AP751" t="s">
        <v>269</v>
      </c>
      <c r="AQ751" s="27">
        <v>41548</v>
      </c>
      <c r="AR751" t="s">
        <v>240</v>
      </c>
      <c r="AS751">
        <v>9</v>
      </c>
      <c r="AT751" t="s">
        <v>269</v>
      </c>
      <c r="AU751" s="27">
        <v>41548</v>
      </c>
    </row>
    <row r="752" spans="1:47" x14ac:dyDescent="0.2">
      <c r="A752">
        <v>751</v>
      </c>
      <c r="B752" t="s">
        <v>3264</v>
      </c>
      <c r="C752" t="s">
        <v>1478</v>
      </c>
      <c r="D752" t="s">
        <v>3265</v>
      </c>
      <c r="E752" s="27">
        <v>41764</v>
      </c>
      <c r="F752" t="s">
        <v>233</v>
      </c>
      <c r="G752" s="27">
        <v>22256</v>
      </c>
      <c r="H752">
        <v>55</v>
      </c>
      <c r="I752" t="s">
        <v>234</v>
      </c>
      <c r="J752" t="s">
        <v>353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 s="28">
        <v>41764.511805555558</v>
      </c>
      <c r="R752" s="28">
        <v>41765.220138888886</v>
      </c>
      <c r="S752" t="s">
        <v>3266</v>
      </c>
      <c r="T752" s="27">
        <v>41763</v>
      </c>
      <c r="V752">
        <v>1</v>
      </c>
      <c r="W752" t="s">
        <v>32</v>
      </c>
      <c r="X752" t="s">
        <v>359</v>
      </c>
      <c r="Y752">
        <v>0</v>
      </c>
      <c r="AB752" t="s">
        <v>237</v>
      </c>
      <c r="AH752">
        <v>0</v>
      </c>
      <c r="AN752" t="s">
        <v>238</v>
      </c>
      <c r="AO752">
        <v>1</v>
      </c>
      <c r="AP752" t="s">
        <v>239</v>
      </c>
      <c r="AQ752" s="27">
        <v>41764</v>
      </c>
      <c r="AR752" t="s">
        <v>240</v>
      </c>
      <c r="AS752">
        <v>1</v>
      </c>
      <c r="AT752" t="s">
        <v>239</v>
      </c>
      <c r="AU752" s="27">
        <v>41764</v>
      </c>
    </row>
    <row r="753" spans="1:47" x14ac:dyDescent="0.2">
      <c r="A753">
        <v>752</v>
      </c>
      <c r="B753" t="s">
        <v>3267</v>
      </c>
      <c r="C753" t="s">
        <v>3191</v>
      </c>
      <c r="D753" t="s">
        <v>3268</v>
      </c>
      <c r="E753" s="27">
        <v>41724</v>
      </c>
      <c r="F753" t="s">
        <v>233</v>
      </c>
      <c r="G753" s="27">
        <v>31654</v>
      </c>
      <c r="H753">
        <v>29</v>
      </c>
      <c r="I753" t="s">
        <v>244</v>
      </c>
      <c r="J753" t="s">
        <v>245</v>
      </c>
      <c r="K753">
        <v>0</v>
      </c>
      <c r="L753">
        <v>4</v>
      </c>
      <c r="M753">
        <v>0</v>
      </c>
      <c r="N753">
        <v>0</v>
      </c>
      <c r="O753">
        <v>0</v>
      </c>
      <c r="P753">
        <v>0</v>
      </c>
      <c r="Q753" s="28">
        <v>41724.509722222225</v>
      </c>
      <c r="R753" s="28">
        <v>41725.512499999997</v>
      </c>
      <c r="S753" t="s">
        <v>3269</v>
      </c>
      <c r="T753" s="27">
        <v>41723</v>
      </c>
      <c r="V753">
        <v>1</v>
      </c>
      <c r="W753" t="s">
        <v>36</v>
      </c>
      <c r="X753" t="s">
        <v>279</v>
      </c>
      <c r="Y753">
        <v>1</v>
      </c>
      <c r="AA753" t="s">
        <v>3270</v>
      </c>
      <c r="AB753" t="s">
        <v>36</v>
      </c>
      <c r="AC753">
        <v>0</v>
      </c>
      <c r="AD753" s="27">
        <v>41790</v>
      </c>
      <c r="AE753" t="s">
        <v>279</v>
      </c>
      <c r="AF753" s="27">
        <v>41790</v>
      </c>
      <c r="AG753" s="27">
        <v>41799</v>
      </c>
      <c r="AH753">
        <v>1</v>
      </c>
      <c r="AJ753" t="s">
        <v>3270</v>
      </c>
      <c r="AK753" t="s">
        <v>462</v>
      </c>
      <c r="AL753" s="27">
        <v>41790</v>
      </c>
      <c r="AM753" t="s">
        <v>279</v>
      </c>
      <c r="AN753" t="s">
        <v>238</v>
      </c>
      <c r="AO753">
        <v>4</v>
      </c>
      <c r="AP753" t="s">
        <v>239</v>
      </c>
      <c r="AQ753" s="27">
        <v>41724</v>
      </c>
      <c r="AR753" t="s">
        <v>240</v>
      </c>
      <c r="AS753">
        <v>4</v>
      </c>
      <c r="AT753" t="s">
        <v>239</v>
      </c>
      <c r="AU753" s="27">
        <v>41724</v>
      </c>
    </row>
    <row r="754" spans="1:47" x14ac:dyDescent="0.2">
      <c r="A754">
        <v>753</v>
      </c>
      <c r="B754" t="s">
        <v>3271</v>
      </c>
      <c r="C754" t="s">
        <v>637</v>
      </c>
      <c r="D754" t="s">
        <v>375</v>
      </c>
      <c r="E754" s="27">
        <v>41323</v>
      </c>
      <c r="F754" t="s">
        <v>233</v>
      </c>
      <c r="G754" s="27">
        <v>22518</v>
      </c>
      <c r="H754">
        <v>54</v>
      </c>
      <c r="I754" t="s">
        <v>234</v>
      </c>
      <c r="J754" t="s">
        <v>250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-1</v>
      </c>
      <c r="Q754" s="28">
        <v>41322.140972222223</v>
      </c>
      <c r="R754" s="28">
        <v>41323.277777777781</v>
      </c>
      <c r="S754" t="s">
        <v>3272</v>
      </c>
      <c r="T754" s="27">
        <v>41322</v>
      </c>
      <c r="V754">
        <v>1</v>
      </c>
      <c r="W754" t="s">
        <v>36</v>
      </c>
      <c r="X754" t="s">
        <v>279</v>
      </c>
      <c r="Y754">
        <v>0</v>
      </c>
      <c r="AB754" t="s">
        <v>237</v>
      </c>
      <c r="AH754">
        <v>0</v>
      </c>
      <c r="AN754" t="s">
        <v>238</v>
      </c>
      <c r="AO754">
        <v>1</v>
      </c>
      <c r="AP754" t="s">
        <v>239</v>
      </c>
      <c r="AQ754" s="27">
        <v>41323</v>
      </c>
      <c r="AR754" t="s">
        <v>240</v>
      </c>
      <c r="AS754">
        <v>1</v>
      </c>
      <c r="AT754" t="s">
        <v>239</v>
      </c>
      <c r="AU754" s="27">
        <v>41323</v>
      </c>
    </row>
    <row r="755" spans="1:47" x14ac:dyDescent="0.2">
      <c r="A755">
        <v>754</v>
      </c>
      <c r="B755" t="s">
        <v>3273</v>
      </c>
      <c r="C755" t="s">
        <v>3274</v>
      </c>
      <c r="D755" t="s">
        <v>3275</v>
      </c>
      <c r="E755" s="27">
        <v>41591</v>
      </c>
      <c r="F755" t="s">
        <v>233</v>
      </c>
      <c r="G755" s="27">
        <v>31793</v>
      </c>
      <c r="H755">
        <v>29</v>
      </c>
      <c r="I755" t="s">
        <v>244</v>
      </c>
      <c r="J755" t="s">
        <v>250</v>
      </c>
      <c r="K755">
        <v>0</v>
      </c>
      <c r="L755">
        <v>4</v>
      </c>
      <c r="M755">
        <v>0</v>
      </c>
      <c r="N755">
        <v>0</v>
      </c>
      <c r="O755">
        <v>4</v>
      </c>
      <c r="P755">
        <v>-1</v>
      </c>
      <c r="Q755" s="28">
        <v>41590.047222222223</v>
      </c>
      <c r="R755" s="28">
        <v>41598.268055555556</v>
      </c>
      <c r="S755" t="s">
        <v>3276</v>
      </c>
      <c r="T755" s="27">
        <v>41590</v>
      </c>
      <c r="V755">
        <v>1</v>
      </c>
      <c r="W755" t="s">
        <v>32</v>
      </c>
      <c r="X755" t="s">
        <v>983</v>
      </c>
      <c r="Y755">
        <v>1</v>
      </c>
      <c r="AA755" t="s">
        <v>3277</v>
      </c>
      <c r="AB755" t="s">
        <v>32</v>
      </c>
      <c r="AD755" s="27">
        <v>41641</v>
      </c>
      <c r="AE755" t="s">
        <v>555</v>
      </c>
      <c r="AH755">
        <v>1</v>
      </c>
      <c r="AJ755" t="s">
        <v>3278</v>
      </c>
      <c r="AK755" t="s">
        <v>462</v>
      </c>
      <c r="AL755" s="27">
        <v>41753</v>
      </c>
      <c r="AM755" t="s">
        <v>279</v>
      </c>
      <c r="AN755" t="s">
        <v>238</v>
      </c>
      <c r="AO755">
        <v>4</v>
      </c>
      <c r="AP755" t="s">
        <v>239</v>
      </c>
      <c r="AQ755" s="27">
        <v>41591</v>
      </c>
      <c r="AR755" t="s">
        <v>240</v>
      </c>
      <c r="AS755">
        <v>4</v>
      </c>
      <c r="AT755" t="s">
        <v>239</v>
      </c>
      <c r="AU755" s="27">
        <v>41591</v>
      </c>
    </row>
    <row r="756" spans="1:47" x14ac:dyDescent="0.2">
      <c r="A756">
        <v>755</v>
      </c>
      <c r="B756" t="s">
        <v>3279</v>
      </c>
      <c r="C756" t="s">
        <v>3280</v>
      </c>
      <c r="D756" t="s">
        <v>3281</v>
      </c>
      <c r="E756" s="27">
        <v>41958</v>
      </c>
      <c r="F756" t="s">
        <v>233</v>
      </c>
      <c r="G756" s="27">
        <v>31845</v>
      </c>
      <c r="H756">
        <v>29</v>
      </c>
      <c r="I756" t="s">
        <v>244</v>
      </c>
      <c r="J756" t="s">
        <v>250</v>
      </c>
      <c r="K756">
        <v>0</v>
      </c>
      <c r="L756">
        <v>8</v>
      </c>
      <c r="M756">
        <v>0</v>
      </c>
      <c r="N756">
        <v>0</v>
      </c>
      <c r="O756">
        <v>12</v>
      </c>
      <c r="P756">
        <v>-1</v>
      </c>
      <c r="Q756" s="28">
        <v>41957.275694444441</v>
      </c>
      <c r="R756" s="28">
        <v>41958.477777777778</v>
      </c>
      <c r="S756" t="s">
        <v>3282</v>
      </c>
      <c r="T756" s="27">
        <v>41957</v>
      </c>
      <c r="V756">
        <v>1</v>
      </c>
      <c r="W756" t="s">
        <v>32</v>
      </c>
      <c r="X756" t="s">
        <v>898</v>
      </c>
      <c r="Y756">
        <v>0</v>
      </c>
      <c r="AB756" t="s">
        <v>237</v>
      </c>
      <c r="AH756">
        <v>0</v>
      </c>
      <c r="AN756" t="s">
        <v>238</v>
      </c>
      <c r="AO756">
        <v>4</v>
      </c>
      <c r="AP756" t="s">
        <v>239</v>
      </c>
      <c r="AQ756" s="27">
        <v>41958</v>
      </c>
      <c r="AR756" t="s">
        <v>240</v>
      </c>
      <c r="AS756">
        <v>8</v>
      </c>
      <c r="AT756" t="s">
        <v>269</v>
      </c>
      <c r="AU756" s="27">
        <v>41958</v>
      </c>
    </row>
    <row r="757" spans="1:47" x14ac:dyDescent="0.2">
      <c r="A757">
        <v>756</v>
      </c>
      <c r="B757" t="s">
        <v>3283</v>
      </c>
      <c r="C757" t="s">
        <v>3284</v>
      </c>
      <c r="D757" t="s">
        <v>3285</v>
      </c>
      <c r="E757" s="27">
        <v>41558</v>
      </c>
      <c r="F757" t="s">
        <v>294</v>
      </c>
      <c r="G757" s="27">
        <v>20685</v>
      </c>
      <c r="H757">
        <v>59</v>
      </c>
      <c r="I757" t="s">
        <v>234</v>
      </c>
      <c r="J757" t="s">
        <v>245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-2</v>
      </c>
      <c r="Q757" s="28">
        <v>41556.375694444447</v>
      </c>
      <c r="R757" s="28">
        <v>41557.331250000003</v>
      </c>
      <c r="S757" t="s">
        <v>3286</v>
      </c>
      <c r="T757" s="27">
        <v>41556</v>
      </c>
      <c r="V757">
        <v>2</v>
      </c>
      <c r="W757" t="s">
        <v>36</v>
      </c>
      <c r="X757" t="s">
        <v>780</v>
      </c>
      <c r="Y757">
        <v>0</v>
      </c>
      <c r="AB757" t="s">
        <v>237</v>
      </c>
      <c r="AH757">
        <v>0</v>
      </c>
      <c r="AN757" t="s">
        <v>238</v>
      </c>
      <c r="AO757">
        <v>1</v>
      </c>
      <c r="AP757" t="s">
        <v>239</v>
      </c>
      <c r="AQ757" s="27">
        <v>41558</v>
      </c>
      <c r="AR757" t="s">
        <v>240</v>
      </c>
      <c r="AS757">
        <v>1</v>
      </c>
      <c r="AT757" t="s">
        <v>239</v>
      </c>
      <c r="AU757" s="27">
        <v>41558</v>
      </c>
    </row>
    <row r="758" spans="1:47" x14ac:dyDescent="0.2">
      <c r="A758">
        <v>757</v>
      </c>
      <c r="B758" t="s">
        <v>3287</v>
      </c>
      <c r="C758" t="s">
        <v>524</v>
      </c>
      <c r="D758" t="s">
        <v>2220</v>
      </c>
      <c r="E758" s="27">
        <v>41360</v>
      </c>
      <c r="F758" t="s">
        <v>233</v>
      </c>
      <c r="G758" s="27">
        <v>28444</v>
      </c>
      <c r="H758">
        <v>38</v>
      </c>
      <c r="I758" t="s">
        <v>244</v>
      </c>
      <c r="J758" t="s">
        <v>250</v>
      </c>
      <c r="K758">
        <v>0</v>
      </c>
      <c r="L758">
        <v>5</v>
      </c>
      <c r="M758">
        <v>0</v>
      </c>
      <c r="N758">
        <v>0</v>
      </c>
      <c r="O758">
        <v>0</v>
      </c>
      <c r="P758">
        <v>0</v>
      </c>
      <c r="Q758" s="28">
        <v>41360.076388888891</v>
      </c>
      <c r="R758" s="28">
        <v>41361.345833333333</v>
      </c>
      <c r="S758" t="s">
        <v>3288</v>
      </c>
      <c r="T758" s="27">
        <v>41359</v>
      </c>
      <c r="V758">
        <v>1</v>
      </c>
      <c r="W758" t="s">
        <v>32</v>
      </c>
      <c r="X758" t="s">
        <v>459</v>
      </c>
      <c r="Y758">
        <v>0</v>
      </c>
      <c r="AB758" t="s">
        <v>237</v>
      </c>
      <c r="AH758">
        <v>0</v>
      </c>
      <c r="AN758" t="s">
        <v>238</v>
      </c>
      <c r="AO758">
        <v>1</v>
      </c>
      <c r="AP758" t="s">
        <v>239</v>
      </c>
      <c r="AQ758" s="27">
        <v>41360</v>
      </c>
      <c r="AR758" t="s">
        <v>240</v>
      </c>
      <c r="AS758">
        <v>5</v>
      </c>
      <c r="AT758" t="s">
        <v>246</v>
      </c>
      <c r="AU758" s="27">
        <v>41360</v>
      </c>
    </row>
    <row r="759" spans="1:47" x14ac:dyDescent="0.2">
      <c r="A759">
        <v>758</v>
      </c>
      <c r="B759" t="s">
        <v>3289</v>
      </c>
      <c r="C759" t="s">
        <v>3290</v>
      </c>
      <c r="D759" t="s">
        <v>671</v>
      </c>
      <c r="E759" s="27">
        <v>41528</v>
      </c>
      <c r="F759" t="s">
        <v>294</v>
      </c>
      <c r="G759" s="27">
        <v>34305</v>
      </c>
      <c r="H759">
        <v>22</v>
      </c>
      <c r="I759" t="s">
        <v>259</v>
      </c>
      <c r="J759" t="s">
        <v>353</v>
      </c>
      <c r="K759">
        <v>0</v>
      </c>
      <c r="L759">
        <v>5</v>
      </c>
      <c r="M759">
        <v>0</v>
      </c>
      <c r="N759">
        <v>0</v>
      </c>
      <c r="O759">
        <v>2</v>
      </c>
      <c r="P759">
        <v>49</v>
      </c>
      <c r="Q759" s="28">
        <v>41577.075694444444</v>
      </c>
      <c r="R759" s="28">
        <v>41596.041666666664</v>
      </c>
      <c r="S759" t="s">
        <v>3291</v>
      </c>
      <c r="T759" s="27">
        <v>41428</v>
      </c>
      <c r="V759">
        <v>100</v>
      </c>
      <c r="W759" t="s">
        <v>32</v>
      </c>
      <c r="X759" t="s">
        <v>261</v>
      </c>
      <c r="Y759">
        <v>1</v>
      </c>
      <c r="AA759" t="s">
        <v>3292</v>
      </c>
      <c r="AB759" t="s">
        <v>36</v>
      </c>
      <c r="AC759">
        <v>0</v>
      </c>
      <c r="AD759" s="27">
        <v>42155</v>
      </c>
      <c r="AE759" t="s">
        <v>724</v>
      </c>
      <c r="AF759" s="27">
        <v>42155</v>
      </c>
      <c r="AG759" s="27">
        <v>42155</v>
      </c>
      <c r="AH759">
        <v>0</v>
      </c>
      <c r="AN759" t="s">
        <v>238</v>
      </c>
      <c r="AO759">
        <v>4</v>
      </c>
      <c r="AP759" t="s">
        <v>239</v>
      </c>
      <c r="AQ759" s="27">
        <v>41528</v>
      </c>
      <c r="AR759" t="s">
        <v>240</v>
      </c>
      <c r="AS759">
        <v>5</v>
      </c>
      <c r="AT759" t="s">
        <v>246</v>
      </c>
      <c r="AU759" s="27">
        <v>41528</v>
      </c>
    </row>
    <row r="760" spans="1:47" x14ac:dyDescent="0.2">
      <c r="A760">
        <v>759</v>
      </c>
      <c r="B760" t="s">
        <v>3293</v>
      </c>
      <c r="C760" t="s">
        <v>693</v>
      </c>
      <c r="D760" t="s">
        <v>3294</v>
      </c>
      <c r="E760" s="27">
        <v>41407</v>
      </c>
      <c r="F760" t="s">
        <v>233</v>
      </c>
      <c r="G760" s="27">
        <v>32597</v>
      </c>
      <c r="H760">
        <v>27</v>
      </c>
      <c r="I760" t="s">
        <v>244</v>
      </c>
      <c r="J760" t="s">
        <v>245</v>
      </c>
      <c r="K760">
        <v>0</v>
      </c>
      <c r="L760">
        <v>-1</v>
      </c>
      <c r="M760">
        <v>0</v>
      </c>
      <c r="N760">
        <v>0</v>
      </c>
      <c r="O760">
        <v>1</v>
      </c>
      <c r="P760">
        <v>102</v>
      </c>
      <c r="Q760" s="28">
        <v>41509.382638888892</v>
      </c>
      <c r="R760" s="28">
        <v>41646.098611111112</v>
      </c>
      <c r="S760" t="s">
        <v>3295</v>
      </c>
      <c r="T760" s="27">
        <v>40914</v>
      </c>
      <c r="V760">
        <v>493</v>
      </c>
      <c r="W760" t="s">
        <v>36</v>
      </c>
      <c r="X760" t="s">
        <v>236</v>
      </c>
      <c r="Y760">
        <v>0</v>
      </c>
      <c r="AB760" t="s">
        <v>237</v>
      </c>
      <c r="AH760">
        <v>0</v>
      </c>
      <c r="AN760" t="s">
        <v>238</v>
      </c>
      <c r="AO760">
        <v>-1</v>
      </c>
      <c r="AP760" t="s">
        <v>405</v>
      </c>
      <c r="AQ760" s="27">
        <v>41407</v>
      </c>
      <c r="AR760" t="s">
        <v>240</v>
      </c>
      <c r="AS760">
        <v>-1</v>
      </c>
      <c r="AT760" t="s">
        <v>405</v>
      </c>
      <c r="AU760" s="27">
        <v>41407</v>
      </c>
    </row>
    <row r="761" spans="1:47" x14ac:dyDescent="0.2">
      <c r="A761">
        <v>760</v>
      </c>
      <c r="B761" t="s">
        <v>3296</v>
      </c>
      <c r="C761" t="s">
        <v>484</v>
      </c>
      <c r="D761" t="s">
        <v>3297</v>
      </c>
      <c r="E761" s="27">
        <v>41907</v>
      </c>
      <c r="F761" t="s">
        <v>233</v>
      </c>
      <c r="G761" s="27">
        <v>31819</v>
      </c>
      <c r="H761">
        <v>29</v>
      </c>
      <c r="I761" t="s">
        <v>244</v>
      </c>
      <c r="J761" t="s">
        <v>250</v>
      </c>
      <c r="K761">
        <v>0</v>
      </c>
      <c r="L761">
        <v>7</v>
      </c>
      <c r="M761">
        <v>0</v>
      </c>
      <c r="N761">
        <v>0</v>
      </c>
      <c r="O761">
        <v>4</v>
      </c>
      <c r="P761">
        <v>-53</v>
      </c>
      <c r="Q761" s="28">
        <v>41854.40625</v>
      </c>
      <c r="R761" s="28">
        <v>41880.324305555558</v>
      </c>
      <c r="S761" t="s">
        <v>3298</v>
      </c>
      <c r="U761" s="27">
        <v>41854</v>
      </c>
      <c r="V761">
        <v>53</v>
      </c>
      <c r="W761" t="s">
        <v>32</v>
      </c>
      <c r="X761" t="s">
        <v>274</v>
      </c>
      <c r="Y761">
        <v>1</v>
      </c>
      <c r="AA761" t="s">
        <v>3299</v>
      </c>
      <c r="AB761" t="s">
        <v>36</v>
      </c>
      <c r="AC761">
        <v>0</v>
      </c>
      <c r="AD761" s="27">
        <v>42040</v>
      </c>
      <c r="AE761" t="s">
        <v>474</v>
      </c>
      <c r="AF761" s="27">
        <v>42040</v>
      </c>
      <c r="AG761" s="27">
        <v>42117</v>
      </c>
      <c r="AH761">
        <v>1</v>
      </c>
      <c r="AJ761" t="s">
        <v>3299</v>
      </c>
      <c r="AK761" t="s">
        <v>255</v>
      </c>
      <c r="AL761" s="27">
        <v>42040</v>
      </c>
      <c r="AM761" t="s">
        <v>383</v>
      </c>
      <c r="AN761" t="s">
        <v>238</v>
      </c>
      <c r="AO761">
        <v>6</v>
      </c>
      <c r="AP761" t="s">
        <v>246</v>
      </c>
      <c r="AQ761" s="27">
        <v>41907</v>
      </c>
      <c r="AR761" t="s">
        <v>240</v>
      </c>
      <c r="AS761">
        <v>7</v>
      </c>
      <c r="AT761" t="s">
        <v>246</v>
      </c>
      <c r="AU761" s="27">
        <v>41907</v>
      </c>
    </row>
    <row r="762" spans="1:47" x14ac:dyDescent="0.2">
      <c r="A762">
        <v>761</v>
      </c>
      <c r="B762" t="s">
        <v>3300</v>
      </c>
      <c r="C762" t="s">
        <v>637</v>
      </c>
      <c r="D762" t="s">
        <v>3301</v>
      </c>
      <c r="E762" s="27">
        <v>41515</v>
      </c>
      <c r="F762" t="s">
        <v>233</v>
      </c>
      <c r="G762" s="27">
        <v>20698</v>
      </c>
      <c r="H762">
        <v>59</v>
      </c>
      <c r="I762" t="s">
        <v>234</v>
      </c>
      <c r="J762" t="s">
        <v>250</v>
      </c>
      <c r="K762">
        <v>0</v>
      </c>
      <c r="L762">
        <v>6</v>
      </c>
      <c r="M762">
        <v>0</v>
      </c>
      <c r="N762">
        <v>0</v>
      </c>
      <c r="O762">
        <v>0</v>
      </c>
      <c r="W762" t="s">
        <v>237</v>
      </c>
      <c r="Y762">
        <v>-1</v>
      </c>
      <c r="AB762" t="s">
        <v>237</v>
      </c>
      <c r="AH762">
        <v>0</v>
      </c>
      <c r="AN762" t="s">
        <v>238</v>
      </c>
      <c r="AO762">
        <v>3</v>
      </c>
      <c r="AP762" t="s">
        <v>239</v>
      </c>
      <c r="AQ762" s="27">
        <v>41515</v>
      </c>
      <c r="AR762" t="s">
        <v>240</v>
      </c>
      <c r="AS762">
        <v>6</v>
      </c>
      <c r="AT762" t="s">
        <v>246</v>
      </c>
      <c r="AU762" s="27">
        <v>41515</v>
      </c>
    </row>
    <row r="763" spans="1:47" x14ac:dyDescent="0.2">
      <c r="A763">
        <v>762</v>
      </c>
      <c r="B763" t="s">
        <v>3302</v>
      </c>
      <c r="C763" t="s">
        <v>3303</v>
      </c>
      <c r="D763" t="s">
        <v>3304</v>
      </c>
      <c r="E763" s="27">
        <v>41326</v>
      </c>
      <c r="F763" t="s">
        <v>233</v>
      </c>
      <c r="G763" s="27">
        <v>32340</v>
      </c>
      <c r="H763">
        <v>27</v>
      </c>
      <c r="I763" t="s">
        <v>244</v>
      </c>
      <c r="J763" t="s">
        <v>245</v>
      </c>
      <c r="K763">
        <v>0</v>
      </c>
      <c r="L763">
        <v>3</v>
      </c>
      <c r="M763">
        <v>0</v>
      </c>
      <c r="N763">
        <v>0</v>
      </c>
      <c r="O763">
        <v>1</v>
      </c>
      <c r="P763">
        <v>-1</v>
      </c>
      <c r="Q763" s="28">
        <v>41325.393750000003</v>
      </c>
      <c r="R763" s="28">
        <v>41326.513194444444</v>
      </c>
      <c r="S763" t="s">
        <v>3305</v>
      </c>
      <c r="T763" s="27">
        <v>41325</v>
      </c>
      <c r="V763">
        <v>1</v>
      </c>
      <c r="W763" t="s">
        <v>36</v>
      </c>
      <c r="X763" t="s">
        <v>2030</v>
      </c>
      <c r="Y763">
        <v>1</v>
      </c>
      <c r="AA763" t="s">
        <v>3306</v>
      </c>
      <c r="AB763" t="s">
        <v>36</v>
      </c>
      <c r="AC763">
        <v>0</v>
      </c>
      <c r="AD763" s="27">
        <v>41682</v>
      </c>
      <c r="AE763" t="s">
        <v>2030</v>
      </c>
      <c r="AF763" s="27">
        <v>41682</v>
      </c>
      <c r="AG763" s="27">
        <v>41688</v>
      </c>
      <c r="AH763">
        <v>0</v>
      </c>
      <c r="AN763" t="s">
        <v>238</v>
      </c>
      <c r="AO763">
        <v>3</v>
      </c>
      <c r="AP763" t="s">
        <v>239</v>
      </c>
      <c r="AQ763" s="27">
        <v>41326</v>
      </c>
      <c r="AR763" t="s">
        <v>240</v>
      </c>
      <c r="AS763">
        <v>3</v>
      </c>
      <c r="AT763" t="s">
        <v>239</v>
      </c>
      <c r="AU763" s="27">
        <v>41326</v>
      </c>
    </row>
    <row r="764" spans="1:47" x14ac:dyDescent="0.2">
      <c r="A764">
        <v>763</v>
      </c>
      <c r="B764" t="s">
        <v>3307</v>
      </c>
      <c r="C764" t="s">
        <v>480</v>
      </c>
      <c r="D764" t="s">
        <v>3308</v>
      </c>
      <c r="E764" s="27">
        <v>41777</v>
      </c>
      <c r="F764" t="s">
        <v>233</v>
      </c>
      <c r="G764" s="27">
        <v>32977</v>
      </c>
      <c r="H764">
        <v>26</v>
      </c>
      <c r="I764" t="s">
        <v>244</v>
      </c>
      <c r="J764" t="s">
        <v>353</v>
      </c>
      <c r="K764">
        <v>0</v>
      </c>
      <c r="L764">
        <v>5</v>
      </c>
      <c r="M764">
        <v>0</v>
      </c>
      <c r="N764">
        <v>0</v>
      </c>
      <c r="O764">
        <v>7</v>
      </c>
      <c r="P764">
        <v>-1</v>
      </c>
      <c r="Q764" s="28">
        <v>41776.319444444445</v>
      </c>
      <c r="R764" s="28">
        <v>41777.396527777775</v>
      </c>
      <c r="S764" t="s">
        <v>3309</v>
      </c>
      <c r="T764" s="27">
        <v>41776</v>
      </c>
      <c r="V764">
        <v>1</v>
      </c>
      <c r="W764" t="s">
        <v>32</v>
      </c>
      <c r="X764" t="s">
        <v>974</v>
      </c>
      <c r="Y764">
        <v>1</v>
      </c>
      <c r="AA764" t="s">
        <v>3310</v>
      </c>
      <c r="AB764" t="s">
        <v>36</v>
      </c>
      <c r="AC764">
        <v>0</v>
      </c>
      <c r="AD764" s="27">
        <v>41921</v>
      </c>
      <c r="AE764" t="s">
        <v>474</v>
      </c>
      <c r="AF764" s="27">
        <v>41921</v>
      </c>
      <c r="AG764" s="27">
        <v>41922</v>
      </c>
      <c r="AH764">
        <v>0</v>
      </c>
      <c r="AN764" t="s">
        <v>238</v>
      </c>
      <c r="AO764">
        <v>5</v>
      </c>
      <c r="AP764" t="s">
        <v>246</v>
      </c>
      <c r="AQ764" s="27">
        <v>41777</v>
      </c>
      <c r="AR764" t="s">
        <v>240</v>
      </c>
      <c r="AS764">
        <v>5</v>
      </c>
      <c r="AT764" t="s">
        <v>246</v>
      </c>
      <c r="AU764" s="27">
        <v>41777</v>
      </c>
    </row>
    <row r="765" spans="1:47" x14ac:dyDescent="0.2">
      <c r="A765">
        <v>764</v>
      </c>
      <c r="B765" t="s">
        <v>3311</v>
      </c>
      <c r="C765" t="s">
        <v>1478</v>
      </c>
      <c r="D765" t="s">
        <v>3312</v>
      </c>
      <c r="E765" s="27">
        <v>41385</v>
      </c>
      <c r="F765" t="s">
        <v>233</v>
      </c>
      <c r="G765" s="27">
        <v>23310</v>
      </c>
      <c r="H765">
        <v>52</v>
      </c>
      <c r="I765" t="s">
        <v>234</v>
      </c>
      <c r="J765" t="s">
        <v>353</v>
      </c>
      <c r="K765">
        <v>0</v>
      </c>
      <c r="L765">
        <v>3</v>
      </c>
      <c r="M765">
        <v>0</v>
      </c>
      <c r="N765">
        <v>0</v>
      </c>
      <c r="O765">
        <v>20</v>
      </c>
      <c r="P765">
        <v>-1</v>
      </c>
      <c r="Q765" s="28">
        <v>41384.427083333336</v>
      </c>
      <c r="R765" s="28">
        <v>41412.332638888889</v>
      </c>
      <c r="S765" t="s">
        <v>3313</v>
      </c>
      <c r="T765" s="27">
        <v>41384</v>
      </c>
      <c r="V765">
        <v>1</v>
      </c>
      <c r="W765" t="s">
        <v>32</v>
      </c>
      <c r="X765" t="s">
        <v>3314</v>
      </c>
      <c r="Y765">
        <v>0</v>
      </c>
      <c r="AB765" t="s">
        <v>237</v>
      </c>
      <c r="AH765">
        <v>0</v>
      </c>
      <c r="AN765" t="s">
        <v>238</v>
      </c>
      <c r="AO765">
        <v>1</v>
      </c>
      <c r="AP765" t="s">
        <v>239</v>
      </c>
      <c r="AQ765" s="27">
        <v>41385</v>
      </c>
      <c r="AR765" t="s">
        <v>240</v>
      </c>
      <c r="AS765">
        <v>3</v>
      </c>
      <c r="AT765" t="s">
        <v>239</v>
      </c>
      <c r="AU765" s="27">
        <v>41385</v>
      </c>
    </row>
    <row r="766" spans="1:47" x14ac:dyDescent="0.2">
      <c r="A766">
        <v>765</v>
      </c>
      <c r="B766" t="s">
        <v>3315</v>
      </c>
      <c r="C766" t="s">
        <v>553</v>
      </c>
      <c r="D766" t="s">
        <v>381</v>
      </c>
      <c r="E766" s="27">
        <v>41629</v>
      </c>
      <c r="F766" t="s">
        <v>233</v>
      </c>
      <c r="G766" s="27">
        <v>18160</v>
      </c>
      <c r="H766">
        <v>66</v>
      </c>
      <c r="I766" t="s">
        <v>234</v>
      </c>
      <c r="J766" t="s">
        <v>250</v>
      </c>
      <c r="K766">
        <v>0</v>
      </c>
      <c r="L766">
        <v>6</v>
      </c>
      <c r="M766">
        <v>0</v>
      </c>
      <c r="N766">
        <v>0</v>
      </c>
      <c r="O766">
        <v>33</v>
      </c>
      <c r="P766">
        <v>0</v>
      </c>
      <c r="Q766" s="28">
        <v>41629.523611111108</v>
      </c>
      <c r="R766" s="28">
        <v>41643.15347222222</v>
      </c>
      <c r="S766" t="s">
        <v>3316</v>
      </c>
      <c r="T766" s="27">
        <v>41628</v>
      </c>
      <c r="V766">
        <v>1</v>
      </c>
      <c r="W766" t="s">
        <v>32</v>
      </c>
      <c r="X766" t="s">
        <v>2254</v>
      </c>
      <c r="Y766">
        <v>1</v>
      </c>
      <c r="AA766" t="s">
        <v>3317</v>
      </c>
      <c r="AB766" t="s">
        <v>36</v>
      </c>
      <c r="AC766">
        <v>173</v>
      </c>
      <c r="AD766" s="27">
        <v>42012</v>
      </c>
      <c r="AE766" t="s">
        <v>412</v>
      </c>
      <c r="AF766" s="27">
        <v>42185</v>
      </c>
      <c r="AG766" s="27">
        <v>42186</v>
      </c>
      <c r="AH766">
        <v>0</v>
      </c>
      <c r="AN766" t="s">
        <v>238</v>
      </c>
      <c r="AO766">
        <v>2</v>
      </c>
      <c r="AP766" t="s">
        <v>239</v>
      </c>
      <c r="AQ766" s="27">
        <v>41629</v>
      </c>
      <c r="AR766" t="s">
        <v>240</v>
      </c>
      <c r="AS766">
        <v>6</v>
      </c>
      <c r="AT766" t="s">
        <v>246</v>
      </c>
      <c r="AU766" s="27">
        <v>41629</v>
      </c>
    </row>
    <row r="767" spans="1:47" x14ac:dyDescent="0.2">
      <c r="A767">
        <v>766</v>
      </c>
      <c r="B767" t="s">
        <v>3318</v>
      </c>
      <c r="C767" t="s">
        <v>3319</v>
      </c>
      <c r="D767" t="s">
        <v>3320</v>
      </c>
      <c r="E767" s="27">
        <v>41501</v>
      </c>
      <c r="F767" t="s">
        <v>233</v>
      </c>
      <c r="G767" s="27">
        <v>30870</v>
      </c>
      <c r="H767">
        <v>31</v>
      </c>
      <c r="I767" t="s">
        <v>244</v>
      </c>
      <c r="J767" t="s">
        <v>250</v>
      </c>
      <c r="K767">
        <v>0</v>
      </c>
      <c r="L767">
        <v>6</v>
      </c>
      <c r="M767">
        <v>0</v>
      </c>
      <c r="N767">
        <v>0</v>
      </c>
      <c r="O767">
        <v>0</v>
      </c>
      <c r="W767" t="s">
        <v>237</v>
      </c>
      <c r="Y767">
        <v>-1</v>
      </c>
      <c r="AB767" t="s">
        <v>237</v>
      </c>
      <c r="AH767">
        <v>0</v>
      </c>
      <c r="AN767" t="s">
        <v>238</v>
      </c>
      <c r="AO767">
        <v>8</v>
      </c>
      <c r="AP767" t="s">
        <v>269</v>
      </c>
      <c r="AQ767" s="27">
        <v>41501</v>
      </c>
      <c r="AR767" t="s">
        <v>240</v>
      </c>
      <c r="AS767">
        <v>6</v>
      </c>
      <c r="AT767" t="s">
        <v>246</v>
      </c>
      <c r="AU767" s="27">
        <v>41501</v>
      </c>
    </row>
    <row r="768" spans="1:47" x14ac:dyDescent="0.2">
      <c r="A768">
        <v>767</v>
      </c>
      <c r="B768" t="s">
        <v>3321</v>
      </c>
      <c r="C768" t="s">
        <v>3322</v>
      </c>
      <c r="D768" t="s">
        <v>3323</v>
      </c>
      <c r="E768" s="27">
        <v>41961</v>
      </c>
      <c r="F768" t="s">
        <v>294</v>
      </c>
      <c r="G768" s="27">
        <v>32374</v>
      </c>
      <c r="H768">
        <v>27</v>
      </c>
      <c r="I768" t="s">
        <v>244</v>
      </c>
      <c r="J768" t="s">
        <v>250</v>
      </c>
      <c r="K768">
        <v>0</v>
      </c>
      <c r="L768">
        <v>3</v>
      </c>
      <c r="M768">
        <v>0</v>
      </c>
      <c r="N768">
        <v>0</v>
      </c>
      <c r="O768">
        <v>0</v>
      </c>
      <c r="W768" t="s">
        <v>237</v>
      </c>
      <c r="Y768">
        <v>-1</v>
      </c>
      <c r="AB768" t="s">
        <v>237</v>
      </c>
      <c r="AH768">
        <v>0</v>
      </c>
      <c r="AN768" t="s">
        <v>238</v>
      </c>
      <c r="AO768">
        <v>3</v>
      </c>
      <c r="AP768" t="s">
        <v>239</v>
      </c>
      <c r="AQ768" s="27">
        <v>41961</v>
      </c>
      <c r="AR768" t="s">
        <v>240</v>
      </c>
      <c r="AS768">
        <v>3</v>
      </c>
      <c r="AT768" t="s">
        <v>239</v>
      </c>
      <c r="AU768" s="27">
        <v>41961</v>
      </c>
    </row>
    <row r="769" spans="1:47" x14ac:dyDescent="0.2">
      <c r="A769">
        <v>768</v>
      </c>
      <c r="B769" t="s">
        <v>3324</v>
      </c>
      <c r="C769" t="s">
        <v>3325</v>
      </c>
      <c r="D769" t="s">
        <v>2846</v>
      </c>
      <c r="E769" s="27">
        <v>41956</v>
      </c>
      <c r="F769" t="s">
        <v>233</v>
      </c>
      <c r="G769" s="27">
        <v>34105</v>
      </c>
      <c r="H769">
        <v>22</v>
      </c>
      <c r="I769" t="s">
        <v>259</v>
      </c>
      <c r="J769" t="s">
        <v>250</v>
      </c>
      <c r="K769">
        <v>0</v>
      </c>
      <c r="L769">
        <v>10</v>
      </c>
      <c r="M769">
        <v>0</v>
      </c>
      <c r="N769">
        <v>0</v>
      </c>
      <c r="O769">
        <v>0</v>
      </c>
      <c r="P769">
        <v>-1</v>
      </c>
      <c r="Q769" s="28">
        <v>41955.434027777781</v>
      </c>
      <c r="R769" s="28">
        <v>41956.087500000001</v>
      </c>
      <c r="S769" t="s">
        <v>3326</v>
      </c>
      <c r="T769" s="27">
        <v>41955</v>
      </c>
      <c r="V769">
        <v>1</v>
      </c>
      <c r="W769" t="s">
        <v>32</v>
      </c>
      <c r="X769" t="s">
        <v>359</v>
      </c>
      <c r="Y769">
        <v>0</v>
      </c>
      <c r="AB769" t="s">
        <v>237</v>
      </c>
      <c r="AH769">
        <v>0</v>
      </c>
      <c r="AN769" t="s">
        <v>238</v>
      </c>
      <c r="AO769">
        <v>5</v>
      </c>
      <c r="AP769" t="s">
        <v>246</v>
      </c>
      <c r="AQ769" s="27">
        <v>41956</v>
      </c>
      <c r="AR769" t="s">
        <v>240</v>
      </c>
      <c r="AS769">
        <v>10</v>
      </c>
      <c r="AT769" t="s">
        <v>269</v>
      </c>
      <c r="AU769" s="27">
        <v>41956</v>
      </c>
    </row>
    <row r="770" spans="1:47" x14ac:dyDescent="0.2">
      <c r="A770">
        <v>769</v>
      </c>
      <c r="B770" t="s">
        <v>3327</v>
      </c>
      <c r="C770" t="s">
        <v>3285</v>
      </c>
      <c r="D770" t="s">
        <v>3328</v>
      </c>
      <c r="E770" s="27">
        <v>41342</v>
      </c>
      <c r="F770" t="s">
        <v>233</v>
      </c>
      <c r="G770" s="27">
        <v>32556</v>
      </c>
      <c r="H770">
        <v>27</v>
      </c>
      <c r="I770" t="s">
        <v>244</v>
      </c>
      <c r="J770" t="s">
        <v>245</v>
      </c>
      <c r="K770">
        <v>0</v>
      </c>
      <c r="L770">
        <v>5</v>
      </c>
      <c r="M770">
        <v>0</v>
      </c>
      <c r="N770">
        <v>0</v>
      </c>
      <c r="O770">
        <v>2</v>
      </c>
      <c r="P770">
        <v>0</v>
      </c>
      <c r="Q770" s="28">
        <v>41342.09652777778</v>
      </c>
      <c r="R770" s="28">
        <v>41342.379166666666</v>
      </c>
      <c r="S770" t="s">
        <v>3329</v>
      </c>
      <c r="T770" s="27">
        <v>41341</v>
      </c>
      <c r="V770">
        <v>1</v>
      </c>
      <c r="W770" t="s">
        <v>32</v>
      </c>
      <c r="X770" t="s">
        <v>261</v>
      </c>
      <c r="Y770">
        <v>0</v>
      </c>
      <c r="AB770" t="s">
        <v>237</v>
      </c>
      <c r="AH770">
        <v>0</v>
      </c>
      <c r="AN770" t="s">
        <v>238</v>
      </c>
      <c r="AO770">
        <v>4</v>
      </c>
      <c r="AP770" t="s">
        <v>239</v>
      </c>
      <c r="AQ770" s="27">
        <v>41342</v>
      </c>
      <c r="AR770" t="s">
        <v>240</v>
      </c>
      <c r="AS770">
        <v>5</v>
      </c>
      <c r="AT770" t="s">
        <v>246</v>
      </c>
      <c r="AU770" s="27">
        <v>41342</v>
      </c>
    </row>
    <row r="771" spans="1:47" x14ac:dyDescent="0.2">
      <c r="A771">
        <v>770</v>
      </c>
      <c r="B771" t="s">
        <v>3330</v>
      </c>
      <c r="C771" t="s">
        <v>1359</v>
      </c>
      <c r="D771" t="s">
        <v>3331</v>
      </c>
      <c r="E771" s="27">
        <v>41386</v>
      </c>
      <c r="F771" t="s">
        <v>233</v>
      </c>
      <c r="G771" s="27">
        <v>23788</v>
      </c>
      <c r="H771">
        <v>51</v>
      </c>
      <c r="I771" t="s">
        <v>234</v>
      </c>
      <c r="J771" t="s">
        <v>245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-1</v>
      </c>
      <c r="Q771" s="28">
        <v>41385.090277777781</v>
      </c>
      <c r="R771" s="28">
        <v>41386.165972222225</v>
      </c>
      <c r="S771" t="s">
        <v>3332</v>
      </c>
      <c r="T771" s="27">
        <v>41385</v>
      </c>
      <c r="V771">
        <v>1</v>
      </c>
      <c r="W771" t="s">
        <v>36</v>
      </c>
      <c r="X771" t="s">
        <v>780</v>
      </c>
      <c r="Y771">
        <v>0</v>
      </c>
      <c r="AB771" t="s">
        <v>237</v>
      </c>
      <c r="AH771">
        <v>0</v>
      </c>
      <c r="AN771" t="s">
        <v>238</v>
      </c>
      <c r="AO771">
        <v>1</v>
      </c>
      <c r="AP771" t="s">
        <v>239</v>
      </c>
      <c r="AQ771" s="27">
        <v>41386</v>
      </c>
      <c r="AR771" t="s">
        <v>240</v>
      </c>
      <c r="AS771">
        <v>1</v>
      </c>
      <c r="AT771" t="s">
        <v>239</v>
      </c>
      <c r="AU771" s="27">
        <v>41386</v>
      </c>
    </row>
    <row r="772" spans="1:47" x14ac:dyDescent="0.2">
      <c r="A772">
        <v>771</v>
      </c>
      <c r="B772" t="s">
        <v>3333</v>
      </c>
      <c r="C772" t="s">
        <v>693</v>
      </c>
      <c r="D772" t="s">
        <v>2534</v>
      </c>
      <c r="E772" s="27">
        <v>41550</v>
      </c>
      <c r="F772" t="s">
        <v>233</v>
      </c>
      <c r="G772" s="27">
        <v>29588</v>
      </c>
      <c r="H772">
        <v>35</v>
      </c>
      <c r="I772" t="s">
        <v>244</v>
      </c>
      <c r="J772" t="s">
        <v>245</v>
      </c>
      <c r="K772">
        <v>0</v>
      </c>
      <c r="L772">
        <v>2</v>
      </c>
      <c r="M772">
        <v>0</v>
      </c>
      <c r="N772">
        <v>0</v>
      </c>
      <c r="O772">
        <v>1</v>
      </c>
      <c r="P772">
        <v>0</v>
      </c>
      <c r="Q772" s="28">
        <v>41550.322222222225</v>
      </c>
      <c r="R772" s="28">
        <v>41624.337500000001</v>
      </c>
      <c r="S772" t="s">
        <v>3334</v>
      </c>
      <c r="U772" s="27">
        <v>41550</v>
      </c>
      <c r="V772">
        <v>0</v>
      </c>
      <c r="W772" t="s">
        <v>32</v>
      </c>
      <c r="X772" t="s">
        <v>274</v>
      </c>
      <c r="Y772">
        <v>0</v>
      </c>
      <c r="AB772" t="s">
        <v>237</v>
      </c>
      <c r="AH772">
        <v>0</v>
      </c>
      <c r="AN772" t="s">
        <v>238</v>
      </c>
      <c r="AO772">
        <v>3</v>
      </c>
      <c r="AP772" t="s">
        <v>239</v>
      </c>
      <c r="AQ772" s="27">
        <v>41550</v>
      </c>
      <c r="AR772" t="s">
        <v>240</v>
      </c>
      <c r="AS772">
        <v>2</v>
      </c>
      <c r="AT772" t="s">
        <v>239</v>
      </c>
      <c r="AU772" s="27">
        <v>41550</v>
      </c>
    </row>
    <row r="773" spans="1:47" x14ac:dyDescent="0.2">
      <c r="A773">
        <v>772</v>
      </c>
      <c r="B773" t="s">
        <v>3335</v>
      </c>
      <c r="C773" t="s">
        <v>1127</v>
      </c>
      <c r="D773" t="s">
        <v>3336</v>
      </c>
      <c r="E773" s="27">
        <v>41956</v>
      </c>
      <c r="F773" t="s">
        <v>233</v>
      </c>
      <c r="G773" s="27">
        <v>16273</v>
      </c>
      <c r="H773">
        <v>71</v>
      </c>
      <c r="I773" t="s">
        <v>234</v>
      </c>
      <c r="J773" t="s">
        <v>245</v>
      </c>
      <c r="K773">
        <v>0</v>
      </c>
      <c r="L773">
        <v>1</v>
      </c>
      <c r="M773">
        <v>0</v>
      </c>
      <c r="N773">
        <v>0</v>
      </c>
      <c r="O773">
        <v>2</v>
      </c>
      <c r="P773">
        <v>-17</v>
      </c>
      <c r="Q773" s="28">
        <v>41939.374305555553</v>
      </c>
      <c r="R773" s="28">
        <v>41944.117361111108</v>
      </c>
      <c r="S773" t="s">
        <v>3337</v>
      </c>
      <c r="T773" s="27">
        <v>41939</v>
      </c>
      <c r="V773">
        <v>17</v>
      </c>
      <c r="W773" t="s">
        <v>36</v>
      </c>
      <c r="X773" t="s">
        <v>279</v>
      </c>
      <c r="Y773">
        <v>0</v>
      </c>
      <c r="AB773" t="s">
        <v>237</v>
      </c>
      <c r="AH773">
        <v>0</v>
      </c>
      <c r="AN773" t="s">
        <v>238</v>
      </c>
      <c r="AO773">
        <v>1</v>
      </c>
      <c r="AP773" t="s">
        <v>239</v>
      </c>
      <c r="AQ773" s="27">
        <v>41956</v>
      </c>
      <c r="AR773" t="s">
        <v>240</v>
      </c>
      <c r="AS773">
        <v>1</v>
      </c>
      <c r="AT773" t="s">
        <v>239</v>
      </c>
      <c r="AU773" s="27">
        <v>41956</v>
      </c>
    </row>
    <row r="774" spans="1:47" x14ac:dyDescent="0.2">
      <c r="A774">
        <v>773</v>
      </c>
      <c r="B774" t="s">
        <v>3338</v>
      </c>
      <c r="C774" t="s">
        <v>3041</v>
      </c>
      <c r="D774" t="s">
        <v>3339</v>
      </c>
      <c r="E774" s="27">
        <v>41945</v>
      </c>
      <c r="F774" t="s">
        <v>233</v>
      </c>
      <c r="G774" s="27">
        <v>29179</v>
      </c>
      <c r="H774">
        <v>36</v>
      </c>
      <c r="I774" t="s">
        <v>244</v>
      </c>
      <c r="J774" t="s">
        <v>250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-1</v>
      </c>
      <c r="Q774" s="28">
        <v>41944.468055555553</v>
      </c>
      <c r="R774" s="28">
        <v>41945.382638888892</v>
      </c>
      <c r="S774" t="s">
        <v>3340</v>
      </c>
      <c r="T774" s="27">
        <v>41944</v>
      </c>
      <c r="V774">
        <v>1</v>
      </c>
      <c r="W774" t="s">
        <v>36</v>
      </c>
      <c r="X774" t="s">
        <v>279</v>
      </c>
      <c r="Y774">
        <v>0</v>
      </c>
      <c r="AB774" t="s">
        <v>237</v>
      </c>
      <c r="AH774">
        <v>0</v>
      </c>
      <c r="AN774" t="s">
        <v>238</v>
      </c>
      <c r="AO774">
        <v>1</v>
      </c>
      <c r="AP774" t="s">
        <v>239</v>
      </c>
      <c r="AQ774" s="27">
        <v>41945</v>
      </c>
      <c r="AR774" t="s">
        <v>240</v>
      </c>
      <c r="AS774">
        <v>1</v>
      </c>
      <c r="AT774" t="s">
        <v>239</v>
      </c>
      <c r="AU774" s="27">
        <v>41945</v>
      </c>
    </row>
    <row r="775" spans="1:47" x14ac:dyDescent="0.2">
      <c r="A775">
        <v>774</v>
      </c>
      <c r="B775" t="s">
        <v>3341</v>
      </c>
      <c r="C775" t="s">
        <v>793</v>
      </c>
      <c r="D775" t="s">
        <v>2053</v>
      </c>
      <c r="E775" s="27">
        <v>41498</v>
      </c>
      <c r="F775" t="s">
        <v>233</v>
      </c>
      <c r="G775" s="27">
        <v>32793</v>
      </c>
      <c r="H775">
        <v>26</v>
      </c>
      <c r="I775" t="s">
        <v>244</v>
      </c>
      <c r="J775" t="s">
        <v>250</v>
      </c>
      <c r="K775">
        <v>0</v>
      </c>
      <c r="L775">
        <v>7</v>
      </c>
      <c r="M775">
        <v>0</v>
      </c>
      <c r="N775">
        <v>0</v>
      </c>
      <c r="O775">
        <v>1</v>
      </c>
      <c r="S775" t="s">
        <v>3342</v>
      </c>
      <c r="T775" s="27">
        <v>39988</v>
      </c>
      <c r="V775">
        <v>1510</v>
      </c>
      <c r="W775" t="s">
        <v>32</v>
      </c>
      <c r="X775" t="s">
        <v>459</v>
      </c>
      <c r="Y775">
        <v>0</v>
      </c>
      <c r="AB775" t="s">
        <v>237</v>
      </c>
      <c r="AH775">
        <v>0</v>
      </c>
      <c r="AN775" t="s">
        <v>238</v>
      </c>
      <c r="AO775">
        <v>4</v>
      </c>
      <c r="AP775" t="s">
        <v>239</v>
      </c>
      <c r="AQ775" s="27">
        <v>41498</v>
      </c>
      <c r="AR775" t="s">
        <v>240</v>
      </c>
      <c r="AS775">
        <v>7</v>
      </c>
      <c r="AT775" t="s">
        <v>246</v>
      </c>
      <c r="AU775" s="27">
        <v>41498</v>
      </c>
    </row>
    <row r="776" spans="1:47" x14ac:dyDescent="0.2">
      <c r="A776">
        <v>775</v>
      </c>
      <c r="B776" t="s">
        <v>3343</v>
      </c>
      <c r="C776" t="s">
        <v>3344</v>
      </c>
      <c r="D776" t="s">
        <v>2037</v>
      </c>
      <c r="E776" s="27">
        <v>41673</v>
      </c>
      <c r="F776" t="s">
        <v>233</v>
      </c>
      <c r="G776" s="27">
        <v>23293</v>
      </c>
      <c r="H776">
        <v>52</v>
      </c>
      <c r="I776" t="s">
        <v>234</v>
      </c>
      <c r="J776" t="s">
        <v>245</v>
      </c>
      <c r="K776">
        <v>0</v>
      </c>
      <c r="L776">
        <v>3</v>
      </c>
      <c r="M776">
        <v>0</v>
      </c>
      <c r="N776">
        <v>0</v>
      </c>
      <c r="O776">
        <v>4</v>
      </c>
      <c r="P776">
        <v>-1</v>
      </c>
      <c r="Q776" s="28">
        <v>41672.1</v>
      </c>
      <c r="R776" s="28">
        <v>41673.058333333334</v>
      </c>
      <c r="S776" t="s">
        <v>3345</v>
      </c>
      <c r="T776" s="27">
        <v>41672</v>
      </c>
      <c r="V776">
        <v>1</v>
      </c>
      <c r="W776" t="s">
        <v>36</v>
      </c>
      <c r="X776" t="s">
        <v>279</v>
      </c>
      <c r="Y776">
        <v>0</v>
      </c>
      <c r="AB776" t="s">
        <v>237</v>
      </c>
      <c r="AH776">
        <v>0</v>
      </c>
      <c r="AN776" t="s">
        <v>238</v>
      </c>
      <c r="AO776">
        <v>2</v>
      </c>
      <c r="AP776" t="s">
        <v>239</v>
      </c>
      <c r="AQ776" s="27">
        <v>41673</v>
      </c>
      <c r="AR776" t="s">
        <v>240</v>
      </c>
      <c r="AS776">
        <v>3</v>
      </c>
      <c r="AT776" t="s">
        <v>239</v>
      </c>
      <c r="AU776" s="27">
        <v>41673</v>
      </c>
    </row>
    <row r="777" spans="1:47" x14ac:dyDescent="0.2">
      <c r="A777">
        <v>776</v>
      </c>
      <c r="B777" t="s">
        <v>3346</v>
      </c>
      <c r="C777" t="s">
        <v>3347</v>
      </c>
      <c r="D777" t="s">
        <v>3348</v>
      </c>
      <c r="E777" s="27">
        <v>41579</v>
      </c>
      <c r="F777" t="s">
        <v>294</v>
      </c>
      <c r="G777" s="27">
        <v>26429</v>
      </c>
      <c r="H777">
        <v>43</v>
      </c>
      <c r="I777" t="s">
        <v>244</v>
      </c>
      <c r="J777" t="s">
        <v>22</v>
      </c>
      <c r="K777">
        <v>0</v>
      </c>
      <c r="L777">
        <v>1</v>
      </c>
      <c r="M777">
        <v>0</v>
      </c>
      <c r="N777">
        <v>0</v>
      </c>
      <c r="O777">
        <v>0</v>
      </c>
      <c r="W777" t="s">
        <v>237</v>
      </c>
      <c r="Y777">
        <v>-1</v>
      </c>
      <c r="AB777" t="s">
        <v>237</v>
      </c>
      <c r="AH777">
        <v>0</v>
      </c>
      <c r="AN777" t="s">
        <v>238</v>
      </c>
      <c r="AO777">
        <v>1</v>
      </c>
      <c r="AP777" t="s">
        <v>239</v>
      </c>
      <c r="AQ777" s="27">
        <v>41579</v>
      </c>
      <c r="AR777" t="s">
        <v>240</v>
      </c>
      <c r="AS777">
        <v>1</v>
      </c>
      <c r="AT777" t="s">
        <v>239</v>
      </c>
      <c r="AU777" s="27">
        <v>41579</v>
      </c>
    </row>
    <row r="778" spans="1:47" x14ac:dyDescent="0.2">
      <c r="A778">
        <v>777</v>
      </c>
      <c r="B778" t="s">
        <v>3349</v>
      </c>
      <c r="C778" t="s">
        <v>3350</v>
      </c>
      <c r="D778" t="s">
        <v>3351</v>
      </c>
      <c r="E778" s="27">
        <v>41915</v>
      </c>
      <c r="F778" t="s">
        <v>233</v>
      </c>
      <c r="G778" s="27">
        <v>27874</v>
      </c>
      <c r="H778">
        <v>39</v>
      </c>
      <c r="I778" t="s">
        <v>244</v>
      </c>
      <c r="J778" t="s">
        <v>245</v>
      </c>
      <c r="K778">
        <v>0</v>
      </c>
      <c r="L778">
        <v>1</v>
      </c>
      <c r="M778">
        <v>0</v>
      </c>
      <c r="N778">
        <v>0</v>
      </c>
      <c r="O778">
        <v>4</v>
      </c>
      <c r="P778">
        <v>-1</v>
      </c>
      <c r="Q778" s="28">
        <v>41914.359027777777</v>
      </c>
      <c r="R778" s="28">
        <v>41921.515972222223</v>
      </c>
      <c r="S778" t="s">
        <v>3352</v>
      </c>
      <c r="U778" s="27">
        <v>41914</v>
      </c>
      <c r="V778">
        <v>1</v>
      </c>
      <c r="W778" t="s">
        <v>32</v>
      </c>
      <c r="X778" t="s">
        <v>274</v>
      </c>
      <c r="Y778">
        <v>0</v>
      </c>
      <c r="AB778" t="s">
        <v>237</v>
      </c>
      <c r="AH778">
        <v>0</v>
      </c>
      <c r="AN778" t="s">
        <v>238</v>
      </c>
      <c r="AO778">
        <v>1</v>
      </c>
      <c r="AP778" t="s">
        <v>239</v>
      </c>
      <c r="AQ778" s="27">
        <v>41915</v>
      </c>
      <c r="AR778" t="s">
        <v>240</v>
      </c>
      <c r="AS778">
        <v>1</v>
      </c>
      <c r="AT778" t="s">
        <v>239</v>
      </c>
      <c r="AU778" s="27">
        <v>41915</v>
      </c>
    </row>
    <row r="779" spans="1:47" x14ac:dyDescent="0.2">
      <c r="A779">
        <v>778</v>
      </c>
      <c r="B779" t="s">
        <v>3353</v>
      </c>
      <c r="C779" t="s">
        <v>3354</v>
      </c>
      <c r="D779" t="s">
        <v>2921</v>
      </c>
      <c r="E779" s="27">
        <v>41797</v>
      </c>
      <c r="F779" t="s">
        <v>233</v>
      </c>
      <c r="G779" s="27">
        <v>31515</v>
      </c>
      <c r="H779">
        <v>30</v>
      </c>
      <c r="I779" t="s">
        <v>244</v>
      </c>
      <c r="J779" t="s">
        <v>245</v>
      </c>
      <c r="K779">
        <v>0</v>
      </c>
      <c r="L779">
        <v>5</v>
      </c>
      <c r="M779">
        <v>0</v>
      </c>
      <c r="N779">
        <v>0</v>
      </c>
      <c r="O779">
        <v>1</v>
      </c>
      <c r="P779">
        <v>-1</v>
      </c>
      <c r="Q779" s="28">
        <v>41796.070833333331</v>
      </c>
      <c r="R779" s="28">
        <v>41797.084027777775</v>
      </c>
      <c r="S779" t="s">
        <v>3355</v>
      </c>
      <c r="T779" s="27">
        <v>41796</v>
      </c>
      <c r="V779">
        <v>1</v>
      </c>
      <c r="W779" t="s">
        <v>32</v>
      </c>
      <c r="X779" t="s">
        <v>236</v>
      </c>
      <c r="Y779">
        <v>0</v>
      </c>
      <c r="AB779" t="s">
        <v>237</v>
      </c>
      <c r="AH779">
        <v>0</v>
      </c>
      <c r="AN779" t="s">
        <v>238</v>
      </c>
      <c r="AO779">
        <v>3</v>
      </c>
      <c r="AP779" t="s">
        <v>239</v>
      </c>
      <c r="AQ779" s="27">
        <v>41797</v>
      </c>
      <c r="AR779" t="s">
        <v>240</v>
      </c>
      <c r="AS779">
        <v>5</v>
      </c>
      <c r="AT779" t="s">
        <v>246</v>
      </c>
      <c r="AU779" s="27">
        <v>41797</v>
      </c>
    </row>
    <row r="780" spans="1:47" x14ac:dyDescent="0.2">
      <c r="A780">
        <v>779</v>
      </c>
      <c r="B780" t="s">
        <v>3356</v>
      </c>
      <c r="C780" t="s">
        <v>1101</v>
      </c>
      <c r="D780" t="s">
        <v>3357</v>
      </c>
      <c r="E780" s="27">
        <v>41410</v>
      </c>
      <c r="F780" t="s">
        <v>294</v>
      </c>
      <c r="G780" s="27">
        <v>29460</v>
      </c>
      <c r="H780">
        <v>35</v>
      </c>
      <c r="I780" t="s">
        <v>244</v>
      </c>
      <c r="J780" t="s">
        <v>250</v>
      </c>
      <c r="K780">
        <v>0</v>
      </c>
      <c r="L780">
        <v>2</v>
      </c>
      <c r="M780">
        <v>0</v>
      </c>
      <c r="N780">
        <v>0</v>
      </c>
      <c r="O780">
        <v>12</v>
      </c>
      <c r="P780">
        <v>-54</v>
      </c>
      <c r="Q780" s="28">
        <v>41356.521527777775</v>
      </c>
      <c r="R780" s="28">
        <v>41356.099305555559</v>
      </c>
      <c r="S780" t="s">
        <v>3358</v>
      </c>
      <c r="T780" s="27">
        <v>41355</v>
      </c>
      <c r="V780">
        <v>55</v>
      </c>
      <c r="W780" t="s">
        <v>36</v>
      </c>
      <c r="X780" t="s">
        <v>422</v>
      </c>
      <c r="Y780">
        <v>0</v>
      </c>
      <c r="AB780" t="s">
        <v>237</v>
      </c>
      <c r="AH780">
        <v>0</v>
      </c>
      <c r="AN780" t="s">
        <v>238</v>
      </c>
      <c r="AO780">
        <v>1</v>
      </c>
      <c r="AP780" t="s">
        <v>239</v>
      </c>
      <c r="AQ780" s="27">
        <v>41410</v>
      </c>
      <c r="AR780" t="s">
        <v>240</v>
      </c>
      <c r="AS780">
        <v>2</v>
      </c>
      <c r="AT780" t="s">
        <v>239</v>
      </c>
      <c r="AU780" s="27">
        <v>41410</v>
      </c>
    </row>
    <row r="781" spans="1:47" x14ac:dyDescent="0.2">
      <c r="A781">
        <v>780</v>
      </c>
      <c r="B781" t="s">
        <v>3359</v>
      </c>
      <c r="C781" t="s">
        <v>3360</v>
      </c>
      <c r="D781" t="s">
        <v>3361</v>
      </c>
      <c r="E781" s="27">
        <v>41401</v>
      </c>
      <c r="F781" t="s">
        <v>233</v>
      </c>
      <c r="G781" s="27">
        <v>33163</v>
      </c>
      <c r="H781">
        <v>25</v>
      </c>
      <c r="I781" t="s">
        <v>244</v>
      </c>
      <c r="J781" t="s">
        <v>250</v>
      </c>
      <c r="K781">
        <v>2</v>
      </c>
      <c r="L781">
        <v>8</v>
      </c>
      <c r="M781">
        <v>0</v>
      </c>
      <c r="N781">
        <v>1</v>
      </c>
      <c r="O781">
        <v>2</v>
      </c>
      <c r="P781">
        <v>-1</v>
      </c>
      <c r="Q781" s="28">
        <v>41400.336805555555</v>
      </c>
      <c r="R781" s="28">
        <v>41508.265277777777</v>
      </c>
      <c r="S781" t="s">
        <v>3362</v>
      </c>
      <c r="T781" s="27">
        <v>41400</v>
      </c>
      <c r="V781">
        <v>1</v>
      </c>
      <c r="W781" t="s">
        <v>32</v>
      </c>
      <c r="X781" t="s">
        <v>527</v>
      </c>
      <c r="Y781">
        <v>0</v>
      </c>
      <c r="AB781" t="s">
        <v>237</v>
      </c>
      <c r="AH781">
        <v>0</v>
      </c>
      <c r="AN781" t="s">
        <v>238</v>
      </c>
      <c r="AO781">
        <v>9</v>
      </c>
      <c r="AP781" t="s">
        <v>269</v>
      </c>
      <c r="AQ781" s="27">
        <v>41401</v>
      </c>
      <c r="AR781" t="s">
        <v>240</v>
      </c>
      <c r="AS781">
        <v>8</v>
      </c>
      <c r="AT781" t="s">
        <v>269</v>
      </c>
      <c r="AU781" s="27">
        <v>41401</v>
      </c>
    </row>
    <row r="782" spans="1:47" x14ac:dyDescent="0.2">
      <c r="A782">
        <v>781</v>
      </c>
      <c r="B782" t="s">
        <v>3363</v>
      </c>
      <c r="C782" t="s">
        <v>3364</v>
      </c>
      <c r="D782" t="s">
        <v>400</v>
      </c>
      <c r="E782" s="27">
        <v>41349</v>
      </c>
      <c r="F782" t="s">
        <v>233</v>
      </c>
      <c r="G782" s="27">
        <v>24636</v>
      </c>
      <c r="H782">
        <v>48</v>
      </c>
      <c r="I782" t="s">
        <v>234</v>
      </c>
      <c r="J782" t="s">
        <v>22</v>
      </c>
      <c r="K782">
        <v>0</v>
      </c>
      <c r="L782">
        <v>5</v>
      </c>
      <c r="M782">
        <v>0</v>
      </c>
      <c r="N782">
        <v>0</v>
      </c>
      <c r="O782">
        <v>12</v>
      </c>
      <c r="P782">
        <v>0</v>
      </c>
      <c r="Q782" s="28">
        <v>41349.138194444444</v>
      </c>
      <c r="R782" s="28">
        <v>41350.333333333336</v>
      </c>
      <c r="S782" t="s">
        <v>3365</v>
      </c>
      <c r="T782" s="27">
        <v>41349</v>
      </c>
      <c r="V782">
        <v>0</v>
      </c>
      <c r="W782" t="s">
        <v>32</v>
      </c>
      <c r="X782" t="s">
        <v>236</v>
      </c>
      <c r="Y782">
        <v>0</v>
      </c>
      <c r="AB782" t="s">
        <v>237</v>
      </c>
      <c r="AH782">
        <v>0</v>
      </c>
      <c r="AN782" t="s">
        <v>238</v>
      </c>
      <c r="AO782">
        <v>4</v>
      </c>
      <c r="AP782" t="s">
        <v>239</v>
      </c>
      <c r="AQ782" s="27">
        <v>41349</v>
      </c>
      <c r="AR782" t="s">
        <v>240</v>
      </c>
      <c r="AS782">
        <v>5</v>
      </c>
      <c r="AT782" t="s">
        <v>246</v>
      </c>
      <c r="AU782" s="27">
        <v>41349</v>
      </c>
    </row>
    <row r="783" spans="1:47" x14ac:dyDescent="0.2">
      <c r="A783">
        <v>782</v>
      </c>
      <c r="B783" t="s">
        <v>3366</v>
      </c>
      <c r="C783" t="s">
        <v>1908</v>
      </c>
      <c r="D783" t="s">
        <v>266</v>
      </c>
      <c r="E783" s="27">
        <v>41695</v>
      </c>
      <c r="F783" t="s">
        <v>233</v>
      </c>
      <c r="G783" s="27">
        <v>22036</v>
      </c>
      <c r="H783">
        <v>55</v>
      </c>
      <c r="I783" t="s">
        <v>234</v>
      </c>
      <c r="J783" t="s">
        <v>250</v>
      </c>
      <c r="K783">
        <v>0</v>
      </c>
      <c r="L783">
        <v>9</v>
      </c>
      <c r="M783">
        <v>0</v>
      </c>
      <c r="N783">
        <v>0</v>
      </c>
      <c r="O783">
        <v>1</v>
      </c>
      <c r="P783">
        <v>-1</v>
      </c>
      <c r="Q783" s="28">
        <v>41694.142361111109</v>
      </c>
      <c r="R783" s="28">
        <v>41830.268055555556</v>
      </c>
      <c r="S783" t="s">
        <v>3367</v>
      </c>
      <c r="T783" s="27">
        <v>41694</v>
      </c>
      <c r="V783">
        <v>1</v>
      </c>
      <c r="W783" t="s">
        <v>32</v>
      </c>
      <c r="X783" t="s">
        <v>494</v>
      </c>
      <c r="Y783">
        <v>0</v>
      </c>
      <c r="AB783" t="s">
        <v>237</v>
      </c>
      <c r="AH783">
        <v>0</v>
      </c>
      <c r="AN783" t="s">
        <v>238</v>
      </c>
      <c r="AO783">
        <v>3</v>
      </c>
      <c r="AP783" t="s">
        <v>239</v>
      </c>
      <c r="AQ783" s="27">
        <v>41695</v>
      </c>
      <c r="AR783" t="s">
        <v>240</v>
      </c>
      <c r="AS783">
        <v>9</v>
      </c>
      <c r="AT783" t="s">
        <v>269</v>
      </c>
      <c r="AU783" s="27">
        <v>41695</v>
      </c>
    </row>
    <row r="784" spans="1:47" x14ac:dyDescent="0.2">
      <c r="A784">
        <v>783</v>
      </c>
      <c r="B784" t="s">
        <v>3368</v>
      </c>
      <c r="C784" t="s">
        <v>3369</v>
      </c>
      <c r="D784" t="s">
        <v>3370</v>
      </c>
      <c r="E784" s="27">
        <v>41978</v>
      </c>
      <c r="F784" t="s">
        <v>294</v>
      </c>
      <c r="G784" s="27">
        <v>19603</v>
      </c>
      <c r="H784">
        <v>62</v>
      </c>
      <c r="I784" t="s">
        <v>234</v>
      </c>
      <c r="J784" t="s">
        <v>353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-1</v>
      </c>
      <c r="Q784" s="28">
        <v>41977.238194444442</v>
      </c>
      <c r="R784" s="28">
        <v>41978.354166666664</v>
      </c>
      <c r="S784" t="s">
        <v>3371</v>
      </c>
      <c r="T784" s="27">
        <v>41977</v>
      </c>
      <c r="V784">
        <v>1</v>
      </c>
      <c r="W784" t="s">
        <v>32</v>
      </c>
      <c r="X784" t="s">
        <v>359</v>
      </c>
      <c r="Y784">
        <v>0</v>
      </c>
      <c r="AB784" t="s">
        <v>237</v>
      </c>
      <c r="AH784">
        <v>0</v>
      </c>
      <c r="AN784" t="s">
        <v>238</v>
      </c>
      <c r="AO784">
        <v>1</v>
      </c>
      <c r="AP784" t="s">
        <v>239</v>
      </c>
      <c r="AQ784" s="27">
        <v>41978</v>
      </c>
      <c r="AR784" t="s">
        <v>240</v>
      </c>
      <c r="AS784">
        <v>1</v>
      </c>
      <c r="AT784" t="s">
        <v>239</v>
      </c>
      <c r="AU784" s="27">
        <v>41978</v>
      </c>
    </row>
    <row r="785" spans="1:47" x14ac:dyDescent="0.2">
      <c r="A785">
        <v>784</v>
      </c>
      <c r="B785" t="s">
        <v>3372</v>
      </c>
      <c r="C785" t="s">
        <v>1188</v>
      </c>
      <c r="D785" t="s">
        <v>3373</v>
      </c>
      <c r="E785" s="27">
        <v>41760</v>
      </c>
      <c r="F785" t="s">
        <v>294</v>
      </c>
      <c r="G785" s="27">
        <v>29992</v>
      </c>
      <c r="H785">
        <v>34</v>
      </c>
      <c r="I785" t="s">
        <v>244</v>
      </c>
      <c r="J785" t="s">
        <v>245</v>
      </c>
      <c r="K785">
        <v>0</v>
      </c>
      <c r="L785">
        <v>6</v>
      </c>
      <c r="M785">
        <v>0</v>
      </c>
      <c r="N785">
        <v>0</v>
      </c>
      <c r="O785">
        <v>4</v>
      </c>
      <c r="P785">
        <v>-1</v>
      </c>
      <c r="Q785" s="28">
        <v>41759.24722222222</v>
      </c>
      <c r="R785" s="28">
        <v>41779.227083333331</v>
      </c>
      <c r="S785" t="s">
        <v>3374</v>
      </c>
      <c r="T785" s="27">
        <v>41759</v>
      </c>
      <c r="V785">
        <v>1</v>
      </c>
      <c r="W785" t="s">
        <v>32</v>
      </c>
      <c r="X785" t="s">
        <v>359</v>
      </c>
      <c r="Y785">
        <v>0</v>
      </c>
      <c r="AB785" t="s">
        <v>237</v>
      </c>
      <c r="AH785">
        <v>0</v>
      </c>
      <c r="AN785" t="s">
        <v>238</v>
      </c>
      <c r="AO785">
        <v>2</v>
      </c>
      <c r="AP785" t="s">
        <v>239</v>
      </c>
      <c r="AQ785" s="27">
        <v>41760</v>
      </c>
      <c r="AR785" t="s">
        <v>240</v>
      </c>
      <c r="AS785">
        <v>6</v>
      </c>
      <c r="AT785" t="s">
        <v>246</v>
      </c>
      <c r="AU785" s="27">
        <v>41760</v>
      </c>
    </row>
    <row r="786" spans="1:47" x14ac:dyDescent="0.2">
      <c r="A786">
        <v>785</v>
      </c>
      <c r="B786" t="s">
        <v>3375</v>
      </c>
      <c r="C786" t="s">
        <v>3376</v>
      </c>
      <c r="D786" t="s">
        <v>3377</v>
      </c>
      <c r="E786" s="27">
        <v>41574</v>
      </c>
      <c r="F786" t="s">
        <v>294</v>
      </c>
      <c r="G786" s="27">
        <v>32769</v>
      </c>
      <c r="H786">
        <v>26</v>
      </c>
      <c r="I786" t="s">
        <v>244</v>
      </c>
      <c r="J786" t="s">
        <v>250</v>
      </c>
      <c r="K786">
        <v>0</v>
      </c>
      <c r="L786">
        <v>2</v>
      </c>
      <c r="M786">
        <v>0</v>
      </c>
      <c r="N786">
        <v>0</v>
      </c>
      <c r="O786">
        <v>0</v>
      </c>
      <c r="P786">
        <v>-1</v>
      </c>
      <c r="Q786" s="28">
        <v>41573.102777777778</v>
      </c>
      <c r="R786" s="28">
        <v>41574.35833333333</v>
      </c>
      <c r="S786" t="s">
        <v>3378</v>
      </c>
      <c r="T786" s="27">
        <v>41573</v>
      </c>
      <c r="V786">
        <v>1</v>
      </c>
      <c r="W786" t="s">
        <v>36</v>
      </c>
      <c r="X786" t="s">
        <v>279</v>
      </c>
      <c r="Y786">
        <v>0</v>
      </c>
      <c r="AB786" t="s">
        <v>237</v>
      </c>
      <c r="AH786">
        <v>0</v>
      </c>
      <c r="AN786" t="s">
        <v>238</v>
      </c>
      <c r="AO786">
        <v>2</v>
      </c>
      <c r="AP786" t="s">
        <v>239</v>
      </c>
      <c r="AQ786" s="27">
        <v>41574</v>
      </c>
      <c r="AR786" t="s">
        <v>240</v>
      </c>
      <c r="AS786">
        <v>2</v>
      </c>
      <c r="AT786" t="s">
        <v>239</v>
      </c>
      <c r="AU786" s="27">
        <v>41574</v>
      </c>
    </row>
    <row r="787" spans="1:47" x14ac:dyDescent="0.2">
      <c r="A787">
        <v>786</v>
      </c>
      <c r="B787" t="s">
        <v>3379</v>
      </c>
      <c r="C787" t="s">
        <v>3380</v>
      </c>
      <c r="D787" t="s">
        <v>3381</v>
      </c>
      <c r="E787" s="27">
        <v>41653</v>
      </c>
      <c r="F787" t="s">
        <v>294</v>
      </c>
      <c r="G787" s="27">
        <v>24774</v>
      </c>
      <c r="H787">
        <v>48</v>
      </c>
      <c r="I787" t="s">
        <v>234</v>
      </c>
      <c r="J787" t="s">
        <v>245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 s="28">
        <v>41653.196527777778</v>
      </c>
      <c r="R787" s="28">
        <v>41654.13958333333</v>
      </c>
      <c r="S787" t="s">
        <v>3382</v>
      </c>
      <c r="T787" s="27">
        <v>41653</v>
      </c>
      <c r="V787">
        <v>0</v>
      </c>
      <c r="W787" t="s">
        <v>36</v>
      </c>
      <c r="X787" t="s">
        <v>3383</v>
      </c>
      <c r="Y787">
        <v>0</v>
      </c>
      <c r="AB787" t="s">
        <v>237</v>
      </c>
      <c r="AH787">
        <v>0</v>
      </c>
      <c r="AN787" t="s">
        <v>238</v>
      </c>
      <c r="AO787">
        <v>1</v>
      </c>
      <c r="AP787" t="s">
        <v>239</v>
      </c>
      <c r="AQ787" s="27">
        <v>41653</v>
      </c>
      <c r="AR787" t="s">
        <v>240</v>
      </c>
      <c r="AS787">
        <v>1</v>
      </c>
      <c r="AT787" t="s">
        <v>239</v>
      </c>
      <c r="AU787" s="27">
        <v>41653</v>
      </c>
    </row>
    <row r="788" spans="1:47" x14ac:dyDescent="0.2">
      <c r="A788">
        <v>787</v>
      </c>
      <c r="B788" t="s">
        <v>3384</v>
      </c>
      <c r="C788" t="s">
        <v>3385</v>
      </c>
      <c r="D788" t="s">
        <v>1198</v>
      </c>
      <c r="E788" s="27">
        <v>41513</v>
      </c>
      <c r="F788" t="s">
        <v>233</v>
      </c>
      <c r="G788" s="27">
        <v>31170</v>
      </c>
      <c r="H788">
        <v>30</v>
      </c>
      <c r="I788" t="s">
        <v>244</v>
      </c>
      <c r="J788" t="s">
        <v>353</v>
      </c>
      <c r="K788">
        <v>0</v>
      </c>
      <c r="L788">
        <v>4</v>
      </c>
      <c r="M788">
        <v>0</v>
      </c>
      <c r="N788">
        <v>0</v>
      </c>
      <c r="O788">
        <v>7</v>
      </c>
      <c r="P788">
        <v>-1</v>
      </c>
      <c r="Q788" s="28">
        <v>41512.463888888888</v>
      </c>
      <c r="R788" s="28">
        <v>41550.217361111114</v>
      </c>
      <c r="S788" t="s">
        <v>3386</v>
      </c>
      <c r="T788" s="27">
        <v>41512</v>
      </c>
      <c r="V788">
        <v>1</v>
      </c>
      <c r="W788" t="s">
        <v>36</v>
      </c>
      <c r="X788" t="s">
        <v>279</v>
      </c>
      <c r="Y788">
        <v>0</v>
      </c>
      <c r="AB788" t="s">
        <v>237</v>
      </c>
      <c r="AH788">
        <v>0</v>
      </c>
      <c r="AN788" t="s">
        <v>238</v>
      </c>
      <c r="AO788">
        <v>5</v>
      </c>
      <c r="AP788" t="s">
        <v>246</v>
      </c>
      <c r="AQ788" s="27">
        <v>41513</v>
      </c>
      <c r="AR788" t="s">
        <v>240</v>
      </c>
      <c r="AS788">
        <v>4</v>
      </c>
      <c r="AT788" t="s">
        <v>239</v>
      </c>
      <c r="AU788" s="27">
        <v>41513</v>
      </c>
    </row>
    <row r="789" spans="1:47" x14ac:dyDescent="0.2">
      <c r="A789">
        <v>788</v>
      </c>
      <c r="B789" t="s">
        <v>3387</v>
      </c>
      <c r="C789" t="s">
        <v>3388</v>
      </c>
      <c r="D789" t="s">
        <v>381</v>
      </c>
      <c r="E789" s="27">
        <v>41581</v>
      </c>
      <c r="F789" t="s">
        <v>233</v>
      </c>
      <c r="G789" s="27">
        <v>31991</v>
      </c>
      <c r="H789">
        <v>28</v>
      </c>
      <c r="I789" t="s">
        <v>244</v>
      </c>
      <c r="J789" t="s">
        <v>22</v>
      </c>
      <c r="K789">
        <v>0</v>
      </c>
      <c r="L789">
        <v>1</v>
      </c>
      <c r="M789">
        <v>0</v>
      </c>
      <c r="N789">
        <v>0</v>
      </c>
      <c r="O789">
        <v>2</v>
      </c>
      <c r="P789">
        <v>-1</v>
      </c>
      <c r="Q789" s="28">
        <v>41580.220833333333</v>
      </c>
      <c r="R789" s="28">
        <v>41582.168749999997</v>
      </c>
      <c r="S789" t="s">
        <v>3389</v>
      </c>
      <c r="T789" s="27">
        <v>41580</v>
      </c>
      <c r="V789">
        <v>1</v>
      </c>
      <c r="W789" t="s">
        <v>36</v>
      </c>
      <c r="X789" t="s">
        <v>279</v>
      </c>
      <c r="Y789">
        <v>0</v>
      </c>
      <c r="AB789" t="s">
        <v>237</v>
      </c>
      <c r="AH789">
        <v>0</v>
      </c>
      <c r="AN789" t="s">
        <v>238</v>
      </c>
      <c r="AO789">
        <v>2</v>
      </c>
      <c r="AP789" t="s">
        <v>239</v>
      </c>
      <c r="AQ789" s="27">
        <v>41581</v>
      </c>
      <c r="AR789" t="s">
        <v>240</v>
      </c>
      <c r="AS789">
        <v>1</v>
      </c>
      <c r="AT789" t="s">
        <v>239</v>
      </c>
      <c r="AU789" s="27">
        <v>41581</v>
      </c>
    </row>
    <row r="790" spans="1:47" x14ac:dyDescent="0.2">
      <c r="A790">
        <v>789</v>
      </c>
      <c r="B790" t="s">
        <v>3390</v>
      </c>
      <c r="C790" t="s">
        <v>3391</v>
      </c>
      <c r="D790" t="s">
        <v>3392</v>
      </c>
      <c r="E790" s="27">
        <v>41555</v>
      </c>
      <c r="F790" t="s">
        <v>233</v>
      </c>
      <c r="G790" s="27">
        <v>30375</v>
      </c>
      <c r="H790">
        <v>33</v>
      </c>
      <c r="I790" t="s">
        <v>244</v>
      </c>
      <c r="J790" t="s">
        <v>250</v>
      </c>
      <c r="K790">
        <v>0</v>
      </c>
      <c r="L790">
        <v>3</v>
      </c>
      <c r="M790">
        <v>0</v>
      </c>
      <c r="N790">
        <v>0</v>
      </c>
      <c r="O790">
        <v>2</v>
      </c>
      <c r="P790">
        <v>0</v>
      </c>
      <c r="Q790" s="28">
        <v>41555.093055555553</v>
      </c>
      <c r="R790" s="28">
        <v>41555.499305555553</v>
      </c>
      <c r="S790" t="s">
        <v>3393</v>
      </c>
      <c r="T790" s="27">
        <v>41555</v>
      </c>
      <c r="V790">
        <v>0</v>
      </c>
      <c r="W790" t="s">
        <v>36</v>
      </c>
      <c r="X790" t="s">
        <v>279</v>
      </c>
      <c r="Y790">
        <v>0</v>
      </c>
      <c r="AB790" t="s">
        <v>237</v>
      </c>
      <c r="AH790">
        <v>0</v>
      </c>
      <c r="AN790" t="s">
        <v>238</v>
      </c>
      <c r="AO790">
        <v>3</v>
      </c>
      <c r="AP790" t="s">
        <v>239</v>
      </c>
      <c r="AQ790" s="27">
        <v>41555</v>
      </c>
      <c r="AR790" t="s">
        <v>240</v>
      </c>
      <c r="AS790">
        <v>3</v>
      </c>
      <c r="AT790" t="s">
        <v>239</v>
      </c>
      <c r="AU790" s="27">
        <v>41555</v>
      </c>
    </row>
    <row r="791" spans="1:47" x14ac:dyDescent="0.2">
      <c r="A791">
        <v>790</v>
      </c>
      <c r="B791" t="s">
        <v>3394</v>
      </c>
      <c r="C791" t="s">
        <v>3395</v>
      </c>
      <c r="D791" t="s">
        <v>381</v>
      </c>
      <c r="E791" s="27">
        <v>41387</v>
      </c>
      <c r="F791" t="s">
        <v>294</v>
      </c>
      <c r="G791" s="27">
        <v>29786</v>
      </c>
      <c r="H791">
        <v>34</v>
      </c>
      <c r="I791" t="s">
        <v>244</v>
      </c>
      <c r="J791" t="s">
        <v>250</v>
      </c>
      <c r="K791">
        <v>0</v>
      </c>
      <c r="L791">
        <v>4</v>
      </c>
      <c r="M791">
        <v>0</v>
      </c>
      <c r="N791">
        <v>0</v>
      </c>
      <c r="O791">
        <v>6</v>
      </c>
      <c r="P791">
        <v>-1</v>
      </c>
      <c r="Q791" s="28">
        <v>41386.341666666667</v>
      </c>
      <c r="R791" s="28">
        <v>41438.406944444447</v>
      </c>
      <c r="S791" t="s">
        <v>3396</v>
      </c>
      <c r="T791" s="27">
        <v>41386</v>
      </c>
      <c r="V791">
        <v>1</v>
      </c>
      <c r="W791" t="s">
        <v>32</v>
      </c>
      <c r="X791" t="s">
        <v>847</v>
      </c>
      <c r="Y791">
        <v>0</v>
      </c>
      <c r="AB791" t="s">
        <v>237</v>
      </c>
      <c r="AH791">
        <v>0</v>
      </c>
      <c r="AN791" t="s">
        <v>238</v>
      </c>
      <c r="AO791">
        <v>2</v>
      </c>
      <c r="AP791" t="s">
        <v>239</v>
      </c>
      <c r="AQ791" s="27">
        <v>41387</v>
      </c>
      <c r="AR791" t="s">
        <v>240</v>
      </c>
      <c r="AS791">
        <v>4</v>
      </c>
      <c r="AT791" t="s">
        <v>239</v>
      </c>
      <c r="AU791" s="27">
        <v>41387</v>
      </c>
    </row>
    <row r="792" spans="1:47" x14ac:dyDescent="0.2">
      <c r="A792">
        <v>791</v>
      </c>
      <c r="B792" t="s">
        <v>3397</v>
      </c>
      <c r="C792" t="s">
        <v>3398</v>
      </c>
      <c r="D792" t="s">
        <v>3399</v>
      </c>
      <c r="E792" s="27">
        <v>41929</v>
      </c>
      <c r="F792" t="s">
        <v>294</v>
      </c>
      <c r="G792" s="27">
        <v>34164</v>
      </c>
      <c r="H792">
        <v>22</v>
      </c>
      <c r="I792" t="s">
        <v>259</v>
      </c>
      <c r="J792" t="s">
        <v>250</v>
      </c>
      <c r="K792">
        <v>0</v>
      </c>
      <c r="L792">
        <v>9</v>
      </c>
      <c r="M792">
        <v>0</v>
      </c>
      <c r="N792">
        <v>0</v>
      </c>
      <c r="O792">
        <v>1</v>
      </c>
      <c r="P792">
        <v>-1</v>
      </c>
      <c r="Q792" s="28">
        <v>41928.209027777775</v>
      </c>
      <c r="R792" s="28">
        <v>41947.425694444442</v>
      </c>
      <c r="S792" t="s">
        <v>3400</v>
      </c>
      <c r="U792" s="27">
        <v>41928</v>
      </c>
      <c r="V792">
        <v>1</v>
      </c>
      <c r="W792" t="s">
        <v>32</v>
      </c>
      <c r="X792" t="s">
        <v>274</v>
      </c>
      <c r="Y792">
        <v>0</v>
      </c>
      <c r="AB792" t="s">
        <v>237</v>
      </c>
      <c r="AH792">
        <v>0</v>
      </c>
      <c r="AN792" t="s">
        <v>238</v>
      </c>
      <c r="AO792">
        <v>5</v>
      </c>
      <c r="AP792" t="s">
        <v>246</v>
      </c>
      <c r="AQ792" s="27">
        <v>41929</v>
      </c>
      <c r="AR792" t="s">
        <v>240</v>
      </c>
      <c r="AS792">
        <v>9</v>
      </c>
      <c r="AT792" t="s">
        <v>269</v>
      </c>
      <c r="AU792" s="27">
        <v>41929</v>
      </c>
    </row>
    <row r="793" spans="1:47" x14ac:dyDescent="0.2">
      <c r="A793">
        <v>792</v>
      </c>
      <c r="B793" t="s">
        <v>3401</v>
      </c>
      <c r="C793" t="s">
        <v>3402</v>
      </c>
      <c r="D793" t="s">
        <v>3403</v>
      </c>
      <c r="E793" s="27">
        <v>41628</v>
      </c>
      <c r="F793" t="s">
        <v>233</v>
      </c>
      <c r="G793" s="27">
        <v>33243</v>
      </c>
      <c r="H793">
        <v>25</v>
      </c>
      <c r="I793" t="s">
        <v>244</v>
      </c>
      <c r="J793" t="s">
        <v>22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 s="28">
        <v>41628.15</v>
      </c>
      <c r="R793" s="28">
        <v>41628.087500000001</v>
      </c>
      <c r="S793" t="s">
        <v>3404</v>
      </c>
      <c r="T793" s="27">
        <v>41628</v>
      </c>
      <c r="V793">
        <v>0</v>
      </c>
      <c r="W793" t="s">
        <v>36</v>
      </c>
      <c r="X793" t="s">
        <v>412</v>
      </c>
      <c r="Y793">
        <v>0</v>
      </c>
      <c r="AB793" t="s">
        <v>237</v>
      </c>
      <c r="AH793">
        <v>0</v>
      </c>
      <c r="AN793" t="s">
        <v>238</v>
      </c>
      <c r="AO793">
        <v>2</v>
      </c>
      <c r="AP793" t="s">
        <v>239</v>
      </c>
      <c r="AQ793" s="27">
        <v>41628</v>
      </c>
      <c r="AR793" t="s">
        <v>240</v>
      </c>
      <c r="AS793">
        <v>1</v>
      </c>
      <c r="AT793" t="s">
        <v>239</v>
      </c>
      <c r="AU793" s="27">
        <v>41628</v>
      </c>
    </row>
    <row r="794" spans="1:47" x14ac:dyDescent="0.2">
      <c r="A794">
        <v>793</v>
      </c>
      <c r="B794" t="s">
        <v>3405</v>
      </c>
      <c r="C794" t="s">
        <v>3406</v>
      </c>
      <c r="D794" t="s">
        <v>2801</v>
      </c>
      <c r="E794" s="27">
        <v>41949</v>
      </c>
      <c r="F794" t="s">
        <v>233</v>
      </c>
      <c r="G794" s="27">
        <v>20676</v>
      </c>
      <c r="H794">
        <v>59</v>
      </c>
      <c r="I794" t="s">
        <v>234</v>
      </c>
      <c r="J794" t="s">
        <v>250</v>
      </c>
      <c r="K794">
        <v>0</v>
      </c>
      <c r="L794">
        <v>7</v>
      </c>
      <c r="M794">
        <v>0</v>
      </c>
      <c r="N794">
        <v>0</v>
      </c>
      <c r="O794">
        <v>10</v>
      </c>
      <c r="P794">
        <v>-1</v>
      </c>
      <c r="Q794" s="28">
        <v>41948.298611111109</v>
      </c>
      <c r="R794" s="28">
        <v>42075.424305555556</v>
      </c>
      <c r="S794" t="s">
        <v>3407</v>
      </c>
      <c r="U794" s="27">
        <v>41948</v>
      </c>
      <c r="V794">
        <v>1</v>
      </c>
      <c r="W794" t="s">
        <v>32</v>
      </c>
      <c r="X794" t="s">
        <v>274</v>
      </c>
      <c r="Y794">
        <v>1</v>
      </c>
      <c r="AA794" t="s">
        <v>3408</v>
      </c>
      <c r="AB794" t="s">
        <v>36</v>
      </c>
      <c r="AC794">
        <v>0</v>
      </c>
      <c r="AD794" s="27">
        <v>42375</v>
      </c>
      <c r="AE794" t="s">
        <v>3409</v>
      </c>
      <c r="AF794" s="27">
        <v>42375</v>
      </c>
      <c r="AG794" s="27">
        <v>42376</v>
      </c>
      <c r="AH794">
        <v>0</v>
      </c>
      <c r="AN794" t="s">
        <v>238</v>
      </c>
      <c r="AO794">
        <v>4</v>
      </c>
      <c r="AP794" t="s">
        <v>239</v>
      </c>
      <c r="AQ794" s="27">
        <v>41949</v>
      </c>
      <c r="AR794" t="s">
        <v>240</v>
      </c>
      <c r="AS794">
        <v>7</v>
      </c>
      <c r="AT794" t="s">
        <v>246</v>
      </c>
      <c r="AU794" s="27">
        <v>41949</v>
      </c>
    </row>
    <row r="795" spans="1:47" x14ac:dyDescent="0.2">
      <c r="A795">
        <v>794</v>
      </c>
      <c r="B795" t="s">
        <v>3410</v>
      </c>
      <c r="C795" t="s">
        <v>3411</v>
      </c>
      <c r="D795" t="s">
        <v>1936</v>
      </c>
      <c r="E795" s="27">
        <v>41801</v>
      </c>
      <c r="F795" t="s">
        <v>233</v>
      </c>
      <c r="G795" s="27">
        <v>31633</v>
      </c>
      <c r="H795">
        <v>29</v>
      </c>
      <c r="I795" t="s">
        <v>244</v>
      </c>
      <c r="J795" t="s">
        <v>250</v>
      </c>
      <c r="K795">
        <v>0</v>
      </c>
      <c r="L795">
        <v>5</v>
      </c>
      <c r="M795">
        <v>0</v>
      </c>
      <c r="N795">
        <v>0</v>
      </c>
      <c r="O795">
        <v>5</v>
      </c>
      <c r="P795">
        <v>-1</v>
      </c>
      <c r="Q795" s="28">
        <v>41800.196527777778</v>
      </c>
      <c r="R795" s="28">
        <v>41802.388194444444</v>
      </c>
      <c r="S795" t="s">
        <v>3412</v>
      </c>
      <c r="T795" s="27">
        <v>41800</v>
      </c>
      <c r="V795">
        <v>1</v>
      </c>
      <c r="W795" t="s">
        <v>32</v>
      </c>
      <c r="X795" t="s">
        <v>1051</v>
      </c>
      <c r="Y795">
        <v>1</v>
      </c>
      <c r="AA795" t="s">
        <v>3413</v>
      </c>
      <c r="AB795" t="s">
        <v>36</v>
      </c>
      <c r="AD795" s="27">
        <v>41822</v>
      </c>
      <c r="AE795" t="s">
        <v>412</v>
      </c>
      <c r="AH795">
        <v>0</v>
      </c>
      <c r="AN795" t="s">
        <v>238</v>
      </c>
      <c r="AO795">
        <v>3</v>
      </c>
      <c r="AP795" t="s">
        <v>239</v>
      </c>
      <c r="AQ795" s="27">
        <v>41801</v>
      </c>
      <c r="AR795" t="s">
        <v>240</v>
      </c>
      <c r="AS795">
        <v>5</v>
      </c>
      <c r="AT795" t="s">
        <v>246</v>
      </c>
      <c r="AU795" s="27">
        <v>41801</v>
      </c>
    </row>
    <row r="796" spans="1:47" x14ac:dyDescent="0.2">
      <c r="A796">
        <v>795</v>
      </c>
      <c r="B796" t="s">
        <v>3414</v>
      </c>
      <c r="C796" t="s">
        <v>3415</v>
      </c>
      <c r="D796" t="s">
        <v>3416</v>
      </c>
      <c r="E796" s="27">
        <v>41886</v>
      </c>
      <c r="F796" t="s">
        <v>233</v>
      </c>
      <c r="G796" s="27">
        <v>26817</v>
      </c>
      <c r="H796">
        <v>42</v>
      </c>
      <c r="I796" t="s">
        <v>244</v>
      </c>
      <c r="J796" t="s">
        <v>22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 s="28">
        <v>41886.174305555556</v>
      </c>
      <c r="R796" s="28">
        <v>41886.338888888888</v>
      </c>
      <c r="S796" t="s">
        <v>3417</v>
      </c>
      <c r="T796" s="27">
        <v>41886</v>
      </c>
      <c r="V796">
        <v>0</v>
      </c>
      <c r="W796" t="s">
        <v>36</v>
      </c>
      <c r="X796" t="s">
        <v>279</v>
      </c>
      <c r="Y796">
        <v>0</v>
      </c>
      <c r="AB796" t="s">
        <v>237</v>
      </c>
      <c r="AH796">
        <v>0</v>
      </c>
      <c r="AN796" t="s">
        <v>238</v>
      </c>
      <c r="AO796">
        <v>1</v>
      </c>
      <c r="AP796" t="s">
        <v>239</v>
      </c>
      <c r="AQ796" s="27">
        <v>41886</v>
      </c>
      <c r="AR796" t="s">
        <v>240</v>
      </c>
      <c r="AS796">
        <v>1</v>
      </c>
      <c r="AT796" t="s">
        <v>239</v>
      </c>
      <c r="AU796" s="27">
        <v>41886</v>
      </c>
    </row>
    <row r="797" spans="1:47" x14ac:dyDescent="0.2">
      <c r="A797">
        <v>796</v>
      </c>
      <c r="B797" t="s">
        <v>3418</v>
      </c>
      <c r="C797" t="s">
        <v>2212</v>
      </c>
      <c r="D797" t="s">
        <v>3419</v>
      </c>
      <c r="E797" s="27">
        <v>41374</v>
      </c>
      <c r="F797" t="s">
        <v>233</v>
      </c>
      <c r="G797" s="27">
        <v>33358</v>
      </c>
      <c r="H797">
        <v>24</v>
      </c>
      <c r="I797" t="s">
        <v>259</v>
      </c>
      <c r="J797" t="s">
        <v>245</v>
      </c>
      <c r="K797">
        <v>0</v>
      </c>
      <c r="L797">
        <v>2</v>
      </c>
      <c r="M797">
        <v>0</v>
      </c>
      <c r="N797">
        <v>0</v>
      </c>
      <c r="O797">
        <v>0</v>
      </c>
      <c r="P797">
        <v>0</v>
      </c>
      <c r="Q797" s="28">
        <v>41374.076388888891</v>
      </c>
      <c r="R797" s="28">
        <v>41375.302083333336</v>
      </c>
      <c r="S797" t="s">
        <v>3420</v>
      </c>
      <c r="T797" s="27">
        <v>41374</v>
      </c>
      <c r="V797">
        <v>0</v>
      </c>
      <c r="W797" t="s">
        <v>32</v>
      </c>
      <c r="X797" t="s">
        <v>261</v>
      </c>
      <c r="Y797">
        <v>0</v>
      </c>
      <c r="AB797" t="s">
        <v>237</v>
      </c>
      <c r="AH797">
        <v>0</v>
      </c>
      <c r="AN797" t="s">
        <v>238</v>
      </c>
      <c r="AO797">
        <v>3</v>
      </c>
      <c r="AP797" t="s">
        <v>239</v>
      </c>
      <c r="AQ797" s="27">
        <v>41374</v>
      </c>
      <c r="AR797" t="s">
        <v>240</v>
      </c>
      <c r="AS797">
        <v>2</v>
      </c>
      <c r="AT797" t="s">
        <v>239</v>
      </c>
      <c r="AU797" s="27">
        <v>41374</v>
      </c>
    </row>
    <row r="798" spans="1:47" x14ac:dyDescent="0.2">
      <c r="A798">
        <v>797</v>
      </c>
      <c r="B798" t="s">
        <v>3421</v>
      </c>
      <c r="C798" t="s">
        <v>500</v>
      </c>
      <c r="D798" t="s">
        <v>3422</v>
      </c>
      <c r="E798" s="27">
        <v>41953</v>
      </c>
      <c r="F798" t="s">
        <v>233</v>
      </c>
      <c r="G798" s="27">
        <v>21174</v>
      </c>
      <c r="H798">
        <v>58</v>
      </c>
      <c r="I798" t="s">
        <v>234</v>
      </c>
      <c r="J798" t="s">
        <v>245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-1</v>
      </c>
      <c r="Q798" s="28">
        <v>41952.052083333336</v>
      </c>
      <c r="R798" s="28">
        <v>41953.335416666669</v>
      </c>
      <c r="S798" t="s">
        <v>3423</v>
      </c>
      <c r="T798" s="27">
        <v>41951</v>
      </c>
      <c r="V798">
        <v>2</v>
      </c>
      <c r="W798" t="s">
        <v>32</v>
      </c>
      <c r="X798" t="s">
        <v>1613</v>
      </c>
      <c r="Y798">
        <v>0</v>
      </c>
      <c r="AB798" t="s">
        <v>237</v>
      </c>
      <c r="AH798">
        <v>0</v>
      </c>
      <c r="AN798" t="s">
        <v>238</v>
      </c>
      <c r="AO798">
        <v>1</v>
      </c>
      <c r="AP798" t="s">
        <v>239</v>
      </c>
      <c r="AQ798" s="27">
        <v>41953</v>
      </c>
      <c r="AR798" t="s">
        <v>240</v>
      </c>
      <c r="AS798">
        <v>1</v>
      </c>
      <c r="AT798" t="s">
        <v>239</v>
      </c>
      <c r="AU798" s="27">
        <v>41953</v>
      </c>
    </row>
    <row r="799" spans="1:47" x14ac:dyDescent="0.2">
      <c r="A799">
        <v>798</v>
      </c>
      <c r="B799" t="s">
        <v>3424</v>
      </c>
      <c r="C799" t="s">
        <v>2167</v>
      </c>
      <c r="D799" t="s">
        <v>3425</v>
      </c>
      <c r="E799" s="27">
        <v>41335</v>
      </c>
      <c r="F799" t="s">
        <v>233</v>
      </c>
      <c r="G799" s="27">
        <v>24870</v>
      </c>
      <c r="H799">
        <v>48</v>
      </c>
      <c r="I799" t="s">
        <v>234</v>
      </c>
      <c r="J799" t="s">
        <v>245</v>
      </c>
      <c r="K799">
        <v>0</v>
      </c>
      <c r="L799">
        <v>7</v>
      </c>
      <c r="M799">
        <v>0</v>
      </c>
      <c r="N799">
        <v>0</v>
      </c>
      <c r="O799">
        <v>1</v>
      </c>
      <c r="P799">
        <v>-1</v>
      </c>
      <c r="Q799" s="28">
        <v>41334.326388888891</v>
      </c>
      <c r="R799" s="28">
        <v>41463.342361111114</v>
      </c>
      <c r="S799" t="s">
        <v>3426</v>
      </c>
      <c r="T799" s="27">
        <v>41334</v>
      </c>
      <c r="V799">
        <v>1</v>
      </c>
      <c r="W799" t="s">
        <v>32</v>
      </c>
      <c r="X799" t="s">
        <v>583</v>
      </c>
      <c r="Y799">
        <v>1</v>
      </c>
      <c r="AA799" t="s">
        <v>3427</v>
      </c>
      <c r="AB799" t="s">
        <v>36</v>
      </c>
      <c r="AD799" s="27">
        <v>41634</v>
      </c>
      <c r="AE799" t="s">
        <v>404</v>
      </c>
      <c r="AH799">
        <v>0</v>
      </c>
      <c r="AN799" t="s">
        <v>238</v>
      </c>
      <c r="AO799">
        <v>4</v>
      </c>
      <c r="AP799" t="s">
        <v>239</v>
      </c>
      <c r="AQ799" s="27">
        <v>41335</v>
      </c>
      <c r="AR799" t="s">
        <v>240</v>
      </c>
      <c r="AS799">
        <v>7</v>
      </c>
      <c r="AT799" t="s">
        <v>246</v>
      </c>
      <c r="AU799" s="27">
        <v>41335</v>
      </c>
    </row>
    <row r="800" spans="1:47" x14ac:dyDescent="0.2">
      <c r="A800">
        <v>799</v>
      </c>
      <c r="B800" t="s">
        <v>3428</v>
      </c>
      <c r="C800" t="s">
        <v>3429</v>
      </c>
      <c r="D800" t="s">
        <v>3430</v>
      </c>
      <c r="E800" s="27">
        <v>41805</v>
      </c>
      <c r="F800" t="s">
        <v>294</v>
      </c>
      <c r="G800" s="27">
        <v>22692</v>
      </c>
      <c r="H800">
        <v>54</v>
      </c>
      <c r="I800" t="s">
        <v>234</v>
      </c>
      <c r="J800" t="s">
        <v>245</v>
      </c>
      <c r="K800">
        <v>0</v>
      </c>
      <c r="L800">
        <v>1</v>
      </c>
      <c r="M800">
        <v>0</v>
      </c>
      <c r="N800">
        <v>0</v>
      </c>
      <c r="O800">
        <v>2</v>
      </c>
      <c r="P800">
        <v>0</v>
      </c>
      <c r="Q800" s="28">
        <v>41805.145833333336</v>
      </c>
      <c r="R800" s="28">
        <v>41806.054166666669</v>
      </c>
      <c r="S800" t="s">
        <v>3431</v>
      </c>
      <c r="T800" s="27">
        <v>41804</v>
      </c>
      <c r="V800">
        <v>1</v>
      </c>
      <c r="W800" t="s">
        <v>32</v>
      </c>
      <c r="X800" t="s">
        <v>1207</v>
      </c>
      <c r="Y800">
        <v>0</v>
      </c>
      <c r="AB800" t="s">
        <v>237</v>
      </c>
      <c r="AH800">
        <v>0</v>
      </c>
      <c r="AN800" t="s">
        <v>238</v>
      </c>
      <c r="AO800">
        <v>1</v>
      </c>
      <c r="AP800" t="s">
        <v>239</v>
      </c>
      <c r="AQ800" s="27">
        <v>41805</v>
      </c>
      <c r="AR800" t="s">
        <v>240</v>
      </c>
      <c r="AS800">
        <v>1</v>
      </c>
      <c r="AT800" t="s">
        <v>239</v>
      </c>
      <c r="AU800" s="27">
        <v>41805</v>
      </c>
    </row>
    <row r="801" spans="1:47" x14ac:dyDescent="0.2">
      <c r="A801">
        <v>800</v>
      </c>
      <c r="B801" t="s">
        <v>3432</v>
      </c>
      <c r="C801" t="s">
        <v>2818</v>
      </c>
      <c r="D801" t="s">
        <v>3433</v>
      </c>
      <c r="E801" s="27">
        <v>41313</v>
      </c>
      <c r="F801" t="s">
        <v>233</v>
      </c>
      <c r="G801" s="27">
        <v>22074</v>
      </c>
      <c r="H801">
        <v>55</v>
      </c>
      <c r="I801" t="s">
        <v>234</v>
      </c>
      <c r="J801" t="s">
        <v>250</v>
      </c>
      <c r="K801">
        <v>0</v>
      </c>
      <c r="L801">
        <v>8</v>
      </c>
      <c r="M801">
        <v>0</v>
      </c>
      <c r="N801">
        <v>0</v>
      </c>
      <c r="O801">
        <v>0</v>
      </c>
      <c r="P801">
        <v>61</v>
      </c>
      <c r="Q801" s="28">
        <v>41374.048611111109</v>
      </c>
      <c r="R801" s="28">
        <v>41419.32916666667</v>
      </c>
      <c r="S801" t="s">
        <v>3434</v>
      </c>
      <c r="T801" s="27">
        <v>41312</v>
      </c>
      <c r="V801">
        <v>1</v>
      </c>
      <c r="W801" t="s">
        <v>36</v>
      </c>
      <c r="X801" t="s">
        <v>279</v>
      </c>
      <c r="Y801">
        <v>1</v>
      </c>
      <c r="AA801" t="s">
        <v>3435</v>
      </c>
      <c r="AB801" t="s">
        <v>32</v>
      </c>
      <c r="AC801">
        <v>0</v>
      </c>
      <c r="AD801" s="27">
        <v>41374</v>
      </c>
      <c r="AE801" t="s">
        <v>834</v>
      </c>
      <c r="AF801" s="27">
        <v>41374</v>
      </c>
      <c r="AG801" s="27">
        <v>41419</v>
      </c>
      <c r="AH801">
        <v>1</v>
      </c>
      <c r="AJ801" t="s">
        <v>3435</v>
      </c>
      <c r="AK801" t="s">
        <v>255</v>
      </c>
      <c r="AL801" s="27">
        <v>41374</v>
      </c>
      <c r="AM801" t="s">
        <v>834</v>
      </c>
      <c r="AN801" t="s">
        <v>238</v>
      </c>
      <c r="AO801">
        <v>4</v>
      </c>
      <c r="AP801" t="s">
        <v>239</v>
      </c>
      <c r="AQ801" s="27">
        <v>41313</v>
      </c>
      <c r="AR801" t="s">
        <v>240</v>
      </c>
      <c r="AS801">
        <v>8</v>
      </c>
      <c r="AT801" t="s">
        <v>269</v>
      </c>
      <c r="AU801" s="27">
        <v>41313</v>
      </c>
    </row>
    <row r="802" spans="1:47" x14ac:dyDescent="0.2">
      <c r="A802">
        <v>801</v>
      </c>
      <c r="B802" t="s">
        <v>3436</v>
      </c>
      <c r="C802" t="s">
        <v>3437</v>
      </c>
      <c r="D802" t="s">
        <v>1936</v>
      </c>
      <c r="E802" s="27">
        <v>41792</v>
      </c>
      <c r="F802" t="s">
        <v>233</v>
      </c>
      <c r="G802" s="27">
        <v>31445</v>
      </c>
      <c r="H802">
        <v>30</v>
      </c>
      <c r="I802" t="s">
        <v>244</v>
      </c>
      <c r="J802" t="s">
        <v>250</v>
      </c>
      <c r="K802">
        <v>0</v>
      </c>
      <c r="L802">
        <v>2</v>
      </c>
      <c r="M802">
        <v>0</v>
      </c>
      <c r="N802">
        <v>1</v>
      </c>
      <c r="O802">
        <v>0</v>
      </c>
      <c r="P802">
        <v>0</v>
      </c>
      <c r="Q802" s="28">
        <v>41792.164583333331</v>
      </c>
      <c r="R802" s="28">
        <v>41794.190972222219</v>
      </c>
      <c r="S802" t="s">
        <v>3438</v>
      </c>
      <c r="T802" s="27">
        <v>41792</v>
      </c>
      <c r="V802">
        <v>0</v>
      </c>
      <c r="W802" t="s">
        <v>36</v>
      </c>
      <c r="X802" t="s">
        <v>279</v>
      </c>
      <c r="Y802">
        <v>0</v>
      </c>
      <c r="AB802" t="s">
        <v>237</v>
      </c>
      <c r="AH802">
        <v>0</v>
      </c>
      <c r="AN802" t="s">
        <v>238</v>
      </c>
      <c r="AO802">
        <v>2</v>
      </c>
      <c r="AP802" t="s">
        <v>239</v>
      </c>
      <c r="AQ802" s="27">
        <v>41792</v>
      </c>
      <c r="AR802" t="s">
        <v>240</v>
      </c>
      <c r="AS802">
        <v>2</v>
      </c>
      <c r="AT802" t="s">
        <v>239</v>
      </c>
      <c r="AU802" s="27">
        <v>41792</v>
      </c>
    </row>
    <row r="803" spans="1:47" x14ac:dyDescent="0.2">
      <c r="A803">
        <v>802</v>
      </c>
      <c r="B803" t="s">
        <v>3439</v>
      </c>
      <c r="C803" t="s">
        <v>3440</v>
      </c>
      <c r="D803" t="s">
        <v>2921</v>
      </c>
      <c r="E803" s="27">
        <v>41819</v>
      </c>
      <c r="F803" t="s">
        <v>233</v>
      </c>
      <c r="G803" s="27">
        <v>33534</v>
      </c>
      <c r="H803">
        <v>24</v>
      </c>
      <c r="I803" t="s">
        <v>259</v>
      </c>
      <c r="J803" t="s">
        <v>245</v>
      </c>
      <c r="K803">
        <v>0</v>
      </c>
      <c r="L803">
        <v>5</v>
      </c>
      <c r="M803">
        <v>0</v>
      </c>
      <c r="N803">
        <v>0</v>
      </c>
      <c r="O803">
        <v>3</v>
      </c>
      <c r="P803">
        <v>-214</v>
      </c>
      <c r="Q803" s="28">
        <v>41605.206250000003</v>
      </c>
      <c r="R803" s="28">
        <v>41606.115972222222</v>
      </c>
      <c r="S803" t="s">
        <v>3441</v>
      </c>
      <c r="T803" s="27">
        <v>41818</v>
      </c>
      <c r="V803">
        <v>1</v>
      </c>
      <c r="W803" t="s">
        <v>32</v>
      </c>
      <c r="X803" t="s">
        <v>555</v>
      </c>
      <c r="Y803">
        <v>0</v>
      </c>
      <c r="AB803" t="s">
        <v>237</v>
      </c>
      <c r="AH803">
        <v>0</v>
      </c>
      <c r="AN803" t="s">
        <v>238</v>
      </c>
      <c r="AO803">
        <v>6</v>
      </c>
      <c r="AP803" t="s">
        <v>246</v>
      </c>
      <c r="AQ803" s="27">
        <v>41819</v>
      </c>
      <c r="AR803" t="s">
        <v>240</v>
      </c>
      <c r="AS803">
        <v>5</v>
      </c>
      <c r="AT803" t="s">
        <v>246</v>
      </c>
      <c r="AU803" s="27">
        <v>41819</v>
      </c>
    </row>
    <row r="804" spans="1:47" x14ac:dyDescent="0.2">
      <c r="A804">
        <v>803</v>
      </c>
      <c r="B804" t="s">
        <v>3442</v>
      </c>
      <c r="C804" t="s">
        <v>3443</v>
      </c>
      <c r="D804" t="s">
        <v>586</v>
      </c>
      <c r="E804" s="27">
        <v>41660</v>
      </c>
      <c r="F804" t="s">
        <v>233</v>
      </c>
      <c r="G804" s="27">
        <v>23474</v>
      </c>
      <c r="H804">
        <v>52</v>
      </c>
      <c r="I804" t="s">
        <v>234</v>
      </c>
      <c r="J804" t="s">
        <v>250</v>
      </c>
      <c r="K804">
        <v>0</v>
      </c>
      <c r="L804">
        <v>5</v>
      </c>
      <c r="M804">
        <v>0</v>
      </c>
      <c r="N804">
        <v>0</v>
      </c>
      <c r="O804">
        <v>4</v>
      </c>
      <c r="P804">
        <v>0</v>
      </c>
      <c r="Q804" s="28">
        <v>41660.076388888891</v>
      </c>
      <c r="R804" s="28">
        <v>41661.116666666669</v>
      </c>
      <c r="S804" t="s">
        <v>3444</v>
      </c>
      <c r="T804" s="27">
        <v>41660</v>
      </c>
      <c r="V804">
        <v>0</v>
      </c>
      <c r="W804" t="s">
        <v>36</v>
      </c>
      <c r="X804" t="s">
        <v>1435</v>
      </c>
      <c r="Y804">
        <v>0</v>
      </c>
      <c r="AB804" t="s">
        <v>237</v>
      </c>
      <c r="AH804">
        <v>0</v>
      </c>
      <c r="AN804" t="s">
        <v>238</v>
      </c>
      <c r="AO804">
        <v>3</v>
      </c>
      <c r="AP804" t="s">
        <v>239</v>
      </c>
      <c r="AQ804" s="27">
        <v>41660</v>
      </c>
      <c r="AR804" t="s">
        <v>240</v>
      </c>
      <c r="AS804">
        <v>5</v>
      </c>
      <c r="AT804" t="s">
        <v>246</v>
      </c>
      <c r="AU804" s="27">
        <v>41660</v>
      </c>
    </row>
    <row r="805" spans="1:47" x14ac:dyDescent="0.2">
      <c r="A805">
        <v>804</v>
      </c>
      <c r="B805" t="s">
        <v>3445</v>
      </c>
      <c r="C805" t="s">
        <v>3446</v>
      </c>
      <c r="D805" t="s">
        <v>3447</v>
      </c>
      <c r="E805" s="27">
        <v>41930</v>
      </c>
      <c r="F805" t="s">
        <v>233</v>
      </c>
      <c r="G805" s="27">
        <v>34862</v>
      </c>
      <c r="H805">
        <v>20</v>
      </c>
      <c r="I805" t="s">
        <v>259</v>
      </c>
      <c r="J805" t="s">
        <v>250</v>
      </c>
      <c r="K805">
        <v>0</v>
      </c>
      <c r="L805">
        <v>4</v>
      </c>
      <c r="M805">
        <v>0</v>
      </c>
      <c r="N805">
        <v>0</v>
      </c>
      <c r="O805">
        <v>0</v>
      </c>
      <c r="P805">
        <v>0</v>
      </c>
      <c r="Q805" s="28">
        <v>41930.056944444441</v>
      </c>
      <c r="R805" s="28">
        <v>41930.373611111114</v>
      </c>
      <c r="S805" t="s">
        <v>3448</v>
      </c>
      <c r="T805" s="27">
        <v>41929</v>
      </c>
      <c r="V805">
        <v>1</v>
      </c>
      <c r="W805" t="s">
        <v>32</v>
      </c>
      <c r="X805" t="s">
        <v>2668</v>
      </c>
      <c r="Y805">
        <v>1</v>
      </c>
      <c r="AA805" t="s">
        <v>3449</v>
      </c>
      <c r="AB805" t="s">
        <v>36</v>
      </c>
      <c r="AC805">
        <v>0</v>
      </c>
      <c r="AD805" s="27">
        <v>42163</v>
      </c>
      <c r="AE805" t="s">
        <v>474</v>
      </c>
      <c r="AF805" s="27">
        <v>42163</v>
      </c>
      <c r="AG805" s="27">
        <v>42164</v>
      </c>
      <c r="AH805">
        <v>0</v>
      </c>
      <c r="AN805" t="s">
        <v>238</v>
      </c>
      <c r="AO805">
        <v>6</v>
      </c>
      <c r="AP805" t="s">
        <v>246</v>
      </c>
      <c r="AQ805" s="27">
        <v>41930</v>
      </c>
      <c r="AR805" t="s">
        <v>240</v>
      </c>
      <c r="AS805">
        <v>4</v>
      </c>
      <c r="AT805" t="s">
        <v>239</v>
      </c>
      <c r="AU805" s="27">
        <v>41930</v>
      </c>
    </row>
    <row r="806" spans="1:47" x14ac:dyDescent="0.2">
      <c r="A806">
        <v>805</v>
      </c>
      <c r="B806" t="s">
        <v>3450</v>
      </c>
      <c r="C806" t="s">
        <v>3285</v>
      </c>
      <c r="D806" t="s">
        <v>3451</v>
      </c>
      <c r="E806" s="27">
        <v>41774</v>
      </c>
      <c r="F806" t="s">
        <v>233</v>
      </c>
      <c r="G806" s="27">
        <v>33200</v>
      </c>
      <c r="H806">
        <v>25</v>
      </c>
      <c r="I806" t="s">
        <v>244</v>
      </c>
      <c r="J806" t="s">
        <v>245</v>
      </c>
      <c r="K806">
        <v>0</v>
      </c>
      <c r="L806">
        <v>4</v>
      </c>
      <c r="M806">
        <v>0</v>
      </c>
      <c r="N806">
        <v>0</v>
      </c>
      <c r="O806">
        <v>4</v>
      </c>
      <c r="P806">
        <v>-5</v>
      </c>
      <c r="Q806" s="28">
        <v>41769.065972222219</v>
      </c>
      <c r="R806" s="28">
        <v>41774.438888888886</v>
      </c>
      <c r="S806" t="s">
        <v>3452</v>
      </c>
      <c r="T806" s="27">
        <v>41768</v>
      </c>
      <c r="V806">
        <v>6</v>
      </c>
      <c r="W806" t="s">
        <v>32</v>
      </c>
      <c r="X806" t="s">
        <v>261</v>
      </c>
      <c r="Y806">
        <v>1</v>
      </c>
      <c r="AA806" t="s">
        <v>3453</v>
      </c>
      <c r="AB806" t="s">
        <v>36</v>
      </c>
      <c r="AD806" s="27">
        <v>41947</v>
      </c>
      <c r="AE806" t="s">
        <v>422</v>
      </c>
      <c r="AH806">
        <v>0</v>
      </c>
      <c r="AN806" t="s">
        <v>238</v>
      </c>
      <c r="AO806">
        <v>3</v>
      </c>
      <c r="AP806" t="s">
        <v>239</v>
      </c>
      <c r="AQ806" s="27">
        <v>41774</v>
      </c>
      <c r="AR806" t="s">
        <v>240</v>
      </c>
      <c r="AS806">
        <v>4</v>
      </c>
      <c r="AT806" t="s">
        <v>239</v>
      </c>
      <c r="AU806" s="27">
        <v>41774</v>
      </c>
    </row>
    <row r="807" spans="1:47" x14ac:dyDescent="0.2">
      <c r="A807">
        <v>806</v>
      </c>
      <c r="B807" t="s">
        <v>3454</v>
      </c>
      <c r="C807" t="s">
        <v>3455</v>
      </c>
      <c r="D807" t="s">
        <v>3456</v>
      </c>
      <c r="E807" s="27">
        <v>41276</v>
      </c>
      <c r="F807" t="s">
        <v>233</v>
      </c>
      <c r="G807" s="27">
        <v>33437</v>
      </c>
      <c r="H807">
        <v>24</v>
      </c>
      <c r="I807" t="s">
        <v>259</v>
      </c>
      <c r="J807" t="s">
        <v>245</v>
      </c>
      <c r="K807">
        <v>0</v>
      </c>
      <c r="L807">
        <v>2</v>
      </c>
      <c r="M807">
        <v>0</v>
      </c>
      <c r="N807">
        <v>0</v>
      </c>
      <c r="O807">
        <v>0</v>
      </c>
      <c r="P807">
        <v>-1</v>
      </c>
      <c r="Q807" s="28">
        <v>41275.230555555558</v>
      </c>
      <c r="R807" s="28">
        <v>41290.265277777777</v>
      </c>
      <c r="S807" t="s">
        <v>3457</v>
      </c>
      <c r="T807" s="27">
        <v>41275</v>
      </c>
      <c r="V807">
        <v>1</v>
      </c>
      <c r="W807" t="s">
        <v>32</v>
      </c>
      <c r="X807" t="s">
        <v>583</v>
      </c>
      <c r="Y807">
        <v>0</v>
      </c>
      <c r="AB807" t="s">
        <v>237</v>
      </c>
      <c r="AH807">
        <v>0</v>
      </c>
      <c r="AN807" t="s">
        <v>238</v>
      </c>
      <c r="AO807">
        <v>3</v>
      </c>
      <c r="AP807" t="s">
        <v>239</v>
      </c>
      <c r="AQ807" s="27">
        <v>41276</v>
      </c>
      <c r="AR807" t="s">
        <v>240</v>
      </c>
      <c r="AS807">
        <v>2</v>
      </c>
      <c r="AT807" t="s">
        <v>239</v>
      </c>
      <c r="AU807" s="27">
        <v>41276</v>
      </c>
    </row>
    <row r="808" spans="1:47" x14ac:dyDescent="0.2">
      <c r="A808">
        <v>807</v>
      </c>
      <c r="B808" t="s">
        <v>3458</v>
      </c>
      <c r="C808" t="s">
        <v>3459</v>
      </c>
      <c r="D808" t="s">
        <v>3460</v>
      </c>
      <c r="E808" s="27">
        <v>41294</v>
      </c>
      <c r="F808" t="s">
        <v>233</v>
      </c>
      <c r="G808" s="27">
        <v>34043</v>
      </c>
      <c r="H808">
        <v>23</v>
      </c>
      <c r="I808" t="s">
        <v>259</v>
      </c>
      <c r="J808" t="s">
        <v>245</v>
      </c>
      <c r="K808">
        <v>0</v>
      </c>
      <c r="L808">
        <v>9</v>
      </c>
      <c r="M808">
        <v>0</v>
      </c>
      <c r="N808">
        <v>0</v>
      </c>
      <c r="O808">
        <v>0</v>
      </c>
      <c r="P808">
        <v>-1</v>
      </c>
      <c r="Q808" s="28">
        <v>41293.29583333333</v>
      </c>
      <c r="R808" s="28">
        <v>41294.520138888889</v>
      </c>
      <c r="S808" t="s">
        <v>3461</v>
      </c>
      <c r="T808" s="27">
        <v>41293</v>
      </c>
      <c r="V808">
        <v>1</v>
      </c>
      <c r="W808" t="s">
        <v>36</v>
      </c>
      <c r="X808" t="s">
        <v>279</v>
      </c>
      <c r="Y808">
        <v>0</v>
      </c>
      <c r="AB808" t="s">
        <v>237</v>
      </c>
      <c r="AH808">
        <v>0</v>
      </c>
      <c r="AN808" t="s">
        <v>238</v>
      </c>
      <c r="AO808">
        <v>6</v>
      </c>
      <c r="AP808" t="s">
        <v>246</v>
      </c>
      <c r="AQ808" s="27">
        <v>41294</v>
      </c>
      <c r="AR808" t="s">
        <v>240</v>
      </c>
      <c r="AS808">
        <v>9</v>
      </c>
      <c r="AT808" t="s">
        <v>269</v>
      </c>
      <c r="AU808" s="27">
        <v>41294</v>
      </c>
    </row>
    <row r="809" spans="1:47" x14ac:dyDescent="0.2">
      <c r="A809">
        <v>808</v>
      </c>
      <c r="B809" t="s">
        <v>3462</v>
      </c>
      <c r="C809" t="s">
        <v>1010</v>
      </c>
      <c r="D809" t="s">
        <v>830</v>
      </c>
      <c r="E809" s="27">
        <v>41566</v>
      </c>
      <c r="F809" t="s">
        <v>233</v>
      </c>
      <c r="G809" s="27">
        <v>32265</v>
      </c>
      <c r="H809">
        <v>27</v>
      </c>
      <c r="I809" t="s">
        <v>244</v>
      </c>
      <c r="J809" t="s">
        <v>245</v>
      </c>
      <c r="K809">
        <v>0</v>
      </c>
      <c r="L809">
        <v>4</v>
      </c>
      <c r="M809">
        <v>1</v>
      </c>
      <c r="N809">
        <v>3</v>
      </c>
      <c r="O809">
        <v>6</v>
      </c>
      <c r="P809">
        <v>-1</v>
      </c>
      <c r="Q809" s="28">
        <v>41565.054861111108</v>
      </c>
      <c r="R809" s="28">
        <v>41566.333333333336</v>
      </c>
      <c r="S809" t="s">
        <v>3463</v>
      </c>
      <c r="T809" s="27">
        <v>41565</v>
      </c>
      <c r="V809">
        <v>1</v>
      </c>
      <c r="W809" t="s">
        <v>32</v>
      </c>
      <c r="X809" t="s">
        <v>254</v>
      </c>
      <c r="Y809">
        <v>1</v>
      </c>
      <c r="AA809" t="s">
        <v>3464</v>
      </c>
      <c r="AB809" t="s">
        <v>32</v>
      </c>
      <c r="AD809" s="27">
        <v>42377</v>
      </c>
      <c r="AE809" t="s">
        <v>359</v>
      </c>
      <c r="AH809">
        <v>0</v>
      </c>
      <c r="AN809" t="s">
        <v>238</v>
      </c>
      <c r="AO809">
        <v>3</v>
      </c>
      <c r="AP809" t="s">
        <v>239</v>
      </c>
      <c r="AQ809" s="27">
        <v>41566</v>
      </c>
      <c r="AR809" t="s">
        <v>240</v>
      </c>
      <c r="AS809">
        <v>4</v>
      </c>
      <c r="AT809" t="s">
        <v>239</v>
      </c>
      <c r="AU809" s="27">
        <v>41566</v>
      </c>
    </row>
    <row r="810" spans="1:47" x14ac:dyDescent="0.2">
      <c r="A810">
        <v>809</v>
      </c>
      <c r="B810" t="s">
        <v>3465</v>
      </c>
      <c r="C810" t="s">
        <v>1711</v>
      </c>
      <c r="D810" t="s">
        <v>3466</v>
      </c>
      <c r="E810" s="27">
        <v>41964</v>
      </c>
      <c r="F810" t="s">
        <v>233</v>
      </c>
      <c r="G810" s="27">
        <v>22778</v>
      </c>
      <c r="H810">
        <v>53</v>
      </c>
      <c r="I810" t="s">
        <v>234</v>
      </c>
      <c r="J810" t="s">
        <v>250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 s="28">
        <v>41964.120833333334</v>
      </c>
      <c r="R810" s="28">
        <v>41964.384722222225</v>
      </c>
      <c r="S810" t="s">
        <v>3467</v>
      </c>
      <c r="T810" s="27">
        <v>41964</v>
      </c>
      <c r="V810">
        <v>0</v>
      </c>
      <c r="W810" t="s">
        <v>32</v>
      </c>
      <c r="X810" t="s">
        <v>261</v>
      </c>
      <c r="Y810">
        <v>0</v>
      </c>
      <c r="AB810" t="s">
        <v>237</v>
      </c>
      <c r="AH810">
        <v>0</v>
      </c>
      <c r="AN810" t="s">
        <v>238</v>
      </c>
      <c r="AO810">
        <v>1</v>
      </c>
      <c r="AP810" t="s">
        <v>239</v>
      </c>
      <c r="AQ810" s="27">
        <v>41964</v>
      </c>
      <c r="AR810" t="s">
        <v>240</v>
      </c>
      <c r="AS810">
        <v>1</v>
      </c>
      <c r="AT810" t="s">
        <v>239</v>
      </c>
      <c r="AU810" s="27">
        <v>41964</v>
      </c>
    </row>
    <row r="811" spans="1:47" x14ac:dyDescent="0.2">
      <c r="A811">
        <v>810</v>
      </c>
      <c r="B811" t="s">
        <v>3468</v>
      </c>
      <c r="C811" t="s">
        <v>3469</v>
      </c>
      <c r="D811" t="s">
        <v>3470</v>
      </c>
      <c r="E811" s="27">
        <v>41803</v>
      </c>
      <c r="F811" t="s">
        <v>233</v>
      </c>
      <c r="G811" s="27">
        <v>33208</v>
      </c>
      <c r="H811">
        <v>25</v>
      </c>
      <c r="I811" t="s">
        <v>244</v>
      </c>
      <c r="J811" t="s">
        <v>250</v>
      </c>
      <c r="K811">
        <v>0</v>
      </c>
      <c r="L811">
        <v>3</v>
      </c>
      <c r="M811">
        <v>1</v>
      </c>
      <c r="N811">
        <v>0</v>
      </c>
      <c r="O811">
        <v>1</v>
      </c>
      <c r="P811">
        <v>-1</v>
      </c>
      <c r="Q811" s="28">
        <v>41802.540972222225</v>
      </c>
      <c r="R811" s="28">
        <v>41803.370138888888</v>
      </c>
      <c r="S811" t="s">
        <v>3471</v>
      </c>
      <c r="T811" s="27">
        <v>41801</v>
      </c>
      <c r="V811">
        <v>2</v>
      </c>
      <c r="W811" t="s">
        <v>36</v>
      </c>
      <c r="X811" t="s">
        <v>279</v>
      </c>
      <c r="Y811">
        <v>1</v>
      </c>
      <c r="AA811" t="s">
        <v>3472</v>
      </c>
      <c r="AB811" t="s">
        <v>36</v>
      </c>
      <c r="AD811" s="27">
        <v>42027</v>
      </c>
      <c r="AE811" t="s">
        <v>412</v>
      </c>
      <c r="AH811">
        <v>0</v>
      </c>
      <c r="AN811" t="s">
        <v>238</v>
      </c>
      <c r="AO811">
        <v>3</v>
      </c>
      <c r="AP811" t="s">
        <v>239</v>
      </c>
      <c r="AQ811" s="27">
        <v>41803</v>
      </c>
      <c r="AR811" t="s">
        <v>240</v>
      </c>
      <c r="AS811">
        <v>3</v>
      </c>
      <c r="AT811" t="s">
        <v>239</v>
      </c>
      <c r="AU811" s="27">
        <v>41803</v>
      </c>
    </row>
    <row r="812" spans="1:47" x14ac:dyDescent="0.2">
      <c r="A812">
        <v>811</v>
      </c>
      <c r="B812" t="s">
        <v>3473</v>
      </c>
      <c r="C812" t="s">
        <v>3347</v>
      </c>
      <c r="D812" t="s">
        <v>3474</v>
      </c>
      <c r="E812" s="27">
        <v>41933</v>
      </c>
      <c r="F812" t="s">
        <v>294</v>
      </c>
      <c r="G812" s="27">
        <v>31762</v>
      </c>
      <c r="H812">
        <v>29</v>
      </c>
      <c r="I812" t="s">
        <v>244</v>
      </c>
      <c r="J812" t="s">
        <v>22</v>
      </c>
      <c r="K812">
        <v>0</v>
      </c>
      <c r="L812">
        <v>2</v>
      </c>
      <c r="M812">
        <v>0</v>
      </c>
      <c r="N812">
        <v>0</v>
      </c>
      <c r="O812">
        <v>0</v>
      </c>
      <c r="P812">
        <v>-1</v>
      </c>
      <c r="Q812" s="28">
        <v>41932.164583333331</v>
      </c>
      <c r="R812" s="28">
        <v>41933.090277777781</v>
      </c>
      <c r="S812" t="s">
        <v>3475</v>
      </c>
      <c r="T812" s="27">
        <v>41932</v>
      </c>
      <c r="V812">
        <v>1</v>
      </c>
      <c r="W812" t="s">
        <v>32</v>
      </c>
      <c r="X812" t="s">
        <v>359</v>
      </c>
      <c r="Y812">
        <v>0</v>
      </c>
      <c r="AB812" t="s">
        <v>237</v>
      </c>
      <c r="AH812">
        <v>0</v>
      </c>
      <c r="AN812" t="s">
        <v>238</v>
      </c>
      <c r="AO812">
        <v>2</v>
      </c>
      <c r="AP812" t="s">
        <v>239</v>
      </c>
      <c r="AQ812" s="27">
        <v>41933</v>
      </c>
      <c r="AR812" t="s">
        <v>240</v>
      </c>
      <c r="AS812">
        <v>2</v>
      </c>
      <c r="AT812" t="s">
        <v>239</v>
      </c>
      <c r="AU812" s="27">
        <v>41933</v>
      </c>
    </row>
    <row r="813" spans="1:47" x14ac:dyDescent="0.2">
      <c r="A813">
        <v>812</v>
      </c>
      <c r="B813" t="s">
        <v>3476</v>
      </c>
      <c r="C813" t="s">
        <v>3477</v>
      </c>
      <c r="D813" t="s">
        <v>3478</v>
      </c>
      <c r="E813" s="27">
        <v>41503</v>
      </c>
      <c r="F813" t="s">
        <v>233</v>
      </c>
      <c r="G813" s="27">
        <v>30929</v>
      </c>
      <c r="H813">
        <v>31</v>
      </c>
      <c r="I813" t="s">
        <v>244</v>
      </c>
      <c r="J813" t="s">
        <v>250</v>
      </c>
      <c r="K813">
        <v>0</v>
      </c>
      <c r="L813">
        <v>2</v>
      </c>
      <c r="M813">
        <v>0</v>
      </c>
      <c r="N813">
        <v>0</v>
      </c>
      <c r="O813">
        <v>0</v>
      </c>
      <c r="P813">
        <v>-1</v>
      </c>
      <c r="Q813" s="28">
        <v>41502.250694444447</v>
      </c>
      <c r="R813" s="28">
        <v>41502.255555555559</v>
      </c>
      <c r="S813" t="s">
        <v>3479</v>
      </c>
      <c r="T813" s="27">
        <v>41502</v>
      </c>
      <c r="V813">
        <v>1</v>
      </c>
      <c r="W813" t="s">
        <v>32</v>
      </c>
      <c r="X813" t="s">
        <v>3480</v>
      </c>
      <c r="Y813">
        <v>0</v>
      </c>
      <c r="AB813" t="s">
        <v>237</v>
      </c>
      <c r="AH813">
        <v>0</v>
      </c>
      <c r="AN813" t="s">
        <v>238</v>
      </c>
      <c r="AO813">
        <v>1</v>
      </c>
      <c r="AP813" t="s">
        <v>239</v>
      </c>
      <c r="AQ813" s="27">
        <v>41503</v>
      </c>
      <c r="AR813" t="s">
        <v>240</v>
      </c>
      <c r="AS813">
        <v>2</v>
      </c>
      <c r="AT813" t="s">
        <v>239</v>
      </c>
      <c r="AU813" s="27">
        <v>41503</v>
      </c>
    </row>
    <row r="814" spans="1:47" x14ac:dyDescent="0.2">
      <c r="A814">
        <v>813</v>
      </c>
      <c r="B814" t="s">
        <v>3481</v>
      </c>
      <c r="C814" t="s">
        <v>484</v>
      </c>
      <c r="D814" t="s">
        <v>675</v>
      </c>
      <c r="E814" s="27">
        <v>41742</v>
      </c>
      <c r="F814" t="s">
        <v>233</v>
      </c>
      <c r="G814" s="27">
        <v>33238</v>
      </c>
      <c r="H814">
        <v>25</v>
      </c>
      <c r="I814" t="s">
        <v>244</v>
      </c>
      <c r="J814" t="s">
        <v>250</v>
      </c>
      <c r="K814">
        <v>0</v>
      </c>
      <c r="L814">
        <v>4</v>
      </c>
      <c r="M814">
        <v>1</v>
      </c>
      <c r="N814">
        <v>0</v>
      </c>
      <c r="O814">
        <v>6</v>
      </c>
      <c r="P814">
        <v>-1</v>
      </c>
      <c r="Q814" s="28">
        <v>41741.043749999997</v>
      </c>
      <c r="R814" s="28">
        <v>41745.367361111108</v>
      </c>
      <c r="S814" t="s">
        <v>3482</v>
      </c>
      <c r="U814" s="27">
        <v>41740</v>
      </c>
      <c r="V814">
        <v>2</v>
      </c>
      <c r="W814" t="s">
        <v>32</v>
      </c>
      <c r="X814" t="s">
        <v>274</v>
      </c>
      <c r="Y814">
        <v>1</v>
      </c>
      <c r="AA814" t="s">
        <v>3483</v>
      </c>
      <c r="AB814" t="s">
        <v>36</v>
      </c>
      <c r="AC814">
        <v>0</v>
      </c>
      <c r="AD814" s="27">
        <v>41950</v>
      </c>
      <c r="AE814" t="s">
        <v>324</v>
      </c>
      <c r="AF814" s="27">
        <v>41950</v>
      </c>
      <c r="AG814" s="27">
        <v>41960</v>
      </c>
      <c r="AH814">
        <v>0</v>
      </c>
      <c r="AN814" t="s">
        <v>238</v>
      </c>
      <c r="AO814">
        <v>5</v>
      </c>
      <c r="AP814" t="s">
        <v>246</v>
      </c>
      <c r="AQ814" s="27">
        <v>41742</v>
      </c>
      <c r="AR814" t="s">
        <v>240</v>
      </c>
      <c r="AS814">
        <v>4</v>
      </c>
      <c r="AT814" t="s">
        <v>239</v>
      </c>
      <c r="AU814" s="27">
        <v>41742</v>
      </c>
    </row>
    <row r="815" spans="1:47" x14ac:dyDescent="0.2">
      <c r="A815">
        <v>814</v>
      </c>
      <c r="B815" t="s">
        <v>3484</v>
      </c>
      <c r="C815" t="s">
        <v>315</v>
      </c>
      <c r="D815" t="s">
        <v>3485</v>
      </c>
      <c r="E815" s="27">
        <v>41660</v>
      </c>
      <c r="F815" t="s">
        <v>233</v>
      </c>
      <c r="G815" s="27">
        <v>30478</v>
      </c>
      <c r="H815">
        <v>32</v>
      </c>
      <c r="I815" t="s">
        <v>244</v>
      </c>
      <c r="J815" t="s">
        <v>245</v>
      </c>
      <c r="K815">
        <v>0</v>
      </c>
      <c r="L815">
        <v>1</v>
      </c>
      <c r="M815">
        <v>0</v>
      </c>
      <c r="N815">
        <v>0</v>
      </c>
      <c r="O815">
        <v>1</v>
      </c>
      <c r="P815">
        <v>-7</v>
      </c>
      <c r="Q815" s="28">
        <v>41653.421527777777</v>
      </c>
      <c r="R815" s="28">
        <v>41654.081944444442</v>
      </c>
      <c r="S815" t="s">
        <v>3486</v>
      </c>
      <c r="U815" s="27">
        <v>41653</v>
      </c>
      <c r="V815">
        <v>7</v>
      </c>
      <c r="W815" t="s">
        <v>32</v>
      </c>
      <c r="X815" t="s">
        <v>274</v>
      </c>
      <c r="Y815">
        <v>1</v>
      </c>
      <c r="AA815" t="s">
        <v>3487</v>
      </c>
      <c r="AB815" t="s">
        <v>36</v>
      </c>
      <c r="AC815">
        <v>0</v>
      </c>
      <c r="AD815" s="27">
        <v>42225</v>
      </c>
      <c r="AE815" t="s">
        <v>279</v>
      </c>
      <c r="AF815" s="27">
        <v>42225</v>
      </c>
      <c r="AG815" s="27">
        <v>42226</v>
      </c>
      <c r="AH815">
        <v>1</v>
      </c>
      <c r="AJ815" t="s">
        <v>3487</v>
      </c>
      <c r="AK815" t="s">
        <v>462</v>
      </c>
      <c r="AL815" s="27">
        <v>42225</v>
      </c>
      <c r="AM815" t="s">
        <v>279</v>
      </c>
      <c r="AN815" t="s">
        <v>238</v>
      </c>
      <c r="AO815">
        <v>2</v>
      </c>
      <c r="AP815" t="s">
        <v>239</v>
      </c>
      <c r="AQ815" s="27">
        <v>41660</v>
      </c>
      <c r="AR815" t="s">
        <v>240</v>
      </c>
      <c r="AS815">
        <v>1</v>
      </c>
      <c r="AT815" t="s">
        <v>239</v>
      </c>
      <c r="AU815" s="27">
        <v>41660</v>
      </c>
    </row>
    <row r="816" spans="1:47" x14ac:dyDescent="0.2">
      <c r="A816">
        <v>815</v>
      </c>
      <c r="B816" t="s">
        <v>3488</v>
      </c>
      <c r="C816" t="s">
        <v>1300</v>
      </c>
      <c r="D816" t="s">
        <v>1110</v>
      </c>
      <c r="E816" s="27">
        <v>41736</v>
      </c>
      <c r="F816" t="s">
        <v>233</v>
      </c>
      <c r="G816" s="27">
        <v>34463</v>
      </c>
      <c r="H816">
        <v>21</v>
      </c>
      <c r="I816" t="s">
        <v>259</v>
      </c>
      <c r="J816" t="s">
        <v>245</v>
      </c>
      <c r="K816">
        <v>0</v>
      </c>
      <c r="L816">
        <v>3</v>
      </c>
      <c r="M816">
        <v>0</v>
      </c>
      <c r="N816">
        <v>0</v>
      </c>
      <c r="O816">
        <v>0</v>
      </c>
      <c r="P816">
        <v>-1</v>
      </c>
      <c r="Q816" s="28">
        <v>41735.519444444442</v>
      </c>
      <c r="R816" s="28">
        <v>41735.104166666664</v>
      </c>
      <c r="S816" t="s">
        <v>3489</v>
      </c>
      <c r="T816" s="27">
        <v>41734</v>
      </c>
      <c r="V816">
        <v>2</v>
      </c>
      <c r="W816" t="s">
        <v>32</v>
      </c>
      <c r="X816" t="s">
        <v>359</v>
      </c>
      <c r="Y816">
        <v>1</v>
      </c>
      <c r="AA816" t="s">
        <v>3490</v>
      </c>
      <c r="AB816" t="s">
        <v>36</v>
      </c>
      <c r="AD816" s="27">
        <v>42031</v>
      </c>
      <c r="AE816" t="s">
        <v>3491</v>
      </c>
      <c r="AH816">
        <v>0</v>
      </c>
      <c r="AN816" t="s">
        <v>238</v>
      </c>
      <c r="AO816">
        <v>5</v>
      </c>
      <c r="AP816" t="s">
        <v>246</v>
      </c>
      <c r="AQ816" s="27">
        <v>41736</v>
      </c>
      <c r="AR816" t="s">
        <v>240</v>
      </c>
      <c r="AS816">
        <v>3</v>
      </c>
      <c r="AT816" t="s">
        <v>239</v>
      </c>
      <c r="AU816" s="27">
        <v>41736</v>
      </c>
    </row>
    <row r="817" spans="1:47" x14ac:dyDescent="0.2">
      <c r="A817">
        <v>816</v>
      </c>
      <c r="B817" t="s">
        <v>3492</v>
      </c>
      <c r="C817" t="s">
        <v>693</v>
      </c>
      <c r="D817" t="s">
        <v>3493</v>
      </c>
      <c r="E817" s="27">
        <v>41702</v>
      </c>
      <c r="F817" t="s">
        <v>233</v>
      </c>
      <c r="G817" s="27">
        <v>25763</v>
      </c>
      <c r="H817">
        <v>45</v>
      </c>
      <c r="I817" t="s">
        <v>234</v>
      </c>
      <c r="J817" t="s">
        <v>245</v>
      </c>
      <c r="K817">
        <v>0</v>
      </c>
      <c r="L817">
        <v>5</v>
      </c>
      <c r="M817">
        <v>0</v>
      </c>
      <c r="N817">
        <v>0</v>
      </c>
      <c r="O817">
        <v>10</v>
      </c>
      <c r="P817">
        <v>-1</v>
      </c>
      <c r="Q817" s="28">
        <v>41701.487500000003</v>
      </c>
      <c r="R817" s="28">
        <v>41712.426388888889</v>
      </c>
      <c r="S817" t="s">
        <v>3494</v>
      </c>
      <c r="T817" s="27">
        <v>41701</v>
      </c>
      <c r="V817">
        <v>1</v>
      </c>
      <c r="W817" t="s">
        <v>32</v>
      </c>
      <c r="X817" t="s">
        <v>252</v>
      </c>
      <c r="Y817">
        <v>0</v>
      </c>
      <c r="AB817" t="s">
        <v>237</v>
      </c>
      <c r="AH817">
        <v>0</v>
      </c>
      <c r="AN817" t="s">
        <v>238</v>
      </c>
      <c r="AO817">
        <v>7</v>
      </c>
      <c r="AP817" t="s">
        <v>246</v>
      </c>
      <c r="AQ817" s="27">
        <v>41702</v>
      </c>
      <c r="AR817" t="s">
        <v>240</v>
      </c>
      <c r="AS817">
        <v>5</v>
      </c>
      <c r="AT817" t="s">
        <v>246</v>
      </c>
      <c r="AU817" s="27">
        <v>41702</v>
      </c>
    </row>
    <row r="818" spans="1:47" x14ac:dyDescent="0.2">
      <c r="A818">
        <v>817</v>
      </c>
      <c r="B818" t="s">
        <v>3495</v>
      </c>
      <c r="C818" t="s">
        <v>3496</v>
      </c>
      <c r="D818" t="s">
        <v>3497</v>
      </c>
      <c r="E818" s="27">
        <v>41326</v>
      </c>
      <c r="F818" t="s">
        <v>233</v>
      </c>
      <c r="G818" s="27">
        <v>28626</v>
      </c>
      <c r="H818">
        <v>37</v>
      </c>
      <c r="I818" t="s">
        <v>244</v>
      </c>
      <c r="J818" t="s">
        <v>22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-1</v>
      </c>
      <c r="Q818" s="28">
        <v>41325.336805555555</v>
      </c>
      <c r="R818" s="28">
        <v>41330.382638888892</v>
      </c>
      <c r="S818" t="s">
        <v>3498</v>
      </c>
      <c r="T818" s="27">
        <v>41325</v>
      </c>
      <c r="V818">
        <v>1</v>
      </c>
      <c r="W818" t="s">
        <v>32</v>
      </c>
      <c r="X818" t="s">
        <v>1089</v>
      </c>
      <c r="Y818">
        <v>0</v>
      </c>
      <c r="AB818" t="s">
        <v>237</v>
      </c>
      <c r="AH818">
        <v>0</v>
      </c>
      <c r="AN818" t="s">
        <v>238</v>
      </c>
      <c r="AO818">
        <v>1</v>
      </c>
      <c r="AP818" t="s">
        <v>239</v>
      </c>
      <c r="AQ818" s="27">
        <v>41326</v>
      </c>
      <c r="AR818" t="s">
        <v>240</v>
      </c>
      <c r="AS818">
        <v>1</v>
      </c>
      <c r="AT818" t="s">
        <v>239</v>
      </c>
      <c r="AU818" s="27">
        <v>41326</v>
      </c>
    </row>
    <row r="819" spans="1:47" x14ac:dyDescent="0.2">
      <c r="A819">
        <v>818</v>
      </c>
      <c r="B819" t="s">
        <v>3499</v>
      </c>
      <c r="C819" t="s">
        <v>2619</v>
      </c>
      <c r="D819" t="s">
        <v>3500</v>
      </c>
      <c r="E819" s="27">
        <v>41616</v>
      </c>
      <c r="F819" t="s">
        <v>233</v>
      </c>
      <c r="G819" s="27">
        <v>33025</v>
      </c>
      <c r="H819">
        <v>25</v>
      </c>
      <c r="I819" t="s">
        <v>244</v>
      </c>
      <c r="J819" t="s">
        <v>245</v>
      </c>
      <c r="K819">
        <v>0</v>
      </c>
      <c r="L819">
        <v>3</v>
      </c>
      <c r="M819">
        <v>0</v>
      </c>
      <c r="N819">
        <v>0</v>
      </c>
      <c r="O819">
        <v>0</v>
      </c>
      <c r="P819">
        <v>0</v>
      </c>
      <c r="Q819" s="28">
        <v>41616.068749999999</v>
      </c>
      <c r="R819" s="28">
        <v>41616.072916666664</v>
      </c>
      <c r="S819" t="s">
        <v>3501</v>
      </c>
      <c r="T819" s="27">
        <v>41615</v>
      </c>
      <c r="V819">
        <v>1</v>
      </c>
      <c r="W819" t="s">
        <v>32</v>
      </c>
      <c r="X819" t="s">
        <v>268</v>
      </c>
      <c r="Y819">
        <v>0</v>
      </c>
      <c r="AB819" t="s">
        <v>237</v>
      </c>
      <c r="AH819">
        <v>0</v>
      </c>
      <c r="AN819" t="s">
        <v>238</v>
      </c>
      <c r="AO819">
        <v>4</v>
      </c>
      <c r="AP819" t="s">
        <v>239</v>
      </c>
      <c r="AQ819" s="27">
        <v>41616</v>
      </c>
      <c r="AR819" t="s">
        <v>240</v>
      </c>
      <c r="AS819">
        <v>3</v>
      </c>
      <c r="AT819" t="s">
        <v>239</v>
      </c>
      <c r="AU819" s="27">
        <v>41616</v>
      </c>
    </row>
    <row r="820" spans="1:47" x14ac:dyDescent="0.2">
      <c r="A820">
        <v>819</v>
      </c>
      <c r="B820" t="s">
        <v>3502</v>
      </c>
      <c r="C820" t="s">
        <v>3503</v>
      </c>
      <c r="D820" t="s">
        <v>1463</v>
      </c>
      <c r="E820" s="27">
        <v>41822</v>
      </c>
      <c r="F820" t="s">
        <v>233</v>
      </c>
      <c r="G820" s="27">
        <v>34749</v>
      </c>
      <c r="H820">
        <v>21</v>
      </c>
      <c r="I820" t="s">
        <v>259</v>
      </c>
      <c r="J820" t="s">
        <v>250</v>
      </c>
      <c r="K820">
        <v>0</v>
      </c>
      <c r="L820">
        <v>3</v>
      </c>
      <c r="M820">
        <v>0</v>
      </c>
      <c r="N820">
        <v>0</v>
      </c>
      <c r="O820">
        <v>0</v>
      </c>
      <c r="P820">
        <v>0</v>
      </c>
      <c r="Q820" s="28">
        <v>41822.100694444445</v>
      </c>
      <c r="R820" s="28">
        <v>41822.35</v>
      </c>
      <c r="S820" t="s">
        <v>3504</v>
      </c>
      <c r="T820" s="27">
        <v>41822</v>
      </c>
      <c r="V820">
        <v>0</v>
      </c>
      <c r="W820" t="s">
        <v>36</v>
      </c>
      <c r="X820" t="s">
        <v>279</v>
      </c>
      <c r="Y820">
        <v>0</v>
      </c>
      <c r="AB820" t="s">
        <v>237</v>
      </c>
      <c r="AH820">
        <v>0</v>
      </c>
      <c r="AN820" t="s">
        <v>238</v>
      </c>
      <c r="AO820">
        <v>6</v>
      </c>
      <c r="AP820" t="s">
        <v>246</v>
      </c>
      <c r="AQ820" s="27">
        <v>41822</v>
      </c>
      <c r="AR820" t="s">
        <v>240</v>
      </c>
      <c r="AS820">
        <v>3</v>
      </c>
      <c r="AT820" t="s">
        <v>239</v>
      </c>
      <c r="AU820" s="27">
        <v>41822</v>
      </c>
    </row>
    <row r="821" spans="1:47" x14ac:dyDescent="0.2">
      <c r="A821">
        <v>820</v>
      </c>
      <c r="B821" t="s">
        <v>3505</v>
      </c>
      <c r="C821" t="s">
        <v>2183</v>
      </c>
      <c r="D821" t="s">
        <v>3506</v>
      </c>
      <c r="E821" s="27">
        <v>41275</v>
      </c>
      <c r="F821" t="s">
        <v>233</v>
      </c>
      <c r="G821" s="27">
        <v>30692</v>
      </c>
      <c r="H821">
        <v>32</v>
      </c>
      <c r="I821" t="s">
        <v>244</v>
      </c>
      <c r="J821" t="s">
        <v>353</v>
      </c>
      <c r="K821">
        <v>1</v>
      </c>
      <c r="L821">
        <v>10</v>
      </c>
      <c r="M821">
        <v>1</v>
      </c>
      <c r="N821">
        <v>0</v>
      </c>
      <c r="O821">
        <v>20</v>
      </c>
      <c r="P821">
        <v>0</v>
      </c>
      <c r="Q821" s="28">
        <v>41275.213888888888</v>
      </c>
      <c r="R821" s="28">
        <v>41276.130555555559</v>
      </c>
      <c r="S821" t="s">
        <v>3507</v>
      </c>
      <c r="U821" s="27">
        <v>41275</v>
      </c>
      <c r="V821">
        <v>0</v>
      </c>
      <c r="W821" t="s">
        <v>32</v>
      </c>
      <c r="X821" t="s">
        <v>274</v>
      </c>
      <c r="Y821">
        <v>0</v>
      </c>
      <c r="AB821" t="s">
        <v>237</v>
      </c>
      <c r="AH821">
        <v>0</v>
      </c>
      <c r="AN821" t="s">
        <v>238</v>
      </c>
      <c r="AO821">
        <v>7</v>
      </c>
      <c r="AP821" t="s">
        <v>246</v>
      </c>
      <c r="AQ821" s="27">
        <v>41275</v>
      </c>
      <c r="AR821" t="s">
        <v>240</v>
      </c>
      <c r="AS821">
        <v>10</v>
      </c>
      <c r="AT821" t="s">
        <v>269</v>
      </c>
      <c r="AU821" s="27">
        <v>41275</v>
      </c>
    </row>
    <row r="822" spans="1:47" x14ac:dyDescent="0.2">
      <c r="A822">
        <v>821</v>
      </c>
      <c r="B822" t="s">
        <v>3508</v>
      </c>
      <c r="C822" t="s">
        <v>3509</v>
      </c>
      <c r="D822" t="s">
        <v>3510</v>
      </c>
      <c r="E822" s="27">
        <v>41389</v>
      </c>
      <c r="F822" t="s">
        <v>233</v>
      </c>
      <c r="G822" s="27">
        <v>29464</v>
      </c>
      <c r="H822">
        <v>35</v>
      </c>
      <c r="I822" t="s">
        <v>244</v>
      </c>
      <c r="J822" t="s">
        <v>250</v>
      </c>
      <c r="K822">
        <v>0</v>
      </c>
      <c r="L822">
        <v>7</v>
      </c>
      <c r="M822">
        <v>0</v>
      </c>
      <c r="N822">
        <v>0</v>
      </c>
      <c r="O822">
        <v>0</v>
      </c>
      <c r="P822">
        <v>-1</v>
      </c>
      <c r="Q822" s="28">
        <v>41388.321527777778</v>
      </c>
      <c r="R822" s="28">
        <v>41390.365277777775</v>
      </c>
      <c r="S822" t="s">
        <v>3511</v>
      </c>
      <c r="T822" s="27">
        <v>41388</v>
      </c>
      <c r="V822">
        <v>1</v>
      </c>
      <c r="W822" t="s">
        <v>32</v>
      </c>
      <c r="X822" t="s">
        <v>359</v>
      </c>
      <c r="Y822">
        <v>0</v>
      </c>
      <c r="AB822" t="s">
        <v>237</v>
      </c>
      <c r="AH822">
        <v>0</v>
      </c>
      <c r="AN822" t="s">
        <v>238</v>
      </c>
      <c r="AO822">
        <v>2</v>
      </c>
      <c r="AP822" t="s">
        <v>239</v>
      </c>
      <c r="AQ822" s="27">
        <v>41389</v>
      </c>
      <c r="AR822" t="s">
        <v>240</v>
      </c>
      <c r="AS822">
        <v>7</v>
      </c>
      <c r="AT822" t="s">
        <v>246</v>
      </c>
      <c r="AU822" s="27">
        <v>41389</v>
      </c>
    </row>
    <row r="823" spans="1:47" x14ac:dyDescent="0.2">
      <c r="A823">
        <v>822</v>
      </c>
      <c r="B823" t="s">
        <v>3512</v>
      </c>
      <c r="C823" t="s">
        <v>3513</v>
      </c>
      <c r="D823" t="s">
        <v>3514</v>
      </c>
      <c r="E823" s="27">
        <v>41893</v>
      </c>
      <c r="F823" t="s">
        <v>233</v>
      </c>
      <c r="G823" s="27">
        <v>29776</v>
      </c>
      <c r="H823">
        <v>34</v>
      </c>
      <c r="I823" t="s">
        <v>244</v>
      </c>
      <c r="J823" t="s">
        <v>245</v>
      </c>
      <c r="K823">
        <v>1</v>
      </c>
      <c r="L823">
        <v>10</v>
      </c>
      <c r="M823">
        <v>0</v>
      </c>
      <c r="N823">
        <v>0</v>
      </c>
      <c r="O823">
        <v>28</v>
      </c>
      <c r="P823">
        <v>-86</v>
      </c>
      <c r="Q823" s="28">
        <v>41807.515277777777</v>
      </c>
      <c r="R823" s="28">
        <v>41893.476388888892</v>
      </c>
      <c r="S823" t="s">
        <v>3515</v>
      </c>
      <c r="T823" s="27">
        <v>41807</v>
      </c>
      <c r="V823">
        <v>86</v>
      </c>
      <c r="W823" t="s">
        <v>32</v>
      </c>
      <c r="X823" t="s">
        <v>364</v>
      </c>
      <c r="Y823">
        <v>0</v>
      </c>
      <c r="AB823" t="s">
        <v>237</v>
      </c>
      <c r="AH823">
        <v>0</v>
      </c>
      <c r="AN823" t="s">
        <v>238</v>
      </c>
      <c r="AO823">
        <v>5</v>
      </c>
      <c r="AP823" t="s">
        <v>246</v>
      </c>
      <c r="AQ823" s="27">
        <v>41893</v>
      </c>
      <c r="AR823" t="s">
        <v>240</v>
      </c>
      <c r="AS823">
        <v>10</v>
      </c>
      <c r="AT823" t="s">
        <v>269</v>
      </c>
      <c r="AU823" s="27">
        <v>41893</v>
      </c>
    </row>
    <row r="824" spans="1:47" x14ac:dyDescent="0.2">
      <c r="A824">
        <v>823</v>
      </c>
      <c r="B824" t="s">
        <v>3516</v>
      </c>
      <c r="C824" t="s">
        <v>3517</v>
      </c>
      <c r="D824" t="s">
        <v>381</v>
      </c>
      <c r="E824" s="27">
        <v>41679</v>
      </c>
      <c r="F824" t="s">
        <v>233</v>
      </c>
      <c r="G824" s="27">
        <v>26780</v>
      </c>
      <c r="H824">
        <v>42</v>
      </c>
      <c r="I824" t="s">
        <v>244</v>
      </c>
      <c r="J824" t="s">
        <v>250</v>
      </c>
      <c r="K824">
        <v>0</v>
      </c>
      <c r="L824">
        <v>7</v>
      </c>
      <c r="M824">
        <v>0</v>
      </c>
      <c r="N824">
        <v>0</v>
      </c>
      <c r="O824">
        <v>14</v>
      </c>
      <c r="P824">
        <v>-1</v>
      </c>
      <c r="Q824" s="28">
        <v>41678.377083333333</v>
      </c>
      <c r="R824" s="28">
        <v>41680.106249999997</v>
      </c>
      <c r="S824" t="s">
        <v>3518</v>
      </c>
      <c r="T824" s="27">
        <v>41678</v>
      </c>
      <c r="V824">
        <v>1</v>
      </c>
      <c r="W824" t="s">
        <v>32</v>
      </c>
      <c r="X824" t="s">
        <v>3173</v>
      </c>
      <c r="Y824">
        <v>1</v>
      </c>
      <c r="AA824" t="s">
        <v>3519</v>
      </c>
      <c r="AB824" t="s">
        <v>32</v>
      </c>
      <c r="AC824">
        <v>0</v>
      </c>
      <c r="AD824" s="27">
        <v>41720</v>
      </c>
      <c r="AE824" t="s">
        <v>364</v>
      </c>
      <c r="AF824" s="27">
        <v>41720</v>
      </c>
      <c r="AG824" s="27">
        <v>41788</v>
      </c>
      <c r="AH824">
        <v>0</v>
      </c>
      <c r="AN824" t="s">
        <v>238</v>
      </c>
      <c r="AO824">
        <v>6</v>
      </c>
      <c r="AP824" t="s">
        <v>246</v>
      </c>
      <c r="AQ824" s="27">
        <v>41679</v>
      </c>
      <c r="AR824" t="s">
        <v>240</v>
      </c>
      <c r="AS824">
        <v>7</v>
      </c>
      <c r="AT824" t="s">
        <v>246</v>
      </c>
      <c r="AU824" s="27">
        <v>41679</v>
      </c>
    </row>
    <row r="825" spans="1:47" x14ac:dyDescent="0.2">
      <c r="A825">
        <v>824</v>
      </c>
      <c r="B825" t="s">
        <v>3520</v>
      </c>
      <c r="C825" t="s">
        <v>1197</v>
      </c>
      <c r="D825" t="s">
        <v>3521</v>
      </c>
      <c r="E825" s="27">
        <v>41915</v>
      </c>
      <c r="F825" t="s">
        <v>294</v>
      </c>
      <c r="G825" s="27">
        <v>30894</v>
      </c>
      <c r="H825">
        <v>31</v>
      </c>
      <c r="I825" t="s">
        <v>244</v>
      </c>
      <c r="J825" t="s">
        <v>353</v>
      </c>
      <c r="K825">
        <v>0</v>
      </c>
      <c r="L825">
        <v>6</v>
      </c>
      <c r="M825">
        <v>0</v>
      </c>
      <c r="N825">
        <v>0</v>
      </c>
      <c r="O825">
        <v>0</v>
      </c>
      <c r="W825" t="s">
        <v>237</v>
      </c>
      <c r="Y825">
        <v>-1</v>
      </c>
      <c r="AB825" t="s">
        <v>237</v>
      </c>
      <c r="AH825">
        <v>0</v>
      </c>
      <c r="AN825" t="s">
        <v>238</v>
      </c>
      <c r="AO825">
        <v>3</v>
      </c>
      <c r="AP825" t="s">
        <v>239</v>
      </c>
      <c r="AQ825" s="27">
        <v>41915</v>
      </c>
      <c r="AR825" t="s">
        <v>240</v>
      </c>
      <c r="AS825">
        <v>6</v>
      </c>
      <c r="AT825" t="s">
        <v>246</v>
      </c>
      <c r="AU825" s="27">
        <v>41915</v>
      </c>
    </row>
    <row r="826" spans="1:47" x14ac:dyDescent="0.2">
      <c r="A826">
        <v>825</v>
      </c>
      <c r="B826" t="s">
        <v>3522</v>
      </c>
      <c r="C826" t="s">
        <v>3523</v>
      </c>
      <c r="D826" t="s">
        <v>3524</v>
      </c>
      <c r="E826" s="27">
        <v>41526</v>
      </c>
      <c r="F826" t="s">
        <v>233</v>
      </c>
      <c r="G826" s="27">
        <v>33439</v>
      </c>
      <c r="H826">
        <v>24</v>
      </c>
      <c r="I826" t="s">
        <v>259</v>
      </c>
      <c r="J826" t="s">
        <v>245</v>
      </c>
      <c r="K826">
        <v>0</v>
      </c>
      <c r="L826">
        <v>10</v>
      </c>
      <c r="M826">
        <v>0</v>
      </c>
      <c r="N826">
        <v>1</v>
      </c>
      <c r="O826">
        <v>9</v>
      </c>
      <c r="P826">
        <v>-23</v>
      </c>
      <c r="Q826" s="28">
        <v>41503.073611111111</v>
      </c>
      <c r="R826" s="28">
        <v>41513.163194444445</v>
      </c>
      <c r="S826" t="s">
        <v>3525</v>
      </c>
      <c r="T826" s="27">
        <v>41503</v>
      </c>
      <c r="V826">
        <v>23</v>
      </c>
      <c r="W826" t="s">
        <v>36</v>
      </c>
      <c r="X826" t="s">
        <v>548</v>
      </c>
      <c r="Y826">
        <v>1</v>
      </c>
      <c r="AA826" t="s">
        <v>3526</v>
      </c>
      <c r="AB826" t="s">
        <v>32</v>
      </c>
      <c r="AC826">
        <v>0</v>
      </c>
      <c r="AD826" s="27">
        <v>41563</v>
      </c>
      <c r="AE826" t="s">
        <v>284</v>
      </c>
      <c r="AF826" s="27">
        <v>41563</v>
      </c>
      <c r="AG826" s="27">
        <v>41918</v>
      </c>
      <c r="AH826">
        <v>1</v>
      </c>
      <c r="AJ826" t="s">
        <v>3527</v>
      </c>
      <c r="AK826" t="s">
        <v>312</v>
      </c>
      <c r="AL826" s="27">
        <v>42419</v>
      </c>
      <c r="AM826" t="s">
        <v>313</v>
      </c>
      <c r="AN826" t="s">
        <v>238</v>
      </c>
      <c r="AO826">
        <v>8</v>
      </c>
      <c r="AP826" t="s">
        <v>269</v>
      </c>
      <c r="AQ826" s="27">
        <v>41526</v>
      </c>
      <c r="AR826" t="s">
        <v>240</v>
      </c>
      <c r="AS826">
        <v>10</v>
      </c>
      <c r="AT826" t="s">
        <v>269</v>
      </c>
      <c r="AU826" s="27">
        <v>41526</v>
      </c>
    </row>
    <row r="827" spans="1:47" x14ac:dyDescent="0.2">
      <c r="A827">
        <v>826</v>
      </c>
      <c r="B827" t="s">
        <v>3528</v>
      </c>
      <c r="C827" t="s">
        <v>3529</v>
      </c>
      <c r="D827" t="s">
        <v>3530</v>
      </c>
      <c r="E827" s="27">
        <v>41942</v>
      </c>
      <c r="F827" t="s">
        <v>294</v>
      </c>
      <c r="G827" s="27">
        <v>32769</v>
      </c>
      <c r="H827">
        <v>26</v>
      </c>
      <c r="I827" t="s">
        <v>244</v>
      </c>
      <c r="J827" t="s">
        <v>245</v>
      </c>
      <c r="K827">
        <v>0</v>
      </c>
      <c r="L827">
        <v>2</v>
      </c>
      <c r="M827">
        <v>0</v>
      </c>
      <c r="N827">
        <v>0</v>
      </c>
      <c r="O827">
        <v>1</v>
      </c>
      <c r="P827">
        <v>-1</v>
      </c>
      <c r="Q827" s="28">
        <v>41941.302083333336</v>
      </c>
      <c r="R827" s="28">
        <v>41942.365277777775</v>
      </c>
      <c r="S827" t="s">
        <v>3531</v>
      </c>
      <c r="T827" s="27">
        <v>41941</v>
      </c>
      <c r="V827">
        <v>1</v>
      </c>
      <c r="W827" t="s">
        <v>32</v>
      </c>
      <c r="X827" t="s">
        <v>588</v>
      </c>
      <c r="Y827">
        <v>0</v>
      </c>
      <c r="AB827" t="s">
        <v>237</v>
      </c>
      <c r="AH827">
        <v>0</v>
      </c>
      <c r="AN827" t="s">
        <v>238</v>
      </c>
      <c r="AO827">
        <v>2</v>
      </c>
      <c r="AP827" t="s">
        <v>239</v>
      </c>
      <c r="AQ827" s="27">
        <v>41942</v>
      </c>
      <c r="AR827" t="s">
        <v>240</v>
      </c>
      <c r="AS827">
        <v>2</v>
      </c>
      <c r="AT827" t="s">
        <v>239</v>
      </c>
      <c r="AU827" s="27">
        <v>41942</v>
      </c>
    </row>
    <row r="828" spans="1:47" x14ac:dyDescent="0.2">
      <c r="A828">
        <v>827</v>
      </c>
      <c r="B828" t="s">
        <v>3532</v>
      </c>
      <c r="C828" t="s">
        <v>803</v>
      </c>
      <c r="D828" t="s">
        <v>3533</v>
      </c>
      <c r="E828" s="27">
        <v>41826</v>
      </c>
      <c r="F828" t="s">
        <v>233</v>
      </c>
      <c r="G828" s="27">
        <v>29573</v>
      </c>
      <c r="H828">
        <v>35</v>
      </c>
      <c r="I828" t="s">
        <v>244</v>
      </c>
      <c r="J828" t="s">
        <v>250</v>
      </c>
      <c r="K828">
        <v>0</v>
      </c>
      <c r="L828">
        <v>7</v>
      </c>
      <c r="M828">
        <v>0</v>
      </c>
      <c r="N828">
        <v>0</v>
      </c>
      <c r="O828">
        <v>6</v>
      </c>
      <c r="P828">
        <v>-1</v>
      </c>
      <c r="Q828" s="28">
        <v>41825.091666666667</v>
      </c>
      <c r="R828" s="28">
        <v>41895.48541666667</v>
      </c>
      <c r="S828" t="s">
        <v>3534</v>
      </c>
      <c r="T828" s="27">
        <v>41825</v>
      </c>
      <c r="V828">
        <v>1</v>
      </c>
      <c r="W828" t="s">
        <v>36</v>
      </c>
      <c r="X828" t="s">
        <v>279</v>
      </c>
      <c r="Y828">
        <v>0</v>
      </c>
      <c r="AB828" t="s">
        <v>237</v>
      </c>
      <c r="AH828">
        <v>0</v>
      </c>
      <c r="AN828" t="s">
        <v>238</v>
      </c>
      <c r="AO828">
        <v>3</v>
      </c>
      <c r="AP828" t="s">
        <v>239</v>
      </c>
      <c r="AQ828" s="27">
        <v>41826</v>
      </c>
      <c r="AR828" t="s">
        <v>240</v>
      </c>
      <c r="AS828">
        <v>7</v>
      </c>
      <c r="AT828" t="s">
        <v>246</v>
      </c>
      <c r="AU828" s="27">
        <v>41826</v>
      </c>
    </row>
    <row r="829" spans="1:47" x14ac:dyDescent="0.2">
      <c r="A829">
        <v>828</v>
      </c>
      <c r="B829" t="s">
        <v>3535</v>
      </c>
      <c r="C829" t="s">
        <v>425</v>
      </c>
      <c r="D829" t="s">
        <v>3536</v>
      </c>
      <c r="E829" s="27">
        <v>41956</v>
      </c>
      <c r="F829" t="s">
        <v>294</v>
      </c>
      <c r="G829" s="27">
        <v>32627</v>
      </c>
      <c r="H829">
        <v>26</v>
      </c>
      <c r="I829" t="s">
        <v>244</v>
      </c>
      <c r="J829" t="s">
        <v>245</v>
      </c>
      <c r="K829">
        <v>0</v>
      </c>
      <c r="L829">
        <v>9</v>
      </c>
      <c r="M829">
        <v>0</v>
      </c>
      <c r="N829">
        <v>0</v>
      </c>
      <c r="O829">
        <v>0</v>
      </c>
      <c r="P829">
        <v>-1</v>
      </c>
      <c r="Q829" s="28">
        <v>41955.415277777778</v>
      </c>
      <c r="R829" s="28">
        <v>41988.366666666669</v>
      </c>
      <c r="S829" t="s">
        <v>3537</v>
      </c>
      <c r="T829" s="27">
        <v>41955</v>
      </c>
      <c r="V829">
        <v>1</v>
      </c>
      <c r="W829" t="s">
        <v>32</v>
      </c>
      <c r="X829" t="s">
        <v>371</v>
      </c>
      <c r="Y829">
        <v>0</v>
      </c>
      <c r="AB829" t="s">
        <v>237</v>
      </c>
      <c r="AH829">
        <v>0</v>
      </c>
      <c r="AN829" t="s">
        <v>238</v>
      </c>
      <c r="AO829">
        <v>9</v>
      </c>
      <c r="AP829" t="s">
        <v>269</v>
      </c>
      <c r="AQ829" s="27">
        <v>41956</v>
      </c>
      <c r="AR829" t="s">
        <v>240</v>
      </c>
      <c r="AS829">
        <v>9</v>
      </c>
      <c r="AT829" t="s">
        <v>269</v>
      </c>
      <c r="AU829" s="27">
        <v>41956</v>
      </c>
    </row>
    <row r="830" spans="1:47" x14ac:dyDescent="0.2">
      <c r="A830">
        <v>829</v>
      </c>
      <c r="B830" t="s">
        <v>3538</v>
      </c>
      <c r="C830" t="s">
        <v>3539</v>
      </c>
      <c r="D830" t="s">
        <v>3540</v>
      </c>
      <c r="E830" s="27">
        <v>41835</v>
      </c>
      <c r="F830" t="s">
        <v>233</v>
      </c>
      <c r="G830" s="27">
        <v>34104</v>
      </c>
      <c r="H830">
        <v>22</v>
      </c>
      <c r="I830" t="s">
        <v>259</v>
      </c>
      <c r="J830" t="s">
        <v>245</v>
      </c>
      <c r="K830">
        <v>1</v>
      </c>
      <c r="L830">
        <v>10</v>
      </c>
      <c r="M830">
        <v>0</v>
      </c>
      <c r="N830">
        <v>4</v>
      </c>
      <c r="O830">
        <v>6</v>
      </c>
      <c r="P830">
        <v>168</v>
      </c>
      <c r="Q830" s="28">
        <v>42003.142361111109</v>
      </c>
      <c r="R830" s="28">
        <v>42065.484722222223</v>
      </c>
      <c r="S830" t="s">
        <v>3541</v>
      </c>
      <c r="T830" s="27">
        <v>41584</v>
      </c>
      <c r="V830">
        <v>251</v>
      </c>
      <c r="W830" t="s">
        <v>32</v>
      </c>
      <c r="X830" t="s">
        <v>261</v>
      </c>
      <c r="Y830">
        <v>1</v>
      </c>
      <c r="AA830" t="s">
        <v>3542</v>
      </c>
      <c r="AB830" t="s">
        <v>36</v>
      </c>
      <c r="AC830">
        <v>32</v>
      </c>
      <c r="AD830" s="27">
        <v>41971</v>
      </c>
      <c r="AE830" t="s">
        <v>422</v>
      </c>
      <c r="AF830" s="27">
        <v>42003</v>
      </c>
      <c r="AG830" s="27">
        <v>42065</v>
      </c>
      <c r="AH830">
        <v>0</v>
      </c>
      <c r="AN830" t="s">
        <v>238</v>
      </c>
      <c r="AO830">
        <v>10</v>
      </c>
      <c r="AP830" t="s">
        <v>269</v>
      </c>
      <c r="AQ830" s="27">
        <v>41835</v>
      </c>
      <c r="AR830" t="s">
        <v>240</v>
      </c>
      <c r="AS830">
        <v>10</v>
      </c>
      <c r="AT830" t="s">
        <v>269</v>
      </c>
      <c r="AU830" s="27">
        <v>41835</v>
      </c>
    </row>
    <row r="831" spans="1:47" x14ac:dyDescent="0.2">
      <c r="A831">
        <v>830</v>
      </c>
      <c r="B831" t="s">
        <v>3543</v>
      </c>
      <c r="C831" t="s">
        <v>1262</v>
      </c>
      <c r="D831" t="s">
        <v>2147</v>
      </c>
      <c r="E831" s="27">
        <v>41510</v>
      </c>
      <c r="F831" t="s">
        <v>233</v>
      </c>
      <c r="G831" s="27">
        <v>34662</v>
      </c>
      <c r="H831">
        <v>21</v>
      </c>
      <c r="I831" t="s">
        <v>259</v>
      </c>
      <c r="J831" t="s">
        <v>353</v>
      </c>
      <c r="K831">
        <v>0</v>
      </c>
      <c r="L831">
        <v>6</v>
      </c>
      <c r="M831">
        <v>0</v>
      </c>
      <c r="N831">
        <v>0</v>
      </c>
      <c r="O831">
        <v>0</v>
      </c>
      <c r="P831">
        <v>-1</v>
      </c>
      <c r="Q831" s="28">
        <v>41509.379166666666</v>
      </c>
      <c r="R831" s="28">
        <v>41510.37222222222</v>
      </c>
      <c r="S831" t="s">
        <v>3544</v>
      </c>
      <c r="T831" s="27">
        <v>41509</v>
      </c>
      <c r="V831">
        <v>1</v>
      </c>
      <c r="W831" t="s">
        <v>32</v>
      </c>
      <c r="X831" t="s">
        <v>359</v>
      </c>
      <c r="Y831">
        <v>1</v>
      </c>
      <c r="AA831" t="s">
        <v>3545</v>
      </c>
      <c r="AB831" t="s">
        <v>36</v>
      </c>
      <c r="AC831">
        <v>153</v>
      </c>
      <c r="AD831" s="27">
        <v>41626</v>
      </c>
      <c r="AE831" t="s">
        <v>404</v>
      </c>
      <c r="AF831" s="27">
        <v>41779</v>
      </c>
      <c r="AG831" s="27">
        <v>41781</v>
      </c>
      <c r="AH831">
        <v>0</v>
      </c>
      <c r="AN831" t="s">
        <v>238</v>
      </c>
      <c r="AO831">
        <v>9</v>
      </c>
      <c r="AP831" t="s">
        <v>269</v>
      </c>
      <c r="AQ831" s="27">
        <v>41510</v>
      </c>
      <c r="AR831" t="s">
        <v>240</v>
      </c>
      <c r="AS831">
        <v>6</v>
      </c>
      <c r="AT831" t="s">
        <v>246</v>
      </c>
      <c r="AU831" s="27">
        <v>41510</v>
      </c>
    </row>
    <row r="832" spans="1:47" x14ac:dyDescent="0.2">
      <c r="A832">
        <v>831</v>
      </c>
      <c r="B832" t="s">
        <v>3546</v>
      </c>
      <c r="C832" t="s">
        <v>3547</v>
      </c>
      <c r="D832" t="s">
        <v>3548</v>
      </c>
      <c r="E832" s="27">
        <v>41353</v>
      </c>
      <c r="F832" t="s">
        <v>233</v>
      </c>
      <c r="G832" s="27">
        <v>25122</v>
      </c>
      <c r="H832">
        <v>47</v>
      </c>
      <c r="I832" t="s">
        <v>234</v>
      </c>
      <c r="J832" t="s">
        <v>245</v>
      </c>
      <c r="K832">
        <v>0</v>
      </c>
      <c r="L832">
        <v>1</v>
      </c>
      <c r="M832">
        <v>0</v>
      </c>
      <c r="N832">
        <v>0</v>
      </c>
      <c r="O832">
        <v>1</v>
      </c>
      <c r="P832">
        <v>0</v>
      </c>
      <c r="Q832" s="28">
        <v>41353.100694444445</v>
      </c>
      <c r="R832" s="28">
        <v>41353.32708333333</v>
      </c>
      <c r="S832" t="s">
        <v>3549</v>
      </c>
      <c r="T832" s="27">
        <v>41352</v>
      </c>
      <c r="V832">
        <v>1</v>
      </c>
      <c r="W832" t="s">
        <v>36</v>
      </c>
      <c r="X832" t="s">
        <v>279</v>
      </c>
      <c r="Y832">
        <v>0</v>
      </c>
      <c r="AB832" t="s">
        <v>237</v>
      </c>
      <c r="AH832">
        <v>0</v>
      </c>
      <c r="AN832" t="s">
        <v>238</v>
      </c>
      <c r="AO832">
        <v>1</v>
      </c>
      <c r="AP832" t="s">
        <v>239</v>
      </c>
      <c r="AQ832" s="27">
        <v>41353</v>
      </c>
      <c r="AR832" t="s">
        <v>240</v>
      </c>
      <c r="AS832">
        <v>1</v>
      </c>
      <c r="AT832" t="s">
        <v>239</v>
      </c>
      <c r="AU832" s="27">
        <v>41353</v>
      </c>
    </row>
    <row r="833" spans="1:47" x14ac:dyDescent="0.2">
      <c r="A833">
        <v>832</v>
      </c>
      <c r="B833" t="s">
        <v>3550</v>
      </c>
      <c r="C833" t="s">
        <v>281</v>
      </c>
      <c r="D833" t="s">
        <v>1079</v>
      </c>
      <c r="E833" s="27">
        <v>41736</v>
      </c>
      <c r="F833" t="s">
        <v>233</v>
      </c>
      <c r="G833" s="27">
        <v>16198</v>
      </c>
      <c r="H833">
        <v>71</v>
      </c>
      <c r="I833" t="s">
        <v>234</v>
      </c>
      <c r="J833" t="s">
        <v>245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-1</v>
      </c>
      <c r="Q833" s="28">
        <v>41735.513888888891</v>
      </c>
      <c r="R833" s="28">
        <v>41736.088888888888</v>
      </c>
      <c r="S833" t="s">
        <v>3551</v>
      </c>
      <c r="T833" s="27">
        <v>41735</v>
      </c>
      <c r="V833">
        <v>1</v>
      </c>
      <c r="W833" t="s">
        <v>36</v>
      </c>
      <c r="X833" t="s">
        <v>279</v>
      </c>
      <c r="Y833">
        <v>0</v>
      </c>
      <c r="AB833" t="s">
        <v>237</v>
      </c>
      <c r="AH833">
        <v>0</v>
      </c>
      <c r="AN833" t="s">
        <v>238</v>
      </c>
      <c r="AO833">
        <v>1</v>
      </c>
      <c r="AP833" t="s">
        <v>239</v>
      </c>
      <c r="AQ833" s="27">
        <v>41736</v>
      </c>
      <c r="AR833" t="s">
        <v>240</v>
      </c>
      <c r="AS833">
        <v>1</v>
      </c>
      <c r="AT833" t="s">
        <v>239</v>
      </c>
      <c r="AU833" s="27">
        <v>41736</v>
      </c>
    </row>
    <row r="834" spans="1:47" x14ac:dyDescent="0.2">
      <c r="A834">
        <v>833</v>
      </c>
      <c r="B834" t="s">
        <v>3552</v>
      </c>
      <c r="C834" t="s">
        <v>3553</v>
      </c>
      <c r="D834" t="s">
        <v>3510</v>
      </c>
      <c r="E834" s="27">
        <v>41830</v>
      </c>
      <c r="F834" t="s">
        <v>294</v>
      </c>
      <c r="G834" s="27">
        <v>34701</v>
      </c>
      <c r="H834">
        <v>21</v>
      </c>
      <c r="I834" t="s">
        <v>259</v>
      </c>
      <c r="J834" t="s">
        <v>250</v>
      </c>
      <c r="K834">
        <v>0</v>
      </c>
      <c r="L834">
        <v>4</v>
      </c>
      <c r="M834">
        <v>0</v>
      </c>
      <c r="N834">
        <v>0</v>
      </c>
      <c r="O834">
        <v>0</v>
      </c>
      <c r="P834">
        <v>-1</v>
      </c>
      <c r="Q834" s="28">
        <v>41829.255555555559</v>
      </c>
      <c r="R834" s="28">
        <v>41830.070138888892</v>
      </c>
      <c r="S834" t="s">
        <v>3554</v>
      </c>
      <c r="T834" s="27">
        <v>41829</v>
      </c>
      <c r="V834">
        <v>1</v>
      </c>
      <c r="W834" t="s">
        <v>36</v>
      </c>
      <c r="X834" t="s">
        <v>974</v>
      </c>
      <c r="Y834">
        <v>0</v>
      </c>
      <c r="AB834" t="s">
        <v>237</v>
      </c>
      <c r="AH834">
        <v>0</v>
      </c>
      <c r="AN834" t="s">
        <v>238</v>
      </c>
      <c r="AO834">
        <v>5</v>
      </c>
      <c r="AP834" t="s">
        <v>246</v>
      </c>
      <c r="AQ834" s="27">
        <v>41830</v>
      </c>
      <c r="AR834" t="s">
        <v>240</v>
      </c>
      <c r="AS834">
        <v>4</v>
      </c>
      <c r="AT834" t="s">
        <v>239</v>
      </c>
      <c r="AU834" s="27">
        <v>41830</v>
      </c>
    </row>
    <row r="835" spans="1:47" x14ac:dyDescent="0.2">
      <c r="A835">
        <v>834</v>
      </c>
      <c r="B835" t="s">
        <v>3555</v>
      </c>
      <c r="C835" t="s">
        <v>928</v>
      </c>
      <c r="D835" t="s">
        <v>3556</v>
      </c>
      <c r="E835" s="27">
        <v>41758</v>
      </c>
      <c r="F835" t="s">
        <v>233</v>
      </c>
      <c r="G835" s="27">
        <v>17548</v>
      </c>
      <c r="H835">
        <v>68</v>
      </c>
      <c r="I835" t="s">
        <v>234</v>
      </c>
      <c r="J835" t="s">
        <v>245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 s="28">
        <v>41758.104166666664</v>
      </c>
      <c r="R835" s="28">
        <v>41759.122916666667</v>
      </c>
      <c r="S835" t="s">
        <v>3557</v>
      </c>
      <c r="T835" s="27">
        <v>41758</v>
      </c>
      <c r="V835">
        <v>0</v>
      </c>
      <c r="W835" t="s">
        <v>36</v>
      </c>
      <c r="X835" t="s">
        <v>263</v>
      </c>
      <c r="Y835">
        <v>0</v>
      </c>
      <c r="AB835" t="s">
        <v>237</v>
      </c>
      <c r="AH835">
        <v>0</v>
      </c>
      <c r="AN835" t="s">
        <v>238</v>
      </c>
      <c r="AO835">
        <v>1</v>
      </c>
      <c r="AP835" t="s">
        <v>239</v>
      </c>
      <c r="AQ835" s="27">
        <v>41758</v>
      </c>
      <c r="AR835" t="s">
        <v>240</v>
      </c>
      <c r="AS835">
        <v>1</v>
      </c>
      <c r="AT835" t="s">
        <v>239</v>
      </c>
      <c r="AU835" s="27">
        <v>41758</v>
      </c>
    </row>
    <row r="836" spans="1:47" x14ac:dyDescent="0.2">
      <c r="A836">
        <v>835</v>
      </c>
      <c r="B836" t="s">
        <v>3558</v>
      </c>
      <c r="C836" t="s">
        <v>3559</v>
      </c>
      <c r="D836" t="s">
        <v>3560</v>
      </c>
      <c r="E836" s="27">
        <v>41719</v>
      </c>
      <c r="F836" t="s">
        <v>233</v>
      </c>
      <c r="G836" s="27">
        <v>32492</v>
      </c>
      <c r="H836">
        <v>27</v>
      </c>
      <c r="I836" t="s">
        <v>244</v>
      </c>
      <c r="J836" t="s">
        <v>250</v>
      </c>
      <c r="K836">
        <v>0</v>
      </c>
      <c r="L836">
        <v>9</v>
      </c>
      <c r="M836">
        <v>0</v>
      </c>
      <c r="N836">
        <v>0</v>
      </c>
      <c r="O836">
        <v>5</v>
      </c>
      <c r="P836">
        <v>-1</v>
      </c>
      <c r="Q836" s="28">
        <v>41718.09652777778</v>
      </c>
      <c r="R836" s="28">
        <v>41719.331250000003</v>
      </c>
      <c r="S836" t="s">
        <v>3561</v>
      </c>
      <c r="T836" s="27">
        <v>41718</v>
      </c>
      <c r="V836">
        <v>1</v>
      </c>
      <c r="W836" t="s">
        <v>32</v>
      </c>
      <c r="X836" t="s">
        <v>313</v>
      </c>
      <c r="Y836">
        <v>1</v>
      </c>
      <c r="AA836" t="s">
        <v>3562</v>
      </c>
      <c r="AB836" t="s">
        <v>36</v>
      </c>
      <c r="AC836">
        <v>0</v>
      </c>
      <c r="AD836" s="27">
        <v>42203</v>
      </c>
      <c r="AE836" t="s">
        <v>392</v>
      </c>
      <c r="AF836" s="27">
        <v>42203</v>
      </c>
      <c r="AG836" s="27">
        <v>42203</v>
      </c>
      <c r="AH836">
        <v>0</v>
      </c>
      <c r="AN836" t="s">
        <v>238</v>
      </c>
      <c r="AO836">
        <v>7</v>
      </c>
      <c r="AP836" t="s">
        <v>246</v>
      </c>
      <c r="AQ836" s="27">
        <v>41719</v>
      </c>
      <c r="AR836" t="s">
        <v>240</v>
      </c>
      <c r="AS836">
        <v>9</v>
      </c>
      <c r="AT836" t="s">
        <v>269</v>
      </c>
      <c r="AU836" s="27">
        <v>41719</v>
      </c>
    </row>
    <row r="837" spans="1:47" x14ac:dyDescent="0.2">
      <c r="A837">
        <v>836</v>
      </c>
      <c r="B837" t="s">
        <v>3563</v>
      </c>
      <c r="C837" t="s">
        <v>1383</v>
      </c>
      <c r="D837" t="s">
        <v>1087</v>
      </c>
      <c r="E837" s="27">
        <v>41927</v>
      </c>
      <c r="F837" t="s">
        <v>233</v>
      </c>
      <c r="G837" s="27">
        <v>26645</v>
      </c>
      <c r="H837">
        <v>43</v>
      </c>
      <c r="I837" t="s">
        <v>244</v>
      </c>
      <c r="J837" t="s">
        <v>353</v>
      </c>
      <c r="K837">
        <v>0</v>
      </c>
      <c r="L837">
        <v>1</v>
      </c>
      <c r="M837">
        <v>0</v>
      </c>
      <c r="N837">
        <v>0</v>
      </c>
      <c r="O837">
        <v>2</v>
      </c>
      <c r="P837">
        <v>-12</v>
      </c>
      <c r="Q837" s="28">
        <v>41915.190972222219</v>
      </c>
      <c r="R837" s="28">
        <v>41919.398611111108</v>
      </c>
      <c r="S837" t="s">
        <v>3564</v>
      </c>
      <c r="T837" s="27">
        <v>41915</v>
      </c>
      <c r="V837">
        <v>12</v>
      </c>
      <c r="W837" t="s">
        <v>36</v>
      </c>
      <c r="X837" t="s">
        <v>595</v>
      </c>
      <c r="Y837">
        <v>1</v>
      </c>
      <c r="AA837" t="s">
        <v>3565</v>
      </c>
      <c r="AB837" t="s">
        <v>36</v>
      </c>
      <c r="AC837">
        <v>228</v>
      </c>
      <c r="AD837" s="27">
        <v>41928</v>
      </c>
      <c r="AE837" t="s">
        <v>422</v>
      </c>
      <c r="AF837" s="27">
        <v>42156</v>
      </c>
      <c r="AG837" s="27">
        <v>42160</v>
      </c>
      <c r="AH837">
        <v>0</v>
      </c>
      <c r="AN837" t="s">
        <v>238</v>
      </c>
      <c r="AO837">
        <v>1</v>
      </c>
      <c r="AP837" t="s">
        <v>239</v>
      </c>
      <c r="AQ837" s="27">
        <v>41927</v>
      </c>
      <c r="AR837" t="s">
        <v>240</v>
      </c>
      <c r="AS837">
        <v>1</v>
      </c>
      <c r="AT837" t="s">
        <v>239</v>
      </c>
      <c r="AU837" s="27">
        <v>41927</v>
      </c>
    </row>
    <row r="838" spans="1:47" x14ac:dyDescent="0.2">
      <c r="A838">
        <v>837</v>
      </c>
      <c r="B838" t="s">
        <v>3566</v>
      </c>
      <c r="C838" t="s">
        <v>2801</v>
      </c>
      <c r="D838" t="s">
        <v>3567</v>
      </c>
      <c r="E838" s="27">
        <v>41595</v>
      </c>
      <c r="F838" t="s">
        <v>233</v>
      </c>
      <c r="G838" s="27">
        <v>25364</v>
      </c>
      <c r="H838">
        <v>46</v>
      </c>
      <c r="I838" t="s">
        <v>234</v>
      </c>
      <c r="J838" t="s">
        <v>245</v>
      </c>
      <c r="K838">
        <v>0</v>
      </c>
      <c r="L838">
        <v>6</v>
      </c>
      <c r="M838">
        <v>0</v>
      </c>
      <c r="N838">
        <v>0</v>
      </c>
      <c r="O838">
        <v>2</v>
      </c>
      <c r="P838">
        <v>-1</v>
      </c>
      <c r="Q838" s="28">
        <v>41594.400694444441</v>
      </c>
      <c r="R838" s="28">
        <v>41595.350694444445</v>
      </c>
      <c r="S838" t="s">
        <v>3568</v>
      </c>
      <c r="T838" s="27">
        <v>41594</v>
      </c>
      <c r="V838">
        <v>1</v>
      </c>
      <c r="W838" t="s">
        <v>32</v>
      </c>
      <c r="X838" t="s">
        <v>300</v>
      </c>
      <c r="Y838">
        <v>1</v>
      </c>
      <c r="AA838" t="s">
        <v>3569</v>
      </c>
      <c r="AB838" t="s">
        <v>36</v>
      </c>
      <c r="AC838">
        <v>143</v>
      </c>
      <c r="AD838" s="27">
        <v>41874</v>
      </c>
      <c r="AE838" t="s">
        <v>1508</v>
      </c>
      <c r="AF838" s="27">
        <v>42017</v>
      </c>
      <c r="AG838" s="27">
        <v>42017</v>
      </c>
      <c r="AH838">
        <v>0</v>
      </c>
      <c r="AN838" t="s">
        <v>238</v>
      </c>
      <c r="AO838">
        <v>1</v>
      </c>
      <c r="AP838" t="s">
        <v>239</v>
      </c>
      <c r="AQ838" s="27">
        <v>41595</v>
      </c>
      <c r="AR838" t="s">
        <v>240</v>
      </c>
      <c r="AS838">
        <v>6</v>
      </c>
      <c r="AT838" t="s">
        <v>246</v>
      </c>
      <c r="AU838" s="27">
        <v>41595</v>
      </c>
    </row>
    <row r="839" spans="1:47" x14ac:dyDescent="0.2">
      <c r="A839">
        <v>838</v>
      </c>
      <c r="B839" t="s">
        <v>3570</v>
      </c>
      <c r="C839" t="s">
        <v>569</v>
      </c>
      <c r="D839" t="s">
        <v>3571</v>
      </c>
      <c r="E839" s="27">
        <v>41303</v>
      </c>
      <c r="F839" t="s">
        <v>233</v>
      </c>
      <c r="G839" s="27">
        <v>26251</v>
      </c>
      <c r="H839">
        <v>44</v>
      </c>
      <c r="I839" t="s">
        <v>244</v>
      </c>
      <c r="J839" t="s">
        <v>250</v>
      </c>
      <c r="K839">
        <v>0</v>
      </c>
      <c r="L839">
        <v>3</v>
      </c>
      <c r="M839">
        <v>0</v>
      </c>
      <c r="N839">
        <v>0</v>
      </c>
      <c r="O839">
        <v>1</v>
      </c>
      <c r="P839">
        <v>0</v>
      </c>
      <c r="Q839" s="28">
        <v>41303.275000000001</v>
      </c>
      <c r="R839" s="28">
        <v>41303.356944444444</v>
      </c>
      <c r="S839" t="s">
        <v>3572</v>
      </c>
      <c r="T839" s="27">
        <v>41303</v>
      </c>
      <c r="V839">
        <v>0</v>
      </c>
      <c r="W839" t="s">
        <v>36</v>
      </c>
      <c r="X839" t="s">
        <v>3573</v>
      </c>
      <c r="Y839">
        <v>0</v>
      </c>
      <c r="AB839" t="s">
        <v>237</v>
      </c>
      <c r="AH839">
        <v>0</v>
      </c>
      <c r="AN839" t="s">
        <v>238</v>
      </c>
      <c r="AO839">
        <v>1</v>
      </c>
      <c r="AP839" t="s">
        <v>239</v>
      </c>
      <c r="AQ839" s="27">
        <v>41303</v>
      </c>
      <c r="AR839" t="s">
        <v>240</v>
      </c>
      <c r="AS839">
        <v>3</v>
      </c>
      <c r="AT839" t="s">
        <v>239</v>
      </c>
      <c r="AU839" s="27">
        <v>41303</v>
      </c>
    </row>
    <row r="840" spans="1:47" x14ac:dyDescent="0.2">
      <c r="A840">
        <v>839</v>
      </c>
      <c r="B840" t="s">
        <v>3574</v>
      </c>
      <c r="C840" t="s">
        <v>3575</v>
      </c>
      <c r="D840" t="s">
        <v>3576</v>
      </c>
      <c r="E840" s="27">
        <v>41876</v>
      </c>
      <c r="F840" t="s">
        <v>294</v>
      </c>
      <c r="G840" s="27">
        <v>28043</v>
      </c>
      <c r="H840">
        <v>39</v>
      </c>
      <c r="I840" t="s">
        <v>244</v>
      </c>
      <c r="J840" t="s">
        <v>245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-1</v>
      </c>
      <c r="Q840" s="28">
        <v>41875.344444444447</v>
      </c>
      <c r="R840" s="28">
        <v>41876.063194444447</v>
      </c>
      <c r="S840" t="s">
        <v>3577</v>
      </c>
      <c r="T840" s="27">
        <v>41875</v>
      </c>
      <c r="V840">
        <v>1</v>
      </c>
      <c r="W840" t="s">
        <v>32</v>
      </c>
      <c r="X840" t="s">
        <v>313</v>
      </c>
      <c r="Y840">
        <v>0</v>
      </c>
      <c r="AB840" t="s">
        <v>237</v>
      </c>
      <c r="AH840">
        <v>0</v>
      </c>
      <c r="AN840" t="s">
        <v>238</v>
      </c>
      <c r="AO840">
        <v>1</v>
      </c>
      <c r="AP840" t="s">
        <v>239</v>
      </c>
      <c r="AQ840" s="27">
        <v>41876</v>
      </c>
      <c r="AR840" t="s">
        <v>240</v>
      </c>
      <c r="AS840">
        <v>1</v>
      </c>
      <c r="AT840" t="s">
        <v>239</v>
      </c>
      <c r="AU840" s="27">
        <v>41876</v>
      </c>
    </row>
    <row r="841" spans="1:47" x14ac:dyDescent="0.2">
      <c r="A841">
        <v>840</v>
      </c>
      <c r="B841" t="s">
        <v>3578</v>
      </c>
      <c r="C841" t="s">
        <v>2404</v>
      </c>
      <c r="D841" t="s">
        <v>671</v>
      </c>
      <c r="E841" s="27">
        <v>41381</v>
      </c>
      <c r="F841" t="s">
        <v>233</v>
      </c>
      <c r="G841" s="27">
        <v>32329</v>
      </c>
      <c r="H841">
        <v>27</v>
      </c>
      <c r="I841" t="s">
        <v>244</v>
      </c>
      <c r="J841" t="s">
        <v>250</v>
      </c>
      <c r="K841">
        <v>0</v>
      </c>
      <c r="L841">
        <v>5</v>
      </c>
      <c r="M841">
        <v>0</v>
      </c>
      <c r="N841">
        <v>0</v>
      </c>
      <c r="O841">
        <v>0</v>
      </c>
      <c r="S841" t="s">
        <v>3579</v>
      </c>
      <c r="T841" s="27">
        <v>41380</v>
      </c>
      <c r="V841">
        <v>1</v>
      </c>
      <c r="W841" t="s">
        <v>32</v>
      </c>
      <c r="X841" t="s">
        <v>3580</v>
      </c>
      <c r="Y841">
        <v>0</v>
      </c>
      <c r="AB841" t="s">
        <v>237</v>
      </c>
      <c r="AH841">
        <v>0</v>
      </c>
      <c r="AN841" t="s">
        <v>238</v>
      </c>
      <c r="AO841">
        <v>5</v>
      </c>
      <c r="AP841" t="s">
        <v>246</v>
      </c>
      <c r="AQ841" s="27">
        <v>41381</v>
      </c>
      <c r="AR841" t="s">
        <v>240</v>
      </c>
      <c r="AS841">
        <v>5</v>
      </c>
      <c r="AT841" t="s">
        <v>246</v>
      </c>
      <c r="AU841" s="27">
        <v>41381</v>
      </c>
    </row>
    <row r="842" spans="1:47" x14ac:dyDescent="0.2">
      <c r="A842">
        <v>841</v>
      </c>
      <c r="B842" t="s">
        <v>3581</v>
      </c>
      <c r="C842" t="s">
        <v>1398</v>
      </c>
      <c r="D842" t="s">
        <v>3582</v>
      </c>
      <c r="E842" s="27">
        <v>41621</v>
      </c>
      <c r="F842" t="s">
        <v>233</v>
      </c>
      <c r="G842" s="27">
        <v>34053</v>
      </c>
      <c r="H842">
        <v>23</v>
      </c>
      <c r="I842" t="s">
        <v>259</v>
      </c>
      <c r="J842" t="s">
        <v>245</v>
      </c>
      <c r="K842">
        <v>0</v>
      </c>
      <c r="L842">
        <v>2</v>
      </c>
      <c r="M842">
        <v>0</v>
      </c>
      <c r="N842">
        <v>0</v>
      </c>
      <c r="O842">
        <v>2</v>
      </c>
      <c r="P842">
        <v>-1</v>
      </c>
      <c r="Q842" s="28">
        <v>41620.465277777781</v>
      </c>
      <c r="R842" s="28">
        <v>41621.365972222222</v>
      </c>
      <c r="S842" t="s">
        <v>3583</v>
      </c>
      <c r="T842" s="27">
        <v>41620</v>
      </c>
      <c r="V842">
        <v>1</v>
      </c>
      <c r="W842" t="s">
        <v>32</v>
      </c>
      <c r="X842" t="s">
        <v>268</v>
      </c>
      <c r="Y842">
        <v>0</v>
      </c>
      <c r="AB842" t="s">
        <v>237</v>
      </c>
      <c r="AH842">
        <v>0</v>
      </c>
      <c r="AN842" t="s">
        <v>238</v>
      </c>
      <c r="AO842">
        <v>3</v>
      </c>
      <c r="AP842" t="s">
        <v>239</v>
      </c>
      <c r="AQ842" s="27">
        <v>41621</v>
      </c>
      <c r="AR842" t="s">
        <v>240</v>
      </c>
      <c r="AS842">
        <v>2</v>
      </c>
      <c r="AT842" t="s">
        <v>239</v>
      </c>
      <c r="AU842" s="27">
        <v>41621</v>
      </c>
    </row>
    <row r="843" spans="1:47" x14ac:dyDescent="0.2">
      <c r="A843">
        <v>842</v>
      </c>
      <c r="B843" t="s">
        <v>3584</v>
      </c>
      <c r="C843" t="s">
        <v>2630</v>
      </c>
      <c r="D843" t="s">
        <v>3585</v>
      </c>
      <c r="E843" s="27">
        <v>41318</v>
      </c>
      <c r="F843" t="s">
        <v>294</v>
      </c>
      <c r="G843" s="27">
        <v>24106</v>
      </c>
      <c r="H843">
        <v>50</v>
      </c>
      <c r="I843" t="s">
        <v>234</v>
      </c>
      <c r="J843" t="s">
        <v>353</v>
      </c>
      <c r="K843">
        <v>0</v>
      </c>
      <c r="L843">
        <v>1</v>
      </c>
      <c r="M843">
        <v>0</v>
      </c>
      <c r="N843">
        <v>0</v>
      </c>
      <c r="O843">
        <v>1</v>
      </c>
      <c r="S843" t="s">
        <v>3586</v>
      </c>
      <c r="T843" s="27">
        <v>39998</v>
      </c>
      <c r="V843">
        <v>1320</v>
      </c>
      <c r="W843" t="s">
        <v>32</v>
      </c>
      <c r="X843" t="s">
        <v>3587</v>
      </c>
      <c r="Y843">
        <v>0</v>
      </c>
      <c r="AB843" t="s">
        <v>237</v>
      </c>
      <c r="AH843">
        <v>0</v>
      </c>
      <c r="AN843" t="s">
        <v>238</v>
      </c>
      <c r="AO843">
        <v>1</v>
      </c>
      <c r="AP843" t="s">
        <v>239</v>
      </c>
      <c r="AQ843" s="27">
        <v>41318</v>
      </c>
      <c r="AR843" t="s">
        <v>240</v>
      </c>
      <c r="AS843">
        <v>1</v>
      </c>
      <c r="AT843" t="s">
        <v>239</v>
      </c>
      <c r="AU843" s="27">
        <v>41318</v>
      </c>
    </row>
    <row r="844" spans="1:47" x14ac:dyDescent="0.2">
      <c r="A844">
        <v>843</v>
      </c>
      <c r="B844" t="s">
        <v>3588</v>
      </c>
      <c r="C844" t="s">
        <v>918</v>
      </c>
      <c r="D844" t="s">
        <v>3589</v>
      </c>
      <c r="E844" s="27">
        <v>41550</v>
      </c>
      <c r="F844" t="s">
        <v>233</v>
      </c>
      <c r="G844" s="27">
        <v>26935</v>
      </c>
      <c r="H844">
        <v>42</v>
      </c>
      <c r="I844" t="s">
        <v>244</v>
      </c>
      <c r="J844" t="s">
        <v>250</v>
      </c>
      <c r="K844">
        <v>0</v>
      </c>
      <c r="L844">
        <v>5</v>
      </c>
      <c r="M844">
        <v>0</v>
      </c>
      <c r="N844">
        <v>0</v>
      </c>
      <c r="O844">
        <v>8</v>
      </c>
      <c r="P844">
        <v>-1</v>
      </c>
      <c r="Q844" s="28">
        <v>41549.445138888892</v>
      </c>
      <c r="R844" s="28">
        <v>41551.224999999999</v>
      </c>
      <c r="S844" t="s">
        <v>3590</v>
      </c>
      <c r="U844" s="27">
        <v>41549</v>
      </c>
      <c r="V844">
        <v>1</v>
      </c>
      <c r="W844" t="s">
        <v>32</v>
      </c>
      <c r="X844" t="s">
        <v>274</v>
      </c>
      <c r="Y844">
        <v>0</v>
      </c>
      <c r="AB844" t="s">
        <v>237</v>
      </c>
      <c r="AH844">
        <v>0</v>
      </c>
      <c r="AN844" t="s">
        <v>238</v>
      </c>
      <c r="AO844">
        <v>2</v>
      </c>
      <c r="AP844" t="s">
        <v>239</v>
      </c>
      <c r="AQ844" s="27">
        <v>41550</v>
      </c>
      <c r="AR844" t="s">
        <v>240</v>
      </c>
      <c r="AS844">
        <v>5</v>
      </c>
      <c r="AT844" t="s">
        <v>246</v>
      </c>
      <c r="AU844" s="27">
        <v>41550</v>
      </c>
    </row>
    <row r="845" spans="1:47" x14ac:dyDescent="0.2">
      <c r="A845">
        <v>844</v>
      </c>
      <c r="B845" t="s">
        <v>3591</v>
      </c>
      <c r="C845" t="s">
        <v>315</v>
      </c>
      <c r="D845" t="s">
        <v>3592</v>
      </c>
      <c r="E845" s="27">
        <v>41416</v>
      </c>
      <c r="F845" t="s">
        <v>233</v>
      </c>
      <c r="G845" s="27">
        <v>21106</v>
      </c>
      <c r="H845">
        <v>58</v>
      </c>
      <c r="I845" t="s">
        <v>234</v>
      </c>
      <c r="J845" t="s">
        <v>250</v>
      </c>
      <c r="K845">
        <v>0</v>
      </c>
      <c r="L845">
        <v>6</v>
      </c>
      <c r="M845">
        <v>0</v>
      </c>
      <c r="N845">
        <v>0</v>
      </c>
      <c r="O845">
        <v>6</v>
      </c>
      <c r="P845">
        <v>-1</v>
      </c>
      <c r="Q845" s="28">
        <v>41415.142361111109</v>
      </c>
      <c r="R845" s="28">
        <v>41559.220138888886</v>
      </c>
      <c r="S845" t="s">
        <v>3593</v>
      </c>
      <c r="T845" s="27">
        <v>41415</v>
      </c>
      <c r="V845">
        <v>1</v>
      </c>
      <c r="W845" t="s">
        <v>32</v>
      </c>
      <c r="X845" t="s">
        <v>494</v>
      </c>
      <c r="Y845">
        <v>0</v>
      </c>
      <c r="AB845" t="s">
        <v>237</v>
      </c>
      <c r="AH845">
        <v>0</v>
      </c>
      <c r="AN845" t="s">
        <v>238</v>
      </c>
      <c r="AO845">
        <v>3</v>
      </c>
      <c r="AP845" t="s">
        <v>239</v>
      </c>
      <c r="AQ845" s="27">
        <v>41416</v>
      </c>
      <c r="AR845" t="s">
        <v>240</v>
      </c>
      <c r="AS845">
        <v>6</v>
      </c>
      <c r="AT845" t="s">
        <v>246</v>
      </c>
      <c r="AU845" s="27">
        <v>41416</v>
      </c>
    </row>
    <row r="846" spans="1:47" x14ac:dyDescent="0.2">
      <c r="A846">
        <v>845</v>
      </c>
      <c r="B846" t="s">
        <v>3594</v>
      </c>
      <c r="C846" t="s">
        <v>918</v>
      </c>
      <c r="D846" t="s">
        <v>3595</v>
      </c>
      <c r="E846" s="27">
        <v>41823</v>
      </c>
      <c r="F846" t="s">
        <v>233</v>
      </c>
      <c r="G846" s="27">
        <v>33353</v>
      </c>
      <c r="H846">
        <v>24</v>
      </c>
      <c r="I846" t="s">
        <v>259</v>
      </c>
      <c r="J846" t="s">
        <v>250</v>
      </c>
      <c r="K846">
        <v>0</v>
      </c>
      <c r="L846">
        <v>3</v>
      </c>
      <c r="M846">
        <v>0</v>
      </c>
      <c r="N846">
        <v>0</v>
      </c>
      <c r="O846">
        <v>0</v>
      </c>
      <c r="P846">
        <v>-1</v>
      </c>
      <c r="Q846" s="28">
        <v>41822.051388888889</v>
      </c>
      <c r="R846" s="28">
        <v>41823.367361111108</v>
      </c>
      <c r="S846" t="s">
        <v>3596</v>
      </c>
      <c r="T846" s="27">
        <v>41822</v>
      </c>
      <c r="V846">
        <v>1</v>
      </c>
      <c r="W846" t="s">
        <v>36</v>
      </c>
      <c r="X846" t="s">
        <v>279</v>
      </c>
      <c r="Y846">
        <v>0</v>
      </c>
      <c r="AB846" t="s">
        <v>237</v>
      </c>
      <c r="AH846">
        <v>0</v>
      </c>
      <c r="AN846" t="s">
        <v>238</v>
      </c>
      <c r="AO846">
        <v>4</v>
      </c>
      <c r="AP846" t="s">
        <v>239</v>
      </c>
      <c r="AQ846" s="27">
        <v>41823</v>
      </c>
      <c r="AR846" t="s">
        <v>240</v>
      </c>
      <c r="AS846">
        <v>3</v>
      </c>
      <c r="AT846" t="s">
        <v>239</v>
      </c>
      <c r="AU846" s="27">
        <v>41823</v>
      </c>
    </row>
    <row r="847" spans="1:47" x14ac:dyDescent="0.2">
      <c r="A847">
        <v>846</v>
      </c>
      <c r="B847" t="s">
        <v>3597</v>
      </c>
      <c r="C847" t="s">
        <v>3598</v>
      </c>
      <c r="D847" t="s">
        <v>3599</v>
      </c>
      <c r="E847" s="27">
        <v>41754</v>
      </c>
      <c r="F847" t="s">
        <v>233</v>
      </c>
      <c r="G847" s="27">
        <v>24501</v>
      </c>
      <c r="H847">
        <v>49</v>
      </c>
      <c r="I847" t="s">
        <v>234</v>
      </c>
      <c r="J847" t="s">
        <v>250</v>
      </c>
      <c r="K847">
        <v>0</v>
      </c>
      <c r="L847">
        <v>7</v>
      </c>
      <c r="M847">
        <v>0</v>
      </c>
      <c r="N847">
        <v>0</v>
      </c>
      <c r="O847">
        <v>15</v>
      </c>
      <c r="P847">
        <v>-107</v>
      </c>
      <c r="Q847" s="28">
        <v>41647.154166666667</v>
      </c>
      <c r="R847" s="28">
        <v>41754.469444444447</v>
      </c>
      <c r="S847" t="s">
        <v>3600</v>
      </c>
      <c r="U847" s="27">
        <v>41675</v>
      </c>
      <c r="V847">
        <v>79</v>
      </c>
      <c r="W847" t="s">
        <v>32</v>
      </c>
      <c r="X847" t="s">
        <v>274</v>
      </c>
      <c r="Y847">
        <v>0</v>
      </c>
      <c r="AB847" t="s">
        <v>237</v>
      </c>
      <c r="AH847">
        <v>0</v>
      </c>
      <c r="AN847" t="s">
        <v>238</v>
      </c>
      <c r="AO847">
        <v>7</v>
      </c>
      <c r="AP847" t="s">
        <v>246</v>
      </c>
      <c r="AQ847" s="27">
        <v>41754</v>
      </c>
      <c r="AR847" t="s">
        <v>240</v>
      </c>
      <c r="AS847">
        <v>7</v>
      </c>
      <c r="AT847" t="s">
        <v>246</v>
      </c>
      <c r="AU847" s="27">
        <v>41754</v>
      </c>
    </row>
    <row r="848" spans="1:47" x14ac:dyDescent="0.2">
      <c r="A848">
        <v>847</v>
      </c>
      <c r="B848" t="s">
        <v>3601</v>
      </c>
      <c r="C848" t="s">
        <v>288</v>
      </c>
      <c r="D848" t="s">
        <v>3602</v>
      </c>
      <c r="E848" s="27">
        <v>41299</v>
      </c>
      <c r="F848" t="s">
        <v>233</v>
      </c>
      <c r="G848" s="27">
        <v>32917</v>
      </c>
      <c r="H848">
        <v>26</v>
      </c>
      <c r="I848" t="s">
        <v>244</v>
      </c>
      <c r="J848" t="s">
        <v>250</v>
      </c>
      <c r="K848">
        <v>0</v>
      </c>
      <c r="L848">
        <v>6</v>
      </c>
      <c r="M848">
        <v>0</v>
      </c>
      <c r="N848">
        <v>1</v>
      </c>
      <c r="O848">
        <v>3</v>
      </c>
      <c r="P848">
        <v>-1</v>
      </c>
      <c r="Q848" s="28">
        <v>41298.378472222219</v>
      </c>
      <c r="R848" s="28">
        <v>41300.204861111109</v>
      </c>
      <c r="S848" t="s">
        <v>3603</v>
      </c>
      <c r="T848" s="27">
        <v>41298</v>
      </c>
      <c r="V848">
        <v>1</v>
      </c>
      <c r="W848" t="s">
        <v>32</v>
      </c>
      <c r="X848" t="s">
        <v>343</v>
      </c>
      <c r="Y848">
        <v>1</v>
      </c>
      <c r="AA848" t="s">
        <v>3604</v>
      </c>
      <c r="AB848" t="s">
        <v>32</v>
      </c>
      <c r="AC848">
        <v>0</v>
      </c>
      <c r="AD848" s="27">
        <v>42194</v>
      </c>
      <c r="AE848" t="s">
        <v>402</v>
      </c>
      <c r="AF848" s="27">
        <v>42194</v>
      </c>
      <c r="AG848" s="27">
        <v>42295</v>
      </c>
      <c r="AH848">
        <v>0</v>
      </c>
      <c r="AN848" t="s">
        <v>238</v>
      </c>
      <c r="AO848">
        <v>4</v>
      </c>
      <c r="AP848" t="s">
        <v>239</v>
      </c>
      <c r="AQ848" s="27">
        <v>41299</v>
      </c>
      <c r="AR848" t="s">
        <v>240</v>
      </c>
      <c r="AS848">
        <v>6</v>
      </c>
      <c r="AT848" t="s">
        <v>246</v>
      </c>
      <c r="AU848" s="27">
        <v>41299</v>
      </c>
    </row>
    <row r="849" spans="1:47" x14ac:dyDescent="0.2">
      <c r="A849">
        <v>848</v>
      </c>
      <c r="B849" t="s">
        <v>3605</v>
      </c>
      <c r="C849" t="s">
        <v>3606</v>
      </c>
      <c r="D849" t="s">
        <v>3607</v>
      </c>
      <c r="E849" s="27">
        <v>41309</v>
      </c>
      <c r="F849" t="s">
        <v>294</v>
      </c>
      <c r="G849" s="27">
        <v>24875</v>
      </c>
      <c r="H849">
        <v>48</v>
      </c>
      <c r="I849" t="s">
        <v>234</v>
      </c>
      <c r="J849" t="s">
        <v>22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-1</v>
      </c>
      <c r="Q849" s="28">
        <v>41308.441666666666</v>
      </c>
      <c r="R849" s="28">
        <v>41325.508333333331</v>
      </c>
      <c r="S849" t="s">
        <v>3608</v>
      </c>
      <c r="T849" s="27">
        <v>41308</v>
      </c>
      <c r="V849">
        <v>1</v>
      </c>
      <c r="W849" t="s">
        <v>32</v>
      </c>
      <c r="X849" t="s">
        <v>359</v>
      </c>
      <c r="Y849">
        <v>0</v>
      </c>
      <c r="AB849" t="s">
        <v>237</v>
      </c>
      <c r="AH849">
        <v>0</v>
      </c>
      <c r="AN849" t="s">
        <v>238</v>
      </c>
      <c r="AO849">
        <v>1</v>
      </c>
      <c r="AP849" t="s">
        <v>239</v>
      </c>
      <c r="AQ849" s="27">
        <v>41309</v>
      </c>
      <c r="AR849" t="s">
        <v>240</v>
      </c>
      <c r="AS849">
        <v>1</v>
      </c>
      <c r="AT849" t="s">
        <v>239</v>
      </c>
      <c r="AU849" s="27">
        <v>41309</v>
      </c>
    </row>
    <row r="850" spans="1:47" x14ac:dyDescent="0.2">
      <c r="A850">
        <v>849</v>
      </c>
      <c r="B850" t="s">
        <v>3609</v>
      </c>
      <c r="C850" t="s">
        <v>3610</v>
      </c>
      <c r="D850" t="s">
        <v>3611</v>
      </c>
      <c r="E850" s="27">
        <v>41577</v>
      </c>
      <c r="F850" t="s">
        <v>233</v>
      </c>
      <c r="G850" s="27">
        <v>28014</v>
      </c>
      <c r="H850">
        <v>39</v>
      </c>
      <c r="I850" t="s">
        <v>244</v>
      </c>
      <c r="J850" t="s">
        <v>250</v>
      </c>
      <c r="K850">
        <v>0</v>
      </c>
      <c r="L850">
        <v>3</v>
      </c>
      <c r="M850">
        <v>0</v>
      </c>
      <c r="N850">
        <v>0</v>
      </c>
      <c r="O850">
        <v>3</v>
      </c>
      <c r="P850">
        <v>-1</v>
      </c>
      <c r="Q850" s="28">
        <v>41576.231944444444</v>
      </c>
      <c r="R850" s="28">
        <v>41579.242361111108</v>
      </c>
      <c r="S850" t="s">
        <v>3612</v>
      </c>
      <c r="T850" s="27">
        <v>41576</v>
      </c>
      <c r="V850">
        <v>1</v>
      </c>
      <c r="W850" t="s">
        <v>32</v>
      </c>
      <c r="X850" t="s">
        <v>359</v>
      </c>
      <c r="Y850">
        <v>1</v>
      </c>
      <c r="AA850" t="s">
        <v>3613</v>
      </c>
      <c r="AB850" t="s">
        <v>36</v>
      </c>
      <c r="AC850">
        <v>0</v>
      </c>
      <c r="AD850" s="27">
        <v>41783</v>
      </c>
      <c r="AE850" t="s">
        <v>422</v>
      </c>
      <c r="AF850" s="27">
        <v>41783</v>
      </c>
      <c r="AG850" s="27">
        <v>41785</v>
      </c>
      <c r="AH850">
        <v>0</v>
      </c>
      <c r="AN850" t="s">
        <v>238</v>
      </c>
      <c r="AO850">
        <v>2</v>
      </c>
      <c r="AP850" t="s">
        <v>239</v>
      </c>
      <c r="AQ850" s="27">
        <v>41577</v>
      </c>
      <c r="AR850" t="s">
        <v>240</v>
      </c>
      <c r="AS850">
        <v>3</v>
      </c>
      <c r="AT850" t="s">
        <v>239</v>
      </c>
      <c r="AU850" s="27">
        <v>41577</v>
      </c>
    </row>
    <row r="851" spans="1:47" x14ac:dyDescent="0.2">
      <c r="A851">
        <v>850</v>
      </c>
      <c r="B851" t="s">
        <v>3614</v>
      </c>
      <c r="C851" t="s">
        <v>1387</v>
      </c>
      <c r="D851" t="s">
        <v>2032</v>
      </c>
      <c r="E851" s="27">
        <v>41409</v>
      </c>
      <c r="F851" t="s">
        <v>233</v>
      </c>
      <c r="G851" s="27">
        <v>34784</v>
      </c>
      <c r="H851">
        <v>21</v>
      </c>
      <c r="I851" t="s">
        <v>259</v>
      </c>
      <c r="J851" t="s">
        <v>250</v>
      </c>
      <c r="K851">
        <v>0</v>
      </c>
      <c r="L851">
        <v>5</v>
      </c>
      <c r="M851">
        <v>2</v>
      </c>
      <c r="N851">
        <v>0</v>
      </c>
      <c r="O851">
        <v>3</v>
      </c>
      <c r="P851">
        <v>0</v>
      </c>
      <c r="Q851" s="28">
        <v>41409.523611111108</v>
      </c>
      <c r="R851" s="28">
        <v>41409.292361111111</v>
      </c>
      <c r="S851" t="s">
        <v>3615</v>
      </c>
      <c r="U851" s="27">
        <v>41408</v>
      </c>
      <c r="V851">
        <v>1</v>
      </c>
      <c r="W851" t="s">
        <v>32</v>
      </c>
      <c r="X851" t="s">
        <v>274</v>
      </c>
      <c r="Y851">
        <v>1</v>
      </c>
      <c r="AA851" t="s">
        <v>3616</v>
      </c>
      <c r="AB851" t="s">
        <v>32</v>
      </c>
      <c r="AC851">
        <v>0</v>
      </c>
      <c r="AD851" s="27">
        <v>41845</v>
      </c>
      <c r="AE851" t="s">
        <v>359</v>
      </c>
      <c r="AF851" s="27">
        <v>41845</v>
      </c>
      <c r="AG851" s="27">
        <v>41886</v>
      </c>
      <c r="AH851">
        <v>1</v>
      </c>
      <c r="AJ851" t="s">
        <v>3617</v>
      </c>
      <c r="AK851" t="s">
        <v>312</v>
      </c>
      <c r="AL851" s="27">
        <v>42184</v>
      </c>
      <c r="AM851" t="s">
        <v>867</v>
      </c>
      <c r="AN851" t="s">
        <v>238</v>
      </c>
      <c r="AO851">
        <v>6</v>
      </c>
      <c r="AP851" t="s">
        <v>246</v>
      </c>
      <c r="AQ851" s="27">
        <v>41409</v>
      </c>
      <c r="AR851" t="s">
        <v>240</v>
      </c>
      <c r="AS851">
        <v>5</v>
      </c>
      <c r="AT851" t="s">
        <v>246</v>
      </c>
      <c r="AU851" s="27">
        <v>41409</v>
      </c>
    </row>
    <row r="852" spans="1:47" x14ac:dyDescent="0.2">
      <c r="A852">
        <v>851</v>
      </c>
      <c r="B852" t="s">
        <v>3618</v>
      </c>
      <c r="C852" t="s">
        <v>3619</v>
      </c>
      <c r="D852" t="s">
        <v>3620</v>
      </c>
      <c r="E852" s="27">
        <v>41670</v>
      </c>
      <c r="F852" t="s">
        <v>233</v>
      </c>
      <c r="G852" s="27">
        <v>19164</v>
      </c>
      <c r="H852">
        <v>63</v>
      </c>
      <c r="I852" t="s">
        <v>234</v>
      </c>
      <c r="J852" t="s">
        <v>245</v>
      </c>
      <c r="K852">
        <v>0</v>
      </c>
      <c r="L852">
        <v>1</v>
      </c>
      <c r="M852">
        <v>0</v>
      </c>
      <c r="N852">
        <v>0</v>
      </c>
      <c r="O852">
        <v>1</v>
      </c>
      <c r="P852">
        <v>-9</v>
      </c>
      <c r="Q852" s="28">
        <v>41661.417361111111</v>
      </c>
      <c r="R852" s="28">
        <v>41667.162499999999</v>
      </c>
      <c r="S852" t="s">
        <v>3621</v>
      </c>
      <c r="T852" s="27">
        <v>41661</v>
      </c>
      <c r="V852">
        <v>9</v>
      </c>
      <c r="W852" t="s">
        <v>36</v>
      </c>
      <c r="X852" t="s">
        <v>780</v>
      </c>
      <c r="Y852">
        <v>0</v>
      </c>
      <c r="AB852" t="s">
        <v>237</v>
      </c>
      <c r="AH852">
        <v>0</v>
      </c>
      <c r="AN852" t="s">
        <v>238</v>
      </c>
      <c r="AO852">
        <v>1</v>
      </c>
      <c r="AP852" t="s">
        <v>239</v>
      </c>
      <c r="AQ852" s="27">
        <v>41670</v>
      </c>
      <c r="AR852" t="s">
        <v>240</v>
      </c>
      <c r="AS852">
        <v>1</v>
      </c>
      <c r="AT852" t="s">
        <v>239</v>
      </c>
      <c r="AU852" s="27">
        <v>41670</v>
      </c>
    </row>
    <row r="853" spans="1:47" x14ac:dyDescent="0.2">
      <c r="A853">
        <v>852</v>
      </c>
      <c r="B853" t="s">
        <v>3622</v>
      </c>
      <c r="C853" t="s">
        <v>3623</v>
      </c>
      <c r="D853" t="s">
        <v>3624</v>
      </c>
      <c r="E853" s="27">
        <v>41596</v>
      </c>
      <c r="F853" t="s">
        <v>233</v>
      </c>
      <c r="G853" s="27">
        <v>34278</v>
      </c>
      <c r="H853">
        <v>22</v>
      </c>
      <c r="I853" t="s">
        <v>259</v>
      </c>
      <c r="J853" t="s">
        <v>250</v>
      </c>
      <c r="K853">
        <v>0</v>
      </c>
      <c r="L853">
        <v>7</v>
      </c>
      <c r="M853">
        <v>1</v>
      </c>
      <c r="N853">
        <v>0</v>
      </c>
      <c r="O853">
        <v>3</v>
      </c>
      <c r="P853">
        <v>-11</v>
      </c>
      <c r="Q853" s="28">
        <v>41585.445138888892</v>
      </c>
      <c r="R853" s="28">
        <v>41593.366666666669</v>
      </c>
      <c r="S853" t="s">
        <v>3625</v>
      </c>
      <c r="U853" s="27">
        <v>41585</v>
      </c>
      <c r="V853">
        <v>11</v>
      </c>
      <c r="W853" t="s">
        <v>32</v>
      </c>
      <c r="X853" t="s">
        <v>274</v>
      </c>
      <c r="Y853">
        <v>1</v>
      </c>
      <c r="AA853" t="s">
        <v>3626</v>
      </c>
      <c r="AB853" t="s">
        <v>32</v>
      </c>
      <c r="AD853" s="27">
        <v>42128</v>
      </c>
      <c r="AE853" t="s">
        <v>847</v>
      </c>
      <c r="AH853">
        <v>1</v>
      </c>
      <c r="AJ853" t="s">
        <v>3627</v>
      </c>
      <c r="AK853" t="s">
        <v>255</v>
      </c>
      <c r="AL853" s="27">
        <v>42135</v>
      </c>
      <c r="AM853" t="s">
        <v>254</v>
      </c>
      <c r="AN853" t="s">
        <v>238</v>
      </c>
      <c r="AO853">
        <v>7</v>
      </c>
      <c r="AP853" t="s">
        <v>246</v>
      </c>
      <c r="AQ853" s="27">
        <v>41596</v>
      </c>
      <c r="AR853" t="s">
        <v>240</v>
      </c>
      <c r="AS853">
        <v>7</v>
      </c>
      <c r="AT853" t="s">
        <v>246</v>
      </c>
      <c r="AU853" s="27">
        <v>41596</v>
      </c>
    </row>
    <row r="854" spans="1:47" x14ac:dyDescent="0.2">
      <c r="A854">
        <v>853</v>
      </c>
      <c r="B854" t="s">
        <v>3628</v>
      </c>
      <c r="C854" t="s">
        <v>803</v>
      </c>
      <c r="D854" t="s">
        <v>3629</v>
      </c>
      <c r="E854" s="27">
        <v>41308</v>
      </c>
      <c r="F854" t="s">
        <v>233</v>
      </c>
      <c r="G854" s="27">
        <v>24010</v>
      </c>
      <c r="H854">
        <v>50</v>
      </c>
      <c r="I854" t="s">
        <v>234</v>
      </c>
      <c r="J854" t="s">
        <v>250</v>
      </c>
      <c r="K854">
        <v>0</v>
      </c>
      <c r="L854">
        <v>3</v>
      </c>
      <c r="M854">
        <v>0</v>
      </c>
      <c r="N854">
        <v>0</v>
      </c>
      <c r="O854">
        <v>3</v>
      </c>
      <c r="P854">
        <v>-1</v>
      </c>
      <c r="Q854" s="28">
        <v>41307.380555555559</v>
      </c>
      <c r="R854" s="28">
        <v>41308.289583333331</v>
      </c>
      <c r="S854" t="s">
        <v>3630</v>
      </c>
      <c r="T854" s="27">
        <v>41307</v>
      </c>
      <c r="V854">
        <v>1</v>
      </c>
      <c r="W854" t="s">
        <v>36</v>
      </c>
      <c r="X854" t="s">
        <v>279</v>
      </c>
      <c r="Y854">
        <v>0</v>
      </c>
      <c r="AB854" t="s">
        <v>237</v>
      </c>
      <c r="AH854">
        <v>0</v>
      </c>
      <c r="AN854" t="s">
        <v>238</v>
      </c>
      <c r="AO854">
        <v>2</v>
      </c>
      <c r="AP854" t="s">
        <v>239</v>
      </c>
      <c r="AQ854" s="27">
        <v>41308</v>
      </c>
      <c r="AR854" t="s">
        <v>240</v>
      </c>
      <c r="AS854">
        <v>3</v>
      </c>
      <c r="AT854" t="s">
        <v>239</v>
      </c>
      <c r="AU854" s="27">
        <v>41308</v>
      </c>
    </row>
    <row r="855" spans="1:47" x14ac:dyDescent="0.2">
      <c r="A855">
        <v>854</v>
      </c>
      <c r="B855" t="s">
        <v>3631</v>
      </c>
      <c r="C855" t="s">
        <v>3632</v>
      </c>
      <c r="D855" t="s">
        <v>3377</v>
      </c>
      <c r="E855" s="27">
        <v>41903</v>
      </c>
      <c r="F855" t="s">
        <v>294</v>
      </c>
      <c r="G855" s="27">
        <v>32815</v>
      </c>
      <c r="H855">
        <v>26</v>
      </c>
      <c r="I855" t="s">
        <v>244</v>
      </c>
      <c r="J855" t="s">
        <v>22</v>
      </c>
      <c r="K855">
        <v>0</v>
      </c>
      <c r="L855">
        <v>2</v>
      </c>
      <c r="M855">
        <v>0</v>
      </c>
      <c r="N855">
        <v>0</v>
      </c>
      <c r="O855">
        <v>0</v>
      </c>
      <c r="W855" t="s">
        <v>237</v>
      </c>
      <c r="Y855">
        <v>-1</v>
      </c>
      <c r="AB855" t="s">
        <v>237</v>
      </c>
      <c r="AH855">
        <v>0</v>
      </c>
      <c r="AN855" t="s">
        <v>238</v>
      </c>
      <c r="AO855">
        <v>2</v>
      </c>
      <c r="AP855" t="s">
        <v>239</v>
      </c>
      <c r="AQ855" s="27">
        <v>41903</v>
      </c>
      <c r="AR855" t="s">
        <v>240</v>
      </c>
      <c r="AS855">
        <v>2</v>
      </c>
      <c r="AT855" t="s">
        <v>239</v>
      </c>
      <c r="AU855" s="27">
        <v>41903</v>
      </c>
    </row>
    <row r="856" spans="1:47" x14ac:dyDescent="0.2">
      <c r="A856">
        <v>855</v>
      </c>
      <c r="B856" t="s">
        <v>3633</v>
      </c>
      <c r="C856" t="s">
        <v>3634</v>
      </c>
      <c r="D856" t="s">
        <v>3635</v>
      </c>
      <c r="E856" s="27">
        <v>41421</v>
      </c>
      <c r="F856" t="s">
        <v>233</v>
      </c>
      <c r="G856" s="27">
        <v>28324</v>
      </c>
      <c r="H856">
        <v>38</v>
      </c>
      <c r="I856" t="s">
        <v>244</v>
      </c>
      <c r="J856" t="s">
        <v>250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-1</v>
      </c>
      <c r="Q856" s="28">
        <v>41420.445138888892</v>
      </c>
      <c r="R856" s="28">
        <v>41430.407638888886</v>
      </c>
      <c r="S856" t="s">
        <v>3636</v>
      </c>
      <c r="T856" s="27">
        <v>41420</v>
      </c>
      <c r="V856">
        <v>1</v>
      </c>
      <c r="W856" t="s">
        <v>32</v>
      </c>
      <c r="X856" t="s">
        <v>806</v>
      </c>
      <c r="Y856">
        <v>0</v>
      </c>
      <c r="AB856" t="s">
        <v>237</v>
      </c>
      <c r="AH856">
        <v>0</v>
      </c>
      <c r="AN856" t="s">
        <v>238</v>
      </c>
      <c r="AO856">
        <v>1</v>
      </c>
      <c r="AP856" t="s">
        <v>239</v>
      </c>
      <c r="AQ856" s="27">
        <v>41421</v>
      </c>
      <c r="AR856" t="s">
        <v>240</v>
      </c>
      <c r="AS856">
        <v>1</v>
      </c>
      <c r="AT856" t="s">
        <v>239</v>
      </c>
      <c r="AU856" s="27">
        <v>41421</v>
      </c>
    </row>
    <row r="857" spans="1:47" x14ac:dyDescent="0.2">
      <c r="A857">
        <v>856</v>
      </c>
      <c r="B857" t="s">
        <v>3637</v>
      </c>
      <c r="C857" t="s">
        <v>3638</v>
      </c>
      <c r="D857" t="s">
        <v>3639</v>
      </c>
      <c r="E857" s="27">
        <v>41569</v>
      </c>
      <c r="F857" t="s">
        <v>233</v>
      </c>
      <c r="G857" s="27">
        <v>27203</v>
      </c>
      <c r="H857">
        <v>41</v>
      </c>
      <c r="I857" t="s">
        <v>244</v>
      </c>
      <c r="J857" t="s">
        <v>245</v>
      </c>
      <c r="K857">
        <v>0</v>
      </c>
      <c r="L857">
        <v>6</v>
      </c>
      <c r="M857">
        <v>0</v>
      </c>
      <c r="N857">
        <v>0</v>
      </c>
      <c r="O857">
        <v>1</v>
      </c>
      <c r="P857">
        <v>-6</v>
      </c>
      <c r="Q857" s="28">
        <v>41563.143750000003</v>
      </c>
      <c r="R857" s="28">
        <v>41569.438888888886</v>
      </c>
      <c r="S857" t="s">
        <v>3640</v>
      </c>
      <c r="T857" s="27">
        <v>41562</v>
      </c>
      <c r="V857">
        <v>7</v>
      </c>
      <c r="W857" t="s">
        <v>32</v>
      </c>
      <c r="X857" t="s">
        <v>2157</v>
      </c>
      <c r="Y857">
        <v>0</v>
      </c>
      <c r="AB857" t="s">
        <v>237</v>
      </c>
      <c r="AH857">
        <v>0</v>
      </c>
      <c r="AN857" t="s">
        <v>238</v>
      </c>
      <c r="AO857">
        <v>4</v>
      </c>
      <c r="AP857" t="s">
        <v>239</v>
      </c>
      <c r="AQ857" s="27">
        <v>41569</v>
      </c>
      <c r="AR857" t="s">
        <v>240</v>
      </c>
      <c r="AS857">
        <v>6</v>
      </c>
      <c r="AT857" t="s">
        <v>246</v>
      </c>
      <c r="AU857" s="27">
        <v>41569</v>
      </c>
    </row>
    <row r="858" spans="1:47" x14ac:dyDescent="0.2">
      <c r="A858">
        <v>857</v>
      </c>
      <c r="B858" t="s">
        <v>3641</v>
      </c>
      <c r="C858" t="s">
        <v>1168</v>
      </c>
      <c r="D858" t="s">
        <v>3642</v>
      </c>
      <c r="E858" s="27">
        <v>41695</v>
      </c>
      <c r="F858" t="s">
        <v>233</v>
      </c>
      <c r="G858" s="27">
        <v>32118</v>
      </c>
      <c r="H858">
        <v>28</v>
      </c>
      <c r="I858" t="s">
        <v>244</v>
      </c>
      <c r="J858" t="s">
        <v>250</v>
      </c>
      <c r="K858">
        <v>8</v>
      </c>
      <c r="L858">
        <v>8</v>
      </c>
      <c r="M858">
        <v>0</v>
      </c>
      <c r="N858">
        <v>1</v>
      </c>
      <c r="O858">
        <v>16</v>
      </c>
      <c r="P858">
        <v>-1</v>
      </c>
      <c r="Q858" s="28">
        <v>41694.178472222222</v>
      </c>
      <c r="R858" s="28">
        <v>41695.339583333334</v>
      </c>
      <c r="S858" t="s">
        <v>3643</v>
      </c>
      <c r="T858" s="27">
        <v>41694</v>
      </c>
      <c r="V858">
        <v>1</v>
      </c>
      <c r="W858" t="s">
        <v>32</v>
      </c>
      <c r="X858" t="s">
        <v>729</v>
      </c>
      <c r="Y858">
        <v>1</v>
      </c>
      <c r="AA858" t="s">
        <v>3644</v>
      </c>
      <c r="AB858" t="s">
        <v>36</v>
      </c>
      <c r="AC858">
        <v>0</v>
      </c>
      <c r="AD858" s="27">
        <v>42131</v>
      </c>
      <c r="AE858" t="s">
        <v>412</v>
      </c>
      <c r="AF858" s="27">
        <v>42131</v>
      </c>
      <c r="AG858" s="27">
        <v>42156</v>
      </c>
      <c r="AH858">
        <v>1</v>
      </c>
      <c r="AJ858" t="s">
        <v>3645</v>
      </c>
      <c r="AK858" t="s">
        <v>312</v>
      </c>
      <c r="AL858" s="27">
        <v>42185</v>
      </c>
      <c r="AM858" t="s">
        <v>729</v>
      </c>
      <c r="AN858" t="s">
        <v>238</v>
      </c>
      <c r="AO858">
        <v>9</v>
      </c>
      <c r="AP858" t="s">
        <v>269</v>
      </c>
      <c r="AQ858" s="27">
        <v>41695</v>
      </c>
      <c r="AR858" t="s">
        <v>240</v>
      </c>
      <c r="AS858">
        <v>8</v>
      </c>
      <c r="AT858" t="s">
        <v>269</v>
      </c>
      <c r="AU858" s="27">
        <v>41695</v>
      </c>
    </row>
    <row r="859" spans="1:47" x14ac:dyDescent="0.2">
      <c r="A859">
        <v>858</v>
      </c>
      <c r="B859" t="s">
        <v>3646</v>
      </c>
      <c r="C859" t="s">
        <v>3647</v>
      </c>
      <c r="D859" t="s">
        <v>1295</v>
      </c>
      <c r="E859" s="27">
        <v>41584</v>
      </c>
      <c r="F859" t="s">
        <v>294</v>
      </c>
      <c r="G859" s="27">
        <v>31388</v>
      </c>
      <c r="H859">
        <v>30</v>
      </c>
      <c r="I859" t="s">
        <v>244</v>
      </c>
      <c r="J859" t="s">
        <v>250</v>
      </c>
      <c r="K859">
        <v>0</v>
      </c>
      <c r="L859">
        <v>3</v>
      </c>
      <c r="M859">
        <v>0</v>
      </c>
      <c r="N859">
        <v>0</v>
      </c>
      <c r="O859">
        <v>0</v>
      </c>
      <c r="P859">
        <v>0</v>
      </c>
      <c r="Q859" s="28">
        <v>41584.134027777778</v>
      </c>
      <c r="R859" s="28">
        <v>41585.377083333333</v>
      </c>
      <c r="S859" t="s">
        <v>3648</v>
      </c>
      <c r="T859" s="27">
        <v>41584</v>
      </c>
      <c r="V859">
        <v>0</v>
      </c>
      <c r="W859" t="s">
        <v>36</v>
      </c>
      <c r="X859" t="s">
        <v>279</v>
      </c>
      <c r="Y859">
        <v>0</v>
      </c>
      <c r="AB859" t="s">
        <v>237</v>
      </c>
      <c r="AH859">
        <v>0</v>
      </c>
      <c r="AN859" t="s">
        <v>238</v>
      </c>
      <c r="AO859">
        <v>3</v>
      </c>
      <c r="AP859" t="s">
        <v>239</v>
      </c>
      <c r="AQ859" s="27">
        <v>41584</v>
      </c>
      <c r="AR859" t="s">
        <v>240</v>
      </c>
      <c r="AS859">
        <v>3</v>
      </c>
      <c r="AT859" t="s">
        <v>239</v>
      </c>
      <c r="AU859" s="27">
        <v>41584</v>
      </c>
    </row>
    <row r="860" spans="1:47" x14ac:dyDescent="0.2">
      <c r="A860">
        <v>859</v>
      </c>
      <c r="B860" t="s">
        <v>3649</v>
      </c>
      <c r="C860" t="s">
        <v>3650</v>
      </c>
      <c r="D860" t="s">
        <v>3651</v>
      </c>
      <c r="E860" s="27">
        <v>41388</v>
      </c>
      <c r="F860" t="s">
        <v>233</v>
      </c>
      <c r="G860" s="27">
        <v>33997</v>
      </c>
      <c r="H860">
        <v>23</v>
      </c>
      <c r="I860" t="s">
        <v>259</v>
      </c>
      <c r="J860" t="s">
        <v>250</v>
      </c>
      <c r="K860">
        <v>0</v>
      </c>
      <c r="L860">
        <v>5</v>
      </c>
      <c r="M860">
        <v>0</v>
      </c>
      <c r="N860">
        <v>0</v>
      </c>
      <c r="O860">
        <v>1</v>
      </c>
      <c r="P860">
        <v>0</v>
      </c>
      <c r="Q860" s="28">
        <v>41388.102083333331</v>
      </c>
      <c r="R860" s="28">
        <v>41388.338888888888</v>
      </c>
      <c r="S860" t="s">
        <v>3652</v>
      </c>
      <c r="T860" s="27">
        <v>41387</v>
      </c>
      <c r="V860">
        <v>1</v>
      </c>
      <c r="W860" t="s">
        <v>32</v>
      </c>
      <c r="X860" t="s">
        <v>508</v>
      </c>
      <c r="Y860">
        <v>0</v>
      </c>
      <c r="AB860" t="s">
        <v>237</v>
      </c>
      <c r="AH860">
        <v>0</v>
      </c>
      <c r="AN860" t="s">
        <v>238</v>
      </c>
      <c r="AO860">
        <v>7</v>
      </c>
      <c r="AP860" t="s">
        <v>246</v>
      </c>
      <c r="AQ860" s="27">
        <v>41388</v>
      </c>
      <c r="AR860" t="s">
        <v>240</v>
      </c>
      <c r="AS860">
        <v>5</v>
      </c>
      <c r="AT860" t="s">
        <v>246</v>
      </c>
      <c r="AU860" s="27">
        <v>41388</v>
      </c>
    </row>
    <row r="861" spans="1:47" x14ac:dyDescent="0.2">
      <c r="A861">
        <v>860</v>
      </c>
      <c r="B861" t="s">
        <v>3653</v>
      </c>
      <c r="C861" t="s">
        <v>3654</v>
      </c>
      <c r="D861" t="s">
        <v>3655</v>
      </c>
      <c r="E861" s="27">
        <v>41736</v>
      </c>
      <c r="F861" t="s">
        <v>233</v>
      </c>
      <c r="G861" s="27">
        <v>34773</v>
      </c>
      <c r="H861">
        <v>21</v>
      </c>
      <c r="I861" t="s">
        <v>259</v>
      </c>
      <c r="J861" t="s">
        <v>245</v>
      </c>
      <c r="K861">
        <v>0</v>
      </c>
      <c r="L861">
        <v>3</v>
      </c>
      <c r="M861">
        <v>0</v>
      </c>
      <c r="N861">
        <v>0</v>
      </c>
      <c r="O861">
        <v>0</v>
      </c>
      <c r="P861">
        <v>-1</v>
      </c>
      <c r="Q861" s="28">
        <v>41735.450694444444</v>
      </c>
      <c r="R861" s="28">
        <v>41736.35</v>
      </c>
      <c r="S861" t="s">
        <v>3656</v>
      </c>
      <c r="T861" s="27">
        <v>41735</v>
      </c>
      <c r="V861">
        <v>1</v>
      </c>
      <c r="W861" t="s">
        <v>32</v>
      </c>
      <c r="X861" t="s">
        <v>555</v>
      </c>
      <c r="Y861">
        <v>0</v>
      </c>
      <c r="AB861" t="s">
        <v>237</v>
      </c>
      <c r="AH861">
        <v>0</v>
      </c>
      <c r="AN861" t="s">
        <v>238</v>
      </c>
      <c r="AO861">
        <v>6</v>
      </c>
      <c r="AP861" t="s">
        <v>246</v>
      </c>
      <c r="AQ861" s="27">
        <v>41736</v>
      </c>
      <c r="AR861" t="s">
        <v>240</v>
      </c>
      <c r="AS861">
        <v>3</v>
      </c>
      <c r="AT861" t="s">
        <v>239</v>
      </c>
      <c r="AU861" s="27">
        <v>41736</v>
      </c>
    </row>
    <row r="862" spans="1:47" x14ac:dyDescent="0.2">
      <c r="A862">
        <v>861</v>
      </c>
      <c r="B862" t="s">
        <v>3657</v>
      </c>
      <c r="C862" t="s">
        <v>3658</v>
      </c>
      <c r="D862" t="s">
        <v>3659</v>
      </c>
      <c r="E862" s="27">
        <v>41662</v>
      </c>
      <c r="F862" t="s">
        <v>233</v>
      </c>
      <c r="G862" s="27">
        <v>33015</v>
      </c>
      <c r="H862">
        <v>25</v>
      </c>
      <c r="I862" t="s">
        <v>244</v>
      </c>
      <c r="J862" t="s">
        <v>245</v>
      </c>
      <c r="K862">
        <v>0</v>
      </c>
      <c r="L862">
        <v>4</v>
      </c>
      <c r="M862">
        <v>0</v>
      </c>
      <c r="N862">
        <v>0</v>
      </c>
      <c r="O862">
        <v>2</v>
      </c>
      <c r="P862">
        <v>-13</v>
      </c>
      <c r="Q862" s="28">
        <v>41649.157638888886</v>
      </c>
      <c r="R862" s="28">
        <v>41661.361805555556</v>
      </c>
      <c r="S862" t="s">
        <v>3660</v>
      </c>
      <c r="U862" s="27">
        <v>41649</v>
      </c>
      <c r="V862">
        <v>13</v>
      </c>
      <c r="W862" t="s">
        <v>32</v>
      </c>
      <c r="X862" t="s">
        <v>274</v>
      </c>
      <c r="Y862">
        <v>1</v>
      </c>
      <c r="AA862" t="s">
        <v>3661</v>
      </c>
      <c r="AB862" t="s">
        <v>32</v>
      </c>
      <c r="AC862">
        <v>1</v>
      </c>
      <c r="AD862" s="27">
        <v>41842</v>
      </c>
      <c r="AE862" t="s">
        <v>359</v>
      </c>
      <c r="AF862" s="27">
        <v>41843</v>
      </c>
      <c r="AG862" s="27">
        <v>41878</v>
      </c>
      <c r="AH862">
        <v>0</v>
      </c>
      <c r="AN862" t="s">
        <v>238</v>
      </c>
      <c r="AO862">
        <v>3</v>
      </c>
      <c r="AP862" t="s">
        <v>239</v>
      </c>
      <c r="AQ862" s="27">
        <v>41662</v>
      </c>
      <c r="AR862" t="s">
        <v>240</v>
      </c>
      <c r="AS862">
        <v>4</v>
      </c>
      <c r="AT862" t="s">
        <v>239</v>
      </c>
      <c r="AU862" s="27">
        <v>41662</v>
      </c>
    </row>
    <row r="863" spans="1:47" x14ac:dyDescent="0.2">
      <c r="A863">
        <v>862</v>
      </c>
      <c r="B863" t="s">
        <v>3662</v>
      </c>
      <c r="C863" t="s">
        <v>3663</v>
      </c>
      <c r="D863" t="s">
        <v>3664</v>
      </c>
      <c r="E863" s="27">
        <v>41978</v>
      </c>
      <c r="F863" t="s">
        <v>233</v>
      </c>
      <c r="G863" s="27">
        <v>22765</v>
      </c>
      <c r="H863">
        <v>53</v>
      </c>
      <c r="I863" t="s">
        <v>234</v>
      </c>
      <c r="J863" t="s">
        <v>245</v>
      </c>
      <c r="K863">
        <v>0</v>
      </c>
      <c r="L863">
        <v>1</v>
      </c>
      <c r="M863">
        <v>0</v>
      </c>
      <c r="N863">
        <v>0</v>
      </c>
      <c r="O863">
        <v>2</v>
      </c>
      <c r="P863">
        <v>-45</v>
      </c>
      <c r="Q863" s="28">
        <v>41933.481944444444</v>
      </c>
      <c r="R863" s="28">
        <v>41934.540972222225</v>
      </c>
      <c r="S863" t="s">
        <v>3665</v>
      </c>
      <c r="T863" s="27">
        <v>39973</v>
      </c>
      <c r="V863">
        <v>2005</v>
      </c>
      <c r="W863" t="s">
        <v>36</v>
      </c>
      <c r="X863" t="s">
        <v>1216</v>
      </c>
      <c r="Y863">
        <v>0</v>
      </c>
      <c r="AB863" t="s">
        <v>237</v>
      </c>
      <c r="AH863">
        <v>0</v>
      </c>
      <c r="AN863" t="s">
        <v>238</v>
      </c>
      <c r="AO863">
        <v>1</v>
      </c>
      <c r="AP863" t="s">
        <v>239</v>
      </c>
      <c r="AQ863" s="27">
        <v>41978</v>
      </c>
      <c r="AR863" t="s">
        <v>240</v>
      </c>
      <c r="AS863">
        <v>1</v>
      </c>
      <c r="AT863" t="s">
        <v>239</v>
      </c>
      <c r="AU863" s="27">
        <v>41978</v>
      </c>
    </row>
    <row r="864" spans="1:47" x14ac:dyDescent="0.2">
      <c r="A864">
        <v>863</v>
      </c>
      <c r="B864" t="s">
        <v>3666</v>
      </c>
      <c r="C864" t="s">
        <v>2056</v>
      </c>
      <c r="D864" t="s">
        <v>3667</v>
      </c>
      <c r="E864" s="27">
        <v>41532</v>
      </c>
      <c r="F864" t="s">
        <v>233</v>
      </c>
      <c r="G864" s="27">
        <v>27831</v>
      </c>
      <c r="H864">
        <v>40</v>
      </c>
      <c r="I864" t="s">
        <v>244</v>
      </c>
      <c r="J864" t="s">
        <v>245</v>
      </c>
      <c r="K864">
        <v>0</v>
      </c>
      <c r="L864">
        <v>4</v>
      </c>
      <c r="M864">
        <v>0</v>
      </c>
      <c r="N864">
        <v>0</v>
      </c>
      <c r="O864">
        <v>5</v>
      </c>
      <c r="P864">
        <v>0</v>
      </c>
      <c r="Q864" s="28">
        <v>41532.140972222223</v>
      </c>
      <c r="R864" s="28">
        <v>41532.310416666667</v>
      </c>
      <c r="S864" t="s">
        <v>3668</v>
      </c>
      <c r="T864" s="27">
        <v>41531</v>
      </c>
      <c r="V864">
        <v>1</v>
      </c>
      <c r="W864" t="s">
        <v>32</v>
      </c>
      <c r="X864" t="s">
        <v>2223</v>
      </c>
      <c r="Y864">
        <v>0</v>
      </c>
      <c r="AB864" t="s">
        <v>237</v>
      </c>
      <c r="AH864">
        <v>0</v>
      </c>
      <c r="AN864" t="s">
        <v>238</v>
      </c>
      <c r="AO864">
        <v>1</v>
      </c>
      <c r="AP864" t="s">
        <v>239</v>
      </c>
      <c r="AQ864" s="27">
        <v>41532</v>
      </c>
      <c r="AR864" t="s">
        <v>240</v>
      </c>
      <c r="AS864">
        <v>4</v>
      </c>
      <c r="AT864" t="s">
        <v>239</v>
      </c>
      <c r="AU864" s="27">
        <v>41532</v>
      </c>
    </row>
    <row r="865" spans="1:47" x14ac:dyDescent="0.2">
      <c r="A865">
        <v>864</v>
      </c>
      <c r="B865" t="s">
        <v>3669</v>
      </c>
      <c r="C865" t="s">
        <v>826</v>
      </c>
      <c r="D865" t="s">
        <v>3670</v>
      </c>
      <c r="E865" s="27">
        <v>41389</v>
      </c>
      <c r="F865" t="s">
        <v>233</v>
      </c>
      <c r="G865" s="27">
        <v>33383</v>
      </c>
      <c r="H865">
        <v>24</v>
      </c>
      <c r="I865" t="s">
        <v>259</v>
      </c>
      <c r="J865" t="s">
        <v>353</v>
      </c>
      <c r="K865">
        <v>0</v>
      </c>
      <c r="L865">
        <v>8</v>
      </c>
      <c r="M865">
        <v>0</v>
      </c>
      <c r="N865">
        <v>0</v>
      </c>
      <c r="O865">
        <v>8</v>
      </c>
      <c r="P865">
        <v>0</v>
      </c>
      <c r="Q865" s="28">
        <v>41389.086111111108</v>
      </c>
      <c r="R865" s="28">
        <v>41389.054861111108</v>
      </c>
      <c r="S865" t="s">
        <v>3671</v>
      </c>
      <c r="T865" s="27">
        <v>41389</v>
      </c>
      <c r="V865">
        <v>0</v>
      </c>
      <c r="W865" t="s">
        <v>32</v>
      </c>
      <c r="X865" t="s">
        <v>268</v>
      </c>
      <c r="Y865">
        <v>0</v>
      </c>
      <c r="AB865" t="s">
        <v>237</v>
      </c>
      <c r="AH865">
        <v>0</v>
      </c>
      <c r="AN865" t="s">
        <v>238</v>
      </c>
      <c r="AO865">
        <v>4</v>
      </c>
      <c r="AP865" t="s">
        <v>239</v>
      </c>
      <c r="AQ865" s="27">
        <v>41389</v>
      </c>
      <c r="AR865" t="s">
        <v>240</v>
      </c>
      <c r="AS865">
        <v>8</v>
      </c>
      <c r="AT865" t="s">
        <v>269</v>
      </c>
      <c r="AU865" s="27">
        <v>41389</v>
      </c>
    </row>
    <row r="866" spans="1:47" x14ac:dyDescent="0.2">
      <c r="A866">
        <v>865</v>
      </c>
      <c r="B866" t="s">
        <v>3672</v>
      </c>
      <c r="C866" t="s">
        <v>3673</v>
      </c>
      <c r="D866" t="s">
        <v>3674</v>
      </c>
      <c r="E866" s="27">
        <v>41803</v>
      </c>
      <c r="F866" t="s">
        <v>294</v>
      </c>
      <c r="G866" s="27">
        <v>33785</v>
      </c>
      <c r="H866">
        <v>23</v>
      </c>
      <c r="I866" t="s">
        <v>259</v>
      </c>
      <c r="J866" t="s">
        <v>245</v>
      </c>
      <c r="K866">
        <v>0</v>
      </c>
      <c r="L866">
        <v>8</v>
      </c>
      <c r="M866">
        <v>0</v>
      </c>
      <c r="N866">
        <v>1</v>
      </c>
      <c r="O866">
        <v>3</v>
      </c>
      <c r="P866">
        <v>-65</v>
      </c>
      <c r="Q866" s="28">
        <v>41738.17291666667</v>
      </c>
      <c r="R866" s="28">
        <v>41773.432638888888</v>
      </c>
      <c r="S866" t="s">
        <v>3675</v>
      </c>
      <c r="T866" s="27">
        <v>41738</v>
      </c>
      <c r="V866">
        <v>65</v>
      </c>
      <c r="W866" t="s">
        <v>36</v>
      </c>
      <c r="X866" t="s">
        <v>324</v>
      </c>
      <c r="Y866">
        <v>0</v>
      </c>
      <c r="AB866" t="s">
        <v>237</v>
      </c>
      <c r="AH866">
        <v>0</v>
      </c>
      <c r="AN866" t="s">
        <v>238</v>
      </c>
      <c r="AO866">
        <v>4</v>
      </c>
      <c r="AP866" t="s">
        <v>239</v>
      </c>
      <c r="AQ866" s="27">
        <v>41803</v>
      </c>
      <c r="AR866" t="s">
        <v>240</v>
      </c>
      <c r="AS866">
        <v>8</v>
      </c>
      <c r="AT866" t="s">
        <v>269</v>
      </c>
      <c r="AU866" s="27">
        <v>41803</v>
      </c>
    </row>
    <row r="867" spans="1:47" x14ac:dyDescent="0.2">
      <c r="A867">
        <v>866</v>
      </c>
      <c r="B867" t="s">
        <v>3676</v>
      </c>
      <c r="C867" t="s">
        <v>3677</v>
      </c>
      <c r="D867" t="s">
        <v>3678</v>
      </c>
      <c r="E867" s="27">
        <v>41321</v>
      </c>
      <c r="F867" t="s">
        <v>233</v>
      </c>
      <c r="G867" s="27">
        <v>27407</v>
      </c>
      <c r="H867">
        <v>41</v>
      </c>
      <c r="I867" t="s">
        <v>244</v>
      </c>
      <c r="J867" t="s">
        <v>245</v>
      </c>
      <c r="K867">
        <v>0</v>
      </c>
      <c r="L867">
        <v>3</v>
      </c>
      <c r="M867">
        <v>0</v>
      </c>
      <c r="N867">
        <v>0</v>
      </c>
      <c r="O867">
        <v>0</v>
      </c>
      <c r="W867" t="s">
        <v>237</v>
      </c>
      <c r="Y867">
        <v>-1</v>
      </c>
      <c r="AB867" t="s">
        <v>237</v>
      </c>
      <c r="AH867">
        <v>0</v>
      </c>
      <c r="AN867" t="s">
        <v>238</v>
      </c>
      <c r="AO867">
        <v>1</v>
      </c>
      <c r="AP867" t="s">
        <v>239</v>
      </c>
      <c r="AQ867" s="27">
        <v>41321</v>
      </c>
      <c r="AR867" t="s">
        <v>240</v>
      </c>
      <c r="AS867">
        <v>3</v>
      </c>
      <c r="AT867" t="s">
        <v>239</v>
      </c>
      <c r="AU867" s="27">
        <v>41321</v>
      </c>
    </row>
    <row r="868" spans="1:47" x14ac:dyDescent="0.2">
      <c r="A868">
        <v>867</v>
      </c>
      <c r="B868" t="s">
        <v>3679</v>
      </c>
      <c r="C868" t="s">
        <v>2316</v>
      </c>
      <c r="D868" t="s">
        <v>3680</v>
      </c>
      <c r="E868" s="27">
        <v>41630</v>
      </c>
      <c r="F868" t="s">
        <v>233</v>
      </c>
      <c r="G868" s="27">
        <v>32504</v>
      </c>
      <c r="H868">
        <v>27</v>
      </c>
      <c r="I868" t="s">
        <v>244</v>
      </c>
      <c r="J868" t="s">
        <v>250</v>
      </c>
      <c r="K868">
        <v>0</v>
      </c>
      <c r="L868">
        <v>4</v>
      </c>
      <c r="M868">
        <v>0</v>
      </c>
      <c r="N868">
        <v>0</v>
      </c>
      <c r="O868">
        <v>5</v>
      </c>
      <c r="P868">
        <v>0</v>
      </c>
      <c r="Q868" s="28">
        <v>41630.232638888891</v>
      </c>
      <c r="R868" s="28">
        <v>41694.363194444442</v>
      </c>
      <c r="S868" t="s">
        <v>3681</v>
      </c>
      <c r="T868" s="27">
        <v>41630</v>
      </c>
      <c r="V868">
        <v>0</v>
      </c>
      <c r="W868" t="s">
        <v>36</v>
      </c>
      <c r="X868" t="s">
        <v>1077</v>
      </c>
      <c r="Y868">
        <v>1</v>
      </c>
      <c r="AA868" t="s">
        <v>3682</v>
      </c>
      <c r="AB868" t="s">
        <v>36</v>
      </c>
      <c r="AC868">
        <v>114</v>
      </c>
      <c r="AD868" s="27">
        <v>41940</v>
      </c>
      <c r="AE868" t="s">
        <v>392</v>
      </c>
      <c r="AF868" s="27">
        <v>42054</v>
      </c>
      <c r="AG868" s="27">
        <v>42073</v>
      </c>
      <c r="AH868">
        <v>0</v>
      </c>
      <c r="AN868" t="s">
        <v>238</v>
      </c>
      <c r="AO868">
        <v>9</v>
      </c>
      <c r="AP868" t="s">
        <v>269</v>
      </c>
      <c r="AQ868" s="27">
        <v>41630</v>
      </c>
      <c r="AR868" t="s">
        <v>240</v>
      </c>
      <c r="AS868">
        <v>4</v>
      </c>
      <c r="AT868" t="s">
        <v>239</v>
      </c>
      <c r="AU868" s="27">
        <v>41630</v>
      </c>
    </row>
    <row r="869" spans="1:47" x14ac:dyDescent="0.2">
      <c r="A869">
        <v>868</v>
      </c>
      <c r="B869" t="s">
        <v>3683</v>
      </c>
      <c r="C869" t="s">
        <v>3684</v>
      </c>
      <c r="D869" t="s">
        <v>3399</v>
      </c>
      <c r="E869" s="27">
        <v>41944</v>
      </c>
      <c r="F869" t="s">
        <v>294</v>
      </c>
      <c r="G869" s="27">
        <v>28694</v>
      </c>
      <c r="H869">
        <v>37</v>
      </c>
      <c r="I869" t="s">
        <v>244</v>
      </c>
      <c r="J869" t="s">
        <v>250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 s="28">
        <v>41944.052777777775</v>
      </c>
      <c r="R869" s="28">
        <v>41945.405555555553</v>
      </c>
      <c r="S869" t="s">
        <v>3685</v>
      </c>
      <c r="T869" s="27">
        <v>41943</v>
      </c>
      <c r="V869">
        <v>1</v>
      </c>
      <c r="W869" t="s">
        <v>32</v>
      </c>
      <c r="X869" t="s">
        <v>236</v>
      </c>
      <c r="Y869">
        <v>0</v>
      </c>
      <c r="AB869" t="s">
        <v>237</v>
      </c>
      <c r="AH869">
        <v>0</v>
      </c>
      <c r="AN869" t="s">
        <v>238</v>
      </c>
      <c r="AO869">
        <v>1</v>
      </c>
      <c r="AP869" t="s">
        <v>239</v>
      </c>
      <c r="AQ869" s="27">
        <v>41944</v>
      </c>
      <c r="AR869" t="s">
        <v>240</v>
      </c>
      <c r="AS869">
        <v>1</v>
      </c>
      <c r="AT869" t="s">
        <v>239</v>
      </c>
      <c r="AU869" s="27">
        <v>41944</v>
      </c>
    </row>
    <row r="870" spans="1:47" x14ac:dyDescent="0.2">
      <c r="A870">
        <v>869</v>
      </c>
      <c r="B870" t="s">
        <v>3686</v>
      </c>
      <c r="C870" t="s">
        <v>484</v>
      </c>
      <c r="D870" t="s">
        <v>3687</v>
      </c>
      <c r="E870" s="27">
        <v>41524</v>
      </c>
      <c r="F870" t="s">
        <v>233</v>
      </c>
      <c r="G870" s="27">
        <v>26179</v>
      </c>
      <c r="H870">
        <v>44</v>
      </c>
      <c r="I870" t="s">
        <v>244</v>
      </c>
      <c r="J870" t="s">
        <v>245</v>
      </c>
      <c r="K870">
        <v>0</v>
      </c>
      <c r="L870">
        <v>3</v>
      </c>
      <c r="M870">
        <v>0</v>
      </c>
      <c r="N870">
        <v>0</v>
      </c>
      <c r="O870">
        <v>11</v>
      </c>
      <c r="P870">
        <v>0</v>
      </c>
      <c r="Q870" s="28">
        <v>41524.150694444441</v>
      </c>
      <c r="R870" s="28">
        <v>41704.43472222222</v>
      </c>
      <c r="S870" t="s">
        <v>3688</v>
      </c>
      <c r="T870" s="27">
        <v>41524</v>
      </c>
      <c r="V870">
        <v>0</v>
      </c>
      <c r="W870" t="s">
        <v>36</v>
      </c>
      <c r="X870" t="s">
        <v>279</v>
      </c>
      <c r="Y870">
        <v>0</v>
      </c>
      <c r="AB870" t="s">
        <v>237</v>
      </c>
      <c r="AH870">
        <v>0</v>
      </c>
      <c r="AN870" t="s">
        <v>238</v>
      </c>
      <c r="AO870">
        <v>6</v>
      </c>
      <c r="AP870" t="s">
        <v>246</v>
      </c>
      <c r="AQ870" s="27">
        <v>41524</v>
      </c>
      <c r="AR870" t="s">
        <v>240</v>
      </c>
      <c r="AS870">
        <v>3</v>
      </c>
      <c r="AT870" t="s">
        <v>239</v>
      </c>
      <c r="AU870" s="27">
        <v>41524</v>
      </c>
    </row>
    <row r="871" spans="1:47" x14ac:dyDescent="0.2">
      <c r="A871">
        <v>870</v>
      </c>
      <c r="B871" t="s">
        <v>3689</v>
      </c>
      <c r="C871" t="s">
        <v>3690</v>
      </c>
      <c r="D871" t="s">
        <v>3691</v>
      </c>
      <c r="E871" s="27">
        <v>41577</v>
      </c>
      <c r="F871" t="s">
        <v>294</v>
      </c>
      <c r="G871" s="27">
        <v>29538</v>
      </c>
      <c r="H871">
        <v>35</v>
      </c>
      <c r="I871" t="s">
        <v>244</v>
      </c>
      <c r="J871" t="s">
        <v>250</v>
      </c>
      <c r="K871">
        <v>0</v>
      </c>
      <c r="L871">
        <v>2</v>
      </c>
      <c r="M871">
        <v>0</v>
      </c>
      <c r="N871">
        <v>0</v>
      </c>
      <c r="O871">
        <v>6</v>
      </c>
      <c r="P871">
        <v>-1</v>
      </c>
      <c r="Q871" s="28">
        <v>41576.102083333331</v>
      </c>
      <c r="R871" s="28">
        <v>41577.355555555558</v>
      </c>
      <c r="S871" t="s">
        <v>3692</v>
      </c>
      <c r="U871" s="27">
        <v>41576</v>
      </c>
      <c r="V871">
        <v>1</v>
      </c>
      <c r="W871" t="s">
        <v>32</v>
      </c>
      <c r="X871" t="s">
        <v>274</v>
      </c>
      <c r="Y871">
        <v>1</v>
      </c>
      <c r="AA871" t="s">
        <v>3693</v>
      </c>
      <c r="AB871" t="s">
        <v>36</v>
      </c>
      <c r="AC871">
        <v>1</v>
      </c>
      <c r="AD871" s="27">
        <v>42153</v>
      </c>
      <c r="AE871" t="s">
        <v>279</v>
      </c>
      <c r="AF871" s="27">
        <v>42154</v>
      </c>
      <c r="AG871" s="27">
        <v>42202</v>
      </c>
      <c r="AH871">
        <v>1</v>
      </c>
      <c r="AJ871" t="s">
        <v>3693</v>
      </c>
      <c r="AK871" t="s">
        <v>462</v>
      </c>
      <c r="AL871" s="27">
        <v>42153</v>
      </c>
      <c r="AM871" t="s">
        <v>279</v>
      </c>
      <c r="AN871" t="s">
        <v>238</v>
      </c>
      <c r="AO871">
        <v>1</v>
      </c>
      <c r="AP871" t="s">
        <v>239</v>
      </c>
      <c r="AQ871" s="27">
        <v>41577</v>
      </c>
      <c r="AR871" t="s">
        <v>240</v>
      </c>
      <c r="AS871">
        <v>2</v>
      </c>
      <c r="AT871" t="s">
        <v>239</v>
      </c>
      <c r="AU871" s="27">
        <v>41577</v>
      </c>
    </row>
    <row r="872" spans="1:47" x14ac:dyDescent="0.2">
      <c r="A872">
        <v>871</v>
      </c>
      <c r="B872" t="s">
        <v>3694</v>
      </c>
      <c r="C872" t="s">
        <v>3695</v>
      </c>
      <c r="D872" t="s">
        <v>3696</v>
      </c>
      <c r="E872" s="27">
        <v>41311</v>
      </c>
      <c r="F872" t="s">
        <v>233</v>
      </c>
      <c r="G872" s="27">
        <v>27023</v>
      </c>
      <c r="H872">
        <v>42</v>
      </c>
      <c r="I872" t="s">
        <v>244</v>
      </c>
      <c r="J872" t="s">
        <v>245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 s="28">
        <v>41311.102083333331</v>
      </c>
      <c r="R872" s="28">
        <v>41311.325694444444</v>
      </c>
      <c r="S872" t="s">
        <v>3697</v>
      </c>
      <c r="T872" s="27">
        <v>41311</v>
      </c>
      <c r="V872">
        <v>0</v>
      </c>
      <c r="W872" t="s">
        <v>36</v>
      </c>
      <c r="X872" t="s">
        <v>279</v>
      </c>
      <c r="Y872">
        <v>0</v>
      </c>
      <c r="AB872" t="s">
        <v>237</v>
      </c>
      <c r="AH872">
        <v>0</v>
      </c>
      <c r="AN872" t="s">
        <v>238</v>
      </c>
      <c r="AO872">
        <v>1</v>
      </c>
      <c r="AP872" t="s">
        <v>239</v>
      </c>
      <c r="AQ872" s="27">
        <v>41311</v>
      </c>
      <c r="AR872" t="s">
        <v>240</v>
      </c>
      <c r="AS872">
        <v>1</v>
      </c>
      <c r="AT872" t="s">
        <v>239</v>
      </c>
      <c r="AU872" s="27">
        <v>41311</v>
      </c>
    </row>
    <row r="873" spans="1:47" x14ac:dyDescent="0.2">
      <c r="A873">
        <v>872</v>
      </c>
      <c r="B873" t="s">
        <v>3698</v>
      </c>
      <c r="C873" t="s">
        <v>414</v>
      </c>
      <c r="D873" t="s">
        <v>3699</v>
      </c>
      <c r="E873" s="27">
        <v>41663</v>
      </c>
      <c r="F873" t="s">
        <v>233</v>
      </c>
      <c r="G873" s="27">
        <v>28566</v>
      </c>
      <c r="H873">
        <v>38</v>
      </c>
      <c r="I873" t="s">
        <v>244</v>
      </c>
      <c r="J873" t="s">
        <v>250</v>
      </c>
      <c r="K873">
        <v>0</v>
      </c>
      <c r="L873">
        <v>7</v>
      </c>
      <c r="M873">
        <v>0</v>
      </c>
      <c r="N873">
        <v>0</v>
      </c>
      <c r="O873">
        <v>15</v>
      </c>
      <c r="P873">
        <v>0</v>
      </c>
      <c r="Q873" s="28">
        <v>41663.169444444444</v>
      </c>
      <c r="R873" s="28">
        <v>41663.400694444441</v>
      </c>
      <c r="S873" t="s">
        <v>3700</v>
      </c>
      <c r="T873" s="27">
        <v>41662</v>
      </c>
      <c r="V873">
        <v>1</v>
      </c>
      <c r="W873" t="s">
        <v>32</v>
      </c>
      <c r="X873" t="s">
        <v>3173</v>
      </c>
      <c r="Y873">
        <v>1</v>
      </c>
      <c r="AA873" t="s">
        <v>3701</v>
      </c>
      <c r="AB873" t="s">
        <v>36</v>
      </c>
      <c r="AD873" s="27">
        <v>42433</v>
      </c>
      <c r="AE873" t="s">
        <v>324</v>
      </c>
      <c r="AH873">
        <v>0</v>
      </c>
      <c r="AN873" t="s">
        <v>238</v>
      </c>
      <c r="AO873">
        <v>5</v>
      </c>
      <c r="AP873" t="s">
        <v>246</v>
      </c>
      <c r="AQ873" s="27">
        <v>41663</v>
      </c>
      <c r="AR873" t="s">
        <v>240</v>
      </c>
      <c r="AS873">
        <v>7</v>
      </c>
      <c r="AT873" t="s">
        <v>246</v>
      </c>
      <c r="AU873" s="27">
        <v>41663</v>
      </c>
    </row>
    <row r="874" spans="1:47" x14ac:dyDescent="0.2">
      <c r="A874">
        <v>873</v>
      </c>
      <c r="B874" t="s">
        <v>3702</v>
      </c>
      <c r="C874" t="s">
        <v>1286</v>
      </c>
      <c r="D874" t="s">
        <v>381</v>
      </c>
      <c r="E874" s="27">
        <v>41581</v>
      </c>
      <c r="F874" t="s">
        <v>233</v>
      </c>
      <c r="G874" s="27">
        <v>22819</v>
      </c>
      <c r="H874">
        <v>53</v>
      </c>
      <c r="I874" t="s">
        <v>234</v>
      </c>
      <c r="J874" t="s">
        <v>22</v>
      </c>
      <c r="K874">
        <v>0</v>
      </c>
      <c r="L874">
        <v>1</v>
      </c>
      <c r="M874">
        <v>0</v>
      </c>
      <c r="N874">
        <v>0</v>
      </c>
      <c r="O874">
        <v>0</v>
      </c>
      <c r="W874" t="s">
        <v>237</v>
      </c>
      <c r="Y874">
        <v>-1</v>
      </c>
      <c r="AB874" t="s">
        <v>237</v>
      </c>
      <c r="AH874">
        <v>0</v>
      </c>
      <c r="AN874" t="s">
        <v>238</v>
      </c>
      <c r="AO874">
        <v>1</v>
      </c>
      <c r="AP874" t="s">
        <v>239</v>
      </c>
      <c r="AQ874" s="27">
        <v>41581</v>
      </c>
      <c r="AR874" t="s">
        <v>240</v>
      </c>
      <c r="AS874">
        <v>1</v>
      </c>
      <c r="AT874" t="s">
        <v>239</v>
      </c>
      <c r="AU874" s="27">
        <v>41581</v>
      </c>
    </row>
    <row r="875" spans="1:47" x14ac:dyDescent="0.2">
      <c r="A875">
        <v>874</v>
      </c>
      <c r="B875" t="s">
        <v>3703</v>
      </c>
      <c r="C875" t="s">
        <v>480</v>
      </c>
      <c r="D875" t="s">
        <v>3704</v>
      </c>
      <c r="E875" s="27">
        <v>41339</v>
      </c>
      <c r="F875" t="s">
        <v>233</v>
      </c>
      <c r="G875" s="27">
        <v>32896</v>
      </c>
      <c r="H875">
        <v>26</v>
      </c>
      <c r="I875" t="s">
        <v>244</v>
      </c>
      <c r="J875" t="s">
        <v>353</v>
      </c>
      <c r="K875">
        <v>0</v>
      </c>
      <c r="L875">
        <v>6</v>
      </c>
      <c r="M875">
        <v>0</v>
      </c>
      <c r="N875">
        <v>0</v>
      </c>
      <c r="O875">
        <v>4</v>
      </c>
      <c r="P875">
        <v>0</v>
      </c>
      <c r="Q875" s="28">
        <v>41339.501388888886</v>
      </c>
      <c r="R875" s="28">
        <v>41339.407638888886</v>
      </c>
      <c r="S875" t="s">
        <v>3705</v>
      </c>
      <c r="T875" s="27">
        <v>41338</v>
      </c>
      <c r="V875">
        <v>1</v>
      </c>
      <c r="W875" t="s">
        <v>32</v>
      </c>
      <c r="X875" t="s">
        <v>268</v>
      </c>
      <c r="Y875">
        <v>0</v>
      </c>
      <c r="AB875" t="s">
        <v>237</v>
      </c>
      <c r="AH875">
        <v>0</v>
      </c>
      <c r="AN875" t="s">
        <v>238</v>
      </c>
      <c r="AO875">
        <v>6</v>
      </c>
      <c r="AP875" t="s">
        <v>246</v>
      </c>
      <c r="AQ875" s="27">
        <v>41339</v>
      </c>
      <c r="AR875" t="s">
        <v>240</v>
      </c>
      <c r="AS875">
        <v>6</v>
      </c>
      <c r="AT875" t="s">
        <v>246</v>
      </c>
      <c r="AU875" s="27">
        <v>41339</v>
      </c>
    </row>
    <row r="876" spans="1:47" x14ac:dyDescent="0.2">
      <c r="A876">
        <v>875</v>
      </c>
      <c r="B876" t="s">
        <v>3706</v>
      </c>
      <c r="C876" t="s">
        <v>1397</v>
      </c>
      <c r="D876" t="s">
        <v>3707</v>
      </c>
      <c r="E876" s="27">
        <v>41422</v>
      </c>
      <c r="F876" t="s">
        <v>294</v>
      </c>
      <c r="G876" s="27">
        <v>33023</v>
      </c>
      <c r="H876">
        <v>25</v>
      </c>
      <c r="I876" t="s">
        <v>244</v>
      </c>
      <c r="J876" t="s">
        <v>250</v>
      </c>
      <c r="K876">
        <v>0</v>
      </c>
      <c r="L876">
        <v>3</v>
      </c>
      <c r="M876">
        <v>0</v>
      </c>
      <c r="N876">
        <v>0</v>
      </c>
      <c r="O876">
        <v>0</v>
      </c>
      <c r="P876">
        <v>-1</v>
      </c>
      <c r="Q876" s="28">
        <v>41421.4</v>
      </c>
      <c r="R876" s="28">
        <v>41422.37777777778</v>
      </c>
      <c r="S876" t="s">
        <v>3708</v>
      </c>
      <c r="T876" s="27">
        <v>41421</v>
      </c>
      <c r="V876">
        <v>1</v>
      </c>
      <c r="W876" t="s">
        <v>36</v>
      </c>
      <c r="X876" t="s">
        <v>474</v>
      </c>
      <c r="Y876">
        <v>0</v>
      </c>
      <c r="AB876" t="s">
        <v>237</v>
      </c>
      <c r="AH876">
        <v>0</v>
      </c>
      <c r="AN876" t="s">
        <v>238</v>
      </c>
      <c r="AO876">
        <v>3</v>
      </c>
      <c r="AP876" t="s">
        <v>239</v>
      </c>
      <c r="AQ876" s="27">
        <v>41422</v>
      </c>
      <c r="AR876" t="s">
        <v>240</v>
      </c>
      <c r="AS876">
        <v>3</v>
      </c>
      <c r="AT876" t="s">
        <v>239</v>
      </c>
      <c r="AU876" s="27">
        <v>41422</v>
      </c>
    </row>
    <row r="877" spans="1:47" x14ac:dyDescent="0.2">
      <c r="A877">
        <v>876</v>
      </c>
      <c r="B877" t="s">
        <v>3709</v>
      </c>
      <c r="C877" t="s">
        <v>3710</v>
      </c>
      <c r="D877" t="s">
        <v>506</v>
      </c>
      <c r="E877" s="27">
        <v>41911</v>
      </c>
      <c r="F877" t="s">
        <v>233</v>
      </c>
      <c r="G877" s="27">
        <v>29725</v>
      </c>
      <c r="H877">
        <v>34</v>
      </c>
      <c r="I877" t="s">
        <v>244</v>
      </c>
      <c r="J877" t="s">
        <v>245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-1</v>
      </c>
      <c r="Q877" s="28">
        <v>41910.470833333333</v>
      </c>
      <c r="R877" s="28">
        <v>41911.056250000001</v>
      </c>
      <c r="S877" t="s">
        <v>3711</v>
      </c>
      <c r="T877" s="27">
        <v>41910</v>
      </c>
      <c r="V877">
        <v>1</v>
      </c>
      <c r="W877" t="s">
        <v>36</v>
      </c>
      <c r="X877" t="s">
        <v>279</v>
      </c>
      <c r="Y877">
        <v>0</v>
      </c>
      <c r="AB877" t="s">
        <v>237</v>
      </c>
      <c r="AH877">
        <v>0</v>
      </c>
      <c r="AN877" t="s">
        <v>238</v>
      </c>
      <c r="AO877">
        <v>1</v>
      </c>
      <c r="AP877" t="s">
        <v>239</v>
      </c>
      <c r="AQ877" s="27">
        <v>41911</v>
      </c>
      <c r="AR877" t="s">
        <v>240</v>
      </c>
      <c r="AS877">
        <v>1</v>
      </c>
      <c r="AT877" t="s">
        <v>239</v>
      </c>
      <c r="AU877" s="27">
        <v>41911</v>
      </c>
    </row>
    <row r="878" spans="1:47" x14ac:dyDescent="0.2">
      <c r="A878">
        <v>877</v>
      </c>
      <c r="B878" t="s">
        <v>3712</v>
      </c>
      <c r="C878" t="s">
        <v>3713</v>
      </c>
      <c r="D878" t="s">
        <v>381</v>
      </c>
      <c r="E878" s="27">
        <v>41619</v>
      </c>
      <c r="F878" t="s">
        <v>233</v>
      </c>
      <c r="G878" s="27">
        <v>34329</v>
      </c>
      <c r="H878">
        <v>22</v>
      </c>
      <c r="I878" t="s">
        <v>259</v>
      </c>
      <c r="J878" t="s">
        <v>250</v>
      </c>
      <c r="K878">
        <v>1</v>
      </c>
      <c r="L878">
        <v>7</v>
      </c>
      <c r="M878">
        <v>0</v>
      </c>
      <c r="N878">
        <v>0</v>
      </c>
      <c r="O878">
        <v>2</v>
      </c>
      <c r="P878">
        <v>-1</v>
      </c>
      <c r="Q878" s="28">
        <v>41618.134722222225</v>
      </c>
      <c r="R878" s="28">
        <v>41619.379861111112</v>
      </c>
      <c r="S878" t="s">
        <v>3714</v>
      </c>
      <c r="T878" s="27">
        <v>41618</v>
      </c>
      <c r="V878">
        <v>1</v>
      </c>
      <c r="W878" t="s">
        <v>32</v>
      </c>
      <c r="X878" t="s">
        <v>631</v>
      </c>
      <c r="Y878">
        <v>0</v>
      </c>
      <c r="AB878" t="s">
        <v>237</v>
      </c>
      <c r="AH878">
        <v>0</v>
      </c>
      <c r="AN878" t="s">
        <v>238</v>
      </c>
      <c r="AO878">
        <v>8</v>
      </c>
      <c r="AP878" t="s">
        <v>269</v>
      </c>
      <c r="AQ878" s="27">
        <v>41619</v>
      </c>
      <c r="AR878" t="s">
        <v>240</v>
      </c>
      <c r="AS878">
        <v>7</v>
      </c>
      <c r="AT878" t="s">
        <v>246</v>
      </c>
      <c r="AU878" s="27">
        <v>41619</v>
      </c>
    </row>
    <row r="879" spans="1:47" x14ac:dyDescent="0.2">
      <c r="A879">
        <v>878</v>
      </c>
      <c r="B879" t="s">
        <v>3715</v>
      </c>
      <c r="C879" t="s">
        <v>3716</v>
      </c>
      <c r="D879" t="s">
        <v>1110</v>
      </c>
      <c r="E879" s="27">
        <v>41698</v>
      </c>
      <c r="F879" t="s">
        <v>233</v>
      </c>
      <c r="G879" s="27">
        <v>29096</v>
      </c>
      <c r="H879">
        <v>36</v>
      </c>
      <c r="I879" t="s">
        <v>244</v>
      </c>
      <c r="J879" t="s">
        <v>250</v>
      </c>
      <c r="K879">
        <v>0</v>
      </c>
      <c r="L879">
        <v>4</v>
      </c>
      <c r="M879">
        <v>0</v>
      </c>
      <c r="N879">
        <v>0</v>
      </c>
      <c r="O879">
        <v>0</v>
      </c>
      <c r="W879" t="s">
        <v>237</v>
      </c>
      <c r="Y879">
        <v>-1</v>
      </c>
      <c r="AB879" t="s">
        <v>237</v>
      </c>
      <c r="AH879">
        <v>0</v>
      </c>
      <c r="AN879" t="s">
        <v>238</v>
      </c>
      <c r="AO879">
        <v>2</v>
      </c>
      <c r="AP879" t="s">
        <v>239</v>
      </c>
      <c r="AQ879" s="27">
        <v>41698</v>
      </c>
      <c r="AR879" t="s">
        <v>240</v>
      </c>
      <c r="AS879">
        <v>4</v>
      </c>
      <c r="AT879" t="s">
        <v>239</v>
      </c>
      <c r="AU879" s="27">
        <v>41698</v>
      </c>
    </row>
    <row r="880" spans="1:47" x14ac:dyDescent="0.2">
      <c r="A880">
        <v>879</v>
      </c>
      <c r="B880" t="s">
        <v>3717</v>
      </c>
      <c r="C880" t="s">
        <v>1959</v>
      </c>
      <c r="D880" t="s">
        <v>3718</v>
      </c>
      <c r="E880" s="27">
        <v>41411</v>
      </c>
      <c r="F880" t="s">
        <v>233</v>
      </c>
      <c r="G880" s="27">
        <v>33622</v>
      </c>
      <c r="H880">
        <v>24</v>
      </c>
      <c r="I880" t="s">
        <v>259</v>
      </c>
      <c r="J880" t="s">
        <v>245</v>
      </c>
      <c r="K880">
        <v>0</v>
      </c>
      <c r="L880">
        <v>4</v>
      </c>
      <c r="M880">
        <v>0</v>
      </c>
      <c r="N880">
        <v>0</v>
      </c>
      <c r="O880">
        <v>1</v>
      </c>
      <c r="S880" t="s">
        <v>3719</v>
      </c>
      <c r="U880" s="27">
        <v>41131</v>
      </c>
      <c r="V880">
        <v>280</v>
      </c>
      <c r="W880" t="s">
        <v>32</v>
      </c>
      <c r="X880" t="s">
        <v>274</v>
      </c>
      <c r="Y880">
        <v>0</v>
      </c>
      <c r="AB880" t="s">
        <v>237</v>
      </c>
      <c r="AH880">
        <v>0</v>
      </c>
      <c r="AN880" t="s">
        <v>238</v>
      </c>
      <c r="AO880">
        <v>6</v>
      </c>
      <c r="AP880" t="s">
        <v>246</v>
      </c>
      <c r="AQ880" s="27">
        <v>41411</v>
      </c>
      <c r="AR880" t="s">
        <v>240</v>
      </c>
      <c r="AS880">
        <v>4</v>
      </c>
      <c r="AT880" t="s">
        <v>239</v>
      </c>
      <c r="AU880" s="27">
        <v>41411</v>
      </c>
    </row>
    <row r="881" spans="1:47" x14ac:dyDescent="0.2">
      <c r="A881">
        <v>880</v>
      </c>
      <c r="B881" t="s">
        <v>3720</v>
      </c>
      <c r="C881" t="s">
        <v>456</v>
      </c>
      <c r="D881" t="s">
        <v>3721</v>
      </c>
      <c r="E881" s="27">
        <v>41499</v>
      </c>
      <c r="F881" t="s">
        <v>233</v>
      </c>
      <c r="G881" s="27">
        <v>18760</v>
      </c>
      <c r="H881">
        <v>64</v>
      </c>
      <c r="I881" t="s">
        <v>234</v>
      </c>
      <c r="J881" t="s">
        <v>353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-8</v>
      </c>
      <c r="Q881" s="28">
        <v>41491.52847222222</v>
      </c>
      <c r="R881" s="28">
        <v>41499.102083333331</v>
      </c>
      <c r="S881" t="s">
        <v>3722</v>
      </c>
      <c r="T881" s="27">
        <v>41490</v>
      </c>
      <c r="V881">
        <v>9</v>
      </c>
      <c r="W881" t="s">
        <v>32</v>
      </c>
      <c r="X881" t="s">
        <v>3723</v>
      </c>
      <c r="Y881">
        <v>0</v>
      </c>
      <c r="AB881" t="s">
        <v>237</v>
      </c>
      <c r="AH881">
        <v>0</v>
      </c>
      <c r="AN881" t="s">
        <v>238</v>
      </c>
      <c r="AO881">
        <v>1</v>
      </c>
      <c r="AP881" t="s">
        <v>239</v>
      </c>
      <c r="AQ881" s="27">
        <v>41499</v>
      </c>
      <c r="AR881" t="s">
        <v>240</v>
      </c>
      <c r="AS881">
        <v>1</v>
      </c>
      <c r="AT881" t="s">
        <v>239</v>
      </c>
      <c r="AU881" s="27">
        <v>41499</v>
      </c>
    </row>
    <row r="882" spans="1:47" x14ac:dyDescent="0.2">
      <c r="A882">
        <v>881</v>
      </c>
      <c r="B882" t="s">
        <v>3724</v>
      </c>
      <c r="C882" t="s">
        <v>825</v>
      </c>
      <c r="D882" t="s">
        <v>3725</v>
      </c>
      <c r="E882" s="27">
        <v>41660</v>
      </c>
      <c r="F882" t="s">
        <v>294</v>
      </c>
      <c r="G882" s="27">
        <v>24249</v>
      </c>
      <c r="H882">
        <v>49</v>
      </c>
      <c r="I882" t="s">
        <v>234</v>
      </c>
      <c r="J882" t="s">
        <v>245</v>
      </c>
      <c r="K882">
        <v>0</v>
      </c>
      <c r="L882">
        <v>1</v>
      </c>
      <c r="M882">
        <v>0</v>
      </c>
      <c r="N882">
        <v>0</v>
      </c>
      <c r="O882">
        <v>2</v>
      </c>
      <c r="P882">
        <v>0</v>
      </c>
      <c r="Q882" s="28">
        <v>41660.134722222225</v>
      </c>
      <c r="R882" s="28">
        <v>41660.332638888889</v>
      </c>
      <c r="S882" t="s">
        <v>3726</v>
      </c>
      <c r="T882" s="27">
        <v>41660</v>
      </c>
      <c r="V882">
        <v>0</v>
      </c>
      <c r="W882" t="s">
        <v>36</v>
      </c>
      <c r="X882" t="s">
        <v>263</v>
      </c>
      <c r="Y882">
        <v>1</v>
      </c>
      <c r="AA882" t="s">
        <v>3727</v>
      </c>
      <c r="AB882" t="s">
        <v>36</v>
      </c>
      <c r="AC882">
        <v>0</v>
      </c>
      <c r="AD882" s="27">
        <v>41845</v>
      </c>
      <c r="AE882" t="s">
        <v>324</v>
      </c>
      <c r="AF882" s="27">
        <v>41845</v>
      </c>
      <c r="AG882" s="27">
        <v>41846</v>
      </c>
      <c r="AH882">
        <v>0</v>
      </c>
      <c r="AN882" t="s">
        <v>238</v>
      </c>
      <c r="AO882">
        <v>1</v>
      </c>
      <c r="AP882" t="s">
        <v>239</v>
      </c>
      <c r="AQ882" s="27">
        <v>41660</v>
      </c>
      <c r="AR882" t="s">
        <v>240</v>
      </c>
      <c r="AS882">
        <v>1</v>
      </c>
      <c r="AT882" t="s">
        <v>239</v>
      </c>
      <c r="AU882" s="27">
        <v>41660</v>
      </c>
    </row>
    <row r="883" spans="1:47" x14ac:dyDescent="0.2">
      <c r="A883">
        <v>882</v>
      </c>
      <c r="B883" t="s">
        <v>3728</v>
      </c>
      <c r="C883" t="s">
        <v>803</v>
      </c>
      <c r="D883" t="s">
        <v>2261</v>
      </c>
      <c r="E883" s="27">
        <v>41988</v>
      </c>
      <c r="F883" t="s">
        <v>233</v>
      </c>
      <c r="G883" s="27">
        <v>23937</v>
      </c>
      <c r="H883">
        <v>50</v>
      </c>
      <c r="I883" t="s">
        <v>234</v>
      </c>
      <c r="J883" t="s">
        <v>245</v>
      </c>
      <c r="K883">
        <v>0</v>
      </c>
      <c r="L883">
        <v>1</v>
      </c>
      <c r="M883">
        <v>0</v>
      </c>
      <c r="N883">
        <v>0</v>
      </c>
      <c r="O883">
        <v>5</v>
      </c>
      <c r="P883">
        <v>-1</v>
      </c>
      <c r="Q883" s="28">
        <v>41987.201388888891</v>
      </c>
      <c r="R883" s="28">
        <v>41988.276388888888</v>
      </c>
      <c r="S883" t="s">
        <v>3729</v>
      </c>
      <c r="T883" s="27">
        <v>41987</v>
      </c>
      <c r="V883">
        <v>1</v>
      </c>
      <c r="W883" t="s">
        <v>32</v>
      </c>
      <c r="X883" t="s">
        <v>364</v>
      </c>
      <c r="Y883">
        <v>1</v>
      </c>
      <c r="AA883" t="s">
        <v>3730</v>
      </c>
      <c r="AB883" t="s">
        <v>36</v>
      </c>
      <c r="AC883">
        <v>0</v>
      </c>
      <c r="AD883" s="27">
        <v>41994</v>
      </c>
      <c r="AE883" t="s">
        <v>724</v>
      </c>
      <c r="AF883" s="27">
        <v>41994</v>
      </c>
      <c r="AG883" s="27">
        <v>42020</v>
      </c>
      <c r="AH883">
        <v>0</v>
      </c>
      <c r="AN883" t="s">
        <v>238</v>
      </c>
      <c r="AO883">
        <v>1</v>
      </c>
      <c r="AP883" t="s">
        <v>239</v>
      </c>
      <c r="AQ883" s="27">
        <v>41988</v>
      </c>
      <c r="AR883" t="s">
        <v>240</v>
      </c>
      <c r="AS883">
        <v>1</v>
      </c>
      <c r="AT883" t="s">
        <v>239</v>
      </c>
      <c r="AU883" s="27">
        <v>41988</v>
      </c>
    </row>
    <row r="884" spans="1:47" x14ac:dyDescent="0.2">
      <c r="A884">
        <v>883</v>
      </c>
      <c r="B884" t="s">
        <v>3731</v>
      </c>
      <c r="C884" t="s">
        <v>243</v>
      </c>
      <c r="D884" t="s">
        <v>3732</v>
      </c>
      <c r="E884" s="27">
        <v>41730</v>
      </c>
      <c r="F884" t="s">
        <v>233</v>
      </c>
      <c r="G884" s="27">
        <v>32240</v>
      </c>
      <c r="H884">
        <v>28</v>
      </c>
      <c r="I884" t="s">
        <v>244</v>
      </c>
      <c r="J884" t="s">
        <v>245</v>
      </c>
      <c r="K884">
        <v>0</v>
      </c>
      <c r="L884">
        <v>6</v>
      </c>
      <c r="M884">
        <v>0</v>
      </c>
      <c r="N884">
        <v>0</v>
      </c>
      <c r="O884">
        <v>8</v>
      </c>
      <c r="P884">
        <v>162</v>
      </c>
      <c r="Q884" s="28">
        <v>41892.241666666669</v>
      </c>
      <c r="R884" s="28">
        <v>41923.220833333333</v>
      </c>
      <c r="S884" t="s">
        <v>3733</v>
      </c>
      <c r="U884" s="27">
        <v>41569</v>
      </c>
      <c r="V884">
        <v>161</v>
      </c>
      <c r="W884" t="s">
        <v>32</v>
      </c>
      <c r="X884" t="s">
        <v>274</v>
      </c>
      <c r="Y884">
        <v>1</v>
      </c>
      <c r="AA884" t="s">
        <v>3734</v>
      </c>
      <c r="AB884" t="s">
        <v>32</v>
      </c>
      <c r="AD884" s="27">
        <v>42262</v>
      </c>
      <c r="AE884" t="s">
        <v>261</v>
      </c>
      <c r="AH884">
        <v>0</v>
      </c>
      <c r="AN884" t="s">
        <v>238</v>
      </c>
      <c r="AO884">
        <v>8</v>
      </c>
      <c r="AP884" t="s">
        <v>269</v>
      </c>
      <c r="AQ884" s="27">
        <v>41730</v>
      </c>
      <c r="AR884" t="s">
        <v>240</v>
      </c>
      <c r="AS884">
        <v>6</v>
      </c>
      <c r="AT884" t="s">
        <v>246</v>
      </c>
      <c r="AU884" s="27">
        <v>41730</v>
      </c>
    </row>
    <row r="885" spans="1:47" x14ac:dyDescent="0.2">
      <c r="A885">
        <v>884</v>
      </c>
      <c r="B885" t="s">
        <v>3735</v>
      </c>
      <c r="C885" t="s">
        <v>3736</v>
      </c>
      <c r="D885" t="s">
        <v>3737</v>
      </c>
      <c r="E885" s="27">
        <v>41500</v>
      </c>
      <c r="F885" t="s">
        <v>233</v>
      </c>
      <c r="G885" s="27">
        <v>18251</v>
      </c>
      <c r="H885">
        <v>66</v>
      </c>
      <c r="I885" t="s">
        <v>234</v>
      </c>
      <c r="J885" t="s">
        <v>245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 s="28">
        <v>41500.208333333336</v>
      </c>
      <c r="R885" s="28">
        <v>41501.20208333333</v>
      </c>
      <c r="S885" t="s">
        <v>3738</v>
      </c>
      <c r="T885" s="27">
        <v>41500</v>
      </c>
      <c r="V885">
        <v>0</v>
      </c>
      <c r="W885" t="s">
        <v>36</v>
      </c>
      <c r="X885" t="s">
        <v>279</v>
      </c>
      <c r="Y885">
        <v>1</v>
      </c>
      <c r="AA885" t="s">
        <v>3739</v>
      </c>
      <c r="AB885" t="s">
        <v>36</v>
      </c>
      <c r="AD885" s="27">
        <v>42217</v>
      </c>
      <c r="AE885" t="s">
        <v>324</v>
      </c>
      <c r="AH885">
        <v>0</v>
      </c>
      <c r="AN885" t="s">
        <v>238</v>
      </c>
      <c r="AO885">
        <v>1</v>
      </c>
      <c r="AP885" t="s">
        <v>239</v>
      </c>
      <c r="AQ885" s="27">
        <v>41500</v>
      </c>
      <c r="AR885" t="s">
        <v>240</v>
      </c>
      <c r="AS885">
        <v>1</v>
      </c>
      <c r="AT885" t="s">
        <v>239</v>
      </c>
      <c r="AU885" s="27">
        <v>41500</v>
      </c>
    </row>
    <row r="886" spans="1:47" x14ac:dyDescent="0.2">
      <c r="A886">
        <v>885</v>
      </c>
      <c r="B886" t="s">
        <v>3740</v>
      </c>
      <c r="C886" t="s">
        <v>2381</v>
      </c>
      <c r="D886" t="s">
        <v>3741</v>
      </c>
      <c r="E886" s="27">
        <v>41955</v>
      </c>
      <c r="F886" t="s">
        <v>233</v>
      </c>
      <c r="G886" s="27">
        <v>30646</v>
      </c>
      <c r="H886">
        <v>32</v>
      </c>
      <c r="I886" t="s">
        <v>244</v>
      </c>
      <c r="J886" t="s">
        <v>353</v>
      </c>
      <c r="K886">
        <v>0</v>
      </c>
      <c r="L886">
        <v>6</v>
      </c>
      <c r="M886">
        <v>0</v>
      </c>
      <c r="N886">
        <v>0</v>
      </c>
      <c r="O886">
        <v>0</v>
      </c>
      <c r="W886" t="s">
        <v>237</v>
      </c>
      <c r="Y886">
        <v>-1</v>
      </c>
      <c r="AB886" t="s">
        <v>237</v>
      </c>
      <c r="AH886">
        <v>0</v>
      </c>
      <c r="AN886" t="s">
        <v>238</v>
      </c>
      <c r="AO886">
        <v>3</v>
      </c>
      <c r="AP886" t="s">
        <v>239</v>
      </c>
      <c r="AQ886" s="27">
        <v>41955</v>
      </c>
      <c r="AR886" t="s">
        <v>240</v>
      </c>
      <c r="AS886">
        <v>6</v>
      </c>
      <c r="AT886" t="s">
        <v>246</v>
      </c>
      <c r="AU886" s="27">
        <v>41955</v>
      </c>
    </row>
    <row r="887" spans="1:47" x14ac:dyDescent="0.2">
      <c r="A887">
        <v>886</v>
      </c>
      <c r="B887" t="s">
        <v>3742</v>
      </c>
      <c r="C887" t="s">
        <v>3743</v>
      </c>
      <c r="D887" t="s">
        <v>3744</v>
      </c>
      <c r="E887" s="27">
        <v>41507</v>
      </c>
      <c r="F887" t="s">
        <v>294</v>
      </c>
      <c r="G887" s="27">
        <v>25444</v>
      </c>
      <c r="H887">
        <v>46</v>
      </c>
      <c r="I887" t="s">
        <v>234</v>
      </c>
      <c r="J887" t="s">
        <v>245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-1</v>
      </c>
      <c r="Q887" s="28">
        <v>41506.383333333331</v>
      </c>
      <c r="R887" s="28">
        <v>41507.388194444444</v>
      </c>
      <c r="S887" t="s">
        <v>3745</v>
      </c>
      <c r="T887" s="27">
        <v>41506</v>
      </c>
      <c r="V887">
        <v>1</v>
      </c>
      <c r="W887" t="s">
        <v>36</v>
      </c>
      <c r="X887" t="s">
        <v>279</v>
      </c>
      <c r="Y887">
        <v>0</v>
      </c>
      <c r="AB887" t="s">
        <v>237</v>
      </c>
      <c r="AH887">
        <v>0</v>
      </c>
      <c r="AN887" t="s">
        <v>238</v>
      </c>
      <c r="AO887">
        <v>1</v>
      </c>
      <c r="AP887" t="s">
        <v>239</v>
      </c>
      <c r="AQ887" s="27">
        <v>41507</v>
      </c>
      <c r="AR887" t="s">
        <v>240</v>
      </c>
      <c r="AS887">
        <v>1</v>
      </c>
      <c r="AT887" t="s">
        <v>239</v>
      </c>
      <c r="AU887" s="27">
        <v>41507</v>
      </c>
    </row>
    <row r="888" spans="1:47" x14ac:dyDescent="0.2">
      <c r="A888">
        <v>887</v>
      </c>
      <c r="B888" t="s">
        <v>3746</v>
      </c>
      <c r="C888" t="s">
        <v>2884</v>
      </c>
      <c r="D888" t="s">
        <v>1828</v>
      </c>
      <c r="E888" s="27">
        <v>41337</v>
      </c>
      <c r="F888" t="s">
        <v>233</v>
      </c>
      <c r="G888" s="27">
        <v>31178</v>
      </c>
      <c r="H888">
        <v>30</v>
      </c>
      <c r="I888" t="s">
        <v>244</v>
      </c>
      <c r="J888" t="s">
        <v>250</v>
      </c>
      <c r="K888">
        <v>0</v>
      </c>
      <c r="L888">
        <v>6</v>
      </c>
      <c r="M888">
        <v>0</v>
      </c>
      <c r="N888">
        <v>1</v>
      </c>
      <c r="O888">
        <v>5</v>
      </c>
      <c r="P888">
        <v>-1</v>
      </c>
      <c r="Q888" s="28">
        <v>41336.265972222223</v>
      </c>
      <c r="R888" s="28">
        <v>41337.356249999997</v>
      </c>
      <c r="S888" t="s">
        <v>3747</v>
      </c>
      <c r="T888" s="27">
        <v>41336</v>
      </c>
      <c r="V888">
        <v>1</v>
      </c>
      <c r="W888" t="s">
        <v>32</v>
      </c>
      <c r="X888" t="s">
        <v>364</v>
      </c>
      <c r="Y888">
        <v>1</v>
      </c>
      <c r="AA888" t="s">
        <v>3748</v>
      </c>
      <c r="AB888" t="s">
        <v>32</v>
      </c>
      <c r="AC888">
        <v>0</v>
      </c>
      <c r="AD888" s="27">
        <v>41509</v>
      </c>
      <c r="AE888" t="s">
        <v>3749</v>
      </c>
      <c r="AF888" s="27">
        <v>41509</v>
      </c>
      <c r="AG888" s="27">
        <v>41510</v>
      </c>
      <c r="AH888">
        <v>1</v>
      </c>
      <c r="AJ888" t="s">
        <v>3750</v>
      </c>
      <c r="AK888" t="s">
        <v>462</v>
      </c>
      <c r="AL888" s="27">
        <v>41816</v>
      </c>
      <c r="AM888" t="s">
        <v>279</v>
      </c>
      <c r="AN888" t="s">
        <v>238</v>
      </c>
      <c r="AO888">
        <v>6</v>
      </c>
      <c r="AP888" t="s">
        <v>246</v>
      </c>
      <c r="AQ888" s="27">
        <v>41337</v>
      </c>
      <c r="AR888" t="s">
        <v>240</v>
      </c>
      <c r="AS888">
        <v>6</v>
      </c>
      <c r="AT888" t="s">
        <v>246</v>
      </c>
      <c r="AU888" s="27">
        <v>41337</v>
      </c>
    </row>
    <row r="889" spans="1:47" x14ac:dyDescent="0.2">
      <c r="A889">
        <v>888</v>
      </c>
      <c r="B889" t="s">
        <v>3751</v>
      </c>
      <c r="C889" t="s">
        <v>1173</v>
      </c>
      <c r="D889" t="s">
        <v>3752</v>
      </c>
      <c r="E889" s="27">
        <v>41661</v>
      </c>
      <c r="F889" t="s">
        <v>294</v>
      </c>
      <c r="G889" s="27">
        <v>34274</v>
      </c>
      <c r="H889">
        <v>22</v>
      </c>
      <c r="I889" t="s">
        <v>259</v>
      </c>
      <c r="J889" t="s">
        <v>245</v>
      </c>
      <c r="K889">
        <v>0</v>
      </c>
      <c r="L889">
        <v>3</v>
      </c>
      <c r="M889">
        <v>0</v>
      </c>
      <c r="N889">
        <v>0</v>
      </c>
      <c r="O889">
        <v>0</v>
      </c>
      <c r="P889">
        <v>0</v>
      </c>
      <c r="Q889" s="28">
        <v>41661.538194444445</v>
      </c>
      <c r="R889" s="28">
        <v>41661.388888888891</v>
      </c>
      <c r="S889" t="s">
        <v>3753</v>
      </c>
      <c r="T889" s="27">
        <v>41660</v>
      </c>
      <c r="V889">
        <v>1</v>
      </c>
      <c r="W889" t="s">
        <v>36</v>
      </c>
      <c r="X889" t="s">
        <v>279</v>
      </c>
      <c r="Y889">
        <v>0</v>
      </c>
      <c r="AB889" t="s">
        <v>237</v>
      </c>
      <c r="AH889">
        <v>0</v>
      </c>
      <c r="AN889" t="s">
        <v>238</v>
      </c>
      <c r="AO889">
        <v>4</v>
      </c>
      <c r="AP889" t="s">
        <v>239</v>
      </c>
      <c r="AQ889" s="27">
        <v>41661</v>
      </c>
      <c r="AR889" t="s">
        <v>240</v>
      </c>
      <c r="AS889">
        <v>3</v>
      </c>
      <c r="AT889" t="s">
        <v>239</v>
      </c>
      <c r="AU889" s="27">
        <v>41661</v>
      </c>
    </row>
    <row r="890" spans="1:47" x14ac:dyDescent="0.2">
      <c r="A890">
        <v>889</v>
      </c>
      <c r="B890" t="s">
        <v>3754</v>
      </c>
      <c r="C890" t="s">
        <v>3755</v>
      </c>
      <c r="D890" t="s">
        <v>3756</v>
      </c>
      <c r="E890" s="27">
        <v>41357</v>
      </c>
      <c r="F890" t="s">
        <v>233</v>
      </c>
      <c r="G890" s="27">
        <v>34065</v>
      </c>
      <c r="H890">
        <v>23</v>
      </c>
      <c r="I890" t="s">
        <v>259</v>
      </c>
      <c r="J890" t="s">
        <v>245</v>
      </c>
      <c r="K890">
        <v>0</v>
      </c>
      <c r="L890">
        <v>4</v>
      </c>
      <c r="M890">
        <v>0</v>
      </c>
      <c r="N890">
        <v>0</v>
      </c>
      <c r="O890">
        <v>1</v>
      </c>
      <c r="P890">
        <v>-1</v>
      </c>
      <c r="Q890" s="28">
        <v>41356.42083333333</v>
      </c>
      <c r="R890" s="28">
        <v>41366.390277777777</v>
      </c>
      <c r="S890" t="s">
        <v>3757</v>
      </c>
      <c r="U890" s="27">
        <v>41356</v>
      </c>
      <c r="V890">
        <v>1</v>
      </c>
      <c r="W890" t="s">
        <v>36</v>
      </c>
      <c r="X890" t="s">
        <v>274</v>
      </c>
      <c r="Y890">
        <v>0</v>
      </c>
      <c r="AB890" t="s">
        <v>237</v>
      </c>
      <c r="AH890">
        <v>0</v>
      </c>
      <c r="AN890" t="s">
        <v>238</v>
      </c>
      <c r="AO890">
        <v>6</v>
      </c>
      <c r="AP890" t="s">
        <v>246</v>
      </c>
      <c r="AQ890" s="27">
        <v>41357</v>
      </c>
      <c r="AR890" t="s">
        <v>240</v>
      </c>
      <c r="AS890">
        <v>4</v>
      </c>
      <c r="AT890" t="s">
        <v>239</v>
      </c>
      <c r="AU890" s="27">
        <v>41357</v>
      </c>
    </row>
    <row r="891" spans="1:47" x14ac:dyDescent="0.2">
      <c r="A891">
        <v>890</v>
      </c>
      <c r="B891" t="s">
        <v>3758</v>
      </c>
      <c r="C891" t="s">
        <v>3469</v>
      </c>
      <c r="D891" t="s">
        <v>3759</v>
      </c>
      <c r="E891" s="27">
        <v>41615</v>
      </c>
      <c r="F891" t="s">
        <v>233</v>
      </c>
      <c r="G891" s="27">
        <v>31377</v>
      </c>
      <c r="H891">
        <v>30</v>
      </c>
      <c r="I891" t="s">
        <v>244</v>
      </c>
      <c r="J891" t="s">
        <v>22</v>
      </c>
      <c r="K891">
        <v>0</v>
      </c>
      <c r="L891">
        <v>6</v>
      </c>
      <c r="M891">
        <v>0</v>
      </c>
      <c r="N891">
        <v>0</v>
      </c>
      <c r="O891">
        <v>0</v>
      </c>
      <c r="P891">
        <v>-1</v>
      </c>
      <c r="Q891" s="28">
        <v>41614.303472222222</v>
      </c>
      <c r="R891" s="28">
        <v>41615.320833333331</v>
      </c>
      <c r="S891" t="s">
        <v>3760</v>
      </c>
      <c r="T891" s="27">
        <v>41614</v>
      </c>
      <c r="V891">
        <v>1</v>
      </c>
      <c r="W891" t="s">
        <v>36</v>
      </c>
      <c r="X891" t="s">
        <v>279</v>
      </c>
      <c r="Y891">
        <v>1</v>
      </c>
      <c r="AA891" t="s">
        <v>3761</v>
      </c>
      <c r="AB891" t="s">
        <v>36</v>
      </c>
      <c r="AD891" s="27">
        <v>41797</v>
      </c>
      <c r="AE891" t="s">
        <v>392</v>
      </c>
      <c r="AH891">
        <v>0</v>
      </c>
      <c r="AN891" t="s">
        <v>238</v>
      </c>
      <c r="AO891">
        <v>5</v>
      </c>
      <c r="AP891" t="s">
        <v>246</v>
      </c>
      <c r="AQ891" s="27">
        <v>41615</v>
      </c>
      <c r="AR891" t="s">
        <v>240</v>
      </c>
      <c r="AS891">
        <v>6</v>
      </c>
      <c r="AT891" t="s">
        <v>246</v>
      </c>
      <c r="AU891" s="27">
        <v>41615</v>
      </c>
    </row>
    <row r="892" spans="1:47" x14ac:dyDescent="0.2">
      <c r="A892">
        <v>891</v>
      </c>
      <c r="B892" t="s">
        <v>3762</v>
      </c>
      <c r="C892" t="s">
        <v>3763</v>
      </c>
      <c r="D892" t="s">
        <v>2053</v>
      </c>
      <c r="E892" s="27">
        <v>41971</v>
      </c>
      <c r="F892" t="s">
        <v>233</v>
      </c>
      <c r="G892" s="27">
        <v>33410</v>
      </c>
      <c r="H892">
        <v>24</v>
      </c>
      <c r="I892" t="s">
        <v>259</v>
      </c>
      <c r="J892" t="s">
        <v>250</v>
      </c>
      <c r="K892">
        <v>1</v>
      </c>
      <c r="L892">
        <v>10</v>
      </c>
      <c r="M892">
        <v>0</v>
      </c>
      <c r="N892">
        <v>0</v>
      </c>
      <c r="O892">
        <v>10</v>
      </c>
      <c r="P892">
        <v>75</v>
      </c>
      <c r="Q892" s="28">
        <v>42046.298611111109</v>
      </c>
      <c r="R892" s="28">
        <v>42063.511805555558</v>
      </c>
      <c r="S892" t="s">
        <v>3764</v>
      </c>
      <c r="U892" s="27">
        <v>41971</v>
      </c>
      <c r="V892">
        <v>0</v>
      </c>
      <c r="W892" t="s">
        <v>32</v>
      </c>
      <c r="X892" t="s">
        <v>274</v>
      </c>
      <c r="Y892">
        <v>1</v>
      </c>
      <c r="AA892" t="s">
        <v>3765</v>
      </c>
      <c r="AB892" t="s">
        <v>32</v>
      </c>
      <c r="AC892">
        <v>0</v>
      </c>
      <c r="AD892" s="27">
        <v>42046</v>
      </c>
      <c r="AE892" t="s">
        <v>402</v>
      </c>
      <c r="AF892" s="27">
        <v>42046</v>
      </c>
      <c r="AG892" s="27">
        <v>42063</v>
      </c>
      <c r="AH892">
        <v>0</v>
      </c>
      <c r="AN892" t="s">
        <v>238</v>
      </c>
      <c r="AO892">
        <v>5</v>
      </c>
      <c r="AP892" t="s">
        <v>246</v>
      </c>
      <c r="AQ892" s="27">
        <v>41971</v>
      </c>
      <c r="AR892" t="s">
        <v>240</v>
      </c>
      <c r="AS892">
        <v>10</v>
      </c>
      <c r="AT892" t="s">
        <v>269</v>
      </c>
      <c r="AU892" s="27">
        <v>41971</v>
      </c>
    </row>
    <row r="893" spans="1:47" x14ac:dyDescent="0.2">
      <c r="A893">
        <v>892</v>
      </c>
      <c r="B893" t="s">
        <v>3766</v>
      </c>
      <c r="C893" t="s">
        <v>990</v>
      </c>
      <c r="D893" t="s">
        <v>3767</v>
      </c>
      <c r="E893" s="27">
        <v>41649</v>
      </c>
      <c r="F893" t="s">
        <v>233</v>
      </c>
      <c r="G893" s="27">
        <v>23087</v>
      </c>
      <c r="H893">
        <v>53</v>
      </c>
      <c r="I893" t="s">
        <v>234</v>
      </c>
      <c r="J893" t="s">
        <v>245</v>
      </c>
      <c r="K893">
        <v>0</v>
      </c>
      <c r="L893">
        <v>7</v>
      </c>
      <c r="M893">
        <v>0</v>
      </c>
      <c r="N893">
        <v>0</v>
      </c>
      <c r="O893">
        <v>0</v>
      </c>
      <c r="P893">
        <v>-1</v>
      </c>
      <c r="Q893" s="28">
        <v>41648.185416666667</v>
      </c>
      <c r="R893" s="28">
        <v>42063.241666666669</v>
      </c>
      <c r="S893" t="s">
        <v>3768</v>
      </c>
      <c r="T893" s="27">
        <v>41648</v>
      </c>
      <c r="V893">
        <v>1</v>
      </c>
      <c r="W893" t="s">
        <v>32</v>
      </c>
      <c r="X893" t="s">
        <v>284</v>
      </c>
      <c r="Y893">
        <v>0</v>
      </c>
      <c r="AB893" t="s">
        <v>237</v>
      </c>
      <c r="AH893">
        <v>0</v>
      </c>
      <c r="AN893" t="s">
        <v>238</v>
      </c>
      <c r="AO893">
        <v>5</v>
      </c>
      <c r="AP893" t="s">
        <v>246</v>
      </c>
      <c r="AQ893" s="27">
        <v>41649</v>
      </c>
      <c r="AR893" t="s">
        <v>240</v>
      </c>
      <c r="AS893">
        <v>7</v>
      </c>
      <c r="AT893" t="s">
        <v>246</v>
      </c>
      <c r="AU893" s="27">
        <v>41649</v>
      </c>
    </row>
    <row r="894" spans="1:47" x14ac:dyDescent="0.2">
      <c r="A894">
        <v>893</v>
      </c>
      <c r="B894" t="s">
        <v>3769</v>
      </c>
      <c r="C894" t="s">
        <v>3770</v>
      </c>
      <c r="D894" t="s">
        <v>3771</v>
      </c>
      <c r="E894" s="27">
        <v>41330</v>
      </c>
      <c r="F894" t="s">
        <v>233</v>
      </c>
      <c r="G894" s="27">
        <v>31066</v>
      </c>
      <c r="H894">
        <v>31</v>
      </c>
      <c r="I894" t="s">
        <v>244</v>
      </c>
      <c r="J894" t="s">
        <v>353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-1</v>
      </c>
      <c r="Q894" s="28">
        <v>41329.518055555556</v>
      </c>
      <c r="R894" s="28">
        <v>41330.07708333333</v>
      </c>
      <c r="S894" t="s">
        <v>3772</v>
      </c>
      <c r="T894" s="27">
        <v>41328</v>
      </c>
      <c r="V894">
        <v>2</v>
      </c>
      <c r="W894" t="s">
        <v>36</v>
      </c>
      <c r="X894" t="s">
        <v>780</v>
      </c>
      <c r="Y894">
        <v>0</v>
      </c>
      <c r="AB894" t="s">
        <v>237</v>
      </c>
      <c r="AH894">
        <v>0</v>
      </c>
      <c r="AN894" t="s">
        <v>238</v>
      </c>
      <c r="AO894">
        <v>2</v>
      </c>
      <c r="AP894" t="s">
        <v>239</v>
      </c>
      <c r="AQ894" s="27">
        <v>41330</v>
      </c>
      <c r="AR894" t="s">
        <v>240</v>
      </c>
      <c r="AS894">
        <v>1</v>
      </c>
      <c r="AT894" t="s">
        <v>239</v>
      </c>
      <c r="AU894" s="27">
        <v>41330</v>
      </c>
    </row>
    <row r="895" spans="1:47" x14ac:dyDescent="0.2">
      <c r="A895">
        <v>894</v>
      </c>
      <c r="B895" t="s">
        <v>3773</v>
      </c>
      <c r="C895" t="s">
        <v>2958</v>
      </c>
      <c r="D895" t="s">
        <v>3774</v>
      </c>
      <c r="E895" s="27">
        <v>41907</v>
      </c>
      <c r="F895" t="s">
        <v>233</v>
      </c>
      <c r="G895" s="27">
        <v>21868</v>
      </c>
      <c r="H895">
        <v>56</v>
      </c>
      <c r="I895" t="s">
        <v>234</v>
      </c>
      <c r="J895" t="s">
        <v>245</v>
      </c>
      <c r="K895">
        <v>0</v>
      </c>
      <c r="L895">
        <v>1</v>
      </c>
      <c r="M895">
        <v>0</v>
      </c>
      <c r="N895">
        <v>0</v>
      </c>
      <c r="O895">
        <v>3</v>
      </c>
      <c r="S895" t="s">
        <v>3775</v>
      </c>
      <c r="T895" s="27">
        <v>41906</v>
      </c>
      <c r="V895">
        <v>1</v>
      </c>
      <c r="W895" t="s">
        <v>36</v>
      </c>
      <c r="X895" t="s">
        <v>595</v>
      </c>
      <c r="Y895">
        <v>0</v>
      </c>
      <c r="AB895" t="s">
        <v>237</v>
      </c>
      <c r="AH895">
        <v>0</v>
      </c>
      <c r="AN895" t="s">
        <v>238</v>
      </c>
      <c r="AO895">
        <v>1</v>
      </c>
      <c r="AP895" t="s">
        <v>239</v>
      </c>
      <c r="AQ895" s="27">
        <v>41907</v>
      </c>
      <c r="AR895" t="s">
        <v>240</v>
      </c>
      <c r="AS895">
        <v>1</v>
      </c>
      <c r="AT895" t="s">
        <v>239</v>
      </c>
      <c r="AU895" s="27">
        <v>41907</v>
      </c>
    </row>
    <row r="896" spans="1:47" x14ac:dyDescent="0.2">
      <c r="A896">
        <v>895</v>
      </c>
      <c r="B896" t="s">
        <v>3776</v>
      </c>
      <c r="C896" t="s">
        <v>2021</v>
      </c>
      <c r="D896" t="s">
        <v>3777</v>
      </c>
      <c r="E896" s="27">
        <v>41395</v>
      </c>
      <c r="F896" t="s">
        <v>233</v>
      </c>
      <c r="G896" s="27">
        <v>31121</v>
      </c>
      <c r="H896">
        <v>31</v>
      </c>
      <c r="I896" t="s">
        <v>244</v>
      </c>
      <c r="J896" t="s">
        <v>22</v>
      </c>
      <c r="K896">
        <v>0</v>
      </c>
      <c r="L896">
        <v>2</v>
      </c>
      <c r="M896">
        <v>0</v>
      </c>
      <c r="N896">
        <v>0</v>
      </c>
      <c r="O896">
        <v>1</v>
      </c>
      <c r="P896">
        <v>-1</v>
      </c>
      <c r="Q896" s="28">
        <v>41394.304166666669</v>
      </c>
      <c r="R896" s="28">
        <v>41395.157638888886</v>
      </c>
      <c r="S896" t="s">
        <v>3778</v>
      </c>
      <c r="U896" s="27">
        <v>41394</v>
      </c>
      <c r="V896">
        <v>1</v>
      </c>
      <c r="W896" t="s">
        <v>32</v>
      </c>
      <c r="X896" t="s">
        <v>274</v>
      </c>
      <c r="Y896">
        <v>0</v>
      </c>
      <c r="AB896" t="s">
        <v>237</v>
      </c>
      <c r="AH896">
        <v>0</v>
      </c>
      <c r="AN896" t="s">
        <v>238</v>
      </c>
      <c r="AO896">
        <v>2</v>
      </c>
      <c r="AP896" t="s">
        <v>239</v>
      </c>
      <c r="AQ896" s="27">
        <v>41395</v>
      </c>
      <c r="AR896" t="s">
        <v>240</v>
      </c>
      <c r="AS896">
        <v>2</v>
      </c>
      <c r="AT896" t="s">
        <v>239</v>
      </c>
      <c r="AU896" s="27">
        <v>41395</v>
      </c>
    </row>
    <row r="897" spans="1:47" x14ac:dyDescent="0.2">
      <c r="A897">
        <v>896</v>
      </c>
      <c r="B897" t="s">
        <v>3779</v>
      </c>
      <c r="C897" t="s">
        <v>1197</v>
      </c>
      <c r="D897" t="s">
        <v>3780</v>
      </c>
      <c r="E897" s="27">
        <v>41930</v>
      </c>
      <c r="F897" t="s">
        <v>294</v>
      </c>
      <c r="G897" s="27">
        <v>30989</v>
      </c>
      <c r="H897">
        <v>31</v>
      </c>
      <c r="I897" t="s">
        <v>244</v>
      </c>
      <c r="J897" t="s">
        <v>245</v>
      </c>
      <c r="K897">
        <v>0</v>
      </c>
      <c r="L897">
        <v>7</v>
      </c>
      <c r="M897">
        <v>0</v>
      </c>
      <c r="N897">
        <v>0</v>
      </c>
      <c r="O897">
        <v>0</v>
      </c>
      <c r="P897">
        <v>-2</v>
      </c>
      <c r="Q897" s="28">
        <v>41928.179861111108</v>
      </c>
      <c r="R897" s="28">
        <v>41933.145833333336</v>
      </c>
      <c r="S897" t="s">
        <v>3781</v>
      </c>
      <c r="T897" s="27">
        <v>41928</v>
      </c>
      <c r="V897">
        <v>2</v>
      </c>
      <c r="W897" t="s">
        <v>32</v>
      </c>
      <c r="X897" t="s">
        <v>359</v>
      </c>
      <c r="Y897">
        <v>0</v>
      </c>
      <c r="AB897" t="s">
        <v>237</v>
      </c>
      <c r="AH897">
        <v>0</v>
      </c>
      <c r="AN897" t="s">
        <v>238</v>
      </c>
      <c r="AO897">
        <v>3</v>
      </c>
      <c r="AP897" t="s">
        <v>239</v>
      </c>
      <c r="AQ897" s="27">
        <v>41930</v>
      </c>
      <c r="AR897" t="s">
        <v>240</v>
      </c>
      <c r="AS897">
        <v>7</v>
      </c>
      <c r="AT897" t="s">
        <v>246</v>
      </c>
      <c r="AU897" s="27">
        <v>41930</v>
      </c>
    </row>
    <row r="898" spans="1:47" x14ac:dyDescent="0.2">
      <c r="A898">
        <v>897</v>
      </c>
      <c r="B898" t="s">
        <v>3782</v>
      </c>
      <c r="C898" t="s">
        <v>3783</v>
      </c>
      <c r="D898" t="s">
        <v>1734</v>
      </c>
      <c r="E898" s="27">
        <v>41331</v>
      </c>
      <c r="F898" t="s">
        <v>233</v>
      </c>
      <c r="G898" s="27">
        <v>34712</v>
      </c>
      <c r="H898">
        <v>21</v>
      </c>
      <c r="I898" t="s">
        <v>259</v>
      </c>
      <c r="J898" t="s">
        <v>250</v>
      </c>
      <c r="K898">
        <v>4</v>
      </c>
      <c r="L898">
        <v>7</v>
      </c>
      <c r="M898">
        <v>0</v>
      </c>
      <c r="N898">
        <v>0</v>
      </c>
      <c r="O898">
        <v>4</v>
      </c>
      <c r="P898">
        <v>622</v>
      </c>
      <c r="Q898" s="28">
        <v>41953.236805555556</v>
      </c>
      <c r="R898" s="28">
        <v>42071.172222222223</v>
      </c>
      <c r="S898" t="s">
        <v>3784</v>
      </c>
      <c r="U898" s="27">
        <v>41263</v>
      </c>
      <c r="V898">
        <v>68</v>
      </c>
      <c r="W898" t="s">
        <v>32</v>
      </c>
      <c r="X898" t="s">
        <v>274</v>
      </c>
      <c r="Y898">
        <v>1</v>
      </c>
      <c r="AA898" t="s">
        <v>3785</v>
      </c>
      <c r="AB898" t="s">
        <v>36</v>
      </c>
      <c r="AC898">
        <v>0</v>
      </c>
      <c r="AD898" s="27">
        <v>41953</v>
      </c>
      <c r="AE898" t="s">
        <v>404</v>
      </c>
      <c r="AF898" s="27">
        <v>41953</v>
      </c>
      <c r="AG898" s="27">
        <v>42071</v>
      </c>
      <c r="AH898">
        <v>0</v>
      </c>
      <c r="AN898" t="s">
        <v>238</v>
      </c>
      <c r="AO898">
        <v>8</v>
      </c>
      <c r="AP898" t="s">
        <v>269</v>
      </c>
      <c r="AQ898" s="27">
        <v>41331</v>
      </c>
      <c r="AR898" t="s">
        <v>240</v>
      </c>
      <c r="AS898">
        <v>7</v>
      </c>
      <c r="AT898" t="s">
        <v>246</v>
      </c>
      <c r="AU898" s="27">
        <v>41331</v>
      </c>
    </row>
    <row r="899" spans="1:47" x14ac:dyDescent="0.2">
      <c r="A899">
        <v>898</v>
      </c>
      <c r="B899" t="s">
        <v>3786</v>
      </c>
      <c r="C899" t="s">
        <v>3787</v>
      </c>
      <c r="D899" t="s">
        <v>3788</v>
      </c>
      <c r="E899" s="27">
        <v>41340</v>
      </c>
      <c r="F899" t="s">
        <v>233</v>
      </c>
      <c r="G899" s="27">
        <v>32198</v>
      </c>
      <c r="H899">
        <v>28</v>
      </c>
      <c r="I899" t="s">
        <v>244</v>
      </c>
      <c r="J899" t="s">
        <v>250</v>
      </c>
      <c r="K899">
        <v>0</v>
      </c>
      <c r="L899">
        <v>8</v>
      </c>
      <c r="M899">
        <v>0</v>
      </c>
      <c r="N899">
        <v>0</v>
      </c>
      <c r="O899">
        <v>4</v>
      </c>
      <c r="P899">
        <v>747</v>
      </c>
      <c r="Q899" s="28">
        <v>42087.304861111108</v>
      </c>
      <c r="R899" s="28">
        <v>42139.45208333333</v>
      </c>
      <c r="S899" t="s">
        <v>3789</v>
      </c>
      <c r="U899" s="27">
        <v>40974</v>
      </c>
      <c r="V899">
        <v>366</v>
      </c>
      <c r="W899" t="s">
        <v>32</v>
      </c>
      <c r="X899" t="s">
        <v>274</v>
      </c>
      <c r="Y899">
        <v>1</v>
      </c>
      <c r="AA899" t="s">
        <v>3790</v>
      </c>
      <c r="AB899" t="s">
        <v>32</v>
      </c>
      <c r="AC899">
        <v>0</v>
      </c>
      <c r="AD899" s="27">
        <v>42087</v>
      </c>
      <c r="AE899" t="s">
        <v>459</v>
      </c>
      <c r="AF899" s="27">
        <v>42087</v>
      </c>
      <c r="AG899" s="27">
        <v>42139</v>
      </c>
      <c r="AH899">
        <v>0</v>
      </c>
      <c r="AN899" t="s">
        <v>238</v>
      </c>
      <c r="AO899">
        <v>7</v>
      </c>
      <c r="AP899" t="s">
        <v>246</v>
      </c>
      <c r="AQ899" s="27">
        <v>41340</v>
      </c>
      <c r="AR899" t="s">
        <v>240</v>
      </c>
      <c r="AS899">
        <v>8</v>
      </c>
      <c r="AT899" t="s">
        <v>269</v>
      </c>
      <c r="AU899" s="27">
        <v>41340</v>
      </c>
    </row>
    <row r="900" spans="1:47" x14ac:dyDescent="0.2">
      <c r="A900">
        <v>899</v>
      </c>
      <c r="B900" t="s">
        <v>3791</v>
      </c>
      <c r="C900" t="s">
        <v>928</v>
      </c>
      <c r="D900" t="s">
        <v>3792</v>
      </c>
      <c r="E900" s="27">
        <v>41350</v>
      </c>
      <c r="F900" t="s">
        <v>233</v>
      </c>
      <c r="G900" s="27">
        <v>33336</v>
      </c>
      <c r="H900">
        <v>25</v>
      </c>
      <c r="I900" t="s">
        <v>244</v>
      </c>
      <c r="J900" t="s">
        <v>250</v>
      </c>
      <c r="K900">
        <v>0</v>
      </c>
      <c r="L900">
        <v>3</v>
      </c>
      <c r="M900">
        <v>0</v>
      </c>
      <c r="N900">
        <v>0</v>
      </c>
      <c r="O900">
        <v>0</v>
      </c>
      <c r="P900">
        <v>-1</v>
      </c>
      <c r="Q900" s="28">
        <v>41349.386111111111</v>
      </c>
      <c r="R900" s="28">
        <v>41350.095138888886</v>
      </c>
      <c r="S900" t="s">
        <v>3793</v>
      </c>
      <c r="T900" s="27">
        <v>41349</v>
      </c>
      <c r="V900">
        <v>1</v>
      </c>
      <c r="W900" t="s">
        <v>36</v>
      </c>
      <c r="X900" t="s">
        <v>3794</v>
      </c>
      <c r="Y900">
        <v>1</v>
      </c>
      <c r="AA900" t="s">
        <v>3795</v>
      </c>
      <c r="AB900" t="s">
        <v>32</v>
      </c>
      <c r="AC900">
        <v>0</v>
      </c>
      <c r="AD900" s="27">
        <v>42242</v>
      </c>
      <c r="AE900" t="s">
        <v>461</v>
      </c>
      <c r="AF900" s="27">
        <v>42242</v>
      </c>
      <c r="AG900" s="27">
        <v>42245</v>
      </c>
      <c r="AH900">
        <v>1</v>
      </c>
      <c r="AJ900" t="s">
        <v>3795</v>
      </c>
      <c r="AK900" t="s">
        <v>462</v>
      </c>
      <c r="AL900" s="27">
        <v>42242</v>
      </c>
      <c r="AM900" t="s">
        <v>279</v>
      </c>
      <c r="AN900" t="s">
        <v>238</v>
      </c>
      <c r="AO900">
        <v>4</v>
      </c>
      <c r="AP900" t="s">
        <v>239</v>
      </c>
      <c r="AQ900" s="27">
        <v>41350</v>
      </c>
      <c r="AR900" t="s">
        <v>240</v>
      </c>
      <c r="AS900">
        <v>3</v>
      </c>
      <c r="AT900" t="s">
        <v>239</v>
      </c>
      <c r="AU900" s="27">
        <v>41350</v>
      </c>
    </row>
    <row r="901" spans="1:47" x14ac:dyDescent="0.2">
      <c r="A901">
        <v>900</v>
      </c>
      <c r="B901" t="s">
        <v>3796</v>
      </c>
      <c r="C901" t="s">
        <v>3797</v>
      </c>
      <c r="D901" t="s">
        <v>3798</v>
      </c>
      <c r="E901" s="27">
        <v>41582</v>
      </c>
      <c r="F901" t="s">
        <v>294</v>
      </c>
      <c r="G901" s="27">
        <v>34648</v>
      </c>
      <c r="H901">
        <v>21</v>
      </c>
      <c r="I901" t="s">
        <v>259</v>
      </c>
      <c r="J901" t="s">
        <v>245</v>
      </c>
      <c r="K901">
        <v>0</v>
      </c>
      <c r="L901">
        <v>7</v>
      </c>
      <c r="M901">
        <v>0</v>
      </c>
      <c r="N901">
        <v>0</v>
      </c>
      <c r="O901">
        <v>0</v>
      </c>
      <c r="P901">
        <v>-1</v>
      </c>
      <c r="Q901" s="28">
        <v>41581.07916666667</v>
      </c>
      <c r="R901" s="28">
        <v>41583.245833333334</v>
      </c>
      <c r="S901" t="s">
        <v>3799</v>
      </c>
      <c r="T901" s="27">
        <v>41581</v>
      </c>
      <c r="V901">
        <v>1</v>
      </c>
      <c r="W901" t="s">
        <v>32</v>
      </c>
      <c r="X901" t="s">
        <v>555</v>
      </c>
      <c r="Y901">
        <v>0</v>
      </c>
      <c r="AB901" t="s">
        <v>237</v>
      </c>
      <c r="AH901">
        <v>0</v>
      </c>
      <c r="AN901" t="s">
        <v>238</v>
      </c>
      <c r="AO901">
        <v>5</v>
      </c>
      <c r="AP901" t="s">
        <v>246</v>
      </c>
      <c r="AQ901" s="27">
        <v>41582</v>
      </c>
      <c r="AR901" t="s">
        <v>240</v>
      </c>
      <c r="AS901">
        <v>7</v>
      </c>
      <c r="AT901" t="s">
        <v>246</v>
      </c>
      <c r="AU901" s="27">
        <v>41582</v>
      </c>
    </row>
    <row r="902" spans="1:47" x14ac:dyDescent="0.2">
      <c r="A902">
        <v>901</v>
      </c>
      <c r="B902" t="s">
        <v>3800</v>
      </c>
      <c r="C902" t="s">
        <v>3801</v>
      </c>
      <c r="D902" t="s">
        <v>825</v>
      </c>
      <c r="E902" s="27">
        <v>41287</v>
      </c>
      <c r="F902" t="s">
        <v>233</v>
      </c>
      <c r="G902" s="27">
        <v>32342</v>
      </c>
      <c r="H902">
        <v>27</v>
      </c>
      <c r="I902" t="s">
        <v>244</v>
      </c>
      <c r="J902" t="s">
        <v>250</v>
      </c>
      <c r="K902">
        <v>0</v>
      </c>
      <c r="L902">
        <v>2</v>
      </c>
      <c r="M902">
        <v>0</v>
      </c>
      <c r="N902">
        <v>0</v>
      </c>
      <c r="O902">
        <v>0</v>
      </c>
      <c r="P902">
        <v>-1</v>
      </c>
      <c r="Q902" s="28">
        <v>41286.183333333334</v>
      </c>
      <c r="R902" s="28">
        <v>41287.52847222222</v>
      </c>
      <c r="S902" t="s">
        <v>3802</v>
      </c>
      <c r="T902" s="27">
        <v>41286</v>
      </c>
      <c r="V902">
        <v>1</v>
      </c>
      <c r="W902" t="s">
        <v>36</v>
      </c>
      <c r="X902" t="s">
        <v>279</v>
      </c>
      <c r="Y902">
        <v>0</v>
      </c>
      <c r="AB902" t="s">
        <v>237</v>
      </c>
      <c r="AH902">
        <v>0</v>
      </c>
      <c r="AN902" t="s">
        <v>238</v>
      </c>
      <c r="AO902">
        <v>3</v>
      </c>
      <c r="AP902" t="s">
        <v>239</v>
      </c>
      <c r="AQ902" s="27">
        <v>41287</v>
      </c>
      <c r="AR902" t="s">
        <v>240</v>
      </c>
      <c r="AS902">
        <v>2</v>
      </c>
      <c r="AT902" t="s">
        <v>239</v>
      </c>
      <c r="AU902" s="27">
        <v>41287</v>
      </c>
    </row>
    <row r="903" spans="1:47" x14ac:dyDescent="0.2">
      <c r="A903">
        <v>902</v>
      </c>
      <c r="B903" t="s">
        <v>3803</v>
      </c>
      <c r="C903" t="s">
        <v>242</v>
      </c>
      <c r="D903" t="s">
        <v>3804</v>
      </c>
      <c r="E903" s="27">
        <v>41375</v>
      </c>
      <c r="F903" t="s">
        <v>233</v>
      </c>
      <c r="G903" s="27">
        <v>24874</v>
      </c>
      <c r="H903">
        <v>48</v>
      </c>
      <c r="I903" t="s">
        <v>234</v>
      </c>
      <c r="J903" t="s">
        <v>245</v>
      </c>
      <c r="K903">
        <v>0</v>
      </c>
      <c r="L903">
        <v>-1</v>
      </c>
      <c r="M903">
        <v>0</v>
      </c>
      <c r="N903">
        <v>0</v>
      </c>
      <c r="O903">
        <v>3</v>
      </c>
      <c r="P903">
        <v>-1</v>
      </c>
      <c r="Q903" s="28">
        <v>41374.23541666667</v>
      </c>
      <c r="R903" s="28">
        <v>41376.380555555559</v>
      </c>
      <c r="S903" t="s">
        <v>3805</v>
      </c>
      <c r="T903" s="27">
        <v>41374</v>
      </c>
      <c r="V903">
        <v>1</v>
      </c>
      <c r="W903" t="s">
        <v>32</v>
      </c>
      <c r="X903" t="s">
        <v>261</v>
      </c>
      <c r="Y903">
        <v>1</v>
      </c>
      <c r="AA903" t="s">
        <v>3806</v>
      </c>
      <c r="AB903" t="s">
        <v>32</v>
      </c>
      <c r="AC903">
        <v>0</v>
      </c>
      <c r="AD903" s="27">
        <v>41712</v>
      </c>
      <c r="AE903" t="s">
        <v>3807</v>
      </c>
      <c r="AF903" s="27">
        <v>41712</v>
      </c>
      <c r="AG903" s="27">
        <v>41750</v>
      </c>
      <c r="AH903">
        <v>0</v>
      </c>
      <c r="AN903" t="s">
        <v>238</v>
      </c>
      <c r="AO903">
        <v>3</v>
      </c>
      <c r="AP903" t="s">
        <v>239</v>
      </c>
      <c r="AQ903" s="27">
        <v>41375</v>
      </c>
      <c r="AR903" t="s">
        <v>240</v>
      </c>
      <c r="AS903">
        <v>-1</v>
      </c>
      <c r="AT903" t="s">
        <v>405</v>
      </c>
      <c r="AU903" s="27">
        <v>41375</v>
      </c>
    </row>
    <row r="904" spans="1:47" x14ac:dyDescent="0.2">
      <c r="A904">
        <v>903</v>
      </c>
      <c r="B904" t="s">
        <v>3808</v>
      </c>
      <c r="C904" t="s">
        <v>1334</v>
      </c>
      <c r="D904" t="s">
        <v>3809</v>
      </c>
      <c r="E904" s="27">
        <v>41890</v>
      </c>
      <c r="F904" t="s">
        <v>233</v>
      </c>
      <c r="G904" s="27">
        <v>35030</v>
      </c>
      <c r="H904">
        <v>20</v>
      </c>
      <c r="I904" t="s">
        <v>259</v>
      </c>
      <c r="J904" t="s">
        <v>250</v>
      </c>
      <c r="K904">
        <v>0</v>
      </c>
      <c r="L904">
        <v>4</v>
      </c>
      <c r="M904">
        <v>0</v>
      </c>
      <c r="N904">
        <v>0</v>
      </c>
      <c r="O904">
        <v>0</v>
      </c>
      <c r="W904" t="s">
        <v>237</v>
      </c>
      <c r="Y904">
        <v>-1</v>
      </c>
      <c r="AB904" t="s">
        <v>237</v>
      </c>
      <c r="AH904">
        <v>0</v>
      </c>
      <c r="AN904" t="s">
        <v>238</v>
      </c>
      <c r="AO904">
        <v>6</v>
      </c>
      <c r="AP904" t="s">
        <v>246</v>
      </c>
      <c r="AQ904" s="27">
        <v>41890</v>
      </c>
      <c r="AR904" t="s">
        <v>240</v>
      </c>
      <c r="AS904">
        <v>4</v>
      </c>
      <c r="AT904" t="s">
        <v>239</v>
      </c>
      <c r="AU904" s="27">
        <v>41890</v>
      </c>
    </row>
    <row r="905" spans="1:47" x14ac:dyDescent="0.2">
      <c r="A905">
        <v>904</v>
      </c>
      <c r="B905" t="s">
        <v>3810</v>
      </c>
      <c r="C905" t="s">
        <v>575</v>
      </c>
      <c r="D905" t="s">
        <v>741</v>
      </c>
      <c r="E905" s="27">
        <v>41783</v>
      </c>
      <c r="F905" t="s">
        <v>233</v>
      </c>
      <c r="G905" s="27">
        <v>35046</v>
      </c>
      <c r="H905">
        <v>20</v>
      </c>
      <c r="I905" t="s">
        <v>259</v>
      </c>
      <c r="J905" t="s">
        <v>353</v>
      </c>
      <c r="K905">
        <v>0</v>
      </c>
      <c r="L905">
        <v>2</v>
      </c>
      <c r="M905">
        <v>0</v>
      </c>
      <c r="N905">
        <v>0</v>
      </c>
      <c r="O905">
        <v>0</v>
      </c>
      <c r="P905">
        <v>-1</v>
      </c>
      <c r="Q905" s="28">
        <v>41782.320833333331</v>
      </c>
      <c r="R905" s="28">
        <v>41783.363194444442</v>
      </c>
      <c r="S905" t="s">
        <v>3811</v>
      </c>
      <c r="T905" s="27">
        <v>41782</v>
      </c>
      <c r="V905">
        <v>1</v>
      </c>
      <c r="W905" t="s">
        <v>36</v>
      </c>
      <c r="X905" t="s">
        <v>412</v>
      </c>
      <c r="Y905">
        <v>1</v>
      </c>
      <c r="AA905" t="s">
        <v>3812</v>
      </c>
      <c r="AB905" t="s">
        <v>36</v>
      </c>
      <c r="AC905">
        <v>0</v>
      </c>
      <c r="AD905" s="27">
        <v>41983</v>
      </c>
      <c r="AE905" t="s">
        <v>404</v>
      </c>
      <c r="AF905" s="27">
        <v>41983</v>
      </c>
      <c r="AG905" s="27">
        <v>41984</v>
      </c>
      <c r="AH905">
        <v>0</v>
      </c>
      <c r="AN905" t="s">
        <v>238</v>
      </c>
      <c r="AO905">
        <v>5</v>
      </c>
      <c r="AP905" t="s">
        <v>246</v>
      </c>
      <c r="AQ905" s="27">
        <v>41783</v>
      </c>
      <c r="AR905" t="s">
        <v>240</v>
      </c>
      <c r="AS905">
        <v>2</v>
      </c>
      <c r="AT905" t="s">
        <v>239</v>
      </c>
      <c r="AU905" s="27">
        <v>41783</v>
      </c>
    </row>
    <row r="906" spans="1:47" x14ac:dyDescent="0.2">
      <c r="A906">
        <v>905</v>
      </c>
      <c r="B906" t="s">
        <v>3813</v>
      </c>
      <c r="C906" t="s">
        <v>1478</v>
      </c>
      <c r="D906" t="s">
        <v>2896</v>
      </c>
      <c r="E906" s="27">
        <v>41478</v>
      </c>
      <c r="F906" t="s">
        <v>233</v>
      </c>
      <c r="G906" s="27">
        <v>30452</v>
      </c>
      <c r="H906">
        <v>32</v>
      </c>
      <c r="I906" t="s">
        <v>244</v>
      </c>
      <c r="J906" t="s">
        <v>353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-27</v>
      </c>
      <c r="Q906" s="28">
        <v>41451.324305555558</v>
      </c>
      <c r="R906" s="28">
        <v>41451.339583333334</v>
      </c>
      <c r="S906" t="s">
        <v>3814</v>
      </c>
      <c r="T906" s="27">
        <v>41451</v>
      </c>
      <c r="V906">
        <v>27</v>
      </c>
      <c r="W906" t="s">
        <v>32</v>
      </c>
      <c r="X906" t="s">
        <v>261</v>
      </c>
      <c r="Y906">
        <v>0</v>
      </c>
      <c r="AB906" t="s">
        <v>237</v>
      </c>
      <c r="AH906">
        <v>0</v>
      </c>
      <c r="AN906" t="s">
        <v>238</v>
      </c>
      <c r="AO906">
        <v>1</v>
      </c>
      <c r="AP906" t="s">
        <v>239</v>
      </c>
      <c r="AQ906" s="27">
        <v>41478</v>
      </c>
      <c r="AR906" t="s">
        <v>240</v>
      </c>
      <c r="AS906">
        <v>1</v>
      </c>
      <c r="AT906" t="s">
        <v>239</v>
      </c>
      <c r="AU906" s="27">
        <v>41478</v>
      </c>
    </row>
    <row r="907" spans="1:47" x14ac:dyDescent="0.2">
      <c r="A907">
        <v>906</v>
      </c>
      <c r="B907" t="s">
        <v>3815</v>
      </c>
      <c r="C907" t="s">
        <v>3816</v>
      </c>
      <c r="D907" t="s">
        <v>3817</v>
      </c>
      <c r="E907" s="27">
        <v>41539</v>
      </c>
      <c r="F907" t="s">
        <v>294</v>
      </c>
      <c r="G907" s="27">
        <v>33447</v>
      </c>
      <c r="H907">
        <v>24</v>
      </c>
      <c r="I907" t="s">
        <v>259</v>
      </c>
      <c r="J907" t="s">
        <v>245</v>
      </c>
      <c r="K907">
        <v>0</v>
      </c>
      <c r="L907">
        <v>5</v>
      </c>
      <c r="M907">
        <v>0</v>
      </c>
      <c r="N907">
        <v>1</v>
      </c>
      <c r="O907">
        <v>0</v>
      </c>
      <c r="P907">
        <v>0</v>
      </c>
      <c r="Q907" s="28">
        <v>41539.222916666666</v>
      </c>
      <c r="R907" s="28">
        <v>41540.083333333336</v>
      </c>
      <c r="S907" t="s">
        <v>3818</v>
      </c>
      <c r="T907" s="27">
        <v>41539</v>
      </c>
      <c r="V907">
        <v>0</v>
      </c>
      <c r="W907" t="s">
        <v>32</v>
      </c>
      <c r="X907" t="s">
        <v>555</v>
      </c>
      <c r="Y907">
        <v>0</v>
      </c>
      <c r="AB907" t="s">
        <v>237</v>
      </c>
      <c r="AH907">
        <v>0</v>
      </c>
      <c r="AN907" t="s">
        <v>238</v>
      </c>
      <c r="AO907">
        <v>5</v>
      </c>
      <c r="AP907" t="s">
        <v>246</v>
      </c>
      <c r="AQ907" s="27">
        <v>41539</v>
      </c>
      <c r="AR907" t="s">
        <v>240</v>
      </c>
      <c r="AS907">
        <v>5</v>
      </c>
      <c r="AT907" t="s">
        <v>246</v>
      </c>
      <c r="AU907" s="27">
        <v>41539</v>
      </c>
    </row>
    <row r="908" spans="1:47" x14ac:dyDescent="0.2">
      <c r="A908">
        <v>907</v>
      </c>
      <c r="B908" t="s">
        <v>3819</v>
      </c>
      <c r="C908" t="s">
        <v>3820</v>
      </c>
      <c r="D908" t="s">
        <v>357</v>
      </c>
      <c r="E908" s="27">
        <v>41796</v>
      </c>
      <c r="F908" t="s">
        <v>233</v>
      </c>
      <c r="G908" s="27">
        <v>34245</v>
      </c>
      <c r="H908">
        <v>22</v>
      </c>
      <c r="I908" t="s">
        <v>259</v>
      </c>
      <c r="J908" t="s">
        <v>250</v>
      </c>
      <c r="K908">
        <v>0</v>
      </c>
      <c r="L908">
        <v>7</v>
      </c>
      <c r="M908">
        <v>0</v>
      </c>
      <c r="N908">
        <v>0</v>
      </c>
      <c r="O908">
        <v>1</v>
      </c>
      <c r="P908">
        <v>-1</v>
      </c>
      <c r="Q908" s="28">
        <v>41795.140972222223</v>
      </c>
      <c r="R908" s="28">
        <v>41873.469444444447</v>
      </c>
      <c r="S908" t="s">
        <v>3821</v>
      </c>
      <c r="T908" s="27">
        <v>41795</v>
      </c>
      <c r="V908">
        <v>1</v>
      </c>
      <c r="W908" t="s">
        <v>32</v>
      </c>
      <c r="X908" t="s">
        <v>284</v>
      </c>
      <c r="Y908">
        <v>0</v>
      </c>
      <c r="AB908" t="s">
        <v>237</v>
      </c>
      <c r="AH908">
        <v>0</v>
      </c>
      <c r="AN908" t="s">
        <v>238</v>
      </c>
      <c r="AO908">
        <v>6</v>
      </c>
      <c r="AP908" t="s">
        <v>246</v>
      </c>
      <c r="AQ908" s="27">
        <v>41796</v>
      </c>
      <c r="AR908" t="s">
        <v>240</v>
      </c>
      <c r="AS908">
        <v>7</v>
      </c>
      <c r="AT908" t="s">
        <v>246</v>
      </c>
      <c r="AU908" s="27">
        <v>41796</v>
      </c>
    </row>
    <row r="909" spans="1:47" x14ac:dyDescent="0.2">
      <c r="A909">
        <v>908</v>
      </c>
      <c r="B909" t="s">
        <v>3822</v>
      </c>
      <c r="C909" t="s">
        <v>3823</v>
      </c>
      <c r="D909" t="s">
        <v>3824</v>
      </c>
      <c r="E909" s="27">
        <v>41927</v>
      </c>
      <c r="F909" t="s">
        <v>294</v>
      </c>
      <c r="G909" s="27">
        <v>33555</v>
      </c>
      <c r="H909">
        <v>24</v>
      </c>
      <c r="I909" t="s">
        <v>259</v>
      </c>
      <c r="J909" t="s">
        <v>245</v>
      </c>
      <c r="K909">
        <v>0</v>
      </c>
      <c r="L909">
        <v>2</v>
      </c>
      <c r="M909">
        <v>0</v>
      </c>
      <c r="N909">
        <v>0</v>
      </c>
      <c r="O909">
        <v>0</v>
      </c>
      <c r="P909">
        <v>-1</v>
      </c>
      <c r="Q909" s="28">
        <v>41926.535416666666</v>
      </c>
      <c r="R909" s="28">
        <v>41927.074999999997</v>
      </c>
      <c r="S909" t="s">
        <v>3825</v>
      </c>
      <c r="T909" s="27">
        <v>41926</v>
      </c>
      <c r="V909">
        <v>1</v>
      </c>
      <c r="W909" t="s">
        <v>36</v>
      </c>
      <c r="X909" t="s">
        <v>279</v>
      </c>
      <c r="Y909">
        <v>0</v>
      </c>
      <c r="AB909" t="s">
        <v>237</v>
      </c>
      <c r="AH909">
        <v>0</v>
      </c>
      <c r="AN909" t="s">
        <v>238</v>
      </c>
      <c r="AO909">
        <v>3</v>
      </c>
      <c r="AP909" t="s">
        <v>239</v>
      </c>
      <c r="AQ909" s="27">
        <v>41927</v>
      </c>
      <c r="AR909" t="s">
        <v>240</v>
      </c>
      <c r="AS909">
        <v>2</v>
      </c>
      <c r="AT909" t="s">
        <v>239</v>
      </c>
      <c r="AU909" s="27">
        <v>41927</v>
      </c>
    </row>
    <row r="910" spans="1:47" x14ac:dyDescent="0.2">
      <c r="A910">
        <v>909</v>
      </c>
      <c r="B910" t="s">
        <v>3826</v>
      </c>
      <c r="C910" t="s">
        <v>3827</v>
      </c>
      <c r="D910" t="s">
        <v>3828</v>
      </c>
      <c r="E910" s="27">
        <v>41668</v>
      </c>
      <c r="F910" t="s">
        <v>233</v>
      </c>
      <c r="G910" s="27">
        <v>35166</v>
      </c>
      <c r="H910">
        <v>20</v>
      </c>
      <c r="I910" t="s">
        <v>259</v>
      </c>
      <c r="J910" t="s">
        <v>250</v>
      </c>
      <c r="K910">
        <v>1</v>
      </c>
      <c r="L910">
        <v>3</v>
      </c>
      <c r="M910">
        <v>0</v>
      </c>
      <c r="N910">
        <v>0</v>
      </c>
      <c r="O910">
        <v>1</v>
      </c>
      <c r="P910">
        <v>-1</v>
      </c>
      <c r="Q910" s="28">
        <v>41667.53402777778</v>
      </c>
      <c r="R910" s="28">
        <v>41668.445833333331</v>
      </c>
      <c r="S910" t="s">
        <v>3829</v>
      </c>
      <c r="U910" s="27">
        <v>41667</v>
      </c>
      <c r="V910">
        <v>1</v>
      </c>
      <c r="W910" t="s">
        <v>32</v>
      </c>
      <c r="X910" t="s">
        <v>274</v>
      </c>
      <c r="Y910">
        <v>0</v>
      </c>
      <c r="AB910" t="s">
        <v>237</v>
      </c>
      <c r="AH910">
        <v>0</v>
      </c>
      <c r="AN910" t="s">
        <v>238</v>
      </c>
      <c r="AO910">
        <v>6</v>
      </c>
      <c r="AP910" t="s">
        <v>246</v>
      </c>
      <c r="AQ910" s="27">
        <v>41668</v>
      </c>
      <c r="AR910" t="s">
        <v>240</v>
      </c>
      <c r="AS910">
        <v>3</v>
      </c>
      <c r="AT910" t="s">
        <v>239</v>
      </c>
      <c r="AU910" s="27">
        <v>41668</v>
      </c>
    </row>
    <row r="911" spans="1:47" x14ac:dyDescent="0.2">
      <c r="A911">
        <v>910</v>
      </c>
      <c r="B911" t="s">
        <v>3830</v>
      </c>
      <c r="C911" t="s">
        <v>330</v>
      </c>
      <c r="D911" t="s">
        <v>3831</v>
      </c>
      <c r="E911" s="27">
        <v>41844</v>
      </c>
      <c r="F911" t="s">
        <v>233</v>
      </c>
      <c r="G911" s="27">
        <v>32723</v>
      </c>
      <c r="H911">
        <v>26</v>
      </c>
      <c r="I911" t="s">
        <v>244</v>
      </c>
      <c r="J911" t="s">
        <v>250</v>
      </c>
      <c r="K911">
        <v>0</v>
      </c>
      <c r="L911">
        <v>4</v>
      </c>
      <c r="M911">
        <v>0</v>
      </c>
      <c r="N911">
        <v>0</v>
      </c>
      <c r="O911">
        <v>1</v>
      </c>
      <c r="P911">
        <v>-56</v>
      </c>
      <c r="Q911" s="28">
        <v>41788.226388888892</v>
      </c>
      <c r="R911" s="28">
        <v>41843.369444444441</v>
      </c>
      <c r="S911" t="s">
        <v>3832</v>
      </c>
      <c r="T911" s="27">
        <v>41788</v>
      </c>
      <c r="V911">
        <v>56</v>
      </c>
      <c r="W911" t="s">
        <v>32</v>
      </c>
      <c r="X911" t="s">
        <v>508</v>
      </c>
      <c r="Y911">
        <v>0</v>
      </c>
      <c r="AB911" t="s">
        <v>237</v>
      </c>
      <c r="AH911">
        <v>0</v>
      </c>
      <c r="AN911" t="s">
        <v>238</v>
      </c>
      <c r="AO911">
        <v>4</v>
      </c>
      <c r="AP911" t="s">
        <v>239</v>
      </c>
      <c r="AQ911" s="27">
        <v>41844</v>
      </c>
      <c r="AR911" t="s">
        <v>240</v>
      </c>
      <c r="AS911">
        <v>4</v>
      </c>
      <c r="AT911" t="s">
        <v>239</v>
      </c>
      <c r="AU911" s="27">
        <v>41844</v>
      </c>
    </row>
    <row r="912" spans="1:47" x14ac:dyDescent="0.2">
      <c r="A912">
        <v>911</v>
      </c>
      <c r="B912" t="s">
        <v>3833</v>
      </c>
      <c r="C912" t="s">
        <v>3369</v>
      </c>
      <c r="D912" t="s">
        <v>1136</v>
      </c>
      <c r="E912" s="27">
        <v>41890</v>
      </c>
      <c r="F912" t="s">
        <v>294</v>
      </c>
      <c r="G912" s="27">
        <v>24745</v>
      </c>
      <c r="H912">
        <v>48</v>
      </c>
      <c r="I912" t="s">
        <v>234</v>
      </c>
      <c r="J912" t="s">
        <v>353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 s="28">
        <v>41890.050000000003</v>
      </c>
      <c r="R912" s="28">
        <v>41890.050694444442</v>
      </c>
      <c r="S912" t="s">
        <v>3834</v>
      </c>
      <c r="T912" s="27">
        <v>41889</v>
      </c>
      <c r="V912">
        <v>1</v>
      </c>
      <c r="W912" t="s">
        <v>36</v>
      </c>
      <c r="X912" t="s">
        <v>595</v>
      </c>
      <c r="Y912">
        <v>0</v>
      </c>
      <c r="AB912" t="s">
        <v>237</v>
      </c>
      <c r="AH912">
        <v>0</v>
      </c>
      <c r="AN912" t="s">
        <v>238</v>
      </c>
      <c r="AO912">
        <v>1</v>
      </c>
      <c r="AP912" t="s">
        <v>239</v>
      </c>
      <c r="AQ912" s="27">
        <v>41890</v>
      </c>
      <c r="AR912" t="s">
        <v>240</v>
      </c>
      <c r="AS912">
        <v>1</v>
      </c>
      <c r="AT912" t="s">
        <v>239</v>
      </c>
      <c r="AU912" s="27">
        <v>41890</v>
      </c>
    </row>
    <row r="913" spans="1:47" x14ac:dyDescent="0.2">
      <c r="A913">
        <v>912</v>
      </c>
      <c r="B913" t="s">
        <v>3835</v>
      </c>
      <c r="C913" t="s">
        <v>3836</v>
      </c>
      <c r="D913" t="s">
        <v>3837</v>
      </c>
      <c r="E913" s="27">
        <v>41877</v>
      </c>
      <c r="F913" t="s">
        <v>233</v>
      </c>
      <c r="G913" s="27">
        <v>32954</v>
      </c>
      <c r="H913">
        <v>26</v>
      </c>
      <c r="I913" t="s">
        <v>244</v>
      </c>
      <c r="J913" t="s">
        <v>1115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-1</v>
      </c>
      <c r="Q913" s="28">
        <v>41876.256249999999</v>
      </c>
      <c r="R913" s="28">
        <v>41876.29583333333</v>
      </c>
      <c r="S913" t="s">
        <v>3838</v>
      </c>
      <c r="T913" s="27">
        <v>41876</v>
      </c>
      <c r="V913">
        <v>1</v>
      </c>
      <c r="W913" t="s">
        <v>36</v>
      </c>
      <c r="X913" t="s">
        <v>263</v>
      </c>
      <c r="Y913">
        <v>0</v>
      </c>
      <c r="AB913" t="s">
        <v>237</v>
      </c>
      <c r="AH913">
        <v>0</v>
      </c>
      <c r="AN913" t="s">
        <v>238</v>
      </c>
      <c r="AO913">
        <v>2</v>
      </c>
      <c r="AP913" t="s">
        <v>239</v>
      </c>
      <c r="AQ913" s="27">
        <v>41877</v>
      </c>
      <c r="AR913" t="s">
        <v>240</v>
      </c>
      <c r="AS913">
        <v>1</v>
      </c>
      <c r="AT913" t="s">
        <v>239</v>
      </c>
      <c r="AU913" s="27">
        <v>41877</v>
      </c>
    </row>
    <row r="914" spans="1:47" x14ac:dyDescent="0.2">
      <c r="A914">
        <v>913</v>
      </c>
      <c r="B914" t="s">
        <v>3839</v>
      </c>
      <c r="C914" t="s">
        <v>3840</v>
      </c>
      <c r="D914" t="s">
        <v>1841</v>
      </c>
      <c r="E914" s="27">
        <v>41467</v>
      </c>
      <c r="F914" t="s">
        <v>233</v>
      </c>
      <c r="G914" s="27">
        <v>31060</v>
      </c>
      <c r="H914">
        <v>31</v>
      </c>
      <c r="I914" t="s">
        <v>244</v>
      </c>
      <c r="J914" t="s">
        <v>250</v>
      </c>
      <c r="K914">
        <v>0</v>
      </c>
      <c r="L914">
        <v>8</v>
      </c>
      <c r="M914">
        <v>0</v>
      </c>
      <c r="N914">
        <v>0</v>
      </c>
      <c r="O914">
        <v>3</v>
      </c>
      <c r="P914">
        <v>-20</v>
      </c>
      <c r="Q914" s="28">
        <v>41447.326388888891</v>
      </c>
      <c r="R914" s="28">
        <v>41467.232638888891</v>
      </c>
      <c r="S914" t="s">
        <v>3841</v>
      </c>
      <c r="T914" s="27">
        <v>41447</v>
      </c>
      <c r="V914">
        <v>20</v>
      </c>
      <c r="W914" t="s">
        <v>36</v>
      </c>
      <c r="X914" t="s">
        <v>550</v>
      </c>
      <c r="Y914">
        <v>1</v>
      </c>
      <c r="AA914" t="s">
        <v>3842</v>
      </c>
      <c r="AB914" t="s">
        <v>36</v>
      </c>
      <c r="AC914">
        <v>0</v>
      </c>
      <c r="AD914" s="27">
        <v>42110</v>
      </c>
      <c r="AE914" t="s">
        <v>474</v>
      </c>
      <c r="AF914" s="27">
        <v>42110</v>
      </c>
      <c r="AG914" s="27">
        <v>42111</v>
      </c>
      <c r="AH914">
        <v>0</v>
      </c>
      <c r="AN914" t="s">
        <v>238</v>
      </c>
      <c r="AO914">
        <v>3</v>
      </c>
      <c r="AP914" t="s">
        <v>239</v>
      </c>
      <c r="AQ914" s="27">
        <v>41467</v>
      </c>
      <c r="AR914" t="s">
        <v>240</v>
      </c>
      <c r="AS914">
        <v>8</v>
      </c>
      <c r="AT914" t="s">
        <v>269</v>
      </c>
      <c r="AU914" s="27">
        <v>41467</v>
      </c>
    </row>
    <row r="915" spans="1:47" x14ac:dyDescent="0.2">
      <c r="A915">
        <v>914</v>
      </c>
      <c r="B915" t="s">
        <v>3843</v>
      </c>
      <c r="C915" t="s">
        <v>1338</v>
      </c>
      <c r="D915" t="s">
        <v>3844</v>
      </c>
      <c r="E915" s="27">
        <v>41975</v>
      </c>
      <c r="F915" t="s">
        <v>233</v>
      </c>
      <c r="G915" s="27">
        <v>32357</v>
      </c>
      <c r="H915">
        <v>27</v>
      </c>
      <c r="I915" t="s">
        <v>244</v>
      </c>
      <c r="J915" t="s">
        <v>250</v>
      </c>
      <c r="K915">
        <v>0</v>
      </c>
      <c r="L915">
        <v>7</v>
      </c>
      <c r="M915">
        <v>0</v>
      </c>
      <c r="N915">
        <v>0</v>
      </c>
      <c r="O915">
        <v>3</v>
      </c>
      <c r="P915">
        <v>-1</v>
      </c>
      <c r="Q915" s="28">
        <v>41974.13958333333</v>
      </c>
      <c r="R915" s="28">
        <v>41980.190972222219</v>
      </c>
      <c r="S915" t="s">
        <v>3845</v>
      </c>
      <c r="T915" s="27">
        <v>41974</v>
      </c>
      <c r="V915">
        <v>1</v>
      </c>
      <c r="W915" t="s">
        <v>36</v>
      </c>
      <c r="X915" t="s">
        <v>279</v>
      </c>
      <c r="Y915">
        <v>1</v>
      </c>
      <c r="AA915" t="s">
        <v>3846</v>
      </c>
      <c r="AB915" t="s">
        <v>32</v>
      </c>
      <c r="AC915">
        <v>0</v>
      </c>
      <c r="AD915" s="27">
        <v>42161</v>
      </c>
      <c r="AE915" t="s">
        <v>236</v>
      </c>
      <c r="AF915" s="27">
        <v>42161</v>
      </c>
      <c r="AG915" s="27">
        <v>42162</v>
      </c>
      <c r="AH915">
        <v>1</v>
      </c>
      <c r="AJ915" t="s">
        <v>3846</v>
      </c>
      <c r="AK915" t="s">
        <v>255</v>
      </c>
      <c r="AL915" s="27">
        <v>42161</v>
      </c>
      <c r="AM915" t="s">
        <v>236</v>
      </c>
      <c r="AN915" t="s">
        <v>238</v>
      </c>
      <c r="AO915">
        <v>8</v>
      </c>
      <c r="AP915" t="s">
        <v>269</v>
      </c>
      <c r="AQ915" s="27">
        <v>41975</v>
      </c>
      <c r="AR915" t="s">
        <v>240</v>
      </c>
      <c r="AS915">
        <v>7</v>
      </c>
      <c r="AT915" t="s">
        <v>246</v>
      </c>
      <c r="AU915" s="27">
        <v>41975</v>
      </c>
    </row>
    <row r="916" spans="1:47" x14ac:dyDescent="0.2">
      <c r="A916">
        <v>915</v>
      </c>
      <c r="B916" t="s">
        <v>3847</v>
      </c>
      <c r="C916" t="s">
        <v>3848</v>
      </c>
      <c r="D916" t="s">
        <v>3849</v>
      </c>
      <c r="E916" s="27">
        <v>41555</v>
      </c>
      <c r="F916" t="s">
        <v>233</v>
      </c>
      <c r="G916" s="27">
        <v>20771</v>
      </c>
      <c r="H916">
        <v>59</v>
      </c>
      <c r="I916" t="s">
        <v>234</v>
      </c>
      <c r="J916" t="s">
        <v>250</v>
      </c>
      <c r="K916">
        <v>0</v>
      </c>
      <c r="L916">
        <v>5</v>
      </c>
      <c r="M916">
        <v>0</v>
      </c>
      <c r="N916">
        <v>0</v>
      </c>
      <c r="O916">
        <v>17</v>
      </c>
      <c r="P916">
        <v>-65</v>
      </c>
      <c r="Q916" s="28">
        <v>41490.243750000001</v>
      </c>
      <c r="R916" s="28">
        <v>41548.440972222219</v>
      </c>
      <c r="S916" t="s">
        <v>3850</v>
      </c>
      <c r="T916" s="27">
        <v>41490</v>
      </c>
      <c r="V916">
        <v>65</v>
      </c>
      <c r="W916" t="s">
        <v>32</v>
      </c>
      <c r="X916" t="s">
        <v>359</v>
      </c>
      <c r="Y916">
        <v>1</v>
      </c>
      <c r="AA916" t="s">
        <v>3851</v>
      </c>
      <c r="AB916" t="s">
        <v>36</v>
      </c>
      <c r="AC916">
        <v>72</v>
      </c>
      <c r="AD916" s="27">
        <v>41714</v>
      </c>
      <c r="AE916" t="s">
        <v>681</v>
      </c>
      <c r="AF916" s="27">
        <v>41786</v>
      </c>
      <c r="AG916" s="27">
        <v>41814</v>
      </c>
      <c r="AH916">
        <v>0</v>
      </c>
      <c r="AN916" t="s">
        <v>238</v>
      </c>
      <c r="AO916">
        <v>2</v>
      </c>
      <c r="AP916" t="s">
        <v>239</v>
      </c>
      <c r="AQ916" s="27">
        <v>41555</v>
      </c>
      <c r="AR916" t="s">
        <v>240</v>
      </c>
      <c r="AS916">
        <v>5</v>
      </c>
      <c r="AT916" t="s">
        <v>246</v>
      </c>
      <c r="AU916" s="27">
        <v>41555</v>
      </c>
    </row>
    <row r="917" spans="1:47" x14ac:dyDescent="0.2">
      <c r="A917">
        <v>916</v>
      </c>
      <c r="B917" t="s">
        <v>3852</v>
      </c>
      <c r="C917" t="s">
        <v>3853</v>
      </c>
      <c r="D917" t="s">
        <v>1300</v>
      </c>
      <c r="E917" s="27">
        <v>41292</v>
      </c>
      <c r="F917" t="s">
        <v>233</v>
      </c>
      <c r="G917" s="27">
        <v>27558</v>
      </c>
      <c r="H917">
        <v>40</v>
      </c>
      <c r="I917" t="s">
        <v>244</v>
      </c>
      <c r="J917" t="s">
        <v>250</v>
      </c>
      <c r="K917">
        <v>0</v>
      </c>
      <c r="L917">
        <v>2</v>
      </c>
      <c r="M917">
        <v>0</v>
      </c>
      <c r="N917">
        <v>0</v>
      </c>
      <c r="O917">
        <v>0</v>
      </c>
      <c r="P917">
        <v>-1</v>
      </c>
      <c r="Q917" s="28">
        <v>41291.249305555553</v>
      </c>
      <c r="R917" s="28">
        <v>41292.366666666669</v>
      </c>
      <c r="S917" t="s">
        <v>3854</v>
      </c>
      <c r="T917" s="27">
        <v>41291</v>
      </c>
      <c r="V917">
        <v>1</v>
      </c>
      <c r="W917" t="s">
        <v>32</v>
      </c>
      <c r="X917" t="s">
        <v>236</v>
      </c>
      <c r="Y917">
        <v>0</v>
      </c>
      <c r="AB917" t="s">
        <v>237</v>
      </c>
      <c r="AH917">
        <v>0</v>
      </c>
      <c r="AN917" t="s">
        <v>238</v>
      </c>
      <c r="AO917">
        <v>1</v>
      </c>
      <c r="AP917" t="s">
        <v>239</v>
      </c>
      <c r="AQ917" s="27">
        <v>41292</v>
      </c>
      <c r="AR917" t="s">
        <v>240</v>
      </c>
      <c r="AS917">
        <v>2</v>
      </c>
      <c r="AT917" t="s">
        <v>239</v>
      </c>
      <c r="AU917" s="27">
        <v>41292</v>
      </c>
    </row>
    <row r="918" spans="1:47" x14ac:dyDescent="0.2">
      <c r="A918">
        <v>917</v>
      </c>
      <c r="B918" t="s">
        <v>3855</v>
      </c>
      <c r="C918" t="s">
        <v>3856</v>
      </c>
      <c r="D918" t="s">
        <v>3857</v>
      </c>
      <c r="E918" s="27">
        <v>41983</v>
      </c>
      <c r="F918" t="s">
        <v>233</v>
      </c>
      <c r="G918" s="27">
        <v>34198</v>
      </c>
      <c r="H918">
        <v>22</v>
      </c>
      <c r="I918" t="s">
        <v>259</v>
      </c>
      <c r="J918" t="s">
        <v>250</v>
      </c>
      <c r="K918">
        <v>0</v>
      </c>
      <c r="L918">
        <v>10</v>
      </c>
      <c r="M918">
        <v>0</v>
      </c>
      <c r="N918">
        <v>0</v>
      </c>
      <c r="O918">
        <v>11</v>
      </c>
      <c r="P918">
        <v>0</v>
      </c>
      <c r="Q918" s="28">
        <v>41983.056250000001</v>
      </c>
      <c r="R918" s="28">
        <v>41983.05972222222</v>
      </c>
      <c r="S918" t="s">
        <v>3858</v>
      </c>
      <c r="T918" s="27">
        <v>41982</v>
      </c>
      <c r="V918">
        <v>1</v>
      </c>
      <c r="W918" t="s">
        <v>32</v>
      </c>
      <c r="X918" t="s">
        <v>261</v>
      </c>
      <c r="Y918">
        <v>1</v>
      </c>
      <c r="AA918" t="s">
        <v>3859</v>
      </c>
      <c r="AB918" t="s">
        <v>32</v>
      </c>
      <c r="AC918">
        <v>0</v>
      </c>
      <c r="AD918" s="27">
        <v>42029</v>
      </c>
      <c r="AE918" t="s">
        <v>402</v>
      </c>
      <c r="AF918" s="27">
        <v>42029</v>
      </c>
      <c r="AG918" s="27">
        <v>42063</v>
      </c>
      <c r="AH918">
        <v>1</v>
      </c>
      <c r="AJ918" t="s">
        <v>3860</v>
      </c>
      <c r="AK918" t="s">
        <v>462</v>
      </c>
      <c r="AL918" s="27">
        <v>42410</v>
      </c>
      <c r="AM918" t="s">
        <v>279</v>
      </c>
      <c r="AN918" t="s">
        <v>238</v>
      </c>
      <c r="AO918">
        <v>8</v>
      </c>
      <c r="AP918" t="s">
        <v>269</v>
      </c>
      <c r="AQ918" s="27">
        <v>41983</v>
      </c>
      <c r="AR918" t="s">
        <v>240</v>
      </c>
      <c r="AS918">
        <v>10</v>
      </c>
      <c r="AT918" t="s">
        <v>269</v>
      </c>
      <c r="AU918" s="27">
        <v>41983</v>
      </c>
    </row>
    <row r="919" spans="1:47" x14ac:dyDescent="0.2">
      <c r="A919">
        <v>918</v>
      </c>
      <c r="B919" t="s">
        <v>3861</v>
      </c>
      <c r="C919" t="s">
        <v>3862</v>
      </c>
      <c r="D919" t="s">
        <v>3455</v>
      </c>
      <c r="E919" s="27">
        <v>41380</v>
      </c>
      <c r="F919" t="s">
        <v>294</v>
      </c>
      <c r="G919" s="27">
        <v>28393</v>
      </c>
      <c r="H919">
        <v>38</v>
      </c>
      <c r="I919" t="s">
        <v>244</v>
      </c>
      <c r="J919" t="s">
        <v>250</v>
      </c>
      <c r="K919">
        <v>0</v>
      </c>
      <c r="L919">
        <v>1</v>
      </c>
      <c r="M919">
        <v>0</v>
      </c>
      <c r="N919">
        <v>0</v>
      </c>
      <c r="O919">
        <v>1</v>
      </c>
      <c r="P919">
        <v>-1</v>
      </c>
      <c r="Q919" s="28">
        <v>41379.470833333333</v>
      </c>
      <c r="R919" s="28">
        <v>41380.383333333331</v>
      </c>
      <c r="S919" t="s">
        <v>3863</v>
      </c>
      <c r="T919" s="27">
        <v>41379</v>
      </c>
      <c r="V919">
        <v>1</v>
      </c>
      <c r="W919" t="s">
        <v>32</v>
      </c>
      <c r="X919" t="s">
        <v>867</v>
      </c>
      <c r="Y919">
        <v>0</v>
      </c>
      <c r="AB919" t="s">
        <v>237</v>
      </c>
      <c r="AH919">
        <v>0</v>
      </c>
      <c r="AN919" t="s">
        <v>238</v>
      </c>
      <c r="AO919">
        <v>1</v>
      </c>
      <c r="AP919" t="s">
        <v>239</v>
      </c>
      <c r="AQ919" s="27">
        <v>41380</v>
      </c>
      <c r="AR919" t="s">
        <v>240</v>
      </c>
      <c r="AS919">
        <v>1</v>
      </c>
      <c r="AT919" t="s">
        <v>239</v>
      </c>
      <c r="AU919" s="27">
        <v>41380</v>
      </c>
    </row>
    <row r="920" spans="1:47" x14ac:dyDescent="0.2">
      <c r="A920">
        <v>919</v>
      </c>
      <c r="B920" t="s">
        <v>3864</v>
      </c>
      <c r="C920" t="s">
        <v>602</v>
      </c>
      <c r="D920" t="s">
        <v>3865</v>
      </c>
      <c r="E920" s="27">
        <v>41984</v>
      </c>
      <c r="F920" t="s">
        <v>233</v>
      </c>
      <c r="G920" s="27">
        <v>29171</v>
      </c>
      <c r="H920">
        <v>36</v>
      </c>
      <c r="I920" t="s">
        <v>244</v>
      </c>
      <c r="J920" t="s">
        <v>353</v>
      </c>
      <c r="K920">
        <v>0</v>
      </c>
      <c r="L920">
        <v>10</v>
      </c>
      <c r="M920">
        <v>0</v>
      </c>
      <c r="N920">
        <v>0</v>
      </c>
      <c r="O920">
        <v>1</v>
      </c>
      <c r="P920">
        <v>-8</v>
      </c>
      <c r="Q920" s="28">
        <v>41976.531944444447</v>
      </c>
      <c r="R920" s="28">
        <v>42016.384722222225</v>
      </c>
      <c r="S920" t="s">
        <v>3866</v>
      </c>
      <c r="T920" s="27">
        <v>41883</v>
      </c>
      <c r="V920">
        <v>101</v>
      </c>
      <c r="W920" t="s">
        <v>36</v>
      </c>
      <c r="X920" t="s">
        <v>1508</v>
      </c>
      <c r="Y920">
        <v>1</v>
      </c>
      <c r="AA920" t="s">
        <v>3867</v>
      </c>
      <c r="AB920" t="s">
        <v>32</v>
      </c>
      <c r="AC920">
        <v>0</v>
      </c>
      <c r="AD920" s="27">
        <v>42302</v>
      </c>
      <c r="AE920" t="s">
        <v>359</v>
      </c>
      <c r="AF920" s="27">
        <v>42302</v>
      </c>
      <c r="AG920" s="27">
        <v>42361</v>
      </c>
      <c r="AH920">
        <v>0</v>
      </c>
      <c r="AN920" t="s">
        <v>238</v>
      </c>
      <c r="AO920">
        <v>9</v>
      </c>
      <c r="AP920" t="s">
        <v>269</v>
      </c>
      <c r="AQ920" s="27">
        <v>41984</v>
      </c>
      <c r="AR920" t="s">
        <v>240</v>
      </c>
      <c r="AS920">
        <v>10</v>
      </c>
      <c r="AT920" t="s">
        <v>269</v>
      </c>
      <c r="AU920" s="27">
        <v>41984</v>
      </c>
    </row>
    <row r="921" spans="1:47" x14ac:dyDescent="0.2">
      <c r="A921">
        <v>920</v>
      </c>
      <c r="B921" t="s">
        <v>3868</v>
      </c>
      <c r="C921" t="s">
        <v>3869</v>
      </c>
      <c r="D921" t="s">
        <v>1376</v>
      </c>
      <c r="E921" s="27">
        <v>41768</v>
      </c>
      <c r="F921" t="s">
        <v>233</v>
      </c>
      <c r="G921" s="27">
        <v>23980</v>
      </c>
      <c r="H921">
        <v>50</v>
      </c>
      <c r="I921" t="s">
        <v>234</v>
      </c>
      <c r="J921" t="s">
        <v>22</v>
      </c>
      <c r="K921">
        <v>0</v>
      </c>
      <c r="L921">
        <v>1</v>
      </c>
      <c r="M921">
        <v>0</v>
      </c>
      <c r="N921">
        <v>0</v>
      </c>
      <c r="O921">
        <v>4</v>
      </c>
      <c r="P921">
        <v>-1</v>
      </c>
      <c r="Q921" s="28">
        <v>41767.084722222222</v>
      </c>
      <c r="R921" s="28">
        <v>41768.086111111108</v>
      </c>
      <c r="S921" t="s">
        <v>3870</v>
      </c>
      <c r="T921" s="27">
        <v>41767</v>
      </c>
      <c r="V921">
        <v>1</v>
      </c>
      <c r="W921" t="s">
        <v>36</v>
      </c>
      <c r="X921" t="s">
        <v>279</v>
      </c>
      <c r="Y921">
        <v>0</v>
      </c>
      <c r="AB921" t="s">
        <v>237</v>
      </c>
      <c r="AH921">
        <v>0</v>
      </c>
      <c r="AN921" t="s">
        <v>238</v>
      </c>
      <c r="AO921">
        <v>1</v>
      </c>
      <c r="AP921" t="s">
        <v>239</v>
      </c>
      <c r="AQ921" s="27">
        <v>41768</v>
      </c>
      <c r="AR921" t="s">
        <v>240</v>
      </c>
      <c r="AS921">
        <v>1</v>
      </c>
      <c r="AT921" t="s">
        <v>239</v>
      </c>
      <c r="AU921" s="27">
        <v>41768</v>
      </c>
    </row>
    <row r="922" spans="1:47" x14ac:dyDescent="0.2">
      <c r="A922">
        <v>921</v>
      </c>
      <c r="B922" t="s">
        <v>3871</v>
      </c>
      <c r="C922" t="s">
        <v>2861</v>
      </c>
      <c r="D922" t="s">
        <v>881</v>
      </c>
      <c r="E922" s="27">
        <v>41337</v>
      </c>
      <c r="F922" t="s">
        <v>233</v>
      </c>
      <c r="G922" s="27">
        <v>31362</v>
      </c>
      <c r="H922">
        <v>30</v>
      </c>
      <c r="I922" t="s">
        <v>244</v>
      </c>
      <c r="J922" t="s">
        <v>250</v>
      </c>
      <c r="K922">
        <v>0</v>
      </c>
      <c r="L922">
        <v>7</v>
      </c>
      <c r="M922">
        <v>0</v>
      </c>
      <c r="N922">
        <v>0</v>
      </c>
      <c r="O922">
        <v>1</v>
      </c>
      <c r="P922">
        <v>0</v>
      </c>
      <c r="Q922" s="28">
        <v>41337.161805555559</v>
      </c>
      <c r="R922" s="28">
        <v>41338.082638888889</v>
      </c>
      <c r="S922" t="s">
        <v>3872</v>
      </c>
      <c r="T922" s="27">
        <v>41337</v>
      </c>
      <c r="V922">
        <v>0</v>
      </c>
      <c r="W922" t="s">
        <v>36</v>
      </c>
      <c r="X922" t="s">
        <v>412</v>
      </c>
      <c r="Y922">
        <v>0</v>
      </c>
      <c r="AB922" t="s">
        <v>237</v>
      </c>
      <c r="AH922">
        <v>0</v>
      </c>
      <c r="AN922" t="s">
        <v>238</v>
      </c>
      <c r="AO922">
        <v>4</v>
      </c>
      <c r="AP922" t="s">
        <v>239</v>
      </c>
      <c r="AQ922" s="27">
        <v>41337</v>
      </c>
      <c r="AR922" t="s">
        <v>240</v>
      </c>
      <c r="AS922">
        <v>7</v>
      </c>
      <c r="AT922" t="s">
        <v>246</v>
      </c>
      <c r="AU922" s="27">
        <v>41337</v>
      </c>
    </row>
    <row r="923" spans="1:47" x14ac:dyDescent="0.2">
      <c r="A923">
        <v>922</v>
      </c>
      <c r="B923" t="s">
        <v>3873</v>
      </c>
      <c r="C923" t="s">
        <v>693</v>
      </c>
      <c r="D923" t="s">
        <v>3874</v>
      </c>
      <c r="E923" s="27">
        <v>41774</v>
      </c>
      <c r="F923" t="s">
        <v>233</v>
      </c>
      <c r="G923" s="27">
        <v>32367</v>
      </c>
      <c r="H923">
        <v>27</v>
      </c>
      <c r="I923" t="s">
        <v>244</v>
      </c>
      <c r="J923" t="s">
        <v>245</v>
      </c>
      <c r="K923">
        <v>0</v>
      </c>
      <c r="L923">
        <v>6</v>
      </c>
      <c r="M923">
        <v>0</v>
      </c>
      <c r="N923">
        <v>0</v>
      </c>
      <c r="O923">
        <v>6</v>
      </c>
      <c r="P923">
        <v>-1</v>
      </c>
      <c r="Q923" s="28">
        <v>41773.093055555553</v>
      </c>
      <c r="R923" s="28">
        <v>41807.455555555556</v>
      </c>
      <c r="S923" t="s">
        <v>3875</v>
      </c>
      <c r="U923" s="27">
        <v>41773</v>
      </c>
      <c r="V923">
        <v>1</v>
      </c>
      <c r="W923" t="s">
        <v>32</v>
      </c>
      <c r="X923" t="s">
        <v>274</v>
      </c>
      <c r="Y923">
        <v>1</v>
      </c>
      <c r="AA923" t="s">
        <v>3876</v>
      </c>
      <c r="AB923" t="s">
        <v>32</v>
      </c>
      <c r="AD923" s="27">
        <v>42379</v>
      </c>
      <c r="AE923" t="s">
        <v>3877</v>
      </c>
      <c r="AH923">
        <v>1</v>
      </c>
      <c r="AJ923" t="s">
        <v>3876</v>
      </c>
      <c r="AK923" t="s">
        <v>312</v>
      </c>
      <c r="AL923" s="27">
        <v>42379</v>
      </c>
      <c r="AM923" t="s">
        <v>3877</v>
      </c>
      <c r="AN923" t="s">
        <v>238</v>
      </c>
      <c r="AO923">
        <v>4</v>
      </c>
      <c r="AP923" t="s">
        <v>239</v>
      </c>
      <c r="AQ923" s="27">
        <v>41774</v>
      </c>
      <c r="AR923" t="s">
        <v>240</v>
      </c>
      <c r="AS923">
        <v>6</v>
      </c>
      <c r="AT923" t="s">
        <v>246</v>
      </c>
      <c r="AU923" s="27">
        <v>41774</v>
      </c>
    </row>
    <row r="924" spans="1:47" x14ac:dyDescent="0.2">
      <c r="A924">
        <v>923</v>
      </c>
      <c r="B924" t="s">
        <v>3878</v>
      </c>
      <c r="C924" t="s">
        <v>1662</v>
      </c>
      <c r="D924" t="s">
        <v>3879</v>
      </c>
      <c r="E924" s="27">
        <v>41584</v>
      </c>
      <c r="F924" t="s">
        <v>233</v>
      </c>
      <c r="G924" s="27">
        <v>26546</v>
      </c>
      <c r="H924">
        <v>43</v>
      </c>
      <c r="I924" t="s">
        <v>244</v>
      </c>
      <c r="J924" t="s">
        <v>250</v>
      </c>
      <c r="K924">
        <v>0</v>
      </c>
      <c r="L924">
        <v>1</v>
      </c>
      <c r="M924">
        <v>0</v>
      </c>
      <c r="N924">
        <v>0</v>
      </c>
      <c r="O924">
        <v>1</v>
      </c>
      <c r="S924" t="s">
        <v>3880</v>
      </c>
      <c r="T924" s="27">
        <v>41584</v>
      </c>
      <c r="V924">
        <v>0</v>
      </c>
      <c r="W924" t="s">
        <v>36</v>
      </c>
      <c r="X924" t="s">
        <v>279</v>
      </c>
      <c r="Y924">
        <v>0</v>
      </c>
      <c r="AB924" t="s">
        <v>237</v>
      </c>
      <c r="AH924">
        <v>0</v>
      </c>
      <c r="AN924" t="s">
        <v>238</v>
      </c>
      <c r="AO924">
        <v>1</v>
      </c>
      <c r="AP924" t="s">
        <v>239</v>
      </c>
      <c r="AQ924" s="27">
        <v>41584</v>
      </c>
      <c r="AR924" t="s">
        <v>240</v>
      </c>
      <c r="AS924">
        <v>1</v>
      </c>
      <c r="AT924" t="s">
        <v>239</v>
      </c>
      <c r="AU924" s="27">
        <v>41584</v>
      </c>
    </row>
    <row r="925" spans="1:47" x14ac:dyDescent="0.2">
      <c r="A925">
        <v>924</v>
      </c>
      <c r="B925" t="s">
        <v>3881</v>
      </c>
      <c r="C925" t="s">
        <v>3882</v>
      </c>
      <c r="D925" t="s">
        <v>3883</v>
      </c>
      <c r="E925" s="27">
        <v>41556</v>
      </c>
      <c r="F925" t="s">
        <v>294</v>
      </c>
      <c r="G925" s="27">
        <v>20588</v>
      </c>
      <c r="H925">
        <v>59</v>
      </c>
      <c r="I925" t="s">
        <v>234</v>
      </c>
      <c r="J925" t="s">
        <v>245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 s="28">
        <v>41556.125</v>
      </c>
      <c r="R925" s="28">
        <v>41556.341666666667</v>
      </c>
      <c r="S925" t="s">
        <v>3884</v>
      </c>
      <c r="T925" s="27">
        <v>41555</v>
      </c>
      <c r="V925">
        <v>1</v>
      </c>
      <c r="W925" t="s">
        <v>36</v>
      </c>
      <c r="X925" t="s">
        <v>263</v>
      </c>
      <c r="Y925">
        <v>0</v>
      </c>
      <c r="AB925" t="s">
        <v>237</v>
      </c>
      <c r="AH925">
        <v>0</v>
      </c>
      <c r="AN925" t="s">
        <v>238</v>
      </c>
      <c r="AO925">
        <v>1</v>
      </c>
      <c r="AP925" t="s">
        <v>239</v>
      </c>
      <c r="AQ925" s="27">
        <v>41556</v>
      </c>
      <c r="AR925" t="s">
        <v>240</v>
      </c>
      <c r="AS925">
        <v>1</v>
      </c>
      <c r="AT925" t="s">
        <v>239</v>
      </c>
      <c r="AU925" s="27">
        <v>41556</v>
      </c>
    </row>
    <row r="926" spans="1:47" x14ac:dyDescent="0.2">
      <c r="A926">
        <v>925</v>
      </c>
      <c r="B926" t="s">
        <v>3885</v>
      </c>
      <c r="C926" t="s">
        <v>500</v>
      </c>
      <c r="D926" t="s">
        <v>3886</v>
      </c>
      <c r="E926" s="27">
        <v>41382</v>
      </c>
      <c r="F926" t="s">
        <v>233</v>
      </c>
      <c r="G926" s="27">
        <v>28879</v>
      </c>
      <c r="H926">
        <v>37</v>
      </c>
      <c r="I926" t="s">
        <v>244</v>
      </c>
      <c r="J926" t="s">
        <v>245</v>
      </c>
      <c r="K926">
        <v>0</v>
      </c>
      <c r="L926">
        <v>1</v>
      </c>
      <c r="M926">
        <v>0</v>
      </c>
      <c r="N926">
        <v>0</v>
      </c>
      <c r="O926">
        <v>2</v>
      </c>
      <c r="P926">
        <v>-2</v>
      </c>
      <c r="Q926" s="28">
        <v>41380.218055555553</v>
      </c>
      <c r="R926" s="28">
        <v>41381.232638888891</v>
      </c>
      <c r="S926" t="s">
        <v>3887</v>
      </c>
      <c r="T926" s="27">
        <v>41380</v>
      </c>
      <c r="V926">
        <v>2</v>
      </c>
      <c r="W926" t="s">
        <v>36</v>
      </c>
      <c r="X926" t="s">
        <v>595</v>
      </c>
      <c r="Y926">
        <v>0</v>
      </c>
      <c r="AB926" t="s">
        <v>237</v>
      </c>
      <c r="AH926">
        <v>0</v>
      </c>
      <c r="AN926" t="s">
        <v>238</v>
      </c>
      <c r="AO926">
        <v>1</v>
      </c>
      <c r="AP926" t="s">
        <v>239</v>
      </c>
      <c r="AQ926" s="27">
        <v>41382</v>
      </c>
      <c r="AR926" t="s">
        <v>240</v>
      </c>
      <c r="AS926">
        <v>1</v>
      </c>
      <c r="AT926" t="s">
        <v>239</v>
      </c>
      <c r="AU926" s="27">
        <v>41382</v>
      </c>
    </row>
    <row r="927" spans="1:47" x14ac:dyDescent="0.2">
      <c r="A927">
        <v>926</v>
      </c>
      <c r="B927" t="s">
        <v>3888</v>
      </c>
      <c r="C927" t="s">
        <v>3889</v>
      </c>
      <c r="D927" t="s">
        <v>381</v>
      </c>
      <c r="E927" s="27">
        <v>41876</v>
      </c>
      <c r="F927" t="s">
        <v>233</v>
      </c>
      <c r="G927" s="27">
        <v>32246</v>
      </c>
      <c r="H927">
        <v>28</v>
      </c>
      <c r="I927" t="s">
        <v>244</v>
      </c>
      <c r="J927" t="s">
        <v>250</v>
      </c>
      <c r="K927">
        <v>0</v>
      </c>
      <c r="L927">
        <v>7</v>
      </c>
      <c r="M927">
        <v>0</v>
      </c>
      <c r="N927">
        <v>0</v>
      </c>
      <c r="O927">
        <v>5</v>
      </c>
      <c r="P927">
        <v>0</v>
      </c>
      <c r="Q927" s="28">
        <v>41876.120138888888</v>
      </c>
      <c r="R927" s="28">
        <v>41877.208333333336</v>
      </c>
      <c r="S927" t="s">
        <v>3890</v>
      </c>
      <c r="T927" s="27">
        <v>41876</v>
      </c>
      <c r="V927">
        <v>0</v>
      </c>
      <c r="W927" t="s">
        <v>36</v>
      </c>
      <c r="X927" t="s">
        <v>254</v>
      </c>
      <c r="Y927">
        <v>1</v>
      </c>
      <c r="AA927" t="s">
        <v>3891</v>
      </c>
      <c r="AB927" t="s">
        <v>36</v>
      </c>
      <c r="AD927" s="27">
        <v>41909</v>
      </c>
      <c r="AE927" t="s">
        <v>324</v>
      </c>
      <c r="AH927">
        <v>0</v>
      </c>
      <c r="AN927" t="s">
        <v>238</v>
      </c>
      <c r="AO927">
        <v>7</v>
      </c>
      <c r="AP927" t="s">
        <v>246</v>
      </c>
      <c r="AQ927" s="27">
        <v>41876</v>
      </c>
      <c r="AR927" t="s">
        <v>240</v>
      </c>
      <c r="AS927">
        <v>7</v>
      </c>
      <c r="AT927" t="s">
        <v>246</v>
      </c>
      <c r="AU927" s="27">
        <v>41876</v>
      </c>
    </row>
    <row r="928" spans="1:47" x14ac:dyDescent="0.2">
      <c r="A928">
        <v>927</v>
      </c>
      <c r="B928" t="s">
        <v>3892</v>
      </c>
      <c r="C928" t="s">
        <v>3893</v>
      </c>
      <c r="D928" t="s">
        <v>3894</v>
      </c>
      <c r="E928" s="27">
        <v>41523</v>
      </c>
      <c r="F928" t="s">
        <v>233</v>
      </c>
      <c r="G928" s="27">
        <v>28435</v>
      </c>
      <c r="H928">
        <v>38</v>
      </c>
      <c r="I928" t="s">
        <v>244</v>
      </c>
      <c r="J928" t="s">
        <v>245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 s="28">
        <v>41523.061111111114</v>
      </c>
      <c r="R928" s="28">
        <v>41523.451388888891</v>
      </c>
      <c r="S928" t="s">
        <v>3895</v>
      </c>
      <c r="T928" s="27">
        <v>41523</v>
      </c>
      <c r="V928">
        <v>0</v>
      </c>
      <c r="W928" t="s">
        <v>32</v>
      </c>
      <c r="X928" t="s">
        <v>261</v>
      </c>
      <c r="Y928">
        <v>0</v>
      </c>
      <c r="AB928" t="s">
        <v>237</v>
      </c>
      <c r="AH928">
        <v>0</v>
      </c>
      <c r="AN928" t="s">
        <v>238</v>
      </c>
      <c r="AO928">
        <v>1</v>
      </c>
      <c r="AP928" t="s">
        <v>239</v>
      </c>
      <c r="AQ928" s="27">
        <v>41523</v>
      </c>
      <c r="AR928" t="s">
        <v>240</v>
      </c>
      <c r="AS928">
        <v>1</v>
      </c>
      <c r="AT928" t="s">
        <v>239</v>
      </c>
      <c r="AU928" s="27">
        <v>41523</v>
      </c>
    </row>
    <row r="929" spans="1:47" x14ac:dyDescent="0.2">
      <c r="A929">
        <v>928</v>
      </c>
      <c r="B929" t="s">
        <v>3896</v>
      </c>
      <c r="C929" t="s">
        <v>1565</v>
      </c>
      <c r="D929" t="s">
        <v>3897</v>
      </c>
      <c r="E929" s="27">
        <v>41970</v>
      </c>
      <c r="F929" t="s">
        <v>294</v>
      </c>
      <c r="G929" s="27">
        <v>30236</v>
      </c>
      <c r="H929">
        <v>33</v>
      </c>
      <c r="I929" t="s">
        <v>244</v>
      </c>
      <c r="J929" t="s">
        <v>245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 s="28">
        <v>41970.522916666669</v>
      </c>
      <c r="R929" s="28">
        <v>41970.324999999997</v>
      </c>
      <c r="S929" t="s">
        <v>3898</v>
      </c>
      <c r="T929" s="27">
        <v>41969</v>
      </c>
      <c r="V929">
        <v>1</v>
      </c>
      <c r="W929" t="s">
        <v>36</v>
      </c>
      <c r="X929" t="s">
        <v>780</v>
      </c>
      <c r="Y929">
        <v>0</v>
      </c>
      <c r="AB929" t="s">
        <v>237</v>
      </c>
      <c r="AH929">
        <v>0</v>
      </c>
      <c r="AN929" t="s">
        <v>238</v>
      </c>
      <c r="AO929">
        <v>1</v>
      </c>
      <c r="AP929" t="s">
        <v>239</v>
      </c>
      <c r="AQ929" s="27">
        <v>41970</v>
      </c>
      <c r="AR929" t="s">
        <v>240</v>
      </c>
      <c r="AS929">
        <v>1</v>
      </c>
      <c r="AT929" t="s">
        <v>239</v>
      </c>
      <c r="AU929" s="27">
        <v>41970</v>
      </c>
    </row>
    <row r="930" spans="1:47" x14ac:dyDescent="0.2">
      <c r="A930">
        <v>929</v>
      </c>
      <c r="B930" t="s">
        <v>3899</v>
      </c>
      <c r="C930" t="s">
        <v>1478</v>
      </c>
      <c r="D930" t="s">
        <v>3900</v>
      </c>
      <c r="E930" s="27">
        <v>41899</v>
      </c>
      <c r="F930" t="s">
        <v>233</v>
      </c>
      <c r="G930" s="27">
        <v>33539</v>
      </c>
      <c r="H930">
        <v>24</v>
      </c>
      <c r="I930" t="s">
        <v>259</v>
      </c>
      <c r="J930" t="s">
        <v>245</v>
      </c>
      <c r="K930">
        <v>0</v>
      </c>
      <c r="L930">
        <v>4</v>
      </c>
      <c r="M930">
        <v>0</v>
      </c>
      <c r="N930">
        <v>1</v>
      </c>
      <c r="O930">
        <v>2</v>
      </c>
      <c r="P930">
        <v>-1</v>
      </c>
      <c r="Q930" s="28">
        <v>41898.17083333333</v>
      </c>
      <c r="R930" s="28">
        <v>41899.344444444447</v>
      </c>
      <c r="S930" t="s">
        <v>3901</v>
      </c>
      <c r="T930" s="27">
        <v>41898</v>
      </c>
      <c r="V930">
        <v>1</v>
      </c>
      <c r="W930" t="s">
        <v>32</v>
      </c>
      <c r="X930" t="s">
        <v>343</v>
      </c>
      <c r="Y930">
        <v>0</v>
      </c>
      <c r="AB930" t="s">
        <v>237</v>
      </c>
      <c r="AH930">
        <v>0</v>
      </c>
      <c r="AN930" t="s">
        <v>238</v>
      </c>
      <c r="AO930">
        <v>5</v>
      </c>
      <c r="AP930" t="s">
        <v>246</v>
      </c>
      <c r="AQ930" s="27">
        <v>41899</v>
      </c>
      <c r="AR930" t="s">
        <v>240</v>
      </c>
      <c r="AS930">
        <v>4</v>
      </c>
      <c r="AT930" t="s">
        <v>239</v>
      </c>
      <c r="AU930" s="27">
        <v>41899</v>
      </c>
    </row>
    <row r="931" spans="1:47" x14ac:dyDescent="0.2">
      <c r="A931">
        <v>930</v>
      </c>
      <c r="B931" t="s">
        <v>3902</v>
      </c>
      <c r="C931" t="s">
        <v>399</v>
      </c>
      <c r="D931" t="s">
        <v>3903</v>
      </c>
      <c r="E931" s="27">
        <v>41846</v>
      </c>
      <c r="F931" t="s">
        <v>233</v>
      </c>
      <c r="G931" s="27">
        <v>34435</v>
      </c>
      <c r="H931">
        <v>22</v>
      </c>
      <c r="I931" t="s">
        <v>259</v>
      </c>
      <c r="J931" t="s">
        <v>250</v>
      </c>
      <c r="K931">
        <v>0</v>
      </c>
      <c r="L931">
        <v>8</v>
      </c>
      <c r="M931">
        <v>0</v>
      </c>
      <c r="N931">
        <v>1</v>
      </c>
      <c r="O931">
        <v>0</v>
      </c>
      <c r="P931">
        <v>-1</v>
      </c>
      <c r="Q931" s="28">
        <v>41845.504166666666</v>
      </c>
      <c r="R931" s="28">
        <v>41846.359722222223</v>
      </c>
      <c r="S931" t="s">
        <v>3904</v>
      </c>
      <c r="T931" s="27">
        <v>41845</v>
      </c>
      <c r="V931">
        <v>1</v>
      </c>
      <c r="W931" t="s">
        <v>32</v>
      </c>
      <c r="X931" t="s">
        <v>3905</v>
      </c>
      <c r="Y931">
        <v>1</v>
      </c>
      <c r="AA931" t="s">
        <v>3906</v>
      </c>
      <c r="AB931" t="s">
        <v>36</v>
      </c>
      <c r="AC931">
        <v>139</v>
      </c>
      <c r="AD931" s="27">
        <v>42068</v>
      </c>
      <c r="AE931" t="s">
        <v>474</v>
      </c>
      <c r="AF931" s="27">
        <v>42207</v>
      </c>
      <c r="AG931" s="27">
        <v>42214</v>
      </c>
      <c r="AH931">
        <v>0</v>
      </c>
      <c r="AN931" t="s">
        <v>238</v>
      </c>
      <c r="AO931">
        <v>6</v>
      </c>
      <c r="AP931" t="s">
        <v>246</v>
      </c>
      <c r="AQ931" s="27">
        <v>41846</v>
      </c>
      <c r="AR931" t="s">
        <v>240</v>
      </c>
      <c r="AS931">
        <v>8</v>
      </c>
      <c r="AT931" t="s">
        <v>269</v>
      </c>
      <c r="AU931" s="27">
        <v>41846</v>
      </c>
    </row>
    <row r="932" spans="1:47" x14ac:dyDescent="0.2">
      <c r="A932">
        <v>931</v>
      </c>
      <c r="B932" t="s">
        <v>3907</v>
      </c>
      <c r="C932" t="s">
        <v>901</v>
      </c>
      <c r="D932" t="s">
        <v>629</v>
      </c>
      <c r="E932" s="27">
        <v>41739</v>
      </c>
      <c r="F932" t="s">
        <v>233</v>
      </c>
      <c r="G932" s="27">
        <v>20494</v>
      </c>
      <c r="H932">
        <v>60</v>
      </c>
      <c r="I932" t="s">
        <v>234</v>
      </c>
      <c r="J932" t="s">
        <v>353</v>
      </c>
      <c r="K932">
        <v>0</v>
      </c>
      <c r="L932">
        <v>4</v>
      </c>
      <c r="M932">
        <v>0</v>
      </c>
      <c r="N932">
        <v>0</v>
      </c>
      <c r="O932">
        <v>0</v>
      </c>
      <c r="P932">
        <v>-7</v>
      </c>
      <c r="Q932" s="28">
        <v>41732.413194444445</v>
      </c>
      <c r="R932" s="28">
        <v>41737.386111111111</v>
      </c>
      <c r="S932" t="s">
        <v>3908</v>
      </c>
      <c r="T932" s="27">
        <v>41732</v>
      </c>
      <c r="V932">
        <v>7</v>
      </c>
      <c r="W932" t="s">
        <v>32</v>
      </c>
      <c r="X932" t="s">
        <v>261</v>
      </c>
      <c r="Y932">
        <v>0</v>
      </c>
      <c r="AB932" t="s">
        <v>237</v>
      </c>
      <c r="AH932">
        <v>0</v>
      </c>
      <c r="AN932" t="s">
        <v>238</v>
      </c>
      <c r="AO932">
        <v>1</v>
      </c>
      <c r="AP932" t="s">
        <v>239</v>
      </c>
      <c r="AQ932" s="27">
        <v>41739</v>
      </c>
      <c r="AR932" t="s">
        <v>240</v>
      </c>
      <c r="AS932">
        <v>4</v>
      </c>
      <c r="AT932" t="s">
        <v>239</v>
      </c>
      <c r="AU932" s="27">
        <v>41739</v>
      </c>
    </row>
    <row r="933" spans="1:47" x14ac:dyDescent="0.2">
      <c r="A933">
        <v>932</v>
      </c>
      <c r="B933" t="s">
        <v>3909</v>
      </c>
      <c r="C933" t="s">
        <v>1593</v>
      </c>
      <c r="D933" t="s">
        <v>3910</v>
      </c>
      <c r="E933" s="27">
        <v>41533</v>
      </c>
      <c r="F933" t="s">
        <v>233</v>
      </c>
      <c r="G933" s="27">
        <v>26609</v>
      </c>
      <c r="H933">
        <v>43</v>
      </c>
      <c r="I933" t="s">
        <v>244</v>
      </c>
      <c r="J933" t="s">
        <v>353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-44</v>
      </c>
      <c r="Q933" s="28">
        <v>41489.042361111111</v>
      </c>
      <c r="R933" s="28">
        <v>41530.246527777781</v>
      </c>
      <c r="S933" t="s">
        <v>3911</v>
      </c>
      <c r="T933" s="27">
        <v>41489</v>
      </c>
      <c r="V933">
        <v>44</v>
      </c>
      <c r="W933" t="s">
        <v>36</v>
      </c>
      <c r="X933" t="s">
        <v>392</v>
      </c>
      <c r="Y933">
        <v>0</v>
      </c>
      <c r="AB933" t="s">
        <v>237</v>
      </c>
      <c r="AH933">
        <v>0</v>
      </c>
      <c r="AN933" t="s">
        <v>238</v>
      </c>
      <c r="AO933">
        <v>1</v>
      </c>
      <c r="AP933" t="s">
        <v>239</v>
      </c>
      <c r="AQ933" s="27">
        <v>41533</v>
      </c>
      <c r="AR933" t="s">
        <v>240</v>
      </c>
      <c r="AS933">
        <v>1</v>
      </c>
      <c r="AT933" t="s">
        <v>239</v>
      </c>
      <c r="AU933" s="27">
        <v>41533</v>
      </c>
    </row>
    <row r="934" spans="1:47" x14ac:dyDescent="0.2">
      <c r="A934">
        <v>933</v>
      </c>
      <c r="B934" t="s">
        <v>3912</v>
      </c>
      <c r="C934" t="s">
        <v>3913</v>
      </c>
      <c r="D934" t="s">
        <v>3704</v>
      </c>
      <c r="E934" s="27">
        <v>41723</v>
      </c>
      <c r="F934" t="s">
        <v>233</v>
      </c>
      <c r="G934" s="27">
        <v>32231</v>
      </c>
      <c r="H934">
        <v>28</v>
      </c>
      <c r="I934" t="s">
        <v>244</v>
      </c>
      <c r="J934" t="s">
        <v>245</v>
      </c>
      <c r="K934">
        <v>0</v>
      </c>
      <c r="L934">
        <v>9</v>
      </c>
      <c r="M934">
        <v>0</v>
      </c>
      <c r="N934">
        <v>0</v>
      </c>
      <c r="O934">
        <v>1</v>
      </c>
      <c r="P934">
        <v>-1</v>
      </c>
      <c r="Q934" s="28">
        <v>41722.179861111108</v>
      </c>
      <c r="R934" s="28">
        <v>41731.374305555553</v>
      </c>
      <c r="S934" t="s">
        <v>3914</v>
      </c>
      <c r="U934" s="27">
        <v>41722</v>
      </c>
      <c r="V934">
        <v>1</v>
      </c>
      <c r="W934" t="s">
        <v>32</v>
      </c>
      <c r="X934" t="s">
        <v>274</v>
      </c>
      <c r="Y934">
        <v>0</v>
      </c>
      <c r="AB934" t="s">
        <v>237</v>
      </c>
      <c r="AH934">
        <v>0</v>
      </c>
      <c r="AN934" t="s">
        <v>238</v>
      </c>
      <c r="AO934">
        <v>3</v>
      </c>
      <c r="AP934" t="s">
        <v>239</v>
      </c>
      <c r="AQ934" s="27">
        <v>41723</v>
      </c>
      <c r="AR934" t="s">
        <v>240</v>
      </c>
      <c r="AS934">
        <v>9</v>
      </c>
      <c r="AT934" t="s">
        <v>269</v>
      </c>
      <c r="AU934" s="27">
        <v>41723</v>
      </c>
    </row>
    <row r="935" spans="1:47" x14ac:dyDescent="0.2">
      <c r="A935">
        <v>934</v>
      </c>
      <c r="B935" t="s">
        <v>3915</v>
      </c>
      <c r="C935" t="s">
        <v>3916</v>
      </c>
      <c r="D935" t="s">
        <v>3917</v>
      </c>
      <c r="E935" s="27">
        <v>41373</v>
      </c>
      <c r="F935" t="s">
        <v>233</v>
      </c>
      <c r="G935" s="27">
        <v>32983</v>
      </c>
      <c r="H935">
        <v>25</v>
      </c>
      <c r="I935" t="s">
        <v>244</v>
      </c>
      <c r="J935" t="s">
        <v>250</v>
      </c>
      <c r="K935">
        <v>0</v>
      </c>
      <c r="L935">
        <v>5</v>
      </c>
      <c r="M935">
        <v>0</v>
      </c>
      <c r="N935">
        <v>0</v>
      </c>
      <c r="O935">
        <v>4</v>
      </c>
      <c r="P935">
        <v>-1</v>
      </c>
      <c r="Q935" s="28">
        <v>41372.242361111108</v>
      </c>
      <c r="R935" s="28">
        <v>41404.237500000003</v>
      </c>
      <c r="S935" t="s">
        <v>3918</v>
      </c>
      <c r="T935" s="27">
        <v>41372</v>
      </c>
      <c r="V935">
        <v>1</v>
      </c>
      <c r="W935" t="s">
        <v>32</v>
      </c>
      <c r="X935" t="s">
        <v>3021</v>
      </c>
      <c r="Y935">
        <v>1</v>
      </c>
      <c r="AA935" t="s">
        <v>3919</v>
      </c>
      <c r="AB935" t="s">
        <v>36</v>
      </c>
      <c r="AC935">
        <v>1</v>
      </c>
      <c r="AD935" s="27">
        <v>41436</v>
      </c>
      <c r="AE935" t="s">
        <v>412</v>
      </c>
      <c r="AF935" s="27">
        <v>41437</v>
      </c>
      <c r="AG935" s="27">
        <v>41528</v>
      </c>
      <c r="AH935">
        <v>1</v>
      </c>
      <c r="AJ935" t="s">
        <v>3920</v>
      </c>
      <c r="AK935" t="s">
        <v>366</v>
      </c>
      <c r="AL935" s="27">
        <v>41532</v>
      </c>
      <c r="AM935" t="s">
        <v>3921</v>
      </c>
      <c r="AN935" t="s">
        <v>238</v>
      </c>
      <c r="AO935">
        <v>4</v>
      </c>
      <c r="AP935" t="s">
        <v>239</v>
      </c>
      <c r="AQ935" s="27">
        <v>41373</v>
      </c>
      <c r="AR935" t="s">
        <v>240</v>
      </c>
      <c r="AS935">
        <v>5</v>
      </c>
      <c r="AT935" t="s">
        <v>246</v>
      </c>
      <c r="AU935" s="27">
        <v>41373</v>
      </c>
    </row>
    <row r="936" spans="1:47" x14ac:dyDescent="0.2">
      <c r="A936">
        <v>935</v>
      </c>
      <c r="B936" t="s">
        <v>3922</v>
      </c>
      <c r="C936" t="s">
        <v>3923</v>
      </c>
      <c r="D936" t="s">
        <v>3924</v>
      </c>
      <c r="E936" s="27">
        <v>41609</v>
      </c>
      <c r="F936" t="s">
        <v>233</v>
      </c>
      <c r="G936" s="27">
        <v>23528</v>
      </c>
      <c r="H936">
        <v>51</v>
      </c>
      <c r="I936" t="s">
        <v>234</v>
      </c>
      <c r="J936" t="s">
        <v>245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 s="28">
        <v>41609.511805555558</v>
      </c>
      <c r="R936" s="28">
        <v>41609.522916666669</v>
      </c>
      <c r="S936" t="s">
        <v>3925</v>
      </c>
      <c r="T936" s="27">
        <v>41608</v>
      </c>
      <c r="V936">
        <v>1</v>
      </c>
      <c r="W936" t="s">
        <v>36</v>
      </c>
      <c r="X936" t="s">
        <v>595</v>
      </c>
      <c r="Y936">
        <v>0</v>
      </c>
      <c r="AB936" t="s">
        <v>237</v>
      </c>
      <c r="AH936">
        <v>0</v>
      </c>
      <c r="AN936" t="s">
        <v>238</v>
      </c>
      <c r="AO936">
        <v>1</v>
      </c>
      <c r="AP936" t="s">
        <v>239</v>
      </c>
      <c r="AQ936" s="27">
        <v>41609</v>
      </c>
      <c r="AR936" t="s">
        <v>240</v>
      </c>
      <c r="AS936">
        <v>1</v>
      </c>
      <c r="AT936" t="s">
        <v>239</v>
      </c>
      <c r="AU936" s="27">
        <v>41609</v>
      </c>
    </row>
    <row r="937" spans="1:47" x14ac:dyDescent="0.2">
      <c r="A937">
        <v>936</v>
      </c>
      <c r="B937" t="s">
        <v>3926</v>
      </c>
      <c r="C937" t="s">
        <v>2056</v>
      </c>
      <c r="D937" t="s">
        <v>3927</v>
      </c>
      <c r="E937" s="27">
        <v>41822</v>
      </c>
      <c r="F937" t="s">
        <v>233</v>
      </c>
      <c r="G937" s="27">
        <v>30414</v>
      </c>
      <c r="H937">
        <v>33</v>
      </c>
      <c r="I937" t="s">
        <v>244</v>
      </c>
      <c r="J937" t="s">
        <v>245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-1</v>
      </c>
      <c r="Q937" s="28">
        <v>41821.387499999997</v>
      </c>
      <c r="R937" s="28">
        <v>41822.069444444445</v>
      </c>
      <c r="S937" t="s">
        <v>3928</v>
      </c>
      <c r="T937" s="27">
        <v>41821</v>
      </c>
      <c r="V937">
        <v>1</v>
      </c>
      <c r="W937" t="s">
        <v>32</v>
      </c>
      <c r="X937" t="s">
        <v>383</v>
      </c>
      <c r="Y937">
        <v>0</v>
      </c>
      <c r="AB937" t="s">
        <v>237</v>
      </c>
      <c r="AH937">
        <v>0</v>
      </c>
      <c r="AN937" t="s">
        <v>238</v>
      </c>
      <c r="AO937">
        <v>1</v>
      </c>
      <c r="AP937" t="s">
        <v>239</v>
      </c>
      <c r="AQ937" s="27">
        <v>41822</v>
      </c>
      <c r="AR937" t="s">
        <v>240</v>
      </c>
      <c r="AS937">
        <v>1</v>
      </c>
      <c r="AT937" t="s">
        <v>239</v>
      </c>
      <c r="AU937" s="27">
        <v>41822</v>
      </c>
    </row>
    <row r="938" spans="1:47" x14ac:dyDescent="0.2">
      <c r="A938">
        <v>937</v>
      </c>
      <c r="B938" t="s">
        <v>3929</v>
      </c>
      <c r="C938" t="s">
        <v>3930</v>
      </c>
      <c r="D938" t="s">
        <v>3931</v>
      </c>
      <c r="E938" s="27">
        <v>41633</v>
      </c>
      <c r="F938" t="s">
        <v>233</v>
      </c>
      <c r="G938" s="27">
        <v>31471</v>
      </c>
      <c r="H938">
        <v>30</v>
      </c>
      <c r="I938" t="s">
        <v>244</v>
      </c>
      <c r="J938" t="s">
        <v>353</v>
      </c>
      <c r="K938">
        <v>0</v>
      </c>
      <c r="L938">
        <v>5</v>
      </c>
      <c r="M938">
        <v>0</v>
      </c>
      <c r="N938">
        <v>0</v>
      </c>
      <c r="O938">
        <v>6</v>
      </c>
      <c r="S938" t="s">
        <v>3932</v>
      </c>
      <c r="T938" s="27">
        <v>41632</v>
      </c>
      <c r="V938">
        <v>1</v>
      </c>
      <c r="W938" t="s">
        <v>32</v>
      </c>
      <c r="X938" t="s">
        <v>261</v>
      </c>
      <c r="Y938">
        <v>1</v>
      </c>
      <c r="AA938" t="s">
        <v>3933</v>
      </c>
      <c r="AB938" t="s">
        <v>32</v>
      </c>
      <c r="AD938" s="27">
        <v>41835</v>
      </c>
      <c r="AE938" t="s">
        <v>1607</v>
      </c>
      <c r="AH938">
        <v>1</v>
      </c>
      <c r="AJ938" t="s">
        <v>3933</v>
      </c>
      <c r="AK938" t="s">
        <v>312</v>
      </c>
      <c r="AL938" s="27">
        <v>41835</v>
      </c>
      <c r="AM938" t="s">
        <v>3934</v>
      </c>
      <c r="AN938" t="s">
        <v>238</v>
      </c>
      <c r="AO938">
        <v>3</v>
      </c>
      <c r="AP938" t="s">
        <v>239</v>
      </c>
      <c r="AQ938" s="27">
        <v>41633</v>
      </c>
      <c r="AR938" t="s">
        <v>240</v>
      </c>
      <c r="AS938">
        <v>5</v>
      </c>
      <c r="AT938" t="s">
        <v>246</v>
      </c>
      <c r="AU938" s="27">
        <v>41633</v>
      </c>
    </row>
    <row r="939" spans="1:47" x14ac:dyDescent="0.2">
      <c r="A939">
        <v>938</v>
      </c>
      <c r="B939" t="s">
        <v>3935</v>
      </c>
      <c r="C939" t="s">
        <v>3936</v>
      </c>
      <c r="D939" t="s">
        <v>2466</v>
      </c>
      <c r="E939" s="27">
        <v>41840</v>
      </c>
      <c r="F939" t="s">
        <v>294</v>
      </c>
      <c r="G939" s="27">
        <v>21017</v>
      </c>
      <c r="H939">
        <v>58</v>
      </c>
      <c r="I939" t="s">
        <v>234</v>
      </c>
      <c r="J939" t="s">
        <v>245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 s="28">
        <v>41840.056250000001</v>
      </c>
      <c r="R939" s="28">
        <v>41840.40347222222</v>
      </c>
      <c r="S939" t="s">
        <v>3937</v>
      </c>
      <c r="T939" s="27">
        <v>41839</v>
      </c>
      <c r="V939">
        <v>1</v>
      </c>
      <c r="W939" t="s">
        <v>36</v>
      </c>
      <c r="X939" t="s">
        <v>263</v>
      </c>
      <c r="Y939">
        <v>0</v>
      </c>
      <c r="AB939" t="s">
        <v>237</v>
      </c>
      <c r="AH939">
        <v>0</v>
      </c>
      <c r="AN939" t="s">
        <v>238</v>
      </c>
      <c r="AO939">
        <v>1</v>
      </c>
      <c r="AP939" t="s">
        <v>239</v>
      </c>
      <c r="AQ939" s="27">
        <v>41840</v>
      </c>
      <c r="AR939" t="s">
        <v>240</v>
      </c>
      <c r="AS939">
        <v>1</v>
      </c>
      <c r="AT939" t="s">
        <v>239</v>
      </c>
      <c r="AU939" s="27">
        <v>41840</v>
      </c>
    </row>
    <row r="940" spans="1:47" x14ac:dyDescent="0.2">
      <c r="A940">
        <v>939</v>
      </c>
      <c r="B940" t="s">
        <v>3938</v>
      </c>
      <c r="C940" t="s">
        <v>3939</v>
      </c>
      <c r="D940" t="s">
        <v>830</v>
      </c>
      <c r="E940" s="27">
        <v>41971</v>
      </c>
      <c r="F940" t="s">
        <v>233</v>
      </c>
      <c r="G940" s="27">
        <v>19165</v>
      </c>
      <c r="H940">
        <v>63</v>
      </c>
      <c r="I940" t="s">
        <v>234</v>
      </c>
      <c r="J940" t="s">
        <v>250</v>
      </c>
      <c r="K940">
        <v>0</v>
      </c>
      <c r="L940">
        <v>1</v>
      </c>
      <c r="M940">
        <v>0</v>
      </c>
      <c r="N940">
        <v>0</v>
      </c>
      <c r="O940">
        <v>2</v>
      </c>
      <c r="P940">
        <v>-1</v>
      </c>
      <c r="Q940" s="28">
        <v>41970.37777777778</v>
      </c>
      <c r="R940" s="28">
        <v>41982.409722222219</v>
      </c>
      <c r="S940" t="s">
        <v>3940</v>
      </c>
      <c r="T940" s="27">
        <v>41970</v>
      </c>
      <c r="V940">
        <v>1</v>
      </c>
      <c r="W940" t="s">
        <v>36</v>
      </c>
      <c r="X940" t="s">
        <v>279</v>
      </c>
      <c r="Y940">
        <v>0</v>
      </c>
      <c r="AB940" t="s">
        <v>237</v>
      </c>
      <c r="AH940">
        <v>0</v>
      </c>
      <c r="AN940" t="s">
        <v>238</v>
      </c>
      <c r="AO940">
        <v>1</v>
      </c>
      <c r="AP940" t="s">
        <v>239</v>
      </c>
      <c r="AQ940" s="27">
        <v>41971</v>
      </c>
      <c r="AR940" t="s">
        <v>240</v>
      </c>
      <c r="AS940">
        <v>1</v>
      </c>
      <c r="AT940" t="s">
        <v>239</v>
      </c>
      <c r="AU940" s="27">
        <v>41971</v>
      </c>
    </row>
    <row r="941" spans="1:47" x14ac:dyDescent="0.2">
      <c r="A941">
        <v>940</v>
      </c>
      <c r="B941" t="s">
        <v>3941</v>
      </c>
      <c r="C941" t="s">
        <v>3122</v>
      </c>
      <c r="D941" t="s">
        <v>3942</v>
      </c>
      <c r="E941" s="27">
        <v>41967</v>
      </c>
      <c r="F941" t="s">
        <v>294</v>
      </c>
      <c r="G941" s="27">
        <v>31994</v>
      </c>
      <c r="H941">
        <v>28</v>
      </c>
      <c r="I941" t="s">
        <v>244</v>
      </c>
      <c r="J941" t="s">
        <v>245</v>
      </c>
      <c r="K941">
        <v>0</v>
      </c>
      <c r="L941">
        <v>4</v>
      </c>
      <c r="M941">
        <v>0</v>
      </c>
      <c r="N941">
        <v>0</v>
      </c>
      <c r="O941">
        <v>0</v>
      </c>
      <c r="P941">
        <v>-1</v>
      </c>
      <c r="Q941" s="28">
        <v>41966.237500000003</v>
      </c>
      <c r="R941" s="28">
        <v>41967.091666666667</v>
      </c>
      <c r="S941" t="s">
        <v>3943</v>
      </c>
      <c r="T941" s="27">
        <v>41966</v>
      </c>
      <c r="V941">
        <v>1</v>
      </c>
      <c r="W941" t="s">
        <v>36</v>
      </c>
      <c r="X941" t="s">
        <v>279</v>
      </c>
      <c r="Y941">
        <v>0</v>
      </c>
      <c r="AB941" t="s">
        <v>237</v>
      </c>
      <c r="AH941">
        <v>0</v>
      </c>
      <c r="AN941" t="s">
        <v>238</v>
      </c>
      <c r="AO941">
        <v>5</v>
      </c>
      <c r="AP941" t="s">
        <v>246</v>
      </c>
      <c r="AQ941" s="27">
        <v>41967</v>
      </c>
      <c r="AR941" t="s">
        <v>240</v>
      </c>
      <c r="AS941">
        <v>4</v>
      </c>
      <c r="AT941" t="s">
        <v>239</v>
      </c>
      <c r="AU941" s="27">
        <v>41967</v>
      </c>
    </row>
    <row r="942" spans="1:47" x14ac:dyDescent="0.2">
      <c r="A942">
        <v>941</v>
      </c>
      <c r="B942" t="s">
        <v>3944</v>
      </c>
      <c r="C942" t="s">
        <v>3945</v>
      </c>
      <c r="D942" t="s">
        <v>3946</v>
      </c>
      <c r="E942" s="27">
        <v>41585</v>
      </c>
      <c r="F942" t="s">
        <v>233</v>
      </c>
      <c r="G942" s="27">
        <v>28286</v>
      </c>
      <c r="H942">
        <v>38</v>
      </c>
      <c r="I942" t="s">
        <v>244</v>
      </c>
      <c r="J942" t="s">
        <v>245</v>
      </c>
      <c r="K942">
        <v>0</v>
      </c>
      <c r="L942">
        <v>1</v>
      </c>
      <c r="M942">
        <v>0</v>
      </c>
      <c r="N942">
        <v>0</v>
      </c>
      <c r="O942">
        <v>0</v>
      </c>
      <c r="W942" t="s">
        <v>237</v>
      </c>
      <c r="Y942">
        <v>-1</v>
      </c>
      <c r="AB942" t="s">
        <v>237</v>
      </c>
      <c r="AH942">
        <v>0</v>
      </c>
      <c r="AN942" t="s">
        <v>238</v>
      </c>
      <c r="AO942">
        <v>1</v>
      </c>
      <c r="AP942" t="s">
        <v>239</v>
      </c>
      <c r="AQ942" s="27">
        <v>41585</v>
      </c>
      <c r="AR942" t="s">
        <v>240</v>
      </c>
      <c r="AS942">
        <v>1</v>
      </c>
      <c r="AT942" t="s">
        <v>239</v>
      </c>
      <c r="AU942" s="27">
        <v>41585</v>
      </c>
    </row>
    <row r="943" spans="1:47" x14ac:dyDescent="0.2">
      <c r="A943">
        <v>942</v>
      </c>
      <c r="B943" t="s">
        <v>3947</v>
      </c>
      <c r="C943" t="s">
        <v>1840</v>
      </c>
      <c r="D943" t="s">
        <v>3948</v>
      </c>
      <c r="E943" s="27">
        <v>41742</v>
      </c>
      <c r="F943" t="s">
        <v>294</v>
      </c>
      <c r="G943" s="27">
        <v>32023</v>
      </c>
      <c r="H943">
        <v>28</v>
      </c>
      <c r="I943" t="s">
        <v>244</v>
      </c>
      <c r="J943" t="s">
        <v>245</v>
      </c>
      <c r="K943">
        <v>0</v>
      </c>
      <c r="L943">
        <v>3</v>
      </c>
      <c r="M943">
        <v>0</v>
      </c>
      <c r="N943">
        <v>0</v>
      </c>
      <c r="O943">
        <v>0</v>
      </c>
      <c r="P943">
        <v>-1</v>
      </c>
      <c r="Q943" s="28">
        <v>41741.123611111114</v>
      </c>
      <c r="R943" s="28">
        <v>41750.292361111111</v>
      </c>
      <c r="S943" t="s">
        <v>3949</v>
      </c>
      <c r="T943" s="27">
        <v>41740</v>
      </c>
      <c r="V943">
        <v>2</v>
      </c>
      <c r="W943" t="s">
        <v>36</v>
      </c>
      <c r="X943" t="s">
        <v>279</v>
      </c>
      <c r="Y943">
        <v>0</v>
      </c>
      <c r="AB943" t="s">
        <v>237</v>
      </c>
      <c r="AH943">
        <v>0</v>
      </c>
      <c r="AN943" t="s">
        <v>238</v>
      </c>
      <c r="AO943">
        <v>3</v>
      </c>
      <c r="AP943" t="s">
        <v>239</v>
      </c>
      <c r="AQ943" s="27">
        <v>41742</v>
      </c>
      <c r="AR943" t="s">
        <v>240</v>
      </c>
      <c r="AS943">
        <v>3</v>
      </c>
      <c r="AT943" t="s">
        <v>239</v>
      </c>
      <c r="AU943" s="27">
        <v>41742</v>
      </c>
    </row>
    <row r="944" spans="1:47" x14ac:dyDescent="0.2">
      <c r="A944">
        <v>943</v>
      </c>
      <c r="B944" t="s">
        <v>3950</v>
      </c>
      <c r="C944" t="s">
        <v>334</v>
      </c>
      <c r="D944" t="s">
        <v>3951</v>
      </c>
      <c r="E944" s="27">
        <v>41570</v>
      </c>
      <c r="F944" t="s">
        <v>233</v>
      </c>
      <c r="G944" s="27">
        <v>31812</v>
      </c>
      <c r="H944">
        <v>29</v>
      </c>
      <c r="I944" t="s">
        <v>244</v>
      </c>
      <c r="J944" t="s">
        <v>245</v>
      </c>
      <c r="K944">
        <v>0</v>
      </c>
      <c r="L944">
        <v>2</v>
      </c>
      <c r="M944">
        <v>0</v>
      </c>
      <c r="N944">
        <v>0</v>
      </c>
      <c r="O944">
        <v>2</v>
      </c>
      <c r="P944">
        <v>29</v>
      </c>
      <c r="Q944" s="28">
        <v>41599.198611111111</v>
      </c>
      <c r="R944" s="28">
        <v>41624.504861111112</v>
      </c>
      <c r="S944" t="s">
        <v>3952</v>
      </c>
      <c r="T944" s="27">
        <v>41513</v>
      </c>
      <c r="V944">
        <v>57</v>
      </c>
      <c r="W944" t="s">
        <v>36</v>
      </c>
      <c r="X944" t="s">
        <v>254</v>
      </c>
      <c r="Y944">
        <v>1</v>
      </c>
      <c r="AA944" t="s">
        <v>3953</v>
      </c>
      <c r="AB944" t="s">
        <v>36</v>
      </c>
      <c r="AC944">
        <v>0</v>
      </c>
      <c r="AD944" s="27">
        <v>41882</v>
      </c>
      <c r="AE944" t="s">
        <v>3954</v>
      </c>
      <c r="AF944" s="27">
        <v>41882</v>
      </c>
      <c r="AG944" s="27">
        <v>41898</v>
      </c>
      <c r="AH944">
        <v>0</v>
      </c>
      <c r="AN944" t="s">
        <v>238</v>
      </c>
      <c r="AO944">
        <v>2</v>
      </c>
      <c r="AP944" t="s">
        <v>239</v>
      </c>
      <c r="AQ944" s="27">
        <v>41570</v>
      </c>
      <c r="AR944" t="s">
        <v>240</v>
      </c>
      <c r="AS944">
        <v>2</v>
      </c>
      <c r="AT944" t="s">
        <v>239</v>
      </c>
      <c r="AU944" s="27">
        <v>41570</v>
      </c>
    </row>
    <row r="945" spans="1:47" x14ac:dyDescent="0.2">
      <c r="A945">
        <v>944</v>
      </c>
      <c r="B945" t="s">
        <v>3955</v>
      </c>
      <c r="C945" t="s">
        <v>3956</v>
      </c>
      <c r="D945" t="s">
        <v>3957</v>
      </c>
      <c r="E945" s="27">
        <v>41642</v>
      </c>
      <c r="F945" t="s">
        <v>233</v>
      </c>
      <c r="G945" s="27">
        <v>32061</v>
      </c>
      <c r="H945">
        <v>28</v>
      </c>
      <c r="I945" t="s">
        <v>244</v>
      </c>
      <c r="J945" t="s">
        <v>250</v>
      </c>
      <c r="K945">
        <v>0</v>
      </c>
      <c r="L945">
        <v>3</v>
      </c>
      <c r="M945">
        <v>0</v>
      </c>
      <c r="N945">
        <v>0</v>
      </c>
      <c r="O945">
        <v>10</v>
      </c>
      <c r="P945">
        <v>0</v>
      </c>
      <c r="Q945" s="28">
        <v>41642.205555555556</v>
      </c>
      <c r="R945" s="28">
        <v>41642.333333333336</v>
      </c>
      <c r="S945" t="s">
        <v>3958</v>
      </c>
      <c r="T945" s="27">
        <v>41642</v>
      </c>
      <c r="V945">
        <v>0</v>
      </c>
      <c r="W945" t="s">
        <v>32</v>
      </c>
      <c r="X945" t="s">
        <v>364</v>
      </c>
      <c r="Y945">
        <v>0</v>
      </c>
      <c r="AB945" t="s">
        <v>237</v>
      </c>
      <c r="AH945">
        <v>0</v>
      </c>
      <c r="AN945" t="s">
        <v>238</v>
      </c>
      <c r="AO945">
        <v>2</v>
      </c>
      <c r="AP945" t="s">
        <v>239</v>
      </c>
      <c r="AQ945" s="27">
        <v>41642</v>
      </c>
      <c r="AR945" t="s">
        <v>240</v>
      </c>
      <c r="AS945">
        <v>3</v>
      </c>
      <c r="AT945" t="s">
        <v>239</v>
      </c>
      <c r="AU945" s="27">
        <v>41642</v>
      </c>
    </row>
    <row r="946" spans="1:47" x14ac:dyDescent="0.2">
      <c r="A946">
        <v>945</v>
      </c>
      <c r="B946" t="s">
        <v>3959</v>
      </c>
      <c r="C946" t="s">
        <v>3960</v>
      </c>
      <c r="D946" t="s">
        <v>830</v>
      </c>
      <c r="E946" s="27">
        <v>41565</v>
      </c>
      <c r="F946" t="s">
        <v>233</v>
      </c>
      <c r="G946" s="27">
        <v>32963</v>
      </c>
      <c r="H946">
        <v>26</v>
      </c>
      <c r="I946" t="s">
        <v>244</v>
      </c>
      <c r="J946" t="s">
        <v>250</v>
      </c>
      <c r="K946">
        <v>0</v>
      </c>
      <c r="L946">
        <v>8</v>
      </c>
      <c r="M946">
        <v>0</v>
      </c>
      <c r="N946">
        <v>0</v>
      </c>
      <c r="O946">
        <v>6</v>
      </c>
      <c r="S946" t="s">
        <v>3961</v>
      </c>
      <c r="T946" s="27">
        <v>41401</v>
      </c>
      <c r="V946">
        <v>164</v>
      </c>
      <c r="W946" t="s">
        <v>36</v>
      </c>
      <c r="X946" t="s">
        <v>412</v>
      </c>
      <c r="Y946">
        <v>0</v>
      </c>
      <c r="AB946" t="s">
        <v>237</v>
      </c>
      <c r="AH946">
        <v>0</v>
      </c>
      <c r="AN946" t="s">
        <v>238</v>
      </c>
      <c r="AO946">
        <v>8</v>
      </c>
      <c r="AP946" t="s">
        <v>269</v>
      </c>
      <c r="AQ946" s="27">
        <v>41565</v>
      </c>
      <c r="AR946" t="s">
        <v>240</v>
      </c>
      <c r="AS946">
        <v>8</v>
      </c>
      <c r="AT946" t="s">
        <v>269</v>
      </c>
      <c r="AU946" s="27">
        <v>41565</v>
      </c>
    </row>
    <row r="947" spans="1:47" x14ac:dyDescent="0.2">
      <c r="A947">
        <v>946</v>
      </c>
      <c r="B947" t="s">
        <v>3962</v>
      </c>
      <c r="C947" t="s">
        <v>3963</v>
      </c>
      <c r="D947" t="s">
        <v>3964</v>
      </c>
      <c r="E947" s="27">
        <v>41391</v>
      </c>
      <c r="F947" t="s">
        <v>233</v>
      </c>
      <c r="G947" s="27">
        <v>22377</v>
      </c>
      <c r="H947">
        <v>55</v>
      </c>
      <c r="I947" t="s">
        <v>234</v>
      </c>
      <c r="J947" t="s">
        <v>250</v>
      </c>
      <c r="K947">
        <v>0</v>
      </c>
      <c r="L947">
        <v>3</v>
      </c>
      <c r="M947">
        <v>0</v>
      </c>
      <c r="N947">
        <v>0</v>
      </c>
      <c r="O947">
        <v>9</v>
      </c>
      <c r="P947">
        <v>0</v>
      </c>
      <c r="Q947" s="28">
        <v>41391.474305555559</v>
      </c>
      <c r="R947" s="28">
        <v>41395.263194444444</v>
      </c>
      <c r="S947" t="s">
        <v>3965</v>
      </c>
      <c r="U947" s="27">
        <v>41391</v>
      </c>
      <c r="V947">
        <v>0</v>
      </c>
      <c r="W947" t="s">
        <v>36</v>
      </c>
      <c r="X947" t="s">
        <v>274</v>
      </c>
      <c r="Y947">
        <v>1</v>
      </c>
      <c r="AA947" t="s">
        <v>3966</v>
      </c>
      <c r="AB947" t="s">
        <v>32</v>
      </c>
      <c r="AC947">
        <v>0</v>
      </c>
      <c r="AD947" s="27">
        <v>41690</v>
      </c>
      <c r="AE947" t="s">
        <v>898</v>
      </c>
      <c r="AF947" s="27">
        <v>41690</v>
      </c>
      <c r="AG947" s="27">
        <v>41698</v>
      </c>
      <c r="AH947">
        <v>0</v>
      </c>
      <c r="AN947" t="s">
        <v>238</v>
      </c>
      <c r="AO947">
        <v>1</v>
      </c>
      <c r="AP947" t="s">
        <v>239</v>
      </c>
      <c r="AQ947" s="27">
        <v>41391</v>
      </c>
      <c r="AR947" t="s">
        <v>240</v>
      </c>
      <c r="AS947">
        <v>3</v>
      </c>
      <c r="AT947" t="s">
        <v>239</v>
      </c>
      <c r="AU947" s="27">
        <v>41391</v>
      </c>
    </row>
    <row r="948" spans="1:47" x14ac:dyDescent="0.2">
      <c r="A948">
        <v>947</v>
      </c>
      <c r="B948" t="s">
        <v>3967</v>
      </c>
      <c r="C948" t="s">
        <v>3968</v>
      </c>
      <c r="D948" t="s">
        <v>3969</v>
      </c>
      <c r="E948" s="27">
        <v>41329</v>
      </c>
      <c r="F948" t="s">
        <v>294</v>
      </c>
      <c r="G948" s="27">
        <v>33910</v>
      </c>
      <c r="H948">
        <v>23</v>
      </c>
      <c r="I948" t="s">
        <v>259</v>
      </c>
      <c r="J948" t="s">
        <v>245</v>
      </c>
      <c r="K948">
        <v>0</v>
      </c>
      <c r="L948">
        <v>10</v>
      </c>
      <c r="M948">
        <v>0</v>
      </c>
      <c r="N948">
        <v>0</v>
      </c>
      <c r="O948">
        <v>3</v>
      </c>
      <c r="P948">
        <v>-1</v>
      </c>
      <c r="Q948" s="28">
        <v>41328.53402777778</v>
      </c>
      <c r="R948" s="28">
        <v>41334.261111111111</v>
      </c>
      <c r="S948" t="s">
        <v>3970</v>
      </c>
      <c r="T948" s="27">
        <v>41328</v>
      </c>
      <c r="V948">
        <v>1</v>
      </c>
      <c r="W948" t="s">
        <v>32</v>
      </c>
      <c r="X948" t="s">
        <v>1051</v>
      </c>
      <c r="Y948">
        <v>0</v>
      </c>
      <c r="AB948" t="s">
        <v>237</v>
      </c>
      <c r="AH948">
        <v>0</v>
      </c>
      <c r="AN948" t="s">
        <v>238</v>
      </c>
      <c r="AO948">
        <v>9</v>
      </c>
      <c r="AP948" t="s">
        <v>269</v>
      </c>
      <c r="AQ948" s="27">
        <v>41329</v>
      </c>
      <c r="AR948" t="s">
        <v>240</v>
      </c>
      <c r="AS948">
        <v>10</v>
      </c>
      <c r="AT948" t="s">
        <v>269</v>
      </c>
      <c r="AU948" s="27">
        <v>41329</v>
      </c>
    </row>
    <row r="949" spans="1:47" x14ac:dyDescent="0.2">
      <c r="A949">
        <v>948</v>
      </c>
      <c r="B949" t="s">
        <v>3971</v>
      </c>
      <c r="C949" t="s">
        <v>3972</v>
      </c>
      <c r="D949" t="s">
        <v>3973</v>
      </c>
      <c r="E949" s="27">
        <v>41294</v>
      </c>
      <c r="F949" t="s">
        <v>294</v>
      </c>
      <c r="G949" s="27">
        <v>34087</v>
      </c>
      <c r="H949">
        <v>22</v>
      </c>
      <c r="I949" t="s">
        <v>259</v>
      </c>
      <c r="J949" t="s">
        <v>250</v>
      </c>
      <c r="K949">
        <v>0</v>
      </c>
      <c r="L949">
        <v>5</v>
      </c>
      <c r="M949">
        <v>0</v>
      </c>
      <c r="N949">
        <v>0</v>
      </c>
      <c r="O949">
        <v>0</v>
      </c>
      <c r="P949">
        <v>-1</v>
      </c>
      <c r="Q949" s="28">
        <v>41293.497916666667</v>
      </c>
      <c r="R949" s="28">
        <v>41301.222222222219</v>
      </c>
      <c r="S949" t="s">
        <v>3974</v>
      </c>
      <c r="T949" s="27">
        <v>41293</v>
      </c>
      <c r="V949">
        <v>1</v>
      </c>
      <c r="W949" t="s">
        <v>36</v>
      </c>
      <c r="X949" t="s">
        <v>1117</v>
      </c>
      <c r="Y949">
        <v>0</v>
      </c>
      <c r="AB949" t="s">
        <v>237</v>
      </c>
      <c r="AH949">
        <v>0</v>
      </c>
      <c r="AN949" t="s">
        <v>238</v>
      </c>
      <c r="AO949">
        <v>6</v>
      </c>
      <c r="AP949" t="s">
        <v>246</v>
      </c>
      <c r="AQ949" s="27">
        <v>41294</v>
      </c>
      <c r="AR949" t="s">
        <v>240</v>
      </c>
      <c r="AS949">
        <v>5</v>
      </c>
      <c r="AT949" t="s">
        <v>246</v>
      </c>
      <c r="AU949" s="27">
        <v>41294</v>
      </c>
    </row>
    <row r="950" spans="1:47" x14ac:dyDescent="0.2">
      <c r="A950">
        <v>949</v>
      </c>
      <c r="B950" t="s">
        <v>3975</v>
      </c>
      <c r="C950" t="s">
        <v>3122</v>
      </c>
      <c r="D950" t="s">
        <v>3976</v>
      </c>
      <c r="E950" s="27">
        <v>41937</v>
      </c>
      <c r="F950" t="s">
        <v>294</v>
      </c>
      <c r="G950" s="27">
        <v>35193</v>
      </c>
      <c r="H950">
        <v>19</v>
      </c>
      <c r="I950" t="s">
        <v>259</v>
      </c>
      <c r="J950" t="s">
        <v>245</v>
      </c>
      <c r="K950">
        <v>0</v>
      </c>
      <c r="L950">
        <v>10</v>
      </c>
      <c r="M950">
        <v>0</v>
      </c>
      <c r="N950">
        <v>0</v>
      </c>
      <c r="O950">
        <v>2</v>
      </c>
      <c r="P950">
        <v>-2</v>
      </c>
      <c r="Q950" s="28">
        <v>41935.21597222222</v>
      </c>
      <c r="R950" s="28">
        <v>41957.490972222222</v>
      </c>
      <c r="S950" t="s">
        <v>3977</v>
      </c>
      <c r="T950" s="27">
        <v>41935</v>
      </c>
      <c r="V950">
        <v>2</v>
      </c>
      <c r="W950" t="s">
        <v>32</v>
      </c>
      <c r="X950" t="s">
        <v>261</v>
      </c>
      <c r="Y950">
        <v>1</v>
      </c>
      <c r="AA950" t="s">
        <v>3978</v>
      </c>
      <c r="AB950" t="s">
        <v>32</v>
      </c>
      <c r="AC950">
        <v>0</v>
      </c>
      <c r="AD950" s="27">
        <v>41963</v>
      </c>
      <c r="AE950" t="s">
        <v>261</v>
      </c>
      <c r="AF950" s="27">
        <v>41963</v>
      </c>
      <c r="AG950" s="27">
        <v>42011</v>
      </c>
      <c r="AH950">
        <v>0</v>
      </c>
      <c r="AN950" t="s">
        <v>238</v>
      </c>
      <c r="AO950">
        <v>7</v>
      </c>
      <c r="AP950" t="s">
        <v>246</v>
      </c>
      <c r="AQ950" s="27">
        <v>41937</v>
      </c>
      <c r="AR950" t="s">
        <v>240</v>
      </c>
      <c r="AS950">
        <v>10</v>
      </c>
      <c r="AT950" t="s">
        <v>269</v>
      </c>
      <c r="AU950" s="27">
        <v>41937</v>
      </c>
    </row>
    <row r="951" spans="1:47" x14ac:dyDescent="0.2">
      <c r="A951">
        <v>950</v>
      </c>
      <c r="B951" t="s">
        <v>3979</v>
      </c>
      <c r="C951" t="s">
        <v>242</v>
      </c>
      <c r="D951" t="s">
        <v>381</v>
      </c>
      <c r="E951" s="27">
        <v>41418</v>
      </c>
      <c r="F951" t="s">
        <v>233</v>
      </c>
      <c r="G951" s="27">
        <v>34010</v>
      </c>
      <c r="H951">
        <v>23</v>
      </c>
      <c r="I951" t="s">
        <v>259</v>
      </c>
      <c r="J951" t="s">
        <v>250</v>
      </c>
      <c r="K951">
        <v>0</v>
      </c>
      <c r="L951">
        <v>10</v>
      </c>
      <c r="M951">
        <v>0</v>
      </c>
      <c r="N951">
        <v>0</v>
      </c>
      <c r="O951">
        <v>4</v>
      </c>
      <c r="P951">
        <v>0</v>
      </c>
      <c r="Q951" s="28">
        <v>41418.182638888888</v>
      </c>
      <c r="R951" s="28">
        <v>41420.35</v>
      </c>
      <c r="S951" t="s">
        <v>3980</v>
      </c>
      <c r="T951" s="27">
        <v>41418</v>
      </c>
      <c r="V951">
        <v>0</v>
      </c>
      <c r="W951" t="s">
        <v>32</v>
      </c>
      <c r="X951" t="s">
        <v>261</v>
      </c>
      <c r="Y951">
        <v>0</v>
      </c>
      <c r="AB951" t="s">
        <v>237</v>
      </c>
      <c r="AH951">
        <v>0</v>
      </c>
      <c r="AN951" t="s">
        <v>238</v>
      </c>
      <c r="AO951">
        <v>8</v>
      </c>
      <c r="AP951" t="s">
        <v>269</v>
      </c>
      <c r="AQ951" s="27">
        <v>41418</v>
      </c>
      <c r="AR951" t="s">
        <v>240</v>
      </c>
      <c r="AS951">
        <v>10</v>
      </c>
      <c r="AT951" t="s">
        <v>269</v>
      </c>
      <c r="AU951" s="27">
        <v>41418</v>
      </c>
    </row>
    <row r="952" spans="1:47" x14ac:dyDescent="0.2">
      <c r="A952">
        <v>951</v>
      </c>
      <c r="B952" t="s">
        <v>3981</v>
      </c>
      <c r="C952" t="s">
        <v>3982</v>
      </c>
      <c r="D952" t="s">
        <v>2124</v>
      </c>
      <c r="E952" s="27">
        <v>41548</v>
      </c>
      <c r="F952" t="s">
        <v>233</v>
      </c>
      <c r="G952" s="27">
        <v>31096</v>
      </c>
      <c r="H952">
        <v>31</v>
      </c>
      <c r="I952" t="s">
        <v>244</v>
      </c>
      <c r="J952" t="s">
        <v>250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-27</v>
      </c>
      <c r="Q952" s="28">
        <v>41521.539583333331</v>
      </c>
      <c r="R952" s="28">
        <v>41521.352777777778</v>
      </c>
      <c r="S952" t="s">
        <v>3983</v>
      </c>
      <c r="T952" s="27">
        <v>41520</v>
      </c>
      <c r="V952">
        <v>28</v>
      </c>
      <c r="W952" t="s">
        <v>36</v>
      </c>
      <c r="X952" t="s">
        <v>279</v>
      </c>
      <c r="Y952">
        <v>0</v>
      </c>
      <c r="AB952" t="s">
        <v>237</v>
      </c>
      <c r="AH952">
        <v>0</v>
      </c>
      <c r="AN952" t="s">
        <v>238</v>
      </c>
      <c r="AO952">
        <v>1</v>
      </c>
      <c r="AP952" t="s">
        <v>239</v>
      </c>
      <c r="AQ952" s="27">
        <v>41548</v>
      </c>
      <c r="AR952" t="s">
        <v>240</v>
      </c>
      <c r="AS952">
        <v>1</v>
      </c>
      <c r="AT952" t="s">
        <v>239</v>
      </c>
      <c r="AU952" s="27">
        <v>41548</v>
      </c>
    </row>
    <row r="953" spans="1:47" x14ac:dyDescent="0.2">
      <c r="A953">
        <v>952</v>
      </c>
      <c r="B953" t="s">
        <v>3984</v>
      </c>
      <c r="C953" t="s">
        <v>1010</v>
      </c>
      <c r="D953" t="s">
        <v>3985</v>
      </c>
      <c r="E953" s="27">
        <v>41736</v>
      </c>
      <c r="F953" t="s">
        <v>233</v>
      </c>
      <c r="G953" s="27">
        <v>25850</v>
      </c>
      <c r="H953">
        <v>45</v>
      </c>
      <c r="I953" t="s">
        <v>234</v>
      </c>
      <c r="J953" t="s">
        <v>250</v>
      </c>
      <c r="K953">
        <v>0</v>
      </c>
      <c r="L953">
        <v>4</v>
      </c>
      <c r="M953">
        <v>0</v>
      </c>
      <c r="N953">
        <v>0</v>
      </c>
      <c r="O953">
        <v>0</v>
      </c>
      <c r="W953" t="s">
        <v>237</v>
      </c>
      <c r="Y953">
        <v>-1</v>
      </c>
      <c r="AB953" t="s">
        <v>237</v>
      </c>
      <c r="AH953">
        <v>0</v>
      </c>
      <c r="AN953" t="s">
        <v>238</v>
      </c>
      <c r="AO953">
        <v>3</v>
      </c>
      <c r="AP953" t="s">
        <v>239</v>
      </c>
      <c r="AQ953" s="27">
        <v>41736</v>
      </c>
      <c r="AR953" t="s">
        <v>240</v>
      </c>
      <c r="AS953">
        <v>4</v>
      </c>
      <c r="AT953" t="s">
        <v>239</v>
      </c>
      <c r="AU953" s="27">
        <v>41736</v>
      </c>
    </row>
    <row r="954" spans="1:47" x14ac:dyDescent="0.2">
      <c r="A954">
        <v>953</v>
      </c>
      <c r="B954" t="s">
        <v>3986</v>
      </c>
      <c r="C954" t="s">
        <v>1412</v>
      </c>
      <c r="D954" t="s">
        <v>3987</v>
      </c>
      <c r="E954" s="27">
        <v>41708</v>
      </c>
      <c r="F954" t="s">
        <v>233</v>
      </c>
      <c r="G954" s="27">
        <v>31574</v>
      </c>
      <c r="H954">
        <v>29</v>
      </c>
      <c r="I954" t="s">
        <v>244</v>
      </c>
      <c r="J954" t="s">
        <v>250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 s="28">
        <v>41708.160416666666</v>
      </c>
      <c r="R954" s="28">
        <v>41709.154166666667</v>
      </c>
      <c r="S954" t="s">
        <v>3988</v>
      </c>
      <c r="T954" s="27">
        <v>41708</v>
      </c>
      <c r="V954">
        <v>0</v>
      </c>
      <c r="W954" t="s">
        <v>36</v>
      </c>
      <c r="X954" t="s">
        <v>595</v>
      </c>
      <c r="Y954">
        <v>0</v>
      </c>
      <c r="AB954" t="s">
        <v>237</v>
      </c>
      <c r="AH954">
        <v>0</v>
      </c>
      <c r="AN954" t="s">
        <v>238</v>
      </c>
      <c r="AO954">
        <v>1</v>
      </c>
      <c r="AP954" t="s">
        <v>239</v>
      </c>
      <c r="AQ954" s="27">
        <v>41708</v>
      </c>
      <c r="AR954" t="s">
        <v>240</v>
      </c>
      <c r="AS954">
        <v>1</v>
      </c>
      <c r="AT954" t="s">
        <v>239</v>
      </c>
      <c r="AU954" s="27">
        <v>41708</v>
      </c>
    </row>
    <row r="955" spans="1:47" x14ac:dyDescent="0.2">
      <c r="A955">
        <v>954</v>
      </c>
      <c r="B955" t="s">
        <v>3989</v>
      </c>
      <c r="C955" t="s">
        <v>1147</v>
      </c>
      <c r="D955" t="s">
        <v>3990</v>
      </c>
      <c r="E955" s="27">
        <v>41364</v>
      </c>
      <c r="F955" t="s">
        <v>233</v>
      </c>
      <c r="G955" s="27">
        <v>34548</v>
      </c>
      <c r="H955">
        <v>21</v>
      </c>
      <c r="I955" t="s">
        <v>259</v>
      </c>
      <c r="J955" t="s">
        <v>250</v>
      </c>
      <c r="K955">
        <v>0</v>
      </c>
      <c r="L955">
        <v>6</v>
      </c>
      <c r="M955">
        <v>0</v>
      </c>
      <c r="N955">
        <v>0</v>
      </c>
      <c r="O955">
        <v>1</v>
      </c>
      <c r="P955">
        <v>-1</v>
      </c>
      <c r="Q955" s="28">
        <v>41363.297222222223</v>
      </c>
      <c r="R955" s="28">
        <v>41544.228472222225</v>
      </c>
      <c r="S955" t="s">
        <v>3991</v>
      </c>
      <c r="T955" s="27">
        <v>41319</v>
      </c>
      <c r="V955">
        <v>45</v>
      </c>
      <c r="W955" t="s">
        <v>36</v>
      </c>
      <c r="X955" t="s">
        <v>681</v>
      </c>
      <c r="Y955">
        <v>0</v>
      </c>
      <c r="AB955" t="s">
        <v>237</v>
      </c>
      <c r="AH955">
        <v>0</v>
      </c>
      <c r="AN955" t="s">
        <v>238</v>
      </c>
      <c r="AO955">
        <v>6</v>
      </c>
      <c r="AP955" t="s">
        <v>246</v>
      </c>
      <c r="AQ955" s="27">
        <v>41364</v>
      </c>
      <c r="AR955" t="s">
        <v>240</v>
      </c>
      <c r="AS955">
        <v>6</v>
      </c>
      <c r="AT955" t="s">
        <v>246</v>
      </c>
      <c r="AU955" s="27">
        <v>41364</v>
      </c>
    </row>
    <row r="956" spans="1:47" x14ac:dyDescent="0.2">
      <c r="A956">
        <v>955</v>
      </c>
      <c r="B956" t="s">
        <v>3992</v>
      </c>
      <c r="C956" t="s">
        <v>414</v>
      </c>
      <c r="D956" t="s">
        <v>2846</v>
      </c>
      <c r="E956" s="27">
        <v>41372</v>
      </c>
      <c r="F956" t="s">
        <v>233</v>
      </c>
      <c r="G956" s="27">
        <v>19918</v>
      </c>
      <c r="H956">
        <v>61</v>
      </c>
      <c r="I956" t="s">
        <v>234</v>
      </c>
      <c r="J956" t="s">
        <v>250</v>
      </c>
      <c r="K956">
        <v>0</v>
      </c>
      <c r="L956">
        <v>6</v>
      </c>
      <c r="M956">
        <v>0</v>
      </c>
      <c r="N956">
        <v>0</v>
      </c>
      <c r="O956">
        <v>15</v>
      </c>
      <c r="P956">
        <v>-1</v>
      </c>
      <c r="Q956" s="28">
        <v>41371.137499999997</v>
      </c>
      <c r="R956" s="28">
        <v>41372.31527777778</v>
      </c>
      <c r="S956" t="s">
        <v>3993</v>
      </c>
      <c r="T956" s="27">
        <v>41371</v>
      </c>
      <c r="V956">
        <v>1</v>
      </c>
      <c r="W956" t="s">
        <v>32</v>
      </c>
      <c r="X956" t="s">
        <v>494</v>
      </c>
      <c r="Y956">
        <v>1</v>
      </c>
      <c r="AA956" t="s">
        <v>3994</v>
      </c>
      <c r="AB956" t="s">
        <v>32</v>
      </c>
      <c r="AC956">
        <v>0</v>
      </c>
      <c r="AD956" s="27">
        <v>41436</v>
      </c>
      <c r="AE956" t="s">
        <v>261</v>
      </c>
      <c r="AF956" s="27">
        <v>41436</v>
      </c>
      <c r="AG956" s="27">
        <v>41437</v>
      </c>
      <c r="AH956">
        <v>0</v>
      </c>
      <c r="AN956" t="s">
        <v>238</v>
      </c>
      <c r="AO956">
        <v>3</v>
      </c>
      <c r="AP956" t="s">
        <v>239</v>
      </c>
      <c r="AQ956" s="27">
        <v>41372</v>
      </c>
      <c r="AR956" t="s">
        <v>240</v>
      </c>
      <c r="AS956">
        <v>6</v>
      </c>
      <c r="AT956" t="s">
        <v>246</v>
      </c>
      <c r="AU956" s="27">
        <v>41372</v>
      </c>
    </row>
    <row r="957" spans="1:47" x14ac:dyDescent="0.2">
      <c r="A957">
        <v>956</v>
      </c>
      <c r="B957" t="s">
        <v>3995</v>
      </c>
      <c r="C957" t="s">
        <v>3996</v>
      </c>
      <c r="D957" t="s">
        <v>830</v>
      </c>
      <c r="E957" s="27">
        <v>41556</v>
      </c>
      <c r="F957" t="s">
        <v>233</v>
      </c>
      <c r="G957" s="27">
        <v>33442</v>
      </c>
      <c r="H957">
        <v>24</v>
      </c>
      <c r="I957" t="s">
        <v>259</v>
      </c>
      <c r="J957" t="s">
        <v>250</v>
      </c>
      <c r="K957">
        <v>0</v>
      </c>
      <c r="L957">
        <v>10</v>
      </c>
      <c r="M957">
        <v>0</v>
      </c>
      <c r="N957">
        <v>0</v>
      </c>
      <c r="O957">
        <v>4</v>
      </c>
      <c r="P957">
        <v>-175</v>
      </c>
      <c r="Q957" s="28">
        <v>41381.48333333333</v>
      </c>
      <c r="R957" s="28">
        <v>41382.212500000001</v>
      </c>
      <c r="S957" t="s">
        <v>3997</v>
      </c>
      <c r="T957" s="27">
        <v>41381</v>
      </c>
      <c r="V957">
        <v>175</v>
      </c>
      <c r="W957" t="s">
        <v>32</v>
      </c>
      <c r="X957" t="s">
        <v>261</v>
      </c>
      <c r="Y957">
        <v>1</v>
      </c>
      <c r="AA957" t="s">
        <v>3998</v>
      </c>
      <c r="AB957" t="s">
        <v>36</v>
      </c>
      <c r="AC957">
        <v>0</v>
      </c>
      <c r="AD957" s="27">
        <v>42025</v>
      </c>
      <c r="AE957" t="s">
        <v>548</v>
      </c>
      <c r="AF957" s="27">
        <v>42025</v>
      </c>
      <c r="AG957" s="27">
        <v>42028</v>
      </c>
      <c r="AH957">
        <v>1</v>
      </c>
      <c r="AJ957" t="s">
        <v>3999</v>
      </c>
      <c r="AK957" t="s">
        <v>366</v>
      </c>
      <c r="AL957" s="27">
        <v>42180</v>
      </c>
      <c r="AM957" t="s">
        <v>1731</v>
      </c>
      <c r="AN957" t="s">
        <v>238</v>
      </c>
      <c r="AO957">
        <v>9</v>
      </c>
      <c r="AP957" t="s">
        <v>269</v>
      </c>
      <c r="AQ957" s="27">
        <v>41556</v>
      </c>
      <c r="AR957" t="s">
        <v>240</v>
      </c>
      <c r="AS957">
        <v>10</v>
      </c>
      <c r="AT957" t="s">
        <v>269</v>
      </c>
      <c r="AU957" s="27">
        <v>41556</v>
      </c>
    </row>
    <row r="958" spans="1:47" x14ac:dyDescent="0.2">
      <c r="A958">
        <v>957</v>
      </c>
      <c r="B958" t="s">
        <v>4000</v>
      </c>
      <c r="C958" t="s">
        <v>4001</v>
      </c>
      <c r="D958" t="s">
        <v>4002</v>
      </c>
      <c r="E958" s="27">
        <v>41847</v>
      </c>
      <c r="F958" t="s">
        <v>233</v>
      </c>
      <c r="G958" s="27">
        <v>32795</v>
      </c>
      <c r="H958">
        <v>26</v>
      </c>
      <c r="I958" t="s">
        <v>244</v>
      </c>
      <c r="J958" t="s">
        <v>353</v>
      </c>
      <c r="K958">
        <v>0</v>
      </c>
      <c r="L958">
        <v>2</v>
      </c>
      <c r="M958">
        <v>0</v>
      </c>
      <c r="N958">
        <v>0</v>
      </c>
      <c r="O958">
        <v>0</v>
      </c>
      <c r="P958">
        <v>-1</v>
      </c>
      <c r="Q958" s="28">
        <v>41846.324999999997</v>
      </c>
      <c r="R958" s="28">
        <v>41847.37222222222</v>
      </c>
      <c r="S958" t="s">
        <v>4003</v>
      </c>
      <c r="T958" s="27">
        <v>41846</v>
      </c>
      <c r="V958">
        <v>1</v>
      </c>
      <c r="W958" t="s">
        <v>32</v>
      </c>
      <c r="X958" t="s">
        <v>974</v>
      </c>
      <c r="Y958">
        <v>0</v>
      </c>
      <c r="AB958" t="s">
        <v>237</v>
      </c>
      <c r="AH958">
        <v>0</v>
      </c>
      <c r="AN958" t="s">
        <v>238</v>
      </c>
      <c r="AO958">
        <v>2</v>
      </c>
      <c r="AP958" t="s">
        <v>239</v>
      </c>
      <c r="AQ958" s="27">
        <v>41847</v>
      </c>
      <c r="AR958" t="s">
        <v>240</v>
      </c>
      <c r="AS958">
        <v>2</v>
      </c>
      <c r="AT958" t="s">
        <v>239</v>
      </c>
      <c r="AU958" s="27">
        <v>41847</v>
      </c>
    </row>
    <row r="959" spans="1:47" x14ac:dyDescent="0.2">
      <c r="A959">
        <v>958</v>
      </c>
      <c r="B959" t="s">
        <v>4004</v>
      </c>
      <c r="C959" t="s">
        <v>4005</v>
      </c>
      <c r="D959" t="s">
        <v>4006</v>
      </c>
      <c r="E959" s="27">
        <v>41313</v>
      </c>
      <c r="F959" t="s">
        <v>233</v>
      </c>
      <c r="G959" s="27">
        <v>30820</v>
      </c>
      <c r="H959">
        <v>31</v>
      </c>
      <c r="I959" t="s">
        <v>244</v>
      </c>
      <c r="J959" t="s">
        <v>353</v>
      </c>
      <c r="K959">
        <v>0</v>
      </c>
      <c r="L959">
        <v>2</v>
      </c>
      <c r="M959">
        <v>0</v>
      </c>
      <c r="N959">
        <v>0</v>
      </c>
      <c r="O959">
        <v>0</v>
      </c>
      <c r="P959">
        <v>0</v>
      </c>
      <c r="Q959" s="28">
        <v>41313.212500000001</v>
      </c>
      <c r="R959" s="28">
        <v>41313.340277777781</v>
      </c>
      <c r="S959" t="s">
        <v>4007</v>
      </c>
      <c r="T959" s="27">
        <v>41313</v>
      </c>
      <c r="V959">
        <v>0</v>
      </c>
      <c r="W959" t="s">
        <v>36</v>
      </c>
      <c r="X959" t="s">
        <v>392</v>
      </c>
      <c r="Y959">
        <v>0</v>
      </c>
      <c r="AB959" t="s">
        <v>237</v>
      </c>
      <c r="AH959">
        <v>0</v>
      </c>
      <c r="AN959" t="s">
        <v>238</v>
      </c>
      <c r="AO959">
        <v>2</v>
      </c>
      <c r="AP959" t="s">
        <v>239</v>
      </c>
      <c r="AQ959" s="27">
        <v>41313</v>
      </c>
      <c r="AR959" t="s">
        <v>240</v>
      </c>
      <c r="AS959">
        <v>2</v>
      </c>
      <c r="AT959" t="s">
        <v>239</v>
      </c>
      <c r="AU959" s="27">
        <v>41313</v>
      </c>
    </row>
    <row r="960" spans="1:47" x14ac:dyDescent="0.2">
      <c r="A960">
        <v>959</v>
      </c>
      <c r="B960" t="s">
        <v>4008</v>
      </c>
      <c r="C960" t="s">
        <v>2114</v>
      </c>
      <c r="D960" t="s">
        <v>4009</v>
      </c>
      <c r="E960" s="27">
        <v>41919</v>
      </c>
      <c r="F960" t="s">
        <v>233</v>
      </c>
      <c r="G960" s="27">
        <v>34913</v>
      </c>
      <c r="H960">
        <v>20</v>
      </c>
      <c r="I960" t="s">
        <v>259</v>
      </c>
      <c r="J960" t="s">
        <v>250</v>
      </c>
      <c r="K960">
        <v>0</v>
      </c>
      <c r="L960">
        <v>9</v>
      </c>
      <c r="M960">
        <v>1</v>
      </c>
      <c r="N960">
        <v>1</v>
      </c>
      <c r="O960">
        <v>4</v>
      </c>
      <c r="P960">
        <v>-1</v>
      </c>
      <c r="Q960" s="28">
        <v>41918.326388888891</v>
      </c>
      <c r="R960" s="28">
        <v>41920.449305555558</v>
      </c>
      <c r="S960" t="s">
        <v>4010</v>
      </c>
      <c r="U960" s="27">
        <v>41918</v>
      </c>
      <c r="V960">
        <v>1</v>
      </c>
      <c r="W960" t="s">
        <v>32</v>
      </c>
      <c r="X960" t="s">
        <v>274</v>
      </c>
      <c r="Y960">
        <v>1</v>
      </c>
      <c r="AA960" t="s">
        <v>4011</v>
      </c>
      <c r="AB960" t="s">
        <v>32</v>
      </c>
      <c r="AC960">
        <v>0</v>
      </c>
      <c r="AD960" s="27">
        <v>41961</v>
      </c>
      <c r="AE960" t="s">
        <v>359</v>
      </c>
      <c r="AF960" s="27">
        <v>41961</v>
      </c>
      <c r="AG960" s="27">
        <v>42070</v>
      </c>
      <c r="AH960">
        <v>0</v>
      </c>
      <c r="AN960" t="s">
        <v>238</v>
      </c>
      <c r="AO960">
        <v>6</v>
      </c>
      <c r="AP960" t="s">
        <v>246</v>
      </c>
      <c r="AQ960" s="27">
        <v>41919</v>
      </c>
      <c r="AR960" t="s">
        <v>240</v>
      </c>
      <c r="AS960">
        <v>9</v>
      </c>
      <c r="AT960" t="s">
        <v>269</v>
      </c>
      <c r="AU960" s="27">
        <v>41919</v>
      </c>
    </row>
    <row r="961" spans="1:47" x14ac:dyDescent="0.2">
      <c r="A961">
        <v>960</v>
      </c>
      <c r="B961" t="s">
        <v>4012</v>
      </c>
      <c r="C961" t="s">
        <v>4013</v>
      </c>
      <c r="D961" t="s">
        <v>4014</v>
      </c>
      <c r="E961" s="27">
        <v>41355</v>
      </c>
      <c r="F961" t="s">
        <v>233</v>
      </c>
      <c r="G961" s="27">
        <v>32847</v>
      </c>
      <c r="H961">
        <v>26</v>
      </c>
      <c r="I961" t="s">
        <v>244</v>
      </c>
      <c r="J961" t="s">
        <v>245</v>
      </c>
      <c r="K961">
        <v>0</v>
      </c>
      <c r="L961">
        <v>7</v>
      </c>
      <c r="M961">
        <v>0</v>
      </c>
      <c r="N961">
        <v>0</v>
      </c>
      <c r="O961">
        <v>3</v>
      </c>
      <c r="P961">
        <v>-1</v>
      </c>
      <c r="Q961" s="28">
        <v>41354.273611111108</v>
      </c>
      <c r="R961" s="28">
        <v>41355.352083333331</v>
      </c>
      <c r="S961" t="s">
        <v>4015</v>
      </c>
      <c r="T961" s="27">
        <v>41354</v>
      </c>
      <c r="V961">
        <v>1</v>
      </c>
      <c r="W961" t="s">
        <v>32</v>
      </c>
      <c r="X961" t="s">
        <v>4016</v>
      </c>
      <c r="Y961">
        <v>1</v>
      </c>
      <c r="AA961" t="s">
        <v>4017</v>
      </c>
      <c r="AB961" t="s">
        <v>36</v>
      </c>
      <c r="AD961" s="27">
        <v>41627</v>
      </c>
      <c r="AE961" t="s">
        <v>392</v>
      </c>
      <c r="AH961">
        <v>0</v>
      </c>
      <c r="AN961" t="s">
        <v>238</v>
      </c>
      <c r="AO961">
        <v>4</v>
      </c>
      <c r="AP961" t="s">
        <v>239</v>
      </c>
      <c r="AQ961" s="27">
        <v>41355</v>
      </c>
      <c r="AR961" t="s">
        <v>240</v>
      </c>
      <c r="AS961">
        <v>7</v>
      </c>
      <c r="AT961" t="s">
        <v>246</v>
      </c>
      <c r="AU961" s="27">
        <v>41355</v>
      </c>
    </row>
    <row r="962" spans="1:47" x14ac:dyDescent="0.2">
      <c r="A962">
        <v>961</v>
      </c>
      <c r="B962" t="s">
        <v>4018</v>
      </c>
      <c r="C962" t="s">
        <v>4019</v>
      </c>
      <c r="D962" t="s">
        <v>4020</v>
      </c>
      <c r="E962" s="27">
        <v>41948</v>
      </c>
      <c r="F962" t="s">
        <v>294</v>
      </c>
      <c r="G962" s="27">
        <v>34134</v>
      </c>
      <c r="H962">
        <v>22</v>
      </c>
      <c r="I962" t="s">
        <v>259</v>
      </c>
      <c r="J962" t="s">
        <v>353</v>
      </c>
      <c r="K962">
        <v>0</v>
      </c>
      <c r="L962">
        <v>3</v>
      </c>
      <c r="M962">
        <v>0</v>
      </c>
      <c r="N962">
        <v>0</v>
      </c>
      <c r="O962">
        <v>0</v>
      </c>
      <c r="P962">
        <v>0</v>
      </c>
      <c r="Q962" s="28">
        <v>41948.204861111109</v>
      </c>
      <c r="R962" s="28">
        <v>41949.070138888892</v>
      </c>
      <c r="S962" t="s">
        <v>4021</v>
      </c>
      <c r="T962" s="27">
        <v>41948</v>
      </c>
      <c r="V962">
        <v>0</v>
      </c>
      <c r="W962" t="s">
        <v>36</v>
      </c>
      <c r="X962" t="s">
        <v>780</v>
      </c>
      <c r="Y962">
        <v>0</v>
      </c>
      <c r="AB962" t="s">
        <v>237</v>
      </c>
      <c r="AH962">
        <v>0</v>
      </c>
      <c r="AN962" t="s">
        <v>238</v>
      </c>
      <c r="AO962">
        <v>3</v>
      </c>
      <c r="AP962" t="s">
        <v>239</v>
      </c>
      <c r="AQ962" s="27">
        <v>41948</v>
      </c>
      <c r="AR962" t="s">
        <v>240</v>
      </c>
      <c r="AS962">
        <v>3</v>
      </c>
      <c r="AT962" t="s">
        <v>239</v>
      </c>
      <c r="AU962" s="27">
        <v>41948</v>
      </c>
    </row>
    <row r="963" spans="1:47" x14ac:dyDescent="0.2">
      <c r="A963">
        <v>962</v>
      </c>
      <c r="B963" t="s">
        <v>4022</v>
      </c>
      <c r="C963" t="s">
        <v>693</v>
      </c>
      <c r="D963" t="s">
        <v>907</v>
      </c>
      <c r="E963" s="27">
        <v>41510</v>
      </c>
      <c r="F963" t="s">
        <v>233</v>
      </c>
      <c r="G963" s="27">
        <v>32348</v>
      </c>
      <c r="H963">
        <v>27</v>
      </c>
      <c r="I963" t="s">
        <v>244</v>
      </c>
      <c r="J963" t="s">
        <v>245</v>
      </c>
      <c r="K963">
        <v>0</v>
      </c>
      <c r="L963">
        <v>9</v>
      </c>
      <c r="M963">
        <v>0</v>
      </c>
      <c r="N963">
        <v>0</v>
      </c>
      <c r="O963">
        <v>5</v>
      </c>
      <c r="P963">
        <v>0</v>
      </c>
      <c r="Q963" s="28">
        <v>41510.161805555559</v>
      </c>
      <c r="R963" s="28">
        <v>41511.354166666664</v>
      </c>
      <c r="S963" t="s">
        <v>4023</v>
      </c>
      <c r="T963" s="27">
        <v>41510</v>
      </c>
      <c r="V963">
        <v>0</v>
      </c>
      <c r="W963" t="s">
        <v>36</v>
      </c>
      <c r="X963" t="s">
        <v>279</v>
      </c>
      <c r="Y963">
        <v>0</v>
      </c>
      <c r="AB963" t="s">
        <v>237</v>
      </c>
      <c r="AH963">
        <v>0</v>
      </c>
      <c r="AN963" t="s">
        <v>238</v>
      </c>
      <c r="AO963">
        <v>7</v>
      </c>
      <c r="AP963" t="s">
        <v>246</v>
      </c>
      <c r="AQ963" s="27">
        <v>41510</v>
      </c>
      <c r="AR963" t="s">
        <v>240</v>
      </c>
      <c r="AS963">
        <v>9</v>
      </c>
      <c r="AT963" t="s">
        <v>269</v>
      </c>
      <c r="AU963" s="27">
        <v>41510</v>
      </c>
    </row>
    <row r="964" spans="1:47" x14ac:dyDescent="0.2">
      <c r="A964">
        <v>963</v>
      </c>
      <c r="B964" t="s">
        <v>4024</v>
      </c>
      <c r="C964" t="s">
        <v>1188</v>
      </c>
      <c r="D964" t="s">
        <v>4025</v>
      </c>
      <c r="E964" s="27">
        <v>41633</v>
      </c>
      <c r="F964" t="s">
        <v>233</v>
      </c>
      <c r="G964" s="27">
        <v>33174</v>
      </c>
      <c r="H964">
        <v>25</v>
      </c>
      <c r="I964" t="s">
        <v>244</v>
      </c>
      <c r="J964" t="s">
        <v>245</v>
      </c>
      <c r="K964">
        <v>0</v>
      </c>
      <c r="L964">
        <v>5</v>
      </c>
      <c r="M964">
        <v>0</v>
      </c>
      <c r="N964">
        <v>0</v>
      </c>
      <c r="O964">
        <v>1</v>
      </c>
      <c r="P964">
        <v>-1</v>
      </c>
      <c r="Q964" s="28">
        <v>41632.347222222219</v>
      </c>
      <c r="R964" s="28">
        <v>41633.531944444447</v>
      </c>
      <c r="S964" t="s">
        <v>4026</v>
      </c>
      <c r="T964" s="27">
        <v>41632</v>
      </c>
      <c r="V964">
        <v>1</v>
      </c>
      <c r="W964" t="s">
        <v>32</v>
      </c>
      <c r="X964" t="s">
        <v>236</v>
      </c>
      <c r="Y964">
        <v>0</v>
      </c>
      <c r="AB964" t="s">
        <v>237</v>
      </c>
      <c r="AH964">
        <v>0</v>
      </c>
      <c r="AN964" t="s">
        <v>238</v>
      </c>
      <c r="AO964">
        <v>3</v>
      </c>
      <c r="AP964" t="s">
        <v>239</v>
      </c>
      <c r="AQ964" s="27">
        <v>41633</v>
      </c>
      <c r="AR964" t="s">
        <v>240</v>
      </c>
      <c r="AS964">
        <v>5</v>
      </c>
      <c r="AT964" t="s">
        <v>246</v>
      </c>
      <c r="AU964" s="27">
        <v>41633</v>
      </c>
    </row>
    <row r="965" spans="1:47" x14ac:dyDescent="0.2">
      <c r="A965">
        <v>964</v>
      </c>
      <c r="B965" t="s">
        <v>4027</v>
      </c>
      <c r="C965" t="s">
        <v>4028</v>
      </c>
      <c r="D965" t="s">
        <v>4029</v>
      </c>
      <c r="E965" s="27">
        <v>41389</v>
      </c>
      <c r="F965" t="s">
        <v>233</v>
      </c>
      <c r="G965" s="27">
        <v>33931</v>
      </c>
      <c r="H965">
        <v>23</v>
      </c>
      <c r="I965" t="s">
        <v>259</v>
      </c>
      <c r="J965" t="s">
        <v>245</v>
      </c>
      <c r="K965">
        <v>0</v>
      </c>
      <c r="L965">
        <v>5</v>
      </c>
      <c r="M965">
        <v>2</v>
      </c>
      <c r="N965">
        <v>0</v>
      </c>
      <c r="O965">
        <v>3</v>
      </c>
      <c r="P965">
        <v>-1</v>
      </c>
      <c r="Q965" s="28">
        <v>41388.333333333336</v>
      </c>
      <c r="R965" s="28">
        <v>41397.40625</v>
      </c>
      <c r="S965" t="s">
        <v>4030</v>
      </c>
      <c r="T965" s="27">
        <v>41389</v>
      </c>
      <c r="V965">
        <v>0</v>
      </c>
      <c r="W965" t="s">
        <v>32</v>
      </c>
      <c r="X965" t="s">
        <v>4031</v>
      </c>
      <c r="Y965">
        <v>1</v>
      </c>
      <c r="AA965" t="s">
        <v>4032</v>
      </c>
      <c r="AB965" t="s">
        <v>32</v>
      </c>
      <c r="AC965">
        <v>1</v>
      </c>
      <c r="AD965" s="27">
        <v>41505</v>
      </c>
      <c r="AE965" t="s">
        <v>268</v>
      </c>
      <c r="AF965" s="27">
        <v>41506</v>
      </c>
      <c r="AG965" s="27">
        <v>41611</v>
      </c>
      <c r="AH965">
        <v>0</v>
      </c>
      <c r="AN965" t="s">
        <v>238</v>
      </c>
      <c r="AO965">
        <v>5</v>
      </c>
      <c r="AP965" t="s">
        <v>246</v>
      </c>
      <c r="AQ965" s="27">
        <v>41389</v>
      </c>
      <c r="AR965" t="s">
        <v>240</v>
      </c>
      <c r="AS965">
        <v>5</v>
      </c>
      <c r="AT965" t="s">
        <v>246</v>
      </c>
      <c r="AU965" s="27">
        <v>41389</v>
      </c>
    </row>
    <row r="966" spans="1:47" x14ac:dyDescent="0.2">
      <c r="A966">
        <v>965</v>
      </c>
      <c r="B966" t="s">
        <v>4033</v>
      </c>
      <c r="C966" t="s">
        <v>3828</v>
      </c>
      <c r="D966" t="s">
        <v>4034</v>
      </c>
      <c r="E966" s="27">
        <v>41676</v>
      </c>
      <c r="F966" t="s">
        <v>233</v>
      </c>
      <c r="G966" s="27">
        <v>28381</v>
      </c>
      <c r="H966">
        <v>38</v>
      </c>
      <c r="I966" t="s">
        <v>244</v>
      </c>
      <c r="J966" t="s">
        <v>250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-1</v>
      </c>
      <c r="Q966" s="28">
        <v>41675.388194444444</v>
      </c>
      <c r="R966" s="28">
        <v>41677.384722222225</v>
      </c>
      <c r="S966" t="s">
        <v>4035</v>
      </c>
      <c r="T966" s="27">
        <v>41675</v>
      </c>
      <c r="V966">
        <v>1</v>
      </c>
      <c r="W966" t="s">
        <v>32</v>
      </c>
      <c r="X966" t="s">
        <v>254</v>
      </c>
      <c r="Y966">
        <v>0</v>
      </c>
      <c r="AB966" t="s">
        <v>237</v>
      </c>
      <c r="AH966">
        <v>0</v>
      </c>
      <c r="AN966" t="s">
        <v>238</v>
      </c>
      <c r="AO966">
        <v>1</v>
      </c>
      <c r="AP966" t="s">
        <v>239</v>
      </c>
      <c r="AQ966" s="27">
        <v>41676</v>
      </c>
      <c r="AR966" t="s">
        <v>240</v>
      </c>
      <c r="AS966">
        <v>1</v>
      </c>
      <c r="AT966" t="s">
        <v>239</v>
      </c>
      <c r="AU966" s="27">
        <v>41676</v>
      </c>
    </row>
    <row r="967" spans="1:47" x14ac:dyDescent="0.2">
      <c r="A967">
        <v>966</v>
      </c>
      <c r="B967" t="s">
        <v>4036</v>
      </c>
      <c r="C967" t="s">
        <v>1313</v>
      </c>
      <c r="D967" t="s">
        <v>4037</v>
      </c>
      <c r="E967" s="27">
        <v>41992</v>
      </c>
      <c r="F967" t="s">
        <v>233</v>
      </c>
      <c r="G967" s="27">
        <v>23634</v>
      </c>
      <c r="H967">
        <v>51</v>
      </c>
      <c r="I967" t="s">
        <v>234</v>
      </c>
      <c r="J967" t="s">
        <v>245</v>
      </c>
      <c r="K967">
        <v>0</v>
      </c>
      <c r="L967">
        <v>4</v>
      </c>
      <c r="M967">
        <v>0</v>
      </c>
      <c r="N967">
        <v>0</v>
      </c>
      <c r="O967">
        <v>1</v>
      </c>
      <c r="P967">
        <v>0</v>
      </c>
      <c r="Q967" s="28">
        <v>41992.52847222222</v>
      </c>
      <c r="R967" s="28">
        <v>41992.34652777778</v>
      </c>
      <c r="S967" t="s">
        <v>4038</v>
      </c>
      <c r="T967" s="27">
        <v>41991</v>
      </c>
      <c r="V967">
        <v>1</v>
      </c>
      <c r="W967" t="s">
        <v>32</v>
      </c>
      <c r="X967" t="s">
        <v>371</v>
      </c>
      <c r="Y967">
        <v>0</v>
      </c>
      <c r="AB967" t="s">
        <v>237</v>
      </c>
      <c r="AH967">
        <v>0</v>
      </c>
      <c r="AN967" t="s">
        <v>238</v>
      </c>
      <c r="AO967">
        <v>1</v>
      </c>
      <c r="AP967" t="s">
        <v>239</v>
      </c>
      <c r="AQ967" s="27">
        <v>41992</v>
      </c>
      <c r="AR967" t="s">
        <v>240</v>
      </c>
      <c r="AS967">
        <v>4</v>
      </c>
      <c r="AT967" t="s">
        <v>239</v>
      </c>
      <c r="AU967" s="27">
        <v>41992</v>
      </c>
    </row>
    <row r="968" spans="1:47" x14ac:dyDescent="0.2">
      <c r="A968">
        <v>967</v>
      </c>
      <c r="B968" t="s">
        <v>4039</v>
      </c>
      <c r="C968" t="s">
        <v>2634</v>
      </c>
      <c r="D968" t="s">
        <v>586</v>
      </c>
      <c r="E968" s="27">
        <v>41373</v>
      </c>
      <c r="F968" t="s">
        <v>233</v>
      </c>
      <c r="G968" s="27">
        <v>32574</v>
      </c>
      <c r="H968">
        <v>27</v>
      </c>
      <c r="I968" t="s">
        <v>244</v>
      </c>
      <c r="J968" t="s">
        <v>250</v>
      </c>
      <c r="K968">
        <v>0</v>
      </c>
      <c r="L968">
        <v>9</v>
      </c>
      <c r="M968">
        <v>2</v>
      </c>
      <c r="N968">
        <v>1</v>
      </c>
      <c r="O968">
        <v>18</v>
      </c>
      <c r="P968">
        <v>0</v>
      </c>
      <c r="Q968" s="28">
        <v>41373.061111111114</v>
      </c>
      <c r="R968" s="28">
        <v>41373.300694444442</v>
      </c>
      <c r="S968" t="s">
        <v>4040</v>
      </c>
      <c r="T968" s="27">
        <v>41372</v>
      </c>
      <c r="V968">
        <v>1</v>
      </c>
      <c r="W968" t="s">
        <v>32</v>
      </c>
      <c r="X968" t="s">
        <v>494</v>
      </c>
      <c r="Y968">
        <v>1</v>
      </c>
      <c r="AA968" t="s">
        <v>4041</v>
      </c>
      <c r="AB968" t="s">
        <v>36</v>
      </c>
      <c r="AD968" s="27">
        <v>41662</v>
      </c>
      <c r="AE968" t="s">
        <v>422</v>
      </c>
      <c r="AH968">
        <v>0</v>
      </c>
      <c r="AN968" t="s">
        <v>238</v>
      </c>
      <c r="AO968">
        <v>6</v>
      </c>
      <c r="AP968" t="s">
        <v>246</v>
      </c>
      <c r="AQ968" s="27">
        <v>41373</v>
      </c>
      <c r="AR968" t="s">
        <v>240</v>
      </c>
      <c r="AS968">
        <v>9</v>
      </c>
      <c r="AT968" t="s">
        <v>269</v>
      </c>
      <c r="AU968" s="27">
        <v>41373</v>
      </c>
    </row>
    <row r="969" spans="1:47" x14ac:dyDescent="0.2">
      <c r="A969">
        <v>968</v>
      </c>
      <c r="B969" t="s">
        <v>4042</v>
      </c>
      <c r="C969" t="s">
        <v>1197</v>
      </c>
      <c r="D969" t="s">
        <v>4043</v>
      </c>
      <c r="E969" s="27">
        <v>41896</v>
      </c>
      <c r="F969" t="s">
        <v>294</v>
      </c>
      <c r="G969" s="27">
        <v>29417</v>
      </c>
      <c r="H969">
        <v>35</v>
      </c>
      <c r="I969" t="s">
        <v>244</v>
      </c>
      <c r="J969" t="s">
        <v>245</v>
      </c>
      <c r="K969">
        <v>0</v>
      </c>
      <c r="L969">
        <v>3</v>
      </c>
      <c r="M969">
        <v>0</v>
      </c>
      <c r="N969">
        <v>0</v>
      </c>
      <c r="O969">
        <v>0</v>
      </c>
      <c r="P969">
        <v>0</v>
      </c>
      <c r="Q969" s="28">
        <v>41896.181250000001</v>
      </c>
      <c r="R969" s="28">
        <v>41896.054861111108</v>
      </c>
      <c r="S969" t="s">
        <v>4044</v>
      </c>
      <c r="T969" s="27">
        <v>41896</v>
      </c>
      <c r="V969">
        <v>0</v>
      </c>
      <c r="W969" t="s">
        <v>32</v>
      </c>
      <c r="X969" t="s">
        <v>1207</v>
      </c>
      <c r="Y969">
        <v>1</v>
      </c>
      <c r="AA969" t="s">
        <v>4045</v>
      </c>
      <c r="AB969" t="s">
        <v>36</v>
      </c>
      <c r="AC969">
        <v>0</v>
      </c>
      <c r="AD969" s="27">
        <v>42044</v>
      </c>
      <c r="AE969" t="s">
        <v>263</v>
      </c>
      <c r="AF969" s="27">
        <v>42044</v>
      </c>
      <c r="AG969" s="27">
        <v>42044</v>
      </c>
      <c r="AH969">
        <v>0</v>
      </c>
      <c r="AN969" t="s">
        <v>238</v>
      </c>
      <c r="AO969">
        <v>2</v>
      </c>
      <c r="AP969" t="s">
        <v>239</v>
      </c>
      <c r="AQ969" s="27">
        <v>41896</v>
      </c>
      <c r="AR969" t="s">
        <v>240</v>
      </c>
      <c r="AS969">
        <v>3</v>
      </c>
      <c r="AT969" t="s">
        <v>239</v>
      </c>
      <c r="AU969" s="27">
        <v>41896</v>
      </c>
    </row>
    <row r="970" spans="1:47" x14ac:dyDescent="0.2">
      <c r="A970">
        <v>969</v>
      </c>
      <c r="B970" t="s">
        <v>4046</v>
      </c>
      <c r="C970" t="s">
        <v>4047</v>
      </c>
      <c r="D970" t="s">
        <v>4048</v>
      </c>
      <c r="E970" s="27">
        <v>41311</v>
      </c>
      <c r="F970" t="s">
        <v>233</v>
      </c>
      <c r="G970" s="27">
        <v>34235</v>
      </c>
      <c r="H970">
        <v>22</v>
      </c>
      <c r="I970" t="s">
        <v>259</v>
      </c>
      <c r="J970" t="s">
        <v>22</v>
      </c>
      <c r="K970">
        <v>0</v>
      </c>
      <c r="L970">
        <v>9</v>
      </c>
      <c r="M970">
        <v>0</v>
      </c>
      <c r="N970">
        <v>0</v>
      </c>
      <c r="O970">
        <v>0</v>
      </c>
      <c r="P970">
        <v>-1</v>
      </c>
      <c r="Q970" s="28">
        <v>41310.176388888889</v>
      </c>
      <c r="R970" s="28">
        <v>41326.224999999999</v>
      </c>
      <c r="S970" t="s">
        <v>4049</v>
      </c>
      <c r="T970" s="27">
        <v>41310</v>
      </c>
      <c r="V970">
        <v>1</v>
      </c>
      <c r="W970" t="s">
        <v>32</v>
      </c>
      <c r="X970" t="s">
        <v>343</v>
      </c>
      <c r="Y970">
        <v>0</v>
      </c>
      <c r="AB970" t="s">
        <v>237</v>
      </c>
      <c r="AH970">
        <v>0</v>
      </c>
      <c r="AN970" t="s">
        <v>238</v>
      </c>
      <c r="AO970">
        <v>7</v>
      </c>
      <c r="AP970" t="s">
        <v>246</v>
      </c>
      <c r="AQ970" s="27">
        <v>41311</v>
      </c>
      <c r="AR970" t="s">
        <v>240</v>
      </c>
      <c r="AS970">
        <v>9</v>
      </c>
      <c r="AT970" t="s">
        <v>269</v>
      </c>
      <c r="AU970" s="27">
        <v>41311</v>
      </c>
    </row>
    <row r="971" spans="1:47" x14ac:dyDescent="0.2">
      <c r="A971">
        <v>970</v>
      </c>
      <c r="B971" t="s">
        <v>4050</v>
      </c>
      <c r="C971" t="s">
        <v>4051</v>
      </c>
      <c r="D971" t="s">
        <v>4052</v>
      </c>
      <c r="E971" s="27">
        <v>41716</v>
      </c>
      <c r="F971" t="s">
        <v>233</v>
      </c>
      <c r="G971" s="27">
        <v>28388</v>
      </c>
      <c r="H971">
        <v>38</v>
      </c>
      <c r="I971" t="s">
        <v>244</v>
      </c>
      <c r="J971" t="s">
        <v>250</v>
      </c>
      <c r="K971">
        <v>0</v>
      </c>
      <c r="L971">
        <v>6</v>
      </c>
      <c r="M971">
        <v>0</v>
      </c>
      <c r="N971">
        <v>0</v>
      </c>
      <c r="O971">
        <v>11</v>
      </c>
      <c r="P971">
        <v>-1</v>
      </c>
      <c r="Q971" s="28">
        <v>41715.401388888888</v>
      </c>
      <c r="R971" s="28">
        <v>41717.406944444447</v>
      </c>
      <c r="S971" t="s">
        <v>4053</v>
      </c>
      <c r="T971" s="27">
        <v>41715</v>
      </c>
      <c r="V971">
        <v>1</v>
      </c>
      <c r="W971" t="s">
        <v>32</v>
      </c>
      <c r="X971" t="s">
        <v>364</v>
      </c>
      <c r="Y971">
        <v>0</v>
      </c>
      <c r="AB971" t="s">
        <v>237</v>
      </c>
      <c r="AH971">
        <v>0</v>
      </c>
      <c r="AN971" t="s">
        <v>238</v>
      </c>
      <c r="AO971">
        <v>1</v>
      </c>
      <c r="AP971" t="s">
        <v>239</v>
      </c>
      <c r="AQ971" s="27">
        <v>41716</v>
      </c>
      <c r="AR971" t="s">
        <v>240</v>
      </c>
      <c r="AS971">
        <v>6</v>
      </c>
      <c r="AT971" t="s">
        <v>246</v>
      </c>
      <c r="AU971" s="27">
        <v>41716</v>
      </c>
    </row>
    <row r="972" spans="1:47" x14ac:dyDescent="0.2">
      <c r="A972">
        <v>971</v>
      </c>
      <c r="B972" t="s">
        <v>4054</v>
      </c>
      <c r="C972" t="s">
        <v>4055</v>
      </c>
      <c r="D972" t="s">
        <v>4056</v>
      </c>
      <c r="E972" s="27">
        <v>41892</v>
      </c>
      <c r="F972" t="s">
        <v>294</v>
      </c>
      <c r="G972" s="27">
        <v>20996</v>
      </c>
      <c r="H972">
        <v>58</v>
      </c>
      <c r="I972" t="s">
        <v>234</v>
      </c>
      <c r="J972" t="s">
        <v>250</v>
      </c>
      <c r="K972">
        <v>0</v>
      </c>
      <c r="L972">
        <v>2</v>
      </c>
      <c r="M972">
        <v>0</v>
      </c>
      <c r="N972">
        <v>0</v>
      </c>
      <c r="O972">
        <v>4</v>
      </c>
      <c r="P972">
        <v>-14</v>
      </c>
      <c r="Q972" s="28">
        <v>41878.384722222225</v>
      </c>
      <c r="R972" s="28">
        <v>41879.390277777777</v>
      </c>
      <c r="S972" t="s">
        <v>4057</v>
      </c>
      <c r="T972" s="27">
        <v>41878</v>
      </c>
      <c r="V972">
        <v>14</v>
      </c>
      <c r="W972" t="s">
        <v>32</v>
      </c>
      <c r="X972" t="s">
        <v>318</v>
      </c>
      <c r="Y972">
        <v>1</v>
      </c>
      <c r="AA972" t="s">
        <v>4058</v>
      </c>
      <c r="AB972" t="s">
        <v>36</v>
      </c>
      <c r="AD972" s="27">
        <v>42022</v>
      </c>
      <c r="AE972" t="s">
        <v>404</v>
      </c>
      <c r="AH972">
        <v>1</v>
      </c>
      <c r="AJ972" t="s">
        <v>4059</v>
      </c>
      <c r="AK972" t="s">
        <v>462</v>
      </c>
      <c r="AL972" s="27">
        <v>42279</v>
      </c>
      <c r="AM972" t="s">
        <v>279</v>
      </c>
      <c r="AN972" t="s">
        <v>238</v>
      </c>
      <c r="AO972">
        <v>1</v>
      </c>
      <c r="AP972" t="s">
        <v>239</v>
      </c>
      <c r="AQ972" s="27">
        <v>41892</v>
      </c>
      <c r="AR972" t="s">
        <v>240</v>
      </c>
      <c r="AS972">
        <v>2</v>
      </c>
      <c r="AT972" t="s">
        <v>239</v>
      </c>
      <c r="AU972" s="27">
        <v>41892</v>
      </c>
    </row>
    <row r="973" spans="1:47" x14ac:dyDescent="0.2">
      <c r="A973">
        <v>972</v>
      </c>
      <c r="B973" t="s">
        <v>4060</v>
      </c>
      <c r="C973" t="s">
        <v>2786</v>
      </c>
      <c r="D973" t="s">
        <v>3466</v>
      </c>
      <c r="E973" s="27">
        <v>41920</v>
      </c>
      <c r="F973" t="s">
        <v>233</v>
      </c>
      <c r="G973" s="27">
        <v>26075</v>
      </c>
      <c r="H973">
        <v>44</v>
      </c>
      <c r="I973" t="s">
        <v>244</v>
      </c>
      <c r="J973" t="s">
        <v>250</v>
      </c>
      <c r="K973">
        <v>0</v>
      </c>
      <c r="L973">
        <v>1</v>
      </c>
      <c r="M973">
        <v>0</v>
      </c>
      <c r="N973">
        <v>0</v>
      </c>
      <c r="O973">
        <v>6</v>
      </c>
      <c r="P973">
        <v>-56</v>
      </c>
      <c r="Q973" s="28">
        <v>41864.243055555555</v>
      </c>
      <c r="R973" s="28">
        <v>41914.481944444444</v>
      </c>
      <c r="S973" t="s">
        <v>4061</v>
      </c>
      <c r="U973" s="27">
        <v>41864</v>
      </c>
      <c r="V973">
        <v>56</v>
      </c>
      <c r="W973" t="s">
        <v>32</v>
      </c>
      <c r="X973" t="s">
        <v>274</v>
      </c>
      <c r="Y973">
        <v>0</v>
      </c>
      <c r="AB973" t="s">
        <v>237</v>
      </c>
      <c r="AH973">
        <v>0</v>
      </c>
      <c r="AN973" t="s">
        <v>238</v>
      </c>
      <c r="AO973">
        <v>3</v>
      </c>
      <c r="AP973" t="s">
        <v>239</v>
      </c>
      <c r="AQ973" s="27">
        <v>41920</v>
      </c>
      <c r="AR973" t="s">
        <v>240</v>
      </c>
      <c r="AS973">
        <v>1</v>
      </c>
      <c r="AT973" t="s">
        <v>239</v>
      </c>
      <c r="AU973" s="27">
        <v>41920</v>
      </c>
    </row>
    <row r="974" spans="1:47" x14ac:dyDescent="0.2">
      <c r="A974">
        <v>973</v>
      </c>
      <c r="B974" t="s">
        <v>4062</v>
      </c>
      <c r="C974" t="s">
        <v>4063</v>
      </c>
      <c r="D974" t="s">
        <v>4064</v>
      </c>
      <c r="E974" s="27">
        <v>41781</v>
      </c>
      <c r="F974" t="s">
        <v>294</v>
      </c>
      <c r="G974" s="27">
        <v>21629</v>
      </c>
      <c r="H974">
        <v>57</v>
      </c>
      <c r="I974" t="s">
        <v>234</v>
      </c>
      <c r="J974" t="s">
        <v>245</v>
      </c>
      <c r="K974">
        <v>0</v>
      </c>
      <c r="L974">
        <v>4</v>
      </c>
      <c r="M974">
        <v>0</v>
      </c>
      <c r="N974">
        <v>0</v>
      </c>
      <c r="O974">
        <v>0</v>
      </c>
      <c r="P974">
        <v>-1</v>
      </c>
      <c r="Q974" s="28">
        <v>41780.469444444447</v>
      </c>
      <c r="R974" s="28">
        <v>41782.356249999997</v>
      </c>
      <c r="S974" t="s">
        <v>4065</v>
      </c>
      <c r="T974" s="27">
        <v>41779</v>
      </c>
      <c r="V974">
        <v>2</v>
      </c>
      <c r="W974" t="s">
        <v>36</v>
      </c>
      <c r="X974" t="s">
        <v>3794</v>
      </c>
      <c r="Y974">
        <v>1</v>
      </c>
      <c r="AA974" t="s">
        <v>4066</v>
      </c>
      <c r="AB974" t="s">
        <v>36</v>
      </c>
      <c r="AD974" s="27">
        <v>42015</v>
      </c>
      <c r="AE974" t="s">
        <v>412</v>
      </c>
      <c r="AH974">
        <v>0</v>
      </c>
      <c r="AN974" t="s">
        <v>238</v>
      </c>
      <c r="AO974">
        <v>1</v>
      </c>
      <c r="AP974" t="s">
        <v>239</v>
      </c>
      <c r="AQ974" s="27">
        <v>41781</v>
      </c>
      <c r="AR974" t="s">
        <v>240</v>
      </c>
      <c r="AS974">
        <v>4</v>
      </c>
      <c r="AT974" t="s">
        <v>239</v>
      </c>
      <c r="AU974" s="27">
        <v>41781</v>
      </c>
    </row>
    <row r="975" spans="1:47" x14ac:dyDescent="0.2">
      <c r="A975">
        <v>974</v>
      </c>
      <c r="B975" t="s">
        <v>4067</v>
      </c>
      <c r="C975" t="s">
        <v>4068</v>
      </c>
      <c r="D975" t="s">
        <v>1832</v>
      </c>
      <c r="E975" s="27">
        <v>41996</v>
      </c>
      <c r="F975" t="s">
        <v>233</v>
      </c>
      <c r="G975" s="27">
        <v>29129</v>
      </c>
      <c r="H975">
        <v>36</v>
      </c>
      <c r="I975" t="s">
        <v>244</v>
      </c>
      <c r="J975" t="s">
        <v>22</v>
      </c>
      <c r="K975">
        <v>0</v>
      </c>
      <c r="L975">
        <v>2</v>
      </c>
      <c r="M975">
        <v>0</v>
      </c>
      <c r="N975">
        <v>0</v>
      </c>
      <c r="O975">
        <v>6</v>
      </c>
      <c r="P975">
        <v>-4</v>
      </c>
      <c r="Q975" s="28">
        <v>41992.438194444447</v>
      </c>
      <c r="R975" s="28">
        <v>41996.504166666666</v>
      </c>
      <c r="S975" t="s">
        <v>4069</v>
      </c>
      <c r="U975" s="27">
        <v>41992</v>
      </c>
      <c r="V975">
        <v>4</v>
      </c>
      <c r="W975" t="s">
        <v>32</v>
      </c>
      <c r="X975" t="s">
        <v>274</v>
      </c>
      <c r="Y975">
        <v>0</v>
      </c>
      <c r="AB975" t="s">
        <v>237</v>
      </c>
      <c r="AH975">
        <v>0</v>
      </c>
      <c r="AN975" t="s">
        <v>238</v>
      </c>
      <c r="AO975">
        <v>3</v>
      </c>
      <c r="AP975" t="s">
        <v>239</v>
      </c>
      <c r="AQ975" s="27">
        <v>41996</v>
      </c>
      <c r="AR975" t="s">
        <v>240</v>
      </c>
      <c r="AS975">
        <v>2</v>
      </c>
      <c r="AT975" t="s">
        <v>239</v>
      </c>
      <c r="AU975" s="27">
        <v>41996</v>
      </c>
    </row>
    <row r="976" spans="1:47" x14ac:dyDescent="0.2">
      <c r="A976">
        <v>975</v>
      </c>
      <c r="B976" t="s">
        <v>4070</v>
      </c>
      <c r="C976" t="s">
        <v>813</v>
      </c>
      <c r="D976" t="s">
        <v>4071</v>
      </c>
      <c r="E976" s="27">
        <v>41697</v>
      </c>
      <c r="F976" t="s">
        <v>233</v>
      </c>
      <c r="G976" s="27">
        <v>34735</v>
      </c>
      <c r="H976">
        <v>21</v>
      </c>
      <c r="I976" t="s">
        <v>259</v>
      </c>
      <c r="J976" t="s">
        <v>250</v>
      </c>
      <c r="K976">
        <v>0</v>
      </c>
      <c r="L976">
        <v>3</v>
      </c>
      <c r="M976">
        <v>0</v>
      </c>
      <c r="N976">
        <v>1</v>
      </c>
      <c r="O976">
        <v>0</v>
      </c>
      <c r="P976">
        <v>-1</v>
      </c>
      <c r="Q976" s="28">
        <v>41696.386111111111</v>
      </c>
      <c r="R976" s="28">
        <v>41697.086805555555</v>
      </c>
      <c r="S976" t="s">
        <v>4072</v>
      </c>
      <c r="T976" s="27">
        <v>41696</v>
      </c>
      <c r="V976">
        <v>1</v>
      </c>
      <c r="W976" t="s">
        <v>32</v>
      </c>
      <c r="X976" t="s">
        <v>2811</v>
      </c>
      <c r="Y976">
        <v>0</v>
      </c>
      <c r="AB976" t="s">
        <v>237</v>
      </c>
      <c r="AH976">
        <v>0</v>
      </c>
      <c r="AN976" t="s">
        <v>238</v>
      </c>
      <c r="AO976">
        <v>5</v>
      </c>
      <c r="AP976" t="s">
        <v>246</v>
      </c>
      <c r="AQ976" s="27">
        <v>41697</v>
      </c>
      <c r="AR976" t="s">
        <v>240</v>
      </c>
      <c r="AS976">
        <v>3</v>
      </c>
      <c r="AT976" t="s">
        <v>239</v>
      </c>
      <c r="AU976" s="27">
        <v>41697</v>
      </c>
    </row>
    <row r="977" spans="1:47" x14ac:dyDescent="0.2">
      <c r="A977">
        <v>976</v>
      </c>
      <c r="B977" t="s">
        <v>4073</v>
      </c>
      <c r="C977" t="s">
        <v>4074</v>
      </c>
      <c r="D977" t="s">
        <v>4075</v>
      </c>
      <c r="E977" s="27">
        <v>41859</v>
      </c>
      <c r="F977" t="s">
        <v>233</v>
      </c>
      <c r="G977" s="27">
        <v>34950</v>
      </c>
      <c r="H977">
        <v>20</v>
      </c>
      <c r="I977" t="s">
        <v>259</v>
      </c>
      <c r="J977" t="s">
        <v>250</v>
      </c>
      <c r="K977">
        <v>0</v>
      </c>
      <c r="L977">
        <v>5</v>
      </c>
      <c r="M977">
        <v>0</v>
      </c>
      <c r="N977">
        <v>0</v>
      </c>
      <c r="O977">
        <v>1</v>
      </c>
      <c r="P977">
        <v>-1</v>
      </c>
      <c r="Q977" s="28">
        <v>41858.064583333333</v>
      </c>
      <c r="R977" s="28">
        <v>41866.365277777775</v>
      </c>
      <c r="S977" t="s">
        <v>4076</v>
      </c>
      <c r="T977" s="27">
        <v>41858</v>
      </c>
      <c r="V977">
        <v>1</v>
      </c>
      <c r="W977" t="s">
        <v>32</v>
      </c>
      <c r="X977" t="s">
        <v>359</v>
      </c>
      <c r="Y977">
        <v>0</v>
      </c>
      <c r="AB977" t="s">
        <v>237</v>
      </c>
      <c r="AH977">
        <v>0</v>
      </c>
      <c r="AN977" t="s">
        <v>238</v>
      </c>
      <c r="AO977">
        <v>8</v>
      </c>
      <c r="AP977" t="s">
        <v>269</v>
      </c>
      <c r="AQ977" s="27">
        <v>41859</v>
      </c>
      <c r="AR977" t="s">
        <v>240</v>
      </c>
      <c r="AS977">
        <v>5</v>
      </c>
      <c r="AT977" t="s">
        <v>246</v>
      </c>
      <c r="AU977" s="27">
        <v>41859</v>
      </c>
    </row>
    <row r="978" spans="1:47" x14ac:dyDescent="0.2">
      <c r="A978">
        <v>977</v>
      </c>
      <c r="B978" t="s">
        <v>4077</v>
      </c>
      <c r="C978" t="s">
        <v>4078</v>
      </c>
      <c r="D978" t="s">
        <v>4079</v>
      </c>
      <c r="E978" s="27">
        <v>41613</v>
      </c>
      <c r="F978" t="s">
        <v>294</v>
      </c>
      <c r="G978" s="27">
        <v>34396</v>
      </c>
      <c r="H978">
        <v>22</v>
      </c>
      <c r="I978" t="s">
        <v>259</v>
      </c>
      <c r="J978" t="s">
        <v>250</v>
      </c>
      <c r="K978">
        <v>0</v>
      </c>
      <c r="L978">
        <v>8</v>
      </c>
      <c r="M978">
        <v>0</v>
      </c>
      <c r="N978">
        <v>0</v>
      </c>
      <c r="O978">
        <v>0</v>
      </c>
      <c r="P978">
        <v>-1</v>
      </c>
      <c r="Q978" s="28">
        <v>41612.29791666667</v>
      </c>
      <c r="R978" s="28">
        <v>41613.388194444444</v>
      </c>
      <c r="S978" t="s">
        <v>4080</v>
      </c>
      <c r="T978" s="27">
        <v>41612</v>
      </c>
      <c r="V978">
        <v>1</v>
      </c>
      <c r="W978" t="s">
        <v>32</v>
      </c>
      <c r="X978" t="s">
        <v>359</v>
      </c>
      <c r="Y978">
        <v>0</v>
      </c>
      <c r="AB978" t="s">
        <v>237</v>
      </c>
      <c r="AH978">
        <v>0</v>
      </c>
      <c r="AN978" t="s">
        <v>238</v>
      </c>
      <c r="AO978">
        <v>6</v>
      </c>
      <c r="AP978" t="s">
        <v>246</v>
      </c>
      <c r="AQ978" s="27">
        <v>41613</v>
      </c>
      <c r="AR978" t="s">
        <v>240</v>
      </c>
      <c r="AS978">
        <v>8</v>
      </c>
      <c r="AT978" t="s">
        <v>269</v>
      </c>
      <c r="AU978" s="27">
        <v>41613</v>
      </c>
    </row>
    <row r="979" spans="1:47" x14ac:dyDescent="0.2">
      <c r="A979">
        <v>978</v>
      </c>
      <c r="B979" t="s">
        <v>4081</v>
      </c>
      <c r="C979" t="s">
        <v>2056</v>
      </c>
      <c r="D979" t="s">
        <v>4082</v>
      </c>
      <c r="E979" s="27">
        <v>41289</v>
      </c>
      <c r="F979" t="s">
        <v>233</v>
      </c>
      <c r="G979" s="27">
        <v>31459</v>
      </c>
      <c r="H979">
        <v>30</v>
      </c>
      <c r="I979" t="s">
        <v>244</v>
      </c>
      <c r="J979" t="s">
        <v>250</v>
      </c>
      <c r="K979">
        <v>0</v>
      </c>
      <c r="L979">
        <v>2</v>
      </c>
      <c r="M979">
        <v>0</v>
      </c>
      <c r="N979">
        <v>0</v>
      </c>
      <c r="O979">
        <v>0</v>
      </c>
      <c r="P979">
        <v>-1</v>
      </c>
      <c r="Q979" s="28">
        <v>41288.302777777775</v>
      </c>
      <c r="R979" s="28">
        <v>41291.136805555558</v>
      </c>
      <c r="S979" t="s">
        <v>4083</v>
      </c>
      <c r="T979" s="27">
        <v>41288</v>
      </c>
      <c r="V979">
        <v>1</v>
      </c>
      <c r="W979" t="s">
        <v>32</v>
      </c>
      <c r="X979" t="s">
        <v>555</v>
      </c>
      <c r="Y979">
        <v>0</v>
      </c>
      <c r="AB979" t="s">
        <v>237</v>
      </c>
      <c r="AH979">
        <v>0</v>
      </c>
      <c r="AN979" t="s">
        <v>238</v>
      </c>
      <c r="AO979">
        <v>2</v>
      </c>
      <c r="AP979" t="s">
        <v>239</v>
      </c>
      <c r="AQ979" s="27">
        <v>41289</v>
      </c>
      <c r="AR979" t="s">
        <v>240</v>
      </c>
      <c r="AS979">
        <v>2</v>
      </c>
      <c r="AT979" t="s">
        <v>239</v>
      </c>
      <c r="AU979" s="27">
        <v>41289</v>
      </c>
    </row>
    <row r="980" spans="1:47" x14ac:dyDescent="0.2">
      <c r="A980">
        <v>979</v>
      </c>
      <c r="B980" t="s">
        <v>4084</v>
      </c>
      <c r="C980" t="s">
        <v>4085</v>
      </c>
      <c r="D980" t="s">
        <v>4086</v>
      </c>
      <c r="E980" s="27">
        <v>41828</v>
      </c>
      <c r="F980" t="s">
        <v>233</v>
      </c>
      <c r="G980" s="27">
        <v>33394</v>
      </c>
      <c r="H980">
        <v>24</v>
      </c>
      <c r="I980" t="s">
        <v>259</v>
      </c>
      <c r="J980" t="s">
        <v>245</v>
      </c>
      <c r="K980">
        <v>0</v>
      </c>
      <c r="L980">
        <v>10</v>
      </c>
      <c r="M980">
        <v>0</v>
      </c>
      <c r="N980">
        <v>0</v>
      </c>
      <c r="O980">
        <v>1</v>
      </c>
      <c r="P980">
        <v>-38</v>
      </c>
      <c r="Q980" s="28">
        <v>41790.095138888886</v>
      </c>
      <c r="R980" s="28">
        <v>41827.443055555559</v>
      </c>
      <c r="S980" t="s">
        <v>4087</v>
      </c>
      <c r="U980" s="27">
        <v>41822</v>
      </c>
      <c r="V980">
        <v>6</v>
      </c>
      <c r="W980" t="s">
        <v>32</v>
      </c>
      <c r="X980" t="s">
        <v>274</v>
      </c>
      <c r="Y980">
        <v>1</v>
      </c>
      <c r="AA980" t="s">
        <v>4088</v>
      </c>
      <c r="AB980" t="s">
        <v>36</v>
      </c>
      <c r="AC980">
        <v>0</v>
      </c>
      <c r="AD980" s="27">
        <v>42452</v>
      </c>
      <c r="AF980" s="27">
        <v>42452</v>
      </c>
      <c r="AG980" s="27">
        <v>42454</v>
      </c>
      <c r="AH980">
        <v>0</v>
      </c>
      <c r="AN980" t="s">
        <v>238</v>
      </c>
      <c r="AO980">
        <v>9</v>
      </c>
      <c r="AP980" t="s">
        <v>269</v>
      </c>
      <c r="AQ980" s="27">
        <v>41828</v>
      </c>
      <c r="AR980" t="s">
        <v>240</v>
      </c>
      <c r="AS980">
        <v>10</v>
      </c>
      <c r="AT980" t="s">
        <v>269</v>
      </c>
      <c r="AU980" s="27">
        <v>41828</v>
      </c>
    </row>
    <row r="981" spans="1:47" x14ac:dyDescent="0.2">
      <c r="A981">
        <v>980</v>
      </c>
      <c r="B981" t="s">
        <v>4089</v>
      </c>
      <c r="C981" t="s">
        <v>4090</v>
      </c>
      <c r="D981" t="s">
        <v>1683</v>
      </c>
      <c r="E981" s="27">
        <v>41513</v>
      </c>
      <c r="F981" t="s">
        <v>294</v>
      </c>
      <c r="G981" s="27">
        <v>33349</v>
      </c>
      <c r="H981">
        <v>24</v>
      </c>
      <c r="I981" t="s">
        <v>259</v>
      </c>
      <c r="J981" t="s">
        <v>250</v>
      </c>
      <c r="K981">
        <v>0</v>
      </c>
      <c r="L981">
        <v>9</v>
      </c>
      <c r="M981">
        <v>0</v>
      </c>
      <c r="N981">
        <v>0</v>
      </c>
      <c r="O981">
        <v>0</v>
      </c>
      <c r="W981" t="s">
        <v>237</v>
      </c>
      <c r="Y981">
        <v>-1</v>
      </c>
      <c r="AB981" t="s">
        <v>237</v>
      </c>
      <c r="AH981">
        <v>0</v>
      </c>
      <c r="AN981" t="s">
        <v>238</v>
      </c>
      <c r="AO981">
        <v>6</v>
      </c>
      <c r="AP981" t="s">
        <v>246</v>
      </c>
      <c r="AQ981" s="27">
        <v>41513</v>
      </c>
      <c r="AR981" t="s">
        <v>240</v>
      </c>
      <c r="AS981">
        <v>9</v>
      </c>
      <c r="AT981" t="s">
        <v>269</v>
      </c>
      <c r="AU981" s="27">
        <v>41513</v>
      </c>
    </row>
    <row r="982" spans="1:47" x14ac:dyDescent="0.2">
      <c r="A982">
        <v>981</v>
      </c>
      <c r="B982" t="s">
        <v>4091</v>
      </c>
      <c r="C982" t="s">
        <v>4092</v>
      </c>
      <c r="D982" t="s">
        <v>4093</v>
      </c>
      <c r="E982" s="27">
        <v>41764</v>
      </c>
      <c r="F982" t="s">
        <v>233</v>
      </c>
      <c r="G982" s="27">
        <v>21870</v>
      </c>
      <c r="H982">
        <v>56</v>
      </c>
      <c r="I982" t="s">
        <v>234</v>
      </c>
      <c r="J982" t="s">
        <v>245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-1</v>
      </c>
      <c r="Q982" s="28">
        <v>41763.314583333333</v>
      </c>
      <c r="R982" s="28">
        <v>41765.15902777778</v>
      </c>
      <c r="S982" t="s">
        <v>4094</v>
      </c>
      <c r="T982" s="27">
        <v>41763</v>
      </c>
      <c r="V982">
        <v>1</v>
      </c>
      <c r="W982" t="s">
        <v>36</v>
      </c>
      <c r="X982" t="s">
        <v>279</v>
      </c>
      <c r="Y982">
        <v>0</v>
      </c>
      <c r="AB982" t="s">
        <v>237</v>
      </c>
      <c r="AH982">
        <v>0</v>
      </c>
      <c r="AN982" t="s">
        <v>238</v>
      </c>
      <c r="AO982">
        <v>1</v>
      </c>
      <c r="AP982" t="s">
        <v>239</v>
      </c>
      <c r="AQ982" s="27">
        <v>41764</v>
      </c>
      <c r="AR982" t="s">
        <v>240</v>
      </c>
      <c r="AS982">
        <v>1</v>
      </c>
      <c r="AT982" t="s">
        <v>239</v>
      </c>
      <c r="AU982" s="27">
        <v>41764</v>
      </c>
    </row>
    <row r="983" spans="1:47" x14ac:dyDescent="0.2">
      <c r="A983">
        <v>982</v>
      </c>
      <c r="B983" t="s">
        <v>4095</v>
      </c>
      <c r="C983" t="s">
        <v>674</v>
      </c>
      <c r="D983" t="s">
        <v>4096</v>
      </c>
      <c r="E983" s="27">
        <v>41881</v>
      </c>
      <c r="F983" t="s">
        <v>233</v>
      </c>
      <c r="G983" s="27">
        <v>30612</v>
      </c>
      <c r="H983">
        <v>32</v>
      </c>
      <c r="I983" t="s">
        <v>244</v>
      </c>
      <c r="J983" t="s">
        <v>250</v>
      </c>
      <c r="K983">
        <v>0</v>
      </c>
      <c r="L983">
        <v>3</v>
      </c>
      <c r="M983">
        <v>0</v>
      </c>
      <c r="N983">
        <v>0</v>
      </c>
      <c r="O983">
        <v>1</v>
      </c>
      <c r="P983">
        <v>-1</v>
      </c>
      <c r="Q983" s="28">
        <v>41880.124305555553</v>
      </c>
      <c r="R983" s="28">
        <v>41881.369444444441</v>
      </c>
      <c r="S983" t="s">
        <v>4097</v>
      </c>
      <c r="T983" s="27">
        <v>41880</v>
      </c>
      <c r="V983">
        <v>1</v>
      </c>
      <c r="W983" t="s">
        <v>32</v>
      </c>
      <c r="X983" t="s">
        <v>974</v>
      </c>
      <c r="Y983">
        <v>0</v>
      </c>
      <c r="AB983" t="s">
        <v>237</v>
      </c>
      <c r="AH983">
        <v>0</v>
      </c>
      <c r="AN983" t="s">
        <v>238</v>
      </c>
      <c r="AO983">
        <v>1</v>
      </c>
      <c r="AP983" t="s">
        <v>239</v>
      </c>
      <c r="AQ983" s="27">
        <v>41881</v>
      </c>
      <c r="AR983" t="s">
        <v>240</v>
      </c>
      <c r="AS983">
        <v>3</v>
      </c>
      <c r="AT983" t="s">
        <v>239</v>
      </c>
      <c r="AU983" s="27">
        <v>41881</v>
      </c>
    </row>
    <row r="984" spans="1:47" x14ac:dyDescent="0.2">
      <c r="A984">
        <v>983</v>
      </c>
      <c r="B984" t="s">
        <v>4098</v>
      </c>
      <c r="C984" t="s">
        <v>3710</v>
      </c>
      <c r="D984" t="s">
        <v>4099</v>
      </c>
      <c r="E984" s="27">
        <v>41618</v>
      </c>
      <c r="F984" t="s">
        <v>233</v>
      </c>
      <c r="G984" s="27">
        <v>34261</v>
      </c>
      <c r="H984">
        <v>22</v>
      </c>
      <c r="I984" t="s">
        <v>259</v>
      </c>
      <c r="J984" t="s">
        <v>245</v>
      </c>
      <c r="K984">
        <v>0</v>
      </c>
      <c r="L984">
        <v>4</v>
      </c>
      <c r="M984">
        <v>0</v>
      </c>
      <c r="N984">
        <v>0</v>
      </c>
      <c r="O984">
        <v>2</v>
      </c>
      <c r="P984">
        <v>-40</v>
      </c>
      <c r="Q984" s="28">
        <v>41578.092361111114</v>
      </c>
      <c r="R984" s="28">
        <v>41605.366666666669</v>
      </c>
      <c r="S984" t="s">
        <v>4100</v>
      </c>
      <c r="T984" s="27">
        <v>41577</v>
      </c>
      <c r="V984">
        <v>41</v>
      </c>
      <c r="W984" t="s">
        <v>32</v>
      </c>
      <c r="X984" t="s">
        <v>383</v>
      </c>
      <c r="Y984">
        <v>1</v>
      </c>
      <c r="AA984" t="s">
        <v>4101</v>
      </c>
      <c r="AB984" t="s">
        <v>36</v>
      </c>
      <c r="AC984">
        <v>0</v>
      </c>
      <c r="AD984" s="27">
        <v>41688</v>
      </c>
      <c r="AE984" t="s">
        <v>279</v>
      </c>
      <c r="AF984" s="27">
        <v>41688</v>
      </c>
      <c r="AG984" s="27">
        <v>41768</v>
      </c>
      <c r="AH984">
        <v>1</v>
      </c>
      <c r="AJ984" t="s">
        <v>4101</v>
      </c>
      <c r="AK984" t="s">
        <v>462</v>
      </c>
      <c r="AL984" s="27">
        <v>41688</v>
      </c>
      <c r="AM984" t="s">
        <v>279</v>
      </c>
      <c r="AN984" t="s">
        <v>238</v>
      </c>
      <c r="AO984">
        <v>6</v>
      </c>
      <c r="AP984" t="s">
        <v>246</v>
      </c>
      <c r="AQ984" s="27">
        <v>41618</v>
      </c>
      <c r="AR984" t="s">
        <v>240</v>
      </c>
      <c r="AS984">
        <v>4</v>
      </c>
      <c r="AT984" t="s">
        <v>239</v>
      </c>
      <c r="AU984" s="27">
        <v>41618</v>
      </c>
    </row>
    <row r="985" spans="1:47" x14ac:dyDescent="0.2">
      <c r="A985">
        <v>984</v>
      </c>
      <c r="B985" t="s">
        <v>4102</v>
      </c>
      <c r="C985" t="s">
        <v>4103</v>
      </c>
      <c r="D985" t="s">
        <v>242</v>
      </c>
      <c r="E985" s="27">
        <v>42003</v>
      </c>
      <c r="F985" t="s">
        <v>233</v>
      </c>
      <c r="G985" s="27">
        <v>26487</v>
      </c>
      <c r="H985">
        <v>43</v>
      </c>
      <c r="I985" t="s">
        <v>244</v>
      </c>
      <c r="J985" t="s">
        <v>245</v>
      </c>
      <c r="K985">
        <v>0</v>
      </c>
      <c r="L985">
        <v>1</v>
      </c>
      <c r="M985">
        <v>0</v>
      </c>
      <c r="N985">
        <v>0</v>
      </c>
      <c r="O985">
        <v>0</v>
      </c>
      <c r="W985" t="s">
        <v>237</v>
      </c>
      <c r="Y985">
        <v>-1</v>
      </c>
      <c r="AB985" t="s">
        <v>237</v>
      </c>
      <c r="AH985">
        <v>0</v>
      </c>
      <c r="AN985" t="s">
        <v>238</v>
      </c>
      <c r="AO985">
        <v>1</v>
      </c>
      <c r="AP985" t="s">
        <v>239</v>
      </c>
      <c r="AQ985" s="27">
        <v>42003</v>
      </c>
      <c r="AR985" t="s">
        <v>240</v>
      </c>
      <c r="AS985">
        <v>1</v>
      </c>
      <c r="AT985" t="s">
        <v>239</v>
      </c>
      <c r="AU985" s="27">
        <v>42003</v>
      </c>
    </row>
    <row r="986" spans="1:47" x14ac:dyDescent="0.2">
      <c r="A986">
        <v>985</v>
      </c>
      <c r="B986" t="s">
        <v>4104</v>
      </c>
      <c r="C986" t="s">
        <v>2920</v>
      </c>
      <c r="D986" t="s">
        <v>496</v>
      </c>
      <c r="E986" s="27">
        <v>41780</v>
      </c>
      <c r="F986" t="s">
        <v>233</v>
      </c>
      <c r="G986" s="27">
        <v>31145</v>
      </c>
      <c r="H986">
        <v>31</v>
      </c>
      <c r="I986" t="s">
        <v>244</v>
      </c>
      <c r="J986" t="s">
        <v>353</v>
      </c>
      <c r="K986">
        <v>0</v>
      </c>
      <c r="L986">
        <v>2</v>
      </c>
      <c r="M986">
        <v>0</v>
      </c>
      <c r="N986">
        <v>0</v>
      </c>
      <c r="O986">
        <v>1</v>
      </c>
      <c r="P986">
        <v>-50</v>
      </c>
      <c r="Q986" s="28">
        <v>41730.535416666666</v>
      </c>
      <c r="R986" s="28">
        <v>41774.38958333333</v>
      </c>
      <c r="S986" t="s">
        <v>4105</v>
      </c>
      <c r="U986" s="27">
        <v>41730</v>
      </c>
      <c r="V986">
        <v>50</v>
      </c>
      <c r="W986" t="s">
        <v>32</v>
      </c>
      <c r="X986" t="s">
        <v>274</v>
      </c>
      <c r="Y986">
        <v>0</v>
      </c>
      <c r="AB986" t="s">
        <v>237</v>
      </c>
      <c r="AH986">
        <v>0</v>
      </c>
      <c r="AN986" t="s">
        <v>238</v>
      </c>
      <c r="AO986">
        <v>2</v>
      </c>
      <c r="AP986" t="s">
        <v>239</v>
      </c>
      <c r="AQ986" s="27">
        <v>41780</v>
      </c>
      <c r="AR986" t="s">
        <v>240</v>
      </c>
      <c r="AS986">
        <v>2</v>
      </c>
      <c r="AT986" t="s">
        <v>239</v>
      </c>
      <c r="AU986" s="27">
        <v>41780</v>
      </c>
    </row>
    <row r="987" spans="1:47" x14ac:dyDescent="0.2">
      <c r="A987">
        <v>986</v>
      </c>
      <c r="B987" t="s">
        <v>4106</v>
      </c>
      <c r="C987" t="s">
        <v>2276</v>
      </c>
      <c r="D987" t="s">
        <v>4107</v>
      </c>
      <c r="E987" s="27">
        <v>41856</v>
      </c>
      <c r="F987" t="s">
        <v>233</v>
      </c>
      <c r="G987" s="27">
        <v>31757</v>
      </c>
      <c r="H987">
        <v>29</v>
      </c>
      <c r="I987" t="s">
        <v>244</v>
      </c>
      <c r="J987" t="s">
        <v>245</v>
      </c>
      <c r="K987">
        <v>0</v>
      </c>
      <c r="L987">
        <v>4</v>
      </c>
      <c r="M987">
        <v>0</v>
      </c>
      <c r="N987">
        <v>0</v>
      </c>
      <c r="O987">
        <v>3</v>
      </c>
      <c r="P987">
        <v>-61</v>
      </c>
      <c r="Q987" s="28">
        <v>41795.449999999997</v>
      </c>
      <c r="R987" s="28">
        <v>41834.392361111109</v>
      </c>
      <c r="S987" t="s">
        <v>4108</v>
      </c>
      <c r="T987" s="27">
        <v>41795</v>
      </c>
      <c r="V987">
        <v>61</v>
      </c>
      <c r="W987" t="s">
        <v>32</v>
      </c>
      <c r="X987" t="s">
        <v>720</v>
      </c>
      <c r="Y987">
        <v>1</v>
      </c>
      <c r="AA987" t="s">
        <v>4109</v>
      </c>
      <c r="AB987" t="s">
        <v>36</v>
      </c>
      <c r="AD987" s="27">
        <v>42314</v>
      </c>
      <c r="AE987" t="s">
        <v>422</v>
      </c>
      <c r="AH987">
        <v>0</v>
      </c>
      <c r="AN987" t="s">
        <v>238</v>
      </c>
      <c r="AO987">
        <v>2</v>
      </c>
      <c r="AP987" t="s">
        <v>239</v>
      </c>
      <c r="AQ987" s="27">
        <v>41856</v>
      </c>
      <c r="AR987" t="s">
        <v>240</v>
      </c>
      <c r="AS987">
        <v>4</v>
      </c>
      <c r="AT987" t="s">
        <v>239</v>
      </c>
      <c r="AU987" s="27">
        <v>41856</v>
      </c>
    </row>
    <row r="988" spans="1:47" x14ac:dyDescent="0.2">
      <c r="A988">
        <v>987</v>
      </c>
      <c r="B988" t="s">
        <v>4110</v>
      </c>
      <c r="C988" t="s">
        <v>2056</v>
      </c>
      <c r="D988" t="s">
        <v>2232</v>
      </c>
      <c r="E988" s="27">
        <v>41692</v>
      </c>
      <c r="F988" t="s">
        <v>233</v>
      </c>
      <c r="G988" s="27">
        <v>31421</v>
      </c>
      <c r="H988">
        <v>30</v>
      </c>
      <c r="I988" t="s">
        <v>244</v>
      </c>
      <c r="J988" t="s">
        <v>250</v>
      </c>
      <c r="K988">
        <v>0</v>
      </c>
      <c r="L988">
        <v>8</v>
      </c>
      <c r="M988">
        <v>0</v>
      </c>
      <c r="N988">
        <v>0</v>
      </c>
      <c r="O988">
        <v>8</v>
      </c>
      <c r="P988">
        <v>-1</v>
      </c>
      <c r="Q988" s="28">
        <v>41691.196527777778</v>
      </c>
      <c r="R988" s="28">
        <v>41693.12222222222</v>
      </c>
      <c r="S988" t="s">
        <v>4111</v>
      </c>
      <c r="T988" s="27">
        <v>41691</v>
      </c>
      <c r="V988">
        <v>1</v>
      </c>
      <c r="W988" t="s">
        <v>32</v>
      </c>
      <c r="X988" t="s">
        <v>261</v>
      </c>
      <c r="Y988">
        <v>1</v>
      </c>
      <c r="AA988" t="s">
        <v>4112</v>
      </c>
      <c r="AB988" t="s">
        <v>32</v>
      </c>
      <c r="AC988">
        <v>0</v>
      </c>
      <c r="AD988" s="27">
        <v>42074</v>
      </c>
      <c r="AE988" t="s">
        <v>402</v>
      </c>
      <c r="AF988" s="27">
        <v>42074</v>
      </c>
      <c r="AG988" s="27">
        <v>42199</v>
      </c>
      <c r="AH988">
        <v>0</v>
      </c>
      <c r="AN988" t="s">
        <v>238</v>
      </c>
      <c r="AO988">
        <v>3</v>
      </c>
      <c r="AP988" t="s">
        <v>239</v>
      </c>
      <c r="AQ988" s="27">
        <v>41692</v>
      </c>
      <c r="AR988" t="s">
        <v>240</v>
      </c>
      <c r="AS988">
        <v>8</v>
      </c>
      <c r="AT988" t="s">
        <v>269</v>
      </c>
      <c r="AU988" s="27">
        <v>41692</v>
      </c>
    </row>
    <row r="989" spans="1:47" x14ac:dyDescent="0.2">
      <c r="A989">
        <v>988</v>
      </c>
      <c r="B989" t="s">
        <v>4113</v>
      </c>
      <c r="C989" t="s">
        <v>4114</v>
      </c>
      <c r="D989" t="s">
        <v>4115</v>
      </c>
      <c r="E989" s="27">
        <v>41378</v>
      </c>
      <c r="F989" t="s">
        <v>294</v>
      </c>
      <c r="G989" s="27">
        <v>30926</v>
      </c>
      <c r="H989">
        <v>31</v>
      </c>
      <c r="I989" t="s">
        <v>244</v>
      </c>
      <c r="J989" t="s">
        <v>250</v>
      </c>
      <c r="K989">
        <v>0</v>
      </c>
      <c r="L989">
        <v>6</v>
      </c>
      <c r="M989">
        <v>0</v>
      </c>
      <c r="N989">
        <v>0</v>
      </c>
      <c r="O989">
        <v>10</v>
      </c>
      <c r="P989">
        <v>-1</v>
      </c>
      <c r="Q989" s="28">
        <v>41377.415277777778</v>
      </c>
      <c r="R989" s="28">
        <v>41378.318749999999</v>
      </c>
      <c r="S989" t="s">
        <v>4116</v>
      </c>
      <c r="T989" s="27">
        <v>41377</v>
      </c>
      <c r="V989">
        <v>1</v>
      </c>
      <c r="W989" t="s">
        <v>32</v>
      </c>
      <c r="X989" t="s">
        <v>364</v>
      </c>
      <c r="Y989">
        <v>0</v>
      </c>
      <c r="AB989" t="s">
        <v>237</v>
      </c>
      <c r="AH989">
        <v>0</v>
      </c>
      <c r="AN989" t="s">
        <v>238</v>
      </c>
      <c r="AO989">
        <v>2</v>
      </c>
      <c r="AP989" t="s">
        <v>239</v>
      </c>
      <c r="AQ989" s="27">
        <v>41378</v>
      </c>
      <c r="AR989" t="s">
        <v>240</v>
      </c>
      <c r="AS989">
        <v>6</v>
      </c>
      <c r="AT989" t="s">
        <v>246</v>
      </c>
      <c r="AU989" s="27">
        <v>41378</v>
      </c>
    </row>
    <row r="990" spans="1:47" x14ac:dyDescent="0.2">
      <c r="A990">
        <v>989</v>
      </c>
      <c r="B990" t="s">
        <v>4117</v>
      </c>
      <c r="C990" t="s">
        <v>1455</v>
      </c>
      <c r="D990" t="s">
        <v>4118</v>
      </c>
      <c r="E990" s="27">
        <v>41842</v>
      </c>
      <c r="F990" t="s">
        <v>233</v>
      </c>
      <c r="G990" s="27">
        <v>23026</v>
      </c>
      <c r="H990">
        <v>53</v>
      </c>
      <c r="I990" t="s">
        <v>234</v>
      </c>
      <c r="J990" t="s">
        <v>353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-1</v>
      </c>
      <c r="Q990" s="28">
        <v>41841.256944444445</v>
      </c>
      <c r="R990" s="28">
        <v>41905.49722222222</v>
      </c>
      <c r="S990" t="s">
        <v>4119</v>
      </c>
      <c r="T990" s="27">
        <v>41841</v>
      </c>
      <c r="V990">
        <v>1</v>
      </c>
      <c r="W990" t="s">
        <v>32</v>
      </c>
      <c r="X990" t="s">
        <v>4120</v>
      </c>
      <c r="Y990">
        <v>0</v>
      </c>
      <c r="AB990" t="s">
        <v>237</v>
      </c>
      <c r="AH990">
        <v>0</v>
      </c>
      <c r="AN990" t="s">
        <v>238</v>
      </c>
      <c r="AO990">
        <v>1</v>
      </c>
      <c r="AP990" t="s">
        <v>239</v>
      </c>
      <c r="AQ990" s="27">
        <v>41842</v>
      </c>
      <c r="AR990" t="s">
        <v>240</v>
      </c>
      <c r="AS990">
        <v>1</v>
      </c>
      <c r="AT990" t="s">
        <v>239</v>
      </c>
      <c r="AU990" s="27">
        <v>41842</v>
      </c>
    </row>
    <row r="991" spans="1:47" x14ac:dyDescent="0.2">
      <c r="A991">
        <v>990</v>
      </c>
      <c r="B991" t="s">
        <v>4121</v>
      </c>
      <c r="C991" t="s">
        <v>2626</v>
      </c>
      <c r="D991" t="s">
        <v>4122</v>
      </c>
      <c r="E991" s="27">
        <v>41648</v>
      </c>
      <c r="F991" t="s">
        <v>294</v>
      </c>
      <c r="G991" s="27">
        <v>25699</v>
      </c>
      <c r="H991">
        <v>45</v>
      </c>
      <c r="I991" t="s">
        <v>234</v>
      </c>
      <c r="J991" t="s">
        <v>245</v>
      </c>
      <c r="K991">
        <v>0</v>
      </c>
      <c r="L991">
        <v>6</v>
      </c>
      <c r="M991">
        <v>0</v>
      </c>
      <c r="N991">
        <v>0</v>
      </c>
      <c r="O991">
        <v>1</v>
      </c>
      <c r="P991">
        <v>0</v>
      </c>
      <c r="Q991" s="28">
        <v>41648.101388888892</v>
      </c>
      <c r="R991" s="28">
        <v>41649.379166666666</v>
      </c>
      <c r="S991" t="s">
        <v>4123</v>
      </c>
      <c r="T991" s="27">
        <v>41648</v>
      </c>
      <c r="V991">
        <v>0</v>
      </c>
      <c r="W991" t="s">
        <v>32</v>
      </c>
      <c r="X991" t="s">
        <v>348</v>
      </c>
      <c r="Y991">
        <v>0</v>
      </c>
      <c r="AB991" t="s">
        <v>237</v>
      </c>
      <c r="AH991">
        <v>0</v>
      </c>
      <c r="AN991" t="s">
        <v>238</v>
      </c>
      <c r="AO991">
        <v>4</v>
      </c>
      <c r="AP991" t="s">
        <v>239</v>
      </c>
      <c r="AQ991" s="27">
        <v>41648</v>
      </c>
      <c r="AR991" t="s">
        <v>240</v>
      </c>
      <c r="AS991">
        <v>6</v>
      </c>
      <c r="AT991" t="s">
        <v>246</v>
      </c>
      <c r="AU991" s="27">
        <v>41648</v>
      </c>
    </row>
    <row r="992" spans="1:47" x14ac:dyDescent="0.2">
      <c r="A992">
        <v>991</v>
      </c>
      <c r="B992" t="s">
        <v>4124</v>
      </c>
      <c r="C992" t="s">
        <v>400</v>
      </c>
      <c r="D992" t="s">
        <v>4125</v>
      </c>
      <c r="E992" s="27">
        <v>41340</v>
      </c>
      <c r="F992" t="s">
        <v>233</v>
      </c>
      <c r="G992" s="27">
        <v>33823</v>
      </c>
      <c r="H992">
        <v>23</v>
      </c>
      <c r="I992" t="s">
        <v>259</v>
      </c>
      <c r="J992" t="s">
        <v>250</v>
      </c>
      <c r="K992">
        <v>0</v>
      </c>
      <c r="L992">
        <v>7</v>
      </c>
      <c r="M992">
        <v>0</v>
      </c>
      <c r="N992">
        <v>0</v>
      </c>
      <c r="O992">
        <v>4</v>
      </c>
      <c r="P992">
        <v>320</v>
      </c>
      <c r="Q992" s="28">
        <v>41660.537499999999</v>
      </c>
      <c r="R992" s="28">
        <v>41750.378472222219</v>
      </c>
      <c r="S992" t="s">
        <v>4126</v>
      </c>
      <c r="U992" s="27">
        <v>41010</v>
      </c>
      <c r="V992">
        <v>330</v>
      </c>
      <c r="W992" t="s">
        <v>32</v>
      </c>
      <c r="X992" t="s">
        <v>274</v>
      </c>
      <c r="Y992">
        <v>0</v>
      </c>
      <c r="AB992" t="s">
        <v>237</v>
      </c>
      <c r="AH992">
        <v>0</v>
      </c>
      <c r="AN992" t="s">
        <v>238</v>
      </c>
      <c r="AO992">
        <v>9</v>
      </c>
      <c r="AP992" t="s">
        <v>269</v>
      </c>
      <c r="AQ992" s="27">
        <v>41340</v>
      </c>
      <c r="AR992" t="s">
        <v>240</v>
      </c>
      <c r="AS992">
        <v>7</v>
      </c>
      <c r="AT992" t="s">
        <v>246</v>
      </c>
      <c r="AU992" s="27">
        <v>41340</v>
      </c>
    </row>
    <row r="993" spans="1:47" x14ac:dyDescent="0.2">
      <c r="A993">
        <v>992</v>
      </c>
      <c r="B993" t="s">
        <v>4127</v>
      </c>
      <c r="C993" t="s">
        <v>2412</v>
      </c>
      <c r="D993" t="s">
        <v>1771</v>
      </c>
      <c r="E993" s="27">
        <v>41907</v>
      </c>
      <c r="F993" t="s">
        <v>294</v>
      </c>
      <c r="G993" s="27">
        <v>29112</v>
      </c>
      <c r="H993">
        <v>36</v>
      </c>
      <c r="I993" t="s">
        <v>244</v>
      </c>
      <c r="J993" t="s">
        <v>250</v>
      </c>
      <c r="K993">
        <v>0</v>
      </c>
      <c r="L993">
        <v>6</v>
      </c>
      <c r="M993">
        <v>1</v>
      </c>
      <c r="N993">
        <v>0</v>
      </c>
      <c r="O993">
        <v>2</v>
      </c>
      <c r="P993">
        <v>-2</v>
      </c>
      <c r="Q993" s="28">
        <v>41905.386805555558</v>
      </c>
      <c r="R993" s="28">
        <v>41906.063194444447</v>
      </c>
      <c r="S993" t="s">
        <v>4128</v>
      </c>
      <c r="T993" s="27">
        <v>41905</v>
      </c>
      <c r="V993">
        <v>2</v>
      </c>
      <c r="W993" t="s">
        <v>32</v>
      </c>
      <c r="X993" t="s">
        <v>378</v>
      </c>
      <c r="Y993">
        <v>0</v>
      </c>
      <c r="AB993" t="s">
        <v>237</v>
      </c>
      <c r="AH993">
        <v>0</v>
      </c>
      <c r="AN993" t="s">
        <v>238</v>
      </c>
      <c r="AO993">
        <v>3</v>
      </c>
      <c r="AP993" t="s">
        <v>239</v>
      </c>
      <c r="AQ993" s="27">
        <v>41907</v>
      </c>
      <c r="AR993" t="s">
        <v>240</v>
      </c>
      <c r="AS993">
        <v>6</v>
      </c>
      <c r="AT993" t="s">
        <v>246</v>
      </c>
      <c r="AU993" s="27">
        <v>41907</v>
      </c>
    </row>
    <row r="994" spans="1:47" x14ac:dyDescent="0.2">
      <c r="A994">
        <v>993</v>
      </c>
      <c r="B994" t="s">
        <v>4129</v>
      </c>
      <c r="C994" t="s">
        <v>242</v>
      </c>
      <c r="D994" t="s">
        <v>4130</v>
      </c>
      <c r="E994" s="27">
        <v>41474</v>
      </c>
      <c r="F994" t="s">
        <v>233</v>
      </c>
      <c r="G994" s="27">
        <v>28064</v>
      </c>
      <c r="H994">
        <v>39</v>
      </c>
      <c r="I994" t="s">
        <v>244</v>
      </c>
      <c r="J994" t="s">
        <v>245</v>
      </c>
      <c r="K994">
        <v>0</v>
      </c>
      <c r="L994">
        <v>2</v>
      </c>
      <c r="M994">
        <v>0</v>
      </c>
      <c r="N994">
        <v>0</v>
      </c>
      <c r="O994">
        <v>2</v>
      </c>
      <c r="P994">
        <v>-13</v>
      </c>
      <c r="Q994" s="28">
        <v>41461.34652777778</v>
      </c>
      <c r="R994" s="28">
        <v>41466.3125</v>
      </c>
      <c r="S994" t="s">
        <v>4131</v>
      </c>
      <c r="T994" s="27">
        <v>41461</v>
      </c>
      <c r="V994">
        <v>13</v>
      </c>
      <c r="W994" t="s">
        <v>32</v>
      </c>
      <c r="X994" t="s">
        <v>983</v>
      </c>
      <c r="Y994">
        <v>1</v>
      </c>
      <c r="AA994" t="s">
        <v>4132</v>
      </c>
      <c r="AB994" t="s">
        <v>36</v>
      </c>
      <c r="AC994">
        <v>0</v>
      </c>
      <c r="AD994" s="27">
        <v>41711</v>
      </c>
      <c r="AE994" t="s">
        <v>422</v>
      </c>
      <c r="AF994" s="27">
        <v>41711</v>
      </c>
      <c r="AG994" s="27">
        <v>41743</v>
      </c>
      <c r="AH994">
        <v>0</v>
      </c>
      <c r="AN994" t="s">
        <v>238</v>
      </c>
      <c r="AO994">
        <v>1</v>
      </c>
      <c r="AP994" t="s">
        <v>239</v>
      </c>
      <c r="AQ994" s="27">
        <v>41474</v>
      </c>
      <c r="AR994" t="s">
        <v>240</v>
      </c>
      <c r="AS994">
        <v>2</v>
      </c>
      <c r="AT994" t="s">
        <v>239</v>
      </c>
      <c r="AU994" s="27">
        <v>41474</v>
      </c>
    </row>
    <row r="995" spans="1:47" x14ac:dyDescent="0.2">
      <c r="A995">
        <v>994</v>
      </c>
      <c r="B995" t="s">
        <v>4133</v>
      </c>
      <c r="C995" t="s">
        <v>4134</v>
      </c>
      <c r="D995" t="s">
        <v>4135</v>
      </c>
      <c r="E995" s="27">
        <v>41814</v>
      </c>
      <c r="F995" t="s">
        <v>233</v>
      </c>
      <c r="G995" s="27">
        <v>33953</v>
      </c>
      <c r="H995">
        <v>23</v>
      </c>
      <c r="I995" t="s">
        <v>259</v>
      </c>
      <c r="J995" t="s">
        <v>353</v>
      </c>
      <c r="K995">
        <v>0</v>
      </c>
      <c r="L995">
        <v>2</v>
      </c>
      <c r="M995">
        <v>0</v>
      </c>
      <c r="N995">
        <v>0</v>
      </c>
      <c r="O995">
        <v>0</v>
      </c>
      <c r="P995">
        <v>-1</v>
      </c>
      <c r="Q995" s="28">
        <v>41813.124305555553</v>
      </c>
      <c r="R995" s="28">
        <v>41814.084027777775</v>
      </c>
      <c r="S995" t="s">
        <v>4136</v>
      </c>
      <c r="T995" s="27">
        <v>41813</v>
      </c>
      <c r="V995">
        <v>1</v>
      </c>
      <c r="W995" t="s">
        <v>32</v>
      </c>
      <c r="X995" t="s">
        <v>453</v>
      </c>
      <c r="Y995">
        <v>0</v>
      </c>
      <c r="AB995" t="s">
        <v>237</v>
      </c>
      <c r="AH995">
        <v>0</v>
      </c>
      <c r="AN995" t="s">
        <v>238</v>
      </c>
      <c r="AO995">
        <v>3</v>
      </c>
      <c r="AP995" t="s">
        <v>239</v>
      </c>
      <c r="AQ995" s="27">
        <v>41814</v>
      </c>
      <c r="AR995" t="s">
        <v>240</v>
      </c>
      <c r="AS995">
        <v>2</v>
      </c>
      <c r="AT995" t="s">
        <v>239</v>
      </c>
      <c r="AU995" s="27">
        <v>41814</v>
      </c>
    </row>
    <row r="996" spans="1:47" x14ac:dyDescent="0.2">
      <c r="A996">
        <v>995</v>
      </c>
      <c r="B996" t="s">
        <v>4137</v>
      </c>
      <c r="C996" t="s">
        <v>4138</v>
      </c>
      <c r="D996" t="s">
        <v>4139</v>
      </c>
      <c r="E996" s="27">
        <v>41601</v>
      </c>
      <c r="F996" t="s">
        <v>233</v>
      </c>
      <c r="G996" s="27">
        <v>30929</v>
      </c>
      <c r="H996">
        <v>31</v>
      </c>
      <c r="I996" t="s">
        <v>244</v>
      </c>
      <c r="J996" t="s">
        <v>250</v>
      </c>
      <c r="K996">
        <v>0</v>
      </c>
      <c r="L996">
        <v>8</v>
      </c>
      <c r="M996">
        <v>0</v>
      </c>
      <c r="N996">
        <v>0</v>
      </c>
      <c r="O996">
        <v>0</v>
      </c>
      <c r="P996">
        <v>-1</v>
      </c>
      <c r="Q996" s="28">
        <v>41600.433333333334</v>
      </c>
      <c r="R996" s="28">
        <v>41602.066666666666</v>
      </c>
      <c r="S996" t="s">
        <v>4140</v>
      </c>
      <c r="T996" s="27">
        <v>41600</v>
      </c>
      <c r="V996">
        <v>1</v>
      </c>
      <c r="W996" t="s">
        <v>32</v>
      </c>
      <c r="X996" t="s">
        <v>261</v>
      </c>
      <c r="Y996">
        <v>1</v>
      </c>
      <c r="AA996" t="s">
        <v>4141</v>
      </c>
      <c r="AB996" t="s">
        <v>32</v>
      </c>
      <c r="AC996">
        <v>0</v>
      </c>
      <c r="AD996" s="27">
        <v>41689</v>
      </c>
      <c r="AE996" t="s">
        <v>4142</v>
      </c>
      <c r="AF996" s="27">
        <v>41689</v>
      </c>
      <c r="AG996" s="27">
        <v>41692</v>
      </c>
      <c r="AH996">
        <v>0</v>
      </c>
      <c r="AN996" t="s">
        <v>238</v>
      </c>
      <c r="AO996">
        <v>8</v>
      </c>
      <c r="AP996" t="s">
        <v>269</v>
      </c>
      <c r="AQ996" s="27">
        <v>41601</v>
      </c>
      <c r="AR996" t="s">
        <v>240</v>
      </c>
      <c r="AS996">
        <v>8</v>
      </c>
      <c r="AT996" t="s">
        <v>269</v>
      </c>
      <c r="AU996" s="27">
        <v>41601</v>
      </c>
    </row>
    <row r="997" spans="1:47" x14ac:dyDescent="0.2">
      <c r="A997">
        <v>996</v>
      </c>
      <c r="B997" t="s">
        <v>4143</v>
      </c>
      <c r="C997" t="s">
        <v>4144</v>
      </c>
      <c r="D997" t="s">
        <v>4145</v>
      </c>
      <c r="E997" s="27">
        <v>41673</v>
      </c>
      <c r="F997" t="s">
        <v>233</v>
      </c>
      <c r="G997" s="27">
        <v>34357</v>
      </c>
      <c r="H997">
        <v>22</v>
      </c>
      <c r="I997" t="s">
        <v>259</v>
      </c>
      <c r="J997" t="s">
        <v>250</v>
      </c>
      <c r="K997">
        <v>0</v>
      </c>
      <c r="L997">
        <v>4</v>
      </c>
      <c r="M997">
        <v>0</v>
      </c>
      <c r="N997">
        <v>0</v>
      </c>
      <c r="O997">
        <v>1</v>
      </c>
      <c r="P997">
        <v>-1</v>
      </c>
      <c r="Q997" s="28">
        <v>41672.209722222222</v>
      </c>
      <c r="R997" s="28">
        <v>41673.4375</v>
      </c>
      <c r="S997" t="s">
        <v>4146</v>
      </c>
      <c r="T997" s="27">
        <v>41672</v>
      </c>
      <c r="V997">
        <v>1</v>
      </c>
      <c r="W997" t="s">
        <v>32</v>
      </c>
      <c r="X997" t="s">
        <v>749</v>
      </c>
      <c r="Y997">
        <v>1</v>
      </c>
      <c r="AA997" t="s">
        <v>4147</v>
      </c>
      <c r="AB997" t="s">
        <v>32</v>
      </c>
      <c r="AC997">
        <v>0</v>
      </c>
      <c r="AD997" s="27">
        <v>42091</v>
      </c>
      <c r="AE997" t="s">
        <v>459</v>
      </c>
      <c r="AF997" s="27">
        <v>42091</v>
      </c>
      <c r="AG997" s="27">
        <v>42101</v>
      </c>
      <c r="AH997">
        <v>0</v>
      </c>
      <c r="AN997" t="s">
        <v>238</v>
      </c>
      <c r="AO997">
        <v>6</v>
      </c>
      <c r="AP997" t="s">
        <v>246</v>
      </c>
      <c r="AQ997" s="27">
        <v>41673</v>
      </c>
      <c r="AR997" t="s">
        <v>240</v>
      </c>
      <c r="AS997">
        <v>4</v>
      </c>
      <c r="AT997" t="s">
        <v>239</v>
      </c>
      <c r="AU997" s="27">
        <v>41673</v>
      </c>
    </row>
    <row r="998" spans="1:47" x14ac:dyDescent="0.2">
      <c r="A998">
        <v>997</v>
      </c>
      <c r="B998" t="s">
        <v>4148</v>
      </c>
      <c r="C998" t="s">
        <v>1784</v>
      </c>
      <c r="D998" t="s">
        <v>2798</v>
      </c>
      <c r="E998" s="27">
        <v>41772</v>
      </c>
      <c r="F998" t="s">
        <v>294</v>
      </c>
      <c r="G998" s="27">
        <v>32386</v>
      </c>
      <c r="H998">
        <v>27</v>
      </c>
      <c r="I998" t="s">
        <v>244</v>
      </c>
      <c r="J998" t="s">
        <v>250</v>
      </c>
      <c r="K998">
        <v>0</v>
      </c>
      <c r="L998">
        <v>2</v>
      </c>
      <c r="M998">
        <v>0</v>
      </c>
      <c r="N998">
        <v>0</v>
      </c>
      <c r="O998">
        <v>9</v>
      </c>
      <c r="P998">
        <v>-68</v>
      </c>
      <c r="Q998" s="28">
        <v>41704.211111111108</v>
      </c>
      <c r="R998" s="28">
        <v>41769.258333333331</v>
      </c>
      <c r="S998" t="s">
        <v>4149</v>
      </c>
      <c r="T998" s="27">
        <v>41704</v>
      </c>
      <c r="V998">
        <v>68</v>
      </c>
      <c r="W998" t="s">
        <v>32</v>
      </c>
      <c r="X998" t="s">
        <v>4150</v>
      </c>
      <c r="Y998">
        <v>1</v>
      </c>
      <c r="AA998" t="s">
        <v>4151</v>
      </c>
      <c r="AB998" t="s">
        <v>36</v>
      </c>
      <c r="AC998">
        <v>83</v>
      </c>
      <c r="AD998" s="27">
        <v>42027</v>
      </c>
      <c r="AE998" t="s">
        <v>3573</v>
      </c>
      <c r="AF998" s="27">
        <v>42110</v>
      </c>
      <c r="AG998" s="27">
        <v>42158</v>
      </c>
      <c r="AH998">
        <v>0</v>
      </c>
      <c r="AN998" t="s">
        <v>238</v>
      </c>
      <c r="AO998">
        <v>2</v>
      </c>
      <c r="AP998" t="s">
        <v>239</v>
      </c>
      <c r="AQ998" s="27">
        <v>41772</v>
      </c>
      <c r="AR998" t="s">
        <v>240</v>
      </c>
      <c r="AS998">
        <v>2</v>
      </c>
      <c r="AT998" t="s">
        <v>239</v>
      </c>
      <c r="AU998" s="27">
        <v>41772</v>
      </c>
    </row>
    <row r="999" spans="1:47" x14ac:dyDescent="0.2">
      <c r="A999">
        <v>998</v>
      </c>
      <c r="B999" t="s">
        <v>4152</v>
      </c>
      <c r="C999" t="s">
        <v>2861</v>
      </c>
      <c r="D999" t="s">
        <v>4153</v>
      </c>
      <c r="E999" s="27">
        <v>41522</v>
      </c>
      <c r="F999" t="s">
        <v>233</v>
      </c>
      <c r="G999" s="27">
        <v>32343</v>
      </c>
      <c r="H999">
        <v>27</v>
      </c>
      <c r="I999" t="s">
        <v>244</v>
      </c>
      <c r="J999" t="s">
        <v>250</v>
      </c>
      <c r="K999">
        <v>0</v>
      </c>
      <c r="L999">
        <v>7</v>
      </c>
      <c r="M999">
        <v>0</v>
      </c>
      <c r="N999">
        <v>0</v>
      </c>
      <c r="O999">
        <v>13</v>
      </c>
      <c r="P999">
        <v>-1</v>
      </c>
      <c r="Q999" s="28">
        <v>41521.331944444442</v>
      </c>
      <c r="R999" s="28">
        <v>41523.404861111114</v>
      </c>
      <c r="S999" t="s">
        <v>4154</v>
      </c>
      <c r="U999" s="27">
        <v>41521</v>
      </c>
      <c r="V999">
        <v>1</v>
      </c>
      <c r="W999" t="s">
        <v>32</v>
      </c>
      <c r="X999" t="s">
        <v>274</v>
      </c>
      <c r="Y999">
        <v>1</v>
      </c>
      <c r="AA999" t="s">
        <v>4155</v>
      </c>
      <c r="AB999" t="s">
        <v>32</v>
      </c>
      <c r="AC999">
        <v>0</v>
      </c>
      <c r="AD999" s="27">
        <v>41554</v>
      </c>
      <c r="AE999" t="s">
        <v>4156</v>
      </c>
      <c r="AF999" s="27">
        <v>41554</v>
      </c>
      <c r="AG999" s="27">
        <v>41727</v>
      </c>
      <c r="AH999">
        <v>1</v>
      </c>
      <c r="AJ999" t="s">
        <v>4155</v>
      </c>
      <c r="AK999" t="s">
        <v>462</v>
      </c>
      <c r="AL999" s="27">
        <v>41554</v>
      </c>
      <c r="AM999" t="s">
        <v>279</v>
      </c>
      <c r="AN999" t="s">
        <v>238</v>
      </c>
      <c r="AO999">
        <v>3</v>
      </c>
      <c r="AP999" t="s">
        <v>239</v>
      </c>
      <c r="AQ999" s="27">
        <v>41522</v>
      </c>
      <c r="AR999" t="s">
        <v>240</v>
      </c>
      <c r="AS999">
        <v>7</v>
      </c>
      <c r="AT999" t="s">
        <v>246</v>
      </c>
      <c r="AU999" s="27">
        <v>41522</v>
      </c>
    </row>
    <row r="1000" spans="1:47" x14ac:dyDescent="0.2">
      <c r="A1000">
        <v>999</v>
      </c>
      <c r="B1000" t="s">
        <v>4157</v>
      </c>
      <c r="C1000" t="s">
        <v>813</v>
      </c>
      <c r="D1000" t="s">
        <v>4158</v>
      </c>
      <c r="E1000" s="27">
        <v>41830</v>
      </c>
      <c r="F1000" t="s">
        <v>233</v>
      </c>
      <c r="G1000" s="27">
        <v>28332</v>
      </c>
      <c r="H1000">
        <v>38</v>
      </c>
      <c r="I1000" t="s">
        <v>244</v>
      </c>
      <c r="J1000" t="s">
        <v>245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-1</v>
      </c>
      <c r="Q1000" s="28">
        <v>41829.28125</v>
      </c>
      <c r="R1000" s="28">
        <v>41830.068749999999</v>
      </c>
      <c r="S1000" t="s">
        <v>4159</v>
      </c>
      <c r="T1000" s="27">
        <v>41829</v>
      </c>
      <c r="V1000">
        <v>1</v>
      </c>
      <c r="W1000" t="s">
        <v>32</v>
      </c>
      <c r="X1000" t="s">
        <v>2254</v>
      </c>
      <c r="Y1000">
        <v>1</v>
      </c>
      <c r="AA1000" t="s">
        <v>4160</v>
      </c>
      <c r="AB1000" t="s">
        <v>36</v>
      </c>
      <c r="AC1000">
        <v>0</v>
      </c>
      <c r="AD1000" s="27">
        <v>42102</v>
      </c>
      <c r="AE1000" t="s">
        <v>279</v>
      </c>
      <c r="AF1000" s="27">
        <v>42102</v>
      </c>
      <c r="AG1000" s="27">
        <v>42104</v>
      </c>
      <c r="AH1000">
        <v>1</v>
      </c>
      <c r="AJ1000" t="s">
        <v>4160</v>
      </c>
      <c r="AK1000" t="s">
        <v>462</v>
      </c>
      <c r="AL1000" s="27">
        <v>42102</v>
      </c>
      <c r="AM1000" t="s">
        <v>279</v>
      </c>
      <c r="AN1000" t="s">
        <v>238</v>
      </c>
      <c r="AO1000">
        <v>1</v>
      </c>
      <c r="AP1000" t="s">
        <v>239</v>
      </c>
      <c r="AQ1000" s="27">
        <v>41830</v>
      </c>
      <c r="AR1000" t="s">
        <v>240</v>
      </c>
      <c r="AS1000">
        <v>1</v>
      </c>
      <c r="AT1000" t="s">
        <v>239</v>
      </c>
      <c r="AU1000" s="27">
        <v>41830</v>
      </c>
    </row>
    <row r="1001" spans="1:47" x14ac:dyDescent="0.2">
      <c r="A1001">
        <v>1000</v>
      </c>
      <c r="B1001" t="s">
        <v>4161</v>
      </c>
      <c r="C1001" t="s">
        <v>602</v>
      </c>
      <c r="D1001" t="s">
        <v>4162</v>
      </c>
      <c r="E1001" s="27">
        <v>41948</v>
      </c>
      <c r="F1001" t="s">
        <v>233</v>
      </c>
      <c r="G1001" s="27">
        <v>30960</v>
      </c>
      <c r="H1001">
        <v>31</v>
      </c>
      <c r="I1001" t="s">
        <v>244</v>
      </c>
      <c r="J1001" t="s">
        <v>250</v>
      </c>
      <c r="K1001">
        <v>0</v>
      </c>
      <c r="L1001">
        <v>10</v>
      </c>
      <c r="M1001">
        <v>0</v>
      </c>
      <c r="N1001">
        <v>0</v>
      </c>
      <c r="O1001">
        <v>23</v>
      </c>
      <c r="P1001">
        <v>0</v>
      </c>
      <c r="Q1001" s="28">
        <v>41948.186805555553</v>
      </c>
      <c r="R1001" s="28">
        <v>42003.32708333333</v>
      </c>
      <c r="S1001" t="s">
        <v>4163</v>
      </c>
      <c r="T1001" s="27">
        <v>41948</v>
      </c>
      <c r="V1001">
        <v>0</v>
      </c>
      <c r="W1001" t="s">
        <v>32</v>
      </c>
      <c r="X1001" t="s">
        <v>402</v>
      </c>
      <c r="Y1001">
        <v>1</v>
      </c>
      <c r="AA1001" t="s">
        <v>4164</v>
      </c>
      <c r="AB1001" t="s">
        <v>32</v>
      </c>
      <c r="AC1001">
        <v>0</v>
      </c>
      <c r="AD1001" s="27">
        <v>42020</v>
      </c>
      <c r="AE1001" t="s">
        <v>402</v>
      </c>
      <c r="AF1001" s="27">
        <v>42020</v>
      </c>
      <c r="AG1001" s="27">
        <v>42054</v>
      </c>
      <c r="AH1001">
        <v>0</v>
      </c>
      <c r="AN1001" t="s">
        <v>238</v>
      </c>
      <c r="AO1001">
        <v>10</v>
      </c>
      <c r="AP1001" t="s">
        <v>269</v>
      </c>
      <c r="AQ1001" s="27">
        <v>41948</v>
      </c>
      <c r="AR1001" t="s">
        <v>240</v>
      </c>
      <c r="AS1001">
        <v>10</v>
      </c>
      <c r="AT1001" t="s">
        <v>269</v>
      </c>
      <c r="AU1001" s="27">
        <v>41948</v>
      </c>
    </row>
    <row r="1002" spans="1:47" x14ac:dyDescent="0.2">
      <c r="A1002">
        <v>1001</v>
      </c>
      <c r="B1002" t="s">
        <v>4165</v>
      </c>
      <c r="C1002" t="s">
        <v>524</v>
      </c>
      <c r="D1002" t="s">
        <v>4166</v>
      </c>
      <c r="E1002" s="27">
        <v>41673</v>
      </c>
      <c r="F1002" t="s">
        <v>233</v>
      </c>
      <c r="G1002" s="27">
        <v>25110</v>
      </c>
      <c r="H1002">
        <v>47</v>
      </c>
      <c r="I1002" t="s">
        <v>234</v>
      </c>
      <c r="J1002" t="s">
        <v>250</v>
      </c>
      <c r="K1002">
        <v>0</v>
      </c>
      <c r="L1002">
        <v>9</v>
      </c>
      <c r="M1002">
        <v>0</v>
      </c>
      <c r="N1002">
        <v>0</v>
      </c>
      <c r="O1002">
        <v>20</v>
      </c>
      <c r="P1002">
        <v>-1</v>
      </c>
      <c r="Q1002" s="28">
        <v>41672.491666666669</v>
      </c>
      <c r="R1002" s="28">
        <v>41674.164583333331</v>
      </c>
      <c r="S1002" t="s">
        <v>4167</v>
      </c>
      <c r="T1002" s="27">
        <v>41672</v>
      </c>
      <c r="V1002">
        <v>1</v>
      </c>
      <c r="W1002" t="s">
        <v>32</v>
      </c>
      <c r="X1002" t="s">
        <v>2088</v>
      </c>
      <c r="Y1002">
        <v>0</v>
      </c>
      <c r="AB1002" t="s">
        <v>237</v>
      </c>
      <c r="AH1002">
        <v>0</v>
      </c>
      <c r="AN1002" t="s">
        <v>238</v>
      </c>
      <c r="AO1002">
        <v>5</v>
      </c>
      <c r="AP1002" t="s">
        <v>246</v>
      </c>
      <c r="AQ1002" s="27">
        <v>41673</v>
      </c>
      <c r="AR1002" t="s">
        <v>240</v>
      </c>
      <c r="AS1002">
        <v>9</v>
      </c>
      <c r="AT1002" t="s">
        <v>269</v>
      </c>
      <c r="AU1002" s="27">
        <v>41673</v>
      </c>
    </row>
    <row r="1003" spans="1:47" x14ac:dyDescent="0.2">
      <c r="A1003">
        <v>1002</v>
      </c>
      <c r="B1003" t="s">
        <v>4168</v>
      </c>
      <c r="C1003" t="s">
        <v>4169</v>
      </c>
      <c r="D1003" t="s">
        <v>4170</v>
      </c>
      <c r="E1003" s="27">
        <v>41548</v>
      </c>
      <c r="F1003" t="s">
        <v>233</v>
      </c>
      <c r="G1003" s="27">
        <v>34430</v>
      </c>
      <c r="H1003">
        <v>22</v>
      </c>
      <c r="I1003" t="s">
        <v>259</v>
      </c>
      <c r="J1003" t="s">
        <v>250</v>
      </c>
      <c r="K1003">
        <v>0</v>
      </c>
      <c r="L1003">
        <v>7</v>
      </c>
      <c r="M1003">
        <v>1</v>
      </c>
      <c r="N1003">
        <v>0</v>
      </c>
      <c r="O1003">
        <v>3</v>
      </c>
      <c r="P1003">
        <v>-1</v>
      </c>
      <c r="Q1003" s="28">
        <v>41547.407638888886</v>
      </c>
      <c r="R1003" s="28">
        <v>41548.088194444441</v>
      </c>
      <c r="S1003" t="s">
        <v>4171</v>
      </c>
      <c r="U1003" s="27">
        <v>41547</v>
      </c>
      <c r="V1003">
        <v>1</v>
      </c>
      <c r="W1003" t="s">
        <v>32</v>
      </c>
      <c r="X1003" t="s">
        <v>274</v>
      </c>
      <c r="Y1003">
        <v>0</v>
      </c>
      <c r="AB1003" t="s">
        <v>237</v>
      </c>
      <c r="AH1003">
        <v>0</v>
      </c>
      <c r="AN1003" t="s">
        <v>238</v>
      </c>
      <c r="AO1003">
        <v>7</v>
      </c>
      <c r="AP1003" t="s">
        <v>246</v>
      </c>
      <c r="AQ1003" s="27">
        <v>41548</v>
      </c>
      <c r="AR1003" t="s">
        <v>240</v>
      </c>
      <c r="AS1003">
        <v>7</v>
      </c>
      <c r="AT1003" t="s">
        <v>246</v>
      </c>
      <c r="AU1003" s="27">
        <v>41548</v>
      </c>
    </row>
    <row r="1004" spans="1:47" x14ac:dyDescent="0.2">
      <c r="A1004">
        <v>1003</v>
      </c>
      <c r="B1004" t="s">
        <v>4172</v>
      </c>
      <c r="C1004" t="s">
        <v>2252</v>
      </c>
      <c r="D1004" t="s">
        <v>3191</v>
      </c>
      <c r="E1004" s="27">
        <v>41886</v>
      </c>
      <c r="F1004" t="s">
        <v>233</v>
      </c>
      <c r="G1004" s="27">
        <v>29467</v>
      </c>
      <c r="H1004">
        <v>35</v>
      </c>
      <c r="I1004" t="s">
        <v>244</v>
      </c>
      <c r="J1004" t="s">
        <v>250</v>
      </c>
      <c r="K1004">
        <v>0</v>
      </c>
      <c r="L1004">
        <v>9</v>
      </c>
      <c r="M1004">
        <v>0</v>
      </c>
      <c r="N1004">
        <v>1</v>
      </c>
      <c r="O1004">
        <v>1</v>
      </c>
      <c r="P1004">
        <v>-1</v>
      </c>
      <c r="Q1004" s="28">
        <v>41885.463888888888</v>
      </c>
      <c r="R1004" s="28">
        <v>41965.188194444447</v>
      </c>
      <c r="S1004" t="s">
        <v>4173</v>
      </c>
      <c r="T1004" s="27">
        <v>40727</v>
      </c>
      <c r="V1004">
        <v>1159</v>
      </c>
      <c r="W1004" t="s">
        <v>36</v>
      </c>
      <c r="X1004" t="s">
        <v>279</v>
      </c>
      <c r="Y1004">
        <v>1</v>
      </c>
      <c r="AA1004" t="s">
        <v>4174</v>
      </c>
      <c r="AB1004" t="s">
        <v>32</v>
      </c>
      <c r="AD1004" s="27">
        <v>42243</v>
      </c>
      <c r="AE1004" t="s">
        <v>254</v>
      </c>
      <c r="AH1004">
        <v>1</v>
      </c>
      <c r="AJ1004" t="s">
        <v>4174</v>
      </c>
      <c r="AK1004" t="s">
        <v>255</v>
      </c>
      <c r="AL1004" s="27">
        <v>42243</v>
      </c>
      <c r="AM1004" t="s">
        <v>254</v>
      </c>
      <c r="AN1004" t="s">
        <v>238</v>
      </c>
      <c r="AO1004">
        <v>3</v>
      </c>
      <c r="AP1004" t="s">
        <v>239</v>
      </c>
      <c r="AQ1004" s="27">
        <v>41886</v>
      </c>
      <c r="AR1004" t="s">
        <v>240</v>
      </c>
      <c r="AS1004">
        <v>9</v>
      </c>
      <c r="AT1004" t="s">
        <v>269</v>
      </c>
      <c r="AU1004" s="27">
        <v>41886</v>
      </c>
    </row>
    <row r="1005" spans="1:47" x14ac:dyDescent="0.2">
      <c r="A1005">
        <v>1004</v>
      </c>
      <c r="B1005" t="s">
        <v>4175</v>
      </c>
      <c r="C1005" t="s">
        <v>4176</v>
      </c>
      <c r="D1005" t="s">
        <v>4177</v>
      </c>
      <c r="E1005" s="27">
        <v>41576</v>
      </c>
      <c r="F1005" t="s">
        <v>233</v>
      </c>
      <c r="G1005" s="27">
        <v>33886</v>
      </c>
      <c r="H1005">
        <v>23</v>
      </c>
      <c r="I1005" t="s">
        <v>259</v>
      </c>
      <c r="J1005" t="s">
        <v>353</v>
      </c>
      <c r="K1005">
        <v>0</v>
      </c>
      <c r="L1005">
        <v>6</v>
      </c>
      <c r="M1005">
        <v>0</v>
      </c>
      <c r="N1005">
        <v>0</v>
      </c>
      <c r="O1005">
        <v>2</v>
      </c>
      <c r="P1005">
        <v>-19</v>
      </c>
      <c r="Q1005" s="28">
        <v>41557.145833333336</v>
      </c>
      <c r="R1005" s="28">
        <v>41576.427777777775</v>
      </c>
      <c r="S1005" t="s">
        <v>4178</v>
      </c>
      <c r="T1005" s="27">
        <v>41557</v>
      </c>
      <c r="V1005">
        <v>19</v>
      </c>
      <c r="W1005" t="s">
        <v>36</v>
      </c>
      <c r="X1005" t="s">
        <v>412</v>
      </c>
      <c r="Y1005">
        <v>1</v>
      </c>
      <c r="AA1005" t="s">
        <v>4179</v>
      </c>
      <c r="AB1005" t="s">
        <v>36</v>
      </c>
      <c r="AC1005">
        <v>0</v>
      </c>
      <c r="AD1005" s="27">
        <v>41858</v>
      </c>
      <c r="AE1005" t="s">
        <v>412</v>
      </c>
      <c r="AF1005" s="27">
        <v>41858</v>
      </c>
      <c r="AG1005" s="27">
        <v>41900</v>
      </c>
      <c r="AH1005">
        <v>0</v>
      </c>
      <c r="AN1005" t="s">
        <v>238</v>
      </c>
      <c r="AO1005">
        <v>4</v>
      </c>
      <c r="AP1005" t="s">
        <v>239</v>
      </c>
      <c r="AQ1005" s="27">
        <v>41576</v>
      </c>
      <c r="AR1005" t="s">
        <v>240</v>
      </c>
      <c r="AS1005">
        <v>6</v>
      </c>
      <c r="AT1005" t="s">
        <v>246</v>
      </c>
      <c r="AU1005" s="27">
        <v>41576</v>
      </c>
    </row>
    <row r="1006" spans="1:47" x14ac:dyDescent="0.2">
      <c r="A1006">
        <v>1005</v>
      </c>
      <c r="B1006" t="s">
        <v>4180</v>
      </c>
      <c r="C1006" t="s">
        <v>990</v>
      </c>
      <c r="D1006" t="s">
        <v>266</v>
      </c>
      <c r="E1006" s="27">
        <v>41740</v>
      </c>
      <c r="F1006" t="s">
        <v>233</v>
      </c>
      <c r="G1006" s="27">
        <v>18508</v>
      </c>
      <c r="H1006">
        <v>65</v>
      </c>
      <c r="I1006" t="s">
        <v>234</v>
      </c>
      <c r="J1006" t="s">
        <v>250</v>
      </c>
      <c r="K1006">
        <v>0</v>
      </c>
      <c r="L1006">
        <v>2</v>
      </c>
      <c r="M1006">
        <v>0</v>
      </c>
      <c r="N1006">
        <v>0</v>
      </c>
      <c r="O1006">
        <v>2</v>
      </c>
      <c r="P1006">
        <v>-18</v>
      </c>
      <c r="Q1006" s="28">
        <v>41722.103472222225</v>
      </c>
      <c r="R1006" s="28">
        <v>41727.261805555558</v>
      </c>
      <c r="S1006" t="s">
        <v>4181</v>
      </c>
      <c r="T1006" s="27">
        <v>41722</v>
      </c>
      <c r="V1006">
        <v>18</v>
      </c>
      <c r="W1006" t="s">
        <v>36</v>
      </c>
      <c r="X1006" t="s">
        <v>4182</v>
      </c>
      <c r="Y1006">
        <v>1</v>
      </c>
      <c r="AA1006" t="s">
        <v>4183</v>
      </c>
      <c r="AB1006" t="s">
        <v>32</v>
      </c>
      <c r="AC1006">
        <v>1</v>
      </c>
      <c r="AD1006" s="27">
        <v>42251</v>
      </c>
      <c r="AE1006" t="s">
        <v>313</v>
      </c>
      <c r="AF1006" s="27">
        <v>42252</v>
      </c>
      <c r="AG1006" s="27">
        <v>42253</v>
      </c>
      <c r="AH1006">
        <v>1</v>
      </c>
      <c r="AJ1006" t="s">
        <v>4183</v>
      </c>
      <c r="AK1006" t="s">
        <v>312</v>
      </c>
      <c r="AL1006" s="27">
        <v>42251</v>
      </c>
      <c r="AM1006" t="s">
        <v>313</v>
      </c>
      <c r="AN1006" t="s">
        <v>238</v>
      </c>
      <c r="AO1006">
        <v>1</v>
      </c>
      <c r="AP1006" t="s">
        <v>239</v>
      </c>
      <c r="AQ1006" s="27">
        <v>41740</v>
      </c>
      <c r="AR1006" t="s">
        <v>240</v>
      </c>
      <c r="AS1006">
        <v>2</v>
      </c>
      <c r="AT1006" t="s">
        <v>239</v>
      </c>
      <c r="AU1006" s="27">
        <v>41740</v>
      </c>
    </row>
    <row r="1007" spans="1:47" x14ac:dyDescent="0.2">
      <c r="A1007">
        <v>1006</v>
      </c>
      <c r="B1007" t="s">
        <v>4184</v>
      </c>
      <c r="C1007" t="s">
        <v>4185</v>
      </c>
      <c r="D1007" t="s">
        <v>4186</v>
      </c>
      <c r="E1007" s="27">
        <v>41658</v>
      </c>
      <c r="F1007" t="s">
        <v>233</v>
      </c>
      <c r="G1007" s="27">
        <v>29457</v>
      </c>
      <c r="H1007">
        <v>35</v>
      </c>
      <c r="I1007" t="s">
        <v>244</v>
      </c>
      <c r="J1007" t="s">
        <v>250</v>
      </c>
      <c r="K1007">
        <v>0</v>
      </c>
      <c r="L1007">
        <v>4</v>
      </c>
      <c r="M1007">
        <v>0</v>
      </c>
      <c r="N1007">
        <v>0</v>
      </c>
      <c r="O1007">
        <v>0</v>
      </c>
      <c r="P1007">
        <v>-1</v>
      </c>
      <c r="Q1007" s="28">
        <v>41657.212500000001</v>
      </c>
      <c r="R1007" s="28">
        <v>41658.37777777778</v>
      </c>
      <c r="S1007" t="s">
        <v>4187</v>
      </c>
      <c r="T1007" s="27">
        <v>41657</v>
      </c>
      <c r="V1007">
        <v>1</v>
      </c>
      <c r="W1007" t="s">
        <v>36</v>
      </c>
      <c r="X1007" t="s">
        <v>1297</v>
      </c>
      <c r="Y1007">
        <v>0</v>
      </c>
      <c r="AB1007" t="s">
        <v>237</v>
      </c>
      <c r="AH1007">
        <v>0</v>
      </c>
      <c r="AN1007" t="s">
        <v>238</v>
      </c>
      <c r="AO1007">
        <v>3</v>
      </c>
      <c r="AP1007" t="s">
        <v>239</v>
      </c>
      <c r="AQ1007" s="27">
        <v>41658</v>
      </c>
      <c r="AR1007" t="s">
        <v>240</v>
      </c>
      <c r="AS1007">
        <v>4</v>
      </c>
      <c r="AT1007" t="s">
        <v>239</v>
      </c>
      <c r="AU1007" s="27">
        <v>41658</v>
      </c>
    </row>
    <row r="1008" spans="1:47" x14ac:dyDescent="0.2">
      <c r="A1008">
        <v>1007</v>
      </c>
      <c r="B1008" t="s">
        <v>4188</v>
      </c>
      <c r="C1008" t="s">
        <v>4189</v>
      </c>
      <c r="D1008" t="s">
        <v>1110</v>
      </c>
      <c r="E1008" s="27">
        <v>41491</v>
      </c>
      <c r="F1008" t="s">
        <v>294</v>
      </c>
      <c r="G1008" s="27">
        <v>30237</v>
      </c>
      <c r="H1008">
        <v>33</v>
      </c>
      <c r="I1008" t="s">
        <v>244</v>
      </c>
      <c r="J1008" t="s">
        <v>250</v>
      </c>
      <c r="K1008">
        <v>0</v>
      </c>
      <c r="L1008">
        <v>3</v>
      </c>
      <c r="M1008">
        <v>0</v>
      </c>
      <c r="N1008">
        <v>0</v>
      </c>
      <c r="O1008">
        <v>0</v>
      </c>
      <c r="P1008">
        <v>-1</v>
      </c>
      <c r="Q1008" s="28">
        <v>41490.304861111108</v>
      </c>
      <c r="R1008" s="28">
        <v>41491.401388888888</v>
      </c>
      <c r="S1008" t="s">
        <v>4190</v>
      </c>
      <c r="T1008" s="27">
        <v>41490</v>
      </c>
      <c r="V1008">
        <v>1</v>
      </c>
      <c r="W1008" t="s">
        <v>32</v>
      </c>
      <c r="X1008" t="s">
        <v>343</v>
      </c>
      <c r="Y1008">
        <v>0</v>
      </c>
      <c r="AB1008" t="s">
        <v>237</v>
      </c>
      <c r="AH1008">
        <v>0</v>
      </c>
      <c r="AN1008" t="s">
        <v>238</v>
      </c>
      <c r="AO1008">
        <v>2</v>
      </c>
      <c r="AP1008" t="s">
        <v>239</v>
      </c>
      <c r="AQ1008" s="27">
        <v>41491</v>
      </c>
      <c r="AR1008" t="s">
        <v>240</v>
      </c>
      <c r="AS1008">
        <v>3</v>
      </c>
      <c r="AT1008" t="s">
        <v>239</v>
      </c>
      <c r="AU1008" s="27">
        <v>41491</v>
      </c>
    </row>
    <row r="1009" spans="1:47" x14ac:dyDescent="0.2">
      <c r="A1009">
        <v>1008</v>
      </c>
      <c r="B1009" t="s">
        <v>4191</v>
      </c>
      <c r="C1009" t="s">
        <v>637</v>
      </c>
      <c r="D1009" t="s">
        <v>1416</v>
      </c>
      <c r="E1009" s="27">
        <v>41442</v>
      </c>
      <c r="F1009" t="s">
        <v>233</v>
      </c>
      <c r="G1009" s="27">
        <v>22996</v>
      </c>
      <c r="H1009">
        <v>53</v>
      </c>
      <c r="I1009" t="s">
        <v>234</v>
      </c>
      <c r="J1009" t="s">
        <v>245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-10</v>
      </c>
      <c r="Q1009" s="28">
        <v>41432.138888888891</v>
      </c>
      <c r="R1009" s="28">
        <v>41433.238194444442</v>
      </c>
      <c r="S1009" t="s">
        <v>4192</v>
      </c>
      <c r="T1009" s="27">
        <v>41432</v>
      </c>
      <c r="V1009">
        <v>10</v>
      </c>
      <c r="W1009" t="s">
        <v>36</v>
      </c>
      <c r="X1009" t="s">
        <v>279</v>
      </c>
      <c r="Y1009">
        <v>0</v>
      </c>
      <c r="AB1009" t="s">
        <v>237</v>
      </c>
      <c r="AH1009">
        <v>0</v>
      </c>
      <c r="AN1009" t="s">
        <v>238</v>
      </c>
      <c r="AO1009">
        <v>1</v>
      </c>
      <c r="AP1009" t="s">
        <v>239</v>
      </c>
      <c r="AQ1009" s="27">
        <v>41442</v>
      </c>
      <c r="AR1009" t="s">
        <v>240</v>
      </c>
      <c r="AS1009">
        <v>1</v>
      </c>
      <c r="AT1009" t="s">
        <v>239</v>
      </c>
      <c r="AU1009" s="27">
        <v>41442</v>
      </c>
    </row>
    <row r="1010" spans="1:47" x14ac:dyDescent="0.2">
      <c r="A1010">
        <v>1009</v>
      </c>
      <c r="B1010" t="s">
        <v>4193</v>
      </c>
      <c r="C1010" t="s">
        <v>4194</v>
      </c>
      <c r="D1010" t="s">
        <v>4195</v>
      </c>
      <c r="E1010" s="27">
        <v>41583</v>
      </c>
      <c r="F1010" t="s">
        <v>233</v>
      </c>
      <c r="G1010" s="27">
        <v>23395</v>
      </c>
      <c r="H1010">
        <v>52</v>
      </c>
      <c r="I1010" t="s">
        <v>234</v>
      </c>
      <c r="J1010" t="s">
        <v>353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-1</v>
      </c>
      <c r="Q1010" s="28">
        <v>41582.464583333334</v>
      </c>
      <c r="R1010" s="28">
        <v>41584.081250000003</v>
      </c>
      <c r="S1010" t="s">
        <v>4196</v>
      </c>
      <c r="T1010" s="27">
        <v>41582</v>
      </c>
      <c r="V1010">
        <v>1</v>
      </c>
      <c r="W1010" t="s">
        <v>32</v>
      </c>
      <c r="X1010" t="s">
        <v>364</v>
      </c>
      <c r="Y1010">
        <v>0</v>
      </c>
      <c r="AB1010" t="s">
        <v>237</v>
      </c>
      <c r="AH1010">
        <v>0</v>
      </c>
      <c r="AN1010" t="s">
        <v>238</v>
      </c>
      <c r="AO1010">
        <v>1</v>
      </c>
      <c r="AP1010" t="s">
        <v>239</v>
      </c>
      <c r="AQ1010" s="27">
        <v>41583</v>
      </c>
      <c r="AR1010" t="s">
        <v>240</v>
      </c>
      <c r="AS1010">
        <v>1</v>
      </c>
      <c r="AT1010" t="s">
        <v>239</v>
      </c>
      <c r="AU1010" s="27">
        <v>41583</v>
      </c>
    </row>
    <row r="1011" spans="1:47" x14ac:dyDescent="0.2">
      <c r="A1011">
        <v>1010</v>
      </c>
      <c r="B1011" t="s">
        <v>4197</v>
      </c>
      <c r="C1011" t="s">
        <v>3144</v>
      </c>
      <c r="D1011" t="s">
        <v>4198</v>
      </c>
      <c r="E1011" s="27">
        <v>41811</v>
      </c>
      <c r="F1011" t="s">
        <v>233</v>
      </c>
      <c r="G1011" s="27">
        <v>24796</v>
      </c>
      <c r="H1011">
        <v>48</v>
      </c>
      <c r="I1011" t="s">
        <v>234</v>
      </c>
      <c r="J1011" t="s">
        <v>245</v>
      </c>
      <c r="K1011">
        <v>0</v>
      </c>
      <c r="L1011">
        <v>5</v>
      </c>
      <c r="M1011">
        <v>0</v>
      </c>
      <c r="N1011">
        <v>0</v>
      </c>
      <c r="O1011">
        <v>1</v>
      </c>
      <c r="P1011">
        <v>-1</v>
      </c>
      <c r="Q1011" s="28">
        <v>41810.270138888889</v>
      </c>
      <c r="R1011" s="28">
        <v>41844.404166666667</v>
      </c>
      <c r="S1011" t="s">
        <v>4199</v>
      </c>
      <c r="T1011" s="27">
        <v>41810</v>
      </c>
      <c r="V1011">
        <v>1</v>
      </c>
      <c r="W1011" t="s">
        <v>32</v>
      </c>
      <c r="X1011" t="s">
        <v>261</v>
      </c>
      <c r="Y1011">
        <v>0</v>
      </c>
      <c r="AB1011" t="s">
        <v>237</v>
      </c>
      <c r="AH1011">
        <v>0</v>
      </c>
      <c r="AN1011" t="s">
        <v>238</v>
      </c>
      <c r="AO1011">
        <v>1</v>
      </c>
      <c r="AP1011" t="s">
        <v>239</v>
      </c>
      <c r="AQ1011" s="27">
        <v>41811</v>
      </c>
      <c r="AR1011" t="s">
        <v>240</v>
      </c>
      <c r="AS1011">
        <v>5</v>
      </c>
      <c r="AT1011" t="s">
        <v>246</v>
      </c>
      <c r="AU1011" s="27">
        <v>41811</v>
      </c>
    </row>
    <row r="1012" spans="1:47" x14ac:dyDescent="0.2">
      <c r="A1012">
        <v>1011</v>
      </c>
      <c r="B1012" t="s">
        <v>4200</v>
      </c>
      <c r="C1012" t="s">
        <v>4201</v>
      </c>
      <c r="D1012" t="s">
        <v>2768</v>
      </c>
      <c r="E1012" s="27">
        <v>41735</v>
      </c>
      <c r="F1012" t="s">
        <v>233</v>
      </c>
      <c r="G1012" s="27">
        <v>29136</v>
      </c>
      <c r="H1012">
        <v>36</v>
      </c>
      <c r="I1012" t="s">
        <v>244</v>
      </c>
      <c r="J1012" t="s">
        <v>250</v>
      </c>
      <c r="K1012">
        <v>0</v>
      </c>
      <c r="L1012">
        <v>2</v>
      </c>
      <c r="M1012">
        <v>0</v>
      </c>
      <c r="N1012">
        <v>0</v>
      </c>
      <c r="O1012">
        <v>1</v>
      </c>
      <c r="S1012" t="s">
        <v>4202</v>
      </c>
      <c r="T1012" s="27">
        <v>41734</v>
      </c>
      <c r="V1012">
        <v>1</v>
      </c>
      <c r="W1012" t="s">
        <v>32</v>
      </c>
      <c r="X1012" t="s">
        <v>254</v>
      </c>
      <c r="Y1012">
        <v>0</v>
      </c>
      <c r="AB1012" t="s">
        <v>237</v>
      </c>
      <c r="AH1012">
        <v>0</v>
      </c>
      <c r="AN1012" t="s">
        <v>238</v>
      </c>
      <c r="AO1012">
        <v>3</v>
      </c>
      <c r="AP1012" t="s">
        <v>239</v>
      </c>
      <c r="AQ1012" s="27">
        <v>41735</v>
      </c>
      <c r="AR1012" t="s">
        <v>240</v>
      </c>
      <c r="AS1012">
        <v>2</v>
      </c>
      <c r="AT1012" t="s">
        <v>239</v>
      </c>
      <c r="AU1012" s="27">
        <v>41735</v>
      </c>
    </row>
    <row r="1013" spans="1:47" x14ac:dyDescent="0.2">
      <c r="A1013">
        <v>1012</v>
      </c>
      <c r="B1013" t="s">
        <v>4203</v>
      </c>
      <c r="C1013" t="s">
        <v>1478</v>
      </c>
      <c r="D1013" t="s">
        <v>4204</v>
      </c>
      <c r="E1013" s="27">
        <v>41951</v>
      </c>
      <c r="F1013" t="s">
        <v>233</v>
      </c>
      <c r="G1013" s="27">
        <v>19764</v>
      </c>
      <c r="H1013">
        <v>62</v>
      </c>
      <c r="I1013" t="s">
        <v>234</v>
      </c>
      <c r="J1013" t="s">
        <v>353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-1</v>
      </c>
      <c r="Q1013" s="28">
        <v>41950.338888888888</v>
      </c>
      <c r="R1013" s="28">
        <v>41961.42083333333</v>
      </c>
      <c r="S1013" t="s">
        <v>4205</v>
      </c>
      <c r="T1013" s="27">
        <v>41950</v>
      </c>
      <c r="V1013">
        <v>1</v>
      </c>
      <c r="W1013" t="s">
        <v>36</v>
      </c>
      <c r="X1013" t="s">
        <v>279</v>
      </c>
      <c r="Y1013">
        <v>0</v>
      </c>
      <c r="AB1013" t="s">
        <v>237</v>
      </c>
      <c r="AH1013">
        <v>0</v>
      </c>
      <c r="AN1013" t="s">
        <v>238</v>
      </c>
      <c r="AO1013">
        <v>1</v>
      </c>
      <c r="AP1013" t="s">
        <v>239</v>
      </c>
      <c r="AQ1013" s="27">
        <v>41951</v>
      </c>
      <c r="AR1013" t="s">
        <v>240</v>
      </c>
      <c r="AS1013">
        <v>1</v>
      </c>
      <c r="AT1013" t="s">
        <v>239</v>
      </c>
      <c r="AU1013" s="27">
        <v>41951</v>
      </c>
    </row>
    <row r="1014" spans="1:47" x14ac:dyDescent="0.2">
      <c r="A1014">
        <v>1013</v>
      </c>
      <c r="B1014" t="s">
        <v>4206</v>
      </c>
      <c r="C1014" t="s">
        <v>424</v>
      </c>
      <c r="D1014" t="s">
        <v>4207</v>
      </c>
      <c r="E1014" s="27">
        <v>41877</v>
      </c>
      <c r="F1014" t="s">
        <v>233</v>
      </c>
      <c r="G1014" s="27">
        <v>26210</v>
      </c>
      <c r="H1014">
        <v>44</v>
      </c>
      <c r="I1014" t="s">
        <v>244</v>
      </c>
      <c r="J1014" t="s">
        <v>250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-1</v>
      </c>
      <c r="Q1014" s="28">
        <v>41876.124305555553</v>
      </c>
      <c r="R1014" s="28">
        <v>41877.208333333336</v>
      </c>
      <c r="S1014" t="s">
        <v>4208</v>
      </c>
      <c r="T1014" s="27">
        <v>41876</v>
      </c>
      <c r="V1014">
        <v>1</v>
      </c>
      <c r="W1014" t="s">
        <v>32</v>
      </c>
      <c r="X1014" t="s">
        <v>343</v>
      </c>
      <c r="Y1014">
        <v>0</v>
      </c>
      <c r="AB1014" t="s">
        <v>237</v>
      </c>
      <c r="AH1014">
        <v>0</v>
      </c>
      <c r="AN1014" t="s">
        <v>238</v>
      </c>
      <c r="AO1014">
        <v>1</v>
      </c>
      <c r="AP1014" t="s">
        <v>239</v>
      </c>
      <c r="AQ1014" s="27">
        <v>41877</v>
      </c>
      <c r="AR1014" t="s">
        <v>240</v>
      </c>
      <c r="AS1014">
        <v>1</v>
      </c>
      <c r="AT1014" t="s">
        <v>239</v>
      </c>
      <c r="AU1014" s="27">
        <v>41877</v>
      </c>
    </row>
    <row r="1015" spans="1:47" x14ac:dyDescent="0.2">
      <c r="A1015">
        <v>1014</v>
      </c>
      <c r="B1015" t="s">
        <v>4209</v>
      </c>
      <c r="C1015" t="s">
        <v>4210</v>
      </c>
      <c r="D1015" t="s">
        <v>4211</v>
      </c>
      <c r="E1015" s="27">
        <v>41620</v>
      </c>
      <c r="F1015" t="s">
        <v>233</v>
      </c>
      <c r="G1015" s="27">
        <v>34784</v>
      </c>
      <c r="H1015">
        <v>21</v>
      </c>
      <c r="I1015" t="s">
        <v>259</v>
      </c>
      <c r="J1015" t="s">
        <v>250</v>
      </c>
      <c r="K1015">
        <v>0</v>
      </c>
      <c r="L1015">
        <v>5</v>
      </c>
      <c r="M1015">
        <v>0</v>
      </c>
      <c r="N1015">
        <v>0</v>
      </c>
      <c r="O1015">
        <v>0</v>
      </c>
      <c r="P1015">
        <v>-1</v>
      </c>
      <c r="Q1015" s="28">
        <v>41619.463888888888</v>
      </c>
      <c r="R1015" s="28">
        <v>41620.361805555556</v>
      </c>
      <c r="S1015" t="s">
        <v>4212</v>
      </c>
      <c r="T1015" s="27">
        <v>41619</v>
      </c>
      <c r="V1015">
        <v>1</v>
      </c>
      <c r="W1015" t="s">
        <v>32</v>
      </c>
      <c r="X1015" t="s">
        <v>4213</v>
      </c>
      <c r="Y1015">
        <v>0</v>
      </c>
      <c r="AB1015" t="s">
        <v>237</v>
      </c>
      <c r="AH1015">
        <v>0</v>
      </c>
      <c r="AN1015" t="s">
        <v>238</v>
      </c>
      <c r="AO1015">
        <v>7</v>
      </c>
      <c r="AP1015" t="s">
        <v>246</v>
      </c>
      <c r="AQ1015" s="27">
        <v>41620</v>
      </c>
      <c r="AR1015" t="s">
        <v>240</v>
      </c>
      <c r="AS1015">
        <v>5</v>
      </c>
      <c r="AT1015" t="s">
        <v>246</v>
      </c>
      <c r="AU1015" s="27">
        <v>41620</v>
      </c>
    </row>
    <row r="1016" spans="1:47" x14ac:dyDescent="0.2">
      <c r="A1016">
        <v>1015</v>
      </c>
      <c r="B1016" t="s">
        <v>4214</v>
      </c>
      <c r="C1016" t="s">
        <v>803</v>
      </c>
      <c r="D1016" t="s">
        <v>4215</v>
      </c>
      <c r="E1016" s="27">
        <v>41661</v>
      </c>
      <c r="F1016" t="s">
        <v>233</v>
      </c>
      <c r="G1016" s="27">
        <v>28775</v>
      </c>
      <c r="H1016">
        <v>37</v>
      </c>
      <c r="I1016" t="s">
        <v>244</v>
      </c>
      <c r="J1016" t="s">
        <v>250</v>
      </c>
      <c r="K1016">
        <v>0</v>
      </c>
      <c r="L1016">
        <v>4</v>
      </c>
      <c r="M1016">
        <v>0</v>
      </c>
      <c r="N1016">
        <v>0</v>
      </c>
      <c r="O1016">
        <v>11</v>
      </c>
      <c r="P1016">
        <v>-1</v>
      </c>
      <c r="Q1016" s="28">
        <v>41660.304861111108</v>
      </c>
      <c r="R1016" s="28">
        <v>41662.168749999997</v>
      </c>
      <c r="S1016" t="s">
        <v>4216</v>
      </c>
      <c r="T1016" s="27">
        <v>41660</v>
      </c>
      <c r="V1016">
        <v>1</v>
      </c>
      <c r="W1016" t="s">
        <v>32</v>
      </c>
      <c r="X1016" t="s">
        <v>729</v>
      </c>
      <c r="Y1016">
        <v>0</v>
      </c>
      <c r="AB1016" t="s">
        <v>237</v>
      </c>
      <c r="AH1016">
        <v>0</v>
      </c>
      <c r="AN1016" t="s">
        <v>238</v>
      </c>
      <c r="AO1016">
        <v>2</v>
      </c>
      <c r="AP1016" t="s">
        <v>239</v>
      </c>
      <c r="AQ1016" s="27">
        <v>41661</v>
      </c>
      <c r="AR1016" t="s">
        <v>240</v>
      </c>
      <c r="AS1016">
        <v>4</v>
      </c>
      <c r="AT1016" t="s">
        <v>239</v>
      </c>
      <c r="AU1016" s="27">
        <v>41661</v>
      </c>
    </row>
    <row r="1017" spans="1:47" x14ac:dyDescent="0.2">
      <c r="A1017">
        <v>1016</v>
      </c>
      <c r="B1017" t="s">
        <v>4217</v>
      </c>
      <c r="C1017" t="s">
        <v>243</v>
      </c>
      <c r="D1017" t="s">
        <v>4218</v>
      </c>
      <c r="E1017" s="27">
        <v>41379</v>
      </c>
      <c r="F1017" t="s">
        <v>233</v>
      </c>
      <c r="G1017" s="27">
        <v>31260</v>
      </c>
      <c r="H1017">
        <v>30</v>
      </c>
      <c r="I1017" t="s">
        <v>244</v>
      </c>
      <c r="J1017" t="s">
        <v>22</v>
      </c>
      <c r="K1017">
        <v>0</v>
      </c>
      <c r="L1017">
        <v>9</v>
      </c>
      <c r="M1017">
        <v>0</v>
      </c>
      <c r="N1017">
        <v>0</v>
      </c>
      <c r="O1017">
        <v>4</v>
      </c>
      <c r="P1017">
        <v>-1</v>
      </c>
      <c r="Q1017" s="28">
        <v>41378.407638888886</v>
      </c>
      <c r="R1017" s="28">
        <v>41379.296527777777</v>
      </c>
      <c r="S1017" t="s">
        <v>4219</v>
      </c>
      <c r="T1017" s="27">
        <v>41378</v>
      </c>
      <c r="V1017">
        <v>1</v>
      </c>
      <c r="W1017" t="s">
        <v>36</v>
      </c>
      <c r="X1017" t="s">
        <v>3573</v>
      </c>
      <c r="Y1017">
        <v>1</v>
      </c>
      <c r="AA1017" t="s">
        <v>4220</v>
      </c>
      <c r="AB1017" t="s">
        <v>32</v>
      </c>
      <c r="AC1017">
        <v>0</v>
      </c>
      <c r="AD1017" s="27">
        <v>41404</v>
      </c>
      <c r="AE1017" t="s">
        <v>3921</v>
      </c>
      <c r="AF1017" s="27">
        <v>41404</v>
      </c>
      <c r="AG1017" s="27">
        <v>41411</v>
      </c>
      <c r="AH1017">
        <v>1</v>
      </c>
      <c r="AJ1017" t="s">
        <v>4220</v>
      </c>
      <c r="AK1017" t="s">
        <v>366</v>
      </c>
      <c r="AL1017" s="27">
        <v>41404</v>
      </c>
      <c r="AM1017" t="s">
        <v>3921</v>
      </c>
      <c r="AN1017" t="s">
        <v>238</v>
      </c>
      <c r="AO1017">
        <v>8</v>
      </c>
      <c r="AP1017" t="s">
        <v>269</v>
      </c>
      <c r="AQ1017" s="27">
        <v>41379</v>
      </c>
      <c r="AR1017" t="s">
        <v>240</v>
      </c>
      <c r="AS1017">
        <v>9</v>
      </c>
      <c r="AT1017" t="s">
        <v>269</v>
      </c>
      <c r="AU1017" s="27">
        <v>41379</v>
      </c>
    </row>
    <row r="1018" spans="1:47" x14ac:dyDescent="0.2">
      <c r="A1018">
        <v>1017</v>
      </c>
      <c r="B1018" t="s">
        <v>4221</v>
      </c>
      <c r="C1018" t="s">
        <v>4222</v>
      </c>
      <c r="D1018" t="s">
        <v>546</v>
      </c>
      <c r="E1018" s="27">
        <v>41660</v>
      </c>
      <c r="F1018" t="s">
        <v>233</v>
      </c>
      <c r="G1018" s="27">
        <v>30261</v>
      </c>
      <c r="H1018">
        <v>33</v>
      </c>
      <c r="I1018" t="s">
        <v>244</v>
      </c>
      <c r="J1018" t="s">
        <v>245</v>
      </c>
      <c r="K1018">
        <v>0</v>
      </c>
      <c r="L1018">
        <v>5</v>
      </c>
      <c r="M1018">
        <v>0</v>
      </c>
      <c r="N1018">
        <v>0</v>
      </c>
      <c r="O1018">
        <v>5</v>
      </c>
      <c r="P1018">
        <v>-32</v>
      </c>
      <c r="Q1018" s="28">
        <v>41628.199999999997</v>
      </c>
      <c r="R1018" s="28">
        <v>41650.127083333333</v>
      </c>
      <c r="S1018" t="s">
        <v>4223</v>
      </c>
      <c r="U1018" s="27">
        <v>41628</v>
      </c>
      <c r="V1018">
        <v>32</v>
      </c>
      <c r="W1018" t="s">
        <v>32</v>
      </c>
      <c r="X1018" t="s">
        <v>274</v>
      </c>
      <c r="Y1018">
        <v>0</v>
      </c>
      <c r="AB1018" t="s">
        <v>237</v>
      </c>
      <c r="AH1018">
        <v>0</v>
      </c>
      <c r="AN1018" t="s">
        <v>238</v>
      </c>
      <c r="AO1018">
        <v>2</v>
      </c>
      <c r="AP1018" t="s">
        <v>239</v>
      </c>
      <c r="AQ1018" s="27">
        <v>41660</v>
      </c>
      <c r="AR1018" t="s">
        <v>240</v>
      </c>
      <c r="AS1018">
        <v>5</v>
      </c>
      <c r="AT1018" t="s">
        <v>246</v>
      </c>
      <c r="AU1018" s="27">
        <v>41660</v>
      </c>
    </row>
    <row r="1019" spans="1:47" x14ac:dyDescent="0.2">
      <c r="A1019">
        <v>1018</v>
      </c>
      <c r="B1019" t="s">
        <v>4224</v>
      </c>
      <c r="C1019" t="s">
        <v>414</v>
      </c>
      <c r="D1019" t="s">
        <v>4225</v>
      </c>
      <c r="E1019" s="27">
        <v>41374</v>
      </c>
      <c r="F1019" t="s">
        <v>233</v>
      </c>
      <c r="G1019" s="27">
        <v>30944</v>
      </c>
      <c r="H1019">
        <v>31</v>
      </c>
      <c r="I1019" t="s">
        <v>244</v>
      </c>
      <c r="J1019" t="s">
        <v>250</v>
      </c>
      <c r="K1019">
        <v>0</v>
      </c>
      <c r="L1019">
        <v>7</v>
      </c>
      <c r="M1019">
        <v>0</v>
      </c>
      <c r="N1019">
        <v>0</v>
      </c>
      <c r="O1019">
        <v>2</v>
      </c>
      <c r="S1019" t="s">
        <v>4226</v>
      </c>
      <c r="T1019" s="27">
        <v>40809</v>
      </c>
      <c r="V1019">
        <v>565</v>
      </c>
      <c r="W1019" t="s">
        <v>36</v>
      </c>
      <c r="X1019" t="s">
        <v>1265</v>
      </c>
      <c r="Y1019">
        <v>0</v>
      </c>
      <c r="AB1019" t="s">
        <v>237</v>
      </c>
      <c r="AH1019">
        <v>0</v>
      </c>
      <c r="AN1019" t="s">
        <v>238</v>
      </c>
      <c r="AO1019">
        <v>6</v>
      </c>
      <c r="AP1019" t="s">
        <v>246</v>
      </c>
      <c r="AQ1019" s="27">
        <v>41374</v>
      </c>
      <c r="AR1019" t="s">
        <v>240</v>
      </c>
      <c r="AS1019">
        <v>7</v>
      </c>
      <c r="AT1019" t="s">
        <v>246</v>
      </c>
      <c r="AU1019" s="27">
        <v>41374</v>
      </c>
    </row>
    <row r="1020" spans="1:47" x14ac:dyDescent="0.2">
      <c r="A1020">
        <v>1019</v>
      </c>
      <c r="B1020" t="s">
        <v>4227</v>
      </c>
      <c r="C1020" t="s">
        <v>4228</v>
      </c>
      <c r="D1020" t="s">
        <v>3828</v>
      </c>
      <c r="E1020" s="27">
        <v>41759</v>
      </c>
      <c r="F1020" t="s">
        <v>294</v>
      </c>
      <c r="G1020" s="27">
        <v>29163</v>
      </c>
      <c r="H1020">
        <v>36</v>
      </c>
      <c r="I1020" t="s">
        <v>244</v>
      </c>
      <c r="J1020" t="s">
        <v>250</v>
      </c>
      <c r="K1020">
        <v>0</v>
      </c>
      <c r="L1020">
        <v>4</v>
      </c>
      <c r="M1020">
        <v>0</v>
      </c>
      <c r="N1020">
        <v>0</v>
      </c>
      <c r="O1020">
        <v>3</v>
      </c>
      <c r="P1020">
        <v>-115</v>
      </c>
      <c r="Q1020" s="28">
        <v>41644.12777777778</v>
      </c>
      <c r="R1020" s="28">
        <v>41754.469444444447</v>
      </c>
      <c r="S1020" t="s">
        <v>4229</v>
      </c>
      <c r="U1020" s="27">
        <v>41681</v>
      </c>
      <c r="V1020">
        <v>78</v>
      </c>
      <c r="W1020" t="s">
        <v>32</v>
      </c>
      <c r="X1020" t="s">
        <v>274</v>
      </c>
      <c r="Y1020">
        <v>0</v>
      </c>
      <c r="AB1020" t="s">
        <v>237</v>
      </c>
      <c r="AH1020">
        <v>0</v>
      </c>
      <c r="AN1020" t="s">
        <v>238</v>
      </c>
      <c r="AO1020">
        <v>3</v>
      </c>
      <c r="AP1020" t="s">
        <v>239</v>
      </c>
      <c r="AQ1020" s="27">
        <v>41759</v>
      </c>
      <c r="AR1020" t="s">
        <v>240</v>
      </c>
      <c r="AS1020">
        <v>4</v>
      </c>
      <c r="AT1020" t="s">
        <v>239</v>
      </c>
      <c r="AU1020" s="27">
        <v>41759</v>
      </c>
    </row>
    <row r="1021" spans="1:47" x14ac:dyDescent="0.2">
      <c r="A1021">
        <v>1020</v>
      </c>
      <c r="B1021" t="s">
        <v>4230</v>
      </c>
      <c r="C1021" t="s">
        <v>4231</v>
      </c>
      <c r="D1021" t="s">
        <v>4232</v>
      </c>
      <c r="E1021" s="27">
        <v>41672</v>
      </c>
      <c r="F1021" t="s">
        <v>233</v>
      </c>
      <c r="G1021" s="27">
        <v>22470</v>
      </c>
      <c r="H1021">
        <v>54</v>
      </c>
      <c r="I1021" t="s">
        <v>234</v>
      </c>
      <c r="J1021" t="s">
        <v>22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 s="28">
        <v>41672.506249999999</v>
      </c>
      <c r="R1021" s="28">
        <v>41672.326388888891</v>
      </c>
      <c r="S1021" t="s">
        <v>4233</v>
      </c>
      <c r="T1021" s="27">
        <v>41671</v>
      </c>
      <c r="V1021">
        <v>1</v>
      </c>
      <c r="W1021" t="s">
        <v>32</v>
      </c>
      <c r="X1021" t="s">
        <v>343</v>
      </c>
      <c r="Y1021">
        <v>0</v>
      </c>
      <c r="AB1021" t="s">
        <v>237</v>
      </c>
      <c r="AH1021">
        <v>0</v>
      </c>
      <c r="AN1021" t="s">
        <v>238</v>
      </c>
      <c r="AO1021">
        <v>1</v>
      </c>
      <c r="AP1021" t="s">
        <v>239</v>
      </c>
      <c r="AQ1021" s="27">
        <v>41672</v>
      </c>
      <c r="AR1021" t="s">
        <v>240</v>
      </c>
      <c r="AS1021">
        <v>1</v>
      </c>
      <c r="AT1021" t="s">
        <v>239</v>
      </c>
      <c r="AU1021" s="27">
        <v>41672</v>
      </c>
    </row>
    <row r="1022" spans="1:47" x14ac:dyDescent="0.2">
      <c r="A1022">
        <v>1021</v>
      </c>
      <c r="B1022" t="s">
        <v>4234</v>
      </c>
      <c r="C1022" t="s">
        <v>4235</v>
      </c>
      <c r="D1022" t="s">
        <v>4236</v>
      </c>
      <c r="E1022" s="27">
        <v>41899</v>
      </c>
      <c r="F1022" t="s">
        <v>233</v>
      </c>
      <c r="G1022" s="27">
        <v>32014</v>
      </c>
      <c r="H1022">
        <v>28</v>
      </c>
      <c r="I1022" t="s">
        <v>244</v>
      </c>
      <c r="J1022" t="s">
        <v>22</v>
      </c>
      <c r="K1022">
        <v>0</v>
      </c>
      <c r="L1022">
        <v>5</v>
      </c>
      <c r="M1022">
        <v>0</v>
      </c>
      <c r="N1022">
        <v>0</v>
      </c>
      <c r="O1022">
        <v>0</v>
      </c>
      <c r="P1022">
        <v>-1</v>
      </c>
      <c r="Q1022" s="28">
        <v>41898.540972222225</v>
      </c>
      <c r="R1022" s="28">
        <v>41899.057638888888</v>
      </c>
      <c r="S1022" t="s">
        <v>4237</v>
      </c>
      <c r="T1022" s="27">
        <v>41898</v>
      </c>
      <c r="V1022">
        <v>1</v>
      </c>
      <c r="W1022" t="s">
        <v>36</v>
      </c>
      <c r="X1022" t="s">
        <v>279</v>
      </c>
      <c r="Y1022">
        <v>0</v>
      </c>
      <c r="AB1022" t="s">
        <v>237</v>
      </c>
      <c r="AH1022">
        <v>0</v>
      </c>
      <c r="AN1022" t="s">
        <v>238</v>
      </c>
      <c r="AO1022">
        <v>2</v>
      </c>
      <c r="AP1022" t="s">
        <v>239</v>
      </c>
      <c r="AQ1022" s="27">
        <v>41899</v>
      </c>
      <c r="AR1022" t="s">
        <v>240</v>
      </c>
      <c r="AS1022">
        <v>5</v>
      </c>
      <c r="AT1022" t="s">
        <v>246</v>
      </c>
      <c r="AU1022" s="27">
        <v>41899</v>
      </c>
    </row>
    <row r="1023" spans="1:47" x14ac:dyDescent="0.2">
      <c r="A1023">
        <v>1022</v>
      </c>
      <c r="B1023" t="s">
        <v>4238</v>
      </c>
      <c r="C1023" t="s">
        <v>4239</v>
      </c>
      <c r="D1023" t="s">
        <v>3540</v>
      </c>
      <c r="E1023" s="27">
        <v>41670</v>
      </c>
      <c r="F1023" t="s">
        <v>294</v>
      </c>
      <c r="G1023" s="27">
        <v>30795</v>
      </c>
      <c r="H1023">
        <v>31</v>
      </c>
      <c r="I1023" t="s">
        <v>244</v>
      </c>
      <c r="J1023" t="s">
        <v>250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 s="28">
        <v>41670.065972222219</v>
      </c>
      <c r="R1023" s="28">
        <v>41670.060416666667</v>
      </c>
      <c r="S1023" t="s">
        <v>4240</v>
      </c>
      <c r="T1023" s="27">
        <v>41669</v>
      </c>
      <c r="V1023">
        <v>1</v>
      </c>
      <c r="W1023" t="s">
        <v>36</v>
      </c>
      <c r="X1023" t="s">
        <v>279</v>
      </c>
      <c r="Y1023">
        <v>0</v>
      </c>
      <c r="AB1023" t="s">
        <v>237</v>
      </c>
      <c r="AH1023">
        <v>0</v>
      </c>
      <c r="AN1023" t="s">
        <v>238</v>
      </c>
      <c r="AO1023">
        <v>1</v>
      </c>
      <c r="AP1023" t="s">
        <v>239</v>
      </c>
      <c r="AQ1023" s="27">
        <v>41670</v>
      </c>
      <c r="AR1023" t="s">
        <v>240</v>
      </c>
      <c r="AS1023">
        <v>1</v>
      </c>
      <c r="AT1023" t="s">
        <v>239</v>
      </c>
      <c r="AU1023" s="27">
        <v>41670</v>
      </c>
    </row>
    <row r="1024" spans="1:47" x14ac:dyDescent="0.2">
      <c r="A1024">
        <v>1023</v>
      </c>
      <c r="B1024" t="s">
        <v>4241</v>
      </c>
      <c r="C1024" t="s">
        <v>4242</v>
      </c>
      <c r="D1024" t="s">
        <v>4243</v>
      </c>
      <c r="E1024" s="27">
        <v>41698</v>
      </c>
      <c r="F1024" t="s">
        <v>294</v>
      </c>
      <c r="G1024" s="27">
        <v>20789</v>
      </c>
      <c r="H1024">
        <v>59</v>
      </c>
      <c r="I1024" t="s">
        <v>234</v>
      </c>
      <c r="J1024" t="s">
        <v>245</v>
      </c>
      <c r="K1024">
        <v>0</v>
      </c>
      <c r="L1024">
        <v>3</v>
      </c>
      <c r="M1024">
        <v>0</v>
      </c>
      <c r="N1024">
        <v>0</v>
      </c>
      <c r="O1024">
        <v>2</v>
      </c>
      <c r="P1024">
        <v>26</v>
      </c>
      <c r="Q1024" s="28">
        <v>41724.398611111108</v>
      </c>
      <c r="R1024" s="28">
        <v>41753.438888888886</v>
      </c>
      <c r="S1024" t="s">
        <v>4244</v>
      </c>
      <c r="T1024" s="27">
        <v>41298</v>
      </c>
      <c r="V1024">
        <v>400</v>
      </c>
      <c r="W1024" t="s">
        <v>32</v>
      </c>
      <c r="X1024" t="s">
        <v>359</v>
      </c>
      <c r="Y1024">
        <v>0</v>
      </c>
      <c r="AB1024" t="s">
        <v>237</v>
      </c>
      <c r="AH1024">
        <v>0</v>
      </c>
      <c r="AN1024" t="s">
        <v>238</v>
      </c>
      <c r="AO1024">
        <v>1</v>
      </c>
      <c r="AP1024" t="s">
        <v>239</v>
      </c>
      <c r="AQ1024" s="27">
        <v>41698</v>
      </c>
      <c r="AR1024" t="s">
        <v>240</v>
      </c>
      <c r="AS1024">
        <v>3</v>
      </c>
      <c r="AT1024" t="s">
        <v>239</v>
      </c>
      <c r="AU1024" s="27">
        <v>41698</v>
      </c>
    </row>
    <row r="1025" spans="1:47" x14ac:dyDescent="0.2">
      <c r="A1025">
        <v>1024</v>
      </c>
      <c r="B1025" t="s">
        <v>4245</v>
      </c>
      <c r="C1025" t="s">
        <v>4246</v>
      </c>
      <c r="D1025" t="s">
        <v>2846</v>
      </c>
      <c r="E1025" s="27">
        <v>41544</v>
      </c>
      <c r="F1025" t="s">
        <v>233</v>
      </c>
      <c r="G1025" s="27">
        <v>32523</v>
      </c>
      <c r="H1025">
        <v>27</v>
      </c>
      <c r="I1025" t="s">
        <v>244</v>
      </c>
      <c r="J1025" t="s">
        <v>250</v>
      </c>
      <c r="K1025">
        <v>0</v>
      </c>
      <c r="L1025">
        <v>2</v>
      </c>
      <c r="M1025">
        <v>0</v>
      </c>
      <c r="N1025">
        <v>0</v>
      </c>
      <c r="O1025">
        <v>0</v>
      </c>
      <c r="P1025">
        <v>-1</v>
      </c>
      <c r="Q1025" s="28">
        <v>41543.246527777781</v>
      </c>
      <c r="R1025" s="28">
        <v>41544.347916666666</v>
      </c>
      <c r="S1025" t="s">
        <v>4247</v>
      </c>
      <c r="T1025" s="27">
        <v>41543</v>
      </c>
      <c r="V1025">
        <v>1</v>
      </c>
      <c r="W1025" t="s">
        <v>36</v>
      </c>
      <c r="X1025" t="s">
        <v>261</v>
      </c>
      <c r="Y1025">
        <v>0</v>
      </c>
      <c r="AB1025" t="s">
        <v>237</v>
      </c>
      <c r="AH1025">
        <v>0</v>
      </c>
      <c r="AN1025" t="s">
        <v>238</v>
      </c>
      <c r="AO1025">
        <v>2</v>
      </c>
      <c r="AP1025" t="s">
        <v>239</v>
      </c>
      <c r="AQ1025" s="27">
        <v>41544</v>
      </c>
      <c r="AR1025" t="s">
        <v>240</v>
      </c>
      <c r="AS1025">
        <v>2</v>
      </c>
      <c r="AT1025" t="s">
        <v>239</v>
      </c>
      <c r="AU1025" s="27">
        <v>41544</v>
      </c>
    </row>
    <row r="1026" spans="1:47" x14ac:dyDescent="0.2">
      <c r="A1026">
        <v>1025</v>
      </c>
      <c r="B1026" t="s">
        <v>4248</v>
      </c>
      <c r="C1026" t="s">
        <v>4249</v>
      </c>
      <c r="D1026" t="s">
        <v>266</v>
      </c>
      <c r="E1026" s="27">
        <v>41561</v>
      </c>
      <c r="F1026" t="s">
        <v>233</v>
      </c>
      <c r="G1026" s="27">
        <v>29109</v>
      </c>
      <c r="H1026">
        <v>36</v>
      </c>
      <c r="I1026" t="s">
        <v>244</v>
      </c>
      <c r="J1026" t="s">
        <v>250</v>
      </c>
      <c r="K1026">
        <v>0</v>
      </c>
      <c r="L1026">
        <v>7</v>
      </c>
      <c r="M1026">
        <v>0</v>
      </c>
      <c r="N1026">
        <v>0</v>
      </c>
      <c r="O1026">
        <v>0</v>
      </c>
      <c r="P1026">
        <v>-1</v>
      </c>
      <c r="Q1026" s="28">
        <v>41560.24722222222</v>
      </c>
      <c r="R1026" s="28">
        <v>41561.088194444441</v>
      </c>
      <c r="S1026" t="s">
        <v>4250</v>
      </c>
      <c r="T1026" s="27">
        <v>41560</v>
      </c>
      <c r="V1026">
        <v>1</v>
      </c>
      <c r="W1026" t="s">
        <v>36</v>
      </c>
      <c r="X1026" t="s">
        <v>279</v>
      </c>
      <c r="Y1026">
        <v>1</v>
      </c>
      <c r="AA1026" t="s">
        <v>4251</v>
      </c>
      <c r="AB1026" t="s">
        <v>36</v>
      </c>
      <c r="AD1026" s="27">
        <v>41793</v>
      </c>
      <c r="AE1026" t="s">
        <v>279</v>
      </c>
      <c r="AH1026">
        <v>1</v>
      </c>
      <c r="AJ1026" t="s">
        <v>4251</v>
      </c>
      <c r="AK1026" t="s">
        <v>462</v>
      </c>
      <c r="AL1026" s="27">
        <v>41793</v>
      </c>
      <c r="AM1026" t="s">
        <v>279</v>
      </c>
      <c r="AN1026" t="s">
        <v>238</v>
      </c>
      <c r="AO1026">
        <v>2</v>
      </c>
      <c r="AP1026" t="s">
        <v>239</v>
      </c>
      <c r="AQ1026" s="27">
        <v>41561</v>
      </c>
      <c r="AR1026" t="s">
        <v>240</v>
      </c>
      <c r="AS1026">
        <v>7</v>
      </c>
      <c r="AT1026" t="s">
        <v>246</v>
      </c>
      <c r="AU1026" s="27">
        <v>41561</v>
      </c>
    </row>
    <row r="1027" spans="1:47" x14ac:dyDescent="0.2">
      <c r="A1027">
        <v>1026</v>
      </c>
      <c r="B1027" t="s">
        <v>4252</v>
      </c>
      <c r="C1027" t="s">
        <v>1855</v>
      </c>
      <c r="D1027" t="s">
        <v>4253</v>
      </c>
      <c r="E1027" s="27">
        <v>41914</v>
      </c>
      <c r="F1027" t="s">
        <v>233</v>
      </c>
      <c r="G1027" s="27">
        <v>25354</v>
      </c>
      <c r="H1027">
        <v>46</v>
      </c>
      <c r="I1027" t="s">
        <v>234</v>
      </c>
      <c r="J1027" t="s">
        <v>250</v>
      </c>
      <c r="K1027">
        <v>0</v>
      </c>
      <c r="L1027">
        <v>9</v>
      </c>
      <c r="M1027">
        <v>0</v>
      </c>
      <c r="N1027">
        <v>0</v>
      </c>
      <c r="O1027">
        <v>17</v>
      </c>
      <c r="P1027">
        <v>-1</v>
      </c>
      <c r="Q1027" s="28">
        <v>41913.197222222225</v>
      </c>
      <c r="R1027" s="28">
        <v>41919.375694444447</v>
      </c>
      <c r="S1027" t="s">
        <v>4254</v>
      </c>
      <c r="U1027" s="27">
        <v>41913</v>
      </c>
      <c r="V1027">
        <v>1</v>
      </c>
      <c r="W1027" t="s">
        <v>32</v>
      </c>
      <c r="X1027" t="s">
        <v>274</v>
      </c>
      <c r="Y1027">
        <v>1</v>
      </c>
      <c r="AA1027" t="s">
        <v>4255</v>
      </c>
      <c r="AB1027" t="s">
        <v>32</v>
      </c>
      <c r="AC1027">
        <v>0</v>
      </c>
      <c r="AD1027" s="27">
        <v>42341</v>
      </c>
      <c r="AF1027" s="27">
        <v>42341</v>
      </c>
      <c r="AG1027" s="27">
        <v>42347</v>
      </c>
      <c r="AH1027">
        <v>0</v>
      </c>
      <c r="AN1027" t="s">
        <v>238</v>
      </c>
      <c r="AO1027">
        <v>6</v>
      </c>
      <c r="AP1027" t="s">
        <v>246</v>
      </c>
      <c r="AQ1027" s="27">
        <v>41914</v>
      </c>
      <c r="AR1027" t="s">
        <v>240</v>
      </c>
      <c r="AS1027">
        <v>9</v>
      </c>
      <c r="AT1027" t="s">
        <v>269</v>
      </c>
      <c r="AU1027" s="27">
        <v>41914</v>
      </c>
    </row>
    <row r="1028" spans="1:47" x14ac:dyDescent="0.2">
      <c r="A1028">
        <v>1027</v>
      </c>
      <c r="B1028" t="s">
        <v>4256</v>
      </c>
      <c r="C1028" t="s">
        <v>524</v>
      </c>
      <c r="D1028" t="s">
        <v>4257</v>
      </c>
      <c r="E1028" s="27">
        <v>41368</v>
      </c>
      <c r="F1028" t="s">
        <v>233</v>
      </c>
      <c r="G1028" s="27">
        <v>34342</v>
      </c>
      <c r="H1028">
        <v>22</v>
      </c>
      <c r="I1028" t="s">
        <v>259</v>
      </c>
      <c r="J1028" t="s">
        <v>250</v>
      </c>
      <c r="K1028">
        <v>0</v>
      </c>
      <c r="L1028">
        <v>9</v>
      </c>
      <c r="M1028">
        <v>0</v>
      </c>
      <c r="N1028">
        <v>1</v>
      </c>
      <c r="O1028">
        <v>3</v>
      </c>
      <c r="P1028">
        <v>0</v>
      </c>
      <c r="Q1028" s="28">
        <v>41368.31527777778</v>
      </c>
      <c r="R1028" s="28">
        <v>41691.424305555556</v>
      </c>
      <c r="S1028" t="s">
        <v>4258</v>
      </c>
      <c r="U1028" s="27">
        <v>41368</v>
      </c>
      <c r="V1028">
        <v>0</v>
      </c>
      <c r="W1028" t="s">
        <v>32</v>
      </c>
      <c r="X1028" t="s">
        <v>274</v>
      </c>
      <c r="Y1028">
        <v>0</v>
      </c>
      <c r="AB1028" t="s">
        <v>237</v>
      </c>
      <c r="AH1028">
        <v>0</v>
      </c>
      <c r="AN1028" t="s">
        <v>238</v>
      </c>
      <c r="AO1028">
        <v>8</v>
      </c>
      <c r="AP1028" t="s">
        <v>269</v>
      </c>
      <c r="AQ1028" s="27">
        <v>41368</v>
      </c>
      <c r="AR1028" t="s">
        <v>240</v>
      </c>
      <c r="AS1028">
        <v>9</v>
      </c>
      <c r="AT1028" t="s">
        <v>269</v>
      </c>
      <c r="AU1028" s="27">
        <v>41368</v>
      </c>
    </row>
    <row r="1029" spans="1:47" x14ac:dyDescent="0.2">
      <c r="A1029">
        <v>1028</v>
      </c>
      <c r="B1029" t="s">
        <v>4259</v>
      </c>
      <c r="C1029" t="s">
        <v>1308</v>
      </c>
      <c r="D1029" t="s">
        <v>4260</v>
      </c>
      <c r="E1029" s="27">
        <v>41801</v>
      </c>
      <c r="F1029" t="s">
        <v>233</v>
      </c>
      <c r="G1029" s="27">
        <v>32365</v>
      </c>
      <c r="H1029">
        <v>27</v>
      </c>
      <c r="I1029" t="s">
        <v>244</v>
      </c>
      <c r="J1029" t="s">
        <v>245</v>
      </c>
      <c r="K1029">
        <v>0</v>
      </c>
      <c r="L1029">
        <v>5</v>
      </c>
      <c r="M1029">
        <v>0</v>
      </c>
      <c r="N1029">
        <v>0</v>
      </c>
      <c r="O1029">
        <v>0</v>
      </c>
      <c r="P1029">
        <v>0</v>
      </c>
      <c r="Q1029" s="28">
        <v>41801.09375</v>
      </c>
      <c r="R1029" s="28">
        <v>41801.336111111108</v>
      </c>
      <c r="S1029" t="s">
        <v>4261</v>
      </c>
      <c r="T1029" s="27">
        <v>41801</v>
      </c>
      <c r="V1029">
        <v>0</v>
      </c>
      <c r="W1029" t="s">
        <v>32</v>
      </c>
      <c r="X1029" t="s">
        <v>261</v>
      </c>
      <c r="Y1029">
        <v>0</v>
      </c>
      <c r="AB1029" t="s">
        <v>237</v>
      </c>
      <c r="AH1029">
        <v>0</v>
      </c>
      <c r="AN1029" t="s">
        <v>238</v>
      </c>
      <c r="AO1029">
        <v>3</v>
      </c>
      <c r="AP1029" t="s">
        <v>239</v>
      </c>
      <c r="AQ1029" s="27">
        <v>41801</v>
      </c>
      <c r="AR1029" t="s">
        <v>240</v>
      </c>
      <c r="AS1029">
        <v>5</v>
      </c>
      <c r="AT1029" t="s">
        <v>246</v>
      </c>
      <c r="AU1029" s="27">
        <v>41801</v>
      </c>
    </row>
    <row r="1030" spans="1:47" x14ac:dyDescent="0.2">
      <c r="A1030">
        <v>1029</v>
      </c>
      <c r="B1030" t="s">
        <v>4262</v>
      </c>
      <c r="C1030" t="s">
        <v>4263</v>
      </c>
      <c r="D1030" t="s">
        <v>4264</v>
      </c>
      <c r="E1030" s="27">
        <v>41936</v>
      </c>
      <c r="F1030" t="s">
        <v>233</v>
      </c>
      <c r="G1030" s="27">
        <v>31253</v>
      </c>
      <c r="H1030">
        <v>30</v>
      </c>
      <c r="I1030" t="s">
        <v>244</v>
      </c>
      <c r="J1030" t="s">
        <v>245</v>
      </c>
      <c r="K1030">
        <v>0</v>
      </c>
      <c r="L1030">
        <v>3</v>
      </c>
      <c r="M1030">
        <v>0</v>
      </c>
      <c r="N1030">
        <v>0</v>
      </c>
      <c r="O1030">
        <v>0</v>
      </c>
      <c r="P1030">
        <v>-2</v>
      </c>
      <c r="Q1030" s="28">
        <v>41934.205555555556</v>
      </c>
      <c r="R1030" s="28">
        <v>41935.384722222225</v>
      </c>
      <c r="S1030" t="s">
        <v>4265</v>
      </c>
      <c r="T1030" s="27">
        <v>41934</v>
      </c>
      <c r="V1030">
        <v>2</v>
      </c>
      <c r="W1030" t="s">
        <v>36</v>
      </c>
      <c r="X1030" t="s">
        <v>474</v>
      </c>
      <c r="Y1030">
        <v>0</v>
      </c>
      <c r="AB1030" t="s">
        <v>237</v>
      </c>
      <c r="AH1030">
        <v>0</v>
      </c>
      <c r="AN1030" t="s">
        <v>238</v>
      </c>
      <c r="AO1030">
        <v>1</v>
      </c>
      <c r="AP1030" t="s">
        <v>239</v>
      </c>
      <c r="AQ1030" s="27">
        <v>41936</v>
      </c>
      <c r="AR1030" t="s">
        <v>240</v>
      </c>
      <c r="AS1030">
        <v>3</v>
      </c>
      <c r="AT1030" t="s">
        <v>239</v>
      </c>
      <c r="AU1030" s="27">
        <v>41936</v>
      </c>
    </row>
    <row r="1031" spans="1:47" x14ac:dyDescent="0.2">
      <c r="A1031">
        <v>1030</v>
      </c>
      <c r="B1031" t="s">
        <v>4266</v>
      </c>
      <c r="C1031" t="s">
        <v>2229</v>
      </c>
      <c r="D1031" t="s">
        <v>2683</v>
      </c>
      <c r="E1031" s="27">
        <v>41390</v>
      </c>
      <c r="F1031" t="s">
        <v>294</v>
      </c>
      <c r="G1031" s="27">
        <v>32009</v>
      </c>
      <c r="H1031">
        <v>28</v>
      </c>
      <c r="I1031" t="s">
        <v>244</v>
      </c>
      <c r="J1031" t="s">
        <v>245</v>
      </c>
      <c r="K1031">
        <v>0</v>
      </c>
      <c r="L1031">
        <v>2</v>
      </c>
      <c r="M1031">
        <v>0</v>
      </c>
      <c r="N1031">
        <v>0</v>
      </c>
      <c r="O1031">
        <v>0</v>
      </c>
      <c r="P1031">
        <v>-1</v>
      </c>
      <c r="Q1031" s="28">
        <v>41389.397916666669</v>
      </c>
      <c r="R1031" s="28">
        <v>41390.344444444447</v>
      </c>
      <c r="S1031" t="s">
        <v>4267</v>
      </c>
      <c r="T1031" s="27">
        <v>41389</v>
      </c>
      <c r="V1031">
        <v>1</v>
      </c>
      <c r="W1031" t="s">
        <v>36</v>
      </c>
      <c r="X1031" t="s">
        <v>780</v>
      </c>
      <c r="Y1031">
        <v>0</v>
      </c>
      <c r="AB1031" t="s">
        <v>237</v>
      </c>
      <c r="AH1031">
        <v>0</v>
      </c>
      <c r="AN1031" t="s">
        <v>238</v>
      </c>
      <c r="AO1031">
        <v>2</v>
      </c>
      <c r="AP1031" t="s">
        <v>239</v>
      </c>
      <c r="AQ1031" s="27">
        <v>41390</v>
      </c>
      <c r="AR1031" t="s">
        <v>240</v>
      </c>
      <c r="AS1031">
        <v>2</v>
      </c>
      <c r="AT1031" t="s">
        <v>239</v>
      </c>
      <c r="AU1031" s="27">
        <v>41390</v>
      </c>
    </row>
    <row r="1032" spans="1:47" x14ac:dyDescent="0.2">
      <c r="A1032">
        <v>1031</v>
      </c>
      <c r="B1032" t="s">
        <v>4268</v>
      </c>
      <c r="C1032" t="s">
        <v>292</v>
      </c>
      <c r="D1032" t="s">
        <v>4269</v>
      </c>
      <c r="E1032" s="27">
        <v>41865</v>
      </c>
      <c r="F1032" t="s">
        <v>294</v>
      </c>
      <c r="G1032" s="27">
        <v>29785</v>
      </c>
      <c r="H1032">
        <v>34</v>
      </c>
      <c r="I1032" t="s">
        <v>244</v>
      </c>
      <c r="J1032" t="s">
        <v>245</v>
      </c>
      <c r="K1032">
        <v>0</v>
      </c>
      <c r="L1032">
        <v>9</v>
      </c>
      <c r="M1032">
        <v>0</v>
      </c>
      <c r="N1032">
        <v>1</v>
      </c>
      <c r="O1032">
        <v>15</v>
      </c>
      <c r="P1032">
        <v>-4</v>
      </c>
      <c r="Q1032" s="28">
        <v>41861.101388888892</v>
      </c>
      <c r="R1032" s="28">
        <v>41864.392361111109</v>
      </c>
      <c r="S1032" t="s">
        <v>4270</v>
      </c>
      <c r="T1032" s="27">
        <v>41860</v>
      </c>
      <c r="V1032">
        <v>5</v>
      </c>
      <c r="W1032" t="s">
        <v>32</v>
      </c>
      <c r="X1032" t="s">
        <v>359</v>
      </c>
      <c r="Y1032">
        <v>1</v>
      </c>
      <c r="AA1032" t="s">
        <v>4271</v>
      </c>
      <c r="AB1032" t="s">
        <v>32</v>
      </c>
      <c r="AC1032">
        <v>0</v>
      </c>
      <c r="AD1032" s="27">
        <v>42135</v>
      </c>
      <c r="AE1032" t="s">
        <v>359</v>
      </c>
      <c r="AF1032" s="27">
        <v>42135</v>
      </c>
      <c r="AG1032" s="27">
        <v>42236</v>
      </c>
      <c r="AH1032">
        <v>0</v>
      </c>
      <c r="AN1032" t="s">
        <v>238</v>
      </c>
      <c r="AO1032">
        <v>3</v>
      </c>
      <c r="AP1032" t="s">
        <v>239</v>
      </c>
      <c r="AQ1032" s="27">
        <v>41865</v>
      </c>
      <c r="AR1032" t="s">
        <v>240</v>
      </c>
      <c r="AS1032">
        <v>9</v>
      </c>
      <c r="AT1032" t="s">
        <v>269</v>
      </c>
      <c r="AU1032" s="27">
        <v>41865</v>
      </c>
    </row>
    <row r="1033" spans="1:47" x14ac:dyDescent="0.2">
      <c r="A1033">
        <v>1032</v>
      </c>
      <c r="B1033" t="s">
        <v>4272</v>
      </c>
      <c r="C1033" t="s">
        <v>4273</v>
      </c>
      <c r="D1033" t="s">
        <v>2720</v>
      </c>
      <c r="E1033" s="27">
        <v>41540</v>
      </c>
      <c r="F1033" t="s">
        <v>233</v>
      </c>
      <c r="G1033" s="27">
        <v>31865</v>
      </c>
      <c r="H1033">
        <v>29</v>
      </c>
      <c r="I1033" t="s">
        <v>244</v>
      </c>
      <c r="J1033" t="s">
        <v>353</v>
      </c>
      <c r="K1033">
        <v>0</v>
      </c>
      <c r="L1033">
        <v>9</v>
      </c>
      <c r="M1033">
        <v>0</v>
      </c>
      <c r="N1033">
        <v>0</v>
      </c>
      <c r="O1033">
        <v>7</v>
      </c>
      <c r="P1033">
        <v>-2</v>
      </c>
      <c r="Q1033" s="28">
        <v>41538.427083333336</v>
      </c>
      <c r="R1033" s="28">
        <v>41539.092361111114</v>
      </c>
      <c r="S1033" t="s">
        <v>4274</v>
      </c>
      <c r="T1033" s="27">
        <v>41538</v>
      </c>
      <c r="V1033">
        <v>2</v>
      </c>
      <c r="W1033" t="s">
        <v>32</v>
      </c>
      <c r="X1033" t="s">
        <v>364</v>
      </c>
      <c r="Y1033">
        <v>1</v>
      </c>
      <c r="AA1033" t="s">
        <v>4275</v>
      </c>
      <c r="AB1033" t="s">
        <v>32</v>
      </c>
      <c r="AC1033">
        <v>1</v>
      </c>
      <c r="AD1033" s="27">
        <v>41709</v>
      </c>
      <c r="AE1033" t="s">
        <v>3173</v>
      </c>
      <c r="AF1033" s="27">
        <v>41710</v>
      </c>
      <c r="AG1033" s="27">
        <v>41710</v>
      </c>
      <c r="AH1033">
        <v>0</v>
      </c>
      <c r="AN1033" t="s">
        <v>238</v>
      </c>
      <c r="AO1033">
        <v>4</v>
      </c>
      <c r="AP1033" t="s">
        <v>239</v>
      </c>
      <c r="AQ1033" s="27">
        <v>41540</v>
      </c>
      <c r="AR1033" t="s">
        <v>240</v>
      </c>
      <c r="AS1033">
        <v>9</v>
      </c>
      <c r="AT1033" t="s">
        <v>269</v>
      </c>
      <c r="AU1033" s="27">
        <v>41540</v>
      </c>
    </row>
    <row r="1034" spans="1:47" x14ac:dyDescent="0.2">
      <c r="A1034">
        <v>1033</v>
      </c>
      <c r="B1034" t="s">
        <v>4276</v>
      </c>
      <c r="C1034" t="s">
        <v>4277</v>
      </c>
      <c r="D1034" t="s">
        <v>689</v>
      </c>
      <c r="E1034" s="27">
        <v>42000</v>
      </c>
      <c r="F1034" t="s">
        <v>294</v>
      </c>
      <c r="G1034" s="27">
        <v>25377</v>
      </c>
      <c r="H1034">
        <v>46</v>
      </c>
      <c r="I1034" t="s">
        <v>234</v>
      </c>
      <c r="J1034" t="s">
        <v>250</v>
      </c>
      <c r="K1034">
        <v>0</v>
      </c>
      <c r="L1034">
        <v>3</v>
      </c>
      <c r="M1034">
        <v>0</v>
      </c>
      <c r="N1034">
        <v>0</v>
      </c>
      <c r="O1034">
        <v>2</v>
      </c>
      <c r="P1034">
        <v>-1</v>
      </c>
      <c r="Q1034" s="28">
        <v>41999.291666666664</v>
      </c>
      <c r="R1034" s="28">
        <v>42000.521527777775</v>
      </c>
      <c r="S1034" t="s">
        <v>4278</v>
      </c>
      <c r="T1034" s="27">
        <v>41999</v>
      </c>
      <c r="V1034">
        <v>1</v>
      </c>
      <c r="W1034" t="s">
        <v>32</v>
      </c>
      <c r="X1034" t="s">
        <v>359</v>
      </c>
      <c r="Y1034">
        <v>0</v>
      </c>
      <c r="AB1034" t="s">
        <v>237</v>
      </c>
      <c r="AH1034">
        <v>0</v>
      </c>
      <c r="AN1034" t="s">
        <v>238</v>
      </c>
      <c r="AO1034">
        <v>1</v>
      </c>
      <c r="AP1034" t="s">
        <v>239</v>
      </c>
      <c r="AQ1034" s="27">
        <v>42000</v>
      </c>
      <c r="AR1034" t="s">
        <v>240</v>
      </c>
      <c r="AS1034">
        <v>3</v>
      </c>
      <c r="AT1034" t="s">
        <v>239</v>
      </c>
      <c r="AU1034" s="27">
        <v>42000</v>
      </c>
    </row>
    <row r="1035" spans="1:47" x14ac:dyDescent="0.2">
      <c r="A1035">
        <v>1034</v>
      </c>
      <c r="B1035" t="s">
        <v>4279</v>
      </c>
      <c r="C1035" t="s">
        <v>4280</v>
      </c>
      <c r="D1035" t="s">
        <v>4281</v>
      </c>
      <c r="E1035" s="27">
        <v>41288</v>
      </c>
      <c r="F1035" t="s">
        <v>233</v>
      </c>
      <c r="G1035" s="27">
        <v>34018</v>
      </c>
      <c r="H1035">
        <v>23</v>
      </c>
      <c r="I1035" t="s">
        <v>259</v>
      </c>
      <c r="J1035" t="s">
        <v>250</v>
      </c>
      <c r="K1035">
        <v>0</v>
      </c>
      <c r="L1035">
        <v>10</v>
      </c>
      <c r="M1035">
        <v>0</v>
      </c>
      <c r="N1035">
        <v>1</v>
      </c>
      <c r="O1035">
        <v>2</v>
      </c>
      <c r="P1035">
        <v>0</v>
      </c>
      <c r="Q1035" s="28">
        <v>41288.175694444442</v>
      </c>
      <c r="R1035" s="28">
        <v>41368.323611111111</v>
      </c>
      <c r="S1035" t="s">
        <v>4282</v>
      </c>
      <c r="T1035" s="27">
        <v>41288</v>
      </c>
      <c r="V1035">
        <v>0</v>
      </c>
      <c r="W1035" t="s">
        <v>36</v>
      </c>
      <c r="X1035" t="s">
        <v>279</v>
      </c>
      <c r="Y1035">
        <v>1</v>
      </c>
      <c r="AA1035" t="s">
        <v>4283</v>
      </c>
      <c r="AB1035" t="s">
        <v>36</v>
      </c>
      <c r="AC1035">
        <v>0</v>
      </c>
      <c r="AD1035" s="27">
        <v>41421</v>
      </c>
      <c r="AE1035" t="s">
        <v>404</v>
      </c>
      <c r="AF1035" s="27">
        <v>41421</v>
      </c>
      <c r="AG1035" s="27">
        <v>41443</v>
      </c>
      <c r="AH1035">
        <v>1</v>
      </c>
      <c r="AJ1035" t="s">
        <v>4284</v>
      </c>
      <c r="AK1035" t="s">
        <v>366</v>
      </c>
      <c r="AL1035" s="27">
        <v>41749</v>
      </c>
      <c r="AM1035" t="s">
        <v>4285</v>
      </c>
      <c r="AN1035" t="s">
        <v>238</v>
      </c>
      <c r="AO1035">
        <v>9</v>
      </c>
      <c r="AP1035" t="s">
        <v>269</v>
      </c>
      <c r="AQ1035" s="27">
        <v>41288</v>
      </c>
      <c r="AR1035" t="s">
        <v>240</v>
      </c>
      <c r="AS1035">
        <v>10</v>
      </c>
      <c r="AT1035" t="s">
        <v>269</v>
      </c>
      <c r="AU1035" s="27">
        <v>41288</v>
      </c>
    </row>
    <row r="1036" spans="1:47" x14ac:dyDescent="0.2">
      <c r="A1036">
        <v>1035</v>
      </c>
      <c r="B1036" t="s">
        <v>4286</v>
      </c>
      <c r="C1036" t="s">
        <v>4287</v>
      </c>
      <c r="D1036" t="s">
        <v>929</v>
      </c>
      <c r="E1036" s="27">
        <v>41766</v>
      </c>
      <c r="F1036" t="s">
        <v>233</v>
      </c>
      <c r="G1036" s="27">
        <v>18726</v>
      </c>
      <c r="H1036">
        <v>65</v>
      </c>
      <c r="I1036" t="s">
        <v>234</v>
      </c>
      <c r="J1036" t="s">
        <v>245</v>
      </c>
      <c r="K1036">
        <v>0</v>
      </c>
      <c r="L1036">
        <v>1</v>
      </c>
      <c r="M1036">
        <v>0</v>
      </c>
      <c r="N1036">
        <v>0</v>
      </c>
      <c r="O1036">
        <v>2</v>
      </c>
      <c r="P1036">
        <v>-4</v>
      </c>
      <c r="Q1036" s="28">
        <v>41762.532638888886</v>
      </c>
      <c r="R1036" s="28">
        <v>41766.431250000001</v>
      </c>
      <c r="S1036" t="s">
        <v>4288</v>
      </c>
      <c r="T1036" s="27">
        <v>41761</v>
      </c>
      <c r="V1036">
        <v>5</v>
      </c>
      <c r="W1036" t="s">
        <v>36</v>
      </c>
      <c r="X1036" t="s">
        <v>412</v>
      </c>
      <c r="Y1036">
        <v>0</v>
      </c>
      <c r="AB1036" t="s">
        <v>237</v>
      </c>
      <c r="AH1036">
        <v>0</v>
      </c>
      <c r="AN1036" t="s">
        <v>238</v>
      </c>
      <c r="AO1036">
        <v>1</v>
      </c>
      <c r="AP1036" t="s">
        <v>239</v>
      </c>
      <c r="AQ1036" s="27">
        <v>41766</v>
      </c>
      <c r="AR1036" t="s">
        <v>240</v>
      </c>
      <c r="AS1036">
        <v>1</v>
      </c>
      <c r="AT1036" t="s">
        <v>239</v>
      </c>
      <c r="AU1036" s="27">
        <v>41766</v>
      </c>
    </row>
    <row r="1037" spans="1:47" x14ac:dyDescent="0.2">
      <c r="A1037">
        <v>1036</v>
      </c>
      <c r="B1037" t="s">
        <v>4289</v>
      </c>
      <c r="C1037" t="s">
        <v>4290</v>
      </c>
      <c r="D1037" t="s">
        <v>4291</v>
      </c>
      <c r="E1037" s="27">
        <v>41391</v>
      </c>
      <c r="F1037" t="s">
        <v>233</v>
      </c>
      <c r="G1037" s="27">
        <v>32424</v>
      </c>
      <c r="H1037">
        <v>27</v>
      </c>
      <c r="I1037" t="s">
        <v>244</v>
      </c>
      <c r="J1037" t="s">
        <v>250</v>
      </c>
      <c r="K1037">
        <v>0</v>
      </c>
      <c r="L1037">
        <v>4</v>
      </c>
      <c r="M1037">
        <v>0</v>
      </c>
      <c r="N1037">
        <v>0</v>
      </c>
      <c r="O1037">
        <v>3</v>
      </c>
      <c r="P1037">
        <v>-1</v>
      </c>
      <c r="Q1037" s="28">
        <v>41390.199999999997</v>
      </c>
      <c r="R1037" s="28">
        <v>41391.0625</v>
      </c>
      <c r="S1037" t="s">
        <v>4292</v>
      </c>
      <c r="T1037" s="27">
        <v>41390</v>
      </c>
      <c r="V1037">
        <v>1</v>
      </c>
      <c r="W1037" t="s">
        <v>32</v>
      </c>
      <c r="X1037" t="s">
        <v>359</v>
      </c>
      <c r="Y1037">
        <v>0</v>
      </c>
      <c r="AB1037" t="s">
        <v>237</v>
      </c>
      <c r="AH1037">
        <v>0</v>
      </c>
      <c r="AN1037" t="s">
        <v>238</v>
      </c>
      <c r="AO1037">
        <v>3</v>
      </c>
      <c r="AP1037" t="s">
        <v>239</v>
      </c>
      <c r="AQ1037" s="27">
        <v>41391</v>
      </c>
      <c r="AR1037" t="s">
        <v>240</v>
      </c>
      <c r="AS1037">
        <v>4</v>
      </c>
      <c r="AT1037" t="s">
        <v>239</v>
      </c>
      <c r="AU1037" s="27">
        <v>41391</v>
      </c>
    </row>
    <row r="1038" spans="1:47" x14ac:dyDescent="0.2">
      <c r="A1038">
        <v>1037</v>
      </c>
      <c r="B1038" t="s">
        <v>4293</v>
      </c>
      <c r="C1038" t="s">
        <v>4294</v>
      </c>
      <c r="D1038" t="s">
        <v>4295</v>
      </c>
      <c r="E1038" s="27">
        <v>41418</v>
      </c>
      <c r="F1038" t="s">
        <v>233</v>
      </c>
      <c r="G1038" s="27">
        <v>34566</v>
      </c>
      <c r="H1038">
        <v>21</v>
      </c>
      <c r="I1038" t="s">
        <v>259</v>
      </c>
      <c r="J1038" t="s">
        <v>1115</v>
      </c>
      <c r="K1038">
        <v>0</v>
      </c>
      <c r="L1038">
        <v>6</v>
      </c>
      <c r="M1038">
        <v>0</v>
      </c>
      <c r="N1038">
        <v>1</v>
      </c>
      <c r="O1038">
        <v>0</v>
      </c>
      <c r="P1038">
        <v>-1</v>
      </c>
      <c r="Q1038" s="28">
        <v>41417.195833333331</v>
      </c>
      <c r="R1038" s="28">
        <v>41418.064583333333</v>
      </c>
      <c r="S1038" t="s">
        <v>4296</v>
      </c>
      <c r="T1038" s="27">
        <v>41417</v>
      </c>
      <c r="V1038">
        <v>1</v>
      </c>
      <c r="W1038" t="s">
        <v>32</v>
      </c>
      <c r="X1038" t="s">
        <v>472</v>
      </c>
      <c r="Y1038">
        <v>1</v>
      </c>
      <c r="AA1038" t="s">
        <v>4297</v>
      </c>
      <c r="AB1038" t="s">
        <v>32</v>
      </c>
      <c r="AC1038">
        <v>0</v>
      </c>
      <c r="AD1038" s="27">
        <v>41958</v>
      </c>
      <c r="AE1038" t="s">
        <v>4298</v>
      </c>
      <c r="AF1038" s="27">
        <v>41958</v>
      </c>
      <c r="AG1038" s="27">
        <v>41997</v>
      </c>
      <c r="AH1038">
        <v>1</v>
      </c>
      <c r="AJ1038" t="s">
        <v>4297</v>
      </c>
      <c r="AK1038" t="s">
        <v>255</v>
      </c>
      <c r="AL1038" s="27">
        <v>41958</v>
      </c>
      <c r="AM1038" t="s">
        <v>313</v>
      </c>
      <c r="AN1038" t="s">
        <v>238</v>
      </c>
      <c r="AO1038">
        <v>6</v>
      </c>
      <c r="AP1038" t="s">
        <v>246</v>
      </c>
      <c r="AQ1038" s="27">
        <v>41418</v>
      </c>
      <c r="AR1038" t="s">
        <v>240</v>
      </c>
      <c r="AS1038">
        <v>6</v>
      </c>
      <c r="AT1038" t="s">
        <v>246</v>
      </c>
      <c r="AU1038" s="27">
        <v>41418</v>
      </c>
    </row>
    <row r="1039" spans="1:47" x14ac:dyDescent="0.2">
      <c r="A1039">
        <v>1038</v>
      </c>
      <c r="B1039" t="s">
        <v>770</v>
      </c>
      <c r="C1039" t="s">
        <v>414</v>
      </c>
      <c r="D1039" t="s">
        <v>689</v>
      </c>
      <c r="E1039" s="27">
        <v>41848</v>
      </c>
      <c r="F1039" t="s">
        <v>233</v>
      </c>
      <c r="G1039" s="27">
        <v>24876</v>
      </c>
      <c r="H1039">
        <v>48</v>
      </c>
      <c r="I1039" t="s">
        <v>234</v>
      </c>
      <c r="J1039" t="s">
        <v>245</v>
      </c>
      <c r="K1039">
        <v>0</v>
      </c>
      <c r="L1039">
        <v>1</v>
      </c>
      <c r="M1039">
        <v>0</v>
      </c>
      <c r="N1039">
        <v>0</v>
      </c>
      <c r="O1039">
        <v>3</v>
      </c>
      <c r="P1039">
        <v>-3</v>
      </c>
      <c r="Q1039" s="28">
        <v>41845.196527777778</v>
      </c>
      <c r="R1039" s="28">
        <v>41846.041666666664</v>
      </c>
      <c r="S1039" t="s">
        <v>4299</v>
      </c>
      <c r="T1039" s="27">
        <v>41844</v>
      </c>
      <c r="V1039">
        <v>4</v>
      </c>
      <c r="W1039" t="s">
        <v>32</v>
      </c>
      <c r="X1039" t="s">
        <v>359</v>
      </c>
      <c r="Y1039">
        <v>1</v>
      </c>
      <c r="AA1039" t="s">
        <v>4300</v>
      </c>
      <c r="AB1039" t="s">
        <v>36</v>
      </c>
      <c r="AC1039">
        <v>0</v>
      </c>
      <c r="AD1039" s="27">
        <v>41981</v>
      </c>
      <c r="AE1039" t="s">
        <v>529</v>
      </c>
      <c r="AF1039" s="27">
        <v>41981</v>
      </c>
      <c r="AG1039" s="27">
        <v>42020</v>
      </c>
      <c r="AH1039">
        <v>0</v>
      </c>
      <c r="AN1039" t="s">
        <v>238</v>
      </c>
      <c r="AO1039">
        <v>1</v>
      </c>
      <c r="AP1039" t="s">
        <v>239</v>
      </c>
      <c r="AQ1039" s="27">
        <v>41848</v>
      </c>
      <c r="AR1039" t="s">
        <v>240</v>
      </c>
      <c r="AS1039">
        <v>1</v>
      </c>
      <c r="AT1039" t="s">
        <v>239</v>
      </c>
      <c r="AU1039" s="27">
        <v>41848</v>
      </c>
    </row>
    <row r="1040" spans="1:47" x14ac:dyDescent="0.2">
      <c r="A1040">
        <v>1039</v>
      </c>
      <c r="B1040" t="s">
        <v>4301</v>
      </c>
      <c r="C1040" t="s">
        <v>4302</v>
      </c>
      <c r="D1040" t="s">
        <v>575</v>
      </c>
      <c r="E1040" s="27">
        <v>41614</v>
      </c>
      <c r="F1040" t="s">
        <v>233</v>
      </c>
      <c r="G1040" s="27">
        <v>31219</v>
      </c>
      <c r="H1040">
        <v>30</v>
      </c>
      <c r="I1040" t="s">
        <v>244</v>
      </c>
      <c r="J1040" t="s">
        <v>250</v>
      </c>
      <c r="K1040">
        <v>0</v>
      </c>
      <c r="L1040">
        <v>9</v>
      </c>
      <c r="M1040">
        <v>0</v>
      </c>
      <c r="N1040">
        <v>0</v>
      </c>
      <c r="O1040">
        <v>15</v>
      </c>
      <c r="P1040">
        <v>210</v>
      </c>
      <c r="Q1040" s="28">
        <v>41824.319444444445</v>
      </c>
      <c r="R1040" s="28">
        <v>41844.440972222219</v>
      </c>
      <c r="S1040" t="s">
        <v>4303</v>
      </c>
      <c r="T1040" s="27">
        <v>41366</v>
      </c>
      <c r="V1040">
        <v>248</v>
      </c>
      <c r="W1040" t="s">
        <v>32</v>
      </c>
      <c r="X1040" t="s">
        <v>378</v>
      </c>
      <c r="Y1040">
        <v>1</v>
      </c>
      <c r="AA1040" t="s">
        <v>4304</v>
      </c>
      <c r="AB1040" t="s">
        <v>32</v>
      </c>
      <c r="AC1040">
        <v>0</v>
      </c>
      <c r="AD1040" s="27">
        <v>41824</v>
      </c>
      <c r="AE1040" t="s">
        <v>378</v>
      </c>
      <c r="AF1040" s="27">
        <v>41824</v>
      </c>
      <c r="AG1040" s="27">
        <v>41844</v>
      </c>
      <c r="AH1040">
        <v>0</v>
      </c>
      <c r="AN1040" t="s">
        <v>238</v>
      </c>
      <c r="AO1040">
        <v>4</v>
      </c>
      <c r="AP1040" t="s">
        <v>239</v>
      </c>
      <c r="AQ1040" s="27">
        <v>41614</v>
      </c>
      <c r="AR1040" t="s">
        <v>240</v>
      </c>
      <c r="AS1040">
        <v>9</v>
      </c>
      <c r="AT1040" t="s">
        <v>269</v>
      </c>
      <c r="AU1040" s="27">
        <v>41614</v>
      </c>
    </row>
    <row r="1041" spans="1:47" x14ac:dyDescent="0.2">
      <c r="A1041">
        <v>1040</v>
      </c>
      <c r="B1041" t="s">
        <v>4305</v>
      </c>
      <c r="C1041" t="s">
        <v>4306</v>
      </c>
      <c r="D1041" t="s">
        <v>4307</v>
      </c>
      <c r="E1041" s="27">
        <v>41986</v>
      </c>
      <c r="F1041" t="s">
        <v>233</v>
      </c>
      <c r="G1041" s="27">
        <v>29224</v>
      </c>
      <c r="H1041">
        <v>36</v>
      </c>
      <c r="I1041" t="s">
        <v>244</v>
      </c>
      <c r="J1041" t="s">
        <v>250</v>
      </c>
      <c r="K1041">
        <v>0</v>
      </c>
      <c r="L1041">
        <v>1</v>
      </c>
      <c r="M1041">
        <v>0</v>
      </c>
      <c r="N1041">
        <v>0</v>
      </c>
      <c r="O1041">
        <v>3</v>
      </c>
      <c r="P1041">
        <v>-1</v>
      </c>
      <c r="Q1041" s="28">
        <v>41985.431250000001</v>
      </c>
      <c r="R1041" s="28">
        <v>42035.188888888886</v>
      </c>
      <c r="S1041" t="s">
        <v>4308</v>
      </c>
      <c r="U1041" s="27">
        <v>41986</v>
      </c>
      <c r="V1041">
        <v>0</v>
      </c>
      <c r="W1041" t="s">
        <v>32</v>
      </c>
      <c r="X1041" t="s">
        <v>274</v>
      </c>
      <c r="Y1041">
        <v>0</v>
      </c>
      <c r="AB1041" t="s">
        <v>237</v>
      </c>
      <c r="AH1041">
        <v>0</v>
      </c>
      <c r="AN1041" t="s">
        <v>238</v>
      </c>
      <c r="AO1041">
        <v>1</v>
      </c>
      <c r="AP1041" t="s">
        <v>239</v>
      </c>
      <c r="AQ1041" s="27">
        <v>41986</v>
      </c>
      <c r="AR1041" t="s">
        <v>240</v>
      </c>
      <c r="AS1041">
        <v>1</v>
      </c>
      <c r="AT1041" t="s">
        <v>239</v>
      </c>
      <c r="AU1041" s="27">
        <v>41986</v>
      </c>
    </row>
    <row r="1042" spans="1:47" x14ac:dyDescent="0.2">
      <c r="A1042">
        <v>1041</v>
      </c>
      <c r="B1042" t="s">
        <v>4309</v>
      </c>
      <c r="C1042" t="s">
        <v>4310</v>
      </c>
      <c r="D1042" t="s">
        <v>4311</v>
      </c>
      <c r="E1042" s="27">
        <v>41593</v>
      </c>
      <c r="F1042" t="s">
        <v>294</v>
      </c>
      <c r="G1042" s="27">
        <v>30739</v>
      </c>
      <c r="H1042">
        <v>32</v>
      </c>
      <c r="I1042" t="s">
        <v>244</v>
      </c>
      <c r="J1042" t="s">
        <v>250</v>
      </c>
      <c r="K1042">
        <v>0</v>
      </c>
      <c r="L1042">
        <v>2</v>
      </c>
      <c r="M1042">
        <v>0</v>
      </c>
      <c r="N1042">
        <v>0</v>
      </c>
      <c r="O1042">
        <v>2</v>
      </c>
      <c r="P1042">
        <v>-43</v>
      </c>
      <c r="Q1042" s="28">
        <v>41550.5</v>
      </c>
      <c r="R1042" s="28">
        <v>41550.275000000001</v>
      </c>
      <c r="S1042" t="s">
        <v>4312</v>
      </c>
      <c r="T1042" s="27">
        <v>41549</v>
      </c>
      <c r="V1042">
        <v>44</v>
      </c>
      <c r="W1042" t="s">
        <v>32</v>
      </c>
      <c r="X1042" t="s">
        <v>337</v>
      </c>
      <c r="Y1042">
        <v>0</v>
      </c>
      <c r="AB1042" t="s">
        <v>237</v>
      </c>
      <c r="AH1042">
        <v>0</v>
      </c>
      <c r="AN1042" t="s">
        <v>238</v>
      </c>
      <c r="AO1042">
        <v>1</v>
      </c>
      <c r="AP1042" t="s">
        <v>239</v>
      </c>
      <c r="AQ1042" s="27">
        <v>41593</v>
      </c>
      <c r="AR1042" t="s">
        <v>240</v>
      </c>
      <c r="AS1042">
        <v>2</v>
      </c>
      <c r="AT1042" t="s">
        <v>239</v>
      </c>
      <c r="AU1042" s="27">
        <v>41593</v>
      </c>
    </row>
    <row r="1043" spans="1:47" x14ac:dyDescent="0.2">
      <c r="A1043">
        <v>1042</v>
      </c>
      <c r="B1043" t="s">
        <v>4313</v>
      </c>
      <c r="C1043" t="s">
        <v>602</v>
      </c>
      <c r="D1043" t="s">
        <v>758</v>
      </c>
      <c r="E1043" s="27">
        <v>41571</v>
      </c>
      <c r="F1043" t="s">
        <v>233</v>
      </c>
      <c r="G1043" s="27">
        <v>23065</v>
      </c>
      <c r="H1043">
        <v>53</v>
      </c>
      <c r="I1043" t="s">
        <v>234</v>
      </c>
      <c r="J1043" t="s">
        <v>250</v>
      </c>
      <c r="K1043">
        <v>0</v>
      </c>
      <c r="L1043">
        <v>3</v>
      </c>
      <c r="M1043">
        <v>0</v>
      </c>
      <c r="N1043">
        <v>0</v>
      </c>
      <c r="O1043">
        <v>0</v>
      </c>
      <c r="W1043" t="s">
        <v>237</v>
      </c>
      <c r="Y1043">
        <v>-1</v>
      </c>
      <c r="AB1043" t="s">
        <v>237</v>
      </c>
      <c r="AH1043">
        <v>0</v>
      </c>
      <c r="AN1043" t="s">
        <v>238</v>
      </c>
      <c r="AO1043">
        <v>1</v>
      </c>
      <c r="AP1043" t="s">
        <v>239</v>
      </c>
      <c r="AQ1043" s="27">
        <v>41571</v>
      </c>
      <c r="AR1043" t="s">
        <v>240</v>
      </c>
      <c r="AS1043">
        <v>3</v>
      </c>
      <c r="AT1043" t="s">
        <v>239</v>
      </c>
      <c r="AU1043" s="27">
        <v>41571</v>
      </c>
    </row>
    <row r="1044" spans="1:47" x14ac:dyDescent="0.2">
      <c r="A1044">
        <v>1043</v>
      </c>
      <c r="B1044" t="s">
        <v>4314</v>
      </c>
      <c r="C1044" t="s">
        <v>2316</v>
      </c>
      <c r="D1044" t="s">
        <v>1376</v>
      </c>
      <c r="E1044" s="27">
        <v>41508</v>
      </c>
      <c r="F1044" t="s">
        <v>233</v>
      </c>
      <c r="G1044" s="27">
        <v>30885</v>
      </c>
      <c r="H1044">
        <v>31</v>
      </c>
      <c r="I1044" t="s">
        <v>244</v>
      </c>
      <c r="J1044" t="s">
        <v>250</v>
      </c>
      <c r="K1044">
        <v>0</v>
      </c>
      <c r="L1044">
        <v>7</v>
      </c>
      <c r="M1044">
        <v>0</v>
      </c>
      <c r="N1044">
        <v>0</v>
      </c>
      <c r="O1044">
        <v>5</v>
      </c>
      <c r="P1044">
        <v>-1</v>
      </c>
      <c r="Q1044" s="28">
        <v>41507.439583333333</v>
      </c>
      <c r="R1044" s="28">
        <v>41514.340277777781</v>
      </c>
      <c r="S1044" t="s">
        <v>4315</v>
      </c>
      <c r="U1044" s="27">
        <v>41507</v>
      </c>
      <c r="V1044">
        <v>1</v>
      </c>
      <c r="W1044" t="s">
        <v>32</v>
      </c>
      <c r="X1044" t="s">
        <v>274</v>
      </c>
      <c r="Y1044">
        <v>0</v>
      </c>
      <c r="AB1044" t="s">
        <v>237</v>
      </c>
      <c r="AH1044">
        <v>0</v>
      </c>
      <c r="AN1044" t="s">
        <v>238</v>
      </c>
      <c r="AO1044">
        <v>4</v>
      </c>
      <c r="AP1044" t="s">
        <v>239</v>
      </c>
      <c r="AQ1044" s="27">
        <v>41508</v>
      </c>
      <c r="AR1044" t="s">
        <v>240</v>
      </c>
      <c r="AS1044">
        <v>7</v>
      </c>
      <c r="AT1044" t="s">
        <v>246</v>
      </c>
      <c r="AU1044" s="27">
        <v>41508</v>
      </c>
    </row>
    <row r="1045" spans="1:47" x14ac:dyDescent="0.2">
      <c r="A1045">
        <v>1044</v>
      </c>
      <c r="B1045" t="s">
        <v>4316</v>
      </c>
      <c r="C1045" t="s">
        <v>1010</v>
      </c>
      <c r="D1045" t="s">
        <v>822</v>
      </c>
      <c r="E1045" s="27">
        <v>41542</v>
      </c>
      <c r="F1045" t="s">
        <v>233</v>
      </c>
      <c r="G1045" s="27">
        <v>29010</v>
      </c>
      <c r="H1045">
        <v>36</v>
      </c>
      <c r="I1045" t="s">
        <v>244</v>
      </c>
      <c r="J1045" t="s">
        <v>250</v>
      </c>
      <c r="K1045">
        <v>0</v>
      </c>
      <c r="L1045">
        <v>5</v>
      </c>
      <c r="M1045">
        <v>1</v>
      </c>
      <c r="N1045">
        <v>0</v>
      </c>
      <c r="O1045">
        <v>4</v>
      </c>
      <c r="P1045">
        <v>-1</v>
      </c>
      <c r="Q1045" s="28">
        <v>41541.052083333336</v>
      </c>
      <c r="R1045" s="28">
        <v>41543.177777777775</v>
      </c>
      <c r="S1045" t="s">
        <v>4317</v>
      </c>
      <c r="T1045" s="27">
        <v>41541</v>
      </c>
      <c r="V1045">
        <v>1</v>
      </c>
      <c r="W1045" t="s">
        <v>36</v>
      </c>
      <c r="X1045" t="s">
        <v>279</v>
      </c>
      <c r="Y1045">
        <v>0</v>
      </c>
      <c r="AB1045" t="s">
        <v>237</v>
      </c>
      <c r="AH1045">
        <v>0</v>
      </c>
      <c r="AN1045" t="s">
        <v>238</v>
      </c>
      <c r="AO1045">
        <v>2</v>
      </c>
      <c r="AP1045" t="s">
        <v>239</v>
      </c>
      <c r="AQ1045" s="27">
        <v>41542</v>
      </c>
      <c r="AR1045" t="s">
        <v>240</v>
      </c>
      <c r="AS1045">
        <v>5</v>
      </c>
      <c r="AT1045" t="s">
        <v>246</v>
      </c>
      <c r="AU1045" s="27">
        <v>41542</v>
      </c>
    </row>
    <row r="1046" spans="1:47" x14ac:dyDescent="0.2">
      <c r="A1046">
        <v>1045</v>
      </c>
      <c r="B1046" t="s">
        <v>4318</v>
      </c>
      <c r="C1046" t="s">
        <v>2670</v>
      </c>
      <c r="D1046" t="s">
        <v>4319</v>
      </c>
      <c r="E1046" s="27">
        <v>41834</v>
      </c>
      <c r="F1046" t="s">
        <v>233</v>
      </c>
      <c r="G1046" s="27">
        <v>35082</v>
      </c>
      <c r="H1046">
        <v>20</v>
      </c>
      <c r="I1046" t="s">
        <v>259</v>
      </c>
      <c r="J1046" t="s">
        <v>250</v>
      </c>
      <c r="K1046">
        <v>0</v>
      </c>
      <c r="L1046">
        <v>8</v>
      </c>
      <c r="M1046">
        <v>0</v>
      </c>
      <c r="N1046">
        <v>0</v>
      </c>
      <c r="O1046">
        <v>0</v>
      </c>
      <c r="P1046">
        <v>-1</v>
      </c>
      <c r="Q1046" s="28">
        <v>41833.23333333333</v>
      </c>
      <c r="R1046" s="28">
        <v>41923.07916666667</v>
      </c>
      <c r="S1046" t="s">
        <v>4320</v>
      </c>
      <c r="T1046" s="27">
        <v>41833</v>
      </c>
      <c r="V1046">
        <v>1</v>
      </c>
      <c r="W1046" t="s">
        <v>32</v>
      </c>
      <c r="X1046" t="s">
        <v>555</v>
      </c>
      <c r="Y1046">
        <v>0</v>
      </c>
      <c r="AB1046" t="s">
        <v>237</v>
      </c>
      <c r="AH1046">
        <v>0</v>
      </c>
      <c r="AN1046" t="s">
        <v>238</v>
      </c>
      <c r="AO1046">
        <v>9</v>
      </c>
      <c r="AP1046" t="s">
        <v>269</v>
      </c>
      <c r="AQ1046" s="27">
        <v>41834</v>
      </c>
      <c r="AR1046" t="s">
        <v>240</v>
      </c>
      <c r="AS1046">
        <v>8</v>
      </c>
      <c r="AT1046" t="s">
        <v>269</v>
      </c>
      <c r="AU1046" s="27">
        <v>41834</v>
      </c>
    </row>
    <row r="1047" spans="1:47" x14ac:dyDescent="0.2">
      <c r="A1047">
        <v>1046</v>
      </c>
      <c r="B1047" t="s">
        <v>4321</v>
      </c>
      <c r="C1047" t="s">
        <v>4322</v>
      </c>
      <c r="D1047" t="s">
        <v>375</v>
      </c>
      <c r="E1047" s="27">
        <v>41521</v>
      </c>
      <c r="F1047" t="s">
        <v>233</v>
      </c>
      <c r="G1047" s="27">
        <v>29045</v>
      </c>
      <c r="H1047">
        <v>36</v>
      </c>
      <c r="I1047" t="s">
        <v>244</v>
      </c>
      <c r="J1047" t="s">
        <v>250</v>
      </c>
      <c r="K1047">
        <v>0</v>
      </c>
      <c r="L1047">
        <v>5</v>
      </c>
      <c r="M1047">
        <v>0</v>
      </c>
      <c r="N1047">
        <v>0</v>
      </c>
      <c r="O1047">
        <v>1</v>
      </c>
      <c r="S1047" t="s">
        <v>4323</v>
      </c>
      <c r="T1047" s="27">
        <v>40965</v>
      </c>
      <c r="V1047">
        <v>556</v>
      </c>
      <c r="W1047" t="s">
        <v>36</v>
      </c>
      <c r="X1047" t="s">
        <v>279</v>
      </c>
      <c r="Y1047">
        <v>0</v>
      </c>
      <c r="AB1047" t="s">
        <v>237</v>
      </c>
      <c r="AH1047">
        <v>0</v>
      </c>
      <c r="AN1047" t="s">
        <v>238</v>
      </c>
      <c r="AO1047">
        <v>5</v>
      </c>
      <c r="AP1047" t="s">
        <v>246</v>
      </c>
      <c r="AQ1047" s="27">
        <v>41521</v>
      </c>
      <c r="AR1047" t="s">
        <v>240</v>
      </c>
      <c r="AS1047">
        <v>5</v>
      </c>
      <c r="AT1047" t="s">
        <v>246</v>
      </c>
      <c r="AU1047" s="27">
        <v>41521</v>
      </c>
    </row>
    <row r="1048" spans="1:47" x14ac:dyDescent="0.2">
      <c r="A1048">
        <v>1047</v>
      </c>
      <c r="B1048" t="s">
        <v>4324</v>
      </c>
      <c r="C1048" t="s">
        <v>4325</v>
      </c>
      <c r="D1048" t="s">
        <v>4326</v>
      </c>
      <c r="E1048" s="27">
        <v>41965</v>
      </c>
      <c r="F1048" t="s">
        <v>233</v>
      </c>
      <c r="G1048" s="27">
        <v>28748</v>
      </c>
      <c r="H1048">
        <v>37</v>
      </c>
      <c r="I1048" t="s">
        <v>244</v>
      </c>
      <c r="J1048" t="s">
        <v>245</v>
      </c>
      <c r="K1048">
        <v>0</v>
      </c>
      <c r="L1048">
        <v>2</v>
      </c>
      <c r="M1048">
        <v>0</v>
      </c>
      <c r="N1048">
        <v>0</v>
      </c>
      <c r="O1048">
        <v>3</v>
      </c>
      <c r="P1048">
        <v>0</v>
      </c>
      <c r="Q1048" s="28">
        <v>41965.081250000003</v>
      </c>
      <c r="R1048" s="28">
        <v>41991.352777777778</v>
      </c>
      <c r="S1048" t="s">
        <v>4327</v>
      </c>
      <c r="T1048" s="27">
        <v>41965</v>
      </c>
      <c r="V1048">
        <v>0</v>
      </c>
      <c r="W1048" t="s">
        <v>32</v>
      </c>
      <c r="X1048" t="s">
        <v>300</v>
      </c>
      <c r="Y1048">
        <v>0</v>
      </c>
      <c r="AB1048" t="s">
        <v>237</v>
      </c>
      <c r="AH1048">
        <v>0</v>
      </c>
      <c r="AN1048" t="s">
        <v>238</v>
      </c>
      <c r="AO1048">
        <v>1</v>
      </c>
      <c r="AP1048" t="s">
        <v>239</v>
      </c>
      <c r="AQ1048" s="27">
        <v>41965</v>
      </c>
      <c r="AR1048" t="s">
        <v>240</v>
      </c>
      <c r="AS1048">
        <v>2</v>
      </c>
      <c r="AT1048" t="s">
        <v>239</v>
      </c>
      <c r="AU1048" s="27">
        <v>41965</v>
      </c>
    </row>
    <row r="1049" spans="1:47" x14ac:dyDescent="0.2">
      <c r="A1049">
        <v>1048</v>
      </c>
      <c r="B1049" t="s">
        <v>4328</v>
      </c>
      <c r="C1049" t="s">
        <v>817</v>
      </c>
      <c r="D1049" t="s">
        <v>4329</v>
      </c>
      <c r="E1049" s="27">
        <v>41556</v>
      </c>
      <c r="F1049" t="s">
        <v>233</v>
      </c>
      <c r="G1049" s="27">
        <v>26167</v>
      </c>
      <c r="H1049">
        <v>44</v>
      </c>
      <c r="I1049" t="s">
        <v>244</v>
      </c>
      <c r="J1049" t="s">
        <v>250</v>
      </c>
      <c r="K1049">
        <v>0</v>
      </c>
      <c r="L1049">
        <v>8</v>
      </c>
      <c r="M1049">
        <v>0</v>
      </c>
      <c r="N1049">
        <v>0</v>
      </c>
      <c r="O1049">
        <v>14</v>
      </c>
      <c r="P1049">
        <v>-1</v>
      </c>
      <c r="Q1049" s="28">
        <v>41555.200694444444</v>
      </c>
      <c r="R1049" s="28">
        <v>41557.188194444447</v>
      </c>
      <c r="S1049" t="s">
        <v>4330</v>
      </c>
      <c r="T1049" s="27">
        <v>41555</v>
      </c>
      <c r="V1049">
        <v>1</v>
      </c>
      <c r="W1049" t="s">
        <v>32</v>
      </c>
      <c r="X1049" t="s">
        <v>348</v>
      </c>
      <c r="Y1049">
        <v>1</v>
      </c>
      <c r="AA1049" t="s">
        <v>4331</v>
      </c>
      <c r="AB1049" t="s">
        <v>36</v>
      </c>
      <c r="AD1049" s="27">
        <v>41922</v>
      </c>
      <c r="AE1049" t="s">
        <v>324</v>
      </c>
      <c r="AH1049">
        <v>0</v>
      </c>
      <c r="AN1049" t="s">
        <v>238</v>
      </c>
      <c r="AO1049">
        <v>5</v>
      </c>
      <c r="AP1049" t="s">
        <v>246</v>
      </c>
      <c r="AQ1049" s="27">
        <v>41556</v>
      </c>
      <c r="AR1049" t="s">
        <v>240</v>
      </c>
      <c r="AS1049">
        <v>8</v>
      </c>
      <c r="AT1049" t="s">
        <v>269</v>
      </c>
      <c r="AU1049" s="27">
        <v>41556</v>
      </c>
    </row>
    <row r="1050" spans="1:47" x14ac:dyDescent="0.2">
      <c r="A1050">
        <v>1049</v>
      </c>
      <c r="B1050" t="s">
        <v>4332</v>
      </c>
      <c r="C1050" t="s">
        <v>4333</v>
      </c>
      <c r="D1050" t="s">
        <v>4334</v>
      </c>
      <c r="E1050" s="27">
        <v>41397</v>
      </c>
      <c r="F1050" t="s">
        <v>233</v>
      </c>
      <c r="G1050" s="27">
        <v>23118</v>
      </c>
      <c r="H1050">
        <v>53</v>
      </c>
      <c r="I1050" t="s">
        <v>234</v>
      </c>
      <c r="J1050" t="s">
        <v>245</v>
      </c>
      <c r="K1050">
        <v>0</v>
      </c>
      <c r="L1050">
        <v>1</v>
      </c>
      <c r="M1050">
        <v>0</v>
      </c>
      <c r="N1050">
        <v>0</v>
      </c>
      <c r="O1050">
        <v>2</v>
      </c>
      <c r="P1050">
        <v>-2</v>
      </c>
      <c r="Q1050" s="28">
        <v>41395.218055555553</v>
      </c>
      <c r="R1050" s="28">
        <v>41396.211111111108</v>
      </c>
      <c r="S1050" t="s">
        <v>4335</v>
      </c>
      <c r="T1050" s="27">
        <v>41395</v>
      </c>
      <c r="V1050">
        <v>2</v>
      </c>
      <c r="W1050" t="s">
        <v>32</v>
      </c>
      <c r="X1050" t="s">
        <v>4336</v>
      </c>
      <c r="Y1050">
        <v>0</v>
      </c>
      <c r="AB1050" t="s">
        <v>237</v>
      </c>
      <c r="AH1050">
        <v>0</v>
      </c>
      <c r="AN1050" t="s">
        <v>238</v>
      </c>
      <c r="AO1050">
        <v>1</v>
      </c>
      <c r="AP1050" t="s">
        <v>239</v>
      </c>
      <c r="AQ1050" s="27">
        <v>41397</v>
      </c>
      <c r="AR1050" t="s">
        <v>240</v>
      </c>
      <c r="AS1050">
        <v>1</v>
      </c>
      <c r="AT1050" t="s">
        <v>239</v>
      </c>
      <c r="AU1050" s="27">
        <v>41397</v>
      </c>
    </row>
    <row r="1051" spans="1:47" x14ac:dyDescent="0.2">
      <c r="A1051">
        <v>1050</v>
      </c>
      <c r="B1051" t="s">
        <v>4337</v>
      </c>
      <c r="C1051" t="s">
        <v>3437</v>
      </c>
      <c r="D1051" t="s">
        <v>266</v>
      </c>
      <c r="E1051" s="27">
        <v>41931</v>
      </c>
      <c r="F1051" t="s">
        <v>233</v>
      </c>
      <c r="G1051" s="27">
        <v>30504</v>
      </c>
      <c r="H1051">
        <v>32</v>
      </c>
      <c r="I1051" t="s">
        <v>244</v>
      </c>
      <c r="J1051" t="s">
        <v>250</v>
      </c>
      <c r="K1051">
        <v>0</v>
      </c>
      <c r="L1051">
        <v>2</v>
      </c>
      <c r="M1051">
        <v>0</v>
      </c>
      <c r="N1051">
        <v>0</v>
      </c>
      <c r="O1051">
        <v>2</v>
      </c>
      <c r="P1051">
        <v>-1</v>
      </c>
      <c r="Q1051" s="28">
        <v>41930.341666666667</v>
      </c>
      <c r="R1051" s="28">
        <v>41931.06527777778</v>
      </c>
      <c r="S1051" t="s">
        <v>4338</v>
      </c>
      <c r="T1051" s="27">
        <v>41930</v>
      </c>
      <c r="V1051">
        <v>1</v>
      </c>
      <c r="W1051" t="s">
        <v>36</v>
      </c>
      <c r="X1051" t="s">
        <v>279</v>
      </c>
      <c r="Y1051">
        <v>0</v>
      </c>
      <c r="AB1051" t="s">
        <v>237</v>
      </c>
      <c r="AH1051">
        <v>0</v>
      </c>
      <c r="AN1051" t="s">
        <v>238</v>
      </c>
      <c r="AO1051">
        <v>1</v>
      </c>
      <c r="AP1051" t="s">
        <v>239</v>
      </c>
      <c r="AQ1051" s="27">
        <v>41931</v>
      </c>
      <c r="AR1051" t="s">
        <v>240</v>
      </c>
      <c r="AS1051">
        <v>2</v>
      </c>
      <c r="AT1051" t="s">
        <v>239</v>
      </c>
      <c r="AU1051" s="27">
        <v>41931</v>
      </c>
    </row>
    <row r="1052" spans="1:47" x14ac:dyDescent="0.2">
      <c r="A1052">
        <v>1051</v>
      </c>
      <c r="B1052" t="s">
        <v>4339</v>
      </c>
      <c r="C1052" t="s">
        <v>4340</v>
      </c>
      <c r="D1052" t="s">
        <v>675</v>
      </c>
      <c r="E1052" s="27">
        <v>41351</v>
      </c>
      <c r="F1052" t="s">
        <v>233</v>
      </c>
      <c r="G1052" s="27">
        <v>30148</v>
      </c>
      <c r="H1052">
        <v>33</v>
      </c>
      <c r="I1052" t="s">
        <v>244</v>
      </c>
      <c r="J1052" t="s">
        <v>250</v>
      </c>
      <c r="K1052">
        <v>0</v>
      </c>
      <c r="L1052">
        <v>2</v>
      </c>
      <c r="M1052">
        <v>0</v>
      </c>
      <c r="N1052">
        <v>0</v>
      </c>
      <c r="O1052">
        <v>3</v>
      </c>
      <c r="P1052">
        <v>-1</v>
      </c>
      <c r="Q1052" s="28">
        <v>41350.1875</v>
      </c>
      <c r="R1052" s="28">
        <v>41352.145138888889</v>
      </c>
      <c r="S1052" t="s">
        <v>4341</v>
      </c>
      <c r="T1052" s="27">
        <v>41350</v>
      </c>
      <c r="V1052">
        <v>1</v>
      </c>
      <c r="W1052" t="s">
        <v>36</v>
      </c>
      <c r="X1052" t="s">
        <v>324</v>
      </c>
      <c r="Y1052">
        <v>1</v>
      </c>
      <c r="AA1052" t="s">
        <v>4342</v>
      </c>
      <c r="AB1052" t="s">
        <v>36</v>
      </c>
      <c r="AC1052">
        <v>0</v>
      </c>
      <c r="AD1052" s="27">
        <v>41418</v>
      </c>
      <c r="AE1052" t="s">
        <v>2030</v>
      </c>
      <c r="AF1052" s="27">
        <v>41418</v>
      </c>
      <c r="AG1052" s="27">
        <v>41419</v>
      </c>
      <c r="AH1052">
        <v>0</v>
      </c>
      <c r="AN1052" t="s">
        <v>238</v>
      </c>
      <c r="AO1052">
        <v>1</v>
      </c>
      <c r="AP1052" t="s">
        <v>239</v>
      </c>
      <c r="AQ1052" s="27">
        <v>41351</v>
      </c>
      <c r="AR1052" t="s">
        <v>240</v>
      </c>
      <c r="AS1052">
        <v>2</v>
      </c>
      <c r="AT1052" t="s">
        <v>239</v>
      </c>
      <c r="AU1052" s="27">
        <v>41351</v>
      </c>
    </row>
    <row r="1053" spans="1:47" x14ac:dyDescent="0.2">
      <c r="A1053">
        <v>1052</v>
      </c>
      <c r="B1053" t="s">
        <v>4343</v>
      </c>
      <c r="C1053" t="s">
        <v>4344</v>
      </c>
      <c r="D1053" t="s">
        <v>3828</v>
      </c>
      <c r="E1053" s="27">
        <v>41773</v>
      </c>
      <c r="F1053" t="s">
        <v>294</v>
      </c>
      <c r="G1053" s="27">
        <v>32292</v>
      </c>
      <c r="H1053">
        <v>27</v>
      </c>
      <c r="I1053" t="s">
        <v>244</v>
      </c>
      <c r="J1053" t="s">
        <v>250</v>
      </c>
      <c r="K1053">
        <v>0</v>
      </c>
      <c r="L1053">
        <v>4</v>
      </c>
      <c r="M1053">
        <v>0</v>
      </c>
      <c r="N1053">
        <v>0</v>
      </c>
      <c r="O1053">
        <v>1</v>
      </c>
      <c r="P1053">
        <v>-1</v>
      </c>
      <c r="Q1053" s="28">
        <v>41772.381249999999</v>
      </c>
      <c r="R1053" s="28">
        <v>41774.394444444442</v>
      </c>
      <c r="S1053" t="s">
        <v>4345</v>
      </c>
      <c r="T1053" s="27">
        <v>41772</v>
      </c>
      <c r="V1053">
        <v>1</v>
      </c>
      <c r="W1053" t="s">
        <v>32</v>
      </c>
      <c r="X1053" t="s">
        <v>261</v>
      </c>
      <c r="Y1053">
        <v>0</v>
      </c>
      <c r="AB1053" t="s">
        <v>237</v>
      </c>
      <c r="AH1053">
        <v>0</v>
      </c>
      <c r="AN1053" t="s">
        <v>238</v>
      </c>
      <c r="AO1053">
        <v>4</v>
      </c>
      <c r="AP1053" t="s">
        <v>239</v>
      </c>
      <c r="AQ1053" s="27">
        <v>41773</v>
      </c>
      <c r="AR1053" t="s">
        <v>240</v>
      </c>
      <c r="AS1053">
        <v>4</v>
      </c>
      <c r="AT1053" t="s">
        <v>239</v>
      </c>
      <c r="AU1053" s="27">
        <v>41773</v>
      </c>
    </row>
    <row r="1054" spans="1:47" x14ac:dyDescent="0.2">
      <c r="A1054">
        <v>1053</v>
      </c>
      <c r="B1054" t="s">
        <v>4346</v>
      </c>
      <c r="C1054" t="s">
        <v>4347</v>
      </c>
      <c r="D1054" t="s">
        <v>1110</v>
      </c>
      <c r="E1054" s="27">
        <v>41977</v>
      </c>
      <c r="F1054" t="s">
        <v>294</v>
      </c>
      <c r="G1054" s="27">
        <v>24752</v>
      </c>
      <c r="H1054">
        <v>48</v>
      </c>
      <c r="I1054" t="s">
        <v>234</v>
      </c>
      <c r="J1054" t="s">
        <v>250</v>
      </c>
      <c r="K1054">
        <v>0</v>
      </c>
      <c r="L1054">
        <v>5</v>
      </c>
      <c r="M1054">
        <v>0</v>
      </c>
      <c r="N1054">
        <v>0</v>
      </c>
      <c r="O1054">
        <v>4</v>
      </c>
      <c r="P1054">
        <v>-1</v>
      </c>
      <c r="Q1054" s="28">
        <v>41976.277777777781</v>
      </c>
      <c r="R1054" s="28">
        <v>41977.42083333333</v>
      </c>
      <c r="S1054" t="s">
        <v>4348</v>
      </c>
      <c r="U1054" s="27">
        <v>41976</v>
      </c>
      <c r="V1054">
        <v>1</v>
      </c>
      <c r="W1054" t="s">
        <v>32</v>
      </c>
      <c r="X1054" t="s">
        <v>274</v>
      </c>
      <c r="Y1054">
        <v>0</v>
      </c>
      <c r="AB1054" t="s">
        <v>237</v>
      </c>
      <c r="AH1054">
        <v>0</v>
      </c>
      <c r="AN1054" t="s">
        <v>238</v>
      </c>
      <c r="AO1054">
        <v>4</v>
      </c>
      <c r="AP1054" t="s">
        <v>239</v>
      </c>
      <c r="AQ1054" s="27">
        <v>41977</v>
      </c>
      <c r="AR1054" t="s">
        <v>240</v>
      </c>
      <c r="AS1054">
        <v>5</v>
      </c>
      <c r="AT1054" t="s">
        <v>246</v>
      </c>
      <c r="AU1054" s="27">
        <v>41977</v>
      </c>
    </row>
    <row r="1055" spans="1:47" x14ac:dyDescent="0.2">
      <c r="A1055">
        <v>1054</v>
      </c>
      <c r="B1055" t="s">
        <v>4349</v>
      </c>
      <c r="C1055" t="s">
        <v>2252</v>
      </c>
      <c r="D1055" t="s">
        <v>400</v>
      </c>
      <c r="E1055" s="27">
        <v>41653</v>
      </c>
      <c r="F1055" t="s">
        <v>233</v>
      </c>
      <c r="G1055" s="27">
        <v>34715</v>
      </c>
      <c r="H1055">
        <v>21</v>
      </c>
      <c r="I1055" t="s">
        <v>259</v>
      </c>
      <c r="J1055" t="s">
        <v>250</v>
      </c>
      <c r="K1055">
        <v>1</v>
      </c>
      <c r="L1055">
        <v>10</v>
      </c>
      <c r="M1055">
        <v>0</v>
      </c>
      <c r="N1055">
        <v>0</v>
      </c>
      <c r="O1055">
        <v>2</v>
      </c>
      <c r="P1055">
        <v>-306</v>
      </c>
      <c r="Q1055" s="28">
        <v>41347.538194444445</v>
      </c>
      <c r="R1055" s="28">
        <v>41641.443055555559</v>
      </c>
      <c r="S1055" t="s">
        <v>4350</v>
      </c>
      <c r="U1055" s="27">
        <v>41380</v>
      </c>
      <c r="V1055">
        <v>273</v>
      </c>
      <c r="W1055" t="s">
        <v>32</v>
      </c>
      <c r="X1055" t="s">
        <v>274</v>
      </c>
      <c r="Y1055">
        <v>0</v>
      </c>
      <c r="AB1055" t="s">
        <v>237</v>
      </c>
      <c r="AH1055">
        <v>0</v>
      </c>
      <c r="AN1055" t="s">
        <v>238</v>
      </c>
      <c r="AO1055">
        <v>9</v>
      </c>
      <c r="AP1055" t="s">
        <v>269</v>
      </c>
      <c r="AQ1055" s="27">
        <v>41653</v>
      </c>
      <c r="AR1055" t="s">
        <v>240</v>
      </c>
      <c r="AS1055">
        <v>10</v>
      </c>
      <c r="AT1055" t="s">
        <v>269</v>
      </c>
      <c r="AU1055" s="27">
        <v>41653</v>
      </c>
    </row>
    <row r="1056" spans="1:47" x14ac:dyDescent="0.2">
      <c r="A1056">
        <v>1055</v>
      </c>
      <c r="B1056" t="s">
        <v>4351</v>
      </c>
      <c r="C1056" t="s">
        <v>990</v>
      </c>
      <c r="D1056" t="s">
        <v>4352</v>
      </c>
      <c r="E1056" s="27">
        <v>41505</v>
      </c>
      <c r="F1056" t="s">
        <v>233</v>
      </c>
      <c r="G1056" s="27">
        <v>30302</v>
      </c>
      <c r="H1056">
        <v>33</v>
      </c>
      <c r="I1056" t="s">
        <v>244</v>
      </c>
      <c r="J1056" t="s">
        <v>250</v>
      </c>
      <c r="K1056">
        <v>0</v>
      </c>
      <c r="L1056">
        <v>8</v>
      </c>
      <c r="M1056">
        <v>0</v>
      </c>
      <c r="N1056">
        <v>0</v>
      </c>
      <c r="O1056">
        <v>4</v>
      </c>
      <c r="P1056">
        <v>236</v>
      </c>
      <c r="Q1056" s="28">
        <v>41741.102777777778</v>
      </c>
      <c r="R1056" s="28">
        <v>42080.272222222222</v>
      </c>
      <c r="S1056" t="s">
        <v>4353</v>
      </c>
      <c r="U1056" s="27">
        <v>40948</v>
      </c>
      <c r="V1056">
        <v>557</v>
      </c>
      <c r="W1056" t="s">
        <v>32</v>
      </c>
      <c r="X1056" t="s">
        <v>274</v>
      </c>
      <c r="Y1056">
        <v>1</v>
      </c>
      <c r="AA1056" t="s">
        <v>4354</v>
      </c>
      <c r="AB1056" t="s">
        <v>32</v>
      </c>
      <c r="AD1056" s="27">
        <v>41731</v>
      </c>
      <c r="AE1056" t="s">
        <v>359</v>
      </c>
      <c r="AH1056">
        <v>1</v>
      </c>
      <c r="AJ1056" t="s">
        <v>4355</v>
      </c>
      <c r="AK1056" t="s">
        <v>255</v>
      </c>
      <c r="AL1056" s="27">
        <v>41740</v>
      </c>
      <c r="AM1056" t="s">
        <v>236</v>
      </c>
      <c r="AN1056" t="s">
        <v>238</v>
      </c>
      <c r="AO1056">
        <v>6</v>
      </c>
      <c r="AP1056" t="s">
        <v>246</v>
      </c>
      <c r="AQ1056" s="27">
        <v>41505</v>
      </c>
      <c r="AR1056" t="s">
        <v>240</v>
      </c>
      <c r="AS1056">
        <v>8</v>
      </c>
      <c r="AT1056" t="s">
        <v>269</v>
      </c>
      <c r="AU1056" s="27">
        <v>41505</v>
      </c>
    </row>
    <row r="1057" spans="1:47" x14ac:dyDescent="0.2">
      <c r="A1057">
        <v>1056</v>
      </c>
      <c r="B1057" t="s">
        <v>4356</v>
      </c>
      <c r="C1057" t="s">
        <v>4357</v>
      </c>
      <c r="D1057" t="s">
        <v>4358</v>
      </c>
      <c r="E1057" s="27">
        <v>41989</v>
      </c>
      <c r="F1057" t="s">
        <v>233</v>
      </c>
      <c r="G1057" s="27">
        <v>25079</v>
      </c>
      <c r="H1057">
        <v>47</v>
      </c>
      <c r="I1057" t="s">
        <v>234</v>
      </c>
      <c r="J1057" t="s">
        <v>245</v>
      </c>
      <c r="K1057">
        <v>0</v>
      </c>
      <c r="L1057">
        <v>5</v>
      </c>
      <c r="M1057">
        <v>0</v>
      </c>
      <c r="N1057">
        <v>0</v>
      </c>
      <c r="O1057">
        <v>2</v>
      </c>
      <c r="P1057">
        <v>0</v>
      </c>
      <c r="Q1057" s="28">
        <v>41989.113194444442</v>
      </c>
      <c r="R1057" s="28">
        <v>41991.15</v>
      </c>
      <c r="S1057" t="s">
        <v>4359</v>
      </c>
      <c r="T1057" s="27">
        <v>41989</v>
      </c>
      <c r="V1057">
        <v>0</v>
      </c>
      <c r="W1057" t="s">
        <v>32</v>
      </c>
      <c r="X1057" t="s">
        <v>261</v>
      </c>
      <c r="Y1057">
        <v>1</v>
      </c>
      <c r="AA1057" t="s">
        <v>4360</v>
      </c>
      <c r="AB1057" t="s">
        <v>36</v>
      </c>
      <c r="AC1057">
        <v>0</v>
      </c>
      <c r="AD1057" s="27">
        <v>42138</v>
      </c>
      <c r="AE1057" t="s">
        <v>1508</v>
      </c>
      <c r="AF1057" s="27">
        <v>42138</v>
      </c>
      <c r="AG1057" s="27">
        <v>42139</v>
      </c>
      <c r="AH1057">
        <v>0</v>
      </c>
      <c r="AN1057" t="s">
        <v>238</v>
      </c>
      <c r="AO1057">
        <v>1</v>
      </c>
      <c r="AP1057" t="s">
        <v>239</v>
      </c>
      <c r="AQ1057" s="27">
        <v>41989</v>
      </c>
      <c r="AR1057" t="s">
        <v>240</v>
      </c>
      <c r="AS1057">
        <v>5</v>
      </c>
      <c r="AT1057" t="s">
        <v>246</v>
      </c>
      <c r="AU1057" s="27">
        <v>41989</v>
      </c>
    </row>
    <row r="1058" spans="1:47" x14ac:dyDescent="0.2">
      <c r="A1058">
        <v>1057</v>
      </c>
      <c r="B1058" t="s">
        <v>4361</v>
      </c>
      <c r="C1058" t="s">
        <v>4362</v>
      </c>
      <c r="D1058" t="s">
        <v>4363</v>
      </c>
      <c r="E1058" s="27">
        <v>41759</v>
      </c>
      <c r="F1058" t="s">
        <v>233</v>
      </c>
      <c r="G1058" s="27">
        <v>21320</v>
      </c>
      <c r="H1058">
        <v>57</v>
      </c>
      <c r="I1058" t="s">
        <v>234</v>
      </c>
      <c r="J1058" t="s">
        <v>250</v>
      </c>
      <c r="K1058">
        <v>0</v>
      </c>
      <c r="L1058">
        <v>7</v>
      </c>
      <c r="M1058">
        <v>0</v>
      </c>
      <c r="N1058">
        <v>0</v>
      </c>
      <c r="O1058">
        <v>20</v>
      </c>
      <c r="P1058">
        <v>0</v>
      </c>
      <c r="Q1058" s="28">
        <v>41759.169444444444</v>
      </c>
      <c r="R1058" s="28">
        <v>41792.392361111109</v>
      </c>
      <c r="S1058" t="s">
        <v>4364</v>
      </c>
      <c r="T1058" s="27">
        <v>41759</v>
      </c>
      <c r="V1058">
        <v>0</v>
      </c>
      <c r="W1058" t="s">
        <v>32</v>
      </c>
      <c r="X1058" t="s">
        <v>261</v>
      </c>
      <c r="Y1058">
        <v>1</v>
      </c>
      <c r="AA1058" t="s">
        <v>4365</v>
      </c>
      <c r="AB1058" t="s">
        <v>36</v>
      </c>
      <c r="AC1058">
        <v>0</v>
      </c>
      <c r="AD1058" s="27">
        <v>41926</v>
      </c>
      <c r="AE1058" t="s">
        <v>626</v>
      </c>
      <c r="AF1058" s="27">
        <v>41926</v>
      </c>
      <c r="AG1058" s="27">
        <v>41947</v>
      </c>
      <c r="AH1058">
        <v>0</v>
      </c>
      <c r="AN1058" t="s">
        <v>238</v>
      </c>
      <c r="AO1058">
        <v>2</v>
      </c>
      <c r="AP1058" t="s">
        <v>239</v>
      </c>
      <c r="AQ1058" s="27">
        <v>41759</v>
      </c>
      <c r="AR1058" t="s">
        <v>240</v>
      </c>
      <c r="AS1058">
        <v>7</v>
      </c>
      <c r="AT1058" t="s">
        <v>246</v>
      </c>
      <c r="AU1058" s="27">
        <v>41759</v>
      </c>
    </row>
    <row r="1059" spans="1:47" x14ac:dyDescent="0.2">
      <c r="A1059">
        <v>1058</v>
      </c>
      <c r="B1059" t="s">
        <v>4366</v>
      </c>
      <c r="C1059" t="s">
        <v>4367</v>
      </c>
      <c r="D1059" t="s">
        <v>4368</v>
      </c>
      <c r="E1059" s="27">
        <v>41399</v>
      </c>
      <c r="F1059" t="s">
        <v>233</v>
      </c>
      <c r="G1059" s="27">
        <v>32126</v>
      </c>
      <c r="H1059">
        <v>28</v>
      </c>
      <c r="I1059" t="s">
        <v>244</v>
      </c>
      <c r="J1059" t="s">
        <v>250</v>
      </c>
      <c r="K1059">
        <v>0</v>
      </c>
      <c r="L1059">
        <v>4</v>
      </c>
      <c r="M1059">
        <v>0</v>
      </c>
      <c r="N1059">
        <v>0</v>
      </c>
      <c r="O1059">
        <v>2</v>
      </c>
      <c r="P1059">
        <v>-1</v>
      </c>
      <c r="Q1059" s="28">
        <v>41398.345138888886</v>
      </c>
      <c r="R1059" s="28">
        <v>41404.397222222222</v>
      </c>
      <c r="S1059" t="s">
        <v>4369</v>
      </c>
      <c r="U1059" s="27">
        <v>41398</v>
      </c>
      <c r="V1059">
        <v>1</v>
      </c>
      <c r="W1059" t="s">
        <v>36</v>
      </c>
      <c r="X1059" t="s">
        <v>274</v>
      </c>
      <c r="Y1059">
        <v>0</v>
      </c>
      <c r="AB1059" t="s">
        <v>237</v>
      </c>
      <c r="AH1059">
        <v>0</v>
      </c>
      <c r="AN1059" t="s">
        <v>238</v>
      </c>
      <c r="AO1059">
        <v>2</v>
      </c>
      <c r="AP1059" t="s">
        <v>239</v>
      </c>
      <c r="AQ1059" s="27">
        <v>41399</v>
      </c>
      <c r="AR1059" t="s">
        <v>240</v>
      </c>
      <c r="AS1059">
        <v>4</v>
      </c>
      <c r="AT1059" t="s">
        <v>239</v>
      </c>
      <c r="AU1059" s="27">
        <v>41399</v>
      </c>
    </row>
    <row r="1060" spans="1:47" x14ac:dyDescent="0.2">
      <c r="A1060">
        <v>1059</v>
      </c>
      <c r="B1060" t="s">
        <v>4370</v>
      </c>
      <c r="C1060" t="s">
        <v>4371</v>
      </c>
      <c r="D1060" t="s">
        <v>1079</v>
      </c>
      <c r="E1060" s="27">
        <v>41538</v>
      </c>
      <c r="F1060" t="s">
        <v>233</v>
      </c>
      <c r="G1060" s="27">
        <v>33568</v>
      </c>
      <c r="H1060">
        <v>24</v>
      </c>
      <c r="I1060" t="s">
        <v>259</v>
      </c>
      <c r="J1060" t="s">
        <v>250</v>
      </c>
      <c r="K1060">
        <v>0</v>
      </c>
      <c r="L1060">
        <v>6</v>
      </c>
      <c r="M1060">
        <v>0</v>
      </c>
      <c r="N1060">
        <v>0</v>
      </c>
      <c r="O1060">
        <v>1</v>
      </c>
      <c r="P1060">
        <v>-1</v>
      </c>
      <c r="Q1060" s="28">
        <v>41537.163888888892</v>
      </c>
      <c r="R1060" s="28">
        <v>41538.361805555556</v>
      </c>
      <c r="S1060" t="s">
        <v>4372</v>
      </c>
      <c r="T1060" s="27">
        <v>41537</v>
      </c>
      <c r="V1060">
        <v>1</v>
      </c>
      <c r="W1060" t="s">
        <v>36</v>
      </c>
      <c r="X1060" t="s">
        <v>279</v>
      </c>
      <c r="Y1060">
        <v>0</v>
      </c>
      <c r="AB1060" t="s">
        <v>237</v>
      </c>
      <c r="AH1060">
        <v>0</v>
      </c>
      <c r="AN1060" t="s">
        <v>238</v>
      </c>
      <c r="AO1060">
        <v>4</v>
      </c>
      <c r="AP1060" t="s">
        <v>239</v>
      </c>
      <c r="AQ1060" s="27">
        <v>41538</v>
      </c>
      <c r="AR1060" t="s">
        <v>240</v>
      </c>
      <c r="AS1060">
        <v>6</v>
      </c>
      <c r="AT1060" t="s">
        <v>246</v>
      </c>
      <c r="AU1060" s="27">
        <v>41538</v>
      </c>
    </row>
    <row r="1061" spans="1:47" x14ac:dyDescent="0.2">
      <c r="A1061">
        <v>1060</v>
      </c>
      <c r="B1061" t="s">
        <v>4373</v>
      </c>
      <c r="C1061" t="s">
        <v>464</v>
      </c>
      <c r="D1061" t="s">
        <v>4374</v>
      </c>
      <c r="E1061" s="27">
        <v>41627</v>
      </c>
      <c r="F1061" t="s">
        <v>233</v>
      </c>
      <c r="G1061" s="27">
        <v>26180</v>
      </c>
      <c r="H1061">
        <v>44</v>
      </c>
      <c r="I1061" t="s">
        <v>244</v>
      </c>
      <c r="J1061" t="s">
        <v>250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-1</v>
      </c>
      <c r="Q1061" s="28">
        <v>41626.326388888891</v>
      </c>
      <c r="R1061" s="28">
        <v>41627.359027777777</v>
      </c>
      <c r="S1061" t="s">
        <v>4375</v>
      </c>
      <c r="T1061" s="27">
        <v>41626</v>
      </c>
      <c r="V1061">
        <v>1</v>
      </c>
      <c r="W1061" t="s">
        <v>32</v>
      </c>
      <c r="X1061" t="s">
        <v>1994</v>
      </c>
      <c r="Y1061">
        <v>0</v>
      </c>
      <c r="AB1061" t="s">
        <v>237</v>
      </c>
      <c r="AH1061">
        <v>0</v>
      </c>
      <c r="AN1061" t="s">
        <v>238</v>
      </c>
      <c r="AO1061">
        <v>1</v>
      </c>
      <c r="AP1061" t="s">
        <v>239</v>
      </c>
      <c r="AQ1061" s="27">
        <v>41627</v>
      </c>
      <c r="AR1061" t="s">
        <v>240</v>
      </c>
      <c r="AS1061">
        <v>1</v>
      </c>
      <c r="AT1061" t="s">
        <v>239</v>
      </c>
      <c r="AU1061" s="27">
        <v>41627</v>
      </c>
    </row>
    <row r="1062" spans="1:47" x14ac:dyDescent="0.2">
      <c r="A1062">
        <v>1061</v>
      </c>
      <c r="B1062" t="s">
        <v>4376</v>
      </c>
      <c r="C1062" t="s">
        <v>4377</v>
      </c>
      <c r="D1062" t="s">
        <v>4378</v>
      </c>
      <c r="E1062" s="27">
        <v>41332</v>
      </c>
      <c r="F1062" t="s">
        <v>233</v>
      </c>
      <c r="G1062" s="27">
        <v>25463</v>
      </c>
      <c r="H1062">
        <v>46</v>
      </c>
      <c r="I1062" t="s">
        <v>234</v>
      </c>
      <c r="J1062" t="s">
        <v>250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-1</v>
      </c>
      <c r="Q1062" s="28">
        <v>41331.292361111111</v>
      </c>
      <c r="R1062" s="28">
        <v>41332.326388888891</v>
      </c>
      <c r="S1062" t="s">
        <v>4379</v>
      </c>
      <c r="T1062" s="27">
        <v>41331</v>
      </c>
      <c r="V1062">
        <v>1</v>
      </c>
      <c r="W1062" t="s">
        <v>32</v>
      </c>
      <c r="X1062" t="s">
        <v>359</v>
      </c>
      <c r="Y1062">
        <v>0</v>
      </c>
      <c r="AB1062" t="s">
        <v>237</v>
      </c>
      <c r="AH1062">
        <v>0</v>
      </c>
      <c r="AN1062" t="s">
        <v>238</v>
      </c>
      <c r="AO1062">
        <v>1</v>
      </c>
      <c r="AP1062" t="s">
        <v>239</v>
      </c>
      <c r="AQ1062" s="27">
        <v>41332</v>
      </c>
      <c r="AR1062" t="s">
        <v>240</v>
      </c>
      <c r="AS1062">
        <v>1</v>
      </c>
      <c r="AT1062" t="s">
        <v>239</v>
      </c>
      <c r="AU1062" s="27">
        <v>41332</v>
      </c>
    </row>
    <row r="1063" spans="1:47" x14ac:dyDescent="0.2">
      <c r="A1063">
        <v>1062</v>
      </c>
      <c r="B1063" t="s">
        <v>4380</v>
      </c>
      <c r="C1063" t="s">
        <v>4381</v>
      </c>
      <c r="D1063" t="s">
        <v>249</v>
      </c>
      <c r="E1063" s="27">
        <v>41357</v>
      </c>
      <c r="F1063" t="s">
        <v>233</v>
      </c>
      <c r="G1063" s="27">
        <v>28862</v>
      </c>
      <c r="H1063">
        <v>37</v>
      </c>
      <c r="I1063" t="s">
        <v>244</v>
      </c>
      <c r="J1063" t="s">
        <v>250</v>
      </c>
      <c r="K1063">
        <v>0</v>
      </c>
      <c r="L1063">
        <v>3</v>
      </c>
      <c r="M1063">
        <v>0</v>
      </c>
      <c r="N1063">
        <v>0</v>
      </c>
      <c r="O1063">
        <v>6</v>
      </c>
      <c r="P1063">
        <v>0</v>
      </c>
      <c r="Q1063" s="28">
        <v>41357.15</v>
      </c>
      <c r="R1063" s="28">
        <v>41358.302083333336</v>
      </c>
      <c r="S1063" t="s">
        <v>4382</v>
      </c>
      <c r="T1063" s="27">
        <v>41357</v>
      </c>
      <c r="V1063">
        <v>0</v>
      </c>
      <c r="W1063" t="s">
        <v>32</v>
      </c>
      <c r="X1063" t="s">
        <v>801</v>
      </c>
      <c r="Y1063">
        <v>0</v>
      </c>
      <c r="AB1063" t="s">
        <v>237</v>
      </c>
      <c r="AH1063">
        <v>0</v>
      </c>
      <c r="AN1063" t="s">
        <v>238</v>
      </c>
      <c r="AO1063">
        <v>5</v>
      </c>
      <c r="AP1063" t="s">
        <v>246</v>
      </c>
      <c r="AQ1063" s="27">
        <v>41357</v>
      </c>
      <c r="AR1063" t="s">
        <v>240</v>
      </c>
      <c r="AS1063">
        <v>3</v>
      </c>
      <c r="AT1063" t="s">
        <v>239</v>
      </c>
      <c r="AU1063" s="27">
        <v>41357</v>
      </c>
    </row>
    <row r="1064" spans="1:47" x14ac:dyDescent="0.2">
      <c r="A1064">
        <v>1063</v>
      </c>
      <c r="B1064" t="s">
        <v>4383</v>
      </c>
      <c r="C1064" t="s">
        <v>4384</v>
      </c>
      <c r="D1064" t="s">
        <v>4385</v>
      </c>
      <c r="E1064" s="27">
        <v>41695</v>
      </c>
      <c r="F1064" t="s">
        <v>233</v>
      </c>
      <c r="G1064" s="27">
        <v>32981</v>
      </c>
      <c r="H1064">
        <v>26</v>
      </c>
      <c r="I1064" t="s">
        <v>244</v>
      </c>
      <c r="J1064" t="s">
        <v>250</v>
      </c>
      <c r="K1064">
        <v>0</v>
      </c>
      <c r="L1064">
        <v>6</v>
      </c>
      <c r="M1064">
        <v>0</v>
      </c>
      <c r="N1064">
        <v>0</v>
      </c>
      <c r="O1064">
        <v>10</v>
      </c>
      <c r="P1064">
        <v>-6</v>
      </c>
      <c r="Q1064" s="28">
        <v>41689.250694444447</v>
      </c>
      <c r="R1064" s="28">
        <v>41695.242361111108</v>
      </c>
      <c r="S1064" t="s">
        <v>4386</v>
      </c>
      <c r="U1064" s="27">
        <v>41689</v>
      </c>
      <c r="V1064">
        <v>6</v>
      </c>
      <c r="W1064" t="s">
        <v>36</v>
      </c>
      <c r="X1064" t="s">
        <v>274</v>
      </c>
      <c r="Y1064">
        <v>1</v>
      </c>
      <c r="AA1064" t="s">
        <v>4387</v>
      </c>
      <c r="AB1064" t="s">
        <v>32</v>
      </c>
      <c r="AC1064">
        <v>0</v>
      </c>
      <c r="AD1064" s="27">
        <v>42066</v>
      </c>
      <c r="AE1064" t="s">
        <v>2223</v>
      </c>
      <c r="AF1064" s="27">
        <v>42066</v>
      </c>
      <c r="AG1064" s="27">
        <v>42067</v>
      </c>
      <c r="AH1064">
        <v>0</v>
      </c>
      <c r="AN1064" t="s">
        <v>238</v>
      </c>
      <c r="AO1064">
        <v>4</v>
      </c>
      <c r="AP1064" t="s">
        <v>239</v>
      </c>
      <c r="AQ1064" s="27">
        <v>41695</v>
      </c>
      <c r="AR1064" t="s">
        <v>240</v>
      </c>
      <c r="AS1064">
        <v>6</v>
      </c>
      <c r="AT1064" t="s">
        <v>246</v>
      </c>
      <c r="AU1064" s="27">
        <v>41695</v>
      </c>
    </row>
    <row r="1065" spans="1:47" x14ac:dyDescent="0.2">
      <c r="A1065">
        <v>1064</v>
      </c>
      <c r="B1065" t="s">
        <v>4388</v>
      </c>
      <c r="C1065" t="s">
        <v>3191</v>
      </c>
      <c r="D1065" t="s">
        <v>2053</v>
      </c>
      <c r="E1065" s="27">
        <v>41903</v>
      </c>
      <c r="F1065" t="s">
        <v>233</v>
      </c>
      <c r="G1065" s="27">
        <v>23715</v>
      </c>
      <c r="H1065">
        <v>51</v>
      </c>
      <c r="I1065" t="s">
        <v>234</v>
      </c>
      <c r="J1065" t="s">
        <v>245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-1</v>
      </c>
      <c r="Q1065" s="28">
        <v>41902.383333333331</v>
      </c>
      <c r="R1065" s="28">
        <v>41903.06527777778</v>
      </c>
      <c r="S1065" t="s">
        <v>4389</v>
      </c>
      <c r="T1065" s="27">
        <v>41902</v>
      </c>
      <c r="V1065">
        <v>1</v>
      </c>
      <c r="W1065" t="s">
        <v>36</v>
      </c>
      <c r="X1065" t="s">
        <v>548</v>
      </c>
      <c r="Y1065">
        <v>0</v>
      </c>
      <c r="AB1065" t="s">
        <v>237</v>
      </c>
      <c r="AH1065">
        <v>0</v>
      </c>
      <c r="AN1065" t="s">
        <v>238</v>
      </c>
      <c r="AO1065">
        <v>1</v>
      </c>
      <c r="AP1065" t="s">
        <v>239</v>
      </c>
      <c r="AQ1065" s="27">
        <v>41903</v>
      </c>
      <c r="AR1065" t="s">
        <v>240</v>
      </c>
      <c r="AS1065">
        <v>1</v>
      </c>
      <c r="AT1065" t="s">
        <v>239</v>
      </c>
      <c r="AU1065" s="27">
        <v>41903</v>
      </c>
    </row>
    <row r="1066" spans="1:47" x14ac:dyDescent="0.2">
      <c r="A1066">
        <v>1065</v>
      </c>
      <c r="B1066" t="s">
        <v>4390</v>
      </c>
      <c r="C1066" t="s">
        <v>4391</v>
      </c>
      <c r="D1066" t="s">
        <v>1110</v>
      </c>
      <c r="E1066" s="27">
        <v>41508</v>
      </c>
      <c r="F1066" t="s">
        <v>233</v>
      </c>
      <c r="G1066" s="27">
        <v>32281</v>
      </c>
      <c r="H1066">
        <v>27</v>
      </c>
      <c r="I1066" t="s">
        <v>244</v>
      </c>
      <c r="J1066" t="s">
        <v>250</v>
      </c>
      <c r="K1066">
        <v>0</v>
      </c>
      <c r="L1066">
        <v>8</v>
      </c>
      <c r="M1066">
        <v>1</v>
      </c>
      <c r="N1066">
        <v>0</v>
      </c>
      <c r="O1066">
        <v>10</v>
      </c>
      <c r="P1066">
        <v>0</v>
      </c>
      <c r="Q1066" s="28">
        <v>41508.127083333333</v>
      </c>
      <c r="R1066" s="28">
        <v>41508.350694444445</v>
      </c>
      <c r="S1066" t="s">
        <v>4392</v>
      </c>
      <c r="T1066" s="27">
        <v>41508</v>
      </c>
      <c r="V1066">
        <v>0</v>
      </c>
      <c r="W1066" t="s">
        <v>32</v>
      </c>
      <c r="X1066" t="s">
        <v>364</v>
      </c>
      <c r="Y1066">
        <v>1</v>
      </c>
      <c r="AA1066" t="s">
        <v>4393</v>
      </c>
      <c r="AB1066" t="s">
        <v>32</v>
      </c>
      <c r="AC1066">
        <v>0</v>
      </c>
      <c r="AD1066" s="27">
        <v>41515</v>
      </c>
      <c r="AE1066" t="s">
        <v>261</v>
      </c>
      <c r="AF1066" s="27">
        <v>41515</v>
      </c>
      <c r="AG1066" s="27">
        <v>41517</v>
      </c>
      <c r="AH1066">
        <v>1</v>
      </c>
      <c r="AJ1066" t="s">
        <v>4394</v>
      </c>
      <c r="AK1066" t="s">
        <v>366</v>
      </c>
      <c r="AL1066" s="27">
        <v>41911</v>
      </c>
      <c r="AM1066" t="s">
        <v>1555</v>
      </c>
      <c r="AN1066" t="s">
        <v>238</v>
      </c>
      <c r="AO1066">
        <v>7</v>
      </c>
      <c r="AP1066" t="s">
        <v>246</v>
      </c>
      <c r="AQ1066" s="27">
        <v>41508</v>
      </c>
      <c r="AR1066" t="s">
        <v>240</v>
      </c>
      <c r="AS1066">
        <v>8</v>
      </c>
      <c r="AT1066" t="s">
        <v>269</v>
      </c>
      <c r="AU1066" s="27">
        <v>41508</v>
      </c>
    </row>
    <row r="1067" spans="1:47" x14ac:dyDescent="0.2">
      <c r="A1067">
        <v>1066</v>
      </c>
      <c r="B1067" t="s">
        <v>4395</v>
      </c>
      <c r="C1067" t="s">
        <v>4396</v>
      </c>
      <c r="D1067" t="s">
        <v>4397</v>
      </c>
      <c r="E1067" s="27">
        <v>41317</v>
      </c>
      <c r="F1067" t="s">
        <v>233</v>
      </c>
      <c r="G1067" s="27">
        <v>27530</v>
      </c>
      <c r="H1067">
        <v>40</v>
      </c>
      <c r="I1067" t="s">
        <v>244</v>
      </c>
      <c r="J1067" t="s">
        <v>245</v>
      </c>
      <c r="K1067">
        <v>0</v>
      </c>
      <c r="L1067">
        <v>2</v>
      </c>
      <c r="M1067">
        <v>0</v>
      </c>
      <c r="N1067">
        <v>0</v>
      </c>
      <c r="O1067">
        <v>1</v>
      </c>
      <c r="P1067">
        <v>-1</v>
      </c>
      <c r="Q1067" s="28">
        <v>41316.443749999999</v>
      </c>
      <c r="R1067" s="28">
        <v>41318.418749999997</v>
      </c>
      <c r="S1067" t="s">
        <v>4398</v>
      </c>
      <c r="T1067" s="27">
        <v>41316</v>
      </c>
      <c r="V1067">
        <v>1</v>
      </c>
      <c r="W1067" t="s">
        <v>32</v>
      </c>
      <c r="X1067" t="s">
        <v>4399</v>
      </c>
      <c r="Y1067">
        <v>0</v>
      </c>
      <c r="AB1067" t="s">
        <v>237</v>
      </c>
      <c r="AH1067">
        <v>0</v>
      </c>
      <c r="AN1067" t="s">
        <v>238</v>
      </c>
      <c r="AO1067">
        <v>1</v>
      </c>
      <c r="AP1067" t="s">
        <v>239</v>
      </c>
      <c r="AQ1067" s="27">
        <v>41317</v>
      </c>
      <c r="AR1067" t="s">
        <v>240</v>
      </c>
      <c r="AS1067">
        <v>2</v>
      </c>
      <c r="AT1067" t="s">
        <v>239</v>
      </c>
      <c r="AU1067" s="27">
        <v>41317</v>
      </c>
    </row>
    <row r="1068" spans="1:47" x14ac:dyDescent="0.2">
      <c r="A1068">
        <v>1067</v>
      </c>
      <c r="B1068" t="s">
        <v>4400</v>
      </c>
      <c r="C1068" t="s">
        <v>3848</v>
      </c>
      <c r="D1068" t="s">
        <v>4401</v>
      </c>
      <c r="E1068" s="27">
        <v>41741</v>
      </c>
      <c r="F1068" t="s">
        <v>233</v>
      </c>
      <c r="G1068" s="27">
        <v>30307</v>
      </c>
      <c r="H1068">
        <v>33</v>
      </c>
      <c r="I1068" t="s">
        <v>244</v>
      </c>
      <c r="J1068" t="s">
        <v>353</v>
      </c>
      <c r="K1068">
        <v>0</v>
      </c>
      <c r="L1068">
        <v>2</v>
      </c>
      <c r="M1068">
        <v>0</v>
      </c>
      <c r="N1068">
        <v>0</v>
      </c>
      <c r="O1068">
        <v>0</v>
      </c>
      <c r="W1068" t="s">
        <v>237</v>
      </c>
      <c r="Y1068">
        <v>-1</v>
      </c>
      <c r="AB1068" t="s">
        <v>237</v>
      </c>
      <c r="AH1068">
        <v>0</v>
      </c>
      <c r="AN1068" t="s">
        <v>238</v>
      </c>
      <c r="AO1068">
        <v>2</v>
      </c>
      <c r="AP1068" t="s">
        <v>239</v>
      </c>
      <c r="AQ1068" s="27">
        <v>41741</v>
      </c>
      <c r="AR1068" t="s">
        <v>240</v>
      </c>
      <c r="AS1068">
        <v>2</v>
      </c>
      <c r="AT1068" t="s">
        <v>239</v>
      </c>
      <c r="AU1068" s="27">
        <v>41741</v>
      </c>
    </row>
    <row r="1069" spans="1:47" x14ac:dyDescent="0.2">
      <c r="A1069">
        <v>1068</v>
      </c>
      <c r="B1069" t="s">
        <v>4402</v>
      </c>
      <c r="C1069" t="s">
        <v>4403</v>
      </c>
      <c r="D1069" t="s">
        <v>4404</v>
      </c>
      <c r="E1069" s="27">
        <v>41277</v>
      </c>
      <c r="F1069" t="s">
        <v>294</v>
      </c>
      <c r="G1069" s="27">
        <v>20451</v>
      </c>
      <c r="H1069">
        <v>60</v>
      </c>
      <c r="I1069" t="s">
        <v>234</v>
      </c>
      <c r="J1069" t="s">
        <v>245</v>
      </c>
      <c r="K1069">
        <v>0</v>
      </c>
      <c r="L1069">
        <v>3</v>
      </c>
      <c r="M1069">
        <v>0</v>
      </c>
      <c r="N1069">
        <v>0</v>
      </c>
      <c r="O1069">
        <v>9</v>
      </c>
      <c r="P1069">
        <v>0</v>
      </c>
      <c r="Q1069" s="28">
        <v>41277.500694444447</v>
      </c>
      <c r="R1069" s="28">
        <v>41662.225694444445</v>
      </c>
      <c r="S1069" t="s">
        <v>4405</v>
      </c>
      <c r="U1069" s="27">
        <v>41277</v>
      </c>
      <c r="V1069">
        <v>0</v>
      </c>
      <c r="W1069" t="s">
        <v>32</v>
      </c>
      <c r="X1069" t="s">
        <v>274</v>
      </c>
      <c r="Y1069">
        <v>1</v>
      </c>
      <c r="AA1069" t="s">
        <v>4406</v>
      </c>
      <c r="AB1069" t="s">
        <v>32</v>
      </c>
      <c r="AD1069" s="27">
        <v>41310</v>
      </c>
      <c r="AE1069" t="s">
        <v>359</v>
      </c>
      <c r="AH1069">
        <v>0</v>
      </c>
      <c r="AN1069" t="s">
        <v>238</v>
      </c>
      <c r="AO1069">
        <v>1</v>
      </c>
      <c r="AP1069" t="s">
        <v>239</v>
      </c>
      <c r="AQ1069" s="27">
        <v>41277</v>
      </c>
      <c r="AR1069" t="s">
        <v>240</v>
      </c>
      <c r="AS1069">
        <v>3</v>
      </c>
      <c r="AT1069" t="s">
        <v>239</v>
      </c>
      <c r="AU1069" s="27">
        <v>41277</v>
      </c>
    </row>
    <row r="1070" spans="1:47" x14ac:dyDescent="0.2">
      <c r="A1070">
        <v>1069</v>
      </c>
      <c r="B1070" t="s">
        <v>4407</v>
      </c>
      <c r="C1070" t="s">
        <v>4408</v>
      </c>
      <c r="D1070" t="s">
        <v>4409</v>
      </c>
      <c r="E1070" s="27">
        <v>41719</v>
      </c>
      <c r="F1070" t="s">
        <v>233</v>
      </c>
      <c r="G1070" s="27">
        <v>22837</v>
      </c>
      <c r="H1070">
        <v>53</v>
      </c>
      <c r="I1070" t="s">
        <v>234</v>
      </c>
      <c r="J1070" t="s">
        <v>245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-6</v>
      </c>
      <c r="Q1070" s="28">
        <v>41713.17083333333</v>
      </c>
      <c r="R1070" s="28">
        <v>41719.461805555555</v>
      </c>
      <c r="S1070" t="s">
        <v>4410</v>
      </c>
      <c r="U1070" s="27">
        <v>41712</v>
      </c>
      <c r="V1070">
        <v>7</v>
      </c>
      <c r="W1070" t="s">
        <v>32</v>
      </c>
      <c r="X1070" t="s">
        <v>274</v>
      </c>
      <c r="Y1070">
        <v>0</v>
      </c>
      <c r="AB1070" t="s">
        <v>237</v>
      </c>
      <c r="AH1070">
        <v>0</v>
      </c>
      <c r="AN1070" t="s">
        <v>238</v>
      </c>
      <c r="AO1070">
        <v>1</v>
      </c>
      <c r="AP1070" t="s">
        <v>239</v>
      </c>
      <c r="AQ1070" s="27">
        <v>41719</v>
      </c>
      <c r="AR1070" t="s">
        <v>240</v>
      </c>
      <c r="AS1070">
        <v>1</v>
      </c>
      <c r="AT1070" t="s">
        <v>239</v>
      </c>
      <c r="AU1070" s="27">
        <v>41719</v>
      </c>
    </row>
    <row r="1071" spans="1:47" x14ac:dyDescent="0.2">
      <c r="A1071">
        <v>1070</v>
      </c>
      <c r="B1071" t="s">
        <v>4411</v>
      </c>
      <c r="C1071" t="s">
        <v>414</v>
      </c>
      <c r="D1071" t="s">
        <v>4412</v>
      </c>
      <c r="E1071" s="27">
        <v>41417</v>
      </c>
      <c r="F1071" t="s">
        <v>233</v>
      </c>
      <c r="G1071" s="27">
        <v>32625</v>
      </c>
      <c r="H1071">
        <v>26</v>
      </c>
      <c r="I1071" t="s">
        <v>244</v>
      </c>
      <c r="J1071" t="s">
        <v>250</v>
      </c>
      <c r="K1071">
        <v>0</v>
      </c>
      <c r="L1071">
        <v>6</v>
      </c>
      <c r="M1071">
        <v>1</v>
      </c>
      <c r="N1071">
        <v>0</v>
      </c>
      <c r="O1071">
        <v>8</v>
      </c>
      <c r="P1071">
        <v>-52</v>
      </c>
      <c r="Q1071" s="28">
        <v>41365.530555555553</v>
      </c>
      <c r="R1071" s="28">
        <v>41406.095833333333</v>
      </c>
      <c r="S1071" t="s">
        <v>4413</v>
      </c>
      <c r="T1071" s="27">
        <v>41365</v>
      </c>
      <c r="V1071">
        <v>52</v>
      </c>
      <c r="W1071" t="s">
        <v>32</v>
      </c>
      <c r="X1071" t="s">
        <v>4414</v>
      </c>
      <c r="Y1071">
        <v>0</v>
      </c>
      <c r="AB1071" t="s">
        <v>237</v>
      </c>
      <c r="AH1071">
        <v>0</v>
      </c>
      <c r="AN1071" t="s">
        <v>238</v>
      </c>
      <c r="AO1071">
        <v>6</v>
      </c>
      <c r="AP1071" t="s">
        <v>246</v>
      </c>
      <c r="AQ1071" s="27">
        <v>41417</v>
      </c>
      <c r="AR1071" t="s">
        <v>240</v>
      </c>
      <c r="AS1071">
        <v>6</v>
      </c>
      <c r="AT1071" t="s">
        <v>246</v>
      </c>
      <c r="AU1071" s="27">
        <v>41417</v>
      </c>
    </row>
    <row r="1072" spans="1:47" x14ac:dyDescent="0.2">
      <c r="A1072">
        <v>1071</v>
      </c>
      <c r="B1072" t="s">
        <v>4415</v>
      </c>
      <c r="C1072" t="s">
        <v>4416</v>
      </c>
      <c r="D1072" t="s">
        <v>4417</v>
      </c>
      <c r="E1072" s="27">
        <v>41850</v>
      </c>
      <c r="F1072" t="s">
        <v>294</v>
      </c>
      <c r="G1072" s="27">
        <v>28893</v>
      </c>
      <c r="H1072">
        <v>37</v>
      </c>
      <c r="I1072" t="s">
        <v>244</v>
      </c>
      <c r="J1072" t="s">
        <v>245</v>
      </c>
      <c r="K1072">
        <v>0</v>
      </c>
      <c r="L1072">
        <v>1</v>
      </c>
      <c r="M1072">
        <v>0</v>
      </c>
      <c r="N1072">
        <v>0</v>
      </c>
      <c r="O1072">
        <v>1</v>
      </c>
      <c r="P1072">
        <v>-9</v>
      </c>
      <c r="Q1072" s="28">
        <v>41841.290972222225</v>
      </c>
      <c r="R1072" s="28">
        <v>41849.380555555559</v>
      </c>
      <c r="S1072" t="s">
        <v>4418</v>
      </c>
      <c r="T1072" s="27">
        <v>41841</v>
      </c>
      <c r="V1072">
        <v>9</v>
      </c>
      <c r="W1072" t="s">
        <v>32</v>
      </c>
      <c r="X1072" t="s">
        <v>867</v>
      </c>
      <c r="Y1072">
        <v>0</v>
      </c>
      <c r="AB1072" t="s">
        <v>237</v>
      </c>
      <c r="AH1072">
        <v>0</v>
      </c>
      <c r="AN1072" t="s">
        <v>238</v>
      </c>
      <c r="AO1072">
        <v>1</v>
      </c>
      <c r="AP1072" t="s">
        <v>239</v>
      </c>
      <c r="AQ1072" s="27">
        <v>41850</v>
      </c>
      <c r="AR1072" t="s">
        <v>240</v>
      </c>
      <c r="AS1072">
        <v>1</v>
      </c>
      <c r="AT1072" t="s">
        <v>239</v>
      </c>
      <c r="AU1072" s="27">
        <v>41850</v>
      </c>
    </row>
    <row r="1073" spans="1:47" x14ac:dyDescent="0.2">
      <c r="A1073">
        <v>1072</v>
      </c>
      <c r="B1073" t="s">
        <v>4419</v>
      </c>
      <c r="C1073" t="s">
        <v>424</v>
      </c>
      <c r="D1073" t="s">
        <v>3163</v>
      </c>
      <c r="E1073" s="27">
        <v>41672</v>
      </c>
      <c r="F1073" t="s">
        <v>233</v>
      </c>
      <c r="G1073" s="27">
        <v>31942</v>
      </c>
      <c r="H1073">
        <v>28</v>
      </c>
      <c r="I1073" t="s">
        <v>244</v>
      </c>
      <c r="J1073" t="s">
        <v>250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-1</v>
      </c>
      <c r="Q1073" s="28">
        <v>41671.31527777778</v>
      </c>
      <c r="R1073" s="28">
        <v>41672.324999999997</v>
      </c>
      <c r="S1073" t="s">
        <v>4420</v>
      </c>
      <c r="T1073" s="27">
        <v>41671</v>
      </c>
      <c r="V1073">
        <v>1</v>
      </c>
      <c r="W1073" t="s">
        <v>32</v>
      </c>
      <c r="X1073" t="s">
        <v>348</v>
      </c>
      <c r="Y1073">
        <v>0</v>
      </c>
      <c r="AB1073" t="s">
        <v>237</v>
      </c>
      <c r="AH1073">
        <v>0</v>
      </c>
      <c r="AN1073" t="s">
        <v>238</v>
      </c>
      <c r="AO1073">
        <v>3</v>
      </c>
      <c r="AP1073" t="s">
        <v>239</v>
      </c>
      <c r="AQ1073" s="27">
        <v>41672</v>
      </c>
      <c r="AR1073" t="s">
        <v>240</v>
      </c>
      <c r="AS1073">
        <v>1</v>
      </c>
      <c r="AT1073" t="s">
        <v>239</v>
      </c>
      <c r="AU1073" s="27">
        <v>41672</v>
      </c>
    </row>
    <row r="1074" spans="1:47" x14ac:dyDescent="0.2">
      <c r="A1074">
        <v>1073</v>
      </c>
      <c r="B1074" t="s">
        <v>4421</v>
      </c>
      <c r="C1074" t="s">
        <v>813</v>
      </c>
      <c r="D1074" t="s">
        <v>4422</v>
      </c>
      <c r="E1074" s="27">
        <v>41680</v>
      </c>
      <c r="F1074" t="s">
        <v>233</v>
      </c>
      <c r="G1074" s="27">
        <v>34029</v>
      </c>
      <c r="H1074">
        <v>23</v>
      </c>
      <c r="I1074" t="s">
        <v>259</v>
      </c>
      <c r="J1074" t="s">
        <v>353</v>
      </c>
      <c r="K1074">
        <v>0</v>
      </c>
      <c r="L1074">
        <v>4</v>
      </c>
      <c r="M1074">
        <v>0</v>
      </c>
      <c r="N1074">
        <v>0</v>
      </c>
      <c r="O1074">
        <v>0</v>
      </c>
      <c r="P1074">
        <v>0</v>
      </c>
      <c r="Q1074" s="28">
        <v>41680.192361111112</v>
      </c>
      <c r="R1074" s="28">
        <v>41680.361111111109</v>
      </c>
      <c r="S1074" t="s">
        <v>4423</v>
      </c>
      <c r="T1074" s="27">
        <v>41680</v>
      </c>
      <c r="V1074">
        <v>0</v>
      </c>
      <c r="W1074" t="s">
        <v>36</v>
      </c>
      <c r="X1074" t="s">
        <v>263</v>
      </c>
      <c r="Y1074">
        <v>0</v>
      </c>
      <c r="AB1074" t="s">
        <v>237</v>
      </c>
      <c r="AH1074">
        <v>0</v>
      </c>
      <c r="AN1074" t="s">
        <v>238</v>
      </c>
      <c r="AO1074">
        <v>5</v>
      </c>
      <c r="AP1074" t="s">
        <v>246</v>
      </c>
      <c r="AQ1074" s="27">
        <v>41680</v>
      </c>
      <c r="AR1074" t="s">
        <v>240</v>
      </c>
      <c r="AS1074">
        <v>4</v>
      </c>
      <c r="AT1074" t="s">
        <v>239</v>
      </c>
      <c r="AU1074" s="27">
        <v>41680</v>
      </c>
    </row>
    <row r="1075" spans="1:47" x14ac:dyDescent="0.2">
      <c r="A1075">
        <v>1074</v>
      </c>
      <c r="B1075" t="s">
        <v>4424</v>
      </c>
      <c r="C1075" t="s">
        <v>4425</v>
      </c>
      <c r="D1075" t="s">
        <v>381</v>
      </c>
      <c r="E1075" s="27">
        <v>41713</v>
      </c>
      <c r="F1075" t="s">
        <v>233</v>
      </c>
      <c r="G1075" s="27">
        <v>34453</v>
      </c>
      <c r="H1075">
        <v>21</v>
      </c>
      <c r="I1075" t="s">
        <v>259</v>
      </c>
      <c r="J1075" t="s">
        <v>250</v>
      </c>
      <c r="K1075">
        <v>0</v>
      </c>
      <c r="L1075">
        <v>8</v>
      </c>
      <c r="M1075">
        <v>0</v>
      </c>
      <c r="N1075">
        <v>0</v>
      </c>
      <c r="O1075">
        <v>1</v>
      </c>
      <c r="P1075">
        <v>-1</v>
      </c>
      <c r="Q1075" s="28">
        <v>41712.260416666664</v>
      </c>
      <c r="R1075" s="28">
        <v>41850.231249999997</v>
      </c>
      <c r="S1075" t="s">
        <v>4426</v>
      </c>
      <c r="T1075" s="27">
        <v>41712</v>
      </c>
      <c r="V1075">
        <v>1</v>
      </c>
      <c r="W1075" t="s">
        <v>32</v>
      </c>
      <c r="X1075" t="s">
        <v>343</v>
      </c>
      <c r="Y1075">
        <v>0</v>
      </c>
      <c r="AB1075" t="s">
        <v>237</v>
      </c>
      <c r="AH1075">
        <v>0</v>
      </c>
      <c r="AN1075" t="s">
        <v>238</v>
      </c>
      <c r="AO1075">
        <v>8</v>
      </c>
      <c r="AP1075" t="s">
        <v>269</v>
      </c>
      <c r="AQ1075" s="27">
        <v>41713</v>
      </c>
      <c r="AR1075" t="s">
        <v>240</v>
      </c>
      <c r="AS1075">
        <v>8</v>
      </c>
      <c r="AT1075" t="s">
        <v>269</v>
      </c>
      <c r="AU1075" s="27">
        <v>41713</v>
      </c>
    </row>
    <row r="1076" spans="1:47" x14ac:dyDescent="0.2">
      <c r="A1076">
        <v>1075</v>
      </c>
      <c r="B1076" t="s">
        <v>4427</v>
      </c>
      <c r="C1076" t="s">
        <v>500</v>
      </c>
      <c r="D1076" t="s">
        <v>4207</v>
      </c>
      <c r="E1076" s="27">
        <v>41637</v>
      </c>
      <c r="F1076" t="s">
        <v>233</v>
      </c>
      <c r="G1076" s="27">
        <v>27246</v>
      </c>
      <c r="H1076">
        <v>41</v>
      </c>
      <c r="I1076" t="s">
        <v>244</v>
      </c>
      <c r="J1076" t="s">
        <v>250</v>
      </c>
      <c r="K1076">
        <v>0</v>
      </c>
      <c r="L1076">
        <v>6</v>
      </c>
      <c r="M1076">
        <v>0</v>
      </c>
      <c r="N1076">
        <v>0</v>
      </c>
      <c r="O1076">
        <v>2</v>
      </c>
      <c r="P1076">
        <v>-1</v>
      </c>
      <c r="Q1076" s="28">
        <v>41636.182638888888</v>
      </c>
      <c r="R1076" s="28">
        <v>41848.456944444442</v>
      </c>
      <c r="S1076" t="s">
        <v>4428</v>
      </c>
      <c r="T1076" s="27">
        <v>41636</v>
      </c>
      <c r="V1076">
        <v>1</v>
      </c>
      <c r="W1076" t="s">
        <v>32</v>
      </c>
      <c r="X1076" t="s">
        <v>2976</v>
      </c>
      <c r="Y1076">
        <v>0</v>
      </c>
      <c r="AB1076" t="s">
        <v>237</v>
      </c>
      <c r="AH1076">
        <v>0</v>
      </c>
      <c r="AN1076" t="s">
        <v>238</v>
      </c>
      <c r="AO1076">
        <v>2</v>
      </c>
      <c r="AP1076" t="s">
        <v>239</v>
      </c>
      <c r="AQ1076" s="27">
        <v>41637</v>
      </c>
      <c r="AR1076" t="s">
        <v>240</v>
      </c>
      <c r="AS1076">
        <v>6</v>
      </c>
      <c r="AT1076" t="s">
        <v>246</v>
      </c>
      <c r="AU1076" s="27">
        <v>41637</v>
      </c>
    </row>
    <row r="1077" spans="1:47" x14ac:dyDescent="0.2">
      <c r="A1077">
        <v>1076</v>
      </c>
      <c r="B1077" t="s">
        <v>4429</v>
      </c>
      <c r="C1077" t="s">
        <v>446</v>
      </c>
      <c r="D1077" t="s">
        <v>4430</v>
      </c>
      <c r="E1077" s="27">
        <v>41317</v>
      </c>
      <c r="F1077" t="s">
        <v>294</v>
      </c>
      <c r="G1077" s="27">
        <v>25330</v>
      </c>
      <c r="H1077">
        <v>46</v>
      </c>
      <c r="I1077" t="s">
        <v>234</v>
      </c>
      <c r="J1077" t="s">
        <v>245</v>
      </c>
      <c r="K1077">
        <v>0</v>
      </c>
      <c r="L1077">
        <v>8</v>
      </c>
      <c r="M1077">
        <v>0</v>
      </c>
      <c r="N1077">
        <v>0</v>
      </c>
      <c r="O1077">
        <v>2</v>
      </c>
      <c r="P1077">
        <v>-1</v>
      </c>
      <c r="Q1077" s="28">
        <v>41316.304166666669</v>
      </c>
      <c r="R1077" s="28">
        <v>41336.210416666669</v>
      </c>
      <c r="S1077" t="s">
        <v>4431</v>
      </c>
      <c r="T1077" s="27">
        <v>41316</v>
      </c>
      <c r="V1077">
        <v>1</v>
      </c>
      <c r="W1077" t="s">
        <v>32</v>
      </c>
      <c r="X1077" t="s">
        <v>359</v>
      </c>
      <c r="Y1077">
        <v>0</v>
      </c>
      <c r="AB1077" t="s">
        <v>237</v>
      </c>
      <c r="AH1077">
        <v>0</v>
      </c>
      <c r="AN1077" t="s">
        <v>238</v>
      </c>
      <c r="AO1077">
        <v>1</v>
      </c>
      <c r="AP1077" t="s">
        <v>239</v>
      </c>
      <c r="AQ1077" s="27">
        <v>41317</v>
      </c>
      <c r="AR1077" t="s">
        <v>240</v>
      </c>
      <c r="AS1077">
        <v>8</v>
      </c>
      <c r="AT1077" t="s">
        <v>269</v>
      </c>
      <c r="AU1077" s="27">
        <v>41317</v>
      </c>
    </row>
    <row r="1078" spans="1:47" x14ac:dyDescent="0.2">
      <c r="A1078">
        <v>1077</v>
      </c>
      <c r="B1078" t="s">
        <v>4432</v>
      </c>
      <c r="C1078" t="s">
        <v>3280</v>
      </c>
      <c r="D1078" t="s">
        <v>2671</v>
      </c>
      <c r="E1078" s="27">
        <v>41310</v>
      </c>
      <c r="F1078" t="s">
        <v>233</v>
      </c>
      <c r="G1078" s="27">
        <v>33722</v>
      </c>
      <c r="H1078">
        <v>23</v>
      </c>
      <c r="I1078" t="s">
        <v>259</v>
      </c>
      <c r="J1078" t="s">
        <v>250</v>
      </c>
      <c r="K1078">
        <v>0</v>
      </c>
      <c r="L1078">
        <v>5</v>
      </c>
      <c r="M1078">
        <v>0</v>
      </c>
      <c r="N1078">
        <v>0</v>
      </c>
      <c r="O1078">
        <v>0</v>
      </c>
      <c r="P1078">
        <v>-1</v>
      </c>
      <c r="Q1078" s="28">
        <v>41309.273611111108</v>
      </c>
      <c r="R1078" s="28">
        <v>41310.34652777778</v>
      </c>
      <c r="S1078" t="s">
        <v>4433</v>
      </c>
      <c r="T1078" s="27">
        <v>41309</v>
      </c>
      <c r="V1078">
        <v>1</v>
      </c>
      <c r="W1078" t="s">
        <v>32</v>
      </c>
      <c r="X1078" t="s">
        <v>983</v>
      </c>
      <c r="Y1078">
        <v>1</v>
      </c>
      <c r="AA1078" t="s">
        <v>4434</v>
      </c>
      <c r="AB1078" t="s">
        <v>36</v>
      </c>
      <c r="AC1078">
        <v>0</v>
      </c>
      <c r="AD1078" s="27">
        <v>41735</v>
      </c>
      <c r="AE1078" t="s">
        <v>1508</v>
      </c>
      <c r="AF1078" s="27">
        <v>41735</v>
      </c>
      <c r="AG1078" s="27">
        <v>41738</v>
      </c>
      <c r="AH1078">
        <v>0</v>
      </c>
      <c r="AN1078" t="s">
        <v>238</v>
      </c>
      <c r="AO1078">
        <v>4</v>
      </c>
      <c r="AP1078" t="s">
        <v>239</v>
      </c>
      <c r="AQ1078" s="27">
        <v>41310</v>
      </c>
      <c r="AR1078" t="s">
        <v>240</v>
      </c>
      <c r="AS1078">
        <v>5</v>
      </c>
      <c r="AT1078" t="s">
        <v>246</v>
      </c>
      <c r="AU1078" s="27">
        <v>41310</v>
      </c>
    </row>
    <row r="1079" spans="1:47" x14ac:dyDescent="0.2">
      <c r="A1079">
        <v>1078</v>
      </c>
      <c r="B1079" t="s">
        <v>4435</v>
      </c>
      <c r="C1079" t="s">
        <v>1832</v>
      </c>
      <c r="D1079" t="s">
        <v>4436</v>
      </c>
      <c r="E1079" s="27">
        <v>41863</v>
      </c>
      <c r="F1079" t="s">
        <v>233</v>
      </c>
      <c r="G1079" s="27">
        <v>19918</v>
      </c>
      <c r="H1079">
        <v>61</v>
      </c>
      <c r="I1079" t="s">
        <v>234</v>
      </c>
      <c r="J1079" t="s">
        <v>250</v>
      </c>
      <c r="K1079">
        <v>0</v>
      </c>
      <c r="L1079">
        <v>1</v>
      </c>
      <c r="M1079">
        <v>0</v>
      </c>
      <c r="N1079">
        <v>0</v>
      </c>
      <c r="O1079">
        <v>2</v>
      </c>
      <c r="P1079">
        <v>-2</v>
      </c>
      <c r="Q1079" s="28">
        <v>41861.47152777778</v>
      </c>
      <c r="R1079" s="28">
        <v>41862.333333333336</v>
      </c>
      <c r="S1079" t="s">
        <v>4437</v>
      </c>
      <c r="T1079" s="27">
        <v>41861</v>
      </c>
      <c r="V1079">
        <v>2</v>
      </c>
      <c r="W1079" t="s">
        <v>32</v>
      </c>
      <c r="X1079" t="s">
        <v>453</v>
      </c>
      <c r="Y1079">
        <v>0</v>
      </c>
      <c r="AB1079" t="s">
        <v>237</v>
      </c>
      <c r="AH1079">
        <v>0</v>
      </c>
      <c r="AN1079" t="s">
        <v>238</v>
      </c>
      <c r="AO1079">
        <v>1</v>
      </c>
      <c r="AP1079" t="s">
        <v>239</v>
      </c>
      <c r="AQ1079" s="27">
        <v>41863</v>
      </c>
      <c r="AR1079" t="s">
        <v>240</v>
      </c>
      <c r="AS1079">
        <v>1</v>
      </c>
      <c r="AT1079" t="s">
        <v>239</v>
      </c>
      <c r="AU1079" s="27">
        <v>41863</v>
      </c>
    </row>
    <row r="1080" spans="1:47" x14ac:dyDescent="0.2">
      <c r="A1080">
        <v>1079</v>
      </c>
      <c r="B1080" t="s">
        <v>4438</v>
      </c>
      <c r="C1080" t="s">
        <v>4439</v>
      </c>
      <c r="D1080" t="s">
        <v>4440</v>
      </c>
      <c r="E1080" s="27">
        <v>41464</v>
      </c>
      <c r="F1080" t="s">
        <v>233</v>
      </c>
      <c r="G1080" s="27">
        <v>28692</v>
      </c>
      <c r="H1080">
        <v>37</v>
      </c>
      <c r="I1080" t="s">
        <v>244</v>
      </c>
      <c r="J1080" t="s">
        <v>250</v>
      </c>
      <c r="K1080">
        <v>0</v>
      </c>
      <c r="L1080">
        <v>1</v>
      </c>
      <c r="M1080">
        <v>0</v>
      </c>
      <c r="N1080">
        <v>0</v>
      </c>
      <c r="O1080">
        <v>5</v>
      </c>
      <c r="S1080" t="s">
        <v>4441</v>
      </c>
      <c r="T1080" s="27">
        <v>41436</v>
      </c>
      <c r="V1080">
        <v>28</v>
      </c>
      <c r="W1080" t="s">
        <v>32</v>
      </c>
      <c r="X1080" t="s">
        <v>729</v>
      </c>
      <c r="Y1080">
        <v>1</v>
      </c>
      <c r="AA1080" t="s">
        <v>4442</v>
      </c>
      <c r="AB1080" t="s">
        <v>36</v>
      </c>
      <c r="AD1080" s="27">
        <v>41592</v>
      </c>
      <c r="AE1080" t="s">
        <v>279</v>
      </c>
      <c r="AH1080">
        <v>1</v>
      </c>
      <c r="AJ1080" t="s">
        <v>4442</v>
      </c>
      <c r="AK1080" t="s">
        <v>462</v>
      </c>
      <c r="AL1080" s="27">
        <v>41592</v>
      </c>
      <c r="AM1080" t="s">
        <v>279</v>
      </c>
      <c r="AN1080" t="s">
        <v>238</v>
      </c>
      <c r="AO1080">
        <v>2</v>
      </c>
      <c r="AP1080" t="s">
        <v>239</v>
      </c>
      <c r="AQ1080" s="27">
        <v>41464</v>
      </c>
      <c r="AR1080" t="s">
        <v>240</v>
      </c>
      <c r="AS1080">
        <v>1</v>
      </c>
      <c r="AT1080" t="s">
        <v>239</v>
      </c>
      <c r="AU1080" s="27">
        <v>41464</v>
      </c>
    </row>
    <row r="1081" spans="1:47" x14ac:dyDescent="0.2">
      <c r="A1081">
        <v>1080</v>
      </c>
      <c r="B1081" t="s">
        <v>4443</v>
      </c>
      <c r="C1081" t="s">
        <v>3523</v>
      </c>
      <c r="D1081" t="s">
        <v>4444</v>
      </c>
      <c r="E1081" s="27">
        <v>41493</v>
      </c>
      <c r="F1081" t="s">
        <v>233</v>
      </c>
      <c r="G1081" s="27">
        <v>31267</v>
      </c>
      <c r="H1081">
        <v>30</v>
      </c>
      <c r="I1081" t="s">
        <v>244</v>
      </c>
      <c r="J1081" t="s">
        <v>245</v>
      </c>
      <c r="K1081">
        <v>0</v>
      </c>
      <c r="L1081">
        <v>2</v>
      </c>
      <c r="M1081">
        <v>0</v>
      </c>
      <c r="N1081">
        <v>0</v>
      </c>
      <c r="O1081">
        <v>3</v>
      </c>
      <c r="P1081">
        <v>653</v>
      </c>
      <c r="Q1081" s="28">
        <v>42146.209722222222</v>
      </c>
      <c r="R1081" s="28">
        <v>42157.291666666664</v>
      </c>
      <c r="S1081" t="s">
        <v>4445</v>
      </c>
      <c r="U1081" s="27">
        <v>41388</v>
      </c>
      <c r="V1081">
        <v>105</v>
      </c>
      <c r="W1081" t="s">
        <v>32</v>
      </c>
      <c r="X1081" t="s">
        <v>274</v>
      </c>
      <c r="Y1081">
        <v>0</v>
      </c>
      <c r="AB1081" t="s">
        <v>237</v>
      </c>
      <c r="AH1081">
        <v>0</v>
      </c>
      <c r="AN1081" t="s">
        <v>238</v>
      </c>
      <c r="AO1081">
        <v>1</v>
      </c>
      <c r="AP1081" t="s">
        <v>239</v>
      </c>
      <c r="AQ1081" s="27">
        <v>41493</v>
      </c>
      <c r="AR1081" t="s">
        <v>240</v>
      </c>
      <c r="AS1081">
        <v>2</v>
      </c>
      <c r="AT1081" t="s">
        <v>239</v>
      </c>
      <c r="AU1081" s="27">
        <v>41493</v>
      </c>
    </row>
    <row r="1082" spans="1:47" x14ac:dyDescent="0.2">
      <c r="A1082">
        <v>1081</v>
      </c>
      <c r="B1082" t="s">
        <v>4446</v>
      </c>
      <c r="C1082" t="s">
        <v>4447</v>
      </c>
      <c r="D1082" t="s">
        <v>266</v>
      </c>
      <c r="E1082" s="27">
        <v>41374</v>
      </c>
      <c r="F1082" t="s">
        <v>233</v>
      </c>
      <c r="G1082" s="27">
        <v>26267</v>
      </c>
      <c r="H1082">
        <v>44</v>
      </c>
      <c r="I1082" t="s">
        <v>244</v>
      </c>
      <c r="J1082" t="s">
        <v>250</v>
      </c>
      <c r="K1082">
        <v>0</v>
      </c>
      <c r="L1082">
        <v>1</v>
      </c>
      <c r="M1082">
        <v>0</v>
      </c>
      <c r="N1082">
        <v>1</v>
      </c>
      <c r="O1082">
        <v>1</v>
      </c>
      <c r="S1082" t="s">
        <v>4448</v>
      </c>
      <c r="T1082" s="27">
        <v>40871</v>
      </c>
      <c r="V1082">
        <v>503</v>
      </c>
      <c r="W1082" t="s">
        <v>237</v>
      </c>
      <c r="X1082" t="s">
        <v>4449</v>
      </c>
      <c r="Y1082">
        <v>0</v>
      </c>
      <c r="AB1082" t="s">
        <v>237</v>
      </c>
      <c r="AH1082">
        <v>0</v>
      </c>
      <c r="AN1082" t="s">
        <v>238</v>
      </c>
      <c r="AO1082">
        <v>1</v>
      </c>
      <c r="AP1082" t="s">
        <v>239</v>
      </c>
      <c r="AQ1082" s="27">
        <v>41374</v>
      </c>
      <c r="AR1082" t="s">
        <v>240</v>
      </c>
      <c r="AS1082">
        <v>1</v>
      </c>
      <c r="AT1082" t="s">
        <v>239</v>
      </c>
      <c r="AU1082" s="27">
        <v>41374</v>
      </c>
    </row>
    <row r="1083" spans="1:47" x14ac:dyDescent="0.2">
      <c r="A1083">
        <v>1082</v>
      </c>
      <c r="B1083" t="s">
        <v>4450</v>
      </c>
      <c r="C1083" t="s">
        <v>585</v>
      </c>
      <c r="D1083" t="s">
        <v>3831</v>
      </c>
      <c r="E1083" s="27">
        <v>41546</v>
      </c>
      <c r="F1083" t="s">
        <v>233</v>
      </c>
      <c r="G1083" s="27">
        <v>24205</v>
      </c>
      <c r="H1083">
        <v>50</v>
      </c>
      <c r="I1083" t="s">
        <v>234</v>
      </c>
      <c r="J1083" t="s">
        <v>250</v>
      </c>
      <c r="K1083">
        <v>0</v>
      </c>
      <c r="L1083">
        <v>8</v>
      </c>
      <c r="M1083">
        <v>0</v>
      </c>
      <c r="N1083">
        <v>0</v>
      </c>
      <c r="O1083">
        <v>18</v>
      </c>
      <c r="P1083">
        <v>-1</v>
      </c>
      <c r="Q1083" s="28">
        <v>41545.166666666664</v>
      </c>
      <c r="R1083" s="28">
        <v>41794.107638888891</v>
      </c>
      <c r="S1083" t="s">
        <v>4451</v>
      </c>
      <c r="T1083" s="27">
        <v>41545</v>
      </c>
      <c r="V1083">
        <v>1</v>
      </c>
      <c r="W1083" t="s">
        <v>32</v>
      </c>
      <c r="X1083" t="s">
        <v>364</v>
      </c>
      <c r="Y1083">
        <v>1</v>
      </c>
      <c r="AA1083" t="s">
        <v>4452</v>
      </c>
      <c r="AB1083" t="s">
        <v>36</v>
      </c>
      <c r="AC1083">
        <v>0</v>
      </c>
      <c r="AD1083" s="27">
        <v>41801</v>
      </c>
      <c r="AE1083" t="s">
        <v>412</v>
      </c>
      <c r="AF1083" s="27">
        <v>41801</v>
      </c>
      <c r="AG1083" s="27">
        <v>41801</v>
      </c>
      <c r="AH1083">
        <v>0</v>
      </c>
      <c r="AN1083" t="s">
        <v>238</v>
      </c>
      <c r="AO1083">
        <v>6</v>
      </c>
      <c r="AP1083" t="s">
        <v>246</v>
      </c>
      <c r="AQ1083" s="27">
        <v>41546</v>
      </c>
      <c r="AR1083" t="s">
        <v>240</v>
      </c>
      <c r="AS1083">
        <v>8</v>
      </c>
      <c r="AT1083" t="s">
        <v>269</v>
      </c>
      <c r="AU1083" s="27">
        <v>41546</v>
      </c>
    </row>
    <row r="1084" spans="1:47" x14ac:dyDescent="0.2">
      <c r="A1084">
        <v>1083</v>
      </c>
      <c r="B1084" t="s">
        <v>4453</v>
      </c>
      <c r="C1084" t="s">
        <v>4454</v>
      </c>
      <c r="D1084" t="s">
        <v>586</v>
      </c>
      <c r="E1084" s="27">
        <v>42001</v>
      </c>
      <c r="F1084" t="s">
        <v>294</v>
      </c>
      <c r="G1084" s="27">
        <v>24267</v>
      </c>
      <c r="H1084">
        <v>49</v>
      </c>
      <c r="I1084" t="s">
        <v>234</v>
      </c>
      <c r="J1084" t="s">
        <v>250</v>
      </c>
      <c r="K1084">
        <v>0</v>
      </c>
      <c r="L1084">
        <v>9</v>
      </c>
      <c r="M1084">
        <v>0</v>
      </c>
      <c r="N1084">
        <v>0</v>
      </c>
      <c r="O1084">
        <v>0</v>
      </c>
      <c r="P1084">
        <v>0</v>
      </c>
      <c r="Q1084" s="28">
        <v>42001.051388888889</v>
      </c>
      <c r="R1084" s="28">
        <v>42002.151388888888</v>
      </c>
      <c r="S1084" t="s">
        <v>4455</v>
      </c>
      <c r="T1084" s="27">
        <v>42000</v>
      </c>
      <c r="V1084">
        <v>1</v>
      </c>
      <c r="W1084" t="s">
        <v>32</v>
      </c>
      <c r="X1084" t="s">
        <v>359</v>
      </c>
      <c r="Y1084">
        <v>0</v>
      </c>
      <c r="AB1084" t="s">
        <v>237</v>
      </c>
      <c r="AH1084">
        <v>0</v>
      </c>
      <c r="AN1084" t="s">
        <v>238</v>
      </c>
      <c r="AO1084">
        <v>3</v>
      </c>
      <c r="AP1084" t="s">
        <v>239</v>
      </c>
      <c r="AQ1084" s="27">
        <v>42001</v>
      </c>
      <c r="AR1084" t="s">
        <v>240</v>
      </c>
      <c r="AS1084">
        <v>9</v>
      </c>
      <c r="AT1084" t="s">
        <v>269</v>
      </c>
      <c r="AU1084" s="27">
        <v>42001</v>
      </c>
    </row>
    <row r="1085" spans="1:47" x14ac:dyDescent="0.2">
      <c r="A1085">
        <v>1084</v>
      </c>
      <c r="B1085" t="s">
        <v>4456</v>
      </c>
      <c r="C1085" t="s">
        <v>1308</v>
      </c>
      <c r="D1085" t="s">
        <v>4207</v>
      </c>
      <c r="E1085" s="27">
        <v>41393</v>
      </c>
      <c r="F1085" t="s">
        <v>233</v>
      </c>
      <c r="G1085" s="27">
        <v>25760</v>
      </c>
      <c r="H1085">
        <v>45</v>
      </c>
      <c r="I1085" t="s">
        <v>234</v>
      </c>
      <c r="J1085" t="s">
        <v>250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-1</v>
      </c>
      <c r="Q1085" s="28">
        <v>41392.323611111111</v>
      </c>
      <c r="R1085" s="28">
        <v>41394.161805555559</v>
      </c>
      <c r="S1085" t="s">
        <v>4457</v>
      </c>
      <c r="T1085" s="27">
        <v>41392</v>
      </c>
      <c r="V1085">
        <v>1</v>
      </c>
      <c r="W1085" t="s">
        <v>36</v>
      </c>
      <c r="X1085" t="s">
        <v>263</v>
      </c>
      <c r="Y1085">
        <v>0</v>
      </c>
      <c r="AB1085" t="s">
        <v>237</v>
      </c>
      <c r="AH1085">
        <v>0</v>
      </c>
      <c r="AN1085" t="s">
        <v>238</v>
      </c>
      <c r="AO1085">
        <v>1</v>
      </c>
      <c r="AP1085" t="s">
        <v>239</v>
      </c>
      <c r="AQ1085" s="27">
        <v>41393</v>
      </c>
      <c r="AR1085" t="s">
        <v>240</v>
      </c>
      <c r="AS1085">
        <v>1</v>
      </c>
      <c r="AT1085" t="s">
        <v>239</v>
      </c>
      <c r="AU1085" s="27">
        <v>41393</v>
      </c>
    </row>
    <row r="1086" spans="1:47" x14ac:dyDescent="0.2">
      <c r="A1086">
        <v>1085</v>
      </c>
      <c r="B1086" t="s">
        <v>4458</v>
      </c>
      <c r="C1086" t="s">
        <v>2046</v>
      </c>
      <c r="D1086" t="s">
        <v>4459</v>
      </c>
      <c r="E1086" s="27">
        <v>41911</v>
      </c>
      <c r="F1086" t="s">
        <v>233</v>
      </c>
      <c r="G1086" s="27">
        <v>27811</v>
      </c>
      <c r="H1086">
        <v>40</v>
      </c>
      <c r="I1086" t="s">
        <v>244</v>
      </c>
      <c r="J1086" t="s">
        <v>22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-1</v>
      </c>
      <c r="Q1086" s="28">
        <v>41910.057638888888</v>
      </c>
      <c r="R1086" s="28">
        <v>41911.307638888888</v>
      </c>
      <c r="S1086" t="s">
        <v>4460</v>
      </c>
      <c r="T1086" s="27">
        <v>41910</v>
      </c>
      <c r="V1086">
        <v>1</v>
      </c>
      <c r="W1086" t="s">
        <v>36</v>
      </c>
      <c r="X1086" t="s">
        <v>279</v>
      </c>
      <c r="Y1086">
        <v>0</v>
      </c>
      <c r="AB1086" t="s">
        <v>237</v>
      </c>
      <c r="AH1086">
        <v>0</v>
      </c>
      <c r="AN1086" t="s">
        <v>238</v>
      </c>
      <c r="AO1086">
        <v>1</v>
      </c>
      <c r="AP1086" t="s">
        <v>239</v>
      </c>
      <c r="AQ1086" s="27">
        <v>41911</v>
      </c>
      <c r="AR1086" t="s">
        <v>240</v>
      </c>
      <c r="AS1086">
        <v>1</v>
      </c>
      <c r="AT1086" t="s">
        <v>239</v>
      </c>
      <c r="AU1086" s="27">
        <v>41911</v>
      </c>
    </row>
    <row r="1087" spans="1:47" x14ac:dyDescent="0.2">
      <c r="A1087">
        <v>1086</v>
      </c>
      <c r="B1087" t="s">
        <v>4461</v>
      </c>
      <c r="C1087" t="s">
        <v>524</v>
      </c>
      <c r="D1087" t="s">
        <v>4462</v>
      </c>
      <c r="E1087" s="27">
        <v>41698</v>
      </c>
      <c r="F1087" t="s">
        <v>233</v>
      </c>
      <c r="G1087" s="27">
        <v>34289</v>
      </c>
      <c r="H1087">
        <v>22</v>
      </c>
      <c r="I1087" t="s">
        <v>259</v>
      </c>
      <c r="J1087" t="s">
        <v>250</v>
      </c>
      <c r="K1087">
        <v>0</v>
      </c>
      <c r="L1087">
        <v>5</v>
      </c>
      <c r="M1087">
        <v>0</v>
      </c>
      <c r="N1087">
        <v>0</v>
      </c>
      <c r="O1087">
        <v>1</v>
      </c>
      <c r="P1087">
        <v>-1</v>
      </c>
      <c r="Q1087" s="28">
        <v>41697.220138888886</v>
      </c>
      <c r="R1087" s="28">
        <v>41698.056944444441</v>
      </c>
      <c r="S1087" t="s">
        <v>4463</v>
      </c>
      <c r="U1087" s="27">
        <v>41697</v>
      </c>
      <c r="V1087">
        <v>1</v>
      </c>
      <c r="W1087" t="s">
        <v>32</v>
      </c>
      <c r="X1087" t="s">
        <v>274</v>
      </c>
      <c r="Y1087">
        <v>0</v>
      </c>
      <c r="AB1087" t="s">
        <v>237</v>
      </c>
      <c r="AH1087">
        <v>0</v>
      </c>
      <c r="AN1087" t="s">
        <v>238</v>
      </c>
      <c r="AO1087">
        <v>7</v>
      </c>
      <c r="AP1087" t="s">
        <v>246</v>
      </c>
      <c r="AQ1087" s="27">
        <v>41698</v>
      </c>
      <c r="AR1087" t="s">
        <v>240</v>
      </c>
      <c r="AS1087">
        <v>5</v>
      </c>
      <c r="AT1087" t="s">
        <v>246</v>
      </c>
      <c r="AU1087" s="27">
        <v>41698</v>
      </c>
    </row>
    <row r="1088" spans="1:47" x14ac:dyDescent="0.2">
      <c r="A1088">
        <v>1087</v>
      </c>
      <c r="B1088" t="s">
        <v>4464</v>
      </c>
      <c r="C1088" t="s">
        <v>500</v>
      </c>
      <c r="D1088" t="s">
        <v>4465</v>
      </c>
      <c r="E1088" s="27">
        <v>41683</v>
      </c>
      <c r="F1088" t="s">
        <v>233</v>
      </c>
      <c r="G1088" s="27">
        <v>32789</v>
      </c>
      <c r="H1088">
        <v>26</v>
      </c>
      <c r="I1088" t="s">
        <v>244</v>
      </c>
      <c r="J1088" t="s">
        <v>245</v>
      </c>
      <c r="K1088">
        <v>0</v>
      </c>
      <c r="L1088">
        <v>2</v>
      </c>
      <c r="M1088">
        <v>0</v>
      </c>
      <c r="N1088">
        <v>0</v>
      </c>
      <c r="O1088">
        <v>1</v>
      </c>
      <c r="P1088">
        <v>0</v>
      </c>
      <c r="Q1088" s="28">
        <v>41683.104861111111</v>
      </c>
      <c r="R1088" s="28">
        <v>41699.384722222225</v>
      </c>
      <c r="S1088" t="s">
        <v>4466</v>
      </c>
      <c r="U1088" s="27">
        <v>41683</v>
      </c>
      <c r="V1088">
        <v>0</v>
      </c>
      <c r="W1088" t="s">
        <v>32</v>
      </c>
      <c r="X1088" t="s">
        <v>274</v>
      </c>
      <c r="Y1088">
        <v>1</v>
      </c>
      <c r="AA1088" t="s">
        <v>4467</v>
      </c>
      <c r="AB1088" t="s">
        <v>36</v>
      </c>
      <c r="AC1088">
        <v>0</v>
      </c>
      <c r="AD1088" s="27">
        <v>41896</v>
      </c>
      <c r="AE1088" t="s">
        <v>2836</v>
      </c>
      <c r="AF1088" s="27">
        <v>41896</v>
      </c>
      <c r="AG1088" s="27">
        <v>41915</v>
      </c>
      <c r="AH1088">
        <v>1</v>
      </c>
      <c r="AJ1088" t="s">
        <v>4468</v>
      </c>
      <c r="AK1088" t="s">
        <v>462</v>
      </c>
      <c r="AL1088" s="27">
        <v>42277</v>
      </c>
      <c r="AM1088" t="s">
        <v>279</v>
      </c>
      <c r="AN1088" t="s">
        <v>238</v>
      </c>
      <c r="AO1088">
        <v>3</v>
      </c>
      <c r="AP1088" t="s">
        <v>239</v>
      </c>
      <c r="AQ1088" s="27">
        <v>41683</v>
      </c>
      <c r="AR1088" t="s">
        <v>240</v>
      </c>
      <c r="AS1088">
        <v>2</v>
      </c>
      <c r="AT1088" t="s">
        <v>239</v>
      </c>
      <c r="AU1088" s="27">
        <v>41683</v>
      </c>
    </row>
    <row r="1089" spans="1:47" x14ac:dyDescent="0.2">
      <c r="A1089">
        <v>1088</v>
      </c>
      <c r="B1089" t="s">
        <v>4469</v>
      </c>
      <c r="C1089" t="s">
        <v>400</v>
      </c>
      <c r="D1089" t="s">
        <v>4470</v>
      </c>
      <c r="E1089" s="27">
        <v>41284</v>
      </c>
      <c r="F1089" t="s">
        <v>233</v>
      </c>
      <c r="G1089" s="27">
        <v>19795</v>
      </c>
      <c r="H1089">
        <v>62</v>
      </c>
      <c r="I1089" t="s">
        <v>234</v>
      </c>
      <c r="J1089" t="s">
        <v>245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-1</v>
      </c>
      <c r="Q1089" s="28">
        <v>41283.136805555558</v>
      </c>
      <c r="R1089" s="28">
        <v>41286.130555555559</v>
      </c>
      <c r="S1089" t="s">
        <v>4471</v>
      </c>
      <c r="T1089" s="27">
        <v>41283</v>
      </c>
      <c r="V1089">
        <v>1</v>
      </c>
      <c r="W1089" t="s">
        <v>32</v>
      </c>
      <c r="X1089" t="s">
        <v>834</v>
      </c>
      <c r="Y1089">
        <v>0</v>
      </c>
      <c r="AB1089" t="s">
        <v>237</v>
      </c>
      <c r="AH1089">
        <v>0</v>
      </c>
      <c r="AN1089" t="s">
        <v>238</v>
      </c>
      <c r="AO1089">
        <v>1</v>
      </c>
      <c r="AP1089" t="s">
        <v>239</v>
      </c>
      <c r="AQ1089" s="27">
        <v>41284</v>
      </c>
      <c r="AR1089" t="s">
        <v>240</v>
      </c>
      <c r="AS1089">
        <v>1</v>
      </c>
      <c r="AT1089" t="s">
        <v>239</v>
      </c>
      <c r="AU1089" s="27">
        <v>41284</v>
      </c>
    </row>
    <row r="1090" spans="1:47" x14ac:dyDescent="0.2">
      <c r="A1090">
        <v>1089</v>
      </c>
      <c r="B1090" t="s">
        <v>4472</v>
      </c>
      <c r="C1090" t="s">
        <v>963</v>
      </c>
      <c r="D1090" t="s">
        <v>775</v>
      </c>
      <c r="E1090" s="27">
        <v>41576</v>
      </c>
      <c r="F1090" t="s">
        <v>233</v>
      </c>
      <c r="G1090" s="27">
        <v>29996</v>
      </c>
      <c r="H1090">
        <v>34</v>
      </c>
      <c r="I1090" t="s">
        <v>244</v>
      </c>
      <c r="J1090" t="s">
        <v>245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 s="28">
        <v>41576.17083333333</v>
      </c>
      <c r="R1090" s="28">
        <v>41576.084027777775</v>
      </c>
      <c r="S1090" t="s">
        <v>4473</v>
      </c>
      <c r="T1090" s="27">
        <v>41576</v>
      </c>
      <c r="V1090">
        <v>0</v>
      </c>
      <c r="W1090" t="s">
        <v>36</v>
      </c>
      <c r="X1090" t="s">
        <v>780</v>
      </c>
      <c r="Y1090">
        <v>1</v>
      </c>
      <c r="AA1090" t="s">
        <v>4474</v>
      </c>
      <c r="AB1090" t="s">
        <v>36</v>
      </c>
      <c r="AC1090">
        <v>1</v>
      </c>
      <c r="AD1090" s="27">
        <v>41683</v>
      </c>
      <c r="AE1090" t="s">
        <v>263</v>
      </c>
      <c r="AF1090" s="27">
        <v>41684</v>
      </c>
      <c r="AG1090" s="27">
        <v>41717</v>
      </c>
      <c r="AH1090">
        <v>0</v>
      </c>
      <c r="AN1090" t="s">
        <v>238</v>
      </c>
      <c r="AO1090">
        <v>1</v>
      </c>
      <c r="AP1090" t="s">
        <v>239</v>
      </c>
      <c r="AQ1090" s="27">
        <v>41576</v>
      </c>
      <c r="AR1090" t="s">
        <v>240</v>
      </c>
      <c r="AS1090">
        <v>1</v>
      </c>
      <c r="AT1090" t="s">
        <v>239</v>
      </c>
      <c r="AU1090" s="27">
        <v>41576</v>
      </c>
    </row>
    <row r="1091" spans="1:47" x14ac:dyDescent="0.2">
      <c r="A1091">
        <v>1090</v>
      </c>
      <c r="B1091" t="s">
        <v>4475</v>
      </c>
      <c r="C1091" t="s">
        <v>4476</v>
      </c>
      <c r="D1091" t="s">
        <v>4477</v>
      </c>
      <c r="E1091" s="27">
        <v>41761</v>
      </c>
      <c r="F1091" t="s">
        <v>294</v>
      </c>
      <c r="G1091" s="27">
        <v>28856</v>
      </c>
      <c r="H1091">
        <v>37</v>
      </c>
      <c r="I1091" t="s">
        <v>244</v>
      </c>
      <c r="J1091" t="s">
        <v>245</v>
      </c>
      <c r="K1091">
        <v>0</v>
      </c>
      <c r="L1091">
        <v>3</v>
      </c>
      <c r="M1091">
        <v>0</v>
      </c>
      <c r="N1091">
        <v>0</v>
      </c>
      <c r="O1091">
        <v>0</v>
      </c>
      <c r="P1091">
        <v>-1</v>
      </c>
      <c r="Q1091" s="28">
        <v>41760.133333333331</v>
      </c>
      <c r="R1091" s="28">
        <v>41761.107638888891</v>
      </c>
      <c r="S1091" t="s">
        <v>4478</v>
      </c>
      <c r="T1091" s="27">
        <v>41760</v>
      </c>
      <c r="V1091">
        <v>1</v>
      </c>
      <c r="W1091" t="s">
        <v>32</v>
      </c>
      <c r="X1091" t="s">
        <v>4479</v>
      </c>
      <c r="Y1091">
        <v>0</v>
      </c>
      <c r="AB1091" t="s">
        <v>237</v>
      </c>
      <c r="AH1091">
        <v>0</v>
      </c>
      <c r="AN1091" t="s">
        <v>238</v>
      </c>
      <c r="AO1091">
        <v>1</v>
      </c>
      <c r="AP1091" t="s">
        <v>239</v>
      </c>
      <c r="AQ1091" s="27">
        <v>41761</v>
      </c>
      <c r="AR1091" t="s">
        <v>240</v>
      </c>
      <c r="AS1091">
        <v>3</v>
      </c>
      <c r="AT1091" t="s">
        <v>239</v>
      </c>
      <c r="AU1091" s="27">
        <v>41761</v>
      </c>
    </row>
    <row r="1092" spans="1:47" x14ac:dyDescent="0.2">
      <c r="A1092">
        <v>1091</v>
      </c>
      <c r="B1092" t="s">
        <v>4480</v>
      </c>
      <c r="C1092" t="s">
        <v>4481</v>
      </c>
      <c r="D1092" t="s">
        <v>4482</v>
      </c>
      <c r="E1092" s="27">
        <v>41317</v>
      </c>
      <c r="F1092" t="s">
        <v>233</v>
      </c>
      <c r="G1092" s="27">
        <v>33866</v>
      </c>
      <c r="H1092">
        <v>23</v>
      </c>
      <c r="I1092" t="s">
        <v>259</v>
      </c>
      <c r="J1092" t="s">
        <v>22</v>
      </c>
      <c r="K1092">
        <v>0</v>
      </c>
      <c r="L1092">
        <v>8</v>
      </c>
      <c r="M1092">
        <v>0</v>
      </c>
      <c r="N1092">
        <v>0</v>
      </c>
      <c r="O1092">
        <v>1</v>
      </c>
      <c r="P1092">
        <v>-1</v>
      </c>
      <c r="Q1092" s="28">
        <v>41316.21875</v>
      </c>
      <c r="R1092" s="28">
        <v>41318.200694444444</v>
      </c>
      <c r="S1092" t="s">
        <v>4483</v>
      </c>
      <c r="T1092" s="27">
        <v>41316</v>
      </c>
      <c r="V1092">
        <v>1</v>
      </c>
      <c r="W1092" t="s">
        <v>32</v>
      </c>
      <c r="X1092" t="s">
        <v>1207</v>
      </c>
      <c r="Y1092">
        <v>0</v>
      </c>
      <c r="AB1092" t="s">
        <v>237</v>
      </c>
      <c r="AH1092">
        <v>0</v>
      </c>
      <c r="AN1092" t="s">
        <v>238</v>
      </c>
      <c r="AO1092">
        <v>8</v>
      </c>
      <c r="AP1092" t="s">
        <v>269</v>
      </c>
      <c r="AQ1092" s="27">
        <v>41317</v>
      </c>
      <c r="AR1092" t="s">
        <v>240</v>
      </c>
      <c r="AS1092">
        <v>8</v>
      </c>
      <c r="AT1092" t="s">
        <v>269</v>
      </c>
      <c r="AU1092" s="27">
        <v>41317</v>
      </c>
    </row>
    <row r="1093" spans="1:47" x14ac:dyDescent="0.2">
      <c r="A1093">
        <v>1092</v>
      </c>
      <c r="B1093" t="s">
        <v>4484</v>
      </c>
      <c r="C1093" t="s">
        <v>2454</v>
      </c>
      <c r="D1093" t="s">
        <v>520</v>
      </c>
      <c r="E1093" s="27">
        <v>41494</v>
      </c>
      <c r="F1093" t="s">
        <v>233</v>
      </c>
      <c r="G1093" s="27">
        <v>33519</v>
      </c>
      <c r="H1093">
        <v>24</v>
      </c>
      <c r="I1093" t="s">
        <v>259</v>
      </c>
      <c r="J1093" t="s">
        <v>353</v>
      </c>
      <c r="K1093">
        <v>0</v>
      </c>
      <c r="L1093">
        <v>10</v>
      </c>
      <c r="M1093">
        <v>0</v>
      </c>
      <c r="N1093">
        <v>0</v>
      </c>
      <c r="O1093">
        <v>1</v>
      </c>
      <c r="P1093">
        <v>-6</v>
      </c>
      <c r="Q1093" s="28">
        <v>41488.435416666667</v>
      </c>
      <c r="R1093" s="28">
        <v>41494.458333333336</v>
      </c>
      <c r="S1093" t="s">
        <v>4485</v>
      </c>
      <c r="T1093" s="27">
        <v>41488</v>
      </c>
      <c r="V1093">
        <v>6</v>
      </c>
      <c r="W1093" t="s">
        <v>32</v>
      </c>
      <c r="X1093" t="s">
        <v>749</v>
      </c>
      <c r="Y1093">
        <v>0</v>
      </c>
      <c r="AB1093" t="s">
        <v>237</v>
      </c>
      <c r="AH1093">
        <v>0</v>
      </c>
      <c r="AN1093" t="s">
        <v>238</v>
      </c>
      <c r="AO1093">
        <v>5</v>
      </c>
      <c r="AP1093" t="s">
        <v>246</v>
      </c>
      <c r="AQ1093" s="27">
        <v>41494</v>
      </c>
      <c r="AR1093" t="s">
        <v>240</v>
      </c>
      <c r="AS1093">
        <v>10</v>
      </c>
      <c r="AT1093" t="s">
        <v>269</v>
      </c>
      <c r="AU1093" s="27">
        <v>41494</v>
      </c>
    </row>
    <row r="1094" spans="1:47" x14ac:dyDescent="0.2">
      <c r="A1094">
        <v>1093</v>
      </c>
      <c r="B1094" t="s">
        <v>4486</v>
      </c>
      <c r="C1094" t="s">
        <v>464</v>
      </c>
      <c r="D1094" t="s">
        <v>4487</v>
      </c>
      <c r="E1094" s="27">
        <v>41288</v>
      </c>
      <c r="F1094" t="s">
        <v>233</v>
      </c>
      <c r="G1094" s="27">
        <v>34579</v>
      </c>
      <c r="H1094">
        <v>21</v>
      </c>
      <c r="I1094" t="s">
        <v>259</v>
      </c>
      <c r="J1094" t="s">
        <v>245</v>
      </c>
      <c r="K1094">
        <v>0</v>
      </c>
      <c r="L1094">
        <v>2</v>
      </c>
      <c r="M1094">
        <v>0</v>
      </c>
      <c r="N1094">
        <v>0</v>
      </c>
      <c r="O1094">
        <v>0</v>
      </c>
      <c r="P1094">
        <v>-1</v>
      </c>
      <c r="Q1094" s="28">
        <v>41287.419444444444</v>
      </c>
      <c r="R1094" s="28">
        <v>41288.538194444445</v>
      </c>
      <c r="S1094" t="s">
        <v>4488</v>
      </c>
      <c r="T1094" s="27">
        <v>41287</v>
      </c>
      <c r="V1094">
        <v>1</v>
      </c>
      <c r="W1094" t="s">
        <v>36</v>
      </c>
      <c r="X1094" t="s">
        <v>279</v>
      </c>
      <c r="Y1094">
        <v>0</v>
      </c>
      <c r="AB1094" t="s">
        <v>237</v>
      </c>
      <c r="AH1094">
        <v>0</v>
      </c>
      <c r="AN1094" t="s">
        <v>238</v>
      </c>
      <c r="AO1094">
        <v>5</v>
      </c>
      <c r="AP1094" t="s">
        <v>246</v>
      </c>
      <c r="AQ1094" s="27">
        <v>41288</v>
      </c>
      <c r="AR1094" t="s">
        <v>240</v>
      </c>
      <c r="AS1094">
        <v>2</v>
      </c>
      <c r="AT1094" t="s">
        <v>239</v>
      </c>
      <c r="AU1094" s="27">
        <v>41288</v>
      </c>
    </row>
    <row r="1095" spans="1:47" x14ac:dyDescent="0.2">
      <c r="A1095">
        <v>1094</v>
      </c>
      <c r="B1095" t="s">
        <v>4489</v>
      </c>
      <c r="C1095" t="s">
        <v>4490</v>
      </c>
      <c r="D1095" t="s">
        <v>4491</v>
      </c>
      <c r="E1095" s="27">
        <v>41986</v>
      </c>
      <c r="F1095" t="s">
        <v>233</v>
      </c>
      <c r="G1095" s="27">
        <v>33308</v>
      </c>
      <c r="H1095">
        <v>25</v>
      </c>
      <c r="I1095" t="s">
        <v>244</v>
      </c>
      <c r="J1095" t="s">
        <v>245</v>
      </c>
      <c r="K1095">
        <v>0</v>
      </c>
      <c r="L1095">
        <v>2</v>
      </c>
      <c r="M1095">
        <v>0</v>
      </c>
      <c r="N1095">
        <v>0</v>
      </c>
      <c r="O1095">
        <v>0</v>
      </c>
      <c r="P1095">
        <v>-1</v>
      </c>
      <c r="Q1095" s="28">
        <v>41985.311805555553</v>
      </c>
      <c r="R1095" s="28">
        <v>41986.311111111114</v>
      </c>
      <c r="S1095" t="s">
        <v>4492</v>
      </c>
      <c r="T1095" s="27">
        <v>41985</v>
      </c>
      <c r="V1095">
        <v>1</v>
      </c>
      <c r="W1095" t="s">
        <v>32</v>
      </c>
      <c r="X1095" t="s">
        <v>444</v>
      </c>
      <c r="Y1095">
        <v>1</v>
      </c>
      <c r="AA1095" t="s">
        <v>4493</v>
      </c>
      <c r="AB1095" t="s">
        <v>32</v>
      </c>
      <c r="AC1095">
        <v>0</v>
      </c>
      <c r="AD1095" s="27">
        <v>42327</v>
      </c>
      <c r="AE1095" t="s">
        <v>583</v>
      </c>
      <c r="AF1095" s="27">
        <v>42327</v>
      </c>
      <c r="AG1095" s="27">
        <v>42328</v>
      </c>
      <c r="AH1095">
        <v>1</v>
      </c>
      <c r="AJ1095" t="s">
        <v>4493</v>
      </c>
      <c r="AK1095" t="s">
        <v>312</v>
      </c>
      <c r="AL1095" s="27">
        <v>42327</v>
      </c>
      <c r="AM1095" t="s">
        <v>583</v>
      </c>
      <c r="AN1095" t="s">
        <v>238</v>
      </c>
      <c r="AO1095">
        <v>3</v>
      </c>
      <c r="AP1095" t="s">
        <v>239</v>
      </c>
      <c r="AQ1095" s="27">
        <v>41986</v>
      </c>
      <c r="AR1095" t="s">
        <v>240</v>
      </c>
      <c r="AS1095">
        <v>2</v>
      </c>
      <c r="AT1095" t="s">
        <v>239</v>
      </c>
      <c r="AU1095" s="27">
        <v>41986</v>
      </c>
    </row>
    <row r="1096" spans="1:47" x14ac:dyDescent="0.2">
      <c r="A1096">
        <v>1095</v>
      </c>
      <c r="B1096" t="s">
        <v>4494</v>
      </c>
      <c r="C1096" t="s">
        <v>2159</v>
      </c>
      <c r="D1096" t="s">
        <v>381</v>
      </c>
      <c r="E1096" s="27">
        <v>41862</v>
      </c>
      <c r="F1096" t="s">
        <v>233</v>
      </c>
      <c r="G1096" s="27">
        <v>31432</v>
      </c>
      <c r="H1096">
        <v>30</v>
      </c>
      <c r="I1096" t="s">
        <v>244</v>
      </c>
      <c r="J1096" t="s">
        <v>250</v>
      </c>
      <c r="K1096">
        <v>0</v>
      </c>
      <c r="L1096">
        <v>9</v>
      </c>
      <c r="M1096">
        <v>0</v>
      </c>
      <c r="N1096">
        <v>0</v>
      </c>
      <c r="O1096">
        <v>3</v>
      </c>
      <c r="P1096">
        <v>-1</v>
      </c>
      <c r="Q1096" s="28">
        <v>41861.419444444444</v>
      </c>
      <c r="R1096" s="28">
        <v>41939.152777777781</v>
      </c>
      <c r="S1096" t="s">
        <v>4495</v>
      </c>
      <c r="U1096" s="27">
        <v>41861</v>
      </c>
      <c r="V1096">
        <v>1</v>
      </c>
      <c r="W1096" t="s">
        <v>32</v>
      </c>
      <c r="X1096" t="s">
        <v>274</v>
      </c>
      <c r="Y1096">
        <v>0</v>
      </c>
      <c r="AB1096" t="s">
        <v>237</v>
      </c>
      <c r="AH1096">
        <v>0</v>
      </c>
      <c r="AN1096" t="s">
        <v>238</v>
      </c>
      <c r="AO1096">
        <v>4</v>
      </c>
      <c r="AP1096" t="s">
        <v>239</v>
      </c>
      <c r="AQ1096" s="27">
        <v>41862</v>
      </c>
      <c r="AR1096" t="s">
        <v>240</v>
      </c>
      <c r="AS1096">
        <v>9</v>
      </c>
      <c r="AT1096" t="s">
        <v>269</v>
      </c>
      <c r="AU1096" s="27">
        <v>41862</v>
      </c>
    </row>
    <row r="1097" spans="1:47" x14ac:dyDescent="0.2">
      <c r="A1097">
        <v>1096</v>
      </c>
      <c r="B1097" t="s">
        <v>4496</v>
      </c>
      <c r="C1097" t="s">
        <v>637</v>
      </c>
      <c r="D1097" t="s">
        <v>4497</v>
      </c>
      <c r="E1097" s="27">
        <v>41282</v>
      </c>
      <c r="F1097" t="s">
        <v>233</v>
      </c>
      <c r="G1097" s="27">
        <v>17405</v>
      </c>
      <c r="H1097">
        <v>68</v>
      </c>
      <c r="I1097" t="s">
        <v>234</v>
      </c>
      <c r="J1097" t="s">
        <v>245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-1</v>
      </c>
      <c r="Q1097" s="28">
        <v>41281.217361111114</v>
      </c>
      <c r="R1097" s="28">
        <v>41284.402083333334</v>
      </c>
      <c r="S1097" t="s">
        <v>4498</v>
      </c>
      <c r="T1097" s="27">
        <v>41281</v>
      </c>
      <c r="V1097">
        <v>1</v>
      </c>
      <c r="W1097" t="s">
        <v>36</v>
      </c>
      <c r="X1097" t="s">
        <v>3794</v>
      </c>
      <c r="Y1097">
        <v>0</v>
      </c>
      <c r="AB1097" t="s">
        <v>237</v>
      </c>
      <c r="AH1097">
        <v>0</v>
      </c>
      <c r="AN1097" t="s">
        <v>238</v>
      </c>
      <c r="AO1097">
        <v>1</v>
      </c>
      <c r="AP1097" t="s">
        <v>239</v>
      </c>
      <c r="AQ1097" s="27">
        <v>41282</v>
      </c>
      <c r="AR1097" t="s">
        <v>240</v>
      </c>
      <c r="AS1097">
        <v>1</v>
      </c>
      <c r="AT1097" t="s">
        <v>239</v>
      </c>
      <c r="AU1097" s="27">
        <v>41282</v>
      </c>
    </row>
    <row r="1098" spans="1:47" x14ac:dyDescent="0.2">
      <c r="A1098">
        <v>1097</v>
      </c>
      <c r="B1098" t="s">
        <v>4499</v>
      </c>
      <c r="C1098" t="s">
        <v>4500</v>
      </c>
      <c r="D1098" t="s">
        <v>4501</v>
      </c>
      <c r="E1098" s="27">
        <v>41690</v>
      </c>
      <c r="F1098" t="s">
        <v>233</v>
      </c>
      <c r="G1098" s="27">
        <v>27159</v>
      </c>
      <c r="H1098">
        <v>41</v>
      </c>
      <c r="I1098" t="s">
        <v>244</v>
      </c>
      <c r="J1098" t="s">
        <v>245</v>
      </c>
      <c r="K1098">
        <v>0</v>
      </c>
      <c r="L1098">
        <v>2</v>
      </c>
      <c r="M1098">
        <v>0</v>
      </c>
      <c r="N1098">
        <v>0</v>
      </c>
      <c r="O1098">
        <v>2</v>
      </c>
      <c r="P1098">
        <v>-47</v>
      </c>
      <c r="Q1098" s="28">
        <v>41643.252083333333</v>
      </c>
      <c r="R1098" s="28">
        <v>41643.356944444444</v>
      </c>
      <c r="S1098" t="s">
        <v>4502</v>
      </c>
      <c r="T1098" s="27">
        <v>41643</v>
      </c>
      <c r="V1098">
        <v>47</v>
      </c>
      <c r="W1098" t="s">
        <v>36</v>
      </c>
      <c r="X1098" t="s">
        <v>780</v>
      </c>
      <c r="Y1098">
        <v>0</v>
      </c>
      <c r="AB1098" t="s">
        <v>237</v>
      </c>
      <c r="AH1098">
        <v>0</v>
      </c>
      <c r="AN1098" t="s">
        <v>238</v>
      </c>
      <c r="AO1098">
        <v>2</v>
      </c>
      <c r="AP1098" t="s">
        <v>239</v>
      </c>
      <c r="AQ1098" s="27">
        <v>41690</v>
      </c>
      <c r="AR1098" t="s">
        <v>240</v>
      </c>
      <c r="AS1098">
        <v>2</v>
      </c>
      <c r="AT1098" t="s">
        <v>239</v>
      </c>
      <c r="AU1098" s="27">
        <v>41690</v>
      </c>
    </row>
    <row r="1099" spans="1:47" x14ac:dyDescent="0.2">
      <c r="A1099">
        <v>1098</v>
      </c>
      <c r="B1099" t="s">
        <v>4503</v>
      </c>
      <c r="C1099" t="s">
        <v>4504</v>
      </c>
      <c r="D1099" t="s">
        <v>4505</v>
      </c>
      <c r="E1099" s="27">
        <v>41785</v>
      </c>
      <c r="F1099" t="s">
        <v>233</v>
      </c>
      <c r="G1099" s="27">
        <v>28101</v>
      </c>
      <c r="H1099">
        <v>39</v>
      </c>
      <c r="I1099" t="s">
        <v>244</v>
      </c>
      <c r="J1099" t="s">
        <v>22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-1</v>
      </c>
      <c r="Q1099" s="28">
        <v>41784.393750000003</v>
      </c>
      <c r="R1099" s="28">
        <v>41786.150694444441</v>
      </c>
      <c r="S1099" t="s">
        <v>4506</v>
      </c>
      <c r="T1099" s="27">
        <v>41784</v>
      </c>
      <c r="V1099">
        <v>1</v>
      </c>
      <c r="W1099" t="s">
        <v>36</v>
      </c>
      <c r="X1099" t="s">
        <v>279</v>
      </c>
      <c r="Y1099">
        <v>0</v>
      </c>
      <c r="AB1099" t="s">
        <v>237</v>
      </c>
      <c r="AH1099">
        <v>0</v>
      </c>
      <c r="AN1099" t="s">
        <v>238</v>
      </c>
      <c r="AO1099">
        <v>1</v>
      </c>
      <c r="AP1099" t="s">
        <v>239</v>
      </c>
      <c r="AQ1099" s="27">
        <v>41785</v>
      </c>
      <c r="AR1099" t="s">
        <v>240</v>
      </c>
      <c r="AS1099">
        <v>1</v>
      </c>
      <c r="AT1099" t="s">
        <v>239</v>
      </c>
      <c r="AU1099" s="27">
        <v>41785</v>
      </c>
    </row>
    <row r="1100" spans="1:47" x14ac:dyDescent="0.2">
      <c r="A1100">
        <v>1099</v>
      </c>
      <c r="B1100" t="s">
        <v>4507</v>
      </c>
      <c r="C1100" t="s">
        <v>2056</v>
      </c>
      <c r="D1100" t="s">
        <v>4508</v>
      </c>
      <c r="E1100" s="27">
        <v>41335</v>
      </c>
      <c r="F1100" t="s">
        <v>233</v>
      </c>
      <c r="G1100" s="27">
        <v>34665</v>
      </c>
      <c r="H1100">
        <v>21</v>
      </c>
      <c r="I1100" t="s">
        <v>259</v>
      </c>
      <c r="J1100" t="s">
        <v>245</v>
      </c>
      <c r="K1100">
        <v>0</v>
      </c>
      <c r="L1100">
        <v>3</v>
      </c>
      <c r="M1100">
        <v>0</v>
      </c>
      <c r="N1100">
        <v>0</v>
      </c>
      <c r="O1100">
        <v>1</v>
      </c>
      <c r="P1100">
        <v>-1</v>
      </c>
      <c r="Q1100" s="28">
        <v>41334.311805555553</v>
      </c>
      <c r="R1100" s="28">
        <v>41335.311111111114</v>
      </c>
      <c r="S1100" t="s">
        <v>4509</v>
      </c>
      <c r="U1100" s="27">
        <v>41334</v>
      </c>
      <c r="V1100">
        <v>1</v>
      </c>
      <c r="W1100" t="s">
        <v>32</v>
      </c>
      <c r="X1100" t="s">
        <v>274</v>
      </c>
      <c r="Y1100">
        <v>0</v>
      </c>
      <c r="AB1100" t="s">
        <v>237</v>
      </c>
      <c r="AH1100">
        <v>0</v>
      </c>
      <c r="AN1100" t="s">
        <v>238</v>
      </c>
      <c r="AO1100">
        <v>6</v>
      </c>
      <c r="AP1100" t="s">
        <v>246</v>
      </c>
      <c r="AQ1100" s="27">
        <v>41335</v>
      </c>
      <c r="AR1100" t="s">
        <v>240</v>
      </c>
      <c r="AS1100">
        <v>3</v>
      </c>
      <c r="AT1100" t="s">
        <v>239</v>
      </c>
      <c r="AU1100" s="27">
        <v>41335</v>
      </c>
    </row>
    <row r="1101" spans="1:47" x14ac:dyDescent="0.2">
      <c r="A1101">
        <v>1100</v>
      </c>
      <c r="B1101" t="s">
        <v>4510</v>
      </c>
      <c r="C1101" t="s">
        <v>4511</v>
      </c>
      <c r="D1101" t="s">
        <v>3523</v>
      </c>
      <c r="E1101" s="27">
        <v>41807</v>
      </c>
      <c r="F1101" t="s">
        <v>233</v>
      </c>
      <c r="G1101" s="27">
        <v>30804</v>
      </c>
      <c r="H1101">
        <v>31</v>
      </c>
      <c r="I1101" t="s">
        <v>244</v>
      </c>
      <c r="J1101" t="s">
        <v>250</v>
      </c>
      <c r="K1101">
        <v>0</v>
      </c>
      <c r="L1101">
        <v>10</v>
      </c>
      <c r="M1101">
        <v>0</v>
      </c>
      <c r="N1101">
        <v>0</v>
      </c>
      <c r="O1101">
        <v>1</v>
      </c>
      <c r="P1101">
        <v>-1</v>
      </c>
      <c r="Q1101" s="28">
        <v>41806.283333333333</v>
      </c>
      <c r="R1101" s="28">
        <v>41809.219444444447</v>
      </c>
      <c r="S1101" t="s">
        <v>4512</v>
      </c>
      <c r="T1101" s="27">
        <v>41806</v>
      </c>
      <c r="V1101">
        <v>1</v>
      </c>
      <c r="W1101" t="s">
        <v>32</v>
      </c>
      <c r="X1101" t="s">
        <v>378</v>
      </c>
      <c r="Y1101">
        <v>0</v>
      </c>
      <c r="AB1101" t="s">
        <v>237</v>
      </c>
      <c r="AH1101">
        <v>0</v>
      </c>
      <c r="AN1101" t="s">
        <v>238</v>
      </c>
      <c r="AO1101">
        <v>8</v>
      </c>
      <c r="AP1101" t="s">
        <v>269</v>
      </c>
      <c r="AQ1101" s="27">
        <v>41807</v>
      </c>
      <c r="AR1101" t="s">
        <v>240</v>
      </c>
      <c r="AS1101">
        <v>10</v>
      </c>
      <c r="AT1101" t="s">
        <v>269</v>
      </c>
      <c r="AU1101" s="27">
        <v>41807</v>
      </c>
    </row>
    <row r="1102" spans="1:47" x14ac:dyDescent="0.2">
      <c r="A1102">
        <v>1101</v>
      </c>
      <c r="B1102" t="s">
        <v>4513</v>
      </c>
      <c r="C1102" t="s">
        <v>4514</v>
      </c>
      <c r="D1102" t="s">
        <v>4515</v>
      </c>
      <c r="E1102" s="27">
        <v>41673</v>
      </c>
      <c r="F1102" t="s">
        <v>294</v>
      </c>
      <c r="G1102" s="27">
        <v>28808</v>
      </c>
      <c r="H1102">
        <v>37</v>
      </c>
      <c r="I1102" t="s">
        <v>244</v>
      </c>
      <c r="J1102" t="s">
        <v>353</v>
      </c>
      <c r="K1102">
        <v>0</v>
      </c>
      <c r="L1102">
        <v>3</v>
      </c>
      <c r="M1102">
        <v>0</v>
      </c>
      <c r="N1102">
        <v>0</v>
      </c>
      <c r="O1102">
        <v>1</v>
      </c>
      <c r="P1102">
        <v>-1</v>
      </c>
      <c r="Q1102" s="28">
        <v>41672.34097222222</v>
      </c>
      <c r="R1102" s="28">
        <v>41674.172222222223</v>
      </c>
      <c r="S1102" t="s">
        <v>4516</v>
      </c>
      <c r="T1102" s="27">
        <v>41672</v>
      </c>
      <c r="V1102">
        <v>1</v>
      </c>
      <c r="W1102" t="s">
        <v>32</v>
      </c>
      <c r="X1102" t="s">
        <v>359</v>
      </c>
      <c r="Y1102">
        <v>0</v>
      </c>
      <c r="AB1102" t="s">
        <v>237</v>
      </c>
      <c r="AH1102">
        <v>0</v>
      </c>
      <c r="AN1102" t="s">
        <v>238</v>
      </c>
      <c r="AO1102">
        <v>1</v>
      </c>
      <c r="AP1102" t="s">
        <v>239</v>
      </c>
      <c r="AQ1102" s="27">
        <v>41673</v>
      </c>
      <c r="AR1102" t="s">
        <v>240</v>
      </c>
      <c r="AS1102">
        <v>3</v>
      </c>
      <c r="AT1102" t="s">
        <v>239</v>
      </c>
      <c r="AU1102" s="27">
        <v>41673</v>
      </c>
    </row>
    <row r="1103" spans="1:47" x14ac:dyDescent="0.2">
      <c r="A1103">
        <v>1102</v>
      </c>
      <c r="B1103" t="s">
        <v>4517</v>
      </c>
      <c r="C1103" t="s">
        <v>4518</v>
      </c>
      <c r="D1103" t="s">
        <v>4519</v>
      </c>
      <c r="E1103" s="27">
        <v>41360</v>
      </c>
      <c r="F1103" t="s">
        <v>233</v>
      </c>
      <c r="G1103" s="27">
        <v>31704</v>
      </c>
      <c r="H1103">
        <v>29</v>
      </c>
      <c r="I1103" t="s">
        <v>244</v>
      </c>
      <c r="J1103" t="s">
        <v>250</v>
      </c>
      <c r="K1103">
        <v>0</v>
      </c>
      <c r="L1103">
        <v>7</v>
      </c>
      <c r="M1103">
        <v>0</v>
      </c>
      <c r="N1103">
        <v>0</v>
      </c>
      <c r="O1103">
        <v>7</v>
      </c>
      <c r="P1103">
        <v>-1</v>
      </c>
      <c r="Q1103" s="28">
        <v>41359.300000000003</v>
      </c>
      <c r="R1103" s="28">
        <v>41361.101388888892</v>
      </c>
      <c r="S1103" t="s">
        <v>4520</v>
      </c>
      <c r="T1103" s="27">
        <v>41359</v>
      </c>
      <c r="V1103">
        <v>1</v>
      </c>
      <c r="W1103" t="s">
        <v>32</v>
      </c>
      <c r="X1103" t="s">
        <v>359</v>
      </c>
      <c r="Y1103">
        <v>0</v>
      </c>
      <c r="AB1103" t="s">
        <v>237</v>
      </c>
      <c r="AH1103">
        <v>0</v>
      </c>
      <c r="AN1103" t="s">
        <v>238</v>
      </c>
      <c r="AO1103">
        <v>4</v>
      </c>
      <c r="AP1103" t="s">
        <v>239</v>
      </c>
      <c r="AQ1103" s="27">
        <v>41360</v>
      </c>
      <c r="AR1103" t="s">
        <v>240</v>
      </c>
      <c r="AS1103">
        <v>7</v>
      </c>
      <c r="AT1103" t="s">
        <v>246</v>
      </c>
      <c r="AU1103" s="27">
        <v>41360</v>
      </c>
    </row>
    <row r="1104" spans="1:47" x14ac:dyDescent="0.2">
      <c r="A1104">
        <v>1103</v>
      </c>
      <c r="B1104" t="s">
        <v>4521</v>
      </c>
      <c r="C1104" t="s">
        <v>4522</v>
      </c>
      <c r="D1104" t="s">
        <v>1692</v>
      </c>
      <c r="E1104" s="27">
        <v>41590</v>
      </c>
      <c r="F1104" t="s">
        <v>233</v>
      </c>
      <c r="G1104" s="27">
        <v>34146</v>
      </c>
      <c r="H1104">
        <v>22</v>
      </c>
      <c r="I1104" t="s">
        <v>259</v>
      </c>
      <c r="J1104" t="s">
        <v>250</v>
      </c>
      <c r="K1104">
        <v>0</v>
      </c>
      <c r="L1104">
        <v>8</v>
      </c>
      <c r="M1104">
        <v>0</v>
      </c>
      <c r="N1104">
        <v>0</v>
      </c>
      <c r="O1104">
        <v>0</v>
      </c>
      <c r="P1104">
        <v>0</v>
      </c>
      <c r="Q1104" s="28">
        <v>41590.052777777775</v>
      </c>
      <c r="R1104" s="28">
        <v>41590.355555555558</v>
      </c>
      <c r="S1104" t="s">
        <v>4523</v>
      </c>
      <c r="T1104" s="27">
        <v>41590</v>
      </c>
      <c r="V1104">
        <v>0</v>
      </c>
      <c r="W1104" t="s">
        <v>32</v>
      </c>
      <c r="X1104" t="s">
        <v>453</v>
      </c>
      <c r="Y1104">
        <v>0</v>
      </c>
      <c r="AB1104" t="s">
        <v>237</v>
      </c>
      <c r="AH1104">
        <v>0</v>
      </c>
      <c r="AN1104" t="s">
        <v>238</v>
      </c>
      <c r="AO1104">
        <v>5</v>
      </c>
      <c r="AP1104" t="s">
        <v>246</v>
      </c>
      <c r="AQ1104" s="27">
        <v>41590</v>
      </c>
      <c r="AR1104" t="s">
        <v>240</v>
      </c>
      <c r="AS1104">
        <v>8</v>
      </c>
      <c r="AT1104" t="s">
        <v>269</v>
      </c>
      <c r="AU1104" s="27">
        <v>41590</v>
      </c>
    </row>
    <row r="1105" spans="1:47" x14ac:dyDescent="0.2">
      <c r="A1105">
        <v>1104</v>
      </c>
      <c r="B1105" t="s">
        <v>4524</v>
      </c>
      <c r="C1105" t="s">
        <v>4525</v>
      </c>
      <c r="D1105" t="s">
        <v>4526</v>
      </c>
      <c r="E1105" s="27">
        <v>41794</v>
      </c>
      <c r="F1105" t="s">
        <v>233</v>
      </c>
      <c r="G1105" s="27">
        <v>34307</v>
      </c>
      <c r="H1105">
        <v>22</v>
      </c>
      <c r="I1105" t="s">
        <v>259</v>
      </c>
      <c r="J1105" t="s">
        <v>353</v>
      </c>
      <c r="K1105">
        <v>0</v>
      </c>
      <c r="L1105">
        <v>3</v>
      </c>
      <c r="M1105">
        <v>0</v>
      </c>
      <c r="N1105">
        <v>0</v>
      </c>
      <c r="O1105">
        <v>1</v>
      </c>
      <c r="P1105">
        <v>-54</v>
      </c>
      <c r="Q1105" s="28">
        <v>41740.084027777775</v>
      </c>
      <c r="R1105" s="28">
        <v>41741.208333333336</v>
      </c>
      <c r="S1105" t="s">
        <v>4527</v>
      </c>
      <c r="T1105" s="27">
        <v>41739</v>
      </c>
      <c r="V1105">
        <v>55</v>
      </c>
      <c r="W1105" t="s">
        <v>32</v>
      </c>
      <c r="X1105" t="s">
        <v>749</v>
      </c>
      <c r="Y1105">
        <v>0</v>
      </c>
      <c r="AB1105" t="s">
        <v>237</v>
      </c>
      <c r="AH1105">
        <v>0</v>
      </c>
      <c r="AN1105" t="s">
        <v>238</v>
      </c>
      <c r="AO1105">
        <v>5</v>
      </c>
      <c r="AP1105" t="s">
        <v>246</v>
      </c>
      <c r="AQ1105" s="27">
        <v>41794</v>
      </c>
      <c r="AR1105" t="s">
        <v>240</v>
      </c>
      <c r="AS1105">
        <v>3</v>
      </c>
      <c r="AT1105" t="s">
        <v>239</v>
      </c>
      <c r="AU1105" s="27">
        <v>41794</v>
      </c>
    </row>
    <row r="1106" spans="1:47" x14ac:dyDescent="0.2">
      <c r="A1106">
        <v>1105</v>
      </c>
      <c r="B1106" t="s">
        <v>4528</v>
      </c>
      <c r="C1106" t="s">
        <v>414</v>
      </c>
      <c r="D1106" t="s">
        <v>4529</v>
      </c>
      <c r="E1106" s="27">
        <v>41585</v>
      </c>
      <c r="F1106" t="s">
        <v>233</v>
      </c>
      <c r="G1106" s="27">
        <v>28565</v>
      </c>
      <c r="H1106">
        <v>38</v>
      </c>
      <c r="I1106" t="s">
        <v>244</v>
      </c>
      <c r="J1106" t="s">
        <v>245</v>
      </c>
      <c r="K1106">
        <v>0</v>
      </c>
      <c r="L1106">
        <v>4</v>
      </c>
      <c r="M1106">
        <v>0</v>
      </c>
      <c r="N1106">
        <v>0</v>
      </c>
      <c r="O1106">
        <v>11</v>
      </c>
      <c r="P1106">
        <v>-268</v>
      </c>
      <c r="Q1106" s="28">
        <v>41317.447916666664</v>
      </c>
      <c r="R1106" s="28">
        <v>41585.451388888891</v>
      </c>
      <c r="S1106" t="s">
        <v>4530</v>
      </c>
      <c r="U1106" s="27">
        <v>41317</v>
      </c>
      <c r="V1106">
        <v>268</v>
      </c>
      <c r="W1106" t="s">
        <v>32</v>
      </c>
      <c r="X1106" t="s">
        <v>274</v>
      </c>
      <c r="Y1106">
        <v>1</v>
      </c>
      <c r="AA1106" t="s">
        <v>4531</v>
      </c>
      <c r="AB1106" t="s">
        <v>36</v>
      </c>
      <c r="AC1106">
        <v>76</v>
      </c>
      <c r="AD1106" s="27">
        <v>42059</v>
      </c>
      <c r="AE1106" t="s">
        <v>404</v>
      </c>
      <c r="AF1106" s="27">
        <v>42135</v>
      </c>
      <c r="AG1106" s="27">
        <v>42139</v>
      </c>
      <c r="AH1106">
        <v>0</v>
      </c>
      <c r="AN1106" t="s">
        <v>238</v>
      </c>
      <c r="AO1106">
        <v>2</v>
      </c>
      <c r="AP1106" t="s">
        <v>239</v>
      </c>
      <c r="AQ1106" s="27">
        <v>41585</v>
      </c>
      <c r="AR1106" t="s">
        <v>240</v>
      </c>
      <c r="AS1106">
        <v>4</v>
      </c>
      <c r="AT1106" t="s">
        <v>239</v>
      </c>
      <c r="AU1106" s="27">
        <v>41585</v>
      </c>
    </row>
    <row r="1107" spans="1:47" x14ac:dyDescent="0.2">
      <c r="A1107">
        <v>1106</v>
      </c>
      <c r="B1107" t="s">
        <v>4532</v>
      </c>
      <c r="C1107" t="s">
        <v>637</v>
      </c>
      <c r="D1107" t="s">
        <v>4533</v>
      </c>
      <c r="E1107" s="27">
        <v>41303</v>
      </c>
      <c r="F1107" t="s">
        <v>233</v>
      </c>
      <c r="G1107" s="27">
        <v>27102</v>
      </c>
      <c r="H1107">
        <v>42</v>
      </c>
      <c r="I1107" t="s">
        <v>244</v>
      </c>
      <c r="J1107" t="s">
        <v>245</v>
      </c>
      <c r="K1107">
        <v>0</v>
      </c>
      <c r="L1107">
        <v>1</v>
      </c>
      <c r="M1107">
        <v>0</v>
      </c>
      <c r="N1107">
        <v>0</v>
      </c>
      <c r="O1107">
        <v>1</v>
      </c>
      <c r="P1107">
        <v>-1</v>
      </c>
      <c r="Q1107" s="28">
        <v>41302.236111111109</v>
      </c>
      <c r="R1107" s="28">
        <v>41303.054861111108</v>
      </c>
      <c r="S1107" t="s">
        <v>4534</v>
      </c>
      <c r="U1107" s="27">
        <v>41302</v>
      </c>
      <c r="V1107">
        <v>1</v>
      </c>
      <c r="W1107" t="s">
        <v>32</v>
      </c>
      <c r="X1107" t="s">
        <v>274</v>
      </c>
      <c r="Y1107">
        <v>0</v>
      </c>
      <c r="AB1107" t="s">
        <v>237</v>
      </c>
      <c r="AH1107">
        <v>0</v>
      </c>
      <c r="AN1107" t="s">
        <v>238</v>
      </c>
      <c r="AO1107">
        <v>1</v>
      </c>
      <c r="AP1107" t="s">
        <v>239</v>
      </c>
      <c r="AQ1107" s="27">
        <v>41303</v>
      </c>
      <c r="AR1107" t="s">
        <v>240</v>
      </c>
      <c r="AS1107">
        <v>1</v>
      </c>
      <c r="AT1107" t="s">
        <v>239</v>
      </c>
      <c r="AU1107" s="27">
        <v>41303</v>
      </c>
    </row>
    <row r="1108" spans="1:47" x14ac:dyDescent="0.2">
      <c r="A1108">
        <v>1107</v>
      </c>
      <c r="B1108" t="s">
        <v>4535</v>
      </c>
      <c r="C1108" t="s">
        <v>817</v>
      </c>
      <c r="D1108" t="s">
        <v>357</v>
      </c>
      <c r="E1108" s="27">
        <v>41390</v>
      </c>
      <c r="F1108" t="s">
        <v>233</v>
      </c>
      <c r="G1108" s="27">
        <v>34348</v>
      </c>
      <c r="H1108">
        <v>22</v>
      </c>
      <c r="I1108" t="s">
        <v>259</v>
      </c>
      <c r="J1108" t="s">
        <v>245</v>
      </c>
      <c r="K1108">
        <v>0</v>
      </c>
      <c r="L1108">
        <v>4</v>
      </c>
      <c r="M1108">
        <v>1</v>
      </c>
      <c r="N1108">
        <v>1</v>
      </c>
      <c r="O1108">
        <v>1</v>
      </c>
      <c r="P1108">
        <v>-1</v>
      </c>
      <c r="Q1108" s="28">
        <v>41389.131249999999</v>
      </c>
      <c r="R1108" s="28">
        <v>41390.290972222225</v>
      </c>
      <c r="S1108" t="s">
        <v>4536</v>
      </c>
      <c r="U1108" s="27">
        <v>41389</v>
      </c>
      <c r="V1108">
        <v>1</v>
      </c>
      <c r="W1108" t="s">
        <v>32</v>
      </c>
      <c r="X1108" t="s">
        <v>274</v>
      </c>
      <c r="Y1108">
        <v>1</v>
      </c>
      <c r="AA1108" t="s">
        <v>4537</v>
      </c>
      <c r="AB1108" t="s">
        <v>36</v>
      </c>
      <c r="AC1108">
        <v>0</v>
      </c>
      <c r="AD1108" s="27">
        <v>41734</v>
      </c>
      <c r="AE1108" t="s">
        <v>2320</v>
      </c>
      <c r="AF1108" s="27">
        <v>41734</v>
      </c>
      <c r="AG1108" s="27">
        <v>41749</v>
      </c>
      <c r="AH1108">
        <v>0</v>
      </c>
      <c r="AN1108" t="s">
        <v>238</v>
      </c>
      <c r="AO1108">
        <v>6</v>
      </c>
      <c r="AP1108" t="s">
        <v>246</v>
      </c>
      <c r="AQ1108" s="27">
        <v>41390</v>
      </c>
      <c r="AR1108" t="s">
        <v>240</v>
      </c>
      <c r="AS1108">
        <v>4</v>
      </c>
      <c r="AT1108" t="s">
        <v>239</v>
      </c>
      <c r="AU1108" s="27">
        <v>41390</v>
      </c>
    </row>
    <row r="1109" spans="1:47" x14ac:dyDescent="0.2">
      <c r="A1109">
        <v>1108</v>
      </c>
      <c r="B1109" t="s">
        <v>4538</v>
      </c>
      <c r="C1109" t="s">
        <v>425</v>
      </c>
      <c r="D1109" t="s">
        <v>4539</v>
      </c>
      <c r="E1109" s="27">
        <v>41745</v>
      </c>
      <c r="F1109" t="s">
        <v>294</v>
      </c>
      <c r="G1109" s="27">
        <v>31232</v>
      </c>
      <c r="H1109">
        <v>30</v>
      </c>
      <c r="I1109" t="s">
        <v>244</v>
      </c>
      <c r="J1109" t="s">
        <v>250</v>
      </c>
      <c r="K1109">
        <v>0</v>
      </c>
      <c r="L1109">
        <v>6</v>
      </c>
      <c r="M1109">
        <v>0</v>
      </c>
      <c r="N1109">
        <v>0</v>
      </c>
      <c r="O1109">
        <v>0</v>
      </c>
      <c r="P1109">
        <v>-1</v>
      </c>
      <c r="Q1109" s="28">
        <v>41744.34652777778</v>
      </c>
      <c r="R1109" s="28">
        <v>41745.359027777777</v>
      </c>
      <c r="S1109" t="s">
        <v>4540</v>
      </c>
      <c r="T1109" s="27">
        <v>41744</v>
      </c>
      <c r="V1109">
        <v>1</v>
      </c>
      <c r="W1109" t="s">
        <v>32</v>
      </c>
      <c r="X1109" t="s">
        <v>359</v>
      </c>
      <c r="Y1109">
        <v>0</v>
      </c>
      <c r="AB1109" t="s">
        <v>237</v>
      </c>
      <c r="AH1109">
        <v>0</v>
      </c>
      <c r="AN1109" t="s">
        <v>238</v>
      </c>
      <c r="AO1109">
        <v>2</v>
      </c>
      <c r="AP1109" t="s">
        <v>239</v>
      </c>
      <c r="AQ1109" s="27">
        <v>41745</v>
      </c>
      <c r="AR1109" t="s">
        <v>240</v>
      </c>
      <c r="AS1109">
        <v>6</v>
      </c>
      <c r="AT1109" t="s">
        <v>246</v>
      </c>
      <c r="AU1109" s="27">
        <v>41745</v>
      </c>
    </row>
    <row r="1110" spans="1:47" x14ac:dyDescent="0.2">
      <c r="A1110">
        <v>1109</v>
      </c>
      <c r="B1110" t="s">
        <v>4541</v>
      </c>
      <c r="C1110" t="s">
        <v>918</v>
      </c>
      <c r="D1110" t="s">
        <v>3624</v>
      </c>
      <c r="E1110" s="27">
        <v>41889</v>
      </c>
      <c r="F1110" t="s">
        <v>233</v>
      </c>
      <c r="G1110" s="27">
        <v>25693</v>
      </c>
      <c r="H1110">
        <v>45</v>
      </c>
      <c r="I1110" t="s">
        <v>234</v>
      </c>
      <c r="J1110" t="s">
        <v>250</v>
      </c>
      <c r="K1110">
        <v>0</v>
      </c>
      <c r="L1110">
        <v>4</v>
      </c>
      <c r="M1110">
        <v>0</v>
      </c>
      <c r="N1110">
        <v>0</v>
      </c>
      <c r="O1110">
        <v>0</v>
      </c>
      <c r="P1110">
        <v>-1</v>
      </c>
      <c r="Q1110" s="28">
        <v>41888.322222222225</v>
      </c>
      <c r="R1110" s="28">
        <v>41891.162499999999</v>
      </c>
      <c r="S1110" t="s">
        <v>4542</v>
      </c>
      <c r="T1110" s="27">
        <v>41888</v>
      </c>
      <c r="V1110">
        <v>1</v>
      </c>
      <c r="W1110" t="s">
        <v>32</v>
      </c>
      <c r="X1110" t="s">
        <v>343</v>
      </c>
      <c r="Y1110">
        <v>1</v>
      </c>
      <c r="AA1110" t="s">
        <v>4543</v>
      </c>
      <c r="AB1110" t="s">
        <v>36</v>
      </c>
      <c r="AC1110">
        <v>0</v>
      </c>
      <c r="AD1110" s="27">
        <v>41991</v>
      </c>
      <c r="AE1110" t="s">
        <v>1488</v>
      </c>
      <c r="AF1110" s="27">
        <v>41991</v>
      </c>
      <c r="AG1110" s="27">
        <v>42018</v>
      </c>
      <c r="AH1110">
        <v>0</v>
      </c>
      <c r="AN1110" t="s">
        <v>238</v>
      </c>
      <c r="AO1110">
        <v>2</v>
      </c>
      <c r="AP1110" t="s">
        <v>239</v>
      </c>
      <c r="AQ1110" s="27">
        <v>41889</v>
      </c>
      <c r="AR1110" t="s">
        <v>240</v>
      </c>
      <c r="AS1110">
        <v>4</v>
      </c>
      <c r="AT1110" t="s">
        <v>239</v>
      </c>
      <c r="AU1110" s="27">
        <v>41889</v>
      </c>
    </row>
    <row r="1111" spans="1:47" x14ac:dyDescent="0.2">
      <c r="A1111">
        <v>1110</v>
      </c>
      <c r="B1111" t="s">
        <v>4544</v>
      </c>
      <c r="C1111" t="s">
        <v>4545</v>
      </c>
      <c r="D1111" t="s">
        <v>3176</v>
      </c>
      <c r="E1111" s="27">
        <v>41279</v>
      </c>
      <c r="F1111" t="s">
        <v>294</v>
      </c>
      <c r="G1111" s="27">
        <v>29313</v>
      </c>
      <c r="H1111">
        <v>36</v>
      </c>
      <c r="I1111" t="s">
        <v>244</v>
      </c>
      <c r="J1111" t="s">
        <v>250</v>
      </c>
      <c r="K1111">
        <v>0</v>
      </c>
      <c r="L1111">
        <v>10</v>
      </c>
      <c r="M1111">
        <v>0</v>
      </c>
      <c r="N1111">
        <v>0</v>
      </c>
      <c r="O1111">
        <v>4</v>
      </c>
      <c r="P1111">
        <v>-1</v>
      </c>
      <c r="Q1111" s="28">
        <v>41278.479166666664</v>
      </c>
      <c r="R1111" s="28">
        <v>41279.331944444442</v>
      </c>
      <c r="S1111" t="s">
        <v>4546</v>
      </c>
      <c r="T1111" s="27">
        <v>41278</v>
      </c>
      <c r="V1111">
        <v>1</v>
      </c>
      <c r="W1111" t="s">
        <v>32</v>
      </c>
      <c r="X1111" t="s">
        <v>2223</v>
      </c>
      <c r="Y1111">
        <v>1</v>
      </c>
      <c r="AA1111" t="s">
        <v>4547</v>
      </c>
      <c r="AB1111" t="s">
        <v>32</v>
      </c>
      <c r="AC1111">
        <v>0</v>
      </c>
      <c r="AD1111" s="27">
        <v>41915</v>
      </c>
      <c r="AE1111" t="s">
        <v>261</v>
      </c>
      <c r="AF1111" s="27">
        <v>41915</v>
      </c>
      <c r="AG1111" s="27">
        <v>42065</v>
      </c>
      <c r="AH1111">
        <v>0</v>
      </c>
      <c r="AN1111" t="s">
        <v>238</v>
      </c>
      <c r="AO1111">
        <v>6</v>
      </c>
      <c r="AP1111" t="s">
        <v>246</v>
      </c>
      <c r="AQ1111" s="27">
        <v>41279</v>
      </c>
      <c r="AR1111" t="s">
        <v>240</v>
      </c>
      <c r="AS1111">
        <v>10</v>
      </c>
      <c r="AT1111" t="s">
        <v>269</v>
      </c>
      <c r="AU1111" s="27">
        <v>41279</v>
      </c>
    </row>
    <row r="1112" spans="1:47" x14ac:dyDescent="0.2">
      <c r="A1112">
        <v>1111</v>
      </c>
      <c r="B1112" t="s">
        <v>4548</v>
      </c>
      <c r="C1112" t="s">
        <v>400</v>
      </c>
      <c r="D1112" t="s">
        <v>4549</v>
      </c>
      <c r="E1112" s="27">
        <v>41365</v>
      </c>
      <c r="F1112" t="s">
        <v>233</v>
      </c>
      <c r="G1112" s="27">
        <v>24795</v>
      </c>
      <c r="H1112">
        <v>48</v>
      </c>
      <c r="I1112" t="s">
        <v>234</v>
      </c>
      <c r="J1112" t="s">
        <v>250</v>
      </c>
      <c r="K1112">
        <v>0</v>
      </c>
      <c r="L1112">
        <v>6</v>
      </c>
      <c r="M1112">
        <v>0</v>
      </c>
      <c r="N1112">
        <v>0</v>
      </c>
      <c r="O1112">
        <v>2</v>
      </c>
      <c r="P1112">
        <v>0</v>
      </c>
      <c r="Q1112" s="28">
        <v>41365.290277777778</v>
      </c>
      <c r="R1112" s="28">
        <v>41366.53402777778</v>
      </c>
      <c r="S1112" t="s">
        <v>4550</v>
      </c>
      <c r="T1112" s="27">
        <v>41365</v>
      </c>
      <c r="V1112">
        <v>0</v>
      </c>
      <c r="W1112" t="s">
        <v>32</v>
      </c>
      <c r="X1112" t="s">
        <v>503</v>
      </c>
      <c r="Y1112">
        <v>0</v>
      </c>
      <c r="AB1112" t="s">
        <v>237</v>
      </c>
      <c r="AH1112">
        <v>0</v>
      </c>
      <c r="AN1112" t="s">
        <v>238</v>
      </c>
      <c r="AO1112">
        <v>1</v>
      </c>
      <c r="AP1112" t="s">
        <v>239</v>
      </c>
      <c r="AQ1112" s="27">
        <v>41365</v>
      </c>
      <c r="AR1112" t="s">
        <v>240</v>
      </c>
      <c r="AS1112">
        <v>6</v>
      </c>
      <c r="AT1112" t="s">
        <v>246</v>
      </c>
      <c r="AU1112" s="27">
        <v>41365</v>
      </c>
    </row>
    <row r="1113" spans="1:47" x14ac:dyDescent="0.2">
      <c r="A1113">
        <v>1112</v>
      </c>
      <c r="B1113" t="s">
        <v>4551</v>
      </c>
      <c r="C1113" t="s">
        <v>4552</v>
      </c>
      <c r="D1113" t="s">
        <v>3163</v>
      </c>
      <c r="E1113" s="27">
        <v>41838</v>
      </c>
      <c r="F1113" t="s">
        <v>294</v>
      </c>
      <c r="G1113" s="27">
        <v>29389</v>
      </c>
      <c r="H1113">
        <v>35</v>
      </c>
      <c r="I1113" t="s">
        <v>244</v>
      </c>
      <c r="J1113" t="s">
        <v>250</v>
      </c>
      <c r="K1113">
        <v>0</v>
      </c>
      <c r="L1113">
        <v>3</v>
      </c>
      <c r="M1113">
        <v>0</v>
      </c>
      <c r="N1113">
        <v>0</v>
      </c>
      <c r="O1113">
        <v>3</v>
      </c>
      <c r="S1113" t="s">
        <v>4553</v>
      </c>
      <c r="T1113" s="27">
        <v>41394</v>
      </c>
      <c r="V1113">
        <v>444</v>
      </c>
      <c r="W1113" t="s">
        <v>36</v>
      </c>
      <c r="X1113" t="s">
        <v>4554</v>
      </c>
      <c r="Y1113">
        <v>0</v>
      </c>
      <c r="AB1113" t="s">
        <v>237</v>
      </c>
      <c r="AH1113">
        <v>0</v>
      </c>
      <c r="AN1113" t="s">
        <v>238</v>
      </c>
      <c r="AO1113">
        <v>1</v>
      </c>
      <c r="AP1113" t="s">
        <v>239</v>
      </c>
      <c r="AQ1113" s="27">
        <v>41838</v>
      </c>
      <c r="AR1113" t="s">
        <v>240</v>
      </c>
      <c r="AS1113">
        <v>3</v>
      </c>
      <c r="AT1113" t="s">
        <v>239</v>
      </c>
      <c r="AU1113" s="27">
        <v>41838</v>
      </c>
    </row>
    <row r="1114" spans="1:47" x14ac:dyDescent="0.2">
      <c r="A1114">
        <v>1113</v>
      </c>
      <c r="B1114" t="s">
        <v>4555</v>
      </c>
      <c r="C1114" t="s">
        <v>292</v>
      </c>
      <c r="D1114" t="s">
        <v>4096</v>
      </c>
      <c r="E1114" s="27">
        <v>41929</v>
      </c>
      <c r="F1114" t="s">
        <v>294</v>
      </c>
      <c r="G1114" s="27">
        <v>22896</v>
      </c>
      <c r="H1114">
        <v>53</v>
      </c>
      <c r="I1114" t="s">
        <v>234</v>
      </c>
      <c r="J1114" t="s">
        <v>353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-2</v>
      </c>
      <c r="Q1114" s="28">
        <v>41927.046527777777</v>
      </c>
      <c r="R1114" s="28">
        <v>41927.356249999997</v>
      </c>
      <c r="S1114" t="s">
        <v>4556</v>
      </c>
      <c r="T1114" s="27">
        <v>41926</v>
      </c>
      <c r="V1114">
        <v>3</v>
      </c>
      <c r="W1114" t="s">
        <v>32</v>
      </c>
      <c r="X1114" t="s">
        <v>834</v>
      </c>
      <c r="Y1114">
        <v>0</v>
      </c>
      <c r="AB1114" t="s">
        <v>237</v>
      </c>
      <c r="AH1114">
        <v>0</v>
      </c>
      <c r="AN1114" t="s">
        <v>238</v>
      </c>
      <c r="AO1114">
        <v>1</v>
      </c>
      <c r="AP1114" t="s">
        <v>239</v>
      </c>
      <c r="AQ1114" s="27">
        <v>41929</v>
      </c>
      <c r="AR1114" t="s">
        <v>240</v>
      </c>
      <c r="AS1114">
        <v>1</v>
      </c>
      <c r="AT1114" t="s">
        <v>239</v>
      </c>
      <c r="AU1114" s="27">
        <v>41929</v>
      </c>
    </row>
    <row r="1115" spans="1:47" x14ac:dyDescent="0.2">
      <c r="A1115">
        <v>1114</v>
      </c>
      <c r="B1115" t="s">
        <v>4557</v>
      </c>
      <c r="C1115" t="s">
        <v>1127</v>
      </c>
      <c r="D1115" t="s">
        <v>4558</v>
      </c>
      <c r="E1115" s="27">
        <v>41390</v>
      </c>
      <c r="F1115" t="s">
        <v>233</v>
      </c>
      <c r="G1115" s="27">
        <v>28026</v>
      </c>
      <c r="H1115">
        <v>39</v>
      </c>
      <c r="I1115" t="s">
        <v>244</v>
      </c>
      <c r="J1115" t="s">
        <v>250</v>
      </c>
      <c r="K1115">
        <v>0</v>
      </c>
      <c r="L1115">
        <v>3</v>
      </c>
      <c r="M1115">
        <v>0</v>
      </c>
      <c r="N1115">
        <v>0</v>
      </c>
      <c r="O1115">
        <v>0</v>
      </c>
      <c r="W1115" t="s">
        <v>237</v>
      </c>
      <c r="Y1115">
        <v>-1</v>
      </c>
      <c r="AB1115" t="s">
        <v>237</v>
      </c>
      <c r="AH1115">
        <v>0</v>
      </c>
      <c r="AN1115" t="s">
        <v>238</v>
      </c>
      <c r="AO1115">
        <v>1</v>
      </c>
      <c r="AP1115" t="s">
        <v>239</v>
      </c>
      <c r="AQ1115" s="27">
        <v>41390</v>
      </c>
      <c r="AR1115" t="s">
        <v>240</v>
      </c>
      <c r="AS1115">
        <v>3</v>
      </c>
      <c r="AT1115" t="s">
        <v>239</v>
      </c>
      <c r="AU1115" s="27">
        <v>41390</v>
      </c>
    </row>
    <row r="1116" spans="1:47" x14ac:dyDescent="0.2">
      <c r="A1116">
        <v>1115</v>
      </c>
      <c r="B1116" t="s">
        <v>4559</v>
      </c>
      <c r="C1116" t="s">
        <v>2670</v>
      </c>
      <c r="D1116" t="s">
        <v>381</v>
      </c>
      <c r="E1116" s="27">
        <v>41756</v>
      </c>
      <c r="F1116" t="s">
        <v>233</v>
      </c>
      <c r="G1116" s="27">
        <v>28925</v>
      </c>
      <c r="H1116">
        <v>37</v>
      </c>
      <c r="I1116" t="s">
        <v>244</v>
      </c>
      <c r="J1116" t="s">
        <v>250</v>
      </c>
      <c r="K1116">
        <v>0</v>
      </c>
      <c r="L1116">
        <v>4</v>
      </c>
      <c r="M1116">
        <v>0</v>
      </c>
      <c r="N1116">
        <v>0</v>
      </c>
      <c r="O1116">
        <v>7</v>
      </c>
      <c r="P1116">
        <v>-1</v>
      </c>
      <c r="Q1116" s="28">
        <v>41755.490972222222</v>
      </c>
      <c r="R1116" s="28">
        <v>41779.236805555556</v>
      </c>
      <c r="S1116" t="s">
        <v>4560</v>
      </c>
      <c r="T1116" s="27">
        <v>41755</v>
      </c>
      <c r="V1116">
        <v>1</v>
      </c>
      <c r="W1116" t="s">
        <v>32</v>
      </c>
      <c r="X1116" t="s">
        <v>254</v>
      </c>
      <c r="Y1116">
        <v>0</v>
      </c>
      <c r="AB1116" t="s">
        <v>237</v>
      </c>
      <c r="AH1116">
        <v>0</v>
      </c>
      <c r="AN1116" t="s">
        <v>238</v>
      </c>
      <c r="AO1116">
        <v>3</v>
      </c>
      <c r="AP1116" t="s">
        <v>239</v>
      </c>
      <c r="AQ1116" s="27">
        <v>41756</v>
      </c>
      <c r="AR1116" t="s">
        <v>240</v>
      </c>
      <c r="AS1116">
        <v>4</v>
      </c>
      <c r="AT1116" t="s">
        <v>239</v>
      </c>
      <c r="AU1116" s="27">
        <v>41756</v>
      </c>
    </row>
    <row r="1117" spans="1:47" x14ac:dyDescent="0.2">
      <c r="A1117">
        <v>1116</v>
      </c>
      <c r="B1117" t="s">
        <v>4561</v>
      </c>
      <c r="C1117" t="s">
        <v>2968</v>
      </c>
      <c r="D1117" t="s">
        <v>4562</v>
      </c>
      <c r="E1117" s="27">
        <v>41792</v>
      </c>
      <c r="F1117" t="s">
        <v>233</v>
      </c>
      <c r="G1117" s="27">
        <v>24369</v>
      </c>
      <c r="H1117">
        <v>49</v>
      </c>
      <c r="I1117" t="s">
        <v>234</v>
      </c>
      <c r="J1117" t="s">
        <v>353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-4</v>
      </c>
      <c r="Q1117" s="28">
        <v>41788.503472222219</v>
      </c>
      <c r="R1117" s="28">
        <v>41789.243055555555</v>
      </c>
      <c r="S1117" t="s">
        <v>4563</v>
      </c>
      <c r="T1117" s="27">
        <v>41788</v>
      </c>
      <c r="V1117">
        <v>4</v>
      </c>
      <c r="W1117" t="s">
        <v>32</v>
      </c>
      <c r="X1117" t="s">
        <v>4564</v>
      </c>
      <c r="Y1117">
        <v>0</v>
      </c>
      <c r="AB1117" t="s">
        <v>237</v>
      </c>
      <c r="AH1117">
        <v>0</v>
      </c>
      <c r="AN1117" t="s">
        <v>238</v>
      </c>
      <c r="AO1117">
        <v>1</v>
      </c>
      <c r="AP1117" t="s">
        <v>239</v>
      </c>
      <c r="AQ1117" s="27">
        <v>41792</v>
      </c>
      <c r="AR1117" t="s">
        <v>240</v>
      </c>
      <c r="AS1117">
        <v>1</v>
      </c>
      <c r="AT1117" t="s">
        <v>239</v>
      </c>
      <c r="AU1117" s="27">
        <v>41792</v>
      </c>
    </row>
    <row r="1118" spans="1:47" x14ac:dyDescent="0.2">
      <c r="A1118">
        <v>1117</v>
      </c>
      <c r="B1118" t="s">
        <v>4565</v>
      </c>
      <c r="C1118" t="s">
        <v>1300</v>
      </c>
      <c r="D1118" t="s">
        <v>663</v>
      </c>
      <c r="E1118" s="27">
        <v>41387</v>
      </c>
      <c r="F1118" t="s">
        <v>233</v>
      </c>
      <c r="G1118" s="27">
        <v>22190</v>
      </c>
      <c r="H1118">
        <v>55</v>
      </c>
      <c r="I1118" t="s">
        <v>234</v>
      </c>
      <c r="J1118" t="s">
        <v>245</v>
      </c>
      <c r="K1118">
        <v>0</v>
      </c>
      <c r="L1118">
        <v>1</v>
      </c>
      <c r="M1118">
        <v>0</v>
      </c>
      <c r="N1118">
        <v>0</v>
      </c>
      <c r="O1118">
        <v>0</v>
      </c>
      <c r="W1118" t="s">
        <v>237</v>
      </c>
      <c r="Y1118">
        <v>-1</v>
      </c>
      <c r="AB1118" t="s">
        <v>237</v>
      </c>
      <c r="AH1118">
        <v>0</v>
      </c>
      <c r="AN1118" t="s">
        <v>238</v>
      </c>
      <c r="AO1118">
        <v>1</v>
      </c>
      <c r="AP1118" t="s">
        <v>239</v>
      </c>
      <c r="AQ1118" s="27">
        <v>41387</v>
      </c>
      <c r="AR1118" t="s">
        <v>240</v>
      </c>
      <c r="AS1118">
        <v>1</v>
      </c>
      <c r="AT1118" t="s">
        <v>239</v>
      </c>
      <c r="AU1118" s="27">
        <v>41387</v>
      </c>
    </row>
    <row r="1119" spans="1:47" x14ac:dyDescent="0.2">
      <c r="A1119">
        <v>1118</v>
      </c>
      <c r="B1119" t="s">
        <v>4566</v>
      </c>
      <c r="C1119" t="s">
        <v>4567</v>
      </c>
      <c r="D1119" t="s">
        <v>2827</v>
      </c>
      <c r="E1119" s="27">
        <v>41548</v>
      </c>
      <c r="F1119" t="s">
        <v>294</v>
      </c>
      <c r="G1119" s="27">
        <v>25846</v>
      </c>
      <c r="H1119">
        <v>45</v>
      </c>
      <c r="I1119" t="s">
        <v>234</v>
      </c>
      <c r="J1119" t="s">
        <v>245</v>
      </c>
      <c r="K1119">
        <v>0</v>
      </c>
      <c r="L1119">
        <v>1</v>
      </c>
      <c r="M1119">
        <v>0</v>
      </c>
      <c r="N1119">
        <v>0</v>
      </c>
      <c r="O1119">
        <v>1</v>
      </c>
      <c r="P1119">
        <v>-106</v>
      </c>
      <c r="Q1119" s="28">
        <v>41442.167361111111</v>
      </c>
      <c r="R1119" s="28">
        <v>41450.354861111111</v>
      </c>
      <c r="S1119" t="s">
        <v>4568</v>
      </c>
      <c r="U1119" s="27">
        <v>41442</v>
      </c>
      <c r="V1119">
        <v>106</v>
      </c>
      <c r="W1119" t="s">
        <v>32</v>
      </c>
      <c r="X1119" t="s">
        <v>274</v>
      </c>
      <c r="Y1119">
        <v>0</v>
      </c>
      <c r="AB1119" t="s">
        <v>237</v>
      </c>
      <c r="AH1119">
        <v>0</v>
      </c>
      <c r="AN1119" t="s">
        <v>238</v>
      </c>
      <c r="AO1119">
        <v>1</v>
      </c>
      <c r="AP1119" t="s">
        <v>239</v>
      </c>
      <c r="AQ1119" s="27">
        <v>41548</v>
      </c>
      <c r="AR1119" t="s">
        <v>240</v>
      </c>
      <c r="AS1119">
        <v>1</v>
      </c>
      <c r="AT1119" t="s">
        <v>239</v>
      </c>
      <c r="AU1119" s="27">
        <v>41548</v>
      </c>
    </row>
    <row r="1120" spans="1:47" x14ac:dyDescent="0.2">
      <c r="A1120">
        <v>1119</v>
      </c>
      <c r="B1120" t="s">
        <v>4569</v>
      </c>
      <c r="C1120" t="s">
        <v>4570</v>
      </c>
      <c r="D1120" t="s">
        <v>4571</v>
      </c>
      <c r="E1120" s="27">
        <v>41711</v>
      </c>
      <c r="F1120" t="s">
        <v>233</v>
      </c>
      <c r="G1120" s="27">
        <v>33892</v>
      </c>
      <c r="H1120">
        <v>23</v>
      </c>
      <c r="I1120" t="s">
        <v>259</v>
      </c>
      <c r="J1120" t="s">
        <v>250</v>
      </c>
      <c r="K1120">
        <v>0</v>
      </c>
      <c r="L1120">
        <v>9</v>
      </c>
      <c r="M1120">
        <v>0</v>
      </c>
      <c r="N1120">
        <v>1</v>
      </c>
      <c r="O1120">
        <v>6</v>
      </c>
      <c r="P1120">
        <v>-1</v>
      </c>
      <c r="Q1120" s="28">
        <v>41710.200694444444</v>
      </c>
      <c r="R1120" s="28">
        <v>41718.406944444447</v>
      </c>
      <c r="S1120" t="s">
        <v>4572</v>
      </c>
      <c r="T1120" s="27">
        <v>41710</v>
      </c>
      <c r="V1120">
        <v>1</v>
      </c>
      <c r="W1120" t="s">
        <v>32</v>
      </c>
      <c r="X1120" t="s">
        <v>359</v>
      </c>
      <c r="Y1120">
        <v>1</v>
      </c>
      <c r="AA1120" t="s">
        <v>4573</v>
      </c>
      <c r="AB1120" t="s">
        <v>36</v>
      </c>
      <c r="AD1120" s="27">
        <v>41732</v>
      </c>
      <c r="AE1120" t="s">
        <v>422</v>
      </c>
      <c r="AH1120">
        <v>1</v>
      </c>
      <c r="AJ1120" t="s">
        <v>4574</v>
      </c>
      <c r="AK1120" t="s">
        <v>312</v>
      </c>
      <c r="AL1120" s="27">
        <v>42335</v>
      </c>
      <c r="AM1120" t="s">
        <v>3153</v>
      </c>
      <c r="AN1120" t="s">
        <v>238</v>
      </c>
      <c r="AO1120">
        <v>8</v>
      </c>
      <c r="AP1120" t="s">
        <v>269</v>
      </c>
      <c r="AQ1120" s="27">
        <v>41711</v>
      </c>
      <c r="AR1120" t="s">
        <v>240</v>
      </c>
      <c r="AS1120">
        <v>9</v>
      </c>
      <c r="AT1120" t="s">
        <v>269</v>
      </c>
      <c r="AU1120" s="27">
        <v>41711</v>
      </c>
    </row>
    <row r="1121" spans="1:47" x14ac:dyDescent="0.2">
      <c r="A1121">
        <v>1120</v>
      </c>
      <c r="B1121" t="s">
        <v>4575</v>
      </c>
      <c r="C1121" t="s">
        <v>4576</v>
      </c>
      <c r="D1121" t="s">
        <v>4577</v>
      </c>
      <c r="E1121" s="27">
        <v>41371</v>
      </c>
      <c r="F1121" t="s">
        <v>233</v>
      </c>
      <c r="G1121" s="27">
        <v>33535</v>
      </c>
      <c r="H1121">
        <v>24</v>
      </c>
      <c r="I1121" t="s">
        <v>259</v>
      </c>
      <c r="J1121" t="s">
        <v>250</v>
      </c>
      <c r="K1121">
        <v>0</v>
      </c>
      <c r="L1121">
        <v>8</v>
      </c>
      <c r="M1121">
        <v>0</v>
      </c>
      <c r="N1121">
        <v>0</v>
      </c>
      <c r="O1121">
        <v>0</v>
      </c>
      <c r="P1121">
        <v>0</v>
      </c>
      <c r="Q1121" s="28">
        <v>41371.121527777781</v>
      </c>
      <c r="R1121" s="28">
        <v>41372.420138888891</v>
      </c>
      <c r="S1121" t="s">
        <v>4578</v>
      </c>
      <c r="T1121" s="27">
        <v>41370</v>
      </c>
      <c r="V1121">
        <v>1</v>
      </c>
      <c r="W1121" t="s">
        <v>32</v>
      </c>
      <c r="X1121" t="s">
        <v>4142</v>
      </c>
      <c r="Y1121">
        <v>0</v>
      </c>
      <c r="AB1121" t="s">
        <v>237</v>
      </c>
      <c r="AH1121">
        <v>0</v>
      </c>
      <c r="AN1121" t="s">
        <v>238</v>
      </c>
      <c r="AO1121">
        <v>7</v>
      </c>
      <c r="AP1121" t="s">
        <v>246</v>
      </c>
      <c r="AQ1121" s="27">
        <v>41371</v>
      </c>
      <c r="AR1121" t="s">
        <v>240</v>
      </c>
      <c r="AS1121">
        <v>8</v>
      </c>
      <c r="AT1121" t="s">
        <v>269</v>
      </c>
      <c r="AU1121" s="27">
        <v>41371</v>
      </c>
    </row>
    <row r="1122" spans="1:47" x14ac:dyDescent="0.2">
      <c r="A1122">
        <v>1121</v>
      </c>
      <c r="B1122" t="s">
        <v>4579</v>
      </c>
      <c r="C1122" t="s">
        <v>4580</v>
      </c>
      <c r="D1122" t="s">
        <v>653</v>
      </c>
      <c r="E1122" s="27">
        <v>41389</v>
      </c>
      <c r="F1122" t="s">
        <v>233</v>
      </c>
      <c r="G1122" s="27">
        <v>31801</v>
      </c>
      <c r="H1122">
        <v>29</v>
      </c>
      <c r="I1122" t="s">
        <v>244</v>
      </c>
      <c r="J1122" t="s">
        <v>250</v>
      </c>
      <c r="K1122">
        <v>0</v>
      </c>
      <c r="L1122">
        <v>2</v>
      </c>
      <c r="M1122">
        <v>0</v>
      </c>
      <c r="N1122">
        <v>0</v>
      </c>
      <c r="O1122">
        <v>0</v>
      </c>
      <c r="P1122">
        <v>-1</v>
      </c>
      <c r="Q1122" s="28">
        <v>41388.241666666669</v>
      </c>
      <c r="R1122" s="28">
        <v>41389.459027777775</v>
      </c>
      <c r="S1122" t="s">
        <v>4581</v>
      </c>
      <c r="T1122" s="27">
        <v>41388</v>
      </c>
      <c r="V1122">
        <v>1</v>
      </c>
      <c r="W1122" t="s">
        <v>32</v>
      </c>
      <c r="X1122" t="s">
        <v>359</v>
      </c>
      <c r="Y1122">
        <v>0</v>
      </c>
      <c r="AB1122" t="s">
        <v>237</v>
      </c>
      <c r="AH1122">
        <v>0</v>
      </c>
      <c r="AN1122" t="s">
        <v>238</v>
      </c>
      <c r="AO1122">
        <v>3</v>
      </c>
      <c r="AP1122" t="s">
        <v>239</v>
      </c>
      <c r="AQ1122" s="27">
        <v>41389</v>
      </c>
      <c r="AR1122" t="s">
        <v>240</v>
      </c>
      <c r="AS1122">
        <v>2</v>
      </c>
      <c r="AT1122" t="s">
        <v>239</v>
      </c>
      <c r="AU1122" s="27">
        <v>41389</v>
      </c>
    </row>
    <row r="1123" spans="1:47" x14ac:dyDescent="0.2">
      <c r="A1123">
        <v>1122</v>
      </c>
      <c r="B1123" t="s">
        <v>4582</v>
      </c>
      <c r="C1123" t="s">
        <v>4583</v>
      </c>
      <c r="D1123" t="s">
        <v>4584</v>
      </c>
      <c r="E1123" s="27">
        <v>41473</v>
      </c>
      <c r="F1123" t="s">
        <v>233</v>
      </c>
      <c r="G1123" s="27">
        <v>33373</v>
      </c>
      <c r="H1123">
        <v>24</v>
      </c>
      <c r="I1123" t="s">
        <v>259</v>
      </c>
      <c r="J1123" t="s">
        <v>250</v>
      </c>
      <c r="K1123">
        <v>0</v>
      </c>
      <c r="L1123">
        <v>3</v>
      </c>
      <c r="M1123">
        <v>0</v>
      </c>
      <c r="N1123">
        <v>0</v>
      </c>
      <c r="O1123">
        <v>0</v>
      </c>
      <c r="P1123">
        <v>-3</v>
      </c>
      <c r="Q1123" s="28">
        <v>41470.48541666667</v>
      </c>
      <c r="R1123" s="28">
        <v>41471.052083333336</v>
      </c>
      <c r="S1123" t="s">
        <v>4585</v>
      </c>
      <c r="T1123" s="27">
        <v>41470</v>
      </c>
      <c r="V1123">
        <v>3</v>
      </c>
      <c r="W1123" t="s">
        <v>32</v>
      </c>
      <c r="X1123" t="s">
        <v>383</v>
      </c>
      <c r="Y1123">
        <v>0</v>
      </c>
      <c r="AB1123" t="s">
        <v>237</v>
      </c>
      <c r="AH1123">
        <v>0</v>
      </c>
      <c r="AN1123" t="s">
        <v>238</v>
      </c>
      <c r="AO1123">
        <v>4</v>
      </c>
      <c r="AP1123" t="s">
        <v>239</v>
      </c>
      <c r="AQ1123" s="27">
        <v>41473</v>
      </c>
      <c r="AR1123" t="s">
        <v>240</v>
      </c>
      <c r="AS1123">
        <v>3</v>
      </c>
      <c r="AT1123" t="s">
        <v>239</v>
      </c>
      <c r="AU1123" s="27">
        <v>41473</v>
      </c>
    </row>
    <row r="1124" spans="1:47" x14ac:dyDescent="0.2">
      <c r="A1124">
        <v>1123</v>
      </c>
      <c r="B1124" t="s">
        <v>4586</v>
      </c>
      <c r="C1124" t="s">
        <v>957</v>
      </c>
      <c r="D1124" t="s">
        <v>1110</v>
      </c>
      <c r="E1124" s="27">
        <v>41526</v>
      </c>
      <c r="F1124" t="s">
        <v>233</v>
      </c>
      <c r="G1124" s="27">
        <v>24048</v>
      </c>
      <c r="H1124">
        <v>50</v>
      </c>
      <c r="I1124" t="s">
        <v>234</v>
      </c>
      <c r="J1124" t="s">
        <v>250</v>
      </c>
      <c r="K1124">
        <v>0</v>
      </c>
      <c r="L1124">
        <v>9</v>
      </c>
      <c r="M1124">
        <v>0</v>
      </c>
      <c r="N1124">
        <v>0</v>
      </c>
      <c r="O1124">
        <v>11</v>
      </c>
      <c r="P1124">
        <v>0</v>
      </c>
      <c r="Q1124" s="28">
        <v>41526.07708333333</v>
      </c>
      <c r="R1124" s="28">
        <v>41528.205555555556</v>
      </c>
      <c r="S1124" t="s">
        <v>4587</v>
      </c>
      <c r="T1124" s="27">
        <v>41526</v>
      </c>
      <c r="V1124">
        <v>0</v>
      </c>
      <c r="W1124" t="s">
        <v>32</v>
      </c>
      <c r="X1124" t="s">
        <v>4399</v>
      </c>
      <c r="Y1124">
        <v>0</v>
      </c>
      <c r="AB1124" t="s">
        <v>237</v>
      </c>
      <c r="AH1124">
        <v>0</v>
      </c>
      <c r="AN1124" t="s">
        <v>238</v>
      </c>
      <c r="AO1124">
        <v>6</v>
      </c>
      <c r="AP1124" t="s">
        <v>246</v>
      </c>
      <c r="AQ1124" s="27">
        <v>41526</v>
      </c>
      <c r="AR1124" t="s">
        <v>240</v>
      </c>
      <c r="AS1124">
        <v>9</v>
      </c>
      <c r="AT1124" t="s">
        <v>269</v>
      </c>
      <c r="AU1124" s="27">
        <v>41526</v>
      </c>
    </row>
    <row r="1125" spans="1:47" x14ac:dyDescent="0.2">
      <c r="A1125">
        <v>1124</v>
      </c>
      <c r="B1125" t="s">
        <v>4588</v>
      </c>
      <c r="C1125" t="s">
        <v>963</v>
      </c>
      <c r="D1125" t="s">
        <v>4589</v>
      </c>
      <c r="E1125" s="27">
        <v>41384</v>
      </c>
      <c r="F1125" t="s">
        <v>233</v>
      </c>
      <c r="G1125" s="27">
        <v>34205</v>
      </c>
      <c r="H1125">
        <v>22</v>
      </c>
      <c r="I1125" t="s">
        <v>259</v>
      </c>
      <c r="J1125" t="s">
        <v>245</v>
      </c>
      <c r="K1125">
        <v>0</v>
      </c>
      <c r="L1125">
        <v>10</v>
      </c>
      <c r="M1125">
        <v>0</v>
      </c>
      <c r="N1125">
        <v>0</v>
      </c>
      <c r="O1125">
        <v>0</v>
      </c>
      <c r="W1125" t="s">
        <v>237</v>
      </c>
      <c r="Y1125">
        <v>-1</v>
      </c>
      <c r="AB1125" t="s">
        <v>237</v>
      </c>
      <c r="AH1125">
        <v>0</v>
      </c>
      <c r="AN1125" t="s">
        <v>238</v>
      </c>
      <c r="AO1125">
        <v>8</v>
      </c>
      <c r="AP1125" t="s">
        <v>269</v>
      </c>
      <c r="AQ1125" s="27">
        <v>41384</v>
      </c>
      <c r="AR1125" t="s">
        <v>240</v>
      </c>
      <c r="AS1125">
        <v>10</v>
      </c>
      <c r="AT1125" t="s">
        <v>269</v>
      </c>
      <c r="AU1125" s="27">
        <v>41384</v>
      </c>
    </row>
    <row r="1126" spans="1:47" x14ac:dyDescent="0.2">
      <c r="A1126">
        <v>1125</v>
      </c>
      <c r="B1126" t="s">
        <v>4590</v>
      </c>
      <c r="C1126" t="s">
        <v>1168</v>
      </c>
      <c r="D1126" t="s">
        <v>249</v>
      </c>
      <c r="E1126" s="27">
        <v>41771</v>
      </c>
      <c r="F1126" t="s">
        <v>233</v>
      </c>
      <c r="G1126" s="27">
        <v>29963</v>
      </c>
      <c r="H1126">
        <v>34</v>
      </c>
      <c r="I1126" t="s">
        <v>244</v>
      </c>
      <c r="J1126" t="s">
        <v>250</v>
      </c>
      <c r="K1126">
        <v>0</v>
      </c>
      <c r="L1126">
        <v>7</v>
      </c>
      <c r="M1126">
        <v>1</v>
      </c>
      <c r="N1126">
        <v>0</v>
      </c>
      <c r="O1126">
        <v>10</v>
      </c>
      <c r="P1126">
        <v>0</v>
      </c>
      <c r="Q1126" s="28">
        <v>41771.147916666669</v>
      </c>
      <c r="R1126" s="28">
        <v>41773.400694444441</v>
      </c>
      <c r="S1126" t="s">
        <v>4591</v>
      </c>
      <c r="U1126" s="27">
        <v>41771</v>
      </c>
      <c r="V1126">
        <v>0</v>
      </c>
      <c r="W1126" t="s">
        <v>32</v>
      </c>
      <c r="X1126" t="s">
        <v>274</v>
      </c>
      <c r="Y1126">
        <v>1</v>
      </c>
      <c r="AA1126" t="s">
        <v>4592</v>
      </c>
      <c r="AB1126" t="s">
        <v>32</v>
      </c>
      <c r="AC1126">
        <v>1</v>
      </c>
      <c r="AD1126" s="27">
        <v>42097</v>
      </c>
      <c r="AE1126" t="s">
        <v>4593</v>
      </c>
      <c r="AF1126" s="27">
        <v>42098</v>
      </c>
      <c r="AG1126" s="27">
        <v>42099</v>
      </c>
      <c r="AH1126">
        <v>0</v>
      </c>
      <c r="AN1126" t="s">
        <v>238</v>
      </c>
      <c r="AO1126">
        <v>2</v>
      </c>
      <c r="AP1126" t="s">
        <v>239</v>
      </c>
      <c r="AQ1126" s="27">
        <v>41771</v>
      </c>
      <c r="AR1126" t="s">
        <v>240</v>
      </c>
      <c r="AS1126">
        <v>7</v>
      </c>
      <c r="AT1126" t="s">
        <v>246</v>
      </c>
      <c r="AU1126" s="27">
        <v>41771</v>
      </c>
    </row>
    <row r="1127" spans="1:47" x14ac:dyDescent="0.2">
      <c r="A1127">
        <v>1126</v>
      </c>
      <c r="B1127" t="s">
        <v>4594</v>
      </c>
      <c r="C1127" t="s">
        <v>2212</v>
      </c>
      <c r="D1127" t="s">
        <v>4595</v>
      </c>
      <c r="E1127" s="27">
        <v>41934</v>
      </c>
      <c r="F1127" t="s">
        <v>233</v>
      </c>
      <c r="G1127" s="27">
        <v>27204</v>
      </c>
      <c r="H1127">
        <v>41</v>
      </c>
      <c r="I1127" t="s">
        <v>244</v>
      </c>
      <c r="J1127" t="s">
        <v>353</v>
      </c>
      <c r="K1127">
        <v>0</v>
      </c>
      <c r="L1127">
        <v>2</v>
      </c>
      <c r="M1127">
        <v>0</v>
      </c>
      <c r="N1127">
        <v>0</v>
      </c>
      <c r="O1127">
        <v>1</v>
      </c>
      <c r="P1127">
        <v>0</v>
      </c>
      <c r="Q1127" s="28">
        <v>41934.104861111111</v>
      </c>
      <c r="R1127" s="28">
        <v>41935.383333333331</v>
      </c>
      <c r="S1127" t="s">
        <v>4596</v>
      </c>
      <c r="T1127" s="27">
        <v>41933</v>
      </c>
      <c r="V1127">
        <v>1</v>
      </c>
      <c r="W1127" t="s">
        <v>32</v>
      </c>
      <c r="X1127" t="s">
        <v>2088</v>
      </c>
      <c r="Y1127">
        <v>0</v>
      </c>
      <c r="AB1127" t="s">
        <v>237</v>
      </c>
      <c r="AH1127">
        <v>0</v>
      </c>
      <c r="AN1127" t="s">
        <v>238</v>
      </c>
      <c r="AO1127">
        <v>1</v>
      </c>
      <c r="AP1127" t="s">
        <v>239</v>
      </c>
      <c r="AQ1127" s="27">
        <v>41934</v>
      </c>
      <c r="AR1127" t="s">
        <v>240</v>
      </c>
      <c r="AS1127">
        <v>2</v>
      </c>
      <c r="AT1127" t="s">
        <v>239</v>
      </c>
      <c r="AU1127" s="27">
        <v>41934</v>
      </c>
    </row>
    <row r="1128" spans="1:47" x14ac:dyDescent="0.2">
      <c r="A1128">
        <v>1127</v>
      </c>
      <c r="B1128" t="s">
        <v>4597</v>
      </c>
      <c r="C1128" t="s">
        <v>3364</v>
      </c>
      <c r="D1128" t="s">
        <v>4598</v>
      </c>
      <c r="E1128" s="27">
        <v>41338</v>
      </c>
      <c r="F1128" t="s">
        <v>233</v>
      </c>
      <c r="G1128" s="27">
        <v>33722</v>
      </c>
      <c r="H1128">
        <v>23</v>
      </c>
      <c r="I1128" t="s">
        <v>259</v>
      </c>
      <c r="J1128" t="s">
        <v>250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 s="28">
        <v>41338.129166666666</v>
      </c>
      <c r="R1128" s="28">
        <v>41338.279861111114</v>
      </c>
      <c r="S1128" t="s">
        <v>4599</v>
      </c>
      <c r="T1128" s="27">
        <v>41338</v>
      </c>
      <c r="V1128">
        <v>0</v>
      </c>
      <c r="W1128" t="s">
        <v>32</v>
      </c>
      <c r="X1128" t="s">
        <v>359</v>
      </c>
      <c r="Y1128">
        <v>0</v>
      </c>
      <c r="AB1128" t="s">
        <v>237</v>
      </c>
      <c r="AH1128">
        <v>0</v>
      </c>
      <c r="AN1128" t="s">
        <v>238</v>
      </c>
      <c r="AO1128">
        <v>4</v>
      </c>
      <c r="AP1128" t="s">
        <v>239</v>
      </c>
      <c r="AQ1128" s="27">
        <v>41338</v>
      </c>
      <c r="AR1128" t="s">
        <v>240</v>
      </c>
      <c r="AS1128">
        <v>2</v>
      </c>
      <c r="AT1128" t="s">
        <v>239</v>
      </c>
      <c r="AU1128" s="27">
        <v>41338</v>
      </c>
    </row>
    <row r="1129" spans="1:47" x14ac:dyDescent="0.2">
      <c r="A1129">
        <v>1128</v>
      </c>
      <c r="B1129" t="s">
        <v>4600</v>
      </c>
      <c r="C1129" t="s">
        <v>557</v>
      </c>
      <c r="D1129" t="s">
        <v>232</v>
      </c>
      <c r="E1129" s="27">
        <v>41279</v>
      </c>
      <c r="F1129" t="s">
        <v>294</v>
      </c>
      <c r="G1129" s="27">
        <v>34374</v>
      </c>
      <c r="H1129">
        <v>22</v>
      </c>
      <c r="I1129" t="s">
        <v>259</v>
      </c>
      <c r="J1129" t="s">
        <v>245</v>
      </c>
      <c r="K1129">
        <v>0</v>
      </c>
      <c r="L1129">
        <v>5</v>
      </c>
      <c r="M1129">
        <v>0</v>
      </c>
      <c r="N1129">
        <v>0</v>
      </c>
      <c r="O1129">
        <v>0</v>
      </c>
      <c r="P1129">
        <v>-1</v>
      </c>
      <c r="Q1129" s="28">
        <v>41278.211111111108</v>
      </c>
      <c r="R1129" s="28">
        <v>41280.241666666669</v>
      </c>
      <c r="S1129" t="s">
        <v>4601</v>
      </c>
      <c r="T1129" s="27">
        <v>41278</v>
      </c>
      <c r="V1129">
        <v>1</v>
      </c>
      <c r="W1129" t="s">
        <v>36</v>
      </c>
      <c r="X1129" t="s">
        <v>1582</v>
      </c>
      <c r="Y1129">
        <v>0</v>
      </c>
      <c r="AB1129" t="s">
        <v>237</v>
      </c>
      <c r="AH1129">
        <v>0</v>
      </c>
      <c r="AN1129" t="s">
        <v>238</v>
      </c>
      <c r="AO1129">
        <v>6</v>
      </c>
      <c r="AP1129" t="s">
        <v>246</v>
      </c>
      <c r="AQ1129" s="27">
        <v>41279</v>
      </c>
      <c r="AR1129" t="s">
        <v>240</v>
      </c>
      <c r="AS1129">
        <v>5</v>
      </c>
      <c r="AT1129" t="s">
        <v>246</v>
      </c>
      <c r="AU1129" s="27">
        <v>41279</v>
      </c>
    </row>
    <row r="1130" spans="1:47" x14ac:dyDescent="0.2">
      <c r="A1130">
        <v>1129</v>
      </c>
      <c r="B1130" t="s">
        <v>4602</v>
      </c>
      <c r="C1130" t="s">
        <v>4603</v>
      </c>
      <c r="D1130" t="s">
        <v>4604</v>
      </c>
      <c r="E1130" s="27">
        <v>41591</v>
      </c>
      <c r="F1130" t="s">
        <v>233</v>
      </c>
      <c r="G1130" s="27">
        <v>29296</v>
      </c>
      <c r="H1130">
        <v>36</v>
      </c>
      <c r="I1130" t="s">
        <v>244</v>
      </c>
      <c r="J1130" t="s">
        <v>22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-1</v>
      </c>
      <c r="Q1130" s="28">
        <v>41590.133333333331</v>
      </c>
      <c r="R1130" s="28">
        <v>41597.228472222225</v>
      </c>
      <c r="S1130" t="s">
        <v>4605</v>
      </c>
      <c r="T1130" s="27">
        <v>41590</v>
      </c>
      <c r="V1130">
        <v>1</v>
      </c>
      <c r="W1130" t="s">
        <v>32</v>
      </c>
      <c r="X1130" t="s">
        <v>801</v>
      </c>
      <c r="Y1130">
        <v>0</v>
      </c>
      <c r="AB1130" t="s">
        <v>237</v>
      </c>
      <c r="AH1130">
        <v>0</v>
      </c>
      <c r="AN1130" t="s">
        <v>238</v>
      </c>
      <c r="AO1130">
        <v>1</v>
      </c>
      <c r="AP1130" t="s">
        <v>239</v>
      </c>
      <c r="AQ1130" s="27">
        <v>41591</v>
      </c>
      <c r="AR1130" t="s">
        <v>240</v>
      </c>
      <c r="AS1130">
        <v>1</v>
      </c>
      <c r="AT1130" t="s">
        <v>239</v>
      </c>
      <c r="AU1130" s="27">
        <v>41591</v>
      </c>
    </row>
    <row r="1131" spans="1:47" x14ac:dyDescent="0.2">
      <c r="A1131">
        <v>1130</v>
      </c>
      <c r="B1131" t="s">
        <v>4606</v>
      </c>
      <c r="C1131" t="s">
        <v>817</v>
      </c>
      <c r="D1131" t="s">
        <v>4607</v>
      </c>
      <c r="E1131" s="27">
        <v>41960</v>
      </c>
      <c r="F1131" t="s">
        <v>233</v>
      </c>
      <c r="G1131" s="27">
        <v>31240</v>
      </c>
      <c r="H1131">
        <v>30</v>
      </c>
      <c r="I1131" t="s">
        <v>244</v>
      </c>
      <c r="J1131" t="s">
        <v>245</v>
      </c>
      <c r="K1131">
        <v>0</v>
      </c>
      <c r="L1131">
        <v>5</v>
      </c>
      <c r="M1131">
        <v>0</v>
      </c>
      <c r="N1131">
        <v>0</v>
      </c>
      <c r="O1131">
        <v>22</v>
      </c>
      <c r="P1131">
        <v>-1</v>
      </c>
      <c r="Q1131" s="28">
        <v>41959.270138888889</v>
      </c>
      <c r="R1131" s="28">
        <v>41962.363194444442</v>
      </c>
      <c r="S1131" t="s">
        <v>4608</v>
      </c>
      <c r="T1131" s="27">
        <v>41959</v>
      </c>
      <c r="V1131">
        <v>1</v>
      </c>
      <c r="W1131" t="s">
        <v>32</v>
      </c>
      <c r="X1131" t="s">
        <v>261</v>
      </c>
      <c r="Y1131">
        <v>1</v>
      </c>
      <c r="AA1131" t="s">
        <v>4609</v>
      </c>
      <c r="AB1131" t="s">
        <v>36</v>
      </c>
      <c r="AC1131">
        <v>85</v>
      </c>
      <c r="AD1131" s="27">
        <v>42012</v>
      </c>
      <c r="AE1131" t="s">
        <v>404</v>
      </c>
      <c r="AF1131" s="27">
        <v>42097</v>
      </c>
      <c r="AG1131" s="27">
        <v>42155</v>
      </c>
      <c r="AH1131">
        <v>0</v>
      </c>
      <c r="AN1131" t="s">
        <v>238</v>
      </c>
      <c r="AO1131">
        <v>6</v>
      </c>
      <c r="AP1131" t="s">
        <v>246</v>
      </c>
      <c r="AQ1131" s="27">
        <v>41960</v>
      </c>
      <c r="AR1131" t="s">
        <v>240</v>
      </c>
      <c r="AS1131">
        <v>5</v>
      </c>
      <c r="AT1131" t="s">
        <v>246</v>
      </c>
      <c r="AU1131" s="27">
        <v>41960</v>
      </c>
    </row>
    <row r="1132" spans="1:47" x14ac:dyDescent="0.2">
      <c r="A1132">
        <v>1131</v>
      </c>
      <c r="B1132" t="s">
        <v>4610</v>
      </c>
      <c r="C1132" t="s">
        <v>4611</v>
      </c>
      <c r="D1132" t="s">
        <v>1803</v>
      </c>
      <c r="E1132" s="27">
        <v>41319</v>
      </c>
      <c r="F1132" t="s">
        <v>233</v>
      </c>
      <c r="G1132" s="27">
        <v>34573</v>
      </c>
      <c r="H1132">
        <v>21</v>
      </c>
      <c r="I1132" t="s">
        <v>259</v>
      </c>
      <c r="J1132" t="s">
        <v>250</v>
      </c>
      <c r="K1132">
        <v>0</v>
      </c>
      <c r="L1132">
        <v>10</v>
      </c>
      <c r="M1132">
        <v>0</v>
      </c>
      <c r="N1132">
        <v>0</v>
      </c>
      <c r="O1132">
        <v>0</v>
      </c>
      <c r="P1132">
        <v>-1</v>
      </c>
      <c r="Q1132" s="28">
        <v>41318.332638888889</v>
      </c>
      <c r="R1132" s="28">
        <v>41319.343055555553</v>
      </c>
      <c r="S1132" t="s">
        <v>4612</v>
      </c>
      <c r="T1132" s="27">
        <v>41318</v>
      </c>
      <c r="V1132">
        <v>1</v>
      </c>
      <c r="W1132" t="s">
        <v>32</v>
      </c>
      <c r="X1132" t="s">
        <v>4613</v>
      </c>
      <c r="Y1132">
        <v>1</v>
      </c>
      <c r="AA1132" t="s">
        <v>4614</v>
      </c>
      <c r="AB1132" t="s">
        <v>36</v>
      </c>
      <c r="AC1132">
        <v>53</v>
      </c>
      <c r="AD1132" s="27">
        <v>41753</v>
      </c>
      <c r="AE1132" t="s">
        <v>2320</v>
      </c>
      <c r="AF1132" s="27">
        <v>41806</v>
      </c>
      <c r="AG1132" s="27">
        <v>41806</v>
      </c>
      <c r="AH1132">
        <v>0</v>
      </c>
      <c r="AN1132" t="s">
        <v>238</v>
      </c>
      <c r="AO1132">
        <v>9</v>
      </c>
      <c r="AP1132" t="s">
        <v>269</v>
      </c>
      <c r="AQ1132" s="27">
        <v>41319</v>
      </c>
      <c r="AR1132" t="s">
        <v>240</v>
      </c>
      <c r="AS1132">
        <v>10</v>
      </c>
      <c r="AT1132" t="s">
        <v>269</v>
      </c>
      <c r="AU1132" s="27">
        <v>41319</v>
      </c>
    </row>
    <row r="1133" spans="1:47" x14ac:dyDescent="0.2">
      <c r="A1133">
        <v>1132</v>
      </c>
      <c r="B1133" t="s">
        <v>4615</v>
      </c>
      <c r="C1133" t="s">
        <v>4616</v>
      </c>
      <c r="D1133" t="s">
        <v>4617</v>
      </c>
      <c r="E1133" s="27">
        <v>41570</v>
      </c>
      <c r="F1133" t="s">
        <v>294</v>
      </c>
      <c r="G1133" s="27">
        <v>23094</v>
      </c>
      <c r="H1133">
        <v>53</v>
      </c>
      <c r="I1133" t="s">
        <v>234</v>
      </c>
      <c r="J1133" t="s">
        <v>245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 s="28">
        <v>41570.101388888892</v>
      </c>
      <c r="R1133" s="28">
        <v>41571.262499999997</v>
      </c>
      <c r="S1133" t="s">
        <v>4618</v>
      </c>
      <c r="T1133" s="27">
        <v>41570</v>
      </c>
      <c r="V1133">
        <v>0</v>
      </c>
      <c r="W1133" t="s">
        <v>32</v>
      </c>
      <c r="X1133" t="s">
        <v>261</v>
      </c>
      <c r="Y1133">
        <v>0</v>
      </c>
      <c r="AB1133" t="s">
        <v>237</v>
      </c>
      <c r="AH1133">
        <v>0</v>
      </c>
      <c r="AN1133" t="s">
        <v>238</v>
      </c>
      <c r="AO1133">
        <v>1</v>
      </c>
      <c r="AP1133" t="s">
        <v>239</v>
      </c>
      <c r="AQ1133" s="27">
        <v>41570</v>
      </c>
      <c r="AR1133" t="s">
        <v>240</v>
      </c>
      <c r="AS1133">
        <v>1</v>
      </c>
      <c r="AT1133" t="s">
        <v>239</v>
      </c>
      <c r="AU1133" s="27">
        <v>41570</v>
      </c>
    </row>
    <row r="1134" spans="1:47" x14ac:dyDescent="0.2">
      <c r="A1134">
        <v>1133</v>
      </c>
      <c r="B1134" t="s">
        <v>4619</v>
      </c>
      <c r="C1134" t="s">
        <v>693</v>
      </c>
      <c r="D1134" t="s">
        <v>990</v>
      </c>
      <c r="E1134" s="27">
        <v>41934</v>
      </c>
      <c r="F1134" t="s">
        <v>233</v>
      </c>
      <c r="G1134" s="27">
        <v>27983</v>
      </c>
      <c r="H1134">
        <v>39</v>
      </c>
      <c r="I1134" t="s">
        <v>244</v>
      </c>
      <c r="J1134" t="s">
        <v>250</v>
      </c>
      <c r="K1134">
        <v>0</v>
      </c>
      <c r="L1134">
        <v>2</v>
      </c>
      <c r="M1134">
        <v>0</v>
      </c>
      <c r="N1134">
        <v>0</v>
      </c>
      <c r="O1134">
        <v>3</v>
      </c>
      <c r="P1134">
        <v>-1</v>
      </c>
      <c r="Q1134" s="28">
        <v>41933.364583333336</v>
      </c>
      <c r="R1134" s="28">
        <v>41934.375</v>
      </c>
      <c r="S1134" t="s">
        <v>4620</v>
      </c>
      <c r="T1134" s="27">
        <v>41933</v>
      </c>
      <c r="V1134">
        <v>1</v>
      </c>
      <c r="W1134" t="s">
        <v>32</v>
      </c>
      <c r="X1134" t="s">
        <v>252</v>
      </c>
      <c r="Y1134">
        <v>0</v>
      </c>
      <c r="AB1134" t="s">
        <v>237</v>
      </c>
      <c r="AH1134">
        <v>0</v>
      </c>
      <c r="AN1134" t="s">
        <v>238</v>
      </c>
      <c r="AO1134">
        <v>3</v>
      </c>
      <c r="AP1134" t="s">
        <v>239</v>
      </c>
      <c r="AQ1134" s="27">
        <v>41934</v>
      </c>
      <c r="AR1134" t="s">
        <v>240</v>
      </c>
      <c r="AS1134">
        <v>2</v>
      </c>
      <c r="AT1134" t="s">
        <v>239</v>
      </c>
      <c r="AU1134" s="27">
        <v>41934</v>
      </c>
    </row>
    <row r="1135" spans="1:47" x14ac:dyDescent="0.2">
      <c r="A1135">
        <v>1134</v>
      </c>
      <c r="B1135" t="s">
        <v>4621</v>
      </c>
      <c r="C1135" t="s">
        <v>4622</v>
      </c>
      <c r="D1135" t="s">
        <v>3828</v>
      </c>
      <c r="E1135" s="27">
        <v>41710</v>
      </c>
      <c r="F1135" t="s">
        <v>294</v>
      </c>
      <c r="G1135" s="27">
        <v>32990</v>
      </c>
      <c r="H1135">
        <v>25</v>
      </c>
      <c r="I1135" t="s">
        <v>244</v>
      </c>
      <c r="J1135" t="s">
        <v>250</v>
      </c>
      <c r="K1135">
        <v>0</v>
      </c>
      <c r="L1135">
        <v>9</v>
      </c>
      <c r="M1135">
        <v>0</v>
      </c>
      <c r="N1135">
        <v>0</v>
      </c>
      <c r="O1135">
        <v>2</v>
      </c>
      <c r="P1135">
        <v>-1</v>
      </c>
      <c r="Q1135" s="28">
        <v>41709.149305555555</v>
      </c>
      <c r="R1135" s="28">
        <v>41743.352083333331</v>
      </c>
      <c r="S1135" t="s">
        <v>4623</v>
      </c>
      <c r="T1135" s="27">
        <v>41709</v>
      </c>
      <c r="V1135">
        <v>1</v>
      </c>
      <c r="W1135" t="s">
        <v>32</v>
      </c>
      <c r="X1135" t="s">
        <v>359</v>
      </c>
      <c r="Y1135">
        <v>0</v>
      </c>
      <c r="AB1135" t="s">
        <v>237</v>
      </c>
      <c r="AH1135">
        <v>0</v>
      </c>
      <c r="AN1135" t="s">
        <v>238</v>
      </c>
      <c r="AO1135">
        <v>9</v>
      </c>
      <c r="AP1135" t="s">
        <v>269</v>
      </c>
      <c r="AQ1135" s="27">
        <v>41710</v>
      </c>
      <c r="AR1135" t="s">
        <v>240</v>
      </c>
      <c r="AS1135">
        <v>9</v>
      </c>
      <c r="AT1135" t="s">
        <v>269</v>
      </c>
      <c r="AU1135" s="27">
        <v>41710</v>
      </c>
    </row>
    <row r="1136" spans="1:47" x14ac:dyDescent="0.2">
      <c r="A1136">
        <v>1135</v>
      </c>
      <c r="B1136" t="s">
        <v>4624</v>
      </c>
      <c r="C1136" t="s">
        <v>990</v>
      </c>
      <c r="D1136" t="s">
        <v>4625</v>
      </c>
      <c r="E1136" s="27">
        <v>41652</v>
      </c>
      <c r="F1136" t="s">
        <v>233</v>
      </c>
      <c r="G1136" s="27">
        <v>33482</v>
      </c>
      <c r="H1136">
        <v>24</v>
      </c>
      <c r="I1136" t="s">
        <v>259</v>
      </c>
      <c r="J1136" t="s">
        <v>245</v>
      </c>
      <c r="K1136">
        <v>0</v>
      </c>
      <c r="L1136">
        <v>3</v>
      </c>
      <c r="M1136">
        <v>0</v>
      </c>
      <c r="N1136">
        <v>0</v>
      </c>
      <c r="O1136">
        <v>1</v>
      </c>
      <c r="P1136">
        <v>-37</v>
      </c>
      <c r="Q1136" s="28">
        <v>41615.436111111114</v>
      </c>
      <c r="R1136" s="28">
        <v>41616.073611111111</v>
      </c>
      <c r="S1136" t="s">
        <v>4626</v>
      </c>
      <c r="T1136" s="27">
        <v>41615</v>
      </c>
      <c r="V1136">
        <v>37</v>
      </c>
      <c r="W1136" t="s">
        <v>32</v>
      </c>
      <c r="X1136" t="s">
        <v>261</v>
      </c>
      <c r="Y1136">
        <v>0</v>
      </c>
      <c r="AB1136" t="s">
        <v>237</v>
      </c>
      <c r="AH1136">
        <v>0</v>
      </c>
      <c r="AN1136" t="s">
        <v>238</v>
      </c>
      <c r="AO1136">
        <v>3</v>
      </c>
      <c r="AP1136" t="s">
        <v>239</v>
      </c>
      <c r="AQ1136" s="27">
        <v>41652</v>
      </c>
      <c r="AR1136" t="s">
        <v>240</v>
      </c>
      <c r="AS1136">
        <v>3</v>
      </c>
      <c r="AT1136" t="s">
        <v>239</v>
      </c>
      <c r="AU1136" s="27">
        <v>41652</v>
      </c>
    </row>
    <row r="1137" spans="1:47" x14ac:dyDescent="0.2">
      <c r="A1137">
        <v>1136</v>
      </c>
      <c r="B1137" t="s">
        <v>4627</v>
      </c>
      <c r="C1137" t="s">
        <v>4628</v>
      </c>
      <c r="D1137" t="s">
        <v>689</v>
      </c>
      <c r="E1137" s="27">
        <v>41307</v>
      </c>
      <c r="F1137" t="s">
        <v>233</v>
      </c>
      <c r="G1137" s="27">
        <v>33223</v>
      </c>
      <c r="H1137">
        <v>25</v>
      </c>
      <c r="I1137" t="s">
        <v>244</v>
      </c>
      <c r="J1137" t="s">
        <v>250</v>
      </c>
      <c r="K1137">
        <v>0</v>
      </c>
      <c r="L1137">
        <v>5</v>
      </c>
      <c r="M1137">
        <v>1</v>
      </c>
      <c r="N1137">
        <v>1</v>
      </c>
      <c r="O1137">
        <v>7</v>
      </c>
      <c r="P1137">
        <v>-1</v>
      </c>
      <c r="Q1137" s="28">
        <v>41306.482638888891</v>
      </c>
      <c r="R1137" s="28">
        <v>41307.338194444441</v>
      </c>
      <c r="S1137" t="s">
        <v>4629</v>
      </c>
      <c r="U1137" s="27">
        <v>41306</v>
      </c>
      <c r="V1137">
        <v>1</v>
      </c>
      <c r="W1137" t="s">
        <v>36</v>
      </c>
      <c r="X1137" t="s">
        <v>274</v>
      </c>
      <c r="Y1137">
        <v>1</v>
      </c>
      <c r="AA1137" t="s">
        <v>4630</v>
      </c>
      <c r="AB1137" t="s">
        <v>36</v>
      </c>
      <c r="AC1137">
        <v>0</v>
      </c>
      <c r="AD1137" s="27">
        <v>41381</v>
      </c>
      <c r="AE1137" t="s">
        <v>392</v>
      </c>
      <c r="AF1137" s="27">
        <v>41381</v>
      </c>
      <c r="AG1137" s="27">
        <v>41381</v>
      </c>
      <c r="AH1137">
        <v>0</v>
      </c>
      <c r="AN1137" t="s">
        <v>238</v>
      </c>
      <c r="AO1137">
        <v>5</v>
      </c>
      <c r="AP1137" t="s">
        <v>246</v>
      </c>
      <c r="AQ1137" s="27">
        <v>41307</v>
      </c>
      <c r="AR1137" t="s">
        <v>240</v>
      </c>
      <c r="AS1137">
        <v>5</v>
      </c>
      <c r="AT1137" t="s">
        <v>246</v>
      </c>
      <c r="AU1137" s="27">
        <v>41307</v>
      </c>
    </row>
    <row r="1138" spans="1:47" x14ac:dyDescent="0.2">
      <c r="A1138">
        <v>1137</v>
      </c>
      <c r="B1138" t="s">
        <v>4631</v>
      </c>
      <c r="C1138" t="s">
        <v>1808</v>
      </c>
      <c r="D1138" t="s">
        <v>4632</v>
      </c>
      <c r="E1138" s="27">
        <v>41528</v>
      </c>
      <c r="F1138" t="s">
        <v>233</v>
      </c>
      <c r="G1138" s="27">
        <v>32911</v>
      </c>
      <c r="H1138">
        <v>26</v>
      </c>
      <c r="I1138" t="s">
        <v>244</v>
      </c>
      <c r="J1138" t="s">
        <v>250</v>
      </c>
      <c r="K1138">
        <v>0</v>
      </c>
      <c r="L1138">
        <v>2</v>
      </c>
      <c r="M1138">
        <v>0</v>
      </c>
      <c r="N1138">
        <v>0</v>
      </c>
      <c r="O1138">
        <v>0</v>
      </c>
      <c r="W1138" t="s">
        <v>237</v>
      </c>
      <c r="Y1138">
        <v>-1</v>
      </c>
      <c r="AB1138" t="s">
        <v>237</v>
      </c>
      <c r="AH1138">
        <v>0</v>
      </c>
      <c r="AN1138" t="s">
        <v>238</v>
      </c>
      <c r="AO1138">
        <v>3</v>
      </c>
      <c r="AP1138" t="s">
        <v>239</v>
      </c>
      <c r="AQ1138" s="27">
        <v>41528</v>
      </c>
      <c r="AR1138" t="s">
        <v>240</v>
      </c>
      <c r="AS1138">
        <v>2</v>
      </c>
      <c r="AT1138" t="s">
        <v>239</v>
      </c>
      <c r="AU1138" s="27">
        <v>41528</v>
      </c>
    </row>
    <row r="1139" spans="1:47" x14ac:dyDescent="0.2">
      <c r="A1139">
        <v>1138</v>
      </c>
      <c r="B1139" t="s">
        <v>4633</v>
      </c>
      <c r="C1139" t="s">
        <v>276</v>
      </c>
      <c r="D1139" t="s">
        <v>4634</v>
      </c>
      <c r="E1139" s="27">
        <v>41642</v>
      </c>
      <c r="F1139" t="s">
        <v>294</v>
      </c>
      <c r="G1139" s="27">
        <v>33036</v>
      </c>
      <c r="H1139">
        <v>25</v>
      </c>
      <c r="I1139" t="s">
        <v>244</v>
      </c>
      <c r="J1139" t="s">
        <v>250</v>
      </c>
      <c r="K1139">
        <v>0</v>
      </c>
      <c r="L1139">
        <v>9</v>
      </c>
      <c r="M1139">
        <v>0</v>
      </c>
      <c r="N1139">
        <v>0</v>
      </c>
      <c r="O1139">
        <v>1</v>
      </c>
      <c r="P1139">
        <v>0</v>
      </c>
      <c r="Q1139" s="28">
        <v>41642.089583333334</v>
      </c>
      <c r="R1139" s="28">
        <v>41642.314583333333</v>
      </c>
      <c r="S1139" t="s">
        <v>4635</v>
      </c>
      <c r="U1139" s="27">
        <v>40043</v>
      </c>
      <c r="V1139">
        <v>1599</v>
      </c>
      <c r="W1139" t="s">
        <v>36</v>
      </c>
      <c r="X1139" t="s">
        <v>274</v>
      </c>
      <c r="Y1139">
        <v>0</v>
      </c>
      <c r="AB1139" t="s">
        <v>237</v>
      </c>
      <c r="AH1139">
        <v>0</v>
      </c>
      <c r="AN1139" t="s">
        <v>238</v>
      </c>
      <c r="AO1139">
        <v>5</v>
      </c>
      <c r="AP1139" t="s">
        <v>246</v>
      </c>
      <c r="AQ1139" s="27">
        <v>41642</v>
      </c>
      <c r="AR1139" t="s">
        <v>240</v>
      </c>
      <c r="AS1139">
        <v>9</v>
      </c>
      <c r="AT1139" t="s">
        <v>269</v>
      </c>
      <c r="AU1139" s="27">
        <v>41642</v>
      </c>
    </row>
    <row r="1140" spans="1:47" x14ac:dyDescent="0.2">
      <c r="A1140">
        <v>1139</v>
      </c>
      <c r="B1140" t="s">
        <v>4636</v>
      </c>
      <c r="C1140" t="s">
        <v>4637</v>
      </c>
      <c r="D1140" t="s">
        <v>4638</v>
      </c>
      <c r="E1140" s="27">
        <v>41590</v>
      </c>
      <c r="F1140" t="s">
        <v>233</v>
      </c>
      <c r="G1140" s="27">
        <v>32378</v>
      </c>
      <c r="H1140">
        <v>27</v>
      </c>
      <c r="I1140" t="s">
        <v>244</v>
      </c>
      <c r="J1140" t="s">
        <v>250</v>
      </c>
      <c r="K1140">
        <v>0</v>
      </c>
      <c r="L1140">
        <v>5</v>
      </c>
      <c r="M1140">
        <v>0</v>
      </c>
      <c r="N1140">
        <v>0</v>
      </c>
      <c r="O1140">
        <v>1</v>
      </c>
      <c r="P1140">
        <v>-1</v>
      </c>
      <c r="Q1140" s="28">
        <v>41589.463888888888</v>
      </c>
      <c r="R1140" s="28">
        <v>41767.238888888889</v>
      </c>
      <c r="S1140" t="s">
        <v>4639</v>
      </c>
      <c r="T1140" s="27">
        <v>41589</v>
      </c>
      <c r="V1140">
        <v>1</v>
      </c>
      <c r="W1140" t="s">
        <v>32</v>
      </c>
      <c r="X1140" t="s">
        <v>4640</v>
      </c>
      <c r="Y1140">
        <v>0</v>
      </c>
      <c r="AB1140" t="s">
        <v>237</v>
      </c>
      <c r="AH1140">
        <v>0</v>
      </c>
      <c r="AN1140" t="s">
        <v>238</v>
      </c>
      <c r="AO1140">
        <v>4</v>
      </c>
      <c r="AP1140" t="s">
        <v>239</v>
      </c>
      <c r="AQ1140" s="27">
        <v>41590</v>
      </c>
      <c r="AR1140" t="s">
        <v>240</v>
      </c>
      <c r="AS1140">
        <v>5</v>
      </c>
      <c r="AT1140" t="s">
        <v>246</v>
      </c>
      <c r="AU1140" s="27">
        <v>41590</v>
      </c>
    </row>
    <row r="1141" spans="1:47" x14ac:dyDescent="0.2">
      <c r="A1141">
        <v>1140</v>
      </c>
      <c r="B1141" t="s">
        <v>4641</v>
      </c>
      <c r="C1141" t="s">
        <v>901</v>
      </c>
      <c r="D1141" t="s">
        <v>4642</v>
      </c>
      <c r="E1141" s="27">
        <v>41411</v>
      </c>
      <c r="F1141" t="s">
        <v>233</v>
      </c>
      <c r="G1141" s="27">
        <v>16222</v>
      </c>
      <c r="H1141">
        <v>71</v>
      </c>
      <c r="I1141" t="s">
        <v>234</v>
      </c>
      <c r="J1141" t="s">
        <v>250</v>
      </c>
      <c r="K1141">
        <v>0</v>
      </c>
      <c r="L1141">
        <v>1</v>
      </c>
      <c r="M1141">
        <v>0</v>
      </c>
      <c r="N1141">
        <v>0</v>
      </c>
      <c r="O1141">
        <v>8</v>
      </c>
      <c r="P1141">
        <v>-1</v>
      </c>
      <c r="Q1141" s="28">
        <v>41410.400000000001</v>
      </c>
      <c r="R1141" s="28">
        <v>41435.311111111114</v>
      </c>
      <c r="S1141" t="s">
        <v>4643</v>
      </c>
      <c r="T1141" s="27">
        <v>41410</v>
      </c>
      <c r="V1141">
        <v>1</v>
      </c>
      <c r="W1141" t="s">
        <v>32</v>
      </c>
      <c r="X1141" t="s">
        <v>364</v>
      </c>
      <c r="Y1141">
        <v>0</v>
      </c>
      <c r="AB1141" t="s">
        <v>237</v>
      </c>
      <c r="AH1141">
        <v>0</v>
      </c>
      <c r="AN1141" t="s">
        <v>238</v>
      </c>
      <c r="AO1141">
        <v>2</v>
      </c>
      <c r="AP1141" t="s">
        <v>239</v>
      </c>
      <c r="AQ1141" s="27">
        <v>41411</v>
      </c>
      <c r="AR1141" t="s">
        <v>240</v>
      </c>
      <c r="AS1141">
        <v>1</v>
      </c>
      <c r="AT1141" t="s">
        <v>239</v>
      </c>
      <c r="AU1141" s="27">
        <v>41411</v>
      </c>
    </row>
    <row r="1142" spans="1:47" x14ac:dyDescent="0.2">
      <c r="A1142">
        <v>1141</v>
      </c>
      <c r="B1142" t="s">
        <v>4644</v>
      </c>
      <c r="C1142" t="s">
        <v>4645</v>
      </c>
      <c r="D1142" t="s">
        <v>2014</v>
      </c>
      <c r="E1142" s="27">
        <v>41286</v>
      </c>
      <c r="F1142" t="s">
        <v>233</v>
      </c>
      <c r="G1142" s="27">
        <v>27931</v>
      </c>
      <c r="H1142">
        <v>39</v>
      </c>
      <c r="I1142" t="s">
        <v>244</v>
      </c>
      <c r="J1142" t="s">
        <v>250</v>
      </c>
      <c r="K1142">
        <v>0</v>
      </c>
      <c r="L1142">
        <v>9</v>
      </c>
      <c r="M1142">
        <v>4</v>
      </c>
      <c r="N1142">
        <v>0</v>
      </c>
      <c r="O1142">
        <v>10</v>
      </c>
      <c r="P1142">
        <v>-1</v>
      </c>
      <c r="Q1142" s="28">
        <v>41285.525694444441</v>
      </c>
      <c r="R1142" s="28">
        <v>41326.30972222222</v>
      </c>
      <c r="S1142" t="s">
        <v>4646</v>
      </c>
      <c r="U1142" s="27">
        <v>38292</v>
      </c>
      <c r="V1142">
        <v>2994</v>
      </c>
      <c r="W1142" t="s">
        <v>36</v>
      </c>
      <c r="X1142" t="s">
        <v>274</v>
      </c>
      <c r="Y1142">
        <v>0</v>
      </c>
      <c r="AB1142" t="s">
        <v>237</v>
      </c>
      <c r="AH1142">
        <v>0</v>
      </c>
      <c r="AN1142" t="s">
        <v>238</v>
      </c>
      <c r="AO1142">
        <v>3</v>
      </c>
      <c r="AP1142" t="s">
        <v>239</v>
      </c>
      <c r="AQ1142" s="27">
        <v>41286</v>
      </c>
      <c r="AR1142" t="s">
        <v>240</v>
      </c>
      <c r="AS1142">
        <v>9</v>
      </c>
      <c r="AT1142" t="s">
        <v>269</v>
      </c>
      <c r="AU1142" s="27">
        <v>41286</v>
      </c>
    </row>
    <row r="1143" spans="1:47" x14ac:dyDescent="0.2">
      <c r="A1143">
        <v>1142</v>
      </c>
      <c r="B1143" t="s">
        <v>4647</v>
      </c>
      <c r="C1143" t="s">
        <v>4648</v>
      </c>
      <c r="D1143" t="s">
        <v>4649</v>
      </c>
      <c r="E1143" s="27">
        <v>41650</v>
      </c>
      <c r="F1143" t="s">
        <v>294</v>
      </c>
      <c r="G1143" s="27">
        <v>28948</v>
      </c>
      <c r="H1143">
        <v>37</v>
      </c>
      <c r="I1143" t="s">
        <v>244</v>
      </c>
      <c r="J1143" t="s">
        <v>250</v>
      </c>
      <c r="K1143">
        <v>0</v>
      </c>
      <c r="L1143">
        <v>5</v>
      </c>
      <c r="M1143">
        <v>0</v>
      </c>
      <c r="N1143">
        <v>0</v>
      </c>
      <c r="O1143">
        <v>0</v>
      </c>
      <c r="P1143">
        <v>0</v>
      </c>
      <c r="Q1143" s="28">
        <v>41650.186805555553</v>
      </c>
      <c r="R1143" s="28">
        <v>41687.34652777778</v>
      </c>
      <c r="S1143" t="s">
        <v>4650</v>
      </c>
      <c r="T1143" s="27">
        <v>41650</v>
      </c>
      <c r="V1143">
        <v>0</v>
      </c>
      <c r="W1143" t="s">
        <v>32</v>
      </c>
      <c r="X1143" t="s">
        <v>261</v>
      </c>
      <c r="Y1143">
        <v>0</v>
      </c>
      <c r="AB1143" t="s">
        <v>237</v>
      </c>
      <c r="AH1143">
        <v>0</v>
      </c>
      <c r="AN1143" t="s">
        <v>238</v>
      </c>
      <c r="AO1143">
        <v>3</v>
      </c>
      <c r="AP1143" t="s">
        <v>239</v>
      </c>
      <c r="AQ1143" s="27">
        <v>41650</v>
      </c>
      <c r="AR1143" t="s">
        <v>240</v>
      </c>
      <c r="AS1143">
        <v>5</v>
      </c>
      <c r="AT1143" t="s">
        <v>246</v>
      </c>
      <c r="AU1143" s="27">
        <v>41650</v>
      </c>
    </row>
    <row r="1144" spans="1:47" x14ac:dyDescent="0.2">
      <c r="A1144">
        <v>1143</v>
      </c>
      <c r="B1144" t="s">
        <v>4651</v>
      </c>
      <c r="C1144" t="s">
        <v>4652</v>
      </c>
      <c r="D1144" t="s">
        <v>4653</v>
      </c>
      <c r="E1144" s="27">
        <v>41889</v>
      </c>
      <c r="F1144" t="s">
        <v>233</v>
      </c>
      <c r="G1144" s="27">
        <v>34823</v>
      </c>
      <c r="H1144">
        <v>20</v>
      </c>
      <c r="I1144" t="s">
        <v>259</v>
      </c>
      <c r="J1144" t="s">
        <v>250</v>
      </c>
      <c r="K1144">
        <v>0</v>
      </c>
      <c r="L1144">
        <v>5</v>
      </c>
      <c r="M1144">
        <v>0</v>
      </c>
      <c r="N1144">
        <v>2</v>
      </c>
      <c r="O1144">
        <v>0</v>
      </c>
      <c r="P1144">
        <v>0</v>
      </c>
      <c r="Q1144" s="28">
        <v>41889.536111111112</v>
      </c>
      <c r="R1144" s="28">
        <v>41897.375</v>
      </c>
      <c r="S1144" t="s">
        <v>4654</v>
      </c>
      <c r="T1144" s="27">
        <v>41888</v>
      </c>
      <c r="V1144">
        <v>1</v>
      </c>
      <c r="W1144" t="s">
        <v>32</v>
      </c>
      <c r="X1144" t="s">
        <v>261</v>
      </c>
      <c r="Y1144">
        <v>1</v>
      </c>
      <c r="AA1144" t="s">
        <v>4655</v>
      </c>
      <c r="AB1144" t="s">
        <v>36</v>
      </c>
      <c r="AC1144">
        <v>0</v>
      </c>
      <c r="AD1144" s="27">
        <v>42211</v>
      </c>
      <c r="AE1144" t="s">
        <v>626</v>
      </c>
      <c r="AF1144" s="27">
        <v>42211</v>
      </c>
      <c r="AG1144" s="27">
        <v>42212</v>
      </c>
      <c r="AH1144">
        <v>0</v>
      </c>
      <c r="AN1144" t="s">
        <v>238</v>
      </c>
      <c r="AO1144">
        <v>8</v>
      </c>
      <c r="AP1144" t="s">
        <v>269</v>
      </c>
      <c r="AQ1144" s="27">
        <v>41889</v>
      </c>
      <c r="AR1144" t="s">
        <v>240</v>
      </c>
      <c r="AS1144">
        <v>5</v>
      </c>
      <c r="AT1144" t="s">
        <v>246</v>
      </c>
      <c r="AU1144" s="27">
        <v>41889</v>
      </c>
    </row>
    <row r="1145" spans="1:47" x14ac:dyDescent="0.2">
      <c r="A1145">
        <v>1144</v>
      </c>
      <c r="B1145" t="s">
        <v>4656</v>
      </c>
      <c r="C1145" t="s">
        <v>1397</v>
      </c>
      <c r="D1145" t="s">
        <v>4657</v>
      </c>
      <c r="E1145" s="27">
        <v>41499</v>
      </c>
      <c r="F1145" t="s">
        <v>294</v>
      </c>
      <c r="G1145" s="27">
        <v>31565</v>
      </c>
      <c r="H1145">
        <v>29</v>
      </c>
      <c r="I1145" t="s">
        <v>244</v>
      </c>
      <c r="J1145" t="s">
        <v>250</v>
      </c>
      <c r="K1145">
        <v>0</v>
      </c>
      <c r="L1145">
        <v>5</v>
      </c>
      <c r="M1145">
        <v>0</v>
      </c>
      <c r="N1145">
        <v>0</v>
      </c>
      <c r="O1145">
        <v>3</v>
      </c>
      <c r="P1145">
        <v>-1</v>
      </c>
      <c r="Q1145" s="28">
        <v>41498.333333333336</v>
      </c>
      <c r="R1145" s="28">
        <v>41499.279861111114</v>
      </c>
      <c r="S1145" t="s">
        <v>4658</v>
      </c>
      <c r="T1145" s="27">
        <v>41498</v>
      </c>
      <c r="V1145">
        <v>1</v>
      </c>
      <c r="W1145" t="s">
        <v>32</v>
      </c>
      <c r="X1145" t="s">
        <v>261</v>
      </c>
      <c r="Y1145">
        <v>0</v>
      </c>
      <c r="AB1145" t="s">
        <v>237</v>
      </c>
      <c r="AH1145">
        <v>0</v>
      </c>
      <c r="AN1145" t="s">
        <v>238</v>
      </c>
      <c r="AO1145">
        <v>4</v>
      </c>
      <c r="AP1145" t="s">
        <v>239</v>
      </c>
      <c r="AQ1145" s="27">
        <v>41499</v>
      </c>
      <c r="AR1145" t="s">
        <v>240</v>
      </c>
      <c r="AS1145">
        <v>5</v>
      </c>
      <c r="AT1145" t="s">
        <v>246</v>
      </c>
      <c r="AU1145" s="27">
        <v>41499</v>
      </c>
    </row>
    <row r="1146" spans="1:47" x14ac:dyDescent="0.2">
      <c r="A1146">
        <v>1145</v>
      </c>
      <c r="B1146" t="s">
        <v>4659</v>
      </c>
      <c r="C1146" t="s">
        <v>4660</v>
      </c>
      <c r="D1146" t="s">
        <v>1364</v>
      </c>
      <c r="E1146" s="27">
        <v>41985</v>
      </c>
      <c r="F1146" t="s">
        <v>233</v>
      </c>
      <c r="G1146" s="27">
        <v>34248</v>
      </c>
      <c r="H1146">
        <v>22</v>
      </c>
      <c r="I1146" t="s">
        <v>259</v>
      </c>
      <c r="J1146" t="s">
        <v>250</v>
      </c>
      <c r="K1146">
        <v>0</v>
      </c>
      <c r="L1146">
        <v>5</v>
      </c>
      <c r="M1146">
        <v>0</v>
      </c>
      <c r="N1146">
        <v>0</v>
      </c>
      <c r="O1146">
        <v>2</v>
      </c>
      <c r="P1146">
        <v>-1</v>
      </c>
      <c r="Q1146" s="28">
        <v>41984.163888888892</v>
      </c>
      <c r="R1146" s="28">
        <v>41985.535416666666</v>
      </c>
      <c r="S1146" t="s">
        <v>4661</v>
      </c>
      <c r="T1146" s="27">
        <v>41984</v>
      </c>
      <c r="V1146">
        <v>1</v>
      </c>
      <c r="W1146" t="s">
        <v>32</v>
      </c>
      <c r="X1146" t="s">
        <v>261</v>
      </c>
      <c r="Y1146">
        <v>1</v>
      </c>
      <c r="AA1146" t="s">
        <v>4662</v>
      </c>
      <c r="AB1146" t="s">
        <v>36</v>
      </c>
      <c r="AC1146">
        <v>0</v>
      </c>
      <c r="AD1146" s="27">
        <v>42233</v>
      </c>
      <c r="AE1146" t="s">
        <v>474</v>
      </c>
      <c r="AF1146" s="27">
        <v>42233</v>
      </c>
      <c r="AG1146" s="27">
        <v>42234</v>
      </c>
      <c r="AH1146">
        <v>0</v>
      </c>
      <c r="AN1146" t="s">
        <v>238</v>
      </c>
      <c r="AO1146">
        <v>5</v>
      </c>
      <c r="AP1146" t="s">
        <v>246</v>
      </c>
      <c r="AQ1146" s="27">
        <v>41985</v>
      </c>
      <c r="AR1146" t="s">
        <v>240</v>
      </c>
      <c r="AS1146">
        <v>5</v>
      </c>
      <c r="AT1146" t="s">
        <v>246</v>
      </c>
      <c r="AU1146" s="27">
        <v>41985</v>
      </c>
    </row>
    <row r="1147" spans="1:47" x14ac:dyDescent="0.2">
      <c r="A1147">
        <v>1146</v>
      </c>
      <c r="B1147" t="s">
        <v>4663</v>
      </c>
      <c r="C1147" t="s">
        <v>4664</v>
      </c>
      <c r="D1147" t="s">
        <v>4665</v>
      </c>
      <c r="E1147" s="27">
        <v>41389</v>
      </c>
      <c r="F1147" t="s">
        <v>233</v>
      </c>
      <c r="G1147" s="27">
        <v>32926</v>
      </c>
      <c r="H1147">
        <v>26</v>
      </c>
      <c r="I1147" t="s">
        <v>244</v>
      </c>
      <c r="J1147" t="s">
        <v>250</v>
      </c>
      <c r="K1147">
        <v>0</v>
      </c>
      <c r="L1147">
        <v>7</v>
      </c>
      <c r="M1147">
        <v>0</v>
      </c>
      <c r="N1147">
        <v>0</v>
      </c>
      <c r="O1147">
        <v>4</v>
      </c>
      <c r="P1147">
        <v>-1</v>
      </c>
      <c r="Q1147" s="28">
        <v>41388.057638888888</v>
      </c>
      <c r="R1147" s="28">
        <v>41471.48541666667</v>
      </c>
      <c r="S1147" t="s">
        <v>4666</v>
      </c>
      <c r="T1147" s="27">
        <v>41388</v>
      </c>
      <c r="V1147">
        <v>1</v>
      </c>
      <c r="W1147" t="s">
        <v>32</v>
      </c>
      <c r="X1147" t="s">
        <v>236</v>
      </c>
      <c r="Y1147">
        <v>1</v>
      </c>
      <c r="AA1147" t="s">
        <v>4667</v>
      </c>
      <c r="AB1147" t="s">
        <v>36</v>
      </c>
      <c r="AC1147">
        <v>0</v>
      </c>
      <c r="AD1147" s="27">
        <v>41812</v>
      </c>
      <c r="AE1147" t="s">
        <v>392</v>
      </c>
      <c r="AF1147" s="27">
        <v>41812</v>
      </c>
      <c r="AG1147" s="27">
        <v>41827</v>
      </c>
      <c r="AH1147">
        <v>0</v>
      </c>
      <c r="AN1147" t="s">
        <v>238</v>
      </c>
      <c r="AO1147">
        <v>7</v>
      </c>
      <c r="AP1147" t="s">
        <v>246</v>
      </c>
      <c r="AQ1147" s="27">
        <v>41389</v>
      </c>
      <c r="AR1147" t="s">
        <v>240</v>
      </c>
      <c r="AS1147">
        <v>7</v>
      </c>
      <c r="AT1147" t="s">
        <v>246</v>
      </c>
      <c r="AU1147" s="27">
        <v>41389</v>
      </c>
    </row>
    <row r="1148" spans="1:47" x14ac:dyDescent="0.2">
      <c r="A1148">
        <v>1147</v>
      </c>
      <c r="B1148" t="s">
        <v>4668</v>
      </c>
      <c r="C1148" t="s">
        <v>4669</v>
      </c>
      <c r="D1148" t="s">
        <v>4670</v>
      </c>
      <c r="E1148" s="27">
        <v>41279</v>
      </c>
      <c r="F1148" t="s">
        <v>233</v>
      </c>
      <c r="G1148" s="27">
        <v>34138</v>
      </c>
      <c r="H1148">
        <v>22</v>
      </c>
      <c r="I1148" t="s">
        <v>259</v>
      </c>
      <c r="J1148" t="s">
        <v>250</v>
      </c>
      <c r="K1148">
        <v>0</v>
      </c>
      <c r="L1148">
        <v>3</v>
      </c>
      <c r="M1148">
        <v>0</v>
      </c>
      <c r="N1148">
        <v>0</v>
      </c>
      <c r="O1148">
        <v>1</v>
      </c>
      <c r="P1148">
        <v>-1</v>
      </c>
      <c r="Q1148" s="28">
        <v>41278.238194444442</v>
      </c>
      <c r="R1148" s="28">
        <v>41669.268055555556</v>
      </c>
      <c r="S1148" t="s">
        <v>4671</v>
      </c>
      <c r="U1148" s="27">
        <v>41278</v>
      </c>
      <c r="V1148">
        <v>1</v>
      </c>
      <c r="W1148" t="s">
        <v>32</v>
      </c>
      <c r="X1148" t="s">
        <v>274</v>
      </c>
      <c r="Y1148">
        <v>0</v>
      </c>
      <c r="AB1148" t="s">
        <v>237</v>
      </c>
      <c r="AH1148">
        <v>0</v>
      </c>
      <c r="AN1148" t="s">
        <v>238</v>
      </c>
      <c r="AO1148">
        <v>5</v>
      </c>
      <c r="AP1148" t="s">
        <v>246</v>
      </c>
      <c r="AQ1148" s="27">
        <v>41279</v>
      </c>
      <c r="AR1148" t="s">
        <v>240</v>
      </c>
      <c r="AS1148">
        <v>3</v>
      </c>
      <c r="AT1148" t="s">
        <v>239</v>
      </c>
      <c r="AU1148" s="27">
        <v>41279</v>
      </c>
    </row>
    <row r="1149" spans="1:47" x14ac:dyDescent="0.2">
      <c r="A1149">
        <v>1148</v>
      </c>
      <c r="B1149" t="s">
        <v>4672</v>
      </c>
      <c r="C1149" t="s">
        <v>3529</v>
      </c>
      <c r="D1149" t="s">
        <v>4673</v>
      </c>
      <c r="E1149" s="27">
        <v>41767</v>
      </c>
      <c r="F1149" t="s">
        <v>294</v>
      </c>
      <c r="G1149" s="27">
        <v>33631</v>
      </c>
      <c r="H1149">
        <v>24</v>
      </c>
      <c r="I1149" t="s">
        <v>259</v>
      </c>
      <c r="J1149" t="s">
        <v>250</v>
      </c>
      <c r="K1149">
        <v>0</v>
      </c>
      <c r="L1149">
        <v>3</v>
      </c>
      <c r="M1149">
        <v>0</v>
      </c>
      <c r="N1149">
        <v>0</v>
      </c>
      <c r="O1149">
        <v>0</v>
      </c>
      <c r="P1149">
        <v>-1</v>
      </c>
      <c r="Q1149" s="28">
        <v>41766.469444444447</v>
      </c>
      <c r="R1149" s="28">
        <v>41767.34097222222</v>
      </c>
      <c r="S1149" t="s">
        <v>4674</v>
      </c>
      <c r="T1149" s="27">
        <v>41766</v>
      </c>
      <c r="V1149">
        <v>1</v>
      </c>
      <c r="W1149" t="s">
        <v>32</v>
      </c>
      <c r="X1149" t="s">
        <v>359</v>
      </c>
      <c r="Y1149">
        <v>0</v>
      </c>
      <c r="AB1149" t="s">
        <v>237</v>
      </c>
      <c r="AH1149">
        <v>0</v>
      </c>
      <c r="AN1149" t="s">
        <v>238</v>
      </c>
      <c r="AO1149">
        <v>3</v>
      </c>
      <c r="AP1149" t="s">
        <v>239</v>
      </c>
      <c r="AQ1149" s="27">
        <v>41767</v>
      </c>
      <c r="AR1149" t="s">
        <v>240</v>
      </c>
      <c r="AS1149">
        <v>3</v>
      </c>
      <c r="AT1149" t="s">
        <v>239</v>
      </c>
      <c r="AU1149" s="27">
        <v>41767</v>
      </c>
    </row>
    <row r="1150" spans="1:47" x14ac:dyDescent="0.2">
      <c r="A1150">
        <v>1149</v>
      </c>
      <c r="B1150" t="s">
        <v>4675</v>
      </c>
      <c r="C1150" t="s">
        <v>4676</v>
      </c>
      <c r="D1150" t="s">
        <v>4676</v>
      </c>
      <c r="E1150" s="27">
        <v>41289</v>
      </c>
      <c r="F1150" t="s">
        <v>233</v>
      </c>
      <c r="G1150" s="27">
        <v>29483</v>
      </c>
      <c r="H1150">
        <v>35</v>
      </c>
      <c r="I1150" t="s">
        <v>244</v>
      </c>
      <c r="J1150" t="s">
        <v>353</v>
      </c>
      <c r="K1150">
        <v>0</v>
      </c>
      <c r="L1150">
        <v>7</v>
      </c>
      <c r="M1150">
        <v>0</v>
      </c>
      <c r="N1150">
        <v>0</v>
      </c>
      <c r="O1150">
        <v>5</v>
      </c>
      <c r="S1150" t="s">
        <v>4677</v>
      </c>
      <c r="U1150" s="27">
        <v>40635</v>
      </c>
      <c r="V1150">
        <v>654</v>
      </c>
      <c r="W1150" t="s">
        <v>32</v>
      </c>
      <c r="X1150" t="s">
        <v>274</v>
      </c>
      <c r="Y1150">
        <v>0</v>
      </c>
      <c r="AB1150" t="s">
        <v>237</v>
      </c>
      <c r="AH1150">
        <v>0</v>
      </c>
      <c r="AN1150" t="s">
        <v>238</v>
      </c>
      <c r="AO1150">
        <v>7</v>
      </c>
      <c r="AP1150" t="s">
        <v>246</v>
      </c>
      <c r="AQ1150" s="27">
        <v>41289</v>
      </c>
      <c r="AR1150" t="s">
        <v>240</v>
      </c>
      <c r="AS1150">
        <v>7</v>
      </c>
      <c r="AT1150" t="s">
        <v>246</v>
      </c>
      <c r="AU1150" s="27">
        <v>41289</v>
      </c>
    </row>
    <row r="1151" spans="1:47" x14ac:dyDescent="0.2">
      <c r="A1151">
        <v>1150</v>
      </c>
      <c r="B1151" t="s">
        <v>4678</v>
      </c>
      <c r="C1151" t="s">
        <v>4679</v>
      </c>
      <c r="D1151" t="s">
        <v>664</v>
      </c>
      <c r="E1151" s="27">
        <v>41556</v>
      </c>
      <c r="F1151" t="s">
        <v>294</v>
      </c>
      <c r="G1151" s="27">
        <v>25190</v>
      </c>
      <c r="H1151">
        <v>47</v>
      </c>
      <c r="I1151" t="s">
        <v>234</v>
      </c>
      <c r="J1151" t="s">
        <v>250</v>
      </c>
      <c r="K1151">
        <v>0</v>
      </c>
      <c r="L1151">
        <v>10</v>
      </c>
      <c r="M1151">
        <v>0</v>
      </c>
      <c r="N1151">
        <v>0</v>
      </c>
      <c r="O1151">
        <v>19</v>
      </c>
      <c r="P1151">
        <v>-1</v>
      </c>
      <c r="Q1151" s="28">
        <v>41555.508333333331</v>
      </c>
      <c r="R1151" s="28">
        <v>41586.374305555553</v>
      </c>
      <c r="S1151" t="s">
        <v>4680</v>
      </c>
      <c r="T1151" s="27">
        <v>41555</v>
      </c>
      <c r="V1151">
        <v>1</v>
      </c>
      <c r="W1151" t="s">
        <v>32</v>
      </c>
      <c r="X1151" t="s">
        <v>261</v>
      </c>
      <c r="Y1151">
        <v>1</v>
      </c>
      <c r="AA1151" t="s">
        <v>4681</v>
      </c>
      <c r="AB1151" t="s">
        <v>32</v>
      </c>
      <c r="AC1151">
        <v>0</v>
      </c>
      <c r="AD1151" s="27">
        <v>42272</v>
      </c>
      <c r="AE1151" t="s">
        <v>261</v>
      </c>
      <c r="AF1151" s="27">
        <v>42272</v>
      </c>
      <c r="AG1151" s="27">
        <v>42307</v>
      </c>
      <c r="AH1151">
        <v>0</v>
      </c>
      <c r="AN1151" t="s">
        <v>238</v>
      </c>
      <c r="AO1151">
        <v>2</v>
      </c>
      <c r="AP1151" t="s">
        <v>239</v>
      </c>
      <c r="AQ1151" s="27">
        <v>41556</v>
      </c>
      <c r="AR1151" t="s">
        <v>240</v>
      </c>
      <c r="AS1151">
        <v>10</v>
      </c>
      <c r="AT1151" t="s">
        <v>269</v>
      </c>
      <c r="AU1151" s="27">
        <v>41556</v>
      </c>
    </row>
    <row r="1152" spans="1:47" x14ac:dyDescent="0.2">
      <c r="A1152">
        <v>1151</v>
      </c>
      <c r="B1152" t="s">
        <v>4682</v>
      </c>
      <c r="C1152" t="s">
        <v>288</v>
      </c>
      <c r="D1152" t="s">
        <v>4683</v>
      </c>
      <c r="E1152" s="27">
        <v>41559</v>
      </c>
      <c r="F1152" t="s">
        <v>233</v>
      </c>
      <c r="G1152" s="27">
        <v>34593</v>
      </c>
      <c r="H1152">
        <v>21</v>
      </c>
      <c r="I1152" t="s">
        <v>259</v>
      </c>
      <c r="J1152" t="s">
        <v>22</v>
      </c>
      <c r="K1152">
        <v>0</v>
      </c>
      <c r="L1152">
        <v>4</v>
      </c>
      <c r="M1152">
        <v>0</v>
      </c>
      <c r="N1152">
        <v>0</v>
      </c>
      <c r="O1152">
        <v>1</v>
      </c>
      <c r="P1152">
        <v>-1</v>
      </c>
      <c r="Q1152" s="28">
        <v>41558.3125</v>
      </c>
      <c r="R1152" s="28">
        <v>41559.109027777777</v>
      </c>
      <c r="S1152" t="s">
        <v>4684</v>
      </c>
      <c r="T1152" s="27">
        <v>41558</v>
      </c>
      <c r="V1152">
        <v>1</v>
      </c>
      <c r="W1152" t="s">
        <v>32</v>
      </c>
      <c r="X1152" t="s">
        <v>268</v>
      </c>
      <c r="Y1152">
        <v>1</v>
      </c>
      <c r="AA1152" t="s">
        <v>4685</v>
      </c>
      <c r="AB1152" t="s">
        <v>36</v>
      </c>
      <c r="AD1152" s="27">
        <v>41677</v>
      </c>
      <c r="AE1152" t="s">
        <v>412</v>
      </c>
      <c r="AH1152">
        <v>0</v>
      </c>
      <c r="AN1152" t="s">
        <v>238</v>
      </c>
      <c r="AO1152">
        <v>6</v>
      </c>
      <c r="AP1152" t="s">
        <v>246</v>
      </c>
      <c r="AQ1152" s="27">
        <v>41559</v>
      </c>
      <c r="AR1152" t="s">
        <v>240</v>
      </c>
      <c r="AS1152">
        <v>4</v>
      </c>
      <c r="AT1152" t="s">
        <v>239</v>
      </c>
      <c r="AU1152" s="27">
        <v>41559</v>
      </c>
    </row>
    <row r="1153" spans="1:47" x14ac:dyDescent="0.2">
      <c r="A1153">
        <v>1152</v>
      </c>
      <c r="B1153" t="s">
        <v>4686</v>
      </c>
      <c r="C1153" t="s">
        <v>4687</v>
      </c>
      <c r="D1153" t="s">
        <v>4688</v>
      </c>
      <c r="E1153" s="27">
        <v>41649</v>
      </c>
      <c r="F1153" t="s">
        <v>294</v>
      </c>
      <c r="G1153" s="27">
        <v>33968</v>
      </c>
      <c r="H1153">
        <v>23</v>
      </c>
      <c r="I1153" t="s">
        <v>259</v>
      </c>
      <c r="J1153" t="s">
        <v>22</v>
      </c>
      <c r="K1153">
        <v>0</v>
      </c>
      <c r="L1153">
        <v>10</v>
      </c>
      <c r="M1153">
        <v>0</v>
      </c>
      <c r="N1153">
        <v>0</v>
      </c>
      <c r="O1153">
        <v>0</v>
      </c>
      <c r="P1153">
        <v>-1</v>
      </c>
      <c r="Q1153" s="28">
        <v>41648.094444444447</v>
      </c>
      <c r="R1153" s="28">
        <v>41649.361805555556</v>
      </c>
      <c r="S1153" t="s">
        <v>4689</v>
      </c>
      <c r="T1153" s="27">
        <v>41648</v>
      </c>
      <c r="V1153">
        <v>1</v>
      </c>
      <c r="W1153" t="s">
        <v>36</v>
      </c>
      <c r="X1153" t="s">
        <v>279</v>
      </c>
      <c r="Y1153">
        <v>0</v>
      </c>
      <c r="AB1153" t="s">
        <v>237</v>
      </c>
      <c r="AH1153">
        <v>0</v>
      </c>
      <c r="AN1153" t="s">
        <v>238</v>
      </c>
      <c r="AO1153">
        <v>10</v>
      </c>
      <c r="AP1153" t="s">
        <v>269</v>
      </c>
      <c r="AQ1153" s="27">
        <v>41649</v>
      </c>
      <c r="AR1153" t="s">
        <v>240</v>
      </c>
      <c r="AS1153">
        <v>10</v>
      </c>
      <c r="AT1153" t="s">
        <v>269</v>
      </c>
      <c r="AU1153" s="27">
        <v>41649</v>
      </c>
    </row>
    <row r="1154" spans="1:47" x14ac:dyDescent="0.2">
      <c r="A1154">
        <v>1153</v>
      </c>
      <c r="B1154" t="s">
        <v>4690</v>
      </c>
      <c r="C1154" t="s">
        <v>4691</v>
      </c>
      <c r="D1154" t="s">
        <v>4692</v>
      </c>
      <c r="E1154" s="27">
        <v>41640</v>
      </c>
      <c r="F1154" t="s">
        <v>294</v>
      </c>
      <c r="G1154" s="27">
        <v>35009</v>
      </c>
      <c r="H1154">
        <v>20</v>
      </c>
      <c r="I1154" t="s">
        <v>259</v>
      </c>
      <c r="J1154" t="s">
        <v>245</v>
      </c>
      <c r="K1154">
        <v>0</v>
      </c>
      <c r="L1154">
        <v>8</v>
      </c>
      <c r="M1154">
        <v>0</v>
      </c>
      <c r="N1154">
        <v>0</v>
      </c>
      <c r="O1154">
        <v>1</v>
      </c>
      <c r="P1154">
        <v>-1</v>
      </c>
      <c r="Q1154" s="28">
        <v>41639.268055555556</v>
      </c>
      <c r="R1154" s="28">
        <v>41656.445833333331</v>
      </c>
      <c r="S1154" t="s">
        <v>4693</v>
      </c>
      <c r="T1154" s="27">
        <v>41639</v>
      </c>
      <c r="V1154">
        <v>1</v>
      </c>
      <c r="W1154" t="s">
        <v>32</v>
      </c>
      <c r="X1154" t="s">
        <v>555</v>
      </c>
      <c r="Y1154">
        <v>1</v>
      </c>
      <c r="AA1154" t="s">
        <v>4694</v>
      </c>
      <c r="AB1154" t="s">
        <v>36</v>
      </c>
      <c r="AD1154" s="27">
        <v>42361</v>
      </c>
      <c r="AE1154" t="s">
        <v>4695</v>
      </c>
      <c r="AH1154">
        <v>0</v>
      </c>
      <c r="AN1154" t="s">
        <v>238</v>
      </c>
      <c r="AO1154">
        <v>6</v>
      </c>
      <c r="AP1154" t="s">
        <v>246</v>
      </c>
      <c r="AQ1154" s="27">
        <v>41640</v>
      </c>
      <c r="AR1154" t="s">
        <v>240</v>
      </c>
      <c r="AS1154">
        <v>8</v>
      </c>
      <c r="AT1154" t="s">
        <v>269</v>
      </c>
      <c r="AU1154" s="27">
        <v>41640</v>
      </c>
    </row>
    <row r="1155" spans="1:47" x14ac:dyDescent="0.2">
      <c r="A1155">
        <v>1154</v>
      </c>
      <c r="B1155" t="s">
        <v>4696</v>
      </c>
      <c r="C1155" t="s">
        <v>1218</v>
      </c>
      <c r="D1155" t="s">
        <v>1329</v>
      </c>
      <c r="E1155" s="27">
        <v>41788</v>
      </c>
      <c r="F1155" t="s">
        <v>233</v>
      </c>
      <c r="G1155" s="27">
        <v>22930</v>
      </c>
      <c r="H1155">
        <v>53</v>
      </c>
      <c r="I1155" t="s">
        <v>234</v>
      </c>
      <c r="J1155" t="s">
        <v>250</v>
      </c>
      <c r="K1155">
        <v>0</v>
      </c>
      <c r="L1155">
        <v>9</v>
      </c>
      <c r="M1155">
        <v>0</v>
      </c>
      <c r="N1155">
        <v>0</v>
      </c>
      <c r="O1155">
        <v>13</v>
      </c>
      <c r="P1155">
        <v>-1</v>
      </c>
      <c r="Q1155" s="28">
        <v>41787.199999999997</v>
      </c>
      <c r="R1155" s="28">
        <v>41821.227777777778</v>
      </c>
      <c r="S1155" t="s">
        <v>4697</v>
      </c>
      <c r="U1155" s="27">
        <v>41787</v>
      </c>
      <c r="V1155">
        <v>1</v>
      </c>
      <c r="W1155" t="s">
        <v>32</v>
      </c>
      <c r="X1155" t="s">
        <v>274</v>
      </c>
      <c r="Y1155">
        <v>0</v>
      </c>
      <c r="AB1155" t="s">
        <v>237</v>
      </c>
      <c r="AH1155">
        <v>0</v>
      </c>
      <c r="AN1155" t="s">
        <v>238</v>
      </c>
      <c r="AO1155">
        <v>4</v>
      </c>
      <c r="AP1155" t="s">
        <v>239</v>
      </c>
      <c r="AQ1155" s="27">
        <v>41788</v>
      </c>
      <c r="AR1155" t="s">
        <v>240</v>
      </c>
      <c r="AS1155">
        <v>9</v>
      </c>
      <c r="AT1155" t="s">
        <v>269</v>
      </c>
      <c r="AU1155" s="27">
        <v>41788</v>
      </c>
    </row>
    <row r="1156" spans="1:47" x14ac:dyDescent="0.2">
      <c r="A1156">
        <v>1155</v>
      </c>
      <c r="B1156" t="s">
        <v>4698</v>
      </c>
      <c r="C1156" t="s">
        <v>4699</v>
      </c>
      <c r="D1156" t="s">
        <v>4700</v>
      </c>
      <c r="E1156" s="27">
        <v>41717</v>
      </c>
      <c r="F1156" t="s">
        <v>233</v>
      </c>
      <c r="G1156" s="27">
        <v>32677</v>
      </c>
      <c r="H1156">
        <v>26</v>
      </c>
      <c r="I1156" t="s">
        <v>244</v>
      </c>
      <c r="J1156" t="s">
        <v>250</v>
      </c>
      <c r="K1156">
        <v>0</v>
      </c>
      <c r="L1156">
        <v>8</v>
      </c>
      <c r="M1156">
        <v>0</v>
      </c>
      <c r="N1156">
        <v>0</v>
      </c>
      <c r="O1156">
        <v>0</v>
      </c>
      <c r="W1156" t="s">
        <v>237</v>
      </c>
      <c r="Y1156">
        <v>-1</v>
      </c>
      <c r="AB1156" t="s">
        <v>237</v>
      </c>
      <c r="AH1156">
        <v>0</v>
      </c>
      <c r="AN1156" t="s">
        <v>238</v>
      </c>
      <c r="AO1156">
        <v>7</v>
      </c>
      <c r="AP1156" t="s">
        <v>246</v>
      </c>
      <c r="AQ1156" s="27">
        <v>41717</v>
      </c>
      <c r="AR1156" t="s">
        <v>240</v>
      </c>
      <c r="AS1156">
        <v>8</v>
      </c>
      <c r="AT1156" t="s">
        <v>269</v>
      </c>
      <c r="AU1156" s="27">
        <v>41717</v>
      </c>
    </row>
    <row r="1157" spans="1:47" x14ac:dyDescent="0.2">
      <c r="A1157">
        <v>1156</v>
      </c>
      <c r="B1157" t="s">
        <v>4701</v>
      </c>
      <c r="C1157" t="s">
        <v>4702</v>
      </c>
      <c r="D1157" t="s">
        <v>2671</v>
      </c>
      <c r="E1157" s="27">
        <v>41705</v>
      </c>
      <c r="F1157" t="s">
        <v>294</v>
      </c>
      <c r="G1157" s="27">
        <v>33904</v>
      </c>
      <c r="H1157">
        <v>23</v>
      </c>
      <c r="I1157" t="s">
        <v>259</v>
      </c>
      <c r="J1157" t="s">
        <v>250</v>
      </c>
      <c r="K1157">
        <v>0</v>
      </c>
      <c r="L1157">
        <v>2</v>
      </c>
      <c r="M1157">
        <v>0</v>
      </c>
      <c r="N1157">
        <v>0</v>
      </c>
      <c r="O1157">
        <v>0</v>
      </c>
      <c r="P1157">
        <v>-1</v>
      </c>
      <c r="Q1157" s="28">
        <v>41704.334722222222</v>
      </c>
      <c r="R1157" s="28">
        <v>41705.368055555555</v>
      </c>
      <c r="S1157" t="s">
        <v>4703</v>
      </c>
      <c r="T1157" s="27">
        <v>41704</v>
      </c>
      <c r="V1157">
        <v>1</v>
      </c>
      <c r="W1157" t="s">
        <v>32</v>
      </c>
      <c r="X1157" t="s">
        <v>359</v>
      </c>
      <c r="Y1157">
        <v>0</v>
      </c>
      <c r="AB1157" t="s">
        <v>237</v>
      </c>
      <c r="AH1157">
        <v>0</v>
      </c>
      <c r="AN1157" t="s">
        <v>238</v>
      </c>
      <c r="AO1157">
        <v>3</v>
      </c>
      <c r="AP1157" t="s">
        <v>239</v>
      </c>
      <c r="AQ1157" s="27">
        <v>41705</v>
      </c>
      <c r="AR1157" t="s">
        <v>240</v>
      </c>
      <c r="AS1157">
        <v>2</v>
      </c>
      <c r="AT1157" t="s">
        <v>239</v>
      </c>
      <c r="AU1157" s="27">
        <v>41705</v>
      </c>
    </row>
    <row r="1158" spans="1:47" x14ac:dyDescent="0.2">
      <c r="A1158">
        <v>1157</v>
      </c>
      <c r="B1158" t="s">
        <v>4704</v>
      </c>
      <c r="C1158" t="s">
        <v>793</v>
      </c>
      <c r="D1158" t="s">
        <v>4705</v>
      </c>
      <c r="E1158" s="27">
        <v>41583</v>
      </c>
      <c r="F1158" t="s">
        <v>233</v>
      </c>
      <c r="G1158" s="27">
        <v>32395</v>
      </c>
      <c r="H1158">
        <v>27</v>
      </c>
      <c r="I1158" t="s">
        <v>244</v>
      </c>
      <c r="J1158" t="s">
        <v>3068</v>
      </c>
      <c r="K1158">
        <v>0</v>
      </c>
      <c r="L1158">
        <v>7</v>
      </c>
      <c r="M1158">
        <v>0</v>
      </c>
      <c r="N1158">
        <v>0</v>
      </c>
      <c r="O1158">
        <v>3</v>
      </c>
      <c r="P1158">
        <v>0</v>
      </c>
      <c r="Q1158" s="28">
        <v>41583.188888888886</v>
      </c>
      <c r="R1158" s="28">
        <v>41584.128472222219</v>
      </c>
      <c r="S1158" t="s">
        <v>4706</v>
      </c>
      <c r="T1158" s="27">
        <v>41583</v>
      </c>
      <c r="V1158">
        <v>0</v>
      </c>
      <c r="W1158" t="s">
        <v>36</v>
      </c>
      <c r="X1158" t="s">
        <v>595</v>
      </c>
      <c r="Y1158">
        <v>0</v>
      </c>
      <c r="AB1158" t="s">
        <v>237</v>
      </c>
      <c r="AH1158">
        <v>0</v>
      </c>
      <c r="AN1158" t="s">
        <v>238</v>
      </c>
      <c r="AO1158">
        <v>4</v>
      </c>
      <c r="AP1158" t="s">
        <v>239</v>
      </c>
      <c r="AQ1158" s="27">
        <v>41583</v>
      </c>
      <c r="AR1158" t="s">
        <v>240</v>
      </c>
      <c r="AS1158">
        <v>7</v>
      </c>
      <c r="AT1158" t="s">
        <v>246</v>
      </c>
      <c r="AU1158" s="27">
        <v>41583</v>
      </c>
    </row>
    <row r="1159" spans="1:47" x14ac:dyDescent="0.2">
      <c r="A1159">
        <v>1158</v>
      </c>
      <c r="B1159" t="s">
        <v>4707</v>
      </c>
      <c r="C1159" t="s">
        <v>500</v>
      </c>
      <c r="D1159" t="s">
        <v>4708</v>
      </c>
      <c r="E1159" s="27">
        <v>41501</v>
      </c>
      <c r="F1159" t="s">
        <v>233</v>
      </c>
      <c r="G1159" s="27">
        <v>22321</v>
      </c>
      <c r="H1159">
        <v>55</v>
      </c>
      <c r="I1159" t="s">
        <v>234</v>
      </c>
      <c r="J1159" t="s">
        <v>245</v>
      </c>
      <c r="K1159">
        <v>0</v>
      </c>
      <c r="L1159">
        <v>2</v>
      </c>
      <c r="M1159">
        <v>0</v>
      </c>
      <c r="N1159">
        <v>0</v>
      </c>
      <c r="O1159">
        <v>18</v>
      </c>
      <c r="P1159">
        <v>-47</v>
      </c>
      <c r="Q1159" s="28">
        <v>41454.231944444444</v>
      </c>
      <c r="R1159" s="28">
        <v>41491.499305555553</v>
      </c>
      <c r="S1159" t="s">
        <v>4709</v>
      </c>
      <c r="U1159" s="27">
        <v>41454</v>
      </c>
      <c r="V1159">
        <v>47</v>
      </c>
      <c r="W1159" t="s">
        <v>32</v>
      </c>
      <c r="X1159" t="s">
        <v>274</v>
      </c>
      <c r="Y1159">
        <v>1</v>
      </c>
      <c r="AA1159" t="s">
        <v>4710</v>
      </c>
      <c r="AB1159" t="s">
        <v>32</v>
      </c>
      <c r="AC1159">
        <v>1</v>
      </c>
      <c r="AD1159" s="27">
        <v>41581</v>
      </c>
      <c r="AE1159" t="s">
        <v>494</v>
      </c>
      <c r="AF1159" s="27">
        <v>41582</v>
      </c>
      <c r="AG1159" s="27">
        <v>41669</v>
      </c>
      <c r="AH1159">
        <v>0</v>
      </c>
      <c r="AN1159" t="s">
        <v>238</v>
      </c>
      <c r="AO1159">
        <v>1</v>
      </c>
      <c r="AP1159" t="s">
        <v>239</v>
      </c>
      <c r="AQ1159" s="27">
        <v>41501</v>
      </c>
      <c r="AR1159" t="s">
        <v>240</v>
      </c>
      <c r="AS1159">
        <v>2</v>
      </c>
      <c r="AT1159" t="s">
        <v>239</v>
      </c>
      <c r="AU1159" s="27">
        <v>41501</v>
      </c>
    </row>
    <row r="1160" spans="1:47" x14ac:dyDescent="0.2">
      <c r="A1160">
        <v>1159</v>
      </c>
      <c r="B1160" t="s">
        <v>4711</v>
      </c>
      <c r="C1160" t="s">
        <v>4712</v>
      </c>
      <c r="D1160" t="s">
        <v>4713</v>
      </c>
      <c r="E1160" s="27">
        <v>41540</v>
      </c>
      <c r="F1160" t="s">
        <v>294</v>
      </c>
      <c r="G1160" s="27">
        <v>23098</v>
      </c>
      <c r="H1160">
        <v>53</v>
      </c>
      <c r="I1160" t="s">
        <v>234</v>
      </c>
      <c r="J1160" t="s">
        <v>250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 s="28">
        <v>41540.103472222225</v>
      </c>
      <c r="R1160" s="28">
        <v>41540.365277777775</v>
      </c>
      <c r="S1160" t="s">
        <v>4714</v>
      </c>
      <c r="T1160" s="27">
        <v>41540</v>
      </c>
      <c r="V1160">
        <v>0</v>
      </c>
      <c r="W1160" t="s">
        <v>32</v>
      </c>
      <c r="X1160" t="s">
        <v>348</v>
      </c>
      <c r="Y1160">
        <v>0</v>
      </c>
      <c r="AB1160" t="s">
        <v>237</v>
      </c>
      <c r="AH1160">
        <v>0</v>
      </c>
      <c r="AN1160" t="s">
        <v>238</v>
      </c>
      <c r="AO1160">
        <v>1</v>
      </c>
      <c r="AP1160" t="s">
        <v>239</v>
      </c>
      <c r="AQ1160" s="27">
        <v>41540</v>
      </c>
      <c r="AR1160" t="s">
        <v>240</v>
      </c>
      <c r="AS1160">
        <v>1</v>
      </c>
      <c r="AT1160" t="s">
        <v>239</v>
      </c>
      <c r="AU1160" s="27">
        <v>41540</v>
      </c>
    </row>
    <row r="1161" spans="1:47" x14ac:dyDescent="0.2">
      <c r="A1161">
        <v>1160</v>
      </c>
      <c r="B1161" t="s">
        <v>4715</v>
      </c>
      <c r="C1161" t="s">
        <v>4716</v>
      </c>
      <c r="D1161" t="s">
        <v>3433</v>
      </c>
      <c r="E1161" s="27">
        <v>41399</v>
      </c>
      <c r="F1161" t="s">
        <v>294</v>
      </c>
      <c r="G1161" s="27">
        <v>33890</v>
      </c>
      <c r="H1161">
        <v>23</v>
      </c>
      <c r="I1161" t="s">
        <v>259</v>
      </c>
      <c r="J1161" t="s">
        <v>250</v>
      </c>
      <c r="K1161">
        <v>0</v>
      </c>
      <c r="L1161">
        <v>7</v>
      </c>
      <c r="M1161">
        <v>0</v>
      </c>
      <c r="N1161">
        <v>0</v>
      </c>
      <c r="O1161">
        <v>0</v>
      </c>
      <c r="P1161">
        <v>-1</v>
      </c>
      <c r="Q1161" s="28">
        <v>41398.420138888891</v>
      </c>
      <c r="R1161" s="28">
        <v>41399.254861111112</v>
      </c>
      <c r="S1161" t="s">
        <v>4717</v>
      </c>
      <c r="T1161" s="27">
        <v>41398</v>
      </c>
      <c r="V1161">
        <v>1</v>
      </c>
      <c r="W1161" t="s">
        <v>32</v>
      </c>
      <c r="X1161" t="s">
        <v>313</v>
      </c>
      <c r="Y1161">
        <v>1</v>
      </c>
      <c r="AA1161" t="s">
        <v>4718</v>
      </c>
      <c r="AB1161" t="s">
        <v>36</v>
      </c>
      <c r="AD1161" s="27">
        <v>42421</v>
      </c>
      <c r="AE1161" t="s">
        <v>350</v>
      </c>
      <c r="AH1161">
        <v>0</v>
      </c>
      <c r="AN1161" t="s">
        <v>238</v>
      </c>
      <c r="AO1161">
        <v>7</v>
      </c>
      <c r="AP1161" t="s">
        <v>246</v>
      </c>
      <c r="AQ1161" s="27">
        <v>41399</v>
      </c>
      <c r="AR1161" t="s">
        <v>240</v>
      </c>
      <c r="AS1161">
        <v>7</v>
      </c>
      <c r="AT1161" t="s">
        <v>246</v>
      </c>
      <c r="AU1161" s="27">
        <v>41399</v>
      </c>
    </row>
    <row r="1162" spans="1:47" x14ac:dyDescent="0.2">
      <c r="A1162">
        <v>1161</v>
      </c>
      <c r="B1162" t="s">
        <v>4719</v>
      </c>
      <c r="C1162" t="s">
        <v>826</v>
      </c>
      <c r="D1162" t="s">
        <v>2683</v>
      </c>
      <c r="E1162" s="27">
        <v>41700</v>
      </c>
      <c r="F1162" t="s">
        <v>233</v>
      </c>
      <c r="G1162" s="27">
        <v>22217</v>
      </c>
      <c r="H1162">
        <v>55</v>
      </c>
      <c r="I1162" t="s">
        <v>234</v>
      </c>
      <c r="J1162" t="s">
        <v>250</v>
      </c>
      <c r="K1162">
        <v>0</v>
      </c>
      <c r="L1162">
        <v>8</v>
      </c>
      <c r="M1162">
        <v>0</v>
      </c>
      <c r="N1162">
        <v>0</v>
      </c>
      <c r="O1162">
        <v>19</v>
      </c>
      <c r="P1162">
        <v>-1</v>
      </c>
      <c r="Q1162" s="28">
        <v>41699.239583333336</v>
      </c>
      <c r="R1162" s="28">
        <v>41704.195138888892</v>
      </c>
      <c r="S1162" t="s">
        <v>4720</v>
      </c>
      <c r="T1162" s="27">
        <v>41699</v>
      </c>
      <c r="V1162">
        <v>1</v>
      </c>
      <c r="W1162" t="s">
        <v>32</v>
      </c>
      <c r="X1162" t="s">
        <v>261</v>
      </c>
      <c r="Y1162">
        <v>0</v>
      </c>
      <c r="AB1162" t="s">
        <v>237</v>
      </c>
      <c r="AH1162">
        <v>0</v>
      </c>
      <c r="AN1162" t="s">
        <v>238</v>
      </c>
      <c r="AO1162">
        <v>2</v>
      </c>
      <c r="AP1162" t="s">
        <v>239</v>
      </c>
      <c r="AQ1162" s="27">
        <v>41700</v>
      </c>
      <c r="AR1162" t="s">
        <v>240</v>
      </c>
      <c r="AS1162">
        <v>8</v>
      </c>
      <c r="AT1162" t="s">
        <v>269</v>
      </c>
      <c r="AU1162" s="27">
        <v>41700</v>
      </c>
    </row>
    <row r="1163" spans="1:47" x14ac:dyDescent="0.2">
      <c r="A1163">
        <v>1162</v>
      </c>
      <c r="B1163" t="s">
        <v>4721</v>
      </c>
      <c r="C1163" t="s">
        <v>4722</v>
      </c>
      <c r="D1163" t="s">
        <v>4723</v>
      </c>
      <c r="E1163" s="27">
        <v>41878</v>
      </c>
      <c r="F1163" t="s">
        <v>233</v>
      </c>
      <c r="G1163" s="27">
        <v>32726</v>
      </c>
      <c r="H1163">
        <v>26</v>
      </c>
      <c r="I1163" t="s">
        <v>244</v>
      </c>
      <c r="J1163" t="s">
        <v>250</v>
      </c>
      <c r="K1163">
        <v>0</v>
      </c>
      <c r="L1163">
        <v>7</v>
      </c>
      <c r="M1163">
        <v>0</v>
      </c>
      <c r="N1163">
        <v>1</v>
      </c>
      <c r="O1163">
        <v>5</v>
      </c>
      <c r="P1163">
        <v>-1</v>
      </c>
      <c r="Q1163" s="28">
        <v>41877.292361111111</v>
      </c>
      <c r="R1163" s="28">
        <v>41899.429166666669</v>
      </c>
      <c r="S1163" t="s">
        <v>4724</v>
      </c>
      <c r="T1163" s="27">
        <v>41877</v>
      </c>
      <c r="V1163">
        <v>1</v>
      </c>
      <c r="W1163" t="s">
        <v>32</v>
      </c>
      <c r="X1163" t="s">
        <v>343</v>
      </c>
      <c r="Y1163">
        <v>1</v>
      </c>
      <c r="AA1163" t="s">
        <v>4725</v>
      </c>
      <c r="AB1163" t="s">
        <v>32</v>
      </c>
      <c r="AD1163" s="27">
        <v>42293</v>
      </c>
      <c r="AE1163" t="s">
        <v>555</v>
      </c>
      <c r="AH1163">
        <v>0</v>
      </c>
      <c r="AN1163" t="s">
        <v>238</v>
      </c>
      <c r="AO1163">
        <v>3</v>
      </c>
      <c r="AP1163" t="s">
        <v>239</v>
      </c>
      <c r="AQ1163" s="27">
        <v>41878</v>
      </c>
      <c r="AR1163" t="s">
        <v>240</v>
      </c>
      <c r="AS1163">
        <v>7</v>
      </c>
      <c r="AT1163" t="s">
        <v>246</v>
      </c>
      <c r="AU1163" s="27">
        <v>41878</v>
      </c>
    </row>
    <row r="1164" spans="1:47" x14ac:dyDescent="0.2">
      <c r="A1164">
        <v>1163</v>
      </c>
      <c r="B1164" t="s">
        <v>4726</v>
      </c>
      <c r="C1164" t="s">
        <v>4727</v>
      </c>
      <c r="D1164" t="s">
        <v>4728</v>
      </c>
      <c r="E1164" s="27">
        <v>41278</v>
      </c>
      <c r="F1164" t="s">
        <v>233</v>
      </c>
      <c r="G1164" s="27">
        <v>33055</v>
      </c>
      <c r="H1164">
        <v>25</v>
      </c>
      <c r="I1164" t="s">
        <v>244</v>
      </c>
      <c r="J1164" t="s">
        <v>250</v>
      </c>
      <c r="K1164">
        <v>0</v>
      </c>
      <c r="L1164">
        <v>6</v>
      </c>
      <c r="M1164">
        <v>0</v>
      </c>
      <c r="N1164">
        <v>0</v>
      </c>
      <c r="O1164">
        <v>6</v>
      </c>
      <c r="P1164">
        <v>-1</v>
      </c>
      <c r="Q1164" s="28">
        <v>41277.238194444442</v>
      </c>
      <c r="R1164" s="28">
        <v>41283.238888888889</v>
      </c>
      <c r="S1164" t="s">
        <v>4729</v>
      </c>
      <c r="T1164" s="27">
        <v>41277</v>
      </c>
      <c r="V1164">
        <v>1</v>
      </c>
      <c r="W1164" t="s">
        <v>32</v>
      </c>
      <c r="X1164" t="s">
        <v>555</v>
      </c>
      <c r="Y1164">
        <v>1</v>
      </c>
      <c r="AA1164" t="s">
        <v>4730</v>
      </c>
      <c r="AB1164" t="s">
        <v>32</v>
      </c>
      <c r="AC1164">
        <v>136</v>
      </c>
      <c r="AD1164" s="27">
        <v>42310</v>
      </c>
      <c r="AE1164" t="s">
        <v>343</v>
      </c>
      <c r="AF1164" s="27">
        <v>42446</v>
      </c>
      <c r="AG1164" s="27">
        <v>42475</v>
      </c>
      <c r="AH1164">
        <v>0</v>
      </c>
      <c r="AN1164" t="s">
        <v>238</v>
      </c>
      <c r="AO1164">
        <v>5</v>
      </c>
      <c r="AP1164" t="s">
        <v>246</v>
      </c>
      <c r="AQ1164" s="27">
        <v>41278</v>
      </c>
      <c r="AR1164" t="s">
        <v>240</v>
      </c>
      <c r="AS1164">
        <v>6</v>
      </c>
      <c r="AT1164" t="s">
        <v>246</v>
      </c>
      <c r="AU1164" s="27">
        <v>41278</v>
      </c>
    </row>
    <row r="1165" spans="1:47" x14ac:dyDescent="0.2">
      <c r="A1165">
        <v>1164</v>
      </c>
      <c r="B1165" t="s">
        <v>4731</v>
      </c>
      <c r="C1165" t="s">
        <v>4732</v>
      </c>
      <c r="D1165" t="s">
        <v>4733</v>
      </c>
      <c r="E1165" s="27">
        <v>41908</v>
      </c>
      <c r="F1165" t="s">
        <v>233</v>
      </c>
      <c r="G1165" s="27">
        <v>27953</v>
      </c>
      <c r="H1165">
        <v>39</v>
      </c>
      <c r="I1165" t="s">
        <v>244</v>
      </c>
      <c r="J1165" t="s">
        <v>353</v>
      </c>
      <c r="K1165">
        <v>0</v>
      </c>
      <c r="L1165">
        <v>6</v>
      </c>
      <c r="M1165">
        <v>0</v>
      </c>
      <c r="N1165">
        <v>0</v>
      </c>
      <c r="O1165">
        <v>2</v>
      </c>
      <c r="P1165">
        <v>-44</v>
      </c>
      <c r="Q1165" s="28">
        <v>41864.34652777778</v>
      </c>
      <c r="R1165" s="28">
        <v>41906.372916666667</v>
      </c>
      <c r="S1165" t="s">
        <v>4734</v>
      </c>
      <c r="U1165" s="27">
        <v>41864</v>
      </c>
      <c r="V1165">
        <v>44</v>
      </c>
      <c r="W1165" t="s">
        <v>32</v>
      </c>
      <c r="X1165" t="s">
        <v>274</v>
      </c>
      <c r="Y1165">
        <v>0</v>
      </c>
      <c r="AB1165" t="s">
        <v>237</v>
      </c>
      <c r="AH1165">
        <v>0</v>
      </c>
      <c r="AN1165" t="s">
        <v>238</v>
      </c>
      <c r="AO1165">
        <v>2</v>
      </c>
      <c r="AP1165" t="s">
        <v>239</v>
      </c>
      <c r="AQ1165" s="27">
        <v>41908</v>
      </c>
      <c r="AR1165" t="s">
        <v>240</v>
      </c>
      <c r="AS1165">
        <v>6</v>
      </c>
      <c r="AT1165" t="s">
        <v>246</v>
      </c>
      <c r="AU1165" s="27">
        <v>41908</v>
      </c>
    </row>
    <row r="1166" spans="1:47" x14ac:dyDescent="0.2">
      <c r="A1166">
        <v>1165</v>
      </c>
      <c r="B1166" t="s">
        <v>4735</v>
      </c>
      <c r="C1166" t="s">
        <v>4736</v>
      </c>
      <c r="D1166" t="s">
        <v>4737</v>
      </c>
      <c r="E1166" s="27">
        <v>41490</v>
      </c>
      <c r="F1166" t="s">
        <v>233</v>
      </c>
      <c r="G1166" s="27">
        <v>33747</v>
      </c>
      <c r="H1166">
        <v>23</v>
      </c>
      <c r="I1166" t="s">
        <v>259</v>
      </c>
      <c r="J1166" t="s">
        <v>22</v>
      </c>
      <c r="K1166">
        <v>0</v>
      </c>
      <c r="L1166">
        <v>4</v>
      </c>
      <c r="M1166">
        <v>0</v>
      </c>
      <c r="N1166">
        <v>0</v>
      </c>
      <c r="O1166">
        <v>2</v>
      </c>
      <c r="P1166">
        <v>-1</v>
      </c>
      <c r="Q1166" s="28">
        <v>41489.298611111109</v>
      </c>
      <c r="R1166" s="28">
        <v>41490.342361111114</v>
      </c>
      <c r="S1166" t="s">
        <v>4738</v>
      </c>
      <c r="T1166" s="27">
        <v>41489</v>
      </c>
      <c r="V1166">
        <v>1</v>
      </c>
      <c r="W1166" t="s">
        <v>36</v>
      </c>
      <c r="X1166" t="s">
        <v>263</v>
      </c>
      <c r="Y1166">
        <v>0</v>
      </c>
      <c r="AB1166" t="s">
        <v>237</v>
      </c>
      <c r="AH1166">
        <v>0</v>
      </c>
      <c r="AN1166" t="s">
        <v>238</v>
      </c>
      <c r="AO1166">
        <v>6</v>
      </c>
      <c r="AP1166" t="s">
        <v>246</v>
      </c>
      <c r="AQ1166" s="27">
        <v>41490</v>
      </c>
      <c r="AR1166" t="s">
        <v>240</v>
      </c>
      <c r="AS1166">
        <v>4</v>
      </c>
      <c r="AT1166" t="s">
        <v>239</v>
      </c>
      <c r="AU1166" s="27">
        <v>41490</v>
      </c>
    </row>
    <row r="1167" spans="1:47" x14ac:dyDescent="0.2">
      <c r="A1167">
        <v>1166</v>
      </c>
      <c r="B1167" t="s">
        <v>4739</v>
      </c>
      <c r="C1167" t="s">
        <v>963</v>
      </c>
      <c r="D1167" t="s">
        <v>4740</v>
      </c>
      <c r="E1167" s="27">
        <v>41709</v>
      </c>
      <c r="F1167" t="s">
        <v>233</v>
      </c>
      <c r="G1167" s="27">
        <v>32431</v>
      </c>
      <c r="H1167">
        <v>27</v>
      </c>
      <c r="I1167" t="s">
        <v>244</v>
      </c>
      <c r="J1167" t="s">
        <v>250</v>
      </c>
      <c r="K1167">
        <v>0</v>
      </c>
      <c r="L1167">
        <v>9</v>
      </c>
      <c r="M1167">
        <v>0</v>
      </c>
      <c r="N1167">
        <v>0</v>
      </c>
      <c r="O1167">
        <v>4</v>
      </c>
      <c r="P1167">
        <v>0</v>
      </c>
      <c r="Q1167" s="28">
        <v>41709.22152777778</v>
      </c>
      <c r="R1167" s="28">
        <v>41709.365972222222</v>
      </c>
      <c r="S1167" t="s">
        <v>4741</v>
      </c>
      <c r="T1167" s="27">
        <v>41709</v>
      </c>
      <c r="V1167">
        <v>0</v>
      </c>
      <c r="W1167" t="s">
        <v>32</v>
      </c>
      <c r="X1167" t="s">
        <v>453</v>
      </c>
      <c r="Y1167">
        <v>1</v>
      </c>
      <c r="AA1167" t="s">
        <v>4742</v>
      </c>
      <c r="AB1167" t="s">
        <v>32</v>
      </c>
      <c r="AD1167" s="27">
        <v>41925</v>
      </c>
      <c r="AE1167" t="s">
        <v>343</v>
      </c>
      <c r="AH1167">
        <v>1</v>
      </c>
      <c r="AJ1167" t="s">
        <v>4742</v>
      </c>
      <c r="AK1167" t="s">
        <v>2239</v>
      </c>
      <c r="AL1167" s="27">
        <v>41925</v>
      </c>
      <c r="AM1167" t="s">
        <v>1265</v>
      </c>
      <c r="AN1167" t="s">
        <v>238</v>
      </c>
      <c r="AO1167">
        <v>7</v>
      </c>
      <c r="AP1167" t="s">
        <v>246</v>
      </c>
      <c r="AQ1167" s="27">
        <v>41709</v>
      </c>
      <c r="AR1167" t="s">
        <v>240</v>
      </c>
      <c r="AS1167">
        <v>9</v>
      </c>
      <c r="AT1167" t="s">
        <v>269</v>
      </c>
      <c r="AU1167" s="27">
        <v>41709</v>
      </c>
    </row>
    <row r="1168" spans="1:47" x14ac:dyDescent="0.2">
      <c r="A1168">
        <v>1167</v>
      </c>
      <c r="B1168" t="s">
        <v>4743</v>
      </c>
      <c r="C1168" t="s">
        <v>1916</v>
      </c>
      <c r="D1168" t="s">
        <v>4744</v>
      </c>
      <c r="E1168" s="27">
        <v>41557</v>
      </c>
      <c r="F1168" t="s">
        <v>233</v>
      </c>
      <c r="G1168" s="27">
        <v>32781</v>
      </c>
      <c r="H1168">
        <v>26</v>
      </c>
      <c r="I1168" t="s">
        <v>244</v>
      </c>
      <c r="J1168" t="s">
        <v>250</v>
      </c>
      <c r="K1168">
        <v>0</v>
      </c>
      <c r="L1168">
        <v>3</v>
      </c>
      <c r="M1168">
        <v>0</v>
      </c>
      <c r="N1168">
        <v>0</v>
      </c>
      <c r="O1168">
        <v>2</v>
      </c>
      <c r="P1168">
        <v>-106</v>
      </c>
      <c r="Q1168" s="28">
        <v>41451.042361111111</v>
      </c>
      <c r="R1168" s="28">
        <v>41451.344444444447</v>
      </c>
      <c r="S1168" t="s">
        <v>4745</v>
      </c>
      <c r="T1168" s="27">
        <v>41450</v>
      </c>
      <c r="V1168">
        <v>107</v>
      </c>
      <c r="W1168" t="s">
        <v>36</v>
      </c>
      <c r="X1168" t="s">
        <v>279</v>
      </c>
      <c r="Y1168">
        <v>0</v>
      </c>
      <c r="AB1168" t="s">
        <v>237</v>
      </c>
      <c r="AH1168">
        <v>0</v>
      </c>
      <c r="AN1168" t="s">
        <v>238</v>
      </c>
      <c r="AO1168">
        <v>4</v>
      </c>
      <c r="AP1168" t="s">
        <v>239</v>
      </c>
      <c r="AQ1168" s="27">
        <v>41557</v>
      </c>
      <c r="AR1168" t="s">
        <v>240</v>
      </c>
      <c r="AS1168">
        <v>3</v>
      </c>
      <c r="AT1168" t="s">
        <v>239</v>
      </c>
      <c r="AU1168" s="27">
        <v>41557</v>
      </c>
    </row>
    <row r="1169" spans="1:47" x14ac:dyDescent="0.2">
      <c r="A1169">
        <v>1168</v>
      </c>
      <c r="B1169" t="s">
        <v>4746</v>
      </c>
      <c r="C1169" t="s">
        <v>4747</v>
      </c>
      <c r="D1169" t="s">
        <v>4748</v>
      </c>
      <c r="E1169" s="27">
        <v>41982</v>
      </c>
      <c r="F1169" t="s">
        <v>294</v>
      </c>
      <c r="G1169" s="27">
        <v>30626</v>
      </c>
      <c r="H1169">
        <v>32</v>
      </c>
      <c r="I1169" t="s">
        <v>244</v>
      </c>
      <c r="J1169" t="s">
        <v>245</v>
      </c>
      <c r="K1169">
        <v>0</v>
      </c>
      <c r="L1169">
        <v>4</v>
      </c>
      <c r="M1169">
        <v>0</v>
      </c>
      <c r="N1169">
        <v>0</v>
      </c>
      <c r="O1169">
        <v>0</v>
      </c>
      <c r="P1169">
        <v>-2</v>
      </c>
      <c r="Q1169" s="28">
        <v>41980.481249999997</v>
      </c>
      <c r="R1169" s="28">
        <v>41981.043055555558</v>
      </c>
      <c r="S1169" t="s">
        <v>4749</v>
      </c>
      <c r="T1169" s="27">
        <v>41980</v>
      </c>
      <c r="V1169">
        <v>2</v>
      </c>
      <c r="W1169" t="s">
        <v>36</v>
      </c>
      <c r="X1169" t="s">
        <v>279</v>
      </c>
      <c r="Y1169">
        <v>0</v>
      </c>
      <c r="AB1169" t="s">
        <v>237</v>
      </c>
      <c r="AH1169">
        <v>0</v>
      </c>
      <c r="AN1169" t="s">
        <v>238</v>
      </c>
      <c r="AO1169">
        <v>4</v>
      </c>
      <c r="AP1169" t="s">
        <v>239</v>
      </c>
      <c r="AQ1169" s="27">
        <v>41982</v>
      </c>
      <c r="AR1169" t="s">
        <v>240</v>
      </c>
      <c r="AS1169">
        <v>4</v>
      </c>
      <c r="AT1169" t="s">
        <v>239</v>
      </c>
      <c r="AU1169" s="27">
        <v>41982</v>
      </c>
    </row>
    <row r="1170" spans="1:47" x14ac:dyDescent="0.2">
      <c r="A1170">
        <v>1169</v>
      </c>
      <c r="B1170" t="s">
        <v>4750</v>
      </c>
      <c r="C1170" t="s">
        <v>407</v>
      </c>
      <c r="D1170" t="s">
        <v>4751</v>
      </c>
      <c r="E1170" s="27">
        <v>41414</v>
      </c>
      <c r="F1170" t="s">
        <v>233</v>
      </c>
      <c r="G1170" s="27">
        <v>31859</v>
      </c>
      <c r="H1170">
        <v>29</v>
      </c>
      <c r="I1170" t="s">
        <v>244</v>
      </c>
      <c r="J1170" t="s">
        <v>250</v>
      </c>
      <c r="K1170">
        <v>0</v>
      </c>
      <c r="L1170">
        <v>4</v>
      </c>
      <c r="M1170">
        <v>0</v>
      </c>
      <c r="N1170">
        <v>0</v>
      </c>
      <c r="O1170">
        <v>1</v>
      </c>
      <c r="P1170">
        <v>-1</v>
      </c>
      <c r="Q1170" s="28">
        <v>41413.183333333334</v>
      </c>
      <c r="R1170" s="28">
        <v>41416.512499999997</v>
      </c>
      <c r="S1170" t="s">
        <v>4752</v>
      </c>
      <c r="T1170" s="27">
        <v>41413</v>
      </c>
      <c r="V1170">
        <v>1</v>
      </c>
      <c r="W1170" t="s">
        <v>36</v>
      </c>
      <c r="X1170" t="s">
        <v>422</v>
      </c>
      <c r="Y1170">
        <v>0</v>
      </c>
      <c r="AB1170" t="s">
        <v>237</v>
      </c>
      <c r="AH1170">
        <v>0</v>
      </c>
      <c r="AN1170" t="s">
        <v>238</v>
      </c>
      <c r="AO1170">
        <v>3</v>
      </c>
      <c r="AP1170" t="s">
        <v>239</v>
      </c>
      <c r="AQ1170" s="27">
        <v>41414</v>
      </c>
      <c r="AR1170" t="s">
        <v>240</v>
      </c>
      <c r="AS1170">
        <v>4</v>
      </c>
      <c r="AT1170" t="s">
        <v>239</v>
      </c>
      <c r="AU1170" s="27">
        <v>41414</v>
      </c>
    </row>
    <row r="1171" spans="1:47" x14ac:dyDescent="0.2">
      <c r="A1171">
        <v>1170</v>
      </c>
      <c r="B1171" t="s">
        <v>4753</v>
      </c>
      <c r="C1171" t="s">
        <v>4754</v>
      </c>
      <c r="D1171" t="s">
        <v>4755</v>
      </c>
      <c r="E1171" s="27">
        <v>41829</v>
      </c>
      <c r="F1171" t="s">
        <v>233</v>
      </c>
      <c r="G1171" s="27">
        <v>32399</v>
      </c>
      <c r="H1171">
        <v>27</v>
      </c>
      <c r="I1171" t="s">
        <v>244</v>
      </c>
      <c r="J1171" t="s">
        <v>22</v>
      </c>
      <c r="K1171">
        <v>0</v>
      </c>
      <c r="L1171">
        <v>2</v>
      </c>
      <c r="M1171">
        <v>0</v>
      </c>
      <c r="N1171">
        <v>0</v>
      </c>
      <c r="O1171">
        <v>1</v>
      </c>
      <c r="P1171">
        <v>-1</v>
      </c>
      <c r="Q1171" s="28">
        <v>41828.51458333333</v>
      </c>
      <c r="R1171" s="28">
        <v>41829.394444444442</v>
      </c>
      <c r="S1171" t="s">
        <v>4756</v>
      </c>
      <c r="T1171" s="27">
        <v>41828</v>
      </c>
      <c r="V1171">
        <v>1</v>
      </c>
      <c r="W1171" t="s">
        <v>32</v>
      </c>
      <c r="X1171" t="s">
        <v>974</v>
      </c>
      <c r="Y1171">
        <v>1</v>
      </c>
      <c r="AA1171" t="s">
        <v>4757</v>
      </c>
      <c r="AB1171" t="s">
        <v>36</v>
      </c>
      <c r="AC1171">
        <v>0</v>
      </c>
      <c r="AD1171" s="27">
        <v>42061</v>
      </c>
      <c r="AE1171" t="s">
        <v>4758</v>
      </c>
      <c r="AF1171" s="27">
        <v>42061</v>
      </c>
      <c r="AG1171" s="27">
        <v>42062</v>
      </c>
      <c r="AH1171">
        <v>0</v>
      </c>
      <c r="AN1171" t="s">
        <v>238</v>
      </c>
      <c r="AO1171">
        <v>4</v>
      </c>
      <c r="AP1171" t="s">
        <v>239</v>
      </c>
      <c r="AQ1171" s="27">
        <v>41829</v>
      </c>
      <c r="AR1171" t="s">
        <v>240</v>
      </c>
      <c r="AS1171">
        <v>2</v>
      </c>
      <c r="AT1171" t="s">
        <v>239</v>
      </c>
      <c r="AU1171" s="27">
        <v>41829</v>
      </c>
    </row>
    <row r="1172" spans="1:47" x14ac:dyDescent="0.2">
      <c r="A1172">
        <v>1171</v>
      </c>
      <c r="B1172" t="s">
        <v>4759</v>
      </c>
      <c r="C1172" t="s">
        <v>803</v>
      </c>
      <c r="D1172" t="s">
        <v>4760</v>
      </c>
      <c r="E1172" s="27">
        <v>41382</v>
      </c>
      <c r="F1172" t="s">
        <v>233</v>
      </c>
      <c r="G1172" s="27">
        <v>32158</v>
      </c>
      <c r="H1172">
        <v>28</v>
      </c>
      <c r="I1172" t="s">
        <v>244</v>
      </c>
      <c r="J1172" t="s">
        <v>353</v>
      </c>
      <c r="K1172">
        <v>0</v>
      </c>
      <c r="L1172">
        <v>2</v>
      </c>
      <c r="M1172">
        <v>0</v>
      </c>
      <c r="N1172">
        <v>0</v>
      </c>
      <c r="O1172">
        <v>0</v>
      </c>
      <c r="P1172">
        <v>-1</v>
      </c>
      <c r="Q1172" s="28">
        <v>41381.332638888889</v>
      </c>
      <c r="R1172" s="28">
        <v>41382.431250000001</v>
      </c>
      <c r="S1172" t="s">
        <v>4761</v>
      </c>
      <c r="T1172" s="27">
        <v>41381</v>
      </c>
      <c r="V1172">
        <v>1</v>
      </c>
      <c r="W1172" t="s">
        <v>32</v>
      </c>
      <c r="X1172" t="s">
        <v>939</v>
      </c>
      <c r="Y1172">
        <v>0</v>
      </c>
      <c r="AB1172" t="s">
        <v>237</v>
      </c>
      <c r="AH1172">
        <v>0</v>
      </c>
      <c r="AN1172" t="s">
        <v>238</v>
      </c>
      <c r="AO1172">
        <v>2</v>
      </c>
      <c r="AP1172" t="s">
        <v>239</v>
      </c>
      <c r="AQ1172" s="27">
        <v>41382</v>
      </c>
      <c r="AR1172" t="s">
        <v>240</v>
      </c>
      <c r="AS1172">
        <v>2</v>
      </c>
      <c r="AT1172" t="s">
        <v>239</v>
      </c>
      <c r="AU1172" s="27">
        <v>41382</v>
      </c>
    </row>
    <row r="1173" spans="1:47" x14ac:dyDescent="0.2">
      <c r="A1173">
        <v>1172</v>
      </c>
      <c r="B1173" t="s">
        <v>4762</v>
      </c>
      <c r="C1173" t="s">
        <v>4676</v>
      </c>
      <c r="D1173" t="s">
        <v>4763</v>
      </c>
      <c r="E1173" s="27">
        <v>41539</v>
      </c>
      <c r="F1173" t="s">
        <v>233</v>
      </c>
      <c r="G1173" s="27">
        <v>30865</v>
      </c>
      <c r="H1173">
        <v>31</v>
      </c>
      <c r="I1173" t="s">
        <v>244</v>
      </c>
      <c r="J1173" t="s">
        <v>250</v>
      </c>
      <c r="K1173">
        <v>0</v>
      </c>
      <c r="L1173">
        <v>2</v>
      </c>
      <c r="M1173">
        <v>0</v>
      </c>
      <c r="N1173">
        <v>0</v>
      </c>
      <c r="O1173">
        <v>0</v>
      </c>
      <c r="P1173">
        <v>-1</v>
      </c>
      <c r="Q1173" s="28">
        <v>41538.383333333331</v>
      </c>
      <c r="R1173" s="28">
        <v>41539.34375</v>
      </c>
      <c r="S1173" t="s">
        <v>4764</v>
      </c>
      <c r="T1173" s="27">
        <v>41538</v>
      </c>
      <c r="V1173">
        <v>1</v>
      </c>
      <c r="W1173" t="s">
        <v>36</v>
      </c>
      <c r="X1173" t="s">
        <v>279</v>
      </c>
      <c r="Y1173">
        <v>0</v>
      </c>
      <c r="AB1173" t="s">
        <v>237</v>
      </c>
      <c r="AH1173">
        <v>0</v>
      </c>
      <c r="AN1173" t="s">
        <v>238</v>
      </c>
      <c r="AO1173">
        <v>1</v>
      </c>
      <c r="AP1173" t="s">
        <v>239</v>
      </c>
      <c r="AQ1173" s="27">
        <v>41539</v>
      </c>
      <c r="AR1173" t="s">
        <v>240</v>
      </c>
      <c r="AS1173">
        <v>2</v>
      </c>
      <c r="AT1173" t="s">
        <v>239</v>
      </c>
      <c r="AU1173" s="27">
        <v>41539</v>
      </c>
    </row>
    <row r="1174" spans="1:47" x14ac:dyDescent="0.2">
      <c r="A1174">
        <v>1173</v>
      </c>
      <c r="B1174" t="s">
        <v>4765</v>
      </c>
      <c r="C1174" t="s">
        <v>4766</v>
      </c>
      <c r="D1174" t="s">
        <v>4767</v>
      </c>
      <c r="E1174" s="27">
        <v>41605</v>
      </c>
      <c r="F1174" t="s">
        <v>233</v>
      </c>
      <c r="G1174" s="27">
        <v>27306</v>
      </c>
      <c r="H1174">
        <v>41</v>
      </c>
      <c r="I1174" t="s">
        <v>244</v>
      </c>
      <c r="J1174" t="s">
        <v>250</v>
      </c>
      <c r="K1174">
        <v>0</v>
      </c>
      <c r="L1174">
        <v>6</v>
      </c>
      <c r="M1174">
        <v>0</v>
      </c>
      <c r="N1174">
        <v>0</v>
      </c>
      <c r="O1174">
        <v>8</v>
      </c>
      <c r="P1174">
        <v>-29</v>
      </c>
      <c r="Q1174" s="28">
        <v>41576.224305555559</v>
      </c>
      <c r="R1174" s="28">
        <v>41577.081944444442</v>
      </c>
      <c r="S1174" t="s">
        <v>4768</v>
      </c>
      <c r="T1174" s="27">
        <v>41576</v>
      </c>
      <c r="V1174">
        <v>29</v>
      </c>
      <c r="W1174" t="s">
        <v>32</v>
      </c>
      <c r="X1174" t="s">
        <v>261</v>
      </c>
      <c r="Y1174">
        <v>1</v>
      </c>
      <c r="AA1174" t="s">
        <v>4769</v>
      </c>
      <c r="AB1174" t="s">
        <v>36</v>
      </c>
      <c r="AD1174" s="27">
        <v>42247</v>
      </c>
      <c r="AE1174" t="s">
        <v>324</v>
      </c>
      <c r="AH1174">
        <v>0</v>
      </c>
      <c r="AN1174" t="s">
        <v>238</v>
      </c>
      <c r="AO1174">
        <v>3</v>
      </c>
      <c r="AP1174" t="s">
        <v>239</v>
      </c>
      <c r="AQ1174" s="27">
        <v>41605</v>
      </c>
      <c r="AR1174" t="s">
        <v>240</v>
      </c>
      <c r="AS1174">
        <v>6</v>
      </c>
      <c r="AT1174" t="s">
        <v>246</v>
      </c>
      <c r="AU1174" s="27">
        <v>41605</v>
      </c>
    </row>
    <row r="1175" spans="1:47" x14ac:dyDescent="0.2">
      <c r="A1175">
        <v>1174</v>
      </c>
      <c r="B1175" t="s">
        <v>4770</v>
      </c>
      <c r="C1175" t="s">
        <v>813</v>
      </c>
      <c r="D1175" t="s">
        <v>4771</v>
      </c>
      <c r="E1175" s="27">
        <v>41927</v>
      </c>
      <c r="F1175" t="s">
        <v>233</v>
      </c>
      <c r="G1175" s="27">
        <v>32999</v>
      </c>
      <c r="H1175">
        <v>25</v>
      </c>
      <c r="I1175" t="s">
        <v>244</v>
      </c>
      <c r="J1175" t="s">
        <v>245</v>
      </c>
      <c r="K1175">
        <v>0</v>
      </c>
      <c r="L1175">
        <v>3</v>
      </c>
      <c r="M1175">
        <v>0</v>
      </c>
      <c r="N1175">
        <v>0</v>
      </c>
      <c r="O1175">
        <v>1</v>
      </c>
      <c r="P1175">
        <v>-1</v>
      </c>
      <c r="Q1175" s="28">
        <v>41926.156944444447</v>
      </c>
      <c r="R1175" s="28">
        <v>41928.436805555553</v>
      </c>
      <c r="S1175" t="s">
        <v>4772</v>
      </c>
      <c r="T1175" s="27">
        <v>41926</v>
      </c>
      <c r="V1175">
        <v>1</v>
      </c>
      <c r="W1175" t="s">
        <v>32</v>
      </c>
      <c r="X1175" t="s">
        <v>4773</v>
      </c>
      <c r="Y1175">
        <v>0</v>
      </c>
      <c r="AB1175" t="s">
        <v>237</v>
      </c>
      <c r="AH1175">
        <v>0</v>
      </c>
      <c r="AN1175" t="s">
        <v>238</v>
      </c>
      <c r="AO1175">
        <v>3</v>
      </c>
      <c r="AP1175" t="s">
        <v>239</v>
      </c>
      <c r="AQ1175" s="27">
        <v>41927</v>
      </c>
      <c r="AR1175" t="s">
        <v>240</v>
      </c>
      <c r="AS1175">
        <v>3</v>
      </c>
      <c r="AT1175" t="s">
        <v>239</v>
      </c>
      <c r="AU1175" s="27">
        <v>41927</v>
      </c>
    </row>
    <row r="1176" spans="1:47" x14ac:dyDescent="0.2">
      <c r="A1176">
        <v>1175</v>
      </c>
      <c r="B1176" t="s">
        <v>4774</v>
      </c>
      <c r="C1176" t="s">
        <v>4775</v>
      </c>
      <c r="D1176" t="s">
        <v>1318</v>
      </c>
      <c r="E1176" s="27">
        <v>41980</v>
      </c>
      <c r="F1176" t="s">
        <v>233</v>
      </c>
      <c r="G1176" s="27">
        <v>31235</v>
      </c>
      <c r="H1176">
        <v>30</v>
      </c>
      <c r="I1176" t="s">
        <v>244</v>
      </c>
      <c r="J1176" t="s">
        <v>245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-1</v>
      </c>
      <c r="Q1176" s="28">
        <v>41979.268055555556</v>
      </c>
      <c r="R1176" s="28">
        <v>41980.063888888886</v>
      </c>
      <c r="S1176" t="s">
        <v>4776</v>
      </c>
      <c r="T1176" s="27">
        <v>41979</v>
      </c>
      <c r="V1176">
        <v>1</v>
      </c>
      <c r="W1176" t="s">
        <v>32</v>
      </c>
      <c r="X1176" t="s">
        <v>444</v>
      </c>
      <c r="Y1176">
        <v>0</v>
      </c>
      <c r="AB1176" t="s">
        <v>237</v>
      </c>
      <c r="AH1176">
        <v>0</v>
      </c>
      <c r="AN1176" t="s">
        <v>238</v>
      </c>
      <c r="AO1176">
        <v>1</v>
      </c>
      <c r="AP1176" t="s">
        <v>239</v>
      </c>
      <c r="AQ1176" s="27">
        <v>41980</v>
      </c>
      <c r="AR1176" t="s">
        <v>240</v>
      </c>
      <c r="AS1176">
        <v>1</v>
      </c>
      <c r="AT1176" t="s">
        <v>239</v>
      </c>
      <c r="AU1176" s="27">
        <v>41980</v>
      </c>
    </row>
    <row r="1177" spans="1:47" x14ac:dyDescent="0.2">
      <c r="A1177">
        <v>1176</v>
      </c>
      <c r="B1177" t="s">
        <v>4777</v>
      </c>
      <c r="C1177" t="s">
        <v>3523</v>
      </c>
      <c r="D1177" t="s">
        <v>4778</v>
      </c>
      <c r="E1177" s="27">
        <v>41422</v>
      </c>
      <c r="F1177" t="s">
        <v>233</v>
      </c>
      <c r="G1177" s="27">
        <v>33045</v>
      </c>
      <c r="H1177">
        <v>25</v>
      </c>
      <c r="I1177" t="s">
        <v>244</v>
      </c>
      <c r="J1177" t="s">
        <v>245</v>
      </c>
      <c r="K1177">
        <v>0</v>
      </c>
      <c r="L1177">
        <v>2</v>
      </c>
      <c r="M1177">
        <v>0</v>
      </c>
      <c r="N1177">
        <v>0</v>
      </c>
      <c r="O1177">
        <v>0</v>
      </c>
      <c r="P1177">
        <v>-2</v>
      </c>
      <c r="Q1177" s="28">
        <v>41420.07916666667</v>
      </c>
      <c r="R1177" s="28">
        <v>41420.39166666667</v>
      </c>
      <c r="S1177" t="s">
        <v>4779</v>
      </c>
      <c r="T1177" s="27">
        <v>41419</v>
      </c>
      <c r="V1177">
        <v>3</v>
      </c>
      <c r="W1177" t="s">
        <v>36</v>
      </c>
      <c r="X1177" t="s">
        <v>595</v>
      </c>
      <c r="Y1177">
        <v>0</v>
      </c>
      <c r="AB1177" t="s">
        <v>237</v>
      </c>
      <c r="AH1177">
        <v>0</v>
      </c>
      <c r="AN1177" t="s">
        <v>238</v>
      </c>
      <c r="AO1177">
        <v>3</v>
      </c>
      <c r="AP1177" t="s">
        <v>239</v>
      </c>
      <c r="AQ1177" s="27">
        <v>41422</v>
      </c>
      <c r="AR1177" t="s">
        <v>240</v>
      </c>
      <c r="AS1177">
        <v>2</v>
      </c>
      <c r="AT1177" t="s">
        <v>239</v>
      </c>
      <c r="AU1177" s="27">
        <v>41422</v>
      </c>
    </row>
    <row r="1178" spans="1:47" x14ac:dyDescent="0.2">
      <c r="A1178">
        <v>1177</v>
      </c>
      <c r="B1178" t="s">
        <v>4780</v>
      </c>
      <c r="C1178" t="s">
        <v>2056</v>
      </c>
      <c r="D1178" t="s">
        <v>4781</v>
      </c>
      <c r="E1178" s="27">
        <v>41694</v>
      </c>
      <c r="F1178" t="s">
        <v>233</v>
      </c>
      <c r="G1178" s="27">
        <v>25295</v>
      </c>
      <c r="H1178">
        <v>47</v>
      </c>
      <c r="I1178" t="s">
        <v>234</v>
      </c>
      <c r="J1178" t="s">
        <v>245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-1</v>
      </c>
      <c r="Q1178" s="28">
        <v>41693.518750000003</v>
      </c>
      <c r="R1178" s="28">
        <v>41693.34375</v>
      </c>
      <c r="S1178" t="s">
        <v>4782</v>
      </c>
      <c r="T1178" s="27">
        <v>41692</v>
      </c>
      <c r="V1178">
        <v>2</v>
      </c>
      <c r="W1178" t="s">
        <v>36</v>
      </c>
      <c r="X1178" t="s">
        <v>879</v>
      </c>
      <c r="Y1178">
        <v>0</v>
      </c>
      <c r="AB1178" t="s">
        <v>237</v>
      </c>
      <c r="AH1178">
        <v>0</v>
      </c>
      <c r="AN1178" t="s">
        <v>238</v>
      </c>
      <c r="AO1178">
        <v>1</v>
      </c>
      <c r="AP1178" t="s">
        <v>239</v>
      </c>
      <c r="AQ1178" s="27">
        <v>41694</v>
      </c>
      <c r="AR1178" t="s">
        <v>240</v>
      </c>
      <c r="AS1178">
        <v>1</v>
      </c>
      <c r="AT1178" t="s">
        <v>239</v>
      </c>
      <c r="AU1178" s="27">
        <v>41694</v>
      </c>
    </row>
    <row r="1179" spans="1:47" x14ac:dyDescent="0.2">
      <c r="A1179">
        <v>1178</v>
      </c>
      <c r="B1179" t="s">
        <v>4783</v>
      </c>
      <c r="C1179" t="s">
        <v>2056</v>
      </c>
      <c r="D1179" t="s">
        <v>4784</v>
      </c>
      <c r="E1179" s="27">
        <v>41901</v>
      </c>
      <c r="F1179" t="s">
        <v>233</v>
      </c>
      <c r="G1179" s="27">
        <v>32934</v>
      </c>
      <c r="H1179">
        <v>26</v>
      </c>
      <c r="I1179" t="s">
        <v>244</v>
      </c>
      <c r="J1179" t="s">
        <v>245</v>
      </c>
      <c r="K1179">
        <v>0</v>
      </c>
      <c r="L1179">
        <v>3</v>
      </c>
      <c r="M1179">
        <v>0</v>
      </c>
      <c r="N1179">
        <v>0</v>
      </c>
      <c r="O1179">
        <v>0</v>
      </c>
      <c r="P1179">
        <v>-1</v>
      </c>
      <c r="Q1179" s="28">
        <v>41900.220138888886</v>
      </c>
      <c r="R1179" s="28">
        <v>41901.074305555558</v>
      </c>
      <c r="S1179" t="s">
        <v>4785</v>
      </c>
      <c r="T1179" s="27">
        <v>41900</v>
      </c>
      <c r="V1179">
        <v>1</v>
      </c>
      <c r="W1179" t="s">
        <v>32</v>
      </c>
      <c r="X1179" t="s">
        <v>261</v>
      </c>
      <c r="Y1179">
        <v>0</v>
      </c>
      <c r="AB1179" t="s">
        <v>237</v>
      </c>
      <c r="AH1179">
        <v>0</v>
      </c>
      <c r="AN1179" t="s">
        <v>238</v>
      </c>
      <c r="AO1179">
        <v>3</v>
      </c>
      <c r="AP1179" t="s">
        <v>239</v>
      </c>
      <c r="AQ1179" s="27">
        <v>41901</v>
      </c>
      <c r="AR1179" t="s">
        <v>240</v>
      </c>
      <c r="AS1179">
        <v>3</v>
      </c>
      <c r="AT1179" t="s">
        <v>239</v>
      </c>
      <c r="AU1179" s="27">
        <v>41901</v>
      </c>
    </row>
    <row r="1180" spans="1:47" x14ac:dyDescent="0.2">
      <c r="A1180">
        <v>1179</v>
      </c>
      <c r="B1180" t="s">
        <v>4786</v>
      </c>
      <c r="C1180" t="s">
        <v>4787</v>
      </c>
      <c r="D1180" t="s">
        <v>3303</v>
      </c>
      <c r="E1180" s="27">
        <v>41364</v>
      </c>
      <c r="F1180" t="s">
        <v>233</v>
      </c>
      <c r="G1180" s="27">
        <v>28861</v>
      </c>
      <c r="H1180">
        <v>37</v>
      </c>
      <c r="I1180" t="s">
        <v>244</v>
      </c>
      <c r="J1180" t="s">
        <v>250</v>
      </c>
      <c r="K1180">
        <v>0</v>
      </c>
      <c r="L1180">
        <v>2</v>
      </c>
      <c r="M1180">
        <v>0</v>
      </c>
      <c r="N1180">
        <v>0</v>
      </c>
      <c r="O1180">
        <v>4</v>
      </c>
      <c r="P1180">
        <v>-1</v>
      </c>
      <c r="Q1180" s="28">
        <v>41363.478472222225</v>
      </c>
      <c r="R1180" s="28">
        <v>41364.515972222223</v>
      </c>
      <c r="S1180" t="s">
        <v>4788</v>
      </c>
      <c r="T1180" s="27">
        <v>41363</v>
      </c>
      <c r="V1180">
        <v>1</v>
      </c>
      <c r="W1180" t="s">
        <v>32</v>
      </c>
      <c r="X1180" t="s">
        <v>364</v>
      </c>
      <c r="Y1180">
        <v>0</v>
      </c>
      <c r="AB1180" t="s">
        <v>237</v>
      </c>
      <c r="AH1180">
        <v>0</v>
      </c>
      <c r="AN1180" t="s">
        <v>238</v>
      </c>
      <c r="AO1180">
        <v>1</v>
      </c>
      <c r="AP1180" t="s">
        <v>239</v>
      </c>
      <c r="AQ1180" s="27">
        <v>41364</v>
      </c>
      <c r="AR1180" t="s">
        <v>240</v>
      </c>
      <c r="AS1180">
        <v>2</v>
      </c>
      <c r="AT1180" t="s">
        <v>239</v>
      </c>
      <c r="AU1180" s="27">
        <v>41364</v>
      </c>
    </row>
    <row r="1181" spans="1:47" x14ac:dyDescent="0.2">
      <c r="A1181">
        <v>1180</v>
      </c>
      <c r="B1181" t="s">
        <v>4789</v>
      </c>
      <c r="C1181" t="s">
        <v>3285</v>
      </c>
      <c r="D1181" t="s">
        <v>1025</v>
      </c>
      <c r="E1181" s="27">
        <v>41614</v>
      </c>
      <c r="F1181" t="s">
        <v>233</v>
      </c>
      <c r="G1181" s="27">
        <v>34732</v>
      </c>
      <c r="H1181">
        <v>21</v>
      </c>
      <c r="I1181" t="s">
        <v>259</v>
      </c>
      <c r="J1181" t="s">
        <v>245</v>
      </c>
      <c r="K1181">
        <v>0</v>
      </c>
      <c r="L1181">
        <v>7</v>
      </c>
      <c r="M1181">
        <v>0</v>
      </c>
      <c r="N1181">
        <v>0</v>
      </c>
      <c r="O1181">
        <v>0</v>
      </c>
      <c r="W1181" t="s">
        <v>237</v>
      </c>
      <c r="Y1181">
        <v>-1</v>
      </c>
      <c r="AB1181" t="s">
        <v>237</v>
      </c>
      <c r="AH1181">
        <v>0</v>
      </c>
      <c r="AN1181" t="s">
        <v>238</v>
      </c>
      <c r="AO1181">
        <v>6</v>
      </c>
      <c r="AP1181" t="s">
        <v>246</v>
      </c>
      <c r="AQ1181" s="27">
        <v>41614</v>
      </c>
      <c r="AR1181" t="s">
        <v>240</v>
      </c>
      <c r="AS1181">
        <v>7</v>
      </c>
      <c r="AT1181" t="s">
        <v>246</v>
      </c>
      <c r="AU1181" s="27">
        <v>41614</v>
      </c>
    </row>
    <row r="1182" spans="1:47" x14ac:dyDescent="0.2">
      <c r="A1182">
        <v>1181</v>
      </c>
      <c r="B1182" t="s">
        <v>4790</v>
      </c>
      <c r="C1182" t="s">
        <v>4791</v>
      </c>
      <c r="D1182" t="s">
        <v>1110</v>
      </c>
      <c r="E1182" s="27">
        <v>41510</v>
      </c>
      <c r="F1182" t="s">
        <v>294</v>
      </c>
      <c r="G1182" s="27">
        <v>29598</v>
      </c>
      <c r="H1182">
        <v>35</v>
      </c>
      <c r="I1182" t="s">
        <v>244</v>
      </c>
      <c r="J1182" t="s">
        <v>250</v>
      </c>
      <c r="K1182">
        <v>0</v>
      </c>
      <c r="L1182">
        <v>5</v>
      </c>
      <c r="M1182">
        <v>0</v>
      </c>
      <c r="N1182">
        <v>0</v>
      </c>
      <c r="O1182">
        <v>4</v>
      </c>
      <c r="P1182">
        <v>-1</v>
      </c>
      <c r="Q1182" s="28">
        <v>41509.490277777775</v>
      </c>
      <c r="R1182" s="28">
        <v>41511.510416666664</v>
      </c>
      <c r="S1182" t="s">
        <v>4792</v>
      </c>
      <c r="T1182" s="27">
        <v>41509</v>
      </c>
      <c r="V1182">
        <v>1</v>
      </c>
      <c r="W1182" t="s">
        <v>32</v>
      </c>
      <c r="X1182" t="s">
        <v>974</v>
      </c>
      <c r="Y1182">
        <v>0</v>
      </c>
      <c r="AB1182" t="s">
        <v>237</v>
      </c>
      <c r="AH1182">
        <v>0</v>
      </c>
      <c r="AN1182" t="s">
        <v>238</v>
      </c>
      <c r="AO1182">
        <v>3</v>
      </c>
      <c r="AP1182" t="s">
        <v>239</v>
      </c>
      <c r="AQ1182" s="27">
        <v>41510</v>
      </c>
      <c r="AR1182" t="s">
        <v>240</v>
      </c>
      <c r="AS1182">
        <v>5</v>
      </c>
      <c r="AT1182" t="s">
        <v>246</v>
      </c>
      <c r="AU1182" s="27">
        <v>41510</v>
      </c>
    </row>
    <row r="1183" spans="1:47" x14ac:dyDescent="0.2">
      <c r="A1183">
        <v>1182</v>
      </c>
      <c r="B1183" t="s">
        <v>4793</v>
      </c>
      <c r="C1183" t="s">
        <v>963</v>
      </c>
      <c r="D1183" t="s">
        <v>4794</v>
      </c>
      <c r="E1183" s="27">
        <v>41334</v>
      </c>
      <c r="F1183" t="s">
        <v>233</v>
      </c>
      <c r="G1183" s="27">
        <v>34540</v>
      </c>
      <c r="H1183">
        <v>21</v>
      </c>
      <c r="I1183" t="s">
        <v>259</v>
      </c>
      <c r="J1183" t="s">
        <v>250</v>
      </c>
      <c r="K1183">
        <v>0</v>
      </c>
      <c r="L1183">
        <v>8</v>
      </c>
      <c r="M1183">
        <v>0</v>
      </c>
      <c r="N1183">
        <v>0</v>
      </c>
      <c r="O1183">
        <v>0</v>
      </c>
      <c r="W1183" t="s">
        <v>237</v>
      </c>
      <c r="Y1183">
        <v>-1</v>
      </c>
      <c r="AB1183" t="s">
        <v>237</v>
      </c>
      <c r="AH1183">
        <v>0</v>
      </c>
      <c r="AN1183" t="s">
        <v>238</v>
      </c>
      <c r="AO1183">
        <v>9</v>
      </c>
      <c r="AP1183" t="s">
        <v>269</v>
      </c>
      <c r="AQ1183" s="27">
        <v>41334</v>
      </c>
      <c r="AR1183" t="s">
        <v>240</v>
      </c>
      <c r="AS1183">
        <v>8</v>
      </c>
      <c r="AT1183" t="s">
        <v>269</v>
      </c>
      <c r="AU1183" s="27">
        <v>41334</v>
      </c>
    </row>
    <row r="1184" spans="1:47" x14ac:dyDescent="0.2">
      <c r="A1184">
        <v>1183</v>
      </c>
      <c r="B1184" t="s">
        <v>4795</v>
      </c>
      <c r="C1184" t="s">
        <v>4796</v>
      </c>
      <c r="D1184" t="s">
        <v>4797</v>
      </c>
      <c r="E1184" s="27">
        <v>41731</v>
      </c>
      <c r="F1184" t="s">
        <v>294</v>
      </c>
      <c r="G1184" s="27">
        <v>18340</v>
      </c>
      <c r="H1184">
        <v>66</v>
      </c>
      <c r="I1184" t="s">
        <v>234</v>
      </c>
      <c r="J1184" t="s">
        <v>245</v>
      </c>
      <c r="K1184">
        <v>0</v>
      </c>
      <c r="L1184">
        <v>4</v>
      </c>
      <c r="M1184">
        <v>0</v>
      </c>
      <c r="N1184">
        <v>0</v>
      </c>
      <c r="O1184">
        <v>7</v>
      </c>
      <c r="P1184">
        <v>-1</v>
      </c>
      <c r="Q1184" s="28">
        <v>41730.072916666664</v>
      </c>
      <c r="R1184" s="28">
        <v>41747.522222222222</v>
      </c>
      <c r="S1184" t="s">
        <v>4798</v>
      </c>
      <c r="U1184" s="27">
        <v>40117</v>
      </c>
      <c r="V1184">
        <v>1614</v>
      </c>
      <c r="W1184" t="s">
        <v>32</v>
      </c>
      <c r="X1184" t="s">
        <v>274</v>
      </c>
      <c r="Y1184">
        <v>0</v>
      </c>
      <c r="AB1184" t="s">
        <v>237</v>
      </c>
      <c r="AH1184">
        <v>0</v>
      </c>
      <c r="AN1184" t="s">
        <v>238</v>
      </c>
      <c r="AO1184">
        <v>1</v>
      </c>
      <c r="AP1184" t="s">
        <v>239</v>
      </c>
      <c r="AQ1184" s="27">
        <v>41731</v>
      </c>
      <c r="AR1184" t="s">
        <v>240</v>
      </c>
      <c r="AS1184">
        <v>4</v>
      </c>
      <c r="AT1184" t="s">
        <v>239</v>
      </c>
      <c r="AU1184" s="27">
        <v>41731</v>
      </c>
    </row>
    <row r="1185" spans="1:47" x14ac:dyDescent="0.2">
      <c r="A1185">
        <v>1184</v>
      </c>
      <c r="B1185" t="s">
        <v>4799</v>
      </c>
      <c r="C1185" t="s">
        <v>4800</v>
      </c>
      <c r="D1185" t="s">
        <v>4801</v>
      </c>
      <c r="E1185" s="27">
        <v>41765</v>
      </c>
      <c r="F1185" t="s">
        <v>233</v>
      </c>
      <c r="G1185" s="27">
        <v>24622</v>
      </c>
      <c r="H1185">
        <v>48</v>
      </c>
      <c r="I1185" t="s">
        <v>234</v>
      </c>
      <c r="J1185" t="s">
        <v>245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-1</v>
      </c>
      <c r="Q1185" s="28">
        <v>41764.200694444444</v>
      </c>
      <c r="R1185" s="28">
        <v>41765.364583333336</v>
      </c>
      <c r="S1185" t="s">
        <v>4802</v>
      </c>
      <c r="T1185" s="27">
        <v>41764</v>
      </c>
      <c r="V1185">
        <v>1</v>
      </c>
      <c r="W1185" t="s">
        <v>36</v>
      </c>
      <c r="X1185" t="s">
        <v>279</v>
      </c>
      <c r="Y1185">
        <v>0</v>
      </c>
      <c r="AB1185" t="s">
        <v>237</v>
      </c>
      <c r="AH1185">
        <v>0</v>
      </c>
      <c r="AN1185" t="s">
        <v>238</v>
      </c>
      <c r="AO1185">
        <v>1</v>
      </c>
      <c r="AP1185" t="s">
        <v>239</v>
      </c>
      <c r="AQ1185" s="27">
        <v>41765</v>
      </c>
      <c r="AR1185" t="s">
        <v>240</v>
      </c>
      <c r="AS1185">
        <v>1</v>
      </c>
      <c r="AT1185" t="s">
        <v>239</v>
      </c>
      <c r="AU1185" s="27">
        <v>41765</v>
      </c>
    </row>
    <row r="1186" spans="1:47" x14ac:dyDescent="0.2">
      <c r="A1186">
        <v>1185</v>
      </c>
      <c r="B1186" t="s">
        <v>4803</v>
      </c>
      <c r="C1186" t="s">
        <v>400</v>
      </c>
      <c r="D1186" t="s">
        <v>1849</v>
      </c>
      <c r="E1186" s="27">
        <v>41968</v>
      </c>
      <c r="F1186" t="s">
        <v>233</v>
      </c>
      <c r="G1186" s="27">
        <v>32955</v>
      </c>
      <c r="H1186">
        <v>26</v>
      </c>
      <c r="I1186" t="s">
        <v>244</v>
      </c>
      <c r="J1186" t="s">
        <v>245</v>
      </c>
      <c r="K1186">
        <v>0</v>
      </c>
      <c r="L1186">
        <v>2</v>
      </c>
      <c r="M1186">
        <v>0</v>
      </c>
      <c r="N1186">
        <v>1</v>
      </c>
      <c r="O1186">
        <v>3</v>
      </c>
      <c r="P1186">
        <v>-5</v>
      </c>
      <c r="Q1186" s="28">
        <v>41963.45416666667</v>
      </c>
      <c r="R1186" s="28">
        <v>41968.207638888889</v>
      </c>
      <c r="S1186" t="s">
        <v>4804</v>
      </c>
      <c r="T1186" s="27">
        <v>41930</v>
      </c>
      <c r="V1186">
        <v>38</v>
      </c>
      <c r="W1186" t="s">
        <v>32</v>
      </c>
      <c r="X1186" t="s">
        <v>383</v>
      </c>
      <c r="Y1186">
        <v>0</v>
      </c>
      <c r="AB1186" t="s">
        <v>237</v>
      </c>
      <c r="AH1186">
        <v>0</v>
      </c>
      <c r="AN1186" t="s">
        <v>238</v>
      </c>
      <c r="AO1186">
        <v>2</v>
      </c>
      <c r="AP1186" t="s">
        <v>239</v>
      </c>
      <c r="AQ1186" s="27">
        <v>41968</v>
      </c>
      <c r="AR1186" t="s">
        <v>240</v>
      </c>
      <c r="AS1186">
        <v>2</v>
      </c>
      <c r="AT1186" t="s">
        <v>239</v>
      </c>
      <c r="AU1186" s="27">
        <v>41968</v>
      </c>
    </row>
    <row r="1187" spans="1:47" x14ac:dyDescent="0.2">
      <c r="A1187">
        <v>1186</v>
      </c>
      <c r="B1187" t="s">
        <v>4805</v>
      </c>
      <c r="C1187" t="s">
        <v>4806</v>
      </c>
      <c r="D1187" t="s">
        <v>4807</v>
      </c>
      <c r="E1187" s="27">
        <v>41499</v>
      </c>
      <c r="F1187" t="s">
        <v>233</v>
      </c>
      <c r="G1187" s="27">
        <v>33463</v>
      </c>
      <c r="H1187">
        <v>24</v>
      </c>
      <c r="I1187" t="s">
        <v>259</v>
      </c>
      <c r="J1187" t="s">
        <v>245</v>
      </c>
      <c r="K1187">
        <v>0</v>
      </c>
      <c r="L1187">
        <v>4</v>
      </c>
      <c r="M1187">
        <v>0</v>
      </c>
      <c r="N1187">
        <v>0</v>
      </c>
      <c r="O1187">
        <v>1</v>
      </c>
      <c r="P1187">
        <v>0</v>
      </c>
      <c r="Q1187" s="28">
        <v>41499.123611111114</v>
      </c>
      <c r="R1187" s="28">
        <v>41500.210416666669</v>
      </c>
      <c r="S1187" t="s">
        <v>4808</v>
      </c>
      <c r="T1187" s="27">
        <v>41498</v>
      </c>
      <c r="V1187">
        <v>1</v>
      </c>
      <c r="W1187" t="s">
        <v>36</v>
      </c>
      <c r="X1187" t="s">
        <v>279</v>
      </c>
      <c r="Y1187">
        <v>1</v>
      </c>
      <c r="AA1187" t="s">
        <v>4809</v>
      </c>
      <c r="AB1187" t="s">
        <v>36</v>
      </c>
      <c r="AD1187" s="27">
        <v>41658</v>
      </c>
      <c r="AE1187" t="s">
        <v>404</v>
      </c>
      <c r="AH1187">
        <v>0</v>
      </c>
      <c r="AN1187" t="s">
        <v>238</v>
      </c>
      <c r="AO1187">
        <v>6</v>
      </c>
      <c r="AP1187" t="s">
        <v>246</v>
      </c>
      <c r="AQ1187" s="27">
        <v>41499</v>
      </c>
      <c r="AR1187" t="s">
        <v>240</v>
      </c>
      <c r="AS1187">
        <v>4</v>
      </c>
      <c r="AT1187" t="s">
        <v>239</v>
      </c>
      <c r="AU1187" s="27">
        <v>41499</v>
      </c>
    </row>
    <row r="1188" spans="1:47" x14ac:dyDescent="0.2">
      <c r="A1188">
        <v>1187</v>
      </c>
      <c r="B1188" t="s">
        <v>4810</v>
      </c>
      <c r="C1188" t="s">
        <v>4811</v>
      </c>
      <c r="D1188" t="s">
        <v>4812</v>
      </c>
      <c r="E1188" s="27">
        <v>41927</v>
      </c>
      <c r="F1188" t="s">
        <v>233</v>
      </c>
      <c r="G1188" s="27">
        <v>34709</v>
      </c>
      <c r="H1188">
        <v>21</v>
      </c>
      <c r="I1188" t="s">
        <v>259</v>
      </c>
      <c r="J1188" t="s">
        <v>245</v>
      </c>
      <c r="K1188">
        <v>0</v>
      </c>
      <c r="L1188">
        <v>9</v>
      </c>
      <c r="M1188">
        <v>2</v>
      </c>
      <c r="N1188">
        <v>1</v>
      </c>
      <c r="O1188">
        <v>2</v>
      </c>
      <c r="P1188">
        <v>-1</v>
      </c>
      <c r="Q1188" s="28">
        <v>41926.288194444445</v>
      </c>
      <c r="R1188" s="28">
        <v>41932.206944444442</v>
      </c>
      <c r="S1188" t="s">
        <v>4813</v>
      </c>
      <c r="T1188" s="27">
        <v>41926</v>
      </c>
      <c r="V1188">
        <v>1</v>
      </c>
      <c r="W1188" t="s">
        <v>32</v>
      </c>
      <c r="X1188" t="s">
        <v>343</v>
      </c>
      <c r="Y1188">
        <v>1</v>
      </c>
      <c r="AA1188" t="s">
        <v>4814</v>
      </c>
      <c r="AB1188" t="s">
        <v>32</v>
      </c>
      <c r="AD1188" s="27">
        <v>41969</v>
      </c>
      <c r="AE1188" t="s">
        <v>4815</v>
      </c>
      <c r="AH1188">
        <v>1</v>
      </c>
      <c r="AJ1188" t="s">
        <v>4814</v>
      </c>
      <c r="AK1188" t="s">
        <v>312</v>
      </c>
      <c r="AL1188" s="27">
        <v>41969</v>
      </c>
      <c r="AM1188" t="s">
        <v>4815</v>
      </c>
      <c r="AN1188" t="s">
        <v>238</v>
      </c>
      <c r="AO1188">
        <v>8</v>
      </c>
      <c r="AP1188" t="s">
        <v>269</v>
      </c>
      <c r="AQ1188" s="27">
        <v>41927</v>
      </c>
      <c r="AR1188" t="s">
        <v>240</v>
      </c>
      <c r="AS1188">
        <v>9</v>
      </c>
      <c r="AT1188" t="s">
        <v>269</v>
      </c>
      <c r="AU1188" s="27">
        <v>41927</v>
      </c>
    </row>
    <row r="1189" spans="1:47" x14ac:dyDescent="0.2">
      <c r="A1189">
        <v>1188</v>
      </c>
      <c r="B1189" t="s">
        <v>4816</v>
      </c>
      <c r="C1189" t="s">
        <v>793</v>
      </c>
      <c r="D1189" t="s">
        <v>4817</v>
      </c>
      <c r="E1189" s="27">
        <v>41354</v>
      </c>
      <c r="F1189" t="s">
        <v>233</v>
      </c>
      <c r="G1189" s="27">
        <v>33864</v>
      </c>
      <c r="H1189">
        <v>23</v>
      </c>
      <c r="I1189" t="s">
        <v>259</v>
      </c>
      <c r="J1189" t="s">
        <v>250</v>
      </c>
      <c r="K1189">
        <v>0</v>
      </c>
      <c r="L1189">
        <v>4</v>
      </c>
      <c r="M1189">
        <v>0</v>
      </c>
      <c r="N1189">
        <v>0</v>
      </c>
      <c r="O1189">
        <v>0</v>
      </c>
      <c r="P1189">
        <v>0</v>
      </c>
      <c r="Q1189" s="28">
        <v>41354.506249999999</v>
      </c>
      <c r="R1189" s="28">
        <v>41902.527083333334</v>
      </c>
      <c r="S1189" t="s">
        <v>4818</v>
      </c>
      <c r="T1189" s="27">
        <v>41354</v>
      </c>
      <c r="V1189">
        <v>0</v>
      </c>
      <c r="W1189" t="s">
        <v>32</v>
      </c>
      <c r="X1189" t="s">
        <v>4819</v>
      </c>
      <c r="Y1189">
        <v>0</v>
      </c>
      <c r="AB1189" t="s">
        <v>237</v>
      </c>
      <c r="AH1189">
        <v>0</v>
      </c>
      <c r="AN1189" t="s">
        <v>238</v>
      </c>
      <c r="AO1189">
        <v>5</v>
      </c>
      <c r="AP1189" t="s">
        <v>246</v>
      </c>
      <c r="AQ1189" s="27">
        <v>41354</v>
      </c>
      <c r="AR1189" t="s">
        <v>240</v>
      </c>
      <c r="AS1189">
        <v>4</v>
      </c>
      <c r="AT1189" t="s">
        <v>239</v>
      </c>
      <c r="AU1189" s="27">
        <v>41354</v>
      </c>
    </row>
    <row r="1190" spans="1:47" x14ac:dyDescent="0.2">
      <c r="A1190">
        <v>1189</v>
      </c>
      <c r="B1190" t="s">
        <v>4820</v>
      </c>
      <c r="C1190" t="s">
        <v>2424</v>
      </c>
      <c r="D1190" t="s">
        <v>4821</v>
      </c>
      <c r="E1190" s="27">
        <v>41316</v>
      </c>
      <c r="F1190" t="s">
        <v>233</v>
      </c>
      <c r="G1190" s="27">
        <v>27619</v>
      </c>
      <c r="H1190">
        <v>40</v>
      </c>
      <c r="I1190" t="s">
        <v>244</v>
      </c>
      <c r="J1190" t="s">
        <v>250</v>
      </c>
      <c r="K1190">
        <v>0</v>
      </c>
      <c r="L1190">
        <v>5</v>
      </c>
      <c r="M1190">
        <v>0</v>
      </c>
      <c r="N1190">
        <v>0</v>
      </c>
      <c r="O1190">
        <v>0</v>
      </c>
      <c r="W1190" t="s">
        <v>237</v>
      </c>
      <c r="Y1190">
        <v>-1</v>
      </c>
      <c r="AB1190" t="s">
        <v>237</v>
      </c>
      <c r="AH1190">
        <v>0</v>
      </c>
      <c r="AN1190" t="s">
        <v>238</v>
      </c>
      <c r="AO1190">
        <v>6</v>
      </c>
      <c r="AP1190" t="s">
        <v>246</v>
      </c>
      <c r="AQ1190" s="27">
        <v>41316</v>
      </c>
      <c r="AR1190" t="s">
        <v>240</v>
      </c>
      <c r="AS1190">
        <v>5</v>
      </c>
      <c r="AT1190" t="s">
        <v>246</v>
      </c>
      <c r="AU1190" s="27">
        <v>41316</v>
      </c>
    </row>
    <row r="1191" spans="1:47" x14ac:dyDescent="0.2">
      <c r="A1191">
        <v>1190</v>
      </c>
      <c r="B1191" t="s">
        <v>4822</v>
      </c>
      <c r="C1191" t="s">
        <v>1887</v>
      </c>
      <c r="D1191" t="s">
        <v>4823</v>
      </c>
      <c r="E1191" s="27">
        <v>41876</v>
      </c>
      <c r="F1191" t="s">
        <v>294</v>
      </c>
      <c r="G1191" s="27">
        <v>24385</v>
      </c>
      <c r="H1191">
        <v>49</v>
      </c>
      <c r="I1191" t="s">
        <v>234</v>
      </c>
      <c r="J1191" t="s">
        <v>22</v>
      </c>
      <c r="K1191">
        <v>0</v>
      </c>
      <c r="L1191">
        <v>8</v>
      </c>
      <c r="M1191">
        <v>0</v>
      </c>
      <c r="N1191">
        <v>0</v>
      </c>
      <c r="O1191">
        <v>0</v>
      </c>
      <c r="W1191" t="s">
        <v>237</v>
      </c>
      <c r="Y1191">
        <v>-1</v>
      </c>
      <c r="AB1191" t="s">
        <v>237</v>
      </c>
      <c r="AH1191">
        <v>0</v>
      </c>
      <c r="AN1191" t="s">
        <v>238</v>
      </c>
      <c r="AO1191">
        <v>1</v>
      </c>
      <c r="AP1191" t="s">
        <v>239</v>
      </c>
      <c r="AQ1191" s="27">
        <v>41876</v>
      </c>
      <c r="AR1191" t="s">
        <v>240</v>
      </c>
      <c r="AS1191">
        <v>8</v>
      </c>
      <c r="AT1191" t="s">
        <v>269</v>
      </c>
      <c r="AU1191" s="27">
        <v>41876</v>
      </c>
    </row>
    <row r="1192" spans="1:47" x14ac:dyDescent="0.2">
      <c r="A1192">
        <v>1191</v>
      </c>
      <c r="B1192" t="s">
        <v>4824</v>
      </c>
      <c r="C1192" t="s">
        <v>4825</v>
      </c>
      <c r="D1192" t="s">
        <v>4826</v>
      </c>
      <c r="E1192" s="27">
        <v>41498</v>
      </c>
      <c r="F1192" t="s">
        <v>233</v>
      </c>
      <c r="G1192" s="27">
        <v>34208</v>
      </c>
      <c r="H1192">
        <v>22</v>
      </c>
      <c r="I1192" t="s">
        <v>259</v>
      </c>
      <c r="J1192" t="s">
        <v>245</v>
      </c>
      <c r="K1192">
        <v>0</v>
      </c>
      <c r="L1192">
        <v>4</v>
      </c>
      <c r="M1192">
        <v>0</v>
      </c>
      <c r="N1192">
        <v>0</v>
      </c>
      <c r="O1192">
        <v>0</v>
      </c>
      <c r="P1192">
        <v>0</v>
      </c>
      <c r="Q1192" s="28">
        <v>41498.513194444444</v>
      </c>
      <c r="R1192" s="28">
        <v>41501.327777777777</v>
      </c>
      <c r="S1192" t="s">
        <v>4827</v>
      </c>
      <c r="T1192" s="27">
        <v>41497</v>
      </c>
      <c r="V1192">
        <v>1</v>
      </c>
      <c r="W1192" t="s">
        <v>32</v>
      </c>
      <c r="X1192" t="s">
        <v>847</v>
      </c>
      <c r="Y1192">
        <v>1</v>
      </c>
      <c r="AA1192" t="s">
        <v>4828</v>
      </c>
      <c r="AB1192" t="s">
        <v>36</v>
      </c>
      <c r="AC1192">
        <v>1</v>
      </c>
      <c r="AD1192" s="27">
        <v>42147</v>
      </c>
      <c r="AE1192" t="s">
        <v>4829</v>
      </c>
      <c r="AF1192" s="27">
        <v>42148</v>
      </c>
      <c r="AG1192" s="27">
        <v>42287</v>
      </c>
      <c r="AH1192">
        <v>0</v>
      </c>
      <c r="AN1192" t="s">
        <v>238</v>
      </c>
      <c r="AO1192">
        <v>6</v>
      </c>
      <c r="AP1192" t="s">
        <v>246</v>
      </c>
      <c r="AQ1192" s="27">
        <v>41498</v>
      </c>
      <c r="AR1192" t="s">
        <v>240</v>
      </c>
      <c r="AS1192">
        <v>4</v>
      </c>
      <c r="AT1192" t="s">
        <v>239</v>
      </c>
      <c r="AU1192" s="27">
        <v>41498</v>
      </c>
    </row>
    <row r="1193" spans="1:47" x14ac:dyDescent="0.2">
      <c r="A1193">
        <v>1192</v>
      </c>
      <c r="B1193" t="s">
        <v>4830</v>
      </c>
      <c r="C1193" t="s">
        <v>400</v>
      </c>
      <c r="D1193" t="s">
        <v>1128</v>
      </c>
      <c r="E1193" s="27">
        <v>41558</v>
      </c>
      <c r="F1193" t="s">
        <v>233</v>
      </c>
      <c r="G1193" s="27">
        <v>21587</v>
      </c>
      <c r="H1193">
        <v>57</v>
      </c>
      <c r="I1193" t="s">
        <v>234</v>
      </c>
      <c r="J1193" t="s">
        <v>250</v>
      </c>
      <c r="K1193">
        <v>0</v>
      </c>
      <c r="L1193">
        <v>6</v>
      </c>
      <c r="M1193">
        <v>0</v>
      </c>
      <c r="N1193">
        <v>0</v>
      </c>
      <c r="O1193">
        <v>11</v>
      </c>
      <c r="P1193">
        <v>-1</v>
      </c>
      <c r="Q1193" s="28">
        <v>41557.181250000001</v>
      </c>
      <c r="R1193" s="28">
        <v>41697.398611111108</v>
      </c>
      <c r="S1193" t="s">
        <v>4831</v>
      </c>
      <c r="T1193" s="27">
        <v>41557</v>
      </c>
      <c r="V1193">
        <v>1</v>
      </c>
      <c r="W1193" t="s">
        <v>32</v>
      </c>
      <c r="X1193" t="s">
        <v>261</v>
      </c>
      <c r="Y1193">
        <v>0</v>
      </c>
      <c r="AB1193" t="s">
        <v>237</v>
      </c>
      <c r="AH1193">
        <v>0</v>
      </c>
      <c r="AN1193" t="s">
        <v>238</v>
      </c>
      <c r="AO1193">
        <v>5</v>
      </c>
      <c r="AP1193" t="s">
        <v>246</v>
      </c>
      <c r="AQ1193" s="27">
        <v>41558</v>
      </c>
      <c r="AR1193" t="s">
        <v>240</v>
      </c>
      <c r="AS1193">
        <v>6</v>
      </c>
      <c r="AT1193" t="s">
        <v>246</v>
      </c>
      <c r="AU1193" s="27">
        <v>41558</v>
      </c>
    </row>
    <row r="1194" spans="1:47" x14ac:dyDescent="0.2">
      <c r="A1194">
        <v>1193</v>
      </c>
      <c r="B1194" t="s">
        <v>4832</v>
      </c>
      <c r="C1194" t="s">
        <v>4013</v>
      </c>
      <c r="D1194" t="s">
        <v>4833</v>
      </c>
      <c r="E1194" s="27">
        <v>41638</v>
      </c>
      <c r="F1194" t="s">
        <v>233</v>
      </c>
      <c r="G1194" s="27">
        <v>24867</v>
      </c>
      <c r="H1194">
        <v>48</v>
      </c>
      <c r="I1194" t="s">
        <v>234</v>
      </c>
      <c r="J1194" t="s">
        <v>245</v>
      </c>
      <c r="K1194">
        <v>0</v>
      </c>
      <c r="L1194">
        <v>7</v>
      </c>
      <c r="M1194">
        <v>0</v>
      </c>
      <c r="N1194">
        <v>0</v>
      </c>
      <c r="O1194">
        <v>0</v>
      </c>
      <c r="P1194">
        <v>-1</v>
      </c>
      <c r="Q1194" s="28">
        <v>41637.35833333333</v>
      </c>
      <c r="R1194" s="28">
        <v>41648.376388888886</v>
      </c>
      <c r="S1194" t="s">
        <v>4834</v>
      </c>
      <c r="T1194" s="27">
        <v>41637</v>
      </c>
      <c r="V1194">
        <v>1</v>
      </c>
      <c r="W1194" t="s">
        <v>32</v>
      </c>
      <c r="X1194" t="s">
        <v>359</v>
      </c>
      <c r="Y1194">
        <v>0</v>
      </c>
      <c r="AB1194" t="s">
        <v>237</v>
      </c>
      <c r="AH1194">
        <v>0</v>
      </c>
      <c r="AN1194" t="s">
        <v>238</v>
      </c>
      <c r="AO1194">
        <v>4</v>
      </c>
      <c r="AP1194" t="s">
        <v>239</v>
      </c>
      <c r="AQ1194" s="27">
        <v>41638</v>
      </c>
      <c r="AR1194" t="s">
        <v>240</v>
      </c>
      <c r="AS1194">
        <v>7</v>
      </c>
      <c r="AT1194" t="s">
        <v>246</v>
      </c>
      <c r="AU1194" s="27">
        <v>41638</v>
      </c>
    </row>
    <row r="1195" spans="1:47" x14ac:dyDescent="0.2">
      <c r="A1195">
        <v>1194</v>
      </c>
      <c r="B1195" t="s">
        <v>4835</v>
      </c>
      <c r="C1195" t="s">
        <v>641</v>
      </c>
      <c r="D1195" t="s">
        <v>4836</v>
      </c>
      <c r="E1195" s="27">
        <v>41339</v>
      </c>
      <c r="F1195" t="s">
        <v>233</v>
      </c>
      <c r="G1195" s="27">
        <v>29217</v>
      </c>
      <c r="H1195">
        <v>36</v>
      </c>
      <c r="I1195" t="s">
        <v>244</v>
      </c>
      <c r="J1195" t="s">
        <v>22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-1</v>
      </c>
      <c r="Q1195" s="28">
        <v>41338.093055555553</v>
      </c>
      <c r="R1195" s="28">
        <v>41343.224999999999</v>
      </c>
      <c r="S1195" t="s">
        <v>4837</v>
      </c>
      <c r="T1195" s="27">
        <v>41338</v>
      </c>
      <c r="V1195">
        <v>1</v>
      </c>
      <c r="W1195" t="s">
        <v>32</v>
      </c>
      <c r="X1195" t="s">
        <v>359</v>
      </c>
      <c r="Y1195">
        <v>0</v>
      </c>
      <c r="AB1195" t="s">
        <v>237</v>
      </c>
      <c r="AH1195">
        <v>0</v>
      </c>
      <c r="AN1195" t="s">
        <v>238</v>
      </c>
      <c r="AO1195">
        <v>1</v>
      </c>
      <c r="AP1195" t="s">
        <v>239</v>
      </c>
      <c r="AQ1195" s="27">
        <v>41339</v>
      </c>
      <c r="AR1195" t="s">
        <v>240</v>
      </c>
      <c r="AS1195">
        <v>1</v>
      </c>
      <c r="AT1195" t="s">
        <v>239</v>
      </c>
      <c r="AU1195" s="27">
        <v>41339</v>
      </c>
    </row>
    <row r="1196" spans="1:47" x14ac:dyDescent="0.2">
      <c r="A1196">
        <v>1195</v>
      </c>
      <c r="B1196" t="s">
        <v>4838</v>
      </c>
      <c r="C1196" t="s">
        <v>4839</v>
      </c>
      <c r="D1196" t="s">
        <v>2596</v>
      </c>
      <c r="E1196" s="27">
        <v>41648</v>
      </c>
      <c r="F1196" t="s">
        <v>294</v>
      </c>
      <c r="G1196" s="27">
        <v>28950</v>
      </c>
      <c r="H1196">
        <v>37</v>
      </c>
      <c r="I1196" t="s">
        <v>244</v>
      </c>
      <c r="J1196" t="s">
        <v>250</v>
      </c>
      <c r="K1196">
        <v>0</v>
      </c>
      <c r="L1196">
        <v>7</v>
      </c>
      <c r="M1196">
        <v>0</v>
      </c>
      <c r="N1196">
        <v>0</v>
      </c>
      <c r="O1196">
        <v>3</v>
      </c>
      <c r="P1196">
        <v>-1</v>
      </c>
      <c r="Q1196" s="28">
        <v>41647.292361111111</v>
      </c>
      <c r="R1196" s="28">
        <v>41675.427777777775</v>
      </c>
      <c r="S1196" t="s">
        <v>4840</v>
      </c>
      <c r="T1196" s="27">
        <v>41647</v>
      </c>
      <c r="V1196">
        <v>1</v>
      </c>
      <c r="W1196" t="s">
        <v>32</v>
      </c>
      <c r="X1196" t="s">
        <v>1207</v>
      </c>
      <c r="Y1196">
        <v>0</v>
      </c>
      <c r="AB1196" t="s">
        <v>237</v>
      </c>
      <c r="AH1196">
        <v>0</v>
      </c>
      <c r="AN1196" t="s">
        <v>238</v>
      </c>
      <c r="AO1196">
        <v>4</v>
      </c>
      <c r="AP1196" t="s">
        <v>239</v>
      </c>
      <c r="AQ1196" s="27">
        <v>41648</v>
      </c>
      <c r="AR1196" t="s">
        <v>240</v>
      </c>
      <c r="AS1196">
        <v>7</v>
      </c>
      <c r="AT1196" t="s">
        <v>246</v>
      </c>
      <c r="AU1196" s="27">
        <v>41648</v>
      </c>
    </row>
    <row r="1197" spans="1:47" x14ac:dyDescent="0.2">
      <c r="A1197">
        <v>1196</v>
      </c>
      <c r="B1197" t="s">
        <v>4841</v>
      </c>
      <c r="C1197" t="s">
        <v>500</v>
      </c>
      <c r="D1197" t="s">
        <v>4842</v>
      </c>
      <c r="E1197" s="27">
        <v>41275</v>
      </c>
      <c r="F1197" t="s">
        <v>233</v>
      </c>
      <c r="G1197" s="27">
        <v>30941</v>
      </c>
      <c r="H1197">
        <v>31</v>
      </c>
      <c r="I1197" t="s">
        <v>244</v>
      </c>
      <c r="J1197" t="s">
        <v>245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 s="28">
        <v>41275.186805555553</v>
      </c>
      <c r="R1197" s="28">
        <v>41280.372916666667</v>
      </c>
      <c r="S1197" t="s">
        <v>4843</v>
      </c>
      <c r="T1197" s="27">
        <v>41275</v>
      </c>
      <c r="V1197">
        <v>0</v>
      </c>
      <c r="W1197" t="s">
        <v>36</v>
      </c>
      <c r="X1197" t="s">
        <v>279</v>
      </c>
      <c r="Y1197">
        <v>0</v>
      </c>
      <c r="AB1197" t="s">
        <v>237</v>
      </c>
      <c r="AH1197">
        <v>0</v>
      </c>
      <c r="AN1197" t="s">
        <v>238</v>
      </c>
      <c r="AO1197">
        <v>2</v>
      </c>
      <c r="AP1197" t="s">
        <v>239</v>
      </c>
      <c r="AQ1197" s="27">
        <v>41275</v>
      </c>
      <c r="AR1197" t="s">
        <v>240</v>
      </c>
      <c r="AS1197">
        <v>1</v>
      </c>
      <c r="AT1197" t="s">
        <v>239</v>
      </c>
      <c r="AU1197" s="27">
        <v>41275</v>
      </c>
    </row>
    <row r="1198" spans="1:47" x14ac:dyDescent="0.2">
      <c r="A1198">
        <v>1197</v>
      </c>
      <c r="B1198" t="s">
        <v>4844</v>
      </c>
      <c r="C1198" t="s">
        <v>4845</v>
      </c>
      <c r="D1198" t="s">
        <v>2846</v>
      </c>
      <c r="E1198" s="27">
        <v>41933</v>
      </c>
      <c r="F1198" t="s">
        <v>233</v>
      </c>
      <c r="G1198" s="27">
        <v>34360</v>
      </c>
      <c r="H1198">
        <v>22</v>
      </c>
      <c r="I1198" t="s">
        <v>259</v>
      </c>
      <c r="J1198" t="s">
        <v>250</v>
      </c>
      <c r="K1198">
        <v>0</v>
      </c>
      <c r="L1198">
        <v>9</v>
      </c>
      <c r="M1198">
        <v>1</v>
      </c>
      <c r="N1198">
        <v>0</v>
      </c>
      <c r="O1198">
        <v>1</v>
      </c>
      <c r="P1198">
        <v>-1</v>
      </c>
      <c r="Q1198" s="28">
        <v>41932.223611111112</v>
      </c>
      <c r="R1198" s="28">
        <v>41936.375694444447</v>
      </c>
      <c r="S1198" t="s">
        <v>4846</v>
      </c>
      <c r="T1198" s="27">
        <v>41932</v>
      </c>
      <c r="V1198">
        <v>1</v>
      </c>
      <c r="W1198" t="s">
        <v>32</v>
      </c>
      <c r="X1198" t="s">
        <v>983</v>
      </c>
      <c r="Y1198">
        <v>1</v>
      </c>
      <c r="AA1198" t="s">
        <v>4847</v>
      </c>
      <c r="AB1198" t="s">
        <v>32</v>
      </c>
      <c r="AD1198" s="27">
        <v>42153</v>
      </c>
      <c r="AE1198" t="s">
        <v>4848</v>
      </c>
      <c r="AH1198">
        <v>0</v>
      </c>
      <c r="AN1198" t="s">
        <v>238</v>
      </c>
      <c r="AO1198">
        <v>9</v>
      </c>
      <c r="AP1198" t="s">
        <v>269</v>
      </c>
      <c r="AQ1198" s="27">
        <v>41933</v>
      </c>
      <c r="AR1198" t="s">
        <v>240</v>
      </c>
      <c r="AS1198">
        <v>9</v>
      </c>
      <c r="AT1198" t="s">
        <v>269</v>
      </c>
      <c r="AU1198" s="27">
        <v>41933</v>
      </c>
    </row>
    <row r="1199" spans="1:47" x14ac:dyDescent="0.2">
      <c r="A1199">
        <v>1198</v>
      </c>
      <c r="B1199" t="s">
        <v>4849</v>
      </c>
      <c r="C1199" t="s">
        <v>2094</v>
      </c>
      <c r="D1199" t="s">
        <v>4850</v>
      </c>
      <c r="E1199" s="27">
        <v>41404</v>
      </c>
      <c r="F1199" t="s">
        <v>233</v>
      </c>
      <c r="G1199" s="27">
        <v>31092</v>
      </c>
      <c r="H1199">
        <v>31</v>
      </c>
      <c r="I1199" t="s">
        <v>244</v>
      </c>
      <c r="J1199" t="s">
        <v>245</v>
      </c>
      <c r="K1199">
        <v>0</v>
      </c>
      <c r="L1199">
        <v>3</v>
      </c>
      <c r="M1199">
        <v>0</v>
      </c>
      <c r="N1199">
        <v>0</v>
      </c>
      <c r="O1199">
        <v>2</v>
      </c>
      <c r="P1199">
        <v>0</v>
      </c>
      <c r="Q1199" s="28">
        <v>41404.109027777777</v>
      </c>
      <c r="R1199" s="28">
        <v>41404.335416666669</v>
      </c>
      <c r="S1199" t="s">
        <v>4851</v>
      </c>
      <c r="T1199" s="27">
        <v>41404</v>
      </c>
      <c r="V1199">
        <v>0</v>
      </c>
      <c r="W1199" t="s">
        <v>36</v>
      </c>
      <c r="X1199" t="s">
        <v>780</v>
      </c>
      <c r="Y1199">
        <v>0</v>
      </c>
      <c r="AB1199" t="s">
        <v>237</v>
      </c>
      <c r="AH1199">
        <v>0</v>
      </c>
      <c r="AN1199" t="s">
        <v>238</v>
      </c>
      <c r="AO1199">
        <v>2</v>
      </c>
      <c r="AP1199" t="s">
        <v>239</v>
      </c>
      <c r="AQ1199" s="27">
        <v>41404</v>
      </c>
      <c r="AR1199" t="s">
        <v>240</v>
      </c>
      <c r="AS1199">
        <v>3</v>
      </c>
      <c r="AT1199" t="s">
        <v>239</v>
      </c>
      <c r="AU1199" s="27">
        <v>41404</v>
      </c>
    </row>
    <row r="1200" spans="1:47" x14ac:dyDescent="0.2">
      <c r="A1200">
        <v>1199</v>
      </c>
      <c r="B1200" t="s">
        <v>4852</v>
      </c>
      <c r="C1200" t="s">
        <v>2312</v>
      </c>
      <c r="D1200" t="s">
        <v>491</v>
      </c>
      <c r="E1200" s="27">
        <v>41457</v>
      </c>
      <c r="F1200" t="s">
        <v>294</v>
      </c>
      <c r="G1200" s="27">
        <v>27335</v>
      </c>
      <c r="H1200">
        <v>41</v>
      </c>
      <c r="I1200" t="s">
        <v>244</v>
      </c>
      <c r="J1200" t="s">
        <v>353</v>
      </c>
      <c r="K1200">
        <v>0</v>
      </c>
      <c r="L1200">
        <v>1</v>
      </c>
      <c r="M1200">
        <v>0</v>
      </c>
      <c r="N1200">
        <v>0</v>
      </c>
      <c r="O1200">
        <v>0</v>
      </c>
      <c r="W1200" t="s">
        <v>237</v>
      </c>
      <c r="Y1200">
        <v>-1</v>
      </c>
      <c r="AB1200" t="s">
        <v>237</v>
      </c>
      <c r="AH1200">
        <v>0</v>
      </c>
      <c r="AN1200" t="s">
        <v>238</v>
      </c>
      <c r="AO1200">
        <v>1</v>
      </c>
      <c r="AP1200" t="s">
        <v>239</v>
      </c>
      <c r="AQ1200" s="27">
        <v>41457</v>
      </c>
      <c r="AR1200" t="s">
        <v>240</v>
      </c>
      <c r="AS1200">
        <v>1</v>
      </c>
      <c r="AT1200" t="s">
        <v>239</v>
      </c>
      <c r="AU1200" s="27">
        <v>41457</v>
      </c>
    </row>
    <row r="1201" spans="1:47" x14ac:dyDescent="0.2">
      <c r="A1201">
        <v>1200</v>
      </c>
      <c r="B1201" t="s">
        <v>4853</v>
      </c>
      <c r="C1201" t="s">
        <v>4854</v>
      </c>
      <c r="D1201" t="s">
        <v>4855</v>
      </c>
      <c r="E1201" s="27">
        <v>41665</v>
      </c>
      <c r="F1201" t="s">
        <v>233</v>
      </c>
      <c r="G1201" s="27">
        <v>33550</v>
      </c>
      <c r="H1201">
        <v>24</v>
      </c>
      <c r="I1201" t="s">
        <v>259</v>
      </c>
      <c r="J1201" t="s">
        <v>250</v>
      </c>
      <c r="K1201">
        <v>0</v>
      </c>
      <c r="L1201">
        <v>5</v>
      </c>
      <c r="M1201">
        <v>0</v>
      </c>
      <c r="N1201">
        <v>0</v>
      </c>
      <c r="O1201">
        <v>0</v>
      </c>
      <c r="P1201">
        <v>-1</v>
      </c>
      <c r="Q1201" s="28">
        <v>41664.410416666666</v>
      </c>
      <c r="R1201" s="28">
        <v>41665.07708333333</v>
      </c>
      <c r="S1201" t="s">
        <v>4856</v>
      </c>
      <c r="T1201" s="27">
        <v>41664</v>
      </c>
      <c r="V1201">
        <v>1</v>
      </c>
      <c r="W1201" t="s">
        <v>32</v>
      </c>
      <c r="X1201" t="s">
        <v>847</v>
      </c>
      <c r="Y1201">
        <v>1</v>
      </c>
      <c r="AA1201" t="s">
        <v>4857</v>
      </c>
      <c r="AB1201" t="s">
        <v>36</v>
      </c>
      <c r="AC1201">
        <v>0</v>
      </c>
      <c r="AD1201" s="27">
        <v>41795</v>
      </c>
      <c r="AE1201" t="s">
        <v>324</v>
      </c>
      <c r="AF1201" s="27">
        <v>41795</v>
      </c>
      <c r="AG1201" s="27">
        <v>41802</v>
      </c>
      <c r="AH1201">
        <v>0</v>
      </c>
      <c r="AN1201" t="s">
        <v>238</v>
      </c>
      <c r="AO1201">
        <v>4</v>
      </c>
      <c r="AP1201" t="s">
        <v>239</v>
      </c>
      <c r="AQ1201" s="27">
        <v>41665</v>
      </c>
      <c r="AR1201" t="s">
        <v>240</v>
      </c>
      <c r="AS1201">
        <v>5</v>
      </c>
      <c r="AT1201" t="s">
        <v>246</v>
      </c>
      <c r="AU1201" s="27">
        <v>41665</v>
      </c>
    </row>
    <row r="1202" spans="1:47" x14ac:dyDescent="0.2">
      <c r="A1202">
        <v>1201</v>
      </c>
      <c r="B1202" t="s">
        <v>4858</v>
      </c>
      <c r="C1202" t="s">
        <v>456</v>
      </c>
      <c r="D1202" t="s">
        <v>586</v>
      </c>
      <c r="E1202" s="27">
        <v>41853</v>
      </c>
      <c r="F1202" t="s">
        <v>233</v>
      </c>
      <c r="G1202" s="27">
        <v>30750</v>
      </c>
      <c r="H1202">
        <v>32</v>
      </c>
      <c r="I1202" t="s">
        <v>244</v>
      </c>
      <c r="J1202" t="s">
        <v>250</v>
      </c>
      <c r="K1202">
        <v>0</v>
      </c>
      <c r="L1202">
        <v>2</v>
      </c>
      <c r="M1202">
        <v>0</v>
      </c>
      <c r="N1202">
        <v>0</v>
      </c>
      <c r="O1202">
        <v>7</v>
      </c>
      <c r="P1202">
        <v>-1</v>
      </c>
      <c r="Q1202" s="28">
        <v>41852.231249999997</v>
      </c>
      <c r="R1202" s="28">
        <v>41853.388888888891</v>
      </c>
      <c r="S1202" t="s">
        <v>4859</v>
      </c>
      <c r="T1202" s="27">
        <v>41852</v>
      </c>
      <c r="V1202">
        <v>1</v>
      </c>
      <c r="W1202" t="s">
        <v>32</v>
      </c>
      <c r="X1202" t="s">
        <v>729</v>
      </c>
      <c r="Y1202">
        <v>0</v>
      </c>
      <c r="AB1202" t="s">
        <v>237</v>
      </c>
      <c r="AH1202">
        <v>0</v>
      </c>
      <c r="AN1202" t="s">
        <v>238</v>
      </c>
      <c r="AO1202">
        <v>1</v>
      </c>
      <c r="AP1202" t="s">
        <v>239</v>
      </c>
      <c r="AQ1202" s="27">
        <v>41853</v>
      </c>
      <c r="AR1202" t="s">
        <v>240</v>
      </c>
      <c r="AS1202">
        <v>2</v>
      </c>
      <c r="AT1202" t="s">
        <v>239</v>
      </c>
      <c r="AU1202" s="27">
        <v>41853</v>
      </c>
    </row>
    <row r="1203" spans="1:47" x14ac:dyDescent="0.2">
      <c r="A1203">
        <v>1202</v>
      </c>
      <c r="B1203" t="s">
        <v>4860</v>
      </c>
      <c r="C1203" t="s">
        <v>2056</v>
      </c>
      <c r="D1203" t="s">
        <v>4861</v>
      </c>
      <c r="E1203" s="27">
        <v>41567</v>
      </c>
      <c r="F1203" t="s">
        <v>233</v>
      </c>
      <c r="G1203" s="27">
        <v>30480</v>
      </c>
      <c r="H1203">
        <v>32</v>
      </c>
      <c r="I1203" t="s">
        <v>244</v>
      </c>
      <c r="J1203" t="s">
        <v>250</v>
      </c>
      <c r="K1203">
        <v>0</v>
      </c>
      <c r="L1203">
        <v>9</v>
      </c>
      <c r="M1203">
        <v>0</v>
      </c>
      <c r="N1203">
        <v>1</v>
      </c>
      <c r="O1203">
        <v>22</v>
      </c>
      <c r="P1203">
        <v>0</v>
      </c>
      <c r="Q1203" s="28">
        <v>41567.082638888889</v>
      </c>
      <c r="R1203" s="28">
        <v>41567.342361111114</v>
      </c>
      <c r="S1203" t="s">
        <v>4862</v>
      </c>
      <c r="U1203" s="27">
        <v>41567</v>
      </c>
      <c r="V1203">
        <v>0</v>
      </c>
      <c r="W1203" t="s">
        <v>32</v>
      </c>
      <c r="X1203" t="s">
        <v>274</v>
      </c>
      <c r="Y1203">
        <v>1</v>
      </c>
      <c r="AA1203" t="s">
        <v>4863</v>
      </c>
      <c r="AB1203" t="s">
        <v>36</v>
      </c>
      <c r="AC1203">
        <v>0</v>
      </c>
      <c r="AD1203" s="27">
        <v>41719</v>
      </c>
      <c r="AE1203" t="s">
        <v>548</v>
      </c>
      <c r="AF1203" s="27">
        <v>41719</v>
      </c>
      <c r="AG1203" s="27">
        <v>41777</v>
      </c>
      <c r="AH1203">
        <v>1</v>
      </c>
      <c r="AJ1203" t="s">
        <v>4863</v>
      </c>
      <c r="AK1203" t="s">
        <v>462</v>
      </c>
      <c r="AL1203" s="27">
        <v>41719</v>
      </c>
      <c r="AM1203" t="s">
        <v>279</v>
      </c>
      <c r="AN1203" t="s">
        <v>238</v>
      </c>
      <c r="AO1203">
        <v>10</v>
      </c>
      <c r="AP1203" t="s">
        <v>269</v>
      </c>
      <c r="AQ1203" s="27">
        <v>41567</v>
      </c>
      <c r="AR1203" t="s">
        <v>240</v>
      </c>
      <c r="AS1203">
        <v>9</v>
      </c>
      <c r="AT1203" t="s">
        <v>269</v>
      </c>
      <c r="AU1203" s="27">
        <v>41567</v>
      </c>
    </row>
    <row r="1204" spans="1:47" x14ac:dyDescent="0.2">
      <c r="A1204">
        <v>1203</v>
      </c>
      <c r="B1204" t="s">
        <v>4864</v>
      </c>
      <c r="C1204" t="s">
        <v>2690</v>
      </c>
      <c r="D1204" t="s">
        <v>4865</v>
      </c>
      <c r="E1204" s="27">
        <v>41625</v>
      </c>
      <c r="F1204" t="s">
        <v>233</v>
      </c>
      <c r="G1204" s="27">
        <v>31738</v>
      </c>
      <c r="H1204">
        <v>29</v>
      </c>
      <c r="I1204" t="s">
        <v>244</v>
      </c>
      <c r="J1204" t="s">
        <v>250</v>
      </c>
      <c r="K1204">
        <v>0</v>
      </c>
      <c r="L1204">
        <v>1</v>
      </c>
      <c r="M1204">
        <v>0</v>
      </c>
      <c r="N1204">
        <v>0</v>
      </c>
      <c r="O1204">
        <v>0</v>
      </c>
      <c r="W1204" t="s">
        <v>237</v>
      </c>
      <c r="Y1204">
        <v>-1</v>
      </c>
      <c r="AB1204" t="s">
        <v>237</v>
      </c>
      <c r="AH1204">
        <v>0</v>
      </c>
      <c r="AN1204" t="s">
        <v>238</v>
      </c>
      <c r="AO1204">
        <v>2</v>
      </c>
      <c r="AP1204" t="s">
        <v>239</v>
      </c>
      <c r="AQ1204" s="27">
        <v>41625</v>
      </c>
      <c r="AR1204" t="s">
        <v>240</v>
      </c>
      <c r="AS1204">
        <v>1</v>
      </c>
      <c r="AT1204" t="s">
        <v>239</v>
      </c>
      <c r="AU1204" s="27">
        <v>41625</v>
      </c>
    </row>
    <row r="1205" spans="1:47" x14ac:dyDescent="0.2">
      <c r="A1205">
        <v>1204</v>
      </c>
      <c r="B1205" t="s">
        <v>4866</v>
      </c>
      <c r="C1205" t="s">
        <v>4867</v>
      </c>
      <c r="D1205" t="s">
        <v>520</v>
      </c>
      <c r="E1205" s="27">
        <v>41692</v>
      </c>
      <c r="F1205" t="s">
        <v>294</v>
      </c>
      <c r="G1205" s="27">
        <v>33925</v>
      </c>
      <c r="H1205">
        <v>23</v>
      </c>
      <c r="I1205" t="s">
        <v>259</v>
      </c>
      <c r="J1205" t="s">
        <v>22</v>
      </c>
      <c r="K1205">
        <v>0</v>
      </c>
      <c r="L1205">
        <v>4</v>
      </c>
      <c r="M1205">
        <v>0</v>
      </c>
      <c r="N1205">
        <v>0</v>
      </c>
      <c r="O1205">
        <v>0</v>
      </c>
      <c r="P1205">
        <v>-1</v>
      </c>
      <c r="Q1205" s="28">
        <v>41691.331250000003</v>
      </c>
      <c r="R1205" s="28">
        <v>41692.349305555559</v>
      </c>
      <c r="S1205" t="s">
        <v>4868</v>
      </c>
      <c r="T1205" s="27">
        <v>41691</v>
      </c>
      <c r="V1205">
        <v>1</v>
      </c>
      <c r="W1205" t="s">
        <v>36</v>
      </c>
      <c r="X1205" t="s">
        <v>279</v>
      </c>
      <c r="Y1205">
        <v>0</v>
      </c>
      <c r="AB1205" t="s">
        <v>237</v>
      </c>
      <c r="AH1205">
        <v>0</v>
      </c>
      <c r="AN1205" t="s">
        <v>238</v>
      </c>
      <c r="AO1205">
        <v>5</v>
      </c>
      <c r="AP1205" t="s">
        <v>246</v>
      </c>
      <c r="AQ1205" s="27">
        <v>41692</v>
      </c>
      <c r="AR1205" t="s">
        <v>240</v>
      </c>
      <c r="AS1205">
        <v>4</v>
      </c>
      <c r="AT1205" t="s">
        <v>239</v>
      </c>
      <c r="AU1205" s="27">
        <v>41692</v>
      </c>
    </row>
    <row r="1206" spans="1:47" x14ac:dyDescent="0.2">
      <c r="A1206">
        <v>1205</v>
      </c>
      <c r="B1206" t="s">
        <v>4869</v>
      </c>
      <c r="C1206" t="s">
        <v>4870</v>
      </c>
      <c r="D1206" t="s">
        <v>2671</v>
      </c>
      <c r="E1206" s="27">
        <v>41571</v>
      </c>
      <c r="F1206" t="s">
        <v>233</v>
      </c>
      <c r="G1206" s="27">
        <v>19257</v>
      </c>
      <c r="H1206">
        <v>63</v>
      </c>
      <c r="I1206" t="s">
        <v>234</v>
      </c>
      <c r="J1206" t="s">
        <v>250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-1</v>
      </c>
      <c r="Q1206" s="28">
        <v>41570.239583333336</v>
      </c>
      <c r="R1206" s="28">
        <v>41571.04791666667</v>
      </c>
      <c r="S1206" t="s">
        <v>4871</v>
      </c>
      <c r="T1206" s="27">
        <v>41570</v>
      </c>
      <c r="V1206">
        <v>1</v>
      </c>
      <c r="W1206" t="s">
        <v>36</v>
      </c>
      <c r="X1206" t="s">
        <v>595</v>
      </c>
      <c r="Y1206">
        <v>0</v>
      </c>
      <c r="AB1206" t="s">
        <v>237</v>
      </c>
      <c r="AH1206">
        <v>0</v>
      </c>
      <c r="AN1206" t="s">
        <v>238</v>
      </c>
      <c r="AO1206">
        <v>1</v>
      </c>
      <c r="AP1206" t="s">
        <v>239</v>
      </c>
      <c r="AQ1206" s="27">
        <v>41571</v>
      </c>
      <c r="AR1206" t="s">
        <v>240</v>
      </c>
      <c r="AS1206">
        <v>1</v>
      </c>
      <c r="AT1206" t="s">
        <v>239</v>
      </c>
      <c r="AU1206" s="27">
        <v>41571</v>
      </c>
    </row>
    <row r="1207" spans="1:47" x14ac:dyDescent="0.2">
      <c r="A1207">
        <v>1206</v>
      </c>
      <c r="B1207" t="s">
        <v>4872</v>
      </c>
      <c r="C1207" t="s">
        <v>4873</v>
      </c>
      <c r="D1207" t="s">
        <v>4874</v>
      </c>
      <c r="E1207" s="27">
        <v>41540</v>
      </c>
      <c r="F1207" t="s">
        <v>233</v>
      </c>
      <c r="G1207" s="27">
        <v>31475</v>
      </c>
      <c r="H1207">
        <v>30</v>
      </c>
      <c r="I1207" t="s">
        <v>244</v>
      </c>
      <c r="J1207" t="s">
        <v>22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-1</v>
      </c>
      <c r="Q1207" s="28">
        <v>41539.051388888889</v>
      </c>
      <c r="R1207" s="28">
        <v>41540.350694444445</v>
      </c>
      <c r="S1207" t="s">
        <v>4875</v>
      </c>
      <c r="T1207" s="27">
        <v>41539</v>
      </c>
      <c r="V1207">
        <v>1</v>
      </c>
      <c r="W1207" t="s">
        <v>32</v>
      </c>
      <c r="X1207" t="s">
        <v>254</v>
      </c>
      <c r="Y1207">
        <v>0</v>
      </c>
      <c r="AB1207" t="s">
        <v>237</v>
      </c>
      <c r="AH1207">
        <v>0</v>
      </c>
      <c r="AN1207" t="s">
        <v>238</v>
      </c>
      <c r="AO1207">
        <v>2</v>
      </c>
      <c r="AP1207" t="s">
        <v>239</v>
      </c>
      <c r="AQ1207" s="27">
        <v>41540</v>
      </c>
      <c r="AR1207" t="s">
        <v>240</v>
      </c>
      <c r="AS1207">
        <v>1</v>
      </c>
      <c r="AT1207" t="s">
        <v>239</v>
      </c>
      <c r="AU1207" s="27">
        <v>41540</v>
      </c>
    </row>
    <row r="1208" spans="1:47" x14ac:dyDescent="0.2">
      <c r="A1208">
        <v>1207</v>
      </c>
      <c r="B1208" t="s">
        <v>4876</v>
      </c>
      <c r="C1208" t="s">
        <v>464</v>
      </c>
      <c r="D1208" t="s">
        <v>4877</v>
      </c>
      <c r="E1208" s="27">
        <v>41408</v>
      </c>
      <c r="F1208" t="s">
        <v>233</v>
      </c>
      <c r="G1208" s="27">
        <v>32854</v>
      </c>
      <c r="H1208">
        <v>26</v>
      </c>
      <c r="I1208" t="s">
        <v>244</v>
      </c>
      <c r="J1208" t="s">
        <v>245</v>
      </c>
      <c r="K1208">
        <v>0</v>
      </c>
      <c r="L1208">
        <v>5</v>
      </c>
      <c r="M1208">
        <v>0</v>
      </c>
      <c r="N1208">
        <v>0</v>
      </c>
      <c r="O1208">
        <v>2</v>
      </c>
      <c r="P1208">
        <v>-38</v>
      </c>
      <c r="Q1208" s="28">
        <v>41370.24722222222</v>
      </c>
      <c r="R1208" s="28">
        <v>41397.341666666667</v>
      </c>
      <c r="S1208" t="s">
        <v>4878</v>
      </c>
      <c r="T1208" s="27">
        <v>41370</v>
      </c>
      <c r="V1208">
        <v>38</v>
      </c>
      <c r="W1208" t="s">
        <v>32</v>
      </c>
      <c r="X1208" t="s">
        <v>261</v>
      </c>
      <c r="Y1208">
        <v>1</v>
      </c>
      <c r="AA1208" t="s">
        <v>4879</v>
      </c>
      <c r="AB1208" t="s">
        <v>32</v>
      </c>
      <c r="AD1208" s="27">
        <v>41980</v>
      </c>
      <c r="AE1208" t="s">
        <v>974</v>
      </c>
      <c r="AH1208">
        <v>1</v>
      </c>
      <c r="AJ1208" t="s">
        <v>4879</v>
      </c>
      <c r="AK1208" t="s">
        <v>255</v>
      </c>
      <c r="AL1208" s="27">
        <v>41980</v>
      </c>
      <c r="AM1208" t="s">
        <v>974</v>
      </c>
      <c r="AN1208" t="s">
        <v>238</v>
      </c>
      <c r="AO1208">
        <v>4</v>
      </c>
      <c r="AP1208" t="s">
        <v>239</v>
      </c>
      <c r="AQ1208" s="27">
        <v>41408</v>
      </c>
      <c r="AR1208" t="s">
        <v>240</v>
      </c>
      <c r="AS1208">
        <v>5</v>
      </c>
      <c r="AT1208" t="s">
        <v>246</v>
      </c>
      <c r="AU1208" s="27">
        <v>41408</v>
      </c>
    </row>
    <row r="1209" spans="1:47" x14ac:dyDescent="0.2">
      <c r="A1209">
        <v>1208</v>
      </c>
      <c r="B1209" t="s">
        <v>4880</v>
      </c>
      <c r="C1209" t="s">
        <v>4881</v>
      </c>
      <c r="D1209" t="s">
        <v>991</v>
      </c>
      <c r="E1209" s="27">
        <v>41417</v>
      </c>
      <c r="F1209" t="s">
        <v>233</v>
      </c>
      <c r="G1209" s="27">
        <v>24882</v>
      </c>
      <c r="H1209">
        <v>48</v>
      </c>
      <c r="I1209" t="s">
        <v>234</v>
      </c>
      <c r="J1209" t="s">
        <v>245</v>
      </c>
      <c r="K1209">
        <v>0</v>
      </c>
      <c r="L1209">
        <v>3</v>
      </c>
      <c r="M1209">
        <v>0</v>
      </c>
      <c r="N1209">
        <v>0</v>
      </c>
      <c r="O1209">
        <v>2</v>
      </c>
      <c r="S1209" t="s">
        <v>4882</v>
      </c>
      <c r="T1209" s="27">
        <v>41416</v>
      </c>
      <c r="V1209">
        <v>1</v>
      </c>
      <c r="W1209" t="s">
        <v>36</v>
      </c>
      <c r="X1209" t="s">
        <v>279</v>
      </c>
      <c r="Y1209">
        <v>0</v>
      </c>
      <c r="AB1209" t="s">
        <v>237</v>
      </c>
      <c r="AH1209">
        <v>0</v>
      </c>
      <c r="AN1209" t="s">
        <v>238</v>
      </c>
      <c r="AO1209">
        <v>2</v>
      </c>
      <c r="AP1209" t="s">
        <v>239</v>
      </c>
      <c r="AQ1209" s="27">
        <v>41417</v>
      </c>
      <c r="AR1209" t="s">
        <v>240</v>
      </c>
      <c r="AS1209">
        <v>3</v>
      </c>
      <c r="AT1209" t="s">
        <v>239</v>
      </c>
      <c r="AU1209" s="27">
        <v>41417</v>
      </c>
    </row>
    <row r="1210" spans="1:47" x14ac:dyDescent="0.2">
      <c r="A1210">
        <v>1209</v>
      </c>
      <c r="B1210" t="s">
        <v>4883</v>
      </c>
      <c r="C1210" t="s">
        <v>1262</v>
      </c>
      <c r="D1210" t="s">
        <v>4884</v>
      </c>
      <c r="E1210" s="27">
        <v>41710</v>
      </c>
      <c r="F1210" t="s">
        <v>233</v>
      </c>
      <c r="G1210" s="27">
        <v>34954</v>
      </c>
      <c r="H1210">
        <v>20</v>
      </c>
      <c r="I1210" t="s">
        <v>259</v>
      </c>
      <c r="J1210" t="s">
        <v>245</v>
      </c>
      <c r="K1210">
        <v>0</v>
      </c>
      <c r="L1210">
        <v>4</v>
      </c>
      <c r="M1210">
        <v>0</v>
      </c>
      <c r="N1210">
        <v>2</v>
      </c>
      <c r="O1210">
        <v>0</v>
      </c>
      <c r="P1210">
        <v>-1</v>
      </c>
      <c r="Q1210" s="28">
        <v>41709.368055555555</v>
      </c>
      <c r="R1210" s="28">
        <v>41710.447916666664</v>
      </c>
      <c r="S1210" t="s">
        <v>4885</v>
      </c>
      <c r="T1210" s="27">
        <v>41709</v>
      </c>
      <c r="V1210">
        <v>1</v>
      </c>
      <c r="W1210" t="s">
        <v>32</v>
      </c>
      <c r="X1210" t="s">
        <v>359</v>
      </c>
      <c r="Y1210">
        <v>0</v>
      </c>
      <c r="AB1210" t="s">
        <v>237</v>
      </c>
      <c r="AH1210">
        <v>0</v>
      </c>
      <c r="AN1210" t="s">
        <v>238</v>
      </c>
      <c r="AO1210">
        <v>7</v>
      </c>
      <c r="AP1210" t="s">
        <v>246</v>
      </c>
      <c r="AQ1210" s="27">
        <v>41710</v>
      </c>
      <c r="AR1210" t="s">
        <v>240</v>
      </c>
      <c r="AS1210">
        <v>4</v>
      </c>
      <c r="AT1210" t="s">
        <v>239</v>
      </c>
      <c r="AU1210" s="27">
        <v>41710</v>
      </c>
    </row>
    <row r="1211" spans="1:47" x14ac:dyDescent="0.2">
      <c r="A1211">
        <v>1210</v>
      </c>
      <c r="B1211" t="s">
        <v>4886</v>
      </c>
      <c r="C1211" t="s">
        <v>4887</v>
      </c>
      <c r="D1211" t="s">
        <v>4888</v>
      </c>
      <c r="E1211" s="27">
        <v>41762</v>
      </c>
      <c r="F1211" t="s">
        <v>233</v>
      </c>
      <c r="G1211" s="27">
        <v>30338</v>
      </c>
      <c r="H1211">
        <v>33</v>
      </c>
      <c r="I1211" t="s">
        <v>244</v>
      </c>
      <c r="J1211" t="s">
        <v>22</v>
      </c>
      <c r="K1211">
        <v>0</v>
      </c>
      <c r="L1211">
        <v>7</v>
      </c>
      <c r="M1211">
        <v>0</v>
      </c>
      <c r="N1211">
        <v>0</v>
      </c>
      <c r="O1211">
        <v>2</v>
      </c>
      <c r="P1211">
        <v>-1</v>
      </c>
      <c r="Q1211" s="28">
        <v>41761.251388888886</v>
      </c>
      <c r="R1211" s="28">
        <v>41762.415277777778</v>
      </c>
      <c r="S1211" t="s">
        <v>4889</v>
      </c>
      <c r="T1211" s="27">
        <v>41761</v>
      </c>
      <c r="V1211">
        <v>1</v>
      </c>
      <c r="W1211" t="s">
        <v>32</v>
      </c>
      <c r="X1211" t="s">
        <v>453</v>
      </c>
      <c r="Y1211">
        <v>0</v>
      </c>
      <c r="AB1211" t="s">
        <v>237</v>
      </c>
      <c r="AH1211">
        <v>0</v>
      </c>
      <c r="AN1211" t="s">
        <v>238</v>
      </c>
      <c r="AO1211">
        <v>2</v>
      </c>
      <c r="AP1211" t="s">
        <v>239</v>
      </c>
      <c r="AQ1211" s="27">
        <v>41762</v>
      </c>
      <c r="AR1211" t="s">
        <v>240</v>
      </c>
      <c r="AS1211">
        <v>7</v>
      </c>
      <c r="AT1211" t="s">
        <v>246</v>
      </c>
      <c r="AU1211" s="27">
        <v>41762</v>
      </c>
    </row>
    <row r="1212" spans="1:47" x14ac:dyDescent="0.2">
      <c r="A1212">
        <v>1211</v>
      </c>
      <c r="B1212" t="s">
        <v>4890</v>
      </c>
      <c r="C1212" t="s">
        <v>2256</v>
      </c>
      <c r="D1212" t="s">
        <v>4891</v>
      </c>
      <c r="E1212" s="27">
        <v>41945</v>
      </c>
      <c r="F1212" t="s">
        <v>233</v>
      </c>
      <c r="G1212" s="27">
        <v>33405</v>
      </c>
      <c r="H1212">
        <v>24</v>
      </c>
      <c r="I1212" t="s">
        <v>259</v>
      </c>
      <c r="J1212" t="s">
        <v>245</v>
      </c>
      <c r="K1212">
        <v>0</v>
      </c>
      <c r="L1212">
        <v>2</v>
      </c>
      <c r="M1212">
        <v>0</v>
      </c>
      <c r="N1212">
        <v>0</v>
      </c>
      <c r="O1212">
        <v>1</v>
      </c>
      <c r="P1212">
        <v>-1</v>
      </c>
      <c r="Q1212" s="28">
        <v>41944.336805555555</v>
      </c>
      <c r="R1212" s="28">
        <v>41945.395833333336</v>
      </c>
      <c r="S1212" t="s">
        <v>4892</v>
      </c>
      <c r="T1212" s="27">
        <v>41944</v>
      </c>
      <c r="V1212">
        <v>1</v>
      </c>
      <c r="W1212" t="s">
        <v>36</v>
      </c>
      <c r="X1212" t="s">
        <v>279</v>
      </c>
      <c r="Y1212">
        <v>0</v>
      </c>
      <c r="AB1212" t="s">
        <v>237</v>
      </c>
      <c r="AH1212">
        <v>0</v>
      </c>
      <c r="AN1212" t="s">
        <v>238</v>
      </c>
      <c r="AO1212">
        <v>3</v>
      </c>
      <c r="AP1212" t="s">
        <v>239</v>
      </c>
      <c r="AQ1212" s="27">
        <v>41945</v>
      </c>
      <c r="AR1212" t="s">
        <v>240</v>
      </c>
      <c r="AS1212">
        <v>2</v>
      </c>
      <c r="AT1212" t="s">
        <v>239</v>
      </c>
      <c r="AU1212" s="27">
        <v>41945</v>
      </c>
    </row>
    <row r="1213" spans="1:47" x14ac:dyDescent="0.2">
      <c r="A1213">
        <v>1212</v>
      </c>
      <c r="B1213" t="s">
        <v>4893</v>
      </c>
      <c r="C1213" t="s">
        <v>4894</v>
      </c>
      <c r="D1213" t="s">
        <v>4895</v>
      </c>
      <c r="E1213" s="27">
        <v>41498</v>
      </c>
      <c r="F1213" t="s">
        <v>294</v>
      </c>
      <c r="G1213" s="27">
        <v>33457</v>
      </c>
      <c r="H1213">
        <v>24</v>
      </c>
      <c r="I1213" t="s">
        <v>259</v>
      </c>
      <c r="J1213" t="s">
        <v>250</v>
      </c>
      <c r="K1213">
        <v>0</v>
      </c>
      <c r="L1213">
        <v>5</v>
      </c>
      <c r="M1213">
        <v>0</v>
      </c>
      <c r="N1213">
        <v>0</v>
      </c>
      <c r="O1213">
        <v>1</v>
      </c>
      <c r="P1213">
        <v>0</v>
      </c>
      <c r="Q1213" s="28">
        <v>41498.131944444445</v>
      </c>
      <c r="R1213" s="28">
        <v>41498.364583333336</v>
      </c>
      <c r="S1213" t="s">
        <v>4896</v>
      </c>
      <c r="T1213" s="27">
        <v>41498</v>
      </c>
      <c r="V1213">
        <v>0</v>
      </c>
      <c r="W1213" t="s">
        <v>36</v>
      </c>
      <c r="X1213" t="s">
        <v>279</v>
      </c>
      <c r="Y1213">
        <v>1</v>
      </c>
      <c r="AA1213" t="s">
        <v>4897</v>
      </c>
      <c r="AB1213" t="s">
        <v>36</v>
      </c>
      <c r="AC1213">
        <v>0</v>
      </c>
      <c r="AD1213" s="27">
        <v>41753</v>
      </c>
      <c r="AE1213" t="s">
        <v>2796</v>
      </c>
      <c r="AF1213" s="27">
        <v>41753</v>
      </c>
      <c r="AG1213" s="27">
        <v>41754</v>
      </c>
      <c r="AH1213">
        <v>1</v>
      </c>
      <c r="AJ1213" t="s">
        <v>4897</v>
      </c>
      <c r="AK1213" t="s">
        <v>462</v>
      </c>
      <c r="AL1213" s="27">
        <v>41753</v>
      </c>
      <c r="AM1213" t="s">
        <v>279</v>
      </c>
      <c r="AN1213" t="s">
        <v>238</v>
      </c>
      <c r="AO1213">
        <v>4</v>
      </c>
      <c r="AP1213" t="s">
        <v>239</v>
      </c>
      <c r="AQ1213" s="27">
        <v>41498</v>
      </c>
      <c r="AR1213" t="s">
        <v>240</v>
      </c>
      <c r="AS1213">
        <v>5</v>
      </c>
      <c r="AT1213" t="s">
        <v>246</v>
      </c>
      <c r="AU1213" s="27">
        <v>41498</v>
      </c>
    </row>
    <row r="1214" spans="1:47" x14ac:dyDescent="0.2">
      <c r="A1214">
        <v>1213</v>
      </c>
      <c r="B1214" t="s">
        <v>4898</v>
      </c>
      <c r="C1214" t="s">
        <v>4899</v>
      </c>
      <c r="D1214" t="s">
        <v>4900</v>
      </c>
      <c r="E1214" s="27">
        <v>41652</v>
      </c>
      <c r="F1214" t="s">
        <v>294</v>
      </c>
      <c r="G1214" s="27">
        <v>29188</v>
      </c>
      <c r="H1214">
        <v>36</v>
      </c>
      <c r="I1214" t="s">
        <v>244</v>
      </c>
      <c r="J1214" t="s">
        <v>250</v>
      </c>
      <c r="K1214">
        <v>0</v>
      </c>
      <c r="L1214">
        <v>2</v>
      </c>
      <c r="M1214">
        <v>0</v>
      </c>
      <c r="N1214">
        <v>0</v>
      </c>
      <c r="O1214">
        <v>1</v>
      </c>
      <c r="P1214">
        <v>-1</v>
      </c>
      <c r="Q1214" s="28">
        <v>41651.369444444441</v>
      </c>
      <c r="R1214" s="28">
        <v>41652.35833333333</v>
      </c>
      <c r="S1214" t="s">
        <v>4901</v>
      </c>
      <c r="T1214" s="27">
        <v>41651</v>
      </c>
      <c r="V1214">
        <v>1</v>
      </c>
      <c r="W1214" t="s">
        <v>36</v>
      </c>
      <c r="X1214" t="s">
        <v>422</v>
      </c>
      <c r="Y1214">
        <v>0</v>
      </c>
      <c r="AB1214" t="s">
        <v>237</v>
      </c>
      <c r="AH1214">
        <v>0</v>
      </c>
      <c r="AN1214" t="s">
        <v>238</v>
      </c>
      <c r="AO1214">
        <v>2</v>
      </c>
      <c r="AP1214" t="s">
        <v>239</v>
      </c>
      <c r="AQ1214" s="27">
        <v>41652</v>
      </c>
      <c r="AR1214" t="s">
        <v>240</v>
      </c>
      <c r="AS1214">
        <v>2</v>
      </c>
      <c r="AT1214" t="s">
        <v>239</v>
      </c>
      <c r="AU1214" s="27">
        <v>41652</v>
      </c>
    </row>
    <row r="1215" spans="1:47" x14ac:dyDescent="0.2">
      <c r="A1215">
        <v>1214</v>
      </c>
      <c r="B1215" t="s">
        <v>4902</v>
      </c>
      <c r="C1215" t="s">
        <v>2809</v>
      </c>
      <c r="D1215" t="s">
        <v>4903</v>
      </c>
      <c r="E1215" s="27">
        <v>41560</v>
      </c>
      <c r="F1215" t="s">
        <v>233</v>
      </c>
      <c r="G1215" s="27">
        <v>32717</v>
      </c>
      <c r="H1215">
        <v>26</v>
      </c>
      <c r="I1215" t="s">
        <v>244</v>
      </c>
      <c r="J1215" t="s">
        <v>250</v>
      </c>
      <c r="K1215">
        <v>0</v>
      </c>
      <c r="L1215">
        <v>8</v>
      </c>
      <c r="M1215">
        <v>0</v>
      </c>
      <c r="N1215">
        <v>0</v>
      </c>
      <c r="O1215">
        <v>3</v>
      </c>
      <c r="P1215">
        <v>-1</v>
      </c>
      <c r="Q1215" s="28">
        <v>41559.248611111114</v>
      </c>
      <c r="R1215" s="28">
        <v>41914.410416666666</v>
      </c>
      <c r="S1215" t="s">
        <v>4904</v>
      </c>
      <c r="T1215" s="27">
        <v>41559</v>
      </c>
      <c r="V1215">
        <v>1</v>
      </c>
      <c r="W1215" t="s">
        <v>32</v>
      </c>
      <c r="X1215" t="s">
        <v>806</v>
      </c>
      <c r="Y1215">
        <v>0</v>
      </c>
      <c r="AB1215" t="s">
        <v>237</v>
      </c>
      <c r="AH1215">
        <v>0</v>
      </c>
      <c r="AN1215" t="s">
        <v>238</v>
      </c>
      <c r="AO1215">
        <v>5</v>
      </c>
      <c r="AP1215" t="s">
        <v>246</v>
      </c>
      <c r="AQ1215" s="27">
        <v>41560</v>
      </c>
      <c r="AR1215" t="s">
        <v>240</v>
      </c>
      <c r="AS1215">
        <v>8</v>
      </c>
      <c r="AT1215" t="s">
        <v>269</v>
      </c>
      <c r="AU1215" s="27">
        <v>41560</v>
      </c>
    </row>
    <row r="1216" spans="1:47" x14ac:dyDescent="0.2">
      <c r="A1216">
        <v>1215</v>
      </c>
      <c r="B1216" t="s">
        <v>4905</v>
      </c>
      <c r="C1216" t="s">
        <v>1959</v>
      </c>
      <c r="D1216" t="s">
        <v>4906</v>
      </c>
      <c r="E1216" s="27">
        <v>41280</v>
      </c>
      <c r="F1216" t="s">
        <v>233</v>
      </c>
      <c r="G1216" s="27">
        <v>12120</v>
      </c>
      <c r="H1216">
        <v>83</v>
      </c>
      <c r="I1216" t="s">
        <v>234</v>
      </c>
      <c r="J1216" t="s">
        <v>353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 s="28">
        <v>41280.10833333333</v>
      </c>
      <c r="R1216" s="28">
        <v>41281.063888888886</v>
      </c>
      <c r="S1216" t="s">
        <v>4907</v>
      </c>
      <c r="T1216" s="27">
        <v>41279</v>
      </c>
      <c r="V1216">
        <v>1</v>
      </c>
      <c r="W1216" t="s">
        <v>36</v>
      </c>
      <c r="X1216" t="s">
        <v>279</v>
      </c>
      <c r="Y1216">
        <v>0</v>
      </c>
      <c r="AB1216" t="s">
        <v>237</v>
      </c>
      <c r="AH1216">
        <v>0</v>
      </c>
      <c r="AN1216" t="s">
        <v>238</v>
      </c>
      <c r="AO1216">
        <v>1</v>
      </c>
      <c r="AP1216" t="s">
        <v>239</v>
      </c>
      <c r="AQ1216" s="27">
        <v>41280</v>
      </c>
      <c r="AR1216" t="s">
        <v>240</v>
      </c>
      <c r="AS1216">
        <v>1</v>
      </c>
      <c r="AT1216" t="s">
        <v>239</v>
      </c>
      <c r="AU1216" s="27">
        <v>41280</v>
      </c>
    </row>
    <row r="1217" spans="1:47" x14ac:dyDescent="0.2">
      <c r="A1217">
        <v>1216</v>
      </c>
      <c r="B1217" t="s">
        <v>4908</v>
      </c>
      <c r="C1217" t="s">
        <v>881</v>
      </c>
      <c r="D1217" t="s">
        <v>4909</v>
      </c>
      <c r="E1217" s="27">
        <v>41562</v>
      </c>
      <c r="F1217" t="s">
        <v>233</v>
      </c>
      <c r="G1217" s="27">
        <v>32112</v>
      </c>
      <c r="H1217">
        <v>28</v>
      </c>
      <c r="I1217" t="s">
        <v>244</v>
      </c>
      <c r="J1217" t="s">
        <v>245</v>
      </c>
      <c r="K1217">
        <v>0</v>
      </c>
      <c r="L1217">
        <v>6</v>
      </c>
      <c r="M1217">
        <v>0</v>
      </c>
      <c r="N1217">
        <v>0</v>
      </c>
      <c r="O1217">
        <v>2</v>
      </c>
      <c r="P1217">
        <v>0</v>
      </c>
      <c r="Q1217" s="28">
        <v>41562.046527777777</v>
      </c>
      <c r="R1217" s="28">
        <v>41562.344444444447</v>
      </c>
      <c r="S1217" t="s">
        <v>4910</v>
      </c>
      <c r="T1217" s="27">
        <v>41561</v>
      </c>
      <c r="V1217">
        <v>1</v>
      </c>
      <c r="W1217" t="s">
        <v>32</v>
      </c>
      <c r="X1217" t="s">
        <v>453</v>
      </c>
      <c r="Y1217">
        <v>0</v>
      </c>
      <c r="AB1217" t="s">
        <v>237</v>
      </c>
      <c r="AH1217">
        <v>0</v>
      </c>
      <c r="AN1217" t="s">
        <v>238</v>
      </c>
      <c r="AO1217">
        <v>6</v>
      </c>
      <c r="AP1217" t="s">
        <v>246</v>
      </c>
      <c r="AQ1217" s="27">
        <v>41562</v>
      </c>
      <c r="AR1217" t="s">
        <v>240</v>
      </c>
      <c r="AS1217">
        <v>6</v>
      </c>
      <c r="AT1217" t="s">
        <v>246</v>
      </c>
      <c r="AU1217" s="27">
        <v>41562</v>
      </c>
    </row>
    <row r="1218" spans="1:47" x14ac:dyDescent="0.2">
      <c r="A1218">
        <v>1217</v>
      </c>
      <c r="B1218" t="s">
        <v>4911</v>
      </c>
      <c r="C1218" t="s">
        <v>4912</v>
      </c>
      <c r="D1218" t="s">
        <v>1921</v>
      </c>
      <c r="E1218" s="27">
        <v>41285</v>
      </c>
      <c r="F1218" t="s">
        <v>233</v>
      </c>
      <c r="G1218" s="27">
        <v>29174</v>
      </c>
      <c r="H1218">
        <v>36</v>
      </c>
      <c r="I1218" t="s">
        <v>244</v>
      </c>
      <c r="J1218" t="s">
        <v>250</v>
      </c>
      <c r="K1218">
        <v>0</v>
      </c>
      <c r="L1218">
        <v>2</v>
      </c>
      <c r="M1218">
        <v>0</v>
      </c>
      <c r="N1218">
        <v>0</v>
      </c>
      <c r="O1218">
        <v>3</v>
      </c>
      <c r="P1218">
        <v>-1</v>
      </c>
      <c r="Q1218" s="28">
        <v>41284.386805555558</v>
      </c>
      <c r="R1218" s="28">
        <v>41285.393055555556</v>
      </c>
      <c r="S1218" t="s">
        <v>4913</v>
      </c>
      <c r="T1218" s="27">
        <v>41284</v>
      </c>
      <c r="V1218">
        <v>1</v>
      </c>
      <c r="W1218" t="s">
        <v>32</v>
      </c>
      <c r="X1218" t="s">
        <v>364</v>
      </c>
      <c r="Y1218">
        <v>1</v>
      </c>
      <c r="AA1218" t="s">
        <v>4914</v>
      </c>
      <c r="AB1218" t="s">
        <v>36</v>
      </c>
      <c r="AD1218" s="27">
        <v>41661</v>
      </c>
      <c r="AE1218" t="s">
        <v>324</v>
      </c>
      <c r="AH1218">
        <v>0</v>
      </c>
      <c r="AN1218" t="s">
        <v>238</v>
      </c>
      <c r="AO1218">
        <v>1</v>
      </c>
      <c r="AP1218" t="s">
        <v>239</v>
      </c>
      <c r="AQ1218" s="27">
        <v>41285</v>
      </c>
      <c r="AR1218" t="s">
        <v>240</v>
      </c>
      <c r="AS1218">
        <v>2</v>
      </c>
      <c r="AT1218" t="s">
        <v>239</v>
      </c>
      <c r="AU1218" s="27">
        <v>41285</v>
      </c>
    </row>
    <row r="1219" spans="1:47" x14ac:dyDescent="0.2">
      <c r="A1219">
        <v>1218</v>
      </c>
      <c r="B1219" t="s">
        <v>4915</v>
      </c>
      <c r="C1219" t="s">
        <v>4916</v>
      </c>
      <c r="D1219" t="s">
        <v>4917</v>
      </c>
      <c r="E1219" s="27">
        <v>41924</v>
      </c>
      <c r="F1219" t="s">
        <v>294</v>
      </c>
      <c r="G1219" s="27">
        <v>31372</v>
      </c>
      <c r="H1219">
        <v>30</v>
      </c>
      <c r="I1219" t="s">
        <v>244</v>
      </c>
      <c r="J1219" t="s">
        <v>250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-1</v>
      </c>
      <c r="Q1219" s="28">
        <v>41923.196527777778</v>
      </c>
      <c r="R1219" s="28">
        <v>41924.056250000001</v>
      </c>
      <c r="S1219" t="s">
        <v>4918</v>
      </c>
      <c r="T1219" s="27">
        <v>41923</v>
      </c>
      <c r="V1219">
        <v>1</v>
      </c>
      <c r="W1219" t="s">
        <v>36</v>
      </c>
      <c r="X1219" t="s">
        <v>279</v>
      </c>
      <c r="Y1219">
        <v>0</v>
      </c>
      <c r="AB1219" t="s">
        <v>237</v>
      </c>
      <c r="AH1219">
        <v>0</v>
      </c>
      <c r="AN1219" t="s">
        <v>238</v>
      </c>
      <c r="AO1219">
        <v>1</v>
      </c>
      <c r="AP1219" t="s">
        <v>239</v>
      </c>
      <c r="AQ1219" s="27">
        <v>41924</v>
      </c>
      <c r="AR1219" t="s">
        <v>240</v>
      </c>
      <c r="AS1219">
        <v>1</v>
      </c>
      <c r="AT1219" t="s">
        <v>239</v>
      </c>
      <c r="AU1219" s="27">
        <v>41924</v>
      </c>
    </row>
    <row r="1220" spans="1:47" x14ac:dyDescent="0.2">
      <c r="A1220">
        <v>1219</v>
      </c>
      <c r="B1220" t="s">
        <v>4919</v>
      </c>
      <c r="C1220" t="s">
        <v>4920</v>
      </c>
      <c r="D1220" t="s">
        <v>586</v>
      </c>
      <c r="E1220" s="27">
        <v>41656</v>
      </c>
      <c r="F1220" t="s">
        <v>294</v>
      </c>
      <c r="G1220" s="27">
        <v>30328</v>
      </c>
      <c r="H1220">
        <v>33</v>
      </c>
      <c r="I1220" t="s">
        <v>244</v>
      </c>
      <c r="J1220" t="s">
        <v>250</v>
      </c>
      <c r="K1220">
        <v>0</v>
      </c>
      <c r="L1220">
        <v>2</v>
      </c>
      <c r="M1220">
        <v>0</v>
      </c>
      <c r="N1220">
        <v>0</v>
      </c>
      <c r="O1220">
        <v>0</v>
      </c>
      <c r="P1220">
        <v>-1</v>
      </c>
      <c r="Q1220" s="28">
        <v>41655.343055555553</v>
      </c>
      <c r="R1220" s="28">
        <v>41657.056250000001</v>
      </c>
      <c r="S1220" t="s">
        <v>4921</v>
      </c>
      <c r="T1220" s="27">
        <v>41655</v>
      </c>
      <c r="V1220">
        <v>1</v>
      </c>
      <c r="W1220" t="s">
        <v>36</v>
      </c>
      <c r="X1220" t="s">
        <v>4922</v>
      </c>
      <c r="Y1220">
        <v>0</v>
      </c>
      <c r="AB1220" t="s">
        <v>237</v>
      </c>
      <c r="AH1220">
        <v>0</v>
      </c>
      <c r="AN1220" t="s">
        <v>238</v>
      </c>
      <c r="AO1220">
        <v>2</v>
      </c>
      <c r="AP1220" t="s">
        <v>239</v>
      </c>
      <c r="AQ1220" s="27">
        <v>41656</v>
      </c>
      <c r="AR1220" t="s">
        <v>240</v>
      </c>
      <c r="AS1220">
        <v>2</v>
      </c>
      <c r="AT1220" t="s">
        <v>239</v>
      </c>
      <c r="AU1220" s="27">
        <v>41656</v>
      </c>
    </row>
    <row r="1221" spans="1:47" x14ac:dyDescent="0.2">
      <c r="A1221">
        <v>1220</v>
      </c>
      <c r="B1221" t="s">
        <v>4923</v>
      </c>
      <c r="C1221" t="s">
        <v>331</v>
      </c>
      <c r="D1221" t="s">
        <v>4924</v>
      </c>
      <c r="E1221" s="27">
        <v>41287</v>
      </c>
      <c r="F1221" t="s">
        <v>233</v>
      </c>
      <c r="G1221" s="27">
        <v>28156</v>
      </c>
      <c r="H1221">
        <v>39</v>
      </c>
      <c r="I1221" t="s">
        <v>244</v>
      </c>
      <c r="J1221" t="s">
        <v>250</v>
      </c>
      <c r="K1221">
        <v>0</v>
      </c>
      <c r="L1221">
        <v>3</v>
      </c>
      <c r="M1221">
        <v>0</v>
      </c>
      <c r="N1221">
        <v>0</v>
      </c>
      <c r="O1221">
        <v>0</v>
      </c>
      <c r="P1221">
        <v>0</v>
      </c>
      <c r="Q1221" s="28">
        <v>41287.232638888891</v>
      </c>
      <c r="R1221" s="28">
        <v>41287.32708333333</v>
      </c>
      <c r="S1221" t="s">
        <v>4925</v>
      </c>
      <c r="T1221" s="27">
        <v>41287</v>
      </c>
      <c r="V1221">
        <v>0</v>
      </c>
      <c r="W1221" t="s">
        <v>32</v>
      </c>
      <c r="X1221" t="s">
        <v>364</v>
      </c>
      <c r="Y1221">
        <v>0</v>
      </c>
      <c r="AB1221" t="s">
        <v>237</v>
      </c>
      <c r="AH1221">
        <v>0</v>
      </c>
      <c r="AN1221" t="s">
        <v>238</v>
      </c>
      <c r="AO1221">
        <v>2</v>
      </c>
      <c r="AP1221" t="s">
        <v>239</v>
      </c>
      <c r="AQ1221" s="27">
        <v>41287</v>
      </c>
      <c r="AR1221" t="s">
        <v>240</v>
      </c>
      <c r="AS1221">
        <v>3</v>
      </c>
      <c r="AT1221" t="s">
        <v>239</v>
      </c>
      <c r="AU1221" s="27">
        <v>41287</v>
      </c>
    </row>
    <row r="1222" spans="1:47" x14ac:dyDescent="0.2">
      <c r="A1222">
        <v>1221</v>
      </c>
      <c r="B1222" t="s">
        <v>4926</v>
      </c>
      <c r="C1222" t="s">
        <v>4927</v>
      </c>
      <c r="D1222" t="s">
        <v>4928</v>
      </c>
      <c r="E1222" s="27">
        <v>41628</v>
      </c>
      <c r="F1222" t="s">
        <v>233</v>
      </c>
      <c r="G1222" s="27">
        <v>31620</v>
      </c>
      <c r="H1222">
        <v>29</v>
      </c>
      <c r="I1222" t="s">
        <v>244</v>
      </c>
      <c r="J1222" t="s">
        <v>22</v>
      </c>
      <c r="K1222">
        <v>0</v>
      </c>
      <c r="L1222">
        <v>7</v>
      </c>
      <c r="M1222">
        <v>0</v>
      </c>
      <c r="N1222">
        <v>0</v>
      </c>
      <c r="O1222">
        <v>3</v>
      </c>
      <c r="P1222">
        <v>0</v>
      </c>
      <c r="Q1222" s="28">
        <v>41628.21597222222</v>
      </c>
      <c r="R1222" s="28">
        <v>41628.365972222222</v>
      </c>
      <c r="S1222" t="s">
        <v>4929</v>
      </c>
      <c r="T1222" s="27">
        <v>41628</v>
      </c>
      <c r="V1222">
        <v>0</v>
      </c>
      <c r="W1222" t="s">
        <v>36</v>
      </c>
      <c r="X1222" t="s">
        <v>263</v>
      </c>
      <c r="Y1222">
        <v>0</v>
      </c>
      <c r="AB1222" t="s">
        <v>237</v>
      </c>
      <c r="AH1222">
        <v>0</v>
      </c>
      <c r="AN1222" t="s">
        <v>238</v>
      </c>
      <c r="AO1222">
        <v>5</v>
      </c>
      <c r="AP1222" t="s">
        <v>246</v>
      </c>
      <c r="AQ1222" s="27">
        <v>41628</v>
      </c>
      <c r="AR1222" t="s">
        <v>240</v>
      </c>
      <c r="AS1222">
        <v>7</v>
      </c>
      <c r="AT1222" t="s">
        <v>246</v>
      </c>
      <c r="AU1222" s="27">
        <v>41628</v>
      </c>
    </row>
    <row r="1223" spans="1:47" x14ac:dyDescent="0.2">
      <c r="A1223">
        <v>1222</v>
      </c>
      <c r="B1223" t="s">
        <v>4930</v>
      </c>
      <c r="C1223" t="s">
        <v>4931</v>
      </c>
      <c r="D1223" t="s">
        <v>4932</v>
      </c>
      <c r="E1223" s="27">
        <v>41502</v>
      </c>
      <c r="F1223" t="s">
        <v>233</v>
      </c>
      <c r="G1223" s="27">
        <v>31490</v>
      </c>
      <c r="H1223">
        <v>30</v>
      </c>
      <c r="I1223" t="s">
        <v>244</v>
      </c>
      <c r="J1223" t="s">
        <v>250</v>
      </c>
      <c r="K1223">
        <v>0</v>
      </c>
      <c r="L1223">
        <v>10</v>
      </c>
      <c r="M1223">
        <v>0</v>
      </c>
      <c r="N1223">
        <v>0</v>
      </c>
      <c r="O1223">
        <v>17</v>
      </c>
      <c r="P1223">
        <v>-4</v>
      </c>
      <c r="Q1223" s="28">
        <v>41498.401388888888</v>
      </c>
      <c r="R1223" s="28">
        <v>41502.454861111109</v>
      </c>
      <c r="S1223" t="s">
        <v>4933</v>
      </c>
      <c r="U1223" s="27">
        <v>41498</v>
      </c>
      <c r="V1223">
        <v>4</v>
      </c>
      <c r="W1223" t="s">
        <v>32</v>
      </c>
      <c r="X1223" t="s">
        <v>274</v>
      </c>
      <c r="Y1223">
        <v>1</v>
      </c>
      <c r="AA1223" t="s">
        <v>4934</v>
      </c>
      <c r="AB1223" t="s">
        <v>32</v>
      </c>
      <c r="AC1223">
        <v>0</v>
      </c>
      <c r="AD1223" s="27">
        <v>41608</v>
      </c>
      <c r="AE1223" t="s">
        <v>261</v>
      </c>
      <c r="AF1223" s="27">
        <v>41608</v>
      </c>
      <c r="AG1223" s="27">
        <v>41740</v>
      </c>
      <c r="AH1223">
        <v>0</v>
      </c>
      <c r="AN1223" t="s">
        <v>238</v>
      </c>
      <c r="AO1223">
        <v>5</v>
      </c>
      <c r="AP1223" t="s">
        <v>246</v>
      </c>
      <c r="AQ1223" s="27">
        <v>41502</v>
      </c>
      <c r="AR1223" t="s">
        <v>240</v>
      </c>
      <c r="AS1223">
        <v>10</v>
      </c>
      <c r="AT1223" t="s">
        <v>269</v>
      </c>
      <c r="AU1223" s="27">
        <v>41502</v>
      </c>
    </row>
    <row r="1224" spans="1:47" x14ac:dyDescent="0.2">
      <c r="A1224">
        <v>1223</v>
      </c>
      <c r="B1224" t="s">
        <v>4935</v>
      </c>
      <c r="C1224" t="s">
        <v>4936</v>
      </c>
      <c r="D1224" t="s">
        <v>2768</v>
      </c>
      <c r="E1224" s="27">
        <v>41281</v>
      </c>
      <c r="F1224" t="s">
        <v>294</v>
      </c>
      <c r="G1224" s="27">
        <v>35177</v>
      </c>
      <c r="H1224">
        <v>19</v>
      </c>
      <c r="I1224" t="s">
        <v>259</v>
      </c>
      <c r="J1224" t="s">
        <v>245</v>
      </c>
      <c r="K1224">
        <v>1</v>
      </c>
      <c r="L1224">
        <v>6</v>
      </c>
      <c r="M1224">
        <v>1</v>
      </c>
      <c r="N1224">
        <v>0</v>
      </c>
      <c r="O1224">
        <v>1</v>
      </c>
      <c r="P1224">
        <v>140</v>
      </c>
      <c r="Q1224" s="28">
        <v>41421.120138888888</v>
      </c>
      <c r="R1224" s="28">
        <v>41422.368055555555</v>
      </c>
      <c r="S1224" t="s">
        <v>4937</v>
      </c>
      <c r="T1224" s="27">
        <v>41181</v>
      </c>
      <c r="V1224">
        <v>100</v>
      </c>
      <c r="W1224" t="s">
        <v>36</v>
      </c>
      <c r="X1224" t="s">
        <v>392</v>
      </c>
      <c r="Y1224">
        <v>1</v>
      </c>
      <c r="AA1224" t="s">
        <v>4938</v>
      </c>
      <c r="AB1224" t="s">
        <v>36</v>
      </c>
      <c r="AC1224">
        <v>1</v>
      </c>
      <c r="AD1224" s="27">
        <v>41420</v>
      </c>
      <c r="AE1224" t="s">
        <v>279</v>
      </c>
      <c r="AF1224" s="27">
        <v>41421</v>
      </c>
      <c r="AG1224" s="27">
        <v>41422</v>
      </c>
      <c r="AH1224">
        <v>1</v>
      </c>
      <c r="AJ1224" t="s">
        <v>4938</v>
      </c>
      <c r="AK1224" t="s">
        <v>255</v>
      </c>
      <c r="AL1224" s="27">
        <v>41420</v>
      </c>
      <c r="AM1224" t="s">
        <v>1406</v>
      </c>
      <c r="AN1224" t="s">
        <v>238</v>
      </c>
      <c r="AO1224">
        <v>8</v>
      </c>
      <c r="AP1224" t="s">
        <v>269</v>
      </c>
      <c r="AQ1224" s="27">
        <v>41281</v>
      </c>
      <c r="AR1224" t="s">
        <v>240</v>
      </c>
      <c r="AS1224">
        <v>6</v>
      </c>
      <c r="AT1224" t="s">
        <v>246</v>
      </c>
      <c r="AU1224" s="27">
        <v>41281</v>
      </c>
    </row>
    <row r="1225" spans="1:47" x14ac:dyDescent="0.2">
      <c r="A1225">
        <v>1224</v>
      </c>
      <c r="B1225" t="s">
        <v>4939</v>
      </c>
      <c r="C1225" t="s">
        <v>2809</v>
      </c>
      <c r="D1225" t="s">
        <v>4940</v>
      </c>
      <c r="E1225" s="27">
        <v>41972</v>
      </c>
      <c r="F1225" t="s">
        <v>233</v>
      </c>
      <c r="G1225" s="27">
        <v>30199</v>
      </c>
      <c r="H1225">
        <v>33</v>
      </c>
      <c r="I1225" t="s">
        <v>244</v>
      </c>
      <c r="J1225" t="s">
        <v>250</v>
      </c>
      <c r="K1225">
        <v>0</v>
      </c>
      <c r="L1225">
        <v>3</v>
      </c>
      <c r="M1225">
        <v>0</v>
      </c>
      <c r="N1225">
        <v>0</v>
      </c>
      <c r="O1225">
        <v>0</v>
      </c>
      <c r="W1225" t="s">
        <v>237</v>
      </c>
      <c r="Y1225">
        <v>-1</v>
      </c>
      <c r="AB1225" t="s">
        <v>237</v>
      </c>
      <c r="AH1225">
        <v>0</v>
      </c>
      <c r="AN1225" t="s">
        <v>238</v>
      </c>
      <c r="AO1225">
        <v>2</v>
      </c>
      <c r="AP1225" t="s">
        <v>239</v>
      </c>
      <c r="AQ1225" s="27">
        <v>41972</v>
      </c>
      <c r="AR1225" t="s">
        <v>240</v>
      </c>
      <c r="AS1225">
        <v>3</v>
      </c>
      <c r="AT1225" t="s">
        <v>239</v>
      </c>
      <c r="AU1225" s="27">
        <v>41972</v>
      </c>
    </row>
    <row r="1226" spans="1:47" x14ac:dyDescent="0.2">
      <c r="A1226">
        <v>1225</v>
      </c>
      <c r="B1226" t="s">
        <v>4941</v>
      </c>
      <c r="C1226" t="s">
        <v>4942</v>
      </c>
      <c r="D1226" t="s">
        <v>586</v>
      </c>
      <c r="E1226" s="27">
        <v>41905</v>
      </c>
      <c r="F1226" t="s">
        <v>233</v>
      </c>
      <c r="G1226" s="27">
        <v>33548</v>
      </c>
      <c r="H1226">
        <v>24</v>
      </c>
      <c r="I1226" t="s">
        <v>259</v>
      </c>
      <c r="J1226" t="s">
        <v>250</v>
      </c>
      <c r="K1226">
        <v>0</v>
      </c>
      <c r="L1226">
        <v>1</v>
      </c>
      <c r="M1226">
        <v>0</v>
      </c>
      <c r="N1226">
        <v>0</v>
      </c>
      <c r="O1226">
        <v>1</v>
      </c>
      <c r="P1226">
        <v>-1</v>
      </c>
      <c r="Q1226" s="28">
        <v>41904.373611111114</v>
      </c>
      <c r="R1226" s="28">
        <v>41905.084027777775</v>
      </c>
      <c r="S1226" t="s">
        <v>4943</v>
      </c>
      <c r="U1226" s="27">
        <v>41904</v>
      </c>
      <c r="V1226">
        <v>1</v>
      </c>
      <c r="W1226" t="s">
        <v>32</v>
      </c>
      <c r="X1226" t="s">
        <v>274</v>
      </c>
      <c r="Y1226">
        <v>1</v>
      </c>
      <c r="AA1226" t="s">
        <v>4944</v>
      </c>
      <c r="AB1226" t="s">
        <v>36</v>
      </c>
      <c r="AC1226">
        <v>0</v>
      </c>
      <c r="AD1226" s="27">
        <v>42341</v>
      </c>
      <c r="AE1226" t="s">
        <v>1508</v>
      </c>
      <c r="AF1226" s="27">
        <v>42341</v>
      </c>
      <c r="AG1226" s="27">
        <v>42349</v>
      </c>
      <c r="AH1226">
        <v>0</v>
      </c>
      <c r="AN1226" t="s">
        <v>238</v>
      </c>
      <c r="AO1226">
        <v>2</v>
      </c>
      <c r="AP1226" t="s">
        <v>239</v>
      </c>
      <c r="AQ1226" s="27">
        <v>41905</v>
      </c>
      <c r="AR1226" t="s">
        <v>240</v>
      </c>
      <c r="AS1226">
        <v>1</v>
      </c>
      <c r="AT1226" t="s">
        <v>239</v>
      </c>
      <c r="AU1226" s="27">
        <v>41905</v>
      </c>
    </row>
    <row r="1227" spans="1:47" x14ac:dyDescent="0.2">
      <c r="A1227">
        <v>1226</v>
      </c>
      <c r="B1227" t="s">
        <v>4945</v>
      </c>
      <c r="C1227" t="s">
        <v>830</v>
      </c>
      <c r="D1227" t="s">
        <v>4946</v>
      </c>
      <c r="E1227" s="27">
        <v>41879</v>
      </c>
      <c r="F1227" t="s">
        <v>233</v>
      </c>
      <c r="G1227" s="27">
        <v>30011</v>
      </c>
      <c r="H1227">
        <v>34</v>
      </c>
      <c r="I1227" t="s">
        <v>244</v>
      </c>
      <c r="J1227" t="s">
        <v>245</v>
      </c>
      <c r="K1227">
        <v>0</v>
      </c>
      <c r="L1227">
        <v>3</v>
      </c>
      <c r="M1227">
        <v>0</v>
      </c>
      <c r="N1227">
        <v>0</v>
      </c>
      <c r="O1227">
        <v>5</v>
      </c>
      <c r="P1227">
        <v>-59</v>
      </c>
      <c r="Q1227" s="28">
        <v>41820.282638888886</v>
      </c>
      <c r="R1227" s="28">
        <v>41872.472916666666</v>
      </c>
      <c r="S1227" t="s">
        <v>4947</v>
      </c>
      <c r="U1227" s="27">
        <v>41820</v>
      </c>
      <c r="V1227">
        <v>59</v>
      </c>
      <c r="W1227" t="s">
        <v>32</v>
      </c>
      <c r="X1227" t="s">
        <v>274</v>
      </c>
      <c r="Y1227">
        <v>0</v>
      </c>
      <c r="AB1227" t="s">
        <v>237</v>
      </c>
      <c r="AH1227">
        <v>0</v>
      </c>
      <c r="AN1227" t="s">
        <v>238</v>
      </c>
      <c r="AO1227">
        <v>5</v>
      </c>
      <c r="AP1227" t="s">
        <v>246</v>
      </c>
      <c r="AQ1227" s="27">
        <v>41879</v>
      </c>
      <c r="AR1227" t="s">
        <v>240</v>
      </c>
      <c r="AS1227">
        <v>3</v>
      </c>
      <c r="AT1227" t="s">
        <v>239</v>
      </c>
      <c r="AU1227" s="27">
        <v>41879</v>
      </c>
    </row>
    <row r="1228" spans="1:47" x14ac:dyDescent="0.2">
      <c r="A1228">
        <v>1227</v>
      </c>
      <c r="B1228" t="s">
        <v>4948</v>
      </c>
      <c r="C1228" t="s">
        <v>3848</v>
      </c>
      <c r="D1228" t="s">
        <v>741</v>
      </c>
      <c r="E1228" s="27">
        <v>41436</v>
      </c>
      <c r="F1228" t="s">
        <v>233</v>
      </c>
      <c r="G1228" s="27">
        <v>29209</v>
      </c>
      <c r="H1228">
        <v>36</v>
      </c>
      <c r="I1228" t="s">
        <v>244</v>
      </c>
      <c r="J1228" t="s">
        <v>353</v>
      </c>
      <c r="K1228">
        <v>0</v>
      </c>
      <c r="L1228">
        <v>7</v>
      </c>
      <c r="M1228">
        <v>0</v>
      </c>
      <c r="N1228">
        <v>0</v>
      </c>
      <c r="O1228">
        <v>11</v>
      </c>
      <c r="P1228">
        <v>-79</v>
      </c>
      <c r="Q1228" s="28">
        <v>41357.539583333331</v>
      </c>
      <c r="R1228" s="28">
        <v>41436.465277777781</v>
      </c>
      <c r="S1228" t="s">
        <v>4949</v>
      </c>
      <c r="U1228" s="27">
        <v>41394</v>
      </c>
      <c r="V1228">
        <v>42</v>
      </c>
      <c r="W1228" t="s">
        <v>32</v>
      </c>
      <c r="X1228" t="s">
        <v>274</v>
      </c>
      <c r="Y1228">
        <v>0</v>
      </c>
      <c r="AB1228" t="s">
        <v>237</v>
      </c>
      <c r="AH1228">
        <v>0</v>
      </c>
      <c r="AN1228" t="s">
        <v>238</v>
      </c>
      <c r="AO1228">
        <v>6</v>
      </c>
      <c r="AP1228" t="s">
        <v>246</v>
      </c>
      <c r="AQ1228" s="27">
        <v>41436</v>
      </c>
      <c r="AR1228" t="s">
        <v>240</v>
      </c>
      <c r="AS1228">
        <v>7</v>
      </c>
      <c r="AT1228" t="s">
        <v>246</v>
      </c>
      <c r="AU1228" s="27">
        <v>41436</v>
      </c>
    </row>
    <row r="1229" spans="1:47" x14ac:dyDescent="0.2">
      <c r="A1229">
        <v>1228</v>
      </c>
      <c r="B1229" t="s">
        <v>4950</v>
      </c>
      <c r="C1229" t="s">
        <v>4951</v>
      </c>
      <c r="D1229" t="s">
        <v>4952</v>
      </c>
      <c r="E1229" s="27">
        <v>41683</v>
      </c>
      <c r="F1229" t="s">
        <v>294</v>
      </c>
      <c r="G1229" s="27">
        <v>31581</v>
      </c>
      <c r="H1229">
        <v>29</v>
      </c>
      <c r="I1229" t="s">
        <v>244</v>
      </c>
      <c r="J1229" t="s">
        <v>245</v>
      </c>
      <c r="K1229">
        <v>0</v>
      </c>
      <c r="L1229">
        <v>5</v>
      </c>
      <c r="M1229">
        <v>0</v>
      </c>
      <c r="N1229">
        <v>0</v>
      </c>
      <c r="O1229">
        <v>1</v>
      </c>
      <c r="S1229" t="s">
        <v>4953</v>
      </c>
      <c r="T1229" s="27">
        <v>39989</v>
      </c>
      <c r="V1229">
        <v>1694</v>
      </c>
      <c r="W1229" t="s">
        <v>32</v>
      </c>
      <c r="X1229" t="s">
        <v>847</v>
      </c>
      <c r="Y1229">
        <v>0</v>
      </c>
      <c r="AB1229" t="s">
        <v>237</v>
      </c>
      <c r="AH1229">
        <v>0</v>
      </c>
      <c r="AN1229" t="s">
        <v>238</v>
      </c>
      <c r="AO1229">
        <v>5</v>
      </c>
      <c r="AP1229" t="s">
        <v>246</v>
      </c>
      <c r="AQ1229" s="27">
        <v>41683</v>
      </c>
      <c r="AR1229" t="s">
        <v>240</v>
      </c>
      <c r="AS1229">
        <v>5</v>
      </c>
      <c r="AT1229" t="s">
        <v>246</v>
      </c>
      <c r="AU1229" s="27">
        <v>41683</v>
      </c>
    </row>
    <row r="1230" spans="1:47" x14ac:dyDescent="0.2">
      <c r="A1230">
        <v>1229</v>
      </c>
      <c r="B1230" t="s">
        <v>4954</v>
      </c>
      <c r="C1230" t="s">
        <v>4955</v>
      </c>
      <c r="D1230" t="s">
        <v>4956</v>
      </c>
      <c r="E1230" s="27">
        <v>41681</v>
      </c>
      <c r="F1230" t="s">
        <v>233</v>
      </c>
      <c r="G1230" s="27">
        <v>29445</v>
      </c>
      <c r="H1230">
        <v>35</v>
      </c>
      <c r="I1230" t="s">
        <v>244</v>
      </c>
      <c r="J1230" t="s">
        <v>250</v>
      </c>
      <c r="K1230">
        <v>0</v>
      </c>
      <c r="L1230">
        <v>6</v>
      </c>
      <c r="M1230">
        <v>0</v>
      </c>
      <c r="N1230">
        <v>0</v>
      </c>
      <c r="O1230">
        <v>7</v>
      </c>
      <c r="P1230">
        <v>-1</v>
      </c>
      <c r="Q1230" s="28">
        <v>41680.210416666669</v>
      </c>
      <c r="R1230" s="28">
        <v>41681.368750000001</v>
      </c>
      <c r="S1230" t="s">
        <v>4957</v>
      </c>
      <c r="T1230" s="27">
        <v>41680</v>
      </c>
      <c r="V1230">
        <v>1</v>
      </c>
      <c r="W1230" t="s">
        <v>32</v>
      </c>
      <c r="X1230" t="s">
        <v>268</v>
      </c>
      <c r="Y1230">
        <v>0</v>
      </c>
      <c r="AB1230" t="s">
        <v>237</v>
      </c>
      <c r="AH1230">
        <v>0</v>
      </c>
      <c r="AN1230" t="s">
        <v>238</v>
      </c>
      <c r="AO1230">
        <v>2</v>
      </c>
      <c r="AP1230" t="s">
        <v>239</v>
      </c>
      <c r="AQ1230" s="27">
        <v>41681</v>
      </c>
      <c r="AR1230" t="s">
        <v>240</v>
      </c>
      <c r="AS1230">
        <v>6</v>
      </c>
      <c r="AT1230" t="s">
        <v>246</v>
      </c>
      <c r="AU1230" s="27">
        <v>41681</v>
      </c>
    </row>
    <row r="1231" spans="1:47" x14ac:dyDescent="0.2">
      <c r="A1231">
        <v>1230</v>
      </c>
      <c r="B1231" t="s">
        <v>4958</v>
      </c>
      <c r="C1231" t="s">
        <v>4959</v>
      </c>
      <c r="D1231" t="s">
        <v>4096</v>
      </c>
      <c r="E1231" s="27">
        <v>41720</v>
      </c>
      <c r="F1231" t="s">
        <v>233</v>
      </c>
      <c r="G1231" s="27">
        <v>33391</v>
      </c>
      <c r="H1231">
        <v>24</v>
      </c>
      <c r="I1231" t="s">
        <v>259</v>
      </c>
      <c r="J1231" t="s">
        <v>250</v>
      </c>
      <c r="K1231">
        <v>0</v>
      </c>
      <c r="L1231">
        <v>3</v>
      </c>
      <c r="M1231">
        <v>0</v>
      </c>
      <c r="N1231">
        <v>1</v>
      </c>
      <c r="O1231">
        <v>0</v>
      </c>
      <c r="P1231">
        <v>-1</v>
      </c>
      <c r="Q1231" s="28">
        <v>41719.354861111111</v>
      </c>
      <c r="R1231" s="28">
        <v>41720.336111111108</v>
      </c>
      <c r="S1231" t="s">
        <v>4960</v>
      </c>
      <c r="T1231" s="27">
        <v>41719</v>
      </c>
      <c r="V1231">
        <v>1</v>
      </c>
      <c r="W1231" t="s">
        <v>32</v>
      </c>
      <c r="X1231" t="s">
        <v>364</v>
      </c>
      <c r="Y1231">
        <v>0</v>
      </c>
      <c r="AB1231" t="s">
        <v>237</v>
      </c>
      <c r="AH1231">
        <v>0</v>
      </c>
      <c r="AN1231" t="s">
        <v>238</v>
      </c>
      <c r="AO1231">
        <v>3</v>
      </c>
      <c r="AP1231" t="s">
        <v>239</v>
      </c>
      <c r="AQ1231" s="27">
        <v>41720</v>
      </c>
      <c r="AR1231" t="s">
        <v>240</v>
      </c>
      <c r="AS1231">
        <v>3</v>
      </c>
      <c r="AT1231" t="s">
        <v>239</v>
      </c>
      <c r="AU1231" s="27">
        <v>41720</v>
      </c>
    </row>
    <row r="1232" spans="1:47" x14ac:dyDescent="0.2">
      <c r="A1232">
        <v>1231</v>
      </c>
      <c r="B1232" t="s">
        <v>4961</v>
      </c>
      <c r="C1232" t="s">
        <v>419</v>
      </c>
      <c r="D1232" t="s">
        <v>3364</v>
      </c>
      <c r="E1232" s="27">
        <v>41545</v>
      </c>
      <c r="F1232" t="s">
        <v>233</v>
      </c>
      <c r="G1232" s="27">
        <v>32660</v>
      </c>
      <c r="H1232">
        <v>26</v>
      </c>
      <c r="I1232" t="s">
        <v>244</v>
      </c>
      <c r="J1232" t="s">
        <v>245</v>
      </c>
      <c r="K1232">
        <v>0</v>
      </c>
      <c r="L1232">
        <v>2</v>
      </c>
      <c r="M1232">
        <v>0</v>
      </c>
      <c r="N1232">
        <v>0</v>
      </c>
      <c r="O1232">
        <v>0</v>
      </c>
      <c r="P1232">
        <v>773</v>
      </c>
      <c r="Q1232" s="28">
        <v>42318.14166666667</v>
      </c>
      <c r="R1232" s="28">
        <v>42327.234722222223</v>
      </c>
      <c r="S1232" t="s">
        <v>4962</v>
      </c>
      <c r="T1232" s="27">
        <v>41544</v>
      </c>
      <c r="V1232">
        <v>1</v>
      </c>
      <c r="W1232" t="s">
        <v>36</v>
      </c>
      <c r="X1232" t="s">
        <v>879</v>
      </c>
      <c r="Y1232">
        <v>0</v>
      </c>
      <c r="AB1232" t="s">
        <v>237</v>
      </c>
      <c r="AH1232">
        <v>0</v>
      </c>
      <c r="AN1232" t="s">
        <v>238</v>
      </c>
      <c r="AO1232">
        <v>2</v>
      </c>
      <c r="AP1232" t="s">
        <v>239</v>
      </c>
      <c r="AQ1232" s="27">
        <v>41545</v>
      </c>
      <c r="AR1232" t="s">
        <v>240</v>
      </c>
      <c r="AS1232">
        <v>2</v>
      </c>
      <c r="AT1232" t="s">
        <v>239</v>
      </c>
      <c r="AU1232" s="27">
        <v>41545</v>
      </c>
    </row>
    <row r="1233" spans="1:47" x14ac:dyDescent="0.2">
      <c r="A1233">
        <v>1232</v>
      </c>
      <c r="B1233" t="s">
        <v>4963</v>
      </c>
      <c r="C1233" t="s">
        <v>4964</v>
      </c>
      <c r="D1233" t="s">
        <v>4965</v>
      </c>
      <c r="E1233" s="27">
        <v>41802</v>
      </c>
      <c r="F1233" t="s">
        <v>294</v>
      </c>
      <c r="G1233" s="27">
        <v>34385</v>
      </c>
      <c r="H1233">
        <v>22</v>
      </c>
      <c r="I1233" t="s">
        <v>259</v>
      </c>
      <c r="J1233" t="s">
        <v>250</v>
      </c>
      <c r="K1233">
        <v>0</v>
      </c>
      <c r="L1233">
        <v>6</v>
      </c>
      <c r="M1233">
        <v>0</v>
      </c>
      <c r="N1233">
        <v>0</v>
      </c>
      <c r="O1233">
        <v>0</v>
      </c>
      <c r="P1233">
        <v>-1</v>
      </c>
      <c r="Q1233" s="28">
        <v>41801.19027777778</v>
      </c>
      <c r="R1233" s="28">
        <v>41802.400000000001</v>
      </c>
      <c r="S1233" t="s">
        <v>4966</v>
      </c>
      <c r="T1233" s="27">
        <v>41801</v>
      </c>
      <c r="V1233">
        <v>1</v>
      </c>
      <c r="W1233" t="s">
        <v>36</v>
      </c>
      <c r="X1233" t="s">
        <v>279</v>
      </c>
      <c r="Y1233">
        <v>0</v>
      </c>
      <c r="AB1233" t="s">
        <v>237</v>
      </c>
      <c r="AH1233">
        <v>0</v>
      </c>
      <c r="AN1233" t="s">
        <v>238</v>
      </c>
      <c r="AO1233">
        <v>6</v>
      </c>
      <c r="AP1233" t="s">
        <v>246</v>
      </c>
      <c r="AQ1233" s="27">
        <v>41802</v>
      </c>
      <c r="AR1233" t="s">
        <v>240</v>
      </c>
      <c r="AS1233">
        <v>6</v>
      </c>
      <c r="AT1233" t="s">
        <v>246</v>
      </c>
      <c r="AU1233" s="27">
        <v>41802</v>
      </c>
    </row>
    <row r="1234" spans="1:47" x14ac:dyDescent="0.2">
      <c r="A1234">
        <v>1233</v>
      </c>
      <c r="B1234" t="s">
        <v>4967</v>
      </c>
      <c r="C1234" t="s">
        <v>1793</v>
      </c>
      <c r="D1234" t="s">
        <v>3654</v>
      </c>
      <c r="E1234" s="27">
        <v>41506</v>
      </c>
      <c r="F1234" t="s">
        <v>233</v>
      </c>
      <c r="G1234" s="27">
        <v>32678</v>
      </c>
      <c r="H1234">
        <v>26</v>
      </c>
      <c r="I1234" t="s">
        <v>244</v>
      </c>
      <c r="J1234" t="s">
        <v>245</v>
      </c>
      <c r="K1234">
        <v>0</v>
      </c>
      <c r="L1234">
        <v>4</v>
      </c>
      <c r="M1234">
        <v>0</v>
      </c>
      <c r="N1234">
        <v>0</v>
      </c>
      <c r="O1234">
        <v>8</v>
      </c>
      <c r="P1234">
        <v>-1</v>
      </c>
      <c r="Q1234" s="28">
        <v>41505.137499999997</v>
      </c>
      <c r="R1234" s="28">
        <v>41507.212500000001</v>
      </c>
      <c r="S1234" t="s">
        <v>4968</v>
      </c>
      <c r="U1234" s="27">
        <v>41505</v>
      </c>
      <c r="V1234">
        <v>1</v>
      </c>
      <c r="W1234" t="s">
        <v>32</v>
      </c>
      <c r="X1234" t="s">
        <v>274</v>
      </c>
      <c r="Y1234">
        <v>0</v>
      </c>
      <c r="AB1234" t="s">
        <v>237</v>
      </c>
      <c r="AH1234">
        <v>0</v>
      </c>
      <c r="AN1234" t="s">
        <v>238</v>
      </c>
      <c r="AO1234">
        <v>4</v>
      </c>
      <c r="AP1234" t="s">
        <v>239</v>
      </c>
      <c r="AQ1234" s="27">
        <v>41506</v>
      </c>
      <c r="AR1234" t="s">
        <v>240</v>
      </c>
      <c r="AS1234">
        <v>4</v>
      </c>
      <c r="AT1234" t="s">
        <v>239</v>
      </c>
      <c r="AU1234" s="27">
        <v>41506</v>
      </c>
    </row>
    <row r="1235" spans="1:47" x14ac:dyDescent="0.2">
      <c r="A1235">
        <v>1234</v>
      </c>
      <c r="B1235" t="s">
        <v>4969</v>
      </c>
      <c r="C1235" t="s">
        <v>990</v>
      </c>
      <c r="D1235" t="s">
        <v>2683</v>
      </c>
      <c r="E1235" s="27">
        <v>41533</v>
      </c>
      <c r="F1235" t="s">
        <v>233</v>
      </c>
      <c r="G1235" s="27">
        <v>23289</v>
      </c>
      <c r="H1235">
        <v>52</v>
      </c>
      <c r="I1235" t="s">
        <v>234</v>
      </c>
      <c r="J1235" t="s">
        <v>250</v>
      </c>
      <c r="K1235">
        <v>0</v>
      </c>
      <c r="L1235">
        <v>6</v>
      </c>
      <c r="M1235">
        <v>0</v>
      </c>
      <c r="N1235">
        <v>0</v>
      </c>
      <c r="O1235">
        <v>7</v>
      </c>
      <c r="S1235" t="s">
        <v>4970</v>
      </c>
      <c r="T1235" s="27">
        <v>41348</v>
      </c>
      <c r="V1235">
        <v>185</v>
      </c>
      <c r="W1235" t="s">
        <v>36</v>
      </c>
      <c r="X1235" t="s">
        <v>404</v>
      </c>
      <c r="Y1235">
        <v>0</v>
      </c>
      <c r="AB1235" t="s">
        <v>237</v>
      </c>
      <c r="AH1235">
        <v>0</v>
      </c>
      <c r="AN1235" t="s">
        <v>238</v>
      </c>
      <c r="AO1235">
        <v>1</v>
      </c>
      <c r="AP1235" t="s">
        <v>239</v>
      </c>
      <c r="AQ1235" s="27">
        <v>41533</v>
      </c>
      <c r="AR1235" t="s">
        <v>240</v>
      </c>
      <c r="AS1235">
        <v>6</v>
      </c>
      <c r="AT1235" t="s">
        <v>246</v>
      </c>
      <c r="AU1235" s="27">
        <v>41533</v>
      </c>
    </row>
    <row r="1236" spans="1:47" x14ac:dyDescent="0.2">
      <c r="A1236">
        <v>1235</v>
      </c>
      <c r="B1236" t="s">
        <v>4971</v>
      </c>
      <c r="C1236" t="s">
        <v>1371</v>
      </c>
      <c r="D1236" t="s">
        <v>1367</v>
      </c>
      <c r="E1236" s="27">
        <v>41353</v>
      </c>
      <c r="F1236" t="s">
        <v>233</v>
      </c>
      <c r="G1236" s="27">
        <v>32071</v>
      </c>
      <c r="H1236">
        <v>28</v>
      </c>
      <c r="I1236" t="s">
        <v>244</v>
      </c>
      <c r="J1236" t="s">
        <v>250</v>
      </c>
      <c r="K1236">
        <v>0</v>
      </c>
      <c r="L1236">
        <v>7</v>
      </c>
      <c r="M1236">
        <v>0</v>
      </c>
      <c r="N1236">
        <v>0</v>
      </c>
      <c r="O1236">
        <v>14</v>
      </c>
      <c r="P1236">
        <v>-1</v>
      </c>
      <c r="Q1236" s="28">
        <v>41352.498611111114</v>
      </c>
      <c r="R1236" s="28">
        <v>41353.411805555559</v>
      </c>
      <c r="S1236" t="s">
        <v>4972</v>
      </c>
      <c r="T1236" s="27">
        <v>41352</v>
      </c>
      <c r="V1236">
        <v>1</v>
      </c>
      <c r="W1236" t="s">
        <v>32</v>
      </c>
      <c r="X1236" t="s">
        <v>2909</v>
      </c>
      <c r="Y1236">
        <v>1</v>
      </c>
      <c r="AA1236" t="s">
        <v>4973</v>
      </c>
      <c r="AB1236" t="s">
        <v>36</v>
      </c>
      <c r="AC1236">
        <v>0</v>
      </c>
      <c r="AD1236" s="27">
        <v>41648</v>
      </c>
      <c r="AE1236" t="s">
        <v>474</v>
      </c>
      <c r="AF1236" s="27">
        <v>41648</v>
      </c>
      <c r="AG1236" s="27">
        <v>41698</v>
      </c>
      <c r="AH1236">
        <v>1</v>
      </c>
      <c r="AJ1236" t="s">
        <v>4974</v>
      </c>
      <c r="AK1236" t="s">
        <v>366</v>
      </c>
      <c r="AL1236" s="27">
        <v>41745</v>
      </c>
      <c r="AM1236" t="s">
        <v>4975</v>
      </c>
      <c r="AN1236" t="s">
        <v>238</v>
      </c>
      <c r="AO1236">
        <v>8</v>
      </c>
      <c r="AP1236" t="s">
        <v>269</v>
      </c>
      <c r="AQ1236" s="27">
        <v>41353</v>
      </c>
      <c r="AR1236" t="s">
        <v>240</v>
      </c>
      <c r="AS1236">
        <v>7</v>
      </c>
      <c r="AT1236" t="s">
        <v>246</v>
      </c>
      <c r="AU1236" s="27">
        <v>41353</v>
      </c>
    </row>
    <row r="1237" spans="1:47" x14ac:dyDescent="0.2">
      <c r="A1237">
        <v>1236</v>
      </c>
      <c r="B1237" t="s">
        <v>4976</v>
      </c>
      <c r="C1237" t="s">
        <v>387</v>
      </c>
      <c r="D1237" t="s">
        <v>4977</v>
      </c>
      <c r="E1237" s="27">
        <v>41332</v>
      </c>
      <c r="F1237" t="s">
        <v>233</v>
      </c>
      <c r="G1237" s="27">
        <v>30694</v>
      </c>
      <c r="H1237">
        <v>32</v>
      </c>
      <c r="I1237" t="s">
        <v>244</v>
      </c>
      <c r="J1237" t="s">
        <v>245</v>
      </c>
      <c r="K1237">
        <v>0</v>
      </c>
      <c r="L1237">
        <v>4</v>
      </c>
      <c r="M1237">
        <v>0</v>
      </c>
      <c r="N1237">
        <v>0</v>
      </c>
      <c r="O1237">
        <v>2</v>
      </c>
      <c r="P1237">
        <v>-1</v>
      </c>
      <c r="Q1237" s="28">
        <v>41331.22152777778</v>
      </c>
      <c r="R1237" s="28">
        <v>41332.332638888889</v>
      </c>
      <c r="S1237" t="s">
        <v>4978</v>
      </c>
      <c r="U1237" s="27">
        <v>41331</v>
      </c>
      <c r="V1237">
        <v>1</v>
      </c>
      <c r="W1237" t="s">
        <v>32</v>
      </c>
      <c r="X1237" t="s">
        <v>274</v>
      </c>
      <c r="Y1237">
        <v>0</v>
      </c>
      <c r="AB1237" t="s">
        <v>237</v>
      </c>
      <c r="AH1237">
        <v>0</v>
      </c>
      <c r="AN1237" t="s">
        <v>238</v>
      </c>
      <c r="AO1237">
        <v>3</v>
      </c>
      <c r="AP1237" t="s">
        <v>239</v>
      </c>
      <c r="AQ1237" s="27">
        <v>41332</v>
      </c>
      <c r="AR1237" t="s">
        <v>240</v>
      </c>
      <c r="AS1237">
        <v>4</v>
      </c>
      <c r="AT1237" t="s">
        <v>239</v>
      </c>
      <c r="AU1237" s="27">
        <v>41332</v>
      </c>
    </row>
    <row r="1238" spans="1:47" x14ac:dyDescent="0.2">
      <c r="A1238">
        <v>1237</v>
      </c>
      <c r="B1238" t="s">
        <v>4979</v>
      </c>
      <c r="C1238" t="s">
        <v>4980</v>
      </c>
      <c r="D1238" t="s">
        <v>4981</v>
      </c>
      <c r="E1238" s="27">
        <v>41341</v>
      </c>
      <c r="F1238" t="s">
        <v>233</v>
      </c>
      <c r="G1238" s="27">
        <v>30450</v>
      </c>
      <c r="H1238">
        <v>32</v>
      </c>
      <c r="I1238" t="s">
        <v>244</v>
      </c>
      <c r="J1238" t="s">
        <v>250</v>
      </c>
      <c r="K1238">
        <v>0</v>
      </c>
      <c r="L1238">
        <v>5</v>
      </c>
      <c r="M1238">
        <v>0</v>
      </c>
      <c r="N1238">
        <v>0</v>
      </c>
      <c r="O1238">
        <v>0</v>
      </c>
      <c r="P1238">
        <v>-1</v>
      </c>
      <c r="Q1238" s="28">
        <v>41340.479166666664</v>
      </c>
      <c r="R1238" s="28">
        <v>41341.085416666669</v>
      </c>
      <c r="S1238" t="s">
        <v>4982</v>
      </c>
      <c r="T1238" s="27">
        <v>41340</v>
      </c>
      <c r="V1238">
        <v>1</v>
      </c>
      <c r="W1238" t="s">
        <v>36</v>
      </c>
      <c r="X1238" t="s">
        <v>1884</v>
      </c>
      <c r="Y1238">
        <v>0</v>
      </c>
      <c r="AB1238" t="s">
        <v>237</v>
      </c>
      <c r="AH1238">
        <v>0</v>
      </c>
      <c r="AN1238" t="s">
        <v>238</v>
      </c>
      <c r="AO1238">
        <v>2</v>
      </c>
      <c r="AP1238" t="s">
        <v>239</v>
      </c>
      <c r="AQ1238" s="27">
        <v>41341</v>
      </c>
      <c r="AR1238" t="s">
        <v>240</v>
      </c>
      <c r="AS1238">
        <v>5</v>
      </c>
      <c r="AT1238" t="s">
        <v>246</v>
      </c>
      <c r="AU1238" s="27">
        <v>41341</v>
      </c>
    </row>
    <row r="1239" spans="1:47" x14ac:dyDescent="0.2">
      <c r="A1239">
        <v>1238</v>
      </c>
      <c r="B1239" t="s">
        <v>4983</v>
      </c>
      <c r="C1239" t="s">
        <v>4984</v>
      </c>
      <c r="D1239" t="s">
        <v>4985</v>
      </c>
      <c r="E1239" s="27">
        <v>41868</v>
      </c>
      <c r="F1239" t="s">
        <v>294</v>
      </c>
      <c r="G1239" s="27">
        <v>30482</v>
      </c>
      <c r="H1239">
        <v>32</v>
      </c>
      <c r="I1239" t="s">
        <v>244</v>
      </c>
      <c r="J1239" t="s">
        <v>245</v>
      </c>
      <c r="K1239">
        <v>0</v>
      </c>
      <c r="L1239">
        <v>3</v>
      </c>
      <c r="M1239">
        <v>0</v>
      </c>
      <c r="N1239">
        <v>0</v>
      </c>
      <c r="O1239">
        <v>1</v>
      </c>
      <c r="P1239">
        <v>-1</v>
      </c>
      <c r="Q1239" s="28">
        <v>41867.524305555555</v>
      </c>
      <c r="R1239" s="28">
        <v>41868.375</v>
      </c>
      <c r="S1239" t="s">
        <v>4986</v>
      </c>
      <c r="T1239" s="27">
        <v>41867</v>
      </c>
      <c r="V1239">
        <v>1</v>
      </c>
      <c r="W1239" t="s">
        <v>36</v>
      </c>
      <c r="X1239" t="s">
        <v>279</v>
      </c>
      <c r="Y1239">
        <v>1</v>
      </c>
      <c r="AA1239" t="s">
        <v>4987</v>
      </c>
      <c r="AB1239" t="s">
        <v>36</v>
      </c>
      <c r="AC1239">
        <v>0</v>
      </c>
      <c r="AD1239" s="27">
        <v>42137</v>
      </c>
      <c r="AE1239" t="s">
        <v>474</v>
      </c>
      <c r="AF1239" s="27">
        <v>42137</v>
      </c>
      <c r="AG1239" s="27">
        <v>42138</v>
      </c>
      <c r="AH1239">
        <v>1</v>
      </c>
      <c r="AJ1239" t="s">
        <v>4988</v>
      </c>
      <c r="AK1239" t="s">
        <v>255</v>
      </c>
      <c r="AL1239" s="27">
        <v>42137</v>
      </c>
      <c r="AM1239" t="s">
        <v>383</v>
      </c>
      <c r="AN1239" t="s">
        <v>238</v>
      </c>
      <c r="AO1239">
        <v>1</v>
      </c>
      <c r="AP1239" t="s">
        <v>239</v>
      </c>
      <c r="AQ1239" s="27">
        <v>41868</v>
      </c>
      <c r="AR1239" t="s">
        <v>240</v>
      </c>
      <c r="AS1239">
        <v>3</v>
      </c>
      <c r="AT1239" t="s">
        <v>239</v>
      </c>
      <c r="AU1239" s="27">
        <v>41868</v>
      </c>
    </row>
    <row r="1240" spans="1:47" x14ac:dyDescent="0.2">
      <c r="A1240">
        <v>1239</v>
      </c>
      <c r="B1240" t="s">
        <v>4989</v>
      </c>
      <c r="C1240" t="s">
        <v>1584</v>
      </c>
      <c r="D1240" t="s">
        <v>4990</v>
      </c>
      <c r="E1240" s="27">
        <v>41301</v>
      </c>
      <c r="F1240" t="s">
        <v>233</v>
      </c>
      <c r="G1240" s="27">
        <v>30326</v>
      </c>
      <c r="H1240">
        <v>33</v>
      </c>
      <c r="I1240" t="s">
        <v>244</v>
      </c>
      <c r="J1240" t="s">
        <v>250</v>
      </c>
      <c r="K1240">
        <v>0</v>
      </c>
      <c r="L1240">
        <v>8</v>
      </c>
      <c r="M1240">
        <v>0</v>
      </c>
      <c r="N1240">
        <v>0</v>
      </c>
      <c r="O1240">
        <v>5</v>
      </c>
      <c r="P1240">
        <v>0</v>
      </c>
      <c r="Q1240" s="28">
        <v>41301.510416666664</v>
      </c>
      <c r="R1240" s="28">
        <v>41307.338194444441</v>
      </c>
      <c r="S1240" t="s">
        <v>4991</v>
      </c>
      <c r="T1240" s="27">
        <v>41300</v>
      </c>
      <c r="V1240">
        <v>1</v>
      </c>
      <c r="W1240" t="s">
        <v>36</v>
      </c>
      <c r="X1240" t="s">
        <v>422</v>
      </c>
      <c r="Y1240">
        <v>1</v>
      </c>
      <c r="AA1240" t="s">
        <v>4992</v>
      </c>
      <c r="AB1240" t="s">
        <v>36</v>
      </c>
      <c r="AD1240" s="27">
        <v>41357</v>
      </c>
      <c r="AE1240" t="s">
        <v>422</v>
      </c>
      <c r="AH1240">
        <v>0</v>
      </c>
      <c r="AN1240" t="s">
        <v>238</v>
      </c>
      <c r="AO1240">
        <v>6</v>
      </c>
      <c r="AP1240" t="s">
        <v>246</v>
      </c>
      <c r="AQ1240" s="27">
        <v>41301</v>
      </c>
      <c r="AR1240" t="s">
        <v>240</v>
      </c>
      <c r="AS1240">
        <v>8</v>
      </c>
      <c r="AT1240" t="s">
        <v>269</v>
      </c>
      <c r="AU1240" s="27">
        <v>41301</v>
      </c>
    </row>
    <row r="1241" spans="1:47" x14ac:dyDescent="0.2">
      <c r="A1241">
        <v>1240</v>
      </c>
      <c r="B1241" t="s">
        <v>4993</v>
      </c>
      <c r="C1241" t="s">
        <v>4994</v>
      </c>
      <c r="D1241" t="s">
        <v>881</v>
      </c>
      <c r="E1241" s="27">
        <v>41375</v>
      </c>
      <c r="F1241" t="s">
        <v>233</v>
      </c>
      <c r="G1241" s="27">
        <v>31695</v>
      </c>
      <c r="H1241">
        <v>29</v>
      </c>
      <c r="I1241" t="s">
        <v>244</v>
      </c>
      <c r="J1241" t="s">
        <v>250</v>
      </c>
      <c r="K1241">
        <v>0</v>
      </c>
      <c r="L1241">
        <v>10</v>
      </c>
      <c r="M1241">
        <v>1</v>
      </c>
      <c r="N1241">
        <v>0</v>
      </c>
      <c r="O1241">
        <v>16</v>
      </c>
      <c r="P1241">
        <v>-1</v>
      </c>
      <c r="Q1241" s="28">
        <v>41374.193055555559</v>
      </c>
      <c r="R1241" s="28">
        <v>41391.204861111109</v>
      </c>
      <c r="S1241" t="s">
        <v>4995</v>
      </c>
      <c r="T1241" s="27">
        <v>41374</v>
      </c>
      <c r="V1241">
        <v>1</v>
      </c>
      <c r="W1241" t="s">
        <v>32</v>
      </c>
      <c r="X1241" t="s">
        <v>261</v>
      </c>
      <c r="Y1241">
        <v>0</v>
      </c>
      <c r="AB1241" t="s">
        <v>237</v>
      </c>
      <c r="AH1241">
        <v>0</v>
      </c>
      <c r="AN1241" t="s">
        <v>238</v>
      </c>
      <c r="AO1241">
        <v>7</v>
      </c>
      <c r="AP1241" t="s">
        <v>246</v>
      </c>
      <c r="AQ1241" s="27">
        <v>41375</v>
      </c>
      <c r="AR1241" t="s">
        <v>240</v>
      </c>
      <c r="AS1241">
        <v>10</v>
      </c>
      <c r="AT1241" t="s">
        <v>269</v>
      </c>
      <c r="AU1241" s="27">
        <v>41375</v>
      </c>
    </row>
    <row r="1242" spans="1:47" x14ac:dyDescent="0.2">
      <c r="A1242">
        <v>1241</v>
      </c>
      <c r="B1242" t="s">
        <v>4996</v>
      </c>
      <c r="C1242" t="s">
        <v>242</v>
      </c>
      <c r="D1242" t="s">
        <v>4997</v>
      </c>
      <c r="E1242" s="27">
        <v>41784</v>
      </c>
      <c r="F1242" t="s">
        <v>233</v>
      </c>
      <c r="G1242" s="27">
        <v>29848</v>
      </c>
      <c r="H1242">
        <v>34</v>
      </c>
      <c r="I1242" t="s">
        <v>244</v>
      </c>
      <c r="J1242" t="s">
        <v>245</v>
      </c>
      <c r="K1242">
        <v>0</v>
      </c>
      <c r="L1242">
        <v>3</v>
      </c>
      <c r="M1242">
        <v>0</v>
      </c>
      <c r="N1242">
        <v>0</v>
      </c>
      <c r="O1242">
        <v>1</v>
      </c>
      <c r="P1242">
        <v>-1</v>
      </c>
      <c r="Q1242" s="28">
        <v>41783.47152777778</v>
      </c>
      <c r="R1242" s="28">
        <v>41784.395833333336</v>
      </c>
      <c r="S1242" t="s">
        <v>4998</v>
      </c>
      <c r="T1242" s="27">
        <v>41783</v>
      </c>
      <c r="V1242">
        <v>1</v>
      </c>
      <c r="W1242" t="s">
        <v>36</v>
      </c>
      <c r="X1242" t="s">
        <v>4999</v>
      </c>
      <c r="Y1242">
        <v>1</v>
      </c>
      <c r="AA1242" t="s">
        <v>5000</v>
      </c>
      <c r="AB1242" t="s">
        <v>32</v>
      </c>
      <c r="AC1242">
        <v>0</v>
      </c>
      <c r="AD1242" s="27">
        <v>41830</v>
      </c>
      <c r="AE1242" t="s">
        <v>359</v>
      </c>
      <c r="AF1242" s="27">
        <v>41830</v>
      </c>
      <c r="AG1242" s="27">
        <v>41984</v>
      </c>
      <c r="AH1242">
        <v>0</v>
      </c>
      <c r="AN1242" t="s">
        <v>238</v>
      </c>
      <c r="AO1242">
        <v>2</v>
      </c>
      <c r="AP1242" t="s">
        <v>239</v>
      </c>
      <c r="AQ1242" s="27">
        <v>41784</v>
      </c>
      <c r="AR1242" t="s">
        <v>240</v>
      </c>
      <c r="AS1242">
        <v>3</v>
      </c>
      <c r="AT1242" t="s">
        <v>239</v>
      </c>
      <c r="AU1242" s="27">
        <v>41784</v>
      </c>
    </row>
    <row r="1243" spans="1:47" x14ac:dyDescent="0.2">
      <c r="A1243">
        <v>1242</v>
      </c>
      <c r="B1243" t="s">
        <v>5001</v>
      </c>
      <c r="C1243" t="s">
        <v>1944</v>
      </c>
      <c r="D1243" t="s">
        <v>5002</v>
      </c>
      <c r="E1243" s="27">
        <v>41394</v>
      </c>
      <c r="F1243" t="s">
        <v>294</v>
      </c>
      <c r="G1243" s="27">
        <v>28684</v>
      </c>
      <c r="H1243">
        <v>37</v>
      </c>
      <c r="I1243" t="s">
        <v>244</v>
      </c>
      <c r="J1243" t="s">
        <v>22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-1</v>
      </c>
      <c r="Q1243" s="28">
        <v>41393.168055555558</v>
      </c>
      <c r="R1243" s="28">
        <v>41394.052777777775</v>
      </c>
      <c r="S1243" t="s">
        <v>5003</v>
      </c>
      <c r="T1243" s="27">
        <v>41393</v>
      </c>
      <c r="V1243">
        <v>1</v>
      </c>
      <c r="W1243" t="s">
        <v>36</v>
      </c>
      <c r="X1243" t="s">
        <v>279</v>
      </c>
      <c r="Y1243">
        <v>1</v>
      </c>
      <c r="AA1243" t="s">
        <v>5004</v>
      </c>
      <c r="AB1243" t="s">
        <v>36</v>
      </c>
      <c r="AC1243">
        <v>0</v>
      </c>
      <c r="AD1243" s="27">
        <v>41407</v>
      </c>
      <c r="AE1243" t="s">
        <v>548</v>
      </c>
      <c r="AF1243" s="27">
        <v>41407</v>
      </c>
      <c r="AG1243" s="27">
        <v>41408</v>
      </c>
      <c r="AH1243">
        <v>0</v>
      </c>
      <c r="AN1243" t="s">
        <v>238</v>
      </c>
      <c r="AO1243">
        <v>1</v>
      </c>
      <c r="AP1243" t="s">
        <v>239</v>
      </c>
      <c r="AQ1243" s="27">
        <v>41394</v>
      </c>
      <c r="AR1243" t="s">
        <v>240</v>
      </c>
      <c r="AS1243">
        <v>1</v>
      </c>
      <c r="AT1243" t="s">
        <v>239</v>
      </c>
      <c r="AU1243" s="27">
        <v>41394</v>
      </c>
    </row>
    <row r="1244" spans="1:47" x14ac:dyDescent="0.2">
      <c r="A1244">
        <v>1243</v>
      </c>
      <c r="B1244" t="s">
        <v>5005</v>
      </c>
      <c r="C1244" t="s">
        <v>2931</v>
      </c>
      <c r="D1244" t="s">
        <v>5006</v>
      </c>
      <c r="E1244" s="27">
        <v>41325</v>
      </c>
      <c r="F1244" t="s">
        <v>233</v>
      </c>
      <c r="G1244" s="27">
        <v>26513</v>
      </c>
      <c r="H1244">
        <v>43</v>
      </c>
      <c r="I1244" t="s">
        <v>244</v>
      </c>
      <c r="J1244" t="s">
        <v>245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 s="28">
        <v>41325.072222222225</v>
      </c>
      <c r="R1244" s="28">
        <v>41325.290277777778</v>
      </c>
      <c r="S1244" t="s">
        <v>5007</v>
      </c>
      <c r="T1244" s="27">
        <v>41325</v>
      </c>
      <c r="V1244">
        <v>0</v>
      </c>
      <c r="W1244" t="s">
        <v>36</v>
      </c>
      <c r="X1244" t="s">
        <v>279</v>
      </c>
      <c r="Y1244">
        <v>0</v>
      </c>
      <c r="AB1244" t="s">
        <v>237</v>
      </c>
      <c r="AH1244">
        <v>0</v>
      </c>
      <c r="AN1244" t="s">
        <v>238</v>
      </c>
      <c r="AO1244">
        <v>1</v>
      </c>
      <c r="AP1244" t="s">
        <v>239</v>
      </c>
      <c r="AQ1244" s="27">
        <v>41325</v>
      </c>
      <c r="AR1244" t="s">
        <v>240</v>
      </c>
      <c r="AS1244">
        <v>1</v>
      </c>
      <c r="AT1244" t="s">
        <v>239</v>
      </c>
      <c r="AU1244" s="27">
        <v>41325</v>
      </c>
    </row>
    <row r="1245" spans="1:47" x14ac:dyDescent="0.2">
      <c r="A1245">
        <v>1244</v>
      </c>
      <c r="B1245" t="s">
        <v>5008</v>
      </c>
      <c r="C1245" t="s">
        <v>793</v>
      </c>
      <c r="D1245" t="s">
        <v>5009</v>
      </c>
      <c r="E1245" s="27">
        <v>41722</v>
      </c>
      <c r="F1245" t="s">
        <v>233</v>
      </c>
      <c r="G1245" s="27">
        <v>24955</v>
      </c>
      <c r="H1245">
        <v>47</v>
      </c>
      <c r="I1245" t="s">
        <v>234</v>
      </c>
      <c r="J1245" t="s">
        <v>245</v>
      </c>
      <c r="K1245">
        <v>0</v>
      </c>
      <c r="L1245">
        <v>4</v>
      </c>
      <c r="M1245">
        <v>0</v>
      </c>
      <c r="N1245">
        <v>0</v>
      </c>
      <c r="O1245">
        <v>2</v>
      </c>
      <c r="P1245">
        <v>-3</v>
      </c>
      <c r="Q1245" s="28">
        <v>41719.047222222223</v>
      </c>
      <c r="R1245" s="28">
        <v>41719.387499999997</v>
      </c>
      <c r="S1245" t="s">
        <v>5010</v>
      </c>
      <c r="T1245" s="27">
        <v>41718</v>
      </c>
      <c r="V1245">
        <v>4</v>
      </c>
      <c r="W1245" t="s">
        <v>32</v>
      </c>
      <c r="X1245" t="s">
        <v>2088</v>
      </c>
      <c r="Y1245">
        <v>0</v>
      </c>
      <c r="AB1245" t="s">
        <v>237</v>
      </c>
      <c r="AH1245">
        <v>0</v>
      </c>
      <c r="AN1245" t="s">
        <v>238</v>
      </c>
      <c r="AO1245">
        <v>5</v>
      </c>
      <c r="AP1245" t="s">
        <v>246</v>
      </c>
      <c r="AQ1245" s="27">
        <v>41722</v>
      </c>
      <c r="AR1245" t="s">
        <v>240</v>
      </c>
      <c r="AS1245">
        <v>4</v>
      </c>
      <c r="AT1245" t="s">
        <v>239</v>
      </c>
      <c r="AU1245" s="27">
        <v>41722</v>
      </c>
    </row>
    <row r="1246" spans="1:47" x14ac:dyDescent="0.2">
      <c r="A1246">
        <v>1245</v>
      </c>
      <c r="B1246" t="s">
        <v>5011</v>
      </c>
      <c r="C1246" t="s">
        <v>5012</v>
      </c>
      <c r="D1246" t="s">
        <v>5013</v>
      </c>
      <c r="E1246" s="27">
        <v>41845</v>
      </c>
      <c r="F1246" t="s">
        <v>294</v>
      </c>
      <c r="G1246" s="27">
        <v>34628</v>
      </c>
      <c r="H1246">
        <v>21</v>
      </c>
      <c r="I1246" t="s">
        <v>259</v>
      </c>
      <c r="J1246" t="s">
        <v>245</v>
      </c>
      <c r="K1246">
        <v>0</v>
      </c>
      <c r="L1246">
        <v>9</v>
      </c>
      <c r="M1246">
        <v>0</v>
      </c>
      <c r="N1246">
        <v>0</v>
      </c>
      <c r="O1246">
        <v>1</v>
      </c>
      <c r="P1246">
        <v>-1</v>
      </c>
      <c r="Q1246" s="28">
        <v>41844.315972222219</v>
      </c>
      <c r="R1246" s="28">
        <v>41871.46875</v>
      </c>
      <c r="S1246" t="s">
        <v>5014</v>
      </c>
      <c r="T1246" s="27">
        <v>41285</v>
      </c>
      <c r="V1246">
        <v>560</v>
      </c>
      <c r="W1246" t="s">
        <v>32</v>
      </c>
      <c r="X1246" t="s">
        <v>261</v>
      </c>
      <c r="Y1246">
        <v>0</v>
      </c>
      <c r="AB1246" t="s">
        <v>237</v>
      </c>
      <c r="AH1246">
        <v>0</v>
      </c>
      <c r="AN1246" t="s">
        <v>238</v>
      </c>
      <c r="AO1246">
        <v>5</v>
      </c>
      <c r="AP1246" t="s">
        <v>246</v>
      </c>
      <c r="AQ1246" s="27">
        <v>41845</v>
      </c>
      <c r="AR1246" t="s">
        <v>240</v>
      </c>
      <c r="AS1246">
        <v>9</v>
      </c>
      <c r="AT1246" t="s">
        <v>269</v>
      </c>
      <c r="AU1246" s="27">
        <v>41845</v>
      </c>
    </row>
    <row r="1247" spans="1:47" x14ac:dyDescent="0.2">
      <c r="A1247">
        <v>1246</v>
      </c>
      <c r="B1247" t="s">
        <v>5015</v>
      </c>
      <c r="C1247" t="s">
        <v>552</v>
      </c>
      <c r="D1247" t="s">
        <v>5016</v>
      </c>
      <c r="E1247" s="27">
        <v>41693</v>
      </c>
      <c r="F1247" t="s">
        <v>233</v>
      </c>
      <c r="G1247" s="27">
        <v>33099</v>
      </c>
      <c r="H1247">
        <v>25</v>
      </c>
      <c r="I1247" t="s">
        <v>244</v>
      </c>
      <c r="J1247" t="s">
        <v>250</v>
      </c>
      <c r="K1247">
        <v>0</v>
      </c>
      <c r="L1247">
        <v>6</v>
      </c>
      <c r="M1247">
        <v>0</v>
      </c>
      <c r="N1247">
        <v>0</v>
      </c>
      <c r="O1247">
        <v>3</v>
      </c>
      <c r="P1247">
        <v>0</v>
      </c>
      <c r="Q1247" s="28">
        <v>41693.132638888892</v>
      </c>
      <c r="R1247" s="28">
        <v>41695.179861111108</v>
      </c>
      <c r="S1247" t="s">
        <v>5017</v>
      </c>
      <c r="T1247" s="27">
        <v>41693</v>
      </c>
      <c r="V1247">
        <v>0</v>
      </c>
      <c r="W1247" t="s">
        <v>36</v>
      </c>
      <c r="X1247" t="s">
        <v>279</v>
      </c>
      <c r="Y1247">
        <v>1</v>
      </c>
      <c r="AA1247" t="s">
        <v>5018</v>
      </c>
      <c r="AB1247" t="s">
        <v>32</v>
      </c>
      <c r="AD1247" s="27">
        <v>42004</v>
      </c>
      <c r="AE1247" t="s">
        <v>983</v>
      </c>
      <c r="AH1247">
        <v>0</v>
      </c>
      <c r="AN1247" t="s">
        <v>238</v>
      </c>
      <c r="AO1247">
        <v>5</v>
      </c>
      <c r="AP1247" t="s">
        <v>246</v>
      </c>
      <c r="AQ1247" s="27">
        <v>41693</v>
      </c>
      <c r="AR1247" t="s">
        <v>240</v>
      </c>
      <c r="AS1247">
        <v>6</v>
      </c>
      <c r="AT1247" t="s">
        <v>246</v>
      </c>
      <c r="AU1247" s="27">
        <v>41693</v>
      </c>
    </row>
    <row r="1248" spans="1:47" x14ac:dyDescent="0.2">
      <c r="A1248">
        <v>1247</v>
      </c>
      <c r="B1248" t="s">
        <v>5019</v>
      </c>
      <c r="C1248" t="s">
        <v>5020</v>
      </c>
      <c r="D1248" t="s">
        <v>5021</v>
      </c>
      <c r="E1248" s="27">
        <v>41411</v>
      </c>
      <c r="F1248" t="s">
        <v>294</v>
      </c>
      <c r="G1248" s="27">
        <v>33813</v>
      </c>
      <c r="H1248">
        <v>23</v>
      </c>
      <c r="I1248" t="s">
        <v>259</v>
      </c>
      <c r="J1248" t="s">
        <v>250</v>
      </c>
      <c r="K1248">
        <v>0</v>
      </c>
      <c r="L1248">
        <v>3</v>
      </c>
      <c r="M1248">
        <v>0</v>
      </c>
      <c r="N1248">
        <v>0</v>
      </c>
      <c r="O1248">
        <v>1</v>
      </c>
      <c r="P1248">
        <v>-1</v>
      </c>
      <c r="Q1248" s="28">
        <v>41410.287499999999</v>
      </c>
      <c r="R1248" s="28">
        <v>41412.263888888891</v>
      </c>
      <c r="S1248" t="s">
        <v>5022</v>
      </c>
      <c r="U1248" s="27">
        <v>41410</v>
      </c>
      <c r="V1248">
        <v>1</v>
      </c>
      <c r="W1248" t="s">
        <v>32</v>
      </c>
      <c r="X1248" t="s">
        <v>274</v>
      </c>
      <c r="Y1248">
        <v>0</v>
      </c>
      <c r="AB1248" t="s">
        <v>237</v>
      </c>
      <c r="AH1248">
        <v>0</v>
      </c>
      <c r="AN1248" t="s">
        <v>238</v>
      </c>
      <c r="AO1248">
        <v>3</v>
      </c>
      <c r="AP1248" t="s">
        <v>239</v>
      </c>
      <c r="AQ1248" s="27">
        <v>41411</v>
      </c>
      <c r="AR1248" t="s">
        <v>240</v>
      </c>
      <c r="AS1248">
        <v>3</v>
      </c>
      <c r="AT1248" t="s">
        <v>239</v>
      </c>
      <c r="AU1248" s="27">
        <v>41411</v>
      </c>
    </row>
    <row r="1249" spans="1:47" x14ac:dyDescent="0.2">
      <c r="A1249">
        <v>1248</v>
      </c>
      <c r="B1249" t="s">
        <v>5023</v>
      </c>
      <c r="C1249" t="s">
        <v>5024</v>
      </c>
      <c r="D1249" t="s">
        <v>5025</v>
      </c>
      <c r="E1249" s="27">
        <v>41521</v>
      </c>
      <c r="F1249" t="s">
        <v>233</v>
      </c>
      <c r="G1249" s="27">
        <v>27918</v>
      </c>
      <c r="H1249">
        <v>39</v>
      </c>
      <c r="I1249" t="s">
        <v>244</v>
      </c>
      <c r="J1249" t="s">
        <v>245</v>
      </c>
      <c r="K1249">
        <v>0</v>
      </c>
      <c r="L1249">
        <v>2</v>
      </c>
      <c r="M1249">
        <v>0</v>
      </c>
      <c r="N1249">
        <v>0</v>
      </c>
      <c r="O1249">
        <v>2</v>
      </c>
      <c r="P1249">
        <v>-1</v>
      </c>
      <c r="Q1249" s="28">
        <v>41520.480555555558</v>
      </c>
      <c r="R1249" s="28">
        <v>41521.095138888886</v>
      </c>
      <c r="S1249" t="s">
        <v>5026</v>
      </c>
      <c r="T1249" s="27">
        <v>41520</v>
      </c>
      <c r="V1249">
        <v>1</v>
      </c>
      <c r="W1249" t="s">
        <v>36</v>
      </c>
      <c r="X1249" t="s">
        <v>279</v>
      </c>
      <c r="Y1249">
        <v>1</v>
      </c>
      <c r="AA1249" t="s">
        <v>5027</v>
      </c>
      <c r="AB1249" t="s">
        <v>36</v>
      </c>
      <c r="AD1249" s="27">
        <v>42276</v>
      </c>
      <c r="AE1249" t="s">
        <v>724</v>
      </c>
      <c r="AH1249">
        <v>0</v>
      </c>
      <c r="AN1249" t="s">
        <v>238</v>
      </c>
      <c r="AO1249">
        <v>2</v>
      </c>
      <c r="AP1249" t="s">
        <v>239</v>
      </c>
      <c r="AQ1249" s="27">
        <v>41521</v>
      </c>
      <c r="AR1249" t="s">
        <v>240</v>
      </c>
      <c r="AS1249">
        <v>2</v>
      </c>
      <c r="AT1249" t="s">
        <v>239</v>
      </c>
      <c r="AU1249" s="27">
        <v>41521</v>
      </c>
    </row>
    <row r="1250" spans="1:47" x14ac:dyDescent="0.2">
      <c r="A1250">
        <v>1249</v>
      </c>
      <c r="B1250" t="s">
        <v>5028</v>
      </c>
      <c r="C1250" t="s">
        <v>5029</v>
      </c>
      <c r="D1250" t="s">
        <v>2147</v>
      </c>
      <c r="E1250" s="27">
        <v>41869</v>
      </c>
      <c r="F1250" t="s">
        <v>233</v>
      </c>
      <c r="G1250" s="27">
        <v>34276</v>
      </c>
      <c r="H1250">
        <v>22</v>
      </c>
      <c r="I1250" t="s">
        <v>259</v>
      </c>
      <c r="J1250" t="s">
        <v>245</v>
      </c>
      <c r="K1250">
        <v>0</v>
      </c>
      <c r="L1250">
        <v>3</v>
      </c>
      <c r="M1250">
        <v>0</v>
      </c>
      <c r="N1250">
        <v>0</v>
      </c>
      <c r="O1250">
        <v>0</v>
      </c>
      <c r="P1250">
        <v>0</v>
      </c>
      <c r="Q1250" s="28">
        <v>41869.050694444442</v>
      </c>
      <c r="R1250" s="28">
        <v>41869.30972222222</v>
      </c>
      <c r="S1250" t="s">
        <v>5030</v>
      </c>
      <c r="T1250" s="27">
        <v>41868</v>
      </c>
      <c r="V1250">
        <v>1</v>
      </c>
      <c r="W1250" t="s">
        <v>36</v>
      </c>
      <c r="X1250" t="s">
        <v>279</v>
      </c>
      <c r="Y1250">
        <v>0</v>
      </c>
      <c r="AB1250" t="s">
        <v>237</v>
      </c>
      <c r="AH1250">
        <v>0</v>
      </c>
      <c r="AN1250" t="s">
        <v>238</v>
      </c>
      <c r="AO1250">
        <v>4</v>
      </c>
      <c r="AP1250" t="s">
        <v>239</v>
      </c>
      <c r="AQ1250" s="27">
        <v>41869</v>
      </c>
      <c r="AR1250" t="s">
        <v>240</v>
      </c>
      <c r="AS1250">
        <v>3</v>
      </c>
      <c r="AT1250" t="s">
        <v>239</v>
      </c>
      <c r="AU1250" s="27">
        <v>41869</v>
      </c>
    </row>
    <row r="1251" spans="1:47" x14ac:dyDescent="0.2">
      <c r="A1251">
        <v>1250</v>
      </c>
      <c r="B1251" t="s">
        <v>5031</v>
      </c>
      <c r="C1251" t="s">
        <v>5032</v>
      </c>
      <c r="D1251" t="s">
        <v>5033</v>
      </c>
      <c r="E1251" s="27">
        <v>41526</v>
      </c>
      <c r="F1251" t="s">
        <v>233</v>
      </c>
      <c r="G1251" s="27">
        <v>29424</v>
      </c>
      <c r="H1251">
        <v>35</v>
      </c>
      <c r="I1251" t="s">
        <v>244</v>
      </c>
      <c r="J1251" t="s">
        <v>250</v>
      </c>
      <c r="K1251">
        <v>0</v>
      </c>
      <c r="L1251">
        <v>8</v>
      </c>
      <c r="M1251">
        <v>0</v>
      </c>
      <c r="N1251">
        <v>0</v>
      </c>
      <c r="O1251">
        <v>13</v>
      </c>
      <c r="P1251">
        <v>-1</v>
      </c>
      <c r="Q1251" s="28">
        <v>41525.338194444441</v>
      </c>
      <c r="R1251" s="28">
        <v>41530.388194444444</v>
      </c>
      <c r="S1251" t="s">
        <v>5034</v>
      </c>
      <c r="T1251" s="27">
        <v>41525</v>
      </c>
      <c r="V1251">
        <v>1</v>
      </c>
      <c r="W1251" t="s">
        <v>32</v>
      </c>
      <c r="X1251" t="s">
        <v>261</v>
      </c>
      <c r="Y1251">
        <v>1</v>
      </c>
      <c r="AA1251" t="s">
        <v>5035</v>
      </c>
      <c r="AB1251" t="s">
        <v>32</v>
      </c>
      <c r="AC1251">
        <v>1</v>
      </c>
      <c r="AD1251" s="27">
        <v>41718</v>
      </c>
      <c r="AE1251" t="s">
        <v>261</v>
      </c>
      <c r="AF1251" s="27">
        <v>41719</v>
      </c>
      <c r="AG1251" s="27">
        <v>41790</v>
      </c>
      <c r="AH1251">
        <v>0</v>
      </c>
      <c r="AN1251" t="s">
        <v>238</v>
      </c>
      <c r="AO1251">
        <v>7</v>
      </c>
      <c r="AP1251" t="s">
        <v>246</v>
      </c>
      <c r="AQ1251" s="27">
        <v>41526</v>
      </c>
      <c r="AR1251" t="s">
        <v>240</v>
      </c>
      <c r="AS1251">
        <v>8</v>
      </c>
      <c r="AT1251" t="s">
        <v>269</v>
      </c>
      <c r="AU1251" s="27">
        <v>41526</v>
      </c>
    </row>
    <row r="1252" spans="1:47" x14ac:dyDescent="0.2">
      <c r="A1252">
        <v>1251</v>
      </c>
      <c r="B1252" t="s">
        <v>5036</v>
      </c>
      <c r="C1252" t="s">
        <v>2056</v>
      </c>
      <c r="D1252" t="s">
        <v>3539</v>
      </c>
      <c r="E1252" s="27">
        <v>41820</v>
      </c>
      <c r="F1252" t="s">
        <v>233</v>
      </c>
      <c r="G1252" s="27">
        <v>35022</v>
      </c>
      <c r="H1252">
        <v>20</v>
      </c>
      <c r="I1252" t="s">
        <v>259</v>
      </c>
      <c r="J1252" t="s">
        <v>250</v>
      </c>
      <c r="K1252">
        <v>0</v>
      </c>
      <c r="L1252">
        <v>3</v>
      </c>
      <c r="M1252">
        <v>0</v>
      </c>
      <c r="N1252">
        <v>0</v>
      </c>
      <c r="O1252">
        <v>0</v>
      </c>
      <c r="P1252">
        <v>-1</v>
      </c>
      <c r="Q1252" s="28">
        <v>41819.243750000001</v>
      </c>
      <c r="R1252" s="28">
        <v>41820.539583333331</v>
      </c>
      <c r="S1252" t="s">
        <v>5037</v>
      </c>
      <c r="T1252" s="27">
        <v>41819</v>
      </c>
      <c r="V1252">
        <v>1</v>
      </c>
      <c r="W1252" t="s">
        <v>32</v>
      </c>
      <c r="X1252" t="s">
        <v>359</v>
      </c>
      <c r="Y1252">
        <v>0</v>
      </c>
      <c r="AB1252" t="s">
        <v>237</v>
      </c>
      <c r="AH1252">
        <v>0</v>
      </c>
      <c r="AN1252" t="s">
        <v>238</v>
      </c>
      <c r="AO1252">
        <v>5</v>
      </c>
      <c r="AP1252" t="s">
        <v>246</v>
      </c>
      <c r="AQ1252" s="27">
        <v>41820</v>
      </c>
      <c r="AR1252" t="s">
        <v>240</v>
      </c>
      <c r="AS1252">
        <v>3</v>
      </c>
      <c r="AT1252" t="s">
        <v>239</v>
      </c>
      <c r="AU1252" s="27">
        <v>41820</v>
      </c>
    </row>
    <row r="1253" spans="1:47" x14ac:dyDescent="0.2">
      <c r="A1253">
        <v>1252</v>
      </c>
      <c r="B1253" t="s">
        <v>5038</v>
      </c>
      <c r="C1253" t="s">
        <v>2046</v>
      </c>
      <c r="D1253" t="s">
        <v>5039</v>
      </c>
      <c r="E1253" s="27">
        <v>41507</v>
      </c>
      <c r="F1253" t="s">
        <v>233</v>
      </c>
      <c r="G1253" s="27">
        <v>30303</v>
      </c>
      <c r="H1253">
        <v>33</v>
      </c>
      <c r="I1253" t="s">
        <v>244</v>
      </c>
      <c r="J1253" t="s">
        <v>22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-1</v>
      </c>
      <c r="Q1253" s="28">
        <v>41506.061111111114</v>
      </c>
      <c r="R1253" s="28">
        <v>41507.316666666666</v>
      </c>
      <c r="S1253" t="s">
        <v>5040</v>
      </c>
      <c r="U1253" s="27">
        <v>41506</v>
      </c>
      <c r="V1253">
        <v>1</v>
      </c>
      <c r="W1253" t="s">
        <v>32</v>
      </c>
      <c r="X1253" t="s">
        <v>274</v>
      </c>
      <c r="Y1253">
        <v>0</v>
      </c>
      <c r="AB1253" t="s">
        <v>237</v>
      </c>
      <c r="AH1253">
        <v>0</v>
      </c>
      <c r="AN1253" t="s">
        <v>238</v>
      </c>
      <c r="AO1253">
        <v>2</v>
      </c>
      <c r="AP1253" t="s">
        <v>239</v>
      </c>
      <c r="AQ1253" s="27">
        <v>41507</v>
      </c>
      <c r="AR1253" t="s">
        <v>240</v>
      </c>
      <c r="AS1253">
        <v>1</v>
      </c>
      <c r="AT1253" t="s">
        <v>239</v>
      </c>
      <c r="AU1253" s="27">
        <v>41507</v>
      </c>
    </row>
    <row r="1254" spans="1:47" x14ac:dyDescent="0.2">
      <c r="A1254">
        <v>1253</v>
      </c>
      <c r="B1254" t="s">
        <v>5041</v>
      </c>
      <c r="C1254" t="s">
        <v>5042</v>
      </c>
      <c r="D1254" t="s">
        <v>793</v>
      </c>
      <c r="E1254" s="27">
        <v>41364</v>
      </c>
      <c r="F1254" t="s">
        <v>233</v>
      </c>
      <c r="G1254" s="27">
        <v>34701</v>
      </c>
      <c r="H1254">
        <v>21</v>
      </c>
      <c r="I1254" t="s">
        <v>259</v>
      </c>
      <c r="J1254" t="s">
        <v>22</v>
      </c>
      <c r="K1254">
        <v>0</v>
      </c>
      <c r="L1254">
        <v>3</v>
      </c>
      <c r="M1254">
        <v>0</v>
      </c>
      <c r="N1254">
        <v>0</v>
      </c>
      <c r="O1254">
        <v>0</v>
      </c>
      <c r="P1254">
        <v>-1</v>
      </c>
      <c r="Q1254" s="28">
        <v>41363.13958333333</v>
      </c>
      <c r="R1254" s="28">
        <v>41364.300000000003</v>
      </c>
      <c r="S1254" t="s">
        <v>5043</v>
      </c>
      <c r="T1254" s="27">
        <v>41363</v>
      </c>
      <c r="V1254">
        <v>1</v>
      </c>
      <c r="W1254" t="s">
        <v>32</v>
      </c>
      <c r="X1254" t="s">
        <v>5044</v>
      </c>
      <c r="Y1254">
        <v>1</v>
      </c>
      <c r="AA1254" t="s">
        <v>5045</v>
      </c>
      <c r="AB1254" t="s">
        <v>36</v>
      </c>
      <c r="AC1254">
        <v>0</v>
      </c>
      <c r="AD1254" s="27">
        <v>41384</v>
      </c>
      <c r="AE1254" t="s">
        <v>385</v>
      </c>
      <c r="AF1254" s="27">
        <v>41384</v>
      </c>
      <c r="AG1254" s="27">
        <v>41385</v>
      </c>
      <c r="AH1254">
        <v>1</v>
      </c>
      <c r="AJ1254" t="s">
        <v>5046</v>
      </c>
      <c r="AK1254" t="s">
        <v>366</v>
      </c>
      <c r="AL1254" s="27">
        <v>42026</v>
      </c>
      <c r="AM1254" t="s">
        <v>1555</v>
      </c>
      <c r="AN1254" t="s">
        <v>238</v>
      </c>
      <c r="AO1254">
        <v>7</v>
      </c>
      <c r="AP1254" t="s">
        <v>246</v>
      </c>
      <c r="AQ1254" s="27">
        <v>41364</v>
      </c>
      <c r="AR1254" t="s">
        <v>240</v>
      </c>
      <c r="AS1254">
        <v>3</v>
      </c>
      <c r="AT1254" t="s">
        <v>239</v>
      </c>
      <c r="AU1254" s="27">
        <v>41364</v>
      </c>
    </row>
    <row r="1255" spans="1:47" x14ac:dyDescent="0.2">
      <c r="A1255">
        <v>1254</v>
      </c>
      <c r="B1255" t="s">
        <v>5047</v>
      </c>
      <c r="C1255" t="s">
        <v>414</v>
      </c>
      <c r="D1255" t="s">
        <v>5048</v>
      </c>
      <c r="E1255" s="27">
        <v>41303</v>
      </c>
      <c r="F1255" t="s">
        <v>233</v>
      </c>
      <c r="G1255" s="27">
        <v>26534</v>
      </c>
      <c r="H1255">
        <v>43</v>
      </c>
      <c r="I1255" t="s">
        <v>244</v>
      </c>
      <c r="J1255" t="s">
        <v>250</v>
      </c>
      <c r="K1255">
        <v>1</v>
      </c>
      <c r="L1255">
        <v>8</v>
      </c>
      <c r="M1255">
        <v>0</v>
      </c>
      <c r="N1255">
        <v>0</v>
      </c>
      <c r="O1255">
        <v>20</v>
      </c>
      <c r="P1255">
        <v>0</v>
      </c>
      <c r="Q1255" s="28">
        <v>41303.100694444445</v>
      </c>
      <c r="R1255" s="28">
        <v>41304.177777777775</v>
      </c>
      <c r="S1255" t="s">
        <v>5049</v>
      </c>
      <c r="T1255" s="27">
        <v>41303</v>
      </c>
      <c r="V1255">
        <v>0</v>
      </c>
      <c r="W1255" t="s">
        <v>32</v>
      </c>
      <c r="X1255" t="s">
        <v>364</v>
      </c>
      <c r="Y1255">
        <v>0</v>
      </c>
      <c r="AB1255" t="s">
        <v>237</v>
      </c>
      <c r="AH1255">
        <v>0</v>
      </c>
      <c r="AN1255" t="s">
        <v>238</v>
      </c>
      <c r="AO1255">
        <v>4</v>
      </c>
      <c r="AP1255" t="s">
        <v>239</v>
      </c>
      <c r="AQ1255" s="27">
        <v>41303</v>
      </c>
      <c r="AR1255" t="s">
        <v>240</v>
      </c>
      <c r="AS1255">
        <v>8</v>
      </c>
      <c r="AT1255" t="s">
        <v>269</v>
      </c>
      <c r="AU1255" s="27">
        <v>41303</v>
      </c>
    </row>
    <row r="1256" spans="1:47" x14ac:dyDescent="0.2">
      <c r="A1256">
        <v>1255</v>
      </c>
      <c r="B1256" t="s">
        <v>5050</v>
      </c>
      <c r="C1256" t="s">
        <v>1371</v>
      </c>
      <c r="D1256" t="s">
        <v>5051</v>
      </c>
      <c r="E1256" s="27">
        <v>41501</v>
      </c>
      <c r="F1256" t="s">
        <v>233</v>
      </c>
      <c r="G1256" s="27">
        <v>33327</v>
      </c>
      <c r="H1256">
        <v>25</v>
      </c>
      <c r="I1256" t="s">
        <v>244</v>
      </c>
      <c r="J1256" t="s">
        <v>250</v>
      </c>
      <c r="K1256">
        <v>0</v>
      </c>
      <c r="L1256">
        <v>8</v>
      </c>
      <c r="M1256">
        <v>1</v>
      </c>
      <c r="N1256">
        <v>1</v>
      </c>
      <c r="O1256">
        <v>3</v>
      </c>
      <c r="P1256">
        <v>-1</v>
      </c>
      <c r="Q1256" s="28">
        <v>41500.324999999997</v>
      </c>
      <c r="R1256" s="28">
        <v>41501.320833333331</v>
      </c>
      <c r="S1256" t="s">
        <v>5052</v>
      </c>
      <c r="T1256" s="27">
        <v>41500</v>
      </c>
      <c r="V1256">
        <v>1</v>
      </c>
      <c r="W1256" t="s">
        <v>32</v>
      </c>
      <c r="X1256" t="s">
        <v>5053</v>
      </c>
      <c r="Y1256">
        <v>1</v>
      </c>
      <c r="AA1256" t="s">
        <v>5054</v>
      </c>
      <c r="AB1256" t="s">
        <v>32</v>
      </c>
      <c r="AD1256" s="27">
        <v>41870</v>
      </c>
      <c r="AE1256" t="s">
        <v>720</v>
      </c>
      <c r="AH1256">
        <v>1</v>
      </c>
      <c r="AJ1256" t="s">
        <v>5054</v>
      </c>
      <c r="AK1256" t="s">
        <v>255</v>
      </c>
      <c r="AL1256" s="27">
        <v>41880</v>
      </c>
      <c r="AM1256" t="s">
        <v>1756</v>
      </c>
      <c r="AN1256" t="s">
        <v>238</v>
      </c>
      <c r="AO1256">
        <v>9</v>
      </c>
      <c r="AP1256" t="s">
        <v>269</v>
      </c>
      <c r="AQ1256" s="27">
        <v>41501</v>
      </c>
      <c r="AR1256" t="s">
        <v>240</v>
      </c>
      <c r="AS1256">
        <v>8</v>
      </c>
      <c r="AT1256" t="s">
        <v>269</v>
      </c>
      <c r="AU1256" s="27">
        <v>41501</v>
      </c>
    </row>
    <row r="1257" spans="1:47" x14ac:dyDescent="0.2">
      <c r="A1257">
        <v>1256</v>
      </c>
      <c r="B1257" t="s">
        <v>5055</v>
      </c>
      <c r="C1257" t="s">
        <v>990</v>
      </c>
      <c r="D1257" t="s">
        <v>4363</v>
      </c>
      <c r="E1257" s="27">
        <v>41717</v>
      </c>
      <c r="F1257" t="s">
        <v>233</v>
      </c>
      <c r="G1257" s="27">
        <v>24840</v>
      </c>
      <c r="H1257">
        <v>48</v>
      </c>
      <c r="I1257" t="s">
        <v>234</v>
      </c>
      <c r="J1257" t="s">
        <v>250</v>
      </c>
      <c r="K1257">
        <v>1</v>
      </c>
      <c r="L1257">
        <v>10</v>
      </c>
      <c r="M1257">
        <v>0</v>
      </c>
      <c r="N1257">
        <v>0</v>
      </c>
      <c r="O1257">
        <v>25</v>
      </c>
      <c r="P1257">
        <v>-1</v>
      </c>
      <c r="Q1257" s="28">
        <v>41716.144444444442</v>
      </c>
      <c r="R1257" s="28">
        <v>41722.495833333334</v>
      </c>
      <c r="S1257" t="s">
        <v>5056</v>
      </c>
      <c r="U1257" s="27">
        <v>41716</v>
      </c>
      <c r="V1257">
        <v>1</v>
      </c>
      <c r="W1257" t="s">
        <v>32</v>
      </c>
      <c r="X1257" t="s">
        <v>274</v>
      </c>
      <c r="Y1257">
        <v>1</v>
      </c>
      <c r="AA1257" t="s">
        <v>5057</v>
      </c>
      <c r="AB1257" t="s">
        <v>32</v>
      </c>
      <c r="AC1257">
        <v>-1</v>
      </c>
      <c r="AD1257" s="27">
        <v>41811</v>
      </c>
      <c r="AE1257" t="s">
        <v>5058</v>
      </c>
      <c r="AF1257" s="27">
        <v>41810</v>
      </c>
      <c r="AG1257" s="27">
        <v>41824</v>
      </c>
      <c r="AH1257">
        <v>1</v>
      </c>
      <c r="AJ1257" t="s">
        <v>5057</v>
      </c>
      <c r="AK1257" t="s">
        <v>312</v>
      </c>
      <c r="AL1257" s="27">
        <v>41811</v>
      </c>
      <c r="AM1257" t="s">
        <v>583</v>
      </c>
      <c r="AN1257" t="s">
        <v>238</v>
      </c>
      <c r="AO1257">
        <v>9</v>
      </c>
      <c r="AP1257" t="s">
        <v>269</v>
      </c>
      <c r="AQ1257" s="27">
        <v>41717</v>
      </c>
      <c r="AR1257" t="s">
        <v>240</v>
      </c>
      <c r="AS1257">
        <v>10</v>
      </c>
      <c r="AT1257" t="s">
        <v>269</v>
      </c>
      <c r="AU1257" s="27">
        <v>41717</v>
      </c>
    </row>
    <row r="1258" spans="1:47" x14ac:dyDescent="0.2">
      <c r="A1258">
        <v>1257</v>
      </c>
      <c r="B1258" t="s">
        <v>5059</v>
      </c>
      <c r="C1258" t="s">
        <v>242</v>
      </c>
      <c r="D1258" t="s">
        <v>357</v>
      </c>
      <c r="E1258" s="27">
        <v>41275</v>
      </c>
      <c r="F1258" t="s">
        <v>233</v>
      </c>
      <c r="G1258" s="27">
        <v>34281</v>
      </c>
      <c r="H1258">
        <v>22</v>
      </c>
      <c r="I1258" t="s">
        <v>259</v>
      </c>
      <c r="J1258" t="s">
        <v>250</v>
      </c>
      <c r="K1258">
        <v>0</v>
      </c>
      <c r="L1258">
        <v>7</v>
      </c>
      <c r="M1258">
        <v>0</v>
      </c>
      <c r="N1258">
        <v>1</v>
      </c>
      <c r="O1258">
        <v>1</v>
      </c>
      <c r="P1258">
        <v>28</v>
      </c>
      <c r="Q1258" s="28">
        <v>41303.227777777778</v>
      </c>
      <c r="R1258" s="28">
        <v>41304.401388888888</v>
      </c>
      <c r="S1258" t="s">
        <v>5060</v>
      </c>
      <c r="T1258" s="27">
        <v>41274</v>
      </c>
      <c r="V1258">
        <v>1</v>
      </c>
      <c r="W1258" t="s">
        <v>36</v>
      </c>
      <c r="X1258" t="s">
        <v>279</v>
      </c>
      <c r="Y1258">
        <v>1</v>
      </c>
      <c r="AA1258" t="s">
        <v>5061</v>
      </c>
      <c r="AB1258" t="s">
        <v>32</v>
      </c>
      <c r="AC1258">
        <v>0</v>
      </c>
      <c r="AD1258" s="27">
        <v>41303</v>
      </c>
      <c r="AE1258" t="s">
        <v>459</v>
      </c>
      <c r="AF1258" s="27">
        <v>41303</v>
      </c>
      <c r="AG1258" s="27">
        <v>41304</v>
      </c>
      <c r="AH1258">
        <v>1</v>
      </c>
      <c r="AJ1258" t="s">
        <v>5062</v>
      </c>
      <c r="AK1258" t="s">
        <v>462</v>
      </c>
      <c r="AL1258" s="27">
        <v>42121</v>
      </c>
      <c r="AM1258" t="s">
        <v>279</v>
      </c>
      <c r="AN1258" t="s">
        <v>238</v>
      </c>
      <c r="AO1258">
        <v>9</v>
      </c>
      <c r="AP1258" t="s">
        <v>269</v>
      </c>
      <c r="AQ1258" s="27">
        <v>41275</v>
      </c>
      <c r="AR1258" t="s">
        <v>240</v>
      </c>
      <c r="AS1258">
        <v>7</v>
      </c>
      <c r="AT1258" t="s">
        <v>246</v>
      </c>
      <c r="AU1258" s="27">
        <v>41275</v>
      </c>
    </row>
    <row r="1259" spans="1:47" x14ac:dyDescent="0.2">
      <c r="A1259">
        <v>1258</v>
      </c>
      <c r="B1259" t="s">
        <v>5063</v>
      </c>
      <c r="C1259" t="s">
        <v>1832</v>
      </c>
      <c r="D1259" t="s">
        <v>249</v>
      </c>
      <c r="E1259" s="27">
        <v>41372</v>
      </c>
      <c r="F1259" t="s">
        <v>233</v>
      </c>
      <c r="G1259" s="27">
        <v>23421</v>
      </c>
      <c r="H1259">
        <v>52</v>
      </c>
      <c r="I1259" t="s">
        <v>234</v>
      </c>
      <c r="J1259" t="s">
        <v>250</v>
      </c>
      <c r="K1259">
        <v>1</v>
      </c>
      <c r="L1259">
        <v>8</v>
      </c>
      <c r="M1259">
        <v>0</v>
      </c>
      <c r="N1259">
        <v>0</v>
      </c>
      <c r="O1259">
        <v>9</v>
      </c>
      <c r="P1259">
        <v>-1</v>
      </c>
      <c r="Q1259" s="28">
        <v>41371.239583333336</v>
      </c>
      <c r="R1259" s="28">
        <v>41410.164583333331</v>
      </c>
      <c r="S1259" t="s">
        <v>5064</v>
      </c>
      <c r="T1259" s="27">
        <v>41371</v>
      </c>
      <c r="V1259">
        <v>1</v>
      </c>
      <c r="W1259" t="s">
        <v>36</v>
      </c>
      <c r="X1259" t="s">
        <v>279</v>
      </c>
      <c r="Y1259">
        <v>1</v>
      </c>
      <c r="AA1259" t="s">
        <v>5065</v>
      </c>
      <c r="AB1259" t="s">
        <v>32</v>
      </c>
      <c r="AC1259">
        <v>0</v>
      </c>
      <c r="AD1259" s="27">
        <v>41436</v>
      </c>
      <c r="AE1259" t="s">
        <v>1731</v>
      </c>
      <c r="AF1259" s="27">
        <v>41436</v>
      </c>
      <c r="AG1259" s="27">
        <v>41576</v>
      </c>
      <c r="AH1259">
        <v>1</v>
      </c>
      <c r="AJ1259" t="s">
        <v>5065</v>
      </c>
      <c r="AK1259" t="s">
        <v>255</v>
      </c>
      <c r="AL1259" s="27">
        <v>41436</v>
      </c>
      <c r="AM1259" t="s">
        <v>252</v>
      </c>
      <c r="AN1259" t="s">
        <v>238</v>
      </c>
      <c r="AO1259">
        <v>2</v>
      </c>
      <c r="AP1259" t="s">
        <v>239</v>
      </c>
      <c r="AQ1259" s="27">
        <v>41372</v>
      </c>
      <c r="AR1259" t="s">
        <v>240</v>
      </c>
      <c r="AS1259">
        <v>8</v>
      </c>
      <c r="AT1259" t="s">
        <v>269</v>
      </c>
      <c r="AU1259" s="27">
        <v>41372</v>
      </c>
    </row>
    <row r="1260" spans="1:47" x14ac:dyDescent="0.2">
      <c r="A1260">
        <v>1259</v>
      </c>
      <c r="B1260" t="s">
        <v>5066</v>
      </c>
      <c r="C1260" t="s">
        <v>698</v>
      </c>
      <c r="D1260" t="s">
        <v>1383</v>
      </c>
      <c r="E1260" s="27">
        <v>41891</v>
      </c>
      <c r="F1260" t="s">
        <v>233</v>
      </c>
      <c r="G1260" s="27">
        <v>32926</v>
      </c>
      <c r="H1260">
        <v>26</v>
      </c>
      <c r="I1260" t="s">
        <v>244</v>
      </c>
      <c r="J1260" t="s">
        <v>245</v>
      </c>
      <c r="K1260">
        <v>0</v>
      </c>
      <c r="L1260">
        <v>4</v>
      </c>
      <c r="M1260">
        <v>0</v>
      </c>
      <c r="N1260">
        <v>0</v>
      </c>
      <c r="O1260">
        <v>5</v>
      </c>
      <c r="P1260">
        <v>-1</v>
      </c>
      <c r="Q1260" s="28">
        <v>41890.179166666669</v>
      </c>
      <c r="R1260" s="28">
        <v>41925.390972222223</v>
      </c>
      <c r="S1260" t="s">
        <v>5067</v>
      </c>
      <c r="T1260" s="27">
        <v>41890</v>
      </c>
      <c r="V1260">
        <v>1</v>
      </c>
      <c r="W1260" t="s">
        <v>32</v>
      </c>
      <c r="X1260" t="s">
        <v>261</v>
      </c>
      <c r="Y1260">
        <v>1</v>
      </c>
      <c r="AA1260" t="s">
        <v>5068</v>
      </c>
      <c r="AB1260" t="s">
        <v>32</v>
      </c>
      <c r="AC1260">
        <v>0</v>
      </c>
      <c r="AD1260" s="27">
        <v>42143</v>
      </c>
      <c r="AE1260" t="s">
        <v>359</v>
      </c>
      <c r="AF1260" s="27">
        <v>42143</v>
      </c>
      <c r="AG1260" s="27">
        <v>42157</v>
      </c>
      <c r="AH1260">
        <v>1</v>
      </c>
      <c r="AJ1260" t="s">
        <v>5069</v>
      </c>
      <c r="AK1260" t="s">
        <v>312</v>
      </c>
      <c r="AL1260" s="27">
        <v>42235</v>
      </c>
      <c r="AM1260" t="s">
        <v>867</v>
      </c>
      <c r="AN1260" t="s">
        <v>238</v>
      </c>
      <c r="AO1260">
        <v>3</v>
      </c>
      <c r="AP1260" t="s">
        <v>239</v>
      </c>
      <c r="AQ1260" s="27">
        <v>41891</v>
      </c>
      <c r="AR1260" t="s">
        <v>240</v>
      </c>
      <c r="AS1260">
        <v>4</v>
      </c>
      <c r="AT1260" t="s">
        <v>239</v>
      </c>
      <c r="AU1260" s="27">
        <v>41891</v>
      </c>
    </row>
    <row r="1261" spans="1:47" x14ac:dyDescent="0.2">
      <c r="A1261">
        <v>1260</v>
      </c>
      <c r="B1261" t="s">
        <v>5070</v>
      </c>
      <c r="C1261" t="s">
        <v>5071</v>
      </c>
      <c r="D1261" t="s">
        <v>4607</v>
      </c>
      <c r="E1261" s="27">
        <v>41805</v>
      </c>
      <c r="F1261" t="s">
        <v>233</v>
      </c>
      <c r="G1261" s="27">
        <v>17879</v>
      </c>
      <c r="H1261">
        <v>67</v>
      </c>
      <c r="I1261" t="s">
        <v>234</v>
      </c>
      <c r="J1261" t="s">
        <v>250</v>
      </c>
      <c r="K1261">
        <v>0</v>
      </c>
      <c r="L1261">
        <v>7</v>
      </c>
      <c r="M1261">
        <v>0</v>
      </c>
      <c r="N1261">
        <v>0</v>
      </c>
      <c r="O1261">
        <v>4</v>
      </c>
      <c r="P1261">
        <v>-1</v>
      </c>
      <c r="Q1261" s="28">
        <v>41804.491666666669</v>
      </c>
      <c r="R1261" s="28">
        <v>41832.348611111112</v>
      </c>
      <c r="S1261" t="s">
        <v>5072</v>
      </c>
      <c r="T1261" s="27">
        <v>41804</v>
      </c>
      <c r="V1261">
        <v>1</v>
      </c>
      <c r="W1261" t="s">
        <v>36</v>
      </c>
      <c r="X1261" t="s">
        <v>359</v>
      </c>
      <c r="Y1261">
        <v>1</v>
      </c>
      <c r="AA1261" t="s">
        <v>5073</v>
      </c>
      <c r="AB1261" t="s">
        <v>36</v>
      </c>
      <c r="AC1261">
        <v>0</v>
      </c>
      <c r="AD1261" s="27">
        <v>41851</v>
      </c>
      <c r="AE1261" t="s">
        <v>3954</v>
      </c>
      <c r="AF1261" s="27">
        <v>41851</v>
      </c>
      <c r="AG1261" s="27">
        <v>41870</v>
      </c>
      <c r="AH1261">
        <v>0</v>
      </c>
      <c r="AN1261" t="s">
        <v>238</v>
      </c>
      <c r="AO1261">
        <v>7</v>
      </c>
      <c r="AP1261" t="s">
        <v>246</v>
      </c>
      <c r="AQ1261" s="27">
        <v>41805</v>
      </c>
      <c r="AR1261" t="s">
        <v>240</v>
      </c>
      <c r="AS1261">
        <v>7</v>
      </c>
      <c r="AT1261" t="s">
        <v>246</v>
      </c>
      <c r="AU1261" s="27">
        <v>41805</v>
      </c>
    </row>
    <row r="1262" spans="1:47" x14ac:dyDescent="0.2">
      <c r="A1262">
        <v>1261</v>
      </c>
      <c r="B1262" t="s">
        <v>5074</v>
      </c>
      <c r="C1262" t="s">
        <v>5075</v>
      </c>
      <c r="D1262" t="s">
        <v>5076</v>
      </c>
      <c r="E1262" s="27">
        <v>41381</v>
      </c>
      <c r="F1262" t="s">
        <v>233</v>
      </c>
      <c r="G1262" s="27">
        <v>29956</v>
      </c>
      <c r="H1262">
        <v>34</v>
      </c>
      <c r="I1262" t="s">
        <v>244</v>
      </c>
      <c r="J1262" t="s">
        <v>250</v>
      </c>
      <c r="K1262">
        <v>0</v>
      </c>
      <c r="L1262">
        <v>2</v>
      </c>
      <c r="M1262">
        <v>0</v>
      </c>
      <c r="N1262">
        <v>0</v>
      </c>
      <c r="O1262">
        <v>4</v>
      </c>
      <c r="P1262">
        <v>-1</v>
      </c>
      <c r="Q1262" s="28">
        <v>41380.30972222222</v>
      </c>
      <c r="R1262" s="28">
        <v>41381.318749999999</v>
      </c>
      <c r="S1262" t="s">
        <v>5077</v>
      </c>
      <c r="U1262" s="27">
        <v>41380</v>
      </c>
      <c r="V1262">
        <v>1</v>
      </c>
      <c r="W1262" t="s">
        <v>36</v>
      </c>
      <c r="X1262" t="s">
        <v>274</v>
      </c>
      <c r="Y1262">
        <v>0</v>
      </c>
      <c r="AB1262" t="s">
        <v>237</v>
      </c>
      <c r="AH1262">
        <v>0</v>
      </c>
      <c r="AN1262" t="s">
        <v>238</v>
      </c>
      <c r="AO1262">
        <v>2</v>
      </c>
      <c r="AP1262" t="s">
        <v>239</v>
      </c>
      <c r="AQ1262" s="27">
        <v>41381</v>
      </c>
      <c r="AR1262" t="s">
        <v>240</v>
      </c>
      <c r="AS1262">
        <v>2</v>
      </c>
      <c r="AT1262" t="s">
        <v>239</v>
      </c>
      <c r="AU1262" s="27">
        <v>41381</v>
      </c>
    </row>
    <row r="1263" spans="1:47" x14ac:dyDescent="0.2">
      <c r="A1263">
        <v>1262</v>
      </c>
      <c r="B1263" t="s">
        <v>5078</v>
      </c>
      <c r="C1263" t="s">
        <v>1262</v>
      </c>
      <c r="D1263" t="s">
        <v>5079</v>
      </c>
      <c r="E1263" s="27">
        <v>41376</v>
      </c>
      <c r="F1263" t="s">
        <v>233</v>
      </c>
      <c r="G1263" s="27">
        <v>21940</v>
      </c>
      <c r="H1263">
        <v>56</v>
      </c>
      <c r="I1263" t="s">
        <v>234</v>
      </c>
      <c r="J1263" t="s">
        <v>245</v>
      </c>
      <c r="K1263">
        <v>0</v>
      </c>
      <c r="L1263">
        <v>1</v>
      </c>
      <c r="M1263">
        <v>0</v>
      </c>
      <c r="N1263">
        <v>0</v>
      </c>
      <c r="O1263">
        <v>4</v>
      </c>
      <c r="P1263">
        <v>-1</v>
      </c>
      <c r="Q1263" s="28">
        <v>41375.085416666669</v>
      </c>
      <c r="R1263" s="28">
        <v>41375.34097222222</v>
      </c>
      <c r="S1263" t="s">
        <v>5080</v>
      </c>
      <c r="T1263" s="27">
        <v>41374</v>
      </c>
      <c r="V1263">
        <v>2</v>
      </c>
      <c r="W1263" t="s">
        <v>36</v>
      </c>
      <c r="X1263" t="s">
        <v>1170</v>
      </c>
      <c r="Y1263">
        <v>1</v>
      </c>
      <c r="AA1263" t="s">
        <v>5081</v>
      </c>
      <c r="AB1263" t="s">
        <v>36</v>
      </c>
      <c r="AC1263">
        <v>0</v>
      </c>
      <c r="AD1263" s="27">
        <v>42203</v>
      </c>
      <c r="AE1263" t="s">
        <v>263</v>
      </c>
      <c r="AF1263" s="27">
        <v>42203</v>
      </c>
      <c r="AG1263" s="27">
        <v>42203</v>
      </c>
      <c r="AH1263">
        <v>0</v>
      </c>
      <c r="AN1263" t="s">
        <v>238</v>
      </c>
      <c r="AO1263">
        <v>1</v>
      </c>
      <c r="AP1263" t="s">
        <v>239</v>
      </c>
      <c r="AQ1263" s="27">
        <v>41376</v>
      </c>
      <c r="AR1263" t="s">
        <v>240</v>
      </c>
      <c r="AS1263">
        <v>1</v>
      </c>
      <c r="AT1263" t="s">
        <v>239</v>
      </c>
      <c r="AU1263" s="27">
        <v>41376</v>
      </c>
    </row>
    <row r="1264" spans="1:47" x14ac:dyDescent="0.2">
      <c r="A1264">
        <v>1263</v>
      </c>
      <c r="B1264" t="s">
        <v>5082</v>
      </c>
      <c r="C1264" t="s">
        <v>2021</v>
      </c>
      <c r="D1264" t="s">
        <v>5083</v>
      </c>
      <c r="E1264" s="27">
        <v>41606</v>
      </c>
      <c r="F1264" t="s">
        <v>233</v>
      </c>
      <c r="G1264" s="27">
        <v>34432</v>
      </c>
      <c r="H1264">
        <v>22</v>
      </c>
      <c r="I1264" t="s">
        <v>259</v>
      </c>
      <c r="J1264" t="s">
        <v>250</v>
      </c>
      <c r="K1264">
        <v>0</v>
      </c>
      <c r="L1264">
        <v>4</v>
      </c>
      <c r="M1264">
        <v>0</v>
      </c>
      <c r="N1264">
        <v>0</v>
      </c>
      <c r="O1264">
        <v>0</v>
      </c>
      <c r="P1264">
        <v>-1</v>
      </c>
      <c r="Q1264" s="28">
        <v>41605.194444444445</v>
      </c>
      <c r="R1264" s="28">
        <v>41607.056250000001</v>
      </c>
      <c r="S1264" t="s">
        <v>5084</v>
      </c>
      <c r="T1264" s="27">
        <v>41605</v>
      </c>
      <c r="V1264">
        <v>1</v>
      </c>
      <c r="W1264" t="s">
        <v>32</v>
      </c>
      <c r="X1264" t="s">
        <v>555</v>
      </c>
      <c r="Y1264">
        <v>0</v>
      </c>
      <c r="AB1264" t="s">
        <v>237</v>
      </c>
      <c r="AH1264">
        <v>0</v>
      </c>
      <c r="AN1264" t="s">
        <v>238</v>
      </c>
      <c r="AO1264">
        <v>6</v>
      </c>
      <c r="AP1264" t="s">
        <v>246</v>
      </c>
      <c r="AQ1264" s="27">
        <v>41606</v>
      </c>
      <c r="AR1264" t="s">
        <v>240</v>
      </c>
      <c r="AS1264">
        <v>4</v>
      </c>
      <c r="AT1264" t="s">
        <v>239</v>
      </c>
      <c r="AU1264" s="27">
        <v>41606</v>
      </c>
    </row>
    <row r="1265" spans="1:47" x14ac:dyDescent="0.2">
      <c r="A1265">
        <v>1264</v>
      </c>
      <c r="B1265" t="s">
        <v>5085</v>
      </c>
      <c r="C1265" t="s">
        <v>656</v>
      </c>
      <c r="D1265" t="s">
        <v>5086</v>
      </c>
      <c r="E1265" s="27">
        <v>41679</v>
      </c>
      <c r="F1265" t="s">
        <v>233</v>
      </c>
      <c r="G1265" s="27">
        <v>19442</v>
      </c>
      <c r="H1265">
        <v>63</v>
      </c>
      <c r="I1265" t="s">
        <v>234</v>
      </c>
      <c r="J1265" t="s">
        <v>250</v>
      </c>
      <c r="K1265">
        <v>0</v>
      </c>
      <c r="L1265">
        <v>9</v>
      </c>
      <c r="M1265">
        <v>0</v>
      </c>
      <c r="N1265">
        <v>0</v>
      </c>
      <c r="O1265">
        <v>25</v>
      </c>
      <c r="P1265">
        <v>-1</v>
      </c>
      <c r="Q1265" s="28">
        <v>41678.046527777777</v>
      </c>
      <c r="R1265" s="28">
        <v>43831</v>
      </c>
      <c r="S1265" t="s">
        <v>5087</v>
      </c>
      <c r="T1265" s="27">
        <v>41678</v>
      </c>
      <c r="V1265">
        <v>1</v>
      </c>
      <c r="W1265" t="s">
        <v>32</v>
      </c>
      <c r="X1265" t="s">
        <v>359</v>
      </c>
      <c r="Y1265">
        <v>0</v>
      </c>
      <c r="AB1265" t="s">
        <v>237</v>
      </c>
      <c r="AH1265">
        <v>0</v>
      </c>
      <c r="AN1265" t="s">
        <v>238</v>
      </c>
      <c r="AO1265">
        <v>4</v>
      </c>
      <c r="AP1265" t="s">
        <v>239</v>
      </c>
      <c r="AQ1265" s="27">
        <v>41679</v>
      </c>
      <c r="AR1265" t="s">
        <v>240</v>
      </c>
      <c r="AS1265">
        <v>9</v>
      </c>
      <c r="AT1265" t="s">
        <v>269</v>
      </c>
      <c r="AU1265" s="27">
        <v>41679</v>
      </c>
    </row>
    <row r="1266" spans="1:47" x14ac:dyDescent="0.2">
      <c r="A1266">
        <v>1265</v>
      </c>
      <c r="B1266" t="s">
        <v>5088</v>
      </c>
      <c r="C1266" t="s">
        <v>5089</v>
      </c>
      <c r="D1266" t="s">
        <v>5090</v>
      </c>
      <c r="E1266" s="27">
        <v>42000</v>
      </c>
      <c r="F1266" t="s">
        <v>294</v>
      </c>
      <c r="G1266" s="27">
        <v>29697</v>
      </c>
      <c r="H1266">
        <v>34</v>
      </c>
      <c r="I1266" t="s">
        <v>244</v>
      </c>
      <c r="J1266" t="s">
        <v>245</v>
      </c>
      <c r="K1266">
        <v>0</v>
      </c>
      <c r="L1266">
        <v>2</v>
      </c>
      <c r="M1266">
        <v>0</v>
      </c>
      <c r="N1266">
        <v>0</v>
      </c>
      <c r="O1266">
        <v>0</v>
      </c>
      <c r="P1266">
        <v>-1</v>
      </c>
      <c r="Q1266" s="28">
        <v>41999.347916666666</v>
      </c>
      <c r="R1266" s="28">
        <v>42000.074999999997</v>
      </c>
      <c r="S1266" t="s">
        <v>5091</v>
      </c>
      <c r="T1266" s="27">
        <v>41999</v>
      </c>
      <c r="V1266">
        <v>1</v>
      </c>
      <c r="W1266" t="s">
        <v>32</v>
      </c>
      <c r="X1266" t="s">
        <v>5092</v>
      </c>
      <c r="Y1266">
        <v>0</v>
      </c>
      <c r="AB1266" t="s">
        <v>237</v>
      </c>
      <c r="AH1266">
        <v>0</v>
      </c>
      <c r="AN1266" t="s">
        <v>238</v>
      </c>
      <c r="AO1266">
        <v>1</v>
      </c>
      <c r="AP1266" t="s">
        <v>239</v>
      </c>
      <c r="AQ1266" s="27">
        <v>42000</v>
      </c>
      <c r="AR1266" t="s">
        <v>240</v>
      </c>
      <c r="AS1266">
        <v>2</v>
      </c>
      <c r="AT1266" t="s">
        <v>239</v>
      </c>
      <c r="AU1266" s="27">
        <v>42000</v>
      </c>
    </row>
    <row r="1267" spans="1:47" x14ac:dyDescent="0.2">
      <c r="A1267">
        <v>1266</v>
      </c>
      <c r="B1267" t="s">
        <v>5093</v>
      </c>
      <c r="C1267" t="s">
        <v>5094</v>
      </c>
      <c r="D1267" t="s">
        <v>3067</v>
      </c>
      <c r="E1267" s="27">
        <v>41998</v>
      </c>
      <c r="F1267" t="s">
        <v>294</v>
      </c>
      <c r="G1267" s="27">
        <v>30535</v>
      </c>
      <c r="H1267">
        <v>32</v>
      </c>
      <c r="I1267" t="s">
        <v>244</v>
      </c>
      <c r="J1267" t="s">
        <v>3068</v>
      </c>
      <c r="K1267">
        <v>0</v>
      </c>
      <c r="L1267">
        <v>6</v>
      </c>
      <c r="M1267">
        <v>0</v>
      </c>
      <c r="N1267">
        <v>0</v>
      </c>
      <c r="O1267">
        <v>3</v>
      </c>
      <c r="P1267">
        <v>-1</v>
      </c>
      <c r="Q1267" s="28">
        <v>41997.217361111114</v>
      </c>
      <c r="R1267" s="28">
        <v>42020.226388888892</v>
      </c>
      <c r="S1267" t="s">
        <v>5095</v>
      </c>
      <c r="T1267" s="27">
        <v>41997</v>
      </c>
      <c r="V1267">
        <v>1</v>
      </c>
      <c r="W1267" t="s">
        <v>36</v>
      </c>
      <c r="X1267" t="s">
        <v>263</v>
      </c>
      <c r="Y1267">
        <v>0</v>
      </c>
      <c r="AB1267" t="s">
        <v>237</v>
      </c>
      <c r="AH1267">
        <v>0</v>
      </c>
      <c r="AN1267" t="s">
        <v>238</v>
      </c>
      <c r="AO1267">
        <v>2</v>
      </c>
      <c r="AP1267" t="s">
        <v>239</v>
      </c>
      <c r="AQ1267" s="27">
        <v>41998</v>
      </c>
      <c r="AR1267" t="s">
        <v>240</v>
      </c>
      <c r="AS1267">
        <v>6</v>
      </c>
      <c r="AT1267" t="s">
        <v>246</v>
      </c>
      <c r="AU1267" s="27">
        <v>41998</v>
      </c>
    </row>
    <row r="1268" spans="1:47" x14ac:dyDescent="0.2">
      <c r="A1268">
        <v>1267</v>
      </c>
      <c r="B1268" t="s">
        <v>5096</v>
      </c>
      <c r="C1268" t="s">
        <v>5097</v>
      </c>
      <c r="D1268" t="s">
        <v>5098</v>
      </c>
      <c r="E1268" s="27">
        <v>41339</v>
      </c>
      <c r="F1268" t="s">
        <v>233</v>
      </c>
      <c r="G1268" s="27">
        <v>34043</v>
      </c>
      <c r="H1268">
        <v>23</v>
      </c>
      <c r="I1268" t="s">
        <v>259</v>
      </c>
      <c r="J1268" t="s">
        <v>250</v>
      </c>
      <c r="K1268">
        <v>0</v>
      </c>
      <c r="L1268">
        <v>3</v>
      </c>
      <c r="M1268">
        <v>0</v>
      </c>
      <c r="N1268">
        <v>1</v>
      </c>
      <c r="O1268">
        <v>0</v>
      </c>
      <c r="P1268">
        <v>-1</v>
      </c>
      <c r="Q1268" s="28">
        <v>41338.047222222223</v>
      </c>
      <c r="R1268" s="28">
        <v>41567.101388888892</v>
      </c>
      <c r="S1268" t="s">
        <v>5099</v>
      </c>
      <c r="T1268" s="27">
        <v>41338</v>
      </c>
      <c r="V1268">
        <v>1</v>
      </c>
      <c r="W1268" t="s">
        <v>32</v>
      </c>
      <c r="X1268" t="s">
        <v>1406</v>
      </c>
      <c r="Y1268">
        <v>0</v>
      </c>
      <c r="AB1268" t="s">
        <v>237</v>
      </c>
      <c r="AH1268">
        <v>0</v>
      </c>
      <c r="AN1268" t="s">
        <v>238</v>
      </c>
      <c r="AO1268">
        <v>5</v>
      </c>
      <c r="AP1268" t="s">
        <v>246</v>
      </c>
      <c r="AQ1268" s="27">
        <v>41339</v>
      </c>
      <c r="AR1268" t="s">
        <v>240</v>
      </c>
      <c r="AS1268">
        <v>3</v>
      </c>
      <c r="AT1268" t="s">
        <v>239</v>
      </c>
      <c r="AU1268" s="27">
        <v>41339</v>
      </c>
    </row>
    <row r="1269" spans="1:47" x14ac:dyDescent="0.2">
      <c r="A1269">
        <v>1268</v>
      </c>
      <c r="B1269" t="s">
        <v>5100</v>
      </c>
      <c r="C1269" t="s">
        <v>5101</v>
      </c>
      <c r="D1269" t="s">
        <v>1097</v>
      </c>
      <c r="E1269" s="27">
        <v>41364</v>
      </c>
      <c r="F1269" t="s">
        <v>233</v>
      </c>
      <c r="G1269" s="27">
        <v>32001</v>
      </c>
      <c r="H1269">
        <v>28</v>
      </c>
      <c r="I1269" t="s">
        <v>244</v>
      </c>
      <c r="J1269" t="s">
        <v>250</v>
      </c>
      <c r="K1269">
        <v>0</v>
      </c>
      <c r="L1269">
        <v>4</v>
      </c>
      <c r="M1269">
        <v>0</v>
      </c>
      <c r="N1269">
        <v>0</v>
      </c>
      <c r="O1269">
        <v>1</v>
      </c>
      <c r="P1269">
        <v>-1</v>
      </c>
      <c r="Q1269" s="28">
        <v>41363.240277777775</v>
      </c>
      <c r="R1269" s="28">
        <v>41368.45208333333</v>
      </c>
      <c r="S1269" t="s">
        <v>5102</v>
      </c>
      <c r="T1269" s="27">
        <v>41362</v>
      </c>
      <c r="V1269">
        <v>2</v>
      </c>
      <c r="W1269" t="s">
        <v>32</v>
      </c>
      <c r="X1269" t="s">
        <v>268</v>
      </c>
      <c r="Y1269">
        <v>1</v>
      </c>
      <c r="AA1269" t="s">
        <v>5103</v>
      </c>
      <c r="AB1269" t="s">
        <v>32</v>
      </c>
      <c r="AC1269">
        <v>0</v>
      </c>
      <c r="AD1269" s="27">
        <v>41534</v>
      </c>
      <c r="AE1269" t="s">
        <v>5104</v>
      </c>
      <c r="AF1269" s="27">
        <v>41534</v>
      </c>
      <c r="AG1269" s="27">
        <v>41699</v>
      </c>
      <c r="AH1269">
        <v>0</v>
      </c>
      <c r="AN1269" t="s">
        <v>238</v>
      </c>
      <c r="AO1269">
        <v>5</v>
      </c>
      <c r="AP1269" t="s">
        <v>246</v>
      </c>
      <c r="AQ1269" s="27">
        <v>41364</v>
      </c>
      <c r="AR1269" t="s">
        <v>240</v>
      </c>
      <c r="AS1269">
        <v>4</v>
      </c>
      <c r="AT1269" t="s">
        <v>239</v>
      </c>
      <c r="AU1269" s="27">
        <v>41364</v>
      </c>
    </row>
    <row r="1270" spans="1:47" x14ac:dyDescent="0.2">
      <c r="A1270">
        <v>1269</v>
      </c>
      <c r="B1270" t="s">
        <v>5105</v>
      </c>
      <c r="C1270" t="s">
        <v>2056</v>
      </c>
      <c r="D1270" t="s">
        <v>5106</v>
      </c>
      <c r="E1270" s="27">
        <v>41642</v>
      </c>
      <c r="F1270" t="s">
        <v>233</v>
      </c>
      <c r="G1270" s="27">
        <v>31682</v>
      </c>
      <c r="H1270">
        <v>29</v>
      </c>
      <c r="I1270" t="s">
        <v>244</v>
      </c>
      <c r="J1270" t="s">
        <v>250</v>
      </c>
      <c r="K1270">
        <v>0</v>
      </c>
      <c r="L1270">
        <v>4</v>
      </c>
      <c r="M1270">
        <v>0</v>
      </c>
      <c r="N1270">
        <v>0</v>
      </c>
      <c r="O1270">
        <v>2</v>
      </c>
      <c r="P1270">
        <v>-1</v>
      </c>
      <c r="Q1270" s="28">
        <v>41641.350694444445</v>
      </c>
      <c r="R1270" s="28">
        <v>41642.070138888892</v>
      </c>
      <c r="S1270" t="s">
        <v>5107</v>
      </c>
      <c r="T1270" s="27">
        <v>41641</v>
      </c>
      <c r="V1270">
        <v>1</v>
      </c>
      <c r="W1270" t="s">
        <v>36</v>
      </c>
      <c r="X1270" t="s">
        <v>279</v>
      </c>
      <c r="Y1270">
        <v>0</v>
      </c>
      <c r="AB1270" t="s">
        <v>237</v>
      </c>
      <c r="AH1270">
        <v>0</v>
      </c>
      <c r="AN1270" t="s">
        <v>238</v>
      </c>
      <c r="AO1270">
        <v>5</v>
      </c>
      <c r="AP1270" t="s">
        <v>246</v>
      </c>
      <c r="AQ1270" s="27">
        <v>41642</v>
      </c>
      <c r="AR1270" t="s">
        <v>240</v>
      </c>
      <c r="AS1270">
        <v>4</v>
      </c>
      <c r="AT1270" t="s">
        <v>239</v>
      </c>
      <c r="AU1270" s="27">
        <v>41642</v>
      </c>
    </row>
    <row r="1271" spans="1:47" x14ac:dyDescent="0.2">
      <c r="A1271">
        <v>1270</v>
      </c>
      <c r="B1271" t="s">
        <v>5108</v>
      </c>
      <c r="C1271" t="s">
        <v>3066</v>
      </c>
      <c r="D1271" t="s">
        <v>432</v>
      </c>
      <c r="E1271" s="27">
        <v>41950</v>
      </c>
      <c r="F1271" t="s">
        <v>233</v>
      </c>
      <c r="G1271" s="27">
        <v>32512</v>
      </c>
      <c r="H1271">
        <v>27</v>
      </c>
      <c r="I1271" t="s">
        <v>244</v>
      </c>
      <c r="J1271" t="s">
        <v>245</v>
      </c>
      <c r="K1271">
        <v>0</v>
      </c>
      <c r="L1271">
        <v>9</v>
      </c>
      <c r="M1271">
        <v>0</v>
      </c>
      <c r="N1271">
        <v>0</v>
      </c>
      <c r="O1271">
        <v>1</v>
      </c>
      <c r="P1271">
        <v>-51</v>
      </c>
      <c r="Q1271" s="28">
        <v>41899.197916666664</v>
      </c>
      <c r="R1271" s="28">
        <v>41940.493750000001</v>
      </c>
      <c r="S1271" t="s">
        <v>5109</v>
      </c>
      <c r="T1271" s="27">
        <v>41899</v>
      </c>
      <c r="V1271">
        <v>51</v>
      </c>
      <c r="W1271" t="s">
        <v>32</v>
      </c>
      <c r="X1271" t="s">
        <v>974</v>
      </c>
      <c r="Y1271">
        <v>0</v>
      </c>
      <c r="AB1271" t="s">
        <v>237</v>
      </c>
      <c r="AH1271">
        <v>0</v>
      </c>
      <c r="AN1271" t="s">
        <v>238</v>
      </c>
      <c r="AO1271">
        <v>7</v>
      </c>
      <c r="AP1271" t="s">
        <v>246</v>
      </c>
      <c r="AQ1271" s="27">
        <v>41950</v>
      </c>
      <c r="AR1271" t="s">
        <v>240</v>
      </c>
      <c r="AS1271">
        <v>9</v>
      </c>
      <c r="AT1271" t="s">
        <v>269</v>
      </c>
      <c r="AU1271" s="27">
        <v>41950</v>
      </c>
    </row>
    <row r="1272" spans="1:47" x14ac:dyDescent="0.2">
      <c r="A1272">
        <v>1271</v>
      </c>
      <c r="B1272" t="s">
        <v>5110</v>
      </c>
      <c r="C1272" t="s">
        <v>2312</v>
      </c>
      <c r="D1272" t="s">
        <v>5111</v>
      </c>
      <c r="E1272" s="27">
        <v>41579</v>
      </c>
      <c r="F1272" t="s">
        <v>294</v>
      </c>
      <c r="G1272" s="27">
        <v>33535</v>
      </c>
      <c r="H1272">
        <v>24</v>
      </c>
      <c r="I1272" t="s">
        <v>259</v>
      </c>
      <c r="J1272" t="s">
        <v>250</v>
      </c>
      <c r="K1272">
        <v>0</v>
      </c>
      <c r="L1272">
        <v>5</v>
      </c>
      <c r="M1272">
        <v>0</v>
      </c>
      <c r="N1272">
        <v>0</v>
      </c>
      <c r="O1272">
        <v>0</v>
      </c>
      <c r="W1272" t="s">
        <v>237</v>
      </c>
      <c r="Y1272">
        <v>1</v>
      </c>
      <c r="AA1272" t="s">
        <v>5112</v>
      </c>
      <c r="AB1272" t="s">
        <v>36</v>
      </c>
      <c r="AD1272" s="27">
        <v>41893</v>
      </c>
      <c r="AE1272" t="s">
        <v>324</v>
      </c>
      <c r="AH1272">
        <v>0</v>
      </c>
      <c r="AN1272" t="s">
        <v>238</v>
      </c>
      <c r="AO1272">
        <v>6</v>
      </c>
      <c r="AP1272" t="s">
        <v>246</v>
      </c>
      <c r="AQ1272" s="27">
        <v>41579</v>
      </c>
      <c r="AR1272" t="s">
        <v>240</v>
      </c>
      <c r="AS1272">
        <v>5</v>
      </c>
      <c r="AT1272" t="s">
        <v>246</v>
      </c>
      <c r="AU1272" s="27">
        <v>41579</v>
      </c>
    </row>
    <row r="1273" spans="1:47" x14ac:dyDescent="0.2">
      <c r="A1273">
        <v>1272</v>
      </c>
      <c r="B1273" t="s">
        <v>5113</v>
      </c>
      <c r="C1273" t="s">
        <v>2056</v>
      </c>
      <c r="D1273" t="s">
        <v>1481</v>
      </c>
      <c r="E1273" s="27">
        <v>41932</v>
      </c>
      <c r="F1273" t="s">
        <v>233</v>
      </c>
      <c r="G1273" s="27">
        <v>28823</v>
      </c>
      <c r="H1273">
        <v>37</v>
      </c>
      <c r="I1273" t="s">
        <v>244</v>
      </c>
      <c r="J1273" t="s">
        <v>250</v>
      </c>
      <c r="K1273">
        <v>0</v>
      </c>
      <c r="L1273">
        <v>5</v>
      </c>
      <c r="M1273">
        <v>0</v>
      </c>
      <c r="N1273">
        <v>0</v>
      </c>
      <c r="O1273">
        <v>6</v>
      </c>
      <c r="P1273">
        <v>-1</v>
      </c>
      <c r="Q1273" s="28">
        <v>41931.316666666666</v>
      </c>
      <c r="R1273" s="28">
        <v>41951.509722222225</v>
      </c>
      <c r="S1273" t="s">
        <v>5114</v>
      </c>
      <c r="T1273" s="27">
        <v>41931</v>
      </c>
      <c r="V1273">
        <v>1</v>
      </c>
      <c r="W1273" t="s">
        <v>32</v>
      </c>
      <c r="X1273" t="s">
        <v>494</v>
      </c>
      <c r="Y1273">
        <v>1</v>
      </c>
      <c r="AA1273" t="s">
        <v>5115</v>
      </c>
      <c r="AB1273" t="s">
        <v>36</v>
      </c>
      <c r="AD1273" s="27">
        <v>42027</v>
      </c>
      <c r="AE1273" t="s">
        <v>404</v>
      </c>
      <c r="AH1273">
        <v>1</v>
      </c>
      <c r="AJ1273" t="s">
        <v>5116</v>
      </c>
      <c r="AK1273" t="s">
        <v>462</v>
      </c>
      <c r="AL1273" s="27">
        <v>42067</v>
      </c>
      <c r="AM1273" t="s">
        <v>279</v>
      </c>
      <c r="AN1273" t="s">
        <v>238</v>
      </c>
      <c r="AO1273">
        <v>2</v>
      </c>
      <c r="AP1273" t="s">
        <v>239</v>
      </c>
      <c r="AQ1273" s="27">
        <v>41932</v>
      </c>
      <c r="AR1273" t="s">
        <v>240</v>
      </c>
      <c r="AS1273">
        <v>5</v>
      </c>
      <c r="AT1273" t="s">
        <v>246</v>
      </c>
      <c r="AU1273" s="27">
        <v>41932</v>
      </c>
    </row>
    <row r="1274" spans="1:47" x14ac:dyDescent="0.2">
      <c r="A1274">
        <v>1273</v>
      </c>
      <c r="B1274" t="s">
        <v>5117</v>
      </c>
      <c r="C1274" t="s">
        <v>2861</v>
      </c>
      <c r="D1274" t="s">
        <v>432</v>
      </c>
      <c r="E1274" s="27">
        <v>41976</v>
      </c>
      <c r="F1274" t="s">
        <v>233</v>
      </c>
      <c r="G1274" s="27">
        <v>23724</v>
      </c>
      <c r="H1274">
        <v>51</v>
      </c>
      <c r="I1274" t="s">
        <v>234</v>
      </c>
      <c r="J1274" t="s">
        <v>245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-1</v>
      </c>
      <c r="Q1274" s="28">
        <v>41975.25</v>
      </c>
      <c r="R1274" s="28">
        <v>41976.071527777778</v>
      </c>
      <c r="S1274" t="s">
        <v>5118</v>
      </c>
      <c r="T1274" s="27">
        <v>41975</v>
      </c>
      <c r="V1274">
        <v>1</v>
      </c>
      <c r="W1274" t="s">
        <v>36</v>
      </c>
      <c r="X1274" t="s">
        <v>279</v>
      </c>
      <c r="Y1274">
        <v>0</v>
      </c>
      <c r="AB1274" t="s">
        <v>237</v>
      </c>
      <c r="AH1274">
        <v>0</v>
      </c>
      <c r="AN1274" t="s">
        <v>238</v>
      </c>
      <c r="AO1274">
        <v>1</v>
      </c>
      <c r="AP1274" t="s">
        <v>239</v>
      </c>
      <c r="AQ1274" s="27">
        <v>41976</v>
      </c>
      <c r="AR1274" t="s">
        <v>240</v>
      </c>
      <c r="AS1274">
        <v>1</v>
      </c>
      <c r="AT1274" t="s">
        <v>239</v>
      </c>
      <c r="AU1274" s="27">
        <v>41976</v>
      </c>
    </row>
    <row r="1275" spans="1:47" x14ac:dyDescent="0.2">
      <c r="A1275">
        <v>1274</v>
      </c>
      <c r="B1275" t="s">
        <v>5119</v>
      </c>
      <c r="C1275" t="s">
        <v>5120</v>
      </c>
      <c r="D1275" t="s">
        <v>5121</v>
      </c>
      <c r="E1275" s="27">
        <v>41400</v>
      </c>
      <c r="F1275" t="s">
        <v>233</v>
      </c>
      <c r="G1275" s="27">
        <v>26742</v>
      </c>
      <c r="H1275">
        <v>43</v>
      </c>
      <c r="I1275" t="s">
        <v>244</v>
      </c>
      <c r="J1275" t="s">
        <v>22</v>
      </c>
      <c r="K1275">
        <v>0</v>
      </c>
      <c r="L1275">
        <v>2</v>
      </c>
      <c r="M1275">
        <v>0</v>
      </c>
      <c r="N1275">
        <v>0</v>
      </c>
      <c r="O1275">
        <v>3</v>
      </c>
      <c r="P1275">
        <v>-1</v>
      </c>
      <c r="Q1275" s="28">
        <v>41399.292361111111</v>
      </c>
      <c r="R1275" s="28">
        <v>41400.321527777778</v>
      </c>
      <c r="S1275" t="s">
        <v>5122</v>
      </c>
      <c r="T1275" s="27">
        <v>41399</v>
      </c>
      <c r="V1275">
        <v>1</v>
      </c>
      <c r="W1275" t="s">
        <v>32</v>
      </c>
      <c r="X1275" t="s">
        <v>313</v>
      </c>
      <c r="Y1275">
        <v>0</v>
      </c>
      <c r="AB1275" t="s">
        <v>237</v>
      </c>
      <c r="AH1275">
        <v>0</v>
      </c>
      <c r="AN1275" t="s">
        <v>238</v>
      </c>
      <c r="AO1275">
        <v>2</v>
      </c>
      <c r="AP1275" t="s">
        <v>239</v>
      </c>
      <c r="AQ1275" s="27">
        <v>41400</v>
      </c>
      <c r="AR1275" t="s">
        <v>240</v>
      </c>
      <c r="AS1275">
        <v>2</v>
      </c>
      <c r="AT1275" t="s">
        <v>239</v>
      </c>
      <c r="AU1275" s="27">
        <v>41400</v>
      </c>
    </row>
    <row r="1276" spans="1:47" x14ac:dyDescent="0.2">
      <c r="A1276">
        <v>1275</v>
      </c>
      <c r="B1276" t="s">
        <v>5123</v>
      </c>
      <c r="C1276" t="s">
        <v>5124</v>
      </c>
      <c r="D1276" t="s">
        <v>5125</v>
      </c>
      <c r="E1276" s="27">
        <v>41611</v>
      </c>
      <c r="F1276" t="s">
        <v>233</v>
      </c>
      <c r="G1276" s="27">
        <v>23799</v>
      </c>
      <c r="H1276">
        <v>51</v>
      </c>
      <c r="I1276" t="s">
        <v>234</v>
      </c>
      <c r="J1276" t="s">
        <v>245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-1</v>
      </c>
      <c r="Q1276" s="28">
        <v>41610.191666666666</v>
      </c>
      <c r="R1276" s="28">
        <v>41611.431250000001</v>
      </c>
      <c r="S1276" t="s">
        <v>5126</v>
      </c>
      <c r="T1276" s="27">
        <v>41610</v>
      </c>
      <c r="V1276">
        <v>1</v>
      </c>
      <c r="W1276" t="s">
        <v>32</v>
      </c>
      <c r="X1276" t="s">
        <v>567</v>
      </c>
      <c r="Y1276">
        <v>0</v>
      </c>
      <c r="AB1276" t="s">
        <v>237</v>
      </c>
      <c r="AH1276">
        <v>0</v>
      </c>
      <c r="AN1276" t="s">
        <v>238</v>
      </c>
      <c r="AO1276">
        <v>1</v>
      </c>
      <c r="AP1276" t="s">
        <v>239</v>
      </c>
      <c r="AQ1276" s="27">
        <v>41611</v>
      </c>
      <c r="AR1276" t="s">
        <v>240</v>
      </c>
      <c r="AS1276">
        <v>1</v>
      </c>
      <c r="AT1276" t="s">
        <v>239</v>
      </c>
      <c r="AU1276" s="27">
        <v>41611</v>
      </c>
    </row>
    <row r="1277" spans="1:47" x14ac:dyDescent="0.2">
      <c r="A1277">
        <v>1276</v>
      </c>
      <c r="B1277" t="s">
        <v>5127</v>
      </c>
      <c r="C1277" t="s">
        <v>5128</v>
      </c>
      <c r="D1277" t="s">
        <v>266</v>
      </c>
      <c r="E1277" s="27">
        <v>41792</v>
      </c>
      <c r="F1277" t="s">
        <v>233</v>
      </c>
      <c r="G1277" s="27">
        <v>34881</v>
      </c>
      <c r="H1277">
        <v>20</v>
      </c>
      <c r="I1277" t="s">
        <v>259</v>
      </c>
      <c r="J1277" t="s">
        <v>250</v>
      </c>
      <c r="K1277">
        <v>0</v>
      </c>
      <c r="L1277">
        <v>7</v>
      </c>
      <c r="M1277">
        <v>0</v>
      </c>
      <c r="N1277">
        <v>1</v>
      </c>
      <c r="O1277">
        <v>1</v>
      </c>
      <c r="P1277">
        <v>-2</v>
      </c>
      <c r="Q1277" s="28">
        <v>41790.510416666664</v>
      </c>
      <c r="R1277" s="28">
        <v>41791.34652777778</v>
      </c>
      <c r="S1277" t="s">
        <v>5129</v>
      </c>
      <c r="T1277" s="27">
        <v>41790</v>
      </c>
      <c r="V1277">
        <v>2</v>
      </c>
      <c r="W1277" t="s">
        <v>36</v>
      </c>
      <c r="X1277" t="s">
        <v>412</v>
      </c>
      <c r="Y1277">
        <v>1</v>
      </c>
      <c r="AA1277" t="s">
        <v>5130</v>
      </c>
      <c r="AB1277" t="s">
        <v>32</v>
      </c>
      <c r="AC1277">
        <v>0</v>
      </c>
      <c r="AD1277" s="27">
        <v>41897</v>
      </c>
      <c r="AE1277" t="s">
        <v>453</v>
      </c>
      <c r="AF1277" s="27">
        <v>41897</v>
      </c>
      <c r="AG1277" s="27">
        <v>41901</v>
      </c>
      <c r="AH1277">
        <v>0</v>
      </c>
      <c r="AN1277" t="s">
        <v>238</v>
      </c>
      <c r="AO1277">
        <v>7</v>
      </c>
      <c r="AP1277" t="s">
        <v>246</v>
      </c>
      <c r="AQ1277" s="27">
        <v>41792</v>
      </c>
      <c r="AR1277" t="s">
        <v>240</v>
      </c>
      <c r="AS1277">
        <v>7</v>
      </c>
      <c r="AT1277" t="s">
        <v>246</v>
      </c>
      <c r="AU1277" s="27">
        <v>41792</v>
      </c>
    </row>
    <row r="1278" spans="1:47" x14ac:dyDescent="0.2">
      <c r="A1278">
        <v>1277</v>
      </c>
      <c r="B1278" t="s">
        <v>5131</v>
      </c>
      <c r="C1278" t="s">
        <v>5132</v>
      </c>
      <c r="D1278" t="s">
        <v>5133</v>
      </c>
      <c r="E1278" s="27">
        <v>41864</v>
      </c>
      <c r="F1278" t="s">
        <v>233</v>
      </c>
      <c r="G1278" s="27">
        <v>27290</v>
      </c>
      <c r="H1278">
        <v>41</v>
      </c>
      <c r="I1278" t="s">
        <v>244</v>
      </c>
      <c r="J1278" t="s">
        <v>250</v>
      </c>
      <c r="K1278">
        <v>0</v>
      </c>
      <c r="L1278">
        <v>2</v>
      </c>
      <c r="M1278">
        <v>0</v>
      </c>
      <c r="N1278">
        <v>0</v>
      </c>
      <c r="O1278">
        <v>1</v>
      </c>
      <c r="P1278">
        <v>-1</v>
      </c>
      <c r="Q1278" s="28">
        <v>41863.04583333333</v>
      </c>
      <c r="R1278" s="28">
        <v>41864.34375</v>
      </c>
      <c r="S1278" t="s">
        <v>5134</v>
      </c>
      <c r="T1278" s="27">
        <v>41863</v>
      </c>
      <c r="V1278">
        <v>1</v>
      </c>
      <c r="W1278" t="s">
        <v>36</v>
      </c>
      <c r="X1278" t="s">
        <v>279</v>
      </c>
      <c r="Y1278">
        <v>0</v>
      </c>
      <c r="AB1278" t="s">
        <v>237</v>
      </c>
      <c r="AH1278">
        <v>0</v>
      </c>
      <c r="AN1278" t="s">
        <v>238</v>
      </c>
      <c r="AO1278">
        <v>2</v>
      </c>
      <c r="AP1278" t="s">
        <v>239</v>
      </c>
      <c r="AQ1278" s="27">
        <v>41864</v>
      </c>
      <c r="AR1278" t="s">
        <v>240</v>
      </c>
      <c r="AS1278">
        <v>2</v>
      </c>
      <c r="AT1278" t="s">
        <v>239</v>
      </c>
      <c r="AU1278" s="27">
        <v>41864</v>
      </c>
    </row>
    <row r="1279" spans="1:47" x14ac:dyDescent="0.2">
      <c r="A1279">
        <v>1278</v>
      </c>
      <c r="B1279" t="s">
        <v>5135</v>
      </c>
      <c r="C1279" t="s">
        <v>5136</v>
      </c>
      <c r="D1279" t="s">
        <v>3455</v>
      </c>
      <c r="E1279" s="27">
        <v>41953</v>
      </c>
      <c r="F1279" t="s">
        <v>233</v>
      </c>
      <c r="G1279" s="27">
        <v>21464</v>
      </c>
      <c r="H1279">
        <v>57</v>
      </c>
      <c r="I1279" t="s">
        <v>234</v>
      </c>
      <c r="J1279" t="s">
        <v>22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-1</v>
      </c>
      <c r="Q1279" s="28">
        <v>41952.505555555559</v>
      </c>
      <c r="R1279" s="28">
        <v>41966.220833333333</v>
      </c>
      <c r="S1279" t="s">
        <v>5137</v>
      </c>
      <c r="T1279" s="27">
        <v>41952</v>
      </c>
      <c r="V1279">
        <v>1</v>
      </c>
      <c r="W1279" t="s">
        <v>36</v>
      </c>
      <c r="X1279" t="s">
        <v>412</v>
      </c>
      <c r="Y1279">
        <v>0</v>
      </c>
      <c r="AB1279" t="s">
        <v>237</v>
      </c>
      <c r="AH1279">
        <v>0</v>
      </c>
      <c r="AN1279" t="s">
        <v>238</v>
      </c>
      <c r="AO1279">
        <v>1</v>
      </c>
      <c r="AP1279" t="s">
        <v>239</v>
      </c>
      <c r="AQ1279" s="27">
        <v>41953</v>
      </c>
      <c r="AR1279" t="s">
        <v>240</v>
      </c>
      <c r="AS1279">
        <v>1</v>
      </c>
      <c r="AT1279" t="s">
        <v>239</v>
      </c>
      <c r="AU1279" s="27">
        <v>41953</v>
      </c>
    </row>
    <row r="1280" spans="1:47" x14ac:dyDescent="0.2">
      <c r="A1280">
        <v>1279</v>
      </c>
      <c r="B1280" t="s">
        <v>5138</v>
      </c>
      <c r="C1280" t="s">
        <v>5139</v>
      </c>
      <c r="D1280" t="s">
        <v>1128</v>
      </c>
      <c r="E1280" s="27">
        <v>41768</v>
      </c>
      <c r="F1280" t="s">
        <v>233</v>
      </c>
      <c r="G1280" s="27">
        <v>27552</v>
      </c>
      <c r="H1280">
        <v>40</v>
      </c>
      <c r="I1280" t="s">
        <v>244</v>
      </c>
      <c r="J1280" t="s">
        <v>250</v>
      </c>
      <c r="K1280">
        <v>0</v>
      </c>
      <c r="L1280">
        <v>3</v>
      </c>
      <c r="M1280">
        <v>0</v>
      </c>
      <c r="N1280">
        <v>0</v>
      </c>
      <c r="O1280">
        <v>1</v>
      </c>
      <c r="S1280" t="s">
        <v>5140</v>
      </c>
      <c r="T1280" s="27">
        <v>41767</v>
      </c>
      <c r="V1280">
        <v>1</v>
      </c>
      <c r="W1280" t="s">
        <v>32</v>
      </c>
      <c r="X1280" t="s">
        <v>252</v>
      </c>
      <c r="Y1280">
        <v>0</v>
      </c>
      <c r="AB1280" t="s">
        <v>237</v>
      </c>
      <c r="AH1280">
        <v>0</v>
      </c>
      <c r="AN1280" t="s">
        <v>238</v>
      </c>
      <c r="AO1280">
        <v>2</v>
      </c>
      <c r="AP1280" t="s">
        <v>239</v>
      </c>
      <c r="AQ1280" s="27">
        <v>41768</v>
      </c>
      <c r="AR1280" t="s">
        <v>240</v>
      </c>
      <c r="AS1280">
        <v>3</v>
      </c>
      <c r="AT1280" t="s">
        <v>239</v>
      </c>
      <c r="AU1280" s="27">
        <v>41768</v>
      </c>
    </row>
    <row r="1281" spans="1:47" x14ac:dyDescent="0.2">
      <c r="A1281">
        <v>1280</v>
      </c>
      <c r="B1281" t="s">
        <v>5141</v>
      </c>
      <c r="C1281" t="s">
        <v>400</v>
      </c>
      <c r="D1281" t="s">
        <v>4122</v>
      </c>
      <c r="E1281" s="27">
        <v>41668</v>
      </c>
      <c r="F1281" t="s">
        <v>233</v>
      </c>
      <c r="G1281" s="27">
        <v>32683</v>
      </c>
      <c r="H1281">
        <v>26</v>
      </c>
      <c r="I1281" t="s">
        <v>244</v>
      </c>
      <c r="J1281" t="s">
        <v>245</v>
      </c>
      <c r="K1281">
        <v>0</v>
      </c>
      <c r="L1281">
        <v>7</v>
      </c>
      <c r="M1281">
        <v>0</v>
      </c>
      <c r="N1281">
        <v>0</v>
      </c>
      <c r="O1281">
        <v>4</v>
      </c>
      <c r="P1281">
        <v>0</v>
      </c>
      <c r="Q1281" s="28">
        <v>41668.167361111111</v>
      </c>
      <c r="R1281" s="28">
        <v>41961.269444444442</v>
      </c>
      <c r="S1281" t="s">
        <v>5142</v>
      </c>
      <c r="T1281" s="27">
        <v>41668</v>
      </c>
      <c r="V1281">
        <v>0</v>
      </c>
      <c r="W1281" t="s">
        <v>36</v>
      </c>
      <c r="X1281" t="s">
        <v>548</v>
      </c>
      <c r="Y1281">
        <v>1</v>
      </c>
      <c r="AA1281" t="s">
        <v>5143</v>
      </c>
      <c r="AB1281" t="s">
        <v>36</v>
      </c>
      <c r="AD1281" s="27">
        <v>42288</v>
      </c>
      <c r="AE1281" t="s">
        <v>548</v>
      </c>
      <c r="AH1281">
        <v>0</v>
      </c>
      <c r="AN1281" t="s">
        <v>238</v>
      </c>
      <c r="AO1281">
        <v>4</v>
      </c>
      <c r="AP1281" t="s">
        <v>239</v>
      </c>
      <c r="AQ1281" s="27">
        <v>41668</v>
      </c>
      <c r="AR1281" t="s">
        <v>240</v>
      </c>
      <c r="AS1281">
        <v>7</v>
      </c>
      <c r="AT1281" t="s">
        <v>246</v>
      </c>
      <c r="AU1281" s="27">
        <v>41668</v>
      </c>
    </row>
    <row r="1282" spans="1:47" x14ac:dyDescent="0.2">
      <c r="A1282">
        <v>1281</v>
      </c>
      <c r="B1282" t="s">
        <v>5144</v>
      </c>
      <c r="C1282" t="s">
        <v>5145</v>
      </c>
      <c r="D1282" t="s">
        <v>5146</v>
      </c>
      <c r="E1282" s="27">
        <v>41967</v>
      </c>
      <c r="F1282" t="s">
        <v>294</v>
      </c>
      <c r="G1282" s="27">
        <v>27939</v>
      </c>
      <c r="H1282">
        <v>39</v>
      </c>
      <c r="I1282" t="s">
        <v>244</v>
      </c>
      <c r="J1282" t="s">
        <v>245</v>
      </c>
      <c r="K1282">
        <v>0</v>
      </c>
      <c r="L1282">
        <v>2</v>
      </c>
      <c r="M1282">
        <v>0</v>
      </c>
      <c r="N1282">
        <v>0</v>
      </c>
      <c r="O1282">
        <v>1</v>
      </c>
      <c r="P1282">
        <v>-1</v>
      </c>
      <c r="Q1282" s="28">
        <v>41966.201388888891</v>
      </c>
      <c r="R1282" s="28">
        <v>41976.21597222222</v>
      </c>
      <c r="S1282" t="s">
        <v>5147</v>
      </c>
      <c r="T1282" s="27">
        <v>41966</v>
      </c>
      <c r="V1282">
        <v>1</v>
      </c>
      <c r="W1282" t="s">
        <v>36</v>
      </c>
      <c r="X1282" t="s">
        <v>279</v>
      </c>
      <c r="Y1282">
        <v>1</v>
      </c>
      <c r="AA1282" t="s">
        <v>5148</v>
      </c>
      <c r="AB1282" t="s">
        <v>36</v>
      </c>
      <c r="AC1282">
        <v>0</v>
      </c>
      <c r="AD1282" s="27">
        <v>42299</v>
      </c>
      <c r="AE1282" t="s">
        <v>5149</v>
      </c>
      <c r="AF1282" s="27">
        <v>42299</v>
      </c>
      <c r="AG1282" s="27">
        <v>42300</v>
      </c>
      <c r="AH1282">
        <v>0</v>
      </c>
      <c r="AN1282" t="s">
        <v>238</v>
      </c>
      <c r="AO1282">
        <v>1</v>
      </c>
      <c r="AP1282" t="s">
        <v>239</v>
      </c>
      <c r="AQ1282" s="27">
        <v>41967</v>
      </c>
      <c r="AR1282" t="s">
        <v>240</v>
      </c>
      <c r="AS1282">
        <v>2</v>
      </c>
      <c r="AT1282" t="s">
        <v>239</v>
      </c>
      <c r="AU1282" s="27">
        <v>41967</v>
      </c>
    </row>
    <row r="1283" spans="1:47" x14ac:dyDescent="0.2">
      <c r="A1283">
        <v>1282</v>
      </c>
      <c r="B1283" t="s">
        <v>5150</v>
      </c>
      <c r="C1283" t="s">
        <v>4673</v>
      </c>
      <c r="D1283" t="s">
        <v>5151</v>
      </c>
      <c r="E1283" s="27">
        <v>41720</v>
      </c>
      <c r="F1283" t="s">
        <v>233</v>
      </c>
      <c r="G1283" s="27">
        <v>34656</v>
      </c>
      <c r="H1283">
        <v>21</v>
      </c>
      <c r="I1283" t="s">
        <v>259</v>
      </c>
      <c r="J1283" t="s">
        <v>250</v>
      </c>
      <c r="K1283">
        <v>0</v>
      </c>
      <c r="L1283">
        <v>8</v>
      </c>
      <c r="M1283">
        <v>0</v>
      </c>
      <c r="N1283">
        <v>1</v>
      </c>
      <c r="O1283">
        <v>1</v>
      </c>
      <c r="P1283">
        <v>-1</v>
      </c>
      <c r="Q1283" s="28">
        <v>41719.052083333336</v>
      </c>
      <c r="R1283" s="28">
        <v>41721.181250000001</v>
      </c>
      <c r="S1283" t="s">
        <v>5152</v>
      </c>
      <c r="U1283" s="27">
        <v>41719</v>
      </c>
      <c r="V1283">
        <v>1</v>
      </c>
      <c r="W1283" t="s">
        <v>32</v>
      </c>
      <c r="X1283" t="s">
        <v>274</v>
      </c>
      <c r="Y1283">
        <v>0</v>
      </c>
      <c r="AB1283" t="s">
        <v>237</v>
      </c>
      <c r="AH1283">
        <v>0</v>
      </c>
      <c r="AN1283" t="s">
        <v>238</v>
      </c>
      <c r="AO1283">
        <v>7</v>
      </c>
      <c r="AP1283" t="s">
        <v>246</v>
      </c>
      <c r="AQ1283" s="27">
        <v>41720</v>
      </c>
      <c r="AR1283" t="s">
        <v>240</v>
      </c>
      <c r="AS1283">
        <v>8</v>
      </c>
      <c r="AT1283" t="s">
        <v>269</v>
      </c>
      <c r="AU1283" s="27">
        <v>41720</v>
      </c>
    </row>
    <row r="1284" spans="1:47" x14ac:dyDescent="0.2">
      <c r="A1284">
        <v>1283</v>
      </c>
      <c r="B1284" t="s">
        <v>5153</v>
      </c>
      <c r="C1284" t="s">
        <v>1127</v>
      </c>
      <c r="D1284" t="s">
        <v>5154</v>
      </c>
      <c r="E1284" s="27">
        <v>41387</v>
      </c>
      <c r="F1284" t="s">
        <v>233</v>
      </c>
      <c r="G1284" s="27">
        <v>34530</v>
      </c>
      <c r="H1284">
        <v>21</v>
      </c>
      <c r="I1284" t="s">
        <v>259</v>
      </c>
      <c r="J1284" t="s">
        <v>250</v>
      </c>
      <c r="K1284">
        <v>0</v>
      </c>
      <c r="L1284">
        <v>9</v>
      </c>
      <c r="M1284">
        <v>1</v>
      </c>
      <c r="N1284">
        <v>1</v>
      </c>
      <c r="O1284">
        <v>1</v>
      </c>
      <c r="P1284">
        <v>-1</v>
      </c>
      <c r="Q1284" s="28">
        <v>41386.397222222222</v>
      </c>
      <c r="R1284" s="28">
        <v>41389.165277777778</v>
      </c>
      <c r="S1284" t="s">
        <v>5155</v>
      </c>
      <c r="T1284" s="27">
        <v>41386</v>
      </c>
      <c r="V1284">
        <v>1</v>
      </c>
      <c r="W1284" t="s">
        <v>32</v>
      </c>
      <c r="X1284" t="s">
        <v>4640</v>
      </c>
      <c r="Y1284">
        <v>1</v>
      </c>
      <c r="AA1284" t="s">
        <v>5156</v>
      </c>
      <c r="AB1284" t="s">
        <v>36</v>
      </c>
      <c r="AC1284">
        <v>0</v>
      </c>
      <c r="AD1284" s="27">
        <v>41422</v>
      </c>
      <c r="AE1284" t="s">
        <v>404</v>
      </c>
      <c r="AF1284" s="27">
        <v>41422</v>
      </c>
      <c r="AG1284" s="27">
        <v>41480</v>
      </c>
      <c r="AH1284">
        <v>0</v>
      </c>
      <c r="AN1284" t="s">
        <v>238</v>
      </c>
      <c r="AO1284">
        <v>6</v>
      </c>
      <c r="AP1284" t="s">
        <v>246</v>
      </c>
      <c r="AQ1284" s="27">
        <v>41387</v>
      </c>
      <c r="AR1284" t="s">
        <v>240</v>
      </c>
      <c r="AS1284">
        <v>9</v>
      </c>
      <c r="AT1284" t="s">
        <v>269</v>
      </c>
      <c r="AU1284" s="27">
        <v>41387</v>
      </c>
    </row>
    <row r="1285" spans="1:47" x14ac:dyDescent="0.2">
      <c r="A1285">
        <v>1284</v>
      </c>
      <c r="B1285" t="s">
        <v>5157</v>
      </c>
      <c r="C1285" t="s">
        <v>803</v>
      </c>
      <c r="D1285" t="s">
        <v>5158</v>
      </c>
      <c r="E1285" s="27">
        <v>41773</v>
      </c>
      <c r="F1285" t="s">
        <v>233</v>
      </c>
      <c r="G1285" s="27">
        <v>27044</v>
      </c>
      <c r="H1285">
        <v>42</v>
      </c>
      <c r="I1285" t="s">
        <v>244</v>
      </c>
      <c r="J1285" t="s">
        <v>245</v>
      </c>
      <c r="K1285">
        <v>0</v>
      </c>
      <c r="L1285">
        <v>4</v>
      </c>
      <c r="M1285">
        <v>0</v>
      </c>
      <c r="N1285">
        <v>0</v>
      </c>
      <c r="O1285">
        <v>5</v>
      </c>
      <c r="P1285">
        <v>-1</v>
      </c>
      <c r="Q1285" s="28">
        <v>41772.177777777775</v>
      </c>
      <c r="R1285" s="28">
        <v>42069.363194444442</v>
      </c>
      <c r="S1285" t="s">
        <v>5159</v>
      </c>
      <c r="T1285" s="27">
        <v>41772</v>
      </c>
      <c r="V1285">
        <v>1</v>
      </c>
      <c r="W1285" t="s">
        <v>32</v>
      </c>
      <c r="X1285" t="s">
        <v>834</v>
      </c>
      <c r="Y1285">
        <v>0</v>
      </c>
      <c r="AB1285" t="s">
        <v>237</v>
      </c>
      <c r="AH1285">
        <v>0</v>
      </c>
      <c r="AN1285" t="s">
        <v>238</v>
      </c>
      <c r="AO1285">
        <v>1</v>
      </c>
      <c r="AP1285" t="s">
        <v>239</v>
      </c>
      <c r="AQ1285" s="27">
        <v>41773</v>
      </c>
      <c r="AR1285" t="s">
        <v>240</v>
      </c>
      <c r="AS1285">
        <v>4</v>
      </c>
      <c r="AT1285" t="s">
        <v>239</v>
      </c>
      <c r="AU1285" s="27">
        <v>41773</v>
      </c>
    </row>
    <row r="1286" spans="1:47" x14ac:dyDescent="0.2">
      <c r="A1286">
        <v>1285</v>
      </c>
      <c r="B1286" t="s">
        <v>5160</v>
      </c>
      <c r="C1286" t="s">
        <v>5161</v>
      </c>
      <c r="D1286" t="s">
        <v>1110</v>
      </c>
      <c r="E1286" s="27">
        <v>41837</v>
      </c>
      <c r="F1286" t="s">
        <v>294</v>
      </c>
      <c r="G1286" s="27">
        <v>28686</v>
      </c>
      <c r="H1286">
        <v>37</v>
      </c>
      <c r="I1286" t="s">
        <v>244</v>
      </c>
      <c r="J1286" t="s">
        <v>250</v>
      </c>
      <c r="K1286">
        <v>0</v>
      </c>
      <c r="L1286">
        <v>5</v>
      </c>
      <c r="M1286">
        <v>0</v>
      </c>
      <c r="N1286">
        <v>0</v>
      </c>
      <c r="O1286">
        <v>1</v>
      </c>
      <c r="P1286">
        <v>-1</v>
      </c>
      <c r="Q1286" s="28">
        <v>41836.462500000001</v>
      </c>
      <c r="R1286" s="28">
        <v>41839.069444444445</v>
      </c>
      <c r="S1286" t="s">
        <v>5162</v>
      </c>
      <c r="T1286" s="27">
        <v>41836</v>
      </c>
      <c r="V1286">
        <v>1</v>
      </c>
      <c r="W1286" t="s">
        <v>32</v>
      </c>
      <c r="X1286" t="s">
        <v>974</v>
      </c>
      <c r="Y1286">
        <v>0</v>
      </c>
      <c r="AB1286" t="s">
        <v>237</v>
      </c>
      <c r="AH1286">
        <v>0</v>
      </c>
      <c r="AN1286" t="s">
        <v>238</v>
      </c>
      <c r="AO1286">
        <v>3</v>
      </c>
      <c r="AP1286" t="s">
        <v>239</v>
      </c>
      <c r="AQ1286" s="27">
        <v>41837</v>
      </c>
      <c r="AR1286" t="s">
        <v>240</v>
      </c>
      <c r="AS1286">
        <v>5</v>
      </c>
      <c r="AT1286" t="s">
        <v>246</v>
      </c>
      <c r="AU1286" s="27">
        <v>41837</v>
      </c>
    </row>
    <row r="1287" spans="1:47" x14ac:dyDescent="0.2">
      <c r="A1287">
        <v>1286</v>
      </c>
      <c r="B1287" t="s">
        <v>5163</v>
      </c>
      <c r="C1287" t="s">
        <v>817</v>
      </c>
      <c r="D1287" t="s">
        <v>5164</v>
      </c>
      <c r="E1287" s="27">
        <v>41370</v>
      </c>
      <c r="F1287" t="s">
        <v>233</v>
      </c>
      <c r="G1287" s="27">
        <v>33410</v>
      </c>
      <c r="H1287">
        <v>24</v>
      </c>
      <c r="I1287" t="s">
        <v>259</v>
      </c>
      <c r="J1287" t="s">
        <v>245</v>
      </c>
      <c r="K1287">
        <v>0</v>
      </c>
      <c r="L1287">
        <v>4</v>
      </c>
      <c r="M1287">
        <v>2</v>
      </c>
      <c r="N1287">
        <v>0</v>
      </c>
      <c r="O1287">
        <v>3</v>
      </c>
      <c r="P1287">
        <v>-1</v>
      </c>
      <c r="Q1287" s="28">
        <v>41369.293055555558</v>
      </c>
      <c r="R1287" s="28">
        <v>41370.410416666666</v>
      </c>
      <c r="S1287" t="s">
        <v>5165</v>
      </c>
      <c r="T1287" s="27">
        <v>41369</v>
      </c>
      <c r="V1287">
        <v>1</v>
      </c>
      <c r="W1287" t="s">
        <v>32</v>
      </c>
      <c r="X1287" t="s">
        <v>364</v>
      </c>
      <c r="Y1287">
        <v>1</v>
      </c>
      <c r="AA1287" t="s">
        <v>5166</v>
      </c>
      <c r="AB1287" t="s">
        <v>36</v>
      </c>
      <c r="AC1287">
        <v>0</v>
      </c>
      <c r="AD1287" s="27">
        <v>41416</v>
      </c>
      <c r="AE1287" t="s">
        <v>412</v>
      </c>
      <c r="AF1287" s="27">
        <v>41416</v>
      </c>
      <c r="AG1287" s="27">
        <v>41417</v>
      </c>
      <c r="AH1287">
        <v>0</v>
      </c>
      <c r="AN1287" t="s">
        <v>238</v>
      </c>
      <c r="AO1287">
        <v>4</v>
      </c>
      <c r="AP1287" t="s">
        <v>239</v>
      </c>
      <c r="AQ1287" s="27">
        <v>41370</v>
      </c>
      <c r="AR1287" t="s">
        <v>240</v>
      </c>
      <c r="AS1287">
        <v>4</v>
      </c>
      <c r="AT1287" t="s">
        <v>239</v>
      </c>
      <c r="AU1287" s="27">
        <v>41370</v>
      </c>
    </row>
    <row r="1288" spans="1:47" x14ac:dyDescent="0.2">
      <c r="A1288">
        <v>1287</v>
      </c>
      <c r="B1288" t="s">
        <v>5167</v>
      </c>
      <c r="C1288" t="s">
        <v>5168</v>
      </c>
      <c r="D1288" t="s">
        <v>5169</v>
      </c>
      <c r="E1288" s="27">
        <v>41771</v>
      </c>
      <c r="F1288" t="s">
        <v>233</v>
      </c>
      <c r="G1288" s="27">
        <v>28139</v>
      </c>
      <c r="H1288">
        <v>39</v>
      </c>
      <c r="I1288" t="s">
        <v>244</v>
      </c>
      <c r="J1288" t="s">
        <v>22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-4</v>
      </c>
      <c r="Q1288" s="28">
        <v>41767.427083333336</v>
      </c>
      <c r="R1288" s="28">
        <v>41769.206250000003</v>
      </c>
      <c r="S1288" t="s">
        <v>5170</v>
      </c>
      <c r="T1288" s="27">
        <v>41767</v>
      </c>
      <c r="V1288">
        <v>4</v>
      </c>
      <c r="W1288" t="s">
        <v>32</v>
      </c>
      <c r="X1288" t="s">
        <v>390</v>
      </c>
      <c r="Y1288">
        <v>0</v>
      </c>
      <c r="AB1288" t="s">
        <v>237</v>
      </c>
      <c r="AH1288">
        <v>0</v>
      </c>
      <c r="AN1288" t="s">
        <v>238</v>
      </c>
      <c r="AO1288">
        <v>1</v>
      </c>
      <c r="AP1288" t="s">
        <v>239</v>
      </c>
      <c r="AQ1288" s="27">
        <v>41771</v>
      </c>
      <c r="AR1288" t="s">
        <v>240</v>
      </c>
      <c r="AS1288">
        <v>1</v>
      </c>
      <c r="AT1288" t="s">
        <v>239</v>
      </c>
      <c r="AU1288" s="27">
        <v>41771</v>
      </c>
    </row>
    <row r="1289" spans="1:47" x14ac:dyDescent="0.2">
      <c r="A1289">
        <v>1288</v>
      </c>
      <c r="B1289" t="s">
        <v>5171</v>
      </c>
      <c r="C1289" t="s">
        <v>557</v>
      </c>
      <c r="D1289" t="s">
        <v>381</v>
      </c>
      <c r="E1289" s="27">
        <v>41502</v>
      </c>
      <c r="F1289" t="s">
        <v>294</v>
      </c>
      <c r="G1289" s="27">
        <v>18972</v>
      </c>
      <c r="H1289">
        <v>64</v>
      </c>
      <c r="I1289" t="s">
        <v>234</v>
      </c>
      <c r="J1289" t="s">
        <v>250</v>
      </c>
      <c r="K1289">
        <v>0</v>
      </c>
      <c r="L1289">
        <v>5</v>
      </c>
      <c r="M1289">
        <v>0</v>
      </c>
      <c r="N1289">
        <v>0</v>
      </c>
      <c r="O1289">
        <v>0</v>
      </c>
      <c r="W1289" t="s">
        <v>237</v>
      </c>
      <c r="Y1289">
        <v>-1</v>
      </c>
      <c r="AB1289" t="s">
        <v>237</v>
      </c>
      <c r="AH1289">
        <v>0</v>
      </c>
      <c r="AN1289" t="s">
        <v>238</v>
      </c>
      <c r="AO1289">
        <v>1</v>
      </c>
      <c r="AP1289" t="s">
        <v>239</v>
      </c>
      <c r="AQ1289" s="27">
        <v>41502</v>
      </c>
      <c r="AR1289" t="s">
        <v>240</v>
      </c>
      <c r="AS1289">
        <v>5</v>
      </c>
      <c r="AT1289" t="s">
        <v>246</v>
      </c>
      <c r="AU1289" s="27">
        <v>41502</v>
      </c>
    </row>
    <row r="1290" spans="1:47" x14ac:dyDescent="0.2">
      <c r="A1290">
        <v>1289</v>
      </c>
      <c r="B1290" t="s">
        <v>5172</v>
      </c>
      <c r="C1290" t="s">
        <v>2312</v>
      </c>
      <c r="D1290" t="s">
        <v>381</v>
      </c>
      <c r="E1290" s="27">
        <v>41761</v>
      </c>
      <c r="F1290" t="s">
        <v>294</v>
      </c>
      <c r="G1290" s="27">
        <v>29774</v>
      </c>
      <c r="H1290">
        <v>34</v>
      </c>
      <c r="I1290" t="s">
        <v>244</v>
      </c>
      <c r="J1290" t="s">
        <v>250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-1</v>
      </c>
      <c r="Q1290" s="28">
        <v>41760.186805555553</v>
      </c>
      <c r="R1290" s="28">
        <v>41761.402083333334</v>
      </c>
      <c r="S1290" t="s">
        <v>5173</v>
      </c>
      <c r="T1290" s="27">
        <v>41760</v>
      </c>
      <c r="V1290">
        <v>1</v>
      </c>
      <c r="W1290" t="s">
        <v>32</v>
      </c>
      <c r="X1290" t="s">
        <v>974</v>
      </c>
      <c r="Y1290">
        <v>0</v>
      </c>
      <c r="AB1290" t="s">
        <v>237</v>
      </c>
      <c r="AH1290">
        <v>0</v>
      </c>
      <c r="AN1290" t="s">
        <v>238</v>
      </c>
      <c r="AO1290">
        <v>1</v>
      </c>
      <c r="AP1290" t="s">
        <v>239</v>
      </c>
      <c r="AQ1290" s="27">
        <v>41761</v>
      </c>
      <c r="AR1290" t="s">
        <v>240</v>
      </c>
      <c r="AS1290">
        <v>1</v>
      </c>
      <c r="AT1290" t="s">
        <v>239</v>
      </c>
      <c r="AU1290" s="27">
        <v>41761</v>
      </c>
    </row>
    <row r="1291" spans="1:47" x14ac:dyDescent="0.2">
      <c r="A1291">
        <v>1290</v>
      </c>
      <c r="B1291" t="s">
        <v>5174</v>
      </c>
      <c r="C1291" t="s">
        <v>288</v>
      </c>
      <c r="D1291" t="s">
        <v>3145</v>
      </c>
      <c r="E1291" s="27">
        <v>41370</v>
      </c>
      <c r="F1291" t="s">
        <v>233</v>
      </c>
      <c r="G1291" s="27">
        <v>32722</v>
      </c>
      <c r="H1291">
        <v>26</v>
      </c>
      <c r="I1291" t="s">
        <v>244</v>
      </c>
      <c r="J1291" t="s">
        <v>250</v>
      </c>
      <c r="K1291">
        <v>0</v>
      </c>
      <c r="L1291">
        <v>8</v>
      </c>
      <c r="M1291">
        <v>1</v>
      </c>
      <c r="N1291">
        <v>0</v>
      </c>
      <c r="O1291">
        <v>4</v>
      </c>
      <c r="P1291">
        <v>-1</v>
      </c>
      <c r="Q1291" s="28">
        <v>41369.287499999999</v>
      </c>
      <c r="R1291" s="28">
        <v>41370.317361111112</v>
      </c>
      <c r="S1291" t="s">
        <v>5175</v>
      </c>
      <c r="T1291" s="27">
        <v>41369</v>
      </c>
      <c r="V1291">
        <v>1</v>
      </c>
      <c r="W1291" t="s">
        <v>36</v>
      </c>
      <c r="X1291" t="s">
        <v>279</v>
      </c>
      <c r="Y1291">
        <v>1</v>
      </c>
      <c r="AA1291" t="s">
        <v>5176</v>
      </c>
      <c r="AB1291" t="s">
        <v>36</v>
      </c>
      <c r="AC1291">
        <v>1</v>
      </c>
      <c r="AD1291" s="27">
        <v>41420</v>
      </c>
      <c r="AE1291" t="s">
        <v>724</v>
      </c>
      <c r="AF1291" s="27">
        <v>41421</v>
      </c>
      <c r="AG1291" s="27">
        <v>41422</v>
      </c>
      <c r="AH1291">
        <v>1</v>
      </c>
      <c r="AJ1291" t="s">
        <v>5177</v>
      </c>
      <c r="AK1291" t="s">
        <v>462</v>
      </c>
      <c r="AL1291" s="27">
        <v>41546</v>
      </c>
      <c r="AM1291" t="s">
        <v>279</v>
      </c>
      <c r="AN1291" t="s">
        <v>238</v>
      </c>
      <c r="AO1291">
        <v>9</v>
      </c>
      <c r="AP1291" t="s">
        <v>269</v>
      </c>
      <c r="AQ1291" s="27">
        <v>41370</v>
      </c>
      <c r="AR1291" t="s">
        <v>240</v>
      </c>
      <c r="AS1291">
        <v>8</v>
      </c>
      <c r="AT1291" t="s">
        <v>269</v>
      </c>
      <c r="AU1291" s="27">
        <v>41370</v>
      </c>
    </row>
    <row r="1292" spans="1:47" x14ac:dyDescent="0.2">
      <c r="A1292">
        <v>1291</v>
      </c>
      <c r="B1292" t="s">
        <v>5178</v>
      </c>
      <c r="C1292" t="s">
        <v>242</v>
      </c>
      <c r="D1292" t="s">
        <v>5179</v>
      </c>
      <c r="E1292" s="27">
        <v>41892</v>
      </c>
      <c r="F1292" t="s">
        <v>233</v>
      </c>
      <c r="G1292" s="27">
        <v>21234</v>
      </c>
      <c r="H1292">
        <v>58</v>
      </c>
      <c r="I1292" t="s">
        <v>234</v>
      </c>
      <c r="J1292" t="s">
        <v>353</v>
      </c>
      <c r="K1292">
        <v>0</v>
      </c>
      <c r="L1292">
        <v>2</v>
      </c>
      <c r="M1292">
        <v>0</v>
      </c>
      <c r="N1292">
        <v>0</v>
      </c>
      <c r="O1292">
        <v>1</v>
      </c>
      <c r="P1292">
        <v>-44</v>
      </c>
      <c r="Q1292" s="28">
        <v>41848.081944444442</v>
      </c>
      <c r="R1292" s="28">
        <v>41849.357638888891</v>
      </c>
      <c r="S1292" t="s">
        <v>5180</v>
      </c>
      <c r="T1292" s="27">
        <v>41848</v>
      </c>
      <c r="V1292">
        <v>44</v>
      </c>
      <c r="W1292" t="s">
        <v>32</v>
      </c>
      <c r="X1292" t="s">
        <v>4773</v>
      </c>
      <c r="Y1292">
        <v>0</v>
      </c>
      <c r="AB1292" t="s">
        <v>237</v>
      </c>
      <c r="AH1292">
        <v>0</v>
      </c>
      <c r="AN1292" t="s">
        <v>238</v>
      </c>
      <c r="AO1292">
        <v>1</v>
      </c>
      <c r="AP1292" t="s">
        <v>239</v>
      </c>
      <c r="AQ1292" s="27">
        <v>41892</v>
      </c>
      <c r="AR1292" t="s">
        <v>240</v>
      </c>
      <c r="AS1292">
        <v>2</v>
      </c>
      <c r="AT1292" t="s">
        <v>239</v>
      </c>
      <c r="AU1292" s="27">
        <v>41892</v>
      </c>
    </row>
    <row r="1293" spans="1:47" x14ac:dyDescent="0.2">
      <c r="A1293">
        <v>1292</v>
      </c>
      <c r="B1293" t="s">
        <v>5181</v>
      </c>
      <c r="C1293" t="s">
        <v>414</v>
      </c>
      <c r="D1293" t="s">
        <v>5182</v>
      </c>
      <c r="E1293" s="27">
        <v>41422</v>
      </c>
      <c r="F1293" t="s">
        <v>233</v>
      </c>
      <c r="G1293" s="27">
        <v>24856</v>
      </c>
      <c r="H1293">
        <v>48</v>
      </c>
      <c r="I1293" t="s">
        <v>234</v>
      </c>
      <c r="J1293" t="s">
        <v>245</v>
      </c>
      <c r="K1293">
        <v>0</v>
      </c>
      <c r="L1293">
        <v>2</v>
      </c>
      <c r="M1293">
        <v>0</v>
      </c>
      <c r="N1293">
        <v>0</v>
      </c>
      <c r="O1293">
        <v>1</v>
      </c>
      <c r="P1293">
        <v>0</v>
      </c>
      <c r="Q1293" s="28">
        <v>41422.222222222219</v>
      </c>
      <c r="R1293" s="28">
        <v>41423.066666666666</v>
      </c>
      <c r="S1293" t="s">
        <v>5183</v>
      </c>
      <c r="T1293" s="27">
        <v>41422</v>
      </c>
      <c r="V1293">
        <v>0</v>
      </c>
      <c r="W1293" t="s">
        <v>32</v>
      </c>
      <c r="X1293" t="s">
        <v>261</v>
      </c>
      <c r="Y1293">
        <v>0</v>
      </c>
      <c r="AB1293" t="s">
        <v>237</v>
      </c>
      <c r="AH1293">
        <v>0</v>
      </c>
      <c r="AN1293" t="s">
        <v>238</v>
      </c>
      <c r="AO1293">
        <v>1</v>
      </c>
      <c r="AP1293" t="s">
        <v>239</v>
      </c>
      <c r="AQ1293" s="27">
        <v>41422</v>
      </c>
      <c r="AR1293" t="s">
        <v>240</v>
      </c>
      <c r="AS1293">
        <v>2</v>
      </c>
      <c r="AT1293" t="s">
        <v>239</v>
      </c>
      <c r="AU1293" s="27">
        <v>41422</v>
      </c>
    </row>
    <row r="1294" spans="1:47" x14ac:dyDescent="0.2">
      <c r="A1294">
        <v>1293</v>
      </c>
      <c r="B1294" t="s">
        <v>5184</v>
      </c>
      <c r="C1294" t="s">
        <v>3285</v>
      </c>
      <c r="D1294" t="s">
        <v>5185</v>
      </c>
      <c r="E1294" s="27">
        <v>41727</v>
      </c>
      <c r="F1294" t="s">
        <v>233</v>
      </c>
      <c r="G1294" s="27">
        <v>33484</v>
      </c>
      <c r="H1294">
        <v>24</v>
      </c>
      <c r="I1294" t="s">
        <v>259</v>
      </c>
      <c r="J1294" t="s">
        <v>250</v>
      </c>
      <c r="K1294">
        <v>0</v>
      </c>
      <c r="L1294">
        <v>5</v>
      </c>
      <c r="M1294">
        <v>1</v>
      </c>
      <c r="N1294">
        <v>0</v>
      </c>
      <c r="O1294">
        <v>5</v>
      </c>
      <c r="P1294">
        <v>-1</v>
      </c>
      <c r="Q1294" s="28">
        <v>41726.352777777778</v>
      </c>
      <c r="R1294" s="28">
        <v>41728.199999999997</v>
      </c>
      <c r="S1294" t="s">
        <v>5186</v>
      </c>
      <c r="T1294" s="27">
        <v>41726</v>
      </c>
      <c r="V1294">
        <v>1</v>
      </c>
      <c r="W1294" t="s">
        <v>32</v>
      </c>
      <c r="X1294" t="s">
        <v>453</v>
      </c>
      <c r="Y1294">
        <v>1</v>
      </c>
      <c r="AA1294" t="s">
        <v>5187</v>
      </c>
      <c r="AB1294" t="s">
        <v>36</v>
      </c>
      <c r="AC1294">
        <v>0</v>
      </c>
      <c r="AD1294" s="27">
        <v>42360</v>
      </c>
      <c r="AF1294" s="27">
        <v>42360</v>
      </c>
      <c r="AG1294" s="27">
        <v>42361</v>
      </c>
      <c r="AH1294">
        <v>0</v>
      </c>
      <c r="AN1294" t="s">
        <v>238</v>
      </c>
      <c r="AO1294">
        <v>4</v>
      </c>
      <c r="AP1294" t="s">
        <v>239</v>
      </c>
      <c r="AQ1294" s="27">
        <v>41727</v>
      </c>
      <c r="AR1294" t="s">
        <v>240</v>
      </c>
      <c r="AS1294">
        <v>5</v>
      </c>
      <c r="AT1294" t="s">
        <v>246</v>
      </c>
      <c r="AU1294" s="27">
        <v>41727</v>
      </c>
    </row>
    <row r="1295" spans="1:47" x14ac:dyDescent="0.2">
      <c r="A1295">
        <v>1294</v>
      </c>
      <c r="B1295" t="s">
        <v>5188</v>
      </c>
      <c r="C1295" t="s">
        <v>5189</v>
      </c>
      <c r="D1295" t="s">
        <v>5190</v>
      </c>
      <c r="E1295" s="27">
        <v>41835</v>
      </c>
      <c r="F1295" t="s">
        <v>233</v>
      </c>
      <c r="G1295" s="27">
        <v>33162</v>
      </c>
      <c r="H1295">
        <v>25</v>
      </c>
      <c r="I1295" t="s">
        <v>244</v>
      </c>
      <c r="J1295" t="s">
        <v>250</v>
      </c>
      <c r="K1295">
        <v>0</v>
      </c>
      <c r="L1295">
        <v>9</v>
      </c>
      <c r="M1295">
        <v>0</v>
      </c>
      <c r="N1295">
        <v>0</v>
      </c>
      <c r="O1295">
        <v>0</v>
      </c>
      <c r="P1295">
        <v>-1</v>
      </c>
      <c r="Q1295" s="28">
        <v>41834.393750000003</v>
      </c>
      <c r="R1295" s="28">
        <v>41835.086111111108</v>
      </c>
      <c r="S1295" t="s">
        <v>5191</v>
      </c>
      <c r="T1295" s="27">
        <v>41834</v>
      </c>
      <c r="V1295">
        <v>1</v>
      </c>
      <c r="W1295" t="s">
        <v>36</v>
      </c>
      <c r="X1295" t="s">
        <v>279</v>
      </c>
      <c r="Y1295">
        <v>0</v>
      </c>
      <c r="AB1295" t="s">
        <v>237</v>
      </c>
      <c r="AH1295">
        <v>0</v>
      </c>
      <c r="AN1295" t="s">
        <v>238</v>
      </c>
      <c r="AO1295">
        <v>9</v>
      </c>
      <c r="AP1295" t="s">
        <v>269</v>
      </c>
      <c r="AQ1295" s="27">
        <v>41835</v>
      </c>
      <c r="AR1295" t="s">
        <v>240</v>
      </c>
      <c r="AS1295">
        <v>9</v>
      </c>
      <c r="AT1295" t="s">
        <v>269</v>
      </c>
      <c r="AU1295" s="27">
        <v>41835</v>
      </c>
    </row>
    <row r="1296" spans="1:47" x14ac:dyDescent="0.2">
      <c r="A1296">
        <v>1295</v>
      </c>
      <c r="B1296" t="s">
        <v>5192</v>
      </c>
      <c r="C1296" t="s">
        <v>5193</v>
      </c>
      <c r="D1296" t="s">
        <v>5194</v>
      </c>
      <c r="E1296" s="27">
        <v>41714</v>
      </c>
      <c r="F1296" t="s">
        <v>233</v>
      </c>
      <c r="G1296" s="27">
        <v>32850</v>
      </c>
      <c r="H1296">
        <v>26</v>
      </c>
      <c r="I1296" t="s">
        <v>244</v>
      </c>
      <c r="J1296" t="s">
        <v>245</v>
      </c>
      <c r="K1296">
        <v>0</v>
      </c>
      <c r="L1296">
        <v>4</v>
      </c>
      <c r="M1296">
        <v>0</v>
      </c>
      <c r="N1296">
        <v>0</v>
      </c>
      <c r="O1296">
        <v>0</v>
      </c>
      <c r="P1296">
        <v>0</v>
      </c>
      <c r="Q1296" s="28">
        <v>41714.074305555558</v>
      </c>
      <c r="R1296" s="28">
        <v>41714.061805555553</v>
      </c>
      <c r="S1296" t="s">
        <v>5195</v>
      </c>
      <c r="T1296" s="27">
        <v>41714</v>
      </c>
      <c r="V1296">
        <v>0</v>
      </c>
      <c r="W1296" t="s">
        <v>32</v>
      </c>
      <c r="X1296" t="s">
        <v>261</v>
      </c>
      <c r="Y1296">
        <v>0</v>
      </c>
      <c r="AB1296" t="s">
        <v>237</v>
      </c>
      <c r="AH1296">
        <v>0</v>
      </c>
      <c r="AN1296" t="s">
        <v>238</v>
      </c>
      <c r="AO1296">
        <v>3</v>
      </c>
      <c r="AP1296" t="s">
        <v>239</v>
      </c>
      <c r="AQ1296" s="27">
        <v>41714</v>
      </c>
      <c r="AR1296" t="s">
        <v>240</v>
      </c>
      <c r="AS1296">
        <v>4</v>
      </c>
      <c r="AT1296" t="s">
        <v>239</v>
      </c>
      <c r="AU1296" s="27">
        <v>41714</v>
      </c>
    </row>
    <row r="1297" spans="1:47" x14ac:dyDescent="0.2">
      <c r="A1297">
        <v>1296</v>
      </c>
      <c r="B1297" t="s">
        <v>5196</v>
      </c>
      <c r="C1297" t="s">
        <v>5197</v>
      </c>
      <c r="D1297" t="s">
        <v>5198</v>
      </c>
      <c r="E1297" s="27">
        <v>41523</v>
      </c>
      <c r="F1297" t="s">
        <v>233</v>
      </c>
      <c r="G1297" s="27">
        <v>25521</v>
      </c>
      <c r="H1297">
        <v>46</v>
      </c>
      <c r="I1297" t="s">
        <v>234</v>
      </c>
      <c r="J1297" t="s">
        <v>245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-1</v>
      </c>
      <c r="Q1297" s="28">
        <v>41522.356944444444</v>
      </c>
      <c r="R1297" s="28">
        <v>41523.374305555553</v>
      </c>
      <c r="S1297" t="s">
        <v>5199</v>
      </c>
      <c r="T1297" s="27">
        <v>41522</v>
      </c>
      <c r="V1297">
        <v>1</v>
      </c>
      <c r="W1297" t="s">
        <v>32</v>
      </c>
      <c r="X1297" t="s">
        <v>261</v>
      </c>
      <c r="Y1297">
        <v>0</v>
      </c>
      <c r="AB1297" t="s">
        <v>237</v>
      </c>
      <c r="AH1297">
        <v>0</v>
      </c>
      <c r="AN1297" t="s">
        <v>238</v>
      </c>
      <c r="AO1297">
        <v>1</v>
      </c>
      <c r="AP1297" t="s">
        <v>239</v>
      </c>
      <c r="AQ1297" s="27">
        <v>41523</v>
      </c>
      <c r="AR1297" t="s">
        <v>240</v>
      </c>
      <c r="AS1297">
        <v>1</v>
      </c>
      <c r="AT1297" t="s">
        <v>239</v>
      </c>
      <c r="AU1297" s="27">
        <v>41523</v>
      </c>
    </row>
    <row r="1298" spans="1:47" x14ac:dyDescent="0.2">
      <c r="A1298">
        <v>1297</v>
      </c>
      <c r="B1298" t="s">
        <v>5200</v>
      </c>
      <c r="C1298" t="s">
        <v>3369</v>
      </c>
      <c r="D1298" t="s">
        <v>629</v>
      </c>
      <c r="E1298" s="27">
        <v>41330</v>
      </c>
      <c r="F1298" t="s">
        <v>294</v>
      </c>
      <c r="G1298" s="27">
        <v>31294</v>
      </c>
      <c r="H1298">
        <v>30</v>
      </c>
      <c r="I1298" t="s">
        <v>244</v>
      </c>
      <c r="J1298" t="s">
        <v>353</v>
      </c>
      <c r="K1298">
        <v>0</v>
      </c>
      <c r="L1298">
        <v>2</v>
      </c>
      <c r="M1298">
        <v>0</v>
      </c>
      <c r="N1298">
        <v>0</v>
      </c>
      <c r="O1298">
        <v>1</v>
      </c>
      <c r="S1298" t="s">
        <v>5201</v>
      </c>
      <c r="T1298" s="27">
        <v>41327</v>
      </c>
      <c r="V1298">
        <v>3</v>
      </c>
      <c r="W1298" t="s">
        <v>36</v>
      </c>
      <c r="X1298" t="s">
        <v>1508</v>
      </c>
      <c r="Y1298">
        <v>0</v>
      </c>
      <c r="AB1298" t="s">
        <v>237</v>
      </c>
      <c r="AH1298">
        <v>0</v>
      </c>
      <c r="AN1298" t="s">
        <v>238</v>
      </c>
      <c r="AO1298">
        <v>2</v>
      </c>
      <c r="AP1298" t="s">
        <v>239</v>
      </c>
      <c r="AQ1298" s="27">
        <v>41330</v>
      </c>
      <c r="AR1298" t="s">
        <v>240</v>
      </c>
      <c r="AS1298">
        <v>2</v>
      </c>
      <c r="AT1298" t="s">
        <v>239</v>
      </c>
      <c r="AU1298" s="27">
        <v>41330</v>
      </c>
    </row>
    <row r="1299" spans="1:47" x14ac:dyDescent="0.2">
      <c r="A1299">
        <v>1298</v>
      </c>
      <c r="B1299" t="s">
        <v>5202</v>
      </c>
      <c r="C1299" t="s">
        <v>2056</v>
      </c>
      <c r="D1299" t="s">
        <v>5203</v>
      </c>
      <c r="E1299" s="27">
        <v>41403</v>
      </c>
      <c r="F1299" t="s">
        <v>233</v>
      </c>
      <c r="G1299" s="27">
        <v>33427</v>
      </c>
      <c r="H1299">
        <v>24</v>
      </c>
      <c r="I1299" t="s">
        <v>259</v>
      </c>
      <c r="J1299" t="s">
        <v>250</v>
      </c>
      <c r="K1299">
        <v>0</v>
      </c>
      <c r="L1299">
        <v>9</v>
      </c>
      <c r="M1299">
        <v>1</v>
      </c>
      <c r="N1299">
        <v>1</v>
      </c>
      <c r="O1299">
        <v>7</v>
      </c>
      <c r="P1299">
        <v>-1</v>
      </c>
      <c r="Q1299" s="28">
        <v>41402.303472222222</v>
      </c>
      <c r="R1299" s="28">
        <v>41403.370833333334</v>
      </c>
      <c r="S1299" t="s">
        <v>5204</v>
      </c>
      <c r="T1299" s="27">
        <v>41402</v>
      </c>
      <c r="V1299">
        <v>1</v>
      </c>
      <c r="W1299" t="s">
        <v>36</v>
      </c>
      <c r="X1299" t="s">
        <v>279</v>
      </c>
      <c r="Y1299">
        <v>0</v>
      </c>
      <c r="AB1299" t="s">
        <v>237</v>
      </c>
      <c r="AH1299">
        <v>0</v>
      </c>
      <c r="AN1299" t="s">
        <v>238</v>
      </c>
      <c r="AO1299">
        <v>7</v>
      </c>
      <c r="AP1299" t="s">
        <v>246</v>
      </c>
      <c r="AQ1299" s="27">
        <v>41403</v>
      </c>
      <c r="AR1299" t="s">
        <v>240</v>
      </c>
      <c r="AS1299">
        <v>9</v>
      </c>
      <c r="AT1299" t="s">
        <v>269</v>
      </c>
      <c r="AU1299" s="27">
        <v>41403</v>
      </c>
    </row>
    <row r="1300" spans="1:47" x14ac:dyDescent="0.2">
      <c r="A1300">
        <v>1299</v>
      </c>
      <c r="B1300" t="s">
        <v>5205</v>
      </c>
      <c r="C1300" t="s">
        <v>5206</v>
      </c>
      <c r="D1300" t="s">
        <v>5207</v>
      </c>
      <c r="E1300" s="27">
        <v>41967</v>
      </c>
      <c r="F1300" t="s">
        <v>233</v>
      </c>
      <c r="G1300" s="27">
        <v>33105</v>
      </c>
      <c r="H1300">
        <v>25</v>
      </c>
      <c r="I1300" t="s">
        <v>244</v>
      </c>
      <c r="J1300" t="s">
        <v>245</v>
      </c>
      <c r="K1300">
        <v>0</v>
      </c>
      <c r="L1300">
        <v>1</v>
      </c>
      <c r="M1300">
        <v>0</v>
      </c>
      <c r="N1300">
        <v>0</v>
      </c>
      <c r="O1300">
        <v>1</v>
      </c>
      <c r="P1300">
        <v>-164</v>
      </c>
      <c r="Q1300" s="28">
        <v>41803.518750000003</v>
      </c>
      <c r="R1300" s="28">
        <v>41915.291666666664</v>
      </c>
      <c r="S1300" t="s">
        <v>5208</v>
      </c>
      <c r="T1300" s="27">
        <v>41803</v>
      </c>
      <c r="V1300">
        <v>164</v>
      </c>
      <c r="W1300" t="s">
        <v>32</v>
      </c>
      <c r="X1300" t="s">
        <v>5209</v>
      </c>
      <c r="Y1300">
        <v>0</v>
      </c>
      <c r="AB1300" t="s">
        <v>237</v>
      </c>
      <c r="AH1300">
        <v>0</v>
      </c>
      <c r="AN1300" t="s">
        <v>238</v>
      </c>
      <c r="AO1300">
        <v>2</v>
      </c>
      <c r="AP1300" t="s">
        <v>239</v>
      </c>
      <c r="AQ1300" s="27">
        <v>41967</v>
      </c>
      <c r="AR1300" t="s">
        <v>240</v>
      </c>
      <c r="AS1300">
        <v>1</v>
      </c>
      <c r="AT1300" t="s">
        <v>239</v>
      </c>
      <c r="AU1300" s="27">
        <v>41967</v>
      </c>
    </row>
    <row r="1301" spans="1:47" x14ac:dyDescent="0.2">
      <c r="A1301">
        <v>1300</v>
      </c>
      <c r="B1301" t="s">
        <v>5210</v>
      </c>
      <c r="C1301" t="s">
        <v>1188</v>
      </c>
      <c r="D1301" t="s">
        <v>4981</v>
      </c>
      <c r="E1301" s="27">
        <v>41394</v>
      </c>
      <c r="F1301" t="s">
        <v>294</v>
      </c>
      <c r="G1301" s="27">
        <v>34705</v>
      </c>
      <c r="H1301">
        <v>21</v>
      </c>
      <c r="I1301" t="s">
        <v>259</v>
      </c>
      <c r="J1301" t="s">
        <v>245</v>
      </c>
      <c r="K1301">
        <v>0</v>
      </c>
      <c r="L1301">
        <v>5</v>
      </c>
      <c r="M1301">
        <v>0</v>
      </c>
      <c r="N1301">
        <v>0</v>
      </c>
      <c r="O1301">
        <v>0</v>
      </c>
      <c r="P1301">
        <v>-1</v>
      </c>
      <c r="Q1301" s="28">
        <v>41393.211805555555</v>
      </c>
      <c r="R1301" s="28">
        <v>41394.054166666669</v>
      </c>
      <c r="S1301" t="s">
        <v>5211</v>
      </c>
      <c r="T1301" s="27">
        <v>41393</v>
      </c>
      <c r="V1301">
        <v>1</v>
      </c>
      <c r="W1301" t="s">
        <v>36</v>
      </c>
      <c r="X1301" t="s">
        <v>412</v>
      </c>
      <c r="Y1301">
        <v>0</v>
      </c>
      <c r="AB1301" t="s">
        <v>237</v>
      </c>
      <c r="AH1301">
        <v>0</v>
      </c>
      <c r="AN1301" t="s">
        <v>238</v>
      </c>
      <c r="AO1301">
        <v>7</v>
      </c>
      <c r="AP1301" t="s">
        <v>246</v>
      </c>
      <c r="AQ1301" s="27">
        <v>41394</v>
      </c>
      <c r="AR1301" t="s">
        <v>240</v>
      </c>
      <c r="AS1301">
        <v>5</v>
      </c>
      <c r="AT1301" t="s">
        <v>246</v>
      </c>
      <c r="AU1301" s="27">
        <v>41394</v>
      </c>
    </row>
    <row r="1302" spans="1:47" x14ac:dyDescent="0.2">
      <c r="A1302">
        <v>1301</v>
      </c>
      <c r="B1302" t="s">
        <v>5212</v>
      </c>
      <c r="C1302" t="s">
        <v>5213</v>
      </c>
      <c r="D1302" t="s">
        <v>5214</v>
      </c>
      <c r="E1302" s="27">
        <v>41976</v>
      </c>
      <c r="F1302" t="s">
        <v>233</v>
      </c>
      <c r="G1302" s="27">
        <v>31802</v>
      </c>
      <c r="H1302">
        <v>29</v>
      </c>
      <c r="I1302" t="s">
        <v>244</v>
      </c>
      <c r="J1302" t="s">
        <v>250</v>
      </c>
      <c r="K1302">
        <v>0</v>
      </c>
      <c r="L1302">
        <v>4</v>
      </c>
      <c r="M1302">
        <v>0</v>
      </c>
      <c r="N1302">
        <v>0</v>
      </c>
      <c r="O1302">
        <v>4</v>
      </c>
      <c r="P1302">
        <v>-1</v>
      </c>
      <c r="Q1302" s="28">
        <v>41975.087500000001</v>
      </c>
      <c r="R1302" s="28">
        <v>41977.42083333333</v>
      </c>
      <c r="S1302" t="s">
        <v>5215</v>
      </c>
      <c r="T1302" s="27">
        <v>41975</v>
      </c>
      <c r="V1302">
        <v>1</v>
      </c>
      <c r="W1302" t="s">
        <v>32</v>
      </c>
      <c r="X1302" t="s">
        <v>343</v>
      </c>
      <c r="Y1302">
        <v>0</v>
      </c>
      <c r="AB1302" t="s">
        <v>237</v>
      </c>
      <c r="AH1302">
        <v>0</v>
      </c>
      <c r="AN1302" t="s">
        <v>238</v>
      </c>
      <c r="AO1302">
        <v>5</v>
      </c>
      <c r="AP1302" t="s">
        <v>246</v>
      </c>
      <c r="AQ1302" s="27">
        <v>41976</v>
      </c>
      <c r="AR1302" t="s">
        <v>240</v>
      </c>
      <c r="AS1302">
        <v>4</v>
      </c>
      <c r="AT1302" t="s">
        <v>239</v>
      </c>
      <c r="AU1302" s="27">
        <v>41976</v>
      </c>
    </row>
    <row r="1303" spans="1:47" x14ac:dyDescent="0.2">
      <c r="A1303">
        <v>1302</v>
      </c>
      <c r="B1303" t="s">
        <v>5216</v>
      </c>
      <c r="C1303" t="s">
        <v>1147</v>
      </c>
      <c r="D1303" t="s">
        <v>5217</v>
      </c>
      <c r="E1303" s="27">
        <v>41832</v>
      </c>
      <c r="F1303" t="s">
        <v>233</v>
      </c>
      <c r="G1303" s="27">
        <v>33451</v>
      </c>
      <c r="H1303">
        <v>24</v>
      </c>
      <c r="I1303" t="s">
        <v>259</v>
      </c>
      <c r="J1303" t="s">
        <v>250</v>
      </c>
      <c r="K1303">
        <v>0</v>
      </c>
      <c r="L1303">
        <v>3</v>
      </c>
      <c r="M1303">
        <v>0</v>
      </c>
      <c r="N1303">
        <v>0</v>
      </c>
      <c r="O1303">
        <v>3</v>
      </c>
      <c r="P1303">
        <v>-1</v>
      </c>
      <c r="Q1303" s="28">
        <v>41831.071527777778</v>
      </c>
      <c r="R1303" s="28">
        <v>41832.170138888891</v>
      </c>
      <c r="S1303" t="s">
        <v>5218</v>
      </c>
      <c r="U1303" s="27">
        <v>41831</v>
      </c>
      <c r="V1303">
        <v>1</v>
      </c>
      <c r="W1303" t="s">
        <v>36</v>
      </c>
      <c r="X1303" t="s">
        <v>274</v>
      </c>
      <c r="Y1303">
        <v>0</v>
      </c>
      <c r="AB1303" t="s">
        <v>237</v>
      </c>
      <c r="AH1303">
        <v>0</v>
      </c>
      <c r="AN1303" t="s">
        <v>238</v>
      </c>
      <c r="AO1303">
        <v>4</v>
      </c>
      <c r="AP1303" t="s">
        <v>239</v>
      </c>
      <c r="AQ1303" s="27">
        <v>41832</v>
      </c>
      <c r="AR1303" t="s">
        <v>240</v>
      </c>
      <c r="AS1303">
        <v>3</v>
      </c>
      <c r="AT1303" t="s">
        <v>239</v>
      </c>
      <c r="AU1303" s="27">
        <v>41832</v>
      </c>
    </row>
    <row r="1304" spans="1:47" x14ac:dyDescent="0.2">
      <c r="A1304">
        <v>1303</v>
      </c>
      <c r="B1304" t="s">
        <v>5219</v>
      </c>
      <c r="C1304" t="s">
        <v>1168</v>
      </c>
      <c r="D1304" t="s">
        <v>400</v>
      </c>
      <c r="E1304" s="27">
        <v>41283</v>
      </c>
      <c r="F1304" t="s">
        <v>233</v>
      </c>
      <c r="G1304" s="27">
        <v>33383</v>
      </c>
      <c r="H1304">
        <v>24</v>
      </c>
      <c r="I1304" t="s">
        <v>259</v>
      </c>
      <c r="J1304" t="s">
        <v>250</v>
      </c>
      <c r="K1304">
        <v>0</v>
      </c>
      <c r="L1304">
        <v>3</v>
      </c>
      <c r="M1304">
        <v>0</v>
      </c>
      <c r="N1304">
        <v>0</v>
      </c>
      <c r="O1304">
        <v>1</v>
      </c>
      <c r="P1304">
        <v>-1</v>
      </c>
      <c r="Q1304" s="28">
        <v>41282.0625</v>
      </c>
      <c r="R1304" s="28">
        <v>41283.530555555553</v>
      </c>
      <c r="S1304" t="s">
        <v>5220</v>
      </c>
      <c r="U1304" s="27">
        <v>41282</v>
      </c>
      <c r="V1304">
        <v>1</v>
      </c>
      <c r="W1304" t="s">
        <v>32</v>
      </c>
      <c r="X1304" t="s">
        <v>274</v>
      </c>
      <c r="Y1304">
        <v>1</v>
      </c>
      <c r="AA1304" t="s">
        <v>5221</v>
      </c>
      <c r="AB1304" t="s">
        <v>36</v>
      </c>
      <c r="AC1304">
        <v>0</v>
      </c>
      <c r="AD1304" s="27">
        <v>41756</v>
      </c>
      <c r="AE1304" t="s">
        <v>404</v>
      </c>
      <c r="AF1304" s="27">
        <v>41756</v>
      </c>
      <c r="AG1304" s="27">
        <v>41774</v>
      </c>
      <c r="AH1304">
        <v>0</v>
      </c>
      <c r="AN1304" t="s">
        <v>238</v>
      </c>
      <c r="AO1304">
        <v>5</v>
      </c>
      <c r="AP1304" t="s">
        <v>246</v>
      </c>
      <c r="AQ1304" s="27">
        <v>41283</v>
      </c>
      <c r="AR1304" t="s">
        <v>240</v>
      </c>
      <c r="AS1304">
        <v>3</v>
      </c>
      <c r="AT1304" t="s">
        <v>239</v>
      </c>
      <c r="AU1304" s="27">
        <v>41283</v>
      </c>
    </row>
    <row r="1305" spans="1:47" x14ac:dyDescent="0.2">
      <c r="A1305">
        <v>1304</v>
      </c>
      <c r="B1305" t="s">
        <v>5222</v>
      </c>
      <c r="C1305" t="s">
        <v>5223</v>
      </c>
      <c r="D1305" t="s">
        <v>4281</v>
      </c>
      <c r="E1305" s="27">
        <v>41708</v>
      </c>
      <c r="F1305" t="s">
        <v>233</v>
      </c>
      <c r="G1305" s="27">
        <v>31487</v>
      </c>
      <c r="H1305">
        <v>30</v>
      </c>
      <c r="I1305" t="s">
        <v>244</v>
      </c>
      <c r="J1305" t="s">
        <v>250</v>
      </c>
      <c r="K1305">
        <v>0</v>
      </c>
      <c r="L1305">
        <v>7</v>
      </c>
      <c r="M1305">
        <v>0</v>
      </c>
      <c r="N1305">
        <v>0</v>
      </c>
      <c r="O1305">
        <v>1</v>
      </c>
      <c r="S1305" t="s">
        <v>5224</v>
      </c>
      <c r="U1305" s="27">
        <v>41109</v>
      </c>
      <c r="V1305">
        <v>599</v>
      </c>
      <c r="W1305" t="s">
        <v>32</v>
      </c>
      <c r="X1305" t="s">
        <v>274</v>
      </c>
      <c r="Y1305">
        <v>0</v>
      </c>
      <c r="AB1305" t="s">
        <v>237</v>
      </c>
      <c r="AH1305">
        <v>0</v>
      </c>
      <c r="AN1305" t="s">
        <v>238</v>
      </c>
      <c r="AO1305">
        <v>5</v>
      </c>
      <c r="AP1305" t="s">
        <v>246</v>
      </c>
      <c r="AQ1305" s="27">
        <v>41708</v>
      </c>
      <c r="AR1305" t="s">
        <v>240</v>
      </c>
      <c r="AS1305">
        <v>7</v>
      </c>
      <c r="AT1305" t="s">
        <v>246</v>
      </c>
      <c r="AU1305" s="27">
        <v>41708</v>
      </c>
    </row>
    <row r="1306" spans="1:47" x14ac:dyDescent="0.2">
      <c r="A1306">
        <v>1305</v>
      </c>
      <c r="B1306" t="s">
        <v>5225</v>
      </c>
      <c r="C1306" t="s">
        <v>3007</v>
      </c>
      <c r="D1306" t="s">
        <v>5226</v>
      </c>
      <c r="E1306" s="27">
        <v>41318</v>
      </c>
      <c r="F1306" t="s">
        <v>233</v>
      </c>
      <c r="G1306" s="27">
        <v>29007</v>
      </c>
      <c r="H1306">
        <v>36</v>
      </c>
      <c r="I1306" t="s">
        <v>244</v>
      </c>
      <c r="J1306" t="s">
        <v>250</v>
      </c>
      <c r="K1306">
        <v>0</v>
      </c>
      <c r="L1306">
        <v>8</v>
      </c>
      <c r="M1306">
        <v>0</v>
      </c>
      <c r="N1306">
        <v>0</v>
      </c>
      <c r="O1306">
        <v>9</v>
      </c>
      <c r="P1306">
        <v>0</v>
      </c>
      <c r="Q1306" s="28">
        <v>41318.509027777778</v>
      </c>
      <c r="R1306" s="28">
        <v>41320.388888888891</v>
      </c>
      <c r="S1306" t="s">
        <v>5227</v>
      </c>
      <c r="T1306" s="27">
        <v>41317</v>
      </c>
      <c r="V1306">
        <v>1</v>
      </c>
      <c r="W1306" t="s">
        <v>36</v>
      </c>
      <c r="X1306" t="s">
        <v>1170</v>
      </c>
      <c r="Y1306">
        <v>0</v>
      </c>
      <c r="AB1306" t="s">
        <v>237</v>
      </c>
      <c r="AH1306">
        <v>0</v>
      </c>
      <c r="AN1306" t="s">
        <v>238</v>
      </c>
      <c r="AO1306">
        <v>2</v>
      </c>
      <c r="AP1306" t="s">
        <v>239</v>
      </c>
      <c r="AQ1306" s="27">
        <v>41318</v>
      </c>
      <c r="AR1306" t="s">
        <v>240</v>
      </c>
      <c r="AS1306">
        <v>8</v>
      </c>
      <c r="AT1306" t="s">
        <v>269</v>
      </c>
      <c r="AU1306" s="27">
        <v>41318</v>
      </c>
    </row>
    <row r="1307" spans="1:47" x14ac:dyDescent="0.2">
      <c r="A1307">
        <v>1306</v>
      </c>
      <c r="B1307" t="s">
        <v>5228</v>
      </c>
      <c r="C1307" t="s">
        <v>5229</v>
      </c>
      <c r="D1307" t="s">
        <v>5230</v>
      </c>
      <c r="E1307" s="27">
        <v>41304</v>
      </c>
      <c r="F1307" t="s">
        <v>233</v>
      </c>
      <c r="G1307" s="27">
        <v>31332</v>
      </c>
      <c r="H1307">
        <v>30</v>
      </c>
      <c r="I1307" t="s">
        <v>244</v>
      </c>
      <c r="J1307" t="s">
        <v>250</v>
      </c>
      <c r="K1307">
        <v>0</v>
      </c>
      <c r="L1307">
        <v>4</v>
      </c>
      <c r="M1307">
        <v>0</v>
      </c>
      <c r="N1307">
        <v>0</v>
      </c>
      <c r="O1307">
        <v>5</v>
      </c>
      <c r="P1307">
        <v>-1</v>
      </c>
      <c r="Q1307" s="28">
        <v>41303.334722222222</v>
      </c>
      <c r="R1307" s="28">
        <v>41304.378472222219</v>
      </c>
      <c r="S1307" t="s">
        <v>5231</v>
      </c>
      <c r="T1307" s="27">
        <v>41303</v>
      </c>
      <c r="V1307">
        <v>1</v>
      </c>
      <c r="W1307" t="s">
        <v>32</v>
      </c>
      <c r="X1307" t="s">
        <v>898</v>
      </c>
      <c r="Y1307">
        <v>1</v>
      </c>
      <c r="AA1307" t="s">
        <v>5232</v>
      </c>
      <c r="AB1307" t="s">
        <v>32</v>
      </c>
      <c r="AC1307">
        <v>51</v>
      </c>
      <c r="AD1307" s="27">
        <v>41399</v>
      </c>
      <c r="AE1307" t="s">
        <v>5233</v>
      </c>
      <c r="AF1307" s="27">
        <v>41450</v>
      </c>
      <c r="AG1307" s="27">
        <v>42243</v>
      </c>
      <c r="AH1307">
        <v>1</v>
      </c>
      <c r="AJ1307" t="s">
        <v>5232</v>
      </c>
      <c r="AK1307" t="s">
        <v>5234</v>
      </c>
      <c r="AL1307" s="27">
        <v>41399</v>
      </c>
      <c r="AM1307" t="s">
        <v>5233</v>
      </c>
      <c r="AN1307" t="s">
        <v>238</v>
      </c>
      <c r="AO1307">
        <v>3</v>
      </c>
      <c r="AP1307" t="s">
        <v>239</v>
      </c>
      <c r="AQ1307" s="27">
        <v>41304</v>
      </c>
      <c r="AR1307" t="s">
        <v>240</v>
      </c>
      <c r="AS1307">
        <v>4</v>
      </c>
      <c r="AT1307" t="s">
        <v>239</v>
      </c>
      <c r="AU1307" s="27">
        <v>41304</v>
      </c>
    </row>
    <row r="1308" spans="1:47" x14ac:dyDescent="0.2">
      <c r="A1308">
        <v>1307</v>
      </c>
      <c r="B1308" t="s">
        <v>5235</v>
      </c>
      <c r="C1308" t="s">
        <v>3285</v>
      </c>
      <c r="D1308" t="s">
        <v>5236</v>
      </c>
      <c r="E1308" s="27">
        <v>41940</v>
      </c>
      <c r="F1308" t="s">
        <v>233</v>
      </c>
      <c r="G1308" s="27">
        <v>33510</v>
      </c>
      <c r="H1308">
        <v>24</v>
      </c>
      <c r="I1308" t="s">
        <v>259</v>
      </c>
      <c r="J1308" t="s">
        <v>245</v>
      </c>
      <c r="K1308">
        <v>0</v>
      </c>
      <c r="L1308">
        <v>7</v>
      </c>
      <c r="M1308">
        <v>0</v>
      </c>
      <c r="N1308">
        <v>0</v>
      </c>
      <c r="O1308">
        <v>0</v>
      </c>
      <c r="P1308">
        <v>-1</v>
      </c>
      <c r="Q1308" s="28">
        <v>41939.302083333336</v>
      </c>
      <c r="R1308" s="28">
        <v>41941.147222222222</v>
      </c>
      <c r="S1308" t="s">
        <v>5237</v>
      </c>
      <c r="T1308" s="27">
        <v>41939</v>
      </c>
      <c r="V1308">
        <v>1</v>
      </c>
      <c r="W1308" t="s">
        <v>36</v>
      </c>
      <c r="X1308" t="s">
        <v>422</v>
      </c>
      <c r="Y1308">
        <v>0</v>
      </c>
      <c r="AB1308" t="s">
        <v>237</v>
      </c>
      <c r="AH1308">
        <v>0</v>
      </c>
      <c r="AN1308" t="s">
        <v>238</v>
      </c>
      <c r="AO1308">
        <v>5</v>
      </c>
      <c r="AP1308" t="s">
        <v>246</v>
      </c>
      <c r="AQ1308" s="27">
        <v>41940</v>
      </c>
      <c r="AR1308" t="s">
        <v>240</v>
      </c>
      <c r="AS1308">
        <v>7</v>
      </c>
      <c r="AT1308" t="s">
        <v>246</v>
      </c>
      <c r="AU1308" s="27">
        <v>41940</v>
      </c>
    </row>
    <row r="1309" spans="1:47" x14ac:dyDescent="0.2">
      <c r="A1309">
        <v>1308</v>
      </c>
      <c r="B1309" t="s">
        <v>5238</v>
      </c>
      <c r="C1309" t="s">
        <v>5239</v>
      </c>
      <c r="D1309" t="s">
        <v>2014</v>
      </c>
      <c r="E1309" s="27">
        <v>41638</v>
      </c>
      <c r="F1309" t="s">
        <v>294</v>
      </c>
      <c r="G1309" s="27">
        <v>34572</v>
      </c>
      <c r="H1309">
        <v>21</v>
      </c>
      <c r="I1309" t="s">
        <v>259</v>
      </c>
      <c r="J1309" t="s">
        <v>250</v>
      </c>
      <c r="K1309">
        <v>0</v>
      </c>
      <c r="L1309">
        <v>4</v>
      </c>
      <c r="M1309">
        <v>0</v>
      </c>
      <c r="N1309">
        <v>0</v>
      </c>
      <c r="O1309">
        <v>0</v>
      </c>
      <c r="W1309" t="s">
        <v>237</v>
      </c>
      <c r="Y1309">
        <v>-1</v>
      </c>
      <c r="AB1309" t="s">
        <v>237</v>
      </c>
      <c r="AH1309">
        <v>0</v>
      </c>
      <c r="AN1309" t="s">
        <v>238</v>
      </c>
      <c r="AO1309">
        <v>5</v>
      </c>
      <c r="AP1309" t="s">
        <v>246</v>
      </c>
      <c r="AQ1309" s="27">
        <v>41638</v>
      </c>
      <c r="AR1309" t="s">
        <v>240</v>
      </c>
      <c r="AS1309">
        <v>4</v>
      </c>
      <c r="AT1309" t="s">
        <v>239</v>
      </c>
      <c r="AU1309" s="27">
        <v>41638</v>
      </c>
    </row>
    <row r="1310" spans="1:47" x14ac:dyDescent="0.2">
      <c r="A1310">
        <v>1309</v>
      </c>
      <c r="B1310" t="s">
        <v>5240</v>
      </c>
      <c r="C1310" t="s">
        <v>2114</v>
      </c>
      <c r="D1310" t="s">
        <v>496</v>
      </c>
      <c r="E1310" s="27">
        <v>41368</v>
      </c>
      <c r="F1310" t="s">
        <v>233</v>
      </c>
      <c r="G1310" s="27">
        <v>23140</v>
      </c>
      <c r="H1310">
        <v>52</v>
      </c>
      <c r="I1310" t="s">
        <v>234</v>
      </c>
      <c r="J1310" t="s">
        <v>245</v>
      </c>
      <c r="K1310">
        <v>0</v>
      </c>
      <c r="L1310">
        <v>1</v>
      </c>
      <c r="M1310">
        <v>0</v>
      </c>
      <c r="N1310">
        <v>0</v>
      </c>
      <c r="O1310">
        <v>0</v>
      </c>
      <c r="W1310" t="s">
        <v>237</v>
      </c>
      <c r="Y1310">
        <v>-1</v>
      </c>
      <c r="AB1310" t="s">
        <v>237</v>
      </c>
      <c r="AH1310">
        <v>0</v>
      </c>
      <c r="AN1310" t="s">
        <v>238</v>
      </c>
      <c r="AO1310">
        <v>1</v>
      </c>
      <c r="AP1310" t="s">
        <v>239</v>
      </c>
      <c r="AQ1310" s="27">
        <v>41368</v>
      </c>
      <c r="AR1310" t="s">
        <v>240</v>
      </c>
      <c r="AS1310">
        <v>1</v>
      </c>
      <c r="AT1310" t="s">
        <v>239</v>
      </c>
      <c r="AU1310" s="27">
        <v>41368</v>
      </c>
    </row>
    <row r="1311" spans="1:47" x14ac:dyDescent="0.2">
      <c r="A1311">
        <v>1310</v>
      </c>
      <c r="B1311" t="s">
        <v>5241</v>
      </c>
      <c r="C1311" t="s">
        <v>3122</v>
      </c>
      <c r="D1311" t="s">
        <v>536</v>
      </c>
      <c r="E1311" s="27">
        <v>41457</v>
      </c>
      <c r="F1311" t="s">
        <v>294</v>
      </c>
      <c r="G1311" s="27">
        <v>34208</v>
      </c>
      <c r="H1311">
        <v>22</v>
      </c>
      <c r="I1311" t="s">
        <v>259</v>
      </c>
      <c r="J1311" t="s">
        <v>245</v>
      </c>
      <c r="K1311">
        <v>0</v>
      </c>
      <c r="L1311">
        <v>6</v>
      </c>
      <c r="M1311">
        <v>0</v>
      </c>
      <c r="N1311">
        <v>0</v>
      </c>
      <c r="O1311">
        <v>1</v>
      </c>
      <c r="P1311">
        <v>-23</v>
      </c>
      <c r="Q1311" s="28">
        <v>41434.092361111114</v>
      </c>
      <c r="R1311" s="28">
        <v>41436.054861111108</v>
      </c>
      <c r="S1311" t="s">
        <v>5242</v>
      </c>
      <c r="T1311" s="27">
        <v>41434</v>
      </c>
      <c r="V1311">
        <v>23</v>
      </c>
      <c r="W1311" t="s">
        <v>32</v>
      </c>
      <c r="X1311" t="s">
        <v>300</v>
      </c>
      <c r="Y1311">
        <v>0</v>
      </c>
      <c r="AB1311" t="s">
        <v>237</v>
      </c>
      <c r="AH1311">
        <v>0</v>
      </c>
      <c r="AN1311" t="s">
        <v>238</v>
      </c>
      <c r="AO1311">
        <v>7</v>
      </c>
      <c r="AP1311" t="s">
        <v>246</v>
      </c>
      <c r="AQ1311" s="27">
        <v>41457</v>
      </c>
      <c r="AR1311" t="s">
        <v>240</v>
      </c>
      <c r="AS1311">
        <v>6</v>
      </c>
      <c r="AT1311" t="s">
        <v>246</v>
      </c>
      <c r="AU1311" s="27">
        <v>41457</v>
      </c>
    </row>
    <row r="1312" spans="1:47" x14ac:dyDescent="0.2">
      <c r="A1312">
        <v>1311</v>
      </c>
      <c r="B1312" t="s">
        <v>5243</v>
      </c>
      <c r="C1312" t="s">
        <v>5244</v>
      </c>
      <c r="D1312" t="s">
        <v>266</v>
      </c>
      <c r="E1312" s="27">
        <v>41870</v>
      </c>
      <c r="F1312" t="s">
        <v>233</v>
      </c>
      <c r="G1312" s="27">
        <v>28524</v>
      </c>
      <c r="H1312">
        <v>38</v>
      </c>
      <c r="I1312" t="s">
        <v>244</v>
      </c>
      <c r="J1312" t="s">
        <v>250</v>
      </c>
      <c r="K1312">
        <v>0</v>
      </c>
      <c r="L1312">
        <v>2</v>
      </c>
      <c r="M1312">
        <v>0</v>
      </c>
      <c r="N1312">
        <v>0</v>
      </c>
      <c r="O1312">
        <v>3</v>
      </c>
      <c r="P1312">
        <v>-1</v>
      </c>
      <c r="Q1312" s="28">
        <v>41869.412499999999</v>
      </c>
      <c r="R1312" s="28">
        <v>41870.070138888892</v>
      </c>
      <c r="S1312" t="s">
        <v>5245</v>
      </c>
      <c r="T1312" s="27">
        <v>41869</v>
      </c>
      <c r="V1312">
        <v>1</v>
      </c>
      <c r="W1312" t="s">
        <v>32</v>
      </c>
      <c r="X1312" t="s">
        <v>268</v>
      </c>
      <c r="Y1312">
        <v>0</v>
      </c>
      <c r="AB1312" t="s">
        <v>237</v>
      </c>
      <c r="AH1312">
        <v>0</v>
      </c>
      <c r="AN1312" t="s">
        <v>238</v>
      </c>
      <c r="AO1312">
        <v>1</v>
      </c>
      <c r="AP1312" t="s">
        <v>239</v>
      </c>
      <c r="AQ1312" s="27">
        <v>41870</v>
      </c>
      <c r="AR1312" t="s">
        <v>240</v>
      </c>
      <c r="AS1312">
        <v>2</v>
      </c>
      <c r="AT1312" t="s">
        <v>239</v>
      </c>
      <c r="AU1312" s="27">
        <v>41870</v>
      </c>
    </row>
    <row r="1313" spans="1:47" x14ac:dyDescent="0.2">
      <c r="A1313">
        <v>1312</v>
      </c>
      <c r="B1313" t="s">
        <v>5246</v>
      </c>
      <c r="C1313" t="s">
        <v>5247</v>
      </c>
      <c r="D1313" t="s">
        <v>4367</v>
      </c>
      <c r="E1313" s="27">
        <v>41878</v>
      </c>
      <c r="F1313" t="s">
        <v>233</v>
      </c>
      <c r="G1313" s="27">
        <v>30370</v>
      </c>
      <c r="H1313">
        <v>33</v>
      </c>
      <c r="I1313" t="s">
        <v>244</v>
      </c>
      <c r="J1313" t="s">
        <v>250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-1</v>
      </c>
      <c r="Q1313" s="28">
        <v>41877.054166666669</v>
      </c>
      <c r="R1313" s="28">
        <v>41879.383333333331</v>
      </c>
      <c r="S1313" t="s">
        <v>5248</v>
      </c>
      <c r="T1313" s="27">
        <v>41877</v>
      </c>
      <c r="V1313">
        <v>1</v>
      </c>
      <c r="W1313" t="s">
        <v>32</v>
      </c>
      <c r="X1313" t="s">
        <v>974</v>
      </c>
      <c r="Y1313">
        <v>0</v>
      </c>
      <c r="AB1313" t="s">
        <v>237</v>
      </c>
      <c r="AH1313">
        <v>0</v>
      </c>
      <c r="AN1313" t="s">
        <v>238</v>
      </c>
      <c r="AO1313">
        <v>2</v>
      </c>
      <c r="AP1313" t="s">
        <v>239</v>
      </c>
      <c r="AQ1313" s="27">
        <v>41878</v>
      </c>
      <c r="AR1313" t="s">
        <v>240</v>
      </c>
      <c r="AS1313">
        <v>1</v>
      </c>
      <c r="AT1313" t="s">
        <v>239</v>
      </c>
      <c r="AU1313" s="27">
        <v>41878</v>
      </c>
    </row>
    <row r="1314" spans="1:47" x14ac:dyDescent="0.2">
      <c r="A1314">
        <v>1313</v>
      </c>
      <c r="B1314" t="s">
        <v>5249</v>
      </c>
      <c r="C1314" t="s">
        <v>783</v>
      </c>
      <c r="D1314" t="s">
        <v>2921</v>
      </c>
      <c r="E1314" s="27">
        <v>41314</v>
      </c>
      <c r="F1314" t="s">
        <v>233</v>
      </c>
      <c r="G1314" s="27">
        <v>33321</v>
      </c>
      <c r="H1314">
        <v>25</v>
      </c>
      <c r="I1314" t="s">
        <v>244</v>
      </c>
      <c r="J1314" t="s">
        <v>250</v>
      </c>
      <c r="K1314">
        <v>0</v>
      </c>
      <c r="L1314">
        <v>9</v>
      </c>
      <c r="M1314">
        <v>0</v>
      </c>
      <c r="N1314">
        <v>0</v>
      </c>
      <c r="O1314">
        <v>0</v>
      </c>
      <c r="P1314">
        <v>-1</v>
      </c>
      <c r="Q1314" s="28">
        <v>41313.34375</v>
      </c>
      <c r="R1314" s="28">
        <v>41323.338194444441</v>
      </c>
      <c r="S1314" t="s">
        <v>5250</v>
      </c>
      <c r="T1314" s="27">
        <v>41313</v>
      </c>
      <c r="V1314">
        <v>1</v>
      </c>
      <c r="W1314" t="s">
        <v>32</v>
      </c>
      <c r="X1314" t="s">
        <v>5251</v>
      </c>
      <c r="Y1314">
        <v>1</v>
      </c>
      <c r="AA1314" t="s">
        <v>5252</v>
      </c>
      <c r="AB1314" t="s">
        <v>32</v>
      </c>
      <c r="AC1314">
        <v>0</v>
      </c>
      <c r="AD1314" s="27">
        <v>41381</v>
      </c>
      <c r="AE1314" t="s">
        <v>5253</v>
      </c>
      <c r="AF1314" s="27">
        <v>41381</v>
      </c>
      <c r="AG1314" s="27">
        <v>41402</v>
      </c>
      <c r="AH1314">
        <v>1</v>
      </c>
      <c r="AJ1314" t="s">
        <v>5252</v>
      </c>
      <c r="AK1314" t="s">
        <v>255</v>
      </c>
      <c r="AL1314" s="27">
        <v>41381</v>
      </c>
      <c r="AM1314" t="s">
        <v>5253</v>
      </c>
      <c r="AN1314" t="s">
        <v>238</v>
      </c>
      <c r="AO1314">
        <v>8</v>
      </c>
      <c r="AP1314" t="s">
        <v>269</v>
      </c>
      <c r="AQ1314" s="27">
        <v>41314</v>
      </c>
      <c r="AR1314" t="s">
        <v>240</v>
      </c>
      <c r="AS1314">
        <v>9</v>
      </c>
      <c r="AT1314" t="s">
        <v>269</v>
      </c>
      <c r="AU1314" s="27">
        <v>41314</v>
      </c>
    </row>
    <row r="1315" spans="1:47" x14ac:dyDescent="0.2">
      <c r="A1315">
        <v>1314</v>
      </c>
      <c r="B1315" t="s">
        <v>5254</v>
      </c>
      <c r="C1315" t="s">
        <v>1338</v>
      </c>
      <c r="D1315" t="s">
        <v>5255</v>
      </c>
      <c r="E1315" s="27">
        <v>41400</v>
      </c>
      <c r="F1315" t="s">
        <v>233</v>
      </c>
      <c r="G1315" s="27">
        <v>30878</v>
      </c>
      <c r="H1315">
        <v>31</v>
      </c>
      <c r="I1315" t="s">
        <v>244</v>
      </c>
      <c r="J1315" t="s">
        <v>250</v>
      </c>
      <c r="K1315">
        <v>0</v>
      </c>
      <c r="L1315">
        <v>8</v>
      </c>
      <c r="M1315">
        <v>3</v>
      </c>
      <c r="N1315">
        <v>0</v>
      </c>
      <c r="O1315">
        <v>25</v>
      </c>
      <c r="P1315">
        <v>-1</v>
      </c>
      <c r="Q1315" s="28">
        <v>41399.352777777778</v>
      </c>
      <c r="R1315" s="28">
        <v>41517.234027777777</v>
      </c>
      <c r="S1315" t="s">
        <v>5256</v>
      </c>
      <c r="T1315" s="27">
        <v>41399</v>
      </c>
      <c r="V1315">
        <v>1</v>
      </c>
      <c r="W1315" t="s">
        <v>36</v>
      </c>
      <c r="X1315" t="s">
        <v>474</v>
      </c>
      <c r="Y1315">
        <v>1</v>
      </c>
      <c r="AA1315" t="s">
        <v>5257</v>
      </c>
      <c r="AB1315" t="s">
        <v>36</v>
      </c>
      <c r="AC1315">
        <v>0</v>
      </c>
      <c r="AD1315" s="27">
        <v>41645</v>
      </c>
      <c r="AE1315" t="s">
        <v>474</v>
      </c>
      <c r="AF1315" s="27">
        <v>41645</v>
      </c>
      <c r="AG1315" s="27">
        <v>41719</v>
      </c>
      <c r="AH1315">
        <v>0</v>
      </c>
      <c r="AN1315" t="s">
        <v>238</v>
      </c>
      <c r="AO1315">
        <v>7</v>
      </c>
      <c r="AP1315" t="s">
        <v>246</v>
      </c>
      <c r="AQ1315" s="27">
        <v>41400</v>
      </c>
      <c r="AR1315" t="s">
        <v>240</v>
      </c>
      <c r="AS1315">
        <v>8</v>
      </c>
      <c r="AT1315" t="s">
        <v>269</v>
      </c>
      <c r="AU1315" s="27">
        <v>41400</v>
      </c>
    </row>
    <row r="1316" spans="1:47" x14ac:dyDescent="0.2">
      <c r="A1316">
        <v>1315</v>
      </c>
      <c r="B1316" t="s">
        <v>5258</v>
      </c>
      <c r="C1316" t="s">
        <v>3130</v>
      </c>
      <c r="D1316" t="s">
        <v>3642</v>
      </c>
      <c r="E1316" s="27">
        <v>41389</v>
      </c>
      <c r="F1316" t="s">
        <v>233</v>
      </c>
      <c r="G1316" s="27">
        <v>33639</v>
      </c>
      <c r="H1316">
        <v>24</v>
      </c>
      <c r="I1316" t="s">
        <v>259</v>
      </c>
      <c r="J1316" t="s">
        <v>250</v>
      </c>
      <c r="K1316">
        <v>0</v>
      </c>
      <c r="L1316">
        <v>4</v>
      </c>
      <c r="M1316">
        <v>0</v>
      </c>
      <c r="N1316">
        <v>0</v>
      </c>
      <c r="O1316">
        <v>0</v>
      </c>
      <c r="P1316">
        <v>-1</v>
      </c>
      <c r="Q1316" s="28">
        <v>41388.199999999997</v>
      </c>
      <c r="R1316" s="28">
        <v>41390.344444444447</v>
      </c>
      <c r="S1316" t="s">
        <v>5259</v>
      </c>
      <c r="T1316" s="27">
        <v>41388</v>
      </c>
      <c r="V1316">
        <v>1</v>
      </c>
      <c r="W1316" t="s">
        <v>32</v>
      </c>
      <c r="X1316" t="s">
        <v>2367</v>
      </c>
      <c r="Y1316">
        <v>0</v>
      </c>
      <c r="AB1316" t="s">
        <v>237</v>
      </c>
      <c r="AH1316">
        <v>0</v>
      </c>
      <c r="AN1316" t="s">
        <v>238</v>
      </c>
      <c r="AO1316">
        <v>5</v>
      </c>
      <c r="AP1316" t="s">
        <v>246</v>
      </c>
      <c r="AQ1316" s="27">
        <v>41389</v>
      </c>
      <c r="AR1316" t="s">
        <v>240</v>
      </c>
      <c r="AS1316">
        <v>4</v>
      </c>
      <c r="AT1316" t="s">
        <v>239</v>
      </c>
      <c r="AU1316" s="27">
        <v>41389</v>
      </c>
    </row>
    <row r="1317" spans="1:47" x14ac:dyDescent="0.2">
      <c r="A1317">
        <v>1316</v>
      </c>
      <c r="B1317" t="s">
        <v>5260</v>
      </c>
      <c r="C1317" t="s">
        <v>5261</v>
      </c>
      <c r="D1317" t="s">
        <v>5262</v>
      </c>
      <c r="E1317" s="27">
        <v>41989</v>
      </c>
      <c r="F1317" t="s">
        <v>233</v>
      </c>
      <c r="G1317" s="27">
        <v>31184</v>
      </c>
      <c r="H1317">
        <v>30</v>
      </c>
      <c r="I1317" t="s">
        <v>244</v>
      </c>
      <c r="J1317" t="s">
        <v>245</v>
      </c>
      <c r="K1317">
        <v>0</v>
      </c>
      <c r="L1317">
        <v>1</v>
      </c>
      <c r="M1317">
        <v>0</v>
      </c>
      <c r="N1317">
        <v>0</v>
      </c>
      <c r="O1317">
        <v>1</v>
      </c>
      <c r="P1317">
        <v>-71</v>
      </c>
      <c r="Q1317" s="28">
        <v>41918.091666666667</v>
      </c>
      <c r="R1317" s="28">
        <v>41954.456944444442</v>
      </c>
      <c r="S1317" t="s">
        <v>5263</v>
      </c>
      <c r="T1317" s="27">
        <v>41917</v>
      </c>
      <c r="V1317">
        <v>72</v>
      </c>
      <c r="W1317" t="s">
        <v>32</v>
      </c>
      <c r="X1317" t="s">
        <v>974</v>
      </c>
      <c r="Y1317">
        <v>0</v>
      </c>
      <c r="AB1317" t="s">
        <v>237</v>
      </c>
      <c r="AH1317">
        <v>0</v>
      </c>
      <c r="AN1317" t="s">
        <v>238</v>
      </c>
      <c r="AO1317">
        <v>1</v>
      </c>
      <c r="AP1317" t="s">
        <v>239</v>
      </c>
      <c r="AQ1317" s="27">
        <v>41989</v>
      </c>
      <c r="AR1317" t="s">
        <v>240</v>
      </c>
      <c r="AS1317">
        <v>1</v>
      </c>
      <c r="AT1317" t="s">
        <v>239</v>
      </c>
      <c r="AU1317" s="27">
        <v>41989</v>
      </c>
    </row>
    <row r="1318" spans="1:47" x14ac:dyDescent="0.2">
      <c r="A1318">
        <v>1317</v>
      </c>
      <c r="B1318" t="s">
        <v>5264</v>
      </c>
      <c r="C1318" t="s">
        <v>928</v>
      </c>
      <c r="D1318" t="s">
        <v>5265</v>
      </c>
      <c r="E1318" s="27">
        <v>41693</v>
      </c>
      <c r="F1318" t="s">
        <v>233</v>
      </c>
      <c r="G1318" s="27">
        <v>31230</v>
      </c>
      <c r="H1318">
        <v>30</v>
      </c>
      <c r="I1318" t="s">
        <v>244</v>
      </c>
      <c r="J1318" t="s">
        <v>245</v>
      </c>
      <c r="K1318">
        <v>0</v>
      </c>
      <c r="L1318">
        <v>7</v>
      </c>
      <c r="M1318">
        <v>0</v>
      </c>
      <c r="N1318">
        <v>0</v>
      </c>
      <c r="O1318">
        <v>7</v>
      </c>
      <c r="P1318">
        <v>-1</v>
      </c>
      <c r="Q1318" s="28">
        <v>41692.520833333336</v>
      </c>
      <c r="R1318" s="28">
        <v>41696.442361111112</v>
      </c>
      <c r="S1318" t="s">
        <v>5266</v>
      </c>
      <c r="U1318" s="27">
        <v>41692</v>
      </c>
      <c r="V1318">
        <v>1</v>
      </c>
      <c r="W1318" t="s">
        <v>32</v>
      </c>
      <c r="X1318" t="s">
        <v>274</v>
      </c>
      <c r="Y1318">
        <v>0</v>
      </c>
      <c r="AB1318" t="s">
        <v>237</v>
      </c>
      <c r="AH1318">
        <v>0</v>
      </c>
      <c r="AN1318" t="s">
        <v>238</v>
      </c>
      <c r="AO1318">
        <v>3</v>
      </c>
      <c r="AP1318" t="s">
        <v>239</v>
      </c>
      <c r="AQ1318" s="27">
        <v>41693</v>
      </c>
      <c r="AR1318" t="s">
        <v>240</v>
      </c>
      <c r="AS1318">
        <v>7</v>
      </c>
      <c r="AT1318" t="s">
        <v>246</v>
      </c>
      <c r="AU1318" s="27">
        <v>41693</v>
      </c>
    </row>
    <row r="1319" spans="1:47" x14ac:dyDescent="0.2">
      <c r="A1319">
        <v>1318</v>
      </c>
      <c r="B1319" t="s">
        <v>5267</v>
      </c>
      <c r="C1319" t="s">
        <v>5268</v>
      </c>
      <c r="D1319" t="s">
        <v>5269</v>
      </c>
      <c r="E1319" s="27">
        <v>41542</v>
      </c>
      <c r="F1319" t="s">
        <v>233</v>
      </c>
      <c r="G1319" s="27">
        <v>27992</v>
      </c>
      <c r="H1319">
        <v>39</v>
      </c>
      <c r="I1319" t="s">
        <v>244</v>
      </c>
      <c r="J1319" t="s">
        <v>250</v>
      </c>
      <c r="K1319">
        <v>0</v>
      </c>
      <c r="L1319">
        <v>8</v>
      </c>
      <c r="M1319">
        <v>0</v>
      </c>
      <c r="N1319">
        <v>0</v>
      </c>
      <c r="O1319">
        <v>13</v>
      </c>
      <c r="P1319">
        <v>-1</v>
      </c>
      <c r="Q1319" s="28">
        <v>41541.218055555553</v>
      </c>
      <c r="R1319" s="28">
        <v>41543.177083333336</v>
      </c>
      <c r="S1319" t="s">
        <v>5270</v>
      </c>
      <c r="T1319" s="27">
        <v>41541</v>
      </c>
      <c r="V1319">
        <v>1</v>
      </c>
      <c r="W1319" t="s">
        <v>32</v>
      </c>
      <c r="X1319" t="s">
        <v>847</v>
      </c>
      <c r="Y1319">
        <v>1</v>
      </c>
      <c r="AA1319" t="s">
        <v>5271</v>
      </c>
      <c r="AB1319" t="s">
        <v>32</v>
      </c>
      <c r="AD1319" s="27">
        <v>42127</v>
      </c>
      <c r="AE1319" t="s">
        <v>252</v>
      </c>
      <c r="AH1319">
        <v>1</v>
      </c>
      <c r="AJ1319" t="s">
        <v>5271</v>
      </c>
      <c r="AK1319" t="s">
        <v>255</v>
      </c>
      <c r="AL1319" s="27">
        <v>42127</v>
      </c>
      <c r="AM1319" t="s">
        <v>252</v>
      </c>
      <c r="AN1319" t="s">
        <v>238</v>
      </c>
      <c r="AO1319">
        <v>6</v>
      </c>
      <c r="AP1319" t="s">
        <v>246</v>
      </c>
      <c r="AQ1319" s="27">
        <v>41542</v>
      </c>
      <c r="AR1319" t="s">
        <v>240</v>
      </c>
      <c r="AS1319">
        <v>8</v>
      </c>
      <c r="AT1319" t="s">
        <v>269</v>
      </c>
      <c r="AU1319" s="27">
        <v>41542</v>
      </c>
    </row>
    <row r="1320" spans="1:47" x14ac:dyDescent="0.2">
      <c r="A1320">
        <v>1319</v>
      </c>
      <c r="B1320" t="s">
        <v>5272</v>
      </c>
      <c r="C1320" t="s">
        <v>5273</v>
      </c>
      <c r="D1320" t="s">
        <v>5274</v>
      </c>
      <c r="E1320" s="27">
        <v>41820</v>
      </c>
      <c r="F1320" t="s">
        <v>233</v>
      </c>
      <c r="G1320" s="27">
        <v>25624</v>
      </c>
      <c r="H1320">
        <v>46</v>
      </c>
      <c r="I1320" t="s">
        <v>234</v>
      </c>
      <c r="J1320" t="s">
        <v>353</v>
      </c>
      <c r="K1320">
        <v>0</v>
      </c>
      <c r="L1320">
        <v>2</v>
      </c>
      <c r="M1320">
        <v>0</v>
      </c>
      <c r="N1320">
        <v>0</v>
      </c>
      <c r="O1320">
        <v>0</v>
      </c>
      <c r="P1320">
        <v>0</v>
      </c>
      <c r="Q1320" s="28">
        <v>41820.532638888886</v>
      </c>
      <c r="R1320" s="28">
        <v>41821.461805555555</v>
      </c>
      <c r="S1320" t="s">
        <v>5275</v>
      </c>
      <c r="T1320" s="27">
        <v>41819</v>
      </c>
      <c r="V1320">
        <v>1</v>
      </c>
      <c r="W1320" t="s">
        <v>36</v>
      </c>
      <c r="X1320" t="s">
        <v>279</v>
      </c>
      <c r="Y1320">
        <v>0</v>
      </c>
      <c r="AB1320" t="s">
        <v>237</v>
      </c>
      <c r="AH1320">
        <v>0</v>
      </c>
      <c r="AN1320" t="s">
        <v>238</v>
      </c>
      <c r="AO1320">
        <v>2</v>
      </c>
      <c r="AP1320" t="s">
        <v>239</v>
      </c>
      <c r="AQ1320" s="27">
        <v>41820</v>
      </c>
      <c r="AR1320" t="s">
        <v>240</v>
      </c>
      <c r="AS1320">
        <v>2</v>
      </c>
      <c r="AT1320" t="s">
        <v>239</v>
      </c>
      <c r="AU1320" s="27">
        <v>41820</v>
      </c>
    </row>
    <row r="1321" spans="1:47" x14ac:dyDescent="0.2">
      <c r="A1321">
        <v>1320</v>
      </c>
      <c r="B1321" t="s">
        <v>5276</v>
      </c>
      <c r="C1321" t="s">
        <v>2131</v>
      </c>
      <c r="D1321" t="s">
        <v>5277</v>
      </c>
      <c r="E1321" s="27">
        <v>41537</v>
      </c>
      <c r="F1321" t="s">
        <v>233</v>
      </c>
      <c r="G1321" s="27">
        <v>25535</v>
      </c>
      <c r="H1321">
        <v>46</v>
      </c>
      <c r="I1321" t="s">
        <v>234</v>
      </c>
      <c r="J1321" t="s">
        <v>22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-1</v>
      </c>
      <c r="Q1321" s="28">
        <v>41536.386111111111</v>
      </c>
      <c r="R1321" s="28">
        <v>41541.504861111112</v>
      </c>
      <c r="S1321" t="s">
        <v>5278</v>
      </c>
      <c r="T1321" s="27">
        <v>41536</v>
      </c>
      <c r="V1321">
        <v>1</v>
      </c>
      <c r="W1321" t="s">
        <v>32</v>
      </c>
      <c r="X1321" t="s">
        <v>5279</v>
      </c>
      <c r="Y1321">
        <v>0</v>
      </c>
      <c r="AB1321" t="s">
        <v>237</v>
      </c>
      <c r="AH1321">
        <v>0</v>
      </c>
      <c r="AN1321" t="s">
        <v>238</v>
      </c>
      <c r="AO1321">
        <v>1</v>
      </c>
      <c r="AP1321" t="s">
        <v>239</v>
      </c>
      <c r="AQ1321" s="27">
        <v>41537</v>
      </c>
      <c r="AR1321" t="s">
        <v>240</v>
      </c>
      <c r="AS1321">
        <v>1</v>
      </c>
      <c r="AT1321" t="s">
        <v>239</v>
      </c>
      <c r="AU1321" s="27">
        <v>41537</v>
      </c>
    </row>
    <row r="1322" spans="1:47" x14ac:dyDescent="0.2">
      <c r="A1322">
        <v>1321</v>
      </c>
      <c r="B1322" t="s">
        <v>5280</v>
      </c>
      <c r="C1322" t="s">
        <v>5281</v>
      </c>
      <c r="D1322" t="s">
        <v>1030</v>
      </c>
      <c r="E1322" s="27">
        <v>41276</v>
      </c>
      <c r="F1322" t="s">
        <v>233</v>
      </c>
      <c r="G1322" s="27">
        <v>24684</v>
      </c>
      <c r="H1322">
        <v>48</v>
      </c>
      <c r="I1322" t="s">
        <v>234</v>
      </c>
      <c r="J1322" t="s">
        <v>250</v>
      </c>
      <c r="K1322">
        <v>0</v>
      </c>
      <c r="L1322">
        <v>1</v>
      </c>
      <c r="M1322">
        <v>0</v>
      </c>
      <c r="N1322">
        <v>0</v>
      </c>
      <c r="O1322">
        <v>5</v>
      </c>
      <c r="S1322" t="s">
        <v>5282</v>
      </c>
      <c r="T1322" s="27">
        <v>41267</v>
      </c>
      <c r="V1322">
        <v>9</v>
      </c>
      <c r="W1322" t="s">
        <v>36</v>
      </c>
      <c r="X1322" t="s">
        <v>5283</v>
      </c>
      <c r="Y1322">
        <v>1</v>
      </c>
      <c r="AA1322" t="s">
        <v>5284</v>
      </c>
      <c r="AB1322" t="s">
        <v>36</v>
      </c>
      <c r="AD1322" s="27">
        <v>41665</v>
      </c>
      <c r="AE1322" t="s">
        <v>2030</v>
      </c>
      <c r="AH1322">
        <v>0</v>
      </c>
      <c r="AN1322" t="s">
        <v>238</v>
      </c>
      <c r="AO1322">
        <v>2</v>
      </c>
      <c r="AP1322" t="s">
        <v>239</v>
      </c>
      <c r="AQ1322" s="27">
        <v>41276</v>
      </c>
      <c r="AR1322" t="s">
        <v>240</v>
      </c>
      <c r="AS1322">
        <v>1</v>
      </c>
      <c r="AT1322" t="s">
        <v>239</v>
      </c>
      <c r="AU1322" s="27">
        <v>41276</v>
      </c>
    </row>
    <row r="1323" spans="1:47" x14ac:dyDescent="0.2">
      <c r="A1323">
        <v>1322</v>
      </c>
      <c r="B1323" t="s">
        <v>5285</v>
      </c>
      <c r="C1323" t="s">
        <v>5286</v>
      </c>
      <c r="D1323" t="s">
        <v>5287</v>
      </c>
      <c r="E1323" s="27">
        <v>41956</v>
      </c>
      <c r="F1323" t="s">
        <v>233</v>
      </c>
      <c r="G1323" s="27">
        <v>33748</v>
      </c>
      <c r="H1323">
        <v>23</v>
      </c>
      <c r="I1323" t="s">
        <v>259</v>
      </c>
      <c r="J1323" t="s">
        <v>245</v>
      </c>
      <c r="K1323">
        <v>0</v>
      </c>
      <c r="L1323">
        <v>6</v>
      </c>
      <c r="M1323">
        <v>0</v>
      </c>
      <c r="N1323">
        <v>0</v>
      </c>
      <c r="O1323">
        <v>0</v>
      </c>
      <c r="P1323">
        <v>-1</v>
      </c>
      <c r="Q1323" s="28">
        <v>41955.404166666667</v>
      </c>
      <c r="R1323" s="28">
        <v>41956.086111111108</v>
      </c>
      <c r="S1323" t="s">
        <v>5288</v>
      </c>
      <c r="U1323" s="27">
        <v>41956</v>
      </c>
      <c r="V1323">
        <v>0</v>
      </c>
      <c r="W1323" t="s">
        <v>36</v>
      </c>
      <c r="X1323" t="s">
        <v>274</v>
      </c>
      <c r="Y1323">
        <v>0</v>
      </c>
      <c r="AB1323" t="s">
        <v>237</v>
      </c>
      <c r="AH1323">
        <v>0</v>
      </c>
      <c r="AN1323" t="s">
        <v>238</v>
      </c>
      <c r="AO1323">
        <v>4</v>
      </c>
      <c r="AP1323" t="s">
        <v>239</v>
      </c>
      <c r="AQ1323" s="27">
        <v>41956</v>
      </c>
      <c r="AR1323" t="s">
        <v>240</v>
      </c>
      <c r="AS1323">
        <v>6</v>
      </c>
      <c r="AT1323" t="s">
        <v>246</v>
      </c>
      <c r="AU1323" s="27">
        <v>41956</v>
      </c>
    </row>
    <row r="1324" spans="1:47" x14ac:dyDescent="0.2">
      <c r="A1324">
        <v>1323</v>
      </c>
      <c r="B1324" t="s">
        <v>5289</v>
      </c>
      <c r="C1324" t="s">
        <v>5290</v>
      </c>
      <c r="D1324" t="s">
        <v>5291</v>
      </c>
      <c r="E1324" s="27">
        <v>41339</v>
      </c>
      <c r="F1324" t="s">
        <v>294</v>
      </c>
      <c r="G1324" s="27">
        <v>31383</v>
      </c>
      <c r="H1324">
        <v>30</v>
      </c>
      <c r="I1324" t="s">
        <v>244</v>
      </c>
      <c r="J1324" t="s">
        <v>250</v>
      </c>
      <c r="K1324">
        <v>0</v>
      </c>
      <c r="L1324">
        <v>3</v>
      </c>
      <c r="M1324">
        <v>0</v>
      </c>
      <c r="N1324">
        <v>0</v>
      </c>
      <c r="O1324">
        <v>4</v>
      </c>
      <c r="P1324">
        <v>-5</v>
      </c>
      <c r="Q1324" s="28">
        <v>41334.387499999997</v>
      </c>
      <c r="R1324" s="28">
        <v>41335.056944444441</v>
      </c>
      <c r="S1324" t="s">
        <v>5292</v>
      </c>
      <c r="T1324" s="27">
        <v>41334</v>
      </c>
      <c r="V1324">
        <v>5</v>
      </c>
      <c r="W1324" t="s">
        <v>32</v>
      </c>
      <c r="X1324" t="s">
        <v>555</v>
      </c>
      <c r="Y1324">
        <v>0</v>
      </c>
      <c r="AB1324" t="s">
        <v>237</v>
      </c>
      <c r="AH1324">
        <v>0</v>
      </c>
      <c r="AN1324" t="s">
        <v>238</v>
      </c>
      <c r="AO1324">
        <v>3</v>
      </c>
      <c r="AP1324" t="s">
        <v>239</v>
      </c>
      <c r="AQ1324" s="27">
        <v>41339</v>
      </c>
      <c r="AR1324" t="s">
        <v>240</v>
      </c>
      <c r="AS1324">
        <v>3</v>
      </c>
      <c r="AT1324" t="s">
        <v>239</v>
      </c>
      <c r="AU1324" s="27">
        <v>41339</v>
      </c>
    </row>
    <row r="1325" spans="1:47" x14ac:dyDescent="0.2">
      <c r="A1325">
        <v>1324</v>
      </c>
      <c r="B1325" t="s">
        <v>5293</v>
      </c>
      <c r="C1325" t="s">
        <v>5294</v>
      </c>
      <c r="D1325" t="s">
        <v>5295</v>
      </c>
      <c r="E1325" s="27">
        <v>41374</v>
      </c>
      <c r="F1325" t="s">
        <v>233</v>
      </c>
      <c r="G1325" s="27">
        <v>27866</v>
      </c>
      <c r="H1325">
        <v>40</v>
      </c>
      <c r="I1325" t="s">
        <v>244</v>
      </c>
      <c r="J1325" t="s">
        <v>245</v>
      </c>
      <c r="K1325">
        <v>0</v>
      </c>
      <c r="L1325">
        <v>2</v>
      </c>
      <c r="M1325">
        <v>0</v>
      </c>
      <c r="N1325">
        <v>0</v>
      </c>
      <c r="O1325">
        <v>0</v>
      </c>
      <c r="P1325">
        <v>0</v>
      </c>
      <c r="Q1325" s="28">
        <v>41374.081944444442</v>
      </c>
      <c r="R1325" s="28">
        <v>41396.359027777777</v>
      </c>
      <c r="S1325" t="s">
        <v>5296</v>
      </c>
      <c r="T1325" s="27">
        <v>41374</v>
      </c>
      <c r="V1325">
        <v>0</v>
      </c>
      <c r="W1325" t="s">
        <v>32</v>
      </c>
      <c r="X1325" t="s">
        <v>834</v>
      </c>
      <c r="Y1325">
        <v>0</v>
      </c>
      <c r="AB1325" t="s">
        <v>237</v>
      </c>
      <c r="AH1325">
        <v>0</v>
      </c>
      <c r="AN1325" t="s">
        <v>238</v>
      </c>
      <c r="AO1325">
        <v>1</v>
      </c>
      <c r="AP1325" t="s">
        <v>239</v>
      </c>
      <c r="AQ1325" s="27">
        <v>41374</v>
      </c>
      <c r="AR1325" t="s">
        <v>240</v>
      </c>
      <c r="AS1325">
        <v>2</v>
      </c>
      <c r="AT1325" t="s">
        <v>239</v>
      </c>
      <c r="AU1325" s="27">
        <v>41374</v>
      </c>
    </row>
    <row r="1326" spans="1:47" x14ac:dyDescent="0.2">
      <c r="A1326">
        <v>1325</v>
      </c>
      <c r="B1326" t="s">
        <v>5297</v>
      </c>
      <c r="C1326" t="s">
        <v>5298</v>
      </c>
      <c r="D1326" t="s">
        <v>266</v>
      </c>
      <c r="E1326" s="27">
        <v>41656</v>
      </c>
      <c r="F1326" t="s">
        <v>294</v>
      </c>
      <c r="G1326" s="27">
        <v>23486</v>
      </c>
      <c r="H1326">
        <v>52</v>
      </c>
      <c r="I1326" t="s">
        <v>234</v>
      </c>
      <c r="J1326" t="s">
        <v>250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-1</v>
      </c>
      <c r="Q1326" s="28">
        <v>41655.082638888889</v>
      </c>
      <c r="R1326" s="28">
        <v>41657.50277777778</v>
      </c>
      <c r="S1326" t="s">
        <v>5299</v>
      </c>
      <c r="T1326" s="27">
        <v>41655</v>
      </c>
      <c r="V1326">
        <v>1</v>
      </c>
      <c r="W1326" t="s">
        <v>32</v>
      </c>
      <c r="X1326" t="s">
        <v>236</v>
      </c>
      <c r="Y1326">
        <v>0</v>
      </c>
      <c r="AB1326" t="s">
        <v>237</v>
      </c>
      <c r="AH1326">
        <v>0</v>
      </c>
      <c r="AN1326" t="s">
        <v>238</v>
      </c>
      <c r="AO1326">
        <v>1</v>
      </c>
      <c r="AP1326" t="s">
        <v>239</v>
      </c>
      <c r="AQ1326" s="27">
        <v>41656</v>
      </c>
      <c r="AR1326" t="s">
        <v>240</v>
      </c>
      <c r="AS1326">
        <v>1</v>
      </c>
      <c r="AT1326" t="s">
        <v>239</v>
      </c>
      <c r="AU1326" s="27">
        <v>41656</v>
      </c>
    </row>
    <row r="1327" spans="1:47" x14ac:dyDescent="0.2">
      <c r="A1327">
        <v>1326</v>
      </c>
      <c r="B1327" t="s">
        <v>5300</v>
      </c>
      <c r="C1327" t="s">
        <v>5301</v>
      </c>
      <c r="D1327" t="s">
        <v>5302</v>
      </c>
      <c r="E1327" s="27">
        <v>41305</v>
      </c>
      <c r="F1327" t="s">
        <v>233</v>
      </c>
      <c r="G1327" s="27">
        <v>33856</v>
      </c>
      <c r="H1327">
        <v>23</v>
      </c>
      <c r="I1327" t="s">
        <v>259</v>
      </c>
      <c r="J1327" t="s">
        <v>250</v>
      </c>
      <c r="K1327">
        <v>1</v>
      </c>
      <c r="L1327">
        <v>9</v>
      </c>
      <c r="M1327">
        <v>0</v>
      </c>
      <c r="N1327">
        <v>1</v>
      </c>
      <c r="O1327">
        <v>3</v>
      </c>
      <c r="P1327">
        <v>-1</v>
      </c>
      <c r="Q1327" s="28">
        <v>41304.420138888891</v>
      </c>
      <c r="R1327" s="28">
        <v>41338.051388888889</v>
      </c>
      <c r="S1327" t="s">
        <v>5303</v>
      </c>
      <c r="T1327" s="27">
        <v>41304</v>
      </c>
      <c r="V1327">
        <v>1</v>
      </c>
      <c r="W1327" t="s">
        <v>32</v>
      </c>
      <c r="X1327" t="s">
        <v>3021</v>
      </c>
      <c r="Y1327">
        <v>0</v>
      </c>
      <c r="AB1327" t="s">
        <v>237</v>
      </c>
      <c r="AH1327">
        <v>0</v>
      </c>
      <c r="AN1327" t="s">
        <v>238</v>
      </c>
      <c r="AO1327">
        <v>10</v>
      </c>
      <c r="AP1327" t="s">
        <v>269</v>
      </c>
      <c r="AQ1327" s="27">
        <v>41305</v>
      </c>
      <c r="AR1327" t="s">
        <v>240</v>
      </c>
      <c r="AS1327">
        <v>9</v>
      </c>
      <c r="AT1327" t="s">
        <v>269</v>
      </c>
      <c r="AU1327" s="27">
        <v>41305</v>
      </c>
    </row>
    <row r="1328" spans="1:47" x14ac:dyDescent="0.2">
      <c r="A1328">
        <v>1327</v>
      </c>
      <c r="B1328" t="s">
        <v>5304</v>
      </c>
      <c r="C1328" t="s">
        <v>5305</v>
      </c>
      <c r="D1328" t="s">
        <v>5306</v>
      </c>
      <c r="E1328" s="27">
        <v>41786</v>
      </c>
      <c r="F1328" t="s">
        <v>233</v>
      </c>
      <c r="G1328" s="27">
        <v>27485</v>
      </c>
      <c r="H1328">
        <v>41</v>
      </c>
      <c r="I1328" t="s">
        <v>244</v>
      </c>
      <c r="J1328" t="s">
        <v>22</v>
      </c>
      <c r="K1328">
        <v>0</v>
      </c>
      <c r="L1328">
        <v>1</v>
      </c>
      <c r="M1328">
        <v>0</v>
      </c>
      <c r="N1328">
        <v>0</v>
      </c>
      <c r="O1328">
        <v>2</v>
      </c>
      <c r="P1328">
        <v>0</v>
      </c>
      <c r="Q1328" s="28">
        <v>41786.26458333333</v>
      </c>
      <c r="R1328" s="28">
        <v>41794.197222222225</v>
      </c>
      <c r="S1328" t="s">
        <v>5307</v>
      </c>
      <c r="T1328" s="27">
        <v>41786</v>
      </c>
      <c r="V1328">
        <v>0</v>
      </c>
      <c r="W1328" t="s">
        <v>32</v>
      </c>
      <c r="X1328" t="s">
        <v>5308</v>
      </c>
      <c r="Y1328">
        <v>0</v>
      </c>
      <c r="AB1328" t="s">
        <v>237</v>
      </c>
      <c r="AH1328">
        <v>0</v>
      </c>
      <c r="AN1328" t="s">
        <v>238</v>
      </c>
      <c r="AO1328">
        <v>1</v>
      </c>
      <c r="AP1328" t="s">
        <v>239</v>
      </c>
      <c r="AQ1328" s="27">
        <v>41786</v>
      </c>
      <c r="AR1328" t="s">
        <v>240</v>
      </c>
      <c r="AS1328">
        <v>1</v>
      </c>
      <c r="AT1328" t="s">
        <v>239</v>
      </c>
      <c r="AU1328" s="27">
        <v>41786</v>
      </c>
    </row>
    <row r="1329" spans="1:47" x14ac:dyDescent="0.2">
      <c r="A1329">
        <v>1328</v>
      </c>
      <c r="B1329" t="s">
        <v>5309</v>
      </c>
      <c r="C1329" t="s">
        <v>5310</v>
      </c>
      <c r="D1329" t="s">
        <v>327</v>
      </c>
      <c r="E1329" s="27">
        <v>41526</v>
      </c>
      <c r="F1329" t="s">
        <v>294</v>
      </c>
      <c r="G1329" s="27">
        <v>32758</v>
      </c>
      <c r="H1329">
        <v>26</v>
      </c>
      <c r="I1329" t="s">
        <v>244</v>
      </c>
      <c r="J1329" t="s">
        <v>250</v>
      </c>
      <c r="K1329">
        <v>0</v>
      </c>
      <c r="L1329">
        <v>2</v>
      </c>
      <c r="M1329">
        <v>0</v>
      </c>
      <c r="N1329">
        <v>0</v>
      </c>
      <c r="O1329">
        <v>1</v>
      </c>
      <c r="P1329">
        <v>-1</v>
      </c>
      <c r="Q1329" s="28">
        <v>41525.215277777781</v>
      </c>
      <c r="R1329" s="28">
        <v>41526.372916666667</v>
      </c>
      <c r="S1329" t="s">
        <v>5311</v>
      </c>
      <c r="T1329" s="27">
        <v>41525</v>
      </c>
      <c r="V1329">
        <v>1</v>
      </c>
      <c r="W1329" t="s">
        <v>36</v>
      </c>
      <c r="X1329" t="s">
        <v>279</v>
      </c>
      <c r="Y1329">
        <v>0</v>
      </c>
      <c r="AB1329" t="s">
        <v>237</v>
      </c>
      <c r="AH1329">
        <v>0</v>
      </c>
      <c r="AN1329" t="s">
        <v>238</v>
      </c>
      <c r="AO1329">
        <v>2</v>
      </c>
      <c r="AP1329" t="s">
        <v>239</v>
      </c>
      <c r="AQ1329" s="27">
        <v>41526</v>
      </c>
      <c r="AR1329" t="s">
        <v>240</v>
      </c>
      <c r="AS1329">
        <v>2</v>
      </c>
      <c r="AT1329" t="s">
        <v>239</v>
      </c>
      <c r="AU1329" s="27">
        <v>41526</v>
      </c>
    </row>
    <row r="1330" spans="1:47" x14ac:dyDescent="0.2">
      <c r="A1330">
        <v>1329</v>
      </c>
      <c r="B1330" t="s">
        <v>5312</v>
      </c>
      <c r="C1330" t="s">
        <v>813</v>
      </c>
      <c r="D1330" t="s">
        <v>5313</v>
      </c>
      <c r="E1330" s="27">
        <v>41514</v>
      </c>
      <c r="F1330" t="s">
        <v>233</v>
      </c>
      <c r="G1330" s="27">
        <v>34422</v>
      </c>
      <c r="H1330">
        <v>22</v>
      </c>
      <c r="I1330" t="s">
        <v>259</v>
      </c>
      <c r="J1330" t="s">
        <v>245</v>
      </c>
      <c r="K1330">
        <v>0</v>
      </c>
      <c r="L1330">
        <v>8</v>
      </c>
      <c r="M1330">
        <v>1</v>
      </c>
      <c r="N1330">
        <v>0</v>
      </c>
      <c r="O1330">
        <v>1</v>
      </c>
      <c r="P1330">
        <v>-1</v>
      </c>
      <c r="Q1330" s="28">
        <v>41513.320138888892</v>
      </c>
      <c r="R1330" s="28">
        <v>41533.276388888888</v>
      </c>
      <c r="S1330" t="s">
        <v>5314</v>
      </c>
      <c r="T1330" s="27">
        <v>41513</v>
      </c>
      <c r="V1330">
        <v>1</v>
      </c>
      <c r="W1330" t="s">
        <v>32</v>
      </c>
      <c r="X1330" t="s">
        <v>359</v>
      </c>
      <c r="Y1330">
        <v>1</v>
      </c>
      <c r="AA1330" t="s">
        <v>5315</v>
      </c>
      <c r="AB1330" t="s">
        <v>36</v>
      </c>
      <c r="AC1330">
        <v>0</v>
      </c>
      <c r="AD1330" s="27">
        <v>42143</v>
      </c>
      <c r="AE1330" t="s">
        <v>474</v>
      </c>
      <c r="AF1330" s="27">
        <v>42143</v>
      </c>
      <c r="AG1330" s="27">
        <v>42321</v>
      </c>
      <c r="AH1330">
        <v>0</v>
      </c>
      <c r="AN1330" t="s">
        <v>238</v>
      </c>
      <c r="AO1330">
        <v>6</v>
      </c>
      <c r="AP1330" t="s">
        <v>246</v>
      </c>
      <c r="AQ1330" s="27">
        <v>41514</v>
      </c>
      <c r="AR1330" t="s">
        <v>240</v>
      </c>
      <c r="AS1330">
        <v>8</v>
      </c>
      <c r="AT1330" t="s">
        <v>269</v>
      </c>
      <c r="AU1330" s="27">
        <v>41514</v>
      </c>
    </row>
    <row r="1331" spans="1:47" x14ac:dyDescent="0.2">
      <c r="A1331">
        <v>1330</v>
      </c>
      <c r="B1331" t="s">
        <v>5316</v>
      </c>
      <c r="C1331" t="s">
        <v>830</v>
      </c>
      <c r="D1331" t="s">
        <v>5317</v>
      </c>
      <c r="E1331" s="27">
        <v>41301</v>
      </c>
      <c r="F1331" t="s">
        <v>233</v>
      </c>
      <c r="G1331" s="27">
        <v>26777</v>
      </c>
      <c r="H1331">
        <v>42</v>
      </c>
      <c r="I1331" t="s">
        <v>244</v>
      </c>
      <c r="J1331" t="s">
        <v>245</v>
      </c>
      <c r="K1331">
        <v>0</v>
      </c>
      <c r="L1331">
        <v>4</v>
      </c>
      <c r="M1331">
        <v>0</v>
      </c>
      <c r="N1331">
        <v>0</v>
      </c>
      <c r="O1331">
        <v>3</v>
      </c>
      <c r="P1331">
        <v>0</v>
      </c>
      <c r="Q1331" s="28">
        <v>41301.22152777778</v>
      </c>
      <c r="R1331" s="28">
        <v>41302.118055555555</v>
      </c>
      <c r="S1331" t="s">
        <v>5318</v>
      </c>
      <c r="T1331" s="27">
        <v>41301</v>
      </c>
      <c r="V1331">
        <v>0</v>
      </c>
      <c r="W1331" t="s">
        <v>32</v>
      </c>
      <c r="X1331" t="s">
        <v>261</v>
      </c>
      <c r="Y1331">
        <v>0</v>
      </c>
      <c r="AB1331" t="s">
        <v>237</v>
      </c>
      <c r="AH1331">
        <v>0</v>
      </c>
      <c r="AN1331" t="s">
        <v>238</v>
      </c>
      <c r="AO1331">
        <v>2</v>
      </c>
      <c r="AP1331" t="s">
        <v>239</v>
      </c>
      <c r="AQ1331" s="27">
        <v>41301</v>
      </c>
      <c r="AR1331" t="s">
        <v>240</v>
      </c>
      <c r="AS1331">
        <v>4</v>
      </c>
      <c r="AT1331" t="s">
        <v>239</v>
      </c>
      <c r="AU1331" s="27">
        <v>41301</v>
      </c>
    </row>
    <row r="1332" spans="1:47" x14ac:dyDescent="0.2">
      <c r="A1332">
        <v>1331</v>
      </c>
      <c r="B1332" t="s">
        <v>5319</v>
      </c>
      <c r="C1332" t="s">
        <v>5320</v>
      </c>
      <c r="D1332" t="s">
        <v>5321</v>
      </c>
      <c r="E1332" s="27">
        <v>41387</v>
      </c>
      <c r="F1332" t="s">
        <v>233</v>
      </c>
      <c r="G1332" s="27">
        <v>33798</v>
      </c>
      <c r="H1332">
        <v>23</v>
      </c>
      <c r="I1332" t="s">
        <v>259</v>
      </c>
      <c r="J1332" t="s">
        <v>250</v>
      </c>
      <c r="K1332">
        <v>0</v>
      </c>
      <c r="L1332">
        <v>10</v>
      </c>
      <c r="M1332">
        <v>3</v>
      </c>
      <c r="N1332">
        <v>1</v>
      </c>
      <c r="O1332">
        <v>6</v>
      </c>
      <c r="P1332">
        <v>-1</v>
      </c>
      <c r="Q1332" s="28">
        <v>41386.304166666669</v>
      </c>
      <c r="R1332" s="28">
        <v>41522.272222222222</v>
      </c>
      <c r="S1332" t="s">
        <v>5322</v>
      </c>
      <c r="T1332" s="27">
        <v>41386</v>
      </c>
      <c r="V1332">
        <v>1</v>
      </c>
      <c r="W1332" t="s">
        <v>32</v>
      </c>
      <c r="X1332" t="s">
        <v>847</v>
      </c>
      <c r="Y1332">
        <v>1</v>
      </c>
      <c r="AA1332" t="s">
        <v>5323</v>
      </c>
      <c r="AB1332" t="s">
        <v>32</v>
      </c>
      <c r="AC1332">
        <v>0</v>
      </c>
      <c r="AD1332" s="27">
        <v>42388</v>
      </c>
      <c r="AE1332" t="s">
        <v>359</v>
      </c>
      <c r="AF1332" s="27">
        <v>42388</v>
      </c>
      <c r="AG1332" s="27">
        <v>42390</v>
      </c>
      <c r="AH1332">
        <v>0</v>
      </c>
      <c r="AN1332" t="s">
        <v>238</v>
      </c>
      <c r="AO1332">
        <v>6</v>
      </c>
      <c r="AP1332" t="s">
        <v>246</v>
      </c>
      <c r="AQ1332" s="27">
        <v>41387</v>
      </c>
      <c r="AR1332" t="s">
        <v>240</v>
      </c>
      <c r="AS1332">
        <v>10</v>
      </c>
      <c r="AT1332" t="s">
        <v>269</v>
      </c>
      <c r="AU1332" s="27">
        <v>41387</v>
      </c>
    </row>
    <row r="1333" spans="1:47" x14ac:dyDescent="0.2">
      <c r="A1333">
        <v>1332</v>
      </c>
      <c r="B1333" t="s">
        <v>5324</v>
      </c>
      <c r="C1333" t="s">
        <v>464</v>
      </c>
      <c r="D1333" t="s">
        <v>1303</v>
      </c>
      <c r="E1333" s="27">
        <v>41663</v>
      </c>
      <c r="F1333" t="s">
        <v>233</v>
      </c>
      <c r="G1333" s="27">
        <v>30256</v>
      </c>
      <c r="H1333">
        <v>33</v>
      </c>
      <c r="I1333" t="s">
        <v>244</v>
      </c>
      <c r="J1333" t="s">
        <v>22</v>
      </c>
      <c r="K1333">
        <v>0</v>
      </c>
      <c r="L1333">
        <v>3</v>
      </c>
      <c r="M1333">
        <v>0</v>
      </c>
      <c r="N1333">
        <v>0</v>
      </c>
      <c r="O1333">
        <v>4</v>
      </c>
      <c r="P1333">
        <v>-1</v>
      </c>
      <c r="Q1333" s="28">
        <v>41662.347222222219</v>
      </c>
      <c r="R1333" s="28">
        <v>41664.175000000003</v>
      </c>
      <c r="S1333" t="s">
        <v>5325</v>
      </c>
      <c r="T1333" s="27">
        <v>41662</v>
      </c>
      <c r="V1333">
        <v>1</v>
      </c>
      <c r="W1333" t="s">
        <v>32</v>
      </c>
      <c r="X1333" t="s">
        <v>5326</v>
      </c>
      <c r="Y1333">
        <v>1</v>
      </c>
      <c r="AA1333" t="s">
        <v>5327</v>
      </c>
      <c r="AB1333" t="s">
        <v>32</v>
      </c>
      <c r="AC1333">
        <v>0</v>
      </c>
      <c r="AD1333" s="27">
        <v>41721</v>
      </c>
      <c r="AE1333" t="s">
        <v>337</v>
      </c>
      <c r="AF1333" s="27">
        <v>41721</v>
      </c>
      <c r="AG1333" s="27">
        <v>41721</v>
      </c>
      <c r="AH1333">
        <v>0</v>
      </c>
      <c r="AN1333" t="s">
        <v>238</v>
      </c>
      <c r="AO1333">
        <v>2</v>
      </c>
      <c r="AP1333" t="s">
        <v>239</v>
      </c>
      <c r="AQ1333" s="27">
        <v>41663</v>
      </c>
      <c r="AR1333" t="s">
        <v>240</v>
      </c>
      <c r="AS1333">
        <v>3</v>
      </c>
      <c r="AT1333" t="s">
        <v>239</v>
      </c>
      <c r="AU1333" s="27">
        <v>41663</v>
      </c>
    </row>
    <row r="1334" spans="1:47" x14ac:dyDescent="0.2">
      <c r="A1334">
        <v>1333</v>
      </c>
      <c r="B1334" t="s">
        <v>5328</v>
      </c>
      <c r="C1334" t="s">
        <v>1320</v>
      </c>
      <c r="D1334" t="s">
        <v>5329</v>
      </c>
      <c r="E1334" s="27">
        <v>41814</v>
      </c>
      <c r="F1334" t="s">
        <v>233</v>
      </c>
      <c r="G1334" s="27">
        <v>29370</v>
      </c>
      <c r="H1334">
        <v>35</v>
      </c>
      <c r="I1334" t="s">
        <v>244</v>
      </c>
      <c r="J1334" t="s">
        <v>250</v>
      </c>
      <c r="K1334">
        <v>0</v>
      </c>
      <c r="L1334">
        <v>6</v>
      </c>
      <c r="M1334">
        <v>0</v>
      </c>
      <c r="N1334">
        <v>0</v>
      </c>
      <c r="O1334">
        <v>0</v>
      </c>
      <c r="P1334">
        <v>0</v>
      </c>
      <c r="Q1334" s="28">
        <v>41814.055555555555</v>
      </c>
      <c r="R1334" s="28">
        <v>41873.177777777775</v>
      </c>
      <c r="S1334" t="s">
        <v>5330</v>
      </c>
      <c r="T1334" s="27">
        <v>41814</v>
      </c>
      <c r="V1334">
        <v>0</v>
      </c>
      <c r="W1334" t="s">
        <v>36</v>
      </c>
      <c r="X1334" t="s">
        <v>548</v>
      </c>
      <c r="Y1334">
        <v>0</v>
      </c>
      <c r="AB1334" t="s">
        <v>237</v>
      </c>
      <c r="AH1334">
        <v>0</v>
      </c>
      <c r="AN1334" t="s">
        <v>238</v>
      </c>
      <c r="AO1334">
        <v>3</v>
      </c>
      <c r="AP1334" t="s">
        <v>239</v>
      </c>
      <c r="AQ1334" s="27">
        <v>41814</v>
      </c>
      <c r="AR1334" t="s">
        <v>240</v>
      </c>
      <c r="AS1334">
        <v>6</v>
      </c>
      <c r="AT1334" t="s">
        <v>246</v>
      </c>
      <c r="AU1334" s="27">
        <v>41814</v>
      </c>
    </row>
    <row r="1335" spans="1:47" x14ac:dyDescent="0.2">
      <c r="A1335">
        <v>1334</v>
      </c>
      <c r="B1335" t="s">
        <v>5331</v>
      </c>
      <c r="C1335" t="s">
        <v>579</v>
      </c>
      <c r="D1335" t="s">
        <v>5332</v>
      </c>
      <c r="E1335" s="27">
        <v>41653</v>
      </c>
      <c r="F1335" t="s">
        <v>233</v>
      </c>
      <c r="G1335" s="27">
        <v>31948</v>
      </c>
      <c r="H1335">
        <v>28</v>
      </c>
      <c r="I1335" t="s">
        <v>244</v>
      </c>
      <c r="J1335" t="s">
        <v>250</v>
      </c>
      <c r="K1335">
        <v>0</v>
      </c>
      <c r="L1335">
        <v>3</v>
      </c>
      <c r="M1335">
        <v>0</v>
      </c>
      <c r="N1335">
        <v>0</v>
      </c>
      <c r="O1335">
        <v>1</v>
      </c>
      <c r="P1335">
        <v>-1</v>
      </c>
      <c r="Q1335" s="28">
        <v>41652.316666666666</v>
      </c>
      <c r="R1335" s="28">
        <v>41654.461805555555</v>
      </c>
      <c r="S1335" t="s">
        <v>5333</v>
      </c>
      <c r="U1335" s="27">
        <v>41652</v>
      </c>
      <c r="V1335">
        <v>1</v>
      </c>
      <c r="W1335" t="s">
        <v>32</v>
      </c>
      <c r="X1335" t="s">
        <v>274</v>
      </c>
      <c r="Y1335">
        <v>0</v>
      </c>
      <c r="AB1335" t="s">
        <v>237</v>
      </c>
      <c r="AH1335">
        <v>0</v>
      </c>
      <c r="AN1335" t="s">
        <v>238</v>
      </c>
      <c r="AO1335">
        <v>2</v>
      </c>
      <c r="AP1335" t="s">
        <v>239</v>
      </c>
      <c r="AQ1335" s="27">
        <v>41653</v>
      </c>
      <c r="AR1335" t="s">
        <v>240</v>
      </c>
      <c r="AS1335">
        <v>3</v>
      </c>
      <c r="AT1335" t="s">
        <v>239</v>
      </c>
      <c r="AU1335" s="27">
        <v>41653</v>
      </c>
    </row>
    <row r="1336" spans="1:47" x14ac:dyDescent="0.2">
      <c r="A1336">
        <v>1335</v>
      </c>
      <c r="B1336" t="s">
        <v>5334</v>
      </c>
      <c r="C1336" t="s">
        <v>5335</v>
      </c>
      <c r="D1336" t="s">
        <v>1114</v>
      </c>
      <c r="E1336" s="27">
        <v>41331</v>
      </c>
      <c r="F1336" t="s">
        <v>294</v>
      </c>
      <c r="G1336" s="27">
        <v>28928</v>
      </c>
      <c r="H1336">
        <v>37</v>
      </c>
      <c r="I1336" t="s">
        <v>244</v>
      </c>
      <c r="J1336" t="s">
        <v>245</v>
      </c>
      <c r="K1336">
        <v>0</v>
      </c>
      <c r="L1336">
        <v>4</v>
      </c>
      <c r="M1336">
        <v>0</v>
      </c>
      <c r="N1336">
        <v>0</v>
      </c>
      <c r="O1336">
        <v>4</v>
      </c>
      <c r="S1336" t="s">
        <v>5336</v>
      </c>
      <c r="T1336" s="27">
        <v>41177</v>
      </c>
      <c r="V1336">
        <v>154</v>
      </c>
      <c r="W1336" t="s">
        <v>36</v>
      </c>
      <c r="X1336" t="s">
        <v>422</v>
      </c>
      <c r="Y1336">
        <v>0</v>
      </c>
      <c r="AB1336" t="s">
        <v>237</v>
      </c>
      <c r="AH1336">
        <v>0</v>
      </c>
      <c r="AN1336" t="s">
        <v>238</v>
      </c>
      <c r="AO1336">
        <v>2</v>
      </c>
      <c r="AP1336" t="s">
        <v>239</v>
      </c>
      <c r="AQ1336" s="27">
        <v>41331</v>
      </c>
      <c r="AR1336" t="s">
        <v>240</v>
      </c>
      <c r="AS1336">
        <v>4</v>
      </c>
      <c r="AT1336" t="s">
        <v>239</v>
      </c>
      <c r="AU1336" s="27">
        <v>41331</v>
      </c>
    </row>
    <row r="1337" spans="1:47" x14ac:dyDescent="0.2">
      <c r="A1337">
        <v>1336</v>
      </c>
      <c r="B1337" t="s">
        <v>5337</v>
      </c>
      <c r="C1337" t="s">
        <v>5338</v>
      </c>
      <c r="D1337" t="s">
        <v>881</v>
      </c>
      <c r="E1337" s="27">
        <v>41349</v>
      </c>
      <c r="F1337" t="s">
        <v>233</v>
      </c>
      <c r="G1337" s="27">
        <v>23949</v>
      </c>
      <c r="H1337">
        <v>50</v>
      </c>
      <c r="I1337" t="s">
        <v>234</v>
      </c>
      <c r="J1337" t="s">
        <v>245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-1</v>
      </c>
      <c r="Q1337" s="28">
        <v>41348.300694444442</v>
      </c>
      <c r="R1337" s="28">
        <v>41349.395833333336</v>
      </c>
      <c r="S1337" t="s">
        <v>5339</v>
      </c>
      <c r="T1337" s="27">
        <v>40502</v>
      </c>
      <c r="V1337">
        <v>847</v>
      </c>
      <c r="W1337" t="s">
        <v>32</v>
      </c>
      <c r="X1337" t="s">
        <v>1089</v>
      </c>
      <c r="Y1337">
        <v>1</v>
      </c>
      <c r="AA1337" t="s">
        <v>5340</v>
      </c>
      <c r="AB1337" t="s">
        <v>36</v>
      </c>
      <c r="AD1337" s="27">
        <v>42095</v>
      </c>
      <c r="AE1337" t="s">
        <v>1231</v>
      </c>
      <c r="AH1337">
        <v>0</v>
      </c>
      <c r="AN1337" t="s">
        <v>238</v>
      </c>
      <c r="AO1337">
        <v>1</v>
      </c>
      <c r="AP1337" t="s">
        <v>239</v>
      </c>
      <c r="AQ1337" s="27">
        <v>41349</v>
      </c>
      <c r="AR1337" t="s">
        <v>240</v>
      </c>
      <c r="AS1337">
        <v>1</v>
      </c>
      <c r="AT1337" t="s">
        <v>239</v>
      </c>
      <c r="AU1337" s="27">
        <v>41349</v>
      </c>
    </row>
    <row r="1338" spans="1:47" x14ac:dyDescent="0.2">
      <c r="A1338">
        <v>1337</v>
      </c>
      <c r="B1338" t="s">
        <v>5341</v>
      </c>
      <c r="C1338" t="s">
        <v>5342</v>
      </c>
      <c r="D1338" t="s">
        <v>5343</v>
      </c>
      <c r="E1338" s="27">
        <v>41898</v>
      </c>
      <c r="F1338" t="s">
        <v>233</v>
      </c>
      <c r="G1338" s="27">
        <v>32928</v>
      </c>
      <c r="H1338">
        <v>26</v>
      </c>
      <c r="I1338" t="s">
        <v>244</v>
      </c>
      <c r="J1338" t="s">
        <v>22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-1</v>
      </c>
      <c r="Q1338" s="28">
        <v>41897.336111111108</v>
      </c>
      <c r="R1338" s="28">
        <v>41898.376388888886</v>
      </c>
      <c r="S1338" t="s">
        <v>5344</v>
      </c>
      <c r="T1338" s="27">
        <v>41897</v>
      </c>
      <c r="V1338">
        <v>1</v>
      </c>
      <c r="W1338" t="s">
        <v>32</v>
      </c>
      <c r="X1338" t="s">
        <v>5345</v>
      </c>
      <c r="Y1338">
        <v>0</v>
      </c>
      <c r="AB1338" t="s">
        <v>237</v>
      </c>
      <c r="AH1338">
        <v>0</v>
      </c>
      <c r="AN1338" t="s">
        <v>238</v>
      </c>
      <c r="AO1338">
        <v>2</v>
      </c>
      <c r="AP1338" t="s">
        <v>239</v>
      </c>
      <c r="AQ1338" s="27">
        <v>41898</v>
      </c>
      <c r="AR1338" t="s">
        <v>240</v>
      </c>
      <c r="AS1338">
        <v>2</v>
      </c>
      <c r="AT1338" t="s">
        <v>239</v>
      </c>
      <c r="AU1338" s="27">
        <v>41898</v>
      </c>
    </row>
    <row r="1339" spans="1:47" x14ac:dyDescent="0.2">
      <c r="A1339">
        <v>1338</v>
      </c>
      <c r="B1339" t="s">
        <v>5346</v>
      </c>
      <c r="C1339" t="s">
        <v>2056</v>
      </c>
      <c r="D1339" t="s">
        <v>689</v>
      </c>
      <c r="E1339" s="27">
        <v>41895</v>
      </c>
      <c r="F1339" t="s">
        <v>233</v>
      </c>
      <c r="G1339" s="27">
        <v>24761</v>
      </c>
      <c r="H1339">
        <v>48</v>
      </c>
      <c r="I1339" t="s">
        <v>234</v>
      </c>
      <c r="J1339" t="s">
        <v>250</v>
      </c>
      <c r="K1339">
        <v>0</v>
      </c>
      <c r="L1339">
        <v>6</v>
      </c>
      <c r="M1339">
        <v>0</v>
      </c>
      <c r="N1339">
        <v>0</v>
      </c>
      <c r="O1339">
        <v>3</v>
      </c>
      <c r="P1339">
        <v>0</v>
      </c>
      <c r="Q1339" s="28">
        <v>41895.120833333334</v>
      </c>
      <c r="R1339" s="28">
        <v>41979.370833333334</v>
      </c>
      <c r="S1339" t="s">
        <v>5347</v>
      </c>
      <c r="T1339" s="27">
        <v>41895</v>
      </c>
      <c r="V1339">
        <v>0</v>
      </c>
      <c r="W1339" t="s">
        <v>32</v>
      </c>
      <c r="X1339" t="s">
        <v>1207</v>
      </c>
      <c r="Y1339">
        <v>0</v>
      </c>
      <c r="AB1339" t="s">
        <v>237</v>
      </c>
      <c r="AH1339">
        <v>0</v>
      </c>
      <c r="AN1339" t="s">
        <v>238</v>
      </c>
      <c r="AO1339">
        <v>5</v>
      </c>
      <c r="AP1339" t="s">
        <v>246</v>
      </c>
      <c r="AQ1339" s="27">
        <v>41895</v>
      </c>
      <c r="AR1339" t="s">
        <v>240</v>
      </c>
      <c r="AS1339">
        <v>6</v>
      </c>
      <c r="AT1339" t="s">
        <v>246</v>
      </c>
      <c r="AU1339" s="27">
        <v>41895</v>
      </c>
    </row>
    <row r="1340" spans="1:47" x14ac:dyDescent="0.2">
      <c r="A1340">
        <v>1339</v>
      </c>
      <c r="B1340" t="s">
        <v>5348</v>
      </c>
      <c r="C1340" t="s">
        <v>5349</v>
      </c>
      <c r="D1340" t="s">
        <v>5350</v>
      </c>
      <c r="E1340" s="27">
        <v>41829</v>
      </c>
      <c r="F1340" t="s">
        <v>233</v>
      </c>
      <c r="G1340" s="27">
        <v>34594</v>
      </c>
      <c r="H1340">
        <v>21</v>
      </c>
      <c r="I1340" t="s">
        <v>259</v>
      </c>
      <c r="J1340" t="s">
        <v>250</v>
      </c>
      <c r="K1340">
        <v>0</v>
      </c>
      <c r="L1340">
        <v>5</v>
      </c>
      <c r="M1340">
        <v>0</v>
      </c>
      <c r="N1340">
        <v>0</v>
      </c>
      <c r="O1340">
        <v>0</v>
      </c>
      <c r="P1340">
        <v>-1</v>
      </c>
      <c r="Q1340" s="28">
        <v>41828.267361111109</v>
      </c>
      <c r="R1340" s="28">
        <v>41829.068055555559</v>
      </c>
      <c r="S1340" t="s">
        <v>5351</v>
      </c>
      <c r="T1340" s="27">
        <v>41828</v>
      </c>
      <c r="V1340">
        <v>1</v>
      </c>
      <c r="W1340" t="s">
        <v>32</v>
      </c>
      <c r="X1340" t="s">
        <v>337</v>
      </c>
      <c r="Y1340">
        <v>0</v>
      </c>
      <c r="AB1340" t="s">
        <v>237</v>
      </c>
      <c r="AH1340">
        <v>0</v>
      </c>
      <c r="AN1340" t="s">
        <v>238</v>
      </c>
      <c r="AO1340">
        <v>7</v>
      </c>
      <c r="AP1340" t="s">
        <v>246</v>
      </c>
      <c r="AQ1340" s="27">
        <v>41829</v>
      </c>
      <c r="AR1340" t="s">
        <v>240</v>
      </c>
      <c r="AS1340">
        <v>5</v>
      </c>
      <c r="AT1340" t="s">
        <v>246</v>
      </c>
      <c r="AU1340" s="27">
        <v>41829</v>
      </c>
    </row>
    <row r="1341" spans="1:47" x14ac:dyDescent="0.2">
      <c r="A1341">
        <v>1340</v>
      </c>
      <c r="B1341" t="s">
        <v>5352</v>
      </c>
      <c r="C1341" t="s">
        <v>2381</v>
      </c>
      <c r="D1341" t="s">
        <v>586</v>
      </c>
      <c r="E1341" s="27">
        <v>41632</v>
      </c>
      <c r="F1341" t="s">
        <v>233</v>
      </c>
      <c r="G1341" s="27">
        <v>35603</v>
      </c>
      <c r="H1341">
        <v>18</v>
      </c>
      <c r="I1341" t="s">
        <v>259</v>
      </c>
      <c r="J1341" t="s">
        <v>250</v>
      </c>
      <c r="K1341">
        <v>0</v>
      </c>
      <c r="L1341">
        <v>9</v>
      </c>
      <c r="M1341">
        <v>0</v>
      </c>
      <c r="N1341">
        <v>0</v>
      </c>
      <c r="O1341">
        <v>0</v>
      </c>
      <c r="W1341" t="s">
        <v>237</v>
      </c>
      <c r="Y1341">
        <v>-1</v>
      </c>
      <c r="AB1341" t="s">
        <v>237</v>
      </c>
      <c r="AH1341">
        <v>0</v>
      </c>
      <c r="AN1341" t="s">
        <v>238</v>
      </c>
      <c r="AO1341">
        <v>10</v>
      </c>
      <c r="AP1341" t="s">
        <v>269</v>
      </c>
      <c r="AQ1341" s="27">
        <v>41632</v>
      </c>
      <c r="AR1341" t="s">
        <v>240</v>
      </c>
      <c r="AS1341">
        <v>9</v>
      </c>
      <c r="AT1341" t="s">
        <v>269</v>
      </c>
      <c r="AU1341" s="27">
        <v>41632</v>
      </c>
    </row>
    <row r="1342" spans="1:47" x14ac:dyDescent="0.2">
      <c r="A1342">
        <v>1341</v>
      </c>
      <c r="B1342" t="s">
        <v>5353</v>
      </c>
      <c r="C1342" t="s">
        <v>2021</v>
      </c>
      <c r="D1342" t="s">
        <v>5354</v>
      </c>
      <c r="E1342" s="27">
        <v>41572</v>
      </c>
      <c r="F1342" t="s">
        <v>233</v>
      </c>
      <c r="G1342" s="27">
        <v>28507</v>
      </c>
      <c r="H1342">
        <v>38</v>
      </c>
      <c r="I1342" t="s">
        <v>244</v>
      </c>
      <c r="J1342" t="s">
        <v>3068</v>
      </c>
      <c r="K1342">
        <v>0</v>
      </c>
      <c r="L1342">
        <v>10</v>
      </c>
      <c r="M1342">
        <v>0</v>
      </c>
      <c r="N1342">
        <v>1</v>
      </c>
      <c r="O1342">
        <v>25</v>
      </c>
      <c r="P1342">
        <v>-172</v>
      </c>
      <c r="Q1342" s="28">
        <v>41400.145138888889</v>
      </c>
      <c r="R1342" s="28">
        <v>41408.40347222222</v>
      </c>
      <c r="S1342" t="s">
        <v>5355</v>
      </c>
      <c r="T1342" s="27">
        <v>41400</v>
      </c>
      <c r="V1342">
        <v>172</v>
      </c>
      <c r="W1342" t="s">
        <v>36</v>
      </c>
      <c r="X1342" t="s">
        <v>1265</v>
      </c>
      <c r="Y1342">
        <v>1</v>
      </c>
      <c r="AA1342" t="s">
        <v>5356</v>
      </c>
      <c r="AB1342" t="s">
        <v>32</v>
      </c>
      <c r="AC1342">
        <v>1</v>
      </c>
      <c r="AD1342" s="27">
        <v>41987</v>
      </c>
      <c r="AE1342" t="s">
        <v>261</v>
      </c>
      <c r="AF1342" s="27">
        <v>41988</v>
      </c>
      <c r="AG1342" s="27">
        <v>41993</v>
      </c>
      <c r="AH1342">
        <v>0</v>
      </c>
      <c r="AN1342" t="s">
        <v>238</v>
      </c>
      <c r="AO1342">
        <v>7</v>
      </c>
      <c r="AP1342" t="s">
        <v>246</v>
      </c>
      <c r="AQ1342" s="27">
        <v>41572</v>
      </c>
      <c r="AR1342" t="s">
        <v>240</v>
      </c>
      <c r="AS1342">
        <v>10</v>
      </c>
      <c r="AT1342" t="s">
        <v>269</v>
      </c>
      <c r="AU1342" s="27">
        <v>41572</v>
      </c>
    </row>
    <row r="1343" spans="1:47" x14ac:dyDescent="0.2">
      <c r="A1343">
        <v>1342</v>
      </c>
      <c r="B1343" t="s">
        <v>5357</v>
      </c>
      <c r="C1343" t="s">
        <v>5358</v>
      </c>
      <c r="D1343" t="s">
        <v>5359</v>
      </c>
      <c r="E1343" s="27">
        <v>41699</v>
      </c>
      <c r="F1343" t="s">
        <v>233</v>
      </c>
      <c r="G1343" s="27">
        <v>30651</v>
      </c>
      <c r="H1343">
        <v>32</v>
      </c>
      <c r="I1343" t="s">
        <v>244</v>
      </c>
      <c r="J1343" t="s">
        <v>250</v>
      </c>
      <c r="K1343">
        <v>0</v>
      </c>
      <c r="L1343">
        <v>7</v>
      </c>
      <c r="M1343">
        <v>0</v>
      </c>
      <c r="N1343">
        <v>0</v>
      </c>
      <c r="O1343">
        <v>1</v>
      </c>
      <c r="P1343">
        <v>-1</v>
      </c>
      <c r="Q1343" s="28">
        <v>41698.211805555555</v>
      </c>
      <c r="R1343" s="28">
        <v>41699.447222222225</v>
      </c>
      <c r="S1343" t="s">
        <v>5360</v>
      </c>
      <c r="U1343" s="27">
        <v>41698</v>
      </c>
      <c r="V1343">
        <v>1</v>
      </c>
      <c r="W1343" t="s">
        <v>32</v>
      </c>
      <c r="X1343" t="s">
        <v>274</v>
      </c>
      <c r="Y1343">
        <v>0</v>
      </c>
      <c r="AB1343" t="s">
        <v>237</v>
      </c>
      <c r="AH1343">
        <v>0</v>
      </c>
      <c r="AN1343" t="s">
        <v>238</v>
      </c>
      <c r="AO1343">
        <v>2</v>
      </c>
      <c r="AP1343" t="s">
        <v>239</v>
      </c>
      <c r="AQ1343" s="27">
        <v>41699</v>
      </c>
      <c r="AR1343" t="s">
        <v>240</v>
      </c>
      <c r="AS1343">
        <v>7</v>
      </c>
      <c r="AT1343" t="s">
        <v>246</v>
      </c>
      <c r="AU1343" s="27">
        <v>41699</v>
      </c>
    </row>
    <row r="1344" spans="1:47" x14ac:dyDescent="0.2">
      <c r="A1344">
        <v>1343</v>
      </c>
      <c r="B1344" t="s">
        <v>5361</v>
      </c>
      <c r="C1344" t="s">
        <v>5362</v>
      </c>
      <c r="D1344" t="s">
        <v>2213</v>
      </c>
      <c r="E1344" s="27">
        <v>41693</v>
      </c>
      <c r="F1344" t="s">
        <v>233</v>
      </c>
      <c r="G1344" s="27">
        <v>33636</v>
      </c>
      <c r="H1344">
        <v>24</v>
      </c>
      <c r="I1344" t="s">
        <v>259</v>
      </c>
      <c r="J1344" t="s">
        <v>353</v>
      </c>
      <c r="K1344">
        <v>0</v>
      </c>
      <c r="L1344">
        <v>6</v>
      </c>
      <c r="M1344">
        <v>0</v>
      </c>
      <c r="N1344">
        <v>0</v>
      </c>
      <c r="O1344">
        <v>3</v>
      </c>
      <c r="P1344">
        <v>-1</v>
      </c>
      <c r="Q1344" s="28">
        <v>41692.279166666667</v>
      </c>
      <c r="R1344" s="28">
        <v>41790.236111111109</v>
      </c>
      <c r="S1344" t="s">
        <v>5363</v>
      </c>
      <c r="T1344" s="27">
        <v>41692</v>
      </c>
      <c r="V1344">
        <v>1</v>
      </c>
      <c r="W1344" t="s">
        <v>32</v>
      </c>
      <c r="X1344" t="s">
        <v>847</v>
      </c>
      <c r="Y1344">
        <v>1</v>
      </c>
      <c r="AA1344" t="s">
        <v>5364</v>
      </c>
      <c r="AB1344" t="s">
        <v>36</v>
      </c>
      <c r="AC1344">
        <v>0</v>
      </c>
      <c r="AD1344" s="27">
        <v>42176</v>
      </c>
      <c r="AE1344" t="s">
        <v>5365</v>
      </c>
      <c r="AF1344" s="27">
        <v>42176</v>
      </c>
      <c r="AG1344" s="27">
        <v>42194</v>
      </c>
      <c r="AH1344">
        <v>0</v>
      </c>
      <c r="AN1344" t="s">
        <v>238</v>
      </c>
      <c r="AO1344">
        <v>6</v>
      </c>
      <c r="AP1344" t="s">
        <v>246</v>
      </c>
      <c r="AQ1344" s="27">
        <v>41693</v>
      </c>
      <c r="AR1344" t="s">
        <v>240</v>
      </c>
      <c r="AS1344">
        <v>6</v>
      </c>
      <c r="AT1344" t="s">
        <v>246</v>
      </c>
      <c r="AU1344" s="27">
        <v>41693</v>
      </c>
    </row>
    <row r="1345" spans="1:47" x14ac:dyDescent="0.2">
      <c r="A1345">
        <v>1344</v>
      </c>
      <c r="B1345" t="s">
        <v>5366</v>
      </c>
      <c r="C1345" t="s">
        <v>5367</v>
      </c>
      <c r="D1345" t="s">
        <v>5368</v>
      </c>
      <c r="E1345" s="27">
        <v>41668</v>
      </c>
      <c r="F1345" t="s">
        <v>233</v>
      </c>
      <c r="G1345" s="27">
        <v>23508</v>
      </c>
      <c r="H1345">
        <v>51</v>
      </c>
      <c r="I1345" t="s">
        <v>234</v>
      </c>
      <c r="J1345" t="s">
        <v>250</v>
      </c>
      <c r="K1345">
        <v>0</v>
      </c>
      <c r="L1345">
        <v>2</v>
      </c>
      <c r="M1345">
        <v>0</v>
      </c>
      <c r="N1345">
        <v>0</v>
      </c>
      <c r="O1345">
        <v>3</v>
      </c>
      <c r="P1345">
        <v>-1</v>
      </c>
      <c r="Q1345" s="28">
        <v>41667.17083333333</v>
      </c>
      <c r="R1345" s="28">
        <v>41668.381249999999</v>
      </c>
      <c r="S1345" t="s">
        <v>5369</v>
      </c>
      <c r="T1345" s="27">
        <v>41667</v>
      </c>
      <c r="V1345">
        <v>1</v>
      </c>
      <c r="W1345" t="s">
        <v>32</v>
      </c>
      <c r="X1345" t="s">
        <v>359</v>
      </c>
      <c r="Y1345">
        <v>0</v>
      </c>
      <c r="AB1345" t="s">
        <v>237</v>
      </c>
      <c r="AH1345">
        <v>0</v>
      </c>
      <c r="AN1345" t="s">
        <v>238</v>
      </c>
      <c r="AO1345">
        <v>1</v>
      </c>
      <c r="AP1345" t="s">
        <v>239</v>
      </c>
      <c r="AQ1345" s="27">
        <v>41668</v>
      </c>
      <c r="AR1345" t="s">
        <v>240</v>
      </c>
      <c r="AS1345">
        <v>2</v>
      </c>
      <c r="AT1345" t="s">
        <v>239</v>
      </c>
      <c r="AU1345" s="27">
        <v>41668</v>
      </c>
    </row>
    <row r="1346" spans="1:47" x14ac:dyDescent="0.2">
      <c r="A1346">
        <v>1345</v>
      </c>
      <c r="B1346" t="s">
        <v>5370</v>
      </c>
      <c r="C1346" t="s">
        <v>414</v>
      </c>
      <c r="D1346" t="s">
        <v>5371</v>
      </c>
      <c r="E1346" s="27">
        <v>41852</v>
      </c>
      <c r="F1346" t="s">
        <v>233</v>
      </c>
      <c r="G1346" s="27">
        <v>35219</v>
      </c>
      <c r="H1346">
        <v>19</v>
      </c>
      <c r="I1346" t="s">
        <v>259</v>
      </c>
      <c r="J1346" t="s">
        <v>245</v>
      </c>
      <c r="K1346">
        <v>0</v>
      </c>
      <c r="L1346">
        <v>4</v>
      </c>
      <c r="M1346">
        <v>0</v>
      </c>
      <c r="N1346">
        <v>0</v>
      </c>
      <c r="O1346">
        <v>1</v>
      </c>
      <c r="P1346">
        <v>-1</v>
      </c>
      <c r="Q1346" s="28">
        <v>41851.436805555553</v>
      </c>
      <c r="R1346" s="28">
        <v>41852.077777777777</v>
      </c>
      <c r="S1346" t="s">
        <v>5372</v>
      </c>
      <c r="T1346" s="27">
        <v>41851</v>
      </c>
      <c r="V1346">
        <v>1</v>
      </c>
      <c r="W1346" t="s">
        <v>36</v>
      </c>
      <c r="X1346" t="s">
        <v>279</v>
      </c>
      <c r="Y1346">
        <v>1</v>
      </c>
      <c r="AA1346" t="s">
        <v>5373</v>
      </c>
      <c r="AB1346" t="s">
        <v>32</v>
      </c>
      <c r="AC1346">
        <v>1</v>
      </c>
      <c r="AD1346" s="27">
        <v>41935</v>
      </c>
      <c r="AE1346" t="s">
        <v>300</v>
      </c>
      <c r="AF1346" s="27">
        <v>41936</v>
      </c>
      <c r="AG1346" s="27">
        <v>41936</v>
      </c>
      <c r="AH1346">
        <v>0</v>
      </c>
      <c r="AN1346" t="s">
        <v>238</v>
      </c>
      <c r="AO1346">
        <v>7</v>
      </c>
      <c r="AP1346" t="s">
        <v>246</v>
      </c>
      <c r="AQ1346" s="27">
        <v>41852</v>
      </c>
      <c r="AR1346" t="s">
        <v>240</v>
      </c>
      <c r="AS1346">
        <v>4</v>
      </c>
      <c r="AT1346" t="s">
        <v>239</v>
      </c>
      <c r="AU1346" s="27">
        <v>41852</v>
      </c>
    </row>
    <row r="1347" spans="1:47" x14ac:dyDescent="0.2">
      <c r="A1347">
        <v>1346</v>
      </c>
      <c r="B1347" t="s">
        <v>5374</v>
      </c>
      <c r="C1347" t="s">
        <v>3053</v>
      </c>
      <c r="D1347" t="s">
        <v>2614</v>
      </c>
      <c r="E1347" s="27">
        <v>41569</v>
      </c>
      <c r="F1347" t="s">
        <v>233</v>
      </c>
      <c r="G1347" s="27">
        <v>30633</v>
      </c>
      <c r="H1347">
        <v>32</v>
      </c>
      <c r="I1347" t="s">
        <v>244</v>
      </c>
      <c r="J1347" t="s">
        <v>250</v>
      </c>
      <c r="K1347">
        <v>0</v>
      </c>
      <c r="L1347">
        <v>5</v>
      </c>
      <c r="M1347">
        <v>0</v>
      </c>
      <c r="N1347">
        <v>0</v>
      </c>
      <c r="O1347">
        <v>4</v>
      </c>
      <c r="P1347">
        <v>0</v>
      </c>
      <c r="Q1347" s="28">
        <v>41569.175694444442</v>
      </c>
      <c r="R1347" s="28">
        <v>41677.198611111111</v>
      </c>
      <c r="S1347" t="s">
        <v>5375</v>
      </c>
      <c r="U1347" s="27">
        <v>41569</v>
      </c>
      <c r="V1347">
        <v>0</v>
      </c>
      <c r="W1347" t="s">
        <v>32</v>
      </c>
      <c r="X1347" t="s">
        <v>274</v>
      </c>
      <c r="Y1347">
        <v>0</v>
      </c>
      <c r="AB1347" t="s">
        <v>237</v>
      </c>
      <c r="AH1347">
        <v>0</v>
      </c>
      <c r="AN1347" t="s">
        <v>238</v>
      </c>
      <c r="AO1347">
        <v>2</v>
      </c>
      <c r="AP1347" t="s">
        <v>239</v>
      </c>
      <c r="AQ1347" s="27">
        <v>41569</v>
      </c>
      <c r="AR1347" t="s">
        <v>240</v>
      </c>
      <c r="AS1347">
        <v>5</v>
      </c>
      <c r="AT1347" t="s">
        <v>246</v>
      </c>
      <c r="AU1347" s="27">
        <v>41569</v>
      </c>
    </row>
    <row r="1348" spans="1:47" x14ac:dyDescent="0.2">
      <c r="A1348">
        <v>1347</v>
      </c>
      <c r="B1348" t="s">
        <v>5376</v>
      </c>
      <c r="C1348" t="s">
        <v>1294</v>
      </c>
      <c r="D1348" t="s">
        <v>5377</v>
      </c>
      <c r="E1348" s="27">
        <v>41488</v>
      </c>
      <c r="F1348" t="s">
        <v>294</v>
      </c>
      <c r="G1348" s="27">
        <v>30938</v>
      </c>
      <c r="H1348">
        <v>31</v>
      </c>
      <c r="I1348" t="s">
        <v>244</v>
      </c>
      <c r="J1348" t="s">
        <v>245</v>
      </c>
      <c r="K1348">
        <v>0</v>
      </c>
      <c r="L1348">
        <v>3</v>
      </c>
      <c r="M1348">
        <v>0</v>
      </c>
      <c r="N1348">
        <v>0</v>
      </c>
      <c r="O1348">
        <v>1</v>
      </c>
      <c r="P1348">
        <v>-22</v>
      </c>
      <c r="Q1348" s="28">
        <v>41466.04791666667</v>
      </c>
      <c r="R1348" s="28">
        <v>41466.308333333334</v>
      </c>
      <c r="S1348" t="s">
        <v>5378</v>
      </c>
      <c r="T1348" s="27">
        <v>41465</v>
      </c>
      <c r="V1348">
        <v>23</v>
      </c>
      <c r="W1348" t="s">
        <v>32</v>
      </c>
      <c r="X1348" t="s">
        <v>261</v>
      </c>
      <c r="Y1348">
        <v>1</v>
      </c>
      <c r="AA1348" t="s">
        <v>5379</v>
      </c>
      <c r="AB1348" t="s">
        <v>36</v>
      </c>
      <c r="AC1348">
        <v>0</v>
      </c>
      <c r="AD1348" s="27">
        <v>41560</v>
      </c>
      <c r="AE1348" t="s">
        <v>263</v>
      </c>
      <c r="AF1348" s="27">
        <v>41560</v>
      </c>
      <c r="AG1348" s="27">
        <v>41560</v>
      </c>
      <c r="AH1348">
        <v>0</v>
      </c>
      <c r="AN1348" t="s">
        <v>238</v>
      </c>
      <c r="AO1348">
        <v>3</v>
      </c>
      <c r="AP1348" t="s">
        <v>239</v>
      </c>
      <c r="AQ1348" s="27">
        <v>41488</v>
      </c>
      <c r="AR1348" t="s">
        <v>240</v>
      </c>
      <c r="AS1348">
        <v>3</v>
      </c>
      <c r="AT1348" t="s">
        <v>239</v>
      </c>
      <c r="AU1348" s="27">
        <v>41488</v>
      </c>
    </row>
    <row r="1349" spans="1:47" x14ac:dyDescent="0.2">
      <c r="A1349">
        <v>1348</v>
      </c>
      <c r="B1349" t="s">
        <v>5380</v>
      </c>
      <c r="C1349" t="s">
        <v>5381</v>
      </c>
      <c r="D1349" t="s">
        <v>1960</v>
      </c>
      <c r="E1349" s="27">
        <v>41500</v>
      </c>
      <c r="F1349" t="s">
        <v>294</v>
      </c>
      <c r="G1349" s="27">
        <v>31536</v>
      </c>
      <c r="H1349">
        <v>29</v>
      </c>
      <c r="I1349" t="s">
        <v>244</v>
      </c>
      <c r="J1349" t="s">
        <v>250</v>
      </c>
      <c r="K1349">
        <v>0</v>
      </c>
      <c r="L1349">
        <v>5</v>
      </c>
      <c r="M1349">
        <v>0</v>
      </c>
      <c r="N1349">
        <v>0</v>
      </c>
      <c r="O1349">
        <v>1</v>
      </c>
      <c r="P1349">
        <v>7</v>
      </c>
      <c r="Q1349" s="28">
        <v>41507.523611111108</v>
      </c>
      <c r="R1349" s="28">
        <v>41687.132638888892</v>
      </c>
      <c r="S1349" t="s">
        <v>5382</v>
      </c>
      <c r="U1349" s="27">
        <v>41354</v>
      </c>
      <c r="V1349">
        <v>146</v>
      </c>
      <c r="W1349" t="s">
        <v>32</v>
      </c>
      <c r="X1349" t="s">
        <v>274</v>
      </c>
      <c r="Y1349">
        <v>0</v>
      </c>
      <c r="AB1349" t="s">
        <v>237</v>
      </c>
      <c r="AH1349">
        <v>0</v>
      </c>
      <c r="AN1349" t="s">
        <v>238</v>
      </c>
      <c r="AO1349">
        <v>4</v>
      </c>
      <c r="AP1349" t="s">
        <v>239</v>
      </c>
      <c r="AQ1349" s="27">
        <v>41500</v>
      </c>
      <c r="AR1349" t="s">
        <v>240</v>
      </c>
      <c r="AS1349">
        <v>5</v>
      </c>
      <c r="AT1349" t="s">
        <v>246</v>
      </c>
      <c r="AU1349" s="27">
        <v>41500</v>
      </c>
    </row>
    <row r="1350" spans="1:47" x14ac:dyDescent="0.2">
      <c r="A1350">
        <v>1349</v>
      </c>
      <c r="B1350" t="s">
        <v>5383</v>
      </c>
      <c r="C1350" t="s">
        <v>5384</v>
      </c>
      <c r="D1350" t="s">
        <v>5385</v>
      </c>
      <c r="E1350" s="27">
        <v>41538</v>
      </c>
      <c r="F1350" t="s">
        <v>233</v>
      </c>
      <c r="G1350" s="27">
        <v>26419</v>
      </c>
      <c r="H1350">
        <v>43</v>
      </c>
      <c r="I1350" t="s">
        <v>244</v>
      </c>
      <c r="J1350" t="s">
        <v>353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-1</v>
      </c>
      <c r="Q1350" s="28">
        <v>41537.421527777777</v>
      </c>
      <c r="R1350" s="28">
        <v>41538.361111111109</v>
      </c>
      <c r="S1350" t="s">
        <v>5386</v>
      </c>
      <c r="T1350" s="27">
        <v>41537</v>
      </c>
      <c r="V1350">
        <v>1</v>
      </c>
      <c r="W1350" t="s">
        <v>36</v>
      </c>
      <c r="X1350" t="s">
        <v>279</v>
      </c>
      <c r="Y1350">
        <v>0</v>
      </c>
      <c r="AB1350" t="s">
        <v>237</v>
      </c>
      <c r="AH1350">
        <v>0</v>
      </c>
      <c r="AN1350" t="s">
        <v>238</v>
      </c>
      <c r="AO1350">
        <v>1</v>
      </c>
      <c r="AP1350" t="s">
        <v>239</v>
      </c>
      <c r="AQ1350" s="27">
        <v>41538</v>
      </c>
      <c r="AR1350" t="s">
        <v>240</v>
      </c>
      <c r="AS1350">
        <v>1</v>
      </c>
      <c r="AT1350" t="s">
        <v>239</v>
      </c>
      <c r="AU1350" s="27">
        <v>41538</v>
      </c>
    </row>
    <row r="1351" spans="1:47" x14ac:dyDescent="0.2">
      <c r="A1351">
        <v>1350</v>
      </c>
      <c r="B1351" t="s">
        <v>5387</v>
      </c>
      <c r="C1351" t="s">
        <v>5388</v>
      </c>
      <c r="D1351" t="s">
        <v>1079</v>
      </c>
      <c r="E1351" s="27">
        <v>41954</v>
      </c>
      <c r="F1351" t="s">
        <v>294</v>
      </c>
      <c r="G1351" s="27">
        <v>33004</v>
      </c>
      <c r="H1351">
        <v>25</v>
      </c>
      <c r="I1351" t="s">
        <v>244</v>
      </c>
      <c r="J1351" t="s">
        <v>22</v>
      </c>
      <c r="K1351">
        <v>0</v>
      </c>
      <c r="L1351">
        <v>4</v>
      </c>
      <c r="M1351">
        <v>0</v>
      </c>
      <c r="N1351">
        <v>0</v>
      </c>
      <c r="O1351">
        <v>2</v>
      </c>
      <c r="P1351">
        <v>0</v>
      </c>
      <c r="Q1351" s="28">
        <v>41954.04583333333</v>
      </c>
      <c r="R1351" s="28">
        <v>41954.065972222219</v>
      </c>
      <c r="S1351" t="s">
        <v>5389</v>
      </c>
      <c r="T1351" s="27">
        <v>41953</v>
      </c>
      <c r="V1351">
        <v>1</v>
      </c>
      <c r="W1351" t="s">
        <v>32</v>
      </c>
      <c r="X1351" t="s">
        <v>453</v>
      </c>
      <c r="Y1351">
        <v>0</v>
      </c>
      <c r="AB1351" t="s">
        <v>237</v>
      </c>
      <c r="AH1351">
        <v>0</v>
      </c>
      <c r="AN1351" t="s">
        <v>238</v>
      </c>
      <c r="AO1351">
        <v>2</v>
      </c>
      <c r="AP1351" t="s">
        <v>239</v>
      </c>
      <c r="AQ1351" s="27">
        <v>41954</v>
      </c>
      <c r="AR1351" t="s">
        <v>240</v>
      </c>
      <c r="AS1351">
        <v>4</v>
      </c>
      <c r="AT1351" t="s">
        <v>239</v>
      </c>
      <c r="AU1351" s="27">
        <v>41954</v>
      </c>
    </row>
    <row r="1352" spans="1:47" x14ac:dyDescent="0.2">
      <c r="A1352">
        <v>1351</v>
      </c>
      <c r="B1352" t="s">
        <v>5390</v>
      </c>
      <c r="C1352" t="s">
        <v>5391</v>
      </c>
      <c r="D1352" t="s">
        <v>5392</v>
      </c>
      <c r="E1352" s="27">
        <v>41304</v>
      </c>
      <c r="F1352" t="s">
        <v>233</v>
      </c>
      <c r="G1352" s="27">
        <v>32870</v>
      </c>
      <c r="H1352">
        <v>26</v>
      </c>
      <c r="I1352" t="s">
        <v>244</v>
      </c>
      <c r="J1352" t="s">
        <v>250</v>
      </c>
      <c r="K1352">
        <v>0</v>
      </c>
      <c r="L1352">
        <v>7</v>
      </c>
      <c r="M1352">
        <v>0</v>
      </c>
      <c r="N1352">
        <v>0</v>
      </c>
      <c r="O1352">
        <v>9</v>
      </c>
      <c r="P1352">
        <v>-1</v>
      </c>
      <c r="Q1352" s="28">
        <v>41303.330555555556</v>
      </c>
      <c r="R1352" s="28">
        <v>41314.52847222222</v>
      </c>
      <c r="S1352" t="s">
        <v>5393</v>
      </c>
      <c r="T1352" s="27">
        <v>41303</v>
      </c>
      <c r="V1352">
        <v>1</v>
      </c>
      <c r="W1352" t="s">
        <v>32</v>
      </c>
      <c r="X1352" t="s">
        <v>364</v>
      </c>
      <c r="Y1352">
        <v>1</v>
      </c>
      <c r="AA1352" t="s">
        <v>5394</v>
      </c>
      <c r="AB1352" t="s">
        <v>36</v>
      </c>
      <c r="AC1352">
        <v>1</v>
      </c>
      <c r="AD1352" s="27">
        <v>41483</v>
      </c>
      <c r="AE1352" t="s">
        <v>279</v>
      </c>
      <c r="AF1352" s="27">
        <v>41484</v>
      </c>
      <c r="AG1352" s="27">
        <v>41534</v>
      </c>
      <c r="AH1352">
        <v>1</v>
      </c>
      <c r="AJ1352" t="s">
        <v>5394</v>
      </c>
      <c r="AK1352" t="s">
        <v>462</v>
      </c>
      <c r="AL1352" s="27">
        <v>41483</v>
      </c>
      <c r="AM1352" t="s">
        <v>279</v>
      </c>
      <c r="AN1352" t="s">
        <v>238</v>
      </c>
      <c r="AO1352">
        <v>7</v>
      </c>
      <c r="AP1352" t="s">
        <v>246</v>
      </c>
      <c r="AQ1352" s="27">
        <v>41304</v>
      </c>
      <c r="AR1352" t="s">
        <v>240</v>
      </c>
      <c r="AS1352">
        <v>7</v>
      </c>
      <c r="AT1352" t="s">
        <v>246</v>
      </c>
      <c r="AU1352" s="27">
        <v>41304</v>
      </c>
    </row>
    <row r="1353" spans="1:47" x14ac:dyDescent="0.2">
      <c r="A1353">
        <v>1352</v>
      </c>
      <c r="B1353" t="s">
        <v>5395</v>
      </c>
      <c r="C1353" t="s">
        <v>288</v>
      </c>
      <c r="D1353" t="s">
        <v>5396</v>
      </c>
      <c r="E1353" s="27">
        <v>41310</v>
      </c>
      <c r="F1353" t="s">
        <v>233</v>
      </c>
      <c r="G1353" s="27">
        <v>32550</v>
      </c>
      <c r="H1353">
        <v>27</v>
      </c>
      <c r="I1353" t="s">
        <v>244</v>
      </c>
      <c r="J1353" t="s">
        <v>245</v>
      </c>
      <c r="K1353">
        <v>0</v>
      </c>
      <c r="L1353">
        <v>10</v>
      </c>
      <c r="M1353">
        <v>0</v>
      </c>
      <c r="N1353">
        <v>0</v>
      </c>
      <c r="O1353">
        <v>0</v>
      </c>
      <c r="P1353">
        <v>-1</v>
      </c>
      <c r="Q1353" s="28">
        <v>41309.458333333336</v>
      </c>
      <c r="R1353" s="28">
        <v>41337.240972222222</v>
      </c>
      <c r="S1353" t="s">
        <v>5397</v>
      </c>
      <c r="T1353" s="27">
        <v>41309</v>
      </c>
      <c r="V1353">
        <v>1</v>
      </c>
      <c r="W1353" t="s">
        <v>32</v>
      </c>
      <c r="X1353" t="s">
        <v>5398</v>
      </c>
      <c r="Y1353">
        <v>1</v>
      </c>
      <c r="AA1353" t="s">
        <v>5399</v>
      </c>
      <c r="AB1353" t="s">
        <v>32</v>
      </c>
      <c r="AC1353">
        <v>0</v>
      </c>
      <c r="AD1353" s="27">
        <v>41554</v>
      </c>
      <c r="AE1353" t="s">
        <v>4593</v>
      </c>
      <c r="AF1353" s="27">
        <v>41554</v>
      </c>
      <c r="AG1353" s="27">
        <v>41725</v>
      </c>
      <c r="AH1353">
        <v>0</v>
      </c>
      <c r="AN1353" t="s">
        <v>238</v>
      </c>
      <c r="AO1353">
        <v>5</v>
      </c>
      <c r="AP1353" t="s">
        <v>246</v>
      </c>
      <c r="AQ1353" s="27">
        <v>41310</v>
      </c>
      <c r="AR1353" t="s">
        <v>240</v>
      </c>
      <c r="AS1353">
        <v>10</v>
      </c>
      <c r="AT1353" t="s">
        <v>269</v>
      </c>
      <c r="AU1353" s="27">
        <v>41310</v>
      </c>
    </row>
    <row r="1354" spans="1:47" x14ac:dyDescent="0.2">
      <c r="A1354">
        <v>1353</v>
      </c>
      <c r="B1354" t="s">
        <v>5400</v>
      </c>
      <c r="C1354" t="s">
        <v>1832</v>
      </c>
      <c r="D1354" t="s">
        <v>5401</v>
      </c>
      <c r="E1354" s="27">
        <v>41975</v>
      </c>
      <c r="F1354" t="s">
        <v>233</v>
      </c>
      <c r="G1354" s="27">
        <v>23186</v>
      </c>
      <c r="H1354">
        <v>52</v>
      </c>
      <c r="I1354" t="s">
        <v>234</v>
      </c>
      <c r="J1354" t="s">
        <v>245</v>
      </c>
      <c r="K1354">
        <v>0</v>
      </c>
      <c r="L1354">
        <v>1</v>
      </c>
      <c r="M1354">
        <v>0</v>
      </c>
      <c r="N1354">
        <v>0</v>
      </c>
      <c r="O1354">
        <v>1</v>
      </c>
      <c r="P1354">
        <v>-1</v>
      </c>
      <c r="Q1354" s="28">
        <v>41974.362500000003</v>
      </c>
      <c r="R1354" s="28">
        <v>41977.368055555555</v>
      </c>
      <c r="S1354" t="s">
        <v>5402</v>
      </c>
      <c r="T1354" s="27">
        <v>41974</v>
      </c>
      <c r="V1354">
        <v>1</v>
      </c>
      <c r="W1354" t="s">
        <v>32</v>
      </c>
      <c r="X1354" t="s">
        <v>847</v>
      </c>
      <c r="Y1354">
        <v>1</v>
      </c>
      <c r="AA1354" t="s">
        <v>5403</v>
      </c>
      <c r="AB1354" t="s">
        <v>32</v>
      </c>
      <c r="AC1354">
        <v>0</v>
      </c>
      <c r="AD1354" s="27">
        <v>42008</v>
      </c>
      <c r="AE1354" t="s">
        <v>847</v>
      </c>
      <c r="AF1354" s="27">
        <v>42008</v>
      </c>
      <c r="AG1354" s="27">
        <v>42055</v>
      </c>
      <c r="AH1354">
        <v>0</v>
      </c>
      <c r="AN1354" t="s">
        <v>238</v>
      </c>
      <c r="AO1354">
        <v>1</v>
      </c>
      <c r="AP1354" t="s">
        <v>239</v>
      </c>
      <c r="AQ1354" s="27">
        <v>41975</v>
      </c>
      <c r="AR1354" t="s">
        <v>240</v>
      </c>
      <c r="AS1354">
        <v>1</v>
      </c>
      <c r="AT1354" t="s">
        <v>239</v>
      </c>
      <c r="AU1354" s="27">
        <v>41975</v>
      </c>
    </row>
    <row r="1355" spans="1:47" x14ac:dyDescent="0.2">
      <c r="A1355">
        <v>1354</v>
      </c>
      <c r="B1355" t="s">
        <v>5404</v>
      </c>
      <c r="C1355" t="s">
        <v>732</v>
      </c>
      <c r="D1355" t="s">
        <v>5405</v>
      </c>
      <c r="E1355" s="27">
        <v>41701</v>
      </c>
      <c r="F1355" t="s">
        <v>233</v>
      </c>
      <c r="G1355" s="27">
        <v>32550</v>
      </c>
      <c r="H1355">
        <v>27</v>
      </c>
      <c r="I1355" t="s">
        <v>244</v>
      </c>
      <c r="J1355" t="s">
        <v>353</v>
      </c>
      <c r="K1355">
        <v>0</v>
      </c>
      <c r="L1355">
        <v>1</v>
      </c>
      <c r="M1355">
        <v>0</v>
      </c>
      <c r="N1355">
        <v>0</v>
      </c>
      <c r="O1355">
        <v>1</v>
      </c>
      <c r="P1355">
        <v>-1</v>
      </c>
      <c r="Q1355" s="28">
        <v>41700.332638888889</v>
      </c>
      <c r="R1355" s="28">
        <v>41701.085416666669</v>
      </c>
      <c r="S1355" t="s">
        <v>5406</v>
      </c>
      <c r="T1355" s="27">
        <v>40578</v>
      </c>
      <c r="V1355">
        <v>1123</v>
      </c>
      <c r="W1355" t="s">
        <v>36</v>
      </c>
      <c r="X1355" t="s">
        <v>1231</v>
      </c>
      <c r="Y1355">
        <v>0</v>
      </c>
      <c r="AB1355" t="s">
        <v>237</v>
      </c>
      <c r="AH1355">
        <v>0</v>
      </c>
      <c r="AN1355" t="s">
        <v>238</v>
      </c>
      <c r="AO1355">
        <v>2</v>
      </c>
      <c r="AP1355" t="s">
        <v>239</v>
      </c>
      <c r="AQ1355" s="27">
        <v>41701</v>
      </c>
      <c r="AR1355" t="s">
        <v>240</v>
      </c>
      <c r="AS1355">
        <v>1</v>
      </c>
      <c r="AT1355" t="s">
        <v>239</v>
      </c>
      <c r="AU1355" s="27">
        <v>41701</v>
      </c>
    </row>
    <row r="1356" spans="1:47" x14ac:dyDescent="0.2">
      <c r="A1356">
        <v>1355</v>
      </c>
      <c r="B1356" t="s">
        <v>5407</v>
      </c>
      <c r="C1356" t="s">
        <v>1218</v>
      </c>
      <c r="D1356" t="s">
        <v>381</v>
      </c>
      <c r="E1356" s="27">
        <v>41408</v>
      </c>
      <c r="F1356" t="s">
        <v>233</v>
      </c>
      <c r="G1356" s="27">
        <v>33876</v>
      </c>
      <c r="H1356">
        <v>23</v>
      </c>
      <c r="I1356" t="s">
        <v>259</v>
      </c>
      <c r="J1356" t="s">
        <v>250</v>
      </c>
      <c r="K1356">
        <v>0</v>
      </c>
      <c r="L1356">
        <v>9</v>
      </c>
      <c r="M1356">
        <v>0</v>
      </c>
      <c r="N1356">
        <v>0</v>
      </c>
      <c r="O1356">
        <v>0</v>
      </c>
      <c r="W1356" t="s">
        <v>237</v>
      </c>
      <c r="Y1356">
        <v>-1</v>
      </c>
      <c r="AB1356" t="s">
        <v>237</v>
      </c>
      <c r="AH1356">
        <v>0</v>
      </c>
      <c r="AN1356" t="s">
        <v>238</v>
      </c>
      <c r="AO1356">
        <v>5</v>
      </c>
      <c r="AP1356" t="s">
        <v>246</v>
      </c>
      <c r="AQ1356" s="27">
        <v>41408</v>
      </c>
      <c r="AR1356" t="s">
        <v>240</v>
      </c>
      <c r="AS1356">
        <v>9</v>
      </c>
      <c r="AT1356" t="s">
        <v>269</v>
      </c>
      <c r="AU1356" s="27">
        <v>41408</v>
      </c>
    </row>
    <row r="1357" spans="1:47" x14ac:dyDescent="0.2">
      <c r="A1357">
        <v>1356</v>
      </c>
      <c r="B1357" t="s">
        <v>5408</v>
      </c>
      <c r="C1357" t="s">
        <v>5409</v>
      </c>
      <c r="D1357" t="s">
        <v>5410</v>
      </c>
      <c r="E1357" s="27">
        <v>41407</v>
      </c>
      <c r="F1357" t="s">
        <v>294</v>
      </c>
      <c r="G1357" s="27">
        <v>21394</v>
      </c>
      <c r="H1357">
        <v>57</v>
      </c>
      <c r="I1357" t="s">
        <v>234</v>
      </c>
      <c r="J1357" t="s">
        <v>353</v>
      </c>
      <c r="K1357">
        <v>0</v>
      </c>
      <c r="L1357">
        <v>2</v>
      </c>
      <c r="M1357">
        <v>0</v>
      </c>
      <c r="N1357">
        <v>0</v>
      </c>
      <c r="O1357">
        <v>1</v>
      </c>
      <c r="P1357">
        <v>-1</v>
      </c>
      <c r="Q1357" s="28">
        <v>41406.447222222225</v>
      </c>
      <c r="R1357" s="28">
        <v>41407.046527777777</v>
      </c>
      <c r="S1357" t="s">
        <v>5411</v>
      </c>
      <c r="T1357" s="27">
        <v>41399</v>
      </c>
      <c r="V1357">
        <v>8</v>
      </c>
      <c r="W1357" t="s">
        <v>36</v>
      </c>
      <c r="X1357" t="s">
        <v>279</v>
      </c>
      <c r="Y1357">
        <v>0</v>
      </c>
      <c r="AB1357" t="s">
        <v>237</v>
      </c>
      <c r="AH1357">
        <v>0</v>
      </c>
      <c r="AN1357" t="s">
        <v>238</v>
      </c>
      <c r="AO1357">
        <v>1</v>
      </c>
      <c r="AP1357" t="s">
        <v>239</v>
      </c>
      <c r="AQ1357" s="27">
        <v>41407</v>
      </c>
      <c r="AR1357" t="s">
        <v>240</v>
      </c>
      <c r="AS1357">
        <v>2</v>
      </c>
      <c r="AT1357" t="s">
        <v>239</v>
      </c>
      <c r="AU1357" s="27">
        <v>41407</v>
      </c>
    </row>
    <row r="1358" spans="1:47" x14ac:dyDescent="0.2">
      <c r="A1358">
        <v>1357</v>
      </c>
      <c r="B1358" t="s">
        <v>5412</v>
      </c>
      <c r="C1358" t="s">
        <v>5413</v>
      </c>
      <c r="D1358" t="s">
        <v>5414</v>
      </c>
      <c r="E1358" s="27">
        <v>41919</v>
      </c>
      <c r="F1358" t="s">
        <v>233</v>
      </c>
      <c r="G1358" s="27">
        <v>25223</v>
      </c>
      <c r="H1358">
        <v>47</v>
      </c>
      <c r="I1358" t="s">
        <v>234</v>
      </c>
      <c r="J1358" t="s">
        <v>22</v>
      </c>
      <c r="K1358">
        <v>0</v>
      </c>
      <c r="L1358">
        <v>1</v>
      </c>
      <c r="M1358">
        <v>0</v>
      </c>
      <c r="N1358">
        <v>0</v>
      </c>
      <c r="O1358">
        <v>2</v>
      </c>
      <c r="P1358">
        <v>-1</v>
      </c>
      <c r="Q1358" s="28">
        <v>41918.249305555553</v>
      </c>
      <c r="R1358" s="28">
        <v>41919.072222222225</v>
      </c>
      <c r="S1358" t="s">
        <v>5415</v>
      </c>
      <c r="T1358" s="27">
        <v>41918</v>
      </c>
      <c r="V1358">
        <v>1</v>
      </c>
      <c r="W1358" t="s">
        <v>36</v>
      </c>
      <c r="X1358" t="s">
        <v>324</v>
      </c>
      <c r="Y1358">
        <v>0</v>
      </c>
      <c r="AB1358" t="s">
        <v>237</v>
      </c>
      <c r="AH1358">
        <v>0</v>
      </c>
      <c r="AN1358" t="s">
        <v>238</v>
      </c>
      <c r="AO1358">
        <v>1</v>
      </c>
      <c r="AP1358" t="s">
        <v>239</v>
      </c>
      <c r="AQ1358" s="27">
        <v>41919</v>
      </c>
      <c r="AR1358" t="s">
        <v>240</v>
      </c>
      <c r="AS1358">
        <v>1</v>
      </c>
      <c r="AT1358" t="s">
        <v>239</v>
      </c>
      <c r="AU1358" s="27">
        <v>41919</v>
      </c>
    </row>
    <row r="1359" spans="1:47" x14ac:dyDescent="0.2">
      <c r="A1359">
        <v>1358</v>
      </c>
      <c r="B1359" t="s">
        <v>5416</v>
      </c>
      <c r="C1359" t="s">
        <v>957</v>
      </c>
      <c r="D1359" t="s">
        <v>689</v>
      </c>
      <c r="E1359" s="27">
        <v>41322</v>
      </c>
      <c r="F1359" t="s">
        <v>233</v>
      </c>
      <c r="G1359" s="27">
        <v>32144</v>
      </c>
      <c r="H1359">
        <v>28</v>
      </c>
      <c r="I1359" t="s">
        <v>244</v>
      </c>
      <c r="J1359" t="s">
        <v>250</v>
      </c>
      <c r="K1359">
        <v>0</v>
      </c>
      <c r="L1359">
        <v>6</v>
      </c>
      <c r="M1359">
        <v>0</v>
      </c>
      <c r="N1359">
        <v>0</v>
      </c>
      <c r="O1359">
        <v>3</v>
      </c>
      <c r="P1359">
        <v>-1</v>
      </c>
      <c r="Q1359" s="28">
        <v>41321.275000000001</v>
      </c>
      <c r="R1359" s="28">
        <v>41323.101388888892</v>
      </c>
      <c r="S1359" t="s">
        <v>5417</v>
      </c>
      <c r="U1359" s="27">
        <v>41321</v>
      </c>
      <c r="V1359">
        <v>1</v>
      </c>
      <c r="W1359" t="s">
        <v>36</v>
      </c>
      <c r="X1359" t="s">
        <v>274</v>
      </c>
      <c r="Y1359">
        <v>1</v>
      </c>
      <c r="AA1359" t="s">
        <v>5418</v>
      </c>
      <c r="AB1359" t="s">
        <v>32</v>
      </c>
      <c r="AC1359">
        <v>0</v>
      </c>
      <c r="AD1359" s="27">
        <v>41329</v>
      </c>
      <c r="AE1359" t="s">
        <v>555</v>
      </c>
      <c r="AF1359" s="27">
        <v>41329</v>
      </c>
      <c r="AG1359" s="27">
        <v>41388</v>
      </c>
      <c r="AH1359">
        <v>0</v>
      </c>
      <c r="AN1359" t="s">
        <v>238</v>
      </c>
      <c r="AO1359">
        <v>3</v>
      </c>
      <c r="AP1359" t="s">
        <v>239</v>
      </c>
      <c r="AQ1359" s="27">
        <v>41322</v>
      </c>
      <c r="AR1359" t="s">
        <v>240</v>
      </c>
      <c r="AS1359">
        <v>6</v>
      </c>
      <c r="AT1359" t="s">
        <v>246</v>
      </c>
      <c r="AU1359" s="27">
        <v>41322</v>
      </c>
    </row>
    <row r="1360" spans="1:47" x14ac:dyDescent="0.2">
      <c r="A1360">
        <v>1359</v>
      </c>
      <c r="B1360" t="s">
        <v>5419</v>
      </c>
      <c r="C1360" t="s">
        <v>5420</v>
      </c>
      <c r="D1360" t="s">
        <v>3619</v>
      </c>
      <c r="E1360" s="27">
        <v>41329</v>
      </c>
      <c r="F1360" t="s">
        <v>233</v>
      </c>
      <c r="G1360" s="27">
        <v>28473</v>
      </c>
      <c r="H1360">
        <v>38</v>
      </c>
      <c r="I1360" t="s">
        <v>244</v>
      </c>
      <c r="J1360" t="s">
        <v>245</v>
      </c>
      <c r="K1360">
        <v>0</v>
      </c>
      <c r="L1360">
        <v>5</v>
      </c>
      <c r="M1360">
        <v>0</v>
      </c>
      <c r="N1360">
        <v>0</v>
      </c>
      <c r="O1360">
        <v>0</v>
      </c>
      <c r="W1360" t="s">
        <v>237</v>
      </c>
      <c r="Y1360">
        <v>-1</v>
      </c>
      <c r="AB1360" t="s">
        <v>237</v>
      </c>
      <c r="AH1360">
        <v>0</v>
      </c>
      <c r="AN1360" t="s">
        <v>238</v>
      </c>
      <c r="AO1360">
        <v>3</v>
      </c>
      <c r="AP1360" t="s">
        <v>239</v>
      </c>
      <c r="AQ1360" s="27">
        <v>41329</v>
      </c>
      <c r="AR1360" t="s">
        <v>240</v>
      </c>
      <c r="AS1360">
        <v>5</v>
      </c>
      <c r="AT1360" t="s">
        <v>246</v>
      </c>
      <c r="AU1360" s="27">
        <v>41329</v>
      </c>
    </row>
    <row r="1361" spans="1:47" x14ac:dyDescent="0.2">
      <c r="A1361">
        <v>1360</v>
      </c>
      <c r="B1361" t="s">
        <v>5421</v>
      </c>
      <c r="C1361" t="s">
        <v>5413</v>
      </c>
      <c r="D1361" t="s">
        <v>5422</v>
      </c>
      <c r="E1361" s="27">
        <v>41597</v>
      </c>
      <c r="F1361" t="s">
        <v>233</v>
      </c>
      <c r="G1361" s="27">
        <v>30517</v>
      </c>
      <c r="H1361">
        <v>32</v>
      </c>
      <c r="I1361" t="s">
        <v>244</v>
      </c>
      <c r="J1361" t="s">
        <v>250</v>
      </c>
      <c r="K1361">
        <v>0</v>
      </c>
      <c r="L1361">
        <v>1</v>
      </c>
      <c r="M1361">
        <v>0</v>
      </c>
      <c r="N1361">
        <v>0</v>
      </c>
      <c r="O1361">
        <v>3</v>
      </c>
      <c r="P1361">
        <v>-1</v>
      </c>
      <c r="Q1361" s="28">
        <v>41596.436111111114</v>
      </c>
      <c r="R1361" s="28">
        <v>41599.21875</v>
      </c>
      <c r="S1361" t="s">
        <v>5423</v>
      </c>
      <c r="T1361" s="27">
        <v>41596</v>
      </c>
      <c r="V1361">
        <v>1</v>
      </c>
      <c r="W1361" t="s">
        <v>32</v>
      </c>
      <c r="X1361" t="s">
        <v>555</v>
      </c>
      <c r="Y1361">
        <v>1</v>
      </c>
      <c r="AA1361" t="s">
        <v>5424</v>
      </c>
      <c r="AB1361" t="s">
        <v>36</v>
      </c>
      <c r="AD1361" s="27">
        <v>41800</v>
      </c>
      <c r="AE1361" t="s">
        <v>724</v>
      </c>
      <c r="AH1361">
        <v>1</v>
      </c>
      <c r="AJ1361" t="s">
        <v>5425</v>
      </c>
      <c r="AK1361" t="s">
        <v>255</v>
      </c>
      <c r="AL1361" s="27">
        <v>42092</v>
      </c>
      <c r="AM1361" t="s">
        <v>254</v>
      </c>
      <c r="AN1361" t="s">
        <v>238</v>
      </c>
      <c r="AO1361">
        <v>2</v>
      </c>
      <c r="AP1361" t="s">
        <v>239</v>
      </c>
      <c r="AQ1361" s="27">
        <v>41597</v>
      </c>
      <c r="AR1361" t="s">
        <v>240</v>
      </c>
      <c r="AS1361">
        <v>1</v>
      </c>
      <c r="AT1361" t="s">
        <v>239</v>
      </c>
      <c r="AU1361" s="27">
        <v>41597</v>
      </c>
    </row>
    <row r="1362" spans="1:47" x14ac:dyDescent="0.2">
      <c r="A1362">
        <v>1361</v>
      </c>
      <c r="B1362" t="s">
        <v>5426</v>
      </c>
      <c r="C1362" t="s">
        <v>775</v>
      </c>
      <c r="D1362" t="s">
        <v>5427</v>
      </c>
      <c r="E1362" s="27">
        <v>41410</v>
      </c>
      <c r="F1362" t="s">
        <v>233</v>
      </c>
      <c r="G1362" s="27">
        <v>32362</v>
      </c>
      <c r="H1362">
        <v>27</v>
      </c>
      <c r="I1362" t="s">
        <v>244</v>
      </c>
      <c r="J1362" t="s">
        <v>250</v>
      </c>
      <c r="K1362">
        <v>0</v>
      </c>
      <c r="L1362">
        <v>3</v>
      </c>
      <c r="M1362">
        <v>0</v>
      </c>
      <c r="N1362">
        <v>0</v>
      </c>
      <c r="O1362">
        <v>5</v>
      </c>
      <c r="P1362">
        <v>0</v>
      </c>
      <c r="Q1362" s="28">
        <v>41410.103472222225</v>
      </c>
      <c r="R1362" s="28">
        <v>41410.362500000003</v>
      </c>
      <c r="S1362" t="s">
        <v>5428</v>
      </c>
      <c r="T1362" s="27">
        <v>41398</v>
      </c>
      <c r="V1362">
        <v>12</v>
      </c>
      <c r="W1362" t="s">
        <v>36</v>
      </c>
      <c r="X1362" t="s">
        <v>1231</v>
      </c>
      <c r="Y1362">
        <v>1</v>
      </c>
      <c r="AA1362" t="s">
        <v>5429</v>
      </c>
      <c r="AB1362" t="s">
        <v>36</v>
      </c>
      <c r="AC1362">
        <v>89</v>
      </c>
      <c r="AD1362" s="27">
        <v>41652</v>
      </c>
      <c r="AE1362" t="s">
        <v>324</v>
      </c>
      <c r="AF1362" s="27">
        <v>41741</v>
      </c>
      <c r="AG1362" s="27">
        <v>41742</v>
      </c>
      <c r="AH1362">
        <v>0</v>
      </c>
      <c r="AN1362" t="s">
        <v>238</v>
      </c>
      <c r="AO1362">
        <v>2</v>
      </c>
      <c r="AP1362" t="s">
        <v>239</v>
      </c>
      <c r="AQ1362" s="27">
        <v>41410</v>
      </c>
      <c r="AR1362" t="s">
        <v>240</v>
      </c>
      <c r="AS1362">
        <v>3</v>
      </c>
      <c r="AT1362" t="s">
        <v>239</v>
      </c>
      <c r="AU1362" s="27">
        <v>41410</v>
      </c>
    </row>
    <row r="1363" spans="1:47" x14ac:dyDescent="0.2">
      <c r="A1363">
        <v>1362</v>
      </c>
      <c r="B1363" t="s">
        <v>5430</v>
      </c>
      <c r="C1363" t="s">
        <v>575</v>
      </c>
      <c r="D1363" t="s">
        <v>5431</v>
      </c>
      <c r="E1363" s="27">
        <v>41781</v>
      </c>
      <c r="F1363" t="s">
        <v>233</v>
      </c>
      <c r="G1363" s="27">
        <v>22925</v>
      </c>
      <c r="H1363">
        <v>53</v>
      </c>
      <c r="I1363" t="s">
        <v>234</v>
      </c>
      <c r="J1363" t="s">
        <v>353</v>
      </c>
      <c r="K1363">
        <v>0</v>
      </c>
      <c r="L1363">
        <v>2</v>
      </c>
      <c r="M1363">
        <v>0</v>
      </c>
      <c r="N1363">
        <v>0</v>
      </c>
      <c r="O1363">
        <v>11</v>
      </c>
      <c r="P1363">
        <v>-55</v>
      </c>
      <c r="Q1363" s="28">
        <v>41726.124305555553</v>
      </c>
      <c r="R1363" s="28">
        <v>41727.192361111112</v>
      </c>
      <c r="S1363" t="s">
        <v>5432</v>
      </c>
      <c r="T1363" s="27">
        <v>41745</v>
      </c>
      <c r="V1363">
        <v>36</v>
      </c>
      <c r="W1363" t="s">
        <v>36</v>
      </c>
      <c r="X1363" t="s">
        <v>724</v>
      </c>
      <c r="Y1363">
        <v>0</v>
      </c>
      <c r="AB1363" t="s">
        <v>237</v>
      </c>
      <c r="AH1363">
        <v>0</v>
      </c>
      <c r="AN1363" t="s">
        <v>238</v>
      </c>
      <c r="AO1363">
        <v>1</v>
      </c>
      <c r="AP1363" t="s">
        <v>239</v>
      </c>
      <c r="AQ1363" s="27">
        <v>41781</v>
      </c>
      <c r="AR1363" t="s">
        <v>240</v>
      </c>
      <c r="AS1363">
        <v>2</v>
      </c>
      <c r="AT1363" t="s">
        <v>239</v>
      </c>
      <c r="AU1363" s="27">
        <v>41781</v>
      </c>
    </row>
    <row r="1364" spans="1:47" x14ac:dyDescent="0.2">
      <c r="A1364">
        <v>1363</v>
      </c>
      <c r="B1364" t="s">
        <v>5433</v>
      </c>
      <c r="C1364" t="s">
        <v>1317</v>
      </c>
      <c r="D1364" t="s">
        <v>5434</v>
      </c>
      <c r="E1364" s="27">
        <v>41552</v>
      </c>
      <c r="F1364" t="s">
        <v>233</v>
      </c>
      <c r="G1364" s="27">
        <v>26011</v>
      </c>
      <c r="H1364">
        <v>45</v>
      </c>
      <c r="I1364" t="s">
        <v>234</v>
      </c>
      <c r="J1364" t="s">
        <v>353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-1</v>
      </c>
      <c r="Q1364" s="28">
        <v>41551.064583333333</v>
      </c>
      <c r="R1364" s="28">
        <v>41554.387499999997</v>
      </c>
      <c r="S1364" t="s">
        <v>5435</v>
      </c>
      <c r="T1364" s="27">
        <v>41551</v>
      </c>
      <c r="V1364">
        <v>1</v>
      </c>
      <c r="W1364" t="s">
        <v>36</v>
      </c>
      <c r="X1364" t="s">
        <v>5436</v>
      </c>
      <c r="Y1364">
        <v>1</v>
      </c>
      <c r="AA1364" t="s">
        <v>5437</v>
      </c>
      <c r="AB1364" t="s">
        <v>36</v>
      </c>
      <c r="AD1364" s="27">
        <v>41660</v>
      </c>
      <c r="AE1364" t="s">
        <v>392</v>
      </c>
      <c r="AH1364">
        <v>0</v>
      </c>
      <c r="AN1364" t="s">
        <v>238</v>
      </c>
      <c r="AO1364">
        <v>1</v>
      </c>
      <c r="AP1364" t="s">
        <v>239</v>
      </c>
      <c r="AQ1364" s="27">
        <v>41552</v>
      </c>
      <c r="AR1364" t="s">
        <v>240</v>
      </c>
      <c r="AS1364">
        <v>1</v>
      </c>
      <c r="AT1364" t="s">
        <v>239</v>
      </c>
      <c r="AU1364" s="27">
        <v>41552</v>
      </c>
    </row>
    <row r="1365" spans="1:47" x14ac:dyDescent="0.2">
      <c r="A1365">
        <v>1364</v>
      </c>
      <c r="B1365" t="s">
        <v>5438</v>
      </c>
      <c r="C1365" t="s">
        <v>5439</v>
      </c>
      <c r="D1365" t="s">
        <v>762</v>
      </c>
      <c r="E1365" s="27">
        <v>41851</v>
      </c>
      <c r="F1365" t="s">
        <v>233</v>
      </c>
      <c r="G1365" s="27">
        <v>35127</v>
      </c>
      <c r="H1365">
        <v>20</v>
      </c>
      <c r="I1365" t="s">
        <v>259</v>
      </c>
      <c r="J1365" t="s">
        <v>250</v>
      </c>
      <c r="K1365">
        <v>0</v>
      </c>
      <c r="L1365">
        <v>8</v>
      </c>
      <c r="M1365">
        <v>0</v>
      </c>
      <c r="N1365">
        <v>0</v>
      </c>
      <c r="O1365">
        <v>0</v>
      </c>
      <c r="W1365" t="s">
        <v>237</v>
      </c>
      <c r="Y1365">
        <v>-1</v>
      </c>
      <c r="AB1365" t="s">
        <v>237</v>
      </c>
      <c r="AH1365">
        <v>0</v>
      </c>
      <c r="AN1365" t="s">
        <v>238</v>
      </c>
      <c r="AO1365">
        <v>7</v>
      </c>
      <c r="AP1365" t="s">
        <v>246</v>
      </c>
      <c r="AQ1365" s="27">
        <v>41851</v>
      </c>
      <c r="AR1365" t="s">
        <v>240</v>
      </c>
      <c r="AS1365">
        <v>8</v>
      </c>
      <c r="AT1365" t="s">
        <v>269</v>
      </c>
      <c r="AU1365" s="27">
        <v>41851</v>
      </c>
    </row>
    <row r="1366" spans="1:47" x14ac:dyDescent="0.2">
      <c r="A1366">
        <v>1365</v>
      </c>
      <c r="B1366" t="s">
        <v>5440</v>
      </c>
      <c r="C1366" t="s">
        <v>3763</v>
      </c>
      <c r="D1366" t="s">
        <v>5441</v>
      </c>
      <c r="E1366" s="27">
        <v>41759</v>
      </c>
      <c r="F1366" t="s">
        <v>233</v>
      </c>
      <c r="G1366" s="27">
        <v>31865</v>
      </c>
      <c r="H1366">
        <v>29</v>
      </c>
      <c r="I1366" t="s">
        <v>244</v>
      </c>
      <c r="J1366" t="s">
        <v>250</v>
      </c>
      <c r="K1366">
        <v>0</v>
      </c>
      <c r="L1366">
        <v>5</v>
      </c>
      <c r="M1366">
        <v>0</v>
      </c>
      <c r="N1366">
        <v>0</v>
      </c>
      <c r="O1366">
        <v>2</v>
      </c>
      <c r="P1366">
        <v>-1</v>
      </c>
      <c r="Q1366" s="28">
        <v>41758.163888888892</v>
      </c>
      <c r="R1366" s="28">
        <v>41759.071527777778</v>
      </c>
      <c r="S1366" t="s">
        <v>5442</v>
      </c>
      <c r="T1366" s="27">
        <v>41758</v>
      </c>
      <c r="V1366">
        <v>1</v>
      </c>
      <c r="W1366" t="s">
        <v>32</v>
      </c>
      <c r="X1366" t="s">
        <v>343</v>
      </c>
      <c r="Y1366">
        <v>0</v>
      </c>
      <c r="AB1366" t="s">
        <v>237</v>
      </c>
      <c r="AH1366">
        <v>0</v>
      </c>
      <c r="AN1366" t="s">
        <v>238</v>
      </c>
      <c r="AO1366">
        <v>2</v>
      </c>
      <c r="AP1366" t="s">
        <v>239</v>
      </c>
      <c r="AQ1366" s="27">
        <v>41759</v>
      </c>
      <c r="AR1366" t="s">
        <v>240</v>
      </c>
      <c r="AS1366">
        <v>5</v>
      </c>
      <c r="AT1366" t="s">
        <v>246</v>
      </c>
      <c r="AU1366" s="27">
        <v>41759</v>
      </c>
    </row>
    <row r="1367" spans="1:47" x14ac:dyDescent="0.2">
      <c r="A1367">
        <v>1366</v>
      </c>
      <c r="B1367" t="s">
        <v>5443</v>
      </c>
      <c r="C1367" t="s">
        <v>5444</v>
      </c>
      <c r="D1367" t="s">
        <v>5445</v>
      </c>
      <c r="E1367" s="27">
        <v>41597</v>
      </c>
      <c r="F1367" t="s">
        <v>294</v>
      </c>
      <c r="G1367" s="27">
        <v>26967</v>
      </c>
      <c r="H1367">
        <v>42</v>
      </c>
      <c r="I1367" t="s">
        <v>244</v>
      </c>
      <c r="J1367" t="s">
        <v>245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 s="28">
        <v>41597.13958333333</v>
      </c>
      <c r="R1367" s="28">
        <v>41597.372916666667</v>
      </c>
      <c r="S1367" t="s">
        <v>5446</v>
      </c>
      <c r="T1367" s="27">
        <v>41597</v>
      </c>
      <c r="V1367">
        <v>0</v>
      </c>
      <c r="W1367" t="s">
        <v>36</v>
      </c>
      <c r="X1367" t="s">
        <v>263</v>
      </c>
      <c r="Y1367">
        <v>0</v>
      </c>
      <c r="AB1367" t="s">
        <v>237</v>
      </c>
      <c r="AH1367">
        <v>0</v>
      </c>
      <c r="AN1367" t="s">
        <v>238</v>
      </c>
      <c r="AO1367">
        <v>1</v>
      </c>
      <c r="AP1367" t="s">
        <v>239</v>
      </c>
      <c r="AQ1367" s="27">
        <v>41597</v>
      </c>
      <c r="AR1367" t="s">
        <v>240</v>
      </c>
      <c r="AS1367">
        <v>1</v>
      </c>
      <c r="AT1367" t="s">
        <v>239</v>
      </c>
      <c r="AU1367" s="27">
        <v>41597</v>
      </c>
    </row>
    <row r="1368" spans="1:47" x14ac:dyDescent="0.2">
      <c r="A1368">
        <v>1367</v>
      </c>
      <c r="B1368" t="s">
        <v>5447</v>
      </c>
      <c r="C1368" t="s">
        <v>5448</v>
      </c>
      <c r="D1368" t="s">
        <v>5449</v>
      </c>
      <c r="E1368" s="27">
        <v>41700</v>
      </c>
      <c r="F1368" t="s">
        <v>233</v>
      </c>
      <c r="G1368" s="27">
        <v>30419</v>
      </c>
      <c r="H1368">
        <v>33</v>
      </c>
      <c r="I1368" t="s">
        <v>244</v>
      </c>
      <c r="J1368" t="s">
        <v>250</v>
      </c>
      <c r="K1368">
        <v>0</v>
      </c>
      <c r="L1368">
        <v>2</v>
      </c>
      <c r="M1368">
        <v>0</v>
      </c>
      <c r="N1368">
        <v>0</v>
      </c>
      <c r="O1368">
        <v>0</v>
      </c>
      <c r="P1368">
        <v>-1</v>
      </c>
      <c r="Q1368" s="28">
        <v>41699.199999999997</v>
      </c>
      <c r="R1368" s="28">
        <v>41700.165277777778</v>
      </c>
      <c r="S1368" t="s">
        <v>5450</v>
      </c>
      <c r="T1368" s="27">
        <v>41699</v>
      </c>
      <c r="V1368">
        <v>1</v>
      </c>
      <c r="W1368" t="s">
        <v>32</v>
      </c>
      <c r="X1368" t="s">
        <v>348</v>
      </c>
      <c r="Y1368">
        <v>1</v>
      </c>
      <c r="AA1368" t="s">
        <v>5451</v>
      </c>
      <c r="AB1368" t="s">
        <v>32</v>
      </c>
      <c r="AC1368">
        <v>0</v>
      </c>
      <c r="AD1368" s="27">
        <v>42067</v>
      </c>
      <c r="AE1368" t="s">
        <v>268</v>
      </c>
      <c r="AF1368" s="27">
        <v>42067</v>
      </c>
      <c r="AG1368" s="27">
        <v>42068</v>
      </c>
      <c r="AH1368">
        <v>0</v>
      </c>
      <c r="AN1368" t="s">
        <v>238</v>
      </c>
      <c r="AO1368">
        <v>1</v>
      </c>
      <c r="AP1368" t="s">
        <v>239</v>
      </c>
      <c r="AQ1368" s="27">
        <v>41700</v>
      </c>
      <c r="AR1368" t="s">
        <v>240</v>
      </c>
      <c r="AS1368">
        <v>2</v>
      </c>
      <c r="AT1368" t="s">
        <v>239</v>
      </c>
      <c r="AU1368" s="27">
        <v>41700</v>
      </c>
    </row>
    <row r="1369" spans="1:47" x14ac:dyDescent="0.2">
      <c r="A1369">
        <v>1368</v>
      </c>
      <c r="B1369" t="s">
        <v>5452</v>
      </c>
      <c r="C1369" t="s">
        <v>414</v>
      </c>
      <c r="D1369" t="s">
        <v>5453</v>
      </c>
      <c r="E1369" s="27">
        <v>41458</v>
      </c>
      <c r="F1369" t="s">
        <v>233</v>
      </c>
      <c r="G1369" s="27">
        <v>32720</v>
      </c>
      <c r="H1369">
        <v>26</v>
      </c>
      <c r="I1369" t="s">
        <v>244</v>
      </c>
      <c r="J1369" t="s">
        <v>245</v>
      </c>
      <c r="K1369">
        <v>0</v>
      </c>
      <c r="L1369">
        <v>4</v>
      </c>
      <c r="M1369">
        <v>0</v>
      </c>
      <c r="N1369">
        <v>0</v>
      </c>
      <c r="O1369">
        <v>4</v>
      </c>
      <c r="P1369">
        <v>-52</v>
      </c>
      <c r="Q1369" s="28">
        <v>41406.247916666667</v>
      </c>
      <c r="R1369" s="28">
        <v>41425.255555555559</v>
      </c>
      <c r="S1369" t="s">
        <v>5454</v>
      </c>
      <c r="T1369" s="27">
        <v>41406</v>
      </c>
      <c r="V1369">
        <v>52</v>
      </c>
      <c r="W1369" t="s">
        <v>36</v>
      </c>
      <c r="X1369" t="s">
        <v>279</v>
      </c>
      <c r="Y1369">
        <v>1</v>
      </c>
      <c r="AA1369" t="s">
        <v>5455</v>
      </c>
      <c r="AB1369" t="s">
        <v>36</v>
      </c>
      <c r="AC1369">
        <v>0</v>
      </c>
      <c r="AD1369" s="27">
        <v>42239</v>
      </c>
      <c r="AE1369" t="s">
        <v>5456</v>
      </c>
      <c r="AF1369" s="27">
        <v>42239</v>
      </c>
      <c r="AG1369" s="27">
        <v>42241</v>
      </c>
      <c r="AH1369">
        <v>1</v>
      </c>
      <c r="AJ1369" t="s">
        <v>5455</v>
      </c>
      <c r="AK1369" t="s">
        <v>312</v>
      </c>
      <c r="AL1369" s="27">
        <v>42239</v>
      </c>
      <c r="AM1369" t="s">
        <v>2149</v>
      </c>
      <c r="AN1369" t="s">
        <v>238</v>
      </c>
      <c r="AO1369">
        <v>4</v>
      </c>
      <c r="AP1369" t="s">
        <v>239</v>
      </c>
      <c r="AQ1369" s="27">
        <v>41458</v>
      </c>
      <c r="AR1369" t="s">
        <v>240</v>
      </c>
      <c r="AS1369">
        <v>4</v>
      </c>
      <c r="AT1369" t="s">
        <v>239</v>
      </c>
      <c r="AU1369" s="27">
        <v>41458</v>
      </c>
    </row>
    <row r="1370" spans="1:47" x14ac:dyDescent="0.2">
      <c r="A1370">
        <v>1369</v>
      </c>
      <c r="B1370" t="s">
        <v>5457</v>
      </c>
      <c r="C1370" t="s">
        <v>3823</v>
      </c>
      <c r="D1370" t="s">
        <v>1110</v>
      </c>
      <c r="E1370" s="27">
        <v>41669</v>
      </c>
      <c r="F1370" t="s">
        <v>294</v>
      </c>
      <c r="G1370" s="27">
        <v>32120</v>
      </c>
      <c r="H1370">
        <v>28</v>
      </c>
      <c r="I1370" t="s">
        <v>244</v>
      </c>
      <c r="J1370" t="s">
        <v>245</v>
      </c>
      <c r="K1370">
        <v>0</v>
      </c>
      <c r="L1370">
        <v>4</v>
      </c>
      <c r="M1370">
        <v>0</v>
      </c>
      <c r="N1370">
        <v>1</v>
      </c>
      <c r="O1370">
        <v>3</v>
      </c>
      <c r="P1370">
        <v>-1</v>
      </c>
      <c r="Q1370" s="28">
        <v>41668.134722222225</v>
      </c>
      <c r="R1370" s="28">
        <v>41713.230555555558</v>
      </c>
      <c r="S1370" t="s">
        <v>5458</v>
      </c>
      <c r="T1370" s="27">
        <v>41668</v>
      </c>
      <c r="V1370">
        <v>1</v>
      </c>
      <c r="W1370" t="s">
        <v>36</v>
      </c>
      <c r="X1370" t="s">
        <v>279</v>
      </c>
      <c r="Y1370">
        <v>0</v>
      </c>
      <c r="AB1370" t="s">
        <v>237</v>
      </c>
      <c r="AH1370">
        <v>0</v>
      </c>
      <c r="AN1370" t="s">
        <v>238</v>
      </c>
      <c r="AO1370">
        <v>3</v>
      </c>
      <c r="AP1370" t="s">
        <v>239</v>
      </c>
      <c r="AQ1370" s="27">
        <v>41669</v>
      </c>
      <c r="AR1370" t="s">
        <v>240</v>
      </c>
      <c r="AS1370">
        <v>4</v>
      </c>
      <c r="AT1370" t="s">
        <v>239</v>
      </c>
      <c r="AU1370" s="27">
        <v>41669</v>
      </c>
    </row>
    <row r="1371" spans="1:47" x14ac:dyDescent="0.2">
      <c r="A1371">
        <v>1370</v>
      </c>
      <c r="B1371" t="s">
        <v>5459</v>
      </c>
      <c r="C1371" t="s">
        <v>5460</v>
      </c>
      <c r="D1371" t="s">
        <v>519</v>
      </c>
      <c r="E1371" s="27">
        <v>41617</v>
      </c>
      <c r="F1371" t="s">
        <v>294</v>
      </c>
      <c r="G1371" s="27">
        <v>23024</v>
      </c>
      <c r="H1371">
        <v>53</v>
      </c>
      <c r="I1371" t="s">
        <v>234</v>
      </c>
      <c r="J1371" t="s">
        <v>245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-1</v>
      </c>
      <c r="Q1371" s="28">
        <v>41616.234027777777</v>
      </c>
      <c r="R1371" s="28">
        <v>41617.084027777775</v>
      </c>
      <c r="S1371" t="s">
        <v>5461</v>
      </c>
      <c r="T1371" s="27">
        <v>41616</v>
      </c>
      <c r="V1371">
        <v>1</v>
      </c>
      <c r="W1371" t="s">
        <v>36</v>
      </c>
      <c r="X1371" t="s">
        <v>780</v>
      </c>
      <c r="Y1371">
        <v>0</v>
      </c>
      <c r="AB1371" t="s">
        <v>237</v>
      </c>
      <c r="AH1371">
        <v>0</v>
      </c>
      <c r="AN1371" t="s">
        <v>238</v>
      </c>
      <c r="AO1371">
        <v>1</v>
      </c>
      <c r="AP1371" t="s">
        <v>239</v>
      </c>
      <c r="AQ1371" s="27">
        <v>41617</v>
      </c>
      <c r="AR1371" t="s">
        <v>240</v>
      </c>
      <c r="AS1371">
        <v>1</v>
      </c>
      <c r="AT1371" t="s">
        <v>239</v>
      </c>
      <c r="AU1371" s="27">
        <v>41617</v>
      </c>
    </row>
    <row r="1372" spans="1:47" x14ac:dyDescent="0.2">
      <c r="A1372">
        <v>1371</v>
      </c>
      <c r="B1372" t="s">
        <v>5462</v>
      </c>
      <c r="C1372" t="s">
        <v>928</v>
      </c>
      <c r="D1372" t="s">
        <v>5198</v>
      </c>
      <c r="E1372" s="27">
        <v>41981</v>
      </c>
      <c r="F1372" t="s">
        <v>233</v>
      </c>
      <c r="G1372" s="27">
        <v>27885</v>
      </c>
      <c r="H1372">
        <v>39</v>
      </c>
      <c r="I1372" t="s">
        <v>244</v>
      </c>
      <c r="J1372" t="s">
        <v>250</v>
      </c>
      <c r="K1372">
        <v>0</v>
      </c>
      <c r="L1372">
        <v>2</v>
      </c>
      <c r="M1372">
        <v>0</v>
      </c>
      <c r="N1372">
        <v>0</v>
      </c>
      <c r="O1372">
        <v>1</v>
      </c>
      <c r="P1372">
        <v>-4</v>
      </c>
      <c r="Q1372" s="28">
        <v>41977.399305555555</v>
      </c>
      <c r="R1372" s="28">
        <v>41978.359722222223</v>
      </c>
      <c r="S1372" t="s">
        <v>5463</v>
      </c>
      <c r="T1372" s="27">
        <v>41977</v>
      </c>
      <c r="V1372">
        <v>4</v>
      </c>
      <c r="W1372" t="s">
        <v>32</v>
      </c>
      <c r="X1372" t="s">
        <v>2134</v>
      </c>
      <c r="Y1372">
        <v>0</v>
      </c>
      <c r="AB1372" t="s">
        <v>237</v>
      </c>
      <c r="AH1372">
        <v>0</v>
      </c>
      <c r="AN1372" t="s">
        <v>238</v>
      </c>
      <c r="AO1372">
        <v>1</v>
      </c>
      <c r="AP1372" t="s">
        <v>239</v>
      </c>
      <c r="AQ1372" s="27">
        <v>41981</v>
      </c>
      <c r="AR1372" t="s">
        <v>240</v>
      </c>
      <c r="AS1372">
        <v>2</v>
      </c>
      <c r="AT1372" t="s">
        <v>239</v>
      </c>
      <c r="AU1372" s="27">
        <v>41981</v>
      </c>
    </row>
    <row r="1373" spans="1:47" x14ac:dyDescent="0.2">
      <c r="A1373">
        <v>1372</v>
      </c>
      <c r="B1373" t="s">
        <v>5464</v>
      </c>
      <c r="C1373" t="s">
        <v>5465</v>
      </c>
      <c r="D1373" t="s">
        <v>3704</v>
      </c>
      <c r="E1373" s="27">
        <v>41377</v>
      </c>
      <c r="F1373" t="s">
        <v>233</v>
      </c>
      <c r="G1373" s="27">
        <v>33622</v>
      </c>
      <c r="H1373">
        <v>24</v>
      </c>
      <c r="I1373" t="s">
        <v>259</v>
      </c>
      <c r="J1373" t="s">
        <v>245</v>
      </c>
      <c r="K1373">
        <v>0</v>
      </c>
      <c r="L1373">
        <v>2</v>
      </c>
      <c r="M1373">
        <v>0</v>
      </c>
      <c r="N1373">
        <v>0</v>
      </c>
      <c r="O1373">
        <v>0</v>
      </c>
      <c r="P1373">
        <v>-1</v>
      </c>
      <c r="Q1373" s="28">
        <v>41376.177083333336</v>
      </c>
      <c r="R1373" s="28">
        <v>41377.200694444444</v>
      </c>
      <c r="S1373" t="s">
        <v>5466</v>
      </c>
      <c r="T1373" s="27">
        <v>41376</v>
      </c>
      <c r="V1373">
        <v>1</v>
      </c>
      <c r="W1373" t="s">
        <v>32</v>
      </c>
      <c r="X1373" t="s">
        <v>359</v>
      </c>
      <c r="Y1373">
        <v>0</v>
      </c>
      <c r="AB1373" t="s">
        <v>237</v>
      </c>
      <c r="AH1373">
        <v>0</v>
      </c>
      <c r="AN1373" t="s">
        <v>238</v>
      </c>
      <c r="AO1373">
        <v>3</v>
      </c>
      <c r="AP1373" t="s">
        <v>239</v>
      </c>
      <c r="AQ1373" s="27">
        <v>41377</v>
      </c>
      <c r="AR1373" t="s">
        <v>240</v>
      </c>
      <c r="AS1373">
        <v>2</v>
      </c>
      <c r="AT1373" t="s">
        <v>239</v>
      </c>
      <c r="AU1373" s="27">
        <v>41377</v>
      </c>
    </row>
    <row r="1374" spans="1:47" x14ac:dyDescent="0.2">
      <c r="A1374">
        <v>1373</v>
      </c>
      <c r="B1374" t="s">
        <v>5467</v>
      </c>
      <c r="C1374" t="s">
        <v>242</v>
      </c>
      <c r="D1374" t="s">
        <v>327</v>
      </c>
      <c r="E1374" s="27">
        <v>41899</v>
      </c>
      <c r="F1374" t="s">
        <v>233</v>
      </c>
      <c r="G1374" s="27">
        <v>27733</v>
      </c>
      <c r="H1374">
        <v>40</v>
      </c>
      <c r="I1374" t="s">
        <v>244</v>
      </c>
      <c r="J1374" t="s">
        <v>250</v>
      </c>
      <c r="K1374">
        <v>0</v>
      </c>
      <c r="L1374">
        <v>3</v>
      </c>
      <c r="M1374">
        <v>0</v>
      </c>
      <c r="N1374">
        <v>0</v>
      </c>
      <c r="O1374">
        <v>1</v>
      </c>
      <c r="P1374">
        <v>-1</v>
      </c>
      <c r="Q1374" s="28">
        <v>41898.234027777777</v>
      </c>
      <c r="R1374" s="28">
        <v>41899.370138888888</v>
      </c>
      <c r="S1374" t="s">
        <v>5468</v>
      </c>
      <c r="T1374" s="27">
        <v>41898</v>
      </c>
      <c r="V1374">
        <v>1</v>
      </c>
      <c r="W1374" t="s">
        <v>32</v>
      </c>
      <c r="X1374" t="s">
        <v>5469</v>
      </c>
      <c r="Y1374">
        <v>0</v>
      </c>
      <c r="AB1374" t="s">
        <v>237</v>
      </c>
      <c r="AH1374">
        <v>0</v>
      </c>
      <c r="AN1374" t="s">
        <v>238</v>
      </c>
      <c r="AO1374">
        <v>2</v>
      </c>
      <c r="AP1374" t="s">
        <v>239</v>
      </c>
      <c r="AQ1374" s="27">
        <v>41899</v>
      </c>
      <c r="AR1374" t="s">
        <v>240</v>
      </c>
      <c r="AS1374">
        <v>3</v>
      </c>
      <c r="AT1374" t="s">
        <v>239</v>
      </c>
      <c r="AU1374" s="27">
        <v>41899</v>
      </c>
    </row>
    <row r="1375" spans="1:47" x14ac:dyDescent="0.2">
      <c r="A1375">
        <v>1374</v>
      </c>
      <c r="B1375" t="s">
        <v>5470</v>
      </c>
      <c r="C1375" t="s">
        <v>1168</v>
      </c>
      <c r="D1375" t="s">
        <v>289</v>
      </c>
      <c r="E1375" s="27">
        <v>41299</v>
      </c>
      <c r="F1375" t="s">
        <v>233</v>
      </c>
      <c r="G1375" s="27">
        <v>29425</v>
      </c>
      <c r="H1375">
        <v>35</v>
      </c>
      <c r="I1375" t="s">
        <v>244</v>
      </c>
      <c r="J1375" t="s">
        <v>250</v>
      </c>
      <c r="K1375">
        <v>3</v>
      </c>
      <c r="L1375">
        <v>10</v>
      </c>
      <c r="M1375">
        <v>0</v>
      </c>
      <c r="N1375">
        <v>0</v>
      </c>
      <c r="O1375">
        <v>24</v>
      </c>
      <c r="P1375">
        <v>234</v>
      </c>
      <c r="Q1375" s="28">
        <v>41533.04791666667</v>
      </c>
      <c r="R1375" s="28">
        <v>41541.268055555556</v>
      </c>
      <c r="S1375" t="s">
        <v>5471</v>
      </c>
      <c r="T1375" s="27">
        <v>41213</v>
      </c>
      <c r="V1375">
        <v>86</v>
      </c>
      <c r="W1375" t="s">
        <v>32</v>
      </c>
      <c r="X1375" t="s">
        <v>459</v>
      </c>
      <c r="Y1375">
        <v>0</v>
      </c>
      <c r="AB1375" t="s">
        <v>237</v>
      </c>
      <c r="AH1375">
        <v>0</v>
      </c>
      <c r="AN1375" t="s">
        <v>238</v>
      </c>
      <c r="AO1375">
        <v>8</v>
      </c>
      <c r="AP1375" t="s">
        <v>269</v>
      </c>
      <c r="AQ1375" s="27">
        <v>41299</v>
      </c>
      <c r="AR1375" t="s">
        <v>240</v>
      </c>
      <c r="AS1375">
        <v>10</v>
      </c>
      <c r="AT1375" t="s">
        <v>269</v>
      </c>
      <c r="AU1375" s="27">
        <v>41299</v>
      </c>
    </row>
    <row r="1376" spans="1:47" x14ac:dyDescent="0.2">
      <c r="A1376">
        <v>1375</v>
      </c>
      <c r="B1376" t="s">
        <v>5472</v>
      </c>
      <c r="C1376" t="s">
        <v>2359</v>
      </c>
      <c r="D1376" t="s">
        <v>5473</v>
      </c>
      <c r="E1376" s="27">
        <v>41310</v>
      </c>
      <c r="F1376" t="s">
        <v>233</v>
      </c>
      <c r="G1376" s="27">
        <v>31904</v>
      </c>
      <c r="H1376">
        <v>28</v>
      </c>
      <c r="I1376" t="s">
        <v>244</v>
      </c>
      <c r="J1376" t="s">
        <v>353</v>
      </c>
      <c r="K1376">
        <v>0</v>
      </c>
      <c r="L1376">
        <v>2</v>
      </c>
      <c r="M1376">
        <v>0</v>
      </c>
      <c r="N1376">
        <v>0</v>
      </c>
      <c r="O1376">
        <v>1</v>
      </c>
      <c r="P1376">
        <v>-9</v>
      </c>
      <c r="Q1376" s="28">
        <v>41301.332638888889</v>
      </c>
      <c r="R1376" s="28">
        <v>41310.060416666667</v>
      </c>
      <c r="S1376" t="s">
        <v>5474</v>
      </c>
      <c r="T1376" s="27">
        <v>41301</v>
      </c>
      <c r="V1376">
        <v>9</v>
      </c>
      <c r="W1376" t="s">
        <v>32</v>
      </c>
      <c r="X1376" t="s">
        <v>284</v>
      </c>
      <c r="Y1376">
        <v>0</v>
      </c>
      <c r="AB1376" t="s">
        <v>237</v>
      </c>
      <c r="AH1376">
        <v>0</v>
      </c>
      <c r="AN1376" t="s">
        <v>238</v>
      </c>
      <c r="AO1376">
        <v>2</v>
      </c>
      <c r="AP1376" t="s">
        <v>239</v>
      </c>
      <c r="AQ1376" s="27">
        <v>41310</v>
      </c>
      <c r="AR1376" t="s">
        <v>240</v>
      </c>
      <c r="AS1376">
        <v>2</v>
      </c>
      <c r="AT1376" t="s">
        <v>239</v>
      </c>
      <c r="AU1376" s="27">
        <v>41310</v>
      </c>
    </row>
    <row r="1377" spans="1:47" x14ac:dyDescent="0.2">
      <c r="A1377">
        <v>1376</v>
      </c>
      <c r="B1377" t="s">
        <v>5475</v>
      </c>
      <c r="C1377" t="s">
        <v>464</v>
      </c>
      <c r="D1377" t="s">
        <v>5476</v>
      </c>
      <c r="E1377" s="27">
        <v>41615</v>
      </c>
      <c r="F1377" t="s">
        <v>233</v>
      </c>
      <c r="G1377" s="27">
        <v>32046</v>
      </c>
      <c r="H1377">
        <v>28</v>
      </c>
      <c r="I1377" t="s">
        <v>244</v>
      </c>
      <c r="J1377" t="s">
        <v>353</v>
      </c>
      <c r="K1377">
        <v>0</v>
      </c>
      <c r="L1377">
        <v>5</v>
      </c>
      <c r="M1377">
        <v>0</v>
      </c>
      <c r="N1377">
        <v>0</v>
      </c>
      <c r="O1377">
        <v>1</v>
      </c>
      <c r="P1377">
        <v>-1</v>
      </c>
      <c r="Q1377" s="28">
        <v>41614.440972222219</v>
      </c>
      <c r="R1377" s="28">
        <v>41616.099305555559</v>
      </c>
      <c r="S1377" t="s">
        <v>5477</v>
      </c>
      <c r="T1377" s="27">
        <v>41614</v>
      </c>
      <c r="V1377">
        <v>1</v>
      </c>
      <c r="W1377" t="s">
        <v>32</v>
      </c>
      <c r="X1377" t="s">
        <v>254</v>
      </c>
      <c r="Y1377">
        <v>0</v>
      </c>
      <c r="AB1377" t="s">
        <v>237</v>
      </c>
      <c r="AH1377">
        <v>0</v>
      </c>
      <c r="AN1377" t="s">
        <v>238</v>
      </c>
      <c r="AO1377">
        <v>4</v>
      </c>
      <c r="AP1377" t="s">
        <v>239</v>
      </c>
      <c r="AQ1377" s="27">
        <v>41615</v>
      </c>
      <c r="AR1377" t="s">
        <v>240</v>
      </c>
      <c r="AS1377">
        <v>5</v>
      </c>
      <c r="AT1377" t="s">
        <v>246</v>
      </c>
      <c r="AU1377" s="27">
        <v>41615</v>
      </c>
    </row>
    <row r="1378" spans="1:47" x14ac:dyDescent="0.2">
      <c r="A1378">
        <v>1377</v>
      </c>
      <c r="B1378" t="s">
        <v>5478</v>
      </c>
      <c r="C1378" t="s">
        <v>637</v>
      </c>
      <c r="D1378" t="s">
        <v>3788</v>
      </c>
      <c r="E1378" s="27">
        <v>41308</v>
      </c>
      <c r="F1378" t="s">
        <v>233</v>
      </c>
      <c r="G1378" s="27">
        <v>28135</v>
      </c>
      <c r="H1378">
        <v>39</v>
      </c>
      <c r="I1378" t="s">
        <v>244</v>
      </c>
      <c r="J1378" t="s">
        <v>250</v>
      </c>
      <c r="K1378">
        <v>0</v>
      </c>
      <c r="L1378">
        <v>7</v>
      </c>
      <c r="M1378">
        <v>0</v>
      </c>
      <c r="N1378">
        <v>1</v>
      </c>
      <c r="O1378">
        <v>6</v>
      </c>
      <c r="P1378">
        <v>-1</v>
      </c>
      <c r="Q1378" s="28">
        <v>41307.498611111114</v>
      </c>
      <c r="R1378" s="28">
        <v>41343.224305555559</v>
      </c>
      <c r="S1378" t="s">
        <v>5479</v>
      </c>
      <c r="T1378" s="27">
        <v>41307</v>
      </c>
      <c r="V1378">
        <v>1</v>
      </c>
      <c r="W1378" t="s">
        <v>36</v>
      </c>
      <c r="X1378" t="s">
        <v>3794</v>
      </c>
      <c r="Y1378">
        <v>1</v>
      </c>
      <c r="AA1378" t="s">
        <v>5480</v>
      </c>
      <c r="AB1378" t="s">
        <v>32</v>
      </c>
      <c r="AC1378">
        <v>0</v>
      </c>
      <c r="AD1378" s="27">
        <v>41395</v>
      </c>
      <c r="AE1378" t="s">
        <v>261</v>
      </c>
      <c r="AF1378" s="27">
        <v>41395</v>
      </c>
      <c r="AG1378" s="27">
        <v>41865</v>
      </c>
      <c r="AH1378">
        <v>0</v>
      </c>
      <c r="AN1378" t="s">
        <v>238</v>
      </c>
      <c r="AO1378">
        <v>4</v>
      </c>
      <c r="AP1378" t="s">
        <v>239</v>
      </c>
      <c r="AQ1378" s="27">
        <v>41308</v>
      </c>
      <c r="AR1378" t="s">
        <v>240</v>
      </c>
      <c r="AS1378">
        <v>7</v>
      </c>
      <c r="AT1378" t="s">
        <v>246</v>
      </c>
      <c r="AU1378" s="27">
        <v>41308</v>
      </c>
    </row>
    <row r="1379" spans="1:47" x14ac:dyDescent="0.2">
      <c r="A1379">
        <v>1378</v>
      </c>
      <c r="B1379" t="s">
        <v>5481</v>
      </c>
      <c r="C1379" t="s">
        <v>5482</v>
      </c>
      <c r="D1379" t="s">
        <v>5483</v>
      </c>
      <c r="E1379" s="27">
        <v>41948</v>
      </c>
      <c r="F1379" t="s">
        <v>233</v>
      </c>
      <c r="G1379" s="27">
        <v>29490</v>
      </c>
      <c r="H1379">
        <v>35</v>
      </c>
      <c r="I1379" t="s">
        <v>244</v>
      </c>
      <c r="J1379" t="s">
        <v>250</v>
      </c>
      <c r="K1379">
        <v>0</v>
      </c>
      <c r="L1379">
        <v>3</v>
      </c>
      <c r="M1379">
        <v>0</v>
      </c>
      <c r="N1379">
        <v>1</v>
      </c>
      <c r="O1379">
        <v>0</v>
      </c>
      <c r="P1379">
        <v>-1</v>
      </c>
      <c r="Q1379" s="28">
        <v>41947.351388888892</v>
      </c>
      <c r="R1379" s="28">
        <v>41948.056944444441</v>
      </c>
      <c r="S1379" t="s">
        <v>5484</v>
      </c>
      <c r="T1379" s="27">
        <v>41947</v>
      </c>
      <c r="V1379">
        <v>1</v>
      </c>
      <c r="W1379" t="s">
        <v>32</v>
      </c>
      <c r="X1379" t="s">
        <v>383</v>
      </c>
      <c r="Y1379">
        <v>0</v>
      </c>
      <c r="AB1379" t="s">
        <v>237</v>
      </c>
      <c r="AH1379">
        <v>0</v>
      </c>
      <c r="AN1379" t="s">
        <v>238</v>
      </c>
      <c r="AO1379">
        <v>4</v>
      </c>
      <c r="AP1379" t="s">
        <v>239</v>
      </c>
      <c r="AQ1379" s="27">
        <v>41948</v>
      </c>
      <c r="AR1379" t="s">
        <v>240</v>
      </c>
      <c r="AS1379">
        <v>3</v>
      </c>
      <c r="AT1379" t="s">
        <v>239</v>
      </c>
      <c r="AU1379" s="27">
        <v>41948</v>
      </c>
    </row>
    <row r="1380" spans="1:47" x14ac:dyDescent="0.2">
      <c r="A1380">
        <v>1379</v>
      </c>
      <c r="B1380" t="s">
        <v>5485</v>
      </c>
      <c r="C1380" t="s">
        <v>793</v>
      </c>
      <c r="D1380" t="s">
        <v>2365</v>
      </c>
      <c r="E1380" s="27">
        <v>41615</v>
      </c>
      <c r="F1380" t="s">
        <v>233</v>
      </c>
      <c r="G1380" s="27">
        <v>34324</v>
      </c>
      <c r="H1380">
        <v>22</v>
      </c>
      <c r="I1380" t="s">
        <v>259</v>
      </c>
      <c r="J1380" t="s">
        <v>250</v>
      </c>
      <c r="K1380">
        <v>0</v>
      </c>
      <c r="L1380">
        <v>7</v>
      </c>
      <c r="M1380">
        <v>0</v>
      </c>
      <c r="N1380">
        <v>0</v>
      </c>
      <c r="O1380">
        <v>1</v>
      </c>
      <c r="P1380">
        <v>0</v>
      </c>
      <c r="Q1380" s="28">
        <v>41615.520138888889</v>
      </c>
      <c r="R1380" s="28">
        <v>41615.314583333333</v>
      </c>
      <c r="S1380" t="s">
        <v>5486</v>
      </c>
      <c r="T1380" s="27">
        <v>41614</v>
      </c>
      <c r="V1380">
        <v>1</v>
      </c>
      <c r="W1380" t="s">
        <v>32</v>
      </c>
      <c r="X1380" t="s">
        <v>261</v>
      </c>
      <c r="Y1380">
        <v>1</v>
      </c>
      <c r="AA1380" t="s">
        <v>5487</v>
      </c>
      <c r="AB1380" t="s">
        <v>36</v>
      </c>
      <c r="AC1380">
        <v>144</v>
      </c>
      <c r="AD1380" s="27">
        <v>41635</v>
      </c>
      <c r="AE1380" t="s">
        <v>2320</v>
      </c>
      <c r="AF1380" s="27">
        <v>41779</v>
      </c>
      <c r="AG1380" s="27">
        <v>41793</v>
      </c>
      <c r="AH1380">
        <v>0</v>
      </c>
      <c r="AN1380" t="s">
        <v>238</v>
      </c>
      <c r="AO1380">
        <v>6</v>
      </c>
      <c r="AP1380" t="s">
        <v>246</v>
      </c>
      <c r="AQ1380" s="27">
        <v>41615</v>
      </c>
      <c r="AR1380" t="s">
        <v>240</v>
      </c>
      <c r="AS1380">
        <v>7</v>
      </c>
      <c r="AT1380" t="s">
        <v>246</v>
      </c>
      <c r="AU1380" s="27">
        <v>41615</v>
      </c>
    </row>
    <row r="1381" spans="1:47" x14ac:dyDescent="0.2">
      <c r="A1381">
        <v>1380</v>
      </c>
      <c r="B1381" t="s">
        <v>5488</v>
      </c>
      <c r="C1381" t="s">
        <v>5358</v>
      </c>
      <c r="D1381" t="s">
        <v>2683</v>
      </c>
      <c r="E1381" s="27">
        <v>41296</v>
      </c>
      <c r="F1381" t="s">
        <v>233</v>
      </c>
      <c r="G1381" s="27">
        <v>25368</v>
      </c>
      <c r="H1381">
        <v>46</v>
      </c>
      <c r="I1381" t="s">
        <v>234</v>
      </c>
      <c r="J1381" t="s">
        <v>250</v>
      </c>
      <c r="K1381">
        <v>0</v>
      </c>
      <c r="L1381">
        <v>2</v>
      </c>
      <c r="M1381">
        <v>0</v>
      </c>
      <c r="N1381">
        <v>0</v>
      </c>
      <c r="O1381">
        <v>2</v>
      </c>
      <c r="P1381">
        <v>0</v>
      </c>
      <c r="Q1381" s="28">
        <v>41296.104861111111</v>
      </c>
      <c r="R1381" s="28">
        <v>41305.413888888892</v>
      </c>
      <c r="S1381" t="s">
        <v>5489</v>
      </c>
      <c r="T1381" s="27">
        <v>41296</v>
      </c>
      <c r="V1381">
        <v>0</v>
      </c>
      <c r="W1381" t="s">
        <v>32</v>
      </c>
      <c r="X1381" t="s">
        <v>359</v>
      </c>
      <c r="Y1381">
        <v>1</v>
      </c>
      <c r="AA1381" t="s">
        <v>5490</v>
      </c>
      <c r="AB1381" t="s">
        <v>32</v>
      </c>
      <c r="AC1381">
        <v>1</v>
      </c>
      <c r="AD1381" s="27">
        <v>41387</v>
      </c>
      <c r="AE1381" t="s">
        <v>983</v>
      </c>
      <c r="AF1381" s="27">
        <v>41388</v>
      </c>
      <c r="AG1381" s="27">
        <v>41412</v>
      </c>
      <c r="AH1381">
        <v>0</v>
      </c>
      <c r="AN1381" t="s">
        <v>238</v>
      </c>
      <c r="AO1381">
        <v>2</v>
      </c>
      <c r="AP1381" t="s">
        <v>239</v>
      </c>
      <c r="AQ1381" s="27">
        <v>41296</v>
      </c>
      <c r="AR1381" t="s">
        <v>240</v>
      </c>
      <c r="AS1381">
        <v>2</v>
      </c>
      <c r="AT1381" t="s">
        <v>239</v>
      </c>
      <c r="AU1381" s="27">
        <v>41296</v>
      </c>
    </row>
    <row r="1382" spans="1:47" x14ac:dyDescent="0.2">
      <c r="A1382">
        <v>1381</v>
      </c>
      <c r="B1382" t="s">
        <v>5491</v>
      </c>
      <c r="C1382" t="s">
        <v>693</v>
      </c>
      <c r="D1382" t="s">
        <v>5492</v>
      </c>
      <c r="E1382" s="27">
        <v>41959</v>
      </c>
      <c r="F1382" t="s">
        <v>233</v>
      </c>
      <c r="G1382" s="27">
        <v>26917</v>
      </c>
      <c r="H1382">
        <v>42</v>
      </c>
      <c r="I1382" t="s">
        <v>244</v>
      </c>
      <c r="J1382" t="s">
        <v>245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-1</v>
      </c>
      <c r="Q1382" s="28">
        <v>41958.05972222222</v>
      </c>
      <c r="R1382" s="28">
        <v>41959.070833333331</v>
      </c>
      <c r="S1382" t="s">
        <v>5493</v>
      </c>
      <c r="T1382" s="27">
        <v>41957</v>
      </c>
      <c r="V1382">
        <v>2</v>
      </c>
      <c r="W1382" t="s">
        <v>36</v>
      </c>
      <c r="X1382" t="s">
        <v>279</v>
      </c>
      <c r="Y1382">
        <v>0</v>
      </c>
      <c r="AB1382" t="s">
        <v>237</v>
      </c>
      <c r="AH1382">
        <v>0</v>
      </c>
      <c r="AN1382" t="s">
        <v>238</v>
      </c>
      <c r="AO1382">
        <v>1</v>
      </c>
      <c r="AP1382" t="s">
        <v>239</v>
      </c>
      <c r="AQ1382" s="27">
        <v>41959</v>
      </c>
      <c r="AR1382" t="s">
        <v>240</v>
      </c>
      <c r="AS1382">
        <v>1</v>
      </c>
      <c r="AT1382" t="s">
        <v>239</v>
      </c>
      <c r="AU1382" s="27">
        <v>41959</v>
      </c>
    </row>
    <row r="1383" spans="1:47" x14ac:dyDescent="0.2">
      <c r="A1383">
        <v>1382</v>
      </c>
      <c r="B1383" t="s">
        <v>5494</v>
      </c>
      <c r="C1383" t="s">
        <v>491</v>
      </c>
      <c r="D1383" t="s">
        <v>5495</v>
      </c>
      <c r="E1383" s="27">
        <v>41614</v>
      </c>
      <c r="F1383" t="s">
        <v>233</v>
      </c>
      <c r="G1383" s="27">
        <v>33305</v>
      </c>
      <c r="H1383">
        <v>25</v>
      </c>
      <c r="I1383" t="s">
        <v>244</v>
      </c>
      <c r="J1383" t="s">
        <v>250</v>
      </c>
      <c r="K1383">
        <v>0</v>
      </c>
      <c r="L1383">
        <v>2</v>
      </c>
      <c r="M1383">
        <v>0</v>
      </c>
      <c r="N1383">
        <v>0</v>
      </c>
      <c r="O1383">
        <v>0</v>
      </c>
      <c r="P1383">
        <v>0</v>
      </c>
      <c r="Q1383" s="28">
        <v>41614.15625</v>
      </c>
      <c r="R1383" s="28">
        <v>41615.376388888886</v>
      </c>
      <c r="S1383" t="s">
        <v>5496</v>
      </c>
      <c r="T1383" s="27">
        <v>41614</v>
      </c>
      <c r="V1383">
        <v>0</v>
      </c>
      <c r="W1383" t="s">
        <v>36</v>
      </c>
      <c r="X1383" t="s">
        <v>279</v>
      </c>
      <c r="Y1383">
        <v>0</v>
      </c>
      <c r="AB1383" t="s">
        <v>237</v>
      </c>
      <c r="AH1383">
        <v>0</v>
      </c>
      <c r="AN1383" t="s">
        <v>238</v>
      </c>
      <c r="AO1383">
        <v>4</v>
      </c>
      <c r="AP1383" t="s">
        <v>239</v>
      </c>
      <c r="AQ1383" s="27">
        <v>41614</v>
      </c>
      <c r="AR1383" t="s">
        <v>240</v>
      </c>
      <c r="AS1383">
        <v>2</v>
      </c>
      <c r="AT1383" t="s">
        <v>239</v>
      </c>
      <c r="AU1383" s="27">
        <v>41614</v>
      </c>
    </row>
    <row r="1384" spans="1:47" x14ac:dyDescent="0.2">
      <c r="A1384">
        <v>1383</v>
      </c>
      <c r="B1384" t="s">
        <v>5497</v>
      </c>
      <c r="C1384" t="s">
        <v>1334</v>
      </c>
      <c r="D1384" t="s">
        <v>2342</v>
      </c>
      <c r="E1384" s="27">
        <v>41790</v>
      </c>
      <c r="F1384" t="s">
        <v>233</v>
      </c>
      <c r="G1384" s="27">
        <v>31316</v>
      </c>
      <c r="H1384">
        <v>30</v>
      </c>
      <c r="I1384" t="s">
        <v>244</v>
      </c>
      <c r="J1384" t="s">
        <v>353</v>
      </c>
      <c r="K1384">
        <v>0</v>
      </c>
      <c r="L1384">
        <v>4</v>
      </c>
      <c r="M1384">
        <v>0</v>
      </c>
      <c r="N1384">
        <v>0</v>
      </c>
      <c r="O1384">
        <v>0</v>
      </c>
      <c r="P1384">
        <v>-1</v>
      </c>
      <c r="Q1384" s="28">
        <v>41789.199999999997</v>
      </c>
      <c r="R1384" s="28">
        <v>41942.506944444445</v>
      </c>
      <c r="S1384" t="s">
        <v>5498</v>
      </c>
      <c r="T1384" s="27">
        <v>41789</v>
      </c>
      <c r="V1384">
        <v>1</v>
      </c>
      <c r="W1384" t="s">
        <v>32</v>
      </c>
      <c r="X1384" t="s">
        <v>1449</v>
      </c>
      <c r="Y1384">
        <v>0</v>
      </c>
      <c r="AB1384" t="s">
        <v>237</v>
      </c>
      <c r="AH1384">
        <v>0</v>
      </c>
      <c r="AN1384" t="s">
        <v>238</v>
      </c>
      <c r="AO1384">
        <v>2</v>
      </c>
      <c r="AP1384" t="s">
        <v>239</v>
      </c>
      <c r="AQ1384" s="27">
        <v>41790</v>
      </c>
      <c r="AR1384" t="s">
        <v>240</v>
      </c>
      <c r="AS1384">
        <v>4</v>
      </c>
      <c r="AT1384" t="s">
        <v>239</v>
      </c>
      <c r="AU1384" s="27">
        <v>41790</v>
      </c>
    </row>
    <row r="1385" spans="1:47" x14ac:dyDescent="0.2">
      <c r="A1385">
        <v>1384</v>
      </c>
      <c r="B1385" t="s">
        <v>5499</v>
      </c>
      <c r="C1385" t="s">
        <v>3510</v>
      </c>
      <c r="D1385" t="s">
        <v>5500</v>
      </c>
      <c r="E1385" s="27">
        <v>41508</v>
      </c>
      <c r="F1385" t="s">
        <v>233</v>
      </c>
      <c r="G1385" s="27">
        <v>23288</v>
      </c>
      <c r="H1385">
        <v>52</v>
      </c>
      <c r="I1385" t="s">
        <v>234</v>
      </c>
      <c r="J1385" t="s">
        <v>245</v>
      </c>
      <c r="K1385">
        <v>0</v>
      </c>
      <c r="L1385">
        <v>5</v>
      </c>
      <c r="M1385">
        <v>0</v>
      </c>
      <c r="N1385">
        <v>0</v>
      </c>
      <c r="O1385">
        <v>1</v>
      </c>
      <c r="P1385">
        <v>-5</v>
      </c>
      <c r="Q1385" s="28">
        <v>41503.459027777775</v>
      </c>
      <c r="R1385" s="28">
        <v>41507.404166666667</v>
      </c>
      <c r="S1385" t="s">
        <v>5501</v>
      </c>
      <c r="U1385" s="27">
        <v>36812</v>
      </c>
      <c r="V1385">
        <v>4696</v>
      </c>
      <c r="W1385" t="s">
        <v>32</v>
      </c>
      <c r="X1385" t="s">
        <v>274</v>
      </c>
      <c r="Y1385">
        <v>0</v>
      </c>
      <c r="AB1385" t="s">
        <v>237</v>
      </c>
      <c r="AH1385">
        <v>0</v>
      </c>
      <c r="AN1385" t="s">
        <v>238</v>
      </c>
      <c r="AO1385">
        <v>3</v>
      </c>
      <c r="AP1385" t="s">
        <v>239</v>
      </c>
      <c r="AQ1385" s="27">
        <v>41508</v>
      </c>
      <c r="AR1385" t="s">
        <v>240</v>
      </c>
      <c r="AS1385">
        <v>5</v>
      </c>
      <c r="AT1385" t="s">
        <v>246</v>
      </c>
      <c r="AU1385" s="27">
        <v>41508</v>
      </c>
    </row>
    <row r="1386" spans="1:47" x14ac:dyDescent="0.2">
      <c r="A1386">
        <v>1385</v>
      </c>
      <c r="B1386" t="s">
        <v>5502</v>
      </c>
      <c r="C1386" t="s">
        <v>2056</v>
      </c>
      <c r="D1386" t="s">
        <v>2683</v>
      </c>
      <c r="E1386" s="27">
        <v>41598</v>
      </c>
      <c r="F1386" t="s">
        <v>233</v>
      </c>
      <c r="G1386" s="27">
        <v>32224</v>
      </c>
      <c r="H1386">
        <v>28</v>
      </c>
      <c r="I1386" t="s">
        <v>244</v>
      </c>
      <c r="J1386" t="s">
        <v>250</v>
      </c>
      <c r="K1386">
        <v>0</v>
      </c>
      <c r="L1386">
        <v>2</v>
      </c>
      <c r="M1386">
        <v>0</v>
      </c>
      <c r="N1386">
        <v>0</v>
      </c>
      <c r="O1386">
        <v>4</v>
      </c>
      <c r="P1386">
        <v>-1</v>
      </c>
      <c r="Q1386" s="28">
        <v>41597.400694444441</v>
      </c>
      <c r="R1386" s="28">
        <v>41598.35833333333</v>
      </c>
      <c r="S1386" t="s">
        <v>5503</v>
      </c>
      <c r="T1386" s="27">
        <v>41597</v>
      </c>
      <c r="V1386">
        <v>1</v>
      </c>
      <c r="W1386" t="s">
        <v>36</v>
      </c>
      <c r="X1386" t="s">
        <v>279</v>
      </c>
      <c r="Y1386">
        <v>1</v>
      </c>
      <c r="AA1386" t="s">
        <v>5504</v>
      </c>
      <c r="AB1386" t="s">
        <v>36</v>
      </c>
      <c r="AC1386">
        <v>4</v>
      </c>
      <c r="AD1386" s="27">
        <v>41618</v>
      </c>
      <c r="AE1386" t="s">
        <v>806</v>
      </c>
      <c r="AF1386" s="27">
        <v>41622</v>
      </c>
      <c r="AG1386" s="27">
        <v>41813</v>
      </c>
      <c r="AH1386">
        <v>1</v>
      </c>
      <c r="AJ1386" t="s">
        <v>5504</v>
      </c>
      <c r="AK1386" t="s">
        <v>462</v>
      </c>
      <c r="AL1386" s="27">
        <v>41618</v>
      </c>
      <c r="AM1386" t="s">
        <v>806</v>
      </c>
      <c r="AN1386" t="s">
        <v>238</v>
      </c>
      <c r="AO1386">
        <v>3</v>
      </c>
      <c r="AP1386" t="s">
        <v>239</v>
      </c>
      <c r="AQ1386" s="27">
        <v>41598</v>
      </c>
      <c r="AR1386" t="s">
        <v>240</v>
      </c>
      <c r="AS1386">
        <v>2</v>
      </c>
      <c r="AT1386" t="s">
        <v>239</v>
      </c>
      <c r="AU1386" s="27">
        <v>41598</v>
      </c>
    </row>
    <row r="1387" spans="1:47" x14ac:dyDescent="0.2">
      <c r="A1387">
        <v>1386</v>
      </c>
      <c r="B1387" t="s">
        <v>5505</v>
      </c>
      <c r="C1387" t="s">
        <v>5506</v>
      </c>
      <c r="D1387" t="s">
        <v>4145</v>
      </c>
      <c r="E1387" s="27">
        <v>41786</v>
      </c>
      <c r="F1387" t="s">
        <v>233</v>
      </c>
      <c r="G1387" s="27">
        <v>27579</v>
      </c>
      <c r="H1387">
        <v>40</v>
      </c>
      <c r="I1387" t="s">
        <v>244</v>
      </c>
      <c r="J1387" t="s">
        <v>250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 s="28">
        <v>41786.115277777775</v>
      </c>
      <c r="R1387" s="28">
        <v>41787.375</v>
      </c>
      <c r="S1387" t="s">
        <v>5507</v>
      </c>
      <c r="T1387" s="27">
        <v>41786</v>
      </c>
      <c r="V1387">
        <v>0</v>
      </c>
      <c r="W1387" t="s">
        <v>32</v>
      </c>
      <c r="X1387" t="s">
        <v>3723</v>
      </c>
      <c r="Y1387">
        <v>0</v>
      </c>
      <c r="AB1387" t="s">
        <v>237</v>
      </c>
      <c r="AH1387">
        <v>0</v>
      </c>
      <c r="AN1387" t="s">
        <v>238</v>
      </c>
      <c r="AO1387">
        <v>1</v>
      </c>
      <c r="AP1387" t="s">
        <v>239</v>
      </c>
      <c r="AQ1387" s="27">
        <v>41786</v>
      </c>
      <c r="AR1387" t="s">
        <v>240</v>
      </c>
      <c r="AS1387">
        <v>1</v>
      </c>
      <c r="AT1387" t="s">
        <v>239</v>
      </c>
      <c r="AU1387" s="27">
        <v>41786</v>
      </c>
    </row>
    <row r="1388" spans="1:47" x14ac:dyDescent="0.2">
      <c r="A1388">
        <v>1387</v>
      </c>
      <c r="B1388" t="s">
        <v>5508</v>
      </c>
      <c r="C1388" t="s">
        <v>5509</v>
      </c>
      <c r="D1388" t="s">
        <v>1544</v>
      </c>
      <c r="E1388" s="27">
        <v>41845</v>
      </c>
      <c r="F1388" t="s">
        <v>294</v>
      </c>
      <c r="G1388" s="27">
        <v>29410</v>
      </c>
      <c r="H1388">
        <v>35</v>
      </c>
      <c r="I1388" t="s">
        <v>244</v>
      </c>
      <c r="J1388" t="s">
        <v>245</v>
      </c>
      <c r="K1388">
        <v>0</v>
      </c>
      <c r="L1388">
        <v>3</v>
      </c>
      <c r="M1388">
        <v>0</v>
      </c>
      <c r="N1388">
        <v>0</v>
      </c>
      <c r="O1388">
        <v>1</v>
      </c>
      <c r="P1388">
        <v>-29</v>
      </c>
      <c r="Q1388" s="28">
        <v>41816.384027777778</v>
      </c>
      <c r="R1388" s="28">
        <v>41829.449305555558</v>
      </c>
      <c r="S1388" t="s">
        <v>5510</v>
      </c>
      <c r="T1388" s="27">
        <v>41816</v>
      </c>
      <c r="V1388">
        <v>29</v>
      </c>
      <c r="W1388" t="s">
        <v>36</v>
      </c>
      <c r="X1388" t="s">
        <v>279</v>
      </c>
      <c r="Y1388">
        <v>0</v>
      </c>
      <c r="AB1388" t="s">
        <v>237</v>
      </c>
      <c r="AH1388">
        <v>0</v>
      </c>
      <c r="AN1388" t="s">
        <v>238</v>
      </c>
      <c r="AO1388">
        <v>2</v>
      </c>
      <c r="AP1388" t="s">
        <v>239</v>
      </c>
      <c r="AQ1388" s="27">
        <v>41845</v>
      </c>
      <c r="AR1388" t="s">
        <v>240</v>
      </c>
      <c r="AS1388">
        <v>3</v>
      </c>
      <c r="AT1388" t="s">
        <v>239</v>
      </c>
      <c r="AU1388" s="27">
        <v>41845</v>
      </c>
    </row>
    <row r="1389" spans="1:47" x14ac:dyDescent="0.2">
      <c r="A1389">
        <v>1388</v>
      </c>
      <c r="B1389" t="s">
        <v>5511</v>
      </c>
      <c r="C1389" t="s">
        <v>5512</v>
      </c>
      <c r="D1389" t="s">
        <v>5513</v>
      </c>
      <c r="E1389" s="27">
        <v>41327</v>
      </c>
      <c r="F1389" t="s">
        <v>294</v>
      </c>
      <c r="G1389" s="27">
        <v>21581</v>
      </c>
      <c r="H1389">
        <v>57</v>
      </c>
      <c r="I1389" t="s">
        <v>234</v>
      </c>
      <c r="J1389" t="s">
        <v>245</v>
      </c>
      <c r="K1389">
        <v>0</v>
      </c>
      <c r="L1389">
        <v>1</v>
      </c>
      <c r="M1389">
        <v>0</v>
      </c>
      <c r="N1389">
        <v>0</v>
      </c>
      <c r="O1389">
        <v>1</v>
      </c>
      <c r="P1389">
        <v>-4</v>
      </c>
      <c r="Q1389" s="28">
        <v>41323.340277777781</v>
      </c>
      <c r="R1389" s="28">
        <v>41325.290277777778</v>
      </c>
      <c r="S1389" t="s">
        <v>5514</v>
      </c>
      <c r="T1389" s="27">
        <v>41323</v>
      </c>
      <c r="V1389">
        <v>4</v>
      </c>
      <c r="W1389" t="s">
        <v>32</v>
      </c>
      <c r="X1389" t="s">
        <v>261</v>
      </c>
      <c r="Y1389">
        <v>1</v>
      </c>
      <c r="AA1389" t="s">
        <v>5515</v>
      </c>
      <c r="AB1389" t="s">
        <v>36</v>
      </c>
      <c r="AD1389" s="27">
        <v>41761</v>
      </c>
      <c r="AE1389" t="s">
        <v>392</v>
      </c>
      <c r="AH1389">
        <v>0</v>
      </c>
      <c r="AN1389" t="s">
        <v>238</v>
      </c>
      <c r="AO1389">
        <v>1</v>
      </c>
      <c r="AP1389" t="s">
        <v>239</v>
      </c>
      <c r="AQ1389" s="27">
        <v>41327</v>
      </c>
      <c r="AR1389" t="s">
        <v>240</v>
      </c>
      <c r="AS1389">
        <v>1</v>
      </c>
      <c r="AT1389" t="s">
        <v>239</v>
      </c>
      <c r="AU1389" s="27">
        <v>41327</v>
      </c>
    </row>
    <row r="1390" spans="1:47" x14ac:dyDescent="0.2">
      <c r="A1390">
        <v>1389</v>
      </c>
      <c r="B1390" t="s">
        <v>5516</v>
      </c>
      <c r="C1390" t="s">
        <v>500</v>
      </c>
      <c r="D1390" t="s">
        <v>1178</v>
      </c>
      <c r="E1390" s="27">
        <v>41736</v>
      </c>
      <c r="F1390" t="s">
        <v>233</v>
      </c>
      <c r="G1390" s="27">
        <v>33010</v>
      </c>
      <c r="H1390">
        <v>25</v>
      </c>
      <c r="I1390" t="s">
        <v>244</v>
      </c>
      <c r="J1390" t="s">
        <v>250</v>
      </c>
      <c r="K1390">
        <v>0</v>
      </c>
      <c r="L1390">
        <v>7</v>
      </c>
      <c r="M1390">
        <v>0</v>
      </c>
      <c r="N1390">
        <v>0</v>
      </c>
      <c r="O1390">
        <v>0</v>
      </c>
      <c r="P1390">
        <v>-1</v>
      </c>
      <c r="Q1390" s="28">
        <v>41735.140972222223</v>
      </c>
      <c r="R1390" s="28">
        <v>41736.351388888892</v>
      </c>
      <c r="S1390" t="s">
        <v>5517</v>
      </c>
      <c r="T1390" s="27">
        <v>41735</v>
      </c>
      <c r="V1390">
        <v>1</v>
      </c>
      <c r="W1390" t="s">
        <v>36</v>
      </c>
      <c r="X1390" t="s">
        <v>279</v>
      </c>
      <c r="Y1390">
        <v>0</v>
      </c>
      <c r="AB1390" t="s">
        <v>237</v>
      </c>
      <c r="AH1390">
        <v>0</v>
      </c>
      <c r="AN1390" t="s">
        <v>238</v>
      </c>
      <c r="AO1390">
        <v>7</v>
      </c>
      <c r="AP1390" t="s">
        <v>246</v>
      </c>
      <c r="AQ1390" s="27">
        <v>41736</v>
      </c>
      <c r="AR1390" t="s">
        <v>240</v>
      </c>
      <c r="AS1390">
        <v>7</v>
      </c>
      <c r="AT1390" t="s">
        <v>246</v>
      </c>
      <c r="AU1390" s="27">
        <v>41736</v>
      </c>
    </row>
    <row r="1391" spans="1:47" x14ac:dyDescent="0.2">
      <c r="A1391">
        <v>1390</v>
      </c>
      <c r="B1391" t="s">
        <v>5518</v>
      </c>
      <c r="C1391" t="s">
        <v>914</v>
      </c>
      <c r="D1391" t="s">
        <v>5519</v>
      </c>
      <c r="E1391" s="27">
        <v>41753</v>
      </c>
      <c r="F1391" t="s">
        <v>233</v>
      </c>
      <c r="G1391" s="27">
        <v>34982</v>
      </c>
      <c r="H1391">
        <v>20</v>
      </c>
      <c r="I1391" t="s">
        <v>259</v>
      </c>
      <c r="J1391" t="s">
        <v>245</v>
      </c>
      <c r="K1391">
        <v>0</v>
      </c>
      <c r="L1391">
        <v>4</v>
      </c>
      <c r="M1391">
        <v>0</v>
      </c>
      <c r="N1391">
        <v>1</v>
      </c>
      <c r="O1391">
        <v>0</v>
      </c>
      <c r="P1391">
        <v>-1</v>
      </c>
      <c r="Q1391" s="28">
        <v>41752.50277777778</v>
      </c>
      <c r="R1391" s="28">
        <v>41753.054861111108</v>
      </c>
      <c r="S1391" t="s">
        <v>5520</v>
      </c>
      <c r="T1391" s="27">
        <v>41752</v>
      </c>
      <c r="V1391">
        <v>1</v>
      </c>
      <c r="W1391" t="s">
        <v>32</v>
      </c>
      <c r="X1391" t="s">
        <v>284</v>
      </c>
      <c r="Y1391">
        <v>0</v>
      </c>
      <c r="AB1391" t="s">
        <v>237</v>
      </c>
      <c r="AH1391">
        <v>0</v>
      </c>
      <c r="AN1391" t="s">
        <v>238</v>
      </c>
      <c r="AO1391">
        <v>6</v>
      </c>
      <c r="AP1391" t="s">
        <v>246</v>
      </c>
      <c r="AQ1391" s="27">
        <v>41753</v>
      </c>
      <c r="AR1391" t="s">
        <v>240</v>
      </c>
      <c r="AS1391">
        <v>4</v>
      </c>
      <c r="AT1391" t="s">
        <v>239</v>
      </c>
      <c r="AU1391" s="27">
        <v>41753</v>
      </c>
    </row>
    <row r="1392" spans="1:47" x14ac:dyDescent="0.2">
      <c r="A1392">
        <v>1391</v>
      </c>
      <c r="B1392" t="s">
        <v>5521</v>
      </c>
      <c r="C1392" t="s">
        <v>5522</v>
      </c>
      <c r="D1392" t="s">
        <v>5523</v>
      </c>
      <c r="E1392" s="27">
        <v>41680</v>
      </c>
      <c r="F1392" t="s">
        <v>233</v>
      </c>
      <c r="G1392" s="27">
        <v>23800</v>
      </c>
      <c r="H1392">
        <v>51</v>
      </c>
      <c r="I1392" t="s">
        <v>234</v>
      </c>
      <c r="J1392" t="s">
        <v>250</v>
      </c>
      <c r="K1392">
        <v>0</v>
      </c>
      <c r="L1392">
        <v>9</v>
      </c>
      <c r="M1392">
        <v>0</v>
      </c>
      <c r="N1392">
        <v>0</v>
      </c>
      <c r="O1392">
        <v>0</v>
      </c>
      <c r="W1392" t="s">
        <v>237</v>
      </c>
      <c r="Y1392">
        <v>-1</v>
      </c>
      <c r="AB1392" t="s">
        <v>237</v>
      </c>
      <c r="AH1392">
        <v>0</v>
      </c>
      <c r="AN1392" t="s">
        <v>238</v>
      </c>
      <c r="AO1392">
        <v>4</v>
      </c>
      <c r="AP1392" t="s">
        <v>239</v>
      </c>
      <c r="AQ1392" s="27">
        <v>41680</v>
      </c>
      <c r="AR1392" t="s">
        <v>240</v>
      </c>
      <c r="AS1392">
        <v>9</v>
      </c>
      <c r="AT1392" t="s">
        <v>269</v>
      </c>
      <c r="AU1392" s="27">
        <v>41680</v>
      </c>
    </row>
    <row r="1393" spans="1:47" x14ac:dyDescent="0.2">
      <c r="A1393">
        <v>1392</v>
      </c>
      <c r="B1393" t="s">
        <v>5524</v>
      </c>
      <c r="C1393" t="s">
        <v>637</v>
      </c>
      <c r="D1393" t="s">
        <v>5525</v>
      </c>
      <c r="E1393" s="27">
        <v>41781</v>
      </c>
      <c r="F1393" t="s">
        <v>233</v>
      </c>
      <c r="G1393" s="27">
        <v>26091</v>
      </c>
      <c r="H1393">
        <v>44</v>
      </c>
      <c r="I1393" t="s">
        <v>244</v>
      </c>
      <c r="J1393" t="s">
        <v>250</v>
      </c>
      <c r="K1393">
        <v>0</v>
      </c>
      <c r="L1393">
        <v>1</v>
      </c>
      <c r="M1393">
        <v>0</v>
      </c>
      <c r="N1393">
        <v>0</v>
      </c>
      <c r="O1393">
        <v>0</v>
      </c>
      <c r="W1393" t="s">
        <v>237</v>
      </c>
      <c r="Y1393">
        <v>-1</v>
      </c>
      <c r="AB1393" t="s">
        <v>237</v>
      </c>
      <c r="AH1393">
        <v>0</v>
      </c>
      <c r="AN1393" t="s">
        <v>238</v>
      </c>
      <c r="AO1393">
        <v>1</v>
      </c>
      <c r="AP1393" t="s">
        <v>239</v>
      </c>
      <c r="AQ1393" s="27">
        <v>41781</v>
      </c>
      <c r="AR1393" t="s">
        <v>240</v>
      </c>
      <c r="AS1393">
        <v>1</v>
      </c>
      <c r="AT1393" t="s">
        <v>239</v>
      </c>
      <c r="AU1393" s="27">
        <v>41781</v>
      </c>
    </row>
    <row r="1394" spans="1:47" x14ac:dyDescent="0.2">
      <c r="A1394">
        <v>1393</v>
      </c>
      <c r="B1394" t="s">
        <v>5526</v>
      </c>
      <c r="C1394" t="s">
        <v>5527</v>
      </c>
      <c r="D1394" t="s">
        <v>5528</v>
      </c>
      <c r="E1394" s="27">
        <v>41652</v>
      </c>
      <c r="F1394" t="s">
        <v>233</v>
      </c>
      <c r="G1394" s="27">
        <v>24536</v>
      </c>
      <c r="H1394">
        <v>49</v>
      </c>
      <c r="I1394" t="s">
        <v>234</v>
      </c>
      <c r="J1394" t="s">
        <v>250</v>
      </c>
      <c r="K1394">
        <v>0</v>
      </c>
      <c r="L1394">
        <v>1</v>
      </c>
      <c r="M1394">
        <v>0</v>
      </c>
      <c r="N1394">
        <v>0</v>
      </c>
      <c r="O1394">
        <v>3</v>
      </c>
      <c r="P1394">
        <v>-1</v>
      </c>
      <c r="Q1394" s="28">
        <v>41651.472222222219</v>
      </c>
      <c r="R1394" s="28">
        <v>41652.347916666666</v>
      </c>
      <c r="S1394" t="s">
        <v>5529</v>
      </c>
      <c r="U1394" s="27">
        <v>41651</v>
      </c>
      <c r="V1394">
        <v>1</v>
      </c>
      <c r="W1394" t="s">
        <v>32</v>
      </c>
      <c r="X1394" t="s">
        <v>274</v>
      </c>
      <c r="Y1394">
        <v>1</v>
      </c>
      <c r="AA1394" t="s">
        <v>5530</v>
      </c>
      <c r="AB1394" t="s">
        <v>32</v>
      </c>
      <c r="AD1394" s="27">
        <v>41922</v>
      </c>
      <c r="AE1394" t="s">
        <v>5531</v>
      </c>
      <c r="AH1394">
        <v>0</v>
      </c>
      <c r="AN1394" t="s">
        <v>238</v>
      </c>
      <c r="AO1394">
        <v>1</v>
      </c>
      <c r="AP1394" t="s">
        <v>239</v>
      </c>
      <c r="AQ1394" s="27">
        <v>41652</v>
      </c>
      <c r="AR1394" t="s">
        <v>240</v>
      </c>
      <c r="AS1394">
        <v>1</v>
      </c>
      <c r="AT1394" t="s">
        <v>239</v>
      </c>
      <c r="AU1394" s="27">
        <v>41652</v>
      </c>
    </row>
    <row r="1395" spans="1:47" x14ac:dyDescent="0.2">
      <c r="A1395">
        <v>1394</v>
      </c>
      <c r="B1395" t="s">
        <v>5532</v>
      </c>
      <c r="C1395" t="s">
        <v>231</v>
      </c>
      <c r="D1395" t="s">
        <v>1569</v>
      </c>
      <c r="E1395" s="27">
        <v>41971</v>
      </c>
      <c r="F1395" t="s">
        <v>233</v>
      </c>
      <c r="G1395" s="27">
        <v>27007</v>
      </c>
      <c r="H1395">
        <v>42</v>
      </c>
      <c r="I1395" t="s">
        <v>244</v>
      </c>
      <c r="J1395" t="s">
        <v>245</v>
      </c>
      <c r="K1395">
        <v>0</v>
      </c>
      <c r="L1395">
        <v>1</v>
      </c>
      <c r="M1395">
        <v>0</v>
      </c>
      <c r="N1395">
        <v>0</v>
      </c>
      <c r="O1395">
        <v>1</v>
      </c>
      <c r="P1395">
        <v>-1</v>
      </c>
      <c r="Q1395" s="28">
        <v>41970.15</v>
      </c>
      <c r="R1395" s="28">
        <v>41971.345138888886</v>
      </c>
      <c r="S1395" t="s">
        <v>5533</v>
      </c>
      <c r="T1395" s="27">
        <v>41970</v>
      </c>
      <c r="V1395">
        <v>1</v>
      </c>
      <c r="W1395" t="s">
        <v>32</v>
      </c>
      <c r="X1395" t="s">
        <v>254</v>
      </c>
      <c r="Y1395">
        <v>0</v>
      </c>
      <c r="AB1395" t="s">
        <v>237</v>
      </c>
      <c r="AH1395">
        <v>0</v>
      </c>
      <c r="AN1395" t="s">
        <v>238</v>
      </c>
      <c r="AO1395">
        <v>2</v>
      </c>
      <c r="AP1395" t="s">
        <v>239</v>
      </c>
      <c r="AQ1395" s="27">
        <v>41971</v>
      </c>
      <c r="AR1395" t="s">
        <v>240</v>
      </c>
      <c r="AS1395">
        <v>1</v>
      </c>
      <c r="AT1395" t="s">
        <v>239</v>
      </c>
      <c r="AU1395" s="27">
        <v>41971</v>
      </c>
    </row>
    <row r="1396" spans="1:47" x14ac:dyDescent="0.2">
      <c r="A1396">
        <v>1395</v>
      </c>
      <c r="B1396" t="s">
        <v>5534</v>
      </c>
      <c r="C1396" t="s">
        <v>5535</v>
      </c>
      <c r="D1396" t="s">
        <v>1535</v>
      </c>
      <c r="E1396" s="27">
        <v>41855</v>
      </c>
      <c r="F1396" t="s">
        <v>233</v>
      </c>
      <c r="G1396" s="27">
        <v>34445</v>
      </c>
      <c r="H1396">
        <v>21</v>
      </c>
      <c r="I1396" t="s">
        <v>259</v>
      </c>
      <c r="J1396" t="s">
        <v>250</v>
      </c>
      <c r="K1396">
        <v>0</v>
      </c>
      <c r="L1396">
        <v>9</v>
      </c>
      <c r="M1396">
        <v>0</v>
      </c>
      <c r="N1396">
        <v>0</v>
      </c>
      <c r="O1396">
        <v>2</v>
      </c>
      <c r="P1396">
        <v>-1</v>
      </c>
      <c r="Q1396" s="28">
        <v>41854.101388888892</v>
      </c>
      <c r="R1396" s="28">
        <v>41855.06527777778</v>
      </c>
      <c r="S1396" t="s">
        <v>5536</v>
      </c>
      <c r="T1396" s="27">
        <v>41854</v>
      </c>
      <c r="V1396">
        <v>1</v>
      </c>
      <c r="W1396" t="s">
        <v>32</v>
      </c>
      <c r="X1396" t="s">
        <v>261</v>
      </c>
      <c r="Y1396">
        <v>1</v>
      </c>
      <c r="AA1396" t="s">
        <v>5537</v>
      </c>
      <c r="AB1396" t="s">
        <v>32</v>
      </c>
      <c r="AC1396">
        <v>0</v>
      </c>
      <c r="AD1396" s="27">
        <v>41904</v>
      </c>
      <c r="AE1396" t="s">
        <v>4156</v>
      </c>
      <c r="AF1396" s="27">
        <v>41904</v>
      </c>
      <c r="AG1396" s="27">
        <v>41923</v>
      </c>
      <c r="AH1396">
        <v>1</v>
      </c>
      <c r="AJ1396" t="s">
        <v>5537</v>
      </c>
      <c r="AK1396" t="s">
        <v>255</v>
      </c>
      <c r="AL1396" s="27">
        <v>41904</v>
      </c>
      <c r="AM1396" t="s">
        <v>254</v>
      </c>
      <c r="AN1396" t="s">
        <v>238</v>
      </c>
      <c r="AO1396">
        <v>6</v>
      </c>
      <c r="AP1396" t="s">
        <v>246</v>
      </c>
      <c r="AQ1396" s="27">
        <v>41855</v>
      </c>
      <c r="AR1396" t="s">
        <v>240</v>
      </c>
      <c r="AS1396">
        <v>9</v>
      </c>
      <c r="AT1396" t="s">
        <v>269</v>
      </c>
      <c r="AU1396" s="27">
        <v>41855</v>
      </c>
    </row>
    <row r="1397" spans="1:47" x14ac:dyDescent="0.2">
      <c r="A1397">
        <v>1396</v>
      </c>
      <c r="B1397" t="s">
        <v>5538</v>
      </c>
      <c r="C1397" t="s">
        <v>1711</v>
      </c>
      <c r="D1397" t="s">
        <v>5539</v>
      </c>
      <c r="E1397" s="27">
        <v>41681</v>
      </c>
      <c r="F1397" t="s">
        <v>233</v>
      </c>
      <c r="G1397" s="27">
        <v>30631</v>
      </c>
      <c r="H1397">
        <v>32</v>
      </c>
      <c r="I1397" t="s">
        <v>244</v>
      </c>
      <c r="J1397" t="s">
        <v>250</v>
      </c>
      <c r="K1397">
        <v>0</v>
      </c>
      <c r="L1397">
        <v>10</v>
      </c>
      <c r="M1397">
        <v>0</v>
      </c>
      <c r="N1397">
        <v>0</v>
      </c>
      <c r="O1397">
        <v>19</v>
      </c>
      <c r="P1397">
        <v>-1</v>
      </c>
      <c r="Q1397" s="28">
        <v>41680.25277777778</v>
      </c>
      <c r="R1397" s="28">
        <v>41695.243055555555</v>
      </c>
      <c r="S1397" t="s">
        <v>5540</v>
      </c>
      <c r="T1397" s="27">
        <v>41680</v>
      </c>
      <c r="V1397">
        <v>1</v>
      </c>
      <c r="W1397" t="s">
        <v>32</v>
      </c>
      <c r="X1397" t="s">
        <v>261</v>
      </c>
      <c r="Y1397">
        <v>1</v>
      </c>
      <c r="AA1397" t="s">
        <v>5541</v>
      </c>
      <c r="AB1397" t="s">
        <v>32</v>
      </c>
      <c r="AD1397" s="27">
        <v>41821</v>
      </c>
      <c r="AE1397" t="s">
        <v>402</v>
      </c>
      <c r="AH1397">
        <v>1</v>
      </c>
      <c r="AJ1397" t="s">
        <v>5542</v>
      </c>
      <c r="AK1397" t="s">
        <v>255</v>
      </c>
      <c r="AL1397" s="27">
        <v>41927</v>
      </c>
      <c r="AM1397" t="s">
        <v>383</v>
      </c>
      <c r="AN1397" t="s">
        <v>238</v>
      </c>
      <c r="AO1397">
        <v>10</v>
      </c>
      <c r="AP1397" t="s">
        <v>269</v>
      </c>
      <c r="AQ1397" s="27">
        <v>41681</v>
      </c>
      <c r="AR1397" t="s">
        <v>240</v>
      </c>
      <c r="AS1397">
        <v>10</v>
      </c>
      <c r="AT1397" t="s">
        <v>269</v>
      </c>
      <c r="AU1397" s="27">
        <v>41681</v>
      </c>
    </row>
    <row r="1398" spans="1:47" x14ac:dyDescent="0.2">
      <c r="A1398">
        <v>1397</v>
      </c>
      <c r="B1398" t="s">
        <v>5543</v>
      </c>
      <c r="C1398" t="s">
        <v>429</v>
      </c>
      <c r="D1398" t="s">
        <v>5544</v>
      </c>
      <c r="E1398" s="27">
        <v>41345</v>
      </c>
      <c r="F1398" t="s">
        <v>233</v>
      </c>
      <c r="G1398" s="27">
        <v>19153</v>
      </c>
      <c r="H1398">
        <v>63</v>
      </c>
      <c r="I1398" t="s">
        <v>234</v>
      </c>
      <c r="J1398" t="s">
        <v>250</v>
      </c>
      <c r="K1398">
        <v>0</v>
      </c>
      <c r="L1398">
        <v>9</v>
      </c>
      <c r="M1398">
        <v>0</v>
      </c>
      <c r="N1398">
        <v>0</v>
      </c>
      <c r="O1398">
        <v>3</v>
      </c>
      <c r="P1398">
        <v>-1</v>
      </c>
      <c r="Q1398" s="28">
        <v>41344.06527777778</v>
      </c>
      <c r="R1398" s="28">
        <v>41564.218055555553</v>
      </c>
      <c r="S1398" t="s">
        <v>5545</v>
      </c>
      <c r="T1398" s="27">
        <v>39043</v>
      </c>
      <c r="V1398">
        <v>2302</v>
      </c>
      <c r="W1398" t="s">
        <v>36</v>
      </c>
      <c r="X1398" t="s">
        <v>5365</v>
      </c>
      <c r="Y1398">
        <v>0</v>
      </c>
      <c r="AB1398" t="s">
        <v>237</v>
      </c>
      <c r="AH1398">
        <v>0</v>
      </c>
      <c r="AN1398" t="s">
        <v>238</v>
      </c>
      <c r="AO1398">
        <v>1</v>
      </c>
      <c r="AP1398" t="s">
        <v>239</v>
      </c>
      <c r="AQ1398" s="27">
        <v>41345</v>
      </c>
      <c r="AR1398" t="s">
        <v>240</v>
      </c>
      <c r="AS1398">
        <v>9</v>
      </c>
      <c r="AT1398" t="s">
        <v>269</v>
      </c>
      <c r="AU1398" s="27">
        <v>41345</v>
      </c>
    </row>
    <row r="1399" spans="1:47" x14ac:dyDescent="0.2">
      <c r="A1399">
        <v>1398</v>
      </c>
      <c r="B1399" t="s">
        <v>5546</v>
      </c>
      <c r="C1399" t="s">
        <v>5547</v>
      </c>
      <c r="D1399" t="s">
        <v>381</v>
      </c>
      <c r="E1399" s="27">
        <v>41892</v>
      </c>
      <c r="F1399" t="s">
        <v>294</v>
      </c>
      <c r="G1399" s="27">
        <v>31642</v>
      </c>
      <c r="H1399">
        <v>29</v>
      </c>
      <c r="I1399" t="s">
        <v>244</v>
      </c>
      <c r="J1399" t="s">
        <v>22</v>
      </c>
      <c r="K1399">
        <v>0</v>
      </c>
      <c r="L1399">
        <v>2</v>
      </c>
      <c r="M1399">
        <v>0</v>
      </c>
      <c r="N1399">
        <v>0</v>
      </c>
      <c r="O1399">
        <v>0</v>
      </c>
      <c r="P1399">
        <v>-1</v>
      </c>
      <c r="Q1399" s="28">
        <v>41891.084027777775</v>
      </c>
      <c r="R1399" s="28">
        <v>41892.081250000003</v>
      </c>
      <c r="S1399" t="s">
        <v>5548</v>
      </c>
      <c r="T1399" s="27">
        <v>41891</v>
      </c>
      <c r="V1399">
        <v>1</v>
      </c>
      <c r="W1399" t="s">
        <v>36</v>
      </c>
      <c r="X1399" t="s">
        <v>279</v>
      </c>
      <c r="Y1399">
        <v>0</v>
      </c>
      <c r="AB1399" t="s">
        <v>237</v>
      </c>
      <c r="AH1399">
        <v>0</v>
      </c>
      <c r="AN1399" t="s">
        <v>238</v>
      </c>
      <c r="AO1399">
        <v>2</v>
      </c>
      <c r="AP1399" t="s">
        <v>239</v>
      </c>
      <c r="AQ1399" s="27">
        <v>41892</v>
      </c>
      <c r="AR1399" t="s">
        <v>240</v>
      </c>
      <c r="AS1399">
        <v>2</v>
      </c>
      <c r="AT1399" t="s">
        <v>239</v>
      </c>
      <c r="AU1399" s="27">
        <v>41892</v>
      </c>
    </row>
    <row r="1400" spans="1:47" x14ac:dyDescent="0.2">
      <c r="A1400">
        <v>1399</v>
      </c>
      <c r="B1400" t="s">
        <v>5549</v>
      </c>
      <c r="C1400" t="s">
        <v>793</v>
      </c>
      <c r="D1400" t="s">
        <v>2801</v>
      </c>
      <c r="E1400" s="27">
        <v>41296</v>
      </c>
      <c r="F1400" t="s">
        <v>233</v>
      </c>
      <c r="G1400" s="27">
        <v>31737</v>
      </c>
      <c r="H1400">
        <v>29</v>
      </c>
      <c r="I1400" t="s">
        <v>244</v>
      </c>
      <c r="J1400" t="s">
        <v>245</v>
      </c>
      <c r="K1400">
        <v>0</v>
      </c>
      <c r="L1400">
        <v>3</v>
      </c>
      <c r="M1400">
        <v>0</v>
      </c>
      <c r="N1400">
        <v>0</v>
      </c>
      <c r="O1400">
        <v>2</v>
      </c>
      <c r="P1400">
        <v>0</v>
      </c>
      <c r="Q1400" s="28">
        <v>41296.508333333331</v>
      </c>
      <c r="R1400" s="28">
        <v>41298.481944444444</v>
      </c>
      <c r="S1400" t="s">
        <v>5550</v>
      </c>
      <c r="T1400" s="27">
        <v>41295</v>
      </c>
      <c r="V1400">
        <v>1</v>
      </c>
      <c r="W1400" t="s">
        <v>32</v>
      </c>
      <c r="X1400" t="s">
        <v>461</v>
      </c>
      <c r="Y1400">
        <v>0</v>
      </c>
      <c r="AB1400" t="s">
        <v>237</v>
      </c>
      <c r="AH1400">
        <v>0</v>
      </c>
      <c r="AN1400" t="s">
        <v>238</v>
      </c>
      <c r="AO1400">
        <v>3</v>
      </c>
      <c r="AP1400" t="s">
        <v>239</v>
      </c>
      <c r="AQ1400" s="27">
        <v>41296</v>
      </c>
      <c r="AR1400" t="s">
        <v>240</v>
      </c>
      <c r="AS1400">
        <v>3</v>
      </c>
      <c r="AT1400" t="s">
        <v>239</v>
      </c>
      <c r="AU1400" s="27">
        <v>41296</v>
      </c>
    </row>
    <row r="1401" spans="1:47" x14ac:dyDescent="0.2">
      <c r="A1401">
        <v>1400</v>
      </c>
      <c r="B1401" t="s">
        <v>5551</v>
      </c>
      <c r="C1401" t="s">
        <v>242</v>
      </c>
      <c r="D1401" t="s">
        <v>5552</v>
      </c>
      <c r="E1401" s="27">
        <v>41946</v>
      </c>
      <c r="F1401" t="s">
        <v>233</v>
      </c>
      <c r="G1401" s="27">
        <v>21231</v>
      </c>
      <c r="H1401">
        <v>58</v>
      </c>
      <c r="I1401" t="s">
        <v>234</v>
      </c>
      <c r="J1401" t="s">
        <v>245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-1</v>
      </c>
      <c r="Q1401" s="28">
        <v>41945.435416666667</v>
      </c>
      <c r="R1401" s="28">
        <v>41946.374305555553</v>
      </c>
      <c r="S1401" t="s">
        <v>5553</v>
      </c>
      <c r="T1401" s="27">
        <v>41945</v>
      </c>
      <c r="V1401">
        <v>1</v>
      </c>
      <c r="W1401" t="s">
        <v>32</v>
      </c>
      <c r="X1401" t="s">
        <v>254</v>
      </c>
      <c r="Y1401">
        <v>0</v>
      </c>
      <c r="AB1401" t="s">
        <v>237</v>
      </c>
      <c r="AH1401">
        <v>0</v>
      </c>
      <c r="AN1401" t="s">
        <v>238</v>
      </c>
      <c r="AO1401">
        <v>1</v>
      </c>
      <c r="AP1401" t="s">
        <v>239</v>
      </c>
      <c r="AQ1401" s="27">
        <v>41946</v>
      </c>
      <c r="AR1401" t="s">
        <v>240</v>
      </c>
      <c r="AS1401">
        <v>1</v>
      </c>
      <c r="AT1401" t="s">
        <v>239</v>
      </c>
      <c r="AU1401" s="27">
        <v>41946</v>
      </c>
    </row>
    <row r="1402" spans="1:47" x14ac:dyDescent="0.2">
      <c r="A1402">
        <v>1401</v>
      </c>
      <c r="B1402" t="s">
        <v>5554</v>
      </c>
      <c r="C1402" t="s">
        <v>849</v>
      </c>
      <c r="D1402" t="s">
        <v>266</v>
      </c>
      <c r="E1402" s="27">
        <v>41904</v>
      </c>
      <c r="F1402" t="s">
        <v>233</v>
      </c>
      <c r="G1402" s="27">
        <v>32527</v>
      </c>
      <c r="H1402">
        <v>27</v>
      </c>
      <c r="I1402" t="s">
        <v>244</v>
      </c>
      <c r="J1402" t="s">
        <v>250</v>
      </c>
      <c r="K1402">
        <v>0</v>
      </c>
      <c r="L1402">
        <v>3</v>
      </c>
      <c r="M1402">
        <v>0</v>
      </c>
      <c r="N1402">
        <v>0</v>
      </c>
      <c r="O1402">
        <v>3</v>
      </c>
      <c r="P1402">
        <v>-1</v>
      </c>
      <c r="Q1402" s="28">
        <v>41903.35</v>
      </c>
      <c r="R1402" s="28">
        <v>41905.496527777781</v>
      </c>
      <c r="S1402" t="s">
        <v>5555</v>
      </c>
      <c r="T1402" s="27">
        <v>41903</v>
      </c>
      <c r="V1402">
        <v>1</v>
      </c>
      <c r="W1402" t="s">
        <v>32</v>
      </c>
      <c r="X1402" t="s">
        <v>5556</v>
      </c>
      <c r="Y1402">
        <v>0</v>
      </c>
      <c r="AB1402" t="s">
        <v>237</v>
      </c>
      <c r="AH1402">
        <v>0</v>
      </c>
      <c r="AN1402" t="s">
        <v>238</v>
      </c>
      <c r="AO1402">
        <v>2</v>
      </c>
      <c r="AP1402" t="s">
        <v>239</v>
      </c>
      <c r="AQ1402" s="27">
        <v>41904</v>
      </c>
      <c r="AR1402" t="s">
        <v>240</v>
      </c>
      <c r="AS1402">
        <v>3</v>
      </c>
      <c r="AT1402" t="s">
        <v>239</v>
      </c>
      <c r="AU1402" s="27">
        <v>41904</v>
      </c>
    </row>
    <row r="1403" spans="1:47" x14ac:dyDescent="0.2">
      <c r="A1403">
        <v>1402</v>
      </c>
      <c r="B1403" t="s">
        <v>5557</v>
      </c>
      <c r="C1403" t="s">
        <v>5558</v>
      </c>
      <c r="D1403" t="s">
        <v>375</v>
      </c>
      <c r="E1403" s="27">
        <v>41538</v>
      </c>
      <c r="F1403" t="s">
        <v>233</v>
      </c>
      <c r="G1403" s="27">
        <v>25482</v>
      </c>
      <c r="H1403">
        <v>46</v>
      </c>
      <c r="I1403" t="s">
        <v>234</v>
      </c>
      <c r="J1403" t="s">
        <v>250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 s="28">
        <v>41538.182638888888</v>
      </c>
      <c r="R1403" s="28">
        <v>41539.322916666664</v>
      </c>
      <c r="S1403" t="s">
        <v>5559</v>
      </c>
      <c r="T1403" s="27">
        <v>41538</v>
      </c>
      <c r="V1403">
        <v>0</v>
      </c>
      <c r="W1403" t="s">
        <v>36</v>
      </c>
      <c r="X1403" t="s">
        <v>279</v>
      </c>
      <c r="Y1403">
        <v>0</v>
      </c>
      <c r="AB1403" t="s">
        <v>237</v>
      </c>
      <c r="AH1403">
        <v>0</v>
      </c>
      <c r="AN1403" t="s">
        <v>238</v>
      </c>
      <c r="AO1403">
        <v>1</v>
      </c>
      <c r="AP1403" t="s">
        <v>239</v>
      </c>
      <c r="AQ1403" s="27">
        <v>41538</v>
      </c>
      <c r="AR1403" t="s">
        <v>240</v>
      </c>
      <c r="AS1403">
        <v>1</v>
      </c>
      <c r="AT1403" t="s">
        <v>239</v>
      </c>
      <c r="AU1403" s="27">
        <v>41538</v>
      </c>
    </row>
    <row r="1404" spans="1:47" x14ac:dyDescent="0.2">
      <c r="A1404">
        <v>1403</v>
      </c>
      <c r="B1404" t="s">
        <v>5560</v>
      </c>
      <c r="C1404" t="s">
        <v>2021</v>
      </c>
      <c r="D1404" t="s">
        <v>4895</v>
      </c>
      <c r="E1404" s="27">
        <v>41558</v>
      </c>
      <c r="F1404" t="s">
        <v>233</v>
      </c>
      <c r="G1404" s="27">
        <v>34010</v>
      </c>
      <c r="H1404">
        <v>23</v>
      </c>
      <c r="I1404" t="s">
        <v>259</v>
      </c>
      <c r="J1404" t="s">
        <v>250</v>
      </c>
      <c r="K1404">
        <v>0</v>
      </c>
      <c r="L1404">
        <v>10</v>
      </c>
      <c r="M1404">
        <v>0</v>
      </c>
      <c r="N1404">
        <v>0</v>
      </c>
      <c r="O1404">
        <v>5</v>
      </c>
      <c r="P1404">
        <v>-45</v>
      </c>
      <c r="Q1404" s="28">
        <v>41513.377083333333</v>
      </c>
      <c r="R1404" s="28">
        <v>41558.238194444442</v>
      </c>
      <c r="S1404" t="s">
        <v>5561</v>
      </c>
      <c r="U1404" s="27">
        <v>41513</v>
      </c>
      <c r="V1404">
        <v>45</v>
      </c>
      <c r="W1404" t="s">
        <v>32</v>
      </c>
      <c r="X1404" t="s">
        <v>274</v>
      </c>
      <c r="Y1404">
        <v>1</v>
      </c>
      <c r="AA1404" t="s">
        <v>5562</v>
      </c>
      <c r="AB1404" t="s">
        <v>36</v>
      </c>
      <c r="AC1404">
        <v>0</v>
      </c>
      <c r="AD1404" s="27">
        <v>41621</v>
      </c>
      <c r="AE1404" t="s">
        <v>474</v>
      </c>
      <c r="AF1404" s="27">
        <v>41621</v>
      </c>
      <c r="AG1404" s="27">
        <v>41654</v>
      </c>
      <c r="AH1404">
        <v>1</v>
      </c>
      <c r="AJ1404" t="s">
        <v>5562</v>
      </c>
      <c r="AK1404" t="s">
        <v>462</v>
      </c>
      <c r="AL1404" s="27">
        <v>41621</v>
      </c>
      <c r="AM1404" t="s">
        <v>279</v>
      </c>
      <c r="AN1404" t="s">
        <v>238</v>
      </c>
      <c r="AO1404">
        <v>8</v>
      </c>
      <c r="AP1404" t="s">
        <v>269</v>
      </c>
      <c r="AQ1404" s="27">
        <v>41558</v>
      </c>
      <c r="AR1404" t="s">
        <v>240</v>
      </c>
      <c r="AS1404">
        <v>10</v>
      </c>
      <c r="AT1404" t="s">
        <v>269</v>
      </c>
      <c r="AU1404" s="27">
        <v>41558</v>
      </c>
    </row>
    <row r="1405" spans="1:47" x14ac:dyDescent="0.2">
      <c r="A1405">
        <v>1404</v>
      </c>
      <c r="B1405" t="s">
        <v>5563</v>
      </c>
      <c r="C1405" t="s">
        <v>830</v>
      </c>
      <c r="D1405" t="s">
        <v>5564</v>
      </c>
      <c r="E1405" s="27">
        <v>41969</v>
      </c>
      <c r="F1405" t="s">
        <v>233</v>
      </c>
      <c r="G1405" s="27">
        <v>33331</v>
      </c>
      <c r="H1405">
        <v>25</v>
      </c>
      <c r="I1405" t="s">
        <v>244</v>
      </c>
      <c r="J1405" t="s">
        <v>245</v>
      </c>
      <c r="K1405">
        <v>0</v>
      </c>
      <c r="L1405">
        <v>2</v>
      </c>
      <c r="M1405">
        <v>0</v>
      </c>
      <c r="N1405">
        <v>0</v>
      </c>
      <c r="O1405">
        <v>0</v>
      </c>
      <c r="P1405">
        <v>-1</v>
      </c>
      <c r="Q1405" s="28">
        <v>41968.419444444444</v>
      </c>
      <c r="R1405" s="28">
        <v>41969.350694444445</v>
      </c>
      <c r="S1405" t="s">
        <v>5565</v>
      </c>
      <c r="T1405" s="27">
        <v>41968</v>
      </c>
      <c r="V1405">
        <v>1</v>
      </c>
      <c r="W1405" t="s">
        <v>32</v>
      </c>
      <c r="X1405" t="s">
        <v>313</v>
      </c>
      <c r="Y1405">
        <v>0</v>
      </c>
      <c r="AB1405" t="s">
        <v>237</v>
      </c>
      <c r="AH1405">
        <v>0</v>
      </c>
      <c r="AN1405" t="s">
        <v>238</v>
      </c>
      <c r="AO1405">
        <v>2</v>
      </c>
      <c r="AP1405" t="s">
        <v>239</v>
      </c>
      <c r="AQ1405" s="27">
        <v>41969</v>
      </c>
      <c r="AR1405" t="s">
        <v>240</v>
      </c>
      <c r="AS1405">
        <v>2</v>
      </c>
      <c r="AT1405" t="s">
        <v>239</v>
      </c>
      <c r="AU1405" s="27">
        <v>41969</v>
      </c>
    </row>
    <row r="1406" spans="1:47" x14ac:dyDescent="0.2">
      <c r="A1406">
        <v>1405</v>
      </c>
      <c r="B1406" t="s">
        <v>5566</v>
      </c>
      <c r="C1406" t="s">
        <v>2272</v>
      </c>
      <c r="D1406" t="s">
        <v>5567</v>
      </c>
      <c r="E1406" s="27">
        <v>41972</v>
      </c>
      <c r="F1406" t="s">
        <v>233</v>
      </c>
      <c r="G1406" s="27">
        <v>33526</v>
      </c>
      <c r="H1406">
        <v>24</v>
      </c>
      <c r="I1406" t="s">
        <v>259</v>
      </c>
      <c r="J1406" t="s">
        <v>22</v>
      </c>
      <c r="K1406">
        <v>0</v>
      </c>
      <c r="L1406">
        <v>3</v>
      </c>
      <c r="M1406">
        <v>0</v>
      </c>
      <c r="N1406">
        <v>0</v>
      </c>
      <c r="O1406">
        <v>1</v>
      </c>
      <c r="P1406">
        <v>-1</v>
      </c>
      <c r="Q1406" s="28">
        <v>41971.296527777777</v>
      </c>
      <c r="R1406" s="28">
        <v>41972.128472222219</v>
      </c>
      <c r="S1406" t="s">
        <v>5568</v>
      </c>
      <c r="T1406" s="27">
        <v>41971</v>
      </c>
      <c r="V1406">
        <v>1</v>
      </c>
      <c r="W1406" t="s">
        <v>32</v>
      </c>
      <c r="X1406" t="s">
        <v>359</v>
      </c>
      <c r="Y1406">
        <v>0</v>
      </c>
      <c r="AB1406" t="s">
        <v>237</v>
      </c>
      <c r="AH1406">
        <v>0</v>
      </c>
      <c r="AN1406" t="s">
        <v>238</v>
      </c>
      <c r="AO1406">
        <v>3</v>
      </c>
      <c r="AP1406" t="s">
        <v>239</v>
      </c>
      <c r="AQ1406" s="27">
        <v>41972</v>
      </c>
      <c r="AR1406" t="s">
        <v>240</v>
      </c>
      <c r="AS1406">
        <v>3</v>
      </c>
      <c r="AT1406" t="s">
        <v>239</v>
      </c>
      <c r="AU1406" s="27">
        <v>41972</v>
      </c>
    </row>
    <row r="1407" spans="1:47" x14ac:dyDescent="0.2">
      <c r="A1407">
        <v>1406</v>
      </c>
      <c r="B1407" t="s">
        <v>5569</v>
      </c>
      <c r="C1407" t="s">
        <v>793</v>
      </c>
      <c r="D1407" t="s">
        <v>519</v>
      </c>
      <c r="E1407" s="27">
        <v>41317</v>
      </c>
      <c r="F1407" t="s">
        <v>233</v>
      </c>
      <c r="G1407" s="27">
        <v>23692</v>
      </c>
      <c r="H1407">
        <v>51</v>
      </c>
      <c r="I1407" t="s">
        <v>234</v>
      </c>
      <c r="J1407" t="s">
        <v>250</v>
      </c>
      <c r="K1407">
        <v>0</v>
      </c>
      <c r="L1407">
        <v>1</v>
      </c>
      <c r="M1407">
        <v>0</v>
      </c>
      <c r="N1407">
        <v>0</v>
      </c>
      <c r="O1407">
        <v>0</v>
      </c>
      <c r="W1407" t="s">
        <v>237</v>
      </c>
      <c r="Y1407">
        <v>-1</v>
      </c>
      <c r="AB1407" t="s">
        <v>237</v>
      </c>
      <c r="AH1407">
        <v>0</v>
      </c>
      <c r="AN1407" t="s">
        <v>238</v>
      </c>
      <c r="AO1407">
        <v>1</v>
      </c>
      <c r="AP1407" t="s">
        <v>239</v>
      </c>
      <c r="AQ1407" s="27">
        <v>41317</v>
      </c>
      <c r="AR1407" t="s">
        <v>240</v>
      </c>
      <c r="AS1407">
        <v>1</v>
      </c>
      <c r="AT1407" t="s">
        <v>239</v>
      </c>
      <c r="AU1407" s="27">
        <v>41317</v>
      </c>
    </row>
    <row r="1408" spans="1:47" x14ac:dyDescent="0.2">
      <c r="A1408">
        <v>1407</v>
      </c>
      <c r="B1408" t="s">
        <v>5570</v>
      </c>
      <c r="C1408" t="s">
        <v>5571</v>
      </c>
      <c r="D1408" t="s">
        <v>5572</v>
      </c>
      <c r="E1408" s="27">
        <v>41817</v>
      </c>
      <c r="F1408" t="s">
        <v>233</v>
      </c>
      <c r="G1408" s="27">
        <v>27681</v>
      </c>
      <c r="H1408">
        <v>40</v>
      </c>
      <c r="I1408" t="s">
        <v>244</v>
      </c>
      <c r="J1408" t="s">
        <v>250</v>
      </c>
      <c r="K1408">
        <v>0</v>
      </c>
      <c r="L1408">
        <v>9</v>
      </c>
      <c r="M1408">
        <v>0</v>
      </c>
      <c r="N1408">
        <v>0</v>
      </c>
      <c r="O1408">
        <v>0</v>
      </c>
      <c r="P1408">
        <v>-1</v>
      </c>
      <c r="Q1408" s="28">
        <v>41816.372916666667</v>
      </c>
      <c r="R1408" s="28">
        <v>42166.304861111108</v>
      </c>
      <c r="S1408" t="s">
        <v>5573</v>
      </c>
      <c r="T1408" s="27">
        <v>41816</v>
      </c>
      <c r="V1408">
        <v>1</v>
      </c>
      <c r="W1408" t="s">
        <v>32</v>
      </c>
      <c r="X1408" t="s">
        <v>847</v>
      </c>
      <c r="Y1408">
        <v>0</v>
      </c>
      <c r="AB1408" t="s">
        <v>237</v>
      </c>
      <c r="AH1408">
        <v>0</v>
      </c>
      <c r="AN1408" t="s">
        <v>238</v>
      </c>
      <c r="AO1408">
        <v>4</v>
      </c>
      <c r="AP1408" t="s">
        <v>239</v>
      </c>
      <c r="AQ1408" s="27">
        <v>41817</v>
      </c>
      <c r="AR1408" t="s">
        <v>240</v>
      </c>
      <c r="AS1408">
        <v>9</v>
      </c>
      <c r="AT1408" t="s">
        <v>269</v>
      </c>
      <c r="AU1408" s="27">
        <v>41817</v>
      </c>
    </row>
    <row r="1409" spans="1:47" x14ac:dyDescent="0.2">
      <c r="A1409">
        <v>1408</v>
      </c>
      <c r="B1409" t="s">
        <v>5574</v>
      </c>
      <c r="C1409" t="s">
        <v>5575</v>
      </c>
      <c r="D1409" t="s">
        <v>5576</v>
      </c>
      <c r="E1409" s="27">
        <v>41676</v>
      </c>
      <c r="F1409" t="s">
        <v>233</v>
      </c>
      <c r="G1409" s="27">
        <v>32157</v>
      </c>
      <c r="H1409">
        <v>28</v>
      </c>
      <c r="I1409" t="s">
        <v>244</v>
      </c>
      <c r="J1409" t="s">
        <v>250</v>
      </c>
      <c r="K1409">
        <v>0</v>
      </c>
      <c r="L1409">
        <v>7</v>
      </c>
      <c r="M1409">
        <v>0</v>
      </c>
      <c r="N1409">
        <v>0</v>
      </c>
      <c r="O1409">
        <v>10</v>
      </c>
      <c r="P1409">
        <v>-1</v>
      </c>
      <c r="Q1409" s="28">
        <v>41675.234027777777</v>
      </c>
      <c r="R1409" s="28">
        <v>41676.381944444445</v>
      </c>
      <c r="S1409" t="s">
        <v>5577</v>
      </c>
      <c r="T1409" s="27">
        <v>41675</v>
      </c>
      <c r="V1409">
        <v>1</v>
      </c>
      <c r="W1409" t="s">
        <v>36</v>
      </c>
      <c r="X1409" t="s">
        <v>279</v>
      </c>
      <c r="Y1409">
        <v>1</v>
      </c>
      <c r="AA1409" t="s">
        <v>5578</v>
      </c>
      <c r="AB1409" t="s">
        <v>36</v>
      </c>
      <c r="AC1409">
        <v>85</v>
      </c>
      <c r="AD1409" s="27">
        <v>41744</v>
      </c>
      <c r="AE1409" t="s">
        <v>324</v>
      </c>
      <c r="AF1409" s="27">
        <v>41829</v>
      </c>
      <c r="AG1409" s="27">
        <v>41838</v>
      </c>
      <c r="AH1409">
        <v>0</v>
      </c>
      <c r="AN1409" t="s">
        <v>238</v>
      </c>
      <c r="AO1409">
        <v>5</v>
      </c>
      <c r="AP1409" t="s">
        <v>246</v>
      </c>
      <c r="AQ1409" s="27">
        <v>41676</v>
      </c>
      <c r="AR1409" t="s">
        <v>240</v>
      </c>
      <c r="AS1409">
        <v>7</v>
      </c>
      <c r="AT1409" t="s">
        <v>246</v>
      </c>
      <c r="AU1409" s="27">
        <v>41676</v>
      </c>
    </row>
    <row r="1410" spans="1:47" x14ac:dyDescent="0.2">
      <c r="A1410">
        <v>1409</v>
      </c>
      <c r="B1410" t="s">
        <v>5579</v>
      </c>
      <c r="C1410" t="s">
        <v>5580</v>
      </c>
      <c r="D1410" t="s">
        <v>5581</v>
      </c>
      <c r="E1410" s="27">
        <v>41869</v>
      </c>
      <c r="F1410" t="s">
        <v>233</v>
      </c>
      <c r="G1410" s="27">
        <v>23450</v>
      </c>
      <c r="H1410">
        <v>52</v>
      </c>
      <c r="I1410" t="s">
        <v>234</v>
      </c>
      <c r="J1410" t="s">
        <v>245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 s="28">
        <v>41869.515277777777</v>
      </c>
      <c r="R1410" s="28">
        <v>41869.533333333333</v>
      </c>
      <c r="S1410" t="s">
        <v>5582</v>
      </c>
      <c r="T1410" s="27">
        <v>41868</v>
      </c>
      <c r="V1410">
        <v>1</v>
      </c>
      <c r="W1410" t="s">
        <v>36</v>
      </c>
      <c r="X1410" t="s">
        <v>263</v>
      </c>
      <c r="Y1410">
        <v>0</v>
      </c>
      <c r="AB1410" t="s">
        <v>237</v>
      </c>
      <c r="AH1410">
        <v>0</v>
      </c>
      <c r="AN1410" t="s">
        <v>238</v>
      </c>
      <c r="AO1410">
        <v>1</v>
      </c>
      <c r="AP1410" t="s">
        <v>239</v>
      </c>
      <c r="AQ1410" s="27">
        <v>41869</v>
      </c>
      <c r="AR1410" t="s">
        <v>240</v>
      </c>
      <c r="AS1410">
        <v>1</v>
      </c>
      <c r="AT1410" t="s">
        <v>239</v>
      </c>
      <c r="AU1410" s="27">
        <v>41869</v>
      </c>
    </row>
    <row r="1411" spans="1:47" x14ac:dyDescent="0.2">
      <c r="A1411">
        <v>1410</v>
      </c>
      <c r="B1411" t="s">
        <v>5583</v>
      </c>
      <c r="C1411" t="s">
        <v>569</v>
      </c>
      <c r="D1411" t="s">
        <v>5584</v>
      </c>
      <c r="E1411" s="27">
        <v>41582</v>
      </c>
      <c r="F1411" t="s">
        <v>233</v>
      </c>
      <c r="G1411" s="27">
        <v>32298</v>
      </c>
      <c r="H1411">
        <v>27</v>
      </c>
      <c r="I1411" t="s">
        <v>244</v>
      </c>
      <c r="J1411" t="s">
        <v>250</v>
      </c>
      <c r="K1411">
        <v>0</v>
      </c>
      <c r="L1411">
        <v>2</v>
      </c>
      <c r="M1411">
        <v>0</v>
      </c>
      <c r="N1411">
        <v>0</v>
      </c>
      <c r="O1411">
        <v>1</v>
      </c>
      <c r="P1411">
        <v>-3</v>
      </c>
      <c r="Q1411" s="28">
        <v>41579.326388888891</v>
      </c>
      <c r="R1411" s="28">
        <v>41582.445138888892</v>
      </c>
      <c r="S1411" t="s">
        <v>5585</v>
      </c>
      <c r="U1411" s="27">
        <v>41579</v>
      </c>
      <c r="V1411">
        <v>3</v>
      </c>
      <c r="W1411" t="s">
        <v>32</v>
      </c>
      <c r="X1411" t="s">
        <v>274</v>
      </c>
      <c r="Y1411">
        <v>0</v>
      </c>
      <c r="AB1411" t="s">
        <v>237</v>
      </c>
      <c r="AH1411">
        <v>0</v>
      </c>
      <c r="AN1411" t="s">
        <v>238</v>
      </c>
      <c r="AO1411">
        <v>3</v>
      </c>
      <c r="AP1411" t="s">
        <v>239</v>
      </c>
      <c r="AQ1411" s="27">
        <v>41582</v>
      </c>
      <c r="AR1411" t="s">
        <v>240</v>
      </c>
      <c r="AS1411">
        <v>2</v>
      </c>
      <c r="AT1411" t="s">
        <v>239</v>
      </c>
      <c r="AU1411" s="27">
        <v>41582</v>
      </c>
    </row>
    <row r="1412" spans="1:47" x14ac:dyDescent="0.2">
      <c r="A1412">
        <v>1411</v>
      </c>
      <c r="B1412" t="s">
        <v>5586</v>
      </c>
      <c r="C1412" t="s">
        <v>5587</v>
      </c>
      <c r="D1412" t="s">
        <v>5588</v>
      </c>
      <c r="E1412" s="27">
        <v>41687</v>
      </c>
      <c r="F1412" t="s">
        <v>294</v>
      </c>
      <c r="G1412" s="27">
        <v>16944</v>
      </c>
      <c r="H1412">
        <v>69</v>
      </c>
      <c r="I1412" t="s">
        <v>234</v>
      </c>
      <c r="J1412" t="s">
        <v>353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 s="28">
        <v>41687.52847222222</v>
      </c>
      <c r="R1412" s="28">
        <v>41687.417361111111</v>
      </c>
      <c r="S1412" t="s">
        <v>5589</v>
      </c>
      <c r="T1412" s="27">
        <v>41686</v>
      </c>
      <c r="V1412">
        <v>1</v>
      </c>
      <c r="W1412" t="s">
        <v>36</v>
      </c>
      <c r="X1412" t="s">
        <v>2882</v>
      </c>
      <c r="Y1412">
        <v>0</v>
      </c>
      <c r="AB1412" t="s">
        <v>237</v>
      </c>
      <c r="AH1412">
        <v>0</v>
      </c>
      <c r="AN1412" t="s">
        <v>238</v>
      </c>
      <c r="AO1412">
        <v>1</v>
      </c>
      <c r="AP1412" t="s">
        <v>239</v>
      </c>
      <c r="AQ1412" s="27">
        <v>41687</v>
      </c>
      <c r="AR1412" t="s">
        <v>240</v>
      </c>
      <c r="AS1412">
        <v>1</v>
      </c>
      <c r="AT1412" t="s">
        <v>239</v>
      </c>
      <c r="AU1412" s="27">
        <v>41687</v>
      </c>
    </row>
    <row r="1413" spans="1:47" x14ac:dyDescent="0.2">
      <c r="A1413">
        <v>1412</v>
      </c>
      <c r="B1413" t="s">
        <v>5590</v>
      </c>
      <c r="C1413" t="s">
        <v>480</v>
      </c>
      <c r="D1413" t="s">
        <v>1490</v>
      </c>
      <c r="E1413" s="27">
        <v>41729</v>
      </c>
      <c r="F1413" t="s">
        <v>233</v>
      </c>
      <c r="G1413" s="27">
        <v>25288</v>
      </c>
      <c r="H1413">
        <v>47</v>
      </c>
      <c r="I1413" t="s">
        <v>234</v>
      </c>
      <c r="J1413" t="s">
        <v>353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-1</v>
      </c>
      <c r="Q1413" s="28">
        <v>41728.311805555553</v>
      </c>
      <c r="R1413" s="28">
        <v>41729.35</v>
      </c>
      <c r="S1413" t="s">
        <v>5591</v>
      </c>
      <c r="T1413" s="27">
        <v>41728</v>
      </c>
      <c r="V1413">
        <v>1</v>
      </c>
      <c r="W1413" t="s">
        <v>36</v>
      </c>
      <c r="X1413" t="s">
        <v>279</v>
      </c>
      <c r="Y1413">
        <v>0</v>
      </c>
      <c r="AB1413" t="s">
        <v>237</v>
      </c>
      <c r="AH1413">
        <v>0</v>
      </c>
      <c r="AN1413" t="s">
        <v>238</v>
      </c>
      <c r="AO1413">
        <v>1</v>
      </c>
      <c r="AP1413" t="s">
        <v>239</v>
      </c>
      <c r="AQ1413" s="27">
        <v>41729</v>
      </c>
      <c r="AR1413" t="s">
        <v>240</v>
      </c>
      <c r="AS1413">
        <v>1</v>
      </c>
      <c r="AT1413" t="s">
        <v>239</v>
      </c>
      <c r="AU1413" s="27">
        <v>41729</v>
      </c>
    </row>
    <row r="1414" spans="1:47" x14ac:dyDescent="0.2">
      <c r="A1414">
        <v>1413</v>
      </c>
      <c r="B1414" t="s">
        <v>5592</v>
      </c>
      <c r="C1414" t="s">
        <v>5593</v>
      </c>
      <c r="D1414" t="s">
        <v>1376</v>
      </c>
      <c r="E1414" s="27">
        <v>41793</v>
      </c>
      <c r="F1414" t="s">
        <v>233</v>
      </c>
      <c r="G1414" s="27">
        <v>32379</v>
      </c>
      <c r="H1414">
        <v>27</v>
      </c>
      <c r="I1414" t="s">
        <v>244</v>
      </c>
      <c r="J1414" t="s">
        <v>250</v>
      </c>
      <c r="K1414">
        <v>0</v>
      </c>
      <c r="L1414">
        <v>7</v>
      </c>
      <c r="M1414">
        <v>0</v>
      </c>
      <c r="N1414">
        <v>0</v>
      </c>
      <c r="O1414">
        <v>4</v>
      </c>
      <c r="P1414">
        <v>-1</v>
      </c>
      <c r="Q1414" s="28">
        <v>41792.134027777778</v>
      </c>
      <c r="R1414" s="28">
        <v>41842.249305555553</v>
      </c>
      <c r="S1414" t="s">
        <v>5594</v>
      </c>
      <c r="T1414" s="27">
        <v>41792</v>
      </c>
      <c r="V1414">
        <v>1</v>
      </c>
      <c r="W1414" t="s">
        <v>32</v>
      </c>
      <c r="X1414" t="s">
        <v>252</v>
      </c>
      <c r="Y1414">
        <v>0</v>
      </c>
      <c r="AB1414" t="s">
        <v>237</v>
      </c>
      <c r="AH1414">
        <v>0</v>
      </c>
      <c r="AN1414" t="s">
        <v>238</v>
      </c>
      <c r="AO1414">
        <v>5</v>
      </c>
      <c r="AP1414" t="s">
        <v>246</v>
      </c>
      <c r="AQ1414" s="27">
        <v>41793</v>
      </c>
      <c r="AR1414" t="s">
        <v>240</v>
      </c>
      <c r="AS1414">
        <v>7</v>
      </c>
      <c r="AT1414" t="s">
        <v>246</v>
      </c>
      <c r="AU1414" s="27">
        <v>41793</v>
      </c>
    </row>
    <row r="1415" spans="1:47" x14ac:dyDescent="0.2">
      <c r="A1415">
        <v>1414</v>
      </c>
      <c r="B1415" t="s">
        <v>5595</v>
      </c>
      <c r="C1415" t="s">
        <v>5596</v>
      </c>
      <c r="D1415" t="s">
        <v>5597</v>
      </c>
      <c r="E1415" s="27">
        <v>41976</v>
      </c>
      <c r="F1415" t="s">
        <v>233</v>
      </c>
      <c r="G1415" s="27">
        <v>24407</v>
      </c>
      <c r="H1415">
        <v>49</v>
      </c>
      <c r="I1415" t="s">
        <v>234</v>
      </c>
      <c r="J1415" t="s">
        <v>250</v>
      </c>
      <c r="K1415">
        <v>0</v>
      </c>
      <c r="L1415">
        <v>2</v>
      </c>
      <c r="M1415">
        <v>0</v>
      </c>
      <c r="N1415">
        <v>0</v>
      </c>
      <c r="O1415">
        <v>0</v>
      </c>
      <c r="P1415">
        <v>0</v>
      </c>
      <c r="Q1415" s="28">
        <v>41976.533333333333</v>
      </c>
      <c r="R1415" s="28">
        <v>41976.42291666667</v>
      </c>
      <c r="S1415" t="s">
        <v>5598</v>
      </c>
      <c r="T1415" s="27">
        <v>41975</v>
      </c>
      <c r="V1415">
        <v>1</v>
      </c>
      <c r="W1415" t="s">
        <v>36</v>
      </c>
      <c r="X1415" t="s">
        <v>279</v>
      </c>
      <c r="Y1415">
        <v>0</v>
      </c>
      <c r="AB1415" t="s">
        <v>237</v>
      </c>
      <c r="AH1415">
        <v>0</v>
      </c>
      <c r="AN1415" t="s">
        <v>238</v>
      </c>
      <c r="AO1415">
        <v>1</v>
      </c>
      <c r="AP1415" t="s">
        <v>239</v>
      </c>
      <c r="AQ1415" s="27">
        <v>41976</v>
      </c>
      <c r="AR1415" t="s">
        <v>240</v>
      </c>
      <c r="AS1415">
        <v>2</v>
      </c>
      <c r="AT1415" t="s">
        <v>239</v>
      </c>
      <c r="AU1415" s="27">
        <v>41976</v>
      </c>
    </row>
    <row r="1416" spans="1:47" x14ac:dyDescent="0.2">
      <c r="A1416">
        <v>1415</v>
      </c>
      <c r="B1416" t="s">
        <v>5599</v>
      </c>
      <c r="C1416" t="s">
        <v>5600</v>
      </c>
      <c r="D1416" t="s">
        <v>496</v>
      </c>
      <c r="E1416" s="27">
        <v>41894</v>
      </c>
      <c r="F1416" t="s">
        <v>233</v>
      </c>
      <c r="G1416" s="27">
        <v>30669</v>
      </c>
      <c r="H1416">
        <v>32</v>
      </c>
      <c r="I1416" t="s">
        <v>244</v>
      </c>
      <c r="J1416" t="s">
        <v>353</v>
      </c>
      <c r="K1416">
        <v>0</v>
      </c>
      <c r="L1416">
        <v>7</v>
      </c>
      <c r="M1416">
        <v>0</v>
      </c>
      <c r="N1416">
        <v>0</v>
      </c>
      <c r="O1416">
        <v>1</v>
      </c>
      <c r="P1416">
        <v>-1</v>
      </c>
      <c r="Q1416" s="28">
        <v>41893.359027777777</v>
      </c>
      <c r="R1416" s="28">
        <v>41894.063888888886</v>
      </c>
      <c r="S1416" t="s">
        <v>5601</v>
      </c>
      <c r="T1416" s="27">
        <v>41893</v>
      </c>
      <c r="V1416">
        <v>1</v>
      </c>
      <c r="W1416" t="s">
        <v>32</v>
      </c>
      <c r="X1416" t="s">
        <v>390</v>
      </c>
      <c r="Y1416">
        <v>0</v>
      </c>
      <c r="AB1416" t="s">
        <v>237</v>
      </c>
      <c r="AH1416">
        <v>0</v>
      </c>
      <c r="AN1416" t="s">
        <v>238</v>
      </c>
      <c r="AO1416">
        <v>3</v>
      </c>
      <c r="AP1416" t="s">
        <v>239</v>
      </c>
      <c r="AQ1416" s="27">
        <v>41894</v>
      </c>
      <c r="AR1416" t="s">
        <v>240</v>
      </c>
      <c r="AS1416">
        <v>7</v>
      </c>
      <c r="AT1416" t="s">
        <v>246</v>
      </c>
      <c r="AU1416" s="27">
        <v>41894</v>
      </c>
    </row>
    <row r="1417" spans="1:47" x14ac:dyDescent="0.2">
      <c r="A1417">
        <v>1416</v>
      </c>
      <c r="B1417" t="s">
        <v>5602</v>
      </c>
      <c r="C1417" t="s">
        <v>5603</v>
      </c>
      <c r="D1417" t="s">
        <v>5604</v>
      </c>
      <c r="E1417" s="27">
        <v>41956</v>
      </c>
      <c r="F1417" t="s">
        <v>233</v>
      </c>
      <c r="G1417" s="27">
        <v>33888</v>
      </c>
      <c r="H1417">
        <v>23</v>
      </c>
      <c r="I1417" t="s">
        <v>259</v>
      </c>
      <c r="J1417" t="s">
        <v>250</v>
      </c>
      <c r="K1417">
        <v>0</v>
      </c>
      <c r="L1417">
        <v>6</v>
      </c>
      <c r="M1417">
        <v>0</v>
      </c>
      <c r="N1417">
        <v>0</v>
      </c>
      <c r="O1417">
        <v>3</v>
      </c>
      <c r="S1417" t="s">
        <v>5605</v>
      </c>
      <c r="U1417" s="27">
        <v>41172</v>
      </c>
      <c r="V1417">
        <v>784</v>
      </c>
      <c r="W1417" t="s">
        <v>32</v>
      </c>
      <c r="X1417" t="s">
        <v>274</v>
      </c>
      <c r="Y1417">
        <v>0</v>
      </c>
      <c r="AB1417" t="s">
        <v>237</v>
      </c>
      <c r="AH1417">
        <v>0</v>
      </c>
      <c r="AN1417" t="s">
        <v>238</v>
      </c>
      <c r="AO1417">
        <v>6</v>
      </c>
      <c r="AP1417" t="s">
        <v>246</v>
      </c>
      <c r="AQ1417" s="27">
        <v>41956</v>
      </c>
      <c r="AR1417" t="s">
        <v>240</v>
      </c>
      <c r="AS1417">
        <v>6</v>
      </c>
      <c r="AT1417" t="s">
        <v>246</v>
      </c>
      <c r="AU1417" s="27">
        <v>41956</v>
      </c>
    </row>
    <row r="1418" spans="1:47" x14ac:dyDescent="0.2">
      <c r="A1418">
        <v>1417</v>
      </c>
      <c r="B1418" t="s">
        <v>5606</v>
      </c>
      <c r="C1418" t="s">
        <v>5607</v>
      </c>
      <c r="D1418" t="s">
        <v>266</v>
      </c>
      <c r="E1418" s="27">
        <v>41866</v>
      </c>
      <c r="F1418" t="s">
        <v>233</v>
      </c>
      <c r="G1418" s="27">
        <v>30975</v>
      </c>
      <c r="H1418">
        <v>31</v>
      </c>
      <c r="I1418" t="s">
        <v>244</v>
      </c>
      <c r="J1418" t="s">
        <v>250</v>
      </c>
      <c r="K1418">
        <v>0</v>
      </c>
      <c r="L1418">
        <v>6</v>
      </c>
      <c r="M1418">
        <v>0</v>
      </c>
      <c r="N1418">
        <v>0</v>
      </c>
      <c r="O1418">
        <v>12</v>
      </c>
      <c r="P1418">
        <v>0</v>
      </c>
      <c r="Q1418" s="28">
        <v>41866.540972222225</v>
      </c>
      <c r="R1418" s="28">
        <v>41900.260416666664</v>
      </c>
      <c r="S1418" t="s">
        <v>5608</v>
      </c>
      <c r="T1418" s="27">
        <v>41865</v>
      </c>
      <c r="V1418">
        <v>1</v>
      </c>
      <c r="W1418" t="s">
        <v>36</v>
      </c>
      <c r="X1418" t="s">
        <v>1884</v>
      </c>
      <c r="Y1418">
        <v>0</v>
      </c>
      <c r="AB1418" t="s">
        <v>237</v>
      </c>
      <c r="AH1418">
        <v>0</v>
      </c>
      <c r="AN1418" t="s">
        <v>238</v>
      </c>
      <c r="AO1418">
        <v>5</v>
      </c>
      <c r="AP1418" t="s">
        <v>246</v>
      </c>
      <c r="AQ1418" s="27">
        <v>41866</v>
      </c>
      <c r="AR1418" t="s">
        <v>240</v>
      </c>
      <c r="AS1418">
        <v>6</v>
      </c>
      <c r="AT1418" t="s">
        <v>246</v>
      </c>
      <c r="AU1418" s="27">
        <v>41866</v>
      </c>
    </row>
    <row r="1419" spans="1:47" x14ac:dyDescent="0.2">
      <c r="A1419">
        <v>1418</v>
      </c>
      <c r="B1419" t="s">
        <v>5609</v>
      </c>
      <c r="C1419" t="s">
        <v>4176</v>
      </c>
      <c r="D1419" t="s">
        <v>5610</v>
      </c>
      <c r="E1419" s="27">
        <v>41409</v>
      </c>
      <c r="F1419" t="s">
        <v>233</v>
      </c>
      <c r="G1419" s="27">
        <v>25706</v>
      </c>
      <c r="H1419">
        <v>45</v>
      </c>
      <c r="I1419" t="s">
        <v>234</v>
      </c>
      <c r="J1419" t="s">
        <v>353</v>
      </c>
      <c r="K1419">
        <v>0</v>
      </c>
      <c r="L1419">
        <v>3</v>
      </c>
      <c r="M1419">
        <v>0</v>
      </c>
      <c r="N1419">
        <v>0</v>
      </c>
      <c r="O1419">
        <v>1</v>
      </c>
      <c r="P1419">
        <v>-1</v>
      </c>
      <c r="Q1419" s="28">
        <v>41408.130555555559</v>
      </c>
      <c r="R1419" s="28">
        <v>41536.209027777775</v>
      </c>
      <c r="S1419" t="s">
        <v>5611</v>
      </c>
      <c r="T1419" s="27">
        <v>41408</v>
      </c>
      <c r="V1419">
        <v>1</v>
      </c>
      <c r="W1419" t="s">
        <v>32</v>
      </c>
      <c r="X1419" t="s">
        <v>5612</v>
      </c>
      <c r="Y1419">
        <v>0</v>
      </c>
      <c r="AB1419" t="s">
        <v>237</v>
      </c>
      <c r="AH1419">
        <v>0</v>
      </c>
      <c r="AN1419" t="s">
        <v>238</v>
      </c>
      <c r="AO1419">
        <v>3</v>
      </c>
      <c r="AP1419" t="s">
        <v>239</v>
      </c>
      <c r="AQ1419" s="27">
        <v>41409</v>
      </c>
      <c r="AR1419" t="s">
        <v>240</v>
      </c>
      <c r="AS1419">
        <v>3</v>
      </c>
      <c r="AT1419" t="s">
        <v>239</v>
      </c>
      <c r="AU1419" s="27">
        <v>41409</v>
      </c>
    </row>
    <row r="1420" spans="1:47" x14ac:dyDescent="0.2">
      <c r="A1420">
        <v>1419</v>
      </c>
      <c r="B1420" t="s">
        <v>5613</v>
      </c>
      <c r="C1420" t="s">
        <v>5614</v>
      </c>
      <c r="D1420" t="s">
        <v>5615</v>
      </c>
      <c r="E1420" s="27">
        <v>41663</v>
      </c>
      <c r="F1420" t="s">
        <v>294</v>
      </c>
      <c r="G1420" s="27">
        <v>30307</v>
      </c>
      <c r="H1420">
        <v>33</v>
      </c>
      <c r="I1420" t="s">
        <v>244</v>
      </c>
      <c r="J1420" t="s">
        <v>245</v>
      </c>
      <c r="K1420">
        <v>0</v>
      </c>
      <c r="L1420">
        <v>1</v>
      </c>
      <c r="M1420">
        <v>0</v>
      </c>
      <c r="N1420">
        <v>0</v>
      </c>
      <c r="O1420">
        <v>1</v>
      </c>
      <c r="P1420">
        <v>0</v>
      </c>
      <c r="Q1420" s="28">
        <v>41663.117361111108</v>
      </c>
      <c r="R1420" s="28">
        <v>41663.401388888888</v>
      </c>
      <c r="S1420" t="s">
        <v>5616</v>
      </c>
      <c r="T1420" s="27">
        <v>41663</v>
      </c>
      <c r="V1420">
        <v>0</v>
      </c>
      <c r="W1420" t="s">
        <v>36</v>
      </c>
      <c r="X1420" t="s">
        <v>279</v>
      </c>
      <c r="Y1420">
        <v>0</v>
      </c>
      <c r="AB1420" t="s">
        <v>237</v>
      </c>
      <c r="AH1420">
        <v>0</v>
      </c>
      <c r="AN1420" t="s">
        <v>238</v>
      </c>
      <c r="AO1420">
        <v>1</v>
      </c>
      <c r="AP1420" t="s">
        <v>239</v>
      </c>
      <c r="AQ1420" s="27">
        <v>41663</v>
      </c>
      <c r="AR1420" t="s">
        <v>240</v>
      </c>
      <c r="AS1420">
        <v>1</v>
      </c>
      <c r="AT1420" t="s">
        <v>239</v>
      </c>
      <c r="AU1420" s="27">
        <v>41663</v>
      </c>
    </row>
    <row r="1421" spans="1:47" x14ac:dyDescent="0.2">
      <c r="A1421">
        <v>1420</v>
      </c>
      <c r="B1421" t="s">
        <v>5617</v>
      </c>
      <c r="C1421" t="s">
        <v>4877</v>
      </c>
      <c r="D1421" t="s">
        <v>5618</v>
      </c>
      <c r="E1421" s="27">
        <v>41894</v>
      </c>
      <c r="F1421" t="s">
        <v>233</v>
      </c>
      <c r="G1421" s="27">
        <v>30148</v>
      </c>
      <c r="H1421">
        <v>33</v>
      </c>
      <c r="I1421" t="s">
        <v>244</v>
      </c>
      <c r="J1421" t="s">
        <v>245</v>
      </c>
      <c r="K1421">
        <v>0</v>
      </c>
      <c r="L1421">
        <v>1</v>
      </c>
      <c r="M1421">
        <v>0</v>
      </c>
      <c r="N1421">
        <v>0</v>
      </c>
      <c r="O1421">
        <v>2</v>
      </c>
      <c r="P1421">
        <v>-1</v>
      </c>
      <c r="Q1421" s="28">
        <v>41893.370833333334</v>
      </c>
      <c r="R1421" s="28">
        <v>41894.071527777778</v>
      </c>
      <c r="S1421" t="s">
        <v>5619</v>
      </c>
      <c r="T1421" s="27">
        <v>41893</v>
      </c>
      <c r="V1421">
        <v>1</v>
      </c>
      <c r="W1421" t="s">
        <v>32</v>
      </c>
      <c r="X1421" t="s">
        <v>5620</v>
      </c>
      <c r="Y1421">
        <v>0</v>
      </c>
      <c r="AB1421" t="s">
        <v>237</v>
      </c>
      <c r="AH1421">
        <v>0</v>
      </c>
      <c r="AN1421" t="s">
        <v>238</v>
      </c>
      <c r="AO1421">
        <v>2</v>
      </c>
      <c r="AP1421" t="s">
        <v>239</v>
      </c>
      <c r="AQ1421" s="27">
        <v>41894</v>
      </c>
      <c r="AR1421" t="s">
        <v>240</v>
      </c>
      <c r="AS1421">
        <v>1</v>
      </c>
      <c r="AT1421" t="s">
        <v>239</v>
      </c>
      <c r="AU1421" s="27">
        <v>41894</v>
      </c>
    </row>
    <row r="1422" spans="1:47" x14ac:dyDescent="0.2">
      <c r="A1422">
        <v>1421</v>
      </c>
      <c r="B1422" t="s">
        <v>5621</v>
      </c>
      <c r="C1422" t="s">
        <v>5622</v>
      </c>
      <c r="D1422" t="s">
        <v>5623</v>
      </c>
      <c r="E1422" s="27">
        <v>41914</v>
      </c>
      <c r="F1422" t="s">
        <v>233</v>
      </c>
      <c r="G1422" s="27">
        <v>33301</v>
      </c>
      <c r="H1422">
        <v>25</v>
      </c>
      <c r="I1422" t="s">
        <v>244</v>
      </c>
      <c r="J1422" t="s">
        <v>245</v>
      </c>
      <c r="K1422">
        <v>0</v>
      </c>
      <c r="L1422">
        <v>3</v>
      </c>
      <c r="M1422">
        <v>0</v>
      </c>
      <c r="N1422">
        <v>0</v>
      </c>
      <c r="O1422">
        <v>1</v>
      </c>
      <c r="P1422">
        <v>-45</v>
      </c>
      <c r="Q1422" s="28">
        <v>41869.293749999997</v>
      </c>
      <c r="R1422" s="28">
        <v>41870.388194444444</v>
      </c>
      <c r="S1422" t="s">
        <v>5624</v>
      </c>
      <c r="T1422" s="27">
        <v>41869</v>
      </c>
      <c r="V1422">
        <v>45</v>
      </c>
      <c r="W1422" t="s">
        <v>32</v>
      </c>
      <c r="X1422" t="s">
        <v>1089</v>
      </c>
      <c r="Y1422">
        <v>0</v>
      </c>
      <c r="AB1422" t="s">
        <v>237</v>
      </c>
      <c r="AH1422">
        <v>0</v>
      </c>
      <c r="AN1422" t="s">
        <v>238</v>
      </c>
      <c r="AO1422">
        <v>3</v>
      </c>
      <c r="AP1422" t="s">
        <v>239</v>
      </c>
      <c r="AQ1422" s="27">
        <v>41914</v>
      </c>
      <c r="AR1422" t="s">
        <v>240</v>
      </c>
      <c r="AS1422">
        <v>3</v>
      </c>
      <c r="AT1422" t="s">
        <v>239</v>
      </c>
      <c r="AU1422" s="27">
        <v>41914</v>
      </c>
    </row>
    <row r="1423" spans="1:47" x14ac:dyDescent="0.2">
      <c r="A1423">
        <v>1422</v>
      </c>
      <c r="B1423" t="s">
        <v>5625</v>
      </c>
      <c r="C1423" t="s">
        <v>5626</v>
      </c>
      <c r="D1423" t="s">
        <v>5627</v>
      </c>
      <c r="E1423" s="27">
        <v>41709</v>
      </c>
      <c r="F1423" t="s">
        <v>294</v>
      </c>
      <c r="G1423" s="27">
        <v>32427</v>
      </c>
      <c r="H1423">
        <v>27</v>
      </c>
      <c r="I1423" t="s">
        <v>244</v>
      </c>
      <c r="J1423" t="s">
        <v>353</v>
      </c>
      <c r="K1423">
        <v>0</v>
      </c>
      <c r="L1423">
        <v>2</v>
      </c>
      <c r="M1423">
        <v>0</v>
      </c>
      <c r="N1423">
        <v>0</v>
      </c>
      <c r="O1423">
        <v>0</v>
      </c>
      <c r="P1423">
        <v>0</v>
      </c>
      <c r="Q1423" s="28">
        <v>41709.165277777778</v>
      </c>
      <c r="R1423" s="28">
        <v>41710.145833333336</v>
      </c>
      <c r="S1423" t="s">
        <v>5628</v>
      </c>
      <c r="T1423" s="27">
        <v>41709</v>
      </c>
      <c r="V1423">
        <v>0</v>
      </c>
      <c r="W1423" t="s">
        <v>36</v>
      </c>
      <c r="X1423" t="s">
        <v>279</v>
      </c>
      <c r="Y1423">
        <v>1</v>
      </c>
      <c r="AA1423" t="s">
        <v>5629</v>
      </c>
      <c r="AB1423" t="s">
        <v>36</v>
      </c>
      <c r="AD1423" s="27">
        <v>42053</v>
      </c>
      <c r="AE1423" t="s">
        <v>879</v>
      </c>
      <c r="AH1423">
        <v>0</v>
      </c>
      <c r="AN1423" t="s">
        <v>238</v>
      </c>
      <c r="AO1423">
        <v>2</v>
      </c>
      <c r="AP1423" t="s">
        <v>239</v>
      </c>
      <c r="AQ1423" s="27">
        <v>41709</v>
      </c>
      <c r="AR1423" t="s">
        <v>240</v>
      </c>
      <c r="AS1423">
        <v>2</v>
      </c>
      <c r="AT1423" t="s">
        <v>239</v>
      </c>
      <c r="AU1423" s="27">
        <v>41709</v>
      </c>
    </row>
    <row r="1424" spans="1:47" x14ac:dyDescent="0.2">
      <c r="A1424">
        <v>1423</v>
      </c>
      <c r="B1424" t="s">
        <v>5630</v>
      </c>
      <c r="C1424" t="s">
        <v>400</v>
      </c>
      <c r="D1424" t="s">
        <v>5631</v>
      </c>
      <c r="E1424" s="27">
        <v>41971</v>
      </c>
      <c r="F1424" t="s">
        <v>233</v>
      </c>
      <c r="G1424" s="27">
        <v>23678</v>
      </c>
      <c r="H1424">
        <v>51</v>
      </c>
      <c r="I1424" t="s">
        <v>234</v>
      </c>
      <c r="J1424" t="s">
        <v>245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-1</v>
      </c>
      <c r="Q1424" s="28">
        <v>41970.154861111114</v>
      </c>
      <c r="R1424" s="28">
        <v>41971.07916666667</v>
      </c>
      <c r="S1424" t="s">
        <v>5632</v>
      </c>
      <c r="T1424" s="27">
        <v>41970</v>
      </c>
      <c r="V1424">
        <v>1</v>
      </c>
      <c r="W1424" t="s">
        <v>32</v>
      </c>
      <c r="X1424" t="s">
        <v>2088</v>
      </c>
      <c r="Y1424">
        <v>0</v>
      </c>
      <c r="AB1424" t="s">
        <v>237</v>
      </c>
      <c r="AH1424">
        <v>0</v>
      </c>
      <c r="AN1424" t="s">
        <v>238</v>
      </c>
      <c r="AO1424">
        <v>1</v>
      </c>
      <c r="AP1424" t="s">
        <v>239</v>
      </c>
      <c r="AQ1424" s="27">
        <v>41971</v>
      </c>
      <c r="AR1424" t="s">
        <v>240</v>
      </c>
      <c r="AS1424">
        <v>1</v>
      </c>
      <c r="AT1424" t="s">
        <v>239</v>
      </c>
      <c r="AU1424" s="27">
        <v>41971</v>
      </c>
    </row>
    <row r="1425" spans="1:47" x14ac:dyDescent="0.2">
      <c r="A1425">
        <v>1424</v>
      </c>
      <c r="B1425" t="s">
        <v>5633</v>
      </c>
      <c r="C1425" t="s">
        <v>918</v>
      </c>
      <c r="D1425" t="s">
        <v>5634</v>
      </c>
      <c r="E1425" s="27">
        <v>41457</v>
      </c>
      <c r="F1425" t="s">
        <v>233</v>
      </c>
      <c r="G1425" s="27">
        <v>25080</v>
      </c>
      <c r="H1425">
        <v>47</v>
      </c>
      <c r="I1425" t="s">
        <v>234</v>
      </c>
      <c r="J1425" t="s">
        <v>245</v>
      </c>
      <c r="K1425">
        <v>0</v>
      </c>
      <c r="L1425">
        <v>5</v>
      </c>
      <c r="M1425">
        <v>0</v>
      </c>
      <c r="N1425">
        <v>0</v>
      </c>
      <c r="O1425">
        <v>4</v>
      </c>
      <c r="P1425">
        <v>-58</v>
      </c>
      <c r="Q1425" s="28">
        <v>41399.066666666666</v>
      </c>
      <c r="R1425" s="28">
        <v>41431.384027777778</v>
      </c>
      <c r="S1425" t="s">
        <v>5635</v>
      </c>
      <c r="T1425" s="27">
        <v>41398</v>
      </c>
      <c r="V1425">
        <v>59</v>
      </c>
      <c r="W1425" t="s">
        <v>32</v>
      </c>
      <c r="X1425" t="s">
        <v>5636</v>
      </c>
      <c r="Y1425">
        <v>1</v>
      </c>
      <c r="AA1425" t="s">
        <v>5637</v>
      </c>
      <c r="AB1425" t="s">
        <v>32</v>
      </c>
      <c r="AC1425">
        <v>0</v>
      </c>
      <c r="AD1425" s="27">
        <v>42074</v>
      </c>
      <c r="AE1425" t="s">
        <v>555</v>
      </c>
      <c r="AF1425" s="27">
        <v>42074</v>
      </c>
      <c r="AG1425" s="27">
        <v>42107</v>
      </c>
      <c r="AH1425">
        <v>0</v>
      </c>
      <c r="AN1425" t="s">
        <v>238</v>
      </c>
      <c r="AO1425">
        <v>6</v>
      </c>
      <c r="AP1425" t="s">
        <v>246</v>
      </c>
      <c r="AQ1425" s="27">
        <v>41457</v>
      </c>
      <c r="AR1425" t="s">
        <v>240</v>
      </c>
      <c r="AS1425">
        <v>5</v>
      </c>
      <c r="AT1425" t="s">
        <v>246</v>
      </c>
      <c r="AU1425" s="27">
        <v>41457</v>
      </c>
    </row>
    <row r="1426" spans="1:47" x14ac:dyDescent="0.2">
      <c r="A1426">
        <v>1425</v>
      </c>
      <c r="B1426" t="s">
        <v>5638</v>
      </c>
      <c r="C1426" t="s">
        <v>5639</v>
      </c>
      <c r="D1426" t="s">
        <v>5640</v>
      </c>
      <c r="E1426" s="27">
        <v>41737</v>
      </c>
      <c r="F1426" t="s">
        <v>233</v>
      </c>
      <c r="G1426" s="27">
        <v>33751</v>
      </c>
      <c r="H1426">
        <v>23</v>
      </c>
      <c r="I1426" t="s">
        <v>259</v>
      </c>
      <c r="J1426" t="s">
        <v>250</v>
      </c>
      <c r="K1426">
        <v>0</v>
      </c>
      <c r="L1426">
        <v>3</v>
      </c>
      <c r="M1426">
        <v>0</v>
      </c>
      <c r="N1426">
        <v>0</v>
      </c>
      <c r="O1426">
        <v>0</v>
      </c>
      <c r="W1426" t="s">
        <v>237</v>
      </c>
      <c r="Y1426">
        <v>-1</v>
      </c>
      <c r="AB1426" t="s">
        <v>237</v>
      </c>
      <c r="AH1426">
        <v>0</v>
      </c>
      <c r="AN1426" t="s">
        <v>238</v>
      </c>
      <c r="AO1426">
        <v>7</v>
      </c>
      <c r="AP1426" t="s">
        <v>246</v>
      </c>
      <c r="AQ1426" s="27">
        <v>41737</v>
      </c>
      <c r="AR1426" t="s">
        <v>240</v>
      </c>
      <c r="AS1426">
        <v>3</v>
      </c>
      <c r="AT1426" t="s">
        <v>239</v>
      </c>
      <c r="AU1426" s="27">
        <v>41737</v>
      </c>
    </row>
    <row r="1427" spans="1:47" x14ac:dyDescent="0.2">
      <c r="A1427">
        <v>1426</v>
      </c>
      <c r="B1427" t="s">
        <v>5641</v>
      </c>
      <c r="C1427" t="s">
        <v>1075</v>
      </c>
      <c r="D1427" t="s">
        <v>5642</v>
      </c>
      <c r="E1427" s="27">
        <v>41578</v>
      </c>
      <c r="F1427" t="s">
        <v>233</v>
      </c>
      <c r="G1427" s="27">
        <v>27321</v>
      </c>
      <c r="H1427">
        <v>41</v>
      </c>
      <c r="I1427" t="s">
        <v>244</v>
      </c>
      <c r="J1427" t="s">
        <v>245</v>
      </c>
      <c r="K1427">
        <v>0</v>
      </c>
      <c r="L1427">
        <v>1</v>
      </c>
      <c r="M1427">
        <v>0</v>
      </c>
      <c r="N1427">
        <v>0</v>
      </c>
      <c r="O1427">
        <v>0</v>
      </c>
      <c r="W1427" t="s">
        <v>237</v>
      </c>
      <c r="Y1427">
        <v>-1</v>
      </c>
      <c r="AB1427" t="s">
        <v>237</v>
      </c>
      <c r="AH1427">
        <v>0</v>
      </c>
      <c r="AN1427" t="s">
        <v>238</v>
      </c>
      <c r="AO1427">
        <v>1</v>
      </c>
      <c r="AP1427" t="s">
        <v>239</v>
      </c>
      <c r="AQ1427" s="27">
        <v>41578</v>
      </c>
      <c r="AR1427" t="s">
        <v>240</v>
      </c>
      <c r="AS1427">
        <v>1</v>
      </c>
      <c r="AT1427" t="s">
        <v>239</v>
      </c>
      <c r="AU1427" s="27">
        <v>41578</v>
      </c>
    </row>
    <row r="1428" spans="1:47" x14ac:dyDescent="0.2">
      <c r="A1428">
        <v>1427</v>
      </c>
      <c r="B1428" t="s">
        <v>5643</v>
      </c>
      <c r="C1428" t="s">
        <v>1665</v>
      </c>
      <c r="D1428" t="s">
        <v>5644</v>
      </c>
      <c r="E1428" s="27">
        <v>41404</v>
      </c>
      <c r="F1428" t="s">
        <v>233</v>
      </c>
      <c r="G1428" s="27">
        <v>30445</v>
      </c>
      <c r="H1428">
        <v>32</v>
      </c>
      <c r="I1428" t="s">
        <v>244</v>
      </c>
      <c r="J1428" t="s">
        <v>250</v>
      </c>
      <c r="K1428">
        <v>0</v>
      </c>
      <c r="L1428">
        <v>9</v>
      </c>
      <c r="M1428">
        <v>0</v>
      </c>
      <c r="N1428">
        <v>0</v>
      </c>
      <c r="O1428">
        <v>14</v>
      </c>
      <c r="P1428">
        <v>-1</v>
      </c>
      <c r="Q1428" s="28">
        <v>41403.140277777777</v>
      </c>
      <c r="R1428" s="28">
        <v>41405.238888888889</v>
      </c>
      <c r="S1428" t="s">
        <v>5645</v>
      </c>
      <c r="T1428" s="27">
        <v>41403</v>
      </c>
      <c r="V1428">
        <v>1</v>
      </c>
      <c r="W1428" t="s">
        <v>32</v>
      </c>
      <c r="X1428" t="s">
        <v>343</v>
      </c>
      <c r="Y1428">
        <v>1</v>
      </c>
      <c r="AA1428" t="s">
        <v>5646</v>
      </c>
      <c r="AB1428" t="s">
        <v>36</v>
      </c>
      <c r="AC1428">
        <v>0</v>
      </c>
      <c r="AD1428" s="27">
        <v>41860</v>
      </c>
      <c r="AE1428" t="s">
        <v>412</v>
      </c>
      <c r="AF1428" s="27">
        <v>41860</v>
      </c>
      <c r="AG1428" s="27">
        <v>41861</v>
      </c>
      <c r="AH1428">
        <v>1</v>
      </c>
      <c r="AJ1428" t="s">
        <v>5647</v>
      </c>
      <c r="AK1428" t="s">
        <v>312</v>
      </c>
      <c r="AL1428" s="27">
        <v>42345</v>
      </c>
      <c r="AM1428" t="s">
        <v>2730</v>
      </c>
      <c r="AN1428" t="s">
        <v>238</v>
      </c>
      <c r="AO1428">
        <v>6</v>
      </c>
      <c r="AP1428" t="s">
        <v>246</v>
      </c>
      <c r="AQ1428" s="27">
        <v>41404</v>
      </c>
      <c r="AR1428" t="s">
        <v>240</v>
      </c>
      <c r="AS1428">
        <v>9</v>
      </c>
      <c r="AT1428" t="s">
        <v>269</v>
      </c>
      <c r="AU1428" s="27">
        <v>41404</v>
      </c>
    </row>
    <row r="1429" spans="1:47" x14ac:dyDescent="0.2">
      <c r="A1429">
        <v>1428</v>
      </c>
      <c r="B1429" t="s">
        <v>5648</v>
      </c>
      <c r="C1429" t="s">
        <v>914</v>
      </c>
      <c r="D1429" t="s">
        <v>2479</v>
      </c>
      <c r="E1429" s="27">
        <v>41415</v>
      </c>
      <c r="F1429" t="s">
        <v>233</v>
      </c>
      <c r="G1429" s="27">
        <v>33349</v>
      </c>
      <c r="H1429">
        <v>24</v>
      </c>
      <c r="I1429" t="s">
        <v>259</v>
      </c>
      <c r="J1429" t="s">
        <v>250</v>
      </c>
      <c r="K1429">
        <v>0</v>
      </c>
      <c r="L1429">
        <v>7</v>
      </c>
      <c r="M1429">
        <v>0</v>
      </c>
      <c r="N1429">
        <v>0</v>
      </c>
      <c r="O1429">
        <v>2</v>
      </c>
      <c r="P1429">
        <v>-1</v>
      </c>
      <c r="Q1429" s="28">
        <v>41414.17083333333</v>
      </c>
      <c r="R1429" s="28">
        <v>41415.304166666669</v>
      </c>
      <c r="S1429" t="s">
        <v>5649</v>
      </c>
      <c r="T1429" s="27">
        <v>41414</v>
      </c>
      <c r="V1429">
        <v>1</v>
      </c>
      <c r="W1429" t="s">
        <v>32</v>
      </c>
      <c r="X1429" t="s">
        <v>1089</v>
      </c>
      <c r="Y1429">
        <v>0</v>
      </c>
      <c r="AB1429" t="s">
        <v>237</v>
      </c>
      <c r="AH1429">
        <v>0</v>
      </c>
      <c r="AN1429" t="s">
        <v>238</v>
      </c>
      <c r="AO1429">
        <v>5</v>
      </c>
      <c r="AP1429" t="s">
        <v>246</v>
      </c>
      <c r="AQ1429" s="27">
        <v>41415</v>
      </c>
      <c r="AR1429" t="s">
        <v>240</v>
      </c>
      <c r="AS1429">
        <v>7</v>
      </c>
      <c r="AT1429" t="s">
        <v>246</v>
      </c>
      <c r="AU1429" s="27">
        <v>41415</v>
      </c>
    </row>
    <row r="1430" spans="1:47" x14ac:dyDescent="0.2">
      <c r="A1430">
        <v>1429</v>
      </c>
      <c r="B1430" t="s">
        <v>5650</v>
      </c>
      <c r="C1430" t="s">
        <v>5651</v>
      </c>
      <c r="D1430" t="s">
        <v>5652</v>
      </c>
      <c r="E1430" s="27">
        <v>41943</v>
      </c>
      <c r="F1430" t="s">
        <v>233</v>
      </c>
      <c r="G1430" s="27">
        <v>32687</v>
      </c>
      <c r="H1430">
        <v>26</v>
      </c>
      <c r="I1430" t="s">
        <v>244</v>
      </c>
      <c r="J1430" t="s">
        <v>250</v>
      </c>
      <c r="K1430">
        <v>0</v>
      </c>
      <c r="L1430">
        <v>10</v>
      </c>
      <c r="M1430">
        <v>0</v>
      </c>
      <c r="N1430">
        <v>0</v>
      </c>
      <c r="O1430">
        <v>5</v>
      </c>
      <c r="P1430">
        <v>-1</v>
      </c>
      <c r="Q1430" s="28">
        <v>41942.261111111111</v>
      </c>
      <c r="R1430" s="28">
        <v>41945.399305555555</v>
      </c>
      <c r="S1430" t="s">
        <v>5653</v>
      </c>
      <c r="T1430" s="27">
        <v>41942</v>
      </c>
      <c r="V1430">
        <v>1</v>
      </c>
      <c r="W1430" t="s">
        <v>32</v>
      </c>
      <c r="X1430" t="s">
        <v>348</v>
      </c>
      <c r="Y1430">
        <v>1</v>
      </c>
      <c r="AA1430" t="s">
        <v>5654</v>
      </c>
      <c r="AB1430" t="s">
        <v>36</v>
      </c>
      <c r="AD1430" s="27">
        <v>42021</v>
      </c>
      <c r="AE1430" t="s">
        <v>5655</v>
      </c>
      <c r="AH1430">
        <v>0</v>
      </c>
      <c r="AN1430" t="s">
        <v>238</v>
      </c>
      <c r="AO1430">
        <v>8</v>
      </c>
      <c r="AP1430" t="s">
        <v>269</v>
      </c>
      <c r="AQ1430" s="27">
        <v>41943</v>
      </c>
      <c r="AR1430" t="s">
        <v>240</v>
      </c>
      <c r="AS1430">
        <v>10</v>
      </c>
      <c r="AT1430" t="s">
        <v>269</v>
      </c>
      <c r="AU1430" s="27">
        <v>41943</v>
      </c>
    </row>
    <row r="1431" spans="1:47" x14ac:dyDescent="0.2">
      <c r="A1431">
        <v>1430</v>
      </c>
      <c r="B1431" t="s">
        <v>5656</v>
      </c>
      <c r="C1431" t="s">
        <v>1313</v>
      </c>
      <c r="D1431" t="s">
        <v>5203</v>
      </c>
      <c r="E1431" s="27">
        <v>41554</v>
      </c>
      <c r="F1431" t="s">
        <v>233</v>
      </c>
      <c r="G1431" s="27">
        <v>25228</v>
      </c>
      <c r="H1431">
        <v>47</v>
      </c>
      <c r="I1431" t="s">
        <v>234</v>
      </c>
      <c r="J1431" t="s">
        <v>353</v>
      </c>
      <c r="K1431">
        <v>0</v>
      </c>
      <c r="L1431">
        <v>4</v>
      </c>
      <c r="M1431">
        <v>0</v>
      </c>
      <c r="N1431">
        <v>0</v>
      </c>
      <c r="O1431">
        <v>0</v>
      </c>
      <c r="P1431">
        <v>-4</v>
      </c>
      <c r="Q1431" s="28">
        <v>41550.06527777778</v>
      </c>
      <c r="R1431" s="28">
        <v>41551.387499999997</v>
      </c>
      <c r="S1431" t="s">
        <v>5657</v>
      </c>
      <c r="T1431" s="27">
        <v>41550</v>
      </c>
      <c r="V1431">
        <v>4</v>
      </c>
      <c r="W1431" t="s">
        <v>36</v>
      </c>
      <c r="X1431" t="s">
        <v>279</v>
      </c>
      <c r="Y1431">
        <v>0</v>
      </c>
      <c r="AB1431" t="s">
        <v>237</v>
      </c>
      <c r="AH1431">
        <v>0</v>
      </c>
      <c r="AN1431" t="s">
        <v>238</v>
      </c>
      <c r="AO1431">
        <v>1</v>
      </c>
      <c r="AP1431" t="s">
        <v>239</v>
      </c>
      <c r="AQ1431" s="27">
        <v>41554</v>
      </c>
      <c r="AR1431" t="s">
        <v>240</v>
      </c>
      <c r="AS1431">
        <v>4</v>
      </c>
      <c r="AT1431" t="s">
        <v>239</v>
      </c>
      <c r="AU1431" s="27">
        <v>41554</v>
      </c>
    </row>
    <row r="1432" spans="1:47" x14ac:dyDescent="0.2">
      <c r="A1432">
        <v>1431</v>
      </c>
      <c r="B1432" t="s">
        <v>5658</v>
      </c>
      <c r="C1432" t="s">
        <v>830</v>
      </c>
      <c r="D1432" t="s">
        <v>5659</v>
      </c>
      <c r="E1432" s="27">
        <v>41703</v>
      </c>
      <c r="F1432" t="s">
        <v>233</v>
      </c>
      <c r="G1432" s="27">
        <v>33181</v>
      </c>
      <c r="H1432">
        <v>25</v>
      </c>
      <c r="I1432" t="s">
        <v>244</v>
      </c>
      <c r="J1432" t="s">
        <v>245</v>
      </c>
      <c r="K1432">
        <v>0</v>
      </c>
      <c r="L1432">
        <v>5</v>
      </c>
      <c r="M1432">
        <v>0</v>
      </c>
      <c r="N1432">
        <v>0</v>
      </c>
      <c r="O1432">
        <v>1</v>
      </c>
      <c r="P1432">
        <v>-1</v>
      </c>
      <c r="Q1432" s="28">
        <v>41702.34375</v>
      </c>
      <c r="R1432" s="28">
        <v>41703.36041666667</v>
      </c>
      <c r="S1432" t="s">
        <v>5660</v>
      </c>
      <c r="T1432" s="27">
        <v>41702</v>
      </c>
      <c r="V1432">
        <v>1</v>
      </c>
      <c r="W1432" t="s">
        <v>32</v>
      </c>
      <c r="X1432" t="s">
        <v>261</v>
      </c>
      <c r="Y1432">
        <v>0</v>
      </c>
      <c r="AB1432" t="s">
        <v>237</v>
      </c>
      <c r="AH1432">
        <v>0</v>
      </c>
      <c r="AN1432" t="s">
        <v>238</v>
      </c>
      <c r="AO1432">
        <v>3</v>
      </c>
      <c r="AP1432" t="s">
        <v>239</v>
      </c>
      <c r="AQ1432" s="27">
        <v>41703</v>
      </c>
      <c r="AR1432" t="s">
        <v>240</v>
      </c>
      <c r="AS1432">
        <v>5</v>
      </c>
      <c r="AT1432" t="s">
        <v>246</v>
      </c>
      <c r="AU1432" s="27">
        <v>41703</v>
      </c>
    </row>
    <row r="1433" spans="1:47" x14ac:dyDescent="0.2">
      <c r="A1433">
        <v>1432</v>
      </c>
      <c r="B1433" t="s">
        <v>5661</v>
      </c>
      <c r="C1433" t="s">
        <v>1387</v>
      </c>
      <c r="D1433" t="s">
        <v>2014</v>
      </c>
      <c r="E1433" s="27">
        <v>41951</v>
      </c>
      <c r="F1433" t="s">
        <v>233</v>
      </c>
      <c r="G1433" s="27">
        <v>32875</v>
      </c>
      <c r="H1433">
        <v>26</v>
      </c>
      <c r="I1433" t="s">
        <v>244</v>
      </c>
      <c r="J1433" t="s">
        <v>250</v>
      </c>
      <c r="K1433">
        <v>0</v>
      </c>
      <c r="L1433">
        <v>4</v>
      </c>
      <c r="M1433">
        <v>0</v>
      </c>
      <c r="N1433">
        <v>0</v>
      </c>
      <c r="O1433">
        <v>2</v>
      </c>
      <c r="P1433">
        <v>-1</v>
      </c>
      <c r="Q1433" s="28">
        <v>41950.063194444447</v>
      </c>
      <c r="R1433" s="28">
        <v>41951.336111111108</v>
      </c>
      <c r="S1433" t="s">
        <v>5662</v>
      </c>
      <c r="T1433" s="27">
        <v>41950</v>
      </c>
      <c r="V1433">
        <v>1</v>
      </c>
      <c r="W1433" t="s">
        <v>32</v>
      </c>
      <c r="X1433" t="s">
        <v>5663</v>
      </c>
      <c r="Y1433">
        <v>0</v>
      </c>
      <c r="AB1433" t="s">
        <v>237</v>
      </c>
      <c r="AH1433">
        <v>0</v>
      </c>
      <c r="AN1433" t="s">
        <v>238</v>
      </c>
      <c r="AO1433">
        <v>5</v>
      </c>
      <c r="AP1433" t="s">
        <v>246</v>
      </c>
      <c r="AQ1433" s="27">
        <v>41951</v>
      </c>
      <c r="AR1433" t="s">
        <v>240</v>
      </c>
      <c r="AS1433">
        <v>4</v>
      </c>
      <c r="AT1433" t="s">
        <v>239</v>
      </c>
      <c r="AU1433" s="27">
        <v>41951</v>
      </c>
    </row>
    <row r="1434" spans="1:47" x14ac:dyDescent="0.2">
      <c r="A1434">
        <v>1433</v>
      </c>
      <c r="B1434" t="s">
        <v>5664</v>
      </c>
      <c r="C1434" t="s">
        <v>5665</v>
      </c>
      <c r="D1434" t="s">
        <v>1413</v>
      </c>
      <c r="E1434" s="27">
        <v>41601</v>
      </c>
      <c r="F1434" t="s">
        <v>233</v>
      </c>
      <c r="G1434" s="27">
        <v>34758</v>
      </c>
      <c r="H1434">
        <v>21</v>
      </c>
      <c r="I1434" t="s">
        <v>259</v>
      </c>
      <c r="J1434" t="s">
        <v>250</v>
      </c>
      <c r="K1434">
        <v>0</v>
      </c>
      <c r="L1434">
        <v>8</v>
      </c>
      <c r="M1434">
        <v>0</v>
      </c>
      <c r="N1434">
        <v>0</v>
      </c>
      <c r="O1434">
        <v>1</v>
      </c>
      <c r="P1434">
        <v>-1</v>
      </c>
      <c r="Q1434" s="28">
        <v>41600.511111111111</v>
      </c>
      <c r="R1434" s="28">
        <v>41709.045138888891</v>
      </c>
      <c r="S1434" t="s">
        <v>5666</v>
      </c>
      <c r="T1434" s="27">
        <v>41600</v>
      </c>
      <c r="V1434">
        <v>1</v>
      </c>
      <c r="W1434" t="s">
        <v>32</v>
      </c>
      <c r="X1434" t="s">
        <v>261</v>
      </c>
      <c r="Y1434">
        <v>0</v>
      </c>
      <c r="AB1434" t="s">
        <v>237</v>
      </c>
      <c r="AH1434">
        <v>0</v>
      </c>
      <c r="AN1434" t="s">
        <v>238</v>
      </c>
      <c r="AO1434">
        <v>7</v>
      </c>
      <c r="AP1434" t="s">
        <v>246</v>
      </c>
      <c r="AQ1434" s="27">
        <v>41601</v>
      </c>
      <c r="AR1434" t="s">
        <v>240</v>
      </c>
      <c r="AS1434">
        <v>8</v>
      </c>
      <c r="AT1434" t="s">
        <v>269</v>
      </c>
      <c r="AU1434" s="27">
        <v>41601</v>
      </c>
    </row>
    <row r="1435" spans="1:47" x14ac:dyDescent="0.2">
      <c r="A1435">
        <v>1434</v>
      </c>
      <c r="B1435" t="s">
        <v>5667</v>
      </c>
      <c r="C1435" t="s">
        <v>813</v>
      </c>
      <c r="D1435" t="s">
        <v>5668</v>
      </c>
      <c r="E1435" s="27">
        <v>41400</v>
      </c>
      <c r="F1435" t="s">
        <v>233</v>
      </c>
      <c r="G1435" s="27">
        <v>22578</v>
      </c>
      <c r="H1435">
        <v>54</v>
      </c>
      <c r="I1435" t="s">
        <v>234</v>
      </c>
      <c r="J1435" t="s">
        <v>250</v>
      </c>
      <c r="K1435">
        <v>0</v>
      </c>
      <c r="L1435">
        <v>6</v>
      </c>
      <c r="M1435">
        <v>0</v>
      </c>
      <c r="N1435">
        <v>0</v>
      </c>
      <c r="O1435">
        <v>0</v>
      </c>
      <c r="W1435" t="s">
        <v>237</v>
      </c>
      <c r="Y1435">
        <v>-1</v>
      </c>
      <c r="AB1435" t="s">
        <v>237</v>
      </c>
      <c r="AH1435">
        <v>0</v>
      </c>
      <c r="AN1435" t="s">
        <v>238</v>
      </c>
      <c r="AO1435">
        <v>5</v>
      </c>
      <c r="AP1435" t="s">
        <v>246</v>
      </c>
      <c r="AQ1435" s="27">
        <v>41400</v>
      </c>
      <c r="AR1435" t="s">
        <v>240</v>
      </c>
      <c r="AS1435">
        <v>6</v>
      </c>
      <c r="AT1435" t="s">
        <v>246</v>
      </c>
      <c r="AU1435" s="27">
        <v>41400</v>
      </c>
    </row>
    <row r="1436" spans="1:47" x14ac:dyDescent="0.2">
      <c r="A1436">
        <v>1435</v>
      </c>
      <c r="B1436" t="s">
        <v>5669</v>
      </c>
      <c r="C1436" t="s">
        <v>414</v>
      </c>
      <c r="D1436" t="s">
        <v>5670</v>
      </c>
      <c r="E1436" s="27">
        <v>41710</v>
      </c>
      <c r="F1436" t="s">
        <v>233</v>
      </c>
      <c r="G1436" s="27">
        <v>32995</v>
      </c>
      <c r="H1436">
        <v>25</v>
      </c>
      <c r="I1436" t="s">
        <v>244</v>
      </c>
      <c r="J1436" t="s">
        <v>250</v>
      </c>
      <c r="K1436">
        <v>0</v>
      </c>
      <c r="L1436">
        <v>2</v>
      </c>
      <c r="M1436">
        <v>0</v>
      </c>
      <c r="N1436">
        <v>0</v>
      </c>
      <c r="O1436">
        <v>2</v>
      </c>
      <c r="P1436">
        <v>-1</v>
      </c>
      <c r="Q1436" s="28">
        <v>41709.140277777777</v>
      </c>
      <c r="R1436" s="28">
        <v>41710.063194444447</v>
      </c>
      <c r="S1436" t="s">
        <v>5671</v>
      </c>
      <c r="T1436" s="27">
        <v>41709</v>
      </c>
      <c r="V1436">
        <v>1</v>
      </c>
      <c r="W1436" t="s">
        <v>36</v>
      </c>
      <c r="X1436" t="s">
        <v>279</v>
      </c>
      <c r="Y1436">
        <v>1</v>
      </c>
      <c r="AA1436" t="s">
        <v>5672</v>
      </c>
      <c r="AB1436" t="s">
        <v>36</v>
      </c>
      <c r="AD1436" s="27">
        <v>41963</v>
      </c>
      <c r="AE1436" t="s">
        <v>412</v>
      </c>
      <c r="AH1436">
        <v>0</v>
      </c>
      <c r="AN1436" t="s">
        <v>238</v>
      </c>
      <c r="AO1436">
        <v>3</v>
      </c>
      <c r="AP1436" t="s">
        <v>239</v>
      </c>
      <c r="AQ1436" s="27">
        <v>41710</v>
      </c>
      <c r="AR1436" t="s">
        <v>240</v>
      </c>
      <c r="AS1436">
        <v>2</v>
      </c>
      <c r="AT1436" t="s">
        <v>239</v>
      </c>
      <c r="AU1436" s="27">
        <v>41710</v>
      </c>
    </row>
    <row r="1437" spans="1:47" x14ac:dyDescent="0.2">
      <c r="A1437">
        <v>1436</v>
      </c>
      <c r="B1437" t="s">
        <v>5673</v>
      </c>
      <c r="C1437" t="s">
        <v>5674</v>
      </c>
      <c r="D1437" t="s">
        <v>5675</v>
      </c>
      <c r="E1437" s="27">
        <v>41843</v>
      </c>
      <c r="F1437" t="s">
        <v>233</v>
      </c>
      <c r="G1437" s="27">
        <v>34248</v>
      </c>
      <c r="H1437">
        <v>22</v>
      </c>
      <c r="I1437" t="s">
        <v>259</v>
      </c>
      <c r="J1437" t="s">
        <v>250</v>
      </c>
      <c r="K1437">
        <v>1</v>
      </c>
      <c r="L1437">
        <v>7</v>
      </c>
      <c r="M1437">
        <v>1</v>
      </c>
      <c r="N1437">
        <v>0</v>
      </c>
      <c r="O1437">
        <v>6</v>
      </c>
      <c r="P1437">
        <v>-1</v>
      </c>
      <c r="Q1437" s="28">
        <v>41842.133333333331</v>
      </c>
      <c r="R1437" s="28">
        <v>41844.254166666666</v>
      </c>
      <c r="S1437" t="s">
        <v>5676</v>
      </c>
      <c r="U1437" s="27">
        <v>41842</v>
      </c>
      <c r="V1437">
        <v>1</v>
      </c>
      <c r="W1437" t="s">
        <v>32</v>
      </c>
      <c r="X1437" t="s">
        <v>274</v>
      </c>
      <c r="Y1437">
        <v>1</v>
      </c>
      <c r="AA1437" t="s">
        <v>5677</v>
      </c>
      <c r="AB1437" t="s">
        <v>36</v>
      </c>
      <c r="AC1437">
        <v>0</v>
      </c>
      <c r="AD1437" s="27">
        <v>41946</v>
      </c>
      <c r="AE1437" t="s">
        <v>279</v>
      </c>
      <c r="AF1437" s="27">
        <v>41946</v>
      </c>
      <c r="AG1437" s="27">
        <v>41947</v>
      </c>
      <c r="AH1437">
        <v>1</v>
      </c>
      <c r="AJ1437" t="s">
        <v>5677</v>
      </c>
      <c r="AK1437" t="s">
        <v>462</v>
      </c>
      <c r="AL1437" s="27">
        <v>41946</v>
      </c>
      <c r="AM1437" t="s">
        <v>279</v>
      </c>
      <c r="AN1437" t="s">
        <v>238</v>
      </c>
      <c r="AO1437">
        <v>5</v>
      </c>
      <c r="AP1437" t="s">
        <v>246</v>
      </c>
      <c r="AQ1437" s="27">
        <v>41843</v>
      </c>
      <c r="AR1437" t="s">
        <v>240</v>
      </c>
      <c r="AS1437">
        <v>7</v>
      </c>
      <c r="AT1437" t="s">
        <v>246</v>
      </c>
      <c r="AU1437" s="27">
        <v>41843</v>
      </c>
    </row>
    <row r="1438" spans="1:47" x14ac:dyDescent="0.2">
      <c r="A1438">
        <v>1437</v>
      </c>
      <c r="B1438" t="s">
        <v>5678</v>
      </c>
      <c r="C1438" t="s">
        <v>5679</v>
      </c>
      <c r="D1438" t="s">
        <v>5680</v>
      </c>
      <c r="E1438" s="27">
        <v>42003</v>
      </c>
      <c r="F1438" t="s">
        <v>233</v>
      </c>
      <c r="G1438" s="27">
        <v>29422</v>
      </c>
      <c r="H1438">
        <v>35</v>
      </c>
      <c r="I1438" t="s">
        <v>244</v>
      </c>
      <c r="J1438" t="s">
        <v>22</v>
      </c>
      <c r="K1438">
        <v>0</v>
      </c>
      <c r="L1438">
        <v>3</v>
      </c>
      <c r="M1438">
        <v>0</v>
      </c>
      <c r="N1438">
        <v>0</v>
      </c>
      <c r="O1438">
        <v>0</v>
      </c>
      <c r="P1438">
        <v>-18</v>
      </c>
      <c r="Q1438" s="28">
        <v>41985.111805555556</v>
      </c>
      <c r="R1438" s="28">
        <v>41995.305555555555</v>
      </c>
      <c r="S1438" t="s">
        <v>5681</v>
      </c>
      <c r="U1438" s="27">
        <v>41096</v>
      </c>
      <c r="V1438">
        <v>907</v>
      </c>
      <c r="W1438" t="s">
        <v>36</v>
      </c>
      <c r="X1438" t="s">
        <v>274</v>
      </c>
      <c r="Y1438">
        <v>0</v>
      </c>
      <c r="AB1438" t="s">
        <v>237</v>
      </c>
      <c r="AH1438">
        <v>0</v>
      </c>
      <c r="AN1438" t="s">
        <v>238</v>
      </c>
      <c r="AO1438">
        <v>2</v>
      </c>
      <c r="AP1438" t="s">
        <v>239</v>
      </c>
      <c r="AQ1438" s="27">
        <v>42003</v>
      </c>
      <c r="AR1438" t="s">
        <v>240</v>
      </c>
      <c r="AS1438">
        <v>3</v>
      </c>
      <c r="AT1438" t="s">
        <v>239</v>
      </c>
      <c r="AU1438" s="27">
        <v>42003</v>
      </c>
    </row>
    <row r="1439" spans="1:47" x14ac:dyDescent="0.2">
      <c r="A1439">
        <v>1438</v>
      </c>
      <c r="B1439" t="s">
        <v>5682</v>
      </c>
      <c r="C1439" t="s">
        <v>5683</v>
      </c>
      <c r="D1439" t="s">
        <v>266</v>
      </c>
      <c r="E1439" s="27">
        <v>41291</v>
      </c>
      <c r="F1439" t="s">
        <v>294</v>
      </c>
      <c r="G1439" s="27">
        <v>32632</v>
      </c>
      <c r="H1439">
        <v>26</v>
      </c>
      <c r="I1439" t="s">
        <v>244</v>
      </c>
      <c r="J1439" t="s">
        <v>245</v>
      </c>
      <c r="K1439">
        <v>0</v>
      </c>
      <c r="L1439">
        <v>6</v>
      </c>
      <c r="M1439">
        <v>0</v>
      </c>
      <c r="N1439">
        <v>0</v>
      </c>
      <c r="O1439">
        <v>0</v>
      </c>
      <c r="P1439">
        <v>-1</v>
      </c>
      <c r="Q1439" s="28">
        <v>41290.1875</v>
      </c>
      <c r="R1439" s="28">
        <v>41291.15</v>
      </c>
      <c r="S1439" t="s">
        <v>5684</v>
      </c>
      <c r="T1439" s="27">
        <v>41290</v>
      </c>
      <c r="V1439">
        <v>1</v>
      </c>
      <c r="W1439" t="s">
        <v>32</v>
      </c>
      <c r="X1439" t="s">
        <v>300</v>
      </c>
      <c r="Y1439">
        <v>0</v>
      </c>
      <c r="AB1439" t="s">
        <v>237</v>
      </c>
      <c r="AH1439">
        <v>0</v>
      </c>
      <c r="AN1439" t="s">
        <v>238</v>
      </c>
      <c r="AO1439">
        <v>6</v>
      </c>
      <c r="AP1439" t="s">
        <v>246</v>
      </c>
      <c r="AQ1439" s="27">
        <v>41291</v>
      </c>
      <c r="AR1439" t="s">
        <v>240</v>
      </c>
      <c r="AS1439">
        <v>6</v>
      </c>
      <c r="AT1439" t="s">
        <v>246</v>
      </c>
      <c r="AU1439" s="27">
        <v>41291</v>
      </c>
    </row>
    <row r="1440" spans="1:47" x14ac:dyDescent="0.2">
      <c r="A1440">
        <v>1439</v>
      </c>
      <c r="B1440" t="s">
        <v>5685</v>
      </c>
      <c r="C1440" t="s">
        <v>5686</v>
      </c>
      <c r="D1440" t="s">
        <v>5687</v>
      </c>
      <c r="E1440" s="27">
        <v>41709</v>
      </c>
      <c r="F1440" t="s">
        <v>233</v>
      </c>
      <c r="G1440" s="27">
        <v>34935</v>
      </c>
      <c r="H1440">
        <v>20</v>
      </c>
      <c r="I1440" t="s">
        <v>259</v>
      </c>
      <c r="J1440" t="s">
        <v>245</v>
      </c>
      <c r="K1440">
        <v>0</v>
      </c>
      <c r="L1440">
        <v>4</v>
      </c>
      <c r="M1440">
        <v>0</v>
      </c>
      <c r="N1440">
        <v>0</v>
      </c>
      <c r="O1440">
        <v>0</v>
      </c>
      <c r="P1440">
        <v>-1</v>
      </c>
      <c r="Q1440" s="28">
        <v>41708.134027777778</v>
      </c>
      <c r="R1440" s="28">
        <v>41709.439583333333</v>
      </c>
      <c r="S1440" t="s">
        <v>5688</v>
      </c>
      <c r="T1440" s="27">
        <v>41708</v>
      </c>
      <c r="V1440">
        <v>1</v>
      </c>
      <c r="W1440" t="s">
        <v>32</v>
      </c>
      <c r="X1440" t="s">
        <v>453</v>
      </c>
      <c r="Y1440">
        <v>0</v>
      </c>
      <c r="AB1440" t="s">
        <v>237</v>
      </c>
      <c r="AH1440">
        <v>0</v>
      </c>
      <c r="AN1440" t="s">
        <v>238</v>
      </c>
      <c r="AO1440">
        <v>6</v>
      </c>
      <c r="AP1440" t="s">
        <v>246</v>
      </c>
      <c r="AQ1440" s="27">
        <v>41709</v>
      </c>
      <c r="AR1440" t="s">
        <v>240</v>
      </c>
      <c r="AS1440">
        <v>4</v>
      </c>
      <c r="AT1440" t="s">
        <v>239</v>
      </c>
      <c r="AU1440" s="27">
        <v>41709</v>
      </c>
    </row>
    <row r="1441" spans="1:47" x14ac:dyDescent="0.2">
      <c r="A1441">
        <v>1440</v>
      </c>
      <c r="B1441" t="s">
        <v>5689</v>
      </c>
      <c r="C1441" t="s">
        <v>963</v>
      </c>
      <c r="D1441" t="s">
        <v>2875</v>
      </c>
      <c r="E1441" s="27">
        <v>41705</v>
      </c>
      <c r="F1441" t="s">
        <v>233</v>
      </c>
      <c r="G1441" s="27">
        <v>31309</v>
      </c>
      <c r="H1441">
        <v>30</v>
      </c>
      <c r="I1441" t="s">
        <v>244</v>
      </c>
      <c r="J1441" t="s">
        <v>250</v>
      </c>
      <c r="K1441">
        <v>0</v>
      </c>
      <c r="L1441">
        <v>10</v>
      </c>
      <c r="M1441">
        <v>1</v>
      </c>
      <c r="N1441">
        <v>0</v>
      </c>
      <c r="O1441">
        <v>8</v>
      </c>
      <c r="P1441">
        <v>-1</v>
      </c>
      <c r="Q1441" s="28">
        <v>41704.306944444441</v>
      </c>
      <c r="R1441" s="28">
        <v>41731.374305555553</v>
      </c>
      <c r="S1441" t="s">
        <v>5690</v>
      </c>
      <c r="T1441" s="27">
        <v>41118</v>
      </c>
      <c r="V1441">
        <v>587</v>
      </c>
      <c r="W1441" t="s">
        <v>32</v>
      </c>
      <c r="X1441" t="s">
        <v>252</v>
      </c>
      <c r="Y1441">
        <v>0</v>
      </c>
      <c r="AB1441" t="s">
        <v>237</v>
      </c>
      <c r="AH1441">
        <v>0</v>
      </c>
      <c r="AN1441" t="s">
        <v>238</v>
      </c>
      <c r="AO1441">
        <v>8</v>
      </c>
      <c r="AP1441" t="s">
        <v>269</v>
      </c>
      <c r="AQ1441" s="27">
        <v>41705</v>
      </c>
      <c r="AR1441" t="s">
        <v>240</v>
      </c>
      <c r="AS1441">
        <v>10</v>
      </c>
      <c r="AT1441" t="s">
        <v>269</v>
      </c>
      <c r="AU1441" s="27">
        <v>41705</v>
      </c>
    </row>
    <row r="1442" spans="1:47" x14ac:dyDescent="0.2">
      <c r="A1442">
        <v>1441</v>
      </c>
      <c r="B1442" t="s">
        <v>5691</v>
      </c>
      <c r="C1442" t="s">
        <v>2690</v>
      </c>
      <c r="D1442" t="s">
        <v>689</v>
      </c>
      <c r="E1442" s="27">
        <v>41971</v>
      </c>
      <c r="F1442" t="s">
        <v>233</v>
      </c>
      <c r="G1442" s="27">
        <v>31420</v>
      </c>
      <c r="H1442">
        <v>30</v>
      </c>
      <c r="I1442" t="s">
        <v>244</v>
      </c>
      <c r="J1442" t="s">
        <v>250</v>
      </c>
      <c r="K1442">
        <v>0</v>
      </c>
      <c r="L1442">
        <v>5</v>
      </c>
      <c r="M1442">
        <v>0</v>
      </c>
      <c r="N1442">
        <v>0</v>
      </c>
      <c r="O1442">
        <v>1</v>
      </c>
      <c r="P1442">
        <v>-1</v>
      </c>
      <c r="Q1442" s="28">
        <v>41970.161805555559</v>
      </c>
      <c r="R1442" s="28">
        <v>41972.138888888891</v>
      </c>
      <c r="S1442" t="s">
        <v>5692</v>
      </c>
      <c r="T1442" s="27">
        <v>41970</v>
      </c>
      <c r="V1442">
        <v>1</v>
      </c>
      <c r="W1442" t="s">
        <v>36</v>
      </c>
      <c r="X1442" t="s">
        <v>279</v>
      </c>
      <c r="Y1442">
        <v>1</v>
      </c>
      <c r="AA1442" t="s">
        <v>5693</v>
      </c>
      <c r="AB1442" t="s">
        <v>36</v>
      </c>
      <c r="AC1442">
        <v>0</v>
      </c>
      <c r="AD1442" s="27">
        <v>42288</v>
      </c>
      <c r="AE1442" t="s">
        <v>626</v>
      </c>
      <c r="AF1442" s="27">
        <v>42288</v>
      </c>
      <c r="AG1442" s="27">
        <v>42289</v>
      </c>
      <c r="AH1442">
        <v>0</v>
      </c>
      <c r="AN1442" t="s">
        <v>238</v>
      </c>
      <c r="AO1442">
        <v>3</v>
      </c>
      <c r="AP1442" t="s">
        <v>239</v>
      </c>
      <c r="AQ1442" s="27">
        <v>41971</v>
      </c>
      <c r="AR1442" t="s">
        <v>240</v>
      </c>
      <c r="AS1442">
        <v>5</v>
      </c>
      <c r="AT1442" t="s">
        <v>246</v>
      </c>
      <c r="AU1442" s="27">
        <v>41971</v>
      </c>
    </row>
    <row r="1443" spans="1:47" x14ac:dyDescent="0.2">
      <c r="A1443">
        <v>1442</v>
      </c>
      <c r="B1443" t="s">
        <v>5694</v>
      </c>
      <c r="C1443" t="s">
        <v>5695</v>
      </c>
      <c r="D1443" t="s">
        <v>5696</v>
      </c>
      <c r="E1443" s="27">
        <v>41772</v>
      </c>
      <c r="F1443" t="s">
        <v>294</v>
      </c>
      <c r="G1443" s="27">
        <v>32904</v>
      </c>
      <c r="H1443">
        <v>26</v>
      </c>
      <c r="I1443" t="s">
        <v>244</v>
      </c>
      <c r="J1443" t="s">
        <v>250</v>
      </c>
      <c r="K1443">
        <v>0</v>
      </c>
      <c r="L1443">
        <v>4</v>
      </c>
      <c r="M1443">
        <v>0</v>
      </c>
      <c r="N1443">
        <v>0</v>
      </c>
      <c r="O1443">
        <v>1</v>
      </c>
      <c r="S1443" t="s">
        <v>5697</v>
      </c>
      <c r="T1443" s="27">
        <v>41733</v>
      </c>
      <c r="V1443">
        <v>39</v>
      </c>
      <c r="W1443" t="s">
        <v>32</v>
      </c>
      <c r="X1443" t="s">
        <v>1395</v>
      </c>
      <c r="Y1443">
        <v>0</v>
      </c>
      <c r="AB1443" t="s">
        <v>237</v>
      </c>
      <c r="AH1443">
        <v>0</v>
      </c>
      <c r="AN1443" t="s">
        <v>238</v>
      </c>
      <c r="AO1443">
        <v>4</v>
      </c>
      <c r="AP1443" t="s">
        <v>239</v>
      </c>
      <c r="AQ1443" s="27">
        <v>41772</v>
      </c>
      <c r="AR1443" t="s">
        <v>240</v>
      </c>
      <c r="AS1443">
        <v>4</v>
      </c>
      <c r="AT1443" t="s">
        <v>239</v>
      </c>
      <c r="AU1443" s="27">
        <v>41772</v>
      </c>
    </row>
    <row r="1444" spans="1:47" x14ac:dyDescent="0.2">
      <c r="A1444">
        <v>1443</v>
      </c>
      <c r="B1444" t="s">
        <v>5698</v>
      </c>
      <c r="C1444" t="s">
        <v>5699</v>
      </c>
      <c r="D1444" t="s">
        <v>4093</v>
      </c>
      <c r="E1444" s="27">
        <v>41526</v>
      </c>
      <c r="F1444" t="s">
        <v>233</v>
      </c>
      <c r="G1444" s="27">
        <v>25903</v>
      </c>
      <c r="H1444">
        <v>45</v>
      </c>
      <c r="I1444" t="s">
        <v>234</v>
      </c>
      <c r="J1444" t="s">
        <v>250</v>
      </c>
      <c r="K1444">
        <v>0</v>
      </c>
      <c r="L1444">
        <v>5</v>
      </c>
      <c r="M1444">
        <v>0</v>
      </c>
      <c r="N1444">
        <v>0</v>
      </c>
      <c r="O1444">
        <v>0</v>
      </c>
      <c r="P1444">
        <v>-3</v>
      </c>
      <c r="Q1444" s="28">
        <v>41523.428472222222</v>
      </c>
      <c r="R1444" s="28">
        <v>41524.532638888886</v>
      </c>
      <c r="S1444" t="s">
        <v>5700</v>
      </c>
      <c r="T1444" s="27">
        <v>41523</v>
      </c>
      <c r="V1444">
        <v>3</v>
      </c>
      <c r="W1444" t="s">
        <v>32</v>
      </c>
      <c r="X1444" t="s">
        <v>997</v>
      </c>
      <c r="Y1444">
        <v>1</v>
      </c>
      <c r="AA1444" t="s">
        <v>5701</v>
      </c>
      <c r="AB1444" t="s">
        <v>36</v>
      </c>
      <c r="AC1444">
        <v>1</v>
      </c>
      <c r="AD1444" s="27">
        <v>41671</v>
      </c>
      <c r="AE1444" t="s">
        <v>412</v>
      </c>
      <c r="AF1444" s="27">
        <v>41672</v>
      </c>
      <c r="AG1444" s="27">
        <v>41754</v>
      </c>
      <c r="AH1444">
        <v>0</v>
      </c>
      <c r="AN1444" t="s">
        <v>238</v>
      </c>
      <c r="AO1444">
        <v>4</v>
      </c>
      <c r="AP1444" t="s">
        <v>239</v>
      </c>
      <c r="AQ1444" s="27">
        <v>41526</v>
      </c>
      <c r="AR1444" t="s">
        <v>240</v>
      </c>
      <c r="AS1444">
        <v>5</v>
      </c>
      <c r="AT1444" t="s">
        <v>246</v>
      </c>
      <c r="AU1444" s="27">
        <v>41526</v>
      </c>
    </row>
    <row r="1445" spans="1:47" x14ac:dyDescent="0.2">
      <c r="A1445">
        <v>1444</v>
      </c>
      <c r="B1445" t="s">
        <v>5702</v>
      </c>
      <c r="C1445" t="s">
        <v>5703</v>
      </c>
      <c r="D1445" t="s">
        <v>3145</v>
      </c>
      <c r="E1445" s="27">
        <v>41832</v>
      </c>
      <c r="F1445" t="s">
        <v>233</v>
      </c>
      <c r="G1445" s="27">
        <v>35168</v>
      </c>
      <c r="H1445">
        <v>20</v>
      </c>
      <c r="I1445" t="s">
        <v>259</v>
      </c>
      <c r="J1445" t="s">
        <v>250</v>
      </c>
      <c r="K1445">
        <v>0</v>
      </c>
      <c r="L1445">
        <v>10</v>
      </c>
      <c r="M1445">
        <v>0</v>
      </c>
      <c r="N1445">
        <v>0</v>
      </c>
      <c r="O1445">
        <v>1</v>
      </c>
      <c r="P1445">
        <v>-1</v>
      </c>
      <c r="Q1445" s="28">
        <v>41831.130555555559</v>
      </c>
      <c r="R1445" s="28">
        <v>41840.508333333331</v>
      </c>
      <c r="S1445" t="s">
        <v>5704</v>
      </c>
      <c r="T1445" s="27">
        <v>41831</v>
      </c>
      <c r="V1445">
        <v>1</v>
      </c>
      <c r="W1445" t="s">
        <v>32</v>
      </c>
      <c r="X1445" t="s">
        <v>402</v>
      </c>
      <c r="Y1445">
        <v>0</v>
      </c>
      <c r="AB1445" t="s">
        <v>237</v>
      </c>
      <c r="AH1445">
        <v>0</v>
      </c>
      <c r="AN1445" t="s">
        <v>238</v>
      </c>
      <c r="AO1445">
        <v>10</v>
      </c>
      <c r="AP1445" t="s">
        <v>269</v>
      </c>
      <c r="AQ1445" s="27">
        <v>41832</v>
      </c>
      <c r="AR1445" t="s">
        <v>240</v>
      </c>
      <c r="AS1445">
        <v>10</v>
      </c>
      <c r="AT1445" t="s">
        <v>269</v>
      </c>
      <c r="AU1445" s="27">
        <v>41832</v>
      </c>
    </row>
    <row r="1446" spans="1:47" x14ac:dyDescent="0.2">
      <c r="A1446">
        <v>1445</v>
      </c>
      <c r="B1446" t="s">
        <v>5705</v>
      </c>
      <c r="C1446" t="s">
        <v>2167</v>
      </c>
      <c r="D1446" t="s">
        <v>1420</v>
      </c>
      <c r="E1446" s="27">
        <v>41277</v>
      </c>
      <c r="F1446" t="s">
        <v>233</v>
      </c>
      <c r="G1446" s="27">
        <v>30097</v>
      </c>
      <c r="H1446">
        <v>33</v>
      </c>
      <c r="I1446" t="s">
        <v>244</v>
      </c>
      <c r="J1446" t="s">
        <v>250</v>
      </c>
      <c r="K1446">
        <v>0</v>
      </c>
      <c r="L1446">
        <v>7</v>
      </c>
      <c r="M1446">
        <v>0</v>
      </c>
      <c r="N1446">
        <v>0</v>
      </c>
      <c r="O1446">
        <v>7</v>
      </c>
      <c r="P1446">
        <v>0</v>
      </c>
      <c r="Q1446" s="28">
        <v>41277.532638888886</v>
      </c>
      <c r="R1446" s="28">
        <v>41356.217361111114</v>
      </c>
      <c r="S1446" t="s">
        <v>5706</v>
      </c>
      <c r="T1446" s="27">
        <v>41276</v>
      </c>
      <c r="V1446">
        <v>1</v>
      </c>
      <c r="W1446" t="s">
        <v>32</v>
      </c>
      <c r="X1446" t="s">
        <v>261</v>
      </c>
      <c r="Y1446">
        <v>1</v>
      </c>
      <c r="AA1446" t="s">
        <v>5707</v>
      </c>
      <c r="AB1446" t="s">
        <v>32</v>
      </c>
      <c r="AD1446" s="27">
        <v>41471</v>
      </c>
      <c r="AE1446" t="s">
        <v>5708</v>
      </c>
      <c r="AH1446">
        <v>1</v>
      </c>
      <c r="AJ1446" t="s">
        <v>5707</v>
      </c>
      <c r="AK1446" t="s">
        <v>312</v>
      </c>
      <c r="AL1446" s="27">
        <v>41471</v>
      </c>
      <c r="AM1446" t="s">
        <v>5708</v>
      </c>
      <c r="AN1446" t="s">
        <v>238</v>
      </c>
      <c r="AO1446">
        <v>9</v>
      </c>
      <c r="AP1446" t="s">
        <v>269</v>
      </c>
      <c r="AQ1446" s="27">
        <v>41277</v>
      </c>
      <c r="AR1446" t="s">
        <v>240</v>
      </c>
      <c r="AS1446">
        <v>7</v>
      </c>
      <c r="AT1446" t="s">
        <v>246</v>
      </c>
      <c r="AU1446" s="27">
        <v>41277</v>
      </c>
    </row>
    <row r="1447" spans="1:47" x14ac:dyDescent="0.2">
      <c r="A1447">
        <v>1446</v>
      </c>
      <c r="B1447" t="s">
        <v>5709</v>
      </c>
      <c r="C1447" t="s">
        <v>5710</v>
      </c>
      <c r="D1447" t="s">
        <v>5711</v>
      </c>
      <c r="E1447" s="27">
        <v>41674</v>
      </c>
      <c r="F1447" t="s">
        <v>233</v>
      </c>
      <c r="G1447" s="27">
        <v>29480</v>
      </c>
      <c r="H1447">
        <v>35</v>
      </c>
      <c r="I1447" t="s">
        <v>244</v>
      </c>
      <c r="J1447" t="s">
        <v>245</v>
      </c>
      <c r="K1447">
        <v>0</v>
      </c>
      <c r="L1447">
        <v>1</v>
      </c>
      <c r="M1447">
        <v>0</v>
      </c>
      <c r="N1447">
        <v>0</v>
      </c>
      <c r="O1447">
        <v>2</v>
      </c>
      <c r="P1447">
        <v>-1</v>
      </c>
      <c r="Q1447" s="28">
        <v>41673.428472222222</v>
      </c>
      <c r="R1447" s="28">
        <v>41674.315972222219</v>
      </c>
      <c r="S1447" t="s">
        <v>5712</v>
      </c>
      <c r="T1447" s="27">
        <v>41673</v>
      </c>
      <c r="V1447">
        <v>1</v>
      </c>
      <c r="W1447" t="s">
        <v>32</v>
      </c>
      <c r="X1447" t="s">
        <v>801</v>
      </c>
      <c r="Y1447">
        <v>0</v>
      </c>
      <c r="AB1447" t="s">
        <v>237</v>
      </c>
      <c r="AH1447">
        <v>0</v>
      </c>
      <c r="AN1447" t="s">
        <v>238</v>
      </c>
      <c r="AO1447">
        <v>2</v>
      </c>
      <c r="AP1447" t="s">
        <v>239</v>
      </c>
      <c r="AQ1447" s="27">
        <v>41674</v>
      </c>
      <c r="AR1447" t="s">
        <v>240</v>
      </c>
      <c r="AS1447">
        <v>1</v>
      </c>
      <c r="AT1447" t="s">
        <v>239</v>
      </c>
      <c r="AU1447" s="27">
        <v>41674</v>
      </c>
    </row>
    <row r="1448" spans="1:47" x14ac:dyDescent="0.2">
      <c r="A1448">
        <v>1447</v>
      </c>
      <c r="B1448" t="s">
        <v>5713</v>
      </c>
      <c r="C1448" t="s">
        <v>484</v>
      </c>
      <c r="D1448" t="s">
        <v>5714</v>
      </c>
      <c r="E1448" s="27">
        <v>41604</v>
      </c>
      <c r="F1448" t="s">
        <v>233</v>
      </c>
      <c r="G1448" s="27">
        <v>27482</v>
      </c>
      <c r="H1448">
        <v>41</v>
      </c>
      <c r="I1448" t="s">
        <v>244</v>
      </c>
      <c r="J1448" t="s">
        <v>245</v>
      </c>
      <c r="K1448">
        <v>0</v>
      </c>
      <c r="L1448">
        <v>1</v>
      </c>
      <c r="M1448">
        <v>0</v>
      </c>
      <c r="N1448">
        <v>0</v>
      </c>
      <c r="O1448">
        <v>5</v>
      </c>
      <c r="P1448">
        <v>-1</v>
      </c>
      <c r="Q1448" s="28">
        <v>41603.319444444445</v>
      </c>
      <c r="R1448" s="28">
        <v>41604.418055555558</v>
      </c>
      <c r="S1448" t="s">
        <v>5715</v>
      </c>
      <c r="T1448" s="27">
        <v>41603</v>
      </c>
      <c r="V1448">
        <v>1</v>
      </c>
      <c r="W1448" t="s">
        <v>32</v>
      </c>
      <c r="X1448" t="s">
        <v>348</v>
      </c>
      <c r="Y1448">
        <v>0</v>
      </c>
      <c r="AB1448" t="s">
        <v>237</v>
      </c>
      <c r="AH1448">
        <v>0</v>
      </c>
      <c r="AN1448" t="s">
        <v>238</v>
      </c>
      <c r="AO1448">
        <v>1</v>
      </c>
      <c r="AP1448" t="s">
        <v>239</v>
      </c>
      <c r="AQ1448" s="27">
        <v>41604</v>
      </c>
      <c r="AR1448" t="s">
        <v>240</v>
      </c>
      <c r="AS1448">
        <v>1</v>
      </c>
      <c r="AT1448" t="s">
        <v>239</v>
      </c>
      <c r="AU1448" s="27">
        <v>41604</v>
      </c>
    </row>
    <row r="1449" spans="1:47" x14ac:dyDescent="0.2">
      <c r="A1449">
        <v>1448</v>
      </c>
      <c r="B1449" t="s">
        <v>5716</v>
      </c>
      <c r="C1449" t="s">
        <v>2381</v>
      </c>
      <c r="D1449" t="s">
        <v>5717</v>
      </c>
      <c r="E1449" s="27">
        <v>41290</v>
      </c>
      <c r="F1449" t="s">
        <v>233</v>
      </c>
      <c r="G1449" s="27">
        <v>33851</v>
      </c>
      <c r="H1449">
        <v>23</v>
      </c>
      <c r="I1449" t="s">
        <v>259</v>
      </c>
      <c r="J1449" t="s">
        <v>245</v>
      </c>
      <c r="K1449">
        <v>0</v>
      </c>
      <c r="L1449">
        <v>3</v>
      </c>
      <c r="M1449">
        <v>0</v>
      </c>
      <c r="N1449">
        <v>0</v>
      </c>
      <c r="O1449">
        <v>0</v>
      </c>
      <c r="P1449">
        <v>0</v>
      </c>
      <c r="Q1449" s="28">
        <v>41290.13958333333</v>
      </c>
      <c r="R1449" s="28">
        <v>41292.251388888886</v>
      </c>
      <c r="S1449" t="s">
        <v>5718</v>
      </c>
      <c r="T1449" s="27">
        <v>41290</v>
      </c>
      <c r="V1449">
        <v>0</v>
      </c>
      <c r="W1449" t="s">
        <v>36</v>
      </c>
      <c r="X1449" t="s">
        <v>548</v>
      </c>
      <c r="Y1449">
        <v>0</v>
      </c>
      <c r="AB1449" t="s">
        <v>237</v>
      </c>
      <c r="AH1449">
        <v>0</v>
      </c>
      <c r="AN1449" t="s">
        <v>238</v>
      </c>
      <c r="AO1449">
        <v>5</v>
      </c>
      <c r="AP1449" t="s">
        <v>246</v>
      </c>
      <c r="AQ1449" s="27">
        <v>41290</v>
      </c>
      <c r="AR1449" t="s">
        <v>240</v>
      </c>
      <c r="AS1449">
        <v>3</v>
      </c>
      <c r="AT1449" t="s">
        <v>239</v>
      </c>
      <c r="AU1449" s="27">
        <v>41290</v>
      </c>
    </row>
    <row r="1450" spans="1:47" x14ac:dyDescent="0.2">
      <c r="A1450">
        <v>1449</v>
      </c>
      <c r="B1450" t="s">
        <v>5719</v>
      </c>
      <c r="C1450" t="s">
        <v>957</v>
      </c>
      <c r="D1450" t="s">
        <v>5720</v>
      </c>
      <c r="E1450" s="27">
        <v>41894</v>
      </c>
      <c r="F1450" t="s">
        <v>233</v>
      </c>
      <c r="G1450" s="27">
        <v>28713</v>
      </c>
      <c r="H1450">
        <v>37</v>
      </c>
      <c r="I1450" t="s">
        <v>244</v>
      </c>
      <c r="J1450" t="s">
        <v>250</v>
      </c>
      <c r="K1450">
        <v>0</v>
      </c>
      <c r="L1450">
        <v>8</v>
      </c>
      <c r="M1450">
        <v>0</v>
      </c>
      <c r="N1450">
        <v>0</v>
      </c>
      <c r="O1450">
        <v>0</v>
      </c>
      <c r="P1450">
        <v>-1</v>
      </c>
      <c r="Q1450" s="28">
        <v>41893.23541666667</v>
      </c>
      <c r="R1450" s="28">
        <v>41902.148611111108</v>
      </c>
      <c r="S1450" t="s">
        <v>5721</v>
      </c>
      <c r="T1450" s="27">
        <v>41893</v>
      </c>
      <c r="V1450">
        <v>1</v>
      </c>
      <c r="W1450" t="s">
        <v>32</v>
      </c>
      <c r="X1450" t="s">
        <v>364</v>
      </c>
      <c r="Y1450">
        <v>0</v>
      </c>
      <c r="AB1450" t="s">
        <v>237</v>
      </c>
      <c r="AH1450">
        <v>0</v>
      </c>
      <c r="AN1450" t="s">
        <v>238</v>
      </c>
      <c r="AO1450">
        <v>9</v>
      </c>
      <c r="AP1450" t="s">
        <v>269</v>
      </c>
      <c r="AQ1450" s="27">
        <v>41894</v>
      </c>
      <c r="AR1450" t="s">
        <v>240</v>
      </c>
      <c r="AS1450">
        <v>8</v>
      </c>
      <c r="AT1450" t="s">
        <v>269</v>
      </c>
      <c r="AU1450" s="27">
        <v>41894</v>
      </c>
    </row>
    <row r="1451" spans="1:47" x14ac:dyDescent="0.2">
      <c r="A1451">
        <v>1450</v>
      </c>
      <c r="B1451" t="s">
        <v>5722</v>
      </c>
      <c r="C1451" t="s">
        <v>3369</v>
      </c>
      <c r="D1451" t="s">
        <v>5644</v>
      </c>
      <c r="E1451" s="27">
        <v>41974</v>
      </c>
      <c r="F1451" t="s">
        <v>233</v>
      </c>
      <c r="G1451" s="27">
        <v>26788</v>
      </c>
      <c r="H1451">
        <v>42</v>
      </c>
      <c r="I1451" t="s">
        <v>244</v>
      </c>
      <c r="J1451" t="s">
        <v>250</v>
      </c>
      <c r="K1451">
        <v>0</v>
      </c>
      <c r="L1451">
        <v>9</v>
      </c>
      <c r="M1451">
        <v>0</v>
      </c>
      <c r="N1451">
        <v>0</v>
      </c>
      <c r="O1451">
        <v>15</v>
      </c>
      <c r="P1451">
        <v>121</v>
      </c>
      <c r="Q1451" s="28">
        <v>42095.063888888886</v>
      </c>
      <c r="R1451" s="28">
        <v>42164.5</v>
      </c>
      <c r="S1451" t="s">
        <v>5723</v>
      </c>
      <c r="U1451" s="27">
        <v>41569</v>
      </c>
      <c r="V1451">
        <v>405</v>
      </c>
      <c r="W1451" t="s">
        <v>32</v>
      </c>
      <c r="X1451" t="s">
        <v>274</v>
      </c>
      <c r="Y1451">
        <v>0</v>
      </c>
      <c r="AB1451" t="s">
        <v>237</v>
      </c>
      <c r="AH1451">
        <v>0</v>
      </c>
      <c r="AN1451" t="s">
        <v>238</v>
      </c>
      <c r="AO1451">
        <v>7</v>
      </c>
      <c r="AP1451" t="s">
        <v>246</v>
      </c>
      <c r="AQ1451" s="27">
        <v>41974</v>
      </c>
      <c r="AR1451" t="s">
        <v>240</v>
      </c>
      <c r="AS1451">
        <v>9</v>
      </c>
      <c r="AT1451" t="s">
        <v>269</v>
      </c>
      <c r="AU1451" s="27">
        <v>41974</v>
      </c>
    </row>
    <row r="1452" spans="1:47" x14ac:dyDescent="0.2">
      <c r="A1452">
        <v>1451</v>
      </c>
      <c r="B1452" t="s">
        <v>5724</v>
      </c>
      <c r="C1452" t="s">
        <v>1584</v>
      </c>
      <c r="D1452" t="s">
        <v>5725</v>
      </c>
      <c r="E1452" s="27">
        <v>41331</v>
      </c>
      <c r="F1452" t="s">
        <v>233</v>
      </c>
      <c r="G1452" s="27">
        <v>27009</v>
      </c>
      <c r="H1452">
        <v>42</v>
      </c>
      <c r="I1452" t="s">
        <v>244</v>
      </c>
      <c r="J1452" t="s">
        <v>245</v>
      </c>
      <c r="K1452">
        <v>0</v>
      </c>
      <c r="L1452">
        <v>7</v>
      </c>
      <c r="M1452">
        <v>0</v>
      </c>
      <c r="N1452">
        <v>0</v>
      </c>
      <c r="O1452">
        <v>5</v>
      </c>
      <c r="P1452">
        <v>0</v>
      </c>
      <c r="Q1452" s="28">
        <v>41331.088194444441</v>
      </c>
      <c r="R1452" s="28">
        <v>41544.236805555556</v>
      </c>
      <c r="S1452" t="s">
        <v>5726</v>
      </c>
      <c r="U1452" s="27">
        <v>41331</v>
      </c>
      <c r="V1452">
        <v>0</v>
      </c>
      <c r="W1452" t="s">
        <v>32</v>
      </c>
      <c r="X1452" t="s">
        <v>274</v>
      </c>
      <c r="Y1452">
        <v>0</v>
      </c>
      <c r="AB1452" t="s">
        <v>237</v>
      </c>
      <c r="AH1452">
        <v>0</v>
      </c>
      <c r="AN1452" t="s">
        <v>238</v>
      </c>
      <c r="AO1452">
        <v>1</v>
      </c>
      <c r="AP1452" t="s">
        <v>239</v>
      </c>
      <c r="AQ1452" s="27">
        <v>41331</v>
      </c>
      <c r="AR1452" t="s">
        <v>240</v>
      </c>
      <c r="AS1452">
        <v>7</v>
      </c>
      <c r="AT1452" t="s">
        <v>246</v>
      </c>
      <c r="AU1452" s="27">
        <v>41331</v>
      </c>
    </row>
    <row r="1453" spans="1:47" x14ac:dyDescent="0.2">
      <c r="A1453">
        <v>1452</v>
      </c>
      <c r="B1453" t="s">
        <v>5727</v>
      </c>
      <c r="C1453" t="s">
        <v>4055</v>
      </c>
      <c r="D1453" t="s">
        <v>232</v>
      </c>
      <c r="E1453" s="27">
        <v>41708</v>
      </c>
      <c r="F1453" t="s">
        <v>294</v>
      </c>
      <c r="G1453" s="27">
        <v>34761</v>
      </c>
      <c r="H1453">
        <v>21</v>
      </c>
      <c r="I1453" t="s">
        <v>259</v>
      </c>
      <c r="J1453" t="s">
        <v>245</v>
      </c>
      <c r="K1453">
        <v>0</v>
      </c>
      <c r="L1453">
        <v>5</v>
      </c>
      <c r="M1453">
        <v>1</v>
      </c>
      <c r="N1453">
        <v>0</v>
      </c>
      <c r="O1453">
        <v>0</v>
      </c>
      <c r="P1453">
        <v>-1</v>
      </c>
      <c r="Q1453" s="28">
        <v>41707.174305555556</v>
      </c>
      <c r="R1453" s="28">
        <v>41708.540277777778</v>
      </c>
      <c r="S1453" t="s">
        <v>5728</v>
      </c>
      <c r="T1453" s="27">
        <v>41707</v>
      </c>
      <c r="V1453">
        <v>1</v>
      </c>
      <c r="W1453" t="s">
        <v>36</v>
      </c>
      <c r="X1453" t="s">
        <v>263</v>
      </c>
      <c r="Y1453">
        <v>1</v>
      </c>
      <c r="AA1453" t="s">
        <v>5729</v>
      </c>
      <c r="AB1453" t="s">
        <v>36</v>
      </c>
      <c r="AD1453" s="27">
        <v>41732</v>
      </c>
      <c r="AE1453" t="s">
        <v>422</v>
      </c>
      <c r="AH1453">
        <v>0</v>
      </c>
      <c r="AN1453" t="s">
        <v>238</v>
      </c>
      <c r="AO1453">
        <v>5</v>
      </c>
      <c r="AP1453" t="s">
        <v>246</v>
      </c>
      <c r="AQ1453" s="27">
        <v>41708</v>
      </c>
      <c r="AR1453" t="s">
        <v>240</v>
      </c>
      <c r="AS1453">
        <v>5</v>
      </c>
      <c r="AT1453" t="s">
        <v>246</v>
      </c>
      <c r="AU1453" s="27">
        <v>41708</v>
      </c>
    </row>
    <row r="1454" spans="1:47" x14ac:dyDescent="0.2">
      <c r="A1454">
        <v>1453</v>
      </c>
      <c r="B1454" t="s">
        <v>5730</v>
      </c>
      <c r="C1454" t="s">
        <v>793</v>
      </c>
      <c r="D1454" t="s">
        <v>5198</v>
      </c>
      <c r="E1454" s="27">
        <v>41593</v>
      </c>
      <c r="F1454" t="s">
        <v>233</v>
      </c>
      <c r="G1454" s="27">
        <v>18840</v>
      </c>
      <c r="H1454">
        <v>64</v>
      </c>
      <c r="I1454" t="s">
        <v>234</v>
      </c>
      <c r="J1454" t="s">
        <v>250</v>
      </c>
      <c r="K1454">
        <v>0</v>
      </c>
      <c r="L1454">
        <v>1</v>
      </c>
      <c r="M1454">
        <v>0</v>
      </c>
      <c r="N1454">
        <v>0</v>
      </c>
      <c r="O1454">
        <v>0</v>
      </c>
      <c r="W1454" t="s">
        <v>237</v>
      </c>
      <c r="Y1454">
        <v>-1</v>
      </c>
      <c r="AB1454" t="s">
        <v>237</v>
      </c>
      <c r="AH1454">
        <v>0</v>
      </c>
      <c r="AN1454" t="s">
        <v>238</v>
      </c>
      <c r="AO1454">
        <v>1</v>
      </c>
      <c r="AP1454" t="s">
        <v>239</v>
      </c>
      <c r="AQ1454" s="27">
        <v>41593</v>
      </c>
      <c r="AR1454" t="s">
        <v>240</v>
      </c>
      <c r="AS1454">
        <v>1</v>
      </c>
      <c r="AT1454" t="s">
        <v>239</v>
      </c>
      <c r="AU1454" s="27">
        <v>41593</v>
      </c>
    </row>
    <row r="1455" spans="1:47" x14ac:dyDescent="0.2">
      <c r="A1455">
        <v>1454</v>
      </c>
      <c r="B1455" t="s">
        <v>5731</v>
      </c>
      <c r="C1455" t="s">
        <v>5732</v>
      </c>
      <c r="D1455" t="s">
        <v>266</v>
      </c>
      <c r="E1455" s="27">
        <v>41577</v>
      </c>
      <c r="F1455" t="s">
        <v>233</v>
      </c>
      <c r="G1455" s="27">
        <v>33139</v>
      </c>
      <c r="H1455">
        <v>25</v>
      </c>
      <c r="I1455" t="s">
        <v>244</v>
      </c>
      <c r="J1455" t="s">
        <v>250</v>
      </c>
      <c r="K1455">
        <v>0</v>
      </c>
      <c r="L1455">
        <v>10</v>
      </c>
      <c r="M1455">
        <v>0</v>
      </c>
      <c r="N1455">
        <v>1</v>
      </c>
      <c r="O1455">
        <v>8</v>
      </c>
      <c r="P1455">
        <v>-1</v>
      </c>
      <c r="Q1455" s="28">
        <v>41576.265972222223</v>
      </c>
      <c r="R1455" s="28">
        <v>42040.294444444444</v>
      </c>
      <c r="S1455" t="s">
        <v>5733</v>
      </c>
      <c r="T1455" s="27">
        <v>41576</v>
      </c>
      <c r="V1455">
        <v>1</v>
      </c>
      <c r="W1455" t="s">
        <v>32</v>
      </c>
      <c r="X1455" t="s">
        <v>567</v>
      </c>
      <c r="Y1455">
        <v>0</v>
      </c>
      <c r="AB1455" t="s">
        <v>237</v>
      </c>
      <c r="AH1455">
        <v>0</v>
      </c>
      <c r="AN1455" t="s">
        <v>238</v>
      </c>
      <c r="AO1455">
        <v>9</v>
      </c>
      <c r="AP1455" t="s">
        <v>269</v>
      </c>
      <c r="AQ1455" s="27">
        <v>41577</v>
      </c>
      <c r="AR1455" t="s">
        <v>240</v>
      </c>
      <c r="AS1455">
        <v>10</v>
      </c>
      <c r="AT1455" t="s">
        <v>269</v>
      </c>
      <c r="AU1455" s="27">
        <v>41577</v>
      </c>
    </row>
    <row r="1456" spans="1:47" x14ac:dyDescent="0.2">
      <c r="A1456">
        <v>1455</v>
      </c>
      <c r="B1456" t="s">
        <v>5734</v>
      </c>
      <c r="C1456" t="s">
        <v>5735</v>
      </c>
      <c r="D1456" t="s">
        <v>5736</v>
      </c>
      <c r="E1456" s="27">
        <v>41328</v>
      </c>
      <c r="F1456" t="s">
        <v>233</v>
      </c>
      <c r="G1456" s="27">
        <v>22542</v>
      </c>
      <c r="H1456">
        <v>54</v>
      </c>
      <c r="I1456" t="s">
        <v>234</v>
      </c>
      <c r="J1456" t="s">
        <v>250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-1</v>
      </c>
      <c r="Q1456" s="28">
        <v>41327.441666666666</v>
      </c>
      <c r="R1456" s="28">
        <v>41329.102083333331</v>
      </c>
      <c r="S1456" t="s">
        <v>5737</v>
      </c>
      <c r="T1456" s="27">
        <v>41327</v>
      </c>
      <c r="V1456">
        <v>1</v>
      </c>
      <c r="W1456" t="s">
        <v>32</v>
      </c>
      <c r="X1456" t="s">
        <v>261</v>
      </c>
      <c r="Y1456">
        <v>0</v>
      </c>
      <c r="AB1456" t="s">
        <v>237</v>
      </c>
      <c r="AH1456">
        <v>0</v>
      </c>
      <c r="AN1456" t="s">
        <v>238</v>
      </c>
      <c r="AO1456">
        <v>1</v>
      </c>
      <c r="AP1456" t="s">
        <v>239</v>
      </c>
      <c r="AQ1456" s="27">
        <v>41328</v>
      </c>
      <c r="AR1456" t="s">
        <v>240</v>
      </c>
      <c r="AS1456">
        <v>1</v>
      </c>
      <c r="AT1456" t="s">
        <v>239</v>
      </c>
      <c r="AU1456" s="27">
        <v>41328</v>
      </c>
    </row>
    <row r="1457" spans="1:47" x14ac:dyDescent="0.2">
      <c r="A1457">
        <v>1456</v>
      </c>
      <c r="B1457" t="s">
        <v>5738</v>
      </c>
      <c r="C1457" t="s">
        <v>5358</v>
      </c>
      <c r="D1457" t="s">
        <v>1300</v>
      </c>
      <c r="E1457" s="27">
        <v>41933</v>
      </c>
      <c r="F1457" t="s">
        <v>233</v>
      </c>
      <c r="G1457" s="27">
        <v>32389</v>
      </c>
      <c r="H1457">
        <v>27</v>
      </c>
      <c r="I1457" t="s">
        <v>244</v>
      </c>
      <c r="J1457" t="s">
        <v>250</v>
      </c>
      <c r="K1457">
        <v>0</v>
      </c>
      <c r="L1457">
        <v>6</v>
      </c>
      <c r="M1457">
        <v>0</v>
      </c>
      <c r="N1457">
        <v>0</v>
      </c>
      <c r="O1457">
        <v>10</v>
      </c>
      <c r="P1457">
        <v>-1</v>
      </c>
      <c r="Q1457" s="28">
        <v>41932.090277777781</v>
      </c>
      <c r="R1457" s="28">
        <v>41933.34097222222</v>
      </c>
      <c r="S1457" t="s">
        <v>5739</v>
      </c>
      <c r="U1457" s="27">
        <v>41932</v>
      </c>
      <c r="V1457">
        <v>1</v>
      </c>
      <c r="W1457" t="s">
        <v>32</v>
      </c>
      <c r="X1457" t="s">
        <v>274</v>
      </c>
      <c r="Y1457">
        <v>1</v>
      </c>
      <c r="AA1457" t="s">
        <v>5740</v>
      </c>
      <c r="AB1457" t="s">
        <v>36</v>
      </c>
      <c r="AC1457">
        <v>0</v>
      </c>
      <c r="AD1457" s="27">
        <v>42270</v>
      </c>
      <c r="AE1457" t="s">
        <v>2030</v>
      </c>
      <c r="AF1457" s="27">
        <v>42270</v>
      </c>
      <c r="AG1457" s="27">
        <v>42271</v>
      </c>
      <c r="AH1457">
        <v>0</v>
      </c>
      <c r="AN1457" t="s">
        <v>238</v>
      </c>
      <c r="AO1457">
        <v>8</v>
      </c>
      <c r="AP1457" t="s">
        <v>269</v>
      </c>
      <c r="AQ1457" s="27">
        <v>41933</v>
      </c>
      <c r="AR1457" t="s">
        <v>240</v>
      </c>
      <c r="AS1457">
        <v>6</v>
      </c>
      <c r="AT1457" t="s">
        <v>246</v>
      </c>
      <c r="AU1457" s="27">
        <v>41933</v>
      </c>
    </row>
    <row r="1458" spans="1:47" x14ac:dyDescent="0.2">
      <c r="A1458">
        <v>1457</v>
      </c>
      <c r="B1458" t="s">
        <v>5741</v>
      </c>
      <c r="C1458" t="s">
        <v>1342</v>
      </c>
      <c r="D1458" t="s">
        <v>2889</v>
      </c>
      <c r="E1458" s="27">
        <v>41936</v>
      </c>
      <c r="F1458" t="s">
        <v>233</v>
      </c>
      <c r="G1458" s="27">
        <v>27377</v>
      </c>
      <c r="H1458">
        <v>41</v>
      </c>
      <c r="I1458" t="s">
        <v>244</v>
      </c>
      <c r="J1458" t="s">
        <v>250</v>
      </c>
      <c r="K1458">
        <v>0</v>
      </c>
      <c r="L1458">
        <v>3</v>
      </c>
      <c r="M1458">
        <v>0</v>
      </c>
      <c r="N1458">
        <v>0</v>
      </c>
      <c r="O1458">
        <v>0</v>
      </c>
      <c r="P1458">
        <v>-1</v>
      </c>
      <c r="Q1458" s="28">
        <v>41935.418749999997</v>
      </c>
      <c r="R1458" s="28">
        <v>41936.068749999999</v>
      </c>
      <c r="S1458" t="s">
        <v>5742</v>
      </c>
      <c r="T1458" s="27">
        <v>41935</v>
      </c>
      <c r="V1458">
        <v>1</v>
      </c>
      <c r="W1458" t="s">
        <v>32</v>
      </c>
      <c r="X1458" t="s">
        <v>348</v>
      </c>
      <c r="Y1458">
        <v>0</v>
      </c>
      <c r="AB1458" t="s">
        <v>237</v>
      </c>
      <c r="AH1458">
        <v>0</v>
      </c>
      <c r="AN1458" t="s">
        <v>238</v>
      </c>
      <c r="AO1458">
        <v>1</v>
      </c>
      <c r="AP1458" t="s">
        <v>239</v>
      </c>
      <c r="AQ1458" s="27">
        <v>41936</v>
      </c>
      <c r="AR1458" t="s">
        <v>240</v>
      </c>
      <c r="AS1458">
        <v>3</v>
      </c>
      <c r="AT1458" t="s">
        <v>239</v>
      </c>
      <c r="AU1458" s="27">
        <v>41936</v>
      </c>
    </row>
    <row r="1459" spans="1:47" x14ac:dyDescent="0.2">
      <c r="A1459">
        <v>1458</v>
      </c>
      <c r="B1459" t="s">
        <v>5743</v>
      </c>
      <c r="C1459" t="s">
        <v>2316</v>
      </c>
      <c r="D1459" t="s">
        <v>2717</v>
      </c>
      <c r="E1459" s="27">
        <v>41557</v>
      </c>
      <c r="F1459" t="s">
        <v>233</v>
      </c>
      <c r="G1459" s="27">
        <v>34161</v>
      </c>
      <c r="H1459">
        <v>22</v>
      </c>
      <c r="I1459" t="s">
        <v>259</v>
      </c>
      <c r="J1459" t="s">
        <v>245</v>
      </c>
      <c r="K1459">
        <v>0</v>
      </c>
      <c r="L1459">
        <v>3</v>
      </c>
      <c r="M1459">
        <v>0</v>
      </c>
      <c r="N1459">
        <v>0</v>
      </c>
      <c r="O1459">
        <v>0</v>
      </c>
      <c r="P1459">
        <v>-4</v>
      </c>
      <c r="Q1459" s="28">
        <v>41553.127083333333</v>
      </c>
      <c r="R1459" s="28">
        <v>41554.345138888886</v>
      </c>
      <c r="S1459" t="s">
        <v>5744</v>
      </c>
      <c r="T1459" s="27">
        <v>41552</v>
      </c>
      <c r="V1459">
        <v>5</v>
      </c>
      <c r="W1459" t="s">
        <v>36</v>
      </c>
      <c r="X1459" t="s">
        <v>3794</v>
      </c>
      <c r="Y1459">
        <v>0</v>
      </c>
      <c r="AB1459" t="s">
        <v>237</v>
      </c>
      <c r="AH1459">
        <v>0</v>
      </c>
      <c r="AN1459" t="s">
        <v>238</v>
      </c>
      <c r="AO1459">
        <v>5</v>
      </c>
      <c r="AP1459" t="s">
        <v>246</v>
      </c>
      <c r="AQ1459" s="27">
        <v>41557</v>
      </c>
      <c r="AR1459" t="s">
        <v>240</v>
      </c>
      <c r="AS1459">
        <v>3</v>
      </c>
      <c r="AT1459" t="s">
        <v>239</v>
      </c>
      <c r="AU1459" s="27">
        <v>41557</v>
      </c>
    </row>
    <row r="1460" spans="1:47" x14ac:dyDescent="0.2">
      <c r="A1460">
        <v>1459</v>
      </c>
      <c r="B1460" t="s">
        <v>5745</v>
      </c>
      <c r="C1460" t="s">
        <v>2167</v>
      </c>
      <c r="D1460" t="s">
        <v>5746</v>
      </c>
      <c r="E1460" s="27">
        <v>41999</v>
      </c>
      <c r="F1460" t="s">
        <v>233</v>
      </c>
      <c r="G1460" s="27">
        <v>28480</v>
      </c>
      <c r="H1460">
        <v>38</v>
      </c>
      <c r="I1460" t="s">
        <v>244</v>
      </c>
      <c r="J1460" t="s">
        <v>250</v>
      </c>
      <c r="K1460">
        <v>0</v>
      </c>
      <c r="L1460">
        <v>5</v>
      </c>
      <c r="M1460">
        <v>0</v>
      </c>
      <c r="N1460">
        <v>0</v>
      </c>
      <c r="O1460">
        <v>2</v>
      </c>
      <c r="S1460" t="s">
        <v>5747</v>
      </c>
      <c r="T1460" s="27">
        <v>39779</v>
      </c>
      <c r="V1460">
        <v>2220</v>
      </c>
      <c r="W1460" t="s">
        <v>32</v>
      </c>
      <c r="X1460" t="s">
        <v>313</v>
      </c>
      <c r="Y1460">
        <v>0</v>
      </c>
      <c r="AB1460" t="s">
        <v>237</v>
      </c>
      <c r="AH1460">
        <v>0</v>
      </c>
      <c r="AN1460" t="s">
        <v>238</v>
      </c>
      <c r="AO1460">
        <v>1</v>
      </c>
      <c r="AP1460" t="s">
        <v>239</v>
      </c>
      <c r="AQ1460" s="27">
        <v>41999</v>
      </c>
      <c r="AR1460" t="s">
        <v>240</v>
      </c>
      <c r="AS1460">
        <v>5</v>
      </c>
      <c r="AT1460" t="s">
        <v>246</v>
      </c>
      <c r="AU1460" s="27">
        <v>41999</v>
      </c>
    </row>
    <row r="1461" spans="1:47" x14ac:dyDescent="0.2">
      <c r="A1461">
        <v>1460</v>
      </c>
      <c r="B1461" t="s">
        <v>5748</v>
      </c>
      <c r="C1461" t="s">
        <v>5749</v>
      </c>
      <c r="D1461" t="s">
        <v>457</v>
      </c>
      <c r="E1461" s="27">
        <v>41800</v>
      </c>
      <c r="F1461" t="s">
        <v>294</v>
      </c>
      <c r="G1461" s="27">
        <v>34792</v>
      </c>
      <c r="H1461">
        <v>21</v>
      </c>
      <c r="I1461" t="s">
        <v>259</v>
      </c>
      <c r="J1461" t="s">
        <v>353</v>
      </c>
      <c r="K1461">
        <v>0</v>
      </c>
      <c r="L1461">
        <v>7</v>
      </c>
      <c r="M1461">
        <v>0</v>
      </c>
      <c r="N1461">
        <v>0</v>
      </c>
      <c r="O1461">
        <v>0</v>
      </c>
      <c r="P1461">
        <v>-1</v>
      </c>
      <c r="Q1461" s="28">
        <v>41799.212500000001</v>
      </c>
      <c r="R1461" s="28">
        <v>41800.041666666664</v>
      </c>
      <c r="S1461" t="s">
        <v>5750</v>
      </c>
      <c r="T1461" s="27">
        <v>41799</v>
      </c>
      <c r="V1461">
        <v>1</v>
      </c>
      <c r="W1461" t="s">
        <v>36</v>
      </c>
      <c r="X1461" t="s">
        <v>279</v>
      </c>
      <c r="Y1461">
        <v>1</v>
      </c>
      <c r="AA1461" t="s">
        <v>5751</v>
      </c>
      <c r="AB1461" t="s">
        <v>36</v>
      </c>
      <c r="AD1461" s="27">
        <v>42228</v>
      </c>
      <c r="AE1461" t="s">
        <v>681</v>
      </c>
      <c r="AH1461">
        <v>0</v>
      </c>
      <c r="AN1461" t="s">
        <v>238</v>
      </c>
      <c r="AO1461">
        <v>7</v>
      </c>
      <c r="AP1461" t="s">
        <v>246</v>
      </c>
      <c r="AQ1461" s="27">
        <v>41800</v>
      </c>
      <c r="AR1461" t="s">
        <v>240</v>
      </c>
      <c r="AS1461">
        <v>7</v>
      </c>
      <c r="AT1461" t="s">
        <v>246</v>
      </c>
      <c r="AU1461" s="27">
        <v>41800</v>
      </c>
    </row>
    <row r="1462" spans="1:47" x14ac:dyDescent="0.2">
      <c r="A1462">
        <v>1461</v>
      </c>
      <c r="B1462" t="s">
        <v>5752</v>
      </c>
      <c r="C1462" t="s">
        <v>242</v>
      </c>
      <c r="D1462" t="s">
        <v>5753</v>
      </c>
      <c r="E1462" s="27">
        <v>41511</v>
      </c>
      <c r="F1462" t="s">
        <v>233</v>
      </c>
      <c r="G1462" s="27">
        <v>33732</v>
      </c>
      <c r="H1462">
        <v>23</v>
      </c>
      <c r="I1462" t="s">
        <v>259</v>
      </c>
      <c r="J1462" t="s">
        <v>250</v>
      </c>
      <c r="K1462">
        <v>0</v>
      </c>
      <c r="L1462">
        <v>6</v>
      </c>
      <c r="M1462">
        <v>0</v>
      </c>
      <c r="N1462">
        <v>0</v>
      </c>
      <c r="O1462">
        <v>2</v>
      </c>
      <c r="P1462">
        <v>-1</v>
      </c>
      <c r="Q1462" s="28">
        <v>41510.225694444445</v>
      </c>
      <c r="R1462" s="28">
        <v>41516.293055555558</v>
      </c>
      <c r="S1462" t="s">
        <v>5754</v>
      </c>
      <c r="T1462" s="27">
        <v>41510</v>
      </c>
      <c r="V1462">
        <v>1</v>
      </c>
      <c r="W1462" t="s">
        <v>32</v>
      </c>
      <c r="X1462" t="s">
        <v>453</v>
      </c>
      <c r="Y1462">
        <v>1</v>
      </c>
      <c r="AA1462" t="s">
        <v>5755</v>
      </c>
      <c r="AB1462" t="s">
        <v>36</v>
      </c>
      <c r="AC1462">
        <v>0</v>
      </c>
      <c r="AD1462" s="27">
        <v>41524</v>
      </c>
      <c r="AE1462" t="s">
        <v>412</v>
      </c>
      <c r="AF1462" s="27">
        <v>41524</v>
      </c>
      <c r="AG1462" s="27">
        <v>41525</v>
      </c>
      <c r="AH1462">
        <v>0</v>
      </c>
      <c r="AN1462" t="s">
        <v>238</v>
      </c>
      <c r="AO1462">
        <v>5</v>
      </c>
      <c r="AP1462" t="s">
        <v>246</v>
      </c>
      <c r="AQ1462" s="27">
        <v>41511</v>
      </c>
      <c r="AR1462" t="s">
        <v>240</v>
      </c>
      <c r="AS1462">
        <v>6</v>
      </c>
      <c r="AT1462" t="s">
        <v>246</v>
      </c>
      <c r="AU1462" s="27">
        <v>41511</v>
      </c>
    </row>
    <row r="1463" spans="1:47" x14ac:dyDescent="0.2">
      <c r="A1463">
        <v>1462</v>
      </c>
      <c r="B1463" t="s">
        <v>5756</v>
      </c>
      <c r="C1463" t="s">
        <v>1313</v>
      </c>
      <c r="D1463" t="s">
        <v>5757</v>
      </c>
      <c r="E1463" s="27">
        <v>41625</v>
      </c>
      <c r="F1463" t="s">
        <v>233</v>
      </c>
      <c r="G1463" s="27">
        <v>31470</v>
      </c>
      <c r="H1463">
        <v>30</v>
      </c>
      <c r="I1463" t="s">
        <v>244</v>
      </c>
      <c r="J1463" t="s">
        <v>353</v>
      </c>
      <c r="K1463">
        <v>0</v>
      </c>
      <c r="L1463">
        <v>1</v>
      </c>
      <c r="M1463">
        <v>0</v>
      </c>
      <c r="N1463">
        <v>0</v>
      </c>
      <c r="O1463">
        <v>1</v>
      </c>
      <c r="P1463">
        <v>-9</v>
      </c>
      <c r="Q1463" s="28">
        <v>41616.423611111109</v>
      </c>
      <c r="R1463" s="28">
        <v>41624.365972222222</v>
      </c>
      <c r="S1463" t="s">
        <v>5758</v>
      </c>
      <c r="T1463" s="27">
        <v>41616</v>
      </c>
      <c r="V1463">
        <v>9</v>
      </c>
      <c r="W1463" t="s">
        <v>36</v>
      </c>
      <c r="X1463" t="s">
        <v>279</v>
      </c>
      <c r="Y1463">
        <v>0</v>
      </c>
      <c r="AB1463" t="s">
        <v>237</v>
      </c>
      <c r="AH1463">
        <v>0</v>
      </c>
      <c r="AN1463" t="s">
        <v>238</v>
      </c>
      <c r="AO1463">
        <v>2</v>
      </c>
      <c r="AP1463" t="s">
        <v>239</v>
      </c>
      <c r="AQ1463" s="27">
        <v>41625</v>
      </c>
      <c r="AR1463" t="s">
        <v>240</v>
      </c>
      <c r="AS1463">
        <v>1</v>
      </c>
      <c r="AT1463" t="s">
        <v>239</v>
      </c>
      <c r="AU1463" s="27">
        <v>41625</v>
      </c>
    </row>
    <row r="1464" spans="1:47" x14ac:dyDescent="0.2">
      <c r="A1464">
        <v>1463</v>
      </c>
      <c r="B1464" t="s">
        <v>5759</v>
      </c>
      <c r="C1464" t="s">
        <v>407</v>
      </c>
      <c r="D1464" t="s">
        <v>5760</v>
      </c>
      <c r="E1464" s="27">
        <v>41598</v>
      </c>
      <c r="F1464" t="s">
        <v>233</v>
      </c>
      <c r="G1464" s="27">
        <v>29254</v>
      </c>
      <c r="H1464">
        <v>36</v>
      </c>
      <c r="I1464" t="s">
        <v>244</v>
      </c>
      <c r="J1464" t="s">
        <v>250</v>
      </c>
      <c r="K1464">
        <v>0</v>
      </c>
      <c r="L1464">
        <v>8</v>
      </c>
      <c r="M1464">
        <v>0</v>
      </c>
      <c r="N1464">
        <v>0</v>
      </c>
      <c r="O1464">
        <v>5</v>
      </c>
      <c r="P1464">
        <v>-20</v>
      </c>
      <c r="Q1464" s="28">
        <v>41578.07708333333</v>
      </c>
      <c r="R1464" s="28">
        <v>41597.448611111111</v>
      </c>
      <c r="S1464" t="s">
        <v>5761</v>
      </c>
      <c r="T1464" s="27">
        <v>41578</v>
      </c>
      <c r="V1464">
        <v>20</v>
      </c>
      <c r="W1464" t="s">
        <v>36</v>
      </c>
      <c r="X1464" t="s">
        <v>548</v>
      </c>
      <c r="Y1464">
        <v>1</v>
      </c>
      <c r="AA1464" t="s">
        <v>5762</v>
      </c>
      <c r="AB1464" t="s">
        <v>32</v>
      </c>
      <c r="AC1464">
        <v>1</v>
      </c>
      <c r="AD1464" s="27">
        <v>42000</v>
      </c>
      <c r="AE1464" t="s">
        <v>459</v>
      </c>
      <c r="AF1464" s="27">
        <v>42001</v>
      </c>
      <c r="AG1464" s="27">
        <v>42034</v>
      </c>
      <c r="AH1464">
        <v>0</v>
      </c>
      <c r="AN1464" t="s">
        <v>238</v>
      </c>
      <c r="AO1464">
        <v>3</v>
      </c>
      <c r="AP1464" t="s">
        <v>239</v>
      </c>
      <c r="AQ1464" s="27">
        <v>41598</v>
      </c>
      <c r="AR1464" t="s">
        <v>240</v>
      </c>
      <c r="AS1464">
        <v>8</v>
      </c>
      <c r="AT1464" t="s">
        <v>269</v>
      </c>
      <c r="AU1464" s="27">
        <v>41598</v>
      </c>
    </row>
    <row r="1465" spans="1:47" x14ac:dyDescent="0.2">
      <c r="A1465">
        <v>1464</v>
      </c>
      <c r="B1465" t="s">
        <v>5763</v>
      </c>
      <c r="C1465" t="s">
        <v>5764</v>
      </c>
      <c r="D1465" t="s">
        <v>5765</v>
      </c>
      <c r="E1465" s="27">
        <v>41628</v>
      </c>
      <c r="F1465" t="s">
        <v>294</v>
      </c>
      <c r="G1465" s="27">
        <v>33693</v>
      </c>
      <c r="H1465">
        <v>24</v>
      </c>
      <c r="I1465" t="s">
        <v>259</v>
      </c>
      <c r="J1465" t="s">
        <v>353</v>
      </c>
      <c r="K1465">
        <v>0</v>
      </c>
      <c r="L1465">
        <v>6</v>
      </c>
      <c r="M1465">
        <v>0</v>
      </c>
      <c r="N1465">
        <v>0</v>
      </c>
      <c r="O1465">
        <v>2</v>
      </c>
      <c r="P1465">
        <v>48</v>
      </c>
      <c r="Q1465" s="28">
        <v>41676.147916666669</v>
      </c>
      <c r="R1465" s="28">
        <v>41677.117361111108</v>
      </c>
      <c r="S1465" t="s">
        <v>5766</v>
      </c>
      <c r="T1465" s="27">
        <v>41449</v>
      </c>
      <c r="V1465">
        <v>179</v>
      </c>
      <c r="W1465" t="s">
        <v>32</v>
      </c>
      <c r="X1465" t="s">
        <v>261</v>
      </c>
      <c r="Y1465">
        <v>1</v>
      </c>
      <c r="AA1465" t="s">
        <v>5767</v>
      </c>
      <c r="AB1465" t="s">
        <v>36</v>
      </c>
      <c r="AC1465">
        <v>0</v>
      </c>
      <c r="AD1465" s="27">
        <v>41676</v>
      </c>
      <c r="AE1465" t="s">
        <v>3112</v>
      </c>
      <c r="AF1465" s="27">
        <v>41676</v>
      </c>
      <c r="AG1465" s="27">
        <v>41677</v>
      </c>
      <c r="AH1465">
        <v>1</v>
      </c>
      <c r="AJ1465" t="s">
        <v>5768</v>
      </c>
      <c r="AK1465" t="s">
        <v>462</v>
      </c>
      <c r="AL1465" s="27">
        <v>42182</v>
      </c>
      <c r="AM1465" t="s">
        <v>279</v>
      </c>
      <c r="AN1465" t="s">
        <v>238</v>
      </c>
      <c r="AO1465">
        <v>3</v>
      </c>
      <c r="AP1465" t="s">
        <v>239</v>
      </c>
      <c r="AQ1465" s="27">
        <v>41628</v>
      </c>
      <c r="AR1465" t="s">
        <v>240</v>
      </c>
      <c r="AS1465">
        <v>6</v>
      </c>
      <c r="AT1465" t="s">
        <v>246</v>
      </c>
      <c r="AU1465" s="27">
        <v>41628</v>
      </c>
    </row>
    <row r="1466" spans="1:47" x14ac:dyDescent="0.2">
      <c r="A1466">
        <v>1465</v>
      </c>
      <c r="B1466" t="s">
        <v>5769</v>
      </c>
      <c r="C1466" t="s">
        <v>5596</v>
      </c>
      <c r="D1466" t="s">
        <v>5770</v>
      </c>
      <c r="E1466" s="27">
        <v>41473</v>
      </c>
      <c r="F1466" t="s">
        <v>233</v>
      </c>
      <c r="G1466" s="27">
        <v>30312</v>
      </c>
      <c r="H1466">
        <v>33</v>
      </c>
      <c r="I1466" t="s">
        <v>244</v>
      </c>
      <c r="J1466" t="s">
        <v>250</v>
      </c>
      <c r="K1466">
        <v>0</v>
      </c>
      <c r="L1466">
        <v>3</v>
      </c>
      <c r="M1466">
        <v>0</v>
      </c>
      <c r="N1466">
        <v>0</v>
      </c>
      <c r="O1466">
        <v>4</v>
      </c>
      <c r="P1466">
        <v>-45</v>
      </c>
      <c r="Q1466" s="28">
        <v>41428.458333333336</v>
      </c>
      <c r="R1466" s="28">
        <v>41429.326388888891</v>
      </c>
      <c r="S1466" t="s">
        <v>5771</v>
      </c>
      <c r="T1466" s="27">
        <v>41428</v>
      </c>
      <c r="V1466">
        <v>45</v>
      </c>
      <c r="W1466" t="s">
        <v>32</v>
      </c>
      <c r="X1466" t="s">
        <v>252</v>
      </c>
      <c r="Y1466">
        <v>0</v>
      </c>
      <c r="AB1466" t="s">
        <v>237</v>
      </c>
      <c r="AH1466">
        <v>0</v>
      </c>
      <c r="AN1466" t="s">
        <v>238</v>
      </c>
      <c r="AO1466">
        <v>4</v>
      </c>
      <c r="AP1466" t="s">
        <v>239</v>
      </c>
      <c r="AQ1466" s="27">
        <v>41473</v>
      </c>
      <c r="AR1466" t="s">
        <v>240</v>
      </c>
      <c r="AS1466">
        <v>3</v>
      </c>
      <c r="AT1466" t="s">
        <v>239</v>
      </c>
      <c r="AU1466" s="27">
        <v>41473</v>
      </c>
    </row>
    <row r="1467" spans="1:47" x14ac:dyDescent="0.2">
      <c r="A1467">
        <v>1466</v>
      </c>
      <c r="B1467" t="s">
        <v>5772</v>
      </c>
      <c r="C1467" t="s">
        <v>5773</v>
      </c>
      <c r="D1467" t="s">
        <v>5774</v>
      </c>
      <c r="E1467" s="27">
        <v>41833</v>
      </c>
      <c r="F1467" t="s">
        <v>233</v>
      </c>
      <c r="G1467" s="27">
        <v>28392</v>
      </c>
      <c r="H1467">
        <v>38</v>
      </c>
      <c r="I1467" t="s">
        <v>244</v>
      </c>
      <c r="J1467" t="s">
        <v>353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 s="28">
        <v>41833.1</v>
      </c>
      <c r="R1467" s="28">
        <v>41834.055555555555</v>
      </c>
      <c r="S1467" t="s">
        <v>5775</v>
      </c>
      <c r="T1467" s="27">
        <v>41832</v>
      </c>
      <c r="V1467">
        <v>1</v>
      </c>
      <c r="W1467" t="s">
        <v>36</v>
      </c>
      <c r="X1467" t="s">
        <v>279</v>
      </c>
      <c r="Y1467">
        <v>0</v>
      </c>
      <c r="AB1467" t="s">
        <v>237</v>
      </c>
      <c r="AH1467">
        <v>0</v>
      </c>
      <c r="AN1467" t="s">
        <v>238</v>
      </c>
      <c r="AO1467">
        <v>1</v>
      </c>
      <c r="AP1467" t="s">
        <v>239</v>
      </c>
      <c r="AQ1467" s="27">
        <v>41833</v>
      </c>
      <c r="AR1467" t="s">
        <v>240</v>
      </c>
      <c r="AS1467">
        <v>1</v>
      </c>
      <c r="AT1467" t="s">
        <v>239</v>
      </c>
      <c r="AU1467" s="27">
        <v>41833</v>
      </c>
    </row>
    <row r="1468" spans="1:47" x14ac:dyDescent="0.2">
      <c r="A1468">
        <v>1467</v>
      </c>
      <c r="B1468" t="s">
        <v>5776</v>
      </c>
      <c r="C1468" t="s">
        <v>414</v>
      </c>
      <c r="D1468" t="s">
        <v>638</v>
      </c>
      <c r="E1468" s="27">
        <v>41493</v>
      </c>
      <c r="F1468" t="s">
        <v>233</v>
      </c>
      <c r="G1468" s="27">
        <v>31631</v>
      </c>
      <c r="H1468">
        <v>29</v>
      </c>
      <c r="I1468" t="s">
        <v>244</v>
      </c>
      <c r="J1468" t="s">
        <v>250</v>
      </c>
      <c r="K1468">
        <v>0</v>
      </c>
      <c r="L1468">
        <v>7</v>
      </c>
      <c r="M1468">
        <v>0</v>
      </c>
      <c r="N1468">
        <v>1</v>
      </c>
      <c r="O1468">
        <v>10</v>
      </c>
      <c r="P1468">
        <v>-1</v>
      </c>
      <c r="Q1468" s="28">
        <v>41492.246527777781</v>
      </c>
      <c r="R1468" s="28">
        <v>41515.336111111108</v>
      </c>
      <c r="S1468" t="s">
        <v>5777</v>
      </c>
      <c r="T1468" s="27">
        <v>41492</v>
      </c>
      <c r="V1468">
        <v>1</v>
      </c>
      <c r="W1468" t="s">
        <v>32</v>
      </c>
      <c r="X1468" t="s">
        <v>4142</v>
      </c>
      <c r="Y1468">
        <v>1</v>
      </c>
      <c r="AA1468" t="s">
        <v>5778</v>
      </c>
      <c r="AB1468" t="s">
        <v>32</v>
      </c>
      <c r="AC1468">
        <v>0</v>
      </c>
      <c r="AD1468" s="27">
        <v>41870</v>
      </c>
      <c r="AE1468" t="s">
        <v>364</v>
      </c>
      <c r="AF1468" s="27">
        <v>41870</v>
      </c>
      <c r="AG1468" s="27">
        <v>41887</v>
      </c>
      <c r="AH1468">
        <v>0</v>
      </c>
      <c r="AN1468" t="s">
        <v>238</v>
      </c>
      <c r="AO1468">
        <v>5</v>
      </c>
      <c r="AP1468" t="s">
        <v>246</v>
      </c>
      <c r="AQ1468" s="27">
        <v>41493</v>
      </c>
      <c r="AR1468" t="s">
        <v>240</v>
      </c>
      <c r="AS1468">
        <v>7</v>
      </c>
      <c r="AT1468" t="s">
        <v>246</v>
      </c>
      <c r="AU1468" s="27">
        <v>41493</v>
      </c>
    </row>
    <row r="1469" spans="1:47" x14ac:dyDescent="0.2">
      <c r="A1469">
        <v>1468</v>
      </c>
      <c r="B1469" t="s">
        <v>5779</v>
      </c>
      <c r="C1469" t="s">
        <v>1119</v>
      </c>
      <c r="D1469" t="s">
        <v>3399</v>
      </c>
      <c r="E1469" s="27">
        <v>41515</v>
      </c>
      <c r="F1469" t="s">
        <v>233</v>
      </c>
      <c r="G1469" s="27">
        <v>27275</v>
      </c>
      <c r="H1469">
        <v>41</v>
      </c>
      <c r="I1469" t="s">
        <v>244</v>
      </c>
      <c r="J1469" t="s">
        <v>245</v>
      </c>
      <c r="K1469">
        <v>0</v>
      </c>
      <c r="L1469">
        <v>1</v>
      </c>
      <c r="M1469">
        <v>0</v>
      </c>
      <c r="N1469">
        <v>0</v>
      </c>
      <c r="O1469">
        <v>0</v>
      </c>
      <c r="W1469" t="s">
        <v>237</v>
      </c>
      <c r="Y1469">
        <v>-1</v>
      </c>
      <c r="AB1469" t="s">
        <v>237</v>
      </c>
      <c r="AH1469">
        <v>0</v>
      </c>
      <c r="AN1469" t="s">
        <v>238</v>
      </c>
      <c r="AO1469">
        <v>1</v>
      </c>
      <c r="AP1469" t="s">
        <v>239</v>
      </c>
      <c r="AQ1469" s="27">
        <v>41515</v>
      </c>
      <c r="AR1469" t="s">
        <v>240</v>
      </c>
      <c r="AS1469">
        <v>1</v>
      </c>
      <c r="AT1469" t="s">
        <v>239</v>
      </c>
      <c r="AU1469" s="27">
        <v>41515</v>
      </c>
    </row>
    <row r="1470" spans="1:47" x14ac:dyDescent="0.2">
      <c r="A1470">
        <v>1469</v>
      </c>
      <c r="B1470" t="s">
        <v>5780</v>
      </c>
      <c r="C1470" t="s">
        <v>5781</v>
      </c>
      <c r="D1470" t="s">
        <v>5782</v>
      </c>
      <c r="E1470" s="27">
        <v>41863</v>
      </c>
      <c r="F1470" t="s">
        <v>294</v>
      </c>
      <c r="G1470" s="27">
        <v>21748</v>
      </c>
      <c r="H1470">
        <v>56</v>
      </c>
      <c r="I1470" t="s">
        <v>234</v>
      </c>
      <c r="J1470" t="s">
        <v>245</v>
      </c>
      <c r="K1470">
        <v>0</v>
      </c>
      <c r="L1470">
        <v>2</v>
      </c>
      <c r="M1470">
        <v>0</v>
      </c>
      <c r="N1470">
        <v>0</v>
      </c>
      <c r="O1470">
        <v>3</v>
      </c>
      <c r="P1470">
        <v>-6</v>
      </c>
      <c r="Q1470" s="28">
        <v>41857.084027777775</v>
      </c>
      <c r="R1470" s="28">
        <v>41863.480555555558</v>
      </c>
      <c r="S1470" t="s">
        <v>5783</v>
      </c>
      <c r="U1470" s="27">
        <v>41857</v>
      </c>
      <c r="V1470">
        <v>6</v>
      </c>
      <c r="W1470" t="s">
        <v>32</v>
      </c>
      <c r="X1470" t="s">
        <v>274</v>
      </c>
      <c r="Y1470">
        <v>0</v>
      </c>
      <c r="AB1470" t="s">
        <v>237</v>
      </c>
      <c r="AH1470">
        <v>0</v>
      </c>
      <c r="AN1470" t="s">
        <v>238</v>
      </c>
      <c r="AO1470">
        <v>1</v>
      </c>
      <c r="AP1470" t="s">
        <v>239</v>
      </c>
      <c r="AQ1470" s="27">
        <v>41863</v>
      </c>
      <c r="AR1470" t="s">
        <v>240</v>
      </c>
      <c r="AS1470">
        <v>2</v>
      </c>
      <c r="AT1470" t="s">
        <v>239</v>
      </c>
      <c r="AU1470" s="27">
        <v>41863</v>
      </c>
    </row>
    <row r="1471" spans="1:47" x14ac:dyDescent="0.2">
      <c r="A1471">
        <v>1470</v>
      </c>
      <c r="B1471" t="s">
        <v>5784</v>
      </c>
      <c r="C1471" t="s">
        <v>2861</v>
      </c>
      <c r="D1471" t="s">
        <v>5785</v>
      </c>
      <c r="E1471" s="27">
        <v>41350</v>
      </c>
      <c r="F1471" t="s">
        <v>233</v>
      </c>
      <c r="G1471" s="27">
        <v>22627</v>
      </c>
      <c r="H1471">
        <v>54</v>
      </c>
      <c r="I1471" t="s">
        <v>234</v>
      </c>
      <c r="J1471" t="s">
        <v>250</v>
      </c>
      <c r="K1471">
        <v>0</v>
      </c>
      <c r="L1471">
        <v>5</v>
      </c>
      <c r="M1471">
        <v>0</v>
      </c>
      <c r="N1471">
        <v>0</v>
      </c>
      <c r="O1471">
        <v>4</v>
      </c>
      <c r="P1471">
        <v>-1</v>
      </c>
      <c r="Q1471" s="28">
        <v>41349.481249999997</v>
      </c>
      <c r="R1471" s="28">
        <v>41428.347916666666</v>
      </c>
      <c r="S1471" t="s">
        <v>5786</v>
      </c>
      <c r="T1471" s="27">
        <v>41349</v>
      </c>
      <c r="V1471">
        <v>1</v>
      </c>
      <c r="W1471" t="s">
        <v>36</v>
      </c>
      <c r="X1471" t="s">
        <v>279</v>
      </c>
      <c r="Y1471">
        <v>1</v>
      </c>
      <c r="AA1471" t="s">
        <v>5787</v>
      </c>
      <c r="AB1471" t="s">
        <v>36</v>
      </c>
      <c r="AC1471">
        <v>0</v>
      </c>
      <c r="AD1471" s="27">
        <v>41429</v>
      </c>
      <c r="AE1471" t="s">
        <v>1508</v>
      </c>
      <c r="AF1471" s="27">
        <v>41429</v>
      </c>
      <c r="AG1471" s="27">
        <v>41620</v>
      </c>
      <c r="AH1471">
        <v>1</v>
      </c>
      <c r="AJ1471" t="s">
        <v>5787</v>
      </c>
      <c r="AK1471" t="s">
        <v>462</v>
      </c>
      <c r="AL1471" s="27">
        <v>41429</v>
      </c>
      <c r="AM1471" t="s">
        <v>279</v>
      </c>
      <c r="AN1471" t="s">
        <v>238</v>
      </c>
      <c r="AO1471">
        <v>4</v>
      </c>
      <c r="AP1471" t="s">
        <v>239</v>
      </c>
      <c r="AQ1471" s="27">
        <v>41350</v>
      </c>
      <c r="AR1471" t="s">
        <v>240</v>
      </c>
      <c r="AS1471">
        <v>5</v>
      </c>
      <c r="AT1471" t="s">
        <v>246</v>
      </c>
      <c r="AU1471" s="27">
        <v>41350</v>
      </c>
    </row>
    <row r="1472" spans="1:47" x14ac:dyDescent="0.2">
      <c r="A1472">
        <v>1471</v>
      </c>
      <c r="B1472" t="s">
        <v>5788</v>
      </c>
      <c r="C1472" t="s">
        <v>3886</v>
      </c>
      <c r="D1472" t="s">
        <v>2424</v>
      </c>
      <c r="E1472" s="27">
        <v>41515</v>
      </c>
      <c r="F1472" t="s">
        <v>233</v>
      </c>
      <c r="G1472" s="27">
        <v>34264</v>
      </c>
      <c r="H1472">
        <v>22</v>
      </c>
      <c r="I1472" t="s">
        <v>259</v>
      </c>
      <c r="J1472" t="s">
        <v>245</v>
      </c>
      <c r="K1472">
        <v>0</v>
      </c>
      <c r="L1472">
        <v>5</v>
      </c>
      <c r="M1472">
        <v>0</v>
      </c>
      <c r="N1472">
        <v>0</v>
      </c>
      <c r="O1472">
        <v>2</v>
      </c>
      <c r="P1472">
        <v>-1</v>
      </c>
      <c r="Q1472" s="28">
        <v>41514.476388888892</v>
      </c>
      <c r="R1472" s="28">
        <v>41528.335416666669</v>
      </c>
      <c r="S1472" t="s">
        <v>5789</v>
      </c>
      <c r="T1472" s="27">
        <v>41514</v>
      </c>
      <c r="V1472">
        <v>1</v>
      </c>
      <c r="W1472" t="s">
        <v>36</v>
      </c>
      <c r="X1472" t="s">
        <v>279</v>
      </c>
      <c r="Y1472">
        <v>1</v>
      </c>
      <c r="AA1472" t="s">
        <v>5790</v>
      </c>
      <c r="AB1472" t="s">
        <v>32</v>
      </c>
      <c r="AC1472">
        <v>0</v>
      </c>
      <c r="AD1472" s="27">
        <v>41694</v>
      </c>
      <c r="AE1472" t="s">
        <v>337</v>
      </c>
      <c r="AF1472" s="27">
        <v>41694</v>
      </c>
      <c r="AG1472" s="27">
        <v>41731</v>
      </c>
      <c r="AH1472">
        <v>1</v>
      </c>
      <c r="AJ1472" t="s">
        <v>5791</v>
      </c>
      <c r="AK1472" t="s">
        <v>255</v>
      </c>
      <c r="AL1472" s="27">
        <v>42238</v>
      </c>
      <c r="AM1472" t="s">
        <v>254</v>
      </c>
      <c r="AN1472" t="s">
        <v>238</v>
      </c>
      <c r="AO1472">
        <v>6</v>
      </c>
      <c r="AP1472" t="s">
        <v>246</v>
      </c>
      <c r="AQ1472" s="27">
        <v>41515</v>
      </c>
      <c r="AR1472" t="s">
        <v>240</v>
      </c>
      <c r="AS1472">
        <v>5</v>
      </c>
      <c r="AT1472" t="s">
        <v>246</v>
      </c>
      <c r="AU1472" s="27">
        <v>41515</v>
      </c>
    </row>
    <row r="1473" spans="1:47" x14ac:dyDescent="0.2">
      <c r="A1473">
        <v>1472</v>
      </c>
      <c r="B1473" t="s">
        <v>5792</v>
      </c>
      <c r="C1473" t="s">
        <v>3191</v>
      </c>
      <c r="D1473" t="s">
        <v>5793</v>
      </c>
      <c r="E1473" s="27">
        <v>41619</v>
      </c>
      <c r="F1473" t="s">
        <v>233</v>
      </c>
      <c r="G1473" s="27">
        <v>28515</v>
      </c>
      <c r="H1473">
        <v>38</v>
      </c>
      <c r="I1473" t="s">
        <v>244</v>
      </c>
      <c r="J1473" t="s">
        <v>245</v>
      </c>
      <c r="K1473">
        <v>0</v>
      </c>
      <c r="L1473">
        <v>1</v>
      </c>
      <c r="M1473">
        <v>0</v>
      </c>
      <c r="N1473">
        <v>0</v>
      </c>
      <c r="O1473">
        <v>2</v>
      </c>
      <c r="P1473">
        <v>-64</v>
      </c>
      <c r="Q1473" s="28">
        <v>41555.165277777778</v>
      </c>
      <c r="R1473" s="28">
        <v>41559.442361111112</v>
      </c>
      <c r="S1473" t="s">
        <v>5794</v>
      </c>
      <c r="T1473" s="27">
        <v>41555</v>
      </c>
      <c r="V1473">
        <v>64</v>
      </c>
      <c r="W1473" t="s">
        <v>32</v>
      </c>
      <c r="X1473" t="s">
        <v>337</v>
      </c>
      <c r="Y1473">
        <v>0</v>
      </c>
      <c r="AB1473" t="s">
        <v>237</v>
      </c>
      <c r="AH1473">
        <v>0</v>
      </c>
      <c r="AN1473" t="s">
        <v>238</v>
      </c>
      <c r="AO1473">
        <v>1</v>
      </c>
      <c r="AP1473" t="s">
        <v>239</v>
      </c>
      <c r="AQ1473" s="27">
        <v>41619</v>
      </c>
      <c r="AR1473" t="s">
        <v>240</v>
      </c>
      <c r="AS1473">
        <v>1</v>
      </c>
      <c r="AT1473" t="s">
        <v>239</v>
      </c>
      <c r="AU1473" s="27">
        <v>41619</v>
      </c>
    </row>
    <row r="1474" spans="1:47" x14ac:dyDescent="0.2">
      <c r="A1474">
        <v>1473</v>
      </c>
      <c r="B1474" t="s">
        <v>5795</v>
      </c>
      <c r="C1474" t="s">
        <v>315</v>
      </c>
      <c r="D1474" t="s">
        <v>2846</v>
      </c>
      <c r="E1474" s="27">
        <v>41307</v>
      </c>
      <c r="F1474" t="s">
        <v>233</v>
      </c>
      <c r="G1474" s="27">
        <v>32693</v>
      </c>
      <c r="H1474">
        <v>26</v>
      </c>
      <c r="I1474" t="s">
        <v>244</v>
      </c>
      <c r="J1474" t="s">
        <v>250</v>
      </c>
      <c r="K1474">
        <v>0</v>
      </c>
      <c r="L1474">
        <v>4</v>
      </c>
      <c r="M1474">
        <v>0</v>
      </c>
      <c r="N1474">
        <v>0</v>
      </c>
      <c r="O1474">
        <v>0</v>
      </c>
      <c r="P1474">
        <v>-1</v>
      </c>
      <c r="Q1474" s="28">
        <v>41306.25277777778</v>
      </c>
      <c r="R1474" s="28">
        <v>41307.219444444447</v>
      </c>
      <c r="S1474" t="s">
        <v>5796</v>
      </c>
      <c r="T1474" s="27">
        <v>41306</v>
      </c>
      <c r="V1474">
        <v>1</v>
      </c>
      <c r="W1474" t="s">
        <v>36</v>
      </c>
      <c r="X1474" t="s">
        <v>279</v>
      </c>
      <c r="Y1474">
        <v>1</v>
      </c>
      <c r="AA1474" t="s">
        <v>5797</v>
      </c>
      <c r="AB1474" t="s">
        <v>36</v>
      </c>
      <c r="AC1474">
        <v>0</v>
      </c>
      <c r="AD1474" s="27">
        <v>41311</v>
      </c>
      <c r="AE1474" t="s">
        <v>474</v>
      </c>
      <c r="AF1474" s="27">
        <v>41311</v>
      </c>
      <c r="AG1474" s="27">
        <v>41312</v>
      </c>
      <c r="AH1474">
        <v>1</v>
      </c>
      <c r="AJ1474" t="s">
        <v>5798</v>
      </c>
      <c r="AK1474" t="s">
        <v>312</v>
      </c>
      <c r="AL1474" s="27">
        <v>42144</v>
      </c>
      <c r="AM1474" t="s">
        <v>583</v>
      </c>
      <c r="AN1474" t="s">
        <v>238</v>
      </c>
      <c r="AO1474">
        <v>3</v>
      </c>
      <c r="AP1474" t="s">
        <v>239</v>
      </c>
      <c r="AQ1474" s="27">
        <v>41307</v>
      </c>
      <c r="AR1474" t="s">
        <v>240</v>
      </c>
      <c r="AS1474">
        <v>4</v>
      </c>
      <c r="AT1474" t="s">
        <v>239</v>
      </c>
      <c r="AU1474" s="27">
        <v>41307</v>
      </c>
    </row>
    <row r="1475" spans="1:47" x14ac:dyDescent="0.2">
      <c r="A1475">
        <v>1474</v>
      </c>
      <c r="B1475" t="s">
        <v>5799</v>
      </c>
      <c r="C1475" t="s">
        <v>5800</v>
      </c>
      <c r="D1475" t="s">
        <v>5801</v>
      </c>
      <c r="E1475" s="27">
        <v>41681</v>
      </c>
      <c r="F1475" t="s">
        <v>294</v>
      </c>
      <c r="G1475" s="27">
        <v>34909</v>
      </c>
      <c r="H1475">
        <v>20</v>
      </c>
      <c r="I1475" t="s">
        <v>259</v>
      </c>
      <c r="J1475" t="s">
        <v>250</v>
      </c>
      <c r="K1475">
        <v>0</v>
      </c>
      <c r="L1475">
        <v>4</v>
      </c>
      <c r="M1475">
        <v>0</v>
      </c>
      <c r="N1475">
        <v>0</v>
      </c>
      <c r="O1475">
        <v>0</v>
      </c>
      <c r="P1475">
        <v>-1</v>
      </c>
      <c r="Q1475" s="28">
        <v>41680.297222222223</v>
      </c>
      <c r="R1475" s="28">
        <v>41681.493055555555</v>
      </c>
      <c r="S1475" t="s">
        <v>5802</v>
      </c>
      <c r="T1475" s="27">
        <v>41680</v>
      </c>
      <c r="V1475">
        <v>1</v>
      </c>
      <c r="W1475" t="s">
        <v>32</v>
      </c>
      <c r="X1475" t="s">
        <v>359</v>
      </c>
      <c r="Y1475">
        <v>0</v>
      </c>
      <c r="AB1475" t="s">
        <v>237</v>
      </c>
      <c r="AH1475">
        <v>0</v>
      </c>
      <c r="AN1475" t="s">
        <v>238</v>
      </c>
      <c r="AO1475">
        <v>6</v>
      </c>
      <c r="AP1475" t="s">
        <v>246</v>
      </c>
      <c r="AQ1475" s="27">
        <v>41681</v>
      </c>
      <c r="AR1475" t="s">
        <v>240</v>
      </c>
      <c r="AS1475">
        <v>4</v>
      </c>
      <c r="AT1475" t="s">
        <v>239</v>
      </c>
      <c r="AU1475" s="27">
        <v>41681</v>
      </c>
    </row>
    <row r="1476" spans="1:47" x14ac:dyDescent="0.2">
      <c r="A1476">
        <v>1475</v>
      </c>
      <c r="B1476" t="s">
        <v>5803</v>
      </c>
      <c r="C1476" t="s">
        <v>5804</v>
      </c>
      <c r="D1476" t="s">
        <v>5805</v>
      </c>
      <c r="E1476" s="27">
        <v>41374</v>
      </c>
      <c r="F1476" t="s">
        <v>233</v>
      </c>
      <c r="G1476" s="27">
        <v>22024</v>
      </c>
      <c r="H1476">
        <v>56</v>
      </c>
      <c r="I1476" t="s">
        <v>234</v>
      </c>
      <c r="J1476" t="s">
        <v>353</v>
      </c>
      <c r="K1476">
        <v>0</v>
      </c>
      <c r="L1476">
        <v>1</v>
      </c>
      <c r="M1476">
        <v>0</v>
      </c>
      <c r="N1476">
        <v>0</v>
      </c>
      <c r="O1476">
        <v>0</v>
      </c>
      <c r="W1476" t="s">
        <v>237</v>
      </c>
      <c r="Y1476">
        <v>0</v>
      </c>
      <c r="AB1476" t="s">
        <v>237</v>
      </c>
      <c r="AH1476">
        <v>0</v>
      </c>
      <c r="AN1476" t="s">
        <v>238</v>
      </c>
      <c r="AO1476">
        <v>1</v>
      </c>
      <c r="AP1476" t="s">
        <v>239</v>
      </c>
      <c r="AQ1476" s="27">
        <v>41374</v>
      </c>
      <c r="AR1476" t="s">
        <v>240</v>
      </c>
      <c r="AS1476">
        <v>1</v>
      </c>
      <c r="AT1476" t="s">
        <v>239</v>
      </c>
      <c r="AU1476" s="27">
        <v>41374</v>
      </c>
    </row>
    <row r="1477" spans="1:47" x14ac:dyDescent="0.2">
      <c r="A1477">
        <v>1476</v>
      </c>
      <c r="B1477" t="s">
        <v>5806</v>
      </c>
      <c r="C1477" t="s">
        <v>1317</v>
      </c>
      <c r="D1477" t="s">
        <v>5807</v>
      </c>
      <c r="E1477" s="27">
        <v>41871</v>
      </c>
      <c r="F1477" t="s">
        <v>233</v>
      </c>
      <c r="G1477" s="27">
        <v>35080</v>
      </c>
      <c r="H1477">
        <v>20</v>
      </c>
      <c r="I1477" t="s">
        <v>259</v>
      </c>
      <c r="J1477" t="s">
        <v>250</v>
      </c>
      <c r="K1477">
        <v>0</v>
      </c>
      <c r="L1477">
        <v>10</v>
      </c>
      <c r="M1477">
        <v>0</v>
      </c>
      <c r="N1477">
        <v>1</v>
      </c>
      <c r="O1477">
        <v>0</v>
      </c>
      <c r="P1477">
        <v>-1</v>
      </c>
      <c r="Q1477" s="28">
        <v>41870.29791666667</v>
      </c>
      <c r="R1477" s="28">
        <v>41881.390277777777</v>
      </c>
      <c r="S1477" t="s">
        <v>5808</v>
      </c>
      <c r="T1477" s="27">
        <v>41870</v>
      </c>
      <c r="V1477">
        <v>1</v>
      </c>
      <c r="W1477" t="s">
        <v>32</v>
      </c>
      <c r="X1477" t="s">
        <v>359</v>
      </c>
      <c r="Y1477">
        <v>0</v>
      </c>
      <c r="AB1477" t="s">
        <v>237</v>
      </c>
      <c r="AH1477">
        <v>0</v>
      </c>
      <c r="AN1477" t="s">
        <v>238</v>
      </c>
      <c r="AO1477">
        <v>10</v>
      </c>
      <c r="AP1477" t="s">
        <v>269</v>
      </c>
      <c r="AQ1477" s="27">
        <v>41871</v>
      </c>
      <c r="AR1477" t="s">
        <v>240</v>
      </c>
      <c r="AS1477">
        <v>10</v>
      </c>
      <c r="AT1477" t="s">
        <v>269</v>
      </c>
      <c r="AU1477" s="27">
        <v>41871</v>
      </c>
    </row>
    <row r="1478" spans="1:47" x14ac:dyDescent="0.2">
      <c r="A1478">
        <v>1477</v>
      </c>
      <c r="B1478" t="s">
        <v>5809</v>
      </c>
      <c r="C1478" t="s">
        <v>1197</v>
      </c>
      <c r="D1478" t="s">
        <v>5810</v>
      </c>
      <c r="E1478" s="27">
        <v>41989</v>
      </c>
      <c r="F1478" t="s">
        <v>294</v>
      </c>
      <c r="G1478" s="27">
        <v>32044</v>
      </c>
      <c r="H1478">
        <v>28</v>
      </c>
      <c r="I1478" t="s">
        <v>244</v>
      </c>
      <c r="J1478" t="s">
        <v>245</v>
      </c>
      <c r="K1478">
        <v>0</v>
      </c>
      <c r="L1478">
        <v>9</v>
      </c>
      <c r="M1478">
        <v>0</v>
      </c>
      <c r="N1478">
        <v>0</v>
      </c>
      <c r="O1478">
        <v>0</v>
      </c>
      <c r="P1478">
        <v>-1</v>
      </c>
      <c r="Q1478" s="28">
        <v>41988.355555555558</v>
      </c>
      <c r="R1478" s="28">
        <v>41989.436111111114</v>
      </c>
      <c r="S1478" t="s">
        <v>5811</v>
      </c>
      <c r="T1478" s="27">
        <v>41988</v>
      </c>
      <c r="V1478">
        <v>1</v>
      </c>
      <c r="W1478" t="s">
        <v>32</v>
      </c>
      <c r="X1478" t="s">
        <v>588</v>
      </c>
      <c r="Y1478">
        <v>0</v>
      </c>
      <c r="AB1478" t="s">
        <v>237</v>
      </c>
      <c r="AH1478">
        <v>0</v>
      </c>
      <c r="AN1478" t="s">
        <v>238</v>
      </c>
      <c r="AO1478">
        <v>7</v>
      </c>
      <c r="AP1478" t="s">
        <v>246</v>
      </c>
      <c r="AQ1478" s="27">
        <v>41989</v>
      </c>
      <c r="AR1478" t="s">
        <v>240</v>
      </c>
      <c r="AS1478">
        <v>9</v>
      </c>
      <c r="AT1478" t="s">
        <v>269</v>
      </c>
      <c r="AU1478" s="27">
        <v>41989</v>
      </c>
    </row>
    <row r="1479" spans="1:47" x14ac:dyDescent="0.2">
      <c r="A1479">
        <v>1478</v>
      </c>
      <c r="B1479" t="s">
        <v>5812</v>
      </c>
      <c r="C1479" t="s">
        <v>726</v>
      </c>
      <c r="D1479" t="s">
        <v>5813</v>
      </c>
      <c r="E1479" s="27">
        <v>41960</v>
      </c>
      <c r="F1479" t="s">
        <v>233</v>
      </c>
      <c r="G1479" s="27">
        <v>28814</v>
      </c>
      <c r="H1479">
        <v>37</v>
      </c>
      <c r="I1479" t="s">
        <v>244</v>
      </c>
      <c r="J1479" t="s">
        <v>245</v>
      </c>
      <c r="K1479">
        <v>0</v>
      </c>
      <c r="L1479">
        <v>2</v>
      </c>
      <c r="M1479">
        <v>0</v>
      </c>
      <c r="N1479">
        <v>0</v>
      </c>
      <c r="O1479">
        <v>0</v>
      </c>
      <c r="P1479">
        <v>-3</v>
      </c>
      <c r="Q1479" s="28">
        <v>41957.289583333331</v>
      </c>
      <c r="R1479" s="28">
        <v>41958.097222222219</v>
      </c>
      <c r="S1479" t="s">
        <v>5814</v>
      </c>
      <c r="T1479" s="27">
        <v>41957</v>
      </c>
      <c r="V1479">
        <v>3</v>
      </c>
      <c r="W1479" t="s">
        <v>36</v>
      </c>
      <c r="X1479" t="s">
        <v>385</v>
      </c>
      <c r="Y1479">
        <v>0</v>
      </c>
      <c r="AB1479" t="s">
        <v>237</v>
      </c>
      <c r="AH1479">
        <v>0</v>
      </c>
      <c r="AN1479" t="s">
        <v>238</v>
      </c>
      <c r="AO1479">
        <v>2</v>
      </c>
      <c r="AP1479" t="s">
        <v>239</v>
      </c>
      <c r="AQ1479" s="27">
        <v>41960</v>
      </c>
      <c r="AR1479" t="s">
        <v>240</v>
      </c>
      <c r="AS1479">
        <v>2</v>
      </c>
      <c r="AT1479" t="s">
        <v>239</v>
      </c>
      <c r="AU1479" s="27">
        <v>41960</v>
      </c>
    </row>
    <row r="1480" spans="1:47" x14ac:dyDescent="0.2">
      <c r="A1480">
        <v>1479</v>
      </c>
      <c r="B1480" t="s">
        <v>5815</v>
      </c>
      <c r="C1480" t="s">
        <v>5816</v>
      </c>
      <c r="D1480" t="s">
        <v>381</v>
      </c>
      <c r="E1480" s="27">
        <v>41547</v>
      </c>
      <c r="F1480" t="s">
        <v>233</v>
      </c>
      <c r="G1480" s="27">
        <v>23455</v>
      </c>
      <c r="H1480">
        <v>52</v>
      </c>
      <c r="I1480" t="s">
        <v>234</v>
      </c>
      <c r="J1480" t="s">
        <v>250</v>
      </c>
      <c r="K1480">
        <v>0</v>
      </c>
      <c r="L1480">
        <v>1</v>
      </c>
      <c r="M1480">
        <v>0</v>
      </c>
      <c r="N1480">
        <v>0</v>
      </c>
      <c r="O1480">
        <v>6</v>
      </c>
      <c r="P1480">
        <v>0</v>
      </c>
      <c r="Q1480" s="28">
        <v>41547.461111111108</v>
      </c>
      <c r="R1480" s="28">
        <v>41549.166666666664</v>
      </c>
      <c r="S1480" t="s">
        <v>5817</v>
      </c>
      <c r="T1480" s="27">
        <v>41547</v>
      </c>
      <c r="V1480">
        <v>0</v>
      </c>
      <c r="W1480" t="s">
        <v>36</v>
      </c>
      <c r="X1480" t="s">
        <v>279</v>
      </c>
      <c r="Y1480">
        <v>1</v>
      </c>
      <c r="AA1480" t="s">
        <v>5818</v>
      </c>
      <c r="AB1480" t="s">
        <v>32</v>
      </c>
      <c r="AC1480">
        <v>0</v>
      </c>
      <c r="AD1480" s="27">
        <v>42229</v>
      </c>
      <c r="AE1480" t="s">
        <v>261</v>
      </c>
      <c r="AF1480" s="27">
        <v>42229</v>
      </c>
      <c r="AG1480" s="27">
        <v>42230</v>
      </c>
      <c r="AH1480">
        <v>0</v>
      </c>
      <c r="AN1480" t="s">
        <v>238</v>
      </c>
      <c r="AO1480">
        <v>1</v>
      </c>
      <c r="AP1480" t="s">
        <v>239</v>
      </c>
      <c r="AQ1480" s="27">
        <v>41547</v>
      </c>
      <c r="AR1480" t="s">
        <v>240</v>
      </c>
      <c r="AS1480">
        <v>1</v>
      </c>
      <c r="AT1480" t="s">
        <v>239</v>
      </c>
      <c r="AU1480" s="27">
        <v>41547</v>
      </c>
    </row>
    <row r="1481" spans="1:47" x14ac:dyDescent="0.2">
      <c r="A1481">
        <v>1480</v>
      </c>
      <c r="B1481" t="s">
        <v>5819</v>
      </c>
      <c r="C1481" t="s">
        <v>1168</v>
      </c>
      <c r="D1481" t="s">
        <v>5820</v>
      </c>
      <c r="E1481" s="27">
        <v>41898</v>
      </c>
      <c r="F1481" t="s">
        <v>233</v>
      </c>
      <c r="G1481" s="27">
        <v>32498</v>
      </c>
      <c r="H1481">
        <v>27</v>
      </c>
      <c r="I1481" t="s">
        <v>244</v>
      </c>
      <c r="J1481" t="s">
        <v>245</v>
      </c>
      <c r="K1481">
        <v>0</v>
      </c>
      <c r="L1481">
        <v>4</v>
      </c>
      <c r="M1481">
        <v>0</v>
      </c>
      <c r="N1481">
        <v>0</v>
      </c>
      <c r="O1481">
        <v>4</v>
      </c>
      <c r="P1481">
        <v>-1</v>
      </c>
      <c r="Q1481" s="28">
        <v>41897.488888888889</v>
      </c>
      <c r="R1481" s="28">
        <v>41898.347916666666</v>
      </c>
      <c r="S1481" t="s">
        <v>5821</v>
      </c>
      <c r="T1481" s="27">
        <v>41897</v>
      </c>
      <c r="V1481">
        <v>1</v>
      </c>
      <c r="W1481" t="s">
        <v>32</v>
      </c>
      <c r="X1481" t="s">
        <v>359</v>
      </c>
      <c r="Y1481">
        <v>0</v>
      </c>
      <c r="AB1481" t="s">
        <v>237</v>
      </c>
      <c r="AH1481">
        <v>0</v>
      </c>
      <c r="AN1481" t="s">
        <v>238</v>
      </c>
      <c r="AO1481">
        <v>5</v>
      </c>
      <c r="AP1481" t="s">
        <v>246</v>
      </c>
      <c r="AQ1481" s="27">
        <v>41898</v>
      </c>
      <c r="AR1481" t="s">
        <v>240</v>
      </c>
      <c r="AS1481">
        <v>4</v>
      </c>
      <c r="AT1481" t="s">
        <v>239</v>
      </c>
      <c r="AU1481" s="27">
        <v>41898</v>
      </c>
    </row>
    <row r="1482" spans="1:47" x14ac:dyDescent="0.2">
      <c r="A1482">
        <v>1481</v>
      </c>
      <c r="B1482" t="s">
        <v>5822</v>
      </c>
      <c r="C1482" t="s">
        <v>1524</v>
      </c>
      <c r="D1482" t="s">
        <v>2567</v>
      </c>
      <c r="E1482" s="27">
        <v>41376</v>
      </c>
      <c r="F1482" t="s">
        <v>233</v>
      </c>
      <c r="G1482" s="27">
        <v>31661</v>
      </c>
      <c r="H1482">
        <v>29</v>
      </c>
      <c r="I1482" t="s">
        <v>244</v>
      </c>
      <c r="J1482" t="s">
        <v>250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-1</v>
      </c>
      <c r="Q1482" s="28">
        <v>41375.085416666669</v>
      </c>
      <c r="R1482" s="28">
        <v>41377.178472222222</v>
      </c>
      <c r="S1482" t="s">
        <v>5823</v>
      </c>
      <c r="T1482" s="27">
        <v>41375</v>
      </c>
      <c r="V1482">
        <v>1</v>
      </c>
      <c r="W1482" t="s">
        <v>32</v>
      </c>
      <c r="X1482" t="s">
        <v>5824</v>
      </c>
      <c r="Y1482">
        <v>0</v>
      </c>
      <c r="AB1482" t="s">
        <v>237</v>
      </c>
      <c r="AH1482">
        <v>0</v>
      </c>
      <c r="AN1482" t="s">
        <v>238</v>
      </c>
      <c r="AO1482">
        <v>2</v>
      </c>
      <c r="AP1482" t="s">
        <v>239</v>
      </c>
      <c r="AQ1482" s="27">
        <v>41376</v>
      </c>
      <c r="AR1482" t="s">
        <v>240</v>
      </c>
      <c r="AS1482">
        <v>1</v>
      </c>
      <c r="AT1482" t="s">
        <v>239</v>
      </c>
      <c r="AU1482" s="27">
        <v>41376</v>
      </c>
    </row>
    <row r="1483" spans="1:47" x14ac:dyDescent="0.2">
      <c r="A1483">
        <v>1482</v>
      </c>
      <c r="B1483" t="s">
        <v>5825</v>
      </c>
      <c r="C1483" t="s">
        <v>5826</v>
      </c>
      <c r="D1483" t="s">
        <v>586</v>
      </c>
      <c r="E1483" s="27">
        <v>41624</v>
      </c>
      <c r="F1483" t="s">
        <v>294</v>
      </c>
      <c r="G1483" s="27">
        <v>33719</v>
      </c>
      <c r="H1483">
        <v>23</v>
      </c>
      <c r="I1483" t="s">
        <v>259</v>
      </c>
      <c r="J1483" t="s">
        <v>250</v>
      </c>
      <c r="K1483">
        <v>0</v>
      </c>
      <c r="L1483">
        <v>7</v>
      </c>
      <c r="M1483">
        <v>0</v>
      </c>
      <c r="N1483">
        <v>0</v>
      </c>
      <c r="O1483">
        <v>6</v>
      </c>
      <c r="P1483">
        <v>-18</v>
      </c>
      <c r="Q1483" s="28">
        <v>41606.480555555558</v>
      </c>
      <c r="R1483" s="28">
        <v>41624.256944444445</v>
      </c>
      <c r="S1483" t="s">
        <v>5827</v>
      </c>
      <c r="T1483" s="27">
        <v>41606</v>
      </c>
      <c r="V1483">
        <v>18</v>
      </c>
      <c r="W1483" t="s">
        <v>36</v>
      </c>
      <c r="X1483" t="s">
        <v>392</v>
      </c>
      <c r="Y1483">
        <v>0</v>
      </c>
      <c r="AB1483" t="s">
        <v>237</v>
      </c>
      <c r="AH1483">
        <v>0</v>
      </c>
      <c r="AN1483" t="s">
        <v>238</v>
      </c>
      <c r="AO1483">
        <v>5</v>
      </c>
      <c r="AP1483" t="s">
        <v>246</v>
      </c>
      <c r="AQ1483" s="27">
        <v>41624</v>
      </c>
      <c r="AR1483" t="s">
        <v>240</v>
      </c>
      <c r="AS1483">
        <v>7</v>
      </c>
      <c r="AT1483" t="s">
        <v>246</v>
      </c>
      <c r="AU1483" s="27">
        <v>41624</v>
      </c>
    </row>
    <row r="1484" spans="1:47" x14ac:dyDescent="0.2">
      <c r="A1484">
        <v>1483</v>
      </c>
      <c r="B1484" t="s">
        <v>5828</v>
      </c>
      <c r="C1484" t="s">
        <v>5829</v>
      </c>
      <c r="D1484" t="s">
        <v>506</v>
      </c>
      <c r="E1484" s="27">
        <v>41661</v>
      </c>
      <c r="F1484" t="s">
        <v>233</v>
      </c>
      <c r="G1484" s="27">
        <v>29454</v>
      </c>
      <c r="H1484">
        <v>35</v>
      </c>
      <c r="I1484" t="s">
        <v>244</v>
      </c>
      <c r="J1484" t="s">
        <v>250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-1</v>
      </c>
      <c r="Q1484" s="28">
        <v>41660.24722222222</v>
      </c>
      <c r="R1484" s="28">
        <v>41669.418749999997</v>
      </c>
      <c r="S1484" t="s">
        <v>5830</v>
      </c>
      <c r="U1484" s="27">
        <v>41660</v>
      </c>
      <c r="V1484">
        <v>1</v>
      </c>
      <c r="W1484" t="s">
        <v>36</v>
      </c>
      <c r="X1484" t="s">
        <v>274</v>
      </c>
      <c r="Y1484">
        <v>0</v>
      </c>
      <c r="AB1484" t="s">
        <v>237</v>
      </c>
      <c r="AH1484">
        <v>0</v>
      </c>
      <c r="AN1484" t="s">
        <v>238</v>
      </c>
      <c r="AO1484">
        <v>1</v>
      </c>
      <c r="AP1484" t="s">
        <v>239</v>
      </c>
      <c r="AQ1484" s="27">
        <v>41661</v>
      </c>
      <c r="AR1484" t="s">
        <v>240</v>
      </c>
      <c r="AS1484">
        <v>1</v>
      </c>
      <c r="AT1484" t="s">
        <v>239</v>
      </c>
      <c r="AU1484" s="27">
        <v>41661</v>
      </c>
    </row>
    <row r="1485" spans="1:47" x14ac:dyDescent="0.2">
      <c r="A1485">
        <v>1484</v>
      </c>
      <c r="B1485" t="s">
        <v>5831</v>
      </c>
      <c r="C1485" t="s">
        <v>5832</v>
      </c>
      <c r="D1485" t="s">
        <v>4287</v>
      </c>
      <c r="E1485" s="27">
        <v>41590</v>
      </c>
      <c r="F1485" t="s">
        <v>233</v>
      </c>
      <c r="G1485" s="27">
        <v>30548</v>
      </c>
      <c r="H1485">
        <v>32</v>
      </c>
      <c r="I1485" t="s">
        <v>244</v>
      </c>
      <c r="J1485" t="s">
        <v>245</v>
      </c>
      <c r="K1485">
        <v>0</v>
      </c>
      <c r="L1485">
        <v>9</v>
      </c>
      <c r="M1485">
        <v>0</v>
      </c>
      <c r="N1485">
        <v>0</v>
      </c>
      <c r="O1485">
        <v>8</v>
      </c>
      <c r="P1485">
        <v>-4</v>
      </c>
      <c r="Q1485" s="28">
        <v>41586.190972222219</v>
      </c>
      <c r="R1485" s="28">
        <v>41587.088888888888</v>
      </c>
      <c r="S1485" t="s">
        <v>5833</v>
      </c>
      <c r="T1485" s="27">
        <v>41586</v>
      </c>
      <c r="V1485">
        <v>4</v>
      </c>
      <c r="W1485" t="s">
        <v>32</v>
      </c>
      <c r="X1485" t="s">
        <v>494</v>
      </c>
      <c r="Y1485">
        <v>1</v>
      </c>
      <c r="AA1485" t="s">
        <v>5834</v>
      </c>
      <c r="AB1485" t="s">
        <v>36</v>
      </c>
      <c r="AC1485">
        <v>13</v>
      </c>
      <c r="AD1485" s="27">
        <v>41810</v>
      </c>
      <c r="AE1485" t="s">
        <v>5835</v>
      </c>
      <c r="AF1485" s="27">
        <v>41823</v>
      </c>
      <c r="AG1485" s="27">
        <v>41892</v>
      </c>
      <c r="AH1485">
        <v>0</v>
      </c>
      <c r="AN1485" t="s">
        <v>238</v>
      </c>
      <c r="AO1485">
        <v>10</v>
      </c>
      <c r="AP1485" t="s">
        <v>269</v>
      </c>
      <c r="AQ1485" s="27">
        <v>41590</v>
      </c>
      <c r="AR1485" t="s">
        <v>240</v>
      </c>
      <c r="AS1485">
        <v>9</v>
      </c>
      <c r="AT1485" t="s">
        <v>269</v>
      </c>
      <c r="AU1485" s="27">
        <v>41590</v>
      </c>
    </row>
    <row r="1486" spans="1:47" x14ac:dyDescent="0.2">
      <c r="A1486">
        <v>1485</v>
      </c>
      <c r="B1486" t="s">
        <v>5836</v>
      </c>
      <c r="C1486" t="s">
        <v>881</v>
      </c>
      <c r="D1486" t="s">
        <v>653</v>
      </c>
      <c r="E1486" s="27">
        <v>41598</v>
      </c>
      <c r="F1486" t="s">
        <v>233</v>
      </c>
      <c r="G1486" s="27">
        <v>34781</v>
      </c>
      <c r="H1486">
        <v>21</v>
      </c>
      <c r="I1486" t="s">
        <v>259</v>
      </c>
      <c r="J1486" t="s">
        <v>250</v>
      </c>
      <c r="K1486">
        <v>0</v>
      </c>
      <c r="L1486">
        <v>7</v>
      </c>
      <c r="M1486">
        <v>0</v>
      </c>
      <c r="N1486">
        <v>0</v>
      </c>
      <c r="O1486">
        <v>1</v>
      </c>
      <c r="P1486">
        <v>-18</v>
      </c>
      <c r="Q1486" s="28">
        <v>41580.082638888889</v>
      </c>
      <c r="R1486" s="28">
        <v>41581.05972222222</v>
      </c>
      <c r="S1486" t="s">
        <v>5837</v>
      </c>
      <c r="T1486" s="27">
        <v>41580</v>
      </c>
      <c r="V1486">
        <v>18</v>
      </c>
      <c r="W1486" t="s">
        <v>36</v>
      </c>
      <c r="X1486" t="s">
        <v>279</v>
      </c>
      <c r="Y1486">
        <v>1</v>
      </c>
      <c r="AA1486" t="s">
        <v>5838</v>
      </c>
      <c r="AB1486" t="s">
        <v>36</v>
      </c>
      <c r="AC1486">
        <v>596</v>
      </c>
      <c r="AD1486" s="27">
        <v>41628</v>
      </c>
      <c r="AE1486" t="s">
        <v>412</v>
      </c>
      <c r="AF1486" s="27">
        <v>42224</v>
      </c>
      <c r="AG1486" s="27">
        <v>42224</v>
      </c>
      <c r="AH1486">
        <v>1</v>
      </c>
      <c r="AJ1486" t="s">
        <v>5839</v>
      </c>
      <c r="AK1486" t="s">
        <v>462</v>
      </c>
      <c r="AL1486" s="27">
        <v>42319</v>
      </c>
      <c r="AM1486" t="s">
        <v>279</v>
      </c>
      <c r="AN1486" t="s">
        <v>238</v>
      </c>
      <c r="AO1486">
        <v>6</v>
      </c>
      <c r="AP1486" t="s">
        <v>246</v>
      </c>
      <c r="AQ1486" s="27">
        <v>41598</v>
      </c>
      <c r="AR1486" t="s">
        <v>240</v>
      </c>
      <c r="AS1486">
        <v>7</v>
      </c>
      <c r="AT1486" t="s">
        <v>246</v>
      </c>
      <c r="AU1486" s="27">
        <v>41598</v>
      </c>
    </row>
    <row r="1487" spans="1:47" x14ac:dyDescent="0.2">
      <c r="A1487">
        <v>1486</v>
      </c>
      <c r="B1487" t="s">
        <v>5840</v>
      </c>
      <c r="C1487" t="s">
        <v>1478</v>
      </c>
      <c r="D1487" t="s">
        <v>5841</v>
      </c>
      <c r="E1487" s="27">
        <v>41555</v>
      </c>
      <c r="F1487" t="s">
        <v>233</v>
      </c>
      <c r="G1487" s="27">
        <v>33128</v>
      </c>
      <c r="H1487">
        <v>25</v>
      </c>
      <c r="I1487" t="s">
        <v>244</v>
      </c>
      <c r="J1487" t="s">
        <v>353</v>
      </c>
      <c r="K1487">
        <v>0</v>
      </c>
      <c r="L1487">
        <v>3</v>
      </c>
      <c r="M1487">
        <v>0</v>
      </c>
      <c r="N1487">
        <v>0</v>
      </c>
      <c r="O1487">
        <v>0</v>
      </c>
      <c r="P1487">
        <v>-1</v>
      </c>
      <c r="Q1487" s="28">
        <v>41554.304166666669</v>
      </c>
      <c r="R1487" s="28">
        <v>41555.152083333334</v>
      </c>
      <c r="S1487" t="s">
        <v>5842</v>
      </c>
      <c r="T1487" s="27">
        <v>41554</v>
      </c>
      <c r="V1487">
        <v>1</v>
      </c>
      <c r="W1487" t="s">
        <v>32</v>
      </c>
      <c r="X1487" t="s">
        <v>749</v>
      </c>
      <c r="Y1487">
        <v>0</v>
      </c>
      <c r="AB1487" t="s">
        <v>237</v>
      </c>
      <c r="AH1487">
        <v>0</v>
      </c>
      <c r="AN1487" t="s">
        <v>238</v>
      </c>
      <c r="AO1487">
        <v>6</v>
      </c>
      <c r="AP1487" t="s">
        <v>246</v>
      </c>
      <c r="AQ1487" s="27">
        <v>41555</v>
      </c>
      <c r="AR1487" t="s">
        <v>240</v>
      </c>
      <c r="AS1487">
        <v>3</v>
      </c>
      <c r="AT1487" t="s">
        <v>239</v>
      </c>
      <c r="AU1487" s="27">
        <v>41555</v>
      </c>
    </row>
    <row r="1488" spans="1:47" x14ac:dyDescent="0.2">
      <c r="A1488">
        <v>1487</v>
      </c>
      <c r="B1488" t="s">
        <v>5843</v>
      </c>
      <c r="C1488" t="s">
        <v>5844</v>
      </c>
      <c r="D1488" t="s">
        <v>5845</v>
      </c>
      <c r="E1488" s="27">
        <v>41531</v>
      </c>
      <c r="F1488" t="s">
        <v>233</v>
      </c>
      <c r="G1488" s="27">
        <v>34325</v>
      </c>
      <c r="H1488">
        <v>22</v>
      </c>
      <c r="I1488" t="s">
        <v>259</v>
      </c>
      <c r="J1488" t="s">
        <v>250</v>
      </c>
      <c r="K1488">
        <v>0</v>
      </c>
      <c r="L1488">
        <v>3</v>
      </c>
      <c r="M1488">
        <v>0</v>
      </c>
      <c r="N1488">
        <v>0</v>
      </c>
      <c r="O1488">
        <v>0</v>
      </c>
      <c r="P1488">
        <v>304</v>
      </c>
      <c r="Q1488" s="28">
        <v>41835.052083333336</v>
      </c>
      <c r="R1488" s="28">
        <v>41851.53402777778</v>
      </c>
      <c r="S1488" t="s">
        <v>5846</v>
      </c>
      <c r="T1488" s="27">
        <v>41530</v>
      </c>
      <c r="V1488">
        <v>1</v>
      </c>
      <c r="W1488" t="s">
        <v>32</v>
      </c>
      <c r="X1488" t="s">
        <v>631</v>
      </c>
      <c r="Y1488">
        <v>0</v>
      </c>
      <c r="AB1488" t="s">
        <v>237</v>
      </c>
      <c r="AH1488">
        <v>0</v>
      </c>
      <c r="AN1488" t="s">
        <v>238</v>
      </c>
      <c r="AO1488">
        <v>5</v>
      </c>
      <c r="AP1488" t="s">
        <v>246</v>
      </c>
      <c r="AQ1488" s="27">
        <v>41531</v>
      </c>
      <c r="AR1488" t="s">
        <v>240</v>
      </c>
      <c r="AS1488">
        <v>3</v>
      </c>
      <c r="AT1488" t="s">
        <v>239</v>
      </c>
      <c r="AU1488" s="27">
        <v>41531</v>
      </c>
    </row>
    <row r="1489" spans="1:47" x14ac:dyDescent="0.2">
      <c r="A1489">
        <v>1488</v>
      </c>
      <c r="B1489" t="s">
        <v>5847</v>
      </c>
      <c r="C1489" t="s">
        <v>5848</v>
      </c>
      <c r="D1489" t="s">
        <v>5849</v>
      </c>
      <c r="E1489" s="27">
        <v>41631</v>
      </c>
      <c r="F1489" t="s">
        <v>233</v>
      </c>
      <c r="G1489" s="27">
        <v>30589</v>
      </c>
      <c r="H1489">
        <v>32</v>
      </c>
      <c r="I1489" t="s">
        <v>244</v>
      </c>
      <c r="J1489" t="s">
        <v>250</v>
      </c>
      <c r="K1489">
        <v>0</v>
      </c>
      <c r="L1489">
        <v>2</v>
      </c>
      <c r="M1489">
        <v>1</v>
      </c>
      <c r="N1489">
        <v>0</v>
      </c>
      <c r="O1489">
        <v>5</v>
      </c>
      <c r="S1489" t="s">
        <v>5850</v>
      </c>
      <c r="T1489" s="27">
        <v>41631</v>
      </c>
      <c r="V1489">
        <v>0</v>
      </c>
      <c r="W1489" t="s">
        <v>36</v>
      </c>
      <c r="X1489" t="s">
        <v>279</v>
      </c>
      <c r="Y1489">
        <v>1</v>
      </c>
      <c r="AA1489" t="s">
        <v>5851</v>
      </c>
      <c r="AB1489" t="s">
        <v>36</v>
      </c>
      <c r="AD1489" s="27">
        <v>42305</v>
      </c>
      <c r="AE1489" t="s">
        <v>1435</v>
      </c>
      <c r="AH1489">
        <v>0</v>
      </c>
      <c r="AN1489" t="s">
        <v>238</v>
      </c>
      <c r="AO1489">
        <v>2</v>
      </c>
      <c r="AP1489" t="s">
        <v>239</v>
      </c>
      <c r="AQ1489" s="27">
        <v>41631</v>
      </c>
      <c r="AR1489" t="s">
        <v>240</v>
      </c>
      <c r="AS1489">
        <v>2</v>
      </c>
      <c r="AT1489" t="s">
        <v>239</v>
      </c>
      <c r="AU1489" s="27">
        <v>41631</v>
      </c>
    </row>
    <row r="1490" spans="1:47" x14ac:dyDescent="0.2">
      <c r="A1490">
        <v>1489</v>
      </c>
      <c r="B1490" t="s">
        <v>5852</v>
      </c>
      <c r="C1490" t="s">
        <v>2056</v>
      </c>
      <c r="D1490" t="s">
        <v>629</v>
      </c>
      <c r="E1490" s="27">
        <v>41826</v>
      </c>
      <c r="F1490" t="s">
        <v>233</v>
      </c>
      <c r="G1490" s="27">
        <v>31623</v>
      </c>
      <c r="H1490">
        <v>29</v>
      </c>
      <c r="I1490" t="s">
        <v>244</v>
      </c>
      <c r="J1490" t="s">
        <v>353</v>
      </c>
      <c r="K1490">
        <v>0</v>
      </c>
      <c r="L1490">
        <v>2</v>
      </c>
      <c r="M1490">
        <v>0</v>
      </c>
      <c r="N1490">
        <v>0</v>
      </c>
      <c r="O1490">
        <v>4</v>
      </c>
      <c r="P1490">
        <v>0</v>
      </c>
      <c r="Q1490" s="28">
        <v>41826.51458333333</v>
      </c>
      <c r="R1490" s="28">
        <v>41838.232638888891</v>
      </c>
      <c r="S1490" t="s">
        <v>5853</v>
      </c>
      <c r="T1490" s="27">
        <v>41825</v>
      </c>
      <c r="V1490">
        <v>1</v>
      </c>
      <c r="W1490" t="s">
        <v>32</v>
      </c>
      <c r="X1490" t="s">
        <v>5251</v>
      </c>
      <c r="Y1490">
        <v>0</v>
      </c>
      <c r="AB1490" t="s">
        <v>237</v>
      </c>
      <c r="AH1490">
        <v>0</v>
      </c>
      <c r="AN1490" t="s">
        <v>238</v>
      </c>
      <c r="AO1490">
        <v>2</v>
      </c>
      <c r="AP1490" t="s">
        <v>239</v>
      </c>
      <c r="AQ1490" s="27">
        <v>41826</v>
      </c>
      <c r="AR1490" t="s">
        <v>240</v>
      </c>
      <c r="AS1490">
        <v>2</v>
      </c>
      <c r="AT1490" t="s">
        <v>239</v>
      </c>
      <c r="AU1490" s="27">
        <v>41826</v>
      </c>
    </row>
    <row r="1491" spans="1:47" x14ac:dyDescent="0.2">
      <c r="A1491">
        <v>1490</v>
      </c>
      <c r="B1491" t="s">
        <v>5854</v>
      </c>
      <c r="C1491" t="s">
        <v>4583</v>
      </c>
      <c r="D1491" t="s">
        <v>5855</v>
      </c>
      <c r="E1491" s="27">
        <v>41926</v>
      </c>
      <c r="F1491" t="s">
        <v>233</v>
      </c>
      <c r="G1491" s="27">
        <v>31329</v>
      </c>
      <c r="H1491">
        <v>30</v>
      </c>
      <c r="I1491" t="s">
        <v>244</v>
      </c>
      <c r="J1491" t="s">
        <v>250</v>
      </c>
      <c r="K1491">
        <v>0</v>
      </c>
      <c r="L1491">
        <v>4</v>
      </c>
      <c r="M1491">
        <v>0</v>
      </c>
      <c r="N1491">
        <v>0</v>
      </c>
      <c r="O1491">
        <v>4</v>
      </c>
      <c r="P1491">
        <v>-1</v>
      </c>
      <c r="Q1491" s="28">
        <v>41925.154166666667</v>
      </c>
      <c r="R1491" s="28">
        <v>41926.302083333336</v>
      </c>
      <c r="S1491" t="s">
        <v>5856</v>
      </c>
      <c r="T1491" s="27">
        <v>41925</v>
      </c>
      <c r="V1491">
        <v>1</v>
      </c>
      <c r="W1491" t="s">
        <v>36</v>
      </c>
      <c r="X1491" t="s">
        <v>279</v>
      </c>
      <c r="Y1491">
        <v>1</v>
      </c>
      <c r="AA1491" t="s">
        <v>5857</v>
      </c>
      <c r="AB1491" t="s">
        <v>36</v>
      </c>
      <c r="AD1491" s="27">
        <v>42145</v>
      </c>
      <c r="AE1491" t="s">
        <v>5858</v>
      </c>
      <c r="AH1491">
        <v>0</v>
      </c>
      <c r="AN1491" t="s">
        <v>238</v>
      </c>
      <c r="AO1491">
        <v>2</v>
      </c>
      <c r="AP1491" t="s">
        <v>239</v>
      </c>
      <c r="AQ1491" s="27">
        <v>41926</v>
      </c>
      <c r="AR1491" t="s">
        <v>240</v>
      </c>
      <c r="AS1491">
        <v>4</v>
      </c>
      <c r="AT1491" t="s">
        <v>239</v>
      </c>
      <c r="AU1491" s="27">
        <v>41926</v>
      </c>
    </row>
    <row r="1492" spans="1:47" x14ac:dyDescent="0.2">
      <c r="A1492">
        <v>1491</v>
      </c>
      <c r="B1492" t="s">
        <v>5859</v>
      </c>
      <c r="C1492" t="s">
        <v>5860</v>
      </c>
      <c r="D1492" t="s">
        <v>830</v>
      </c>
      <c r="E1492" s="27">
        <v>41651</v>
      </c>
      <c r="F1492" t="s">
        <v>294</v>
      </c>
      <c r="G1492" s="27">
        <v>31397</v>
      </c>
      <c r="H1492">
        <v>30</v>
      </c>
      <c r="I1492" t="s">
        <v>244</v>
      </c>
      <c r="J1492" t="s">
        <v>250</v>
      </c>
      <c r="K1492">
        <v>0</v>
      </c>
      <c r="L1492">
        <v>4</v>
      </c>
      <c r="M1492">
        <v>0</v>
      </c>
      <c r="N1492">
        <v>0</v>
      </c>
      <c r="O1492">
        <v>3</v>
      </c>
      <c r="P1492">
        <v>-1</v>
      </c>
      <c r="Q1492" s="28">
        <v>41650.29583333333</v>
      </c>
      <c r="R1492" s="28">
        <v>41676.398611111108</v>
      </c>
      <c r="S1492" t="s">
        <v>5861</v>
      </c>
      <c r="T1492" s="27">
        <v>41650</v>
      </c>
      <c r="V1492">
        <v>1</v>
      </c>
      <c r="W1492" t="s">
        <v>32</v>
      </c>
      <c r="X1492" t="s">
        <v>397</v>
      </c>
      <c r="Y1492">
        <v>0</v>
      </c>
      <c r="AB1492" t="s">
        <v>237</v>
      </c>
      <c r="AH1492">
        <v>0</v>
      </c>
      <c r="AN1492" t="s">
        <v>238</v>
      </c>
      <c r="AO1492">
        <v>4</v>
      </c>
      <c r="AP1492" t="s">
        <v>239</v>
      </c>
      <c r="AQ1492" s="27">
        <v>41651</v>
      </c>
      <c r="AR1492" t="s">
        <v>240</v>
      </c>
      <c r="AS1492">
        <v>4</v>
      </c>
      <c r="AT1492" t="s">
        <v>239</v>
      </c>
      <c r="AU1492" s="27">
        <v>41651</v>
      </c>
    </row>
    <row r="1493" spans="1:47" x14ac:dyDescent="0.2">
      <c r="A1493">
        <v>1492</v>
      </c>
      <c r="B1493" t="s">
        <v>5862</v>
      </c>
      <c r="C1493" t="s">
        <v>488</v>
      </c>
      <c r="D1493" t="s">
        <v>5863</v>
      </c>
      <c r="E1493" s="27">
        <v>41926</v>
      </c>
      <c r="F1493" t="s">
        <v>233</v>
      </c>
      <c r="G1493" s="27">
        <v>26517</v>
      </c>
      <c r="H1493">
        <v>43</v>
      </c>
      <c r="I1493" t="s">
        <v>244</v>
      </c>
      <c r="J1493" t="s">
        <v>245</v>
      </c>
      <c r="K1493">
        <v>0</v>
      </c>
      <c r="L1493">
        <v>3</v>
      </c>
      <c r="M1493">
        <v>0</v>
      </c>
      <c r="N1493">
        <v>0</v>
      </c>
      <c r="O1493">
        <v>2</v>
      </c>
      <c r="S1493" t="s">
        <v>5864</v>
      </c>
      <c r="T1493" s="27">
        <v>40431</v>
      </c>
      <c r="V1493">
        <v>1495</v>
      </c>
      <c r="W1493" t="s">
        <v>32</v>
      </c>
      <c r="X1493" t="s">
        <v>4399</v>
      </c>
      <c r="Y1493">
        <v>0</v>
      </c>
      <c r="AB1493" t="s">
        <v>237</v>
      </c>
      <c r="AH1493">
        <v>0</v>
      </c>
      <c r="AN1493" t="s">
        <v>238</v>
      </c>
      <c r="AO1493">
        <v>4</v>
      </c>
      <c r="AP1493" t="s">
        <v>239</v>
      </c>
      <c r="AQ1493" s="27">
        <v>41926</v>
      </c>
      <c r="AR1493" t="s">
        <v>240</v>
      </c>
      <c r="AS1493">
        <v>3</v>
      </c>
      <c r="AT1493" t="s">
        <v>239</v>
      </c>
      <c r="AU1493" s="27">
        <v>41926</v>
      </c>
    </row>
    <row r="1494" spans="1:47" x14ac:dyDescent="0.2">
      <c r="A1494">
        <v>1493</v>
      </c>
      <c r="B1494" t="s">
        <v>5865</v>
      </c>
      <c r="C1494" t="s">
        <v>5866</v>
      </c>
      <c r="D1494" t="s">
        <v>5867</v>
      </c>
      <c r="E1494" s="27">
        <v>41564</v>
      </c>
      <c r="F1494" t="s">
        <v>233</v>
      </c>
      <c r="G1494" s="27">
        <v>32777</v>
      </c>
      <c r="H1494">
        <v>26</v>
      </c>
      <c r="I1494" t="s">
        <v>244</v>
      </c>
      <c r="J1494" t="s">
        <v>245</v>
      </c>
      <c r="K1494">
        <v>0</v>
      </c>
      <c r="L1494">
        <v>6</v>
      </c>
      <c r="M1494">
        <v>0</v>
      </c>
      <c r="N1494">
        <v>0</v>
      </c>
      <c r="O1494">
        <v>1</v>
      </c>
      <c r="P1494">
        <v>-1</v>
      </c>
      <c r="Q1494" s="28">
        <v>41563.48333333333</v>
      </c>
      <c r="R1494" s="28">
        <v>41565.188888888886</v>
      </c>
      <c r="S1494" t="s">
        <v>5868</v>
      </c>
      <c r="T1494" s="27">
        <v>41563</v>
      </c>
      <c r="V1494">
        <v>1</v>
      </c>
      <c r="W1494" t="s">
        <v>32</v>
      </c>
      <c r="X1494" t="s">
        <v>555</v>
      </c>
      <c r="Y1494">
        <v>0</v>
      </c>
      <c r="AB1494" t="s">
        <v>237</v>
      </c>
      <c r="AH1494">
        <v>0</v>
      </c>
      <c r="AN1494" t="s">
        <v>238</v>
      </c>
      <c r="AO1494">
        <v>3</v>
      </c>
      <c r="AP1494" t="s">
        <v>239</v>
      </c>
      <c r="AQ1494" s="27">
        <v>41564</v>
      </c>
      <c r="AR1494" t="s">
        <v>240</v>
      </c>
      <c r="AS1494">
        <v>6</v>
      </c>
      <c r="AT1494" t="s">
        <v>246</v>
      </c>
      <c r="AU1494" s="27">
        <v>41564</v>
      </c>
    </row>
    <row r="1495" spans="1:47" x14ac:dyDescent="0.2">
      <c r="A1495">
        <v>1494</v>
      </c>
      <c r="B1495" t="s">
        <v>5869</v>
      </c>
      <c r="C1495" t="s">
        <v>414</v>
      </c>
      <c r="D1495" t="s">
        <v>5870</v>
      </c>
      <c r="E1495" s="27">
        <v>41933</v>
      </c>
      <c r="F1495" t="s">
        <v>233</v>
      </c>
      <c r="G1495" s="27">
        <v>34193</v>
      </c>
      <c r="H1495">
        <v>22</v>
      </c>
      <c r="I1495" t="s">
        <v>259</v>
      </c>
      <c r="J1495" t="s">
        <v>245</v>
      </c>
      <c r="K1495">
        <v>0</v>
      </c>
      <c r="L1495">
        <v>3</v>
      </c>
      <c r="M1495">
        <v>0</v>
      </c>
      <c r="N1495">
        <v>0</v>
      </c>
      <c r="O1495">
        <v>1</v>
      </c>
      <c r="P1495">
        <v>-1</v>
      </c>
      <c r="Q1495" s="28">
        <v>41932.232638888891</v>
      </c>
      <c r="R1495" s="28">
        <v>41933.351388888892</v>
      </c>
      <c r="S1495" t="s">
        <v>5871</v>
      </c>
      <c r="U1495" s="27">
        <v>41932</v>
      </c>
      <c r="V1495">
        <v>1</v>
      </c>
      <c r="W1495" t="s">
        <v>32</v>
      </c>
      <c r="X1495" t="s">
        <v>274</v>
      </c>
      <c r="Y1495">
        <v>0</v>
      </c>
      <c r="AB1495" t="s">
        <v>237</v>
      </c>
      <c r="AH1495">
        <v>0</v>
      </c>
      <c r="AN1495" t="s">
        <v>238</v>
      </c>
      <c r="AO1495">
        <v>4</v>
      </c>
      <c r="AP1495" t="s">
        <v>239</v>
      </c>
      <c r="AQ1495" s="27">
        <v>41933</v>
      </c>
      <c r="AR1495" t="s">
        <v>240</v>
      </c>
      <c r="AS1495">
        <v>3</v>
      </c>
      <c r="AT1495" t="s">
        <v>239</v>
      </c>
      <c r="AU1495" s="27">
        <v>41933</v>
      </c>
    </row>
    <row r="1496" spans="1:47" x14ac:dyDescent="0.2">
      <c r="A1496">
        <v>1495</v>
      </c>
      <c r="B1496" t="s">
        <v>5872</v>
      </c>
      <c r="C1496" t="s">
        <v>1087</v>
      </c>
      <c r="D1496" t="s">
        <v>2683</v>
      </c>
      <c r="E1496" s="27">
        <v>41811</v>
      </c>
      <c r="F1496" t="s">
        <v>233</v>
      </c>
      <c r="G1496" s="27">
        <v>21674</v>
      </c>
      <c r="H1496">
        <v>56</v>
      </c>
      <c r="I1496" t="s">
        <v>234</v>
      </c>
      <c r="J1496" t="s">
        <v>250</v>
      </c>
      <c r="K1496">
        <v>0</v>
      </c>
      <c r="L1496">
        <v>2</v>
      </c>
      <c r="M1496">
        <v>0</v>
      </c>
      <c r="N1496">
        <v>0</v>
      </c>
      <c r="O1496">
        <v>8</v>
      </c>
      <c r="P1496">
        <v>-1</v>
      </c>
      <c r="Q1496" s="28">
        <v>41810.443055555559</v>
      </c>
      <c r="R1496" s="28">
        <v>41818.206250000003</v>
      </c>
      <c r="S1496" t="s">
        <v>5873</v>
      </c>
      <c r="U1496" s="27">
        <v>41810</v>
      </c>
      <c r="V1496">
        <v>1</v>
      </c>
      <c r="W1496" t="s">
        <v>32</v>
      </c>
      <c r="X1496" t="s">
        <v>274</v>
      </c>
      <c r="Y1496">
        <v>0</v>
      </c>
      <c r="AB1496" t="s">
        <v>237</v>
      </c>
      <c r="AH1496">
        <v>0</v>
      </c>
      <c r="AN1496" t="s">
        <v>238</v>
      </c>
      <c r="AO1496">
        <v>1</v>
      </c>
      <c r="AP1496" t="s">
        <v>239</v>
      </c>
      <c r="AQ1496" s="27">
        <v>41811</v>
      </c>
      <c r="AR1496" t="s">
        <v>240</v>
      </c>
      <c r="AS1496">
        <v>2</v>
      </c>
      <c r="AT1496" t="s">
        <v>239</v>
      </c>
      <c r="AU1496" s="27">
        <v>41811</v>
      </c>
    </row>
    <row r="1497" spans="1:47" x14ac:dyDescent="0.2">
      <c r="A1497">
        <v>1496</v>
      </c>
      <c r="B1497" t="s">
        <v>5874</v>
      </c>
      <c r="C1497" t="s">
        <v>5875</v>
      </c>
      <c r="D1497" t="s">
        <v>5876</v>
      </c>
      <c r="E1497" s="27">
        <v>41389</v>
      </c>
      <c r="F1497" t="s">
        <v>233</v>
      </c>
      <c r="G1497" s="27">
        <v>33748</v>
      </c>
      <c r="H1497">
        <v>23</v>
      </c>
      <c r="I1497" t="s">
        <v>259</v>
      </c>
      <c r="J1497" t="s">
        <v>250</v>
      </c>
      <c r="K1497">
        <v>0</v>
      </c>
      <c r="L1497">
        <v>7</v>
      </c>
      <c r="M1497">
        <v>0</v>
      </c>
      <c r="N1497">
        <v>0</v>
      </c>
      <c r="O1497">
        <v>2</v>
      </c>
      <c r="P1497">
        <v>-1</v>
      </c>
      <c r="Q1497" s="28">
        <v>41388.131944444445</v>
      </c>
      <c r="R1497" s="28">
        <v>41394.3125</v>
      </c>
      <c r="S1497" t="s">
        <v>5877</v>
      </c>
      <c r="U1497" s="27">
        <v>41388</v>
      </c>
      <c r="V1497">
        <v>1</v>
      </c>
      <c r="W1497" t="s">
        <v>32</v>
      </c>
      <c r="X1497" t="s">
        <v>274</v>
      </c>
      <c r="Y1497">
        <v>1</v>
      </c>
      <c r="AA1497" t="s">
        <v>5878</v>
      </c>
      <c r="AB1497" t="s">
        <v>36</v>
      </c>
      <c r="AD1497" s="27">
        <v>41919</v>
      </c>
      <c r="AE1497" t="s">
        <v>392</v>
      </c>
      <c r="AH1497">
        <v>1</v>
      </c>
      <c r="AJ1497" t="s">
        <v>5879</v>
      </c>
      <c r="AK1497" t="s">
        <v>366</v>
      </c>
      <c r="AL1497" s="27">
        <v>42433</v>
      </c>
      <c r="AM1497" t="s">
        <v>1756</v>
      </c>
      <c r="AN1497" t="s">
        <v>238</v>
      </c>
      <c r="AO1497">
        <v>6</v>
      </c>
      <c r="AP1497" t="s">
        <v>246</v>
      </c>
      <c r="AQ1497" s="27">
        <v>41389</v>
      </c>
      <c r="AR1497" t="s">
        <v>240</v>
      </c>
      <c r="AS1497">
        <v>7</v>
      </c>
      <c r="AT1497" t="s">
        <v>246</v>
      </c>
      <c r="AU1497" s="27">
        <v>41389</v>
      </c>
    </row>
    <row r="1498" spans="1:47" x14ac:dyDescent="0.2">
      <c r="A1498">
        <v>1497</v>
      </c>
      <c r="B1498" t="s">
        <v>5880</v>
      </c>
      <c r="C1498" t="s">
        <v>5881</v>
      </c>
      <c r="D1498" t="s">
        <v>5882</v>
      </c>
      <c r="E1498" s="27">
        <v>41484</v>
      </c>
      <c r="F1498" t="s">
        <v>233</v>
      </c>
      <c r="G1498" s="27">
        <v>30427</v>
      </c>
      <c r="H1498">
        <v>32</v>
      </c>
      <c r="I1498" t="s">
        <v>244</v>
      </c>
      <c r="J1498" t="s">
        <v>245</v>
      </c>
      <c r="K1498">
        <v>1</v>
      </c>
      <c r="L1498">
        <v>4</v>
      </c>
      <c r="M1498">
        <v>0</v>
      </c>
      <c r="N1498">
        <v>0</v>
      </c>
      <c r="O1498">
        <v>8</v>
      </c>
      <c r="P1498">
        <v>-2</v>
      </c>
      <c r="Q1498" s="28">
        <v>41482.440972222219</v>
      </c>
      <c r="R1498" s="28">
        <v>41484.477083333331</v>
      </c>
      <c r="S1498" t="s">
        <v>5883</v>
      </c>
      <c r="T1498" s="27">
        <v>41482</v>
      </c>
      <c r="V1498">
        <v>2</v>
      </c>
      <c r="W1498" t="s">
        <v>32</v>
      </c>
      <c r="X1498" t="s">
        <v>567</v>
      </c>
      <c r="Y1498">
        <v>1</v>
      </c>
      <c r="AA1498" t="s">
        <v>5884</v>
      </c>
      <c r="AB1498" t="s">
        <v>36</v>
      </c>
      <c r="AD1498" s="27">
        <v>42361</v>
      </c>
      <c r="AE1498" t="s">
        <v>5885</v>
      </c>
      <c r="AH1498">
        <v>0</v>
      </c>
      <c r="AN1498" t="s">
        <v>238</v>
      </c>
      <c r="AO1498">
        <v>4</v>
      </c>
      <c r="AP1498" t="s">
        <v>239</v>
      </c>
      <c r="AQ1498" s="27">
        <v>41484</v>
      </c>
      <c r="AR1498" t="s">
        <v>240</v>
      </c>
      <c r="AS1498">
        <v>4</v>
      </c>
      <c r="AT1498" t="s">
        <v>239</v>
      </c>
      <c r="AU1498" s="27">
        <v>41484</v>
      </c>
    </row>
    <row r="1499" spans="1:47" x14ac:dyDescent="0.2">
      <c r="A1499">
        <v>1498</v>
      </c>
      <c r="B1499" t="s">
        <v>5886</v>
      </c>
      <c r="C1499" t="s">
        <v>1711</v>
      </c>
      <c r="D1499" t="s">
        <v>5887</v>
      </c>
      <c r="E1499" s="27">
        <v>41619</v>
      </c>
      <c r="F1499" t="s">
        <v>233</v>
      </c>
      <c r="G1499" s="27">
        <v>23273</v>
      </c>
      <c r="H1499">
        <v>52</v>
      </c>
      <c r="I1499" t="s">
        <v>234</v>
      </c>
      <c r="J1499" t="s">
        <v>245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-111</v>
      </c>
      <c r="Q1499" s="28">
        <v>41508.42083333333</v>
      </c>
      <c r="R1499" s="28">
        <v>41510.098611111112</v>
      </c>
      <c r="S1499" t="s">
        <v>5888</v>
      </c>
      <c r="T1499" s="27">
        <v>41508</v>
      </c>
      <c r="V1499">
        <v>111</v>
      </c>
      <c r="W1499" t="s">
        <v>32</v>
      </c>
      <c r="X1499" t="s">
        <v>5889</v>
      </c>
      <c r="Y1499">
        <v>0</v>
      </c>
      <c r="AB1499" t="s">
        <v>237</v>
      </c>
      <c r="AH1499">
        <v>0</v>
      </c>
      <c r="AN1499" t="s">
        <v>238</v>
      </c>
      <c r="AO1499">
        <v>1</v>
      </c>
      <c r="AP1499" t="s">
        <v>239</v>
      </c>
      <c r="AQ1499" s="27">
        <v>41619</v>
      </c>
      <c r="AR1499" t="s">
        <v>240</v>
      </c>
      <c r="AS1499">
        <v>1</v>
      </c>
      <c r="AT1499" t="s">
        <v>239</v>
      </c>
      <c r="AU1499" s="27">
        <v>41619</v>
      </c>
    </row>
    <row r="1500" spans="1:47" x14ac:dyDescent="0.2">
      <c r="A1500">
        <v>1499</v>
      </c>
      <c r="B1500" t="s">
        <v>5890</v>
      </c>
      <c r="C1500" t="s">
        <v>2056</v>
      </c>
      <c r="D1500" t="s">
        <v>506</v>
      </c>
      <c r="E1500" s="27">
        <v>41278</v>
      </c>
      <c r="F1500" t="s">
        <v>233</v>
      </c>
      <c r="G1500" s="27">
        <v>31620</v>
      </c>
      <c r="H1500">
        <v>29</v>
      </c>
      <c r="I1500" t="s">
        <v>244</v>
      </c>
      <c r="J1500" t="s">
        <v>250</v>
      </c>
      <c r="K1500">
        <v>0</v>
      </c>
      <c r="L1500">
        <v>10</v>
      </c>
      <c r="M1500">
        <v>0</v>
      </c>
      <c r="N1500">
        <v>0</v>
      </c>
      <c r="O1500">
        <v>6</v>
      </c>
      <c r="P1500">
        <v>-1</v>
      </c>
      <c r="Q1500" s="28">
        <v>41277.468055555553</v>
      </c>
      <c r="R1500" s="28">
        <v>41317.241666666669</v>
      </c>
      <c r="S1500" t="s">
        <v>5891</v>
      </c>
      <c r="U1500" s="27">
        <v>41277</v>
      </c>
      <c r="V1500">
        <v>1</v>
      </c>
      <c r="W1500" t="s">
        <v>32</v>
      </c>
      <c r="X1500" t="s">
        <v>274</v>
      </c>
      <c r="Y1500">
        <v>1</v>
      </c>
      <c r="AA1500" t="s">
        <v>5892</v>
      </c>
      <c r="AB1500" t="s">
        <v>32</v>
      </c>
      <c r="AC1500">
        <v>0</v>
      </c>
      <c r="AD1500" s="27">
        <v>41535</v>
      </c>
      <c r="AE1500" t="s">
        <v>261</v>
      </c>
      <c r="AF1500" s="27">
        <v>41535</v>
      </c>
      <c r="AG1500" s="27">
        <v>41537</v>
      </c>
      <c r="AH1500">
        <v>0</v>
      </c>
      <c r="AN1500" t="s">
        <v>238</v>
      </c>
      <c r="AO1500">
        <v>9</v>
      </c>
      <c r="AP1500" t="s">
        <v>269</v>
      </c>
      <c r="AQ1500" s="27">
        <v>41278</v>
      </c>
      <c r="AR1500" t="s">
        <v>240</v>
      </c>
      <c r="AS1500">
        <v>10</v>
      </c>
      <c r="AT1500" t="s">
        <v>269</v>
      </c>
      <c r="AU1500" s="27">
        <v>41278</v>
      </c>
    </row>
    <row r="1501" spans="1:47" x14ac:dyDescent="0.2">
      <c r="A1501">
        <v>1500</v>
      </c>
      <c r="B1501" t="s">
        <v>5893</v>
      </c>
      <c r="C1501" t="s">
        <v>5894</v>
      </c>
      <c r="D1501" t="s">
        <v>5895</v>
      </c>
      <c r="E1501" s="27">
        <v>41807</v>
      </c>
      <c r="F1501" t="s">
        <v>294</v>
      </c>
      <c r="G1501" s="27">
        <v>23814</v>
      </c>
      <c r="H1501">
        <v>51</v>
      </c>
      <c r="I1501" t="s">
        <v>234</v>
      </c>
      <c r="J1501" t="s">
        <v>353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-1</v>
      </c>
      <c r="Q1501" s="28">
        <v>41806.203472222223</v>
      </c>
      <c r="R1501" s="28">
        <v>41807.073611111111</v>
      </c>
      <c r="S1501" t="s">
        <v>5896</v>
      </c>
      <c r="T1501" s="27">
        <v>41806</v>
      </c>
      <c r="V1501">
        <v>1</v>
      </c>
      <c r="W1501" t="s">
        <v>36</v>
      </c>
      <c r="X1501" t="s">
        <v>279</v>
      </c>
      <c r="Y1501">
        <v>0</v>
      </c>
      <c r="AB1501" t="s">
        <v>237</v>
      </c>
      <c r="AH1501">
        <v>0</v>
      </c>
      <c r="AN1501" t="s">
        <v>238</v>
      </c>
      <c r="AO1501">
        <v>1</v>
      </c>
      <c r="AP1501" t="s">
        <v>239</v>
      </c>
      <c r="AQ1501" s="27">
        <v>41807</v>
      </c>
      <c r="AR1501" t="s">
        <v>240</v>
      </c>
      <c r="AS1501">
        <v>1</v>
      </c>
      <c r="AT1501" t="s">
        <v>239</v>
      </c>
      <c r="AU1501" s="27">
        <v>41807</v>
      </c>
    </row>
    <row r="1502" spans="1:47" x14ac:dyDescent="0.2">
      <c r="A1502">
        <v>1501</v>
      </c>
      <c r="B1502" t="s">
        <v>5897</v>
      </c>
      <c r="C1502" t="s">
        <v>1863</v>
      </c>
      <c r="D1502" t="s">
        <v>5898</v>
      </c>
      <c r="E1502" s="27">
        <v>41502</v>
      </c>
      <c r="F1502" t="s">
        <v>233</v>
      </c>
      <c r="G1502" s="27">
        <v>27008</v>
      </c>
      <c r="H1502">
        <v>42</v>
      </c>
      <c r="I1502" t="s">
        <v>244</v>
      </c>
      <c r="J1502" t="s">
        <v>245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 s="28">
        <v>41502.146527777775</v>
      </c>
      <c r="R1502" s="28">
        <v>41502.384722222225</v>
      </c>
      <c r="S1502" t="s">
        <v>5899</v>
      </c>
      <c r="T1502" s="27">
        <v>41502</v>
      </c>
      <c r="V1502">
        <v>0</v>
      </c>
      <c r="W1502" t="s">
        <v>36</v>
      </c>
      <c r="X1502" t="s">
        <v>2836</v>
      </c>
      <c r="Y1502">
        <v>0</v>
      </c>
      <c r="AB1502" t="s">
        <v>237</v>
      </c>
      <c r="AH1502">
        <v>0</v>
      </c>
      <c r="AN1502" t="s">
        <v>238</v>
      </c>
      <c r="AO1502">
        <v>1</v>
      </c>
      <c r="AP1502" t="s">
        <v>239</v>
      </c>
      <c r="AQ1502" s="27">
        <v>41502</v>
      </c>
      <c r="AR1502" t="s">
        <v>240</v>
      </c>
      <c r="AS1502">
        <v>1</v>
      </c>
      <c r="AT1502" t="s">
        <v>239</v>
      </c>
      <c r="AU1502" s="27">
        <v>41502</v>
      </c>
    </row>
    <row r="1503" spans="1:47" x14ac:dyDescent="0.2">
      <c r="A1503">
        <v>1502</v>
      </c>
      <c r="B1503" t="s">
        <v>5900</v>
      </c>
      <c r="C1503" t="s">
        <v>340</v>
      </c>
      <c r="D1503" t="s">
        <v>5901</v>
      </c>
      <c r="E1503" s="27">
        <v>41728</v>
      </c>
      <c r="F1503" t="s">
        <v>233</v>
      </c>
      <c r="G1503" s="27">
        <v>27303</v>
      </c>
      <c r="H1503">
        <v>41</v>
      </c>
      <c r="I1503" t="s">
        <v>244</v>
      </c>
      <c r="J1503" t="s">
        <v>245</v>
      </c>
      <c r="K1503">
        <v>0</v>
      </c>
      <c r="L1503">
        <v>2</v>
      </c>
      <c r="M1503">
        <v>0</v>
      </c>
      <c r="N1503">
        <v>0</v>
      </c>
      <c r="O1503">
        <v>0</v>
      </c>
      <c r="P1503">
        <v>-1</v>
      </c>
      <c r="Q1503" s="28">
        <v>41727.350694444445</v>
      </c>
      <c r="R1503" s="28">
        <v>41764.468055555553</v>
      </c>
      <c r="S1503" t="s">
        <v>5902</v>
      </c>
      <c r="T1503" s="27">
        <v>41727</v>
      </c>
      <c r="V1503">
        <v>1</v>
      </c>
      <c r="W1503" t="s">
        <v>32</v>
      </c>
      <c r="X1503" t="s">
        <v>261</v>
      </c>
      <c r="Y1503">
        <v>0</v>
      </c>
      <c r="AB1503" t="s">
        <v>237</v>
      </c>
      <c r="AH1503">
        <v>0</v>
      </c>
      <c r="AN1503" t="s">
        <v>238</v>
      </c>
      <c r="AO1503">
        <v>1</v>
      </c>
      <c r="AP1503" t="s">
        <v>239</v>
      </c>
      <c r="AQ1503" s="27">
        <v>41728</v>
      </c>
      <c r="AR1503" t="s">
        <v>240</v>
      </c>
      <c r="AS1503">
        <v>2</v>
      </c>
      <c r="AT1503" t="s">
        <v>239</v>
      </c>
      <c r="AU1503" s="27">
        <v>41728</v>
      </c>
    </row>
    <row r="1504" spans="1:47" x14ac:dyDescent="0.2">
      <c r="A1504">
        <v>1503</v>
      </c>
      <c r="B1504" t="s">
        <v>5903</v>
      </c>
      <c r="C1504" t="s">
        <v>918</v>
      </c>
      <c r="D1504" t="s">
        <v>5904</v>
      </c>
      <c r="E1504" s="27">
        <v>41945</v>
      </c>
      <c r="F1504" t="s">
        <v>233</v>
      </c>
      <c r="G1504" s="27">
        <v>35339</v>
      </c>
      <c r="H1504">
        <v>19</v>
      </c>
      <c r="I1504" t="s">
        <v>259</v>
      </c>
      <c r="J1504" t="s">
        <v>353</v>
      </c>
      <c r="K1504">
        <v>0</v>
      </c>
      <c r="L1504">
        <v>4</v>
      </c>
      <c r="M1504">
        <v>0</v>
      </c>
      <c r="N1504">
        <v>0</v>
      </c>
      <c r="O1504">
        <v>0</v>
      </c>
      <c r="P1504">
        <v>-1</v>
      </c>
      <c r="Q1504" s="28">
        <v>41944.336805555555</v>
      </c>
      <c r="R1504" s="28">
        <v>41945.38958333333</v>
      </c>
      <c r="S1504" t="s">
        <v>5905</v>
      </c>
      <c r="T1504" s="27">
        <v>41944</v>
      </c>
      <c r="V1504">
        <v>1</v>
      </c>
      <c r="W1504" t="s">
        <v>32</v>
      </c>
      <c r="X1504" t="s">
        <v>5906</v>
      </c>
      <c r="Y1504">
        <v>0</v>
      </c>
      <c r="AB1504" t="s">
        <v>237</v>
      </c>
      <c r="AH1504">
        <v>0</v>
      </c>
      <c r="AN1504" t="s">
        <v>238</v>
      </c>
      <c r="AO1504">
        <v>7</v>
      </c>
      <c r="AP1504" t="s">
        <v>246</v>
      </c>
      <c r="AQ1504" s="27">
        <v>41945</v>
      </c>
      <c r="AR1504" t="s">
        <v>240</v>
      </c>
      <c r="AS1504">
        <v>4</v>
      </c>
      <c r="AT1504" t="s">
        <v>239</v>
      </c>
      <c r="AU1504" s="27">
        <v>41945</v>
      </c>
    </row>
    <row r="1505" spans="1:47" x14ac:dyDescent="0.2">
      <c r="A1505">
        <v>1504</v>
      </c>
      <c r="B1505" t="s">
        <v>5907</v>
      </c>
      <c r="C1505" t="s">
        <v>740</v>
      </c>
      <c r="D1505" t="s">
        <v>5908</v>
      </c>
      <c r="E1505" s="27">
        <v>41976</v>
      </c>
      <c r="F1505" t="s">
        <v>233</v>
      </c>
      <c r="G1505" s="27">
        <v>22277</v>
      </c>
      <c r="H1505">
        <v>55</v>
      </c>
      <c r="I1505" t="s">
        <v>234</v>
      </c>
      <c r="J1505" t="s">
        <v>353</v>
      </c>
      <c r="K1505">
        <v>0</v>
      </c>
      <c r="L1505">
        <v>3</v>
      </c>
      <c r="M1505">
        <v>0</v>
      </c>
      <c r="N1505">
        <v>0</v>
      </c>
      <c r="O1505">
        <v>6</v>
      </c>
      <c r="P1505">
        <v>-1</v>
      </c>
      <c r="Q1505" s="28">
        <v>41975.468055555553</v>
      </c>
      <c r="R1505" s="28">
        <v>42217.164583333331</v>
      </c>
      <c r="S1505" t="s">
        <v>5909</v>
      </c>
      <c r="U1505" s="27">
        <v>41976</v>
      </c>
      <c r="V1505">
        <v>0</v>
      </c>
      <c r="W1505" t="s">
        <v>32</v>
      </c>
      <c r="X1505" t="s">
        <v>274</v>
      </c>
      <c r="Y1505">
        <v>0</v>
      </c>
      <c r="AB1505" t="s">
        <v>237</v>
      </c>
      <c r="AH1505">
        <v>0</v>
      </c>
      <c r="AN1505" t="s">
        <v>238</v>
      </c>
      <c r="AO1505">
        <v>1</v>
      </c>
      <c r="AP1505" t="s">
        <v>239</v>
      </c>
      <c r="AQ1505" s="27">
        <v>41976</v>
      </c>
      <c r="AR1505" t="s">
        <v>240</v>
      </c>
      <c r="AS1505">
        <v>3</v>
      </c>
      <c r="AT1505" t="s">
        <v>239</v>
      </c>
      <c r="AU1505" s="27">
        <v>41976</v>
      </c>
    </row>
    <row r="1506" spans="1:47" x14ac:dyDescent="0.2">
      <c r="A1506">
        <v>1505</v>
      </c>
      <c r="B1506" t="s">
        <v>5910</v>
      </c>
      <c r="C1506" t="s">
        <v>5911</v>
      </c>
      <c r="D1506" t="s">
        <v>5912</v>
      </c>
      <c r="E1506" s="27">
        <v>41329</v>
      </c>
      <c r="F1506" t="s">
        <v>233</v>
      </c>
      <c r="G1506" s="27">
        <v>34630</v>
      </c>
      <c r="H1506">
        <v>21</v>
      </c>
      <c r="I1506" t="s">
        <v>259</v>
      </c>
      <c r="J1506" t="s">
        <v>250</v>
      </c>
      <c r="K1506">
        <v>0</v>
      </c>
      <c r="L1506">
        <v>8</v>
      </c>
      <c r="M1506">
        <v>0</v>
      </c>
      <c r="N1506">
        <v>1</v>
      </c>
      <c r="O1506">
        <v>0</v>
      </c>
      <c r="P1506">
        <v>0</v>
      </c>
      <c r="Q1506" s="28">
        <v>41329.138888888891</v>
      </c>
      <c r="R1506" s="28">
        <v>41330.09097222222</v>
      </c>
      <c r="S1506" t="s">
        <v>5913</v>
      </c>
      <c r="T1506" s="27">
        <v>41328</v>
      </c>
      <c r="V1506">
        <v>1</v>
      </c>
      <c r="W1506" t="s">
        <v>32</v>
      </c>
      <c r="X1506" t="s">
        <v>284</v>
      </c>
      <c r="Y1506">
        <v>1</v>
      </c>
      <c r="AA1506" t="s">
        <v>5914</v>
      </c>
      <c r="AB1506" t="s">
        <v>36</v>
      </c>
      <c r="AC1506">
        <v>1</v>
      </c>
      <c r="AD1506" s="27">
        <v>41499</v>
      </c>
      <c r="AE1506" t="s">
        <v>474</v>
      </c>
      <c r="AF1506" s="27">
        <v>41500</v>
      </c>
      <c r="AG1506" s="27">
        <v>41500</v>
      </c>
      <c r="AH1506">
        <v>0</v>
      </c>
      <c r="AN1506" t="s">
        <v>238</v>
      </c>
      <c r="AO1506">
        <v>9</v>
      </c>
      <c r="AP1506" t="s">
        <v>269</v>
      </c>
      <c r="AQ1506" s="27">
        <v>41329</v>
      </c>
      <c r="AR1506" t="s">
        <v>240</v>
      </c>
      <c r="AS1506">
        <v>8</v>
      </c>
      <c r="AT1506" t="s">
        <v>269</v>
      </c>
      <c r="AU1506" s="27">
        <v>41329</v>
      </c>
    </row>
    <row r="1507" spans="1:47" x14ac:dyDescent="0.2">
      <c r="A1507">
        <v>1506</v>
      </c>
      <c r="B1507" t="s">
        <v>5915</v>
      </c>
      <c r="C1507" t="s">
        <v>5916</v>
      </c>
      <c r="D1507" t="s">
        <v>5917</v>
      </c>
      <c r="E1507" s="27">
        <v>41670</v>
      </c>
      <c r="F1507" t="s">
        <v>294</v>
      </c>
      <c r="G1507" s="27">
        <v>28985</v>
      </c>
      <c r="H1507">
        <v>36</v>
      </c>
      <c r="I1507" t="s">
        <v>244</v>
      </c>
      <c r="J1507" t="s">
        <v>245</v>
      </c>
      <c r="K1507">
        <v>0</v>
      </c>
      <c r="L1507">
        <v>9</v>
      </c>
      <c r="M1507">
        <v>0</v>
      </c>
      <c r="N1507">
        <v>0</v>
      </c>
      <c r="O1507">
        <v>4</v>
      </c>
      <c r="P1507">
        <v>110</v>
      </c>
      <c r="Q1507" s="28">
        <v>41780.199999999997</v>
      </c>
      <c r="R1507" s="28">
        <v>41948.474999999999</v>
      </c>
      <c r="S1507" t="s">
        <v>5918</v>
      </c>
      <c r="U1507" s="27">
        <v>41526</v>
      </c>
      <c r="V1507">
        <v>144</v>
      </c>
      <c r="W1507" t="s">
        <v>32</v>
      </c>
      <c r="X1507" t="s">
        <v>274</v>
      </c>
      <c r="Y1507">
        <v>1</v>
      </c>
      <c r="AA1507" t="s">
        <v>5919</v>
      </c>
      <c r="AB1507" t="s">
        <v>32</v>
      </c>
      <c r="AD1507" s="27">
        <v>42442</v>
      </c>
      <c r="AH1507">
        <v>0</v>
      </c>
      <c r="AN1507" t="s">
        <v>238</v>
      </c>
      <c r="AO1507">
        <v>3</v>
      </c>
      <c r="AP1507" t="s">
        <v>239</v>
      </c>
      <c r="AQ1507" s="27">
        <v>41670</v>
      </c>
      <c r="AR1507" t="s">
        <v>240</v>
      </c>
      <c r="AS1507">
        <v>9</v>
      </c>
      <c r="AT1507" t="s">
        <v>269</v>
      </c>
      <c r="AU1507" s="27">
        <v>41670</v>
      </c>
    </row>
    <row r="1508" spans="1:47" x14ac:dyDescent="0.2">
      <c r="A1508">
        <v>1507</v>
      </c>
      <c r="B1508" t="s">
        <v>5920</v>
      </c>
      <c r="C1508" t="s">
        <v>5921</v>
      </c>
      <c r="D1508" t="s">
        <v>5922</v>
      </c>
      <c r="E1508" s="27">
        <v>41931</v>
      </c>
      <c r="F1508" t="s">
        <v>294</v>
      </c>
      <c r="G1508" s="27">
        <v>29896</v>
      </c>
      <c r="H1508">
        <v>34</v>
      </c>
      <c r="I1508" t="s">
        <v>244</v>
      </c>
      <c r="J1508" t="s">
        <v>22</v>
      </c>
      <c r="K1508">
        <v>0</v>
      </c>
      <c r="L1508">
        <v>6</v>
      </c>
      <c r="M1508">
        <v>0</v>
      </c>
      <c r="N1508">
        <v>0</v>
      </c>
      <c r="O1508">
        <v>1</v>
      </c>
      <c r="P1508">
        <v>-1</v>
      </c>
      <c r="Q1508" s="28">
        <v>41930.236805555556</v>
      </c>
      <c r="R1508" s="28">
        <v>41935.365277777775</v>
      </c>
      <c r="S1508" t="s">
        <v>5923</v>
      </c>
      <c r="T1508" s="27">
        <v>41930</v>
      </c>
      <c r="V1508">
        <v>1</v>
      </c>
      <c r="W1508" t="s">
        <v>36</v>
      </c>
      <c r="X1508" t="s">
        <v>780</v>
      </c>
      <c r="Y1508">
        <v>0</v>
      </c>
      <c r="AB1508" t="s">
        <v>237</v>
      </c>
      <c r="AH1508">
        <v>0</v>
      </c>
      <c r="AN1508" t="s">
        <v>238</v>
      </c>
      <c r="AO1508">
        <v>2</v>
      </c>
      <c r="AP1508" t="s">
        <v>239</v>
      </c>
      <c r="AQ1508" s="27">
        <v>41931</v>
      </c>
      <c r="AR1508" t="s">
        <v>240</v>
      </c>
      <c r="AS1508">
        <v>6</v>
      </c>
      <c r="AT1508" t="s">
        <v>246</v>
      </c>
      <c r="AU1508" s="27">
        <v>41931</v>
      </c>
    </row>
    <row r="1509" spans="1:47" x14ac:dyDescent="0.2">
      <c r="A1509">
        <v>1508</v>
      </c>
      <c r="B1509" t="s">
        <v>5924</v>
      </c>
      <c r="C1509" t="s">
        <v>5925</v>
      </c>
      <c r="D1509" t="s">
        <v>830</v>
      </c>
      <c r="E1509" s="27">
        <v>41645</v>
      </c>
      <c r="F1509" t="s">
        <v>294</v>
      </c>
      <c r="G1509" s="27">
        <v>34187</v>
      </c>
      <c r="H1509">
        <v>22</v>
      </c>
      <c r="I1509" t="s">
        <v>259</v>
      </c>
      <c r="J1509" t="s">
        <v>250</v>
      </c>
      <c r="K1509">
        <v>0</v>
      </c>
      <c r="L1509">
        <v>3</v>
      </c>
      <c r="M1509">
        <v>0</v>
      </c>
      <c r="N1509">
        <v>0</v>
      </c>
      <c r="O1509">
        <v>0</v>
      </c>
      <c r="P1509">
        <v>-2</v>
      </c>
      <c r="Q1509" s="28">
        <v>41643.497916666667</v>
      </c>
      <c r="R1509" s="28">
        <v>41644.06527777778</v>
      </c>
      <c r="S1509" t="s">
        <v>5926</v>
      </c>
      <c r="T1509" s="27">
        <v>41643</v>
      </c>
      <c r="V1509">
        <v>2</v>
      </c>
      <c r="W1509" t="s">
        <v>36</v>
      </c>
      <c r="X1509" t="s">
        <v>279</v>
      </c>
      <c r="Y1509">
        <v>0</v>
      </c>
      <c r="AB1509" t="s">
        <v>237</v>
      </c>
      <c r="AH1509">
        <v>0</v>
      </c>
      <c r="AN1509" t="s">
        <v>238</v>
      </c>
      <c r="AO1509">
        <v>4</v>
      </c>
      <c r="AP1509" t="s">
        <v>239</v>
      </c>
      <c r="AQ1509" s="27">
        <v>41645</v>
      </c>
      <c r="AR1509" t="s">
        <v>240</v>
      </c>
      <c r="AS1509">
        <v>3</v>
      </c>
      <c r="AT1509" t="s">
        <v>239</v>
      </c>
      <c r="AU1509" s="27">
        <v>41645</v>
      </c>
    </row>
    <row r="1510" spans="1:47" x14ac:dyDescent="0.2">
      <c r="A1510">
        <v>1509</v>
      </c>
      <c r="B1510" t="s">
        <v>5927</v>
      </c>
      <c r="C1510" t="s">
        <v>5804</v>
      </c>
      <c r="D1510" t="s">
        <v>496</v>
      </c>
      <c r="E1510" s="27">
        <v>41300</v>
      </c>
      <c r="F1510" t="s">
        <v>233</v>
      </c>
      <c r="G1510" s="27">
        <v>25853</v>
      </c>
      <c r="H1510">
        <v>45</v>
      </c>
      <c r="I1510" t="s">
        <v>234</v>
      </c>
      <c r="J1510" t="s">
        <v>353</v>
      </c>
      <c r="K1510">
        <v>0</v>
      </c>
      <c r="L1510">
        <v>1</v>
      </c>
      <c r="M1510">
        <v>0</v>
      </c>
      <c r="N1510">
        <v>0</v>
      </c>
      <c r="O1510">
        <v>2</v>
      </c>
      <c r="P1510">
        <v>-1</v>
      </c>
      <c r="Q1510" s="28">
        <v>41299.328472222223</v>
      </c>
      <c r="R1510" s="28">
        <v>41346.520138888889</v>
      </c>
      <c r="S1510" t="s">
        <v>5928</v>
      </c>
      <c r="T1510" s="27">
        <v>41299</v>
      </c>
      <c r="V1510">
        <v>1</v>
      </c>
      <c r="W1510" t="s">
        <v>32</v>
      </c>
      <c r="X1510" t="s">
        <v>4819</v>
      </c>
      <c r="Y1510">
        <v>0</v>
      </c>
      <c r="AB1510" t="s">
        <v>237</v>
      </c>
      <c r="AH1510">
        <v>0</v>
      </c>
      <c r="AN1510" t="s">
        <v>238</v>
      </c>
      <c r="AO1510">
        <v>2</v>
      </c>
      <c r="AP1510" t="s">
        <v>239</v>
      </c>
      <c r="AQ1510" s="27">
        <v>41300</v>
      </c>
      <c r="AR1510" t="s">
        <v>240</v>
      </c>
      <c r="AS1510">
        <v>1</v>
      </c>
      <c r="AT1510" t="s">
        <v>239</v>
      </c>
      <c r="AU1510" s="27">
        <v>41300</v>
      </c>
    </row>
    <row r="1511" spans="1:47" x14ac:dyDescent="0.2">
      <c r="A1511">
        <v>1510</v>
      </c>
      <c r="B1511" t="s">
        <v>5929</v>
      </c>
      <c r="C1511" t="s">
        <v>3369</v>
      </c>
      <c r="D1511" t="s">
        <v>5930</v>
      </c>
      <c r="E1511" s="27">
        <v>41960</v>
      </c>
      <c r="F1511" t="s">
        <v>294</v>
      </c>
      <c r="G1511" s="27">
        <v>31446</v>
      </c>
      <c r="H1511">
        <v>30</v>
      </c>
      <c r="I1511" t="s">
        <v>244</v>
      </c>
      <c r="J1511" t="s">
        <v>353</v>
      </c>
      <c r="K1511">
        <v>0</v>
      </c>
      <c r="L1511">
        <v>2</v>
      </c>
      <c r="M1511">
        <v>0</v>
      </c>
      <c r="N1511">
        <v>0</v>
      </c>
      <c r="O1511">
        <v>3</v>
      </c>
      <c r="S1511" t="s">
        <v>5931</v>
      </c>
      <c r="T1511" s="27">
        <v>41958</v>
      </c>
      <c r="V1511">
        <v>2</v>
      </c>
      <c r="W1511" t="s">
        <v>32</v>
      </c>
      <c r="X1511" t="s">
        <v>5469</v>
      </c>
      <c r="Y1511">
        <v>0</v>
      </c>
      <c r="AB1511" t="s">
        <v>237</v>
      </c>
      <c r="AH1511">
        <v>0</v>
      </c>
      <c r="AN1511" t="s">
        <v>238</v>
      </c>
      <c r="AO1511">
        <v>1</v>
      </c>
      <c r="AP1511" t="s">
        <v>239</v>
      </c>
      <c r="AQ1511" s="27">
        <v>41960</v>
      </c>
      <c r="AR1511" t="s">
        <v>240</v>
      </c>
      <c r="AS1511">
        <v>2</v>
      </c>
      <c r="AT1511" t="s">
        <v>239</v>
      </c>
      <c r="AU1511" s="27">
        <v>41960</v>
      </c>
    </row>
    <row r="1512" spans="1:47" x14ac:dyDescent="0.2">
      <c r="A1512">
        <v>1511</v>
      </c>
      <c r="B1512" t="s">
        <v>5932</v>
      </c>
      <c r="C1512" t="s">
        <v>5933</v>
      </c>
      <c r="D1512" t="s">
        <v>2032</v>
      </c>
      <c r="E1512" s="27">
        <v>41588</v>
      </c>
      <c r="F1512" t="s">
        <v>233</v>
      </c>
      <c r="G1512" s="27">
        <v>31671</v>
      </c>
      <c r="H1512">
        <v>29</v>
      </c>
      <c r="I1512" t="s">
        <v>244</v>
      </c>
      <c r="J1512" t="s">
        <v>250</v>
      </c>
      <c r="K1512">
        <v>0</v>
      </c>
      <c r="L1512">
        <v>2</v>
      </c>
      <c r="M1512">
        <v>0</v>
      </c>
      <c r="N1512">
        <v>0</v>
      </c>
      <c r="O1512">
        <v>0</v>
      </c>
      <c r="P1512">
        <v>-1</v>
      </c>
      <c r="Q1512" s="28">
        <v>41587.35</v>
      </c>
      <c r="R1512" s="28">
        <v>41588.10833333333</v>
      </c>
      <c r="S1512" t="s">
        <v>5934</v>
      </c>
      <c r="T1512" s="27">
        <v>41587</v>
      </c>
      <c r="V1512">
        <v>1</v>
      </c>
      <c r="W1512" t="s">
        <v>36</v>
      </c>
      <c r="X1512" t="s">
        <v>3189</v>
      </c>
      <c r="Y1512">
        <v>0</v>
      </c>
      <c r="AB1512" t="s">
        <v>237</v>
      </c>
      <c r="AH1512">
        <v>0</v>
      </c>
      <c r="AN1512" t="s">
        <v>238</v>
      </c>
      <c r="AO1512">
        <v>3</v>
      </c>
      <c r="AP1512" t="s">
        <v>239</v>
      </c>
      <c r="AQ1512" s="27">
        <v>41588</v>
      </c>
      <c r="AR1512" t="s">
        <v>240</v>
      </c>
      <c r="AS1512">
        <v>2</v>
      </c>
      <c r="AT1512" t="s">
        <v>239</v>
      </c>
      <c r="AU1512" s="27">
        <v>41588</v>
      </c>
    </row>
    <row r="1513" spans="1:47" x14ac:dyDescent="0.2">
      <c r="A1513">
        <v>1512</v>
      </c>
      <c r="B1513" t="s">
        <v>5935</v>
      </c>
      <c r="C1513" t="s">
        <v>830</v>
      </c>
      <c r="D1513" t="s">
        <v>3737</v>
      </c>
      <c r="E1513" s="27">
        <v>41526</v>
      </c>
      <c r="F1513" t="s">
        <v>233</v>
      </c>
      <c r="G1513" s="27">
        <v>22504</v>
      </c>
      <c r="H1513">
        <v>54</v>
      </c>
      <c r="I1513" t="s">
        <v>234</v>
      </c>
      <c r="J1513" t="s">
        <v>250</v>
      </c>
      <c r="K1513">
        <v>0</v>
      </c>
      <c r="L1513">
        <v>2</v>
      </c>
      <c r="M1513">
        <v>0</v>
      </c>
      <c r="N1513">
        <v>0</v>
      </c>
      <c r="O1513">
        <v>2</v>
      </c>
      <c r="S1513" t="s">
        <v>5936</v>
      </c>
      <c r="T1513" s="27">
        <v>40353</v>
      </c>
      <c r="V1513">
        <v>1173</v>
      </c>
      <c r="W1513" t="s">
        <v>36</v>
      </c>
      <c r="X1513" t="s">
        <v>867</v>
      </c>
      <c r="Y1513">
        <v>0</v>
      </c>
      <c r="AB1513" t="s">
        <v>237</v>
      </c>
      <c r="AH1513">
        <v>0</v>
      </c>
      <c r="AN1513" t="s">
        <v>238</v>
      </c>
      <c r="AO1513">
        <v>3</v>
      </c>
      <c r="AP1513" t="s">
        <v>239</v>
      </c>
      <c r="AQ1513" s="27">
        <v>41526</v>
      </c>
      <c r="AR1513" t="s">
        <v>240</v>
      </c>
      <c r="AS1513">
        <v>2</v>
      </c>
      <c r="AT1513" t="s">
        <v>239</v>
      </c>
      <c r="AU1513" s="27">
        <v>41526</v>
      </c>
    </row>
    <row r="1514" spans="1:47" x14ac:dyDescent="0.2">
      <c r="A1514">
        <v>1513</v>
      </c>
      <c r="B1514" t="s">
        <v>5937</v>
      </c>
      <c r="C1514" t="s">
        <v>957</v>
      </c>
      <c r="D1514" t="s">
        <v>3624</v>
      </c>
      <c r="E1514" s="27">
        <v>41298</v>
      </c>
      <c r="F1514" t="s">
        <v>233</v>
      </c>
      <c r="G1514" s="27">
        <v>31516</v>
      </c>
      <c r="H1514">
        <v>30</v>
      </c>
      <c r="I1514" t="s">
        <v>244</v>
      </c>
      <c r="J1514" t="s">
        <v>250</v>
      </c>
      <c r="K1514">
        <v>0</v>
      </c>
      <c r="L1514">
        <v>5</v>
      </c>
      <c r="M1514">
        <v>0</v>
      </c>
      <c r="N1514">
        <v>0</v>
      </c>
      <c r="O1514">
        <v>6</v>
      </c>
      <c r="P1514">
        <v>-1</v>
      </c>
      <c r="Q1514" s="28">
        <v>41297.201388888891</v>
      </c>
      <c r="R1514" s="28">
        <v>41300.135416666664</v>
      </c>
      <c r="S1514" t="s">
        <v>5938</v>
      </c>
      <c r="U1514" s="27">
        <v>41297</v>
      </c>
      <c r="V1514">
        <v>1</v>
      </c>
      <c r="W1514" t="s">
        <v>32</v>
      </c>
      <c r="X1514" t="s">
        <v>274</v>
      </c>
      <c r="Y1514">
        <v>1</v>
      </c>
      <c r="AA1514" t="s">
        <v>5939</v>
      </c>
      <c r="AB1514" t="s">
        <v>32</v>
      </c>
      <c r="AC1514">
        <v>282</v>
      </c>
      <c r="AD1514" s="27">
        <v>41784</v>
      </c>
      <c r="AE1514" t="s">
        <v>729</v>
      </c>
      <c r="AF1514" s="27">
        <v>42066</v>
      </c>
      <c r="AG1514" s="27">
        <v>42109</v>
      </c>
      <c r="AH1514">
        <v>1</v>
      </c>
      <c r="AJ1514" t="s">
        <v>5939</v>
      </c>
      <c r="AK1514" t="s">
        <v>312</v>
      </c>
      <c r="AL1514" s="27">
        <v>41784</v>
      </c>
      <c r="AM1514" t="s">
        <v>729</v>
      </c>
      <c r="AN1514" t="s">
        <v>238</v>
      </c>
      <c r="AO1514">
        <v>3</v>
      </c>
      <c r="AP1514" t="s">
        <v>239</v>
      </c>
      <c r="AQ1514" s="27">
        <v>41298</v>
      </c>
      <c r="AR1514" t="s">
        <v>240</v>
      </c>
      <c r="AS1514">
        <v>5</v>
      </c>
      <c r="AT1514" t="s">
        <v>246</v>
      </c>
      <c r="AU1514" s="27">
        <v>41298</v>
      </c>
    </row>
    <row r="1515" spans="1:47" x14ac:dyDescent="0.2">
      <c r="A1515">
        <v>1514</v>
      </c>
      <c r="B1515" t="s">
        <v>5940</v>
      </c>
      <c r="C1515" t="s">
        <v>5941</v>
      </c>
      <c r="D1515" t="s">
        <v>5942</v>
      </c>
      <c r="E1515" s="27">
        <v>41848</v>
      </c>
      <c r="F1515" t="s">
        <v>294</v>
      </c>
      <c r="G1515" s="27">
        <v>29369</v>
      </c>
      <c r="H1515">
        <v>35</v>
      </c>
      <c r="I1515" t="s">
        <v>244</v>
      </c>
      <c r="J1515" t="s">
        <v>353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-1</v>
      </c>
      <c r="Q1515" s="28">
        <v>41847.276388888888</v>
      </c>
      <c r="R1515" s="28">
        <v>41848.411111111112</v>
      </c>
      <c r="S1515" t="s">
        <v>5943</v>
      </c>
      <c r="T1515" s="27">
        <v>41847</v>
      </c>
      <c r="V1515">
        <v>1</v>
      </c>
      <c r="W1515" t="s">
        <v>32</v>
      </c>
      <c r="X1515" t="s">
        <v>359</v>
      </c>
      <c r="Y1515">
        <v>0</v>
      </c>
      <c r="AB1515" t="s">
        <v>237</v>
      </c>
      <c r="AH1515">
        <v>0</v>
      </c>
      <c r="AN1515" t="s">
        <v>238</v>
      </c>
      <c r="AO1515">
        <v>1</v>
      </c>
      <c r="AP1515" t="s">
        <v>239</v>
      </c>
      <c r="AQ1515" s="27">
        <v>41848</v>
      </c>
      <c r="AR1515" t="s">
        <v>240</v>
      </c>
      <c r="AS1515">
        <v>1</v>
      </c>
      <c r="AT1515" t="s">
        <v>239</v>
      </c>
      <c r="AU1515" s="27">
        <v>41848</v>
      </c>
    </row>
    <row r="1516" spans="1:47" x14ac:dyDescent="0.2">
      <c r="A1516">
        <v>1515</v>
      </c>
      <c r="B1516" t="s">
        <v>5944</v>
      </c>
      <c r="C1516" t="s">
        <v>5945</v>
      </c>
      <c r="D1516" t="s">
        <v>3828</v>
      </c>
      <c r="E1516" s="27">
        <v>41570</v>
      </c>
      <c r="F1516" t="s">
        <v>233</v>
      </c>
      <c r="G1516" s="27">
        <v>23695</v>
      </c>
      <c r="H1516">
        <v>51</v>
      </c>
      <c r="I1516" t="s">
        <v>234</v>
      </c>
      <c r="J1516" t="s">
        <v>250</v>
      </c>
      <c r="K1516">
        <v>0</v>
      </c>
      <c r="L1516">
        <v>4</v>
      </c>
      <c r="M1516">
        <v>0</v>
      </c>
      <c r="N1516">
        <v>0</v>
      </c>
      <c r="O1516">
        <v>17</v>
      </c>
      <c r="P1516">
        <v>0</v>
      </c>
      <c r="Q1516" s="28">
        <v>41570.086805555555</v>
      </c>
      <c r="R1516" s="28">
        <v>41570.327777777777</v>
      </c>
      <c r="S1516" t="s">
        <v>5946</v>
      </c>
      <c r="T1516" s="27">
        <v>41569</v>
      </c>
      <c r="V1516">
        <v>1</v>
      </c>
      <c r="W1516" t="s">
        <v>36</v>
      </c>
      <c r="X1516" t="s">
        <v>5947</v>
      </c>
      <c r="Y1516">
        <v>0</v>
      </c>
      <c r="AB1516" t="s">
        <v>237</v>
      </c>
      <c r="AH1516">
        <v>0</v>
      </c>
      <c r="AN1516" t="s">
        <v>238</v>
      </c>
      <c r="AO1516">
        <v>1</v>
      </c>
      <c r="AP1516" t="s">
        <v>239</v>
      </c>
      <c r="AQ1516" s="27">
        <v>41570</v>
      </c>
      <c r="AR1516" t="s">
        <v>240</v>
      </c>
      <c r="AS1516">
        <v>4</v>
      </c>
      <c r="AT1516" t="s">
        <v>239</v>
      </c>
      <c r="AU1516" s="27">
        <v>41570</v>
      </c>
    </row>
    <row r="1517" spans="1:47" x14ac:dyDescent="0.2">
      <c r="A1517">
        <v>1516</v>
      </c>
      <c r="B1517" t="s">
        <v>5948</v>
      </c>
      <c r="C1517" t="s">
        <v>5949</v>
      </c>
      <c r="D1517" t="s">
        <v>232</v>
      </c>
      <c r="E1517" s="27">
        <v>41391</v>
      </c>
      <c r="F1517" t="s">
        <v>233</v>
      </c>
      <c r="G1517" s="27">
        <v>25891</v>
      </c>
      <c r="H1517">
        <v>45</v>
      </c>
      <c r="I1517" t="s">
        <v>234</v>
      </c>
      <c r="J1517" t="s">
        <v>353</v>
      </c>
      <c r="K1517">
        <v>0</v>
      </c>
      <c r="L1517">
        <v>3</v>
      </c>
      <c r="M1517">
        <v>0</v>
      </c>
      <c r="N1517">
        <v>0</v>
      </c>
      <c r="O1517">
        <v>20</v>
      </c>
      <c r="P1517">
        <v>0</v>
      </c>
      <c r="Q1517" s="28">
        <v>41391.14166666667</v>
      </c>
      <c r="R1517" s="28">
        <v>41393.402083333334</v>
      </c>
      <c r="S1517" t="s">
        <v>5950</v>
      </c>
      <c r="T1517" s="27">
        <v>41391</v>
      </c>
      <c r="V1517">
        <v>0</v>
      </c>
      <c r="W1517" t="s">
        <v>32</v>
      </c>
      <c r="X1517" t="s">
        <v>364</v>
      </c>
      <c r="Y1517">
        <v>1</v>
      </c>
      <c r="AA1517" t="s">
        <v>5951</v>
      </c>
      <c r="AB1517" t="s">
        <v>32</v>
      </c>
      <c r="AC1517">
        <v>1</v>
      </c>
      <c r="AD1517" s="27">
        <v>42094</v>
      </c>
      <c r="AE1517" t="s">
        <v>3173</v>
      </c>
      <c r="AF1517" s="27">
        <v>42095</v>
      </c>
      <c r="AG1517" s="27">
        <v>42096</v>
      </c>
      <c r="AH1517">
        <v>0</v>
      </c>
      <c r="AN1517" t="s">
        <v>238</v>
      </c>
      <c r="AO1517">
        <v>1</v>
      </c>
      <c r="AP1517" t="s">
        <v>239</v>
      </c>
      <c r="AQ1517" s="27">
        <v>41391</v>
      </c>
      <c r="AR1517" t="s">
        <v>240</v>
      </c>
      <c r="AS1517">
        <v>3</v>
      </c>
      <c r="AT1517" t="s">
        <v>239</v>
      </c>
      <c r="AU1517" s="27">
        <v>41391</v>
      </c>
    </row>
    <row r="1518" spans="1:47" x14ac:dyDescent="0.2">
      <c r="A1518">
        <v>1517</v>
      </c>
      <c r="B1518" t="s">
        <v>5952</v>
      </c>
      <c r="C1518" t="s">
        <v>5953</v>
      </c>
      <c r="D1518" t="s">
        <v>3642</v>
      </c>
      <c r="E1518" s="27">
        <v>41865</v>
      </c>
      <c r="F1518" t="s">
        <v>233</v>
      </c>
      <c r="G1518" s="27">
        <v>32468</v>
      </c>
      <c r="H1518">
        <v>27</v>
      </c>
      <c r="I1518" t="s">
        <v>244</v>
      </c>
      <c r="J1518" t="s">
        <v>250</v>
      </c>
      <c r="K1518">
        <v>0</v>
      </c>
      <c r="L1518">
        <v>3</v>
      </c>
      <c r="M1518">
        <v>0</v>
      </c>
      <c r="N1518">
        <v>0</v>
      </c>
      <c r="O1518">
        <v>3</v>
      </c>
      <c r="P1518">
        <v>88</v>
      </c>
      <c r="Q1518" s="28">
        <v>41953.420138888891</v>
      </c>
      <c r="R1518" s="28">
        <v>42255.388888888891</v>
      </c>
      <c r="S1518" t="s">
        <v>5954</v>
      </c>
      <c r="T1518" s="27">
        <v>41775</v>
      </c>
      <c r="V1518">
        <v>90</v>
      </c>
      <c r="W1518" t="s">
        <v>32</v>
      </c>
      <c r="X1518" t="s">
        <v>5955</v>
      </c>
      <c r="Y1518">
        <v>1</v>
      </c>
      <c r="AA1518" t="s">
        <v>5956</v>
      </c>
      <c r="AB1518" t="s">
        <v>36</v>
      </c>
      <c r="AC1518">
        <v>3</v>
      </c>
      <c r="AD1518" s="27">
        <v>41950</v>
      </c>
      <c r="AE1518" t="s">
        <v>1297</v>
      </c>
      <c r="AF1518" s="27">
        <v>41953</v>
      </c>
      <c r="AG1518" s="27">
        <v>42255</v>
      </c>
      <c r="AH1518">
        <v>1</v>
      </c>
      <c r="AJ1518" t="s">
        <v>5956</v>
      </c>
      <c r="AK1518" t="s">
        <v>312</v>
      </c>
      <c r="AL1518" s="27">
        <v>41950</v>
      </c>
      <c r="AM1518" t="s">
        <v>3934</v>
      </c>
      <c r="AN1518" t="s">
        <v>238</v>
      </c>
      <c r="AO1518">
        <v>2</v>
      </c>
      <c r="AP1518" t="s">
        <v>239</v>
      </c>
      <c r="AQ1518" s="27">
        <v>41865</v>
      </c>
      <c r="AR1518" t="s">
        <v>240</v>
      </c>
      <c r="AS1518">
        <v>3</v>
      </c>
      <c r="AT1518" t="s">
        <v>239</v>
      </c>
      <c r="AU1518" s="27">
        <v>41865</v>
      </c>
    </row>
    <row r="1519" spans="1:47" x14ac:dyDescent="0.2">
      <c r="A1519">
        <v>1518</v>
      </c>
      <c r="B1519" t="s">
        <v>5957</v>
      </c>
      <c r="C1519" t="s">
        <v>5958</v>
      </c>
      <c r="D1519" t="s">
        <v>2249</v>
      </c>
      <c r="E1519" s="27">
        <v>41493</v>
      </c>
      <c r="F1519" t="s">
        <v>233</v>
      </c>
      <c r="G1519" s="27">
        <v>33622</v>
      </c>
      <c r="H1519">
        <v>24</v>
      </c>
      <c r="I1519" t="s">
        <v>259</v>
      </c>
      <c r="J1519" t="s">
        <v>353</v>
      </c>
      <c r="K1519">
        <v>0</v>
      </c>
      <c r="L1519">
        <v>2</v>
      </c>
      <c r="M1519">
        <v>0</v>
      </c>
      <c r="N1519">
        <v>0</v>
      </c>
      <c r="O1519">
        <v>1</v>
      </c>
      <c r="P1519">
        <v>190</v>
      </c>
      <c r="Q1519" s="28">
        <v>41683.488194444442</v>
      </c>
      <c r="R1519" s="28">
        <v>41697.441666666666</v>
      </c>
      <c r="S1519" t="s">
        <v>5959</v>
      </c>
      <c r="U1519" s="27">
        <v>41240</v>
      </c>
      <c r="V1519">
        <v>253</v>
      </c>
      <c r="W1519" t="s">
        <v>32</v>
      </c>
      <c r="X1519" t="s">
        <v>274</v>
      </c>
      <c r="Y1519">
        <v>1</v>
      </c>
      <c r="AA1519" t="s">
        <v>5960</v>
      </c>
      <c r="AB1519" t="s">
        <v>36</v>
      </c>
      <c r="AC1519">
        <v>0</v>
      </c>
      <c r="AD1519" s="27">
        <v>42222</v>
      </c>
      <c r="AE1519" t="s">
        <v>2030</v>
      </c>
      <c r="AF1519" s="27">
        <v>42222</v>
      </c>
      <c r="AG1519" s="27">
        <v>42259</v>
      </c>
      <c r="AH1519">
        <v>0</v>
      </c>
      <c r="AN1519" t="s">
        <v>238</v>
      </c>
      <c r="AO1519">
        <v>4</v>
      </c>
      <c r="AP1519" t="s">
        <v>239</v>
      </c>
      <c r="AQ1519" s="27">
        <v>41493</v>
      </c>
      <c r="AR1519" t="s">
        <v>240</v>
      </c>
      <c r="AS1519">
        <v>2</v>
      </c>
      <c r="AT1519" t="s">
        <v>239</v>
      </c>
      <c r="AU1519" s="27">
        <v>41493</v>
      </c>
    </row>
    <row r="1520" spans="1:47" x14ac:dyDescent="0.2">
      <c r="A1520">
        <v>1519</v>
      </c>
      <c r="B1520" t="s">
        <v>5961</v>
      </c>
      <c r="C1520" t="s">
        <v>345</v>
      </c>
      <c r="D1520" t="s">
        <v>5962</v>
      </c>
      <c r="E1520" s="27">
        <v>41914</v>
      </c>
      <c r="F1520" t="s">
        <v>233</v>
      </c>
      <c r="G1520" s="27">
        <v>33254</v>
      </c>
      <c r="H1520">
        <v>25</v>
      </c>
      <c r="I1520" t="s">
        <v>244</v>
      </c>
      <c r="J1520" t="s">
        <v>245</v>
      </c>
      <c r="K1520">
        <v>0</v>
      </c>
      <c r="L1520">
        <v>3</v>
      </c>
      <c r="M1520">
        <v>0</v>
      </c>
      <c r="N1520">
        <v>0</v>
      </c>
      <c r="O1520">
        <v>0</v>
      </c>
      <c r="P1520">
        <v>-1</v>
      </c>
      <c r="Q1520" s="28">
        <v>41913.504166666666</v>
      </c>
      <c r="R1520" s="28">
        <v>41914.072916666664</v>
      </c>
      <c r="S1520" t="s">
        <v>5963</v>
      </c>
      <c r="T1520" s="27">
        <v>41912</v>
      </c>
      <c r="V1520">
        <v>2</v>
      </c>
      <c r="W1520" t="s">
        <v>36</v>
      </c>
      <c r="X1520" t="s">
        <v>2882</v>
      </c>
      <c r="Y1520">
        <v>0</v>
      </c>
      <c r="AB1520" t="s">
        <v>237</v>
      </c>
      <c r="AH1520">
        <v>0</v>
      </c>
      <c r="AN1520" t="s">
        <v>238</v>
      </c>
      <c r="AO1520">
        <v>3</v>
      </c>
      <c r="AP1520" t="s">
        <v>239</v>
      </c>
      <c r="AQ1520" s="27">
        <v>41914</v>
      </c>
      <c r="AR1520" t="s">
        <v>240</v>
      </c>
      <c r="AS1520">
        <v>3</v>
      </c>
      <c r="AT1520" t="s">
        <v>239</v>
      </c>
      <c r="AU1520" s="27">
        <v>41914</v>
      </c>
    </row>
    <row r="1521" spans="1:47" x14ac:dyDescent="0.2">
      <c r="A1521">
        <v>1520</v>
      </c>
      <c r="B1521" t="s">
        <v>5964</v>
      </c>
      <c r="C1521" t="s">
        <v>1761</v>
      </c>
      <c r="D1521" t="s">
        <v>5965</v>
      </c>
      <c r="E1521" s="27">
        <v>41548</v>
      </c>
      <c r="F1521" t="s">
        <v>233</v>
      </c>
      <c r="G1521" s="27">
        <v>33428</v>
      </c>
      <c r="H1521">
        <v>24</v>
      </c>
      <c r="I1521" t="s">
        <v>259</v>
      </c>
      <c r="J1521" t="s">
        <v>245</v>
      </c>
      <c r="K1521">
        <v>0</v>
      </c>
      <c r="L1521">
        <v>6</v>
      </c>
      <c r="M1521">
        <v>0</v>
      </c>
      <c r="N1521">
        <v>0</v>
      </c>
      <c r="O1521">
        <v>2</v>
      </c>
      <c r="P1521">
        <v>-27</v>
      </c>
      <c r="Q1521" s="28">
        <v>41521.275000000001</v>
      </c>
      <c r="R1521" s="28">
        <v>41521.286805555559</v>
      </c>
      <c r="S1521" t="s">
        <v>5966</v>
      </c>
      <c r="T1521" s="27">
        <v>41521</v>
      </c>
      <c r="V1521">
        <v>27</v>
      </c>
      <c r="W1521" t="s">
        <v>32</v>
      </c>
      <c r="X1521" t="s">
        <v>300</v>
      </c>
      <c r="Y1521">
        <v>0</v>
      </c>
      <c r="AB1521" t="s">
        <v>237</v>
      </c>
      <c r="AH1521">
        <v>0</v>
      </c>
      <c r="AN1521" t="s">
        <v>238</v>
      </c>
      <c r="AO1521">
        <v>5</v>
      </c>
      <c r="AP1521" t="s">
        <v>246</v>
      </c>
      <c r="AQ1521" s="27">
        <v>41548</v>
      </c>
      <c r="AR1521" t="s">
        <v>240</v>
      </c>
      <c r="AS1521">
        <v>6</v>
      </c>
      <c r="AT1521" t="s">
        <v>246</v>
      </c>
      <c r="AU1521" s="27">
        <v>41548</v>
      </c>
    </row>
    <row r="1522" spans="1:47" x14ac:dyDescent="0.2">
      <c r="A1522">
        <v>1521</v>
      </c>
      <c r="B1522" t="s">
        <v>5967</v>
      </c>
      <c r="C1522" t="s">
        <v>1286</v>
      </c>
      <c r="D1522" t="s">
        <v>5968</v>
      </c>
      <c r="E1522" s="27">
        <v>41995</v>
      </c>
      <c r="F1522" t="s">
        <v>233</v>
      </c>
      <c r="G1522" s="27">
        <v>23874</v>
      </c>
      <c r="H1522">
        <v>50</v>
      </c>
      <c r="I1522" t="s">
        <v>234</v>
      </c>
      <c r="J1522" t="s">
        <v>245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-1</v>
      </c>
      <c r="Q1522" s="28">
        <v>41994.09097222222</v>
      </c>
      <c r="R1522" s="28">
        <v>41995.103472222225</v>
      </c>
      <c r="S1522" t="s">
        <v>5969</v>
      </c>
      <c r="T1522" s="27">
        <v>41994</v>
      </c>
      <c r="V1522">
        <v>1</v>
      </c>
      <c r="W1522" t="s">
        <v>32</v>
      </c>
      <c r="X1522" t="s">
        <v>261</v>
      </c>
      <c r="Y1522">
        <v>0</v>
      </c>
      <c r="AB1522" t="s">
        <v>237</v>
      </c>
      <c r="AH1522">
        <v>0</v>
      </c>
      <c r="AN1522" t="s">
        <v>238</v>
      </c>
      <c r="AO1522">
        <v>1</v>
      </c>
      <c r="AP1522" t="s">
        <v>239</v>
      </c>
      <c r="AQ1522" s="27">
        <v>41995</v>
      </c>
      <c r="AR1522" t="s">
        <v>240</v>
      </c>
      <c r="AS1522">
        <v>1</v>
      </c>
      <c r="AT1522" t="s">
        <v>239</v>
      </c>
      <c r="AU1522" s="27">
        <v>41995</v>
      </c>
    </row>
    <row r="1523" spans="1:47" x14ac:dyDescent="0.2">
      <c r="A1523">
        <v>1522</v>
      </c>
      <c r="B1523" t="s">
        <v>5970</v>
      </c>
      <c r="C1523" t="s">
        <v>5971</v>
      </c>
      <c r="D1523" t="s">
        <v>2846</v>
      </c>
      <c r="E1523" s="27">
        <v>41309</v>
      </c>
      <c r="F1523" t="s">
        <v>233</v>
      </c>
      <c r="G1523" s="27">
        <v>33762</v>
      </c>
      <c r="H1523">
        <v>23</v>
      </c>
      <c r="I1523" t="s">
        <v>259</v>
      </c>
      <c r="J1523" t="s">
        <v>250</v>
      </c>
      <c r="K1523">
        <v>0</v>
      </c>
      <c r="L1523">
        <v>7</v>
      </c>
      <c r="M1523">
        <v>0</v>
      </c>
      <c r="N1523">
        <v>0</v>
      </c>
      <c r="O1523">
        <v>2</v>
      </c>
      <c r="P1523">
        <v>-1</v>
      </c>
      <c r="Q1523" s="28">
        <v>41308.239583333336</v>
      </c>
      <c r="R1523" s="28">
        <v>41313.47152777778</v>
      </c>
      <c r="S1523" t="s">
        <v>5972</v>
      </c>
      <c r="T1523" s="27">
        <v>41308</v>
      </c>
      <c r="V1523">
        <v>1</v>
      </c>
      <c r="W1523" t="s">
        <v>36</v>
      </c>
      <c r="X1523" t="s">
        <v>279</v>
      </c>
      <c r="Y1523">
        <v>0</v>
      </c>
      <c r="AB1523" t="s">
        <v>237</v>
      </c>
      <c r="AH1523">
        <v>0</v>
      </c>
      <c r="AN1523" t="s">
        <v>238</v>
      </c>
      <c r="AO1523">
        <v>6</v>
      </c>
      <c r="AP1523" t="s">
        <v>246</v>
      </c>
      <c r="AQ1523" s="27">
        <v>41309</v>
      </c>
      <c r="AR1523" t="s">
        <v>240</v>
      </c>
      <c r="AS1523">
        <v>7</v>
      </c>
      <c r="AT1523" t="s">
        <v>246</v>
      </c>
      <c r="AU1523" s="27">
        <v>41309</v>
      </c>
    </row>
    <row r="1524" spans="1:47" x14ac:dyDescent="0.2">
      <c r="A1524">
        <v>1523</v>
      </c>
      <c r="B1524" t="s">
        <v>5973</v>
      </c>
      <c r="C1524" t="s">
        <v>5974</v>
      </c>
      <c r="D1524" t="s">
        <v>1960</v>
      </c>
      <c r="E1524" s="27">
        <v>41391</v>
      </c>
      <c r="F1524" t="s">
        <v>294</v>
      </c>
      <c r="G1524" s="27">
        <v>26988</v>
      </c>
      <c r="H1524">
        <v>42</v>
      </c>
      <c r="I1524" t="s">
        <v>244</v>
      </c>
      <c r="J1524" t="s">
        <v>22</v>
      </c>
      <c r="K1524">
        <v>0</v>
      </c>
      <c r="L1524">
        <v>3</v>
      </c>
      <c r="M1524">
        <v>0</v>
      </c>
      <c r="N1524">
        <v>0</v>
      </c>
      <c r="O1524">
        <v>2</v>
      </c>
      <c r="P1524">
        <v>496</v>
      </c>
      <c r="Q1524" s="28">
        <v>41887.191666666666</v>
      </c>
      <c r="R1524" s="28">
        <v>41901.284722222219</v>
      </c>
      <c r="S1524" t="s">
        <v>5975</v>
      </c>
      <c r="T1524" s="27">
        <v>41390</v>
      </c>
      <c r="V1524">
        <v>1</v>
      </c>
      <c r="W1524" t="s">
        <v>36</v>
      </c>
      <c r="X1524" t="s">
        <v>5976</v>
      </c>
      <c r="Y1524">
        <v>0</v>
      </c>
      <c r="AB1524" t="s">
        <v>237</v>
      </c>
      <c r="AH1524">
        <v>0</v>
      </c>
      <c r="AN1524" t="s">
        <v>238</v>
      </c>
      <c r="AO1524">
        <v>2</v>
      </c>
      <c r="AP1524" t="s">
        <v>239</v>
      </c>
      <c r="AQ1524" s="27">
        <v>41391</v>
      </c>
      <c r="AR1524" t="s">
        <v>240</v>
      </c>
      <c r="AS1524">
        <v>3</v>
      </c>
      <c r="AT1524" t="s">
        <v>239</v>
      </c>
      <c r="AU1524" s="27">
        <v>41391</v>
      </c>
    </row>
    <row r="1525" spans="1:47" x14ac:dyDescent="0.2">
      <c r="A1525">
        <v>1524</v>
      </c>
      <c r="B1525" t="s">
        <v>5977</v>
      </c>
      <c r="C1525" t="s">
        <v>1455</v>
      </c>
      <c r="D1525" t="s">
        <v>5978</v>
      </c>
      <c r="E1525" s="27">
        <v>41798</v>
      </c>
      <c r="F1525" t="s">
        <v>233</v>
      </c>
      <c r="G1525" s="27">
        <v>22260</v>
      </c>
      <c r="H1525">
        <v>55</v>
      </c>
      <c r="I1525" t="s">
        <v>234</v>
      </c>
      <c r="J1525" t="s">
        <v>245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-1</v>
      </c>
      <c r="Q1525" s="28">
        <v>41797.460416666669</v>
      </c>
      <c r="R1525" s="28">
        <v>41798.0625</v>
      </c>
      <c r="S1525" t="s">
        <v>5979</v>
      </c>
      <c r="T1525" s="27">
        <v>41797</v>
      </c>
      <c r="V1525">
        <v>1</v>
      </c>
      <c r="W1525" t="s">
        <v>36</v>
      </c>
      <c r="X1525" t="s">
        <v>595</v>
      </c>
      <c r="Y1525">
        <v>0</v>
      </c>
      <c r="AB1525" t="s">
        <v>237</v>
      </c>
      <c r="AH1525">
        <v>0</v>
      </c>
      <c r="AN1525" t="s">
        <v>238</v>
      </c>
      <c r="AO1525">
        <v>1</v>
      </c>
      <c r="AP1525" t="s">
        <v>239</v>
      </c>
      <c r="AQ1525" s="27">
        <v>41798</v>
      </c>
      <c r="AR1525" t="s">
        <v>240</v>
      </c>
      <c r="AS1525">
        <v>1</v>
      </c>
      <c r="AT1525" t="s">
        <v>239</v>
      </c>
      <c r="AU1525" s="27">
        <v>41798</v>
      </c>
    </row>
    <row r="1526" spans="1:47" x14ac:dyDescent="0.2">
      <c r="A1526">
        <v>1525</v>
      </c>
      <c r="B1526" t="s">
        <v>5980</v>
      </c>
      <c r="C1526" t="s">
        <v>456</v>
      </c>
      <c r="D1526" t="s">
        <v>5981</v>
      </c>
      <c r="E1526" s="27">
        <v>41940</v>
      </c>
      <c r="F1526" t="s">
        <v>233</v>
      </c>
      <c r="G1526" s="27">
        <v>31676</v>
      </c>
      <c r="H1526">
        <v>29</v>
      </c>
      <c r="I1526" t="s">
        <v>244</v>
      </c>
      <c r="J1526" t="s">
        <v>250</v>
      </c>
      <c r="K1526">
        <v>0</v>
      </c>
      <c r="L1526">
        <v>2</v>
      </c>
      <c r="M1526">
        <v>0</v>
      </c>
      <c r="N1526">
        <v>0</v>
      </c>
      <c r="O1526">
        <v>8</v>
      </c>
      <c r="P1526">
        <v>-41</v>
      </c>
      <c r="Q1526" s="28">
        <v>41899.364583333336</v>
      </c>
      <c r="R1526" s="28">
        <v>41940.493750000001</v>
      </c>
      <c r="S1526" t="s">
        <v>5982</v>
      </c>
      <c r="T1526" s="27">
        <v>41900</v>
      </c>
      <c r="V1526">
        <v>40</v>
      </c>
      <c r="W1526" t="s">
        <v>32</v>
      </c>
      <c r="X1526" t="s">
        <v>2909</v>
      </c>
      <c r="Y1526">
        <v>0</v>
      </c>
      <c r="AB1526" t="s">
        <v>237</v>
      </c>
      <c r="AH1526">
        <v>0</v>
      </c>
      <c r="AN1526" t="s">
        <v>238</v>
      </c>
      <c r="AO1526">
        <v>2</v>
      </c>
      <c r="AP1526" t="s">
        <v>239</v>
      </c>
      <c r="AQ1526" s="27">
        <v>41940</v>
      </c>
      <c r="AR1526" t="s">
        <v>240</v>
      </c>
      <c r="AS1526">
        <v>2</v>
      </c>
      <c r="AT1526" t="s">
        <v>239</v>
      </c>
      <c r="AU1526" s="27">
        <v>41940</v>
      </c>
    </row>
    <row r="1527" spans="1:47" x14ac:dyDescent="0.2">
      <c r="A1527">
        <v>1526</v>
      </c>
      <c r="B1527" t="s">
        <v>5983</v>
      </c>
      <c r="C1527" t="s">
        <v>387</v>
      </c>
      <c r="D1527" t="s">
        <v>5984</v>
      </c>
      <c r="E1527" s="27">
        <v>41620</v>
      </c>
      <c r="F1527" t="s">
        <v>233</v>
      </c>
      <c r="G1527" s="27">
        <v>29017</v>
      </c>
      <c r="H1527">
        <v>36</v>
      </c>
      <c r="I1527" t="s">
        <v>244</v>
      </c>
      <c r="J1527" t="s">
        <v>250</v>
      </c>
      <c r="K1527">
        <v>0</v>
      </c>
      <c r="L1527">
        <v>4</v>
      </c>
      <c r="M1527">
        <v>0</v>
      </c>
      <c r="N1527">
        <v>0</v>
      </c>
      <c r="O1527">
        <v>5</v>
      </c>
      <c r="P1527">
        <v>-1</v>
      </c>
      <c r="Q1527" s="28">
        <v>41619.209722222222</v>
      </c>
      <c r="R1527" s="28">
        <v>41620.072222222225</v>
      </c>
      <c r="S1527" t="s">
        <v>5985</v>
      </c>
      <c r="T1527" s="27">
        <v>41619</v>
      </c>
      <c r="V1527">
        <v>1</v>
      </c>
      <c r="W1527" t="s">
        <v>32</v>
      </c>
      <c r="X1527" t="s">
        <v>261</v>
      </c>
      <c r="Y1527">
        <v>0</v>
      </c>
      <c r="AB1527" t="s">
        <v>237</v>
      </c>
      <c r="AH1527">
        <v>0</v>
      </c>
      <c r="AN1527" t="s">
        <v>238</v>
      </c>
      <c r="AO1527">
        <v>2</v>
      </c>
      <c r="AP1527" t="s">
        <v>239</v>
      </c>
      <c r="AQ1527" s="27">
        <v>41620</v>
      </c>
      <c r="AR1527" t="s">
        <v>240</v>
      </c>
      <c r="AS1527">
        <v>4</v>
      </c>
      <c r="AT1527" t="s">
        <v>239</v>
      </c>
      <c r="AU1527" s="27">
        <v>41620</v>
      </c>
    </row>
    <row r="1528" spans="1:47" x14ac:dyDescent="0.2">
      <c r="A1528">
        <v>1527</v>
      </c>
      <c r="B1528" t="s">
        <v>5986</v>
      </c>
      <c r="C1528" t="s">
        <v>793</v>
      </c>
      <c r="D1528" t="s">
        <v>4462</v>
      </c>
      <c r="E1528" s="27">
        <v>41763</v>
      </c>
      <c r="F1528" t="s">
        <v>233</v>
      </c>
      <c r="G1528" s="27">
        <v>34020</v>
      </c>
      <c r="H1528">
        <v>23</v>
      </c>
      <c r="I1528" t="s">
        <v>259</v>
      </c>
      <c r="J1528" t="s">
        <v>250</v>
      </c>
      <c r="K1528">
        <v>0</v>
      </c>
      <c r="L1528">
        <v>7</v>
      </c>
      <c r="M1528">
        <v>0</v>
      </c>
      <c r="N1528">
        <v>0</v>
      </c>
      <c r="O1528">
        <v>0</v>
      </c>
      <c r="P1528">
        <v>-1</v>
      </c>
      <c r="Q1528" s="28">
        <v>41762.063194444447</v>
      </c>
      <c r="R1528" s="28">
        <v>41765.210416666669</v>
      </c>
      <c r="S1528" t="s">
        <v>5987</v>
      </c>
      <c r="T1528" s="27">
        <v>41762</v>
      </c>
      <c r="V1528">
        <v>1</v>
      </c>
      <c r="W1528" t="s">
        <v>32</v>
      </c>
      <c r="X1528" t="s">
        <v>3021</v>
      </c>
      <c r="Y1528">
        <v>0</v>
      </c>
      <c r="AB1528" t="s">
        <v>237</v>
      </c>
      <c r="AH1528">
        <v>0</v>
      </c>
      <c r="AN1528" t="s">
        <v>238</v>
      </c>
      <c r="AO1528">
        <v>8</v>
      </c>
      <c r="AP1528" t="s">
        <v>269</v>
      </c>
      <c r="AQ1528" s="27">
        <v>41763</v>
      </c>
      <c r="AR1528" t="s">
        <v>240</v>
      </c>
      <c r="AS1528">
        <v>7</v>
      </c>
      <c r="AT1528" t="s">
        <v>246</v>
      </c>
      <c r="AU1528" s="27">
        <v>41763</v>
      </c>
    </row>
    <row r="1529" spans="1:47" x14ac:dyDescent="0.2">
      <c r="A1529">
        <v>1528</v>
      </c>
      <c r="B1529" t="s">
        <v>5988</v>
      </c>
      <c r="C1529" t="s">
        <v>3191</v>
      </c>
      <c r="D1529" t="s">
        <v>1110</v>
      </c>
      <c r="E1529" s="27">
        <v>41926</v>
      </c>
      <c r="F1529" t="s">
        <v>233</v>
      </c>
      <c r="G1529" s="27">
        <v>32386</v>
      </c>
      <c r="H1529">
        <v>27</v>
      </c>
      <c r="I1529" t="s">
        <v>244</v>
      </c>
      <c r="J1529" t="s">
        <v>250</v>
      </c>
      <c r="K1529">
        <v>0</v>
      </c>
      <c r="L1529">
        <v>10</v>
      </c>
      <c r="M1529">
        <v>0</v>
      </c>
      <c r="N1529">
        <v>0</v>
      </c>
      <c r="O1529">
        <v>0</v>
      </c>
      <c r="W1529" t="s">
        <v>237</v>
      </c>
      <c r="Y1529">
        <v>-1</v>
      </c>
      <c r="AB1529" t="s">
        <v>237</v>
      </c>
      <c r="AH1529">
        <v>0</v>
      </c>
      <c r="AN1529" t="s">
        <v>238</v>
      </c>
      <c r="AO1529">
        <v>7</v>
      </c>
      <c r="AP1529" t="s">
        <v>246</v>
      </c>
      <c r="AQ1529" s="27">
        <v>41926</v>
      </c>
      <c r="AR1529" t="s">
        <v>240</v>
      </c>
      <c r="AS1529">
        <v>10</v>
      </c>
      <c r="AT1529" t="s">
        <v>269</v>
      </c>
      <c r="AU1529" s="27">
        <v>41926</v>
      </c>
    </row>
    <row r="1530" spans="1:47" x14ac:dyDescent="0.2">
      <c r="A1530">
        <v>1529</v>
      </c>
      <c r="B1530" t="s">
        <v>5989</v>
      </c>
      <c r="C1530" t="s">
        <v>918</v>
      </c>
      <c r="D1530" t="s">
        <v>281</v>
      </c>
      <c r="E1530" s="27">
        <v>41848</v>
      </c>
      <c r="F1530" t="s">
        <v>294</v>
      </c>
      <c r="G1530" s="27">
        <v>28404</v>
      </c>
      <c r="H1530">
        <v>38</v>
      </c>
      <c r="I1530" t="s">
        <v>244</v>
      </c>
      <c r="J1530" t="s">
        <v>250</v>
      </c>
      <c r="K1530">
        <v>0</v>
      </c>
      <c r="L1530">
        <v>7</v>
      </c>
      <c r="M1530">
        <v>1</v>
      </c>
      <c r="N1530">
        <v>0</v>
      </c>
      <c r="O1530">
        <v>8</v>
      </c>
      <c r="S1530" t="s">
        <v>5990</v>
      </c>
      <c r="T1530" s="27">
        <v>41847</v>
      </c>
      <c r="V1530">
        <v>1</v>
      </c>
      <c r="W1530" t="s">
        <v>36</v>
      </c>
      <c r="X1530" t="s">
        <v>279</v>
      </c>
      <c r="Y1530">
        <v>1</v>
      </c>
      <c r="AA1530" t="s">
        <v>5991</v>
      </c>
      <c r="AB1530" t="s">
        <v>36</v>
      </c>
      <c r="AD1530" s="27">
        <v>42234</v>
      </c>
      <c r="AE1530" t="s">
        <v>422</v>
      </c>
      <c r="AH1530">
        <v>1</v>
      </c>
      <c r="AJ1530" t="s">
        <v>5992</v>
      </c>
      <c r="AK1530" t="s">
        <v>462</v>
      </c>
      <c r="AL1530" s="27">
        <v>42306</v>
      </c>
      <c r="AM1530" t="s">
        <v>279</v>
      </c>
      <c r="AN1530" t="s">
        <v>238</v>
      </c>
      <c r="AO1530">
        <v>4</v>
      </c>
      <c r="AP1530" t="s">
        <v>239</v>
      </c>
      <c r="AQ1530" s="27">
        <v>41848</v>
      </c>
      <c r="AR1530" t="s">
        <v>240</v>
      </c>
      <c r="AS1530">
        <v>7</v>
      </c>
      <c r="AT1530" t="s">
        <v>246</v>
      </c>
      <c r="AU1530" s="27">
        <v>41848</v>
      </c>
    </row>
    <row r="1531" spans="1:47" x14ac:dyDescent="0.2">
      <c r="A1531">
        <v>1530</v>
      </c>
      <c r="B1531" t="s">
        <v>5993</v>
      </c>
      <c r="C1531" t="s">
        <v>5994</v>
      </c>
      <c r="D1531" t="s">
        <v>5995</v>
      </c>
      <c r="E1531" s="27">
        <v>41729</v>
      </c>
      <c r="F1531" t="s">
        <v>233</v>
      </c>
      <c r="G1531" s="27">
        <v>17266</v>
      </c>
      <c r="H1531">
        <v>69</v>
      </c>
      <c r="I1531" t="s">
        <v>234</v>
      </c>
      <c r="J1531" t="s">
        <v>353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-1</v>
      </c>
      <c r="Q1531" s="28">
        <v>41728.270833333336</v>
      </c>
      <c r="R1531" s="28">
        <v>41729.075694444444</v>
      </c>
      <c r="S1531" t="s">
        <v>5996</v>
      </c>
      <c r="T1531" s="27">
        <v>41728</v>
      </c>
      <c r="V1531">
        <v>1</v>
      </c>
      <c r="W1531" t="s">
        <v>36</v>
      </c>
      <c r="X1531" t="s">
        <v>279</v>
      </c>
      <c r="Y1531">
        <v>0</v>
      </c>
      <c r="AB1531" t="s">
        <v>237</v>
      </c>
      <c r="AH1531">
        <v>0</v>
      </c>
      <c r="AN1531" t="s">
        <v>238</v>
      </c>
      <c r="AO1531">
        <v>1</v>
      </c>
      <c r="AP1531" t="s">
        <v>239</v>
      </c>
      <c r="AQ1531" s="27">
        <v>41729</v>
      </c>
      <c r="AR1531" t="s">
        <v>240</v>
      </c>
      <c r="AS1531">
        <v>1</v>
      </c>
      <c r="AT1531" t="s">
        <v>239</v>
      </c>
      <c r="AU1531" s="27">
        <v>41729</v>
      </c>
    </row>
    <row r="1532" spans="1:47" x14ac:dyDescent="0.2">
      <c r="A1532">
        <v>1531</v>
      </c>
      <c r="B1532" t="s">
        <v>5997</v>
      </c>
      <c r="C1532" t="s">
        <v>2390</v>
      </c>
      <c r="D1532" t="s">
        <v>3540</v>
      </c>
      <c r="E1532" s="27">
        <v>41596</v>
      </c>
      <c r="F1532" t="s">
        <v>233</v>
      </c>
      <c r="G1532" s="27">
        <v>34787</v>
      </c>
      <c r="H1532">
        <v>21</v>
      </c>
      <c r="I1532" t="s">
        <v>259</v>
      </c>
      <c r="J1532" t="s">
        <v>353</v>
      </c>
      <c r="K1532">
        <v>0</v>
      </c>
      <c r="L1532">
        <v>5</v>
      </c>
      <c r="M1532">
        <v>0</v>
      </c>
      <c r="N1532">
        <v>1</v>
      </c>
      <c r="O1532">
        <v>1</v>
      </c>
      <c r="P1532">
        <v>-4</v>
      </c>
      <c r="Q1532" s="28">
        <v>41592.381944444445</v>
      </c>
      <c r="R1532" s="28">
        <v>41594.356944444444</v>
      </c>
      <c r="S1532" t="s">
        <v>5998</v>
      </c>
      <c r="U1532" s="27">
        <v>41592</v>
      </c>
      <c r="V1532">
        <v>4</v>
      </c>
      <c r="W1532" t="s">
        <v>32</v>
      </c>
      <c r="X1532" t="s">
        <v>274</v>
      </c>
      <c r="Y1532">
        <v>1</v>
      </c>
      <c r="AA1532" t="s">
        <v>5999</v>
      </c>
      <c r="AB1532" t="s">
        <v>36</v>
      </c>
      <c r="AD1532" s="27">
        <v>42124</v>
      </c>
      <c r="AE1532" t="s">
        <v>724</v>
      </c>
      <c r="AH1532">
        <v>0</v>
      </c>
      <c r="AN1532" t="s">
        <v>238</v>
      </c>
      <c r="AO1532">
        <v>6</v>
      </c>
      <c r="AP1532" t="s">
        <v>246</v>
      </c>
      <c r="AQ1532" s="27">
        <v>41596</v>
      </c>
      <c r="AR1532" t="s">
        <v>240</v>
      </c>
      <c r="AS1532">
        <v>5</v>
      </c>
      <c r="AT1532" t="s">
        <v>246</v>
      </c>
      <c r="AU1532" s="27">
        <v>41596</v>
      </c>
    </row>
    <row r="1533" spans="1:47" x14ac:dyDescent="0.2">
      <c r="A1533">
        <v>1532</v>
      </c>
      <c r="B1533" t="s">
        <v>6000</v>
      </c>
      <c r="C1533" t="s">
        <v>6001</v>
      </c>
      <c r="D1533" t="s">
        <v>6002</v>
      </c>
      <c r="E1533" s="27">
        <v>41391</v>
      </c>
      <c r="F1533" t="s">
        <v>233</v>
      </c>
      <c r="G1533" s="27">
        <v>20657</v>
      </c>
      <c r="H1533">
        <v>59</v>
      </c>
      <c r="I1533" t="s">
        <v>234</v>
      </c>
      <c r="J1533" t="s">
        <v>353</v>
      </c>
      <c r="K1533">
        <v>0</v>
      </c>
      <c r="L1533">
        <v>1</v>
      </c>
      <c r="M1533">
        <v>0</v>
      </c>
      <c r="N1533">
        <v>0</v>
      </c>
      <c r="O1533">
        <v>1</v>
      </c>
      <c r="P1533">
        <v>-1</v>
      </c>
      <c r="Q1533" s="28">
        <v>41390.443749999999</v>
      </c>
      <c r="R1533" s="28">
        <v>41391.046527777777</v>
      </c>
      <c r="S1533" t="s">
        <v>6003</v>
      </c>
      <c r="T1533" s="27">
        <v>33787</v>
      </c>
      <c r="V1533">
        <v>7604</v>
      </c>
      <c r="W1533" t="s">
        <v>237</v>
      </c>
      <c r="X1533" t="s">
        <v>6004</v>
      </c>
      <c r="Y1533">
        <v>0</v>
      </c>
      <c r="AB1533" t="s">
        <v>237</v>
      </c>
      <c r="AH1533">
        <v>0</v>
      </c>
      <c r="AN1533" t="s">
        <v>238</v>
      </c>
      <c r="AO1533">
        <v>1</v>
      </c>
      <c r="AP1533" t="s">
        <v>239</v>
      </c>
      <c r="AQ1533" s="27">
        <v>41391</v>
      </c>
      <c r="AR1533" t="s">
        <v>240</v>
      </c>
      <c r="AS1533">
        <v>1</v>
      </c>
      <c r="AT1533" t="s">
        <v>239</v>
      </c>
      <c r="AU1533" s="27">
        <v>41391</v>
      </c>
    </row>
    <row r="1534" spans="1:47" x14ac:dyDescent="0.2">
      <c r="A1534">
        <v>1533</v>
      </c>
      <c r="B1534" t="s">
        <v>6005</v>
      </c>
      <c r="C1534" t="s">
        <v>1109</v>
      </c>
      <c r="D1534" t="s">
        <v>689</v>
      </c>
      <c r="E1534" s="27">
        <v>41653</v>
      </c>
      <c r="F1534" t="s">
        <v>233</v>
      </c>
      <c r="G1534" s="27">
        <v>27889</v>
      </c>
      <c r="H1534">
        <v>39</v>
      </c>
      <c r="I1534" t="s">
        <v>244</v>
      </c>
      <c r="J1534" t="s">
        <v>250</v>
      </c>
      <c r="K1534">
        <v>0</v>
      </c>
      <c r="L1534">
        <v>6</v>
      </c>
      <c r="M1534">
        <v>0</v>
      </c>
      <c r="N1534">
        <v>0</v>
      </c>
      <c r="O1534">
        <v>1</v>
      </c>
      <c r="P1534">
        <v>-9</v>
      </c>
      <c r="Q1534" s="28">
        <v>41644.412499999999</v>
      </c>
      <c r="R1534" s="28">
        <v>41649.331944444442</v>
      </c>
      <c r="S1534" t="s">
        <v>6006</v>
      </c>
      <c r="U1534" s="27">
        <v>41644</v>
      </c>
      <c r="V1534">
        <v>9</v>
      </c>
      <c r="W1534" t="s">
        <v>32</v>
      </c>
      <c r="X1534" t="s">
        <v>274</v>
      </c>
      <c r="Y1534">
        <v>0</v>
      </c>
      <c r="AB1534" t="s">
        <v>237</v>
      </c>
      <c r="AH1534">
        <v>0</v>
      </c>
      <c r="AN1534" t="s">
        <v>238</v>
      </c>
      <c r="AO1534">
        <v>1</v>
      </c>
      <c r="AP1534" t="s">
        <v>239</v>
      </c>
      <c r="AQ1534" s="27">
        <v>41653</v>
      </c>
      <c r="AR1534" t="s">
        <v>240</v>
      </c>
      <c r="AS1534">
        <v>6</v>
      </c>
      <c r="AT1534" t="s">
        <v>246</v>
      </c>
      <c r="AU1534" s="27">
        <v>41653</v>
      </c>
    </row>
    <row r="1535" spans="1:47" x14ac:dyDescent="0.2">
      <c r="A1535">
        <v>1534</v>
      </c>
      <c r="B1535" t="s">
        <v>6007</v>
      </c>
      <c r="C1535" t="s">
        <v>3114</v>
      </c>
      <c r="D1535" t="s">
        <v>3886</v>
      </c>
      <c r="E1535" s="27">
        <v>41400</v>
      </c>
      <c r="F1535" t="s">
        <v>233</v>
      </c>
      <c r="G1535" s="27">
        <v>31525</v>
      </c>
      <c r="H1535">
        <v>29</v>
      </c>
      <c r="I1535" t="s">
        <v>244</v>
      </c>
      <c r="J1535" t="s">
        <v>250</v>
      </c>
      <c r="K1535">
        <v>0</v>
      </c>
      <c r="L1535">
        <v>6</v>
      </c>
      <c r="M1535">
        <v>0</v>
      </c>
      <c r="N1535">
        <v>0</v>
      </c>
      <c r="O1535">
        <v>2</v>
      </c>
      <c r="P1535">
        <v>-1</v>
      </c>
      <c r="Q1535" s="28">
        <v>41399.443055555559</v>
      </c>
      <c r="R1535" s="28">
        <v>41437.236111111109</v>
      </c>
      <c r="S1535" t="s">
        <v>6008</v>
      </c>
      <c r="T1535" s="27">
        <v>41399</v>
      </c>
      <c r="V1535">
        <v>1</v>
      </c>
      <c r="W1535" t="s">
        <v>32</v>
      </c>
      <c r="X1535" t="s">
        <v>5955</v>
      </c>
      <c r="Y1535">
        <v>0</v>
      </c>
      <c r="AB1535" t="s">
        <v>237</v>
      </c>
      <c r="AH1535">
        <v>0</v>
      </c>
      <c r="AN1535" t="s">
        <v>238</v>
      </c>
      <c r="AO1535">
        <v>3</v>
      </c>
      <c r="AP1535" t="s">
        <v>239</v>
      </c>
      <c r="AQ1535" s="27">
        <v>41400</v>
      </c>
      <c r="AR1535" t="s">
        <v>240</v>
      </c>
      <c r="AS1535">
        <v>6</v>
      </c>
      <c r="AT1535" t="s">
        <v>246</v>
      </c>
      <c r="AU1535" s="27">
        <v>41400</v>
      </c>
    </row>
    <row r="1536" spans="1:47" x14ac:dyDescent="0.2">
      <c r="A1536">
        <v>1535</v>
      </c>
      <c r="B1536" t="s">
        <v>6009</v>
      </c>
      <c r="C1536" t="s">
        <v>6010</v>
      </c>
      <c r="D1536" t="s">
        <v>6011</v>
      </c>
      <c r="E1536" s="27">
        <v>41335</v>
      </c>
      <c r="F1536" t="s">
        <v>233</v>
      </c>
      <c r="G1536" s="27">
        <v>34258</v>
      </c>
      <c r="H1536">
        <v>22</v>
      </c>
      <c r="I1536" t="s">
        <v>259</v>
      </c>
      <c r="J1536" t="s">
        <v>353</v>
      </c>
      <c r="K1536">
        <v>0</v>
      </c>
      <c r="L1536">
        <v>7</v>
      </c>
      <c r="M1536">
        <v>0</v>
      </c>
      <c r="N1536">
        <v>0</v>
      </c>
      <c r="O1536">
        <v>1</v>
      </c>
      <c r="P1536">
        <v>0</v>
      </c>
      <c r="Q1536" s="28">
        <v>41335.539583333331</v>
      </c>
      <c r="R1536" s="28">
        <v>41337.231944444444</v>
      </c>
      <c r="S1536" t="s">
        <v>6012</v>
      </c>
      <c r="T1536" s="27">
        <v>41334</v>
      </c>
      <c r="V1536">
        <v>1</v>
      </c>
      <c r="W1536" t="s">
        <v>36</v>
      </c>
      <c r="X1536" t="s">
        <v>279</v>
      </c>
      <c r="Y1536">
        <v>1</v>
      </c>
      <c r="AA1536" t="s">
        <v>6013</v>
      </c>
      <c r="AB1536" t="s">
        <v>36</v>
      </c>
      <c r="AC1536">
        <v>0</v>
      </c>
      <c r="AD1536" s="27">
        <v>41476</v>
      </c>
      <c r="AE1536" t="s">
        <v>724</v>
      </c>
      <c r="AF1536" s="27">
        <v>41476</v>
      </c>
      <c r="AG1536" s="27">
        <v>41476</v>
      </c>
      <c r="AH1536">
        <v>0</v>
      </c>
      <c r="AN1536" t="s">
        <v>238</v>
      </c>
      <c r="AO1536">
        <v>5</v>
      </c>
      <c r="AP1536" t="s">
        <v>246</v>
      </c>
      <c r="AQ1536" s="27">
        <v>41335</v>
      </c>
      <c r="AR1536" t="s">
        <v>240</v>
      </c>
      <c r="AS1536">
        <v>7</v>
      </c>
      <c r="AT1536" t="s">
        <v>246</v>
      </c>
      <c r="AU1536" s="27">
        <v>41335</v>
      </c>
    </row>
    <row r="1537" spans="1:47" x14ac:dyDescent="0.2">
      <c r="A1537">
        <v>1536</v>
      </c>
      <c r="B1537" t="s">
        <v>6014</v>
      </c>
      <c r="C1537" t="s">
        <v>2046</v>
      </c>
      <c r="D1537" t="s">
        <v>6015</v>
      </c>
      <c r="E1537" s="27">
        <v>41686</v>
      </c>
      <c r="F1537" t="s">
        <v>233</v>
      </c>
      <c r="G1537" s="27">
        <v>32134</v>
      </c>
      <c r="H1537">
        <v>28</v>
      </c>
      <c r="I1537" t="s">
        <v>244</v>
      </c>
      <c r="J1537" t="s">
        <v>250</v>
      </c>
      <c r="K1537">
        <v>0</v>
      </c>
      <c r="L1537">
        <v>4</v>
      </c>
      <c r="M1537">
        <v>0</v>
      </c>
      <c r="N1537">
        <v>0</v>
      </c>
      <c r="O1537">
        <v>1</v>
      </c>
      <c r="S1537" t="s">
        <v>6016</v>
      </c>
      <c r="T1537" s="27">
        <v>39503</v>
      </c>
      <c r="V1537">
        <v>2183</v>
      </c>
      <c r="W1537" t="s">
        <v>32</v>
      </c>
      <c r="X1537" t="s">
        <v>1406</v>
      </c>
      <c r="Y1537">
        <v>0</v>
      </c>
      <c r="AB1537" t="s">
        <v>237</v>
      </c>
      <c r="AH1537">
        <v>0</v>
      </c>
      <c r="AN1537" t="s">
        <v>238</v>
      </c>
      <c r="AO1537">
        <v>6</v>
      </c>
      <c r="AP1537" t="s">
        <v>246</v>
      </c>
      <c r="AQ1537" s="27">
        <v>41686</v>
      </c>
      <c r="AR1537" t="s">
        <v>240</v>
      </c>
      <c r="AS1537">
        <v>4</v>
      </c>
      <c r="AT1537" t="s">
        <v>239</v>
      </c>
      <c r="AU1537" s="27">
        <v>41686</v>
      </c>
    </row>
    <row r="1538" spans="1:47" x14ac:dyDescent="0.2">
      <c r="A1538">
        <v>1537</v>
      </c>
      <c r="B1538" t="s">
        <v>6017</v>
      </c>
      <c r="C1538" t="s">
        <v>901</v>
      </c>
      <c r="D1538" t="s">
        <v>689</v>
      </c>
      <c r="E1538" s="27">
        <v>41999</v>
      </c>
      <c r="F1538" t="s">
        <v>233</v>
      </c>
      <c r="G1538" s="27">
        <v>29909</v>
      </c>
      <c r="H1538">
        <v>34</v>
      </c>
      <c r="I1538" t="s">
        <v>244</v>
      </c>
      <c r="J1538" t="s">
        <v>250</v>
      </c>
      <c r="K1538">
        <v>0</v>
      </c>
      <c r="L1538">
        <v>6</v>
      </c>
      <c r="M1538">
        <v>2</v>
      </c>
      <c r="N1538">
        <v>0</v>
      </c>
      <c r="O1538">
        <v>8</v>
      </c>
      <c r="P1538">
        <v>-1</v>
      </c>
      <c r="Q1538" s="28">
        <v>41998.496527777781</v>
      </c>
      <c r="R1538" s="28">
        <v>41999.270833333336</v>
      </c>
      <c r="S1538" t="s">
        <v>6018</v>
      </c>
      <c r="T1538" s="27">
        <v>40926</v>
      </c>
      <c r="V1538">
        <v>1073</v>
      </c>
      <c r="W1538" t="s">
        <v>36</v>
      </c>
      <c r="X1538" t="s">
        <v>279</v>
      </c>
      <c r="Y1538">
        <v>0</v>
      </c>
      <c r="AB1538" t="s">
        <v>237</v>
      </c>
      <c r="AH1538">
        <v>0</v>
      </c>
      <c r="AN1538" t="s">
        <v>238</v>
      </c>
      <c r="AO1538">
        <v>2</v>
      </c>
      <c r="AP1538" t="s">
        <v>239</v>
      </c>
      <c r="AQ1538" s="27">
        <v>41999</v>
      </c>
      <c r="AR1538" t="s">
        <v>240</v>
      </c>
      <c r="AS1538">
        <v>6</v>
      </c>
      <c r="AT1538" t="s">
        <v>246</v>
      </c>
      <c r="AU1538" s="27">
        <v>41999</v>
      </c>
    </row>
    <row r="1539" spans="1:47" x14ac:dyDescent="0.2">
      <c r="A1539">
        <v>1538</v>
      </c>
      <c r="B1539" t="s">
        <v>6019</v>
      </c>
      <c r="C1539" t="s">
        <v>726</v>
      </c>
      <c r="D1539" t="s">
        <v>991</v>
      </c>
      <c r="E1539" s="27">
        <v>41355</v>
      </c>
      <c r="F1539" t="s">
        <v>233</v>
      </c>
      <c r="G1539" s="27">
        <v>26163</v>
      </c>
      <c r="H1539">
        <v>44</v>
      </c>
      <c r="I1539" t="s">
        <v>244</v>
      </c>
      <c r="J1539" t="s">
        <v>245</v>
      </c>
      <c r="K1539">
        <v>0</v>
      </c>
      <c r="L1539">
        <v>3</v>
      </c>
      <c r="M1539">
        <v>0</v>
      </c>
      <c r="N1539">
        <v>0</v>
      </c>
      <c r="O1539">
        <v>6</v>
      </c>
      <c r="P1539">
        <v>0</v>
      </c>
      <c r="Q1539" s="28">
        <v>41355.504861111112</v>
      </c>
      <c r="R1539" s="28">
        <v>41355.368750000001</v>
      </c>
      <c r="S1539" t="s">
        <v>6020</v>
      </c>
      <c r="T1539" s="27">
        <v>41354</v>
      </c>
      <c r="V1539">
        <v>1</v>
      </c>
      <c r="W1539" t="s">
        <v>32</v>
      </c>
      <c r="X1539" t="s">
        <v>364</v>
      </c>
      <c r="Y1539">
        <v>0</v>
      </c>
      <c r="AB1539" t="s">
        <v>237</v>
      </c>
      <c r="AH1539">
        <v>0</v>
      </c>
      <c r="AN1539" t="s">
        <v>238</v>
      </c>
      <c r="AO1539">
        <v>1</v>
      </c>
      <c r="AP1539" t="s">
        <v>239</v>
      </c>
      <c r="AQ1539" s="27">
        <v>41355</v>
      </c>
      <c r="AR1539" t="s">
        <v>240</v>
      </c>
      <c r="AS1539">
        <v>3</v>
      </c>
      <c r="AT1539" t="s">
        <v>239</v>
      </c>
      <c r="AU1539" s="27">
        <v>41355</v>
      </c>
    </row>
    <row r="1540" spans="1:47" x14ac:dyDescent="0.2">
      <c r="A1540">
        <v>1539</v>
      </c>
      <c r="B1540" t="s">
        <v>6021</v>
      </c>
      <c r="C1540" t="s">
        <v>6022</v>
      </c>
      <c r="D1540" t="s">
        <v>6023</v>
      </c>
      <c r="E1540" s="27">
        <v>41833</v>
      </c>
      <c r="F1540" t="s">
        <v>294</v>
      </c>
      <c r="G1540" s="27">
        <v>32300</v>
      </c>
      <c r="H1540">
        <v>27</v>
      </c>
      <c r="I1540" t="s">
        <v>244</v>
      </c>
      <c r="J1540" t="s">
        <v>245</v>
      </c>
      <c r="K1540">
        <v>0</v>
      </c>
      <c r="L1540">
        <v>2</v>
      </c>
      <c r="M1540">
        <v>0</v>
      </c>
      <c r="N1540">
        <v>0</v>
      </c>
      <c r="O1540">
        <v>0</v>
      </c>
      <c r="W1540" t="s">
        <v>237</v>
      </c>
      <c r="Y1540">
        <v>-1</v>
      </c>
      <c r="AB1540" t="s">
        <v>237</v>
      </c>
      <c r="AH1540">
        <v>0</v>
      </c>
      <c r="AN1540" t="s">
        <v>238</v>
      </c>
      <c r="AO1540">
        <v>2</v>
      </c>
      <c r="AP1540" t="s">
        <v>239</v>
      </c>
      <c r="AQ1540" s="27">
        <v>41833</v>
      </c>
      <c r="AR1540" t="s">
        <v>240</v>
      </c>
      <c r="AS1540">
        <v>2</v>
      </c>
      <c r="AT1540" t="s">
        <v>239</v>
      </c>
      <c r="AU1540" s="27">
        <v>41833</v>
      </c>
    </row>
    <row r="1541" spans="1:47" x14ac:dyDescent="0.2">
      <c r="A1541">
        <v>1540</v>
      </c>
      <c r="B1541" t="s">
        <v>6024</v>
      </c>
      <c r="C1541" t="s">
        <v>6025</v>
      </c>
      <c r="D1541" t="s">
        <v>4936</v>
      </c>
      <c r="E1541" s="27">
        <v>41322</v>
      </c>
      <c r="F1541" t="s">
        <v>233</v>
      </c>
      <c r="G1541" s="27">
        <v>33197</v>
      </c>
      <c r="H1541">
        <v>25</v>
      </c>
      <c r="I1541" t="s">
        <v>244</v>
      </c>
      <c r="J1541" t="s">
        <v>250</v>
      </c>
      <c r="K1541">
        <v>0</v>
      </c>
      <c r="L1541">
        <v>5</v>
      </c>
      <c r="M1541">
        <v>0</v>
      </c>
      <c r="N1541">
        <v>0</v>
      </c>
      <c r="O1541">
        <v>2</v>
      </c>
      <c r="P1541">
        <v>-1</v>
      </c>
      <c r="Q1541" s="28">
        <v>41321.176388888889</v>
      </c>
      <c r="R1541" s="28">
        <v>41379.190972222219</v>
      </c>
      <c r="S1541" t="s">
        <v>6026</v>
      </c>
      <c r="T1541" s="27">
        <v>41321</v>
      </c>
      <c r="V1541">
        <v>1</v>
      </c>
      <c r="W1541" t="s">
        <v>32</v>
      </c>
      <c r="X1541" t="s">
        <v>343</v>
      </c>
      <c r="Y1541">
        <v>0</v>
      </c>
      <c r="AB1541" t="s">
        <v>237</v>
      </c>
      <c r="AH1541">
        <v>0</v>
      </c>
      <c r="AN1541" t="s">
        <v>238</v>
      </c>
      <c r="AO1541">
        <v>6</v>
      </c>
      <c r="AP1541" t="s">
        <v>246</v>
      </c>
      <c r="AQ1541" s="27">
        <v>41322</v>
      </c>
      <c r="AR1541" t="s">
        <v>240</v>
      </c>
      <c r="AS1541">
        <v>5</v>
      </c>
      <c r="AT1541" t="s">
        <v>246</v>
      </c>
      <c r="AU1541" s="27">
        <v>41322</v>
      </c>
    </row>
    <row r="1542" spans="1:47" x14ac:dyDescent="0.2">
      <c r="A1542">
        <v>1541</v>
      </c>
      <c r="B1542" t="s">
        <v>6027</v>
      </c>
      <c r="C1542" t="s">
        <v>6028</v>
      </c>
      <c r="D1542" t="s">
        <v>6029</v>
      </c>
      <c r="E1542" s="27">
        <v>41659</v>
      </c>
      <c r="F1542" t="s">
        <v>233</v>
      </c>
      <c r="G1542" s="27">
        <v>30900</v>
      </c>
      <c r="H1542">
        <v>31</v>
      </c>
      <c r="I1542" t="s">
        <v>244</v>
      </c>
      <c r="J1542" t="s">
        <v>250</v>
      </c>
      <c r="K1542">
        <v>0</v>
      </c>
      <c r="L1542">
        <v>10</v>
      </c>
      <c r="M1542">
        <v>0</v>
      </c>
      <c r="N1542">
        <v>0</v>
      </c>
      <c r="O1542">
        <v>0</v>
      </c>
      <c r="P1542">
        <v>0</v>
      </c>
      <c r="Q1542" s="28">
        <v>41659.154861111114</v>
      </c>
      <c r="R1542" s="28">
        <v>41659.386805555558</v>
      </c>
      <c r="S1542" t="s">
        <v>6030</v>
      </c>
      <c r="T1542" s="27">
        <v>41659</v>
      </c>
      <c r="V1542">
        <v>0</v>
      </c>
      <c r="W1542" t="s">
        <v>32</v>
      </c>
      <c r="X1542" t="s">
        <v>364</v>
      </c>
      <c r="Y1542">
        <v>0</v>
      </c>
      <c r="AB1542" t="s">
        <v>237</v>
      </c>
      <c r="AH1542">
        <v>0</v>
      </c>
      <c r="AN1542" t="s">
        <v>238</v>
      </c>
      <c r="AO1542">
        <v>10</v>
      </c>
      <c r="AP1542" t="s">
        <v>269</v>
      </c>
      <c r="AQ1542" s="27">
        <v>41659</v>
      </c>
      <c r="AR1542" t="s">
        <v>240</v>
      </c>
      <c r="AS1542">
        <v>10</v>
      </c>
      <c r="AT1542" t="s">
        <v>269</v>
      </c>
      <c r="AU1542" s="27">
        <v>41659</v>
      </c>
    </row>
    <row r="1543" spans="1:47" x14ac:dyDescent="0.2">
      <c r="A1543">
        <v>1542</v>
      </c>
      <c r="B1543" t="s">
        <v>6031</v>
      </c>
      <c r="C1543" t="s">
        <v>6032</v>
      </c>
      <c r="D1543" t="s">
        <v>5522</v>
      </c>
      <c r="E1543" s="27">
        <v>41308</v>
      </c>
      <c r="F1543" t="s">
        <v>233</v>
      </c>
      <c r="G1543" s="27">
        <v>29382</v>
      </c>
      <c r="H1543">
        <v>35</v>
      </c>
      <c r="I1543" t="s">
        <v>244</v>
      </c>
      <c r="J1543" t="s">
        <v>250</v>
      </c>
      <c r="K1543">
        <v>0</v>
      </c>
      <c r="L1543">
        <v>7</v>
      </c>
      <c r="M1543">
        <v>1</v>
      </c>
      <c r="N1543">
        <v>0</v>
      </c>
      <c r="O1543">
        <v>17</v>
      </c>
      <c r="P1543">
        <v>-1</v>
      </c>
      <c r="Q1543" s="28">
        <v>41307.0625</v>
      </c>
      <c r="R1543" s="28">
        <v>41309.125</v>
      </c>
      <c r="S1543" t="s">
        <v>6033</v>
      </c>
      <c r="T1543" s="27">
        <v>41307</v>
      </c>
      <c r="V1543">
        <v>1</v>
      </c>
      <c r="W1543" t="s">
        <v>36</v>
      </c>
      <c r="X1543" t="s">
        <v>279</v>
      </c>
      <c r="Y1543">
        <v>1</v>
      </c>
      <c r="AA1543" t="s">
        <v>6034</v>
      </c>
      <c r="AB1543" t="s">
        <v>32</v>
      </c>
      <c r="AC1543">
        <v>1</v>
      </c>
      <c r="AD1543" s="27">
        <v>41433</v>
      </c>
      <c r="AE1543" t="s">
        <v>359</v>
      </c>
      <c r="AF1543" s="27">
        <v>41434</v>
      </c>
      <c r="AG1543" s="27">
        <v>41682</v>
      </c>
      <c r="AH1543">
        <v>1</v>
      </c>
      <c r="AJ1543" t="s">
        <v>6034</v>
      </c>
      <c r="AK1543" t="s">
        <v>255</v>
      </c>
      <c r="AL1543" s="27">
        <v>41433</v>
      </c>
      <c r="AM1543" t="s">
        <v>801</v>
      </c>
      <c r="AN1543" t="s">
        <v>238</v>
      </c>
      <c r="AO1543">
        <v>2</v>
      </c>
      <c r="AP1543" t="s">
        <v>239</v>
      </c>
      <c r="AQ1543" s="27">
        <v>41308</v>
      </c>
      <c r="AR1543" t="s">
        <v>240</v>
      </c>
      <c r="AS1543">
        <v>7</v>
      </c>
      <c r="AT1543" t="s">
        <v>246</v>
      </c>
      <c r="AU1543" s="27">
        <v>41308</v>
      </c>
    </row>
    <row r="1544" spans="1:47" x14ac:dyDescent="0.2">
      <c r="A1544">
        <v>1543</v>
      </c>
      <c r="B1544" t="s">
        <v>6035</v>
      </c>
      <c r="C1544" t="s">
        <v>6036</v>
      </c>
      <c r="D1544" t="s">
        <v>3216</v>
      </c>
      <c r="E1544" s="27">
        <v>41795</v>
      </c>
      <c r="F1544" t="s">
        <v>233</v>
      </c>
      <c r="G1544" s="27">
        <v>32516</v>
      </c>
      <c r="H1544">
        <v>27</v>
      </c>
      <c r="I1544" t="s">
        <v>244</v>
      </c>
      <c r="J1544" t="s">
        <v>250</v>
      </c>
      <c r="K1544">
        <v>0</v>
      </c>
      <c r="L1544">
        <v>10</v>
      </c>
      <c r="M1544">
        <v>0</v>
      </c>
      <c r="N1544">
        <v>0</v>
      </c>
      <c r="O1544">
        <v>11</v>
      </c>
      <c r="P1544">
        <v>-1</v>
      </c>
      <c r="Q1544" s="28">
        <v>41794.171527777777</v>
      </c>
      <c r="R1544" s="28">
        <v>41796.496527777781</v>
      </c>
      <c r="S1544" t="s">
        <v>6037</v>
      </c>
      <c r="U1544" s="27">
        <v>41794</v>
      </c>
      <c r="V1544">
        <v>1</v>
      </c>
      <c r="W1544" t="s">
        <v>36</v>
      </c>
      <c r="X1544" t="s">
        <v>274</v>
      </c>
      <c r="Y1544">
        <v>1</v>
      </c>
      <c r="AA1544" t="s">
        <v>6038</v>
      </c>
      <c r="AB1544" t="s">
        <v>32</v>
      </c>
      <c r="AC1544">
        <v>1</v>
      </c>
      <c r="AD1544" s="27">
        <v>41912</v>
      </c>
      <c r="AE1544" t="s">
        <v>261</v>
      </c>
      <c r="AF1544" s="27">
        <v>41913</v>
      </c>
      <c r="AG1544" s="27">
        <v>41921</v>
      </c>
      <c r="AH1544">
        <v>0</v>
      </c>
      <c r="AN1544" t="s">
        <v>238</v>
      </c>
      <c r="AO1544">
        <v>9</v>
      </c>
      <c r="AP1544" t="s">
        <v>269</v>
      </c>
      <c r="AQ1544" s="27">
        <v>41795</v>
      </c>
      <c r="AR1544" t="s">
        <v>240</v>
      </c>
      <c r="AS1544">
        <v>10</v>
      </c>
      <c r="AT1544" t="s">
        <v>269</v>
      </c>
      <c r="AU1544" s="27">
        <v>41795</v>
      </c>
    </row>
    <row r="1545" spans="1:47" x14ac:dyDescent="0.2">
      <c r="A1545">
        <v>1544</v>
      </c>
      <c r="B1545" t="s">
        <v>6039</v>
      </c>
      <c r="C1545" t="s">
        <v>2600</v>
      </c>
      <c r="D1545" t="s">
        <v>1535</v>
      </c>
      <c r="E1545" s="27">
        <v>41573</v>
      </c>
      <c r="F1545" t="s">
        <v>233</v>
      </c>
      <c r="G1545" s="27">
        <v>31315</v>
      </c>
      <c r="H1545">
        <v>30</v>
      </c>
      <c r="I1545" t="s">
        <v>244</v>
      </c>
      <c r="J1545" t="s">
        <v>245</v>
      </c>
      <c r="K1545">
        <v>0</v>
      </c>
      <c r="L1545">
        <v>6</v>
      </c>
      <c r="M1545">
        <v>0</v>
      </c>
      <c r="N1545">
        <v>0</v>
      </c>
      <c r="O1545">
        <v>13</v>
      </c>
      <c r="P1545">
        <v>-1</v>
      </c>
      <c r="Q1545" s="28">
        <v>41572.337500000001</v>
      </c>
      <c r="R1545" s="28">
        <v>41947.259722222225</v>
      </c>
      <c r="S1545" t="s">
        <v>6040</v>
      </c>
      <c r="T1545" s="27">
        <v>41572</v>
      </c>
      <c r="V1545">
        <v>1</v>
      </c>
      <c r="W1545" t="s">
        <v>32</v>
      </c>
      <c r="X1545" t="s">
        <v>6041</v>
      </c>
      <c r="Y1545">
        <v>0</v>
      </c>
      <c r="AB1545" t="s">
        <v>237</v>
      </c>
      <c r="AH1545">
        <v>0</v>
      </c>
      <c r="AN1545" t="s">
        <v>238</v>
      </c>
      <c r="AO1545">
        <v>2</v>
      </c>
      <c r="AP1545" t="s">
        <v>239</v>
      </c>
      <c r="AQ1545" s="27">
        <v>41573</v>
      </c>
      <c r="AR1545" t="s">
        <v>240</v>
      </c>
      <c r="AS1545">
        <v>6</v>
      </c>
      <c r="AT1545" t="s">
        <v>246</v>
      </c>
      <c r="AU1545" s="27">
        <v>41573</v>
      </c>
    </row>
    <row r="1546" spans="1:47" x14ac:dyDescent="0.2">
      <c r="A1546">
        <v>1545</v>
      </c>
      <c r="B1546" t="s">
        <v>6042</v>
      </c>
      <c r="C1546" t="s">
        <v>6043</v>
      </c>
      <c r="D1546" t="s">
        <v>5604</v>
      </c>
      <c r="E1546" s="27">
        <v>41601</v>
      </c>
      <c r="F1546" t="s">
        <v>233</v>
      </c>
      <c r="G1546" s="27">
        <v>30366</v>
      </c>
      <c r="H1546">
        <v>33</v>
      </c>
      <c r="I1546" t="s">
        <v>244</v>
      </c>
      <c r="J1546" t="s">
        <v>250</v>
      </c>
      <c r="K1546">
        <v>0</v>
      </c>
      <c r="L1546">
        <v>5</v>
      </c>
      <c r="M1546">
        <v>0</v>
      </c>
      <c r="N1546">
        <v>0</v>
      </c>
      <c r="O1546">
        <v>1</v>
      </c>
      <c r="P1546">
        <v>0</v>
      </c>
      <c r="Q1546" s="28">
        <v>41601.523611111108</v>
      </c>
      <c r="R1546" s="28">
        <v>41603.438888888886</v>
      </c>
      <c r="S1546" t="s">
        <v>6044</v>
      </c>
      <c r="T1546" s="27">
        <v>41600</v>
      </c>
      <c r="V1546">
        <v>1</v>
      </c>
      <c r="W1546" t="s">
        <v>32</v>
      </c>
      <c r="X1546" t="s">
        <v>2088</v>
      </c>
      <c r="Y1546">
        <v>0</v>
      </c>
      <c r="AB1546" t="s">
        <v>237</v>
      </c>
      <c r="AH1546">
        <v>0</v>
      </c>
      <c r="AN1546" t="s">
        <v>238</v>
      </c>
      <c r="AO1546">
        <v>4</v>
      </c>
      <c r="AP1546" t="s">
        <v>239</v>
      </c>
      <c r="AQ1546" s="27">
        <v>41601</v>
      </c>
      <c r="AR1546" t="s">
        <v>240</v>
      </c>
      <c r="AS1546">
        <v>5</v>
      </c>
      <c r="AT1546" t="s">
        <v>246</v>
      </c>
      <c r="AU1546" s="27">
        <v>41601</v>
      </c>
    </row>
    <row r="1547" spans="1:47" x14ac:dyDescent="0.2">
      <c r="A1547">
        <v>1546</v>
      </c>
      <c r="B1547" t="s">
        <v>6045</v>
      </c>
      <c r="C1547" t="s">
        <v>6046</v>
      </c>
      <c r="D1547" t="s">
        <v>6047</v>
      </c>
      <c r="E1547" s="27">
        <v>41786</v>
      </c>
      <c r="F1547" t="s">
        <v>233</v>
      </c>
      <c r="G1547" s="27">
        <v>31742</v>
      </c>
      <c r="H1547">
        <v>29</v>
      </c>
      <c r="I1547" t="s">
        <v>244</v>
      </c>
      <c r="J1547" t="s">
        <v>22</v>
      </c>
      <c r="K1547">
        <v>0</v>
      </c>
      <c r="L1547">
        <v>3</v>
      </c>
      <c r="M1547">
        <v>0</v>
      </c>
      <c r="N1547">
        <v>0</v>
      </c>
      <c r="O1547">
        <v>0</v>
      </c>
      <c r="P1547">
        <v>-1</v>
      </c>
      <c r="Q1547" s="28">
        <v>41785.472222222219</v>
      </c>
      <c r="R1547" s="28">
        <v>41786.361111111109</v>
      </c>
      <c r="S1547" t="s">
        <v>6048</v>
      </c>
      <c r="T1547" s="27">
        <v>41785</v>
      </c>
      <c r="V1547">
        <v>1</v>
      </c>
      <c r="W1547" t="s">
        <v>36</v>
      </c>
      <c r="X1547" t="s">
        <v>279</v>
      </c>
      <c r="Y1547">
        <v>0</v>
      </c>
      <c r="AB1547" t="s">
        <v>237</v>
      </c>
      <c r="AH1547">
        <v>0</v>
      </c>
      <c r="AN1547" t="s">
        <v>238</v>
      </c>
      <c r="AO1547">
        <v>2</v>
      </c>
      <c r="AP1547" t="s">
        <v>239</v>
      </c>
      <c r="AQ1547" s="27">
        <v>41786</v>
      </c>
      <c r="AR1547" t="s">
        <v>240</v>
      </c>
      <c r="AS1547">
        <v>3</v>
      </c>
      <c r="AT1547" t="s">
        <v>239</v>
      </c>
      <c r="AU1547" s="27">
        <v>41786</v>
      </c>
    </row>
    <row r="1548" spans="1:47" x14ac:dyDescent="0.2">
      <c r="A1548">
        <v>1547</v>
      </c>
      <c r="B1548" t="s">
        <v>6049</v>
      </c>
      <c r="C1548" t="s">
        <v>850</v>
      </c>
      <c r="D1548" t="s">
        <v>6050</v>
      </c>
      <c r="E1548" s="27">
        <v>41943</v>
      </c>
      <c r="F1548" t="s">
        <v>294</v>
      </c>
      <c r="G1548" s="27">
        <v>24062</v>
      </c>
      <c r="H1548">
        <v>50</v>
      </c>
      <c r="I1548" t="s">
        <v>234</v>
      </c>
      <c r="J1548" t="s">
        <v>245</v>
      </c>
      <c r="K1548">
        <v>0</v>
      </c>
      <c r="L1548">
        <v>2</v>
      </c>
      <c r="M1548">
        <v>0</v>
      </c>
      <c r="N1548">
        <v>0</v>
      </c>
      <c r="O1548">
        <v>0</v>
      </c>
      <c r="P1548">
        <v>-1</v>
      </c>
      <c r="Q1548" s="28">
        <v>41942.339583333334</v>
      </c>
      <c r="R1548" s="28">
        <v>41943.229166666664</v>
      </c>
      <c r="S1548" t="s">
        <v>6051</v>
      </c>
      <c r="T1548" s="27">
        <v>41942</v>
      </c>
      <c r="V1548">
        <v>1</v>
      </c>
      <c r="W1548" t="s">
        <v>32</v>
      </c>
      <c r="X1548" t="s">
        <v>261</v>
      </c>
      <c r="Y1548">
        <v>0</v>
      </c>
      <c r="AB1548" t="s">
        <v>237</v>
      </c>
      <c r="AH1548">
        <v>0</v>
      </c>
      <c r="AN1548" t="s">
        <v>238</v>
      </c>
      <c r="AO1548">
        <v>1</v>
      </c>
      <c r="AP1548" t="s">
        <v>239</v>
      </c>
      <c r="AQ1548" s="27">
        <v>41943</v>
      </c>
      <c r="AR1548" t="s">
        <v>240</v>
      </c>
      <c r="AS1548">
        <v>2</v>
      </c>
      <c r="AT1548" t="s">
        <v>239</v>
      </c>
      <c r="AU1548" s="27">
        <v>41943</v>
      </c>
    </row>
    <row r="1549" spans="1:47" x14ac:dyDescent="0.2">
      <c r="A1549">
        <v>1548</v>
      </c>
      <c r="B1549" t="s">
        <v>6052</v>
      </c>
      <c r="C1549" t="s">
        <v>2107</v>
      </c>
      <c r="D1549" t="s">
        <v>6053</v>
      </c>
      <c r="E1549" s="27">
        <v>41525</v>
      </c>
      <c r="F1549" t="s">
        <v>233</v>
      </c>
      <c r="G1549" s="27">
        <v>32220</v>
      </c>
      <c r="H1549">
        <v>28</v>
      </c>
      <c r="I1549" t="s">
        <v>244</v>
      </c>
      <c r="J1549" t="s">
        <v>250</v>
      </c>
      <c r="K1549">
        <v>0</v>
      </c>
      <c r="L1549">
        <v>9</v>
      </c>
      <c r="M1549">
        <v>0</v>
      </c>
      <c r="N1549">
        <v>0</v>
      </c>
      <c r="O1549">
        <v>6</v>
      </c>
      <c r="P1549">
        <v>-1</v>
      </c>
      <c r="Q1549" s="28">
        <v>41524.475694444445</v>
      </c>
      <c r="R1549" s="28">
        <v>41525.468055555553</v>
      </c>
      <c r="S1549" t="s">
        <v>6054</v>
      </c>
      <c r="T1549" s="27">
        <v>41524</v>
      </c>
      <c r="V1549">
        <v>1</v>
      </c>
      <c r="W1549" t="s">
        <v>32</v>
      </c>
      <c r="X1549" t="s">
        <v>441</v>
      </c>
      <c r="Y1549">
        <v>1</v>
      </c>
      <c r="AA1549" t="s">
        <v>6055</v>
      </c>
      <c r="AB1549" t="s">
        <v>36</v>
      </c>
      <c r="AC1549">
        <v>90</v>
      </c>
      <c r="AD1549" s="27">
        <v>41620</v>
      </c>
      <c r="AE1549" t="s">
        <v>2030</v>
      </c>
      <c r="AF1549" s="27">
        <v>41710</v>
      </c>
      <c r="AG1549" s="27">
        <v>41710</v>
      </c>
      <c r="AH1549">
        <v>0</v>
      </c>
      <c r="AN1549" t="s">
        <v>238</v>
      </c>
      <c r="AO1549">
        <v>6</v>
      </c>
      <c r="AP1549" t="s">
        <v>246</v>
      </c>
      <c r="AQ1549" s="27">
        <v>41525</v>
      </c>
      <c r="AR1549" t="s">
        <v>240</v>
      </c>
      <c r="AS1549">
        <v>9</v>
      </c>
      <c r="AT1549" t="s">
        <v>269</v>
      </c>
      <c r="AU1549" s="27">
        <v>41525</v>
      </c>
    </row>
    <row r="1550" spans="1:47" x14ac:dyDescent="0.2">
      <c r="A1550">
        <v>1549</v>
      </c>
      <c r="B1550" t="s">
        <v>6056</v>
      </c>
      <c r="C1550" t="s">
        <v>6057</v>
      </c>
      <c r="D1550" t="s">
        <v>381</v>
      </c>
      <c r="E1550" s="27">
        <v>41753</v>
      </c>
      <c r="F1550" t="s">
        <v>233</v>
      </c>
      <c r="G1550" s="27">
        <v>35147</v>
      </c>
      <c r="H1550">
        <v>20</v>
      </c>
      <c r="I1550" t="s">
        <v>259</v>
      </c>
      <c r="J1550" t="s">
        <v>250</v>
      </c>
      <c r="K1550">
        <v>1</v>
      </c>
      <c r="L1550">
        <v>10</v>
      </c>
      <c r="M1550">
        <v>0</v>
      </c>
      <c r="N1550">
        <v>1</v>
      </c>
      <c r="O1550">
        <v>1</v>
      </c>
      <c r="P1550">
        <v>-51</v>
      </c>
      <c r="Q1550" s="28">
        <v>41702.338888888888</v>
      </c>
      <c r="R1550" s="28">
        <v>41704.236111111109</v>
      </c>
      <c r="S1550" t="s">
        <v>6058</v>
      </c>
      <c r="U1550" s="27">
        <v>41703</v>
      </c>
      <c r="V1550">
        <v>50</v>
      </c>
      <c r="W1550" t="s">
        <v>32</v>
      </c>
      <c r="X1550" t="s">
        <v>274</v>
      </c>
      <c r="Y1550">
        <v>1</v>
      </c>
      <c r="AA1550" t="s">
        <v>6059</v>
      </c>
      <c r="AB1550" t="s">
        <v>32</v>
      </c>
      <c r="AD1550" s="27">
        <v>41777</v>
      </c>
      <c r="AE1550" t="s">
        <v>236</v>
      </c>
      <c r="AH1550">
        <v>1</v>
      </c>
      <c r="AJ1550" t="s">
        <v>6059</v>
      </c>
      <c r="AK1550" t="s">
        <v>255</v>
      </c>
      <c r="AL1550" s="27">
        <v>41777</v>
      </c>
      <c r="AM1550" t="s">
        <v>236</v>
      </c>
      <c r="AN1550" t="s">
        <v>238</v>
      </c>
      <c r="AO1550">
        <v>10</v>
      </c>
      <c r="AP1550" t="s">
        <v>269</v>
      </c>
      <c r="AQ1550" s="27">
        <v>41753</v>
      </c>
      <c r="AR1550" t="s">
        <v>240</v>
      </c>
      <c r="AS1550">
        <v>10</v>
      </c>
      <c r="AT1550" t="s">
        <v>269</v>
      </c>
      <c r="AU1550" s="27">
        <v>41753</v>
      </c>
    </row>
    <row r="1551" spans="1:47" x14ac:dyDescent="0.2">
      <c r="A1551">
        <v>1550</v>
      </c>
      <c r="B1551" t="s">
        <v>6060</v>
      </c>
      <c r="C1551" t="s">
        <v>3619</v>
      </c>
      <c r="D1551" t="s">
        <v>6061</v>
      </c>
      <c r="E1551" s="27">
        <v>41701</v>
      </c>
      <c r="F1551" t="s">
        <v>233</v>
      </c>
      <c r="G1551" s="27">
        <v>20394</v>
      </c>
      <c r="H1551">
        <v>60</v>
      </c>
      <c r="I1551" t="s">
        <v>234</v>
      </c>
      <c r="J1551" t="s">
        <v>245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-1</v>
      </c>
      <c r="Q1551" s="28">
        <v>41700.52847222222</v>
      </c>
      <c r="R1551" s="28">
        <v>41701.339583333334</v>
      </c>
      <c r="S1551" t="s">
        <v>6062</v>
      </c>
      <c r="U1551" s="27">
        <v>41700</v>
      </c>
      <c r="V1551">
        <v>1</v>
      </c>
      <c r="W1551" t="s">
        <v>32</v>
      </c>
      <c r="X1551" t="s">
        <v>274</v>
      </c>
      <c r="Y1551">
        <v>0</v>
      </c>
      <c r="AB1551" t="s">
        <v>237</v>
      </c>
      <c r="AH1551">
        <v>0</v>
      </c>
      <c r="AN1551" t="s">
        <v>238</v>
      </c>
      <c r="AO1551">
        <v>1</v>
      </c>
      <c r="AP1551" t="s">
        <v>239</v>
      </c>
      <c r="AQ1551" s="27">
        <v>41701</v>
      </c>
      <c r="AR1551" t="s">
        <v>240</v>
      </c>
      <c r="AS1551">
        <v>1</v>
      </c>
      <c r="AT1551" t="s">
        <v>239</v>
      </c>
      <c r="AU1551" s="27">
        <v>41701</v>
      </c>
    </row>
    <row r="1552" spans="1:47" x14ac:dyDescent="0.2">
      <c r="A1552">
        <v>1551</v>
      </c>
      <c r="B1552" t="s">
        <v>6063</v>
      </c>
      <c r="C1552" t="s">
        <v>2515</v>
      </c>
      <c r="D1552" t="s">
        <v>1569</v>
      </c>
      <c r="E1552" s="27">
        <v>41658</v>
      </c>
      <c r="F1552" t="s">
        <v>233</v>
      </c>
      <c r="G1552" s="27">
        <v>22816</v>
      </c>
      <c r="H1552">
        <v>53</v>
      </c>
      <c r="I1552" t="s">
        <v>234</v>
      </c>
      <c r="J1552" t="s">
        <v>353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 s="28">
        <v>41658.212500000001</v>
      </c>
      <c r="R1552" s="28">
        <v>41659.52847222222</v>
      </c>
      <c r="S1552" t="s">
        <v>6064</v>
      </c>
      <c r="T1552" s="27">
        <v>41658</v>
      </c>
      <c r="V1552">
        <v>0</v>
      </c>
      <c r="W1552" t="s">
        <v>36</v>
      </c>
      <c r="X1552" t="s">
        <v>279</v>
      </c>
      <c r="Y1552">
        <v>0</v>
      </c>
      <c r="AB1552" t="s">
        <v>237</v>
      </c>
      <c r="AH1552">
        <v>0</v>
      </c>
      <c r="AN1552" t="s">
        <v>238</v>
      </c>
      <c r="AO1552">
        <v>1</v>
      </c>
      <c r="AP1552" t="s">
        <v>239</v>
      </c>
      <c r="AQ1552" s="27">
        <v>41658</v>
      </c>
      <c r="AR1552" t="s">
        <v>240</v>
      </c>
      <c r="AS1552">
        <v>1</v>
      </c>
      <c r="AT1552" t="s">
        <v>239</v>
      </c>
      <c r="AU1552" s="27">
        <v>41658</v>
      </c>
    </row>
    <row r="1553" spans="1:47" x14ac:dyDescent="0.2">
      <c r="A1553">
        <v>1552</v>
      </c>
      <c r="B1553" t="s">
        <v>6065</v>
      </c>
      <c r="C1553" t="s">
        <v>6066</v>
      </c>
      <c r="D1553" t="s">
        <v>6067</v>
      </c>
      <c r="E1553" s="27">
        <v>41898</v>
      </c>
      <c r="F1553" t="s">
        <v>294</v>
      </c>
      <c r="G1553" s="27">
        <v>28375</v>
      </c>
      <c r="H1553">
        <v>38</v>
      </c>
      <c r="I1553" t="s">
        <v>244</v>
      </c>
      <c r="J1553" t="s">
        <v>22</v>
      </c>
      <c r="K1553">
        <v>0</v>
      </c>
      <c r="L1553">
        <v>2</v>
      </c>
      <c r="M1553">
        <v>0</v>
      </c>
      <c r="N1553">
        <v>0</v>
      </c>
      <c r="O1553">
        <v>0</v>
      </c>
      <c r="P1553">
        <v>-1</v>
      </c>
      <c r="Q1553" s="28">
        <v>41897.435416666667</v>
      </c>
      <c r="R1553" s="28">
        <v>41898.349305555559</v>
      </c>
      <c r="S1553" t="s">
        <v>6068</v>
      </c>
      <c r="T1553" s="27">
        <v>41897</v>
      </c>
      <c r="V1553">
        <v>1</v>
      </c>
      <c r="W1553" t="s">
        <v>36</v>
      </c>
      <c r="X1553" t="s">
        <v>279</v>
      </c>
      <c r="Y1553">
        <v>0</v>
      </c>
      <c r="AB1553" t="s">
        <v>237</v>
      </c>
      <c r="AH1553">
        <v>0</v>
      </c>
      <c r="AN1553" t="s">
        <v>238</v>
      </c>
      <c r="AO1553">
        <v>1</v>
      </c>
      <c r="AP1553" t="s">
        <v>239</v>
      </c>
      <c r="AQ1553" s="27">
        <v>41898</v>
      </c>
      <c r="AR1553" t="s">
        <v>240</v>
      </c>
      <c r="AS1553">
        <v>2</v>
      </c>
      <c r="AT1553" t="s">
        <v>239</v>
      </c>
      <c r="AU1553" s="27">
        <v>41898</v>
      </c>
    </row>
    <row r="1554" spans="1:47" x14ac:dyDescent="0.2">
      <c r="A1554">
        <v>1553</v>
      </c>
      <c r="B1554" t="s">
        <v>6069</v>
      </c>
      <c r="C1554" t="s">
        <v>2920</v>
      </c>
      <c r="D1554" t="s">
        <v>6070</v>
      </c>
      <c r="E1554" s="27">
        <v>41416</v>
      </c>
      <c r="F1554" t="s">
        <v>233</v>
      </c>
      <c r="G1554" s="27">
        <v>23575</v>
      </c>
      <c r="H1554">
        <v>51</v>
      </c>
      <c r="I1554" t="s">
        <v>234</v>
      </c>
      <c r="J1554" t="s">
        <v>353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 s="28">
        <v>41416.06527777778</v>
      </c>
      <c r="R1554" s="28">
        <v>41417.196527777778</v>
      </c>
      <c r="S1554" t="s">
        <v>6071</v>
      </c>
      <c r="T1554" s="27">
        <v>41415</v>
      </c>
      <c r="V1554">
        <v>1</v>
      </c>
      <c r="W1554" t="s">
        <v>32</v>
      </c>
      <c r="X1554" t="s">
        <v>6072</v>
      </c>
      <c r="Y1554">
        <v>1</v>
      </c>
      <c r="AA1554" t="s">
        <v>6073</v>
      </c>
      <c r="AB1554" t="s">
        <v>36</v>
      </c>
      <c r="AD1554" s="27">
        <v>41459</v>
      </c>
      <c r="AE1554" t="s">
        <v>324</v>
      </c>
      <c r="AH1554">
        <v>0</v>
      </c>
      <c r="AN1554" t="s">
        <v>238</v>
      </c>
      <c r="AO1554">
        <v>1</v>
      </c>
      <c r="AP1554" t="s">
        <v>239</v>
      </c>
      <c r="AQ1554" s="27">
        <v>41416</v>
      </c>
      <c r="AR1554" t="s">
        <v>240</v>
      </c>
      <c r="AS1554">
        <v>1</v>
      </c>
      <c r="AT1554" t="s">
        <v>239</v>
      </c>
      <c r="AU1554" s="27">
        <v>41416</v>
      </c>
    </row>
    <row r="1555" spans="1:47" x14ac:dyDescent="0.2">
      <c r="A1555">
        <v>1554</v>
      </c>
      <c r="B1555" t="s">
        <v>6074</v>
      </c>
      <c r="C1555" t="s">
        <v>2674</v>
      </c>
      <c r="D1555" t="s">
        <v>6075</v>
      </c>
      <c r="E1555" s="27">
        <v>41619</v>
      </c>
      <c r="F1555" t="s">
        <v>233</v>
      </c>
      <c r="G1555" s="27">
        <v>33069</v>
      </c>
      <c r="H1555">
        <v>25</v>
      </c>
      <c r="I1555" t="s">
        <v>244</v>
      </c>
      <c r="J1555" t="s">
        <v>353</v>
      </c>
      <c r="K1555">
        <v>0</v>
      </c>
      <c r="L1555">
        <v>2</v>
      </c>
      <c r="M1555">
        <v>0</v>
      </c>
      <c r="N1555">
        <v>0</v>
      </c>
      <c r="O1555">
        <v>1</v>
      </c>
      <c r="P1555">
        <v>-106</v>
      </c>
      <c r="Q1555" s="28">
        <v>41513.109722222223</v>
      </c>
      <c r="R1555" s="28">
        <v>41545.090277777781</v>
      </c>
      <c r="S1555" t="s">
        <v>6076</v>
      </c>
      <c r="U1555" s="27">
        <v>41513</v>
      </c>
      <c r="V1555">
        <v>106</v>
      </c>
      <c r="W1555" t="s">
        <v>32</v>
      </c>
      <c r="X1555" t="s">
        <v>274</v>
      </c>
      <c r="Y1555">
        <v>0</v>
      </c>
      <c r="AB1555" t="s">
        <v>237</v>
      </c>
      <c r="AH1555">
        <v>0</v>
      </c>
      <c r="AN1555" t="s">
        <v>238</v>
      </c>
      <c r="AO1555">
        <v>3</v>
      </c>
      <c r="AP1555" t="s">
        <v>239</v>
      </c>
      <c r="AQ1555" s="27">
        <v>41619</v>
      </c>
      <c r="AR1555" t="s">
        <v>240</v>
      </c>
      <c r="AS1555">
        <v>2</v>
      </c>
      <c r="AT1555" t="s">
        <v>239</v>
      </c>
      <c r="AU1555" s="27">
        <v>41619</v>
      </c>
    </row>
    <row r="1556" spans="1:47" x14ac:dyDescent="0.2">
      <c r="A1556">
        <v>1555</v>
      </c>
      <c r="B1556" t="s">
        <v>6077</v>
      </c>
      <c r="C1556" t="s">
        <v>6078</v>
      </c>
      <c r="D1556" t="s">
        <v>6079</v>
      </c>
      <c r="E1556" s="27">
        <v>41954</v>
      </c>
      <c r="F1556" t="s">
        <v>294</v>
      </c>
      <c r="G1556" s="27">
        <v>33751</v>
      </c>
      <c r="H1556">
        <v>23</v>
      </c>
      <c r="I1556" t="s">
        <v>259</v>
      </c>
      <c r="J1556" t="s">
        <v>245</v>
      </c>
      <c r="K1556">
        <v>0</v>
      </c>
      <c r="L1556">
        <v>3</v>
      </c>
      <c r="M1556">
        <v>0</v>
      </c>
      <c r="N1556">
        <v>0</v>
      </c>
      <c r="O1556">
        <v>1</v>
      </c>
      <c r="P1556">
        <v>-1</v>
      </c>
      <c r="Q1556" s="28">
        <v>41953.464583333334</v>
      </c>
      <c r="R1556" s="28">
        <v>41954.052083333336</v>
      </c>
      <c r="S1556" t="s">
        <v>6080</v>
      </c>
      <c r="T1556" s="27">
        <v>41953</v>
      </c>
      <c r="V1556">
        <v>1</v>
      </c>
      <c r="W1556" t="s">
        <v>36</v>
      </c>
      <c r="X1556" t="s">
        <v>279</v>
      </c>
      <c r="Y1556">
        <v>0</v>
      </c>
      <c r="AB1556" t="s">
        <v>237</v>
      </c>
      <c r="AH1556">
        <v>0</v>
      </c>
      <c r="AN1556" t="s">
        <v>238</v>
      </c>
      <c r="AO1556">
        <v>4</v>
      </c>
      <c r="AP1556" t="s">
        <v>239</v>
      </c>
      <c r="AQ1556" s="27">
        <v>41954</v>
      </c>
      <c r="AR1556" t="s">
        <v>240</v>
      </c>
      <c r="AS1556">
        <v>3</v>
      </c>
      <c r="AT1556" t="s">
        <v>239</v>
      </c>
      <c r="AU1556" s="27">
        <v>41954</v>
      </c>
    </row>
    <row r="1557" spans="1:47" x14ac:dyDescent="0.2">
      <c r="A1557">
        <v>1556</v>
      </c>
      <c r="B1557" t="s">
        <v>6081</v>
      </c>
      <c r="C1557" t="s">
        <v>6082</v>
      </c>
      <c r="D1557" t="s">
        <v>1282</v>
      </c>
      <c r="E1557" s="27">
        <v>41621</v>
      </c>
      <c r="F1557" t="s">
        <v>233</v>
      </c>
      <c r="G1557" s="27">
        <v>32533</v>
      </c>
      <c r="H1557">
        <v>27</v>
      </c>
      <c r="I1557" t="s">
        <v>244</v>
      </c>
      <c r="J1557" t="s">
        <v>250</v>
      </c>
      <c r="K1557">
        <v>2</v>
      </c>
      <c r="L1557">
        <v>7</v>
      </c>
      <c r="M1557">
        <v>1</v>
      </c>
      <c r="N1557">
        <v>0</v>
      </c>
      <c r="O1557">
        <v>5</v>
      </c>
      <c r="P1557">
        <v>76</v>
      </c>
      <c r="Q1557" s="28">
        <v>41697.069444444445</v>
      </c>
      <c r="R1557" s="28">
        <v>41900.292361111111</v>
      </c>
      <c r="S1557" t="s">
        <v>6083</v>
      </c>
      <c r="T1557" s="27">
        <v>41453</v>
      </c>
      <c r="V1557">
        <v>168</v>
      </c>
      <c r="W1557" t="s">
        <v>32</v>
      </c>
      <c r="X1557" t="s">
        <v>1555</v>
      </c>
      <c r="Y1557">
        <v>1</v>
      </c>
      <c r="AA1557" t="s">
        <v>6084</v>
      </c>
      <c r="AB1557" t="s">
        <v>32</v>
      </c>
      <c r="AC1557">
        <v>1</v>
      </c>
      <c r="AD1557" s="27">
        <v>41696</v>
      </c>
      <c r="AE1557" t="s">
        <v>2367</v>
      </c>
      <c r="AF1557" s="27">
        <v>41697</v>
      </c>
      <c r="AG1557" s="27">
        <v>41900</v>
      </c>
      <c r="AH1557">
        <v>1</v>
      </c>
      <c r="AJ1557" t="s">
        <v>6084</v>
      </c>
      <c r="AK1557" t="s">
        <v>255</v>
      </c>
      <c r="AL1557" s="27">
        <v>41696</v>
      </c>
      <c r="AM1557" t="s">
        <v>2367</v>
      </c>
      <c r="AN1557" t="s">
        <v>238</v>
      </c>
      <c r="AO1557">
        <v>8</v>
      </c>
      <c r="AP1557" t="s">
        <v>269</v>
      </c>
      <c r="AQ1557" s="27">
        <v>41621</v>
      </c>
      <c r="AR1557" t="s">
        <v>240</v>
      </c>
      <c r="AS1557">
        <v>7</v>
      </c>
      <c r="AT1557" t="s">
        <v>246</v>
      </c>
      <c r="AU1557" s="27">
        <v>41621</v>
      </c>
    </row>
    <row r="1558" spans="1:47" x14ac:dyDescent="0.2">
      <c r="A1558">
        <v>1557</v>
      </c>
      <c r="B1558" t="s">
        <v>6085</v>
      </c>
      <c r="C1558" t="s">
        <v>446</v>
      </c>
      <c r="D1558" t="s">
        <v>6086</v>
      </c>
      <c r="E1558" s="27">
        <v>41624</v>
      </c>
      <c r="F1558" t="s">
        <v>294</v>
      </c>
      <c r="G1558" s="27">
        <v>22406</v>
      </c>
      <c r="H1558">
        <v>54</v>
      </c>
      <c r="I1558" t="s">
        <v>234</v>
      </c>
      <c r="J1558" t="s">
        <v>250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-1</v>
      </c>
      <c r="Q1558" s="28">
        <v>41623.092361111114</v>
      </c>
      <c r="R1558" s="28">
        <v>41624.329861111109</v>
      </c>
      <c r="S1558" t="s">
        <v>6087</v>
      </c>
      <c r="T1558" s="27">
        <v>41623</v>
      </c>
      <c r="V1558">
        <v>1</v>
      </c>
      <c r="W1558" t="s">
        <v>32</v>
      </c>
      <c r="X1558" t="s">
        <v>974</v>
      </c>
      <c r="Y1558">
        <v>0</v>
      </c>
      <c r="AB1558" t="s">
        <v>237</v>
      </c>
      <c r="AH1558">
        <v>0</v>
      </c>
      <c r="AN1558" t="s">
        <v>238</v>
      </c>
      <c r="AO1558">
        <v>1</v>
      </c>
      <c r="AP1558" t="s">
        <v>239</v>
      </c>
      <c r="AQ1558" s="27">
        <v>41624</v>
      </c>
      <c r="AR1558" t="s">
        <v>240</v>
      </c>
      <c r="AS1558">
        <v>1</v>
      </c>
      <c r="AT1558" t="s">
        <v>239</v>
      </c>
      <c r="AU1558" s="27">
        <v>41624</v>
      </c>
    </row>
    <row r="1559" spans="1:47" x14ac:dyDescent="0.2">
      <c r="A1559">
        <v>1558</v>
      </c>
      <c r="B1559" t="s">
        <v>6088</v>
      </c>
      <c r="C1559" t="s">
        <v>6089</v>
      </c>
      <c r="D1559" t="s">
        <v>6090</v>
      </c>
      <c r="E1559" s="27">
        <v>41648</v>
      </c>
      <c r="F1559" t="s">
        <v>294</v>
      </c>
      <c r="G1559" s="27">
        <v>32668</v>
      </c>
      <c r="H1559">
        <v>26</v>
      </c>
      <c r="I1559" t="s">
        <v>244</v>
      </c>
      <c r="J1559" t="s">
        <v>250</v>
      </c>
      <c r="K1559">
        <v>0</v>
      </c>
      <c r="L1559">
        <v>5</v>
      </c>
      <c r="M1559">
        <v>0</v>
      </c>
      <c r="N1559">
        <v>1</v>
      </c>
      <c r="O1559">
        <v>3</v>
      </c>
      <c r="P1559">
        <v>-305</v>
      </c>
      <c r="Q1559" s="28">
        <v>41343.211111111108</v>
      </c>
      <c r="R1559" s="28">
        <v>41344.232638888891</v>
      </c>
      <c r="S1559" t="s">
        <v>6091</v>
      </c>
      <c r="T1559" s="27">
        <v>41641</v>
      </c>
      <c r="V1559">
        <v>7</v>
      </c>
      <c r="W1559" t="s">
        <v>36</v>
      </c>
      <c r="X1559" t="s">
        <v>412</v>
      </c>
      <c r="Y1559">
        <v>0</v>
      </c>
      <c r="AB1559" t="s">
        <v>237</v>
      </c>
      <c r="AH1559">
        <v>0</v>
      </c>
      <c r="AN1559" t="s">
        <v>238</v>
      </c>
      <c r="AO1559">
        <v>5</v>
      </c>
      <c r="AP1559" t="s">
        <v>246</v>
      </c>
      <c r="AQ1559" s="27">
        <v>41648</v>
      </c>
      <c r="AR1559" t="s">
        <v>240</v>
      </c>
      <c r="AS1559">
        <v>5</v>
      </c>
      <c r="AT1559" t="s">
        <v>246</v>
      </c>
      <c r="AU1559" s="27">
        <v>41648</v>
      </c>
    </row>
    <row r="1560" spans="1:47" x14ac:dyDescent="0.2">
      <c r="A1560">
        <v>1559</v>
      </c>
      <c r="B1560" t="s">
        <v>6092</v>
      </c>
      <c r="C1560" t="s">
        <v>6093</v>
      </c>
      <c r="D1560" t="s">
        <v>6094</v>
      </c>
      <c r="E1560" s="27">
        <v>41703</v>
      </c>
      <c r="F1560" t="s">
        <v>233</v>
      </c>
      <c r="G1560" s="27">
        <v>33416</v>
      </c>
      <c r="H1560">
        <v>24</v>
      </c>
      <c r="I1560" t="s">
        <v>259</v>
      </c>
      <c r="J1560" t="s">
        <v>245</v>
      </c>
      <c r="K1560">
        <v>1</v>
      </c>
      <c r="L1560">
        <v>4</v>
      </c>
      <c r="M1560">
        <v>2</v>
      </c>
      <c r="N1560">
        <v>0</v>
      </c>
      <c r="O1560">
        <v>3</v>
      </c>
      <c r="P1560">
        <v>-1</v>
      </c>
      <c r="Q1560" s="28">
        <v>41702.49722222222</v>
      </c>
      <c r="R1560" s="28">
        <v>41704.177083333336</v>
      </c>
      <c r="S1560" t="s">
        <v>6095</v>
      </c>
      <c r="T1560" s="27">
        <v>41702</v>
      </c>
      <c r="V1560">
        <v>1</v>
      </c>
      <c r="W1560" t="s">
        <v>36</v>
      </c>
      <c r="X1560" t="s">
        <v>279</v>
      </c>
      <c r="Y1560">
        <v>0</v>
      </c>
      <c r="AB1560" t="s">
        <v>237</v>
      </c>
      <c r="AH1560">
        <v>0</v>
      </c>
      <c r="AN1560" t="s">
        <v>238</v>
      </c>
      <c r="AO1560">
        <v>5</v>
      </c>
      <c r="AP1560" t="s">
        <v>246</v>
      </c>
      <c r="AQ1560" s="27">
        <v>41703</v>
      </c>
      <c r="AR1560" t="s">
        <v>240</v>
      </c>
      <c r="AS1560">
        <v>4</v>
      </c>
      <c r="AT1560" t="s">
        <v>239</v>
      </c>
      <c r="AU1560" s="27">
        <v>41703</v>
      </c>
    </row>
    <row r="1561" spans="1:47" x14ac:dyDescent="0.2">
      <c r="A1561">
        <v>1560</v>
      </c>
      <c r="B1561" t="s">
        <v>6096</v>
      </c>
      <c r="C1561" t="s">
        <v>2359</v>
      </c>
      <c r="D1561" t="s">
        <v>1569</v>
      </c>
      <c r="E1561" s="27">
        <v>41291</v>
      </c>
      <c r="F1561" t="s">
        <v>233</v>
      </c>
      <c r="G1561" s="27">
        <v>22185</v>
      </c>
      <c r="H1561">
        <v>55</v>
      </c>
      <c r="I1561" t="s">
        <v>234</v>
      </c>
      <c r="J1561" t="s">
        <v>353</v>
      </c>
      <c r="K1561">
        <v>0</v>
      </c>
      <c r="L1561">
        <v>2</v>
      </c>
      <c r="M1561">
        <v>0</v>
      </c>
      <c r="N1561">
        <v>0</v>
      </c>
      <c r="O1561">
        <v>1</v>
      </c>
      <c r="P1561">
        <v>0</v>
      </c>
      <c r="Q1561" s="28">
        <v>41291.111805555556</v>
      </c>
      <c r="R1561" s="28">
        <v>41292.32916666667</v>
      </c>
      <c r="S1561" t="s">
        <v>6097</v>
      </c>
      <c r="U1561" s="27">
        <v>41290</v>
      </c>
      <c r="V1561">
        <v>1</v>
      </c>
      <c r="W1561" t="s">
        <v>32</v>
      </c>
      <c r="X1561" t="s">
        <v>274</v>
      </c>
      <c r="Y1561">
        <v>1</v>
      </c>
      <c r="AA1561" t="s">
        <v>6098</v>
      </c>
      <c r="AB1561" t="s">
        <v>32</v>
      </c>
      <c r="AC1561">
        <v>0</v>
      </c>
      <c r="AD1561" s="27">
        <v>41313</v>
      </c>
      <c r="AE1561" t="s">
        <v>555</v>
      </c>
      <c r="AF1561" s="27">
        <v>41313</v>
      </c>
      <c r="AG1561" s="27">
        <v>41318</v>
      </c>
      <c r="AH1561">
        <v>0</v>
      </c>
      <c r="AN1561" t="s">
        <v>238</v>
      </c>
      <c r="AO1561">
        <v>1</v>
      </c>
      <c r="AP1561" t="s">
        <v>239</v>
      </c>
      <c r="AQ1561" s="27">
        <v>41291</v>
      </c>
      <c r="AR1561" t="s">
        <v>240</v>
      </c>
      <c r="AS1561">
        <v>2</v>
      </c>
      <c r="AT1561" t="s">
        <v>239</v>
      </c>
      <c r="AU1561" s="27">
        <v>41291</v>
      </c>
    </row>
    <row r="1562" spans="1:47" x14ac:dyDescent="0.2">
      <c r="A1562">
        <v>1561</v>
      </c>
      <c r="B1562" t="s">
        <v>6099</v>
      </c>
      <c r="C1562" t="s">
        <v>957</v>
      </c>
      <c r="D1562" t="s">
        <v>1097</v>
      </c>
      <c r="E1562" s="27">
        <v>41924</v>
      </c>
      <c r="F1562" t="s">
        <v>233</v>
      </c>
      <c r="G1562" s="27">
        <v>29643</v>
      </c>
      <c r="H1562">
        <v>35</v>
      </c>
      <c r="I1562" t="s">
        <v>244</v>
      </c>
      <c r="J1562" t="s">
        <v>250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 s="28">
        <v>41924.277083333334</v>
      </c>
      <c r="R1562" s="28">
        <v>41925.398611111108</v>
      </c>
      <c r="S1562" t="s">
        <v>6100</v>
      </c>
      <c r="T1562" s="27">
        <v>41924</v>
      </c>
      <c r="V1562">
        <v>0</v>
      </c>
      <c r="W1562" t="s">
        <v>36</v>
      </c>
      <c r="X1562" t="s">
        <v>254</v>
      </c>
      <c r="Y1562">
        <v>0</v>
      </c>
      <c r="AB1562" t="s">
        <v>237</v>
      </c>
      <c r="AH1562">
        <v>0</v>
      </c>
      <c r="AN1562" t="s">
        <v>238</v>
      </c>
      <c r="AO1562">
        <v>1</v>
      </c>
      <c r="AP1562" t="s">
        <v>239</v>
      </c>
      <c r="AQ1562" s="27">
        <v>41924</v>
      </c>
      <c r="AR1562" t="s">
        <v>240</v>
      </c>
      <c r="AS1562">
        <v>1</v>
      </c>
      <c r="AT1562" t="s">
        <v>239</v>
      </c>
      <c r="AU1562" s="27">
        <v>41924</v>
      </c>
    </row>
    <row r="1563" spans="1:47" x14ac:dyDescent="0.2">
      <c r="A1563">
        <v>1562</v>
      </c>
      <c r="B1563" t="s">
        <v>6101</v>
      </c>
      <c r="C1563" t="s">
        <v>2212</v>
      </c>
      <c r="D1563" t="s">
        <v>3460</v>
      </c>
      <c r="E1563" s="27">
        <v>41358</v>
      </c>
      <c r="F1563" t="s">
        <v>233</v>
      </c>
      <c r="G1563" s="27">
        <v>32652</v>
      </c>
      <c r="H1563">
        <v>26</v>
      </c>
      <c r="I1563" t="s">
        <v>244</v>
      </c>
      <c r="J1563" t="s">
        <v>353</v>
      </c>
      <c r="K1563">
        <v>0</v>
      </c>
      <c r="L1563">
        <v>3</v>
      </c>
      <c r="M1563">
        <v>0</v>
      </c>
      <c r="N1563">
        <v>0</v>
      </c>
      <c r="O1563">
        <v>0</v>
      </c>
      <c r="P1563">
        <v>-1</v>
      </c>
      <c r="Q1563" s="28">
        <v>41357.140972222223</v>
      </c>
      <c r="R1563" s="28">
        <v>41359.477777777778</v>
      </c>
      <c r="S1563" t="s">
        <v>6102</v>
      </c>
      <c r="T1563" s="27">
        <v>41357</v>
      </c>
      <c r="V1563">
        <v>1</v>
      </c>
      <c r="W1563" t="s">
        <v>32</v>
      </c>
      <c r="X1563" t="s">
        <v>1994</v>
      </c>
      <c r="Y1563">
        <v>0</v>
      </c>
      <c r="AB1563" t="s">
        <v>237</v>
      </c>
      <c r="AH1563">
        <v>0</v>
      </c>
      <c r="AN1563" t="s">
        <v>238</v>
      </c>
      <c r="AO1563">
        <v>3</v>
      </c>
      <c r="AP1563" t="s">
        <v>239</v>
      </c>
      <c r="AQ1563" s="27">
        <v>41358</v>
      </c>
      <c r="AR1563" t="s">
        <v>240</v>
      </c>
      <c r="AS1563">
        <v>3</v>
      </c>
      <c r="AT1563" t="s">
        <v>239</v>
      </c>
      <c r="AU1563" s="27">
        <v>41358</v>
      </c>
    </row>
    <row r="1564" spans="1:47" x14ac:dyDescent="0.2">
      <c r="A1564">
        <v>1563</v>
      </c>
      <c r="B1564" t="s">
        <v>6103</v>
      </c>
      <c r="C1564" t="s">
        <v>5512</v>
      </c>
      <c r="D1564" t="s">
        <v>4440</v>
      </c>
      <c r="E1564" s="27">
        <v>41487</v>
      </c>
      <c r="F1564" t="s">
        <v>294</v>
      </c>
      <c r="G1564" s="27">
        <v>15043</v>
      </c>
      <c r="H1564">
        <v>75</v>
      </c>
      <c r="I1564" t="s">
        <v>234</v>
      </c>
      <c r="J1564" t="s">
        <v>250</v>
      </c>
      <c r="K1564">
        <v>0</v>
      </c>
      <c r="L1564">
        <v>1</v>
      </c>
      <c r="M1564">
        <v>0</v>
      </c>
      <c r="N1564">
        <v>0</v>
      </c>
      <c r="O1564">
        <v>5</v>
      </c>
      <c r="P1564">
        <v>-1</v>
      </c>
      <c r="Q1564" s="28">
        <v>41486.20416666667</v>
      </c>
      <c r="R1564" s="28">
        <v>41487.321527777778</v>
      </c>
      <c r="S1564" t="s">
        <v>6104</v>
      </c>
      <c r="U1564" s="27">
        <v>41486</v>
      </c>
      <c r="V1564">
        <v>1</v>
      </c>
      <c r="W1564" t="s">
        <v>32</v>
      </c>
      <c r="X1564" t="s">
        <v>274</v>
      </c>
      <c r="Y1564">
        <v>0</v>
      </c>
      <c r="AB1564" t="s">
        <v>237</v>
      </c>
      <c r="AH1564">
        <v>0</v>
      </c>
      <c r="AN1564" t="s">
        <v>238</v>
      </c>
      <c r="AO1564">
        <v>1</v>
      </c>
      <c r="AP1564" t="s">
        <v>239</v>
      </c>
      <c r="AQ1564" s="27">
        <v>41487</v>
      </c>
      <c r="AR1564" t="s">
        <v>240</v>
      </c>
      <c r="AS1564">
        <v>1</v>
      </c>
      <c r="AT1564" t="s">
        <v>239</v>
      </c>
      <c r="AU1564" s="27">
        <v>41487</v>
      </c>
    </row>
    <row r="1565" spans="1:47" x14ac:dyDescent="0.2">
      <c r="A1565">
        <v>1564</v>
      </c>
      <c r="B1565" t="s">
        <v>6105</v>
      </c>
      <c r="C1565" t="s">
        <v>6106</v>
      </c>
      <c r="D1565" t="s">
        <v>1110</v>
      </c>
      <c r="E1565" s="27">
        <v>41886</v>
      </c>
      <c r="F1565" t="s">
        <v>233</v>
      </c>
      <c r="G1565" s="27">
        <v>31505</v>
      </c>
      <c r="H1565">
        <v>30</v>
      </c>
      <c r="I1565" t="s">
        <v>244</v>
      </c>
      <c r="J1565" t="s">
        <v>250</v>
      </c>
      <c r="K1565">
        <v>0</v>
      </c>
      <c r="L1565">
        <v>8</v>
      </c>
      <c r="M1565">
        <v>0</v>
      </c>
      <c r="N1565">
        <v>0</v>
      </c>
      <c r="O1565">
        <v>13</v>
      </c>
      <c r="P1565">
        <v>-1</v>
      </c>
      <c r="Q1565" s="28">
        <v>41885.261111111111</v>
      </c>
      <c r="R1565" s="28">
        <v>41940.463888888888</v>
      </c>
      <c r="S1565" t="s">
        <v>6107</v>
      </c>
      <c r="T1565" s="27">
        <v>41885</v>
      </c>
      <c r="V1565">
        <v>1</v>
      </c>
      <c r="W1565" t="s">
        <v>36</v>
      </c>
      <c r="X1565" t="s">
        <v>279</v>
      </c>
      <c r="Y1565">
        <v>0</v>
      </c>
      <c r="AB1565" t="s">
        <v>237</v>
      </c>
      <c r="AH1565">
        <v>0</v>
      </c>
      <c r="AN1565" t="s">
        <v>238</v>
      </c>
      <c r="AO1565">
        <v>7</v>
      </c>
      <c r="AP1565" t="s">
        <v>246</v>
      </c>
      <c r="AQ1565" s="27">
        <v>41886</v>
      </c>
      <c r="AR1565" t="s">
        <v>240</v>
      </c>
      <c r="AS1565">
        <v>8</v>
      </c>
      <c r="AT1565" t="s">
        <v>269</v>
      </c>
      <c r="AU1565" s="27">
        <v>41886</v>
      </c>
    </row>
    <row r="1566" spans="1:47" x14ac:dyDescent="0.2">
      <c r="A1566">
        <v>1565</v>
      </c>
      <c r="B1566" t="s">
        <v>6108</v>
      </c>
      <c r="C1566" t="s">
        <v>281</v>
      </c>
      <c r="D1566" t="s">
        <v>830</v>
      </c>
      <c r="E1566" s="27">
        <v>41576</v>
      </c>
      <c r="F1566" t="s">
        <v>233</v>
      </c>
      <c r="G1566" s="27">
        <v>29318</v>
      </c>
      <c r="H1566">
        <v>36</v>
      </c>
      <c r="I1566" t="s">
        <v>244</v>
      </c>
      <c r="J1566" t="s">
        <v>250</v>
      </c>
      <c r="K1566">
        <v>0</v>
      </c>
      <c r="L1566">
        <v>5</v>
      </c>
      <c r="M1566">
        <v>0</v>
      </c>
      <c r="N1566">
        <v>0</v>
      </c>
      <c r="O1566">
        <v>16</v>
      </c>
      <c r="P1566">
        <v>0</v>
      </c>
      <c r="Q1566" s="28">
        <v>41576.09652777778</v>
      </c>
      <c r="R1566" s="28">
        <v>41576.324305555558</v>
      </c>
      <c r="S1566" t="s">
        <v>6109</v>
      </c>
      <c r="T1566" s="27">
        <v>41576</v>
      </c>
      <c r="V1566">
        <v>0</v>
      </c>
      <c r="W1566" t="s">
        <v>32</v>
      </c>
      <c r="X1566" t="s">
        <v>364</v>
      </c>
      <c r="Y1566">
        <v>1</v>
      </c>
      <c r="AA1566" t="s">
        <v>6110</v>
      </c>
      <c r="AB1566" t="s">
        <v>36</v>
      </c>
      <c r="AC1566">
        <v>0</v>
      </c>
      <c r="AD1566" s="27">
        <v>41765</v>
      </c>
      <c r="AE1566" t="s">
        <v>1231</v>
      </c>
      <c r="AF1566" s="27">
        <v>41765</v>
      </c>
      <c r="AG1566" s="27">
        <v>41766</v>
      </c>
      <c r="AH1566">
        <v>0</v>
      </c>
      <c r="AN1566" t="s">
        <v>238</v>
      </c>
      <c r="AO1566">
        <v>3</v>
      </c>
      <c r="AP1566" t="s">
        <v>239</v>
      </c>
      <c r="AQ1566" s="27">
        <v>41576</v>
      </c>
      <c r="AR1566" t="s">
        <v>240</v>
      </c>
      <c r="AS1566">
        <v>5</v>
      </c>
      <c r="AT1566" t="s">
        <v>246</v>
      </c>
      <c r="AU1566" s="27">
        <v>41576</v>
      </c>
    </row>
    <row r="1567" spans="1:47" x14ac:dyDescent="0.2">
      <c r="A1567">
        <v>1566</v>
      </c>
      <c r="B1567" t="s">
        <v>6111</v>
      </c>
      <c r="C1567" t="s">
        <v>6112</v>
      </c>
      <c r="D1567" t="s">
        <v>357</v>
      </c>
      <c r="E1567" s="27">
        <v>41597</v>
      </c>
      <c r="F1567" t="s">
        <v>233</v>
      </c>
      <c r="G1567" s="27">
        <v>21674</v>
      </c>
      <c r="H1567">
        <v>56</v>
      </c>
      <c r="I1567" t="s">
        <v>234</v>
      </c>
      <c r="J1567" t="s">
        <v>250</v>
      </c>
      <c r="K1567">
        <v>0</v>
      </c>
      <c r="L1567">
        <v>3</v>
      </c>
      <c r="M1567">
        <v>0</v>
      </c>
      <c r="N1567">
        <v>0</v>
      </c>
      <c r="O1567">
        <v>8</v>
      </c>
      <c r="P1567">
        <v>-106</v>
      </c>
      <c r="Q1567" s="28">
        <v>41491.3125</v>
      </c>
      <c r="R1567" s="28">
        <v>41563.488888888889</v>
      </c>
      <c r="S1567" t="s">
        <v>6113</v>
      </c>
      <c r="U1567" s="27">
        <v>41491</v>
      </c>
      <c r="V1567">
        <v>106</v>
      </c>
      <c r="W1567" t="s">
        <v>32</v>
      </c>
      <c r="X1567" t="s">
        <v>274</v>
      </c>
      <c r="Y1567">
        <v>0</v>
      </c>
      <c r="AB1567" t="s">
        <v>237</v>
      </c>
      <c r="AH1567">
        <v>0</v>
      </c>
      <c r="AN1567" t="s">
        <v>238</v>
      </c>
      <c r="AO1567">
        <v>3</v>
      </c>
      <c r="AP1567" t="s">
        <v>239</v>
      </c>
      <c r="AQ1567" s="27">
        <v>41597</v>
      </c>
      <c r="AR1567" t="s">
        <v>240</v>
      </c>
      <c r="AS1567">
        <v>3</v>
      </c>
      <c r="AT1567" t="s">
        <v>239</v>
      </c>
      <c r="AU1567" s="27">
        <v>41597</v>
      </c>
    </row>
    <row r="1568" spans="1:47" x14ac:dyDescent="0.2">
      <c r="A1568">
        <v>1567</v>
      </c>
      <c r="B1568" t="s">
        <v>6114</v>
      </c>
      <c r="C1568" t="s">
        <v>813</v>
      </c>
      <c r="D1568" t="s">
        <v>6115</v>
      </c>
      <c r="E1568" s="27">
        <v>41909</v>
      </c>
      <c r="F1568" t="s">
        <v>233</v>
      </c>
      <c r="G1568" s="27">
        <v>33512</v>
      </c>
      <c r="H1568">
        <v>24</v>
      </c>
      <c r="I1568" t="s">
        <v>259</v>
      </c>
      <c r="J1568" t="s">
        <v>250</v>
      </c>
      <c r="K1568">
        <v>0</v>
      </c>
      <c r="L1568">
        <v>3</v>
      </c>
      <c r="M1568">
        <v>0</v>
      </c>
      <c r="N1568">
        <v>0</v>
      </c>
      <c r="O1568">
        <v>0</v>
      </c>
      <c r="P1568">
        <v>-1</v>
      </c>
      <c r="Q1568" s="28">
        <v>41908.467361111114</v>
      </c>
      <c r="R1568" s="28">
        <v>41909.091666666667</v>
      </c>
      <c r="S1568" t="s">
        <v>6116</v>
      </c>
      <c r="T1568" s="27">
        <v>41908</v>
      </c>
      <c r="V1568">
        <v>1</v>
      </c>
      <c r="W1568" t="s">
        <v>32</v>
      </c>
      <c r="X1568" t="s">
        <v>2668</v>
      </c>
      <c r="Y1568">
        <v>0</v>
      </c>
      <c r="AB1568" t="s">
        <v>237</v>
      </c>
      <c r="AH1568">
        <v>0</v>
      </c>
      <c r="AN1568" t="s">
        <v>238</v>
      </c>
      <c r="AO1568">
        <v>4</v>
      </c>
      <c r="AP1568" t="s">
        <v>239</v>
      </c>
      <c r="AQ1568" s="27">
        <v>41909</v>
      </c>
      <c r="AR1568" t="s">
        <v>240</v>
      </c>
      <c r="AS1568">
        <v>3</v>
      </c>
      <c r="AT1568" t="s">
        <v>239</v>
      </c>
      <c r="AU1568" s="27">
        <v>41909</v>
      </c>
    </row>
    <row r="1569" spans="1:47" x14ac:dyDescent="0.2">
      <c r="A1569">
        <v>1568</v>
      </c>
      <c r="B1569" t="s">
        <v>6117</v>
      </c>
      <c r="C1569" t="s">
        <v>5338</v>
      </c>
      <c r="D1569" t="s">
        <v>6118</v>
      </c>
      <c r="E1569" s="27">
        <v>41694</v>
      </c>
      <c r="F1569" t="s">
        <v>233</v>
      </c>
      <c r="G1569" s="27">
        <v>29919</v>
      </c>
      <c r="H1569">
        <v>34</v>
      </c>
      <c r="I1569" t="s">
        <v>244</v>
      </c>
      <c r="J1569" t="s">
        <v>22</v>
      </c>
      <c r="K1569">
        <v>0</v>
      </c>
      <c r="L1569">
        <v>2</v>
      </c>
      <c r="M1569">
        <v>0</v>
      </c>
      <c r="N1569">
        <v>0</v>
      </c>
      <c r="O1569">
        <v>0</v>
      </c>
      <c r="P1569">
        <v>-1</v>
      </c>
      <c r="Q1569" s="28">
        <v>41693.277777777781</v>
      </c>
      <c r="R1569" s="28">
        <v>41695.418749999997</v>
      </c>
      <c r="S1569" t="s">
        <v>6119</v>
      </c>
      <c r="T1569" s="27">
        <v>41693</v>
      </c>
      <c r="V1569">
        <v>1</v>
      </c>
      <c r="W1569" t="s">
        <v>32</v>
      </c>
      <c r="X1569" t="s">
        <v>383</v>
      </c>
      <c r="Y1569">
        <v>1</v>
      </c>
      <c r="AA1569" t="s">
        <v>6120</v>
      </c>
      <c r="AB1569" t="s">
        <v>36</v>
      </c>
      <c r="AC1569">
        <v>0</v>
      </c>
      <c r="AD1569" s="27">
        <v>42110</v>
      </c>
      <c r="AE1569" t="s">
        <v>474</v>
      </c>
      <c r="AF1569" s="27">
        <v>42110</v>
      </c>
      <c r="AG1569" s="27">
        <v>42155</v>
      </c>
      <c r="AH1569">
        <v>0</v>
      </c>
      <c r="AN1569" t="s">
        <v>238</v>
      </c>
      <c r="AO1569">
        <v>2</v>
      </c>
      <c r="AP1569" t="s">
        <v>239</v>
      </c>
      <c r="AQ1569" s="27">
        <v>41694</v>
      </c>
      <c r="AR1569" t="s">
        <v>240</v>
      </c>
      <c r="AS1569">
        <v>2</v>
      </c>
      <c r="AT1569" t="s">
        <v>239</v>
      </c>
      <c r="AU1569" s="27">
        <v>41694</v>
      </c>
    </row>
    <row r="1570" spans="1:47" x14ac:dyDescent="0.2">
      <c r="A1570">
        <v>1569</v>
      </c>
      <c r="B1570" t="s">
        <v>6121</v>
      </c>
      <c r="C1570" t="s">
        <v>6122</v>
      </c>
      <c r="D1570" t="s">
        <v>266</v>
      </c>
      <c r="E1570" s="27">
        <v>41322</v>
      </c>
      <c r="F1570" t="s">
        <v>294</v>
      </c>
      <c r="G1570" s="27">
        <v>33171</v>
      </c>
      <c r="H1570">
        <v>25</v>
      </c>
      <c r="I1570" t="s">
        <v>244</v>
      </c>
      <c r="J1570" t="s">
        <v>250</v>
      </c>
      <c r="K1570">
        <v>0</v>
      </c>
      <c r="L1570">
        <v>7</v>
      </c>
      <c r="M1570">
        <v>0</v>
      </c>
      <c r="N1570">
        <v>0</v>
      </c>
      <c r="O1570">
        <v>5</v>
      </c>
      <c r="P1570">
        <v>-1</v>
      </c>
      <c r="Q1570" s="28">
        <v>41321.061111111114</v>
      </c>
      <c r="R1570" s="28">
        <v>41368.397916666669</v>
      </c>
      <c r="S1570" t="s">
        <v>6123</v>
      </c>
      <c r="T1570" s="27">
        <v>41320</v>
      </c>
      <c r="V1570">
        <v>2</v>
      </c>
      <c r="W1570" t="s">
        <v>36</v>
      </c>
      <c r="X1570" t="s">
        <v>550</v>
      </c>
      <c r="Y1570">
        <v>1</v>
      </c>
      <c r="AA1570" t="s">
        <v>6124</v>
      </c>
      <c r="AB1570" t="s">
        <v>36</v>
      </c>
      <c r="AC1570">
        <v>0</v>
      </c>
      <c r="AD1570" s="27">
        <v>41408</v>
      </c>
      <c r="AE1570" t="s">
        <v>6125</v>
      </c>
      <c r="AF1570" s="27">
        <v>41408</v>
      </c>
      <c r="AG1570" s="27">
        <v>41456</v>
      </c>
      <c r="AH1570">
        <v>0</v>
      </c>
      <c r="AN1570" t="s">
        <v>238</v>
      </c>
      <c r="AO1570">
        <v>7</v>
      </c>
      <c r="AP1570" t="s">
        <v>246</v>
      </c>
      <c r="AQ1570" s="27">
        <v>41322</v>
      </c>
      <c r="AR1570" t="s">
        <v>240</v>
      </c>
      <c r="AS1570">
        <v>7</v>
      </c>
      <c r="AT1570" t="s">
        <v>246</v>
      </c>
      <c r="AU1570" s="27">
        <v>41322</v>
      </c>
    </row>
    <row r="1571" spans="1:47" x14ac:dyDescent="0.2">
      <c r="A1571">
        <v>1570</v>
      </c>
      <c r="B1571" t="s">
        <v>6126</v>
      </c>
      <c r="C1571" t="s">
        <v>6127</v>
      </c>
      <c r="D1571" t="s">
        <v>3460</v>
      </c>
      <c r="E1571" s="27">
        <v>41708</v>
      </c>
      <c r="F1571" t="s">
        <v>294</v>
      </c>
      <c r="G1571" s="27">
        <v>27923</v>
      </c>
      <c r="H1571">
        <v>39</v>
      </c>
      <c r="I1571" t="s">
        <v>244</v>
      </c>
      <c r="J1571" t="s">
        <v>353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-1</v>
      </c>
      <c r="Q1571" s="28">
        <v>41707.078472222223</v>
      </c>
      <c r="R1571" s="28">
        <v>41708.418749999997</v>
      </c>
      <c r="S1571" t="s">
        <v>6128</v>
      </c>
      <c r="T1571" s="27">
        <v>41707</v>
      </c>
      <c r="V1571">
        <v>1</v>
      </c>
      <c r="W1571" t="s">
        <v>32</v>
      </c>
      <c r="X1571" t="s">
        <v>261</v>
      </c>
      <c r="Y1571">
        <v>0</v>
      </c>
      <c r="AB1571" t="s">
        <v>237</v>
      </c>
      <c r="AH1571">
        <v>0</v>
      </c>
      <c r="AN1571" t="s">
        <v>238</v>
      </c>
      <c r="AO1571">
        <v>3</v>
      </c>
      <c r="AP1571" t="s">
        <v>239</v>
      </c>
      <c r="AQ1571" s="27">
        <v>41708</v>
      </c>
      <c r="AR1571" t="s">
        <v>240</v>
      </c>
      <c r="AS1571">
        <v>2</v>
      </c>
      <c r="AT1571" t="s">
        <v>239</v>
      </c>
      <c r="AU1571" s="27">
        <v>41708</v>
      </c>
    </row>
    <row r="1572" spans="1:47" x14ac:dyDescent="0.2">
      <c r="A1572">
        <v>1571</v>
      </c>
      <c r="B1572" t="s">
        <v>6129</v>
      </c>
      <c r="C1572" t="s">
        <v>511</v>
      </c>
      <c r="D1572" t="s">
        <v>6130</v>
      </c>
      <c r="E1572" s="27">
        <v>41358</v>
      </c>
      <c r="F1572" t="s">
        <v>233</v>
      </c>
      <c r="G1572" s="27">
        <v>25431</v>
      </c>
      <c r="H1572">
        <v>46</v>
      </c>
      <c r="I1572" t="s">
        <v>234</v>
      </c>
      <c r="J1572" t="s">
        <v>245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-1</v>
      </c>
      <c r="Q1572" s="28">
        <v>41357.377083333333</v>
      </c>
      <c r="R1572" s="28">
        <v>41358.301388888889</v>
      </c>
      <c r="S1572" t="s">
        <v>6131</v>
      </c>
      <c r="T1572" s="27">
        <v>41357</v>
      </c>
      <c r="V1572">
        <v>1</v>
      </c>
      <c r="W1572" t="s">
        <v>32</v>
      </c>
      <c r="X1572" t="s">
        <v>1449</v>
      </c>
      <c r="Y1572">
        <v>0</v>
      </c>
      <c r="AB1572" t="s">
        <v>237</v>
      </c>
      <c r="AH1572">
        <v>0</v>
      </c>
      <c r="AN1572" t="s">
        <v>238</v>
      </c>
      <c r="AO1572">
        <v>1</v>
      </c>
      <c r="AP1572" t="s">
        <v>239</v>
      </c>
      <c r="AQ1572" s="27">
        <v>41358</v>
      </c>
      <c r="AR1572" t="s">
        <v>240</v>
      </c>
      <c r="AS1572">
        <v>1</v>
      </c>
      <c r="AT1572" t="s">
        <v>239</v>
      </c>
      <c r="AU1572" s="27">
        <v>41358</v>
      </c>
    </row>
    <row r="1573" spans="1:47" x14ac:dyDescent="0.2">
      <c r="A1573">
        <v>1572</v>
      </c>
      <c r="B1573" t="s">
        <v>6132</v>
      </c>
      <c r="C1573" t="s">
        <v>6133</v>
      </c>
      <c r="D1573" t="s">
        <v>6134</v>
      </c>
      <c r="E1573" s="27">
        <v>41293</v>
      </c>
      <c r="F1573" t="s">
        <v>233</v>
      </c>
      <c r="G1573" s="27">
        <v>32342</v>
      </c>
      <c r="H1573">
        <v>27</v>
      </c>
      <c r="I1573" t="s">
        <v>244</v>
      </c>
      <c r="J1573" t="s">
        <v>250</v>
      </c>
      <c r="K1573">
        <v>0</v>
      </c>
      <c r="L1573">
        <v>2</v>
      </c>
      <c r="M1573">
        <v>0</v>
      </c>
      <c r="N1573">
        <v>0</v>
      </c>
      <c r="O1573">
        <v>1</v>
      </c>
      <c r="P1573">
        <v>0</v>
      </c>
      <c r="Q1573" s="28">
        <v>41293.129166666666</v>
      </c>
      <c r="R1573" s="28">
        <v>41300.079861111109</v>
      </c>
      <c r="S1573" t="s">
        <v>6135</v>
      </c>
      <c r="U1573" s="27">
        <v>41293</v>
      </c>
      <c r="V1573">
        <v>0</v>
      </c>
      <c r="W1573" t="s">
        <v>32</v>
      </c>
      <c r="X1573" t="s">
        <v>274</v>
      </c>
      <c r="Y1573">
        <v>0</v>
      </c>
      <c r="AB1573" t="s">
        <v>237</v>
      </c>
      <c r="AH1573">
        <v>0</v>
      </c>
      <c r="AN1573" t="s">
        <v>238</v>
      </c>
      <c r="AO1573">
        <v>5</v>
      </c>
      <c r="AP1573" t="s">
        <v>246</v>
      </c>
      <c r="AQ1573" s="27">
        <v>41293</v>
      </c>
      <c r="AR1573" t="s">
        <v>240</v>
      </c>
      <c r="AS1573">
        <v>2</v>
      </c>
      <c r="AT1573" t="s">
        <v>239</v>
      </c>
      <c r="AU1573" s="27">
        <v>41293</v>
      </c>
    </row>
    <row r="1574" spans="1:47" x14ac:dyDescent="0.2">
      <c r="A1574">
        <v>1573</v>
      </c>
      <c r="B1574" t="s">
        <v>6136</v>
      </c>
      <c r="C1574" t="s">
        <v>4322</v>
      </c>
      <c r="D1574" t="s">
        <v>6137</v>
      </c>
      <c r="E1574" s="27">
        <v>41674</v>
      </c>
      <c r="F1574" t="s">
        <v>233</v>
      </c>
      <c r="G1574" s="27">
        <v>33401</v>
      </c>
      <c r="H1574">
        <v>24</v>
      </c>
      <c r="I1574" t="s">
        <v>259</v>
      </c>
      <c r="J1574" t="s">
        <v>250</v>
      </c>
      <c r="K1574">
        <v>0</v>
      </c>
      <c r="L1574">
        <v>6</v>
      </c>
      <c r="M1574">
        <v>0</v>
      </c>
      <c r="N1574">
        <v>0</v>
      </c>
      <c r="O1574">
        <v>1</v>
      </c>
      <c r="S1574" t="s">
        <v>6138</v>
      </c>
      <c r="U1574" s="27">
        <v>41216</v>
      </c>
      <c r="V1574">
        <v>458</v>
      </c>
      <c r="W1574" t="s">
        <v>36</v>
      </c>
      <c r="X1574" t="s">
        <v>274</v>
      </c>
      <c r="Y1574">
        <v>0</v>
      </c>
      <c r="AB1574" t="s">
        <v>237</v>
      </c>
      <c r="AH1574">
        <v>0</v>
      </c>
      <c r="AN1574" t="s">
        <v>238</v>
      </c>
      <c r="AO1574">
        <v>6</v>
      </c>
      <c r="AP1574" t="s">
        <v>246</v>
      </c>
      <c r="AQ1574" s="27">
        <v>41674</v>
      </c>
      <c r="AR1574" t="s">
        <v>240</v>
      </c>
      <c r="AS1574">
        <v>6</v>
      </c>
      <c r="AT1574" t="s">
        <v>246</v>
      </c>
      <c r="AU1574" s="27">
        <v>41674</v>
      </c>
    </row>
    <row r="1575" spans="1:47" x14ac:dyDescent="0.2">
      <c r="A1575">
        <v>1574</v>
      </c>
      <c r="B1575" t="s">
        <v>6139</v>
      </c>
      <c r="C1575" t="s">
        <v>6140</v>
      </c>
      <c r="D1575" t="s">
        <v>6011</v>
      </c>
      <c r="E1575" s="27">
        <v>41868</v>
      </c>
      <c r="F1575" t="s">
        <v>294</v>
      </c>
      <c r="G1575" s="27">
        <v>30715</v>
      </c>
      <c r="H1575">
        <v>32</v>
      </c>
      <c r="I1575" t="s">
        <v>244</v>
      </c>
      <c r="J1575" t="s">
        <v>245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-1</v>
      </c>
      <c r="Q1575" s="28">
        <v>41867.501388888886</v>
      </c>
      <c r="R1575" s="28">
        <v>41868.063194444447</v>
      </c>
      <c r="S1575" t="s">
        <v>6141</v>
      </c>
      <c r="T1575" s="27">
        <v>41867</v>
      </c>
      <c r="V1575">
        <v>1</v>
      </c>
      <c r="W1575" t="s">
        <v>36</v>
      </c>
      <c r="X1575" t="s">
        <v>279</v>
      </c>
      <c r="Y1575">
        <v>0</v>
      </c>
      <c r="AB1575" t="s">
        <v>237</v>
      </c>
      <c r="AH1575">
        <v>0</v>
      </c>
      <c r="AN1575" t="s">
        <v>238</v>
      </c>
      <c r="AO1575">
        <v>1</v>
      </c>
      <c r="AP1575" t="s">
        <v>239</v>
      </c>
      <c r="AQ1575" s="27">
        <v>41868</v>
      </c>
      <c r="AR1575" t="s">
        <v>240</v>
      </c>
      <c r="AS1575">
        <v>1</v>
      </c>
      <c r="AT1575" t="s">
        <v>239</v>
      </c>
      <c r="AU1575" s="27">
        <v>41868</v>
      </c>
    </row>
    <row r="1576" spans="1:47" x14ac:dyDescent="0.2">
      <c r="A1576">
        <v>1575</v>
      </c>
      <c r="B1576" t="s">
        <v>6142</v>
      </c>
      <c r="C1576" t="s">
        <v>6143</v>
      </c>
      <c r="D1576" t="s">
        <v>6144</v>
      </c>
      <c r="E1576" s="27">
        <v>41652</v>
      </c>
      <c r="F1576" t="s">
        <v>233</v>
      </c>
      <c r="G1576" s="27">
        <v>32096</v>
      </c>
      <c r="H1576">
        <v>28</v>
      </c>
      <c r="I1576" t="s">
        <v>244</v>
      </c>
      <c r="J1576" t="s">
        <v>250</v>
      </c>
      <c r="K1576">
        <v>0</v>
      </c>
      <c r="L1576">
        <v>3</v>
      </c>
      <c r="M1576">
        <v>0</v>
      </c>
      <c r="N1576">
        <v>0</v>
      </c>
      <c r="O1576">
        <v>3</v>
      </c>
      <c r="P1576">
        <v>0</v>
      </c>
      <c r="Q1576" s="28">
        <v>41652.510416666664</v>
      </c>
      <c r="R1576" s="28">
        <v>41652.099305555559</v>
      </c>
      <c r="S1576" t="s">
        <v>6145</v>
      </c>
      <c r="T1576" s="27">
        <v>41651</v>
      </c>
      <c r="V1576">
        <v>1</v>
      </c>
      <c r="W1576" t="s">
        <v>36</v>
      </c>
      <c r="X1576" t="s">
        <v>1077</v>
      </c>
      <c r="Y1576">
        <v>1</v>
      </c>
      <c r="AA1576" t="s">
        <v>6146</v>
      </c>
      <c r="AB1576" t="s">
        <v>36</v>
      </c>
      <c r="AD1576" s="27">
        <v>41921</v>
      </c>
      <c r="AE1576" t="s">
        <v>1231</v>
      </c>
      <c r="AH1576">
        <v>0</v>
      </c>
      <c r="AN1576" t="s">
        <v>238</v>
      </c>
      <c r="AO1576">
        <v>2</v>
      </c>
      <c r="AP1576" t="s">
        <v>239</v>
      </c>
      <c r="AQ1576" s="27">
        <v>41652</v>
      </c>
      <c r="AR1576" t="s">
        <v>240</v>
      </c>
      <c r="AS1576">
        <v>3</v>
      </c>
      <c r="AT1576" t="s">
        <v>239</v>
      </c>
      <c r="AU1576" s="27">
        <v>41652</v>
      </c>
    </row>
    <row r="1577" spans="1:47" x14ac:dyDescent="0.2">
      <c r="A1577">
        <v>1576</v>
      </c>
      <c r="B1577" t="s">
        <v>6147</v>
      </c>
      <c r="C1577" t="s">
        <v>1539</v>
      </c>
      <c r="D1577" t="s">
        <v>958</v>
      </c>
      <c r="E1577" s="27">
        <v>41414</v>
      </c>
      <c r="F1577" t="s">
        <v>233</v>
      </c>
      <c r="G1577" s="27">
        <v>26817</v>
      </c>
      <c r="H1577">
        <v>42</v>
      </c>
      <c r="I1577" t="s">
        <v>244</v>
      </c>
      <c r="J1577" t="s">
        <v>250</v>
      </c>
      <c r="K1577">
        <v>1</v>
      </c>
      <c r="L1577">
        <v>8</v>
      </c>
      <c r="M1577">
        <v>0</v>
      </c>
      <c r="N1577">
        <v>1</v>
      </c>
      <c r="O1577">
        <v>13</v>
      </c>
      <c r="P1577">
        <v>-1</v>
      </c>
      <c r="Q1577" s="28">
        <v>41413.174305555556</v>
      </c>
      <c r="R1577" s="28">
        <v>41414.080555555556</v>
      </c>
      <c r="S1577" t="s">
        <v>6148</v>
      </c>
      <c r="T1577" s="27">
        <v>41413</v>
      </c>
      <c r="V1577">
        <v>1</v>
      </c>
      <c r="W1577" t="s">
        <v>36</v>
      </c>
      <c r="X1577" t="s">
        <v>385</v>
      </c>
      <c r="Y1577">
        <v>1</v>
      </c>
      <c r="AA1577" t="s">
        <v>6149</v>
      </c>
      <c r="AB1577" t="s">
        <v>36</v>
      </c>
      <c r="AC1577">
        <v>0</v>
      </c>
      <c r="AD1577" s="27">
        <v>41600</v>
      </c>
      <c r="AE1577" t="s">
        <v>404</v>
      </c>
      <c r="AF1577" s="27">
        <v>41600</v>
      </c>
      <c r="AG1577" s="27">
        <v>41621</v>
      </c>
      <c r="AH1577">
        <v>0</v>
      </c>
      <c r="AN1577" t="s">
        <v>238</v>
      </c>
      <c r="AO1577">
        <v>6</v>
      </c>
      <c r="AP1577" t="s">
        <v>246</v>
      </c>
      <c r="AQ1577" s="27">
        <v>41414</v>
      </c>
      <c r="AR1577" t="s">
        <v>240</v>
      </c>
      <c r="AS1577">
        <v>8</v>
      </c>
      <c r="AT1577" t="s">
        <v>269</v>
      </c>
      <c r="AU1577" s="27">
        <v>41414</v>
      </c>
    </row>
    <row r="1578" spans="1:47" x14ac:dyDescent="0.2">
      <c r="A1578">
        <v>1577</v>
      </c>
      <c r="B1578" t="s">
        <v>6150</v>
      </c>
      <c r="C1578" t="s">
        <v>6151</v>
      </c>
      <c r="D1578" t="s">
        <v>6152</v>
      </c>
      <c r="E1578" s="27">
        <v>41393</v>
      </c>
      <c r="F1578" t="s">
        <v>233</v>
      </c>
      <c r="G1578" s="27">
        <v>20906</v>
      </c>
      <c r="H1578">
        <v>59</v>
      </c>
      <c r="I1578" t="s">
        <v>234</v>
      </c>
      <c r="J1578" t="s">
        <v>250</v>
      </c>
      <c r="K1578">
        <v>0</v>
      </c>
      <c r="L1578">
        <v>1</v>
      </c>
      <c r="M1578">
        <v>0</v>
      </c>
      <c r="N1578">
        <v>0</v>
      </c>
      <c r="O1578">
        <v>2</v>
      </c>
      <c r="P1578">
        <v>0</v>
      </c>
      <c r="Q1578" s="28">
        <v>41393.045138888891</v>
      </c>
      <c r="R1578" s="28">
        <v>41393.274305555555</v>
      </c>
      <c r="S1578" t="s">
        <v>6153</v>
      </c>
      <c r="T1578" s="27">
        <v>41392</v>
      </c>
      <c r="V1578">
        <v>1</v>
      </c>
      <c r="W1578" t="s">
        <v>36</v>
      </c>
      <c r="X1578" t="s">
        <v>263</v>
      </c>
      <c r="Y1578">
        <v>0</v>
      </c>
      <c r="AB1578" t="s">
        <v>237</v>
      </c>
      <c r="AH1578">
        <v>0</v>
      </c>
      <c r="AN1578" t="s">
        <v>238</v>
      </c>
      <c r="AO1578">
        <v>1</v>
      </c>
      <c r="AP1578" t="s">
        <v>239</v>
      </c>
      <c r="AQ1578" s="27">
        <v>41393</v>
      </c>
      <c r="AR1578" t="s">
        <v>240</v>
      </c>
      <c r="AS1578">
        <v>1</v>
      </c>
      <c r="AT1578" t="s">
        <v>239</v>
      </c>
      <c r="AU1578" s="27">
        <v>41393</v>
      </c>
    </row>
    <row r="1579" spans="1:47" x14ac:dyDescent="0.2">
      <c r="A1579">
        <v>1578</v>
      </c>
      <c r="B1579" t="s">
        <v>6154</v>
      </c>
      <c r="C1579" t="s">
        <v>6155</v>
      </c>
      <c r="D1579" t="s">
        <v>2912</v>
      </c>
      <c r="E1579" s="27">
        <v>41628</v>
      </c>
      <c r="F1579" t="s">
        <v>233</v>
      </c>
      <c r="G1579" s="27">
        <v>27959</v>
      </c>
      <c r="H1579">
        <v>39</v>
      </c>
      <c r="I1579" t="s">
        <v>244</v>
      </c>
      <c r="J1579" t="s">
        <v>245</v>
      </c>
      <c r="K1579">
        <v>0</v>
      </c>
      <c r="L1579">
        <v>1</v>
      </c>
      <c r="M1579">
        <v>0</v>
      </c>
      <c r="N1579">
        <v>0</v>
      </c>
      <c r="O1579">
        <v>1</v>
      </c>
      <c r="P1579">
        <v>-15</v>
      </c>
      <c r="Q1579" s="28">
        <v>41613.129166666666</v>
      </c>
      <c r="R1579" s="28">
        <v>41628.081944444442</v>
      </c>
      <c r="S1579" t="s">
        <v>6156</v>
      </c>
      <c r="T1579" s="27">
        <v>41613</v>
      </c>
      <c r="V1579">
        <v>15</v>
      </c>
      <c r="W1579" t="s">
        <v>32</v>
      </c>
      <c r="X1579" t="s">
        <v>6157</v>
      </c>
      <c r="Y1579">
        <v>0</v>
      </c>
      <c r="AB1579" t="s">
        <v>237</v>
      </c>
      <c r="AH1579">
        <v>0</v>
      </c>
      <c r="AN1579" t="s">
        <v>238</v>
      </c>
      <c r="AO1579">
        <v>1</v>
      </c>
      <c r="AP1579" t="s">
        <v>239</v>
      </c>
      <c r="AQ1579" s="27">
        <v>41628</v>
      </c>
      <c r="AR1579" t="s">
        <v>240</v>
      </c>
      <c r="AS1579">
        <v>1</v>
      </c>
      <c r="AT1579" t="s">
        <v>239</v>
      </c>
      <c r="AU1579" s="27">
        <v>41628</v>
      </c>
    </row>
    <row r="1580" spans="1:47" x14ac:dyDescent="0.2">
      <c r="A1580">
        <v>1579</v>
      </c>
      <c r="B1580" t="s">
        <v>6158</v>
      </c>
      <c r="C1580" t="s">
        <v>990</v>
      </c>
      <c r="D1580" t="s">
        <v>6159</v>
      </c>
      <c r="E1580" s="27">
        <v>41879</v>
      </c>
      <c r="F1580" t="s">
        <v>233</v>
      </c>
      <c r="G1580" s="27">
        <v>22375</v>
      </c>
      <c r="H1580">
        <v>55</v>
      </c>
      <c r="I1580" t="s">
        <v>234</v>
      </c>
      <c r="J1580" t="s">
        <v>245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-1</v>
      </c>
      <c r="Q1580" s="28">
        <v>41878.390972222223</v>
      </c>
      <c r="R1580" s="28">
        <v>41879.077777777777</v>
      </c>
      <c r="S1580" t="s">
        <v>6160</v>
      </c>
      <c r="T1580" s="27">
        <v>41878</v>
      </c>
      <c r="V1580">
        <v>1</v>
      </c>
      <c r="W1580" t="s">
        <v>36</v>
      </c>
      <c r="X1580" t="s">
        <v>548</v>
      </c>
      <c r="Y1580">
        <v>0</v>
      </c>
      <c r="AB1580" t="s">
        <v>237</v>
      </c>
      <c r="AH1580">
        <v>0</v>
      </c>
      <c r="AN1580" t="s">
        <v>238</v>
      </c>
      <c r="AO1580">
        <v>1</v>
      </c>
      <c r="AP1580" t="s">
        <v>239</v>
      </c>
      <c r="AQ1580" s="27">
        <v>41879</v>
      </c>
      <c r="AR1580" t="s">
        <v>240</v>
      </c>
      <c r="AS1580">
        <v>1</v>
      </c>
      <c r="AT1580" t="s">
        <v>239</v>
      </c>
      <c r="AU1580" s="27">
        <v>41879</v>
      </c>
    </row>
    <row r="1581" spans="1:47" x14ac:dyDescent="0.2">
      <c r="A1581">
        <v>1580</v>
      </c>
      <c r="B1581" t="s">
        <v>6161</v>
      </c>
      <c r="C1581" t="s">
        <v>2021</v>
      </c>
      <c r="D1581" t="s">
        <v>6162</v>
      </c>
      <c r="E1581" s="27">
        <v>41815</v>
      </c>
      <c r="F1581" t="s">
        <v>233</v>
      </c>
      <c r="G1581" s="27">
        <v>32463</v>
      </c>
      <c r="H1581">
        <v>27</v>
      </c>
      <c r="I1581" t="s">
        <v>244</v>
      </c>
      <c r="J1581" t="s">
        <v>245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-1</v>
      </c>
      <c r="Q1581" s="28">
        <v>41814.388194444444</v>
      </c>
      <c r="R1581" s="28">
        <v>41815.336111111108</v>
      </c>
      <c r="S1581" t="s">
        <v>6163</v>
      </c>
      <c r="T1581" s="27">
        <v>41814</v>
      </c>
      <c r="V1581">
        <v>1</v>
      </c>
      <c r="W1581" t="s">
        <v>36</v>
      </c>
      <c r="X1581" t="s">
        <v>279</v>
      </c>
      <c r="Y1581">
        <v>0</v>
      </c>
      <c r="AB1581" t="s">
        <v>237</v>
      </c>
      <c r="AH1581">
        <v>0</v>
      </c>
      <c r="AN1581" t="s">
        <v>238</v>
      </c>
      <c r="AO1581">
        <v>2</v>
      </c>
      <c r="AP1581" t="s">
        <v>239</v>
      </c>
      <c r="AQ1581" s="27">
        <v>41815</v>
      </c>
      <c r="AR1581" t="s">
        <v>240</v>
      </c>
      <c r="AS1581">
        <v>1</v>
      </c>
      <c r="AT1581" t="s">
        <v>239</v>
      </c>
      <c r="AU1581" s="27">
        <v>41815</v>
      </c>
    </row>
    <row r="1582" spans="1:47" x14ac:dyDescent="0.2">
      <c r="A1582">
        <v>1581</v>
      </c>
      <c r="B1582" t="s">
        <v>6164</v>
      </c>
      <c r="C1582" t="s">
        <v>637</v>
      </c>
      <c r="D1582" t="s">
        <v>6165</v>
      </c>
      <c r="E1582" s="27">
        <v>41383</v>
      </c>
      <c r="F1582" t="s">
        <v>233</v>
      </c>
      <c r="G1582" s="27">
        <v>25667</v>
      </c>
      <c r="H1582">
        <v>46</v>
      </c>
      <c r="I1582" t="s">
        <v>234</v>
      </c>
      <c r="J1582" t="s">
        <v>245</v>
      </c>
      <c r="K1582">
        <v>0</v>
      </c>
      <c r="L1582">
        <v>4</v>
      </c>
      <c r="M1582">
        <v>0</v>
      </c>
      <c r="N1582">
        <v>0</v>
      </c>
      <c r="O1582">
        <v>5</v>
      </c>
      <c r="P1582">
        <v>-1</v>
      </c>
      <c r="Q1582" s="28">
        <v>41382.308333333334</v>
      </c>
      <c r="R1582" s="28">
        <v>41394.3125</v>
      </c>
      <c r="S1582" t="s">
        <v>6166</v>
      </c>
      <c r="T1582" s="27">
        <v>41382</v>
      </c>
      <c r="V1582">
        <v>1</v>
      </c>
      <c r="W1582" t="s">
        <v>36</v>
      </c>
      <c r="X1582" t="s">
        <v>279</v>
      </c>
      <c r="Y1582">
        <v>0</v>
      </c>
      <c r="AB1582" t="s">
        <v>237</v>
      </c>
      <c r="AH1582">
        <v>0</v>
      </c>
      <c r="AN1582" t="s">
        <v>238</v>
      </c>
      <c r="AO1582">
        <v>1</v>
      </c>
      <c r="AP1582" t="s">
        <v>239</v>
      </c>
      <c r="AQ1582" s="27">
        <v>41383</v>
      </c>
      <c r="AR1582" t="s">
        <v>240</v>
      </c>
      <c r="AS1582">
        <v>4</v>
      </c>
      <c r="AT1582" t="s">
        <v>239</v>
      </c>
      <c r="AU1582" s="27">
        <v>41383</v>
      </c>
    </row>
    <row r="1583" spans="1:47" x14ac:dyDescent="0.2">
      <c r="A1583">
        <v>1582</v>
      </c>
      <c r="B1583" t="s">
        <v>6167</v>
      </c>
      <c r="C1583" t="s">
        <v>6168</v>
      </c>
      <c r="D1583" t="s">
        <v>3523</v>
      </c>
      <c r="E1583" s="27">
        <v>41909</v>
      </c>
      <c r="F1583" t="s">
        <v>294</v>
      </c>
      <c r="G1583" s="27">
        <v>31729</v>
      </c>
      <c r="H1583">
        <v>29</v>
      </c>
      <c r="I1583" t="s">
        <v>244</v>
      </c>
      <c r="J1583" t="s">
        <v>250</v>
      </c>
      <c r="K1583">
        <v>0</v>
      </c>
      <c r="L1583">
        <v>2</v>
      </c>
      <c r="M1583">
        <v>0</v>
      </c>
      <c r="N1583">
        <v>0</v>
      </c>
      <c r="O1583">
        <v>0</v>
      </c>
      <c r="W1583" t="s">
        <v>237</v>
      </c>
      <c r="Y1583">
        <v>-1</v>
      </c>
      <c r="AB1583" t="s">
        <v>237</v>
      </c>
      <c r="AH1583">
        <v>0</v>
      </c>
      <c r="AN1583" t="s">
        <v>238</v>
      </c>
      <c r="AO1583">
        <v>2</v>
      </c>
      <c r="AP1583" t="s">
        <v>239</v>
      </c>
      <c r="AQ1583" s="27">
        <v>41909</v>
      </c>
      <c r="AR1583" t="s">
        <v>240</v>
      </c>
      <c r="AS1583">
        <v>2</v>
      </c>
      <c r="AT1583" t="s">
        <v>239</v>
      </c>
      <c r="AU1583" s="27">
        <v>41909</v>
      </c>
    </row>
    <row r="1584" spans="1:47" x14ac:dyDescent="0.2">
      <c r="A1584">
        <v>1583</v>
      </c>
      <c r="B1584" t="s">
        <v>6169</v>
      </c>
      <c r="C1584" t="s">
        <v>5571</v>
      </c>
      <c r="D1584" t="s">
        <v>6170</v>
      </c>
      <c r="E1584" s="27">
        <v>41738</v>
      </c>
      <c r="F1584" t="s">
        <v>233</v>
      </c>
      <c r="G1584" s="27">
        <v>28618</v>
      </c>
      <c r="H1584">
        <v>37</v>
      </c>
      <c r="I1584" t="s">
        <v>244</v>
      </c>
      <c r="J1584" t="s">
        <v>250</v>
      </c>
      <c r="K1584">
        <v>0</v>
      </c>
      <c r="L1584">
        <v>1</v>
      </c>
      <c r="M1584">
        <v>0</v>
      </c>
      <c r="N1584">
        <v>0</v>
      </c>
      <c r="O1584">
        <v>7</v>
      </c>
      <c r="P1584">
        <v>-155</v>
      </c>
      <c r="Q1584" s="28">
        <v>41583.427083333336</v>
      </c>
      <c r="R1584" s="28">
        <v>41597.268055555556</v>
      </c>
      <c r="S1584" t="s">
        <v>6171</v>
      </c>
      <c r="U1584" s="27">
        <v>41491</v>
      </c>
      <c r="V1584">
        <v>247</v>
      </c>
      <c r="W1584" t="s">
        <v>32</v>
      </c>
      <c r="X1584" t="s">
        <v>274</v>
      </c>
      <c r="Y1584">
        <v>0</v>
      </c>
      <c r="AB1584" t="s">
        <v>237</v>
      </c>
      <c r="AH1584">
        <v>0</v>
      </c>
      <c r="AN1584" t="s">
        <v>238</v>
      </c>
      <c r="AO1584">
        <v>1</v>
      </c>
      <c r="AP1584" t="s">
        <v>239</v>
      </c>
      <c r="AQ1584" s="27">
        <v>41738</v>
      </c>
      <c r="AR1584" t="s">
        <v>240</v>
      </c>
      <c r="AS1584">
        <v>1</v>
      </c>
      <c r="AT1584" t="s">
        <v>239</v>
      </c>
      <c r="AU1584" s="27">
        <v>41738</v>
      </c>
    </row>
    <row r="1585" spans="1:47" x14ac:dyDescent="0.2">
      <c r="A1585">
        <v>1584</v>
      </c>
      <c r="B1585" t="s">
        <v>6172</v>
      </c>
      <c r="C1585" t="s">
        <v>6173</v>
      </c>
      <c r="D1585" t="s">
        <v>1832</v>
      </c>
      <c r="E1585" s="27">
        <v>41289</v>
      </c>
      <c r="F1585" t="s">
        <v>233</v>
      </c>
      <c r="G1585" s="27">
        <v>33300</v>
      </c>
      <c r="H1585">
        <v>25</v>
      </c>
      <c r="I1585" t="s">
        <v>244</v>
      </c>
      <c r="J1585" t="s">
        <v>22</v>
      </c>
      <c r="K1585">
        <v>0</v>
      </c>
      <c r="L1585">
        <v>2</v>
      </c>
      <c r="M1585">
        <v>0</v>
      </c>
      <c r="N1585">
        <v>0</v>
      </c>
      <c r="O1585">
        <v>1</v>
      </c>
      <c r="P1585">
        <v>-1</v>
      </c>
      <c r="Q1585" s="28">
        <v>41288.393750000003</v>
      </c>
      <c r="R1585" s="28">
        <v>41289.068749999999</v>
      </c>
      <c r="S1585" t="s">
        <v>6174</v>
      </c>
      <c r="T1585" s="27">
        <v>41278</v>
      </c>
      <c r="V1585">
        <v>11</v>
      </c>
      <c r="W1585" t="s">
        <v>32</v>
      </c>
      <c r="X1585" t="s">
        <v>1351</v>
      </c>
      <c r="Y1585">
        <v>0</v>
      </c>
      <c r="AB1585" t="s">
        <v>237</v>
      </c>
      <c r="AH1585">
        <v>0</v>
      </c>
      <c r="AN1585" t="s">
        <v>238</v>
      </c>
      <c r="AO1585">
        <v>3</v>
      </c>
      <c r="AP1585" t="s">
        <v>239</v>
      </c>
      <c r="AQ1585" s="27">
        <v>41289</v>
      </c>
      <c r="AR1585" t="s">
        <v>240</v>
      </c>
      <c r="AS1585">
        <v>2</v>
      </c>
      <c r="AT1585" t="s">
        <v>239</v>
      </c>
      <c r="AU1585" s="27">
        <v>41289</v>
      </c>
    </row>
    <row r="1586" spans="1:47" x14ac:dyDescent="0.2">
      <c r="A1586">
        <v>1585</v>
      </c>
      <c r="B1586" t="s">
        <v>6175</v>
      </c>
      <c r="C1586" t="s">
        <v>1197</v>
      </c>
      <c r="D1586" t="s">
        <v>6176</v>
      </c>
      <c r="E1586" s="27">
        <v>41901</v>
      </c>
      <c r="F1586" t="s">
        <v>294</v>
      </c>
      <c r="G1586" s="27">
        <v>32922</v>
      </c>
      <c r="H1586">
        <v>26</v>
      </c>
      <c r="I1586" t="s">
        <v>244</v>
      </c>
      <c r="J1586" t="s">
        <v>353</v>
      </c>
      <c r="K1586">
        <v>0</v>
      </c>
      <c r="L1586">
        <v>3</v>
      </c>
      <c r="M1586">
        <v>0</v>
      </c>
      <c r="N1586">
        <v>0</v>
      </c>
      <c r="O1586">
        <v>1</v>
      </c>
      <c r="P1586">
        <v>-18</v>
      </c>
      <c r="Q1586" s="28">
        <v>41883.509027777778</v>
      </c>
      <c r="R1586" s="28">
        <v>41883.089583333334</v>
      </c>
      <c r="S1586" t="s">
        <v>6177</v>
      </c>
      <c r="T1586" s="27">
        <v>41882</v>
      </c>
      <c r="V1586">
        <v>19</v>
      </c>
      <c r="W1586" t="s">
        <v>36</v>
      </c>
      <c r="X1586" t="s">
        <v>279</v>
      </c>
      <c r="Y1586">
        <v>0</v>
      </c>
      <c r="AB1586" t="s">
        <v>237</v>
      </c>
      <c r="AH1586">
        <v>0</v>
      </c>
      <c r="AN1586" t="s">
        <v>238</v>
      </c>
      <c r="AO1586">
        <v>2</v>
      </c>
      <c r="AP1586" t="s">
        <v>239</v>
      </c>
      <c r="AQ1586" s="27">
        <v>41901</v>
      </c>
      <c r="AR1586" t="s">
        <v>240</v>
      </c>
      <c r="AS1586">
        <v>3</v>
      </c>
      <c r="AT1586" t="s">
        <v>239</v>
      </c>
      <c r="AU1586" s="27">
        <v>41901</v>
      </c>
    </row>
    <row r="1587" spans="1:47" x14ac:dyDescent="0.2">
      <c r="A1587">
        <v>1586</v>
      </c>
      <c r="B1587" t="s">
        <v>6178</v>
      </c>
      <c r="C1587" t="s">
        <v>6179</v>
      </c>
      <c r="D1587" t="s">
        <v>6180</v>
      </c>
      <c r="E1587" s="27">
        <v>41737</v>
      </c>
      <c r="F1587" t="s">
        <v>233</v>
      </c>
      <c r="G1587" s="27">
        <v>31824</v>
      </c>
      <c r="H1587">
        <v>29</v>
      </c>
      <c r="I1587" t="s">
        <v>244</v>
      </c>
      <c r="J1587" t="s">
        <v>245</v>
      </c>
      <c r="K1587">
        <v>0</v>
      </c>
      <c r="L1587">
        <v>6</v>
      </c>
      <c r="M1587">
        <v>0</v>
      </c>
      <c r="N1587">
        <v>0</v>
      </c>
      <c r="O1587">
        <v>2</v>
      </c>
      <c r="P1587">
        <v>-1</v>
      </c>
      <c r="Q1587" s="28">
        <v>41736.248611111114</v>
      </c>
      <c r="R1587" s="28">
        <v>41856.18472222222</v>
      </c>
      <c r="S1587" t="s">
        <v>6181</v>
      </c>
      <c r="U1587" s="27">
        <v>41737</v>
      </c>
      <c r="V1587">
        <v>0</v>
      </c>
      <c r="W1587" t="s">
        <v>32</v>
      </c>
      <c r="X1587" t="s">
        <v>274</v>
      </c>
      <c r="Y1587">
        <v>0</v>
      </c>
      <c r="AB1587" t="s">
        <v>237</v>
      </c>
      <c r="AH1587">
        <v>0</v>
      </c>
      <c r="AN1587" t="s">
        <v>238</v>
      </c>
      <c r="AO1587">
        <v>3</v>
      </c>
      <c r="AP1587" t="s">
        <v>239</v>
      </c>
      <c r="AQ1587" s="27">
        <v>41737</v>
      </c>
      <c r="AR1587" t="s">
        <v>240</v>
      </c>
      <c r="AS1587">
        <v>6</v>
      </c>
      <c r="AT1587" t="s">
        <v>246</v>
      </c>
      <c r="AU1587" s="27">
        <v>41737</v>
      </c>
    </row>
    <row r="1588" spans="1:47" x14ac:dyDescent="0.2">
      <c r="A1588">
        <v>1587</v>
      </c>
      <c r="B1588" t="s">
        <v>6182</v>
      </c>
      <c r="C1588" t="s">
        <v>3848</v>
      </c>
      <c r="D1588" t="s">
        <v>457</v>
      </c>
      <c r="E1588" s="27">
        <v>41367</v>
      </c>
      <c r="F1588" t="s">
        <v>233</v>
      </c>
      <c r="G1588" s="27">
        <v>22209</v>
      </c>
      <c r="H1588">
        <v>55</v>
      </c>
      <c r="I1588" t="s">
        <v>234</v>
      </c>
      <c r="J1588" t="s">
        <v>245</v>
      </c>
      <c r="K1588">
        <v>0</v>
      </c>
      <c r="L1588">
        <v>1</v>
      </c>
      <c r="M1588">
        <v>0</v>
      </c>
      <c r="N1588">
        <v>0</v>
      </c>
      <c r="O1588">
        <v>2</v>
      </c>
      <c r="P1588">
        <v>-1</v>
      </c>
      <c r="Q1588" s="28">
        <v>41366.49722222222</v>
      </c>
      <c r="R1588" s="28">
        <v>41368.431250000001</v>
      </c>
      <c r="S1588" t="s">
        <v>6183</v>
      </c>
      <c r="T1588" s="27">
        <v>41366</v>
      </c>
      <c r="V1588">
        <v>1</v>
      </c>
      <c r="W1588" t="s">
        <v>32</v>
      </c>
      <c r="X1588" t="s">
        <v>1546</v>
      </c>
      <c r="Y1588">
        <v>0</v>
      </c>
      <c r="AB1588" t="s">
        <v>237</v>
      </c>
      <c r="AH1588">
        <v>0</v>
      </c>
      <c r="AN1588" t="s">
        <v>238</v>
      </c>
      <c r="AO1588">
        <v>1</v>
      </c>
      <c r="AP1588" t="s">
        <v>239</v>
      </c>
      <c r="AQ1588" s="27">
        <v>41367</v>
      </c>
      <c r="AR1588" t="s">
        <v>240</v>
      </c>
      <c r="AS1588">
        <v>1</v>
      </c>
      <c r="AT1588" t="s">
        <v>239</v>
      </c>
      <c r="AU1588" s="27">
        <v>41367</v>
      </c>
    </row>
    <row r="1589" spans="1:47" x14ac:dyDescent="0.2">
      <c r="A1589">
        <v>1588</v>
      </c>
      <c r="B1589" t="s">
        <v>6184</v>
      </c>
      <c r="C1589" t="s">
        <v>4736</v>
      </c>
      <c r="D1589" t="s">
        <v>6185</v>
      </c>
      <c r="E1589" s="27">
        <v>41674</v>
      </c>
      <c r="F1589" t="s">
        <v>233</v>
      </c>
      <c r="G1589" s="27">
        <v>29459</v>
      </c>
      <c r="H1589">
        <v>35</v>
      </c>
      <c r="I1589" t="s">
        <v>244</v>
      </c>
      <c r="J1589" t="s">
        <v>250</v>
      </c>
      <c r="K1589">
        <v>0</v>
      </c>
      <c r="L1589">
        <v>10</v>
      </c>
      <c r="M1589">
        <v>0</v>
      </c>
      <c r="N1589">
        <v>0</v>
      </c>
      <c r="O1589">
        <v>1</v>
      </c>
      <c r="P1589">
        <v>-4</v>
      </c>
      <c r="Q1589" s="28">
        <v>41670.188194444447</v>
      </c>
      <c r="R1589" s="28">
        <v>41671.420138888891</v>
      </c>
      <c r="S1589" t="s">
        <v>6186</v>
      </c>
      <c r="T1589" s="27">
        <v>41670</v>
      </c>
      <c r="V1589">
        <v>4</v>
      </c>
      <c r="W1589" t="s">
        <v>36</v>
      </c>
      <c r="X1589" t="s">
        <v>404</v>
      </c>
      <c r="Y1589">
        <v>1</v>
      </c>
      <c r="AA1589" t="s">
        <v>6187</v>
      </c>
      <c r="AB1589" t="s">
        <v>36</v>
      </c>
      <c r="AC1589">
        <v>0</v>
      </c>
      <c r="AD1589" s="27">
        <v>41732</v>
      </c>
      <c r="AE1589" t="s">
        <v>529</v>
      </c>
      <c r="AF1589" s="27">
        <v>41732</v>
      </c>
      <c r="AG1589" s="27">
        <v>41750</v>
      </c>
      <c r="AH1589">
        <v>0</v>
      </c>
      <c r="AN1589" t="s">
        <v>238</v>
      </c>
      <c r="AO1589">
        <v>5</v>
      </c>
      <c r="AP1589" t="s">
        <v>246</v>
      </c>
      <c r="AQ1589" s="27">
        <v>41674</v>
      </c>
      <c r="AR1589" t="s">
        <v>240</v>
      </c>
      <c r="AS1589">
        <v>10</v>
      </c>
      <c r="AT1589" t="s">
        <v>269</v>
      </c>
      <c r="AU1589" s="27">
        <v>41674</v>
      </c>
    </row>
    <row r="1590" spans="1:47" x14ac:dyDescent="0.2">
      <c r="A1590">
        <v>1589</v>
      </c>
      <c r="B1590" t="s">
        <v>6188</v>
      </c>
      <c r="C1590" t="s">
        <v>674</v>
      </c>
      <c r="D1590" t="s">
        <v>6189</v>
      </c>
      <c r="E1590" s="27">
        <v>41705</v>
      </c>
      <c r="F1590" t="s">
        <v>233</v>
      </c>
      <c r="G1590" s="27">
        <v>30257</v>
      </c>
      <c r="H1590">
        <v>33</v>
      </c>
      <c r="I1590" t="s">
        <v>244</v>
      </c>
      <c r="J1590" t="s">
        <v>22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-1</v>
      </c>
      <c r="Q1590" s="28">
        <v>41704.414583333331</v>
      </c>
      <c r="R1590" s="28">
        <v>41745.400694444441</v>
      </c>
      <c r="S1590" t="s">
        <v>6190</v>
      </c>
      <c r="T1590" s="27">
        <v>41704</v>
      </c>
      <c r="V1590">
        <v>1</v>
      </c>
      <c r="W1590" t="s">
        <v>32</v>
      </c>
      <c r="X1590" t="s">
        <v>1354</v>
      </c>
      <c r="Y1590">
        <v>0</v>
      </c>
      <c r="AB1590" t="s">
        <v>237</v>
      </c>
      <c r="AH1590">
        <v>0</v>
      </c>
      <c r="AN1590" t="s">
        <v>238</v>
      </c>
      <c r="AO1590">
        <v>2</v>
      </c>
      <c r="AP1590" t="s">
        <v>239</v>
      </c>
      <c r="AQ1590" s="27">
        <v>41705</v>
      </c>
      <c r="AR1590" t="s">
        <v>240</v>
      </c>
      <c r="AS1590">
        <v>1</v>
      </c>
      <c r="AT1590" t="s">
        <v>239</v>
      </c>
      <c r="AU1590" s="27">
        <v>41705</v>
      </c>
    </row>
    <row r="1591" spans="1:47" x14ac:dyDescent="0.2">
      <c r="A1591">
        <v>1590</v>
      </c>
      <c r="B1591" t="s">
        <v>6191</v>
      </c>
      <c r="C1591" t="s">
        <v>484</v>
      </c>
      <c r="D1591" t="s">
        <v>6192</v>
      </c>
      <c r="E1591" s="27">
        <v>41725</v>
      </c>
      <c r="F1591" t="s">
        <v>233</v>
      </c>
      <c r="G1591" s="27">
        <v>26499</v>
      </c>
      <c r="H1591">
        <v>43</v>
      </c>
      <c r="I1591" t="s">
        <v>244</v>
      </c>
      <c r="J1591" t="s">
        <v>250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-1</v>
      </c>
      <c r="Q1591" s="28">
        <v>41724.208333333336</v>
      </c>
      <c r="R1591" s="28">
        <v>41725.34652777778</v>
      </c>
      <c r="S1591" t="s">
        <v>6193</v>
      </c>
      <c r="T1591" s="27">
        <v>41724</v>
      </c>
      <c r="V1591">
        <v>1</v>
      </c>
      <c r="W1591" t="s">
        <v>36</v>
      </c>
      <c r="X1591" t="s">
        <v>279</v>
      </c>
      <c r="Y1591">
        <v>1</v>
      </c>
      <c r="AA1591" t="s">
        <v>6194</v>
      </c>
      <c r="AB1591" t="s">
        <v>36</v>
      </c>
      <c r="AD1591" s="27">
        <v>41981</v>
      </c>
      <c r="AE1591" t="s">
        <v>279</v>
      </c>
      <c r="AH1591">
        <v>1</v>
      </c>
      <c r="AJ1591" t="s">
        <v>6194</v>
      </c>
      <c r="AK1591" t="s">
        <v>462</v>
      </c>
      <c r="AL1591" s="27">
        <v>41981</v>
      </c>
      <c r="AM1591" t="s">
        <v>279</v>
      </c>
      <c r="AN1591" t="s">
        <v>238</v>
      </c>
      <c r="AO1591">
        <v>1</v>
      </c>
      <c r="AP1591" t="s">
        <v>239</v>
      </c>
      <c r="AQ1591" s="27">
        <v>41725</v>
      </c>
      <c r="AR1591" t="s">
        <v>240</v>
      </c>
      <c r="AS1591">
        <v>1</v>
      </c>
      <c r="AT1591" t="s">
        <v>239</v>
      </c>
      <c r="AU1591" s="27">
        <v>41725</v>
      </c>
    </row>
    <row r="1592" spans="1:47" x14ac:dyDescent="0.2">
      <c r="A1592">
        <v>1591</v>
      </c>
      <c r="B1592" t="s">
        <v>6195</v>
      </c>
      <c r="C1592" t="s">
        <v>6196</v>
      </c>
      <c r="D1592" t="s">
        <v>6197</v>
      </c>
      <c r="E1592" s="27">
        <v>41676</v>
      </c>
      <c r="F1592" t="s">
        <v>294</v>
      </c>
      <c r="G1592" s="27">
        <v>22900</v>
      </c>
      <c r="H1592">
        <v>53</v>
      </c>
      <c r="I1592" t="s">
        <v>234</v>
      </c>
      <c r="J1592" t="s">
        <v>245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 s="28">
        <v>41676.211111111108</v>
      </c>
      <c r="R1592" s="28">
        <v>41677.102083333331</v>
      </c>
      <c r="S1592" t="s">
        <v>6198</v>
      </c>
      <c r="T1592" s="27">
        <v>41676</v>
      </c>
      <c r="V1592">
        <v>0</v>
      </c>
      <c r="W1592" t="s">
        <v>36</v>
      </c>
      <c r="X1592" t="s">
        <v>263</v>
      </c>
      <c r="Y1592">
        <v>0</v>
      </c>
      <c r="AB1592" t="s">
        <v>237</v>
      </c>
      <c r="AH1592">
        <v>0</v>
      </c>
      <c r="AN1592" t="s">
        <v>238</v>
      </c>
      <c r="AO1592">
        <v>1</v>
      </c>
      <c r="AP1592" t="s">
        <v>239</v>
      </c>
      <c r="AQ1592" s="27">
        <v>41676</v>
      </c>
      <c r="AR1592" t="s">
        <v>240</v>
      </c>
      <c r="AS1592">
        <v>1</v>
      </c>
      <c r="AT1592" t="s">
        <v>239</v>
      </c>
      <c r="AU1592" s="27">
        <v>41676</v>
      </c>
    </row>
    <row r="1593" spans="1:47" x14ac:dyDescent="0.2">
      <c r="A1593">
        <v>1592</v>
      </c>
      <c r="B1593" t="s">
        <v>6199</v>
      </c>
      <c r="C1593" t="s">
        <v>6200</v>
      </c>
      <c r="D1593" t="s">
        <v>375</v>
      </c>
      <c r="E1593" s="27">
        <v>41842</v>
      </c>
      <c r="F1593" t="s">
        <v>233</v>
      </c>
      <c r="G1593" s="27">
        <v>20536</v>
      </c>
      <c r="H1593">
        <v>60</v>
      </c>
      <c r="I1593" t="s">
        <v>234</v>
      </c>
      <c r="J1593" t="s">
        <v>250</v>
      </c>
      <c r="K1593">
        <v>0</v>
      </c>
      <c r="L1593">
        <v>2</v>
      </c>
      <c r="M1593">
        <v>0</v>
      </c>
      <c r="N1593">
        <v>0</v>
      </c>
      <c r="O1593">
        <v>9</v>
      </c>
      <c r="P1593">
        <v>-22</v>
      </c>
      <c r="Q1593" s="28">
        <v>41820.137499999997</v>
      </c>
      <c r="R1593" s="28">
        <v>41841.401388888888</v>
      </c>
      <c r="S1593" t="s">
        <v>6201</v>
      </c>
      <c r="U1593" s="27">
        <v>41820</v>
      </c>
      <c r="V1593">
        <v>22</v>
      </c>
      <c r="W1593" t="s">
        <v>32</v>
      </c>
      <c r="X1593" t="s">
        <v>274</v>
      </c>
      <c r="Y1593">
        <v>0</v>
      </c>
      <c r="AB1593" t="s">
        <v>237</v>
      </c>
      <c r="AH1593">
        <v>0</v>
      </c>
      <c r="AN1593" t="s">
        <v>238</v>
      </c>
      <c r="AO1593">
        <v>4</v>
      </c>
      <c r="AP1593" t="s">
        <v>239</v>
      </c>
      <c r="AQ1593" s="27">
        <v>41842</v>
      </c>
      <c r="AR1593" t="s">
        <v>240</v>
      </c>
      <c r="AS1593">
        <v>2</v>
      </c>
      <c r="AT1593" t="s">
        <v>239</v>
      </c>
      <c r="AU1593" s="27">
        <v>41842</v>
      </c>
    </row>
    <row r="1594" spans="1:47" x14ac:dyDescent="0.2">
      <c r="A1594">
        <v>1593</v>
      </c>
      <c r="B1594" t="s">
        <v>6202</v>
      </c>
      <c r="C1594" t="s">
        <v>400</v>
      </c>
      <c r="D1594" t="s">
        <v>6203</v>
      </c>
      <c r="E1594" s="27">
        <v>41759</v>
      </c>
      <c r="F1594" t="s">
        <v>233</v>
      </c>
      <c r="G1594" s="27">
        <v>21499</v>
      </c>
      <c r="H1594">
        <v>57</v>
      </c>
      <c r="I1594" t="s">
        <v>234</v>
      </c>
      <c r="J1594" t="s">
        <v>250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-1</v>
      </c>
      <c r="Q1594" s="28">
        <v>41758.27847222222</v>
      </c>
      <c r="R1594" s="28">
        <v>41759.068749999999</v>
      </c>
      <c r="S1594" t="s">
        <v>6204</v>
      </c>
      <c r="T1594" s="27">
        <v>41758</v>
      </c>
      <c r="V1594">
        <v>1</v>
      </c>
      <c r="W1594" t="s">
        <v>32</v>
      </c>
      <c r="X1594" t="s">
        <v>261</v>
      </c>
      <c r="Y1594">
        <v>0</v>
      </c>
      <c r="AB1594" t="s">
        <v>237</v>
      </c>
      <c r="AH1594">
        <v>0</v>
      </c>
      <c r="AN1594" t="s">
        <v>238</v>
      </c>
      <c r="AO1594">
        <v>1</v>
      </c>
      <c r="AP1594" t="s">
        <v>239</v>
      </c>
      <c r="AQ1594" s="27">
        <v>41759</v>
      </c>
      <c r="AR1594" t="s">
        <v>240</v>
      </c>
      <c r="AS1594">
        <v>1</v>
      </c>
      <c r="AT1594" t="s">
        <v>239</v>
      </c>
      <c r="AU1594" s="27">
        <v>41759</v>
      </c>
    </row>
    <row r="1595" spans="1:47" x14ac:dyDescent="0.2">
      <c r="A1595">
        <v>1594</v>
      </c>
      <c r="B1595" t="s">
        <v>6205</v>
      </c>
      <c r="C1595" t="s">
        <v>6206</v>
      </c>
      <c r="D1595" t="s">
        <v>6207</v>
      </c>
      <c r="E1595" s="27">
        <v>41635</v>
      </c>
      <c r="F1595" t="s">
        <v>294</v>
      </c>
      <c r="G1595" s="27">
        <v>34533</v>
      </c>
      <c r="H1595">
        <v>21</v>
      </c>
      <c r="I1595" t="s">
        <v>259</v>
      </c>
      <c r="J1595" t="s">
        <v>250</v>
      </c>
      <c r="K1595">
        <v>0</v>
      </c>
      <c r="L1595">
        <v>5</v>
      </c>
      <c r="M1595">
        <v>0</v>
      </c>
      <c r="N1595">
        <v>0</v>
      </c>
      <c r="O1595">
        <v>0</v>
      </c>
      <c r="P1595">
        <v>-1</v>
      </c>
      <c r="Q1595" s="28">
        <v>41634.258333333331</v>
      </c>
      <c r="R1595" s="28">
        <v>41635.315972222219</v>
      </c>
      <c r="S1595" t="s">
        <v>6208</v>
      </c>
      <c r="T1595" s="27">
        <v>41634</v>
      </c>
      <c r="V1595">
        <v>1</v>
      </c>
      <c r="W1595" t="s">
        <v>36</v>
      </c>
      <c r="X1595" t="s">
        <v>279</v>
      </c>
      <c r="Y1595">
        <v>0</v>
      </c>
      <c r="AB1595" t="s">
        <v>237</v>
      </c>
      <c r="AH1595">
        <v>0</v>
      </c>
      <c r="AN1595" t="s">
        <v>238</v>
      </c>
      <c r="AO1595">
        <v>6</v>
      </c>
      <c r="AP1595" t="s">
        <v>246</v>
      </c>
      <c r="AQ1595" s="27">
        <v>41635</v>
      </c>
      <c r="AR1595" t="s">
        <v>240</v>
      </c>
      <c r="AS1595">
        <v>5</v>
      </c>
      <c r="AT1595" t="s">
        <v>246</v>
      </c>
      <c r="AU1595" s="27">
        <v>41635</v>
      </c>
    </row>
    <row r="1596" spans="1:47" x14ac:dyDescent="0.2">
      <c r="A1596">
        <v>1595</v>
      </c>
      <c r="B1596" t="s">
        <v>6209</v>
      </c>
      <c r="C1596" t="s">
        <v>1761</v>
      </c>
      <c r="D1596" t="s">
        <v>6210</v>
      </c>
      <c r="E1596" s="27">
        <v>41391</v>
      </c>
      <c r="F1596" t="s">
        <v>233</v>
      </c>
      <c r="G1596" s="27">
        <v>22360</v>
      </c>
      <c r="H1596">
        <v>55</v>
      </c>
      <c r="I1596" t="s">
        <v>234</v>
      </c>
      <c r="J1596" t="s">
        <v>250</v>
      </c>
      <c r="K1596">
        <v>0</v>
      </c>
      <c r="L1596">
        <v>10</v>
      </c>
      <c r="M1596">
        <v>0</v>
      </c>
      <c r="N1596">
        <v>0</v>
      </c>
      <c r="O1596">
        <v>17</v>
      </c>
      <c r="P1596">
        <v>-1</v>
      </c>
      <c r="Q1596" s="28">
        <v>41390.267361111109</v>
      </c>
      <c r="R1596" s="28">
        <v>41416.241666666669</v>
      </c>
      <c r="S1596" t="s">
        <v>6211</v>
      </c>
      <c r="T1596" s="27">
        <v>41390</v>
      </c>
      <c r="V1596">
        <v>1</v>
      </c>
      <c r="W1596" t="s">
        <v>32</v>
      </c>
      <c r="X1596" t="s">
        <v>261</v>
      </c>
      <c r="Y1596">
        <v>1</v>
      </c>
      <c r="AA1596" t="s">
        <v>6212</v>
      </c>
      <c r="AB1596" t="s">
        <v>32</v>
      </c>
      <c r="AC1596">
        <v>0</v>
      </c>
      <c r="AD1596" s="27">
        <v>41810</v>
      </c>
      <c r="AE1596" t="s">
        <v>4479</v>
      </c>
      <c r="AF1596" s="27">
        <v>41810</v>
      </c>
      <c r="AG1596" s="27">
        <v>42020</v>
      </c>
      <c r="AH1596">
        <v>0</v>
      </c>
      <c r="AN1596" t="s">
        <v>238</v>
      </c>
      <c r="AO1596">
        <v>4</v>
      </c>
      <c r="AP1596" t="s">
        <v>239</v>
      </c>
      <c r="AQ1596" s="27">
        <v>41391</v>
      </c>
      <c r="AR1596" t="s">
        <v>240</v>
      </c>
      <c r="AS1596">
        <v>10</v>
      </c>
      <c r="AT1596" t="s">
        <v>269</v>
      </c>
      <c r="AU1596" s="27">
        <v>41391</v>
      </c>
    </row>
    <row r="1597" spans="1:47" x14ac:dyDescent="0.2">
      <c r="A1597">
        <v>1596</v>
      </c>
      <c r="B1597" t="s">
        <v>6213</v>
      </c>
      <c r="C1597" t="s">
        <v>6214</v>
      </c>
      <c r="D1597" t="s">
        <v>5198</v>
      </c>
      <c r="E1597" s="27">
        <v>41348</v>
      </c>
      <c r="F1597" t="s">
        <v>233</v>
      </c>
      <c r="G1597" s="27">
        <v>32401</v>
      </c>
      <c r="H1597">
        <v>27</v>
      </c>
      <c r="I1597" t="s">
        <v>244</v>
      </c>
      <c r="J1597" t="s">
        <v>250</v>
      </c>
      <c r="K1597">
        <v>0</v>
      </c>
      <c r="L1597">
        <v>3</v>
      </c>
      <c r="M1597">
        <v>0</v>
      </c>
      <c r="N1597">
        <v>0</v>
      </c>
      <c r="O1597">
        <v>1</v>
      </c>
      <c r="P1597">
        <v>-1</v>
      </c>
      <c r="Q1597" s="28">
        <v>41347.043749999997</v>
      </c>
      <c r="R1597" s="28">
        <v>41348.330555555556</v>
      </c>
      <c r="S1597" t="s">
        <v>6215</v>
      </c>
      <c r="T1597" s="27">
        <v>41347</v>
      </c>
      <c r="V1597">
        <v>1</v>
      </c>
      <c r="W1597" t="s">
        <v>32</v>
      </c>
      <c r="X1597" t="s">
        <v>268</v>
      </c>
      <c r="Y1597">
        <v>1</v>
      </c>
      <c r="AA1597" t="s">
        <v>6216</v>
      </c>
      <c r="AB1597" t="s">
        <v>36</v>
      </c>
      <c r="AC1597">
        <v>0</v>
      </c>
      <c r="AD1597" s="27">
        <v>41404</v>
      </c>
      <c r="AE1597" t="s">
        <v>474</v>
      </c>
      <c r="AF1597" s="27">
        <v>41404</v>
      </c>
      <c r="AG1597" s="27">
        <v>41405</v>
      </c>
      <c r="AH1597">
        <v>0</v>
      </c>
      <c r="AN1597" t="s">
        <v>238</v>
      </c>
      <c r="AO1597">
        <v>3</v>
      </c>
      <c r="AP1597" t="s">
        <v>239</v>
      </c>
      <c r="AQ1597" s="27">
        <v>41348</v>
      </c>
      <c r="AR1597" t="s">
        <v>240</v>
      </c>
      <c r="AS1597">
        <v>3</v>
      </c>
      <c r="AT1597" t="s">
        <v>239</v>
      </c>
      <c r="AU1597" s="27">
        <v>41348</v>
      </c>
    </row>
    <row r="1598" spans="1:47" x14ac:dyDescent="0.2">
      <c r="A1598">
        <v>1597</v>
      </c>
      <c r="B1598" t="s">
        <v>6217</v>
      </c>
      <c r="C1598" t="s">
        <v>941</v>
      </c>
      <c r="D1598" t="s">
        <v>6218</v>
      </c>
      <c r="E1598" s="27">
        <v>41372</v>
      </c>
      <c r="F1598" t="s">
        <v>233</v>
      </c>
      <c r="G1598" s="27">
        <v>27629</v>
      </c>
      <c r="H1598">
        <v>40</v>
      </c>
      <c r="I1598" t="s">
        <v>244</v>
      </c>
      <c r="J1598" t="s">
        <v>250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-1</v>
      </c>
      <c r="Q1598" s="28">
        <v>41371.163888888892</v>
      </c>
      <c r="R1598" s="28">
        <v>41373.48333333333</v>
      </c>
      <c r="S1598" t="s">
        <v>6219</v>
      </c>
      <c r="T1598" s="27">
        <v>41371</v>
      </c>
      <c r="V1598">
        <v>1</v>
      </c>
      <c r="W1598" t="s">
        <v>32</v>
      </c>
      <c r="X1598" t="s">
        <v>254</v>
      </c>
      <c r="Y1598">
        <v>0</v>
      </c>
      <c r="AB1598" t="s">
        <v>237</v>
      </c>
      <c r="AH1598">
        <v>0</v>
      </c>
      <c r="AN1598" t="s">
        <v>238</v>
      </c>
      <c r="AO1598">
        <v>1</v>
      </c>
      <c r="AP1598" t="s">
        <v>239</v>
      </c>
      <c r="AQ1598" s="27">
        <v>41372</v>
      </c>
      <c r="AR1598" t="s">
        <v>240</v>
      </c>
      <c r="AS1598">
        <v>1</v>
      </c>
      <c r="AT1598" t="s">
        <v>239</v>
      </c>
      <c r="AU1598" s="27">
        <v>41372</v>
      </c>
    </row>
    <row r="1599" spans="1:47" x14ac:dyDescent="0.2">
      <c r="A1599">
        <v>1598</v>
      </c>
      <c r="B1599" t="s">
        <v>6220</v>
      </c>
      <c r="C1599" t="s">
        <v>575</v>
      </c>
      <c r="D1599" t="s">
        <v>387</v>
      </c>
      <c r="E1599" s="27">
        <v>41954</v>
      </c>
      <c r="F1599" t="s">
        <v>233</v>
      </c>
      <c r="G1599" s="27">
        <v>21306</v>
      </c>
      <c r="H1599">
        <v>57</v>
      </c>
      <c r="I1599" t="s">
        <v>234</v>
      </c>
      <c r="J1599" t="s">
        <v>22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-1</v>
      </c>
      <c r="Q1599" s="28">
        <v>41953.242361111108</v>
      </c>
      <c r="R1599" s="28">
        <v>41954.331250000003</v>
      </c>
      <c r="S1599" t="s">
        <v>6221</v>
      </c>
      <c r="T1599" s="27">
        <v>41953</v>
      </c>
      <c r="V1599">
        <v>1</v>
      </c>
      <c r="W1599" t="s">
        <v>32</v>
      </c>
      <c r="X1599" t="s">
        <v>583</v>
      </c>
      <c r="Y1599">
        <v>0</v>
      </c>
      <c r="AB1599" t="s">
        <v>237</v>
      </c>
      <c r="AH1599">
        <v>0</v>
      </c>
      <c r="AN1599" t="s">
        <v>238</v>
      </c>
      <c r="AO1599">
        <v>1</v>
      </c>
      <c r="AP1599" t="s">
        <v>239</v>
      </c>
      <c r="AQ1599" s="27">
        <v>41954</v>
      </c>
      <c r="AR1599" t="s">
        <v>240</v>
      </c>
      <c r="AS1599">
        <v>1</v>
      </c>
      <c r="AT1599" t="s">
        <v>239</v>
      </c>
      <c r="AU1599" s="27">
        <v>41954</v>
      </c>
    </row>
    <row r="1600" spans="1:47" x14ac:dyDescent="0.2">
      <c r="A1600">
        <v>1599</v>
      </c>
      <c r="B1600" t="s">
        <v>6222</v>
      </c>
      <c r="C1600" t="s">
        <v>6223</v>
      </c>
      <c r="D1600" t="s">
        <v>496</v>
      </c>
      <c r="E1600" s="27">
        <v>41706</v>
      </c>
      <c r="F1600" t="s">
        <v>294</v>
      </c>
      <c r="G1600" s="27">
        <v>28888</v>
      </c>
      <c r="H1600">
        <v>37</v>
      </c>
      <c r="I1600" t="s">
        <v>244</v>
      </c>
      <c r="J1600" t="s">
        <v>245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-1</v>
      </c>
      <c r="Q1600" s="28">
        <v>41705.268055555556</v>
      </c>
      <c r="R1600" s="28">
        <v>41706.404861111114</v>
      </c>
      <c r="S1600" t="s">
        <v>6224</v>
      </c>
      <c r="T1600" s="27">
        <v>41705</v>
      </c>
      <c r="V1600">
        <v>1</v>
      </c>
      <c r="W1600" t="s">
        <v>36</v>
      </c>
      <c r="X1600" t="s">
        <v>2836</v>
      </c>
      <c r="Y1600">
        <v>0</v>
      </c>
      <c r="AB1600" t="s">
        <v>237</v>
      </c>
      <c r="AH1600">
        <v>0</v>
      </c>
      <c r="AN1600" t="s">
        <v>238</v>
      </c>
      <c r="AO1600">
        <v>1</v>
      </c>
      <c r="AP1600" t="s">
        <v>239</v>
      </c>
      <c r="AQ1600" s="27">
        <v>41706</v>
      </c>
      <c r="AR1600" t="s">
        <v>240</v>
      </c>
      <c r="AS1600">
        <v>1</v>
      </c>
      <c r="AT1600" t="s">
        <v>239</v>
      </c>
      <c r="AU1600" s="27">
        <v>41706</v>
      </c>
    </row>
    <row r="1601" spans="1:47" x14ac:dyDescent="0.2">
      <c r="A1601">
        <v>1600</v>
      </c>
      <c r="B1601" t="s">
        <v>6225</v>
      </c>
      <c r="C1601" t="s">
        <v>6226</v>
      </c>
      <c r="D1601" t="s">
        <v>1671</v>
      </c>
      <c r="E1601" s="27">
        <v>41831</v>
      </c>
      <c r="F1601" t="s">
        <v>294</v>
      </c>
      <c r="G1601" s="27">
        <v>29192</v>
      </c>
      <c r="H1601">
        <v>36</v>
      </c>
      <c r="I1601" t="s">
        <v>244</v>
      </c>
      <c r="J1601" t="s">
        <v>250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-24</v>
      </c>
      <c r="Q1601" s="28">
        <v>41807.513194444444</v>
      </c>
      <c r="R1601" s="28">
        <v>41818.057638888888</v>
      </c>
      <c r="S1601" t="s">
        <v>6227</v>
      </c>
      <c r="T1601" s="27">
        <v>41807</v>
      </c>
      <c r="V1601">
        <v>24</v>
      </c>
      <c r="W1601" t="s">
        <v>32</v>
      </c>
      <c r="X1601" t="s">
        <v>6228</v>
      </c>
      <c r="Y1601">
        <v>0</v>
      </c>
      <c r="AB1601" t="s">
        <v>237</v>
      </c>
      <c r="AH1601">
        <v>0</v>
      </c>
      <c r="AN1601" t="s">
        <v>238</v>
      </c>
      <c r="AO1601">
        <v>1</v>
      </c>
      <c r="AP1601" t="s">
        <v>239</v>
      </c>
      <c r="AQ1601" s="27">
        <v>41831</v>
      </c>
      <c r="AR1601" t="s">
        <v>240</v>
      </c>
      <c r="AS1601">
        <v>1</v>
      </c>
      <c r="AT1601" t="s">
        <v>239</v>
      </c>
      <c r="AU1601" s="27">
        <v>41831</v>
      </c>
    </row>
    <row r="1602" spans="1:47" x14ac:dyDescent="0.2">
      <c r="A1602">
        <v>1601</v>
      </c>
      <c r="B1602" t="s">
        <v>6229</v>
      </c>
      <c r="C1602" t="s">
        <v>419</v>
      </c>
      <c r="D1602" t="s">
        <v>2053</v>
      </c>
      <c r="E1602" s="27">
        <v>41402</v>
      </c>
      <c r="F1602" t="s">
        <v>233</v>
      </c>
      <c r="G1602" s="27">
        <v>30630</v>
      </c>
      <c r="H1602">
        <v>32</v>
      </c>
      <c r="I1602" t="s">
        <v>244</v>
      </c>
      <c r="J1602" t="s">
        <v>245</v>
      </c>
      <c r="K1602">
        <v>0</v>
      </c>
      <c r="L1602">
        <v>2</v>
      </c>
      <c r="M1602">
        <v>0</v>
      </c>
      <c r="N1602">
        <v>0</v>
      </c>
      <c r="O1602">
        <v>2</v>
      </c>
      <c r="P1602">
        <v>-1</v>
      </c>
      <c r="Q1602" s="28">
        <v>41401.095138888886</v>
      </c>
      <c r="R1602" s="28">
        <v>41406.302083333336</v>
      </c>
      <c r="S1602" t="s">
        <v>6230</v>
      </c>
      <c r="T1602" s="27">
        <v>41401</v>
      </c>
      <c r="V1602">
        <v>1</v>
      </c>
      <c r="W1602" t="s">
        <v>36</v>
      </c>
      <c r="X1602" t="s">
        <v>279</v>
      </c>
      <c r="Y1602">
        <v>1</v>
      </c>
      <c r="AA1602" t="s">
        <v>6231</v>
      </c>
      <c r="AB1602" t="s">
        <v>36</v>
      </c>
      <c r="AC1602">
        <v>0</v>
      </c>
      <c r="AD1602" s="27">
        <v>41488</v>
      </c>
      <c r="AE1602" t="s">
        <v>6232</v>
      </c>
      <c r="AF1602" s="27">
        <v>41488</v>
      </c>
      <c r="AG1602" s="27">
        <v>41488</v>
      </c>
      <c r="AH1602">
        <v>0</v>
      </c>
      <c r="AN1602" t="s">
        <v>238</v>
      </c>
      <c r="AO1602">
        <v>2</v>
      </c>
      <c r="AP1602" t="s">
        <v>239</v>
      </c>
      <c r="AQ1602" s="27">
        <v>41402</v>
      </c>
      <c r="AR1602" t="s">
        <v>240</v>
      </c>
      <c r="AS1602">
        <v>2</v>
      </c>
      <c r="AT1602" t="s">
        <v>239</v>
      </c>
      <c r="AU1602" s="27">
        <v>41402</v>
      </c>
    </row>
    <row r="1603" spans="1:47" x14ac:dyDescent="0.2">
      <c r="A1603">
        <v>1602</v>
      </c>
      <c r="B1603" t="s">
        <v>6233</v>
      </c>
      <c r="C1603" t="s">
        <v>674</v>
      </c>
      <c r="D1603" t="s">
        <v>6234</v>
      </c>
      <c r="E1603" s="27">
        <v>41496</v>
      </c>
      <c r="F1603" t="s">
        <v>233</v>
      </c>
      <c r="G1603" s="27">
        <v>30534</v>
      </c>
      <c r="H1603">
        <v>32</v>
      </c>
      <c r="I1603" t="s">
        <v>244</v>
      </c>
      <c r="J1603" t="s">
        <v>250</v>
      </c>
      <c r="K1603">
        <v>0</v>
      </c>
      <c r="L1603">
        <v>2</v>
      </c>
      <c r="M1603">
        <v>0</v>
      </c>
      <c r="N1603">
        <v>0</v>
      </c>
      <c r="O1603">
        <v>2</v>
      </c>
      <c r="P1603">
        <v>-1</v>
      </c>
      <c r="Q1603" s="28">
        <v>41495.477777777778</v>
      </c>
      <c r="R1603" s="28">
        <v>41497.15</v>
      </c>
      <c r="S1603" t="s">
        <v>6235</v>
      </c>
      <c r="T1603" s="27">
        <v>41495</v>
      </c>
      <c r="V1603">
        <v>1</v>
      </c>
      <c r="W1603" t="s">
        <v>36</v>
      </c>
      <c r="X1603" t="s">
        <v>749</v>
      </c>
      <c r="Y1603">
        <v>0</v>
      </c>
      <c r="AB1603" t="s">
        <v>237</v>
      </c>
      <c r="AH1603">
        <v>0</v>
      </c>
      <c r="AN1603" t="s">
        <v>238</v>
      </c>
      <c r="AO1603">
        <v>2</v>
      </c>
      <c r="AP1603" t="s">
        <v>239</v>
      </c>
      <c r="AQ1603" s="27">
        <v>41496</v>
      </c>
      <c r="AR1603" t="s">
        <v>240</v>
      </c>
      <c r="AS1603">
        <v>2</v>
      </c>
      <c r="AT1603" t="s">
        <v>239</v>
      </c>
      <c r="AU1603" s="27">
        <v>41496</v>
      </c>
    </row>
    <row r="1604" spans="1:47" x14ac:dyDescent="0.2">
      <c r="A1604">
        <v>1603</v>
      </c>
      <c r="B1604" t="s">
        <v>6236</v>
      </c>
      <c r="C1604" t="s">
        <v>1375</v>
      </c>
      <c r="D1604" t="s">
        <v>6237</v>
      </c>
      <c r="E1604" s="27">
        <v>41959</v>
      </c>
      <c r="F1604" t="s">
        <v>294</v>
      </c>
      <c r="G1604" s="27">
        <v>32651</v>
      </c>
      <c r="H1604">
        <v>26</v>
      </c>
      <c r="I1604" t="s">
        <v>244</v>
      </c>
      <c r="J1604" t="s">
        <v>245</v>
      </c>
      <c r="K1604">
        <v>0</v>
      </c>
      <c r="L1604">
        <v>4</v>
      </c>
      <c r="M1604">
        <v>0</v>
      </c>
      <c r="N1604">
        <v>0</v>
      </c>
      <c r="O1604">
        <v>1</v>
      </c>
      <c r="P1604">
        <v>-1</v>
      </c>
      <c r="Q1604" s="28">
        <v>41958.256249999999</v>
      </c>
      <c r="R1604" s="28">
        <v>41959.061805555553</v>
      </c>
      <c r="S1604" t="s">
        <v>6238</v>
      </c>
      <c r="T1604" s="27">
        <v>41958</v>
      </c>
      <c r="V1604">
        <v>1</v>
      </c>
      <c r="W1604" t="s">
        <v>32</v>
      </c>
      <c r="X1604" t="s">
        <v>254</v>
      </c>
      <c r="Y1604">
        <v>0</v>
      </c>
      <c r="AB1604" t="s">
        <v>237</v>
      </c>
      <c r="AH1604">
        <v>0</v>
      </c>
      <c r="AN1604" t="s">
        <v>238</v>
      </c>
      <c r="AO1604">
        <v>4</v>
      </c>
      <c r="AP1604" t="s">
        <v>239</v>
      </c>
      <c r="AQ1604" s="27">
        <v>41959</v>
      </c>
      <c r="AR1604" t="s">
        <v>240</v>
      </c>
      <c r="AS1604">
        <v>4</v>
      </c>
      <c r="AT1604" t="s">
        <v>239</v>
      </c>
      <c r="AU1604" s="27">
        <v>41959</v>
      </c>
    </row>
    <row r="1605" spans="1:47" x14ac:dyDescent="0.2">
      <c r="A1605">
        <v>1604</v>
      </c>
      <c r="B1605" t="s">
        <v>6239</v>
      </c>
      <c r="C1605" t="s">
        <v>424</v>
      </c>
      <c r="D1605" t="s">
        <v>6240</v>
      </c>
      <c r="E1605" s="27">
        <v>41623</v>
      </c>
      <c r="F1605" t="s">
        <v>233</v>
      </c>
      <c r="G1605" s="27">
        <v>29303</v>
      </c>
      <c r="H1605">
        <v>36</v>
      </c>
      <c r="I1605" t="s">
        <v>244</v>
      </c>
      <c r="J1605" t="s">
        <v>250</v>
      </c>
      <c r="K1605">
        <v>0</v>
      </c>
      <c r="L1605">
        <v>5</v>
      </c>
      <c r="M1605">
        <v>0</v>
      </c>
      <c r="N1605">
        <v>0</v>
      </c>
      <c r="O1605">
        <v>4</v>
      </c>
      <c r="P1605">
        <v>-1</v>
      </c>
      <c r="Q1605" s="28">
        <v>41622.427083333336</v>
      </c>
      <c r="R1605" s="28">
        <v>41625.059027777781</v>
      </c>
      <c r="S1605" t="s">
        <v>6241</v>
      </c>
      <c r="T1605" s="27">
        <v>41622</v>
      </c>
      <c r="V1605">
        <v>1</v>
      </c>
      <c r="W1605" t="s">
        <v>36</v>
      </c>
      <c r="X1605" t="s">
        <v>279</v>
      </c>
      <c r="Y1605">
        <v>1</v>
      </c>
      <c r="AA1605" t="s">
        <v>6242</v>
      </c>
      <c r="AB1605" t="s">
        <v>36</v>
      </c>
      <c r="AD1605" s="27">
        <v>41702</v>
      </c>
      <c r="AE1605" t="s">
        <v>324</v>
      </c>
      <c r="AH1605">
        <v>0</v>
      </c>
      <c r="AN1605" t="s">
        <v>238</v>
      </c>
      <c r="AO1605">
        <v>3</v>
      </c>
      <c r="AP1605" t="s">
        <v>239</v>
      </c>
      <c r="AQ1605" s="27">
        <v>41623</v>
      </c>
      <c r="AR1605" t="s">
        <v>240</v>
      </c>
      <c r="AS1605">
        <v>5</v>
      </c>
      <c r="AT1605" t="s">
        <v>246</v>
      </c>
      <c r="AU1605" s="27">
        <v>41623</v>
      </c>
    </row>
    <row r="1606" spans="1:47" x14ac:dyDescent="0.2">
      <c r="A1606">
        <v>1605</v>
      </c>
      <c r="B1606" t="s">
        <v>6243</v>
      </c>
      <c r="C1606" t="s">
        <v>6244</v>
      </c>
      <c r="D1606" t="s">
        <v>6245</v>
      </c>
      <c r="E1606" s="27">
        <v>41708</v>
      </c>
      <c r="F1606" t="s">
        <v>233</v>
      </c>
      <c r="G1606" s="27">
        <v>34252</v>
      </c>
      <c r="H1606">
        <v>22</v>
      </c>
      <c r="I1606" t="s">
        <v>259</v>
      </c>
      <c r="J1606" t="s">
        <v>353</v>
      </c>
      <c r="K1606">
        <v>0</v>
      </c>
      <c r="L1606">
        <v>3</v>
      </c>
      <c r="M1606">
        <v>0</v>
      </c>
      <c r="N1606">
        <v>0</v>
      </c>
      <c r="O1606">
        <v>0</v>
      </c>
      <c r="P1606">
        <v>-1</v>
      </c>
      <c r="Q1606" s="28">
        <v>41707.457638888889</v>
      </c>
      <c r="R1606" s="28">
        <v>41708.145138888889</v>
      </c>
      <c r="S1606" t="s">
        <v>6246</v>
      </c>
      <c r="T1606" s="27">
        <v>41707</v>
      </c>
      <c r="V1606">
        <v>1</v>
      </c>
      <c r="W1606" t="s">
        <v>36</v>
      </c>
      <c r="X1606" t="s">
        <v>681</v>
      </c>
      <c r="Y1606">
        <v>0</v>
      </c>
      <c r="AB1606" t="s">
        <v>237</v>
      </c>
      <c r="AH1606">
        <v>0</v>
      </c>
      <c r="AN1606" t="s">
        <v>238</v>
      </c>
      <c r="AO1606">
        <v>5</v>
      </c>
      <c r="AP1606" t="s">
        <v>246</v>
      </c>
      <c r="AQ1606" s="27">
        <v>41708</v>
      </c>
      <c r="AR1606" t="s">
        <v>240</v>
      </c>
      <c r="AS1606">
        <v>3</v>
      </c>
      <c r="AT1606" t="s">
        <v>239</v>
      </c>
      <c r="AU1606" s="27">
        <v>41708</v>
      </c>
    </row>
    <row r="1607" spans="1:47" x14ac:dyDescent="0.2">
      <c r="A1607">
        <v>1606</v>
      </c>
      <c r="B1607" t="s">
        <v>6247</v>
      </c>
      <c r="C1607" t="s">
        <v>6248</v>
      </c>
      <c r="D1607" t="s">
        <v>6249</v>
      </c>
      <c r="E1607" s="27">
        <v>41534</v>
      </c>
      <c r="F1607" t="s">
        <v>294</v>
      </c>
      <c r="G1607" s="27">
        <v>30944</v>
      </c>
      <c r="H1607">
        <v>31</v>
      </c>
      <c r="I1607" t="s">
        <v>244</v>
      </c>
      <c r="J1607" t="s">
        <v>250</v>
      </c>
      <c r="K1607">
        <v>0</v>
      </c>
      <c r="L1607">
        <v>8</v>
      </c>
      <c r="M1607">
        <v>0</v>
      </c>
      <c r="N1607">
        <v>0</v>
      </c>
      <c r="O1607">
        <v>0</v>
      </c>
      <c r="P1607">
        <v>-1</v>
      </c>
      <c r="Q1607" s="28">
        <v>41533.320138888892</v>
      </c>
      <c r="R1607" s="28">
        <v>41535.37222222222</v>
      </c>
      <c r="S1607" t="s">
        <v>6250</v>
      </c>
      <c r="T1607" s="27">
        <v>41533</v>
      </c>
      <c r="V1607">
        <v>1</v>
      </c>
      <c r="W1607" t="s">
        <v>32</v>
      </c>
      <c r="X1607" t="s">
        <v>359</v>
      </c>
      <c r="Y1607">
        <v>0</v>
      </c>
      <c r="AB1607" t="s">
        <v>237</v>
      </c>
      <c r="AH1607">
        <v>0</v>
      </c>
      <c r="AN1607" t="s">
        <v>238</v>
      </c>
      <c r="AO1607">
        <v>5</v>
      </c>
      <c r="AP1607" t="s">
        <v>246</v>
      </c>
      <c r="AQ1607" s="27">
        <v>41534</v>
      </c>
      <c r="AR1607" t="s">
        <v>240</v>
      </c>
      <c r="AS1607">
        <v>8</v>
      </c>
      <c r="AT1607" t="s">
        <v>269</v>
      </c>
      <c r="AU1607" s="27">
        <v>41534</v>
      </c>
    </row>
    <row r="1608" spans="1:47" x14ac:dyDescent="0.2">
      <c r="A1608">
        <v>1607</v>
      </c>
      <c r="B1608" t="s">
        <v>6251</v>
      </c>
      <c r="C1608" t="s">
        <v>6252</v>
      </c>
      <c r="D1608" t="s">
        <v>3548</v>
      </c>
      <c r="E1608" s="27">
        <v>41530</v>
      </c>
      <c r="F1608" t="s">
        <v>294</v>
      </c>
      <c r="G1608" s="27">
        <v>32674</v>
      </c>
      <c r="H1608">
        <v>26</v>
      </c>
      <c r="I1608" t="s">
        <v>244</v>
      </c>
      <c r="J1608" t="s">
        <v>250</v>
      </c>
      <c r="K1608">
        <v>0</v>
      </c>
      <c r="L1608">
        <v>7</v>
      </c>
      <c r="M1608">
        <v>0</v>
      </c>
      <c r="N1608">
        <v>0</v>
      </c>
      <c r="O1608">
        <v>4</v>
      </c>
      <c r="P1608">
        <v>0</v>
      </c>
      <c r="Q1608" s="28">
        <v>41530.140972222223</v>
      </c>
      <c r="R1608" s="28">
        <v>41531.070138888892</v>
      </c>
      <c r="S1608" t="s">
        <v>6253</v>
      </c>
      <c r="T1608" s="27">
        <v>41530</v>
      </c>
      <c r="V1608">
        <v>0</v>
      </c>
      <c r="W1608" t="s">
        <v>32</v>
      </c>
      <c r="X1608" t="s">
        <v>348</v>
      </c>
      <c r="Y1608">
        <v>1</v>
      </c>
      <c r="AA1608" t="s">
        <v>6254</v>
      </c>
      <c r="AB1608" t="s">
        <v>32</v>
      </c>
      <c r="AC1608">
        <v>0</v>
      </c>
      <c r="AD1608" s="27">
        <v>41688</v>
      </c>
      <c r="AE1608" t="s">
        <v>364</v>
      </c>
      <c r="AF1608" s="27">
        <v>41688</v>
      </c>
      <c r="AG1608" s="27">
        <v>41765</v>
      </c>
      <c r="AH1608">
        <v>0</v>
      </c>
      <c r="AN1608" t="s">
        <v>238</v>
      </c>
      <c r="AO1608">
        <v>5</v>
      </c>
      <c r="AP1608" t="s">
        <v>246</v>
      </c>
      <c r="AQ1608" s="27">
        <v>41530</v>
      </c>
      <c r="AR1608" t="s">
        <v>240</v>
      </c>
      <c r="AS1608">
        <v>7</v>
      </c>
      <c r="AT1608" t="s">
        <v>246</v>
      </c>
      <c r="AU1608" s="27">
        <v>41530</v>
      </c>
    </row>
    <row r="1609" spans="1:47" x14ac:dyDescent="0.2">
      <c r="A1609">
        <v>1608</v>
      </c>
      <c r="B1609" t="s">
        <v>6255</v>
      </c>
      <c r="C1609" t="s">
        <v>6256</v>
      </c>
      <c r="D1609" t="s">
        <v>6257</v>
      </c>
      <c r="E1609" s="27">
        <v>41286</v>
      </c>
      <c r="F1609" t="s">
        <v>294</v>
      </c>
      <c r="G1609" s="27">
        <v>24048</v>
      </c>
      <c r="H1609">
        <v>50</v>
      </c>
      <c r="I1609" t="s">
        <v>234</v>
      </c>
      <c r="J1609" t="s">
        <v>245</v>
      </c>
      <c r="K1609">
        <v>0</v>
      </c>
      <c r="L1609">
        <v>6</v>
      </c>
      <c r="M1609">
        <v>0</v>
      </c>
      <c r="N1609">
        <v>0</v>
      </c>
      <c r="O1609">
        <v>30</v>
      </c>
      <c r="P1609">
        <v>-1</v>
      </c>
      <c r="Q1609" s="28">
        <v>41285.46875</v>
      </c>
      <c r="R1609" s="28">
        <v>41289.197916666664</v>
      </c>
      <c r="S1609" t="s">
        <v>6258</v>
      </c>
      <c r="U1609" s="27">
        <v>41285</v>
      </c>
      <c r="V1609">
        <v>1</v>
      </c>
      <c r="W1609" t="s">
        <v>36</v>
      </c>
      <c r="X1609" t="s">
        <v>274</v>
      </c>
      <c r="Y1609">
        <v>1</v>
      </c>
      <c r="AA1609" t="s">
        <v>6259</v>
      </c>
      <c r="AB1609" t="s">
        <v>36</v>
      </c>
      <c r="AD1609" s="27">
        <v>41299</v>
      </c>
      <c r="AE1609" t="s">
        <v>3112</v>
      </c>
      <c r="AH1609">
        <v>0</v>
      </c>
      <c r="AN1609" t="s">
        <v>238</v>
      </c>
      <c r="AO1609">
        <v>3</v>
      </c>
      <c r="AP1609" t="s">
        <v>239</v>
      </c>
      <c r="AQ1609" s="27">
        <v>41286</v>
      </c>
      <c r="AR1609" t="s">
        <v>240</v>
      </c>
      <c r="AS1609">
        <v>6</v>
      </c>
      <c r="AT1609" t="s">
        <v>246</v>
      </c>
      <c r="AU1609" s="27">
        <v>41286</v>
      </c>
    </row>
    <row r="1610" spans="1:47" x14ac:dyDescent="0.2">
      <c r="A1610">
        <v>1609</v>
      </c>
      <c r="B1610" t="s">
        <v>6260</v>
      </c>
      <c r="C1610" t="s">
        <v>6261</v>
      </c>
      <c r="D1610" t="s">
        <v>6262</v>
      </c>
      <c r="E1610" s="27">
        <v>41850</v>
      </c>
      <c r="F1610" t="s">
        <v>294</v>
      </c>
      <c r="G1610" s="27">
        <v>28393</v>
      </c>
      <c r="H1610">
        <v>38</v>
      </c>
      <c r="I1610" t="s">
        <v>244</v>
      </c>
      <c r="J1610" t="s">
        <v>250</v>
      </c>
      <c r="K1610">
        <v>0</v>
      </c>
      <c r="L1610">
        <v>8</v>
      </c>
      <c r="M1610">
        <v>0</v>
      </c>
      <c r="N1610">
        <v>0</v>
      </c>
      <c r="O1610">
        <v>8</v>
      </c>
      <c r="P1610">
        <v>-1</v>
      </c>
      <c r="Q1610" s="28">
        <v>41849.495138888888</v>
      </c>
      <c r="R1610" s="28">
        <v>41850.410416666666</v>
      </c>
      <c r="S1610" t="s">
        <v>6263</v>
      </c>
      <c r="T1610" s="27">
        <v>41849</v>
      </c>
      <c r="V1610">
        <v>1</v>
      </c>
      <c r="W1610" t="s">
        <v>32</v>
      </c>
      <c r="X1610" t="s">
        <v>300</v>
      </c>
      <c r="Y1610">
        <v>0</v>
      </c>
      <c r="AB1610" t="s">
        <v>237</v>
      </c>
      <c r="AH1610">
        <v>0</v>
      </c>
      <c r="AN1610" t="s">
        <v>238</v>
      </c>
      <c r="AO1610">
        <v>3</v>
      </c>
      <c r="AP1610" t="s">
        <v>239</v>
      </c>
      <c r="AQ1610" s="27">
        <v>41850</v>
      </c>
      <c r="AR1610" t="s">
        <v>240</v>
      </c>
      <c r="AS1610">
        <v>8</v>
      </c>
      <c r="AT1610" t="s">
        <v>269</v>
      </c>
      <c r="AU1610" s="27">
        <v>41850</v>
      </c>
    </row>
    <row r="1611" spans="1:47" x14ac:dyDescent="0.2">
      <c r="A1611">
        <v>1610</v>
      </c>
      <c r="B1611" t="s">
        <v>6264</v>
      </c>
      <c r="C1611" t="s">
        <v>400</v>
      </c>
      <c r="D1611" t="s">
        <v>3238</v>
      </c>
      <c r="E1611" s="27">
        <v>41963</v>
      </c>
      <c r="F1611" t="s">
        <v>233</v>
      </c>
      <c r="G1611" s="27">
        <v>34650</v>
      </c>
      <c r="H1611">
        <v>21</v>
      </c>
      <c r="I1611" t="s">
        <v>259</v>
      </c>
      <c r="J1611" t="s">
        <v>250</v>
      </c>
      <c r="K1611">
        <v>0</v>
      </c>
      <c r="L1611">
        <v>6</v>
      </c>
      <c r="M1611">
        <v>0</v>
      </c>
      <c r="N1611">
        <v>2</v>
      </c>
      <c r="O1611">
        <v>4</v>
      </c>
      <c r="P1611">
        <v>-29</v>
      </c>
      <c r="Q1611" s="28">
        <v>41934.270833333336</v>
      </c>
      <c r="R1611" s="28">
        <v>41934.366666666669</v>
      </c>
      <c r="S1611" t="s">
        <v>6265</v>
      </c>
      <c r="T1611" s="27">
        <v>41934</v>
      </c>
      <c r="V1611">
        <v>29</v>
      </c>
      <c r="W1611" t="s">
        <v>32</v>
      </c>
      <c r="X1611" t="s">
        <v>459</v>
      </c>
      <c r="Y1611">
        <v>0</v>
      </c>
      <c r="AB1611" t="s">
        <v>237</v>
      </c>
      <c r="AH1611">
        <v>0</v>
      </c>
      <c r="AN1611" t="s">
        <v>238</v>
      </c>
      <c r="AO1611">
        <v>5</v>
      </c>
      <c r="AP1611" t="s">
        <v>246</v>
      </c>
      <c r="AQ1611" s="27">
        <v>41963</v>
      </c>
      <c r="AR1611" t="s">
        <v>240</v>
      </c>
      <c r="AS1611">
        <v>6</v>
      </c>
      <c r="AT1611" t="s">
        <v>246</v>
      </c>
      <c r="AU1611" s="27">
        <v>41963</v>
      </c>
    </row>
    <row r="1612" spans="1:47" x14ac:dyDescent="0.2">
      <c r="A1612">
        <v>1611</v>
      </c>
      <c r="B1612" t="s">
        <v>6266</v>
      </c>
      <c r="C1612" t="s">
        <v>1916</v>
      </c>
      <c r="D1612" t="s">
        <v>6267</v>
      </c>
      <c r="E1612" s="27">
        <v>41363</v>
      </c>
      <c r="F1612" t="s">
        <v>233</v>
      </c>
      <c r="G1612" s="27">
        <v>24986</v>
      </c>
      <c r="H1612">
        <v>47</v>
      </c>
      <c r="I1612" t="s">
        <v>234</v>
      </c>
      <c r="J1612" t="s">
        <v>250</v>
      </c>
      <c r="K1612">
        <v>0</v>
      </c>
      <c r="L1612">
        <v>3</v>
      </c>
      <c r="M1612">
        <v>0</v>
      </c>
      <c r="N1612">
        <v>0</v>
      </c>
      <c r="O1612">
        <v>4</v>
      </c>
      <c r="P1612">
        <v>0</v>
      </c>
      <c r="Q1612" s="28">
        <v>41363.163888888892</v>
      </c>
      <c r="R1612" s="28">
        <v>41363.330555555556</v>
      </c>
      <c r="S1612" t="s">
        <v>6268</v>
      </c>
      <c r="T1612" s="27">
        <v>41363</v>
      </c>
      <c r="V1612">
        <v>0</v>
      </c>
      <c r="W1612" t="s">
        <v>32</v>
      </c>
      <c r="X1612" t="s">
        <v>261</v>
      </c>
      <c r="Y1612">
        <v>0</v>
      </c>
      <c r="AB1612" t="s">
        <v>237</v>
      </c>
      <c r="AH1612">
        <v>0</v>
      </c>
      <c r="AN1612" t="s">
        <v>238</v>
      </c>
      <c r="AO1612">
        <v>2</v>
      </c>
      <c r="AP1612" t="s">
        <v>239</v>
      </c>
      <c r="AQ1612" s="27">
        <v>41363</v>
      </c>
      <c r="AR1612" t="s">
        <v>240</v>
      </c>
      <c r="AS1612">
        <v>3</v>
      </c>
      <c r="AT1612" t="s">
        <v>239</v>
      </c>
      <c r="AU1612" s="27">
        <v>41363</v>
      </c>
    </row>
    <row r="1613" spans="1:47" x14ac:dyDescent="0.2">
      <c r="A1613">
        <v>1612</v>
      </c>
      <c r="B1613" t="s">
        <v>6269</v>
      </c>
      <c r="C1613" t="s">
        <v>1832</v>
      </c>
      <c r="D1613" t="s">
        <v>266</v>
      </c>
      <c r="E1613" s="27">
        <v>41842</v>
      </c>
      <c r="F1613" t="s">
        <v>233</v>
      </c>
      <c r="G1613" s="27">
        <v>31188</v>
      </c>
      <c r="H1613">
        <v>30</v>
      </c>
      <c r="I1613" t="s">
        <v>244</v>
      </c>
      <c r="J1613" t="s">
        <v>250</v>
      </c>
      <c r="K1613">
        <v>0</v>
      </c>
      <c r="L1613">
        <v>10</v>
      </c>
      <c r="M1613">
        <v>0</v>
      </c>
      <c r="N1613">
        <v>0</v>
      </c>
      <c r="O1613">
        <v>2</v>
      </c>
      <c r="P1613">
        <v>-1</v>
      </c>
      <c r="Q1613" s="28">
        <v>41841.304166666669</v>
      </c>
      <c r="R1613" s="28">
        <v>41842.402777777781</v>
      </c>
      <c r="S1613" t="s">
        <v>6270</v>
      </c>
      <c r="T1613" s="27">
        <v>41841</v>
      </c>
      <c r="V1613">
        <v>1</v>
      </c>
      <c r="W1613" t="s">
        <v>32</v>
      </c>
      <c r="X1613" t="s">
        <v>459</v>
      </c>
      <c r="Y1613">
        <v>0</v>
      </c>
      <c r="AB1613" t="s">
        <v>237</v>
      </c>
      <c r="AH1613">
        <v>0</v>
      </c>
      <c r="AN1613" t="s">
        <v>238</v>
      </c>
      <c r="AO1613">
        <v>9</v>
      </c>
      <c r="AP1613" t="s">
        <v>269</v>
      </c>
      <c r="AQ1613" s="27">
        <v>41842</v>
      </c>
      <c r="AR1613" t="s">
        <v>240</v>
      </c>
      <c r="AS1613">
        <v>10</v>
      </c>
      <c r="AT1613" t="s">
        <v>269</v>
      </c>
      <c r="AU1613" s="27">
        <v>41842</v>
      </c>
    </row>
    <row r="1614" spans="1:47" x14ac:dyDescent="0.2">
      <c r="A1614">
        <v>1613</v>
      </c>
      <c r="B1614" t="s">
        <v>6271</v>
      </c>
      <c r="C1614" t="s">
        <v>6272</v>
      </c>
      <c r="D1614" t="s">
        <v>663</v>
      </c>
      <c r="E1614" s="27">
        <v>41337</v>
      </c>
      <c r="F1614" t="s">
        <v>233</v>
      </c>
      <c r="G1614" s="27">
        <v>29232</v>
      </c>
      <c r="H1614">
        <v>36</v>
      </c>
      <c r="I1614" t="s">
        <v>244</v>
      </c>
      <c r="J1614" t="s">
        <v>250</v>
      </c>
      <c r="K1614">
        <v>0</v>
      </c>
      <c r="L1614">
        <v>3</v>
      </c>
      <c r="M1614">
        <v>0</v>
      </c>
      <c r="N1614">
        <v>0</v>
      </c>
      <c r="O1614">
        <v>2</v>
      </c>
      <c r="P1614">
        <v>-2</v>
      </c>
      <c r="Q1614" s="28">
        <v>41335.35833333333</v>
      </c>
      <c r="R1614" s="28">
        <v>41336.369444444441</v>
      </c>
      <c r="S1614" t="s">
        <v>6273</v>
      </c>
      <c r="T1614" s="27">
        <v>41335</v>
      </c>
      <c r="V1614">
        <v>2</v>
      </c>
      <c r="W1614" t="s">
        <v>32</v>
      </c>
      <c r="X1614" t="s">
        <v>1089</v>
      </c>
      <c r="Y1614">
        <v>1</v>
      </c>
      <c r="AA1614" t="s">
        <v>6274</v>
      </c>
      <c r="AB1614" t="s">
        <v>36</v>
      </c>
      <c r="AD1614" s="27">
        <v>42389</v>
      </c>
      <c r="AE1614" t="s">
        <v>412</v>
      </c>
      <c r="AH1614">
        <v>0</v>
      </c>
      <c r="AN1614" t="s">
        <v>238</v>
      </c>
      <c r="AO1614">
        <v>1</v>
      </c>
      <c r="AP1614" t="s">
        <v>239</v>
      </c>
      <c r="AQ1614" s="27">
        <v>41337</v>
      </c>
      <c r="AR1614" t="s">
        <v>240</v>
      </c>
      <c r="AS1614">
        <v>3</v>
      </c>
      <c r="AT1614" t="s">
        <v>239</v>
      </c>
      <c r="AU1614" s="27">
        <v>41337</v>
      </c>
    </row>
    <row r="1615" spans="1:47" x14ac:dyDescent="0.2">
      <c r="A1615">
        <v>1614</v>
      </c>
      <c r="B1615" t="s">
        <v>6275</v>
      </c>
      <c r="C1615" t="s">
        <v>6276</v>
      </c>
      <c r="D1615" t="s">
        <v>266</v>
      </c>
      <c r="E1615" s="27">
        <v>41820</v>
      </c>
      <c r="F1615" t="s">
        <v>294</v>
      </c>
      <c r="G1615" s="27">
        <v>26723</v>
      </c>
      <c r="H1615">
        <v>43</v>
      </c>
      <c r="I1615" t="s">
        <v>244</v>
      </c>
      <c r="J1615" t="s">
        <v>1115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-4</v>
      </c>
      <c r="Q1615" s="28">
        <v>41816.398611111108</v>
      </c>
      <c r="R1615" s="28">
        <v>41817.418055555558</v>
      </c>
      <c r="S1615" t="s">
        <v>6277</v>
      </c>
      <c r="T1615" s="27">
        <v>41816</v>
      </c>
      <c r="V1615">
        <v>4</v>
      </c>
      <c r="W1615" t="s">
        <v>32</v>
      </c>
      <c r="X1615" t="s">
        <v>261</v>
      </c>
      <c r="Y1615">
        <v>0</v>
      </c>
      <c r="AB1615" t="s">
        <v>237</v>
      </c>
      <c r="AH1615">
        <v>0</v>
      </c>
      <c r="AN1615" t="s">
        <v>238</v>
      </c>
      <c r="AO1615">
        <v>1</v>
      </c>
      <c r="AP1615" t="s">
        <v>239</v>
      </c>
      <c r="AQ1615" s="27">
        <v>41820</v>
      </c>
      <c r="AR1615" t="s">
        <v>240</v>
      </c>
      <c r="AS1615">
        <v>1</v>
      </c>
      <c r="AT1615" t="s">
        <v>239</v>
      </c>
      <c r="AU1615" s="27">
        <v>41820</v>
      </c>
    </row>
    <row r="1616" spans="1:47" x14ac:dyDescent="0.2">
      <c r="A1616">
        <v>1615</v>
      </c>
      <c r="B1616" t="s">
        <v>6278</v>
      </c>
      <c r="C1616" t="s">
        <v>4055</v>
      </c>
      <c r="D1616" t="s">
        <v>6279</v>
      </c>
      <c r="E1616" s="27">
        <v>41586</v>
      </c>
      <c r="F1616" t="s">
        <v>294</v>
      </c>
      <c r="G1616" s="27">
        <v>28298</v>
      </c>
      <c r="H1616">
        <v>38</v>
      </c>
      <c r="I1616" t="s">
        <v>244</v>
      </c>
      <c r="J1616" t="s">
        <v>245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-1</v>
      </c>
      <c r="Q1616" s="28">
        <v>41585.089583333334</v>
      </c>
      <c r="R1616" s="28">
        <v>41586.375</v>
      </c>
      <c r="S1616" t="s">
        <v>6280</v>
      </c>
      <c r="T1616" s="27">
        <v>41585</v>
      </c>
      <c r="V1616">
        <v>1</v>
      </c>
      <c r="W1616" t="s">
        <v>32</v>
      </c>
      <c r="X1616" t="s">
        <v>801</v>
      </c>
      <c r="Y1616">
        <v>0</v>
      </c>
      <c r="AB1616" t="s">
        <v>237</v>
      </c>
      <c r="AH1616">
        <v>0</v>
      </c>
      <c r="AN1616" t="s">
        <v>238</v>
      </c>
      <c r="AO1616">
        <v>1</v>
      </c>
      <c r="AP1616" t="s">
        <v>239</v>
      </c>
      <c r="AQ1616" s="27">
        <v>41586</v>
      </c>
      <c r="AR1616" t="s">
        <v>240</v>
      </c>
      <c r="AS1616">
        <v>1</v>
      </c>
      <c r="AT1616" t="s">
        <v>239</v>
      </c>
      <c r="AU1616" s="27">
        <v>41586</v>
      </c>
    </row>
    <row r="1617" spans="1:47" x14ac:dyDescent="0.2">
      <c r="A1617">
        <v>1616</v>
      </c>
      <c r="B1617" t="s">
        <v>6281</v>
      </c>
      <c r="C1617" t="s">
        <v>3619</v>
      </c>
      <c r="D1617" t="s">
        <v>6282</v>
      </c>
      <c r="E1617" s="27">
        <v>41830</v>
      </c>
      <c r="F1617" t="s">
        <v>233</v>
      </c>
      <c r="G1617" s="27">
        <v>23307</v>
      </c>
      <c r="H1617">
        <v>52</v>
      </c>
      <c r="I1617" t="s">
        <v>234</v>
      </c>
      <c r="J1617" t="s">
        <v>245</v>
      </c>
      <c r="K1617">
        <v>0</v>
      </c>
      <c r="L1617">
        <v>2</v>
      </c>
      <c r="M1617">
        <v>0</v>
      </c>
      <c r="N1617">
        <v>0</v>
      </c>
      <c r="O1617">
        <v>2</v>
      </c>
      <c r="P1617">
        <v>-1</v>
      </c>
      <c r="Q1617" s="28">
        <v>41829.478472222225</v>
      </c>
      <c r="R1617" s="28">
        <v>41844.238888888889</v>
      </c>
      <c r="S1617" t="s">
        <v>6283</v>
      </c>
      <c r="T1617" s="27">
        <v>41829</v>
      </c>
      <c r="V1617">
        <v>1</v>
      </c>
      <c r="W1617" t="s">
        <v>32</v>
      </c>
      <c r="X1617" t="s">
        <v>364</v>
      </c>
      <c r="Y1617">
        <v>0</v>
      </c>
      <c r="AB1617" t="s">
        <v>237</v>
      </c>
      <c r="AH1617">
        <v>0</v>
      </c>
      <c r="AN1617" t="s">
        <v>238</v>
      </c>
      <c r="AO1617">
        <v>2</v>
      </c>
      <c r="AP1617" t="s">
        <v>239</v>
      </c>
      <c r="AQ1617" s="27">
        <v>41830</v>
      </c>
      <c r="AR1617" t="s">
        <v>240</v>
      </c>
      <c r="AS1617">
        <v>2</v>
      </c>
      <c r="AT1617" t="s">
        <v>239</v>
      </c>
      <c r="AU1617" s="27">
        <v>41830</v>
      </c>
    </row>
    <row r="1618" spans="1:47" x14ac:dyDescent="0.2">
      <c r="A1618">
        <v>1617</v>
      </c>
      <c r="B1618" t="s">
        <v>6284</v>
      </c>
      <c r="C1618" t="s">
        <v>6285</v>
      </c>
      <c r="D1618" t="s">
        <v>775</v>
      </c>
      <c r="E1618" s="27">
        <v>41753</v>
      </c>
      <c r="F1618" t="s">
        <v>233</v>
      </c>
      <c r="G1618" s="27">
        <v>29536</v>
      </c>
      <c r="H1618">
        <v>35</v>
      </c>
      <c r="I1618" t="s">
        <v>244</v>
      </c>
      <c r="J1618" t="s">
        <v>245</v>
      </c>
      <c r="K1618">
        <v>0</v>
      </c>
      <c r="L1618">
        <v>2</v>
      </c>
      <c r="M1618">
        <v>0</v>
      </c>
      <c r="N1618">
        <v>0</v>
      </c>
      <c r="O1618">
        <v>2</v>
      </c>
      <c r="P1618">
        <v>-1</v>
      </c>
      <c r="Q1618" s="28">
        <v>41752.361111111109</v>
      </c>
      <c r="R1618" s="28">
        <v>41755.205555555556</v>
      </c>
      <c r="S1618" t="s">
        <v>6286</v>
      </c>
      <c r="T1618" s="27">
        <v>41752</v>
      </c>
      <c r="V1618">
        <v>1</v>
      </c>
      <c r="W1618" t="s">
        <v>36</v>
      </c>
      <c r="X1618" t="s">
        <v>279</v>
      </c>
      <c r="Y1618">
        <v>0</v>
      </c>
      <c r="AB1618" t="s">
        <v>237</v>
      </c>
      <c r="AH1618">
        <v>0</v>
      </c>
      <c r="AN1618" t="s">
        <v>238</v>
      </c>
      <c r="AO1618">
        <v>1</v>
      </c>
      <c r="AP1618" t="s">
        <v>239</v>
      </c>
      <c r="AQ1618" s="27">
        <v>41753</v>
      </c>
      <c r="AR1618" t="s">
        <v>240</v>
      </c>
      <c r="AS1618">
        <v>2</v>
      </c>
      <c r="AT1618" t="s">
        <v>239</v>
      </c>
      <c r="AU1618" s="27">
        <v>41753</v>
      </c>
    </row>
    <row r="1619" spans="1:47" x14ac:dyDescent="0.2">
      <c r="A1619">
        <v>1618</v>
      </c>
      <c r="B1619" t="s">
        <v>6287</v>
      </c>
      <c r="C1619" t="s">
        <v>637</v>
      </c>
      <c r="D1619" t="s">
        <v>6288</v>
      </c>
      <c r="E1619" s="27">
        <v>41711</v>
      </c>
      <c r="F1619" t="s">
        <v>233</v>
      </c>
      <c r="G1619" s="27">
        <v>29538</v>
      </c>
      <c r="H1619">
        <v>35</v>
      </c>
      <c r="I1619" t="s">
        <v>244</v>
      </c>
      <c r="J1619" t="s">
        <v>22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-1</v>
      </c>
      <c r="Q1619" s="28">
        <v>41710.138888888891</v>
      </c>
      <c r="R1619" s="28">
        <v>41712.400000000001</v>
      </c>
      <c r="S1619" t="s">
        <v>6289</v>
      </c>
      <c r="T1619" s="27">
        <v>41710</v>
      </c>
      <c r="V1619">
        <v>1</v>
      </c>
      <c r="W1619" t="s">
        <v>32</v>
      </c>
      <c r="X1619" t="s">
        <v>343</v>
      </c>
      <c r="Y1619">
        <v>0</v>
      </c>
      <c r="AB1619" t="s">
        <v>237</v>
      </c>
      <c r="AH1619">
        <v>0</v>
      </c>
      <c r="AN1619" t="s">
        <v>238</v>
      </c>
      <c r="AO1619">
        <v>1</v>
      </c>
      <c r="AP1619" t="s">
        <v>239</v>
      </c>
      <c r="AQ1619" s="27">
        <v>41711</v>
      </c>
      <c r="AR1619" t="s">
        <v>240</v>
      </c>
      <c r="AS1619">
        <v>1</v>
      </c>
      <c r="AT1619" t="s">
        <v>239</v>
      </c>
      <c r="AU1619" s="27">
        <v>41711</v>
      </c>
    </row>
    <row r="1620" spans="1:47" x14ac:dyDescent="0.2">
      <c r="A1620">
        <v>1619</v>
      </c>
      <c r="B1620" t="s">
        <v>6290</v>
      </c>
      <c r="C1620" t="s">
        <v>6291</v>
      </c>
      <c r="D1620" t="s">
        <v>6292</v>
      </c>
      <c r="E1620" s="27">
        <v>41857</v>
      </c>
      <c r="F1620" t="s">
        <v>233</v>
      </c>
      <c r="G1620" s="27">
        <v>28557</v>
      </c>
      <c r="H1620">
        <v>38</v>
      </c>
      <c r="I1620" t="s">
        <v>244</v>
      </c>
      <c r="J1620" t="s">
        <v>22</v>
      </c>
      <c r="K1620">
        <v>0</v>
      </c>
      <c r="L1620">
        <v>4</v>
      </c>
      <c r="M1620">
        <v>0</v>
      </c>
      <c r="N1620">
        <v>0</v>
      </c>
      <c r="O1620">
        <v>2</v>
      </c>
      <c r="P1620">
        <v>0</v>
      </c>
      <c r="Q1620" s="28">
        <v>41857.043055555558</v>
      </c>
      <c r="R1620" s="28">
        <v>41858.213194444441</v>
      </c>
      <c r="S1620" t="s">
        <v>6293</v>
      </c>
      <c r="T1620" s="27">
        <v>41857</v>
      </c>
      <c r="V1620">
        <v>0</v>
      </c>
      <c r="W1620" t="s">
        <v>32</v>
      </c>
      <c r="X1620" t="s">
        <v>348</v>
      </c>
      <c r="Y1620">
        <v>0</v>
      </c>
      <c r="AB1620" t="s">
        <v>237</v>
      </c>
      <c r="AH1620">
        <v>0</v>
      </c>
      <c r="AN1620" t="s">
        <v>238</v>
      </c>
      <c r="AO1620">
        <v>4</v>
      </c>
      <c r="AP1620" t="s">
        <v>239</v>
      </c>
      <c r="AQ1620" s="27">
        <v>41857</v>
      </c>
      <c r="AR1620" t="s">
        <v>240</v>
      </c>
      <c r="AS1620">
        <v>4</v>
      </c>
      <c r="AT1620" t="s">
        <v>239</v>
      </c>
      <c r="AU1620" s="27">
        <v>41857</v>
      </c>
    </row>
    <row r="1621" spans="1:47" x14ac:dyDescent="0.2">
      <c r="A1621">
        <v>1620</v>
      </c>
      <c r="B1621" t="s">
        <v>6294</v>
      </c>
      <c r="C1621" t="s">
        <v>4736</v>
      </c>
      <c r="D1621" t="s">
        <v>6295</v>
      </c>
      <c r="E1621" s="27">
        <v>41624</v>
      </c>
      <c r="F1621" t="s">
        <v>233</v>
      </c>
      <c r="G1621" s="27">
        <v>23033</v>
      </c>
      <c r="H1621">
        <v>53</v>
      </c>
      <c r="I1621" t="s">
        <v>234</v>
      </c>
      <c r="J1621" t="s">
        <v>245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-1</v>
      </c>
      <c r="Q1621" s="28">
        <v>41623.462500000001</v>
      </c>
      <c r="R1621" s="28">
        <v>41624.352083333331</v>
      </c>
      <c r="S1621" t="s">
        <v>6296</v>
      </c>
      <c r="T1621" s="27">
        <v>41623</v>
      </c>
      <c r="V1621">
        <v>1</v>
      </c>
      <c r="W1621" t="s">
        <v>32</v>
      </c>
      <c r="X1621" t="s">
        <v>801</v>
      </c>
      <c r="Y1621">
        <v>0</v>
      </c>
      <c r="AB1621" t="s">
        <v>237</v>
      </c>
      <c r="AH1621">
        <v>0</v>
      </c>
      <c r="AN1621" t="s">
        <v>238</v>
      </c>
      <c r="AO1621">
        <v>1</v>
      </c>
      <c r="AP1621" t="s">
        <v>239</v>
      </c>
      <c r="AQ1621" s="27">
        <v>41624</v>
      </c>
      <c r="AR1621" t="s">
        <v>240</v>
      </c>
      <c r="AS1621">
        <v>1</v>
      </c>
      <c r="AT1621" t="s">
        <v>239</v>
      </c>
      <c r="AU1621" s="27">
        <v>41624</v>
      </c>
    </row>
    <row r="1622" spans="1:47" x14ac:dyDescent="0.2">
      <c r="A1622">
        <v>1621</v>
      </c>
      <c r="B1622" t="s">
        <v>6297</v>
      </c>
      <c r="C1622" t="s">
        <v>6298</v>
      </c>
      <c r="D1622" t="s">
        <v>671</v>
      </c>
      <c r="E1622" s="27">
        <v>41918</v>
      </c>
      <c r="F1622" t="s">
        <v>294</v>
      </c>
      <c r="G1622" s="27">
        <v>23767</v>
      </c>
      <c r="H1622">
        <v>51</v>
      </c>
      <c r="I1622" t="s">
        <v>234</v>
      </c>
      <c r="J1622" t="s">
        <v>245</v>
      </c>
      <c r="K1622">
        <v>0</v>
      </c>
      <c r="L1622">
        <v>3</v>
      </c>
      <c r="M1622">
        <v>0</v>
      </c>
      <c r="N1622">
        <v>0</v>
      </c>
      <c r="O1622">
        <v>1</v>
      </c>
      <c r="P1622">
        <v>-8</v>
      </c>
      <c r="Q1622" s="28">
        <v>41910.329861111109</v>
      </c>
      <c r="R1622" s="28">
        <v>41915.288888888892</v>
      </c>
      <c r="S1622" t="s">
        <v>6299</v>
      </c>
      <c r="T1622" s="27">
        <v>41910</v>
      </c>
      <c r="V1622">
        <v>8</v>
      </c>
      <c r="W1622" t="s">
        <v>32</v>
      </c>
      <c r="X1622" t="s">
        <v>1613</v>
      </c>
      <c r="Y1622">
        <v>0</v>
      </c>
      <c r="AB1622" t="s">
        <v>237</v>
      </c>
      <c r="AH1622">
        <v>0</v>
      </c>
      <c r="AN1622" t="s">
        <v>238</v>
      </c>
      <c r="AO1622">
        <v>1</v>
      </c>
      <c r="AP1622" t="s">
        <v>239</v>
      </c>
      <c r="AQ1622" s="27">
        <v>41918</v>
      </c>
      <c r="AR1622" t="s">
        <v>240</v>
      </c>
      <c r="AS1622">
        <v>3</v>
      </c>
      <c r="AT1622" t="s">
        <v>239</v>
      </c>
      <c r="AU1622" s="27">
        <v>41918</v>
      </c>
    </row>
    <row r="1623" spans="1:47" x14ac:dyDescent="0.2">
      <c r="A1623">
        <v>1622</v>
      </c>
      <c r="B1623" t="s">
        <v>6300</v>
      </c>
      <c r="C1623" t="s">
        <v>6301</v>
      </c>
      <c r="D1623" t="s">
        <v>375</v>
      </c>
      <c r="E1623" s="27">
        <v>41343</v>
      </c>
      <c r="F1623" t="s">
        <v>233</v>
      </c>
      <c r="G1623" s="27">
        <v>22939</v>
      </c>
      <c r="H1623">
        <v>53</v>
      </c>
      <c r="I1623" t="s">
        <v>234</v>
      </c>
      <c r="J1623" t="s">
        <v>250</v>
      </c>
      <c r="K1623">
        <v>0</v>
      </c>
      <c r="L1623">
        <v>3</v>
      </c>
      <c r="M1623">
        <v>0</v>
      </c>
      <c r="N1623">
        <v>0</v>
      </c>
      <c r="O1623">
        <v>2</v>
      </c>
      <c r="P1623">
        <v>-1</v>
      </c>
      <c r="Q1623" s="28">
        <v>41342.393055555556</v>
      </c>
      <c r="R1623" s="28">
        <v>41343.043055555558</v>
      </c>
      <c r="S1623" t="s">
        <v>6302</v>
      </c>
      <c r="T1623" s="27">
        <v>41342</v>
      </c>
      <c r="V1623">
        <v>1</v>
      </c>
      <c r="W1623" t="s">
        <v>32</v>
      </c>
      <c r="X1623" t="s">
        <v>348</v>
      </c>
      <c r="Y1623">
        <v>0</v>
      </c>
      <c r="AB1623" t="s">
        <v>237</v>
      </c>
      <c r="AH1623">
        <v>0</v>
      </c>
      <c r="AN1623" t="s">
        <v>238</v>
      </c>
      <c r="AO1623">
        <v>1</v>
      </c>
      <c r="AP1623" t="s">
        <v>239</v>
      </c>
      <c r="AQ1623" s="27">
        <v>41343</v>
      </c>
      <c r="AR1623" t="s">
        <v>240</v>
      </c>
      <c r="AS1623">
        <v>3</v>
      </c>
      <c r="AT1623" t="s">
        <v>239</v>
      </c>
      <c r="AU1623" s="27">
        <v>41343</v>
      </c>
    </row>
    <row r="1624" spans="1:47" x14ac:dyDescent="0.2">
      <c r="A1624">
        <v>1623</v>
      </c>
      <c r="B1624" t="s">
        <v>6303</v>
      </c>
      <c r="C1624" t="s">
        <v>281</v>
      </c>
      <c r="D1624" t="s">
        <v>1110</v>
      </c>
      <c r="E1624" s="27">
        <v>41569</v>
      </c>
      <c r="F1624" t="s">
        <v>233</v>
      </c>
      <c r="G1624" s="27">
        <v>21465</v>
      </c>
      <c r="H1624">
        <v>57</v>
      </c>
      <c r="I1624" t="s">
        <v>234</v>
      </c>
      <c r="J1624" t="s">
        <v>250</v>
      </c>
      <c r="K1624">
        <v>0</v>
      </c>
      <c r="L1624">
        <v>7</v>
      </c>
      <c r="M1624">
        <v>0</v>
      </c>
      <c r="N1624">
        <v>0</v>
      </c>
      <c r="O1624">
        <v>19</v>
      </c>
      <c r="P1624">
        <v>-1</v>
      </c>
      <c r="Q1624" s="28">
        <v>41568.458333333336</v>
      </c>
      <c r="R1624" s="28">
        <v>41686.129861111112</v>
      </c>
      <c r="S1624" t="s">
        <v>6304</v>
      </c>
      <c r="T1624" s="27">
        <v>41568</v>
      </c>
      <c r="V1624">
        <v>1</v>
      </c>
      <c r="W1624" t="s">
        <v>32</v>
      </c>
      <c r="X1624" t="s">
        <v>252</v>
      </c>
      <c r="Y1624">
        <v>0</v>
      </c>
      <c r="AB1624" t="s">
        <v>237</v>
      </c>
      <c r="AH1624">
        <v>0</v>
      </c>
      <c r="AN1624" t="s">
        <v>238</v>
      </c>
      <c r="AO1624">
        <v>4</v>
      </c>
      <c r="AP1624" t="s">
        <v>239</v>
      </c>
      <c r="AQ1624" s="27">
        <v>41569</v>
      </c>
      <c r="AR1624" t="s">
        <v>240</v>
      </c>
      <c r="AS1624">
        <v>7</v>
      </c>
      <c r="AT1624" t="s">
        <v>246</v>
      </c>
      <c r="AU1624" s="27">
        <v>41569</v>
      </c>
    </row>
    <row r="1625" spans="1:47" x14ac:dyDescent="0.2">
      <c r="A1625">
        <v>1624</v>
      </c>
      <c r="B1625" t="s">
        <v>6305</v>
      </c>
      <c r="C1625" t="s">
        <v>1123</v>
      </c>
      <c r="D1625" t="s">
        <v>1384</v>
      </c>
      <c r="E1625" s="27">
        <v>41544</v>
      </c>
      <c r="F1625" t="s">
        <v>233</v>
      </c>
      <c r="G1625" s="27">
        <v>34277</v>
      </c>
      <c r="H1625">
        <v>22</v>
      </c>
      <c r="I1625" t="s">
        <v>259</v>
      </c>
      <c r="J1625" t="s">
        <v>250</v>
      </c>
      <c r="K1625">
        <v>0</v>
      </c>
      <c r="L1625">
        <v>8</v>
      </c>
      <c r="M1625">
        <v>0</v>
      </c>
      <c r="N1625">
        <v>0</v>
      </c>
      <c r="O1625">
        <v>5</v>
      </c>
      <c r="P1625">
        <v>-1</v>
      </c>
      <c r="Q1625" s="28">
        <v>41543.130555555559</v>
      </c>
      <c r="R1625" s="28">
        <v>41562.25</v>
      </c>
      <c r="S1625" t="s">
        <v>6306</v>
      </c>
      <c r="U1625" s="27">
        <v>41543</v>
      </c>
      <c r="V1625">
        <v>1</v>
      </c>
      <c r="W1625" t="s">
        <v>32</v>
      </c>
      <c r="X1625" t="s">
        <v>274</v>
      </c>
      <c r="Y1625">
        <v>1</v>
      </c>
      <c r="AA1625" t="s">
        <v>6307</v>
      </c>
      <c r="AB1625" t="s">
        <v>32</v>
      </c>
      <c r="AC1625">
        <v>54</v>
      </c>
      <c r="AD1625" s="27">
        <v>41791</v>
      </c>
      <c r="AE1625" t="s">
        <v>410</v>
      </c>
      <c r="AF1625" s="27">
        <v>41845</v>
      </c>
      <c r="AG1625" s="27">
        <v>41883</v>
      </c>
      <c r="AH1625">
        <v>0</v>
      </c>
      <c r="AN1625" t="s">
        <v>238</v>
      </c>
      <c r="AO1625">
        <v>5</v>
      </c>
      <c r="AP1625" t="s">
        <v>246</v>
      </c>
      <c r="AQ1625" s="27">
        <v>41544</v>
      </c>
      <c r="AR1625" t="s">
        <v>240</v>
      </c>
      <c r="AS1625">
        <v>8</v>
      </c>
      <c r="AT1625" t="s">
        <v>269</v>
      </c>
      <c r="AU1625" s="27">
        <v>41544</v>
      </c>
    </row>
    <row r="1626" spans="1:47" x14ac:dyDescent="0.2">
      <c r="A1626">
        <v>1625</v>
      </c>
      <c r="B1626" t="s">
        <v>6308</v>
      </c>
      <c r="C1626" t="s">
        <v>6309</v>
      </c>
      <c r="D1626" t="s">
        <v>3828</v>
      </c>
      <c r="E1626" s="27">
        <v>41324</v>
      </c>
      <c r="F1626" t="s">
        <v>233</v>
      </c>
      <c r="G1626" s="27">
        <v>34638</v>
      </c>
      <c r="H1626">
        <v>21</v>
      </c>
      <c r="I1626" t="s">
        <v>259</v>
      </c>
      <c r="J1626" t="s">
        <v>250</v>
      </c>
      <c r="K1626">
        <v>0</v>
      </c>
      <c r="L1626">
        <v>10</v>
      </c>
      <c r="M1626">
        <v>0</v>
      </c>
      <c r="N1626">
        <v>0</v>
      </c>
      <c r="O1626">
        <v>0</v>
      </c>
      <c r="P1626">
        <v>-5</v>
      </c>
      <c r="Q1626" s="28">
        <v>41319.274305555555</v>
      </c>
      <c r="R1626" s="28">
        <v>41320.319444444445</v>
      </c>
      <c r="S1626" t="s">
        <v>6310</v>
      </c>
      <c r="T1626" s="27">
        <v>41319</v>
      </c>
      <c r="V1626">
        <v>5</v>
      </c>
      <c r="W1626" t="s">
        <v>32</v>
      </c>
      <c r="X1626" t="s">
        <v>359</v>
      </c>
      <c r="Y1626">
        <v>1</v>
      </c>
      <c r="AA1626" t="s">
        <v>6311</v>
      </c>
      <c r="AB1626" t="s">
        <v>36</v>
      </c>
      <c r="AC1626">
        <v>0</v>
      </c>
      <c r="AD1626" s="27">
        <v>41375</v>
      </c>
      <c r="AE1626" t="s">
        <v>392</v>
      </c>
      <c r="AF1626" s="27">
        <v>41375</v>
      </c>
      <c r="AG1626" s="27">
        <v>41376</v>
      </c>
      <c r="AH1626">
        <v>1</v>
      </c>
      <c r="AJ1626" t="s">
        <v>6312</v>
      </c>
      <c r="AK1626" t="s">
        <v>462</v>
      </c>
      <c r="AL1626" s="27">
        <v>41800</v>
      </c>
      <c r="AM1626" t="s">
        <v>279</v>
      </c>
      <c r="AN1626" t="s">
        <v>238</v>
      </c>
      <c r="AO1626">
        <v>9</v>
      </c>
      <c r="AP1626" t="s">
        <v>269</v>
      </c>
      <c r="AQ1626" s="27">
        <v>41324</v>
      </c>
      <c r="AR1626" t="s">
        <v>240</v>
      </c>
      <c r="AS1626">
        <v>10</v>
      </c>
      <c r="AT1626" t="s">
        <v>269</v>
      </c>
      <c r="AU1626" s="27">
        <v>41324</v>
      </c>
    </row>
    <row r="1627" spans="1:47" x14ac:dyDescent="0.2">
      <c r="A1627">
        <v>1626</v>
      </c>
      <c r="B1627" t="s">
        <v>6313</v>
      </c>
      <c r="C1627" t="s">
        <v>488</v>
      </c>
      <c r="D1627" t="s">
        <v>506</v>
      </c>
      <c r="E1627" s="27">
        <v>41391</v>
      </c>
      <c r="F1627" t="s">
        <v>233</v>
      </c>
      <c r="G1627" s="27">
        <v>32931</v>
      </c>
      <c r="H1627">
        <v>26</v>
      </c>
      <c r="I1627" t="s">
        <v>244</v>
      </c>
      <c r="J1627" t="s">
        <v>250</v>
      </c>
      <c r="K1627">
        <v>0</v>
      </c>
      <c r="L1627">
        <v>3</v>
      </c>
      <c r="M1627">
        <v>0</v>
      </c>
      <c r="N1627">
        <v>0</v>
      </c>
      <c r="O1627">
        <v>0</v>
      </c>
      <c r="P1627">
        <v>-1</v>
      </c>
      <c r="Q1627" s="28">
        <v>41390.238888888889</v>
      </c>
      <c r="R1627" s="28">
        <v>41391.372916666667</v>
      </c>
      <c r="S1627" t="s">
        <v>6314</v>
      </c>
      <c r="T1627" s="27">
        <v>41390</v>
      </c>
      <c r="V1627">
        <v>1</v>
      </c>
      <c r="W1627" t="s">
        <v>32</v>
      </c>
      <c r="X1627" t="s">
        <v>441</v>
      </c>
      <c r="Y1627">
        <v>1</v>
      </c>
      <c r="AA1627" t="s">
        <v>6315</v>
      </c>
      <c r="AB1627" t="s">
        <v>32</v>
      </c>
      <c r="AC1627">
        <v>1</v>
      </c>
      <c r="AD1627" s="27">
        <v>41647</v>
      </c>
      <c r="AE1627" t="s">
        <v>337</v>
      </c>
      <c r="AF1627" s="27">
        <v>41648</v>
      </c>
      <c r="AG1627" s="27">
        <v>41649</v>
      </c>
      <c r="AH1627">
        <v>0</v>
      </c>
      <c r="AN1627" t="s">
        <v>238</v>
      </c>
      <c r="AO1627">
        <v>3</v>
      </c>
      <c r="AP1627" t="s">
        <v>239</v>
      </c>
      <c r="AQ1627" s="27">
        <v>41391</v>
      </c>
      <c r="AR1627" t="s">
        <v>240</v>
      </c>
      <c r="AS1627">
        <v>3</v>
      </c>
      <c r="AT1627" t="s">
        <v>239</v>
      </c>
      <c r="AU1627" s="27">
        <v>41391</v>
      </c>
    </row>
    <row r="1628" spans="1:47" x14ac:dyDescent="0.2">
      <c r="A1628">
        <v>1627</v>
      </c>
      <c r="B1628" t="s">
        <v>6316</v>
      </c>
      <c r="C1628" t="s">
        <v>6317</v>
      </c>
      <c r="D1628" t="s">
        <v>1576</v>
      </c>
      <c r="E1628" s="27">
        <v>41304</v>
      </c>
      <c r="F1628" t="s">
        <v>294</v>
      </c>
      <c r="G1628" s="27">
        <v>33521</v>
      </c>
      <c r="H1628">
        <v>24</v>
      </c>
      <c r="I1628" t="s">
        <v>259</v>
      </c>
      <c r="J1628" t="s">
        <v>250</v>
      </c>
      <c r="K1628">
        <v>0</v>
      </c>
      <c r="L1628">
        <v>3</v>
      </c>
      <c r="M1628">
        <v>0</v>
      </c>
      <c r="N1628">
        <v>0</v>
      </c>
      <c r="O1628">
        <v>1</v>
      </c>
      <c r="P1628">
        <v>279</v>
      </c>
      <c r="Q1628" s="28">
        <v>41583.060416666667</v>
      </c>
      <c r="R1628" s="28">
        <v>41597.228472222225</v>
      </c>
      <c r="S1628" t="s">
        <v>6318</v>
      </c>
      <c r="T1628" s="27">
        <v>41269</v>
      </c>
      <c r="V1628">
        <v>35</v>
      </c>
      <c r="W1628" t="s">
        <v>32</v>
      </c>
      <c r="X1628" t="s">
        <v>1406</v>
      </c>
      <c r="Y1628">
        <v>1</v>
      </c>
      <c r="AA1628" t="s">
        <v>6319</v>
      </c>
      <c r="AB1628" t="s">
        <v>36</v>
      </c>
      <c r="AD1628" s="27">
        <v>42292</v>
      </c>
      <c r="AE1628" t="s">
        <v>1508</v>
      </c>
      <c r="AH1628">
        <v>0</v>
      </c>
      <c r="AN1628" t="s">
        <v>238</v>
      </c>
      <c r="AO1628">
        <v>4</v>
      </c>
      <c r="AP1628" t="s">
        <v>239</v>
      </c>
      <c r="AQ1628" s="27">
        <v>41304</v>
      </c>
      <c r="AR1628" t="s">
        <v>240</v>
      </c>
      <c r="AS1628">
        <v>3</v>
      </c>
      <c r="AT1628" t="s">
        <v>239</v>
      </c>
      <c r="AU1628" s="27">
        <v>41304</v>
      </c>
    </row>
    <row r="1629" spans="1:47" x14ac:dyDescent="0.2">
      <c r="A1629">
        <v>1628</v>
      </c>
      <c r="B1629" t="s">
        <v>6320</v>
      </c>
      <c r="C1629" t="s">
        <v>480</v>
      </c>
      <c r="D1629" t="s">
        <v>825</v>
      </c>
      <c r="E1629" s="27">
        <v>41735</v>
      </c>
      <c r="F1629" t="s">
        <v>233</v>
      </c>
      <c r="G1629" s="27">
        <v>24859</v>
      </c>
      <c r="H1629">
        <v>48</v>
      </c>
      <c r="I1629" t="s">
        <v>234</v>
      </c>
      <c r="J1629" t="s">
        <v>250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-1</v>
      </c>
      <c r="Q1629" s="28">
        <v>41734.532638888886</v>
      </c>
      <c r="R1629" s="28">
        <v>41736.09652777778</v>
      </c>
      <c r="S1629" t="s">
        <v>6321</v>
      </c>
      <c r="T1629" s="27">
        <v>41734</v>
      </c>
      <c r="V1629">
        <v>1</v>
      </c>
      <c r="W1629" t="s">
        <v>36</v>
      </c>
      <c r="X1629" t="s">
        <v>974</v>
      </c>
      <c r="Y1629">
        <v>0</v>
      </c>
      <c r="AB1629" t="s">
        <v>237</v>
      </c>
      <c r="AH1629">
        <v>0</v>
      </c>
      <c r="AN1629" t="s">
        <v>238</v>
      </c>
      <c r="AO1629">
        <v>1</v>
      </c>
      <c r="AP1629" t="s">
        <v>239</v>
      </c>
      <c r="AQ1629" s="27">
        <v>41735</v>
      </c>
      <c r="AR1629" t="s">
        <v>240</v>
      </c>
      <c r="AS1629">
        <v>1</v>
      </c>
      <c r="AT1629" t="s">
        <v>239</v>
      </c>
      <c r="AU1629" s="27">
        <v>41735</v>
      </c>
    </row>
    <row r="1630" spans="1:47" x14ac:dyDescent="0.2">
      <c r="A1630">
        <v>1629</v>
      </c>
      <c r="B1630" t="s">
        <v>6322</v>
      </c>
      <c r="C1630" t="s">
        <v>6323</v>
      </c>
      <c r="D1630" t="s">
        <v>6324</v>
      </c>
      <c r="E1630" s="27">
        <v>41679</v>
      </c>
      <c r="F1630" t="s">
        <v>233</v>
      </c>
      <c r="G1630" s="27">
        <v>32395</v>
      </c>
      <c r="H1630">
        <v>27</v>
      </c>
      <c r="I1630" t="s">
        <v>244</v>
      </c>
      <c r="J1630" t="s">
        <v>250</v>
      </c>
      <c r="K1630">
        <v>0</v>
      </c>
      <c r="L1630">
        <v>5</v>
      </c>
      <c r="M1630">
        <v>0</v>
      </c>
      <c r="N1630">
        <v>0</v>
      </c>
      <c r="O1630">
        <v>2</v>
      </c>
      <c r="P1630">
        <v>-1</v>
      </c>
      <c r="Q1630" s="28">
        <v>41678.293749999997</v>
      </c>
      <c r="R1630" s="28">
        <v>41699.213888888888</v>
      </c>
      <c r="S1630" t="s">
        <v>6325</v>
      </c>
      <c r="T1630" s="27">
        <v>41678</v>
      </c>
      <c r="V1630">
        <v>1</v>
      </c>
      <c r="W1630" t="s">
        <v>32</v>
      </c>
      <c r="X1630" t="s">
        <v>583</v>
      </c>
      <c r="Y1630">
        <v>0</v>
      </c>
      <c r="AB1630" t="s">
        <v>237</v>
      </c>
      <c r="AH1630">
        <v>0</v>
      </c>
      <c r="AN1630" t="s">
        <v>238</v>
      </c>
      <c r="AO1630">
        <v>4</v>
      </c>
      <c r="AP1630" t="s">
        <v>239</v>
      </c>
      <c r="AQ1630" s="27">
        <v>41679</v>
      </c>
      <c r="AR1630" t="s">
        <v>240</v>
      </c>
      <c r="AS1630">
        <v>5</v>
      </c>
      <c r="AT1630" t="s">
        <v>246</v>
      </c>
      <c r="AU1630" s="27">
        <v>41679</v>
      </c>
    </row>
    <row r="1631" spans="1:47" x14ac:dyDescent="0.2">
      <c r="A1631">
        <v>1630</v>
      </c>
      <c r="B1631" t="s">
        <v>6326</v>
      </c>
      <c r="C1631" t="s">
        <v>6327</v>
      </c>
      <c r="D1631" t="s">
        <v>496</v>
      </c>
      <c r="E1631" s="27">
        <v>41419</v>
      </c>
      <c r="F1631" t="s">
        <v>294</v>
      </c>
      <c r="G1631" s="27">
        <v>24272</v>
      </c>
      <c r="H1631">
        <v>49</v>
      </c>
      <c r="I1631" t="s">
        <v>234</v>
      </c>
      <c r="J1631" t="s">
        <v>245</v>
      </c>
      <c r="K1631">
        <v>0</v>
      </c>
      <c r="L1631">
        <v>5</v>
      </c>
      <c r="M1631">
        <v>0</v>
      </c>
      <c r="N1631">
        <v>0</v>
      </c>
      <c r="O1631">
        <v>4</v>
      </c>
      <c r="P1631">
        <v>0</v>
      </c>
      <c r="Q1631" s="28">
        <v>41419.506249999999</v>
      </c>
      <c r="R1631" s="28">
        <v>41423.222916666666</v>
      </c>
      <c r="S1631" t="s">
        <v>6328</v>
      </c>
      <c r="U1631" s="27">
        <v>41418</v>
      </c>
      <c r="V1631">
        <v>1</v>
      </c>
      <c r="W1631" t="s">
        <v>32</v>
      </c>
      <c r="X1631" t="s">
        <v>274</v>
      </c>
      <c r="Y1631">
        <v>0</v>
      </c>
      <c r="AB1631" t="s">
        <v>237</v>
      </c>
      <c r="AH1631">
        <v>0</v>
      </c>
      <c r="AN1631" t="s">
        <v>238</v>
      </c>
      <c r="AO1631">
        <v>1</v>
      </c>
      <c r="AP1631" t="s">
        <v>239</v>
      </c>
      <c r="AQ1631" s="27">
        <v>41419</v>
      </c>
      <c r="AR1631" t="s">
        <v>240</v>
      </c>
      <c r="AS1631">
        <v>5</v>
      </c>
      <c r="AT1631" t="s">
        <v>246</v>
      </c>
      <c r="AU1631" s="27">
        <v>41419</v>
      </c>
    </row>
    <row r="1632" spans="1:47" x14ac:dyDescent="0.2">
      <c r="A1632">
        <v>1631</v>
      </c>
      <c r="B1632" t="s">
        <v>6329</v>
      </c>
      <c r="C1632" t="s">
        <v>3191</v>
      </c>
      <c r="D1632" t="s">
        <v>6330</v>
      </c>
      <c r="E1632" s="27">
        <v>41555</v>
      </c>
      <c r="F1632" t="s">
        <v>233</v>
      </c>
      <c r="G1632" s="27">
        <v>24998</v>
      </c>
      <c r="H1632">
        <v>47</v>
      </c>
      <c r="I1632" t="s">
        <v>234</v>
      </c>
      <c r="J1632" t="s">
        <v>245</v>
      </c>
      <c r="K1632">
        <v>0</v>
      </c>
      <c r="L1632">
        <v>3</v>
      </c>
      <c r="M1632">
        <v>0</v>
      </c>
      <c r="N1632">
        <v>0</v>
      </c>
      <c r="O1632">
        <v>1</v>
      </c>
      <c r="P1632">
        <v>-1</v>
      </c>
      <c r="Q1632" s="28">
        <v>41554.479166666664</v>
      </c>
      <c r="R1632" s="28">
        <v>41555.351388888892</v>
      </c>
      <c r="S1632" t="s">
        <v>6331</v>
      </c>
      <c r="T1632" s="27">
        <v>41554</v>
      </c>
      <c r="V1632">
        <v>1</v>
      </c>
      <c r="W1632" t="s">
        <v>32</v>
      </c>
      <c r="X1632" t="s">
        <v>261</v>
      </c>
      <c r="Y1632">
        <v>1</v>
      </c>
      <c r="AA1632" t="s">
        <v>6332</v>
      </c>
      <c r="AB1632" t="s">
        <v>36</v>
      </c>
      <c r="AC1632">
        <v>0</v>
      </c>
      <c r="AD1632" s="27">
        <v>42083</v>
      </c>
      <c r="AE1632" t="s">
        <v>279</v>
      </c>
      <c r="AF1632" s="27">
        <v>42083</v>
      </c>
      <c r="AG1632" s="27">
        <v>42213</v>
      </c>
      <c r="AH1632">
        <v>1</v>
      </c>
      <c r="AJ1632" t="s">
        <v>6332</v>
      </c>
      <c r="AK1632" t="s">
        <v>462</v>
      </c>
      <c r="AL1632" s="27">
        <v>42083</v>
      </c>
      <c r="AM1632" t="s">
        <v>279</v>
      </c>
      <c r="AN1632" t="s">
        <v>238</v>
      </c>
      <c r="AO1632">
        <v>1</v>
      </c>
      <c r="AP1632" t="s">
        <v>239</v>
      </c>
      <c r="AQ1632" s="27">
        <v>41555</v>
      </c>
      <c r="AR1632" t="s">
        <v>240</v>
      </c>
      <c r="AS1632">
        <v>3</v>
      </c>
      <c r="AT1632" t="s">
        <v>239</v>
      </c>
      <c r="AU1632" s="27">
        <v>41555</v>
      </c>
    </row>
    <row r="1633" spans="1:47" x14ac:dyDescent="0.2">
      <c r="A1633">
        <v>1632</v>
      </c>
      <c r="B1633" t="s">
        <v>6333</v>
      </c>
      <c r="C1633" t="s">
        <v>6334</v>
      </c>
      <c r="D1633" t="s">
        <v>603</v>
      </c>
      <c r="E1633" s="27">
        <v>41789</v>
      </c>
      <c r="F1633" t="s">
        <v>233</v>
      </c>
      <c r="G1633" s="27">
        <v>31409</v>
      </c>
      <c r="H1633">
        <v>30</v>
      </c>
      <c r="I1633" t="s">
        <v>244</v>
      </c>
      <c r="J1633" t="s">
        <v>250</v>
      </c>
      <c r="K1633">
        <v>0</v>
      </c>
      <c r="L1633">
        <v>10</v>
      </c>
      <c r="M1633">
        <v>0</v>
      </c>
      <c r="N1633">
        <v>0</v>
      </c>
      <c r="O1633">
        <v>8</v>
      </c>
      <c r="P1633">
        <v>-1</v>
      </c>
      <c r="Q1633" s="28">
        <v>41788.425000000003</v>
      </c>
      <c r="R1633" s="28">
        <v>41790.149305555555</v>
      </c>
      <c r="S1633" t="s">
        <v>6335</v>
      </c>
      <c r="T1633" s="27">
        <v>41788</v>
      </c>
      <c r="V1633">
        <v>1</v>
      </c>
      <c r="W1633" t="s">
        <v>32</v>
      </c>
      <c r="X1633" t="s">
        <v>261</v>
      </c>
      <c r="Y1633">
        <v>1</v>
      </c>
      <c r="AA1633" t="s">
        <v>6336</v>
      </c>
      <c r="AB1633" t="s">
        <v>36</v>
      </c>
      <c r="AC1633">
        <v>0</v>
      </c>
      <c r="AD1633" s="27">
        <v>41799</v>
      </c>
      <c r="AE1633" t="s">
        <v>412</v>
      </c>
      <c r="AF1633" s="27">
        <v>41799</v>
      </c>
      <c r="AG1633" s="27">
        <v>41923</v>
      </c>
      <c r="AH1633">
        <v>0</v>
      </c>
      <c r="AN1633" t="s">
        <v>238</v>
      </c>
      <c r="AO1633">
        <v>5</v>
      </c>
      <c r="AP1633" t="s">
        <v>246</v>
      </c>
      <c r="AQ1633" s="27">
        <v>41789</v>
      </c>
      <c r="AR1633" t="s">
        <v>240</v>
      </c>
      <c r="AS1633">
        <v>10</v>
      </c>
      <c r="AT1633" t="s">
        <v>269</v>
      </c>
      <c r="AU1633" s="27">
        <v>41789</v>
      </c>
    </row>
    <row r="1634" spans="1:47" x14ac:dyDescent="0.2">
      <c r="A1634">
        <v>1633</v>
      </c>
      <c r="B1634" t="s">
        <v>6337</v>
      </c>
      <c r="C1634" t="s">
        <v>6338</v>
      </c>
      <c r="D1634" t="s">
        <v>381</v>
      </c>
      <c r="E1634" s="27">
        <v>41916</v>
      </c>
      <c r="F1634" t="s">
        <v>233</v>
      </c>
      <c r="G1634" s="27">
        <v>22096</v>
      </c>
      <c r="H1634">
        <v>55</v>
      </c>
      <c r="I1634" t="s">
        <v>234</v>
      </c>
      <c r="J1634" t="s">
        <v>250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0</v>
      </c>
      <c r="Q1634" s="28">
        <v>41916.097916666666</v>
      </c>
      <c r="R1634" s="28">
        <v>41917.340277777781</v>
      </c>
      <c r="S1634" t="s">
        <v>6339</v>
      </c>
      <c r="T1634" s="27">
        <v>41916</v>
      </c>
      <c r="V1634">
        <v>0</v>
      </c>
      <c r="W1634" t="s">
        <v>36</v>
      </c>
      <c r="X1634" t="s">
        <v>263</v>
      </c>
      <c r="Y1634">
        <v>0</v>
      </c>
      <c r="AB1634" t="s">
        <v>237</v>
      </c>
      <c r="AH1634">
        <v>0</v>
      </c>
      <c r="AN1634" t="s">
        <v>238</v>
      </c>
      <c r="AO1634">
        <v>1</v>
      </c>
      <c r="AP1634" t="s">
        <v>239</v>
      </c>
      <c r="AQ1634" s="27">
        <v>41916</v>
      </c>
      <c r="AR1634" t="s">
        <v>240</v>
      </c>
      <c r="AS1634">
        <v>1</v>
      </c>
      <c r="AT1634" t="s">
        <v>239</v>
      </c>
      <c r="AU1634" s="27">
        <v>41916</v>
      </c>
    </row>
    <row r="1635" spans="1:47" x14ac:dyDescent="0.2">
      <c r="A1635">
        <v>1634</v>
      </c>
      <c r="B1635" t="s">
        <v>6340</v>
      </c>
      <c r="C1635" t="s">
        <v>6341</v>
      </c>
      <c r="D1635" t="s">
        <v>6342</v>
      </c>
      <c r="E1635" s="27">
        <v>41363</v>
      </c>
      <c r="F1635" t="s">
        <v>233</v>
      </c>
      <c r="G1635" s="27">
        <v>26252</v>
      </c>
      <c r="H1635">
        <v>44</v>
      </c>
      <c r="I1635" t="s">
        <v>244</v>
      </c>
      <c r="J1635" t="s">
        <v>245</v>
      </c>
      <c r="K1635">
        <v>0</v>
      </c>
      <c r="L1635">
        <v>1</v>
      </c>
      <c r="M1635">
        <v>0</v>
      </c>
      <c r="N1635">
        <v>0</v>
      </c>
      <c r="O1635">
        <v>3</v>
      </c>
      <c r="P1635">
        <v>0</v>
      </c>
      <c r="Q1635" s="28">
        <v>41363.168055555558</v>
      </c>
      <c r="R1635" s="28">
        <v>41363.337500000001</v>
      </c>
      <c r="S1635" t="s">
        <v>6343</v>
      </c>
      <c r="T1635" s="27">
        <v>41363</v>
      </c>
      <c r="V1635">
        <v>0</v>
      </c>
      <c r="W1635" t="s">
        <v>32</v>
      </c>
      <c r="X1635" t="s">
        <v>261</v>
      </c>
      <c r="Y1635">
        <v>0</v>
      </c>
      <c r="AB1635" t="s">
        <v>237</v>
      </c>
      <c r="AH1635">
        <v>0</v>
      </c>
      <c r="AN1635" t="s">
        <v>238</v>
      </c>
      <c r="AO1635">
        <v>1</v>
      </c>
      <c r="AP1635" t="s">
        <v>239</v>
      </c>
      <c r="AQ1635" s="27">
        <v>41363</v>
      </c>
      <c r="AR1635" t="s">
        <v>240</v>
      </c>
      <c r="AS1635">
        <v>1</v>
      </c>
      <c r="AT1635" t="s">
        <v>239</v>
      </c>
      <c r="AU1635" s="27">
        <v>41363</v>
      </c>
    </row>
    <row r="1636" spans="1:47" x14ac:dyDescent="0.2">
      <c r="A1636">
        <v>1635</v>
      </c>
      <c r="B1636" t="s">
        <v>6344</v>
      </c>
      <c r="C1636" t="s">
        <v>6345</v>
      </c>
      <c r="D1636" t="s">
        <v>6346</v>
      </c>
      <c r="E1636" s="27">
        <v>41852</v>
      </c>
      <c r="F1636" t="s">
        <v>233</v>
      </c>
      <c r="G1636" s="27">
        <v>34941</v>
      </c>
      <c r="H1636">
        <v>20</v>
      </c>
      <c r="I1636" t="s">
        <v>259</v>
      </c>
      <c r="J1636" t="s">
        <v>250</v>
      </c>
      <c r="K1636">
        <v>0</v>
      </c>
      <c r="L1636">
        <v>6</v>
      </c>
      <c r="M1636">
        <v>0</v>
      </c>
      <c r="N1636">
        <v>1</v>
      </c>
      <c r="O1636">
        <v>2</v>
      </c>
      <c r="P1636">
        <v>-45</v>
      </c>
      <c r="Q1636" s="28">
        <v>41807.540277777778</v>
      </c>
      <c r="R1636" s="28">
        <v>41852.411111111112</v>
      </c>
      <c r="S1636" t="s">
        <v>6347</v>
      </c>
      <c r="U1636" s="27">
        <v>41807</v>
      </c>
      <c r="V1636">
        <v>45</v>
      </c>
      <c r="W1636" t="s">
        <v>32</v>
      </c>
      <c r="X1636" t="s">
        <v>274</v>
      </c>
      <c r="Y1636">
        <v>0</v>
      </c>
      <c r="AB1636" t="s">
        <v>237</v>
      </c>
      <c r="AH1636">
        <v>0</v>
      </c>
      <c r="AN1636" t="s">
        <v>238</v>
      </c>
      <c r="AO1636">
        <v>6</v>
      </c>
      <c r="AP1636" t="s">
        <v>246</v>
      </c>
      <c r="AQ1636" s="27">
        <v>41852</v>
      </c>
      <c r="AR1636" t="s">
        <v>240</v>
      </c>
      <c r="AS1636">
        <v>6</v>
      </c>
      <c r="AT1636" t="s">
        <v>246</v>
      </c>
      <c r="AU1636" s="27">
        <v>41852</v>
      </c>
    </row>
    <row r="1637" spans="1:47" x14ac:dyDescent="0.2">
      <c r="A1637">
        <v>1636</v>
      </c>
      <c r="B1637" t="s">
        <v>6348</v>
      </c>
      <c r="C1637" t="s">
        <v>793</v>
      </c>
      <c r="D1637" t="s">
        <v>1804</v>
      </c>
      <c r="E1637" s="27">
        <v>41850</v>
      </c>
      <c r="F1637" t="s">
        <v>233</v>
      </c>
      <c r="G1637" s="27">
        <v>33747</v>
      </c>
      <c r="H1637">
        <v>23</v>
      </c>
      <c r="I1637" t="s">
        <v>259</v>
      </c>
      <c r="J1637" t="s">
        <v>245</v>
      </c>
      <c r="K1637">
        <v>0</v>
      </c>
      <c r="L1637">
        <v>3</v>
      </c>
      <c r="M1637">
        <v>0</v>
      </c>
      <c r="N1637">
        <v>0</v>
      </c>
      <c r="O1637">
        <v>0</v>
      </c>
      <c r="W1637" t="s">
        <v>237</v>
      </c>
      <c r="Y1637">
        <v>-1</v>
      </c>
      <c r="AB1637" t="s">
        <v>237</v>
      </c>
      <c r="AH1637">
        <v>0</v>
      </c>
      <c r="AN1637" t="s">
        <v>238</v>
      </c>
      <c r="AO1637">
        <v>4</v>
      </c>
      <c r="AP1637" t="s">
        <v>239</v>
      </c>
      <c r="AQ1637" s="27">
        <v>41850</v>
      </c>
      <c r="AR1637" t="s">
        <v>240</v>
      </c>
      <c r="AS1637">
        <v>3</v>
      </c>
      <c r="AT1637" t="s">
        <v>239</v>
      </c>
      <c r="AU1637" s="27">
        <v>41850</v>
      </c>
    </row>
    <row r="1638" spans="1:47" x14ac:dyDescent="0.2">
      <c r="A1638">
        <v>1637</v>
      </c>
      <c r="B1638" t="s">
        <v>6349</v>
      </c>
      <c r="C1638" t="s">
        <v>6350</v>
      </c>
      <c r="D1638" t="s">
        <v>6351</v>
      </c>
      <c r="E1638" s="27">
        <v>41435</v>
      </c>
      <c r="F1638" t="s">
        <v>233</v>
      </c>
      <c r="G1638" s="27">
        <v>29929</v>
      </c>
      <c r="H1638">
        <v>34</v>
      </c>
      <c r="I1638" t="s">
        <v>244</v>
      </c>
      <c r="J1638" t="s">
        <v>250</v>
      </c>
      <c r="K1638">
        <v>0</v>
      </c>
      <c r="L1638">
        <v>1</v>
      </c>
      <c r="M1638">
        <v>0</v>
      </c>
      <c r="N1638">
        <v>0</v>
      </c>
      <c r="O1638">
        <v>1</v>
      </c>
      <c r="P1638">
        <v>-17</v>
      </c>
      <c r="Q1638" s="28">
        <v>41418.463194444441</v>
      </c>
      <c r="R1638" s="28">
        <v>41420.079861111109</v>
      </c>
      <c r="S1638" t="s">
        <v>6352</v>
      </c>
      <c r="T1638" s="27">
        <v>41418</v>
      </c>
      <c r="V1638">
        <v>17</v>
      </c>
      <c r="W1638" t="s">
        <v>32</v>
      </c>
      <c r="X1638" t="s">
        <v>1406</v>
      </c>
      <c r="Y1638">
        <v>0</v>
      </c>
      <c r="AB1638" t="s">
        <v>237</v>
      </c>
      <c r="AH1638">
        <v>0</v>
      </c>
      <c r="AN1638" t="s">
        <v>238</v>
      </c>
      <c r="AO1638">
        <v>1</v>
      </c>
      <c r="AP1638" t="s">
        <v>239</v>
      </c>
      <c r="AQ1638" s="27">
        <v>41435</v>
      </c>
      <c r="AR1638" t="s">
        <v>240</v>
      </c>
      <c r="AS1638">
        <v>1</v>
      </c>
      <c r="AT1638" t="s">
        <v>239</v>
      </c>
      <c r="AU1638" s="27">
        <v>41435</v>
      </c>
    </row>
    <row r="1639" spans="1:47" x14ac:dyDescent="0.2">
      <c r="A1639">
        <v>1638</v>
      </c>
      <c r="B1639" t="s">
        <v>6353</v>
      </c>
      <c r="C1639" t="s">
        <v>3064</v>
      </c>
      <c r="D1639" t="s">
        <v>5448</v>
      </c>
      <c r="E1639" s="27">
        <v>41551</v>
      </c>
      <c r="F1639" t="s">
        <v>233</v>
      </c>
      <c r="G1639" s="27">
        <v>25829</v>
      </c>
      <c r="H1639">
        <v>45</v>
      </c>
      <c r="I1639" t="s">
        <v>234</v>
      </c>
      <c r="J1639" t="s">
        <v>250</v>
      </c>
      <c r="K1639">
        <v>0</v>
      </c>
      <c r="L1639">
        <v>3</v>
      </c>
      <c r="M1639">
        <v>0</v>
      </c>
      <c r="N1639">
        <v>0</v>
      </c>
      <c r="O1639">
        <v>10</v>
      </c>
      <c r="P1639">
        <v>-1</v>
      </c>
      <c r="Q1639" s="28">
        <v>41550.113888888889</v>
      </c>
      <c r="R1639" s="28">
        <v>41551.359027777777</v>
      </c>
      <c r="S1639" t="s">
        <v>6354</v>
      </c>
      <c r="T1639" s="27">
        <v>41550</v>
      </c>
      <c r="V1639">
        <v>1</v>
      </c>
      <c r="W1639" t="s">
        <v>32</v>
      </c>
      <c r="X1639" t="s">
        <v>313</v>
      </c>
      <c r="Y1639">
        <v>1</v>
      </c>
      <c r="AA1639" t="s">
        <v>6355</v>
      </c>
      <c r="AB1639" t="s">
        <v>36</v>
      </c>
      <c r="AD1639" s="27">
        <v>42257</v>
      </c>
      <c r="AE1639" t="s">
        <v>324</v>
      </c>
      <c r="AH1639">
        <v>0</v>
      </c>
      <c r="AN1639" t="s">
        <v>238</v>
      </c>
      <c r="AO1639">
        <v>1</v>
      </c>
      <c r="AP1639" t="s">
        <v>239</v>
      </c>
      <c r="AQ1639" s="27">
        <v>41551</v>
      </c>
      <c r="AR1639" t="s">
        <v>240</v>
      </c>
      <c r="AS1639">
        <v>3</v>
      </c>
      <c r="AT1639" t="s">
        <v>239</v>
      </c>
      <c r="AU1639" s="27">
        <v>41551</v>
      </c>
    </row>
    <row r="1640" spans="1:47" x14ac:dyDescent="0.2">
      <c r="A1640">
        <v>1639</v>
      </c>
      <c r="B1640" t="s">
        <v>6356</v>
      </c>
      <c r="C1640" t="s">
        <v>1048</v>
      </c>
      <c r="D1640" t="s">
        <v>6357</v>
      </c>
      <c r="E1640" s="27">
        <v>41621</v>
      </c>
      <c r="F1640" t="s">
        <v>233</v>
      </c>
      <c r="G1640" s="27">
        <v>28341</v>
      </c>
      <c r="H1640">
        <v>38</v>
      </c>
      <c r="I1640" t="s">
        <v>244</v>
      </c>
      <c r="J1640" t="s">
        <v>353</v>
      </c>
      <c r="K1640">
        <v>0</v>
      </c>
      <c r="L1640">
        <v>4</v>
      </c>
      <c r="M1640">
        <v>0</v>
      </c>
      <c r="N1640">
        <v>0</v>
      </c>
      <c r="O1640">
        <v>0</v>
      </c>
      <c r="P1640">
        <v>-1</v>
      </c>
      <c r="Q1640" s="28">
        <v>41620.048611111109</v>
      </c>
      <c r="R1640" s="28">
        <v>41621.14166666667</v>
      </c>
      <c r="S1640" t="s">
        <v>6358</v>
      </c>
      <c r="T1640" s="27">
        <v>41620</v>
      </c>
      <c r="V1640">
        <v>1</v>
      </c>
      <c r="W1640" t="s">
        <v>32</v>
      </c>
      <c r="X1640" t="s">
        <v>847</v>
      </c>
      <c r="Y1640">
        <v>0</v>
      </c>
      <c r="AB1640" t="s">
        <v>237</v>
      </c>
      <c r="AH1640">
        <v>0</v>
      </c>
      <c r="AN1640" t="s">
        <v>238</v>
      </c>
      <c r="AO1640">
        <v>5</v>
      </c>
      <c r="AP1640" t="s">
        <v>246</v>
      </c>
      <c r="AQ1640" s="27">
        <v>41621</v>
      </c>
      <c r="AR1640" t="s">
        <v>240</v>
      </c>
      <c r="AS1640">
        <v>4</v>
      </c>
      <c r="AT1640" t="s">
        <v>239</v>
      </c>
      <c r="AU1640" s="27">
        <v>41621</v>
      </c>
    </row>
    <row r="1641" spans="1:47" x14ac:dyDescent="0.2">
      <c r="A1641">
        <v>1640</v>
      </c>
      <c r="B1641" t="s">
        <v>6359</v>
      </c>
      <c r="C1641" t="s">
        <v>242</v>
      </c>
      <c r="D1641" t="s">
        <v>6360</v>
      </c>
      <c r="E1641" s="27">
        <v>41277</v>
      </c>
      <c r="F1641" t="s">
        <v>233</v>
      </c>
      <c r="G1641" s="27">
        <v>23870</v>
      </c>
      <c r="H1641">
        <v>50</v>
      </c>
      <c r="I1641" t="s">
        <v>234</v>
      </c>
      <c r="J1641" t="s">
        <v>245</v>
      </c>
      <c r="K1641">
        <v>0</v>
      </c>
      <c r="L1641">
        <v>1</v>
      </c>
      <c r="M1641">
        <v>0</v>
      </c>
      <c r="N1641">
        <v>0</v>
      </c>
      <c r="O1641">
        <v>2</v>
      </c>
      <c r="P1641">
        <v>0</v>
      </c>
      <c r="Q1641" s="28">
        <v>41277.097222222219</v>
      </c>
      <c r="R1641" s="28">
        <v>41277.416666666664</v>
      </c>
      <c r="S1641" t="s">
        <v>6361</v>
      </c>
      <c r="T1641" s="27">
        <v>41276</v>
      </c>
      <c r="V1641">
        <v>1</v>
      </c>
      <c r="W1641" t="s">
        <v>36</v>
      </c>
      <c r="X1641" t="s">
        <v>279</v>
      </c>
      <c r="Y1641">
        <v>0</v>
      </c>
      <c r="AB1641" t="s">
        <v>237</v>
      </c>
      <c r="AH1641">
        <v>0</v>
      </c>
      <c r="AN1641" t="s">
        <v>238</v>
      </c>
      <c r="AO1641">
        <v>1</v>
      </c>
      <c r="AP1641" t="s">
        <v>239</v>
      </c>
      <c r="AQ1641" s="27">
        <v>41277</v>
      </c>
      <c r="AR1641" t="s">
        <v>240</v>
      </c>
      <c r="AS1641">
        <v>1</v>
      </c>
      <c r="AT1641" t="s">
        <v>239</v>
      </c>
      <c r="AU1641" s="27">
        <v>41277</v>
      </c>
    </row>
    <row r="1642" spans="1:47" x14ac:dyDescent="0.2">
      <c r="A1642">
        <v>1641</v>
      </c>
      <c r="B1642" t="s">
        <v>6362</v>
      </c>
      <c r="C1642" t="s">
        <v>288</v>
      </c>
      <c r="D1642" t="s">
        <v>6363</v>
      </c>
      <c r="E1642" s="27">
        <v>41930</v>
      </c>
      <c r="F1642" t="s">
        <v>233</v>
      </c>
      <c r="G1642" s="27">
        <v>30608</v>
      </c>
      <c r="H1642">
        <v>32</v>
      </c>
      <c r="I1642" t="s">
        <v>244</v>
      </c>
      <c r="J1642" t="s">
        <v>250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 s="28">
        <v>41930.53125</v>
      </c>
      <c r="R1642" s="28">
        <v>41930.368055555555</v>
      </c>
      <c r="S1642" t="s">
        <v>6364</v>
      </c>
      <c r="T1642" s="27">
        <v>41929</v>
      </c>
      <c r="V1642">
        <v>1</v>
      </c>
      <c r="W1642" t="s">
        <v>32</v>
      </c>
      <c r="X1642" t="s">
        <v>348</v>
      </c>
      <c r="Y1642">
        <v>0</v>
      </c>
      <c r="AB1642" t="s">
        <v>237</v>
      </c>
      <c r="AH1642">
        <v>0</v>
      </c>
      <c r="AN1642" t="s">
        <v>238</v>
      </c>
      <c r="AO1642">
        <v>2</v>
      </c>
      <c r="AP1642" t="s">
        <v>239</v>
      </c>
      <c r="AQ1642" s="27">
        <v>41930</v>
      </c>
      <c r="AR1642" t="s">
        <v>240</v>
      </c>
      <c r="AS1642">
        <v>1</v>
      </c>
      <c r="AT1642" t="s">
        <v>239</v>
      </c>
      <c r="AU1642" s="27">
        <v>41930</v>
      </c>
    </row>
    <row r="1643" spans="1:47" x14ac:dyDescent="0.2">
      <c r="A1643">
        <v>1642</v>
      </c>
      <c r="B1643" t="s">
        <v>6365</v>
      </c>
      <c r="C1643" t="s">
        <v>5571</v>
      </c>
      <c r="D1643" t="s">
        <v>6366</v>
      </c>
      <c r="E1643" s="27">
        <v>41716</v>
      </c>
      <c r="F1643" t="s">
        <v>233</v>
      </c>
      <c r="G1643" s="27">
        <v>31694</v>
      </c>
      <c r="H1643">
        <v>29</v>
      </c>
      <c r="I1643" t="s">
        <v>244</v>
      </c>
      <c r="J1643" t="s">
        <v>245</v>
      </c>
      <c r="K1643">
        <v>0</v>
      </c>
      <c r="L1643">
        <v>6</v>
      </c>
      <c r="M1643">
        <v>0</v>
      </c>
      <c r="N1643">
        <v>0</v>
      </c>
      <c r="O1643">
        <v>1</v>
      </c>
      <c r="P1643">
        <v>0</v>
      </c>
      <c r="Q1643" s="28">
        <v>41716.129166666666</v>
      </c>
      <c r="R1643" s="28">
        <v>41716.350694444445</v>
      </c>
      <c r="S1643" t="s">
        <v>6367</v>
      </c>
      <c r="T1643" s="27">
        <v>41715</v>
      </c>
      <c r="V1643">
        <v>1</v>
      </c>
      <c r="W1643" t="s">
        <v>36</v>
      </c>
      <c r="X1643" t="s">
        <v>279</v>
      </c>
      <c r="Y1643">
        <v>0</v>
      </c>
      <c r="AB1643" t="s">
        <v>237</v>
      </c>
      <c r="AH1643">
        <v>0</v>
      </c>
      <c r="AN1643" t="s">
        <v>238</v>
      </c>
      <c r="AO1643">
        <v>4</v>
      </c>
      <c r="AP1643" t="s">
        <v>239</v>
      </c>
      <c r="AQ1643" s="27">
        <v>41716</v>
      </c>
      <c r="AR1643" t="s">
        <v>240</v>
      </c>
      <c r="AS1643">
        <v>6</v>
      </c>
      <c r="AT1643" t="s">
        <v>246</v>
      </c>
      <c r="AU1643" s="27">
        <v>41716</v>
      </c>
    </row>
    <row r="1644" spans="1:47" x14ac:dyDescent="0.2">
      <c r="A1644">
        <v>1643</v>
      </c>
      <c r="B1644" t="s">
        <v>6368</v>
      </c>
      <c r="C1644" t="s">
        <v>6369</v>
      </c>
      <c r="D1644" t="s">
        <v>6370</v>
      </c>
      <c r="E1644" s="27">
        <v>41391</v>
      </c>
      <c r="F1644" t="s">
        <v>233</v>
      </c>
      <c r="G1644" s="27">
        <v>32854</v>
      </c>
      <c r="H1644">
        <v>26</v>
      </c>
      <c r="I1644" t="s">
        <v>244</v>
      </c>
      <c r="J1644" t="s">
        <v>245</v>
      </c>
      <c r="K1644">
        <v>0</v>
      </c>
      <c r="L1644">
        <v>4</v>
      </c>
      <c r="M1644">
        <v>0</v>
      </c>
      <c r="N1644">
        <v>0</v>
      </c>
      <c r="O1644">
        <v>0</v>
      </c>
      <c r="P1644">
        <v>0</v>
      </c>
      <c r="Q1644" s="28">
        <v>41391.112500000003</v>
      </c>
      <c r="R1644" s="28">
        <v>41391.316666666666</v>
      </c>
      <c r="S1644" t="s">
        <v>6371</v>
      </c>
      <c r="T1644" s="27">
        <v>41391</v>
      </c>
      <c r="V1644">
        <v>0</v>
      </c>
      <c r="W1644" t="s">
        <v>32</v>
      </c>
      <c r="X1644" t="s">
        <v>1381</v>
      </c>
      <c r="Y1644">
        <v>0</v>
      </c>
      <c r="AB1644" t="s">
        <v>237</v>
      </c>
      <c r="AH1644">
        <v>0</v>
      </c>
      <c r="AN1644" t="s">
        <v>238</v>
      </c>
      <c r="AO1644">
        <v>4</v>
      </c>
      <c r="AP1644" t="s">
        <v>239</v>
      </c>
      <c r="AQ1644" s="27">
        <v>41391</v>
      </c>
      <c r="AR1644" t="s">
        <v>240</v>
      </c>
      <c r="AS1644">
        <v>4</v>
      </c>
      <c r="AT1644" t="s">
        <v>239</v>
      </c>
      <c r="AU1644" s="27">
        <v>41391</v>
      </c>
    </row>
    <row r="1645" spans="1:47" x14ac:dyDescent="0.2">
      <c r="A1645">
        <v>1644</v>
      </c>
      <c r="B1645" t="s">
        <v>6372</v>
      </c>
      <c r="C1645" t="s">
        <v>6373</v>
      </c>
      <c r="D1645" t="s">
        <v>6374</v>
      </c>
      <c r="E1645" s="27">
        <v>41607</v>
      </c>
      <c r="F1645" t="s">
        <v>233</v>
      </c>
      <c r="G1645" s="27">
        <v>26092</v>
      </c>
      <c r="H1645">
        <v>44</v>
      </c>
      <c r="I1645" t="s">
        <v>244</v>
      </c>
      <c r="J1645" t="s">
        <v>353</v>
      </c>
      <c r="K1645">
        <v>0</v>
      </c>
      <c r="L1645">
        <v>1</v>
      </c>
      <c r="M1645">
        <v>0</v>
      </c>
      <c r="N1645">
        <v>0</v>
      </c>
      <c r="O1645">
        <v>2</v>
      </c>
      <c r="S1645" t="s">
        <v>6375</v>
      </c>
      <c r="U1645" s="27">
        <v>40737</v>
      </c>
      <c r="V1645">
        <v>870</v>
      </c>
      <c r="W1645" t="s">
        <v>36</v>
      </c>
      <c r="X1645" t="s">
        <v>274</v>
      </c>
      <c r="Y1645">
        <v>0</v>
      </c>
      <c r="AB1645" t="s">
        <v>237</v>
      </c>
      <c r="AH1645">
        <v>0</v>
      </c>
      <c r="AN1645" t="s">
        <v>238</v>
      </c>
      <c r="AO1645">
        <v>1</v>
      </c>
      <c r="AP1645" t="s">
        <v>239</v>
      </c>
      <c r="AQ1645" s="27">
        <v>41607</v>
      </c>
      <c r="AR1645" t="s">
        <v>240</v>
      </c>
      <c r="AS1645">
        <v>1</v>
      </c>
      <c r="AT1645" t="s">
        <v>239</v>
      </c>
      <c r="AU1645" s="27">
        <v>41607</v>
      </c>
    </row>
    <row r="1646" spans="1:47" x14ac:dyDescent="0.2">
      <c r="A1646">
        <v>1645</v>
      </c>
      <c r="B1646" t="s">
        <v>6376</v>
      </c>
      <c r="C1646" t="s">
        <v>6377</v>
      </c>
      <c r="D1646" t="s">
        <v>6378</v>
      </c>
      <c r="E1646" s="27">
        <v>41732</v>
      </c>
      <c r="F1646" t="s">
        <v>294</v>
      </c>
      <c r="G1646" s="27">
        <v>34273</v>
      </c>
      <c r="H1646">
        <v>22</v>
      </c>
      <c r="I1646" t="s">
        <v>259</v>
      </c>
      <c r="J1646" t="s">
        <v>250</v>
      </c>
      <c r="K1646">
        <v>0</v>
      </c>
      <c r="L1646">
        <v>6</v>
      </c>
      <c r="M1646">
        <v>0</v>
      </c>
      <c r="N1646">
        <v>0</v>
      </c>
      <c r="O1646">
        <v>1</v>
      </c>
      <c r="P1646">
        <v>-1</v>
      </c>
      <c r="Q1646" s="28">
        <v>41731.304166666669</v>
      </c>
      <c r="R1646" s="28">
        <v>41732.357638888891</v>
      </c>
      <c r="S1646" t="s">
        <v>6379</v>
      </c>
      <c r="T1646" s="27">
        <v>41731</v>
      </c>
      <c r="V1646">
        <v>1</v>
      </c>
      <c r="W1646" t="s">
        <v>32</v>
      </c>
      <c r="X1646" t="s">
        <v>359</v>
      </c>
      <c r="Y1646">
        <v>1</v>
      </c>
      <c r="AA1646" t="s">
        <v>6380</v>
      </c>
      <c r="AB1646" t="s">
        <v>36</v>
      </c>
      <c r="AD1646" s="27">
        <v>42209</v>
      </c>
      <c r="AE1646" t="s">
        <v>324</v>
      </c>
      <c r="AH1646">
        <v>0</v>
      </c>
      <c r="AN1646" t="s">
        <v>238</v>
      </c>
      <c r="AO1646">
        <v>6</v>
      </c>
      <c r="AP1646" t="s">
        <v>246</v>
      </c>
      <c r="AQ1646" s="27">
        <v>41732</v>
      </c>
      <c r="AR1646" t="s">
        <v>240</v>
      </c>
      <c r="AS1646">
        <v>6</v>
      </c>
      <c r="AT1646" t="s">
        <v>246</v>
      </c>
      <c r="AU1646" s="27">
        <v>41732</v>
      </c>
    </row>
    <row r="1647" spans="1:47" x14ac:dyDescent="0.2">
      <c r="A1647">
        <v>1646</v>
      </c>
      <c r="B1647" t="s">
        <v>6381</v>
      </c>
      <c r="C1647" t="s">
        <v>6382</v>
      </c>
      <c r="D1647" t="s">
        <v>6094</v>
      </c>
      <c r="E1647" s="27">
        <v>41369</v>
      </c>
      <c r="F1647" t="s">
        <v>233</v>
      </c>
      <c r="G1647" s="27">
        <v>25093</v>
      </c>
      <c r="H1647">
        <v>47</v>
      </c>
      <c r="I1647" t="s">
        <v>234</v>
      </c>
      <c r="J1647" t="s">
        <v>353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 s="28">
        <v>41369.091666666667</v>
      </c>
      <c r="R1647" s="28">
        <v>41370.212500000001</v>
      </c>
      <c r="S1647" t="s">
        <v>6383</v>
      </c>
      <c r="T1647" s="27">
        <v>41369</v>
      </c>
      <c r="V1647">
        <v>0</v>
      </c>
      <c r="W1647" t="s">
        <v>36</v>
      </c>
      <c r="X1647" t="s">
        <v>595</v>
      </c>
      <c r="Y1647">
        <v>0</v>
      </c>
      <c r="AB1647" t="s">
        <v>237</v>
      </c>
      <c r="AH1647">
        <v>0</v>
      </c>
      <c r="AN1647" t="s">
        <v>238</v>
      </c>
      <c r="AO1647">
        <v>1</v>
      </c>
      <c r="AP1647" t="s">
        <v>239</v>
      </c>
      <c r="AQ1647" s="27">
        <v>41369</v>
      </c>
      <c r="AR1647" t="s">
        <v>240</v>
      </c>
      <c r="AS1647">
        <v>1</v>
      </c>
      <c r="AT1647" t="s">
        <v>239</v>
      </c>
      <c r="AU1647" s="27">
        <v>41369</v>
      </c>
    </row>
    <row r="1648" spans="1:47" x14ac:dyDescent="0.2">
      <c r="A1648">
        <v>1647</v>
      </c>
      <c r="B1648" t="s">
        <v>6384</v>
      </c>
      <c r="C1648" t="s">
        <v>914</v>
      </c>
      <c r="D1648" t="s">
        <v>5942</v>
      </c>
      <c r="E1648" s="27">
        <v>41757</v>
      </c>
      <c r="F1648" t="s">
        <v>233</v>
      </c>
      <c r="G1648" s="27">
        <v>34054</v>
      </c>
      <c r="H1648">
        <v>23</v>
      </c>
      <c r="I1648" t="s">
        <v>259</v>
      </c>
      <c r="J1648" t="s">
        <v>353</v>
      </c>
      <c r="K1648">
        <v>0</v>
      </c>
      <c r="L1648">
        <v>4</v>
      </c>
      <c r="M1648">
        <v>0</v>
      </c>
      <c r="N1648">
        <v>0</v>
      </c>
      <c r="O1648">
        <v>2</v>
      </c>
      <c r="P1648">
        <v>-1</v>
      </c>
      <c r="Q1648" s="28">
        <v>41756.461111111108</v>
      </c>
      <c r="R1648" s="28">
        <v>41779.439583333333</v>
      </c>
      <c r="S1648" t="s">
        <v>6385</v>
      </c>
      <c r="T1648" s="27">
        <v>41756</v>
      </c>
      <c r="V1648">
        <v>1</v>
      </c>
      <c r="W1648" t="s">
        <v>32</v>
      </c>
      <c r="X1648" t="s">
        <v>453</v>
      </c>
      <c r="Y1648">
        <v>0</v>
      </c>
      <c r="AB1648" t="s">
        <v>237</v>
      </c>
      <c r="AH1648">
        <v>0</v>
      </c>
      <c r="AN1648" t="s">
        <v>238</v>
      </c>
      <c r="AO1648">
        <v>4</v>
      </c>
      <c r="AP1648" t="s">
        <v>239</v>
      </c>
      <c r="AQ1648" s="27">
        <v>41757</v>
      </c>
      <c r="AR1648" t="s">
        <v>240</v>
      </c>
      <c r="AS1648">
        <v>4</v>
      </c>
      <c r="AT1648" t="s">
        <v>239</v>
      </c>
      <c r="AU1648" s="27">
        <v>41757</v>
      </c>
    </row>
    <row r="1649" spans="1:47" x14ac:dyDescent="0.2">
      <c r="A1649">
        <v>1648</v>
      </c>
      <c r="B1649" t="s">
        <v>6386</v>
      </c>
      <c r="C1649" t="s">
        <v>6387</v>
      </c>
      <c r="D1649" t="s">
        <v>1308</v>
      </c>
      <c r="E1649" s="27">
        <v>41594</v>
      </c>
      <c r="F1649" t="s">
        <v>233</v>
      </c>
      <c r="G1649" s="27">
        <v>24462</v>
      </c>
      <c r="H1649">
        <v>49</v>
      </c>
      <c r="I1649" t="s">
        <v>234</v>
      </c>
      <c r="J1649" t="s">
        <v>245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 s="28">
        <v>41594.091666666667</v>
      </c>
      <c r="R1649" s="28">
        <v>41594.335416666669</v>
      </c>
      <c r="S1649" t="s">
        <v>6388</v>
      </c>
      <c r="T1649" s="27">
        <v>41594</v>
      </c>
      <c r="V1649">
        <v>0</v>
      </c>
      <c r="W1649" t="s">
        <v>32</v>
      </c>
      <c r="X1649" t="s">
        <v>261</v>
      </c>
      <c r="Y1649">
        <v>0</v>
      </c>
      <c r="AB1649" t="s">
        <v>237</v>
      </c>
      <c r="AH1649">
        <v>0</v>
      </c>
      <c r="AN1649" t="s">
        <v>238</v>
      </c>
      <c r="AO1649">
        <v>1</v>
      </c>
      <c r="AP1649" t="s">
        <v>239</v>
      </c>
      <c r="AQ1649" s="27">
        <v>41594</v>
      </c>
      <c r="AR1649" t="s">
        <v>240</v>
      </c>
      <c r="AS1649">
        <v>1</v>
      </c>
      <c r="AT1649" t="s">
        <v>239</v>
      </c>
      <c r="AU1649" s="27">
        <v>41594</v>
      </c>
    </row>
    <row r="1650" spans="1:47" x14ac:dyDescent="0.2">
      <c r="A1650">
        <v>1649</v>
      </c>
      <c r="B1650" t="s">
        <v>6389</v>
      </c>
      <c r="C1650" t="s">
        <v>1908</v>
      </c>
      <c r="D1650" t="s">
        <v>6390</v>
      </c>
      <c r="E1650" s="27">
        <v>41598</v>
      </c>
      <c r="F1650" t="s">
        <v>233</v>
      </c>
      <c r="G1650" s="27">
        <v>29468</v>
      </c>
      <c r="H1650">
        <v>35</v>
      </c>
      <c r="I1650" t="s">
        <v>244</v>
      </c>
      <c r="J1650" t="s">
        <v>250</v>
      </c>
      <c r="K1650">
        <v>1</v>
      </c>
      <c r="L1650">
        <v>7</v>
      </c>
      <c r="M1650">
        <v>0</v>
      </c>
      <c r="N1650">
        <v>0</v>
      </c>
      <c r="O1650">
        <v>7</v>
      </c>
      <c r="P1650">
        <v>-1</v>
      </c>
      <c r="Q1650" s="28">
        <v>41597.234027777777</v>
      </c>
      <c r="R1650" s="28">
        <v>42087.271527777775</v>
      </c>
      <c r="S1650" t="s">
        <v>6391</v>
      </c>
      <c r="T1650" s="27">
        <v>41597</v>
      </c>
      <c r="V1650">
        <v>1</v>
      </c>
      <c r="W1650" t="s">
        <v>32</v>
      </c>
      <c r="X1650" t="s">
        <v>359</v>
      </c>
      <c r="Y1650">
        <v>0</v>
      </c>
      <c r="AB1650" t="s">
        <v>237</v>
      </c>
      <c r="AH1650">
        <v>0</v>
      </c>
      <c r="AN1650" t="s">
        <v>238</v>
      </c>
      <c r="AO1650">
        <v>3</v>
      </c>
      <c r="AP1650" t="s">
        <v>239</v>
      </c>
      <c r="AQ1650" s="27">
        <v>41598</v>
      </c>
      <c r="AR1650" t="s">
        <v>240</v>
      </c>
      <c r="AS1650">
        <v>7</v>
      </c>
      <c r="AT1650" t="s">
        <v>246</v>
      </c>
      <c r="AU1650" s="27">
        <v>41598</v>
      </c>
    </row>
    <row r="1651" spans="1:47" x14ac:dyDescent="0.2">
      <c r="A1651">
        <v>1650</v>
      </c>
      <c r="B1651" t="s">
        <v>6392</v>
      </c>
      <c r="C1651" t="s">
        <v>6393</v>
      </c>
      <c r="D1651" t="s">
        <v>6394</v>
      </c>
      <c r="E1651" s="27">
        <v>41759</v>
      </c>
      <c r="F1651" t="s">
        <v>233</v>
      </c>
      <c r="G1651" s="27">
        <v>20302</v>
      </c>
      <c r="H1651">
        <v>60</v>
      </c>
      <c r="I1651" t="s">
        <v>234</v>
      </c>
      <c r="J1651" t="s">
        <v>250</v>
      </c>
      <c r="K1651">
        <v>0</v>
      </c>
      <c r="L1651">
        <v>8</v>
      </c>
      <c r="M1651">
        <v>0</v>
      </c>
      <c r="N1651">
        <v>0</v>
      </c>
      <c r="O1651">
        <v>43</v>
      </c>
      <c r="P1651">
        <v>160</v>
      </c>
      <c r="Q1651" s="28">
        <v>41919.46875</v>
      </c>
      <c r="R1651" s="28">
        <v>41957.486111111109</v>
      </c>
      <c r="S1651" t="s">
        <v>6395</v>
      </c>
      <c r="T1651" s="27">
        <v>41660</v>
      </c>
      <c r="V1651">
        <v>99</v>
      </c>
      <c r="W1651" t="s">
        <v>32</v>
      </c>
      <c r="X1651" t="s">
        <v>364</v>
      </c>
      <c r="Y1651">
        <v>0</v>
      </c>
      <c r="AB1651" t="s">
        <v>237</v>
      </c>
      <c r="AH1651">
        <v>0</v>
      </c>
      <c r="AN1651" t="s">
        <v>238</v>
      </c>
      <c r="AO1651">
        <v>5</v>
      </c>
      <c r="AP1651" t="s">
        <v>246</v>
      </c>
      <c r="AQ1651" s="27">
        <v>41759</v>
      </c>
      <c r="AR1651" t="s">
        <v>240</v>
      </c>
      <c r="AS1651">
        <v>8</v>
      </c>
      <c r="AT1651" t="s">
        <v>269</v>
      </c>
      <c r="AU1651" s="27">
        <v>41759</v>
      </c>
    </row>
    <row r="1652" spans="1:47" x14ac:dyDescent="0.2">
      <c r="A1652">
        <v>1651</v>
      </c>
      <c r="B1652" t="s">
        <v>6396</v>
      </c>
      <c r="C1652" t="s">
        <v>2103</v>
      </c>
      <c r="D1652" t="s">
        <v>6397</v>
      </c>
      <c r="E1652" s="27">
        <v>41346</v>
      </c>
      <c r="F1652" t="s">
        <v>233</v>
      </c>
      <c r="G1652" s="27">
        <v>24526</v>
      </c>
      <c r="H1652">
        <v>49</v>
      </c>
      <c r="I1652" t="s">
        <v>234</v>
      </c>
      <c r="J1652" t="s">
        <v>250</v>
      </c>
      <c r="K1652">
        <v>0</v>
      </c>
      <c r="L1652">
        <v>3</v>
      </c>
      <c r="M1652">
        <v>0</v>
      </c>
      <c r="N1652">
        <v>0</v>
      </c>
      <c r="O1652">
        <v>1</v>
      </c>
      <c r="P1652">
        <v>0</v>
      </c>
      <c r="Q1652" s="28">
        <v>41346.05972222222</v>
      </c>
      <c r="R1652" s="28">
        <v>41365.407638888886</v>
      </c>
      <c r="S1652" t="s">
        <v>6398</v>
      </c>
      <c r="T1652" s="27">
        <v>41346</v>
      </c>
      <c r="V1652">
        <v>0</v>
      </c>
      <c r="W1652" t="s">
        <v>32</v>
      </c>
      <c r="X1652" t="s">
        <v>1207</v>
      </c>
      <c r="Y1652">
        <v>1</v>
      </c>
      <c r="AA1652" t="s">
        <v>6399</v>
      </c>
      <c r="AB1652" t="s">
        <v>36</v>
      </c>
      <c r="AC1652">
        <v>0</v>
      </c>
      <c r="AD1652" s="27">
        <v>41422</v>
      </c>
      <c r="AE1652" t="s">
        <v>5365</v>
      </c>
      <c r="AF1652" s="27">
        <v>41422</v>
      </c>
      <c r="AG1652" s="27">
        <v>41488</v>
      </c>
      <c r="AH1652">
        <v>1</v>
      </c>
      <c r="AJ1652" t="s">
        <v>6399</v>
      </c>
      <c r="AK1652" t="s">
        <v>255</v>
      </c>
      <c r="AL1652" s="27">
        <v>41422</v>
      </c>
      <c r="AM1652" t="s">
        <v>383</v>
      </c>
      <c r="AN1652" t="s">
        <v>238</v>
      </c>
      <c r="AO1652">
        <v>1</v>
      </c>
      <c r="AP1652" t="s">
        <v>239</v>
      </c>
      <c r="AQ1652" s="27">
        <v>41346</v>
      </c>
      <c r="AR1652" t="s">
        <v>240</v>
      </c>
      <c r="AS1652">
        <v>3</v>
      </c>
      <c r="AT1652" t="s">
        <v>239</v>
      </c>
      <c r="AU1652" s="27">
        <v>41346</v>
      </c>
    </row>
    <row r="1653" spans="1:47" x14ac:dyDescent="0.2">
      <c r="A1653">
        <v>1652</v>
      </c>
      <c r="B1653" t="s">
        <v>6400</v>
      </c>
      <c r="C1653" t="s">
        <v>693</v>
      </c>
      <c r="D1653" t="s">
        <v>2217</v>
      </c>
      <c r="E1653" s="27">
        <v>41354</v>
      </c>
      <c r="F1653" t="s">
        <v>233</v>
      </c>
      <c r="G1653" s="27">
        <v>20833</v>
      </c>
      <c r="H1653">
        <v>59</v>
      </c>
      <c r="I1653" t="s">
        <v>234</v>
      </c>
      <c r="J1653" t="s">
        <v>245</v>
      </c>
      <c r="K1653">
        <v>0</v>
      </c>
      <c r="L1653">
        <v>1</v>
      </c>
      <c r="M1653">
        <v>0</v>
      </c>
      <c r="N1653">
        <v>0</v>
      </c>
      <c r="O1653">
        <v>2</v>
      </c>
      <c r="P1653">
        <v>0</v>
      </c>
      <c r="Q1653" s="28">
        <v>41354.529861111114</v>
      </c>
      <c r="R1653" s="28">
        <v>41367.31527777778</v>
      </c>
      <c r="S1653" t="s">
        <v>6401</v>
      </c>
      <c r="U1653" s="27">
        <v>41354</v>
      </c>
      <c r="V1653">
        <v>0</v>
      </c>
      <c r="W1653" t="s">
        <v>32</v>
      </c>
      <c r="X1653" t="s">
        <v>274</v>
      </c>
      <c r="Y1653">
        <v>0</v>
      </c>
      <c r="AB1653" t="s">
        <v>237</v>
      </c>
      <c r="AH1653">
        <v>0</v>
      </c>
      <c r="AN1653" t="s">
        <v>238</v>
      </c>
      <c r="AO1653">
        <v>1</v>
      </c>
      <c r="AP1653" t="s">
        <v>239</v>
      </c>
      <c r="AQ1653" s="27">
        <v>41354</v>
      </c>
      <c r="AR1653" t="s">
        <v>240</v>
      </c>
      <c r="AS1653">
        <v>1</v>
      </c>
      <c r="AT1653" t="s">
        <v>239</v>
      </c>
      <c r="AU1653" s="27">
        <v>41354</v>
      </c>
    </row>
    <row r="1654" spans="1:47" x14ac:dyDescent="0.2">
      <c r="A1654">
        <v>1653</v>
      </c>
      <c r="B1654" t="s">
        <v>6402</v>
      </c>
      <c r="C1654" t="s">
        <v>2381</v>
      </c>
      <c r="D1654" t="s">
        <v>6403</v>
      </c>
      <c r="E1654" s="27">
        <v>41600</v>
      </c>
      <c r="F1654" t="s">
        <v>233</v>
      </c>
      <c r="G1654" s="27">
        <v>30680</v>
      </c>
      <c r="H1654">
        <v>32</v>
      </c>
      <c r="I1654" t="s">
        <v>244</v>
      </c>
      <c r="J1654" t="s">
        <v>245</v>
      </c>
      <c r="K1654">
        <v>0</v>
      </c>
      <c r="L1654">
        <v>5</v>
      </c>
      <c r="M1654">
        <v>0</v>
      </c>
      <c r="N1654">
        <v>0</v>
      </c>
      <c r="O1654">
        <v>6</v>
      </c>
      <c r="P1654">
        <v>-29</v>
      </c>
      <c r="Q1654" s="28">
        <v>41571.52847222222</v>
      </c>
      <c r="R1654" s="28">
        <v>41599.400694444441</v>
      </c>
      <c r="S1654" t="s">
        <v>6404</v>
      </c>
      <c r="T1654" s="27">
        <v>41570</v>
      </c>
      <c r="V1654">
        <v>30</v>
      </c>
      <c r="W1654" t="s">
        <v>36</v>
      </c>
      <c r="X1654" t="s">
        <v>279</v>
      </c>
      <c r="Y1654">
        <v>0</v>
      </c>
      <c r="AB1654" t="s">
        <v>237</v>
      </c>
      <c r="AH1654">
        <v>0</v>
      </c>
      <c r="AN1654" t="s">
        <v>238</v>
      </c>
      <c r="AO1654">
        <v>4</v>
      </c>
      <c r="AP1654" t="s">
        <v>239</v>
      </c>
      <c r="AQ1654" s="27">
        <v>41600</v>
      </c>
      <c r="AR1654" t="s">
        <v>240</v>
      </c>
      <c r="AS1654">
        <v>5</v>
      </c>
      <c r="AT1654" t="s">
        <v>246</v>
      </c>
      <c r="AU1654" s="27">
        <v>41600</v>
      </c>
    </row>
    <row r="1655" spans="1:47" x14ac:dyDescent="0.2">
      <c r="A1655">
        <v>1654</v>
      </c>
      <c r="B1655" t="s">
        <v>6405</v>
      </c>
      <c r="C1655" t="s">
        <v>242</v>
      </c>
      <c r="D1655" t="s">
        <v>6406</v>
      </c>
      <c r="E1655" s="27">
        <v>41953</v>
      </c>
      <c r="F1655" t="s">
        <v>233</v>
      </c>
      <c r="G1655" s="27">
        <v>32163</v>
      </c>
      <c r="H1655">
        <v>28</v>
      </c>
      <c r="I1655" t="s">
        <v>244</v>
      </c>
      <c r="J1655" t="s">
        <v>250</v>
      </c>
      <c r="K1655">
        <v>0</v>
      </c>
      <c r="L1655">
        <v>4</v>
      </c>
      <c r="M1655">
        <v>0</v>
      </c>
      <c r="N1655">
        <v>0</v>
      </c>
      <c r="O1655">
        <v>2</v>
      </c>
      <c r="P1655">
        <v>233</v>
      </c>
      <c r="Q1655" s="28">
        <v>42186.311805555553</v>
      </c>
      <c r="R1655" s="28">
        <v>42241.3125</v>
      </c>
      <c r="S1655" t="s">
        <v>6407</v>
      </c>
      <c r="U1655" s="27">
        <v>41477</v>
      </c>
      <c r="V1655">
        <v>476</v>
      </c>
      <c r="W1655" t="s">
        <v>32</v>
      </c>
      <c r="X1655" t="s">
        <v>274</v>
      </c>
      <c r="Y1655">
        <v>0</v>
      </c>
      <c r="AB1655" t="s">
        <v>237</v>
      </c>
      <c r="AH1655">
        <v>0</v>
      </c>
      <c r="AN1655" t="s">
        <v>238</v>
      </c>
      <c r="AO1655">
        <v>3</v>
      </c>
      <c r="AP1655" t="s">
        <v>239</v>
      </c>
      <c r="AQ1655" s="27">
        <v>41953</v>
      </c>
      <c r="AR1655" t="s">
        <v>240</v>
      </c>
      <c r="AS1655">
        <v>4</v>
      </c>
      <c r="AT1655" t="s">
        <v>239</v>
      </c>
      <c r="AU1655" s="27">
        <v>41953</v>
      </c>
    </row>
    <row r="1656" spans="1:47" x14ac:dyDescent="0.2">
      <c r="A1656">
        <v>1655</v>
      </c>
      <c r="B1656" t="s">
        <v>6408</v>
      </c>
      <c r="C1656" t="s">
        <v>6409</v>
      </c>
      <c r="D1656" t="s">
        <v>6410</v>
      </c>
      <c r="E1656" s="27">
        <v>41296</v>
      </c>
      <c r="F1656" t="s">
        <v>233</v>
      </c>
      <c r="G1656" s="27">
        <v>33698</v>
      </c>
      <c r="H1656">
        <v>24</v>
      </c>
      <c r="I1656" t="s">
        <v>259</v>
      </c>
      <c r="J1656" t="s">
        <v>250</v>
      </c>
      <c r="K1656">
        <v>0</v>
      </c>
      <c r="L1656">
        <v>2</v>
      </c>
      <c r="M1656">
        <v>0</v>
      </c>
      <c r="N1656">
        <v>2</v>
      </c>
      <c r="O1656">
        <v>1</v>
      </c>
      <c r="P1656">
        <v>0</v>
      </c>
      <c r="Q1656" s="28">
        <v>41296.515277777777</v>
      </c>
      <c r="R1656" s="28">
        <v>41296.075694444444</v>
      </c>
      <c r="S1656" t="s">
        <v>6411</v>
      </c>
      <c r="T1656" s="27">
        <v>41295</v>
      </c>
      <c r="V1656">
        <v>1</v>
      </c>
      <c r="W1656" t="s">
        <v>36</v>
      </c>
      <c r="X1656" t="s">
        <v>422</v>
      </c>
      <c r="Y1656">
        <v>1</v>
      </c>
      <c r="AA1656" t="s">
        <v>6412</v>
      </c>
      <c r="AB1656" t="s">
        <v>32</v>
      </c>
      <c r="AC1656">
        <v>0</v>
      </c>
      <c r="AD1656" s="27">
        <v>41683</v>
      </c>
      <c r="AE1656" t="s">
        <v>729</v>
      </c>
      <c r="AF1656" s="27">
        <v>41683</v>
      </c>
      <c r="AG1656" s="27">
        <v>41684</v>
      </c>
      <c r="AH1656">
        <v>1</v>
      </c>
      <c r="AJ1656" t="s">
        <v>6412</v>
      </c>
      <c r="AK1656" t="s">
        <v>312</v>
      </c>
      <c r="AL1656" s="27">
        <v>41683</v>
      </c>
      <c r="AM1656" t="s">
        <v>729</v>
      </c>
      <c r="AN1656" t="s">
        <v>238</v>
      </c>
      <c r="AO1656">
        <v>4</v>
      </c>
      <c r="AP1656" t="s">
        <v>239</v>
      </c>
      <c r="AQ1656" s="27">
        <v>41296</v>
      </c>
      <c r="AR1656" t="s">
        <v>240</v>
      </c>
      <c r="AS1656">
        <v>2</v>
      </c>
      <c r="AT1656" t="s">
        <v>239</v>
      </c>
      <c r="AU1656" s="27">
        <v>41296</v>
      </c>
    </row>
    <row r="1657" spans="1:47" x14ac:dyDescent="0.2">
      <c r="A1657">
        <v>1656</v>
      </c>
      <c r="B1657" t="s">
        <v>6413</v>
      </c>
      <c r="C1657" t="s">
        <v>5273</v>
      </c>
      <c r="D1657" t="s">
        <v>6414</v>
      </c>
      <c r="E1657" s="27">
        <v>41645</v>
      </c>
      <c r="F1657" t="s">
        <v>233</v>
      </c>
      <c r="G1657" s="27">
        <v>27630</v>
      </c>
      <c r="H1657">
        <v>40</v>
      </c>
      <c r="I1657" t="s">
        <v>244</v>
      </c>
      <c r="J1657" t="s">
        <v>353</v>
      </c>
      <c r="K1657">
        <v>0</v>
      </c>
      <c r="L1657">
        <v>2</v>
      </c>
      <c r="M1657">
        <v>0</v>
      </c>
      <c r="N1657">
        <v>0</v>
      </c>
      <c r="O1657">
        <v>0</v>
      </c>
      <c r="P1657">
        <v>-2</v>
      </c>
      <c r="Q1657" s="28">
        <v>41643.070138888892</v>
      </c>
      <c r="R1657" s="28">
        <v>41644.361805555556</v>
      </c>
      <c r="S1657" t="s">
        <v>6415</v>
      </c>
      <c r="T1657" s="27">
        <v>41642</v>
      </c>
      <c r="V1657">
        <v>3</v>
      </c>
      <c r="W1657" t="s">
        <v>36</v>
      </c>
      <c r="X1657" t="s">
        <v>2882</v>
      </c>
      <c r="Y1657">
        <v>0</v>
      </c>
      <c r="AB1657" t="s">
        <v>237</v>
      </c>
      <c r="AH1657">
        <v>0</v>
      </c>
      <c r="AN1657" t="s">
        <v>238</v>
      </c>
      <c r="AO1657">
        <v>1</v>
      </c>
      <c r="AP1657" t="s">
        <v>239</v>
      </c>
      <c r="AQ1657" s="27">
        <v>41645</v>
      </c>
      <c r="AR1657" t="s">
        <v>240</v>
      </c>
      <c r="AS1657">
        <v>2</v>
      </c>
      <c r="AT1657" t="s">
        <v>239</v>
      </c>
      <c r="AU1657" s="27">
        <v>41645</v>
      </c>
    </row>
    <row r="1658" spans="1:47" x14ac:dyDescent="0.2">
      <c r="A1658">
        <v>1657</v>
      </c>
      <c r="B1658" t="s">
        <v>6416</v>
      </c>
      <c r="C1658" t="s">
        <v>2316</v>
      </c>
      <c r="D1658" t="s">
        <v>357</v>
      </c>
      <c r="E1658" s="27">
        <v>41307</v>
      </c>
      <c r="F1658" t="s">
        <v>233</v>
      </c>
      <c r="G1658" s="27">
        <v>30608</v>
      </c>
      <c r="H1658">
        <v>32</v>
      </c>
      <c r="I1658" t="s">
        <v>244</v>
      </c>
      <c r="J1658" t="s">
        <v>250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 s="28">
        <v>41307.505555555559</v>
      </c>
      <c r="R1658" s="28">
        <v>41307.236805555556</v>
      </c>
      <c r="S1658" t="s">
        <v>6417</v>
      </c>
      <c r="T1658" s="27">
        <v>41306</v>
      </c>
      <c r="V1658">
        <v>1</v>
      </c>
      <c r="W1658" t="s">
        <v>32</v>
      </c>
      <c r="X1658" t="s">
        <v>461</v>
      </c>
      <c r="Y1658">
        <v>0</v>
      </c>
      <c r="AB1658" t="s">
        <v>237</v>
      </c>
      <c r="AH1658">
        <v>0</v>
      </c>
      <c r="AN1658" t="s">
        <v>238</v>
      </c>
      <c r="AO1658">
        <v>2</v>
      </c>
      <c r="AP1658" t="s">
        <v>239</v>
      </c>
      <c r="AQ1658" s="27">
        <v>41307</v>
      </c>
      <c r="AR1658" t="s">
        <v>240</v>
      </c>
      <c r="AS1658">
        <v>1</v>
      </c>
      <c r="AT1658" t="s">
        <v>239</v>
      </c>
      <c r="AU1658" s="27">
        <v>41307</v>
      </c>
    </row>
    <row r="1659" spans="1:47" x14ac:dyDescent="0.2">
      <c r="A1659">
        <v>1658</v>
      </c>
      <c r="B1659" t="s">
        <v>6418</v>
      </c>
      <c r="C1659" t="s">
        <v>6419</v>
      </c>
      <c r="D1659" t="s">
        <v>6420</v>
      </c>
      <c r="E1659" s="27">
        <v>41414</v>
      </c>
      <c r="F1659" t="s">
        <v>294</v>
      </c>
      <c r="G1659" s="27">
        <v>22460</v>
      </c>
      <c r="H1659">
        <v>54</v>
      </c>
      <c r="I1659" t="s">
        <v>234</v>
      </c>
      <c r="J1659" t="s">
        <v>353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 s="28">
        <v>41414.129861111112</v>
      </c>
      <c r="R1659" s="28">
        <v>41414.316666666666</v>
      </c>
      <c r="S1659" t="s">
        <v>6421</v>
      </c>
      <c r="T1659" s="27">
        <v>41414</v>
      </c>
      <c r="V1659">
        <v>0</v>
      </c>
      <c r="W1659" t="s">
        <v>36</v>
      </c>
      <c r="X1659" t="s">
        <v>595</v>
      </c>
      <c r="Y1659">
        <v>0</v>
      </c>
      <c r="AB1659" t="s">
        <v>237</v>
      </c>
      <c r="AH1659">
        <v>0</v>
      </c>
      <c r="AN1659" t="s">
        <v>238</v>
      </c>
      <c r="AO1659">
        <v>1</v>
      </c>
      <c r="AP1659" t="s">
        <v>239</v>
      </c>
      <c r="AQ1659" s="27">
        <v>41414</v>
      </c>
      <c r="AR1659" t="s">
        <v>240</v>
      </c>
      <c r="AS1659">
        <v>1</v>
      </c>
      <c r="AT1659" t="s">
        <v>239</v>
      </c>
      <c r="AU1659" s="27">
        <v>41414</v>
      </c>
    </row>
    <row r="1660" spans="1:47" x14ac:dyDescent="0.2">
      <c r="A1660">
        <v>1659</v>
      </c>
      <c r="B1660" t="s">
        <v>6422</v>
      </c>
      <c r="C1660" t="s">
        <v>6423</v>
      </c>
      <c r="D1660" t="s">
        <v>6424</v>
      </c>
      <c r="E1660" s="27">
        <v>41756</v>
      </c>
      <c r="F1660" t="s">
        <v>233</v>
      </c>
      <c r="G1660" s="27">
        <v>32901</v>
      </c>
      <c r="H1660">
        <v>26</v>
      </c>
      <c r="I1660" t="s">
        <v>244</v>
      </c>
      <c r="J1660" t="s">
        <v>250</v>
      </c>
      <c r="K1660">
        <v>0</v>
      </c>
      <c r="L1660">
        <v>2</v>
      </c>
      <c r="M1660">
        <v>0</v>
      </c>
      <c r="N1660">
        <v>0</v>
      </c>
      <c r="O1660">
        <v>1</v>
      </c>
      <c r="P1660">
        <v>-1</v>
      </c>
      <c r="Q1660" s="28">
        <v>41755.12222222222</v>
      </c>
      <c r="R1660" s="28">
        <v>41756.056250000001</v>
      </c>
      <c r="S1660" t="s">
        <v>6425</v>
      </c>
      <c r="T1660" s="27">
        <v>41755</v>
      </c>
      <c r="V1660">
        <v>1</v>
      </c>
      <c r="W1660" t="s">
        <v>36</v>
      </c>
      <c r="X1660" t="s">
        <v>279</v>
      </c>
      <c r="Y1660">
        <v>0</v>
      </c>
      <c r="AB1660" t="s">
        <v>237</v>
      </c>
      <c r="AH1660">
        <v>0</v>
      </c>
      <c r="AN1660" t="s">
        <v>238</v>
      </c>
      <c r="AO1660">
        <v>3</v>
      </c>
      <c r="AP1660" t="s">
        <v>239</v>
      </c>
      <c r="AQ1660" s="27">
        <v>41756</v>
      </c>
      <c r="AR1660" t="s">
        <v>240</v>
      </c>
      <c r="AS1660">
        <v>2</v>
      </c>
      <c r="AT1660" t="s">
        <v>239</v>
      </c>
      <c r="AU1660" s="27">
        <v>41756</v>
      </c>
    </row>
    <row r="1661" spans="1:47" x14ac:dyDescent="0.2">
      <c r="A1661">
        <v>1660</v>
      </c>
      <c r="B1661" t="s">
        <v>6426</v>
      </c>
      <c r="C1661" t="s">
        <v>6427</v>
      </c>
      <c r="D1661" t="s">
        <v>1734</v>
      </c>
      <c r="E1661" s="27">
        <v>41311</v>
      </c>
      <c r="F1661" t="s">
        <v>233</v>
      </c>
      <c r="G1661" s="27">
        <v>32399</v>
      </c>
      <c r="H1661">
        <v>27</v>
      </c>
      <c r="I1661" t="s">
        <v>244</v>
      </c>
      <c r="J1661" t="s">
        <v>250</v>
      </c>
      <c r="K1661">
        <v>0</v>
      </c>
      <c r="L1661">
        <v>10</v>
      </c>
      <c r="M1661">
        <v>0</v>
      </c>
      <c r="N1661">
        <v>1</v>
      </c>
      <c r="O1661">
        <v>9</v>
      </c>
      <c r="P1661">
        <v>-1</v>
      </c>
      <c r="Q1661" s="28">
        <v>41310.477083333331</v>
      </c>
      <c r="R1661" s="28">
        <v>42110.269444444442</v>
      </c>
      <c r="S1661" t="s">
        <v>6428</v>
      </c>
      <c r="U1661" s="27">
        <v>41311</v>
      </c>
      <c r="V1661">
        <v>0</v>
      </c>
      <c r="W1661" t="s">
        <v>32</v>
      </c>
      <c r="X1661" t="s">
        <v>274</v>
      </c>
      <c r="Y1661">
        <v>1</v>
      </c>
      <c r="AA1661" t="s">
        <v>6429</v>
      </c>
      <c r="AB1661" t="s">
        <v>32</v>
      </c>
      <c r="AD1661" s="27">
        <v>41339</v>
      </c>
      <c r="AE1661" t="s">
        <v>6430</v>
      </c>
      <c r="AH1661">
        <v>1</v>
      </c>
      <c r="AJ1661" t="s">
        <v>6429</v>
      </c>
      <c r="AK1661" t="s">
        <v>366</v>
      </c>
      <c r="AL1661" s="27">
        <v>41339</v>
      </c>
      <c r="AM1661" t="s">
        <v>6431</v>
      </c>
      <c r="AN1661" t="s">
        <v>238</v>
      </c>
      <c r="AO1661">
        <v>5</v>
      </c>
      <c r="AP1661" t="s">
        <v>246</v>
      </c>
      <c r="AQ1661" s="27">
        <v>41311</v>
      </c>
      <c r="AR1661" t="s">
        <v>240</v>
      </c>
      <c r="AS1661">
        <v>10</v>
      </c>
      <c r="AT1661" t="s">
        <v>269</v>
      </c>
      <c r="AU1661" s="27">
        <v>41311</v>
      </c>
    </row>
    <row r="1662" spans="1:47" x14ac:dyDescent="0.2">
      <c r="A1662">
        <v>1661</v>
      </c>
      <c r="B1662" t="s">
        <v>6432</v>
      </c>
      <c r="C1662" t="s">
        <v>1262</v>
      </c>
      <c r="D1662" t="s">
        <v>6433</v>
      </c>
      <c r="E1662" s="27">
        <v>41807</v>
      </c>
      <c r="F1662" t="s">
        <v>233</v>
      </c>
      <c r="G1662" s="27">
        <v>30059</v>
      </c>
      <c r="H1662">
        <v>34</v>
      </c>
      <c r="I1662" t="s">
        <v>244</v>
      </c>
      <c r="J1662" t="s">
        <v>245</v>
      </c>
      <c r="K1662">
        <v>0</v>
      </c>
      <c r="L1662">
        <v>9</v>
      </c>
      <c r="M1662">
        <v>0</v>
      </c>
      <c r="N1662">
        <v>0</v>
      </c>
      <c r="O1662">
        <v>3</v>
      </c>
      <c r="P1662">
        <v>-157</v>
      </c>
      <c r="Q1662" s="28">
        <v>41650.513888888891</v>
      </c>
      <c r="R1662" s="28">
        <v>41806.37777777778</v>
      </c>
      <c r="S1662" t="s">
        <v>6434</v>
      </c>
      <c r="T1662" s="27">
        <v>41649</v>
      </c>
      <c r="V1662">
        <v>158</v>
      </c>
      <c r="W1662" t="s">
        <v>32</v>
      </c>
      <c r="X1662" t="s">
        <v>371</v>
      </c>
      <c r="Y1662">
        <v>0</v>
      </c>
      <c r="AB1662" t="s">
        <v>237</v>
      </c>
      <c r="AH1662">
        <v>0</v>
      </c>
      <c r="AN1662" t="s">
        <v>238</v>
      </c>
      <c r="AO1662">
        <v>6</v>
      </c>
      <c r="AP1662" t="s">
        <v>246</v>
      </c>
      <c r="AQ1662" s="27">
        <v>41807</v>
      </c>
      <c r="AR1662" t="s">
        <v>240</v>
      </c>
      <c r="AS1662">
        <v>9</v>
      </c>
      <c r="AT1662" t="s">
        <v>269</v>
      </c>
      <c r="AU1662" s="27">
        <v>41807</v>
      </c>
    </row>
    <row r="1663" spans="1:47" x14ac:dyDescent="0.2">
      <c r="A1663">
        <v>1662</v>
      </c>
      <c r="B1663" t="s">
        <v>6435</v>
      </c>
      <c r="C1663" t="s">
        <v>1947</v>
      </c>
      <c r="D1663" t="s">
        <v>6436</v>
      </c>
      <c r="E1663" s="27">
        <v>41905</v>
      </c>
      <c r="F1663" t="s">
        <v>233</v>
      </c>
      <c r="G1663" s="27">
        <v>31731</v>
      </c>
      <c r="H1663">
        <v>29</v>
      </c>
      <c r="I1663" t="s">
        <v>244</v>
      </c>
      <c r="J1663" t="s">
        <v>250</v>
      </c>
      <c r="K1663">
        <v>0</v>
      </c>
      <c r="L1663">
        <v>2</v>
      </c>
      <c r="M1663">
        <v>0</v>
      </c>
      <c r="N1663">
        <v>0</v>
      </c>
      <c r="O1663">
        <v>0</v>
      </c>
      <c r="P1663">
        <v>-1</v>
      </c>
      <c r="Q1663" s="28">
        <v>41904.463194444441</v>
      </c>
      <c r="R1663" s="28">
        <v>41905.070138888892</v>
      </c>
      <c r="S1663" t="s">
        <v>6437</v>
      </c>
      <c r="T1663" s="27">
        <v>41904</v>
      </c>
      <c r="V1663">
        <v>1</v>
      </c>
      <c r="W1663" t="s">
        <v>32</v>
      </c>
      <c r="X1663" t="s">
        <v>359</v>
      </c>
      <c r="Y1663">
        <v>0</v>
      </c>
      <c r="AB1663" t="s">
        <v>237</v>
      </c>
      <c r="AH1663">
        <v>0</v>
      </c>
      <c r="AN1663" t="s">
        <v>238</v>
      </c>
      <c r="AO1663">
        <v>2</v>
      </c>
      <c r="AP1663" t="s">
        <v>239</v>
      </c>
      <c r="AQ1663" s="27">
        <v>41905</v>
      </c>
      <c r="AR1663" t="s">
        <v>240</v>
      </c>
      <c r="AS1663">
        <v>2</v>
      </c>
      <c r="AT1663" t="s">
        <v>239</v>
      </c>
      <c r="AU1663" s="27">
        <v>41905</v>
      </c>
    </row>
    <row r="1664" spans="1:47" x14ac:dyDescent="0.2">
      <c r="A1664">
        <v>1663</v>
      </c>
      <c r="B1664" t="s">
        <v>6438</v>
      </c>
      <c r="C1664" t="s">
        <v>6439</v>
      </c>
      <c r="D1664" t="s">
        <v>2921</v>
      </c>
      <c r="E1664" s="27">
        <v>41317</v>
      </c>
      <c r="F1664" t="s">
        <v>294</v>
      </c>
      <c r="G1664" s="27">
        <v>27676</v>
      </c>
      <c r="H1664">
        <v>40</v>
      </c>
      <c r="I1664" t="s">
        <v>244</v>
      </c>
      <c r="J1664" t="s">
        <v>353</v>
      </c>
      <c r="K1664">
        <v>0</v>
      </c>
      <c r="L1664">
        <v>1</v>
      </c>
      <c r="M1664">
        <v>0</v>
      </c>
      <c r="N1664">
        <v>0</v>
      </c>
      <c r="O1664">
        <v>1</v>
      </c>
      <c r="S1664" t="s">
        <v>6440</v>
      </c>
      <c r="T1664" s="27">
        <v>41224</v>
      </c>
      <c r="V1664">
        <v>93</v>
      </c>
      <c r="W1664" t="s">
        <v>36</v>
      </c>
      <c r="X1664" t="s">
        <v>279</v>
      </c>
      <c r="Y1664">
        <v>0</v>
      </c>
      <c r="AB1664" t="s">
        <v>237</v>
      </c>
      <c r="AH1664">
        <v>0</v>
      </c>
      <c r="AN1664" t="s">
        <v>238</v>
      </c>
      <c r="AO1664">
        <v>1</v>
      </c>
      <c r="AP1664" t="s">
        <v>239</v>
      </c>
      <c r="AQ1664" s="27">
        <v>41317</v>
      </c>
      <c r="AR1664" t="s">
        <v>240</v>
      </c>
      <c r="AS1664">
        <v>1</v>
      </c>
      <c r="AT1664" t="s">
        <v>239</v>
      </c>
      <c r="AU1664" s="27">
        <v>41317</v>
      </c>
    </row>
    <row r="1665" spans="1:47" x14ac:dyDescent="0.2">
      <c r="A1665">
        <v>1664</v>
      </c>
      <c r="B1665" t="s">
        <v>6441</v>
      </c>
      <c r="C1665" t="s">
        <v>1317</v>
      </c>
      <c r="D1665" t="s">
        <v>6442</v>
      </c>
      <c r="E1665" s="27">
        <v>41312</v>
      </c>
      <c r="F1665" t="s">
        <v>233</v>
      </c>
      <c r="G1665" s="27">
        <v>33266</v>
      </c>
      <c r="H1665">
        <v>25</v>
      </c>
      <c r="I1665" t="s">
        <v>244</v>
      </c>
      <c r="J1665" t="s">
        <v>245</v>
      </c>
      <c r="K1665">
        <v>0</v>
      </c>
      <c r="L1665">
        <v>8</v>
      </c>
      <c r="M1665">
        <v>0</v>
      </c>
      <c r="N1665">
        <v>0</v>
      </c>
      <c r="O1665">
        <v>2</v>
      </c>
      <c r="P1665">
        <v>0</v>
      </c>
      <c r="Q1665" s="28">
        <v>41312.152777777781</v>
      </c>
      <c r="R1665" s="28">
        <v>41324.365277777775</v>
      </c>
      <c r="S1665" t="s">
        <v>6443</v>
      </c>
      <c r="T1665" s="27">
        <v>41312</v>
      </c>
      <c r="V1665">
        <v>0</v>
      </c>
      <c r="W1665" t="s">
        <v>36</v>
      </c>
      <c r="X1665" t="s">
        <v>2030</v>
      </c>
      <c r="Y1665">
        <v>0</v>
      </c>
      <c r="AB1665" t="s">
        <v>237</v>
      </c>
      <c r="AH1665">
        <v>0</v>
      </c>
      <c r="AN1665" t="s">
        <v>238</v>
      </c>
      <c r="AO1665">
        <v>4</v>
      </c>
      <c r="AP1665" t="s">
        <v>239</v>
      </c>
      <c r="AQ1665" s="27">
        <v>41312</v>
      </c>
      <c r="AR1665" t="s">
        <v>240</v>
      </c>
      <c r="AS1665">
        <v>8</v>
      </c>
      <c r="AT1665" t="s">
        <v>269</v>
      </c>
      <c r="AU1665" s="27">
        <v>41312</v>
      </c>
    </row>
    <row r="1666" spans="1:47" x14ac:dyDescent="0.2">
      <c r="A1666">
        <v>1665</v>
      </c>
      <c r="B1666" t="s">
        <v>6444</v>
      </c>
      <c r="C1666" t="s">
        <v>6445</v>
      </c>
      <c r="D1666" t="s">
        <v>6446</v>
      </c>
      <c r="E1666" s="27">
        <v>41360</v>
      </c>
      <c r="F1666" t="s">
        <v>233</v>
      </c>
      <c r="G1666" s="27">
        <v>30017</v>
      </c>
      <c r="H1666">
        <v>34</v>
      </c>
      <c r="I1666" t="s">
        <v>244</v>
      </c>
      <c r="J1666" t="s">
        <v>250</v>
      </c>
      <c r="K1666">
        <v>0</v>
      </c>
      <c r="L1666">
        <v>6</v>
      </c>
      <c r="M1666">
        <v>0</v>
      </c>
      <c r="N1666">
        <v>0</v>
      </c>
      <c r="O1666">
        <v>1</v>
      </c>
      <c r="S1666" t="s">
        <v>6447</v>
      </c>
      <c r="T1666" s="27">
        <v>39735</v>
      </c>
      <c r="V1666">
        <v>1625</v>
      </c>
      <c r="W1666" t="s">
        <v>36</v>
      </c>
      <c r="X1666" t="s">
        <v>412</v>
      </c>
      <c r="Y1666">
        <v>0</v>
      </c>
      <c r="AB1666" t="s">
        <v>237</v>
      </c>
      <c r="AH1666">
        <v>0</v>
      </c>
      <c r="AN1666" t="s">
        <v>238</v>
      </c>
      <c r="AO1666">
        <v>7</v>
      </c>
      <c r="AP1666" t="s">
        <v>246</v>
      </c>
      <c r="AQ1666" s="27">
        <v>41360</v>
      </c>
      <c r="AR1666" t="s">
        <v>240</v>
      </c>
      <c r="AS1666">
        <v>6</v>
      </c>
      <c r="AT1666" t="s">
        <v>246</v>
      </c>
      <c r="AU1666" s="27">
        <v>41360</v>
      </c>
    </row>
    <row r="1667" spans="1:47" x14ac:dyDescent="0.2">
      <c r="A1667">
        <v>1666</v>
      </c>
      <c r="B1667" t="s">
        <v>6448</v>
      </c>
      <c r="C1667" t="s">
        <v>670</v>
      </c>
      <c r="D1667" t="s">
        <v>387</v>
      </c>
      <c r="E1667" s="27">
        <v>41614</v>
      </c>
      <c r="F1667" t="s">
        <v>294</v>
      </c>
      <c r="G1667" s="27">
        <v>19601</v>
      </c>
      <c r="H1667">
        <v>62</v>
      </c>
      <c r="I1667" t="s">
        <v>234</v>
      </c>
      <c r="J1667" t="s">
        <v>245</v>
      </c>
      <c r="K1667">
        <v>0</v>
      </c>
      <c r="L1667">
        <v>1</v>
      </c>
      <c r="M1667">
        <v>0</v>
      </c>
      <c r="N1667">
        <v>0</v>
      </c>
      <c r="O1667">
        <v>2</v>
      </c>
      <c r="P1667">
        <v>-42</v>
      </c>
      <c r="Q1667" s="28">
        <v>41572.076388888891</v>
      </c>
      <c r="R1667" s="28">
        <v>41613.388194444444</v>
      </c>
      <c r="S1667" t="s">
        <v>6449</v>
      </c>
      <c r="T1667" s="27">
        <v>41571</v>
      </c>
      <c r="V1667">
        <v>43</v>
      </c>
      <c r="W1667" t="s">
        <v>32</v>
      </c>
      <c r="X1667" t="s">
        <v>6450</v>
      </c>
      <c r="Y1667">
        <v>1</v>
      </c>
      <c r="AA1667" t="s">
        <v>6451</v>
      </c>
      <c r="AB1667" t="s">
        <v>36</v>
      </c>
      <c r="AD1667" s="27">
        <v>41752</v>
      </c>
      <c r="AE1667" t="s">
        <v>412</v>
      </c>
      <c r="AH1667">
        <v>0</v>
      </c>
      <c r="AN1667" t="s">
        <v>238</v>
      </c>
      <c r="AO1667">
        <v>1</v>
      </c>
      <c r="AP1667" t="s">
        <v>239</v>
      </c>
      <c r="AQ1667" s="27">
        <v>41614</v>
      </c>
      <c r="AR1667" t="s">
        <v>240</v>
      </c>
      <c r="AS1667">
        <v>1</v>
      </c>
      <c r="AT1667" t="s">
        <v>239</v>
      </c>
      <c r="AU1667" s="27">
        <v>41614</v>
      </c>
    </row>
    <row r="1668" spans="1:47" x14ac:dyDescent="0.2">
      <c r="A1668">
        <v>1667</v>
      </c>
      <c r="B1668" t="s">
        <v>6452</v>
      </c>
      <c r="C1668" t="s">
        <v>918</v>
      </c>
      <c r="D1668" t="s">
        <v>6453</v>
      </c>
      <c r="E1668" s="27">
        <v>41932</v>
      </c>
      <c r="F1668" t="s">
        <v>233</v>
      </c>
      <c r="G1668" s="27">
        <v>34997</v>
      </c>
      <c r="H1668">
        <v>20</v>
      </c>
      <c r="I1668" t="s">
        <v>259</v>
      </c>
      <c r="J1668" t="s">
        <v>245</v>
      </c>
      <c r="K1668">
        <v>0</v>
      </c>
      <c r="L1668">
        <v>5</v>
      </c>
      <c r="M1668">
        <v>0</v>
      </c>
      <c r="N1668">
        <v>0</v>
      </c>
      <c r="O1668">
        <v>0</v>
      </c>
      <c r="P1668">
        <v>-1</v>
      </c>
      <c r="Q1668" s="28">
        <v>41931.35833333333</v>
      </c>
      <c r="R1668" s="28">
        <v>41932.070138888892</v>
      </c>
      <c r="S1668" t="s">
        <v>6454</v>
      </c>
      <c r="T1668" s="27">
        <v>41931</v>
      </c>
      <c r="V1668">
        <v>1</v>
      </c>
      <c r="W1668" t="s">
        <v>36</v>
      </c>
      <c r="X1668" t="s">
        <v>279</v>
      </c>
      <c r="Y1668">
        <v>1</v>
      </c>
      <c r="AA1668" t="s">
        <v>6455</v>
      </c>
      <c r="AB1668" t="s">
        <v>36</v>
      </c>
      <c r="AC1668">
        <v>0</v>
      </c>
      <c r="AD1668" s="27">
        <v>41961</v>
      </c>
      <c r="AE1668" t="s">
        <v>412</v>
      </c>
      <c r="AF1668" s="27">
        <v>41961</v>
      </c>
      <c r="AG1668" s="27">
        <v>41962</v>
      </c>
      <c r="AH1668">
        <v>0</v>
      </c>
      <c r="AN1668" t="s">
        <v>238</v>
      </c>
      <c r="AO1668">
        <v>6</v>
      </c>
      <c r="AP1668" t="s">
        <v>246</v>
      </c>
      <c r="AQ1668" s="27">
        <v>41932</v>
      </c>
      <c r="AR1668" t="s">
        <v>240</v>
      </c>
      <c r="AS1668">
        <v>5</v>
      </c>
      <c r="AT1668" t="s">
        <v>246</v>
      </c>
      <c r="AU1668" s="27">
        <v>41932</v>
      </c>
    </row>
    <row r="1669" spans="1:47" x14ac:dyDescent="0.2">
      <c r="A1669">
        <v>1668</v>
      </c>
      <c r="B1669" t="s">
        <v>6456</v>
      </c>
      <c r="C1669" t="s">
        <v>242</v>
      </c>
      <c r="D1669" t="s">
        <v>6457</v>
      </c>
      <c r="E1669" s="27">
        <v>41359</v>
      </c>
      <c r="F1669" t="s">
        <v>233</v>
      </c>
      <c r="G1669" s="27">
        <v>28953</v>
      </c>
      <c r="H1669">
        <v>37</v>
      </c>
      <c r="I1669" t="s">
        <v>244</v>
      </c>
      <c r="J1669" t="s">
        <v>250</v>
      </c>
      <c r="K1669">
        <v>2</v>
      </c>
      <c r="L1669">
        <v>9</v>
      </c>
      <c r="M1669">
        <v>0</v>
      </c>
      <c r="N1669">
        <v>0</v>
      </c>
      <c r="O1669">
        <v>18</v>
      </c>
      <c r="P1669">
        <v>-1</v>
      </c>
      <c r="Q1669" s="28">
        <v>41358.247916666667</v>
      </c>
      <c r="R1669" s="28">
        <v>41359.326388888891</v>
      </c>
      <c r="S1669" t="s">
        <v>6458</v>
      </c>
      <c r="T1669" s="27">
        <v>41332</v>
      </c>
      <c r="V1669">
        <v>27</v>
      </c>
      <c r="W1669" t="s">
        <v>36</v>
      </c>
      <c r="X1669" t="s">
        <v>279</v>
      </c>
      <c r="Y1669">
        <v>0</v>
      </c>
      <c r="AB1669" t="s">
        <v>237</v>
      </c>
      <c r="AH1669">
        <v>0</v>
      </c>
      <c r="AN1669" t="s">
        <v>238</v>
      </c>
      <c r="AO1669">
        <v>9</v>
      </c>
      <c r="AP1669" t="s">
        <v>269</v>
      </c>
      <c r="AQ1669" s="27">
        <v>41359</v>
      </c>
      <c r="AR1669" t="s">
        <v>240</v>
      </c>
      <c r="AS1669">
        <v>9</v>
      </c>
      <c r="AT1669" t="s">
        <v>269</v>
      </c>
      <c r="AU1669" s="27">
        <v>41359</v>
      </c>
    </row>
    <row r="1670" spans="1:47" x14ac:dyDescent="0.2">
      <c r="A1670">
        <v>1669</v>
      </c>
      <c r="B1670" t="s">
        <v>6459</v>
      </c>
      <c r="C1670" t="s">
        <v>6460</v>
      </c>
      <c r="D1670" t="s">
        <v>6036</v>
      </c>
      <c r="E1670" s="27">
        <v>41303</v>
      </c>
      <c r="F1670" t="s">
        <v>294</v>
      </c>
      <c r="G1670" s="27">
        <v>31404</v>
      </c>
      <c r="H1670">
        <v>30</v>
      </c>
      <c r="I1670" t="s">
        <v>244</v>
      </c>
      <c r="J1670" t="s">
        <v>245</v>
      </c>
      <c r="K1670">
        <v>0</v>
      </c>
      <c r="L1670">
        <v>10</v>
      </c>
      <c r="M1670">
        <v>0</v>
      </c>
      <c r="N1670">
        <v>0</v>
      </c>
      <c r="O1670">
        <v>5</v>
      </c>
      <c r="P1670">
        <v>0</v>
      </c>
      <c r="Q1670" s="28">
        <v>41303.19027777778</v>
      </c>
      <c r="R1670" s="28">
        <v>41310.395833333336</v>
      </c>
      <c r="S1670" t="s">
        <v>6461</v>
      </c>
      <c r="T1670" s="27">
        <v>41303</v>
      </c>
      <c r="V1670">
        <v>0</v>
      </c>
      <c r="W1670" t="s">
        <v>32</v>
      </c>
      <c r="X1670" t="s">
        <v>459</v>
      </c>
      <c r="Y1670">
        <v>1</v>
      </c>
      <c r="AA1670" t="s">
        <v>6462</v>
      </c>
      <c r="AB1670" t="s">
        <v>36</v>
      </c>
      <c r="AC1670">
        <v>0</v>
      </c>
      <c r="AD1670" s="27">
        <v>41538</v>
      </c>
      <c r="AE1670" t="s">
        <v>529</v>
      </c>
      <c r="AF1670" s="27">
        <v>41538</v>
      </c>
      <c r="AG1670" s="27">
        <v>41568</v>
      </c>
      <c r="AH1670">
        <v>0</v>
      </c>
      <c r="AN1670" t="s">
        <v>238</v>
      </c>
      <c r="AO1670">
        <v>8</v>
      </c>
      <c r="AP1670" t="s">
        <v>269</v>
      </c>
      <c r="AQ1670" s="27">
        <v>41303</v>
      </c>
      <c r="AR1670" t="s">
        <v>240</v>
      </c>
      <c r="AS1670">
        <v>10</v>
      </c>
      <c r="AT1670" t="s">
        <v>269</v>
      </c>
      <c r="AU1670" s="27">
        <v>41303</v>
      </c>
    </row>
    <row r="1671" spans="1:47" x14ac:dyDescent="0.2">
      <c r="A1671">
        <v>1670</v>
      </c>
      <c r="B1671" t="s">
        <v>6463</v>
      </c>
      <c r="C1671" t="s">
        <v>500</v>
      </c>
      <c r="D1671" t="s">
        <v>6464</v>
      </c>
      <c r="E1671" s="27">
        <v>41369</v>
      </c>
      <c r="F1671" t="s">
        <v>233</v>
      </c>
      <c r="G1671" s="27">
        <v>33872</v>
      </c>
      <c r="H1671">
        <v>23</v>
      </c>
      <c r="I1671" t="s">
        <v>259</v>
      </c>
      <c r="J1671" t="s">
        <v>250</v>
      </c>
      <c r="K1671">
        <v>0</v>
      </c>
      <c r="L1671">
        <v>6</v>
      </c>
      <c r="M1671">
        <v>0</v>
      </c>
      <c r="N1671">
        <v>0</v>
      </c>
      <c r="O1671">
        <v>1</v>
      </c>
      <c r="P1671">
        <v>0</v>
      </c>
      <c r="Q1671" s="28">
        <v>41369.257638888892</v>
      </c>
      <c r="R1671" s="28">
        <v>41370.220138888886</v>
      </c>
      <c r="S1671" t="s">
        <v>6465</v>
      </c>
      <c r="T1671" s="27">
        <v>41369</v>
      </c>
      <c r="V1671">
        <v>0</v>
      </c>
      <c r="W1671" t="s">
        <v>32</v>
      </c>
      <c r="X1671" t="s">
        <v>1994</v>
      </c>
      <c r="Y1671">
        <v>1</v>
      </c>
      <c r="AA1671" t="s">
        <v>6466</v>
      </c>
      <c r="AB1671" t="s">
        <v>36</v>
      </c>
      <c r="AC1671">
        <v>1</v>
      </c>
      <c r="AD1671" s="27">
        <v>41669</v>
      </c>
      <c r="AE1671" t="s">
        <v>279</v>
      </c>
      <c r="AF1671" s="27">
        <v>41670</v>
      </c>
      <c r="AG1671" s="27">
        <v>41728</v>
      </c>
      <c r="AH1671">
        <v>1</v>
      </c>
      <c r="AJ1671" t="s">
        <v>6466</v>
      </c>
      <c r="AK1671" t="s">
        <v>366</v>
      </c>
      <c r="AL1671" s="27">
        <v>41669</v>
      </c>
      <c r="AM1671" t="s">
        <v>6467</v>
      </c>
      <c r="AN1671" t="s">
        <v>238</v>
      </c>
      <c r="AO1671">
        <v>6</v>
      </c>
      <c r="AP1671" t="s">
        <v>246</v>
      </c>
      <c r="AQ1671" s="27">
        <v>41369</v>
      </c>
      <c r="AR1671" t="s">
        <v>240</v>
      </c>
      <c r="AS1671">
        <v>6</v>
      </c>
      <c r="AT1671" t="s">
        <v>246</v>
      </c>
      <c r="AU1671" s="27">
        <v>41369</v>
      </c>
    </row>
    <row r="1672" spans="1:47" x14ac:dyDescent="0.2">
      <c r="A1672">
        <v>1671</v>
      </c>
      <c r="B1672" t="s">
        <v>6468</v>
      </c>
      <c r="C1672" t="s">
        <v>6469</v>
      </c>
      <c r="D1672" t="s">
        <v>689</v>
      </c>
      <c r="E1672" s="27">
        <v>41968</v>
      </c>
      <c r="F1672" t="s">
        <v>233</v>
      </c>
      <c r="G1672" s="27">
        <v>33815</v>
      </c>
      <c r="H1672">
        <v>23</v>
      </c>
      <c r="I1672" t="s">
        <v>259</v>
      </c>
      <c r="J1672" t="s">
        <v>245</v>
      </c>
      <c r="K1672">
        <v>0</v>
      </c>
      <c r="L1672">
        <v>2</v>
      </c>
      <c r="M1672">
        <v>0</v>
      </c>
      <c r="N1672">
        <v>0</v>
      </c>
      <c r="O1672">
        <v>0</v>
      </c>
      <c r="P1672">
        <v>-1</v>
      </c>
      <c r="Q1672" s="28">
        <v>41967.415277777778</v>
      </c>
      <c r="R1672" s="28">
        <v>41968.385416666664</v>
      </c>
      <c r="S1672" t="s">
        <v>6470</v>
      </c>
      <c r="T1672" s="27">
        <v>41967</v>
      </c>
      <c r="V1672">
        <v>1</v>
      </c>
      <c r="W1672" t="s">
        <v>32</v>
      </c>
      <c r="X1672" t="s">
        <v>359</v>
      </c>
      <c r="Y1672">
        <v>0</v>
      </c>
      <c r="AB1672" t="s">
        <v>237</v>
      </c>
      <c r="AH1672">
        <v>0</v>
      </c>
      <c r="AN1672" t="s">
        <v>238</v>
      </c>
      <c r="AO1672">
        <v>3</v>
      </c>
      <c r="AP1672" t="s">
        <v>239</v>
      </c>
      <c r="AQ1672" s="27">
        <v>41968</v>
      </c>
      <c r="AR1672" t="s">
        <v>240</v>
      </c>
      <c r="AS1672">
        <v>2</v>
      </c>
      <c r="AT1672" t="s">
        <v>239</v>
      </c>
      <c r="AU1672" s="27">
        <v>41968</v>
      </c>
    </row>
    <row r="1673" spans="1:47" x14ac:dyDescent="0.2">
      <c r="A1673">
        <v>1672</v>
      </c>
      <c r="B1673" t="s">
        <v>6471</v>
      </c>
      <c r="C1673" t="s">
        <v>6472</v>
      </c>
      <c r="D1673" t="s">
        <v>716</v>
      </c>
      <c r="E1673" s="27">
        <v>41721</v>
      </c>
      <c r="F1673" t="s">
        <v>294</v>
      </c>
      <c r="G1673" s="27">
        <v>35122</v>
      </c>
      <c r="H1673">
        <v>20</v>
      </c>
      <c r="I1673" t="s">
        <v>259</v>
      </c>
      <c r="J1673" t="s">
        <v>250</v>
      </c>
      <c r="K1673">
        <v>0</v>
      </c>
      <c r="L1673">
        <v>8</v>
      </c>
      <c r="M1673">
        <v>0</v>
      </c>
      <c r="N1673">
        <v>0</v>
      </c>
      <c r="O1673">
        <v>0</v>
      </c>
      <c r="P1673">
        <v>0</v>
      </c>
      <c r="Q1673" s="28">
        <v>41721.51666666667</v>
      </c>
      <c r="R1673" s="28">
        <v>41721.379861111112</v>
      </c>
      <c r="S1673" t="s">
        <v>6473</v>
      </c>
      <c r="T1673" s="27">
        <v>41720</v>
      </c>
      <c r="V1673">
        <v>1</v>
      </c>
      <c r="W1673" t="s">
        <v>32</v>
      </c>
      <c r="X1673" t="s">
        <v>359</v>
      </c>
      <c r="Y1673">
        <v>0</v>
      </c>
      <c r="AB1673" t="s">
        <v>237</v>
      </c>
      <c r="AH1673">
        <v>0</v>
      </c>
      <c r="AN1673" t="s">
        <v>238</v>
      </c>
      <c r="AO1673">
        <v>7</v>
      </c>
      <c r="AP1673" t="s">
        <v>246</v>
      </c>
      <c r="AQ1673" s="27">
        <v>41721</v>
      </c>
      <c r="AR1673" t="s">
        <v>240</v>
      </c>
      <c r="AS1673">
        <v>8</v>
      </c>
      <c r="AT1673" t="s">
        <v>269</v>
      </c>
      <c r="AU1673" s="27">
        <v>41721</v>
      </c>
    </row>
    <row r="1674" spans="1:47" x14ac:dyDescent="0.2">
      <c r="A1674">
        <v>1673</v>
      </c>
      <c r="B1674" t="s">
        <v>6474</v>
      </c>
      <c r="C1674" t="s">
        <v>6475</v>
      </c>
      <c r="D1674" t="s">
        <v>6476</v>
      </c>
      <c r="E1674" s="27">
        <v>41599</v>
      </c>
      <c r="F1674" t="s">
        <v>233</v>
      </c>
      <c r="G1674" s="27">
        <v>31651</v>
      </c>
      <c r="H1674">
        <v>29</v>
      </c>
      <c r="I1674" t="s">
        <v>244</v>
      </c>
      <c r="J1674" t="s">
        <v>245</v>
      </c>
      <c r="K1674">
        <v>0</v>
      </c>
      <c r="L1674">
        <v>7</v>
      </c>
      <c r="M1674">
        <v>0</v>
      </c>
      <c r="N1674">
        <v>0</v>
      </c>
      <c r="O1674">
        <v>7</v>
      </c>
      <c r="P1674">
        <v>-67</v>
      </c>
      <c r="Q1674" s="28">
        <v>41532.477777777778</v>
      </c>
      <c r="R1674" s="28">
        <v>41578.106944444444</v>
      </c>
      <c r="S1674" t="s">
        <v>6477</v>
      </c>
      <c r="T1674" s="27">
        <v>41532</v>
      </c>
      <c r="V1674">
        <v>67</v>
      </c>
      <c r="W1674" t="s">
        <v>36</v>
      </c>
      <c r="X1674" t="s">
        <v>1077</v>
      </c>
      <c r="Y1674">
        <v>1</v>
      </c>
      <c r="AA1674" t="s">
        <v>6478</v>
      </c>
      <c r="AB1674" t="s">
        <v>36</v>
      </c>
      <c r="AD1674" s="27">
        <v>41698</v>
      </c>
      <c r="AE1674" t="s">
        <v>404</v>
      </c>
      <c r="AH1674">
        <v>1</v>
      </c>
      <c r="AJ1674" t="s">
        <v>6479</v>
      </c>
      <c r="AK1674" t="s">
        <v>462</v>
      </c>
      <c r="AL1674" s="27">
        <v>41803</v>
      </c>
      <c r="AM1674" t="s">
        <v>6480</v>
      </c>
      <c r="AN1674" t="s">
        <v>238</v>
      </c>
      <c r="AO1674">
        <v>6</v>
      </c>
      <c r="AP1674" t="s">
        <v>246</v>
      </c>
      <c r="AQ1674" s="27">
        <v>41599</v>
      </c>
      <c r="AR1674" t="s">
        <v>240</v>
      </c>
      <c r="AS1674">
        <v>7</v>
      </c>
      <c r="AT1674" t="s">
        <v>246</v>
      </c>
      <c r="AU1674" s="27">
        <v>41599</v>
      </c>
    </row>
    <row r="1675" spans="1:47" x14ac:dyDescent="0.2">
      <c r="A1675">
        <v>1674</v>
      </c>
      <c r="B1675" t="s">
        <v>6481</v>
      </c>
      <c r="C1675" t="s">
        <v>4501</v>
      </c>
      <c r="D1675" t="s">
        <v>586</v>
      </c>
      <c r="E1675" s="27">
        <v>41547</v>
      </c>
      <c r="F1675" t="s">
        <v>233</v>
      </c>
      <c r="G1675" s="27">
        <v>33513</v>
      </c>
      <c r="H1675">
        <v>24</v>
      </c>
      <c r="I1675" t="s">
        <v>259</v>
      </c>
      <c r="J1675" t="s">
        <v>250</v>
      </c>
      <c r="K1675">
        <v>0</v>
      </c>
      <c r="L1675">
        <v>2</v>
      </c>
      <c r="M1675">
        <v>0</v>
      </c>
      <c r="N1675">
        <v>0</v>
      </c>
      <c r="O1675">
        <v>1</v>
      </c>
      <c r="P1675">
        <v>-59</v>
      </c>
      <c r="Q1675" s="28">
        <v>41488.15902777778</v>
      </c>
      <c r="R1675" s="28">
        <v>41546.513888888891</v>
      </c>
      <c r="S1675" t="s">
        <v>6482</v>
      </c>
      <c r="T1675" s="27">
        <v>41487</v>
      </c>
      <c r="V1675">
        <v>60</v>
      </c>
      <c r="W1675" t="s">
        <v>32</v>
      </c>
      <c r="X1675" t="s">
        <v>1555</v>
      </c>
      <c r="Y1675">
        <v>0</v>
      </c>
      <c r="AB1675" t="s">
        <v>237</v>
      </c>
      <c r="AH1675">
        <v>0</v>
      </c>
      <c r="AN1675" t="s">
        <v>238</v>
      </c>
      <c r="AO1675">
        <v>3</v>
      </c>
      <c r="AP1675" t="s">
        <v>239</v>
      </c>
      <c r="AQ1675" s="27">
        <v>41547</v>
      </c>
      <c r="AR1675" t="s">
        <v>240</v>
      </c>
      <c r="AS1675">
        <v>2</v>
      </c>
      <c r="AT1675" t="s">
        <v>239</v>
      </c>
      <c r="AU1675" s="27">
        <v>41547</v>
      </c>
    </row>
    <row r="1676" spans="1:47" x14ac:dyDescent="0.2">
      <c r="A1676">
        <v>1675</v>
      </c>
      <c r="B1676" t="s">
        <v>6483</v>
      </c>
      <c r="C1676" t="s">
        <v>6393</v>
      </c>
      <c r="D1676" t="s">
        <v>381</v>
      </c>
      <c r="E1676" s="27">
        <v>41649</v>
      </c>
      <c r="F1676" t="s">
        <v>233</v>
      </c>
      <c r="G1676" s="27">
        <v>34236</v>
      </c>
      <c r="H1676">
        <v>22</v>
      </c>
      <c r="I1676" t="s">
        <v>259</v>
      </c>
      <c r="J1676" t="s">
        <v>245</v>
      </c>
      <c r="K1676">
        <v>0</v>
      </c>
      <c r="L1676">
        <v>8</v>
      </c>
      <c r="M1676">
        <v>0</v>
      </c>
      <c r="N1676">
        <v>0</v>
      </c>
      <c r="O1676">
        <v>0</v>
      </c>
      <c r="W1676" t="s">
        <v>237</v>
      </c>
      <c r="Y1676">
        <v>-1</v>
      </c>
      <c r="AB1676" t="s">
        <v>237</v>
      </c>
      <c r="AH1676">
        <v>0</v>
      </c>
      <c r="AN1676" t="s">
        <v>238</v>
      </c>
      <c r="AO1676">
        <v>6</v>
      </c>
      <c r="AP1676" t="s">
        <v>246</v>
      </c>
      <c r="AQ1676" s="27">
        <v>41649</v>
      </c>
      <c r="AR1676" t="s">
        <v>240</v>
      </c>
      <c r="AS1676">
        <v>8</v>
      </c>
      <c r="AT1676" t="s">
        <v>269</v>
      </c>
      <c r="AU1676" s="27">
        <v>41649</v>
      </c>
    </row>
    <row r="1677" spans="1:47" x14ac:dyDescent="0.2">
      <c r="A1677">
        <v>1676</v>
      </c>
      <c r="B1677" t="s">
        <v>6484</v>
      </c>
      <c r="C1677" t="s">
        <v>6485</v>
      </c>
      <c r="D1677" t="s">
        <v>6486</v>
      </c>
      <c r="E1677" s="27">
        <v>41646</v>
      </c>
      <c r="F1677" t="s">
        <v>294</v>
      </c>
      <c r="G1677" s="27">
        <v>22646</v>
      </c>
      <c r="H1677">
        <v>54</v>
      </c>
      <c r="I1677" t="s">
        <v>234</v>
      </c>
      <c r="J1677" t="s">
        <v>245</v>
      </c>
      <c r="K1677">
        <v>0</v>
      </c>
      <c r="L1677">
        <v>3</v>
      </c>
      <c r="M1677">
        <v>0</v>
      </c>
      <c r="N1677">
        <v>0</v>
      </c>
      <c r="O1677">
        <v>1</v>
      </c>
      <c r="P1677">
        <v>-48</v>
      </c>
      <c r="Q1677" s="28">
        <v>41598.368750000001</v>
      </c>
      <c r="R1677" s="28">
        <v>41625.169444444444</v>
      </c>
      <c r="S1677" t="s">
        <v>6487</v>
      </c>
      <c r="T1677" s="27">
        <v>41597</v>
      </c>
      <c r="V1677">
        <v>49</v>
      </c>
      <c r="W1677" t="s">
        <v>36</v>
      </c>
      <c r="X1677" t="s">
        <v>1207</v>
      </c>
      <c r="Y1677">
        <v>0</v>
      </c>
      <c r="AB1677" t="s">
        <v>237</v>
      </c>
      <c r="AH1677">
        <v>0</v>
      </c>
      <c r="AN1677" t="s">
        <v>238</v>
      </c>
      <c r="AO1677">
        <v>2</v>
      </c>
      <c r="AP1677" t="s">
        <v>239</v>
      </c>
      <c r="AQ1677" s="27">
        <v>41646</v>
      </c>
      <c r="AR1677" t="s">
        <v>240</v>
      </c>
      <c r="AS1677">
        <v>3</v>
      </c>
      <c r="AT1677" t="s">
        <v>239</v>
      </c>
      <c r="AU1677" s="27">
        <v>41646</v>
      </c>
    </row>
    <row r="1678" spans="1:47" x14ac:dyDescent="0.2">
      <c r="A1678">
        <v>1677</v>
      </c>
      <c r="B1678" t="s">
        <v>6488</v>
      </c>
      <c r="C1678" t="s">
        <v>5460</v>
      </c>
      <c r="D1678" t="s">
        <v>6489</v>
      </c>
      <c r="E1678" s="27">
        <v>41992</v>
      </c>
      <c r="F1678" t="s">
        <v>294</v>
      </c>
      <c r="G1678" s="27">
        <v>23660</v>
      </c>
      <c r="H1678">
        <v>51</v>
      </c>
      <c r="I1678" t="s">
        <v>234</v>
      </c>
      <c r="J1678" t="s">
        <v>245</v>
      </c>
      <c r="K1678">
        <v>0</v>
      </c>
      <c r="L1678">
        <v>2</v>
      </c>
      <c r="M1678">
        <v>0</v>
      </c>
      <c r="N1678">
        <v>0</v>
      </c>
      <c r="O1678">
        <v>0</v>
      </c>
      <c r="P1678">
        <v>-1</v>
      </c>
      <c r="Q1678" s="28">
        <v>41991.288194444445</v>
      </c>
      <c r="R1678" s="28">
        <v>41992.053472222222</v>
      </c>
      <c r="S1678" t="s">
        <v>6490</v>
      </c>
      <c r="T1678" s="27">
        <v>41991</v>
      </c>
      <c r="V1678">
        <v>1</v>
      </c>
      <c r="W1678" t="s">
        <v>36</v>
      </c>
      <c r="X1678" t="s">
        <v>263</v>
      </c>
      <c r="Y1678">
        <v>0</v>
      </c>
      <c r="AB1678" t="s">
        <v>237</v>
      </c>
      <c r="AH1678">
        <v>0</v>
      </c>
      <c r="AN1678" t="s">
        <v>238</v>
      </c>
      <c r="AO1678">
        <v>1</v>
      </c>
      <c r="AP1678" t="s">
        <v>239</v>
      </c>
      <c r="AQ1678" s="27">
        <v>41992</v>
      </c>
      <c r="AR1678" t="s">
        <v>240</v>
      </c>
      <c r="AS1678">
        <v>2</v>
      </c>
      <c r="AT1678" t="s">
        <v>239</v>
      </c>
      <c r="AU1678" s="27">
        <v>41992</v>
      </c>
    </row>
    <row r="1679" spans="1:47" x14ac:dyDescent="0.2">
      <c r="A1679">
        <v>1678</v>
      </c>
      <c r="B1679" t="s">
        <v>6491</v>
      </c>
      <c r="C1679" t="s">
        <v>6492</v>
      </c>
      <c r="D1679" t="s">
        <v>6493</v>
      </c>
      <c r="E1679" s="27">
        <v>41331</v>
      </c>
      <c r="F1679" t="s">
        <v>233</v>
      </c>
      <c r="G1679" s="27">
        <v>18253</v>
      </c>
      <c r="H1679">
        <v>66</v>
      </c>
      <c r="I1679" t="s">
        <v>234</v>
      </c>
      <c r="J1679" t="s">
        <v>250</v>
      </c>
      <c r="K1679">
        <v>0</v>
      </c>
      <c r="L1679">
        <v>1</v>
      </c>
      <c r="M1679">
        <v>0</v>
      </c>
      <c r="N1679">
        <v>0</v>
      </c>
      <c r="O1679">
        <v>3</v>
      </c>
      <c r="P1679">
        <v>-36</v>
      </c>
      <c r="Q1679" s="28">
        <v>41295.071527777778</v>
      </c>
      <c r="R1679" s="28">
        <v>41295.345833333333</v>
      </c>
      <c r="S1679" t="s">
        <v>6494</v>
      </c>
      <c r="T1679" s="27">
        <v>41294</v>
      </c>
      <c r="V1679">
        <v>37</v>
      </c>
      <c r="W1679" t="s">
        <v>32</v>
      </c>
      <c r="X1679" t="s">
        <v>261</v>
      </c>
      <c r="Y1679">
        <v>0</v>
      </c>
      <c r="AB1679" t="s">
        <v>237</v>
      </c>
      <c r="AH1679">
        <v>0</v>
      </c>
      <c r="AN1679" t="s">
        <v>238</v>
      </c>
      <c r="AO1679">
        <v>1</v>
      </c>
      <c r="AP1679" t="s">
        <v>239</v>
      </c>
      <c r="AQ1679" s="27">
        <v>41331</v>
      </c>
      <c r="AR1679" t="s">
        <v>240</v>
      </c>
      <c r="AS1679">
        <v>1</v>
      </c>
      <c r="AT1679" t="s">
        <v>239</v>
      </c>
      <c r="AU1679" s="27">
        <v>41331</v>
      </c>
    </row>
    <row r="1680" spans="1:47" x14ac:dyDescent="0.2">
      <c r="A1680">
        <v>1679</v>
      </c>
      <c r="B1680" t="s">
        <v>6495</v>
      </c>
      <c r="C1680" t="s">
        <v>990</v>
      </c>
      <c r="D1680" t="s">
        <v>6496</v>
      </c>
      <c r="E1680" s="27">
        <v>41904</v>
      </c>
      <c r="F1680" t="s">
        <v>233</v>
      </c>
      <c r="G1680" s="27">
        <v>30841</v>
      </c>
      <c r="H1680">
        <v>31</v>
      </c>
      <c r="I1680" t="s">
        <v>244</v>
      </c>
      <c r="J1680" t="s">
        <v>245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-1</v>
      </c>
      <c r="Q1680" s="28">
        <v>41903.300694444442</v>
      </c>
      <c r="R1680" s="28">
        <v>41904.34652777778</v>
      </c>
      <c r="S1680" t="s">
        <v>6497</v>
      </c>
      <c r="T1680" s="27">
        <v>41903</v>
      </c>
      <c r="V1680">
        <v>1</v>
      </c>
      <c r="W1680" t="s">
        <v>36</v>
      </c>
      <c r="X1680" t="s">
        <v>279</v>
      </c>
      <c r="Y1680">
        <v>0</v>
      </c>
      <c r="AB1680" t="s">
        <v>237</v>
      </c>
      <c r="AH1680">
        <v>0</v>
      </c>
      <c r="AN1680" t="s">
        <v>238</v>
      </c>
      <c r="AO1680">
        <v>1</v>
      </c>
      <c r="AP1680" t="s">
        <v>239</v>
      </c>
      <c r="AQ1680" s="27">
        <v>41904</v>
      </c>
      <c r="AR1680" t="s">
        <v>240</v>
      </c>
      <c r="AS1680">
        <v>1</v>
      </c>
      <c r="AT1680" t="s">
        <v>239</v>
      </c>
      <c r="AU1680" s="27">
        <v>41904</v>
      </c>
    </row>
    <row r="1681" spans="1:47" x14ac:dyDescent="0.2">
      <c r="A1681">
        <v>1680</v>
      </c>
      <c r="B1681" t="s">
        <v>6498</v>
      </c>
      <c r="C1681" t="s">
        <v>4736</v>
      </c>
      <c r="D1681" t="s">
        <v>6499</v>
      </c>
      <c r="E1681" s="27">
        <v>41362</v>
      </c>
      <c r="F1681" t="s">
        <v>233</v>
      </c>
      <c r="G1681" s="27">
        <v>24151</v>
      </c>
      <c r="H1681">
        <v>50</v>
      </c>
      <c r="I1681" t="s">
        <v>234</v>
      </c>
      <c r="J1681" t="s">
        <v>245</v>
      </c>
      <c r="K1681">
        <v>0</v>
      </c>
      <c r="L1681">
        <v>2</v>
      </c>
      <c r="M1681">
        <v>0</v>
      </c>
      <c r="N1681">
        <v>0</v>
      </c>
      <c r="O1681">
        <v>8</v>
      </c>
      <c r="P1681">
        <v>-14</v>
      </c>
      <c r="Q1681" s="28">
        <v>41348.523611111108</v>
      </c>
      <c r="R1681" s="28">
        <v>41360.382638888892</v>
      </c>
      <c r="S1681" t="s">
        <v>6500</v>
      </c>
      <c r="U1681" s="27">
        <v>41348</v>
      </c>
      <c r="V1681">
        <v>14</v>
      </c>
      <c r="W1681" t="s">
        <v>32</v>
      </c>
      <c r="X1681" t="s">
        <v>274</v>
      </c>
      <c r="Y1681">
        <v>0</v>
      </c>
      <c r="AB1681" t="s">
        <v>237</v>
      </c>
      <c r="AH1681">
        <v>0</v>
      </c>
      <c r="AN1681" t="s">
        <v>238</v>
      </c>
      <c r="AO1681">
        <v>5</v>
      </c>
      <c r="AP1681" t="s">
        <v>246</v>
      </c>
      <c r="AQ1681" s="27">
        <v>41362</v>
      </c>
      <c r="AR1681" t="s">
        <v>240</v>
      </c>
      <c r="AS1681">
        <v>2</v>
      </c>
      <c r="AT1681" t="s">
        <v>239</v>
      </c>
      <c r="AU1681" s="27">
        <v>41362</v>
      </c>
    </row>
    <row r="1682" spans="1:47" x14ac:dyDescent="0.2">
      <c r="A1682">
        <v>1681</v>
      </c>
      <c r="B1682" t="s">
        <v>6501</v>
      </c>
      <c r="C1682" t="s">
        <v>6502</v>
      </c>
      <c r="D1682" t="s">
        <v>2650</v>
      </c>
      <c r="E1682" s="27">
        <v>41310</v>
      </c>
      <c r="F1682" t="s">
        <v>233</v>
      </c>
      <c r="G1682" s="27">
        <v>23972</v>
      </c>
      <c r="H1682">
        <v>50</v>
      </c>
      <c r="I1682" t="s">
        <v>234</v>
      </c>
      <c r="J1682" t="s">
        <v>250</v>
      </c>
      <c r="K1682">
        <v>0</v>
      </c>
      <c r="L1682">
        <v>2</v>
      </c>
      <c r="M1682">
        <v>0</v>
      </c>
      <c r="N1682">
        <v>0</v>
      </c>
      <c r="O1682">
        <v>7</v>
      </c>
      <c r="P1682">
        <v>-1</v>
      </c>
      <c r="Q1682" s="28">
        <v>41309.313194444447</v>
      </c>
      <c r="R1682" s="28">
        <v>41310.05972222222</v>
      </c>
      <c r="S1682" t="s">
        <v>6503</v>
      </c>
      <c r="T1682" s="27">
        <v>41309</v>
      </c>
      <c r="V1682">
        <v>1</v>
      </c>
      <c r="W1682" t="s">
        <v>32</v>
      </c>
      <c r="X1682" t="s">
        <v>313</v>
      </c>
      <c r="Y1682">
        <v>0</v>
      </c>
      <c r="AB1682" t="s">
        <v>237</v>
      </c>
      <c r="AH1682">
        <v>0</v>
      </c>
      <c r="AN1682" t="s">
        <v>238</v>
      </c>
      <c r="AO1682">
        <v>1</v>
      </c>
      <c r="AP1682" t="s">
        <v>239</v>
      </c>
      <c r="AQ1682" s="27">
        <v>41310</v>
      </c>
      <c r="AR1682" t="s">
        <v>240</v>
      </c>
      <c r="AS1682">
        <v>2</v>
      </c>
      <c r="AT1682" t="s">
        <v>239</v>
      </c>
      <c r="AU1682" s="27">
        <v>41310</v>
      </c>
    </row>
    <row r="1683" spans="1:47" x14ac:dyDescent="0.2">
      <c r="A1683">
        <v>1682</v>
      </c>
      <c r="B1683" t="s">
        <v>6504</v>
      </c>
      <c r="C1683" t="s">
        <v>1308</v>
      </c>
      <c r="D1683" t="s">
        <v>6505</v>
      </c>
      <c r="E1683" s="27">
        <v>41384</v>
      </c>
      <c r="F1683" t="s">
        <v>233</v>
      </c>
      <c r="G1683" s="27">
        <v>27594</v>
      </c>
      <c r="H1683">
        <v>40</v>
      </c>
      <c r="I1683" t="s">
        <v>244</v>
      </c>
      <c r="J1683" t="s">
        <v>245</v>
      </c>
      <c r="K1683">
        <v>0</v>
      </c>
      <c r="L1683">
        <v>1</v>
      </c>
      <c r="M1683">
        <v>0</v>
      </c>
      <c r="N1683">
        <v>0</v>
      </c>
      <c r="O1683">
        <v>3</v>
      </c>
      <c r="P1683">
        <v>-1</v>
      </c>
      <c r="Q1683" s="28">
        <v>41383.179861111108</v>
      </c>
      <c r="R1683" s="28">
        <v>41384.409722222219</v>
      </c>
      <c r="S1683" t="s">
        <v>6506</v>
      </c>
      <c r="T1683" s="27">
        <v>41383</v>
      </c>
      <c r="V1683">
        <v>1</v>
      </c>
      <c r="W1683" t="s">
        <v>32</v>
      </c>
      <c r="X1683" t="s">
        <v>348</v>
      </c>
      <c r="Y1683">
        <v>0</v>
      </c>
      <c r="AB1683" t="s">
        <v>237</v>
      </c>
      <c r="AH1683">
        <v>0</v>
      </c>
      <c r="AN1683" t="s">
        <v>238</v>
      </c>
      <c r="AO1683">
        <v>1</v>
      </c>
      <c r="AP1683" t="s">
        <v>239</v>
      </c>
      <c r="AQ1683" s="27">
        <v>41384</v>
      </c>
      <c r="AR1683" t="s">
        <v>240</v>
      </c>
      <c r="AS1683">
        <v>1</v>
      </c>
      <c r="AT1683" t="s">
        <v>239</v>
      </c>
      <c r="AU1683" s="27">
        <v>41384</v>
      </c>
    </row>
    <row r="1684" spans="1:47" x14ac:dyDescent="0.2">
      <c r="A1684">
        <v>1683</v>
      </c>
      <c r="B1684" t="s">
        <v>6507</v>
      </c>
      <c r="C1684" t="s">
        <v>6508</v>
      </c>
      <c r="D1684" t="s">
        <v>6509</v>
      </c>
      <c r="E1684" s="27">
        <v>41291</v>
      </c>
      <c r="F1684" t="s">
        <v>294</v>
      </c>
      <c r="G1684" s="27">
        <v>31424</v>
      </c>
      <c r="H1684">
        <v>30</v>
      </c>
      <c r="I1684" t="s">
        <v>244</v>
      </c>
      <c r="J1684" t="s">
        <v>250</v>
      </c>
      <c r="K1684">
        <v>0</v>
      </c>
      <c r="L1684">
        <v>7</v>
      </c>
      <c r="M1684">
        <v>0</v>
      </c>
      <c r="N1684">
        <v>0</v>
      </c>
      <c r="O1684">
        <v>4</v>
      </c>
      <c r="P1684">
        <v>213</v>
      </c>
      <c r="Q1684" s="28">
        <v>41504.260416666664</v>
      </c>
      <c r="R1684" s="28">
        <v>41505.241666666669</v>
      </c>
      <c r="S1684" t="s">
        <v>6510</v>
      </c>
      <c r="T1684" s="27">
        <v>40748</v>
      </c>
      <c r="V1684">
        <v>543</v>
      </c>
      <c r="W1684" t="s">
        <v>36</v>
      </c>
      <c r="X1684" t="s">
        <v>392</v>
      </c>
      <c r="Y1684">
        <v>1</v>
      </c>
      <c r="AA1684" t="s">
        <v>6511</v>
      </c>
      <c r="AB1684" t="s">
        <v>36</v>
      </c>
      <c r="AC1684">
        <v>0</v>
      </c>
      <c r="AD1684" s="27">
        <v>41504</v>
      </c>
      <c r="AE1684" t="s">
        <v>1508</v>
      </c>
      <c r="AF1684" s="27">
        <v>41504</v>
      </c>
      <c r="AG1684" s="27">
        <v>41505</v>
      </c>
      <c r="AH1684">
        <v>1</v>
      </c>
      <c r="AJ1684" t="s">
        <v>6512</v>
      </c>
      <c r="AK1684" t="s">
        <v>255</v>
      </c>
      <c r="AL1684" s="27">
        <v>42005</v>
      </c>
      <c r="AM1684" t="s">
        <v>801</v>
      </c>
      <c r="AN1684" t="s">
        <v>238</v>
      </c>
      <c r="AO1684">
        <v>6</v>
      </c>
      <c r="AP1684" t="s">
        <v>246</v>
      </c>
      <c r="AQ1684" s="27">
        <v>41291</v>
      </c>
      <c r="AR1684" t="s">
        <v>240</v>
      </c>
      <c r="AS1684">
        <v>7</v>
      </c>
      <c r="AT1684" t="s">
        <v>246</v>
      </c>
      <c r="AU1684" s="27">
        <v>41291</v>
      </c>
    </row>
    <row r="1685" spans="1:47" x14ac:dyDescent="0.2">
      <c r="A1685">
        <v>1684</v>
      </c>
      <c r="B1685" t="s">
        <v>6513</v>
      </c>
      <c r="C1685" t="s">
        <v>425</v>
      </c>
      <c r="D1685" t="s">
        <v>6514</v>
      </c>
      <c r="E1685" s="27">
        <v>41312</v>
      </c>
      <c r="F1685" t="s">
        <v>294</v>
      </c>
      <c r="G1685" s="27">
        <v>33630</v>
      </c>
      <c r="H1685">
        <v>24</v>
      </c>
      <c r="I1685" t="s">
        <v>259</v>
      </c>
      <c r="J1685" t="s">
        <v>245</v>
      </c>
      <c r="K1685">
        <v>0</v>
      </c>
      <c r="L1685">
        <v>7</v>
      </c>
      <c r="M1685">
        <v>0</v>
      </c>
      <c r="N1685">
        <v>0</v>
      </c>
      <c r="O1685">
        <v>2</v>
      </c>
      <c r="P1685">
        <v>-1</v>
      </c>
      <c r="Q1685" s="28">
        <v>41311.176388888889</v>
      </c>
      <c r="R1685" s="28">
        <v>41313.354861111111</v>
      </c>
      <c r="S1685" t="s">
        <v>6515</v>
      </c>
      <c r="U1685" s="27">
        <v>41311</v>
      </c>
      <c r="V1685">
        <v>1</v>
      </c>
      <c r="W1685" t="s">
        <v>32</v>
      </c>
      <c r="X1685" t="s">
        <v>274</v>
      </c>
      <c r="Y1685">
        <v>0</v>
      </c>
      <c r="AB1685" t="s">
        <v>237</v>
      </c>
      <c r="AH1685">
        <v>0</v>
      </c>
      <c r="AN1685" t="s">
        <v>238</v>
      </c>
      <c r="AO1685">
        <v>5</v>
      </c>
      <c r="AP1685" t="s">
        <v>246</v>
      </c>
      <c r="AQ1685" s="27">
        <v>41312</v>
      </c>
      <c r="AR1685" t="s">
        <v>240</v>
      </c>
      <c r="AS1685">
        <v>7</v>
      </c>
      <c r="AT1685" t="s">
        <v>246</v>
      </c>
      <c r="AU1685" s="27">
        <v>41312</v>
      </c>
    </row>
    <row r="1686" spans="1:47" x14ac:dyDescent="0.2">
      <c r="A1686">
        <v>1685</v>
      </c>
      <c r="B1686" t="s">
        <v>6516</v>
      </c>
      <c r="C1686" t="s">
        <v>3523</v>
      </c>
      <c r="D1686" t="s">
        <v>6517</v>
      </c>
      <c r="E1686" s="27">
        <v>41358</v>
      </c>
      <c r="F1686" t="s">
        <v>233</v>
      </c>
      <c r="G1686" s="27">
        <v>33567</v>
      </c>
      <c r="H1686">
        <v>24</v>
      </c>
      <c r="I1686" t="s">
        <v>259</v>
      </c>
      <c r="J1686" t="s">
        <v>353</v>
      </c>
      <c r="K1686">
        <v>0</v>
      </c>
      <c r="L1686">
        <v>6</v>
      </c>
      <c r="M1686">
        <v>0</v>
      </c>
      <c r="N1686">
        <v>0</v>
      </c>
      <c r="O1686">
        <v>0</v>
      </c>
      <c r="P1686">
        <v>0</v>
      </c>
      <c r="Q1686" s="28">
        <v>41358.215277777781</v>
      </c>
      <c r="R1686" s="28">
        <v>41359.074999999997</v>
      </c>
      <c r="S1686" t="s">
        <v>6518</v>
      </c>
      <c r="T1686" s="27">
        <v>41358</v>
      </c>
      <c r="V1686">
        <v>0</v>
      </c>
      <c r="W1686" t="s">
        <v>32</v>
      </c>
      <c r="X1686" t="s">
        <v>444</v>
      </c>
      <c r="Y1686">
        <v>1</v>
      </c>
      <c r="AA1686" t="s">
        <v>6519</v>
      </c>
      <c r="AB1686" t="s">
        <v>36</v>
      </c>
      <c r="AC1686">
        <v>614</v>
      </c>
      <c r="AD1686" s="27">
        <v>41491</v>
      </c>
      <c r="AE1686" t="s">
        <v>412</v>
      </c>
      <c r="AF1686" s="27">
        <v>42105</v>
      </c>
      <c r="AG1686" s="27">
        <v>42111</v>
      </c>
      <c r="AH1686">
        <v>0</v>
      </c>
      <c r="AN1686" t="s">
        <v>238</v>
      </c>
      <c r="AO1686">
        <v>5</v>
      </c>
      <c r="AP1686" t="s">
        <v>246</v>
      </c>
      <c r="AQ1686" s="27">
        <v>41358</v>
      </c>
      <c r="AR1686" t="s">
        <v>240</v>
      </c>
      <c r="AS1686">
        <v>6</v>
      </c>
      <c r="AT1686" t="s">
        <v>246</v>
      </c>
      <c r="AU1686" s="27">
        <v>41358</v>
      </c>
    </row>
    <row r="1687" spans="1:47" x14ac:dyDescent="0.2">
      <c r="A1687">
        <v>1686</v>
      </c>
      <c r="B1687" t="s">
        <v>6520</v>
      </c>
      <c r="C1687" t="s">
        <v>6521</v>
      </c>
      <c r="D1687" t="s">
        <v>1295</v>
      </c>
      <c r="E1687" s="27">
        <v>41768</v>
      </c>
      <c r="F1687" t="s">
        <v>294</v>
      </c>
      <c r="G1687" s="27">
        <v>33794</v>
      </c>
      <c r="H1687">
        <v>23</v>
      </c>
      <c r="I1687" t="s">
        <v>259</v>
      </c>
      <c r="J1687" t="s">
        <v>250</v>
      </c>
      <c r="K1687">
        <v>0</v>
      </c>
      <c r="L1687">
        <v>5</v>
      </c>
      <c r="M1687">
        <v>0</v>
      </c>
      <c r="N1687">
        <v>0</v>
      </c>
      <c r="O1687">
        <v>3</v>
      </c>
      <c r="P1687">
        <v>-1</v>
      </c>
      <c r="Q1687" s="28">
        <v>41767.375</v>
      </c>
      <c r="R1687" s="28">
        <v>41768.072222222225</v>
      </c>
      <c r="S1687" t="s">
        <v>6522</v>
      </c>
      <c r="U1687" s="27">
        <v>41767</v>
      </c>
      <c r="V1687">
        <v>1</v>
      </c>
      <c r="W1687" t="s">
        <v>32</v>
      </c>
      <c r="X1687" t="s">
        <v>274</v>
      </c>
      <c r="Y1687">
        <v>1</v>
      </c>
      <c r="AA1687" t="s">
        <v>6523</v>
      </c>
      <c r="AB1687" t="s">
        <v>36</v>
      </c>
      <c r="AC1687">
        <v>55</v>
      </c>
      <c r="AD1687" s="27">
        <v>41782</v>
      </c>
      <c r="AE1687" t="s">
        <v>392</v>
      </c>
      <c r="AF1687" s="27">
        <v>41837</v>
      </c>
      <c r="AG1687" s="27">
        <v>41849</v>
      </c>
      <c r="AH1687">
        <v>1</v>
      </c>
      <c r="AJ1687" t="s">
        <v>6524</v>
      </c>
      <c r="AK1687" t="s">
        <v>462</v>
      </c>
      <c r="AL1687" s="27">
        <v>42385</v>
      </c>
      <c r="AM1687" t="s">
        <v>279</v>
      </c>
      <c r="AN1687" t="s">
        <v>238</v>
      </c>
      <c r="AO1687">
        <v>3</v>
      </c>
      <c r="AP1687" t="s">
        <v>239</v>
      </c>
      <c r="AQ1687" s="27">
        <v>41768</v>
      </c>
      <c r="AR1687" t="s">
        <v>240</v>
      </c>
      <c r="AS1687">
        <v>5</v>
      </c>
      <c r="AT1687" t="s">
        <v>246</v>
      </c>
      <c r="AU1687" s="27">
        <v>41768</v>
      </c>
    </row>
    <row r="1688" spans="1:47" x14ac:dyDescent="0.2">
      <c r="A1688">
        <v>1687</v>
      </c>
      <c r="B1688" t="s">
        <v>6525</v>
      </c>
      <c r="C1688" t="s">
        <v>6526</v>
      </c>
      <c r="D1688" t="s">
        <v>6527</v>
      </c>
      <c r="E1688" s="27">
        <v>41935</v>
      </c>
      <c r="F1688" t="s">
        <v>294</v>
      </c>
      <c r="G1688" s="27">
        <v>33050</v>
      </c>
      <c r="H1688">
        <v>25</v>
      </c>
      <c r="I1688" t="s">
        <v>244</v>
      </c>
      <c r="J1688" t="s">
        <v>250</v>
      </c>
      <c r="K1688">
        <v>0</v>
      </c>
      <c r="L1688">
        <v>3</v>
      </c>
      <c r="M1688">
        <v>0</v>
      </c>
      <c r="N1688">
        <v>0</v>
      </c>
      <c r="O1688">
        <v>1</v>
      </c>
      <c r="P1688">
        <v>-1</v>
      </c>
      <c r="Q1688" s="28">
        <v>41934.415277777778</v>
      </c>
      <c r="R1688" s="28">
        <v>41935.354861111111</v>
      </c>
      <c r="S1688" t="s">
        <v>6528</v>
      </c>
      <c r="T1688" s="27">
        <v>41934</v>
      </c>
      <c r="V1688">
        <v>1</v>
      </c>
      <c r="W1688" t="s">
        <v>36</v>
      </c>
      <c r="X1688" t="s">
        <v>780</v>
      </c>
      <c r="Y1688">
        <v>0</v>
      </c>
      <c r="AB1688" t="s">
        <v>237</v>
      </c>
      <c r="AH1688">
        <v>0</v>
      </c>
      <c r="AN1688" t="s">
        <v>238</v>
      </c>
      <c r="AO1688">
        <v>3</v>
      </c>
      <c r="AP1688" t="s">
        <v>239</v>
      </c>
      <c r="AQ1688" s="27">
        <v>41935</v>
      </c>
      <c r="AR1688" t="s">
        <v>240</v>
      </c>
      <c r="AS1688">
        <v>3</v>
      </c>
      <c r="AT1688" t="s">
        <v>239</v>
      </c>
      <c r="AU1688" s="27">
        <v>41935</v>
      </c>
    </row>
    <row r="1689" spans="1:47" x14ac:dyDescent="0.2">
      <c r="A1689">
        <v>1688</v>
      </c>
      <c r="B1689" t="s">
        <v>6529</v>
      </c>
      <c r="C1689" t="s">
        <v>6530</v>
      </c>
      <c r="D1689" t="s">
        <v>689</v>
      </c>
      <c r="E1689" s="27">
        <v>41300</v>
      </c>
      <c r="F1689" t="s">
        <v>233</v>
      </c>
      <c r="G1689" s="27">
        <v>33598</v>
      </c>
      <c r="H1689">
        <v>24</v>
      </c>
      <c r="I1689" t="s">
        <v>259</v>
      </c>
      <c r="J1689" t="s">
        <v>250</v>
      </c>
      <c r="K1689">
        <v>0</v>
      </c>
      <c r="L1689">
        <v>8</v>
      </c>
      <c r="M1689">
        <v>0</v>
      </c>
      <c r="N1689">
        <v>0</v>
      </c>
      <c r="O1689">
        <v>4</v>
      </c>
      <c r="S1689" t="s">
        <v>6531</v>
      </c>
      <c r="T1689" s="27">
        <v>41299</v>
      </c>
      <c r="V1689">
        <v>1</v>
      </c>
      <c r="W1689" t="s">
        <v>36</v>
      </c>
      <c r="X1689" t="s">
        <v>2836</v>
      </c>
      <c r="Y1689">
        <v>1</v>
      </c>
      <c r="AA1689" t="s">
        <v>6532</v>
      </c>
      <c r="AB1689" t="s">
        <v>36</v>
      </c>
      <c r="AD1689" s="27">
        <v>41377</v>
      </c>
      <c r="AE1689" t="s">
        <v>412</v>
      </c>
      <c r="AH1689">
        <v>0</v>
      </c>
      <c r="AN1689" t="s">
        <v>238</v>
      </c>
      <c r="AO1689">
        <v>5</v>
      </c>
      <c r="AP1689" t="s">
        <v>246</v>
      </c>
      <c r="AQ1689" s="27">
        <v>41300</v>
      </c>
      <c r="AR1689" t="s">
        <v>240</v>
      </c>
      <c r="AS1689">
        <v>8</v>
      </c>
      <c r="AT1689" t="s">
        <v>269</v>
      </c>
      <c r="AU1689" s="27">
        <v>41300</v>
      </c>
    </row>
    <row r="1690" spans="1:47" x14ac:dyDescent="0.2">
      <c r="A1690">
        <v>1689</v>
      </c>
      <c r="B1690" t="s">
        <v>6533</v>
      </c>
      <c r="C1690" t="s">
        <v>4367</v>
      </c>
      <c r="D1690" t="s">
        <v>6534</v>
      </c>
      <c r="E1690" s="27">
        <v>41399</v>
      </c>
      <c r="F1690" t="s">
        <v>233</v>
      </c>
      <c r="G1690" s="27">
        <v>22688</v>
      </c>
      <c r="H1690">
        <v>54</v>
      </c>
      <c r="I1690" t="s">
        <v>234</v>
      </c>
      <c r="J1690" t="s">
        <v>245</v>
      </c>
      <c r="K1690">
        <v>0</v>
      </c>
      <c r="L1690">
        <v>1</v>
      </c>
      <c r="M1690">
        <v>0</v>
      </c>
      <c r="N1690">
        <v>0</v>
      </c>
      <c r="O1690">
        <v>3</v>
      </c>
      <c r="P1690">
        <v>-1</v>
      </c>
      <c r="Q1690" s="28">
        <v>41398.165972222225</v>
      </c>
      <c r="R1690" s="28">
        <v>41400.205555555556</v>
      </c>
      <c r="S1690" t="s">
        <v>6535</v>
      </c>
      <c r="T1690" s="27">
        <v>41398</v>
      </c>
      <c r="V1690">
        <v>1</v>
      </c>
      <c r="W1690" t="s">
        <v>36</v>
      </c>
      <c r="X1690" t="s">
        <v>392</v>
      </c>
      <c r="Y1690">
        <v>1</v>
      </c>
      <c r="AA1690" t="s">
        <v>6536</v>
      </c>
      <c r="AB1690" t="s">
        <v>36</v>
      </c>
      <c r="AC1690">
        <v>0</v>
      </c>
      <c r="AD1690" s="27">
        <v>41680</v>
      </c>
      <c r="AE1690" t="s">
        <v>392</v>
      </c>
      <c r="AF1690" s="27">
        <v>41680</v>
      </c>
      <c r="AG1690" s="27">
        <v>41681</v>
      </c>
      <c r="AH1690">
        <v>0</v>
      </c>
      <c r="AN1690" t="s">
        <v>238</v>
      </c>
      <c r="AO1690">
        <v>1</v>
      </c>
      <c r="AP1690" t="s">
        <v>239</v>
      </c>
      <c r="AQ1690" s="27">
        <v>41399</v>
      </c>
      <c r="AR1690" t="s">
        <v>240</v>
      </c>
      <c r="AS1690">
        <v>1</v>
      </c>
      <c r="AT1690" t="s">
        <v>239</v>
      </c>
      <c r="AU1690" s="27">
        <v>41399</v>
      </c>
    </row>
    <row r="1691" spans="1:47" x14ac:dyDescent="0.2">
      <c r="A1691">
        <v>1690</v>
      </c>
      <c r="B1691" t="s">
        <v>6537</v>
      </c>
      <c r="C1691" t="s">
        <v>6538</v>
      </c>
      <c r="D1691" t="s">
        <v>2846</v>
      </c>
      <c r="E1691" s="27">
        <v>41807</v>
      </c>
      <c r="F1691" t="s">
        <v>294</v>
      </c>
      <c r="G1691" s="27">
        <v>30935</v>
      </c>
      <c r="H1691">
        <v>31</v>
      </c>
      <c r="I1691" t="s">
        <v>244</v>
      </c>
      <c r="J1691" t="s">
        <v>250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-1</v>
      </c>
      <c r="Q1691" s="28">
        <v>41806.493055555555</v>
      </c>
      <c r="R1691" s="28">
        <v>41807.395833333336</v>
      </c>
      <c r="S1691" t="s">
        <v>6539</v>
      </c>
      <c r="T1691" s="27">
        <v>41806</v>
      </c>
      <c r="V1691">
        <v>1</v>
      </c>
      <c r="W1691" t="s">
        <v>32</v>
      </c>
      <c r="X1691" t="s">
        <v>313</v>
      </c>
      <c r="Y1691">
        <v>0</v>
      </c>
      <c r="AB1691" t="s">
        <v>237</v>
      </c>
      <c r="AH1691">
        <v>0</v>
      </c>
      <c r="AN1691" t="s">
        <v>238</v>
      </c>
      <c r="AO1691">
        <v>1</v>
      </c>
      <c r="AP1691" t="s">
        <v>239</v>
      </c>
      <c r="AQ1691" s="27">
        <v>41807</v>
      </c>
      <c r="AR1691" t="s">
        <v>240</v>
      </c>
      <c r="AS1691">
        <v>1</v>
      </c>
      <c r="AT1691" t="s">
        <v>239</v>
      </c>
      <c r="AU1691" s="27">
        <v>41807</v>
      </c>
    </row>
    <row r="1692" spans="1:47" x14ac:dyDescent="0.2">
      <c r="A1692">
        <v>1691</v>
      </c>
      <c r="B1692" t="s">
        <v>6540</v>
      </c>
      <c r="C1692" t="s">
        <v>6541</v>
      </c>
      <c r="D1692" t="s">
        <v>565</v>
      </c>
      <c r="E1692" s="27">
        <v>41348</v>
      </c>
      <c r="F1692" t="s">
        <v>233</v>
      </c>
      <c r="G1692" s="27">
        <v>33307</v>
      </c>
      <c r="H1692">
        <v>25</v>
      </c>
      <c r="I1692" t="s">
        <v>244</v>
      </c>
      <c r="J1692" t="s">
        <v>245</v>
      </c>
      <c r="K1692">
        <v>0</v>
      </c>
      <c r="L1692">
        <v>10</v>
      </c>
      <c r="M1692">
        <v>0</v>
      </c>
      <c r="N1692">
        <v>2</v>
      </c>
      <c r="O1692">
        <v>4</v>
      </c>
      <c r="P1692">
        <v>-10</v>
      </c>
      <c r="Q1692" s="28">
        <v>41338.206250000003</v>
      </c>
      <c r="R1692" s="28">
        <v>41339.333333333336</v>
      </c>
      <c r="S1692" t="s">
        <v>6542</v>
      </c>
      <c r="T1692" s="27">
        <v>41344</v>
      </c>
      <c r="V1692">
        <v>4</v>
      </c>
      <c r="W1692" t="s">
        <v>36</v>
      </c>
      <c r="X1692" t="s">
        <v>412</v>
      </c>
      <c r="Y1692">
        <v>0</v>
      </c>
      <c r="AB1692" t="s">
        <v>237</v>
      </c>
      <c r="AH1692">
        <v>0</v>
      </c>
      <c r="AN1692" t="s">
        <v>238</v>
      </c>
      <c r="AO1692">
        <v>7</v>
      </c>
      <c r="AP1692" t="s">
        <v>246</v>
      </c>
      <c r="AQ1692" s="27">
        <v>41348</v>
      </c>
      <c r="AR1692" t="s">
        <v>240</v>
      </c>
      <c r="AS1692">
        <v>10</v>
      </c>
      <c r="AT1692" t="s">
        <v>269</v>
      </c>
      <c r="AU1692" s="27">
        <v>41348</v>
      </c>
    </row>
    <row r="1693" spans="1:47" x14ac:dyDescent="0.2">
      <c r="A1693">
        <v>1692</v>
      </c>
      <c r="B1693" t="s">
        <v>6543</v>
      </c>
      <c r="C1693" t="s">
        <v>2775</v>
      </c>
      <c r="D1693" t="s">
        <v>6544</v>
      </c>
      <c r="E1693" s="27">
        <v>41481</v>
      </c>
      <c r="F1693" t="s">
        <v>233</v>
      </c>
      <c r="G1693" s="27">
        <v>25373</v>
      </c>
      <c r="H1693">
        <v>46</v>
      </c>
      <c r="I1693" t="s">
        <v>234</v>
      </c>
      <c r="J1693" t="s">
        <v>245</v>
      </c>
      <c r="K1693">
        <v>0</v>
      </c>
      <c r="L1693">
        <v>1</v>
      </c>
      <c r="M1693">
        <v>0</v>
      </c>
      <c r="N1693">
        <v>0</v>
      </c>
      <c r="O1693">
        <v>1</v>
      </c>
      <c r="P1693">
        <v>-2</v>
      </c>
      <c r="Q1693" s="28">
        <v>41479.491666666669</v>
      </c>
      <c r="R1693" s="28">
        <v>41481.440972222219</v>
      </c>
      <c r="S1693" t="s">
        <v>6545</v>
      </c>
      <c r="T1693" s="27">
        <v>41479</v>
      </c>
      <c r="V1693">
        <v>2</v>
      </c>
      <c r="W1693" t="s">
        <v>36</v>
      </c>
      <c r="X1693" t="s">
        <v>550</v>
      </c>
      <c r="Y1693">
        <v>0</v>
      </c>
      <c r="AB1693" t="s">
        <v>237</v>
      </c>
      <c r="AH1693">
        <v>0</v>
      </c>
      <c r="AN1693" t="s">
        <v>238</v>
      </c>
      <c r="AO1693">
        <v>1</v>
      </c>
      <c r="AP1693" t="s">
        <v>239</v>
      </c>
      <c r="AQ1693" s="27">
        <v>41481</v>
      </c>
      <c r="AR1693" t="s">
        <v>240</v>
      </c>
      <c r="AS1693">
        <v>1</v>
      </c>
      <c r="AT1693" t="s">
        <v>239</v>
      </c>
      <c r="AU1693" s="27">
        <v>41481</v>
      </c>
    </row>
    <row r="1694" spans="1:47" x14ac:dyDescent="0.2">
      <c r="A1694">
        <v>1693</v>
      </c>
      <c r="B1694" t="s">
        <v>6546</v>
      </c>
      <c r="C1694" t="s">
        <v>6547</v>
      </c>
      <c r="D1694" t="s">
        <v>6548</v>
      </c>
      <c r="E1694" s="27">
        <v>41940</v>
      </c>
      <c r="F1694" t="s">
        <v>294</v>
      </c>
      <c r="G1694" s="27">
        <v>31296</v>
      </c>
      <c r="H1694">
        <v>30</v>
      </c>
      <c r="I1694" t="s">
        <v>244</v>
      </c>
      <c r="J1694" t="s">
        <v>245</v>
      </c>
      <c r="K1694">
        <v>0</v>
      </c>
      <c r="L1694">
        <v>2</v>
      </c>
      <c r="M1694">
        <v>0</v>
      </c>
      <c r="N1694">
        <v>0</v>
      </c>
      <c r="O1694">
        <v>0</v>
      </c>
      <c r="P1694">
        <v>0</v>
      </c>
      <c r="Q1694" s="28">
        <v>41940.226388888892</v>
      </c>
      <c r="R1694" s="28">
        <v>41940.326388888891</v>
      </c>
      <c r="S1694" t="s">
        <v>6549</v>
      </c>
      <c r="T1694" s="27">
        <v>41940</v>
      </c>
      <c r="V1694">
        <v>0</v>
      </c>
      <c r="W1694" t="s">
        <v>36</v>
      </c>
      <c r="X1694" t="s">
        <v>279</v>
      </c>
      <c r="Y1694">
        <v>0</v>
      </c>
      <c r="AB1694" t="s">
        <v>237</v>
      </c>
      <c r="AH1694">
        <v>0</v>
      </c>
      <c r="AN1694" t="s">
        <v>238</v>
      </c>
      <c r="AO1694">
        <v>1</v>
      </c>
      <c r="AP1694" t="s">
        <v>239</v>
      </c>
      <c r="AQ1694" s="27">
        <v>41940</v>
      </c>
      <c r="AR1694" t="s">
        <v>240</v>
      </c>
      <c r="AS1694">
        <v>2</v>
      </c>
      <c r="AT1694" t="s">
        <v>239</v>
      </c>
      <c r="AU1694" s="27">
        <v>41940</v>
      </c>
    </row>
    <row r="1695" spans="1:47" x14ac:dyDescent="0.2">
      <c r="A1695">
        <v>1694</v>
      </c>
      <c r="B1695" t="s">
        <v>6550</v>
      </c>
      <c r="C1695" t="s">
        <v>6551</v>
      </c>
      <c r="D1695" t="s">
        <v>3506</v>
      </c>
      <c r="E1695" s="27">
        <v>41750</v>
      </c>
      <c r="F1695" t="s">
        <v>233</v>
      </c>
      <c r="G1695" s="27">
        <v>33619</v>
      </c>
      <c r="H1695">
        <v>24</v>
      </c>
      <c r="I1695" t="s">
        <v>259</v>
      </c>
      <c r="J1695" t="s">
        <v>250</v>
      </c>
      <c r="K1695">
        <v>0</v>
      </c>
      <c r="L1695">
        <v>5</v>
      </c>
      <c r="M1695">
        <v>0</v>
      </c>
      <c r="N1695">
        <v>0</v>
      </c>
      <c r="O1695">
        <v>2</v>
      </c>
      <c r="S1695" t="s">
        <v>6552</v>
      </c>
      <c r="T1695" s="27">
        <v>40325</v>
      </c>
      <c r="V1695">
        <v>1425</v>
      </c>
      <c r="W1695" t="s">
        <v>32</v>
      </c>
      <c r="X1695" t="s">
        <v>359</v>
      </c>
      <c r="Y1695">
        <v>0</v>
      </c>
      <c r="AB1695" t="s">
        <v>237</v>
      </c>
      <c r="AH1695">
        <v>0</v>
      </c>
      <c r="AN1695" t="s">
        <v>238</v>
      </c>
      <c r="AO1695">
        <v>4</v>
      </c>
      <c r="AP1695" t="s">
        <v>239</v>
      </c>
      <c r="AQ1695" s="27">
        <v>41750</v>
      </c>
      <c r="AR1695" t="s">
        <v>240</v>
      </c>
      <c r="AS1695">
        <v>5</v>
      </c>
      <c r="AT1695" t="s">
        <v>246</v>
      </c>
      <c r="AU1695" s="27">
        <v>41750</v>
      </c>
    </row>
    <row r="1696" spans="1:47" x14ac:dyDescent="0.2">
      <c r="A1696">
        <v>1695</v>
      </c>
      <c r="B1696" t="s">
        <v>6553</v>
      </c>
      <c r="C1696" t="s">
        <v>6554</v>
      </c>
      <c r="D1696" t="s">
        <v>3624</v>
      </c>
      <c r="E1696" s="27">
        <v>41552</v>
      </c>
      <c r="F1696" t="s">
        <v>233</v>
      </c>
      <c r="G1696" s="27">
        <v>29461</v>
      </c>
      <c r="H1696">
        <v>35</v>
      </c>
      <c r="I1696" t="s">
        <v>244</v>
      </c>
      <c r="J1696" t="s">
        <v>250</v>
      </c>
      <c r="K1696">
        <v>0</v>
      </c>
      <c r="L1696">
        <v>10</v>
      </c>
      <c r="M1696">
        <v>0</v>
      </c>
      <c r="N1696">
        <v>0</v>
      </c>
      <c r="O1696">
        <v>3</v>
      </c>
      <c r="S1696" t="s">
        <v>6555</v>
      </c>
      <c r="T1696" s="27">
        <v>40787</v>
      </c>
      <c r="V1696">
        <v>765</v>
      </c>
      <c r="W1696" t="s">
        <v>36</v>
      </c>
      <c r="X1696" t="s">
        <v>6556</v>
      </c>
      <c r="Y1696">
        <v>0</v>
      </c>
      <c r="AB1696" t="s">
        <v>237</v>
      </c>
      <c r="AH1696">
        <v>0</v>
      </c>
      <c r="AN1696" t="s">
        <v>238</v>
      </c>
      <c r="AO1696">
        <v>9</v>
      </c>
      <c r="AP1696" t="s">
        <v>269</v>
      </c>
      <c r="AQ1696" s="27">
        <v>41552</v>
      </c>
      <c r="AR1696" t="s">
        <v>240</v>
      </c>
      <c r="AS1696">
        <v>10</v>
      </c>
      <c r="AT1696" t="s">
        <v>269</v>
      </c>
      <c r="AU1696" s="27">
        <v>41552</v>
      </c>
    </row>
    <row r="1697" spans="1:47" x14ac:dyDescent="0.2">
      <c r="A1697">
        <v>1696</v>
      </c>
      <c r="B1697" t="s">
        <v>6557</v>
      </c>
      <c r="C1697" t="s">
        <v>1967</v>
      </c>
      <c r="D1697" t="s">
        <v>6558</v>
      </c>
      <c r="E1697" s="27">
        <v>41610</v>
      </c>
      <c r="F1697" t="s">
        <v>294</v>
      </c>
      <c r="G1697" s="27">
        <v>29542</v>
      </c>
      <c r="H1697">
        <v>35</v>
      </c>
      <c r="I1697" t="s">
        <v>244</v>
      </c>
      <c r="J1697" t="s">
        <v>353</v>
      </c>
      <c r="K1697">
        <v>0</v>
      </c>
      <c r="L1697">
        <v>8</v>
      </c>
      <c r="M1697">
        <v>0</v>
      </c>
      <c r="N1697">
        <v>0</v>
      </c>
      <c r="O1697">
        <v>10</v>
      </c>
      <c r="P1697">
        <v>-40</v>
      </c>
      <c r="Q1697" s="28">
        <v>41570.48333333333</v>
      </c>
      <c r="R1697" s="28">
        <v>41601.220138888886</v>
      </c>
      <c r="S1697" t="s">
        <v>6559</v>
      </c>
      <c r="T1697" s="27">
        <v>41570</v>
      </c>
      <c r="V1697">
        <v>40</v>
      </c>
      <c r="W1697" t="s">
        <v>32</v>
      </c>
      <c r="X1697" t="s">
        <v>252</v>
      </c>
      <c r="Y1697">
        <v>0</v>
      </c>
      <c r="AB1697" t="s">
        <v>237</v>
      </c>
      <c r="AH1697">
        <v>0</v>
      </c>
      <c r="AN1697" t="s">
        <v>238</v>
      </c>
      <c r="AO1697">
        <v>5</v>
      </c>
      <c r="AP1697" t="s">
        <v>246</v>
      </c>
      <c r="AQ1697" s="27">
        <v>41610</v>
      </c>
      <c r="AR1697" t="s">
        <v>240</v>
      </c>
      <c r="AS1697">
        <v>8</v>
      </c>
      <c r="AT1697" t="s">
        <v>269</v>
      </c>
      <c r="AU1697" s="27">
        <v>41610</v>
      </c>
    </row>
    <row r="1698" spans="1:47" x14ac:dyDescent="0.2">
      <c r="A1698">
        <v>1697</v>
      </c>
      <c r="B1698" t="s">
        <v>6560</v>
      </c>
      <c r="C1698" t="s">
        <v>2146</v>
      </c>
      <c r="D1698" t="s">
        <v>6561</v>
      </c>
      <c r="E1698" s="27">
        <v>41282</v>
      </c>
      <c r="F1698" t="s">
        <v>233</v>
      </c>
      <c r="G1698" s="27">
        <v>33123</v>
      </c>
      <c r="H1698">
        <v>25</v>
      </c>
      <c r="I1698" t="s">
        <v>244</v>
      </c>
      <c r="J1698" t="s">
        <v>22</v>
      </c>
      <c r="K1698">
        <v>0</v>
      </c>
      <c r="L1698">
        <v>5</v>
      </c>
      <c r="M1698">
        <v>0</v>
      </c>
      <c r="N1698">
        <v>0</v>
      </c>
      <c r="O1698">
        <v>1</v>
      </c>
      <c r="P1698">
        <v>-1</v>
      </c>
      <c r="Q1698" s="28">
        <v>41281.318749999999</v>
      </c>
      <c r="R1698" s="28">
        <v>41547.365972222222</v>
      </c>
      <c r="S1698" t="s">
        <v>6562</v>
      </c>
      <c r="T1698" s="27">
        <v>41281</v>
      </c>
      <c r="V1698">
        <v>1</v>
      </c>
      <c r="W1698" t="s">
        <v>32</v>
      </c>
      <c r="X1698" t="s">
        <v>555</v>
      </c>
      <c r="Y1698">
        <v>0</v>
      </c>
      <c r="AB1698" t="s">
        <v>237</v>
      </c>
      <c r="AH1698">
        <v>0</v>
      </c>
      <c r="AN1698" t="s">
        <v>238</v>
      </c>
      <c r="AO1698">
        <v>3</v>
      </c>
      <c r="AP1698" t="s">
        <v>239</v>
      </c>
      <c r="AQ1698" s="27">
        <v>41282</v>
      </c>
      <c r="AR1698" t="s">
        <v>240</v>
      </c>
      <c r="AS1698">
        <v>5</v>
      </c>
      <c r="AT1698" t="s">
        <v>246</v>
      </c>
      <c r="AU1698" s="27">
        <v>41282</v>
      </c>
    </row>
    <row r="1699" spans="1:47" x14ac:dyDescent="0.2">
      <c r="A1699">
        <v>1698</v>
      </c>
      <c r="B1699" t="s">
        <v>6563</v>
      </c>
      <c r="C1699" t="s">
        <v>4290</v>
      </c>
      <c r="D1699" t="s">
        <v>6564</v>
      </c>
      <c r="E1699" s="27">
        <v>41548</v>
      </c>
      <c r="F1699" t="s">
        <v>294</v>
      </c>
      <c r="G1699" s="27">
        <v>34123</v>
      </c>
      <c r="H1699">
        <v>22</v>
      </c>
      <c r="I1699" t="s">
        <v>259</v>
      </c>
      <c r="J1699" t="s">
        <v>245</v>
      </c>
      <c r="K1699">
        <v>0</v>
      </c>
      <c r="L1699">
        <v>3</v>
      </c>
      <c r="M1699">
        <v>0</v>
      </c>
      <c r="N1699">
        <v>0</v>
      </c>
      <c r="O1699">
        <v>0</v>
      </c>
      <c r="P1699">
        <v>-1</v>
      </c>
      <c r="Q1699" s="28">
        <v>41547.119444444441</v>
      </c>
      <c r="R1699" s="28">
        <v>41547.088888888888</v>
      </c>
      <c r="S1699" t="s">
        <v>6565</v>
      </c>
      <c r="T1699" s="27">
        <v>41547</v>
      </c>
      <c r="V1699">
        <v>1</v>
      </c>
      <c r="W1699" t="s">
        <v>36</v>
      </c>
      <c r="X1699" t="s">
        <v>3794</v>
      </c>
      <c r="Y1699">
        <v>0</v>
      </c>
      <c r="AB1699" t="s">
        <v>237</v>
      </c>
      <c r="AH1699">
        <v>0</v>
      </c>
      <c r="AN1699" t="s">
        <v>238</v>
      </c>
      <c r="AO1699">
        <v>4</v>
      </c>
      <c r="AP1699" t="s">
        <v>239</v>
      </c>
      <c r="AQ1699" s="27">
        <v>41548</v>
      </c>
      <c r="AR1699" t="s">
        <v>240</v>
      </c>
      <c r="AS1699">
        <v>3</v>
      </c>
      <c r="AT1699" t="s">
        <v>239</v>
      </c>
      <c r="AU1699" s="27">
        <v>41548</v>
      </c>
    </row>
    <row r="1700" spans="1:47" x14ac:dyDescent="0.2">
      <c r="A1700">
        <v>1699</v>
      </c>
      <c r="B1700" t="s">
        <v>6566</v>
      </c>
      <c r="C1700" t="s">
        <v>292</v>
      </c>
      <c r="D1700" t="s">
        <v>6567</v>
      </c>
      <c r="E1700" s="27">
        <v>41621</v>
      </c>
      <c r="F1700" t="s">
        <v>294</v>
      </c>
      <c r="G1700" s="27">
        <v>30464</v>
      </c>
      <c r="H1700">
        <v>32</v>
      </c>
      <c r="I1700" t="s">
        <v>244</v>
      </c>
      <c r="J1700" t="s">
        <v>245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-1</v>
      </c>
      <c r="Q1700" s="28">
        <v>41620.145833333336</v>
      </c>
      <c r="R1700" s="28">
        <v>41622.171527777777</v>
      </c>
      <c r="S1700" t="s">
        <v>6568</v>
      </c>
      <c r="T1700" s="27">
        <v>41620</v>
      </c>
      <c r="V1700">
        <v>1</v>
      </c>
      <c r="W1700" t="s">
        <v>32</v>
      </c>
      <c r="X1700" t="s">
        <v>2088</v>
      </c>
      <c r="Y1700">
        <v>0</v>
      </c>
      <c r="AB1700" t="s">
        <v>237</v>
      </c>
      <c r="AH1700">
        <v>0</v>
      </c>
      <c r="AN1700" t="s">
        <v>238</v>
      </c>
      <c r="AO1700">
        <v>1</v>
      </c>
      <c r="AP1700" t="s">
        <v>239</v>
      </c>
      <c r="AQ1700" s="27">
        <v>41621</v>
      </c>
      <c r="AR1700" t="s">
        <v>240</v>
      </c>
      <c r="AS1700">
        <v>2</v>
      </c>
      <c r="AT1700" t="s">
        <v>239</v>
      </c>
      <c r="AU1700" s="27">
        <v>41621</v>
      </c>
    </row>
    <row r="1701" spans="1:47" x14ac:dyDescent="0.2">
      <c r="A1701">
        <v>1700</v>
      </c>
      <c r="B1701" t="s">
        <v>6569</v>
      </c>
      <c r="C1701" t="s">
        <v>6570</v>
      </c>
      <c r="D1701" t="s">
        <v>586</v>
      </c>
      <c r="E1701" s="27">
        <v>41391</v>
      </c>
      <c r="F1701" t="s">
        <v>233</v>
      </c>
      <c r="G1701" s="27">
        <v>33155</v>
      </c>
      <c r="H1701">
        <v>25</v>
      </c>
      <c r="I1701" t="s">
        <v>244</v>
      </c>
      <c r="J1701" t="s">
        <v>250</v>
      </c>
      <c r="K1701">
        <v>0</v>
      </c>
      <c r="L1701">
        <v>3</v>
      </c>
      <c r="M1701">
        <v>0</v>
      </c>
      <c r="N1701">
        <v>0</v>
      </c>
      <c r="O1701">
        <v>0</v>
      </c>
      <c r="P1701">
        <v>-1</v>
      </c>
      <c r="Q1701" s="28">
        <v>41390.163888888892</v>
      </c>
      <c r="R1701" s="28">
        <v>41394.311805555553</v>
      </c>
      <c r="S1701" t="s">
        <v>6571</v>
      </c>
      <c r="T1701" s="27">
        <v>41390</v>
      </c>
      <c r="V1701">
        <v>1</v>
      </c>
      <c r="W1701" t="s">
        <v>36</v>
      </c>
      <c r="X1701" t="s">
        <v>474</v>
      </c>
      <c r="Y1701">
        <v>1</v>
      </c>
      <c r="AA1701" t="s">
        <v>6572</v>
      </c>
      <c r="AB1701" t="s">
        <v>36</v>
      </c>
      <c r="AC1701">
        <v>0</v>
      </c>
      <c r="AD1701" s="27">
        <v>41648</v>
      </c>
      <c r="AE1701" t="s">
        <v>412</v>
      </c>
      <c r="AF1701" s="27">
        <v>41648</v>
      </c>
      <c r="AG1701" s="27">
        <v>41649</v>
      </c>
      <c r="AH1701">
        <v>0</v>
      </c>
      <c r="AN1701" t="s">
        <v>238</v>
      </c>
      <c r="AO1701">
        <v>4</v>
      </c>
      <c r="AP1701" t="s">
        <v>239</v>
      </c>
      <c r="AQ1701" s="27">
        <v>41391</v>
      </c>
      <c r="AR1701" t="s">
        <v>240</v>
      </c>
      <c r="AS1701">
        <v>3</v>
      </c>
      <c r="AT1701" t="s">
        <v>239</v>
      </c>
      <c r="AU1701" s="27">
        <v>41391</v>
      </c>
    </row>
    <row r="1702" spans="1:47" x14ac:dyDescent="0.2">
      <c r="A1702">
        <v>1701</v>
      </c>
      <c r="B1702" t="s">
        <v>6573</v>
      </c>
      <c r="C1702" t="s">
        <v>345</v>
      </c>
      <c r="D1702" t="s">
        <v>6574</v>
      </c>
      <c r="E1702" s="27">
        <v>41682</v>
      </c>
      <c r="F1702" t="s">
        <v>233</v>
      </c>
      <c r="G1702" s="27">
        <v>34131</v>
      </c>
      <c r="H1702">
        <v>22</v>
      </c>
      <c r="I1702" t="s">
        <v>259</v>
      </c>
      <c r="J1702" t="s">
        <v>250</v>
      </c>
      <c r="K1702">
        <v>0</v>
      </c>
      <c r="L1702">
        <v>8</v>
      </c>
      <c r="M1702">
        <v>0</v>
      </c>
      <c r="N1702">
        <v>0</v>
      </c>
      <c r="O1702">
        <v>3</v>
      </c>
      <c r="P1702">
        <v>50</v>
      </c>
      <c r="Q1702" s="28">
        <v>41732.407638888886</v>
      </c>
      <c r="R1702" s="28">
        <v>41732.362500000003</v>
      </c>
      <c r="S1702" t="s">
        <v>6575</v>
      </c>
      <c r="U1702" s="27">
        <v>41374</v>
      </c>
      <c r="V1702">
        <v>308</v>
      </c>
      <c r="W1702" t="s">
        <v>32</v>
      </c>
      <c r="X1702" t="s">
        <v>274</v>
      </c>
      <c r="Y1702">
        <v>1</v>
      </c>
      <c r="AA1702" t="s">
        <v>6576</v>
      </c>
      <c r="AB1702" t="s">
        <v>36</v>
      </c>
      <c r="AC1702">
        <v>1</v>
      </c>
      <c r="AD1702" s="27">
        <v>41973</v>
      </c>
      <c r="AE1702" t="s">
        <v>474</v>
      </c>
      <c r="AF1702" s="27">
        <v>41974</v>
      </c>
      <c r="AG1702" s="27">
        <v>42061</v>
      </c>
      <c r="AH1702">
        <v>0</v>
      </c>
      <c r="AN1702" t="s">
        <v>238</v>
      </c>
      <c r="AO1702">
        <v>7</v>
      </c>
      <c r="AP1702" t="s">
        <v>246</v>
      </c>
      <c r="AQ1702" s="27">
        <v>41682</v>
      </c>
      <c r="AR1702" t="s">
        <v>240</v>
      </c>
      <c r="AS1702">
        <v>8</v>
      </c>
      <c r="AT1702" t="s">
        <v>269</v>
      </c>
      <c r="AU1702" s="27">
        <v>41682</v>
      </c>
    </row>
    <row r="1703" spans="1:47" x14ac:dyDescent="0.2">
      <c r="A1703">
        <v>1702</v>
      </c>
      <c r="B1703" t="s">
        <v>6577</v>
      </c>
      <c r="C1703" t="s">
        <v>2619</v>
      </c>
      <c r="D1703" t="s">
        <v>6578</v>
      </c>
      <c r="E1703" s="27">
        <v>41428</v>
      </c>
      <c r="F1703" t="s">
        <v>233</v>
      </c>
      <c r="G1703" s="27">
        <v>30347</v>
      </c>
      <c r="H1703">
        <v>33</v>
      </c>
      <c r="I1703" t="s">
        <v>244</v>
      </c>
      <c r="J1703" t="s">
        <v>250</v>
      </c>
      <c r="K1703">
        <v>0</v>
      </c>
      <c r="L1703">
        <v>9</v>
      </c>
      <c r="M1703">
        <v>0</v>
      </c>
      <c r="N1703">
        <v>0</v>
      </c>
      <c r="O1703">
        <v>16</v>
      </c>
      <c r="P1703">
        <v>-2</v>
      </c>
      <c r="Q1703" s="28">
        <v>41426.458333333336</v>
      </c>
      <c r="R1703" s="28">
        <v>41427.343055555553</v>
      </c>
      <c r="S1703" t="s">
        <v>6579</v>
      </c>
      <c r="T1703" s="27">
        <v>41426</v>
      </c>
      <c r="V1703">
        <v>2</v>
      </c>
      <c r="W1703" t="s">
        <v>32</v>
      </c>
      <c r="X1703" t="s">
        <v>364</v>
      </c>
      <c r="Y1703">
        <v>1</v>
      </c>
      <c r="AA1703" t="s">
        <v>6580</v>
      </c>
      <c r="AB1703" t="s">
        <v>36</v>
      </c>
      <c r="AC1703">
        <v>0</v>
      </c>
      <c r="AD1703" s="27">
        <v>41722</v>
      </c>
      <c r="AE1703" t="s">
        <v>6581</v>
      </c>
      <c r="AF1703" s="27">
        <v>41722</v>
      </c>
      <c r="AG1703" s="27">
        <v>41727</v>
      </c>
      <c r="AH1703">
        <v>0</v>
      </c>
      <c r="AN1703" t="s">
        <v>238</v>
      </c>
      <c r="AO1703">
        <v>3</v>
      </c>
      <c r="AP1703" t="s">
        <v>239</v>
      </c>
      <c r="AQ1703" s="27">
        <v>41428</v>
      </c>
      <c r="AR1703" t="s">
        <v>240</v>
      </c>
      <c r="AS1703">
        <v>9</v>
      </c>
      <c r="AT1703" t="s">
        <v>269</v>
      </c>
      <c r="AU1703" s="27">
        <v>41428</v>
      </c>
    </row>
    <row r="1704" spans="1:47" x14ac:dyDescent="0.2">
      <c r="A1704">
        <v>1703</v>
      </c>
      <c r="B1704" t="s">
        <v>6582</v>
      </c>
      <c r="C1704" t="s">
        <v>6583</v>
      </c>
      <c r="D1704" t="s">
        <v>6584</v>
      </c>
      <c r="E1704" s="27">
        <v>41746</v>
      </c>
      <c r="F1704" t="s">
        <v>233</v>
      </c>
      <c r="G1704" s="27">
        <v>28300</v>
      </c>
      <c r="H1704">
        <v>38</v>
      </c>
      <c r="I1704" t="s">
        <v>244</v>
      </c>
      <c r="J1704" t="s">
        <v>245</v>
      </c>
      <c r="K1704">
        <v>0</v>
      </c>
      <c r="L1704">
        <v>6</v>
      </c>
      <c r="M1704">
        <v>0</v>
      </c>
      <c r="N1704">
        <v>0</v>
      </c>
      <c r="O1704">
        <v>5</v>
      </c>
      <c r="P1704">
        <v>-1</v>
      </c>
      <c r="Q1704" s="28">
        <v>41745.331944444442</v>
      </c>
      <c r="R1704" s="28">
        <v>41746.076388888891</v>
      </c>
      <c r="S1704" t="s">
        <v>6585</v>
      </c>
      <c r="T1704" s="27">
        <v>41745</v>
      </c>
      <c r="V1704">
        <v>1</v>
      </c>
      <c r="W1704" t="s">
        <v>32</v>
      </c>
      <c r="X1704" t="s">
        <v>847</v>
      </c>
      <c r="Y1704">
        <v>0</v>
      </c>
      <c r="AB1704" t="s">
        <v>237</v>
      </c>
      <c r="AH1704">
        <v>0</v>
      </c>
      <c r="AN1704" t="s">
        <v>238</v>
      </c>
      <c r="AO1704">
        <v>2</v>
      </c>
      <c r="AP1704" t="s">
        <v>239</v>
      </c>
      <c r="AQ1704" s="27">
        <v>41746</v>
      </c>
      <c r="AR1704" t="s">
        <v>240</v>
      </c>
      <c r="AS1704">
        <v>6</v>
      </c>
      <c r="AT1704" t="s">
        <v>246</v>
      </c>
      <c r="AU1704" s="27">
        <v>41746</v>
      </c>
    </row>
    <row r="1705" spans="1:47" x14ac:dyDescent="0.2">
      <c r="A1705">
        <v>1704</v>
      </c>
      <c r="B1705" t="s">
        <v>6586</v>
      </c>
      <c r="C1705" t="s">
        <v>6587</v>
      </c>
      <c r="D1705" t="s">
        <v>6588</v>
      </c>
      <c r="E1705" s="27">
        <v>41275</v>
      </c>
      <c r="F1705" t="s">
        <v>294</v>
      </c>
      <c r="G1705" s="27">
        <v>24397</v>
      </c>
      <c r="H1705">
        <v>49</v>
      </c>
      <c r="I1705" t="s">
        <v>234</v>
      </c>
      <c r="J1705" t="s">
        <v>245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127</v>
      </c>
      <c r="Q1705" s="28">
        <v>41402.189583333333</v>
      </c>
      <c r="R1705" s="28">
        <v>41402.303472222222</v>
      </c>
      <c r="S1705" t="s">
        <v>6589</v>
      </c>
      <c r="T1705" s="27">
        <v>41274</v>
      </c>
      <c r="V1705">
        <v>1</v>
      </c>
      <c r="W1705" t="s">
        <v>36</v>
      </c>
      <c r="X1705" t="s">
        <v>279</v>
      </c>
      <c r="Y1705">
        <v>1</v>
      </c>
      <c r="AA1705" t="s">
        <v>6590</v>
      </c>
      <c r="AB1705" t="s">
        <v>36</v>
      </c>
      <c r="AC1705">
        <v>0</v>
      </c>
      <c r="AD1705" s="27">
        <v>41402</v>
      </c>
      <c r="AE1705" t="s">
        <v>3794</v>
      </c>
      <c r="AF1705" s="27">
        <v>41402</v>
      </c>
      <c r="AG1705" s="27">
        <v>41402</v>
      </c>
      <c r="AH1705">
        <v>0</v>
      </c>
      <c r="AN1705" t="s">
        <v>238</v>
      </c>
      <c r="AO1705">
        <v>1</v>
      </c>
      <c r="AP1705" t="s">
        <v>239</v>
      </c>
      <c r="AQ1705" s="27">
        <v>41275</v>
      </c>
      <c r="AR1705" t="s">
        <v>240</v>
      </c>
      <c r="AS1705">
        <v>1</v>
      </c>
      <c r="AT1705" t="s">
        <v>239</v>
      </c>
      <c r="AU1705" s="27">
        <v>41275</v>
      </c>
    </row>
    <row r="1706" spans="1:47" x14ac:dyDescent="0.2">
      <c r="A1706">
        <v>1705</v>
      </c>
      <c r="B1706" t="s">
        <v>6591</v>
      </c>
      <c r="C1706" t="s">
        <v>6592</v>
      </c>
      <c r="D1706" t="s">
        <v>249</v>
      </c>
      <c r="E1706" s="27">
        <v>41508</v>
      </c>
      <c r="F1706" t="s">
        <v>233</v>
      </c>
      <c r="G1706" s="27">
        <v>31442</v>
      </c>
      <c r="H1706">
        <v>30</v>
      </c>
      <c r="I1706" t="s">
        <v>244</v>
      </c>
      <c r="J1706" t="s">
        <v>250</v>
      </c>
      <c r="K1706">
        <v>0</v>
      </c>
      <c r="L1706">
        <v>5</v>
      </c>
      <c r="M1706">
        <v>0</v>
      </c>
      <c r="N1706">
        <v>0</v>
      </c>
      <c r="O1706">
        <v>10</v>
      </c>
      <c r="P1706">
        <v>92</v>
      </c>
      <c r="Q1706" s="28">
        <v>41600.306250000001</v>
      </c>
      <c r="R1706" s="28">
        <v>41705.535416666666</v>
      </c>
      <c r="S1706" t="s">
        <v>6593</v>
      </c>
      <c r="U1706" s="27">
        <v>41310</v>
      </c>
      <c r="V1706">
        <v>198</v>
      </c>
      <c r="W1706" t="s">
        <v>32</v>
      </c>
      <c r="X1706" t="s">
        <v>274</v>
      </c>
      <c r="Y1706">
        <v>0</v>
      </c>
      <c r="AB1706" t="s">
        <v>237</v>
      </c>
      <c r="AH1706">
        <v>0</v>
      </c>
      <c r="AN1706" t="s">
        <v>238</v>
      </c>
      <c r="AO1706">
        <v>7</v>
      </c>
      <c r="AP1706" t="s">
        <v>246</v>
      </c>
      <c r="AQ1706" s="27">
        <v>41508</v>
      </c>
      <c r="AR1706" t="s">
        <v>240</v>
      </c>
      <c r="AS1706">
        <v>5</v>
      </c>
      <c r="AT1706" t="s">
        <v>246</v>
      </c>
      <c r="AU1706" s="27">
        <v>41508</v>
      </c>
    </row>
    <row r="1707" spans="1:47" x14ac:dyDescent="0.2">
      <c r="A1707">
        <v>1706</v>
      </c>
      <c r="B1707" t="s">
        <v>6594</v>
      </c>
      <c r="C1707" t="s">
        <v>4384</v>
      </c>
      <c r="D1707" t="s">
        <v>4771</v>
      </c>
      <c r="E1707" s="27">
        <v>41792</v>
      </c>
      <c r="F1707" t="s">
        <v>233</v>
      </c>
      <c r="G1707" s="27">
        <v>30383</v>
      </c>
      <c r="H1707">
        <v>33</v>
      </c>
      <c r="I1707" t="s">
        <v>244</v>
      </c>
      <c r="J1707" t="s">
        <v>250</v>
      </c>
      <c r="K1707">
        <v>0</v>
      </c>
      <c r="L1707">
        <v>5</v>
      </c>
      <c r="M1707">
        <v>0</v>
      </c>
      <c r="N1707">
        <v>0</v>
      </c>
      <c r="O1707">
        <v>4</v>
      </c>
      <c r="P1707">
        <v>-1</v>
      </c>
      <c r="Q1707" s="28">
        <v>41791.394444444442</v>
      </c>
      <c r="R1707" s="28">
        <v>41793.133333333331</v>
      </c>
      <c r="S1707" t="s">
        <v>6595</v>
      </c>
      <c r="T1707" s="27">
        <v>41791</v>
      </c>
      <c r="V1707">
        <v>1</v>
      </c>
      <c r="W1707" t="s">
        <v>36</v>
      </c>
      <c r="X1707" t="s">
        <v>279</v>
      </c>
      <c r="Y1707">
        <v>1</v>
      </c>
      <c r="AA1707" t="s">
        <v>6596</v>
      </c>
      <c r="AB1707" t="s">
        <v>36</v>
      </c>
      <c r="AC1707">
        <v>1</v>
      </c>
      <c r="AD1707" s="27">
        <v>41857</v>
      </c>
      <c r="AE1707" t="s">
        <v>279</v>
      </c>
      <c r="AF1707" s="27">
        <v>41858</v>
      </c>
      <c r="AG1707" s="27">
        <v>41859</v>
      </c>
      <c r="AH1707">
        <v>1</v>
      </c>
      <c r="AJ1707" t="s">
        <v>6596</v>
      </c>
      <c r="AK1707" t="s">
        <v>462</v>
      </c>
      <c r="AL1707" s="27">
        <v>41857</v>
      </c>
      <c r="AM1707" t="s">
        <v>279</v>
      </c>
      <c r="AN1707" t="s">
        <v>238</v>
      </c>
      <c r="AO1707">
        <v>6</v>
      </c>
      <c r="AP1707" t="s">
        <v>246</v>
      </c>
      <c r="AQ1707" s="27">
        <v>41792</v>
      </c>
      <c r="AR1707" t="s">
        <v>240</v>
      </c>
      <c r="AS1707">
        <v>5</v>
      </c>
      <c r="AT1707" t="s">
        <v>246</v>
      </c>
      <c r="AU1707" s="27">
        <v>41792</v>
      </c>
    </row>
    <row r="1708" spans="1:47" x14ac:dyDescent="0.2">
      <c r="A1708">
        <v>1707</v>
      </c>
      <c r="B1708" t="s">
        <v>6597</v>
      </c>
      <c r="C1708" t="s">
        <v>6598</v>
      </c>
      <c r="D1708" t="s">
        <v>2834</v>
      </c>
      <c r="E1708" s="27">
        <v>41277</v>
      </c>
      <c r="F1708" t="s">
        <v>233</v>
      </c>
      <c r="G1708" s="27">
        <v>33411</v>
      </c>
      <c r="H1708">
        <v>24</v>
      </c>
      <c r="I1708" t="s">
        <v>259</v>
      </c>
      <c r="J1708" t="s">
        <v>250</v>
      </c>
      <c r="K1708">
        <v>0</v>
      </c>
      <c r="L1708">
        <v>2</v>
      </c>
      <c r="M1708">
        <v>0</v>
      </c>
      <c r="N1708">
        <v>0</v>
      </c>
      <c r="O1708">
        <v>0</v>
      </c>
      <c r="P1708">
        <v>0</v>
      </c>
      <c r="Q1708" s="28">
        <v>41277.507638888892</v>
      </c>
      <c r="R1708" s="28">
        <v>41277.302777777775</v>
      </c>
      <c r="S1708" t="s">
        <v>6599</v>
      </c>
      <c r="T1708" s="27">
        <v>41276</v>
      </c>
      <c r="V1708">
        <v>1</v>
      </c>
      <c r="W1708" t="s">
        <v>32</v>
      </c>
      <c r="X1708" t="s">
        <v>5620</v>
      </c>
      <c r="Y1708">
        <v>0</v>
      </c>
      <c r="AB1708" t="s">
        <v>237</v>
      </c>
      <c r="AH1708">
        <v>0</v>
      </c>
      <c r="AN1708" t="s">
        <v>238</v>
      </c>
      <c r="AO1708">
        <v>3</v>
      </c>
      <c r="AP1708" t="s">
        <v>239</v>
      </c>
      <c r="AQ1708" s="27">
        <v>41277</v>
      </c>
      <c r="AR1708" t="s">
        <v>240</v>
      </c>
      <c r="AS1708">
        <v>2</v>
      </c>
      <c r="AT1708" t="s">
        <v>239</v>
      </c>
      <c r="AU1708" s="27">
        <v>41277</v>
      </c>
    </row>
    <row r="1709" spans="1:47" x14ac:dyDescent="0.2">
      <c r="A1709">
        <v>1708</v>
      </c>
      <c r="B1709" t="s">
        <v>6600</v>
      </c>
      <c r="C1709" t="s">
        <v>6601</v>
      </c>
      <c r="D1709" t="s">
        <v>1376</v>
      </c>
      <c r="E1709" s="27">
        <v>41948</v>
      </c>
      <c r="F1709" t="s">
        <v>233</v>
      </c>
      <c r="G1709" s="27">
        <v>33856</v>
      </c>
      <c r="H1709">
        <v>23</v>
      </c>
      <c r="I1709" t="s">
        <v>259</v>
      </c>
      <c r="J1709" t="s">
        <v>250</v>
      </c>
      <c r="K1709">
        <v>0</v>
      </c>
      <c r="L1709">
        <v>3</v>
      </c>
      <c r="M1709">
        <v>0</v>
      </c>
      <c r="N1709">
        <v>1</v>
      </c>
      <c r="O1709">
        <v>1</v>
      </c>
      <c r="P1709">
        <v>-1</v>
      </c>
      <c r="Q1709" s="28">
        <v>41947.146527777775</v>
      </c>
      <c r="R1709" s="28">
        <v>41948.056944444441</v>
      </c>
      <c r="S1709" t="s">
        <v>6602</v>
      </c>
      <c r="T1709" s="27">
        <v>41947</v>
      </c>
      <c r="V1709">
        <v>1</v>
      </c>
      <c r="W1709" t="s">
        <v>32</v>
      </c>
      <c r="X1709" t="s">
        <v>254</v>
      </c>
      <c r="Y1709">
        <v>0</v>
      </c>
      <c r="AB1709" t="s">
        <v>237</v>
      </c>
      <c r="AH1709">
        <v>0</v>
      </c>
      <c r="AN1709" t="s">
        <v>238</v>
      </c>
      <c r="AO1709">
        <v>3</v>
      </c>
      <c r="AP1709" t="s">
        <v>239</v>
      </c>
      <c r="AQ1709" s="27">
        <v>41948</v>
      </c>
      <c r="AR1709" t="s">
        <v>240</v>
      </c>
      <c r="AS1709">
        <v>3</v>
      </c>
      <c r="AT1709" t="s">
        <v>239</v>
      </c>
      <c r="AU1709" s="27">
        <v>41948</v>
      </c>
    </row>
    <row r="1710" spans="1:47" x14ac:dyDescent="0.2">
      <c r="A1710">
        <v>1709</v>
      </c>
      <c r="B1710" t="s">
        <v>6603</v>
      </c>
      <c r="C1710" t="s">
        <v>1584</v>
      </c>
      <c r="D1710" t="s">
        <v>6604</v>
      </c>
      <c r="E1710" s="27">
        <v>41681</v>
      </c>
      <c r="F1710" t="s">
        <v>233</v>
      </c>
      <c r="G1710" s="27">
        <v>30274</v>
      </c>
      <c r="H1710">
        <v>33</v>
      </c>
      <c r="I1710" t="s">
        <v>244</v>
      </c>
      <c r="J1710" t="s">
        <v>250</v>
      </c>
      <c r="K1710">
        <v>0</v>
      </c>
      <c r="L1710">
        <v>9</v>
      </c>
      <c r="M1710">
        <v>0</v>
      </c>
      <c r="N1710">
        <v>1</v>
      </c>
      <c r="O1710">
        <v>12</v>
      </c>
      <c r="P1710">
        <v>-1</v>
      </c>
      <c r="Q1710" s="28">
        <v>41680.202777777777</v>
      </c>
      <c r="R1710" s="28">
        <v>41682.394444444442</v>
      </c>
      <c r="S1710" t="s">
        <v>6605</v>
      </c>
      <c r="T1710" s="27">
        <v>41680</v>
      </c>
      <c r="V1710">
        <v>1</v>
      </c>
      <c r="W1710" t="s">
        <v>36</v>
      </c>
      <c r="X1710" t="s">
        <v>279</v>
      </c>
      <c r="Y1710">
        <v>1</v>
      </c>
      <c r="AA1710" t="s">
        <v>6606</v>
      </c>
      <c r="AB1710" t="s">
        <v>36</v>
      </c>
      <c r="AC1710">
        <v>0</v>
      </c>
      <c r="AD1710" s="27">
        <v>41816</v>
      </c>
      <c r="AE1710" t="s">
        <v>550</v>
      </c>
      <c r="AF1710" s="27">
        <v>41816</v>
      </c>
      <c r="AG1710" s="27">
        <v>41836</v>
      </c>
      <c r="AH1710">
        <v>0</v>
      </c>
      <c r="AN1710" t="s">
        <v>238</v>
      </c>
      <c r="AO1710">
        <v>7</v>
      </c>
      <c r="AP1710" t="s">
        <v>246</v>
      </c>
      <c r="AQ1710" s="27">
        <v>41681</v>
      </c>
      <c r="AR1710" t="s">
        <v>240</v>
      </c>
      <c r="AS1710">
        <v>9</v>
      </c>
      <c r="AT1710" t="s">
        <v>269</v>
      </c>
      <c r="AU1710" s="27">
        <v>41681</v>
      </c>
    </row>
    <row r="1711" spans="1:47" x14ac:dyDescent="0.2">
      <c r="A1711">
        <v>1710</v>
      </c>
      <c r="B1711" t="s">
        <v>6607</v>
      </c>
      <c r="C1711" t="s">
        <v>1075</v>
      </c>
      <c r="D1711" t="s">
        <v>6608</v>
      </c>
      <c r="E1711" s="27">
        <v>41365</v>
      </c>
      <c r="F1711" t="s">
        <v>233</v>
      </c>
      <c r="G1711" s="27">
        <v>28691</v>
      </c>
      <c r="H1711">
        <v>37</v>
      </c>
      <c r="I1711" t="s">
        <v>244</v>
      </c>
      <c r="J1711" t="s">
        <v>245</v>
      </c>
      <c r="K1711">
        <v>0</v>
      </c>
      <c r="L1711">
        <v>2</v>
      </c>
      <c r="M1711">
        <v>0</v>
      </c>
      <c r="N1711">
        <v>0</v>
      </c>
      <c r="O1711">
        <v>0</v>
      </c>
      <c r="P1711">
        <v>-1</v>
      </c>
      <c r="Q1711" s="28">
        <v>41364.138194444444</v>
      </c>
      <c r="R1711" s="28">
        <v>41365.075694444444</v>
      </c>
      <c r="S1711" t="s">
        <v>6609</v>
      </c>
      <c r="T1711" s="27">
        <v>41363</v>
      </c>
      <c r="V1711">
        <v>2</v>
      </c>
      <c r="W1711" t="s">
        <v>36</v>
      </c>
      <c r="X1711" t="s">
        <v>422</v>
      </c>
      <c r="Y1711">
        <v>1</v>
      </c>
      <c r="AA1711" t="s">
        <v>6610</v>
      </c>
      <c r="AB1711" t="s">
        <v>32</v>
      </c>
      <c r="AC1711">
        <v>-1</v>
      </c>
      <c r="AD1711" s="27">
        <v>42104</v>
      </c>
      <c r="AE1711" t="s">
        <v>359</v>
      </c>
      <c r="AF1711" s="27">
        <v>42103</v>
      </c>
      <c r="AG1711" s="27">
        <v>42105</v>
      </c>
      <c r="AH1711">
        <v>0</v>
      </c>
      <c r="AN1711" t="s">
        <v>238</v>
      </c>
      <c r="AO1711">
        <v>1</v>
      </c>
      <c r="AP1711" t="s">
        <v>239</v>
      </c>
      <c r="AQ1711" s="27">
        <v>41365</v>
      </c>
      <c r="AR1711" t="s">
        <v>240</v>
      </c>
      <c r="AS1711">
        <v>2</v>
      </c>
      <c r="AT1711" t="s">
        <v>239</v>
      </c>
      <c r="AU1711" s="27">
        <v>41365</v>
      </c>
    </row>
    <row r="1712" spans="1:47" x14ac:dyDescent="0.2">
      <c r="A1712">
        <v>1711</v>
      </c>
      <c r="B1712" t="s">
        <v>6611</v>
      </c>
      <c r="C1712" t="s">
        <v>6612</v>
      </c>
      <c r="D1712" t="s">
        <v>1856</v>
      </c>
      <c r="E1712" s="27">
        <v>41646</v>
      </c>
      <c r="F1712" t="s">
        <v>294</v>
      </c>
      <c r="G1712" s="27">
        <v>27788</v>
      </c>
      <c r="H1712">
        <v>40</v>
      </c>
      <c r="I1712" t="s">
        <v>244</v>
      </c>
      <c r="J1712" t="s">
        <v>245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 s="28">
        <v>41646.088194444441</v>
      </c>
      <c r="R1712" s="28">
        <v>41646.334722222222</v>
      </c>
      <c r="S1712" t="s">
        <v>6613</v>
      </c>
      <c r="T1712" s="27">
        <v>41646</v>
      </c>
      <c r="V1712">
        <v>0</v>
      </c>
      <c r="W1712" t="s">
        <v>36</v>
      </c>
      <c r="X1712" t="s">
        <v>279</v>
      </c>
      <c r="Y1712">
        <v>0</v>
      </c>
      <c r="AB1712" t="s">
        <v>237</v>
      </c>
      <c r="AH1712">
        <v>0</v>
      </c>
      <c r="AN1712" t="s">
        <v>238</v>
      </c>
      <c r="AO1712">
        <v>1</v>
      </c>
      <c r="AP1712" t="s">
        <v>239</v>
      </c>
      <c r="AQ1712" s="27">
        <v>41646</v>
      </c>
      <c r="AR1712" t="s">
        <v>240</v>
      </c>
      <c r="AS1712">
        <v>1</v>
      </c>
      <c r="AT1712" t="s">
        <v>239</v>
      </c>
      <c r="AU1712" s="27">
        <v>41646</v>
      </c>
    </row>
    <row r="1713" spans="1:47" x14ac:dyDescent="0.2">
      <c r="A1713">
        <v>1712</v>
      </c>
      <c r="B1713" t="s">
        <v>6614</v>
      </c>
      <c r="C1713" t="s">
        <v>6615</v>
      </c>
      <c r="D1713" t="s">
        <v>6616</v>
      </c>
      <c r="E1713" s="27">
        <v>41383</v>
      </c>
      <c r="F1713" t="s">
        <v>294</v>
      </c>
      <c r="G1713" s="27">
        <v>22526</v>
      </c>
      <c r="H1713">
        <v>54</v>
      </c>
      <c r="I1713" t="s">
        <v>234</v>
      </c>
      <c r="J1713" t="s">
        <v>245</v>
      </c>
      <c r="K1713">
        <v>0</v>
      </c>
      <c r="L1713">
        <v>1</v>
      </c>
      <c r="M1713">
        <v>0</v>
      </c>
      <c r="N1713">
        <v>0</v>
      </c>
      <c r="O1713">
        <v>0</v>
      </c>
      <c r="W1713" t="s">
        <v>237</v>
      </c>
      <c r="Y1713">
        <v>-1</v>
      </c>
      <c r="AB1713" t="s">
        <v>237</v>
      </c>
      <c r="AH1713">
        <v>0</v>
      </c>
      <c r="AN1713" t="s">
        <v>238</v>
      </c>
      <c r="AO1713">
        <v>1</v>
      </c>
      <c r="AP1713" t="s">
        <v>239</v>
      </c>
      <c r="AQ1713" s="27">
        <v>41383</v>
      </c>
      <c r="AR1713" t="s">
        <v>240</v>
      </c>
      <c r="AS1713">
        <v>1</v>
      </c>
      <c r="AT1713" t="s">
        <v>239</v>
      </c>
      <c r="AU1713" s="27">
        <v>41383</v>
      </c>
    </row>
    <row r="1714" spans="1:47" x14ac:dyDescent="0.2">
      <c r="A1714">
        <v>1713</v>
      </c>
      <c r="B1714" t="s">
        <v>6617</v>
      </c>
      <c r="C1714" t="s">
        <v>6618</v>
      </c>
      <c r="D1714" t="s">
        <v>850</v>
      </c>
      <c r="E1714" s="27">
        <v>41835</v>
      </c>
      <c r="F1714" t="s">
        <v>233</v>
      </c>
      <c r="G1714" s="27">
        <v>33994</v>
      </c>
      <c r="H1714">
        <v>23</v>
      </c>
      <c r="I1714" t="s">
        <v>259</v>
      </c>
      <c r="J1714" t="s">
        <v>250</v>
      </c>
      <c r="K1714">
        <v>0</v>
      </c>
      <c r="L1714">
        <v>2</v>
      </c>
      <c r="M1714">
        <v>0</v>
      </c>
      <c r="N1714">
        <v>1</v>
      </c>
      <c r="O1714">
        <v>1</v>
      </c>
      <c r="P1714">
        <v>-1</v>
      </c>
      <c r="Q1714" s="28">
        <v>41834.333333333336</v>
      </c>
      <c r="R1714" s="28">
        <v>41835.079861111109</v>
      </c>
      <c r="S1714" t="s">
        <v>6619</v>
      </c>
      <c r="T1714" s="27">
        <v>41834</v>
      </c>
      <c r="V1714">
        <v>1</v>
      </c>
      <c r="W1714" t="s">
        <v>36</v>
      </c>
      <c r="X1714" t="s">
        <v>279</v>
      </c>
      <c r="Y1714">
        <v>0</v>
      </c>
      <c r="AB1714" t="s">
        <v>237</v>
      </c>
      <c r="AH1714">
        <v>0</v>
      </c>
      <c r="AN1714" t="s">
        <v>238</v>
      </c>
      <c r="AO1714">
        <v>3</v>
      </c>
      <c r="AP1714" t="s">
        <v>239</v>
      </c>
      <c r="AQ1714" s="27">
        <v>41835</v>
      </c>
      <c r="AR1714" t="s">
        <v>240</v>
      </c>
      <c r="AS1714">
        <v>2</v>
      </c>
      <c r="AT1714" t="s">
        <v>239</v>
      </c>
      <c r="AU1714" s="27">
        <v>41835</v>
      </c>
    </row>
    <row r="1715" spans="1:47" x14ac:dyDescent="0.2">
      <c r="A1715">
        <v>1714</v>
      </c>
      <c r="B1715" t="s">
        <v>6620</v>
      </c>
      <c r="C1715" t="s">
        <v>6621</v>
      </c>
      <c r="D1715" t="s">
        <v>6622</v>
      </c>
      <c r="E1715" s="27">
        <v>41394</v>
      </c>
      <c r="F1715" t="s">
        <v>233</v>
      </c>
      <c r="G1715" s="27">
        <v>32510</v>
      </c>
      <c r="H1715">
        <v>27</v>
      </c>
      <c r="I1715" t="s">
        <v>244</v>
      </c>
      <c r="J1715" t="s">
        <v>245</v>
      </c>
      <c r="K1715">
        <v>0</v>
      </c>
      <c r="L1715">
        <v>10</v>
      </c>
      <c r="M1715">
        <v>0</v>
      </c>
      <c r="N1715">
        <v>0</v>
      </c>
      <c r="O1715">
        <v>1</v>
      </c>
      <c r="P1715">
        <v>506</v>
      </c>
      <c r="Q1715" s="28">
        <v>41900.53125</v>
      </c>
      <c r="R1715" s="28">
        <v>42130.20416666667</v>
      </c>
      <c r="S1715" t="s">
        <v>6623</v>
      </c>
      <c r="T1715" s="27">
        <v>40985</v>
      </c>
      <c r="V1715">
        <v>409</v>
      </c>
      <c r="W1715" t="s">
        <v>32</v>
      </c>
      <c r="X1715" t="s">
        <v>1207</v>
      </c>
      <c r="Y1715">
        <v>0</v>
      </c>
      <c r="AB1715" t="s">
        <v>237</v>
      </c>
      <c r="AH1715">
        <v>0</v>
      </c>
      <c r="AN1715" t="s">
        <v>238</v>
      </c>
      <c r="AO1715">
        <v>10</v>
      </c>
      <c r="AP1715" t="s">
        <v>269</v>
      </c>
      <c r="AQ1715" s="27">
        <v>41394</v>
      </c>
      <c r="AR1715" t="s">
        <v>240</v>
      </c>
      <c r="AS1715">
        <v>10</v>
      </c>
      <c r="AT1715" t="s">
        <v>269</v>
      </c>
      <c r="AU1715" s="27">
        <v>41394</v>
      </c>
    </row>
    <row r="1716" spans="1:47" x14ac:dyDescent="0.2">
      <c r="A1716">
        <v>1715</v>
      </c>
      <c r="B1716" t="s">
        <v>6624</v>
      </c>
      <c r="C1716" t="s">
        <v>1823</v>
      </c>
      <c r="D1716" t="s">
        <v>381</v>
      </c>
      <c r="E1716" s="27">
        <v>41358</v>
      </c>
      <c r="F1716" t="s">
        <v>233</v>
      </c>
      <c r="G1716" s="27">
        <v>26496</v>
      </c>
      <c r="H1716">
        <v>43</v>
      </c>
      <c r="I1716" t="s">
        <v>244</v>
      </c>
      <c r="J1716" t="s">
        <v>250</v>
      </c>
      <c r="K1716">
        <v>0</v>
      </c>
      <c r="L1716">
        <v>6</v>
      </c>
      <c r="M1716">
        <v>0</v>
      </c>
      <c r="N1716">
        <v>0</v>
      </c>
      <c r="O1716">
        <v>9</v>
      </c>
      <c r="P1716">
        <v>-1</v>
      </c>
      <c r="Q1716" s="28">
        <v>41357.348611111112</v>
      </c>
      <c r="R1716" s="28">
        <v>41358.329861111109</v>
      </c>
      <c r="S1716" t="s">
        <v>6625</v>
      </c>
      <c r="T1716" s="27">
        <v>41357</v>
      </c>
      <c r="V1716">
        <v>1</v>
      </c>
      <c r="W1716" t="s">
        <v>32</v>
      </c>
      <c r="X1716" t="s">
        <v>444</v>
      </c>
      <c r="Y1716">
        <v>1</v>
      </c>
      <c r="AA1716" t="s">
        <v>6626</v>
      </c>
      <c r="AB1716" t="s">
        <v>36</v>
      </c>
      <c r="AC1716">
        <v>0</v>
      </c>
      <c r="AD1716" s="27">
        <v>41360</v>
      </c>
      <c r="AE1716" t="s">
        <v>1884</v>
      </c>
      <c r="AF1716" s="27">
        <v>41360</v>
      </c>
      <c r="AG1716" s="27">
        <v>41439</v>
      </c>
      <c r="AH1716">
        <v>1</v>
      </c>
      <c r="AJ1716" t="s">
        <v>6627</v>
      </c>
      <c r="AK1716" t="s">
        <v>462</v>
      </c>
      <c r="AL1716" s="27">
        <v>42176</v>
      </c>
      <c r="AM1716" t="s">
        <v>279</v>
      </c>
      <c r="AN1716" t="s">
        <v>238</v>
      </c>
      <c r="AO1716">
        <v>2</v>
      </c>
      <c r="AP1716" t="s">
        <v>239</v>
      </c>
      <c r="AQ1716" s="27">
        <v>41358</v>
      </c>
      <c r="AR1716" t="s">
        <v>240</v>
      </c>
      <c r="AS1716">
        <v>6</v>
      </c>
      <c r="AT1716" t="s">
        <v>246</v>
      </c>
      <c r="AU1716" s="27">
        <v>41358</v>
      </c>
    </row>
    <row r="1717" spans="1:47" x14ac:dyDescent="0.2">
      <c r="A1717">
        <v>1716</v>
      </c>
      <c r="B1717" t="s">
        <v>6628</v>
      </c>
      <c r="C1717" t="s">
        <v>2256</v>
      </c>
      <c r="D1717" t="s">
        <v>6629</v>
      </c>
      <c r="E1717" s="27">
        <v>41533</v>
      </c>
      <c r="F1717" t="s">
        <v>233</v>
      </c>
      <c r="G1717" s="27">
        <v>32751</v>
      </c>
      <c r="H1717">
        <v>26</v>
      </c>
      <c r="I1717" t="s">
        <v>244</v>
      </c>
      <c r="J1717" t="s">
        <v>245</v>
      </c>
      <c r="K1717">
        <v>0</v>
      </c>
      <c r="L1717">
        <v>4</v>
      </c>
      <c r="M1717">
        <v>0</v>
      </c>
      <c r="N1717">
        <v>0</v>
      </c>
      <c r="O1717">
        <v>11</v>
      </c>
      <c r="P1717">
        <v>-56</v>
      </c>
      <c r="Q1717" s="28">
        <v>41477.250694444447</v>
      </c>
      <c r="R1717" s="28">
        <v>41533.50277777778</v>
      </c>
      <c r="S1717" t="s">
        <v>6630</v>
      </c>
      <c r="U1717" s="27">
        <v>41500</v>
      </c>
      <c r="V1717">
        <v>33</v>
      </c>
      <c r="W1717" t="s">
        <v>32</v>
      </c>
      <c r="X1717" t="s">
        <v>274</v>
      </c>
      <c r="Y1717">
        <v>0</v>
      </c>
      <c r="AB1717" t="s">
        <v>237</v>
      </c>
      <c r="AH1717">
        <v>0</v>
      </c>
      <c r="AN1717" t="s">
        <v>238</v>
      </c>
      <c r="AO1717">
        <v>3</v>
      </c>
      <c r="AP1717" t="s">
        <v>239</v>
      </c>
      <c r="AQ1717" s="27">
        <v>41533</v>
      </c>
      <c r="AR1717" t="s">
        <v>240</v>
      </c>
      <c r="AS1717">
        <v>4</v>
      </c>
      <c r="AT1717" t="s">
        <v>239</v>
      </c>
      <c r="AU1717" s="27">
        <v>41533</v>
      </c>
    </row>
    <row r="1718" spans="1:47" x14ac:dyDescent="0.2">
      <c r="A1718">
        <v>1717</v>
      </c>
      <c r="B1718" t="s">
        <v>6631</v>
      </c>
      <c r="C1718" t="s">
        <v>6632</v>
      </c>
      <c r="D1718" t="s">
        <v>1295</v>
      </c>
      <c r="E1718" s="27">
        <v>41523</v>
      </c>
      <c r="F1718" t="s">
        <v>233</v>
      </c>
      <c r="G1718" s="27">
        <v>29485</v>
      </c>
      <c r="H1718">
        <v>35</v>
      </c>
      <c r="I1718" t="s">
        <v>244</v>
      </c>
      <c r="J1718" t="s">
        <v>250</v>
      </c>
      <c r="K1718">
        <v>0</v>
      </c>
      <c r="L1718">
        <v>6</v>
      </c>
      <c r="M1718">
        <v>0</v>
      </c>
      <c r="N1718">
        <v>0</v>
      </c>
      <c r="O1718">
        <v>5</v>
      </c>
      <c r="P1718">
        <v>-1</v>
      </c>
      <c r="Q1718" s="28">
        <v>41522.504166666666</v>
      </c>
      <c r="R1718" s="28">
        <v>41524.111805555556</v>
      </c>
      <c r="S1718" t="s">
        <v>6633</v>
      </c>
      <c r="T1718" s="27">
        <v>41522</v>
      </c>
      <c r="V1718">
        <v>1</v>
      </c>
      <c r="W1718" t="s">
        <v>32</v>
      </c>
      <c r="X1718" t="s">
        <v>364</v>
      </c>
      <c r="Y1718">
        <v>1</v>
      </c>
      <c r="AA1718" t="s">
        <v>6634</v>
      </c>
      <c r="AB1718" t="s">
        <v>36</v>
      </c>
      <c r="AC1718">
        <v>156</v>
      </c>
      <c r="AD1718" s="27">
        <v>41664</v>
      </c>
      <c r="AE1718" t="s">
        <v>2030</v>
      </c>
      <c r="AF1718" s="27">
        <v>41820</v>
      </c>
      <c r="AG1718" s="27">
        <v>41832</v>
      </c>
      <c r="AH1718">
        <v>0</v>
      </c>
      <c r="AN1718" t="s">
        <v>238</v>
      </c>
      <c r="AO1718">
        <v>7</v>
      </c>
      <c r="AP1718" t="s">
        <v>246</v>
      </c>
      <c r="AQ1718" s="27">
        <v>41523</v>
      </c>
      <c r="AR1718" t="s">
        <v>240</v>
      </c>
      <c r="AS1718">
        <v>6</v>
      </c>
      <c r="AT1718" t="s">
        <v>246</v>
      </c>
      <c r="AU1718" s="27">
        <v>41523</v>
      </c>
    </row>
    <row r="1719" spans="1:47" x14ac:dyDescent="0.2">
      <c r="A1719">
        <v>1718</v>
      </c>
      <c r="B1719" t="s">
        <v>6635</v>
      </c>
      <c r="C1719" t="s">
        <v>1262</v>
      </c>
      <c r="D1719" t="s">
        <v>1066</v>
      </c>
      <c r="E1719" s="27">
        <v>41415</v>
      </c>
      <c r="F1719" t="s">
        <v>233</v>
      </c>
      <c r="G1719" s="27">
        <v>33264</v>
      </c>
      <c r="H1719">
        <v>25</v>
      </c>
      <c r="I1719" t="s">
        <v>244</v>
      </c>
      <c r="J1719" t="s">
        <v>250</v>
      </c>
      <c r="K1719">
        <v>0</v>
      </c>
      <c r="L1719">
        <v>9</v>
      </c>
      <c r="M1719">
        <v>1</v>
      </c>
      <c r="N1719">
        <v>0</v>
      </c>
      <c r="O1719">
        <v>11</v>
      </c>
      <c r="P1719">
        <v>-1</v>
      </c>
      <c r="Q1719" s="28">
        <v>41414.209722222222</v>
      </c>
      <c r="R1719" s="28">
        <v>41421.107638888891</v>
      </c>
      <c r="S1719" t="s">
        <v>6636</v>
      </c>
      <c r="T1719" s="27">
        <v>41414</v>
      </c>
      <c r="V1719">
        <v>1</v>
      </c>
      <c r="W1719" t="s">
        <v>32</v>
      </c>
      <c r="X1719" t="s">
        <v>359</v>
      </c>
      <c r="Y1719">
        <v>1</v>
      </c>
      <c r="AA1719" t="s">
        <v>6637</v>
      </c>
      <c r="AB1719" t="s">
        <v>32</v>
      </c>
      <c r="AC1719">
        <v>0</v>
      </c>
      <c r="AD1719" s="27">
        <v>41557</v>
      </c>
      <c r="AE1719" t="s">
        <v>974</v>
      </c>
      <c r="AF1719" s="27">
        <v>41557</v>
      </c>
      <c r="AG1719" s="27">
        <v>41809</v>
      </c>
      <c r="AH1719">
        <v>1</v>
      </c>
      <c r="AJ1719" t="s">
        <v>6637</v>
      </c>
      <c r="AK1719" t="s">
        <v>255</v>
      </c>
      <c r="AL1719" s="27">
        <v>41557</v>
      </c>
      <c r="AM1719" t="s">
        <v>974</v>
      </c>
      <c r="AN1719" t="s">
        <v>238</v>
      </c>
      <c r="AO1719">
        <v>8</v>
      </c>
      <c r="AP1719" t="s">
        <v>269</v>
      </c>
      <c r="AQ1719" s="27">
        <v>41415</v>
      </c>
      <c r="AR1719" t="s">
        <v>240</v>
      </c>
      <c r="AS1719">
        <v>9</v>
      </c>
      <c r="AT1719" t="s">
        <v>269</v>
      </c>
      <c r="AU1719" s="27">
        <v>41415</v>
      </c>
    </row>
    <row r="1720" spans="1:47" x14ac:dyDescent="0.2">
      <c r="A1720">
        <v>1719</v>
      </c>
      <c r="B1720" t="s">
        <v>6638</v>
      </c>
      <c r="C1720" t="s">
        <v>2056</v>
      </c>
      <c r="D1720" t="s">
        <v>6639</v>
      </c>
      <c r="E1720" s="27">
        <v>41688</v>
      </c>
      <c r="F1720" t="s">
        <v>233</v>
      </c>
      <c r="G1720" s="27">
        <v>19873</v>
      </c>
      <c r="H1720">
        <v>61</v>
      </c>
      <c r="I1720" t="s">
        <v>234</v>
      </c>
      <c r="J1720" t="s">
        <v>250</v>
      </c>
      <c r="K1720">
        <v>0</v>
      </c>
      <c r="L1720">
        <v>1</v>
      </c>
      <c r="M1720">
        <v>0</v>
      </c>
      <c r="N1720">
        <v>0</v>
      </c>
      <c r="O1720">
        <v>1</v>
      </c>
      <c r="P1720">
        <v>0</v>
      </c>
      <c r="Q1720" s="28">
        <v>41688.10833333333</v>
      </c>
      <c r="R1720" s="28">
        <v>41688.356249999997</v>
      </c>
      <c r="S1720" t="s">
        <v>6640</v>
      </c>
      <c r="T1720" s="27">
        <v>41687</v>
      </c>
      <c r="V1720">
        <v>1</v>
      </c>
      <c r="W1720" t="s">
        <v>32</v>
      </c>
      <c r="X1720" t="s">
        <v>348</v>
      </c>
      <c r="Y1720">
        <v>1</v>
      </c>
      <c r="AA1720" t="s">
        <v>6641</v>
      </c>
      <c r="AB1720" t="s">
        <v>36</v>
      </c>
      <c r="AD1720" s="27">
        <v>42109</v>
      </c>
      <c r="AE1720" t="s">
        <v>600</v>
      </c>
      <c r="AH1720">
        <v>0</v>
      </c>
      <c r="AN1720" t="s">
        <v>238</v>
      </c>
      <c r="AO1720">
        <v>1</v>
      </c>
      <c r="AP1720" t="s">
        <v>239</v>
      </c>
      <c r="AQ1720" s="27">
        <v>41688</v>
      </c>
      <c r="AR1720" t="s">
        <v>240</v>
      </c>
      <c r="AS1720">
        <v>1</v>
      </c>
      <c r="AT1720" t="s">
        <v>239</v>
      </c>
      <c r="AU1720" s="27">
        <v>41688</v>
      </c>
    </row>
    <row r="1721" spans="1:47" x14ac:dyDescent="0.2">
      <c r="A1721">
        <v>1720</v>
      </c>
      <c r="B1721" t="s">
        <v>6642</v>
      </c>
      <c r="C1721" t="s">
        <v>2316</v>
      </c>
      <c r="D1721" t="s">
        <v>6643</v>
      </c>
      <c r="E1721" s="27">
        <v>41877</v>
      </c>
      <c r="F1721" t="s">
        <v>233</v>
      </c>
      <c r="G1721" s="27">
        <v>32520</v>
      </c>
      <c r="H1721">
        <v>27</v>
      </c>
      <c r="I1721" t="s">
        <v>244</v>
      </c>
      <c r="J1721" t="s">
        <v>245</v>
      </c>
      <c r="K1721">
        <v>0</v>
      </c>
      <c r="L1721">
        <v>5</v>
      </c>
      <c r="M1721">
        <v>0</v>
      </c>
      <c r="N1721">
        <v>0</v>
      </c>
      <c r="O1721">
        <v>0</v>
      </c>
      <c r="W1721" t="s">
        <v>237</v>
      </c>
      <c r="Y1721">
        <v>-1</v>
      </c>
      <c r="AB1721" t="s">
        <v>237</v>
      </c>
      <c r="AH1721">
        <v>0</v>
      </c>
      <c r="AN1721" t="s">
        <v>238</v>
      </c>
      <c r="AO1721">
        <v>3</v>
      </c>
      <c r="AP1721" t="s">
        <v>239</v>
      </c>
      <c r="AQ1721" s="27">
        <v>41877</v>
      </c>
      <c r="AR1721" t="s">
        <v>240</v>
      </c>
      <c r="AS1721">
        <v>5</v>
      </c>
      <c r="AT1721" t="s">
        <v>246</v>
      </c>
      <c r="AU1721" s="27">
        <v>41877</v>
      </c>
    </row>
    <row r="1722" spans="1:47" x14ac:dyDescent="0.2">
      <c r="A1722">
        <v>1721</v>
      </c>
      <c r="B1722" t="s">
        <v>6644</v>
      </c>
      <c r="C1722" t="s">
        <v>3523</v>
      </c>
      <c r="D1722" t="s">
        <v>741</v>
      </c>
      <c r="E1722" s="27">
        <v>41306</v>
      </c>
      <c r="F1722" t="s">
        <v>233</v>
      </c>
      <c r="G1722" s="27">
        <v>26789</v>
      </c>
      <c r="H1722">
        <v>42</v>
      </c>
      <c r="I1722" t="s">
        <v>244</v>
      </c>
      <c r="J1722" t="s">
        <v>353</v>
      </c>
      <c r="K1722">
        <v>0</v>
      </c>
      <c r="L1722">
        <v>1</v>
      </c>
      <c r="M1722">
        <v>0</v>
      </c>
      <c r="N1722">
        <v>0</v>
      </c>
      <c r="O1722">
        <v>0</v>
      </c>
      <c r="W1722" t="s">
        <v>237</v>
      </c>
      <c r="Y1722">
        <v>-1</v>
      </c>
      <c r="AB1722" t="s">
        <v>237</v>
      </c>
      <c r="AH1722">
        <v>0</v>
      </c>
      <c r="AN1722" t="s">
        <v>238</v>
      </c>
      <c r="AO1722">
        <v>2</v>
      </c>
      <c r="AP1722" t="s">
        <v>239</v>
      </c>
      <c r="AQ1722" s="27">
        <v>41306</v>
      </c>
      <c r="AR1722" t="s">
        <v>240</v>
      </c>
      <c r="AS1722">
        <v>1</v>
      </c>
      <c r="AT1722" t="s">
        <v>239</v>
      </c>
      <c r="AU1722" s="27">
        <v>41306</v>
      </c>
    </row>
    <row r="1723" spans="1:47" x14ac:dyDescent="0.2">
      <c r="A1723">
        <v>1722</v>
      </c>
      <c r="B1723" t="s">
        <v>6645</v>
      </c>
      <c r="C1723" t="s">
        <v>6646</v>
      </c>
      <c r="D1723" t="s">
        <v>6647</v>
      </c>
      <c r="E1723" s="27">
        <v>41733</v>
      </c>
      <c r="F1723" t="s">
        <v>233</v>
      </c>
      <c r="G1723" s="27">
        <v>31288</v>
      </c>
      <c r="H1723">
        <v>30</v>
      </c>
      <c r="I1723" t="s">
        <v>244</v>
      </c>
      <c r="J1723" t="s">
        <v>250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 s="28">
        <v>41733.063194444447</v>
      </c>
      <c r="R1723" s="28">
        <v>41733.375</v>
      </c>
      <c r="S1723" t="s">
        <v>6648</v>
      </c>
      <c r="T1723" s="27">
        <v>41732</v>
      </c>
      <c r="V1723">
        <v>1</v>
      </c>
      <c r="W1723" t="s">
        <v>32</v>
      </c>
      <c r="X1723" t="s">
        <v>383</v>
      </c>
      <c r="Y1723">
        <v>0</v>
      </c>
      <c r="AB1723" t="s">
        <v>237</v>
      </c>
      <c r="AH1723">
        <v>0</v>
      </c>
      <c r="AN1723" t="s">
        <v>238</v>
      </c>
      <c r="AO1723">
        <v>1</v>
      </c>
      <c r="AP1723" t="s">
        <v>239</v>
      </c>
      <c r="AQ1723" s="27">
        <v>41733</v>
      </c>
      <c r="AR1723" t="s">
        <v>240</v>
      </c>
      <c r="AS1723">
        <v>1</v>
      </c>
      <c r="AT1723" t="s">
        <v>239</v>
      </c>
      <c r="AU1723" s="27">
        <v>41733</v>
      </c>
    </row>
    <row r="1724" spans="1:47" x14ac:dyDescent="0.2">
      <c r="A1724">
        <v>1723</v>
      </c>
      <c r="B1724" t="s">
        <v>6649</v>
      </c>
      <c r="C1724" t="s">
        <v>6650</v>
      </c>
      <c r="D1724" t="s">
        <v>2671</v>
      </c>
      <c r="E1724" s="27">
        <v>41811</v>
      </c>
      <c r="F1724" t="s">
        <v>294</v>
      </c>
      <c r="G1724" s="27">
        <v>26898</v>
      </c>
      <c r="H1724">
        <v>42</v>
      </c>
      <c r="I1724" t="s">
        <v>244</v>
      </c>
      <c r="J1724" t="s">
        <v>250</v>
      </c>
      <c r="K1724">
        <v>0</v>
      </c>
      <c r="L1724">
        <v>10</v>
      </c>
      <c r="M1724">
        <v>0</v>
      </c>
      <c r="N1724">
        <v>0</v>
      </c>
      <c r="O1724">
        <v>0</v>
      </c>
      <c r="P1724">
        <v>-1</v>
      </c>
      <c r="Q1724" s="28">
        <v>41810.363888888889</v>
      </c>
      <c r="R1724" s="28">
        <v>41867.365972222222</v>
      </c>
      <c r="S1724" t="s">
        <v>6651</v>
      </c>
      <c r="T1724" s="27">
        <v>41810</v>
      </c>
      <c r="V1724">
        <v>1</v>
      </c>
      <c r="W1724" t="s">
        <v>32</v>
      </c>
      <c r="X1724" t="s">
        <v>494</v>
      </c>
      <c r="Y1724">
        <v>0</v>
      </c>
      <c r="AB1724" t="s">
        <v>237</v>
      </c>
      <c r="AH1724">
        <v>0</v>
      </c>
      <c r="AN1724" t="s">
        <v>238</v>
      </c>
      <c r="AO1724">
        <v>5</v>
      </c>
      <c r="AP1724" t="s">
        <v>246</v>
      </c>
      <c r="AQ1724" s="27">
        <v>41811</v>
      </c>
      <c r="AR1724" t="s">
        <v>240</v>
      </c>
      <c r="AS1724">
        <v>10</v>
      </c>
      <c r="AT1724" t="s">
        <v>269</v>
      </c>
      <c r="AU1724" s="27">
        <v>41811</v>
      </c>
    </row>
    <row r="1725" spans="1:47" x14ac:dyDescent="0.2">
      <c r="A1725">
        <v>1724</v>
      </c>
      <c r="B1725" t="s">
        <v>6652</v>
      </c>
      <c r="C1725" t="s">
        <v>602</v>
      </c>
      <c r="D1725" t="s">
        <v>6653</v>
      </c>
      <c r="E1725" s="27">
        <v>41544</v>
      </c>
      <c r="F1725" t="s">
        <v>233</v>
      </c>
      <c r="G1725" s="27">
        <v>23069</v>
      </c>
      <c r="H1725">
        <v>53</v>
      </c>
      <c r="I1725" t="s">
        <v>234</v>
      </c>
      <c r="J1725" t="s">
        <v>245</v>
      </c>
      <c r="K1725">
        <v>0</v>
      </c>
      <c r="L1725">
        <v>6</v>
      </c>
      <c r="M1725">
        <v>0</v>
      </c>
      <c r="N1725">
        <v>0</v>
      </c>
      <c r="O1725">
        <v>1</v>
      </c>
      <c r="P1725">
        <v>-246</v>
      </c>
      <c r="Q1725" s="28">
        <v>41298.231249999997</v>
      </c>
      <c r="R1725" s="28">
        <v>41349.242361111108</v>
      </c>
      <c r="S1725" t="s">
        <v>6654</v>
      </c>
      <c r="U1725" s="27">
        <v>41298</v>
      </c>
      <c r="V1725">
        <v>246</v>
      </c>
      <c r="W1725" t="s">
        <v>32</v>
      </c>
      <c r="X1725" t="s">
        <v>274</v>
      </c>
      <c r="Y1725">
        <v>1</v>
      </c>
      <c r="AA1725" t="s">
        <v>6655</v>
      </c>
      <c r="AB1725" t="s">
        <v>36</v>
      </c>
      <c r="AD1725" s="27">
        <v>42032</v>
      </c>
      <c r="AE1725" t="s">
        <v>724</v>
      </c>
      <c r="AH1725">
        <v>1</v>
      </c>
      <c r="AJ1725" t="s">
        <v>6656</v>
      </c>
      <c r="AK1725" t="s">
        <v>591</v>
      </c>
      <c r="AL1725" s="27">
        <v>42251</v>
      </c>
      <c r="AM1725" t="s">
        <v>279</v>
      </c>
      <c r="AN1725" t="s">
        <v>238</v>
      </c>
      <c r="AO1725">
        <v>2</v>
      </c>
      <c r="AP1725" t="s">
        <v>239</v>
      </c>
      <c r="AQ1725" s="27">
        <v>41544</v>
      </c>
      <c r="AR1725" t="s">
        <v>240</v>
      </c>
      <c r="AS1725">
        <v>6</v>
      </c>
      <c r="AT1725" t="s">
        <v>246</v>
      </c>
      <c r="AU1725" s="27">
        <v>41544</v>
      </c>
    </row>
    <row r="1726" spans="1:47" x14ac:dyDescent="0.2">
      <c r="A1726">
        <v>1725</v>
      </c>
      <c r="B1726" t="s">
        <v>6657</v>
      </c>
      <c r="C1726" t="s">
        <v>6658</v>
      </c>
      <c r="D1726" t="s">
        <v>6659</v>
      </c>
      <c r="E1726" s="27">
        <v>41298</v>
      </c>
      <c r="F1726" t="s">
        <v>294</v>
      </c>
      <c r="G1726" s="27">
        <v>32571</v>
      </c>
      <c r="H1726">
        <v>27</v>
      </c>
      <c r="I1726" t="s">
        <v>244</v>
      </c>
      <c r="J1726" t="s">
        <v>353</v>
      </c>
      <c r="K1726">
        <v>0</v>
      </c>
      <c r="L1726">
        <v>3</v>
      </c>
      <c r="M1726">
        <v>0</v>
      </c>
      <c r="N1726">
        <v>0</v>
      </c>
      <c r="O1726">
        <v>0</v>
      </c>
      <c r="S1726" t="s">
        <v>6660</v>
      </c>
      <c r="T1726" s="27">
        <v>41297</v>
      </c>
      <c r="V1726">
        <v>1</v>
      </c>
      <c r="W1726" t="s">
        <v>32</v>
      </c>
      <c r="X1726" t="s">
        <v>359</v>
      </c>
      <c r="Y1726">
        <v>1</v>
      </c>
      <c r="AA1726" t="s">
        <v>6661</v>
      </c>
      <c r="AB1726" t="s">
        <v>36</v>
      </c>
      <c r="AD1726" s="27">
        <v>42075</v>
      </c>
      <c r="AE1726" t="s">
        <v>324</v>
      </c>
      <c r="AH1726">
        <v>0</v>
      </c>
      <c r="AN1726" t="s">
        <v>238</v>
      </c>
      <c r="AO1726">
        <v>3</v>
      </c>
      <c r="AP1726" t="s">
        <v>239</v>
      </c>
      <c r="AQ1726" s="27">
        <v>41298</v>
      </c>
      <c r="AR1726" t="s">
        <v>240</v>
      </c>
      <c r="AS1726">
        <v>3</v>
      </c>
      <c r="AT1726" t="s">
        <v>239</v>
      </c>
      <c r="AU1726" s="27">
        <v>41298</v>
      </c>
    </row>
    <row r="1727" spans="1:47" x14ac:dyDescent="0.2">
      <c r="A1727">
        <v>1726</v>
      </c>
      <c r="B1727" t="s">
        <v>6662</v>
      </c>
      <c r="C1727" t="s">
        <v>6663</v>
      </c>
      <c r="D1727" t="s">
        <v>6664</v>
      </c>
      <c r="E1727" s="27">
        <v>41931</v>
      </c>
      <c r="F1727" t="s">
        <v>233</v>
      </c>
      <c r="G1727" s="27">
        <v>33194</v>
      </c>
      <c r="H1727">
        <v>25</v>
      </c>
      <c r="I1727" t="s">
        <v>244</v>
      </c>
      <c r="J1727" t="s">
        <v>245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-1</v>
      </c>
      <c r="Q1727" s="28">
        <v>41930.223611111112</v>
      </c>
      <c r="R1727" s="28">
        <v>41931.074999999997</v>
      </c>
      <c r="S1727" t="s">
        <v>6665</v>
      </c>
      <c r="T1727" s="27">
        <v>41930</v>
      </c>
      <c r="V1727">
        <v>1</v>
      </c>
      <c r="W1727" t="s">
        <v>36</v>
      </c>
      <c r="X1727" t="s">
        <v>279</v>
      </c>
      <c r="Y1727">
        <v>0</v>
      </c>
      <c r="AB1727" t="s">
        <v>237</v>
      </c>
      <c r="AH1727">
        <v>0</v>
      </c>
      <c r="AN1727" t="s">
        <v>238</v>
      </c>
      <c r="AO1727">
        <v>2</v>
      </c>
      <c r="AP1727" t="s">
        <v>239</v>
      </c>
      <c r="AQ1727" s="27">
        <v>41931</v>
      </c>
      <c r="AR1727" t="s">
        <v>240</v>
      </c>
      <c r="AS1727">
        <v>1</v>
      </c>
      <c r="AT1727" t="s">
        <v>239</v>
      </c>
      <c r="AU1727" s="27">
        <v>41931</v>
      </c>
    </row>
    <row r="1728" spans="1:47" x14ac:dyDescent="0.2">
      <c r="A1728">
        <v>1727</v>
      </c>
      <c r="B1728" t="s">
        <v>6666</v>
      </c>
      <c r="C1728" t="s">
        <v>6667</v>
      </c>
      <c r="D1728" t="s">
        <v>3373</v>
      </c>
      <c r="E1728" s="27">
        <v>41325</v>
      </c>
      <c r="F1728" t="s">
        <v>294</v>
      </c>
      <c r="G1728" s="27">
        <v>23419</v>
      </c>
      <c r="H1728">
        <v>52</v>
      </c>
      <c r="I1728" t="s">
        <v>234</v>
      </c>
      <c r="J1728" t="s">
        <v>250</v>
      </c>
      <c r="K1728">
        <v>0</v>
      </c>
      <c r="L1728">
        <v>1</v>
      </c>
      <c r="M1728">
        <v>0</v>
      </c>
      <c r="N1728">
        <v>0</v>
      </c>
      <c r="O1728">
        <v>1</v>
      </c>
      <c r="P1728">
        <v>-28</v>
      </c>
      <c r="Q1728" s="28">
        <v>41297.477777777778</v>
      </c>
      <c r="R1728" s="28">
        <v>41298.208333333336</v>
      </c>
      <c r="S1728" t="s">
        <v>6668</v>
      </c>
      <c r="T1728" s="27">
        <v>41297</v>
      </c>
      <c r="V1728">
        <v>28</v>
      </c>
      <c r="W1728" t="s">
        <v>32</v>
      </c>
      <c r="X1728" t="s">
        <v>588</v>
      </c>
      <c r="Y1728">
        <v>0</v>
      </c>
      <c r="AB1728" t="s">
        <v>237</v>
      </c>
      <c r="AH1728">
        <v>0</v>
      </c>
      <c r="AN1728" t="s">
        <v>238</v>
      </c>
      <c r="AO1728">
        <v>1</v>
      </c>
      <c r="AP1728" t="s">
        <v>239</v>
      </c>
      <c r="AQ1728" s="27">
        <v>41325</v>
      </c>
      <c r="AR1728" t="s">
        <v>240</v>
      </c>
      <c r="AS1728">
        <v>1</v>
      </c>
      <c r="AT1728" t="s">
        <v>239</v>
      </c>
      <c r="AU1728" s="27">
        <v>41325</v>
      </c>
    </row>
    <row r="1729" spans="1:47" x14ac:dyDescent="0.2">
      <c r="A1729">
        <v>1728</v>
      </c>
      <c r="B1729" t="s">
        <v>6669</v>
      </c>
      <c r="C1729" t="s">
        <v>990</v>
      </c>
      <c r="D1729" t="s">
        <v>6670</v>
      </c>
      <c r="E1729" s="27">
        <v>41311</v>
      </c>
      <c r="F1729" t="s">
        <v>233</v>
      </c>
      <c r="G1729" s="27">
        <v>32828</v>
      </c>
      <c r="H1729">
        <v>26</v>
      </c>
      <c r="I1729" t="s">
        <v>244</v>
      </c>
      <c r="J1729" t="s">
        <v>245</v>
      </c>
      <c r="K1729">
        <v>0</v>
      </c>
      <c r="L1729">
        <v>9</v>
      </c>
      <c r="M1729">
        <v>0</v>
      </c>
      <c r="N1729">
        <v>0</v>
      </c>
      <c r="O1729">
        <v>7</v>
      </c>
      <c r="P1729">
        <v>81</v>
      </c>
      <c r="Q1729" s="28">
        <v>41392.386111111111</v>
      </c>
      <c r="R1729" s="28">
        <v>41536.238888888889</v>
      </c>
      <c r="S1729" t="s">
        <v>6671</v>
      </c>
      <c r="T1729" s="27">
        <v>41213</v>
      </c>
      <c r="V1729">
        <v>98</v>
      </c>
      <c r="W1729" t="s">
        <v>36</v>
      </c>
      <c r="X1729" t="s">
        <v>404</v>
      </c>
      <c r="Y1729">
        <v>1</v>
      </c>
      <c r="AA1729" t="s">
        <v>6672</v>
      </c>
      <c r="AB1729" t="s">
        <v>32</v>
      </c>
      <c r="AD1729" s="27">
        <v>41365</v>
      </c>
      <c r="AE1729" t="s">
        <v>983</v>
      </c>
      <c r="AH1729">
        <v>0</v>
      </c>
      <c r="AN1729" t="s">
        <v>238</v>
      </c>
      <c r="AO1729">
        <v>7</v>
      </c>
      <c r="AP1729" t="s">
        <v>246</v>
      </c>
      <c r="AQ1729" s="27">
        <v>41311</v>
      </c>
      <c r="AR1729" t="s">
        <v>240</v>
      </c>
      <c r="AS1729">
        <v>9</v>
      </c>
      <c r="AT1729" t="s">
        <v>269</v>
      </c>
      <c r="AU1729" s="27">
        <v>41311</v>
      </c>
    </row>
    <row r="1730" spans="1:47" x14ac:dyDescent="0.2">
      <c r="A1730">
        <v>1729</v>
      </c>
      <c r="B1730" t="s">
        <v>6673</v>
      </c>
      <c r="C1730" t="s">
        <v>1127</v>
      </c>
      <c r="D1730" t="s">
        <v>6674</v>
      </c>
      <c r="E1730" s="27">
        <v>41372</v>
      </c>
      <c r="F1730" t="s">
        <v>233</v>
      </c>
      <c r="G1730" s="27">
        <v>27969</v>
      </c>
      <c r="H1730">
        <v>39</v>
      </c>
      <c r="I1730" t="s">
        <v>244</v>
      </c>
      <c r="J1730" t="s">
        <v>250</v>
      </c>
      <c r="K1730">
        <v>0</v>
      </c>
      <c r="L1730">
        <v>2</v>
      </c>
      <c r="M1730">
        <v>0</v>
      </c>
      <c r="N1730">
        <v>0</v>
      </c>
      <c r="O1730">
        <v>1</v>
      </c>
      <c r="P1730">
        <v>0</v>
      </c>
      <c r="Q1730" s="28">
        <v>41372.535416666666</v>
      </c>
      <c r="R1730" s="28">
        <v>41372.42083333333</v>
      </c>
      <c r="S1730" t="s">
        <v>6675</v>
      </c>
      <c r="T1730" s="27">
        <v>41371</v>
      </c>
      <c r="V1730">
        <v>1</v>
      </c>
      <c r="W1730" t="s">
        <v>36</v>
      </c>
      <c r="X1730" t="s">
        <v>412</v>
      </c>
      <c r="Y1730">
        <v>1</v>
      </c>
      <c r="AA1730" t="s">
        <v>6676</v>
      </c>
      <c r="AB1730" t="s">
        <v>36</v>
      </c>
      <c r="AD1730" s="27">
        <v>41506</v>
      </c>
      <c r="AE1730" t="s">
        <v>879</v>
      </c>
      <c r="AH1730">
        <v>0</v>
      </c>
      <c r="AN1730" t="s">
        <v>238</v>
      </c>
      <c r="AO1730">
        <v>1</v>
      </c>
      <c r="AP1730" t="s">
        <v>239</v>
      </c>
      <c r="AQ1730" s="27">
        <v>41372</v>
      </c>
      <c r="AR1730" t="s">
        <v>240</v>
      </c>
      <c r="AS1730">
        <v>2</v>
      </c>
      <c r="AT1730" t="s">
        <v>239</v>
      </c>
      <c r="AU1730" s="27">
        <v>41372</v>
      </c>
    </row>
    <row r="1731" spans="1:47" x14ac:dyDescent="0.2">
      <c r="A1731">
        <v>1730</v>
      </c>
      <c r="B1731" t="s">
        <v>6677</v>
      </c>
      <c r="C1731" t="s">
        <v>3144</v>
      </c>
      <c r="D1731" t="s">
        <v>6678</v>
      </c>
      <c r="E1731" s="27">
        <v>41702</v>
      </c>
      <c r="F1731" t="s">
        <v>233</v>
      </c>
      <c r="G1731" s="27">
        <v>25075</v>
      </c>
      <c r="H1731">
        <v>47</v>
      </c>
      <c r="I1731" t="s">
        <v>234</v>
      </c>
      <c r="J1731" t="s">
        <v>250</v>
      </c>
      <c r="K1731">
        <v>0</v>
      </c>
      <c r="L1731">
        <v>4</v>
      </c>
      <c r="M1731">
        <v>0</v>
      </c>
      <c r="N1731">
        <v>0</v>
      </c>
      <c r="O1731">
        <v>5</v>
      </c>
      <c r="P1731">
        <v>-1</v>
      </c>
      <c r="Q1731" s="28">
        <v>41701.398611111108</v>
      </c>
      <c r="R1731" s="28">
        <v>41702.394444444442</v>
      </c>
      <c r="S1731" t="s">
        <v>6679</v>
      </c>
      <c r="U1731" s="27">
        <v>41702</v>
      </c>
      <c r="V1731">
        <v>0</v>
      </c>
      <c r="W1731" t="s">
        <v>32</v>
      </c>
      <c r="X1731" t="s">
        <v>274</v>
      </c>
      <c r="Y1731">
        <v>0</v>
      </c>
      <c r="AB1731" t="s">
        <v>237</v>
      </c>
      <c r="AH1731">
        <v>0</v>
      </c>
      <c r="AN1731" t="s">
        <v>238</v>
      </c>
      <c r="AO1731">
        <v>1</v>
      </c>
      <c r="AP1731" t="s">
        <v>239</v>
      </c>
      <c r="AQ1731" s="27">
        <v>41702</v>
      </c>
      <c r="AR1731" t="s">
        <v>240</v>
      </c>
      <c r="AS1731">
        <v>4</v>
      </c>
      <c r="AT1731" t="s">
        <v>239</v>
      </c>
      <c r="AU1731" s="27">
        <v>41702</v>
      </c>
    </row>
    <row r="1732" spans="1:47" x14ac:dyDescent="0.2">
      <c r="A1732">
        <v>1731</v>
      </c>
      <c r="B1732" t="s">
        <v>6680</v>
      </c>
      <c r="C1732" t="s">
        <v>1127</v>
      </c>
      <c r="D1732" t="s">
        <v>6681</v>
      </c>
      <c r="E1732" s="27">
        <v>41313</v>
      </c>
      <c r="F1732" t="s">
        <v>233</v>
      </c>
      <c r="G1732" s="27">
        <v>24110</v>
      </c>
      <c r="H1732">
        <v>50</v>
      </c>
      <c r="I1732" t="s">
        <v>234</v>
      </c>
      <c r="J1732" t="s">
        <v>245</v>
      </c>
      <c r="K1732">
        <v>0</v>
      </c>
      <c r="L1732">
        <v>1</v>
      </c>
      <c r="M1732">
        <v>0</v>
      </c>
      <c r="N1732">
        <v>0</v>
      </c>
      <c r="O1732">
        <v>1</v>
      </c>
      <c r="S1732" t="s">
        <v>6682</v>
      </c>
      <c r="T1732" s="27">
        <v>41166</v>
      </c>
      <c r="V1732">
        <v>147</v>
      </c>
      <c r="W1732" t="s">
        <v>32</v>
      </c>
      <c r="X1732" t="s">
        <v>939</v>
      </c>
      <c r="Y1732">
        <v>0</v>
      </c>
      <c r="AB1732" t="s">
        <v>237</v>
      </c>
      <c r="AH1732">
        <v>0</v>
      </c>
      <c r="AN1732" t="s">
        <v>238</v>
      </c>
      <c r="AO1732">
        <v>1</v>
      </c>
      <c r="AP1732" t="s">
        <v>239</v>
      </c>
      <c r="AQ1732" s="27">
        <v>41313</v>
      </c>
      <c r="AR1732" t="s">
        <v>240</v>
      </c>
      <c r="AS1732">
        <v>1</v>
      </c>
      <c r="AT1732" t="s">
        <v>239</v>
      </c>
      <c r="AU1732" s="27">
        <v>41313</v>
      </c>
    </row>
    <row r="1733" spans="1:47" x14ac:dyDescent="0.2">
      <c r="A1733">
        <v>1732</v>
      </c>
      <c r="B1733" t="s">
        <v>6683</v>
      </c>
      <c r="C1733" t="s">
        <v>6684</v>
      </c>
      <c r="D1733" t="s">
        <v>1110</v>
      </c>
      <c r="E1733" s="27">
        <v>41878</v>
      </c>
      <c r="F1733" t="s">
        <v>233</v>
      </c>
      <c r="G1733" s="27">
        <v>33051</v>
      </c>
      <c r="H1733">
        <v>25</v>
      </c>
      <c r="I1733" t="s">
        <v>244</v>
      </c>
      <c r="J1733" t="s">
        <v>250</v>
      </c>
      <c r="K1733">
        <v>0</v>
      </c>
      <c r="L1733">
        <v>10</v>
      </c>
      <c r="M1733">
        <v>0</v>
      </c>
      <c r="N1733">
        <v>0</v>
      </c>
      <c r="O1733">
        <v>4</v>
      </c>
      <c r="P1733">
        <v>-1</v>
      </c>
      <c r="Q1733" s="28">
        <v>41877.456944444442</v>
      </c>
      <c r="R1733" s="28">
        <v>41883.175000000003</v>
      </c>
      <c r="S1733" t="s">
        <v>6685</v>
      </c>
      <c r="U1733" s="27">
        <v>41877</v>
      </c>
      <c r="V1733">
        <v>1</v>
      </c>
      <c r="W1733" t="s">
        <v>32</v>
      </c>
      <c r="X1733" t="s">
        <v>274</v>
      </c>
      <c r="Y1733">
        <v>0</v>
      </c>
      <c r="AB1733" t="s">
        <v>237</v>
      </c>
      <c r="AH1733">
        <v>0</v>
      </c>
      <c r="AN1733" t="s">
        <v>238</v>
      </c>
      <c r="AO1733">
        <v>8</v>
      </c>
      <c r="AP1733" t="s">
        <v>269</v>
      </c>
      <c r="AQ1733" s="27">
        <v>41878</v>
      </c>
      <c r="AR1733" t="s">
        <v>240</v>
      </c>
      <c r="AS1733">
        <v>10</v>
      </c>
      <c r="AT1733" t="s">
        <v>269</v>
      </c>
      <c r="AU1733" s="27">
        <v>41878</v>
      </c>
    </row>
    <row r="1734" spans="1:47" x14ac:dyDescent="0.2">
      <c r="A1734">
        <v>1733</v>
      </c>
      <c r="B1734" t="s">
        <v>6686</v>
      </c>
      <c r="C1734" t="s">
        <v>557</v>
      </c>
      <c r="D1734" t="s">
        <v>6687</v>
      </c>
      <c r="E1734" s="27">
        <v>41417</v>
      </c>
      <c r="F1734" t="s">
        <v>294</v>
      </c>
      <c r="G1734" s="27">
        <v>23179</v>
      </c>
      <c r="H1734">
        <v>52</v>
      </c>
      <c r="I1734" t="s">
        <v>234</v>
      </c>
      <c r="J1734" t="s">
        <v>245</v>
      </c>
      <c r="K1734">
        <v>0</v>
      </c>
      <c r="L1734">
        <v>7</v>
      </c>
      <c r="M1734">
        <v>0</v>
      </c>
      <c r="N1734">
        <v>0</v>
      </c>
      <c r="O1734">
        <v>6</v>
      </c>
      <c r="P1734">
        <v>0</v>
      </c>
      <c r="Q1734" s="28">
        <v>41417.054166666669</v>
      </c>
      <c r="R1734" s="28">
        <v>41450.353472222225</v>
      </c>
      <c r="S1734" t="s">
        <v>6688</v>
      </c>
      <c r="T1734" s="27">
        <v>39585</v>
      </c>
      <c r="V1734">
        <v>1832</v>
      </c>
      <c r="W1734" t="s">
        <v>36</v>
      </c>
      <c r="X1734" t="s">
        <v>1216</v>
      </c>
      <c r="Y1734">
        <v>0</v>
      </c>
      <c r="AB1734" t="s">
        <v>237</v>
      </c>
      <c r="AH1734">
        <v>0</v>
      </c>
      <c r="AN1734" t="s">
        <v>238</v>
      </c>
      <c r="AO1734">
        <v>2</v>
      </c>
      <c r="AP1734" t="s">
        <v>239</v>
      </c>
      <c r="AQ1734" s="27">
        <v>41417</v>
      </c>
      <c r="AR1734" t="s">
        <v>240</v>
      </c>
      <c r="AS1734">
        <v>7</v>
      </c>
      <c r="AT1734" t="s">
        <v>246</v>
      </c>
      <c r="AU1734" s="27">
        <v>41417</v>
      </c>
    </row>
    <row r="1735" spans="1:47" x14ac:dyDescent="0.2">
      <c r="A1735">
        <v>1734</v>
      </c>
      <c r="B1735" t="s">
        <v>6689</v>
      </c>
      <c r="C1735" t="s">
        <v>4290</v>
      </c>
      <c r="D1735" t="s">
        <v>6690</v>
      </c>
      <c r="E1735" s="27">
        <v>41276</v>
      </c>
      <c r="F1735" t="s">
        <v>294</v>
      </c>
      <c r="G1735" s="27">
        <v>27230</v>
      </c>
      <c r="H1735">
        <v>41</v>
      </c>
      <c r="I1735" t="s">
        <v>244</v>
      </c>
      <c r="J1735" t="s">
        <v>245</v>
      </c>
      <c r="K1735">
        <v>0</v>
      </c>
      <c r="L1735">
        <v>1</v>
      </c>
      <c r="M1735">
        <v>0</v>
      </c>
      <c r="N1735">
        <v>0</v>
      </c>
      <c r="O1735">
        <v>0</v>
      </c>
      <c r="S1735" t="s">
        <v>6691</v>
      </c>
      <c r="T1735" s="27">
        <v>41273</v>
      </c>
      <c r="V1735">
        <v>3</v>
      </c>
      <c r="W1735" t="s">
        <v>36</v>
      </c>
      <c r="X1735" t="s">
        <v>279</v>
      </c>
      <c r="Y1735">
        <v>0</v>
      </c>
      <c r="AB1735" t="s">
        <v>237</v>
      </c>
      <c r="AH1735">
        <v>0</v>
      </c>
      <c r="AN1735" t="s">
        <v>238</v>
      </c>
      <c r="AO1735">
        <v>1</v>
      </c>
      <c r="AP1735" t="s">
        <v>239</v>
      </c>
      <c r="AQ1735" s="27">
        <v>41276</v>
      </c>
      <c r="AR1735" t="s">
        <v>240</v>
      </c>
      <c r="AS1735">
        <v>1</v>
      </c>
      <c r="AT1735" t="s">
        <v>239</v>
      </c>
      <c r="AU1735" s="27">
        <v>41276</v>
      </c>
    </row>
    <row r="1736" spans="1:47" x14ac:dyDescent="0.2">
      <c r="A1736">
        <v>1735</v>
      </c>
      <c r="B1736" t="s">
        <v>6692</v>
      </c>
      <c r="C1736" t="s">
        <v>602</v>
      </c>
      <c r="D1736" t="s">
        <v>6693</v>
      </c>
      <c r="E1736" s="27">
        <v>41673</v>
      </c>
      <c r="F1736" t="s">
        <v>233</v>
      </c>
      <c r="G1736" s="27">
        <v>28807</v>
      </c>
      <c r="H1736">
        <v>37</v>
      </c>
      <c r="I1736" t="s">
        <v>244</v>
      </c>
      <c r="J1736" t="s">
        <v>245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 s="28">
        <v>41673.136111111111</v>
      </c>
      <c r="R1736" s="28">
        <v>41673.34375</v>
      </c>
      <c r="S1736" t="s">
        <v>6694</v>
      </c>
      <c r="T1736" s="27">
        <v>41673</v>
      </c>
      <c r="V1736">
        <v>0</v>
      </c>
      <c r="W1736" t="s">
        <v>36</v>
      </c>
      <c r="X1736" t="s">
        <v>279</v>
      </c>
      <c r="Y1736">
        <v>0</v>
      </c>
      <c r="AB1736" t="s">
        <v>237</v>
      </c>
      <c r="AH1736">
        <v>0</v>
      </c>
      <c r="AN1736" t="s">
        <v>238</v>
      </c>
      <c r="AO1736">
        <v>2</v>
      </c>
      <c r="AP1736" t="s">
        <v>239</v>
      </c>
      <c r="AQ1736" s="27">
        <v>41673</v>
      </c>
      <c r="AR1736" t="s">
        <v>240</v>
      </c>
      <c r="AS1736">
        <v>1</v>
      </c>
      <c r="AT1736" t="s">
        <v>239</v>
      </c>
      <c r="AU1736" s="27">
        <v>41673</v>
      </c>
    </row>
    <row r="1737" spans="1:47" x14ac:dyDescent="0.2">
      <c r="A1737">
        <v>1736</v>
      </c>
      <c r="B1737" t="s">
        <v>6695</v>
      </c>
      <c r="C1737" t="s">
        <v>6696</v>
      </c>
      <c r="D1737" t="s">
        <v>3137</v>
      </c>
      <c r="E1737" s="27">
        <v>41509</v>
      </c>
      <c r="F1737" t="s">
        <v>294</v>
      </c>
      <c r="G1737" s="27">
        <v>33643</v>
      </c>
      <c r="H1737">
        <v>24</v>
      </c>
      <c r="I1737" t="s">
        <v>259</v>
      </c>
      <c r="J1737" t="s">
        <v>250</v>
      </c>
      <c r="K1737">
        <v>0</v>
      </c>
      <c r="L1737">
        <v>7</v>
      </c>
      <c r="M1737">
        <v>0</v>
      </c>
      <c r="N1737">
        <v>0</v>
      </c>
      <c r="O1737">
        <v>0</v>
      </c>
      <c r="P1737">
        <v>-1</v>
      </c>
      <c r="Q1737" s="28">
        <v>41508.300694444442</v>
      </c>
      <c r="R1737" s="28">
        <v>41509.304861111108</v>
      </c>
      <c r="S1737" t="s">
        <v>6697</v>
      </c>
      <c r="T1737" s="27">
        <v>41508</v>
      </c>
      <c r="V1737">
        <v>1</v>
      </c>
      <c r="W1737" t="s">
        <v>32</v>
      </c>
      <c r="X1737" t="s">
        <v>5906</v>
      </c>
      <c r="Y1737">
        <v>0</v>
      </c>
      <c r="AB1737" t="s">
        <v>237</v>
      </c>
      <c r="AH1737">
        <v>0</v>
      </c>
      <c r="AN1737" t="s">
        <v>238</v>
      </c>
      <c r="AO1737">
        <v>5</v>
      </c>
      <c r="AP1737" t="s">
        <v>246</v>
      </c>
      <c r="AQ1737" s="27">
        <v>41509</v>
      </c>
      <c r="AR1737" t="s">
        <v>240</v>
      </c>
      <c r="AS1737">
        <v>7</v>
      </c>
      <c r="AT1737" t="s">
        <v>246</v>
      </c>
      <c r="AU1737" s="27">
        <v>41509</v>
      </c>
    </row>
    <row r="1738" spans="1:47" x14ac:dyDescent="0.2">
      <c r="A1738">
        <v>1737</v>
      </c>
      <c r="B1738" t="s">
        <v>6698</v>
      </c>
      <c r="C1738" t="s">
        <v>6699</v>
      </c>
      <c r="D1738" t="s">
        <v>3425</v>
      </c>
      <c r="E1738" s="27">
        <v>41527</v>
      </c>
      <c r="F1738" t="s">
        <v>294</v>
      </c>
      <c r="G1738" s="27">
        <v>29838</v>
      </c>
      <c r="H1738">
        <v>34</v>
      </c>
      <c r="I1738" t="s">
        <v>244</v>
      </c>
      <c r="J1738" t="s">
        <v>250</v>
      </c>
      <c r="K1738">
        <v>0</v>
      </c>
      <c r="L1738">
        <v>9</v>
      </c>
      <c r="M1738">
        <v>0</v>
      </c>
      <c r="N1738">
        <v>0</v>
      </c>
      <c r="O1738">
        <v>14</v>
      </c>
      <c r="P1738">
        <v>-1</v>
      </c>
      <c r="Q1738" s="28">
        <v>41526.429166666669</v>
      </c>
      <c r="R1738" s="28">
        <v>41530.339583333334</v>
      </c>
      <c r="S1738" t="s">
        <v>6700</v>
      </c>
      <c r="T1738" s="27">
        <v>41526</v>
      </c>
      <c r="V1738">
        <v>1</v>
      </c>
      <c r="W1738" t="s">
        <v>32</v>
      </c>
      <c r="X1738" t="s">
        <v>1089</v>
      </c>
      <c r="Y1738">
        <v>0</v>
      </c>
      <c r="AB1738" t="s">
        <v>237</v>
      </c>
      <c r="AH1738">
        <v>0</v>
      </c>
      <c r="AN1738" t="s">
        <v>238</v>
      </c>
      <c r="AO1738">
        <v>8</v>
      </c>
      <c r="AP1738" t="s">
        <v>269</v>
      </c>
      <c r="AQ1738" s="27">
        <v>41527</v>
      </c>
      <c r="AR1738" t="s">
        <v>240</v>
      </c>
      <c r="AS1738">
        <v>9</v>
      </c>
      <c r="AT1738" t="s">
        <v>269</v>
      </c>
      <c r="AU1738" s="27">
        <v>41527</v>
      </c>
    </row>
    <row r="1739" spans="1:47" x14ac:dyDescent="0.2">
      <c r="A1739">
        <v>1738</v>
      </c>
      <c r="B1739" t="s">
        <v>6701</v>
      </c>
      <c r="C1739" t="s">
        <v>4736</v>
      </c>
      <c r="D1739" t="s">
        <v>6702</v>
      </c>
      <c r="E1739" s="27">
        <v>41859</v>
      </c>
      <c r="F1739" t="s">
        <v>233</v>
      </c>
      <c r="G1739" s="27">
        <v>31475</v>
      </c>
      <c r="H1739">
        <v>30</v>
      </c>
      <c r="I1739" t="s">
        <v>244</v>
      </c>
      <c r="J1739" t="s">
        <v>245</v>
      </c>
      <c r="K1739">
        <v>0</v>
      </c>
      <c r="L1739">
        <v>4</v>
      </c>
      <c r="M1739">
        <v>0</v>
      </c>
      <c r="N1739">
        <v>0</v>
      </c>
      <c r="O1739">
        <v>1</v>
      </c>
      <c r="P1739">
        <v>-1</v>
      </c>
      <c r="Q1739" s="28">
        <v>41858.51458333333</v>
      </c>
      <c r="R1739" s="28">
        <v>41859.365277777775</v>
      </c>
      <c r="S1739" t="s">
        <v>6703</v>
      </c>
      <c r="T1739" s="27">
        <v>41858</v>
      </c>
      <c r="V1739">
        <v>1</v>
      </c>
      <c r="W1739" t="s">
        <v>32</v>
      </c>
      <c r="X1739" t="s">
        <v>583</v>
      </c>
      <c r="Y1739">
        <v>0</v>
      </c>
      <c r="AB1739" t="s">
        <v>237</v>
      </c>
      <c r="AH1739">
        <v>0</v>
      </c>
      <c r="AN1739" t="s">
        <v>238</v>
      </c>
      <c r="AO1739">
        <v>3</v>
      </c>
      <c r="AP1739" t="s">
        <v>239</v>
      </c>
      <c r="AQ1739" s="27">
        <v>41859</v>
      </c>
      <c r="AR1739" t="s">
        <v>240</v>
      </c>
      <c r="AS1739">
        <v>4</v>
      </c>
      <c r="AT1739" t="s">
        <v>239</v>
      </c>
      <c r="AU1739" s="27">
        <v>41859</v>
      </c>
    </row>
    <row r="1740" spans="1:47" x14ac:dyDescent="0.2">
      <c r="A1740">
        <v>1739</v>
      </c>
      <c r="B1740" t="s">
        <v>6704</v>
      </c>
      <c r="C1740" t="s">
        <v>6705</v>
      </c>
      <c r="D1740" t="s">
        <v>375</v>
      </c>
      <c r="E1740" s="27">
        <v>41759</v>
      </c>
      <c r="F1740" t="s">
        <v>233</v>
      </c>
      <c r="G1740" s="27">
        <v>34963</v>
      </c>
      <c r="H1740">
        <v>20</v>
      </c>
      <c r="I1740" t="s">
        <v>259</v>
      </c>
      <c r="J1740" t="s">
        <v>250</v>
      </c>
      <c r="K1740">
        <v>0</v>
      </c>
      <c r="L1740">
        <v>4</v>
      </c>
      <c r="M1740">
        <v>0</v>
      </c>
      <c r="N1740">
        <v>1</v>
      </c>
      <c r="O1740">
        <v>0</v>
      </c>
      <c r="P1740">
        <v>-1</v>
      </c>
      <c r="Q1740" s="28">
        <v>41758.364583333336</v>
      </c>
      <c r="R1740" s="28">
        <v>41759.443749999999</v>
      </c>
      <c r="S1740" t="s">
        <v>6706</v>
      </c>
      <c r="T1740" s="27">
        <v>41758</v>
      </c>
      <c r="V1740">
        <v>1</v>
      </c>
      <c r="W1740" t="s">
        <v>32</v>
      </c>
      <c r="X1740" t="s">
        <v>588</v>
      </c>
      <c r="Y1740">
        <v>0</v>
      </c>
      <c r="AB1740" t="s">
        <v>237</v>
      </c>
      <c r="AH1740">
        <v>0</v>
      </c>
      <c r="AN1740" t="s">
        <v>238</v>
      </c>
      <c r="AO1740">
        <v>6</v>
      </c>
      <c r="AP1740" t="s">
        <v>246</v>
      </c>
      <c r="AQ1740" s="27">
        <v>41759</v>
      </c>
      <c r="AR1740" t="s">
        <v>240</v>
      </c>
      <c r="AS1740">
        <v>4</v>
      </c>
      <c r="AT1740" t="s">
        <v>239</v>
      </c>
      <c r="AU1740" s="27">
        <v>41759</v>
      </c>
    </row>
    <row r="1741" spans="1:47" x14ac:dyDescent="0.2">
      <c r="A1741">
        <v>1740</v>
      </c>
      <c r="B1741" t="s">
        <v>6707</v>
      </c>
      <c r="C1741" t="s">
        <v>726</v>
      </c>
      <c r="D1741" t="s">
        <v>6708</v>
      </c>
      <c r="E1741" s="27">
        <v>41796</v>
      </c>
      <c r="F1741" t="s">
        <v>233</v>
      </c>
      <c r="G1741" s="27">
        <v>17254</v>
      </c>
      <c r="H1741">
        <v>69</v>
      </c>
      <c r="I1741" t="s">
        <v>234</v>
      </c>
      <c r="J1741" t="s">
        <v>353</v>
      </c>
      <c r="K1741">
        <v>0</v>
      </c>
      <c r="L1741">
        <v>1</v>
      </c>
      <c r="M1741">
        <v>0</v>
      </c>
      <c r="N1741">
        <v>0</v>
      </c>
      <c r="O1741">
        <v>0</v>
      </c>
      <c r="W1741" t="s">
        <v>237</v>
      </c>
      <c r="Y1741">
        <v>-1</v>
      </c>
      <c r="AB1741" t="s">
        <v>237</v>
      </c>
      <c r="AH1741">
        <v>0</v>
      </c>
      <c r="AN1741" t="s">
        <v>238</v>
      </c>
      <c r="AO1741">
        <v>1</v>
      </c>
      <c r="AP1741" t="s">
        <v>239</v>
      </c>
      <c r="AQ1741" s="27">
        <v>41796</v>
      </c>
      <c r="AR1741" t="s">
        <v>240</v>
      </c>
      <c r="AS1741">
        <v>1</v>
      </c>
      <c r="AT1741" t="s">
        <v>239</v>
      </c>
      <c r="AU1741" s="27">
        <v>41796</v>
      </c>
    </row>
    <row r="1742" spans="1:47" x14ac:dyDescent="0.2">
      <c r="A1742">
        <v>1741</v>
      </c>
      <c r="B1742" t="s">
        <v>6709</v>
      </c>
      <c r="C1742" t="s">
        <v>6710</v>
      </c>
      <c r="D1742" t="s">
        <v>6711</v>
      </c>
      <c r="E1742" s="27">
        <v>41314</v>
      </c>
      <c r="F1742" t="s">
        <v>233</v>
      </c>
      <c r="G1742" s="27">
        <v>33594</v>
      </c>
      <c r="H1742">
        <v>24</v>
      </c>
      <c r="I1742" t="s">
        <v>259</v>
      </c>
      <c r="J1742" t="s">
        <v>250</v>
      </c>
      <c r="K1742">
        <v>0</v>
      </c>
      <c r="L1742">
        <v>6</v>
      </c>
      <c r="M1742">
        <v>0</v>
      </c>
      <c r="N1742">
        <v>0</v>
      </c>
      <c r="O1742">
        <v>5</v>
      </c>
      <c r="P1742">
        <v>86</v>
      </c>
      <c r="Q1742" s="28">
        <v>41400.320138888892</v>
      </c>
      <c r="R1742" s="28">
        <v>41517.223611111112</v>
      </c>
      <c r="S1742" t="s">
        <v>6712</v>
      </c>
      <c r="T1742" s="27">
        <v>41313</v>
      </c>
      <c r="V1742">
        <v>1</v>
      </c>
      <c r="W1742" t="s">
        <v>32</v>
      </c>
      <c r="X1742" t="s">
        <v>588</v>
      </c>
      <c r="Y1742">
        <v>1</v>
      </c>
      <c r="AA1742" t="s">
        <v>6713</v>
      </c>
      <c r="AB1742" t="s">
        <v>36</v>
      </c>
      <c r="AC1742">
        <v>0</v>
      </c>
      <c r="AD1742" s="27">
        <v>41400</v>
      </c>
      <c r="AE1742" t="s">
        <v>474</v>
      </c>
      <c r="AF1742" s="27">
        <v>41400</v>
      </c>
      <c r="AG1742" s="27">
        <v>41517</v>
      </c>
      <c r="AH1742">
        <v>0</v>
      </c>
      <c r="AN1742" t="s">
        <v>238</v>
      </c>
      <c r="AO1742">
        <v>4</v>
      </c>
      <c r="AP1742" t="s">
        <v>239</v>
      </c>
      <c r="AQ1742" s="27">
        <v>41314</v>
      </c>
      <c r="AR1742" t="s">
        <v>240</v>
      </c>
      <c r="AS1742">
        <v>6</v>
      </c>
      <c r="AT1742" t="s">
        <v>246</v>
      </c>
      <c r="AU1742" s="27">
        <v>41314</v>
      </c>
    </row>
    <row r="1743" spans="1:47" x14ac:dyDescent="0.2">
      <c r="A1743">
        <v>1742</v>
      </c>
      <c r="B1743" t="s">
        <v>6714</v>
      </c>
      <c r="C1743" t="s">
        <v>6715</v>
      </c>
      <c r="D1743" t="s">
        <v>3599</v>
      </c>
      <c r="E1743" s="27">
        <v>41502</v>
      </c>
      <c r="F1743" t="s">
        <v>233</v>
      </c>
      <c r="G1743" s="27">
        <v>34895</v>
      </c>
      <c r="H1743">
        <v>20</v>
      </c>
      <c r="I1743" t="s">
        <v>259</v>
      </c>
      <c r="J1743" t="s">
        <v>22</v>
      </c>
      <c r="K1743">
        <v>0</v>
      </c>
      <c r="L1743">
        <v>4</v>
      </c>
      <c r="M1743">
        <v>0</v>
      </c>
      <c r="N1743">
        <v>0</v>
      </c>
      <c r="O1743">
        <v>0</v>
      </c>
      <c r="P1743">
        <v>-1</v>
      </c>
      <c r="Q1743" s="28">
        <v>41501.522916666669</v>
      </c>
      <c r="R1743" s="28">
        <v>41513.366666666669</v>
      </c>
      <c r="S1743" t="s">
        <v>6716</v>
      </c>
      <c r="T1743" s="27">
        <v>41501</v>
      </c>
      <c r="V1743">
        <v>1</v>
      </c>
      <c r="W1743" t="s">
        <v>36</v>
      </c>
      <c r="X1743" t="s">
        <v>567</v>
      </c>
      <c r="Y1743">
        <v>1</v>
      </c>
      <c r="AA1743" t="s">
        <v>6717</v>
      </c>
      <c r="AB1743" t="s">
        <v>36</v>
      </c>
      <c r="AD1743" s="27">
        <v>42207</v>
      </c>
      <c r="AE1743" t="s">
        <v>392</v>
      </c>
      <c r="AH1743">
        <v>0</v>
      </c>
      <c r="AN1743" t="s">
        <v>238</v>
      </c>
      <c r="AO1743">
        <v>7</v>
      </c>
      <c r="AP1743" t="s">
        <v>246</v>
      </c>
      <c r="AQ1743" s="27">
        <v>41502</v>
      </c>
      <c r="AR1743" t="s">
        <v>240</v>
      </c>
      <c r="AS1743">
        <v>4</v>
      </c>
      <c r="AT1743" t="s">
        <v>239</v>
      </c>
      <c r="AU1743" s="27">
        <v>41502</v>
      </c>
    </row>
    <row r="1744" spans="1:47" x14ac:dyDescent="0.2">
      <c r="A1744">
        <v>1743</v>
      </c>
      <c r="B1744" t="s">
        <v>6718</v>
      </c>
      <c r="C1744" t="s">
        <v>6719</v>
      </c>
      <c r="D1744" t="s">
        <v>6720</v>
      </c>
      <c r="E1744" s="27">
        <v>41835</v>
      </c>
      <c r="F1744" t="s">
        <v>294</v>
      </c>
      <c r="G1744" s="27">
        <v>27529</v>
      </c>
      <c r="H1744">
        <v>40</v>
      </c>
      <c r="I1744" t="s">
        <v>244</v>
      </c>
      <c r="J1744" t="s">
        <v>250</v>
      </c>
      <c r="K1744">
        <v>0</v>
      </c>
      <c r="L1744">
        <v>2</v>
      </c>
      <c r="M1744">
        <v>0</v>
      </c>
      <c r="N1744">
        <v>0</v>
      </c>
      <c r="O1744">
        <v>0</v>
      </c>
      <c r="P1744">
        <v>-1</v>
      </c>
      <c r="Q1744" s="28">
        <v>41834.46597222222</v>
      </c>
      <c r="R1744" s="28">
        <v>41835.077777777777</v>
      </c>
      <c r="S1744" t="s">
        <v>6721</v>
      </c>
      <c r="T1744" s="27">
        <v>41834</v>
      </c>
      <c r="V1744">
        <v>1</v>
      </c>
      <c r="W1744" t="s">
        <v>36</v>
      </c>
      <c r="X1744" t="s">
        <v>279</v>
      </c>
      <c r="Y1744">
        <v>0</v>
      </c>
      <c r="AB1744" t="s">
        <v>237</v>
      </c>
      <c r="AH1744">
        <v>0</v>
      </c>
      <c r="AN1744" t="s">
        <v>238</v>
      </c>
      <c r="AO1744">
        <v>1</v>
      </c>
      <c r="AP1744" t="s">
        <v>239</v>
      </c>
      <c r="AQ1744" s="27">
        <v>41835</v>
      </c>
      <c r="AR1744" t="s">
        <v>240</v>
      </c>
      <c r="AS1744">
        <v>2</v>
      </c>
      <c r="AT1744" t="s">
        <v>239</v>
      </c>
      <c r="AU1744" s="27">
        <v>41835</v>
      </c>
    </row>
    <row r="1745" spans="1:47" x14ac:dyDescent="0.2">
      <c r="A1745">
        <v>1744</v>
      </c>
      <c r="B1745" t="s">
        <v>6722</v>
      </c>
      <c r="C1745" t="s">
        <v>6723</v>
      </c>
      <c r="D1745" t="s">
        <v>6724</v>
      </c>
      <c r="E1745" s="27">
        <v>41491</v>
      </c>
      <c r="F1745" t="s">
        <v>294</v>
      </c>
      <c r="G1745" s="27">
        <v>32127</v>
      </c>
      <c r="H1745">
        <v>28</v>
      </c>
      <c r="I1745" t="s">
        <v>244</v>
      </c>
      <c r="J1745" t="s">
        <v>250</v>
      </c>
      <c r="K1745">
        <v>0</v>
      </c>
      <c r="L1745">
        <v>3</v>
      </c>
      <c r="M1745">
        <v>0</v>
      </c>
      <c r="N1745">
        <v>0</v>
      </c>
      <c r="O1745">
        <v>0</v>
      </c>
      <c r="W1745" t="s">
        <v>237</v>
      </c>
      <c r="Y1745">
        <v>-1</v>
      </c>
      <c r="AB1745" t="s">
        <v>237</v>
      </c>
      <c r="AH1745">
        <v>0</v>
      </c>
      <c r="AN1745" t="s">
        <v>238</v>
      </c>
      <c r="AO1745">
        <v>2</v>
      </c>
      <c r="AP1745" t="s">
        <v>239</v>
      </c>
      <c r="AQ1745" s="27">
        <v>41491</v>
      </c>
      <c r="AR1745" t="s">
        <v>240</v>
      </c>
      <c r="AS1745">
        <v>3</v>
      </c>
      <c r="AT1745" t="s">
        <v>239</v>
      </c>
      <c r="AU1745" s="27">
        <v>41491</v>
      </c>
    </row>
    <row r="1746" spans="1:47" x14ac:dyDescent="0.2">
      <c r="A1746">
        <v>1745</v>
      </c>
      <c r="B1746" t="s">
        <v>6725</v>
      </c>
      <c r="C1746" t="s">
        <v>2021</v>
      </c>
      <c r="D1746" t="s">
        <v>3817</v>
      </c>
      <c r="E1746" s="27">
        <v>41782</v>
      </c>
      <c r="F1746" t="s">
        <v>233</v>
      </c>
      <c r="G1746" s="27">
        <v>32575</v>
      </c>
      <c r="H1746">
        <v>27</v>
      </c>
      <c r="I1746" t="s">
        <v>244</v>
      </c>
      <c r="J1746" t="s">
        <v>245</v>
      </c>
      <c r="K1746">
        <v>0</v>
      </c>
      <c r="L1746">
        <v>5</v>
      </c>
      <c r="M1746">
        <v>0</v>
      </c>
      <c r="N1746">
        <v>0</v>
      </c>
      <c r="O1746">
        <v>1</v>
      </c>
      <c r="P1746">
        <v>-101</v>
      </c>
      <c r="Q1746" s="28">
        <v>41681.197916666664</v>
      </c>
      <c r="R1746" s="28">
        <v>41716.395138888889</v>
      </c>
      <c r="S1746" t="s">
        <v>6726</v>
      </c>
      <c r="T1746" s="27">
        <v>41681</v>
      </c>
      <c r="V1746">
        <v>101</v>
      </c>
      <c r="W1746" t="s">
        <v>32</v>
      </c>
      <c r="X1746" t="s">
        <v>261</v>
      </c>
      <c r="Y1746">
        <v>0</v>
      </c>
      <c r="AB1746" t="s">
        <v>237</v>
      </c>
      <c r="AH1746">
        <v>0</v>
      </c>
      <c r="AN1746" t="s">
        <v>238</v>
      </c>
      <c r="AO1746">
        <v>3</v>
      </c>
      <c r="AP1746" t="s">
        <v>239</v>
      </c>
      <c r="AQ1746" s="27">
        <v>41782</v>
      </c>
      <c r="AR1746" t="s">
        <v>240</v>
      </c>
      <c r="AS1746">
        <v>5</v>
      </c>
      <c r="AT1746" t="s">
        <v>246</v>
      </c>
      <c r="AU1746" s="27">
        <v>41782</v>
      </c>
    </row>
    <row r="1747" spans="1:47" x14ac:dyDescent="0.2">
      <c r="A1747">
        <v>1746</v>
      </c>
      <c r="B1747" t="s">
        <v>6727</v>
      </c>
      <c r="C1747" t="s">
        <v>242</v>
      </c>
      <c r="D1747" t="s">
        <v>6728</v>
      </c>
      <c r="E1747" s="27">
        <v>41410</v>
      </c>
      <c r="F1747" t="s">
        <v>233</v>
      </c>
      <c r="G1747" s="27">
        <v>33110</v>
      </c>
      <c r="H1747">
        <v>25</v>
      </c>
      <c r="I1747" t="s">
        <v>244</v>
      </c>
      <c r="J1747" t="s">
        <v>245</v>
      </c>
      <c r="K1747">
        <v>0</v>
      </c>
      <c r="L1747">
        <v>3</v>
      </c>
      <c r="M1747">
        <v>0</v>
      </c>
      <c r="N1747">
        <v>0</v>
      </c>
      <c r="O1747">
        <v>1</v>
      </c>
      <c r="P1747">
        <v>0</v>
      </c>
      <c r="Q1747" s="28">
        <v>41410.131944444445</v>
      </c>
      <c r="R1747" s="28">
        <v>41410.356944444444</v>
      </c>
      <c r="S1747" t="s">
        <v>6729</v>
      </c>
      <c r="T1747" s="27">
        <v>41410</v>
      </c>
      <c r="V1747">
        <v>0</v>
      </c>
      <c r="W1747" t="s">
        <v>36</v>
      </c>
      <c r="X1747" t="s">
        <v>412</v>
      </c>
      <c r="Y1747">
        <v>1</v>
      </c>
      <c r="AA1747" t="s">
        <v>6730</v>
      </c>
      <c r="AB1747" t="s">
        <v>36</v>
      </c>
      <c r="AD1747" s="27">
        <v>41433</v>
      </c>
      <c r="AE1747" t="s">
        <v>392</v>
      </c>
      <c r="AH1747">
        <v>0</v>
      </c>
      <c r="AN1747" t="s">
        <v>238</v>
      </c>
      <c r="AO1747">
        <v>3</v>
      </c>
      <c r="AP1747" t="s">
        <v>239</v>
      </c>
      <c r="AQ1747" s="27">
        <v>41410</v>
      </c>
      <c r="AR1747" t="s">
        <v>240</v>
      </c>
      <c r="AS1747">
        <v>3</v>
      </c>
      <c r="AT1747" t="s">
        <v>239</v>
      </c>
      <c r="AU1747" s="27">
        <v>41410</v>
      </c>
    </row>
    <row r="1748" spans="1:47" x14ac:dyDescent="0.2">
      <c r="A1748">
        <v>1747</v>
      </c>
      <c r="B1748" t="s">
        <v>6731</v>
      </c>
      <c r="C1748" t="s">
        <v>2056</v>
      </c>
      <c r="D1748" t="s">
        <v>6732</v>
      </c>
      <c r="E1748" s="27">
        <v>41619</v>
      </c>
      <c r="F1748" t="s">
        <v>233</v>
      </c>
      <c r="G1748" s="27">
        <v>30808</v>
      </c>
      <c r="H1748">
        <v>31</v>
      </c>
      <c r="I1748" t="s">
        <v>244</v>
      </c>
      <c r="J1748" t="s">
        <v>245</v>
      </c>
      <c r="K1748">
        <v>0</v>
      </c>
      <c r="L1748">
        <v>5</v>
      </c>
      <c r="M1748">
        <v>0</v>
      </c>
      <c r="N1748">
        <v>0</v>
      </c>
      <c r="O1748">
        <v>3</v>
      </c>
      <c r="P1748">
        <v>-37</v>
      </c>
      <c r="Q1748" s="28">
        <v>41582.396527777775</v>
      </c>
      <c r="R1748" s="28">
        <v>41614.477777777778</v>
      </c>
      <c r="S1748" t="s">
        <v>6733</v>
      </c>
      <c r="T1748" s="27">
        <v>41582</v>
      </c>
      <c r="V1748">
        <v>37</v>
      </c>
      <c r="W1748" t="s">
        <v>36</v>
      </c>
      <c r="X1748" t="s">
        <v>474</v>
      </c>
      <c r="Y1748">
        <v>0</v>
      </c>
      <c r="AB1748" t="s">
        <v>237</v>
      </c>
      <c r="AH1748">
        <v>0</v>
      </c>
      <c r="AN1748" t="s">
        <v>238</v>
      </c>
      <c r="AO1748">
        <v>7</v>
      </c>
      <c r="AP1748" t="s">
        <v>246</v>
      </c>
      <c r="AQ1748" s="27">
        <v>41619</v>
      </c>
      <c r="AR1748" t="s">
        <v>240</v>
      </c>
      <c r="AS1748">
        <v>5</v>
      </c>
      <c r="AT1748" t="s">
        <v>246</v>
      </c>
      <c r="AU1748" s="27">
        <v>41619</v>
      </c>
    </row>
    <row r="1749" spans="1:47" x14ac:dyDescent="0.2">
      <c r="A1749">
        <v>1748</v>
      </c>
      <c r="B1749" t="s">
        <v>6734</v>
      </c>
      <c r="C1749" t="s">
        <v>990</v>
      </c>
      <c r="D1749" t="s">
        <v>3459</v>
      </c>
      <c r="E1749" s="27">
        <v>41634</v>
      </c>
      <c r="F1749" t="s">
        <v>233</v>
      </c>
      <c r="G1749" s="27">
        <v>34400</v>
      </c>
      <c r="H1749">
        <v>22</v>
      </c>
      <c r="I1749" t="s">
        <v>259</v>
      </c>
      <c r="J1749" t="s">
        <v>245</v>
      </c>
      <c r="K1749">
        <v>0</v>
      </c>
      <c r="L1749">
        <v>4</v>
      </c>
      <c r="M1749">
        <v>0</v>
      </c>
      <c r="N1749">
        <v>0</v>
      </c>
      <c r="O1749">
        <v>0</v>
      </c>
      <c r="W1749" t="s">
        <v>237</v>
      </c>
      <c r="Y1749">
        <v>-1</v>
      </c>
      <c r="AB1749" t="s">
        <v>237</v>
      </c>
      <c r="AH1749">
        <v>0</v>
      </c>
      <c r="AN1749" t="s">
        <v>238</v>
      </c>
      <c r="AO1749">
        <v>5</v>
      </c>
      <c r="AP1749" t="s">
        <v>246</v>
      </c>
      <c r="AQ1749" s="27">
        <v>41634</v>
      </c>
      <c r="AR1749" t="s">
        <v>240</v>
      </c>
      <c r="AS1749">
        <v>4</v>
      </c>
      <c r="AT1749" t="s">
        <v>239</v>
      </c>
      <c r="AU1749" s="27">
        <v>41634</v>
      </c>
    </row>
    <row r="1750" spans="1:47" x14ac:dyDescent="0.2">
      <c r="A1750">
        <v>1749</v>
      </c>
      <c r="B1750" t="s">
        <v>6735</v>
      </c>
      <c r="C1750" t="s">
        <v>6736</v>
      </c>
      <c r="D1750" t="s">
        <v>6737</v>
      </c>
      <c r="E1750" s="27">
        <v>41550</v>
      </c>
      <c r="F1750" t="s">
        <v>294</v>
      </c>
      <c r="G1750" s="27">
        <v>19634</v>
      </c>
      <c r="H1750">
        <v>62</v>
      </c>
      <c r="I1750" t="s">
        <v>234</v>
      </c>
      <c r="J1750" t="s">
        <v>245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 s="28">
        <v>41550.091666666667</v>
      </c>
      <c r="R1750" s="28">
        <v>41550.354166666664</v>
      </c>
      <c r="S1750" t="s">
        <v>6738</v>
      </c>
      <c r="T1750" s="27">
        <v>41549</v>
      </c>
      <c r="V1750">
        <v>1</v>
      </c>
      <c r="W1750" t="s">
        <v>36</v>
      </c>
      <c r="X1750" t="s">
        <v>2836</v>
      </c>
      <c r="Y1750">
        <v>0</v>
      </c>
      <c r="AB1750" t="s">
        <v>237</v>
      </c>
      <c r="AH1750">
        <v>0</v>
      </c>
      <c r="AN1750" t="s">
        <v>238</v>
      </c>
      <c r="AO1750">
        <v>1</v>
      </c>
      <c r="AP1750" t="s">
        <v>239</v>
      </c>
      <c r="AQ1750" s="27">
        <v>41550</v>
      </c>
      <c r="AR1750" t="s">
        <v>240</v>
      </c>
      <c r="AS1750">
        <v>1</v>
      </c>
      <c r="AT1750" t="s">
        <v>239</v>
      </c>
      <c r="AU1750" s="27">
        <v>41550</v>
      </c>
    </row>
    <row r="1751" spans="1:47" x14ac:dyDescent="0.2">
      <c r="A1751">
        <v>1750</v>
      </c>
      <c r="B1751" t="s">
        <v>6739</v>
      </c>
      <c r="C1751" t="s">
        <v>3539</v>
      </c>
      <c r="D1751" t="s">
        <v>6740</v>
      </c>
      <c r="E1751" s="27">
        <v>41782</v>
      </c>
      <c r="F1751" t="s">
        <v>233</v>
      </c>
      <c r="G1751" s="27">
        <v>34024</v>
      </c>
      <c r="H1751">
        <v>23</v>
      </c>
      <c r="I1751" t="s">
        <v>259</v>
      </c>
      <c r="J1751" t="s">
        <v>245</v>
      </c>
      <c r="K1751">
        <v>0</v>
      </c>
      <c r="L1751">
        <v>3</v>
      </c>
      <c r="M1751">
        <v>0</v>
      </c>
      <c r="N1751">
        <v>0</v>
      </c>
      <c r="O1751">
        <v>0</v>
      </c>
      <c r="P1751">
        <v>-1</v>
      </c>
      <c r="Q1751" s="28">
        <v>41781.142361111109</v>
      </c>
      <c r="R1751" s="28">
        <v>41782.45208333333</v>
      </c>
      <c r="S1751" t="s">
        <v>6741</v>
      </c>
      <c r="U1751" s="27">
        <v>41781</v>
      </c>
      <c r="V1751">
        <v>1</v>
      </c>
      <c r="W1751" t="s">
        <v>32</v>
      </c>
      <c r="X1751" t="s">
        <v>274</v>
      </c>
      <c r="Y1751">
        <v>1</v>
      </c>
      <c r="AA1751" t="s">
        <v>6742</v>
      </c>
      <c r="AB1751" t="s">
        <v>32</v>
      </c>
      <c r="AC1751">
        <v>0</v>
      </c>
      <c r="AD1751" s="27">
        <v>42119</v>
      </c>
      <c r="AE1751" t="s">
        <v>2668</v>
      </c>
      <c r="AF1751" s="27">
        <v>42119</v>
      </c>
      <c r="AG1751" s="27">
        <v>42122</v>
      </c>
      <c r="AH1751">
        <v>0</v>
      </c>
      <c r="AN1751" t="s">
        <v>238</v>
      </c>
      <c r="AO1751">
        <v>5</v>
      </c>
      <c r="AP1751" t="s">
        <v>246</v>
      </c>
      <c r="AQ1751" s="27">
        <v>41782</v>
      </c>
      <c r="AR1751" t="s">
        <v>240</v>
      </c>
      <c r="AS1751">
        <v>3</v>
      </c>
      <c r="AT1751" t="s">
        <v>239</v>
      </c>
      <c r="AU1751" s="27">
        <v>41782</v>
      </c>
    </row>
    <row r="1752" spans="1:47" x14ac:dyDescent="0.2">
      <c r="A1752">
        <v>1751</v>
      </c>
      <c r="B1752" t="s">
        <v>6743</v>
      </c>
      <c r="C1752" t="s">
        <v>524</v>
      </c>
      <c r="D1752" t="s">
        <v>3624</v>
      </c>
      <c r="E1752" s="27">
        <v>41821</v>
      </c>
      <c r="F1752" t="s">
        <v>233</v>
      </c>
      <c r="G1752" s="27">
        <v>27949</v>
      </c>
      <c r="H1752">
        <v>39</v>
      </c>
      <c r="I1752" t="s">
        <v>244</v>
      </c>
      <c r="J1752" t="s">
        <v>250</v>
      </c>
      <c r="K1752">
        <v>0</v>
      </c>
      <c r="L1752">
        <v>6</v>
      </c>
      <c r="M1752">
        <v>0</v>
      </c>
      <c r="N1752">
        <v>0</v>
      </c>
      <c r="O1752">
        <v>2</v>
      </c>
      <c r="P1752">
        <v>-1</v>
      </c>
      <c r="Q1752" s="28">
        <v>41820.261805555558</v>
      </c>
      <c r="R1752" s="28">
        <v>41824.21597222222</v>
      </c>
      <c r="S1752" t="s">
        <v>6744</v>
      </c>
      <c r="T1752" s="27">
        <v>41820</v>
      </c>
      <c r="V1752">
        <v>1</v>
      </c>
      <c r="W1752" t="s">
        <v>36</v>
      </c>
      <c r="X1752" t="s">
        <v>2882</v>
      </c>
      <c r="Y1752">
        <v>0</v>
      </c>
      <c r="AB1752" t="s">
        <v>237</v>
      </c>
      <c r="AH1752">
        <v>0</v>
      </c>
      <c r="AN1752" t="s">
        <v>238</v>
      </c>
      <c r="AO1752">
        <v>2</v>
      </c>
      <c r="AP1752" t="s">
        <v>239</v>
      </c>
      <c r="AQ1752" s="27">
        <v>41821</v>
      </c>
      <c r="AR1752" t="s">
        <v>240</v>
      </c>
      <c r="AS1752">
        <v>6</v>
      </c>
      <c r="AT1752" t="s">
        <v>246</v>
      </c>
      <c r="AU1752" s="27">
        <v>41821</v>
      </c>
    </row>
    <row r="1753" spans="1:47" x14ac:dyDescent="0.2">
      <c r="A1753">
        <v>1752</v>
      </c>
      <c r="B1753" t="s">
        <v>6745</v>
      </c>
      <c r="C1753" t="s">
        <v>670</v>
      </c>
      <c r="D1753" t="s">
        <v>6746</v>
      </c>
      <c r="E1753" s="27">
        <v>41353</v>
      </c>
      <c r="F1753" t="s">
        <v>294</v>
      </c>
      <c r="G1753" s="27">
        <v>20512</v>
      </c>
      <c r="H1753">
        <v>60</v>
      </c>
      <c r="I1753" t="s">
        <v>234</v>
      </c>
      <c r="J1753" t="s">
        <v>245</v>
      </c>
      <c r="K1753">
        <v>0</v>
      </c>
      <c r="L1753">
        <v>7</v>
      </c>
      <c r="M1753">
        <v>0</v>
      </c>
      <c r="N1753">
        <v>0</v>
      </c>
      <c r="O1753">
        <v>0</v>
      </c>
      <c r="P1753">
        <v>0</v>
      </c>
      <c r="Q1753" s="28">
        <v>41353.165972222225</v>
      </c>
      <c r="R1753" s="28">
        <v>41366.482638888891</v>
      </c>
      <c r="S1753" t="s">
        <v>6747</v>
      </c>
      <c r="T1753" s="27">
        <v>41353</v>
      </c>
      <c r="V1753">
        <v>0</v>
      </c>
      <c r="W1753" t="s">
        <v>32</v>
      </c>
      <c r="X1753" t="s">
        <v>359</v>
      </c>
      <c r="Y1753">
        <v>0</v>
      </c>
      <c r="AB1753" t="s">
        <v>237</v>
      </c>
      <c r="AH1753">
        <v>0</v>
      </c>
      <c r="AN1753" t="s">
        <v>238</v>
      </c>
      <c r="AO1753">
        <v>3</v>
      </c>
      <c r="AP1753" t="s">
        <v>239</v>
      </c>
      <c r="AQ1753" s="27">
        <v>41353</v>
      </c>
      <c r="AR1753" t="s">
        <v>240</v>
      </c>
      <c r="AS1753">
        <v>7</v>
      </c>
      <c r="AT1753" t="s">
        <v>246</v>
      </c>
      <c r="AU1753" s="27">
        <v>41353</v>
      </c>
    </row>
    <row r="1754" spans="1:47" x14ac:dyDescent="0.2">
      <c r="A1754">
        <v>1753</v>
      </c>
      <c r="B1754" t="s">
        <v>6748</v>
      </c>
      <c r="C1754" t="s">
        <v>6749</v>
      </c>
      <c r="D1754" t="s">
        <v>6750</v>
      </c>
      <c r="E1754" s="27">
        <v>41983</v>
      </c>
      <c r="F1754" t="s">
        <v>294</v>
      </c>
      <c r="G1754" s="27">
        <v>30623</v>
      </c>
      <c r="H1754">
        <v>32</v>
      </c>
      <c r="I1754" t="s">
        <v>244</v>
      </c>
      <c r="J1754" t="s">
        <v>22</v>
      </c>
      <c r="K1754">
        <v>0</v>
      </c>
      <c r="L1754">
        <v>2</v>
      </c>
      <c r="M1754">
        <v>0</v>
      </c>
      <c r="N1754">
        <v>0</v>
      </c>
      <c r="O1754">
        <v>0</v>
      </c>
      <c r="P1754">
        <v>-1</v>
      </c>
      <c r="Q1754" s="28">
        <v>41982.220138888886</v>
      </c>
      <c r="R1754" s="28">
        <v>41984.269444444442</v>
      </c>
      <c r="S1754" t="s">
        <v>6751</v>
      </c>
      <c r="T1754" s="27">
        <v>41982</v>
      </c>
      <c r="V1754">
        <v>1</v>
      </c>
      <c r="W1754" t="s">
        <v>32</v>
      </c>
      <c r="X1754" t="s">
        <v>359</v>
      </c>
      <c r="Y1754">
        <v>0</v>
      </c>
      <c r="AB1754" t="s">
        <v>237</v>
      </c>
      <c r="AH1754">
        <v>0</v>
      </c>
      <c r="AN1754" t="s">
        <v>238</v>
      </c>
      <c r="AO1754">
        <v>2</v>
      </c>
      <c r="AP1754" t="s">
        <v>239</v>
      </c>
      <c r="AQ1754" s="27">
        <v>41983</v>
      </c>
      <c r="AR1754" t="s">
        <v>240</v>
      </c>
      <c r="AS1754">
        <v>2</v>
      </c>
      <c r="AT1754" t="s">
        <v>239</v>
      </c>
      <c r="AU1754" s="27">
        <v>41983</v>
      </c>
    </row>
    <row r="1755" spans="1:47" x14ac:dyDescent="0.2">
      <c r="A1755">
        <v>1754</v>
      </c>
      <c r="B1755" t="s">
        <v>6752</v>
      </c>
      <c r="C1755" t="s">
        <v>6753</v>
      </c>
      <c r="D1755" t="s">
        <v>496</v>
      </c>
      <c r="E1755" s="27">
        <v>41701</v>
      </c>
      <c r="F1755" t="s">
        <v>233</v>
      </c>
      <c r="G1755" s="27">
        <v>29552</v>
      </c>
      <c r="H1755">
        <v>35</v>
      </c>
      <c r="I1755" t="s">
        <v>244</v>
      </c>
      <c r="J1755" t="s">
        <v>245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-1</v>
      </c>
      <c r="Q1755" s="28">
        <v>41700.356249999997</v>
      </c>
      <c r="R1755" s="28">
        <v>41701.381944444445</v>
      </c>
      <c r="S1755" t="s">
        <v>6754</v>
      </c>
      <c r="T1755" s="27">
        <v>41700</v>
      </c>
      <c r="V1755">
        <v>1</v>
      </c>
      <c r="W1755" t="s">
        <v>36</v>
      </c>
      <c r="X1755" t="s">
        <v>279</v>
      </c>
      <c r="Y1755">
        <v>0</v>
      </c>
      <c r="AB1755" t="s">
        <v>237</v>
      </c>
      <c r="AH1755">
        <v>0</v>
      </c>
      <c r="AN1755" t="s">
        <v>238</v>
      </c>
      <c r="AO1755">
        <v>1</v>
      </c>
      <c r="AP1755" t="s">
        <v>239</v>
      </c>
      <c r="AQ1755" s="27">
        <v>41701</v>
      </c>
      <c r="AR1755" t="s">
        <v>240</v>
      </c>
      <c r="AS1755">
        <v>1</v>
      </c>
      <c r="AT1755" t="s">
        <v>239</v>
      </c>
      <c r="AU1755" s="27">
        <v>41701</v>
      </c>
    </row>
    <row r="1756" spans="1:47" x14ac:dyDescent="0.2">
      <c r="A1756">
        <v>1755</v>
      </c>
      <c r="B1756" t="s">
        <v>6755</v>
      </c>
      <c r="C1756" t="s">
        <v>6756</v>
      </c>
      <c r="D1756" t="s">
        <v>3624</v>
      </c>
      <c r="E1756" s="27">
        <v>41554</v>
      </c>
      <c r="F1756" t="s">
        <v>294</v>
      </c>
      <c r="G1756" s="27">
        <v>33370</v>
      </c>
      <c r="H1756">
        <v>24</v>
      </c>
      <c r="I1756" t="s">
        <v>259</v>
      </c>
      <c r="J1756" t="s">
        <v>250</v>
      </c>
      <c r="K1756">
        <v>0</v>
      </c>
      <c r="L1756">
        <v>7</v>
      </c>
      <c r="M1756">
        <v>0</v>
      </c>
      <c r="N1756">
        <v>0</v>
      </c>
      <c r="O1756">
        <v>0</v>
      </c>
      <c r="P1756">
        <v>-1</v>
      </c>
      <c r="Q1756" s="28">
        <v>41553.480555555558</v>
      </c>
      <c r="R1756" s="28">
        <v>41554.276388888888</v>
      </c>
      <c r="S1756" t="s">
        <v>6757</v>
      </c>
      <c r="T1756" s="27">
        <v>41553</v>
      </c>
      <c r="V1756">
        <v>1</v>
      </c>
      <c r="W1756" t="s">
        <v>32</v>
      </c>
      <c r="X1756" t="s">
        <v>359</v>
      </c>
      <c r="Y1756">
        <v>0</v>
      </c>
      <c r="AB1756" t="s">
        <v>237</v>
      </c>
      <c r="AH1756">
        <v>0</v>
      </c>
      <c r="AN1756" t="s">
        <v>238</v>
      </c>
      <c r="AO1756">
        <v>5</v>
      </c>
      <c r="AP1756" t="s">
        <v>246</v>
      </c>
      <c r="AQ1756" s="27">
        <v>41554</v>
      </c>
      <c r="AR1756" t="s">
        <v>240</v>
      </c>
      <c r="AS1756">
        <v>7</v>
      </c>
      <c r="AT1756" t="s">
        <v>246</v>
      </c>
      <c r="AU1756" s="27">
        <v>41554</v>
      </c>
    </row>
    <row r="1757" spans="1:47" x14ac:dyDescent="0.2">
      <c r="A1757">
        <v>1756</v>
      </c>
      <c r="B1757" t="s">
        <v>6758</v>
      </c>
      <c r="C1757" t="s">
        <v>5512</v>
      </c>
      <c r="D1757" t="s">
        <v>6759</v>
      </c>
      <c r="E1757" s="27">
        <v>41648</v>
      </c>
      <c r="F1757" t="s">
        <v>294</v>
      </c>
      <c r="G1757" s="27">
        <v>21765</v>
      </c>
      <c r="H1757">
        <v>56</v>
      </c>
      <c r="I1757" t="s">
        <v>234</v>
      </c>
      <c r="J1757" t="s">
        <v>245</v>
      </c>
      <c r="K1757">
        <v>0</v>
      </c>
      <c r="L1757">
        <v>2</v>
      </c>
      <c r="M1757">
        <v>0</v>
      </c>
      <c r="N1757">
        <v>0</v>
      </c>
      <c r="O1757">
        <v>1</v>
      </c>
      <c r="P1757">
        <v>-60</v>
      </c>
      <c r="Q1757" s="28">
        <v>41588.129861111112</v>
      </c>
      <c r="R1757" s="28">
        <v>41592.184027777781</v>
      </c>
      <c r="S1757" t="s">
        <v>6760</v>
      </c>
      <c r="U1757" s="27">
        <v>41588</v>
      </c>
      <c r="V1757">
        <v>60</v>
      </c>
      <c r="W1757" t="s">
        <v>32</v>
      </c>
      <c r="X1757" t="s">
        <v>274</v>
      </c>
      <c r="Y1757">
        <v>1</v>
      </c>
      <c r="AA1757" t="s">
        <v>6761</v>
      </c>
      <c r="AB1757" t="s">
        <v>36</v>
      </c>
      <c r="AC1757">
        <v>1</v>
      </c>
      <c r="AD1757" s="27">
        <v>41874</v>
      </c>
      <c r="AE1757" t="s">
        <v>279</v>
      </c>
      <c r="AF1757" s="27">
        <v>41875</v>
      </c>
      <c r="AG1757" s="27">
        <v>41886</v>
      </c>
      <c r="AH1757">
        <v>1</v>
      </c>
      <c r="AJ1757" t="s">
        <v>6761</v>
      </c>
      <c r="AK1757" t="s">
        <v>462</v>
      </c>
      <c r="AL1757" s="27">
        <v>41874</v>
      </c>
      <c r="AM1757" t="s">
        <v>279</v>
      </c>
      <c r="AN1757" t="s">
        <v>238</v>
      </c>
      <c r="AO1757">
        <v>1</v>
      </c>
      <c r="AP1757" t="s">
        <v>239</v>
      </c>
      <c r="AQ1757" s="27">
        <v>41648</v>
      </c>
      <c r="AR1757" t="s">
        <v>240</v>
      </c>
      <c r="AS1757">
        <v>2</v>
      </c>
      <c r="AT1757" t="s">
        <v>239</v>
      </c>
      <c r="AU1757" s="27">
        <v>41648</v>
      </c>
    </row>
    <row r="1758" spans="1:47" x14ac:dyDescent="0.2">
      <c r="A1758">
        <v>1757</v>
      </c>
      <c r="B1758" t="s">
        <v>6762</v>
      </c>
      <c r="C1758" t="s">
        <v>2056</v>
      </c>
      <c r="D1758" t="s">
        <v>4401</v>
      </c>
      <c r="E1758" s="27">
        <v>41390</v>
      </c>
      <c r="F1758" t="s">
        <v>233</v>
      </c>
      <c r="G1758" s="27">
        <v>31313</v>
      </c>
      <c r="H1758">
        <v>30</v>
      </c>
      <c r="I1758" t="s">
        <v>244</v>
      </c>
      <c r="J1758" t="s">
        <v>245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 s="28">
        <v>41390.20208333333</v>
      </c>
      <c r="R1758" s="28">
        <v>41390.068055555559</v>
      </c>
      <c r="S1758" t="s">
        <v>6763</v>
      </c>
      <c r="T1758" s="27">
        <v>41390</v>
      </c>
      <c r="V1758">
        <v>0</v>
      </c>
      <c r="W1758" t="s">
        <v>36</v>
      </c>
      <c r="X1758" t="s">
        <v>263</v>
      </c>
      <c r="Y1758">
        <v>0</v>
      </c>
      <c r="AB1758" t="s">
        <v>237</v>
      </c>
      <c r="AH1758">
        <v>0</v>
      </c>
      <c r="AN1758" t="s">
        <v>238</v>
      </c>
      <c r="AO1758">
        <v>2</v>
      </c>
      <c r="AP1758" t="s">
        <v>239</v>
      </c>
      <c r="AQ1758" s="27">
        <v>41390</v>
      </c>
      <c r="AR1758" t="s">
        <v>240</v>
      </c>
      <c r="AS1758">
        <v>1</v>
      </c>
      <c r="AT1758" t="s">
        <v>239</v>
      </c>
      <c r="AU1758" s="27">
        <v>41390</v>
      </c>
    </row>
    <row r="1759" spans="1:47" x14ac:dyDescent="0.2">
      <c r="A1759">
        <v>1758</v>
      </c>
      <c r="B1759" t="s">
        <v>6764</v>
      </c>
      <c r="C1759" t="s">
        <v>2056</v>
      </c>
      <c r="D1759" t="s">
        <v>6240</v>
      </c>
      <c r="E1759" s="27">
        <v>41815</v>
      </c>
      <c r="F1759" t="s">
        <v>233</v>
      </c>
      <c r="G1759" s="27">
        <v>34994</v>
      </c>
      <c r="H1759">
        <v>20</v>
      </c>
      <c r="I1759" t="s">
        <v>259</v>
      </c>
      <c r="J1759" t="s">
        <v>250</v>
      </c>
      <c r="K1759">
        <v>0</v>
      </c>
      <c r="L1759">
        <v>4</v>
      </c>
      <c r="M1759">
        <v>0</v>
      </c>
      <c r="N1759">
        <v>0</v>
      </c>
      <c r="O1759">
        <v>0</v>
      </c>
      <c r="P1759">
        <v>-1</v>
      </c>
      <c r="Q1759" s="28">
        <v>41814.151388888888</v>
      </c>
      <c r="R1759" s="28">
        <v>41815.080555555556</v>
      </c>
      <c r="S1759" t="s">
        <v>6765</v>
      </c>
      <c r="T1759" s="27">
        <v>41814</v>
      </c>
      <c r="V1759">
        <v>1</v>
      </c>
      <c r="W1759" t="s">
        <v>36</v>
      </c>
      <c r="X1759" t="s">
        <v>279</v>
      </c>
      <c r="Y1759">
        <v>0</v>
      </c>
      <c r="AB1759" t="s">
        <v>237</v>
      </c>
      <c r="AH1759">
        <v>0</v>
      </c>
      <c r="AN1759" t="s">
        <v>238</v>
      </c>
      <c r="AO1759">
        <v>9</v>
      </c>
      <c r="AP1759" t="s">
        <v>269</v>
      </c>
      <c r="AQ1759" s="27">
        <v>41815</v>
      </c>
      <c r="AR1759" t="s">
        <v>240</v>
      </c>
      <c r="AS1759">
        <v>4</v>
      </c>
      <c r="AT1759" t="s">
        <v>239</v>
      </c>
      <c r="AU1759" s="27">
        <v>41815</v>
      </c>
    </row>
    <row r="1760" spans="1:47" x14ac:dyDescent="0.2">
      <c r="A1760">
        <v>1759</v>
      </c>
      <c r="B1760" t="s">
        <v>6766</v>
      </c>
      <c r="C1760" t="s">
        <v>569</v>
      </c>
      <c r="D1760" t="s">
        <v>762</v>
      </c>
      <c r="E1760" s="27">
        <v>41289</v>
      </c>
      <c r="F1760" t="s">
        <v>233</v>
      </c>
      <c r="G1760" s="27">
        <v>27269</v>
      </c>
      <c r="H1760">
        <v>41</v>
      </c>
      <c r="I1760" t="s">
        <v>244</v>
      </c>
      <c r="J1760" t="s">
        <v>245</v>
      </c>
      <c r="K1760">
        <v>0</v>
      </c>
      <c r="L1760">
        <v>9</v>
      </c>
      <c r="M1760">
        <v>0</v>
      </c>
      <c r="N1760">
        <v>0</v>
      </c>
      <c r="O1760">
        <v>17</v>
      </c>
      <c r="P1760">
        <v>171</v>
      </c>
      <c r="Q1760" s="28">
        <v>41460.179166666669</v>
      </c>
      <c r="R1760" s="28">
        <v>41507.438888888886</v>
      </c>
      <c r="S1760" t="s">
        <v>6767</v>
      </c>
      <c r="T1760" s="27">
        <v>41103</v>
      </c>
      <c r="V1760">
        <v>186</v>
      </c>
      <c r="W1760" t="s">
        <v>36</v>
      </c>
      <c r="X1760" t="s">
        <v>324</v>
      </c>
      <c r="Y1760">
        <v>1</v>
      </c>
      <c r="AA1760" t="s">
        <v>6768</v>
      </c>
      <c r="AB1760" t="s">
        <v>32</v>
      </c>
      <c r="AC1760">
        <v>1</v>
      </c>
      <c r="AD1760" s="27">
        <v>41718</v>
      </c>
      <c r="AE1760" t="s">
        <v>2367</v>
      </c>
      <c r="AF1760" s="27">
        <v>41719</v>
      </c>
      <c r="AG1760" s="27">
        <v>41913</v>
      </c>
      <c r="AH1760">
        <v>1</v>
      </c>
      <c r="AJ1760" t="s">
        <v>6768</v>
      </c>
      <c r="AK1760" t="s">
        <v>255</v>
      </c>
      <c r="AL1760" s="27">
        <v>41718</v>
      </c>
      <c r="AM1760" t="s">
        <v>2367</v>
      </c>
      <c r="AN1760" t="s">
        <v>238</v>
      </c>
      <c r="AO1760">
        <v>6</v>
      </c>
      <c r="AP1760" t="s">
        <v>246</v>
      </c>
      <c r="AQ1760" s="27">
        <v>41289</v>
      </c>
      <c r="AR1760" t="s">
        <v>240</v>
      </c>
      <c r="AS1760">
        <v>9</v>
      </c>
      <c r="AT1760" t="s">
        <v>269</v>
      </c>
      <c r="AU1760" s="27">
        <v>41289</v>
      </c>
    </row>
    <row r="1761" spans="1:47" x14ac:dyDescent="0.2">
      <c r="A1761">
        <v>1760</v>
      </c>
      <c r="B1761" t="s">
        <v>6769</v>
      </c>
      <c r="C1761" t="s">
        <v>1192</v>
      </c>
      <c r="D1761" t="s">
        <v>6770</v>
      </c>
      <c r="E1761" s="27">
        <v>41825</v>
      </c>
      <c r="F1761" t="s">
        <v>233</v>
      </c>
      <c r="G1761" s="27">
        <v>29373</v>
      </c>
      <c r="H1761">
        <v>35</v>
      </c>
      <c r="I1761" t="s">
        <v>244</v>
      </c>
      <c r="J1761" t="s">
        <v>245</v>
      </c>
      <c r="K1761">
        <v>0</v>
      </c>
      <c r="L1761">
        <v>5</v>
      </c>
      <c r="M1761">
        <v>0</v>
      </c>
      <c r="N1761">
        <v>0</v>
      </c>
      <c r="O1761">
        <v>4</v>
      </c>
      <c r="P1761">
        <v>-1</v>
      </c>
      <c r="Q1761" s="28">
        <v>41824.339583333334</v>
      </c>
      <c r="R1761" s="28">
        <v>41825.454861111109</v>
      </c>
      <c r="S1761" t="s">
        <v>6771</v>
      </c>
      <c r="T1761" s="27">
        <v>41824</v>
      </c>
      <c r="V1761">
        <v>1</v>
      </c>
      <c r="W1761" t="s">
        <v>32</v>
      </c>
      <c r="X1761" t="s">
        <v>348</v>
      </c>
      <c r="Y1761">
        <v>1</v>
      </c>
      <c r="AA1761" t="s">
        <v>6772</v>
      </c>
      <c r="AB1761" t="s">
        <v>36</v>
      </c>
      <c r="AC1761">
        <v>0</v>
      </c>
      <c r="AD1761" s="27">
        <v>42222</v>
      </c>
      <c r="AE1761" t="s">
        <v>529</v>
      </c>
      <c r="AF1761" s="27">
        <v>42222</v>
      </c>
      <c r="AG1761" s="27">
        <v>42300</v>
      </c>
      <c r="AH1761">
        <v>0</v>
      </c>
      <c r="AN1761" t="s">
        <v>238</v>
      </c>
      <c r="AO1761">
        <v>2</v>
      </c>
      <c r="AP1761" t="s">
        <v>239</v>
      </c>
      <c r="AQ1761" s="27">
        <v>41825</v>
      </c>
      <c r="AR1761" t="s">
        <v>240</v>
      </c>
      <c r="AS1761">
        <v>5</v>
      </c>
      <c r="AT1761" t="s">
        <v>246</v>
      </c>
      <c r="AU1761" s="27">
        <v>41825</v>
      </c>
    </row>
    <row r="1762" spans="1:47" x14ac:dyDescent="0.2">
      <c r="A1762">
        <v>1761</v>
      </c>
      <c r="B1762" t="s">
        <v>6773</v>
      </c>
      <c r="C1762" t="s">
        <v>990</v>
      </c>
      <c r="D1762" t="s">
        <v>6774</v>
      </c>
      <c r="E1762" s="27">
        <v>41755</v>
      </c>
      <c r="F1762" t="s">
        <v>233</v>
      </c>
      <c r="G1762" s="27">
        <v>34717</v>
      </c>
      <c r="H1762">
        <v>21</v>
      </c>
      <c r="I1762" t="s">
        <v>259</v>
      </c>
      <c r="J1762" t="s">
        <v>245</v>
      </c>
      <c r="K1762">
        <v>0</v>
      </c>
      <c r="L1762">
        <v>6</v>
      </c>
      <c r="M1762">
        <v>0</v>
      </c>
      <c r="N1762">
        <v>0</v>
      </c>
      <c r="O1762">
        <v>2</v>
      </c>
      <c r="P1762">
        <v>-1</v>
      </c>
      <c r="Q1762" s="28">
        <v>41754.30972222222</v>
      </c>
      <c r="R1762" s="28">
        <v>41808.290277777778</v>
      </c>
      <c r="S1762" t="s">
        <v>6775</v>
      </c>
      <c r="T1762" s="27">
        <v>41754</v>
      </c>
      <c r="V1762">
        <v>1</v>
      </c>
      <c r="W1762" t="s">
        <v>32</v>
      </c>
      <c r="X1762" t="s">
        <v>847</v>
      </c>
      <c r="Y1762">
        <v>0</v>
      </c>
      <c r="AB1762" t="s">
        <v>237</v>
      </c>
      <c r="AH1762">
        <v>0</v>
      </c>
      <c r="AN1762" t="s">
        <v>238</v>
      </c>
      <c r="AO1762">
        <v>7</v>
      </c>
      <c r="AP1762" t="s">
        <v>246</v>
      </c>
      <c r="AQ1762" s="27">
        <v>41755</v>
      </c>
      <c r="AR1762" t="s">
        <v>240</v>
      </c>
      <c r="AS1762">
        <v>6</v>
      </c>
      <c r="AT1762" t="s">
        <v>246</v>
      </c>
      <c r="AU1762" s="27">
        <v>41755</v>
      </c>
    </row>
    <row r="1763" spans="1:47" x14ac:dyDescent="0.2">
      <c r="A1763">
        <v>1762</v>
      </c>
      <c r="B1763" t="s">
        <v>6776</v>
      </c>
      <c r="C1763" t="s">
        <v>1967</v>
      </c>
      <c r="D1763" t="s">
        <v>6777</v>
      </c>
      <c r="E1763" s="27">
        <v>41766</v>
      </c>
      <c r="F1763" t="s">
        <v>294</v>
      </c>
      <c r="G1763" s="27">
        <v>20320</v>
      </c>
      <c r="H1763">
        <v>60</v>
      </c>
      <c r="I1763" t="s">
        <v>234</v>
      </c>
      <c r="J1763" t="s">
        <v>245</v>
      </c>
      <c r="K1763">
        <v>0</v>
      </c>
      <c r="L1763">
        <v>6</v>
      </c>
      <c r="M1763">
        <v>0</v>
      </c>
      <c r="N1763">
        <v>0</v>
      </c>
      <c r="O1763">
        <v>6</v>
      </c>
      <c r="P1763">
        <v>-1</v>
      </c>
      <c r="Q1763" s="28">
        <v>41765.255555555559</v>
      </c>
      <c r="R1763" s="28">
        <v>42315.208333333336</v>
      </c>
      <c r="S1763" t="s">
        <v>6778</v>
      </c>
      <c r="T1763" s="27">
        <v>41765</v>
      </c>
      <c r="V1763">
        <v>1</v>
      </c>
      <c r="W1763" t="s">
        <v>32</v>
      </c>
      <c r="X1763" t="s">
        <v>567</v>
      </c>
      <c r="Y1763">
        <v>0</v>
      </c>
      <c r="AB1763" t="s">
        <v>237</v>
      </c>
      <c r="AH1763">
        <v>0</v>
      </c>
      <c r="AN1763" t="s">
        <v>238</v>
      </c>
      <c r="AO1763">
        <v>4</v>
      </c>
      <c r="AP1763" t="s">
        <v>239</v>
      </c>
      <c r="AQ1763" s="27">
        <v>41766</v>
      </c>
      <c r="AR1763" t="s">
        <v>240</v>
      </c>
      <c r="AS1763">
        <v>6</v>
      </c>
      <c r="AT1763" t="s">
        <v>246</v>
      </c>
      <c r="AU1763" s="27">
        <v>41766</v>
      </c>
    </row>
    <row r="1764" spans="1:47" x14ac:dyDescent="0.2">
      <c r="A1764">
        <v>1763</v>
      </c>
      <c r="B1764" t="s">
        <v>6779</v>
      </c>
      <c r="C1764" t="s">
        <v>726</v>
      </c>
      <c r="D1764" t="s">
        <v>266</v>
      </c>
      <c r="E1764" s="27">
        <v>41334</v>
      </c>
      <c r="F1764" t="s">
        <v>233</v>
      </c>
      <c r="G1764" s="27">
        <v>29939</v>
      </c>
      <c r="H1764">
        <v>34</v>
      </c>
      <c r="I1764" t="s">
        <v>244</v>
      </c>
      <c r="J1764" t="s">
        <v>245</v>
      </c>
      <c r="K1764">
        <v>0</v>
      </c>
      <c r="L1764">
        <v>2</v>
      </c>
      <c r="M1764">
        <v>0</v>
      </c>
      <c r="N1764">
        <v>0</v>
      </c>
      <c r="O1764">
        <v>0</v>
      </c>
      <c r="W1764" t="s">
        <v>237</v>
      </c>
      <c r="Y1764">
        <v>-1</v>
      </c>
      <c r="AB1764" t="s">
        <v>237</v>
      </c>
      <c r="AH1764">
        <v>0</v>
      </c>
      <c r="AN1764" t="s">
        <v>238</v>
      </c>
      <c r="AO1764">
        <v>3</v>
      </c>
      <c r="AP1764" t="s">
        <v>239</v>
      </c>
      <c r="AQ1764" s="27">
        <v>41334</v>
      </c>
      <c r="AR1764" t="s">
        <v>240</v>
      </c>
      <c r="AS1764">
        <v>2</v>
      </c>
      <c r="AT1764" t="s">
        <v>239</v>
      </c>
      <c r="AU1764" s="27">
        <v>41334</v>
      </c>
    </row>
    <row r="1765" spans="1:47" x14ac:dyDescent="0.2">
      <c r="A1765">
        <v>1764</v>
      </c>
      <c r="B1765" t="s">
        <v>6780</v>
      </c>
      <c r="C1765" t="s">
        <v>1346</v>
      </c>
      <c r="D1765" t="s">
        <v>6781</v>
      </c>
      <c r="E1765" s="27">
        <v>41626</v>
      </c>
      <c r="F1765" t="s">
        <v>294</v>
      </c>
      <c r="G1765" s="27">
        <v>31928</v>
      </c>
      <c r="H1765">
        <v>28</v>
      </c>
      <c r="I1765" t="s">
        <v>244</v>
      </c>
      <c r="J1765" t="s">
        <v>245</v>
      </c>
      <c r="K1765">
        <v>0</v>
      </c>
      <c r="L1765">
        <v>4</v>
      </c>
      <c r="M1765">
        <v>0</v>
      </c>
      <c r="N1765">
        <v>0</v>
      </c>
      <c r="O1765">
        <v>0</v>
      </c>
      <c r="P1765">
        <v>-1</v>
      </c>
      <c r="Q1765" s="28">
        <v>41625.132638888892</v>
      </c>
      <c r="R1765" s="28">
        <v>41625.369444444441</v>
      </c>
      <c r="S1765" t="s">
        <v>6782</v>
      </c>
      <c r="T1765" s="27">
        <v>41625</v>
      </c>
      <c r="V1765">
        <v>1</v>
      </c>
      <c r="W1765" t="s">
        <v>36</v>
      </c>
      <c r="X1765" t="s">
        <v>6783</v>
      </c>
      <c r="Y1765">
        <v>0</v>
      </c>
      <c r="AB1765" t="s">
        <v>237</v>
      </c>
      <c r="AH1765">
        <v>0</v>
      </c>
      <c r="AN1765" t="s">
        <v>238</v>
      </c>
      <c r="AO1765">
        <v>3</v>
      </c>
      <c r="AP1765" t="s">
        <v>239</v>
      </c>
      <c r="AQ1765" s="27">
        <v>41626</v>
      </c>
      <c r="AR1765" t="s">
        <v>240</v>
      </c>
      <c r="AS1765">
        <v>4</v>
      </c>
      <c r="AT1765" t="s">
        <v>239</v>
      </c>
      <c r="AU1765" s="27">
        <v>41626</v>
      </c>
    </row>
    <row r="1766" spans="1:47" x14ac:dyDescent="0.2">
      <c r="A1766">
        <v>1765</v>
      </c>
      <c r="B1766" t="s">
        <v>6784</v>
      </c>
      <c r="C1766" t="s">
        <v>6785</v>
      </c>
      <c r="D1766" t="s">
        <v>1803</v>
      </c>
      <c r="E1766" s="27">
        <v>41535</v>
      </c>
      <c r="F1766" t="s">
        <v>233</v>
      </c>
      <c r="G1766" s="27">
        <v>34030</v>
      </c>
      <c r="H1766">
        <v>23</v>
      </c>
      <c r="I1766" t="s">
        <v>259</v>
      </c>
      <c r="J1766" t="s">
        <v>250</v>
      </c>
      <c r="K1766">
        <v>0</v>
      </c>
      <c r="L1766">
        <v>10</v>
      </c>
      <c r="M1766">
        <v>1</v>
      </c>
      <c r="N1766">
        <v>0</v>
      </c>
      <c r="O1766">
        <v>1</v>
      </c>
      <c r="P1766">
        <v>689</v>
      </c>
      <c r="Q1766" s="28">
        <v>42224.51458333333</v>
      </c>
      <c r="R1766" s="28">
        <v>42228.338888888888</v>
      </c>
      <c r="S1766" t="s">
        <v>6786</v>
      </c>
      <c r="T1766" s="27">
        <v>40863</v>
      </c>
      <c r="V1766">
        <v>672</v>
      </c>
      <c r="W1766" t="s">
        <v>36</v>
      </c>
      <c r="X1766" t="s">
        <v>6787</v>
      </c>
      <c r="Y1766">
        <v>0</v>
      </c>
      <c r="AB1766" t="s">
        <v>237</v>
      </c>
      <c r="AH1766">
        <v>0</v>
      </c>
      <c r="AN1766" t="s">
        <v>238</v>
      </c>
      <c r="AO1766">
        <v>8</v>
      </c>
      <c r="AP1766" t="s">
        <v>269</v>
      </c>
      <c r="AQ1766" s="27">
        <v>41535</v>
      </c>
      <c r="AR1766" t="s">
        <v>240</v>
      </c>
      <c r="AS1766">
        <v>10</v>
      </c>
      <c r="AT1766" t="s">
        <v>269</v>
      </c>
      <c r="AU1766" s="27">
        <v>41535</v>
      </c>
    </row>
    <row r="1767" spans="1:47" x14ac:dyDescent="0.2">
      <c r="A1767">
        <v>1766</v>
      </c>
      <c r="B1767" t="s">
        <v>6788</v>
      </c>
      <c r="C1767" t="s">
        <v>6789</v>
      </c>
      <c r="D1767" t="s">
        <v>6790</v>
      </c>
      <c r="E1767" s="27">
        <v>41906</v>
      </c>
      <c r="F1767" t="s">
        <v>294</v>
      </c>
      <c r="G1767" s="27">
        <v>32650</v>
      </c>
      <c r="H1767">
        <v>26</v>
      </c>
      <c r="I1767" t="s">
        <v>244</v>
      </c>
      <c r="J1767" t="s">
        <v>353</v>
      </c>
      <c r="K1767">
        <v>0</v>
      </c>
      <c r="L1767">
        <v>6</v>
      </c>
      <c r="M1767">
        <v>0</v>
      </c>
      <c r="N1767">
        <v>0</v>
      </c>
      <c r="O1767">
        <v>1</v>
      </c>
      <c r="P1767">
        <v>-4</v>
      </c>
      <c r="Q1767" s="28">
        <v>41902.07708333333</v>
      </c>
      <c r="R1767" s="28">
        <v>41903.359722222223</v>
      </c>
      <c r="S1767" t="s">
        <v>6791</v>
      </c>
      <c r="T1767" s="27">
        <v>41901</v>
      </c>
      <c r="V1767">
        <v>5</v>
      </c>
      <c r="W1767" t="s">
        <v>32</v>
      </c>
      <c r="X1767" t="s">
        <v>974</v>
      </c>
      <c r="Y1767">
        <v>0</v>
      </c>
      <c r="AB1767" t="s">
        <v>237</v>
      </c>
      <c r="AH1767">
        <v>0</v>
      </c>
      <c r="AN1767" t="s">
        <v>238</v>
      </c>
      <c r="AO1767">
        <v>3</v>
      </c>
      <c r="AP1767" t="s">
        <v>239</v>
      </c>
      <c r="AQ1767" s="27">
        <v>41906</v>
      </c>
      <c r="AR1767" t="s">
        <v>240</v>
      </c>
      <c r="AS1767">
        <v>6</v>
      </c>
      <c r="AT1767" t="s">
        <v>246</v>
      </c>
      <c r="AU1767" s="27">
        <v>41906</v>
      </c>
    </row>
    <row r="1768" spans="1:47" x14ac:dyDescent="0.2">
      <c r="A1768">
        <v>1767</v>
      </c>
      <c r="B1768" t="s">
        <v>6792</v>
      </c>
      <c r="C1768" t="s">
        <v>1010</v>
      </c>
      <c r="D1768" t="s">
        <v>6793</v>
      </c>
      <c r="E1768" s="27">
        <v>41647</v>
      </c>
      <c r="F1768" t="s">
        <v>233</v>
      </c>
      <c r="G1768" s="27">
        <v>23179</v>
      </c>
      <c r="H1768">
        <v>52</v>
      </c>
      <c r="I1768" t="s">
        <v>234</v>
      </c>
      <c r="J1768" t="s">
        <v>245</v>
      </c>
      <c r="K1768">
        <v>0</v>
      </c>
      <c r="L1768">
        <v>1</v>
      </c>
      <c r="M1768">
        <v>0</v>
      </c>
      <c r="N1768">
        <v>0</v>
      </c>
      <c r="O1768">
        <v>0</v>
      </c>
      <c r="W1768" t="s">
        <v>237</v>
      </c>
      <c r="Y1768">
        <v>-1</v>
      </c>
      <c r="AB1768" t="s">
        <v>237</v>
      </c>
      <c r="AH1768">
        <v>0</v>
      </c>
      <c r="AN1768" t="s">
        <v>238</v>
      </c>
      <c r="AO1768">
        <v>1</v>
      </c>
      <c r="AP1768" t="s">
        <v>239</v>
      </c>
      <c r="AQ1768" s="27">
        <v>41647</v>
      </c>
      <c r="AR1768" t="s">
        <v>240</v>
      </c>
      <c r="AS1768">
        <v>1</v>
      </c>
      <c r="AT1768" t="s">
        <v>239</v>
      </c>
      <c r="AU1768" s="27">
        <v>41647</v>
      </c>
    </row>
    <row r="1769" spans="1:47" x14ac:dyDescent="0.2">
      <c r="A1769">
        <v>1768</v>
      </c>
      <c r="B1769" t="s">
        <v>6794</v>
      </c>
      <c r="C1769" t="s">
        <v>6795</v>
      </c>
      <c r="D1769" t="s">
        <v>1671</v>
      </c>
      <c r="E1769" s="27">
        <v>41549</v>
      </c>
      <c r="F1769" t="s">
        <v>233</v>
      </c>
      <c r="G1769" s="27">
        <v>21725</v>
      </c>
      <c r="H1769">
        <v>56</v>
      </c>
      <c r="I1769" t="s">
        <v>234</v>
      </c>
      <c r="J1769" t="s">
        <v>250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-1</v>
      </c>
      <c r="Q1769" s="28">
        <v>41548.056250000001</v>
      </c>
      <c r="R1769" s="28">
        <v>41549.524305555555</v>
      </c>
      <c r="S1769" t="s">
        <v>6796</v>
      </c>
      <c r="T1769" s="27">
        <v>41547</v>
      </c>
      <c r="V1769">
        <v>2</v>
      </c>
      <c r="W1769" t="s">
        <v>32</v>
      </c>
      <c r="X1769" t="s">
        <v>6797</v>
      </c>
      <c r="Y1769">
        <v>0</v>
      </c>
      <c r="AB1769" t="s">
        <v>237</v>
      </c>
      <c r="AH1769">
        <v>0</v>
      </c>
      <c r="AN1769" t="s">
        <v>238</v>
      </c>
      <c r="AO1769">
        <v>1</v>
      </c>
      <c r="AP1769" t="s">
        <v>239</v>
      </c>
      <c r="AQ1769" s="27">
        <v>41549</v>
      </c>
      <c r="AR1769" t="s">
        <v>240</v>
      </c>
      <c r="AS1769">
        <v>1</v>
      </c>
      <c r="AT1769" t="s">
        <v>239</v>
      </c>
      <c r="AU1769" s="27">
        <v>41549</v>
      </c>
    </row>
    <row r="1770" spans="1:47" x14ac:dyDescent="0.2">
      <c r="A1770">
        <v>1769</v>
      </c>
      <c r="B1770" t="s">
        <v>6798</v>
      </c>
      <c r="C1770" t="s">
        <v>6799</v>
      </c>
      <c r="D1770" t="s">
        <v>6800</v>
      </c>
      <c r="E1770" s="27">
        <v>41755</v>
      </c>
      <c r="F1770" t="s">
        <v>294</v>
      </c>
      <c r="G1770" s="27">
        <v>33090</v>
      </c>
      <c r="H1770">
        <v>25</v>
      </c>
      <c r="I1770" t="s">
        <v>244</v>
      </c>
      <c r="J1770" t="s">
        <v>245</v>
      </c>
      <c r="K1770">
        <v>0</v>
      </c>
      <c r="L1770">
        <v>6</v>
      </c>
      <c r="M1770">
        <v>0</v>
      </c>
      <c r="N1770">
        <v>0</v>
      </c>
      <c r="O1770">
        <v>0</v>
      </c>
      <c r="P1770">
        <v>0</v>
      </c>
      <c r="Q1770" s="28">
        <v>41755.152777777781</v>
      </c>
      <c r="R1770" s="28">
        <v>41756.253472222219</v>
      </c>
      <c r="S1770" t="s">
        <v>6801</v>
      </c>
      <c r="T1770" s="27">
        <v>41755</v>
      </c>
      <c r="V1770">
        <v>0</v>
      </c>
      <c r="W1770" t="s">
        <v>32</v>
      </c>
      <c r="X1770" t="s">
        <v>1207</v>
      </c>
      <c r="Y1770">
        <v>0</v>
      </c>
      <c r="AB1770" t="s">
        <v>237</v>
      </c>
      <c r="AH1770">
        <v>0</v>
      </c>
      <c r="AN1770" t="s">
        <v>238</v>
      </c>
      <c r="AO1770">
        <v>5</v>
      </c>
      <c r="AP1770" t="s">
        <v>246</v>
      </c>
      <c r="AQ1770" s="27">
        <v>41755</v>
      </c>
      <c r="AR1770" t="s">
        <v>240</v>
      </c>
      <c r="AS1770">
        <v>6</v>
      </c>
      <c r="AT1770" t="s">
        <v>246</v>
      </c>
      <c r="AU1770" s="27">
        <v>41755</v>
      </c>
    </row>
    <row r="1771" spans="1:47" x14ac:dyDescent="0.2">
      <c r="A1771">
        <v>1770</v>
      </c>
      <c r="B1771" t="s">
        <v>6802</v>
      </c>
      <c r="C1771" t="s">
        <v>6803</v>
      </c>
      <c r="D1771" t="s">
        <v>6804</v>
      </c>
      <c r="E1771" s="27">
        <v>41690</v>
      </c>
      <c r="F1771" t="s">
        <v>233</v>
      </c>
      <c r="G1771" s="27">
        <v>33975</v>
      </c>
      <c r="H1771">
        <v>23</v>
      </c>
      <c r="I1771" t="s">
        <v>259</v>
      </c>
      <c r="J1771" t="s">
        <v>250</v>
      </c>
      <c r="K1771">
        <v>0</v>
      </c>
      <c r="L1771">
        <v>2</v>
      </c>
      <c r="M1771">
        <v>0</v>
      </c>
      <c r="N1771">
        <v>0</v>
      </c>
      <c r="O1771">
        <v>2</v>
      </c>
      <c r="P1771">
        <v>-1</v>
      </c>
      <c r="Q1771" s="28">
        <v>41689.222916666666</v>
      </c>
      <c r="R1771" s="28">
        <v>41690.371527777781</v>
      </c>
      <c r="S1771" t="s">
        <v>6805</v>
      </c>
      <c r="T1771" s="27">
        <v>41689</v>
      </c>
      <c r="V1771">
        <v>1</v>
      </c>
      <c r="W1771" t="s">
        <v>32</v>
      </c>
      <c r="X1771" t="s">
        <v>6806</v>
      </c>
      <c r="Y1771">
        <v>1</v>
      </c>
      <c r="AA1771" t="s">
        <v>6807</v>
      </c>
      <c r="AB1771" t="s">
        <v>36</v>
      </c>
      <c r="AD1771" s="27">
        <v>41971</v>
      </c>
      <c r="AE1771" t="s">
        <v>412</v>
      </c>
      <c r="AH1771">
        <v>0</v>
      </c>
      <c r="AN1771" t="s">
        <v>238</v>
      </c>
      <c r="AO1771">
        <v>3</v>
      </c>
      <c r="AP1771" t="s">
        <v>239</v>
      </c>
      <c r="AQ1771" s="27">
        <v>41690</v>
      </c>
      <c r="AR1771" t="s">
        <v>240</v>
      </c>
      <c r="AS1771">
        <v>2</v>
      </c>
      <c r="AT1771" t="s">
        <v>239</v>
      </c>
      <c r="AU1771" s="27">
        <v>41690</v>
      </c>
    </row>
    <row r="1772" spans="1:47" x14ac:dyDescent="0.2">
      <c r="A1772">
        <v>1771</v>
      </c>
      <c r="B1772" t="s">
        <v>6808</v>
      </c>
      <c r="C1772" t="s">
        <v>5273</v>
      </c>
      <c r="D1772" t="s">
        <v>6809</v>
      </c>
      <c r="E1772" s="27">
        <v>41736</v>
      </c>
      <c r="F1772" t="s">
        <v>233</v>
      </c>
      <c r="G1772" s="27">
        <v>34908</v>
      </c>
      <c r="H1772">
        <v>20</v>
      </c>
      <c r="I1772" t="s">
        <v>259</v>
      </c>
      <c r="J1772" t="s">
        <v>353</v>
      </c>
      <c r="K1772">
        <v>0</v>
      </c>
      <c r="L1772">
        <v>3</v>
      </c>
      <c r="M1772">
        <v>0</v>
      </c>
      <c r="N1772">
        <v>0</v>
      </c>
      <c r="O1772">
        <v>0</v>
      </c>
      <c r="P1772">
        <v>-1</v>
      </c>
      <c r="Q1772" s="28">
        <v>41735.447222222225</v>
      </c>
      <c r="R1772" s="28">
        <v>41736.349305555559</v>
      </c>
      <c r="S1772" t="s">
        <v>6810</v>
      </c>
      <c r="T1772" s="27">
        <v>41735</v>
      </c>
      <c r="V1772">
        <v>1</v>
      </c>
      <c r="W1772" t="s">
        <v>32</v>
      </c>
      <c r="X1772" t="s">
        <v>555</v>
      </c>
      <c r="Y1772">
        <v>1</v>
      </c>
      <c r="AA1772" t="s">
        <v>6811</v>
      </c>
      <c r="AB1772" t="s">
        <v>32</v>
      </c>
      <c r="AC1772">
        <v>0</v>
      </c>
      <c r="AD1772" s="27">
        <v>41846</v>
      </c>
      <c r="AE1772" t="s">
        <v>6812</v>
      </c>
      <c r="AF1772" s="27">
        <v>41846</v>
      </c>
      <c r="AG1772" s="27">
        <v>41888</v>
      </c>
      <c r="AH1772">
        <v>0</v>
      </c>
      <c r="AN1772" t="s">
        <v>238</v>
      </c>
      <c r="AO1772">
        <v>5</v>
      </c>
      <c r="AP1772" t="s">
        <v>246</v>
      </c>
      <c r="AQ1772" s="27">
        <v>41736</v>
      </c>
      <c r="AR1772" t="s">
        <v>240</v>
      </c>
      <c r="AS1772">
        <v>3</v>
      </c>
      <c r="AT1772" t="s">
        <v>239</v>
      </c>
      <c r="AU1772" s="27">
        <v>41736</v>
      </c>
    </row>
    <row r="1773" spans="1:47" x14ac:dyDescent="0.2">
      <c r="A1773">
        <v>1772</v>
      </c>
      <c r="B1773" t="s">
        <v>6813</v>
      </c>
      <c r="C1773" t="s">
        <v>1317</v>
      </c>
      <c r="D1773" t="s">
        <v>6814</v>
      </c>
      <c r="E1773" s="27">
        <v>41376</v>
      </c>
      <c r="F1773" t="s">
        <v>233</v>
      </c>
      <c r="G1773" s="27">
        <v>28611</v>
      </c>
      <c r="H1773">
        <v>37</v>
      </c>
      <c r="I1773" t="s">
        <v>244</v>
      </c>
      <c r="J1773" t="s">
        <v>353</v>
      </c>
      <c r="K1773">
        <v>0</v>
      </c>
      <c r="L1773">
        <v>2</v>
      </c>
      <c r="M1773">
        <v>1</v>
      </c>
      <c r="N1773">
        <v>0</v>
      </c>
      <c r="O1773">
        <v>4</v>
      </c>
      <c r="S1773" t="s">
        <v>6815</v>
      </c>
      <c r="U1773" s="27">
        <v>41207</v>
      </c>
      <c r="V1773">
        <v>169</v>
      </c>
      <c r="W1773" t="s">
        <v>32</v>
      </c>
      <c r="X1773" t="s">
        <v>274</v>
      </c>
      <c r="Y1773">
        <v>1</v>
      </c>
      <c r="AA1773" t="s">
        <v>6816</v>
      </c>
      <c r="AB1773" t="s">
        <v>32</v>
      </c>
      <c r="AD1773" s="27">
        <v>42289</v>
      </c>
      <c r="AE1773" t="s">
        <v>6817</v>
      </c>
      <c r="AH1773">
        <v>0</v>
      </c>
      <c r="AN1773" t="s">
        <v>238</v>
      </c>
      <c r="AO1773">
        <v>2</v>
      </c>
      <c r="AP1773" t="s">
        <v>239</v>
      </c>
      <c r="AQ1773" s="27">
        <v>41376</v>
      </c>
      <c r="AR1773" t="s">
        <v>240</v>
      </c>
      <c r="AS1773">
        <v>2</v>
      </c>
      <c r="AT1773" t="s">
        <v>239</v>
      </c>
      <c r="AU1773" s="27">
        <v>41376</v>
      </c>
    </row>
    <row r="1774" spans="1:47" x14ac:dyDescent="0.2">
      <c r="A1774">
        <v>1773</v>
      </c>
      <c r="B1774" t="s">
        <v>6818</v>
      </c>
      <c r="C1774" t="s">
        <v>6819</v>
      </c>
      <c r="D1774" t="s">
        <v>6820</v>
      </c>
      <c r="E1774" s="27">
        <v>41610</v>
      </c>
      <c r="F1774" t="s">
        <v>294</v>
      </c>
      <c r="G1774" s="27">
        <v>25059</v>
      </c>
      <c r="H1774">
        <v>47</v>
      </c>
      <c r="I1774" t="s">
        <v>234</v>
      </c>
      <c r="J1774" t="s">
        <v>353</v>
      </c>
      <c r="K1774">
        <v>0</v>
      </c>
      <c r="L1774">
        <v>1</v>
      </c>
      <c r="M1774">
        <v>0</v>
      </c>
      <c r="N1774">
        <v>0</v>
      </c>
      <c r="O1774">
        <v>0</v>
      </c>
      <c r="W1774" t="s">
        <v>237</v>
      </c>
      <c r="Y1774">
        <v>-1</v>
      </c>
      <c r="AB1774" t="s">
        <v>237</v>
      </c>
      <c r="AH1774">
        <v>0</v>
      </c>
      <c r="AN1774" t="s">
        <v>238</v>
      </c>
      <c r="AO1774">
        <v>1</v>
      </c>
      <c r="AP1774" t="s">
        <v>239</v>
      </c>
      <c r="AQ1774" s="27">
        <v>41610</v>
      </c>
      <c r="AR1774" t="s">
        <v>240</v>
      </c>
      <c r="AS1774">
        <v>1</v>
      </c>
      <c r="AT1774" t="s">
        <v>239</v>
      </c>
      <c r="AU1774" s="27">
        <v>41610</v>
      </c>
    </row>
    <row r="1775" spans="1:47" x14ac:dyDescent="0.2">
      <c r="A1775">
        <v>1774</v>
      </c>
      <c r="B1775" t="s">
        <v>6821</v>
      </c>
      <c r="C1775" t="s">
        <v>6822</v>
      </c>
      <c r="D1775" t="s">
        <v>2249</v>
      </c>
      <c r="E1775" s="27">
        <v>41727</v>
      </c>
      <c r="F1775" t="s">
        <v>233</v>
      </c>
      <c r="G1775" s="27">
        <v>34029</v>
      </c>
      <c r="H1775">
        <v>23</v>
      </c>
      <c r="I1775" t="s">
        <v>259</v>
      </c>
      <c r="J1775" t="s">
        <v>245</v>
      </c>
      <c r="K1775">
        <v>0</v>
      </c>
      <c r="L1775">
        <v>2</v>
      </c>
      <c r="M1775">
        <v>1</v>
      </c>
      <c r="N1775">
        <v>0</v>
      </c>
      <c r="O1775">
        <v>1</v>
      </c>
      <c r="P1775">
        <v>-1</v>
      </c>
      <c r="Q1775" s="28">
        <v>41726.482638888891</v>
      </c>
      <c r="R1775" s="28">
        <v>41727.415277777778</v>
      </c>
      <c r="S1775" t="s">
        <v>6823</v>
      </c>
      <c r="T1775" s="27">
        <v>41726</v>
      </c>
      <c r="V1775">
        <v>1</v>
      </c>
      <c r="W1775" t="s">
        <v>36</v>
      </c>
      <c r="X1775" t="s">
        <v>279</v>
      </c>
      <c r="Y1775">
        <v>0</v>
      </c>
      <c r="AB1775" t="s">
        <v>237</v>
      </c>
      <c r="AH1775">
        <v>0</v>
      </c>
      <c r="AN1775" t="s">
        <v>238</v>
      </c>
      <c r="AO1775">
        <v>4</v>
      </c>
      <c r="AP1775" t="s">
        <v>239</v>
      </c>
      <c r="AQ1775" s="27">
        <v>41727</v>
      </c>
      <c r="AR1775" t="s">
        <v>240</v>
      </c>
      <c r="AS1775">
        <v>2</v>
      </c>
      <c r="AT1775" t="s">
        <v>239</v>
      </c>
      <c r="AU1775" s="27">
        <v>41727</v>
      </c>
    </row>
    <row r="1776" spans="1:47" x14ac:dyDescent="0.2">
      <c r="A1776">
        <v>1775</v>
      </c>
      <c r="B1776" t="s">
        <v>6824</v>
      </c>
      <c r="C1776" t="s">
        <v>6825</v>
      </c>
      <c r="D1776" t="s">
        <v>1087</v>
      </c>
      <c r="E1776" s="27">
        <v>41601</v>
      </c>
      <c r="F1776" t="s">
        <v>233</v>
      </c>
      <c r="G1776" s="27">
        <v>34466</v>
      </c>
      <c r="H1776">
        <v>21</v>
      </c>
      <c r="I1776" t="s">
        <v>259</v>
      </c>
      <c r="J1776" t="s">
        <v>250</v>
      </c>
      <c r="K1776">
        <v>0</v>
      </c>
      <c r="L1776">
        <v>8</v>
      </c>
      <c r="M1776">
        <v>0</v>
      </c>
      <c r="N1776">
        <v>0</v>
      </c>
      <c r="O1776">
        <v>0</v>
      </c>
      <c r="W1776" t="s">
        <v>237</v>
      </c>
      <c r="Y1776">
        <v>-1</v>
      </c>
      <c r="AB1776" t="s">
        <v>237</v>
      </c>
      <c r="AH1776">
        <v>0</v>
      </c>
      <c r="AN1776" t="s">
        <v>238</v>
      </c>
      <c r="AO1776">
        <v>6</v>
      </c>
      <c r="AP1776" t="s">
        <v>246</v>
      </c>
      <c r="AQ1776" s="27">
        <v>41601</v>
      </c>
      <c r="AR1776" t="s">
        <v>240</v>
      </c>
      <c r="AS1776">
        <v>8</v>
      </c>
      <c r="AT1776" t="s">
        <v>269</v>
      </c>
      <c r="AU1776" s="27">
        <v>41601</v>
      </c>
    </row>
    <row r="1777" spans="1:47" x14ac:dyDescent="0.2">
      <c r="A1777">
        <v>1776</v>
      </c>
      <c r="B1777" t="s">
        <v>6826</v>
      </c>
      <c r="C1777" t="s">
        <v>6827</v>
      </c>
      <c r="D1777" t="s">
        <v>6828</v>
      </c>
      <c r="E1777" s="27">
        <v>41354</v>
      </c>
      <c r="F1777" t="s">
        <v>233</v>
      </c>
      <c r="G1777" s="27">
        <v>34773</v>
      </c>
      <c r="H1777">
        <v>21</v>
      </c>
      <c r="I1777" t="s">
        <v>259</v>
      </c>
      <c r="J1777" t="s">
        <v>250</v>
      </c>
      <c r="K1777">
        <v>0</v>
      </c>
      <c r="L1777">
        <v>9</v>
      </c>
      <c r="M1777">
        <v>0</v>
      </c>
      <c r="N1777">
        <v>0</v>
      </c>
      <c r="O1777">
        <v>0</v>
      </c>
      <c r="P1777">
        <v>0</v>
      </c>
      <c r="Q1777" s="28">
        <v>41354.5</v>
      </c>
      <c r="R1777" s="28">
        <v>41356.322916666664</v>
      </c>
      <c r="S1777" t="s">
        <v>6829</v>
      </c>
      <c r="T1777" s="27">
        <v>41354</v>
      </c>
      <c r="V1777">
        <v>0</v>
      </c>
      <c r="W1777" t="s">
        <v>32</v>
      </c>
      <c r="X1777" t="s">
        <v>555</v>
      </c>
      <c r="Y1777">
        <v>1</v>
      </c>
      <c r="AA1777" t="s">
        <v>6830</v>
      </c>
      <c r="AB1777" t="s">
        <v>36</v>
      </c>
      <c r="AC1777">
        <v>0</v>
      </c>
      <c r="AD1777" s="27">
        <v>41603</v>
      </c>
      <c r="AE1777" t="s">
        <v>474</v>
      </c>
      <c r="AF1777" s="27">
        <v>41603</v>
      </c>
      <c r="AG1777" s="27">
        <v>41893</v>
      </c>
      <c r="AH1777">
        <v>0</v>
      </c>
      <c r="AN1777" t="s">
        <v>238</v>
      </c>
      <c r="AO1777">
        <v>9</v>
      </c>
      <c r="AP1777" t="s">
        <v>269</v>
      </c>
      <c r="AQ1777" s="27">
        <v>41354</v>
      </c>
      <c r="AR1777" t="s">
        <v>240</v>
      </c>
      <c r="AS1777">
        <v>9</v>
      </c>
      <c r="AT1777" t="s">
        <v>269</v>
      </c>
      <c r="AU1777" s="27">
        <v>41354</v>
      </c>
    </row>
    <row r="1778" spans="1:47" x14ac:dyDescent="0.2">
      <c r="A1778">
        <v>1777</v>
      </c>
      <c r="B1778" t="s">
        <v>6831</v>
      </c>
      <c r="C1778" t="s">
        <v>6832</v>
      </c>
      <c r="D1778" t="s">
        <v>6833</v>
      </c>
      <c r="E1778" s="27">
        <v>41297</v>
      </c>
      <c r="F1778" t="s">
        <v>294</v>
      </c>
      <c r="G1778" s="27">
        <v>34519</v>
      </c>
      <c r="H1778">
        <v>21</v>
      </c>
      <c r="I1778" t="s">
        <v>259</v>
      </c>
      <c r="J1778" t="s">
        <v>250</v>
      </c>
      <c r="K1778">
        <v>1</v>
      </c>
      <c r="L1778">
        <v>7</v>
      </c>
      <c r="M1778">
        <v>2</v>
      </c>
      <c r="N1778">
        <v>2</v>
      </c>
      <c r="O1778">
        <v>3</v>
      </c>
      <c r="P1778">
        <v>539</v>
      </c>
      <c r="Q1778" s="28">
        <v>41836.168749999997</v>
      </c>
      <c r="R1778" s="28">
        <v>41895.236805555556</v>
      </c>
      <c r="S1778" t="s">
        <v>6834</v>
      </c>
      <c r="T1778" s="27">
        <v>41012</v>
      </c>
      <c r="V1778">
        <v>285</v>
      </c>
      <c r="W1778" t="s">
        <v>32</v>
      </c>
      <c r="X1778" t="s">
        <v>6835</v>
      </c>
      <c r="Y1778">
        <v>1</v>
      </c>
      <c r="AA1778" t="s">
        <v>6836</v>
      </c>
      <c r="AB1778" t="s">
        <v>36</v>
      </c>
      <c r="AC1778">
        <v>1</v>
      </c>
      <c r="AD1778" s="27">
        <v>42265</v>
      </c>
      <c r="AE1778" t="s">
        <v>279</v>
      </c>
      <c r="AF1778" s="27">
        <v>42266</v>
      </c>
      <c r="AG1778" s="27">
        <v>42291</v>
      </c>
      <c r="AH1778">
        <v>1</v>
      </c>
      <c r="AJ1778" t="s">
        <v>6836</v>
      </c>
      <c r="AK1778" t="s">
        <v>462</v>
      </c>
      <c r="AL1778" s="27">
        <v>42265</v>
      </c>
      <c r="AM1778" t="s">
        <v>279</v>
      </c>
      <c r="AN1778" t="s">
        <v>238</v>
      </c>
      <c r="AO1778">
        <v>8</v>
      </c>
      <c r="AP1778" t="s">
        <v>269</v>
      </c>
      <c r="AQ1778" s="27">
        <v>41297</v>
      </c>
      <c r="AR1778" t="s">
        <v>240</v>
      </c>
      <c r="AS1778">
        <v>7</v>
      </c>
      <c r="AT1778" t="s">
        <v>246</v>
      </c>
      <c r="AU1778" s="27">
        <v>41297</v>
      </c>
    </row>
    <row r="1779" spans="1:47" x14ac:dyDescent="0.2">
      <c r="A1779">
        <v>1778</v>
      </c>
      <c r="B1779" t="s">
        <v>6837</v>
      </c>
      <c r="C1779" t="s">
        <v>400</v>
      </c>
      <c r="D1779" t="s">
        <v>6838</v>
      </c>
      <c r="E1779" s="27">
        <v>41990</v>
      </c>
      <c r="F1779" t="s">
        <v>233</v>
      </c>
      <c r="G1779" s="27">
        <v>27442</v>
      </c>
      <c r="H1779">
        <v>41</v>
      </c>
      <c r="I1779" t="s">
        <v>244</v>
      </c>
      <c r="J1779" t="s">
        <v>245</v>
      </c>
      <c r="K1779">
        <v>5</v>
      </c>
      <c r="L1779">
        <v>10</v>
      </c>
      <c r="M1779">
        <v>0</v>
      </c>
      <c r="N1779">
        <v>0</v>
      </c>
      <c r="O1779">
        <v>16</v>
      </c>
      <c r="P1779">
        <v>-1</v>
      </c>
      <c r="Q1779" s="28">
        <v>41989.491666666669</v>
      </c>
      <c r="R1779" s="28">
        <v>42269.308333333334</v>
      </c>
      <c r="S1779" t="s">
        <v>6839</v>
      </c>
      <c r="U1779" s="27">
        <v>41990</v>
      </c>
      <c r="V1779">
        <v>0</v>
      </c>
      <c r="W1779" t="s">
        <v>32</v>
      </c>
      <c r="X1779" t="s">
        <v>274</v>
      </c>
      <c r="Y1779">
        <v>0</v>
      </c>
      <c r="AB1779" t="s">
        <v>237</v>
      </c>
      <c r="AH1779">
        <v>0</v>
      </c>
      <c r="AN1779" t="s">
        <v>238</v>
      </c>
      <c r="AO1779">
        <v>8</v>
      </c>
      <c r="AP1779" t="s">
        <v>269</v>
      </c>
      <c r="AQ1779" s="27">
        <v>41990</v>
      </c>
      <c r="AR1779" t="s">
        <v>240</v>
      </c>
      <c r="AS1779">
        <v>10</v>
      </c>
      <c r="AT1779" t="s">
        <v>269</v>
      </c>
      <c r="AU1779" s="27">
        <v>41990</v>
      </c>
    </row>
    <row r="1780" spans="1:47" x14ac:dyDescent="0.2">
      <c r="A1780">
        <v>1779</v>
      </c>
      <c r="B1780" t="s">
        <v>6840</v>
      </c>
      <c r="C1780" t="s">
        <v>4367</v>
      </c>
      <c r="D1780" t="s">
        <v>6841</v>
      </c>
      <c r="E1780" s="27">
        <v>41847</v>
      </c>
      <c r="F1780" t="s">
        <v>233</v>
      </c>
      <c r="G1780" s="27">
        <v>20088</v>
      </c>
      <c r="H1780">
        <v>61</v>
      </c>
      <c r="I1780" t="s">
        <v>234</v>
      </c>
      <c r="J1780" t="s">
        <v>245</v>
      </c>
      <c r="K1780">
        <v>0</v>
      </c>
      <c r="L1780">
        <v>2</v>
      </c>
      <c r="M1780">
        <v>0</v>
      </c>
      <c r="N1780">
        <v>0</v>
      </c>
      <c r="O1780">
        <v>0</v>
      </c>
      <c r="P1780">
        <v>-1</v>
      </c>
      <c r="Q1780" s="28">
        <v>41846.320138888892</v>
      </c>
      <c r="R1780" s="28">
        <v>41847.352083333331</v>
      </c>
      <c r="S1780" t="s">
        <v>6842</v>
      </c>
      <c r="T1780" s="27">
        <v>41846</v>
      </c>
      <c r="V1780">
        <v>1</v>
      </c>
      <c r="W1780" t="s">
        <v>36</v>
      </c>
      <c r="X1780" t="s">
        <v>279</v>
      </c>
      <c r="Y1780">
        <v>0</v>
      </c>
      <c r="AB1780" t="s">
        <v>237</v>
      </c>
      <c r="AH1780">
        <v>0</v>
      </c>
      <c r="AN1780" t="s">
        <v>238</v>
      </c>
      <c r="AO1780">
        <v>1</v>
      </c>
      <c r="AP1780" t="s">
        <v>239</v>
      </c>
      <c r="AQ1780" s="27">
        <v>41847</v>
      </c>
      <c r="AR1780" t="s">
        <v>240</v>
      </c>
      <c r="AS1780">
        <v>2</v>
      </c>
      <c r="AT1780" t="s">
        <v>239</v>
      </c>
      <c r="AU1780" s="27">
        <v>41847</v>
      </c>
    </row>
    <row r="1781" spans="1:47" x14ac:dyDescent="0.2">
      <c r="A1781">
        <v>1780</v>
      </c>
      <c r="B1781" t="s">
        <v>6843</v>
      </c>
      <c r="C1781" t="s">
        <v>6844</v>
      </c>
      <c r="D1781" t="s">
        <v>1841</v>
      </c>
      <c r="E1781" s="27">
        <v>41523</v>
      </c>
      <c r="F1781" t="s">
        <v>294</v>
      </c>
      <c r="G1781" s="27">
        <v>29602</v>
      </c>
      <c r="H1781">
        <v>35</v>
      </c>
      <c r="I1781" t="s">
        <v>244</v>
      </c>
      <c r="J1781" t="s">
        <v>250</v>
      </c>
      <c r="K1781">
        <v>0</v>
      </c>
      <c r="L1781">
        <v>5</v>
      </c>
      <c r="M1781">
        <v>0</v>
      </c>
      <c r="N1781">
        <v>0</v>
      </c>
      <c r="O1781">
        <v>2</v>
      </c>
      <c r="P1781">
        <v>-1</v>
      </c>
      <c r="Q1781" s="28">
        <v>41522.246527777781</v>
      </c>
      <c r="R1781" s="28">
        <v>41536.377083333333</v>
      </c>
      <c r="S1781" t="s">
        <v>6845</v>
      </c>
      <c r="U1781" s="27">
        <v>41522</v>
      </c>
      <c r="V1781">
        <v>1</v>
      </c>
      <c r="W1781" t="s">
        <v>32</v>
      </c>
      <c r="X1781" t="s">
        <v>274</v>
      </c>
      <c r="Y1781">
        <v>0</v>
      </c>
      <c r="AB1781" t="s">
        <v>237</v>
      </c>
      <c r="AH1781">
        <v>0</v>
      </c>
      <c r="AN1781" t="s">
        <v>238</v>
      </c>
      <c r="AO1781">
        <v>2</v>
      </c>
      <c r="AP1781" t="s">
        <v>239</v>
      </c>
      <c r="AQ1781" s="27">
        <v>41523</v>
      </c>
      <c r="AR1781" t="s">
        <v>240</v>
      </c>
      <c r="AS1781">
        <v>5</v>
      </c>
      <c r="AT1781" t="s">
        <v>246</v>
      </c>
      <c r="AU1781" s="27">
        <v>41523</v>
      </c>
    </row>
    <row r="1782" spans="1:47" x14ac:dyDescent="0.2">
      <c r="A1782">
        <v>1781</v>
      </c>
      <c r="B1782" t="s">
        <v>6846</v>
      </c>
      <c r="C1782" t="s">
        <v>963</v>
      </c>
      <c r="D1782" t="s">
        <v>6847</v>
      </c>
      <c r="E1782" s="27">
        <v>41363</v>
      </c>
      <c r="F1782" t="s">
        <v>233</v>
      </c>
      <c r="G1782" s="27">
        <v>30183</v>
      </c>
      <c r="H1782">
        <v>33</v>
      </c>
      <c r="I1782" t="s">
        <v>244</v>
      </c>
      <c r="J1782" t="s">
        <v>245</v>
      </c>
      <c r="K1782">
        <v>0</v>
      </c>
      <c r="L1782">
        <v>3</v>
      </c>
      <c r="M1782">
        <v>0</v>
      </c>
      <c r="N1782">
        <v>0</v>
      </c>
      <c r="O1782">
        <v>3</v>
      </c>
      <c r="P1782">
        <v>0</v>
      </c>
      <c r="Q1782" s="28">
        <v>41363.165972222225</v>
      </c>
      <c r="R1782" s="28">
        <v>41363.338888888888</v>
      </c>
      <c r="S1782" t="s">
        <v>6848</v>
      </c>
      <c r="T1782" s="27">
        <v>41363</v>
      </c>
      <c r="V1782">
        <v>0</v>
      </c>
      <c r="W1782" t="s">
        <v>36</v>
      </c>
      <c r="X1782" t="s">
        <v>422</v>
      </c>
      <c r="Y1782">
        <v>0</v>
      </c>
      <c r="AB1782" t="s">
        <v>237</v>
      </c>
      <c r="AH1782">
        <v>0</v>
      </c>
      <c r="AN1782" t="s">
        <v>238</v>
      </c>
      <c r="AO1782">
        <v>3</v>
      </c>
      <c r="AP1782" t="s">
        <v>239</v>
      </c>
      <c r="AQ1782" s="27">
        <v>41363</v>
      </c>
      <c r="AR1782" t="s">
        <v>240</v>
      </c>
      <c r="AS1782">
        <v>3</v>
      </c>
      <c r="AT1782" t="s">
        <v>239</v>
      </c>
      <c r="AU1782" s="27">
        <v>41363</v>
      </c>
    </row>
    <row r="1783" spans="1:47" x14ac:dyDescent="0.2">
      <c r="A1783">
        <v>1782</v>
      </c>
      <c r="B1783" t="s">
        <v>6849</v>
      </c>
      <c r="C1783" t="s">
        <v>3856</v>
      </c>
      <c r="D1783" t="s">
        <v>4755</v>
      </c>
      <c r="E1783" s="27">
        <v>41726</v>
      </c>
      <c r="F1783" t="s">
        <v>233</v>
      </c>
      <c r="G1783" s="27">
        <v>32966</v>
      </c>
      <c r="H1783">
        <v>26</v>
      </c>
      <c r="I1783" t="s">
        <v>244</v>
      </c>
      <c r="J1783" t="s">
        <v>250</v>
      </c>
      <c r="K1783">
        <v>0</v>
      </c>
      <c r="L1783">
        <v>3</v>
      </c>
      <c r="M1783">
        <v>0</v>
      </c>
      <c r="N1783">
        <v>0</v>
      </c>
      <c r="O1783">
        <v>2</v>
      </c>
      <c r="P1783">
        <v>0</v>
      </c>
      <c r="Q1783" s="28">
        <v>41726.107638888891</v>
      </c>
      <c r="R1783" s="28">
        <v>41726.344444444447</v>
      </c>
      <c r="S1783" t="s">
        <v>6850</v>
      </c>
      <c r="T1783" s="27">
        <v>41725</v>
      </c>
      <c r="V1783">
        <v>1</v>
      </c>
      <c r="W1783" t="s">
        <v>36</v>
      </c>
      <c r="X1783" t="s">
        <v>6851</v>
      </c>
      <c r="Y1783">
        <v>0</v>
      </c>
      <c r="AB1783" t="s">
        <v>237</v>
      </c>
      <c r="AH1783">
        <v>0</v>
      </c>
      <c r="AN1783" t="s">
        <v>238</v>
      </c>
      <c r="AO1783">
        <v>4</v>
      </c>
      <c r="AP1783" t="s">
        <v>239</v>
      </c>
      <c r="AQ1783" s="27">
        <v>41726</v>
      </c>
      <c r="AR1783" t="s">
        <v>240</v>
      </c>
      <c r="AS1783">
        <v>3</v>
      </c>
      <c r="AT1783" t="s">
        <v>239</v>
      </c>
      <c r="AU1783" s="27">
        <v>41726</v>
      </c>
    </row>
    <row r="1784" spans="1:47" x14ac:dyDescent="0.2">
      <c r="A1784">
        <v>1783</v>
      </c>
      <c r="B1784" t="s">
        <v>6852</v>
      </c>
      <c r="C1784" t="s">
        <v>1342</v>
      </c>
      <c r="D1784" t="s">
        <v>6853</v>
      </c>
      <c r="E1784" s="27">
        <v>41406</v>
      </c>
      <c r="F1784" t="s">
        <v>233</v>
      </c>
      <c r="G1784" s="27">
        <v>34510</v>
      </c>
      <c r="H1784">
        <v>21</v>
      </c>
      <c r="I1784" t="s">
        <v>259</v>
      </c>
      <c r="J1784" t="s">
        <v>353</v>
      </c>
      <c r="K1784">
        <v>0</v>
      </c>
      <c r="L1784">
        <v>4</v>
      </c>
      <c r="M1784">
        <v>0</v>
      </c>
      <c r="N1784">
        <v>0</v>
      </c>
      <c r="O1784">
        <v>0</v>
      </c>
      <c r="P1784">
        <v>-1</v>
      </c>
      <c r="Q1784" s="28">
        <v>41405.125694444447</v>
      </c>
      <c r="R1784" s="28">
        <v>41409.31527777778</v>
      </c>
      <c r="S1784" t="s">
        <v>6854</v>
      </c>
      <c r="T1784" s="27">
        <v>41405</v>
      </c>
      <c r="V1784">
        <v>1</v>
      </c>
      <c r="W1784" t="s">
        <v>32</v>
      </c>
      <c r="X1784" t="s">
        <v>588</v>
      </c>
      <c r="Y1784">
        <v>0</v>
      </c>
      <c r="AB1784" t="s">
        <v>237</v>
      </c>
      <c r="AH1784">
        <v>0</v>
      </c>
      <c r="AN1784" t="s">
        <v>238</v>
      </c>
      <c r="AO1784">
        <v>6</v>
      </c>
      <c r="AP1784" t="s">
        <v>246</v>
      </c>
      <c r="AQ1784" s="27">
        <v>41406</v>
      </c>
      <c r="AR1784" t="s">
        <v>240</v>
      </c>
      <c r="AS1784">
        <v>4</v>
      </c>
      <c r="AT1784" t="s">
        <v>239</v>
      </c>
      <c r="AU1784" s="27">
        <v>41406</v>
      </c>
    </row>
    <row r="1785" spans="1:47" x14ac:dyDescent="0.2">
      <c r="A1785">
        <v>1784</v>
      </c>
      <c r="B1785" t="s">
        <v>6855</v>
      </c>
      <c r="C1785" t="s">
        <v>3547</v>
      </c>
      <c r="D1785" t="s">
        <v>6856</v>
      </c>
      <c r="E1785" s="27">
        <v>41991</v>
      </c>
      <c r="F1785" t="s">
        <v>233</v>
      </c>
      <c r="G1785" s="27">
        <v>32992</v>
      </c>
      <c r="H1785">
        <v>25</v>
      </c>
      <c r="I1785" t="s">
        <v>244</v>
      </c>
      <c r="J1785" t="s">
        <v>250</v>
      </c>
      <c r="K1785">
        <v>0</v>
      </c>
      <c r="L1785">
        <v>8</v>
      </c>
      <c r="M1785">
        <v>0</v>
      </c>
      <c r="N1785">
        <v>1</v>
      </c>
      <c r="O1785">
        <v>8</v>
      </c>
      <c r="P1785">
        <v>91</v>
      </c>
      <c r="Q1785" s="28">
        <v>42082.482638888891</v>
      </c>
      <c r="R1785" s="28">
        <v>42140.068749999999</v>
      </c>
      <c r="S1785" t="s">
        <v>6857</v>
      </c>
      <c r="U1785" s="27">
        <v>41891</v>
      </c>
      <c r="V1785">
        <v>100</v>
      </c>
      <c r="W1785" t="s">
        <v>32</v>
      </c>
      <c r="X1785" t="s">
        <v>274</v>
      </c>
      <c r="Y1785">
        <v>0</v>
      </c>
      <c r="AB1785" t="s">
        <v>237</v>
      </c>
      <c r="AH1785">
        <v>0</v>
      </c>
      <c r="AN1785" t="s">
        <v>238</v>
      </c>
      <c r="AO1785">
        <v>4</v>
      </c>
      <c r="AP1785" t="s">
        <v>239</v>
      </c>
      <c r="AQ1785" s="27">
        <v>41991</v>
      </c>
      <c r="AR1785" t="s">
        <v>240</v>
      </c>
      <c r="AS1785">
        <v>8</v>
      </c>
      <c r="AT1785" t="s">
        <v>269</v>
      </c>
      <c r="AU1785" s="27">
        <v>41991</v>
      </c>
    </row>
    <row r="1786" spans="1:47" x14ac:dyDescent="0.2">
      <c r="A1786">
        <v>1785</v>
      </c>
      <c r="B1786" t="s">
        <v>6858</v>
      </c>
      <c r="C1786" t="s">
        <v>6859</v>
      </c>
      <c r="D1786" t="s">
        <v>6860</v>
      </c>
      <c r="E1786" s="27">
        <v>41834</v>
      </c>
      <c r="F1786" t="s">
        <v>233</v>
      </c>
      <c r="G1786" s="27">
        <v>30462</v>
      </c>
      <c r="H1786">
        <v>32</v>
      </c>
      <c r="I1786" t="s">
        <v>244</v>
      </c>
      <c r="J1786" t="s">
        <v>250</v>
      </c>
      <c r="K1786">
        <v>0</v>
      </c>
      <c r="L1786">
        <v>8</v>
      </c>
      <c r="M1786">
        <v>0</v>
      </c>
      <c r="N1786">
        <v>0</v>
      </c>
      <c r="O1786">
        <v>13</v>
      </c>
      <c r="P1786">
        <v>-1</v>
      </c>
      <c r="Q1786" s="28">
        <v>41833.3125</v>
      </c>
      <c r="R1786" s="28">
        <v>41855.465277777781</v>
      </c>
      <c r="S1786" t="s">
        <v>6861</v>
      </c>
      <c r="T1786" s="27">
        <v>41833</v>
      </c>
      <c r="V1786">
        <v>1</v>
      </c>
      <c r="W1786" t="s">
        <v>32</v>
      </c>
      <c r="X1786" t="s">
        <v>261</v>
      </c>
      <c r="Y1786">
        <v>0</v>
      </c>
      <c r="AB1786" t="s">
        <v>237</v>
      </c>
      <c r="AH1786">
        <v>0</v>
      </c>
      <c r="AN1786" t="s">
        <v>238</v>
      </c>
      <c r="AO1786">
        <v>3</v>
      </c>
      <c r="AP1786" t="s">
        <v>239</v>
      </c>
      <c r="AQ1786" s="27">
        <v>41834</v>
      </c>
      <c r="AR1786" t="s">
        <v>240</v>
      </c>
      <c r="AS1786">
        <v>8</v>
      </c>
      <c r="AT1786" t="s">
        <v>269</v>
      </c>
      <c r="AU1786" s="27">
        <v>41834</v>
      </c>
    </row>
    <row r="1787" spans="1:47" x14ac:dyDescent="0.2">
      <c r="A1787">
        <v>1786</v>
      </c>
      <c r="B1787" t="s">
        <v>6862</v>
      </c>
      <c r="C1787" t="s">
        <v>399</v>
      </c>
      <c r="D1787" t="s">
        <v>375</v>
      </c>
      <c r="E1787" s="27">
        <v>41323</v>
      </c>
      <c r="F1787" t="s">
        <v>233</v>
      </c>
      <c r="G1787" s="27">
        <v>27197</v>
      </c>
      <c r="H1787">
        <v>41</v>
      </c>
      <c r="I1787" t="s">
        <v>244</v>
      </c>
      <c r="J1787" t="s">
        <v>250</v>
      </c>
      <c r="K1787">
        <v>2</v>
      </c>
      <c r="L1787">
        <v>9</v>
      </c>
      <c r="M1787">
        <v>1</v>
      </c>
      <c r="N1787">
        <v>0</v>
      </c>
      <c r="O1787">
        <v>9</v>
      </c>
      <c r="P1787">
        <v>-1</v>
      </c>
      <c r="Q1787" s="28">
        <v>41322.285416666666</v>
      </c>
      <c r="R1787" s="28">
        <v>41323.277777777781</v>
      </c>
      <c r="S1787" t="s">
        <v>6863</v>
      </c>
      <c r="T1787" s="27">
        <v>41322</v>
      </c>
      <c r="V1787">
        <v>1</v>
      </c>
      <c r="W1787" t="s">
        <v>36</v>
      </c>
      <c r="X1787" t="s">
        <v>1469</v>
      </c>
      <c r="Y1787">
        <v>1</v>
      </c>
      <c r="AA1787" t="s">
        <v>6864</v>
      </c>
      <c r="AB1787" t="s">
        <v>36</v>
      </c>
      <c r="AC1787">
        <v>1</v>
      </c>
      <c r="AD1787" s="27">
        <v>42217</v>
      </c>
      <c r="AE1787" t="s">
        <v>474</v>
      </c>
      <c r="AF1787" s="27">
        <v>42218</v>
      </c>
      <c r="AG1787" s="27">
        <v>42218</v>
      </c>
      <c r="AH1787">
        <v>0</v>
      </c>
      <c r="AN1787" t="s">
        <v>238</v>
      </c>
      <c r="AO1787">
        <v>5</v>
      </c>
      <c r="AP1787" t="s">
        <v>246</v>
      </c>
      <c r="AQ1787" s="27">
        <v>41323</v>
      </c>
      <c r="AR1787" t="s">
        <v>240</v>
      </c>
      <c r="AS1787">
        <v>9</v>
      </c>
      <c r="AT1787" t="s">
        <v>269</v>
      </c>
      <c r="AU1787" s="27">
        <v>41323</v>
      </c>
    </row>
    <row r="1788" spans="1:47" x14ac:dyDescent="0.2">
      <c r="A1788">
        <v>1787</v>
      </c>
      <c r="B1788" t="s">
        <v>6865</v>
      </c>
      <c r="C1788" t="s">
        <v>6866</v>
      </c>
      <c r="D1788" t="s">
        <v>6867</v>
      </c>
      <c r="E1788" s="27">
        <v>41561</v>
      </c>
      <c r="F1788" t="s">
        <v>233</v>
      </c>
      <c r="G1788" s="27">
        <v>33676</v>
      </c>
      <c r="H1788">
        <v>24</v>
      </c>
      <c r="I1788" t="s">
        <v>259</v>
      </c>
      <c r="J1788" t="s">
        <v>250</v>
      </c>
      <c r="K1788">
        <v>0</v>
      </c>
      <c r="L1788">
        <v>5</v>
      </c>
      <c r="M1788">
        <v>0</v>
      </c>
      <c r="N1788">
        <v>0</v>
      </c>
      <c r="O1788">
        <v>0</v>
      </c>
      <c r="P1788">
        <v>-1</v>
      </c>
      <c r="Q1788" s="28">
        <v>41560.209027777775</v>
      </c>
      <c r="R1788" s="28">
        <v>41564.218055555553</v>
      </c>
      <c r="S1788" t="s">
        <v>6868</v>
      </c>
      <c r="T1788" s="27">
        <v>41560</v>
      </c>
      <c r="V1788">
        <v>1</v>
      </c>
      <c r="W1788" t="s">
        <v>32</v>
      </c>
      <c r="X1788" t="s">
        <v>847</v>
      </c>
      <c r="Y1788">
        <v>0</v>
      </c>
      <c r="AB1788" t="s">
        <v>237</v>
      </c>
      <c r="AH1788">
        <v>0</v>
      </c>
      <c r="AN1788" t="s">
        <v>238</v>
      </c>
      <c r="AO1788">
        <v>7</v>
      </c>
      <c r="AP1788" t="s">
        <v>246</v>
      </c>
      <c r="AQ1788" s="27">
        <v>41561</v>
      </c>
      <c r="AR1788" t="s">
        <v>240</v>
      </c>
      <c r="AS1788">
        <v>5</v>
      </c>
      <c r="AT1788" t="s">
        <v>246</v>
      </c>
      <c r="AU1788" s="27">
        <v>41561</v>
      </c>
    </row>
    <row r="1789" spans="1:47" x14ac:dyDescent="0.2">
      <c r="A1789">
        <v>1788</v>
      </c>
      <c r="B1789" t="s">
        <v>6869</v>
      </c>
      <c r="C1789" t="s">
        <v>6870</v>
      </c>
      <c r="D1789" t="s">
        <v>6871</v>
      </c>
      <c r="E1789" s="27">
        <v>41913</v>
      </c>
      <c r="F1789" t="s">
        <v>233</v>
      </c>
      <c r="G1789" s="27">
        <v>35086</v>
      </c>
      <c r="H1789">
        <v>20</v>
      </c>
      <c r="I1789" t="s">
        <v>259</v>
      </c>
      <c r="J1789" t="s">
        <v>353</v>
      </c>
      <c r="K1789">
        <v>0</v>
      </c>
      <c r="L1789">
        <v>10</v>
      </c>
      <c r="M1789">
        <v>0</v>
      </c>
      <c r="N1789">
        <v>0</v>
      </c>
      <c r="O1789">
        <v>2</v>
      </c>
      <c r="P1789">
        <v>9</v>
      </c>
      <c r="Q1789" s="28">
        <v>41922.184027777781</v>
      </c>
      <c r="R1789" s="28">
        <v>42114.48333333333</v>
      </c>
      <c r="S1789" t="s">
        <v>6872</v>
      </c>
      <c r="T1789" s="27">
        <v>41880</v>
      </c>
      <c r="V1789">
        <v>33</v>
      </c>
      <c r="W1789" t="s">
        <v>32</v>
      </c>
      <c r="X1789" t="s">
        <v>847</v>
      </c>
      <c r="Y1789">
        <v>1</v>
      </c>
      <c r="AA1789" t="s">
        <v>6873</v>
      </c>
      <c r="AB1789" t="s">
        <v>36</v>
      </c>
      <c r="AC1789">
        <v>1</v>
      </c>
      <c r="AD1789" s="27">
        <v>41921</v>
      </c>
      <c r="AE1789" t="s">
        <v>6874</v>
      </c>
      <c r="AF1789" s="27">
        <v>41922</v>
      </c>
      <c r="AG1789" s="27">
        <v>42114</v>
      </c>
      <c r="AH1789">
        <v>0</v>
      </c>
      <c r="AN1789" t="s">
        <v>238</v>
      </c>
      <c r="AO1789">
        <v>10</v>
      </c>
      <c r="AP1789" t="s">
        <v>269</v>
      </c>
      <c r="AQ1789" s="27">
        <v>41913</v>
      </c>
      <c r="AR1789" t="s">
        <v>240</v>
      </c>
      <c r="AS1789">
        <v>10</v>
      </c>
      <c r="AT1789" t="s">
        <v>269</v>
      </c>
      <c r="AU1789" s="27">
        <v>41913</v>
      </c>
    </row>
    <row r="1790" spans="1:47" x14ac:dyDescent="0.2">
      <c r="A1790">
        <v>1789</v>
      </c>
      <c r="B1790" t="s">
        <v>6875</v>
      </c>
      <c r="C1790" t="s">
        <v>6876</v>
      </c>
      <c r="D1790" t="s">
        <v>6877</v>
      </c>
      <c r="E1790" s="27">
        <v>41879</v>
      </c>
      <c r="F1790" t="s">
        <v>294</v>
      </c>
      <c r="G1790" s="27">
        <v>33328</v>
      </c>
      <c r="H1790">
        <v>25</v>
      </c>
      <c r="I1790" t="s">
        <v>244</v>
      </c>
      <c r="J1790" t="s">
        <v>22</v>
      </c>
      <c r="K1790">
        <v>0</v>
      </c>
      <c r="L1790">
        <v>6</v>
      </c>
      <c r="M1790">
        <v>0</v>
      </c>
      <c r="N1790">
        <v>0</v>
      </c>
      <c r="O1790">
        <v>0</v>
      </c>
      <c r="W1790" t="s">
        <v>237</v>
      </c>
      <c r="Y1790">
        <v>-1</v>
      </c>
      <c r="AB1790" t="s">
        <v>237</v>
      </c>
      <c r="AH1790">
        <v>0</v>
      </c>
      <c r="AN1790" t="s">
        <v>238</v>
      </c>
      <c r="AO1790">
        <v>4</v>
      </c>
      <c r="AP1790" t="s">
        <v>239</v>
      </c>
      <c r="AQ1790" s="27">
        <v>41879</v>
      </c>
      <c r="AR1790" t="s">
        <v>240</v>
      </c>
      <c r="AS1790">
        <v>6</v>
      </c>
      <c r="AT1790" t="s">
        <v>246</v>
      </c>
      <c r="AU1790" s="27">
        <v>41879</v>
      </c>
    </row>
    <row r="1791" spans="1:47" x14ac:dyDescent="0.2">
      <c r="A1791">
        <v>1790</v>
      </c>
      <c r="B1791" t="s">
        <v>6878</v>
      </c>
      <c r="C1791" t="s">
        <v>2582</v>
      </c>
      <c r="D1791" t="s">
        <v>2921</v>
      </c>
      <c r="E1791" s="27">
        <v>41978</v>
      </c>
      <c r="F1791" t="s">
        <v>233</v>
      </c>
      <c r="G1791" s="27">
        <v>33915</v>
      </c>
      <c r="H1791">
        <v>23</v>
      </c>
      <c r="I1791" t="s">
        <v>259</v>
      </c>
      <c r="J1791" t="s">
        <v>245</v>
      </c>
      <c r="K1791">
        <v>0</v>
      </c>
      <c r="L1791">
        <v>4</v>
      </c>
      <c r="M1791">
        <v>0</v>
      </c>
      <c r="N1791">
        <v>0</v>
      </c>
      <c r="O1791">
        <v>0</v>
      </c>
      <c r="P1791">
        <v>-1</v>
      </c>
      <c r="Q1791" s="28">
        <v>41977.224999999999</v>
      </c>
      <c r="R1791" s="28">
        <v>41978.375</v>
      </c>
      <c r="S1791" t="s">
        <v>6879</v>
      </c>
      <c r="T1791" s="27">
        <v>41977</v>
      </c>
      <c r="V1791">
        <v>1</v>
      </c>
      <c r="W1791" t="s">
        <v>36</v>
      </c>
      <c r="X1791" t="s">
        <v>279</v>
      </c>
      <c r="Y1791">
        <v>0</v>
      </c>
      <c r="AB1791" t="s">
        <v>237</v>
      </c>
      <c r="AH1791">
        <v>0</v>
      </c>
      <c r="AN1791" t="s">
        <v>238</v>
      </c>
      <c r="AO1791">
        <v>4</v>
      </c>
      <c r="AP1791" t="s">
        <v>239</v>
      </c>
      <c r="AQ1791" s="27">
        <v>41978</v>
      </c>
      <c r="AR1791" t="s">
        <v>240</v>
      </c>
      <c r="AS1791">
        <v>4</v>
      </c>
      <c r="AT1791" t="s">
        <v>239</v>
      </c>
      <c r="AU1791" s="27">
        <v>41978</v>
      </c>
    </row>
    <row r="1792" spans="1:47" x14ac:dyDescent="0.2">
      <c r="A1792">
        <v>1791</v>
      </c>
      <c r="B1792" t="s">
        <v>6880</v>
      </c>
      <c r="C1792" t="s">
        <v>2316</v>
      </c>
      <c r="D1792" t="s">
        <v>2261</v>
      </c>
      <c r="E1792" s="27">
        <v>41629</v>
      </c>
      <c r="F1792" t="s">
        <v>233</v>
      </c>
      <c r="G1792" s="27">
        <v>31983</v>
      </c>
      <c r="H1792">
        <v>28</v>
      </c>
      <c r="I1792" t="s">
        <v>244</v>
      </c>
      <c r="J1792" t="s">
        <v>250</v>
      </c>
      <c r="K1792">
        <v>0</v>
      </c>
      <c r="L1792">
        <v>8</v>
      </c>
      <c r="M1792">
        <v>0</v>
      </c>
      <c r="N1792">
        <v>0</v>
      </c>
      <c r="O1792">
        <v>9</v>
      </c>
      <c r="P1792">
        <v>-1</v>
      </c>
      <c r="Q1792" s="28">
        <v>41628.195138888892</v>
      </c>
      <c r="R1792" s="28">
        <v>41629.371527777781</v>
      </c>
      <c r="S1792" t="s">
        <v>6881</v>
      </c>
      <c r="T1792" s="27">
        <v>41628</v>
      </c>
      <c r="V1792">
        <v>1</v>
      </c>
      <c r="W1792" t="s">
        <v>32</v>
      </c>
      <c r="X1792" t="s">
        <v>337</v>
      </c>
      <c r="Y1792">
        <v>1</v>
      </c>
      <c r="AA1792" t="s">
        <v>6882</v>
      </c>
      <c r="AB1792" t="s">
        <v>36</v>
      </c>
      <c r="AC1792">
        <v>0</v>
      </c>
      <c r="AD1792" s="27">
        <v>41649</v>
      </c>
      <c r="AE1792" t="s">
        <v>724</v>
      </c>
      <c r="AF1792" s="27">
        <v>41649</v>
      </c>
      <c r="AG1792" s="27">
        <v>41650</v>
      </c>
      <c r="AH1792">
        <v>0</v>
      </c>
      <c r="AN1792" t="s">
        <v>238</v>
      </c>
      <c r="AO1792">
        <v>4</v>
      </c>
      <c r="AP1792" t="s">
        <v>239</v>
      </c>
      <c r="AQ1792" s="27">
        <v>41629</v>
      </c>
      <c r="AR1792" t="s">
        <v>240</v>
      </c>
      <c r="AS1792">
        <v>8</v>
      </c>
      <c r="AT1792" t="s">
        <v>269</v>
      </c>
      <c r="AU1792" s="27">
        <v>41629</v>
      </c>
    </row>
    <row r="1793" spans="1:47" x14ac:dyDescent="0.2">
      <c r="A1793">
        <v>1792</v>
      </c>
      <c r="B1793" t="s">
        <v>6883</v>
      </c>
      <c r="C1793" t="s">
        <v>387</v>
      </c>
      <c r="D1793" t="s">
        <v>3067</v>
      </c>
      <c r="E1793" s="27">
        <v>41293</v>
      </c>
      <c r="F1793" t="s">
        <v>233</v>
      </c>
      <c r="G1793" s="27">
        <v>33148</v>
      </c>
      <c r="H1793">
        <v>25</v>
      </c>
      <c r="I1793" t="s">
        <v>244</v>
      </c>
      <c r="J1793" t="s">
        <v>3068</v>
      </c>
      <c r="K1793">
        <v>0</v>
      </c>
      <c r="L1793">
        <v>9</v>
      </c>
      <c r="M1793">
        <v>0</v>
      </c>
      <c r="N1793">
        <v>0</v>
      </c>
      <c r="O1793">
        <v>7</v>
      </c>
      <c r="P1793">
        <v>0</v>
      </c>
      <c r="Q1793" s="28">
        <v>41293.517361111109</v>
      </c>
      <c r="R1793" s="28">
        <v>41294.331944444442</v>
      </c>
      <c r="S1793" t="s">
        <v>6884</v>
      </c>
      <c r="T1793" s="27">
        <v>41293</v>
      </c>
      <c r="V1793">
        <v>0</v>
      </c>
      <c r="W1793" t="s">
        <v>32</v>
      </c>
      <c r="X1793" t="s">
        <v>1354</v>
      </c>
      <c r="Y1793">
        <v>1</v>
      </c>
      <c r="AA1793" t="s">
        <v>6885</v>
      </c>
      <c r="AB1793" t="s">
        <v>32</v>
      </c>
      <c r="AD1793" s="27">
        <v>42074</v>
      </c>
      <c r="AE1793" t="s">
        <v>2223</v>
      </c>
      <c r="AH1793">
        <v>1</v>
      </c>
      <c r="AJ1793" t="s">
        <v>6886</v>
      </c>
      <c r="AK1793" t="s">
        <v>312</v>
      </c>
      <c r="AL1793" s="27">
        <v>42082</v>
      </c>
      <c r="AM1793" t="s">
        <v>6887</v>
      </c>
      <c r="AN1793" t="s">
        <v>238</v>
      </c>
      <c r="AO1793">
        <v>6</v>
      </c>
      <c r="AP1793" t="s">
        <v>246</v>
      </c>
      <c r="AQ1793" s="27">
        <v>41293</v>
      </c>
      <c r="AR1793" t="s">
        <v>240</v>
      </c>
      <c r="AS1793">
        <v>9</v>
      </c>
      <c r="AT1793" t="s">
        <v>269</v>
      </c>
      <c r="AU1793" s="27">
        <v>41293</v>
      </c>
    </row>
    <row r="1794" spans="1:47" x14ac:dyDescent="0.2">
      <c r="A1794">
        <v>1793</v>
      </c>
      <c r="B1794" t="s">
        <v>6888</v>
      </c>
      <c r="C1794" t="s">
        <v>6889</v>
      </c>
      <c r="D1794" t="s">
        <v>327</v>
      </c>
      <c r="E1794" s="27">
        <v>41862</v>
      </c>
      <c r="F1794" t="s">
        <v>294</v>
      </c>
      <c r="G1794" s="27">
        <v>21249</v>
      </c>
      <c r="H1794">
        <v>58</v>
      </c>
      <c r="I1794" t="s">
        <v>234</v>
      </c>
      <c r="J1794" t="s">
        <v>245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-1</v>
      </c>
      <c r="Q1794" s="28">
        <v>41861.317361111112</v>
      </c>
      <c r="R1794" s="28">
        <v>41863.379861111112</v>
      </c>
      <c r="S1794" t="s">
        <v>6890</v>
      </c>
      <c r="T1794" s="27">
        <v>41861</v>
      </c>
      <c r="V1794">
        <v>1</v>
      </c>
      <c r="W1794" t="s">
        <v>32</v>
      </c>
      <c r="X1794" t="s">
        <v>834</v>
      </c>
      <c r="Y1794">
        <v>0</v>
      </c>
      <c r="AB1794" t="s">
        <v>237</v>
      </c>
      <c r="AH1794">
        <v>0</v>
      </c>
      <c r="AN1794" t="s">
        <v>238</v>
      </c>
      <c r="AO1794">
        <v>1</v>
      </c>
      <c r="AP1794" t="s">
        <v>239</v>
      </c>
      <c r="AQ1794" s="27">
        <v>41862</v>
      </c>
      <c r="AR1794" t="s">
        <v>240</v>
      </c>
      <c r="AS1794">
        <v>1</v>
      </c>
      <c r="AT1794" t="s">
        <v>239</v>
      </c>
      <c r="AU1794" s="27">
        <v>41862</v>
      </c>
    </row>
    <row r="1795" spans="1:47" x14ac:dyDescent="0.2">
      <c r="A1795">
        <v>1794</v>
      </c>
      <c r="B1795" t="s">
        <v>6891</v>
      </c>
      <c r="C1795" t="s">
        <v>6892</v>
      </c>
      <c r="D1795" t="s">
        <v>375</v>
      </c>
      <c r="E1795" s="27">
        <v>41377</v>
      </c>
      <c r="F1795" t="s">
        <v>233</v>
      </c>
      <c r="G1795" s="27">
        <v>24368</v>
      </c>
      <c r="H1795">
        <v>49</v>
      </c>
      <c r="I1795" t="s">
        <v>234</v>
      </c>
      <c r="J1795" t="s">
        <v>250</v>
      </c>
      <c r="K1795">
        <v>0</v>
      </c>
      <c r="L1795">
        <v>2</v>
      </c>
      <c r="M1795">
        <v>0</v>
      </c>
      <c r="N1795">
        <v>0</v>
      </c>
      <c r="O1795">
        <v>3</v>
      </c>
      <c r="P1795">
        <v>0</v>
      </c>
      <c r="Q1795" s="28">
        <v>41377.129166666666</v>
      </c>
      <c r="R1795" s="28">
        <v>41378.189583333333</v>
      </c>
      <c r="S1795" t="s">
        <v>6893</v>
      </c>
      <c r="T1795" s="27">
        <v>41377</v>
      </c>
      <c r="V1795">
        <v>0</v>
      </c>
      <c r="W1795" t="s">
        <v>32</v>
      </c>
      <c r="X1795" t="s">
        <v>261</v>
      </c>
      <c r="Y1795">
        <v>0</v>
      </c>
      <c r="AB1795" t="s">
        <v>237</v>
      </c>
      <c r="AH1795">
        <v>0</v>
      </c>
      <c r="AN1795" t="s">
        <v>238</v>
      </c>
      <c r="AO1795">
        <v>1</v>
      </c>
      <c r="AP1795" t="s">
        <v>239</v>
      </c>
      <c r="AQ1795" s="27">
        <v>41377</v>
      </c>
      <c r="AR1795" t="s">
        <v>240</v>
      </c>
      <c r="AS1795">
        <v>2</v>
      </c>
      <c r="AT1795" t="s">
        <v>239</v>
      </c>
      <c r="AU1795" s="27">
        <v>41377</v>
      </c>
    </row>
    <row r="1796" spans="1:47" x14ac:dyDescent="0.2">
      <c r="A1796">
        <v>1795</v>
      </c>
      <c r="B1796" t="s">
        <v>6894</v>
      </c>
      <c r="C1796" t="s">
        <v>6895</v>
      </c>
      <c r="D1796" t="s">
        <v>6896</v>
      </c>
      <c r="E1796" s="27">
        <v>41388</v>
      </c>
      <c r="F1796" t="s">
        <v>294</v>
      </c>
      <c r="G1796" s="27">
        <v>34187</v>
      </c>
      <c r="H1796">
        <v>22</v>
      </c>
      <c r="I1796" t="s">
        <v>259</v>
      </c>
      <c r="J1796" t="s">
        <v>353</v>
      </c>
      <c r="K1796">
        <v>0</v>
      </c>
      <c r="L1796">
        <v>6</v>
      </c>
      <c r="M1796">
        <v>0</v>
      </c>
      <c r="N1796">
        <v>0</v>
      </c>
      <c r="O1796">
        <v>0</v>
      </c>
      <c r="P1796">
        <v>0</v>
      </c>
      <c r="Q1796" s="28">
        <v>41388.130555555559</v>
      </c>
      <c r="R1796" s="28">
        <v>41388.34652777778</v>
      </c>
      <c r="S1796" t="s">
        <v>6897</v>
      </c>
      <c r="T1796" s="27">
        <v>41387</v>
      </c>
      <c r="V1796">
        <v>1</v>
      </c>
      <c r="W1796" t="s">
        <v>32</v>
      </c>
      <c r="X1796" t="s">
        <v>359</v>
      </c>
      <c r="Y1796">
        <v>0</v>
      </c>
      <c r="AB1796" t="s">
        <v>237</v>
      </c>
      <c r="AH1796">
        <v>0</v>
      </c>
      <c r="AN1796" t="s">
        <v>238</v>
      </c>
      <c r="AO1796">
        <v>6</v>
      </c>
      <c r="AP1796" t="s">
        <v>246</v>
      </c>
      <c r="AQ1796" s="27">
        <v>41388</v>
      </c>
      <c r="AR1796" t="s">
        <v>240</v>
      </c>
      <c r="AS1796">
        <v>6</v>
      </c>
      <c r="AT1796" t="s">
        <v>246</v>
      </c>
      <c r="AU1796" s="27">
        <v>41388</v>
      </c>
    </row>
    <row r="1797" spans="1:47" x14ac:dyDescent="0.2">
      <c r="A1797">
        <v>1796</v>
      </c>
      <c r="B1797" t="s">
        <v>6898</v>
      </c>
      <c r="C1797" t="s">
        <v>2056</v>
      </c>
      <c r="D1797" t="s">
        <v>6899</v>
      </c>
      <c r="E1797" s="27">
        <v>41594</v>
      </c>
      <c r="F1797" t="s">
        <v>233</v>
      </c>
      <c r="G1797" s="27">
        <v>34646</v>
      </c>
      <c r="H1797">
        <v>21</v>
      </c>
      <c r="I1797" t="s">
        <v>259</v>
      </c>
      <c r="J1797" t="s">
        <v>250</v>
      </c>
      <c r="K1797">
        <v>0</v>
      </c>
      <c r="L1797">
        <v>3</v>
      </c>
      <c r="M1797">
        <v>0</v>
      </c>
      <c r="N1797">
        <v>0</v>
      </c>
      <c r="O1797">
        <v>0</v>
      </c>
      <c r="P1797">
        <v>-1</v>
      </c>
      <c r="Q1797" s="28">
        <v>41593.202777777777</v>
      </c>
      <c r="R1797" s="28">
        <v>41595.106249999997</v>
      </c>
      <c r="S1797" t="s">
        <v>6900</v>
      </c>
      <c r="T1797" s="27">
        <v>41593</v>
      </c>
      <c r="V1797">
        <v>1</v>
      </c>
      <c r="W1797" t="s">
        <v>32</v>
      </c>
      <c r="X1797" t="s">
        <v>847</v>
      </c>
      <c r="Y1797">
        <v>1</v>
      </c>
      <c r="AA1797" t="s">
        <v>6901</v>
      </c>
      <c r="AB1797" t="s">
        <v>36</v>
      </c>
      <c r="AC1797">
        <v>9</v>
      </c>
      <c r="AD1797" s="27">
        <v>42275</v>
      </c>
      <c r="AE1797" t="s">
        <v>404</v>
      </c>
      <c r="AF1797" s="27">
        <v>42284</v>
      </c>
      <c r="AG1797" s="27">
        <v>42286</v>
      </c>
      <c r="AH1797">
        <v>0</v>
      </c>
      <c r="AN1797" t="s">
        <v>238</v>
      </c>
      <c r="AO1797">
        <v>6</v>
      </c>
      <c r="AP1797" t="s">
        <v>246</v>
      </c>
      <c r="AQ1797" s="27">
        <v>41594</v>
      </c>
      <c r="AR1797" t="s">
        <v>240</v>
      </c>
      <c r="AS1797">
        <v>3</v>
      </c>
      <c r="AT1797" t="s">
        <v>239</v>
      </c>
      <c r="AU1797" s="27">
        <v>41594</v>
      </c>
    </row>
    <row r="1798" spans="1:47" x14ac:dyDescent="0.2">
      <c r="A1798">
        <v>1797</v>
      </c>
      <c r="B1798" t="s">
        <v>6902</v>
      </c>
      <c r="C1798" t="s">
        <v>6903</v>
      </c>
      <c r="D1798" t="s">
        <v>6904</v>
      </c>
      <c r="E1798" s="27">
        <v>41731</v>
      </c>
      <c r="F1798" t="s">
        <v>294</v>
      </c>
      <c r="G1798" s="27">
        <v>32372</v>
      </c>
      <c r="H1798">
        <v>27</v>
      </c>
      <c r="I1798" t="s">
        <v>244</v>
      </c>
      <c r="J1798" t="s">
        <v>250</v>
      </c>
      <c r="K1798">
        <v>0</v>
      </c>
      <c r="L1798">
        <v>9</v>
      </c>
      <c r="M1798">
        <v>0</v>
      </c>
      <c r="N1798">
        <v>0</v>
      </c>
      <c r="O1798">
        <v>3</v>
      </c>
      <c r="P1798">
        <v>-1</v>
      </c>
      <c r="Q1798" s="28">
        <v>41730.311805555553</v>
      </c>
      <c r="R1798" s="28">
        <v>41733.39166666667</v>
      </c>
      <c r="S1798" t="s">
        <v>6905</v>
      </c>
      <c r="T1798" s="27">
        <v>41730</v>
      </c>
      <c r="V1798">
        <v>1</v>
      </c>
      <c r="W1798" t="s">
        <v>32</v>
      </c>
      <c r="X1798" t="s">
        <v>343</v>
      </c>
      <c r="Y1798">
        <v>1</v>
      </c>
      <c r="AA1798" t="s">
        <v>6906</v>
      </c>
      <c r="AB1798" t="s">
        <v>36</v>
      </c>
      <c r="AC1798">
        <v>0</v>
      </c>
      <c r="AD1798" s="27">
        <v>42183</v>
      </c>
      <c r="AE1798" t="s">
        <v>6907</v>
      </c>
      <c r="AF1798" s="27">
        <v>42183</v>
      </c>
      <c r="AG1798" s="27">
        <v>42206</v>
      </c>
      <c r="AH1798">
        <v>1</v>
      </c>
      <c r="AJ1798" t="s">
        <v>6906</v>
      </c>
      <c r="AK1798" t="s">
        <v>462</v>
      </c>
      <c r="AL1798" s="27">
        <v>42183</v>
      </c>
      <c r="AM1798" t="s">
        <v>279</v>
      </c>
      <c r="AN1798" t="s">
        <v>238</v>
      </c>
      <c r="AO1798">
        <v>6</v>
      </c>
      <c r="AP1798" t="s">
        <v>246</v>
      </c>
      <c r="AQ1798" s="27">
        <v>41731</v>
      </c>
      <c r="AR1798" t="s">
        <v>240</v>
      </c>
      <c r="AS1798">
        <v>9</v>
      </c>
      <c r="AT1798" t="s">
        <v>269</v>
      </c>
      <c r="AU1798" s="27">
        <v>41731</v>
      </c>
    </row>
    <row r="1799" spans="1:47" x14ac:dyDescent="0.2">
      <c r="A1799">
        <v>1798</v>
      </c>
      <c r="B1799" t="s">
        <v>6908</v>
      </c>
      <c r="C1799" t="s">
        <v>693</v>
      </c>
      <c r="D1799" t="s">
        <v>6674</v>
      </c>
      <c r="E1799" s="27">
        <v>41568</v>
      </c>
      <c r="F1799" t="s">
        <v>233</v>
      </c>
      <c r="G1799" s="27">
        <v>30529</v>
      </c>
      <c r="H1799">
        <v>32</v>
      </c>
      <c r="I1799" t="s">
        <v>244</v>
      </c>
      <c r="J1799" t="s">
        <v>250</v>
      </c>
      <c r="K1799">
        <v>0</v>
      </c>
      <c r="L1799">
        <v>7</v>
      </c>
      <c r="M1799">
        <v>0</v>
      </c>
      <c r="N1799">
        <v>0</v>
      </c>
      <c r="O1799">
        <v>4</v>
      </c>
      <c r="P1799">
        <v>302</v>
      </c>
      <c r="Q1799" s="28">
        <v>41870.505555555559</v>
      </c>
      <c r="R1799" s="28">
        <v>42061.228472222225</v>
      </c>
      <c r="S1799" t="s">
        <v>6909</v>
      </c>
      <c r="U1799" s="27">
        <v>40959</v>
      </c>
      <c r="V1799">
        <v>609</v>
      </c>
      <c r="W1799" t="s">
        <v>32</v>
      </c>
      <c r="X1799" t="s">
        <v>274</v>
      </c>
      <c r="Y1799">
        <v>1</v>
      </c>
      <c r="AA1799" t="s">
        <v>6910</v>
      </c>
      <c r="AB1799" t="s">
        <v>36</v>
      </c>
      <c r="AC1799">
        <v>0</v>
      </c>
      <c r="AD1799" s="27">
        <v>41870</v>
      </c>
      <c r="AE1799" t="s">
        <v>474</v>
      </c>
      <c r="AF1799" s="27">
        <v>41870</v>
      </c>
      <c r="AG1799" s="27">
        <v>42061</v>
      </c>
      <c r="AH1799">
        <v>1</v>
      </c>
      <c r="AJ1799" t="s">
        <v>6911</v>
      </c>
      <c r="AK1799" t="s">
        <v>255</v>
      </c>
      <c r="AL1799" s="27">
        <v>42095</v>
      </c>
      <c r="AM1799" t="s">
        <v>974</v>
      </c>
      <c r="AN1799" t="s">
        <v>238</v>
      </c>
      <c r="AO1799">
        <v>6</v>
      </c>
      <c r="AP1799" t="s">
        <v>246</v>
      </c>
      <c r="AQ1799" s="27">
        <v>41568</v>
      </c>
      <c r="AR1799" t="s">
        <v>240</v>
      </c>
      <c r="AS1799">
        <v>7</v>
      </c>
      <c r="AT1799" t="s">
        <v>246</v>
      </c>
      <c r="AU1799" s="27">
        <v>41568</v>
      </c>
    </row>
    <row r="1800" spans="1:47" x14ac:dyDescent="0.2">
      <c r="A1800">
        <v>1799</v>
      </c>
      <c r="B1800" t="s">
        <v>6912</v>
      </c>
      <c r="C1800" t="s">
        <v>6913</v>
      </c>
      <c r="D1800" t="s">
        <v>6914</v>
      </c>
      <c r="E1800" s="27">
        <v>41746</v>
      </c>
      <c r="F1800" t="s">
        <v>294</v>
      </c>
      <c r="G1800" s="27">
        <v>33166</v>
      </c>
      <c r="H1800">
        <v>25</v>
      </c>
      <c r="I1800" t="s">
        <v>244</v>
      </c>
      <c r="J1800" t="s">
        <v>250</v>
      </c>
      <c r="K1800">
        <v>0</v>
      </c>
      <c r="L1800">
        <v>7</v>
      </c>
      <c r="M1800">
        <v>0</v>
      </c>
      <c r="N1800">
        <v>0</v>
      </c>
      <c r="O1800">
        <v>1</v>
      </c>
      <c r="P1800">
        <v>-103</v>
      </c>
      <c r="Q1800" s="28">
        <v>41643.353472222225</v>
      </c>
      <c r="R1800" s="28">
        <v>41745.46597222222</v>
      </c>
      <c r="S1800" t="s">
        <v>6915</v>
      </c>
      <c r="T1800" s="27">
        <v>41643</v>
      </c>
      <c r="V1800">
        <v>103</v>
      </c>
      <c r="W1800" t="s">
        <v>32</v>
      </c>
      <c r="X1800" t="s">
        <v>4564</v>
      </c>
      <c r="Y1800">
        <v>0</v>
      </c>
      <c r="AB1800" t="s">
        <v>237</v>
      </c>
      <c r="AH1800">
        <v>0</v>
      </c>
      <c r="AN1800" t="s">
        <v>238</v>
      </c>
      <c r="AO1800">
        <v>3</v>
      </c>
      <c r="AP1800" t="s">
        <v>239</v>
      </c>
      <c r="AQ1800" s="27">
        <v>41746</v>
      </c>
      <c r="AR1800" t="s">
        <v>240</v>
      </c>
      <c r="AS1800">
        <v>7</v>
      </c>
      <c r="AT1800" t="s">
        <v>246</v>
      </c>
      <c r="AU1800" s="27">
        <v>41746</v>
      </c>
    </row>
    <row r="1801" spans="1:47" x14ac:dyDescent="0.2">
      <c r="A1801">
        <v>1800</v>
      </c>
      <c r="B1801" t="s">
        <v>6916</v>
      </c>
      <c r="C1801" t="s">
        <v>5032</v>
      </c>
      <c r="D1801" t="s">
        <v>2184</v>
      </c>
      <c r="E1801" s="27">
        <v>41634</v>
      </c>
      <c r="F1801" t="s">
        <v>233</v>
      </c>
      <c r="G1801" s="27">
        <v>23915</v>
      </c>
      <c r="H1801">
        <v>50</v>
      </c>
      <c r="I1801" t="s">
        <v>234</v>
      </c>
      <c r="J1801" t="s">
        <v>250</v>
      </c>
      <c r="K1801">
        <v>0</v>
      </c>
      <c r="L1801">
        <v>5</v>
      </c>
      <c r="M1801">
        <v>0</v>
      </c>
      <c r="N1801">
        <v>0</v>
      </c>
      <c r="O1801">
        <v>4</v>
      </c>
      <c r="P1801">
        <v>-3</v>
      </c>
      <c r="Q1801" s="28">
        <v>41631.459027777775</v>
      </c>
      <c r="R1801" s="28">
        <v>41633.522916666669</v>
      </c>
      <c r="S1801" t="s">
        <v>6917</v>
      </c>
      <c r="T1801" s="27">
        <v>41631</v>
      </c>
      <c r="V1801">
        <v>3</v>
      </c>
      <c r="W1801" t="s">
        <v>36</v>
      </c>
      <c r="X1801" t="s">
        <v>1265</v>
      </c>
      <c r="Y1801">
        <v>0</v>
      </c>
      <c r="AB1801" t="s">
        <v>237</v>
      </c>
      <c r="AH1801">
        <v>0</v>
      </c>
      <c r="AN1801" t="s">
        <v>238</v>
      </c>
      <c r="AO1801">
        <v>2</v>
      </c>
      <c r="AP1801" t="s">
        <v>239</v>
      </c>
      <c r="AQ1801" s="27">
        <v>41634</v>
      </c>
      <c r="AR1801" t="s">
        <v>240</v>
      </c>
      <c r="AS1801">
        <v>5</v>
      </c>
      <c r="AT1801" t="s">
        <v>246</v>
      </c>
      <c r="AU1801" s="27">
        <v>41634</v>
      </c>
    </row>
    <row r="1802" spans="1:47" x14ac:dyDescent="0.2">
      <c r="A1802">
        <v>1801</v>
      </c>
      <c r="B1802" t="s">
        <v>6918</v>
      </c>
      <c r="C1802" t="s">
        <v>6919</v>
      </c>
      <c r="D1802" t="s">
        <v>4936</v>
      </c>
      <c r="E1802" s="27">
        <v>41667</v>
      </c>
      <c r="F1802" t="s">
        <v>294</v>
      </c>
      <c r="G1802" s="27">
        <v>33880</v>
      </c>
      <c r="H1802">
        <v>23</v>
      </c>
      <c r="I1802" t="s">
        <v>259</v>
      </c>
      <c r="J1802" t="s">
        <v>250</v>
      </c>
      <c r="K1802">
        <v>0</v>
      </c>
      <c r="L1802">
        <v>3</v>
      </c>
      <c r="M1802">
        <v>0</v>
      </c>
      <c r="N1802">
        <v>0</v>
      </c>
      <c r="O1802">
        <v>0</v>
      </c>
      <c r="P1802">
        <v>0</v>
      </c>
      <c r="Q1802" s="28">
        <v>41667.088194444441</v>
      </c>
      <c r="R1802" s="28">
        <v>41667.334027777775</v>
      </c>
      <c r="S1802" t="s">
        <v>6920</v>
      </c>
      <c r="T1802" s="27">
        <v>41667</v>
      </c>
      <c r="V1802">
        <v>0</v>
      </c>
      <c r="W1802" t="s">
        <v>36</v>
      </c>
      <c r="X1802" t="s">
        <v>279</v>
      </c>
      <c r="Y1802">
        <v>0</v>
      </c>
      <c r="AB1802" t="s">
        <v>237</v>
      </c>
      <c r="AH1802">
        <v>0</v>
      </c>
      <c r="AN1802" t="s">
        <v>238</v>
      </c>
      <c r="AO1802">
        <v>3</v>
      </c>
      <c r="AP1802" t="s">
        <v>239</v>
      </c>
      <c r="AQ1802" s="27">
        <v>41667</v>
      </c>
      <c r="AR1802" t="s">
        <v>240</v>
      </c>
      <c r="AS1802">
        <v>3</v>
      </c>
      <c r="AT1802" t="s">
        <v>239</v>
      </c>
      <c r="AU1802" s="27">
        <v>41667</v>
      </c>
    </row>
    <row r="1803" spans="1:47" x14ac:dyDescent="0.2">
      <c r="A1803">
        <v>1802</v>
      </c>
      <c r="B1803" t="s">
        <v>6921</v>
      </c>
      <c r="C1803" t="s">
        <v>3736</v>
      </c>
      <c r="D1803" t="s">
        <v>2846</v>
      </c>
      <c r="E1803" s="27">
        <v>41813</v>
      </c>
      <c r="F1803" t="s">
        <v>233</v>
      </c>
      <c r="G1803" s="27">
        <v>18432</v>
      </c>
      <c r="H1803">
        <v>65</v>
      </c>
      <c r="I1803" t="s">
        <v>234</v>
      </c>
      <c r="J1803" t="s">
        <v>250</v>
      </c>
      <c r="K1803">
        <v>0</v>
      </c>
      <c r="L1803">
        <v>1</v>
      </c>
      <c r="M1803">
        <v>0</v>
      </c>
      <c r="N1803">
        <v>0</v>
      </c>
      <c r="O1803">
        <v>1</v>
      </c>
      <c r="S1803" t="s">
        <v>6922</v>
      </c>
      <c r="U1803" s="27">
        <v>41667</v>
      </c>
      <c r="V1803">
        <v>146</v>
      </c>
      <c r="W1803" t="s">
        <v>32</v>
      </c>
      <c r="X1803" t="s">
        <v>274</v>
      </c>
      <c r="Y1803">
        <v>0</v>
      </c>
      <c r="AB1803" t="s">
        <v>237</v>
      </c>
      <c r="AH1803">
        <v>0</v>
      </c>
      <c r="AN1803" t="s">
        <v>238</v>
      </c>
      <c r="AO1803">
        <v>1</v>
      </c>
      <c r="AP1803" t="s">
        <v>239</v>
      </c>
      <c r="AQ1803" s="27">
        <v>41813</v>
      </c>
      <c r="AR1803" t="s">
        <v>240</v>
      </c>
      <c r="AS1803">
        <v>1</v>
      </c>
      <c r="AT1803" t="s">
        <v>239</v>
      </c>
      <c r="AU1803" s="27">
        <v>41813</v>
      </c>
    </row>
    <row r="1804" spans="1:47" x14ac:dyDescent="0.2">
      <c r="A1804">
        <v>1803</v>
      </c>
      <c r="B1804" t="s">
        <v>6923</v>
      </c>
      <c r="C1804" t="s">
        <v>6460</v>
      </c>
      <c r="D1804" t="s">
        <v>6924</v>
      </c>
      <c r="E1804" s="27">
        <v>41644</v>
      </c>
      <c r="F1804" t="s">
        <v>233</v>
      </c>
      <c r="G1804" s="27">
        <v>29761</v>
      </c>
      <c r="H1804">
        <v>34</v>
      </c>
      <c r="I1804" t="s">
        <v>244</v>
      </c>
      <c r="J1804" t="s">
        <v>245</v>
      </c>
      <c r="K1804">
        <v>0</v>
      </c>
      <c r="L1804">
        <v>4</v>
      </c>
      <c r="M1804">
        <v>0</v>
      </c>
      <c r="N1804">
        <v>0</v>
      </c>
      <c r="O1804">
        <v>0</v>
      </c>
      <c r="P1804">
        <v>-1</v>
      </c>
      <c r="Q1804" s="28">
        <v>41643.458333333336</v>
      </c>
      <c r="R1804" s="28">
        <v>41644.336805555555</v>
      </c>
      <c r="S1804" t="s">
        <v>6925</v>
      </c>
      <c r="T1804" s="27">
        <v>41643</v>
      </c>
      <c r="V1804">
        <v>1</v>
      </c>
      <c r="W1804" t="s">
        <v>36</v>
      </c>
      <c r="X1804" t="s">
        <v>279</v>
      </c>
      <c r="Y1804">
        <v>0</v>
      </c>
      <c r="AB1804" t="s">
        <v>237</v>
      </c>
      <c r="AH1804">
        <v>0</v>
      </c>
      <c r="AN1804" t="s">
        <v>238</v>
      </c>
      <c r="AO1804">
        <v>2</v>
      </c>
      <c r="AP1804" t="s">
        <v>239</v>
      </c>
      <c r="AQ1804" s="27">
        <v>41644</v>
      </c>
      <c r="AR1804" t="s">
        <v>240</v>
      </c>
      <c r="AS1804">
        <v>4</v>
      </c>
      <c r="AT1804" t="s">
        <v>239</v>
      </c>
      <c r="AU1804" s="27">
        <v>41644</v>
      </c>
    </row>
    <row r="1805" spans="1:47" x14ac:dyDescent="0.2">
      <c r="A1805">
        <v>1804</v>
      </c>
      <c r="B1805" t="s">
        <v>6926</v>
      </c>
      <c r="C1805" t="s">
        <v>2861</v>
      </c>
      <c r="D1805" t="s">
        <v>6927</v>
      </c>
      <c r="E1805" s="27">
        <v>41423</v>
      </c>
      <c r="F1805" t="s">
        <v>233</v>
      </c>
      <c r="G1805" s="27">
        <v>29513</v>
      </c>
      <c r="H1805">
        <v>35</v>
      </c>
      <c r="I1805" t="s">
        <v>244</v>
      </c>
      <c r="J1805" t="s">
        <v>250</v>
      </c>
      <c r="K1805">
        <v>0</v>
      </c>
      <c r="L1805">
        <v>4</v>
      </c>
      <c r="M1805">
        <v>0</v>
      </c>
      <c r="N1805">
        <v>0</v>
      </c>
      <c r="O1805">
        <v>1</v>
      </c>
      <c r="S1805" t="s">
        <v>6928</v>
      </c>
      <c r="T1805" s="27">
        <v>41422</v>
      </c>
      <c r="V1805">
        <v>1</v>
      </c>
      <c r="W1805" t="s">
        <v>36</v>
      </c>
      <c r="X1805" t="s">
        <v>279</v>
      </c>
      <c r="Y1805">
        <v>0</v>
      </c>
      <c r="AB1805" t="s">
        <v>237</v>
      </c>
      <c r="AH1805">
        <v>0</v>
      </c>
      <c r="AN1805" t="s">
        <v>238</v>
      </c>
      <c r="AO1805">
        <v>2</v>
      </c>
      <c r="AP1805" t="s">
        <v>239</v>
      </c>
      <c r="AQ1805" s="27">
        <v>41423</v>
      </c>
      <c r="AR1805" t="s">
        <v>240</v>
      </c>
      <c r="AS1805">
        <v>4</v>
      </c>
      <c r="AT1805" t="s">
        <v>239</v>
      </c>
      <c r="AU1805" s="27">
        <v>41423</v>
      </c>
    </row>
    <row r="1806" spans="1:47" x14ac:dyDescent="0.2">
      <c r="A1806">
        <v>1805</v>
      </c>
      <c r="B1806" t="s">
        <v>6929</v>
      </c>
      <c r="C1806" t="s">
        <v>693</v>
      </c>
      <c r="D1806" t="s">
        <v>6930</v>
      </c>
      <c r="E1806" s="27">
        <v>41288</v>
      </c>
      <c r="F1806" t="s">
        <v>233</v>
      </c>
      <c r="G1806" s="27">
        <v>32996</v>
      </c>
      <c r="H1806">
        <v>25</v>
      </c>
      <c r="I1806" t="s">
        <v>244</v>
      </c>
      <c r="J1806" t="s">
        <v>250</v>
      </c>
      <c r="K1806">
        <v>0</v>
      </c>
      <c r="L1806">
        <v>5</v>
      </c>
      <c r="M1806">
        <v>0</v>
      </c>
      <c r="N1806">
        <v>1</v>
      </c>
      <c r="O1806">
        <v>4</v>
      </c>
      <c r="P1806">
        <v>-1</v>
      </c>
      <c r="Q1806" s="28">
        <v>41287.443055555559</v>
      </c>
      <c r="R1806" s="28">
        <v>41320.327777777777</v>
      </c>
      <c r="S1806" t="s">
        <v>6931</v>
      </c>
      <c r="T1806" s="27">
        <v>41287</v>
      </c>
      <c r="V1806">
        <v>1</v>
      </c>
      <c r="W1806" t="s">
        <v>32</v>
      </c>
      <c r="X1806" t="s">
        <v>867</v>
      </c>
      <c r="Y1806">
        <v>1</v>
      </c>
      <c r="AA1806" t="s">
        <v>6932</v>
      </c>
      <c r="AB1806" t="s">
        <v>36</v>
      </c>
      <c r="AC1806">
        <v>67</v>
      </c>
      <c r="AD1806" s="27">
        <v>41592</v>
      </c>
      <c r="AE1806" t="s">
        <v>412</v>
      </c>
      <c r="AF1806" s="27">
        <v>41659</v>
      </c>
      <c r="AG1806" s="27">
        <v>41660</v>
      </c>
      <c r="AH1806">
        <v>0</v>
      </c>
      <c r="AN1806" t="s">
        <v>238</v>
      </c>
      <c r="AO1806">
        <v>4</v>
      </c>
      <c r="AP1806" t="s">
        <v>239</v>
      </c>
      <c r="AQ1806" s="27">
        <v>41288</v>
      </c>
      <c r="AR1806" t="s">
        <v>240</v>
      </c>
      <c r="AS1806">
        <v>5</v>
      </c>
      <c r="AT1806" t="s">
        <v>246</v>
      </c>
      <c r="AU1806" s="27">
        <v>41288</v>
      </c>
    </row>
    <row r="1807" spans="1:47" x14ac:dyDescent="0.2">
      <c r="A1807">
        <v>1806</v>
      </c>
      <c r="B1807" t="s">
        <v>6933</v>
      </c>
      <c r="C1807" t="s">
        <v>1127</v>
      </c>
      <c r="D1807" t="s">
        <v>3123</v>
      </c>
      <c r="E1807" s="27">
        <v>41337</v>
      </c>
      <c r="F1807" t="s">
        <v>294</v>
      </c>
      <c r="G1807" s="27">
        <v>30200</v>
      </c>
      <c r="H1807">
        <v>33</v>
      </c>
      <c r="I1807" t="s">
        <v>244</v>
      </c>
      <c r="J1807" t="s">
        <v>245</v>
      </c>
      <c r="K1807">
        <v>0</v>
      </c>
      <c r="L1807">
        <v>5</v>
      </c>
      <c r="M1807">
        <v>0</v>
      </c>
      <c r="N1807">
        <v>0</v>
      </c>
      <c r="O1807">
        <v>2</v>
      </c>
      <c r="P1807">
        <v>-1</v>
      </c>
      <c r="Q1807" s="28">
        <v>41336.265972222223</v>
      </c>
      <c r="R1807" s="28">
        <v>41379.42291666667</v>
      </c>
      <c r="S1807" t="s">
        <v>6934</v>
      </c>
      <c r="T1807" s="27">
        <v>41336</v>
      </c>
      <c r="V1807">
        <v>1</v>
      </c>
      <c r="W1807" t="s">
        <v>32</v>
      </c>
      <c r="X1807" t="s">
        <v>1617</v>
      </c>
      <c r="Y1807">
        <v>1</v>
      </c>
      <c r="AA1807" t="s">
        <v>6935</v>
      </c>
      <c r="AB1807" t="s">
        <v>36</v>
      </c>
      <c r="AC1807">
        <v>1</v>
      </c>
      <c r="AD1807" s="27">
        <v>41381</v>
      </c>
      <c r="AE1807" t="s">
        <v>3112</v>
      </c>
      <c r="AF1807" s="27">
        <v>41382</v>
      </c>
      <c r="AG1807" s="27">
        <v>41404</v>
      </c>
      <c r="AH1807">
        <v>0</v>
      </c>
      <c r="AN1807" t="s">
        <v>238</v>
      </c>
      <c r="AO1807">
        <v>2</v>
      </c>
      <c r="AP1807" t="s">
        <v>239</v>
      </c>
      <c r="AQ1807" s="27">
        <v>41337</v>
      </c>
      <c r="AR1807" t="s">
        <v>240</v>
      </c>
      <c r="AS1807">
        <v>5</v>
      </c>
      <c r="AT1807" t="s">
        <v>246</v>
      </c>
      <c r="AU1807" s="27">
        <v>41337</v>
      </c>
    </row>
    <row r="1808" spans="1:47" x14ac:dyDescent="0.2">
      <c r="A1808">
        <v>1807</v>
      </c>
      <c r="B1808" t="s">
        <v>6936</v>
      </c>
      <c r="C1808" t="s">
        <v>6937</v>
      </c>
      <c r="D1808" t="s">
        <v>6938</v>
      </c>
      <c r="E1808" s="27">
        <v>41908</v>
      </c>
      <c r="F1808" t="s">
        <v>294</v>
      </c>
      <c r="G1808" s="27">
        <v>26848</v>
      </c>
      <c r="H1808">
        <v>42</v>
      </c>
      <c r="I1808" t="s">
        <v>244</v>
      </c>
      <c r="J1808" t="s">
        <v>353</v>
      </c>
      <c r="K1808">
        <v>0</v>
      </c>
      <c r="L1808">
        <v>1</v>
      </c>
      <c r="M1808">
        <v>0</v>
      </c>
      <c r="N1808">
        <v>0</v>
      </c>
      <c r="O1808">
        <v>0</v>
      </c>
      <c r="W1808" t="s">
        <v>237</v>
      </c>
      <c r="Y1808">
        <v>-1</v>
      </c>
      <c r="AB1808" t="s">
        <v>237</v>
      </c>
      <c r="AH1808">
        <v>0</v>
      </c>
      <c r="AN1808" t="s">
        <v>238</v>
      </c>
      <c r="AO1808">
        <v>1</v>
      </c>
      <c r="AP1808" t="s">
        <v>239</v>
      </c>
      <c r="AQ1808" s="27">
        <v>41908</v>
      </c>
      <c r="AR1808" t="s">
        <v>240</v>
      </c>
      <c r="AS1808">
        <v>1</v>
      </c>
      <c r="AT1808" t="s">
        <v>239</v>
      </c>
      <c r="AU1808" s="27">
        <v>41908</v>
      </c>
    </row>
    <row r="1809" spans="1:47" x14ac:dyDescent="0.2">
      <c r="A1809">
        <v>1808</v>
      </c>
      <c r="B1809" t="s">
        <v>6939</v>
      </c>
      <c r="C1809" t="s">
        <v>3848</v>
      </c>
      <c r="D1809" t="s">
        <v>381</v>
      </c>
      <c r="E1809" s="27">
        <v>41915</v>
      </c>
      <c r="F1809" t="s">
        <v>233</v>
      </c>
      <c r="G1809" s="27">
        <v>31428</v>
      </c>
      <c r="H1809">
        <v>30</v>
      </c>
      <c r="I1809" t="s">
        <v>244</v>
      </c>
      <c r="J1809" t="s">
        <v>22</v>
      </c>
      <c r="K1809">
        <v>0</v>
      </c>
      <c r="L1809">
        <v>4</v>
      </c>
      <c r="M1809">
        <v>0</v>
      </c>
      <c r="N1809">
        <v>0</v>
      </c>
      <c r="O1809">
        <v>9</v>
      </c>
      <c r="P1809">
        <v>-1</v>
      </c>
      <c r="Q1809" s="28">
        <v>41914.37777777778</v>
      </c>
      <c r="R1809" s="28">
        <v>41916.199999999997</v>
      </c>
      <c r="S1809" t="s">
        <v>6940</v>
      </c>
      <c r="T1809" s="27">
        <v>41914</v>
      </c>
      <c r="V1809">
        <v>1</v>
      </c>
      <c r="W1809" t="s">
        <v>36</v>
      </c>
      <c r="X1809" t="s">
        <v>279</v>
      </c>
      <c r="Y1809">
        <v>0</v>
      </c>
      <c r="AB1809" t="s">
        <v>237</v>
      </c>
      <c r="AH1809">
        <v>0</v>
      </c>
      <c r="AN1809" t="s">
        <v>238</v>
      </c>
      <c r="AO1809">
        <v>3</v>
      </c>
      <c r="AP1809" t="s">
        <v>239</v>
      </c>
      <c r="AQ1809" s="27">
        <v>41915</v>
      </c>
      <c r="AR1809" t="s">
        <v>240</v>
      </c>
      <c r="AS1809">
        <v>4</v>
      </c>
      <c r="AT1809" t="s">
        <v>239</v>
      </c>
      <c r="AU1809" s="27">
        <v>41915</v>
      </c>
    </row>
    <row r="1810" spans="1:47" x14ac:dyDescent="0.2">
      <c r="A1810">
        <v>1809</v>
      </c>
      <c r="B1810" t="s">
        <v>6941</v>
      </c>
      <c r="C1810" t="s">
        <v>5465</v>
      </c>
      <c r="D1810" t="s">
        <v>2942</v>
      </c>
      <c r="E1810" s="27">
        <v>41499</v>
      </c>
      <c r="F1810" t="s">
        <v>233</v>
      </c>
      <c r="G1810" s="27">
        <v>33129</v>
      </c>
      <c r="H1810">
        <v>25</v>
      </c>
      <c r="I1810" t="s">
        <v>244</v>
      </c>
      <c r="J1810" t="s">
        <v>22</v>
      </c>
      <c r="K1810">
        <v>0</v>
      </c>
      <c r="L1810">
        <v>4</v>
      </c>
      <c r="M1810">
        <v>0</v>
      </c>
      <c r="N1810">
        <v>0</v>
      </c>
      <c r="O1810">
        <v>1</v>
      </c>
      <c r="P1810">
        <v>-1</v>
      </c>
      <c r="Q1810" s="28">
        <v>41498.349305555559</v>
      </c>
      <c r="R1810" s="28">
        <v>41556.398611111108</v>
      </c>
      <c r="S1810" t="s">
        <v>6942</v>
      </c>
      <c r="T1810" s="27">
        <v>41498</v>
      </c>
      <c r="V1810">
        <v>1</v>
      </c>
      <c r="W1810" t="s">
        <v>36</v>
      </c>
      <c r="X1810" t="s">
        <v>279</v>
      </c>
      <c r="Y1810">
        <v>1</v>
      </c>
      <c r="AA1810" t="s">
        <v>6943</v>
      </c>
      <c r="AB1810" t="s">
        <v>36</v>
      </c>
      <c r="AD1810" s="27">
        <v>41651</v>
      </c>
      <c r="AE1810" t="s">
        <v>404</v>
      </c>
      <c r="AH1810">
        <v>1</v>
      </c>
      <c r="AJ1810" t="s">
        <v>6944</v>
      </c>
      <c r="AK1810" t="s">
        <v>312</v>
      </c>
      <c r="AL1810" s="27">
        <v>41923</v>
      </c>
      <c r="AM1810" t="s">
        <v>867</v>
      </c>
      <c r="AN1810" t="s">
        <v>238</v>
      </c>
      <c r="AO1810">
        <v>6</v>
      </c>
      <c r="AP1810" t="s">
        <v>246</v>
      </c>
      <c r="AQ1810" s="27">
        <v>41499</v>
      </c>
      <c r="AR1810" t="s">
        <v>240</v>
      </c>
      <c r="AS1810">
        <v>4</v>
      </c>
      <c r="AT1810" t="s">
        <v>239</v>
      </c>
      <c r="AU1810" s="27">
        <v>41499</v>
      </c>
    </row>
    <row r="1811" spans="1:47" x14ac:dyDescent="0.2">
      <c r="A1811">
        <v>1810</v>
      </c>
      <c r="B1811" t="s">
        <v>6945</v>
      </c>
      <c r="C1811" t="s">
        <v>6946</v>
      </c>
      <c r="D1811" t="s">
        <v>6947</v>
      </c>
      <c r="E1811" s="27">
        <v>41581</v>
      </c>
      <c r="F1811" t="s">
        <v>233</v>
      </c>
      <c r="G1811" s="27">
        <v>31239</v>
      </c>
      <c r="H1811">
        <v>30</v>
      </c>
      <c r="I1811" t="s">
        <v>244</v>
      </c>
      <c r="J1811" t="s">
        <v>353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-1</v>
      </c>
      <c r="Q1811" s="28">
        <v>41580.318749999999</v>
      </c>
      <c r="R1811" s="28">
        <v>41581.059027777781</v>
      </c>
      <c r="S1811" t="s">
        <v>6948</v>
      </c>
      <c r="T1811" s="27">
        <v>41580</v>
      </c>
      <c r="V1811">
        <v>1</v>
      </c>
      <c r="W1811" t="s">
        <v>36</v>
      </c>
      <c r="X1811" t="s">
        <v>279</v>
      </c>
      <c r="Y1811">
        <v>0</v>
      </c>
      <c r="AB1811" t="s">
        <v>237</v>
      </c>
      <c r="AH1811">
        <v>0</v>
      </c>
      <c r="AN1811" t="s">
        <v>238</v>
      </c>
      <c r="AO1811">
        <v>1</v>
      </c>
      <c r="AP1811" t="s">
        <v>239</v>
      </c>
      <c r="AQ1811" s="27">
        <v>41581</v>
      </c>
      <c r="AR1811" t="s">
        <v>240</v>
      </c>
      <c r="AS1811">
        <v>1</v>
      </c>
      <c r="AT1811" t="s">
        <v>239</v>
      </c>
      <c r="AU1811" s="27">
        <v>41581</v>
      </c>
    </row>
    <row r="1812" spans="1:47" x14ac:dyDescent="0.2">
      <c r="A1812">
        <v>1811</v>
      </c>
      <c r="B1812" t="s">
        <v>6949</v>
      </c>
      <c r="C1812" t="s">
        <v>803</v>
      </c>
      <c r="D1812" t="s">
        <v>3607</v>
      </c>
      <c r="E1812" s="27">
        <v>41972</v>
      </c>
      <c r="F1812" t="s">
        <v>233</v>
      </c>
      <c r="G1812" s="27">
        <v>28132</v>
      </c>
      <c r="H1812">
        <v>39</v>
      </c>
      <c r="I1812" t="s">
        <v>244</v>
      </c>
      <c r="J1812" t="s">
        <v>250</v>
      </c>
      <c r="K1812">
        <v>0</v>
      </c>
      <c r="L1812">
        <v>1</v>
      </c>
      <c r="M1812">
        <v>0</v>
      </c>
      <c r="N1812">
        <v>0</v>
      </c>
      <c r="O1812">
        <v>0</v>
      </c>
      <c r="W1812" t="s">
        <v>237</v>
      </c>
      <c r="Y1812">
        <v>-1</v>
      </c>
      <c r="AB1812" t="s">
        <v>237</v>
      </c>
      <c r="AH1812">
        <v>0</v>
      </c>
      <c r="AN1812" t="s">
        <v>238</v>
      </c>
      <c r="AO1812">
        <v>1</v>
      </c>
      <c r="AP1812" t="s">
        <v>239</v>
      </c>
      <c r="AQ1812" s="27">
        <v>41972</v>
      </c>
      <c r="AR1812" t="s">
        <v>240</v>
      </c>
      <c r="AS1812">
        <v>1</v>
      </c>
      <c r="AT1812" t="s">
        <v>239</v>
      </c>
      <c r="AU1812" s="27">
        <v>41972</v>
      </c>
    </row>
    <row r="1813" spans="1:47" x14ac:dyDescent="0.2">
      <c r="A1813">
        <v>1812</v>
      </c>
      <c r="B1813" t="s">
        <v>6950</v>
      </c>
      <c r="C1813" t="s">
        <v>6951</v>
      </c>
      <c r="D1813" t="s">
        <v>6952</v>
      </c>
      <c r="E1813" s="27">
        <v>41897</v>
      </c>
      <c r="F1813" t="s">
        <v>294</v>
      </c>
      <c r="G1813" s="27">
        <v>32257</v>
      </c>
      <c r="H1813">
        <v>27</v>
      </c>
      <c r="I1813" t="s">
        <v>244</v>
      </c>
      <c r="J1813" t="s">
        <v>250</v>
      </c>
      <c r="K1813">
        <v>0</v>
      </c>
      <c r="L1813">
        <v>4</v>
      </c>
      <c r="M1813">
        <v>0</v>
      </c>
      <c r="N1813">
        <v>0</v>
      </c>
      <c r="O1813">
        <v>1</v>
      </c>
      <c r="S1813" t="s">
        <v>6953</v>
      </c>
      <c r="T1813" s="27">
        <v>41482</v>
      </c>
      <c r="V1813">
        <v>415</v>
      </c>
      <c r="W1813" t="s">
        <v>32</v>
      </c>
      <c r="X1813" t="s">
        <v>359</v>
      </c>
      <c r="Y1813">
        <v>0</v>
      </c>
      <c r="AB1813" t="s">
        <v>237</v>
      </c>
      <c r="AH1813">
        <v>0</v>
      </c>
      <c r="AN1813" t="s">
        <v>238</v>
      </c>
      <c r="AO1813">
        <v>2</v>
      </c>
      <c r="AP1813" t="s">
        <v>239</v>
      </c>
      <c r="AQ1813" s="27">
        <v>41897</v>
      </c>
      <c r="AR1813" t="s">
        <v>240</v>
      </c>
      <c r="AS1813">
        <v>4</v>
      </c>
      <c r="AT1813" t="s">
        <v>239</v>
      </c>
      <c r="AU1813" s="27">
        <v>41897</v>
      </c>
    </row>
    <row r="1814" spans="1:47" x14ac:dyDescent="0.2">
      <c r="A1814">
        <v>1813</v>
      </c>
      <c r="B1814" t="s">
        <v>6954</v>
      </c>
      <c r="C1814" t="s">
        <v>698</v>
      </c>
      <c r="D1814" t="s">
        <v>1295</v>
      </c>
      <c r="E1814" s="27">
        <v>41857</v>
      </c>
      <c r="F1814" t="s">
        <v>233</v>
      </c>
      <c r="G1814" s="27">
        <v>31155</v>
      </c>
      <c r="H1814">
        <v>31</v>
      </c>
      <c r="I1814" t="s">
        <v>244</v>
      </c>
      <c r="J1814" t="s">
        <v>250</v>
      </c>
      <c r="K1814">
        <v>0</v>
      </c>
      <c r="L1814">
        <v>2</v>
      </c>
      <c r="M1814">
        <v>0</v>
      </c>
      <c r="N1814">
        <v>0</v>
      </c>
      <c r="O1814">
        <v>4</v>
      </c>
      <c r="P1814">
        <v>-1</v>
      </c>
      <c r="Q1814" s="28">
        <v>41856.484722222223</v>
      </c>
      <c r="R1814" s="28">
        <v>41857.361111111109</v>
      </c>
      <c r="S1814" t="s">
        <v>6955</v>
      </c>
      <c r="T1814" s="27">
        <v>41856</v>
      </c>
      <c r="V1814">
        <v>1</v>
      </c>
      <c r="W1814" t="s">
        <v>32</v>
      </c>
      <c r="X1814" t="s">
        <v>348</v>
      </c>
      <c r="Y1814">
        <v>0</v>
      </c>
      <c r="AB1814" t="s">
        <v>237</v>
      </c>
      <c r="AH1814">
        <v>0</v>
      </c>
      <c r="AN1814" t="s">
        <v>238</v>
      </c>
      <c r="AO1814">
        <v>2</v>
      </c>
      <c r="AP1814" t="s">
        <v>239</v>
      </c>
      <c r="AQ1814" s="27">
        <v>41857</v>
      </c>
      <c r="AR1814" t="s">
        <v>240</v>
      </c>
      <c r="AS1814">
        <v>2</v>
      </c>
      <c r="AT1814" t="s">
        <v>239</v>
      </c>
      <c r="AU1814" s="27">
        <v>41857</v>
      </c>
    </row>
    <row r="1815" spans="1:47" x14ac:dyDescent="0.2">
      <c r="A1815">
        <v>1814</v>
      </c>
      <c r="B1815" t="s">
        <v>6956</v>
      </c>
      <c r="C1815" t="s">
        <v>1478</v>
      </c>
      <c r="D1815" t="s">
        <v>1569</v>
      </c>
      <c r="E1815" s="27">
        <v>41949</v>
      </c>
      <c r="F1815" t="s">
        <v>233</v>
      </c>
      <c r="G1815" s="27">
        <v>28065</v>
      </c>
      <c r="H1815">
        <v>39</v>
      </c>
      <c r="I1815" t="s">
        <v>244</v>
      </c>
      <c r="J1815" t="s">
        <v>245</v>
      </c>
      <c r="K1815">
        <v>0</v>
      </c>
      <c r="L1815">
        <v>2</v>
      </c>
      <c r="M1815">
        <v>0</v>
      </c>
      <c r="N1815">
        <v>0</v>
      </c>
      <c r="O1815">
        <v>2</v>
      </c>
      <c r="P1815">
        <v>0</v>
      </c>
      <c r="Q1815" s="28">
        <v>41949.177777777775</v>
      </c>
      <c r="R1815" s="28">
        <v>41954.048611111109</v>
      </c>
      <c r="S1815" t="s">
        <v>6957</v>
      </c>
      <c r="T1815" s="27">
        <v>41949</v>
      </c>
      <c r="V1815">
        <v>0</v>
      </c>
      <c r="W1815" t="s">
        <v>32</v>
      </c>
      <c r="X1815" t="s">
        <v>390</v>
      </c>
      <c r="Y1815">
        <v>0</v>
      </c>
      <c r="AB1815" t="s">
        <v>237</v>
      </c>
      <c r="AH1815">
        <v>0</v>
      </c>
      <c r="AN1815" t="s">
        <v>238</v>
      </c>
      <c r="AO1815">
        <v>2</v>
      </c>
      <c r="AP1815" t="s">
        <v>239</v>
      </c>
      <c r="AQ1815" s="27">
        <v>41949</v>
      </c>
      <c r="AR1815" t="s">
        <v>240</v>
      </c>
      <c r="AS1815">
        <v>2</v>
      </c>
      <c r="AT1815" t="s">
        <v>239</v>
      </c>
      <c r="AU1815" s="27">
        <v>41949</v>
      </c>
    </row>
    <row r="1816" spans="1:47" x14ac:dyDescent="0.2">
      <c r="A1816">
        <v>1815</v>
      </c>
      <c r="B1816" t="s">
        <v>6958</v>
      </c>
      <c r="C1816" t="s">
        <v>1371</v>
      </c>
      <c r="D1816" t="s">
        <v>6959</v>
      </c>
      <c r="E1816" s="27">
        <v>41315</v>
      </c>
      <c r="F1816" t="s">
        <v>233</v>
      </c>
      <c r="G1816" s="27">
        <v>27072</v>
      </c>
      <c r="H1816">
        <v>42</v>
      </c>
      <c r="I1816" t="s">
        <v>244</v>
      </c>
      <c r="J1816" t="s">
        <v>3068</v>
      </c>
      <c r="K1816">
        <v>0</v>
      </c>
      <c r="L1816">
        <v>2</v>
      </c>
      <c r="M1816">
        <v>0</v>
      </c>
      <c r="N1816">
        <v>0</v>
      </c>
      <c r="O1816">
        <v>0</v>
      </c>
      <c r="P1816">
        <v>-1</v>
      </c>
      <c r="Q1816" s="28">
        <v>41314.120138888888</v>
      </c>
      <c r="R1816" s="28">
        <v>41317.242361111108</v>
      </c>
      <c r="S1816" t="s">
        <v>6960</v>
      </c>
      <c r="T1816" s="27">
        <v>41314</v>
      </c>
      <c r="V1816">
        <v>1</v>
      </c>
      <c r="W1816" t="s">
        <v>36</v>
      </c>
      <c r="X1816" t="s">
        <v>324</v>
      </c>
      <c r="Y1816">
        <v>0</v>
      </c>
      <c r="AB1816" t="s">
        <v>237</v>
      </c>
      <c r="AH1816">
        <v>0</v>
      </c>
      <c r="AN1816" t="s">
        <v>238</v>
      </c>
      <c r="AO1816">
        <v>1</v>
      </c>
      <c r="AP1816" t="s">
        <v>239</v>
      </c>
      <c r="AQ1816" s="27">
        <v>41315</v>
      </c>
      <c r="AR1816" t="s">
        <v>240</v>
      </c>
      <c r="AS1816">
        <v>2</v>
      </c>
      <c r="AT1816" t="s">
        <v>239</v>
      </c>
      <c r="AU1816" s="27">
        <v>41315</v>
      </c>
    </row>
    <row r="1817" spans="1:47" x14ac:dyDescent="0.2">
      <c r="A1817">
        <v>1816</v>
      </c>
      <c r="B1817" t="s">
        <v>6961</v>
      </c>
      <c r="C1817" t="s">
        <v>6298</v>
      </c>
      <c r="D1817" t="s">
        <v>6962</v>
      </c>
      <c r="E1817" s="27">
        <v>41994</v>
      </c>
      <c r="F1817" t="s">
        <v>294</v>
      </c>
      <c r="G1817" s="27">
        <v>31621</v>
      </c>
      <c r="H1817">
        <v>29</v>
      </c>
      <c r="I1817" t="s">
        <v>244</v>
      </c>
      <c r="J1817" t="s">
        <v>245</v>
      </c>
      <c r="K1817">
        <v>0</v>
      </c>
      <c r="L1817">
        <v>10</v>
      </c>
      <c r="M1817">
        <v>0</v>
      </c>
      <c r="N1817">
        <v>0</v>
      </c>
      <c r="O1817">
        <v>11</v>
      </c>
      <c r="P1817">
        <v>-3</v>
      </c>
      <c r="Q1817" s="28">
        <v>41991.37777777778</v>
      </c>
      <c r="R1817" s="28">
        <v>42026.243750000001</v>
      </c>
      <c r="S1817" t="s">
        <v>6963</v>
      </c>
      <c r="T1817" s="27">
        <v>41991</v>
      </c>
      <c r="V1817">
        <v>3</v>
      </c>
      <c r="W1817" t="s">
        <v>32</v>
      </c>
      <c r="X1817" t="s">
        <v>261</v>
      </c>
      <c r="Y1817">
        <v>1</v>
      </c>
      <c r="AA1817" t="s">
        <v>6964</v>
      </c>
      <c r="AB1817" t="s">
        <v>36</v>
      </c>
      <c r="AC1817">
        <v>0</v>
      </c>
      <c r="AD1817" s="27">
        <v>42052</v>
      </c>
      <c r="AE1817" t="s">
        <v>6965</v>
      </c>
      <c r="AF1817" s="27">
        <v>42052</v>
      </c>
      <c r="AG1817" s="27">
        <v>42054</v>
      </c>
      <c r="AH1817">
        <v>0</v>
      </c>
      <c r="AN1817" t="s">
        <v>238</v>
      </c>
      <c r="AO1817">
        <v>5</v>
      </c>
      <c r="AP1817" t="s">
        <v>246</v>
      </c>
      <c r="AQ1817" s="27">
        <v>41994</v>
      </c>
      <c r="AR1817" t="s">
        <v>240</v>
      </c>
      <c r="AS1817">
        <v>10</v>
      </c>
      <c r="AT1817" t="s">
        <v>269</v>
      </c>
      <c r="AU1817" s="27">
        <v>41994</v>
      </c>
    </row>
    <row r="1818" spans="1:47" x14ac:dyDescent="0.2">
      <c r="A1818">
        <v>1817</v>
      </c>
      <c r="B1818" t="s">
        <v>6966</v>
      </c>
      <c r="C1818" t="s">
        <v>6485</v>
      </c>
      <c r="D1818" t="s">
        <v>2875</v>
      </c>
      <c r="E1818" s="27">
        <v>41492</v>
      </c>
      <c r="F1818" t="s">
        <v>294</v>
      </c>
      <c r="G1818" s="27">
        <v>30744</v>
      </c>
      <c r="H1818">
        <v>32</v>
      </c>
      <c r="I1818" t="s">
        <v>244</v>
      </c>
      <c r="J1818" t="s">
        <v>250</v>
      </c>
      <c r="K1818">
        <v>0</v>
      </c>
      <c r="L1818">
        <v>4</v>
      </c>
      <c r="M1818">
        <v>0</v>
      </c>
      <c r="N1818">
        <v>0</v>
      </c>
      <c r="O1818">
        <v>6</v>
      </c>
      <c r="P1818">
        <v>-1</v>
      </c>
      <c r="Q1818" s="28">
        <v>41491.322222222225</v>
      </c>
      <c r="R1818" s="28">
        <v>41495.227777777778</v>
      </c>
      <c r="S1818" t="s">
        <v>6967</v>
      </c>
      <c r="U1818" s="27">
        <v>41491</v>
      </c>
      <c r="V1818">
        <v>1</v>
      </c>
      <c r="W1818" t="s">
        <v>32</v>
      </c>
      <c r="X1818" t="s">
        <v>274</v>
      </c>
      <c r="Y1818">
        <v>1</v>
      </c>
      <c r="AA1818" t="s">
        <v>6968</v>
      </c>
      <c r="AB1818" t="s">
        <v>36</v>
      </c>
      <c r="AD1818" s="27">
        <v>41558</v>
      </c>
      <c r="AE1818" t="s">
        <v>404</v>
      </c>
      <c r="AH1818">
        <v>0</v>
      </c>
      <c r="AN1818" t="s">
        <v>238</v>
      </c>
      <c r="AO1818">
        <v>5</v>
      </c>
      <c r="AP1818" t="s">
        <v>246</v>
      </c>
      <c r="AQ1818" s="27">
        <v>41492</v>
      </c>
      <c r="AR1818" t="s">
        <v>240</v>
      </c>
      <c r="AS1818">
        <v>4</v>
      </c>
      <c r="AT1818" t="s">
        <v>239</v>
      </c>
      <c r="AU1818" s="27">
        <v>41492</v>
      </c>
    </row>
    <row r="1819" spans="1:47" x14ac:dyDescent="0.2">
      <c r="A1819">
        <v>1818</v>
      </c>
      <c r="B1819" t="s">
        <v>6969</v>
      </c>
      <c r="C1819" t="s">
        <v>3848</v>
      </c>
      <c r="D1819" t="s">
        <v>6970</v>
      </c>
      <c r="E1819" s="27">
        <v>41948</v>
      </c>
      <c r="F1819" t="s">
        <v>233</v>
      </c>
      <c r="G1819" s="27">
        <v>32606</v>
      </c>
      <c r="H1819">
        <v>27</v>
      </c>
      <c r="I1819" t="s">
        <v>244</v>
      </c>
      <c r="J1819" t="s">
        <v>22</v>
      </c>
      <c r="K1819">
        <v>0</v>
      </c>
      <c r="L1819">
        <v>2</v>
      </c>
      <c r="M1819">
        <v>0</v>
      </c>
      <c r="N1819">
        <v>0</v>
      </c>
      <c r="O1819">
        <v>0</v>
      </c>
      <c r="P1819">
        <v>-1</v>
      </c>
      <c r="Q1819" s="28">
        <v>41947.510416666664</v>
      </c>
      <c r="R1819" s="28">
        <v>41948.056944444441</v>
      </c>
      <c r="S1819" t="s">
        <v>6971</v>
      </c>
      <c r="T1819" s="27">
        <v>41947</v>
      </c>
      <c r="V1819">
        <v>1</v>
      </c>
      <c r="W1819" t="s">
        <v>36</v>
      </c>
      <c r="X1819" t="s">
        <v>279</v>
      </c>
      <c r="Y1819">
        <v>0</v>
      </c>
      <c r="AB1819" t="s">
        <v>237</v>
      </c>
      <c r="AH1819">
        <v>0</v>
      </c>
      <c r="AN1819" t="s">
        <v>238</v>
      </c>
      <c r="AO1819">
        <v>3</v>
      </c>
      <c r="AP1819" t="s">
        <v>239</v>
      </c>
      <c r="AQ1819" s="27">
        <v>41948</v>
      </c>
      <c r="AR1819" t="s">
        <v>240</v>
      </c>
      <c r="AS1819">
        <v>2</v>
      </c>
      <c r="AT1819" t="s">
        <v>239</v>
      </c>
      <c r="AU1819" s="27">
        <v>41948</v>
      </c>
    </row>
    <row r="1820" spans="1:47" x14ac:dyDescent="0.2">
      <c r="A1820">
        <v>1819</v>
      </c>
      <c r="B1820" t="s">
        <v>6972</v>
      </c>
      <c r="C1820" t="s">
        <v>6973</v>
      </c>
      <c r="D1820" t="s">
        <v>6974</v>
      </c>
      <c r="E1820" s="27">
        <v>41549</v>
      </c>
      <c r="F1820" t="s">
        <v>233</v>
      </c>
      <c r="G1820" s="27">
        <v>33469</v>
      </c>
      <c r="H1820">
        <v>24</v>
      </c>
      <c r="I1820" t="s">
        <v>259</v>
      </c>
      <c r="J1820" t="s">
        <v>22</v>
      </c>
      <c r="K1820">
        <v>0</v>
      </c>
      <c r="L1820">
        <v>6</v>
      </c>
      <c r="M1820">
        <v>0</v>
      </c>
      <c r="N1820">
        <v>0</v>
      </c>
      <c r="O1820">
        <v>5</v>
      </c>
      <c r="P1820">
        <v>-1</v>
      </c>
      <c r="Q1820" s="28">
        <v>41548.419444444444</v>
      </c>
      <c r="R1820" s="28">
        <v>41549.481249999997</v>
      </c>
      <c r="S1820" t="s">
        <v>6975</v>
      </c>
      <c r="T1820" s="27">
        <v>41548</v>
      </c>
      <c r="V1820">
        <v>1</v>
      </c>
      <c r="W1820" t="s">
        <v>32</v>
      </c>
      <c r="X1820" t="s">
        <v>268</v>
      </c>
      <c r="Y1820">
        <v>0</v>
      </c>
      <c r="AB1820" t="s">
        <v>237</v>
      </c>
      <c r="AH1820">
        <v>0</v>
      </c>
      <c r="AN1820" t="s">
        <v>238</v>
      </c>
      <c r="AO1820">
        <v>5</v>
      </c>
      <c r="AP1820" t="s">
        <v>246</v>
      </c>
      <c r="AQ1820" s="27">
        <v>41549</v>
      </c>
      <c r="AR1820" t="s">
        <v>240</v>
      </c>
      <c r="AS1820">
        <v>6</v>
      </c>
      <c r="AT1820" t="s">
        <v>246</v>
      </c>
      <c r="AU1820" s="27">
        <v>41549</v>
      </c>
    </row>
    <row r="1821" spans="1:47" x14ac:dyDescent="0.2">
      <c r="A1821">
        <v>1820</v>
      </c>
      <c r="B1821" t="s">
        <v>6976</v>
      </c>
      <c r="C1821" t="s">
        <v>6977</v>
      </c>
      <c r="D1821" t="s">
        <v>6978</v>
      </c>
      <c r="E1821" s="27">
        <v>41577</v>
      </c>
      <c r="F1821" t="s">
        <v>233</v>
      </c>
      <c r="G1821" s="27">
        <v>23478</v>
      </c>
      <c r="H1821">
        <v>52</v>
      </c>
      <c r="I1821" t="s">
        <v>234</v>
      </c>
      <c r="J1821" t="s">
        <v>250</v>
      </c>
      <c r="K1821">
        <v>0</v>
      </c>
      <c r="L1821">
        <v>1</v>
      </c>
      <c r="M1821">
        <v>0</v>
      </c>
      <c r="N1821">
        <v>0</v>
      </c>
      <c r="O1821">
        <v>3</v>
      </c>
      <c r="P1821">
        <v>-1</v>
      </c>
      <c r="Q1821" s="28">
        <v>41576.339583333334</v>
      </c>
      <c r="R1821" s="28">
        <v>41577.086111111108</v>
      </c>
      <c r="S1821" t="s">
        <v>6979</v>
      </c>
      <c r="U1821" s="27">
        <v>41576</v>
      </c>
      <c r="V1821">
        <v>1</v>
      </c>
      <c r="W1821" t="s">
        <v>32</v>
      </c>
      <c r="X1821" t="s">
        <v>274</v>
      </c>
      <c r="Y1821">
        <v>0</v>
      </c>
      <c r="AB1821" t="s">
        <v>237</v>
      </c>
      <c r="AH1821">
        <v>0</v>
      </c>
      <c r="AN1821" t="s">
        <v>238</v>
      </c>
      <c r="AO1821">
        <v>2</v>
      </c>
      <c r="AP1821" t="s">
        <v>239</v>
      </c>
      <c r="AQ1821" s="27">
        <v>41577</v>
      </c>
      <c r="AR1821" t="s">
        <v>240</v>
      </c>
      <c r="AS1821">
        <v>1</v>
      </c>
      <c r="AT1821" t="s">
        <v>239</v>
      </c>
      <c r="AU1821" s="27">
        <v>41577</v>
      </c>
    </row>
    <row r="1822" spans="1:47" x14ac:dyDescent="0.2">
      <c r="A1822">
        <v>1821</v>
      </c>
      <c r="B1822" t="s">
        <v>6980</v>
      </c>
      <c r="C1822" t="s">
        <v>6981</v>
      </c>
      <c r="D1822" t="s">
        <v>520</v>
      </c>
      <c r="E1822" s="27">
        <v>41652</v>
      </c>
      <c r="F1822" t="s">
        <v>294</v>
      </c>
      <c r="G1822" s="27">
        <v>32690</v>
      </c>
      <c r="H1822">
        <v>26</v>
      </c>
      <c r="I1822" t="s">
        <v>244</v>
      </c>
      <c r="J1822" t="s">
        <v>245</v>
      </c>
      <c r="K1822">
        <v>0</v>
      </c>
      <c r="L1822">
        <v>3</v>
      </c>
      <c r="M1822">
        <v>0</v>
      </c>
      <c r="N1822">
        <v>0</v>
      </c>
      <c r="O1822">
        <v>3</v>
      </c>
      <c r="P1822">
        <v>-1</v>
      </c>
      <c r="Q1822" s="28">
        <v>41651.324305555558</v>
      </c>
      <c r="R1822" s="28">
        <v>41652.083333333336</v>
      </c>
      <c r="S1822" t="s">
        <v>6982</v>
      </c>
      <c r="T1822" s="27">
        <v>41651</v>
      </c>
      <c r="V1822">
        <v>1</v>
      </c>
      <c r="W1822" t="s">
        <v>36</v>
      </c>
      <c r="X1822" t="s">
        <v>279</v>
      </c>
      <c r="Y1822">
        <v>0</v>
      </c>
      <c r="AB1822" t="s">
        <v>237</v>
      </c>
      <c r="AH1822">
        <v>0</v>
      </c>
      <c r="AN1822" t="s">
        <v>238</v>
      </c>
      <c r="AO1822">
        <v>3</v>
      </c>
      <c r="AP1822" t="s">
        <v>239</v>
      </c>
      <c r="AQ1822" s="27">
        <v>41652</v>
      </c>
      <c r="AR1822" t="s">
        <v>240</v>
      </c>
      <c r="AS1822">
        <v>3</v>
      </c>
      <c r="AT1822" t="s">
        <v>239</v>
      </c>
      <c r="AU1822" s="27">
        <v>41652</v>
      </c>
    </row>
    <row r="1823" spans="1:47" x14ac:dyDescent="0.2">
      <c r="A1823">
        <v>1822</v>
      </c>
      <c r="B1823" t="s">
        <v>6983</v>
      </c>
      <c r="C1823" t="s">
        <v>2316</v>
      </c>
      <c r="D1823" t="s">
        <v>6629</v>
      </c>
      <c r="E1823" s="27">
        <v>41930</v>
      </c>
      <c r="F1823" t="s">
        <v>233</v>
      </c>
      <c r="G1823" s="27">
        <v>31085</v>
      </c>
      <c r="H1823">
        <v>31</v>
      </c>
      <c r="I1823" t="s">
        <v>244</v>
      </c>
      <c r="J1823" t="s">
        <v>245</v>
      </c>
      <c r="K1823">
        <v>0</v>
      </c>
      <c r="L1823">
        <v>3</v>
      </c>
      <c r="M1823">
        <v>0</v>
      </c>
      <c r="N1823">
        <v>0</v>
      </c>
      <c r="O1823">
        <v>2</v>
      </c>
      <c r="P1823">
        <v>-1</v>
      </c>
      <c r="Q1823" s="28">
        <v>41929.449305555558</v>
      </c>
      <c r="R1823" s="28">
        <v>41930.384027777778</v>
      </c>
      <c r="S1823" t="s">
        <v>6984</v>
      </c>
      <c r="T1823" s="27">
        <v>41929</v>
      </c>
      <c r="V1823">
        <v>1</v>
      </c>
      <c r="W1823" t="s">
        <v>32</v>
      </c>
      <c r="X1823" t="s">
        <v>261</v>
      </c>
      <c r="Y1823">
        <v>1</v>
      </c>
      <c r="AA1823" t="s">
        <v>6985</v>
      </c>
      <c r="AB1823" t="s">
        <v>32</v>
      </c>
      <c r="AC1823">
        <v>0</v>
      </c>
      <c r="AD1823" s="27">
        <v>42359</v>
      </c>
      <c r="AF1823" s="27">
        <v>42359</v>
      </c>
      <c r="AG1823" s="27">
        <v>42360</v>
      </c>
      <c r="AH1823">
        <v>0</v>
      </c>
      <c r="AN1823" t="s">
        <v>238</v>
      </c>
      <c r="AO1823">
        <v>2</v>
      </c>
      <c r="AP1823" t="s">
        <v>239</v>
      </c>
      <c r="AQ1823" s="27">
        <v>41930</v>
      </c>
      <c r="AR1823" t="s">
        <v>240</v>
      </c>
      <c r="AS1823">
        <v>3</v>
      </c>
      <c r="AT1823" t="s">
        <v>239</v>
      </c>
      <c r="AU1823" s="27">
        <v>41930</v>
      </c>
    </row>
    <row r="1824" spans="1:47" x14ac:dyDescent="0.2">
      <c r="A1824">
        <v>1823</v>
      </c>
      <c r="B1824" t="s">
        <v>6986</v>
      </c>
      <c r="C1824" t="s">
        <v>6987</v>
      </c>
      <c r="D1824" t="s">
        <v>6988</v>
      </c>
      <c r="E1824" s="27">
        <v>41364</v>
      </c>
      <c r="F1824" t="s">
        <v>233</v>
      </c>
      <c r="G1824" s="27">
        <v>28451</v>
      </c>
      <c r="H1824">
        <v>38</v>
      </c>
      <c r="I1824" t="s">
        <v>244</v>
      </c>
      <c r="J1824" t="s">
        <v>353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 s="28">
        <v>41364.129861111112</v>
      </c>
      <c r="R1824" s="28">
        <v>41365.275000000001</v>
      </c>
      <c r="S1824" t="s">
        <v>6989</v>
      </c>
      <c r="T1824" s="27">
        <v>41364</v>
      </c>
      <c r="V1824">
        <v>0</v>
      </c>
      <c r="W1824" t="s">
        <v>32</v>
      </c>
      <c r="X1824" t="s">
        <v>254</v>
      </c>
      <c r="Y1824">
        <v>0</v>
      </c>
      <c r="AB1824" t="s">
        <v>237</v>
      </c>
      <c r="AH1824">
        <v>0</v>
      </c>
      <c r="AN1824" t="s">
        <v>238</v>
      </c>
      <c r="AO1824">
        <v>1</v>
      </c>
      <c r="AP1824" t="s">
        <v>239</v>
      </c>
      <c r="AQ1824" s="27">
        <v>41364</v>
      </c>
      <c r="AR1824" t="s">
        <v>240</v>
      </c>
      <c r="AS1824">
        <v>1</v>
      </c>
      <c r="AT1824" t="s">
        <v>239</v>
      </c>
      <c r="AU1824" s="27">
        <v>41364</v>
      </c>
    </row>
    <row r="1825" spans="1:47" x14ac:dyDescent="0.2">
      <c r="A1825">
        <v>1824</v>
      </c>
      <c r="B1825" t="s">
        <v>6990</v>
      </c>
      <c r="C1825" t="s">
        <v>6991</v>
      </c>
      <c r="D1825" t="s">
        <v>6578</v>
      </c>
      <c r="E1825" s="27">
        <v>41968</v>
      </c>
      <c r="F1825" t="s">
        <v>233</v>
      </c>
      <c r="G1825" s="27">
        <v>35109</v>
      </c>
      <c r="H1825">
        <v>20</v>
      </c>
      <c r="I1825" t="s">
        <v>259</v>
      </c>
      <c r="J1825" t="s">
        <v>250</v>
      </c>
      <c r="K1825">
        <v>0</v>
      </c>
      <c r="L1825">
        <v>4</v>
      </c>
      <c r="M1825">
        <v>0</v>
      </c>
      <c r="N1825">
        <v>2</v>
      </c>
      <c r="O1825">
        <v>1</v>
      </c>
      <c r="P1825">
        <v>-67</v>
      </c>
      <c r="Q1825" s="28">
        <v>41901.484722222223</v>
      </c>
      <c r="R1825" s="28">
        <v>41968.475694444445</v>
      </c>
      <c r="S1825" t="s">
        <v>6992</v>
      </c>
      <c r="T1825" s="27">
        <v>41901</v>
      </c>
      <c r="V1825">
        <v>67</v>
      </c>
      <c r="W1825" t="s">
        <v>32</v>
      </c>
      <c r="X1825" t="s">
        <v>5708</v>
      </c>
      <c r="Y1825">
        <v>0</v>
      </c>
      <c r="AB1825" t="s">
        <v>237</v>
      </c>
      <c r="AH1825">
        <v>0</v>
      </c>
      <c r="AN1825" t="s">
        <v>238</v>
      </c>
      <c r="AO1825">
        <v>6</v>
      </c>
      <c r="AP1825" t="s">
        <v>246</v>
      </c>
      <c r="AQ1825" s="27">
        <v>41968</v>
      </c>
      <c r="AR1825" t="s">
        <v>240</v>
      </c>
      <c r="AS1825">
        <v>4</v>
      </c>
      <c r="AT1825" t="s">
        <v>239</v>
      </c>
      <c r="AU1825" s="27">
        <v>41968</v>
      </c>
    </row>
    <row r="1826" spans="1:47" x14ac:dyDescent="0.2">
      <c r="A1826">
        <v>1825</v>
      </c>
      <c r="B1826" t="s">
        <v>6993</v>
      </c>
      <c r="C1826" t="s">
        <v>281</v>
      </c>
      <c r="D1826" t="s">
        <v>6086</v>
      </c>
      <c r="E1826" s="27">
        <v>41899</v>
      </c>
      <c r="F1826" t="s">
        <v>233</v>
      </c>
      <c r="G1826" s="27">
        <v>29254</v>
      </c>
      <c r="H1826">
        <v>36</v>
      </c>
      <c r="I1826" t="s">
        <v>244</v>
      </c>
      <c r="J1826" t="s">
        <v>250</v>
      </c>
      <c r="K1826">
        <v>0</v>
      </c>
      <c r="L1826">
        <v>1</v>
      </c>
      <c r="M1826">
        <v>0</v>
      </c>
      <c r="N1826">
        <v>0</v>
      </c>
      <c r="O1826">
        <v>0</v>
      </c>
      <c r="W1826" t="s">
        <v>237</v>
      </c>
      <c r="Y1826">
        <v>-1</v>
      </c>
      <c r="AB1826" t="s">
        <v>237</v>
      </c>
      <c r="AH1826">
        <v>0</v>
      </c>
      <c r="AN1826" t="s">
        <v>238</v>
      </c>
      <c r="AO1826">
        <v>1</v>
      </c>
      <c r="AP1826" t="s">
        <v>239</v>
      </c>
      <c r="AQ1826" s="27">
        <v>41899</v>
      </c>
      <c r="AR1826" t="s">
        <v>240</v>
      </c>
      <c r="AS1826">
        <v>1</v>
      </c>
      <c r="AT1826" t="s">
        <v>239</v>
      </c>
      <c r="AU1826" s="27">
        <v>41899</v>
      </c>
    </row>
    <row r="1827" spans="1:47" x14ac:dyDescent="0.2">
      <c r="A1827">
        <v>1826</v>
      </c>
      <c r="B1827" t="s">
        <v>6994</v>
      </c>
      <c r="C1827" t="s">
        <v>2056</v>
      </c>
      <c r="D1827" t="s">
        <v>6995</v>
      </c>
      <c r="E1827" s="27">
        <v>41369</v>
      </c>
      <c r="F1827" t="s">
        <v>233</v>
      </c>
      <c r="G1827" s="27">
        <v>25297</v>
      </c>
      <c r="H1827">
        <v>47</v>
      </c>
      <c r="I1827" t="s">
        <v>234</v>
      </c>
      <c r="J1827" t="s">
        <v>245</v>
      </c>
      <c r="K1827">
        <v>0</v>
      </c>
      <c r="L1827">
        <v>1</v>
      </c>
      <c r="M1827">
        <v>0</v>
      </c>
      <c r="N1827">
        <v>0</v>
      </c>
      <c r="O1827">
        <v>2</v>
      </c>
      <c r="S1827" t="s">
        <v>6996</v>
      </c>
      <c r="T1827" s="27">
        <v>41269</v>
      </c>
      <c r="V1827">
        <v>100</v>
      </c>
      <c r="W1827" t="s">
        <v>36</v>
      </c>
      <c r="X1827" t="s">
        <v>324</v>
      </c>
      <c r="Y1827">
        <v>0</v>
      </c>
      <c r="AB1827" t="s">
        <v>237</v>
      </c>
      <c r="AH1827">
        <v>0</v>
      </c>
      <c r="AN1827" t="s">
        <v>238</v>
      </c>
      <c r="AO1827">
        <v>1</v>
      </c>
      <c r="AP1827" t="s">
        <v>239</v>
      </c>
      <c r="AQ1827" s="27">
        <v>41369</v>
      </c>
      <c r="AR1827" t="s">
        <v>240</v>
      </c>
      <c r="AS1827">
        <v>1</v>
      </c>
      <c r="AT1827" t="s">
        <v>239</v>
      </c>
      <c r="AU1827" s="27">
        <v>41369</v>
      </c>
    </row>
    <row r="1828" spans="1:47" x14ac:dyDescent="0.2">
      <c r="A1828">
        <v>1827</v>
      </c>
      <c r="B1828" t="s">
        <v>6997</v>
      </c>
      <c r="C1828" t="s">
        <v>3523</v>
      </c>
      <c r="D1828" t="s">
        <v>6998</v>
      </c>
      <c r="E1828" s="27">
        <v>41515</v>
      </c>
      <c r="F1828" t="s">
        <v>233</v>
      </c>
      <c r="G1828" s="27">
        <v>33320</v>
      </c>
      <c r="H1828">
        <v>25</v>
      </c>
      <c r="I1828" t="s">
        <v>244</v>
      </c>
      <c r="J1828" t="s">
        <v>250</v>
      </c>
      <c r="K1828">
        <v>0</v>
      </c>
      <c r="L1828">
        <v>7</v>
      </c>
      <c r="M1828">
        <v>0</v>
      </c>
      <c r="N1828">
        <v>0</v>
      </c>
      <c r="O1828">
        <v>5</v>
      </c>
      <c r="P1828">
        <v>77</v>
      </c>
      <c r="Q1828" s="28">
        <v>41592.400000000001</v>
      </c>
      <c r="R1828" s="28">
        <v>41649.431944444441</v>
      </c>
      <c r="S1828" t="s">
        <v>6999</v>
      </c>
      <c r="U1828" s="27">
        <v>41514</v>
      </c>
      <c r="V1828">
        <v>1</v>
      </c>
      <c r="W1828" t="s">
        <v>32</v>
      </c>
      <c r="X1828" t="s">
        <v>274</v>
      </c>
      <c r="Y1828">
        <v>0</v>
      </c>
      <c r="AB1828" t="s">
        <v>237</v>
      </c>
      <c r="AH1828">
        <v>0</v>
      </c>
      <c r="AN1828" t="s">
        <v>238</v>
      </c>
      <c r="AO1828">
        <v>5</v>
      </c>
      <c r="AP1828" t="s">
        <v>246</v>
      </c>
      <c r="AQ1828" s="27">
        <v>41515</v>
      </c>
      <c r="AR1828" t="s">
        <v>240</v>
      </c>
      <c r="AS1828">
        <v>7</v>
      </c>
      <c r="AT1828" t="s">
        <v>246</v>
      </c>
      <c r="AU1828" s="27">
        <v>41515</v>
      </c>
    </row>
    <row r="1829" spans="1:47" x14ac:dyDescent="0.2">
      <c r="A1829">
        <v>1828</v>
      </c>
      <c r="B1829" t="s">
        <v>7000</v>
      </c>
      <c r="C1829" t="s">
        <v>7001</v>
      </c>
      <c r="D1829" t="s">
        <v>1566</v>
      </c>
      <c r="E1829" s="27">
        <v>41806</v>
      </c>
      <c r="F1829" t="s">
        <v>233</v>
      </c>
      <c r="G1829" s="27">
        <v>29259</v>
      </c>
      <c r="H1829">
        <v>36</v>
      </c>
      <c r="I1829" t="s">
        <v>244</v>
      </c>
      <c r="J1829" t="s">
        <v>22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-1</v>
      </c>
      <c r="Q1829" s="28">
        <v>41805.368750000001</v>
      </c>
      <c r="R1829" s="28">
        <v>41806.050000000003</v>
      </c>
      <c r="S1829" t="s">
        <v>7002</v>
      </c>
      <c r="T1829" s="27">
        <v>41805</v>
      </c>
      <c r="V1829">
        <v>1</v>
      </c>
      <c r="W1829" t="s">
        <v>32</v>
      </c>
      <c r="X1829" t="s">
        <v>583</v>
      </c>
      <c r="Y1829">
        <v>0</v>
      </c>
      <c r="AB1829" t="s">
        <v>237</v>
      </c>
      <c r="AH1829">
        <v>0</v>
      </c>
      <c r="AN1829" t="s">
        <v>238</v>
      </c>
      <c r="AO1829">
        <v>1</v>
      </c>
      <c r="AP1829" t="s">
        <v>239</v>
      </c>
      <c r="AQ1829" s="27">
        <v>41806</v>
      </c>
      <c r="AR1829" t="s">
        <v>240</v>
      </c>
      <c r="AS1829">
        <v>1</v>
      </c>
      <c r="AT1829" t="s">
        <v>239</v>
      </c>
      <c r="AU1829" s="27">
        <v>41806</v>
      </c>
    </row>
    <row r="1830" spans="1:47" x14ac:dyDescent="0.2">
      <c r="A1830">
        <v>1829</v>
      </c>
      <c r="B1830" t="s">
        <v>7003</v>
      </c>
      <c r="C1830" t="s">
        <v>480</v>
      </c>
      <c r="D1830" t="s">
        <v>7004</v>
      </c>
      <c r="E1830" s="27">
        <v>41347</v>
      </c>
      <c r="F1830" t="s">
        <v>294</v>
      </c>
      <c r="G1830" s="27">
        <v>31342</v>
      </c>
      <c r="H1830">
        <v>30</v>
      </c>
      <c r="I1830" t="s">
        <v>244</v>
      </c>
      <c r="J1830" t="s">
        <v>245</v>
      </c>
      <c r="K1830">
        <v>0</v>
      </c>
      <c r="L1830">
        <v>5</v>
      </c>
      <c r="M1830">
        <v>0</v>
      </c>
      <c r="N1830">
        <v>0</v>
      </c>
      <c r="O1830">
        <v>0</v>
      </c>
      <c r="P1830">
        <v>0</v>
      </c>
      <c r="Q1830" s="28">
        <v>41347.122916666667</v>
      </c>
      <c r="R1830" s="28">
        <v>41348.250694444447</v>
      </c>
      <c r="S1830" t="s">
        <v>7005</v>
      </c>
      <c r="T1830" s="27">
        <v>41347</v>
      </c>
      <c r="V1830">
        <v>0</v>
      </c>
      <c r="W1830" t="s">
        <v>32</v>
      </c>
      <c r="X1830" t="s">
        <v>261</v>
      </c>
      <c r="Y1830">
        <v>0</v>
      </c>
      <c r="AB1830" t="s">
        <v>237</v>
      </c>
      <c r="AH1830">
        <v>0</v>
      </c>
      <c r="AN1830" t="s">
        <v>238</v>
      </c>
      <c r="AO1830">
        <v>2</v>
      </c>
      <c r="AP1830" t="s">
        <v>239</v>
      </c>
      <c r="AQ1830" s="27">
        <v>41347</v>
      </c>
      <c r="AR1830" t="s">
        <v>240</v>
      </c>
      <c r="AS1830">
        <v>5</v>
      </c>
      <c r="AT1830" t="s">
        <v>246</v>
      </c>
      <c r="AU1830" s="27">
        <v>41347</v>
      </c>
    </row>
    <row r="1831" spans="1:47" x14ac:dyDescent="0.2">
      <c r="A1831">
        <v>1830</v>
      </c>
      <c r="B1831" t="s">
        <v>7006</v>
      </c>
      <c r="C1831" t="s">
        <v>7007</v>
      </c>
      <c r="D1831" t="s">
        <v>3216</v>
      </c>
      <c r="E1831" s="27">
        <v>41911</v>
      </c>
      <c r="F1831" t="s">
        <v>233</v>
      </c>
      <c r="G1831" s="27">
        <v>34941</v>
      </c>
      <c r="H1831">
        <v>20</v>
      </c>
      <c r="I1831" t="s">
        <v>259</v>
      </c>
      <c r="J1831" t="s">
        <v>250</v>
      </c>
      <c r="K1831">
        <v>0</v>
      </c>
      <c r="L1831">
        <v>10</v>
      </c>
      <c r="M1831">
        <v>0</v>
      </c>
      <c r="N1831">
        <v>0</v>
      </c>
      <c r="O1831">
        <v>0</v>
      </c>
      <c r="P1831">
        <v>-1</v>
      </c>
      <c r="Q1831" s="28">
        <v>41910.240277777775</v>
      </c>
      <c r="R1831" s="28">
        <v>41914.338888888888</v>
      </c>
      <c r="S1831" t="s">
        <v>7008</v>
      </c>
      <c r="T1831" s="27">
        <v>41910</v>
      </c>
      <c r="V1831">
        <v>1</v>
      </c>
      <c r="W1831" t="s">
        <v>36</v>
      </c>
      <c r="X1831" t="s">
        <v>279</v>
      </c>
      <c r="Y1831">
        <v>1</v>
      </c>
      <c r="AA1831" t="s">
        <v>7009</v>
      </c>
      <c r="AB1831" t="s">
        <v>36</v>
      </c>
      <c r="AC1831">
        <v>0</v>
      </c>
      <c r="AD1831" s="27">
        <v>41931</v>
      </c>
      <c r="AE1831" t="s">
        <v>474</v>
      </c>
      <c r="AF1831" s="27">
        <v>41931</v>
      </c>
      <c r="AG1831" s="27">
        <v>41946</v>
      </c>
      <c r="AH1831">
        <v>1</v>
      </c>
      <c r="AJ1831" t="s">
        <v>7009</v>
      </c>
      <c r="AK1831" t="s">
        <v>255</v>
      </c>
      <c r="AL1831" s="27">
        <v>41931</v>
      </c>
      <c r="AM1831" t="s">
        <v>974</v>
      </c>
      <c r="AN1831" t="s">
        <v>238</v>
      </c>
      <c r="AO1831">
        <v>10</v>
      </c>
      <c r="AP1831" t="s">
        <v>269</v>
      </c>
      <c r="AQ1831" s="27">
        <v>41911</v>
      </c>
      <c r="AR1831" t="s">
        <v>240</v>
      </c>
      <c r="AS1831">
        <v>10</v>
      </c>
      <c r="AT1831" t="s">
        <v>269</v>
      </c>
      <c r="AU1831" s="27">
        <v>41911</v>
      </c>
    </row>
    <row r="1832" spans="1:47" x14ac:dyDescent="0.2">
      <c r="A1832">
        <v>1831</v>
      </c>
      <c r="B1832" t="s">
        <v>7010</v>
      </c>
      <c r="C1832" t="s">
        <v>6612</v>
      </c>
      <c r="D1832" t="s">
        <v>7011</v>
      </c>
      <c r="E1832" s="27">
        <v>41955</v>
      </c>
      <c r="F1832" t="s">
        <v>294</v>
      </c>
      <c r="G1832" s="27">
        <v>31834</v>
      </c>
      <c r="H1832">
        <v>29</v>
      </c>
      <c r="I1832" t="s">
        <v>244</v>
      </c>
      <c r="J1832" t="s">
        <v>245</v>
      </c>
      <c r="K1832">
        <v>0</v>
      </c>
      <c r="L1832">
        <v>7</v>
      </c>
      <c r="M1832">
        <v>0</v>
      </c>
      <c r="N1832">
        <v>0</v>
      </c>
      <c r="O1832">
        <v>3</v>
      </c>
      <c r="P1832">
        <v>-1</v>
      </c>
      <c r="Q1832" s="28">
        <v>41954.3</v>
      </c>
      <c r="R1832" s="28">
        <v>42175.397222222222</v>
      </c>
      <c r="S1832" t="s">
        <v>7012</v>
      </c>
      <c r="T1832" s="27">
        <v>41954</v>
      </c>
      <c r="V1832">
        <v>1</v>
      </c>
      <c r="W1832" t="s">
        <v>32</v>
      </c>
      <c r="X1832" t="s">
        <v>359</v>
      </c>
      <c r="Y1832">
        <v>0</v>
      </c>
      <c r="AB1832" t="s">
        <v>237</v>
      </c>
      <c r="AH1832">
        <v>0</v>
      </c>
      <c r="AN1832" t="s">
        <v>238</v>
      </c>
      <c r="AO1832">
        <v>4</v>
      </c>
      <c r="AP1832" t="s">
        <v>239</v>
      </c>
      <c r="AQ1832" s="27">
        <v>41955</v>
      </c>
      <c r="AR1832" t="s">
        <v>240</v>
      </c>
      <c r="AS1832">
        <v>7</v>
      </c>
      <c r="AT1832" t="s">
        <v>246</v>
      </c>
      <c r="AU1832" s="27">
        <v>41955</v>
      </c>
    </row>
    <row r="1833" spans="1:47" x14ac:dyDescent="0.2">
      <c r="A1833">
        <v>1832</v>
      </c>
      <c r="B1833" t="s">
        <v>7013</v>
      </c>
      <c r="C1833" t="s">
        <v>4920</v>
      </c>
      <c r="D1833" t="s">
        <v>3399</v>
      </c>
      <c r="E1833" s="27">
        <v>41283</v>
      </c>
      <c r="F1833" t="s">
        <v>294</v>
      </c>
      <c r="G1833" s="27">
        <v>31789</v>
      </c>
      <c r="H1833">
        <v>29</v>
      </c>
      <c r="I1833" t="s">
        <v>244</v>
      </c>
      <c r="J1833" t="s">
        <v>250</v>
      </c>
      <c r="K1833">
        <v>0</v>
      </c>
      <c r="L1833">
        <v>10</v>
      </c>
      <c r="M1833">
        <v>0</v>
      </c>
      <c r="N1833">
        <v>0</v>
      </c>
      <c r="O1833">
        <v>2</v>
      </c>
      <c r="P1833">
        <v>64</v>
      </c>
      <c r="Q1833" s="28">
        <v>41347.063888888886</v>
      </c>
      <c r="R1833" s="28">
        <v>41349.408333333333</v>
      </c>
      <c r="S1833" t="s">
        <v>7014</v>
      </c>
      <c r="T1833" s="27">
        <v>41249</v>
      </c>
      <c r="V1833">
        <v>34</v>
      </c>
      <c r="W1833" t="s">
        <v>32</v>
      </c>
      <c r="X1833" t="s">
        <v>359</v>
      </c>
      <c r="Y1833">
        <v>0</v>
      </c>
      <c r="AB1833" t="s">
        <v>237</v>
      </c>
      <c r="AH1833">
        <v>0</v>
      </c>
      <c r="AN1833" t="s">
        <v>238</v>
      </c>
      <c r="AO1833">
        <v>10</v>
      </c>
      <c r="AP1833" t="s">
        <v>269</v>
      </c>
      <c r="AQ1833" s="27">
        <v>41283</v>
      </c>
      <c r="AR1833" t="s">
        <v>240</v>
      </c>
      <c r="AS1833">
        <v>10</v>
      </c>
      <c r="AT1833" t="s">
        <v>269</v>
      </c>
      <c r="AU1833" s="27">
        <v>41283</v>
      </c>
    </row>
    <row r="1834" spans="1:47" x14ac:dyDescent="0.2">
      <c r="A1834">
        <v>1833</v>
      </c>
      <c r="B1834" t="s">
        <v>7015</v>
      </c>
      <c r="C1834" t="s">
        <v>429</v>
      </c>
      <c r="D1834" t="s">
        <v>7016</v>
      </c>
      <c r="E1834" s="27">
        <v>41358</v>
      </c>
      <c r="F1834" t="s">
        <v>233</v>
      </c>
      <c r="G1834" s="27">
        <v>33712</v>
      </c>
      <c r="H1834">
        <v>24</v>
      </c>
      <c r="I1834" t="s">
        <v>259</v>
      </c>
      <c r="J1834" t="s">
        <v>1115</v>
      </c>
      <c r="K1834">
        <v>0</v>
      </c>
      <c r="L1834">
        <v>3</v>
      </c>
      <c r="M1834">
        <v>0</v>
      </c>
      <c r="N1834">
        <v>0</v>
      </c>
      <c r="O1834">
        <v>0</v>
      </c>
      <c r="P1834">
        <v>-1</v>
      </c>
      <c r="Q1834" s="28">
        <v>41357.383333333331</v>
      </c>
      <c r="R1834" s="28">
        <v>41358.302083333336</v>
      </c>
      <c r="S1834" t="s">
        <v>7017</v>
      </c>
      <c r="T1834" s="27">
        <v>41357</v>
      </c>
      <c r="V1834">
        <v>1</v>
      </c>
      <c r="W1834" t="s">
        <v>32</v>
      </c>
      <c r="X1834" t="s">
        <v>1994</v>
      </c>
      <c r="Y1834">
        <v>0</v>
      </c>
      <c r="AB1834" t="s">
        <v>237</v>
      </c>
      <c r="AH1834">
        <v>0</v>
      </c>
      <c r="AN1834" t="s">
        <v>238</v>
      </c>
      <c r="AO1834">
        <v>4</v>
      </c>
      <c r="AP1834" t="s">
        <v>239</v>
      </c>
      <c r="AQ1834" s="27">
        <v>41358</v>
      </c>
      <c r="AR1834" t="s">
        <v>240</v>
      </c>
      <c r="AS1834">
        <v>3</v>
      </c>
      <c r="AT1834" t="s">
        <v>239</v>
      </c>
      <c r="AU1834" s="27">
        <v>41358</v>
      </c>
    </row>
    <row r="1835" spans="1:47" x14ac:dyDescent="0.2">
      <c r="A1835">
        <v>1834</v>
      </c>
      <c r="B1835" t="s">
        <v>7018</v>
      </c>
      <c r="C1835" t="s">
        <v>5686</v>
      </c>
      <c r="D1835" t="s">
        <v>7019</v>
      </c>
      <c r="E1835" s="27">
        <v>41326</v>
      </c>
      <c r="F1835" t="s">
        <v>233</v>
      </c>
      <c r="G1835" s="27">
        <v>31020</v>
      </c>
      <c r="H1835">
        <v>31</v>
      </c>
      <c r="I1835" t="s">
        <v>244</v>
      </c>
      <c r="J1835" t="s">
        <v>245</v>
      </c>
      <c r="K1835">
        <v>0</v>
      </c>
      <c r="L1835">
        <v>4</v>
      </c>
      <c r="M1835">
        <v>0</v>
      </c>
      <c r="N1835">
        <v>0</v>
      </c>
      <c r="O1835">
        <v>0</v>
      </c>
      <c r="P1835">
        <v>-1</v>
      </c>
      <c r="Q1835" s="28">
        <v>41325.368055555555</v>
      </c>
      <c r="R1835" s="28">
        <v>41403.262499999997</v>
      </c>
      <c r="S1835" t="s">
        <v>7020</v>
      </c>
      <c r="T1835" s="27">
        <v>41325</v>
      </c>
      <c r="V1835">
        <v>1</v>
      </c>
      <c r="W1835" t="s">
        <v>32</v>
      </c>
      <c r="X1835" t="s">
        <v>7021</v>
      </c>
      <c r="Y1835">
        <v>0</v>
      </c>
      <c r="AB1835" t="s">
        <v>237</v>
      </c>
      <c r="AH1835">
        <v>0</v>
      </c>
      <c r="AN1835" t="s">
        <v>238</v>
      </c>
      <c r="AO1835">
        <v>5</v>
      </c>
      <c r="AP1835" t="s">
        <v>246</v>
      </c>
      <c r="AQ1835" s="27">
        <v>41326</v>
      </c>
      <c r="AR1835" t="s">
        <v>240</v>
      </c>
      <c r="AS1835">
        <v>4</v>
      </c>
      <c r="AT1835" t="s">
        <v>239</v>
      </c>
      <c r="AU1835" s="27">
        <v>41326</v>
      </c>
    </row>
    <row r="1836" spans="1:47" x14ac:dyDescent="0.2">
      <c r="A1836">
        <v>1835</v>
      </c>
      <c r="B1836" t="s">
        <v>7022</v>
      </c>
      <c r="C1836" t="s">
        <v>7023</v>
      </c>
      <c r="D1836" t="s">
        <v>7024</v>
      </c>
      <c r="E1836" s="27">
        <v>41772</v>
      </c>
      <c r="F1836" t="s">
        <v>233</v>
      </c>
      <c r="G1836" s="27">
        <v>32072</v>
      </c>
      <c r="H1836">
        <v>28</v>
      </c>
      <c r="I1836" t="s">
        <v>244</v>
      </c>
      <c r="J1836" t="s">
        <v>245</v>
      </c>
      <c r="K1836">
        <v>0</v>
      </c>
      <c r="L1836">
        <v>3</v>
      </c>
      <c r="M1836">
        <v>0</v>
      </c>
      <c r="N1836">
        <v>0</v>
      </c>
      <c r="O1836">
        <v>3</v>
      </c>
      <c r="P1836">
        <v>85</v>
      </c>
      <c r="Q1836" s="28">
        <v>41857.094444444447</v>
      </c>
      <c r="R1836" s="28">
        <v>42052.27847222222</v>
      </c>
      <c r="S1836" t="s">
        <v>7025</v>
      </c>
      <c r="U1836" s="27">
        <v>41528</v>
      </c>
      <c r="V1836">
        <v>244</v>
      </c>
      <c r="W1836" t="s">
        <v>32</v>
      </c>
      <c r="X1836" t="s">
        <v>274</v>
      </c>
      <c r="Y1836">
        <v>0</v>
      </c>
      <c r="AB1836" t="s">
        <v>237</v>
      </c>
      <c r="AH1836">
        <v>0</v>
      </c>
      <c r="AN1836" t="s">
        <v>238</v>
      </c>
      <c r="AO1836">
        <v>3</v>
      </c>
      <c r="AP1836" t="s">
        <v>239</v>
      </c>
      <c r="AQ1836" s="27">
        <v>41772</v>
      </c>
      <c r="AR1836" t="s">
        <v>240</v>
      </c>
      <c r="AS1836">
        <v>3</v>
      </c>
      <c r="AT1836" t="s">
        <v>239</v>
      </c>
      <c r="AU1836" s="27">
        <v>41772</v>
      </c>
    </row>
    <row r="1837" spans="1:47" x14ac:dyDescent="0.2">
      <c r="A1837">
        <v>1836</v>
      </c>
      <c r="B1837" t="s">
        <v>7026</v>
      </c>
      <c r="C1837" t="s">
        <v>7027</v>
      </c>
      <c r="D1837" t="s">
        <v>7028</v>
      </c>
      <c r="E1837" s="27">
        <v>41897</v>
      </c>
      <c r="F1837" t="s">
        <v>294</v>
      </c>
      <c r="G1837" s="27">
        <v>30358</v>
      </c>
      <c r="H1837">
        <v>33</v>
      </c>
      <c r="I1837" t="s">
        <v>244</v>
      </c>
      <c r="J1837" t="s">
        <v>245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-1</v>
      </c>
      <c r="Q1837" s="28">
        <v>41896.384027777778</v>
      </c>
      <c r="R1837" s="28">
        <v>41897.061805555553</v>
      </c>
      <c r="S1837" t="s">
        <v>7029</v>
      </c>
      <c r="T1837" s="27">
        <v>41896</v>
      </c>
      <c r="V1837">
        <v>1</v>
      </c>
      <c r="W1837" t="s">
        <v>32</v>
      </c>
      <c r="X1837" t="s">
        <v>359</v>
      </c>
      <c r="Y1837">
        <v>0</v>
      </c>
      <c r="AB1837" t="s">
        <v>237</v>
      </c>
      <c r="AH1837">
        <v>0</v>
      </c>
      <c r="AN1837" t="s">
        <v>238</v>
      </c>
      <c r="AO1837">
        <v>1</v>
      </c>
      <c r="AP1837" t="s">
        <v>239</v>
      </c>
      <c r="AQ1837" s="27">
        <v>41897</v>
      </c>
      <c r="AR1837" t="s">
        <v>240</v>
      </c>
      <c r="AS1837">
        <v>1</v>
      </c>
      <c r="AT1837" t="s">
        <v>239</v>
      </c>
      <c r="AU1837" s="27">
        <v>41897</v>
      </c>
    </row>
    <row r="1838" spans="1:47" x14ac:dyDescent="0.2">
      <c r="A1838">
        <v>1837</v>
      </c>
      <c r="B1838" t="s">
        <v>7030</v>
      </c>
      <c r="C1838" t="s">
        <v>7031</v>
      </c>
      <c r="D1838" t="s">
        <v>4385</v>
      </c>
      <c r="E1838" s="27">
        <v>41764</v>
      </c>
      <c r="F1838" t="s">
        <v>233</v>
      </c>
      <c r="G1838" s="27">
        <v>32843</v>
      </c>
      <c r="H1838">
        <v>26</v>
      </c>
      <c r="I1838" t="s">
        <v>244</v>
      </c>
      <c r="J1838" t="s">
        <v>250</v>
      </c>
      <c r="K1838">
        <v>0</v>
      </c>
      <c r="L1838">
        <v>8</v>
      </c>
      <c r="M1838">
        <v>0</v>
      </c>
      <c r="N1838">
        <v>0</v>
      </c>
      <c r="O1838">
        <v>4</v>
      </c>
      <c r="P1838">
        <v>81</v>
      </c>
      <c r="Q1838" s="28">
        <v>41845.184027777781</v>
      </c>
      <c r="R1838" s="28">
        <v>41878.236805555556</v>
      </c>
      <c r="S1838" t="s">
        <v>7032</v>
      </c>
      <c r="T1838" s="27">
        <v>41678</v>
      </c>
      <c r="V1838">
        <v>86</v>
      </c>
      <c r="W1838" t="s">
        <v>32</v>
      </c>
      <c r="X1838" t="s">
        <v>337</v>
      </c>
      <c r="Y1838">
        <v>0</v>
      </c>
      <c r="AB1838" t="s">
        <v>237</v>
      </c>
      <c r="AH1838">
        <v>0</v>
      </c>
      <c r="AN1838" t="s">
        <v>238</v>
      </c>
      <c r="AO1838">
        <v>6</v>
      </c>
      <c r="AP1838" t="s">
        <v>246</v>
      </c>
      <c r="AQ1838" s="27">
        <v>41764</v>
      </c>
      <c r="AR1838" t="s">
        <v>240</v>
      </c>
      <c r="AS1838">
        <v>8</v>
      </c>
      <c r="AT1838" t="s">
        <v>269</v>
      </c>
      <c r="AU1838" s="27">
        <v>41764</v>
      </c>
    </row>
    <row r="1839" spans="1:47" x14ac:dyDescent="0.2">
      <c r="A1839">
        <v>1838</v>
      </c>
      <c r="B1839" t="s">
        <v>7033</v>
      </c>
      <c r="C1839" t="s">
        <v>2167</v>
      </c>
      <c r="D1839" t="s">
        <v>4043</v>
      </c>
      <c r="E1839" s="27">
        <v>41855</v>
      </c>
      <c r="F1839" t="s">
        <v>233</v>
      </c>
      <c r="G1839" s="27">
        <v>27499</v>
      </c>
      <c r="H1839">
        <v>41</v>
      </c>
      <c r="I1839" t="s">
        <v>244</v>
      </c>
      <c r="J1839" t="s">
        <v>22</v>
      </c>
      <c r="K1839">
        <v>0</v>
      </c>
      <c r="L1839">
        <v>2</v>
      </c>
      <c r="M1839">
        <v>0</v>
      </c>
      <c r="N1839">
        <v>0</v>
      </c>
      <c r="O1839">
        <v>1</v>
      </c>
      <c r="P1839">
        <v>-1</v>
      </c>
      <c r="Q1839" s="28">
        <v>41854.345833333333</v>
      </c>
      <c r="R1839" s="28">
        <v>41855.060416666667</v>
      </c>
      <c r="S1839" t="s">
        <v>7034</v>
      </c>
      <c r="T1839" s="27">
        <v>41854</v>
      </c>
      <c r="V1839">
        <v>1</v>
      </c>
      <c r="W1839" t="s">
        <v>36</v>
      </c>
      <c r="X1839" t="s">
        <v>279</v>
      </c>
      <c r="Y1839">
        <v>0</v>
      </c>
      <c r="AB1839" t="s">
        <v>237</v>
      </c>
      <c r="AH1839">
        <v>0</v>
      </c>
      <c r="AN1839" t="s">
        <v>238</v>
      </c>
      <c r="AO1839">
        <v>1</v>
      </c>
      <c r="AP1839" t="s">
        <v>239</v>
      </c>
      <c r="AQ1839" s="27">
        <v>41855</v>
      </c>
      <c r="AR1839" t="s">
        <v>240</v>
      </c>
      <c r="AS1839">
        <v>2</v>
      </c>
      <c r="AT1839" t="s">
        <v>239</v>
      </c>
      <c r="AU1839" s="27">
        <v>41855</v>
      </c>
    </row>
    <row r="1840" spans="1:47" x14ac:dyDescent="0.2">
      <c r="A1840">
        <v>1839</v>
      </c>
      <c r="B1840" t="s">
        <v>7035</v>
      </c>
      <c r="C1840" t="s">
        <v>242</v>
      </c>
      <c r="D1840" t="s">
        <v>2798</v>
      </c>
      <c r="E1840" s="27">
        <v>41769</v>
      </c>
      <c r="F1840" t="s">
        <v>233</v>
      </c>
      <c r="G1840" s="27">
        <v>28211</v>
      </c>
      <c r="H1840">
        <v>39</v>
      </c>
      <c r="I1840" t="s">
        <v>244</v>
      </c>
      <c r="J1840" t="s">
        <v>250</v>
      </c>
      <c r="K1840">
        <v>0</v>
      </c>
      <c r="L1840">
        <v>4</v>
      </c>
      <c r="M1840">
        <v>0</v>
      </c>
      <c r="N1840">
        <v>0</v>
      </c>
      <c r="O1840">
        <v>8</v>
      </c>
      <c r="P1840">
        <v>-1</v>
      </c>
      <c r="Q1840" s="28">
        <v>41768.341666666667</v>
      </c>
      <c r="R1840" s="28">
        <v>41771.102777777778</v>
      </c>
      <c r="S1840" t="s">
        <v>7036</v>
      </c>
      <c r="T1840" s="27">
        <v>41768</v>
      </c>
      <c r="V1840">
        <v>1</v>
      </c>
      <c r="W1840" t="s">
        <v>32</v>
      </c>
      <c r="X1840" t="s">
        <v>1207</v>
      </c>
      <c r="Y1840">
        <v>0</v>
      </c>
      <c r="AB1840" t="s">
        <v>237</v>
      </c>
      <c r="AH1840">
        <v>0</v>
      </c>
      <c r="AN1840" t="s">
        <v>238</v>
      </c>
      <c r="AO1840">
        <v>3</v>
      </c>
      <c r="AP1840" t="s">
        <v>239</v>
      </c>
      <c r="AQ1840" s="27">
        <v>41769</v>
      </c>
      <c r="AR1840" t="s">
        <v>240</v>
      </c>
      <c r="AS1840">
        <v>4</v>
      </c>
      <c r="AT1840" t="s">
        <v>239</v>
      </c>
      <c r="AU1840" s="27">
        <v>41769</v>
      </c>
    </row>
    <row r="1841" spans="1:47" x14ac:dyDescent="0.2">
      <c r="A1841">
        <v>1840</v>
      </c>
      <c r="B1841" t="s">
        <v>7037</v>
      </c>
      <c r="C1841" t="s">
        <v>6223</v>
      </c>
      <c r="D1841" t="s">
        <v>7038</v>
      </c>
      <c r="E1841" s="27">
        <v>41540</v>
      </c>
      <c r="F1841" t="s">
        <v>294</v>
      </c>
      <c r="G1841" s="27">
        <v>22560</v>
      </c>
      <c r="H1841">
        <v>54</v>
      </c>
      <c r="I1841" t="s">
        <v>234</v>
      </c>
      <c r="J1841" t="s">
        <v>245</v>
      </c>
      <c r="K1841">
        <v>0</v>
      </c>
      <c r="L1841">
        <v>2</v>
      </c>
      <c r="M1841">
        <v>0</v>
      </c>
      <c r="N1841">
        <v>0</v>
      </c>
      <c r="O1841">
        <v>12</v>
      </c>
      <c r="P1841">
        <v>-175</v>
      </c>
      <c r="Q1841" s="28">
        <v>41365.379861111112</v>
      </c>
      <c r="R1841" s="28">
        <v>41536.377083333333</v>
      </c>
      <c r="S1841" t="s">
        <v>7039</v>
      </c>
      <c r="T1841" s="27">
        <v>41365</v>
      </c>
      <c r="V1841">
        <v>175</v>
      </c>
      <c r="W1841" t="s">
        <v>32</v>
      </c>
      <c r="X1841" t="s">
        <v>7040</v>
      </c>
      <c r="Y1841">
        <v>0</v>
      </c>
      <c r="AB1841" t="s">
        <v>237</v>
      </c>
      <c r="AH1841">
        <v>0</v>
      </c>
      <c r="AN1841" t="s">
        <v>238</v>
      </c>
      <c r="AO1841">
        <v>1</v>
      </c>
      <c r="AP1841" t="s">
        <v>239</v>
      </c>
      <c r="AQ1841" s="27">
        <v>41540</v>
      </c>
      <c r="AR1841" t="s">
        <v>240</v>
      </c>
      <c r="AS1841">
        <v>2</v>
      </c>
      <c r="AT1841" t="s">
        <v>239</v>
      </c>
      <c r="AU1841" s="27">
        <v>41540</v>
      </c>
    </row>
    <row r="1842" spans="1:47" x14ac:dyDescent="0.2">
      <c r="A1842">
        <v>1841</v>
      </c>
      <c r="B1842" t="s">
        <v>7041</v>
      </c>
      <c r="C1842" t="s">
        <v>7042</v>
      </c>
      <c r="D1842" t="s">
        <v>7043</v>
      </c>
      <c r="E1842" s="27">
        <v>41326</v>
      </c>
      <c r="F1842" t="s">
        <v>294</v>
      </c>
      <c r="G1842" s="27">
        <v>28898</v>
      </c>
      <c r="H1842">
        <v>37</v>
      </c>
      <c r="I1842" t="s">
        <v>244</v>
      </c>
      <c r="J1842" t="s">
        <v>245</v>
      </c>
      <c r="K1842">
        <v>0</v>
      </c>
      <c r="L1842">
        <v>3</v>
      </c>
      <c r="M1842">
        <v>0</v>
      </c>
      <c r="N1842">
        <v>0</v>
      </c>
      <c r="O1842">
        <v>1</v>
      </c>
      <c r="P1842">
        <v>-25</v>
      </c>
      <c r="Q1842" s="28">
        <v>41301.186805555553</v>
      </c>
      <c r="R1842" s="28">
        <v>41302.354166666664</v>
      </c>
      <c r="S1842" t="s">
        <v>7044</v>
      </c>
      <c r="T1842" s="27">
        <v>41301</v>
      </c>
      <c r="V1842">
        <v>25</v>
      </c>
      <c r="W1842" t="s">
        <v>36</v>
      </c>
      <c r="X1842" t="s">
        <v>263</v>
      </c>
      <c r="Y1842">
        <v>0</v>
      </c>
      <c r="AB1842" t="s">
        <v>237</v>
      </c>
      <c r="AH1842">
        <v>0</v>
      </c>
      <c r="AN1842" t="s">
        <v>238</v>
      </c>
      <c r="AO1842">
        <v>2</v>
      </c>
      <c r="AP1842" t="s">
        <v>239</v>
      </c>
      <c r="AQ1842" s="27">
        <v>41326</v>
      </c>
      <c r="AR1842" t="s">
        <v>240</v>
      </c>
      <c r="AS1842">
        <v>3</v>
      </c>
      <c r="AT1842" t="s">
        <v>239</v>
      </c>
      <c r="AU1842" s="27">
        <v>41326</v>
      </c>
    </row>
    <row r="1843" spans="1:47" x14ac:dyDescent="0.2">
      <c r="A1843">
        <v>1842</v>
      </c>
      <c r="B1843" t="s">
        <v>7045</v>
      </c>
      <c r="C1843" t="s">
        <v>7046</v>
      </c>
      <c r="D1843" t="s">
        <v>7047</v>
      </c>
      <c r="E1843" s="27">
        <v>41891</v>
      </c>
      <c r="F1843" t="s">
        <v>233</v>
      </c>
      <c r="G1843" s="27">
        <v>32301</v>
      </c>
      <c r="H1843">
        <v>27</v>
      </c>
      <c r="I1843" t="s">
        <v>244</v>
      </c>
      <c r="J1843" t="s">
        <v>250</v>
      </c>
      <c r="K1843">
        <v>0</v>
      </c>
      <c r="L1843">
        <v>6</v>
      </c>
      <c r="M1843">
        <v>0</v>
      </c>
      <c r="N1843">
        <v>0</v>
      </c>
      <c r="O1843">
        <v>1</v>
      </c>
      <c r="P1843">
        <v>-34</v>
      </c>
      <c r="Q1843" s="28">
        <v>41857.426388888889</v>
      </c>
      <c r="R1843" s="28">
        <v>41891.442361111112</v>
      </c>
      <c r="S1843" t="s">
        <v>7048</v>
      </c>
      <c r="U1843" s="27">
        <v>41858</v>
      </c>
      <c r="V1843">
        <v>33</v>
      </c>
      <c r="W1843" t="s">
        <v>32</v>
      </c>
      <c r="X1843" t="s">
        <v>274</v>
      </c>
      <c r="Y1843">
        <v>0</v>
      </c>
      <c r="AB1843" t="s">
        <v>237</v>
      </c>
      <c r="AH1843">
        <v>0</v>
      </c>
      <c r="AN1843" t="s">
        <v>238</v>
      </c>
      <c r="AO1843">
        <v>6</v>
      </c>
      <c r="AP1843" t="s">
        <v>246</v>
      </c>
      <c r="AQ1843" s="27">
        <v>41891</v>
      </c>
      <c r="AR1843" t="s">
        <v>240</v>
      </c>
      <c r="AS1843">
        <v>6</v>
      </c>
      <c r="AT1843" t="s">
        <v>246</v>
      </c>
      <c r="AU1843" s="27">
        <v>41891</v>
      </c>
    </row>
    <row r="1844" spans="1:47" x14ac:dyDescent="0.2">
      <c r="A1844">
        <v>1843</v>
      </c>
      <c r="B1844" t="s">
        <v>7049</v>
      </c>
      <c r="C1844" t="s">
        <v>826</v>
      </c>
      <c r="D1844" t="s">
        <v>3460</v>
      </c>
      <c r="E1844" s="27">
        <v>41792</v>
      </c>
      <c r="F1844" t="s">
        <v>233</v>
      </c>
      <c r="G1844" s="27">
        <v>26574</v>
      </c>
      <c r="H1844">
        <v>43</v>
      </c>
      <c r="I1844" t="s">
        <v>244</v>
      </c>
      <c r="J1844" t="s">
        <v>353</v>
      </c>
      <c r="K1844">
        <v>0</v>
      </c>
      <c r="L1844">
        <v>2</v>
      </c>
      <c r="M1844">
        <v>0</v>
      </c>
      <c r="N1844">
        <v>0</v>
      </c>
      <c r="O1844">
        <v>0</v>
      </c>
      <c r="P1844">
        <v>-4</v>
      </c>
      <c r="Q1844" s="28">
        <v>41788.15625</v>
      </c>
      <c r="R1844" s="28">
        <v>41788.370833333334</v>
      </c>
      <c r="S1844" t="s">
        <v>7050</v>
      </c>
      <c r="T1844" s="27">
        <v>41788</v>
      </c>
      <c r="V1844">
        <v>4</v>
      </c>
      <c r="W1844" t="s">
        <v>36</v>
      </c>
      <c r="X1844" t="s">
        <v>279</v>
      </c>
      <c r="Y1844">
        <v>1</v>
      </c>
      <c r="AA1844" t="s">
        <v>7051</v>
      </c>
      <c r="AB1844" t="s">
        <v>36</v>
      </c>
      <c r="AD1844" s="27">
        <v>42226</v>
      </c>
      <c r="AE1844" t="s">
        <v>1435</v>
      </c>
      <c r="AH1844">
        <v>0</v>
      </c>
      <c r="AN1844" t="s">
        <v>238</v>
      </c>
      <c r="AO1844">
        <v>1</v>
      </c>
      <c r="AP1844" t="s">
        <v>239</v>
      </c>
      <c r="AQ1844" s="27">
        <v>41792</v>
      </c>
      <c r="AR1844" t="s">
        <v>240</v>
      </c>
      <c r="AS1844">
        <v>2</v>
      </c>
      <c r="AT1844" t="s">
        <v>239</v>
      </c>
      <c r="AU1844" s="27">
        <v>41792</v>
      </c>
    </row>
    <row r="1845" spans="1:47" x14ac:dyDescent="0.2">
      <c r="A1845">
        <v>1844</v>
      </c>
      <c r="B1845" t="s">
        <v>7052</v>
      </c>
      <c r="C1845" t="s">
        <v>698</v>
      </c>
      <c r="D1845" t="s">
        <v>7053</v>
      </c>
      <c r="E1845" s="27">
        <v>41512</v>
      </c>
      <c r="F1845" t="s">
        <v>233</v>
      </c>
      <c r="G1845" s="27">
        <v>24259</v>
      </c>
      <c r="H1845">
        <v>49</v>
      </c>
      <c r="I1845" t="s">
        <v>234</v>
      </c>
      <c r="J1845" t="s">
        <v>245</v>
      </c>
      <c r="K1845">
        <v>0</v>
      </c>
      <c r="L1845">
        <v>6</v>
      </c>
      <c r="M1845">
        <v>0</v>
      </c>
      <c r="N1845">
        <v>0</v>
      </c>
      <c r="O1845">
        <v>8</v>
      </c>
      <c r="P1845">
        <v>0</v>
      </c>
      <c r="Q1845" s="28">
        <v>41512.395138888889</v>
      </c>
      <c r="R1845" s="28">
        <v>41516.37777777778</v>
      </c>
      <c r="S1845" t="s">
        <v>7054</v>
      </c>
      <c r="T1845" s="27">
        <v>41512</v>
      </c>
      <c r="V1845">
        <v>0</v>
      </c>
      <c r="W1845" t="s">
        <v>32</v>
      </c>
      <c r="X1845" t="s">
        <v>1613</v>
      </c>
      <c r="Y1845">
        <v>1</v>
      </c>
      <c r="AA1845" t="s">
        <v>7055</v>
      </c>
      <c r="AB1845" t="s">
        <v>36</v>
      </c>
      <c r="AD1845" s="27">
        <v>41826</v>
      </c>
      <c r="AE1845" t="s">
        <v>1508</v>
      </c>
      <c r="AH1845">
        <v>0</v>
      </c>
      <c r="AN1845" t="s">
        <v>238</v>
      </c>
      <c r="AO1845">
        <v>2</v>
      </c>
      <c r="AP1845" t="s">
        <v>239</v>
      </c>
      <c r="AQ1845" s="27">
        <v>41512</v>
      </c>
      <c r="AR1845" t="s">
        <v>240</v>
      </c>
      <c r="AS1845">
        <v>6</v>
      </c>
      <c r="AT1845" t="s">
        <v>246</v>
      </c>
      <c r="AU1845" s="27">
        <v>41512</v>
      </c>
    </row>
    <row r="1846" spans="1:47" x14ac:dyDescent="0.2">
      <c r="A1846">
        <v>1845</v>
      </c>
      <c r="B1846" t="s">
        <v>7056</v>
      </c>
      <c r="C1846" t="s">
        <v>2312</v>
      </c>
      <c r="D1846" t="s">
        <v>7057</v>
      </c>
      <c r="E1846" s="27">
        <v>41332</v>
      </c>
      <c r="F1846" t="s">
        <v>294</v>
      </c>
      <c r="G1846" s="27">
        <v>30070</v>
      </c>
      <c r="H1846">
        <v>33</v>
      </c>
      <c r="I1846" t="s">
        <v>244</v>
      </c>
      <c r="J1846" t="s">
        <v>250</v>
      </c>
      <c r="K1846">
        <v>0</v>
      </c>
      <c r="L1846">
        <v>2</v>
      </c>
      <c r="M1846">
        <v>0</v>
      </c>
      <c r="N1846">
        <v>0</v>
      </c>
      <c r="O1846">
        <v>1</v>
      </c>
      <c r="P1846">
        <v>-2</v>
      </c>
      <c r="Q1846" s="28">
        <v>41330.446527777778</v>
      </c>
      <c r="R1846" s="28">
        <v>41331.061111111114</v>
      </c>
      <c r="S1846" t="s">
        <v>7058</v>
      </c>
      <c r="T1846" s="27">
        <v>41330</v>
      </c>
      <c r="V1846">
        <v>2</v>
      </c>
      <c r="W1846" t="s">
        <v>32</v>
      </c>
      <c r="X1846" t="s">
        <v>337</v>
      </c>
      <c r="Y1846">
        <v>0</v>
      </c>
      <c r="AB1846" t="s">
        <v>237</v>
      </c>
      <c r="AH1846">
        <v>0</v>
      </c>
      <c r="AN1846" t="s">
        <v>238</v>
      </c>
      <c r="AO1846">
        <v>2</v>
      </c>
      <c r="AP1846" t="s">
        <v>239</v>
      </c>
      <c r="AQ1846" s="27">
        <v>41332</v>
      </c>
      <c r="AR1846" t="s">
        <v>240</v>
      </c>
      <c r="AS1846">
        <v>2</v>
      </c>
      <c r="AT1846" t="s">
        <v>239</v>
      </c>
      <c r="AU1846" s="27">
        <v>41332</v>
      </c>
    </row>
    <row r="1847" spans="1:47" x14ac:dyDescent="0.2">
      <c r="A1847">
        <v>1846</v>
      </c>
      <c r="B1847" t="s">
        <v>7059</v>
      </c>
      <c r="C1847" t="s">
        <v>7060</v>
      </c>
      <c r="D1847" t="s">
        <v>3089</v>
      </c>
      <c r="E1847" s="27">
        <v>41725</v>
      </c>
      <c r="F1847" t="s">
        <v>233</v>
      </c>
      <c r="G1847" s="27">
        <v>34934</v>
      </c>
      <c r="H1847">
        <v>20</v>
      </c>
      <c r="I1847" t="s">
        <v>259</v>
      </c>
      <c r="J1847" t="s">
        <v>250</v>
      </c>
      <c r="K1847">
        <v>0</v>
      </c>
      <c r="L1847">
        <v>9</v>
      </c>
      <c r="M1847">
        <v>0</v>
      </c>
      <c r="N1847">
        <v>0</v>
      </c>
      <c r="O1847">
        <v>1</v>
      </c>
      <c r="P1847">
        <v>-83</v>
      </c>
      <c r="Q1847" s="28">
        <v>41642.084027777775</v>
      </c>
      <c r="R1847" s="28">
        <v>41725.425694444442</v>
      </c>
      <c r="S1847" t="s">
        <v>7061</v>
      </c>
      <c r="U1847" s="27">
        <v>41675</v>
      </c>
      <c r="V1847">
        <v>50</v>
      </c>
      <c r="W1847" t="s">
        <v>32</v>
      </c>
      <c r="X1847" t="s">
        <v>274</v>
      </c>
      <c r="Y1847">
        <v>0</v>
      </c>
      <c r="AB1847" t="s">
        <v>237</v>
      </c>
      <c r="AH1847">
        <v>0</v>
      </c>
      <c r="AN1847" t="s">
        <v>238</v>
      </c>
      <c r="AO1847">
        <v>8</v>
      </c>
      <c r="AP1847" t="s">
        <v>269</v>
      </c>
      <c r="AQ1847" s="27">
        <v>41725</v>
      </c>
      <c r="AR1847" t="s">
        <v>240</v>
      </c>
      <c r="AS1847">
        <v>9</v>
      </c>
      <c r="AT1847" t="s">
        <v>269</v>
      </c>
      <c r="AU1847" s="27">
        <v>41725</v>
      </c>
    </row>
    <row r="1848" spans="1:47" x14ac:dyDescent="0.2">
      <c r="A1848">
        <v>1847</v>
      </c>
      <c r="B1848" t="s">
        <v>7062</v>
      </c>
      <c r="C1848" t="s">
        <v>484</v>
      </c>
      <c r="D1848" t="s">
        <v>1234</v>
      </c>
      <c r="E1848" s="27">
        <v>41358</v>
      </c>
      <c r="F1848" t="s">
        <v>233</v>
      </c>
      <c r="G1848" s="27">
        <v>27085</v>
      </c>
      <c r="H1848">
        <v>42</v>
      </c>
      <c r="I1848" t="s">
        <v>244</v>
      </c>
      <c r="J1848" t="s">
        <v>250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 s="28">
        <v>41358.502083333333</v>
      </c>
      <c r="R1848" s="28">
        <v>41358.404861111114</v>
      </c>
      <c r="S1848" t="s">
        <v>7063</v>
      </c>
      <c r="T1848" s="27">
        <v>41357</v>
      </c>
      <c r="V1848">
        <v>1</v>
      </c>
      <c r="W1848" t="s">
        <v>36</v>
      </c>
      <c r="X1848" t="s">
        <v>1582</v>
      </c>
      <c r="Y1848">
        <v>0</v>
      </c>
      <c r="AB1848" t="s">
        <v>237</v>
      </c>
      <c r="AH1848">
        <v>0</v>
      </c>
      <c r="AN1848" t="s">
        <v>238</v>
      </c>
      <c r="AO1848">
        <v>1</v>
      </c>
      <c r="AP1848" t="s">
        <v>239</v>
      </c>
      <c r="AQ1848" s="27">
        <v>41358</v>
      </c>
      <c r="AR1848" t="s">
        <v>240</v>
      </c>
      <c r="AS1848">
        <v>1</v>
      </c>
      <c r="AT1848" t="s">
        <v>239</v>
      </c>
      <c r="AU1848" s="27">
        <v>41358</v>
      </c>
    </row>
    <row r="1849" spans="1:47" x14ac:dyDescent="0.2">
      <c r="A1849">
        <v>1848</v>
      </c>
      <c r="B1849" t="s">
        <v>7064</v>
      </c>
      <c r="C1849" t="s">
        <v>803</v>
      </c>
      <c r="D1849" t="s">
        <v>7065</v>
      </c>
      <c r="E1849" s="27">
        <v>41765</v>
      </c>
      <c r="F1849" t="s">
        <v>233</v>
      </c>
      <c r="G1849" s="27">
        <v>26127</v>
      </c>
      <c r="H1849">
        <v>44</v>
      </c>
      <c r="I1849" t="s">
        <v>244</v>
      </c>
      <c r="J1849" t="s">
        <v>245</v>
      </c>
      <c r="K1849">
        <v>0</v>
      </c>
      <c r="L1849">
        <v>2</v>
      </c>
      <c r="M1849">
        <v>0</v>
      </c>
      <c r="N1849">
        <v>0</v>
      </c>
      <c r="O1849">
        <v>0</v>
      </c>
      <c r="P1849">
        <v>-1</v>
      </c>
      <c r="Q1849" s="28">
        <v>41764.46597222222</v>
      </c>
      <c r="R1849" s="28">
        <v>41773.362500000003</v>
      </c>
      <c r="S1849" t="s">
        <v>7066</v>
      </c>
      <c r="T1849" s="27">
        <v>41764</v>
      </c>
      <c r="V1849">
        <v>1</v>
      </c>
      <c r="W1849" t="s">
        <v>32</v>
      </c>
      <c r="X1849" t="s">
        <v>7067</v>
      </c>
      <c r="Y1849">
        <v>1</v>
      </c>
      <c r="AA1849" t="s">
        <v>7068</v>
      </c>
      <c r="AB1849" t="s">
        <v>36</v>
      </c>
      <c r="AC1849">
        <v>0</v>
      </c>
      <c r="AD1849" s="27">
        <v>42144</v>
      </c>
      <c r="AE1849" t="s">
        <v>422</v>
      </c>
      <c r="AF1849" s="27">
        <v>42144</v>
      </c>
      <c r="AG1849" s="27">
        <v>42157</v>
      </c>
      <c r="AH1849">
        <v>0</v>
      </c>
      <c r="AN1849" t="s">
        <v>238</v>
      </c>
      <c r="AO1849">
        <v>3</v>
      </c>
      <c r="AP1849" t="s">
        <v>239</v>
      </c>
      <c r="AQ1849" s="27">
        <v>41765</v>
      </c>
      <c r="AR1849" t="s">
        <v>240</v>
      </c>
      <c r="AS1849">
        <v>2</v>
      </c>
      <c r="AT1849" t="s">
        <v>239</v>
      </c>
      <c r="AU1849" s="27">
        <v>41765</v>
      </c>
    </row>
    <row r="1850" spans="1:47" x14ac:dyDescent="0.2">
      <c r="A1850">
        <v>1849</v>
      </c>
      <c r="B1850" t="s">
        <v>7069</v>
      </c>
      <c r="C1850" t="s">
        <v>2056</v>
      </c>
      <c r="D1850" t="s">
        <v>7070</v>
      </c>
      <c r="E1850" s="27">
        <v>41771</v>
      </c>
      <c r="F1850" t="s">
        <v>233</v>
      </c>
      <c r="G1850" s="27">
        <v>32079</v>
      </c>
      <c r="H1850">
        <v>28</v>
      </c>
      <c r="I1850" t="s">
        <v>244</v>
      </c>
      <c r="J1850" t="s">
        <v>250</v>
      </c>
      <c r="K1850">
        <v>0</v>
      </c>
      <c r="L1850">
        <v>6</v>
      </c>
      <c r="M1850">
        <v>0</v>
      </c>
      <c r="N1850">
        <v>0</v>
      </c>
      <c r="O1850">
        <v>5</v>
      </c>
      <c r="P1850">
        <v>-1</v>
      </c>
      <c r="Q1850" s="28">
        <v>41770.077777777777</v>
      </c>
      <c r="R1850" s="28">
        <v>41821.38958333333</v>
      </c>
      <c r="S1850" t="s">
        <v>7071</v>
      </c>
      <c r="U1850" s="27">
        <v>41770</v>
      </c>
      <c r="V1850">
        <v>1</v>
      </c>
      <c r="W1850" t="s">
        <v>32</v>
      </c>
      <c r="X1850" t="s">
        <v>274</v>
      </c>
      <c r="Y1850">
        <v>1</v>
      </c>
      <c r="AA1850" t="s">
        <v>7072</v>
      </c>
      <c r="AB1850" t="s">
        <v>36</v>
      </c>
      <c r="AC1850">
        <v>1</v>
      </c>
      <c r="AD1850" s="27">
        <v>42205</v>
      </c>
      <c r="AE1850" t="s">
        <v>422</v>
      </c>
      <c r="AF1850" s="27">
        <v>42206</v>
      </c>
      <c r="AG1850" s="27">
        <v>42217</v>
      </c>
      <c r="AH1850">
        <v>0</v>
      </c>
      <c r="AN1850" t="s">
        <v>238</v>
      </c>
      <c r="AO1850">
        <v>5</v>
      </c>
      <c r="AP1850" t="s">
        <v>246</v>
      </c>
      <c r="AQ1850" s="27">
        <v>41771</v>
      </c>
      <c r="AR1850" t="s">
        <v>240</v>
      </c>
      <c r="AS1850">
        <v>6</v>
      </c>
      <c r="AT1850" t="s">
        <v>246</v>
      </c>
      <c r="AU1850" s="27">
        <v>41771</v>
      </c>
    </row>
    <row r="1851" spans="1:47" x14ac:dyDescent="0.2">
      <c r="A1851">
        <v>1850</v>
      </c>
      <c r="B1851" t="s">
        <v>7073</v>
      </c>
      <c r="C1851" t="s">
        <v>242</v>
      </c>
      <c r="D1851" t="s">
        <v>3857</v>
      </c>
      <c r="E1851" s="27">
        <v>41319</v>
      </c>
      <c r="F1851" t="s">
        <v>233</v>
      </c>
      <c r="G1851" s="27">
        <v>30565</v>
      </c>
      <c r="H1851">
        <v>32</v>
      </c>
      <c r="I1851" t="s">
        <v>244</v>
      </c>
      <c r="J1851" t="s">
        <v>250</v>
      </c>
      <c r="K1851">
        <v>0</v>
      </c>
      <c r="L1851">
        <v>6</v>
      </c>
      <c r="M1851">
        <v>0</v>
      </c>
      <c r="N1851">
        <v>0</v>
      </c>
      <c r="O1851">
        <v>4</v>
      </c>
      <c r="P1851">
        <v>-1</v>
      </c>
      <c r="Q1851" s="28">
        <v>41318.231944444444</v>
      </c>
      <c r="R1851" s="28">
        <v>41732.265277777777</v>
      </c>
      <c r="S1851" t="s">
        <v>7074</v>
      </c>
      <c r="U1851" s="27">
        <v>41319</v>
      </c>
      <c r="V1851">
        <v>0</v>
      </c>
      <c r="W1851" t="s">
        <v>32</v>
      </c>
      <c r="X1851" t="s">
        <v>274</v>
      </c>
      <c r="Y1851">
        <v>1</v>
      </c>
      <c r="AA1851" t="s">
        <v>7075</v>
      </c>
      <c r="AB1851" t="s">
        <v>36</v>
      </c>
      <c r="AC1851">
        <v>308</v>
      </c>
      <c r="AD1851" s="27">
        <v>42069</v>
      </c>
      <c r="AE1851" t="s">
        <v>279</v>
      </c>
      <c r="AF1851" s="27">
        <v>42377</v>
      </c>
      <c r="AG1851" s="27">
        <v>42378</v>
      </c>
      <c r="AH1851">
        <v>1</v>
      </c>
      <c r="AJ1851" t="s">
        <v>7075</v>
      </c>
      <c r="AK1851" t="s">
        <v>462</v>
      </c>
      <c r="AL1851" s="27">
        <v>42069</v>
      </c>
      <c r="AM1851" t="s">
        <v>279</v>
      </c>
      <c r="AN1851" t="s">
        <v>238</v>
      </c>
      <c r="AO1851">
        <v>7</v>
      </c>
      <c r="AP1851" t="s">
        <v>246</v>
      </c>
      <c r="AQ1851" s="27">
        <v>41319</v>
      </c>
      <c r="AR1851" t="s">
        <v>240</v>
      </c>
      <c r="AS1851">
        <v>6</v>
      </c>
      <c r="AT1851" t="s">
        <v>246</v>
      </c>
      <c r="AU1851" s="27">
        <v>41319</v>
      </c>
    </row>
    <row r="1852" spans="1:47" x14ac:dyDescent="0.2">
      <c r="A1852">
        <v>1851</v>
      </c>
      <c r="B1852" t="s">
        <v>7076</v>
      </c>
      <c r="C1852" t="s">
        <v>830</v>
      </c>
      <c r="D1852" t="s">
        <v>6420</v>
      </c>
      <c r="E1852" s="27">
        <v>41931</v>
      </c>
      <c r="F1852" t="s">
        <v>233</v>
      </c>
      <c r="G1852" s="27">
        <v>31452</v>
      </c>
      <c r="H1852">
        <v>30</v>
      </c>
      <c r="I1852" t="s">
        <v>244</v>
      </c>
      <c r="J1852" t="s">
        <v>245</v>
      </c>
      <c r="K1852">
        <v>1</v>
      </c>
      <c r="L1852">
        <v>10</v>
      </c>
      <c r="M1852">
        <v>1</v>
      </c>
      <c r="N1852">
        <v>0</v>
      </c>
      <c r="O1852">
        <v>18</v>
      </c>
      <c r="P1852">
        <v>-1</v>
      </c>
      <c r="Q1852" s="28">
        <v>41930.188194444447</v>
      </c>
      <c r="R1852" s="28">
        <v>41932.129166666666</v>
      </c>
      <c r="S1852" t="s">
        <v>7077</v>
      </c>
      <c r="T1852" s="27">
        <v>41930</v>
      </c>
      <c r="V1852">
        <v>1</v>
      </c>
      <c r="W1852" t="s">
        <v>36</v>
      </c>
      <c r="X1852" t="s">
        <v>1582</v>
      </c>
      <c r="Y1852">
        <v>0</v>
      </c>
      <c r="AB1852" t="s">
        <v>237</v>
      </c>
      <c r="AH1852">
        <v>0</v>
      </c>
      <c r="AN1852" t="s">
        <v>238</v>
      </c>
      <c r="AO1852">
        <v>4</v>
      </c>
      <c r="AP1852" t="s">
        <v>239</v>
      </c>
      <c r="AQ1852" s="27">
        <v>41931</v>
      </c>
      <c r="AR1852" t="s">
        <v>240</v>
      </c>
      <c r="AS1852">
        <v>10</v>
      </c>
      <c r="AT1852" t="s">
        <v>269</v>
      </c>
      <c r="AU1852" s="27">
        <v>41931</v>
      </c>
    </row>
    <row r="1853" spans="1:47" x14ac:dyDescent="0.2">
      <c r="A1853">
        <v>1852</v>
      </c>
      <c r="B1853" t="s">
        <v>7078</v>
      </c>
      <c r="C1853" t="s">
        <v>793</v>
      </c>
      <c r="D1853" t="s">
        <v>7079</v>
      </c>
      <c r="E1853" s="27">
        <v>41868</v>
      </c>
      <c r="F1853" t="s">
        <v>233</v>
      </c>
      <c r="G1853" s="27">
        <v>31963</v>
      </c>
      <c r="H1853">
        <v>28</v>
      </c>
      <c r="I1853" t="s">
        <v>244</v>
      </c>
      <c r="J1853" t="s">
        <v>250</v>
      </c>
      <c r="K1853">
        <v>0</v>
      </c>
      <c r="L1853">
        <v>7</v>
      </c>
      <c r="M1853">
        <v>0</v>
      </c>
      <c r="N1853">
        <v>0</v>
      </c>
      <c r="O1853">
        <v>7</v>
      </c>
      <c r="P1853">
        <v>-1</v>
      </c>
      <c r="Q1853" s="28">
        <v>41867.236805555556</v>
      </c>
      <c r="R1853" s="28">
        <v>41869.120833333334</v>
      </c>
      <c r="S1853" t="s">
        <v>7080</v>
      </c>
      <c r="T1853" s="27">
        <v>41867</v>
      </c>
      <c r="V1853">
        <v>1</v>
      </c>
      <c r="W1853" t="s">
        <v>32</v>
      </c>
      <c r="X1853" t="s">
        <v>974</v>
      </c>
      <c r="Y1853">
        <v>1</v>
      </c>
      <c r="AA1853" t="s">
        <v>7081</v>
      </c>
      <c r="AB1853" t="s">
        <v>36</v>
      </c>
      <c r="AD1853" s="27">
        <v>41886</v>
      </c>
      <c r="AE1853" t="s">
        <v>7082</v>
      </c>
      <c r="AH1853">
        <v>1</v>
      </c>
      <c r="AJ1853" t="s">
        <v>7083</v>
      </c>
      <c r="AK1853" t="s">
        <v>312</v>
      </c>
      <c r="AL1853" s="27">
        <v>42363</v>
      </c>
      <c r="AM1853" t="s">
        <v>2976</v>
      </c>
      <c r="AN1853" t="s">
        <v>238</v>
      </c>
      <c r="AO1853">
        <v>6</v>
      </c>
      <c r="AP1853" t="s">
        <v>246</v>
      </c>
      <c r="AQ1853" s="27">
        <v>41868</v>
      </c>
      <c r="AR1853" t="s">
        <v>240</v>
      </c>
      <c r="AS1853">
        <v>7</v>
      </c>
      <c r="AT1853" t="s">
        <v>246</v>
      </c>
      <c r="AU1853" s="27">
        <v>41868</v>
      </c>
    </row>
    <row r="1854" spans="1:47" x14ac:dyDescent="0.2">
      <c r="A1854">
        <v>1853</v>
      </c>
      <c r="B1854" t="s">
        <v>7084</v>
      </c>
      <c r="C1854" t="s">
        <v>1127</v>
      </c>
      <c r="D1854" t="s">
        <v>7085</v>
      </c>
      <c r="E1854" s="27">
        <v>41319</v>
      </c>
      <c r="F1854" t="s">
        <v>233</v>
      </c>
      <c r="G1854" s="27">
        <v>28329</v>
      </c>
      <c r="H1854">
        <v>38</v>
      </c>
      <c r="I1854" t="s">
        <v>244</v>
      </c>
      <c r="J1854" t="s">
        <v>245</v>
      </c>
      <c r="K1854">
        <v>0</v>
      </c>
      <c r="L1854">
        <v>4</v>
      </c>
      <c r="M1854">
        <v>0</v>
      </c>
      <c r="N1854">
        <v>0</v>
      </c>
      <c r="O1854">
        <v>0</v>
      </c>
      <c r="P1854">
        <v>0</v>
      </c>
      <c r="Q1854" s="28">
        <v>41319.226388888892</v>
      </c>
      <c r="R1854" s="28">
        <v>41477.288194444445</v>
      </c>
      <c r="S1854" t="s">
        <v>7086</v>
      </c>
      <c r="T1854" s="27">
        <v>41319</v>
      </c>
      <c r="V1854">
        <v>0</v>
      </c>
      <c r="W1854" t="s">
        <v>32</v>
      </c>
      <c r="X1854" t="s">
        <v>1406</v>
      </c>
      <c r="Y1854">
        <v>0</v>
      </c>
      <c r="AB1854" t="s">
        <v>237</v>
      </c>
      <c r="AH1854">
        <v>0</v>
      </c>
      <c r="AN1854" t="s">
        <v>238</v>
      </c>
      <c r="AO1854">
        <v>2</v>
      </c>
      <c r="AP1854" t="s">
        <v>239</v>
      </c>
      <c r="AQ1854" s="27">
        <v>41319</v>
      </c>
      <c r="AR1854" t="s">
        <v>240</v>
      </c>
      <c r="AS1854">
        <v>4</v>
      </c>
      <c r="AT1854" t="s">
        <v>239</v>
      </c>
      <c r="AU1854" s="27">
        <v>41319</v>
      </c>
    </row>
    <row r="1855" spans="1:47" x14ac:dyDescent="0.2">
      <c r="A1855">
        <v>1854</v>
      </c>
      <c r="B1855" t="s">
        <v>7087</v>
      </c>
      <c r="C1855" t="s">
        <v>7088</v>
      </c>
      <c r="D1855" t="s">
        <v>1339</v>
      </c>
      <c r="E1855" s="27">
        <v>41313</v>
      </c>
      <c r="F1855" t="s">
        <v>233</v>
      </c>
      <c r="G1855" s="27">
        <v>28361</v>
      </c>
      <c r="H1855">
        <v>38</v>
      </c>
      <c r="I1855" t="s">
        <v>244</v>
      </c>
      <c r="J1855" t="s">
        <v>250</v>
      </c>
      <c r="K1855">
        <v>0</v>
      </c>
      <c r="L1855">
        <v>4</v>
      </c>
      <c r="M1855">
        <v>0</v>
      </c>
      <c r="N1855">
        <v>0</v>
      </c>
      <c r="O1855">
        <v>3</v>
      </c>
      <c r="P1855">
        <v>-1</v>
      </c>
      <c r="Q1855" s="28">
        <v>41312.372916666667</v>
      </c>
      <c r="R1855" s="28">
        <v>41313.400694444441</v>
      </c>
      <c r="S1855" t="s">
        <v>7089</v>
      </c>
      <c r="T1855" s="27">
        <v>41312</v>
      </c>
      <c r="V1855">
        <v>1</v>
      </c>
      <c r="W1855" t="s">
        <v>32</v>
      </c>
      <c r="X1855" t="s">
        <v>4399</v>
      </c>
      <c r="Y1855">
        <v>0</v>
      </c>
      <c r="AB1855" t="s">
        <v>237</v>
      </c>
      <c r="AH1855">
        <v>0</v>
      </c>
      <c r="AN1855" t="s">
        <v>238</v>
      </c>
      <c r="AO1855">
        <v>1</v>
      </c>
      <c r="AP1855" t="s">
        <v>239</v>
      </c>
      <c r="AQ1855" s="27">
        <v>41313</v>
      </c>
      <c r="AR1855" t="s">
        <v>240</v>
      </c>
      <c r="AS1855">
        <v>4</v>
      </c>
      <c r="AT1855" t="s">
        <v>239</v>
      </c>
      <c r="AU1855" s="27">
        <v>41313</v>
      </c>
    </row>
    <row r="1856" spans="1:47" x14ac:dyDescent="0.2">
      <c r="A1856">
        <v>1855</v>
      </c>
      <c r="B1856" t="s">
        <v>7090</v>
      </c>
      <c r="C1856" t="s">
        <v>7091</v>
      </c>
      <c r="D1856" t="s">
        <v>1737</v>
      </c>
      <c r="E1856" s="27">
        <v>41991</v>
      </c>
      <c r="F1856" t="s">
        <v>294</v>
      </c>
      <c r="G1856" s="27">
        <v>32540</v>
      </c>
      <c r="H1856">
        <v>27</v>
      </c>
      <c r="I1856" t="s">
        <v>244</v>
      </c>
      <c r="J1856" t="s">
        <v>245</v>
      </c>
      <c r="K1856">
        <v>0</v>
      </c>
      <c r="L1856">
        <v>10</v>
      </c>
      <c r="M1856">
        <v>0</v>
      </c>
      <c r="N1856">
        <v>0</v>
      </c>
      <c r="O1856">
        <v>3</v>
      </c>
      <c r="P1856">
        <v>-1</v>
      </c>
      <c r="Q1856" s="28">
        <v>41990.493055555555</v>
      </c>
      <c r="R1856" s="28">
        <v>42024.395833333336</v>
      </c>
      <c r="S1856" t="s">
        <v>7092</v>
      </c>
      <c r="T1856" s="27">
        <v>41990</v>
      </c>
      <c r="V1856">
        <v>1</v>
      </c>
      <c r="W1856" t="s">
        <v>32</v>
      </c>
      <c r="X1856" t="s">
        <v>2668</v>
      </c>
      <c r="Y1856">
        <v>0</v>
      </c>
      <c r="AB1856" t="s">
        <v>237</v>
      </c>
      <c r="AH1856">
        <v>0</v>
      </c>
      <c r="AN1856" t="s">
        <v>238</v>
      </c>
      <c r="AO1856">
        <v>7</v>
      </c>
      <c r="AP1856" t="s">
        <v>246</v>
      </c>
      <c r="AQ1856" s="27">
        <v>41991</v>
      </c>
      <c r="AR1856" t="s">
        <v>240</v>
      </c>
      <c r="AS1856">
        <v>10</v>
      </c>
      <c r="AT1856" t="s">
        <v>269</v>
      </c>
      <c r="AU1856" s="27">
        <v>41991</v>
      </c>
    </row>
    <row r="1857" spans="1:47" x14ac:dyDescent="0.2">
      <c r="A1857">
        <v>1856</v>
      </c>
      <c r="B1857" t="s">
        <v>7093</v>
      </c>
      <c r="C1857" t="s">
        <v>7094</v>
      </c>
      <c r="D1857" t="s">
        <v>1474</v>
      </c>
      <c r="E1857" s="27">
        <v>41703</v>
      </c>
      <c r="F1857" t="s">
        <v>233</v>
      </c>
      <c r="G1857" s="27">
        <v>34692</v>
      </c>
      <c r="H1857">
        <v>21</v>
      </c>
      <c r="I1857" t="s">
        <v>259</v>
      </c>
      <c r="J1857" t="s">
        <v>245</v>
      </c>
      <c r="K1857">
        <v>0</v>
      </c>
      <c r="L1857">
        <v>4</v>
      </c>
      <c r="M1857">
        <v>0</v>
      </c>
      <c r="N1857">
        <v>0</v>
      </c>
      <c r="O1857">
        <v>1</v>
      </c>
      <c r="P1857">
        <v>-301</v>
      </c>
      <c r="Q1857" s="28">
        <v>41402.203472222223</v>
      </c>
      <c r="R1857" s="28">
        <v>41403.188194444447</v>
      </c>
      <c r="S1857" t="s">
        <v>7095</v>
      </c>
      <c r="T1857" s="27">
        <v>41702</v>
      </c>
      <c r="V1857">
        <v>1</v>
      </c>
      <c r="W1857" t="s">
        <v>32</v>
      </c>
      <c r="X1857" t="s">
        <v>383</v>
      </c>
      <c r="Y1857">
        <v>0</v>
      </c>
      <c r="AB1857" t="s">
        <v>237</v>
      </c>
      <c r="AH1857">
        <v>0</v>
      </c>
      <c r="AN1857" t="s">
        <v>238</v>
      </c>
      <c r="AO1857">
        <v>5</v>
      </c>
      <c r="AP1857" t="s">
        <v>246</v>
      </c>
      <c r="AQ1857" s="27">
        <v>41703</v>
      </c>
      <c r="AR1857" t="s">
        <v>240</v>
      </c>
      <c r="AS1857">
        <v>4</v>
      </c>
      <c r="AT1857" t="s">
        <v>239</v>
      </c>
      <c r="AU1857" s="27">
        <v>41703</v>
      </c>
    </row>
    <row r="1858" spans="1:47" x14ac:dyDescent="0.2">
      <c r="A1858">
        <v>1857</v>
      </c>
      <c r="B1858" t="s">
        <v>7096</v>
      </c>
      <c r="C1858" t="s">
        <v>813</v>
      </c>
      <c r="D1858" t="s">
        <v>7097</v>
      </c>
      <c r="E1858" s="27">
        <v>41947</v>
      </c>
      <c r="F1858" t="s">
        <v>233</v>
      </c>
      <c r="G1858" s="27">
        <v>31554</v>
      </c>
      <c r="H1858">
        <v>29</v>
      </c>
      <c r="I1858" t="s">
        <v>244</v>
      </c>
      <c r="J1858" t="s">
        <v>250</v>
      </c>
      <c r="K1858">
        <v>0</v>
      </c>
      <c r="L1858">
        <v>8</v>
      </c>
      <c r="M1858">
        <v>0</v>
      </c>
      <c r="N1858">
        <v>0</v>
      </c>
      <c r="O1858">
        <v>0</v>
      </c>
      <c r="P1858">
        <v>0</v>
      </c>
      <c r="Q1858" s="28">
        <v>41947.119444444441</v>
      </c>
      <c r="R1858" s="28">
        <v>41947.381249999999</v>
      </c>
      <c r="S1858" t="s">
        <v>7098</v>
      </c>
      <c r="T1858" s="27">
        <v>41947</v>
      </c>
      <c r="V1858">
        <v>0</v>
      </c>
      <c r="W1858" t="s">
        <v>32</v>
      </c>
      <c r="X1858" t="s">
        <v>359</v>
      </c>
      <c r="Y1858">
        <v>0</v>
      </c>
      <c r="AB1858" t="s">
        <v>237</v>
      </c>
      <c r="AH1858">
        <v>0</v>
      </c>
      <c r="AN1858" t="s">
        <v>238</v>
      </c>
      <c r="AO1858">
        <v>10</v>
      </c>
      <c r="AP1858" t="s">
        <v>269</v>
      </c>
      <c r="AQ1858" s="27">
        <v>41947</v>
      </c>
      <c r="AR1858" t="s">
        <v>240</v>
      </c>
      <c r="AS1858">
        <v>8</v>
      </c>
      <c r="AT1858" t="s">
        <v>269</v>
      </c>
      <c r="AU1858" s="27">
        <v>41947</v>
      </c>
    </row>
    <row r="1859" spans="1:47" x14ac:dyDescent="0.2">
      <c r="A1859">
        <v>1858</v>
      </c>
      <c r="B1859" t="s">
        <v>7099</v>
      </c>
      <c r="C1859" t="s">
        <v>963</v>
      </c>
      <c r="D1859" t="s">
        <v>7100</v>
      </c>
      <c r="E1859" s="27">
        <v>41710</v>
      </c>
      <c r="F1859" t="s">
        <v>233</v>
      </c>
      <c r="G1859" s="27">
        <v>34546</v>
      </c>
      <c r="H1859">
        <v>21</v>
      </c>
      <c r="I1859" t="s">
        <v>259</v>
      </c>
      <c r="J1859" t="s">
        <v>245</v>
      </c>
      <c r="K1859">
        <v>0</v>
      </c>
      <c r="L1859">
        <v>10</v>
      </c>
      <c r="M1859">
        <v>0</v>
      </c>
      <c r="N1859">
        <v>0</v>
      </c>
      <c r="O1859">
        <v>0</v>
      </c>
      <c r="P1859">
        <v>-1</v>
      </c>
      <c r="Q1859" s="28">
        <v>41709.151388888888</v>
      </c>
      <c r="R1859" s="28">
        <v>42210.40902777778</v>
      </c>
      <c r="S1859" t="s">
        <v>7101</v>
      </c>
      <c r="T1859" s="27">
        <v>41709</v>
      </c>
      <c r="V1859">
        <v>1</v>
      </c>
      <c r="W1859" t="s">
        <v>32</v>
      </c>
      <c r="X1859" t="s">
        <v>359</v>
      </c>
      <c r="Y1859">
        <v>0</v>
      </c>
      <c r="AB1859" t="s">
        <v>237</v>
      </c>
      <c r="AH1859">
        <v>0</v>
      </c>
      <c r="AN1859" t="s">
        <v>238</v>
      </c>
      <c r="AO1859">
        <v>10</v>
      </c>
      <c r="AP1859" t="s">
        <v>269</v>
      </c>
      <c r="AQ1859" s="27">
        <v>41710</v>
      </c>
      <c r="AR1859" t="s">
        <v>240</v>
      </c>
      <c r="AS1859">
        <v>10</v>
      </c>
      <c r="AT1859" t="s">
        <v>269</v>
      </c>
      <c r="AU1859" s="27">
        <v>41710</v>
      </c>
    </row>
    <row r="1860" spans="1:47" x14ac:dyDescent="0.2">
      <c r="A1860">
        <v>1859</v>
      </c>
      <c r="B1860" t="s">
        <v>7102</v>
      </c>
      <c r="C1860" t="s">
        <v>1840</v>
      </c>
      <c r="D1860" t="s">
        <v>7103</v>
      </c>
      <c r="E1860" s="27">
        <v>41329</v>
      </c>
      <c r="F1860" t="s">
        <v>294</v>
      </c>
      <c r="G1860" s="27">
        <v>29844</v>
      </c>
      <c r="H1860">
        <v>34</v>
      </c>
      <c r="I1860" t="s">
        <v>244</v>
      </c>
      <c r="J1860" t="s">
        <v>250</v>
      </c>
      <c r="K1860">
        <v>0</v>
      </c>
      <c r="L1860">
        <v>3</v>
      </c>
      <c r="M1860">
        <v>0</v>
      </c>
      <c r="N1860">
        <v>0</v>
      </c>
      <c r="O1860">
        <v>0</v>
      </c>
      <c r="P1860">
        <v>-1</v>
      </c>
      <c r="Q1860" s="28">
        <v>41328.129861111112</v>
      </c>
      <c r="R1860" s="28">
        <v>41329.259027777778</v>
      </c>
      <c r="S1860" t="s">
        <v>7104</v>
      </c>
      <c r="T1860" s="27">
        <v>41328</v>
      </c>
      <c r="V1860">
        <v>1</v>
      </c>
      <c r="W1860" t="s">
        <v>36</v>
      </c>
      <c r="X1860" t="s">
        <v>279</v>
      </c>
      <c r="Y1860">
        <v>1</v>
      </c>
      <c r="AA1860" t="s">
        <v>7105</v>
      </c>
      <c r="AB1860" t="s">
        <v>36</v>
      </c>
      <c r="AD1860" s="27">
        <v>42132</v>
      </c>
      <c r="AE1860" t="s">
        <v>412</v>
      </c>
      <c r="AH1860">
        <v>1</v>
      </c>
      <c r="AJ1860" t="s">
        <v>7106</v>
      </c>
      <c r="AK1860" t="s">
        <v>255</v>
      </c>
      <c r="AL1860" s="27">
        <v>42226</v>
      </c>
      <c r="AM1860" t="s">
        <v>383</v>
      </c>
      <c r="AN1860" t="s">
        <v>238</v>
      </c>
      <c r="AO1860">
        <v>2</v>
      </c>
      <c r="AP1860" t="s">
        <v>239</v>
      </c>
      <c r="AQ1860" s="27">
        <v>41329</v>
      </c>
      <c r="AR1860" t="s">
        <v>240</v>
      </c>
      <c r="AS1860">
        <v>3</v>
      </c>
      <c r="AT1860" t="s">
        <v>239</v>
      </c>
      <c r="AU1860" s="27">
        <v>41329</v>
      </c>
    </row>
    <row r="1861" spans="1:47" x14ac:dyDescent="0.2">
      <c r="A1861">
        <v>1860</v>
      </c>
      <c r="B1861" t="s">
        <v>7107</v>
      </c>
      <c r="C1861" t="s">
        <v>7108</v>
      </c>
      <c r="D1861" t="s">
        <v>7109</v>
      </c>
      <c r="E1861" s="27">
        <v>41376</v>
      </c>
      <c r="F1861" t="s">
        <v>233</v>
      </c>
      <c r="G1861" s="27">
        <v>34571</v>
      </c>
      <c r="H1861">
        <v>21</v>
      </c>
      <c r="I1861" t="s">
        <v>259</v>
      </c>
      <c r="J1861" t="s">
        <v>245</v>
      </c>
      <c r="K1861">
        <v>0</v>
      </c>
      <c r="L1861">
        <v>6</v>
      </c>
      <c r="M1861">
        <v>0</v>
      </c>
      <c r="N1861">
        <v>0</v>
      </c>
      <c r="O1861">
        <v>1</v>
      </c>
      <c r="P1861">
        <v>-1</v>
      </c>
      <c r="Q1861" s="28">
        <v>41375.084027777775</v>
      </c>
      <c r="R1861" s="28">
        <v>41376.36041666667</v>
      </c>
      <c r="S1861" t="s">
        <v>7110</v>
      </c>
      <c r="T1861" s="27">
        <v>41375</v>
      </c>
      <c r="V1861">
        <v>1</v>
      </c>
      <c r="W1861" t="s">
        <v>32</v>
      </c>
      <c r="X1861" t="s">
        <v>268</v>
      </c>
      <c r="Y1861">
        <v>1</v>
      </c>
      <c r="AA1861" t="s">
        <v>7111</v>
      </c>
      <c r="AB1861" t="s">
        <v>36</v>
      </c>
      <c r="AD1861" s="27">
        <v>41682</v>
      </c>
      <c r="AE1861" t="s">
        <v>412</v>
      </c>
      <c r="AH1861">
        <v>0</v>
      </c>
      <c r="AN1861" t="s">
        <v>238</v>
      </c>
      <c r="AO1861">
        <v>6</v>
      </c>
      <c r="AP1861" t="s">
        <v>246</v>
      </c>
      <c r="AQ1861" s="27">
        <v>41376</v>
      </c>
      <c r="AR1861" t="s">
        <v>240</v>
      </c>
      <c r="AS1861">
        <v>6</v>
      </c>
      <c r="AT1861" t="s">
        <v>246</v>
      </c>
      <c r="AU1861" s="27">
        <v>41376</v>
      </c>
    </row>
    <row r="1862" spans="1:47" x14ac:dyDescent="0.2">
      <c r="A1862">
        <v>1861</v>
      </c>
      <c r="B1862" t="s">
        <v>7112</v>
      </c>
      <c r="C1862" t="s">
        <v>1540</v>
      </c>
      <c r="D1862" t="s">
        <v>7113</v>
      </c>
      <c r="E1862" s="27">
        <v>41521</v>
      </c>
      <c r="F1862" t="s">
        <v>233</v>
      </c>
      <c r="G1862" s="27">
        <v>29167</v>
      </c>
      <c r="H1862">
        <v>36</v>
      </c>
      <c r="I1862" t="s">
        <v>244</v>
      </c>
      <c r="J1862" t="s">
        <v>250</v>
      </c>
      <c r="K1862">
        <v>0</v>
      </c>
      <c r="L1862">
        <v>8</v>
      </c>
      <c r="M1862">
        <v>0</v>
      </c>
      <c r="N1862">
        <v>0</v>
      </c>
      <c r="O1862">
        <v>1</v>
      </c>
      <c r="P1862">
        <v>-1</v>
      </c>
      <c r="Q1862" s="28">
        <v>41520.252083333333</v>
      </c>
      <c r="R1862" s="28">
        <v>41551.378472222219</v>
      </c>
      <c r="S1862" t="s">
        <v>7114</v>
      </c>
      <c r="T1862" s="27">
        <v>41520</v>
      </c>
      <c r="V1862">
        <v>1</v>
      </c>
      <c r="W1862" t="s">
        <v>32</v>
      </c>
      <c r="X1862" t="s">
        <v>261</v>
      </c>
      <c r="Y1862">
        <v>1</v>
      </c>
      <c r="AA1862" t="s">
        <v>7115</v>
      </c>
      <c r="AB1862" t="s">
        <v>36</v>
      </c>
      <c r="AC1862">
        <v>0</v>
      </c>
      <c r="AD1862" s="27">
        <v>41560</v>
      </c>
      <c r="AE1862" t="s">
        <v>474</v>
      </c>
      <c r="AF1862" s="27">
        <v>41560</v>
      </c>
      <c r="AG1862" s="27">
        <v>41628</v>
      </c>
      <c r="AH1862">
        <v>0</v>
      </c>
      <c r="AN1862" t="s">
        <v>238</v>
      </c>
      <c r="AO1862">
        <v>4</v>
      </c>
      <c r="AP1862" t="s">
        <v>239</v>
      </c>
      <c r="AQ1862" s="27">
        <v>41521</v>
      </c>
      <c r="AR1862" t="s">
        <v>240</v>
      </c>
      <c r="AS1862">
        <v>8</v>
      </c>
      <c r="AT1862" t="s">
        <v>269</v>
      </c>
      <c r="AU1862" s="27">
        <v>41521</v>
      </c>
    </row>
    <row r="1863" spans="1:47" x14ac:dyDescent="0.2">
      <c r="A1863">
        <v>1862</v>
      </c>
      <c r="B1863" t="s">
        <v>7116</v>
      </c>
      <c r="C1863" t="s">
        <v>1010</v>
      </c>
      <c r="D1863" t="s">
        <v>881</v>
      </c>
      <c r="E1863" s="27">
        <v>41492</v>
      </c>
      <c r="F1863" t="s">
        <v>233</v>
      </c>
      <c r="G1863" s="27">
        <v>31699</v>
      </c>
      <c r="H1863">
        <v>29</v>
      </c>
      <c r="I1863" t="s">
        <v>244</v>
      </c>
      <c r="J1863" t="s">
        <v>250</v>
      </c>
      <c r="K1863">
        <v>0</v>
      </c>
      <c r="L1863">
        <v>2</v>
      </c>
      <c r="M1863">
        <v>0</v>
      </c>
      <c r="N1863">
        <v>0</v>
      </c>
      <c r="O1863">
        <v>0</v>
      </c>
      <c r="P1863">
        <v>-1</v>
      </c>
      <c r="Q1863" s="28">
        <v>41491.10833333333</v>
      </c>
      <c r="R1863" s="28">
        <v>41492.0625</v>
      </c>
      <c r="S1863" t="s">
        <v>7117</v>
      </c>
      <c r="T1863" s="27">
        <v>41491</v>
      </c>
      <c r="V1863">
        <v>1</v>
      </c>
      <c r="W1863" t="s">
        <v>36</v>
      </c>
      <c r="X1863" t="s">
        <v>2976</v>
      </c>
      <c r="Y1863">
        <v>1</v>
      </c>
      <c r="AA1863" t="s">
        <v>7118</v>
      </c>
      <c r="AB1863" t="s">
        <v>36</v>
      </c>
      <c r="AC1863">
        <v>273</v>
      </c>
      <c r="AD1863" s="27">
        <v>41546</v>
      </c>
      <c r="AE1863" t="s">
        <v>600</v>
      </c>
      <c r="AF1863" s="27">
        <v>41819</v>
      </c>
      <c r="AG1863" s="27">
        <v>41820</v>
      </c>
      <c r="AH1863">
        <v>0</v>
      </c>
      <c r="AN1863" t="s">
        <v>238</v>
      </c>
      <c r="AO1863">
        <v>2</v>
      </c>
      <c r="AP1863" t="s">
        <v>239</v>
      </c>
      <c r="AQ1863" s="27">
        <v>41492</v>
      </c>
      <c r="AR1863" t="s">
        <v>240</v>
      </c>
      <c r="AS1863">
        <v>2</v>
      </c>
      <c r="AT1863" t="s">
        <v>239</v>
      </c>
      <c r="AU1863" s="27">
        <v>41492</v>
      </c>
    </row>
    <row r="1864" spans="1:47" x14ac:dyDescent="0.2">
      <c r="A1864">
        <v>1863</v>
      </c>
      <c r="B1864" t="s">
        <v>7119</v>
      </c>
      <c r="C1864" t="s">
        <v>2390</v>
      </c>
      <c r="D1864" t="s">
        <v>7120</v>
      </c>
      <c r="E1864" s="27">
        <v>41803</v>
      </c>
      <c r="F1864" t="s">
        <v>233</v>
      </c>
      <c r="G1864" s="27">
        <v>29956</v>
      </c>
      <c r="H1864">
        <v>34</v>
      </c>
      <c r="I1864" t="s">
        <v>244</v>
      </c>
      <c r="J1864" t="s">
        <v>250</v>
      </c>
      <c r="K1864">
        <v>0</v>
      </c>
      <c r="L1864">
        <v>6</v>
      </c>
      <c r="M1864">
        <v>0</v>
      </c>
      <c r="N1864">
        <v>1</v>
      </c>
      <c r="O1864">
        <v>3</v>
      </c>
      <c r="P1864">
        <v>-1</v>
      </c>
      <c r="Q1864" s="28">
        <v>41802.314583333333</v>
      </c>
      <c r="R1864" s="28">
        <v>41803.067361111112</v>
      </c>
      <c r="S1864" t="s">
        <v>7121</v>
      </c>
      <c r="T1864" s="27">
        <v>41802</v>
      </c>
      <c r="V1864">
        <v>1</v>
      </c>
      <c r="W1864" t="s">
        <v>32</v>
      </c>
      <c r="X1864" t="s">
        <v>261</v>
      </c>
      <c r="Y1864">
        <v>1</v>
      </c>
      <c r="AA1864" t="s">
        <v>7122</v>
      </c>
      <c r="AB1864" t="s">
        <v>36</v>
      </c>
      <c r="AD1864" s="27">
        <v>41921</v>
      </c>
      <c r="AE1864" t="s">
        <v>7123</v>
      </c>
      <c r="AH1864">
        <v>0</v>
      </c>
      <c r="AN1864" t="s">
        <v>238</v>
      </c>
      <c r="AO1864">
        <v>3</v>
      </c>
      <c r="AP1864" t="s">
        <v>239</v>
      </c>
      <c r="AQ1864" s="27">
        <v>41803</v>
      </c>
      <c r="AR1864" t="s">
        <v>240</v>
      </c>
      <c r="AS1864">
        <v>6</v>
      </c>
      <c r="AT1864" t="s">
        <v>246</v>
      </c>
      <c r="AU1864" s="27">
        <v>41803</v>
      </c>
    </row>
    <row r="1865" spans="1:47" x14ac:dyDescent="0.2">
      <c r="A1865">
        <v>1864</v>
      </c>
      <c r="B1865" t="s">
        <v>7124</v>
      </c>
      <c r="C1865" t="s">
        <v>6043</v>
      </c>
      <c r="D1865" t="s">
        <v>7125</v>
      </c>
      <c r="E1865" s="27">
        <v>41327</v>
      </c>
      <c r="F1865" t="s">
        <v>233</v>
      </c>
      <c r="G1865" s="27">
        <v>28350</v>
      </c>
      <c r="H1865">
        <v>38</v>
      </c>
      <c r="I1865" t="s">
        <v>244</v>
      </c>
      <c r="J1865" t="s">
        <v>250</v>
      </c>
      <c r="K1865">
        <v>0</v>
      </c>
      <c r="L1865">
        <v>2</v>
      </c>
      <c r="M1865">
        <v>0</v>
      </c>
      <c r="N1865">
        <v>0</v>
      </c>
      <c r="O1865">
        <v>1</v>
      </c>
      <c r="P1865">
        <v>-1</v>
      </c>
      <c r="Q1865" s="28">
        <v>41326.321527777778</v>
      </c>
      <c r="R1865" s="28">
        <v>41334.34652777778</v>
      </c>
      <c r="S1865" t="s">
        <v>7126</v>
      </c>
      <c r="U1865" s="27">
        <v>41326</v>
      </c>
      <c r="V1865">
        <v>1</v>
      </c>
      <c r="W1865" t="s">
        <v>36</v>
      </c>
      <c r="X1865" t="s">
        <v>274</v>
      </c>
      <c r="Y1865">
        <v>0</v>
      </c>
      <c r="AB1865" t="s">
        <v>237</v>
      </c>
      <c r="AH1865">
        <v>0</v>
      </c>
      <c r="AN1865" t="s">
        <v>238</v>
      </c>
      <c r="AO1865">
        <v>2</v>
      </c>
      <c r="AP1865" t="s">
        <v>239</v>
      </c>
      <c r="AQ1865" s="27">
        <v>41327</v>
      </c>
      <c r="AR1865" t="s">
        <v>240</v>
      </c>
      <c r="AS1865">
        <v>2</v>
      </c>
      <c r="AT1865" t="s">
        <v>239</v>
      </c>
      <c r="AU1865" s="27">
        <v>41327</v>
      </c>
    </row>
    <row r="1866" spans="1:47" x14ac:dyDescent="0.2">
      <c r="A1866">
        <v>1865</v>
      </c>
      <c r="B1866" t="s">
        <v>7127</v>
      </c>
      <c r="C1866" t="s">
        <v>352</v>
      </c>
      <c r="D1866" t="s">
        <v>266</v>
      </c>
      <c r="E1866" s="27">
        <v>41598</v>
      </c>
      <c r="F1866" t="s">
        <v>233</v>
      </c>
      <c r="G1866" s="27">
        <v>29183</v>
      </c>
      <c r="H1866">
        <v>36</v>
      </c>
      <c r="I1866" t="s">
        <v>244</v>
      </c>
      <c r="J1866" t="s">
        <v>245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-1</v>
      </c>
      <c r="Q1866" s="28">
        <v>41597.269444444442</v>
      </c>
      <c r="R1866" s="28">
        <v>41622.1875</v>
      </c>
      <c r="S1866" t="s">
        <v>7128</v>
      </c>
      <c r="T1866" s="27">
        <v>41597</v>
      </c>
      <c r="V1866">
        <v>1</v>
      </c>
      <c r="W1866" t="s">
        <v>32</v>
      </c>
      <c r="X1866" t="s">
        <v>461</v>
      </c>
      <c r="Y1866">
        <v>0</v>
      </c>
      <c r="AB1866" t="s">
        <v>237</v>
      </c>
      <c r="AH1866">
        <v>0</v>
      </c>
      <c r="AN1866" t="s">
        <v>238</v>
      </c>
      <c r="AO1866">
        <v>1</v>
      </c>
      <c r="AP1866" t="s">
        <v>239</v>
      </c>
      <c r="AQ1866" s="27">
        <v>41598</v>
      </c>
      <c r="AR1866" t="s">
        <v>240</v>
      </c>
      <c r="AS1866">
        <v>1</v>
      </c>
      <c r="AT1866" t="s">
        <v>239</v>
      </c>
      <c r="AU1866" s="27">
        <v>41598</v>
      </c>
    </row>
    <row r="1867" spans="1:47" x14ac:dyDescent="0.2">
      <c r="A1867">
        <v>1866</v>
      </c>
      <c r="B1867" t="s">
        <v>7129</v>
      </c>
      <c r="C1867" t="s">
        <v>1048</v>
      </c>
      <c r="D1867" t="s">
        <v>7130</v>
      </c>
      <c r="E1867" s="27">
        <v>41642</v>
      </c>
      <c r="F1867" t="s">
        <v>233</v>
      </c>
      <c r="G1867" s="27">
        <v>30723</v>
      </c>
      <c r="H1867">
        <v>32</v>
      </c>
      <c r="I1867" t="s">
        <v>244</v>
      </c>
      <c r="J1867" t="s">
        <v>353</v>
      </c>
      <c r="K1867">
        <v>0</v>
      </c>
      <c r="L1867">
        <v>2</v>
      </c>
      <c r="M1867">
        <v>0</v>
      </c>
      <c r="N1867">
        <v>0</v>
      </c>
      <c r="O1867">
        <v>0</v>
      </c>
      <c r="P1867">
        <v>-6</v>
      </c>
      <c r="Q1867" s="28">
        <v>41636.181250000001</v>
      </c>
      <c r="R1867" s="28">
        <v>41642.231249999997</v>
      </c>
      <c r="S1867" t="s">
        <v>7131</v>
      </c>
      <c r="T1867" s="27">
        <v>41636</v>
      </c>
      <c r="V1867">
        <v>6</v>
      </c>
      <c r="W1867" t="s">
        <v>36</v>
      </c>
      <c r="X1867" t="s">
        <v>279</v>
      </c>
      <c r="Y1867">
        <v>0</v>
      </c>
      <c r="AB1867" t="s">
        <v>237</v>
      </c>
      <c r="AH1867">
        <v>0</v>
      </c>
      <c r="AN1867" t="s">
        <v>238</v>
      </c>
      <c r="AO1867">
        <v>2</v>
      </c>
      <c r="AP1867" t="s">
        <v>239</v>
      </c>
      <c r="AQ1867" s="27">
        <v>41642</v>
      </c>
      <c r="AR1867" t="s">
        <v>240</v>
      </c>
      <c r="AS1867">
        <v>2</v>
      </c>
      <c r="AT1867" t="s">
        <v>239</v>
      </c>
      <c r="AU1867" s="27">
        <v>41642</v>
      </c>
    </row>
    <row r="1868" spans="1:47" x14ac:dyDescent="0.2">
      <c r="A1868">
        <v>1867</v>
      </c>
      <c r="B1868" t="s">
        <v>7132</v>
      </c>
      <c r="C1868" t="s">
        <v>1963</v>
      </c>
      <c r="D1868" t="s">
        <v>741</v>
      </c>
      <c r="E1868" s="27">
        <v>41804</v>
      </c>
      <c r="F1868" t="s">
        <v>233</v>
      </c>
      <c r="G1868" s="27">
        <v>32265</v>
      </c>
      <c r="H1868">
        <v>27</v>
      </c>
      <c r="I1868" t="s">
        <v>244</v>
      </c>
      <c r="J1868" t="s">
        <v>245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 s="28">
        <v>41804.093055555553</v>
      </c>
      <c r="R1868" s="28">
        <v>41805.0625</v>
      </c>
      <c r="S1868" t="s">
        <v>7133</v>
      </c>
      <c r="T1868" s="27">
        <v>41804</v>
      </c>
      <c r="V1868">
        <v>0</v>
      </c>
      <c r="W1868" t="s">
        <v>36</v>
      </c>
      <c r="X1868" t="s">
        <v>279</v>
      </c>
      <c r="Y1868">
        <v>0</v>
      </c>
      <c r="AB1868" t="s">
        <v>237</v>
      </c>
      <c r="AH1868">
        <v>0</v>
      </c>
      <c r="AN1868" t="s">
        <v>238</v>
      </c>
      <c r="AO1868">
        <v>2</v>
      </c>
      <c r="AP1868" t="s">
        <v>239</v>
      </c>
      <c r="AQ1868" s="27">
        <v>41804</v>
      </c>
      <c r="AR1868" t="s">
        <v>240</v>
      </c>
      <c r="AS1868">
        <v>1</v>
      </c>
      <c r="AT1868" t="s">
        <v>239</v>
      </c>
      <c r="AU1868" s="27">
        <v>41804</v>
      </c>
    </row>
    <row r="1869" spans="1:47" x14ac:dyDescent="0.2">
      <c r="A1869">
        <v>1868</v>
      </c>
      <c r="B1869" t="s">
        <v>7134</v>
      </c>
      <c r="C1869" t="s">
        <v>7135</v>
      </c>
      <c r="D1869" t="s">
        <v>689</v>
      </c>
      <c r="E1869" s="27">
        <v>41416</v>
      </c>
      <c r="F1869" t="s">
        <v>233</v>
      </c>
      <c r="G1869" s="27">
        <v>33726</v>
      </c>
      <c r="H1869">
        <v>23</v>
      </c>
      <c r="I1869" t="s">
        <v>259</v>
      </c>
      <c r="J1869" t="s">
        <v>250</v>
      </c>
      <c r="K1869">
        <v>0</v>
      </c>
      <c r="L1869">
        <v>9</v>
      </c>
      <c r="M1869">
        <v>0</v>
      </c>
      <c r="N1869">
        <v>0</v>
      </c>
      <c r="O1869">
        <v>0</v>
      </c>
      <c r="P1869">
        <v>-1</v>
      </c>
      <c r="Q1869" s="28">
        <v>41415.418749999997</v>
      </c>
      <c r="R1869" s="28">
        <v>41416.337500000001</v>
      </c>
      <c r="S1869" t="s">
        <v>7136</v>
      </c>
      <c r="T1869" s="27">
        <v>41415</v>
      </c>
      <c r="V1869">
        <v>1</v>
      </c>
      <c r="W1869" t="s">
        <v>36</v>
      </c>
      <c r="X1869" t="s">
        <v>279</v>
      </c>
      <c r="Y1869">
        <v>0</v>
      </c>
      <c r="AB1869" t="s">
        <v>237</v>
      </c>
      <c r="AH1869">
        <v>0</v>
      </c>
      <c r="AN1869" t="s">
        <v>238</v>
      </c>
      <c r="AO1869">
        <v>8</v>
      </c>
      <c r="AP1869" t="s">
        <v>269</v>
      </c>
      <c r="AQ1869" s="27">
        <v>41416</v>
      </c>
      <c r="AR1869" t="s">
        <v>240</v>
      </c>
      <c r="AS1869">
        <v>9</v>
      </c>
      <c r="AT1869" t="s">
        <v>269</v>
      </c>
      <c r="AU1869" s="27">
        <v>41416</v>
      </c>
    </row>
    <row r="1870" spans="1:47" x14ac:dyDescent="0.2">
      <c r="A1870">
        <v>1869</v>
      </c>
      <c r="B1870" t="s">
        <v>7137</v>
      </c>
      <c r="C1870" t="s">
        <v>7138</v>
      </c>
      <c r="D1870" t="s">
        <v>6370</v>
      </c>
      <c r="E1870" s="27">
        <v>41538</v>
      </c>
      <c r="F1870" t="s">
        <v>233</v>
      </c>
      <c r="G1870" s="27">
        <v>25024</v>
      </c>
      <c r="H1870">
        <v>47</v>
      </c>
      <c r="I1870" t="s">
        <v>234</v>
      </c>
      <c r="J1870" t="s">
        <v>245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-1</v>
      </c>
      <c r="Q1870" s="28">
        <v>41537.477083333331</v>
      </c>
      <c r="R1870" s="28">
        <v>41538.361111111109</v>
      </c>
      <c r="S1870" t="s">
        <v>7139</v>
      </c>
      <c r="T1870" s="27">
        <v>41537</v>
      </c>
      <c r="V1870">
        <v>1</v>
      </c>
      <c r="W1870" t="s">
        <v>36</v>
      </c>
      <c r="X1870" t="s">
        <v>780</v>
      </c>
      <c r="Y1870">
        <v>0</v>
      </c>
      <c r="AB1870" t="s">
        <v>237</v>
      </c>
      <c r="AH1870">
        <v>0</v>
      </c>
      <c r="AN1870" t="s">
        <v>238</v>
      </c>
      <c r="AO1870">
        <v>1</v>
      </c>
      <c r="AP1870" t="s">
        <v>239</v>
      </c>
      <c r="AQ1870" s="27">
        <v>41538</v>
      </c>
      <c r="AR1870" t="s">
        <v>240</v>
      </c>
      <c r="AS1870">
        <v>1</v>
      </c>
      <c r="AT1870" t="s">
        <v>239</v>
      </c>
      <c r="AU1870" s="27">
        <v>41538</v>
      </c>
    </row>
    <row r="1871" spans="1:47" x14ac:dyDescent="0.2">
      <c r="A1871">
        <v>1870</v>
      </c>
      <c r="B1871" t="s">
        <v>7140</v>
      </c>
      <c r="C1871" t="s">
        <v>7141</v>
      </c>
      <c r="D1871" t="s">
        <v>7142</v>
      </c>
      <c r="E1871" s="27">
        <v>41575</v>
      </c>
      <c r="F1871" t="s">
        <v>233</v>
      </c>
      <c r="G1871" s="27">
        <v>34934</v>
      </c>
      <c r="H1871">
        <v>20</v>
      </c>
      <c r="I1871" t="s">
        <v>259</v>
      </c>
      <c r="J1871" t="s">
        <v>250</v>
      </c>
      <c r="K1871">
        <v>0</v>
      </c>
      <c r="L1871">
        <v>3</v>
      </c>
      <c r="M1871">
        <v>0</v>
      </c>
      <c r="N1871">
        <v>0</v>
      </c>
      <c r="O1871">
        <v>0</v>
      </c>
      <c r="P1871">
        <v>0</v>
      </c>
      <c r="Q1871" s="28">
        <v>41575.198611111111</v>
      </c>
      <c r="R1871" s="28">
        <v>41575.067361111112</v>
      </c>
      <c r="S1871" t="s">
        <v>7143</v>
      </c>
      <c r="T1871" s="27">
        <v>41575</v>
      </c>
      <c r="V1871">
        <v>0</v>
      </c>
      <c r="W1871" t="s">
        <v>32</v>
      </c>
      <c r="X1871" t="s">
        <v>441</v>
      </c>
      <c r="Y1871">
        <v>0</v>
      </c>
      <c r="AB1871" t="s">
        <v>237</v>
      </c>
      <c r="AH1871">
        <v>0</v>
      </c>
      <c r="AN1871" t="s">
        <v>238</v>
      </c>
      <c r="AO1871">
        <v>6</v>
      </c>
      <c r="AP1871" t="s">
        <v>246</v>
      </c>
      <c r="AQ1871" s="27">
        <v>41575</v>
      </c>
      <c r="AR1871" t="s">
        <v>240</v>
      </c>
      <c r="AS1871">
        <v>3</v>
      </c>
      <c r="AT1871" t="s">
        <v>239</v>
      </c>
      <c r="AU1871" s="27">
        <v>41575</v>
      </c>
    </row>
    <row r="1872" spans="1:47" x14ac:dyDescent="0.2">
      <c r="A1872">
        <v>1871</v>
      </c>
      <c r="B1872" t="s">
        <v>7144</v>
      </c>
      <c r="C1872" t="s">
        <v>7145</v>
      </c>
      <c r="D1872" t="s">
        <v>6240</v>
      </c>
      <c r="E1872" s="27">
        <v>41385</v>
      </c>
      <c r="F1872" t="s">
        <v>294</v>
      </c>
      <c r="G1872" s="27">
        <v>33176</v>
      </c>
      <c r="H1872">
        <v>25</v>
      </c>
      <c r="I1872" t="s">
        <v>244</v>
      </c>
      <c r="J1872" t="s">
        <v>250</v>
      </c>
      <c r="K1872">
        <v>0</v>
      </c>
      <c r="L1872">
        <v>8</v>
      </c>
      <c r="M1872">
        <v>0</v>
      </c>
      <c r="N1872">
        <v>0</v>
      </c>
      <c r="O1872">
        <v>2</v>
      </c>
      <c r="P1872">
        <v>-1</v>
      </c>
      <c r="Q1872" s="28">
        <v>41384.487500000003</v>
      </c>
      <c r="R1872" s="28">
        <v>41385.076388888891</v>
      </c>
      <c r="S1872" t="s">
        <v>7146</v>
      </c>
      <c r="T1872" s="27">
        <v>41384</v>
      </c>
      <c r="V1872">
        <v>1</v>
      </c>
      <c r="W1872" t="s">
        <v>32</v>
      </c>
      <c r="X1872" t="s">
        <v>383</v>
      </c>
      <c r="Y1872">
        <v>1</v>
      </c>
      <c r="AA1872" t="s">
        <v>7147</v>
      </c>
      <c r="AB1872" t="s">
        <v>36</v>
      </c>
      <c r="AC1872">
        <v>0</v>
      </c>
      <c r="AD1872" s="27">
        <v>41808</v>
      </c>
      <c r="AE1872" t="s">
        <v>474</v>
      </c>
      <c r="AF1872" s="27">
        <v>41808</v>
      </c>
      <c r="AG1872" s="27">
        <v>41831</v>
      </c>
      <c r="AH1872">
        <v>0</v>
      </c>
      <c r="AN1872" t="s">
        <v>238</v>
      </c>
      <c r="AO1872">
        <v>8</v>
      </c>
      <c r="AP1872" t="s">
        <v>269</v>
      </c>
      <c r="AQ1872" s="27">
        <v>41385</v>
      </c>
      <c r="AR1872" t="s">
        <v>240</v>
      </c>
      <c r="AS1872">
        <v>8</v>
      </c>
      <c r="AT1872" t="s">
        <v>269</v>
      </c>
      <c r="AU1872" s="27">
        <v>41385</v>
      </c>
    </row>
    <row r="1873" spans="1:47" x14ac:dyDescent="0.2">
      <c r="A1873">
        <v>1872</v>
      </c>
      <c r="B1873" t="s">
        <v>7148</v>
      </c>
      <c r="C1873" t="s">
        <v>1154</v>
      </c>
      <c r="D1873" t="s">
        <v>2815</v>
      </c>
      <c r="E1873" s="27">
        <v>41579</v>
      </c>
      <c r="F1873" t="s">
        <v>233</v>
      </c>
      <c r="G1873" s="27">
        <v>29583</v>
      </c>
      <c r="H1873">
        <v>35</v>
      </c>
      <c r="I1873" t="s">
        <v>244</v>
      </c>
      <c r="J1873" t="s">
        <v>250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-1</v>
      </c>
      <c r="Q1873" s="28">
        <v>41578.099305555559</v>
      </c>
      <c r="R1873" s="28">
        <v>41579.069444444445</v>
      </c>
      <c r="S1873" t="s">
        <v>7149</v>
      </c>
      <c r="T1873" s="27">
        <v>41577</v>
      </c>
      <c r="V1873">
        <v>2</v>
      </c>
      <c r="W1873" t="s">
        <v>36</v>
      </c>
      <c r="X1873" t="s">
        <v>279</v>
      </c>
      <c r="Y1873">
        <v>0</v>
      </c>
      <c r="AB1873" t="s">
        <v>237</v>
      </c>
      <c r="AH1873">
        <v>0</v>
      </c>
      <c r="AN1873" t="s">
        <v>238</v>
      </c>
      <c r="AO1873">
        <v>1</v>
      </c>
      <c r="AP1873" t="s">
        <v>239</v>
      </c>
      <c r="AQ1873" s="27">
        <v>41579</v>
      </c>
      <c r="AR1873" t="s">
        <v>240</v>
      </c>
      <c r="AS1873">
        <v>1</v>
      </c>
      <c r="AT1873" t="s">
        <v>239</v>
      </c>
      <c r="AU1873" s="27">
        <v>41579</v>
      </c>
    </row>
    <row r="1874" spans="1:47" x14ac:dyDescent="0.2">
      <c r="A1874">
        <v>1873</v>
      </c>
      <c r="B1874" t="s">
        <v>7150</v>
      </c>
      <c r="C1874" t="s">
        <v>7151</v>
      </c>
      <c r="D1874" t="s">
        <v>7152</v>
      </c>
      <c r="E1874" s="27">
        <v>41557</v>
      </c>
      <c r="F1874" t="s">
        <v>294</v>
      </c>
      <c r="G1874" s="27">
        <v>31483</v>
      </c>
      <c r="H1874">
        <v>30</v>
      </c>
      <c r="I1874" t="s">
        <v>244</v>
      </c>
      <c r="J1874" t="s">
        <v>245</v>
      </c>
      <c r="K1874">
        <v>0</v>
      </c>
      <c r="L1874">
        <v>3</v>
      </c>
      <c r="M1874">
        <v>0</v>
      </c>
      <c r="N1874">
        <v>0</v>
      </c>
      <c r="O1874">
        <v>1</v>
      </c>
      <c r="P1874">
        <v>-82</v>
      </c>
      <c r="Q1874" s="28">
        <v>41475.429166666669</v>
      </c>
      <c r="R1874" s="28">
        <v>41517.259027777778</v>
      </c>
      <c r="S1874" t="s">
        <v>7153</v>
      </c>
      <c r="T1874" s="27">
        <v>41475</v>
      </c>
      <c r="V1874">
        <v>82</v>
      </c>
      <c r="W1874" t="s">
        <v>32</v>
      </c>
      <c r="X1874" t="s">
        <v>7154</v>
      </c>
      <c r="Y1874">
        <v>0</v>
      </c>
      <c r="AB1874" t="s">
        <v>237</v>
      </c>
      <c r="AH1874">
        <v>0</v>
      </c>
      <c r="AN1874" t="s">
        <v>238</v>
      </c>
      <c r="AO1874">
        <v>2</v>
      </c>
      <c r="AP1874" t="s">
        <v>239</v>
      </c>
      <c r="AQ1874" s="27">
        <v>41557</v>
      </c>
      <c r="AR1874" t="s">
        <v>240</v>
      </c>
      <c r="AS1874">
        <v>3</v>
      </c>
      <c r="AT1874" t="s">
        <v>239</v>
      </c>
      <c r="AU1874" s="27">
        <v>41557</v>
      </c>
    </row>
    <row r="1875" spans="1:47" x14ac:dyDescent="0.2">
      <c r="A1875">
        <v>1874</v>
      </c>
      <c r="B1875" t="s">
        <v>7155</v>
      </c>
      <c r="C1875" t="s">
        <v>6951</v>
      </c>
      <c r="D1875" t="s">
        <v>400</v>
      </c>
      <c r="E1875" s="27">
        <v>41683</v>
      </c>
      <c r="F1875" t="s">
        <v>294</v>
      </c>
      <c r="G1875" s="27">
        <v>32166</v>
      </c>
      <c r="H1875">
        <v>28</v>
      </c>
      <c r="I1875" t="s">
        <v>244</v>
      </c>
      <c r="J1875" t="s">
        <v>245</v>
      </c>
      <c r="K1875">
        <v>0</v>
      </c>
      <c r="L1875">
        <v>4</v>
      </c>
      <c r="M1875">
        <v>0</v>
      </c>
      <c r="N1875">
        <v>0</v>
      </c>
      <c r="O1875">
        <v>1</v>
      </c>
      <c r="P1875">
        <v>-1</v>
      </c>
      <c r="Q1875" s="28">
        <v>41682.088888888888</v>
      </c>
      <c r="R1875" s="28">
        <v>41683.366666666669</v>
      </c>
      <c r="S1875" t="s">
        <v>7156</v>
      </c>
      <c r="T1875" s="27">
        <v>41682</v>
      </c>
      <c r="V1875">
        <v>1</v>
      </c>
      <c r="W1875" t="s">
        <v>36</v>
      </c>
      <c r="X1875" t="s">
        <v>279</v>
      </c>
      <c r="Y1875">
        <v>0</v>
      </c>
      <c r="AB1875" t="s">
        <v>237</v>
      </c>
      <c r="AH1875">
        <v>0</v>
      </c>
      <c r="AN1875" t="s">
        <v>238</v>
      </c>
      <c r="AO1875">
        <v>4</v>
      </c>
      <c r="AP1875" t="s">
        <v>239</v>
      </c>
      <c r="AQ1875" s="27">
        <v>41683</v>
      </c>
      <c r="AR1875" t="s">
        <v>240</v>
      </c>
      <c r="AS1875">
        <v>4</v>
      </c>
      <c r="AT1875" t="s">
        <v>239</v>
      </c>
      <c r="AU1875" s="27">
        <v>41683</v>
      </c>
    </row>
    <row r="1876" spans="1:47" x14ac:dyDescent="0.2">
      <c r="A1876">
        <v>1875</v>
      </c>
      <c r="B1876" t="s">
        <v>7157</v>
      </c>
      <c r="C1876" t="s">
        <v>2056</v>
      </c>
      <c r="D1876" t="s">
        <v>7158</v>
      </c>
      <c r="E1876" s="27">
        <v>41691</v>
      </c>
      <c r="F1876" t="s">
        <v>233</v>
      </c>
      <c r="G1876" s="27">
        <v>31309</v>
      </c>
      <c r="H1876">
        <v>30</v>
      </c>
      <c r="I1876" t="s">
        <v>244</v>
      </c>
      <c r="J1876" t="s">
        <v>245</v>
      </c>
      <c r="K1876">
        <v>0</v>
      </c>
      <c r="L1876">
        <v>8</v>
      </c>
      <c r="M1876">
        <v>0</v>
      </c>
      <c r="N1876">
        <v>0</v>
      </c>
      <c r="O1876">
        <v>2</v>
      </c>
      <c r="P1876">
        <v>-37</v>
      </c>
      <c r="Q1876" s="28">
        <v>41655.081944444442</v>
      </c>
      <c r="R1876" s="28">
        <v>41691.424305555556</v>
      </c>
      <c r="S1876" t="s">
        <v>7159</v>
      </c>
      <c r="T1876" s="27">
        <v>41655</v>
      </c>
      <c r="V1876">
        <v>36</v>
      </c>
      <c r="W1876" t="s">
        <v>36</v>
      </c>
      <c r="X1876" t="s">
        <v>7160</v>
      </c>
      <c r="Y1876">
        <v>1</v>
      </c>
      <c r="AA1876" t="s">
        <v>7161</v>
      </c>
      <c r="AB1876" t="s">
        <v>36</v>
      </c>
      <c r="AC1876">
        <v>0</v>
      </c>
      <c r="AD1876" s="27">
        <v>41871</v>
      </c>
      <c r="AE1876" t="s">
        <v>474</v>
      </c>
      <c r="AF1876" s="27">
        <v>41871</v>
      </c>
      <c r="AG1876" s="27">
        <v>41872</v>
      </c>
      <c r="AH1876">
        <v>0</v>
      </c>
      <c r="AN1876" t="s">
        <v>238</v>
      </c>
      <c r="AO1876">
        <v>2</v>
      </c>
      <c r="AP1876" t="s">
        <v>239</v>
      </c>
      <c r="AQ1876" s="27">
        <v>41691</v>
      </c>
      <c r="AR1876" t="s">
        <v>240</v>
      </c>
      <c r="AS1876">
        <v>8</v>
      </c>
      <c r="AT1876" t="s">
        <v>269</v>
      </c>
      <c r="AU1876" s="27">
        <v>41691</v>
      </c>
    </row>
    <row r="1877" spans="1:47" x14ac:dyDescent="0.2">
      <c r="A1877">
        <v>1876</v>
      </c>
      <c r="B1877" t="s">
        <v>7162</v>
      </c>
      <c r="C1877" t="s">
        <v>7163</v>
      </c>
      <c r="D1877" t="s">
        <v>7164</v>
      </c>
      <c r="E1877" s="27">
        <v>41492</v>
      </c>
      <c r="F1877" t="s">
        <v>294</v>
      </c>
      <c r="G1877" s="27">
        <v>25932</v>
      </c>
      <c r="H1877">
        <v>45</v>
      </c>
      <c r="I1877" t="s">
        <v>234</v>
      </c>
      <c r="J1877" t="s">
        <v>245</v>
      </c>
      <c r="K1877">
        <v>0</v>
      </c>
      <c r="L1877">
        <v>3</v>
      </c>
      <c r="M1877">
        <v>0</v>
      </c>
      <c r="N1877">
        <v>0</v>
      </c>
      <c r="O1877">
        <v>3</v>
      </c>
      <c r="P1877">
        <v>336</v>
      </c>
      <c r="Q1877" s="28">
        <v>41828.049305555556</v>
      </c>
      <c r="R1877" s="28">
        <v>41872.462500000001</v>
      </c>
      <c r="S1877" t="s">
        <v>7165</v>
      </c>
      <c r="T1877" s="27">
        <v>41012</v>
      </c>
      <c r="V1877">
        <v>480</v>
      </c>
      <c r="W1877" t="s">
        <v>36</v>
      </c>
      <c r="X1877" t="s">
        <v>279</v>
      </c>
      <c r="Y1877">
        <v>0</v>
      </c>
      <c r="AB1877" t="s">
        <v>237</v>
      </c>
      <c r="AH1877">
        <v>0</v>
      </c>
      <c r="AN1877" t="s">
        <v>238</v>
      </c>
      <c r="AO1877">
        <v>2</v>
      </c>
      <c r="AP1877" t="s">
        <v>239</v>
      </c>
      <c r="AQ1877" s="27">
        <v>41492</v>
      </c>
      <c r="AR1877" t="s">
        <v>240</v>
      </c>
      <c r="AS1877">
        <v>3</v>
      </c>
      <c r="AT1877" t="s">
        <v>239</v>
      </c>
      <c r="AU1877" s="27">
        <v>41492</v>
      </c>
    </row>
    <row r="1878" spans="1:47" x14ac:dyDescent="0.2">
      <c r="A1878">
        <v>1877</v>
      </c>
      <c r="B1878" t="s">
        <v>7166</v>
      </c>
      <c r="C1878" t="s">
        <v>1808</v>
      </c>
      <c r="D1878" t="s">
        <v>7167</v>
      </c>
      <c r="E1878" s="27">
        <v>41399</v>
      </c>
      <c r="F1878" t="s">
        <v>233</v>
      </c>
      <c r="G1878" s="27">
        <v>33652</v>
      </c>
      <c r="H1878">
        <v>24</v>
      </c>
      <c r="I1878" t="s">
        <v>259</v>
      </c>
      <c r="J1878" t="s">
        <v>250</v>
      </c>
      <c r="K1878">
        <v>0</v>
      </c>
      <c r="L1878">
        <v>5</v>
      </c>
      <c r="M1878">
        <v>0</v>
      </c>
      <c r="N1878">
        <v>0</v>
      </c>
      <c r="O1878">
        <v>2</v>
      </c>
      <c r="P1878">
        <v>-1</v>
      </c>
      <c r="Q1878" s="28">
        <v>41398.29791666667</v>
      </c>
      <c r="R1878" s="28">
        <v>41399.152083333334</v>
      </c>
      <c r="S1878" t="s">
        <v>7168</v>
      </c>
      <c r="U1878" s="27">
        <v>41398</v>
      </c>
      <c r="V1878">
        <v>1</v>
      </c>
      <c r="W1878" t="s">
        <v>36</v>
      </c>
      <c r="X1878" t="s">
        <v>274</v>
      </c>
      <c r="Y1878">
        <v>1</v>
      </c>
      <c r="AA1878" t="s">
        <v>7169</v>
      </c>
      <c r="AB1878" t="s">
        <v>36</v>
      </c>
      <c r="AD1878" s="27">
        <v>41471</v>
      </c>
      <c r="AE1878" t="s">
        <v>412</v>
      </c>
      <c r="AH1878">
        <v>0</v>
      </c>
      <c r="AN1878" t="s">
        <v>238</v>
      </c>
      <c r="AO1878">
        <v>5</v>
      </c>
      <c r="AP1878" t="s">
        <v>246</v>
      </c>
      <c r="AQ1878" s="27">
        <v>41399</v>
      </c>
      <c r="AR1878" t="s">
        <v>240</v>
      </c>
      <c r="AS1878">
        <v>5</v>
      </c>
      <c r="AT1878" t="s">
        <v>246</v>
      </c>
      <c r="AU1878" s="27">
        <v>41399</v>
      </c>
    </row>
    <row r="1879" spans="1:47" x14ac:dyDescent="0.2">
      <c r="A1879">
        <v>1878</v>
      </c>
      <c r="B1879" t="s">
        <v>7170</v>
      </c>
      <c r="C1879" t="s">
        <v>7171</v>
      </c>
      <c r="D1879" t="s">
        <v>1110</v>
      </c>
      <c r="E1879" s="27">
        <v>41514</v>
      </c>
      <c r="F1879" t="s">
        <v>233</v>
      </c>
      <c r="G1879" s="27">
        <v>33736</v>
      </c>
      <c r="H1879">
        <v>23</v>
      </c>
      <c r="I1879" t="s">
        <v>259</v>
      </c>
      <c r="J1879" t="s">
        <v>250</v>
      </c>
      <c r="K1879">
        <v>0</v>
      </c>
      <c r="L1879">
        <v>10</v>
      </c>
      <c r="M1879">
        <v>0</v>
      </c>
      <c r="N1879">
        <v>0</v>
      </c>
      <c r="O1879">
        <v>5</v>
      </c>
      <c r="P1879">
        <v>-1</v>
      </c>
      <c r="Q1879" s="28">
        <v>41513.439583333333</v>
      </c>
      <c r="R1879" s="28">
        <v>41809.413888888892</v>
      </c>
      <c r="S1879" t="s">
        <v>7172</v>
      </c>
      <c r="T1879" s="27">
        <v>41513</v>
      </c>
      <c r="V1879">
        <v>1</v>
      </c>
      <c r="W1879" t="s">
        <v>32</v>
      </c>
      <c r="X1879" t="s">
        <v>847</v>
      </c>
      <c r="Y1879">
        <v>0</v>
      </c>
      <c r="AB1879" t="s">
        <v>237</v>
      </c>
      <c r="AH1879">
        <v>0</v>
      </c>
      <c r="AN1879" t="s">
        <v>238</v>
      </c>
      <c r="AO1879">
        <v>7</v>
      </c>
      <c r="AP1879" t="s">
        <v>246</v>
      </c>
      <c r="AQ1879" s="27">
        <v>41514</v>
      </c>
      <c r="AR1879" t="s">
        <v>240</v>
      </c>
      <c r="AS1879">
        <v>10</v>
      </c>
      <c r="AT1879" t="s">
        <v>269</v>
      </c>
      <c r="AU1879" s="27">
        <v>41514</v>
      </c>
    </row>
    <row r="1880" spans="1:47" x14ac:dyDescent="0.2">
      <c r="A1880">
        <v>1879</v>
      </c>
      <c r="B1880" t="s">
        <v>7173</v>
      </c>
      <c r="C1880" t="s">
        <v>7174</v>
      </c>
      <c r="D1880" t="s">
        <v>1128</v>
      </c>
      <c r="E1880" s="27">
        <v>41289</v>
      </c>
      <c r="F1880" t="s">
        <v>233</v>
      </c>
      <c r="G1880" s="27">
        <v>34376</v>
      </c>
      <c r="H1880">
        <v>22</v>
      </c>
      <c r="I1880" t="s">
        <v>259</v>
      </c>
      <c r="J1880" t="s">
        <v>250</v>
      </c>
      <c r="K1880">
        <v>0</v>
      </c>
      <c r="L1880">
        <v>9</v>
      </c>
      <c r="M1880">
        <v>0</v>
      </c>
      <c r="N1880">
        <v>0</v>
      </c>
      <c r="O1880">
        <v>0</v>
      </c>
      <c r="P1880">
        <v>-1</v>
      </c>
      <c r="Q1880" s="28">
        <v>41288.524305555555</v>
      </c>
      <c r="R1880" s="28">
        <v>41289.27847222222</v>
      </c>
      <c r="S1880" t="s">
        <v>7175</v>
      </c>
      <c r="T1880" s="27">
        <v>41288</v>
      </c>
      <c r="V1880">
        <v>1</v>
      </c>
      <c r="W1880" t="s">
        <v>32</v>
      </c>
      <c r="X1880" t="s">
        <v>254</v>
      </c>
      <c r="Y1880">
        <v>0</v>
      </c>
      <c r="AB1880" t="s">
        <v>237</v>
      </c>
      <c r="AH1880">
        <v>0</v>
      </c>
      <c r="AN1880" t="s">
        <v>238</v>
      </c>
      <c r="AO1880">
        <v>9</v>
      </c>
      <c r="AP1880" t="s">
        <v>269</v>
      </c>
      <c r="AQ1880" s="27">
        <v>41289</v>
      </c>
      <c r="AR1880" t="s">
        <v>240</v>
      </c>
      <c r="AS1880">
        <v>9</v>
      </c>
      <c r="AT1880" t="s">
        <v>269</v>
      </c>
      <c r="AU1880" s="27">
        <v>41289</v>
      </c>
    </row>
    <row r="1881" spans="1:47" x14ac:dyDescent="0.2">
      <c r="A1881">
        <v>1880</v>
      </c>
      <c r="B1881" t="s">
        <v>7176</v>
      </c>
      <c r="C1881" t="s">
        <v>7177</v>
      </c>
      <c r="D1881" t="s">
        <v>7178</v>
      </c>
      <c r="E1881" s="27">
        <v>41582</v>
      </c>
      <c r="F1881" t="s">
        <v>233</v>
      </c>
      <c r="G1881" s="27">
        <v>34842</v>
      </c>
      <c r="H1881">
        <v>20</v>
      </c>
      <c r="I1881" t="s">
        <v>259</v>
      </c>
      <c r="J1881" t="s">
        <v>22</v>
      </c>
      <c r="K1881">
        <v>0</v>
      </c>
      <c r="L1881">
        <v>10</v>
      </c>
      <c r="M1881">
        <v>8</v>
      </c>
      <c r="N1881">
        <v>1</v>
      </c>
      <c r="O1881">
        <v>8</v>
      </c>
      <c r="P1881">
        <v>-1</v>
      </c>
      <c r="Q1881" s="28">
        <v>41581.293749999997</v>
      </c>
      <c r="R1881" s="28">
        <v>41582.340277777781</v>
      </c>
      <c r="S1881" t="s">
        <v>7179</v>
      </c>
      <c r="T1881" s="27">
        <v>41581</v>
      </c>
      <c r="V1881">
        <v>1</v>
      </c>
      <c r="W1881" t="s">
        <v>32</v>
      </c>
      <c r="X1881" t="s">
        <v>364</v>
      </c>
      <c r="Y1881">
        <v>1</v>
      </c>
      <c r="AA1881" t="s">
        <v>7180</v>
      </c>
      <c r="AB1881" t="s">
        <v>32</v>
      </c>
      <c r="AC1881">
        <v>0</v>
      </c>
      <c r="AD1881" s="27">
        <v>41591</v>
      </c>
      <c r="AE1881" t="s">
        <v>364</v>
      </c>
      <c r="AF1881" s="27">
        <v>41591</v>
      </c>
      <c r="AG1881" s="27">
        <v>41591</v>
      </c>
      <c r="AH1881">
        <v>1</v>
      </c>
      <c r="AJ1881" t="s">
        <v>7181</v>
      </c>
      <c r="AK1881" t="s">
        <v>312</v>
      </c>
      <c r="AL1881" s="27">
        <v>41663</v>
      </c>
      <c r="AM1881" t="s">
        <v>2149</v>
      </c>
      <c r="AN1881" t="s">
        <v>238</v>
      </c>
      <c r="AO1881">
        <v>8</v>
      </c>
      <c r="AP1881" t="s">
        <v>269</v>
      </c>
      <c r="AQ1881" s="27">
        <v>41582</v>
      </c>
      <c r="AR1881" t="s">
        <v>240</v>
      </c>
      <c r="AS1881">
        <v>10</v>
      </c>
      <c r="AT1881" t="s">
        <v>269</v>
      </c>
      <c r="AU1881" s="27">
        <v>41582</v>
      </c>
    </row>
    <row r="1882" spans="1:47" x14ac:dyDescent="0.2">
      <c r="A1882">
        <v>1881</v>
      </c>
      <c r="B1882" t="s">
        <v>7182</v>
      </c>
      <c r="C1882" t="s">
        <v>7183</v>
      </c>
      <c r="D1882" t="s">
        <v>7184</v>
      </c>
      <c r="E1882" s="27">
        <v>41516</v>
      </c>
      <c r="F1882" t="s">
        <v>294</v>
      </c>
      <c r="G1882" s="27">
        <v>27124</v>
      </c>
      <c r="H1882">
        <v>42</v>
      </c>
      <c r="I1882" t="s">
        <v>244</v>
      </c>
      <c r="J1882" t="s">
        <v>250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31</v>
      </c>
      <c r="Q1882" s="28">
        <v>41547.288888888892</v>
      </c>
      <c r="R1882" s="28">
        <v>41549.411805555559</v>
      </c>
      <c r="S1882" t="s">
        <v>7185</v>
      </c>
      <c r="T1882" s="27">
        <v>41516</v>
      </c>
      <c r="V1882">
        <v>0</v>
      </c>
      <c r="W1882" t="s">
        <v>36</v>
      </c>
      <c r="X1882" t="s">
        <v>279</v>
      </c>
      <c r="Y1882">
        <v>1</v>
      </c>
      <c r="AA1882" t="s">
        <v>7186</v>
      </c>
      <c r="AB1882" t="s">
        <v>36</v>
      </c>
      <c r="AC1882">
        <v>0</v>
      </c>
      <c r="AD1882" s="27">
        <v>41547</v>
      </c>
      <c r="AE1882" t="s">
        <v>279</v>
      </c>
      <c r="AF1882" s="27">
        <v>41547</v>
      </c>
      <c r="AG1882" s="27">
        <v>41549</v>
      </c>
      <c r="AH1882">
        <v>1</v>
      </c>
      <c r="AJ1882" t="s">
        <v>7187</v>
      </c>
      <c r="AK1882" t="s">
        <v>312</v>
      </c>
      <c r="AL1882" s="27">
        <v>41547</v>
      </c>
      <c r="AM1882" t="s">
        <v>583</v>
      </c>
      <c r="AN1882" t="s">
        <v>238</v>
      </c>
      <c r="AO1882">
        <v>1</v>
      </c>
      <c r="AP1882" t="s">
        <v>239</v>
      </c>
      <c r="AQ1882" s="27">
        <v>41516</v>
      </c>
      <c r="AR1882" t="s">
        <v>240</v>
      </c>
      <c r="AS1882">
        <v>1</v>
      </c>
      <c r="AT1882" t="s">
        <v>239</v>
      </c>
      <c r="AU1882" s="27">
        <v>41516</v>
      </c>
    </row>
    <row r="1883" spans="1:47" x14ac:dyDescent="0.2">
      <c r="A1883">
        <v>1882</v>
      </c>
      <c r="B1883" t="s">
        <v>7188</v>
      </c>
      <c r="C1883" t="s">
        <v>3285</v>
      </c>
      <c r="D1883" t="s">
        <v>3654</v>
      </c>
      <c r="E1883" s="27">
        <v>41402</v>
      </c>
      <c r="F1883" t="s">
        <v>233</v>
      </c>
      <c r="G1883" s="27">
        <v>33427</v>
      </c>
      <c r="H1883">
        <v>24</v>
      </c>
      <c r="I1883" t="s">
        <v>259</v>
      </c>
      <c r="J1883" t="s">
        <v>250</v>
      </c>
      <c r="K1883">
        <v>1</v>
      </c>
      <c r="L1883">
        <v>9</v>
      </c>
      <c r="M1883">
        <v>1</v>
      </c>
      <c r="N1883">
        <v>0</v>
      </c>
      <c r="O1883">
        <v>8</v>
      </c>
      <c r="P1883">
        <v>-54</v>
      </c>
      <c r="Q1883" s="28">
        <v>41348.451388888891</v>
      </c>
      <c r="R1883" s="28">
        <v>41395.45416666667</v>
      </c>
      <c r="S1883" t="s">
        <v>7189</v>
      </c>
      <c r="U1883" s="27">
        <v>41348</v>
      </c>
      <c r="V1883">
        <v>54</v>
      </c>
      <c r="W1883" t="s">
        <v>32</v>
      </c>
      <c r="X1883" t="s">
        <v>274</v>
      </c>
      <c r="Y1883">
        <v>1</v>
      </c>
      <c r="AA1883" t="s">
        <v>7190</v>
      </c>
      <c r="AB1883" t="s">
        <v>32</v>
      </c>
      <c r="AC1883">
        <v>0</v>
      </c>
      <c r="AD1883" s="27">
        <v>41600</v>
      </c>
      <c r="AE1883" t="s">
        <v>7154</v>
      </c>
      <c r="AF1883" s="27">
        <v>41600</v>
      </c>
      <c r="AG1883" s="27">
        <v>41612</v>
      </c>
      <c r="AH1883">
        <v>1</v>
      </c>
      <c r="AJ1883" t="s">
        <v>7191</v>
      </c>
      <c r="AK1883" t="s">
        <v>255</v>
      </c>
      <c r="AL1883" s="27">
        <v>41717</v>
      </c>
      <c r="AM1883" t="s">
        <v>508</v>
      </c>
      <c r="AN1883" t="s">
        <v>238</v>
      </c>
      <c r="AO1883">
        <v>10</v>
      </c>
      <c r="AP1883" t="s">
        <v>269</v>
      </c>
      <c r="AQ1883" s="27">
        <v>41402</v>
      </c>
      <c r="AR1883" t="s">
        <v>240</v>
      </c>
      <c r="AS1883">
        <v>9</v>
      </c>
      <c r="AT1883" t="s">
        <v>269</v>
      </c>
      <c r="AU1883" s="27">
        <v>41402</v>
      </c>
    </row>
    <row r="1884" spans="1:47" x14ac:dyDescent="0.2">
      <c r="A1884">
        <v>1883</v>
      </c>
      <c r="B1884" t="s">
        <v>7192</v>
      </c>
      <c r="C1884" t="s">
        <v>7193</v>
      </c>
      <c r="D1884" t="s">
        <v>232</v>
      </c>
      <c r="E1884" s="27">
        <v>41680</v>
      </c>
      <c r="F1884" t="s">
        <v>233</v>
      </c>
      <c r="G1884" s="27">
        <v>27572</v>
      </c>
      <c r="H1884">
        <v>40</v>
      </c>
      <c r="I1884" t="s">
        <v>244</v>
      </c>
      <c r="J1884" t="s">
        <v>353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 s="28">
        <v>41680.070138888892</v>
      </c>
      <c r="R1884" s="28">
        <v>41680.348611111112</v>
      </c>
      <c r="S1884" t="s">
        <v>7194</v>
      </c>
      <c r="T1884" s="27">
        <v>41680</v>
      </c>
      <c r="V1884">
        <v>0</v>
      </c>
      <c r="W1884" t="s">
        <v>36</v>
      </c>
      <c r="X1884" t="s">
        <v>7195</v>
      </c>
      <c r="Y1884">
        <v>0</v>
      </c>
      <c r="AB1884" t="s">
        <v>237</v>
      </c>
      <c r="AH1884">
        <v>0</v>
      </c>
      <c r="AN1884" t="s">
        <v>238</v>
      </c>
      <c r="AO1884">
        <v>1</v>
      </c>
      <c r="AP1884" t="s">
        <v>239</v>
      </c>
      <c r="AQ1884" s="27">
        <v>41680</v>
      </c>
      <c r="AR1884" t="s">
        <v>240</v>
      </c>
      <c r="AS1884">
        <v>1</v>
      </c>
      <c r="AT1884" t="s">
        <v>239</v>
      </c>
      <c r="AU1884" s="27">
        <v>41680</v>
      </c>
    </row>
    <row r="1885" spans="1:47" x14ac:dyDescent="0.2">
      <c r="A1885">
        <v>1884</v>
      </c>
      <c r="B1885" t="s">
        <v>7196</v>
      </c>
      <c r="C1885" t="s">
        <v>242</v>
      </c>
      <c r="D1885" t="s">
        <v>671</v>
      </c>
      <c r="E1885" s="27">
        <v>41637</v>
      </c>
      <c r="F1885" t="s">
        <v>233</v>
      </c>
      <c r="G1885" s="27">
        <v>32450</v>
      </c>
      <c r="H1885">
        <v>27</v>
      </c>
      <c r="I1885" t="s">
        <v>244</v>
      </c>
      <c r="J1885" t="s">
        <v>22</v>
      </c>
      <c r="K1885">
        <v>0</v>
      </c>
      <c r="L1885">
        <v>4</v>
      </c>
      <c r="M1885">
        <v>0</v>
      </c>
      <c r="N1885">
        <v>0</v>
      </c>
      <c r="O1885">
        <v>1</v>
      </c>
      <c r="P1885">
        <v>-1</v>
      </c>
      <c r="Q1885" s="28">
        <v>41636.446527777778</v>
      </c>
      <c r="R1885" s="28">
        <v>41642.368750000001</v>
      </c>
      <c r="S1885" t="s">
        <v>7197</v>
      </c>
      <c r="T1885" s="27">
        <v>41636</v>
      </c>
      <c r="V1885">
        <v>1</v>
      </c>
      <c r="W1885" t="s">
        <v>32</v>
      </c>
      <c r="X1885" t="s">
        <v>254</v>
      </c>
      <c r="Y1885">
        <v>0</v>
      </c>
      <c r="AB1885" t="s">
        <v>237</v>
      </c>
      <c r="AH1885">
        <v>0</v>
      </c>
      <c r="AN1885" t="s">
        <v>238</v>
      </c>
      <c r="AO1885">
        <v>4</v>
      </c>
      <c r="AP1885" t="s">
        <v>239</v>
      </c>
      <c r="AQ1885" s="27">
        <v>41637</v>
      </c>
      <c r="AR1885" t="s">
        <v>240</v>
      </c>
      <c r="AS1885">
        <v>4</v>
      </c>
      <c r="AT1885" t="s">
        <v>239</v>
      </c>
      <c r="AU1885" s="27">
        <v>41637</v>
      </c>
    </row>
    <row r="1886" spans="1:47" x14ac:dyDescent="0.2">
      <c r="A1886">
        <v>1885</v>
      </c>
      <c r="B1886" t="s">
        <v>7198</v>
      </c>
      <c r="C1886" t="s">
        <v>7199</v>
      </c>
      <c r="D1886" t="s">
        <v>2683</v>
      </c>
      <c r="E1886" s="27">
        <v>41941</v>
      </c>
      <c r="F1886" t="s">
        <v>294</v>
      </c>
      <c r="G1886" s="27">
        <v>21601</v>
      </c>
      <c r="H1886">
        <v>57</v>
      </c>
      <c r="I1886" t="s">
        <v>234</v>
      </c>
      <c r="J1886" t="s">
        <v>250</v>
      </c>
      <c r="K1886">
        <v>0</v>
      </c>
      <c r="L1886">
        <v>9</v>
      </c>
      <c r="M1886">
        <v>0</v>
      </c>
      <c r="N1886">
        <v>0</v>
      </c>
      <c r="O1886">
        <v>3</v>
      </c>
      <c r="P1886">
        <v>-158</v>
      </c>
      <c r="Q1886" s="28">
        <v>41783.504166666666</v>
      </c>
      <c r="R1886" s="28">
        <v>41938.075694444444</v>
      </c>
      <c r="S1886" t="s">
        <v>7200</v>
      </c>
      <c r="U1886" s="27">
        <v>41782</v>
      </c>
      <c r="V1886">
        <v>159</v>
      </c>
      <c r="W1886" t="s">
        <v>32</v>
      </c>
      <c r="X1886" t="s">
        <v>274</v>
      </c>
      <c r="Y1886">
        <v>0</v>
      </c>
      <c r="AB1886" t="s">
        <v>237</v>
      </c>
      <c r="AH1886">
        <v>0</v>
      </c>
      <c r="AN1886" t="s">
        <v>238</v>
      </c>
      <c r="AO1886">
        <v>4</v>
      </c>
      <c r="AP1886" t="s">
        <v>239</v>
      </c>
      <c r="AQ1886" s="27">
        <v>41941</v>
      </c>
      <c r="AR1886" t="s">
        <v>240</v>
      </c>
      <c r="AS1886">
        <v>9</v>
      </c>
      <c r="AT1886" t="s">
        <v>269</v>
      </c>
      <c r="AU1886" s="27">
        <v>41941</v>
      </c>
    </row>
    <row r="1887" spans="1:47" x14ac:dyDescent="0.2">
      <c r="A1887">
        <v>1886</v>
      </c>
      <c r="B1887" t="s">
        <v>7201</v>
      </c>
      <c r="C1887" t="s">
        <v>2316</v>
      </c>
      <c r="D1887" t="s">
        <v>432</v>
      </c>
      <c r="E1887" s="27">
        <v>41397</v>
      </c>
      <c r="F1887" t="s">
        <v>233</v>
      </c>
      <c r="G1887" s="27">
        <v>20400</v>
      </c>
      <c r="H1887">
        <v>60</v>
      </c>
      <c r="I1887" t="s">
        <v>234</v>
      </c>
      <c r="J1887" t="s">
        <v>250</v>
      </c>
      <c r="K1887">
        <v>0</v>
      </c>
      <c r="L1887">
        <v>3</v>
      </c>
      <c r="M1887">
        <v>0</v>
      </c>
      <c r="N1887">
        <v>0</v>
      </c>
      <c r="O1887">
        <v>12</v>
      </c>
      <c r="P1887">
        <v>-1</v>
      </c>
      <c r="Q1887" s="28">
        <v>41396.427777777775</v>
      </c>
      <c r="R1887" s="28">
        <v>41397.527777777781</v>
      </c>
      <c r="S1887" t="s">
        <v>7202</v>
      </c>
      <c r="T1887" s="27">
        <v>41396</v>
      </c>
      <c r="V1887">
        <v>1</v>
      </c>
      <c r="W1887" t="s">
        <v>32</v>
      </c>
      <c r="X1887" t="s">
        <v>364</v>
      </c>
      <c r="Y1887">
        <v>0</v>
      </c>
      <c r="AB1887" t="s">
        <v>237</v>
      </c>
      <c r="AH1887">
        <v>0</v>
      </c>
      <c r="AN1887" t="s">
        <v>238</v>
      </c>
      <c r="AO1887">
        <v>1</v>
      </c>
      <c r="AP1887" t="s">
        <v>239</v>
      </c>
      <c r="AQ1887" s="27">
        <v>41397</v>
      </c>
      <c r="AR1887" t="s">
        <v>240</v>
      </c>
      <c r="AS1887">
        <v>3</v>
      </c>
      <c r="AT1887" t="s">
        <v>239</v>
      </c>
      <c r="AU1887" s="27">
        <v>41397</v>
      </c>
    </row>
    <row r="1888" spans="1:47" x14ac:dyDescent="0.2">
      <c r="A1888">
        <v>1887</v>
      </c>
      <c r="B1888" t="s">
        <v>7203</v>
      </c>
      <c r="C1888" t="s">
        <v>1071</v>
      </c>
      <c r="D1888" t="s">
        <v>7204</v>
      </c>
      <c r="E1888" s="27">
        <v>41931</v>
      </c>
      <c r="F1888" t="s">
        <v>233</v>
      </c>
      <c r="G1888" s="27">
        <v>34976</v>
      </c>
      <c r="H1888">
        <v>20</v>
      </c>
      <c r="I1888" t="s">
        <v>259</v>
      </c>
      <c r="J1888" t="s">
        <v>250</v>
      </c>
      <c r="K1888">
        <v>0</v>
      </c>
      <c r="L1888">
        <v>3</v>
      </c>
      <c r="M1888">
        <v>0</v>
      </c>
      <c r="N1888">
        <v>0</v>
      </c>
      <c r="O1888">
        <v>0</v>
      </c>
      <c r="P1888">
        <v>0</v>
      </c>
      <c r="Q1888" s="28">
        <v>41931.056250000001</v>
      </c>
      <c r="R1888" s="28">
        <v>41932.322916666664</v>
      </c>
      <c r="S1888" t="s">
        <v>7205</v>
      </c>
      <c r="T1888" s="27">
        <v>41930</v>
      </c>
      <c r="V1888">
        <v>1</v>
      </c>
      <c r="W1888" t="s">
        <v>36</v>
      </c>
      <c r="X1888" t="s">
        <v>279</v>
      </c>
      <c r="Y1888">
        <v>0</v>
      </c>
      <c r="AB1888" t="s">
        <v>237</v>
      </c>
      <c r="AH1888">
        <v>0</v>
      </c>
      <c r="AN1888" t="s">
        <v>238</v>
      </c>
      <c r="AO1888">
        <v>6</v>
      </c>
      <c r="AP1888" t="s">
        <v>246</v>
      </c>
      <c r="AQ1888" s="27">
        <v>41931</v>
      </c>
      <c r="AR1888" t="s">
        <v>240</v>
      </c>
      <c r="AS1888">
        <v>3</v>
      </c>
      <c r="AT1888" t="s">
        <v>239</v>
      </c>
      <c r="AU1888" s="27">
        <v>41931</v>
      </c>
    </row>
    <row r="1889" spans="1:47" x14ac:dyDescent="0.2">
      <c r="A1889">
        <v>1888</v>
      </c>
      <c r="B1889" t="s">
        <v>7206</v>
      </c>
      <c r="C1889" t="s">
        <v>7207</v>
      </c>
      <c r="D1889" t="s">
        <v>7208</v>
      </c>
      <c r="E1889" s="27">
        <v>41300</v>
      </c>
      <c r="F1889" t="s">
        <v>233</v>
      </c>
      <c r="G1889" s="27">
        <v>30374</v>
      </c>
      <c r="H1889">
        <v>33</v>
      </c>
      <c r="I1889" t="s">
        <v>244</v>
      </c>
      <c r="J1889" t="s">
        <v>250</v>
      </c>
      <c r="K1889">
        <v>0</v>
      </c>
      <c r="L1889">
        <v>5</v>
      </c>
      <c r="M1889">
        <v>0</v>
      </c>
      <c r="N1889">
        <v>0</v>
      </c>
      <c r="O1889">
        <v>6</v>
      </c>
      <c r="P1889">
        <v>-1</v>
      </c>
      <c r="Q1889" s="28">
        <v>41299.421527777777</v>
      </c>
      <c r="R1889" s="28">
        <v>41300.320138888892</v>
      </c>
      <c r="S1889" t="s">
        <v>7209</v>
      </c>
      <c r="T1889" s="27">
        <v>41299</v>
      </c>
      <c r="V1889">
        <v>1</v>
      </c>
      <c r="W1889" t="s">
        <v>36</v>
      </c>
      <c r="X1889" t="s">
        <v>279</v>
      </c>
      <c r="Y1889">
        <v>0</v>
      </c>
      <c r="AB1889" t="s">
        <v>237</v>
      </c>
      <c r="AH1889">
        <v>0</v>
      </c>
      <c r="AN1889" t="s">
        <v>238</v>
      </c>
      <c r="AO1889">
        <v>4</v>
      </c>
      <c r="AP1889" t="s">
        <v>239</v>
      </c>
      <c r="AQ1889" s="27">
        <v>41300</v>
      </c>
      <c r="AR1889" t="s">
        <v>240</v>
      </c>
      <c r="AS1889">
        <v>5</v>
      </c>
      <c r="AT1889" t="s">
        <v>246</v>
      </c>
      <c r="AU1889" s="27">
        <v>41300</v>
      </c>
    </row>
    <row r="1890" spans="1:47" x14ac:dyDescent="0.2">
      <c r="A1890">
        <v>1889</v>
      </c>
      <c r="B1890" t="s">
        <v>7210</v>
      </c>
      <c r="C1890" t="s">
        <v>3523</v>
      </c>
      <c r="D1890" t="s">
        <v>7211</v>
      </c>
      <c r="E1890" s="27">
        <v>41959</v>
      </c>
      <c r="F1890" t="s">
        <v>233</v>
      </c>
      <c r="G1890" s="27">
        <v>35244</v>
      </c>
      <c r="H1890">
        <v>19</v>
      </c>
      <c r="I1890" t="s">
        <v>259</v>
      </c>
      <c r="J1890" t="s">
        <v>245</v>
      </c>
      <c r="K1890">
        <v>0</v>
      </c>
      <c r="L1890">
        <v>4</v>
      </c>
      <c r="M1890">
        <v>0</v>
      </c>
      <c r="N1890">
        <v>1</v>
      </c>
      <c r="O1890">
        <v>0</v>
      </c>
      <c r="P1890">
        <v>0</v>
      </c>
      <c r="Q1890" s="28">
        <v>41959.279861111114</v>
      </c>
      <c r="R1890" s="28">
        <v>41960.059027777781</v>
      </c>
      <c r="S1890" t="s">
        <v>7212</v>
      </c>
      <c r="T1890" s="27">
        <v>41958</v>
      </c>
      <c r="V1890">
        <v>1</v>
      </c>
      <c r="W1890" t="s">
        <v>36</v>
      </c>
      <c r="X1890" t="s">
        <v>279</v>
      </c>
      <c r="Y1890">
        <v>0</v>
      </c>
      <c r="AB1890" t="s">
        <v>237</v>
      </c>
      <c r="AH1890">
        <v>0</v>
      </c>
      <c r="AN1890" t="s">
        <v>238</v>
      </c>
      <c r="AO1890">
        <v>7</v>
      </c>
      <c r="AP1890" t="s">
        <v>246</v>
      </c>
      <c r="AQ1890" s="27">
        <v>41959</v>
      </c>
      <c r="AR1890" t="s">
        <v>240</v>
      </c>
      <c r="AS1890">
        <v>4</v>
      </c>
      <c r="AT1890" t="s">
        <v>239</v>
      </c>
      <c r="AU1890" s="27">
        <v>41959</v>
      </c>
    </row>
    <row r="1891" spans="1:47" x14ac:dyDescent="0.2">
      <c r="A1891">
        <v>1890</v>
      </c>
      <c r="B1891" t="s">
        <v>7213</v>
      </c>
      <c r="C1891" t="s">
        <v>242</v>
      </c>
      <c r="D1891" t="s">
        <v>4806</v>
      </c>
      <c r="E1891" s="27">
        <v>41923</v>
      </c>
      <c r="F1891" t="s">
        <v>233</v>
      </c>
      <c r="G1891" s="27">
        <v>29843</v>
      </c>
      <c r="H1891">
        <v>34</v>
      </c>
      <c r="I1891" t="s">
        <v>244</v>
      </c>
      <c r="J1891" t="s">
        <v>250</v>
      </c>
      <c r="K1891">
        <v>0</v>
      </c>
      <c r="L1891">
        <v>4</v>
      </c>
      <c r="M1891">
        <v>0</v>
      </c>
      <c r="N1891">
        <v>0</v>
      </c>
      <c r="O1891">
        <v>2</v>
      </c>
      <c r="P1891">
        <v>-1</v>
      </c>
      <c r="Q1891" s="28">
        <v>41922.486111111109</v>
      </c>
      <c r="R1891" s="28">
        <v>41946.398611111108</v>
      </c>
      <c r="S1891" t="s">
        <v>7214</v>
      </c>
      <c r="T1891" s="27">
        <v>41922</v>
      </c>
      <c r="V1891">
        <v>1</v>
      </c>
      <c r="W1891" t="s">
        <v>36</v>
      </c>
      <c r="X1891" t="s">
        <v>279</v>
      </c>
      <c r="Y1891">
        <v>1</v>
      </c>
      <c r="AA1891" t="s">
        <v>7215</v>
      </c>
      <c r="AB1891" t="s">
        <v>36</v>
      </c>
      <c r="AC1891">
        <v>0</v>
      </c>
      <c r="AD1891" s="27">
        <v>42060</v>
      </c>
      <c r="AE1891" t="s">
        <v>6851</v>
      </c>
      <c r="AF1891" s="27">
        <v>42060</v>
      </c>
      <c r="AG1891" s="27">
        <v>42061</v>
      </c>
      <c r="AH1891">
        <v>0</v>
      </c>
      <c r="AN1891" t="s">
        <v>238</v>
      </c>
      <c r="AO1891">
        <v>3</v>
      </c>
      <c r="AP1891" t="s">
        <v>239</v>
      </c>
      <c r="AQ1891" s="27">
        <v>41923</v>
      </c>
      <c r="AR1891" t="s">
        <v>240</v>
      </c>
      <c r="AS1891">
        <v>4</v>
      </c>
      <c r="AT1891" t="s">
        <v>239</v>
      </c>
      <c r="AU1891" s="27">
        <v>41923</v>
      </c>
    </row>
    <row r="1892" spans="1:47" x14ac:dyDescent="0.2">
      <c r="A1892">
        <v>1891</v>
      </c>
      <c r="B1892" t="s">
        <v>7216</v>
      </c>
      <c r="C1892" t="s">
        <v>817</v>
      </c>
      <c r="D1892" t="s">
        <v>1692</v>
      </c>
      <c r="E1892" s="27">
        <v>41333</v>
      </c>
      <c r="F1892" t="s">
        <v>233</v>
      </c>
      <c r="G1892" s="27">
        <v>28737</v>
      </c>
      <c r="H1892">
        <v>37</v>
      </c>
      <c r="I1892" t="s">
        <v>244</v>
      </c>
      <c r="J1892" t="s">
        <v>250</v>
      </c>
      <c r="K1892">
        <v>0</v>
      </c>
      <c r="L1892">
        <v>3</v>
      </c>
      <c r="M1892">
        <v>0</v>
      </c>
      <c r="N1892">
        <v>0</v>
      </c>
      <c r="O1892">
        <v>1</v>
      </c>
      <c r="P1892">
        <v>-1</v>
      </c>
      <c r="Q1892" s="28">
        <v>41332.396527777775</v>
      </c>
      <c r="R1892" s="28">
        <v>42341.334722222222</v>
      </c>
      <c r="S1892" t="s">
        <v>7217</v>
      </c>
      <c r="T1892" s="27">
        <v>39609</v>
      </c>
      <c r="V1892">
        <v>1724</v>
      </c>
      <c r="W1892" t="s">
        <v>32</v>
      </c>
      <c r="X1892" t="s">
        <v>555</v>
      </c>
      <c r="Y1892">
        <v>0</v>
      </c>
      <c r="AB1892" t="s">
        <v>237</v>
      </c>
      <c r="AH1892">
        <v>0</v>
      </c>
      <c r="AN1892" t="s">
        <v>238</v>
      </c>
      <c r="AO1892">
        <v>2</v>
      </c>
      <c r="AP1892" t="s">
        <v>239</v>
      </c>
      <c r="AQ1892" s="27">
        <v>41333</v>
      </c>
      <c r="AR1892" t="s">
        <v>240</v>
      </c>
      <c r="AS1892">
        <v>3</v>
      </c>
      <c r="AT1892" t="s">
        <v>239</v>
      </c>
      <c r="AU1892" s="27">
        <v>41333</v>
      </c>
    </row>
    <row r="1893" spans="1:47" x14ac:dyDescent="0.2">
      <c r="A1893">
        <v>1892</v>
      </c>
      <c r="B1893" t="s">
        <v>7218</v>
      </c>
      <c r="C1893" t="s">
        <v>400</v>
      </c>
      <c r="D1893" t="s">
        <v>1110</v>
      </c>
      <c r="E1893" s="27">
        <v>41402</v>
      </c>
      <c r="F1893" t="s">
        <v>233</v>
      </c>
      <c r="G1893" s="27">
        <v>34353</v>
      </c>
      <c r="H1893">
        <v>22</v>
      </c>
      <c r="I1893" t="s">
        <v>259</v>
      </c>
      <c r="J1893" t="s">
        <v>250</v>
      </c>
      <c r="K1893">
        <v>0</v>
      </c>
      <c r="L1893">
        <v>8</v>
      </c>
      <c r="M1893">
        <v>0</v>
      </c>
      <c r="N1893">
        <v>0</v>
      </c>
      <c r="O1893">
        <v>0</v>
      </c>
      <c r="W1893" t="s">
        <v>237</v>
      </c>
      <c r="Y1893">
        <v>-1</v>
      </c>
      <c r="AB1893" t="s">
        <v>237</v>
      </c>
      <c r="AH1893">
        <v>0</v>
      </c>
      <c r="AN1893" t="s">
        <v>238</v>
      </c>
      <c r="AO1893">
        <v>9</v>
      </c>
      <c r="AP1893" t="s">
        <v>269</v>
      </c>
      <c r="AQ1893" s="27">
        <v>41402</v>
      </c>
      <c r="AR1893" t="s">
        <v>240</v>
      </c>
      <c r="AS1893">
        <v>8</v>
      </c>
      <c r="AT1893" t="s">
        <v>269</v>
      </c>
      <c r="AU1893" s="27">
        <v>41402</v>
      </c>
    </row>
    <row r="1894" spans="1:47" x14ac:dyDescent="0.2">
      <c r="A1894">
        <v>1893</v>
      </c>
      <c r="B1894" t="s">
        <v>7219</v>
      </c>
      <c r="C1894" t="s">
        <v>414</v>
      </c>
      <c r="D1894" t="s">
        <v>7220</v>
      </c>
      <c r="E1894" s="27">
        <v>41343</v>
      </c>
      <c r="F1894" t="s">
        <v>233</v>
      </c>
      <c r="G1894" s="27">
        <v>33656</v>
      </c>
      <c r="H1894">
        <v>24</v>
      </c>
      <c r="I1894" t="s">
        <v>259</v>
      </c>
      <c r="J1894" t="s">
        <v>245</v>
      </c>
      <c r="K1894">
        <v>0</v>
      </c>
      <c r="L1894">
        <v>8</v>
      </c>
      <c r="M1894">
        <v>0</v>
      </c>
      <c r="N1894">
        <v>0</v>
      </c>
      <c r="O1894">
        <v>4</v>
      </c>
      <c r="P1894">
        <v>-1</v>
      </c>
      <c r="Q1894" s="28">
        <v>41342.366666666669</v>
      </c>
      <c r="R1894" s="28">
        <v>41343.299305555556</v>
      </c>
      <c r="S1894" t="s">
        <v>7221</v>
      </c>
      <c r="T1894" s="27">
        <v>41342</v>
      </c>
      <c r="V1894">
        <v>1</v>
      </c>
      <c r="W1894" t="s">
        <v>36</v>
      </c>
      <c r="X1894" t="s">
        <v>279</v>
      </c>
      <c r="Y1894">
        <v>0</v>
      </c>
      <c r="AB1894" t="s">
        <v>237</v>
      </c>
      <c r="AH1894">
        <v>0</v>
      </c>
      <c r="AN1894" t="s">
        <v>238</v>
      </c>
      <c r="AO1894">
        <v>4</v>
      </c>
      <c r="AP1894" t="s">
        <v>239</v>
      </c>
      <c r="AQ1894" s="27">
        <v>41343</v>
      </c>
      <c r="AR1894" t="s">
        <v>240</v>
      </c>
      <c r="AS1894">
        <v>8</v>
      </c>
      <c r="AT1894" t="s">
        <v>269</v>
      </c>
      <c r="AU1894" s="27">
        <v>41343</v>
      </c>
    </row>
    <row r="1895" spans="1:47" x14ac:dyDescent="0.2">
      <c r="A1895">
        <v>1894</v>
      </c>
      <c r="B1895" t="s">
        <v>7222</v>
      </c>
      <c r="C1895" t="s">
        <v>1882</v>
      </c>
      <c r="D1895" t="s">
        <v>7223</v>
      </c>
      <c r="E1895" s="27">
        <v>41497</v>
      </c>
      <c r="F1895" t="s">
        <v>233</v>
      </c>
      <c r="G1895" s="27">
        <v>32352</v>
      </c>
      <c r="H1895">
        <v>27</v>
      </c>
      <c r="I1895" t="s">
        <v>244</v>
      </c>
      <c r="J1895" t="s">
        <v>250</v>
      </c>
      <c r="K1895">
        <v>0</v>
      </c>
      <c r="L1895">
        <v>2</v>
      </c>
      <c r="M1895">
        <v>0</v>
      </c>
      <c r="N1895">
        <v>0</v>
      </c>
      <c r="O1895">
        <v>0</v>
      </c>
      <c r="P1895">
        <v>-1</v>
      </c>
      <c r="Q1895" s="28">
        <v>41496.309027777781</v>
      </c>
      <c r="R1895" s="28">
        <v>41498.394444444442</v>
      </c>
      <c r="S1895" t="s">
        <v>7224</v>
      </c>
      <c r="T1895" s="27">
        <v>41496</v>
      </c>
      <c r="V1895">
        <v>1</v>
      </c>
      <c r="W1895" t="s">
        <v>36</v>
      </c>
      <c r="X1895" t="s">
        <v>279</v>
      </c>
      <c r="Y1895">
        <v>1</v>
      </c>
      <c r="AA1895" t="s">
        <v>7225</v>
      </c>
      <c r="AB1895" t="s">
        <v>36</v>
      </c>
      <c r="AC1895">
        <v>162</v>
      </c>
      <c r="AD1895" s="27">
        <v>41544</v>
      </c>
      <c r="AE1895" t="s">
        <v>404</v>
      </c>
      <c r="AF1895" s="27">
        <v>41706</v>
      </c>
      <c r="AG1895" s="27">
        <v>41707</v>
      </c>
      <c r="AH1895">
        <v>0</v>
      </c>
      <c r="AN1895" t="s">
        <v>238</v>
      </c>
      <c r="AO1895">
        <v>3</v>
      </c>
      <c r="AP1895" t="s">
        <v>239</v>
      </c>
      <c r="AQ1895" s="27">
        <v>41497</v>
      </c>
      <c r="AR1895" t="s">
        <v>240</v>
      </c>
      <c r="AS1895">
        <v>2</v>
      </c>
      <c r="AT1895" t="s">
        <v>239</v>
      </c>
      <c r="AU1895" s="27">
        <v>41497</v>
      </c>
    </row>
    <row r="1896" spans="1:47" x14ac:dyDescent="0.2">
      <c r="A1896">
        <v>1895</v>
      </c>
      <c r="B1896" t="s">
        <v>7226</v>
      </c>
      <c r="C1896" t="s">
        <v>5223</v>
      </c>
      <c r="D1896" t="s">
        <v>7227</v>
      </c>
      <c r="E1896" s="27">
        <v>41312</v>
      </c>
      <c r="F1896" t="s">
        <v>233</v>
      </c>
      <c r="G1896" s="27">
        <v>31857</v>
      </c>
      <c r="H1896">
        <v>29</v>
      </c>
      <c r="I1896" t="s">
        <v>244</v>
      </c>
      <c r="J1896" t="s">
        <v>250</v>
      </c>
      <c r="K1896">
        <v>1</v>
      </c>
      <c r="L1896">
        <v>10</v>
      </c>
      <c r="M1896">
        <v>1</v>
      </c>
      <c r="N1896">
        <v>1</v>
      </c>
      <c r="O1896">
        <v>4</v>
      </c>
      <c r="P1896">
        <v>0</v>
      </c>
      <c r="Q1896" s="28">
        <v>41312.090277777781</v>
      </c>
      <c r="R1896" s="28">
        <v>41667.270138888889</v>
      </c>
      <c r="S1896" t="s">
        <v>7228</v>
      </c>
      <c r="T1896" s="27">
        <v>41311</v>
      </c>
      <c r="V1896">
        <v>1</v>
      </c>
      <c r="W1896" t="s">
        <v>32</v>
      </c>
      <c r="X1896" t="s">
        <v>7229</v>
      </c>
      <c r="Y1896">
        <v>1</v>
      </c>
      <c r="AA1896" t="s">
        <v>7230</v>
      </c>
      <c r="AB1896" t="s">
        <v>32</v>
      </c>
      <c r="AD1896" s="27">
        <v>41330</v>
      </c>
      <c r="AE1896" t="s">
        <v>527</v>
      </c>
      <c r="AH1896">
        <v>1</v>
      </c>
      <c r="AJ1896" t="s">
        <v>7231</v>
      </c>
      <c r="AK1896" t="s">
        <v>312</v>
      </c>
      <c r="AL1896" s="27">
        <v>42324</v>
      </c>
      <c r="AM1896" t="s">
        <v>4414</v>
      </c>
      <c r="AN1896" t="s">
        <v>238</v>
      </c>
      <c r="AO1896">
        <v>9</v>
      </c>
      <c r="AP1896" t="s">
        <v>269</v>
      </c>
      <c r="AQ1896" s="27">
        <v>41312</v>
      </c>
      <c r="AR1896" t="s">
        <v>240</v>
      </c>
      <c r="AS1896">
        <v>10</v>
      </c>
      <c r="AT1896" t="s">
        <v>269</v>
      </c>
      <c r="AU1896" s="27">
        <v>41312</v>
      </c>
    </row>
    <row r="1897" spans="1:47" x14ac:dyDescent="0.2">
      <c r="A1897">
        <v>1896</v>
      </c>
      <c r="B1897" t="s">
        <v>7232</v>
      </c>
      <c r="C1897" t="s">
        <v>7233</v>
      </c>
      <c r="D1897" t="s">
        <v>419</v>
      </c>
      <c r="E1897" s="27">
        <v>41699</v>
      </c>
      <c r="F1897" t="s">
        <v>233</v>
      </c>
      <c r="G1897" s="27">
        <v>27636</v>
      </c>
      <c r="H1897">
        <v>40</v>
      </c>
      <c r="I1897" t="s">
        <v>244</v>
      </c>
      <c r="J1897" t="s">
        <v>250</v>
      </c>
      <c r="K1897">
        <v>0</v>
      </c>
      <c r="L1897">
        <v>1</v>
      </c>
      <c r="M1897">
        <v>0</v>
      </c>
      <c r="N1897">
        <v>0</v>
      </c>
      <c r="O1897">
        <v>0</v>
      </c>
      <c r="W1897" t="s">
        <v>237</v>
      </c>
      <c r="Y1897">
        <v>-1</v>
      </c>
      <c r="AB1897" t="s">
        <v>237</v>
      </c>
      <c r="AH1897">
        <v>0</v>
      </c>
      <c r="AN1897" t="s">
        <v>238</v>
      </c>
      <c r="AO1897">
        <v>1</v>
      </c>
      <c r="AP1897" t="s">
        <v>239</v>
      </c>
      <c r="AQ1897" s="27">
        <v>41699</v>
      </c>
      <c r="AR1897" t="s">
        <v>240</v>
      </c>
      <c r="AS1897">
        <v>1</v>
      </c>
      <c r="AT1897" t="s">
        <v>239</v>
      </c>
      <c r="AU1897" s="27">
        <v>41699</v>
      </c>
    </row>
    <row r="1898" spans="1:47" x14ac:dyDescent="0.2">
      <c r="A1898">
        <v>1897</v>
      </c>
      <c r="B1898" t="s">
        <v>7234</v>
      </c>
      <c r="C1898" t="s">
        <v>7235</v>
      </c>
      <c r="D1898" t="s">
        <v>637</v>
      </c>
      <c r="E1898" s="27">
        <v>41354</v>
      </c>
      <c r="F1898" t="s">
        <v>233</v>
      </c>
      <c r="G1898" s="27">
        <v>34740</v>
      </c>
      <c r="H1898">
        <v>21</v>
      </c>
      <c r="I1898" t="s">
        <v>259</v>
      </c>
      <c r="J1898" t="s">
        <v>245</v>
      </c>
      <c r="K1898">
        <v>1</v>
      </c>
      <c r="L1898">
        <v>7</v>
      </c>
      <c r="M1898">
        <v>0</v>
      </c>
      <c r="N1898">
        <v>1</v>
      </c>
      <c r="O1898">
        <v>1</v>
      </c>
      <c r="P1898">
        <v>0</v>
      </c>
      <c r="Q1898" s="28">
        <v>41354.512499999997</v>
      </c>
      <c r="R1898" s="28">
        <v>41391.327777777777</v>
      </c>
      <c r="S1898" t="s">
        <v>7236</v>
      </c>
      <c r="T1898" s="27">
        <v>41353</v>
      </c>
      <c r="V1898">
        <v>1</v>
      </c>
      <c r="W1898" t="s">
        <v>32</v>
      </c>
      <c r="X1898" t="s">
        <v>4142</v>
      </c>
      <c r="Y1898">
        <v>1</v>
      </c>
      <c r="AA1898" t="s">
        <v>7237</v>
      </c>
      <c r="AB1898" t="s">
        <v>36</v>
      </c>
      <c r="AD1898" s="27">
        <v>41942</v>
      </c>
      <c r="AE1898" t="s">
        <v>412</v>
      </c>
      <c r="AH1898">
        <v>0</v>
      </c>
      <c r="AN1898" t="s">
        <v>238</v>
      </c>
      <c r="AO1898">
        <v>8</v>
      </c>
      <c r="AP1898" t="s">
        <v>269</v>
      </c>
      <c r="AQ1898" s="27">
        <v>41354</v>
      </c>
      <c r="AR1898" t="s">
        <v>240</v>
      </c>
      <c r="AS1898">
        <v>7</v>
      </c>
      <c r="AT1898" t="s">
        <v>246</v>
      </c>
      <c r="AU1898" s="27">
        <v>41354</v>
      </c>
    </row>
    <row r="1899" spans="1:47" x14ac:dyDescent="0.2">
      <c r="A1899">
        <v>1898</v>
      </c>
      <c r="B1899" t="s">
        <v>7238</v>
      </c>
      <c r="C1899" t="s">
        <v>7239</v>
      </c>
      <c r="D1899" t="s">
        <v>7240</v>
      </c>
      <c r="E1899" s="27">
        <v>41956</v>
      </c>
      <c r="F1899" t="s">
        <v>294</v>
      </c>
      <c r="G1899" s="27">
        <v>32834</v>
      </c>
      <c r="H1899">
        <v>26</v>
      </c>
      <c r="I1899" t="s">
        <v>244</v>
      </c>
      <c r="J1899" t="s">
        <v>245</v>
      </c>
      <c r="K1899">
        <v>0</v>
      </c>
      <c r="L1899">
        <v>4</v>
      </c>
      <c r="M1899">
        <v>0</v>
      </c>
      <c r="N1899">
        <v>0</v>
      </c>
      <c r="O1899">
        <v>0</v>
      </c>
      <c r="P1899">
        <v>-1</v>
      </c>
      <c r="Q1899" s="28">
        <v>41955.203472222223</v>
      </c>
      <c r="R1899" s="28">
        <v>41956.098611111112</v>
      </c>
      <c r="S1899" t="s">
        <v>7241</v>
      </c>
      <c r="T1899" s="27">
        <v>41955</v>
      </c>
      <c r="V1899">
        <v>1</v>
      </c>
      <c r="W1899" t="s">
        <v>32</v>
      </c>
      <c r="X1899" t="s">
        <v>608</v>
      </c>
      <c r="Y1899">
        <v>0</v>
      </c>
      <c r="AB1899" t="s">
        <v>237</v>
      </c>
      <c r="AH1899">
        <v>0</v>
      </c>
      <c r="AN1899" t="s">
        <v>238</v>
      </c>
      <c r="AO1899">
        <v>6</v>
      </c>
      <c r="AP1899" t="s">
        <v>246</v>
      </c>
      <c r="AQ1899" s="27">
        <v>41956</v>
      </c>
      <c r="AR1899" t="s">
        <v>240</v>
      </c>
      <c r="AS1899">
        <v>4</v>
      </c>
      <c r="AT1899" t="s">
        <v>239</v>
      </c>
      <c r="AU1899" s="27">
        <v>41956</v>
      </c>
    </row>
    <row r="1900" spans="1:47" x14ac:dyDescent="0.2">
      <c r="A1900">
        <v>1899</v>
      </c>
      <c r="B1900" t="s">
        <v>7242</v>
      </c>
      <c r="C1900" t="s">
        <v>7243</v>
      </c>
      <c r="D1900" t="s">
        <v>5405</v>
      </c>
      <c r="E1900" s="27">
        <v>41340</v>
      </c>
      <c r="F1900" t="s">
        <v>233</v>
      </c>
      <c r="G1900" s="27">
        <v>30531</v>
      </c>
      <c r="H1900">
        <v>32</v>
      </c>
      <c r="I1900" t="s">
        <v>244</v>
      </c>
      <c r="J1900" t="s">
        <v>353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-1</v>
      </c>
      <c r="Q1900" s="28">
        <v>41339.353472222225</v>
      </c>
      <c r="R1900" s="28">
        <v>41340.339583333334</v>
      </c>
      <c r="S1900" t="s">
        <v>7244</v>
      </c>
      <c r="T1900" s="27">
        <v>41339</v>
      </c>
      <c r="V1900">
        <v>1</v>
      </c>
      <c r="W1900" t="s">
        <v>36</v>
      </c>
      <c r="X1900" t="s">
        <v>279</v>
      </c>
      <c r="Y1900">
        <v>0</v>
      </c>
      <c r="AB1900" t="s">
        <v>237</v>
      </c>
      <c r="AH1900">
        <v>0</v>
      </c>
      <c r="AN1900" t="s">
        <v>238</v>
      </c>
      <c r="AO1900">
        <v>1</v>
      </c>
      <c r="AP1900" t="s">
        <v>239</v>
      </c>
      <c r="AQ1900" s="27">
        <v>41340</v>
      </c>
      <c r="AR1900" t="s">
        <v>240</v>
      </c>
      <c r="AS1900">
        <v>1</v>
      </c>
      <c r="AT1900" t="s">
        <v>239</v>
      </c>
      <c r="AU1900" s="27">
        <v>41340</v>
      </c>
    </row>
    <row r="1901" spans="1:47" x14ac:dyDescent="0.2">
      <c r="A1901">
        <v>1900</v>
      </c>
      <c r="B1901" t="s">
        <v>7245</v>
      </c>
      <c r="C1901" t="s">
        <v>464</v>
      </c>
      <c r="D1901" t="s">
        <v>2014</v>
      </c>
      <c r="E1901" s="27">
        <v>41339</v>
      </c>
      <c r="F1901" t="s">
        <v>233</v>
      </c>
      <c r="G1901" s="27">
        <v>31288</v>
      </c>
      <c r="H1901">
        <v>30</v>
      </c>
      <c r="I1901" t="s">
        <v>244</v>
      </c>
      <c r="J1901" t="s">
        <v>245</v>
      </c>
      <c r="K1901">
        <v>0</v>
      </c>
      <c r="L1901">
        <v>5</v>
      </c>
      <c r="M1901">
        <v>0</v>
      </c>
      <c r="N1901">
        <v>0</v>
      </c>
      <c r="O1901">
        <v>10</v>
      </c>
      <c r="P1901">
        <v>123</v>
      </c>
      <c r="Q1901" s="28">
        <v>41462.535416666666</v>
      </c>
      <c r="R1901" s="28">
        <v>41571.388888888891</v>
      </c>
      <c r="S1901" t="s">
        <v>7246</v>
      </c>
      <c r="U1901" s="27">
        <v>40961</v>
      </c>
      <c r="V1901">
        <v>378</v>
      </c>
      <c r="W1901" t="s">
        <v>32</v>
      </c>
      <c r="X1901" t="s">
        <v>274</v>
      </c>
      <c r="Y1901">
        <v>1</v>
      </c>
      <c r="AA1901" t="s">
        <v>7247</v>
      </c>
      <c r="AB1901" t="s">
        <v>36</v>
      </c>
      <c r="AC1901">
        <v>0</v>
      </c>
      <c r="AD1901" s="27">
        <v>41462</v>
      </c>
      <c r="AE1901" t="s">
        <v>279</v>
      </c>
      <c r="AF1901" s="27">
        <v>41462</v>
      </c>
      <c r="AG1901" s="27">
        <v>41571</v>
      </c>
      <c r="AH1901">
        <v>1</v>
      </c>
      <c r="AJ1901" t="s">
        <v>7247</v>
      </c>
      <c r="AK1901" t="s">
        <v>462</v>
      </c>
      <c r="AL1901" s="27">
        <v>41462</v>
      </c>
      <c r="AM1901" t="s">
        <v>279</v>
      </c>
      <c r="AN1901" t="s">
        <v>238</v>
      </c>
      <c r="AO1901">
        <v>2</v>
      </c>
      <c r="AP1901" t="s">
        <v>239</v>
      </c>
      <c r="AQ1901" s="27">
        <v>41339</v>
      </c>
      <c r="AR1901" t="s">
        <v>240</v>
      </c>
      <c r="AS1901">
        <v>5</v>
      </c>
      <c r="AT1901" t="s">
        <v>246</v>
      </c>
      <c r="AU1901" s="27">
        <v>41339</v>
      </c>
    </row>
    <row r="1902" spans="1:47" x14ac:dyDescent="0.2">
      <c r="A1902">
        <v>1901</v>
      </c>
      <c r="B1902" t="s">
        <v>7248</v>
      </c>
      <c r="C1902" t="s">
        <v>7249</v>
      </c>
      <c r="D1902" t="s">
        <v>7250</v>
      </c>
      <c r="E1902" s="27">
        <v>41406</v>
      </c>
      <c r="F1902" t="s">
        <v>294</v>
      </c>
      <c r="G1902" s="27">
        <v>27092</v>
      </c>
      <c r="H1902">
        <v>42</v>
      </c>
      <c r="I1902" t="s">
        <v>244</v>
      </c>
      <c r="J1902" t="s">
        <v>245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-1</v>
      </c>
      <c r="Q1902" s="28">
        <v>41405.390972222223</v>
      </c>
      <c r="R1902" s="28">
        <v>41406.277083333334</v>
      </c>
      <c r="S1902" t="s">
        <v>7251</v>
      </c>
      <c r="T1902" s="27">
        <v>41405</v>
      </c>
      <c r="V1902">
        <v>1</v>
      </c>
      <c r="W1902" t="s">
        <v>32</v>
      </c>
      <c r="X1902" t="s">
        <v>261</v>
      </c>
      <c r="Y1902">
        <v>1</v>
      </c>
      <c r="AA1902" t="s">
        <v>7252</v>
      </c>
      <c r="AB1902" t="s">
        <v>32</v>
      </c>
      <c r="AC1902">
        <v>0</v>
      </c>
      <c r="AD1902" s="27">
        <v>41512</v>
      </c>
      <c r="AE1902" t="s">
        <v>261</v>
      </c>
      <c r="AF1902" s="27">
        <v>41512</v>
      </c>
      <c r="AG1902" s="27">
        <v>41556</v>
      </c>
      <c r="AH1902">
        <v>0</v>
      </c>
      <c r="AN1902" t="s">
        <v>238</v>
      </c>
      <c r="AO1902">
        <v>1</v>
      </c>
      <c r="AP1902" t="s">
        <v>239</v>
      </c>
      <c r="AQ1902" s="27">
        <v>41406</v>
      </c>
      <c r="AR1902" t="s">
        <v>240</v>
      </c>
      <c r="AS1902">
        <v>1</v>
      </c>
      <c r="AT1902" t="s">
        <v>239</v>
      </c>
      <c r="AU1902" s="27">
        <v>41406</v>
      </c>
    </row>
    <row r="1903" spans="1:47" x14ac:dyDescent="0.2">
      <c r="A1903">
        <v>1902</v>
      </c>
      <c r="B1903" t="s">
        <v>7253</v>
      </c>
      <c r="C1903" t="s">
        <v>7254</v>
      </c>
      <c r="D1903" t="s">
        <v>7255</v>
      </c>
      <c r="E1903" s="27">
        <v>41689</v>
      </c>
      <c r="F1903" t="s">
        <v>294</v>
      </c>
      <c r="G1903" s="27">
        <v>31706</v>
      </c>
      <c r="H1903">
        <v>29</v>
      </c>
      <c r="I1903" t="s">
        <v>244</v>
      </c>
      <c r="J1903" t="s">
        <v>245</v>
      </c>
      <c r="K1903">
        <v>0</v>
      </c>
      <c r="L1903">
        <v>8</v>
      </c>
      <c r="M1903">
        <v>0</v>
      </c>
      <c r="N1903">
        <v>0</v>
      </c>
      <c r="O1903">
        <v>8</v>
      </c>
      <c r="P1903">
        <v>12</v>
      </c>
      <c r="Q1903" s="28">
        <v>41701.044444444444</v>
      </c>
      <c r="R1903" s="28">
        <v>41806.478472222225</v>
      </c>
      <c r="S1903" t="s">
        <v>7256</v>
      </c>
      <c r="U1903" s="27">
        <v>41624</v>
      </c>
      <c r="V1903">
        <v>65</v>
      </c>
      <c r="W1903" t="s">
        <v>36</v>
      </c>
      <c r="X1903" t="s">
        <v>274</v>
      </c>
      <c r="Y1903">
        <v>0</v>
      </c>
      <c r="AB1903" t="s">
        <v>237</v>
      </c>
      <c r="AH1903">
        <v>0</v>
      </c>
      <c r="AN1903" t="s">
        <v>238</v>
      </c>
      <c r="AO1903">
        <v>3</v>
      </c>
      <c r="AP1903" t="s">
        <v>239</v>
      </c>
      <c r="AQ1903" s="27">
        <v>41689</v>
      </c>
      <c r="AR1903" t="s">
        <v>240</v>
      </c>
      <c r="AS1903">
        <v>8</v>
      </c>
      <c r="AT1903" t="s">
        <v>269</v>
      </c>
      <c r="AU1903" s="27">
        <v>41689</v>
      </c>
    </row>
    <row r="1904" spans="1:47" x14ac:dyDescent="0.2">
      <c r="A1904">
        <v>1903</v>
      </c>
      <c r="B1904" t="s">
        <v>7257</v>
      </c>
      <c r="C1904" t="s">
        <v>1882</v>
      </c>
      <c r="D1904" t="s">
        <v>6011</v>
      </c>
      <c r="E1904" s="27">
        <v>41710</v>
      </c>
      <c r="F1904" t="s">
        <v>233</v>
      </c>
      <c r="G1904" s="27">
        <v>28519</v>
      </c>
      <c r="H1904">
        <v>38</v>
      </c>
      <c r="I1904" t="s">
        <v>244</v>
      </c>
      <c r="J1904" t="s">
        <v>245</v>
      </c>
      <c r="K1904">
        <v>0</v>
      </c>
      <c r="L1904">
        <v>2</v>
      </c>
      <c r="M1904">
        <v>0</v>
      </c>
      <c r="N1904">
        <v>0</v>
      </c>
      <c r="O1904">
        <v>1</v>
      </c>
      <c r="P1904">
        <v>-1</v>
      </c>
      <c r="Q1904" s="28">
        <v>41709.366666666669</v>
      </c>
      <c r="R1904" s="28">
        <v>41810.155555555553</v>
      </c>
      <c r="S1904" t="s">
        <v>7258</v>
      </c>
      <c r="T1904" s="27">
        <v>41709</v>
      </c>
      <c r="V1904">
        <v>1</v>
      </c>
      <c r="W1904" t="s">
        <v>36</v>
      </c>
      <c r="X1904" t="s">
        <v>279</v>
      </c>
      <c r="Y1904">
        <v>0</v>
      </c>
      <c r="AB1904" t="s">
        <v>237</v>
      </c>
      <c r="AH1904">
        <v>0</v>
      </c>
      <c r="AN1904" t="s">
        <v>238</v>
      </c>
      <c r="AO1904">
        <v>1</v>
      </c>
      <c r="AP1904" t="s">
        <v>239</v>
      </c>
      <c r="AQ1904" s="27">
        <v>41710</v>
      </c>
      <c r="AR1904" t="s">
        <v>240</v>
      </c>
      <c r="AS1904">
        <v>2</v>
      </c>
      <c r="AT1904" t="s">
        <v>239</v>
      </c>
      <c r="AU1904" s="27">
        <v>41710</v>
      </c>
    </row>
    <row r="1905" spans="1:47" x14ac:dyDescent="0.2">
      <c r="A1905">
        <v>1904</v>
      </c>
      <c r="B1905" t="s">
        <v>7259</v>
      </c>
      <c r="C1905" t="s">
        <v>7260</v>
      </c>
      <c r="D1905" t="s">
        <v>7261</v>
      </c>
      <c r="E1905" s="27">
        <v>41290</v>
      </c>
      <c r="F1905" t="s">
        <v>233</v>
      </c>
      <c r="G1905" s="27">
        <v>30710</v>
      </c>
      <c r="H1905">
        <v>32</v>
      </c>
      <c r="I1905" t="s">
        <v>244</v>
      </c>
      <c r="J1905" t="s">
        <v>250</v>
      </c>
      <c r="K1905">
        <v>0</v>
      </c>
      <c r="L1905">
        <v>4</v>
      </c>
      <c r="M1905">
        <v>0</v>
      </c>
      <c r="N1905">
        <v>0</v>
      </c>
      <c r="O1905">
        <v>1</v>
      </c>
      <c r="P1905">
        <v>0</v>
      </c>
      <c r="Q1905" s="28">
        <v>41290.52847222222</v>
      </c>
      <c r="R1905" s="28">
        <v>41290.280555555553</v>
      </c>
      <c r="S1905" t="s">
        <v>7262</v>
      </c>
      <c r="T1905" s="27">
        <v>41290</v>
      </c>
      <c r="V1905">
        <v>0</v>
      </c>
      <c r="W1905" t="s">
        <v>32</v>
      </c>
      <c r="X1905" t="s">
        <v>348</v>
      </c>
      <c r="Y1905">
        <v>0</v>
      </c>
      <c r="AB1905" t="s">
        <v>237</v>
      </c>
      <c r="AH1905">
        <v>0</v>
      </c>
      <c r="AN1905" t="s">
        <v>238</v>
      </c>
      <c r="AO1905">
        <v>3</v>
      </c>
      <c r="AP1905" t="s">
        <v>239</v>
      </c>
      <c r="AQ1905" s="27">
        <v>41290</v>
      </c>
      <c r="AR1905" t="s">
        <v>240</v>
      </c>
      <c r="AS1905">
        <v>4</v>
      </c>
      <c r="AT1905" t="s">
        <v>239</v>
      </c>
      <c r="AU1905" s="27">
        <v>41290</v>
      </c>
    </row>
    <row r="1906" spans="1:47" x14ac:dyDescent="0.2">
      <c r="A1906">
        <v>1905</v>
      </c>
      <c r="B1906" t="s">
        <v>7263</v>
      </c>
      <c r="C1906" t="s">
        <v>4055</v>
      </c>
      <c r="D1906" t="s">
        <v>7264</v>
      </c>
      <c r="E1906" s="27">
        <v>41303</v>
      </c>
      <c r="F1906" t="s">
        <v>233</v>
      </c>
      <c r="G1906" s="27">
        <v>32304</v>
      </c>
      <c r="H1906">
        <v>27</v>
      </c>
      <c r="I1906" t="s">
        <v>244</v>
      </c>
      <c r="J1906" t="s">
        <v>22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-2</v>
      </c>
      <c r="Q1906" s="28">
        <v>41301.26458333333</v>
      </c>
      <c r="R1906" s="28">
        <v>41303.457638888889</v>
      </c>
      <c r="S1906" t="s">
        <v>7265</v>
      </c>
      <c r="T1906" s="27">
        <v>41301</v>
      </c>
      <c r="V1906">
        <v>2</v>
      </c>
      <c r="W1906" t="s">
        <v>32</v>
      </c>
      <c r="X1906" t="s">
        <v>1731</v>
      </c>
      <c r="Y1906">
        <v>0</v>
      </c>
      <c r="AB1906" t="s">
        <v>237</v>
      </c>
      <c r="AH1906">
        <v>0</v>
      </c>
      <c r="AN1906" t="s">
        <v>238</v>
      </c>
      <c r="AO1906">
        <v>2</v>
      </c>
      <c r="AP1906" t="s">
        <v>239</v>
      </c>
      <c r="AQ1906" s="27">
        <v>41303</v>
      </c>
      <c r="AR1906" t="s">
        <v>240</v>
      </c>
      <c r="AS1906">
        <v>1</v>
      </c>
      <c r="AT1906" t="s">
        <v>239</v>
      </c>
      <c r="AU1906" s="27">
        <v>41303</v>
      </c>
    </row>
    <row r="1907" spans="1:47" x14ac:dyDescent="0.2">
      <c r="A1907">
        <v>1906</v>
      </c>
      <c r="B1907" t="s">
        <v>7266</v>
      </c>
      <c r="C1907" t="s">
        <v>637</v>
      </c>
      <c r="D1907" t="s">
        <v>6867</v>
      </c>
      <c r="E1907" s="27">
        <v>41360</v>
      </c>
      <c r="F1907" t="s">
        <v>233</v>
      </c>
      <c r="G1907" s="27">
        <v>31350</v>
      </c>
      <c r="H1907">
        <v>30</v>
      </c>
      <c r="I1907" t="s">
        <v>244</v>
      </c>
      <c r="J1907" t="s">
        <v>245</v>
      </c>
      <c r="K1907">
        <v>0</v>
      </c>
      <c r="L1907">
        <v>4</v>
      </c>
      <c r="M1907">
        <v>0</v>
      </c>
      <c r="N1907">
        <v>0</v>
      </c>
      <c r="O1907">
        <v>3</v>
      </c>
      <c r="P1907">
        <v>-1</v>
      </c>
      <c r="Q1907" s="28">
        <v>41359.398611111108</v>
      </c>
      <c r="R1907" s="28">
        <v>41360.056944444441</v>
      </c>
      <c r="S1907" t="s">
        <v>7267</v>
      </c>
      <c r="T1907" s="27">
        <v>41359</v>
      </c>
      <c r="V1907">
        <v>1</v>
      </c>
      <c r="W1907" t="s">
        <v>36</v>
      </c>
      <c r="X1907" t="s">
        <v>279</v>
      </c>
      <c r="Y1907">
        <v>0</v>
      </c>
      <c r="AB1907" t="s">
        <v>237</v>
      </c>
      <c r="AH1907">
        <v>0</v>
      </c>
      <c r="AN1907" t="s">
        <v>238</v>
      </c>
      <c r="AO1907">
        <v>3</v>
      </c>
      <c r="AP1907" t="s">
        <v>239</v>
      </c>
      <c r="AQ1907" s="27">
        <v>41360</v>
      </c>
      <c r="AR1907" t="s">
        <v>240</v>
      </c>
      <c r="AS1907">
        <v>4</v>
      </c>
      <c r="AT1907" t="s">
        <v>239</v>
      </c>
      <c r="AU1907" s="27">
        <v>41360</v>
      </c>
    </row>
    <row r="1908" spans="1:47" x14ac:dyDescent="0.2">
      <c r="A1908">
        <v>1907</v>
      </c>
      <c r="B1908" t="s">
        <v>7268</v>
      </c>
      <c r="C1908" t="s">
        <v>813</v>
      </c>
      <c r="D1908" t="s">
        <v>7269</v>
      </c>
      <c r="E1908" s="27">
        <v>41865</v>
      </c>
      <c r="F1908" t="s">
        <v>233</v>
      </c>
      <c r="G1908" s="27">
        <v>34361</v>
      </c>
      <c r="H1908">
        <v>22</v>
      </c>
      <c r="I1908" t="s">
        <v>259</v>
      </c>
      <c r="J1908" t="s">
        <v>250</v>
      </c>
      <c r="K1908">
        <v>0</v>
      </c>
      <c r="L1908">
        <v>3</v>
      </c>
      <c r="M1908">
        <v>0</v>
      </c>
      <c r="N1908">
        <v>0</v>
      </c>
      <c r="O1908">
        <v>1</v>
      </c>
      <c r="P1908">
        <v>-1</v>
      </c>
      <c r="Q1908" s="28">
        <v>41864.474999999999</v>
      </c>
      <c r="R1908" s="28">
        <v>41865.37222222222</v>
      </c>
      <c r="S1908" t="s">
        <v>7270</v>
      </c>
      <c r="U1908" s="27">
        <v>41864</v>
      </c>
      <c r="V1908">
        <v>1</v>
      </c>
      <c r="W1908" t="s">
        <v>32</v>
      </c>
      <c r="X1908" t="s">
        <v>274</v>
      </c>
      <c r="Y1908">
        <v>1</v>
      </c>
      <c r="AA1908" t="s">
        <v>7271</v>
      </c>
      <c r="AB1908" t="s">
        <v>36</v>
      </c>
      <c r="AD1908" s="27">
        <v>42215</v>
      </c>
      <c r="AE1908" t="s">
        <v>2030</v>
      </c>
      <c r="AH1908">
        <v>0</v>
      </c>
      <c r="AN1908" t="s">
        <v>238</v>
      </c>
      <c r="AO1908">
        <v>5</v>
      </c>
      <c r="AP1908" t="s">
        <v>246</v>
      </c>
      <c r="AQ1908" s="27">
        <v>41865</v>
      </c>
      <c r="AR1908" t="s">
        <v>240</v>
      </c>
      <c r="AS1908">
        <v>3</v>
      </c>
      <c r="AT1908" t="s">
        <v>239</v>
      </c>
      <c r="AU1908" s="27">
        <v>41865</v>
      </c>
    </row>
    <row r="1909" spans="1:47" x14ac:dyDescent="0.2">
      <c r="A1909">
        <v>1908</v>
      </c>
      <c r="B1909" t="s">
        <v>7272</v>
      </c>
      <c r="C1909" t="s">
        <v>1147</v>
      </c>
      <c r="D1909" t="s">
        <v>7273</v>
      </c>
      <c r="E1909" s="27">
        <v>41492</v>
      </c>
      <c r="F1909" t="s">
        <v>233</v>
      </c>
      <c r="G1909" s="27">
        <v>34825</v>
      </c>
      <c r="H1909">
        <v>20</v>
      </c>
      <c r="I1909" t="s">
        <v>259</v>
      </c>
      <c r="J1909" t="s">
        <v>245</v>
      </c>
      <c r="K1909">
        <v>0</v>
      </c>
      <c r="L1909">
        <v>10</v>
      </c>
      <c r="M1909">
        <v>0</v>
      </c>
      <c r="N1909">
        <v>0</v>
      </c>
      <c r="O1909">
        <v>0</v>
      </c>
      <c r="P1909">
        <v>-2</v>
      </c>
      <c r="Q1909" s="28">
        <v>41490.21875</v>
      </c>
      <c r="R1909" s="28">
        <v>41491.09375</v>
      </c>
      <c r="S1909" t="s">
        <v>7274</v>
      </c>
      <c r="T1909" s="27">
        <v>41490</v>
      </c>
      <c r="V1909">
        <v>2</v>
      </c>
      <c r="W1909" t="s">
        <v>36</v>
      </c>
      <c r="X1909" t="s">
        <v>279</v>
      </c>
      <c r="Y1909">
        <v>1</v>
      </c>
      <c r="AA1909" t="s">
        <v>7275</v>
      </c>
      <c r="AB1909" t="s">
        <v>36</v>
      </c>
      <c r="AC1909">
        <v>1</v>
      </c>
      <c r="AD1909" s="27">
        <v>41506</v>
      </c>
      <c r="AE1909" t="s">
        <v>5885</v>
      </c>
      <c r="AF1909" s="27">
        <v>41507</v>
      </c>
      <c r="AG1909" s="27">
        <v>41545</v>
      </c>
      <c r="AH1909">
        <v>0</v>
      </c>
      <c r="AN1909" t="s">
        <v>238</v>
      </c>
      <c r="AO1909">
        <v>9</v>
      </c>
      <c r="AP1909" t="s">
        <v>269</v>
      </c>
      <c r="AQ1909" s="27">
        <v>41492</v>
      </c>
      <c r="AR1909" t="s">
        <v>240</v>
      </c>
      <c r="AS1909">
        <v>10</v>
      </c>
      <c r="AT1909" t="s">
        <v>269</v>
      </c>
      <c r="AU1909" s="27">
        <v>41492</v>
      </c>
    </row>
    <row r="1910" spans="1:47" x14ac:dyDescent="0.2">
      <c r="A1910">
        <v>1909</v>
      </c>
      <c r="B1910" t="s">
        <v>7276</v>
      </c>
      <c r="C1910" t="s">
        <v>5075</v>
      </c>
      <c r="D1910" t="s">
        <v>7277</v>
      </c>
      <c r="E1910" s="27">
        <v>41552</v>
      </c>
      <c r="F1910" t="s">
        <v>233</v>
      </c>
      <c r="G1910" s="27">
        <v>21556</v>
      </c>
      <c r="H1910">
        <v>57</v>
      </c>
      <c r="I1910" t="s">
        <v>234</v>
      </c>
      <c r="J1910" t="s">
        <v>245</v>
      </c>
      <c r="K1910">
        <v>0</v>
      </c>
      <c r="L1910">
        <v>2</v>
      </c>
      <c r="M1910">
        <v>0</v>
      </c>
      <c r="N1910">
        <v>0</v>
      </c>
      <c r="O1910">
        <v>0</v>
      </c>
      <c r="P1910">
        <v>0</v>
      </c>
      <c r="Q1910" s="28">
        <v>41552.126388888886</v>
      </c>
      <c r="R1910" s="28">
        <v>41553.36041666667</v>
      </c>
      <c r="S1910" t="s">
        <v>7278</v>
      </c>
      <c r="T1910" s="27">
        <v>41552</v>
      </c>
      <c r="V1910">
        <v>0</v>
      </c>
      <c r="W1910" t="s">
        <v>36</v>
      </c>
      <c r="X1910" t="s">
        <v>279</v>
      </c>
      <c r="Y1910">
        <v>0</v>
      </c>
      <c r="AB1910" t="s">
        <v>237</v>
      </c>
      <c r="AH1910">
        <v>0</v>
      </c>
      <c r="AN1910" t="s">
        <v>238</v>
      </c>
      <c r="AO1910">
        <v>2</v>
      </c>
      <c r="AP1910" t="s">
        <v>239</v>
      </c>
      <c r="AQ1910" s="27">
        <v>41552</v>
      </c>
      <c r="AR1910" t="s">
        <v>240</v>
      </c>
      <c r="AS1910">
        <v>2</v>
      </c>
      <c r="AT1910" t="s">
        <v>239</v>
      </c>
      <c r="AU1910" s="27">
        <v>41552</v>
      </c>
    </row>
    <row r="1911" spans="1:47" x14ac:dyDescent="0.2">
      <c r="A1911">
        <v>1910</v>
      </c>
      <c r="B1911" t="s">
        <v>7279</v>
      </c>
      <c r="C1911" t="s">
        <v>793</v>
      </c>
      <c r="D1911" t="s">
        <v>7280</v>
      </c>
      <c r="E1911" s="27">
        <v>41373</v>
      </c>
      <c r="F1911" t="s">
        <v>233</v>
      </c>
      <c r="G1911" s="27">
        <v>23527</v>
      </c>
      <c r="H1911">
        <v>51</v>
      </c>
      <c r="I1911" t="s">
        <v>234</v>
      </c>
      <c r="J1911" t="s">
        <v>245</v>
      </c>
      <c r="K1911">
        <v>0</v>
      </c>
      <c r="L1911">
        <v>1</v>
      </c>
      <c r="M1911">
        <v>0</v>
      </c>
      <c r="N1911">
        <v>0</v>
      </c>
      <c r="O1911">
        <v>3</v>
      </c>
      <c r="P1911">
        <v>-1</v>
      </c>
      <c r="Q1911" s="28">
        <v>41372.175000000003</v>
      </c>
      <c r="R1911" s="28">
        <v>41373.29583333333</v>
      </c>
      <c r="S1911" t="s">
        <v>7281</v>
      </c>
      <c r="T1911" s="27">
        <v>41372</v>
      </c>
      <c r="V1911">
        <v>1</v>
      </c>
      <c r="W1911" t="s">
        <v>32</v>
      </c>
      <c r="X1911" t="s">
        <v>254</v>
      </c>
      <c r="Y1911">
        <v>1</v>
      </c>
      <c r="AA1911" t="s">
        <v>7282</v>
      </c>
      <c r="AB1911" t="s">
        <v>36</v>
      </c>
      <c r="AC1911">
        <v>0</v>
      </c>
      <c r="AD1911" s="27">
        <v>41840</v>
      </c>
      <c r="AE1911" t="s">
        <v>412</v>
      </c>
      <c r="AF1911" s="27">
        <v>41840</v>
      </c>
      <c r="AG1911" s="27">
        <v>41841</v>
      </c>
      <c r="AH1911">
        <v>0</v>
      </c>
      <c r="AN1911" t="s">
        <v>238</v>
      </c>
      <c r="AO1911">
        <v>1</v>
      </c>
      <c r="AP1911" t="s">
        <v>239</v>
      </c>
      <c r="AQ1911" s="27">
        <v>41373</v>
      </c>
      <c r="AR1911" t="s">
        <v>240</v>
      </c>
      <c r="AS1911">
        <v>1</v>
      </c>
      <c r="AT1911" t="s">
        <v>239</v>
      </c>
      <c r="AU1911" s="27">
        <v>41373</v>
      </c>
    </row>
    <row r="1912" spans="1:47" x14ac:dyDescent="0.2">
      <c r="A1912">
        <v>1911</v>
      </c>
      <c r="B1912" t="s">
        <v>7283</v>
      </c>
      <c r="C1912" t="s">
        <v>288</v>
      </c>
      <c r="D1912" t="s">
        <v>775</v>
      </c>
      <c r="E1912" s="27">
        <v>41971</v>
      </c>
      <c r="F1912" t="s">
        <v>233</v>
      </c>
      <c r="G1912" s="27">
        <v>28772</v>
      </c>
      <c r="H1912">
        <v>37</v>
      </c>
      <c r="I1912" t="s">
        <v>244</v>
      </c>
      <c r="J1912" t="s">
        <v>250</v>
      </c>
      <c r="K1912">
        <v>0</v>
      </c>
      <c r="L1912">
        <v>6</v>
      </c>
      <c r="M1912">
        <v>0</v>
      </c>
      <c r="N1912">
        <v>0</v>
      </c>
      <c r="O1912">
        <v>9</v>
      </c>
      <c r="P1912">
        <v>-1</v>
      </c>
      <c r="Q1912" s="28">
        <v>41970.20416666667</v>
      </c>
      <c r="R1912" s="28">
        <v>42032.205555555556</v>
      </c>
      <c r="S1912" t="s">
        <v>7284</v>
      </c>
      <c r="T1912" s="27">
        <v>41970</v>
      </c>
      <c r="V1912">
        <v>1</v>
      </c>
      <c r="W1912" t="s">
        <v>36</v>
      </c>
      <c r="X1912" t="s">
        <v>1265</v>
      </c>
      <c r="Y1912">
        <v>0</v>
      </c>
      <c r="AB1912" t="s">
        <v>237</v>
      </c>
      <c r="AH1912">
        <v>0</v>
      </c>
      <c r="AN1912" t="s">
        <v>238</v>
      </c>
      <c r="AO1912">
        <v>3</v>
      </c>
      <c r="AP1912" t="s">
        <v>239</v>
      </c>
      <c r="AQ1912" s="27">
        <v>41971</v>
      </c>
      <c r="AR1912" t="s">
        <v>240</v>
      </c>
      <c r="AS1912">
        <v>6</v>
      </c>
      <c r="AT1912" t="s">
        <v>246</v>
      </c>
      <c r="AU1912" s="27">
        <v>41971</v>
      </c>
    </row>
    <row r="1913" spans="1:47" x14ac:dyDescent="0.2">
      <c r="A1913">
        <v>1912</v>
      </c>
      <c r="B1913" t="s">
        <v>7285</v>
      </c>
      <c r="C1913" t="s">
        <v>4800</v>
      </c>
      <c r="D1913" t="s">
        <v>7286</v>
      </c>
      <c r="E1913" s="27">
        <v>41790</v>
      </c>
      <c r="F1913" t="s">
        <v>294</v>
      </c>
      <c r="G1913" s="27">
        <v>24412</v>
      </c>
      <c r="H1913">
        <v>49</v>
      </c>
      <c r="I1913" t="s">
        <v>234</v>
      </c>
      <c r="J1913" t="s">
        <v>250</v>
      </c>
      <c r="K1913">
        <v>0</v>
      </c>
      <c r="L1913">
        <v>1</v>
      </c>
      <c r="M1913">
        <v>0</v>
      </c>
      <c r="N1913">
        <v>0</v>
      </c>
      <c r="O1913">
        <v>0</v>
      </c>
      <c r="S1913" t="s">
        <v>7287</v>
      </c>
      <c r="T1913" s="27">
        <v>41789</v>
      </c>
      <c r="V1913">
        <v>1</v>
      </c>
      <c r="W1913" t="s">
        <v>36</v>
      </c>
      <c r="X1913" t="s">
        <v>279</v>
      </c>
      <c r="Y1913">
        <v>0</v>
      </c>
      <c r="AB1913" t="s">
        <v>237</v>
      </c>
      <c r="AH1913">
        <v>0</v>
      </c>
      <c r="AN1913" t="s">
        <v>238</v>
      </c>
      <c r="AO1913">
        <v>1</v>
      </c>
      <c r="AP1913" t="s">
        <v>239</v>
      </c>
      <c r="AQ1913" s="27">
        <v>41790</v>
      </c>
      <c r="AR1913" t="s">
        <v>240</v>
      </c>
      <c r="AS1913">
        <v>1</v>
      </c>
      <c r="AT1913" t="s">
        <v>239</v>
      </c>
      <c r="AU1913" s="27">
        <v>41790</v>
      </c>
    </row>
    <row r="1914" spans="1:47" x14ac:dyDescent="0.2">
      <c r="A1914">
        <v>1913</v>
      </c>
      <c r="B1914" t="s">
        <v>7288</v>
      </c>
      <c r="C1914" t="s">
        <v>7289</v>
      </c>
      <c r="D1914" t="s">
        <v>3455</v>
      </c>
      <c r="E1914" s="27">
        <v>41723</v>
      </c>
      <c r="F1914" t="s">
        <v>233</v>
      </c>
      <c r="G1914" s="27">
        <v>34725</v>
      </c>
      <c r="H1914">
        <v>21</v>
      </c>
      <c r="I1914" t="s">
        <v>259</v>
      </c>
      <c r="J1914" t="s">
        <v>250</v>
      </c>
      <c r="K1914">
        <v>0</v>
      </c>
      <c r="L1914">
        <v>4</v>
      </c>
      <c r="M1914">
        <v>0</v>
      </c>
      <c r="N1914">
        <v>0</v>
      </c>
      <c r="O1914">
        <v>0</v>
      </c>
      <c r="P1914">
        <v>-1</v>
      </c>
      <c r="Q1914" s="28">
        <v>41722.302083333336</v>
      </c>
      <c r="R1914" s="28">
        <v>41723.065972222219</v>
      </c>
      <c r="S1914" t="s">
        <v>7290</v>
      </c>
      <c r="T1914" s="27">
        <v>41722</v>
      </c>
      <c r="V1914">
        <v>1</v>
      </c>
      <c r="W1914" t="s">
        <v>32</v>
      </c>
      <c r="X1914" t="s">
        <v>359</v>
      </c>
      <c r="Y1914">
        <v>0</v>
      </c>
      <c r="AB1914" t="s">
        <v>237</v>
      </c>
      <c r="AH1914">
        <v>0</v>
      </c>
      <c r="AN1914" t="s">
        <v>238</v>
      </c>
      <c r="AO1914">
        <v>6</v>
      </c>
      <c r="AP1914" t="s">
        <v>246</v>
      </c>
      <c r="AQ1914" s="27">
        <v>41723</v>
      </c>
      <c r="AR1914" t="s">
        <v>240</v>
      </c>
      <c r="AS1914">
        <v>4</v>
      </c>
      <c r="AT1914" t="s">
        <v>239</v>
      </c>
      <c r="AU1914" s="27">
        <v>41723</v>
      </c>
    </row>
    <row r="1915" spans="1:47" x14ac:dyDescent="0.2">
      <c r="A1915">
        <v>1914</v>
      </c>
      <c r="B1915" t="s">
        <v>7291</v>
      </c>
      <c r="C1915" t="s">
        <v>7292</v>
      </c>
      <c r="D1915" t="s">
        <v>3447</v>
      </c>
      <c r="E1915" s="27">
        <v>41605</v>
      </c>
      <c r="F1915" t="s">
        <v>233</v>
      </c>
      <c r="G1915" s="27">
        <v>34331</v>
      </c>
      <c r="H1915">
        <v>22</v>
      </c>
      <c r="I1915" t="s">
        <v>259</v>
      </c>
      <c r="J1915" t="s">
        <v>250</v>
      </c>
      <c r="K1915">
        <v>0</v>
      </c>
      <c r="L1915">
        <v>5</v>
      </c>
      <c r="M1915">
        <v>0</v>
      </c>
      <c r="N1915">
        <v>0</v>
      </c>
      <c r="O1915">
        <v>0</v>
      </c>
      <c r="P1915">
        <v>-1</v>
      </c>
      <c r="Q1915" s="28">
        <v>41604.254166666666</v>
      </c>
      <c r="R1915" s="28">
        <v>41639.327777777777</v>
      </c>
      <c r="S1915" t="s">
        <v>7293</v>
      </c>
      <c r="T1915" s="27">
        <v>41604</v>
      </c>
      <c r="V1915">
        <v>1</v>
      </c>
      <c r="W1915" t="s">
        <v>32</v>
      </c>
      <c r="X1915" t="s">
        <v>343</v>
      </c>
      <c r="Y1915">
        <v>0</v>
      </c>
      <c r="AB1915" t="s">
        <v>237</v>
      </c>
      <c r="AH1915">
        <v>0</v>
      </c>
      <c r="AN1915" t="s">
        <v>238</v>
      </c>
      <c r="AO1915">
        <v>7</v>
      </c>
      <c r="AP1915" t="s">
        <v>246</v>
      </c>
      <c r="AQ1915" s="27">
        <v>41605</v>
      </c>
      <c r="AR1915" t="s">
        <v>240</v>
      </c>
      <c r="AS1915">
        <v>5</v>
      </c>
      <c r="AT1915" t="s">
        <v>246</v>
      </c>
      <c r="AU1915" s="27">
        <v>41605</v>
      </c>
    </row>
    <row r="1916" spans="1:47" x14ac:dyDescent="0.2">
      <c r="A1916">
        <v>1915</v>
      </c>
      <c r="B1916" t="s">
        <v>7294</v>
      </c>
      <c r="C1916" t="s">
        <v>7295</v>
      </c>
      <c r="D1916" t="s">
        <v>1087</v>
      </c>
      <c r="E1916" s="27">
        <v>41383</v>
      </c>
      <c r="F1916" t="s">
        <v>233</v>
      </c>
      <c r="G1916" s="27">
        <v>29492</v>
      </c>
      <c r="H1916">
        <v>35</v>
      </c>
      <c r="I1916" t="s">
        <v>244</v>
      </c>
      <c r="J1916" t="s">
        <v>250</v>
      </c>
      <c r="K1916">
        <v>0</v>
      </c>
      <c r="L1916">
        <v>8</v>
      </c>
      <c r="M1916">
        <v>0</v>
      </c>
      <c r="N1916">
        <v>0</v>
      </c>
      <c r="O1916">
        <v>4</v>
      </c>
      <c r="P1916">
        <v>-1</v>
      </c>
      <c r="Q1916" s="28">
        <v>41382.458333333336</v>
      </c>
      <c r="R1916" s="28">
        <v>41736.42083333333</v>
      </c>
      <c r="S1916" t="s">
        <v>7296</v>
      </c>
      <c r="T1916" s="27">
        <v>41382</v>
      </c>
      <c r="V1916">
        <v>1</v>
      </c>
      <c r="W1916" t="s">
        <v>32</v>
      </c>
      <c r="X1916" t="s">
        <v>459</v>
      </c>
      <c r="Y1916">
        <v>1</v>
      </c>
      <c r="AA1916" t="s">
        <v>7297</v>
      </c>
      <c r="AB1916" t="s">
        <v>32</v>
      </c>
      <c r="AD1916" s="27">
        <v>41396</v>
      </c>
      <c r="AE1916" t="s">
        <v>2865</v>
      </c>
      <c r="AH1916">
        <v>0</v>
      </c>
      <c r="AN1916" t="s">
        <v>238</v>
      </c>
      <c r="AO1916">
        <v>3</v>
      </c>
      <c r="AP1916" t="s">
        <v>239</v>
      </c>
      <c r="AQ1916" s="27">
        <v>41383</v>
      </c>
      <c r="AR1916" t="s">
        <v>240</v>
      </c>
      <c r="AS1916">
        <v>8</v>
      </c>
      <c r="AT1916" t="s">
        <v>269</v>
      </c>
      <c r="AU1916" s="27">
        <v>41383</v>
      </c>
    </row>
    <row r="1917" spans="1:47" x14ac:dyDescent="0.2">
      <c r="A1917">
        <v>1916</v>
      </c>
      <c r="B1917" t="s">
        <v>7298</v>
      </c>
      <c r="C1917" t="s">
        <v>4013</v>
      </c>
      <c r="D1917" t="s">
        <v>7299</v>
      </c>
      <c r="E1917" s="27">
        <v>41442</v>
      </c>
      <c r="F1917" t="s">
        <v>294</v>
      </c>
      <c r="G1917" s="27">
        <v>22519</v>
      </c>
      <c r="H1917">
        <v>54</v>
      </c>
      <c r="I1917" t="s">
        <v>234</v>
      </c>
      <c r="J1917" t="s">
        <v>245</v>
      </c>
      <c r="K1917">
        <v>0</v>
      </c>
      <c r="L1917">
        <v>2</v>
      </c>
      <c r="M1917">
        <v>0</v>
      </c>
      <c r="N1917">
        <v>0</v>
      </c>
      <c r="O1917">
        <v>1</v>
      </c>
      <c r="P1917">
        <v>-95</v>
      </c>
      <c r="Q1917" s="28">
        <v>41347.179166666669</v>
      </c>
      <c r="R1917" s="28">
        <v>41423.197916666664</v>
      </c>
      <c r="S1917" t="s">
        <v>7300</v>
      </c>
      <c r="T1917" s="27">
        <v>41347</v>
      </c>
      <c r="V1917">
        <v>95</v>
      </c>
      <c r="W1917" t="s">
        <v>32</v>
      </c>
      <c r="X1917" t="s">
        <v>5636</v>
      </c>
      <c r="Y1917">
        <v>0</v>
      </c>
      <c r="AB1917" t="s">
        <v>237</v>
      </c>
      <c r="AH1917">
        <v>0</v>
      </c>
      <c r="AN1917" t="s">
        <v>238</v>
      </c>
      <c r="AO1917">
        <v>2</v>
      </c>
      <c r="AP1917" t="s">
        <v>239</v>
      </c>
      <c r="AQ1917" s="27">
        <v>41442</v>
      </c>
      <c r="AR1917" t="s">
        <v>240</v>
      </c>
      <c r="AS1917">
        <v>2</v>
      </c>
      <c r="AT1917" t="s">
        <v>239</v>
      </c>
      <c r="AU1917" s="27">
        <v>41442</v>
      </c>
    </row>
    <row r="1918" spans="1:47" x14ac:dyDescent="0.2">
      <c r="A1918">
        <v>1917</v>
      </c>
      <c r="B1918" t="s">
        <v>7301</v>
      </c>
      <c r="C1918" t="s">
        <v>464</v>
      </c>
      <c r="D1918" t="s">
        <v>7302</v>
      </c>
      <c r="E1918" s="27">
        <v>41568</v>
      </c>
      <c r="F1918" t="s">
        <v>233</v>
      </c>
      <c r="G1918" s="27">
        <v>21035</v>
      </c>
      <c r="H1918">
        <v>58</v>
      </c>
      <c r="I1918" t="s">
        <v>234</v>
      </c>
      <c r="J1918" t="s">
        <v>245</v>
      </c>
      <c r="K1918">
        <v>0</v>
      </c>
      <c r="L1918">
        <v>3</v>
      </c>
      <c r="M1918">
        <v>0</v>
      </c>
      <c r="N1918">
        <v>0</v>
      </c>
      <c r="O1918">
        <v>2</v>
      </c>
      <c r="P1918">
        <v>-9</v>
      </c>
      <c r="Q1918" s="28">
        <v>41559.369444444441</v>
      </c>
      <c r="R1918" s="28">
        <v>41564.20208333333</v>
      </c>
      <c r="S1918" t="s">
        <v>7303</v>
      </c>
      <c r="T1918" s="27">
        <v>41559</v>
      </c>
      <c r="V1918">
        <v>9</v>
      </c>
      <c r="W1918" t="s">
        <v>32</v>
      </c>
      <c r="X1918" t="s">
        <v>383</v>
      </c>
      <c r="Y1918">
        <v>0</v>
      </c>
      <c r="AB1918" t="s">
        <v>237</v>
      </c>
      <c r="AH1918">
        <v>0</v>
      </c>
      <c r="AN1918" t="s">
        <v>238</v>
      </c>
      <c r="AO1918">
        <v>2</v>
      </c>
      <c r="AP1918" t="s">
        <v>239</v>
      </c>
      <c r="AQ1918" s="27">
        <v>41568</v>
      </c>
      <c r="AR1918" t="s">
        <v>240</v>
      </c>
      <c r="AS1918">
        <v>3</v>
      </c>
      <c r="AT1918" t="s">
        <v>239</v>
      </c>
      <c r="AU1918" s="27">
        <v>41568</v>
      </c>
    </row>
    <row r="1919" spans="1:47" x14ac:dyDescent="0.2">
      <c r="A1919">
        <v>1918</v>
      </c>
      <c r="B1919" t="s">
        <v>7304</v>
      </c>
      <c r="C1919" t="s">
        <v>488</v>
      </c>
      <c r="D1919" t="s">
        <v>7305</v>
      </c>
      <c r="E1919" s="27">
        <v>41945</v>
      </c>
      <c r="F1919" t="s">
        <v>233</v>
      </c>
      <c r="G1919" s="27">
        <v>26355</v>
      </c>
      <c r="H1919">
        <v>44</v>
      </c>
      <c r="I1919" t="s">
        <v>244</v>
      </c>
      <c r="J1919" t="s">
        <v>245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-1</v>
      </c>
      <c r="Q1919" s="28">
        <v>41944.209722222222</v>
      </c>
      <c r="R1919" s="28">
        <v>41945.392361111109</v>
      </c>
      <c r="S1919" t="s">
        <v>7306</v>
      </c>
      <c r="T1919" s="27">
        <v>41944</v>
      </c>
      <c r="V1919">
        <v>1</v>
      </c>
      <c r="W1919" t="s">
        <v>36</v>
      </c>
      <c r="X1919" t="s">
        <v>279</v>
      </c>
      <c r="Y1919">
        <v>0</v>
      </c>
      <c r="AB1919" t="s">
        <v>237</v>
      </c>
      <c r="AH1919">
        <v>0</v>
      </c>
      <c r="AN1919" t="s">
        <v>238</v>
      </c>
      <c r="AO1919">
        <v>1</v>
      </c>
      <c r="AP1919" t="s">
        <v>239</v>
      </c>
      <c r="AQ1919" s="27">
        <v>41945</v>
      </c>
      <c r="AR1919" t="s">
        <v>240</v>
      </c>
      <c r="AS1919">
        <v>1</v>
      </c>
      <c r="AT1919" t="s">
        <v>239</v>
      </c>
      <c r="AU1919" s="27">
        <v>41945</v>
      </c>
    </row>
    <row r="1920" spans="1:47" x14ac:dyDescent="0.2">
      <c r="A1920">
        <v>1919</v>
      </c>
      <c r="B1920" t="s">
        <v>7307</v>
      </c>
      <c r="C1920" t="s">
        <v>7308</v>
      </c>
      <c r="D1920" t="s">
        <v>2111</v>
      </c>
      <c r="E1920" s="27">
        <v>41589</v>
      </c>
      <c r="F1920" t="s">
        <v>294</v>
      </c>
      <c r="G1920" s="27">
        <v>30664</v>
      </c>
      <c r="H1920">
        <v>32</v>
      </c>
      <c r="I1920" t="s">
        <v>244</v>
      </c>
      <c r="J1920" t="s">
        <v>245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-1</v>
      </c>
      <c r="Q1920" s="28">
        <v>41588.495833333334</v>
      </c>
      <c r="R1920" s="28">
        <v>41589.395833333336</v>
      </c>
      <c r="S1920" t="s">
        <v>7309</v>
      </c>
      <c r="T1920" s="27">
        <v>41588</v>
      </c>
      <c r="V1920">
        <v>1</v>
      </c>
      <c r="W1920" t="s">
        <v>32</v>
      </c>
      <c r="X1920" t="s">
        <v>801</v>
      </c>
      <c r="Y1920">
        <v>1</v>
      </c>
      <c r="AA1920" t="s">
        <v>7310</v>
      </c>
      <c r="AB1920" t="s">
        <v>36</v>
      </c>
      <c r="AD1920" s="27">
        <v>41618</v>
      </c>
      <c r="AE1920" t="s">
        <v>595</v>
      </c>
      <c r="AH1920">
        <v>0</v>
      </c>
      <c r="AN1920" t="s">
        <v>238</v>
      </c>
      <c r="AO1920">
        <v>2</v>
      </c>
      <c r="AP1920" t="s">
        <v>239</v>
      </c>
      <c r="AQ1920" s="27">
        <v>41589</v>
      </c>
      <c r="AR1920" t="s">
        <v>240</v>
      </c>
      <c r="AS1920">
        <v>1</v>
      </c>
      <c r="AT1920" t="s">
        <v>239</v>
      </c>
      <c r="AU1920" s="27">
        <v>41589</v>
      </c>
    </row>
    <row r="1921" spans="1:47" x14ac:dyDescent="0.2">
      <c r="A1921">
        <v>1920</v>
      </c>
      <c r="B1921" t="s">
        <v>7311</v>
      </c>
      <c r="C1921" t="s">
        <v>2316</v>
      </c>
      <c r="D1921" t="s">
        <v>381</v>
      </c>
      <c r="E1921" s="27">
        <v>41820</v>
      </c>
      <c r="F1921" t="s">
        <v>233</v>
      </c>
      <c r="G1921" s="27">
        <v>32972</v>
      </c>
      <c r="H1921">
        <v>26</v>
      </c>
      <c r="I1921" t="s">
        <v>244</v>
      </c>
      <c r="J1921" t="s">
        <v>250</v>
      </c>
      <c r="K1921">
        <v>0</v>
      </c>
      <c r="L1921">
        <v>9</v>
      </c>
      <c r="M1921">
        <v>0</v>
      </c>
      <c r="N1921">
        <v>1</v>
      </c>
      <c r="O1921">
        <v>6</v>
      </c>
      <c r="P1921">
        <v>-1</v>
      </c>
      <c r="Q1921" s="28">
        <v>41819.29583333333</v>
      </c>
      <c r="R1921" s="28">
        <v>41857.200694444444</v>
      </c>
      <c r="S1921" t="s">
        <v>7312</v>
      </c>
      <c r="T1921" s="27">
        <v>41819</v>
      </c>
      <c r="V1921">
        <v>1</v>
      </c>
      <c r="W1921" t="s">
        <v>32</v>
      </c>
      <c r="X1921" t="s">
        <v>254</v>
      </c>
      <c r="Y1921">
        <v>0</v>
      </c>
      <c r="AB1921" t="s">
        <v>237</v>
      </c>
      <c r="AH1921">
        <v>0</v>
      </c>
      <c r="AN1921" t="s">
        <v>238</v>
      </c>
      <c r="AO1921">
        <v>7</v>
      </c>
      <c r="AP1921" t="s">
        <v>246</v>
      </c>
      <c r="AQ1921" s="27">
        <v>41820</v>
      </c>
      <c r="AR1921" t="s">
        <v>240</v>
      </c>
      <c r="AS1921">
        <v>9</v>
      </c>
      <c r="AT1921" t="s">
        <v>269</v>
      </c>
      <c r="AU1921" s="27">
        <v>41820</v>
      </c>
    </row>
    <row r="1922" spans="1:47" x14ac:dyDescent="0.2">
      <c r="A1922">
        <v>1921</v>
      </c>
      <c r="B1922" t="s">
        <v>7313</v>
      </c>
      <c r="C1922" t="s">
        <v>7314</v>
      </c>
      <c r="D1922" t="s">
        <v>991</v>
      </c>
      <c r="E1922" s="27">
        <v>41347</v>
      </c>
      <c r="F1922" t="s">
        <v>294</v>
      </c>
      <c r="G1922" s="27">
        <v>28076</v>
      </c>
      <c r="H1922">
        <v>39</v>
      </c>
      <c r="I1922" t="s">
        <v>244</v>
      </c>
      <c r="J1922" t="s">
        <v>250</v>
      </c>
      <c r="K1922">
        <v>0</v>
      </c>
      <c r="L1922">
        <v>6</v>
      </c>
      <c r="M1922">
        <v>0</v>
      </c>
      <c r="N1922">
        <v>0</v>
      </c>
      <c r="O1922">
        <v>22</v>
      </c>
      <c r="P1922">
        <v>-49</v>
      </c>
      <c r="Q1922" s="28">
        <v>41298.468055555553</v>
      </c>
      <c r="R1922" s="28">
        <v>41300.229166666664</v>
      </c>
      <c r="S1922" t="s">
        <v>7315</v>
      </c>
      <c r="T1922" s="27">
        <v>41298</v>
      </c>
      <c r="V1922">
        <v>49</v>
      </c>
      <c r="W1922" t="s">
        <v>32</v>
      </c>
      <c r="X1922" t="s">
        <v>261</v>
      </c>
      <c r="Y1922">
        <v>1</v>
      </c>
      <c r="AA1922" t="s">
        <v>7316</v>
      </c>
      <c r="AB1922" t="s">
        <v>36</v>
      </c>
      <c r="AD1922" s="27">
        <v>41802</v>
      </c>
      <c r="AE1922" t="s">
        <v>324</v>
      </c>
      <c r="AH1922">
        <v>0</v>
      </c>
      <c r="AN1922" t="s">
        <v>238</v>
      </c>
      <c r="AO1922">
        <v>1</v>
      </c>
      <c r="AP1922" t="s">
        <v>239</v>
      </c>
      <c r="AQ1922" s="27">
        <v>41347</v>
      </c>
      <c r="AR1922" t="s">
        <v>240</v>
      </c>
      <c r="AS1922">
        <v>6</v>
      </c>
      <c r="AT1922" t="s">
        <v>246</v>
      </c>
      <c r="AU1922" s="27">
        <v>41347</v>
      </c>
    </row>
    <row r="1923" spans="1:47" x14ac:dyDescent="0.2">
      <c r="A1923">
        <v>1922</v>
      </c>
      <c r="B1923" t="s">
        <v>7317</v>
      </c>
      <c r="C1923" t="s">
        <v>2895</v>
      </c>
      <c r="D1923" t="s">
        <v>2213</v>
      </c>
      <c r="E1923" s="27">
        <v>41787</v>
      </c>
      <c r="F1923" t="s">
        <v>233</v>
      </c>
      <c r="G1923" s="27">
        <v>30847</v>
      </c>
      <c r="H1923">
        <v>31</v>
      </c>
      <c r="I1923" t="s">
        <v>244</v>
      </c>
      <c r="J1923" t="s">
        <v>250</v>
      </c>
      <c r="K1923">
        <v>0</v>
      </c>
      <c r="L1923">
        <v>3</v>
      </c>
      <c r="M1923">
        <v>0</v>
      </c>
      <c r="N1923">
        <v>0</v>
      </c>
      <c r="O1923">
        <v>0</v>
      </c>
      <c r="P1923">
        <v>-1</v>
      </c>
      <c r="Q1923" s="28">
        <v>41786.241666666669</v>
      </c>
      <c r="R1923" s="28">
        <v>42067.236805555556</v>
      </c>
      <c r="S1923" t="s">
        <v>7318</v>
      </c>
      <c r="T1923" s="27">
        <v>41786</v>
      </c>
      <c r="V1923">
        <v>1</v>
      </c>
      <c r="W1923" t="s">
        <v>32</v>
      </c>
      <c r="X1923" t="s">
        <v>461</v>
      </c>
      <c r="Y1923">
        <v>0</v>
      </c>
      <c r="AB1923" t="s">
        <v>237</v>
      </c>
      <c r="AH1923">
        <v>0</v>
      </c>
      <c r="AN1923" t="s">
        <v>238</v>
      </c>
      <c r="AO1923">
        <v>2</v>
      </c>
      <c r="AP1923" t="s">
        <v>239</v>
      </c>
      <c r="AQ1923" s="27">
        <v>41787</v>
      </c>
      <c r="AR1923" t="s">
        <v>240</v>
      </c>
      <c r="AS1923">
        <v>3</v>
      </c>
      <c r="AT1923" t="s">
        <v>239</v>
      </c>
      <c r="AU1923" s="27">
        <v>41787</v>
      </c>
    </row>
    <row r="1924" spans="1:47" x14ac:dyDescent="0.2">
      <c r="A1924">
        <v>1923</v>
      </c>
      <c r="B1924" t="s">
        <v>7319</v>
      </c>
      <c r="C1924" t="s">
        <v>2931</v>
      </c>
      <c r="D1924" t="s">
        <v>7320</v>
      </c>
      <c r="E1924" s="27">
        <v>41658</v>
      </c>
      <c r="F1924" t="s">
        <v>233</v>
      </c>
      <c r="G1924" s="27">
        <v>31334</v>
      </c>
      <c r="H1924">
        <v>30</v>
      </c>
      <c r="I1924" t="s">
        <v>244</v>
      </c>
      <c r="J1924" t="s">
        <v>245</v>
      </c>
      <c r="K1924">
        <v>0</v>
      </c>
      <c r="L1924">
        <v>6</v>
      </c>
      <c r="M1924">
        <v>0</v>
      </c>
      <c r="N1924">
        <v>0</v>
      </c>
      <c r="O1924">
        <v>9</v>
      </c>
      <c r="P1924">
        <v>-1</v>
      </c>
      <c r="Q1924" s="28">
        <v>41657.183333333334</v>
      </c>
      <c r="R1924" s="28">
        <v>41664.213888888888</v>
      </c>
      <c r="S1924" t="s">
        <v>7321</v>
      </c>
      <c r="T1924" s="27">
        <v>41657</v>
      </c>
      <c r="V1924">
        <v>1</v>
      </c>
      <c r="W1924" t="s">
        <v>36</v>
      </c>
      <c r="X1924" t="s">
        <v>404</v>
      </c>
      <c r="Y1924">
        <v>1</v>
      </c>
      <c r="AA1924" t="s">
        <v>7322</v>
      </c>
      <c r="AB1924" t="s">
        <v>36</v>
      </c>
      <c r="AC1924">
        <v>0</v>
      </c>
      <c r="AD1924" s="27">
        <v>41693</v>
      </c>
      <c r="AE1924" t="s">
        <v>550</v>
      </c>
      <c r="AF1924" s="27">
        <v>41693</v>
      </c>
      <c r="AG1924" s="27">
        <v>41723</v>
      </c>
      <c r="AH1924">
        <v>0</v>
      </c>
      <c r="AN1924" t="s">
        <v>238</v>
      </c>
      <c r="AO1924">
        <v>5</v>
      </c>
      <c r="AP1924" t="s">
        <v>246</v>
      </c>
      <c r="AQ1924" s="27">
        <v>41658</v>
      </c>
      <c r="AR1924" t="s">
        <v>240</v>
      </c>
      <c r="AS1924">
        <v>6</v>
      </c>
      <c r="AT1924" t="s">
        <v>246</v>
      </c>
      <c r="AU1924" s="27">
        <v>41658</v>
      </c>
    </row>
    <row r="1925" spans="1:47" x14ac:dyDescent="0.2">
      <c r="A1925">
        <v>1924</v>
      </c>
      <c r="B1925" t="s">
        <v>7323</v>
      </c>
      <c r="C1925" t="s">
        <v>7324</v>
      </c>
      <c r="D1925" t="s">
        <v>6240</v>
      </c>
      <c r="E1925" s="27">
        <v>41829</v>
      </c>
      <c r="F1925" t="s">
        <v>233</v>
      </c>
      <c r="G1925" s="27">
        <v>35065</v>
      </c>
      <c r="H1925">
        <v>20</v>
      </c>
      <c r="I1925" t="s">
        <v>259</v>
      </c>
      <c r="J1925" t="s">
        <v>250</v>
      </c>
      <c r="K1925">
        <v>0</v>
      </c>
      <c r="L1925">
        <v>10</v>
      </c>
      <c r="M1925">
        <v>0</v>
      </c>
      <c r="N1925">
        <v>0</v>
      </c>
      <c r="O1925">
        <v>0</v>
      </c>
      <c r="P1925">
        <v>-1</v>
      </c>
      <c r="Q1925" s="28">
        <v>41828.100694444445</v>
      </c>
      <c r="R1925" s="28">
        <v>42037.270833333336</v>
      </c>
      <c r="S1925" t="s">
        <v>7325</v>
      </c>
      <c r="T1925" s="27">
        <v>41828</v>
      </c>
      <c r="V1925">
        <v>1</v>
      </c>
      <c r="W1925" t="s">
        <v>32</v>
      </c>
      <c r="X1925" t="s">
        <v>555</v>
      </c>
      <c r="Y1925">
        <v>1</v>
      </c>
      <c r="AA1925" t="s">
        <v>7326</v>
      </c>
      <c r="AB1925" t="s">
        <v>32</v>
      </c>
      <c r="AC1925">
        <v>0</v>
      </c>
      <c r="AD1925" s="27">
        <v>42181</v>
      </c>
      <c r="AE1925" t="s">
        <v>461</v>
      </c>
      <c r="AF1925" s="27">
        <v>42181</v>
      </c>
      <c r="AG1925" s="27">
        <v>42318</v>
      </c>
      <c r="AH1925">
        <v>1</v>
      </c>
      <c r="AJ1925" t="s">
        <v>7326</v>
      </c>
      <c r="AK1925" t="s">
        <v>462</v>
      </c>
      <c r="AL1925" s="27">
        <v>42181</v>
      </c>
      <c r="AM1925" t="s">
        <v>279</v>
      </c>
      <c r="AN1925" t="s">
        <v>238</v>
      </c>
      <c r="AO1925">
        <v>10</v>
      </c>
      <c r="AP1925" t="s">
        <v>269</v>
      </c>
      <c r="AQ1925" s="27">
        <v>41829</v>
      </c>
      <c r="AR1925" t="s">
        <v>240</v>
      </c>
      <c r="AS1925">
        <v>10</v>
      </c>
      <c r="AT1925" t="s">
        <v>269</v>
      </c>
      <c r="AU1925" s="27">
        <v>41829</v>
      </c>
    </row>
    <row r="1926" spans="1:47" x14ac:dyDescent="0.2">
      <c r="A1926">
        <v>1925</v>
      </c>
      <c r="B1926" t="s">
        <v>7327</v>
      </c>
      <c r="C1926" t="s">
        <v>7328</v>
      </c>
      <c r="D1926" t="s">
        <v>7329</v>
      </c>
      <c r="E1926" s="27">
        <v>41280</v>
      </c>
      <c r="F1926" t="s">
        <v>233</v>
      </c>
      <c r="G1926" s="27">
        <v>27566</v>
      </c>
      <c r="H1926">
        <v>40</v>
      </c>
      <c r="I1926" t="s">
        <v>244</v>
      </c>
      <c r="J1926" t="s">
        <v>22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-1</v>
      </c>
      <c r="Q1926" s="28">
        <v>41279.373611111114</v>
      </c>
      <c r="R1926" s="28">
        <v>41280.052083333336</v>
      </c>
      <c r="S1926" t="s">
        <v>7330</v>
      </c>
      <c r="T1926" s="27">
        <v>41279</v>
      </c>
      <c r="V1926">
        <v>1</v>
      </c>
      <c r="W1926" t="s">
        <v>36</v>
      </c>
      <c r="X1926" t="s">
        <v>279</v>
      </c>
      <c r="Y1926">
        <v>0</v>
      </c>
      <c r="AB1926" t="s">
        <v>237</v>
      </c>
      <c r="AH1926">
        <v>0</v>
      </c>
      <c r="AN1926" t="s">
        <v>238</v>
      </c>
      <c r="AO1926">
        <v>1</v>
      </c>
      <c r="AP1926" t="s">
        <v>239</v>
      </c>
      <c r="AQ1926" s="27">
        <v>41280</v>
      </c>
      <c r="AR1926" t="s">
        <v>240</v>
      </c>
      <c r="AS1926">
        <v>1</v>
      </c>
      <c r="AT1926" t="s">
        <v>239</v>
      </c>
      <c r="AU1926" s="27">
        <v>41280</v>
      </c>
    </row>
    <row r="1927" spans="1:47" x14ac:dyDescent="0.2">
      <c r="A1927">
        <v>1926</v>
      </c>
      <c r="B1927" t="s">
        <v>7331</v>
      </c>
      <c r="C1927" t="s">
        <v>557</v>
      </c>
      <c r="D1927" t="s">
        <v>7332</v>
      </c>
      <c r="E1927" s="27">
        <v>41457</v>
      </c>
      <c r="F1927" t="s">
        <v>294</v>
      </c>
      <c r="G1927" s="27">
        <v>25749</v>
      </c>
      <c r="H1927">
        <v>45</v>
      </c>
      <c r="I1927" t="s">
        <v>234</v>
      </c>
      <c r="J1927" t="s">
        <v>245</v>
      </c>
      <c r="K1927">
        <v>0</v>
      </c>
      <c r="L1927">
        <v>2</v>
      </c>
      <c r="M1927">
        <v>0</v>
      </c>
      <c r="N1927">
        <v>0</v>
      </c>
      <c r="O1927">
        <v>5</v>
      </c>
      <c r="P1927">
        <v>-1</v>
      </c>
      <c r="Q1927" s="28">
        <v>41456.136111111111</v>
      </c>
      <c r="R1927" s="28">
        <v>41456.326388888891</v>
      </c>
      <c r="S1927" t="s">
        <v>7333</v>
      </c>
      <c r="T1927" s="27">
        <v>41455</v>
      </c>
      <c r="V1927">
        <v>2</v>
      </c>
      <c r="W1927" t="s">
        <v>36</v>
      </c>
      <c r="X1927" t="s">
        <v>2882</v>
      </c>
      <c r="Y1927">
        <v>0</v>
      </c>
      <c r="AB1927" t="s">
        <v>237</v>
      </c>
      <c r="AH1927">
        <v>0</v>
      </c>
      <c r="AN1927" t="s">
        <v>238</v>
      </c>
      <c r="AO1927">
        <v>2</v>
      </c>
      <c r="AP1927" t="s">
        <v>239</v>
      </c>
      <c r="AQ1927" s="27">
        <v>41457</v>
      </c>
      <c r="AR1927" t="s">
        <v>240</v>
      </c>
      <c r="AS1927">
        <v>2</v>
      </c>
      <c r="AT1927" t="s">
        <v>239</v>
      </c>
      <c r="AU1927" s="27">
        <v>41457</v>
      </c>
    </row>
    <row r="1928" spans="1:47" x14ac:dyDescent="0.2">
      <c r="A1928">
        <v>1927</v>
      </c>
      <c r="B1928" t="s">
        <v>7334</v>
      </c>
      <c r="C1928" t="s">
        <v>7335</v>
      </c>
      <c r="D1928" t="s">
        <v>7336</v>
      </c>
      <c r="E1928" s="27">
        <v>41536</v>
      </c>
      <c r="F1928" t="s">
        <v>233</v>
      </c>
      <c r="G1928" s="27">
        <v>30918</v>
      </c>
      <c r="H1928">
        <v>31</v>
      </c>
      <c r="I1928" t="s">
        <v>244</v>
      </c>
      <c r="J1928" t="s">
        <v>250</v>
      </c>
      <c r="K1928">
        <v>0</v>
      </c>
      <c r="L1928">
        <v>3</v>
      </c>
      <c r="M1928">
        <v>0</v>
      </c>
      <c r="N1928">
        <v>0</v>
      </c>
      <c r="O1928">
        <v>4</v>
      </c>
      <c r="P1928">
        <v>-1</v>
      </c>
      <c r="Q1928" s="28">
        <v>41535.436111111114</v>
      </c>
      <c r="R1928" s="28">
        <v>41536.361805555556</v>
      </c>
      <c r="S1928" t="s">
        <v>7337</v>
      </c>
      <c r="U1928" s="27">
        <v>41535</v>
      </c>
      <c r="V1928">
        <v>1</v>
      </c>
      <c r="W1928" t="s">
        <v>32</v>
      </c>
      <c r="X1928" t="s">
        <v>274</v>
      </c>
      <c r="Y1928">
        <v>1</v>
      </c>
      <c r="AA1928" t="s">
        <v>7338</v>
      </c>
      <c r="AB1928" t="s">
        <v>36</v>
      </c>
      <c r="AC1928">
        <v>0</v>
      </c>
      <c r="AD1928" s="27">
        <v>41740</v>
      </c>
      <c r="AE1928" t="s">
        <v>422</v>
      </c>
      <c r="AF1928" s="27">
        <v>41740</v>
      </c>
      <c r="AG1928" s="27">
        <v>41746</v>
      </c>
      <c r="AH1928">
        <v>0</v>
      </c>
      <c r="AN1928" t="s">
        <v>238</v>
      </c>
      <c r="AO1928">
        <v>4</v>
      </c>
      <c r="AP1928" t="s">
        <v>239</v>
      </c>
      <c r="AQ1928" s="27">
        <v>41536</v>
      </c>
      <c r="AR1928" t="s">
        <v>240</v>
      </c>
      <c r="AS1928">
        <v>3</v>
      </c>
      <c r="AT1928" t="s">
        <v>239</v>
      </c>
      <c r="AU1928" s="27">
        <v>41536</v>
      </c>
    </row>
    <row r="1929" spans="1:47" x14ac:dyDescent="0.2">
      <c r="A1929">
        <v>1928</v>
      </c>
      <c r="B1929" t="s">
        <v>7339</v>
      </c>
      <c r="C1929" t="s">
        <v>3663</v>
      </c>
      <c r="D1929" t="s">
        <v>7340</v>
      </c>
      <c r="E1929" s="27">
        <v>41537</v>
      </c>
      <c r="F1929" t="s">
        <v>233</v>
      </c>
      <c r="G1929" s="27">
        <v>34067</v>
      </c>
      <c r="H1929">
        <v>23</v>
      </c>
      <c r="I1929" t="s">
        <v>259</v>
      </c>
      <c r="J1929" t="s">
        <v>353</v>
      </c>
      <c r="K1929">
        <v>0</v>
      </c>
      <c r="L1929">
        <v>9</v>
      </c>
      <c r="M1929">
        <v>0</v>
      </c>
      <c r="N1929">
        <v>0</v>
      </c>
      <c r="O1929">
        <v>4</v>
      </c>
      <c r="P1929">
        <v>-27</v>
      </c>
      <c r="Q1929" s="28">
        <v>41510.202777777777</v>
      </c>
      <c r="R1929" s="28">
        <v>41537.497916666667</v>
      </c>
      <c r="S1929" t="s">
        <v>7341</v>
      </c>
      <c r="T1929" s="27">
        <v>41510</v>
      </c>
      <c r="V1929">
        <v>27</v>
      </c>
      <c r="W1929" t="s">
        <v>32</v>
      </c>
      <c r="X1929" t="s">
        <v>300</v>
      </c>
      <c r="Y1929">
        <v>0</v>
      </c>
      <c r="AB1929" t="s">
        <v>237</v>
      </c>
      <c r="AH1929">
        <v>0</v>
      </c>
      <c r="AN1929" t="s">
        <v>238</v>
      </c>
      <c r="AO1929">
        <v>8</v>
      </c>
      <c r="AP1929" t="s">
        <v>269</v>
      </c>
      <c r="AQ1929" s="27">
        <v>41537</v>
      </c>
      <c r="AR1929" t="s">
        <v>240</v>
      </c>
      <c r="AS1929">
        <v>9</v>
      </c>
      <c r="AT1929" t="s">
        <v>269</v>
      </c>
      <c r="AU1929" s="27">
        <v>41537</v>
      </c>
    </row>
    <row r="1930" spans="1:47" x14ac:dyDescent="0.2">
      <c r="A1930">
        <v>1929</v>
      </c>
      <c r="B1930" t="s">
        <v>7342</v>
      </c>
      <c r="C1930" t="s">
        <v>813</v>
      </c>
      <c r="D1930" t="s">
        <v>7343</v>
      </c>
      <c r="E1930" s="27">
        <v>41982</v>
      </c>
      <c r="F1930" t="s">
        <v>233</v>
      </c>
      <c r="G1930" s="27">
        <v>32739</v>
      </c>
      <c r="H1930">
        <v>26</v>
      </c>
      <c r="I1930" t="s">
        <v>244</v>
      </c>
      <c r="J1930" t="s">
        <v>353</v>
      </c>
      <c r="K1930">
        <v>0</v>
      </c>
      <c r="L1930">
        <v>5</v>
      </c>
      <c r="M1930">
        <v>0</v>
      </c>
      <c r="N1930">
        <v>0</v>
      </c>
      <c r="O1930">
        <v>0</v>
      </c>
      <c r="P1930">
        <v>-1</v>
      </c>
      <c r="Q1930" s="28">
        <v>41981.25277777778</v>
      </c>
      <c r="R1930" s="28">
        <v>41984.381249999999</v>
      </c>
      <c r="S1930" t="s">
        <v>7344</v>
      </c>
      <c r="T1930" s="27">
        <v>41981</v>
      </c>
      <c r="V1930">
        <v>1</v>
      </c>
      <c r="W1930" t="s">
        <v>36</v>
      </c>
      <c r="X1930" t="s">
        <v>404</v>
      </c>
      <c r="Y1930">
        <v>1</v>
      </c>
      <c r="AA1930" t="s">
        <v>7345</v>
      </c>
      <c r="AB1930" t="s">
        <v>36</v>
      </c>
      <c r="AC1930">
        <v>0</v>
      </c>
      <c r="AD1930" s="27">
        <v>42093</v>
      </c>
      <c r="AE1930" t="s">
        <v>529</v>
      </c>
      <c r="AF1930" s="27">
        <v>42093</v>
      </c>
      <c r="AG1930" s="27">
        <v>42100</v>
      </c>
      <c r="AH1930">
        <v>0</v>
      </c>
      <c r="AN1930" t="s">
        <v>238</v>
      </c>
      <c r="AO1930">
        <v>5</v>
      </c>
      <c r="AP1930" t="s">
        <v>246</v>
      </c>
      <c r="AQ1930" s="27">
        <v>41982</v>
      </c>
      <c r="AR1930" t="s">
        <v>240</v>
      </c>
      <c r="AS1930">
        <v>5</v>
      </c>
      <c r="AT1930" t="s">
        <v>246</v>
      </c>
      <c r="AU1930" s="27">
        <v>41982</v>
      </c>
    </row>
    <row r="1931" spans="1:47" x14ac:dyDescent="0.2">
      <c r="A1931">
        <v>1930</v>
      </c>
      <c r="B1931" t="s">
        <v>7346</v>
      </c>
      <c r="C1931" t="s">
        <v>7347</v>
      </c>
      <c r="D1931" t="s">
        <v>1762</v>
      </c>
      <c r="E1931" s="27">
        <v>41381</v>
      </c>
      <c r="F1931" t="s">
        <v>294</v>
      </c>
      <c r="G1931" s="27">
        <v>22814</v>
      </c>
      <c r="H1931">
        <v>53</v>
      </c>
      <c r="I1931" t="s">
        <v>234</v>
      </c>
      <c r="J1931" t="s">
        <v>245</v>
      </c>
      <c r="K1931">
        <v>0</v>
      </c>
      <c r="L1931">
        <v>3</v>
      </c>
      <c r="M1931">
        <v>0</v>
      </c>
      <c r="N1931">
        <v>0</v>
      </c>
      <c r="O1931">
        <v>1</v>
      </c>
      <c r="P1931">
        <v>-1</v>
      </c>
      <c r="Q1931" s="28">
        <v>41380.397222222222</v>
      </c>
      <c r="R1931" s="28">
        <v>41381.382638888892</v>
      </c>
      <c r="S1931" t="s">
        <v>7348</v>
      </c>
      <c r="T1931" s="27">
        <v>41380</v>
      </c>
      <c r="V1931">
        <v>1</v>
      </c>
      <c r="W1931" t="s">
        <v>36</v>
      </c>
      <c r="X1931" t="s">
        <v>279</v>
      </c>
      <c r="Y1931">
        <v>0</v>
      </c>
      <c r="AB1931" t="s">
        <v>237</v>
      </c>
      <c r="AH1931">
        <v>0</v>
      </c>
      <c r="AN1931" t="s">
        <v>238</v>
      </c>
      <c r="AO1931">
        <v>1</v>
      </c>
      <c r="AP1931" t="s">
        <v>239</v>
      </c>
      <c r="AQ1931" s="27">
        <v>41381</v>
      </c>
      <c r="AR1931" t="s">
        <v>240</v>
      </c>
      <c r="AS1931">
        <v>3</v>
      </c>
      <c r="AT1931" t="s">
        <v>239</v>
      </c>
      <c r="AU1931" s="27">
        <v>41381</v>
      </c>
    </row>
    <row r="1932" spans="1:47" x14ac:dyDescent="0.2">
      <c r="A1932">
        <v>1931</v>
      </c>
      <c r="B1932" t="s">
        <v>7349</v>
      </c>
      <c r="C1932" t="s">
        <v>7350</v>
      </c>
      <c r="D1932" t="s">
        <v>7351</v>
      </c>
      <c r="E1932" s="27">
        <v>41677</v>
      </c>
      <c r="F1932" t="s">
        <v>233</v>
      </c>
      <c r="G1932" s="27">
        <v>26207</v>
      </c>
      <c r="H1932">
        <v>44</v>
      </c>
      <c r="I1932" t="s">
        <v>244</v>
      </c>
      <c r="J1932" t="s">
        <v>245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-1</v>
      </c>
      <c r="Q1932" s="28">
        <v>41676.383333333331</v>
      </c>
      <c r="R1932" s="28">
        <v>41678.397916666669</v>
      </c>
      <c r="S1932" t="s">
        <v>7352</v>
      </c>
      <c r="T1932" s="27">
        <v>41676</v>
      </c>
      <c r="V1932">
        <v>1</v>
      </c>
      <c r="W1932" t="s">
        <v>36</v>
      </c>
      <c r="X1932" t="s">
        <v>268</v>
      </c>
      <c r="Y1932">
        <v>0</v>
      </c>
      <c r="AB1932" t="s">
        <v>237</v>
      </c>
      <c r="AH1932">
        <v>0</v>
      </c>
      <c r="AN1932" t="s">
        <v>238</v>
      </c>
      <c r="AO1932">
        <v>1</v>
      </c>
      <c r="AP1932" t="s">
        <v>239</v>
      </c>
      <c r="AQ1932" s="27">
        <v>41677</v>
      </c>
      <c r="AR1932" t="s">
        <v>240</v>
      </c>
      <c r="AS1932">
        <v>1</v>
      </c>
      <c r="AT1932" t="s">
        <v>239</v>
      </c>
      <c r="AU1932" s="27">
        <v>41677</v>
      </c>
    </row>
    <row r="1933" spans="1:47" x14ac:dyDescent="0.2">
      <c r="A1933">
        <v>1932</v>
      </c>
      <c r="B1933" t="s">
        <v>7353</v>
      </c>
      <c r="C1933" t="s">
        <v>1233</v>
      </c>
      <c r="D1933" t="s">
        <v>7354</v>
      </c>
      <c r="E1933" s="27">
        <v>41661</v>
      </c>
      <c r="F1933" t="s">
        <v>233</v>
      </c>
      <c r="G1933" s="27">
        <v>27974</v>
      </c>
      <c r="H1933">
        <v>39</v>
      </c>
      <c r="I1933" t="s">
        <v>244</v>
      </c>
      <c r="J1933" t="s">
        <v>250</v>
      </c>
      <c r="K1933">
        <v>0</v>
      </c>
      <c r="L1933">
        <v>1</v>
      </c>
      <c r="M1933">
        <v>0</v>
      </c>
      <c r="N1933">
        <v>0</v>
      </c>
      <c r="O1933">
        <v>0</v>
      </c>
      <c r="W1933" t="s">
        <v>237</v>
      </c>
      <c r="Y1933">
        <v>-1</v>
      </c>
      <c r="AB1933" t="s">
        <v>237</v>
      </c>
      <c r="AH1933">
        <v>0</v>
      </c>
      <c r="AN1933" t="s">
        <v>238</v>
      </c>
      <c r="AO1933">
        <v>1</v>
      </c>
      <c r="AP1933" t="s">
        <v>239</v>
      </c>
      <c r="AQ1933" s="27">
        <v>41661</v>
      </c>
      <c r="AR1933" t="s">
        <v>240</v>
      </c>
      <c r="AS1933">
        <v>1</v>
      </c>
      <c r="AT1933" t="s">
        <v>239</v>
      </c>
      <c r="AU1933" s="27">
        <v>41661</v>
      </c>
    </row>
    <row r="1934" spans="1:47" x14ac:dyDescent="0.2">
      <c r="A1934">
        <v>1933</v>
      </c>
      <c r="B1934" t="s">
        <v>7355</v>
      </c>
      <c r="C1934" t="s">
        <v>1109</v>
      </c>
      <c r="D1934" t="s">
        <v>7356</v>
      </c>
      <c r="E1934" s="27">
        <v>41821</v>
      </c>
      <c r="F1934" t="s">
        <v>233</v>
      </c>
      <c r="G1934" s="27">
        <v>32877</v>
      </c>
      <c r="H1934">
        <v>26</v>
      </c>
      <c r="I1934" t="s">
        <v>244</v>
      </c>
      <c r="J1934" t="s">
        <v>250</v>
      </c>
      <c r="K1934">
        <v>0</v>
      </c>
      <c r="L1934">
        <v>4</v>
      </c>
      <c r="M1934">
        <v>0</v>
      </c>
      <c r="N1934">
        <v>0</v>
      </c>
      <c r="O1934">
        <v>2</v>
      </c>
      <c r="P1934">
        <v>-1</v>
      </c>
      <c r="Q1934" s="28">
        <v>41820.253472222219</v>
      </c>
      <c r="R1934" s="28">
        <v>41824.04791666667</v>
      </c>
      <c r="S1934" t="s">
        <v>7357</v>
      </c>
      <c r="T1934" s="27">
        <v>41820</v>
      </c>
      <c r="V1934">
        <v>1</v>
      </c>
      <c r="W1934" t="s">
        <v>32</v>
      </c>
      <c r="X1934" t="s">
        <v>2668</v>
      </c>
      <c r="Y1934">
        <v>0</v>
      </c>
      <c r="AB1934" t="s">
        <v>237</v>
      </c>
      <c r="AH1934">
        <v>0</v>
      </c>
      <c r="AN1934" t="s">
        <v>238</v>
      </c>
      <c r="AO1934">
        <v>4</v>
      </c>
      <c r="AP1934" t="s">
        <v>239</v>
      </c>
      <c r="AQ1934" s="27">
        <v>41821</v>
      </c>
      <c r="AR1934" t="s">
        <v>240</v>
      </c>
      <c r="AS1934">
        <v>4</v>
      </c>
      <c r="AT1934" t="s">
        <v>239</v>
      </c>
      <c r="AU1934" s="27">
        <v>41821</v>
      </c>
    </row>
    <row r="1935" spans="1:47" x14ac:dyDescent="0.2">
      <c r="A1935">
        <v>1934</v>
      </c>
      <c r="B1935" t="s">
        <v>7358</v>
      </c>
      <c r="C1935" t="s">
        <v>7359</v>
      </c>
      <c r="D1935" t="s">
        <v>7360</v>
      </c>
      <c r="E1935" s="27">
        <v>41965</v>
      </c>
      <c r="F1935" t="s">
        <v>294</v>
      </c>
      <c r="G1935" s="27">
        <v>22731</v>
      </c>
      <c r="H1935">
        <v>54</v>
      </c>
      <c r="I1935" t="s">
        <v>234</v>
      </c>
      <c r="J1935" t="s">
        <v>245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-1</v>
      </c>
      <c r="Q1935" s="28">
        <v>41964.467361111114</v>
      </c>
      <c r="R1935" s="28">
        <v>41965.368750000001</v>
      </c>
      <c r="S1935" t="s">
        <v>7361</v>
      </c>
      <c r="T1935" s="27">
        <v>41964</v>
      </c>
      <c r="V1935">
        <v>1</v>
      </c>
      <c r="W1935" t="s">
        <v>36</v>
      </c>
      <c r="X1935" t="s">
        <v>279</v>
      </c>
      <c r="Y1935">
        <v>0</v>
      </c>
      <c r="AB1935" t="s">
        <v>237</v>
      </c>
      <c r="AH1935">
        <v>0</v>
      </c>
      <c r="AN1935" t="s">
        <v>238</v>
      </c>
      <c r="AO1935">
        <v>1</v>
      </c>
      <c r="AP1935" t="s">
        <v>239</v>
      </c>
      <c r="AQ1935" s="27">
        <v>41965</v>
      </c>
      <c r="AR1935" t="s">
        <v>240</v>
      </c>
      <c r="AS1935">
        <v>1</v>
      </c>
      <c r="AT1935" t="s">
        <v>239</v>
      </c>
      <c r="AU1935" s="27">
        <v>41965</v>
      </c>
    </row>
    <row r="1936" spans="1:47" x14ac:dyDescent="0.2">
      <c r="A1936">
        <v>1935</v>
      </c>
      <c r="B1936" t="s">
        <v>7362</v>
      </c>
      <c r="C1936" t="s">
        <v>5273</v>
      </c>
      <c r="D1936" t="s">
        <v>7363</v>
      </c>
      <c r="E1936" s="27">
        <v>41909</v>
      </c>
      <c r="F1936" t="s">
        <v>233</v>
      </c>
      <c r="G1936" s="27">
        <v>28359</v>
      </c>
      <c r="H1936">
        <v>38</v>
      </c>
      <c r="I1936" t="s">
        <v>244</v>
      </c>
      <c r="J1936" t="s">
        <v>353</v>
      </c>
      <c r="K1936">
        <v>0</v>
      </c>
      <c r="L1936">
        <v>2</v>
      </c>
      <c r="M1936">
        <v>0</v>
      </c>
      <c r="N1936">
        <v>0</v>
      </c>
      <c r="O1936">
        <v>0</v>
      </c>
      <c r="P1936">
        <v>-1</v>
      </c>
      <c r="Q1936" s="28">
        <v>41908.497916666667</v>
      </c>
      <c r="R1936" s="28">
        <v>41909.082638888889</v>
      </c>
      <c r="S1936" t="s">
        <v>7364</v>
      </c>
      <c r="T1936" s="27">
        <v>41908</v>
      </c>
      <c r="V1936">
        <v>1</v>
      </c>
      <c r="W1936" t="s">
        <v>36</v>
      </c>
      <c r="X1936" t="s">
        <v>279</v>
      </c>
      <c r="Y1936">
        <v>0</v>
      </c>
      <c r="AB1936" t="s">
        <v>237</v>
      </c>
      <c r="AH1936">
        <v>0</v>
      </c>
      <c r="AN1936" t="s">
        <v>238</v>
      </c>
      <c r="AO1936">
        <v>1</v>
      </c>
      <c r="AP1936" t="s">
        <v>239</v>
      </c>
      <c r="AQ1936" s="27">
        <v>41909</v>
      </c>
      <c r="AR1936" t="s">
        <v>240</v>
      </c>
      <c r="AS1936">
        <v>2</v>
      </c>
      <c r="AT1936" t="s">
        <v>239</v>
      </c>
      <c r="AU1936" s="27">
        <v>41909</v>
      </c>
    </row>
    <row r="1937" spans="1:47" x14ac:dyDescent="0.2">
      <c r="A1937">
        <v>1936</v>
      </c>
      <c r="B1937" t="s">
        <v>7365</v>
      </c>
      <c r="C1937" t="s">
        <v>6112</v>
      </c>
      <c r="D1937" t="s">
        <v>5203</v>
      </c>
      <c r="E1937" s="27">
        <v>41769</v>
      </c>
      <c r="F1937" t="s">
        <v>233</v>
      </c>
      <c r="G1937" s="27">
        <v>32084</v>
      </c>
      <c r="H1937">
        <v>28</v>
      </c>
      <c r="I1937" t="s">
        <v>244</v>
      </c>
      <c r="J1937" t="s">
        <v>250</v>
      </c>
      <c r="K1937">
        <v>0</v>
      </c>
      <c r="L1937">
        <v>7</v>
      </c>
      <c r="M1937">
        <v>0</v>
      </c>
      <c r="N1937">
        <v>0</v>
      </c>
      <c r="O1937">
        <v>4</v>
      </c>
      <c r="P1937">
        <v>-1</v>
      </c>
      <c r="Q1937" s="28">
        <v>41768.418055555558</v>
      </c>
      <c r="R1937" s="28">
        <v>41844.286111111112</v>
      </c>
      <c r="S1937" t="s">
        <v>7366</v>
      </c>
      <c r="T1937" s="27">
        <v>41768</v>
      </c>
      <c r="V1937">
        <v>1</v>
      </c>
      <c r="W1937" t="s">
        <v>36</v>
      </c>
      <c r="X1937" t="s">
        <v>279</v>
      </c>
      <c r="Y1937">
        <v>0</v>
      </c>
      <c r="AB1937" t="s">
        <v>237</v>
      </c>
      <c r="AH1937">
        <v>0</v>
      </c>
      <c r="AN1937" t="s">
        <v>238</v>
      </c>
      <c r="AO1937">
        <v>4</v>
      </c>
      <c r="AP1937" t="s">
        <v>239</v>
      </c>
      <c r="AQ1937" s="27">
        <v>41769</v>
      </c>
      <c r="AR1937" t="s">
        <v>240</v>
      </c>
      <c r="AS1937">
        <v>7</v>
      </c>
      <c r="AT1937" t="s">
        <v>246</v>
      </c>
      <c r="AU1937" s="27">
        <v>41769</v>
      </c>
    </row>
    <row r="1938" spans="1:47" x14ac:dyDescent="0.2">
      <c r="A1938">
        <v>1937</v>
      </c>
      <c r="B1938" t="s">
        <v>7367</v>
      </c>
      <c r="C1938" t="s">
        <v>7368</v>
      </c>
      <c r="D1938" t="s">
        <v>7369</v>
      </c>
      <c r="E1938" s="27">
        <v>41880</v>
      </c>
      <c r="F1938" t="s">
        <v>233</v>
      </c>
      <c r="G1938" s="27">
        <v>15739</v>
      </c>
      <c r="H1938">
        <v>73</v>
      </c>
      <c r="I1938" t="s">
        <v>234</v>
      </c>
      <c r="J1938" t="s">
        <v>22</v>
      </c>
      <c r="K1938">
        <v>0</v>
      </c>
      <c r="L1938">
        <v>1</v>
      </c>
      <c r="M1938">
        <v>0</v>
      </c>
      <c r="N1938">
        <v>0</v>
      </c>
      <c r="O1938">
        <v>2</v>
      </c>
      <c r="P1938">
        <v>-1</v>
      </c>
      <c r="Q1938" s="28">
        <v>41879.47152777778</v>
      </c>
      <c r="R1938" s="28">
        <v>41882.371527777781</v>
      </c>
      <c r="S1938" t="s">
        <v>7370</v>
      </c>
      <c r="T1938" s="27">
        <v>41879</v>
      </c>
      <c r="V1938">
        <v>1</v>
      </c>
      <c r="W1938" t="s">
        <v>36</v>
      </c>
      <c r="X1938" t="s">
        <v>279</v>
      </c>
      <c r="Y1938">
        <v>0</v>
      </c>
      <c r="AB1938" t="s">
        <v>237</v>
      </c>
      <c r="AH1938">
        <v>0</v>
      </c>
      <c r="AN1938" t="s">
        <v>238</v>
      </c>
      <c r="AO1938">
        <v>1</v>
      </c>
      <c r="AP1938" t="s">
        <v>239</v>
      </c>
      <c r="AQ1938" s="27">
        <v>41880</v>
      </c>
      <c r="AR1938" t="s">
        <v>240</v>
      </c>
      <c r="AS1938">
        <v>1</v>
      </c>
      <c r="AT1938" t="s">
        <v>239</v>
      </c>
      <c r="AU1938" s="27">
        <v>41880</v>
      </c>
    </row>
    <row r="1939" spans="1:47" x14ac:dyDescent="0.2">
      <c r="A1939">
        <v>1938</v>
      </c>
      <c r="B1939" t="s">
        <v>7371</v>
      </c>
      <c r="C1939" t="s">
        <v>7372</v>
      </c>
      <c r="D1939" t="s">
        <v>7373</v>
      </c>
      <c r="E1939" s="27">
        <v>41373</v>
      </c>
      <c r="F1939" t="s">
        <v>294</v>
      </c>
      <c r="G1939" s="27">
        <v>26326</v>
      </c>
      <c r="H1939">
        <v>44</v>
      </c>
      <c r="I1939" t="s">
        <v>244</v>
      </c>
      <c r="J1939" t="s">
        <v>245</v>
      </c>
      <c r="K1939">
        <v>0</v>
      </c>
      <c r="L1939">
        <v>5</v>
      </c>
      <c r="M1939">
        <v>0</v>
      </c>
      <c r="N1939">
        <v>0</v>
      </c>
      <c r="O1939">
        <v>1</v>
      </c>
      <c r="P1939">
        <v>-6</v>
      </c>
      <c r="Q1939" s="28">
        <v>41367.475694444445</v>
      </c>
      <c r="R1939" s="28">
        <v>41372.353472222225</v>
      </c>
      <c r="S1939" t="s">
        <v>7374</v>
      </c>
      <c r="T1939" s="27">
        <v>41367</v>
      </c>
      <c r="V1939">
        <v>6</v>
      </c>
      <c r="W1939" t="s">
        <v>36</v>
      </c>
      <c r="X1939" t="s">
        <v>263</v>
      </c>
      <c r="Y1939">
        <v>0</v>
      </c>
      <c r="AB1939" t="s">
        <v>237</v>
      </c>
      <c r="AH1939">
        <v>0</v>
      </c>
      <c r="AN1939" t="s">
        <v>238</v>
      </c>
      <c r="AO1939">
        <v>2</v>
      </c>
      <c r="AP1939" t="s">
        <v>239</v>
      </c>
      <c r="AQ1939" s="27">
        <v>41373</v>
      </c>
      <c r="AR1939" t="s">
        <v>240</v>
      </c>
      <c r="AS1939">
        <v>5</v>
      </c>
      <c r="AT1939" t="s">
        <v>246</v>
      </c>
      <c r="AU1939" s="27">
        <v>41373</v>
      </c>
    </row>
    <row r="1940" spans="1:47" x14ac:dyDescent="0.2">
      <c r="A1940">
        <v>1939</v>
      </c>
      <c r="B1940" t="s">
        <v>7375</v>
      </c>
      <c r="C1940" t="s">
        <v>1262</v>
      </c>
      <c r="D1940" t="s">
        <v>7376</v>
      </c>
      <c r="E1940" s="27">
        <v>41920</v>
      </c>
      <c r="F1940" t="s">
        <v>233</v>
      </c>
      <c r="G1940" s="27">
        <v>34447</v>
      </c>
      <c r="H1940">
        <v>21</v>
      </c>
      <c r="I1940" t="s">
        <v>259</v>
      </c>
      <c r="J1940" t="s">
        <v>245</v>
      </c>
      <c r="K1940">
        <v>0</v>
      </c>
      <c r="L1940">
        <v>2</v>
      </c>
      <c r="M1940">
        <v>0</v>
      </c>
      <c r="N1940">
        <v>0</v>
      </c>
      <c r="O1940">
        <v>0</v>
      </c>
      <c r="P1940">
        <v>-1</v>
      </c>
      <c r="Q1940" s="28">
        <v>41919.352777777778</v>
      </c>
      <c r="R1940" s="28">
        <v>41919.338888888888</v>
      </c>
      <c r="S1940" t="s">
        <v>7377</v>
      </c>
      <c r="T1940" s="27">
        <v>41919</v>
      </c>
      <c r="V1940">
        <v>1</v>
      </c>
      <c r="W1940" t="s">
        <v>32</v>
      </c>
      <c r="X1940" t="s">
        <v>4213</v>
      </c>
      <c r="Y1940">
        <v>1</v>
      </c>
      <c r="AA1940" t="s">
        <v>7378</v>
      </c>
      <c r="AB1940" t="s">
        <v>36</v>
      </c>
      <c r="AC1940">
        <v>152</v>
      </c>
      <c r="AD1940" s="27">
        <v>42131</v>
      </c>
      <c r="AE1940" t="s">
        <v>412</v>
      </c>
      <c r="AF1940" s="27">
        <v>42283</v>
      </c>
      <c r="AG1940" s="27">
        <v>42289</v>
      </c>
      <c r="AH1940">
        <v>0</v>
      </c>
      <c r="AN1940" t="s">
        <v>238</v>
      </c>
      <c r="AO1940">
        <v>5</v>
      </c>
      <c r="AP1940" t="s">
        <v>246</v>
      </c>
      <c r="AQ1940" s="27">
        <v>41920</v>
      </c>
      <c r="AR1940" t="s">
        <v>240</v>
      </c>
      <c r="AS1940">
        <v>2</v>
      </c>
      <c r="AT1940" t="s">
        <v>239</v>
      </c>
      <c r="AU1940" s="27">
        <v>41920</v>
      </c>
    </row>
    <row r="1941" spans="1:47" x14ac:dyDescent="0.2">
      <c r="A1941">
        <v>1940</v>
      </c>
      <c r="B1941" t="s">
        <v>7379</v>
      </c>
      <c r="C1941" t="s">
        <v>7380</v>
      </c>
      <c r="D1941" t="s">
        <v>7381</v>
      </c>
      <c r="E1941" s="27">
        <v>41655</v>
      </c>
      <c r="F1941" t="s">
        <v>233</v>
      </c>
      <c r="G1941" s="27">
        <v>29384</v>
      </c>
      <c r="H1941">
        <v>35</v>
      </c>
      <c r="I1941" t="s">
        <v>244</v>
      </c>
      <c r="J1941" t="s">
        <v>245</v>
      </c>
      <c r="K1941">
        <v>0</v>
      </c>
      <c r="L1941">
        <v>3</v>
      </c>
      <c r="M1941">
        <v>0</v>
      </c>
      <c r="N1941">
        <v>0</v>
      </c>
      <c r="O1941">
        <v>1</v>
      </c>
      <c r="P1941">
        <v>-1</v>
      </c>
      <c r="Q1941" s="28">
        <v>41654.380555555559</v>
      </c>
      <c r="R1941" s="28">
        <v>41837.230555555558</v>
      </c>
      <c r="S1941" t="s">
        <v>7382</v>
      </c>
      <c r="T1941" s="27">
        <v>41654</v>
      </c>
      <c r="V1941">
        <v>1</v>
      </c>
      <c r="W1941" t="s">
        <v>32</v>
      </c>
      <c r="X1941" t="s">
        <v>583</v>
      </c>
      <c r="Y1941">
        <v>0</v>
      </c>
      <c r="AB1941" t="s">
        <v>237</v>
      </c>
      <c r="AH1941">
        <v>0</v>
      </c>
      <c r="AN1941" t="s">
        <v>238</v>
      </c>
      <c r="AO1941">
        <v>2</v>
      </c>
      <c r="AP1941" t="s">
        <v>239</v>
      </c>
      <c r="AQ1941" s="27">
        <v>41655</v>
      </c>
      <c r="AR1941" t="s">
        <v>240</v>
      </c>
      <c r="AS1941">
        <v>3</v>
      </c>
      <c r="AT1941" t="s">
        <v>239</v>
      </c>
      <c r="AU1941" s="27">
        <v>41655</v>
      </c>
    </row>
    <row r="1942" spans="1:47" x14ac:dyDescent="0.2">
      <c r="A1942">
        <v>1941</v>
      </c>
      <c r="B1942" t="s">
        <v>7383</v>
      </c>
      <c r="C1942" t="s">
        <v>1147</v>
      </c>
      <c r="D1942" t="s">
        <v>7384</v>
      </c>
      <c r="E1942" s="27">
        <v>41493</v>
      </c>
      <c r="F1942" t="s">
        <v>233</v>
      </c>
      <c r="G1942" s="27">
        <v>31908</v>
      </c>
      <c r="H1942">
        <v>28</v>
      </c>
      <c r="I1942" t="s">
        <v>244</v>
      </c>
      <c r="J1942" t="s">
        <v>250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 s="28">
        <v>41493.115277777775</v>
      </c>
      <c r="R1942" s="28">
        <v>41493.330555555556</v>
      </c>
      <c r="S1942" t="s">
        <v>7385</v>
      </c>
      <c r="T1942" s="27">
        <v>41492</v>
      </c>
      <c r="V1942">
        <v>1</v>
      </c>
      <c r="W1942" t="s">
        <v>36</v>
      </c>
      <c r="X1942" t="s">
        <v>780</v>
      </c>
      <c r="Y1942">
        <v>0</v>
      </c>
      <c r="AB1942" t="s">
        <v>237</v>
      </c>
      <c r="AH1942">
        <v>0</v>
      </c>
      <c r="AN1942" t="s">
        <v>238</v>
      </c>
      <c r="AO1942">
        <v>2</v>
      </c>
      <c r="AP1942" t="s">
        <v>239</v>
      </c>
      <c r="AQ1942" s="27">
        <v>41493</v>
      </c>
      <c r="AR1942" t="s">
        <v>240</v>
      </c>
      <c r="AS1942">
        <v>1</v>
      </c>
      <c r="AT1942" t="s">
        <v>239</v>
      </c>
      <c r="AU1942" s="27">
        <v>41493</v>
      </c>
    </row>
    <row r="1943" spans="1:47" x14ac:dyDescent="0.2">
      <c r="A1943">
        <v>1942</v>
      </c>
      <c r="B1943" t="s">
        <v>7386</v>
      </c>
      <c r="C1943" t="s">
        <v>7387</v>
      </c>
      <c r="D1943" t="s">
        <v>7388</v>
      </c>
      <c r="E1943" s="27">
        <v>41318</v>
      </c>
      <c r="F1943" t="s">
        <v>233</v>
      </c>
      <c r="G1943" s="27">
        <v>31901</v>
      </c>
      <c r="H1943">
        <v>28</v>
      </c>
      <c r="I1943" t="s">
        <v>244</v>
      </c>
      <c r="J1943" t="s">
        <v>245</v>
      </c>
      <c r="K1943">
        <v>0</v>
      </c>
      <c r="L1943">
        <v>1</v>
      </c>
      <c r="M1943">
        <v>0</v>
      </c>
      <c r="N1943">
        <v>0</v>
      </c>
      <c r="O1943">
        <v>2</v>
      </c>
      <c r="P1943">
        <v>-1</v>
      </c>
      <c r="Q1943" s="28">
        <v>41317.145833333336</v>
      </c>
      <c r="R1943" s="28">
        <v>41318.333333333336</v>
      </c>
      <c r="S1943" t="s">
        <v>7389</v>
      </c>
      <c r="T1943" s="27">
        <v>41317</v>
      </c>
      <c r="V1943">
        <v>1</v>
      </c>
      <c r="W1943" t="s">
        <v>36</v>
      </c>
      <c r="X1943" t="s">
        <v>279</v>
      </c>
      <c r="Y1943">
        <v>0</v>
      </c>
      <c r="AB1943" t="s">
        <v>237</v>
      </c>
      <c r="AH1943">
        <v>0</v>
      </c>
      <c r="AN1943" t="s">
        <v>238</v>
      </c>
      <c r="AO1943">
        <v>2</v>
      </c>
      <c r="AP1943" t="s">
        <v>239</v>
      </c>
      <c r="AQ1943" s="27">
        <v>41318</v>
      </c>
      <c r="AR1943" t="s">
        <v>240</v>
      </c>
      <c r="AS1943">
        <v>1</v>
      </c>
      <c r="AT1943" t="s">
        <v>239</v>
      </c>
      <c r="AU1943" s="27">
        <v>41318</v>
      </c>
    </row>
    <row r="1944" spans="1:47" x14ac:dyDescent="0.2">
      <c r="A1944">
        <v>1943</v>
      </c>
      <c r="B1944" t="s">
        <v>7390</v>
      </c>
      <c r="C1944" t="s">
        <v>963</v>
      </c>
      <c r="D1944" t="s">
        <v>1803</v>
      </c>
      <c r="E1944" s="27">
        <v>41419</v>
      </c>
      <c r="F1944" t="s">
        <v>233</v>
      </c>
      <c r="G1944" s="27">
        <v>33471</v>
      </c>
      <c r="H1944">
        <v>24</v>
      </c>
      <c r="I1944" t="s">
        <v>259</v>
      </c>
      <c r="J1944" t="s">
        <v>250</v>
      </c>
      <c r="K1944">
        <v>0</v>
      </c>
      <c r="L1944">
        <v>3</v>
      </c>
      <c r="M1944">
        <v>0</v>
      </c>
      <c r="N1944">
        <v>0</v>
      </c>
      <c r="O1944">
        <v>0</v>
      </c>
      <c r="P1944">
        <v>-1</v>
      </c>
      <c r="Q1944" s="28">
        <v>41418.128472222219</v>
      </c>
      <c r="R1944" s="28">
        <v>41600.230555555558</v>
      </c>
      <c r="S1944" t="s">
        <v>7391</v>
      </c>
      <c r="T1944" s="27">
        <v>41418</v>
      </c>
      <c r="V1944">
        <v>1</v>
      </c>
      <c r="W1944" t="s">
        <v>32</v>
      </c>
      <c r="X1944" t="s">
        <v>284</v>
      </c>
      <c r="Y1944">
        <v>1</v>
      </c>
      <c r="AA1944" t="s">
        <v>7392</v>
      </c>
      <c r="AB1944" t="s">
        <v>32</v>
      </c>
      <c r="AD1944" s="27">
        <v>41424</v>
      </c>
      <c r="AE1944" t="s">
        <v>359</v>
      </c>
      <c r="AH1944">
        <v>0</v>
      </c>
      <c r="AN1944" t="s">
        <v>238</v>
      </c>
      <c r="AO1944">
        <v>4</v>
      </c>
      <c r="AP1944" t="s">
        <v>239</v>
      </c>
      <c r="AQ1944" s="27">
        <v>41419</v>
      </c>
      <c r="AR1944" t="s">
        <v>240</v>
      </c>
      <c r="AS1944">
        <v>3</v>
      </c>
      <c r="AT1944" t="s">
        <v>239</v>
      </c>
      <c r="AU1944" s="27">
        <v>41419</v>
      </c>
    </row>
    <row r="1945" spans="1:47" x14ac:dyDescent="0.2">
      <c r="A1945">
        <v>1944</v>
      </c>
      <c r="B1945" t="s">
        <v>7393</v>
      </c>
      <c r="C1945" t="s">
        <v>7394</v>
      </c>
      <c r="D1945" t="s">
        <v>7395</v>
      </c>
      <c r="E1945" s="27">
        <v>41907</v>
      </c>
      <c r="F1945" t="s">
        <v>233</v>
      </c>
      <c r="G1945" s="27">
        <v>21451</v>
      </c>
      <c r="H1945">
        <v>57</v>
      </c>
      <c r="I1945" t="s">
        <v>234</v>
      </c>
      <c r="J1945" t="s">
        <v>250</v>
      </c>
      <c r="K1945">
        <v>0</v>
      </c>
      <c r="L1945">
        <v>9</v>
      </c>
      <c r="M1945">
        <v>0</v>
      </c>
      <c r="N1945">
        <v>0</v>
      </c>
      <c r="O1945">
        <v>16</v>
      </c>
      <c r="P1945">
        <v>-342</v>
      </c>
      <c r="Q1945" s="28">
        <v>41565.054166666669</v>
      </c>
      <c r="R1945" s="28">
        <v>41841.044444444444</v>
      </c>
      <c r="S1945" t="s">
        <v>7396</v>
      </c>
      <c r="T1945" s="27">
        <v>41565</v>
      </c>
      <c r="V1945">
        <v>342</v>
      </c>
      <c r="W1945" t="s">
        <v>32</v>
      </c>
      <c r="X1945" t="s">
        <v>806</v>
      </c>
      <c r="Y1945">
        <v>0</v>
      </c>
      <c r="AB1945" t="s">
        <v>237</v>
      </c>
      <c r="AH1945">
        <v>0</v>
      </c>
      <c r="AN1945" t="s">
        <v>238</v>
      </c>
      <c r="AO1945">
        <v>5</v>
      </c>
      <c r="AP1945" t="s">
        <v>246</v>
      </c>
      <c r="AQ1945" s="27">
        <v>41907</v>
      </c>
      <c r="AR1945" t="s">
        <v>240</v>
      </c>
      <c r="AS1945">
        <v>9</v>
      </c>
      <c r="AT1945" t="s">
        <v>269</v>
      </c>
      <c r="AU1945" s="27">
        <v>41907</v>
      </c>
    </row>
    <row r="1946" spans="1:47" x14ac:dyDescent="0.2">
      <c r="A1946">
        <v>1945</v>
      </c>
      <c r="B1946" t="s">
        <v>7397</v>
      </c>
      <c r="C1946" t="s">
        <v>491</v>
      </c>
      <c r="D1946" t="s">
        <v>3344</v>
      </c>
      <c r="E1946" s="27">
        <v>41495</v>
      </c>
      <c r="F1946" t="s">
        <v>233</v>
      </c>
      <c r="G1946" s="27">
        <v>32156</v>
      </c>
      <c r="H1946">
        <v>28</v>
      </c>
      <c r="I1946" t="s">
        <v>244</v>
      </c>
      <c r="J1946" t="s">
        <v>250</v>
      </c>
      <c r="K1946">
        <v>0</v>
      </c>
      <c r="L1946">
        <v>2</v>
      </c>
      <c r="M1946">
        <v>0</v>
      </c>
      <c r="N1946">
        <v>0</v>
      </c>
      <c r="O1946">
        <v>0</v>
      </c>
      <c r="P1946">
        <v>0</v>
      </c>
      <c r="Q1946" s="28">
        <v>41495.518055555556</v>
      </c>
      <c r="R1946" s="28">
        <v>41495.357638888891</v>
      </c>
      <c r="S1946" t="s">
        <v>7398</v>
      </c>
      <c r="T1946" s="27">
        <v>41494</v>
      </c>
      <c r="V1946">
        <v>1</v>
      </c>
      <c r="W1946" t="s">
        <v>32</v>
      </c>
      <c r="X1946" t="s">
        <v>337</v>
      </c>
      <c r="Y1946">
        <v>0</v>
      </c>
      <c r="AB1946" t="s">
        <v>237</v>
      </c>
      <c r="AH1946">
        <v>0</v>
      </c>
      <c r="AN1946" t="s">
        <v>238</v>
      </c>
      <c r="AO1946">
        <v>3</v>
      </c>
      <c r="AP1946" t="s">
        <v>239</v>
      </c>
      <c r="AQ1946" s="27">
        <v>41495</v>
      </c>
      <c r="AR1946" t="s">
        <v>240</v>
      </c>
      <c r="AS1946">
        <v>2</v>
      </c>
      <c r="AT1946" t="s">
        <v>239</v>
      </c>
      <c r="AU1946" s="27">
        <v>41495</v>
      </c>
    </row>
    <row r="1947" spans="1:47" x14ac:dyDescent="0.2">
      <c r="A1947">
        <v>1946</v>
      </c>
      <c r="B1947" t="s">
        <v>7399</v>
      </c>
      <c r="C1947" t="s">
        <v>7400</v>
      </c>
      <c r="D1947" t="s">
        <v>4501</v>
      </c>
      <c r="E1947" s="27">
        <v>41951</v>
      </c>
      <c r="F1947" t="s">
        <v>233</v>
      </c>
      <c r="G1947" s="27">
        <v>21757</v>
      </c>
      <c r="H1947">
        <v>56</v>
      </c>
      <c r="I1947" t="s">
        <v>234</v>
      </c>
      <c r="J1947" t="s">
        <v>250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-1</v>
      </c>
      <c r="Q1947" s="28">
        <v>41950.13958333333</v>
      </c>
      <c r="R1947" s="28">
        <v>41951.045138888891</v>
      </c>
      <c r="S1947" t="s">
        <v>7401</v>
      </c>
      <c r="T1947" s="27">
        <v>41950</v>
      </c>
      <c r="V1947">
        <v>1</v>
      </c>
      <c r="W1947" t="s">
        <v>32</v>
      </c>
      <c r="X1947" t="s">
        <v>983</v>
      </c>
      <c r="Y1947">
        <v>0</v>
      </c>
      <c r="AB1947" t="s">
        <v>237</v>
      </c>
      <c r="AH1947">
        <v>0</v>
      </c>
      <c r="AN1947" t="s">
        <v>238</v>
      </c>
      <c r="AO1947">
        <v>1</v>
      </c>
      <c r="AP1947" t="s">
        <v>239</v>
      </c>
      <c r="AQ1947" s="27">
        <v>41951</v>
      </c>
      <c r="AR1947" t="s">
        <v>240</v>
      </c>
      <c r="AS1947">
        <v>1</v>
      </c>
      <c r="AT1947" t="s">
        <v>239</v>
      </c>
      <c r="AU1947" s="27">
        <v>41951</v>
      </c>
    </row>
    <row r="1948" spans="1:47" x14ac:dyDescent="0.2">
      <c r="A1948">
        <v>1947</v>
      </c>
      <c r="B1948" t="s">
        <v>7402</v>
      </c>
      <c r="C1948" t="s">
        <v>2404</v>
      </c>
      <c r="D1948" t="s">
        <v>7403</v>
      </c>
      <c r="E1948" s="27">
        <v>41987</v>
      </c>
      <c r="F1948" t="s">
        <v>233</v>
      </c>
      <c r="G1948" s="27">
        <v>30634</v>
      </c>
      <c r="H1948">
        <v>32</v>
      </c>
      <c r="I1948" t="s">
        <v>244</v>
      </c>
      <c r="J1948" t="s">
        <v>245</v>
      </c>
      <c r="K1948">
        <v>0</v>
      </c>
      <c r="L1948">
        <v>2</v>
      </c>
      <c r="M1948">
        <v>0</v>
      </c>
      <c r="N1948">
        <v>0</v>
      </c>
      <c r="O1948">
        <v>7</v>
      </c>
      <c r="P1948">
        <v>-1</v>
      </c>
      <c r="Q1948" s="28">
        <v>41986.489583333336</v>
      </c>
      <c r="R1948" s="28">
        <v>41987.05972222222</v>
      </c>
      <c r="S1948" t="s">
        <v>7404</v>
      </c>
      <c r="T1948" s="27">
        <v>41986</v>
      </c>
      <c r="V1948">
        <v>1</v>
      </c>
      <c r="W1948" t="s">
        <v>32</v>
      </c>
      <c r="X1948" t="s">
        <v>348</v>
      </c>
      <c r="Y1948">
        <v>0</v>
      </c>
      <c r="AB1948" t="s">
        <v>237</v>
      </c>
      <c r="AH1948">
        <v>0</v>
      </c>
      <c r="AN1948" t="s">
        <v>238</v>
      </c>
      <c r="AO1948">
        <v>2</v>
      </c>
      <c r="AP1948" t="s">
        <v>239</v>
      </c>
      <c r="AQ1948" s="27">
        <v>41987</v>
      </c>
      <c r="AR1948" t="s">
        <v>240</v>
      </c>
      <c r="AS1948">
        <v>2</v>
      </c>
      <c r="AT1948" t="s">
        <v>239</v>
      </c>
      <c r="AU1948" s="27">
        <v>41987</v>
      </c>
    </row>
    <row r="1949" spans="1:47" x14ac:dyDescent="0.2">
      <c r="A1949">
        <v>1948</v>
      </c>
      <c r="B1949" t="s">
        <v>7405</v>
      </c>
      <c r="C1949" t="s">
        <v>464</v>
      </c>
      <c r="D1949" t="s">
        <v>7406</v>
      </c>
      <c r="E1949" s="27">
        <v>41310</v>
      </c>
      <c r="F1949" t="s">
        <v>233</v>
      </c>
      <c r="G1949" s="27">
        <v>22920</v>
      </c>
      <c r="H1949">
        <v>53</v>
      </c>
      <c r="I1949" t="s">
        <v>234</v>
      </c>
      <c r="J1949" t="s">
        <v>245</v>
      </c>
      <c r="K1949">
        <v>0</v>
      </c>
      <c r="L1949">
        <v>1</v>
      </c>
      <c r="M1949">
        <v>0</v>
      </c>
      <c r="N1949">
        <v>0</v>
      </c>
      <c r="O1949">
        <v>4</v>
      </c>
      <c r="P1949">
        <v>0</v>
      </c>
      <c r="Q1949" s="28">
        <v>41310.052083333336</v>
      </c>
      <c r="R1949" s="28">
        <v>41310.046527777777</v>
      </c>
      <c r="S1949" t="s">
        <v>7407</v>
      </c>
      <c r="T1949" s="27">
        <v>41309</v>
      </c>
      <c r="V1949">
        <v>1</v>
      </c>
      <c r="W1949" t="s">
        <v>32</v>
      </c>
      <c r="X1949" t="s">
        <v>261</v>
      </c>
      <c r="Y1949">
        <v>0</v>
      </c>
      <c r="AB1949" t="s">
        <v>237</v>
      </c>
      <c r="AH1949">
        <v>0</v>
      </c>
      <c r="AN1949" t="s">
        <v>238</v>
      </c>
      <c r="AO1949">
        <v>1</v>
      </c>
      <c r="AP1949" t="s">
        <v>239</v>
      </c>
      <c r="AQ1949" s="27">
        <v>41310</v>
      </c>
      <c r="AR1949" t="s">
        <v>240</v>
      </c>
      <c r="AS1949">
        <v>1</v>
      </c>
      <c r="AT1949" t="s">
        <v>239</v>
      </c>
      <c r="AU1949" s="27">
        <v>41310</v>
      </c>
    </row>
    <row r="1950" spans="1:47" x14ac:dyDescent="0.2">
      <c r="A1950">
        <v>1949</v>
      </c>
      <c r="B1950" t="s">
        <v>7408</v>
      </c>
      <c r="C1950" t="s">
        <v>231</v>
      </c>
      <c r="D1950" t="s">
        <v>7409</v>
      </c>
      <c r="E1950" s="27">
        <v>41361</v>
      </c>
      <c r="F1950" t="s">
        <v>233</v>
      </c>
      <c r="G1950" s="27">
        <v>25109</v>
      </c>
      <c r="H1950">
        <v>47</v>
      </c>
      <c r="I1950" t="s">
        <v>234</v>
      </c>
      <c r="J1950" t="s">
        <v>353</v>
      </c>
      <c r="K1950">
        <v>0</v>
      </c>
      <c r="L1950">
        <v>5</v>
      </c>
      <c r="M1950">
        <v>0</v>
      </c>
      <c r="N1950">
        <v>0</v>
      </c>
      <c r="O1950">
        <v>1</v>
      </c>
      <c r="P1950">
        <v>-1</v>
      </c>
      <c r="Q1950" s="28">
        <v>41360.445833333331</v>
      </c>
      <c r="R1950" s="28">
        <v>41544.413194444445</v>
      </c>
      <c r="S1950" t="s">
        <v>7410</v>
      </c>
      <c r="U1950" s="27">
        <v>41360</v>
      </c>
      <c r="V1950">
        <v>1</v>
      </c>
      <c r="W1950" t="s">
        <v>32</v>
      </c>
      <c r="X1950" t="s">
        <v>274</v>
      </c>
      <c r="Y1950">
        <v>0</v>
      </c>
      <c r="AB1950" t="s">
        <v>237</v>
      </c>
      <c r="AH1950">
        <v>0</v>
      </c>
      <c r="AN1950" t="s">
        <v>238</v>
      </c>
      <c r="AO1950">
        <v>3</v>
      </c>
      <c r="AP1950" t="s">
        <v>239</v>
      </c>
      <c r="AQ1950" s="27">
        <v>41361</v>
      </c>
      <c r="AR1950" t="s">
        <v>240</v>
      </c>
      <c r="AS1950">
        <v>5</v>
      </c>
      <c r="AT1950" t="s">
        <v>246</v>
      </c>
      <c r="AU1950" s="27">
        <v>41361</v>
      </c>
    </row>
    <row r="1951" spans="1:47" x14ac:dyDescent="0.2">
      <c r="A1951">
        <v>1950</v>
      </c>
      <c r="B1951" t="s">
        <v>7411</v>
      </c>
      <c r="C1951" t="s">
        <v>288</v>
      </c>
      <c r="D1951" t="s">
        <v>830</v>
      </c>
      <c r="E1951" s="27">
        <v>41737</v>
      </c>
      <c r="F1951" t="s">
        <v>233</v>
      </c>
      <c r="G1951" s="27">
        <v>24078</v>
      </c>
      <c r="H1951">
        <v>50</v>
      </c>
      <c r="I1951" t="s">
        <v>234</v>
      </c>
      <c r="J1951" t="s">
        <v>250</v>
      </c>
      <c r="K1951">
        <v>0</v>
      </c>
      <c r="L1951">
        <v>7</v>
      </c>
      <c r="M1951">
        <v>0</v>
      </c>
      <c r="N1951">
        <v>0</v>
      </c>
      <c r="O1951">
        <v>6</v>
      </c>
      <c r="P1951">
        <v>-110</v>
      </c>
      <c r="Q1951" s="28">
        <v>41627.487500000003</v>
      </c>
      <c r="R1951" s="28">
        <v>41737.446527777778</v>
      </c>
      <c r="S1951" t="s">
        <v>7412</v>
      </c>
      <c r="U1951" s="27">
        <v>41627</v>
      </c>
      <c r="V1951">
        <v>110</v>
      </c>
      <c r="W1951" t="s">
        <v>32</v>
      </c>
      <c r="X1951" t="s">
        <v>274</v>
      </c>
      <c r="Y1951">
        <v>0</v>
      </c>
      <c r="AB1951" t="s">
        <v>237</v>
      </c>
      <c r="AH1951">
        <v>0</v>
      </c>
      <c r="AN1951" t="s">
        <v>238</v>
      </c>
      <c r="AO1951">
        <v>1</v>
      </c>
      <c r="AP1951" t="s">
        <v>239</v>
      </c>
      <c r="AQ1951" s="27">
        <v>41737</v>
      </c>
      <c r="AR1951" t="s">
        <v>240</v>
      </c>
      <c r="AS1951">
        <v>7</v>
      </c>
      <c r="AT1951" t="s">
        <v>246</v>
      </c>
      <c r="AU1951" s="27">
        <v>41737</v>
      </c>
    </row>
    <row r="1952" spans="1:47" x14ac:dyDescent="0.2">
      <c r="A1952">
        <v>1951</v>
      </c>
      <c r="B1952" t="s">
        <v>7413</v>
      </c>
      <c r="C1952" t="s">
        <v>7414</v>
      </c>
      <c r="D1952" t="s">
        <v>1066</v>
      </c>
      <c r="E1952" s="27">
        <v>41725</v>
      </c>
      <c r="F1952" t="s">
        <v>233</v>
      </c>
      <c r="G1952" s="27">
        <v>34825</v>
      </c>
      <c r="H1952">
        <v>20</v>
      </c>
      <c r="I1952" t="s">
        <v>259</v>
      </c>
      <c r="J1952" t="s">
        <v>250</v>
      </c>
      <c r="K1952">
        <v>0</v>
      </c>
      <c r="L1952">
        <v>3</v>
      </c>
      <c r="M1952">
        <v>0</v>
      </c>
      <c r="N1952">
        <v>0</v>
      </c>
      <c r="O1952">
        <v>1</v>
      </c>
      <c r="P1952">
        <v>-24</v>
      </c>
      <c r="Q1952" s="28">
        <v>41701.091666666667</v>
      </c>
      <c r="R1952" s="28">
        <v>41702.367361111108</v>
      </c>
      <c r="S1952" t="s">
        <v>7415</v>
      </c>
      <c r="T1952" s="27">
        <v>41701</v>
      </c>
      <c r="V1952">
        <v>24</v>
      </c>
      <c r="W1952" t="s">
        <v>32</v>
      </c>
      <c r="X1952" t="s">
        <v>337</v>
      </c>
      <c r="Y1952">
        <v>0</v>
      </c>
      <c r="AB1952" t="s">
        <v>237</v>
      </c>
      <c r="AH1952">
        <v>0</v>
      </c>
      <c r="AN1952" t="s">
        <v>238</v>
      </c>
      <c r="AO1952">
        <v>5</v>
      </c>
      <c r="AP1952" t="s">
        <v>246</v>
      </c>
      <c r="AQ1952" s="27">
        <v>41725</v>
      </c>
      <c r="AR1952" t="s">
        <v>240</v>
      </c>
      <c r="AS1952">
        <v>3</v>
      </c>
      <c r="AT1952" t="s">
        <v>239</v>
      </c>
      <c r="AU1952" s="27">
        <v>41725</v>
      </c>
    </row>
    <row r="1953" spans="1:47" x14ac:dyDescent="0.2">
      <c r="A1953">
        <v>1952</v>
      </c>
      <c r="B1953" t="s">
        <v>7416</v>
      </c>
      <c r="C1953" t="s">
        <v>1584</v>
      </c>
      <c r="D1953" t="s">
        <v>7417</v>
      </c>
      <c r="E1953" s="27">
        <v>41613</v>
      </c>
      <c r="F1953" t="s">
        <v>233</v>
      </c>
      <c r="G1953" s="27">
        <v>34768</v>
      </c>
      <c r="H1953">
        <v>21</v>
      </c>
      <c r="I1953" t="s">
        <v>259</v>
      </c>
      <c r="J1953" t="s">
        <v>250</v>
      </c>
      <c r="K1953">
        <v>0</v>
      </c>
      <c r="L1953">
        <v>6</v>
      </c>
      <c r="M1953">
        <v>0</v>
      </c>
      <c r="N1953">
        <v>0</v>
      </c>
      <c r="O1953">
        <v>0</v>
      </c>
      <c r="P1953">
        <v>-6</v>
      </c>
      <c r="Q1953" s="28">
        <v>41607.515277777777</v>
      </c>
      <c r="R1953" s="28">
        <v>41607.535416666666</v>
      </c>
      <c r="S1953" t="s">
        <v>7418</v>
      </c>
      <c r="T1953" s="27">
        <v>41606</v>
      </c>
      <c r="V1953">
        <v>7</v>
      </c>
      <c r="W1953" t="s">
        <v>36</v>
      </c>
      <c r="X1953" t="s">
        <v>7419</v>
      </c>
      <c r="Y1953">
        <v>0</v>
      </c>
      <c r="AB1953" t="s">
        <v>237</v>
      </c>
      <c r="AH1953">
        <v>0</v>
      </c>
      <c r="AN1953" t="s">
        <v>238</v>
      </c>
      <c r="AO1953">
        <v>6</v>
      </c>
      <c r="AP1953" t="s">
        <v>246</v>
      </c>
      <c r="AQ1953" s="27">
        <v>41613</v>
      </c>
      <c r="AR1953" t="s">
        <v>240</v>
      </c>
      <c r="AS1953">
        <v>6</v>
      </c>
      <c r="AT1953" t="s">
        <v>246</v>
      </c>
      <c r="AU1953" s="27">
        <v>41613</v>
      </c>
    </row>
    <row r="1954" spans="1:47" x14ac:dyDescent="0.2">
      <c r="A1954">
        <v>1953</v>
      </c>
      <c r="B1954" t="s">
        <v>7420</v>
      </c>
      <c r="C1954" t="s">
        <v>7421</v>
      </c>
      <c r="D1954" t="s">
        <v>432</v>
      </c>
      <c r="E1954" s="27">
        <v>41855</v>
      </c>
      <c r="F1954" t="s">
        <v>233</v>
      </c>
      <c r="G1954" s="27">
        <v>31476</v>
      </c>
      <c r="H1954">
        <v>30</v>
      </c>
      <c r="I1954" t="s">
        <v>244</v>
      </c>
      <c r="J1954" t="s">
        <v>22</v>
      </c>
      <c r="K1954">
        <v>0</v>
      </c>
      <c r="L1954">
        <v>2</v>
      </c>
      <c r="M1954">
        <v>0</v>
      </c>
      <c r="N1954">
        <v>0</v>
      </c>
      <c r="O1954">
        <v>1</v>
      </c>
      <c r="P1954">
        <v>-1</v>
      </c>
      <c r="Q1954" s="28">
        <v>41854.205555555556</v>
      </c>
      <c r="R1954" s="28">
        <v>41856.464583333334</v>
      </c>
      <c r="S1954" t="s">
        <v>7422</v>
      </c>
      <c r="T1954" s="27">
        <v>41854</v>
      </c>
      <c r="V1954">
        <v>1</v>
      </c>
      <c r="W1954" t="s">
        <v>32</v>
      </c>
      <c r="X1954" t="s">
        <v>974</v>
      </c>
      <c r="Y1954">
        <v>1</v>
      </c>
      <c r="AA1954" t="s">
        <v>7423</v>
      </c>
      <c r="AB1954" t="s">
        <v>36</v>
      </c>
      <c r="AC1954">
        <v>0</v>
      </c>
      <c r="AD1954" s="27">
        <v>41986</v>
      </c>
      <c r="AE1954" t="s">
        <v>780</v>
      </c>
      <c r="AF1954" s="27">
        <v>41986</v>
      </c>
      <c r="AG1954" s="27">
        <v>41987</v>
      </c>
      <c r="AH1954">
        <v>0</v>
      </c>
      <c r="AN1954" t="s">
        <v>238</v>
      </c>
      <c r="AO1954">
        <v>3</v>
      </c>
      <c r="AP1954" t="s">
        <v>239</v>
      </c>
      <c r="AQ1954" s="27">
        <v>41855</v>
      </c>
      <c r="AR1954" t="s">
        <v>240</v>
      </c>
      <c r="AS1954">
        <v>2</v>
      </c>
      <c r="AT1954" t="s">
        <v>239</v>
      </c>
      <c r="AU1954" s="27">
        <v>41855</v>
      </c>
    </row>
    <row r="1955" spans="1:47" x14ac:dyDescent="0.2">
      <c r="A1955">
        <v>1954</v>
      </c>
      <c r="B1955" t="s">
        <v>7424</v>
      </c>
      <c r="C1955" t="s">
        <v>1808</v>
      </c>
      <c r="D1955" t="s">
        <v>7425</v>
      </c>
      <c r="E1955" s="27">
        <v>41576</v>
      </c>
      <c r="F1955" t="s">
        <v>233</v>
      </c>
      <c r="G1955" s="27">
        <v>28924</v>
      </c>
      <c r="H1955">
        <v>37</v>
      </c>
      <c r="I1955" t="s">
        <v>244</v>
      </c>
      <c r="J1955" t="s">
        <v>245</v>
      </c>
      <c r="K1955">
        <v>0</v>
      </c>
      <c r="L1955">
        <v>1</v>
      </c>
      <c r="M1955">
        <v>0</v>
      </c>
      <c r="N1955">
        <v>0</v>
      </c>
      <c r="O1955">
        <v>1</v>
      </c>
      <c r="P1955">
        <v>-1</v>
      </c>
      <c r="Q1955" s="28">
        <v>41575.436111111114</v>
      </c>
      <c r="R1955" s="28">
        <v>41576.09097222222</v>
      </c>
      <c r="S1955" t="s">
        <v>7426</v>
      </c>
      <c r="T1955" s="27">
        <v>41575</v>
      </c>
      <c r="V1955">
        <v>1</v>
      </c>
      <c r="W1955" t="s">
        <v>36</v>
      </c>
      <c r="X1955" t="s">
        <v>279</v>
      </c>
      <c r="Y1955">
        <v>1</v>
      </c>
      <c r="AA1955" t="s">
        <v>7427</v>
      </c>
      <c r="AB1955" t="s">
        <v>32</v>
      </c>
      <c r="AC1955">
        <v>1</v>
      </c>
      <c r="AD1955" s="27">
        <v>42055</v>
      </c>
      <c r="AE1955" t="s">
        <v>261</v>
      </c>
      <c r="AF1955" s="27">
        <v>42056</v>
      </c>
      <c r="AG1955" s="27">
        <v>42057</v>
      </c>
      <c r="AH1955">
        <v>0</v>
      </c>
      <c r="AN1955" t="s">
        <v>238</v>
      </c>
      <c r="AO1955">
        <v>1</v>
      </c>
      <c r="AP1955" t="s">
        <v>239</v>
      </c>
      <c r="AQ1955" s="27">
        <v>41576</v>
      </c>
      <c r="AR1955" t="s">
        <v>240</v>
      </c>
      <c r="AS1955">
        <v>1</v>
      </c>
      <c r="AT1955" t="s">
        <v>239</v>
      </c>
      <c r="AU1955" s="27">
        <v>41576</v>
      </c>
    </row>
    <row r="1956" spans="1:47" x14ac:dyDescent="0.2">
      <c r="A1956">
        <v>1955</v>
      </c>
      <c r="B1956" t="s">
        <v>7428</v>
      </c>
      <c r="C1956" t="s">
        <v>918</v>
      </c>
      <c r="D1956" t="s">
        <v>7429</v>
      </c>
      <c r="E1956" s="27">
        <v>41401</v>
      </c>
      <c r="F1956" t="s">
        <v>233</v>
      </c>
      <c r="G1956" s="27">
        <v>20538</v>
      </c>
      <c r="H1956">
        <v>60</v>
      </c>
      <c r="I1956" t="s">
        <v>234</v>
      </c>
      <c r="J1956" t="s">
        <v>353</v>
      </c>
      <c r="K1956">
        <v>0</v>
      </c>
      <c r="L1956">
        <v>1</v>
      </c>
      <c r="M1956">
        <v>0</v>
      </c>
      <c r="N1956">
        <v>0</v>
      </c>
      <c r="O1956">
        <v>1</v>
      </c>
      <c r="P1956">
        <v>-18</v>
      </c>
      <c r="Q1956" s="28">
        <v>41383.396527777775</v>
      </c>
      <c r="R1956" s="28">
        <v>41401.448611111111</v>
      </c>
      <c r="S1956" t="s">
        <v>7430</v>
      </c>
      <c r="T1956" s="27">
        <v>41383</v>
      </c>
      <c r="V1956">
        <v>18</v>
      </c>
      <c r="W1956" t="s">
        <v>32</v>
      </c>
      <c r="X1956" t="s">
        <v>1406</v>
      </c>
      <c r="Y1956">
        <v>0</v>
      </c>
      <c r="AB1956" t="s">
        <v>237</v>
      </c>
      <c r="AH1956">
        <v>0</v>
      </c>
      <c r="AN1956" t="s">
        <v>238</v>
      </c>
      <c r="AO1956">
        <v>1</v>
      </c>
      <c r="AP1956" t="s">
        <v>239</v>
      </c>
      <c r="AQ1956" s="27">
        <v>41401</v>
      </c>
      <c r="AR1956" t="s">
        <v>240</v>
      </c>
      <c r="AS1956">
        <v>1</v>
      </c>
      <c r="AT1956" t="s">
        <v>239</v>
      </c>
      <c r="AU1956" s="27">
        <v>41401</v>
      </c>
    </row>
    <row r="1957" spans="1:47" x14ac:dyDescent="0.2">
      <c r="A1957">
        <v>1956</v>
      </c>
      <c r="B1957" t="s">
        <v>7431</v>
      </c>
      <c r="C1957" t="s">
        <v>1524</v>
      </c>
      <c r="D1957" t="s">
        <v>7432</v>
      </c>
      <c r="E1957" s="27">
        <v>41921</v>
      </c>
      <c r="F1957" t="s">
        <v>233</v>
      </c>
      <c r="G1957" s="27">
        <v>32891</v>
      </c>
      <c r="H1957">
        <v>26</v>
      </c>
      <c r="I1957" t="s">
        <v>244</v>
      </c>
      <c r="J1957" t="s">
        <v>353</v>
      </c>
      <c r="K1957">
        <v>0</v>
      </c>
      <c r="L1957">
        <v>2</v>
      </c>
      <c r="M1957">
        <v>0</v>
      </c>
      <c r="N1957">
        <v>0</v>
      </c>
      <c r="O1957">
        <v>1</v>
      </c>
      <c r="P1957">
        <v>-1</v>
      </c>
      <c r="Q1957" s="28">
        <v>41920.138888888891</v>
      </c>
      <c r="R1957" s="28">
        <v>41921.105555555558</v>
      </c>
      <c r="S1957" t="s">
        <v>7433</v>
      </c>
      <c r="T1957" s="27">
        <v>41920</v>
      </c>
      <c r="V1957">
        <v>1</v>
      </c>
      <c r="W1957" t="s">
        <v>36</v>
      </c>
      <c r="X1957" t="s">
        <v>279</v>
      </c>
      <c r="Y1957">
        <v>1</v>
      </c>
      <c r="AA1957" t="s">
        <v>7434</v>
      </c>
      <c r="AB1957" t="s">
        <v>36</v>
      </c>
      <c r="AC1957">
        <v>0</v>
      </c>
      <c r="AD1957" s="27">
        <v>42027</v>
      </c>
      <c r="AE1957" t="s">
        <v>550</v>
      </c>
      <c r="AF1957" s="27">
        <v>42027</v>
      </c>
      <c r="AG1957" s="27">
        <v>42028</v>
      </c>
      <c r="AH1957">
        <v>0</v>
      </c>
      <c r="AN1957" t="s">
        <v>238</v>
      </c>
      <c r="AO1957">
        <v>3</v>
      </c>
      <c r="AP1957" t="s">
        <v>239</v>
      </c>
      <c r="AQ1957" s="27">
        <v>41921</v>
      </c>
      <c r="AR1957" t="s">
        <v>240</v>
      </c>
      <c r="AS1957">
        <v>2</v>
      </c>
      <c r="AT1957" t="s">
        <v>239</v>
      </c>
      <c r="AU1957" s="27">
        <v>41921</v>
      </c>
    </row>
    <row r="1958" spans="1:47" x14ac:dyDescent="0.2">
      <c r="A1958">
        <v>1957</v>
      </c>
      <c r="B1958" t="s">
        <v>7435</v>
      </c>
      <c r="C1958" t="s">
        <v>7436</v>
      </c>
      <c r="D1958" t="s">
        <v>7437</v>
      </c>
      <c r="E1958" s="27">
        <v>41405</v>
      </c>
      <c r="F1958" t="s">
        <v>233</v>
      </c>
      <c r="G1958" s="27">
        <v>31512</v>
      </c>
      <c r="H1958">
        <v>30</v>
      </c>
      <c r="I1958" t="s">
        <v>244</v>
      </c>
      <c r="J1958" t="s">
        <v>245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-1</v>
      </c>
      <c r="Q1958" s="28">
        <v>41404.390972222223</v>
      </c>
      <c r="R1958" s="28">
        <v>41405.277777777781</v>
      </c>
      <c r="S1958" t="s">
        <v>7438</v>
      </c>
      <c r="T1958" s="27">
        <v>41404</v>
      </c>
      <c r="V1958">
        <v>1</v>
      </c>
      <c r="W1958" t="s">
        <v>36</v>
      </c>
      <c r="X1958" t="s">
        <v>279</v>
      </c>
      <c r="Y1958">
        <v>0</v>
      </c>
      <c r="AB1958" t="s">
        <v>237</v>
      </c>
      <c r="AH1958">
        <v>0</v>
      </c>
      <c r="AN1958" t="s">
        <v>238</v>
      </c>
      <c r="AO1958">
        <v>2</v>
      </c>
      <c r="AP1958" t="s">
        <v>239</v>
      </c>
      <c r="AQ1958" s="27">
        <v>41405</v>
      </c>
      <c r="AR1958" t="s">
        <v>240</v>
      </c>
      <c r="AS1958">
        <v>1</v>
      </c>
      <c r="AT1958" t="s">
        <v>239</v>
      </c>
      <c r="AU1958" s="27">
        <v>41405</v>
      </c>
    </row>
    <row r="1959" spans="1:47" x14ac:dyDescent="0.2">
      <c r="A1959">
        <v>1958</v>
      </c>
      <c r="B1959" t="s">
        <v>7439</v>
      </c>
      <c r="C1959" t="s">
        <v>789</v>
      </c>
      <c r="D1959" t="s">
        <v>4232</v>
      </c>
      <c r="E1959" s="27">
        <v>41807</v>
      </c>
      <c r="F1959" t="s">
        <v>233</v>
      </c>
      <c r="G1959" s="27">
        <v>35195</v>
      </c>
      <c r="H1959">
        <v>19</v>
      </c>
      <c r="I1959" t="s">
        <v>259</v>
      </c>
      <c r="J1959" t="s">
        <v>250</v>
      </c>
      <c r="K1959">
        <v>0</v>
      </c>
      <c r="L1959">
        <v>10</v>
      </c>
      <c r="M1959">
        <v>0</v>
      </c>
      <c r="N1959">
        <v>0</v>
      </c>
      <c r="O1959">
        <v>0</v>
      </c>
      <c r="P1959">
        <v>-1</v>
      </c>
      <c r="Q1959" s="28">
        <v>41806.273611111108</v>
      </c>
      <c r="R1959" s="28">
        <v>41851.48333333333</v>
      </c>
      <c r="S1959" t="s">
        <v>7440</v>
      </c>
      <c r="T1959" s="27">
        <v>41806</v>
      </c>
      <c r="V1959">
        <v>1</v>
      </c>
      <c r="W1959" t="s">
        <v>32</v>
      </c>
      <c r="X1959" t="s">
        <v>555</v>
      </c>
      <c r="Y1959">
        <v>0</v>
      </c>
      <c r="AB1959" t="s">
        <v>237</v>
      </c>
      <c r="AH1959">
        <v>0</v>
      </c>
      <c r="AN1959" t="s">
        <v>238</v>
      </c>
      <c r="AO1959">
        <v>9</v>
      </c>
      <c r="AP1959" t="s">
        <v>269</v>
      </c>
      <c r="AQ1959" s="27">
        <v>41807</v>
      </c>
      <c r="AR1959" t="s">
        <v>240</v>
      </c>
      <c r="AS1959">
        <v>10</v>
      </c>
      <c r="AT1959" t="s">
        <v>269</v>
      </c>
      <c r="AU1959" s="27">
        <v>41807</v>
      </c>
    </row>
    <row r="1960" spans="1:47" x14ac:dyDescent="0.2">
      <c r="A1960">
        <v>1959</v>
      </c>
      <c r="B1960" t="s">
        <v>7441</v>
      </c>
      <c r="C1960" t="s">
        <v>491</v>
      </c>
      <c r="D1960" t="s">
        <v>2111</v>
      </c>
      <c r="E1960" s="27">
        <v>41626</v>
      </c>
      <c r="F1960" t="s">
        <v>233</v>
      </c>
      <c r="G1960" s="27">
        <v>34057</v>
      </c>
      <c r="H1960">
        <v>23</v>
      </c>
      <c r="I1960" t="s">
        <v>259</v>
      </c>
      <c r="J1960" t="s">
        <v>250</v>
      </c>
      <c r="K1960">
        <v>0</v>
      </c>
      <c r="L1960">
        <v>10</v>
      </c>
      <c r="M1960">
        <v>0</v>
      </c>
      <c r="N1960">
        <v>2</v>
      </c>
      <c r="O1960">
        <v>9</v>
      </c>
      <c r="P1960">
        <v>-1</v>
      </c>
      <c r="Q1960" s="28">
        <v>41625.386111111111</v>
      </c>
      <c r="R1960" s="28">
        <v>41732.265277777777</v>
      </c>
      <c r="S1960" t="s">
        <v>7442</v>
      </c>
      <c r="U1960" s="27">
        <v>41626</v>
      </c>
      <c r="V1960">
        <v>0</v>
      </c>
      <c r="W1960" t="s">
        <v>32</v>
      </c>
      <c r="X1960" t="s">
        <v>274</v>
      </c>
      <c r="Y1960">
        <v>0</v>
      </c>
      <c r="AB1960" t="s">
        <v>237</v>
      </c>
      <c r="AH1960">
        <v>0</v>
      </c>
      <c r="AN1960" t="s">
        <v>238</v>
      </c>
      <c r="AO1960">
        <v>10</v>
      </c>
      <c r="AP1960" t="s">
        <v>269</v>
      </c>
      <c r="AQ1960" s="27">
        <v>41626</v>
      </c>
      <c r="AR1960" t="s">
        <v>240</v>
      </c>
      <c r="AS1960">
        <v>10</v>
      </c>
      <c r="AT1960" t="s">
        <v>269</v>
      </c>
      <c r="AU1960" s="27">
        <v>41626</v>
      </c>
    </row>
    <row r="1961" spans="1:47" x14ac:dyDescent="0.2">
      <c r="A1961">
        <v>1960</v>
      </c>
      <c r="B1961" t="s">
        <v>7443</v>
      </c>
      <c r="C1961" t="s">
        <v>345</v>
      </c>
      <c r="D1961" t="s">
        <v>7444</v>
      </c>
      <c r="E1961" s="27">
        <v>41402</v>
      </c>
      <c r="F1961" t="s">
        <v>233</v>
      </c>
      <c r="G1961" s="27">
        <v>32758</v>
      </c>
      <c r="H1961">
        <v>26</v>
      </c>
      <c r="I1961" t="s">
        <v>244</v>
      </c>
      <c r="J1961" t="s">
        <v>245</v>
      </c>
      <c r="K1961">
        <v>0</v>
      </c>
      <c r="L1961">
        <v>5</v>
      </c>
      <c r="M1961">
        <v>0</v>
      </c>
      <c r="N1961">
        <v>0</v>
      </c>
      <c r="O1961">
        <v>0</v>
      </c>
      <c r="W1961" t="s">
        <v>237</v>
      </c>
      <c r="Y1961">
        <v>-1</v>
      </c>
      <c r="AB1961" t="s">
        <v>237</v>
      </c>
      <c r="AH1961">
        <v>0</v>
      </c>
      <c r="AN1961" t="s">
        <v>238</v>
      </c>
      <c r="AO1961">
        <v>3</v>
      </c>
      <c r="AP1961" t="s">
        <v>239</v>
      </c>
      <c r="AQ1961" s="27">
        <v>41402</v>
      </c>
      <c r="AR1961" t="s">
        <v>240</v>
      </c>
      <c r="AS1961">
        <v>5</v>
      </c>
      <c r="AT1961" t="s">
        <v>246</v>
      </c>
      <c r="AU1961" s="27">
        <v>41402</v>
      </c>
    </row>
    <row r="1962" spans="1:47" x14ac:dyDescent="0.2">
      <c r="A1962">
        <v>1961</v>
      </c>
      <c r="B1962" t="s">
        <v>7445</v>
      </c>
      <c r="C1962" t="s">
        <v>7446</v>
      </c>
      <c r="D1962" t="s">
        <v>7447</v>
      </c>
      <c r="E1962" s="27">
        <v>41360</v>
      </c>
      <c r="F1962" t="s">
        <v>233</v>
      </c>
      <c r="G1962" s="27">
        <v>32760</v>
      </c>
      <c r="H1962">
        <v>26</v>
      </c>
      <c r="I1962" t="s">
        <v>244</v>
      </c>
      <c r="J1962" t="s">
        <v>245</v>
      </c>
      <c r="K1962">
        <v>0</v>
      </c>
      <c r="L1962">
        <v>8</v>
      </c>
      <c r="M1962">
        <v>0</v>
      </c>
      <c r="N1962">
        <v>0</v>
      </c>
      <c r="O1962">
        <v>2</v>
      </c>
      <c r="P1962">
        <v>-1</v>
      </c>
      <c r="Q1962" s="28">
        <v>41359.351388888892</v>
      </c>
      <c r="R1962" s="28">
        <v>41360.397916666669</v>
      </c>
      <c r="S1962" t="s">
        <v>7448</v>
      </c>
      <c r="U1962" s="27">
        <v>41359</v>
      </c>
      <c r="V1962">
        <v>1</v>
      </c>
      <c r="W1962" t="s">
        <v>32</v>
      </c>
      <c r="X1962" t="s">
        <v>274</v>
      </c>
      <c r="Y1962">
        <v>1</v>
      </c>
      <c r="AA1962" t="s">
        <v>7449</v>
      </c>
      <c r="AB1962" t="s">
        <v>32</v>
      </c>
      <c r="AC1962">
        <v>0</v>
      </c>
      <c r="AD1962" s="27">
        <v>41387</v>
      </c>
      <c r="AE1962" t="s">
        <v>268</v>
      </c>
      <c r="AF1962" s="27">
        <v>41387</v>
      </c>
      <c r="AG1962" s="27">
        <v>41388</v>
      </c>
      <c r="AH1962">
        <v>0</v>
      </c>
      <c r="AN1962" t="s">
        <v>238</v>
      </c>
      <c r="AO1962">
        <v>4</v>
      </c>
      <c r="AP1962" t="s">
        <v>239</v>
      </c>
      <c r="AQ1962" s="27">
        <v>41360</v>
      </c>
      <c r="AR1962" t="s">
        <v>240</v>
      </c>
      <c r="AS1962">
        <v>8</v>
      </c>
      <c r="AT1962" t="s">
        <v>269</v>
      </c>
      <c r="AU1962" s="27">
        <v>41360</v>
      </c>
    </row>
    <row r="1963" spans="1:47" x14ac:dyDescent="0.2">
      <c r="A1963">
        <v>1962</v>
      </c>
      <c r="B1963" t="s">
        <v>7450</v>
      </c>
      <c r="C1963" t="s">
        <v>1584</v>
      </c>
      <c r="D1963" t="s">
        <v>689</v>
      </c>
      <c r="E1963" s="27">
        <v>41359</v>
      </c>
      <c r="F1963" t="s">
        <v>233</v>
      </c>
      <c r="G1963" s="27">
        <v>31292</v>
      </c>
      <c r="H1963">
        <v>30</v>
      </c>
      <c r="I1963" t="s">
        <v>244</v>
      </c>
      <c r="J1963" t="s">
        <v>250</v>
      </c>
      <c r="K1963">
        <v>0</v>
      </c>
      <c r="L1963">
        <v>5</v>
      </c>
      <c r="M1963">
        <v>0</v>
      </c>
      <c r="N1963">
        <v>0</v>
      </c>
      <c r="O1963">
        <v>0</v>
      </c>
      <c r="W1963" t="s">
        <v>237</v>
      </c>
      <c r="Y1963">
        <v>-1</v>
      </c>
      <c r="AB1963" t="s">
        <v>237</v>
      </c>
      <c r="AH1963">
        <v>0</v>
      </c>
      <c r="AN1963" t="s">
        <v>238</v>
      </c>
      <c r="AO1963">
        <v>6</v>
      </c>
      <c r="AP1963" t="s">
        <v>246</v>
      </c>
      <c r="AQ1963" s="27">
        <v>41359</v>
      </c>
      <c r="AR1963" t="s">
        <v>240</v>
      </c>
      <c r="AS1963">
        <v>5</v>
      </c>
      <c r="AT1963" t="s">
        <v>246</v>
      </c>
      <c r="AU1963" s="27">
        <v>41359</v>
      </c>
    </row>
    <row r="1964" spans="1:47" x14ac:dyDescent="0.2">
      <c r="A1964">
        <v>1963</v>
      </c>
      <c r="B1964" t="s">
        <v>7451</v>
      </c>
      <c r="C1964" t="s">
        <v>7452</v>
      </c>
      <c r="D1964" t="s">
        <v>3081</v>
      </c>
      <c r="E1964" s="27">
        <v>41747</v>
      </c>
      <c r="F1964" t="s">
        <v>233</v>
      </c>
      <c r="G1964" s="27">
        <v>16137</v>
      </c>
      <c r="H1964">
        <v>72</v>
      </c>
      <c r="I1964" t="s">
        <v>234</v>
      </c>
      <c r="J1964" t="s">
        <v>245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-1</v>
      </c>
      <c r="Q1964" s="28">
        <v>41746.347222222219</v>
      </c>
      <c r="R1964" s="28">
        <v>41747.34652777778</v>
      </c>
      <c r="S1964" t="s">
        <v>7453</v>
      </c>
      <c r="T1964" s="27">
        <v>41746</v>
      </c>
      <c r="V1964">
        <v>1</v>
      </c>
      <c r="W1964" t="s">
        <v>36</v>
      </c>
      <c r="X1964" t="s">
        <v>279</v>
      </c>
      <c r="Y1964">
        <v>0</v>
      </c>
      <c r="AB1964" t="s">
        <v>237</v>
      </c>
      <c r="AH1964">
        <v>0</v>
      </c>
      <c r="AN1964" t="s">
        <v>238</v>
      </c>
      <c r="AO1964">
        <v>1</v>
      </c>
      <c r="AP1964" t="s">
        <v>239</v>
      </c>
      <c r="AQ1964" s="27">
        <v>41747</v>
      </c>
      <c r="AR1964" t="s">
        <v>240</v>
      </c>
      <c r="AS1964">
        <v>1</v>
      </c>
      <c r="AT1964" t="s">
        <v>239</v>
      </c>
      <c r="AU1964" s="27">
        <v>41747</v>
      </c>
    </row>
    <row r="1965" spans="1:47" x14ac:dyDescent="0.2">
      <c r="A1965">
        <v>1964</v>
      </c>
      <c r="B1965" t="s">
        <v>7454</v>
      </c>
      <c r="C1965" t="s">
        <v>1313</v>
      </c>
      <c r="D1965" t="s">
        <v>603</v>
      </c>
      <c r="E1965" s="27">
        <v>41558</v>
      </c>
      <c r="F1965" t="s">
        <v>233</v>
      </c>
      <c r="G1965" s="27">
        <v>34870</v>
      </c>
      <c r="H1965">
        <v>20</v>
      </c>
      <c r="I1965" t="s">
        <v>259</v>
      </c>
      <c r="J1965" t="s">
        <v>250</v>
      </c>
      <c r="K1965">
        <v>0</v>
      </c>
      <c r="L1965">
        <v>10</v>
      </c>
      <c r="M1965">
        <v>0</v>
      </c>
      <c r="N1965">
        <v>1</v>
      </c>
      <c r="O1965">
        <v>2</v>
      </c>
      <c r="P1965">
        <v>-1</v>
      </c>
      <c r="Q1965" s="28">
        <v>41557.093055555553</v>
      </c>
      <c r="R1965" s="28">
        <v>41619.255555555559</v>
      </c>
      <c r="S1965" t="s">
        <v>7455</v>
      </c>
      <c r="T1965" s="27">
        <v>41557</v>
      </c>
      <c r="V1965">
        <v>1</v>
      </c>
      <c r="W1965" t="s">
        <v>32</v>
      </c>
      <c r="X1965" t="s">
        <v>631</v>
      </c>
      <c r="Y1965">
        <v>0</v>
      </c>
      <c r="AB1965" t="s">
        <v>237</v>
      </c>
      <c r="AH1965">
        <v>0</v>
      </c>
      <c r="AN1965" t="s">
        <v>238</v>
      </c>
      <c r="AO1965">
        <v>10</v>
      </c>
      <c r="AP1965" t="s">
        <v>269</v>
      </c>
      <c r="AQ1965" s="27">
        <v>41558</v>
      </c>
      <c r="AR1965" t="s">
        <v>240</v>
      </c>
      <c r="AS1965">
        <v>10</v>
      </c>
      <c r="AT1965" t="s">
        <v>269</v>
      </c>
      <c r="AU1965" s="27">
        <v>41558</v>
      </c>
    </row>
    <row r="1966" spans="1:47" x14ac:dyDescent="0.2">
      <c r="A1966">
        <v>1965</v>
      </c>
      <c r="B1966" t="s">
        <v>7456</v>
      </c>
      <c r="C1966" t="s">
        <v>414</v>
      </c>
      <c r="D1966" t="s">
        <v>3844</v>
      </c>
      <c r="E1966" s="27">
        <v>41932</v>
      </c>
      <c r="F1966" t="s">
        <v>294</v>
      </c>
      <c r="G1966" s="27">
        <v>32787</v>
      </c>
      <c r="H1966">
        <v>26</v>
      </c>
      <c r="I1966" t="s">
        <v>244</v>
      </c>
      <c r="J1966" t="s">
        <v>250</v>
      </c>
      <c r="K1966">
        <v>0</v>
      </c>
      <c r="L1966">
        <v>9</v>
      </c>
      <c r="M1966">
        <v>0</v>
      </c>
      <c r="N1966">
        <v>0</v>
      </c>
      <c r="O1966">
        <v>5</v>
      </c>
      <c r="P1966">
        <v>-1</v>
      </c>
      <c r="Q1966" s="28">
        <v>41931.36041666667</v>
      </c>
      <c r="R1966" s="28">
        <v>41938.197222222225</v>
      </c>
      <c r="S1966" t="s">
        <v>7457</v>
      </c>
      <c r="T1966" s="27">
        <v>41931</v>
      </c>
      <c r="V1966">
        <v>1</v>
      </c>
      <c r="W1966" t="s">
        <v>32</v>
      </c>
      <c r="X1966" t="s">
        <v>402</v>
      </c>
      <c r="Y1966">
        <v>1</v>
      </c>
      <c r="AA1966" t="s">
        <v>7458</v>
      </c>
      <c r="AB1966" t="s">
        <v>32</v>
      </c>
      <c r="AD1966" s="27">
        <v>42032</v>
      </c>
      <c r="AE1966" t="s">
        <v>397</v>
      </c>
      <c r="AH1966">
        <v>1</v>
      </c>
      <c r="AJ1966" t="s">
        <v>7458</v>
      </c>
      <c r="AK1966" t="s">
        <v>366</v>
      </c>
      <c r="AL1966" s="27">
        <v>42032</v>
      </c>
      <c r="AM1966" t="s">
        <v>1555</v>
      </c>
      <c r="AN1966" t="s">
        <v>238</v>
      </c>
      <c r="AO1966">
        <v>6</v>
      </c>
      <c r="AP1966" t="s">
        <v>246</v>
      </c>
      <c r="AQ1966" s="27">
        <v>41932</v>
      </c>
      <c r="AR1966" t="s">
        <v>240</v>
      </c>
      <c r="AS1966">
        <v>9</v>
      </c>
      <c r="AT1966" t="s">
        <v>269</v>
      </c>
      <c r="AU1966" s="27">
        <v>41932</v>
      </c>
    </row>
    <row r="1967" spans="1:47" x14ac:dyDescent="0.2">
      <c r="A1967">
        <v>1966</v>
      </c>
      <c r="B1967" t="s">
        <v>7459</v>
      </c>
      <c r="C1967" t="s">
        <v>5465</v>
      </c>
      <c r="D1967" t="s">
        <v>7460</v>
      </c>
      <c r="E1967" s="27">
        <v>41525</v>
      </c>
      <c r="F1967" t="s">
        <v>233</v>
      </c>
      <c r="G1967" s="27">
        <v>34520</v>
      </c>
      <c r="H1967">
        <v>21</v>
      </c>
      <c r="I1967" t="s">
        <v>259</v>
      </c>
      <c r="J1967" t="s">
        <v>353</v>
      </c>
      <c r="K1967">
        <v>0</v>
      </c>
      <c r="L1967">
        <v>5</v>
      </c>
      <c r="M1967">
        <v>0</v>
      </c>
      <c r="N1967">
        <v>0</v>
      </c>
      <c r="O1967">
        <v>0</v>
      </c>
      <c r="P1967">
        <v>-1</v>
      </c>
      <c r="Q1967" s="28">
        <v>41524.494444444441</v>
      </c>
      <c r="R1967" s="28">
        <v>41526.118750000001</v>
      </c>
      <c r="S1967" t="s">
        <v>7461</v>
      </c>
      <c r="T1967" s="27">
        <v>41524</v>
      </c>
      <c r="V1967">
        <v>1</v>
      </c>
      <c r="W1967" t="s">
        <v>32</v>
      </c>
      <c r="X1967" t="s">
        <v>261</v>
      </c>
      <c r="Y1967">
        <v>0</v>
      </c>
      <c r="AB1967" t="s">
        <v>237</v>
      </c>
      <c r="AH1967">
        <v>0</v>
      </c>
      <c r="AN1967" t="s">
        <v>238</v>
      </c>
      <c r="AO1967">
        <v>5</v>
      </c>
      <c r="AP1967" t="s">
        <v>246</v>
      </c>
      <c r="AQ1967" s="27">
        <v>41525</v>
      </c>
      <c r="AR1967" t="s">
        <v>240</v>
      </c>
      <c r="AS1967">
        <v>5</v>
      </c>
      <c r="AT1967" t="s">
        <v>246</v>
      </c>
      <c r="AU1967" s="27">
        <v>41525</v>
      </c>
    </row>
    <row r="1968" spans="1:47" x14ac:dyDescent="0.2">
      <c r="A1968">
        <v>1967</v>
      </c>
      <c r="B1968" t="s">
        <v>7462</v>
      </c>
      <c r="C1968" t="s">
        <v>7463</v>
      </c>
      <c r="D1968" t="s">
        <v>2623</v>
      </c>
      <c r="E1968" s="27">
        <v>41340</v>
      </c>
      <c r="F1968" t="s">
        <v>294</v>
      </c>
      <c r="G1968" s="27">
        <v>28028</v>
      </c>
      <c r="H1968">
        <v>39</v>
      </c>
      <c r="I1968" t="s">
        <v>244</v>
      </c>
      <c r="J1968" t="s">
        <v>250</v>
      </c>
      <c r="K1968">
        <v>0</v>
      </c>
      <c r="L1968">
        <v>2</v>
      </c>
      <c r="M1968">
        <v>0</v>
      </c>
      <c r="N1968">
        <v>0</v>
      </c>
      <c r="O1968">
        <v>1</v>
      </c>
      <c r="P1968">
        <v>-1</v>
      </c>
      <c r="Q1968" s="28">
        <v>41339.429861111108</v>
      </c>
      <c r="R1968" s="28">
        <v>41340.07916666667</v>
      </c>
      <c r="S1968" t="s">
        <v>7464</v>
      </c>
      <c r="U1968" s="27">
        <v>41339</v>
      </c>
      <c r="V1968">
        <v>1</v>
      </c>
      <c r="W1968" t="s">
        <v>32</v>
      </c>
      <c r="X1968" t="s">
        <v>274</v>
      </c>
      <c r="Y1968">
        <v>0</v>
      </c>
      <c r="AB1968" t="s">
        <v>237</v>
      </c>
      <c r="AH1968">
        <v>0</v>
      </c>
      <c r="AN1968" t="s">
        <v>238</v>
      </c>
      <c r="AO1968">
        <v>1</v>
      </c>
      <c r="AP1968" t="s">
        <v>239</v>
      </c>
      <c r="AQ1968" s="27">
        <v>41340</v>
      </c>
      <c r="AR1968" t="s">
        <v>240</v>
      </c>
      <c r="AS1968">
        <v>2</v>
      </c>
      <c r="AT1968" t="s">
        <v>239</v>
      </c>
      <c r="AU1968" s="27">
        <v>41340</v>
      </c>
    </row>
    <row r="1969" spans="1:47" x14ac:dyDescent="0.2">
      <c r="A1969">
        <v>1968</v>
      </c>
      <c r="B1969" t="s">
        <v>7465</v>
      </c>
      <c r="C1969" t="s">
        <v>7466</v>
      </c>
      <c r="D1969" t="s">
        <v>7467</v>
      </c>
      <c r="E1969" s="27">
        <v>41330</v>
      </c>
      <c r="F1969" t="s">
        <v>233</v>
      </c>
      <c r="G1969" s="27">
        <v>31228</v>
      </c>
      <c r="H1969">
        <v>30</v>
      </c>
      <c r="I1969" t="s">
        <v>244</v>
      </c>
      <c r="J1969" t="s">
        <v>22</v>
      </c>
      <c r="K1969">
        <v>0</v>
      </c>
      <c r="L1969">
        <v>2</v>
      </c>
      <c r="M1969">
        <v>0</v>
      </c>
      <c r="N1969">
        <v>0</v>
      </c>
      <c r="O1969">
        <v>0</v>
      </c>
      <c r="P1969">
        <v>-1</v>
      </c>
      <c r="Q1969" s="28">
        <v>41329.368055555555</v>
      </c>
      <c r="R1969" s="28">
        <v>41335.273611111108</v>
      </c>
      <c r="S1969" t="s">
        <v>7468</v>
      </c>
      <c r="T1969" s="27">
        <v>41329</v>
      </c>
      <c r="V1969">
        <v>1</v>
      </c>
      <c r="W1969" t="s">
        <v>32</v>
      </c>
      <c r="X1969" t="s">
        <v>254</v>
      </c>
      <c r="Y1969">
        <v>0</v>
      </c>
      <c r="AB1969" t="s">
        <v>237</v>
      </c>
      <c r="AH1969">
        <v>0</v>
      </c>
      <c r="AN1969" t="s">
        <v>238</v>
      </c>
      <c r="AO1969">
        <v>2</v>
      </c>
      <c r="AP1969" t="s">
        <v>239</v>
      </c>
      <c r="AQ1969" s="27">
        <v>41330</v>
      </c>
      <c r="AR1969" t="s">
        <v>240</v>
      </c>
      <c r="AS1969">
        <v>2</v>
      </c>
      <c r="AT1969" t="s">
        <v>239</v>
      </c>
      <c r="AU1969" s="27">
        <v>41330</v>
      </c>
    </row>
    <row r="1970" spans="1:47" x14ac:dyDescent="0.2">
      <c r="A1970">
        <v>1969</v>
      </c>
      <c r="B1970" t="s">
        <v>7469</v>
      </c>
      <c r="C1970" t="s">
        <v>7470</v>
      </c>
      <c r="D1970" t="s">
        <v>7471</v>
      </c>
      <c r="E1970" s="27">
        <v>41982</v>
      </c>
      <c r="F1970" t="s">
        <v>233</v>
      </c>
      <c r="G1970" s="27">
        <v>31351</v>
      </c>
      <c r="H1970">
        <v>30</v>
      </c>
      <c r="I1970" t="s">
        <v>244</v>
      </c>
      <c r="J1970" t="s">
        <v>353</v>
      </c>
      <c r="K1970">
        <v>0</v>
      </c>
      <c r="L1970">
        <v>2</v>
      </c>
      <c r="M1970">
        <v>0</v>
      </c>
      <c r="N1970">
        <v>0</v>
      </c>
      <c r="O1970">
        <v>2</v>
      </c>
      <c r="S1970" t="s">
        <v>7472</v>
      </c>
      <c r="T1970" s="27">
        <v>41273</v>
      </c>
      <c r="V1970">
        <v>709</v>
      </c>
      <c r="W1970" t="s">
        <v>32</v>
      </c>
      <c r="X1970" t="s">
        <v>1354</v>
      </c>
      <c r="Y1970">
        <v>0</v>
      </c>
      <c r="AB1970" t="s">
        <v>237</v>
      </c>
      <c r="AH1970">
        <v>0</v>
      </c>
      <c r="AN1970" t="s">
        <v>238</v>
      </c>
      <c r="AO1970">
        <v>2</v>
      </c>
      <c r="AP1970" t="s">
        <v>239</v>
      </c>
      <c r="AQ1970" s="27">
        <v>41982</v>
      </c>
      <c r="AR1970" t="s">
        <v>240</v>
      </c>
      <c r="AS1970">
        <v>2</v>
      </c>
      <c r="AT1970" t="s">
        <v>239</v>
      </c>
      <c r="AU1970" s="27">
        <v>41982</v>
      </c>
    </row>
    <row r="1971" spans="1:47" x14ac:dyDescent="0.2">
      <c r="A1971">
        <v>1970</v>
      </c>
      <c r="B1971" t="s">
        <v>7473</v>
      </c>
      <c r="C1971" t="s">
        <v>2404</v>
      </c>
      <c r="D1971" t="s">
        <v>7474</v>
      </c>
      <c r="E1971" s="27">
        <v>41765</v>
      </c>
      <c r="F1971" t="s">
        <v>233</v>
      </c>
      <c r="G1971" s="27">
        <v>28765</v>
      </c>
      <c r="H1971">
        <v>37</v>
      </c>
      <c r="I1971" t="s">
        <v>244</v>
      </c>
      <c r="J1971" t="s">
        <v>245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-1</v>
      </c>
      <c r="Q1971" s="28">
        <v>41764.193749999999</v>
      </c>
      <c r="R1971" s="28">
        <v>41765.085416666669</v>
      </c>
      <c r="S1971" t="s">
        <v>7475</v>
      </c>
      <c r="T1971" s="27">
        <v>41764</v>
      </c>
      <c r="V1971">
        <v>1</v>
      </c>
      <c r="W1971" t="s">
        <v>36</v>
      </c>
      <c r="X1971" t="s">
        <v>279</v>
      </c>
      <c r="Y1971">
        <v>0</v>
      </c>
      <c r="AB1971" t="s">
        <v>237</v>
      </c>
      <c r="AH1971">
        <v>0</v>
      </c>
      <c r="AN1971" t="s">
        <v>238</v>
      </c>
      <c r="AO1971">
        <v>1</v>
      </c>
      <c r="AP1971" t="s">
        <v>239</v>
      </c>
      <c r="AQ1971" s="27">
        <v>41765</v>
      </c>
      <c r="AR1971" t="s">
        <v>240</v>
      </c>
      <c r="AS1971">
        <v>1</v>
      </c>
      <c r="AT1971" t="s">
        <v>239</v>
      </c>
      <c r="AU1971" s="27">
        <v>41765</v>
      </c>
    </row>
    <row r="1972" spans="1:47" x14ac:dyDescent="0.2">
      <c r="A1972">
        <v>1971</v>
      </c>
      <c r="B1972" t="s">
        <v>7476</v>
      </c>
      <c r="C1972" t="s">
        <v>7477</v>
      </c>
      <c r="D1972" t="s">
        <v>1300</v>
      </c>
      <c r="E1972" s="27">
        <v>41533</v>
      </c>
      <c r="F1972" t="s">
        <v>233</v>
      </c>
      <c r="G1972" s="27">
        <v>26312</v>
      </c>
      <c r="H1972">
        <v>44</v>
      </c>
      <c r="I1972" t="s">
        <v>244</v>
      </c>
      <c r="J1972" t="s">
        <v>250</v>
      </c>
      <c r="K1972">
        <v>0</v>
      </c>
      <c r="L1972">
        <v>5</v>
      </c>
      <c r="M1972">
        <v>0</v>
      </c>
      <c r="N1972">
        <v>0</v>
      </c>
      <c r="O1972">
        <v>2</v>
      </c>
      <c r="P1972">
        <v>-1</v>
      </c>
      <c r="Q1972" s="28">
        <v>41532.109722222223</v>
      </c>
      <c r="R1972" s="28">
        <v>41534.304166666669</v>
      </c>
      <c r="S1972" t="s">
        <v>7478</v>
      </c>
      <c r="U1972" s="27">
        <v>41532</v>
      </c>
      <c r="V1972">
        <v>1</v>
      </c>
      <c r="W1972" t="s">
        <v>32</v>
      </c>
      <c r="X1972" t="s">
        <v>274</v>
      </c>
      <c r="Y1972">
        <v>0</v>
      </c>
      <c r="AB1972" t="s">
        <v>237</v>
      </c>
      <c r="AH1972">
        <v>0</v>
      </c>
      <c r="AN1972" t="s">
        <v>238</v>
      </c>
      <c r="AO1972">
        <v>2</v>
      </c>
      <c r="AP1972" t="s">
        <v>239</v>
      </c>
      <c r="AQ1972" s="27">
        <v>41533</v>
      </c>
      <c r="AR1972" t="s">
        <v>240</v>
      </c>
      <c r="AS1972">
        <v>5</v>
      </c>
      <c r="AT1972" t="s">
        <v>246</v>
      </c>
      <c r="AU1972" s="27">
        <v>41533</v>
      </c>
    </row>
    <row r="1973" spans="1:47" x14ac:dyDescent="0.2">
      <c r="A1973">
        <v>1972</v>
      </c>
      <c r="B1973" t="s">
        <v>7479</v>
      </c>
      <c r="C1973" t="s">
        <v>698</v>
      </c>
      <c r="D1973" t="s">
        <v>7480</v>
      </c>
      <c r="E1973" s="27">
        <v>41525</v>
      </c>
      <c r="F1973" t="s">
        <v>233</v>
      </c>
      <c r="G1973" s="27">
        <v>25856</v>
      </c>
      <c r="H1973">
        <v>45</v>
      </c>
      <c r="I1973" t="s">
        <v>234</v>
      </c>
      <c r="J1973" t="s">
        <v>245</v>
      </c>
      <c r="K1973">
        <v>0</v>
      </c>
      <c r="L1973">
        <v>2</v>
      </c>
      <c r="M1973">
        <v>0</v>
      </c>
      <c r="N1973">
        <v>0</v>
      </c>
      <c r="O1973">
        <v>0</v>
      </c>
      <c r="P1973">
        <v>-1</v>
      </c>
      <c r="Q1973" s="28">
        <v>41524.39166666667</v>
      </c>
      <c r="R1973" s="28">
        <v>41527.350694444445</v>
      </c>
      <c r="S1973" t="s">
        <v>7481</v>
      </c>
      <c r="T1973" s="27">
        <v>41524</v>
      </c>
      <c r="V1973">
        <v>1</v>
      </c>
      <c r="W1973" t="s">
        <v>36</v>
      </c>
      <c r="X1973" t="s">
        <v>279</v>
      </c>
      <c r="Y1973">
        <v>0</v>
      </c>
      <c r="AB1973" t="s">
        <v>237</v>
      </c>
      <c r="AH1973">
        <v>0</v>
      </c>
      <c r="AN1973" t="s">
        <v>238</v>
      </c>
      <c r="AO1973">
        <v>2</v>
      </c>
      <c r="AP1973" t="s">
        <v>239</v>
      </c>
      <c r="AQ1973" s="27">
        <v>41525</v>
      </c>
      <c r="AR1973" t="s">
        <v>240</v>
      </c>
      <c r="AS1973">
        <v>2</v>
      </c>
      <c r="AT1973" t="s">
        <v>239</v>
      </c>
      <c r="AU1973" s="27">
        <v>41525</v>
      </c>
    </row>
    <row r="1974" spans="1:47" x14ac:dyDescent="0.2">
      <c r="A1974">
        <v>1973</v>
      </c>
      <c r="B1974" t="s">
        <v>7482</v>
      </c>
      <c r="C1974" t="s">
        <v>1313</v>
      </c>
      <c r="D1974" t="s">
        <v>7483</v>
      </c>
      <c r="E1974" s="27">
        <v>41767</v>
      </c>
      <c r="F1974" t="s">
        <v>233</v>
      </c>
      <c r="G1974" s="27">
        <v>17193</v>
      </c>
      <c r="H1974">
        <v>69</v>
      </c>
      <c r="I1974" t="s">
        <v>234</v>
      </c>
      <c r="J1974" t="s">
        <v>245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-1</v>
      </c>
      <c r="Q1974" s="28">
        <v>41766.461805555555</v>
      </c>
      <c r="R1974" s="28">
        <v>41767.347222222219</v>
      </c>
      <c r="S1974" t="s">
        <v>7484</v>
      </c>
      <c r="T1974" s="27">
        <v>41766</v>
      </c>
      <c r="V1974">
        <v>1</v>
      </c>
      <c r="W1974" t="s">
        <v>32</v>
      </c>
      <c r="X1974" t="s">
        <v>7485</v>
      </c>
      <c r="Y1974">
        <v>0</v>
      </c>
      <c r="AB1974" t="s">
        <v>237</v>
      </c>
      <c r="AH1974">
        <v>0</v>
      </c>
      <c r="AN1974" t="s">
        <v>238</v>
      </c>
      <c r="AO1974">
        <v>1</v>
      </c>
      <c r="AP1974" t="s">
        <v>239</v>
      </c>
      <c r="AQ1974" s="27">
        <v>41767</v>
      </c>
      <c r="AR1974" t="s">
        <v>240</v>
      </c>
      <c r="AS1974">
        <v>1</v>
      </c>
      <c r="AT1974" t="s">
        <v>239</v>
      </c>
      <c r="AU1974" s="27">
        <v>41767</v>
      </c>
    </row>
    <row r="1975" spans="1:47" x14ac:dyDescent="0.2">
      <c r="A1975">
        <v>1974</v>
      </c>
      <c r="B1975" t="s">
        <v>7486</v>
      </c>
      <c r="C1975" t="s">
        <v>5320</v>
      </c>
      <c r="D1975" t="s">
        <v>266</v>
      </c>
      <c r="E1975" s="27">
        <v>41527</v>
      </c>
      <c r="F1975" t="s">
        <v>233</v>
      </c>
      <c r="G1975" s="27">
        <v>31429</v>
      </c>
      <c r="H1975">
        <v>30</v>
      </c>
      <c r="I1975" t="s">
        <v>244</v>
      </c>
      <c r="J1975" t="s">
        <v>250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-1</v>
      </c>
      <c r="Q1975" s="28">
        <v>41526.413194444445</v>
      </c>
      <c r="R1975" s="28">
        <v>41527.320833333331</v>
      </c>
      <c r="S1975" t="s">
        <v>7487</v>
      </c>
      <c r="T1975" s="27">
        <v>41526</v>
      </c>
      <c r="V1975">
        <v>1</v>
      </c>
      <c r="W1975" t="s">
        <v>32</v>
      </c>
      <c r="X1975" t="s">
        <v>359</v>
      </c>
      <c r="Y1975">
        <v>0</v>
      </c>
      <c r="AB1975" t="s">
        <v>237</v>
      </c>
      <c r="AH1975">
        <v>0</v>
      </c>
      <c r="AN1975" t="s">
        <v>238</v>
      </c>
      <c r="AO1975">
        <v>2</v>
      </c>
      <c r="AP1975" t="s">
        <v>239</v>
      </c>
      <c r="AQ1975" s="27">
        <v>41527</v>
      </c>
      <c r="AR1975" t="s">
        <v>240</v>
      </c>
      <c r="AS1975">
        <v>1</v>
      </c>
      <c r="AT1975" t="s">
        <v>239</v>
      </c>
      <c r="AU1975" s="27">
        <v>41527</v>
      </c>
    </row>
    <row r="1976" spans="1:47" x14ac:dyDescent="0.2">
      <c r="A1976">
        <v>1975</v>
      </c>
      <c r="B1976" t="s">
        <v>7488</v>
      </c>
      <c r="C1976" t="s">
        <v>3443</v>
      </c>
      <c r="D1976" t="s">
        <v>7489</v>
      </c>
      <c r="E1976" s="27">
        <v>41611</v>
      </c>
      <c r="F1976" t="s">
        <v>233</v>
      </c>
      <c r="G1976" s="27">
        <v>28548</v>
      </c>
      <c r="H1976">
        <v>38</v>
      </c>
      <c r="I1976" t="s">
        <v>244</v>
      </c>
      <c r="J1976" t="s">
        <v>1115</v>
      </c>
      <c r="K1976">
        <v>0</v>
      </c>
      <c r="L1976">
        <v>1</v>
      </c>
      <c r="M1976">
        <v>0</v>
      </c>
      <c r="N1976">
        <v>0</v>
      </c>
      <c r="O1976">
        <v>2</v>
      </c>
      <c r="P1976">
        <v>0</v>
      </c>
      <c r="Q1976" s="28">
        <v>41611.217361111114</v>
      </c>
      <c r="R1976" s="28">
        <v>41619.49722222222</v>
      </c>
      <c r="S1976" t="s">
        <v>7490</v>
      </c>
      <c r="T1976" s="27">
        <v>41611</v>
      </c>
      <c r="V1976">
        <v>0</v>
      </c>
      <c r="W1976" t="s">
        <v>32</v>
      </c>
      <c r="X1976" t="s">
        <v>974</v>
      </c>
      <c r="Y1976">
        <v>0</v>
      </c>
      <c r="AB1976" t="s">
        <v>237</v>
      </c>
      <c r="AH1976">
        <v>0</v>
      </c>
      <c r="AN1976" t="s">
        <v>238</v>
      </c>
      <c r="AO1976">
        <v>1</v>
      </c>
      <c r="AP1976" t="s">
        <v>239</v>
      </c>
      <c r="AQ1976" s="27">
        <v>41611</v>
      </c>
      <c r="AR1976" t="s">
        <v>240</v>
      </c>
      <c r="AS1976">
        <v>1</v>
      </c>
      <c r="AT1976" t="s">
        <v>239</v>
      </c>
      <c r="AU1976" s="27">
        <v>41611</v>
      </c>
    </row>
    <row r="1977" spans="1:47" x14ac:dyDescent="0.2">
      <c r="A1977">
        <v>1976</v>
      </c>
      <c r="B1977" t="s">
        <v>7491</v>
      </c>
      <c r="C1977" t="s">
        <v>414</v>
      </c>
      <c r="D1977" t="s">
        <v>7492</v>
      </c>
      <c r="E1977" s="27">
        <v>41905</v>
      </c>
      <c r="F1977" t="s">
        <v>233</v>
      </c>
      <c r="G1977" s="27">
        <v>33806</v>
      </c>
      <c r="H1977">
        <v>23</v>
      </c>
      <c r="I1977" t="s">
        <v>259</v>
      </c>
      <c r="J1977" t="s">
        <v>245</v>
      </c>
      <c r="K1977">
        <v>0</v>
      </c>
      <c r="L1977">
        <v>5</v>
      </c>
      <c r="M1977">
        <v>0</v>
      </c>
      <c r="N1977">
        <v>0</v>
      </c>
      <c r="O1977">
        <v>6</v>
      </c>
      <c r="P1977">
        <v>-1</v>
      </c>
      <c r="Q1977" s="28">
        <v>41904.436805555553</v>
      </c>
      <c r="R1977" s="28">
        <v>41905.070138888892</v>
      </c>
      <c r="S1977" t="s">
        <v>7493</v>
      </c>
      <c r="T1977" s="27">
        <v>41904</v>
      </c>
      <c r="V1977">
        <v>1</v>
      </c>
      <c r="W1977" t="s">
        <v>32</v>
      </c>
      <c r="X1977" t="s">
        <v>4142</v>
      </c>
      <c r="Y1977">
        <v>1</v>
      </c>
      <c r="AA1977" t="s">
        <v>7494</v>
      </c>
      <c r="AB1977" t="s">
        <v>36</v>
      </c>
      <c r="AD1977" s="27">
        <v>42316</v>
      </c>
      <c r="AE1977" t="s">
        <v>412</v>
      </c>
      <c r="AH1977">
        <v>0</v>
      </c>
      <c r="AN1977" t="s">
        <v>238</v>
      </c>
      <c r="AO1977">
        <v>4</v>
      </c>
      <c r="AP1977" t="s">
        <v>239</v>
      </c>
      <c r="AQ1977" s="27">
        <v>41905</v>
      </c>
      <c r="AR1977" t="s">
        <v>240</v>
      </c>
      <c r="AS1977">
        <v>5</v>
      </c>
      <c r="AT1977" t="s">
        <v>246</v>
      </c>
      <c r="AU1977" s="27">
        <v>41905</v>
      </c>
    </row>
    <row r="1978" spans="1:47" x14ac:dyDescent="0.2">
      <c r="A1978">
        <v>1977</v>
      </c>
      <c r="B1978" t="s">
        <v>7495</v>
      </c>
      <c r="C1978" t="s">
        <v>7496</v>
      </c>
      <c r="D1978" t="s">
        <v>3513</v>
      </c>
      <c r="E1978" s="27">
        <v>41666</v>
      </c>
      <c r="F1978" t="s">
        <v>233</v>
      </c>
      <c r="G1978" s="27">
        <v>24804</v>
      </c>
      <c r="H1978">
        <v>48</v>
      </c>
      <c r="I1978" t="s">
        <v>234</v>
      </c>
      <c r="J1978" t="s">
        <v>250</v>
      </c>
      <c r="K1978">
        <v>0</v>
      </c>
      <c r="L1978">
        <v>4</v>
      </c>
      <c r="M1978">
        <v>0</v>
      </c>
      <c r="N1978">
        <v>0</v>
      </c>
      <c r="O1978">
        <v>12</v>
      </c>
      <c r="P1978">
        <v>-1</v>
      </c>
      <c r="Q1978" s="28">
        <v>41665.307638888888</v>
      </c>
      <c r="R1978" s="28">
        <v>41667.129166666666</v>
      </c>
      <c r="S1978" t="s">
        <v>7497</v>
      </c>
      <c r="T1978" s="27">
        <v>41665</v>
      </c>
      <c r="V1978">
        <v>1</v>
      </c>
      <c r="W1978" t="s">
        <v>32</v>
      </c>
      <c r="X1978" t="s">
        <v>378</v>
      </c>
      <c r="Y1978">
        <v>0</v>
      </c>
      <c r="AB1978" t="s">
        <v>237</v>
      </c>
      <c r="AH1978">
        <v>0</v>
      </c>
      <c r="AN1978" t="s">
        <v>238</v>
      </c>
      <c r="AO1978">
        <v>1</v>
      </c>
      <c r="AP1978" t="s">
        <v>239</v>
      </c>
      <c r="AQ1978" s="27">
        <v>41666</v>
      </c>
      <c r="AR1978" t="s">
        <v>240</v>
      </c>
      <c r="AS1978">
        <v>4</v>
      </c>
      <c r="AT1978" t="s">
        <v>239</v>
      </c>
      <c r="AU1978" s="27">
        <v>41666</v>
      </c>
    </row>
    <row r="1979" spans="1:47" x14ac:dyDescent="0.2">
      <c r="A1979">
        <v>1978</v>
      </c>
      <c r="B1979" t="s">
        <v>7498</v>
      </c>
      <c r="C1979" t="s">
        <v>3347</v>
      </c>
      <c r="D1979" t="s">
        <v>7499</v>
      </c>
      <c r="E1979" s="27">
        <v>41809</v>
      </c>
      <c r="F1979" t="s">
        <v>294</v>
      </c>
      <c r="G1979" s="27">
        <v>24031</v>
      </c>
      <c r="H1979">
        <v>50</v>
      </c>
      <c r="I1979" t="s">
        <v>234</v>
      </c>
      <c r="J1979" t="s">
        <v>250</v>
      </c>
      <c r="K1979">
        <v>0</v>
      </c>
      <c r="L1979">
        <v>1</v>
      </c>
      <c r="M1979">
        <v>0</v>
      </c>
      <c r="N1979">
        <v>0</v>
      </c>
      <c r="O1979">
        <v>1</v>
      </c>
      <c r="S1979" t="s">
        <v>7500</v>
      </c>
      <c r="T1979" s="27">
        <v>41109</v>
      </c>
      <c r="V1979">
        <v>700</v>
      </c>
      <c r="W1979" t="s">
        <v>32</v>
      </c>
      <c r="X1979" t="s">
        <v>801</v>
      </c>
      <c r="Y1979">
        <v>0</v>
      </c>
      <c r="AB1979" t="s">
        <v>237</v>
      </c>
      <c r="AH1979">
        <v>0</v>
      </c>
      <c r="AN1979" t="s">
        <v>238</v>
      </c>
      <c r="AO1979">
        <v>1</v>
      </c>
      <c r="AP1979" t="s">
        <v>239</v>
      </c>
      <c r="AQ1979" s="27">
        <v>41809</v>
      </c>
      <c r="AR1979" t="s">
        <v>240</v>
      </c>
      <c r="AS1979">
        <v>1</v>
      </c>
      <c r="AT1979" t="s">
        <v>239</v>
      </c>
      <c r="AU1979" s="27">
        <v>41809</v>
      </c>
    </row>
    <row r="1980" spans="1:47" x14ac:dyDescent="0.2">
      <c r="A1980">
        <v>1979</v>
      </c>
      <c r="B1980" t="s">
        <v>7501</v>
      </c>
      <c r="C1980" t="s">
        <v>7502</v>
      </c>
      <c r="D1980" t="s">
        <v>7503</v>
      </c>
      <c r="E1980" s="27">
        <v>42001</v>
      </c>
      <c r="F1980" t="s">
        <v>233</v>
      </c>
      <c r="G1980" s="27">
        <v>30535</v>
      </c>
      <c r="H1980">
        <v>32</v>
      </c>
      <c r="I1980" t="s">
        <v>244</v>
      </c>
      <c r="J1980" t="s">
        <v>245</v>
      </c>
      <c r="K1980">
        <v>0</v>
      </c>
      <c r="L1980">
        <v>4</v>
      </c>
      <c r="M1980">
        <v>0</v>
      </c>
      <c r="N1980">
        <v>0</v>
      </c>
      <c r="O1980">
        <v>0</v>
      </c>
      <c r="P1980">
        <v>0</v>
      </c>
      <c r="Q1980" s="28">
        <v>42001.095833333333</v>
      </c>
      <c r="R1980" s="28">
        <v>42002.313194444447</v>
      </c>
      <c r="S1980" t="s">
        <v>7504</v>
      </c>
      <c r="T1980" s="27">
        <v>42001</v>
      </c>
      <c r="V1980">
        <v>0</v>
      </c>
      <c r="W1980" t="s">
        <v>32</v>
      </c>
      <c r="X1980" t="s">
        <v>261</v>
      </c>
      <c r="Y1980">
        <v>0</v>
      </c>
      <c r="AB1980" t="s">
        <v>237</v>
      </c>
      <c r="AH1980">
        <v>0</v>
      </c>
      <c r="AN1980" t="s">
        <v>238</v>
      </c>
      <c r="AO1980">
        <v>3</v>
      </c>
      <c r="AP1980" t="s">
        <v>239</v>
      </c>
      <c r="AQ1980" s="27">
        <v>42001</v>
      </c>
      <c r="AR1980" t="s">
        <v>240</v>
      </c>
      <c r="AS1980">
        <v>4</v>
      </c>
      <c r="AT1980" t="s">
        <v>239</v>
      </c>
      <c r="AU1980" s="27">
        <v>42001</v>
      </c>
    </row>
    <row r="1981" spans="1:47" x14ac:dyDescent="0.2">
      <c r="A1981">
        <v>1980</v>
      </c>
      <c r="B1981" t="s">
        <v>7505</v>
      </c>
      <c r="C1981" t="s">
        <v>569</v>
      </c>
      <c r="D1981" t="s">
        <v>5968</v>
      </c>
      <c r="E1981" s="27">
        <v>41556</v>
      </c>
      <c r="F1981" t="s">
        <v>233</v>
      </c>
      <c r="G1981" s="27">
        <v>28682</v>
      </c>
      <c r="H1981">
        <v>37</v>
      </c>
      <c r="I1981" t="s">
        <v>244</v>
      </c>
      <c r="J1981" t="s">
        <v>250</v>
      </c>
      <c r="K1981">
        <v>0</v>
      </c>
      <c r="L1981">
        <v>4</v>
      </c>
      <c r="M1981">
        <v>0</v>
      </c>
      <c r="N1981">
        <v>0</v>
      </c>
      <c r="O1981">
        <v>1</v>
      </c>
      <c r="P1981">
        <v>-139</v>
      </c>
      <c r="Q1981" s="28">
        <v>41417.081250000003</v>
      </c>
      <c r="R1981" s="28">
        <v>41453.245833333334</v>
      </c>
      <c r="S1981" t="s">
        <v>7506</v>
      </c>
      <c r="T1981" s="27">
        <v>41416</v>
      </c>
      <c r="V1981">
        <v>140</v>
      </c>
      <c r="W1981" t="s">
        <v>32</v>
      </c>
      <c r="X1981" t="s">
        <v>268</v>
      </c>
      <c r="Y1981">
        <v>0</v>
      </c>
      <c r="AB1981" t="s">
        <v>237</v>
      </c>
      <c r="AH1981">
        <v>0</v>
      </c>
      <c r="AN1981" t="s">
        <v>238</v>
      </c>
      <c r="AO1981">
        <v>4</v>
      </c>
      <c r="AP1981" t="s">
        <v>239</v>
      </c>
      <c r="AQ1981" s="27">
        <v>41556</v>
      </c>
      <c r="AR1981" t="s">
        <v>240</v>
      </c>
      <c r="AS1981">
        <v>4</v>
      </c>
      <c r="AT1981" t="s">
        <v>239</v>
      </c>
      <c r="AU1981" s="27">
        <v>41556</v>
      </c>
    </row>
    <row r="1982" spans="1:47" x14ac:dyDescent="0.2">
      <c r="A1982">
        <v>1981</v>
      </c>
      <c r="B1982" t="s">
        <v>7507</v>
      </c>
      <c r="C1982" t="s">
        <v>484</v>
      </c>
      <c r="D1982" t="s">
        <v>689</v>
      </c>
      <c r="E1982" s="27">
        <v>41356</v>
      </c>
      <c r="F1982" t="s">
        <v>233</v>
      </c>
      <c r="G1982" s="27">
        <v>32563</v>
      </c>
      <c r="H1982">
        <v>27</v>
      </c>
      <c r="I1982" t="s">
        <v>244</v>
      </c>
      <c r="J1982" t="s">
        <v>250</v>
      </c>
      <c r="K1982">
        <v>0</v>
      </c>
      <c r="L1982">
        <v>7</v>
      </c>
      <c r="M1982">
        <v>0</v>
      </c>
      <c r="N1982">
        <v>0</v>
      </c>
      <c r="O1982">
        <v>0</v>
      </c>
      <c r="W1982" t="s">
        <v>237</v>
      </c>
      <c r="Y1982">
        <v>-1</v>
      </c>
      <c r="AB1982" t="s">
        <v>237</v>
      </c>
      <c r="AH1982">
        <v>0</v>
      </c>
      <c r="AN1982" t="s">
        <v>238</v>
      </c>
      <c r="AO1982">
        <v>5</v>
      </c>
      <c r="AP1982" t="s">
        <v>246</v>
      </c>
      <c r="AQ1982" s="27">
        <v>41356</v>
      </c>
      <c r="AR1982" t="s">
        <v>240</v>
      </c>
      <c r="AS1982">
        <v>7</v>
      </c>
      <c r="AT1982" t="s">
        <v>246</v>
      </c>
      <c r="AU1982" s="27">
        <v>41356</v>
      </c>
    </row>
    <row r="1983" spans="1:47" x14ac:dyDescent="0.2">
      <c r="A1983">
        <v>1982</v>
      </c>
      <c r="B1983" t="s">
        <v>7508</v>
      </c>
      <c r="C1983" t="s">
        <v>7509</v>
      </c>
      <c r="D1983" t="s">
        <v>7510</v>
      </c>
      <c r="E1983" s="27">
        <v>41634</v>
      </c>
      <c r="F1983" t="s">
        <v>233</v>
      </c>
      <c r="G1983" s="27">
        <v>25587</v>
      </c>
      <c r="H1983">
        <v>46</v>
      </c>
      <c r="I1983" t="s">
        <v>234</v>
      </c>
      <c r="J1983" t="s">
        <v>1115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-1</v>
      </c>
      <c r="Q1983" s="28">
        <v>41633.408333333333</v>
      </c>
      <c r="R1983" s="28">
        <v>41634.056250000001</v>
      </c>
      <c r="S1983" t="s">
        <v>7511</v>
      </c>
      <c r="T1983" s="27">
        <v>41633</v>
      </c>
      <c r="V1983">
        <v>1</v>
      </c>
      <c r="W1983" t="s">
        <v>36</v>
      </c>
      <c r="X1983" t="s">
        <v>279</v>
      </c>
      <c r="Y1983">
        <v>0</v>
      </c>
      <c r="AB1983" t="s">
        <v>237</v>
      </c>
      <c r="AH1983">
        <v>0</v>
      </c>
      <c r="AN1983" t="s">
        <v>238</v>
      </c>
      <c r="AO1983">
        <v>1</v>
      </c>
      <c r="AP1983" t="s">
        <v>239</v>
      </c>
      <c r="AQ1983" s="27">
        <v>41634</v>
      </c>
      <c r="AR1983" t="s">
        <v>240</v>
      </c>
      <c r="AS1983">
        <v>1</v>
      </c>
      <c r="AT1983" t="s">
        <v>239</v>
      </c>
      <c r="AU1983" s="27">
        <v>41634</v>
      </c>
    </row>
    <row r="1984" spans="1:47" x14ac:dyDescent="0.2">
      <c r="A1984">
        <v>1983</v>
      </c>
      <c r="B1984" t="s">
        <v>7512</v>
      </c>
      <c r="C1984" t="s">
        <v>3848</v>
      </c>
      <c r="D1984" t="s">
        <v>972</v>
      </c>
      <c r="E1984" s="27">
        <v>41628</v>
      </c>
      <c r="F1984" t="s">
        <v>233</v>
      </c>
      <c r="G1984" s="27">
        <v>26907</v>
      </c>
      <c r="H1984">
        <v>42</v>
      </c>
      <c r="I1984" t="s">
        <v>244</v>
      </c>
      <c r="J1984" t="s">
        <v>250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-1</v>
      </c>
      <c r="Q1984" s="28">
        <v>41627.512499999997</v>
      </c>
      <c r="R1984" s="28">
        <v>41628.335416666669</v>
      </c>
      <c r="S1984" t="s">
        <v>7513</v>
      </c>
      <c r="T1984" s="27">
        <v>41627</v>
      </c>
      <c r="V1984">
        <v>1</v>
      </c>
      <c r="W1984" t="s">
        <v>32</v>
      </c>
      <c r="X1984" t="s">
        <v>348</v>
      </c>
      <c r="Y1984">
        <v>0</v>
      </c>
      <c r="AB1984" t="s">
        <v>237</v>
      </c>
      <c r="AH1984">
        <v>0</v>
      </c>
      <c r="AN1984" t="s">
        <v>238</v>
      </c>
      <c r="AO1984">
        <v>1</v>
      </c>
      <c r="AP1984" t="s">
        <v>239</v>
      </c>
      <c r="AQ1984" s="27">
        <v>41628</v>
      </c>
      <c r="AR1984" t="s">
        <v>240</v>
      </c>
      <c r="AS1984">
        <v>1</v>
      </c>
      <c r="AT1984" t="s">
        <v>239</v>
      </c>
      <c r="AU1984" s="27">
        <v>41628</v>
      </c>
    </row>
    <row r="1985" spans="1:47" x14ac:dyDescent="0.2">
      <c r="A1985">
        <v>1984</v>
      </c>
      <c r="B1985" t="s">
        <v>7514</v>
      </c>
      <c r="C1985" t="s">
        <v>7515</v>
      </c>
      <c r="D1985" t="s">
        <v>2666</v>
      </c>
      <c r="E1985" s="27">
        <v>41874</v>
      </c>
      <c r="F1985" t="s">
        <v>294</v>
      </c>
      <c r="G1985" s="27">
        <v>34876</v>
      </c>
      <c r="H1985">
        <v>20</v>
      </c>
      <c r="I1985" t="s">
        <v>259</v>
      </c>
      <c r="J1985" t="s">
        <v>250</v>
      </c>
      <c r="K1985">
        <v>0</v>
      </c>
      <c r="L1985">
        <v>8</v>
      </c>
      <c r="M1985">
        <v>0</v>
      </c>
      <c r="N1985">
        <v>0</v>
      </c>
      <c r="O1985">
        <v>0</v>
      </c>
      <c r="P1985">
        <v>32</v>
      </c>
      <c r="Q1985" s="28">
        <v>41906.196527777778</v>
      </c>
      <c r="R1985" s="28">
        <v>41918.15625</v>
      </c>
      <c r="S1985" t="s">
        <v>7516</v>
      </c>
      <c r="T1985" s="27">
        <v>41873</v>
      </c>
      <c r="V1985">
        <v>1</v>
      </c>
      <c r="W1985" t="s">
        <v>32</v>
      </c>
      <c r="X1985" t="s">
        <v>588</v>
      </c>
      <c r="Y1985">
        <v>1</v>
      </c>
      <c r="AA1985" t="s">
        <v>7517</v>
      </c>
      <c r="AB1985" t="s">
        <v>32</v>
      </c>
      <c r="AC1985">
        <v>0</v>
      </c>
      <c r="AD1985" s="27">
        <v>41906</v>
      </c>
      <c r="AE1985" t="s">
        <v>588</v>
      </c>
      <c r="AF1985" s="27">
        <v>41906</v>
      </c>
      <c r="AG1985" s="27">
        <v>41918</v>
      </c>
      <c r="AH1985">
        <v>0</v>
      </c>
      <c r="AN1985" t="s">
        <v>238</v>
      </c>
      <c r="AO1985">
        <v>7</v>
      </c>
      <c r="AP1985" t="s">
        <v>246</v>
      </c>
      <c r="AQ1985" s="27">
        <v>41874</v>
      </c>
      <c r="AR1985" t="s">
        <v>240</v>
      </c>
      <c r="AS1985">
        <v>8</v>
      </c>
      <c r="AT1985" t="s">
        <v>269</v>
      </c>
      <c r="AU1985" s="27">
        <v>41874</v>
      </c>
    </row>
    <row r="1986" spans="1:47" x14ac:dyDescent="0.2">
      <c r="A1986">
        <v>1985</v>
      </c>
      <c r="B1986" t="s">
        <v>7518</v>
      </c>
      <c r="C1986" t="s">
        <v>825</v>
      </c>
      <c r="D1986" t="s">
        <v>7519</v>
      </c>
      <c r="E1986" s="27">
        <v>41470</v>
      </c>
      <c r="F1986" t="s">
        <v>233</v>
      </c>
      <c r="G1986" s="27">
        <v>18446</v>
      </c>
      <c r="H1986">
        <v>65</v>
      </c>
      <c r="I1986" t="s">
        <v>234</v>
      </c>
      <c r="J1986" t="s">
        <v>245</v>
      </c>
      <c r="K1986">
        <v>0</v>
      </c>
      <c r="L1986">
        <v>1</v>
      </c>
      <c r="M1986">
        <v>0</v>
      </c>
      <c r="N1986">
        <v>0</v>
      </c>
      <c r="O1986">
        <v>2</v>
      </c>
      <c r="P1986">
        <v>-84</v>
      </c>
      <c r="Q1986" s="28">
        <v>41386.136805555558</v>
      </c>
      <c r="R1986" s="28">
        <v>41390.24722222222</v>
      </c>
      <c r="S1986" t="s">
        <v>7520</v>
      </c>
      <c r="T1986" s="27">
        <v>41410</v>
      </c>
      <c r="V1986">
        <v>60</v>
      </c>
      <c r="W1986" t="s">
        <v>36</v>
      </c>
      <c r="X1986" t="s">
        <v>474</v>
      </c>
      <c r="Y1986">
        <v>0</v>
      </c>
      <c r="AB1986" t="s">
        <v>237</v>
      </c>
      <c r="AH1986">
        <v>0</v>
      </c>
      <c r="AN1986" t="s">
        <v>238</v>
      </c>
      <c r="AO1986">
        <v>1</v>
      </c>
      <c r="AP1986" t="s">
        <v>239</v>
      </c>
      <c r="AQ1986" s="27">
        <v>41470</v>
      </c>
      <c r="AR1986" t="s">
        <v>240</v>
      </c>
      <c r="AS1986">
        <v>1</v>
      </c>
      <c r="AT1986" t="s">
        <v>239</v>
      </c>
      <c r="AU1986" s="27">
        <v>41470</v>
      </c>
    </row>
    <row r="1987" spans="1:47" x14ac:dyDescent="0.2">
      <c r="A1987">
        <v>1986</v>
      </c>
      <c r="B1987" t="s">
        <v>7521</v>
      </c>
      <c r="C1987" t="s">
        <v>7522</v>
      </c>
      <c r="D1987" t="s">
        <v>7523</v>
      </c>
      <c r="E1987" s="27">
        <v>41792</v>
      </c>
      <c r="F1987" t="s">
        <v>294</v>
      </c>
      <c r="G1987" s="27">
        <v>29863</v>
      </c>
      <c r="H1987">
        <v>34</v>
      </c>
      <c r="I1987" t="s">
        <v>244</v>
      </c>
      <c r="J1987" t="s">
        <v>245</v>
      </c>
      <c r="K1987">
        <v>0</v>
      </c>
      <c r="L1987">
        <v>7</v>
      </c>
      <c r="M1987">
        <v>0</v>
      </c>
      <c r="N1987">
        <v>0</v>
      </c>
      <c r="O1987">
        <v>6</v>
      </c>
      <c r="P1987">
        <v>-1</v>
      </c>
      <c r="Q1987" s="28">
        <v>41791.356249999997</v>
      </c>
      <c r="R1987" s="28">
        <v>41793.098611111112</v>
      </c>
      <c r="S1987" t="s">
        <v>7524</v>
      </c>
      <c r="T1987" s="27">
        <v>41791</v>
      </c>
      <c r="V1987">
        <v>1</v>
      </c>
      <c r="W1987" t="s">
        <v>32</v>
      </c>
      <c r="X1987" t="s">
        <v>261</v>
      </c>
      <c r="Y1987">
        <v>0</v>
      </c>
      <c r="AB1987" t="s">
        <v>237</v>
      </c>
      <c r="AH1987">
        <v>0</v>
      </c>
      <c r="AN1987" t="s">
        <v>238</v>
      </c>
      <c r="AO1987">
        <v>2</v>
      </c>
      <c r="AP1987" t="s">
        <v>239</v>
      </c>
      <c r="AQ1987" s="27">
        <v>41792</v>
      </c>
      <c r="AR1987" t="s">
        <v>240</v>
      </c>
      <c r="AS1987">
        <v>7</v>
      </c>
      <c r="AT1987" t="s">
        <v>246</v>
      </c>
      <c r="AU1987" s="27">
        <v>41792</v>
      </c>
    </row>
    <row r="1988" spans="1:47" x14ac:dyDescent="0.2">
      <c r="A1988">
        <v>1987</v>
      </c>
      <c r="B1988" t="s">
        <v>7525</v>
      </c>
      <c r="C1988" t="s">
        <v>242</v>
      </c>
      <c r="D1988" t="s">
        <v>7526</v>
      </c>
      <c r="E1988" s="27">
        <v>41316</v>
      </c>
      <c r="F1988" t="s">
        <v>233</v>
      </c>
      <c r="G1988" s="27">
        <v>22740</v>
      </c>
      <c r="H1988">
        <v>54</v>
      </c>
      <c r="I1988" t="s">
        <v>234</v>
      </c>
      <c r="J1988" t="s">
        <v>245</v>
      </c>
      <c r="K1988">
        <v>0</v>
      </c>
      <c r="L1988">
        <v>2</v>
      </c>
      <c r="M1988">
        <v>0</v>
      </c>
      <c r="N1988">
        <v>0</v>
      </c>
      <c r="O1988">
        <v>4</v>
      </c>
      <c r="P1988">
        <v>-1</v>
      </c>
      <c r="Q1988" s="28">
        <v>41315.211805555555</v>
      </c>
      <c r="R1988" s="28">
        <v>41318.397222222222</v>
      </c>
      <c r="S1988" t="s">
        <v>7527</v>
      </c>
      <c r="T1988" s="27">
        <v>41315</v>
      </c>
      <c r="V1988">
        <v>1</v>
      </c>
      <c r="W1988" t="s">
        <v>36</v>
      </c>
      <c r="X1988" t="s">
        <v>350</v>
      </c>
      <c r="Y1988">
        <v>0</v>
      </c>
      <c r="AB1988" t="s">
        <v>237</v>
      </c>
      <c r="AH1988">
        <v>0</v>
      </c>
      <c r="AN1988" t="s">
        <v>238</v>
      </c>
      <c r="AO1988">
        <v>1</v>
      </c>
      <c r="AP1988" t="s">
        <v>239</v>
      </c>
      <c r="AQ1988" s="27">
        <v>41316</v>
      </c>
      <c r="AR1988" t="s">
        <v>240</v>
      </c>
      <c r="AS1988">
        <v>2</v>
      </c>
      <c r="AT1988" t="s">
        <v>239</v>
      </c>
      <c r="AU1988" s="27">
        <v>41316</v>
      </c>
    </row>
    <row r="1989" spans="1:47" x14ac:dyDescent="0.2">
      <c r="A1989">
        <v>1988</v>
      </c>
      <c r="B1989" t="s">
        <v>7528</v>
      </c>
      <c r="C1989" t="s">
        <v>7091</v>
      </c>
      <c r="D1989" t="s">
        <v>689</v>
      </c>
      <c r="E1989" s="27">
        <v>41903</v>
      </c>
      <c r="F1989" t="s">
        <v>294</v>
      </c>
      <c r="G1989" s="27">
        <v>32133</v>
      </c>
      <c r="H1989">
        <v>28</v>
      </c>
      <c r="I1989" t="s">
        <v>244</v>
      </c>
      <c r="J1989" t="s">
        <v>245</v>
      </c>
      <c r="K1989">
        <v>0</v>
      </c>
      <c r="L1989">
        <v>2</v>
      </c>
      <c r="M1989">
        <v>0</v>
      </c>
      <c r="N1989">
        <v>0</v>
      </c>
      <c r="O1989">
        <v>0</v>
      </c>
      <c r="P1989">
        <v>-1</v>
      </c>
      <c r="Q1989" s="28">
        <v>41902.323611111111</v>
      </c>
      <c r="R1989" s="28">
        <v>41903.059027777781</v>
      </c>
      <c r="S1989" t="s">
        <v>7529</v>
      </c>
      <c r="T1989" s="27">
        <v>41902</v>
      </c>
      <c r="V1989">
        <v>1</v>
      </c>
      <c r="W1989" t="s">
        <v>36</v>
      </c>
      <c r="X1989" t="s">
        <v>279</v>
      </c>
      <c r="Y1989">
        <v>0</v>
      </c>
      <c r="AB1989" t="s">
        <v>237</v>
      </c>
      <c r="AH1989">
        <v>0</v>
      </c>
      <c r="AN1989" t="s">
        <v>238</v>
      </c>
      <c r="AO1989">
        <v>2</v>
      </c>
      <c r="AP1989" t="s">
        <v>239</v>
      </c>
      <c r="AQ1989" s="27">
        <v>41903</v>
      </c>
      <c r="AR1989" t="s">
        <v>240</v>
      </c>
      <c r="AS1989">
        <v>2</v>
      </c>
      <c r="AT1989" t="s">
        <v>239</v>
      </c>
      <c r="AU1989" s="27">
        <v>41903</v>
      </c>
    </row>
    <row r="1990" spans="1:47" x14ac:dyDescent="0.2">
      <c r="A1990">
        <v>1989</v>
      </c>
      <c r="B1990" t="s">
        <v>7530</v>
      </c>
      <c r="C1990" t="s">
        <v>2056</v>
      </c>
      <c r="D1990" t="s">
        <v>586</v>
      </c>
      <c r="E1990" s="27">
        <v>41990</v>
      </c>
      <c r="F1990" t="s">
        <v>233</v>
      </c>
      <c r="G1990" s="27">
        <v>26141</v>
      </c>
      <c r="H1990">
        <v>44</v>
      </c>
      <c r="I1990" t="s">
        <v>244</v>
      </c>
      <c r="J1990" t="s">
        <v>245</v>
      </c>
      <c r="K1990">
        <v>0</v>
      </c>
      <c r="L1990">
        <v>5</v>
      </c>
      <c r="M1990">
        <v>0</v>
      </c>
      <c r="N1990">
        <v>0</v>
      </c>
      <c r="O1990">
        <v>8</v>
      </c>
      <c r="P1990">
        <v>-1</v>
      </c>
      <c r="Q1990" s="28">
        <v>41989.39166666667</v>
      </c>
      <c r="R1990" s="28">
        <v>42080.367361111108</v>
      </c>
      <c r="S1990" t="s">
        <v>7531</v>
      </c>
      <c r="U1990" s="27">
        <v>41989</v>
      </c>
      <c r="V1990">
        <v>1</v>
      </c>
      <c r="W1990" t="s">
        <v>32</v>
      </c>
      <c r="X1990" t="s">
        <v>274</v>
      </c>
      <c r="Y1990">
        <v>0</v>
      </c>
      <c r="AB1990" t="s">
        <v>237</v>
      </c>
      <c r="AH1990">
        <v>0</v>
      </c>
      <c r="AN1990" t="s">
        <v>238</v>
      </c>
      <c r="AO1990">
        <v>1</v>
      </c>
      <c r="AP1990" t="s">
        <v>239</v>
      </c>
      <c r="AQ1990" s="27">
        <v>41990</v>
      </c>
      <c r="AR1990" t="s">
        <v>240</v>
      </c>
      <c r="AS1990">
        <v>5</v>
      </c>
      <c r="AT1990" t="s">
        <v>246</v>
      </c>
      <c r="AU1990" s="27">
        <v>41990</v>
      </c>
    </row>
    <row r="1991" spans="1:47" x14ac:dyDescent="0.2">
      <c r="A1991">
        <v>1990</v>
      </c>
      <c r="B1991" t="s">
        <v>7532</v>
      </c>
      <c r="C1991" t="s">
        <v>297</v>
      </c>
      <c r="D1991" t="s">
        <v>7533</v>
      </c>
      <c r="E1991" s="27">
        <v>41854</v>
      </c>
      <c r="F1991" t="s">
        <v>233</v>
      </c>
      <c r="G1991" s="27">
        <v>25221</v>
      </c>
      <c r="H1991">
        <v>47</v>
      </c>
      <c r="I1991" t="s">
        <v>234</v>
      </c>
      <c r="J1991" t="s">
        <v>250</v>
      </c>
      <c r="K1991">
        <v>0</v>
      </c>
      <c r="L1991">
        <v>1</v>
      </c>
      <c r="M1991">
        <v>0</v>
      </c>
      <c r="N1991">
        <v>0</v>
      </c>
      <c r="O1991">
        <v>7</v>
      </c>
      <c r="P1991">
        <v>-1</v>
      </c>
      <c r="Q1991" s="28">
        <v>41853.135416666664</v>
      </c>
      <c r="R1991" s="28">
        <v>41854.339583333334</v>
      </c>
      <c r="S1991" t="s">
        <v>7534</v>
      </c>
      <c r="T1991" s="27">
        <v>41853</v>
      </c>
      <c r="V1991">
        <v>1</v>
      </c>
      <c r="W1991" t="s">
        <v>32</v>
      </c>
      <c r="X1991" t="s">
        <v>348</v>
      </c>
      <c r="Y1991">
        <v>1</v>
      </c>
      <c r="AA1991" t="s">
        <v>7535</v>
      </c>
      <c r="AB1991" t="s">
        <v>36</v>
      </c>
      <c r="AC1991">
        <v>0</v>
      </c>
      <c r="AD1991" s="27">
        <v>42203</v>
      </c>
      <c r="AE1991" t="s">
        <v>1435</v>
      </c>
      <c r="AF1991" s="27">
        <v>42203</v>
      </c>
      <c r="AG1991" s="27">
        <v>42204</v>
      </c>
      <c r="AH1991">
        <v>0</v>
      </c>
      <c r="AN1991" t="s">
        <v>238</v>
      </c>
      <c r="AO1991">
        <v>1</v>
      </c>
      <c r="AP1991" t="s">
        <v>239</v>
      </c>
      <c r="AQ1991" s="27">
        <v>41854</v>
      </c>
      <c r="AR1991" t="s">
        <v>240</v>
      </c>
      <c r="AS1991">
        <v>1</v>
      </c>
      <c r="AT1991" t="s">
        <v>239</v>
      </c>
      <c r="AU1991" s="27">
        <v>41854</v>
      </c>
    </row>
    <row r="1992" spans="1:47" x14ac:dyDescent="0.2">
      <c r="A1992">
        <v>1991</v>
      </c>
      <c r="B1992" t="s">
        <v>7536</v>
      </c>
      <c r="C1992" t="s">
        <v>1557</v>
      </c>
      <c r="D1992" t="s">
        <v>7537</v>
      </c>
      <c r="E1992" s="27">
        <v>41852</v>
      </c>
      <c r="F1992" t="s">
        <v>233</v>
      </c>
      <c r="G1992" s="27">
        <v>28230</v>
      </c>
      <c r="H1992">
        <v>39</v>
      </c>
      <c r="I1992" t="s">
        <v>244</v>
      </c>
      <c r="J1992" t="s">
        <v>250</v>
      </c>
      <c r="K1992">
        <v>0</v>
      </c>
      <c r="L1992">
        <v>9</v>
      </c>
      <c r="M1992">
        <v>0</v>
      </c>
      <c r="N1992">
        <v>0</v>
      </c>
      <c r="O1992">
        <v>5</v>
      </c>
      <c r="P1992">
        <v>-49</v>
      </c>
      <c r="Q1992" s="28">
        <v>41803.332638888889</v>
      </c>
      <c r="R1992" s="28">
        <v>41829.394444444442</v>
      </c>
      <c r="S1992" t="s">
        <v>7538</v>
      </c>
      <c r="T1992" s="27">
        <v>41803</v>
      </c>
      <c r="V1992">
        <v>49</v>
      </c>
      <c r="W1992" t="s">
        <v>32</v>
      </c>
      <c r="X1992" t="s">
        <v>252</v>
      </c>
      <c r="Y1992">
        <v>1</v>
      </c>
      <c r="AA1992" t="s">
        <v>7539</v>
      </c>
      <c r="AB1992" t="s">
        <v>36</v>
      </c>
      <c r="AC1992">
        <v>0</v>
      </c>
      <c r="AD1992" s="27">
        <v>41944</v>
      </c>
      <c r="AE1992" t="s">
        <v>7540</v>
      </c>
      <c r="AF1992" s="27">
        <v>41944</v>
      </c>
      <c r="AG1992" s="27">
        <v>41969</v>
      </c>
      <c r="AH1992">
        <v>0</v>
      </c>
      <c r="AN1992" t="s">
        <v>238</v>
      </c>
      <c r="AO1992">
        <v>6</v>
      </c>
      <c r="AP1992" t="s">
        <v>246</v>
      </c>
      <c r="AQ1992" s="27">
        <v>41852</v>
      </c>
      <c r="AR1992" t="s">
        <v>240</v>
      </c>
      <c r="AS1992">
        <v>9</v>
      </c>
      <c r="AT1992" t="s">
        <v>269</v>
      </c>
      <c r="AU1992" s="27">
        <v>41852</v>
      </c>
    </row>
    <row r="1993" spans="1:47" x14ac:dyDescent="0.2">
      <c r="A1993">
        <v>1992</v>
      </c>
      <c r="B1993" t="s">
        <v>7541</v>
      </c>
      <c r="C1993" t="s">
        <v>1320</v>
      </c>
      <c r="D1993" t="s">
        <v>7542</v>
      </c>
      <c r="E1993" s="27">
        <v>41791</v>
      </c>
      <c r="F1993" t="s">
        <v>294</v>
      </c>
      <c r="G1993" s="27">
        <v>30992</v>
      </c>
      <c r="H1993">
        <v>31</v>
      </c>
      <c r="I1993" t="s">
        <v>244</v>
      </c>
      <c r="J1993" t="s">
        <v>250</v>
      </c>
      <c r="K1993">
        <v>0</v>
      </c>
      <c r="L1993">
        <v>2</v>
      </c>
      <c r="M1993">
        <v>0</v>
      </c>
      <c r="N1993">
        <v>0</v>
      </c>
      <c r="O1993">
        <v>0</v>
      </c>
      <c r="P1993">
        <v>-1</v>
      </c>
      <c r="Q1993" s="28">
        <v>41790.356249999997</v>
      </c>
      <c r="R1993" s="28">
        <v>41791.328472222223</v>
      </c>
      <c r="S1993" t="s">
        <v>7543</v>
      </c>
      <c r="U1993" s="27">
        <v>41791</v>
      </c>
      <c r="V1993">
        <v>0</v>
      </c>
      <c r="W1993" t="s">
        <v>32</v>
      </c>
      <c r="X1993" t="s">
        <v>274</v>
      </c>
      <c r="Y1993">
        <v>0</v>
      </c>
      <c r="AB1993" t="s">
        <v>237</v>
      </c>
      <c r="AH1993">
        <v>0</v>
      </c>
      <c r="AN1993" t="s">
        <v>238</v>
      </c>
      <c r="AO1993">
        <v>1</v>
      </c>
      <c r="AP1993" t="s">
        <v>239</v>
      </c>
      <c r="AQ1993" s="27">
        <v>41791</v>
      </c>
      <c r="AR1993" t="s">
        <v>240</v>
      </c>
      <c r="AS1993">
        <v>2</v>
      </c>
      <c r="AT1993" t="s">
        <v>239</v>
      </c>
      <c r="AU1993" s="27">
        <v>41791</v>
      </c>
    </row>
    <row r="1994" spans="1:47" x14ac:dyDescent="0.2">
      <c r="A1994">
        <v>1993</v>
      </c>
      <c r="B1994" t="s">
        <v>7544</v>
      </c>
      <c r="C1994" t="s">
        <v>4800</v>
      </c>
      <c r="D1994" t="s">
        <v>2616</v>
      </c>
      <c r="E1994" s="27">
        <v>41369</v>
      </c>
      <c r="F1994" t="s">
        <v>233</v>
      </c>
      <c r="G1994" s="27">
        <v>32625</v>
      </c>
      <c r="H1994">
        <v>26</v>
      </c>
      <c r="I1994" t="s">
        <v>244</v>
      </c>
      <c r="J1994" t="s">
        <v>245</v>
      </c>
      <c r="K1994">
        <v>0</v>
      </c>
      <c r="L1994">
        <v>7</v>
      </c>
      <c r="M1994">
        <v>0</v>
      </c>
      <c r="N1994">
        <v>0</v>
      </c>
      <c r="O1994">
        <v>0</v>
      </c>
      <c r="P1994">
        <v>-3</v>
      </c>
      <c r="Q1994" s="28">
        <v>41366.487500000003</v>
      </c>
      <c r="R1994" s="28">
        <v>41368.332638888889</v>
      </c>
      <c r="S1994" t="s">
        <v>7545</v>
      </c>
      <c r="T1994" s="27">
        <v>41366</v>
      </c>
      <c r="V1994">
        <v>3</v>
      </c>
      <c r="W1994" t="s">
        <v>32</v>
      </c>
      <c r="X1994" t="s">
        <v>7546</v>
      </c>
      <c r="Y1994">
        <v>1</v>
      </c>
      <c r="AA1994" t="s">
        <v>7547</v>
      </c>
      <c r="AB1994" t="s">
        <v>36</v>
      </c>
      <c r="AC1994">
        <v>0</v>
      </c>
      <c r="AD1994" s="27">
        <v>41425</v>
      </c>
      <c r="AE1994" t="s">
        <v>529</v>
      </c>
      <c r="AF1994" s="27">
        <v>41425</v>
      </c>
      <c r="AG1994" s="27">
        <v>41433</v>
      </c>
      <c r="AH1994">
        <v>0</v>
      </c>
      <c r="AN1994" t="s">
        <v>238</v>
      </c>
      <c r="AO1994">
        <v>3</v>
      </c>
      <c r="AP1994" t="s">
        <v>239</v>
      </c>
      <c r="AQ1994" s="27">
        <v>41369</v>
      </c>
      <c r="AR1994" t="s">
        <v>240</v>
      </c>
      <c r="AS1994">
        <v>7</v>
      </c>
      <c r="AT1994" t="s">
        <v>246</v>
      </c>
      <c r="AU1994" s="27">
        <v>41369</v>
      </c>
    </row>
    <row r="1995" spans="1:47" x14ac:dyDescent="0.2">
      <c r="A1995">
        <v>1994</v>
      </c>
      <c r="B1995" t="s">
        <v>7548</v>
      </c>
      <c r="C1995" t="s">
        <v>1761</v>
      </c>
      <c r="D1995" t="s">
        <v>7549</v>
      </c>
      <c r="E1995" s="27">
        <v>41798</v>
      </c>
      <c r="F1995" t="s">
        <v>233</v>
      </c>
      <c r="G1995" s="27">
        <v>31836</v>
      </c>
      <c r="H1995">
        <v>29</v>
      </c>
      <c r="I1995" t="s">
        <v>244</v>
      </c>
      <c r="J1995" t="s">
        <v>245</v>
      </c>
      <c r="K1995">
        <v>0</v>
      </c>
      <c r="L1995">
        <v>10</v>
      </c>
      <c r="M1995">
        <v>0</v>
      </c>
      <c r="N1995">
        <v>0</v>
      </c>
      <c r="O1995">
        <v>7</v>
      </c>
      <c r="P1995">
        <v>-1</v>
      </c>
      <c r="Q1995" s="28">
        <v>41797.063194444447</v>
      </c>
      <c r="R1995" s="28">
        <v>41798.338194444441</v>
      </c>
      <c r="S1995" t="s">
        <v>7550</v>
      </c>
      <c r="T1995" s="27">
        <v>41796</v>
      </c>
      <c r="V1995">
        <v>2</v>
      </c>
      <c r="W1995" t="s">
        <v>36</v>
      </c>
      <c r="X1995" t="s">
        <v>279</v>
      </c>
      <c r="Y1995">
        <v>1</v>
      </c>
      <c r="AA1995" t="s">
        <v>7551</v>
      </c>
      <c r="AB1995" t="s">
        <v>32</v>
      </c>
      <c r="AC1995">
        <v>0</v>
      </c>
      <c r="AD1995" s="27">
        <v>41848</v>
      </c>
      <c r="AE1995" t="s">
        <v>313</v>
      </c>
      <c r="AF1995" s="27">
        <v>41848</v>
      </c>
      <c r="AG1995" s="27">
        <v>41874</v>
      </c>
      <c r="AH1995">
        <v>1</v>
      </c>
      <c r="AJ1995" t="s">
        <v>7551</v>
      </c>
      <c r="AK1995" t="s">
        <v>312</v>
      </c>
      <c r="AL1995" s="27">
        <v>41848</v>
      </c>
      <c r="AM1995" t="s">
        <v>313</v>
      </c>
      <c r="AN1995" t="s">
        <v>238</v>
      </c>
      <c r="AO1995">
        <v>7</v>
      </c>
      <c r="AP1995" t="s">
        <v>246</v>
      </c>
      <c r="AQ1995" s="27">
        <v>41798</v>
      </c>
      <c r="AR1995" t="s">
        <v>240</v>
      </c>
      <c r="AS1995">
        <v>10</v>
      </c>
      <c r="AT1995" t="s">
        <v>269</v>
      </c>
      <c r="AU1995" s="27">
        <v>41798</v>
      </c>
    </row>
    <row r="1996" spans="1:47" x14ac:dyDescent="0.2">
      <c r="A1996">
        <v>1995</v>
      </c>
      <c r="B1996" t="s">
        <v>7552</v>
      </c>
      <c r="C1996" t="s">
        <v>7553</v>
      </c>
      <c r="D1996" t="s">
        <v>7554</v>
      </c>
      <c r="E1996" s="27">
        <v>41354</v>
      </c>
      <c r="F1996" t="s">
        <v>233</v>
      </c>
      <c r="G1996" s="27">
        <v>23623</v>
      </c>
      <c r="H1996">
        <v>51</v>
      </c>
      <c r="I1996" t="s">
        <v>234</v>
      </c>
      <c r="J1996" t="s">
        <v>245</v>
      </c>
      <c r="K1996">
        <v>0</v>
      </c>
      <c r="L1996">
        <v>1</v>
      </c>
      <c r="M1996">
        <v>0</v>
      </c>
      <c r="N1996">
        <v>0</v>
      </c>
      <c r="O1996">
        <v>7</v>
      </c>
      <c r="P1996">
        <v>-1</v>
      </c>
      <c r="Q1996" s="28">
        <v>41353.128472222219</v>
      </c>
      <c r="R1996" s="28">
        <v>41368.081250000003</v>
      </c>
      <c r="S1996" t="s">
        <v>7555</v>
      </c>
      <c r="T1996" s="27">
        <v>41353</v>
      </c>
      <c r="V1996">
        <v>1</v>
      </c>
      <c r="W1996" t="s">
        <v>32</v>
      </c>
      <c r="X1996" t="s">
        <v>847</v>
      </c>
      <c r="Y1996">
        <v>1</v>
      </c>
      <c r="AA1996" t="s">
        <v>7556</v>
      </c>
      <c r="AB1996" t="s">
        <v>32</v>
      </c>
      <c r="AC1996">
        <v>0</v>
      </c>
      <c r="AD1996" s="27">
        <v>41386</v>
      </c>
      <c r="AE1996" t="s">
        <v>7557</v>
      </c>
      <c r="AF1996" s="27">
        <v>41386</v>
      </c>
      <c r="AG1996" s="27">
        <v>41626</v>
      </c>
      <c r="AH1996">
        <v>1</v>
      </c>
      <c r="AJ1996" t="s">
        <v>7556</v>
      </c>
      <c r="AK1996" t="s">
        <v>462</v>
      </c>
      <c r="AL1996" s="27">
        <v>41386</v>
      </c>
      <c r="AM1996" t="s">
        <v>279</v>
      </c>
      <c r="AN1996" t="s">
        <v>238</v>
      </c>
      <c r="AO1996">
        <v>1</v>
      </c>
      <c r="AP1996" t="s">
        <v>239</v>
      </c>
      <c r="AQ1996" s="27">
        <v>41354</v>
      </c>
      <c r="AR1996" t="s">
        <v>240</v>
      </c>
      <c r="AS1996">
        <v>1</v>
      </c>
      <c r="AT1996" t="s">
        <v>239</v>
      </c>
      <c r="AU1996" s="27">
        <v>41354</v>
      </c>
    </row>
    <row r="1997" spans="1:47" x14ac:dyDescent="0.2">
      <c r="A1997">
        <v>1996</v>
      </c>
      <c r="B1997" t="s">
        <v>7558</v>
      </c>
      <c r="C1997" t="s">
        <v>726</v>
      </c>
      <c r="D1997" t="s">
        <v>7559</v>
      </c>
      <c r="E1997" s="27">
        <v>41938</v>
      </c>
      <c r="F1997" t="s">
        <v>233</v>
      </c>
      <c r="G1997" s="27">
        <v>32361</v>
      </c>
      <c r="H1997">
        <v>27</v>
      </c>
      <c r="I1997" t="s">
        <v>244</v>
      </c>
      <c r="J1997" t="s">
        <v>245</v>
      </c>
      <c r="K1997">
        <v>0</v>
      </c>
      <c r="L1997">
        <v>2</v>
      </c>
      <c r="M1997">
        <v>0</v>
      </c>
      <c r="N1997">
        <v>0</v>
      </c>
      <c r="O1997">
        <v>0</v>
      </c>
      <c r="P1997">
        <v>-1</v>
      </c>
      <c r="Q1997" s="28">
        <v>41937.440972222219</v>
      </c>
      <c r="R1997" s="28">
        <v>41938.37222222222</v>
      </c>
      <c r="S1997" t="s">
        <v>7560</v>
      </c>
      <c r="T1997" s="27">
        <v>41937</v>
      </c>
      <c r="V1997">
        <v>1</v>
      </c>
      <c r="W1997" t="s">
        <v>36</v>
      </c>
      <c r="X1997" t="s">
        <v>412</v>
      </c>
      <c r="Y1997">
        <v>0</v>
      </c>
      <c r="AB1997" t="s">
        <v>237</v>
      </c>
      <c r="AH1997">
        <v>0</v>
      </c>
      <c r="AN1997" t="s">
        <v>238</v>
      </c>
      <c r="AO1997">
        <v>3</v>
      </c>
      <c r="AP1997" t="s">
        <v>239</v>
      </c>
      <c r="AQ1997" s="27">
        <v>41938</v>
      </c>
      <c r="AR1997" t="s">
        <v>240</v>
      </c>
      <c r="AS1997">
        <v>2</v>
      </c>
      <c r="AT1997" t="s">
        <v>239</v>
      </c>
      <c r="AU1997" s="27">
        <v>41938</v>
      </c>
    </row>
    <row r="1998" spans="1:47" x14ac:dyDescent="0.2">
      <c r="A1998">
        <v>1997</v>
      </c>
      <c r="B1998" t="s">
        <v>7561</v>
      </c>
      <c r="C1998" t="s">
        <v>1010</v>
      </c>
      <c r="D1998" t="s">
        <v>7562</v>
      </c>
      <c r="E1998" s="27">
        <v>41948</v>
      </c>
      <c r="F1998" t="s">
        <v>233</v>
      </c>
      <c r="G1998" s="27">
        <v>27299</v>
      </c>
      <c r="H1998">
        <v>41</v>
      </c>
      <c r="I1998" t="s">
        <v>244</v>
      </c>
      <c r="J1998" t="s">
        <v>245</v>
      </c>
      <c r="K1998">
        <v>0</v>
      </c>
      <c r="L1998">
        <v>5</v>
      </c>
      <c r="M1998">
        <v>0</v>
      </c>
      <c r="N1998">
        <v>0</v>
      </c>
      <c r="O1998">
        <v>10</v>
      </c>
      <c r="P1998">
        <v>-39</v>
      </c>
      <c r="Q1998" s="28">
        <v>41909.261111111111</v>
      </c>
      <c r="R1998" s="28">
        <v>41909.327777777777</v>
      </c>
      <c r="S1998" t="s">
        <v>7563</v>
      </c>
      <c r="U1998" s="27">
        <v>41909</v>
      </c>
      <c r="V1998">
        <v>39</v>
      </c>
      <c r="W1998" t="s">
        <v>32</v>
      </c>
      <c r="X1998" t="s">
        <v>274</v>
      </c>
      <c r="Y1998">
        <v>0</v>
      </c>
      <c r="AB1998" t="s">
        <v>237</v>
      </c>
      <c r="AH1998">
        <v>0</v>
      </c>
      <c r="AN1998" t="s">
        <v>238</v>
      </c>
      <c r="AO1998">
        <v>7</v>
      </c>
      <c r="AP1998" t="s">
        <v>246</v>
      </c>
      <c r="AQ1998" s="27">
        <v>41948</v>
      </c>
      <c r="AR1998" t="s">
        <v>240</v>
      </c>
      <c r="AS1998">
        <v>5</v>
      </c>
      <c r="AT1998" t="s">
        <v>246</v>
      </c>
      <c r="AU1998" s="27">
        <v>41948</v>
      </c>
    </row>
    <row r="1999" spans="1:47" x14ac:dyDescent="0.2">
      <c r="A1999">
        <v>1998</v>
      </c>
      <c r="B1999" t="s">
        <v>7564</v>
      </c>
      <c r="C1999" t="s">
        <v>1832</v>
      </c>
      <c r="D1999" t="s">
        <v>7565</v>
      </c>
      <c r="E1999" s="27">
        <v>41806</v>
      </c>
      <c r="F1999" t="s">
        <v>233</v>
      </c>
      <c r="G1999" s="27">
        <v>15676</v>
      </c>
      <c r="H1999">
        <v>73</v>
      </c>
      <c r="I1999" t="s">
        <v>234</v>
      </c>
      <c r="J1999" t="s">
        <v>245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-64</v>
      </c>
      <c r="Q1999" s="28">
        <v>41742.12222222222</v>
      </c>
      <c r="R1999" s="28">
        <v>41795.434027777781</v>
      </c>
      <c r="S1999" t="s">
        <v>7566</v>
      </c>
      <c r="U1999" s="27">
        <v>41742</v>
      </c>
      <c r="V1999">
        <v>64</v>
      </c>
      <c r="W1999" t="s">
        <v>32</v>
      </c>
      <c r="X1999" t="s">
        <v>274</v>
      </c>
      <c r="Y1999">
        <v>0</v>
      </c>
      <c r="AB1999" t="s">
        <v>237</v>
      </c>
      <c r="AH1999">
        <v>0</v>
      </c>
      <c r="AN1999" t="s">
        <v>238</v>
      </c>
      <c r="AO1999">
        <v>1</v>
      </c>
      <c r="AP1999" t="s">
        <v>239</v>
      </c>
      <c r="AQ1999" s="27">
        <v>41806</v>
      </c>
      <c r="AR1999" t="s">
        <v>240</v>
      </c>
      <c r="AS1999">
        <v>1</v>
      </c>
      <c r="AT1999" t="s">
        <v>239</v>
      </c>
      <c r="AU1999" s="27">
        <v>41806</v>
      </c>
    </row>
    <row r="2000" spans="1:47" x14ac:dyDescent="0.2">
      <c r="A2000">
        <v>1999</v>
      </c>
      <c r="B2000" t="s">
        <v>7567</v>
      </c>
      <c r="C2000" t="s">
        <v>7568</v>
      </c>
      <c r="D2000" t="s">
        <v>7569</v>
      </c>
      <c r="E2000" s="27">
        <v>41337</v>
      </c>
      <c r="F2000" t="s">
        <v>233</v>
      </c>
      <c r="G2000" s="27">
        <v>26315</v>
      </c>
      <c r="H2000">
        <v>44</v>
      </c>
      <c r="I2000" t="s">
        <v>244</v>
      </c>
      <c r="J2000" t="s">
        <v>250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 s="28">
        <v>41337.243055555555</v>
      </c>
      <c r="R2000" s="28">
        <v>41337.356249999997</v>
      </c>
      <c r="S2000" t="s">
        <v>7570</v>
      </c>
      <c r="T2000" s="27">
        <v>41337</v>
      </c>
      <c r="V2000">
        <v>0</v>
      </c>
      <c r="W2000" t="s">
        <v>36</v>
      </c>
      <c r="X2000" t="s">
        <v>279</v>
      </c>
      <c r="Y2000">
        <v>0</v>
      </c>
      <c r="AB2000" t="s">
        <v>237</v>
      </c>
      <c r="AH2000">
        <v>0</v>
      </c>
      <c r="AN2000" t="s">
        <v>238</v>
      </c>
      <c r="AO2000">
        <v>1</v>
      </c>
      <c r="AP2000" t="s">
        <v>239</v>
      </c>
      <c r="AQ2000" s="27">
        <v>41337</v>
      </c>
      <c r="AR2000" t="s">
        <v>240</v>
      </c>
      <c r="AS2000">
        <v>1</v>
      </c>
      <c r="AT2000" t="s">
        <v>239</v>
      </c>
      <c r="AU2000" s="27">
        <v>41337</v>
      </c>
    </row>
    <row r="2001" spans="1:47" x14ac:dyDescent="0.2">
      <c r="A2001">
        <v>2000</v>
      </c>
      <c r="B2001" t="s">
        <v>7571</v>
      </c>
      <c r="C2001" t="s">
        <v>7572</v>
      </c>
      <c r="D2001" t="s">
        <v>5588</v>
      </c>
      <c r="E2001" s="27">
        <v>41900</v>
      </c>
      <c r="F2001" t="s">
        <v>233</v>
      </c>
      <c r="G2001" s="27">
        <v>33455</v>
      </c>
      <c r="H2001">
        <v>24</v>
      </c>
      <c r="I2001" t="s">
        <v>259</v>
      </c>
      <c r="J2001" t="s">
        <v>353</v>
      </c>
      <c r="K2001">
        <v>0</v>
      </c>
      <c r="L2001">
        <v>6</v>
      </c>
      <c r="M2001">
        <v>0</v>
      </c>
      <c r="N2001">
        <v>0</v>
      </c>
      <c r="O2001">
        <v>0</v>
      </c>
      <c r="P2001">
        <v>-1</v>
      </c>
      <c r="Q2001" s="28">
        <v>41899.31527777778</v>
      </c>
      <c r="R2001" s="28">
        <v>41900.35833333333</v>
      </c>
      <c r="S2001" t="s">
        <v>7573</v>
      </c>
      <c r="T2001" s="27">
        <v>41899</v>
      </c>
      <c r="V2001">
        <v>1</v>
      </c>
      <c r="W2001" t="s">
        <v>32</v>
      </c>
      <c r="X2001" t="s">
        <v>359</v>
      </c>
      <c r="Y2001">
        <v>0</v>
      </c>
      <c r="AB2001" t="s">
        <v>237</v>
      </c>
      <c r="AH2001">
        <v>0</v>
      </c>
      <c r="AN2001" t="s">
        <v>238</v>
      </c>
      <c r="AO2001">
        <v>6</v>
      </c>
      <c r="AP2001" t="s">
        <v>246</v>
      </c>
      <c r="AQ2001" s="27">
        <v>41900</v>
      </c>
      <c r="AR2001" t="s">
        <v>240</v>
      </c>
      <c r="AS2001">
        <v>6</v>
      </c>
      <c r="AT2001" t="s">
        <v>246</v>
      </c>
      <c r="AU2001" s="27">
        <v>41900</v>
      </c>
    </row>
    <row r="2002" spans="1:47" x14ac:dyDescent="0.2">
      <c r="A2002">
        <v>2001</v>
      </c>
      <c r="B2002" t="s">
        <v>7574</v>
      </c>
      <c r="C2002" t="s">
        <v>6903</v>
      </c>
      <c r="D2002" t="s">
        <v>2220</v>
      </c>
      <c r="E2002" s="27">
        <v>41737</v>
      </c>
      <c r="F2002" t="s">
        <v>294</v>
      </c>
      <c r="G2002" s="27">
        <v>33461</v>
      </c>
      <c r="H2002">
        <v>24</v>
      </c>
      <c r="I2002" t="s">
        <v>259</v>
      </c>
      <c r="J2002" t="s">
        <v>250</v>
      </c>
      <c r="K2002">
        <v>0</v>
      </c>
      <c r="L2002">
        <v>3</v>
      </c>
      <c r="M2002">
        <v>0</v>
      </c>
      <c r="N2002">
        <v>0</v>
      </c>
      <c r="O2002">
        <v>0</v>
      </c>
      <c r="P2002">
        <v>-1</v>
      </c>
      <c r="Q2002" s="28">
        <v>41736.167361111111</v>
      </c>
      <c r="R2002" s="28">
        <v>41738.442361111112</v>
      </c>
      <c r="S2002" t="s">
        <v>7575</v>
      </c>
      <c r="T2002" s="27">
        <v>41736</v>
      </c>
      <c r="V2002">
        <v>1</v>
      </c>
      <c r="W2002" t="s">
        <v>32</v>
      </c>
      <c r="X2002" t="s">
        <v>974</v>
      </c>
      <c r="Y2002">
        <v>0</v>
      </c>
      <c r="AB2002" t="s">
        <v>237</v>
      </c>
      <c r="AH2002">
        <v>0</v>
      </c>
      <c r="AN2002" t="s">
        <v>238</v>
      </c>
      <c r="AO2002">
        <v>3</v>
      </c>
      <c r="AP2002" t="s">
        <v>239</v>
      </c>
      <c r="AQ2002" s="27">
        <v>41737</v>
      </c>
      <c r="AR2002" t="s">
        <v>240</v>
      </c>
      <c r="AS2002">
        <v>3</v>
      </c>
      <c r="AT2002" t="s">
        <v>239</v>
      </c>
      <c r="AU2002" s="27">
        <v>41737</v>
      </c>
    </row>
    <row r="2003" spans="1:47" x14ac:dyDescent="0.2">
      <c r="A2003">
        <v>2002</v>
      </c>
      <c r="B2003" t="s">
        <v>7576</v>
      </c>
      <c r="C2003" t="s">
        <v>990</v>
      </c>
      <c r="D2003" t="s">
        <v>7577</v>
      </c>
      <c r="E2003" s="27">
        <v>41337</v>
      </c>
      <c r="F2003" t="s">
        <v>233</v>
      </c>
      <c r="G2003" s="27">
        <v>24507</v>
      </c>
      <c r="H2003">
        <v>49</v>
      </c>
      <c r="I2003" t="s">
        <v>234</v>
      </c>
      <c r="J2003" t="s">
        <v>245</v>
      </c>
      <c r="K2003">
        <v>0</v>
      </c>
      <c r="L2003">
        <v>5</v>
      </c>
      <c r="M2003">
        <v>0</v>
      </c>
      <c r="N2003">
        <v>0</v>
      </c>
      <c r="O2003">
        <v>12</v>
      </c>
      <c r="P2003">
        <v>-24</v>
      </c>
      <c r="Q2003" s="28">
        <v>41313.422222222223</v>
      </c>
      <c r="R2003" s="28">
        <v>41335.082638888889</v>
      </c>
      <c r="S2003" t="s">
        <v>7578</v>
      </c>
      <c r="T2003" s="27">
        <v>41313</v>
      </c>
      <c r="V2003">
        <v>24</v>
      </c>
      <c r="W2003" t="s">
        <v>36</v>
      </c>
      <c r="X2003" t="s">
        <v>412</v>
      </c>
      <c r="Y2003">
        <v>0</v>
      </c>
      <c r="AB2003" t="s">
        <v>237</v>
      </c>
      <c r="AH2003">
        <v>0</v>
      </c>
      <c r="AN2003" t="s">
        <v>238</v>
      </c>
      <c r="AO2003">
        <v>1</v>
      </c>
      <c r="AP2003" t="s">
        <v>239</v>
      </c>
      <c r="AQ2003" s="27">
        <v>41337</v>
      </c>
      <c r="AR2003" t="s">
        <v>240</v>
      </c>
      <c r="AS2003">
        <v>5</v>
      </c>
      <c r="AT2003" t="s">
        <v>246</v>
      </c>
      <c r="AU2003" s="27">
        <v>41337</v>
      </c>
    </row>
    <row r="2004" spans="1:47" x14ac:dyDescent="0.2">
      <c r="A2004">
        <v>2003</v>
      </c>
      <c r="B2004" t="s">
        <v>7579</v>
      </c>
      <c r="C2004" t="s">
        <v>4825</v>
      </c>
      <c r="D2004" t="s">
        <v>7580</v>
      </c>
      <c r="E2004" s="27">
        <v>41416</v>
      </c>
      <c r="F2004" t="s">
        <v>233</v>
      </c>
      <c r="G2004" s="27">
        <v>34405</v>
      </c>
      <c r="H2004">
        <v>22</v>
      </c>
      <c r="I2004" t="s">
        <v>259</v>
      </c>
      <c r="J2004" t="s">
        <v>245</v>
      </c>
      <c r="K2004">
        <v>0</v>
      </c>
      <c r="L2004">
        <v>3</v>
      </c>
      <c r="M2004">
        <v>0</v>
      </c>
      <c r="N2004">
        <v>0</v>
      </c>
      <c r="O2004">
        <v>0</v>
      </c>
      <c r="W2004" t="s">
        <v>237</v>
      </c>
      <c r="Y2004">
        <v>-1</v>
      </c>
      <c r="AB2004" t="s">
        <v>237</v>
      </c>
      <c r="AH2004">
        <v>0</v>
      </c>
      <c r="AN2004" t="s">
        <v>238</v>
      </c>
      <c r="AO2004">
        <v>6</v>
      </c>
      <c r="AP2004" t="s">
        <v>246</v>
      </c>
      <c r="AQ2004" s="27">
        <v>41416</v>
      </c>
      <c r="AR2004" t="s">
        <v>240</v>
      </c>
      <c r="AS2004">
        <v>3</v>
      </c>
      <c r="AT2004" t="s">
        <v>239</v>
      </c>
      <c r="AU2004" s="27">
        <v>41416</v>
      </c>
    </row>
    <row r="2005" spans="1:47" x14ac:dyDescent="0.2">
      <c r="A2005">
        <v>2004</v>
      </c>
      <c r="B2005" t="s">
        <v>7581</v>
      </c>
      <c r="C2005" t="s">
        <v>693</v>
      </c>
      <c r="D2005" t="s">
        <v>7582</v>
      </c>
      <c r="E2005" s="27">
        <v>41778</v>
      </c>
      <c r="F2005" t="s">
        <v>233</v>
      </c>
      <c r="G2005" s="27">
        <v>32770</v>
      </c>
      <c r="H2005">
        <v>26</v>
      </c>
      <c r="I2005" t="s">
        <v>244</v>
      </c>
      <c r="J2005" t="s">
        <v>245</v>
      </c>
      <c r="K2005">
        <v>0</v>
      </c>
      <c r="L2005">
        <v>5</v>
      </c>
      <c r="M2005">
        <v>0</v>
      </c>
      <c r="N2005">
        <v>0</v>
      </c>
      <c r="O2005">
        <v>0</v>
      </c>
      <c r="P2005">
        <v>-1</v>
      </c>
      <c r="Q2005" s="28">
        <v>41777.29583333333</v>
      </c>
      <c r="R2005" s="28">
        <v>41804.131944444445</v>
      </c>
      <c r="S2005" t="s">
        <v>7583</v>
      </c>
      <c r="T2005" s="27">
        <v>41777</v>
      </c>
      <c r="V2005">
        <v>1</v>
      </c>
      <c r="W2005" t="s">
        <v>32</v>
      </c>
      <c r="X2005" t="s">
        <v>583</v>
      </c>
      <c r="Y2005">
        <v>0</v>
      </c>
      <c r="AB2005" t="s">
        <v>237</v>
      </c>
      <c r="AH2005">
        <v>0</v>
      </c>
      <c r="AN2005" t="s">
        <v>238</v>
      </c>
      <c r="AO2005">
        <v>6</v>
      </c>
      <c r="AP2005" t="s">
        <v>246</v>
      </c>
      <c r="AQ2005" s="27">
        <v>41778</v>
      </c>
      <c r="AR2005" t="s">
        <v>240</v>
      </c>
      <c r="AS2005">
        <v>5</v>
      </c>
      <c r="AT2005" t="s">
        <v>246</v>
      </c>
      <c r="AU2005" s="27">
        <v>41778</v>
      </c>
    </row>
    <row r="2006" spans="1:47" x14ac:dyDescent="0.2">
      <c r="A2006">
        <v>2005</v>
      </c>
      <c r="B2006" t="s">
        <v>7584</v>
      </c>
      <c r="C2006" t="s">
        <v>242</v>
      </c>
      <c r="D2006" t="s">
        <v>7585</v>
      </c>
      <c r="E2006" s="27">
        <v>41392</v>
      </c>
      <c r="F2006" t="s">
        <v>233</v>
      </c>
      <c r="G2006" s="27">
        <v>33914</v>
      </c>
      <c r="H2006">
        <v>23</v>
      </c>
      <c r="I2006" t="s">
        <v>259</v>
      </c>
      <c r="J2006" t="s">
        <v>250</v>
      </c>
      <c r="K2006">
        <v>0</v>
      </c>
      <c r="L2006">
        <v>9</v>
      </c>
      <c r="M2006">
        <v>0</v>
      </c>
      <c r="N2006">
        <v>0</v>
      </c>
      <c r="O2006">
        <v>0</v>
      </c>
      <c r="W2006" t="s">
        <v>237</v>
      </c>
      <c r="Y2006">
        <v>-1</v>
      </c>
      <c r="AB2006" t="s">
        <v>237</v>
      </c>
      <c r="AH2006">
        <v>0</v>
      </c>
      <c r="AN2006" t="s">
        <v>238</v>
      </c>
      <c r="AO2006">
        <v>8</v>
      </c>
      <c r="AP2006" t="s">
        <v>269</v>
      </c>
      <c r="AQ2006" s="27">
        <v>41392</v>
      </c>
      <c r="AR2006" t="s">
        <v>240</v>
      </c>
      <c r="AS2006">
        <v>9</v>
      </c>
      <c r="AT2006" t="s">
        <v>269</v>
      </c>
      <c r="AU2006" s="27">
        <v>41392</v>
      </c>
    </row>
    <row r="2007" spans="1:47" x14ac:dyDescent="0.2">
      <c r="A2007">
        <v>2006</v>
      </c>
      <c r="B2007" t="s">
        <v>7586</v>
      </c>
      <c r="C2007" t="s">
        <v>7587</v>
      </c>
      <c r="D2007" t="s">
        <v>5448</v>
      </c>
      <c r="E2007" s="27">
        <v>41385</v>
      </c>
      <c r="F2007" t="s">
        <v>233</v>
      </c>
      <c r="G2007" s="27">
        <v>34323</v>
      </c>
      <c r="H2007">
        <v>22</v>
      </c>
      <c r="I2007" t="s">
        <v>259</v>
      </c>
      <c r="J2007" t="s">
        <v>250</v>
      </c>
      <c r="K2007">
        <v>0</v>
      </c>
      <c r="L2007">
        <v>8</v>
      </c>
      <c r="M2007">
        <v>0</v>
      </c>
      <c r="N2007">
        <v>0</v>
      </c>
      <c r="O2007">
        <v>0</v>
      </c>
      <c r="P2007">
        <v>-1</v>
      </c>
      <c r="Q2007" s="28">
        <v>41384.458333333336</v>
      </c>
      <c r="R2007" s="28">
        <v>41385.290972222225</v>
      </c>
      <c r="S2007" t="s">
        <v>7588</v>
      </c>
      <c r="T2007" s="27">
        <v>41384</v>
      </c>
      <c r="V2007">
        <v>1</v>
      </c>
      <c r="W2007" t="s">
        <v>32</v>
      </c>
      <c r="X2007" t="s">
        <v>378</v>
      </c>
      <c r="Y2007">
        <v>1</v>
      </c>
      <c r="AA2007" t="s">
        <v>7589</v>
      </c>
      <c r="AB2007" t="s">
        <v>36</v>
      </c>
      <c r="AD2007" s="27">
        <v>41617</v>
      </c>
      <c r="AE2007" t="s">
        <v>412</v>
      </c>
      <c r="AH2007">
        <v>0</v>
      </c>
      <c r="AN2007" t="s">
        <v>238</v>
      </c>
      <c r="AO2007">
        <v>9</v>
      </c>
      <c r="AP2007" t="s">
        <v>269</v>
      </c>
      <c r="AQ2007" s="27">
        <v>41385</v>
      </c>
      <c r="AR2007" t="s">
        <v>240</v>
      </c>
      <c r="AS2007">
        <v>8</v>
      </c>
      <c r="AT2007" t="s">
        <v>269</v>
      </c>
      <c r="AU2007" s="27">
        <v>41385</v>
      </c>
    </row>
    <row r="2008" spans="1:47" x14ac:dyDescent="0.2">
      <c r="A2008">
        <v>2007</v>
      </c>
      <c r="B2008" t="s">
        <v>7590</v>
      </c>
      <c r="C2008" t="s">
        <v>637</v>
      </c>
      <c r="D2008" t="s">
        <v>2889</v>
      </c>
      <c r="E2008" s="27">
        <v>41346</v>
      </c>
      <c r="F2008" t="s">
        <v>233</v>
      </c>
      <c r="G2008" s="27">
        <v>21450</v>
      </c>
      <c r="H2008">
        <v>57</v>
      </c>
      <c r="I2008" t="s">
        <v>234</v>
      </c>
      <c r="J2008" t="s">
        <v>250</v>
      </c>
      <c r="K2008">
        <v>0</v>
      </c>
      <c r="L2008">
        <v>7</v>
      </c>
      <c r="M2008">
        <v>0</v>
      </c>
      <c r="N2008">
        <v>0</v>
      </c>
      <c r="O2008">
        <v>16</v>
      </c>
      <c r="P2008">
        <v>-1</v>
      </c>
      <c r="Q2008" s="28">
        <v>41345.309027777781</v>
      </c>
      <c r="R2008" s="28">
        <v>41593.454861111109</v>
      </c>
      <c r="S2008" t="s">
        <v>7591</v>
      </c>
      <c r="T2008" s="27">
        <v>41345</v>
      </c>
      <c r="V2008">
        <v>1</v>
      </c>
      <c r="W2008" t="s">
        <v>32</v>
      </c>
      <c r="X2008" t="s">
        <v>359</v>
      </c>
      <c r="Y2008">
        <v>0</v>
      </c>
      <c r="AB2008" t="s">
        <v>237</v>
      </c>
      <c r="AH2008">
        <v>0</v>
      </c>
      <c r="AN2008" t="s">
        <v>238</v>
      </c>
      <c r="AO2008">
        <v>5</v>
      </c>
      <c r="AP2008" t="s">
        <v>246</v>
      </c>
      <c r="AQ2008" s="27">
        <v>41346</v>
      </c>
      <c r="AR2008" t="s">
        <v>240</v>
      </c>
      <c r="AS2008">
        <v>7</v>
      </c>
      <c r="AT2008" t="s">
        <v>246</v>
      </c>
      <c r="AU2008" s="27">
        <v>41346</v>
      </c>
    </row>
    <row r="2009" spans="1:47" x14ac:dyDescent="0.2">
      <c r="A2009">
        <v>2008</v>
      </c>
      <c r="B2009" t="s">
        <v>7592</v>
      </c>
      <c r="C2009" t="s">
        <v>4287</v>
      </c>
      <c r="D2009" t="s">
        <v>5048</v>
      </c>
      <c r="E2009" s="27">
        <v>41956</v>
      </c>
      <c r="F2009" t="s">
        <v>233</v>
      </c>
      <c r="G2009" s="27">
        <v>18683</v>
      </c>
      <c r="H2009">
        <v>65</v>
      </c>
      <c r="I2009" t="s">
        <v>234</v>
      </c>
      <c r="J2009" t="s">
        <v>250</v>
      </c>
      <c r="K2009">
        <v>0</v>
      </c>
      <c r="L2009">
        <v>2</v>
      </c>
      <c r="M2009">
        <v>0</v>
      </c>
      <c r="N2009">
        <v>0</v>
      </c>
      <c r="O2009">
        <v>23</v>
      </c>
      <c r="P2009">
        <v>-330</v>
      </c>
      <c r="Q2009" s="28">
        <v>41626.394444444442</v>
      </c>
      <c r="R2009" s="28">
        <v>41862.066666666666</v>
      </c>
      <c r="S2009" t="s">
        <v>7593</v>
      </c>
      <c r="U2009" s="27">
        <v>41627</v>
      </c>
      <c r="V2009">
        <v>329</v>
      </c>
      <c r="W2009" t="s">
        <v>32</v>
      </c>
      <c r="X2009" t="s">
        <v>274</v>
      </c>
      <c r="Y2009">
        <v>0</v>
      </c>
      <c r="AB2009" t="s">
        <v>237</v>
      </c>
      <c r="AH2009">
        <v>0</v>
      </c>
      <c r="AN2009" t="s">
        <v>238</v>
      </c>
      <c r="AO2009">
        <v>1</v>
      </c>
      <c r="AP2009" t="s">
        <v>239</v>
      </c>
      <c r="AQ2009" s="27">
        <v>41956</v>
      </c>
      <c r="AR2009" t="s">
        <v>240</v>
      </c>
      <c r="AS2009">
        <v>2</v>
      </c>
      <c r="AT2009" t="s">
        <v>239</v>
      </c>
      <c r="AU2009" s="27">
        <v>41956</v>
      </c>
    </row>
    <row r="2010" spans="1:47" x14ac:dyDescent="0.2">
      <c r="A2010">
        <v>2009</v>
      </c>
      <c r="B2010" t="s">
        <v>7594</v>
      </c>
      <c r="C2010" t="s">
        <v>7595</v>
      </c>
      <c r="D2010" t="s">
        <v>7596</v>
      </c>
      <c r="E2010" s="27">
        <v>41306</v>
      </c>
      <c r="F2010" t="s">
        <v>233</v>
      </c>
      <c r="G2010" s="27">
        <v>30696</v>
      </c>
      <c r="H2010">
        <v>32</v>
      </c>
      <c r="I2010" t="s">
        <v>244</v>
      </c>
      <c r="J2010" t="s">
        <v>250</v>
      </c>
      <c r="K2010">
        <v>0</v>
      </c>
      <c r="L2010">
        <v>4</v>
      </c>
      <c r="M2010">
        <v>0</v>
      </c>
      <c r="N2010">
        <v>0</v>
      </c>
      <c r="O2010">
        <v>4</v>
      </c>
      <c r="P2010">
        <v>-1</v>
      </c>
      <c r="Q2010" s="28">
        <v>41305.173611111109</v>
      </c>
      <c r="R2010" s="28">
        <v>41306.367361111108</v>
      </c>
      <c r="S2010" t="s">
        <v>7597</v>
      </c>
      <c r="T2010" s="27">
        <v>41305</v>
      </c>
      <c r="V2010">
        <v>1</v>
      </c>
      <c r="W2010" t="s">
        <v>36</v>
      </c>
      <c r="X2010" t="s">
        <v>422</v>
      </c>
      <c r="Y2010">
        <v>1</v>
      </c>
      <c r="AA2010" t="s">
        <v>7598</v>
      </c>
      <c r="AB2010" t="s">
        <v>36</v>
      </c>
      <c r="AC2010">
        <v>0</v>
      </c>
      <c r="AD2010" s="27">
        <v>41537</v>
      </c>
      <c r="AE2010" t="s">
        <v>392</v>
      </c>
      <c r="AF2010" s="27">
        <v>41537</v>
      </c>
      <c r="AG2010" s="27">
        <v>41539</v>
      </c>
      <c r="AH2010">
        <v>0</v>
      </c>
      <c r="AN2010" t="s">
        <v>238</v>
      </c>
      <c r="AO2010">
        <v>2</v>
      </c>
      <c r="AP2010" t="s">
        <v>239</v>
      </c>
      <c r="AQ2010" s="27">
        <v>41306</v>
      </c>
      <c r="AR2010" t="s">
        <v>240</v>
      </c>
      <c r="AS2010">
        <v>4</v>
      </c>
      <c r="AT2010" t="s">
        <v>239</v>
      </c>
      <c r="AU2010" s="27">
        <v>41306</v>
      </c>
    </row>
    <row r="2011" spans="1:47" x14ac:dyDescent="0.2">
      <c r="A2011">
        <v>2010</v>
      </c>
      <c r="B2011" t="s">
        <v>7599</v>
      </c>
      <c r="C2011" t="s">
        <v>7600</v>
      </c>
      <c r="D2011" t="s">
        <v>2220</v>
      </c>
      <c r="E2011" s="27">
        <v>41687</v>
      </c>
      <c r="F2011" t="s">
        <v>233</v>
      </c>
      <c r="G2011" s="27">
        <v>32346</v>
      </c>
      <c r="H2011">
        <v>27</v>
      </c>
      <c r="I2011" t="s">
        <v>244</v>
      </c>
      <c r="J2011" t="s">
        <v>250</v>
      </c>
      <c r="K2011">
        <v>0</v>
      </c>
      <c r="L2011">
        <v>3</v>
      </c>
      <c r="M2011">
        <v>0</v>
      </c>
      <c r="N2011">
        <v>0</v>
      </c>
      <c r="O2011">
        <v>0</v>
      </c>
      <c r="P2011">
        <v>-1</v>
      </c>
      <c r="Q2011" s="28">
        <v>41686.071527777778</v>
      </c>
      <c r="R2011" s="28">
        <v>41687.331944444442</v>
      </c>
      <c r="S2011" t="s">
        <v>7601</v>
      </c>
      <c r="T2011" s="27">
        <v>41686</v>
      </c>
      <c r="V2011">
        <v>1</v>
      </c>
      <c r="W2011" t="s">
        <v>36</v>
      </c>
      <c r="X2011" t="s">
        <v>279</v>
      </c>
      <c r="Y2011">
        <v>0</v>
      </c>
      <c r="AB2011" t="s">
        <v>237</v>
      </c>
      <c r="AH2011">
        <v>0</v>
      </c>
      <c r="AN2011" t="s">
        <v>238</v>
      </c>
      <c r="AO2011">
        <v>3</v>
      </c>
      <c r="AP2011" t="s">
        <v>239</v>
      </c>
      <c r="AQ2011" s="27">
        <v>41687</v>
      </c>
      <c r="AR2011" t="s">
        <v>240</v>
      </c>
      <c r="AS2011">
        <v>3</v>
      </c>
      <c r="AT2011" t="s">
        <v>239</v>
      </c>
      <c r="AU2011" s="27">
        <v>41687</v>
      </c>
    </row>
    <row r="2012" spans="1:47" x14ac:dyDescent="0.2">
      <c r="A2012">
        <v>2011</v>
      </c>
      <c r="B2012" t="s">
        <v>7602</v>
      </c>
      <c r="C2012" t="s">
        <v>2220</v>
      </c>
      <c r="D2012" t="s">
        <v>7603</v>
      </c>
      <c r="E2012" s="27">
        <v>41963</v>
      </c>
      <c r="F2012" t="s">
        <v>233</v>
      </c>
      <c r="G2012" s="27">
        <v>29277</v>
      </c>
      <c r="H2012">
        <v>36</v>
      </c>
      <c r="I2012" t="s">
        <v>244</v>
      </c>
      <c r="J2012" t="s">
        <v>22</v>
      </c>
      <c r="K2012">
        <v>0</v>
      </c>
      <c r="L2012">
        <v>2</v>
      </c>
      <c r="M2012">
        <v>0</v>
      </c>
      <c r="N2012">
        <v>0</v>
      </c>
      <c r="O2012">
        <v>0</v>
      </c>
      <c r="P2012">
        <v>-1</v>
      </c>
      <c r="Q2012" s="28">
        <v>41962.318749999999</v>
      </c>
      <c r="R2012" s="28">
        <v>41966.074305555558</v>
      </c>
      <c r="S2012" t="s">
        <v>7604</v>
      </c>
      <c r="T2012" s="27">
        <v>41962</v>
      </c>
      <c r="V2012">
        <v>1</v>
      </c>
      <c r="W2012" t="s">
        <v>32</v>
      </c>
      <c r="X2012" t="s">
        <v>974</v>
      </c>
      <c r="Y2012">
        <v>0</v>
      </c>
      <c r="AB2012" t="s">
        <v>237</v>
      </c>
      <c r="AH2012">
        <v>0</v>
      </c>
      <c r="AN2012" t="s">
        <v>238</v>
      </c>
      <c r="AO2012">
        <v>3</v>
      </c>
      <c r="AP2012" t="s">
        <v>239</v>
      </c>
      <c r="AQ2012" s="27">
        <v>41963</v>
      </c>
      <c r="AR2012" t="s">
        <v>240</v>
      </c>
      <c r="AS2012">
        <v>2</v>
      </c>
      <c r="AT2012" t="s">
        <v>239</v>
      </c>
      <c r="AU2012" s="27">
        <v>41963</v>
      </c>
    </row>
    <row r="2013" spans="1:47" x14ac:dyDescent="0.2">
      <c r="A2013">
        <v>2012</v>
      </c>
      <c r="B2013" t="s">
        <v>7605</v>
      </c>
      <c r="C2013" t="s">
        <v>7606</v>
      </c>
      <c r="D2013" t="s">
        <v>7607</v>
      </c>
      <c r="E2013" s="27">
        <v>41729</v>
      </c>
      <c r="F2013" t="s">
        <v>233</v>
      </c>
      <c r="G2013" s="27">
        <v>31255</v>
      </c>
      <c r="H2013">
        <v>30</v>
      </c>
      <c r="I2013" t="s">
        <v>244</v>
      </c>
      <c r="J2013" t="s">
        <v>250</v>
      </c>
      <c r="K2013">
        <v>0</v>
      </c>
      <c r="L2013">
        <v>10</v>
      </c>
      <c r="M2013">
        <v>0</v>
      </c>
      <c r="N2013">
        <v>0</v>
      </c>
      <c r="O2013">
        <v>0</v>
      </c>
      <c r="W2013" t="s">
        <v>237</v>
      </c>
      <c r="Y2013">
        <v>-1</v>
      </c>
      <c r="AB2013" t="s">
        <v>237</v>
      </c>
      <c r="AH2013">
        <v>0</v>
      </c>
      <c r="AN2013" t="s">
        <v>238</v>
      </c>
      <c r="AO2013">
        <v>8</v>
      </c>
      <c r="AP2013" t="s">
        <v>269</v>
      </c>
      <c r="AQ2013" s="27">
        <v>41729</v>
      </c>
      <c r="AR2013" t="s">
        <v>240</v>
      </c>
      <c r="AS2013">
        <v>10</v>
      </c>
      <c r="AT2013" t="s">
        <v>269</v>
      </c>
      <c r="AU2013" s="27">
        <v>41729</v>
      </c>
    </row>
    <row r="2014" spans="1:47" x14ac:dyDescent="0.2">
      <c r="A2014">
        <v>2013</v>
      </c>
      <c r="B2014" t="s">
        <v>7608</v>
      </c>
      <c r="C2014" t="s">
        <v>7609</v>
      </c>
      <c r="D2014" t="s">
        <v>7610</v>
      </c>
      <c r="E2014" s="27">
        <v>41903</v>
      </c>
      <c r="F2014" t="s">
        <v>294</v>
      </c>
      <c r="G2014" s="27">
        <v>33767</v>
      </c>
      <c r="H2014">
        <v>23</v>
      </c>
      <c r="I2014" t="s">
        <v>259</v>
      </c>
      <c r="J2014" t="s">
        <v>250</v>
      </c>
      <c r="K2014">
        <v>0</v>
      </c>
      <c r="L2014">
        <v>3</v>
      </c>
      <c r="M2014">
        <v>0</v>
      </c>
      <c r="N2014">
        <v>0</v>
      </c>
      <c r="O2014">
        <v>0</v>
      </c>
      <c r="P2014">
        <v>0</v>
      </c>
      <c r="Q2014" s="28">
        <v>41903.160416666666</v>
      </c>
      <c r="R2014" s="28">
        <v>41904.275000000001</v>
      </c>
      <c r="S2014" t="s">
        <v>7611</v>
      </c>
      <c r="T2014" s="27">
        <v>41903</v>
      </c>
      <c r="V2014">
        <v>0</v>
      </c>
      <c r="W2014" t="s">
        <v>32</v>
      </c>
      <c r="X2014" t="s">
        <v>974</v>
      </c>
      <c r="Y2014">
        <v>0</v>
      </c>
      <c r="AB2014" t="s">
        <v>237</v>
      </c>
      <c r="AH2014">
        <v>0</v>
      </c>
      <c r="AN2014" t="s">
        <v>238</v>
      </c>
      <c r="AO2014">
        <v>4</v>
      </c>
      <c r="AP2014" t="s">
        <v>239</v>
      </c>
      <c r="AQ2014" s="27">
        <v>41903</v>
      </c>
      <c r="AR2014" t="s">
        <v>240</v>
      </c>
      <c r="AS2014">
        <v>3</v>
      </c>
      <c r="AT2014" t="s">
        <v>239</v>
      </c>
      <c r="AU2014" s="27">
        <v>41903</v>
      </c>
    </row>
    <row r="2015" spans="1:47" x14ac:dyDescent="0.2">
      <c r="A2015">
        <v>2014</v>
      </c>
      <c r="B2015" t="s">
        <v>7612</v>
      </c>
      <c r="C2015" t="s">
        <v>1761</v>
      </c>
      <c r="D2015" t="s">
        <v>7613</v>
      </c>
      <c r="E2015" s="27">
        <v>41542</v>
      </c>
      <c r="F2015" t="s">
        <v>233</v>
      </c>
      <c r="G2015" s="27">
        <v>31442</v>
      </c>
      <c r="H2015">
        <v>30</v>
      </c>
      <c r="I2015" t="s">
        <v>244</v>
      </c>
      <c r="J2015" t="s">
        <v>245</v>
      </c>
      <c r="K2015">
        <v>0</v>
      </c>
      <c r="L2015">
        <v>2</v>
      </c>
      <c r="M2015">
        <v>0</v>
      </c>
      <c r="N2015">
        <v>0</v>
      </c>
      <c r="O2015">
        <v>0</v>
      </c>
      <c r="P2015">
        <v>-1</v>
      </c>
      <c r="Q2015" s="28">
        <v>41541.134027777778</v>
      </c>
      <c r="R2015" s="28">
        <v>41541.343055555553</v>
      </c>
      <c r="S2015" t="s">
        <v>7614</v>
      </c>
      <c r="T2015" s="27">
        <v>41541</v>
      </c>
      <c r="V2015">
        <v>1</v>
      </c>
      <c r="W2015" t="s">
        <v>36</v>
      </c>
      <c r="X2015" t="s">
        <v>7615</v>
      </c>
      <c r="Y2015">
        <v>0</v>
      </c>
      <c r="AB2015" t="s">
        <v>237</v>
      </c>
      <c r="AH2015">
        <v>0</v>
      </c>
      <c r="AN2015" t="s">
        <v>238</v>
      </c>
      <c r="AO2015">
        <v>1</v>
      </c>
      <c r="AP2015" t="s">
        <v>239</v>
      </c>
      <c r="AQ2015" s="27">
        <v>41542</v>
      </c>
      <c r="AR2015" t="s">
        <v>240</v>
      </c>
      <c r="AS2015">
        <v>2</v>
      </c>
      <c r="AT2015" t="s">
        <v>239</v>
      </c>
      <c r="AU2015" s="27">
        <v>41542</v>
      </c>
    </row>
    <row r="2016" spans="1:47" x14ac:dyDescent="0.2">
      <c r="A2016">
        <v>2015</v>
      </c>
      <c r="B2016" t="s">
        <v>7616</v>
      </c>
      <c r="C2016" t="s">
        <v>557</v>
      </c>
      <c r="D2016" t="s">
        <v>7617</v>
      </c>
      <c r="E2016" s="27">
        <v>41781</v>
      </c>
      <c r="F2016" t="s">
        <v>294</v>
      </c>
      <c r="G2016" s="27">
        <v>21341</v>
      </c>
      <c r="H2016">
        <v>57</v>
      </c>
      <c r="I2016" t="s">
        <v>234</v>
      </c>
      <c r="J2016" t="s">
        <v>353</v>
      </c>
      <c r="K2016">
        <v>0</v>
      </c>
      <c r="L2016">
        <v>1</v>
      </c>
      <c r="M2016">
        <v>0</v>
      </c>
      <c r="N2016">
        <v>0</v>
      </c>
      <c r="O2016">
        <v>2</v>
      </c>
      <c r="P2016">
        <v>-68</v>
      </c>
      <c r="Q2016" s="28">
        <v>41713.512499999997</v>
      </c>
      <c r="R2016" s="28">
        <v>41774.429166666669</v>
      </c>
      <c r="S2016" t="s">
        <v>7618</v>
      </c>
      <c r="U2016" s="27">
        <v>41713</v>
      </c>
      <c r="V2016">
        <v>68</v>
      </c>
      <c r="W2016" t="s">
        <v>32</v>
      </c>
      <c r="X2016" t="s">
        <v>274</v>
      </c>
      <c r="Y2016">
        <v>0</v>
      </c>
      <c r="AB2016" t="s">
        <v>237</v>
      </c>
      <c r="AH2016">
        <v>0</v>
      </c>
      <c r="AN2016" t="s">
        <v>238</v>
      </c>
      <c r="AO2016">
        <v>1</v>
      </c>
      <c r="AP2016" t="s">
        <v>239</v>
      </c>
      <c r="AQ2016" s="27">
        <v>41781</v>
      </c>
      <c r="AR2016" t="s">
        <v>240</v>
      </c>
      <c r="AS2016">
        <v>1</v>
      </c>
      <c r="AT2016" t="s">
        <v>239</v>
      </c>
      <c r="AU2016" s="27">
        <v>41781</v>
      </c>
    </row>
    <row r="2017" spans="1:47" x14ac:dyDescent="0.2">
      <c r="A2017">
        <v>2016</v>
      </c>
      <c r="B2017" t="s">
        <v>7619</v>
      </c>
      <c r="C2017" t="s">
        <v>3823</v>
      </c>
      <c r="D2017" t="s">
        <v>2021</v>
      </c>
      <c r="E2017" s="27">
        <v>41776</v>
      </c>
      <c r="F2017" t="s">
        <v>294</v>
      </c>
      <c r="G2017" s="27">
        <v>33265</v>
      </c>
      <c r="H2017">
        <v>25</v>
      </c>
      <c r="I2017" t="s">
        <v>244</v>
      </c>
      <c r="J2017" t="s">
        <v>245</v>
      </c>
      <c r="K2017">
        <v>0</v>
      </c>
      <c r="L2017">
        <v>3</v>
      </c>
      <c r="M2017">
        <v>0</v>
      </c>
      <c r="N2017">
        <v>0</v>
      </c>
      <c r="O2017">
        <v>0</v>
      </c>
      <c r="P2017">
        <v>-1</v>
      </c>
      <c r="Q2017" s="28">
        <v>41775.40902777778</v>
      </c>
      <c r="R2017" s="28">
        <v>41776.0625</v>
      </c>
      <c r="S2017" t="s">
        <v>7620</v>
      </c>
      <c r="T2017" s="27">
        <v>41775</v>
      </c>
      <c r="V2017">
        <v>1</v>
      </c>
      <c r="W2017" t="s">
        <v>36</v>
      </c>
      <c r="X2017" t="s">
        <v>279</v>
      </c>
      <c r="Y2017">
        <v>0</v>
      </c>
      <c r="AB2017" t="s">
        <v>237</v>
      </c>
      <c r="AH2017">
        <v>0</v>
      </c>
      <c r="AN2017" t="s">
        <v>238</v>
      </c>
      <c r="AO2017">
        <v>3</v>
      </c>
      <c r="AP2017" t="s">
        <v>239</v>
      </c>
      <c r="AQ2017" s="27">
        <v>41776</v>
      </c>
      <c r="AR2017" t="s">
        <v>240</v>
      </c>
      <c r="AS2017">
        <v>3</v>
      </c>
      <c r="AT2017" t="s">
        <v>239</v>
      </c>
      <c r="AU2017" s="27">
        <v>41776</v>
      </c>
    </row>
    <row r="2018" spans="1:47" x14ac:dyDescent="0.2">
      <c r="A2018">
        <v>2017</v>
      </c>
      <c r="B2018" t="s">
        <v>7621</v>
      </c>
      <c r="C2018" t="s">
        <v>693</v>
      </c>
      <c r="D2018" t="s">
        <v>7622</v>
      </c>
      <c r="E2018" s="27">
        <v>41739</v>
      </c>
      <c r="F2018" t="s">
        <v>233</v>
      </c>
      <c r="G2018" s="27">
        <v>29709</v>
      </c>
      <c r="H2018">
        <v>34</v>
      </c>
      <c r="I2018" t="s">
        <v>244</v>
      </c>
      <c r="J2018" t="s">
        <v>245</v>
      </c>
      <c r="K2018">
        <v>0</v>
      </c>
      <c r="L2018">
        <v>2</v>
      </c>
      <c r="M2018">
        <v>0</v>
      </c>
      <c r="N2018">
        <v>0</v>
      </c>
      <c r="O2018">
        <v>5</v>
      </c>
      <c r="P2018">
        <v>-1</v>
      </c>
      <c r="Q2018" s="28">
        <v>41738.088194444441</v>
      </c>
      <c r="R2018" s="28">
        <v>41739.36041666667</v>
      </c>
      <c r="S2018" t="s">
        <v>7623</v>
      </c>
      <c r="T2018" s="27">
        <v>41738</v>
      </c>
      <c r="V2018">
        <v>1</v>
      </c>
      <c r="W2018" t="s">
        <v>32</v>
      </c>
      <c r="X2018" t="s">
        <v>254</v>
      </c>
      <c r="Y2018">
        <v>0</v>
      </c>
      <c r="AB2018" t="s">
        <v>237</v>
      </c>
      <c r="AH2018">
        <v>0</v>
      </c>
      <c r="AN2018" t="s">
        <v>238</v>
      </c>
      <c r="AO2018">
        <v>3</v>
      </c>
      <c r="AP2018" t="s">
        <v>239</v>
      </c>
      <c r="AQ2018" s="27">
        <v>41739</v>
      </c>
      <c r="AR2018" t="s">
        <v>240</v>
      </c>
      <c r="AS2018">
        <v>2</v>
      </c>
      <c r="AT2018" t="s">
        <v>239</v>
      </c>
      <c r="AU2018" s="27">
        <v>41739</v>
      </c>
    </row>
    <row r="2019" spans="1:47" x14ac:dyDescent="0.2">
      <c r="A2019">
        <v>2018</v>
      </c>
      <c r="B2019" t="s">
        <v>7624</v>
      </c>
      <c r="C2019" t="s">
        <v>1010</v>
      </c>
      <c r="D2019" t="s">
        <v>7625</v>
      </c>
      <c r="E2019" s="27">
        <v>41298</v>
      </c>
      <c r="F2019" t="s">
        <v>233</v>
      </c>
      <c r="G2019" s="27">
        <v>34337</v>
      </c>
      <c r="H2019">
        <v>22</v>
      </c>
      <c r="I2019" t="s">
        <v>259</v>
      </c>
      <c r="J2019" t="s">
        <v>250</v>
      </c>
      <c r="K2019">
        <v>0</v>
      </c>
      <c r="L2019">
        <v>10</v>
      </c>
      <c r="M2019">
        <v>3</v>
      </c>
      <c r="N2019">
        <v>1</v>
      </c>
      <c r="O2019">
        <v>6</v>
      </c>
      <c r="S2019" t="s">
        <v>7626</v>
      </c>
      <c r="U2019" s="27">
        <v>41235</v>
      </c>
      <c r="V2019">
        <v>63</v>
      </c>
      <c r="W2019" t="s">
        <v>32</v>
      </c>
      <c r="X2019" t="s">
        <v>274</v>
      </c>
      <c r="Y2019">
        <v>1</v>
      </c>
      <c r="AA2019" t="s">
        <v>7627</v>
      </c>
      <c r="AB2019" t="s">
        <v>32</v>
      </c>
      <c r="AD2019" s="27">
        <v>41446</v>
      </c>
      <c r="AE2019" t="s">
        <v>313</v>
      </c>
      <c r="AH2019">
        <v>1</v>
      </c>
      <c r="AJ2019" t="s">
        <v>7627</v>
      </c>
      <c r="AK2019" t="s">
        <v>312</v>
      </c>
      <c r="AL2019" s="27">
        <v>41446</v>
      </c>
      <c r="AM2019" t="s">
        <v>313</v>
      </c>
      <c r="AN2019" t="s">
        <v>238</v>
      </c>
      <c r="AO2019">
        <v>10</v>
      </c>
      <c r="AP2019" t="s">
        <v>269</v>
      </c>
      <c r="AQ2019" s="27">
        <v>41298</v>
      </c>
      <c r="AR2019" t="s">
        <v>240</v>
      </c>
      <c r="AS2019">
        <v>10</v>
      </c>
      <c r="AT2019" t="s">
        <v>269</v>
      </c>
      <c r="AU2019" s="27">
        <v>41298</v>
      </c>
    </row>
    <row r="2020" spans="1:47" x14ac:dyDescent="0.2">
      <c r="A2020">
        <v>2019</v>
      </c>
      <c r="B2020" t="s">
        <v>7628</v>
      </c>
      <c r="C2020" t="s">
        <v>1233</v>
      </c>
      <c r="D2020" t="s">
        <v>266</v>
      </c>
      <c r="E2020" s="27">
        <v>41345</v>
      </c>
      <c r="F2020" t="s">
        <v>233</v>
      </c>
      <c r="G2020" s="27">
        <v>35048</v>
      </c>
      <c r="H2020">
        <v>20</v>
      </c>
      <c r="I2020" t="s">
        <v>259</v>
      </c>
      <c r="J2020" t="s">
        <v>250</v>
      </c>
      <c r="K2020">
        <v>2</v>
      </c>
      <c r="L2020">
        <v>8</v>
      </c>
      <c r="M2020">
        <v>0</v>
      </c>
      <c r="N2020">
        <v>0</v>
      </c>
      <c r="O2020">
        <v>2</v>
      </c>
      <c r="P2020">
        <v>-56</v>
      </c>
      <c r="Q2020" s="28">
        <v>41289.080555555556</v>
      </c>
      <c r="R2020" s="28">
        <v>41345.444444444445</v>
      </c>
      <c r="S2020" t="s">
        <v>7629</v>
      </c>
      <c r="U2020" s="27">
        <v>41289</v>
      </c>
      <c r="V2020">
        <v>56</v>
      </c>
      <c r="W2020" t="s">
        <v>32</v>
      </c>
      <c r="X2020" t="s">
        <v>274</v>
      </c>
      <c r="Y2020">
        <v>1</v>
      </c>
      <c r="AA2020" t="s">
        <v>7630</v>
      </c>
      <c r="AB2020" t="s">
        <v>36</v>
      </c>
      <c r="AD2020" s="27">
        <v>42021</v>
      </c>
      <c r="AE2020" t="s">
        <v>392</v>
      </c>
      <c r="AH2020">
        <v>0</v>
      </c>
      <c r="AN2020" t="s">
        <v>238</v>
      </c>
      <c r="AO2020">
        <v>10</v>
      </c>
      <c r="AP2020" t="s">
        <v>269</v>
      </c>
      <c r="AQ2020" s="27">
        <v>41345</v>
      </c>
      <c r="AR2020" t="s">
        <v>240</v>
      </c>
      <c r="AS2020">
        <v>8</v>
      </c>
      <c r="AT2020" t="s">
        <v>269</v>
      </c>
      <c r="AU2020" s="27">
        <v>41345</v>
      </c>
    </row>
    <row r="2021" spans="1:47" x14ac:dyDescent="0.2">
      <c r="A2021">
        <v>2020</v>
      </c>
      <c r="B2021" t="s">
        <v>7631</v>
      </c>
      <c r="C2021" t="s">
        <v>387</v>
      </c>
      <c r="D2021" t="s">
        <v>7632</v>
      </c>
      <c r="E2021" s="27">
        <v>41577</v>
      </c>
      <c r="F2021" t="s">
        <v>233</v>
      </c>
      <c r="G2021" s="27">
        <v>32149</v>
      </c>
      <c r="H2021">
        <v>28</v>
      </c>
      <c r="I2021" t="s">
        <v>244</v>
      </c>
      <c r="J2021" t="s">
        <v>353</v>
      </c>
      <c r="K2021">
        <v>0</v>
      </c>
      <c r="L2021">
        <v>7</v>
      </c>
      <c r="M2021">
        <v>0</v>
      </c>
      <c r="N2021">
        <v>0</v>
      </c>
      <c r="O2021">
        <v>11</v>
      </c>
      <c r="P2021">
        <v>0</v>
      </c>
      <c r="Q2021" s="28">
        <v>41577.167361111111</v>
      </c>
      <c r="R2021" s="28">
        <v>41578.138888888891</v>
      </c>
      <c r="S2021" t="s">
        <v>7633</v>
      </c>
      <c r="T2021" s="27">
        <v>41577</v>
      </c>
      <c r="V2021">
        <v>0</v>
      </c>
      <c r="W2021" t="s">
        <v>36</v>
      </c>
      <c r="X2021" t="s">
        <v>279</v>
      </c>
      <c r="Y2021">
        <v>0</v>
      </c>
      <c r="AB2021" t="s">
        <v>237</v>
      </c>
      <c r="AH2021">
        <v>0</v>
      </c>
      <c r="AN2021" t="s">
        <v>238</v>
      </c>
      <c r="AO2021">
        <v>7</v>
      </c>
      <c r="AP2021" t="s">
        <v>246</v>
      </c>
      <c r="AQ2021" s="27">
        <v>41577</v>
      </c>
      <c r="AR2021" t="s">
        <v>240</v>
      </c>
      <c r="AS2021">
        <v>7</v>
      </c>
      <c r="AT2021" t="s">
        <v>246</v>
      </c>
      <c r="AU2021" s="27">
        <v>41577</v>
      </c>
    </row>
    <row r="2022" spans="1:47" x14ac:dyDescent="0.2">
      <c r="A2022">
        <v>2021</v>
      </c>
      <c r="B2022" t="s">
        <v>7634</v>
      </c>
      <c r="C2022" t="s">
        <v>5338</v>
      </c>
      <c r="D2022" t="s">
        <v>7635</v>
      </c>
      <c r="E2022" s="27">
        <v>41710</v>
      </c>
      <c r="F2022" t="s">
        <v>233</v>
      </c>
      <c r="G2022" s="27">
        <v>25724</v>
      </c>
      <c r="H2022">
        <v>45</v>
      </c>
      <c r="I2022" t="s">
        <v>234</v>
      </c>
      <c r="J2022" t="s">
        <v>22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-1</v>
      </c>
      <c r="Q2022" s="28">
        <v>41709.202777777777</v>
      </c>
      <c r="R2022" s="28">
        <v>41710.366666666669</v>
      </c>
      <c r="S2022" t="s">
        <v>7636</v>
      </c>
      <c r="T2022" s="27">
        <v>41709</v>
      </c>
      <c r="V2022">
        <v>1</v>
      </c>
      <c r="W2022" t="s">
        <v>36</v>
      </c>
      <c r="X2022" t="s">
        <v>279</v>
      </c>
      <c r="Y2022">
        <v>0</v>
      </c>
      <c r="AB2022" t="s">
        <v>237</v>
      </c>
      <c r="AH2022">
        <v>0</v>
      </c>
      <c r="AN2022" t="s">
        <v>238</v>
      </c>
      <c r="AO2022">
        <v>1</v>
      </c>
      <c r="AP2022" t="s">
        <v>239</v>
      </c>
      <c r="AQ2022" s="27">
        <v>41710</v>
      </c>
      <c r="AR2022" t="s">
        <v>240</v>
      </c>
      <c r="AS2022">
        <v>1</v>
      </c>
      <c r="AT2022" t="s">
        <v>239</v>
      </c>
      <c r="AU2022" s="27">
        <v>41710</v>
      </c>
    </row>
    <row r="2023" spans="1:47" x14ac:dyDescent="0.2">
      <c r="A2023">
        <v>2022</v>
      </c>
      <c r="B2023" t="s">
        <v>5485</v>
      </c>
      <c r="C2023" t="s">
        <v>793</v>
      </c>
      <c r="D2023" t="s">
        <v>2365</v>
      </c>
      <c r="E2023" s="27">
        <v>41823</v>
      </c>
      <c r="F2023" t="s">
        <v>233</v>
      </c>
      <c r="G2023" s="27">
        <v>20483</v>
      </c>
      <c r="H2023">
        <v>60</v>
      </c>
      <c r="I2023" t="s">
        <v>234</v>
      </c>
      <c r="J2023" t="s">
        <v>353</v>
      </c>
      <c r="K2023">
        <v>0</v>
      </c>
      <c r="L2023">
        <v>3</v>
      </c>
      <c r="M2023">
        <v>0</v>
      </c>
      <c r="N2023">
        <v>0</v>
      </c>
      <c r="O2023">
        <v>2</v>
      </c>
      <c r="S2023" t="s">
        <v>7637</v>
      </c>
      <c r="T2023" s="27">
        <v>37460</v>
      </c>
      <c r="V2023">
        <v>4363</v>
      </c>
      <c r="W2023" t="s">
        <v>32</v>
      </c>
      <c r="X2023" t="s">
        <v>4479</v>
      </c>
      <c r="Y2023">
        <v>0</v>
      </c>
      <c r="AB2023" t="s">
        <v>237</v>
      </c>
      <c r="AH2023">
        <v>0</v>
      </c>
      <c r="AN2023" t="s">
        <v>238</v>
      </c>
      <c r="AO2023">
        <v>1</v>
      </c>
      <c r="AP2023" t="s">
        <v>239</v>
      </c>
      <c r="AQ2023" s="27">
        <v>41823</v>
      </c>
      <c r="AR2023" t="s">
        <v>240</v>
      </c>
      <c r="AS2023">
        <v>3</v>
      </c>
      <c r="AT2023" t="s">
        <v>239</v>
      </c>
      <c r="AU2023" s="27">
        <v>41823</v>
      </c>
    </row>
    <row r="2024" spans="1:47" x14ac:dyDescent="0.2">
      <c r="A2024">
        <v>2023</v>
      </c>
      <c r="B2024" t="s">
        <v>788</v>
      </c>
      <c r="C2024" t="s">
        <v>789</v>
      </c>
      <c r="D2024" t="s">
        <v>689</v>
      </c>
      <c r="E2024" s="27">
        <v>41355</v>
      </c>
      <c r="F2024" t="s">
        <v>233</v>
      </c>
      <c r="G2024" s="27">
        <v>34220</v>
      </c>
      <c r="H2024">
        <v>22</v>
      </c>
      <c r="I2024" t="s">
        <v>259</v>
      </c>
      <c r="J2024" t="s">
        <v>250</v>
      </c>
      <c r="K2024">
        <v>1</v>
      </c>
      <c r="L2024">
        <v>7</v>
      </c>
      <c r="M2024">
        <v>0</v>
      </c>
      <c r="N2024">
        <v>0</v>
      </c>
      <c r="O2024">
        <v>4</v>
      </c>
      <c r="P2024">
        <v>-1</v>
      </c>
      <c r="Q2024" s="28">
        <v>41354.275000000001</v>
      </c>
      <c r="R2024" s="28">
        <v>41499.263194444444</v>
      </c>
      <c r="S2024" t="s">
        <v>7638</v>
      </c>
      <c r="T2024" s="27">
        <v>41354</v>
      </c>
      <c r="V2024">
        <v>1</v>
      </c>
      <c r="W2024" t="s">
        <v>32</v>
      </c>
      <c r="X2024" t="s">
        <v>555</v>
      </c>
      <c r="Y2024">
        <v>0</v>
      </c>
      <c r="AB2024" t="s">
        <v>237</v>
      </c>
      <c r="AH2024">
        <v>0</v>
      </c>
      <c r="AN2024" t="s">
        <v>238</v>
      </c>
      <c r="AO2024">
        <v>6</v>
      </c>
      <c r="AP2024" t="s">
        <v>246</v>
      </c>
      <c r="AQ2024" s="27">
        <v>41355</v>
      </c>
      <c r="AR2024" t="s">
        <v>240</v>
      </c>
      <c r="AS2024">
        <v>7</v>
      </c>
      <c r="AT2024" t="s">
        <v>246</v>
      </c>
      <c r="AU2024" s="27">
        <v>41355</v>
      </c>
    </row>
    <row r="2025" spans="1:47" x14ac:dyDescent="0.2">
      <c r="A2025">
        <v>2024</v>
      </c>
      <c r="B2025" t="s">
        <v>7639</v>
      </c>
      <c r="C2025" t="s">
        <v>3284</v>
      </c>
      <c r="D2025" t="s">
        <v>7640</v>
      </c>
      <c r="E2025" s="27">
        <v>41498</v>
      </c>
      <c r="F2025" t="s">
        <v>294</v>
      </c>
      <c r="G2025" s="27">
        <v>23804</v>
      </c>
      <c r="H2025">
        <v>51</v>
      </c>
      <c r="I2025" t="s">
        <v>234</v>
      </c>
      <c r="J2025" t="s">
        <v>245</v>
      </c>
      <c r="K2025">
        <v>0</v>
      </c>
      <c r="L2025">
        <v>5</v>
      </c>
      <c r="M2025">
        <v>0</v>
      </c>
      <c r="N2025">
        <v>0</v>
      </c>
      <c r="O2025">
        <v>5</v>
      </c>
      <c r="P2025">
        <v>0</v>
      </c>
      <c r="Q2025" s="28">
        <v>41498.496527777781</v>
      </c>
      <c r="R2025" s="28">
        <v>41531.248611111114</v>
      </c>
      <c r="S2025" t="s">
        <v>7641</v>
      </c>
      <c r="U2025" s="27">
        <v>41498</v>
      </c>
      <c r="V2025">
        <v>0</v>
      </c>
      <c r="W2025" t="s">
        <v>32</v>
      </c>
      <c r="X2025" t="s">
        <v>274</v>
      </c>
      <c r="Y2025">
        <v>0</v>
      </c>
      <c r="AB2025" t="s">
        <v>237</v>
      </c>
      <c r="AH2025">
        <v>0</v>
      </c>
      <c r="AN2025" t="s">
        <v>238</v>
      </c>
      <c r="AO2025">
        <v>2</v>
      </c>
      <c r="AP2025" t="s">
        <v>239</v>
      </c>
      <c r="AQ2025" s="27">
        <v>41498</v>
      </c>
      <c r="AR2025" t="s">
        <v>240</v>
      </c>
      <c r="AS2025">
        <v>5</v>
      </c>
      <c r="AT2025" t="s">
        <v>246</v>
      </c>
      <c r="AU2025" s="27">
        <v>41498</v>
      </c>
    </row>
    <row r="2026" spans="1:47" x14ac:dyDescent="0.2">
      <c r="A2026">
        <v>2025</v>
      </c>
      <c r="B2026" t="s">
        <v>7642</v>
      </c>
      <c r="C2026" t="s">
        <v>1262</v>
      </c>
      <c r="D2026" t="s">
        <v>7643</v>
      </c>
      <c r="E2026" s="27">
        <v>41669</v>
      </c>
      <c r="F2026" t="s">
        <v>233</v>
      </c>
      <c r="G2026" s="27">
        <v>34221</v>
      </c>
      <c r="H2026">
        <v>22</v>
      </c>
      <c r="I2026" t="s">
        <v>259</v>
      </c>
      <c r="J2026" t="s">
        <v>250</v>
      </c>
      <c r="K2026">
        <v>0</v>
      </c>
      <c r="L2026">
        <v>3</v>
      </c>
      <c r="M2026">
        <v>0</v>
      </c>
      <c r="N2026">
        <v>0</v>
      </c>
      <c r="O2026">
        <v>0</v>
      </c>
      <c r="W2026" t="s">
        <v>237</v>
      </c>
      <c r="Y2026">
        <v>-1</v>
      </c>
      <c r="AB2026" t="s">
        <v>237</v>
      </c>
      <c r="AH2026">
        <v>0</v>
      </c>
      <c r="AN2026" t="s">
        <v>238</v>
      </c>
      <c r="AO2026">
        <v>5</v>
      </c>
      <c r="AP2026" t="s">
        <v>246</v>
      </c>
      <c r="AQ2026" s="27">
        <v>41669</v>
      </c>
      <c r="AR2026" t="s">
        <v>240</v>
      </c>
      <c r="AS2026">
        <v>3</v>
      </c>
      <c r="AT2026" t="s">
        <v>239</v>
      </c>
      <c r="AU2026" s="27">
        <v>41669</v>
      </c>
    </row>
    <row r="2027" spans="1:47" x14ac:dyDescent="0.2">
      <c r="A2027">
        <v>2026</v>
      </c>
      <c r="B2027" t="s">
        <v>7644</v>
      </c>
      <c r="C2027" t="s">
        <v>957</v>
      </c>
      <c r="D2027" t="s">
        <v>7645</v>
      </c>
      <c r="E2027" s="27">
        <v>41649</v>
      </c>
      <c r="F2027" t="s">
        <v>233</v>
      </c>
      <c r="G2027" s="27">
        <v>32312</v>
      </c>
      <c r="H2027">
        <v>27</v>
      </c>
      <c r="I2027" t="s">
        <v>244</v>
      </c>
      <c r="J2027" t="s">
        <v>250</v>
      </c>
      <c r="K2027">
        <v>0</v>
      </c>
      <c r="L2027">
        <v>2</v>
      </c>
      <c r="M2027">
        <v>0</v>
      </c>
      <c r="N2027">
        <v>0</v>
      </c>
      <c r="O2027">
        <v>4</v>
      </c>
      <c r="P2027">
        <v>-1</v>
      </c>
      <c r="Q2027" s="28">
        <v>41648.304166666669</v>
      </c>
      <c r="R2027" s="28">
        <v>41649.324305555558</v>
      </c>
      <c r="S2027" t="s">
        <v>7646</v>
      </c>
      <c r="T2027" s="27">
        <v>41648</v>
      </c>
      <c r="V2027">
        <v>1</v>
      </c>
      <c r="W2027" t="s">
        <v>32</v>
      </c>
      <c r="X2027" t="s">
        <v>359</v>
      </c>
      <c r="Y2027">
        <v>1</v>
      </c>
      <c r="AA2027" t="s">
        <v>7647</v>
      </c>
      <c r="AB2027" t="s">
        <v>36</v>
      </c>
      <c r="AC2027">
        <v>0</v>
      </c>
      <c r="AD2027" s="27">
        <v>41876</v>
      </c>
      <c r="AE2027" t="s">
        <v>626</v>
      </c>
      <c r="AF2027" s="27">
        <v>41876</v>
      </c>
      <c r="AG2027" s="27">
        <v>42318</v>
      </c>
      <c r="AH2027">
        <v>0</v>
      </c>
      <c r="AN2027" t="s">
        <v>238</v>
      </c>
      <c r="AO2027">
        <v>2</v>
      </c>
      <c r="AP2027" t="s">
        <v>239</v>
      </c>
      <c r="AQ2027" s="27">
        <v>41649</v>
      </c>
      <c r="AR2027" t="s">
        <v>240</v>
      </c>
      <c r="AS2027">
        <v>2</v>
      </c>
      <c r="AT2027" t="s">
        <v>239</v>
      </c>
      <c r="AU2027" s="27">
        <v>41649</v>
      </c>
    </row>
    <row r="2028" spans="1:47" x14ac:dyDescent="0.2">
      <c r="A2028">
        <v>2027</v>
      </c>
      <c r="B2028" t="s">
        <v>7648</v>
      </c>
      <c r="C2028" t="s">
        <v>726</v>
      </c>
      <c r="D2028" t="s">
        <v>400</v>
      </c>
      <c r="E2028" s="27">
        <v>41492</v>
      </c>
      <c r="F2028" t="s">
        <v>233</v>
      </c>
      <c r="G2028" s="27">
        <v>30571</v>
      </c>
      <c r="H2028">
        <v>32</v>
      </c>
      <c r="I2028" t="s">
        <v>244</v>
      </c>
      <c r="J2028" t="s">
        <v>250</v>
      </c>
      <c r="K2028">
        <v>0</v>
      </c>
      <c r="L2028">
        <v>7</v>
      </c>
      <c r="M2028">
        <v>0</v>
      </c>
      <c r="N2028">
        <v>0</v>
      </c>
      <c r="O2028">
        <v>0</v>
      </c>
      <c r="P2028">
        <v>-1</v>
      </c>
      <c r="Q2028" s="28">
        <v>41491.1</v>
      </c>
      <c r="R2028" s="28">
        <v>41508.518750000003</v>
      </c>
      <c r="S2028" t="s">
        <v>7649</v>
      </c>
      <c r="T2028" s="27">
        <v>41491</v>
      </c>
      <c r="V2028">
        <v>1</v>
      </c>
      <c r="W2028" t="s">
        <v>32</v>
      </c>
      <c r="X2028" t="s">
        <v>459</v>
      </c>
      <c r="Y2028">
        <v>1</v>
      </c>
      <c r="AA2028" t="s">
        <v>7650</v>
      </c>
      <c r="AB2028" t="s">
        <v>36</v>
      </c>
      <c r="AC2028">
        <v>0</v>
      </c>
      <c r="AD2028" s="27">
        <v>41520</v>
      </c>
      <c r="AE2028" t="s">
        <v>626</v>
      </c>
      <c r="AF2028" s="27">
        <v>41520</v>
      </c>
      <c r="AG2028" s="27">
        <v>41534</v>
      </c>
      <c r="AH2028">
        <v>0</v>
      </c>
      <c r="AN2028" t="s">
        <v>238</v>
      </c>
      <c r="AO2028">
        <v>3</v>
      </c>
      <c r="AP2028" t="s">
        <v>239</v>
      </c>
      <c r="AQ2028" s="27">
        <v>41492</v>
      </c>
      <c r="AR2028" t="s">
        <v>240</v>
      </c>
      <c r="AS2028">
        <v>7</v>
      </c>
      <c r="AT2028" t="s">
        <v>246</v>
      </c>
      <c r="AU2028" s="27">
        <v>41492</v>
      </c>
    </row>
    <row r="2029" spans="1:47" x14ac:dyDescent="0.2">
      <c r="A2029">
        <v>2028</v>
      </c>
      <c r="B2029" t="s">
        <v>7651</v>
      </c>
      <c r="C2029" t="s">
        <v>7652</v>
      </c>
      <c r="D2029" t="s">
        <v>7653</v>
      </c>
      <c r="E2029" s="27">
        <v>41968</v>
      </c>
      <c r="F2029" t="s">
        <v>233</v>
      </c>
      <c r="G2029" s="27">
        <v>24150</v>
      </c>
      <c r="H2029">
        <v>50</v>
      </c>
      <c r="I2029" t="s">
        <v>234</v>
      </c>
      <c r="J2029" t="s">
        <v>245</v>
      </c>
      <c r="K2029">
        <v>0</v>
      </c>
      <c r="L2029">
        <v>5</v>
      </c>
      <c r="M2029">
        <v>0</v>
      </c>
      <c r="N2029">
        <v>0</v>
      </c>
      <c r="O2029">
        <v>0</v>
      </c>
      <c r="W2029" t="s">
        <v>237</v>
      </c>
      <c r="Y2029">
        <v>-1</v>
      </c>
      <c r="AB2029" t="s">
        <v>237</v>
      </c>
      <c r="AH2029">
        <v>0</v>
      </c>
      <c r="AN2029" t="s">
        <v>238</v>
      </c>
      <c r="AO2029">
        <v>1</v>
      </c>
      <c r="AP2029" t="s">
        <v>239</v>
      </c>
      <c r="AQ2029" s="27">
        <v>41968</v>
      </c>
      <c r="AR2029" t="s">
        <v>240</v>
      </c>
      <c r="AS2029">
        <v>5</v>
      </c>
      <c r="AT2029" t="s">
        <v>246</v>
      </c>
      <c r="AU2029" s="27">
        <v>41968</v>
      </c>
    </row>
    <row r="2030" spans="1:47" x14ac:dyDescent="0.2">
      <c r="A2030">
        <v>2029</v>
      </c>
      <c r="B2030" t="s">
        <v>7654</v>
      </c>
      <c r="C2030" t="s">
        <v>789</v>
      </c>
      <c r="D2030" t="s">
        <v>381</v>
      </c>
      <c r="E2030" s="27">
        <v>41382</v>
      </c>
      <c r="F2030" t="s">
        <v>233</v>
      </c>
      <c r="G2030" s="27">
        <v>26417</v>
      </c>
      <c r="H2030">
        <v>43</v>
      </c>
      <c r="I2030" t="s">
        <v>244</v>
      </c>
      <c r="J2030" t="s">
        <v>250</v>
      </c>
      <c r="K2030">
        <v>0</v>
      </c>
      <c r="L2030">
        <v>3</v>
      </c>
      <c r="M2030">
        <v>0</v>
      </c>
      <c r="N2030">
        <v>0</v>
      </c>
      <c r="O2030">
        <v>2</v>
      </c>
      <c r="P2030">
        <v>-1</v>
      </c>
      <c r="Q2030" s="28">
        <v>41381.442361111112</v>
      </c>
      <c r="R2030" s="28">
        <v>41387.427777777775</v>
      </c>
      <c r="S2030" t="s">
        <v>7655</v>
      </c>
      <c r="U2030" s="27">
        <v>41381</v>
      </c>
      <c r="V2030">
        <v>1</v>
      </c>
      <c r="W2030" t="s">
        <v>32</v>
      </c>
      <c r="X2030" t="s">
        <v>274</v>
      </c>
      <c r="Y2030">
        <v>0</v>
      </c>
      <c r="AB2030" t="s">
        <v>237</v>
      </c>
      <c r="AH2030">
        <v>0</v>
      </c>
      <c r="AN2030" t="s">
        <v>238</v>
      </c>
      <c r="AO2030">
        <v>1</v>
      </c>
      <c r="AP2030" t="s">
        <v>239</v>
      </c>
      <c r="AQ2030" s="27">
        <v>41382</v>
      </c>
      <c r="AR2030" t="s">
        <v>240</v>
      </c>
      <c r="AS2030">
        <v>3</v>
      </c>
      <c r="AT2030" t="s">
        <v>239</v>
      </c>
      <c r="AU2030" s="27">
        <v>41382</v>
      </c>
    </row>
    <row r="2031" spans="1:47" x14ac:dyDescent="0.2">
      <c r="A2031">
        <v>2030</v>
      </c>
      <c r="B2031" t="s">
        <v>7656</v>
      </c>
      <c r="C2031" t="s">
        <v>3823</v>
      </c>
      <c r="D2031" t="s">
        <v>2213</v>
      </c>
      <c r="E2031" s="27">
        <v>41918</v>
      </c>
      <c r="F2031" t="s">
        <v>294</v>
      </c>
      <c r="G2031" s="27">
        <v>33210</v>
      </c>
      <c r="H2031">
        <v>25</v>
      </c>
      <c r="I2031" t="s">
        <v>244</v>
      </c>
      <c r="J2031" t="s">
        <v>245</v>
      </c>
      <c r="K2031">
        <v>0</v>
      </c>
      <c r="L2031">
        <v>5</v>
      </c>
      <c r="M2031">
        <v>0</v>
      </c>
      <c r="N2031">
        <v>0</v>
      </c>
      <c r="O2031">
        <v>0</v>
      </c>
      <c r="P2031">
        <v>-1</v>
      </c>
      <c r="Q2031" s="28">
        <v>41917.470138888886</v>
      </c>
      <c r="R2031" s="28">
        <v>41918.359722222223</v>
      </c>
      <c r="S2031" t="s">
        <v>7657</v>
      </c>
      <c r="T2031" s="27">
        <v>41917</v>
      </c>
      <c r="V2031">
        <v>1</v>
      </c>
      <c r="W2031" t="s">
        <v>36</v>
      </c>
      <c r="X2031" t="s">
        <v>324</v>
      </c>
      <c r="Y2031">
        <v>0</v>
      </c>
      <c r="AB2031" t="s">
        <v>237</v>
      </c>
      <c r="AH2031">
        <v>0</v>
      </c>
      <c r="AN2031" t="s">
        <v>238</v>
      </c>
      <c r="AO2031">
        <v>3</v>
      </c>
      <c r="AP2031" t="s">
        <v>239</v>
      </c>
      <c r="AQ2031" s="27">
        <v>41918</v>
      </c>
      <c r="AR2031" t="s">
        <v>240</v>
      </c>
      <c r="AS2031">
        <v>5</v>
      </c>
      <c r="AT2031" t="s">
        <v>246</v>
      </c>
      <c r="AU2031" s="27">
        <v>41918</v>
      </c>
    </row>
    <row r="2032" spans="1:47" x14ac:dyDescent="0.2">
      <c r="A2032">
        <v>2031</v>
      </c>
      <c r="B2032" t="s">
        <v>7658</v>
      </c>
      <c r="C2032" t="s">
        <v>7659</v>
      </c>
      <c r="D2032" t="s">
        <v>2232</v>
      </c>
      <c r="E2032" s="27">
        <v>41764</v>
      </c>
      <c r="F2032" t="s">
        <v>233</v>
      </c>
      <c r="G2032" s="27">
        <v>32959</v>
      </c>
      <c r="H2032">
        <v>26</v>
      </c>
      <c r="I2032" t="s">
        <v>244</v>
      </c>
      <c r="J2032" t="s">
        <v>250</v>
      </c>
      <c r="K2032">
        <v>0</v>
      </c>
      <c r="L2032">
        <v>9</v>
      </c>
      <c r="M2032">
        <v>0</v>
      </c>
      <c r="N2032">
        <v>0</v>
      </c>
      <c r="O2032">
        <v>0</v>
      </c>
      <c r="W2032" t="s">
        <v>237</v>
      </c>
      <c r="Y2032">
        <v>-1</v>
      </c>
      <c r="AB2032" t="s">
        <v>237</v>
      </c>
      <c r="AH2032">
        <v>0</v>
      </c>
      <c r="AN2032" t="s">
        <v>238</v>
      </c>
      <c r="AO2032">
        <v>9</v>
      </c>
      <c r="AP2032" t="s">
        <v>269</v>
      </c>
      <c r="AQ2032" s="27">
        <v>41764</v>
      </c>
      <c r="AR2032" t="s">
        <v>240</v>
      </c>
      <c r="AS2032">
        <v>9</v>
      </c>
      <c r="AT2032" t="s">
        <v>269</v>
      </c>
      <c r="AU2032" s="27">
        <v>41764</v>
      </c>
    </row>
    <row r="2033" spans="1:47" x14ac:dyDescent="0.2">
      <c r="A2033">
        <v>2032</v>
      </c>
      <c r="B2033" t="s">
        <v>7660</v>
      </c>
      <c r="C2033" t="s">
        <v>914</v>
      </c>
      <c r="D2033" t="s">
        <v>7108</v>
      </c>
      <c r="E2033" s="27">
        <v>41290</v>
      </c>
      <c r="F2033" t="s">
        <v>233</v>
      </c>
      <c r="G2033" s="27">
        <v>34208</v>
      </c>
      <c r="H2033">
        <v>22</v>
      </c>
      <c r="I2033" t="s">
        <v>259</v>
      </c>
      <c r="J2033" t="s">
        <v>250</v>
      </c>
      <c r="K2033">
        <v>0</v>
      </c>
      <c r="L2033">
        <v>6</v>
      </c>
      <c r="M2033">
        <v>0</v>
      </c>
      <c r="N2033">
        <v>0</v>
      </c>
      <c r="O2033">
        <v>2</v>
      </c>
      <c r="P2033">
        <v>-1</v>
      </c>
      <c r="Q2033" s="28">
        <v>41289.479166666664</v>
      </c>
      <c r="R2033" s="28">
        <v>42157.379166666666</v>
      </c>
      <c r="S2033" t="s">
        <v>7661</v>
      </c>
      <c r="U2033" s="27">
        <v>41289</v>
      </c>
      <c r="V2033">
        <v>1</v>
      </c>
      <c r="W2033" t="s">
        <v>32</v>
      </c>
      <c r="X2033" t="s">
        <v>274</v>
      </c>
      <c r="Y2033">
        <v>0</v>
      </c>
      <c r="AB2033" t="s">
        <v>237</v>
      </c>
      <c r="AH2033">
        <v>0</v>
      </c>
      <c r="AN2033" t="s">
        <v>238</v>
      </c>
      <c r="AO2033">
        <v>8</v>
      </c>
      <c r="AP2033" t="s">
        <v>269</v>
      </c>
      <c r="AQ2033" s="27">
        <v>41290</v>
      </c>
      <c r="AR2033" t="s">
        <v>240</v>
      </c>
      <c r="AS2033">
        <v>6</v>
      </c>
      <c r="AT2033" t="s">
        <v>246</v>
      </c>
      <c r="AU2033" s="27">
        <v>41290</v>
      </c>
    </row>
    <row r="2034" spans="1:47" x14ac:dyDescent="0.2">
      <c r="A2034">
        <v>2033</v>
      </c>
      <c r="B2034" t="s">
        <v>7662</v>
      </c>
      <c r="C2034" t="s">
        <v>7663</v>
      </c>
      <c r="D2034" t="s">
        <v>7664</v>
      </c>
      <c r="E2034" s="27">
        <v>41603</v>
      </c>
      <c r="F2034" t="s">
        <v>294</v>
      </c>
      <c r="G2034" s="27">
        <v>19392</v>
      </c>
      <c r="H2034">
        <v>63</v>
      </c>
      <c r="I2034" t="s">
        <v>234</v>
      </c>
      <c r="J2034" t="s">
        <v>250</v>
      </c>
      <c r="K2034">
        <v>0</v>
      </c>
      <c r="L2034">
        <v>4</v>
      </c>
      <c r="M2034">
        <v>0</v>
      </c>
      <c r="N2034">
        <v>0</v>
      </c>
      <c r="O2034">
        <v>1</v>
      </c>
      <c r="S2034" t="s">
        <v>7665</v>
      </c>
      <c r="T2034" s="27">
        <v>38701</v>
      </c>
      <c r="V2034">
        <v>2902</v>
      </c>
      <c r="W2034" t="s">
        <v>32</v>
      </c>
      <c r="X2034" t="s">
        <v>7666</v>
      </c>
      <c r="Y2034">
        <v>0</v>
      </c>
      <c r="AB2034" t="s">
        <v>237</v>
      </c>
      <c r="AH2034">
        <v>0</v>
      </c>
      <c r="AN2034" t="s">
        <v>238</v>
      </c>
      <c r="AO2034">
        <v>1</v>
      </c>
      <c r="AP2034" t="s">
        <v>239</v>
      </c>
      <c r="AQ2034" s="27">
        <v>41603</v>
      </c>
      <c r="AR2034" t="s">
        <v>240</v>
      </c>
      <c r="AS2034">
        <v>4</v>
      </c>
      <c r="AT2034" t="s">
        <v>239</v>
      </c>
      <c r="AU2034" s="27">
        <v>41603</v>
      </c>
    </row>
    <row r="2035" spans="1:47" x14ac:dyDescent="0.2">
      <c r="A2035">
        <v>2034</v>
      </c>
      <c r="B2035" t="s">
        <v>7667</v>
      </c>
      <c r="C2035" t="s">
        <v>914</v>
      </c>
      <c r="D2035" t="s">
        <v>6457</v>
      </c>
      <c r="E2035" s="27">
        <v>41499</v>
      </c>
      <c r="F2035" t="s">
        <v>233</v>
      </c>
      <c r="G2035" s="27">
        <v>28645</v>
      </c>
      <c r="H2035">
        <v>37</v>
      </c>
      <c r="I2035" t="s">
        <v>244</v>
      </c>
      <c r="J2035" t="s">
        <v>245</v>
      </c>
      <c r="K2035">
        <v>0</v>
      </c>
      <c r="L2035">
        <v>2</v>
      </c>
      <c r="M2035">
        <v>0</v>
      </c>
      <c r="N2035">
        <v>0</v>
      </c>
      <c r="O2035">
        <v>2</v>
      </c>
      <c r="P2035">
        <v>-1</v>
      </c>
      <c r="Q2035" s="28">
        <v>41498.363194444442</v>
      </c>
      <c r="R2035" s="28">
        <v>41499.348611111112</v>
      </c>
      <c r="S2035" t="s">
        <v>7668</v>
      </c>
      <c r="T2035" s="27">
        <v>41498</v>
      </c>
      <c r="V2035">
        <v>1</v>
      </c>
      <c r="W2035" t="s">
        <v>32</v>
      </c>
      <c r="X2035" t="s">
        <v>1449</v>
      </c>
      <c r="Y2035">
        <v>0</v>
      </c>
      <c r="AB2035" t="s">
        <v>237</v>
      </c>
      <c r="AH2035">
        <v>0</v>
      </c>
      <c r="AN2035" t="s">
        <v>238</v>
      </c>
      <c r="AO2035">
        <v>1</v>
      </c>
      <c r="AP2035" t="s">
        <v>239</v>
      </c>
      <c r="AQ2035" s="27">
        <v>41499</v>
      </c>
      <c r="AR2035" t="s">
        <v>240</v>
      </c>
      <c r="AS2035">
        <v>2</v>
      </c>
      <c r="AT2035" t="s">
        <v>239</v>
      </c>
      <c r="AU2035" s="27">
        <v>41499</v>
      </c>
    </row>
    <row r="2036" spans="1:47" x14ac:dyDescent="0.2">
      <c r="A2036">
        <v>2035</v>
      </c>
      <c r="B2036" t="s">
        <v>7669</v>
      </c>
      <c r="C2036" t="s">
        <v>1524</v>
      </c>
      <c r="D2036" t="s">
        <v>3737</v>
      </c>
      <c r="E2036" s="27">
        <v>41538</v>
      </c>
      <c r="F2036" t="s">
        <v>233</v>
      </c>
      <c r="G2036" s="27">
        <v>32906</v>
      </c>
      <c r="H2036">
        <v>26</v>
      </c>
      <c r="I2036" t="s">
        <v>244</v>
      </c>
      <c r="J2036" t="s">
        <v>250</v>
      </c>
      <c r="K2036">
        <v>0</v>
      </c>
      <c r="L2036">
        <v>4</v>
      </c>
      <c r="M2036">
        <v>0</v>
      </c>
      <c r="N2036">
        <v>0</v>
      </c>
      <c r="O2036">
        <v>0</v>
      </c>
      <c r="P2036">
        <v>-1</v>
      </c>
      <c r="Q2036" s="28">
        <v>41537.23333333333</v>
      </c>
      <c r="R2036" s="28">
        <v>41538.413194444445</v>
      </c>
      <c r="S2036" t="s">
        <v>7670</v>
      </c>
      <c r="T2036" s="27">
        <v>41537</v>
      </c>
      <c r="V2036">
        <v>1</v>
      </c>
      <c r="W2036" t="s">
        <v>32</v>
      </c>
      <c r="X2036" t="s">
        <v>847</v>
      </c>
      <c r="Y2036">
        <v>1</v>
      </c>
      <c r="AA2036" t="s">
        <v>7671</v>
      </c>
      <c r="AB2036" t="s">
        <v>36</v>
      </c>
      <c r="AC2036">
        <v>0</v>
      </c>
      <c r="AD2036" s="27">
        <v>41632</v>
      </c>
      <c r="AE2036" t="s">
        <v>412</v>
      </c>
      <c r="AF2036" s="27">
        <v>41632</v>
      </c>
      <c r="AG2036" s="27">
        <v>41632</v>
      </c>
      <c r="AH2036">
        <v>0</v>
      </c>
      <c r="AN2036" t="s">
        <v>238</v>
      </c>
      <c r="AO2036">
        <v>3</v>
      </c>
      <c r="AP2036" t="s">
        <v>239</v>
      </c>
      <c r="AQ2036" s="27">
        <v>41538</v>
      </c>
      <c r="AR2036" t="s">
        <v>240</v>
      </c>
      <c r="AS2036">
        <v>4</v>
      </c>
      <c r="AT2036" t="s">
        <v>239</v>
      </c>
      <c r="AU2036" s="27">
        <v>41538</v>
      </c>
    </row>
    <row r="2037" spans="1:47" x14ac:dyDescent="0.2">
      <c r="A2037">
        <v>2036</v>
      </c>
      <c r="B2037" t="s">
        <v>7672</v>
      </c>
      <c r="C2037" t="s">
        <v>793</v>
      </c>
      <c r="D2037" t="s">
        <v>7673</v>
      </c>
      <c r="E2037" s="27">
        <v>41773</v>
      </c>
      <c r="F2037" t="s">
        <v>233</v>
      </c>
      <c r="G2037" s="27">
        <v>30540</v>
      </c>
      <c r="H2037">
        <v>32</v>
      </c>
      <c r="I2037" t="s">
        <v>244</v>
      </c>
      <c r="J2037" t="s">
        <v>250</v>
      </c>
      <c r="K2037">
        <v>1</v>
      </c>
      <c r="L2037">
        <v>10</v>
      </c>
      <c r="M2037">
        <v>2</v>
      </c>
      <c r="N2037">
        <v>0</v>
      </c>
      <c r="O2037">
        <v>17</v>
      </c>
      <c r="P2037">
        <v>84</v>
      </c>
      <c r="Q2037" s="28">
        <v>41857.226388888892</v>
      </c>
      <c r="R2037" s="28">
        <v>42066.486111111109</v>
      </c>
      <c r="S2037" t="s">
        <v>7674</v>
      </c>
      <c r="T2037" s="27">
        <v>41773</v>
      </c>
      <c r="V2037">
        <v>0</v>
      </c>
      <c r="W2037" t="s">
        <v>32</v>
      </c>
      <c r="X2037" t="s">
        <v>261</v>
      </c>
      <c r="Y2037">
        <v>1</v>
      </c>
      <c r="AA2037" t="s">
        <v>7675</v>
      </c>
      <c r="AB2037" t="s">
        <v>36</v>
      </c>
      <c r="AC2037">
        <v>0</v>
      </c>
      <c r="AD2037" s="27">
        <v>41857</v>
      </c>
      <c r="AE2037" t="s">
        <v>385</v>
      </c>
      <c r="AF2037" s="27">
        <v>41857</v>
      </c>
      <c r="AG2037" s="27">
        <v>42066</v>
      </c>
      <c r="AH2037">
        <v>0</v>
      </c>
      <c r="AN2037" t="s">
        <v>238</v>
      </c>
      <c r="AO2037">
        <v>10</v>
      </c>
      <c r="AP2037" t="s">
        <v>269</v>
      </c>
      <c r="AQ2037" s="27">
        <v>41773</v>
      </c>
      <c r="AR2037" t="s">
        <v>240</v>
      </c>
      <c r="AS2037">
        <v>10</v>
      </c>
      <c r="AT2037" t="s">
        <v>269</v>
      </c>
      <c r="AU2037" s="27">
        <v>41773</v>
      </c>
    </row>
    <row r="2038" spans="1:47" x14ac:dyDescent="0.2">
      <c r="A2038">
        <v>2037</v>
      </c>
      <c r="B2038" t="s">
        <v>7676</v>
      </c>
      <c r="C2038" t="s">
        <v>1761</v>
      </c>
      <c r="D2038" t="s">
        <v>7677</v>
      </c>
      <c r="E2038" s="27">
        <v>41508</v>
      </c>
      <c r="F2038" t="s">
        <v>233</v>
      </c>
      <c r="G2038" s="27">
        <v>32879</v>
      </c>
      <c r="H2038">
        <v>26</v>
      </c>
      <c r="I2038" t="s">
        <v>244</v>
      </c>
      <c r="J2038" t="s">
        <v>250</v>
      </c>
      <c r="K2038">
        <v>0</v>
      </c>
      <c r="L2038">
        <v>2</v>
      </c>
      <c r="M2038">
        <v>0</v>
      </c>
      <c r="N2038">
        <v>0</v>
      </c>
      <c r="O2038">
        <v>0</v>
      </c>
      <c r="P2038">
        <v>-1</v>
      </c>
      <c r="Q2038" s="28">
        <v>41507.377083333333</v>
      </c>
      <c r="R2038" s="28">
        <v>41508.345833333333</v>
      </c>
      <c r="S2038" t="s">
        <v>7678</v>
      </c>
      <c r="T2038" s="27">
        <v>41507</v>
      </c>
      <c r="V2038">
        <v>1</v>
      </c>
      <c r="W2038" t="s">
        <v>36</v>
      </c>
      <c r="X2038" t="s">
        <v>279</v>
      </c>
      <c r="Y2038">
        <v>0</v>
      </c>
      <c r="AB2038" t="s">
        <v>237</v>
      </c>
      <c r="AH2038">
        <v>0</v>
      </c>
      <c r="AN2038" t="s">
        <v>238</v>
      </c>
      <c r="AO2038">
        <v>3</v>
      </c>
      <c r="AP2038" t="s">
        <v>239</v>
      </c>
      <c r="AQ2038" s="27">
        <v>41508</v>
      </c>
      <c r="AR2038" t="s">
        <v>240</v>
      </c>
      <c r="AS2038">
        <v>2</v>
      </c>
      <c r="AT2038" t="s">
        <v>239</v>
      </c>
      <c r="AU2038" s="27">
        <v>41508</v>
      </c>
    </row>
    <row r="2039" spans="1:47" x14ac:dyDescent="0.2">
      <c r="A2039">
        <v>2038</v>
      </c>
      <c r="B2039" t="s">
        <v>7679</v>
      </c>
      <c r="C2039" t="s">
        <v>1797</v>
      </c>
      <c r="D2039" t="s">
        <v>7680</v>
      </c>
      <c r="E2039" s="27">
        <v>41341</v>
      </c>
      <c r="F2039" t="s">
        <v>233</v>
      </c>
      <c r="G2039" s="27">
        <v>30655</v>
      </c>
      <c r="H2039">
        <v>32</v>
      </c>
      <c r="I2039" t="s">
        <v>244</v>
      </c>
      <c r="J2039" t="s">
        <v>22</v>
      </c>
      <c r="K2039">
        <v>0</v>
      </c>
      <c r="L2039">
        <v>3</v>
      </c>
      <c r="M2039">
        <v>0</v>
      </c>
      <c r="N2039">
        <v>0</v>
      </c>
      <c r="O2039">
        <v>4</v>
      </c>
      <c r="P2039">
        <v>0</v>
      </c>
      <c r="Q2039" s="28">
        <v>41341.50277777778</v>
      </c>
      <c r="R2039" s="28">
        <v>41341.085416666669</v>
      </c>
      <c r="S2039" t="s">
        <v>7681</v>
      </c>
      <c r="T2039" s="27">
        <v>41340</v>
      </c>
      <c r="V2039">
        <v>1</v>
      </c>
      <c r="W2039" t="s">
        <v>32</v>
      </c>
      <c r="X2039" t="s">
        <v>608</v>
      </c>
      <c r="Y2039">
        <v>0</v>
      </c>
      <c r="AB2039" t="s">
        <v>237</v>
      </c>
      <c r="AH2039">
        <v>0</v>
      </c>
      <c r="AN2039" t="s">
        <v>238</v>
      </c>
      <c r="AO2039">
        <v>2</v>
      </c>
      <c r="AP2039" t="s">
        <v>239</v>
      </c>
      <c r="AQ2039" s="27">
        <v>41341</v>
      </c>
      <c r="AR2039" t="s">
        <v>240</v>
      </c>
      <c r="AS2039">
        <v>3</v>
      </c>
      <c r="AT2039" t="s">
        <v>239</v>
      </c>
      <c r="AU2039" s="27">
        <v>41341</v>
      </c>
    </row>
    <row r="2040" spans="1:47" x14ac:dyDescent="0.2">
      <c r="A2040">
        <v>2039</v>
      </c>
      <c r="B2040" t="s">
        <v>7682</v>
      </c>
      <c r="C2040" t="s">
        <v>7683</v>
      </c>
      <c r="D2040" t="s">
        <v>7684</v>
      </c>
      <c r="E2040" s="27">
        <v>41991</v>
      </c>
      <c r="F2040" t="s">
        <v>294</v>
      </c>
      <c r="G2040" s="27">
        <v>34455</v>
      </c>
      <c r="H2040">
        <v>21</v>
      </c>
      <c r="I2040" t="s">
        <v>259</v>
      </c>
      <c r="J2040" t="s">
        <v>245</v>
      </c>
      <c r="K2040">
        <v>0</v>
      </c>
      <c r="L2040">
        <v>6</v>
      </c>
      <c r="M2040">
        <v>0</v>
      </c>
      <c r="N2040">
        <v>0</v>
      </c>
      <c r="O2040">
        <v>5</v>
      </c>
      <c r="P2040">
        <v>-1</v>
      </c>
      <c r="Q2040" s="28">
        <v>41990.148611111108</v>
      </c>
      <c r="R2040" s="28">
        <v>41991.412499999999</v>
      </c>
      <c r="S2040" t="s">
        <v>7685</v>
      </c>
      <c r="T2040" s="27">
        <v>41990</v>
      </c>
      <c r="V2040">
        <v>1</v>
      </c>
      <c r="W2040" t="s">
        <v>32</v>
      </c>
      <c r="X2040" t="s">
        <v>588</v>
      </c>
      <c r="Y2040">
        <v>0</v>
      </c>
      <c r="AB2040" t="s">
        <v>237</v>
      </c>
      <c r="AH2040">
        <v>0</v>
      </c>
      <c r="AN2040" t="s">
        <v>238</v>
      </c>
      <c r="AO2040">
        <v>5</v>
      </c>
      <c r="AP2040" t="s">
        <v>246</v>
      </c>
      <c r="AQ2040" s="27">
        <v>41991</v>
      </c>
      <c r="AR2040" t="s">
        <v>240</v>
      </c>
      <c r="AS2040">
        <v>6</v>
      </c>
      <c r="AT2040" t="s">
        <v>246</v>
      </c>
      <c r="AU2040" s="27">
        <v>41991</v>
      </c>
    </row>
    <row r="2041" spans="1:47" x14ac:dyDescent="0.2">
      <c r="A2041">
        <v>2040</v>
      </c>
      <c r="B2041" t="s">
        <v>7686</v>
      </c>
      <c r="C2041" t="s">
        <v>7687</v>
      </c>
      <c r="D2041" t="s">
        <v>3540</v>
      </c>
      <c r="E2041" s="27">
        <v>41423</v>
      </c>
      <c r="F2041" t="s">
        <v>233</v>
      </c>
      <c r="G2041" s="27">
        <v>28127</v>
      </c>
      <c r="H2041">
        <v>39</v>
      </c>
      <c r="I2041" t="s">
        <v>244</v>
      </c>
      <c r="J2041" t="s">
        <v>353</v>
      </c>
      <c r="K2041">
        <v>0</v>
      </c>
      <c r="L2041">
        <v>4</v>
      </c>
      <c r="M2041">
        <v>0</v>
      </c>
      <c r="N2041">
        <v>0</v>
      </c>
      <c r="O2041">
        <v>3</v>
      </c>
      <c r="P2041">
        <v>-21</v>
      </c>
      <c r="Q2041" s="28">
        <v>41402.422222222223</v>
      </c>
      <c r="R2041" s="28">
        <v>41416.32708333333</v>
      </c>
      <c r="S2041" t="s">
        <v>7688</v>
      </c>
      <c r="U2041" s="27">
        <v>41402</v>
      </c>
      <c r="V2041">
        <v>21</v>
      </c>
      <c r="W2041" t="s">
        <v>32</v>
      </c>
      <c r="X2041" t="s">
        <v>274</v>
      </c>
      <c r="Y2041">
        <v>0</v>
      </c>
      <c r="AB2041" t="s">
        <v>237</v>
      </c>
      <c r="AH2041">
        <v>0</v>
      </c>
      <c r="AN2041" t="s">
        <v>238</v>
      </c>
      <c r="AO2041">
        <v>1</v>
      </c>
      <c r="AP2041" t="s">
        <v>239</v>
      </c>
      <c r="AQ2041" s="27">
        <v>41423</v>
      </c>
      <c r="AR2041" t="s">
        <v>240</v>
      </c>
      <c r="AS2041">
        <v>4</v>
      </c>
      <c r="AT2041" t="s">
        <v>239</v>
      </c>
      <c r="AU2041" s="27">
        <v>41423</v>
      </c>
    </row>
    <row r="2042" spans="1:47" x14ac:dyDescent="0.2">
      <c r="A2042">
        <v>2041</v>
      </c>
      <c r="B2042" t="s">
        <v>7689</v>
      </c>
      <c r="C2042" t="s">
        <v>2861</v>
      </c>
      <c r="D2042" t="s">
        <v>7690</v>
      </c>
      <c r="E2042" s="27">
        <v>41989</v>
      </c>
      <c r="F2042" t="s">
        <v>233</v>
      </c>
      <c r="G2042" s="27">
        <v>29011</v>
      </c>
      <c r="H2042">
        <v>36</v>
      </c>
      <c r="I2042" t="s">
        <v>244</v>
      </c>
      <c r="J2042" t="s">
        <v>22</v>
      </c>
      <c r="K2042">
        <v>0</v>
      </c>
      <c r="L2042">
        <v>1</v>
      </c>
      <c r="M2042">
        <v>0</v>
      </c>
      <c r="N2042">
        <v>0</v>
      </c>
      <c r="O2042">
        <v>0</v>
      </c>
      <c r="W2042" t="s">
        <v>237</v>
      </c>
      <c r="Y2042">
        <v>-1</v>
      </c>
      <c r="AB2042" t="s">
        <v>237</v>
      </c>
      <c r="AH2042">
        <v>0</v>
      </c>
      <c r="AN2042" t="s">
        <v>238</v>
      </c>
      <c r="AO2042">
        <v>2</v>
      </c>
      <c r="AP2042" t="s">
        <v>239</v>
      </c>
      <c r="AQ2042" s="27">
        <v>41989</v>
      </c>
      <c r="AR2042" t="s">
        <v>240</v>
      </c>
      <c r="AS2042">
        <v>1</v>
      </c>
      <c r="AT2042" t="s">
        <v>239</v>
      </c>
      <c r="AU2042" s="27">
        <v>41989</v>
      </c>
    </row>
    <row r="2043" spans="1:47" x14ac:dyDescent="0.2">
      <c r="A2043">
        <v>2042</v>
      </c>
      <c r="B2043" t="s">
        <v>7691</v>
      </c>
      <c r="C2043" t="s">
        <v>7692</v>
      </c>
      <c r="D2043" t="s">
        <v>7693</v>
      </c>
      <c r="E2043" s="27">
        <v>41613</v>
      </c>
      <c r="F2043" t="s">
        <v>294</v>
      </c>
      <c r="G2043" s="27">
        <v>21159</v>
      </c>
      <c r="H2043">
        <v>58</v>
      </c>
      <c r="I2043" t="s">
        <v>234</v>
      </c>
      <c r="J2043" t="s">
        <v>250</v>
      </c>
      <c r="K2043">
        <v>0</v>
      </c>
      <c r="L2043">
        <v>1</v>
      </c>
      <c r="M2043">
        <v>0</v>
      </c>
      <c r="N2043">
        <v>0</v>
      </c>
      <c r="O2043">
        <v>4</v>
      </c>
      <c r="P2043">
        <v>-1</v>
      </c>
      <c r="Q2043" s="28">
        <v>41612.086111111108</v>
      </c>
      <c r="R2043" s="28">
        <v>41613.412499999999</v>
      </c>
      <c r="S2043" t="s">
        <v>7694</v>
      </c>
      <c r="T2043" s="27">
        <v>41612</v>
      </c>
      <c r="V2043">
        <v>1</v>
      </c>
      <c r="W2043" t="s">
        <v>32</v>
      </c>
      <c r="X2043" t="s">
        <v>359</v>
      </c>
      <c r="Y2043">
        <v>0</v>
      </c>
      <c r="AB2043" t="s">
        <v>237</v>
      </c>
      <c r="AH2043">
        <v>0</v>
      </c>
      <c r="AN2043" t="s">
        <v>238</v>
      </c>
      <c r="AO2043">
        <v>1</v>
      </c>
      <c r="AP2043" t="s">
        <v>239</v>
      </c>
      <c r="AQ2043" s="27">
        <v>41613</v>
      </c>
      <c r="AR2043" t="s">
        <v>240</v>
      </c>
      <c r="AS2043">
        <v>1</v>
      </c>
      <c r="AT2043" t="s">
        <v>239</v>
      </c>
      <c r="AU2043" s="27">
        <v>41613</v>
      </c>
    </row>
    <row r="2044" spans="1:47" x14ac:dyDescent="0.2">
      <c r="A2044">
        <v>2043</v>
      </c>
      <c r="B2044" t="s">
        <v>7695</v>
      </c>
      <c r="C2044" t="s">
        <v>803</v>
      </c>
      <c r="D2044" t="s">
        <v>7696</v>
      </c>
      <c r="E2044" s="27">
        <v>41813</v>
      </c>
      <c r="F2044" t="s">
        <v>233</v>
      </c>
      <c r="G2044" s="27">
        <v>23709</v>
      </c>
      <c r="H2044">
        <v>51</v>
      </c>
      <c r="I2044" t="s">
        <v>234</v>
      </c>
      <c r="J2044" t="s">
        <v>245</v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-20</v>
      </c>
      <c r="Q2044" s="28">
        <v>41793.347222222219</v>
      </c>
      <c r="R2044" s="28">
        <v>41797.51666666667</v>
      </c>
      <c r="S2044" t="s">
        <v>7697</v>
      </c>
      <c r="T2044" s="27">
        <v>41793</v>
      </c>
      <c r="V2044">
        <v>20</v>
      </c>
      <c r="W2044" t="s">
        <v>36</v>
      </c>
      <c r="X2044" t="s">
        <v>279</v>
      </c>
      <c r="Y2044">
        <v>0</v>
      </c>
      <c r="AB2044" t="s">
        <v>237</v>
      </c>
      <c r="AH2044">
        <v>0</v>
      </c>
      <c r="AN2044" t="s">
        <v>238</v>
      </c>
      <c r="AO2044">
        <v>1</v>
      </c>
      <c r="AP2044" t="s">
        <v>239</v>
      </c>
      <c r="AQ2044" s="27">
        <v>41813</v>
      </c>
      <c r="AR2044" t="s">
        <v>240</v>
      </c>
      <c r="AS2044">
        <v>1</v>
      </c>
      <c r="AT2044" t="s">
        <v>239</v>
      </c>
      <c r="AU2044" s="27">
        <v>41813</v>
      </c>
    </row>
    <row r="2045" spans="1:47" x14ac:dyDescent="0.2">
      <c r="A2045">
        <v>2044</v>
      </c>
      <c r="B2045" t="s">
        <v>7698</v>
      </c>
      <c r="C2045" t="s">
        <v>2600</v>
      </c>
      <c r="D2045" t="s">
        <v>7699</v>
      </c>
      <c r="E2045" s="27">
        <v>41344</v>
      </c>
      <c r="F2045" t="s">
        <v>233</v>
      </c>
      <c r="G2045" s="27">
        <v>30212</v>
      </c>
      <c r="H2045">
        <v>33</v>
      </c>
      <c r="I2045" t="s">
        <v>244</v>
      </c>
      <c r="J2045" t="s">
        <v>22</v>
      </c>
      <c r="K2045">
        <v>0</v>
      </c>
      <c r="L2045">
        <v>2</v>
      </c>
      <c r="M2045">
        <v>0</v>
      </c>
      <c r="N2045">
        <v>0</v>
      </c>
      <c r="O2045">
        <v>0</v>
      </c>
      <c r="P2045">
        <v>-1</v>
      </c>
      <c r="Q2045" s="28">
        <v>41343.183333333334</v>
      </c>
      <c r="R2045" s="28">
        <v>41344.063888888886</v>
      </c>
      <c r="S2045" t="s">
        <v>7700</v>
      </c>
      <c r="T2045" s="27">
        <v>41343</v>
      </c>
      <c r="V2045">
        <v>1</v>
      </c>
      <c r="W2045" t="s">
        <v>36</v>
      </c>
      <c r="X2045" t="s">
        <v>279</v>
      </c>
      <c r="Y2045">
        <v>0</v>
      </c>
      <c r="AB2045" t="s">
        <v>237</v>
      </c>
      <c r="AH2045">
        <v>0</v>
      </c>
      <c r="AN2045" t="s">
        <v>238</v>
      </c>
      <c r="AO2045">
        <v>3</v>
      </c>
      <c r="AP2045" t="s">
        <v>239</v>
      </c>
      <c r="AQ2045" s="27">
        <v>41344</v>
      </c>
      <c r="AR2045" t="s">
        <v>240</v>
      </c>
      <c r="AS2045">
        <v>2</v>
      </c>
      <c r="AT2045" t="s">
        <v>239</v>
      </c>
      <c r="AU2045" s="27">
        <v>41344</v>
      </c>
    </row>
    <row r="2046" spans="1:47" x14ac:dyDescent="0.2">
      <c r="A2046">
        <v>2045</v>
      </c>
      <c r="B2046" t="s">
        <v>7701</v>
      </c>
      <c r="C2046" t="s">
        <v>7702</v>
      </c>
      <c r="D2046" t="s">
        <v>7703</v>
      </c>
      <c r="E2046" s="27">
        <v>41578</v>
      </c>
      <c r="F2046" t="s">
        <v>294</v>
      </c>
      <c r="G2046" s="27">
        <v>34094</v>
      </c>
      <c r="H2046">
        <v>22</v>
      </c>
      <c r="I2046" t="s">
        <v>259</v>
      </c>
      <c r="J2046" t="s">
        <v>245</v>
      </c>
      <c r="K2046">
        <v>0</v>
      </c>
      <c r="L2046">
        <v>3</v>
      </c>
      <c r="M2046">
        <v>0</v>
      </c>
      <c r="N2046">
        <v>1</v>
      </c>
      <c r="O2046">
        <v>1</v>
      </c>
      <c r="P2046">
        <v>-22</v>
      </c>
      <c r="Q2046" s="28">
        <v>41556.063888888886</v>
      </c>
      <c r="R2046" s="28">
        <v>41556.272222222222</v>
      </c>
      <c r="S2046" t="s">
        <v>7704</v>
      </c>
      <c r="T2046" s="27">
        <v>41556</v>
      </c>
      <c r="V2046">
        <v>22</v>
      </c>
      <c r="W2046" t="s">
        <v>36</v>
      </c>
      <c r="X2046" t="s">
        <v>263</v>
      </c>
      <c r="Y2046">
        <v>0</v>
      </c>
      <c r="AB2046" t="s">
        <v>237</v>
      </c>
      <c r="AH2046">
        <v>0</v>
      </c>
      <c r="AN2046" t="s">
        <v>238</v>
      </c>
      <c r="AO2046">
        <v>4</v>
      </c>
      <c r="AP2046" t="s">
        <v>239</v>
      </c>
      <c r="AQ2046" s="27">
        <v>41578</v>
      </c>
      <c r="AR2046" t="s">
        <v>240</v>
      </c>
      <c r="AS2046">
        <v>3</v>
      </c>
      <c r="AT2046" t="s">
        <v>239</v>
      </c>
      <c r="AU2046" s="27">
        <v>41578</v>
      </c>
    </row>
    <row r="2047" spans="1:47" x14ac:dyDescent="0.2">
      <c r="A2047">
        <v>2046</v>
      </c>
      <c r="B2047" t="s">
        <v>7705</v>
      </c>
      <c r="C2047" t="s">
        <v>7706</v>
      </c>
      <c r="D2047" t="s">
        <v>249</v>
      </c>
      <c r="E2047" s="27">
        <v>41499</v>
      </c>
      <c r="F2047" t="s">
        <v>233</v>
      </c>
      <c r="G2047" s="27">
        <v>32110</v>
      </c>
      <c r="H2047">
        <v>28</v>
      </c>
      <c r="I2047" t="s">
        <v>244</v>
      </c>
      <c r="J2047" t="s">
        <v>250</v>
      </c>
      <c r="K2047">
        <v>0</v>
      </c>
      <c r="L2047">
        <v>2</v>
      </c>
      <c r="M2047">
        <v>0</v>
      </c>
      <c r="N2047">
        <v>0</v>
      </c>
      <c r="O2047">
        <v>0</v>
      </c>
      <c r="W2047" t="s">
        <v>237</v>
      </c>
      <c r="Y2047">
        <v>-1</v>
      </c>
      <c r="AB2047" t="s">
        <v>237</v>
      </c>
      <c r="AH2047">
        <v>0</v>
      </c>
      <c r="AN2047" t="s">
        <v>238</v>
      </c>
      <c r="AO2047">
        <v>2</v>
      </c>
      <c r="AP2047" t="s">
        <v>239</v>
      </c>
      <c r="AQ2047" s="27">
        <v>41499</v>
      </c>
      <c r="AR2047" t="s">
        <v>240</v>
      </c>
      <c r="AS2047">
        <v>2</v>
      </c>
      <c r="AT2047" t="s">
        <v>239</v>
      </c>
      <c r="AU2047" s="27">
        <v>41499</v>
      </c>
    </row>
    <row r="2048" spans="1:47" x14ac:dyDescent="0.2">
      <c r="A2048">
        <v>2047</v>
      </c>
      <c r="B2048" t="s">
        <v>7707</v>
      </c>
      <c r="C2048" t="s">
        <v>7708</v>
      </c>
      <c r="D2048" t="s">
        <v>7709</v>
      </c>
      <c r="E2048" s="27">
        <v>41582</v>
      </c>
      <c r="F2048" t="s">
        <v>233</v>
      </c>
      <c r="G2048" s="27">
        <v>32815</v>
      </c>
      <c r="H2048">
        <v>26</v>
      </c>
      <c r="I2048" t="s">
        <v>244</v>
      </c>
      <c r="J2048" t="s">
        <v>250</v>
      </c>
      <c r="K2048">
        <v>0</v>
      </c>
      <c r="L2048">
        <v>5</v>
      </c>
      <c r="M2048">
        <v>0</v>
      </c>
      <c r="N2048">
        <v>0</v>
      </c>
      <c r="O2048">
        <v>6</v>
      </c>
      <c r="P2048">
        <v>-105</v>
      </c>
      <c r="Q2048" s="28">
        <v>41477.261805555558</v>
      </c>
      <c r="R2048" s="28">
        <v>41477.284722222219</v>
      </c>
      <c r="S2048" t="s">
        <v>7710</v>
      </c>
      <c r="T2048" s="27">
        <v>41582</v>
      </c>
      <c r="V2048">
        <v>0</v>
      </c>
      <c r="W2048" t="s">
        <v>36</v>
      </c>
      <c r="X2048" t="s">
        <v>263</v>
      </c>
      <c r="Y2048">
        <v>1</v>
      </c>
      <c r="AA2048" t="s">
        <v>7711</v>
      </c>
      <c r="AB2048" t="s">
        <v>36</v>
      </c>
      <c r="AC2048">
        <v>0</v>
      </c>
      <c r="AD2048" s="27">
        <v>41832</v>
      </c>
      <c r="AE2048" t="s">
        <v>474</v>
      </c>
      <c r="AF2048" s="27">
        <v>41832</v>
      </c>
      <c r="AG2048" s="27">
        <v>41833</v>
      </c>
      <c r="AH2048">
        <v>0</v>
      </c>
      <c r="AN2048" t="s">
        <v>238</v>
      </c>
      <c r="AO2048">
        <v>4</v>
      </c>
      <c r="AP2048" t="s">
        <v>239</v>
      </c>
      <c r="AQ2048" s="27">
        <v>41582</v>
      </c>
      <c r="AR2048" t="s">
        <v>240</v>
      </c>
      <c r="AS2048">
        <v>5</v>
      </c>
      <c r="AT2048" t="s">
        <v>246</v>
      </c>
      <c r="AU2048" s="27">
        <v>41582</v>
      </c>
    </row>
    <row r="2049" spans="1:47" x14ac:dyDescent="0.2">
      <c r="A2049">
        <v>2048</v>
      </c>
      <c r="B2049" t="s">
        <v>7712</v>
      </c>
      <c r="C2049" t="s">
        <v>1308</v>
      </c>
      <c r="D2049" t="s">
        <v>7713</v>
      </c>
      <c r="E2049" s="27">
        <v>41606</v>
      </c>
      <c r="F2049" t="s">
        <v>233</v>
      </c>
      <c r="G2049" s="27">
        <v>34636</v>
      </c>
      <c r="H2049">
        <v>21</v>
      </c>
      <c r="I2049" t="s">
        <v>259</v>
      </c>
      <c r="J2049" t="s">
        <v>250</v>
      </c>
      <c r="K2049">
        <v>2</v>
      </c>
      <c r="L2049">
        <v>10</v>
      </c>
      <c r="M2049">
        <v>0</v>
      </c>
      <c r="N2049">
        <v>1</v>
      </c>
      <c r="O2049">
        <v>2</v>
      </c>
      <c r="P2049">
        <v>-1</v>
      </c>
      <c r="Q2049" s="28">
        <v>41605.304861111108</v>
      </c>
      <c r="R2049" s="28">
        <v>41745.400694444441</v>
      </c>
      <c r="S2049" t="s">
        <v>7714</v>
      </c>
      <c r="T2049" s="27">
        <v>41605</v>
      </c>
      <c r="V2049">
        <v>1</v>
      </c>
      <c r="W2049" t="s">
        <v>32</v>
      </c>
      <c r="X2049" t="s">
        <v>261</v>
      </c>
      <c r="Y2049">
        <v>1</v>
      </c>
      <c r="AA2049" t="s">
        <v>7715</v>
      </c>
      <c r="AB2049" t="s">
        <v>36</v>
      </c>
      <c r="AC2049">
        <v>63</v>
      </c>
      <c r="AD2049" s="27">
        <v>41764</v>
      </c>
      <c r="AE2049" t="s">
        <v>324</v>
      </c>
      <c r="AF2049" s="27">
        <v>41827</v>
      </c>
      <c r="AG2049" s="27">
        <v>41901</v>
      </c>
      <c r="AH2049">
        <v>0</v>
      </c>
      <c r="AN2049" t="s">
        <v>238</v>
      </c>
      <c r="AO2049">
        <v>9</v>
      </c>
      <c r="AP2049" t="s">
        <v>269</v>
      </c>
      <c r="AQ2049" s="27">
        <v>41606</v>
      </c>
      <c r="AR2049" t="s">
        <v>240</v>
      </c>
      <c r="AS2049">
        <v>10</v>
      </c>
      <c r="AT2049" t="s">
        <v>269</v>
      </c>
      <c r="AU2049" s="27">
        <v>41606</v>
      </c>
    </row>
    <row r="2050" spans="1:47" x14ac:dyDescent="0.2">
      <c r="A2050">
        <v>2049</v>
      </c>
      <c r="B2050" t="s">
        <v>7716</v>
      </c>
      <c r="C2050" t="s">
        <v>7717</v>
      </c>
      <c r="D2050" t="s">
        <v>7718</v>
      </c>
      <c r="E2050" s="27">
        <v>41601</v>
      </c>
      <c r="F2050" t="s">
        <v>294</v>
      </c>
      <c r="G2050" s="27">
        <v>31539</v>
      </c>
      <c r="H2050">
        <v>29</v>
      </c>
      <c r="I2050" t="s">
        <v>244</v>
      </c>
      <c r="J2050" t="s">
        <v>250</v>
      </c>
      <c r="K2050">
        <v>0</v>
      </c>
      <c r="L2050">
        <v>4</v>
      </c>
      <c r="M2050">
        <v>0</v>
      </c>
      <c r="N2050">
        <v>0</v>
      </c>
      <c r="O2050">
        <v>1</v>
      </c>
      <c r="S2050" t="s">
        <v>7719</v>
      </c>
      <c r="T2050" s="27">
        <v>41600</v>
      </c>
      <c r="V2050">
        <v>1</v>
      </c>
      <c r="W2050" t="s">
        <v>32</v>
      </c>
      <c r="X2050" t="s">
        <v>1207</v>
      </c>
      <c r="Y2050">
        <v>1</v>
      </c>
      <c r="AA2050" t="s">
        <v>7720</v>
      </c>
      <c r="AB2050" t="s">
        <v>36</v>
      </c>
      <c r="AD2050" s="27">
        <v>42083</v>
      </c>
      <c r="AE2050" t="s">
        <v>324</v>
      </c>
      <c r="AH2050">
        <v>0</v>
      </c>
      <c r="AN2050" t="s">
        <v>238</v>
      </c>
      <c r="AO2050">
        <v>2</v>
      </c>
      <c r="AP2050" t="s">
        <v>239</v>
      </c>
      <c r="AQ2050" s="27">
        <v>41601</v>
      </c>
      <c r="AR2050" t="s">
        <v>240</v>
      </c>
      <c r="AS2050">
        <v>4</v>
      </c>
      <c r="AT2050" t="s">
        <v>239</v>
      </c>
      <c r="AU2050" s="27">
        <v>41601</v>
      </c>
    </row>
    <row r="2051" spans="1:47" x14ac:dyDescent="0.2">
      <c r="A2051">
        <v>2050</v>
      </c>
      <c r="B2051" t="s">
        <v>7721</v>
      </c>
      <c r="C2051" t="s">
        <v>7722</v>
      </c>
      <c r="D2051" t="s">
        <v>3540</v>
      </c>
      <c r="E2051" s="27">
        <v>41746</v>
      </c>
      <c r="F2051" t="s">
        <v>294</v>
      </c>
      <c r="G2051" s="27">
        <v>32810</v>
      </c>
      <c r="H2051">
        <v>26</v>
      </c>
      <c r="I2051" t="s">
        <v>244</v>
      </c>
      <c r="J2051" t="s">
        <v>245</v>
      </c>
      <c r="K2051">
        <v>0</v>
      </c>
      <c r="L2051">
        <v>4</v>
      </c>
      <c r="M2051">
        <v>0</v>
      </c>
      <c r="N2051">
        <v>0</v>
      </c>
      <c r="O2051">
        <v>0</v>
      </c>
      <c r="P2051">
        <v>0</v>
      </c>
      <c r="Q2051" s="28">
        <v>41746.152777777781</v>
      </c>
      <c r="R2051" s="28">
        <v>41746.38958333333</v>
      </c>
      <c r="S2051" t="s">
        <v>7723</v>
      </c>
      <c r="T2051" s="27">
        <v>41746</v>
      </c>
      <c r="V2051">
        <v>0</v>
      </c>
      <c r="W2051" t="s">
        <v>32</v>
      </c>
      <c r="X2051" t="s">
        <v>261</v>
      </c>
      <c r="Y2051">
        <v>0</v>
      </c>
      <c r="AB2051" t="s">
        <v>237</v>
      </c>
      <c r="AH2051">
        <v>0</v>
      </c>
      <c r="AN2051" t="s">
        <v>238</v>
      </c>
      <c r="AO2051">
        <v>3</v>
      </c>
      <c r="AP2051" t="s">
        <v>239</v>
      </c>
      <c r="AQ2051" s="27">
        <v>41746</v>
      </c>
      <c r="AR2051" t="s">
        <v>240</v>
      </c>
      <c r="AS2051">
        <v>4</v>
      </c>
      <c r="AT2051" t="s">
        <v>239</v>
      </c>
      <c r="AU2051" s="27">
        <v>41746</v>
      </c>
    </row>
    <row r="2052" spans="1:47" x14ac:dyDescent="0.2">
      <c r="A2052">
        <v>2051</v>
      </c>
      <c r="B2052" t="s">
        <v>7724</v>
      </c>
      <c r="C2052" t="s">
        <v>1262</v>
      </c>
      <c r="D2052" t="s">
        <v>7725</v>
      </c>
      <c r="E2052" s="27">
        <v>41319</v>
      </c>
      <c r="F2052" t="s">
        <v>233</v>
      </c>
      <c r="G2052" s="27">
        <v>30834</v>
      </c>
      <c r="H2052">
        <v>31</v>
      </c>
      <c r="I2052" t="s">
        <v>244</v>
      </c>
      <c r="J2052" t="s">
        <v>245</v>
      </c>
      <c r="K2052">
        <v>0</v>
      </c>
      <c r="L2052">
        <v>7</v>
      </c>
      <c r="M2052">
        <v>0</v>
      </c>
      <c r="N2052">
        <v>0</v>
      </c>
      <c r="O2052">
        <v>0</v>
      </c>
      <c r="P2052">
        <v>0</v>
      </c>
      <c r="Q2052" s="28">
        <v>41319.089583333334</v>
      </c>
      <c r="R2052" s="28">
        <v>41354.413888888892</v>
      </c>
      <c r="S2052" t="s">
        <v>7726</v>
      </c>
      <c r="T2052" s="27">
        <v>41318</v>
      </c>
      <c r="V2052">
        <v>1</v>
      </c>
      <c r="W2052" t="s">
        <v>32</v>
      </c>
      <c r="X2052" t="s">
        <v>343</v>
      </c>
      <c r="Y2052">
        <v>1</v>
      </c>
      <c r="AA2052" t="s">
        <v>7727</v>
      </c>
      <c r="AB2052" t="s">
        <v>32</v>
      </c>
      <c r="AC2052">
        <v>0</v>
      </c>
      <c r="AD2052" s="27">
        <v>41597</v>
      </c>
      <c r="AE2052" t="s">
        <v>359</v>
      </c>
      <c r="AF2052" s="27">
        <v>41597</v>
      </c>
      <c r="AG2052" s="27">
        <v>41631</v>
      </c>
      <c r="AH2052">
        <v>0</v>
      </c>
      <c r="AN2052" t="s">
        <v>238</v>
      </c>
      <c r="AO2052">
        <v>4</v>
      </c>
      <c r="AP2052" t="s">
        <v>239</v>
      </c>
      <c r="AQ2052" s="27">
        <v>41319</v>
      </c>
      <c r="AR2052" t="s">
        <v>240</v>
      </c>
      <c r="AS2052">
        <v>7</v>
      </c>
      <c r="AT2052" t="s">
        <v>246</v>
      </c>
      <c r="AU2052" s="27">
        <v>41319</v>
      </c>
    </row>
    <row r="2053" spans="1:47" x14ac:dyDescent="0.2">
      <c r="A2053">
        <v>2052</v>
      </c>
      <c r="B2053" t="s">
        <v>7728</v>
      </c>
      <c r="C2053" t="s">
        <v>1342</v>
      </c>
      <c r="D2053" t="s">
        <v>3304</v>
      </c>
      <c r="E2053" s="27">
        <v>41592</v>
      </c>
      <c r="F2053" t="s">
        <v>233</v>
      </c>
      <c r="G2053" s="27">
        <v>26572</v>
      </c>
      <c r="H2053">
        <v>43</v>
      </c>
      <c r="I2053" t="s">
        <v>244</v>
      </c>
      <c r="J2053" t="s">
        <v>245</v>
      </c>
      <c r="K2053">
        <v>0</v>
      </c>
      <c r="L2053">
        <v>1</v>
      </c>
      <c r="M2053">
        <v>0</v>
      </c>
      <c r="N2053">
        <v>0</v>
      </c>
      <c r="O2053">
        <v>2</v>
      </c>
      <c r="P2053">
        <v>-10</v>
      </c>
      <c r="Q2053" s="28">
        <v>41582.381944444445</v>
      </c>
      <c r="R2053" s="28">
        <v>41584.263888888891</v>
      </c>
      <c r="S2053" t="s">
        <v>7729</v>
      </c>
      <c r="U2053" s="27">
        <v>41582</v>
      </c>
      <c r="V2053">
        <v>10</v>
      </c>
      <c r="W2053" t="s">
        <v>32</v>
      </c>
      <c r="X2053" t="s">
        <v>274</v>
      </c>
      <c r="Y2053">
        <v>0</v>
      </c>
      <c r="AB2053" t="s">
        <v>237</v>
      </c>
      <c r="AH2053">
        <v>0</v>
      </c>
      <c r="AN2053" t="s">
        <v>238</v>
      </c>
      <c r="AO2053">
        <v>1</v>
      </c>
      <c r="AP2053" t="s">
        <v>239</v>
      </c>
      <c r="AQ2053" s="27">
        <v>41592</v>
      </c>
      <c r="AR2053" t="s">
        <v>240</v>
      </c>
      <c r="AS2053">
        <v>1</v>
      </c>
      <c r="AT2053" t="s">
        <v>239</v>
      </c>
      <c r="AU2053" s="27">
        <v>41592</v>
      </c>
    </row>
    <row r="2054" spans="1:47" x14ac:dyDescent="0.2">
      <c r="A2054">
        <v>2053</v>
      </c>
      <c r="B2054" t="s">
        <v>7730</v>
      </c>
      <c r="C2054" t="s">
        <v>7731</v>
      </c>
      <c r="D2054" t="s">
        <v>7732</v>
      </c>
      <c r="E2054" s="27">
        <v>41404</v>
      </c>
      <c r="F2054" t="s">
        <v>233</v>
      </c>
      <c r="G2054" s="27">
        <v>34078</v>
      </c>
      <c r="H2054">
        <v>23</v>
      </c>
      <c r="I2054" t="s">
        <v>259</v>
      </c>
      <c r="J2054" t="s">
        <v>250</v>
      </c>
      <c r="K2054">
        <v>0</v>
      </c>
      <c r="L2054">
        <v>7</v>
      </c>
      <c r="M2054">
        <v>0</v>
      </c>
      <c r="N2054">
        <v>0</v>
      </c>
      <c r="O2054">
        <v>0</v>
      </c>
      <c r="P2054">
        <v>-1</v>
      </c>
      <c r="Q2054" s="28">
        <v>41403.419444444444</v>
      </c>
      <c r="R2054" s="28">
        <v>41404.334027777775</v>
      </c>
      <c r="S2054" t="s">
        <v>7733</v>
      </c>
      <c r="T2054" s="27">
        <v>41403</v>
      </c>
      <c r="V2054">
        <v>1</v>
      </c>
      <c r="W2054" t="s">
        <v>36</v>
      </c>
      <c r="X2054" t="s">
        <v>279</v>
      </c>
      <c r="Y2054">
        <v>0</v>
      </c>
      <c r="AB2054" t="s">
        <v>237</v>
      </c>
      <c r="AH2054">
        <v>0</v>
      </c>
      <c r="AN2054" t="s">
        <v>238</v>
      </c>
      <c r="AO2054">
        <v>6</v>
      </c>
      <c r="AP2054" t="s">
        <v>246</v>
      </c>
      <c r="AQ2054" s="27">
        <v>41404</v>
      </c>
      <c r="AR2054" t="s">
        <v>240</v>
      </c>
      <c r="AS2054">
        <v>7</v>
      </c>
      <c r="AT2054" t="s">
        <v>246</v>
      </c>
      <c r="AU2054" s="27">
        <v>41404</v>
      </c>
    </row>
    <row r="2055" spans="1:47" x14ac:dyDescent="0.2">
      <c r="A2055">
        <v>2054</v>
      </c>
      <c r="B2055" t="s">
        <v>7734</v>
      </c>
      <c r="C2055" t="s">
        <v>7735</v>
      </c>
      <c r="D2055" t="s">
        <v>2325</v>
      </c>
      <c r="E2055" s="27">
        <v>41695</v>
      </c>
      <c r="F2055" t="s">
        <v>233</v>
      </c>
      <c r="G2055" s="27">
        <v>33323</v>
      </c>
      <c r="H2055">
        <v>25</v>
      </c>
      <c r="I2055" t="s">
        <v>244</v>
      </c>
      <c r="J2055" t="s">
        <v>245</v>
      </c>
      <c r="K2055">
        <v>0</v>
      </c>
      <c r="L2055">
        <v>2</v>
      </c>
      <c r="M2055">
        <v>0</v>
      </c>
      <c r="N2055">
        <v>0</v>
      </c>
      <c r="O2055">
        <v>0</v>
      </c>
      <c r="P2055">
        <v>-1</v>
      </c>
      <c r="Q2055" s="28">
        <v>41694.299305555556</v>
      </c>
      <c r="R2055" s="28">
        <v>41695.369444444441</v>
      </c>
      <c r="S2055" t="s">
        <v>7736</v>
      </c>
      <c r="T2055" s="27">
        <v>41694</v>
      </c>
      <c r="V2055">
        <v>1</v>
      </c>
      <c r="W2055" t="s">
        <v>32</v>
      </c>
      <c r="X2055" t="s">
        <v>359</v>
      </c>
      <c r="Y2055">
        <v>0</v>
      </c>
      <c r="AB2055" t="s">
        <v>237</v>
      </c>
      <c r="AH2055">
        <v>0</v>
      </c>
      <c r="AN2055" t="s">
        <v>238</v>
      </c>
      <c r="AO2055">
        <v>4</v>
      </c>
      <c r="AP2055" t="s">
        <v>239</v>
      </c>
      <c r="AQ2055" s="27">
        <v>41695</v>
      </c>
      <c r="AR2055" t="s">
        <v>240</v>
      </c>
      <c r="AS2055">
        <v>2</v>
      </c>
      <c r="AT2055" t="s">
        <v>239</v>
      </c>
      <c r="AU2055" s="27">
        <v>41695</v>
      </c>
    </row>
    <row r="2056" spans="1:47" x14ac:dyDescent="0.2">
      <c r="A2056">
        <v>2055</v>
      </c>
      <c r="B2056" t="s">
        <v>7737</v>
      </c>
      <c r="C2056" t="s">
        <v>7738</v>
      </c>
      <c r="D2056" t="s">
        <v>4185</v>
      </c>
      <c r="E2056" s="27">
        <v>41627</v>
      </c>
      <c r="F2056" t="s">
        <v>233</v>
      </c>
      <c r="G2056" s="27">
        <v>34149</v>
      </c>
      <c r="H2056">
        <v>22</v>
      </c>
      <c r="I2056" t="s">
        <v>259</v>
      </c>
      <c r="J2056" t="s">
        <v>250</v>
      </c>
      <c r="K2056">
        <v>0</v>
      </c>
      <c r="L2056">
        <v>9</v>
      </c>
      <c r="M2056">
        <v>0</v>
      </c>
      <c r="N2056">
        <v>0</v>
      </c>
      <c r="O2056">
        <v>6</v>
      </c>
      <c r="P2056">
        <v>-1</v>
      </c>
      <c r="Q2056" s="28">
        <v>41626.359722222223</v>
      </c>
      <c r="R2056" s="28">
        <v>41627.363888888889</v>
      </c>
      <c r="S2056" t="s">
        <v>7739</v>
      </c>
      <c r="U2056" s="27">
        <v>41626</v>
      </c>
      <c r="V2056">
        <v>1</v>
      </c>
      <c r="W2056" t="s">
        <v>32</v>
      </c>
      <c r="X2056" t="s">
        <v>274</v>
      </c>
      <c r="Y2056">
        <v>0</v>
      </c>
      <c r="AB2056" t="s">
        <v>237</v>
      </c>
      <c r="AH2056">
        <v>0</v>
      </c>
      <c r="AN2056" t="s">
        <v>238</v>
      </c>
      <c r="AO2056">
        <v>9</v>
      </c>
      <c r="AP2056" t="s">
        <v>269</v>
      </c>
      <c r="AQ2056" s="27">
        <v>41627</v>
      </c>
      <c r="AR2056" t="s">
        <v>240</v>
      </c>
      <c r="AS2056">
        <v>9</v>
      </c>
      <c r="AT2056" t="s">
        <v>269</v>
      </c>
      <c r="AU2056" s="27">
        <v>41627</v>
      </c>
    </row>
    <row r="2057" spans="1:47" x14ac:dyDescent="0.2">
      <c r="A2057">
        <v>2056</v>
      </c>
      <c r="B2057" t="s">
        <v>7740</v>
      </c>
      <c r="C2057" t="s">
        <v>2316</v>
      </c>
      <c r="D2057" t="s">
        <v>7741</v>
      </c>
      <c r="E2057" s="27">
        <v>41293</v>
      </c>
      <c r="F2057" t="s">
        <v>233</v>
      </c>
      <c r="G2057" s="27">
        <v>31463</v>
      </c>
      <c r="H2057">
        <v>30</v>
      </c>
      <c r="I2057" t="s">
        <v>244</v>
      </c>
      <c r="J2057" t="s">
        <v>250</v>
      </c>
      <c r="K2057">
        <v>0</v>
      </c>
      <c r="L2057">
        <v>4</v>
      </c>
      <c r="M2057">
        <v>0</v>
      </c>
      <c r="N2057">
        <v>0</v>
      </c>
      <c r="O2057">
        <v>6</v>
      </c>
      <c r="P2057">
        <v>-1</v>
      </c>
      <c r="Q2057" s="28">
        <v>41292.455555555556</v>
      </c>
      <c r="R2057" s="28">
        <v>41426.088194444441</v>
      </c>
      <c r="S2057" t="s">
        <v>7742</v>
      </c>
      <c r="T2057" s="27">
        <v>41292</v>
      </c>
      <c r="V2057">
        <v>1</v>
      </c>
      <c r="W2057" t="s">
        <v>32</v>
      </c>
      <c r="X2057" t="s">
        <v>7743</v>
      </c>
      <c r="Y2057">
        <v>0</v>
      </c>
      <c r="AB2057" t="s">
        <v>237</v>
      </c>
      <c r="AH2057">
        <v>0</v>
      </c>
      <c r="AN2057" t="s">
        <v>238</v>
      </c>
      <c r="AO2057">
        <v>4</v>
      </c>
      <c r="AP2057" t="s">
        <v>239</v>
      </c>
      <c r="AQ2057" s="27">
        <v>41293</v>
      </c>
      <c r="AR2057" t="s">
        <v>240</v>
      </c>
      <c r="AS2057">
        <v>4</v>
      </c>
      <c r="AT2057" t="s">
        <v>239</v>
      </c>
      <c r="AU2057" s="27">
        <v>41293</v>
      </c>
    </row>
    <row r="2058" spans="1:47" x14ac:dyDescent="0.2">
      <c r="A2058">
        <v>2057</v>
      </c>
      <c r="B2058" t="s">
        <v>7744</v>
      </c>
      <c r="C2058" t="s">
        <v>2056</v>
      </c>
      <c r="D2058" t="s">
        <v>5213</v>
      </c>
      <c r="E2058" s="27">
        <v>41347</v>
      </c>
      <c r="F2058" t="s">
        <v>233</v>
      </c>
      <c r="G2058" s="27">
        <v>33253</v>
      </c>
      <c r="H2058">
        <v>25</v>
      </c>
      <c r="I2058" t="s">
        <v>244</v>
      </c>
      <c r="J2058" t="s">
        <v>250</v>
      </c>
      <c r="K2058">
        <v>0</v>
      </c>
      <c r="L2058">
        <v>9</v>
      </c>
      <c r="M2058">
        <v>3</v>
      </c>
      <c r="N2058">
        <v>1</v>
      </c>
      <c r="O2058">
        <v>15</v>
      </c>
      <c r="P2058">
        <v>-1</v>
      </c>
      <c r="Q2058" s="28">
        <v>41346.231249999997</v>
      </c>
      <c r="R2058" s="28">
        <v>41348.237500000003</v>
      </c>
      <c r="S2058" t="s">
        <v>7745</v>
      </c>
      <c r="T2058" s="27">
        <v>41346</v>
      </c>
      <c r="V2058">
        <v>1</v>
      </c>
      <c r="W2058" t="s">
        <v>32</v>
      </c>
      <c r="X2058" t="s">
        <v>337</v>
      </c>
      <c r="Y2058">
        <v>1</v>
      </c>
      <c r="AA2058" t="s">
        <v>7746</v>
      </c>
      <c r="AB2058" t="s">
        <v>32</v>
      </c>
      <c r="AD2058" s="27">
        <v>41494</v>
      </c>
      <c r="AE2058" t="s">
        <v>3102</v>
      </c>
      <c r="AH2058">
        <v>1</v>
      </c>
      <c r="AJ2058" t="s">
        <v>7746</v>
      </c>
      <c r="AK2058" t="s">
        <v>366</v>
      </c>
      <c r="AL2058" s="27">
        <v>41494</v>
      </c>
      <c r="AM2058" t="s">
        <v>3102</v>
      </c>
      <c r="AN2058" t="s">
        <v>238</v>
      </c>
      <c r="AO2058">
        <v>7</v>
      </c>
      <c r="AP2058" t="s">
        <v>246</v>
      </c>
      <c r="AQ2058" s="27">
        <v>41347</v>
      </c>
      <c r="AR2058" t="s">
        <v>240</v>
      </c>
      <c r="AS2058">
        <v>9</v>
      </c>
      <c r="AT2058" t="s">
        <v>269</v>
      </c>
      <c r="AU2058" s="27">
        <v>41347</v>
      </c>
    </row>
    <row r="2059" spans="1:47" x14ac:dyDescent="0.2">
      <c r="A2059">
        <v>2058</v>
      </c>
      <c r="B2059" t="s">
        <v>7747</v>
      </c>
      <c r="C2059" t="s">
        <v>1711</v>
      </c>
      <c r="D2059" t="s">
        <v>1692</v>
      </c>
      <c r="E2059" s="27">
        <v>41936</v>
      </c>
      <c r="F2059" t="s">
        <v>233</v>
      </c>
      <c r="G2059" s="27">
        <v>34898</v>
      </c>
      <c r="H2059">
        <v>20</v>
      </c>
      <c r="I2059" t="s">
        <v>259</v>
      </c>
      <c r="J2059" t="s">
        <v>250</v>
      </c>
      <c r="K2059">
        <v>0</v>
      </c>
      <c r="L2059">
        <v>7</v>
      </c>
      <c r="M2059">
        <v>0</v>
      </c>
      <c r="N2059">
        <v>1</v>
      </c>
      <c r="O2059">
        <v>0</v>
      </c>
      <c r="P2059">
        <v>-1</v>
      </c>
      <c r="Q2059" s="28">
        <v>41935.087500000001</v>
      </c>
      <c r="R2059" s="28">
        <v>41936.353472222225</v>
      </c>
      <c r="S2059" t="s">
        <v>7748</v>
      </c>
      <c r="T2059" s="27">
        <v>41935</v>
      </c>
      <c r="V2059">
        <v>1</v>
      </c>
      <c r="W2059" t="s">
        <v>32</v>
      </c>
      <c r="X2059" t="s">
        <v>453</v>
      </c>
      <c r="Y2059">
        <v>1</v>
      </c>
      <c r="AA2059" t="s">
        <v>7749</v>
      </c>
      <c r="AB2059" t="s">
        <v>36</v>
      </c>
      <c r="AC2059">
        <v>0</v>
      </c>
      <c r="AD2059" s="27">
        <v>41939</v>
      </c>
      <c r="AE2059" t="s">
        <v>474</v>
      </c>
      <c r="AF2059" s="27">
        <v>41939</v>
      </c>
      <c r="AG2059" s="27">
        <v>41968</v>
      </c>
      <c r="AH2059">
        <v>0</v>
      </c>
      <c r="AN2059" t="s">
        <v>238</v>
      </c>
      <c r="AO2059">
        <v>6</v>
      </c>
      <c r="AP2059" t="s">
        <v>246</v>
      </c>
      <c r="AQ2059" s="27">
        <v>41936</v>
      </c>
      <c r="AR2059" t="s">
        <v>240</v>
      </c>
      <c r="AS2059">
        <v>7</v>
      </c>
      <c r="AT2059" t="s">
        <v>246</v>
      </c>
      <c r="AU2059" s="27">
        <v>41936</v>
      </c>
    </row>
    <row r="2060" spans="1:47" x14ac:dyDescent="0.2">
      <c r="A2060">
        <v>2059</v>
      </c>
      <c r="B2060" t="s">
        <v>7750</v>
      </c>
      <c r="C2060" t="s">
        <v>7751</v>
      </c>
      <c r="D2060" t="s">
        <v>7752</v>
      </c>
      <c r="E2060" s="27">
        <v>41527</v>
      </c>
      <c r="F2060" t="s">
        <v>233</v>
      </c>
      <c r="G2060" s="27">
        <v>27900</v>
      </c>
      <c r="H2060">
        <v>39</v>
      </c>
      <c r="I2060" t="s">
        <v>244</v>
      </c>
      <c r="J2060" t="s">
        <v>353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-1</v>
      </c>
      <c r="Q2060" s="28">
        <v>41526.393055555556</v>
      </c>
      <c r="R2060" s="28">
        <v>41527.320138888892</v>
      </c>
      <c r="S2060" t="s">
        <v>7753</v>
      </c>
      <c r="T2060" s="27">
        <v>41526</v>
      </c>
      <c r="V2060">
        <v>1</v>
      </c>
      <c r="W2060" t="s">
        <v>32</v>
      </c>
      <c r="X2060" t="s">
        <v>337</v>
      </c>
      <c r="Y2060">
        <v>0</v>
      </c>
      <c r="AB2060" t="s">
        <v>237</v>
      </c>
      <c r="AH2060">
        <v>0</v>
      </c>
      <c r="AN2060" t="s">
        <v>238</v>
      </c>
      <c r="AO2060">
        <v>1</v>
      </c>
      <c r="AP2060" t="s">
        <v>239</v>
      </c>
      <c r="AQ2060" s="27">
        <v>41527</v>
      </c>
      <c r="AR2060" t="s">
        <v>240</v>
      </c>
      <c r="AS2060">
        <v>1</v>
      </c>
      <c r="AT2060" t="s">
        <v>239</v>
      </c>
      <c r="AU2060" s="27">
        <v>41527</v>
      </c>
    </row>
    <row r="2061" spans="1:47" x14ac:dyDescent="0.2">
      <c r="A2061">
        <v>2060</v>
      </c>
      <c r="B2061" t="s">
        <v>7754</v>
      </c>
      <c r="C2061" t="s">
        <v>3623</v>
      </c>
      <c r="D2061" t="s">
        <v>266</v>
      </c>
      <c r="E2061" s="27">
        <v>41277</v>
      </c>
      <c r="F2061" t="s">
        <v>233</v>
      </c>
      <c r="G2061" s="27">
        <v>31076</v>
      </c>
      <c r="H2061">
        <v>31</v>
      </c>
      <c r="I2061" t="s">
        <v>244</v>
      </c>
      <c r="J2061" t="s">
        <v>250</v>
      </c>
      <c r="K2061">
        <v>0</v>
      </c>
      <c r="L2061">
        <v>5</v>
      </c>
      <c r="M2061">
        <v>0</v>
      </c>
      <c r="N2061">
        <v>0</v>
      </c>
      <c r="O2061">
        <v>3</v>
      </c>
      <c r="P2061">
        <v>716</v>
      </c>
      <c r="Q2061" s="28">
        <v>41993.400694444441</v>
      </c>
      <c r="R2061" s="28">
        <v>41994.324305555558</v>
      </c>
      <c r="S2061" t="s">
        <v>7755</v>
      </c>
      <c r="U2061" s="27">
        <v>41276</v>
      </c>
      <c r="V2061">
        <v>1</v>
      </c>
      <c r="W2061" t="s">
        <v>32</v>
      </c>
      <c r="X2061" t="s">
        <v>274</v>
      </c>
      <c r="Y2061">
        <v>1</v>
      </c>
      <c r="AA2061" t="s">
        <v>7756</v>
      </c>
      <c r="AB2061" t="s">
        <v>32</v>
      </c>
      <c r="AD2061" s="27">
        <v>41741</v>
      </c>
      <c r="AE2061" t="s">
        <v>453</v>
      </c>
      <c r="AH2061">
        <v>0</v>
      </c>
      <c r="AN2061" t="s">
        <v>238</v>
      </c>
      <c r="AO2061">
        <v>2</v>
      </c>
      <c r="AP2061" t="s">
        <v>239</v>
      </c>
      <c r="AQ2061" s="27">
        <v>41277</v>
      </c>
      <c r="AR2061" t="s">
        <v>240</v>
      </c>
      <c r="AS2061">
        <v>5</v>
      </c>
      <c r="AT2061" t="s">
        <v>246</v>
      </c>
      <c r="AU2061" s="27">
        <v>41277</v>
      </c>
    </row>
    <row r="2062" spans="1:47" x14ac:dyDescent="0.2">
      <c r="A2062">
        <v>2061</v>
      </c>
      <c r="B2062" t="s">
        <v>7757</v>
      </c>
      <c r="C2062" t="s">
        <v>7758</v>
      </c>
      <c r="D2062" t="s">
        <v>331</v>
      </c>
      <c r="E2062" s="27">
        <v>41532</v>
      </c>
      <c r="F2062" t="s">
        <v>233</v>
      </c>
      <c r="G2062" s="27">
        <v>30362</v>
      </c>
      <c r="H2062">
        <v>33</v>
      </c>
      <c r="I2062" t="s">
        <v>244</v>
      </c>
      <c r="J2062" t="s">
        <v>250</v>
      </c>
      <c r="K2062">
        <v>0</v>
      </c>
      <c r="L2062">
        <v>2</v>
      </c>
      <c r="M2062">
        <v>0</v>
      </c>
      <c r="N2062">
        <v>0</v>
      </c>
      <c r="O2062">
        <v>1</v>
      </c>
      <c r="P2062">
        <v>-1</v>
      </c>
      <c r="Q2062" s="28">
        <v>41531.256249999999</v>
      </c>
      <c r="R2062" s="28">
        <v>41534.479166666664</v>
      </c>
      <c r="S2062" t="s">
        <v>7759</v>
      </c>
      <c r="T2062" s="27">
        <v>41531</v>
      </c>
      <c r="V2062">
        <v>1</v>
      </c>
      <c r="W2062" t="s">
        <v>32</v>
      </c>
      <c r="X2062" t="s">
        <v>2318</v>
      </c>
      <c r="Y2062">
        <v>1</v>
      </c>
      <c r="AA2062" t="s">
        <v>7760</v>
      </c>
      <c r="AB2062" t="s">
        <v>36</v>
      </c>
      <c r="AC2062">
        <v>0</v>
      </c>
      <c r="AD2062" s="27">
        <v>41653</v>
      </c>
      <c r="AE2062" t="s">
        <v>724</v>
      </c>
      <c r="AF2062" s="27">
        <v>41653</v>
      </c>
      <c r="AG2062" s="27">
        <v>41655</v>
      </c>
      <c r="AH2062">
        <v>0</v>
      </c>
      <c r="AN2062" t="s">
        <v>238</v>
      </c>
      <c r="AO2062">
        <v>2</v>
      </c>
      <c r="AP2062" t="s">
        <v>239</v>
      </c>
      <c r="AQ2062" s="27">
        <v>41532</v>
      </c>
      <c r="AR2062" t="s">
        <v>240</v>
      </c>
      <c r="AS2062">
        <v>2</v>
      </c>
      <c r="AT2062" t="s">
        <v>239</v>
      </c>
      <c r="AU2062" s="27">
        <v>41532</v>
      </c>
    </row>
    <row r="2063" spans="1:47" x14ac:dyDescent="0.2">
      <c r="A2063">
        <v>2062</v>
      </c>
      <c r="B2063" t="s">
        <v>7761</v>
      </c>
      <c r="C2063" t="s">
        <v>281</v>
      </c>
      <c r="D2063" t="s">
        <v>7762</v>
      </c>
      <c r="E2063" s="27">
        <v>41350</v>
      </c>
      <c r="F2063" t="s">
        <v>233</v>
      </c>
      <c r="G2063" s="27">
        <v>20760</v>
      </c>
      <c r="H2063">
        <v>59</v>
      </c>
      <c r="I2063" t="s">
        <v>234</v>
      </c>
      <c r="J2063" t="s">
        <v>250</v>
      </c>
      <c r="K2063">
        <v>0</v>
      </c>
      <c r="L2063">
        <v>4</v>
      </c>
      <c r="M2063">
        <v>0</v>
      </c>
      <c r="N2063">
        <v>0</v>
      </c>
      <c r="O2063">
        <v>1</v>
      </c>
      <c r="P2063">
        <v>-1</v>
      </c>
      <c r="Q2063" s="28">
        <v>41349.314583333333</v>
      </c>
      <c r="R2063" s="28">
        <v>41350.074999999997</v>
      </c>
      <c r="S2063" t="s">
        <v>7763</v>
      </c>
      <c r="T2063" s="27">
        <v>41349</v>
      </c>
      <c r="V2063">
        <v>1</v>
      </c>
      <c r="W2063" t="s">
        <v>32</v>
      </c>
      <c r="X2063" t="s">
        <v>261</v>
      </c>
      <c r="Y2063">
        <v>0</v>
      </c>
      <c r="AB2063" t="s">
        <v>237</v>
      </c>
      <c r="AH2063">
        <v>0</v>
      </c>
      <c r="AN2063" t="s">
        <v>238</v>
      </c>
      <c r="AO2063">
        <v>1</v>
      </c>
      <c r="AP2063" t="s">
        <v>239</v>
      </c>
      <c r="AQ2063" s="27">
        <v>41350</v>
      </c>
      <c r="AR2063" t="s">
        <v>240</v>
      </c>
      <c r="AS2063">
        <v>4</v>
      </c>
      <c r="AT2063" t="s">
        <v>239</v>
      </c>
      <c r="AU2063" s="27">
        <v>41350</v>
      </c>
    </row>
    <row r="2064" spans="1:47" x14ac:dyDescent="0.2">
      <c r="A2064">
        <v>2063</v>
      </c>
      <c r="B2064" t="s">
        <v>7764</v>
      </c>
      <c r="C2064" t="s">
        <v>3663</v>
      </c>
      <c r="D2064" t="s">
        <v>2147</v>
      </c>
      <c r="E2064" s="27">
        <v>41523</v>
      </c>
      <c r="F2064" t="s">
        <v>233</v>
      </c>
      <c r="G2064" s="27">
        <v>34750</v>
      </c>
      <c r="H2064">
        <v>21</v>
      </c>
      <c r="I2064" t="s">
        <v>259</v>
      </c>
      <c r="J2064" t="s">
        <v>353</v>
      </c>
      <c r="K2064">
        <v>0</v>
      </c>
      <c r="L2064">
        <v>9</v>
      </c>
      <c r="M2064">
        <v>0</v>
      </c>
      <c r="N2064">
        <v>2</v>
      </c>
      <c r="O2064">
        <v>1</v>
      </c>
      <c r="P2064">
        <v>-8</v>
      </c>
      <c r="Q2064" s="28">
        <v>41515.409722222219</v>
      </c>
      <c r="R2064" s="28">
        <v>41517.259027777778</v>
      </c>
      <c r="S2064" t="s">
        <v>7765</v>
      </c>
      <c r="U2064" s="27">
        <v>41515</v>
      </c>
      <c r="V2064">
        <v>8</v>
      </c>
      <c r="W2064" t="s">
        <v>32</v>
      </c>
      <c r="X2064" t="s">
        <v>274</v>
      </c>
      <c r="Y2064">
        <v>0</v>
      </c>
      <c r="AB2064" t="s">
        <v>237</v>
      </c>
      <c r="AH2064">
        <v>0</v>
      </c>
      <c r="AN2064" t="s">
        <v>238</v>
      </c>
      <c r="AO2064">
        <v>8</v>
      </c>
      <c r="AP2064" t="s">
        <v>269</v>
      </c>
      <c r="AQ2064" s="27">
        <v>41523</v>
      </c>
      <c r="AR2064" t="s">
        <v>240</v>
      </c>
      <c r="AS2064">
        <v>9</v>
      </c>
      <c r="AT2064" t="s">
        <v>269</v>
      </c>
      <c r="AU2064" s="27">
        <v>41523</v>
      </c>
    </row>
    <row r="2065" spans="1:47" x14ac:dyDescent="0.2">
      <c r="A2065">
        <v>2064</v>
      </c>
      <c r="B2065" t="s">
        <v>7766</v>
      </c>
      <c r="C2065" t="s">
        <v>7767</v>
      </c>
      <c r="D2065" t="s">
        <v>1734</v>
      </c>
      <c r="E2065" s="27">
        <v>41600</v>
      </c>
      <c r="F2065" t="s">
        <v>233</v>
      </c>
      <c r="G2065" s="27">
        <v>22992</v>
      </c>
      <c r="H2065">
        <v>53</v>
      </c>
      <c r="I2065" t="s">
        <v>234</v>
      </c>
      <c r="J2065" t="s">
        <v>250</v>
      </c>
      <c r="K2065">
        <v>0</v>
      </c>
      <c r="L2065">
        <v>6</v>
      </c>
      <c r="M2065">
        <v>0</v>
      </c>
      <c r="N2065">
        <v>0</v>
      </c>
      <c r="O2065">
        <v>8</v>
      </c>
      <c r="P2065">
        <v>-1</v>
      </c>
      <c r="Q2065" s="28">
        <v>41599.050000000003</v>
      </c>
      <c r="R2065" s="28">
        <v>41604.371527777781</v>
      </c>
      <c r="S2065" t="s">
        <v>7768</v>
      </c>
      <c r="T2065" s="27">
        <v>41599</v>
      </c>
      <c r="V2065">
        <v>1</v>
      </c>
      <c r="W2065" t="s">
        <v>32</v>
      </c>
      <c r="X2065" t="s">
        <v>261</v>
      </c>
      <c r="Y2065">
        <v>1</v>
      </c>
      <c r="AA2065" t="s">
        <v>7769</v>
      </c>
      <c r="AB2065" t="s">
        <v>32</v>
      </c>
      <c r="AD2065" s="27">
        <v>42007</v>
      </c>
      <c r="AE2065" t="s">
        <v>4479</v>
      </c>
      <c r="AH2065">
        <v>0</v>
      </c>
      <c r="AN2065" t="s">
        <v>238</v>
      </c>
      <c r="AO2065">
        <v>1</v>
      </c>
      <c r="AP2065" t="s">
        <v>239</v>
      </c>
      <c r="AQ2065" s="27">
        <v>41600</v>
      </c>
      <c r="AR2065" t="s">
        <v>240</v>
      </c>
      <c r="AS2065">
        <v>6</v>
      </c>
      <c r="AT2065" t="s">
        <v>246</v>
      </c>
      <c r="AU2065" s="27">
        <v>41600</v>
      </c>
    </row>
    <row r="2066" spans="1:47" x14ac:dyDescent="0.2">
      <c r="A2066">
        <v>2065</v>
      </c>
      <c r="B2066" t="s">
        <v>7770</v>
      </c>
      <c r="C2066" t="s">
        <v>2244</v>
      </c>
      <c r="D2066" t="s">
        <v>7771</v>
      </c>
      <c r="E2066" s="27">
        <v>41322</v>
      </c>
      <c r="F2066" t="s">
        <v>233</v>
      </c>
      <c r="G2066" s="27">
        <v>30049</v>
      </c>
      <c r="H2066">
        <v>34</v>
      </c>
      <c r="I2066" t="s">
        <v>244</v>
      </c>
      <c r="J2066" t="s">
        <v>245</v>
      </c>
      <c r="K2066">
        <v>0</v>
      </c>
      <c r="L2066">
        <v>2</v>
      </c>
      <c r="M2066">
        <v>0</v>
      </c>
      <c r="N2066">
        <v>0</v>
      </c>
      <c r="O2066">
        <v>2</v>
      </c>
      <c r="P2066">
        <v>-1</v>
      </c>
      <c r="Q2066" s="28">
        <v>41321.245138888888</v>
      </c>
      <c r="R2066" s="28">
        <v>41322.32708333333</v>
      </c>
      <c r="S2066" t="s">
        <v>7772</v>
      </c>
      <c r="U2066" s="27">
        <v>41321</v>
      </c>
      <c r="V2066">
        <v>1</v>
      </c>
      <c r="W2066" t="s">
        <v>36</v>
      </c>
      <c r="X2066" t="s">
        <v>274</v>
      </c>
      <c r="Y2066">
        <v>0</v>
      </c>
      <c r="AB2066" t="s">
        <v>237</v>
      </c>
      <c r="AH2066">
        <v>0</v>
      </c>
      <c r="AN2066" t="s">
        <v>238</v>
      </c>
      <c r="AO2066">
        <v>2</v>
      </c>
      <c r="AP2066" t="s">
        <v>239</v>
      </c>
      <c r="AQ2066" s="27">
        <v>41322</v>
      </c>
      <c r="AR2066" t="s">
        <v>240</v>
      </c>
      <c r="AS2066">
        <v>2</v>
      </c>
      <c r="AT2066" t="s">
        <v>239</v>
      </c>
      <c r="AU2066" s="27">
        <v>41322</v>
      </c>
    </row>
    <row r="2067" spans="1:47" x14ac:dyDescent="0.2">
      <c r="A2067">
        <v>2066</v>
      </c>
      <c r="B2067" t="s">
        <v>7773</v>
      </c>
      <c r="C2067" t="s">
        <v>7774</v>
      </c>
      <c r="D2067" t="s">
        <v>7775</v>
      </c>
      <c r="E2067" s="27">
        <v>41383</v>
      </c>
      <c r="F2067" t="s">
        <v>233</v>
      </c>
      <c r="G2067" s="27">
        <v>29057</v>
      </c>
      <c r="H2067">
        <v>36</v>
      </c>
      <c r="I2067" t="s">
        <v>244</v>
      </c>
      <c r="J2067" t="s">
        <v>245</v>
      </c>
      <c r="K2067">
        <v>0</v>
      </c>
      <c r="L2067">
        <v>4</v>
      </c>
      <c r="M2067">
        <v>0</v>
      </c>
      <c r="N2067">
        <v>0</v>
      </c>
      <c r="O2067">
        <v>6</v>
      </c>
      <c r="P2067">
        <v>-25</v>
      </c>
      <c r="Q2067" s="28">
        <v>41358.052083333336</v>
      </c>
      <c r="R2067" s="28">
        <v>41358.334027777775</v>
      </c>
      <c r="S2067" t="s">
        <v>7776</v>
      </c>
      <c r="T2067" s="27">
        <v>41357</v>
      </c>
      <c r="V2067">
        <v>26</v>
      </c>
      <c r="W2067" t="s">
        <v>32</v>
      </c>
      <c r="X2067" t="s">
        <v>7777</v>
      </c>
      <c r="Y2067">
        <v>0</v>
      </c>
      <c r="AB2067" t="s">
        <v>237</v>
      </c>
      <c r="AH2067">
        <v>0</v>
      </c>
      <c r="AN2067" t="s">
        <v>238</v>
      </c>
      <c r="AO2067">
        <v>2</v>
      </c>
      <c r="AP2067" t="s">
        <v>239</v>
      </c>
      <c r="AQ2067" s="27">
        <v>41383</v>
      </c>
      <c r="AR2067" t="s">
        <v>240</v>
      </c>
      <c r="AS2067">
        <v>4</v>
      </c>
      <c r="AT2067" t="s">
        <v>239</v>
      </c>
      <c r="AU2067" s="27">
        <v>41383</v>
      </c>
    </row>
    <row r="2068" spans="1:47" x14ac:dyDescent="0.2">
      <c r="A2068">
        <v>2067</v>
      </c>
      <c r="B2068" t="s">
        <v>7778</v>
      </c>
      <c r="C2068" t="s">
        <v>7779</v>
      </c>
      <c r="D2068" t="s">
        <v>7780</v>
      </c>
      <c r="E2068" s="27">
        <v>41748</v>
      </c>
      <c r="F2068" t="s">
        <v>294</v>
      </c>
      <c r="G2068" s="27">
        <v>34817</v>
      </c>
      <c r="H2068">
        <v>20</v>
      </c>
      <c r="I2068" t="s">
        <v>259</v>
      </c>
      <c r="J2068" t="s">
        <v>353</v>
      </c>
      <c r="K2068">
        <v>0</v>
      </c>
      <c r="L2068">
        <v>10</v>
      </c>
      <c r="M2068">
        <v>0</v>
      </c>
      <c r="N2068">
        <v>0</v>
      </c>
      <c r="O2068">
        <v>0</v>
      </c>
      <c r="W2068" t="s">
        <v>237</v>
      </c>
      <c r="Y2068">
        <v>-1</v>
      </c>
      <c r="AB2068" t="s">
        <v>237</v>
      </c>
      <c r="AH2068">
        <v>0</v>
      </c>
      <c r="AN2068" t="s">
        <v>238</v>
      </c>
      <c r="AO2068">
        <v>9</v>
      </c>
      <c r="AP2068" t="s">
        <v>269</v>
      </c>
      <c r="AQ2068" s="27">
        <v>41748</v>
      </c>
      <c r="AR2068" t="s">
        <v>240</v>
      </c>
      <c r="AS2068">
        <v>10</v>
      </c>
      <c r="AT2068" t="s">
        <v>269</v>
      </c>
      <c r="AU2068" s="27">
        <v>41748</v>
      </c>
    </row>
    <row r="2069" spans="1:47" x14ac:dyDescent="0.2">
      <c r="A2069">
        <v>2068</v>
      </c>
      <c r="B2069" t="s">
        <v>7781</v>
      </c>
      <c r="C2069" t="s">
        <v>7782</v>
      </c>
      <c r="D2069" t="s">
        <v>2220</v>
      </c>
      <c r="E2069" s="27">
        <v>41772</v>
      </c>
      <c r="F2069" t="s">
        <v>233</v>
      </c>
      <c r="G2069" s="27">
        <v>34265</v>
      </c>
      <c r="H2069">
        <v>22</v>
      </c>
      <c r="I2069" t="s">
        <v>259</v>
      </c>
      <c r="J2069" t="s">
        <v>22</v>
      </c>
      <c r="K2069">
        <v>0</v>
      </c>
      <c r="L2069">
        <v>2</v>
      </c>
      <c r="M2069">
        <v>0</v>
      </c>
      <c r="N2069">
        <v>0</v>
      </c>
      <c r="O2069">
        <v>0</v>
      </c>
      <c r="P2069">
        <v>-1</v>
      </c>
      <c r="Q2069" s="28">
        <v>41771.468055555553</v>
      </c>
      <c r="R2069" s="28">
        <v>41773.120833333334</v>
      </c>
      <c r="S2069" t="s">
        <v>7783</v>
      </c>
      <c r="T2069" s="27">
        <v>41771</v>
      </c>
      <c r="V2069">
        <v>1</v>
      </c>
      <c r="W2069" t="s">
        <v>36</v>
      </c>
      <c r="X2069" t="s">
        <v>279</v>
      </c>
      <c r="Y2069">
        <v>0</v>
      </c>
      <c r="AB2069" t="s">
        <v>237</v>
      </c>
      <c r="AH2069">
        <v>0</v>
      </c>
      <c r="AN2069" t="s">
        <v>238</v>
      </c>
      <c r="AO2069">
        <v>4</v>
      </c>
      <c r="AP2069" t="s">
        <v>239</v>
      </c>
      <c r="AQ2069" s="27">
        <v>41772</v>
      </c>
      <c r="AR2069" t="s">
        <v>240</v>
      </c>
      <c r="AS2069">
        <v>2</v>
      </c>
      <c r="AT2069" t="s">
        <v>239</v>
      </c>
      <c r="AU2069" s="27">
        <v>41772</v>
      </c>
    </row>
    <row r="2070" spans="1:47" x14ac:dyDescent="0.2">
      <c r="A2070">
        <v>2069</v>
      </c>
      <c r="B2070" t="s">
        <v>7784</v>
      </c>
      <c r="C2070" t="s">
        <v>3294</v>
      </c>
      <c r="D2070" t="s">
        <v>2683</v>
      </c>
      <c r="E2070" s="27">
        <v>41304</v>
      </c>
      <c r="F2070" t="s">
        <v>233</v>
      </c>
      <c r="G2070" s="27">
        <v>34009</v>
      </c>
      <c r="H2070">
        <v>23</v>
      </c>
      <c r="I2070" t="s">
        <v>259</v>
      </c>
      <c r="J2070" t="s">
        <v>250</v>
      </c>
      <c r="K2070">
        <v>0</v>
      </c>
      <c r="L2070">
        <v>3</v>
      </c>
      <c r="M2070">
        <v>0</v>
      </c>
      <c r="N2070">
        <v>0</v>
      </c>
      <c r="O2070">
        <v>0</v>
      </c>
      <c r="P2070">
        <v>-1</v>
      </c>
      <c r="Q2070" s="28">
        <v>41303.23333333333</v>
      </c>
      <c r="R2070" s="28">
        <v>41304.325694444444</v>
      </c>
      <c r="S2070" t="s">
        <v>7785</v>
      </c>
      <c r="T2070" s="27">
        <v>41303</v>
      </c>
      <c r="V2070">
        <v>1</v>
      </c>
      <c r="W2070" t="s">
        <v>32</v>
      </c>
      <c r="X2070" t="s">
        <v>284</v>
      </c>
      <c r="Y2070">
        <v>0</v>
      </c>
      <c r="AB2070" t="s">
        <v>237</v>
      </c>
      <c r="AH2070">
        <v>0</v>
      </c>
      <c r="AN2070" t="s">
        <v>238</v>
      </c>
      <c r="AO2070">
        <v>5</v>
      </c>
      <c r="AP2070" t="s">
        <v>246</v>
      </c>
      <c r="AQ2070" s="27">
        <v>41304</v>
      </c>
      <c r="AR2070" t="s">
        <v>240</v>
      </c>
      <c r="AS2070">
        <v>3</v>
      </c>
      <c r="AT2070" t="s">
        <v>239</v>
      </c>
      <c r="AU2070" s="27">
        <v>41304</v>
      </c>
    </row>
    <row r="2071" spans="1:47" x14ac:dyDescent="0.2">
      <c r="A2071">
        <v>2070</v>
      </c>
      <c r="B2071" t="s">
        <v>7786</v>
      </c>
      <c r="C2071" t="s">
        <v>7787</v>
      </c>
      <c r="D2071" t="s">
        <v>7788</v>
      </c>
      <c r="E2071" s="27">
        <v>41295</v>
      </c>
      <c r="F2071" t="s">
        <v>233</v>
      </c>
      <c r="G2071" s="27">
        <v>30547</v>
      </c>
      <c r="H2071">
        <v>32</v>
      </c>
      <c r="I2071" t="s">
        <v>244</v>
      </c>
      <c r="J2071" t="s">
        <v>250</v>
      </c>
      <c r="K2071">
        <v>0</v>
      </c>
      <c r="L2071">
        <v>8</v>
      </c>
      <c r="M2071">
        <v>0</v>
      </c>
      <c r="N2071">
        <v>0</v>
      </c>
      <c r="O2071">
        <v>2</v>
      </c>
      <c r="P2071">
        <v>0</v>
      </c>
      <c r="Q2071" s="28">
        <v>41295.087500000001</v>
      </c>
      <c r="R2071" s="28">
        <v>41404.359722222223</v>
      </c>
      <c r="S2071" t="s">
        <v>7789</v>
      </c>
      <c r="U2071" s="27">
        <v>41295</v>
      </c>
      <c r="V2071">
        <v>0</v>
      </c>
      <c r="W2071" t="s">
        <v>36</v>
      </c>
      <c r="X2071" t="s">
        <v>274</v>
      </c>
      <c r="Y2071">
        <v>0</v>
      </c>
      <c r="AB2071" t="s">
        <v>237</v>
      </c>
      <c r="AH2071">
        <v>0</v>
      </c>
      <c r="AN2071" t="s">
        <v>238</v>
      </c>
      <c r="AO2071">
        <v>5</v>
      </c>
      <c r="AP2071" t="s">
        <v>246</v>
      </c>
      <c r="AQ2071" s="27">
        <v>41295</v>
      </c>
      <c r="AR2071" t="s">
        <v>240</v>
      </c>
      <c r="AS2071">
        <v>8</v>
      </c>
      <c r="AT2071" t="s">
        <v>269</v>
      </c>
      <c r="AU2071" s="27">
        <v>41295</v>
      </c>
    </row>
    <row r="2072" spans="1:47" x14ac:dyDescent="0.2">
      <c r="A2072">
        <v>2071</v>
      </c>
      <c r="B2072" t="s">
        <v>7790</v>
      </c>
      <c r="C2072" t="s">
        <v>7791</v>
      </c>
      <c r="D2072" t="s">
        <v>775</v>
      </c>
      <c r="E2072" s="27">
        <v>41356</v>
      </c>
      <c r="F2072" t="s">
        <v>233</v>
      </c>
      <c r="G2072" s="27">
        <v>30490</v>
      </c>
      <c r="H2072">
        <v>32</v>
      </c>
      <c r="I2072" t="s">
        <v>244</v>
      </c>
      <c r="J2072" t="s">
        <v>250</v>
      </c>
      <c r="K2072">
        <v>0</v>
      </c>
      <c r="L2072">
        <v>9</v>
      </c>
      <c r="M2072">
        <v>0</v>
      </c>
      <c r="N2072">
        <v>0</v>
      </c>
      <c r="O2072">
        <v>11</v>
      </c>
      <c r="P2072">
        <v>-1</v>
      </c>
      <c r="Q2072" s="28">
        <v>41355.399305555555</v>
      </c>
      <c r="R2072" s="28">
        <v>41357.160416666666</v>
      </c>
      <c r="S2072" t="s">
        <v>7792</v>
      </c>
      <c r="U2072" s="27">
        <v>41355</v>
      </c>
      <c r="V2072">
        <v>1</v>
      </c>
      <c r="W2072" t="s">
        <v>36</v>
      </c>
      <c r="X2072" t="s">
        <v>274</v>
      </c>
      <c r="Y2072">
        <v>1</v>
      </c>
      <c r="AA2072" t="s">
        <v>7793</v>
      </c>
      <c r="AB2072" t="s">
        <v>36</v>
      </c>
      <c r="AC2072">
        <v>1</v>
      </c>
      <c r="AD2072" s="27">
        <v>41906</v>
      </c>
      <c r="AE2072" t="s">
        <v>2771</v>
      </c>
      <c r="AF2072" s="27">
        <v>41907</v>
      </c>
      <c r="AG2072" s="27">
        <v>41909</v>
      </c>
      <c r="AH2072">
        <v>0</v>
      </c>
      <c r="AN2072" t="s">
        <v>238</v>
      </c>
      <c r="AO2072">
        <v>5</v>
      </c>
      <c r="AP2072" t="s">
        <v>246</v>
      </c>
      <c r="AQ2072" s="27">
        <v>41356</v>
      </c>
      <c r="AR2072" t="s">
        <v>240</v>
      </c>
      <c r="AS2072">
        <v>9</v>
      </c>
      <c r="AT2072" t="s">
        <v>269</v>
      </c>
      <c r="AU2072" s="27">
        <v>41356</v>
      </c>
    </row>
    <row r="2073" spans="1:47" x14ac:dyDescent="0.2">
      <c r="A2073">
        <v>2072</v>
      </c>
      <c r="B2073" t="s">
        <v>7794</v>
      </c>
      <c r="C2073" t="s">
        <v>435</v>
      </c>
      <c r="D2073" t="s">
        <v>7795</v>
      </c>
      <c r="E2073" s="27">
        <v>41393</v>
      </c>
      <c r="F2073" t="s">
        <v>294</v>
      </c>
      <c r="G2073" s="27">
        <v>18085</v>
      </c>
      <c r="H2073">
        <v>66</v>
      </c>
      <c r="I2073" t="s">
        <v>234</v>
      </c>
      <c r="J2073" t="s">
        <v>245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-46</v>
      </c>
      <c r="Q2073" s="28">
        <v>41347.119444444441</v>
      </c>
      <c r="R2073" s="28">
        <v>41375.32708333333</v>
      </c>
      <c r="S2073" t="s">
        <v>7796</v>
      </c>
      <c r="T2073" s="27">
        <v>41347</v>
      </c>
      <c r="V2073">
        <v>46</v>
      </c>
      <c r="W2073" t="s">
        <v>36</v>
      </c>
      <c r="X2073" t="s">
        <v>2656</v>
      </c>
      <c r="Y2073">
        <v>0</v>
      </c>
      <c r="AB2073" t="s">
        <v>237</v>
      </c>
      <c r="AH2073">
        <v>0</v>
      </c>
      <c r="AN2073" t="s">
        <v>238</v>
      </c>
      <c r="AO2073">
        <v>1</v>
      </c>
      <c r="AP2073" t="s">
        <v>239</v>
      </c>
      <c r="AQ2073" s="27">
        <v>41393</v>
      </c>
      <c r="AR2073" t="s">
        <v>240</v>
      </c>
      <c r="AS2073">
        <v>1</v>
      </c>
      <c r="AT2073" t="s">
        <v>239</v>
      </c>
      <c r="AU2073" s="27">
        <v>41393</v>
      </c>
    </row>
    <row r="2074" spans="1:47" x14ac:dyDescent="0.2">
      <c r="A2074">
        <v>2073</v>
      </c>
      <c r="B2074" t="s">
        <v>7797</v>
      </c>
      <c r="C2074" t="s">
        <v>7798</v>
      </c>
      <c r="D2074" t="s">
        <v>907</v>
      </c>
      <c r="E2074" s="27">
        <v>41857</v>
      </c>
      <c r="F2074" t="s">
        <v>294</v>
      </c>
      <c r="G2074" s="27">
        <v>29162</v>
      </c>
      <c r="H2074">
        <v>36</v>
      </c>
      <c r="I2074" t="s">
        <v>244</v>
      </c>
      <c r="J2074" t="s">
        <v>22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-1</v>
      </c>
      <c r="Q2074" s="28">
        <v>41856.216666666667</v>
      </c>
      <c r="R2074" s="28">
        <v>41858.349305555559</v>
      </c>
      <c r="S2074" t="s">
        <v>7799</v>
      </c>
      <c r="T2074" s="27">
        <v>41856</v>
      </c>
      <c r="V2074">
        <v>1</v>
      </c>
      <c r="W2074" t="s">
        <v>32</v>
      </c>
      <c r="X2074" t="s">
        <v>359</v>
      </c>
      <c r="Y2074">
        <v>0</v>
      </c>
      <c r="AB2074" t="s">
        <v>237</v>
      </c>
      <c r="AH2074">
        <v>0</v>
      </c>
      <c r="AN2074" t="s">
        <v>238</v>
      </c>
      <c r="AO2074">
        <v>1</v>
      </c>
      <c r="AP2074" t="s">
        <v>239</v>
      </c>
      <c r="AQ2074" s="27">
        <v>41857</v>
      </c>
      <c r="AR2074" t="s">
        <v>240</v>
      </c>
      <c r="AS2074">
        <v>1</v>
      </c>
      <c r="AT2074" t="s">
        <v>239</v>
      </c>
      <c r="AU2074" s="27">
        <v>41857</v>
      </c>
    </row>
    <row r="2075" spans="1:47" x14ac:dyDescent="0.2">
      <c r="A2075">
        <v>2074</v>
      </c>
      <c r="B2075" t="s">
        <v>7800</v>
      </c>
      <c r="C2075" t="s">
        <v>7801</v>
      </c>
      <c r="D2075" t="s">
        <v>1079</v>
      </c>
      <c r="E2075" s="27">
        <v>41704</v>
      </c>
      <c r="F2075" t="s">
        <v>233</v>
      </c>
      <c r="G2075" s="27">
        <v>18165</v>
      </c>
      <c r="H2075">
        <v>66</v>
      </c>
      <c r="I2075" t="s">
        <v>234</v>
      </c>
      <c r="J2075" t="s">
        <v>22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-1</v>
      </c>
      <c r="Q2075" s="28">
        <v>41703.097222222219</v>
      </c>
      <c r="R2075" s="28">
        <v>41704.433333333334</v>
      </c>
      <c r="S2075" t="s">
        <v>7802</v>
      </c>
      <c r="T2075" s="27">
        <v>41703</v>
      </c>
      <c r="V2075">
        <v>1</v>
      </c>
      <c r="W2075" t="s">
        <v>36</v>
      </c>
      <c r="X2075" t="s">
        <v>1607</v>
      </c>
      <c r="Y2075">
        <v>0</v>
      </c>
      <c r="AB2075" t="s">
        <v>237</v>
      </c>
      <c r="AH2075">
        <v>0</v>
      </c>
      <c r="AN2075" t="s">
        <v>238</v>
      </c>
      <c r="AO2075">
        <v>1</v>
      </c>
      <c r="AP2075" t="s">
        <v>239</v>
      </c>
      <c r="AQ2075" s="27">
        <v>41704</v>
      </c>
      <c r="AR2075" t="s">
        <v>240</v>
      </c>
      <c r="AS2075">
        <v>1</v>
      </c>
      <c r="AT2075" t="s">
        <v>239</v>
      </c>
      <c r="AU2075" s="27">
        <v>41704</v>
      </c>
    </row>
    <row r="2076" spans="1:47" x14ac:dyDescent="0.2">
      <c r="A2076">
        <v>2075</v>
      </c>
      <c r="B2076" t="s">
        <v>7803</v>
      </c>
      <c r="C2076" t="s">
        <v>7804</v>
      </c>
      <c r="D2076" t="s">
        <v>7805</v>
      </c>
      <c r="E2076" s="27">
        <v>41414</v>
      </c>
      <c r="F2076" t="s">
        <v>294</v>
      </c>
      <c r="G2076" s="27">
        <v>33563</v>
      </c>
      <c r="H2076">
        <v>24</v>
      </c>
      <c r="I2076" t="s">
        <v>259</v>
      </c>
      <c r="J2076" t="s">
        <v>245</v>
      </c>
      <c r="K2076">
        <v>0</v>
      </c>
      <c r="L2076">
        <v>6</v>
      </c>
      <c r="M2076">
        <v>0</v>
      </c>
      <c r="N2076">
        <v>0</v>
      </c>
      <c r="O2076">
        <v>0</v>
      </c>
      <c r="P2076">
        <v>-1</v>
      </c>
      <c r="Q2076" s="28">
        <v>41413.291666666664</v>
      </c>
      <c r="R2076" s="28">
        <v>41437.081250000003</v>
      </c>
      <c r="S2076" t="s">
        <v>7806</v>
      </c>
      <c r="T2076" s="27">
        <v>41413</v>
      </c>
      <c r="V2076">
        <v>1</v>
      </c>
      <c r="W2076" t="s">
        <v>36</v>
      </c>
      <c r="X2076" t="s">
        <v>279</v>
      </c>
      <c r="Y2076">
        <v>0</v>
      </c>
      <c r="AB2076" t="s">
        <v>237</v>
      </c>
      <c r="AH2076">
        <v>0</v>
      </c>
      <c r="AN2076" t="s">
        <v>238</v>
      </c>
      <c r="AO2076">
        <v>4</v>
      </c>
      <c r="AP2076" t="s">
        <v>239</v>
      </c>
      <c r="AQ2076" s="27">
        <v>41414</v>
      </c>
      <c r="AR2076" t="s">
        <v>240</v>
      </c>
      <c r="AS2076">
        <v>6</v>
      </c>
      <c r="AT2076" t="s">
        <v>246</v>
      </c>
      <c r="AU2076" s="27">
        <v>41414</v>
      </c>
    </row>
    <row r="2077" spans="1:47" x14ac:dyDescent="0.2">
      <c r="A2077">
        <v>2076</v>
      </c>
      <c r="B2077" t="s">
        <v>7807</v>
      </c>
      <c r="C2077" t="s">
        <v>1568</v>
      </c>
      <c r="D2077" t="s">
        <v>2124</v>
      </c>
      <c r="E2077" s="27">
        <v>41354</v>
      </c>
      <c r="F2077" t="s">
        <v>233</v>
      </c>
      <c r="G2077" s="27">
        <v>31351</v>
      </c>
      <c r="H2077">
        <v>30</v>
      </c>
      <c r="I2077" t="s">
        <v>244</v>
      </c>
      <c r="J2077" t="s">
        <v>250</v>
      </c>
      <c r="K2077">
        <v>0</v>
      </c>
      <c r="L2077">
        <v>10</v>
      </c>
      <c r="M2077">
        <v>0</v>
      </c>
      <c r="N2077">
        <v>0</v>
      </c>
      <c r="O2077">
        <v>7</v>
      </c>
      <c r="P2077">
        <v>-1</v>
      </c>
      <c r="Q2077" s="28">
        <v>41353.338888888888</v>
      </c>
      <c r="R2077" s="28">
        <v>41956.289583333331</v>
      </c>
      <c r="S2077" t="s">
        <v>7808</v>
      </c>
      <c r="T2077" s="27">
        <v>41353</v>
      </c>
      <c r="V2077">
        <v>1</v>
      </c>
      <c r="W2077" t="s">
        <v>32</v>
      </c>
      <c r="X2077" t="s">
        <v>453</v>
      </c>
      <c r="Y2077">
        <v>1</v>
      </c>
      <c r="AA2077" t="s">
        <v>7809</v>
      </c>
      <c r="AB2077" t="s">
        <v>36</v>
      </c>
      <c r="AD2077" s="27">
        <v>42257</v>
      </c>
      <c r="AE2077" t="s">
        <v>412</v>
      </c>
      <c r="AH2077">
        <v>0</v>
      </c>
      <c r="AN2077" t="s">
        <v>238</v>
      </c>
      <c r="AO2077">
        <v>7</v>
      </c>
      <c r="AP2077" t="s">
        <v>246</v>
      </c>
      <c r="AQ2077" s="27">
        <v>41354</v>
      </c>
      <c r="AR2077" t="s">
        <v>240</v>
      </c>
      <c r="AS2077">
        <v>10</v>
      </c>
      <c r="AT2077" t="s">
        <v>269</v>
      </c>
      <c r="AU2077" s="27">
        <v>41354</v>
      </c>
    </row>
    <row r="2078" spans="1:47" x14ac:dyDescent="0.2">
      <c r="A2078">
        <v>2077</v>
      </c>
      <c r="B2078" t="s">
        <v>7810</v>
      </c>
      <c r="C2078" t="s">
        <v>7811</v>
      </c>
      <c r="D2078" t="s">
        <v>7812</v>
      </c>
      <c r="E2078" s="27">
        <v>41348</v>
      </c>
      <c r="F2078" t="s">
        <v>233</v>
      </c>
      <c r="G2078" s="27">
        <v>32068</v>
      </c>
      <c r="H2078">
        <v>28</v>
      </c>
      <c r="I2078" t="s">
        <v>244</v>
      </c>
      <c r="J2078" t="s">
        <v>250</v>
      </c>
      <c r="K2078">
        <v>0</v>
      </c>
      <c r="L2078">
        <v>7</v>
      </c>
      <c r="M2078">
        <v>0</v>
      </c>
      <c r="N2078">
        <v>0</v>
      </c>
      <c r="O2078">
        <v>1</v>
      </c>
      <c r="P2078">
        <v>-1</v>
      </c>
      <c r="Q2078" s="28">
        <v>41347.374305555553</v>
      </c>
      <c r="R2078" s="28">
        <v>41349.239583333336</v>
      </c>
      <c r="S2078" t="s">
        <v>7813</v>
      </c>
      <c r="T2078" s="27">
        <v>41347</v>
      </c>
      <c r="V2078">
        <v>1</v>
      </c>
      <c r="W2078" t="s">
        <v>36</v>
      </c>
      <c r="X2078" t="s">
        <v>279</v>
      </c>
      <c r="Y2078">
        <v>0</v>
      </c>
      <c r="AB2078" t="s">
        <v>237</v>
      </c>
      <c r="AH2078">
        <v>0</v>
      </c>
      <c r="AN2078" t="s">
        <v>238</v>
      </c>
      <c r="AO2078">
        <v>3</v>
      </c>
      <c r="AP2078" t="s">
        <v>239</v>
      </c>
      <c r="AQ2078" s="27">
        <v>41348</v>
      </c>
      <c r="AR2078" t="s">
        <v>240</v>
      </c>
      <c r="AS2078">
        <v>7</v>
      </c>
      <c r="AT2078" t="s">
        <v>246</v>
      </c>
      <c r="AU2078" s="27">
        <v>41348</v>
      </c>
    </row>
    <row r="2079" spans="1:47" x14ac:dyDescent="0.2">
      <c r="A2079">
        <v>2078</v>
      </c>
      <c r="B2079" t="s">
        <v>7814</v>
      </c>
      <c r="C2079" t="s">
        <v>693</v>
      </c>
      <c r="D2079" t="s">
        <v>7815</v>
      </c>
      <c r="E2079" s="27">
        <v>41819</v>
      </c>
      <c r="F2079" t="s">
        <v>233</v>
      </c>
      <c r="G2079" s="27">
        <v>26495</v>
      </c>
      <c r="H2079">
        <v>43</v>
      </c>
      <c r="I2079" t="s">
        <v>244</v>
      </c>
      <c r="J2079" t="s">
        <v>245</v>
      </c>
      <c r="K2079">
        <v>0</v>
      </c>
      <c r="L2079">
        <v>5</v>
      </c>
      <c r="M2079">
        <v>0</v>
      </c>
      <c r="N2079">
        <v>0</v>
      </c>
      <c r="O2079">
        <v>4</v>
      </c>
      <c r="P2079">
        <v>0</v>
      </c>
      <c r="Q2079" s="28">
        <v>41819.148611111108</v>
      </c>
      <c r="R2079" s="28">
        <v>41821.216666666667</v>
      </c>
      <c r="S2079" t="s">
        <v>7816</v>
      </c>
      <c r="T2079" s="27">
        <v>41819</v>
      </c>
      <c r="V2079">
        <v>0</v>
      </c>
      <c r="W2079" t="s">
        <v>32</v>
      </c>
      <c r="X2079" t="s">
        <v>567</v>
      </c>
      <c r="Y2079">
        <v>1</v>
      </c>
      <c r="AA2079" t="s">
        <v>7817</v>
      </c>
      <c r="AB2079" t="s">
        <v>36</v>
      </c>
      <c r="AD2079" s="27">
        <v>42368</v>
      </c>
      <c r="AE2079" t="s">
        <v>5436</v>
      </c>
      <c r="AH2079">
        <v>1</v>
      </c>
      <c r="AJ2079" t="s">
        <v>7818</v>
      </c>
      <c r="AK2079" t="s">
        <v>255</v>
      </c>
      <c r="AL2079" s="27">
        <v>42368</v>
      </c>
      <c r="AM2079" t="s">
        <v>2518</v>
      </c>
      <c r="AN2079" t="s">
        <v>238</v>
      </c>
      <c r="AO2079">
        <v>2</v>
      </c>
      <c r="AP2079" t="s">
        <v>239</v>
      </c>
      <c r="AQ2079" s="27">
        <v>41819</v>
      </c>
      <c r="AR2079" t="s">
        <v>240</v>
      </c>
      <c r="AS2079">
        <v>5</v>
      </c>
      <c r="AT2079" t="s">
        <v>246</v>
      </c>
      <c r="AU2079" s="27">
        <v>41819</v>
      </c>
    </row>
    <row r="2080" spans="1:47" x14ac:dyDescent="0.2">
      <c r="A2080">
        <v>2079</v>
      </c>
      <c r="B2080" t="s">
        <v>7819</v>
      </c>
      <c r="C2080" t="s">
        <v>7820</v>
      </c>
      <c r="D2080" t="s">
        <v>7821</v>
      </c>
      <c r="E2080" s="27">
        <v>41636</v>
      </c>
      <c r="F2080" t="s">
        <v>233</v>
      </c>
      <c r="G2080" s="27">
        <v>29440</v>
      </c>
      <c r="H2080">
        <v>35</v>
      </c>
      <c r="I2080" t="s">
        <v>244</v>
      </c>
      <c r="J2080" t="s">
        <v>250</v>
      </c>
      <c r="K2080">
        <v>0</v>
      </c>
      <c r="L2080">
        <v>2</v>
      </c>
      <c r="M2080">
        <v>0</v>
      </c>
      <c r="N2080">
        <v>0</v>
      </c>
      <c r="O2080">
        <v>3</v>
      </c>
      <c r="P2080">
        <v>-1</v>
      </c>
      <c r="Q2080" s="28">
        <v>41635.149305555555</v>
      </c>
      <c r="R2080" s="28">
        <v>41646.424305555556</v>
      </c>
      <c r="S2080" t="s">
        <v>7822</v>
      </c>
      <c r="T2080" s="27">
        <v>41635</v>
      </c>
      <c r="V2080">
        <v>1</v>
      </c>
      <c r="W2080" t="s">
        <v>36</v>
      </c>
      <c r="X2080" t="s">
        <v>279</v>
      </c>
      <c r="Y2080">
        <v>0</v>
      </c>
      <c r="AB2080" t="s">
        <v>237</v>
      </c>
      <c r="AH2080">
        <v>0</v>
      </c>
      <c r="AN2080" t="s">
        <v>238</v>
      </c>
      <c r="AO2080">
        <v>2</v>
      </c>
      <c r="AP2080" t="s">
        <v>239</v>
      </c>
      <c r="AQ2080" s="27">
        <v>41636</v>
      </c>
      <c r="AR2080" t="s">
        <v>240</v>
      </c>
      <c r="AS2080">
        <v>2</v>
      </c>
      <c r="AT2080" t="s">
        <v>239</v>
      </c>
      <c r="AU2080" s="27">
        <v>41636</v>
      </c>
    </row>
    <row r="2081" spans="1:47" x14ac:dyDescent="0.2">
      <c r="A2081">
        <v>2080</v>
      </c>
      <c r="B2081" t="s">
        <v>7823</v>
      </c>
      <c r="C2081" t="s">
        <v>7824</v>
      </c>
      <c r="D2081" t="s">
        <v>7825</v>
      </c>
      <c r="E2081" s="27">
        <v>41869</v>
      </c>
      <c r="F2081" t="s">
        <v>233</v>
      </c>
      <c r="G2081" s="27">
        <v>33220</v>
      </c>
      <c r="H2081">
        <v>25</v>
      </c>
      <c r="I2081" t="s">
        <v>244</v>
      </c>
      <c r="J2081" t="s">
        <v>250</v>
      </c>
      <c r="K2081">
        <v>0</v>
      </c>
      <c r="L2081">
        <v>3</v>
      </c>
      <c r="M2081">
        <v>0</v>
      </c>
      <c r="N2081">
        <v>0</v>
      </c>
      <c r="O2081">
        <v>1</v>
      </c>
      <c r="P2081">
        <v>0</v>
      </c>
      <c r="Q2081" s="28">
        <v>41869.53402777778</v>
      </c>
      <c r="R2081" s="28">
        <v>41871.133333333331</v>
      </c>
      <c r="S2081" t="s">
        <v>7826</v>
      </c>
      <c r="U2081" s="27">
        <v>41869</v>
      </c>
      <c r="V2081">
        <v>0</v>
      </c>
      <c r="W2081" t="s">
        <v>32</v>
      </c>
      <c r="X2081" t="s">
        <v>274</v>
      </c>
      <c r="Y2081">
        <v>0</v>
      </c>
      <c r="AB2081" t="s">
        <v>237</v>
      </c>
      <c r="AH2081">
        <v>0</v>
      </c>
      <c r="AN2081" t="s">
        <v>238</v>
      </c>
      <c r="AO2081">
        <v>3</v>
      </c>
      <c r="AP2081" t="s">
        <v>239</v>
      </c>
      <c r="AQ2081" s="27">
        <v>41869</v>
      </c>
      <c r="AR2081" t="s">
        <v>240</v>
      </c>
      <c r="AS2081">
        <v>3</v>
      </c>
      <c r="AT2081" t="s">
        <v>239</v>
      </c>
      <c r="AU2081" s="27">
        <v>41869</v>
      </c>
    </row>
    <row r="2082" spans="1:47" x14ac:dyDescent="0.2">
      <c r="A2082">
        <v>2081</v>
      </c>
      <c r="B2082" t="s">
        <v>7827</v>
      </c>
      <c r="C2082" t="s">
        <v>407</v>
      </c>
      <c r="D2082" t="s">
        <v>4052</v>
      </c>
      <c r="E2082" s="27">
        <v>41960</v>
      </c>
      <c r="F2082" t="s">
        <v>233</v>
      </c>
      <c r="G2082" s="27">
        <v>34494</v>
      </c>
      <c r="H2082">
        <v>21</v>
      </c>
      <c r="I2082" t="s">
        <v>259</v>
      </c>
      <c r="J2082" t="s">
        <v>250</v>
      </c>
      <c r="K2082">
        <v>0</v>
      </c>
      <c r="L2082">
        <v>9</v>
      </c>
      <c r="M2082">
        <v>0</v>
      </c>
      <c r="N2082">
        <v>0</v>
      </c>
      <c r="O2082">
        <v>1</v>
      </c>
      <c r="P2082">
        <v>0</v>
      </c>
      <c r="Q2082" s="28">
        <v>41960.179166666669</v>
      </c>
      <c r="R2082" s="28">
        <v>41960.343055555553</v>
      </c>
      <c r="S2082" t="s">
        <v>7828</v>
      </c>
      <c r="T2082" s="27">
        <v>41950</v>
      </c>
      <c r="V2082">
        <v>10</v>
      </c>
      <c r="W2082" t="s">
        <v>32</v>
      </c>
      <c r="X2082" t="s">
        <v>268</v>
      </c>
      <c r="Y2082">
        <v>0</v>
      </c>
      <c r="AB2082" t="s">
        <v>237</v>
      </c>
      <c r="AH2082">
        <v>0</v>
      </c>
      <c r="AN2082" t="s">
        <v>238</v>
      </c>
      <c r="AO2082">
        <v>7</v>
      </c>
      <c r="AP2082" t="s">
        <v>246</v>
      </c>
      <c r="AQ2082" s="27">
        <v>41960</v>
      </c>
      <c r="AR2082" t="s">
        <v>240</v>
      </c>
      <c r="AS2082">
        <v>9</v>
      </c>
      <c r="AT2082" t="s">
        <v>269</v>
      </c>
      <c r="AU2082" s="27">
        <v>41960</v>
      </c>
    </row>
    <row r="2083" spans="1:47" x14ac:dyDescent="0.2">
      <c r="A2083">
        <v>2082</v>
      </c>
      <c r="B2083" t="s">
        <v>7829</v>
      </c>
      <c r="C2083" t="s">
        <v>2619</v>
      </c>
      <c r="D2083" t="s">
        <v>3191</v>
      </c>
      <c r="E2083" s="27">
        <v>41874</v>
      </c>
      <c r="F2083" t="s">
        <v>233</v>
      </c>
      <c r="G2083" s="27">
        <v>31534</v>
      </c>
      <c r="H2083">
        <v>29</v>
      </c>
      <c r="I2083" t="s">
        <v>244</v>
      </c>
      <c r="J2083" t="s">
        <v>22</v>
      </c>
      <c r="K2083">
        <v>0</v>
      </c>
      <c r="L2083">
        <v>5</v>
      </c>
      <c r="M2083">
        <v>0</v>
      </c>
      <c r="N2083">
        <v>0</v>
      </c>
      <c r="O2083">
        <v>0</v>
      </c>
      <c r="W2083" t="s">
        <v>237</v>
      </c>
      <c r="Y2083">
        <v>-1</v>
      </c>
      <c r="AB2083" t="s">
        <v>237</v>
      </c>
      <c r="AH2083">
        <v>0</v>
      </c>
      <c r="AN2083" t="s">
        <v>238</v>
      </c>
      <c r="AO2083">
        <v>3</v>
      </c>
      <c r="AP2083" t="s">
        <v>239</v>
      </c>
      <c r="AQ2083" s="27">
        <v>41874</v>
      </c>
      <c r="AR2083" t="s">
        <v>240</v>
      </c>
      <c r="AS2083">
        <v>5</v>
      </c>
      <c r="AT2083" t="s">
        <v>246</v>
      </c>
      <c r="AU2083" s="27">
        <v>41874</v>
      </c>
    </row>
    <row r="2084" spans="1:47" x14ac:dyDescent="0.2">
      <c r="A2084">
        <v>2083</v>
      </c>
      <c r="B2084" t="s">
        <v>7830</v>
      </c>
      <c r="C2084" t="s">
        <v>4013</v>
      </c>
      <c r="D2084" t="s">
        <v>7831</v>
      </c>
      <c r="E2084" s="27">
        <v>41593</v>
      </c>
      <c r="F2084" t="s">
        <v>233</v>
      </c>
      <c r="G2084" s="27">
        <v>35533</v>
      </c>
      <c r="H2084">
        <v>19</v>
      </c>
      <c r="I2084" t="s">
        <v>259</v>
      </c>
      <c r="J2084" t="s">
        <v>250</v>
      </c>
      <c r="K2084">
        <v>3</v>
      </c>
      <c r="L2084">
        <v>8</v>
      </c>
      <c r="M2084">
        <v>0</v>
      </c>
      <c r="N2084">
        <v>0</v>
      </c>
      <c r="O2084">
        <v>2</v>
      </c>
      <c r="P2084">
        <v>-21</v>
      </c>
      <c r="Q2084" s="28">
        <v>41572.43472222222</v>
      </c>
      <c r="R2084" s="28">
        <v>41587.173611111109</v>
      </c>
      <c r="S2084" t="s">
        <v>7832</v>
      </c>
      <c r="U2084" s="27">
        <v>41572</v>
      </c>
      <c r="V2084">
        <v>21</v>
      </c>
      <c r="W2084" t="s">
        <v>32</v>
      </c>
      <c r="X2084" t="s">
        <v>274</v>
      </c>
      <c r="Y2084">
        <v>1</v>
      </c>
      <c r="AA2084" t="s">
        <v>7833</v>
      </c>
      <c r="AB2084" t="s">
        <v>32</v>
      </c>
      <c r="AC2084">
        <v>14</v>
      </c>
      <c r="AD2084" s="27">
        <v>41816</v>
      </c>
      <c r="AE2084" t="s">
        <v>3905</v>
      </c>
      <c r="AF2084" s="27">
        <v>41830</v>
      </c>
      <c r="AG2084" s="27">
        <v>41831</v>
      </c>
      <c r="AH2084">
        <v>0</v>
      </c>
      <c r="AN2084" t="s">
        <v>238</v>
      </c>
      <c r="AO2084">
        <v>9</v>
      </c>
      <c r="AP2084" t="s">
        <v>269</v>
      </c>
      <c r="AQ2084" s="27">
        <v>41593</v>
      </c>
      <c r="AR2084" t="s">
        <v>240</v>
      </c>
      <c r="AS2084">
        <v>8</v>
      </c>
      <c r="AT2084" t="s">
        <v>269</v>
      </c>
      <c r="AU2084" s="27">
        <v>41593</v>
      </c>
    </row>
    <row r="2085" spans="1:47" x14ac:dyDescent="0.2">
      <c r="A2085">
        <v>2084</v>
      </c>
      <c r="B2085" t="s">
        <v>7834</v>
      </c>
      <c r="C2085" t="s">
        <v>7835</v>
      </c>
      <c r="D2085" t="s">
        <v>7836</v>
      </c>
      <c r="E2085" s="27">
        <v>41700</v>
      </c>
      <c r="F2085" t="s">
        <v>233</v>
      </c>
      <c r="G2085" s="27">
        <v>30496</v>
      </c>
      <c r="H2085">
        <v>32</v>
      </c>
      <c r="I2085" t="s">
        <v>244</v>
      </c>
      <c r="J2085" t="s">
        <v>250</v>
      </c>
      <c r="K2085">
        <v>0</v>
      </c>
      <c r="L2085">
        <v>10</v>
      </c>
      <c r="M2085">
        <v>0</v>
      </c>
      <c r="N2085">
        <v>0</v>
      </c>
      <c r="O2085">
        <v>1</v>
      </c>
      <c r="P2085">
        <v>-1</v>
      </c>
      <c r="Q2085" s="28">
        <v>41699.377083333333</v>
      </c>
      <c r="R2085" s="28">
        <v>41701.109027777777</v>
      </c>
      <c r="S2085" t="s">
        <v>7837</v>
      </c>
      <c r="T2085" s="27">
        <v>41699</v>
      </c>
      <c r="V2085">
        <v>1</v>
      </c>
      <c r="W2085" t="s">
        <v>32</v>
      </c>
      <c r="X2085" t="s">
        <v>378</v>
      </c>
      <c r="Y2085">
        <v>0</v>
      </c>
      <c r="AB2085" t="s">
        <v>237</v>
      </c>
      <c r="AH2085">
        <v>0</v>
      </c>
      <c r="AN2085" t="s">
        <v>238</v>
      </c>
      <c r="AO2085">
        <v>8</v>
      </c>
      <c r="AP2085" t="s">
        <v>269</v>
      </c>
      <c r="AQ2085" s="27">
        <v>41700</v>
      </c>
      <c r="AR2085" t="s">
        <v>240</v>
      </c>
      <c r="AS2085">
        <v>10</v>
      </c>
      <c r="AT2085" t="s">
        <v>269</v>
      </c>
      <c r="AU2085" s="27">
        <v>41700</v>
      </c>
    </row>
    <row r="2086" spans="1:47" x14ac:dyDescent="0.2">
      <c r="A2086">
        <v>2085</v>
      </c>
      <c r="B2086" t="s">
        <v>7838</v>
      </c>
      <c r="C2086" t="s">
        <v>7731</v>
      </c>
      <c r="D2086" t="s">
        <v>7839</v>
      </c>
      <c r="E2086" s="27">
        <v>41750</v>
      </c>
      <c r="F2086" t="s">
        <v>233</v>
      </c>
      <c r="G2086" s="27">
        <v>30129</v>
      </c>
      <c r="H2086">
        <v>33</v>
      </c>
      <c r="I2086" t="s">
        <v>244</v>
      </c>
      <c r="J2086" t="s">
        <v>245</v>
      </c>
      <c r="K2086">
        <v>0</v>
      </c>
      <c r="L2086">
        <v>2</v>
      </c>
      <c r="M2086">
        <v>0</v>
      </c>
      <c r="N2086">
        <v>0</v>
      </c>
      <c r="O2086">
        <v>0</v>
      </c>
      <c r="S2086" t="s">
        <v>7840</v>
      </c>
      <c r="T2086" s="27">
        <v>41748</v>
      </c>
      <c r="V2086">
        <v>2</v>
      </c>
      <c r="W2086" t="s">
        <v>32</v>
      </c>
      <c r="X2086" t="s">
        <v>7841</v>
      </c>
      <c r="Y2086">
        <v>1</v>
      </c>
      <c r="AA2086" t="s">
        <v>7842</v>
      </c>
      <c r="AB2086" t="s">
        <v>36</v>
      </c>
      <c r="AD2086" s="27">
        <v>41818</v>
      </c>
      <c r="AE2086" t="s">
        <v>279</v>
      </c>
      <c r="AH2086">
        <v>1</v>
      </c>
      <c r="AJ2086" t="s">
        <v>7842</v>
      </c>
      <c r="AK2086" t="s">
        <v>462</v>
      </c>
      <c r="AL2086" s="27">
        <v>41818</v>
      </c>
      <c r="AM2086" t="s">
        <v>279</v>
      </c>
      <c r="AN2086" t="s">
        <v>238</v>
      </c>
      <c r="AO2086">
        <v>2</v>
      </c>
      <c r="AP2086" t="s">
        <v>239</v>
      </c>
      <c r="AQ2086" s="27">
        <v>41750</v>
      </c>
      <c r="AR2086" t="s">
        <v>240</v>
      </c>
      <c r="AS2086">
        <v>2</v>
      </c>
      <c r="AT2086" t="s">
        <v>239</v>
      </c>
      <c r="AU2086" s="27">
        <v>41750</v>
      </c>
    </row>
    <row r="2087" spans="1:47" x14ac:dyDescent="0.2">
      <c r="A2087">
        <v>2086</v>
      </c>
      <c r="B2087" t="s">
        <v>7843</v>
      </c>
      <c r="C2087" t="s">
        <v>242</v>
      </c>
      <c r="D2087" t="s">
        <v>7844</v>
      </c>
      <c r="E2087" s="27">
        <v>41792</v>
      </c>
      <c r="F2087" t="s">
        <v>233</v>
      </c>
      <c r="G2087" s="27">
        <v>24654</v>
      </c>
      <c r="H2087">
        <v>48</v>
      </c>
      <c r="I2087" t="s">
        <v>234</v>
      </c>
      <c r="J2087" t="s">
        <v>245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-2</v>
      </c>
      <c r="Q2087" s="28">
        <v>41790.538194444445</v>
      </c>
      <c r="R2087" s="28">
        <v>41790.406944444447</v>
      </c>
      <c r="S2087" t="s">
        <v>7845</v>
      </c>
      <c r="T2087" s="27">
        <v>41789</v>
      </c>
      <c r="V2087">
        <v>3</v>
      </c>
      <c r="W2087" t="s">
        <v>36</v>
      </c>
      <c r="X2087" t="s">
        <v>780</v>
      </c>
      <c r="Y2087">
        <v>0</v>
      </c>
      <c r="AB2087" t="s">
        <v>237</v>
      </c>
      <c r="AH2087">
        <v>0</v>
      </c>
      <c r="AN2087" t="s">
        <v>238</v>
      </c>
      <c r="AO2087">
        <v>1</v>
      </c>
      <c r="AP2087" t="s">
        <v>239</v>
      </c>
      <c r="AQ2087" s="27">
        <v>41792</v>
      </c>
      <c r="AR2087" t="s">
        <v>240</v>
      </c>
      <c r="AS2087">
        <v>1</v>
      </c>
      <c r="AT2087" t="s">
        <v>239</v>
      </c>
      <c r="AU2087" s="27">
        <v>41792</v>
      </c>
    </row>
    <row r="2088" spans="1:47" x14ac:dyDescent="0.2">
      <c r="A2088">
        <v>2087</v>
      </c>
      <c r="B2088" t="s">
        <v>7846</v>
      </c>
      <c r="C2088" t="s">
        <v>1955</v>
      </c>
      <c r="D2088" t="s">
        <v>5133</v>
      </c>
      <c r="E2088" s="27">
        <v>41621</v>
      </c>
      <c r="F2088" t="s">
        <v>233</v>
      </c>
      <c r="G2088" s="27">
        <v>34252</v>
      </c>
      <c r="H2088">
        <v>22</v>
      </c>
      <c r="I2088" t="s">
        <v>259</v>
      </c>
      <c r="J2088" t="s">
        <v>250</v>
      </c>
      <c r="K2088">
        <v>0</v>
      </c>
      <c r="L2088">
        <v>6</v>
      </c>
      <c r="M2088">
        <v>0</v>
      </c>
      <c r="N2088">
        <v>0</v>
      </c>
      <c r="O2088">
        <v>1</v>
      </c>
      <c r="P2088">
        <v>-1</v>
      </c>
      <c r="Q2088" s="28">
        <v>41620.128472222219</v>
      </c>
      <c r="R2088" s="28">
        <v>41624.222916666666</v>
      </c>
      <c r="S2088" t="s">
        <v>7847</v>
      </c>
      <c r="T2088" s="27">
        <v>41620</v>
      </c>
      <c r="V2088">
        <v>1</v>
      </c>
      <c r="W2088" t="s">
        <v>36</v>
      </c>
      <c r="X2088" t="s">
        <v>279</v>
      </c>
      <c r="Y2088">
        <v>1</v>
      </c>
      <c r="AA2088" t="s">
        <v>7848</v>
      </c>
      <c r="AB2088" t="s">
        <v>36</v>
      </c>
      <c r="AD2088" s="27">
        <v>41691</v>
      </c>
      <c r="AE2088" t="s">
        <v>279</v>
      </c>
      <c r="AH2088">
        <v>1</v>
      </c>
      <c r="AJ2088" t="s">
        <v>7848</v>
      </c>
      <c r="AK2088" t="s">
        <v>462</v>
      </c>
      <c r="AL2088" s="27">
        <v>41691</v>
      </c>
      <c r="AM2088" t="s">
        <v>279</v>
      </c>
      <c r="AN2088" t="s">
        <v>238</v>
      </c>
      <c r="AO2088">
        <v>7</v>
      </c>
      <c r="AP2088" t="s">
        <v>246</v>
      </c>
      <c r="AQ2088" s="27">
        <v>41621</v>
      </c>
      <c r="AR2088" t="s">
        <v>240</v>
      </c>
      <c r="AS2088">
        <v>6</v>
      </c>
      <c r="AT2088" t="s">
        <v>246</v>
      </c>
      <c r="AU2088" s="27">
        <v>41621</v>
      </c>
    </row>
    <row r="2089" spans="1:47" x14ac:dyDescent="0.2">
      <c r="A2089">
        <v>2088</v>
      </c>
      <c r="B2089" t="s">
        <v>7849</v>
      </c>
      <c r="C2089" t="s">
        <v>3848</v>
      </c>
      <c r="D2089" t="s">
        <v>1398</v>
      </c>
      <c r="E2089" s="27">
        <v>41510</v>
      </c>
      <c r="F2089" t="s">
        <v>233</v>
      </c>
      <c r="G2089" s="27">
        <v>29608</v>
      </c>
      <c r="H2089">
        <v>35</v>
      </c>
      <c r="I2089" t="s">
        <v>244</v>
      </c>
      <c r="J2089" t="s">
        <v>250</v>
      </c>
      <c r="K2089">
        <v>0</v>
      </c>
      <c r="L2089">
        <v>8</v>
      </c>
      <c r="M2089">
        <v>0</v>
      </c>
      <c r="N2089">
        <v>0</v>
      </c>
      <c r="O2089">
        <v>0</v>
      </c>
      <c r="W2089" t="s">
        <v>237</v>
      </c>
      <c r="Y2089">
        <v>-1</v>
      </c>
      <c r="AB2089" t="s">
        <v>237</v>
      </c>
      <c r="AH2089">
        <v>0</v>
      </c>
      <c r="AN2089" t="s">
        <v>238</v>
      </c>
      <c r="AO2089">
        <v>4</v>
      </c>
      <c r="AP2089" t="s">
        <v>239</v>
      </c>
      <c r="AQ2089" s="27">
        <v>41510</v>
      </c>
      <c r="AR2089" t="s">
        <v>240</v>
      </c>
      <c r="AS2089">
        <v>8</v>
      </c>
      <c r="AT2089" t="s">
        <v>269</v>
      </c>
      <c r="AU2089" s="27">
        <v>41510</v>
      </c>
    </row>
    <row r="2090" spans="1:47" x14ac:dyDescent="0.2">
      <c r="A2090">
        <v>2089</v>
      </c>
      <c r="B2090" t="s">
        <v>7850</v>
      </c>
      <c r="C2090" t="s">
        <v>1147</v>
      </c>
      <c r="D2090" t="s">
        <v>1768</v>
      </c>
      <c r="E2090" s="27">
        <v>41294</v>
      </c>
      <c r="F2090" t="s">
        <v>233</v>
      </c>
      <c r="G2090" s="27">
        <v>31738</v>
      </c>
      <c r="H2090">
        <v>29</v>
      </c>
      <c r="I2090" t="s">
        <v>244</v>
      </c>
      <c r="J2090" t="s">
        <v>250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 s="28">
        <v>41294.073611111111</v>
      </c>
      <c r="R2090" s="28">
        <v>41294.508333333331</v>
      </c>
      <c r="S2090" t="s">
        <v>7851</v>
      </c>
      <c r="T2090" s="27">
        <v>41293</v>
      </c>
      <c r="V2090">
        <v>1</v>
      </c>
      <c r="W2090" t="s">
        <v>32</v>
      </c>
      <c r="X2090" t="s">
        <v>459</v>
      </c>
      <c r="Y2090">
        <v>0</v>
      </c>
      <c r="AB2090" t="s">
        <v>237</v>
      </c>
      <c r="AH2090">
        <v>0</v>
      </c>
      <c r="AN2090" t="s">
        <v>238</v>
      </c>
      <c r="AO2090">
        <v>2</v>
      </c>
      <c r="AP2090" t="s">
        <v>239</v>
      </c>
      <c r="AQ2090" s="27">
        <v>41294</v>
      </c>
      <c r="AR2090" t="s">
        <v>240</v>
      </c>
      <c r="AS2090">
        <v>1</v>
      </c>
      <c r="AT2090" t="s">
        <v>239</v>
      </c>
      <c r="AU2090" s="27">
        <v>41294</v>
      </c>
    </row>
    <row r="2091" spans="1:47" x14ac:dyDescent="0.2">
      <c r="A2091">
        <v>2090</v>
      </c>
      <c r="B2091" t="s">
        <v>7852</v>
      </c>
      <c r="C2091" t="s">
        <v>7853</v>
      </c>
      <c r="D2091" t="s">
        <v>387</v>
      </c>
      <c r="E2091" s="27">
        <v>41685</v>
      </c>
      <c r="F2091" t="s">
        <v>294</v>
      </c>
      <c r="G2091" s="27">
        <v>34030</v>
      </c>
      <c r="H2091">
        <v>23</v>
      </c>
      <c r="I2091" t="s">
        <v>259</v>
      </c>
      <c r="J2091" t="s">
        <v>250</v>
      </c>
      <c r="K2091">
        <v>0</v>
      </c>
      <c r="L2091">
        <v>4</v>
      </c>
      <c r="M2091">
        <v>0</v>
      </c>
      <c r="N2091">
        <v>0</v>
      </c>
      <c r="O2091">
        <v>0</v>
      </c>
      <c r="P2091">
        <v>-1</v>
      </c>
      <c r="Q2091" s="28">
        <v>41684.086111111108</v>
      </c>
      <c r="R2091" s="28">
        <v>41686.154166666667</v>
      </c>
      <c r="S2091" t="s">
        <v>7854</v>
      </c>
      <c r="T2091" s="27">
        <v>41684</v>
      </c>
      <c r="V2091">
        <v>1</v>
      </c>
      <c r="W2091" t="s">
        <v>36</v>
      </c>
      <c r="X2091" t="s">
        <v>279</v>
      </c>
      <c r="Y2091">
        <v>0</v>
      </c>
      <c r="AB2091" t="s">
        <v>237</v>
      </c>
      <c r="AH2091">
        <v>0</v>
      </c>
      <c r="AN2091" t="s">
        <v>238</v>
      </c>
      <c r="AO2091">
        <v>5</v>
      </c>
      <c r="AP2091" t="s">
        <v>246</v>
      </c>
      <c r="AQ2091" s="27">
        <v>41685</v>
      </c>
      <c r="AR2091" t="s">
        <v>240</v>
      </c>
      <c r="AS2091">
        <v>4</v>
      </c>
      <c r="AT2091" t="s">
        <v>239</v>
      </c>
      <c r="AU2091" s="27">
        <v>41685</v>
      </c>
    </row>
    <row r="2092" spans="1:47" x14ac:dyDescent="0.2">
      <c r="A2092">
        <v>2091</v>
      </c>
      <c r="B2092" t="s">
        <v>7855</v>
      </c>
      <c r="C2092" t="s">
        <v>957</v>
      </c>
      <c r="D2092" t="s">
        <v>266</v>
      </c>
      <c r="E2092" s="27">
        <v>41550</v>
      </c>
      <c r="F2092" t="s">
        <v>233</v>
      </c>
      <c r="G2092" s="27">
        <v>19476</v>
      </c>
      <c r="H2092">
        <v>62</v>
      </c>
      <c r="I2092" t="s">
        <v>234</v>
      </c>
      <c r="J2092" t="s">
        <v>250</v>
      </c>
      <c r="K2092">
        <v>0</v>
      </c>
      <c r="L2092">
        <v>9</v>
      </c>
      <c r="M2092">
        <v>0</v>
      </c>
      <c r="N2092">
        <v>0</v>
      </c>
      <c r="O2092">
        <v>15</v>
      </c>
      <c r="P2092">
        <v>-36</v>
      </c>
      <c r="Q2092" s="28">
        <v>41514.254861111112</v>
      </c>
      <c r="R2092" s="28">
        <v>41550.509722222225</v>
      </c>
      <c r="S2092" t="s">
        <v>7856</v>
      </c>
      <c r="U2092" s="27">
        <v>41515</v>
      </c>
      <c r="V2092">
        <v>35</v>
      </c>
      <c r="W2092" t="s">
        <v>32</v>
      </c>
      <c r="X2092" t="s">
        <v>274</v>
      </c>
      <c r="Y2092">
        <v>0</v>
      </c>
      <c r="AB2092" t="s">
        <v>237</v>
      </c>
      <c r="AH2092">
        <v>0</v>
      </c>
      <c r="AN2092" t="s">
        <v>238</v>
      </c>
      <c r="AO2092">
        <v>9</v>
      </c>
      <c r="AP2092" t="s">
        <v>269</v>
      </c>
      <c r="AQ2092" s="27">
        <v>41550</v>
      </c>
      <c r="AR2092" t="s">
        <v>240</v>
      </c>
      <c r="AS2092">
        <v>9</v>
      </c>
      <c r="AT2092" t="s">
        <v>269</v>
      </c>
      <c r="AU2092" s="27">
        <v>41550</v>
      </c>
    </row>
    <row r="2093" spans="1:47" x14ac:dyDescent="0.2">
      <c r="A2093">
        <v>2092</v>
      </c>
      <c r="B2093" t="s">
        <v>7857</v>
      </c>
      <c r="C2093" t="s">
        <v>7858</v>
      </c>
      <c r="D2093" t="s">
        <v>7859</v>
      </c>
      <c r="E2093" s="27">
        <v>41912</v>
      </c>
      <c r="F2093" t="s">
        <v>233</v>
      </c>
      <c r="G2093" s="27">
        <v>28843</v>
      </c>
      <c r="H2093">
        <v>37</v>
      </c>
      <c r="I2093" t="s">
        <v>244</v>
      </c>
      <c r="J2093" t="s">
        <v>245</v>
      </c>
      <c r="K2093">
        <v>0</v>
      </c>
      <c r="L2093">
        <v>5</v>
      </c>
      <c r="M2093">
        <v>0</v>
      </c>
      <c r="N2093">
        <v>0</v>
      </c>
      <c r="O2093">
        <v>0</v>
      </c>
      <c r="P2093">
        <v>-1</v>
      </c>
      <c r="Q2093" s="28">
        <v>41911.291666666664</v>
      </c>
      <c r="R2093" s="28">
        <v>41912.36041666667</v>
      </c>
      <c r="S2093" t="s">
        <v>7860</v>
      </c>
      <c r="T2093" s="27">
        <v>41911</v>
      </c>
      <c r="V2093">
        <v>1</v>
      </c>
      <c r="W2093" t="s">
        <v>32</v>
      </c>
      <c r="X2093" t="s">
        <v>348</v>
      </c>
      <c r="Y2093">
        <v>0</v>
      </c>
      <c r="AB2093" t="s">
        <v>237</v>
      </c>
      <c r="AH2093">
        <v>0</v>
      </c>
      <c r="AN2093" t="s">
        <v>238</v>
      </c>
      <c r="AO2093">
        <v>2</v>
      </c>
      <c r="AP2093" t="s">
        <v>239</v>
      </c>
      <c r="AQ2093" s="27">
        <v>41912</v>
      </c>
      <c r="AR2093" t="s">
        <v>240</v>
      </c>
      <c r="AS2093">
        <v>5</v>
      </c>
      <c r="AT2093" t="s">
        <v>246</v>
      </c>
      <c r="AU2093" s="27">
        <v>41912</v>
      </c>
    </row>
    <row r="2094" spans="1:47" x14ac:dyDescent="0.2">
      <c r="A2094">
        <v>2093</v>
      </c>
      <c r="B2094" t="s">
        <v>7861</v>
      </c>
      <c r="C2094" t="s">
        <v>946</v>
      </c>
      <c r="D2094" t="s">
        <v>7862</v>
      </c>
      <c r="E2094" s="27">
        <v>41484</v>
      </c>
      <c r="F2094" t="s">
        <v>294</v>
      </c>
      <c r="G2094" s="27">
        <v>30318</v>
      </c>
      <c r="H2094">
        <v>33</v>
      </c>
      <c r="I2094" t="s">
        <v>244</v>
      </c>
      <c r="J2094" t="s">
        <v>245</v>
      </c>
      <c r="K2094">
        <v>0</v>
      </c>
      <c r="L2094">
        <v>2</v>
      </c>
      <c r="M2094">
        <v>0</v>
      </c>
      <c r="N2094">
        <v>0</v>
      </c>
      <c r="O2094">
        <v>0</v>
      </c>
      <c r="P2094">
        <v>-2</v>
      </c>
      <c r="Q2094" s="28">
        <v>41482.105555555558</v>
      </c>
      <c r="R2094" s="28">
        <v>41483.084722222222</v>
      </c>
      <c r="S2094" t="s">
        <v>7863</v>
      </c>
      <c r="T2094" s="27">
        <v>41481</v>
      </c>
      <c r="V2094">
        <v>3</v>
      </c>
      <c r="W2094" t="s">
        <v>36</v>
      </c>
      <c r="X2094" t="s">
        <v>7864</v>
      </c>
      <c r="Y2094">
        <v>0</v>
      </c>
      <c r="AB2094" t="s">
        <v>237</v>
      </c>
      <c r="AH2094">
        <v>0</v>
      </c>
      <c r="AN2094" t="s">
        <v>238</v>
      </c>
      <c r="AO2094">
        <v>1</v>
      </c>
      <c r="AP2094" t="s">
        <v>239</v>
      </c>
      <c r="AQ2094" s="27">
        <v>41484</v>
      </c>
      <c r="AR2094" t="s">
        <v>240</v>
      </c>
      <c r="AS2094">
        <v>2</v>
      </c>
      <c r="AT2094" t="s">
        <v>239</v>
      </c>
      <c r="AU2094" s="27">
        <v>41484</v>
      </c>
    </row>
    <row r="2095" spans="1:47" x14ac:dyDescent="0.2">
      <c r="A2095">
        <v>2094</v>
      </c>
      <c r="B2095" t="s">
        <v>7865</v>
      </c>
      <c r="C2095" t="s">
        <v>7866</v>
      </c>
      <c r="D2095" t="s">
        <v>1295</v>
      </c>
      <c r="E2095" s="27">
        <v>41305</v>
      </c>
      <c r="F2095" t="s">
        <v>233</v>
      </c>
      <c r="G2095" s="27">
        <v>29588</v>
      </c>
      <c r="H2095">
        <v>35</v>
      </c>
      <c r="I2095" t="s">
        <v>244</v>
      </c>
      <c r="J2095" t="s">
        <v>250</v>
      </c>
      <c r="K2095">
        <v>0</v>
      </c>
      <c r="L2095">
        <v>4</v>
      </c>
      <c r="M2095">
        <v>0</v>
      </c>
      <c r="N2095">
        <v>0</v>
      </c>
      <c r="O2095">
        <v>1</v>
      </c>
      <c r="P2095">
        <v>0</v>
      </c>
      <c r="Q2095" s="28">
        <v>41305.510416666664</v>
      </c>
      <c r="R2095" s="28">
        <v>41305.337500000001</v>
      </c>
      <c r="S2095" t="s">
        <v>7867</v>
      </c>
      <c r="T2095" s="27">
        <v>41304</v>
      </c>
      <c r="V2095">
        <v>1</v>
      </c>
      <c r="W2095" t="s">
        <v>36</v>
      </c>
      <c r="X2095" t="s">
        <v>7868</v>
      </c>
      <c r="Y2095">
        <v>0</v>
      </c>
      <c r="AB2095" t="s">
        <v>237</v>
      </c>
      <c r="AH2095">
        <v>0</v>
      </c>
      <c r="AN2095" t="s">
        <v>238</v>
      </c>
      <c r="AO2095">
        <v>2</v>
      </c>
      <c r="AP2095" t="s">
        <v>239</v>
      </c>
      <c r="AQ2095" s="27">
        <v>41305</v>
      </c>
      <c r="AR2095" t="s">
        <v>240</v>
      </c>
      <c r="AS2095">
        <v>4</v>
      </c>
      <c r="AT2095" t="s">
        <v>239</v>
      </c>
      <c r="AU2095" s="27">
        <v>41305</v>
      </c>
    </row>
    <row r="2096" spans="1:47" x14ac:dyDescent="0.2">
      <c r="A2096">
        <v>2095</v>
      </c>
      <c r="B2096" t="s">
        <v>7869</v>
      </c>
      <c r="C2096" t="s">
        <v>302</v>
      </c>
      <c r="D2096" t="s">
        <v>7870</v>
      </c>
      <c r="E2096" s="27">
        <v>41399</v>
      </c>
      <c r="F2096" t="s">
        <v>233</v>
      </c>
      <c r="G2096" s="27">
        <v>23113</v>
      </c>
      <c r="H2096">
        <v>53</v>
      </c>
      <c r="I2096" t="s">
        <v>234</v>
      </c>
      <c r="J2096" t="s">
        <v>245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 s="28">
        <v>41399.250694444447</v>
      </c>
      <c r="R2096" s="28">
        <v>41399.299305555556</v>
      </c>
      <c r="S2096" t="s">
        <v>7871</v>
      </c>
      <c r="T2096" s="27">
        <v>41399</v>
      </c>
      <c r="V2096">
        <v>0</v>
      </c>
      <c r="W2096" t="s">
        <v>32</v>
      </c>
      <c r="X2096" t="s">
        <v>300</v>
      </c>
      <c r="Y2096">
        <v>1</v>
      </c>
      <c r="AA2096" t="s">
        <v>7872</v>
      </c>
      <c r="AB2096" t="s">
        <v>32</v>
      </c>
      <c r="AC2096">
        <v>0</v>
      </c>
      <c r="AD2096" s="27">
        <v>42242</v>
      </c>
      <c r="AE2096" t="s">
        <v>608</v>
      </c>
      <c r="AF2096" s="27">
        <v>42242</v>
      </c>
      <c r="AG2096" s="27">
        <v>42242</v>
      </c>
      <c r="AH2096">
        <v>0</v>
      </c>
      <c r="AN2096" t="s">
        <v>238</v>
      </c>
      <c r="AO2096">
        <v>1</v>
      </c>
      <c r="AP2096" t="s">
        <v>239</v>
      </c>
      <c r="AQ2096" s="27">
        <v>41399</v>
      </c>
      <c r="AR2096" t="s">
        <v>240</v>
      </c>
      <c r="AS2096">
        <v>1</v>
      </c>
      <c r="AT2096" t="s">
        <v>239</v>
      </c>
      <c r="AU2096" s="27">
        <v>41399</v>
      </c>
    </row>
    <row r="2097" spans="1:47" x14ac:dyDescent="0.2">
      <c r="A2097">
        <v>2096</v>
      </c>
      <c r="B2097" t="s">
        <v>7873</v>
      </c>
      <c r="C2097" t="s">
        <v>7874</v>
      </c>
      <c r="D2097" t="s">
        <v>7875</v>
      </c>
      <c r="E2097" s="27">
        <v>41936</v>
      </c>
      <c r="F2097" t="s">
        <v>233</v>
      </c>
      <c r="G2097" s="27">
        <v>20783</v>
      </c>
      <c r="H2097">
        <v>59</v>
      </c>
      <c r="I2097" t="s">
        <v>234</v>
      </c>
      <c r="J2097" t="s">
        <v>245</v>
      </c>
      <c r="K2097">
        <v>0</v>
      </c>
      <c r="L2097">
        <v>6</v>
      </c>
      <c r="M2097">
        <v>0</v>
      </c>
      <c r="N2097">
        <v>0</v>
      </c>
      <c r="O2097">
        <v>17</v>
      </c>
      <c r="P2097">
        <v>-25</v>
      </c>
      <c r="Q2097" s="28">
        <v>41911.072222222225</v>
      </c>
      <c r="R2097" s="28">
        <v>41934.311805555553</v>
      </c>
      <c r="S2097" t="s">
        <v>7876</v>
      </c>
      <c r="U2097" s="27">
        <v>41911</v>
      </c>
      <c r="V2097">
        <v>25</v>
      </c>
      <c r="W2097" t="s">
        <v>32</v>
      </c>
      <c r="X2097" t="s">
        <v>274</v>
      </c>
      <c r="Y2097">
        <v>1</v>
      </c>
      <c r="AA2097" t="s">
        <v>7877</v>
      </c>
      <c r="AB2097" t="s">
        <v>36</v>
      </c>
      <c r="AC2097">
        <v>249</v>
      </c>
      <c r="AD2097" s="27">
        <v>42101</v>
      </c>
      <c r="AE2097" t="s">
        <v>324</v>
      </c>
      <c r="AF2097" s="27">
        <v>42350</v>
      </c>
      <c r="AG2097" s="27">
        <v>42351</v>
      </c>
      <c r="AH2097">
        <v>0</v>
      </c>
      <c r="AN2097" t="s">
        <v>238</v>
      </c>
      <c r="AO2097">
        <v>1</v>
      </c>
      <c r="AP2097" t="s">
        <v>239</v>
      </c>
      <c r="AQ2097" s="27">
        <v>41936</v>
      </c>
      <c r="AR2097" t="s">
        <v>240</v>
      </c>
      <c r="AS2097">
        <v>6</v>
      </c>
      <c r="AT2097" t="s">
        <v>246</v>
      </c>
      <c r="AU2097" s="27">
        <v>41936</v>
      </c>
    </row>
    <row r="2098" spans="1:47" x14ac:dyDescent="0.2">
      <c r="A2098">
        <v>2097</v>
      </c>
      <c r="B2098" t="s">
        <v>7878</v>
      </c>
      <c r="C2098" t="s">
        <v>4416</v>
      </c>
      <c r="D2098" t="s">
        <v>4363</v>
      </c>
      <c r="E2098" s="27">
        <v>41954</v>
      </c>
      <c r="F2098" t="s">
        <v>233</v>
      </c>
      <c r="G2098" s="27">
        <v>29931</v>
      </c>
      <c r="H2098">
        <v>34</v>
      </c>
      <c r="I2098" t="s">
        <v>244</v>
      </c>
      <c r="J2098" t="s">
        <v>250</v>
      </c>
      <c r="K2098">
        <v>0</v>
      </c>
      <c r="L2098">
        <v>2</v>
      </c>
      <c r="M2098">
        <v>0</v>
      </c>
      <c r="N2098">
        <v>0</v>
      </c>
      <c r="O2098">
        <v>2</v>
      </c>
      <c r="P2098">
        <v>-1</v>
      </c>
      <c r="Q2098" s="28">
        <v>41953.497916666667</v>
      </c>
      <c r="R2098" s="28">
        <v>41955.175000000003</v>
      </c>
      <c r="S2098" t="s">
        <v>7879</v>
      </c>
      <c r="T2098" s="27">
        <v>41953</v>
      </c>
      <c r="V2098">
        <v>1</v>
      </c>
      <c r="W2098" t="s">
        <v>32</v>
      </c>
      <c r="X2098" t="s">
        <v>359</v>
      </c>
      <c r="Y2098">
        <v>0</v>
      </c>
      <c r="AB2098" t="s">
        <v>237</v>
      </c>
      <c r="AH2098">
        <v>0</v>
      </c>
      <c r="AN2098" t="s">
        <v>238</v>
      </c>
      <c r="AO2098">
        <v>2</v>
      </c>
      <c r="AP2098" t="s">
        <v>239</v>
      </c>
      <c r="AQ2098" s="27">
        <v>41954</v>
      </c>
      <c r="AR2098" t="s">
        <v>240</v>
      </c>
      <c r="AS2098">
        <v>2</v>
      </c>
      <c r="AT2098" t="s">
        <v>239</v>
      </c>
      <c r="AU2098" s="27">
        <v>41954</v>
      </c>
    </row>
    <row r="2099" spans="1:47" x14ac:dyDescent="0.2">
      <c r="A2099">
        <v>2098</v>
      </c>
      <c r="B2099" t="s">
        <v>7880</v>
      </c>
      <c r="C2099" t="s">
        <v>7881</v>
      </c>
      <c r="D2099" t="s">
        <v>7882</v>
      </c>
      <c r="E2099" s="27">
        <v>41375</v>
      </c>
      <c r="F2099" t="s">
        <v>294</v>
      </c>
      <c r="G2099" s="27">
        <v>24766</v>
      </c>
      <c r="H2099">
        <v>48</v>
      </c>
      <c r="I2099" t="s">
        <v>234</v>
      </c>
      <c r="J2099" t="s">
        <v>245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-1</v>
      </c>
      <c r="Q2099" s="28">
        <v>41374.509027777778</v>
      </c>
      <c r="R2099" s="28">
        <v>41375.045138888891</v>
      </c>
      <c r="S2099" t="s">
        <v>7883</v>
      </c>
      <c r="T2099" s="27">
        <v>41374</v>
      </c>
      <c r="V2099">
        <v>1</v>
      </c>
      <c r="W2099" t="s">
        <v>36</v>
      </c>
      <c r="X2099" t="s">
        <v>279</v>
      </c>
      <c r="Y2099">
        <v>0</v>
      </c>
      <c r="AB2099" t="s">
        <v>237</v>
      </c>
      <c r="AH2099">
        <v>0</v>
      </c>
      <c r="AN2099" t="s">
        <v>238</v>
      </c>
      <c r="AO2099">
        <v>1</v>
      </c>
      <c r="AP2099" t="s">
        <v>239</v>
      </c>
      <c r="AQ2099" s="27">
        <v>41375</v>
      </c>
      <c r="AR2099" t="s">
        <v>240</v>
      </c>
      <c r="AS2099">
        <v>1</v>
      </c>
      <c r="AT2099" t="s">
        <v>239</v>
      </c>
      <c r="AU2099" s="27">
        <v>41375</v>
      </c>
    </row>
    <row r="2100" spans="1:47" x14ac:dyDescent="0.2">
      <c r="A2100">
        <v>2099</v>
      </c>
      <c r="B2100" t="s">
        <v>7884</v>
      </c>
      <c r="C2100" t="s">
        <v>7885</v>
      </c>
      <c r="D2100" t="s">
        <v>7886</v>
      </c>
      <c r="E2100" s="27">
        <v>41309</v>
      </c>
      <c r="F2100" t="s">
        <v>294</v>
      </c>
      <c r="G2100" s="27">
        <v>30424</v>
      </c>
      <c r="H2100">
        <v>33</v>
      </c>
      <c r="I2100" t="s">
        <v>244</v>
      </c>
      <c r="J2100" t="s">
        <v>250</v>
      </c>
      <c r="K2100">
        <v>0</v>
      </c>
      <c r="L2100">
        <v>2</v>
      </c>
      <c r="M2100">
        <v>0</v>
      </c>
      <c r="N2100">
        <v>0</v>
      </c>
      <c r="O2100">
        <v>1</v>
      </c>
      <c r="P2100">
        <v>-10</v>
      </c>
      <c r="Q2100" s="28">
        <v>41299.460416666669</v>
      </c>
      <c r="R2100" s="28">
        <v>41300.365972222222</v>
      </c>
      <c r="S2100" t="s">
        <v>7887</v>
      </c>
      <c r="T2100" s="27">
        <v>41299</v>
      </c>
      <c r="V2100">
        <v>10</v>
      </c>
      <c r="W2100" t="s">
        <v>32</v>
      </c>
      <c r="X2100" t="s">
        <v>6887</v>
      </c>
      <c r="Y2100">
        <v>0</v>
      </c>
      <c r="AB2100" t="s">
        <v>237</v>
      </c>
      <c r="AH2100">
        <v>0</v>
      </c>
      <c r="AN2100" t="s">
        <v>238</v>
      </c>
      <c r="AO2100">
        <v>1</v>
      </c>
      <c r="AP2100" t="s">
        <v>239</v>
      </c>
      <c r="AQ2100" s="27">
        <v>41309</v>
      </c>
      <c r="AR2100" t="s">
        <v>240</v>
      </c>
      <c r="AS2100">
        <v>2</v>
      </c>
      <c r="AT2100" t="s">
        <v>239</v>
      </c>
      <c r="AU2100" s="27">
        <v>41309</v>
      </c>
    </row>
    <row r="2101" spans="1:47" x14ac:dyDescent="0.2">
      <c r="A2101">
        <v>2100</v>
      </c>
      <c r="B2101" t="s">
        <v>7888</v>
      </c>
      <c r="C2101" t="s">
        <v>793</v>
      </c>
      <c r="D2101" t="s">
        <v>7889</v>
      </c>
      <c r="E2101" s="27">
        <v>41393</v>
      </c>
      <c r="F2101" t="s">
        <v>233</v>
      </c>
      <c r="G2101" s="27">
        <v>26235</v>
      </c>
      <c r="H2101">
        <v>44</v>
      </c>
      <c r="I2101" t="s">
        <v>244</v>
      </c>
      <c r="J2101" t="s">
        <v>245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 s="28">
        <v>41393.115277777775</v>
      </c>
      <c r="R2101" s="28">
        <v>41394.161111111112</v>
      </c>
      <c r="S2101" t="s">
        <v>7890</v>
      </c>
      <c r="T2101" s="27">
        <v>41393</v>
      </c>
      <c r="V2101">
        <v>0</v>
      </c>
      <c r="W2101" t="s">
        <v>36</v>
      </c>
      <c r="X2101" t="s">
        <v>422</v>
      </c>
      <c r="Y2101">
        <v>0</v>
      </c>
      <c r="AB2101" t="s">
        <v>237</v>
      </c>
      <c r="AH2101">
        <v>0</v>
      </c>
      <c r="AN2101" t="s">
        <v>238</v>
      </c>
      <c r="AO2101">
        <v>1</v>
      </c>
      <c r="AP2101" t="s">
        <v>239</v>
      </c>
      <c r="AQ2101" s="27">
        <v>41393</v>
      </c>
      <c r="AR2101" t="s">
        <v>240</v>
      </c>
      <c r="AS2101">
        <v>1</v>
      </c>
      <c r="AT2101" t="s">
        <v>239</v>
      </c>
      <c r="AU2101" s="27">
        <v>41393</v>
      </c>
    </row>
    <row r="2102" spans="1:47" x14ac:dyDescent="0.2">
      <c r="A2102">
        <v>2101</v>
      </c>
      <c r="B2102" t="s">
        <v>7891</v>
      </c>
      <c r="C2102" t="s">
        <v>7892</v>
      </c>
      <c r="D2102" t="s">
        <v>7893</v>
      </c>
      <c r="E2102" s="27">
        <v>41996</v>
      </c>
      <c r="F2102" t="s">
        <v>233</v>
      </c>
      <c r="G2102" s="27">
        <v>30988</v>
      </c>
      <c r="H2102">
        <v>31</v>
      </c>
      <c r="I2102" t="s">
        <v>244</v>
      </c>
      <c r="J2102" t="s">
        <v>245</v>
      </c>
      <c r="K2102">
        <v>0</v>
      </c>
      <c r="L2102">
        <v>2</v>
      </c>
      <c r="M2102">
        <v>0</v>
      </c>
      <c r="N2102">
        <v>0</v>
      </c>
      <c r="O2102">
        <v>10</v>
      </c>
      <c r="P2102">
        <v>-18</v>
      </c>
      <c r="Q2102" s="28">
        <v>41978.331944444442</v>
      </c>
      <c r="R2102" s="28">
        <v>41980.147916666669</v>
      </c>
      <c r="S2102" t="s">
        <v>7894</v>
      </c>
      <c r="T2102" s="27">
        <v>41978</v>
      </c>
      <c r="V2102">
        <v>18</v>
      </c>
      <c r="W2102" t="s">
        <v>32</v>
      </c>
      <c r="X2102" t="s">
        <v>364</v>
      </c>
      <c r="Y2102">
        <v>1</v>
      </c>
      <c r="AA2102" t="s">
        <v>7895</v>
      </c>
      <c r="AB2102" t="s">
        <v>36</v>
      </c>
      <c r="AC2102">
        <v>0</v>
      </c>
      <c r="AD2102" s="27">
        <v>42060</v>
      </c>
      <c r="AE2102" t="s">
        <v>350</v>
      </c>
      <c r="AF2102" s="27">
        <v>42060</v>
      </c>
      <c r="AG2102" s="27">
        <v>42061</v>
      </c>
      <c r="AH2102">
        <v>0</v>
      </c>
      <c r="AN2102" t="s">
        <v>238</v>
      </c>
      <c r="AO2102">
        <v>2</v>
      </c>
      <c r="AP2102" t="s">
        <v>239</v>
      </c>
      <c r="AQ2102" s="27">
        <v>41996</v>
      </c>
      <c r="AR2102" t="s">
        <v>240</v>
      </c>
      <c r="AS2102">
        <v>2</v>
      </c>
      <c r="AT2102" t="s">
        <v>239</v>
      </c>
      <c r="AU2102" s="27">
        <v>41996</v>
      </c>
    </row>
    <row r="2103" spans="1:47" x14ac:dyDescent="0.2">
      <c r="A2103">
        <v>2102</v>
      </c>
      <c r="B2103" t="s">
        <v>7896</v>
      </c>
      <c r="C2103" t="s">
        <v>7897</v>
      </c>
      <c r="D2103" t="s">
        <v>3014</v>
      </c>
      <c r="E2103" s="27">
        <v>41561</v>
      </c>
      <c r="F2103" t="s">
        <v>294</v>
      </c>
      <c r="G2103" s="27">
        <v>32675</v>
      </c>
      <c r="H2103">
        <v>26</v>
      </c>
      <c r="I2103" t="s">
        <v>244</v>
      </c>
      <c r="J2103" t="s">
        <v>250</v>
      </c>
      <c r="K2103">
        <v>0</v>
      </c>
      <c r="L2103">
        <v>3</v>
      </c>
      <c r="M2103">
        <v>0</v>
      </c>
      <c r="N2103">
        <v>0</v>
      </c>
      <c r="O2103">
        <v>0</v>
      </c>
      <c r="W2103" t="s">
        <v>237</v>
      </c>
      <c r="Y2103">
        <v>-1</v>
      </c>
      <c r="AB2103" t="s">
        <v>237</v>
      </c>
      <c r="AH2103">
        <v>0</v>
      </c>
      <c r="AN2103" t="s">
        <v>238</v>
      </c>
      <c r="AO2103">
        <v>2</v>
      </c>
      <c r="AP2103" t="s">
        <v>239</v>
      </c>
      <c r="AQ2103" s="27">
        <v>41561</v>
      </c>
      <c r="AR2103" t="s">
        <v>240</v>
      </c>
      <c r="AS2103">
        <v>3</v>
      </c>
      <c r="AT2103" t="s">
        <v>239</v>
      </c>
      <c r="AU2103" s="27">
        <v>41561</v>
      </c>
    </row>
    <row r="2104" spans="1:47" x14ac:dyDescent="0.2">
      <c r="A2104">
        <v>2103</v>
      </c>
      <c r="B2104" t="s">
        <v>7898</v>
      </c>
      <c r="C2104" t="s">
        <v>849</v>
      </c>
      <c r="D2104" t="s">
        <v>7899</v>
      </c>
      <c r="E2104" s="27">
        <v>41534</v>
      </c>
      <c r="F2104" t="s">
        <v>233</v>
      </c>
      <c r="G2104" s="27">
        <v>32084</v>
      </c>
      <c r="H2104">
        <v>28</v>
      </c>
      <c r="I2104" t="s">
        <v>244</v>
      </c>
      <c r="J2104" t="s">
        <v>250</v>
      </c>
      <c r="K2104">
        <v>0</v>
      </c>
      <c r="L2104">
        <v>4</v>
      </c>
      <c r="M2104">
        <v>0</v>
      </c>
      <c r="N2104">
        <v>1</v>
      </c>
      <c r="O2104">
        <v>2</v>
      </c>
      <c r="P2104">
        <v>-1</v>
      </c>
      <c r="Q2104" s="28">
        <v>41533.21875</v>
      </c>
      <c r="R2104" s="28">
        <v>41534.304166666669</v>
      </c>
      <c r="S2104" t="s">
        <v>7900</v>
      </c>
      <c r="T2104" s="27">
        <v>41533</v>
      </c>
      <c r="V2104">
        <v>1</v>
      </c>
      <c r="W2104" t="s">
        <v>32</v>
      </c>
      <c r="X2104" t="s">
        <v>472</v>
      </c>
      <c r="Y2104">
        <v>1</v>
      </c>
      <c r="AA2104" t="s">
        <v>7901</v>
      </c>
      <c r="AB2104" t="s">
        <v>32</v>
      </c>
      <c r="AC2104">
        <v>0</v>
      </c>
      <c r="AD2104" s="27">
        <v>41821</v>
      </c>
      <c r="AE2104" t="s">
        <v>459</v>
      </c>
      <c r="AF2104" s="27">
        <v>41821</v>
      </c>
      <c r="AG2104" s="27">
        <v>41821</v>
      </c>
      <c r="AH2104">
        <v>0</v>
      </c>
      <c r="AN2104" t="s">
        <v>238</v>
      </c>
      <c r="AO2104">
        <v>5</v>
      </c>
      <c r="AP2104" t="s">
        <v>246</v>
      </c>
      <c r="AQ2104" s="27">
        <v>41534</v>
      </c>
      <c r="AR2104" t="s">
        <v>240</v>
      </c>
      <c r="AS2104">
        <v>4</v>
      </c>
      <c r="AT2104" t="s">
        <v>239</v>
      </c>
      <c r="AU2104" s="27">
        <v>41534</v>
      </c>
    </row>
    <row r="2105" spans="1:47" x14ac:dyDescent="0.2">
      <c r="A2105">
        <v>2104</v>
      </c>
      <c r="B2105" t="s">
        <v>7902</v>
      </c>
      <c r="C2105" t="s">
        <v>7903</v>
      </c>
      <c r="D2105" t="s">
        <v>7904</v>
      </c>
      <c r="E2105" s="27">
        <v>41690</v>
      </c>
      <c r="F2105" t="s">
        <v>233</v>
      </c>
      <c r="G2105" s="27">
        <v>21673</v>
      </c>
      <c r="H2105">
        <v>56</v>
      </c>
      <c r="I2105" t="s">
        <v>234</v>
      </c>
      <c r="J2105" t="s">
        <v>22</v>
      </c>
      <c r="K2105">
        <v>0</v>
      </c>
      <c r="L2105">
        <v>1</v>
      </c>
      <c r="M2105">
        <v>0</v>
      </c>
      <c r="N2105">
        <v>0</v>
      </c>
      <c r="O2105">
        <v>9</v>
      </c>
      <c r="P2105">
        <v>-147</v>
      </c>
      <c r="Q2105" s="28">
        <v>41543.493750000001</v>
      </c>
      <c r="R2105" s="28">
        <v>41682.445138888892</v>
      </c>
      <c r="S2105" t="s">
        <v>7905</v>
      </c>
      <c r="T2105" s="27">
        <v>41543</v>
      </c>
      <c r="V2105">
        <v>147</v>
      </c>
      <c r="W2105" t="s">
        <v>32</v>
      </c>
      <c r="X2105" t="s">
        <v>7906</v>
      </c>
      <c r="Y2105">
        <v>0</v>
      </c>
      <c r="AB2105" t="s">
        <v>237</v>
      </c>
      <c r="AH2105">
        <v>0</v>
      </c>
      <c r="AN2105" t="s">
        <v>238</v>
      </c>
      <c r="AO2105">
        <v>1</v>
      </c>
      <c r="AP2105" t="s">
        <v>239</v>
      </c>
      <c r="AQ2105" s="27">
        <v>41690</v>
      </c>
      <c r="AR2105" t="s">
        <v>240</v>
      </c>
      <c r="AS2105">
        <v>1</v>
      </c>
      <c r="AT2105" t="s">
        <v>239</v>
      </c>
      <c r="AU2105" s="27">
        <v>41690</v>
      </c>
    </row>
    <row r="2106" spans="1:47" x14ac:dyDescent="0.2">
      <c r="A2106">
        <v>2105</v>
      </c>
      <c r="B2106" t="s">
        <v>7907</v>
      </c>
      <c r="C2106" t="s">
        <v>7908</v>
      </c>
      <c r="D2106" t="s">
        <v>7909</v>
      </c>
      <c r="E2106" s="27">
        <v>41319</v>
      </c>
      <c r="F2106" t="s">
        <v>233</v>
      </c>
      <c r="G2106" s="27">
        <v>23725</v>
      </c>
      <c r="H2106">
        <v>51</v>
      </c>
      <c r="I2106" t="s">
        <v>234</v>
      </c>
      <c r="J2106" t="s">
        <v>353</v>
      </c>
      <c r="K2106">
        <v>0</v>
      </c>
      <c r="L2106">
        <v>1</v>
      </c>
      <c r="M2106">
        <v>0</v>
      </c>
      <c r="N2106">
        <v>0</v>
      </c>
      <c r="O2106">
        <v>1</v>
      </c>
      <c r="P2106">
        <v>-18</v>
      </c>
      <c r="Q2106" s="28">
        <v>41301.32916666667</v>
      </c>
      <c r="R2106" s="28">
        <v>41318.398611111108</v>
      </c>
      <c r="S2106" t="s">
        <v>7910</v>
      </c>
      <c r="T2106" s="27">
        <v>41301</v>
      </c>
      <c r="V2106">
        <v>18</v>
      </c>
      <c r="W2106" t="s">
        <v>32</v>
      </c>
      <c r="X2106" t="s">
        <v>284</v>
      </c>
      <c r="Y2106">
        <v>0</v>
      </c>
      <c r="AB2106" t="s">
        <v>237</v>
      </c>
      <c r="AH2106">
        <v>0</v>
      </c>
      <c r="AN2106" t="s">
        <v>238</v>
      </c>
      <c r="AO2106">
        <v>1</v>
      </c>
      <c r="AP2106" t="s">
        <v>239</v>
      </c>
      <c r="AQ2106" s="27">
        <v>41319</v>
      </c>
      <c r="AR2106" t="s">
        <v>240</v>
      </c>
      <c r="AS2106">
        <v>1</v>
      </c>
      <c r="AT2106" t="s">
        <v>239</v>
      </c>
      <c r="AU2106" s="27">
        <v>41319</v>
      </c>
    </row>
    <row r="2107" spans="1:47" x14ac:dyDescent="0.2">
      <c r="A2107">
        <v>2106</v>
      </c>
      <c r="B2107" t="s">
        <v>7911</v>
      </c>
      <c r="C2107" t="s">
        <v>5089</v>
      </c>
      <c r="D2107" t="s">
        <v>266</v>
      </c>
      <c r="E2107" s="27">
        <v>41906</v>
      </c>
      <c r="F2107" t="s">
        <v>294</v>
      </c>
      <c r="G2107" s="27">
        <v>25118</v>
      </c>
      <c r="H2107">
        <v>47</v>
      </c>
      <c r="I2107" t="s">
        <v>234</v>
      </c>
      <c r="J2107" t="s">
        <v>250</v>
      </c>
      <c r="K2107">
        <v>0</v>
      </c>
      <c r="L2107">
        <v>3</v>
      </c>
      <c r="M2107">
        <v>0</v>
      </c>
      <c r="N2107">
        <v>0</v>
      </c>
      <c r="O2107">
        <v>5</v>
      </c>
      <c r="P2107">
        <v>-1</v>
      </c>
      <c r="Q2107" s="28">
        <v>41905.410416666666</v>
      </c>
      <c r="R2107" s="28">
        <v>41906.071527777778</v>
      </c>
      <c r="S2107" t="s">
        <v>7912</v>
      </c>
      <c r="T2107" s="27">
        <v>41905</v>
      </c>
      <c r="V2107">
        <v>1</v>
      </c>
      <c r="W2107" t="s">
        <v>32</v>
      </c>
      <c r="X2107" t="s">
        <v>359</v>
      </c>
      <c r="Y2107">
        <v>0</v>
      </c>
      <c r="AB2107" t="s">
        <v>237</v>
      </c>
      <c r="AH2107">
        <v>0</v>
      </c>
      <c r="AN2107" t="s">
        <v>238</v>
      </c>
      <c r="AO2107">
        <v>1</v>
      </c>
      <c r="AP2107" t="s">
        <v>239</v>
      </c>
      <c r="AQ2107" s="27">
        <v>41906</v>
      </c>
      <c r="AR2107" t="s">
        <v>240</v>
      </c>
      <c r="AS2107">
        <v>3</v>
      </c>
      <c r="AT2107" t="s">
        <v>239</v>
      </c>
      <c r="AU2107" s="27">
        <v>41906</v>
      </c>
    </row>
    <row r="2108" spans="1:47" x14ac:dyDescent="0.2">
      <c r="A2108">
        <v>2107</v>
      </c>
      <c r="B2108" t="s">
        <v>7913</v>
      </c>
      <c r="C2108" t="s">
        <v>3443</v>
      </c>
      <c r="D2108" t="s">
        <v>1692</v>
      </c>
      <c r="E2108" s="27">
        <v>41347</v>
      </c>
      <c r="F2108" t="s">
        <v>233</v>
      </c>
      <c r="G2108" s="27">
        <v>33797</v>
      </c>
      <c r="H2108">
        <v>23</v>
      </c>
      <c r="I2108" t="s">
        <v>259</v>
      </c>
      <c r="J2108" t="s">
        <v>250</v>
      </c>
      <c r="K2108">
        <v>0</v>
      </c>
      <c r="L2108">
        <v>7</v>
      </c>
      <c r="M2108">
        <v>0</v>
      </c>
      <c r="N2108">
        <v>0</v>
      </c>
      <c r="O2108">
        <v>0</v>
      </c>
      <c r="P2108">
        <v>0</v>
      </c>
      <c r="Q2108" s="28">
        <v>41347.097222222219</v>
      </c>
      <c r="R2108" s="28">
        <v>41352.228472222225</v>
      </c>
      <c r="S2108" t="s">
        <v>7914</v>
      </c>
      <c r="T2108" s="27">
        <v>41346</v>
      </c>
      <c r="V2108">
        <v>1</v>
      </c>
      <c r="W2108" t="s">
        <v>32</v>
      </c>
      <c r="X2108" t="s">
        <v>749</v>
      </c>
      <c r="Y2108">
        <v>1</v>
      </c>
      <c r="AA2108" t="s">
        <v>7915</v>
      </c>
      <c r="AB2108" t="s">
        <v>32</v>
      </c>
      <c r="AC2108">
        <v>0</v>
      </c>
      <c r="AD2108" s="27">
        <v>41352</v>
      </c>
      <c r="AE2108" t="s">
        <v>2254</v>
      </c>
      <c r="AF2108" s="27">
        <v>41352</v>
      </c>
      <c r="AG2108" s="27">
        <v>41353</v>
      </c>
      <c r="AH2108">
        <v>0</v>
      </c>
      <c r="AN2108" t="s">
        <v>238</v>
      </c>
      <c r="AO2108">
        <v>5</v>
      </c>
      <c r="AP2108" t="s">
        <v>246</v>
      </c>
      <c r="AQ2108" s="27">
        <v>41347</v>
      </c>
      <c r="AR2108" t="s">
        <v>240</v>
      </c>
      <c r="AS2108">
        <v>7</v>
      </c>
      <c r="AT2108" t="s">
        <v>246</v>
      </c>
      <c r="AU2108" s="27">
        <v>41347</v>
      </c>
    </row>
    <row r="2109" spans="1:47" x14ac:dyDescent="0.2">
      <c r="A2109">
        <v>2108</v>
      </c>
      <c r="B2109" t="s">
        <v>7916</v>
      </c>
      <c r="C2109" t="s">
        <v>1313</v>
      </c>
      <c r="D2109" t="s">
        <v>7917</v>
      </c>
      <c r="E2109" s="27">
        <v>41574</v>
      </c>
      <c r="F2109" t="s">
        <v>233</v>
      </c>
      <c r="G2109" s="27">
        <v>34669</v>
      </c>
      <c r="H2109">
        <v>21</v>
      </c>
      <c r="I2109" t="s">
        <v>259</v>
      </c>
      <c r="J2109" t="s">
        <v>353</v>
      </c>
      <c r="K2109">
        <v>0</v>
      </c>
      <c r="L2109">
        <v>7</v>
      </c>
      <c r="M2109">
        <v>0</v>
      </c>
      <c r="N2109">
        <v>0</v>
      </c>
      <c r="O2109">
        <v>0</v>
      </c>
      <c r="P2109">
        <v>0</v>
      </c>
      <c r="Q2109" s="28">
        <v>41574.104166666664</v>
      </c>
      <c r="R2109" s="28">
        <v>41574.345138888886</v>
      </c>
      <c r="S2109" t="s">
        <v>7918</v>
      </c>
      <c r="T2109" s="27">
        <v>41573</v>
      </c>
      <c r="V2109">
        <v>1</v>
      </c>
      <c r="W2109" t="s">
        <v>32</v>
      </c>
      <c r="X2109" t="s">
        <v>1381</v>
      </c>
      <c r="Y2109">
        <v>0</v>
      </c>
      <c r="AB2109" t="s">
        <v>237</v>
      </c>
      <c r="AH2109">
        <v>0</v>
      </c>
      <c r="AN2109" t="s">
        <v>238</v>
      </c>
      <c r="AO2109">
        <v>6</v>
      </c>
      <c r="AP2109" t="s">
        <v>246</v>
      </c>
      <c r="AQ2109" s="27">
        <v>41574</v>
      </c>
      <c r="AR2109" t="s">
        <v>240</v>
      </c>
      <c r="AS2109">
        <v>7</v>
      </c>
      <c r="AT2109" t="s">
        <v>246</v>
      </c>
      <c r="AU2109" s="27">
        <v>41574</v>
      </c>
    </row>
    <row r="2110" spans="1:47" x14ac:dyDescent="0.2">
      <c r="A2110">
        <v>2109</v>
      </c>
      <c r="B2110" t="s">
        <v>7919</v>
      </c>
      <c r="C2110" t="s">
        <v>1828</v>
      </c>
      <c r="D2110" t="s">
        <v>7920</v>
      </c>
      <c r="E2110" s="27">
        <v>41276</v>
      </c>
      <c r="F2110" t="s">
        <v>233</v>
      </c>
      <c r="G2110" s="27">
        <v>32645</v>
      </c>
      <c r="H2110">
        <v>26</v>
      </c>
      <c r="I2110" t="s">
        <v>244</v>
      </c>
      <c r="J2110" t="s">
        <v>245</v>
      </c>
      <c r="K2110">
        <v>0</v>
      </c>
      <c r="L2110">
        <v>5</v>
      </c>
      <c r="M2110">
        <v>0</v>
      </c>
      <c r="N2110">
        <v>0</v>
      </c>
      <c r="O2110">
        <v>0</v>
      </c>
      <c r="P2110">
        <v>0</v>
      </c>
      <c r="Q2110" s="28">
        <v>41276.306250000001</v>
      </c>
      <c r="R2110" s="28">
        <v>41276.313194444447</v>
      </c>
      <c r="S2110" t="s">
        <v>7921</v>
      </c>
      <c r="T2110" s="27">
        <v>41276</v>
      </c>
      <c r="V2110">
        <v>0</v>
      </c>
      <c r="W2110" t="s">
        <v>32</v>
      </c>
      <c r="X2110" t="s">
        <v>1051</v>
      </c>
      <c r="Y2110">
        <v>0</v>
      </c>
      <c r="AB2110" t="s">
        <v>237</v>
      </c>
      <c r="AH2110">
        <v>0</v>
      </c>
      <c r="AN2110" t="s">
        <v>238</v>
      </c>
      <c r="AO2110">
        <v>4</v>
      </c>
      <c r="AP2110" t="s">
        <v>239</v>
      </c>
      <c r="AQ2110" s="27">
        <v>41276</v>
      </c>
      <c r="AR2110" t="s">
        <v>240</v>
      </c>
      <c r="AS2110">
        <v>5</v>
      </c>
      <c r="AT2110" t="s">
        <v>246</v>
      </c>
      <c r="AU2110" s="27">
        <v>41276</v>
      </c>
    </row>
    <row r="2111" spans="1:47" x14ac:dyDescent="0.2">
      <c r="A2111">
        <v>2110</v>
      </c>
      <c r="B2111" t="s">
        <v>7922</v>
      </c>
      <c r="C2111" t="s">
        <v>7923</v>
      </c>
      <c r="D2111" t="s">
        <v>586</v>
      </c>
      <c r="E2111" s="27">
        <v>41546</v>
      </c>
      <c r="F2111" t="s">
        <v>233</v>
      </c>
      <c r="G2111" s="27">
        <v>34336</v>
      </c>
      <c r="H2111">
        <v>22</v>
      </c>
      <c r="I2111" t="s">
        <v>259</v>
      </c>
      <c r="J2111" t="s">
        <v>250</v>
      </c>
      <c r="K2111">
        <v>0</v>
      </c>
      <c r="L2111">
        <v>9</v>
      </c>
      <c r="M2111">
        <v>3</v>
      </c>
      <c r="N2111">
        <v>0</v>
      </c>
      <c r="O2111">
        <v>3</v>
      </c>
      <c r="P2111">
        <v>0</v>
      </c>
      <c r="Q2111" s="28">
        <v>41546.152777777781</v>
      </c>
      <c r="R2111" s="28">
        <v>41546.282638888886</v>
      </c>
      <c r="S2111" t="s">
        <v>7924</v>
      </c>
      <c r="T2111" s="27">
        <v>41546</v>
      </c>
      <c r="V2111">
        <v>0</v>
      </c>
      <c r="W2111" t="s">
        <v>32</v>
      </c>
      <c r="X2111" t="s">
        <v>7925</v>
      </c>
      <c r="Y2111">
        <v>0</v>
      </c>
      <c r="AB2111" t="s">
        <v>237</v>
      </c>
      <c r="AH2111">
        <v>0</v>
      </c>
      <c r="AN2111" t="s">
        <v>238</v>
      </c>
      <c r="AO2111">
        <v>10</v>
      </c>
      <c r="AP2111" t="s">
        <v>269</v>
      </c>
      <c r="AQ2111" s="27">
        <v>41546</v>
      </c>
      <c r="AR2111" t="s">
        <v>240</v>
      </c>
      <c r="AS2111">
        <v>9</v>
      </c>
      <c r="AT2111" t="s">
        <v>269</v>
      </c>
      <c r="AU2111" s="27">
        <v>41546</v>
      </c>
    </row>
    <row r="2112" spans="1:47" x14ac:dyDescent="0.2">
      <c r="A2112">
        <v>2111</v>
      </c>
      <c r="B2112" t="s">
        <v>7926</v>
      </c>
      <c r="C2112" t="s">
        <v>789</v>
      </c>
      <c r="D2112" t="s">
        <v>3985</v>
      </c>
      <c r="E2112" s="27">
        <v>41360</v>
      </c>
      <c r="F2112" t="s">
        <v>233</v>
      </c>
      <c r="G2112" s="27">
        <v>31735</v>
      </c>
      <c r="H2112">
        <v>29</v>
      </c>
      <c r="I2112" t="s">
        <v>244</v>
      </c>
      <c r="J2112" t="s">
        <v>250</v>
      </c>
      <c r="K2112">
        <v>0</v>
      </c>
      <c r="L2112">
        <v>2</v>
      </c>
      <c r="M2112">
        <v>0</v>
      </c>
      <c r="N2112">
        <v>0</v>
      </c>
      <c r="O2112">
        <v>0</v>
      </c>
      <c r="P2112">
        <v>-1</v>
      </c>
      <c r="Q2112" s="28">
        <v>41359.309027777781</v>
      </c>
      <c r="R2112" s="28">
        <v>41360.489583333336</v>
      </c>
      <c r="S2112" t="s">
        <v>7927</v>
      </c>
      <c r="T2112" s="27">
        <v>41359</v>
      </c>
      <c r="V2112">
        <v>1</v>
      </c>
      <c r="W2112" t="s">
        <v>36</v>
      </c>
      <c r="X2112" t="s">
        <v>279</v>
      </c>
      <c r="Y2112">
        <v>0</v>
      </c>
      <c r="AB2112" t="s">
        <v>237</v>
      </c>
      <c r="AH2112">
        <v>0</v>
      </c>
      <c r="AN2112" t="s">
        <v>238</v>
      </c>
      <c r="AO2112">
        <v>3</v>
      </c>
      <c r="AP2112" t="s">
        <v>239</v>
      </c>
      <c r="AQ2112" s="27">
        <v>41360</v>
      </c>
      <c r="AR2112" t="s">
        <v>240</v>
      </c>
      <c r="AS2112">
        <v>2</v>
      </c>
      <c r="AT2112" t="s">
        <v>239</v>
      </c>
      <c r="AU2112" s="27">
        <v>41360</v>
      </c>
    </row>
    <row r="2113" spans="1:47" x14ac:dyDescent="0.2">
      <c r="A2113">
        <v>2112</v>
      </c>
      <c r="B2113" t="s">
        <v>7928</v>
      </c>
      <c r="C2113" t="s">
        <v>242</v>
      </c>
      <c r="D2113" t="s">
        <v>7929</v>
      </c>
      <c r="E2113" s="27">
        <v>41778</v>
      </c>
      <c r="F2113" t="s">
        <v>233</v>
      </c>
      <c r="G2113" s="27">
        <v>21496</v>
      </c>
      <c r="H2113">
        <v>57</v>
      </c>
      <c r="I2113" t="s">
        <v>234</v>
      </c>
      <c r="J2113" t="s">
        <v>245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 s="28">
        <v>41778.20208333333</v>
      </c>
      <c r="R2113" s="28">
        <v>41778.36041666667</v>
      </c>
      <c r="S2113" t="s">
        <v>7930</v>
      </c>
      <c r="T2113" s="27">
        <v>41778</v>
      </c>
      <c r="V2113">
        <v>0</v>
      </c>
      <c r="W2113" t="s">
        <v>36</v>
      </c>
      <c r="X2113" t="s">
        <v>263</v>
      </c>
      <c r="Y2113">
        <v>0</v>
      </c>
      <c r="AB2113" t="s">
        <v>237</v>
      </c>
      <c r="AH2113">
        <v>0</v>
      </c>
      <c r="AN2113" t="s">
        <v>238</v>
      </c>
      <c r="AO2113">
        <v>1</v>
      </c>
      <c r="AP2113" t="s">
        <v>239</v>
      </c>
      <c r="AQ2113" s="27">
        <v>41778</v>
      </c>
      <c r="AR2113" t="s">
        <v>240</v>
      </c>
      <c r="AS2113">
        <v>1</v>
      </c>
      <c r="AT2113" t="s">
        <v>239</v>
      </c>
      <c r="AU2113" s="27">
        <v>41778</v>
      </c>
    </row>
    <row r="2114" spans="1:47" x14ac:dyDescent="0.2">
      <c r="A2114">
        <v>2113</v>
      </c>
      <c r="B2114" t="s">
        <v>7931</v>
      </c>
      <c r="C2114" t="s">
        <v>7932</v>
      </c>
      <c r="D2114" t="s">
        <v>7933</v>
      </c>
      <c r="E2114" s="27">
        <v>41733</v>
      </c>
      <c r="F2114" t="s">
        <v>233</v>
      </c>
      <c r="G2114" s="27">
        <v>35056</v>
      </c>
      <c r="H2114">
        <v>20</v>
      </c>
      <c r="I2114" t="s">
        <v>259</v>
      </c>
      <c r="J2114" t="s">
        <v>250</v>
      </c>
      <c r="K2114">
        <v>0</v>
      </c>
      <c r="L2114">
        <v>9</v>
      </c>
      <c r="M2114">
        <v>1</v>
      </c>
      <c r="N2114">
        <v>1</v>
      </c>
      <c r="O2114">
        <v>2</v>
      </c>
      <c r="P2114">
        <v>-1</v>
      </c>
      <c r="Q2114" s="28">
        <v>41732.286111111112</v>
      </c>
      <c r="R2114" s="28">
        <v>41734.338888888888</v>
      </c>
      <c r="S2114" t="s">
        <v>7934</v>
      </c>
      <c r="T2114" s="27">
        <v>41732</v>
      </c>
      <c r="V2114">
        <v>1</v>
      </c>
      <c r="W2114" t="s">
        <v>32</v>
      </c>
      <c r="X2114" t="s">
        <v>555</v>
      </c>
      <c r="Y2114">
        <v>1</v>
      </c>
      <c r="AA2114" t="s">
        <v>7935</v>
      </c>
      <c r="AB2114" t="s">
        <v>36</v>
      </c>
      <c r="AC2114">
        <v>0</v>
      </c>
      <c r="AD2114" s="27">
        <v>41900</v>
      </c>
      <c r="AE2114" t="s">
        <v>2030</v>
      </c>
      <c r="AF2114" s="27">
        <v>41900</v>
      </c>
      <c r="AG2114" s="27">
        <v>41901</v>
      </c>
      <c r="AH2114">
        <v>0</v>
      </c>
      <c r="AN2114" t="s">
        <v>238</v>
      </c>
      <c r="AO2114">
        <v>7</v>
      </c>
      <c r="AP2114" t="s">
        <v>246</v>
      </c>
      <c r="AQ2114" s="27">
        <v>41733</v>
      </c>
      <c r="AR2114" t="s">
        <v>240</v>
      </c>
      <c r="AS2114">
        <v>9</v>
      </c>
      <c r="AT2114" t="s">
        <v>269</v>
      </c>
      <c r="AU2114" s="27">
        <v>41733</v>
      </c>
    </row>
    <row r="2115" spans="1:47" x14ac:dyDescent="0.2">
      <c r="A2115">
        <v>2114</v>
      </c>
      <c r="B2115" t="s">
        <v>7936</v>
      </c>
      <c r="C2115" t="s">
        <v>7937</v>
      </c>
      <c r="D2115" t="s">
        <v>2220</v>
      </c>
      <c r="E2115" s="27">
        <v>41400</v>
      </c>
      <c r="F2115" t="s">
        <v>233</v>
      </c>
      <c r="G2115" s="27">
        <v>32453</v>
      </c>
      <c r="H2115">
        <v>27</v>
      </c>
      <c r="I2115" t="s">
        <v>244</v>
      </c>
      <c r="J2115" t="s">
        <v>250</v>
      </c>
      <c r="K2115">
        <v>0</v>
      </c>
      <c r="L2115">
        <v>9</v>
      </c>
      <c r="M2115">
        <v>0</v>
      </c>
      <c r="N2115">
        <v>0</v>
      </c>
      <c r="O2115">
        <v>15</v>
      </c>
      <c r="P2115">
        <v>-1</v>
      </c>
      <c r="Q2115" s="28">
        <v>41399.350694444445</v>
      </c>
      <c r="R2115" s="28">
        <v>41541.265277777777</v>
      </c>
      <c r="S2115" t="s">
        <v>7938</v>
      </c>
      <c r="T2115" s="27">
        <v>41399</v>
      </c>
      <c r="V2115">
        <v>1</v>
      </c>
      <c r="W2115" t="s">
        <v>36</v>
      </c>
      <c r="X2115" t="s">
        <v>7939</v>
      </c>
      <c r="Y2115">
        <v>0</v>
      </c>
      <c r="AB2115" t="s">
        <v>237</v>
      </c>
      <c r="AH2115">
        <v>0</v>
      </c>
      <c r="AN2115" t="s">
        <v>238</v>
      </c>
      <c r="AO2115">
        <v>9</v>
      </c>
      <c r="AP2115" t="s">
        <v>269</v>
      </c>
      <c r="AQ2115" s="27">
        <v>41400</v>
      </c>
      <c r="AR2115" t="s">
        <v>240</v>
      </c>
      <c r="AS2115">
        <v>9</v>
      </c>
      <c r="AT2115" t="s">
        <v>269</v>
      </c>
      <c r="AU2115" s="27">
        <v>41400</v>
      </c>
    </row>
    <row r="2116" spans="1:47" x14ac:dyDescent="0.2">
      <c r="A2116">
        <v>2115</v>
      </c>
      <c r="B2116" t="s">
        <v>7940</v>
      </c>
      <c r="C2116" t="s">
        <v>7941</v>
      </c>
      <c r="D2116" t="s">
        <v>7942</v>
      </c>
      <c r="E2116" s="27">
        <v>41591</v>
      </c>
      <c r="F2116" t="s">
        <v>233</v>
      </c>
      <c r="G2116" s="27">
        <v>26393</v>
      </c>
      <c r="H2116">
        <v>44</v>
      </c>
      <c r="I2116" t="s">
        <v>244</v>
      </c>
      <c r="J2116" t="s">
        <v>245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-1</v>
      </c>
      <c r="Q2116" s="28">
        <v>41590.388194444444</v>
      </c>
      <c r="R2116" s="28">
        <v>41591.338194444441</v>
      </c>
      <c r="S2116" t="s">
        <v>7943</v>
      </c>
      <c r="T2116" s="27">
        <v>41590</v>
      </c>
      <c r="V2116">
        <v>1</v>
      </c>
      <c r="W2116" t="s">
        <v>36</v>
      </c>
      <c r="X2116" t="s">
        <v>279</v>
      </c>
      <c r="Y2116">
        <v>0</v>
      </c>
      <c r="AB2116" t="s">
        <v>237</v>
      </c>
      <c r="AH2116">
        <v>0</v>
      </c>
      <c r="AN2116" t="s">
        <v>238</v>
      </c>
      <c r="AO2116">
        <v>1</v>
      </c>
      <c r="AP2116" t="s">
        <v>239</v>
      </c>
      <c r="AQ2116" s="27">
        <v>41591</v>
      </c>
      <c r="AR2116" t="s">
        <v>240</v>
      </c>
      <c r="AS2116">
        <v>1</v>
      </c>
      <c r="AT2116" t="s">
        <v>239</v>
      </c>
      <c r="AU2116" s="27">
        <v>41591</v>
      </c>
    </row>
    <row r="2117" spans="1:47" x14ac:dyDescent="0.2">
      <c r="A2117">
        <v>2116</v>
      </c>
      <c r="B2117" t="s">
        <v>7944</v>
      </c>
      <c r="C2117" t="s">
        <v>1863</v>
      </c>
      <c r="D2117" t="s">
        <v>1768</v>
      </c>
      <c r="E2117" s="27">
        <v>41508</v>
      </c>
      <c r="F2117" t="s">
        <v>233</v>
      </c>
      <c r="G2117" s="27">
        <v>27477</v>
      </c>
      <c r="H2117">
        <v>41</v>
      </c>
      <c r="I2117" t="s">
        <v>244</v>
      </c>
      <c r="J2117" t="s">
        <v>250</v>
      </c>
      <c r="K2117">
        <v>0</v>
      </c>
      <c r="L2117">
        <v>5</v>
      </c>
      <c r="M2117">
        <v>0</v>
      </c>
      <c r="N2117">
        <v>0</v>
      </c>
      <c r="O2117">
        <v>2</v>
      </c>
      <c r="P2117">
        <v>-1</v>
      </c>
      <c r="Q2117" s="28">
        <v>41507.44027777778</v>
      </c>
      <c r="R2117" s="28">
        <v>41522.40347222222</v>
      </c>
      <c r="S2117" t="s">
        <v>7945</v>
      </c>
      <c r="U2117" s="27">
        <v>41507</v>
      </c>
      <c r="V2117">
        <v>1</v>
      </c>
      <c r="W2117" t="s">
        <v>32</v>
      </c>
      <c r="X2117" t="s">
        <v>274</v>
      </c>
      <c r="Y2117">
        <v>0</v>
      </c>
      <c r="AB2117" t="s">
        <v>237</v>
      </c>
      <c r="AH2117">
        <v>0</v>
      </c>
      <c r="AN2117" t="s">
        <v>238</v>
      </c>
      <c r="AO2117">
        <v>3</v>
      </c>
      <c r="AP2117" t="s">
        <v>239</v>
      </c>
      <c r="AQ2117" s="27">
        <v>41508</v>
      </c>
      <c r="AR2117" t="s">
        <v>240</v>
      </c>
      <c r="AS2117">
        <v>5</v>
      </c>
      <c r="AT2117" t="s">
        <v>246</v>
      </c>
      <c r="AU2117" s="27">
        <v>41508</v>
      </c>
    </row>
    <row r="2118" spans="1:47" x14ac:dyDescent="0.2">
      <c r="A2118">
        <v>2117</v>
      </c>
      <c r="B2118" t="s">
        <v>7946</v>
      </c>
      <c r="C2118" t="s">
        <v>3963</v>
      </c>
      <c r="D2118" t="s">
        <v>5321</v>
      </c>
      <c r="E2118" s="27">
        <v>41962</v>
      </c>
      <c r="F2118" t="s">
        <v>233</v>
      </c>
      <c r="G2118" s="27">
        <v>21514</v>
      </c>
      <c r="H2118">
        <v>57</v>
      </c>
      <c r="I2118" t="s">
        <v>234</v>
      </c>
      <c r="J2118" t="s">
        <v>250</v>
      </c>
      <c r="K2118">
        <v>0</v>
      </c>
      <c r="L2118">
        <v>9</v>
      </c>
      <c r="M2118">
        <v>0</v>
      </c>
      <c r="N2118">
        <v>0</v>
      </c>
      <c r="O2118">
        <v>20</v>
      </c>
      <c r="P2118">
        <v>-245</v>
      </c>
      <c r="Q2118" s="28">
        <v>41717.409722222219</v>
      </c>
      <c r="R2118" s="28">
        <v>41957.533333333333</v>
      </c>
      <c r="S2118" t="s">
        <v>7947</v>
      </c>
      <c r="U2118" s="27">
        <v>41943</v>
      </c>
      <c r="V2118">
        <v>19</v>
      </c>
      <c r="W2118" t="s">
        <v>36</v>
      </c>
      <c r="X2118" t="s">
        <v>274</v>
      </c>
      <c r="Y2118">
        <v>0</v>
      </c>
      <c r="AB2118" t="s">
        <v>237</v>
      </c>
      <c r="AH2118">
        <v>0</v>
      </c>
      <c r="AN2118" t="s">
        <v>238</v>
      </c>
      <c r="AO2118">
        <v>3</v>
      </c>
      <c r="AP2118" t="s">
        <v>239</v>
      </c>
      <c r="AQ2118" s="27">
        <v>41962</v>
      </c>
      <c r="AR2118" t="s">
        <v>240</v>
      </c>
      <c r="AS2118">
        <v>9</v>
      </c>
      <c r="AT2118" t="s">
        <v>269</v>
      </c>
      <c r="AU2118" s="27">
        <v>41962</v>
      </c>
    </row>
    <row r="2119" spans="1:47" x14ac:dyDescent="0.2">
      <c r="A2119">
        <v>2118</v>
      </c>
      <c r="B2119" t="s">
        <v>7948</v>
      </c>
      <c r="C2119" t="s">
        <v>990</v>
      </c>
      <c r="D2119" t="s">
        <v>7949</v>
      </c>
      <c r="E2119" s="27">
        <v>41903</v>
      </c>
      <c r="F2119" t="s">
        <v>233</v>
      </c>
      <c r="G2119" s="27">
        <v>18628</v>
      </c>
      <c r="H2119">
        <v>65</v>
      </c>
      <c r="I2119" t="s">
        <v>234</v>
      </c>
      <c r="J2119" t="s">
        <v>245</v>
      </c>
      <c r="K2119">
        <v>0</v>
      </c>
      <c r="L2119">
        <v>3</v>
      </c>
      <c r="M2119">
        <v>0</v>
      </c>
      <c r="N2119">
        <v>0</v>
      </c>
      <c r="O2119">
        <v>0</v>
      </c>
      <c r="P2119">
        <v>-1</v>
      </c>
      <c r="Q2119" s="28">
        <v>41902.379861111112</v>
      </c>
      <c r="R2119" s="28">
        <v>41908.413194444445</v>
      </c>
      <c r="S2119" t="s">
        <v>7950</v>
      </c>
      <c r="T2119" s="27">
        <v>41902</v>
      </c>
      <c r="V2119">
        <v>1</v>
      </c>
      <c r="W2119" t="s">
        <v>36</v>
      </c>
      <c r="X2119" t="s">
        <v>279</v>
      </c>
      <c r="Y2119">
        <v>0</v>
      </c>
      <c r="AB2119" t="s">
        <v>237</v>
      </c>
      <c r="AH2119">
        <v>0</v>
      </c>
      <c r="AN2119" t="s">
        <v>238</v>
      </c>
      <c r="AO2119">
        <v>1</v>
      </c>
      <c r="AP2119" t="s">
        <v>239</v>
      </c>
      <c r="AQ2119" s="27">
        <v>41903</v>
      </c>
      <c r="AR2119" t="s">
        <v>240</v>
      </c>
      <c r="AS2119">
        <v>3</v>
      </c>
      <c r="AT2119" t="s">
        <v>239</v>
      </c>
      <c r="AU2119" s="27">
        <v>41903</v>
      </c>
    </row>
    <row r="2120" spans="1:47" x14ac:dyDescent="0.2">
      <c r="A2120">
        <v>2119</v>
      </c>
      <c r="B2120" t="s">
        <v>7951</v>
      </c>
      <c r="C2120" t="s">
        <v>2381</v>
      </c>
      <c r="D2120" t="s">
        <v>2160</v>
      </c>
      <c r="E2120" s="27">
        <v>41812</v>
      </c>
      <c r="F2120" t="s">
        <v>233</v>
      </c>
      <c r="G2120" s="27">
        <v>32310</v>
      </c>
      <c r="H2120">
        <v>27</v>
      </c>
      <c r="I2120" t="s">
        <v>244</v>
      </c>
      <c r="J2120" t="s">
        <v>245</v>
      </c>
      <c r="K2120">
        <v>0</v>
      </c>
      <c r="L2120">
        <v>2</v>
      </c>
      <c r="M2120">
        <v>0</v>
      </c>
      <c r="N2120">
        <v>0</v>
      </c>
      <c r="O2120">
        <v>3</v>
      </c>
      <c r="P2120">
        <v>-1</v>
      </c>
      <c r="Q2120" s="28">
        <v>41811.192361111112</v>
      </c>
      <c r="R2120" s="28">
        <v>41812.109722222223</v>
      </c>
      <c r="S2120" t="s">
        <v>7952</v>
      </c>
      <c r="T2120" s="27">
        <v>41811</v>
      </c>
      <c r="V2120">
        <v>1</v>
      </c>
      <c r="W2120" t="s">
        <v>36</v>
      </c>
      <c r="X2120" t="s">
        <v>263</v>
      </c>
      <c r="Y2120">
        <v>0</v>
      </c>
      <c r="AB2120" t="s">
        <v>237</v>
      </c>
      <c r="AH2120">
        <v>0</v>
      </c>
      <c r="AN2120" t="s">
        <v>238</v>
      </c>
      <c r="AO2120">
        <v>2</v>
      </c>
      <c r="AP2120" t="s">
        <v>239</v>
      </c>
      <c r="AQ2120" s="27">
        <v>41812</v>
      </c>
      <c r="AR2120" t="s">
        <v>240</v>
      </c>
      <c r="AS2120">
        <v>2</v>
      </c>
      <c r="AT2120" t="s">
        <v>239</v>
      </c>
      <c r="AU2120" s="27">
        <v>41812</v>
      </c>
    </row>
    <row r="2121" spans="1:47" x14ac:dyDescent="0.2">
      <c r="A2121">
        <v>2120</v>
      </c>
      <c r="B2121" t="s">
        <v>7953</v>
      </c>
      <c r="C2121" t="s">
        <v>1127</v>
      </c>
      <c r="D2121" t="s">
        <v>1110</v>
      </c>
      <c r="E2121" s="27">
        <v>41723</v>
      </c>
      <c r="F2121" t="s">
        <v>233</v>
      </c>
      <c r="G2121" s="27">
        <v>18489</v>
      </c>
      <c r="H2121">
        <v>65</v>
      </c>
      <c r="I2121" t="s">
        <v>234</v>
      </c>
      <c r="J2121" t="s">
        <v>245</v>
      </c>
      <c r="K2121">
        <v>0</v>
      </c>
      <c r="L2121">
        <v>1</v>
      </c>
      <c r="M2121">
        <v>0</v>
      </c>
      <c r="N2121">
        <v>0</v>
      </c>
      <c r="O2121">
        <v>0</v>
      </c>
      <c r="W2121" t="s">
        <v>237</v>
      </c>
      <c r="Y2121">
        <v>-1</v>
      </c>
      <c r="AB2121" t="s">
        <v>237</v>
      </c>
      <c r="AH2121">
        <v>0</v>
      </c>
      <c r="AN2121" t="s">
        <v>238</v>
      </c>
      <c r="AO2121">
        <v>1</v>
      </c>
      <c r="AP2121" t="s">
        <v>239</v>
      </c>
      <c r="AQ2121" s="27">
        <v>41723</v>
      </c>
      <c r="AR2121" t="s">
        <v>240</v>
      </c>
      <c r="AS2121">
        <v>1</v>
      </c>
      <c r="AT2121" t="s">
        <v>239</v>
      </c>
      <c r="AU2121" s="27">
        <v>41723</v>
      </c>
    </row>
    <row r="2122" spans="1:47" x14ac:dyDescent="0.2">
      <c r="A2122">
        <v>2121</v>
      </c>
      <c r="B2122" t="s">
        <v>7954</v>
      </c>
      <c r="C2122" t="s">
        <v>425</v>
      </c>
      <c r="D2122" t="s">
        <v>7955</v>
      </c>
      <c r="E2122" s="27">
        <v>41586</v>
      </c>
      <c r="F2122" t="s">
        <v>294</v>
      </c>
      <c r="G2122" s="27">
        <v>32066</v>
      </c>
      <c r="H2122">
        <v>28</v>
      </c>
      <c r="I2122" t="s">
        <v>244</v>
      </c>
      <c r="J2122" t="s">
        <v>250</v>
      </c>
      <c r="K2122">
        <v>0</v>
      </c>
      <c r="L2122">
        <v>4</v>
      </c>
      <c r="M2122">
        <v>0</v>
      </c>
      <c r="N2122">
        <v>1</v>
      </c>
      <c r="O2122">
        <v>4</v>
      </c>
      <c r="P2122">
        <v>0</v>
      </c>
      <c r="Q2122" s="28">
        <v>41586.152083333334</v>
      </c>
      <c r="R2122" s="28">
        <v>41586.397916666669</v>
      </c>
      <c r="S2122" t="s">
        <v>7956</v>
      </c>
      <c r="T2122" s="27">
        <v>41586</v>
      </c>
      <c r="V2122">
        <v>0</v>
      </c>
      <c r="W2122" t="s">
        <v>32</v>
      </c>
      <c r="X2122" t="s">
        <v>337</v>
      </c>
      <c r="Y2122">
        <v>0</v>
      </c>
      <c r="AB2122" t="s">
        <v>237</v>
      </c>
      <c r="AH2122">
        <v>0</v>
      </c>
      <c r="AN2122" t="s">
        <v>238</v>
      </c>
      <c r="AO2122">
        <v>3</v>
      </c>
      <c r="AP2122" t="s">
        <v>239</v>
      </c>
      <c r="AQ2122" s="27">
        <v>41586</v>
      </c>
      <c r="AR2122" t="s">
        <v>240</v>
      </c>
      <c r="AS2122">
        <v>4</v>
      </c>
      <c r="AT2122" t="s">
        <v>239</v>
      </c>
      <c r="AU2122" s="27">
        <v>41586</v>
      </c>
    </row>
    <row r="2123" spans="1:47" x14ac:dyDescent="0.2">
      <c r="A2123">
        <v>2122</v>
      </c>
      <c r="B2123" t="s">
        <v>7957</v>
      </c>
      <c r="C2123" t="s">
        <v>7958</v>
      </c>
      <c r="D2123" t="s">
        <v>1303</v>
      </c>
      <c r="E2123" s="27">
        <v>41958</v>
      </c>
      <c r="F2123" t="s">
        <v>294</v>
      </c>
      <c r="G2123" s="27">
        <v>28291</v>
      </c>
      <c r="H2123">
        <v>38</v>
      </c>
      <c r="I2123" t="s">
        <v>244</v>
      </c>
      <c r="J2123" t="s">
        <v>250</v>
      </c>
      <c r="K2123">
        <v>0</v>
      </c>
      <c r="L2123">
        <v>10</v>
      </c>
      <c r="M2123">
        <v>0</v>
      </c>
      <c r="N2123">
        <v>0</v>
      </c>
      <c r="O2123">
        <v>0</v>
      </c>
      <c r="P2123">
        <v>-1</v>
      </c>
      <c r="Q2123" s="28">
        <v>41957.092361111114</v>
      </c>
      <c r="R2123" s="28">
        <v>41991.154166666667</v>
      </c>
      <c r="S2123" t="s">
        <v>7959</v>
      </c>
      <c r="T2123" s="27">
        <v>41957</v>
      </c>
      <c r="V2123">
        <v>1</v>
      </c>
      <c r="W2123" t="s">
        <v>32</v>
      </c>
      <c r="X2123" t="s">
        <v>402</v>
      </c>
      <c r="Y2123">
        <v>0</v>
      </c>
      <c r="AB2123" t="s">
        <v>237</v>
      </c>
      <c r="AH2123">
        <v>0</v>
      </c>
      <c r="AN2123" t="s">
        <v>238</v>
      </c>
      <c r="AO2123">
        <v>5</v>
      </c>
      <c r="AP2123" t="s">
        <v>246</v>
      </c>
      <c r="AQ2123" s="27">
        <v>41958</v>
      </c>
      <c r="AR2123" t="s">
        <v>240</v>
      </c>
      <c r="AS2123">
        <v>10</v>
      </c>
      <c r="AT2123" t="s">
        <v>269</v>
      </c>
      <c r="AU2123" s="27">
        <v>41958</v>
      </c>
    </row>
    <row r="2124" spans="1:47" x14ac:dyDescent="0.2">
      <c r="A2124">
        <v>2123</v>
      </c>
      <c r="B2124" t="s">
        <v>7960</v>
      </c>
      <c r="C2124" t="s">
        <v>2316</v>
      </c>
      <c r="D2124" t="s">
        <v>7961</v>
      </c>
      <c r="E2124" s="27">
        <v>41358</v>
      </c>
      <c r="F2124" t="s">
        <v>233</v>
      </c>
      <c r="G2124" s="27">
        <v>32587</v>
      </c>
      <c r="H2124">
        <v>27</v>
      </c>
      <c r="I2124" t="s">
        <v>244</v>
      </c>
      <c r="J2124" t="s">
        <v>245</v>
      </c>
      <c r="K2124">
        <v>0</v>
      </c>
      <c r="L2124">
        <v>6</v>
      </c>
      <c r="M2124">
        <v>0</v>
      </c>
      <c r="N2124">
        <v>0</v>
      </c>
      <c r="O2124">
        <v>1</v>
      </c>
      <c r="P2124">
        <v>-1</v>
      </c>
      <c r="Q2124" s="28">
        <v>41357.438194444447</v>
      </c>
      <c r="R2124" s="28">
        <v>41379.213888888888</v>
      </c>
      <c r="S2124" t="s">
        <v>7962</v>
      </c>
      <c r="T2124" s="27">
        <v>41357</v>
      </c>
      <c r="V2124">
        <v>1</v>
      </c>
      <c r="W2124" t="s">
        <v>36</v>
      </c>
      <c r="X2124" t="s">
        <v>422</v>
      </c>
      <c r="Y2124">
        <v>1</v>
      </c>
      <c r="AA2124" t="s">
        <v>7963</v>
      </c>
      <c r="AB2124" t="s">
        <v>36</v>
      </c>
      <c r="AC2124">
        <v>0</v>
      </c>
      <c r="AD2124" s="27">
        <v>42285</v>
      </c>
      <c r="AE2124" t="s">
        <v>422</v>
      </c>
      <c r="AF2124" s="27">
        <v>42285</v>
      </c>
      <c r="AG2124" s="27">
        <v>42332</v>
      </c>
      <c r="AH2124">
        <v>0</v>
      </c>
      <c r="AN2124" t="s">
        <v>238</v>
      </c>
      <c r="AO2124">
        <v>5</v>
      </c>
      <c r="AP2124" t="s">
        <v>246</v>
      </c>
      <c r="AQ2124" s="27">
        <v>41358</v>
      </c>
      <c r="AR2124" t="s">
        <v>240</v>
      </c>
      <c r="AS2124">
        <v>6</v>
      </c>
      <c r="AT2124" t="s">
        <v>246</v>
      </c>
      <c r="AU2124" s="27">
        <v>41358</v>
      </c>
    </row>
    <row r="2125" spans="1:47" x14ac:dyDescent="0.2">
      <c r="A2125">
        <v>2124</v>
      </c>
      <c r="B2125" t="s">
        <v>7964</v>
      </c>
      <c r="C2125" t="s">
        <v>1147</v>
      </c>
      <c r="D2125" t="s">
        <v>667</v>
      </c>
      <c r="E2125" s="27">
        <v>41732</v>
      </c>
      <c r="F2125" t="s">
        <v>233</v>
      </c>
      <c r="G2125" s="27">
        <v>20170</v>
      </c>
      <c r="H2125">
        <v>61</v>
      </c>
      <c r="I2125" t="s">
        <v>234</v>
      </c>
      <c r="J2125" t="s">
        <v>245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-1</v>
      </c>
      <c r="Q2125" s="28">
        <v>41731.316666666666</v>
      </c>
      <c r="R2125" s="28">
        <v>41732.078472222223</v>
      </c>
      <c r="S2125" t="s">
        <v>7965</v>
      </c>
      <c r="T2125" s="27">
        <v>41731</v>
      </c>
      <c r="V2125">
        <v>1</v>
      </c>
      <c r="W2125" t="s">
        <v>32</v>
      </c>
      <c r="X2125" t="s">
        <v>834</v>
      </c>
      <c r="Y2125">
        <v>0</v>
      </c>
      <c r="AB2125" t="s">
        <v>237</v>
      </c>
      <c r="AH2125">
        <v>0</v>
      </c>
      <c r="AN2125" t="s">
        <v>238</v>
      </c>
      <c r="AO2125">
        <v>1</v>
      </c>
      <c r="AP2125" t="s">
        <v>239</v>
      </c>
      <c r="AQ2125" s="27">
        <v>41732</v>
      </c>
      <c r="AR2125" t="s">
        <v>240</v>
      </c>
      <c r="AS2125">
        <v>1</v>
      </c>
      <c r="AT2125" t="s">
        <v>239</v>
      </c>
      <c r="AU2125" s="27">
        <v>41732</v>
      </c>
    </row>
    <row r="2126" spans="1:47" x14ac:dyDescent="0.2">
      <c r="A2126">
        <v>2125</v>
      </c>
      <c r="B2126" t="s">
        <v>7966</v>
      </c>
      <c r="C2126" t="s">
        <v>1584</v>
      </c>
      <c r="D2126" t="s">
        <v>7967</v>
      </c>
      <c r="E2126" s="27">
        <v>41708</v>
      </c>
      <c r="F2126" t="s">
        <v>233</v>
      </c>
      <c r="G2126" s="27">
        <v>30900</v>
      </c>
      <c r="H2126">
        <v>31</v>
      </c>
      <c r="I2126" t="s">
        <v>244</v>
      </c>
      <c r="J2126" t="s">
        <v>245</v>
      </c>
      <c r="K2126">
        <v>0</v>
      </c>
      <c r="L2126">
        <v>3</v>
      </c>
      <c r="M2126">
        <v>0</v>
      </c>
      <c r="N2126">
        <v>0</v>
      </c>
      <c r="O2126">
        <v>7</v>
      </c>
      <c r="P2126">
        <v>-1</v>
      </c>
      <c r="Q2126" s="28">
        <v>41707.198611111111</v>
      </c>
      <c r="R2126" s="28">
        <v>41708.404166666667</v>
      </c>
      <c r="S2126" t="s">
        <v>7968</v>
      </c>
      <c r="T2126" s="27">
        <v>41707</v>
      </c>
      <c r="V2126">
        <v>1</v>
      </c>
      <c r="W2126" t="s">
        <v>36</v>
      </c>
      <c r="X2126" t="s">
        <v>2796</v>
      </c>
      <c r="Y2126">
        <v>0</v>
      </c>
      <c r="AB2126" t="s">
        <v>237</v>
      </c>
      <c r="AH2126">
        <v>0</v>
      </c>
      <c r="AN2126" t="s">
        <v>238</v>
      </c>
      <c r="AO2126">
        <v>2</v>
      </c>
      <c r="AP2126" t="s">
        <v>239</v>
      </c>
      <c r="AQ2126" s="27">
        <v>41708</v>
      </c>
      <c r="AR2126" t="s">
        <v>240</v>
      </c>
      <c r="AS2126">
        <v>3</v>
      </c>
      <c r="AT2126" t="s">
        <v>239</v>
      </c>
      <c r="AU2126" s="27">
        <v>41708</v>
      </c>
    </row>
    <row r="2127" spans="1:47" x14ac:dyDescent="0.2">
      <c r="A2127">
        <v>2126</v>
      </c>
      <c r="B2127" t="s">
        <v>7969</v>
      </c>
      <c r="C2127" t="s">
        <v>7970</v>
      </c>
      <c r="D2127" t="s">
        <v>7971</v>
      </c>
      <c r="E2127" s="27">
        <v>41750</v>
      </c>
      <c r="F2127" t="s">
        <v>233</v>
      </c>
      <c r="G2127" s="27">
        <v>33917</v>
      </c>
      <c r="H2127">
        <v>23</v>
      </c>
      <c r="I2127" t="s">
        <v>259</v>
      </c>
      <c r="J2127" t="s">
        <v>245</v>
      </c>
      <c r="K2127">
        <v>0</v>
      </c>
      <c r="L2127">
        <v>8</v>
      </c>
      <c r="M2127">
        <v>0</v>
      </c>
      <c r="N2127">
        <v>0</v>
      </c>
      <c r="O2127">
        <v>5</v>
      </c>
      <c r="P2127">
        <v>-105</v>
      </c>
      <c r="Q2127" s="28">
        <v>41645.143750000003</v>
      </c>
      <c r="R2127" s="28">
        <v>41659.20208333333</v>
      </c>
      <c r="S2127" t="s">
        <v>7972</v>
      </c>
      <c r="U2127" s="27">
        <v>41645</v>
      </c>
      <c r="V2127">
        <v>105</v>
      </c>
      <c r="W2127" t="s">
        <v>32</v>
      </c>
      <c r="X2127" t="s">
        <v>274</v>
      </c>
      <c r="Y2127">
        <v>1</v>
      </c>
      <c r="AA2127" t="s">
        <v>7973</v>
      </c>
      <c r="AB2127" t="s">
        <v>36</v>
      </c>
      <c r="AC2127">
        <v>130</v>
      </c>
      <c r="AD2127" s="27">
        <v>42048</v>
      </c>
      <c r="AE2127" t="s">
        <v>600</v>
      </c>
      <c r="AF2127" s="27">
        <v>42178</v>
      </c>
      <c r="AG2127" s="27">
        <v>42185</v>
      </c>
      <c r="AH2127">
        <v>0</v>
      </c>
      <c r="AN2127" t="s">
        <v>238</v>
      </c>
      <c r="AO2127">
        <v>5</v>
      </c>
      <c r="AP2127" t="s">
        <v>246</v>
      </c>
      <c r="AQ2127" s="27">
        <v>41750</v>
      </c>
      <c r="AR2127" t="s">
        <v>240</v>
      </c>
      <c r="AS2127">
        <v>8</v>
      </c>
      <c r="AT2127" t="s">
        <v>269</v>
      </c>
      <c r="AU2127" s="27">
        <v>41750</v>
      </c>
    </row>
    <row r="2128" spans="1:47" x14ac:dyDescent="0.2">
      <c r="A2128">
        <v>2127</v>
      </c>
      <c r="B2128" t="s">
        <v>7974</v>
      </c>
      <c r="C2128" t="s">
        <v>963</v>
      </c>
      <c r="D2128" t="s">
        <v>7975</v>
      </c>
      <c r="E2128" s="27">
        <v>41568</v>
      </c>
      <c r="F2128" t="s">
        <v>233</v>
      </c>
      <c r="G2128" s="27">
        <v>30217</v>
      </c>
      <c r="H2128">
        <v>33</v>
      </c>
      <c r="I2128" t="s">
        <v>244</v>
      </c>
      <c r="J2128" t="s">
        <v>250</v>
      </c>
      <c r="K2128">
        <v>0</v>
      </c>
      <c r="L2128">
        <v>7</v>
      </c>
      <c r="M2128">
        <v>0</v>
      </c>
      <c r="N2128">
        <v>0</v>
      </c>
      <c r="O2128">
        <v>16</v>
      </c>
      <c r="P2128">
        <v>-243</v>
      </c>
      <c r="Q2128" s="28">
        <v>41325.536111111112</v>
      </c>
      <c r="R2128" s="28">
        <v>41326.265277777777</v>
      </c>
      <c r="S2128" t="s">
        <v>7976</v>
      </c>
      <c r="U2128" s="27">
        <v>41325</v>
      </c>
      <c r="V2128">
        <v>243</v>
      </c>
      <c r="W2128" t="s">
        <v>36</v>
      </c>
      <c r="X2128" t="s">
        <v>274</v>
      </c>
      <c r="Y2128">
        <v>1</v>
      </c>
      <c r="AA2128" t="s">
        <v>7977</v>
      </c>
      <c r="AB2128" t="s">
        <v>36</v>
      </c>
      <c r="AC2128">
        <v>73</v>
      </c>
      <c r="AD2128" s="27">
        <v>41740</v>
      </c>
      <c r="AE2128" t="s">
        <v>404</v>
      </c>
      <c r="AF2128" s="27">
        <v>41813</v>
      </c>
      <c r="AG2128" s="27">
        <v>41868</v>
      </c>
      <c r="AH2128">
        <v>0</v>
      </c>
      <c r="AN2128" t="s">
        <v>238</v>
      </c>
      <c r="AO2128">
        <v>3</v>
      </c>
      <c r="AP2128" t="s">
        <v>239</v>
      </c>
      <c r="AQ2128" s="27">
        <v>41568</v>
      </c>
      <c r="AR2128" t="s">
        <v>240</v>
      </c>
      <c r="AS2128">
        <v>7</v>
      </c>
      <c r="AT2128" t="s">
        <v>246</v>
      </c>
      <c r="AU2128" s="27">
        <v>41568</v>
      </c>
    </row>
    <row r="2129" spans="1:47" x14ac:dyDescent="0.2">
      <c r="A2129">
        <v>2128</v>
      </c>
      <c r="B2129" t="s">
        <v>7978</v>
      </c>
      <c r="C2129" t="s">
        <v>3848</v>
      </c>
      <c r="D2129" t="s">
        <v>1198</v>
      </c>
      <c r="E2129" s="27">
        <v>41904</v>
      </c>
      <c r="F2129" t="s">
        <v>233</v>
      </c>
      <c r="G2129" s="27">
        <v>32883</v>
      </c>
      <c r="H2129">
        <v>26</v>
      </c>
      <c r="I2129" t="s">
        <v>244</v>
      </c>
      <c r="J2129" t="s">
        <v>250</v>
      </c>
      <c r="K2129">
        <v>0</v>
      </c>
      <c r="L2129">
        <v>3</v>
      </c>
      <c r="M2129">
        <v>0</v>
      </c>
      <c r="N2129">
        <v>0</v>
      </c>
      <c r="O2129">
        <v>3</v>
      </c>
      <c r="P2129">
        <v>-21</v>
      </c>
      <c r="Q2129" s="28">
        <v>41883.422222222223</v>
      </c>
      <c r="R2129" s="28">
        <v>41884.347222222219</v>
      </c>
      <c r="S2129" t="s">
        <v>7979</v>
      </c>
      <c r="T2129" s="27">
        <v>41883</v>
      </c>
      <c r="V2129">
        <v>21</v>
      </c>
      <c r="W2129" t="s">
        <v>32</v>
      </c>
      <c r="X2129" t="s">
        <v>2254</v>
      </c>
      <c r="Y2129">
        <v>1</v>
      </c>
      <c r="AA2129" t="s">
        <v>7980</v>
      </c>
      <c r="AB2129" t="s">
        <v>36</v>
      </c>
      <c r="AC2129">
        <v>0</v>
      </c>
      <c r="AD2129" s="27">
        <v>42458</v>
      </c>
      <c r="AF2129" s="27">
        <v>42458</v>
      </c>
      <c r="AG2129" s="27">
        <v>42459</v>
      </c>
      <c r="AH2129">
        <v>0</v>
      </c>
      <c r="AN2129" t="s">
        <v>238</v>
      </c>
      <c r="AO2129">
        <v>3</v>
      </c>
      <c r="AP2129" t="s">
        <v>239</v>
      </c>
      <c r="AQ2129" s="27">
        <v>41904</v>
      </c>
      <c r="AR2129" t="s">
        <v>240</v>
      </c>
      <c r="AS2129">
        <v>3</v>
      </c>
      <c r="AT2129" t="s">
        <v>239</v>
      </c>
      <c r="AU2129" s="27">
        <v>41904</v>
      </c>
    </row>
    <row r="2130" spans="1:47" x14ac:dyDescent="0.2">
      <c r="A2130">
        <v>2129</v>
      </c>
      <c r="B2130" t="s">
        <v>7981</v>
      </c>
      <c r="C2130" t="s">
        <v>242</v>
      </c>
      <c r="D2130" t="s">
        <v>7982</v>
      </c>
      <c r="E2130" s="27">
        <v>41593</v>
      </c>
      <c r="F2130" t="s">
        <v>233</v>
      </c>
      <c r="G2130" s="27">
        <v>34987</v>
      </c>
      <c r="H2130">
        <v>20</v>
      </c>
      <c r="I2130" t="s">
        <v>259</v>
      </c>
      <c r="J2130" t="s">
        <v>250</v>
      </c>
      <c r="K2130">
        <v>0</v>
      </c>
      <c r="L2130">
        <v>4</v>
      </c>
      <c r="M2130">
        <v>0</v>
      </c>
      <c r="N2130">
        <v>2</v>
      </c>
      <c r="O2130">
        <v>0</v>
      </c>
      <c r="P2130">
        <v>-1</v>
      </c>
      <c r="Q2130" s="28">
        <v>41592.255555555559</v>
      </c>
      <c r="R2130" s="28">
        <v>41593.370833333334</v>
      </c>
      <c r="S2130" t="s">
        <v>7983</v>
      </c>
      <c r="T2130" s="27">
        <v>41592</v>
      </c>
      <c r="V2130">
        <v>1</v>
      </c>
      <c r="W2130" t="s">
        <v>32</v>
      </c>
      <c r="X2130" t="s">
        <v>459</v>
      </c>
      <c r="Y2130">
        <v>1</v>
      </c>
      <c r="AA2130" t="s">
        <v>7984</v>
      </c>
      <c r="AB2130" t="s">
        <v>36</v>
      </c>
      <c r="AC2130">
        <v>59</v>
      </c>
      <c r="AD2130" s="27">
        <v>42357</v>
      </c>
      <c r="AE2130" t="s">
        <v>412</v>
      </c>
      <c r="AF2130" s="27">
        <v>42416</v>
      </c>
      <c r="AG2130" s="27">
        <v>42417</v>
      </c>
      <c r="AH2130">
        <v>1</v>
      </c>
      <c r="AJ2130" t="s">
        <v>7985</v>
      </c>
      <c r="AK2130" t="s">
        <v>312</v>
      </c>
      <c r="AL2130" s="27">
        <v>42422</v>
      </c>
      <c r="AM2130" t="s">
        <v>2149</v>
      </c>
      <c r="AN2130" t="s">
        <v>238</v>
      </c>
      <c r="AO2130">
        <v>7</v>
      </c>
      <c r="AP2130" t="s">
        <v>246</v>
      </c>
      <c r="AQ2130" s="27">
        <v>41593</v>
      </c>
      <c r="AR2130" t="s">
        <v>240</v>
      </c>
      <c r="AS2130">
        <v>4</v>
      </c>
      <c r="AT2130" t="s">
        <v>239</v>
      </c>
      <c r="AU2130" s="27">
        <v>41593</v>
      </c>
    </row>
    <row r="2131" spans="1:47" x14ac:dyDescent="0.2">
      <c r="A2131">
        <v>2130</v>
      </c>
      <c r="B2131" t="s">
        <v>7986</v>
      </c>
      <c r="C2131" t="s">
        <v>7987</v>
      </c>
      <c r="D2131" t="s">
        <v>7988</v>
      </c>
      <c r="E2131" s="27">
        <v>41296</v>
      </c>
      <c r="F2131" t="s">
        <v>233</v>
      </c>
      <c r="G2131" s="27">
        <v>22161</v>
      </c>
      <c r="H2131">
        <v>55</v>
      </c>
      <c r="I2131" t="s">
        <v>234</v>
      </c>
      <c r="J2131" t="s">
        <v>245</v>
      </c>
      <c r="K2131">
        <v>0</v>
      </c>
      <c r="L2131">
        <v>1</v>
      </c>
      <c r="M2131">
        <v>0</v>
      </c>
      <c r="N2131">
        <v>0</v>
      </c>
      <c r="O2131">
        <v>2</v>
      </c>
      <c r="P2131">
        <v>-1</v>
      </c>
      <c r="Q2131" s="28">
        <v>41295.347916666666</v>
      </c>
      <c r="R2131" s="28">
        <v>41296.083333333336</v>
      </c>
      <c r="S2131" t="s">
        <v>7989</v>
      </c>
      <c r="T2131" s="27">
        <v>41295</v>
      </c>
      <c r="V2131">
        <v>1</v>
      </c>
      <c r="W2131" t="s">
        <v>36</v>
      </c>
      <c r="X2131" t="s">
        <v>279</v>
      </c>
      <c r="Y2131">
        <v>1</v>
      </c>
      <c r="AA2131" t="s">
        <v>7990</v>
      </c>
      <c r="AB2131" t="s">
        <v>36</v>
      </c>
      <c r="AC2131">
        <v>1</v>
      </c>
      <c r="AD2131" s="27">
        <v>41333</v>
      </c>
      <c r="AE2131" t="s">
        <v>5456</v>
      </c>
      <c r="AF2131" s="27">
        <v>41334</v>
      </c>
      <c r="AG2131" s="27">
        <v>41344</v>
      </c>
      <c r="AH2131">
        <v>0</v>
      </c>
      <c r="AN2131" t="s">
        <v>238</v>
      </c>
      <c r="AO2131">
        <v>1</v>
      </c>
      <c r="AP2131" t="s">
        <v>239</v>
      </c>
      <c r="AQ2131" s="27">
        <v>41296</v>
      </c>
      <c r="AR2131" t="s">
        <v>240</v>
      </c>
      <c r="AS2131">
        <v>1</v>
      </c>
      <c r="AT2131" t="s">
        <v>239</v>
      </c>
      <c r="AU2131" s="27">
        <v>41296</v>
      </c>
    </row>
    <row r="2132" spans="1:47" x14ac:dyDescent="0.2">
      <c r="A2132">
        <v>2131</v>
      </c>
      <c r="B2132" t="s">
        <v>7991</v>
      </c>
      <c r="C2132" t="s">
        <v>7992</v>
      </c>
      <c r="D2132" t="s">
        <v>1110</v>
      </c>
      <c r="E2132" s="27">
        <v>41332</v>
      </c>
      <c r="F2132" t="s">
        <v>233</v>
      </c>
      <c r="G2132" s="27">
        <v>29174</v>
      </c>
      <c r="H2132">
        <v>36</v>
      </c>
      <c r="I2132" t="s">
        <v>244</v>
      </c>
      <c r="J2132" t="s">
        <v>250</v>
      </c>
      <c r="K2132">
        <v>0</v>
      </c>
      <c r="L2132">
        <v>8</v>
      </c>
      <c r="M2132">
        <v>0</v>
      </c>
      <c r="N2132">
        <v>0</v>
      </c>
      <c r="O2132">
        <v>0</v>
      </c>
      <c r="P2132">
        <v>0</v>
      </c>
      <c r="Q2132" s="28">
        <v>41332.059027777781</v>
      </c>
      <c r="R2132" s="28">
        <v>41333.175000000003</v>
      </c>
      <c r="S2132" t="s">
        <v>7993</v>
      </c>
      <c r="T2132" s="27">
        <v>41332</v>
      </c>
      <c r="V2132">
        <v>0</v>
      </c>
      <c r="W2132" t="s">
        <v>32</v>
      </c>
      <c r="X2132" t="s">
        <v>364</v>
      </c>
      <c r="Y2132">
        <v>0</v>
      </c>
      <c r="AB2132" t="s">
        <v>237</v>
      </c>
      <c r="AH2132">
        <v>0</v>
      </c>
      <c r="AN2132" t="s">
        <v>238</v>
      </c>
      <c r="AO2132">
        <v>2</v>
      </c>
      <c r="AP2132" t="s">
        <v>239</v>
      </c>
      <c r="AQ2132" s="27">
        <v>41332</v>
      </c>
      <c r="AR2132" t="s">
        <v>240</v>
      </c>
      <c r="AS2132">
        <v>8</v>
      </c>
      <c r="AT2132" t="s">
        <v>269</v>
      </c>
      <c r="AU2132" s="27">
        <v>41332</v>
      </c>
    </row>
    <row r="2133" spans="1:47" x14ac:dyDescent="0.2">
      <c r="A2133">
        <v>2132</v>
      </c>
      <c r="B2133" t="s">
        <v>7994</v>
      </c>
      <c r="C2133" t="s">
        <v>6324</v>
      </c>
      <c r="D2133" t="s">
        <v>7995</v>
      </c>
      <c r="E2133" s="27">
        <v>41650</v>
      </c>
      <c r="F2133" t="s">
        <v>233</v>
      </c>
      <c r="G2133" s="27">
        <v>24729</v>
      </c>
      <c r="H2133">
        <v>48</v>
      </c>
      <c r="I2133" t="s">
        <v>234</v>
      </c>
      <c r="J2133" t="s">
        <v>22</v>
      </c>
      <c r="K2133">
        <v>0</v>
      </c>
      <c r="L2133">
        <v>1</v>
      </c>
      <c r="M2133">
        <v>0</v>
      </c>
      <c r="N2133">
        <v>0</v>
      </c>
      <c r="O2133">
        <v>4</v>
      </c>
      <c r="P2133">
        <v>-1</v>
      </c>
      <c r="Q2133" s="28">
        <v>41649.292361111111</v>
      </c>
      <c r="R2133" s="28">
        <v>41653.38958333333</v>
      </c>
      <c r="S2133" t="s">
        <v>7996</v>
      </c>
      <c r="T2133" s="27">
        <v>41649</v>
      </c>
      <c r="V2133">
        <v>1</v>
      </c>
      <c r="W2133" t="s">
        <v>32</v>
      </c>
      <c r="X2133" t="s">
        <v>343</v>
      </c>
      <c r="Y2133">
        <v>1</v>
      </c>
      <c r="AA2133" t="s">
        <v>7997</v>
      </c>
      <c r="AB2133" t="s">
        <v>36</v>
      </c>
      <c r="AC2133">
        <v>0</v>
      </c>
      <c r="AD2133" s="27">
        <v>41775</v>
      </c>
      <c r="AE2133" t="s">
        <v>529</v>
      </c>
      <c r="AF2133" s="27">
        <v>41775</v>
      </c>
      <c r="AG2133" s="27">
        <v>41776</v>
      </c>
      <c r="AH2133">
        <v>0</v>
      </c>
      <c r="AN2133" t="s">
        <v>238</v>
      </c>
      <c r="AO2133">
        <v>1</v>
      </c>
      <c r="AP2133" t="s">
        <v>239</v>
      </c>
      <c r="AQ2133" s="27">
        <v>41650</v>
      </c>
      <c r="AR2133" t="s">
        <v>240</v>
      </c>
      <c r="AS2133">
        <v>1</v>
      </c>
      <c r="AT2133" t="s">
        <v>239</v>
      </c>
      <c r="AU2133" s="27">
        <v>41650</v>
      </c>
    </row>
    <row r="2134" spans="1:47" x14ac:dyDescent="0.2">
      <c r="A2134">
        <v>2133</v>
      </c>
      <c r="B2134" t="s">
        <v>7998</v>
      </c>
      <c r="C2134" t="s">
        <v>7999</v>
      </c>
      <c r="D2134" t="s">
        <v>8000</v>
      </c>
      <c r="E2134" s="27">
        <v>41717</v>
      </c>
      <c r="F2134" t="s">
        <v>233</v>
      </c>
      <c r="G2134" s="27">
        <v>34428</v>
      </c>
      <c r="H2134">
        <v>22</v>
      </c>
      <c r="I2134" t="s">
        <v>259</v>
      </c>
      <c r="J2134" t="s">
        <v>22</v>
      </c>
      <c r="K2134">
        <v>0</v>
      </c>
      <c r="L2134">
        <v>4</v>
      </c>
      <c r="M2134">
        <v>0</v>
      </c>
      <c r="N2134">
        <v>0</v>
      </c>
      <c r="O2134">
        <v>5</v>
      </c>
      <c r="P2134">
        <v>-1</v>
      </c>
      <c r="Q2134" s="28">
        <v>41716.052777777775</v>
      </c>
      <c r="R2134" s="28">
        <v>41718.507638888892</v>
      </c>
      <c r="S2134" t="s">
        <v>8001</v>
      </c>
      <c r="U2134" s="27">
        <v>41716</v>
      </c>
      <c r="V2134">
        <v>1</v>
      </c>
      <c r="W2134" t="s">
        <v>32</v>
      </c>
      <c r="X2134" t="s">
        <v>274</v>
      </c>
      <c r="Y2134">
        <v>1</v>
      </c>
      <c r="AA2134" t="s">
        <v>8002</v>
      </c>
      <c r="AB2134" t="s">
        <v>36</v>
      </c>
      <c r="AD2134" s="27">
        <v>41848</v>
      </c>
      <c r="AE2134" t="s">
        <v>422</v>
      </c>
      <c r="AH2134">
        <v>0</v>
      </c>
      <c r="AN2134" t="s">
        <v>238</v>
      </c>
      <c r="AO2134">
        <v>5</v>
      </c>
      <c r="AP2134" t="s">
        <v>246</v>
      </c>
      <c r="AQ2134" s="27">
        <v>41717</v>
      </c>
      <c r="AR2134" t="s">
        <v>240</v>
      </c>
      <c r="AS2134">
        <v>4</v>
      </c>
      <c r="AT2134" t="s">
        <v>239</v>
      </c>
      <c r="AU2134" s="27">
        <v>41717</v>
      </c>
    </row>
    <row r="2135" spans="1:47" x14ac:dyDescent="0.2">
      <c r="A2135">
        <v>2134</v>
      </c>
      <c r="B2135" t="s">
        <v>8003</v>
      </c>
      <c r="C2135" t="s">
        <v>3510</v>
      </c>
      <c r="D2135" t="s">
        <v>1849</v>
      </c>
      <c r="E2135" s="27">
        <v>41500</v>
      </c>
      <c r="F2135" t="s">
        <v>233</v>
      </c>
      <c r="G2135" s="27">
        <v>33855</v>
      </c>
      <c r="H2135">
        <v>23</v>
      </c>
      <c r="I2135" t="s">
        <v>259</v>
      </c>
      <c r="J2135" t="s">
        <v>250</v>
      </c>
      <c r="K2135">
        <v>1</v>
      </c>
      <c r="L2135">
        <v>9</v>
      </c>
      <c r="M2135">
        <v>0</v>
      </c>
      <c r="N2135">
        <v>0</v>
      </c>
      <c r="O2135">
        <v>1</v>
      </c>
      <c r="P2135">
        <v>-1</v>
      </c>
      <c r="Q2135" s="28">
        <v>41499.188194444447</v>
      </c>
      <c r="R2135" s="28">
        <v>41504.193749999999</v>
      </c>
      <c r="S2135" t="s">
        <v>8004</v>
      </c>
      <c r="T2135" s="27">
        <v>41499</v>
      </c>
      <c r="V2135">
        <v>1</v>
      </c>
      <c r="W2135" t="s">
        <v>36</v>
      </c>
      <c r="X2135" t="s">
        <v>279</v>
      </c>
      <c r="Y2135">
        <v>0</v>
      </c>
      <c r="AB2135" t="s">
        <v>237</v>
      </c>
      <c r="AH2135">
        <v>0</v>
      </c>
      <c r="AN2135" t="s">
        <v>238</v>
      </c>
      <c r="AO2135">
        <v>9</v>
      </c>
      <c r="AP2135" t="s">
        <v>269</v>
      </c>
      <c r="AQ2135" s="27">
        <v>41500</v>
      </c>
      <c r="AR2135" t="s">
        <v>240</v>
      </c>
      <c r="AS2135">
        <v>9</v>
      </c>
      <c r="AT2135" t="s">
        <v>269</v>
      </c>
      <c r="AU2135" s="27">
        <v>41500</v>
      </c>
    </row>
    <row r="2136" spans="1:47" x14ac:dyDescent="0.2">
      <c r="A2136">
        <v>2135</v>
      </c>
      <c r="B2136" t="s">
        <v>8005</v>
      </c>
      <c r="C2136" t="s">
        <v>242</v>
      </c>
      <c r="D2136" t="s">
        <v>8006</v>
      </c>
      <c r="E2136" s="27">
        <v>41287</v>
      </c>
      <c r="F2136" t="s">
        <v>233</v>
      </c>
      <c r="G2136" s="27">
        <v>34702</v>
      </c>
      <c r="H2136">
        <v>21</v>
      </c>
      <c r="I2136" t="s">
        <v>259</v>
      </c>
      <c r="J2136" t="s">
        <v>245</v>
      </c>
      <c r="K2136">
        <v>0</v>
      </c>
      <c r="L2136">
        <v>3</v>
      </c>
      <c r="M2136">
        <v>0</v>
      </c>
      <c r="N2136">
        <v>0</v>
      </c>
      <c r="O2136">
        <v>0</v>
      </c>
      <c r="W2136" t="s">
        <v>237</v>
      </c>
      <c r="Y2136">
        <v>-1</v>
      </c>
      <c r="AB2136" t="s">
        <v>237</v>
      </c>
      <c r="AH2136">
        <v>0</v>
      </c>
      <c r="AN2136" t="s">
        <v>238</v>
      </c>
      <c r="AO2136">
        <v>6</v>
      </c>
      <c r="AP2136" t="s">
        <v>246</v>
      </c>
      <c r="AQ2136" s="27">
        <v>41287</v>
      </c>
      <c r="AR2136" t="s">
        <v>240</v>
      </c>
      <c r="AS2136">
        <v>3</v>
      </c>
      <c r="AT2136" t="s">
        <v>239</v>
      </c>
      <c r="AU2136" s="27">
        <v>41287</v>
      </c>
    </row>
    <row r="2137" spans="1:47" x14ac:dyDescent="0.2">
      <c r="A2137">
        <v>2136</v>
      </c>
      <c r="B2137" t="s">
        <v>8007</v>
      </c>
      <c r="C2137" t="s">
        <v>3285</v>
      </c>
      <c r="D2137" t="s">
        <v>8008</v>
      </c>
      <c r="E2137" s="27">
        <v>41923</v>
      </c>
      <c r="F2137" t="s">
        <v>233</v>
      </c>
      <c r="G2137" s="27">
        <v>32102</v>
      </c>
      <c r="H2137">
        <v>28</v>
      </c>
      <c r="I2137" t="s">
        <v>244</v>
      </c>
      <c r="J2137" t="s">
        <v>250</v>
      </c>
      <c r="K2137">
        <v>0</v>
      </c>
      <c r="L2137">
        <v>2</v>
      </c>
      <c r="M2137">
        <v>0</v>
      </c>
      <c r="N2137">
        <v>0</v>
      </c>
      <c r="O2137">
        <v>1</v>
      </c>
      <c r="P2137">
        <v>-1</v>
      </c>
      <c r="Q2137" s="28">
        <v>41922.098611111112</v>
      </c>
      <c r="R2137" s="28">
        <v>41923.308333333334</v>
      </c>
      <c r="S2137" t="s">
        <v>8009</v>
      </c>
      <c r="T2137" s="27">
        <v>41922</v>
      </c>
      <c r="V2137">
        <v>1</v>
      </c>
      <c r="W2137" t="s">
        <v>32</v>
      </c>
      <c r="X2137" t="s">
        <v>1994</v>
      </c>
      <c r="Y2137">
        <v>0</v>
      </c>
      <c r="AB2137" t="s">
        <v>237</v>
      </c>
      <c r="AH2137">
        <v>0</v>
      </c>
      <c r="AN2137" t="s">
        <v>238</v>
      </c>
      <c r="AO2137">
        <v>2</v>
      </c>
      <c r="AP2137" t="s">
        <v>239</v>
      </c>
      <c r="AQ2137" s="27">
        <v>41923</v>
      </c>
      <c r="AR2137" t="s">
        <v>240</v>
      </c>
      <c r="AS2137">
        <v>2</v>
      </c>
      <c r="AT2137" t="s">
        <v>239</v>
      </c>
      <c r="AU2137" s="27">
        <v>41923</v>
      </c>
    </row>
    <row r="2138" spans="1:47" x14ac:dyDescent="0.2">
      <c r="A2138">
        <v>2137</v>
      </c>
      <c r="B2138" t="s">
        <v>8010</v>
      </c>
      <c r="C2138" t="s">
        <v>8011</v>
      </c>
      <c r="D2138" t="s">
        <v>1367</v>
      </c>
      <c r="E2138" s="27">
        <v>41381</v>
      </c>
      <c r="F2138" t="s">
        <v>233</v>
      </c>
      <c r="G2138" s="27">
        <v>34081</v>
      </c>
      <c r="H2138">
        <v>22</v>
      </c>
      <c r="I2138" t="s">
        <v>259</v>
      </c>
      <c r="J2138" t="s">
        <v>250</v>
      </c>
      <c r="K2138">
        <v>0</v>
      </c>
      <c r="L2138">
        <v>10</v>
      </c>
      <c r="M2138">
        <v>0</v>
      </c>
      <c r="N2138">
        <v>1</v>
      </c>
      <c r="O2138">
        <v>4</v>
      </c>
      <c r="P2138">
        <v>-1</v>
      </c>
      <c r="Q2138" s="28">
        <v>41380.149305555555</v>
      </c>
      <c r="R2138" s="28">
        <v>41552.254861111112</v>
      </c>
      <c r="S2138" t="s">
        <v>8012</v>
      </c>
      <c r="U2138" s="27">
        <v>41380</v>
      </c>
      <c r="V2138">
        <v>1</v>
      </c>
      <c r="W2138" t="s">
        <v>32</v>
      </c>
      <c r="X2138" t="s">
        <v>274</v>
      </c>
      <c r="Y2138">
        <v>0</v>
      </c>
      <c r="AB2138" t="s">
        <v>237</v>
      </c>
      <c r="AH2138">
        <v>0</v>
      </c>
      <c r="AN2138" t="s">
        <v>238</v>
      </c>
      <c r="AO2138">
        <v>6</v>
      </c>
      <c r="AP2138" t="s">
        <v>246</v>
      </c>
      <c r="AQ2138" s="27">
        <v>41381</v>
      </c>
      <c r="AR2138" t="s">
        <v>240</v>
      </c>
      <c r="AS2138">
        <v>10</v>
      </c>
      <c r="AT2138" t="s">
        <v>269</v>
      </c>
      <c r="AU2138" s="27">
        <v>41381</v>
      </c>
    </row>
    <row r="2139" spans="1:47" x14ac:dyDescent="0.2">
      <c r="A2139">
        <v>2138</v>
      </c>
      <c r="B2139" t="s">
        <v>8013</v>
      </c>
      <c r="C2139" t="s">
        <v>928</v>
      </c>
      <c r="D2139" t="s">
        <v>1110</v>
      </c>
      <c r="E2139" s="27">
        <v>41661</v>
      </c>
      <c r="F2139" t="s">
        <v>233</v>
      </c>
      <c r="G2139" s="27">
        <v>29958</v>
      </c>
      <c r="H2139">
        <v>34</v>
      </c>
      <c r="I2139" t="s">
        <v>244</v>
      </c>
      <c r="J2139" t="s">
        <v>250</v>
      </c>
      <c r="K2139">
        <v>0</v>
      </c>
      <c r="L2139">
        <v>10</v>
      </c>
      <c r="M2139">
        <v>2</v>
      </c>
      <c r="N2139">
        <v>1</v>
      </c>
      <c r="O2139">
        <v>19</v>
      </c>
      <c r="P2139">
        <v>-1</v>
      </c>
      <c r="Q2139" s="28">
        <v>41660.372916666667</v>
      </c>
      <c r="R2139" s="28">
        <v>41665.114583333336</v>
      </c>
      <c r="S2139" t="s">
        <v>8014</v>
      </c>
      <c r="T2139" s="27">
        <v>41660</v>
      </c>
      <c r="V2139">
        <v>1</v>
      </c>
      <c r="W2139" t="s">
        <v>32</v>
      </c>
      <c r="X2139" t="s">
        <v>983</v>
      </c>
      <c r="Y2139">
        <v>1</v>
      </c>
      <c r="AA2139" t="s">
        <v>8015</v>
      </c>
      <c r="AB2139" t="s">
        <v>36</v>
      </c>
      <c r="AC2139">
        <v>0</v>
      </c>
      <c r="AD2139" s="27">
        <v>41937</v>
      </c>
      <c r="AE2139" t="s">
        <v>404</v>
      </c>
      <c r="AF2139" s="27">
        <v>41937</v>
      </c>
      <c r="AG2139" s="27">
        <v>41938</v>
      </c>
      <c r="AH2139">
        <v>0</v>
      </c>
      <c r="AN2139" t="s">
        <v>238</v>
      </c>
      <c r="AO2139">
        <v>6</v>
      </c>
      <c r="AP2139" t="s">
        <v>246</v>
      </c>
      <c r="AQ2139" s="27">
        <v>41661</v>
      </c>
      <c r="AR2139" t="s">
        <v>240</v>
      </c>
      <c r="AS2139">
        <v>10</v>
      </c>
      <c r="AT2139" t="s">
        <v>269</v>
      </c>
      <c r="AU2139" s="27">
        <v>41661</v>
      </c>
    </row>
    <row r="2140" spans="1:47" x14ac:dyDescent="0.2">
      <c r="A2140">
        <v>2139</v>
      </c>
      <c r="B2140" t="s">
        <v>8016</v>
      </c>
      <c r="C2140" t="s">
        <v>8017</v>
      </c>
      <c r="D2140" t="s">
        <v>8018</v>
      </c>
      <c r="E2140" s="27">
        <v>41959</v>
      </c>
      <c r="F2140" t="s">
        <v>294</v>
      </c>
      <c r="G2140" s="27">
        <v>24797</v>
      </c>
      <c r="H2140">
        <v>48</v>
      </c>
      <c r="I2140" t="s">
        <v>234</v>
      </c>
      <c r="J2140" t="s">
        <v>245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-1</v>
      </c>
      <c r="Q2140" s="28">
        <v>41958.261805555558</v>
      </c>
      <c r="R2140" s="28">
        <v>41959.061805555553</v>
      </c>
      <c r="S2140" t="s">
        <v>8019</v>
      </c>
      <c r="T2140" s="27">
        <v>41958</v>
      </c>
      <c r="V2140">
        <v>1</v>
      </c>
      <c r="W2140" t="s">
        <v>32</v>
      </c>
      <c r="X2140" t="s">
        <v>261</v>
      </c>
      <c r="Y2140">
        <v>0</v>
      </c>
      <c r="AB2140" t="s">
        <v>237</v>
      </c>
      <c r="AH2140">
        <v>0</v>
      </c>
      <c r="AN2140" t="s">
        <v>238</v>
      </c>
      <c r="AO2140">
        <v>1</v>
      </c>
      <c r="AP2140" t="s">
        <v>239</v>
      </c>
      <c r="AQ2140" s="27">
        <v>41959</v>
      </c>
      <c r="AR2140" t="s">
        <v>240</v>
      </c>
      <c r="AS2140">
        <v>1</v>
      </c>
      <c r="AT2140" t="s">
        <v>239</v>
      </c>
      <c r="AU2140" s="27">
        <v>41959</v>
      </c>
    </row>
    <row r="2141" spans="1:47" x14ac:dyDescent="0.2">
      <c r="A2141">
        <v>2140</v>
      </c>
      <c r="B2141" t="s">
        <v>8020</v>
      </c>
      <c r="C2141" t="s">
        <v>907</v>
      </c>
      <c r="D2141" t="s">
        <v>5236</v>
      </c>
      <c r="E2141" s="27">
        <v>41334</v>
      </c>
      <c r="F2141" t="s">
        <v>294</v>
      </c>
      <c r="G2141" s="27">
        <v>20697</v>
      </c>
      <c r="H2141">
        <v>59</v>
      </c>
      <c r="I2141" t="s">
        <v>234</v>
      </c>
      <c r="J2141" t="s">
        <v>245</v>
      </c>
      <c r="K2141">
        <v>0</v>
      </c>
      <c r="L2141">
        <v>1</v>
      </c>
      <c r="M2141">
        <v>0</v>
      </c>
      <c r="N2141">
        <v>0</v>
      </c>
      <c r="O2141">
        <v>1</v>
      </c>
      <c r="P2141">
        <v>-21</v>
      </c>
      <c r="Q2141" s="28">
        <v>41313.350694444445</v>
      </c>
      <c r="R2141" s="28">
        <v>41318.400000000001</v>
      </c>
      <c r="S2141" t="s">
        <v>8021</v>
      </c>
      <c r="T2141" s="27">
        <v>41313</v>
      </c>
      <c r="V2141">
        <v>21</v>
      </c>
      <c r="W2141" t="s">
        <v>32</v>
      </c>
      <c r="X2141" t="s">
        <v>1331</v>
      </c>
      <c r="Y2141">
        <v>0</v>
      </c>
      <c r="AB2141" t="s">
        <v>237</v>
      </c>
      <c r="AH2141">
        <v>0</v>
      </c>
      <c r="AN2141" t="s">
        <v>238</v>
      </c>
      <c r="AO2141">
        <v>1</v>
      </c>
      <c r="AP2141" t="s">
        <v>239</v>
      </c>
      <c r="AQ2141" s="27">
        <v>41334</v>
      </c>
      <c r="AR2141" t="s">
        <v>240</v>
      </c>
      <c r="AS2141">
        <v>1</v>
      </c>
      <c r="AT2141" t="s">
        <v>239</v>
      </c>
      <c r="AU2141" s="27">
        <v>41334</v>
      </c>
    </row>
    <row r="2142" spans="1:47" x14ac:dyDescent="0.2">
      <c r="A2142">
        <v>2141</v>
      </c>
      <c r="B2142" t="s">
        <v>8022</v>
      </c>
      <c r="C2142" t="s">
        <v>3848</v>
      </c>
      <c r="D2142" t="s">
        <v>8023</v>
      </c>
      <c r="E2142" s="27">
        <v>41390</v>
      </c>
      <c r="F2142" t="s">
        <v>233</v>
      </c>
      <c r="G2142" s="27">
        <v>28604</v>
      </c>
      <c r="H2142">
        <v>37</v>
      </c>
      <c r="I2142" t="s">
        <v>244</v>
      </c>
      <c r="J2142" t="s">
        <v>245</v>
      </c>
      <c r="K2142">
        <v>0</v>
      </c>
      <c r="L2142">
        <v>2</v>
      </c>
      <c r="M2142">
        <v>0</v>
      </c>
      <c r="N2142">
        <v>0</v>
      </c>
      <c r="O2142">
        <v>0</v>
      </c>
      <c r="P2142">
        <v>-4</v>
      </c>
      <c r="Q2142" s="28">
        <v>41386.103472222225</v>
      </c>
      <c r="R2142" s="28">
        <v>41387.151388888888</v>
      </c>
      <c r="S2142" t="s">
        <v>8024</v>
      </c>
      <c r="T2142" s="27">
        <v>41385</v>
      </c>
      <c r="V2142">
        <v>5</v>
      </c>
      <c r="W2142" t="s">
        <v>32</v>
      </c>
      <c r="X2142" t="s">
        <v>8025</v>
      </c>
      <c r="Y2142">
        <v>1</v>
      </c>
      <c r="AA2142" t="s">
        <v>8026</v>
      </c>
      <c r="AB2142" t="s">
        <v>36</v>
      </c>
      <c r="AC2142">
        <v>1</v>
      </c>
      <c r="AD2142" s="27">
        <v>41475</v>
      </c>
      <c r="AE2142" t="s">
        <v>550</v>
      </c>
      <c r="AF2142" s="27">
        <v>41476</v>
      </c>
      <c r="AG2142" s="27">
        <v>41491</v>
      </c>
      <c r="AH2142">
        <v>1</v>
      </c>
      <c r="AJ2142" t="s">
        <v>8027</v>
      </c>
      <c r="AK2142" t="s">
        <v>255</v>
      </c>
      <c r="AL2142" s="27">
        <v>42039</v>
      </c>
      <c r="AM2142" t="s">
        <v>252</v>
      </c>
      <c r="AN2142" t="s">
        <v>238</v>
      </c>
      <c r="AO2142">
        <v>1</v>
      </c>
      <c r="AP2142" t="s">
        <v>239</v>
      </c>
      <c r="AQ2142" s="27">
        <v>41390</v>
      </c>
      <c r="AR2142" t="s">
        <v>240</v>
      </c>
      <c r="AS2142">
        <v>2</v>
      </c>
      <c r="AT2142" t="s">
        <v>239</v>
      </c>
      <c r="AU2142" s="27">
        <v>41390</v>
      </c>
    </row>
    <row r="2143" spans="1:47" x14ac:dyDescent="0.2">
      <c r="A2143">
        <v>2142</v>
      </c>
      <c r="B2143" t="s">
        <v>8028</v>
      </c>
      <c r="C2143" t="s">
        <v>990</v>
      </c>
      <c r="D2143" t="s">
        <v>597</v>
      </c>
      <c r="E2143" s="27">
        <v>41818</v>
      </c>
      <c r="F2143" t="s">
        <v>233</v>
      </c>
      <c r="G2143" s="27">
        <v>34957</v>
      </c>
      <c r="H2143">
        <v>20</v>
      </c>
      <c r="I2143" t="s">
        <v>259</v>
      </c>
      <c r="J2143" t="s">
        <v>250</v>
      </c>
      <c r="K2143">
        <v>0</v>
      </c>
      <c r="L2143">
        <v>9</v>
      </c>
      <c r="M2143">
        <v>0</v>
      </c>
      <c r="N2143">
        <v>0</v>
      </c>
      <c r="O2143">
        <v>0</v>
      </c>
      <c r="P2143">
        <v>-1</v>
      </c>
      <c r="Q2143" s="28">
        <v>41817.368055555555</v>
      </c>
      <c r="R2143" s="28">
        <v>41851.247916666667</v>
      </c>
      <c r="S2143" t="s">
        <v>8029</v>
      </c>
      <c r="T2143" s="27">
        <v>41817</v>
      </c>
      <c r="V2143">
        <v>1</v>
      </c>
      <c r="W2143" t="s">
        <v>32</v>
      </c>
      <c r="X2143" t="s">
        <v>300</v>
      </c>
      <c r="Y2143">
        <v>0</v>
      </c>
      <c r="AB2143" t="s">
        <v>237</v>
      </c>
      <c r="AH2143">
        <v>0</v>
      </c>
      <c r="AN2143" t="s">
        <v>238</v>
      </c>
      <c r="AO2143">
        <v>9</v>
      </c>
      <c r="AP2143" t="s">
        <v>269</v>
      </c>
      <c r="AQ2143" s="27">
        <v>41818</v>
      </c>
      <c r="AR2143" t="s">
        <v>240</v>
      </c>
      <c r="AS2143">
        <v>9</v>
      </c>
      <c r="AT2143" t="s">
        <v>269</v>
      </c>
      <c r="AU2143" s="27">
        <v>41818</v>
      </c>
    </row>
    <row r="2144" spans="1:47" x14ac:dyDescent="0.2">
      <c r="A2144">
        <v>2143</v>
      </c>
      <c r="B2144" t="s">
        <v>8030</v>
      </c>
      <c r="C2144" t="s">
        <v>8031</v>
      </c>
      <c r="D2144" t="s">
        <v>8032</v>
      </c>
      <c r="E2144" s="27">
        <v>41510</v>
      </c>
      <c r="F2144" t="s">
        <v>294</v>
      </c>
      <c r="G2144" s="27">
        <v>32239</v>
      </c>
      <c r="H2144">
        <v>28</v>
      </c>
      <c r="I2144" t="s">
        <v>244</v>
      </c>
      <c r="J2144" t="s">
        <v>245</v>
      </c>
      <c r="K2144">
        <v>0</v>
      </c>
      <c r="L2144">
        <v>4</v>
      </c>
      <c r="M2144">
        <v>0</v>
      </c>
      <c r="N2144">
        <v>0</v>
      </c>
      <c r="O2144">
        <v>0</v>
      </c>
      <c r="P2144">
        <v>-1</v>
      </c>
      <c r="Q2144" s="28">
        <v>41509.198611111111</v>
      </c>
      <c r="R2144" s="28">
        <v>41510.100694444445</v>
      </c>
      <c r="S2144" t="s">
        <v>8033</v>
      </c>
      <c r="T2144" s="27">
        <v>41509</v>
      </c>
      <c r="V2144">
        <v>1</v>
      </c>
      <c r="W2144" t="s">
        <v>32</v>
      </c>
      <c r="X2144" t="s">
        <v>261</v>
      </c>
      <c r="Y2144">
        <v>1</v>
      </c>
      <c r="AA2144" t="s">
        <v>8034</v>
      </c>
      <c r="AB2144" t="s">
        <v>36</v>
      </c>
      <c r="AD2144" s="27">
        <v>42137</v>
      </c>
      <c r="AE2144" t="s">
        <v>324</v>
      </c>
      <c r="AH2144">
        <v>0</v>
      </c>
      <c r="AN2144" t="s">
        <v>238</v>
      </c>
      <c r="AO2144">
        <v>3</v>
      </c>
      <c r="AP2144" t="s">
        <v>239</v>
      </c>
      <c r="AQ2144" s="27">
        <v>41510</v>
      </c>
      <c r="AR2144" t="s">
        <v>240</v>
      </c>
      <c r="AS2144">
        <v>4</v>
      </c>
      <c r="AT2144" t="s">
        <v>239</v>
      </c>
      <c r="AU2144" s="27">
        <v>41510</v>
      </c>
    </row>
    <row r="2145" spans="1:47" x14ac:dyDescent="0.2">
      <c r="A2145">
        <v>2144</v>
      </c>
      <c r="B2145" t="s">
        <v>8035</v>
      </c>
      <c r="C2145" t="s">
        <v>8036</v>
      </c>
      <c r="D2145" t="s">
        <v>1569</v>
      </c>
      <c r="E2145" s="27">
        <v>41754</v>
      </c>
      <c r="F2145" t="s">
        <v>294</v>
      </c>
      <c r="G2145" s="27">
        <v>27660</v>
      </c>
      <c r="H2145">
        <v>40</v>
      </c>
      <c r="I2145" t="s">
        <v>244</v>
      </c>
      <c r="J2145" t="s">
        <v>245</v>
      </c>
      <c r="K2145">
        <v>0</v>
      </c>
      <c r="L2145">
        <v>2</v>
      </c>
      <c r="M2145">
        <v>0</v>
      </c>
      <c r="N2145">
        <v>0</v>
      </c>
      <c r="O2145">
        <v>0</v>
      </c>
      <c r="W2145" t="s">
        <v>237</v>
      </c>
      <c r="Y2145">
        <v>-1</v>
      </c>
      <c r="AB2145" t="s">
        <v>237</v>
      </c>
      <c r="AH2145">
        <v>0</v>
      </c>
      <c r="AN2145" t="s">
        <v>238</v>
      </c>
      <c r="AO2145">
        <v>1</v>
      </c>
      <c r="AP2145" t="s">
        <v>239</v>
      </c>
      <c r="AQ2145" s="27">
        <v>41754</v>
      </c>
      <c r="AR2145" t="s">
        <v>240</v>
      </c>
      <c r="AS2145">
        <v>2</v>
      </c>
      <c r="AT2145" t="s">
        <v>239</v>
      </c>
      <c r="AU2145" s="27">
        <v>41754</v>
      </c>
    </row>
    <row r="2146" spans="1:47" x14ac:dyDescent="0.2">
      <c r="A2146">
        <v>2145</v>
      </c>
      <c r="B2146" t="s">
        <v>8037</v>
      </c>
      <c r="C2146" t="s">
        <v>8038</v>
      </c>
      <c r="D2146" t="s">
        <v>2124</v>
      </c>
      <c r="E2146" s="27">
        <v>41438</v>
      </c>
      <c r="F2146" t="s">
        <v>233</v>
      </c>
      <c r="G2146" s="27">
        <v>34756</v>
      </c>
      <c r="H2146">
        <v>21</v>
      </c>
      <c r="I2146" t="s">
        <v>259</v>
      </c>
      <c r="J2146" t="s">
        <v>250</v>
      </c>
      <c r="K2146">
        <v>2</v>
      </c>
      <c r="L2146">
        <v>9</v>
      </c>
      <c r="M2146">
        <v>0</v>
      </c>
      <c r="N2146">
        <v>0</v>
      </c>
      <c r="O2146">
        <v>2</v>
      </c>
      <c r="P2146">
        <v>287</v>
      </c>
      <c r="Q2146" s="28">
        <v>41725.529861111114</v>
      </c>
      <c r="R2146" s="28">
        <v>41760.270833333336</v>
      </c>
      <c r="S2146" t="s">
        <v>8039</v>
      </c>
      <c r="T2146" s="27">
        <v>41313</v>
      </c>
      <c r="V2146">
        <v>125</v>
      </c>
      <c r="W2146" t="s">
        <v>32</v>
      </c>
      <c r="X2146" t="s">
        <v>555</v>
      </c>
      <c r="Y2146">
        <v>0</v>
      </c>
      <c r="AB2146" t="s">
        <v>237</v>
      </c>
      <c r="AH2146">
        <v>0</v>
      </c>
      <c r="AN2146" t="s">
        <v>238</v>
      </c>
      <c r="AO2146">
        <v>8</v>
      </c>
      <c r="AP2146" t="s">
        <v>269</v>
      </c>
      <c r="AQ2146" s="27">
        <v>41438</v>
      </c>
      <c r="AR2146" t="s">
        <v>240</v>
      </c>
      <c r="AS2146">
        <v>9</v>
      </c>
      <c r="AT2146" t="s">
        <v>269</v>
      </c>
      <c r="AU2146" s="27">
        <v>41438</v>
      </c>
    </row>
    <row r="2147" spans="1:47" x14ac:dyDescent="0.2">
      <c r="A2147">
        <v>2146</v>
      </c>
      <c r="B2147" t="s">
        <v>8040</v>
      </c>
      <c r="C2147" t="s">
        <v>663</v>
      </c>
      <c r="D2147" t="s">
        <v>357</v>
      </c>
      <c r="E2147" s="27">
        <v>41800</v>
      </c>
      <c r="F2147" t="s">
        <v>233</v>
      </c>
      <c r="G2147" s="27">
        <v>35068</v>
      </c>
      <c r="H2147">
        <v>20</v>
      </c>
      <c r="I2147" t="s">
        <v>259</v>
      </c>
      <c r="J2147" t="s">
        <v>250</v>
      </c>
      <c r="K2147">
        <v>1</v>
      </c>
      <c r="L2147">
        <v>10</v>
      </c>
      <c r="M2147">
        <v>0</v>
      </c>
      <c r="N2147">
        <v>1</v>
      </c>
      <c r="O2147">
        <v>1</v>
      </c>
      <c r="P2147">
        <v>-47</v>
      </c>
      <c r="Q2147" s="28">
        <v>41753.509722222225</v>
      </c>
      <c r="R2147" s="28">
        <v>41800.443749999999</v>
      </c>
      <c r="S2147" t="s">
        <v>8041</v>
      </c>
      <c r="U2147" s="27">
        <v>41753</v>
      </c>
      <c r="V2147">
        <v>47</v>
      </c>
      <c r="W2147" t="s">
        <v>32</v>
      </c>
      <c r="X2147" t="s">
        <v>274</v>
      </c>
      <c r="Y2147">
        <v>1</v>
      </c>
      <c r="AA2147" t="s">
        <v>8042</v>
      </c>
      <c r="AB2147" t="s">
        <v>36</v>
      </c>
      <c r="AC2147">
        <v>0</v>
      </c>
      <c r="AD2147" s="27">
        <v>41855</v>
      </c>
      <c r="AE2147" t="s">
        <v>474</v>
      </c>
      <c r="AF2147" s="27">
        <v>41855</v>
      </c>
      <c r="AG2147" s="27">
        <v>42216</v>
      </c>
      <c r="AH2147">
        <v>0</v>
      </c>
      <c r="AN2147" t="s">
        <v>238</v>
      </c>
      <c r="AO2147">
        <v>9</v>
      </c>
      <c r="AP2147" t="s">
        <v>269</v>
      </c>
      <c r="AQ2147" s="27">
        <v>41800</v>
      </c>
      <c r="AR2147" t="s">
        <v>240</v>
      </c>
      <c r="AS2147">
        <v>10</v>
      </c>
      <c r="AT2147" t="s">
        <v>269</v>
      </c>
      <c r="AU2147" s="27">
        <v>41800</v>
      </c>
    </row>
    <row r="2148" spans="1:47" x14ac:dyDescent="0.2">
      <c r="A2148">
        <v>2147</v>
      </c>
      <c r="B2148" t="s">
        <v>8043</v>
      </c>
      <c r="C2148" t="s">
        <v>6548</v>
      </c>
      <c r="D2148" t="s">
        <v>8044</v>
      </c>
      <c r="E2148" s="27">
        <v>41550</v>
      </c>
      <c r="F2148" t="s">
        <v>233</v>
      </c>
      <c r="G2148" s="27">
        <v>30946</v>
      </c>
      <c r="H2148">
        <v>31</v>
      </c>
      <c r="I2148" t="s">
        <v>244</v>
      </c>
      <c r="J2148" t="s">
        <v>250</v>
      </c>
      <c r="K2148">
        <v>0</v>
      </c>
      <c r="L2148">
        <v>2</v>
      </c>
      <c r="M2148">
        <v>0</v>
      </c>
      <c r="N2148">
        <v>0</v>
      </c>
      <c r="O2148">
        <v>0</v>
      </c>
      <c r="P2148">
        <v>-1</v>
      </c>
      <c r="Q2148" s="28">
        <v>41549.275000000001</v>
      </c>
      <c r="R2148" s="28">
        <v>41550.345833333333</v>
      </c>
      <c r="S2148" t="s">
        <v>8045</v>
      </c>
      <c r="T2148" s="27">
        <v>41549</v>
      </c>
      <c r="V2148">
        <v>1</v>
      </c>
      <c r="W2148" t="s">
        <v>32</v>
      </c>
      <c r="X2148" t="s">
        <v>343</v>
      </c>
      <c r="Y2148">
        <v>0</v>
      </c>
      <c r="AB2148" t="s">
        <v>237</v>
      </c>
      <c r="AH2148">
        <v>0</v>
      </c>
      <c r="AN2148" t="s">
        <v>238</v>
      </c>
      <c r="AO2148">
        <v>4</v>
      </c>
      <c r="AP2148" t="s">
        <v>239</v>
      </c>
      <c r="AQ2148" s="27">
        <v>41550</v>
      </c>
      <c r="AR2148" t="s">
        <v>240</v>
      </c>
      <c r="AS2148">
        <v>2</v>
      </c>
      <c r="AT2148" t="s">
        <v>239</v>
      </c>
      <c r="AU2148" s="27">
        <v>41550</v>
      </c>
    </row>
    <row r="2149" spans="1:47" x14ac:dyDescent="0.2">
      <c r="A2149">
        <v>2148</v>
      </c>
      <c r="B2149" t="s">
        <v>8046</v>
      </c>
      <c r="C2149" t="s">
        <v>1188</v>
      </c>
      <c r="D2149" t="s">
        <v>4430</v>
      </c>
      <c r="E2149" s="27">
        <v>41833</v>
      </c>
      <c r="F2149" t="s">
        <v>294</v>
      </c>
      <c r="G2149" s="27">
        <v>28264</v>
      </c>
      <c r="H2149">
        <v>38</v>
      </c>
      <c r="I2149" t="s">
        <v>244</v>
      </c>
      <c r="J2149" t="s">
        <v>250</v>
      </c>
      <c r="K2149">
        <v>0</v>
      </c>
      <c r="L2149">
        <v>10</v>
      </c>
      <c r="M2149">
        <v>0</v>
      </c>
      <c r="N2149">
        <v>0</v>
      </c>
      <c r="O2149">
        <v>14</v>
      </c>
      <c r="P2149">
        <v>-1</v>
      </c>
      <c r="Q2149" s="28">
        <v>41832.281944444447</v>
      </c>
      <c r="R2149" s="28">
        <v>41837.228472222225</v>
      </c>
      <c r="S2149" t="s">
        <v>8047</v>
      </c>
      <c r="T2149" s="27">
        <v>41832</v>
      </c>
      <c r="V2149">
        <v>1</v>
      </c>
      <c r="W2149" t="s">
        <v>32</v>
      </c>
      <c r="X2149" t="s">
        <v>261</v>
      </c>
      <c r="Y2149">
        <v>1</v>
      </c>
      <c r="AA2149" t="s">
        <v>8048</v>
      </c>
      <c r="AB2149" t="s">
        <v>32</v>
      </c>
      <c r="AC2149">
        <v>0</v>
      </c>
      <c r="AD2149" s="27">
        <v>42040</v>
      </c>
      <c r="AE2149" t="s">
        <v>834</v>
      </c>
      <c r="AF2149" s="27">
        <v>42040</v>
      </c>
      <c r="AG2149" s="27">
        <v>42142</v>
      </c>
      <c r="AH2149">
        <v>1</v>
      </c>
      <c r="AJ2149" t="s">
        <v>8048</v>
      </c>
      <c r="AK2149" t="s">
        <v>255</v>
      </c>
      <c r="AL2149" s="27">
        <v>42040</v>
      </c>
      <c r="AM2149" t="s">
        <v>834</v>
      </c>
      <c r="AN2149" t="s">
        <v>238</v>
      </c>
      <c r="AO2149">
        <v>3</v>
      </c>
      <c r="AP2149" t="s">
        <v>239</v>
      </c>
      <c r="AQ2149" s="27">
        <v>41833</v>
      </c>
      <c r="AR2149" t="s">
        <v>240</v>
      </c>
      <c r="AS2149">
        <v>10</v>
      </c>
      <c r="AT2149" t="s">
        <v>269</v>
      </c>
      <c r="AU2149" s="27">
        <v>41833</v>
      </c>
    </row>
    <row r="2150" spans="1:47" x14ac:dyDescent="0.2">
      <c r="A2150">
        <v>2149</v>
      </c>
      <c r="B2150" t="s">
        <v>8049</v>
      </c>
      <c r="C2150" t="s">
        <v>500</v>
      </c>
      <c r="D2150" t="s">
        <v>2408</v>
      </c>
      <c r="E2150" s="27">
        <v>41681</v>
      </c>
      <c r="F2150" t="s">
        <v>233</v>
      </c>
      <c r="G2150" s="27">
        <v>30399</v>
      </c>
      <c r="H2150">
        <v>33</v>
      </c>
      <c r="I2150" t="s">
        <v>244</v>
      </c>
      <c r="J2150" t="s">
        <v>250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-4</v>
      </c>
      <c r="Q2150" s="28">
        <v>41677.38958333333</v>
      </c>
      <c r="R2150" s="28">
        <v>41681.172222222223</v>
      </c>
      <c r="S2150" t="s">
        <v>8050</v>
      </c>
      <c r="T2150" s="27">
        <v>41677</v>
      </c>
      <c r="V2150">
        <v>4</v>
      </c>
      <c r="W2150" t="s">
        <v>32</v>
      </c>
      <c r="X2150" t="s">
        <v>268</v>
      </c>
      <c r="Y2150">
        <v>1</v>
      </c>
      <c r="AA2150" t="s">
        <v>8051</v>
      </c>
      <c r="AB2150" t="s">
        <v>36</v>
      </c>
      <c r="AC2150">
        <v>0</v>
      </c>
      <c r="AD2150" s="27">
        <v>41836</v>
      </c>
      <c r="AE2150" t="s">
        <v>8052</v>
      </c>
      <c r="AF2150" s="27">
        <v>41836</v>
      </c>
      <c r="AG2150" s="27">
        <v>41851</v>
      </c>
      <c r="AH2150">
        <v>0</v>
      </c>
      <c r="AN2150" t="s">
        <v>238</v>
      </c>
      <c r="AO2150">
        <v>2</v>
      </c>
      <c r="AP2150" t="s">
        <v>239</v>
      </c>
      <c r="AQ2150" s="27">
        <v>41681</v>
      </c>
      <c r="AR2150" t="s">
        <v>240</v>
      </c>
      <c r="AS2150">
        <v>1</v>
      </c>
      <c r="AT2150" t="s">
        <v>239</v>
      </c>
      <c r="AU2150" s="27">
        <v>41681</v>
      </c>
    </row>
    <row r="2151" spans="1:47" x14ac:dyDescent="0.2">
      <c r="A2151">
        <v>2150</v>
      </c>
      <c r="B2151" t="s">
        <v>8053</v>
      </c>
      <c r="C2151" t="s">
        <v>8054</v>
      </c>
      <c r="D2151" t="s">
        <v>1079</v>
      </c>
      <c r="E2151" s="27">
        <v>41880</v>
      </c>
      <c r="F2151" t="s">
        <v>233</v>
      </c>
      <c r="G2151" s="27">
        <v>32314</v>
      </c>
      <c r="H2151">
        <v>27</v>
      </c>
      <c r="I2151" t="s">
        <v>244</v>
      </c>
      <c r="J2151" t="s">
        <v>250</v>
      </c>
      <c r="K2151">
        <v>0</v>
      </c>
      <c r="L2151">
        <v>8</v>
      </c>
      <c r="M2151">
        <v>0</v>
      </c>
      <c r="N2151">
        <v>0</v>
      </c>
      <c r="O2151">
        <v>3</v>
      </c>
      <c r="P2151">
        <v>-1</v>
      </c>
      <c r="Q2151" s="28">
        <v>41879.52847222222</v>
      </c>
      <c r="R2151" s="28">
        <v>41880.079861111109</v>
      </c>
      <c r="S2151" t="s">
        <v>8055</v>
      </c>
      <c r="T2151" s="27">
        <v>41879</v>
      </c>
      <c r="V2151">
        <v>1</v>
      </c>
      <c r="W2151" t="s">
        <v>32</v>
      </c>
      <c r="X2151" t="s">
        <v>359</v>
      </c>
      <c r="Y2151">
        <v>1</v>
      </c>
      <c r="AA2151" t="s">
        <v>8056</v>
      </c>
      <c r="AB2151" t="s">
        <v>36</v>
      </c>
      <c r="AC2151">
        <v>0</v>
      </c>
      <c r="AD2151" s="27">
        <v>41930</v>
      </c>
      <c r="AE2151" t="s">
        <v>279</v>
      </c>
      <c r="AF2151" s="27">
        <v>41930</v>
      </c>
      <c r="AG2151" s="27">
        <v>41938</v>
      </c>
      <c r="AH2151">
        <v>1</v>
      </c>
      <c r="AJ2151" t="s">
        <v>8056</v>
      </c>
      <c r="AK2151" t="s">
        <v>462</v>
      </c>
      <c r="AL2151" s="27">
        <v>41930</v>
      </c>
      <c r="AM2151" t="s">
        <v>279</v>
      </c>
      <c r="AN2151" t="s">
        <v>238</v>
      </c>
      <c r="AO2151">
        <v>6</v>
      </c>
      <c r="AP2151" t="s">
        <v>246</v>
      </c>
      <c r="AQ2151" s="27">
        <v>41880</v>
      </c>
      <c r="AR2151" t="s">
        <v>240</v>
      </c>
      <c r="AS2151">
        <v>8</v>
      </c>
      <c r="AT2151" t="s">
        <v>269</v>
      </c>
      <c r="AU2151" s="27">
        <v>41880</v>
      </c>
    </row>
    <row r="2152" spans="1:47" x14ac:dyDescent="0.2">
      <c r="A2152">
        <v>2151</v>
      </c>
      <c r="B2152" t="s">
        <v>8057</v>
      </c>
      <c r="C2152" t="s">
        <v>1584</v>
      </c>
      <c r="D2152" t="s">
        <v>8058</v>
      </c>
      <c r="E2152" s="27">
        <v>41324</v>
      </c>
      <c r="F2152" t="s">
        <v>233</v>
      </c>
      <c r="G2152" s="27">
        <v>33318</v>
      </c>
      <c r="H2152">
        <v>25</v>
      </c>
      <c r="I2152" t="s">
        <v>244</v>
      </c>
      <c r="J2152" t="s">
        <v>245</v>
      </c>
      <c r="K2152">
        <v>0</v>
      </c>
      <c r="L2152">
        <v>4</v>
      </c>
      <c r="M2152">
        <v>0</v>
      </c>
      <c r="N2152">
        <v>0</v>
      </c>
      <c r="O2152">
        <v>2</v>
      </c>
      <c r="P2152">
        <v>0</v>
      </c>
      <c r="Q2152" s="28">
        <v>41324.158333333333</v>
      </c>
      <c r="R2152" s="28">
        <v>41325.181944444441</v>
      </c>
      <c r="S2152" t="s">
        <v>8059</v>
      </c>
      <c r="T2152" s="27">
        <v>41324</v>
      </c>
      <c r="V2152">
        <v>0</v>
      </c>
      <c r="W2152" t="s">
        <v>36</v>
      </c>
      <c r="X2152" t="s">
        <v>474</v>
      </c>
      <c r="Y2152">
        <v>1</v>
      </c>
      <c r="AA2152" t="s">
        <v>8060</v>
      </c>
      <c r="AB2152" t="s">
        <v>36</v>
      </c>
      <c r="AC2152">
        <v>0</v>
      </c>
      <c r="AD2152" s="27">
        <v>41443</v>
      </c>
      <c r="AE2152" t="s">
        <v>474</v>
      </c>
      <c r="AF2152" s="27">
        <v>41443</v>
      </c>
      <c r="AG2152" s="27">
        <v>41495</v>
      </c>
      <c r="AH2152">
        <v>0</v>
      </c>
      <c r="AN2152" t="s">
        <v>238</v>
      </c>
      <c r="AO2152">
        <v>3</v>
      </c>
      <c r="AP2152" t="s">
        <v>239</v>
      </c>
      <c r="AQ2152" s="27">
        <v>41324</v>
      </c>
      <c r="AR2152" t="s">
        <v>240</v>
      </c>
      <c r="AS2152">
        <v>4</v>
      </c>
      <c r="AT2152" t="s">
        <v>239</v>
      </c>
      <c r="AU2152" s="27">
        <v>41324</v>
      </c>
    </row>
    <row r="2153" spans="1:47" x14ac:dyDescent="0.2">
      <c r="A2153">
        <v>2152</v>
      </c>
      <c r="B2153" t="s">
        <v>8061</v>
      </c>
      <c r="C2153" t="s">
        <v>8062</v>
      </c>
      <c r="D2153" t="s">
        <v>8063</v>
      </c>
      <c r="E2153" s="27">
        <v>41604</v>
      </c>
      <c r="F2153" t="s">
        <v>294</v>
      </c>
      <c r="G2153" s="27">
        <v>27045</v>
      </c>
      <c r="H2153">
        <v>42</v>
      </c>
      <c r="I2153" t="s">
        <v>244</v>
      </c>
      <c r="J2153" t="s">
        <v>250</v>
      </c>
      <c r="K2153">
        <v>0</v>
      </c>
      <c r="L2153">
        <v>2</v>
      </c>
      <c r="M2153">
        <v>0</v>
      </c>
      <c r="N2153">
        <v>0</v>
      </c>
      <c r="O2153">
        <v>2</v>
      </c>
      <c r="P2153">
        <v>-1</v>
      </c>
      <c r="Q2153" s="28">
        <v>41603.211111111108</v>
      </c>
      <c r="R2153" s="28">
        <v>41604.400000000001</v>
      </c>
      <c r="S2153" t="s">
        <v>8064</v>
      </c>
      <c r="T2153" s="27">
        <v>41603</v>
      </c>
      <c r="V2153">
        <v>1</v>
      </c>
      <c r="W2153" t="s">
        <v>32</v>
      </c>
      <c r="X2153" t="s">
        <v>1756</v>
      </c>
      <c r="Y2153">
        <v>0</v>
      </c>
      <c r="AB2153" t="s">
        <v>237</v>
      </c>
      <c r="AH2153">
        <v>0</v>
      </c>
      <c r="AN2153" t="s">
        <v>238</v>
      </c>
      <c r="AO2153">
        <v>1</v>
      </c>
      <c r="AP2153" t="s">
        <v>239</v>
      </c>
      <c r="AQ2153" s="27">
        <v>41604</v>
      </c>
      <c r="AR2153" t="s">
        <v>240</v>
      </c>
      <c r="AS2153">
        <v>2</v>
      </c>
      <c r="AT2153" t="s">
        <v>239</v>
      </c>
      <c r="AU2153" s="27">
        <v>41604</v>
      </c>
    </row>
    <row r="2154" spans="1:47" x14ac:dyDescent="0.2">
      <c r="A2154">
        <v>2153</v>
      </c>
      <c r="B2154" t="s">
        <v>8065</v>
      </c>
      <c r="C2154" t="s">
        <v>8066</v>
      </c>
      <c r="D2154" t="s">
        <v>4771</v>
      </c>
      <c r="E2154" s="27">
        <v>41676</v>
      </c>
      <c r="F2154" t="s">
        <v>233</v>
      </c>
      <c r="G2154" s="27">
        <v>34091</v>
      </c>
      <c r="H2154">
        <v>22</v>
      </c>
      <c r="I2154" t="s">
        <v>259</v>
      </c>
      <c r="J2154" t="s">
        <v>250</v>
      </c>
      <c r="K2154">
        <v>0</v>
      </c>
      <c r="L2154">
        <v>8</v>
      </c>
      <c r="M2154">
        <v>0</v>
      </c>
      <c r="N2154">
        <v>0</v>
      </c>
      <c r="O2154">
        <v>3</v>
      </c>
      <c r="P2154">
        <v>-1</v>
      </c>
      <c r="Q2154" s="28">
        <v>41675.137499999997</v>
      </c>
      <c r="R2154" s="28">
        <v>41701.333333333336</v>
      </c>
      <c r="S2154" t="s">
        <v>8067</v>
      </c>
      <c r="T2154" s="27">
        <v>41675</v>
      </c>
      <c r="V2154">
        <v>1</v>
      </c>
      <c r="W2154" t="s">
        <v>32</v>
      </c>
      <c r="X2154" t="s">
        <v>588</v>
      </c>
      <c r="Y2154">
        <v>1</v>
      </c>
      <c r="AA2154" t="s">
        <v>8068</v>
      </c>
      <c r="AB2154" t="s">
        <v>32</v>
      </c>
      <c r="AC2154">
        <v>0</v>
      </c>
      <c r="AD2154" s="27">
        <v>41742</v>
      </c>
      <c r="AE2154" t="s">
        <v>631</v>
      </c>
      <c r="AF2154" s="27">
        <v>41742</v>
      </c>
      <c r="AG2154" s="27">
        <v>41795</v>
      </c>
      <c r="AH2154">
        <v>1</v>
      </c>
      <c r="AJ2154" t="s">
        <v>8069</v>
      </c>
      <c r="AK2154" t="s">
        <v>255</v>
      </c>
      <c r="AL2154" s="27">
        <v>42373</v>
      </c>
      <c r="AM2154" t="s">
        <v>236</v>
      </c>
      <c r="AN2154" t="s">
        <v>238</v>
      </c>
      <c r="AO2154">
        <v>5</v>
      </c>
      <c r="AP2154" t="s">
        <v>246</v>
      </c>
      <c r="AQ2154" s="27">
        <v>41676</v>
      </c>
      <c r="AR2154" t="s">
        <v>240</v>
      </c>
      <c r="AS2154">
        <v>8</v>
      </c>
      <c r="AT2154" t="s">
        <v>269</v>
      </c>
      <c r="AU2154" s="27">
        <v>41676</v>
      </c>
    </row>
    <row r="2155" spans="1:47" x14ac:dyDescent="0.2">
      <c r="A2155">
        <v>2154</v>
      </c>
      <c r="B2155" t="s">
        <v>8070</v>
      </c>
      <c r="C2155" t="s">
        <v>8071</v>
      </c>
      <c r="D2155" t="s">
        <v>689</v>
      </c>
      <c r="E2155" s="27">
        <v>41334</v>
      </c>
      <c r="F2155" t="s">
        <v>233</v>
      </c>
      <c r="G2155" s="27">
        <v>34716</v>
      </c>
      <c r="H2155">
        <v>21</v>
      </c>
      <c r="I2155" t="s">
        <v>259</v>
      </c>
      <c r="J2155" t="s">
        <v>22</v>
      </c>
      <c r="K2155">
        <v>0</v>
      </c>
      <c r="L2155">
        <v>6</v>
      </c>
      <c r="M2155">
        <v>0</v>
      </c>
      <c r="N2155">
        <v>0</v>
      </c>
      <c r="O2155">
        <v>0</v>
      </c>
      <c r="P2155">
        <v>-1</v>
      </c>
      <c r="Q2155" s="28">
        <v>41333.330555555556</v>
      </c>
      <c r="R2155" s="28">
        <v>41335.227083333331</v>
      </c>
      <c r="S2155" t="s">
        <v>8072</v>
      </c>
      <c r="T2155" s="27">
        <v>41333</v>
      </c>
      <c r="V2155">
        <v>1</v>
      </c>
      <c r="W2155" t="s">
        <v>32</v>
      </c>
      <c r="X2155" t="s">
        <v>3905</v>
      </c>
      <c r="Y2155">
        <v>0</v>
      </c>
      <c r="AB2155" t="s">
        <v>237</v>
      </c>
      <c r="AH2155">
        <v>0</v>
      </c>
      <c r="AN2155" t="s">
        <v>238</v>
      </c>
      <c r="AO2155">
        <v>8</v>
      </c>
      <c r="AP2155" t="s">
        <v>269</v>
      </c>
      <c r="AQ2155" s="27">
        <v>41334</v>
      </c>
      <c r="AR2155" t="s">
        <v>240</v>
      </c>
      <c r="AS2155">
        <v>6</v>
      </c>
      <c r="AT2155" t="s">
        <v>246</v>
      </c>
      <c r="AU2155" s="27">
        <v>41334</v>
      </c>
    </row>
    <row r="2156" spans="1:47" x14ac:dyDescent="0.2">
      <c r="A2156">
        <v>2155</v>
      </c>
      <c r="B2156" t="s">
        <v>8073</v>
      </c>
      <c r="C2156" t="s">
        <v>5075</v>
      </c>
      <c r="D2156" t="s">
        <v>8074</v>
      </c>
      <c r="E2156" s="27">
        <v>41541</v>
      </c>
      <c r="F2156" t="s">
        <v>233</v>
      </c>
      <c r="G2156" s="27">
        <v>21376</v>
      </c>
      <c r="H2156">
        <v>57</v>
      </c>
      <c r="I2156" t="s">
        <v>234</v>
      </c>
      <c r="J2156" t="s">
        <v>245</v>
      </c>
      <c r="K2156">
        <v>0</v>
      </c>
      <c r="L2156">
        <v>7</v>
      </c>
      <c r="M2156">
        <v>0</v>
      </c>
      <c r="N2156">
        <v>0</v>
      </c>
      <c r="O2156">
        <v>15</v>
      </c>
      <c r="P2156">
        <v>-32</v>
      </c>
      <c r="Q2156" s="28">
        <v>41509.152083333334</v>
      </c>
      <c r="R2156" s="28">
        <v>41529.438194444447</v>
      </c>
      <c r="S2156" t="s">
        <v>8075</v>
      </c>
      <c r="U2156" s="27">
        <v>41509</v>
      </c>
      <c r="V2156">
        <v>32</v>
      </c>
      <c r="W2156" t="s">
        <v>32</v>
      </c>
      <c r="X2156" t="s">
        <v>274</v>
      </c>
      <c r="Y2156">
        <v>0</v>
      </c>
      <c r="AB2156" t="s">
        <v>237</v>
      </c>
      <c r="AH2156">
        <v>0</v>
      </c>
      <c r="AN2156" t="s">
        <v>238</v>
      </c>
      <c r="AO2156">
        <v>3</v>
      </c>
      <c r="AP2156" t="s">
        <v>239</v>
      </c>
      <c r="AQ2156" s="27">
        <v>41541</v>
      </c>
      <c r="AR2156" t="s">
        <v>240</v>
      </c>
      <c r="AS2156">
        <v>7</v>
      </c>
      <c r="AT2156" t="s">
        <v>246</v>
      </c>
      <c r="AU2156" s="27">
        <v>41541</v>
      </c>
    </row>
    <row r="2157" spans="1:47" x14ac:dyDescent="0.2">
      <c r="A2157">
        <v>2156</v>
      </c>
      <c r="B2157" t="s">
        <v>8076</v>
      </c>
      <c r="C2157" t="s">
        <v>4367</v>
      </c>
      <c r="D2157" t="s">
        <v>8077</v>
      </c>
      <c r="E2157" s="27">
        <v>41375</v>
      </c>
      <c r="F2157" t="s">
        <v>233</v>
      </c>
      <c r="G2157" s="27">
        <v>26038</v>
      </c>
      <c r="H2157">
        <v>45</v>
      </c>
      <c r="I2157" t="s">
        <v>234</v>
      </c>
      <c r="J2157" t="s">
        <v>245</v>
      </c>
      <c r="K2157">
        <v>0</v>
      </c>
      <c r="L2157">
        <v>5</v>
      </c>
      <c r="M2157">
        <v>0</v>
      </c>
      <c r="N2157">
        <v>0</v>
      </c>
      <c r="O2157">
        <v>1</v>
      </c>
      <c r="P2157">
        <v>0</v>
      </c>
      <c r="Q2157" s="28">
        <v>41375.535416666666</v>
      </c>
      <c r="R2157" s="28">
        <v>41403.189583333333</v>
      </c>
      <c r="S2157" t="s">
        <v>8078</v>
      </c>
      <c r="T2157" s="27">
        <v>41374</v>
      </c>
      <c r="V2157">
        <v>1</v>
      </c>
      <c r="W2157" t="s">
        <v>32</v>
      </c>
      <c r="X2157" t="s">
        <v>867</v>
      </c>
      <c r="Y2157">
        <v>1</v>
      </c>
      <c r="AA2157" t="s">
        <v>8079</v>
      </c>
      <c r="AB2157" t="s">
        <v>36</v>
      </c>
      <c r="AD2157" s="27">
        <v>41857</v>
      </c>
      <c r="AE2157" t="s">
        <v>1170</v>
      </c>
      <c r="AH2157">
        <v>0</v>
      </c>
      <c r="AN2157" t="s">
        <v>238</v>
      </c>
      <c r="AO2157">
        <v>3</v>
      </c>
      <c r="AP2157" t="s">
        <v>239</v>
      </c>
      <c r="AQ2157" s="27">
        <v>41375</v>
      </c>
      <c r="AR2157" t="s">
        <v>240</v>
      </c>
      <c r="AS2157">
        <v>5</v>
      </c>
      <c r="AT2157" t="s">
        <v>246</v>
      </c>
      <c r="AU2157" s="27">
        <v>41375</v>
      </c>
    </row>
    <row r="2158" spans="1:47" x14ac:dyDescent="0.2">
      <c r="A2158">
        <v>2157</v>
      </c>
      <c r="B2158" t="s">
        <v>8080</v>
      </c>
      <c r="C2158" t="s">
        <v>8081</v>
      </c>
      <c r="D2158" t="s">
        <v>8082</v>
      </c>
      <c r="E2158" s="27">
        <v>41989</v>
      </c>
      <c r="F2158" t="s">
        <v>294</v>
      </c>
      <c r="G2158" s="27">
        <v>34784</v>
      </c>
      <c r="H2158">
        <v>21</v>
      </c>
      <c r="I2158" t="s">
        <v>259</v>
      </c>
      <c r="J2158" t="s">
        <v>250</v>
      </c>
      <c r="K2158">
        <v>0</v>
      </c>
      <c r="L2158">
        <v>3</v>
      </c>
      <c r="M2158">
        <v>0</v>
      </c>
      <c r="N2158">
        <v>0</v>
      </c>
      <c r="O2158">
        <v>1</v>
      </c>
      <c r="P2158">
        <v>-11</v>
      </c>
      <c r="Q2158" s="28">
        <v>41978.18472222222</v>
      </c>
      <c r="R2158" s="28">
        <v>41980.147916666669</v>
      </c>
      <c r="S2158" t="s">
        <v>8083</v>
      </c>
      <c r="T2158" s="27">
        <v>41978</v>
      </c>
      <c r="V2158">
        <v>11</v>
      </c>
      <c r="W2158" t="s">
        <v>36</v>
      </c>
      <c r="X2158" t="s">
        <v>626</v>
      </c>
      <c r="Y2158">
        <v>1</v>
      </c>
      <c r="AA2158" t="s">
        <v>8084</v>
      </c>
      <c r="AB2158" t="s">
        <v>32</v>
      </c>
      <c r="AC2158">
        <v>0</v>
      </c>
      <c r="AD2158" s="27">
        <v>42249</v>
      </c>
      <c r="AE2158" t="s">
        <v>261</v>
      </c>
      <c r="AF2158" s="27">
        <v>42249</v>
      </c>
      <c r="AG2158" s="27">
        <v>42278</v>
      </c>
      <c r="AH2158">
        <v>0</v>
      </c>
      <c r="AN2158" t="s">
        <v>238</v>
      </c>
      <c r="AO2158">
        <v>4</v>
      </c>
      <c r="AP2158" t="s">
        <v>239</v>
      </c>
      <c r="AQ2158" s="27">
        <v>41989</v>
      </c>
      <c r="AR2158" t="s">
        <v>240</v>
      </c>
      <c r="AS2158">
        <v>3</v>
      </c>
      <c r="AT2158" t="s">
        <v>239</v>
      </c>
      <c r="AU2158" s="27">
        <v>41989</v>
      </c>
    </row>
    <row r="2159" spans="1:47" x14ac:dyDescent="0.2">
      <c r="A2159">
        <v>2158</v>
      </c>
      <c r="B2159" t="s">
        <v>8085</v>
      </c>
      <c r="C2159" t="s">
        <v>2801</v>
      </c>
      <c r="D2159" t="s">
        <v>400</v>
      </c>
      <c r="E2159" s="27">
        <v>41987</v>
      </c>
      <c r="F2159" t="s">
        <v>233</v>
      </c>
      <c r="G2159" s="27">
        <v>23829</v>
      </c>
      <c r="H2159">
        <v>51</v>
      </c>
      <c r="I2159" t="s">
        <v>234</v>
      </c>
      <c r="J2159" t="s">
        <v>245</v>
      </c>
      <c r="K2159">
        <v>0</v>
      </c>
      <c r="L2159">
        <v>7</v>
      </c>
      <c r="M2159">
        <v>0</v>
      </c>
      <c r="N2159">
        <v>0</v>
      </c>
      <c r="O2159">
        <v>0</v>
      </c>
      <c r="W2159" t="s">
        <v>237</v>
      </c>
      <c r="Y2159">
        <v>-1</v>
      </c>
      <c r="AB2159" t="s">
        <v>237</v>
      </c>
      <c r="AH2159">
        <v>0</v>
      </c>
      <c r="AN2159" t="s">
        <v>238</v>
      </c>
      <c r="AO2159">
        <v>3</v>
      </c>
      <c r="AP2159" t="s">
        <v>239</v>
      </c>
      <c r="AQ2159" s="27">
        <v>41987</v>
      </c>
      <c r="AR2159" t="s">
        <v>240</v>
      </c>
      <c r="AS2159">
        <v>7</v>
      </c>
      <c r="AT2159" t="s">
        <v>246</v>
      </c>
      <c r="AU2159" s="27">
        <v>41987</v>
      </c>
    </row>
    <row r="2160" spans="1:47" x14ac:dyDescent="0.2">
      <c r="A2160">
        <v>2159</v>
      </c>
      <c r="B2160" t="s">
        <v>8086</v>
      </c>
      <c r="C2160" t="s">
        <v>2021</v>
      </c>
      <c r="D2160" t="s">
        <v>8087</v>
      </c>
      <c r="E2160" s="27">
        <v>41403</v>
      </c>
      <c r="F2160" t="s">
        <v>233</v>
      </c>
      <c r="G2160" s="27">
        <v>23182</v>
      </c>
      <c r="H2160">
        <v>52</v>
      </c>
      <c r="I2160" t="s">
        <v>234</v>
      </c>
      <c r="J2160" t="s">
        <v>245</v>
      </c>
      <c r="K2160">
        <v>0</v>
      </c>
      <c r="L2160">
        <v>1</v>
      </c>
      <c r="M2160">
        <v>0</v>
      </c>
      <c r="N2160">
        <v>0</v>
      </c>
      <c r="O2160">
        <v>2</v>
      </c>
      <c r="P2160">
        <v>-1</v>
      </c>
      <c r="Q2160" s="28">
        <v>41402.086805555555</v>
      </c>
      <c r="R2160" s="28">
        <v>41403.380555555559</v>
      </c>
      <c r="S2160" t="s">
        <v>8088</v>
      </c>
      <c r="T2160" s="27">
        <v>41362</v>
      </c>
      <c r="V2160">
        <v>41</v>
      </c>
      <c r="W2160" t="s">
        <v>36</v>
      </c>
      <c r="X2160" t="s">
        <v>2656</v>
      </c>
      <c r="Y2160">
        <v>0</v>
      </c>
      <c r="AB2160" t="s">
        <v>237</v>
      </c>
      <c r="AH2160">
        <v>0</v>
      </c>
      <c r="AN2160" t="s">
        <v>238</v>
      </c>
      <c r="AO2160">
        <v>1</v>
      </c>
      <c r="AP2160" t="s">
        <v>239</v>
      </c>
      <c r="AQ2160" s="27">
        <v>41403</v>
      </c>
      <c r="AR2160" t="s">
        <v>240</v>
      </c>
      <c r="AS2160">
        <v>1</v>
      </c>
      <c r="AT2160" t="s">
        <v>239</v>
      </c>
      <c r="AU2160" s="27">
        <v>41403</v>
      </c>
    </row>
    <row r="2161" spans="1:47" x14ac:dyDescent="0.2">
      <c r="A2161">
        <v>2160</v>
      </c>
      <c r="B2161" t="s">
        <v>8089</v>
      </c>
      <c r="C2161" t="s">
        <v>8090</v>
      </c>
      <c r="D2161" t="s">
        <v>3460</v>
      </c>
      <c r="E2161" s="27">
        <v>41783</v>
      </c>
      <c r="F2161" t="s">
        <v>233</v>
      </c>
      <c r="G2161" s="27">
        <v>29875</v>
      </c>
      <c r="H2161">
        <v>34</v>
      </c>
      <c r="I2161" t="s">
        <v>244</v>
      </c>
      <c r="J2161" t="s">
        <v>250</v>
      </c>
      <c r="K2161">
        <v>0</v>
      </c>
      <c r="L2161">
        <v>6</v>
      </c>
      <c r="M2161">
        <v>0</v>
      </c>
      <c r="N2161">
        <v>0</v>
      </c>
      <c r="O2161">
        <v>7</v>
      </c>
      <c r="P2161">
        <v>0</v>
      </c>
      <c r="Q2161" s="28">
        <v>41783.513194444444</v>
      </c>
      <c r="R2161" s="28">
        <v>41785.17083333333</v>
      </c>
      <c r="S2161" t="s">
        <v>8091</v>
      </c>
      <c r="U2161" s="27">
        <v>41783</v>
      </c>
      <c r="V2161">
        <v>0</v>
      </c>
      <c r="W2161" t="s">
        <v>32</v>
      </c>
      <c r="X2161" t="s">
        <v>274</v>
      </c>
      <c r="Y2161">
        <v>0</v>
      </c>
      <c r="AB2161" t="s">
        <v>237</v>
      </c>
      <c r="AH2161">
        <v>0</v>
      </c>
      <c r="AN2161" t="s">
        <v>238</v>
      </c>
      <c r="AO2161">
        <v>7</v>
      </c>
      <c r="AP2161" t="s">
        <v>246</v>
      </c>
      <c r="AQ2161" s="27">
        <v>41783</v>
      </c>
      <c r="AR2161" t="s">
        <v>240</v>
      </c>
      <c r="AS2161">
        <v>6</v>
      </c>
      <c r="AT2161" t="s">
        <v>246</v>
      </c>
      <c r="AU2161" s="27">
        <v>41783</v>
      </c>
    </row>
    <row r="2162" spans="1:47" x14ac:dyDescent="0.2">
      <c r="A2162">
        <v>2161</v>
      </c>
      <c r="B2162" t="s">
        <v>8092</v>
      </c>
      <c r="C2162" t="s">
        <v>628</v>
      </c>
      <c r="D2162" t="s">
        <v>8093</v>
      </c>
      <c r="E2162" s="27">
        <v>41417</v>
      </c>
      <c r="F2162" t="s">
        <v>233</v>
      </c>
      <c r="G2162" s="27">
        <v>31840</v>
      </c>
      <c r="H2162">
        <v>29</v>
      </c>
      <c r="I2162" t="s">
        <v>244</v>
      </c>
      <c r="J2162" t="s">
        <v>245</v>
      </c>
      <c r="K2162">
        <v>0</v>
      </c>
      <c r="L2162">
        <v>3</v>
      </c>
      <c r="M2162">
        <v>0</v>
      </c>
      <c r="N2162">
        <v>0</v>
      </c>
      <c r="O2162">
        <v>0</v>
      </c>
      <c r="P2162">
        <v>-1</v>
      </c>
      <c r="Q2162" s="28">
        <v>41416.363194444442</v>
      </c>
      <c r="R2162" s="28">
        <v>41417.334027777775</v>
      </c>
      <c r="S2162" t="s">
        <v>8094</v>
      </c>
      <c r="T2162" s="27">
        <v>41416</v>
      </c>
      <c r="V2162">
        <v>1</v>
      </c>
      <c r="W2162" t="s">
        <v>36</v>
      </c>
      <c r="X2162" t="s">
        <v>279</v>
      </c>
      <c r="Y2162">
        <v>0</v>
      </c>
      <c r="AB2162" t="s">
        <v>237</v>
      </c>
      <c r="AH2162">
        <v>0</v>
      </c>
      <c r="AN2162" t="s">
        <v>238</v>
      </c>
      <c r="AO2162">
        <v>3</v>
      </c>
      <c r="AP2162" t="s">
        <v>239</v>
      </c>
      <c r="AQ2162" s="27">
        <v>41417</v>
      </c>
      <c r="AR2162" t="s">
        <v>240</v>
      </c>
      <c r="AS2162">
        <v>3</v>
      </c>
      <c r="AT2162" t="s">
        <v>239</v>
      </c>
      <c r="AU2162" s="27">
        <v>41417</v>
      </c>
    </row>
    <row r="2163" spans="1:47" x14ac:dyDescent="0.2">
      <c r="A2163">
        <v>2162</v>
      </c>
      <c r="B2163" t="s">
        <v>8095</v>
      </c>
      <c r="C2163" t="s">
        <v>8096</v>
      </c>
      <c r="D2163" t="s">
        <v>8097</v>
      </c>
      <c r="E2163" s="27">
        <v>41298</v>
      </c>
      <c r="F2163" t="s">
        <v>294</v>
      </c>
      <c r="G2163" s="27">
        <v>28763</v>
      </c>
      <c r="H2163">
        <v>37</v>
      </c>
      <c r="I2163" t="s">
        <v>244</v>
      </c>
      <c r="J2163" t="s">
        <v>250</v>
      </c>
      <c r="K2163">
        <v>0</v>
      </c>
      <c r="L2163">
        <v>4</v>
      </c>
      <c r="M2163">
        <v>0</v>
      </c>
      <c r="N2163">
        <v>0</v>
      </c>
      <c r="O2163">
        <v>0</v>
      </c>
      <c r="P2163">
        <v>0</v>
      </c>
      <c r="Q2163" s="28">
        <v>41298.081250000003</v>
      </c>
      <c r="R2163" s="28">
        <v>41303.224999999999</v>
      </c>
      <c r="S2163" t="s">
        <v>8098</v>
      </c>
      <c r="T2163" s="27">
        <v>41298</v>
      </c>
      <c r="V2163">
        <v>0</v>
      </c>
      <c r="W2163" t="s">
        <v>36</v>
      </c>
      <c r="X2163" t="s">
        <v>1280</v>
      </c>
      <c r="Y2163">
        <v>0</v>
      </c>
      <c r="AB2163" t="s">
        <v>237</v>
      </c>
      <c r="AH2163">
        <v>0</v>
      </c>
      <c r="AN2163" t="s">
        <v>238</v>
      </c>
      <c r="AO2163">
        <v>3</v>
      </c>
      <c r="AP2163" t="s">
        <v>239</v>
      </c>
      <c r="AQ2163" s="27">
        <v>41298</v>
      </c>
      <c r="AR2163" t="s">
        <v>240</v>
      </c>
      <c r="AS2163">
        <v>4</v>
      </c>
      <c r="AT2163" t="s">
        <v>239</v>
      </c>
      <c r="AU2163" s="27">
        <v>41298</v>
      </c>
    </row>
    <row r="2164" spans="1:47" x14ac:dyDescent="0.2">
      <c r="A2164">
        <v>2163</v>
      </c>
      <c r="B2164" t="s">
        <v>8099</v>
      </c>
      <c r="C2164" t="s">
        <v>8100</v>
      </c>
      <c r="D2164" t="s">
        <v>8101</v>
      </c>
      <c r="E2164" s="27">
        <v>41378</v>
      </c>
      <c r="F2164" t="s">
        <v>233</v>
      </c>
      <c r="G2164" s="27">
        <v>29756</v>
      </c>
      <c r="H2164">
        <v>34</v>
      </c>
      <c r="I2164" t="s">
        <v>244</v>
      </c>
      <c r="J2164" t="s">
        <v>245</v>
      </c>
      <c r="K2164">
        <v>0</v>
      </c>
      <c r="L2164">
        <v>2</v>
      </c>
      <c r="M2164">
        <v>0</v>
      </c>
      <c r="N2164">
        <v>1</v>
      </c>
      <c r="O2164">
        <v>0</v>
      </c>
      <c r="P2164">
        <v>-1</v>
      </c>
      <c r="Q2164" s="28">
        <v>41377.397222222222</v>
      </c>
      <c r="R2164" s="28">
        <v>41378.306250000001</v>
      </c>
      <c r="S2164" t="s">
        <v>8102</v>
      </c>
      <c r="T2164" s="27">
        <v>41377</v>
      </c>
      <c r="V2164">
        <v>1</v>
      </c>
      <c r="W2164" t="s">
        <v>32</v>
      </c>
      <c r="X2164" t="s">
        <v>236</v>
      </c>
      <c r="Y2164">
        <v>0</v>
      </c>
      <c r="AB2164" t="s">
        <v>237</v>
      </c>
      <c r="AH2164">
        <v>0</v>
      </c>
      <c r="AN2164" t="s">
        <v>238</v>
      </c>
      <c r="AO2164">
        <v>1</v>
      </c>
      <c r="AP2164" t="s">
        <v>239</v>
      </c>
      <c r="AQ2164" s="27">
        <v>41378</v>
      </c>
      <c r="AR2164" t="s">
        <v>240</v>
      </c>
      <c r="AS2164">
        <v>2</v>
      </c>
      <c r="AT2164" t="s">
        <v>239</v>
      </c>
      <c r="AU2164" s="27">
        <v>41378</v>
      </c>
    </row>
    <row r="2165" spans="1:47" x14ac:dyDescent="0.2">
      <c r="A2165">
        <v>2164</v>
      </c>
      <c r="B2165" t="s">
        <v>8103</v>
      </c>
      <c r="C2165" t="s">
        <v>8104</v>
      </c>
      <c r="D2165" t="s">
        <v>586</v>
      </c>
      <c r="E2165" s="27">
        <v>41611</v>
      </c>
      <c r="F2165" t="s">
        <v>294</v>
      </c>
      <c r="G2165" s="27">
        <v>22337</v>
      </c>
      <c r="H2165">
        <v>55</v>
      </c>
      <c r="I2165" t="s">
        <v>234</v>
      </c>
      <c r="J2165" t="s">
        <v>245</v>
      </c>
      <c r="K2165">
        <v>0</v>
      </c>
      <c r="L2165">
        <v>1</v>
      </c>
      <c r="M2165">
        <v>0</v>
      </c>
      <c r="N2165">
        <v>0</v>
      </c>
      <c r="O2165">
        <v>0</v>
      </c>
      <c r="W2165" t="s">
        <v>237</v>
      </c>
      <c r="Y2165">
        <v>-1</v>
      </c>
      <c r="AB2165" t="s">
        <v>237</v>
      </c>
      <c r="AH2165">
        <v>0</v>
      </c>
      <c r="AN2165" t="s">
        <v>238</v>
      </c>
      <c r="AO2165">
        <v>1</v>
      </c>
      <c r="AP2165" t="s">
        <v>239</v>
      </c>
      <c r="AQ2165" s="27">
        <v>41611</v>
      </c>
      <c r="AR2165" t="s">
        <v>240</v>
      </c>
      <c r="AS2165">
        <v>1</v>
      </c>
      <c r="AT2165" t="s">
        <v>239</v>
      </c>
      <c r="AU2165" s="27">
        <v>41611</v>
      </c>
    </row>
    <row r="2166" spans="1:47" x14ac:dyDescent="0.2">
      <c r="A2166">
        <v>2165</v>
      </c>
      <c r="B2166" t="s">
        <v>8105</v>
      </c>
      <c r="C2166" t="s">
        <v>8106</v>
      </c>
      <c r="D2166" t="s">
        <v>8107</v>
      </c>
      <c r="E2166" s="27">
        <v>41298</v>
      </c>
      <c r="F2166" t="s">
        <v>233</v>
      </c>
      <c r="G2166" s="27">
        <v>23031</v>
      </c>
      <c r="H2166">
        <v>53</v>
      </c>
      <c r="I2166" t="s">
        <v>234</v>
      </c>
      <c r="J2166" t="s">
        <v>250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 s="28">
        <v>41298.131944444445</v>
      </c>
      <c r="R2166" s="28">
        <v>41299.508333333331</v>
      </c>
      <c r="S2166" t="s">
        <v>8108</v>
      </c>
      <c r="T2166" s="27">
        <v>41297</v>
      </c>
      <c r="V2166">
        <v>1</v>
      </c>
      <c r="W2166" t="s">
        <v>36</v>
      </c>
      <c r="X2166" t="s">
        <v>279</v>
      </c>
      <c r="Y2166">
        <v>1</v>
      </c>
      <c r="AA2166" t="s">
        <v>8109</v>
      </c>
      <c r="AB2166" t="s">
        <v>36</v>
      </c>
      <c r="AC2166">
        <v>0</v>
      </c>
      <c r="AD2166" s="27">
        <v>41449</v>
      </c>
      <c r="AE2166" t="s">
        <v>550</v>
      </c>
      <c r="AF2166" s="27">
        <v>41449</v>
      </c>
      <c r="AG2166" s="27">
        <v>41450</v>
      </c>
      <c r="AH2166">
        <v>1</v>
      </c>
      <c r="AJ2166" t="s">
        <v>8110</v>
      </c>
      <c r="AK2166" t="s">
        <v>462</v>
      </c>
      <c r="AL2166" s="27">
        <v>41449</v>
      </c>
      <c r="AM2166" t="s">
        <v>279</v>
      </c>
      <c r="AN2166" t="s">
        <v>238</v>
      </c>
      <c r="AO2166">
        <v>1</v>
      </c>
      <c r="AP2166" t="s">
        <v>239</v>
      </c>
      <c r="AQ2166" s="27">
        <v>41298</v>
      </c>
      <c r="AR2166" t="s">
        <v>240</v>
      </c>
      <c r="AS2166">
        <v>1</v>
      </c>
      <c r="AT2166" t="s">
        <v>239</v>
      </c>
      <c r="AU2166" s="27">
        <v>41298</v>
      </c>
    </row>
    <row r="2167" spans="1:47" x14ac:dyDescent="0.2">
      <c r="A2167">
        <v>2166</v>
      </c>
      <c r="B2167" t="s">
        <v>8111</v>
      </c>
      <c r="C2167" t="s">
        <v>4055</v>
      </c>
      <c r="D2167" t="s">
        <v>8112</v>
      </c>
      <c r="E2167" s="27">
        <v>41397</v>
      </c>
      <c r="F2167" t="s">
        <v>294</v>
      </c>
      <c r="G2167" s="27">
        <v>31308</v>
      </c>
      <c r="H2167">
        <v>30</v>
      </c>
      <c r="I2167" t="s">
        <v>244</v>
      </c>
      <c r="J2167" t="s">
        <v>250</v>
      </c>
      <c r="K2167">
        <v>0</v>
      </c>
      <c r="L2167">
        <v>8</v>
      </c>
      <c r="M2167">
        <v>0</v>
      </c>
      <c r="N2167">
        <v>0</v>
      </c>
      <c r="O2167">
        <v>8</v>
      </c>
      <c r="P2167">
        <v>-1</v>
      </c>
      <c r="Q2167" s="28">
        <v>41396.054166666669</v>
      </c>
      <c r="R2167" s="28">
        <v>41397.536805555559</v>
      </c>
      <c r="S2167" t="s">
        <v>8113</v>
      </c>
      <c r="T2167" s="27">
        <v>41396</v>
      </c>
      <c r="V2167">
        <v>1</v>
      </c>
      <c r="W2167" t="s">
        <v>32</v>
      </c>
      <c r="X2167" t="s">
        <v>867</v>
      </c>
      <c r="Y2167">
        <v>1</v>
      </c>
      <c r="AA2167" t="s">
        <v>8114</v>
      </c>
      <c r="AB2167" t="s">
        <v>36</v>
      </c>
      <c r="AD2167" s="27">
        <v>41987</v>
      </c>
      <c r="AE2167" t="s">
        <v>404</v>
      </c>
      <c r="AH2167">
        <v>0</v>
      </c>
      <c r="AN2167" t="s">
        <v>238</v>
      </c>
      <c r="AO2167">
        <v>3</v>
      </c>
      <c r="AP2167" t="s">
        <v>239</v>
      </c>
      <c r="AQ2167" s="27">
        <v>41397</v>
      </c>
      <c r="AR2167" t="s">
        <v>240</v>
      </c>
      <c r="AS2167">
        <v>8</v>
      </c>
      <c r="AT2167" t="s">
        <v>269</v>
      </c>
      <c r="AU2167" s="27">
        <v>41397</v>
      </c>
    </row>
    <row r="2168" spans="1:47" x14ac:dyDescent="0.2">
      <c r="A2168">
        <v>2167</v>
      </c>
      <c r="B2168" t="s">
        <v>8115</v>
      </c>
      <c r="C2168" t="s">
        <v>637</v>
      </c>
      <c r="D2168" t="s">
        <v>381</v>
      </c>
      <c r="E2168" s="27">
        <v>41742</v>
      </c>
      <c r="F2168" t="s">
        <v>233</v>
      </c>
      <c r="G2168" s="27">
        <v>30861</v>
      </c>
      <c r="H2168">
        <v>31</v>
      </c>
      <c r="I2168" t="s">
        <v>244</v>
      </c>
      <c r="J2168" t="s">
        <v>245</v>
      </c>
      <c r="K2168">
        <v>0</v>
      </c>
      <c r="L2168">
        <v>6</v>
      </c>
      <c r="M2168">
        <v>0</v>
      </c>
      <c r="N2168">
        <v>0</v>
      </c>
      <c r="O2168">
        <v>0</v>
      </c>
      <c r="W2168" t="s">
        <v>237</v>
      </c>
      <c r="Y2168">
        <v>-1</v>
      </c>
      <c r="AB2168" t="s">
        <v>237</v>
      </c>
      <c r="AH2168">
        <v>0</v>
      </c>
      <c r="AN2168" t="s">
        <v>238</v>
      </c>
      <c r="AO2168">
        <v>2</v>
      </c>
      <c r="AP2168" t="s">
        <v>239</v>
      </c>
      <c r="AQ2168" s="27">
        <v>41742</v>
      </c>
      <c r="AR2168" t="s">
        <v>240</v>
      </c>
      <c r="AS2168">
        <v>6</v>
      </c>
      <c r="AT2168" t="s">
        <v>246</v>
      </c>
      <c r="AU2168" s="27">
        <v>41742</v>
      </c>
    </row>
    <row r="2169" spans="1:47" x14ac:dyDescent="0.2">
      <c r="A2169">
        <v>2168</v>
      </c>
      <c r="B2169" t="s">
        <v>8116</v>
      </c>
      <c r="C2169" t="s">
        <v>2056</v>
      </c>
      <c r="D2169" t="s">
        <v>8117</v>
      </c>
      <c r="E2169" s="27">
        <v>41509</v>
      </c>
      <c r="F2169" t="s">
        <v>233</v>
      </c>
      <c r="G2169" s="27">
        <v>29484</v>
      </c>
      <c r="H2169">
        <v>35</v>
      </c>
      <c r="I2169" t="s">
        <v>244</v>
      </c>
      <c r="J2169" t="s">
        <v>353</v>
      </c>
      <c r="K2169">
        <v>0</v>
      </c>
      <c r="L2169">
        <v>3</v>
      </c>
      <c r="M2169">
        <v>0</v>
      </c>
      <c r="N2169">
        <v>0</v>
      </c>
      <c r="O2169">
        <v>0</v>
      </c>
      <c r="P2169">
        <v>-7</v>
      </c>
      <c r="Q2169" s="28">
        <v>41502.20416666667</v>
      </c>
      <c r="R2169" s="28">
        <v>41503.302777777775</v>
      </c>
      <c r="S2169" t="s">
        <v>8118</v>
      </c>
      <c r="T2169" s="27">
        <v>41502</v>
      </c>
      <c r="V2169">
        <v>7</v>
      </c>
      <c r="W2169" t="s">
        <v>36</v>
      </c>
      <c r="X2169" t="s">
        <v>3573</v>
      </c>
      <c r="Y2169">
        <v>0</v>
      </c>
      <c r="AB2169" t="s">
        <v>237</v>
      </c>
      <c r="AH2169">
        <v>0</v>
      </c>
      <c r="AN2169" t="s">
        <v>238</v>
      </c>
      <c r="AO2169">
        <v>2</v>
      </c>
      <c r="AP2169" t="s">
        <v>239</v>
      </c>
      <c r="AQ2169" s="27">
        <v>41509</v>
      </c>
      <c r="AR2169" t="s">
        <v>240</v>
      </c>
      <c r="AS2169">
        <v>3</v>
      </c>
      <c r="AT2169" t="s">
        <v>239</v>
      </c>
      <c r="AU2169" s="27">
        <v>41509</v>
      </c>
    </row>
    <row r="2170" spans="1:47" x14ac:dyDescent="0.2">
      <c r="A2170">
        <v>2169</v>
      </c>
      <c r="B2170" t="s">
        <v>8119</v>
      </c>
      <c r="C2170" t="s">
        <v>1313</v>
      </c>
      <c r="D2170" t="s">
        <v>8120</v>
      </c>
      <c r="E2170" s="27">
        <v>41414</v>
      </c>
      <c r="F2170" t="s">
        <v>233</v>
      </c>
      <c r="G2170" s="27">
        <v>32132</v>
      </c>
      <c r="H2170">
        <v>28</v>
      </c>
      <c r="I2170" t="s">
        <v>244</v>
      </c>
      <c r="J2170" t="s">
        <v>245</v>
      </c>
      <c r="K2170">
        <v>0</v>
      </c>
      <c r="L2170">
        <v>4</v>
      </c>
      <c r="M2170">
        <v>0</v>
      </c>
      <c r="N2170">
        <v>0</v>
      </c>
      <c r="O2170">
        <v>1</v>
      </c>
      <c r="P2170">
        <v>-1</v>
      </c>
      <c r="Q2170" s="28">
        <v>41413.236805555556</v>
      </c>
      <c r="R2170" s="28">
        <v>41417.521527777775</v>
      </c>
      <c r="S2170" t="s">
        <v>8121</v>
      </c>
      <c r="T2170" s="27">
        <v>41413</v>
      </c>
      <c r="V2170">
        <v>1</v>
      </c>
      <c r="W2170" t="s">
        <v>32</v>
      </c>
      <c r="X2170" t="s">
        <v>1406</v>
      </c>
      <c r="Y2170">
        <v>0</v>
      </c>
      <c r="AB2170" t="s">
        <v>237</v>
      </c>
      <c r="AH2170">
        <v>0</v>
      </c>
      <c r="AN2170" t="s">
        <v>238</v>
      </c>
      <c r="AO2170">
        <v>2</v>
      </c>
      <c r="AP2170" t="s">
        <v>239</v>
      </c>
      <c r="AQ2170" s="27">
        <v>41414</v>
      </c>
      <c r="AR2170" t="s">
        <v>240</v>
      </c>
      <c r="AS2170">
        <v>4</v>
      </c>
      <c r="AT2170" t="s">
        <v>239</v>
      </c>
      <c r="AU2170" s="27">
        <v>41414</v>
      </c>
    </row>
    <row r="2171" spans="1:47" x14ac:dyDescent="0.2">
      <c r="A2171">
        <v>2170</v>
      </c>
      <c r="B2171" t="s">
        <v>8122</v>
      </c>
      <c r="C2171" t="s">
        <v>2316</v>
      </c>
      <c r="D2171" t="s">
        <v>8123</v>
      </c>
      <c r="E2171" s="27">
        <v>41394</v>
      </c>
      <c r="F2171" t="s">
        <v>233</v>
      </c>
      <c r="G2171" s="27">
        <v>34524</v>
      </c>
      <c r="H2171">
        <v>21</v>
      </c>
      <c r="I2171" t="s">
        <v>259</v>
      </c>
      <c r="J2171" t="s">
        <v>250</v>
      </c>
      <c r="K2171">
        <v>0</v>
      </c>
      <c r="L2171">
        <v>8</v>
      </c>
      <c r="M2171">
        <v>0</v>
      </c>
      <c r="N2171">
        <v>0</v>
      </c>
      <c r="O2171">
        <v>1</v>
      </c>
      <c r="P2171">
        <v>-1</v>
      </c>
      <c r="Q2171" s="28">
        <v>41393.452777777777</v>
      </c>
      <c r="R2171" s="28">
        <v>41394.304166666669</v>
      </c>
      <c r="S2171" t="s">
        <v>8124</v>
      </c>
      <c r="T2171" s="27">
        <v>41393</v>
      </c>
      <c r="V2171">
        <v>1</v>
      </c>
      <c r="W2171" t="s">
        <v>32</v>
      </c>
      <c r="X2171" t="s">
        <v>631</v>
      </c>
      <c r="Y2171">
        <v>0</v>
      </c>
      <c r="AB2171" t="s">
        <v>237</v>
      </c>
      <c r="AH2171">
        <v>0</v>
      </c>
      <c r="AN2171" t="s">
        <v>238</v>
      </c>
      <c r="AO2171">
        <v>9</v>
      </c>
      <c r="AP2171" t="s">
        <v>269</v>
      </c>
      <c r="AQ2171" s="27">
        <v>41394</v>
      </c>
      <c r="AR2171" t="s">
        <v>240</v>
      </c>
      <c r="AS2171">
        <v>8</v>
      </c>
      <c r="AT2171" t="s">
        <v>269</v>
      </c>
      <c r="AU2171" s="27">
        <v>41394</v>
      </c>
    </row>
    <row r="2172" spans="1:47" x14ac:dyDescent="0.2">
      <c r="A2172">
        <v>2171</v>
      </c>
      <c r="B2172" t="s">
        <v>8125</v>
      </c>
      <c r="C2172" t="s">
        <v>8126</v>
      </c>
      <c r="D2172" t="s">
        <v>8127</v>
      </c>
      <c r="E2172" s="27">
        <v>41598</v>
      </c>
      <c r="F2172" t="s">
        <v>233</v>
      </c>
      <c r="G2172" s="27">
        <v>34430</v>
      </c>
      <c r="H2172">
        <v>22</v>
      </c>
      <c r="I2172" t="s">
        <v>259</v>
      </c>
      <c r="J2172" t="s">
        <v>250</v>
      </c>
      <c r="K2172">
        <v>0</v>
      </c>
      <c r="L2172">
        <v>7</v>
      </c>
      <c r="M2172">
        <v>0</v>
      </c>
      <c r="N2172">
        <v>0</v>
      </c>
      <c r="O2172">
        <v>1</v>
      </c>
      <c r="P2172">
        <v>13</v>
      </c>
      <c r="Q2172" s="28">
        <v>41611.536805555559</v>
      </c>
      <c r="R2172" s="28">
        <v>41655.136805555558</v>
      </c>
      <c r="S2172" t="s">
        <v>8128</v>
      </c>
      <c r="T2172" s="27">
        <v>41597</v>
      </c>
      <c r="V2172">
        <v>1</v>
      </c>
      <c r="W2172" t="s">
        <v>32</v>
      </c>
      <c r="X2172" t="s">
        <v>268</v>
      </c>
      <c r="Y2172">
        <v>0</v>
      </c>
      <c r="AB2172" t="s">
        <v>237</v>
      </c>
      <c r="AH2172">
        <v>0</v>
      </c>
      <c r="AN2172" t="s">
        <v>238</v>
      </c>
      <c r="AO2172">
        <v>6</v>
      </c>
      <c r="AP2172" t="s">
        <v>246</v>
      </c>
      <c r="AQ2172" s="27">
        <v>41598</v>
      </c>
      <c r="AR2172" t="s">
        <v>240</v>
      </c>
      <c r="AS2172">
        <v>7</v>
      </c>
      <c r="AT2172" t="s">
        <v>246</v>
      </c>
      <c r="AU2172" s="27">
        <v>41598</v>
      </c>
    </row>
    <row r="2173" spans="1:47" x14ac:dyDescent="0.2">
      <c r="A2173">
        <v>2172</v>
      </c>
      <c r="B2173" t="s">
        <v>8129</v>
      </c>
      <c r="C2173" t="s">
        <v>8130</v>
      </c>
      <c r="D2173" t="s">
        <v>850</v>
      </c>
      <c r="E2173" s="27">
        <v>42000</v>
      </c>
      <c r="F2173" t="s">
        <v>233</v>
      </c>
      <c r="G2173" s="27">
        <v>27397</v>
      </c>
      <c r="H2173">
        <v>41</v>
      </c>
      <c r="I2173" t="s">
        <v>244</v>
      </c>
      <c r="J2173" t="s">
        <v>250</v>
      </c>
      <c r="K2173">
        <v>0</v>
      </c>
      <c r="L2173">
        <v>7</v>
      </c>
      <c r="M2173">
        <v>0</v>
      </c>
      <c r="N2173">
        <v>0</v>
      </c>
      <c r="O2173">
        <v>7</v>
      </c>
      <c r="P2173">
        <v>-1</v>
      </c>
      <c r="Q2173" s="28">
        <v>41999.322916666664</v>
      </c>
      <c r="R2173" s="28">
        <v>42035.224999999999</v>
      </c>
      <c r="S2173" t="s">
        <v>8131</v>
      </c>
      <c r="T2173" s="27">
        <v>41999</v>
      </c>
      <c r="V2173">
        <v>1</v>
      </c>
      <c r="W2173" t="s">
        <v>32</v>
      </c>
      <c r="X2173" t="s">
        <v>252</v>
      </c>
      <c r="Y2173">
        <v>0</v>
      </c>
      <c r="AB2173" t="s">
        <v>237</v>
      </c>
      <c r="AH2173">
        <v>0</v>
      </c>
      <c r="AN2173" t="s">
        <v>238</v>
      </c>
      <c r="AO2173">
        <v>2</v>
      </c>
      <c r="AP2173" t="s">
        <v>239</v>
      </c>
      <c r="AQ2173" s="27">
        <v>42000</v>
      </c>
      <c r="AR2173" t="s">
        <v>240</v>
      </c>
      <c r="AS2173">
        <v>7</v>
      </c>
      <c r="AT2173" t="s">
        <v>246</v>
      </c>
      <c r="AU2173" s="27">
        <v>42000</v>
      </c>
    </row>
    <row r="2174" spans="1:47" x14ac:dyDescent="0.2">
      <c r="A2174">
        <v>2173</v>
      </c>
      <c r="B2174" t="s">
        <v>8132</v>
      </c>
      <c r="C2174" t="s">
        <v>2941</v>
      </c>
      <c r="D2174" t="s">
        <v>8133</v>
      </c>
      <c r="E2174" s="27">
        <v>41829</v>
      </c>
      <c r="F2174" t="s">
        <v>233</v>
      </c>
      <c r="G2174" s="27">
        <v>24998</v>
      </c>
      <c r="H2174">
        <v>47</v>
      </c>
      <c r="I2174" t="s">
        <v>234</v>
      </c>
      <c r="J2174" t="s">
        <v>353</v>
      </c>
      <c r="K2174">
        <v>0</v>
      </c>
      <c r="L2174">
        <v>2</v>
      </c>
      <c r="M2174">
        <v>0</v>
      </c>
      <c r="N2174">
        <v>0</v>
      </c>
      <c r="O2174">
        <v>1</v>
      </c>
      <c r="P2174">
        <v>-2</v>
      </c>
      <c r="Q2174" s="28">
        <v>41827.331944444442</v>
      </c>
      <c r="R2174" s="28">
        <v>41829.449305555558</v>
      </c>
      <c r="S2174" t="s">
        <v>8134</v>
      </c>
      <c r="T2174" s="27">
        <v>41827</v>
      </c>
      <c r="V2174">
        <v>2</v>
      </c>
      <c r="W2174" t="s">
        <v>36</v>
      </c>
      <c r="X2174" t="s">
        <v>279</v>
      </c>
      <c r="Y2174">
        <v>0</v>
      </c>
      <c r="AB2174" t="s">
        <v>237</v>
      </c>
      <c r="AH2174">
        <v>0</v>
      </c>
      <c r="AN2174" t="s">
        <v>238</v>
      </c>
      <c r="AO2174">
        <v>1</v>
      </c>
      <c r="AP2174" t="s">
        <v>239</v>
      </c>
      <c r="AQ2174" s="27">
        <v>41829</v>
      </c>
      <c r="AR2174" t="s">
        <v>240</v>
      </c>
      <c r="AS2174">
        <v>2</v>
      </c>
      <c r="AT2174" t="s">
        <v>239</v>
      </c>
      <c r="AU2174" s="27">
        <v>41829</v>
      </c>
    </row>
    <row r="2175" spans="1:47" x14ac:dyDescent="0.2">
      <c r="A2175">
        <v>2174</v>
      </c>
      <c r="B2175" t="s">
        <v>8135</v>
      </c>
      <c r="C2175" t="s">
        <v>281</v>
      </c>
      <c r="D2175" t="s">
        <v>8136</v>
      </c>
      <c r="E2175" s="27">
        <v>41858</v>
      </c>
      <c r="F2175" t="s">
        <v>233</v>
      </c>
      <c r="G2175" s="27">
        <v>26532</v>
      </c>
      <c r="H2175">
        <v>43</v>
      </c>
      <c r="I2175" t="s">
        <v>244</v>
      </c>
      <c r="J2175" t="s">
        <v>245</v>
      </c>
      <c r="K2175">
        <v>0</v>
      </c>
      <c r="L2175">
        <v>3</v>
      </c>
      <c r="M2175">
        <v>0</v>
      </c>
      <c r="N2175">
        <v>0</v>
      </c>
      <c r="O2175">
        <v>6</v>
      </c>
      <c r="P2175">
        <v>-1</v>
      </c>
      <c r="Q2175" s="28">
        <v>41857.311805555553</v>
      </c>
      <c r="R2175" s="28">
        <v>41899.369444444441</v>
      </c>
      <c r="S2175" t="s">
        <v>8137</v>
      </c>
      <c r="T2175" s="27">
        <v>41857</v>
      </c>
      <c r="V2175">
        <v>1</v>
      </c>
      <c r="W2175" t="s">
        <v>32</v>
      </c>
      <c r="X2175" t="s">
        <v>847</v>
      </c>
      <c r="Y2175">
        <v>0</v>
      </c>
      <c r="AB2175" t="s">
        <v>237</v>
      </c>
      <c r="AH2175">
        <v>0</v>
      </c>
      <c r="AN2175" t="s">
        <v>238</v>
      </c>
      <c r="AO2175">
        <v>2</v>
      </c>
      <c r="AP2175" t="s">
        <v>239</v>
      </c>
      <c r="AQ2175" s="27">
        <v>41858</v>
      </c>
      <c r="AR2175" t="s">
        <v>240</v>
      </c>
      <c r="AS2175">
        <v>3</v>
      </c>
      <c r="AT2175" t="s">
        <v>239</v>
      </c>
      <c r="AU2175" s="27">
        <v>41858</v>
      </c>
    </row>
    <row r="2176" spans="1:47" x14ac:dyDescent="0.2">
      <c r="A2176">
        <v>2175</v>
      </c>
      <c r="B2176" t="s">
        <v>8138</v>
      </c>
      <c r="C2176" t="s">
        <v>3523</v>
      </c>
      <c r="D2176" t="s">
        <v>8139</v>
      </c>
      <c r="E2176" s="27">
        <v>41942</v>
      </c>
      <c r="F2176" t="s">
        <v>233</v>
      </c>
      <c r="G2176" s="27">
        <v>33808</v>
      </c>
      <c r="H2176">
        <v>23</v>
      </c>
      <c r="I2176" t="s">
        <v>259</v>
      </c>
      <c r="J2176" t="s">
        <v>353</v>
      </c>
      <c r="K2176">
        <v>0</v>
      </c>
      <c r="L2176">
        <v>5</v>
      </c>
      <c r="M2176">
        <v>0</v>
      </c>
      <c r="N2176">
        <v>2</v>
      </c>
      <c r="O2176">
        <v>3</v>
      </c>
      <c r="P2176">
        <v>-37</v>
      </c>
      <c r="Q2176" s="28">
        <v>41905.476388888892</v>
      </c>
      <c r="R2176" s="28">
        <v>41942.449999999997</v>
      </c>
      <c r="S2176" t="s">
        <v>8140</v>
      </c>
      <c r="T2176" s="27">
        <v>41905</v>
      </c>
      <c r="V2176">
        <v>37</v>
      </c>
      <c r="W2176" t="s">
        <v>32</v>
      </c>
      <c r="X2176" t="s">
        <v>8025</v>
      </c>
      <c r="Y2176">
        <v>0</v>
      </c>
      <c r="AB2176" t="s">
        <v>237</v>
      </c>
      <c r="AH2176">
        <v>0</v>
      </c>
      <c r="AN2176" t="s">
        <v>238</v>
      </c>
      <c r="AO2176">
        <v>3</v>
      </c>
      <c r="AP2176" t="s">
        <v>239</v>
      </c>
      <c r="AQ2176" s="27">
        <v>41942</v>
      </c>
      <c r="AR2176" t="s">
        <v>240</v>
      </c>
      <c r="AS2176">
        <v>5</v>
      </c>
      <c r="AT2176" t="s">
        <v>246</v>
      </c>
      <c r="AU2176" s="27">
        <v>41942</v>
      </c>
    </row>
    <row r="2177" spans="1:47" x14ac:dyDescent="0.2">
      <c r="A2177">
        <v>2176</v>
      </c>
      <c r="B2177" t="s">
        <v>8141</v>
      </c>
      <c r="C2177" t="s">
        <v>1308</v>
      </c>
      <c r="D2177" t="s">
        <v>8142</v>
      </c>
      <c r="E2177" s="27">
        <v>41576</v>
      </c>
      <c r="F2177" t="s">
        <v>233</v>
      </c>
      <c r="G2177" s="27">
        <v>27112</v>
      </c>
      <c r="H2177">
        <v>42</v>
      </c>
      <c r="I2177" t="s">
        <v>244</v>
      </c>
      <c r="J2177" t="s">
        <v>245</v>
      </c>
      <c r="K2177">
        <v>0</v>
      </c>
      <c r="L2177">
        <v>3</v>
      </c>
      <c r="M2177">
        <v>0</v>
      </c>
      <c r="N2177">
        <v>0</v>
      </c>
      <c r="O2177">
        <v>1</v>
      </c>
      <c r="P2177">
        <v>-1</v>
      </c>
      <c r="Q2177" s="28">
        <v>41575.336111111108</v>
      </c>
      <c r="R2177" s="28">
        <v>41576.086805555555</v>
      </c>
      <c r="S2177" t="s">
        <v>8143</v>
      </c>
      <c r="T2177" s="27">
        <v>41575</v>
      </c>
      <c r="V2177">
        <v>1</v>
      </c>
      <c r="W2177" t="s">
        <v>36</v>
      </c>
      <c r="X2177" t="s">
        <v>279</v>
      </c>
      <c r="Y2177">
        <v>1</v>
      </c>
      <c r="AA2177" t="s">
        <v>8144</v>
      </c>
      <c r="AB2177" t="s">
        <v>32</v>
      </c>
      <c r="AC2177">
        <v>0</v>
      </c>
      <c r="AD2177" s="27">
        <v>41718</v>
      </c>
      <c r="AE2177" t="s">
        <v>8145</v>
      </c>
      <c r="AF2177" s="27">
        <v>41718</v>
      </c>
      <c r="AG2177" s="27">
        <v>41719</v>
      </c>
      <c r="AH2177">
        <v>1</v>
      </c>
      <c r="AJ2177" t="s">
        <v>8144</v>
      </c>
      <c r="AK2177" t="s">
        <v>462</v>
      </c>
      <c r="AL2177" s="27">
        <v>41718</v>
      </c>
      <c r="AM2177" t="s">
        <v>279</v>
      </c>
      <c r="AN2177" t="s">
        <v>238</v>
      </c>
      <c r="AO2177">
        <v>2</v>
      </c>
      <c r="AP2177" t="s">
        <v>239</v>
      </c>
      <c r="AQ2177" s="27">
        <v>41576</v>
      </c>
      <c r="AR2177" t="s">
        <v>240</v>
      </c>
      <c r="AS2177">
        <v>3</v>
      </c>
      <c r="AT2177" t="s">
        <v>239</v>
      </c>
      <c r="AU2177" s="27">
        <v>41576</v>
      </c>
    </row>
    <row r="2178" spans="1:47" x14ac:dyDescent="0.2">
      <c r="A2178">
        <v>2177</v>
      </c>
      <c r="B2178" t="s">
        <v>8146</v>
      </c>
      <c r="C2178" t="s">
        <v>1338</v>
      </c>
      <c r="D2178" t="s">
        <v>8147</v>
      </c>
      <c r="E2178" s="27">
        <v>41759</v>
      </c>
      <c r="F2178" t="s">
        <v>233</v>
      </c>
      <c r="G2178" s="27">
        <v>29847</v>
      </c>
      <c r="H2178">
        <v>34</v>
      </c>
      <c r="I2178" t="s">
        <v>244</v>
      </c>
      <c r="J2178" t="s">
        <v>250</v>
      </c>
      <c r="K2178">
        <v>0</v>
      </c>
      <c r="L2178">
        <v>8</v>
      </c>
      <c r="M2178">
        <v>0</v>
      </c>
      <c r="N2178">
        <v>0</v>
      </c>
      <c r="O2178">
        <v>2</v>
      </c>
      <c r="S2178" t="s">
        <v>8148</v>
      </c>
      <c r="U2178" s="27">
        <v>40512</v>
      </c>
      <c r="V2178">
        <v>1247</v>
      </c>
      <c r="W2178" t="s">
        <v>32</v>
      </c>
      <c r="X2178" t="s">
        <v>274</v>
      </c>
      <c r="Y2178">
        <v>0</v>
      </c>
      <c r="AB2178" t="s">
        <v>237</v>
      </c>
      <c r="AH2178">
        <v>0</v>
      </c>
      <c r="AN2178" t="s">
        <v>238</v>
      </c>
      <c r="AO2178">
        <v>5</v>
      </c>
      <c r="AP2178" t="s">
        <v>246</v>
      </c>
      <c r="AQ2178" s="27">
        <v>41759</v>
      </c>
      <c r="AR2178" t="s">
        <v>240</v>
      </c>
      <c r="AS2178">
        <v>8</v>
      </c>
      <c r="AT2178" t="s">
        <v>269</v>
      </c>
      <c r="AU2178" s="27">
        <v>41759</v>
      </c>
    </row>
    <row r="2179" spans="1:47" x14ac:dyDescent="0.2">
      <c r="A2179">
        <v>2178</v>
      </c>
      <c r="B2179" t="s">
        <v>8149</v>
      </c>
      <c r="C2179" t="s">
        <v>2056</v>
      </c>
      <c r="D2179" t="s">
        <v>8150</v>
      </c>
      <c r="E2179" s="27">
        <v>41891</v>
      </c>
      <c r="F2179" t="s">
        <v>233</v>
      </c>
      <c r="G2179" s="27">
        <v>32703</v>
      </c>
      <c r="H2179">
        <v>26</v>
      </c>
      <c r="I2179" t="s">
        <v>244</v>
      </c>
      <c r="J2179" t="s">
        <v>250</v>
      </c>
      <c r="K2179">
        <v>0</v>
      </c>
      <c r="L2179">
        <v>4</v>
      </c>
      <c r="M2179">
        <v>0</v>
      </c>
      <c r="N2179">
        <v>0</v>
      </c>
      <c r="O2179">
        <v>3</v>
      </c>
      <c r="P2179">
        <v>0</v>
      </c>
      <c r="Q2179" s="28">
        <v>41891.167361111111</v>
      </c>
      <c r="R2179" s="28">
        <v>41891.365972222222</v>
      </c>
      <c r="S2179" t="s">
        <v>8151</v>
      </c>
      <c r="T2179" s="27">
        <v>41891</v>
      </c>
      <c r="V2179">
        <v>0</v>
      </c>
      <c r="W2179" t="s">
        <v>32</v>
      </c>
      <c r="X2179" t="s">
        <v>268</v>
      </c>
      <c r="Y2179">
        <v>1</v>
      </c>
      <c r="AA2179" t="s">
        <v>8152</v>
      </c>
      <c r="AB2179" t="s">
        <v>32</v>
      </c>
      <c r="AD2179" s="27">
        <v>41912</v>
      </c>
      <c r="AE2179" t="s">
        <v>261</v>
      </c>
      <c r="AH2179">
        <v>0</v>
      </c>
      <c r="AN2179" t="s">
        <v>238</v>
      </c>
      <c r="AO2179">
        <v>2</v>
      </c>
      <c r="AP2179" t="s">
        <v>239</v>
      </c>
      <c r="AQ2179" s="27">
        <v>41891</v>
      </c>
      <c r="AR2179" t="s">
        <v>240</v>
      </c>
      <c r="AS2179">
        <v>4</v>
      </c>
      <c r="AT2179" t="s">
        <v>239</v>
      </c>
      <c r="AU2179" s="27">
        <v>41891</v>
      </c>
    </row>
    <row r="2180" spans="1:47" x14ac:dyDescent="0.2">
      <c r="A2180">
        <v>2179</v>
      </c>
      <c r="B2180" t="s">
        <v>8153</v>
      </c>
      <c r="C2180" t="s">
        <v>414</v>
      </c>
      <c r="D2180" t="s">
        <v>3828</v>
      </c>
      <c r="E2180" s="27">
        <v>41636</v>
      </c>
      <c r="F2180" t="s">
        <v>233</v>
      </c>
      <c r="G2180" s="27">
        <v>22436</v>
      </c>
      <c r="H2180">
        <v>54</v>
      </c>
      <c r="I2180" t="s">
        <v>234</v>
      </c>
      <c r="J2180" t="s">
        <v>250</v>
      </c>
      <c r="K2180">
        <v>0</v>
      </c>
      <c r="L2180">
        <v>1</v>
      </c>
      <c r="M2180">
        <v>0</v>
      </c>
      <c r="N2180">
        <v>0</v>
      </c>
      <c r="O2180">
        <v>9</v>
      </c>
      <c r="P2180">
        <v>0</v>
      </c>
      <c r="Q2180" s="28">
        <v>41636.081250000003</v>
      </c>
      <c r="R2180" s="28">
        <v>41637.086805555555</v>
      </c>
      <c r="S2180" t="s">
        <v>8154</v>
      </c>
      <c r="U2180" s="27">
        <v>37696</v>
      </c>
      <c r="V2180">
        <v>3940</v>
      </c>
      <c r="W2180" t="s">
        <v>36</v>
      </c>
      <c r="X2180" t="s">
        <v>274</v>
      </c>
      <c r="Y2180">
        <v>0</v>
      </c>
      <c r="AB2180" t="s">
        <v>237</v>
      </c>
      <c r="AH2180">
        <v>0</v>
      </c>
      <c r="AN2180" t="s">
        <v>238</v>
      </c>
      <c r="AO2180">
        <v>1</v>
      </c>
      <c r="AP2180" t="s">
        <v>239</v>
      </c>
      <c r="AQ2180" s="27">
        <v>41636</v>
      </c>
      <c r="AR2180" t="s">
        <v>240</v>
      </c>
      <c r="AS2180">
        <v>1</v>
      </c>
      <c r="AT2180" t="s">
        <v>239</v>
      </c>
      <c r="AU2180" s="27">
        <v>41636</v>
      </c>
    </row>
    <row r="2181" spans="1:47" x14ac:dyDescent="0.2">
      <c r="A2181">
        <v>2180</v>
      </c>
      <c r="B2181" t="s">
        <v>8155</v>
      </c>
      <c r="C2181" t="s">
        <v>8156</v>
      </c>
      <c r="D2181" t="s">
        <v>558</v>
      </c>
      <c r="E2181" s="27">
        <v>41540</v>
      </c>
      <c r="F2181" t="s">
        <v>233</v>
      </c>
      <c r="G2181" s="27">
        <v>28195</v>
      </c>
      <c r="H2181">
        <v>39</v>
      </c>
      <c r="I2181" t="s">
        <v>244</v>
      </c>
      <c r="J2181" t="s">
        <v>22</v>
      </c>
      <c r="K2181">
        <v>0</v>
      </c>
      <c r="L2181">
        <v>2</v>
      </c>
      <c r="M2181">
        <v>0</v>
      </c>
      <c r="N2181">
        <v>0</v>
      </c>
      <c r="O2181">
        <v>1</v>
      </c>
      <c r="P2181">
        <v>-1</v>
      </c>
      <c r="Q2181" s="28">
        <v>41539.434027777781</v>
      </c>
      <c r="R2181" s="28">
        <v>41540.077777777777</v>
      </c>
      <c r="S2181" t="s">
        <v>8157</v>
      </c>
      <c r="T2181" s="27">
        <v>41539</v>
      </c>
      <c r="V2181">
        <v>1</v>
      </c>
      <c r="W2181" t="s">
        <v>32</v>
      </c>
      <c r="X2181" t="s">
        <v>337</v>
      </c>
      <c r="Y2181">
        <v>1</v>
      </c>
      <c r="AA2181" t="s">
        <v>8158</v>
      </c>
      <c r="AB2181" t="s">
        <v>36</v>
      </c>
      <c r="AC2181">
        <v>0</v>
      </c>
      <c r="AD2181" s="27">
        <v>41724</v>
      </c>
      <c r="AE2181" t="s">
        <v>474</v>
      </c>
      <c r="AF2181" s="27">
        <v>41724</v>
      </c>
      <c r="AG2181" s="27">
        <v>41758</v>
      </c>
      <c r="AH2181">
        <v>1</v>
      </c>
      <c r="AJ2181" t="s">
        <v>8159</v>
      </c>
      <c r="AK2181" t="s">
        <v>462</v>
      </c>
      <c r="AL2181" s="27">
        <v>41724</v>
      </c>
      <c r="AM2181" t="s">
        <v>279</v>
      </c>
      <c r="AN2181" t="s">
        <v>238</v>
      </c>
      <c r="AO2181">
        <v>1</v>
      </c>
      <c r="AP2181" t="s">
        <v>239</v>
      </c>
      <c r="AQ2181" s="27">
        <v>41540</v>
      </c>
      <c r="AR2181" t="s">
        <v>240</v>
      </c>
      <c r="AS2181">
        <v>2</v>
      </c>
      <c r="AT2181" t="s">
        <v>239</v>
      </c>
      <c r="AU2181" s="27">
        <v>41540</v>
      </c>
    </row>
    <row r="2182" spans="1:47" x14ac:dyDescent="0.2">
      <c r="A2182">
        <v>2181</v>
      </c>
      <c r="B2182" t="s">
        <v>8160</v>
      </c>
      <c r="C2182" t="s">
        <v>414</v>
      </c>
      <c r="D2182" t="s">
        <v>8161</v>
      </c>
      <c r="E2182" s="27">
        <v>41511</v>
      </c>
      <c r="F2182" t="s">
        <v>233</v>
      </c>
      <c r="G2182" s="27">
        <v>31500</v>
      </c>
      <c r="H2182">
        <v>30</v>
      </c>
      <c r="I2182" t="s">
        <v>244</v>
      </c>
      <c r="J2182" t="s">
        <v>250</v>
      </c>
      <c r="K2182">
        <v>2</v>
      </c>
      <c r="L2182">
        <v>9</v>
      </c>
      <c r="M2182">
        <v>0</v>
      </c>
      <c r="N2182">
        <v>0</v>
      </c>
      <c r="O2182">
        <v>20</v>
      </c>
      <c r="P2182">
        <v>0</v>
      </c>
      <c r="Q2182" s="28">
        <v>41511.174305555556</v>
      </c>
      <c r="R2182" s="28">
        <v>41828.273611111108</v>
      </c>
      <c r="S2182" t="s">
        <v>8162</v>
      </c>
      <c r="T2182" s="27">
        <v>41511</v>
      </c>
      <c r="V2182">
        <v>0</v>
      </c>
      <c r="W2182" t="s">
        <v>32</v>
      </c>
      <c r="X2182" t="s">
        <v>252</v>
      </c>
      <c r="Y2182">
        <v>1</v>
      </c>
      <c r="AA2182" t="s">
        <v>8163</v>
      </c>
      <c r="AB2182" t="s">
        <v>36</v>
      </c>
      <c r="AC2182">
        <v>0</v>
      </c>
      <c r="AD2182" s="27">
        <v>42228</v>
      </c>
      <c r="AE2182" t="s">
        <v>404</v>
      </c>
      <c r="AF2182" s="27">
        <v>42228</v>
      </c>
      <c r="AG2182" s="27">
        <v>42249</v>
      </c>
      <c r="AH2182">
        <v>0</v>
      </c>
      <c r="AN2182" t="s">
        <v>238</v>
      </c>
      <c r="AO2182">
        <v>5</v>
      </c>
      <c r="AP2182" t="s">
        <v>246</v>
      </c>
      <c r="AQ2182" s="27">
        <v>41511</v>
      </c>
      <c r="AR2182" t="s">
        <v>240</v>
      </c>
      <c r="AS2182">
        <v>9</v>
      </c>
      <c r="AT2182" t="s">
        <v>269</v>
      </c>
      <c r="AU2182" s="27">
        <v>41511</v>
      </c>
    </row>
    <row r="2183" spans="1:47" x14ac:dyDescent="0.2">
      <c r="A2183">
        <v>2182</v>
      </c>
      <c r="B2183" t="s">
        <v>8164</v>
      </c>
      <c r="C2183" t="s">
        <v>6508</v>
      </c>
      <c r="D2183" t="s">
        <v>8063</v>
      </c>
      <c r="E2183" s="27">
        <v>41530</v>
      </c>
      <c r="F2183" t="s">
        <v>294</v>
      </c>
      <c r="G2183" s="27">
        <v>32926</v>
      </c>
      <c r="H2183">
        <v>26</v>
      </c>
      <c r="I2183" t="s">
        <v>244</v>
      </c>
      <c r="J2183" t="s">
        <v>250</v>
      </c>
      <c r="K2183">
        <v>0</v>
      </c>
      <c r="L2183">
        <v>6</v>
      </c>
      <c r="M2183">
        <v>0</v>
      </c>
      <c r="N2183">
        <v>0</v>
      </c>
      <c r="O2183">
        <v>1</v>
      </c>
      <c r="P2183">
        <v>-1</v>
      </c>
      <c r="Q2183" s="28">
        <v>41529.53402777778</v>
      </c>
      <c r="R2183" s="28">
        <v>41557.40902777778</v>
      </c>
      <c r="S2183" t="s">
        <v>8165</v>
      </c>
      <c r="T2183" s="27">
        <v>41529</v>
      </c>
      <c r="V2183">
        <v>1</v>
      </c>
      <c r="W2183" t="s">
        <v>32</v>
      </c>
      <c r="X2183" t="s">
        <v>359</v>
      </c>
      <c r="Y2183">
        <v>1</v>
      </c>
      <c r="AA2183" t="s">
        <v>8166</v>
      </c>
      <c r="AB2183" t="s">
        <v>36</v>
      </c>
      <c r="AC2183">
        <v>0</v>
      </c>
      <c r="AD2183" s="27">
        <v>41714</v>
      </c>
      <c r="AE2183" t="s">
        <v>404</v>
      </c>
      <c r="AF2183" s="27">
        <v>41714</v>
      </c>
      <c r="AG2183" s="27">
        <v>41832</v>
      </c>
      <c r="AH2183">
        <v>0</v>
      </c>
      <c r="AN2183" t="s">
        <v>238</v>
      </c>
      <c r="AO2183">
        <v>4</v>
      </c>
      <c r="AP2183" t="s">
        <v>239</v>
      </c>
      <c r="AQ2183" s="27">
        <v>41530</v>
      </c>
      <c r="AR2183" t="s">
        <v>240</v>
      </c>
      <c r="AS2183">
        <v>6</v>
      </c>
      <c r="AT2183" t="s">
        <v>246</v>
      </c>
      <c r="AU2183" s="27">
        <v>41530</v>
      </c>
    </row>
    <row r="2184" spans="1:47" x14ac:dyDescent="0.2">
      <c r="A2184">
        <v>2183</v>
      </c>
      <c r="B2184" t="s">
        <v>8167</v>
      </c>
      <c r="C2184" t="s">
        <v>339</v>
      </c>
      <c r="D2184" t="s">
        <v>327</v>
      </c>
      <c r="E2184" s="27">
        <v>41646</v>
      </c>
      <c r="F2184" t="s">
        <v>233</v>
      </c>
      <c r="G2184" s="27">
        <v>27316</v>
      </c>
      <c r="H2184">
        <v>41</v>
      </c>
      <c r="I2184" t="s">
        <v>244</v>
      </c>
      <c r="J2184" t="s">
        <v>250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 s="28">
        <v>41646.188194444447</v>
      </c>
      <c r="R2184" s="28">
        <v>41647.13958333333</v>
      </c>
      <c r="S2184" t="s">
        <v>8168</v>
      </c>
      <c r="T2184" s="27">
        <v>41646</v>
      </c>
      <c r="V2184">
        <v>0</v>
      </c>
      <c r="W2184" t="s">
        <v>36</v>
      </c>
      <c r="X2184" t="s">
        <v>1265</v>
      </c>
      <c r="Y2184">
        <v>0</v>
      </c>
      <c r="AB2184" t="s">
        <v>237</v>
      </c>
      <c r="AH2184">
        <v>0</v>
      </c>
      <c r="AN2184" t="s">
        <v>238</v>
      </c>
      <c r="AO2184">
        <v>1</v>
      </c>
      <c r="AP2184" t="s">
        <v>239</v>
      </c>
      <c r="AQ2184" s="27">
        <v>41646</v>
      </c>
      <c r="AR2184" t="s">
        <v>240</v>
      </c>
      <c r="AS2184">
        <v>1</v>
      </c>
      <c r="AT2184" t="s">
        <v>239</v>
      </c>
      <c r="AU2184" s="27">
        <v>41646</v>
      </c>
    </row>
    <row r="2185" spans="1:47" x14ac:dyDescent="0.2">
      <c r="A2185">
        <v>2184</v>
      </c>
      <c r="B2185" t="s">
        <v>8169</v>
      </c>
      <c r="C2185" t="s">
        <v>1300</v>
      </c>
      <c r="D2185" t="s">
        <v>1535</v>
      </c>
      <c r="E2185" s="27">
        <v>41895</v>
      </c>
      <c r="F2185" t="s">
        <v>233</v>
      </c>
      <c r="G2185" s="27">
        <v>33985</v>
      </c>
      <c r="H2185">
        <v>23</v>
      </c>
      <c r="I2185" t="s">
        <v>259</v>
      </c>
      <c r="J2185" t="s">
        <v>245</v>
      </c>
      <c r="K2185">
        <v>1</v>
      </c>
      <c r="L2185">
        <v>5</v>
      </c>
      <c r="M2185">
        <v>0</v>
      </c>
      <c r="N2185">
        <v>1</v>
      </c>
      <c r="O2185">
        <v>5</v>
      </c>
      <c r="P2185">
        <v>0</v>
      </c>
      <c r="Q2185" s="28">
        <v>41895.063888888886</v>
      </c>
      <c r="R2185" s="28">
        <v>41949.324305555558</v>
      </c>
      <c r="S2185" t="s">
        <v>8170</v>
      </c>
      <c r="T2185" s="27">
        <v>41895</v>
      </c>
      <c r="V2185">
        <v>0</v>
      </c>
      <c r="W2185" t="s">
        <v>36</v>
      </c>
      <c r="X2185" t="s">
        <v>548</v>
      </c>
      <c r="Y2185">
        <v>1</v>
      </c>
      <c r="AA2185" t="s">
        <v>8171</v>
      </c>
      <c r="AB2185" t="s">
        <v>32</v>
      </c>
      <c r="AD2185" s="27">
        <v>42060</v>
      </c>
      <c r="AE2185" t="s">
        <v>749</v>
      </c>
      <c r="AH2185">
        <v>0</v>
      </c>
      <c r="AN2185" t="s">
        <v>238</v>
      </c>
      <c r="AO2185">
        <v>4</v>
      </c>
      <c r="AP2185" t="s">
        <v>239</v>
      </c>
      <c r="AQ2185" s="27">
        <v>41895</v>
      </c>
      <c r="AR2185" t="s">
        <v>240</v>
      </c>
      <c r="AS2185">
        <v>5</v>
      </c>
      <c r="AT2185" t="s">
        <v>246</v>
      </c>
      <c r="AU2185" s="27">
        <v>41895</v>
      </c>
    </row>
    <row r="2186" spans="1:47" x14ac:dyDescent="0.2">
      <c r="A2186">
        <v>2185</v>
      </c>
      <c r="B2186" t="s">
        <v>8172</v>
      </c>
      <c r="C2186" t="s">
        <v>8173</v>
      </c>
      <c r="D2186" t="s">
        <v>8174</v>
      </c>
      <c r="E2186" s="27">
        <v>41824</v>
      </c>
      <c r="F2186" t="s">
        <v>233</v>
      </c>
      <c r="G2186" s="27">
        <v>27988</v>
      </c>
      <c r="H2186">
        <v>39</v>
      </c>
      <c r="I2186" t="s">
        <v>244</v>
      </c>
      <c r="J2186" t="s">
        <v>250</v>
      </c>
      <c r="K2186">
        <v>0</v>
      </c>
      <c r="L2186">
        <v>4</v>
      </c>
      <c r="M2186">
        <v>0</v>
      </c>
      <c r="N2186">
        <v>0</v>
      </c>
      <c r="O2186">
        <v>0</v>
      </c>
      <c r="P2186">
        <v>-1</v>
      </c>
      <c r="Q2186" s="28">
        <v>41823.081250000003</v>
      </c>
      <c r="R2186" s="28">
        <v>41828.243055555555</v>
      </c>
      <c r="S2186" t="s">
        <v>8175</v>
      </c>
      <c r="T2186" s="27">
        <v>41823</v>
      </c>
      <c r="V2186">
        <v>1</v>
      </c>
      <c r="W2186" t="s">
        <v>32</v>
      </c>
      <c r="X2186" t="s">
        <v>588</v>
      </c>
      <c r="Y2186">
        <v>0</v>
      </c>
      <c r="AB2186" t="s">
        <v>237</v>
      </c>
      <c r="AH2186">
        <v>0</v>
      </c>
      <c r="AN2186" t="s">
        <v>238</v>
      </c>
      <c r="AO2186">
        <v>2</v>
      </c>
      <c r="AP2186" t="s">
        <v>239</v>
      </c>
      <c r="AQ2186" s="27">
        <v>41824</v>
      </c>
      <c r="AR2186" t="s">
        <v>240</v>
      </c>
      <c r="AS2186">
        <v>4</v>
      </c>
      <c r="AT2186" t="s">
        <v>239</v>
      </c>
      <c r="AU2186" s="27">
        <v>41824</v>
      </c>
    </row>
    <row r="2187" spans="1:47" x14ac:dyDescent="0.2">
      <c r="A2187">
        <v>2186</v>
      </c>
      <c r="B2187" t="s">
        <v>8176</v>
      </c>
      <c r="C2187" t="s">
        <v>6200</v>
      </c>
      <c r="D2187" t="s">
        <v>8177</v>
      </c>
      <c r="E2187" s="27">
        <v>41316</v>
      </c>
      <c r="F2187" t="s">
        <v>233</v>
      </c>
      <c r="G2187" s="27">
        <v>26659</v>
      </c>
      <c r="H2187">
        <v>43</v>
      </c>
      <c r="I2187" t="s">
        <v>244</v>
      </c>
      <c r="J2187" t="s">
        <v>245</v>
      </c>
      <c r="K2187">
        <v>0</v>
      </c>
      <c r="L2187">
        <v>2</v>
      </c>
      <c r="M2187">
        <v>0</v>
      </c>
      <c r="N2187">
        <v>0</v>
      </c>
      <c r="O2187">
        <v>1</v>
      </c>
      <c r="P2187">
        <v>-1</v>
      </c>
      <c r="Q2187" s="28">
        <v>41315.400694444441</v>
      </c>
      <c r="R2187" s="28">
        <v>41380.323611111111</v>
      </c>
      <c r="S2187" t="s">
        <v>8178</v>
      </c>
      <c r="T2187" s="27">
        <v>41315</v>
      </c>
      <c r="V2187">
        <v>1</v>
      </c>
      <c r="W2187" t="s">
        <v>32</v>
      </c>
      <c r="X2187" t="s">
        <v>254</v>
      </c>
      <c r="Y2187">
        <v>1</v>
      </c>
      <c r="AA2187" t="s">
        <v>8179</v>
      </c>
      <c r="AB2187" t="s">
        <v>32</v>
      </c>
      <c r="AC2187">
        <v>1</v>
      </c>
      <c r="AD2187" s="27">
        <v>41910</v>
      </c>
      <c r="AE2187" t="s">
        <v>252</v>
      </c>
      <c r="AF2187" s="27">
        <v>41911</v>
      </c>
      <c r="AG2187" s="27">
        <v>42054</v>
      </c>
      <c r="AH2187">
        <v>1</v>
      </c>
      <c r="AJ2187" t="s">
        <v>8179</v>
      </c>
      <c r="AK2187" t="s">
        <v>255</v>
      </c>
      <c r="AL2187" s="27">
        <v>41910</v>
      </c>
      <c r="AM2187" t="s">
        <v>254</v>
      </c>
      <c r="AN2187" t="s">
        <v>238</v>
      </c>
      <c r="AO2187">
        <v>1</v>
      </c>
      <c r="AP2187" t="s">
        <v>239</v>
      </c>
      <c r="AQ2187" s="27">
        <v>41316</v>
      </c>
      <c r="AR2187" t="s">
        <v>240</v>
      </c>
      <c r="AS2187">
        <v>2</v>
      </c>
      <c r="AT2187" t="s">
        <v>239</v>
      </c>
      <c r="AU2187" s="27">
        <v>41316</v>
      </c>
    </row>
    <row r="2188" spans="1:47" x14ac:dyDescent="0.2">
      <c r="A2188">
        <v>2187</v>
      </c>
      <c r="B2188" t="s">
        <v>8180</v>
      </c>
      <c r="C2188" t="s">
        <v>8181</v>
      </c>
      <c r="D2188" t="s">
        <v>8182</v>
      </c>
      <c r="E2188" s="27">
        <v>41409</v>
      </c>
      <c r="F2188" t="s">
        <v>233</v>
      </c>
      <c r="G2188" s="27">
        <v>27084</v>
      </c>
      <c r="H2188">
        <v>42</v>
      </c>
      <c r="I2188" t="s">
        <v>244</v>
      </c>
      <c r="J2188" t="s">
        <v>250</v>
      </c>
      <c r="K2188">
        <v>0</v>
      </c>
      <c r="L2188">
        <v>2</v>
      </c>
      <c r="M2188">
        <v>0</v>
      </c>
      <c r="N2188">
        <v>0</v>
      </c>
      <c r="O2188">
        <v>3</v>
      </c>
      <c r="P2188">
        <v>-1</v>
      </c>
      <c r="Q2188" s="28">
        <v>41408.133333333331</v>
      </c>
      <c r="R2188" s="28">
        <v>41578.269444444442</v>
      </c>
      <c r="S2188" t="s">
        <v>8183</v>
      </c>
      <c r="U2188" s="27">
        <v>41408</v>
      </c>
      <c r="V2188">
        <v>1</v>
      </c>
      <c r="W2188" t="s">
        <v>32</v>
      </c>
      <c r="X2188" t="s">
        <v>274</v>
      </c>
      <c r="Y2188">
        <v>0</v>
      </c>
      <c r="AB2188" t="s">
        <v>237</v>
      </c>
      <c r="AH2188">
        <v>0</v>
      </c>
      <c r="AN2188" t="s">
        <v>238</v>
      </c>
      <c r="AO2188">
        <v>2</v>
      </c>
      <c r="AP2188" t="s">
        <v>239</v>
      </c>
      <c r="AQ2188" s="27">
        <v>41409</v>
      </c>
      <c r="AR2188" t="s">
        <v>240</v>
      </c>
      <c r="AS2188">
        <v>2</v>
      </c>
      <c r="AT2188" t="s">
        <v>239</v>
      </c>
      <c r="AU2188" s="27">
        <v>41409</v>
      </c>
    </row>
    <row r="2189" spans="1:47" x14ac:dyDescent="0.2">
      <c r="A2189">
        <v>2188</v>
      </c>
      <c r="B2189" t="s">
        <v>8184</v>
      </c>
      <c r="C2189" t="s">
        <v>8185</v>
      </c>
      <c r="D2189" t="s">
        <v>8186</v>
      </c>
      <c r="E2189" s="27">
        <v>41384</v>
      </c>
      <c r="F2189" t="s">
        <v>233</v>
      </c>
      <c r="G2189" s="27">
        <v>34378</v>
      </c>
      <c r="H2189">
        <v>22</v>
      </c>
      <c r="I2189" t="s">
        <v>259</v>
      </c>
      <c r="J2189" t="s">
        <v>250</v>
      </c>
      <c r="K2189">
        <v>0</v>
      </c>
      <c r="L2189">
        <v>3</v>
      </c>
      <c r="M2189">
        <v>0</v>
      </c>
      <c r="N2189">
        <v>0</v>
      </c>
      <c r="O2189">
        <v>0</v>
      </c>
      <c r="P2189">
        <v>-1</v>
      </c>
      <c r="Q2189" s="28">
        <v>41383.481249999997</v>
      </c>
      <c r="R2189" s="28">
        <v>41384.069444444445</v>
      </c>
      <c r="S2189" t="s">
        <v>8187</v>
      </c>
      <c r="T2189" s="27">
        <v>41382</v>
      </c>
      <c r="V2189">
        <v>2</v>
      </c>
      <c r="W2189" t="s">
        <v>36</v>
      </c>
      <c r="X2189" t="s">
        <v>422</v>
      </c>
      <c r="Y2189">
        <v>1</v>
      </c>
      <c r="AA2189" t="s">
        <v>8188</v>
      </c>
      <c r="AB2189" t="s">
        <v>36</v>
      </c>
      <c r="AD2189" s="27">
        <v>41399</v>
      </c>
      <c r="AE2189" t="s">
        <v>324</v>
      </c>
      <c r="AH2189">
        <v>1</v>
      </c>
      <c r="AJ2189" t="s">
        <v>8189</v>
      </c>
      <c r="AK2189" t="s">
        <v>255</v>
      </c>
      <c r="AL2189" s="27">
        <v>41697</v>
      </c>
      <c r="AM2189" t="s">
        <v>383</v>
      </c>
      <c r="AN2189" t="s">
        <v>238</v>
      </c>
      <c r="AO2189">
        <v>5</v>
      </c>
      <c r="AP2189" t="s">
        <v>246</v>
      </c>
      <c r="AQ2189" s="27">
        <v>41384</v>
      </c>
      <c r="AR2189" t="s">
        <v>240</v>
      </c>
      <c r="AS2189">
        <v>3</v>
      </c>
      <c r="AT2189" t="s">
        <v>239</v>
      </c>
      <c r="AU2189" s="27">
        <v>41384</v>
      </c>
    </row>
    <row r="2190" spans="1:47" x14ac:dyDescent="0.2">
      <c r="A2190">
        <v>2189</v>
      </c>
      <c r="B2190" t="s">
        <v>8190</v>
      </c>
      <c r="C2190" t="s">
        <v>3469</v>
      </c>
      <c r="D2190" t="s">
        <v>991</v>
      </c>
      <c r="E2190" s="27">
        <v>41969</v>
      </c>
      <c r="F2190" t="s">
        <v>233</v>
      </c>
      <c r="G2190" s="27">
        <v>33803</v>
      </c>
      <c r="H2190">
        <v>23</v>
      </c>
      <c r="I2190" t="s">
        <v>259</v>
      </c>
      <c r="J2190" t="s">
        <v>250</v>
      </c>
      <c r="K2190">
        <v>0</v>
      </c>
      <c r="L2190">
        <v>2</v>
      </c>
      <c r="M2190">
        <v>0</v>
      </c>
      <c r="N2190">
        <v>0</v>
      </c>
      <c r="O2190">
        <v>0</v>
      </c>
      <c r="P2190">
        <v>-1</v>
      </c>
      <c r="Q2190" s="28">
        <v>41968.186805555553</v>
      </c>
      <c r="R2190" s="28">
        <v>41969.356249999997</v>
      </c>
      <c r="S2190" t="s">
        <v>8191</v>
      </c>
      <c r="T2190" s="27">
        <v>41968</v>
      </c>
      <c r="V2190">
        <v>1</v>
      </c>
      <c r="W2190" t="s">
        <v>36</v>
      </c>
      <c r="X2190" t="s">
        <v>279</v>
      </c>
      <c r="Y2190">
        <v>0</v>
      </c>
      <c r="AB2190" t="s">
        <v>237</v>
      </c>
      <c r="AH2190">
        <v>0</v>
      </c>
      <c r="AN2190" t="s">
        <v>238</v>
      </c>
      <c r="AO2190">
        <v>3</v>
      </c>
      <c r="AP2190" t="s">
        <v>239</v>
      </c>
      <c r="AQ2190" s="27">
        <v>41969</v>
      </c>
      <c r="AR2190" t="s">
        <v>240</v>
      </c>
      <c r="AS2190">
        <v>2</v>
      </c>
      <c r="AT2190" t="s">
        <v>239</v>
      </c>
      <c r="AU2190" s="27">
        <v>41969</v>
      </c>
    </row>
    <row r="2191" spans="1:47" x14ac:dyDescent="0.2">
      <c r="A2191">
        <v>2190</v>
      </c>
      <c r="B2191" t="s">
        <v>8192</v>
      </c>
      <c r="C2191" t="s">
        <v>2895</v>
      </c>
      <c r="D2191" t="s">
        <v>8193</v>
      </c>
      <c r="E2191" s="27">
        <v>41612</v>
      </c>
      <c r="F2191" t="s">
        <v>233</v>
      </c>
      <c r="G2191" s="27">
        <v>26973</v>
      </c>
      <c r="H2191">
        <v>42</v>
      </c>
      <c r="I2191" t="s">
        <v>244</v>
      </c>
      <c r="J2191" t="s">
        <v>353</v>
      </c>
      <c r="K2191">
        <v>0</v>
      </c>
      <c r="L2191">
        <v>5</v>
      </c>
      <c r="M2191">
        <v>0</v>
      </c>
      <c r="N2191">
        <v>0</v>
      </c>
      <c r="O2191">
        <v>3</v>
      </c>
      <c r="S2191" t="s">
        <v>8194</v>
      </c>
      <c r="T2191" s="27">
        <v>41512</v>
      </c>
      <c r="V2191">
        <v>100</v>
      </c>
      <c r="W2191" t="s">
        <v>36</v>
      </c>
      <c r="X2191" t="s">
        <v>324</v>
      </c>
      <c r="Y2191">
        <v>0</v>
      </c>
      <c r="AB2191" t="s">
        <v>237</v>
      </c>
      <c r="AH2191">
        <v>0</v>
      </c>
      <c r="AN2191" t="s">
        <v>238</v>
      </c>
      <c r="AO2191">
        <v>3</v>
      </c>
      <c r="AP2191" t="s">
        <v>239</v>
      </c>
      <c r="AQ2191" s="27">
        <v>41612</v>
      </c>
      <c r="AR2191" t="s">
        <v>240</v>
      </c>
      <c r="AS2191">
        <v>5</v>
      </c>
      <c r="AT2191" t="s">
        <v>246</v>
      </c>
      <c r="AU2191" s="27">
        <v>41612</v>
      </c>
    </row>
    <row r="2192" spans="1:47" x14ac:dyDescent="0.2">
      <c r="A2192">
        <v>2191</v>
      </c>
      <c r="B2192" t="s">
        <v>8195</v>
      </c>
      <c r="C2192" t="s">
        <v>1317</v>
      </c>
      <c r="D2192" t="s">
        <v>5295</v>
      </c>
      <c r="E2192" s="27">
        <v>41554</v>
      </c>
      <c r="F2192" t="s">
        <v>233</v>
      </c>
      <c r="G2192" s="27">
        <v>22982</v>
      </c>
      <c r="H2192">
        <v>53</v>
      </c>
      <c r="I2192" t="s">
        <v>234</v>
      </c>
      <c r="J2192" t="s">
        <v>353</v>
      </c>
      <c r="K2192">
        <v>0</v>
      </c>
      <c r="L2192">
        <v>1</v>
      </c>
      <c r="M2192">
        <v>0</v>
      </c>
      <c r="N2192">
        <v>0</v>
      </c>
      <c r="O2192">
        <v>0</v>
      </c>
      <c r="W2192" t="s">
        <v>237</v>
      </c>
      <c r="Y2192">
        <v>-1</v>
      </c>
      <c r="AB2192" t="s">
        <v>237</v>
      </c>
      <c r="AH2192">
        <v>0</v>
      </c>
      <c r="AN2192" t="s">
        <v>238</v>
      </c>
      <c r="AO2192">
        <v>1</v>
      </c>
      <c r="AP2192" t="s">
        <v>239</v>
      </c>
      <c r="AQ2192" s="27">
        <v>41554</v>
      </c>
      <c r="AR2192" t="s">
        <v>240</v>
      </c>
      <c r="AS2192">
        <v>1</v>
      </c>
      <c r="AT2192" t="s">
        <v>239</v>
      </c>
      <c r="AU2192" s="27">
        <v>41554</v>
      </c>
    </row>
    <row r="2193" spans="1:47" x14ac:dyDescent="0.2">
      <c r="A2193">
        <v>2192</v>
      </c>
      <c r="B2193" t="s">
        <v>8196</v>
      </c>
      <c r="C2193" t="s">
        <v>813</v>
      </c>
      <c r="D2193" t="s">
        <v>488</v>
      </c>
      <c r="E2193" s="27">
        <v>41929</v>
      </c>
      <c r="F2193" t="s">
        <v>233</v>
      </c>
      <c r="G2193" s="27">
        <v>33674</v>
      </c>
      <c r="H2193">
        <v>24</v>
      </c>
      <c r="I2193" t="s">
        <v>259</v>
      </c>
      <c r="J2193" t="s">
        <v>250</v>
      </c>
      <c r="K2193">
        <v>0</v>
      </c>
      <c r="L2193">
        <v>2</v>
      </c>
      <c r="M2193">
        <v>0</v>
      </c>
      <c r="N2193">
        <v>0</v>
      </c>
      <c r="O2193">
        <v>2</v>
      </c>
      <c r="P2193">
        <v>-1</v>
      </c>
      <c r="Q2193" s="28">
        <v>41928.259722222225</v>
      </c>
      <c r="R2193" s="28">
        <v>41929.342361111114</v>
      </c>
      <c r="S2193" t="s">
        <v>8197</v>
      </c>
      <c r="T2193" s="27">
        <v>41928</v>
      </c>
      <c r="V2193">
        <v>1</v>
      </c>
      <c r="W2193" t="s">
        <v>36</v>
      </c>
      <c r="X2193" t="s">
        <v>279</v>
      </c>
      <c r="Y2193">
        <v>0</v>
      </c>
      <c r="AB2193" t="s">
        <v>237</v>
      </c>
      <c r="AH2193">
        <v>0</v>
      </c>
      <c r="AN2193" t="s">
        <v>238</v>
      </c>
      <c r="AO2193">
        <v>3</v>
      </c>
      <c r="AP2193" t="s">
        <v>239</v>
      </c>
      <c r="AQ2193" s="27">
        <v>41929</v>
      </c>
      <c r="AR2193" t="s">
        <v>240</v>
      </c>
      <c r="AS2193">
        <v>2</v>
      </c>
      <c r="AT2193" t="s">
        <v>239</v>
      </c>
      <c r="AU2193" s="27">
        <v>41929</v>
      </c>
    </row>
    <row r="2194" spans="1:47" x14ac:dyDescent="0.2">
      <c r="A2194">
        <v>2193</v>
      </c>
      <c r="B2194" t="s">
        <v>8198</v>
      </c>
      <c r="C2194" t="s">
        <v>3122</v>
      </c>
      <c r="D2194" t="s">
        <v>8199</v>
      </c>
      <c r="E2194" s="27">
        <v>41724</v>
      </c>
      <c r="F2194" t="s">
        <v>294</v>
      </c>
      <c r="G2194" s="27">
        <v>32503</v>
      </c>
      <c r="H2194">
        <v>27</v>
      </c>
      <c r="I2194" t="s">
        <v>244</v>
      </c>
      <c r="J2194" t="s">
        <v>245</v>
      </c>
      <c r="K2194">
        <v>0</v>
      </c>
      <c r="L2194">
        <v>3</v>
      </c>
      <c r="M2194">
        <v>0</v>
      </c>
      <c r="N2194">
        <v>0</v>
      </c>
      <c r="O2194">
        <v>6</v>
      </c>
      <c r="P2194">
        <v>-1</v>
      </c>
      <c r="Q2194" s="28">
        <v>41723.411805555559</v>
      </c>
      <c r="R2194" s="28">
        <v>41724.423611111109</v>
      </c>
      <c r="S2194" t="s">
        <v>8200</v>
      </c>
      <c r="T2194" s="27">
        <v>41723</v>
      </c>
      <c r="V2194">
        <v>1</v>
      </c>
      <c r="W2194" t="s">
        <v>32</v>
      </c>
      <c r="X2194" t="s">
        <v>359</v>
      </c>
      <c r="Y2194">
        <v>1</v>
      </c>
      <c r="AA2194" t="s">
        <v>8201</v>
      </c>
      <c r="AB2194" t="s">
        <v>36</v>
      </c>
      <c r="AC2194">
        <v>140</v>
      </c>
      <c r="AD2194" s="27">
        <v>41893</v>
      </c>
      <c r="AE2194" t="s">
        <v>404</v>
      </c>
      <c r="AF2194" s="27">
        <v>42033</v>
      </c>
      <c r="AG2194" s="27">
        <v>42038</v>
      </c>
      <c r="AH2194">
        <v>0</v>
      </c>
      <c r="AN2194" t="s">
        <v>238</v>
      </c>
      <c r="AO2194">
        <v>3</v>
      </c>
      <c r="AP2194" t="s">
        <v>239</v>
      </c>
      <c r="AQ2194" s="27">
        <v>41724</v>
      </c>
      <c r="AR2194" t="s">
        <v>240</v>
      </c>
      <c r="AS2194">
        <v>3</v>
      </c>
      <c r="AT2194" t="s">
        <v>239</v>
      </c>
      <c r="AU2194" s="27">
        <v>41724</v>
      </c>
    </row>
    <row r="2195" spans="1:47" x14ac:dyDescent="0.2">
      <c r="A2195">
        <v>2194</v>
      </c>
      <c r="B2195" t="s">
        <v>8202</v>
      </c>
      <c r="C2195" t="s">
        <v>8203</v>
      </c>
      <c r="D2195" t="s">
        <v>381</v>
      </c>
      <c r="E2195" s="27">
        <v>41299</v>
      </c>
      <c r="F2195" t="s">
        <v>294</v>
      </c>
      <c r="G2195" s="27">
        <v>26859</v>
      </c>
      <c r="H2195">
        <v>42</v>
      </c>
      <c r="I2195" t="s">
        <v>244</v>
      </c>
      <c r="J2195" t="s">
        <v>250</v>
      </c>
      <c r="K2195">
        <v>0</v>
      </c>
      <c r="L2195">
        <v>3</v>
      </c>
      <c r="M2195">
        <v>0</v>
      </c>
      <c r="N2195">
        <v>0</v>
      </c>
      <c r="O2195">
        <v>2</v>
      </c>
      <c r="P2195">
        <v>-1</v>
      </c>
      <c r="Q2195" s="28">
        <v>41298.491666666669</v>
      </c>
      <c r="R2195" s="28">
        <v>41333.229166666664</v>
      </c>
      <c r="S2195" t="s">
        <v>8204</v>
      </c>
      <c r="U2195" s="27">
        <v>41298</v>
      </c>
      <c r="V2195">
        <v>1</v>
      </c>
      <c r="W2195" t="s">
        <v>36</v>
      </c>
      <c r="X2195" t="s">
        <v>274</v>
      </c>
      <c r="Y2195">
        <v>0</v>
      </c>
      <c r="AB2195" t="s">
        <v>237</v>
      </c>
      <c r="AH2195">
        <v>0</v>
      </c>
      <c r="AN2195" t="s">
        <v>238</v>
      </c>
      <c r="AO2195">
        <v>1</v>
      </c>
      <c r="AP2195" t="s">
        <v>239</v>
      </c>
      <c r="AQ2195" s="27">
        <v>41299</v>
      </c>
      <c r="AR2195" t="s">
        <v>240</v>
      </c>
      <c r="AS2195">
        <v>3</v>
      </c>
      <c r="AT2195" t="s">
        <v>239</v>
      </c>
      <c r="AU2195" s="27">
        <v>41299</v>
      </c>
    </row>
    <row r="2196" spans="1:47" x14ac:dyDescent="0.2">
      <c r="A2196">
        <v>2195</v>
      </c>
      <c r="B2196" t="s">
        <v>8205</v>
      </c>
      <c r="C2196" t="s">
        <v>1168</v>
      </c>
      <c r="D2196" t="s">
        <v>830</v>
      </c>
      <c r="E2196" s="27">
        <v>41668</v>
      </c>
      <c r="F2196" t="s">
        <v>233</v>
      </c>
      <c r="G2196" s="27">
        <v>33115</v>
      </c>
      <c r="H2196">
        <v>25</v>
      </c>
      <c r="I2196" t="s">
        <v>244</v>
      </c>
      <c r="J2196" t="s">
        <v>250</v>
      </c>
      <c r="K2196">
        <v>0</v>
      </c>
      <c r="L2196">
        <v>6</v>
      </c>
      <c r="M2196">
        <v>0</v>
      </c>
      <c r="N2196">
        <v>0</v>
      </c>
      <c r="O2196">
        <v>8</v>
      </c>
      <c r="P2196">
        <v>0</v>
      </c>
      <c r="Q2196" s="28">
        <v>41668.518750000003</v>
      </c>
      <c r="R2196" s="28">
        <v>41697.531944444447</v>
      </c>
      <c r="S2196" t="s">
        <v>8206</v>
      </c>
      <c r="T2196" s="27">
        <v>41667</v>
      </c>
      <c r="V2196">
        <v>1</v>
      </c>
      <c r="W2196" t="s">
        <v>32</v>
      </c>
      <c r="X2196" t="s">
        <v>359</v>
      </c>
      <c r="Y2196">
        <v>1</v>
      </c>
      <c r="AA2196" t="s">
        <v>8207</v>
      </c>
      <c r="AB2196" t="s">
        <v>36</v>
      </c>
      <c r="AC2196">
        <v>0</v>
      </c>
      <c r="AD2196" s="27">
        <v>41758</v>
      </c>
      <c r="AE2196" t="s">
        <v>1508</v>
      </c>
      <c r="AF2196" s="27">
        <v>41758</v>
      </c>
      <c r="AG2196" s="27">
        <v>41760</v>
      </c>
      <c r="AH2196">
        <v>0</v>
      </c>
      <c r="AN2196" t="s">
        <v>238</v>
      </c>
      <c r="AO2196">
        <v>5</v>
      </c>
      <c r="AP2196" t="s">
        <v>246</v>
      </c>
      <c r="AQ2196" s="27">
        <v>41668</v>
      </c>
      <c r="AR2196" t="s">
        <v>240</v>
      </c>
      <c r="AS2196">
        <v>6</v>
      </c>
      <c r="AT2196" t="s">
        <v>246</v>
      </c>
      <c r="AU2196" s="27">
        <v>41668</v>
      </c>
    </row>
    <row r="2197" spans="1:47" x14ac:dyDescent="0.2">
      <c r="A2197">
        <v>2196</v>
      </c>
      <c r="B2197" t="s">
        <v>8208</v>
      </c>
      <c r="C2197" t="s">
        <v>693</v>
      </c>
      <c r="D2197" t="s">
        <v>8209</v>
      </c>
      <c r="E2197" s="27">
        <v>41673</v>
      </c>
      <c r="F2197" t="s">
        <v>233</v>
      </c>
      <c r="G2197" s="27">
        <v>24312</v>
      </c>
      <c r="H2197">
        <v>49</v>
      </c>
      <c r="I2197" t="s">
        <v>234</v>
      </c>
      <c r="J2197" t="s">
        <v>250</v>
      </c>
      <c r="K2197">
        <v>0</v>
      </c>
      <c r="L2197">
        <v>2</v>
      </c>
      <c r="M2197">
        <v>0</v>
      </c>
      <c r="N2197">
        <v>0</v>
      </c>
      <c r="O2197">
        <v>4</v>
      </c>
      <c r="P2197">
        <v>0</v>
      </c>
      <c r="Q2197" s="28">
        <v>41673.512499999997</v>
      </c>
      <c r="R2197" s="28">
        <v>41709.347222222219</v>
      </c>
      <c r="S2197" t="s">
        <v>8210</v>
      </c>
      <c r="T2197" s="27">
        <v>41672</v>
      </c>
      <c r="V2197">
        <v>1</v>
      </c>
      <c r="W2197" t="s">
        <v>36</v>
      </c>
      <c r="X2197" t="s">
        <v>279</v>
      </c>
      <c r="Y2197">
        <v>0</v>
      </c>
      <c r="AB2197" t="s">
        <v>237</v>
      </c>
      <c r="AH2197">
        <v>0</v>
      </c>
      <c r="AN2197" t="s">
        <v>238</v>
      </c>
      <c r="AO2197">
        <v>1</v>
      </c>
      <c r="AP2197" t="s">
        <v>239</v>
      </c>
      <c r="AQ2197" s="27">
        <v>41673</v>
      </c>
      <c r="AR2197" t="s">
        <v>240</v>
      </c>
      <c r="AS2197">
        <v>2</v>
      </c>
      <c r="AT2197" t="s">
        <v>239</v>
      </c>
      <c r="AU2197" s="27">
        <v>41673</v>
      </c>
    </row>
    <row r="2198" spans="1:47" x14ac:dyDescent="0.2">
      <c r="A2198">
        <v>2197</v>
      </c>
      <c r="B2198" t="s">
        <v>8211</v>
      </c>
      <c r="C2198" t="s">
        <v>8212</v>
      </c>
      <c r="D2198" t="s">
        <v>266</v>
      </c>
      <c r="E2198" s="27">
        <v>41380</v>
      </c>
      <c r="F2198" t="s">
        <v>233</v>
      </c>
      <c r="G2198" s="27">
        <v>32683</v>
      </c>
      <c r="H2198">
        <v>26</v>
      </c>
      <c r="I2198" t="s">
        <v>244</v>
      </c>
      <c r="J2198" t="s">
        <v>250</v>
      </c>
      <c r="K2198">
        <v>1</v>
      </c>
      <c r="L2198">
        <v>9</v>
      </c>
      <c r="M2198">
        <v>0</v>
      </c>
      <c r="N2198">
        <v>0</v>
      </c>
      <c r="O2198">
        <v>7</v>
      </c>
      <c r="P2198">
        <v>-43</v>
      </c>
      <c r="Q2198" s="28">
        <v>41337.488194444442</v>
      </c>
      <c r="R2198" s="28">
        <v>41376.365972222222</v>
      </c>
      <c r="S2198" t="s">
        <v>8213</v>
      </c>
      <c r="U2198" s="27">
        <v>41337</v>
      </c>
      <c r="V2198">
        <v>43</v>
      </c>
      <c r="W2198" t="s">
        <v>32</v>
      </c>
      <c r="X2198" t="s">
        <v>274</v>
      </c>
      <c r="Y2198">
        <v>1</v>
      </c>
      <c r="AA2198" t="s">
        <v>8214</v>
      </c>
      <c r="AB2198" t="s">
        <v>36</v>
      </c>
      <c r="AC2198">
        <v>0</v>
      </c>
      <c r="AD2198" s="27">
        <v>41933</v>
      </c>
      <c r="AE2198" t="s">
        <v>529</v>
      </c>
      <c r="AF2198" s="27">
        <v>41933</v>
      </c>
      <c r="AG2198" s="27">
        <v>41989</v>
      </c>
      <c r="AH2198">
        <v>0</v>
      </c>
      <c r="AN2198" t="s">
        <v>238</v>
      </c>
      <c r="AO2198">
        <v>5</v>
      </c>
      <c r="AP2198" t="s">
        <v>246</v>
      </c>
      <c r="AQ2198" s="27">
        <v>41380</v>
      </c>
      <c r="AR2198" t="s">
        <v>240</v>
      </c>
      <c r="AS2198">
        <v>9</v>
      </c>
      <c r="AT2198" t="s">
        <v>269</v>
      </c>
      <c r="AU2198" s="27">
        <v>41380</v>
      </c>
    </row>
    <row r="2199" spans="1:47" x14ac:dyDescent="0.2">
      <c r="A2199">
        <v>2198</v>
      </c>
      <c r="B2199" t="s">
        <v>8215</v>
      </c>
      <c r="C2199" t="s">
        <v>793</v>
      </c>
      <c r="D2199" t="s">
        <v>8216</v>
      </c>
      <c r="E2199" s="27">
        <v>41569</v>
      </c>
      <c r="F2199" t="s">
        <v>233</v>
      </c>
      <c r="G2199" s="27">
        <v>23259</v>
      </c>
      <c r="H2199">
        <v>52</v>
      </c>
      <c r="I2199" t="s">
        <v>234</v>
      </c>
      <c r="J2199" t="s">
        <v>245</v>
      </c>
      <c r="K2199">
        <v>0</v>
      </c>
      <c r="L2199">
        <v>1</v>
      </c>
      <c r="M2199">
        <v>0</v>
      </c>
      <c r="N2199">
        <v>0</v>
      </c>
      <c r="O2199">
        <v>1</v>
      </c>
      <c r="P2199">
        <v>-1</v>
      </c>
      <c r="Q2199" s="28">
        <v>41568.477777777778</v>
      </c>
      <c r="R2199" s="28">
        <v>41593.387499999997</v>
      </c>
      <c r="S2199" t="s">
        <v>8217</v>
      </c>
      <c r="T2199" s="27">
        <v>41568</v>
      </c>
      <c r="V2199">
        <v>1</v>
      </c>
      <c r="W2199" t="s">
        <v>32</v>
      </c>
      <c r="X2199" t="s">
        <v>348</v>
      </c>
      <c r="Y2199">
        <v>0</v>
      </c>
      <c r="AB2199" t="s">
        <v>237</v>
      </c>
      <c r="AH2199">
        <v>0</v>
      </c>
      <c r="AN2199" t="s">
        <v>238</v>
      </c>
      <c r="AO2199">
        <v>1</v>
      </c>
      <c r="AP2199" t="s">
        <v>239</v>
      </c>
      <c r="AQ2199" s="27">
        <v>41569</v>
      </c>
      <c r="AR2199" t="s">
        <v>240</v>
      </c>
      <c r="AS2199">
        <v>1</v>
      </c>
      <c r="AT2199" t="s">
        <v>239</v>
      </c>
      <c r="AU2199" s="27">
        <v>41569</v>
      </c>
    </row>
    <row r="2200" spans="1:47" x14ac:dyDescent="0.2">
      <c r="A2200">
        <v>2199</v>
      </c>
      <c r="B2200" t="s">
        <v>8218</v>
      </c>
      <c r="C2200" t="s">
        <v>1033</v>
      </c>
      <c r="D2200" t="s">
        <v>8219</v>
      </c>
      <c r="E2200" s="27">
        <v>41849</v>
      </c>
      <c r="F2200" t="s">
        <v>233</v>
      </c>
      <c r="G2200" s="27">
        <v>32533</v>
      </c>
      <c r="H2200">
        <v>27</v>
      </c>
      <c r="I2200" t="s">
        <v>244</v>
      </c>
      <c r="J2200" t="s">
        <v>250</v>
      </c>
      <c r="K2200">
        <v>0</v>
      </c>
      <c r="L2200">
        <v>7</v>
      </c>
      <c r="M2200">
        <v>0</v>
      </c>
      <c r="N2200">
        <v>0</v>
      </c>
      <c r="O2200">
        <v>2</v>
      </c>
      <c r="P2200">
        <v>-6</v>
      </c>
      <c r="Q2200" s="28">
        <v>41843.429861111108</v>
      </c>
      <c r="R2200" s="28">
        <v>41849.462500000001</v>
      </c>
      <c r="S2200" t="s">
        <v>8220</v>
      </c>
      <c r="U2200" s="27">
        <v>41843</v>
      </c>
      <c r="V2200">
        <v>6</v>
      </c>
      <c r="W2200" t="s">
        <v>32</v>
      </c>
      <c r="X2200" t="s">
        <v>274</v>
      </c>
      <c r="Y2200">
        <v>0</v>
      </c>
      <c r="AB2200" t="s">
        <v>237</v>
      </c>
      <c r="AH2200">
        <v>0</v>
      </c>
      <c r="AN2200" t="s">
        <v>238</v>
      </c>
      <c r="AO2200">
        <v>5</v>
      </c>
      <c r="AP2200" t="s">
        <v>246</v>
      </c>
      <c r="AQ2200" s="27">
        <v>41849</v>
      </c>
      <c r="AR2200" t="s">
        <v>240</v>
      </c>
      <c r="AS2200">
        <v>7</v>
      </c>
      <c r="AT2200" t="s">
        <v>246</v>
      </c>
      <c r="AU2200" s="27">
        <v>41849</v>
      </c>
    </row>
    <row r="2201" spans="1:47" x14ac:dyDescent="0.2">
      <c r="A2201">
        <v>2200</v>
      </c>
      <c r="B2201" t="s">
        <v>8221</v>
      </c>
      <c r="C2201" t="s">
        <v>8222</v>
      </c>
      <c r="D2201" t="s">
        <v>8223</v>
      </c>
      <c r="E2201" s="27">
        <v>41981</v>
      </c>
      <c r="F2201" t="s">
        <v>233</v>
      </c>
      <c r="G2201" s="27">
        <v>27818</v>
      </c>
      <c r="H2201">
        <v>40</v>
      </c>
      <c r="I2201" t="s">
        <v>244</v>
      </c>
      <c r="J2201" t="s">
        <v>250</v>
      </c>
      <c r="K2201">
        <v>0</v>
      </c>
      <c r="L2201">
        <v>1</v>
      </c>
      <c r="M2201">
        <v>0</v>
      </c>
      <c r="N2201">
        <v>0</v>
      </c>
      <c r="O2201">
        <v>0</v>
      </c>
      <c r="W2201" t="s">
        <v>237</v>
      </c>
      <c r="Y2201">
        <v>-1</v>
      </c>
      <c r="AB2201" t="s">
        <v>237</v>
      </c>
      <c r="AH2201">
        <v>0</v>
      </c>
      <c r="AN2201" t="s">
        <v>238</v>
      </c>
      <c r="AO2201">
        <v>1</v>
      </c>
      <c r="AP2201" t="s">
        <v>239</v>
      </c>
      <c r="AQ2201" s="27">
        <v>41981</v>
      </c>
      <c r="AR2201" t="s">
        <v>240</v>
      </c>
      <c r="AS2201">
        <v>1</v>
      </c>
      <c r="AT2201" t="s">
        <v>239</v>
      </c>
      <c r="AU2201" s="27">
        <v>41981</v>
      </c>
    </row>
    <row r="2202" spans="1:47" x14ac:dyDescent="0.2">
      <c r="A2202">
        <v>2201</v>
      </c>
      <c r="B2202" t="s">
        <v>8224</v>
      </c>
      <c r="C2202" t="s">
        <v>7692</v>
      </c>
      <c r="D2202" t="s">
        <v>2371</v>
      </c>
      <c r="E2202" s="27">
        <v>41603</v>
      </c>
      <c r="F2202" t="s">
        <v>294</v>
      </c>
      <c r="G2202" s="27">
        <v>20207</v>
      </c>
      <c r="H2202">
        <v>60</v>
      </c>
      <c r="I2202" t="s">
        <v>234</v>
      </c>
      <c r="J2202" t="s">
        <v>245</v>
      </c>
      <c r="K2202">
        <v>0</v>
      </c>
      <c r="L2202">
        <v>1</v>
      </c>
      <c r="M2202">
        <v>0</v>
      </c>
      <c r="N2202">
        <v>0</v>
      </c>
      <c r="O2202">
        <v>2</v>
      </c>
      <c r="P2202">
        <v>-1</v>
      </c>
      <c r="Q2202" s="28">
        <v>41602.179861111108</v>
      </c>
      <c r="R2202" s="28">
        <v>41603.376388888886</v>
      </c>
      <c r="S2202" t="s">
        <v>8225</v>
      </c>
      <c r="T2202" s="27">
        <v>41602</v>
      </c>
      <c r="V2202">
        <v>1</v>
      </c>
      <c r="W2202" t="s">
        <v>32</v>
      </c>
      <c r="X2202" t="s">
        <v>313</v>
      </c>
      <c r="Y2202">
        <v>0</v>
      </c>
      <c r="AB2202" t="s">
        <v>237</v>
      </c>
      <c r="AH2202">
        <v>0</v>
      </c>
      <c r="AN2202" t="s">
        <v>238</v>
      </c>
      <c r="AO2202">
        <v>1</v>
      </c>
      <c r="AP2202" t="s">
        <v>239</v>
      </c>
      <c r="AQ2202" s="27">
        <v>41603</v>
      </c>
      <c r="AR2202" t="s">
        <v>240</v>
      </c>
      <c r="AS2202">
        <v>1</v>
      </c>
      <c r="AT2202" t="s">
        <v>239</v>
      </c>
      <c r="AU2202" s="27">
        <v>41603</v>
      </c>
    </row>
    <row r="2203" spans="1:47" x14ac:dyDescent="0.2">
      <c r="A2203">
        <v>2202</v>
      </c>
      <c r="B2203" t="s">
        <v>8226</v>
      </c>
      <c r="C2203" t="s">
        <v>803</v>
      </c>
      <c r="D2203" t="s">
        <v>8227</v>
      </c>
      <c r="E2203" s="27">
        <v>41792</v>
      </c>
      <c r="F2203" t="s">
        <v>233</v>
      </c>
      <c r="G2203" s="27">
        <v>26340</v>
      </c>
      <c r="H2203">
        <v>44</v>
      </c>
      <c r="I2203" t="s">
        <v>244</v>
      </c>
      <c r="J2203" t="s">
        <v>245</v>
      </c>
      <c r="K2203">
        <v>0</v>
      </c>
      <c r="L2203">
        <v>3</v>
      </c>
      <c r="M2203">
        <v>0</v>
      </c>
      <c r="N2203">
        <v>0</v>
      </c>
      <c r="O2203">
        <v>1</v>
      </c>
      <c r="P2203">
        <v>-1</v>
      </c>
      <c r="Q2203" s="28">
        <v>41791.147222222222</v>
      </c>
      <c r="R2203" s="28">
        <v>42195.28125</v>
      </c>
      <c r="S2203" t="s">
        <v>8228</v>
      </c>
      <c r="T2203" s="27">
        <v>41792</v>
      </c>
      <c r="V2203">
        <v>0</v>
      </c>
      <c r="W2203" t="s">
        <v>36</v>
      </c>
      <c r="X2203" t="s">
        <v>3794</v>
      </c>
      <c r="Y2203">
        <v>0</v>
      </c>
      <c r="AB2203" t="s">
        <v>237</v>
      </c>
      <c r="AH2203">
        <v>0</v>
      </c>
      <c r="AN2203" t="s">
        <v>238</v>
      </c>
      <c r="AO2203">
        <v>2</v>
      </c>
      <c r="AP2203" t="s">
        <v>239</v>
      </c>
      <c r="AQ2203" s="27">
        <v>41792</v>
      </c>
      <c r="AR2203" t="s">
        <v>240</v>
      </c>
      <c r="AS2203">
        <v>3</v>
      </c>
      <c r="AT2203" t="s">
        <v>239</v>
      </c>
      <c r="AU2203" s="27">
        <v>41792</v>
      </c>
    </row>
    <row r="2204" spans="1:47" x14ac:dyDescent="0.2">
      <c r="A2204">
        <v>2203</v>
      </c>
      <c r="B2204" t="s">
        <v>8229</v>
      </c>
      <c r="C2204" t="s">
        <v>8230</v>
      </c>
      <c r="D2204" t="s">
        <v>8231</v>
      </c>
      <c r="E2204" s="27">
        <v>41747</v>
      </c>
      <c r="F2204" t="s">
        <v>294</v>
      </c>
      <c r="G2204" s="27">
        <v>31179</v>
      </c>
      <c r="H2204">
        <v>30</v>
      </c>
      <c r="I2204" t="s">
        <v>244</v>
      </c>
      <c r="J2204" t="s">
        <v>250</v>
      </c>
      <c r="K2204">
        <v>0</v>
      </c>
      <c r="L2204">
        <v>3</v>
      </c>
      <c r="M2204">
        <v>0</v>
      </c>
      <c r="N2204">
        <v>0</v>
      </c>
      <c r="O2204">
        <v>0</v>
      </c>
      <c r="P2204">
        <v>-1</v>
      </c>
      <c r="Q2204" s="28">
        <v>41746.324305555558</v>
      </c>
      <c r="R2204" s="28">
        <v>41748.196527777778</v>
      </c>
      <c r="S2204" t="s">
        <v>8232</v>
      </c>
      <c r="T2204" s="27">
        <v>41746</v>
      </c>
      <c r="V2204">
        <v>1</v>
      </c>
      <c r="W2204" t="s">
        <v>32</v>
      </c>
      <c r="X2204" t="s">
        <v>588</v>
      </c>
      <c r="Y2204">
        <v>0</v>
      </c>
      <c r="AB2204" t="s">
        <v>237</v>
      </c>
      <c r="AH2204">
        <v>0</v>
      </c>
      <c r="AN2204" t="s">
        <v>238</v>
      </c>
      <c r="AO2204">
        <v>2</v>
      </c>
      <c r="AP2204" t="s">
        <v>239</v>
      </c>
      <c r="AQ2204" s="27">
        <v>41747</v>
      </c>
      <c r="AR2204" t="s">
        <v>240</v>
      </c>
      <c r="AS2204">
        <v>3</v>
      </c>
      <c r="AT2204" t="s">
        <v>239</v>
      </c>
      <c r="AU2204" s="27">
        <v>41747</v>
      </c>
    </row>
    <row r="2205" spans="1:47" x14ac:dyDescent="0.2">
      <c r="A2205">
        <v>2204</v>
      </c>
      <c r="B2205" t="s">
        <v>8233</v>
      </c>
      <c r="C2205" t="s">
        <v>8234</v>
      </c>
      <c r="D2205" t="s">
        <v>8235</v>
      </c>
      <c r="E2205" s="27">
        <v>41970</v>
      </c>
      <c r="F2205" t="s">
        <v>233</v>
      </c>
      <c r="G2205" s="27">
        <v>34507</v>
      </c>
      <c r="H2205">
        <v>21</v>
      </c>
      <c r="I2205" t="s">
        <v>259</v>
      </c>
      <c r="J2205" t="s">
        <v>250</v>
      </c>
      <c r="K2205">
        <v>0</v>
      </c>
      <c r="L2205">
        <v>3</v>
      </c>
      <c r="M2205">
        <v>0</v>
      </c>
      <c r="N2205">
        <v>0</v>
      </c>
      <c r="O2205">
        <v>1</v>
      </c>
      <c r="P2205">
        <v>-1</v>
      </c>
      <c r="Q2205" s="28">
        <v>41969.201388888891</v>
      </c>
      <c r="R2205" s="28">
        <v>41970.068749999999</v>
      </c>
      <c r="S2205" t="s">
        <v>8236</v>
      </c>
      <c r="U2205" s="27">
        <v>41969</v>
      </c>
      <c r="V2205">
        <v>1</v>
      </c>
      <c r="W2205" t="s">
        <v>32</v>
      </c>
      <c r="X2205" t="s">
        <v>274</v>
      </c>
      <c r="Y2205">
        <v>0</v>
      </c>
      <c r="AB2205" t="s">
        <v>237</v>
      </c>
      <c r="AH2205">
        <v>0</v>
      </c>
      <c r="AN2205" t="s">
        <v>238</v>
      </c>
      <c r="AO2205">
        <v>5</v>
      </c>
      <c r="AP2205" t="s">
        <v>246</v>
      </c>
      <c r="AQ2205" s="27">
        <v>41970</v>
      </c>
      <c r="AR2205" t="s">
        <v>240</v>
      </c>
      <c r="AS2205">
        <v>3</v>
      </c>
      <c r="AT2205" t="s">
        <v>239</v>
      </c>
      <c r="AU2205" s="27">
        <v>41970</v>
      </c>
    </row>
    <row r="2206" spans="1:47" x14ac:dyDescent="0.2">
      <c r="A2206">
        <v>2205</v>
      </c>
      <c r="B2206" t="s">
        <v>8237</v>
      </c>
      <c r="C2206" t="s">
        <v>8238</v>
      </c>
      <c r="D2206" t="s">
        <v>8239</v>
      </c>
      <c r="E2206" s="27">
        <v>41346</v>
      </c>
      <c r="F2206" t="s">
        <v>294</v>
      </c>
      <c r="G2206" s="27">
        <v>33995</v>
      </c>
      <c r="H2206">
        <v>23</v>
      </c>
      <c r="I2206" t="s">
        <v>259</v>
      </c>
      <c r="J2206" t="s">
        <v>250</v>
      </c>
      <c r="K2206">
        <v>0</v>
      </c>
      <c r="L2206">
        <v>6</v>
      </c>
      <c r="M2206">
        <v>0</v>
      </c>
      <c r="N2206">
        <v>0</v>
      </c>
      <c r="O2206">
        <v>0</v>
      </c>
      <c r="P2206">
        <v>-1</v>
      </c>
      <c r="Q2206" s="28">
        <v>41345.263194444444</v>
      </c>
      <c r="R2206" s="28">
        <v>41346.345833333333</v>
      </c>
      <c r="S2206" t="s">
        <v>8240</v>
      </c>
      <c r="T2206" s="27">
        <v>41345</v>
      </c>
      <c r="V2206">
        <v>1</v>
      </c>
      <c r="W2206" t="s">
        <v>36</v>
      </c>
      <c r="X2206" t="s">
        <v>279</v>
      </c>
      <c r="Y2206">
        <v>0</v>
      </c>
      <c r="AB2206" t="s">
        <v>237</v>
      </c>
      <c r="AH2206">
        <v>0</v>
      </c>
      <c r="AN2206" t="s">
        <v>238</v>
      </c>
      <c r="AO2206">
        <v>6</v>
      </c>
      <c r="AP2206" t="s">
        <v>246</v>
      </c>
      <c r="AQ2206" s="27">
        <v>41346</v>
      </c>
      <c r="AR2206" t="s">
        <v>240</v>
      </c>
      <c r="AS2206">
        <v>6</v>
      </c>
      <c r="AT2206" t="s">
        <v>246</v>
      </c>
      <c r="AU2206" s="27">
        <v>41346</v>
      </c>
    </row>
    <row r="2207" spans="1:47" x14ac:dyDescent="0.2">
      <c r="A2207">
        <v>2206</v>
      </c>
      <c r="B2207" t="s">
        <v>8241</v>
      </c>
      <c r="C2207" t="s">
        <v>4051</v>
      </c>
      <c r="D2207" t="s">
        <v>638</v>
      </c>
      <c r="E2207" s="27">
        <v>41304</v>
      </c>
      <c r="F2207" t="s">
        <v>233</v>
      </c>
      <c r="G2207" s="27">
        <v>31367</v>
      </c>
      <c r="H2207">
        <v>30</v>
      </c>
      <c r="I2207" t="s">
        <v>244</v>
      </c>
      <c r="J2207" t="s">
        <v>250</v>
      </c>
      <c r="K2207">
        <v>0</v>
      </c>
      <c r="L2207">
        <v>7</v>
      </c>
      <c r="M2207">
        <v>0</v>
      </c>
      <c r="N2207">
        <v>0</v>
      </c>
      <c r="O2207">
        <v>2</v>
      </c>
      <c r="P2207">
        <v>-1</v>
      </c>
      <c r="Q2207" s="28">
        <v>41303.351388888892</v>
      </c>
      <c r="R2207" s="28">
        <v>41304.370833333334</v>
      </c>
      <c r="S2207" t="s">
        <v>8242</v>
      </c>
      <c r="T2207" s="27">
        <v>39437</v>
      </c>
      <c r="V2207">
        <v>1867</v>
      </c>
      <c r="W2207" t="s">
        <v>36</v>
      </c>
      <c r="X2207" t="s">
        <v>324</v>
      </c>
      <c r="Y2207">
        <v>0</v>
      </c>
      <c r="AB2207" t="s">
        <v>237</v>
      </c>
      <c r="AH2207">
        <v>0</v>
      </c>
      <c r="AN2207" t="s">
        <v>238</v>
      </c>
      <c r="AO2207">
        <v>6</v>
      </c>
      <c r="AP2207" t="s">
        <v>246</v>
      </c>
      <c r="AQ2207" s="27">
        <v>41304</v>
      </c>
      <c r="AR2207" t="s">
        <v>240</v>
      </c>
      <c r="AS2207">
        <v>7</v>
      </c>
      <c r="AT2207" t="s">
        <v>246</v>
      </c>
      <c r="AU2207" s="27">
        <v>41304</v>
      </c>
    </row>
    <row r="2208" spans="1:47" x14ac:dyDescent="0.2">
      <c r="A2208">
        <v>2207</v>
      </c>
      <c r="B2208" t="s">
        <v>8243</v>
      </c>
      <c r="C2208" t="s">
        <v>1882</v>
      </c>
      <c r="D2208" t="s">
        <v>1960</v>
      </c>
      <c r="E2208" s="27">
        <v>41360</v>
      </c>
      <c r="F2208" t="s">
        <v>233</v>
      </c>
      <c r="G2208" s="27">
        <v>24663</v>
      </c>
      <c r="H2208">
        <v>48</v>
      </c>
      <c r="I2208" t="s">
        <v>234</v>
      </c>
      <c r="J2208" t="s">
        <v>250</v>
      </c>
      <c r="K2208">
        <v>0</v>
      </c>
      <c r="L2208">
        <v>6</v>
      </c>
      <c r="M2208">
        <v>0</v>
      </c>
      <c r="N2208">
        <v>0</v>
      </c>
      <c r="O2208">
        <v>9</v>
      </c>
      <c r="P2208">
        <v>0</v>
      </c>
      <c r="Q2208" s="28">
        <v>41360.359027777777</v>
      </c>
      <c r="R2208" s="28">
        <v>41364.126388888886</v>
      </c>
      <c r="S2208" t="s">
        <v>8244</v>
      </c>
      <c r="U2208" s="27">
        <v>41360</v>
      </c>
      <c r="V2208">
        <v>0</v>
      </c>
      <c r="W2208" t="s">
        <v>32</v>
      </c>
      <c r="X2208" t="s">
        <v>274</v>
      </c>
      <c r="Y2208">
        <v>1</v>
      </c>
      <c r="AA2208" t="s">
        <v>8245</v>
      </c>
      <c r="AB2208" t="s">
        <v>36</v>
      </c>
      <c r="AC2208">
        <v>0</v>
      </c>
      <c r="AD2208" s="27">
        <v>41732</v>
      </c>
      <c r="AE2208" t="s">
        <v>261</v>
      </c>
      <c r="AF2208" s="27">
        <v>41732</v>
      </c>
      <c r="AG2208" s="27">
        <v>41733</v>
      </c>
      <c r="AH2208">
        <v>0</v>
      </c>
      <c r="AN2208" t="s">
        <v>238</v>
      </c>
      <c r="AO2208">
        <v>5</v>
      </c>
      <c r="AP2208" t="s">
        <v>246</v>
      </c>
      <c r="AQ2208" s="27">
        <v>41360</v>
      </c>
      <c r="AR2208" t="s">
        <v>240</v>
      </c>
      <c r="AS2208">
        <v>6</v>
      </c>
      <c r="AT2208" t="s">
        <v>246</v>
      </c>
      <c r="AU2208" s="27">
        <v>41360</v>
      </c>
    </row>
    <row r="2209" spans="1:47" x14ac:dyDescent="0.2">
      <c r="A2209">
        <v>2208</v>
      </c>
      <c r="B2209" t="s">
        <v>8246</v>
      </c>
      <c r="C2209" t="s">
        <v>352</v>
      </c>
      <c r="D2209" t="s">
        <v>3281</v>
      </c>
      <c r="E2209" s="27">
        <v>41512</v>
      </c>
      <c r="F2209" t="s">
        <v>233</v>
      </c>
      <c r="G2209" s="27">
        <v>30721</v>
      </c>
      <c r="H2209">
        <v>32</v>
      </c>
      <c r="I2209" t="s">
        <v>244</v>
      </c>
      <c r="J2209" t="s">
        <v>250</v>
      </c>
      <c r="K2209">
        <v>0</v>
      </c>
      <c r="L2209">
        <v>7</v>
      </c>
      <c r="M2209">
        <v>0</v>
      </c>
      <c r="N2209">
        <v>0</v>
      </c>
      <c r="O2209">
        <v>2</v>
      </c>
      <c r="P2209">
        <v>0</v>
      </c>
      <c r="Q2209" s="28">
        <v>41512.151388888888</v>
      </c>
      <c r="R2209" s="28">
        <v>41513.217361111114</v>
      </c>
      <c r="S2209" t="s">
        <v>8247</v>
      </c>
      <c r="T2209" s="27">
        <v>41512</v>
      </c>
      <c r="V2209">
        <v>0</v>
      </c>
      <c r="W2209" t="s">
        <v>32</v>
      </c>
      <c r="X2209" t="s">
        <v>364</v>
      </c>
      <c r="Y2209">
        <v>1</v>
      </c>
      <c r="AA2209" t="s">
        <v>8248</v>
      </c>
      <c r="AB2209" t="s">
        <v>36</v>
      </c>
      <c r="AC2209">
        <v>0</v>
      </c>
      <c r="AD2209" s="27">
        <v>41816</v>
      </c>
      <c r="AE2209" t="s">
        <v>279</v>
      </c>
      <c r="AF2209" s="27">
        <v>41816</v>
      </c>
      <c r="AG2209" s="27">
        <v>41818</v>
      </c>
      <c r="AH2209">
        <v>1</v>
      </c>
      <c r="AJ2209" t="s">
        <v>8248</v>
      </c>
      <c r="AK2209" t="s">
        <v>462</v>
      </c>
      <c r="AL2209" s="27">
        <v>41816</v>
      </c>
      <c r="AM2209" t="s">
        <v>279</v>
      </c>
      <c r="AN2209" t="s">
        <v>238</v>
      </c>
      <c r="AO2209">
        <v>5</v>
      </c>
      <c r="AP2209" t="s">
        <v>246</v>
      </c>
      <c r="AQ2209" s="27">
        <v>41512</v>
      </c>
      <c r="AR2209" t="s">
        <v>240</v>
      </c>
      <c r="AS2209">
        <v>7</v>
      </c>
      <c r="AT2209" t="s">
        <v>246</v>
      </c>
      <c r="AU2209" s="27">
        <v>41512</v>
      </c>
    </row>
    <row r="2210" spans="1:47" x14ac:dyDescent="0.2">
      <c r="A2210">
        <v>2209</v>
      </c>
      <c r="B2210" t="s">
        <v>8249</v>
      </c>
      <c r="C2210" t="s">
        <v>2114</v>
      </c>
      <c r="D2210" t="s">
        <v>8250</v>
      </c>
      <c r="E2210" s="27">
        <v>41722</v>
      </c>
      <c r="F2210" t="s">
        <v>233</v>
      </c>
      <c r="G2210" s="27">
        <v>32094</v>
      </c>
      <c r="H2210">
        <v>28</v>
      </c>
      <c r="I2210" t="s">
        <v>244</v>
      </c>
      <c r="J2210" t="s">
        <v>353</v>
      </c>
      <c r="K2210">
        <v>0</v>
      </c>
      <c r="L2210">
        <v>3</v>
      </c>
      <c r="M2210">
        <v>0</v>
      </c>
      <c r="N2210">
        <v>1</v>
      </c>
      <c r="O2210">
        <v>3</v>
      </c>
      <c r="P2210">
        <v>-1</v>
      </c>
      <c r="Q2210" s="28">
        <v>41721.18472222222</v>
      </c>
      <c r="R2210" s="28">
        <v>41723.168749999997</v>
      </c>
      <c r="S2210" t="s">
        <v>8251</v>
      </c>
      <c r="T2210" s="27">
        <v>41721</v>
      </c>
      <c r="V2210">
        <v>1</v>
      </c>
      <c r="W2210" t="s">
        <v>32</v>
      </c>
      <c r="X2210" t="s">
        <v>254</v>
      </c>
      <c r="Y2210">
        <v>1</v>
      </c>
      <c r="AA2210" t="s">
        <v>8252</v>
      </c>
      <c r="AB2210" t="s">
        <v>36</v>
      </c>
      <c r="AD2210" s="27">
        <v>42238</v>
      </c>
      <c r="AE2210" t="s">
        <v>8253</v>
      </c>
      <c r="AH2210">
        <v>0</v>
      </c>
      <c r="AN2210" t="s">
        <v>238</v>
      </c>
      <c r="AO2210">
        <v>3</v>
      </c>
      <c r="AP2210" t="s">
        <v>239</v>
      </c>
      <c r="AQ2210" s="27">
        <v>41722</v>
      </c>
      <c r="AR2210" t="s">
        <v>240</v>
      </c>
      <c r="AS2210">
        <v>3</v>
      </c>
      <c r="AT2210" t="s">
        <v>239</v>
      </c>
      <c r="AU2210" s="27">
        <v>41722</v>
      </c>
    </row>
    <row r="2211" spans="1:47" x14ac:dyDescent="0.2">
      <c r="A2211">
        <v>2210</v>
      </c>
      <c r="B2211" t="s">
        <v>8254</v>
      </c>
      <c r="C2211" t="s">
        <v>8255</v>
      </c>
      <c r="D2211" t="s">
        <v>8256</v>
      </c>
      <c r="E2211" s="27">
        <v>41373</v>
      </c>
      <c r="F2211" t="s">
        <v>233</v>
      </c>
      <c r="G2211" s="27">
        <v>32952</v>
      </c>
      <c r="H2211">
        <v>26</v>
      </c>
      <c r="I2211" t="s">
        <v>244</v>
      </c>
      <c r="J2211" t="s">
        <v>353</v>
      </c>
      <c r="K2211">
        <v>0</v>
      </c>
      <c r="L2211">
        <v>5</v>
      </c>
      <c r="M2211">
        <v>0</v>
      </c>
      <c r="N2211">
        <v>0</v>
      </c>
      <c r="O2211">
        <v>5</v>
      </c>
      <c r="P2211">
        <v>-90</v>
      </c>
      <c r="Q2211" s="28">
        <v>41283.09652777778</v>
      </c>
      <c r="R2211" s="28">
        <v>41284.214583333334</v>
      </c>
      <c r="S2211" t="s">
        <v>8257</v>
      </c>
      <c r="T2211" s="27">
        <v>41283</v>
      </c>
      <c r="V2211">
        <v>90</v>
      </c>
      <c r="W2211" t="s">
        <v>32</v>
      </c>
      <c r="X2211" t="s">
        <v>867</v>
      </c>
      <c r="Y2211">
        <v>0</v>
      </c>
      <c r="AB2211" t="s">
        <v>237</v>
      </c>
      <c r="AH2211">
        <v>0</v>
      </c>
      <c r="AN2211" t="s">
        <v>238</v>
      </c>
      <c r="AO2211">
        <v>6</v>
      </c>
      <c r="AP2211" t="s">
        <v>246</v>
      </c>
      <c r="AQ2211" s="27">
        <v>41373</v>
      </c>
      <c r="AR2211" t="s">
        <v>240</v>
      </c>
      <c r="AS2211">
        <v>5</v>
      </c>
      <c r="AT2211" t="s">
        <v>246</v>
      </c>
      <c r="AU2211" s="27">
        <v>41373</v>
      </c>
    </row>
    <row r="2212" spans="1:47" x14ac:dyDescent="0.2">
      <c r="A2212">
        <v>2211</v>
      </c>
      <c r="B2212" t="s">
        <v>8258</v>
      </c>
      <c r="C2212" t="s">
        <v>2914</v>
      </c>
      <c r="D2212" t="s">
        <v>1308</v>
      </c>
      <c r="E2212" s="27">
        <v>41835</v>
      </c>
      <c r="F2212" t="s">
        <v>233</v>
      </c>
      <c r="G2212" s="27">
        <v>33494</v>
      </c>
      <c r="H2212">
        <v>24</v>
      </c>
      <c r="I2212" t="s">
        <v>259</v>
      </c>
      <c r="J2212" t="s">
        <v>250</v>
      </c>
      <c r="K2212">
        <v>0</v>
      </c>
      <c r="L2212">
        <v>7</v>
      </c>
      <c r="M2212">
        <v>0</v>
      </c>
      <c r="N2212">
        <v>0</v>
      </c>
      <c r="O2212">
        <v>5</v>
      </c>
      <c r="P2212">
        <v>-1</v>
      </c>
      <c r="Q2212" s="28">
        <v>41834.21597222222</v>
      </c>
      <c r="R2212" s="28">
        <v>41835.34375</v>
      </c>
      <c r="S2212" t="s">
        <v>8259</v>
      </c>
      <c r="T2212" s="27">
        <v>41834</v>
      </c>
      <c r="V2212">
        <v>1</v>
      </c>
      <c r="W2212" t="s">
        <v>32</v>
      </c>
      <c r="X2212" t="s">
        <v>348</v>
      </c>
      <c r="Y2212">
        <v>1</v>
      </c>
      <c r="AA2212" t="s">
        <v>8260</v>
      </c>
      <c r="AB2212" t="s">
        <v>36</v>
      </c>
      <c r="AD2212" s="27">
        <v>42094</v>
      </c>
      <c r="AE2212" t="s">
        <v>1216</v>
      </c>
      <c r="AH2212">
        <v>0</v>
      </c>
      <c r="AN2212" t="s">
        <v>238</v>
      </c>
      <c r="AO2212">
        <v>4</v>
      </c>
      <c r="AP2212" t="s">
        <v>239</v>
      </c>
      <c r="AQ2212" s="27">
        <v>41835</v>
      </c>
      <c r="AR2212" t="s">
        <v>240</v>
      </c>
      <c r="AS2212">
        <v>7</v>
      </c>
      <c r="AT2212" t="s">
        <v>246</v>
      </c>
      <c r="AU2212" s="27">
        <v>41835</v>
      </c>
    </row>
    <row r="2213" spans="1:47" x14ac:dyDescent="0.2">
      <c r="A2213">
        <v>2212</v>
      </c>
      <c r="B2213" t="s">
        <v>8261</v>
      </c>
      <c r="C2213" t="s">
        <v>8262</v>
      </c>
      <c r="D2213" t="s">
        <v>3642</v>
      </c>
      <c r="E2213" s="27">
        <v>41955</v>
      </c>
      <c r="F2213" t="s">
        <v>294</v>
      </c>
      <c r="G2213" s="27">
        <v>32907</v>
      </c>
      <c r="H2213">
        <v>26</v>
      </c>
      <c r="I2213" t="s">
        <v>244</v>
      </c>
      <c r="J2213" t="s">
        <v>250</v>
      </c>
      <c r="K2213">
        <v>0</v>
      </c>
      <c r="L2213">
        <v>5</v>
      </c>
      <c r="M2213">
        <v>0</v>
      </c>
      <c r="N2213">
        <v>0</v>
      </c>
      <c r="O2213">
        <v>3</v>
      </c>
      <c r="P2213">
        <v>107</v>
      </c>
      <c r="Q2213" s="28">
        <v>42062.481249999997</v>
      </c>
      <c r="R2213" s="28">
        <v>42070.177777777775</v>
      </c>
      <c r="S2213" t="s">
        <v>8263</v>
      </c>
      <c r="T2213" s="27">
        <v>41649</v>
      </c>
      <c r="V2213">
        <v>306</v>
      </c>
      <c r="W2213" t="s">
        <v>32</v>
      </c>
      <c r="X2213" t="s">
        <v>2223</v>
      </c>
      <c r="Y2213">
        <v>1</v>
      </c>
      <c r="AA2213" t="s">
        <v>8264</v>
      </c>
      <c r="AB2213" t="s">
        <v>36</v>
      </c>
      <c r="AC2213">
        <v>0</v>
      </c>
      <c r="AD2213" s="27">
        <v>42062</v>
      </c>
      <c r="AE2213" t="s">
        <v>422</v>
      </c>
      <c r="AF2213" s="27">
        <v>42062</v>
      </c>
      <c r="AG2213" s="27">
        <v>42070</v>
      </c>
      <c r="AH2213">
        <v>0</v>
      </c>
      <c r="AN2213" t="s">
        <v>238</v>
      </c>
      <c r="AO2213">
        <v>3</v>
      </c>
      <c r="AP2213" t="s">
        <v>239</v>
      </c>
      <c r="AQ2213" s="27">
        <v>41955</v>
      </c>
      <c r="AR2213" t="s">
        <v>240</v>
      </c>
      <c r="AS2213">
        <v>5</v>
      </c>
      <c r="AT2213" t="s">
        <v>246</v>
      </c>
      <c r="AU2213" s="27">
        <v>41955</v>
      </c>
    </row>
    <row r="2214" spans="1:47" x14ac:dyDescent="0.2">
      <c r="A2214">
        <v>2213</v>
      </c>
      <c r="B2214" t="s">
        <v>8265</v>
      </c>
      <c r="C2214" t="s">
        <v>8266</v>
      </c>
      <c r="D2214" t="s">
        <v>8267</v>
      </c>
      <c r="E2214" s="27">
        <v>41946</v>
      </c>
      <c r="F2214" t="s">
        <v>233</v>
      </c>
      <c r="G2214" s="27">
        <v>32286</v>
      </c>
      <c r="H2214">
        <v>27</v>
      </c>
      <c r="I2214" t="s">
        <v>244</v>
      </c>
      <c r="J2214" t="s">
        <v>250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-1</v>
      </c>
      <c r="Q2214" s="28">
        <v>41945.29791666667</v>
      </c>
      <c r="R2214" s="28">
        <v>41947.388194444444</v>
      </c>
      <c r="S2214" t="s">
        <v>8268</v>
      </c>
      <c r="T2214" s="27">
        <v>41945</v>
      </c>
      <c r="V2214">
        <v>1</v>
      </c>
      <c r="W2214" t="s">
        <v>36</v>
      </c>
      <c r="X2214" t="s">
        <v>279</v>
      </c>
      <c r="Y2214">
        <v>0</v>
      </c>
      <c r="AB2214" t="s">
        <v>237</v>
      </c>
      <c r="AH2214">
        <v>0</v>
      </c>
      <c r="AN2214" t="s">
        <v>238</v>
      </c>
      <c r="AO2214">
        <v>2</v>
      </c>
      <c r="AP2214" t="s">
        <v>239</v>
      </c>
      <c r="AQ2214" s="27">
        <v>41946</v>
      </c>
      <c r="AR2214" t="s">
        <v>240</v>
      </c>
      <c r="AS2214">
        <v>1</v>
      </c>
      <c r="AT2214" t="s">
        <v>239</v>
      </c>
      <c r="AU2214" s="27">
        <v>41946</v>
      </c>
    </row>
    <row r="2215" spans="1:47" x14ac:dyDescent="0.2">
      <c r="A2215">
        <v>2214</v>
      </c>
      <c r="B2215" t="s">
        <v>8269</v>
      </c>
      <c r="C2215" t="s">
        <v>4367</v>
      </c>
      <c r="D2215" t="s">
        <v>4287</v>
      </c>
      <c r="E2215" s="27">
        <v>41747</v>
      </c>
      <c r="F2215" t="s">
        <v>233</v>
      </c>
      <c r="G2215" s="27">
        <v>31792</v>
      </c>
      <c r="H2215">
        <v>29</v>
      </c>
      <c r="I2215" t="s">
        <v>244</v>
      </c>
      <c r="J2215" t="s">
        <v>245</v>
      </c>
      <c r="K2215">
        <v>0</v>
      </c>
      <c r="L2215">
        <v>4</v>
      </c>
      <c r="M2215">
        <v>0</v>
      </c>
      <c r="N2215">
        <v>0</v>
      </c>
      <c r="O2215">
        <v>3</v>
      </c>
      <c r="P2215">
        <v>-1</v>
      </c>
      <c r="Q2215" s="28">
        <v>41746.49722222222</v>
      </c>
      <c r="R2215" s="28">
        <v>41747.348611111112</v>
      </c>
      <c r="S2215" t="s">
        <v>8270</v>
      </c>
      <c r="T2215" s="27">
        <v>41746</v>
      </c>
      <c r="V2215">
        <v>1</v>
      </c>
      <c r="W2215" t="s">
        <v>36</v>
      </c>
      <c r="X2215" t="s">
        <v>263</v>
      </c>
      <c r="Y2215">
        <v>0</v>
      </c>
      <c r="AB2215" t="s">
        <v>237</v>
      </c>
      <c r="AH2215">
        <v>0</v>
      </c>
      <c r="AN2215" t="s">
        <v>238</v>
      </c>
      <c r="AO2215">
        <v>3</v>
      </c>
      <c r="AP2215" t="s">
        <v>239</v>
      </c>
      <c r="AQ2215" s="27">
        <v>41747</v>
      </c>
      <c r="AR2215" t="s">
        <v>240</v>
      </c>
      <c r="AS2215">
        <v>4</v>
      </c>
      <c r="AT2215" t="s">
        <v>239</v>
      </c>
      <c r="AU2215" s="27">
        <v>41747</v>
      </c>
    </row>
    <row r="2216" spans="1:47" x14ac:dyDescent="0.2">
      <c r="A2216">
        <v>2215</v>
      </c>
      <c r="B2216" t="s">
        <v>8271</v>
      </c>
      <c r="C2216" t="s">
        <v>2888</v>
      </c>
      <c r="D2216" t="s">
        <v>8272</v>
      </c>
      <c r="E2216" s="27">
        <v>41625</v>
      </c>
      <c r="F2216" t="s">
        <v>233</v>
      </c>
      <c r="G2216" s="27">
        <v>34143</v>
      </c>
      <c r="H2216">
        <v>22</v>
      </c>
      <c r="I2216" t="s">
        <v>259</v>
      </c>
      <c r="J2216" t="s">
        <v>250</v>
      </c>
      <c r="K2216">
        <v>0</v>
      </c>
      <c r="L2216">
        <v>5</v>
      </c>
      <c r="M2216">
        <v>0</v>
      </c>
      <c r="N2216">
        <v>0</v>
      </c>
      <c r="O2216">
        <v>3</v>
      </c>
      <c r="P2216">
        <v>20</v>
      </c>
      <c r="Q2216" s="28">
        <v>41645.080555555556</v>
      </c>
      <c r="R2216" s="28">
        <v>41859.422222222223</v>
      </c>
      <c r="S2216" t="s">
        <v>8273</v>
      </c>
      <c r="U2216" s="27">
        <v>41604</v>
      </c>
      <c r="V2216">
        <v>21</v>
      </c>
      <c r="W2216" t="s">
        <v>32</v>
      </c>
      <c r="X2216" t="s">
        <v>274</v>
      </c>
      <c r="Y2216">
        <v>1</v>
      </c>
      <c r="AA2216" t="s">
        <v>8274</v>
      </c>
      <c r="AB2216" t="s">
        <v>32</v>
      </c>
      <c r="AC2216">
        <v>0</v>
      </c>
      <c r="AD2216" s="27">
        <v>41645</v>
      </c>
      <c r="AE2216" t="s">
        <v>1207</v>
      </c>
      <c r="AF2216" s="27">
        <v>41645</v>
      </c>
      <c r="AG2216" s="27">
        <v>41859</v>
      </c>
      <c r="AH2216">
        <v>1</v>
      </c>
      <c r="AJ2216" t="s">
        <v>8274</v>
      </c>
      <c r="AK2216" t="s">
        <v>255</v>
      </c>
      <c r="AL2216" s="27">
        <v>41645</v>
      </c>
      <c r="AM2216" t="s">
        <v>383</v>
      </c>
      <c r="AN2216" t="s">
        <v>238</v>
      </c>
      <c r="AO2216">
        <v>8</v>
      </c>
      <c r="AP2216" t="s">
        <v>269</v>
      </c>
      <c r="AQ2216" s="27">
        <v>41625</v>
      </c>
      <c r="AR2216" t="s">
        <v>240</v>
      </c>
      <c r="AS2216">
        <v>5</v>
      </c>
      <c r="AT2216" t="s">
        <v>246</v>
      </c>
      <c r="AU2216" s="27">
        <v>41625</v>
      </c>
    </row>
    <row r="2217" spans="1:47" x14ac:dyDescent="0.2">
      <c r="A2217">
        <v>2216</v>
      </c>
      <c r="B2217" t="s">
        <v>8275</v>
      </c>
      <c r="C2217" t="s">
        <v>8276</v>
      </c>
      <c r="D2217" t="s">
        <v>3455</v>
      </c>
      <c r="E2217" s="27">
        <v>41320</v>
      </c>
      <c r="F2217" t="s">
        <v>233</v>
      </c>
      <c r="G2217" s="27">
        <v>26181</v>
      </c>
      <c r="H2217">
        <v>44</v>
      </c>
      <c r="I2217" t="s">
        <v>244</v>
      </c>
      <c r="J2217" t="s">
        <v>250</v>
      </c>
      <c r="K2217">
        <v>0</v>
      </c>
      <c r="L2217">
        <v>2</v>
      </c>
      <c r="M2217">
        <v>0</v>
      </c>
      <c r="N2217">
        <v>0</v>
      </c>
      <c r="O2217">
        <v>2</v>
      </c>
      <c r="P2217">
        <v>-1</v>
      </c>
      <c r="Q2217" s="28">
        <v>41319.290277777778</v>
      </c>
      <c r="R2217" s="28">
        <v>41321.064583333333</v>
      </c>
      <c r="S2217" t="s">
        <v>8277</v>
      </c>
      <c r="T2217" s="27">
        <v>41319</v>
      </c>
      <c r="V2217">
        <v>1</v>
      </c>
      <c r="W2217" t="s">
        <v>32</v>
      </c>
      <c r="X2217" t="s">
        <v>348</v>
      </c>
      <c r="Y2217">
        <v>0</v>
      </c>
      <c r="AB2217" t="s">
        <v>237</v>
      </c>
      <c r="AH2217">
        <v>0</v>
      </c>
      <c r="AN2217" t="s">
        <v>238</v>
      </c>
      <c r="AO2217">
        <v>1</v>
      </c>
      <c r="AP2217" t="s">
        <v>239</v>
      </c>
      <c r="AQ2217" s="27">
        <v>41320</v>
      </c>
      <c r="AR2217" t="s">
        <v>240</v>
      </c>
      <c r="AS2217">
        <v>2</v>
      </c>
      <c r="AT2217" t="s">
        <v>239</v>
      </c>
      <c r="AU2217" s="27">
        <v>41320</v>
      </c>
    </row>
    <row r="2218" spans="1:47" x14ac:dyDescent="0.2">
      <c r="A2218">
        <v>2217</v>
      </c>
      <c r="B2218" t="s">
        <v>8278</v>
      </c>
      <c r="C2218" t="s">
        <v>2021</v>
      </c>
      <c r="D2218" t="s">
        <v>8279</v>
      </c>
      <c r="E2218" s="27">
        <v>41420</v>
      </c>
      <c r="F2218" t="s">
        <v>233</v>
      </c>
      <c r="G2218" s="27">
        <v>30778</v>
      </c>
      <c r="H2218">
        <v>32</v>
      </c>
      <c r="I2218" t="s">
        <v>244</v>
      </c>
      <c r="J2218" t="s">
        <v>245</v>
      </c>
      <c r="K2218">
        <v>0</v>
      </c>
      <c r="L2218">
        <v>4</v>
      </c>
      <c r="M2218">
        <v>0</v>
      </c>
      <c r="N2218">
        <v>0</v>
      </c>
      <c r="O2218">
        <v>3</v>
      </c>
      <c r="P2218">
        <v>-1</v>
      </c>
      <c r="Q2218" s="28">
        <v>41419.253472222219</v>
      </c>
      <c r="R2218" s="28">
        <v>41505.388194444444</v>
      </c>
      <c r="S2218" t="s">
        <v>8280</v>
      </c>
      <c r="T2218" s="27">
        <v>41419</v>
      </c>
      <c r="V2218">
        <v>1</v>
      </c>
      <c r="W2218" t="s">
        <v>32</v>
      </c>
      <c r="X2218" t="s">
        <v>252</v>
      </c>
      <c r="Y2218">
        <v>0</v>
      </c>
      <c r="AB2218" t="s">
        <v>237</v>
      </c>
      <c r="AH2218">
        <v>0</v>
      </c>
      <c r="AN2218" t="s">
        <v>238</v>
      </c>
      <c r="AO2218">
        <v>4</v>
      </c>
      <c r="AP2218" t="s">
        <v>239</v>
      </c>
      <c r="AQ2218" s="27">
        <v>41420</v>
      </c>
      <c r="AR2218" t="s">
        <v>240</v>
      </c>
      <c r="AS2218">
        <v>4</v>
      </c>
      <c r="AT2218" t="s">
        <v>239</v>
      </c>
      <c r="AU2218" s="27">
        <v>41420</v>
      </c>
    </row>
    <row r="2219" spans="1:47" x14ac:dyDescent="0.2">
      <c r="A2219">
        <v>2218</v>
      </c>
      <c r="B2219" t="s">
        <v>8281</v>
      </c>
      <c r="C2219" t="s">
        <v>8282</v>
      </c>
      <c r="D2219" t="s">
        <v>675</v>
      </c>
      <c r="E2219" s="27">
        <v>41538</v>
      </c>
      <c r="F2219" t="s">
        <v>294</v>
      </c>
      <c r="G2219" s="27">
        <v>32611</v>
      </c>
      <c r="H2219">
        <v>27</v>
      </c>
      <c r="I2219" t="s">
        <v>244</v>
      </c>
      <c r="J2219" t="s">
        <v>250</v>
      </c>
      <c r="K2219">
        <v>0</v>
      </c>
      <c r="L2219">
        <v>2</v>
      </c>
      <c r="M2219">
        <v>0</v>
      </c>
      <c r="N2219">
        <v>0</v>
      </c>
      <c r="O2219">
        <v>1</v>
      </c>
      <c r="P2219">
        <v>-1</v>
      </c>
      <c r="Q2219" s="28">
        <v>41537.478472222225</v>
      </c>
      <c r="R2219" s="28">
        <v>41538.352083333331</v>
      </c>
      <c r="S2219" t="s">
        <v>8283</v>
      </c>
      <c r="T2219" s="27">
        <v>41537</v>
      </c>
      <c r="V2219">
        <v>1</v>
      </c>
      <c r="W2219" t="s">
        <v>36</v>
      </c>
      <c r="X2219" t="s">
        <v>279</v>
      </c>
      <c r="Y2219">
        <v>0</v>
      </c>
      <c r="AB2219" t="s">
        <v>237</v>
      </c>
      <c r="AH2219">
        <v>0</v>
      </c>
      <c r="AN2219" t="s">
        <v>238</v>
      </c>
      <c r="AO2219">
        <v>2</v>
      </c>
      <c r="AP2219" t="s">
        <v>239</v>
      </c>
      <c r="AQ2219" s="27">
        <v>41538</v>
      </c>
      <c r="AR2219" t="s">
        <v>240</v>
      </c>
      <c r="AS2219">
        <v>2</v>
      </c>
      <c r="AT2219" t="s">
        <v>239</v>
      </c>
      <c r="AU2219" s="27">
        <v>41538</v>
      </c>
    </row>
    <row r="2220" spans="1:47" x14ac:dyDescent="0.2">
      <c r="A2220">
        <v>2219</v>
      </c>
      <c r="B2220" t="s">
        <v>8284</v>
      </c>
      <c r="C2220" t="s">
        <v>1911</v>
      </c>
      <c r="D2220" t="s">
        <v>8285</v>
      </c>
      <c r="E2220" s="27">
        <v>41797</v>
      </c>
      <c r="F2220" t="s">
        <v>233</v>
      </c>
      <c r="G2220" s="27">
        <v>30704</v>
      </c>
      <c r="H2220">
        <v>32</v>
      </c>
      <c r="I2220" t="s">
        <v>244</v>
      </c>
      <c r="J2220" t="s">
        <v>245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-1</v>
      </c>
      <c r="Q2220" s="28">
        <v>41796.498611111114</v>
      </c>
      <c r="R2220" s="28">
        <v>41797.438194444447</v>
      </c>
      <c r="S2220" t="s">
        <v>8286</v>
      </c>
      <c r="T2220" s="27">
        <v>41796</v>
      </c>
      <c r="V2220">
        <v>1</v>
      </c>
      <c r="W2220" t="s">
        <v>32</v>
      </c>
      <c r="X2220" t="s">
        <v>8287</v>
      </c>
      <c r="Y2220">
        <v>0</v>
      </c>
      <c r="AB2220" t="s">
        <v>237</v>
      </c>
      <c r="AH2220">
        <v>0</v>
      </c>
      <c r="AN2220" t="s">
        <v>238</v>
      </c>
      <c r="AO2220">
        <v>1</v>
      </c>
      <c r="AP2220" t="s">
        <v>239</v>
      </c>
      <c r="AQ2220" s="27">
        <v>41797</v>
      </c>
      <c r="AR2220" t="s">
        <v>240</v>
      </c>
      <c r="AS2220">
        <v>1</v>
      </c>
      <c r="AT2220" t="s">
        <v>239</v>
      </c>
      <c r="AU2220" s="27">
        <v>41797</v>
      </c>
    </row>
    <row r="2221" spans="1:47" x14ac:dyDescent="0.2">
      <c r="A2221">
        <v>2220</v>
      </c>
      <c r="B2221" t="s">
        <v>8288</v>
      </c>
      <c r="C2221" t="s">
        <v>928</v>
      </c>
      <c r="D2221" t="s">
        <v>2846</v>
      </c>
      <c r="E2221" s="27">
        <v>41654</v>
      </c>
      <c r="F2221" t="s">
        <v>233</v>
      </c>
      <c r="G2221" s="27">
        <v>23452</v>
      </c>
      <c r="H2221">
        <v>52</v>
      </c>
      <c r="I2221" t="s">
        <v>234</v>
      </c>
      <c r="J2221" t="s">
        <v>250</v>
      </c>
      <c r="K2221">
        <v>0</v>
      </c>
      <c r="L2221">
        <v>4</v>
      </c>
      <c r="M2221">
        <v>0</v>
      </c>
      <c r="N2221">
        <v>0</v>
      </c>
      <c r="O2221">
        <v>15</v>
      </c>
      <c r="P2221">
        <v>0</v>
      </c>
      <c r="Q2221" s="28">
        <v>41654.236111111109</v>
      </c>
      <c r="R2221" s="28">
        <v>41655.162499999999</v>
      </c>
      <c r="S2221" t="s">
        <v>8289</v>
      </c>
      <c r="T2221" s="27">
        <v>41654</v>
      </c>
      <c r="V2221">
        <v>0</v>
      </c>
      <c r="W2221" t="s">
        <v>36</v>
      </c>
      <c r="X2221" t="s">
        <v>263</v>
      </c>
      <c r="Y2221">
        <v>1</v>
      </c>
      <c r="AA2221" t="s">
        <v>8290</v>
      </c>
      <c r="AB2221" t="s">
        <v>36</v>
      </c>
      <c r="AC2221">
        <v>0</v>
      </c>
      <c r="AD2221" s="27">
        <v>41988</v>
      </c>
      <c r="AE2221" t="s">
        <v>392</v>
      </c>
      <c r="AF2221" s="27">
        <v>41988</v>
      </c>
      <c r="AG2221" s="27">
        <v>41988</v>
      </c>
      <c r="AH2221">
        <v>0</v>
      </c>
      <c r="AN2221" t="s">
        <v>238</v>
      </c>
      <c r="AO2221">
        <v>3</v>
      </c>
      <c r="AP2221" t="s">
        <v>239</v>
      </c>
      <c r="AQ2221" s="27">
        <v>41654</v>
      </c>
      <c r="AR2221" t="s">
        <v>240</v>
      </c>
      <c r="AS2221">
        <v>4</v>
      </c>
      <c r="AT2221" t="s">
        <v>239</v>
      </c>
      <c r="AU2221" s="27">
        <v>41654</v>
      </c>
    </row>
    <row r="2222" spans="1:47" x14ac:dyDescent="0.2">
      <c r="A2222">
        <v>2221</v>
      </c>
      <c r="B2222" t="s">
        <v>8291</v>
      </c>
      <c r="C2222" t="s">
        <v>793</v>
      </c>
      <c r="D2222" t="s">
        <v>8292</v>
      </c>
      <c r="E2222" s="27">
        <v>41904</v>
      </c>
      <c r="F2222" t="s">
        <v>233</v>
      </c>
      <c r="G2222" s="27">
        <v>19993</v>
      </c>
      <c r="H2222">
        <v>61</v>
      </c>
      <c r="I2222" t="s">
        <v>234</v>
      </c>
      <c r="J2222" t="s">
        <v>245</v>
      </c>
      <c r="K2222">
        <v>0</v>
      </c>
      <c r="L2222">
        <v>2</v>
      </c>
      <c r="M2222">
        <v>0</v>
      </c>
      <c r="N2222">
        <v>0</v>
      </c>
      <c r="O2222">
        <v>3</v>
      </c>
      <c r="P2222">
        <v>0</v>
      </c>
      <c r="Q2222" s="28">
        <v>41904.292361111111</v>
      </c>
      <c r="R2222" s="28">
        <v>41905.143055555556</v>
      </c>
      <c r="S2222" t="s">
        <v>8293</v>
      </c>
      <c r="T2222" s="27">
        <v>41904</v>
      </c>
      <c r="V2222">
        <v>0</v>
      </c>
      <c r="W2222" t="s">
        <v>36</v>
      </c>
      <c r="X2222" t="s">
        <v>279</v>
      </c>
      <c r="Y2222">
        <v>1</v>
      </c>
      <c r="AA2222" t="s">
        <v>8294</v>
      </c>
      <c r="AB2222" t="s">
        <v>36</v>
      </c>
      <c r="AC2222">
        <v>0</v>
      </c>
      <c r="AD2222" s="27">
        <v>41932</v>
      </c>
      <c r="AE2222" t="s">
        <v>5456</v>
      </c>
      <c r="AF2222" s="27">
        <v>41932</v>
      </c>
      <c r="AG2222" s="27">
        <v>41932</v>
      </c>
      <c r="AH2222">
        <v>1</v>
      </c>
      <c r="AJ2222" t="s">
        <v>8295</v>
      </c>
      <c r="AK2222" t="s">
        <v>312</v>
      </c>
      <c r="AL2222" s="27">
        <v>42194</v>
      </c>
      <c r="AM2222" t="s">
        <v>313</v>
      </c>
      <c r="AN2222" t="s">
        <v>238</v>
      </c>
      <c r="AO2222">
        <v>1</v>
      </c>
      <c r="AP2222" t="s">
        <v>239</v>
      </c>
      <c r="AQ2222" s="27">
        <v>41904</v>
      </c>
      <c r="AR2222" t="s">
        <v>240</v>
      </c>
      <c r="AS2222">
        <v>2</v>
      </c>
      <c r="AT2222" t="s">
        <v>239</v>
      </c>
      <c r="AU2222" s="27">
        <v>41904</v>
      </c>
    </row>
    <row r="2223" spans="1:47" x14ac:dyDescent="0.2">
      <c r="A2223">
        <v>2222</v>
      </c>
      <c r="B2223" t="s">
        <v>8296</v>
      </c>
      <c r="C2223" t="s">
        <v>5575</v>
      </c>
      <c r="D2223" t="s">
        <v>4740</v>
      </c>
      <c r="E2223" s="27">
        <v>41493</v>
      </c>
      <c r="F2223" t="s">
        <v>233</v>
      </c>
      <c r="G2223" s="27">
        <v>17222</v>
      </c>
      <c r="H2223">
        <v>69</v>
      </c>
      <c r="I2223" t="s">
        <v>234</v>
      </c>
      <c r="J2223" t="s">
        <v>250</v>
      </c>
      <c r="K2223">
        <v>0</v>
      </c>
      <c r="L2223">
        <v>1</v>
      </c>
      <c r="M2223">
        <v>0</v>
      </c>
      <c r="N2223">
        <v>0</v>
      </c>
      <c r="O2223">
        <v>3</v>
      </c>
      <c r="P2223">
        <v>0</v>
      </c>
      <c r="Q2223" s="28">
        <v>41493.111111111109</v>
      </c>
      <c r="R2223" s="28">
        <v>41493.333333333336</v>
      </c>
      <c r="S2223" t="s">
        <v>8297</v>
      </c>
      <c r="T2223" s="27">
        <v>41493</v>
      </c>
      <c r="V2223">
        <v>0</v>
      </c>
      <c r="W2223" t="s">
        <v>36</v>
      </c>
      <c r="X2223" t="s">
        <v>279</v>
      </c>
      <c r="Y2223">
        <v>0</v>
      </c>
      <c r="AB2223" t="s">
        <v>237</v>
      </c>
      <c r="AH2223">
        <v>0</v>
      </c>
      <c r="AN2223" t="s">
        <v>238</v>
      </c>
      <c r="AO2223">
        <v>2</v>
      </c>
      <c r="AP2223" t="s">
        <v>239</v>
      </c>
      <c r="AQ2223" s="27">
        <v>41493</v>
      </c>
      <c r="AR2223" t="s">
        <v>240</v>
      </c>
      <c r="AS2223">
        <v>1</v>
      </c>
      <c r="AT2223" t="s">
        <v>239</v>
      </c>
      <c r="AU2223" s="27">
        <v>41493</v>
      </c>
    </row>
    <row r="2224" spans="1:47" x14ac:dyDescent="0.2">
      <c r="A2224">
        <v>2223</v>
      </c>
      <c r="B2224" t="s">
        <v>8298</v>
      </c>
      <c r="C2224" t="s">
        <v>8299</v>
      </c>
      <c r="D2224" t="s">
        <v>6914</v>
      </c>
      <c r="E2224" s="27">
        <v>41500</v>
      </c>
      <c r="F2224" t="s">
        <v>233</v>
      </c>
      <c r="G2224" s="27">
        <v>23613</v>
      </c>
      <c r="H2224">
        <v>51</v>
      </c>
      <c r="I2224" t="s">
        <v>234</v>
      </c>
      <c r="J2224" t="s">
        <v>22</v>
      </c>
      <c r="K2224">
        <v>0</v>
      </c>
      <c r="L2224">
        <v>1</v>
      </c>
      <c r="M2224">
        <v>0</v>
      </c>
      <c r="N2224">
        <v>0</v>
      </c>
      <c r="O2224">
        <v>2</v>
      </c>
      <c r="P2224">
        <v>-1</v>
      </c>
      <c r="Q2224" s="28">
        <v>41499.255555555559</v>
      </c>
      <c r="R2224" s="28">
        <v>41533.305555555555</v>
      </c>
      <c r="S2224" t="s">
        <v>8300</v>
      </c>
      <c r="T2224" s="27">
        <v>41499</v>
      </c>
      <c r="V2224">
        <v>1</v>
      </c>
      <c r="W2224" t="s">
        <v>32</v>
      </c>
      <c r="X2224" t="s">
        <v>359</v>
      </c>
      <c r="Y2224">
        <v>0</v>
      </c>
      <c r="AB2224" t="s">
        <v>237</v>
      </c>
      <c r="AH2224">
        <v>0</v>
      </c>
      <c r="AN2224" t="s">
        <v>238</v>
      </c>
      <c r="AO2224">
        <v>1</v>
      </c>
      <c r="AP2224" t="s">
        <v>239</v>
      </c>
      <c r="AQ2224" s="27">
        <v>41500</v>
      </c>
      <c r="AR2224" t="s">
        <v>240</v>
      </c>
      <c r="AS2224">
        <v>1</v>
      </c>
      <c r="AT2224" t="s">
        <v>239</v>
      </c>
      <c r="AU2224" s="27">
        <v>41500</v>
      </c>
    </row>
    <row r="2225" spans="1:47" x14ac:dyDescent="0.2">
      <c r="A2225">
        <v>2224</v>
      </c>
      <c r="B2225" t="s">
        <v>8301</v>
      </c>
      <c r="C2225" t="s">
        <v>7042</v>
      </c>
      <c r="D2225" t="s">
        <v>477</v>
      </c>
      <c r="E2225" s="27">
        <v>41669</v>
      </c>
      <c r="F2225" t="s">
        <v>294</v>
      </c>
      <c r="G2225" s="27">
        <v>34746</v>
      </c>
      <c r="H2225">
        <v>21</v>
      </c>
      <c r="I2225" t="s">
        <v>259</v>
      </c>
      <c r="J2225" t="s">
        <v>245</v>
      </c>
      <c r="K2225">
        <v>0</v>
      </c>
      <c r="L2225">
        <v>6</v>
      </c>
      <c r="M2225">
        <v>0</v>
      </c>
      <c r="N2225">
        <v>0</v>
      </c>
      <c r="O2225">
        <v>1</v>
      </c>
      <c r="P2225">
        <v>-1</v>
      </c>
      <c r="Q2225" s="28">
        <v>41668.304861111108</v>
      </c>
      <c r="R2225" s="28">
        <v>41670.161111111112</v>
      </c>
      <c r="S2225" t="s">
        <v>8302</v>
      </c>
      <c r="T2225" s="27">
        <v>41583</v>
      </c>
      <c r="V2225">
        <v>86</v>
      </c>
      <c r="W2225" t="s">
        <v>32</v>
      </c>
      <c r="X2225" t="s">
        <v>359</v>
      </c>
      <c r="Y2225">
        <v>0</v>
      </c>
      <c r="AB2225" t="s">
        <v>237</v>
      </c>
      <c r="AH2225">
        <v>0</v>
      </c>
      <c r="AN2225" t="s">
        <v>238</v>
      </c>
      <c r="AO2225">
        <v>6</v>
      </c>
      <c r="AP2225" t="s">
        <v>246</v>
      </c>
      <c r="AQ2225" s="27">
        <v>41669</v>
      </c>
      <c r="AR2225" t="s">
        <v>240</v>
      </c>
      <c r="AS2225">
        <v>6</v>
      </c>
      <c r="AT2225" t="s">
        <v>246</v>
      </c>
      <c r="AU2225" s="27">
        <v>41669</v>
      </c>
    </row>
    <row r="2226" spans="1:47" x14ac:dyDescent="0.2">
      <c r="A2226">
        <v>2225</v>
      </c>
      <c r="B2226" t="s">
        <v>8303</v>
      </c>
      <c r="C2226" t="s">
        <v>2895</v>
      </c>
      <c r="D2226" t="s">
        <v>783</v>
      </c>
      <c r="E2226" s="27">
        <v>41575</v>
      </c>
      <c r="F2226" t="s">
        <v>233</v>
      </c>
      <c r="G2226" s="27">
        <v>31517</v>
      </c>
      <c r="H2226">
        <v>30</v>
      </c>
      <c r="I2226" t="s">
        <v>244</v>
      </c>
      <c r="J2226" t="s">
        <v>245</v>
      </c>
      <c r="K2226">
        <v>0</v>
      </c>
      <c r="L2226">
        <v>2</v>
      </c>
      <c r="M2226">
        <v>0</v>
      </c>
      <c r="N2226">
        <v>0</v>
      </c>
      <c r="O2226">
        <v>0</v>
      </c>
      <c r="W2226" t="s">
        <v>237</v>
      </c>
      <c r="Y2226">
        <v>-1</v>
      </c>
      <c r="AB2226" t="s">
        <v>237</v>
      </c>
      <c r="AH2226">
        <v>0</v>
      </c>
      <c r="AN2226" t="s">
        <v>238</v>
      </c>
      <c r="AO2226">
        <v>1</v>
      </c>
      <c r="AP2226" t="s">
        <v>239</v>
      </c>
      <c r="AQ2226" s="27">
        <v>41575</v>
      </c>
      <c r="AR2226" t="s">
        <v>240</v>
      </c>
      <c r="AS2226">
        <v>2</v>
      </c>
      <c r="AT2226" t="s">
        <v>239</v>
      </c>
      <c r="AU2226" s="27">
        <v>41575</v>
      </c>
    </row>
    <row r="2227" spans="1:47" x14ac:dyDescent="0.2">
      <c r="A2227">
        <v>2226</v>
      </c>
      <c r="B2227" t="s">
        <v>8304</v>
      </c>
      <c r="C2227" t="s">
        <v>726</v>
      </c>
      <c r="D2227" t="s">
        <v>8305</v>
      </c>
      <c r="E2227" s="27">
        <v>41314</v>
      </c>
      <c r="F2227" t="s">
        <v>233</v>
      </c>
      <c r="G2227" s="27">
        <v>31119</v>
      </c>
      <c r="H2227">
        <v>31</v>
      </c>
      <c r="I2227" t="s">
        <v>244</v>
      </c>
      <c r="J2227" t="s">
        <v>245</v>
      </c>
      <c r="K2227">
        <v>1</v>
      </c>
      <c r="L2227">
        <v>6</v>
      </c>
      <c r="M2227">
        <v>0</v>
      </c>
      <c r="N2227">
        <v>0</v>
      </c>
      <c r="O2227">
        <v>2</v>
      </c>
      <c r="P2227">
        <v>-1</v>
      </c>
      <c r="Q2227" s="28">
        <v>41313.484722222223</v>
      </c>
      <c r="R2227" s="28">
        <v>41317.34375</v>
      </c>
      <c r="S2227" t="s">
        <v>8306</v>
      </c>
      <c r="T2227" s="27">
        <v>41313</v>
      </c>
      <c r="V2227">
        <v>1</v>
      </c>
      <c r="W2227" t="s">
        <v>36</v>
      </c>
      <c r="X2227" t="s">
        <v>412</v>
      </c>
      <c r="Y2227">
        <v>1</v>
      </c>
      <c r="AA2227" t="s">
        <v>8307</v>
      </c>
      <c r="AB2227" t="s">
        <v>36</v>
      </c>
      <c r="AC2227">
        <v>0</v>
      </c>
      <c r="AD2227" s="27">
        <v>41705</v>
      </c>
      <c r="AE2227" t="s">
        <v>422</v>
      </c>
      <c r="AF2227" s="27">
        <v>41705</v>
      </c>
      <c r="AG2227" s="27">
        <v>41706</v>
      </c>
      <c r="AH2227">
        <v>0</v>
      </c>
      <c r="AN2227" t="s">
        <v>238</v>
      </c>
      <c r="AO2227">
        <v>6</v>
      </c>
      <c r="AP2227" t="s">
        <v>246</v>
      </c>
      <c r="AQ2227" s="27">
        <v>41314</v>
      </c>
      <c r="AR2227" t="s">
        <v>240</v>
      </c>
      <c r="AS2227">
        <v>6</v>
      </c>
      <c r="AT2227" t="s">
        <v>246</v>
      </c>
      <c r="AU2227" s="27">
        <v>41314</v>
      </c>
    </row>
    <row r="2228" spans="1:47" x14ac:dyDescent="0.2">
      <c r="A2228">
        <v>2227</v>
      </c>
      <c r="B2228" t="s">
        <v>8308</v>
      </c>
      <c r="C2228" t="s">
        <v>8309</v>
      </c>
      <c r="D2228" t="s">
        <v>3828</v>
      </c>
      <c r="E2228" s="27">
        <v>41989</v>
      </c>
      <c r="F2228" t="s">
        <v>294</v>
      </c>
      <c r="G2228" s="27">
        <v>29843</v>
      </c>
      <c r="H2228">
        <v>34</v>
      </c>
      <c r="I2228" t="s">
        <v>244</v>
      </c>
      <c r="J2228" t="s">
        <v>250</v>
      </c>
      <c r="K2228">
        <v>0</v>
      </c>
      <c r="L2228">
        <v>5</v>
      </c>
      <c r="M2228">
        <v>0</v>
      </c>
      <c r="N2228">
        <v>0</v>
      </c>
      <c r="O2228">
        <v>0</v>
      </c>
      <c r="P2228">
        <v>-1</v>
      </c>
      <c r="Q2228" s="28">
        <v>41988.349305555559</v>
      </c>
      <c r="R2228" s="28">
        <v>41989.0625</v>
      </c>
      <c r="S2228" t="s">
        <v>8310</v>
      </c>
      <c r="T2228" s="27">
        <v>41988</v>
      </c>
      <c r="V2228">
        <v>1</v>
      </c>
      <c r="W2228" t="s">
        <v>32</v>
      </c>
      <c r="X2228" t="s">
        <v>2223</v>
      </c>
      <c r="Y2228">
        <v>0</v>
      </c>
      <c r="AB2228" t="s">
        <v>237</v>
      </c>
      <c r="AH2228">
        <v>0</v>
      </c>
      <c r="AN2228" t="s">
        <v>238</v>
      </c>
      <c r="AO2228">
        <v>1</v>
      </c>
      <c r="AP2228" t="s">
        <v>239</v>
      </c>
      <c r="AQ2228" s="27">
        <v>41989</v>
      </c>
      <c r="AR2228" t="s">
        <v>240</v>
      </c>
      <c r="AS2228">
        <v>5</v>
      </c>
      <c r="AT2228" t="s">
        <v>246</v>
      </c>
      <c r="AU2228" s="27">
        <v>41989</v>
      </c>
    </row>
    <row r="2229" spans="1:47" x14ac:dyDescent="0.2">
      <c r="A2229">
        <v>2228</v>
      </c>
      <c r="B2229" t="s">
        <v>8311</v>
      </c>
      <c r="C2229" t="s">
        <v>8312</v>
      </c>
      <c r="D2229" t="s">
        <v>2683</v>
      </c>
      <c r="E2229" s="27">
        <v>41940</v>
      </c>
      <c r="F2229" t="s">
        <v>233</v>
      </c>
      <c r="G2229" s="27">
        <v>35246</v>
      </c>
      <c r="H2229">
        <v>19</v>
      </c>
      <c r="I2229" t="s">
        <v>259</v>
      </c>
      <c r="J2229" t="s">
        <v>250</v>
      </c>
      <c r="K2229">
        <v>0</v>
      </c>
      <c r="L2229">
        <v>4</v>
      </c>
      <c r="M2229">
        <v>2</v>
      </c>
      <c r="N2229">
        <v>0</v>
      </c>
      <c r="O2229">
        <v>3</v>
      </c>
      <c r="P2229">
        <v>-1</v>
      </c>
      <c r="Q2229" s="28">
        <v>41939.318749999999</v>
      </c>
      <c r="R2229" s="28">
        <v>41969.473611111112</v>
      </c>
      <c r="S2229" t="s">
        <v>8313</v>
      </c>
      <c r="T2229" s="27">
        <v>41939</v>
      </c>
      <c r="V2229">
        <v>1</v>
      </c>
      <c r="W2229" t="s">
        <v>32</v>
      </c>
      <c r="X2229" t="s">
        <v>359</v>
      </c>
      <c r="Y2229">
        <v>1</v>
      </c>
      <c r="AA2229" t="s">
        <v>8314</v>
      </c>
      <c r="AB2229" t="s">
        <v>36</v>
      </c>
      <c r="AD2229" s="27">
        <v>42132</v>
      </c>
      <c r="AE2229" t="s">
        <v>392</v>
      </c>
      <c r="AH2229">
        <v>0</v>
      </c>
      <c r="AN2229" t="s">
        <v>238</v>
      </c>
      <c r="AO2229">
        <v>7</v>
      </c>
      <c r="AP2229" t="s">
        <v>246</v>
      </c>
      <c r="AQ2229" s="27">
        <v>41940</v>
      </c>
      <c r="AR2229" t="s">
        <v>240</v>
      </c>
      <c r="AS2229">
        <v>4</v>
      </c>
      <c r="AT2229" t="s">
        <v>239</v>
      </c>
      <c r="AU2229" s="27">
        <v>41940</v>
      </c>
    </row>
    <row r="2230" spans="1:47" x14ac:dyDescent="0.2">
      <c r="A2230">
        <v>2229</v>
      </c>
      <c r="B2230" t="s">
        <v>8315</v>
      </c>
      <c r="C2230" t="s">
        <v>1803</v>
      </c>
      <c r="D2230" t="s">
        <v>8316</v>
      </c>
      <c r="E2230" s="27">
        <v>41741</v>
      </c>
      <c r="F2230" t="s">
        <v>294</v>
      </c>
      <c r="G2230" s="27">
        <v>32623</v>
      </c>
      <c r="H2230">
        <v>26</v>
      </c>
      <c r="I2230" t="s">
        <v>244</v>
      </c>
      <c r="J2230" t="s">
        <v>245</v>
      </c>
      <c r="K2230">
        <v>0</v>
      </c>
      <c r="L2230">
        <v>4</v>
      </c>
      <c r="M2230">
        <v>0</v>
      </c>
      <c r="N2230">
        <v>0</v>
      </c>
      <c r="O2230">
        <v>0</v>
      </c>
      <c r="P2230">
        <v>-1</v>
      </c>
      <c r="Q2230" s="28">
        <v>41740.502083333333</v>
      </c>
      <c r="R2230" s="28">
        <v>41741.331944444442</v>
      </c>
      <c r="S2230" t="s">
        <v>8317</v>
      </c>
      <c r="T2230" s="27">
        <v>41740</v>
      </c>
      <c r="V2230">
        <v>1</v>
      </c>
      <c r="W2230" t="s">
        <v>32</v>
      </c>
      <c r="X2230" t="s">
        <v>313</v>
      </c>
      <c r="Y2230">
        <v>0</v>
      </c>
      <c r="AB2230" t="s">
        <v>237</v>
      </c>
      <c r="AH2230">
        <v>0</v>
      </c>
      <c r="AN2230" t="s">
        <v>238</v>
      </c>
      <c r="AO2230">
        <v>3</v>
      </c>
      <c r="AP2230" t="s">
        <v>239</v>
      </c>
      <c r="AQ2230" s="27">
        <v>41741</v>
      </c>
      <c r="AR2230" t="s">
        <v>240</v>
      </c>
      <c r="AS2230">
        <v>4</v>
      </c>
      <c r="AT2230" t="s">
        <v>239</v>
      </c>
      <c r="AU2230" s="27">
        <v>41741</v>
      </c>
    </row>
    <row r="2231" spans="1:47" x14ac:dyDescent="0.2">
      <c r="A2231">
        <v>2230</v>
      </c>
      <c r="B2231" t="s">
        <v>8318</v>
      </c>
      <c r="C2231" t="s">
        <v>8319</v>
      </c>
      <c r="D2231" t="s">
        <v>8320</v>
      </c>
      <c r="E2231" s="27">
        <v>41763</v>
      </c>
      <c r="F2231" t="s">
        <v>294</v>
      </c>
      <c r="G2231" s="27">
        <v>33444</v>
      </c>
      <c r="H2231">
        <v>24</v>
      </c>
      <c r="I2231" t="s">
        <v>259</v>
      </c>
      <c r="J2231" t="s">
        <v>245</v>
      </c>
      <c r="K2231">
        <v>0</v>
      </c>
      <c r="L2231">
        <v>3</v>
      </c>
      <c r="M2231">
        <v>0</v>
      </c>
      <c r="N2231">
        <v>0</v>
      </c>
      <c r="O2231">
        <v>0</v>
      </c>
      <c r="P2231">
        <v>0</v>
      </c>
      <c r="Q2231" s="28">
        <v>41763.538194444445</v>
      </c>
      <c r="R2231" s="28">
        <v>41763.342361111114</v>
      </c>
      <c r="S2231" t="s">
        <v>8321</v>
      </c>
      <c r="T2231" s="27">
        <v>41762</v>
      </c>
      <c r="V2231">
        <v>1</v>
      </c>
      <c r="W2231" t="s">
        <v>36</v>
      </c>
      <c r="X2231" t="s">
        <v>263</v>
      </c>
      <c r="Y2231">
        <v>0</v>
      </c>
      <c r="AB2231" t="s">
        <v>237</v>
      </c>
      <c r="AH2231">
        <v>0</v>
      </c>
      <c r="AN2231" t="s">
        <v>238</v>
      </c>
      <c r="AO2231">
        <v>2</v>
      </c>
      <c r="AP2231" t="s">
        <v>239</v>
      </c>
      <c r="AQ2231" s="27">
        <v>41763</v>
      </c>
      <c r="AR2231" t="s">
        <v>240</v>
      </c>
      <c r="AS2231">
        <v>3</v>
      </c>
      <c r="AT2231" t="s">
        <v>239</v>
      </c>
      <c r="AU2231" s="27">
        <v>41763</v>
      </c>
    </row>
    <row r="2232" spans="1:47" x14ac:dyDescent="0.2">
      <c r="A2232">
        <v>2231</v>
      </c>
      <c r="B2232" t="s">
        <v>8322</v>
      </c>
      <c r="C2232" t="s">
        <v>793</v>
      </c>
      <c r="D2232" t="s">
        <v>1300</v>
      </c>
      <c r="E2232" s="27">
        <v>41305</v>
      </c>
      <c r="F2232" t="s">
        <v>233</v>
      </c>
      <c r="G2232" s="27">
        <v>33620</v>
      </c>
      <c r="H2232">
        <v>24</v>
      </c>
      <c r="I2232" t="s">
        <v>259</v>
      </c>
      <c r="J2232" t="s">
        <v>250</v>
      </c>
      <c r="K2232">
        <v>0</v>
      </c>
      <c r="L2232">
        <v>9</v>
      </c>
      <c r="M2232">
        <v>5</v>
      </c>
      <c r="N2232">
        <v>0</v>
      </c>
      <c r="O2232">
        <v>12</v>
      </c>
      <c r="P2232">
        <v>0</v>
      </c>
      <c r="Q2232" s="28">
        <v>41305.163888888892</v>
      </c>
      <c r="R2232" s="28">
        <v>41342.127083333333</v>
      </c>
      <c r="S2232" t="s">
        <v>8323</v>
      </c>
      <c r="U2232" s="27">
        <v>41305</v>
      </c>
      <c r="V2232">
        <v>0</v>
      </c>
      <c r="W2232" t="s">
        <v>36</v>
      </c>
      <c r="X2232" t="s">
        <v>274</v>
      </c>
      <c r="Y2232">
        <v>1</v>
      </c>
      <c r="AA2232" t="s">
        <v>8324</v>
      </c>
      <c r="AB2232" t="s">
        <v>36</v>
      </c>
      <c r="AC2232">
        <v>42</v>
      </c>
      <c r="AD2232" s="27">
        <v>41312</v>
      </c>
      <c r="AE2232" t="s">
        <v>404</v>
      </c>
      <c r="AF2232" s="27">
        <v>41354</v>
      </c>
      <c r="AG2232" s="27">
        <v>41419</v>
      </c>
      <c r="AH2232">
        <v>1</v>
      </c>
      <c r="AJ2232" t="s">
        <v>8325</v>
      </c>
      <c r="AK2232" t="s">
        <v>366</v>
      </c>
      <c r="AL2232" s="27">
        <v>41679</v>
      </c>
      <c r="AM2232" t="s">
        <v>4975</v>
      </c>
      <c r="AN2232" t="s">
        <v>238</v>
      </c>
      <c r="AO2232">
        <v>9</v>
      </c>
      <c r="AP2232" t="s">
        <v>269</v>
      </c>
      <c r="AQ2232" s="27">
        <v>41305</v>
      </c>
      <c r="AR2232" t="s">
        <v>240</v>
      </c>
      <c r="AS2232">
        <v>9</v>
      </c>
      <c r="AT2232" t="s">
        <v>269</v>
      </c>
      <c r="AU2232" s="27">
        <v>41305</v>
      </c>
    </row>
    <row r="2233" spans="1:47" x14ac:dyDescent="0.2">
      <c r="A2233">
        <v>2232</v>
      </c>
      <c r="B2233" t="s">
        <v>8326</v>
      </c>
      <c r="C2233" t="s">
        <v>8327</v>
      </c>
      <c r="D2233" t="s">
        <v>8328</v>
      </c>
      <c r="E2233" s="27">
        <v>41338</v>
      </c>
      <c r="F2233" t="s">
        <v>233</v>
      </c>
      <c r="G2233" s="27">
        <v>34339</v>
      </c>
      <c r="H2233">
        <v>22</v>
      </c>
      <c r="I2233" t="s">
        <v>259</v>
      </c>
      <c r="J2233" t="s">
        <v>250</v>
      </c>
      <c r="K2233">
        <v>0</v>
      </c>
      <c r="L2233">
        <v>4</v>
      </c>
      <c r="M2233">
        <v>0</v>
      </c>
      <c r="N2233">
        <v>0</v>
      </c>
      <c r="O2233">
        <v>0</v>
      </c>
      <c r="P2233">
        <v>0</v>
      </c>
      <c r="Q2233" s="28">
        <v>41338.148611111108</v>
      </c>
      <c r="R2233" s="28">
        <v>41765.261805555558</v>
      </c>
      <c r="S2233" t="s">
        <v>8329</v>
      </c>
      <c r="T2233" s="27">
        <v>41337</v>
      </c>
      <c r="V2233">
        <v>1</v>
      </c>
      <c r="W2233" t="s">
        <v>32</v>
      </c>
      <c r="X2233" t="s">
        <v>1406</v>
      </c>
      <c r="Y2233">
        <v>0</v>
      </c>
      <c r="AB2233" t="s">
        <v>237</v>
      </c>
      <c r="AH2233">
        <v>0</v>
      </c>
      <c r="AN2233" t="s">
        <v>238</v>
      </c>
      <c r="AO2233">
        <v>6</v>
      </c>
      <c r="AP2233" t="s">
        <v>246</v>
      </c>
      <c r="AQ2233" s="27">
        <v>41338</v>
      </c>
      <c r="AR2233" t="s">
        <v>240</v>
      </c>
      <c r="AS2233">
        <v>4</v>
      </c>
      <c r="AT2233" t="s">
        <v>239</v>
      </c>
      <c r="AU2233" s="27">
        <v>41338</v>
      </c>
    </row>
    <row r="2234" spans="1:47" x14ac:dyDescent="0.2">
      <c r="A2234">
        <v>2233</v>
      </c>
      <c r="B2234" t="s">
        <v>8330</v>
      </c>
      <c r="C2234" t="s">
        <v>2404</v>
      </c>
      <c r="D2234" t="s">
        <v>3540</v>
      </c>
      <c r="E2234" s="27">
        <v>41357</v>
      </c>
      <c r="F2234" t="s">
        <v>233</v>
      </c>
      <c r="G2234" s="27">
        <v>33654</v>
      </c>
      <c r="H2234">
        <v>24</v>
      </c>
      <c r="I2234" t="s">
        <v>259</v>
      </c>
      <c r="J2234" t="s">
        <v>245</v>
      </c>
      <c r="K2234">
        <v>0</v>
      </c>
      <c r="L2234">
        <v>8</v>
      </c>
      <c r="M2234">
        <v>0</v>
      </c>
      <c r="N2234">
        <v>0</v>
      </c>
      <c r="O2234">
        <v>3</v>
      </c>
      <c r="P2234">
        <v>-1</v>
      </c>
      <c r="Q2234" s="28">
        <v>41356.306250000001</v>
      </c>
      <c r="R2234" s="28">
        <v>41362.428472222222</v>
      </c>
      <c r="S2234" t="s">
        <v>8331</v>
      </c>
      <c r="T2234" s="27">
        <v>41356</v>
      </c>
      <c r="V2234">
        <v>1</v>
      </c>
      <c r="W2234" t="s">
        <v>32</v>
      </c>
      <c r="X2234" t="s">
        <v>359</v>
      </c>
      <c r="Y2234">
        <v>1</v>
      </c>
      <c r="AA2234" t="s">
        <v>8332</v>
      </c>
      <c r="AB2234" t="s">
        <v>32</v>
      </c>
      <c r="AC2234">
        <v>0</v>
      </c>
      <c r="AD2234" s="27">
        <v>41561</v>
      </c>
      <c r="AE2234" t="s">
        <v>337</v>
      </c>
      <c r="AF2234" s="27">
        <v>41561</v>
      </c>
      <c r="AG2234" s="27">
        <v>41562</v>
      </c>
      <c r="AH2234">
        <v>0</v>
      </c>
      <c r="AN2234" t="s">
        <v>238</v>
      </c>
      <c r="AO2234">
        <v>6</v>
      </c>
      <c r="AP2234" t="s">
        <v>246</v>
      </c>
      <c r="AQ2234" s="27">
        <v>41357</v>
      </c>
      <c r="AR2234" t="s">
        <v>240</v>
      </c>
      <c r="AS2234">
        <v>8</v>
      </c>
      <c r="AT2234" t="s">
        <v>269</v>
      </c>
      <c r="AU2234" s="27">
        <v>41357</v>
      </c>
    </row>
    <row r="2235" spans="1:47" x14ac:dyDescent="0.2">
      <c r="A2235">
        <v>2234</v>
      </c>
      <c r="B2235" t="s">
        <v>8333</v>
      </c>
      <c r="C2235" t="s">
        <v>8334</v>
      </c>
      <c r="D2235" t="s">
        <v>8335</v>
      </c>
      <c r="E2235" s="27">
        <v>41540</v>
      </c>
      <c r="F2235" t="s">
        <v>233</v>
      </c>
      <c r="G2235" s="27">
        <v>21591</v>
      </c>
      <c r="H2235">
        <v>57</v>
      </c>
      <c r="I2235" t="s">
        <v>234</v>
      </c>
      <c r="J2235" t="s">
        <v>353</v>
      </c>
      <c r="K2235">
        <v>0</v>
      </c>
      <c r="L2235">
        <v>1</v>
      </c>
      <c r="M2235">
        <v>0</v>
      </c>
      <c r="N2235">
        <v>0</v>
      </c>
      <c r="O2235">
        <v>3</v>
      </c>
      <c r="P2235">
        <v>-2</v>
      </c>
      <c r="Q2235" s="28">
        <v>41538.061111111114</v>
      </c>
      <c r="R2235" s="28">
        <v>41539.076388888891</v>
      </c>
      <c r="S2235" t="s">
        <v>8336</v>
      </c>
      <c r="T2235" s="27">
        <v>41538</v>
      </c>
      <c r="V2235">
        <v>2</v>
      </c>
      <c r="W2235" t="s">
        <v>32</v>
      </c>
      <c r="X2235" t="s">
        <v>364</v>
      </c>
      <c r="Y2235">
        <v>0</v>
      </c>
      <c r="AB2235" t="s">
        <v>237</v>
      </c>
      <c r="AH2235">
        <v>0</v>
      </c>
      <c r="AN2235" t="s">
        <v>238</v>
      </c>
      <c r="AO2235">
        <v>1</v>
      </c>
      <c r="AP2235" t="s">
        <v>239</v>
      </c>
      <c r="AQ2235" s="27">
        <v>41540</v>
      </c>
      <c r="AR2235" t="s">
        <v>240</v>
      </c>
      <c r="AS2235">
        <v>1</v>
      </c>
      <c r="AT2235" t="s">
        <v>239</v>
      </c>
      <c r="AU2235" s="27">
        <v>41540</v>
      </c>
    </row>
    <row r="2236" spans="1:47" x14ac:dyDescent="0.2">
      <c r="A2236">
        <v>2235</v>
      </c>
      <c r="B2236" t="s">
        <v>8337</v>
      </c>
      <c r="C2236" t="s">
        <v>400</v>
      </c>
      <c r="D2236" t="s">
        <v>5901</v>
      </c>
      <c r="E2236" s="27">
        <v>41492</v>
      </c>
      <c r="F2236" t="s">
        <v>233</v>
      </c>
      <c r="G2236" s="27">
        <v>31353</v>
      </c>
      <c r="H2236">
        <v>30</v>
      </c>
      <c r="I2236" t="s">
        <v>244</v>
      </c>
      <c r="J2236" t="s">
        <v>245</v>
      </c>
      <c r="K2236">
        <v>0</v>
      </c>
      <c r="L2236">
        <v>7</v>
      </c>
      <c r="M2236">
        <v>0</v>
      </c>
      <c r="N2236">
        <v>0</v>
      </c>
      <c r="O2236">
        <v>6</v>
      </c>
      <c r="P2236">
        <v>-1</v>
      </c>
      <c r="Q2236" s="28">
        <v>41491.411111111112</v>
      </c>
      <c r="R2236" s="28">
        <v>41498.317361111112</v>
      </c>
      <c r="S2236" t="s">
        <v>8338</v>
      </c>
      <c r="U2236" s="27">
        <v>41491</v>
      </c>
      <c r="V2236">
        <v>1</v>
      </c>
      <c r="W2236" t="s">
        <v>32</v>
      </c>
      <c r="X2236" t="s">
        <v>274</v>
      </c>
      <c r="Y2236">
        <v>0</v>
      </c>
      <c r="AB2236" t="s">
        <v>237</v>
      </c>
      <c r="AH2236">
        <v>0</v>
      </c>
      <c r="AN2236" t="s">
        <v>238</v>
      </c>
      <c r="AO2236">
        <v>8</v>
      </c>
      <c r="AP2236" t="s">
        <v>269</v>
      </c>
      <c r="AQ2236" s="27">
        <v>41492</v>
      </c>
      <c r="AR2236" t="s">
        <v>240</v>
      </c>
      <c r="AS2236">
        <v>7</v>
      </c>
      <c r="AT2236" t="s">
        <v>246</v>
      </c>
      <c r="AU2236" s="27">
        <v>41492</v>
      </c>
    </row>
    <row r="2237" spans="1:47" x14ac:dyDescent="0.2">
      <c r="A2237">
        <v>2236</v>
      </c>
      <c r="B2237" t="s">
        <v>8339</v>
      </c>
      <c r="C2237" t="s">
        <v>1010</v>
      </c>
      <c r="D2237" t="s">
        <v>1376</v>
      </c>
      <c r="E2237" s="27">
        <v>41990</v>
      </c>
      <c r="F2237" t="s">
        <v>233</v>
      </c>
      <c r="G2237" s="27">
        <v>26651</v>
      </c>
      <c r="H2237">
        <v>43</v>
      </c>
      <c r="I2237" t="s">
        <v>244</v>
      </c>
      <c r="J2237" t="s">
        <v>250</v>
      </c>
      <c r="K2237">
        <v>0</v>
      </c>
      <c r="L2237">
        <v>1</v>
      </c>
      <c r="M2237">
        <v>0</v>
      </c>
      <c r="N2237">
        <v>0</v>
      </c>
      <c r="O2237">
        <v>4</v>
      </c>
      <c r="P2237">
        <v>-1</v>
      </c>
      <c r="Q2237" s="28">
        <v>41989.331944444442</v>
      </c>
      <c r="R2237" s="28">
        <v>41991.194444444445</v>
      </c>
      <c r="S2237" t="s">
        <v>8340</v>
      </c>
      <c r="T2237" s="27">
        <v>41990</v>
      </c>
      <c r="V2237">
        <v>0</v>
      </c>
      <c r="W2237" t="s">
        <v>32</v>
      </c>
      <c r="X2237" t="s">
        <v>8341</v>
      </c>
      <c r="Y2237">
        <v>1</v>
      </c>
      <c r="AA2237" t="s">
        <v>8342</v>
      </c>
      <c r="AB2237" t="s">
        <v>36</v>
      </c>
      <c r="AD2237" s="27">
        <v>42073</v>
      </c>
      <c r="AE2237" t="s">
        <v>724</v>
      </c>
      <c r="AH2237">
        <v>0</v>
      </c>
      <c r="AN2237" t="s">
        <v>238</v>
      </c>
      <c r="AO2237">
        <v>1</v>
      </c>
      <c r="AP2237" t="s">
        <v>239</v>
      </c>
      <c r="AQ2237" s="27">
        <v>41990</v>
      </c>
      <c r="AR2237" t="s">
        <v>240</v>
      </c>
      <c r="AS2237">
        <v>1</v>
      </c>
      <c r="AT2237" t="s">
        <v>239</v>
      </c>
      <c r="AU2237" s="27">
        <v>41990</v>
      </c>
    </row>
    <row r="2238" spans="1:47" x14ac:dyDescent="0.2">
      <c r="A2238">
        <v>2237</v>
      </c>
      <c r="B2238" t="s">
        <v>8343</v>
      </c>
      <c r="C2238" t="s">
        <v>8344</v>
      </c>
      <c r="D2238" t="s">
        <v>2683</v>
      </c>
      <c r="E2238" s="27">
        <v>41509</v>
      </c>
      <c r="F2238" t="s">
        <v>233</v>
      </c>
      <c r="G2238" s="27">
        <v>33584</v>
      </c>
      <c r="H2238">
        <v>24</v>
      </c>
      <c r="I2238" t="s">
        <v>259</v>
      </c>
      <c r="J2238" t="s">
        <v>250</v>
      </c>
      <c r="K2238">
        <v>0</v>
      </c>
      <c r="L2238">
        <v>7</v>
      </c>
      <c r="M2238">
        <v>0</v>
      </c>
      <c r="N2238">
        <v>1</v>
      </c>
      <c r="O2238">
        <v>4</v>
      </c>
      <c r="P2238">
        <v>-1</v>
      </c>
      <c r="Q2238" s="28">
        <v>41508.189583333333</v>
      </c>
      <c r="R2238" s="28">
        <v>41513.054861111108</v>
      </c>
      <c r="S2238" t="s">
        <v>8345</v>
      </c>
      <c r="T2238" s="27">
        <v>41508</v>
      </c>
      <c r="V2238">
        <v>1</v>
      </c>
      <c r="W2238" t="s">
        <v>32</v>
      </c>
      <c r="X2238" t="s">
        <v>359</v>
      </c>
      <c r="Y2238">
        <v>0</v>
      </c>
      <c r="AB2238" t="s">
        <v>237</v>
      </c>
      <c r="AH2238">
        <v>0</v>
      </c>
      <c r="AN2238" t="s">
        <v>238</v>
      </c>
      <c r="AO2238">
        <v>4</v>
      </c>
      <c r="AP2238" t="s">
        <v>239</v>
      </c>
      <c r="AQ2238" s="27">
        <v>41509</v>
      </c>
      <c r="AR2238" t="s">
        <v>240</v>
      </c>
      <c r="AS2238">
        <v>7</v>
      </c>
      <c r="AT2238" t="s">
        <v>246</v>
      </c>
      <c r="AU2238" s="27">
        <v>41509</v>
      </c>
    </row>
    <row r="2239" spans="1:47" x14ac:dyDescent="0.2">
      <c r="A2239">
        <v>2238</v>
      </c>
      <c r="B2239" t="s">
        <v>8346</v>
      </c>
      <c r="C2239" t="s">
        <v>8347</v>
      </c>
      <c r="D2239" t="s">
        <v>8348</v>
      </c>
      <c r="E2239" s="27">
        <v>41983</v>
      </c>
      <c r="F2239" t="s">
        <v>233</v>
      </c>
      <c r="G2239" s="27">
        <v>33268</v>
      </c>
      <c r="H2239">
        <v>25</v>
      </c>
      <c r="I2239" t="s">
        <v>244</v>
      </c>
      <c r="J2239" t="s">
        <v>245</v>
      </c>
      <c r="K2239">
        <v>0</v>
      </c>
      <c r="L2239">
        <v>3</v>
      </c>
      <c r="M2239">
        <v>0</v>
      </c>
      <c r="N2239">
        <v>0</v>
      </c>
      <c r="O2239">
        <v>0</v>
      </c>
      <c r="W2239" t="s">
        <v>237</v>
      </c>
      <c r="Y2239">
        <v>-1</v>
      </c>
      <c r="AB2239" t="s">
        <v>237</v>
      </c>
      <c r="AH2239">
        <v>0</v>
      </c>
      <c r="AN2239" t="s">
        <v>238</v>
      </c>
      <c r="AO2239">
        <v>3</v>
      </c>
      <c r="AP2239" t="s">
        <v>239</v>
      </c>
      <c r="AQ2239" s="27">
        <v>41983</v>
      </c>
      <c r="AR2239" t="s">
        <v>240</v>
      </c>
      <c r="AS2239">
        <v>3</v>
      </c>
      <c r="AT2239" t="s">
        <v>239</v>
      </c>
      <c r="AU2239" s="27">
        <v>41983</v>
      </c>
    </row>
    <row r="2240" spans="1:47" x14ac:dyDescent="0.2">
      <c r="A2240">
        <v>2239</v>
      </c>
      <c r="B2240" t="s">
        <v>8349</v>
      </c>
      <c r="C2240" t="s">
        <v>5145</v>
      </c>
      <c r="D2240" t="s">
        <v>8350</v>
      </c>
      <c r="E2240" s="27">
        <v>41576</v>
      </c>
      <c r="F2240" t="s">
        <v>294</v>
      </c>
      <c r="G2240" s="27">
        <v>31355</v>
      </c>
      <c r="H2240">
        <v>30</v>
      </c>
      <c r="I2240" t="s">
        <v>244</v>
      </c>
      <c r="J2240" t="s">
        <v>245</v>
      </c>
      <c r="K2240">
        <v>0</v>
      </c>
      <c r="L2240">
        <v>7</v>
      </c>
      <c r="M2240">
        <v>0</v>
      </c>
      <c r="N2240">
        <v>0</v>
      </c>
      <c r="O2240">
        <v>7</v>
      </c>
      <c r="P2240">
        <v>-18</v>
      </c>
      <c r="Q2240" s="28">
        <v>41558.314583333333</v>
      </c>
      <c r="R2240" s="28">
        <v>41576.238194444442</v>
      </c>
      <c r="S2240" t="s">
        <v>8351</v>
      </c>
      <c r="U2240" s="27">
        <v>41559</v>
      </c>
      <c r="V2240">
        <v>17</v>
      </c>
      <c r="W2240" t="s">
        <v>36</v>
      </c>
      <c r="X2240" t="s">
        <v>274</v>
      </c>
      <c r="Y2240">
        <v>0</v>
      </c>
      <c r="AB2240" t="s">
        <v>237</v>
      </c>
      <c r="AH2240">
        <v>0</v>
      </c>
      <c r="AN2240" t="s">
        <v>238</v>
      </c>
      <c r="AO2240">
        <v>3</v>
      </c>
      <c r="AP2240" t="s">
        <v>239</v>
      </c>
      <c r="AQ2240" s="27">
        <v>41576</v>
      </c>
      <c r="AR2240" t="s">
        <v>240</v>
      </c>
      <c r="AS2240">
        <v>7</v>
      </c>
      <c r="AT2240" t="s">
        <v>246</v>
      </c>
      <c r="AU2240" s="27">
        <v>41576</v>
      </c>
    </row>
    <row r="2241" spans="1:47" x14ac:dyDescent="0.2">
      <c r="A2241">
        <v>2240</v>
      </c>
      <c r="B2241" t="s">
        <v>8352</v>
      </c>
      <c r="C2241" t="s">
        <v>7138</v>
      </c>
      <c r="D2241" t="s">
        <v>8353</v>
      </c>
      <c r="E2241" s="27">
        <v>41956</v>
      </c>
      <c r="F2241" t="s">
        <v>233</v>
      </c>
      <c r="G2241" s="27">
        <v>33235</v>
      </c>
      <c r="H2241">
        <v>25</v>
      </c>
      <c r="I2241" t="s">
        <v>244</v>
      </c>
      <c r="J2241" t="s">
        <v>250</v>
      </c>
      <c r="K2241">
        <v>0</v>
      </c>
      <c r="L2241">
        <v>9</v>
      </c>
      <c r="M2241">
        <v>0</v>
      </c>
      <c r="N2241">
        <v>0</v>
      </c>
      <c r="O2241">
        <v>5</v>
      </c>
      <c r="P2241">
        <v>-1</v>
      </c>
      <c r="Q2241" s="28">
        <v>41955.480555555558</v>
      </c>
      <c r="R2241" s="28">
        <v>41957.067361111112</v>
      </c>
      <c r="S2241" t="s">
        <v>8354</v>
      </c>
      <c r="T2241" s="27">
        <v>41955</v>
      </c>
      <c r="V2241">
        <v>1</v>
      </c>
      <c r="W2241" t="s">
        <v>32</v>
      </c>
      <c r="X2241" t="s">
        <v>6072</v>
      </c>
      <c r="Y2241">
        <v>1</v>
      </c>
      <c r="AA2241" t="s">
        <v>8355</v>
      </c>
      <c r="AB2241" t="s">
        <v>36</v>
      </c>
      <c r="AC2241">
        <v>0</v>
      </c>
      <c r="AD2241" s="27">
        <v>42016</v>
      </c>
      <c r="AE2241" t="s">
        <v>412</v>
      </c>
      <c r="AF2241" s="27">
        <v>42016</v>
      </c>
      <c r="AG2241" s="27">
        <v>42017</v>
      </c>
      <c r="AH2241">
        <v>0</v>
      </c>
      <c r="AN2241" t="s">
        <v>238</v>
      </c>
      <c r="AO2241">
        <v>7</v>
      </c>
      <c r="AP2241" t="s">
        <v>246</v>
      </c>
      <c r="AQ2241" s="27">
        <v>41956</v>
      </c>
      <c r="AR2241" t="s">
        <v>240</v>
      </c>
      <c r="AS2241">
        <v>9</v>
      </c>
      <c r="AT2241" t="s">
        <v>269</v>
      </c>
      <c r="AU2241" s="27">
        <v>41956</v>
      </c>
    </row>
    <row r="2242" spans="1:47" x14ac:dyDescent="0.2">
      <c r="A2242">
        <v>2241</v>
      </c>
      <c r="B2242" t="s">
        <v>8356</v>
      </c>
      <c r="C2242" t="s">
        <v>8357</v>
      </c>
      <c r="D2242" t="s">
        <v>8358</v>
      </c>
      <c r="E2242" s="27">
        <v>41672</v>
      </c>
      <c r="F2242" t="s">
        <v>294</v>
      </c>
      <c r="G2242" s="27">
        <v>25595</v>
      </c>
      <c r="H2242">
        <v>46</v>
      </c>
      <c r="I2242" t="s">
        <v>234</v>
      </c>
      <c r="J2242" t="s">
        <v>250</v>
      </c>
      <c r="K2242">
        <v>0</v>
      </c>
      <c r="L2242">
        <v>1</v>
      </c>
      <c r="M2242">
        <v>0</v>
      </c>
      <c r="N2242">
        <v>0</v>
      </c>
      <c r="O2242">
        <v>0</v>
      </c>
      <c r="W2242" t="s">
        <v>237</v>
      </c>
      <c r="Y2242">
        <v>-1</v>
      </c>
      <c r="AB2242" t="s">
        <v>237</v>
      </c>
      <c r="AH2242">
        <v>0</v>
      </c>
      <c r="AN2242" t="s">
        <v>238</v>
      </c>
      <c r="AO2242">
        <v>1</v>
      </c>
      <c r="AP2242" t="s">
        <v>239</v>
      </c>
      <c r="AQ2242" s="27">
        <v>41672</v>
      </c>
      <c r="AR2242" t="s">
        <v>240</v>
      </c>
      <c r="AS2242">
        <v>1</v>
      </c>
      <c r="AT2242" t="s">
        <v>239</v>
      </c>
      <c r="AU2242" s="27">
        <v>41672</v>
      </c>
    </row>
    <row r="2243" spans="1:47" x14ac:dyDescent="0.2">
      <c r="A2243">
        <v>2242</v>
      </c>
      <c r="B2243" t="s">
        <v>8359</v>
      </c>
      <c r="C2243" t="s">
        <v>1010</v>
      </c>
      <c r="D2243" t="s">
        <v>8360</v>
      </c>
      <c r="E2243" s="27">
        <v>41412</v>
      </c>
      <c r="F2243" t="s">
        <v>233</v>
      </c>
      <c r="G2243" s="27">
        <v>33744</v>
      </c>
      <c r="H2243">
        <v>23</v>
      </c>
      <c r="I2243" t="s">
        <v>259</v>
      </c>
      <c r="J2243" t="s">
        <v>353</v>
      </c>
      <c r="K2243">
        <v>0</v>
      </c>
      <c r="L2243">
        <v>6</v>
      </c>
      <c r="M2243">
        <v>0</v>
      </c>
      <c r="N2243">
        <v>0</v>
      </c>
      <c r="O2243">
        <v>0</v>
      </c>
      <c r="P2243">
        <v>-1</v>
      </c>
      <c r="Q2243" s="28">
        <v>41411.109722222223</v>
      </c>
      <c r="R2243" s="28">
        <v>41418.251388888886</v>
      </c>
      <c r="S2243" t="s">
        <v>8361</v>
      </c>
      <c r="T2243" s="27">
        <v>41411</v>
      </c>
      <c r="V2243">
        <v>1</v>
      </c>
      <c r="W2243" t="s">
        <v>32</v>
      </c>
      <c r="X2243" t="s">
        <v>555</v>
      </c>
      <c r="Y2243">
        <v>0</v>
      </c>
      <c r="AB2243" t="s">
        <v>237</v>
      </c>
      <c r="AH2243">
        <v>0</v>
      </c>
      <c r="AN2243" t="s">
        <v>238</v>
      </c>
      <c r="AO2243">
        <v>5</v>
      </c>
      <c r="AP2243" t="s">
        <v>246</v>
      </c>
      <c r="AQ2243" s="27">
        <v>41412</v>
      </c>
      <c r="AR2243" t="s">
        <v>240</v>
      </c>
      <c r="AS2243">
        <v>6</v>
      </c>
      <c r="AT2243" t="s">
        <v>246</v>
      </c>
      <c r="AU2243" s="27">
        <v>41412</v>
      </c>
    </row>
    <row r="2244" spans="1:47" x14ac:dyDescent="0.2">
      <c r="A2244">
        <v>2243</v>
      </c>
      <c r="B2244" t="s">
        <v>8362</v>
      </c>
      <c r="C2244" t="s">
        <v>803</v>
      </c>
      <c r="D2244" t="s">
        <v>8363</v>
      </c>
      <c r="E2244" s="27">
        <v>41841</v>
      </c>
      <c r="F2244" t="s">
        <v>233</v>
      </c>
      <c r="G2244" s="27">
        <v>21533</v>
      </c>
      <c r="H2244">
        <v>57</v>
      </c>
      <c r="I2244" t="s">
        <v>234</v>
      </c>
      <c r="J2244" t="s">
        <v>245</v>
      </c>
      <c r="K2244">
        <v>0</v>
      </c>
      <c r="L2244">
        <v>2</v>
      </c>
      <c r="M2244">
        <v>0</v>
      </c>
      <c r="N2244">
        <v>0</v>
      </c>
      <c r="O2244">
        <v>0</v>
      </c>
      <c r="W2244" t="s">
        <v>237</v>
      </c>
      <c r="Y2244">
        <v>1</v>
      </c>
      <c r="AA2244" t="s">
        <v>8364</v>
      </c>
      <c r="AB2244" t="s">
        <v>32</v>
      </c>
      <c r="AC2244">
        <v>0</v>
      </c>
      <c r="AD2244" s="27">
        <v>41958</v>
      </c>
      <c r="AE2244" t="s">
        <v>1207</v>
      </c>
      <c r="AF2244" s="27">
        <v>41958</v>
      </c>
      <c r="AG2244" s="27">
        <v>41959</v>
      </c>
      <c r="AH2244">
        <v>1</v>
      </c>
      <c r="AJ2244" t="s">
        <v>8364</v>
      </c>
      <c r="AK2244" t="s">
        <v>255</v>
      </c>
      <c r="AL2244" s="27">
        <v>41958</v>
      </c>
      <c r="AM2244" t="s">
        <v>383</v>
      </c>
      <c r="AN2244" t="s">
        <v>238</v>
      </c>
      <c r="AO2244">
        <v>1</v>
      </c>
      <c r="AP2244" t="s">
        <v>239</v>
      </c>
      <c r="AQ2244" s="27">
        <v>41841</v>
      </c>
      <c r="AR2244" t="s">
        <v>240</v>
      </c>
      <c r="AS2244">
        <v>2</v>
      </c>
      <c r="AT2244" t="s">
        <v>239</v>
      </c>
      <c r="AU2244" s="27">
        <v>41841</v>
      </c>
    </row>
    <row r="2245" spans="1:47" x14ac:dyDescent="0.2">
      <c r="A2245">
        <v>2244</v>
      </c>
      <c r="B2245" t="s">
        <v>8365</v>
      </c>
      <c r="C2245" t="s">
        <v>8366</v>
      </c>
      <c r="D2245" t="s">
        <v>381</v>
      </c>
      <c r="E2245" s="27">
        <v>41863</v>
      </c>
      <c r="F2245" t="s">
        <v>294</v>
      </c>
      <c r="G2245" s="27">
        <v>31119</v>
      </c>
      <c r="H2245">
        <v>31</v>
      </c>
      <c r="I2245" t="s">
        <v>244</v>
      </c>
      <c r="J2245" t="s">
        <v>22</v>
      </c>
      <c r="K2245">
        <v>0</v>
      </c>
      <c r="L2245">
        <v>6</v>
      </c>
      <c r="M2245">
        <v>0</v>
      </c>
      <c r="N2245">
        <v>0</v>
      </c>
      <c r="O2245">
        <v>4</v>
      </c>
      <c r="P2245">
        <v>-1</v>
      </c>
      <c r="Q2245" s="28">
        <v>41862.407638888886</v>
      </c>
      <c r="R2245" s="28">
        <v>41863.390277777777</v>
      </c>
      <c r="S2245" t="s">
        <v>8367</v>
      </c>
      <c r="T2245" s="27">
        <v>41862</v>
      </c>
      <c r="V2245">
        <v>1</v>
      </c>
      <c r="W2245" t="s">
        <v>32</v>
      </c>
      <c r="X2245" t="s">
        <v>494</v>
      </c>
      <c r="Y2245">
        <v>0</v>
      </c>
      <c r="AB2245" t="s">
        <v>237</v>
      </c>
      <c r="AH2245">
        <v>0</v>
      </c>
      <c r="AN2245" t="s">
        <v>238</v>
      </c>
      <c r="AO2245">
        <v>4</v>
      </c>
      <c r="AP2245" t="s">
        <v>239</v>
      </c>
      <c r="AQ2245" s="27">
        <v>41863</v>
      </c>
      <c r="AR2245" t="s">
        <v>240</v>
      </c>
      <c r="AS2245">
        <v>6</v>
      </c>
      <c r="AT2245" t="s">
        <v>246</v>
      </c>
      <c r="AU2245" s="27">
        <v>41863</v>
      </c>
    </row>
    <row r="2246" spans="1:47" x14ac:dyDescent="0.2">
      <c r="A2246">
        <v>2245</v>
      </c>
      <c r="B2246" t="s">
        <v>8368</v>
      </c>
      <c r="C2246" t="s">
        <v>860</v>
      </c>
      <c r="D2246" t="s">
        <v>8369</v>
      </c>
      <c r="E2246" s="27">
        <v>41276</v>
      </c>
      <c r="F2246" t="s">
        <v>294</v>
      </c>
      <c r="G2246" s="27">
        <v>22024</v>
      </c>
      <c r="H2246">
        <v>56</v>
      </c>
      <c r="I2246" t="s">
        <v>234</v>
      </c>
      <c r="J2246" t="s">
        <v>245</v>
      </c>
      <c r="K2246">
        <v>0</v>
      </c>
      <c r="L2246">
        <v>8</v>
      </c>
      <c r="M2246">
        <v>0</v>
      </c>
      <c r="N2246">
        <v>0</v>
      </c>
      <c r="O2246">
        <v>1</v>
      </c>
      <c r="P2246">
        <v>-1</v>
      </c>
      <c r="Q2246" s="28">
        <v>41275.36041666667</v>
      </c>
      <c r="R2246" s="28">
        <v>41445.216666666667</v>
      </c>
      <c r="S2246" t="s">
        <v>8370</v>
      </c>
      <c r="T2246" s="27">
        <v>41275</v>
      </c>
      <c r="V2246">
        <v>1</v>
      </c>
      <c r="W2246" t="s">
        <v>32</v>
      </c>
      <c r="X2246" t="s">
        <v>1613</v>
      </c>
      <c r="Y2246">
        <v>0</v>
      </c>
      <c r="AB2246" t="s">
        <v>237</v>
      </c>
      <c r="AH2246">
        <v>0</v>
      </c>
      <c r="AN2246" t="s">
        <v>238</v>
      </c>
      <c r="AO2246">
        <v>3</v>
      </c>
      <c r="AP2246" t="s">
        <v>239</v>
      </c>
      <c r="AQ2246" s="27">
        <v>41276</v>
      </c>
      <c r="AR2246" t="s">
        <v>240</v>
      </c>
      <c r="AS2246">
        <v>8</v>
      </c>
      <c r="AT2246" t="s">
        <v>269</v>
      </c>
      <c r="AU2246" s="27">
        <v>41276</v>
      </c>
    </row>
    <row r="2247" spans="1:47" x14ac:dyDescent="0.2">
      <c r="A2247">
        <v>2246</v>
      </c>
      <c r="B2247" t="s">
        <v>8371</v>
      </c>
      <c r="C2247" t="s">
        <v>5686</v>
      </c>
      <c r="D2247" t="s">
        <v>2421</v>
      </c>
      <c r="E2247" s="27">
        <v>41325</v>
      </c>
      <c r="F2247" t="s">
        <v>233</v>
      </c>
      <c r="G2247" s="27">
        <v>34512</v>
      </c>
      <c r="H2247">
        <v>21</v>
      </c>
      <c r="I2247" t="s">
        <v>259</v>
      </c>
      <c r="J2247" t="s">
        <v>250</v>
      </c>
      <c r="K2247">
        <v>0</v>
      </c>
      <c r="L2247">
        <v>8</v>
      </c>
      <c r="M2247">
        <v>0</v>
      </c>
      <c r="N2247">
        <v>0</v>
      </c>
      <c r="O2247">
        <v>1</v>
      </c>
      <c r="P2247">
        <v>-8</v>
      </c>
      <c r="Q2247" s="28">
        <v>41317.061111111114</v>
      </c>
      <c r="R2247" s="28">
        <v>41325.412499999999</v>
      </c>
      <c r="S2247" t="s">
        <v>8372</v>
      </c>
      <c r="U2247" s="27">
        <v>41317</v>
      </c>
      <c r="V2247">
        <v>8</v>
      </c>
      <c r="W2247" t="s">
        <v>32</v>
      </c>
      <c r="X2247" t="s">
        <v>274</v>
      </c>
      <c r="Y2247">
        <v>0</v>
      </c>
      <c r="AB2247" t="s">
        <v>237</v>
      </c>
      <c r="AH2247">
        <v>0</v>
      </c>
      <c r="AN2247" t="s">
        <v>238</v>
      </c>
      <c r="AO2247">
        <v>8</v>
      </c>
      <c r="AP2247" t="s">
        <v>269</v>
      </c>
      <c r="AQ2247" s="27">
        <v>41325</v>
      </c>
      <c r="AR2247" t="s">
        <v>240</v>
      </c>
      <c r="AS2247">
        <v>8</v>
      </c>
      <c r="AT2247" t="s">
        <v>269</v>
      </c>
      <c r="AU2247" s="27">
        <v>41325</v>
      </c>
    </row>
    <row r="2248" spans="1:47" x14ac:dyDescent="0.2">
      <c r="A2248">
        <v>2247</v>
      </c>
      <c r="B2248" t="s">
        <v>8373</v>
      </c>
      <c r="C2248" t="s">
        <v>414</v>
      </c>
      <c r="D2248" t="s">
        <v>929</v>
      </c>
      <c r="E2248" s="27">
        <v>41279</v>
      </c>
      <c r="F2248" t="s">
        <v>233</v>
      </c>
      <c r="G2248" s="27">
        <v>30909</v>
      </c>
      <c r="H2248">
        <v>31</v>
      </c>
      <c r="I2248" t="s">
        <v>244</v>
      </c>
      <c r="J2248" t="s">
        <v>250</v>
      </c>
      <c r="K2248">
        <v>3</v>
      </c>
      <c r="L2248">
        <v>10</v>
      </c>
      <c r="M2248">
        <v>0</v>
      </c>
      <c r="N2248">
        <v>0</v>
      </c>
      <c r="O2248">
        <v>6</v>
      </c>
      <c r="P2248">
        <v>-1</v>
      </c>
      <c r="Q2248" s="28">
        <v>41278.179861111108</v>
      </c>
      <c r="R2248" s="28">
        <v>41309.526388888888</v>
      </c>
      <c r="S2248" t="s">
        <v>8374</v>
      </c>
      <c r="T2248" s="27">
        <v>41278</v>
      </c>
      <c r="V2248">
        <v>1</v>
      </c>
      <c r="W2248" t="s">
        <v>32</v>
      </c>
      <c r="X2248" t="s">
        <v>1207</v>
      </c>
      <c r="Y2248">
        <v>1</v>
      </c>
      <c r="AA2248" t="s">
        <v>8375</v>
      </c>
      <c r="AB2248" t="s">
        <v>32</v>
      </c>
      <c r="AC2248">
        <v>0</v>
      </c>
      <c r="AD2248" s="27">
        <v>41454</v>
      </c>
      <c r="AE2248" t="s">
        <v>252</v>
      </c>
      <c r="AF2248" s="27">
        <v>41454</v>
      </c>
      <c r="AG2248" s="27">
        <v>41961</v>
      </c>
      <c r="AH2248">
        <v>1</v>
      </c>
      <c r="AJ2248" t="s">
        <v>8375</v>
      </c>
      <c r="AK2248" t="s">
        <v>255</v>
      </c>
      <c r="AL2248" s="27">
        <v>41454</v>
      </c>
      <c r="AM2248" t="s">
        <v>254</v>
      </c>
      <c r="AN2248" t="s">
        <v>238</v>
      </c>
      <c r="AO2248">
        <v>6</v>
      </c>
      <c r="AP2248" t="s">
        <v>246</v>
      </c>
      <c r="AQ2248" s="27">
        <v>41279</v>
      </c>
      <c r="AR2248" t="s">
        <v>240</v>
      </c>
      <c r="AS2248">
        <v>10</v>
      </c>
      <c r="AT2248" t="s">
        <v>269</v>
      </c>
      <c r="AU2248" s="27">
        <v>41279</v>
      </c>
    </row>
    <row r="2249" spans="1:47" x14ac:dyDescent="0.2">
      <c r="A2249">
        <v>2248</v>
      </c>
      <c r="B2249" t="s">
        <v>8376</v>
      </c>
      <c r="C2249" t="s">
        <v>8377</v>
      </c>
      <c r="D2249" t="s">
        <v>8378</v>
      </c>
      <c r="E2249" s="27">
        <v>41382</v>
      </c>
      <c r="F2249" t="s">
        <v>294</v>
      </c>
      <c r="G2249" s="27">
        <v>33858</v>
      </c>
      <c r="H2249">
        <v>23</v>
      </c>
      <c r="I2249" t="s">
        <v>259</v>
      </c>
      <c r="J2249" t="s">
        <v>250</v>
      </c>
      <c r="K2249">
        <v>0</v>
      </c>
      <c r="L2249">
        <v>9</v>
      </c>
      <c r="M2249">
        <v>0</v>
      </c>
      <c r="N2249">
        <v>0</v>
      </c>
      <c r="O2249">
        <v>1</v>
      </c>
      <c r="P2249">
        <v>-1</v>
      </c>
      <c r="Q2249" s="28">
        <v>41381.15625</v>
      </c>
      <c r="R2249" s="28">
        <v>41382.399305555555</v>
      </c>
      <c r="S2249" t="s">
        <v>8379</v>
      </c>
      <c r="U2249" s="27">
        <v>41381</v>
      </c>
      <c r="V2249">
        <v>1</v>
      </c>
      <c r="W2249" t="s">
        <v>32</v>
      </c>
      <c r="X2249" t="s">
        <v>274</v>
      </c>
      <c r="Y2249">
        <v>0</v>
      </c>
      <c r="AB2249" t="s">
        <v>237</v>
      </c>
      <c r="AH2249">
        <v>0</v>
      </c>
      <c r="AN2249" t="s">
        <v>238</v>
      </c>
      <c r="AO2249">
        <v>8</v>
      </c>
      <c r="AP2249" t="s">
        <v>269</v>
      </c>
      <c r="AQ2249" s="27">
        <v>41382</v>
      </c>
      <c r="AR2249" t="s">
        <v>240</v>
      </c>
      <c r="AS2249">
        <v>9</v>
      </c>
      <c r="AT2249" t="s">
        <v>269</v>
      </c>
      <c r="AU2249" s="27">
        <v>41382</v>
      </c>
    </row>
    <row r="2250" spans="1:47" x14ac:dyDescent="0.2">
      <c r="A2250">
        <v>2249</v>
      </c>
      <c r="B2250" t="s">
        <v>8380</v>
      </c>
      <c r="C2250" t="s">
        <v>2183</v>
      </c>
      <c r="D2250" t="s">
        <v>2479</v>
      </c>
      <c r="E2250" s="27">
        <v>41927</v>
      </c>
      <c r="F2250" t="s">
        <v>233</v>
      </c>
      <c r="G2250" s="27">
        <v>32951</v>
      </c>
      <c r="H2250">
        <v>26</v>
      </c>
      <c r="I2250" t="s">
        <v>244</v>
      </c>
      <c r="J2250" t="s">
        <v>250</v>
      </c>
      <c r="K2250">
        <v>0</v>
      </c>
      <c r="L2250">
        <v>7</v>
      </c>
      <c r="M2250">
        <v>0</v>
      </c>
      <c r="N2250">
        <v>0</v>
      </c>
      <c r="O2250">
        <v>0</v>
      </c>
      <c r="P2250">
        <v>-1</v>
      </c>
      <c r="Q2250" s="28">
        <v>41926.319444444445</v>
      </c>
      <c r="R2250" s="28">
        <v>41927.36041666667</v>
      </c>
      <c r="S2250" t="s">
        <v>8381</v>
      </c>
      <c r="T2250" s="27">
        <v>41926</v>
      </c>
      <c r="V2250">
        <v>1</v>
      </c>
      <c r="W2250" t="s">
        <v>32</v>
      </c>
      <c r="X2250" t="s">
        <v>261</v>
      </c>
      <c r="Y2250">
        <v>0</v>
      </c>
      <c r="AB2250" t="s">
        <v>237</v>
      </c>
      <c r="AH2250">
        <v>0</v>
      </c>
      <c r="AN2250" t="s">
        <v>238</v>
      </c>
      <c r="AO2250">
        <v>3</v>
      </c>
      <c r="AP2250" t="s">
        <v>239</v>
      </c>
      <c r="AQ2250" s="27">
        <v>41927</v>
      </c>
      <c r="AR2250" t="s">
        <v>240</v>
      </c>
      <c r="AS2250">
        <v>7</v>
      </c>
      <c r="AT2250" t="s">
        <v>246</v>
      </c>
      <c r="AU2250" s="27">
        <v>41927</v>
      </c>
    </row>
    <row r="2251" spans="1:47" x14ac:dyDescent="0.2">
      <c r="A2251">
        <v>2250</v>
      </c>
      <c r="B2251" t="s">
        <v>8382</v>
      </c>
      <c r="C2251" t="s">
        <v>8383</v>
      </c>
      <c r="D2251" t="s">
        <v>266</v>
      </c>
      <c r="E2251" s="27">
        <v>41335</v>
      </c>
      <c r="F2251" t="s">
        <v>233</v>
      </c>
      <c r="G2251" s="27">
        <v>31390</v>
      </c>
      <c r="H2251">
        <v>30</v>
      </c>
      <c r="I2251" t="s">
        <v>244</v>
      </c>
      <c r="J2251" t="s">
        <v>250</v>
      </c>
      <c r="K2251">
        <v>1</v>
      </c>
      <c r="L2251">
        <v>10</v>
      </c>
      <c r="M2251">
        <v>0</v>
      </c>
      <c r="N2251">
        <v>2</v>
      </c>
      <c r="O2251">
        <v>15</v>
      </c>
      <c r="P2251">
        <v>-1</v>
      </c>
      <c r="Q2251" s="28">
        <v>41334.365277777775</v>
      </c>
      <c r="R2251" s="28">
        <v>41336.138194444444</v>
      </c>
      <c r="S2251" t="s">
        <v>8384</v>
      </c>
      <c r="T2251" s="27">
        <v>41334</v>
      </c>
      <c r="V2251">
        <v>1</v>
      </c>
      <c r="W2251" t="s">
        <v>32</v>
      </c>
      <c r="X2251" t="s">
        <v>555</v>
      </c>
      <c r="Y2251">
        <v>1</v>
      </c>
      <c r="AA2251" t="s">
        <v>8385</v>
      </c>
      <c r="AB2251" t="s">
        <v>32</v>
      </c>
      <c r="AC2251">
        <v>993</v>
      </c>
      <c r="AD2251" s="27">
        <v>41354</v>
      </c>
      <c r="AE2251" t="s">
        <v>359</v>
      </c>
      <c r="AF2251" s="27">
        <v>42347</v>
      </c>
      <c r="AG2251" s="27">
        <v>42353</v>
      </c>
      <c r="AH2251">
        <v>0</v>
      </c>
      <c r="AN2251" t="s">
        <v>238</v>
      </c>
      <c r="AO2251">
        <v>8</v>
      </c>
      <c r="AP2251" t="s">
        <v>269</v>
      </c>
      <c r="AQ2251" s="27">
        <v>41335</v>
      </c>
      <c r="AR2251" t="s">
        <v>240</v>
      </c>
      <c r="AS2251">
        <v>10</v>
      </c>
      <c r="AT2251" t="s">
        <v>269</v>
      </c>
      <c r="AU2251" s="27">
        <v>41335</v>
      </c>
    </row>
    <row r="2252" spans="1:47" x14ac:dyDescent="0.2">
      <c r="A2252">
        <v>2251</v>
      </c>
      <c r="B2252" t="s">
        <v>8386</v>
      </c>
      <c r="C2252" t="s">
        <v>414</v>
      </c>
      <c r="D2252" t="s">
        <v>8387</v>
      </c>
      <c r="E2252" s="27">
        <v>41898</v>
      </c>
      <c r="F2252" t="s">
        <v>233</v>
      </c>
      <c r="G2252" s="27">
        <v>24970</v>
      </c>
      <c r="H2252">
        <v>47</v>
      </c>
      <c r="I2252" t="s">
        <v>234</v>
      </c>
      <c r="J2252" t="s">
        <v>245</v>
      </c>
      <c r="K2252">
        <v>0</v>
      </c>
      <c r="L2252">
        <v>1</v>
      </c>
      <c r="M2252">
        <v>0</v>
      </c>
      <c r="N2252">
        <v>0</v>
      </c>
      <c r="O2252">
        <v>1</v>
      </c>
      <c r="P2252">
        <v>-101</v>
      </c>
      <c r="Q2252" s="28">
        <v>41797.073611111111</v>
      </c>
      <c r="R2252" s="28">
        <v>41798.361111111109</v>
      </c>
      <c r="S2252" t="s">
        <v>8388</v>
      </c>
      <c r="T2252" s="27">
        <v>41796</v>
      </c>
      <c r="V2252">
        <v>102</v>
      </c>
      <c r="W2252" t="s">
        <v>36</v>
      </c>
      <c r="X2252" t="s">
        <v>263</v>
      </c>
      <c r="Y2252">
        <v>0</v>
      </c>
      <c r="AB2252" t="s">
        <v>237</v>
      </c>
      <c r="AH2252">
        <v>0</v>
      </c>
      <c r="AN2252" t="s">
        <v>238</v>
      </c>
      <c r="AO2252">
        <v>1</v>
      </c>
      <c r="AP2252" t="s">
        <v>239</v>
      </c>
      <c r="AQ2252" s="27">
        <v>41898</v>
      </c>
      <c r="AR2252" t="s">
        <v>240</v>
      </c>
      <c r="AS2252">
        <v>1</v>
      </c>
      <c r="AT2252" t="s">
        <v>239</v>
      </c>
      <c r="AU2252" s="27">
        <v>41898</v>
      </c>
    </row>
    <row r="2253" spans="1:47" x14ac:dyDescent="0.2">
      <c r="A2253">
        <v>2252</v>
      </c>
      <c r="B2253" t="s">
        <v>8389</v>
      </c>
      <c r="C2253" t="s">
        <v>6036</v>
      </c>
      <c r="D2253" t="s">
        <v>8390</v>
      </c>
      <c r="E2253" s="27">
        <v>41442</v>
      </c>
      <c r="F2253" t="s">
        <v>233</v>
      </c>
      <c r="G2253" s="27">
        <v>26896</v>
      </c>
      <c r="H2253">
        <v>42</v>
      </c>
      <c r="I2253" t="s">
        <v>244</v>
      </c>
      <c r="J2253" t="s">
        <v>22</v>
      </c>
      <c r="K2253">
        <v>0</v>
      </c>
      <c r="L2253">
        <v>1</v>
      </c>
      <c r="M2253">
        <v>0</v>
      </c>
      <c r="N2253">
        <v>0</v>
      </c>
      <c r="O2253">
        <v>1</v>
      </c>
      <c r="P2253">
        <v>-13</v>
      </c>
      <c r="Q2253" s="28">
        <v>41429.155555555553</v>
      </c>
      <c r="R2253" s="28">
        <v>41429.31527777778</v>
      </c>
      <c r="S2253" t="s">
        <v>8391</v>
      </c>
      <c r="T2253" s="27">
        <v>41429</v>
      </c>
      <c r="V2253">
        <v>13</v>
      </c>
      <c r="W2253" t="s">
        <v>36</v>
      </c>
      <c r="X2253" t="s">
        <v>595</v>
      </c>
      <c r="Y2253">
        <v>0</v>
      </c>
      <c r="AB2253" t="s">
        <v>237</v>
      </c>
      <c r="AH2253">
        <v>0</v>
      </c>
      <c r="AN2253" t="s">
        <v>238</v>
      </c>
      <c r="AO2253">
        <v>1</v>
      </c>
      <c r="AP2253" t="s">
        <v>239</v>
      </c>
      <c r="AQ2253" s="27">
        <v>41442</v>
      </c>
      <c r="AR2253" t="s">
        <v>240</v>
      </c>
      <c r="AS2253">
        <v>1</v>
      </c>
      <c r="AT2253" t="s">
        <v>239</v>
      </c>
      <c r="AU2253" s="27">
        <v>41442</v>
      </c>
    </row>
    <row r="2254" spans="1:47" x14ac:dyDescent="0.2">
      <c r="A2254">
        <v>2253</v>
      </c>
      <c r="B2254" t="s">
        <v>8392</v>
      </c>
      <c r="C2254" t="s">
        <v>569</v>
      </c>
      <c r="D2254" t="s">
        <v>2846</v>
      </c>
      <c r="E2254" s="27">
        <v>41746</v>
      </c>
      <c r="F2254" t="s">
        <v>233</v>
      </c>
      <c r="G2254" s="27">
        <v>33356</v>
      </c>
      <c r="H2254">
        <v>24</v>
      </c>
      <c r="I2254" t="s">
        <v>259</v>
      </c>
      <c r="J2254" t="s">
        <v>250</v>
      </c>
      <c r="K2254">
        <v>0</v>
      </c>
      <c r="L2254">
        <v>2</v>
      </c>
      <c r="M2254">
        <v>0</v>
      </c>
      <c r="N2254">
        <v>0</v>
      </c>
      <c r="O2254">
        <v>0</v>
      </c>
      <c r="P2254">
        <v>-1</v>
      </c>
      <c r="Q2254" s="28">
        <v>41745.167361111111</v>
      </c>
      <c r="R2254" s="28">
        <v>41746.357638888891</v>
      </c>
      <c r="S2254" t="s">
        <v>8393</v>
      </c>
      <c r="T2254" s="27">
        <v>41745</v>
      </c>
      <c r="V2254">
        <v>1</v>
      </c>
      <c r="W2254" t="s">
        <v>36</v>
      </c>
      <c r="X2254" t="s">
        <v>279</v>
      </c>
      <c r="Y2254">
        <v>0</v>
      </c>
      <c r="AB2254" t="s">
        <v>237</v>
      </c>
      <c r="AH2254">
        <v>0</v>
      </c>
      <c r="AN2254" t="s">
        <v>238</v>
      </c>
      <c r="AO2254">
        <v>3</v>
      </c>
      <c r="AP2254" t="s">
        <v>239</v>
      </c>
      <c r="AQ2254" s="27">
        <v>41746</v>
      </c>
      <c r="AR2254" t="s">
        <v>240</v>
      </c>
      <c r="AS2254">
        <v>2</v>
      </c>
      <c r="AT2254" t="s">
        <v>239</v>
      </c>
      <c r="AU2254" s="27">
        <v>41746</v>
      </c>
    </row>
    <row r="2255" spans="1:47" x14ac:dyDescent="0.2">
      <c r="A2255">
        <v>2254</v>
      </c>
      <c r="B2255" t="s">
        <v>8394</v>
      </c>
      <c r="C2255" t="s">
        <v>3399</v>
      </c>
      <c r="D2255" t="s">
        <v>8395</v>
      </c>
      <c r="E2255" s="27">
        <v>41379</v>
      </c>
      <c r="F2255" t="s">
        <v>294</v>
      </c>
      <c r="G2255" s="27">
        <v>32349</v>
      </c>
      <c r="H2255">
        <v>27</v>
      </c>
      <c r="I2255" t="s">
        <v>244</v>
      </c>
      <c r="J2255" t="s">
        <v>245</v>
      </c>
      <c r="K2255">
        <v>0</v>
      </c>
      <c r="L2255">
        <v>10</v>
      </c>
      <c r="M2255">
        <v>0</v>
      </c>
      <c r="N2255">
        <v>0</v>
      </c>
      <c r="O2255">
        <v>3</v>
      </c>
      <c r="P2255">
        <v>534</v>
      </c>
      <c r="Q2255" s="28">
        <v>41913.195138888892</v>
      </c>
      <c r="R2255" s="28">
        <v>41933.395138888889</v>
      </c>
      <c r="S2255" t="s">
        <v>8396</v>
      </c>
      <c r="T2255" s="27">
        <v>41250</v>
      </c>
      <c r="V2255">
        <v>129</v>
      </c>
      <c r="W2255" t="s">
        <v>32</v>
      </c>
      <c r="X2255" t="s">
        <v>390</v>
      </c>
      <c r="Y2255">
        <v>0</v>
      </c>
      <c r="AB2255" t="s">
        <v>237</v>
      </c>
      <c r="AH2255">
        <v>0</v>
      </c>
      <c r="AN2255" t="s">
        <v>238</v>
      </c>
      <c r="AO2255">
        <v>7</v>
      </c>
      <c r="AP2255" t="s">
        <v>246</v>
      </c>
      <c r="AQ2255" s="27">
        <v>41379</v>
      </c>
      <c r="AR2255" t="s">
        <v>240</v>
      </c>
      <c r="AS2255">
        <v>10</v>
      </c>
      <c r="AT2255" t="s">
        <v>269</v>
      </c>
      <c r="AU2255" s="27">
        <v>41379</v>
      </c>
    </row>
    <row r="2256" spans="1:47" x14ac:dyDescent="0.2">
      <c r="A2256">
        <v>2255</v>
      </c>
      <c r="B2256" t="s">
        <v>8397</v>
      </c>
      <c r="C2256" t="s">
        <v>242</v>
      </c>
      <c r="D2256" t="s">
        <v>8398</v>
      </c>
      <c r="E2256" s="27">
        <v>41792</v>
      </c>
      <c r="F2256" t="s">
        <v>233</v>
      </c>
      <c r="G2256" s="27">
        <v>20323</v>
      </c>
      <c r="H2256">
        <v>60</v>
      </c>
      <c r="I2256" t="s">
        <v>234</v>
      </c>
      <c r="J2256" t="s">
        <v>245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-3</v>
      </c>
      <c r="Q2256" s="28">
        <v>41789.488194444442</v>
      </c>
      <c r="R2256" s="28">
        <v>41790.370833333334</v>
      </c>
      <c r="S2256" t="s">
        <v>8399</v>
      </c>
      <c r="T2256" s="27">
        <v>41789</v>
      </c>
      <c r="V2256">
        <v>3</v>
      </c>
      <c r="W2256" t="s">
        <v>36</v>
      </c>
      <c r="X2256" t="s">
        <v>780</v>
      </c>
      <c r="Y2256">
        <v>0</v>
      </c>
      <c r="AB2256" t="s">
        <v>237</v>
      </c>
      <c r="AH2256">
        <v>0</v>
      </c>
      <c r="AN2256" t="s">
        <v>238</v>
      </c>
      <c r="AO2256">
        <v>1</v>
      </c>
      <c r="AP2256" t="s">
        <v>239</v>
      </c>
      <c r="AQ2256" s="27">
        <v>41792</v>
      </c>
      <c r="AR2256" t="s">
        <v>240</v>
      </c>
      <c r="AS2256">
        <v>1</v>
      </c>
      <c r="AT2256" t="s">
        <v>239</v>
      </c>
      <c r="AU2256" s="27">
        <v>41792</v>
      </c>
    </row>
    <row r="2257" spans="1:47" x14ac:dyDescent="0.2">
      <c r="A2257">
        <v>2256</v>
      </c>
      <c r="B2257" t="s">
        <v>8400</v>
      </c>
      <c r="C2257" t="s">
        <v>414</v>
      </c>
      <c r="D2257" t="s">
        <v>8401</v>
      </c>
      <c r="E2257" s="27">
        <v>41286</v>
      </c>
      <c r="F2257" t="s">
        <v>233</v>
      </c>
      <c r="G2257" s="27">
        <v>18860</v>
      </c>
      <c r="H2257">
        <v>64</v>
      </c>
      <c r="I2257" t="s">
        <v>234</v>
      </c>
      <c r="J2257" t="s">
        <v>245</v>
      </c>
      <c r="K2257">
        <v>0</v>
      </c>
      <c r="L2257">
        <v>3</v>
      </c>
      <c r="M2257">
        <v>0</v>
      </c>
      <c r="N2257">
        <v>0</v>
      </c>
      <c r="O2257">
        <v>0</v>
      </c>
      <c r="P2257">
        <v>-1</v>
      </c>
      <c r="Q2257" s="28">
        <v>41285.367361111108</v>
      </c>
      <c r="R2257" s="28">
        <v>41394.26666666667</v>
      </c>
      <c r="S2257" t="s">
        <v>8402</v>
      </c>
      <c r="T2257" s="27">
        <v>41285</v>
      </c>
      <c r="V2257">
        <v>1</v>
      </c>
      <c r="W2257" t="s">
        <v>32</v>
      </c>
      <c r="X2257" t="s">
        <v>5612</v>
      </c>
      <c r="Y2257">
        <v>0</v>
      </c>
      <c r="AB2257" t="s">
        <v>237</v>
      </c>
      <c r="AH2257">
        <v>0</v>
      </c>
      <c r="AN2257" t="s">
        <v>238</v>
      </c>
      <c r="AO2257">
        <v>2</v>
      </c>
      <c r="AP2257" t="s">
        <v>239</v>
      </c>
      <c r="AQ2257" s="27">
        <v>41286</v>
      </c>
      <c r="AR2257" t="s">
        <v>240</v>
      </c>
      <c r="AS2257">
        <v>3</v>
      </c>
      <c r="AT2257" t="s">
        <v>239</v>
      </c>
      <c r="AU2257" s="27">
        <v>41286</v>
      </c>
    </row>
    <row r="2258" spans="1:47" x14ac:dyDescent="0.2">
      <c r="A2258">
        <v>2257</v>
      </c>
      <c r="B2258" t="s">
        <v>8403</v>
      </c>
      <c r="C2258" t="s">
        <v>1317</v>
      </c>
      <c r="D2258" t="s">
        <v>8404</v>
      </c>
      <c r="E2258" s="27">
        <v>41857</v>
      </c>
      <c r="F2258" t="s">
        <v>233</v>
      </c>
      <c r="G2258" s="27">
        <v>32124</v>
      </c>
      <c r="H2258">
        <v>28</v>
      </c>
      <c r="I2258" t="s">
        <v>244</v>
      </c>
      <c r="J2258" t="s">
        <v>245</v>
      </c>
      <c r="K2258">
        <v>0</v>
      </c>
      <c r="L2258">
        <v>1</v>
      </c>
      <c r="M2258">
        <v>0</v>
      </c>
      <c r="N2258">
        <v>0</v>
      </c>
      <c r="O2258">
        <v>1</v>
      </c>
      <c r="P2258">
        <v>0</v>
      </c>
      <c r="Q2258" s="28">
        <v>41857.212500000001</v>
      </c>
      <c r="R2258" s="28">
        <v>41857.364583333336</v>
      </c>
      <c r="S2258" t="s">
        <v>8405</v>
      </c>
      <c r="T2258" s="27">
        <v>41857</v>
      </c>
      <c r="V2258">
        <v>0</v>
      </c>
      <c r="W2258" t="s">
        <v>36</v>
      </c>
      <c r="X2258" t="s">
        <v>780</v>
      </c>
      <c r="Y2258">
        <v>0</v>
      </c>
      <c r="AB2258" t="s">
        <v>237</v>
      </c>
      <c r="AH2258">
        <v>0</v>
      </c>
      <c r="AN2258" t="s">
        <v>238</v>
      </c>
      <c r="AO2258">
        <v>2</v>
      </c>
      <c r="AP2258" t="s">
        <v>239</v>
      </c>
      <c r="AQ2258" s="27">
        <v>41857</v>
      </c>
      <c r="AR2258" t="s">
        <v>240</v>
      </c>
      <c r="AS2258">
        <v>1</v>
      </c>
      <c r="AT2258" t="s">
        <v>239</v>
      </c>
      <c r="AU2258" s="27">
        <v>41857</v>
      </c>
    </row>
    <row r="2259" spans="1:47" x14ac:dyDescent="0.2">
      <c r="A2259">
        <v>2258</v>
      </c>
      <c r="B2259" t="s">
        <v>8406</v>
      </c>
      <c r="C2259" t="s">
        <v>8407</v>
      </c>
      <c r="D2259" t="s">
        <v>1569</v>
      </c>
      <c r="E2259" s="27">
        <v>42001</v>
      </c>
      <c r="F2259" t="s">
        <v>294</v>
      </c>
      <c r="G2259" s="27">
        <v>34710</v>
      </c>
      <c r="H2259">
        <v>21</v>
      </c>
      <c r="I2259" t="s">
        <v>259</v>
      </c>
      <c r="J2259" t="s">
        <v>245</v>
      </c>
      <c r="K2259">
        <v>0</v>
      </c>
      <c r="L2259">
        <v>6</v>
      </c>
      <c r="M2259">
        <v>0</v>
      </c>
      <c r="N2259">
        <v>0</v>
      </c>
      <c r="O2259">
        <v>0</v>
      </c>
      <c r="P2259">
        <v>-1</v>
      </c>
      <c r="Q2259" s="28">
        <v>42000.387499999997</v>
      </c>
      <c r="R2259" s="28">
        <v>42001.065972222219</v>
      </c>
      <c r="S2259" t="s">
        <v>8408</v>
      </c>
      <c r="T2259" s="27">
        <v>42000</v>
      </c>
      <c r="V2259">
        <v>1</v>
      </c>
      <c r="W2259" t="s">
        <v>32</v>
      </c>
      <c r="X2259" t="s">
        <v>359</v>
      </c>
      <c r="Y2259">
        <v>1</v>
      </c>
      <c r="AA2259" t="s">
        <v>8409</v>
      </c>
      <c r="AB2259" t="s">
        <v>32</v>
      </c>
      <c r="AC2259">
        <v>0</v>
      </c>
      <c r="AD2259" s="27">
        <v>42111</v>
      </c>
      <c r="AE2259" t="s">
        <v>359</v>
      </c>
      <c r="AF2259" s="27">
        <v>42111</v>
      </c>
      <c r="AG2259" s="27">
        <v>42112</v>
      </c>
      <c r="AH2259">
        <v>1</v>
      </c>
      <c r="AJ2259" t="s">
        <v>8410</v>
      </c>
      <c r="AK2259" t="s">
        <v>462</v>
      </c>
      <c r="AL2259" s="27">
        <v>42231</v>
      </c>
      <c r="AM2259" t="s">
        <v>279</v>
      </c>
      <c r="AN2259" t="s">
        <v>238</v>
      </c>
      <c r="AO2259">
        <v>6</v>
      </c>
      <c r="AP2259" t="s">
        <v>246</v>
      </c>
      <c r="AQ2259" s="27">
        <v>42001</v>
      </c>
      <c r="AR2259" t="s">
        <v>240</v>
      </c>
      <c r="AS2259">
        <v>6</v>
      </c>
      <c r="AT2259" t="s">
        <v>246</v>
      </c>
      <c r="AU2259" s="27">
        <v>42001</v>
      </c>
    </row>
    <row r="2260" spans="1:47" x14ac:dyDescent="0.2">
      <c r="A2260">
        <v>2259</v>
      </c>
      <c r="B2260" t="s">
        <v>8411</v>
      </c>
      <c r="C2260" t="s">
        <v>850</v>
      </c>
      <c r="D2260" t="s">
        <v>381</v>
      </c>
      <c r="E2260" s="27">
        <v>41577</v>
      </c>
      <c r="F2260" t="s">
        <v>233</v>
      </c>
      <c r="G2260" s="27">
        <v>29193</v>
      </c>
      <c r="H2260">
        <v>36</v>
      </c>
      <c r="I2260" t="s">
        <v>244</v>
      </c>
      <c r="J2260" t="s">
        <v>250</v>
      </c>
      <c r="K2260">
        <v>0</v>
      </c>
      <c r="L2260">
        <v>3</v>
      </c>
      <c r="M2260">
        <v>0</v>
      </c>
      <c r="N2260">
        <v>0</v>
      </c>
      <c r="O2260">
        <v>5</v>
      </c>
      <c r="P2260">
        <v>17</v>
      </c>
      <c r="Q2260" s="28">
        <v>41594.101388888892</v>
      </c>
      <c r="R2260" s="28">
        <v>41605.240277777775</v>
      </c>
      <c r="S2260" t="s">
        <v>8412</v>
      </c>
      <c r="U2260" s="27">
        <v>40782</v>
      </c>
      <c r="V2260">
        <v>795</v>
      </c>
      <c r="W2260" t="s">
        <v>32</v>
      </c>
      <c r="X2260" t="s">
        <v>274</v>
      </c>
      <c r="Y2260">
        <v>0</v>
      </c>
      <c r="AB2260" t="s">
        <v>237</v>
      </c>
      <c r="AH2260">
        <v>0</v>
      </c>
      <c r="AN2260" t="s">
        <v>238</v>
      </c>
      <c r="AO2260">
        <v>2</v>
      </c>
      <c r="AP2260" t="s">
        <v>239</v>
      </c>
      <c r="AQ2260" s="27">
        <v>41577</v>
      </c>
      <c r="AR2260" t="s">
        <v>240</v>
      </c>
      <c r="AS2260">
        <v>3</v>
      </c>
      <c r="AT2260" t="s">
        <v>239</v>
      </c>
      <c r="AU2260" s="27">
        <v>41577</v>
      </c>
    </row>
    <row r="2261" spans="1:47" x14ac:dyDescent="0.2">
      <c r="A2261">
        <v>2260</v>
      </c>
      <c r="B2261" t="s">
        <v>8413</v>
      </c>
      <c r="C2261" t="s">
        <v>8414</v>
      </c>
      <c r="D2261" t="s">
        <v>830</v>
      </c>
      <c r="E2261" s="27">
        <v>41957</v>
      </c>
      <c r="F2261" t="s">
        <v>294</v>
      </c>
      <c r="G2261" s="27">
        <v>33462</v>
      </c>
      <c r="H2261">
        <v>24</v>
      </c>
      <c r="I2261" t="s">
        <v>259</v>
      </c>
      <c r="J2261" t="s">
        <v>22</v>
      </c>
      <c r="K2261">
        <v>0</v>
      </c>
      <c r="L2261">
        <v>2</v>
      </c>
      <c r="M2261">
        <v>0</v>
      </c>
      <c r="N2261">
        <v>0</v>
      </c>
      <c r="O2261">
        <v>0</v>
      </c>
      <c r="P2261">
        <v>-1</v>
      </c>
      <c r="Q2261" s="28">
        <v>41956.125694444447</v>
      </c>
      <c r="R2261" s="28">
        <v>41957.35833333333</v>
      </c>
      <c r="S2261" t="s">
        <v>8415</v>
      </c>
      <c r="T2261" s="27">
        <v>41956</v>
      </c>
      <c r="V2261">
        <v>1</v>
      </c>
      <c r="W2261" t="s">
        <v>36</v>
      </c>
      <c r="X2261" t="s">
        <v>279</v>
      </c>
      <c r="Y2261">
        <v>0</v>
      </c>
      <c r="AB2261" t="s">
        <v>237</v>
      </c>
      <c r="AH2261">
        <v>0</v>
      </c>
      <c r="AN2261" t="s">
        <v>238</v>
      </c>
      <c r="AO2261">
        <v>3</v>
      </c>
      <c r="AP2261" t="s">
        <v>239</v>
      </c>
      <c r="AQ2261" s="27">
        <v>41957</v>
      </c>
      <c r="AR2261" t="s">
        <v>240</v>
      </c>
      <c r="AS2261">
        <v>2</v>
      </c>
      <c r="AT2261" t="s">
        <v>239</v>
      </c>
      <c r="AU2261" s="27">
        <v>41957</v>
      </c>
    </row>
    <row r="2262" spans="1:47" x14ac:dyDescent="0.2">
      <c r="A2262">
        <v>2261</v>
      </c>
      <c r="B2262" t="s">
        <v>8416</v>
      </c>
      <c r="C2262" t="s">
        <v>8417</v>
      </c>
      <c r="D2262" t="s">
        <v>8418</v>
      </c>
      <c r="E2262" s="27">
        <v>41516</v>
      </c>
      <c r="F2262" t="s">
        <v>294</v>
      </c>
      <c r="G2262" s="27">
        <v>24063</v>
      </c>
      <c r="H2262">
        <v>50</v>
      </c>
      <c r="I2262" t="s">
        <v>234</v>
      </c>
      <c r="J2262" t="s">
        <v>250</v>
      </c>
      <c r="K2262">
        <v>0</v>
      </c>
      <c r="L2262">
        <v>1</v>
      </c>
      <c r="M2262">
        <v>0</v>
      </c>
      <c r="N2262">
        <v>0</v>
      </c>
      <c r="O2262">
        <v>1</v>
      </c>
      <c r="P2262">
        <v>-1</v>
      </c>
      <c r="Q2262" s="28">
        <v>41515.27847222222</v>
      </c>
      <c r="R2262" s="28">
        <v>41516.354861111111</v>
      </c>
      <c r="S2262" t="s">
        <v>8419</v>
      </c>
      <c r="U2262" s="27">
        <v>41515</v>
      </c>
      <c r="V2262">
        <v>1</v>
      </c>
      <c r="W2262" t="s">
        <v>32</v>
      </c>
      <c r="X2262" t="s">
        <v>274</v>
      </c>
      <c r="Y2262">
        <v>0</v>
      </c>
      <c r="AB2262" t="s">
        <v>237</v>
      </c>
      <c r="AH2262">
        <v>0</v>
      </c>
      <c r="AN2262" t="s">
        <v>238</v>
      </c>
      <c r="AO2262">
        <v>1</v>
      </c>
      <c r="AP2262" t="s">
        <v>239</v>
      </c>
      <c r="AQ2262" s="27">
        <v>41516</v>
      </c>
      <c r="AR2262" t="s">
        <v>240</v>
      </c>
      <c r="AS2262">
        <v>1</v>
      </c>
      <c r="AT2262" t="s">
        <v>239</v>
      </c>
      <c r="AU2262" s="27">
        <v>41516</v>
      </c>
    </row>
    <row r="2263" spans="1:47" x14ac:dyDescent="0.2">
      <c r="A2263">
        <v>2262</v>
      </c>
      <c r="B2263" t="s">
        <v>8420</v>
      </c>
      <c r="C2263" t="s">
        <v>1147</v>
      </c>
      <c r="D2263" t="s">
        <v>2671</v>
      </c>
      <c r="E2263" s="27">
        <v>41934</v>
      </c>
      <c r="F2263" t="s">
        <v>233</v>
      </c>
      <c r="G2263" s="27">
        <v>33998</v>
      </c>
      <c r="H2263">
        <v>23</v>
      </c>
      <c r="I2263" t="s">
        <v>259</v>
      </c>
      <c r="J2263" t="s">
        <v>250</v>
      </c>
      <c r="K2263">
        <v>0</v>
      </c>
      <c r="L2263">
        <v>3</v>
      </c>
      <c r="M2263">
        <v>0</v>
      </c>
      <c r="N2263">
        <v>0</v>
      </c>
      <c r="O2263">
        <v>0</v>
      </c>
      <c r="P2263">
        <v>0</v>
      </c>
      <c r="Q2263" s="28">
        <v>41934.507638888892</v>
      </c>
      <c r="R2263" s="28">
        <v>41935.134027777778</v>
      </c>
      <c r="S2263" t="s">
        <v>8421</v>
      </c>
      <c r="T2263" s="27">
        <v>41933</v>
      </c>
      <c r="V2263">
        <v>1</v>
      </c>
      <c r="W2263" t="s">
        <v>36</v>
      </c>
      <c r="X2263" t="s">
        <v>279</v>
      </c>
      <c r="Y2263">
        <v>1</v>
      </c>
      <c r="AA2263" t="s">
        <v>8422</v>
      </c>
      <c r="AB2263" t="s">
        <v>32</v>
      </c>
      <c r="AC2263">
        <v>0</v>
      </c>
      <c r="AD2263" s="27">
        <v>41946</v>
      </c>
      <c r="AE2263" t="s">
        <v>8423</v>
      </c>
      <c r="AF2263" s="27">
        <v>41946</v>
      </c>
      <c r="AG2263" s="27">
        <v>41947</v>
      </c>
      <c r="AH2263">
        <v>0</v>
      </c>
      <c r="AN2263" t="s">
        <v>238</v>
      </c>
      <c r="AO2263">
        <v>4</v>
      </c>
      <c r="AP2263" t="s">
        <v>239</v>
      </c>
      <c r="AQ2263" s="27">
        <v>41934</v>
      </c>
      <c r="AR2263" t="s">
        <v>240</v>
      </c>
      <c r="AS2263">
        <v>3</v>
      </c>
      <c r="AT2263" t="s">
        <v>239</v>
      </c>
      <c r="AU2263" s="27">
        <v>41934</v>
      </c>
    </row>
    <row r="2264" spans="1:47" x14ac:dyDescent="0.2">
      <c r="A2264">
        <v>2263</v>
      </c>
      <c r="B2264" t="s">
        <v>8424</v>
      </c>
      <c r="C2264" t="s">
        <v>8425</v>
      </c>
      <c r="D2264" t="s">
        <v>6959</v>
      </c>
      <c r="E2264" s="27">
        <v>41390</v>
      </c>
      <c r="F2264" t="s">
        <v>233</v>
      </c>
      <c r="G2264" s="27">
        <v>32133</v>
      </c>
      <c r="H2264">
        <v>28</v>
      </c>
      <c r="I2264" t="s">
        <v>244</v>
      </c>
      <c r="J2264" t="s">
        <v>3068</v>
      </c>
      <c r="K2264">
        <v>0</v>
      </c>
      <c r="L2264">
        <v>3</v>
      </c>
      <c r="M2264">
        <v>0</v>
      </c>
      <c r="N2264">
        <v>0</v>
      </c>
      <c r="O2264">
        <v>2</v>
      </c>
      <c r="P2264">
        <v>-1</v>
      </c>
      <c r="Q2264" s="28">
        <v>41389.363888888889</v>
      </c>
      <c r="R2264" s="28">
        <v>41438.425000000003</v>
      </c>
      <c r="S2264" t="s">
        <v>8426</v>
      </c>
      <c r="T2264" s="27">
        <v>41389</v>
      </c>
      <c r="V2264">
        <v>1</v>
      </c>
      <c r="W2264" t="s">
        <v>32</v>
      </c>
      <c r="X2264" t="s">
        <v>337</v>
      </c>
      <c r="Y2264">
        <v>0</v>
      </c>
      <c r="AB2264" t="s">
        <v>237</v>
      </c>
      <c r="AH2264">
        <v>0</v>
      </c>
      <c r="AN2264" t="s">
        <v>238</v>
      </c>
      <c r="AO2264">
        <v>4</v>
      </c>
      <c r="AP2264" t="s">
        <v>239</v>
      </c>
      <c r="AQ2264" s="27">
        <v>41390</v>
      </c>
      <c r="AR2264" t="s">
        <v>240</v>
      </c>
      <c r="AS2264">
        <v>3</v>
      </c>
      <c r="AT2264" t="s">
        <v>239</v>
      </c>
      <c r="AU2264" s="27">
        <v>41390</v>
      </c>
    </row>
    <row r="2265" spans="1:47" x14ac:dyDescent="0.2">
      <c r="A2265">
        <v>2264</v>
      </c>
      <c r="B2265" t="s">
        <v>8427</v>
      </c>
      <c r="C2265" t="s">
        <v>2888</v>
      </c>
      <c r="D2265" t="s">
        <v>8428</v>
      </c>
      <c r="E2265" s="27">
        <v>41711</v>
      </c>
      <c r="F2265" t="s">
        <v>233</v>
      </c>
      <c r="G2265" s="27">
        <v>31554</v>
      </c>
      <c r="H2265">
        <v>29</v>
      </c>
      <c r="I2265" t="s">
        <v>244</v>
      </c>
      <c r="J2265" t="s">
        <v>250</v>
      </c>
      <c r="K2265">
        <v>1</v>
      </c>
      <c r="L2265">
        <v>10</v>
      </c>
      <c r="M2265">
        <v>1</v>
      </c>
      <c r="N2265">
        <v>0</v>
      </c>
      <c r="O2265">
        <v>4</v>
      </c>
      <c r="P2265">
        <v>-66</v>
      </c>
      <c r="Q2265" s="28">
        <v>41645.043055555558</v>
      </c>
      <c r="R2265" s="28">
        <v>41646.117361111108</v>
      </c>
      <c r="S2265" t="s">
        <v>8429</v>
      </c>
      <c r="U2265" s="27">
        <v>41702</v>
      </c>
      <c r="V2265">
        <v>9</v>
      </c>
      <c r="W2265" t="s">
        <v>32</v>
      </c>
      <c r="X2265" t="s">
        <v>274</v>
      </c>
      <c r="Y2265">
        <v>0</v>
      </c>
      <c r="AB2265" t="s">
        <v>237</v>
      </c>
      <c r="AH2265">
        <v>0</v>
      </c>
      <c r="AN2265" t="s">
        <v>238</v>
      </c>
      <c r="AO2265">
        <v>8</v>
      </c>
      <c r="AP2265" t="s">
        <v>269</v>
      </c>
      <c r="AQ2265" s="27">
        <v>41711</v>
      </c>
      <c r="AR2265" t="s">
        <v>240</v>
      </c>
      <c r="AS2265">
        <v>10</v>
      </c>
      <c r="AT2265" t="s">
        <v>269</v>
      </c>
      <c r="AU2265" s="27">
        <v>41711</v>
      </c>
    </row>
    <row r="2266" spans="1:47" x14ac:dyDescent="0.2">
      <c r="A2266">
        <v>2265</v>
      </c>
      <c r="B2266" t="s">
        <v>8430</v>
      </c>
      <c r="C2266" t="s">
        <v>3539</v>
      </c>
      <c r="D2266" t="s">
        <v>8431</v>
      </c>
      <c r="E2266" s="27">
        <v>41716</v>
      </c>
      <c r="F2266" t="s">
        <v>233</v>
      </c>
      <c r="G2266" s="27">
        <v>30952</v>
      </c>
      <c r="H2266">
        <v>31</v>
      </c>
      <c r="I2266" t="s">
        <v>244</v>
      </c>
      <c r="J2266" t="s">
        <v>245</v>
      </c>
      <c r="K2266">
        <v>0</v>
      </c>
      <c r="L2266">
        <v>6</v>
      </c>
      <c r="M2266">
        <v>0</v>
      </c>
      <c r="N2266">
        <v>1</v>
      </c>
      <c r="O2266">
        <v>5</v>
      </c>
      <c r="P2266">
        <v>-103</v>
      </c>
      <c r="Q2266" s="28">
        <v>41613.224305555559</v>
      </c>
      <c r="R2266" s="28">
        <v>41681.453472222223</v>
      </c>
      <c r="S2266" t="s">
        <v>8432</v>
      </c>
      <c r="U2266" s="27">
        <v>41613</v>
      </c>
      <c r="V2266">
        <v>103</v>
      </c>
      <c r="W2266" t="s">
        <v>32</v>
      </c>
      <c r="X2266" t="s">
        <v>274</v>
      </c>
      <c r="Y2266">
        <v>0</v>
      </c>
      <c r="AB2266" t="s">
        <v>237</v>
      </c>
      <c r="AH2266">
        <v>0</v>
      </c>
      <c r="AN2266" t="s">
        <v>238</v>
      </c>
      <c r="AO2266">
        <v>4</v>
      </c>
      <c r="AP2266" t="s">
        <v>239</v>
      </c>
      <c r="AQ2266" s="27">
        <v>41716</v>
      </c>
      <c r="AR2266" t="s">
        <v>240</v>
      </c>
      <c r="AS2266">
        <v>6</v>
      </c>
      <c r="AT2266" t="s">
        <v>246</v>
      </c>
      <c r="AU2266" s="27">
        <v>41716</v>
      </c>
    </row>
    <row r="2267" spans="1:47" x14ac:dyDescent="0.2">
      <c r="A2267">
        <v>2266</v>
      </c>
      <c r="B2267" t="s">
        <v>8433</v>
      </c>
      <c r="C2267" t="s">
        <v>8434</v>
      </c>
      <c r="D2267" t="s">
        <v>7395</v>
      </c>
      <c r="E2267" s="27">
        <v>41950</v>
      </c>
      <c r="F2267" t="s">
        <v>294</v>
      </c>
      <c r="G2267" s="27">
        <v>26778</v>
      </c>
      <c r="H2267">
        <v>42</v>
      </c>
      <c r="I2267" t="s">
        <v>244</v>
      </c>
      <c r="J2267" t="s">
        <v>250</v>
      </c>
      <c r="K2267">
        <v>0</v>
      </c>
      <c r="L2267">
        <v>9</v>
      </c>
      <c r="M2267">
        <v>0</v>
      </c>
      <c r="N2267">
        <v>0</v>
      </c>
      <c r="O2267">
        <v>6</v>
      </c>
      <c r="P2267">
        <v>0</v>
      </c>
      <c r="Q2267" s="28">
        <v>41950.093055555553</v>
      </c>
      <c r="R2267" s="28">
        <v>41976.253472222219</v>
      </c>
      <c r="S2267" t="s">
        <v>8435</v>
      </c>
      <c r="T2267" s="27">
        <v>41950</v>
      </c>
      <c r="V2267">
        <v>0</v>
      </c>
      <c r="W2267" t="s">
        <v>32</v>
      </c>
      <c r="X2267" t="s">
        <v>261</v>
      </c>
      <c r="Y2267">
        <v>0</v>
      </c>
      <c r="AB2267" t="s">
        <v>237</v>
      </c>
      <c r="AH2267">
        <v>0</v>
      </c>
      <c r="AN2267" t="s">
        <v>238</v>
      </c>
      <c r="AO2267">
        <v>1</v>
      </c>
      <c r="AP2267" t="s">
        <v>239</v>
      </c>
      <c r="AQ2267" s="27">
        <v>41950</v>
      </c>
      <c r="AR2267" t="s">
        <v>240</v>
      </c>
      <c r="AS2267">
        <v>9</v>
      </c>
      <c r="AT2267" t="s">
        <v>269</v>
      </c>
      <c r="AU2267" s="27">
        <v>41950</v>
      </c>
    </row>
    <row r="2268" spans="1:47" x14ac:dyDescent="0.2">
      <c r="A2268">
        <v>2267</v>
      </c>
      <c r="B2268" t="s">
        <v>8436</v>
      </c>
      <c r="C2268" t="s">
        <v>8437</v>
      </c>
      <c r="D2268" t="s">
        <v>2119</v>
      </c>
      <c r="E2268" s="27">
        <v>41756</v>
      </c>
      <c r="F2268" t="s">
        <v>233</v>
      </c>
      <c r="G2268" s="27">
        <v>32712</v>
      </c>
      <c r="H2268">
        <v>26</v>
      </c>
      <c r="I2268" t="s">
        <v>244</v>
      </c>
      <c r="J2268" t="s">
        <v>250</v>
      </c>
      <c r="K2268">
        <v>0</v>
      </c>
      <c r="L2268">
        <v>2</v>
      </c>
      <c r="M2268">
        <v>0</v>
      </c>
      <c r="N2268">
        <v>0</v>
      </c>
      <c r="O2268">
        <v>1</v>
      </c>
      <c r="P2268">
        <v>-1</v>
      </c>
      <c r="Q2268" s="28">
        <v>41755.414583333331</v>
      </c>
      <c r="R2268" s="28">
        <v>41769.09375</v>
      </c>
      <c r="S2268" t="s">
        <v>8438</v>
      </c>
      <c r="T2268" s="27">
        <v>41755</v>
      </c>
      <c r="V2268">
        <v>1</v>
      </c>
      <c r="W2268" t="s">
        <v>32</v>
      </c>
      <c r="X2268" t="s">
        <v>254</v>
      </c>
      <c r="Y2268">
        <v>0</v>
      </c>
      <c r="AB2268" t="s">
        <v>237</v>
      </c>
      <c r="AH2268">
        <v>0</v>
      </c>
      <c r="AN2268" t="s">
        <v>238</v>
      </c>
      <c r="AO2268">
        <v>3</v>
      </c>
      <c r="AP2268" t="s">
        <v>239</v>
      </c>
      <c r="AQ2268" s="27">
        <v>41756</v>
      </c>
      <c r="AR2268" t="s">
        <v>240</v>
      </c>
      <c r="AS2268">
        <v>2</v>
      </c>
      <c r="AT2268" t="s">
        <v>239</v>
      </c>
      <c r="AU2268" s="27">
        <v>41756</v>
      </c>
    </row>
    <row r="2269" spans="1:47" x14ac:dyDescent="0.2">
      <c r="A2269">
        <v>2268</v>
      </c>
      <c r="B2269" t="s">
        <v>8439</v>
      </c>
      <c r="C2269" t="s">
        <v>8440</v>
      </c>
      <c r="D2269" t="s">
        <v>929</v>
      </c>
      <c r="E2269" s="27">
        <v>41302</v>
      </c>
      <c r="F2269" t="s">
        <v>294</v>
      </c>
      <c r="G2269" s="27">
        <v>32983</v>
      </c>
      <c r="H2269">
        <v>25</v>
      </c>
      <c r="I2269" t="s">
        <v>244</v>
      </c>
      <c r="J2269" t="s">
        <v>245</v>
      </c>
      <c r="K2269">
        <v>0</v>
      </c>
      <c r="L2269">
        <v>7</v>
      </c>
      <c r="M2269">
        <v>0</v>
      </c>
      <c r="N2269">
        <v>0</v>
      </c>
      <c r="O2269">
        <v>5</v>
      </c>
      <c r="P2269">
        <v>-3</v>
      </c>
      <c r="Q2269" s="28">
        <v>41299.074305555558</v>
      </c>
      <c r="R2269" s="28">
        <v>41299.400694444441</v>
      </c>
      <c r="S2269" t="s">
        <v>8441</v>
      </c>
      <c r="T2269" s="27">
        <v>41298</v>
      </c>
      <c r="V2269">
        <v>4</v>
      </c>
      <c r="W2269" t="s">
        <v>32</v>
      </c>
      <c r="X2269" t="s">
        <v>300</v>
      </c>
      <c r="Y2269">
        <v>0</v>
      </c>
      <c r="AB2269" t="s">
        <v>237</v>
      </c>
      <c r="AH2269">
        <v>0</v>
      </c>
      <c r="AN2269" t="s">
        <v>238</v>
      </c>
      <c r="AO2269">
        <v>4</v>
      </c>
      <c r="AP2269" t="s">
        <v>239</v>
      </c>
      <c r="AQ2269" s="27">
        <v>41302</v>
      </c>
      <c r="AR2269" t="s">
        <v>240</v>
      </c>
      <c r="AS2269">
        <v>7</v>
      </c>
      <c r="AT2269" t="s">
        <v>246</v>
      </c>
      <c r="AU2269" s="27">
        <v>41302</v>
      </c>
    </row>
    <row r="2270" spans="1:47" x14ac:dyDescent="0.2">
      <c r="A2270">
        <v>2269</v>
      </c>
      <c r="B2270" t="s">
        <v>8442</v>
      </c>
      <c r="C2270" t="s">
        <v>8443</v>
      </c>
      <c r="D2270" t="s">
        <v>8444</v>
      </c>
      <c r="E2270" s="27">
        <v>41529</v>
      </c>
      <c r="F2270" t="s">
        <v>294</v>
      </c>
      <c r="G2270" s="27">
        <v>25312</v>
      </c>
      <c r="H2270">
        <v>47</v>
      </c>
      <c r="I2270" t="s">
        <v>234</v>
      </c>
      <c r="J2270" t="s">
        <v>250</v>
      </c>
      <c r="K2270">
        <v>0</v>
      </c>
      <c r="L2270">
        <v>6</v>
      </c>
      <c r="M2270">
        <v>0</v>
      </c>
      <c r="N2270">
        <v>0</v>
      </c>
      <c r="O2270">
        <v>1</v>
      </c>
      <c r="S2270" t="s">
        <v>8445</v>
      </c>
      <c r="T2270" s="27">
        <v>40767</v>
      </c>
      <c r="V2270">
        <v>762</v>
      </c>
      <c r="W2270" t="s">
        <v>32</v>
      </c>
      <c r="X2270" t="s">
        <v>1406</v>
      </c>
      <c r="Y2270">
        <v>0</v>
      </c>
      <c r="AB2270" t="s">
        <v>237</v>
      </c>
      <c r="AH2270">
        <v>0</v>
      </c>
      <c r="AN2270" t="s">
        <v>238</v>
      </c>
      <c r="AO2270">
        <v>3</v>
      </c>
      <c r="AP2270" t="s">
        <v>239</v>
      </c>
      <c r="AQ2270" s="27">
        <v>41529</v>
      </c>
      <c r="AR2270" t="s">
        <v>240</v>
      </c>
      <c r="AS2270">
        <v>6</v>
      </c>
      <c r="AT2270" t="s">
        <v>246</v>
      </c>
      <c r="AU2270" s="27">
        <v>41529</v>
      </c>
    </row>
    <row r="2271" spans="1:47" x14ac:dyDescent="0.2">
      <c r="A2271">
        <v>2270</v>
      </c>
      <c r="B2271" t="s">
        <v>8446</v>
      </c>
      <c r="C2271" t="s">
        <v>6615</v>
      </c>
      <c r="D2271" t="s">
        <v>496</v>
      </c>
      <c r="E2271" s="27">
        <v>41886</v>
      </c>
      <c r="F2271" t="s">
        <v>294</v>
      </c>
      <c r="G2271" s="27">
        <v>25419</v>
      </c>
      <c r="H2271">
        <v>46</v>
      </c>
      <c r="I2271" t="s">
        <v>234</v>
      </c>
      <c r="J2271" t="s">
        <v>353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-2</v>
      </c>
      <c r="Q2271" s="28">
        <v>41884.518750000003</v>
      </c>
      <c r="R2271" s="28">
        <v>41884.377083333333</v>
      </c>
      <c r="S2271" t="s">
        <v>8447</v>
      </c>
      <c r="T2271" s="27">
        <v>41883</v>
      </c>
      <c r="V2271">
        <v>3</v>
      </c>
      <c r="W2271" t="s">
        <v>32</v>
      </c>
      <c r="X2271" t="s">
        <v>1051</v>
      </c>
      <c r="Y2271">
        <v>0</v>
      </c>
      <c r="AB2271" t="s">
        <v>237</v>
      </c>
      <c r="AH2271">
        <v>0</v>
      </c>
      <c r="AN2271" t="s">
        <v>238</v>
      </c>
      <c r="AO2271">
        <v>1</v>
      </c>
      <c r="AP2271" t="s">
        <v>239</v>
      </c>
      <c r="AQ2271" s="27">
        <v>41886</v>
      </c>
      <c r="AR2271" t="s">
        <v>240</v>
      </c>
      <c r="AS2271">
        <v>1</v>
      </c>
      <c r="AT2271" t="s">
        <v>239</v>
      </c>
      <c r="AU2271" s="27">
        <v>41886</v>
      </c>
    </row>
    <row r="2272" spans="1:47" x14ac:dyDescent="0.2">
      <c r="A2272">
        <v>2271</v>
      </c>
      <c r="B2272" t="s">
        <v>8448</v>
      </c>
      <c r="C2272" t="s">
        <v>8449</v>
      </c>
      <c r="D2272" t="s">
        <v>2623</v>
      </c>
      <c r="E2272" s="27">
        <v>41621</v>
      </c>
      <c r="F2272" t="s">
        <v>233</v>
      </c>
      <c r="G2272" s="27">
        <v>32153</v>
      </c>
      <c r="H2272">
        <v>28</v>
      </c>
      <c r="I2272" t="s">
        <v>244</v>
      </c>
      <c r="J2272" t="s">
        <v>250</v>
      </c>
      <c r="K2272">
        <v>0</v>
      </c>
      <c r="L2272">
        <v>8</v>
      </c>
      <c r="M2272">
        <v>0</v>
      </c>
      <c r="N2272">
        <v>1</v>
      </c>
      <c r="O2272">
        <v>7</v>
      </c>
      <c r="P2272">
        <v>104</v>
      </c>
      <c r="Q2272" s="28">
        <v>41725.320138888892</v>
      </c>
      <c r="R2272" s="28">
        <v>41764.461805555555</v>
      </c>
      <c r="S2272" t="s">
        <v>8450</v>
      </c>
      <c r="U2272" s="27">
        <v>41612</v>
      </c>
      <c r="V2272">
        <v>9</v>
      </c>
      <c r="W2272" t="s">
        <v>32</v>
      </c>
      <c r="X2272" t="s">
        <v>274</v>
      </c>
      <c r="Y2272">
        <v>1</v>
      </c>
      <c r="AA2272" t="s">
        <v>8451</v>
      </c>
      <c r="AB2272" t="s">
        <v>32</v>
      </c>
      <c r="AC2272">
        <v>0</v>
      </c>
      <c r="AD2272" s="27">
        <v>41725</v>
      </c>
      <c r="AE2272" t="s">
        <v>8452</v>
      </c>
      <c r="AF2272" s="27">
        <v>41725</v>
      </c>
      <c r="AG2272" s="27">
        <v>41764</v>
      </c>
      <c r="AH2272">
        <v>0</v>
      </c>
      <c r="AN2272" t="s">
        <v>238</v>
      </c>
      <c r="AO2272">
        <v>7</v>
      </c>
      <c r="AP2272" t="s">
        <v>246</v>
      </c>
      <c r="AQ2272" s="27">
        <v>41621</v>
      </c>
      <c r="AR2272" t="s">
        <v>240</v>
      </c>
      <c r="AS2272">
        <v>8</v>
      </c>
      <c r="AT2272" t="s">
        <v>269</v>
      </c>
      <c r="AU2272" s="27">
        <v>41621</v>
      </c>
    </row>
    <row r="2273" spans="1:47" x14ac:dyDescent="0.2">
      <c r="A2273">
        <v>2272</v>
      </c>
      <c r="B2273" t="s">
        <v>8453</v>
      </c>
      <c r="C2273" t="s">
        <v>1359</v>
      </c>
      <c r="D2273" t="s">
        <v>8454</v>
      </c>
      <c r="E2273" s="27">
        <v>41579</v>
      </c>
      <c r="F2273" t="s">
        <v>233</v>
      </c>
      <c r="G2273" s="27">
        <v>23022</v>
      </c>
      <c r="H2273">
        <v>53</v>
      </c>
      <c r="I2273" t="s">
        <v>234</v>
      </c>
      <c r="J2273" t="s">
        <v>353</v>
      </c>
      <c r="K2273">
        <v>0</v>
      </c>
      <c r="L2273">
        <v>10</v>
      </c>
      <c r="M2273">
        <v>0</v>
      </c>
      <c r="N2273">
        <v>0</v>
      </c>
      <c r="O2273">
        <v>4</v>
      </c>
      <c r="S2273" t="s">
        <v>8455</v>
      </c>
      <c r="U2273" s="27">
        <v>41089</v>
      </c>
      <c r="V2273">
        <v>490</v>
      </c>
      <c r="W2273" t="s">
        <v>32</v>
      </c>
      <c r="X2273" t="s">
        <v>274</v>
      </c>
      <c r="Y2273">
        <v>0</v>
      </c>
      <c r="AB2273" t="s">
        <v>237</v>
      </c>
      <c r="AH2273">
        <v>0</v>
      </c>
      <c r="AN2273" t="s">
        <v>238</v>
      </c>
      <c r="AO2273">
        <v>5</v>
      </c>
      <c r="AP2273" t="s">
        <v>246</v>
      </c>
      <c r="AQ2273" s="27">
        <v>41579</v>
      </c>
      <c r="AR2273" t="s">
        <v>240</v>
      </c>
      <c r="AS2273">
        <v>10</v>
      </c>
      <c r="AT2273" t="s">
        <v>269</v>
      </c>
      <c r="AU2273" s="27">
        <v>41579</v>
      </c>
    </row>
    <row r="2274" spans="1:47" x14ac:dyDescent="0.2">
      <c r="A2274">
        <v>2273</v>
      </c>
      <c r="B2274" t="s">
        <v>8456</v>
      </c>
      <c r="C2274" t="s">
        <v>288</v>
      </c>
      <c r="D2274" t="s">
        <v>2342</v>
      </c>
      <c r="E2274" s="27">
        <v>41988</v>
      </c>
      <c r="F2274" t="s">
        <v>233</v>
      </c>
      <c r="G2274" s="27">
        <v>35338</v>
      </c>
      <c r="H2274">
        <v>19</v>
      </c>
      <c r="I2274" t="s">
        <v>259</v>
      </c>
      <c r="J2274" t="s">
        <v>245</v>
      </c>
      <c r="K2274">
        <v>0</v>
      </c>
      <c r="L2274">
        <v>2</v>
      </c>
      <c r="M2274">
        <v>0</v>
      </c>
      <c r="N2274">
        <v>0</v>
      </c>
      <c r="O2274">
        <v>0</v>
      </c>
      <c r="P2274">
        <v>-1</v>
      </c>
      <c r="Q2274" s="28">
        <v>41987.388888888891</v>
      </c>
      <c r="R2274" s="28">
        <v>41988.078472222223</v>
      </c>
      <c r="S2274" t="s">
        <v>8457</v>
      </c>
      <c r="T2274" s="27">
        <v>41987</v>
      </c>
      <c r="V2274">
        <v>1</v>
      </c>
      <c r="W2274" t="s">
        <v>36</v>
      </c>
      <c r="X2274" t="s">
        <v>279</v>
      </c>
      <c r="Y2274">
        <v>0</v>
      </c>
      <c r="AB2274" t="s">
        <v>237</v>
      </c>
      <c r="AH2274">
        <v>0</v>
      </c>
      <c r="AN2274" t="s">
        <v>238</v>
      </c>
      <c r="AO2274">
        <v>6</v>
      </c>
      <c r="AP2274" t="s">
        <v>246</v>
      </c>
      <c r="AQ2274" s="27">
        <v>41988</v>
      </c>
      <c r="AR2274" t="s">
        <v>240</v>
      </c>
      <c r="AS2274">
        <v>2</v>
      </c>
      <c r="AT2274" t="s">
        <v>239</v>
      </c>
      <c r="AU2274" s="27">
        <v>41988</v>
      </c>
    </row>
    <row r="2275" spans="1:47" x14ac:dyDescent="0.2">
      <c r="A2275">
        <v>2274</v>
      </c>
      <c r="B2275" t="s">
        <v>8458</v>
      </c>
      <c r="C2275" t="s">
        <v>400</v>
      </c>
      <c r="D2275" t="s">
        <v>5942</v>
      </c>
      <c r="E2275" s="27">
        <v>41738</v>
      </c>
      <c r="F2275" t="s">
        <v>233</v>
      </c>
      <c r="G2275" s="27">
        <v>22453</v>
      </c>
      <c r="H2275">
        <v>54</v>
      </c>
      <c r="I2275" t="s">
        <v>234</v>
      </c>
      <c r="J2275" t="s">
        <v>245</v>
      </c>
      <c r="K2275">
        <v>0</v>
      </c>
      <c r="L2275">
        <v>4</v>
      </c>
      <c r="M2275">
        <v>0</v>
      </c>
      <c r="N2275">
        <v>0</v>
      </c>
      <c r="O2275">
        <v>14</v>
      </c>
      <c r="P2275">
        <v>-1</v>
      </c>
      <c r="Q2275" s="28">
        <v>41737.413888888892</v>
      </c>
      <c r="R2275" s="28">
        <v>41765.425000000003</v>
      </c>
      <c r="S2275" t="s">
        <v>8459</v>
      </c>
      <c r="T2275" s="27">
        <v>41737</v>
      </c>
      <c r="V2275">
        <v>1</v>
      </c>
      <c r="W2275" t="s">
        <v>36</v>
      </c>
      <c r="X2275" t="s">
        <v>279</v>
      </c>
      <c r="Y2275">
        <v>1</v>
      </c>
      <c r="AA2275" t="s">
        <v>8460</v>
      </c>
      <c r="AB2275" t="s">
        <v>36</v>
      </c>
      <c r="AC2275">
        <v>0</v>
      </c>
      <c r="AD2275" s="27">
        <v>41766</v>
      </c>
      <c r="AE2275" t="s">
        <v>474</v>
      </c>
      <c r="AF2275" s="27">
        <v>41766</v>
      </c>
      <c r="AG2275" s="27">
        <v>41856</v>
      </c>
      <c r="AH2275">
        <v>1</v>
      </c>
      <c r="AJ2275" t="s">
        <v>8461</v>
      </c>
      <c r="AK2275" t="s">
        <v>255</v>
      </c>
      <c r="AL2275" s="27">
        <v>42164</v>
      </c>
      <c r="AM2275" t="s">
        <v>5636</v>
      </c>
      <c r="AN2275" t="s">
        <v>238</v>
      </c>
      <c r="AO2275">
        <v>3</v>
      </c>
      <c r="AP2275" t="s">
        <v>239</v>
      </c>
      <c r="AQ2275" s="27">
        <v>41738</v>
      </c>
      <c r="AR2275" t="s">
        <v>240</v>
      </c>
      <c r="AS2275">
        <v>4</v>
      </c>
      <c r="AT2275" t="s">
        <v>239</v>
      </c>
      <c r="AU2275" s="27">
        <v>41738</v>
      </c>
    </row>
    <row r="2276" spans="1:47" x14ac:dyDescent="0.2">
      <c r="A2276">
        <v>2275</v>
      </c>
      <c r="B2276" t="s">
        <v>8462</v>
      </c>
      <c r="C2276" t="s">
        <v>693</v>
      </c>
      <c r="D2276" t="s">
        <v>3399</v>
      </c>
      <c r="E2276" s="27">
        <v>41301</v>
      </c>
      <c r="F2276" t="s">
        <v>233</v>
      </c>
      <c r="G2276" s="27">
        <v>33728</v>
      </c>
      <c r="H2276">
        <v>23</v>
      </c>
      <c r="I2276" t="s">
        <v>259</v>
      </c>
      <c r="J2276" t="s">
        <v>245</v>
      </c>
      <c r="K2276">
        <v>0</v>
      </c>
      <c r="L2276">
        <v>6</v>
      </c>
      <c r="M2276">
        <v>0</v>
      </c>
      <c r="N2276">
        <v>0</v>
      </c>
      <c r="O2276">
        <v>0</v>
      </c>
      <c r="W2276" t="s">
        <v>237</v>
      </c>
      <c r="Y2276">
        <v>-1</v>
      </c>
      <c r="AB2276" t="s">
        <v>237</v>
      </c>
      <c r="AH2276">
        <v>0</v>
      </c>
      <c r="AN2276" t="s">
        <v>238</v>
      </c>
      <c r="AO2276">
        <v>5</v>
      </c>
      <c r="AP2276" t="s">
        <v>246</v>
      </c>
      <c r="AQ2276" s="27">
        <v>41301</v>
      </c>
      <c r="AR2276" t="s">
        <v>240</v>
      </c>
      <c r="AS2276">
        <v>6</v>
      </c>
      <c r="AT2276" t="s">
        <v>246</v>
      </c>
      <c r="AU2276" s="27">
        <v>41301</v>
      </c>
    </row>
    <row r="2277" spans="1:47" x14ac:dyDescent="0.2">
      <c r="A2277">
        <v>2276</v>
      </c>
      <c r="B2277" t="s">
        <v>8463</v>
      </c>
      <c r="C2277" t="s">
        <v>8464</v>
      </c>
      <c r="D2277" t="s">
        <v>6420</v>
      </c>
      <c r="E2277" s="27">
        <v>41635</v>
      </c>
      <c r="F2277" t="s">
        <v>233</v>
      </c>
      <c r="G2277" s="27">
        <v>28869</v>
      </c>
      <c r="H2277">
        <v>37</v>
      </c>
      <c r="I2277" t="s">
        <v>244</v>
      </c>
      <c r="J2277" t="s">
        <v>22</v>
      </c>
      <c r="K2277">
        <v>0</v>
      </c>
      <c r="L2277">
        <v>1</v>
      </c>
      <c r="M2277">
        <v>0</v>
      </c>
      <c r="N2277">
        <v>0</v>
      </c>
      <c r="O2277">
        <v>6</v>
      </c>
      <c r="P2277">
        <v>-1</v>
      </c>
      <c r="Q2277" s="28">
        <v>41634.207638888889</v>
      </c>
      <c r="R2277" s="28">
        <v>41635.34375</v>
      </c>
      <c r="S2277" t="s">
        <v>8465</v>
      </c>
      <c r="T2277" s="27">
        <v>41634</v>
      </c>
      <c r="V2277">
        <v>1</v>
      </c>
      <c r="W2277" t="s">
        <v>36</v>
      </c>
      <c r="X2277" t="s">
        <v>279</v>
      </c>
      <c r="Y2277">
        <v>0</v>
      </c>
      <c r="AB2277" t="s">
        <v>237</v>
      </c>
      <c r="AH2277">
        <v>0</v>
      </c>
      <c r="AN2277" t="s">
        <v>238</v>
      </c>
      <c r="AO2277">
        <v>2</v>
      </c>
      <c r="AP2277" t="s">
        <v>239</v>
      </c>
      <c r="AQ2277" s="27">
        <v>41635</v>
      </c>
      <c r="AR2277" t="s">
        <v>240</v>
      </c>
      <c r="AS2277">
        <v>1</v>
      </c>
      <c r="AT2277" t="s">
        <v>239</v>
      </c>
      <c r="AU2277" s="27">
        <v>41635</v>
      </c>
    </row>
    <row r="2278" spans="1:47" x14ac:dyDescent="0.2">
      <c r="A2278">
        <v>2277</v>
      </c>
      <c r="B2278" t="s">
        <v>8466</v>
      </c>
      <c r="C2278" t="s">
        <v>702</v>
      </c>
      <c r="D2278" t="s">
        <v>8467</v>
      </c>
      <c r="E2278" s="27">
        <v>41585</v>
      </c>
      <c r="F2278" t="s">
        <v>233</v>
      </c>
      <c r="G2278" s="27">
        <v>33138</v>
      </c>
      <c r="H2278">
        <v>25</v>
      </c>
      <c r="I2278" t="s">
        <v>244</v>
      </c>
      <c r="J2278" t="s">
        <v>245</v>
      </c>
      <c r="K2278">
        <v>0</v>
      </c>
      <c r="L2278">
        <v>9</v>
      </c>
      <c r="M2278">
        <v>0</v>
      </c>
      <c r="N2278">
        <v>1</v>
      </c>
      <c r="O2278">
        <v>5</v>
      </c>
      <c r="P2278">
        <v>-1</v>
      </c>
      <c r="Q2278" s="28">
        <v>41584.465277777781</v>
      </c>
      <c r="R2278" s="28">
        <v>41599.399305555555</v>
      </c>
      <c r="S2278" t="s">
        <v>8468</v>
      </c>
      <c r="U2278" s="27">
        <v>41584</v>
      </c>
      <c r="V2278">
        <v>1</v>
      </c>
      <c r="W2278" t="s">
        <v>36</v>
      </c>
      <c r="X2278" t="s">
        <v>274</v>
      </c>
      <c r="Y2278">
        <v>1</v>
      </c>
      <c r="AA2278" t="s">
        <v>8469</v>
      </c>
      <c r="AB2278" t="s">
        <v>36</v>
      </c>
      <c r="AC2278">
        <v>18</v>
      </c>
      <c r="AD2278" s="27">
        <v>41911</v>
      </c>
      <c r="AE2278" t="s">
        <v>2030</v>
      </c>
      <c r="AF2278" s="27">
        <v>41929</v>
      </c>
      <c r="AG2278" s="27">
        <v>41930</v>
      </c>
      <c r="AH2278">
        <v>1</v>
      </c>
      <c r="AJ2278" t="s">
        <v>8470</v>
      </c>
      <c r="AK2278" t="s">
        <v>255</v>
      </c>
      <c r="AL2278" s="27">
        <v>42079</v>
      </c>
      <c r="AM2278" t="s">
        <v>252</v>
      </c>
      <c r="AN2278" t="s">
        <v>238</v>
      </c>
      <c r="AO2278">
        <v>8</v>
      </c>
      <c r="AP2278" t="s">
        <v>269</v>
      </c>
      <c r="AQ2278" s="27">
        <v>41585</v>
      </c>
      <c r="AR2278" t="s">
        <v>240</v>
      </c>
      <c r="AS2278">
        <v>9</v>
      </c>
      <c r="AT2278" t="s">
        <v>269</v>
      </c>
      <c r="AU2278" s="27">
        <v>41585</v>
      </c>
    </row>
    <row r="2279" spans="1:47" x14ac:dyDescent="0.2">
      <c r="A2279">
        <v>2278</v>
      </c>
      <c r="B2279" t="s">
        <v>8471</v>
      </c>
      <c r="C2279" t="s">
        <v>830</v>
      </c>
      <c r="D2279" t="s">
        <v>5185</v>
      </c>
      <c r="E2279" s="27">
        <v>41588</v>
      </c>
      <c r="F2279" t="s">
        <v>233</v>
      </c>
      <c r="G2279" s="27">
        <v>19374</v>
      </c>
      <c r="H2279">
        <v>63</v>
      </c>
      <c r="I2279" t="s">
        <v>234</v>
      </c>
      <c r="J2279" t="s">
        <v>245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 s="28">
        <v>41588.088888888888</v>
      </c>
      <c r="R2279" s="28">
        <v>41591.248611111114</v>
      </c>
      <c r="S2279" t="s">
        <v>8472</v>
      </c>
      <c r="T2279" s="27">
        <v>41587</v>
      </c>
      <c r="V2279">
        <v>1</v>
      </c>
      <c r="W2279" t="s">
        <v>36</v>
      </c>
      <c r="X2279" t="s">
        <v>279</v>
      </c>
      <c r="Y2279">
        <v>1</v>
      </c>
      <c r="AA2279" t="s">
        <v>8473</v>
      </c>
      <c r="AB2279" t="s">
        <v>36</v>
      </c>
      <c r="AC2279">
        <v>1</v>
      </c>
      <c r="AD2279" s="27">
        <v>41738</v>
      </c>
      <c r="AE2279" t="s">
        <v>550</v>
      </c>
      <c r="AF2279" s="27">
        <v>41739</v>
      </c>
      <c r="AG2279" s="27">
        <v>41750</v>
      </c>
      <c r="AH2279">
        <v>0</v>
      </c>
      <c r="AN2279" t="s">
        <v>238</v>
      </c>
      <c r="AO2279">
        <v>1</v>
      </c>
      <c r="AP2279" t="s">
        <v>239</v>
      </c>
      <c r="AQ2279" s="27">
        <v>41588</v>
      </c>
      <c r="AR2279" t="s">
        <v>240</v>
      </c>
      <c r="AS2279">
        <v>1</v>
      </c>
      <c r="AT2279" t="s">
        <v>239</v>
      </c>
      <c r="AU2279" s="27">
        <v>41588</v>
      </c>
    </row>
    <row r="2280" spans="1:47" x14ac:dyDescent="0.2">
      <c r="A2280">
        <v>2279</v>
      </c>
      <c r="B2280" t="s">
        <v>8474</v>
      </c>
      <c r="C2280" t="s">
        <v>793</v>
      </c>
      <c r="D2280" t="s">
        <v>5190</v>
      </c>
      <c r="E2280" s="27">
        <v>41720</v>
      </c>
      <c r="F2280" t="s">
        <v>233</v>
      </c>
      <c r="G2280" s="27">
        <v>29670</v>
      </c>
      <c r="H2280">
        <v>35</v>
      </c>
      <c r="I2280" t="s">
        <v>244</v>
      </c>
      <c r="J2280" t="s">
        <v>250</v>
      </c>
      <c r="K2280">
        <v>0</v>
      </c>
      <c r="L2280">
        <v>7</v>
      </c>
      <c r="M2280">
        <v>0</v>
      </c>
      <c r="N2280">
        <v>0</v>
      </c>
      <c r="O2280">
        <v>2</v>
      </c>
      <c r="P2280">
        <v>-1</v>
      </c>
      <c r="Q2280" s="28">
        <v>41719.131944444445</v>
      </c>
      <c r="R2280" s="28">
        <v>41720.338194444441</v>
      </c>
      <c r="S2280" t="s">
        <v>8475</v>
      </c>
      <c r="T2280" s="27">
        <v>41719</v>
      </c>
      <c r="V2280">
        <v>1</v>
      </c>
      <c r="W2280" t="s">
        <v>36</v>
      </c>
      <c r="X2280" t="s">
        <v>1265</v>
      </c>
      <c r="Y2280">
        <v>0</v>
      </c>
      <c r="AB2280" t="s">
        <v>237</v>
      </c>
      <c r="AH2280">
        <v>0</v>
      </c>
      <c r="AN2280" t="s">
        <v>238</v>
      </c>
      <c r="AO2280">
        <v>4</v>
      </c>
      <c r="AP2280" t="s">
        <v>239</v>
      </c>
      <c r="AQ2280" s="27">
        <v>41720</v>
      </c>
      <c r="AR2280" t="s">
        <v>240</v>
      </c>
      <c r="AS2280">
        <v>7</v>
      </c>
      <c r="AT2280" t="s">
        <v>246</v>
      </c>
      <c r="AU2280" s="27">
        <v>41720</v>
      </c>
    </row>
    <row r="2281" spans="1:47" x14ac:dyDescent="0.2">
      <c r="A2281">
        <v>2280</v>
      </c>
      <c r="B2281" t="s">
        <v>8476</v>
      </c>
      <c r="C2281" t="s">
        <v>8477</v>
      </c>
      <c r="D2281" t="s">
        <v>8478</v>
      </c>
      <c r="E2281" s="27">
        <v>41577</v>
      </c>
      <c r="F2281" t="s">
        <v>233</v>
      </c>
      <c r="G2281" s="27">
        <v>35062</v>
      </c>
      <c r="H2281">
        <v>20</v>
      </c>
      <c r="I2281" t="s">
        <v>259</v>
      </c>
      <c r="J2281" t="s">
        <v>250</v>
      </c>
      <c r="K2281">
        <v>9</v>
      </c>
      <c r="L2281">
        <v>4</v>
      </c>
      <c r="M2281">
        <v>0</v>
      </c>
      <c r="N2281">
        <v>0</v>
      </c>
      <c r="O2281">
        <v>9</v>
      </c>
      <c r="P2281">
        <v>-70</v>
      </c>
      <c r="Q2281" s="28">
        <v>41507.522916666669</v>
      </c>
      <c r="R2281" s="28">
        <v>41572.449999999997</v>
      </c>
      <c r="S2281" t="s">
        <v>8479</v>
      </c>
      <c r="U2281" s="27">
        <v>41554</v>
      </c>
      <c r="V2281">
        <v>23</v>
      </c>
      <c r="W2281" t="s">
        <v>32</v>
      </c>
      <c r="X2281" t="s">
        <v>274</v>
      </c>
      <c r="Y2281">
        <v>1</v>
      </c>
      <c r="AA2281" t="s">
        <v>8480</v>
      </c>
      <c r="AB2281" t="s">
        <v>36</v>
      </c>
      <c r="AC2281">
        <v>0</v>
      </c>
      <c r="AD2281" s="27">
        <v>41757</v>
      </c>
      <c r="AE2281" t="s">
        <v>529</v>
      </c>
      <c r="AF2281" s="27">
        <v>41757</v>
      </c>
      <c r="AG2281" s="27">
        <v>42038</v>
      </c>
      <c r="AH2281">
        <v>0</v>
      </c>
      <c r="AN2281" t="s">
        <v>238</v>
      </c>
      <c r="AO2281">
        <v>7</v>
      </c>
      <c r="AP2281" t="s">
        <v>246</v>
      </c>
      <c r="AQ2281" s="27">
        <v>41577</v>
      </c>
      <c r="AR2281" t="s">
        <v>240</v>
      </c>
      <c r="AS2281">
        <v>4</v>
      </c>
      <c r="AT2281" t="s">
        <v>239</v>
      </c>
      <c r="AU2281" s="27">
        <v>41577</v>
      </c>
    </row>
    <row r="2282" spans="1:47" x14ac:dyDescent="0.2">
      <c r="A2282">
        <v>2281</v>
      </c>
      <c r="B2282" t="s">
        <v>8481</v>
      </c>
      <c r="C2282" t="s">
        <v>1959</v>
      </c>
      <c r="D2282" t="s">
        <v>892</v>
      </c>
      <c r="E2282" s="27">
        <v>41296</v>
      </c>
      <c r="F2282" t="s">
        <v>233</v>
      </c>
      <c r="G2282" s="27">
        <v>32773</v>
      </c>
      <c r="H2282">
        <v>26</v>
      </c>
      <c r="I2282" t="s">
        <v>244</v>
      </c>
      <c r="J2282" t="s">
        <v>353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-1</v>
      </c>
      <c r="Q2282" s="28">
        <v>41295.344444444447</v>
      </c>
      <c r="R2282" s="28">
        <v>41296.082638888889</v>
      </c>
      <c r="S2282" t="s">
        <v>8482</v>
      </c>
      <c r="T2282" s="27">
        <v>41295</v>
      </c>
      <c r="V2282">
        <v>1</v>
      </c>
      <c r="W2282" t="s">
        <v>36</v>
      </c>
      <c r="X2282" t="s">
        <v>279</v>
      </c>
      <c r="Y2282">
        <v>1</v>
      </c>
      <c r="AA2282" t="s">
        <v>8483</v>
      </c>
      <c r="AB2282" t="s">
        <v>36</v>
      </c>
      <c r="AC2282">
        <v>0</v>
      </c>
      <c r="AD2282" s="27">
        <v>41329</v>
      </c>
      <c r="AE2282" t="s">
        <v>1297</v>
      </c>
      <c r="AF2282" s="27">
        <v>41329</v>
      </c>
      <c r="AG2282" s="27">
        <v>41367</v>
      </c>
      <c r="AH2282">
        <v>0</v>
      </c>
      <c r="AN2282" t="s">
        <v>238</v>
      </c>
      <c r="AO2282">
        <v>3</v>
      </c>
      <c r="AP2282" t="s">
        <v>239</v>
      </c>
      <c r="AQ2282" s="27">
        <v>41296</v>
      </c>
      <c r="AR2282" t="s">
        <v>240</v>
      </c>
      <c r="AS2282">
        <v>1</v>
      </c>
      <c r="AT2282" t="s">
        <v>239</v>
      </c>
      <c r="AU2282" s="27">
        <v>41296</v>
      </c>
    </row>
    <row r="2283" spans="1:47" x14ac:dyDescent="0.2">
      <c r="A2283">
        <v>2282</v>
      </c>
      <c r="B2283" t="s">
        <v>8484</v>
      </c>
      <c r="C2283" t="s">
        <v>817</v>
      </c>
      <c r="D2283" t="s">
        <v>8485</v>
      </c>
      <c r="E2283" s="27">
        <v>41721</v>
      </c>
      <c r="F2283" t="s">
        <v>233</v>
      </c>
      <c r="G2283" s="27">
        <v>30699</v>
      </c>
      <c r="H2283">
        <v>32</v>
      </c>
      <c r="I2283" t="s">
        <v>244</v>
      </c>
      <c r="J2283" t="s">
        <v>250</v>
      </c>
      <c r="K2283">
        <v>0</v>
      </c>
      <c r="L2283">
        <v>3</v>
      </c>
      <c r="M2283">
        <v>0</v>
      </c>
      <c r="N2283">
        <v>0</v>
      </c>
      <c r="O2283">
        <v>2</v>
      </c>
      <c r="S2283" t="s">
        <v>8486</v>
      </c>
      <c r="U2283" s="27">
        <v>41044</v>
      </c>
      <c r="V2283">
        <v>677</v>
      </c>
      <c r="W2283" t="s">
        <v>32</v>
      </c>
      <c r="X2283" t="s">
        <v>274</v>
      </c>
      <c r="Y2283">
        <v>0</v>
      </c>
      <c r="AB2283" t="s">
        <v>237</v>
      </c>
      <c r="AH2283">
        <v>0</v>
      </c>
      <c r="AN2283" t="s">
        <v>238</v>
      </c>
      <c r="AO2283">
        <v>3</v>
      </c>
      <c r="AP2283" t="s">
        <v>239</v>
      </c>
      <c r="AQ2283" s="27">
        <v>41721</v>
      </c>
      <c r="AR2283" t="s">
        <v>240</v>
      </c>
      <c r="AS2283">
        <v>3</v>
      </c>
      <c r="AT2283" t="s">
        <v>239</v>
      </c>
      <c r="AU2283" s="27">
        <v>41721</v>
      </c>
    </row>
    <row r="2284" spans="1:47" x14ac:dyDescent="0.2">
      <c r="A2284">
        <v>2283</v>
      </c>
      <c r="B2284" t="s">
        <v>8487</v>
      </c>
      <c r="C2284" t="s">
        <v>8488</v>
      </c>
      <c r="D2284" t="s">
        <v>1128</v>
      </c>
      <c r="E2284" s="27">
        <v>41373</v>
      </c>
      <c r="F2284" t="s">
        <v>233</v>
      </c>
      <c r="G2284" s="27">
        <v>33172</v>
      </c>
      <c r="H2284">
        <v>25</v>
      </c>
      <c r="I2284" t="s">
        <v>244</v>
      </c>
      <c r="J2284" t="s">
        <v>250</v>
      </c>
      <c r="K2284">
        <v>0</v>
      </c>
      <c r="L2284">
        <v>10</v>
      </c>
      <c r="M2284">
        <v>0</v>
      </c>
      <c r="N2284">
        <v>0</v>
      </c>
      <c r="O2284">
        <v>8</v>
      </c>
      <c r="P2284">
        <v>-1</v>
      </c>
      <c r="Q2284" s="28">
        <v>41372.240972222222</v>
      </c>
      <c r="R2284" s="28">
        <v>41374.05972222222</v>
      </c>
      <c r="S2284" t="s">
        <v>8489</v>
      </c>
      <c r="T2284" s="27">
        <v>41372</v>
      </c>
      <c r="V2284">
        <v>1</v>
      </c>
      <c r="W2284" t="s">
        <v>36</v>
      </c>
      <c r="X2284" t="s">
        <v>279</v>
      </c>
      <c r="Y2284">
        <v>1</v>
      </c>
      <c r="AA2284" t="s">
        <v>8490</v>
      </c>
      <c r="AB2284" t="s">
        <v>32</v>
      </c>
      <c r="AC2284">
        <v>0</v>
      </c>
      <c r="AD2284" s="27">
        <v>41496</v>
      </c>
      <c r="AE2284" t="s">
        <v>2170</v>
      </c>
      <c r="AF2284" s="27">
        <v>41496</v>
      </c>
      <c r="AG2284" s="27">
        <v>41549</v>
      </c>
      <c r="AH2284">
        <v>1</v>
      </c>
      <c r="AJ2284" t="s">
        <v>8490</v>
      </c>
      <c r="AK2284" t="s">
        <v>255</v>
      </c>
      <c r="AL2284" s="27">
        <v>41496</v>
      </c>
      <c r="AM2284" t="s">
        <v>2170</v>
      </c>
      <c r="AN2284" t="s">
        <v>238</v>
      </c>
      <c r="AO2284">
        <v>10</v>
      </c>
      <c r="AP2284" t="s">
        <v>269</v>
      </c>
      <c r="AQ2284" s="27">
        <v>41373</v>
      </c>
      <c r="AR2284" t="s">
        <v>240</v>
      </c>
      <c r="AS2284">
        <v>10</v>
      </c>
      <c r="AT2284" t="s">
        <v>269</v>
      </c>
      <c r="AU2284" s="27">
        <v>41373</v>
      </c>
    </row>
    <row r="2285" spans="1:47" x14ac:dyDescent="0.2">
      <c r="A2285">
        <v>2284</v>
      </c>
      <c r="B2285" t="s">
        <v>8491</v>
      </c>
      <c r="C2285" t="s">
        <v>1127</v>
      </c>
      <c r="D2285" t="s">
        <v>7363</v>
      </c>
      <c r="E2285" s="27">
        <v>41610</v>
      </c>
      <c r="F2285" t="s">
        <v>233</v>
      </c>
      <c r="G2285" s="27">
        <v>30191</v>
      </c>
      <c r="H2285">
        <v>33</v>
      </c>
      <c r="I2285" t="s">
        <v>244</v>
      </c>
      <c r="J2285" t="s">
        <v>245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-1</v>
      </c>
      <c r="Q2285" s="28">
        <v>41609.425000000003</v>
      </c>
      <c r="R2285" s="28">
        <v>41610.079861111109</v>
      </c>
      <c r="S2285" t="s">
        <v>8492</v>
      </c>
      <c r="T2285" s="27">
        <v>41609</v>
      </c>
      <c r="V2285">
        <v>1</v>
      </c>
      <c r="W2285" t="s">
        <v>36</v>
      </c>
      <c r="X2285" t="s">
        <v>279</v>
      </c>
      <c r="Y2285">
        <v>0</v>
      </c>
      <c r="AB2285" t="s">
        <v>237</v>
      </c>
      <c r="AH2285">
        <v>0</v>
      </c>
      <c r="AN2285" t="s">
        <v>238</v>
      </c>
      <c r="AO2285">
        <v>1</v>
      </c>
      <c r="AP2285" t="s">
        <v>239</v>
      </c>
      <c r="AQ2285" s="27">
        <v>41610</v>
      </c>
      <c r="AR2285" t="s">
        <v>240</v>
      </c>
      <c r="AS2285">
        <v>1</v>
      </c>
      <c r="AT2285" t="s">
        <v>239</v>
      </c>
      <c r="AU2285" s="27">
        <v>41610</v>
      </c>
    </row>
    <row r="2286" spans="1:47" x14ac:dyDescent="0.2">
      <c r="A2286">
        <v>2285</v>
      </c>
      <c r="B2286" t="s">
        <v>8493</v>
      </c>
      <c r="C2286" t="s">
        <v>3523</v>
      </c>
      <c r="D2286" t="s">
        <v>6853</v>
      </c>
      <c r="E2286" s="27">
        <v>41345</v>
      </c>
      <c r="F2286" t="s">
        <v>233</v>
      </c>
      <c r="G2286" s="27">
        <v>31554</v>
      </c>
      <c r="H2286">
        <v>29</v>
      </c>
      <c r="I2286" t="s">
        <v>244</v>
      </c>
      <c r="J2286" t="s">
        <v>250</v>
      </c>
      <c r="K2286">
        <v>0</v>
      </c>
      <c r="L2286">
        <v>3</v>
      </c>
      <c r="M2286">
        <v>0</v>
      </c>
      <c r="N2286">
        <v>0</v>
      </c>
      <c r="O2286">
        <v>7</v>
      </c>
      <c r="P2286">
        <v>-1</v>
      </c>
      <c r="Q2286" s="28">
        <v>41344.26458333333</v>
      </c>
      <c r="R2286" s="28">
        <v>41346.097916666666</v>
      </c>
      <c r="S2286" t="s">
        <v>8494</v>
      </c>
      <c r="U2286" s="27">
        <v>41344</v>
      </c>
      <c r="V2286">
        <v>1</v>
      </c>
      <c r="W2286" t="s">
        <v>32</v>
      </c>
      <c r="X2286" t="s">
        <v>274</v>
      </c>
      <c r="Y2286">
        <v>0</v>
      </c>
      <c r="AB2286" t="s">
        <v>237</v>
      </c>
      <c r="AH2286">
        <v>0</v>
      </c>
      <c r="AN2286" t="s">
        <v>238</v>
      </c>
      <c r="AO2286">
        <v>4</v>
      </c>
      <c r="AP2286" t="s">
        <v>239</v>
      </c>
      <c r="AQ2286" s="27">
        <v>41345</v>
      </c>
      <c r="AR2286" t="s">
        <v>240</v>
      </c>
      <c r="AS2286">
        <v>3</v>
      </c>
      <c r="AT2286" t="s">
        <v>239</v>
      </c>
      <c r="AU2286" s="27">
        <v>41345</v>
      </c>
    </row>
    <row r="2287" spans="1:47" x14ac:dyDescent="0.2">
      <c r="A2287">
        <v>2286</v>
      </c>
      <c r="B2287" t="s">
        <v>8495</v>
      </c>
      <c r="C2287" t="s">
        <v>602</v>
      </c>
      <c r="D2287" t="s">
        <v>8496</v>
      </c>
      <c r="E2287" s="27">
        <v>41326</v>
      </c>
      <c r="F2287" t="s">
        <v>233</v>
      </c>
      <c r="G2287" s="27">
        <v>32576</v>
      </c>
      <c r="H2287">
        <v>27</v>
      </c>
      <c r="I2287" t="s">
        <v>244</v>
      </c>
      <c r="J2287" t="s">
        <v>353</v>
      </c>
      <c r="K2287">
        <v>0</v>
      </c>
      <c r="L2287">
        <v>4</v>
      </c>
      <c r="M2287">
        <v>0</v>
      </c>
      <c r="N2287">
        <v>0</v>
      </c>
      <c r="O2287">
        <v>2</v>
      </c>
      <c r="P2287">
        <v>-1</v>
      </c>
      <c r="Q2287" s="28">
        <v>41325.275000000001</v>
      </c>
      <c r="R2287" s="28">
        <v>41326.0625</v>
      </c>
      <c r="S2287" t="s">
        <v>8497</v>
      </c>
      <c r="T2287" s="27">
        <v>41325</v>
      </c>
      <c r="V2287">
        <v>1</v>
      </c>
      <c r="W2287" t="s">
        <v>36</v>
      </c>
      <c r="X2287" t="s">
        <v>412</v>
      </c>
      <c r="Y2287">
        <v>0</v>
      </c>
      <c r="AB2287" t="s">
        <v>237</v>
      </c>
      <c r="AH2287">
        <v>0</v>
      </c>
      <c r="AN2287" t="s">
        <v>238</v>
      </c>
      <c r="AO2287">
        <v>3</v>
      </c>
      <c r="AP2287" t="s">
        <v>239</v>
      </c>
      <c r="AQ2287" s="27">
        <v>41326</v>
      </c>
      <c r="AR2287" t="s">
        <v>240</v>
      </c>
      <c r="AS2287">
        <v>4</v>
      </c>
      <c r="AT2287" t="s">
        <v>239</v>
      </c>
      <c r="AU2287" s="27">
        <v>41326</v>
      </c>
    </row>
    <row r="2288" spans="1:47" x14ac:dyDescent="0.2">
      <c r="A2288">
        <v>2287</v>
      </c>
      <c r="B2288" t="s">
        <v>8498</v>
      </c>
      <c r="C2288" t="s">
        <v>414</v>
      </c>
      <c r="D2288" t="s">
        <v>8499</v>
      </c>
      <c r="E2288" s="27">
        <v>41413</v>
      </c>
      <c r="F2288" t="s">
        <v>233</v>
      </c>
      <c r="G2288" s="27">
        <v>28721</v>
      </c>
      <c r="H2288">
        <v>37</v>
      </c>
      <c r="I2288" t="s">
        <v>244</v>
      </c>
      <c r="J2288" t="s">
        <v>250</v>
      </c>
      <c r="K2288">
        <v>1</v>
      </c>
      <c r="L2288">
        <v>9</v>
      </c>
      <c r="M2288">
        <v>0</v>
      </c>
      <c r="N2288">
        <v>1</v>
      </c>
      <c r="O2288">
        <v>12</v>
      </c>
      <c r="P2288">
        <v>-1</v>
      </c>
      <c r="Q2288" s="28">
        <v>41412.352083333331</v>
      </c>
      <c r="R2288" s="28">
        <v>41413.051388888889</v>
      </c>
      <c r="S2288" t="s">
        <v>8500</v>
      </c>
      <c r="T2288" s="27">
        <v>41412</v>
      </c>
      <c r="V2288">
        <v>1</v>
      </c>
      <c r="W2288" t="s">
        <v>36</v>
      </c>
      <c r="X2288" t="s">
        <v>1170</v>
      </c>
      <c r="Y2288">
        <v>1</v>
      </c>
      <c r="AA2288" t="s">
        <v>8501</v>
      </c>
      <c r="AB2288" t="s">
        <v>36</v>
      </c>
      <c r="AC2288">
        <v>1</v>
      </c>
      <c r="AD2288" s="27">
        <v>41565</v>
      </c>
      <c r="AE2288" t="s">
        <v>626</v>
      </c>
      <c r="AF2288" s="27">
        <v>41566</v>
      </c>
      <c r="AG2288" s="27">
        <v>41566</v>
      </c>
      <c r="AH2288">
        <v>0</v>
      </c>
      <c r="AN2288" t="s">
        <v>238</v>
      </c>
      <c r="AO2288">
        <v>10</v>
      </c>
      <c r="AP2288" t="s">
        <v>269</v>
      </c>
      <c r="AQ2288" s="27">
        <v>41413</v>
      </c>
      <c r="AR2288" t="s">
        <v>240</v>
      </c>
      <c r="AS2288">
        <v>9</v>
      </c>
      <c r="AT2288" t="s">
        <v>269</v>
      </c>
      <c r="AU2288" s="27">
        <v>41413</v>
      </c>
    </row>
    <row r="2289" spans="1:47" x14ac:dyDescent="0.2">
      <c r="A2289">
        <v>2288</v>
      </c>
      <c r="B2289" t="s">
        <v>8502</v>
      </c>
      <c r="C2289" t="s">
        <v>8503</v>
      </c>
      <c r="D2289" t="s">
        <v>925</v>
      </c>
      <c r="E2289" s="27">
        <v>41877</v>
      </c>
      <c r="F2289" t="s">
        <v>294</v>
      </c>
      <c r="G2289" s="27">
        <v>28038</v>
      </c>
      <c r="H2289">
        <v>39</v>
      </c>
      <c r="I2289" t="s">
        <v>244</v>
      </c>
      <c r="J2289" t="s">
        <v>250</v>
      </c>
      <c r="K2289">
        <v>0</v>
      </c>
      <c r="L2289">
        <v>7</v>
      </c>
      <c r="M2289">
        <v>0</v>
      </c>
      <c r="N2289">
        <v>0</v>
      </c>
      <c r="O2289">
        <v>2</v>
      </c>
      <c r="P2289">
        <v>-1</v>
      </c>
      <c r="Q2289" s="28">
        <v>41876.308333333334</v>
      </c>
      <c r="R2289" s="28">
        <v>41957.1875</v>
      </c>
      <c r="S2289" t="s">
        <v>8504</v>
      </c>
      <c r="T2289" s="27">
        <v>41876</v>
      </c>
      <c r="V2289">
        <v>1</v>
      </c>
      <c r="W2289" t="s">
        <v>32</v>
      </c>
      <c r="X2289" t="s">
        <v>313</v>
      </c>
      <c r="Y2289">
        <v>0</v>
      </c>
      <c r="AB2289" t="s">
        <v>237</v>
      </c>
      <c r="AH2289">
        <v>0</v>
      </c>
      <c r="AN2289" t="s">
        <v>238</v>
      </c>
      <c r="AO2289">
        <v>3</v>
      </c>
      <c r="AP2289" t="s">
        <v>239</v>
      </c>
      <c r="AQ2289" s="27">
        <v>41877</v>
      </c>
      <c r="AR2289" t="s">
        <v>240</v>
      </c>
      <c r="AS2289">
        <v>7</v>
      </c>
      <c r="AT2289" t="s">
        <v>246</v>
      </c>
      <c r="AU2289" s="27">
        <v>41877</v>
      </c>
    </row>
    <row r="2290" spans="1:47" x14ac:dyDescent="0.2">
      <c r="A2290">
        <v>2289</v>
      </c>
      <c r="B2290" t="s">
        <v>8505</v>
      </c>
      <c r="C2290" t="s">
        <v>8506</v>
      </c>
      <c r="D2290" t="s">
        <v>8507</v>
      </c>
      <c r="E2290" s="27">
        <v>41724</v>
      </c>
      <c r="F2290" t="s">
        <v>294</v>
      </c>
      <c r="G2290" s="27">
        <v>34876</v>
      </c>
      <c r="H2290">
        <v>20</v>
      </c>
      <c r="I2290" t="s">
        <v>259</v>
      </c>
      <c r="J2290" t="s">
        <v>245</v>
      </c>
      <c r="K2290">
        <v>0</v>
      </c>
      <c r="L2290">
        <v>10</v>
      </c>
      <c r="M2290">
        <v>2</v>
      </c>
      <c r="N2290">
        <v>1</v>
      </c>
      <c r="O2290">
        <v>3</v>
      </c>
      <c r="P2290">
        <v>-1</v>
      </c>
      <c r="Q2290" s="28">
        <v>41723.290277777778</v>
      </c>
      <c r="R2290" s="28">
        <v>41724.057638888888</v>
      </c>
      <c r="S2290" t="s">
        <v>8508</v>
      </c>
      <c r="T2290" s="27">
        <v>41723</v>
      </c>
      <c r="V2290">
        <v>1</v>
      </c>
      <c r="W2290" t="s">
        <v>36</v>
      </c>
      <c r="X2290" t="s">
        <v>279</v>
      </c>
      <c r="Y2290">
        <v>1</v>
      </c>
      <c r="AA2290" t="s">
        <v>8509</v>
      </c>
      <c r="AB2290" t="s">
        <v>36</v>
      </c>
      <c r="AC2290">
        <v>0</v>
      </c>
      <c r="AD2290" s="27">
        <v>42233</v>
      </c>
      <c r="AE2290" t="s">
        <v>279</v>
      </c>
      <c r="AF2290" s="27">
        <v>42233</v>
      </c>
      <c r="AG2290" s="27">
        <v>42234</v>
      </c>
      <c r="AH2290">
        <v>1</v>
      </c>
      <c r="AJ2290" t="s">
        <v>8509</v>
      </c>
      <c r="AK2290" t="s">
        <v>462</v>
      </c>
      <c r="AL2290" s="27">
        <v>42233</v>
      </c>
      <c r="AM2290" t="s">
        <v>279</v>
      </c>
      <c r="AN2290" t="s">
        <v>238</v>
      </c>
      <c r="AO2290">
        <v>8</v>
      </c>
      <c r="AP2290" t="s">
        <v>269</v>
      </c>
      <c r="AQ2290" s="27">
        <v>41724</v>
      </c>
      <c r="AR2290" t="s">
        <v>240</v>
      </c>
      <c r="AS2290">
        <v>10</v>
      </c>
      <c r="AT2290" t="s">
        <v>269</v>
      </c>
      <c r="AU2290" s="27">
        <v>41724</v>
      </c>
    </row>
    <row r="2291" spans="1:47" x14ac:dyDescent="0.2">
      <c r="A2291">
        <v>2290</v>
      </c>
      <c r="B2291" t="s">
        <v>8510</v>
      </c>
      <c r="C2291" t="s">
        <v>8511</v>
      </c>
      <c r="D2291" t="s">
        <v>8512</v>
      </c>
      <c r="E2291" s="27">
        <v>41868</v>
      </c>
      <c r="F2291" t="s">
        <v>233</v>
      </c>
      <c r="G2291" s="27">
        <v>30707</v>
      </c>
      <c r="H2291">
        <v>32</v>
      </c>
      <c r="I2291" t="s">
        <v>244</v>
      </c>
      <c r="J2291" t="s">
        <v>250</v>
      </c>
      <c r="K2291">
        <v>0</v>
      </c>
      <c r="L2291">
        <v>2</v>
      </c>
      <c r="M2291">
        <v>0</v>
      </c>
      <c r="N2291">
        <v>0</v>
      </c>
      <c r="O2291">
        <v>1</v>
      </c>
      <c r="P2291">
        <v>-1</v>
      </c>
      <c r="Q2291" s="28">
        <v>41867.147916666669</v>
      </c>
      <c r="R2291" s="28">
        <v>41868.364583333336</v>
      </c>
      <c r="S2291" t="s">
        <v>8513</v>
      </c>
      <c r="T2291" s="27">
        <v>41867</v>
      </c>
      <c r="V2291">
        <v>1</v>
      </c>
      <c r="W2291" t="s">
        <v>32</v>
      </c>
      <c r="X2291" t="s">
        <v>453</v>
      </c>
      <c r="Y2291">
        <v>1</v>
      </c>
      <c r="AA2291" t="s">
        <v>8514</v>
      </c>
      <c r="AB2291" t="s">
        <v>36</v>
      </c>
      <c r="AD2291" s="27">
        <v>41939</v>
      </c>
      <c r="AE2291" t="s">
        <v>412</v>
      </c>
      <c r="AH2291">
        <v>0</v>
      </c>
      <c r="AN2291" t="s">
        <v>238</v>
      </c>
      <c r="AO2291">
        <v>2</v>
      </c>
      <c r="AP2291" t="s">
        <v>239</v>
      </c>
      <c r="AQ2291" s="27">
        <v>41868</v>
      </c>
      <c r="AR2291" t="s">
        <v>240</v>
      </c>
      <c r="AS2291">
        <v>2</v>
      </c>
      <c r="AT2291" t="s">
        <v>239</v>
      </c>
      <c r="AU2291" s="27">
        <v>41868</v>
      </c>
    </row>
    <row r="2292" spans="1:47" x14ac:dyDescent="0.2">
      <c r="A2292">
        <v>2291</v>
      </c>
      <c r="B2292" t="s">
        <v>8515</v>
      </c>
      <c r="C2292" t="s">
        <v>400</v>
      </c>
      <c r="D2292" t="s">
        <v>8516</v>
      </c>
      <c r="E2292" s="27">
        <v>41442</v>
      </c>
      <c r="F2292" t="s">
        <v>233</v>
      </c>
      <c r="G2292" s="27">
        <v>16070</v>
      </c>
      <c r="H2292">
        <v>72</v>
      </c>
      <c r="I2292" t="s">
        <v>234</v>
      </c>
      <c r="J2292" t="s">
        <v>245</v>
      </c>
      <c r="K2292">
        <v>0</v>
      </c>
      <c r="L2292">
        <v>1</v>
      </c>
      <c r="M2292">
        <v>0</v>
      </c>
      <c r="N2292">
        <v>0</v>
      </c>
      <c r="O2292">
        <v>1</v>
      </c>
      <c r="P2292">
        <v>-23</v>
      </c>
      <c r="Q2292" s="28">
        <v>41419.328472222223</v>
      </c>
      <c r="R2292" s="28">
        <v>41420.356944444444</v>
      </c>
      <c r="S2292" t="s">
        <v>8517</v>
      </c>
      <c r="T2292" s="27">
        <v>41419</v>
      </c>
      <c r="V2292">
        <v>23</v>
      </c>
      <c r="W2292" t="s">
        <v>36</v>
      </c>
      <c r="X2292" t="s">
        <v>263</v>
      </c>
      <c r="Y2292">
        <v>0</v>
      </c>
      <c r="AB2292" t="s">
        <v>237</v>
      </c>
      <c r="AH2292">
        <v>0</v>
      </c>
      <c r="AN2292" t="s">
        <v>238</v>
      </c>
      <c r="AO2292">
        <v>1</v>
      </c>
      <c r="AP2292" t="s">
        <v>239</v>
      </c>
      <c r="AQ2292" s="27">
        <v>41442</v>
      </c>
      <c r="AR2292" t="s">
        <v>240</v>
      </c>
      <c r="AS2292">
        <v>1</v>
      </c>
      <c r="AT2292" t="s">
        <v>239</v>
      </c>
      <c r="AU2292" s="27">
        <v>41442</v>
      </c>
    </row>
    <row r="2293" spans="1:47" x14ac:dyDescent="0.2">
      <c r="A2293">
        <v>2292</v>
      </c>
      <c r="B2293" t="s">
        <v>8518</v>
      </c>
      <c r="C2293" t="s">
        <v>2114</v>
      </c>
      <c r="D2293" t="s">
        <v>8519</v>
      </c>
      <c r="E2293" s="27">
        <v>41381</v>
      </c>
      <c r="F2293" t="s">
        <v>233</v>
      </c>
      <c r="G2293" s="27">
        <v>28287</v>
      </c>
      <c r="H2293">
        <v>38</v>
      </c>
      <c r="I2293" t="s">
        <v>244</v>
      </c>
      <c r="J2293" t="s">
        <v>245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-1</v>
      </c>
      <c r="Q2293" s="28">
        <v>41380.162499999999</v>
      </c>
      <c r="R2293" s="28">
        <v>41382.4375</v>
      </c>
      <c r="S2293" t="s">
        <v>8520</v>
      </c>
      <c r="T2293" s="27">
        <v>41380</v>
      </c>
      <c r="V2293">
        <v>1</v>
      </c>
      <c r="W2293" t="s">
        <v>32</v>
      </c>
      <c r="X2293" t="s">
        <v>261</v>
      </c>
      <c r="Y2293">
        <v>0</v>
      </c>
      <c r="AB2293" t="s">
        <v>237</v>
      </c>
      <c r="AH2293">
        <v>0</v>
      </c>
      <c r="AN2293" t="s">
        <v>238</v>
      </c>
      <c r="AO2293">
        <v>1</v>
      </c>
      <c r="AP2293" t="s">
        <v>239</v>
      </c>
      <c r="AQ2293" s="27">
        <v>41381</v>
      </c>
      <c r="AR2293" t="s">
        <v>240</v>
      </c>
      <c r="AS2293">
        <v>1</v>
      </c>
      <c r="AT2293" t="s">
        <v>239</v>
      </c>
      <c r="AU2293" s="27">
        <v>41381</v>
      </c>
    </row>
    <row r="2294" spans="1:47" x14ac:dyDescent="0.2">
      <c r="A2294">
        <v>2293</v>
      </c>
      <c r="B2294" t="s">
        <v>8521</v>
      </c>
      <c r="C2294" t="s">
        <v>5295</v>
      </c>
      <c r="D2294" t="s">
        <v>3460</v>
      </c>
      <c r="E2294" s="27">
        <v>41342</v>
      </c>
      <c r="F2294" t="s">
        <v>233</v>
      </c>
      <c r="G2294" s="27">
        <v>27637</v>
      </c>
      <c r="H2294">
        <v>40</v>
      </c>
      <c r="I2294" t="s">
        <v>244</v>
      </c>
      <c r="J2294" t="s">
        <v>245</v>
      </c>
      <c r="K2294">
        <v>0</v>
      </c>
      <c r="L2294">
        <v>2</v>
      </c>
      <c r="M2294">
        <v>0</v>
      </c>
      <c r="N2294">
        <v>0</v>
      </c>
      <c r="O2294">
        <v>0</v>
      </c>
      <c r="P2294">
        <v>-1</v>
      </c>
      <c r="Q2294" s="28">
        <v>41341.405555555553</v>
      </c>
      <c r="R2294" s="28">
        <v>41342.056944444441</v>
      </c>
      <c r="S2294" t="s">
        <v>8522</v>
      </c>
      <c r="T2294" s="27">
        <v>41341</v>
      </c>
      <c r="V2294">
        <v>1</v>
      </c>
      <c r="W2294" t="s">
        <v>32</v>
      </c>
      <c r="X2294" t="s">
        <v>261</v>
      </c>
      <c r="Y2294">
        <v>0</v>
      </c>
      <c r="AB2294" t="s">
        <v>237</v>
      </c>
      <c r="AH2294">
        <v>0</v>
      </c>
      <c r="AN2294" t="s">
        <v>238</v>
      </c>
      <c r="AO2294">
        <v>1</v>
      </c>
      <c r="AP2294" t="s">
        <v>239</v>
      </c>
      <c r="AQ2294" s="27">
        <v>41342</v>
      </c>
      <c r="AR2294" t="s">
        <v>240</v>
      </c>
      <c r="AS2294">
        <v>2</v>
      </c>
      <c r="AT2294" t="s">
        <v>239</v>
      </c>
      <c r="AU2294" s="27">
        <v>41342</v>
      </c>
    </row>
    <row r="2295" spans="1:47" x14ac:dyDescent="0.2">
      <c r="A2295">
        <v>2294</v>
      </c>
      <c r="B2295" t="s">
        <v>8523</v>
      </c>
      <c r="C2295" t="s">
        <v>1317</v>
      </c>
      <c r="D2295" t="s">
        <v>8524</v>
      </c>
      <c r="E2295" s="27">
        <v>41711</v>
      </c>
      <c r="F2295" t="s">
        <v>233</v>
      </c>
      <c r="G2295" s="27">
        <v>33994</v>
      </c>
      <c r="H2295">
        <v>23</v>
      </c>
      <c r="I2295" t="s">
        <v>259</v>
      </c>
      <c r="J2295" t="s">
        <v>245</v>
      </c>
      <c r="K2295">
        <v>0</v>
      </c>
      <c r="L2295">
        <v>3</v>
      </c>
      <c r="M2295">
        <v>0</v>
      </c>
      <c r="N2295">
        <v>0</v>
      </c>
      <c r="O2295">
        <v>0</v>
      </c>
      <c r="P2295">
        <v>-1</v>
      </c>
      <c r="Q2295" s="28">
        <v>41710.534722222219</v>
      </c>
      <c r="R2295" s="28">
        <v>41711.433333333334</v>
      </c>
      <c r="S2295" t="s">
        <v>8525</v>
      </c>
      <c r="T2295" s="27">
        <v>41710</v>
      </c>
      <c r="V2295">
        <v>1</v>
      </c>
      <c r="W2295" t="s">
        <v>32</v>
      </c>
      <c r="X2295" t="s">
        <v>847</v>
      </c>
      <c r="Y2295">
        <v>0</v>
      </c>
      <c r="AB2295" t="s">
        <v>237</v>
      </c>
      <c r="AH2295">
        <v>0</v>
      </c>
      <c r="AN2295" t="s">
        <v>238</v>
      </c>
      <c r="AO2295">
        <v>4</v>
      </c>
      <c r="AP2295" t="s">
        <v>239</v>
      </c>
      <c r="AQ2295" s="27">
        <v>41711</v>
      </c>
      <c r="AR2295" t="s">
        <v>240</v>
      </c>
      <c r="AS2295">
        <v>3</v>
      </c>
      <c r="AT2295" t="s">
        <v>239</v>
      </c>
      <c r="AU2295" s="27">
        <v>41711</v>
      </c>
    </row>
    <row r="2296" spans="1:47" x14ac:dyDescent="0.2">
      <c r="A2296">
        <v>2295</v>
      </c>
      <c r="B2296" t="s">
        <v>8526</v>
      </c>
      <c r="C2296" t="s">
        <v>726</v>
      </c>
      <c r="D2296" t="s">
        <v>593</v>
      </c>
      <c r="E2296" s="27">
        <v>41464</v>
      </c>
      <c r="F2296" t="s">
        <v>233</v>
      </c>
      <c r="G2296" s="27">
        <v>26085</v>
      </c>
      <c r="H2296">
        <v>44</v>
      </c>
      <c r="I2296" t="s">
        <v>244</v>
      </c>
      <c r="J2296" t="s">
        <v>245</v>
      </c>
      <c r="K2296">
        <v>0</v>
      </c>
      <c r="L2296">
        <v>7</v>
      </c>
      <c r="M2296">
        <v>0</v>
      </c>
      <c r="N2296">
        <v>0</v>
      </c>
      <c r="O2296">
        <v>7</v>
      </c>
      <c r="P2296">
        <v>-130</v>
      </c>
      <c r="Q2296" s="28">
        <v>41334.199999999997</v>
      </c>
      <c r="R2296" s="28">
        <v>41430.459027777775</v>
      </c>
      <c r="S2296" t="s">
        <v>8527</v>
      </c>
      <c r="U2296" s="27">
        <v>41334</v>
      </c>
      <c r="V2296">
        <v>130</v>
      </c>
      <c r="W2296" t="s">
        <v>32</v>
      </c>
      <c r="X2296" t="s">
        <v>274</v>
      </c>
      <c r="Y2296">
        <v>0</v>
      </c>
      <c r="AB2296" t="s">
        <v>237</v>
      </c>
      <c r="AH2296">
        <v>0</v>
      </c>
      <c r="AN2296" t="s">
        <v>238</v>
      </c>
      <c r="AO2296">
        <v>7</v>
      </c>
      <c r="AP2296" t="s">
        <v>246</v>
      </c>
      <c r="AQ2296" s="27">
        <v>41464</v>
      </c>
      <c r="AR2296" t="s">
        <v>240</v>
      </c>
      <c r="AS2296">
        <v>7</v>
      </c>
      <c r="AT2296" t="s">
        <v>246</v>
      </c>
      <c r="AU2296" s="27">
        <v>41464</v>
      </c>
    </row>
    <row r="2297" spans="1:47" x14ac:dyDescent="0.2">
      <c r="A2297">
        <v>2296</v>
      </c>
      <c r="B2297" t="s">
        <v>8528</v>
      </c>
      <c r="C2297" t="s">
        <v>8529</v>
      </c>
      <c r="D2297" t="s">
        <v>8530</v>
      </c>
      <c r="E2297" s="27">
        <v>41761</v>
      </c>
      <c r="F2297" t="s">
        <v>294</v>
      </c>
      <c r="G2297" s="27">
        <v>34246</v>
      </c>
      <c r="H2297">
        <v>22</v>
      </c>
      <c r="I2297" t="s">
        <v>259</v>
      </c>
      <c r="J2297" t="s">
        <v>250</v>
      </c>
      <c r="K2297">
        <v>0</v>
      </c>
      <c r="L2297">
        <v>4</v>
      </c>
      <c r="M2297">
        <v>0</v>
      </c>
      <c r="N2297">
        <v>0</v>
      </c>
      <c r="O2297">
        <v>0</v>
      </c>
      <c r="P2297">
        <v>-1</v>
      </c>
      <c r="Q2297" s="28">
        <v>41760.363888888889</v>
      </c>
      <c r="R2297" s="28">
        <v>41762.184027777781</v>
      </c>
      <c r="S2297" t="s">
        <v>8531</v>
      </c>
      <c r="T2297" s="27">
        <v>41760</v>
      </c>
      <c r="V2297">
        <v>1</v>
      </c>
      <c r="W2297" t="s">
        <v>32</v>
      </c>
      <c r="X2297" t="s">
        <v>359</v>
      </c>
      <c r="Y2297">
        <v>0</v>
      </c>
      <c r="AB2297" t="s">
        <v>237</v>
      </c>
      <c r="AH2297">
        <v>0</v>
      </c>
      <c r="AN2297" t="s">
        <v>238</v>
      </c>
      <c r="AO2297">
        <v>5</v>
      </c>
      <c r="AP2297" t="s">
        <v>246</v>
      </c>
      <c r="AQ2297" s="27">
        <v>41761</v>
      </c>
      <c r="AR2297" t="s">
        <v>240</v>
      </c>
      <c r="AS2297">
        <v>4</v>
      </c>
      <c r="AT2297" t="s">
        <v>239</v>
      </c>
      <c r="AU2297" s="27">
        <v>41761</v>
      </c>
    </row>
    <row r="2298" spans="1:47" x14ac:dyDescent="0.2">
      <c r="A2298">
        <v>2297</v>
      </c>
      <c r="B2298" t="s">
        <v>8532</v>
      </c>
      <c r="C2298" t="s">
        <v>330</v>
      </c>
      <c r="D2298" t="s">
        <v>8533</v>
      </c>
      <c r="E2298" s="27">
        <v>41778</v>
      </c>
      <c r="F2298" t="s">
        <v>233</v>
      </c>
      <c r="G2298" s="27">
        <v>34709</v>
      </c>
      <c r="H2298">
        <v>21</v>
      </c>
      <c r="I2298" t="s">
        <v>259</v>
      </c>
      <c r="J2298" t="s">
        <v>245</v>
      </c>
      <c r="K2298">
        <v>0</v>
      </c>
      <c r="L2298">
        <v>8</v>
      </c>
      <c r="M2298">
        <v>0</v>
      </c>
      <c r="N2298">
        <v>0</v>
      </c>
      <c r="O2298">
        <v>5</v>
      </c>
      <c r="P2298">
        <v>-10</v>
      </c>
      <c r="Q2298" s="28">
        <v>41768.395833333336</v>
      </c>
      <c r="R2298" s="28">
        <v>41770.075694444444</v>
      </c>
      <c r="S2298" t="s">
        <v>8534</v>
      </c>
      <c r="T2298" s="27">
        <v>41768</v>
      </c>
      <c r="V2298">
        <v>10</v>
      </c>
      <c r="W2298" t="s">
        <v>32</v>
      </c>
      <c r="X2298" t="s">
        <v>402</v>
      </c>
      <c r="Y2298">
        <v>1</v>
      </c>
      <c r="AA2298" t="s">
        <v>8535</v>
      </c>
      <c r="AB2298" t="s">
        <v>32</v>
      </c>
      <c r="AC2298">
        <v>36</v>
      </c>
      <c r="AD2298" s="27">
        <v>41941</v>
      </c>
      <c r="AE2298" t="s">
        <v>583</v>
      </c>
      <c r="AF2298" s="27">
        <v>41977</v>
      </c>
      <c r="AG2298" s="27">
        <v>42258</v>
      </c>
      <c r="AH2298">
        <v>1</v>
      </c>
      <c r="AJ2298" t="s">
        <v>8535</v>
      </c>
      <c r="AK2298" t="s">
        <v>312</v>
      </c>
      <c r="AL2298" s="27">
        <v>41941</v>
      </c>
      <c r="AM2298" t="s">
        <v>583</v>
      </c>
      <c r="AN2298" t="s">
        <v>238</v>
      </c>
      <c r="AO2298">
        <v>8</v>
      </c>
      <c r="AP2298" t="s">
        <v>269</v>
      </c>
      <c r="AQ2298" s="27">
        <v>41778</v>
      </c>
      <c r="AR2298" t="s">
        <v>240</v>
      </c>
      <c r="AS2298">
        <v>8</v>
      </c>
      <c r="AT2298" t="s">
        <v>269</v>
      </c>
      <c r="AU2298" s="27">
        <v>41778</v>
      </c>
    </row>
    <row r="2299" spans="1:47" x14ac:dyDescent="0.2">
      <c r="A2299">
        <v>2298</v>
      </c>
      <c r="B2299" t="s">
        <v>8536</v>
      </c>
      <c r="C2299" t="s">
        <v>8537</v>
      </c>
      <c r="D2299" t="s">
        <v>8538</v>
      </c>
      <c r="E2299" s="27">
        <v>41513</v>
      </c>
      <c r="F2299" t="s">
        <v>294</v>
      </c>
      <c r="G2299" s="27">
        <v>29141</v>
      </c>
      <c r="H2299">
        <v>36</v>
      </c>
      <c r="I2299" t="s">
        <v>244</v>
      </c>
      <c r="J2299" t="s">
        <v>353</v>
      </c>
      <c r="K2299">
        <v>0</v>
      </c>
      <c r="L2299">
        <v>2</v>
      </c>
      <c r="M2299">
        <v>0</v>
      </c>
      <c r="N2299">
        <v>0</v>
      </c>
      <c r="O2299">
        <v>0</v>
      </c>
      <c r="W2299" t="s">
        <v>237</v>
      </c>
      <c r="Y2299">
        <v>-1</v>
      </c>
      <c r="AB2299" t="s">
        <v>237</v>
      </c>
      <c r="AH2299">
        <v>0</v>
      </c>
      <c r="AN2299" t="s">
        <v>238</v>
      </c>
      <c r="AO2299">
        <v>1</v>
      </c>
      <c r="AP2299" t="s">
        <v>239</v>
      </c>
      <c r="AQ2299" s="27">
        <v>41513</v>
      </c>
      <c r="AR2299" t="s">
        <v>240</v>
      </c>
      <c r="AS2299">
        <v>2</v>
      </c>
      <c r="AT2299" t="s">
        <v>239</v>
      </c>
      <c r="AU2299" s="27">
        <v>41513</v>
      </c>
    </row>
    <row r="2300" spans="1:47" x14ac:dyDescent="0.2">
      <c r="A2300">
        <v>2299</v>
      </c>
      <c r="B2300" t="s">
        <v>8539</v>
      </c>
      <c r="C2300" t="s">
        <v>726</v>
      </c>
      <c r="D2300" t="s">
        <v>8464</v>
      </c>
      <c r="E2300" s="27">
        <v>41404</v>
      </c>
      <c r="F2300" t="s">
        <v>233</v>
      </c>
      <c r="G2300" s="27">
        <v>32359</v>
      </c>
      <c r="H2300">
        <v>27</v>
      </c>
      <c r="I2300" t="s">
        <v>244</v>
      </c>
      <c r="J2300" t="s">
        <v>245</v>
      </c>
      <c r="K2300">
        <v>0</v>
      </c>
      <c r="L2300">
        <v>7</v>
      </c>
      <c r="M2300">
        <v>0</v>
      </c>
      <c r="N2300">
        <v>0</v>
      </c>
      <c r="O2300">
        <v>4</v>
      </c>
      <c r="P2300">
        <v>0</v>
      </c>
      <c r="Q2300" s="28">
        <v>41404.164583333331</v>
      </c>
      <c r="R2300" s="28">
        <v>41404.326388888891</v>
      </c>
      <c r="S2300" t="s">
        <v>8540</v>
      </c>
      <c r="T2300" s="27">
        <v>41404</v>
      </c>
      <c r="V2300">
        <v>0</v>
      </c>
      <c r="W2300" t="s">
        <v>32</v>
      </c>
      <c r="X2300" t="s">
        <v>337</v>
      </c>
      <c r="Y2300">
        <v>1</v>
      </c>
      <c r="AA2300" t="s">
        <v>8541</v>
      </c>
      <c r="AB2300" t="s">
        <v>36</v>
      </c>
      <c r="AC2300">
        <v>1</v>
      </c>
      <c r="AD2300" s="27">
        <v>41670</v>
      </c>
      <c r="AE2300" t="s">
        <v>263</v>
      </c>
      <c r="AF2300" s="27">
        <v>41671</v>
      </c>
      <c r="AG2300" s="27">
        <v>41671</v>
      </c>
      <c r="AH2300">
        <v>0</v>
      </c>
      <c r="AN2300" t="s">
        <v>238</v>
      </c>
      <c r="AO2300">
        <v>4</v>
      </c>
      <c r="AP2300" t="s">
        <v>239</v>
      </c>
      <c r="AQ2300" s="27">
        <v>41404</v>
      </c>
      <c r="AR2300" t="s">
        <v>240</v>
      </c>
      <c r="AS2300">
        <v>7</v>
      </c>
      <c r="AT2300" t="s">
        <v>246</v>
      </c>
      <c r="AU2300" s="27">
        <v>41404</v>
      </c>
    </row>
    <row r="2301" spans="1:47" x14ac:dyDescent="0.2">
      <c r="A2301">
        <v>2300</v>
      </c>
      <c r="B2301" t="s">
        <v>8542</v>
      </c>
      <c r="C2301" t="s">
        <v>941</v>
      </c>
      <c r="D2301" t="s">
        <v>2147</v>
      </c>
      <c r="E2301" s="27">
        <v>41947</v>
      </c>
      <c r="F2301" t="s">
        <v>233</v>
      </c>
      <c r="G2301" s="27">
        <v>22262</v>
      </c>
      <c r="H2301">
        <v>55</v>
      </c>
      <c r="I2301" t="s">
        <v>234</v>
      </c>
      <c r="J2301" t="s">
        <v>245</v>
      </c>
      <c r="K2301">
        <v>0</v>
      </c>
      <c r="L2301">
        <v>6</v>
      </c>
      <c r="M2301">
        <v>0</v>
      </c>
      <c r="N2301">
        <v>0</v>
      </c>
      <c r="O2301">
        <v>13</v>
      </c>
      <c r="P2301">
        <v>-1</v>
      </c>
      <c r="Q2301" s="28">
        <v>41946.539583333331</v>
      </c>
      <c r="R2301" s="28">
        <v>41947.372916666667</v>
      </c>
      <c r="S2301" t="s">
        <v>8543</v>
      </c>
      <c r="T2301" s="27">
        <v>41946</v>
      </c>
      <c r="V2301">
        <v>1</v>
      </c>
      <c r="W2301" t="s">
        <v>32</v>
      </c>
      <c r="X2301" t="s">
        <v>261</v>
      </c>
      <c r="Y2301">
        <v>1</v>
      </c>
      <c r="AA2301" t="s">
        <v>8544</v>
      </c>
      <c r="AB2301" t="s">
        <v>36</v>
      </c>
      <c r="AC2301">
        <v>0</v>
      </c>
      <c r="AD2301" s="27">
        <v>41960</v>
      </c>
      <c r="AE2301" t="s">
        <v>3112</v>
      </c>
      <c r="AF2301" s="27">
        <v>41960</v>
      </c>
      <c r="AG2301" s="27">
        <v>41982</v>
      </c>
      <c r="AH2301">
        <v>0</v>
      </c>
      <c r="AN2301" t="s">
        <v>238</v>
      </c>
      <c r="AO2301">
        <v>7</v>
      </c>
      <c r="AP2301" t="s">
        <v>246</v>
      </c>
      <c r="AQ2301" s="27">
        <v>41947</v>
      </c>
      <c r="AR2301" t="s">
        <v>240</v>
      </c>
      <c r="AS2301">
        <v>6</v>
      </c>
      <c r="AT2301" t="s">
        <v>246</v>
      </c>
      <c r="AU2301" s="27">
        <v>41947</v>
      </c>
    </row>
    <row r="2302" spans="1:47" x14ac:dyDescent="0.2">
      <c r="A2302">
        <v>2301</v>
      </c>
      <c r="B2302" t="s">
        <v>8545</v>
      </c>
      <c r="C2302" t="s">
        <v>8546</v>
      </c>
      <c r="D2302" t="s">
        <v>1300</v>
      </c>
      <c r="E2302" s="27">
        <v>41543</v>
      </c>
      <c r="F2302" t="s">
        <v>233</v>
      </c>
      <c r="G2302" s="27">
        <v>34062</v>
      </c>
      <c r="H2302">
        <v>23</v>
      </c>
      <c r="I2302" t="s">
        <v>259</v>
      </c>
      <c r="J2302" t="s">
        <v>250</v>
      </c>
      <c r="K2302">
        <v>0</v>
      </c>
      <c r="L2302">
        <v>9</v>
      </c>
      <c r="M2302">
        <v>3</v>
      </c>
      <c r="N2302">
        <v>0</v>
      </c>
      <c r="O2302">
        <v>5</v>
      </c>
      <c r="S2302" t="s">
        <v>8547</v>
      </c>
      <c r="T2302" s="27">
        <v>41543</v>
      </c>
      <c r="V2302">
        <v>0</v>
      </c>
      <c r="W2302" t="s">
        <v>32</v>
      </c>
      <c r="X2302" t="s">
        <v>749</v>
      </c>
      <c r="Y2302">
        <v>1</v>
      </c>
      <c r="AA2302" t="s">
        <v>8548</v>
      </c>
      <c r="AB2302" t="s">
        <v>36</v>
      </c>
      <c r="AD2302" s="27">
        <v>41619</v>
      </c>
      <c r="AE2302" t="s">
        <v>392</v>
      </c>
      <c r="AH2302">
        <v>0</v>
      </c>
      <c r="AN2302" t="s">
        <v>238</v>
      </c>
      <c r="AO2302">
        <v>9</v>
      </c>
      <c r="AP2302" t="s">
        <v>269</v>
      </c>
      <c r="AQ2302" s="27">
        <v>41543</v>
      </c>
      <c r="AR2302" t="s">
        <v>240</v>
      </c>
      <c r="AS2302">
        <v>9</v>
      </c>
      <c r="AT2302" t="s">
        <v>269</v>
      </c>
      <c r="AU2302" s="27">
        <v>41543</v>
      </c>
    </row>
    <row r="2303" spans="1:47" x14ac:dyDescent="0.2">
      <c r="A2303">
        <v>2302</v>
      </c>
      <c r="B2303" t="s">
        <v>8549</v>
      </c>
      <c r="C2303" t="s">
        <v>8550</v>
      </c>
      <c r="D2303" t="s">
        <v>603</v>
      </c>
      <c r="E2303" s="27">
        <v>41862</v>
      </c>
      <c r="F2303" t="s">
        <v>233</v>
      </c>
      <c r="G2303" s="27">
        <v>28828</v>
      </c>
      <c r="H2303">
        <v>37</v>
      </c>
      <c r="I2303" t="s">
        <v>244</v>
      </c>
      <c r="J2303" t="s">
        <v>22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-1</v>
      </c>
      <c r="Q2303" s="28">
        <v>41861.15</v>
      </c>
      <c r="R2303" s="28">
        <v>41863.178472222222</v>
      </c>
      <c r="S2303" t="s">
        <v>8551</v>
      </c>
      <c r="T2303" s="27">
        <v>41861</v>
      </c>
      <c r="V2303">
        <v>1</v>
      </c>
      <c r="W2303" t="s">
        <v>36</v>
      </c>
      <c r="X2303" t="s">
        <v>1582</v>
      </c>
      <c r="Y2303">
        <v>0</v>
      </c>
      <c r="AB2303" t="s">
        <v>237</v>
      </c>
      <c r="AH2303">
        <v>0</v>
      </c>
      <c r="AN2303" t="s">
        <v>238</v>
      </c>
      <c r="AO2303">
        <v>2</v>
      </c>
      <c r="AP2303" t="s">
        <v>239</v>
      </c>
      <c r="AQ2303" s="27">
        <v>41862</v>
      </c>
      <c r="AR2303" t="s">
        <v>240</v>
      </c>
      <c r="AS2303">
        <v>1</v>
      </c>
      <c r="AT2303" t="s">
        <v>239</v>
      </c>
      <c r="AU2303" s="27">
        <v>41862</v>
      </c>
    </row>
    <row r="2304" spans="1:47" x14ac:dyDescent="0.2">
      <c r="A2304">
        <v>2303</v>
      </c>
      <c r="B2304" t="s">
        <v>8552</v>
      </c>
      <c r="C2304" t="s">
        <v>8553</v>
      </c>
      <c r="D2304" t="s">
        <v>8554</v>
      </c>
      <c r="E2304" s="27">
        <v>41649</v>
      </c>
      <c r="F2304" t="s">
        <v>294</v>
      </c>
      <c r="G2304" s="27">
        <v>27495</v>
      </c>
      <c r="H2304">
        <v>41</v>
      </c>
      <c r="I2304" t="s">
        <v>244</v>
      </c>
      <c r="J2304" t="s">
        <v>245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-1</v>
      </c>
      <c r="Q2304" s="28">
        <v>41648.367361111108</v>
      </c>
      <c r="R2304" s="28">
        <v>41649.075694444444</v>
      </c>
      <c r="S2304" t="s">
        <v>8555</v>
      </c>
      <c r="T2304" s="27">
        <v>41648</v>
      </c>
      <c r="V2304">
        <v>1</v>
      </c>
      <c r="W2304" t="s">
        <v>36</v>
      </c>
      <c r="X2304" t="s">
        <v>279</v>
      </c>
      <c r="Y2304">
        <v>0</v>
      </c>
      <c r="AB2304" t="s">
        <v>237</v>
      </c>
      <c r="AH2304">
        <v>0</v>
      </c>
      <c r="AN2304" t="s">
        <v>238</v>
      </c>
      <c r="AO2304">
        <v>1</v>
      </c>
      <c r="AP2304" t="s">
        <v>239</v>
      </c>
      <c r="AQ2304" s="27">
        <v>41649</v>
      </c>
      <c r="AR2304" t="s">
        <v>240</v>
      </c>
      <c r="AS2304">
        <v>1</v>
      </c>
      <c r="AT2304" t="s">
        <v>239</v>
      </c>
      <c r="AU2304" s="27">
        <v>41649</v>
      </c>
    </row>
    <row r="2305" spans="1:47" x14ac:dyDescent="0.2">
      <c r="A2305">
        <v>2304</v>
      </c>
      <c r="B2305" t="s">
        <v>8556</v>
      </c>
      <c r="C2305" t="s">
        <v>1334</v>
      </c>
      <c r="D2305" t="s">
        <v>1079</v>
      </c>
      <c r="E2305" s="27">
        <v>41815</v>
      </c>
      <c r="F2305" t="s">
        <v>233</v>
      </c>
      <c r="G2305" s="27">
        <v>34456</v>
      </c>
      <c r="H2305">
        <v>21</v>
      </c>
      <c r="I2305" t="s">
        <v>259</v>
      </c>
      <c r="J2305" t="s">
        <v>250</v>
      </c>
      <c r="K2305">
        <v>0</v>
      </c>
      <c r="L2305">
        <v>8</v>
      </c>
      <c r="M2305">
        <v>0</v>
      </c>
      <c r="N2305">
        <v>0</v>
      </c>
      <c r="O2305">
        <v>1</v>
      </c>
      <c r="P2305">
        <v>-39</v>
      </c>
      <c r="Q2305" s="28">
        <v>41776.068749999999</v>
      </c>
      <c r="R2305" s="28">
        <v>41815.423611111109</v>
      </c>
      <c r="S2305" t="s">
        <v>8557</v>
      </c>
      <c r="T2305" s="27">
        <v>41775</v>
      </c>
      <c r="V2305">
        <v>40</v>
      </c>
      <c r="W2305" t="s">
        <v>32</v>
      </c>
      <c r="X2305" t="s">
        <v>383</v>
      </c>
      <c r="Y2305">
        <v>0</v>
      </c>
      <c r="AB2305" t="s">
        <v>237</v>
      </c>
      <c r="AH2305">
        <v>0</v>
      </c>
      <c r="AN2305" t="s">
        <v>238</v>
      </c>
      <c r="AO2305">
        <v>6</v>
      </c>
      <c r="AP2305" t="s">
        <v>246</v>
      </c>
      <c r="AQ2305" s="27">
        <v>41815</v>
      </c>
      <c r="AR2305" t="s">
        <v>240</v>
      </c>
      <c r="AS2305">
        <v>8</v>
      </c>
      <c r="AT2305" t="s">
        <v>269</v>
      </c>
      <c r="AU2305" s="27">
        <v>41815</v>
      </c>
    </row>
    <row r="2306" spans="1:47" x14ac:dyDescent="0.2">
      <c r="A2306">
        <v>2305</v>
      </c>
      <c r="B2306" t="s">
        <v>8558</v>
      </c>
      <c r="C2306" t="s">
        <v>8559</v>
      </c>
      <c r="D2306" t="s">
        <v>6828</v>
      </c>
      <c r="E2306" s="27">
        <v>41858</v>
      </c>
      <c r="F2306" t="s">
        <v>294</v>
      </c>
      <c r="G2306" s="27">
        <v>30316</v>
      </c>
      <c r="H2306">
        <v>33</v>
      </c>
      <c r="I2306" t="s">
        <v>244</v>
      </c>
      <c r="J2306" t="s">
        <v>250</v>
      </c>
      <c r="K2306">
        <v>0</v>
      </c>
      <c r="L2306">
        <v>4</v>
      </c>
      <c r="M2306">
        <v>0</v>
      </c>
      <c r="N2306">
        <v>0</v>
      </c>
      <c r="O2306">
        <v>5</v>
      </c>
      <c r="P2306">
        <v>-542</v>
      </c>
      <c r="Q2306" s="28">
        <v>41316.162499999999</v>
      </c>
      <c r="R2306" s="28">
        <v>41317.230555555558</v>
      </c>
      <c r="S2306" t="s">
        <v>8560</v>
      </c>
      <c r="U2306" s="27">
        <v>41793</v>
      </c>
      <c r="V2306">
        <v>65</v>
      </c>
      <c r="W2306" t="s">
        <v>36</v>
      </c>
      <c r="X2306" t="s">
        <v>274</v>
      </c>
      <c r="Y2306">
        <v>0</v>
      </c>
      <c r="AB2306" t="s">
        <v>237</v>
      </c>
      <c r="AH2306">
        <v>0</v>
      </c>
      <c r="AN2306" t="s">
        <v>238</v>
      </c>
      <c r="AO2306">
        <v>2</v>
      </c>
      <c r="AP2306" t="s">
        <v>239</v>
      </c>
      <c r="AQ2306" s="27">
        <v>41858</v>
      </c>
      <c r="AR2306" t="s">
        <v>240</v>
      </c>
      <c r="AS2306">
        <v>4</v>
      </c>
      <c r="AT2306" t="s">
        <v>239</v>
      </c>
      <c r="AU2306" s="27">
        <v>41858</v>
      </c>
    </row>
    <row r="2307" spans="1:47" x14ac:dyDescent="0.2">
      <c r="A2307">
        <v>2306</v>
      </c>
      <c r="B2307" t="s">
        <v>8561</v>
      </c>
      <c r="C2307" t="s">
        <v>4287</v>
      </c>
      <c r="D2307" t="s">
        <v>8562</v>
      </c>
      <c r="E2307" s="27">
        <v>41410</v>
      </c>
      <c r="F2307" t="s">
        <v>233</v>
      </c>
      <c r="G2307" s="27">
        <v>21777</v>
      </c>
      <c r="H2307">
        <v>56</v>
      </c>
      <c r="I2307" t="s">
        <v>234</v>
      </c>
      <c r="J2307" t="s">
        <v>245</v>
      </c>
      <c r="K2307">
        <v>0</v>
      </c>
      <c r="L2307">
        <v>1</v>
      </c>
      <c r="M2307">
        <v>0</v>
      </c>
      <c r="N2307">
        <v>0</v>
      </c>
      <c r="O2307">
        <v>1</v>
      </c>
      <c r="P2307">
        <v>-1</v>
      </c>
      <c r="Q2307" s="28">
        <v>41409.272916666669</v>
      </c>
      <c r="R2307" s="28">
        <v>41411.379861111112</v>
      </c>
      <c r="S2307" t="s">
        <v>8563</v>
      </c>
      <c r="T2307" s="27">
        <v>41409</v>
      </c>
      <c r="V2307">
        <v>1</v>
      </c>
      <c r="W2307" t="s">
        <v>36</v>
      </c>
      <c r="X2307" t="s">
        <v>279</v>
      </c>
      <c r="Y2307">
        <v>0</v>
      </c>
      <c r="AB2307" t="s">
        <v>237</v>
      </c>
      <c r="AH2307">
        <v>0</v>
      </c>
      <c r="AN2307" t="s">
        <v>238</v>
      </c>
      <c r="AO2307">
        <v>1</v>
      </c>
      <c r="AP2307" t="s">
        <v>239</v>
      </c>
      <c r="AQ2307" s="27">
        <v>41410</v>
      </c>
      <c r="AR2307" t="s">
        <v>240</v>
      </c>
      <c r="AS2307">
        <v>1</v>
      </c>
      <c r="AT2307" t="s">
        <v>239</v>
      </c>
      <c r="AU2307" s="27">
        <v>41410</v>
      </c>
    </row>
    <row r="2308" spans="1:47" x14ac:dyDescent="0.2">
      <c r="A2308">
        <v>2307</v>
      </c>
      <c r="B2308" t="s">
        <v>8564</v>
      </c>
      <c r="C2308" t="s">
        <v>5575</v>
      </c>
      <c r="D2308" t="s">
        <v>1110</v>
      </c>
      <c r="E2308" s="27">
        <v>41397</v>
      </c>
      <c r="F2308" t="s">
        <v>233</v>
      </c>
      <c r="G2308" s="27">
        <v>22299</v>
      </c>
      <c r="H2308">
        <v>55</v>
      </c>
      <c r="I2308" t="s">
        <v>234</v>
      </c>
      <c r="J2308" t="s">
        <v>245</v>
      </c>
      <c r="K2308">
        <v>0</v>
      </c>
      <c r="L2308">
        <v>7</v>
      </c>
      <c r="M2308">
        <v>0</v>
      </c>
      <c r="N2308">
        <v>0</v>
      </c>
      <c r="O2308">
        <v>11</v>
      </c>
      <c r="P2308">
        <v>-1</v>
      </c>
      <c r="Q2308" s="28">
        <v>41396.135416666664</v>
      </c>
      <c r="R2308" s="28">
        <v>41453.395833333336</v>
      </c>
      <c r="S2308" t="s">
        <v>8565</v>
      </c>
      <c r="U2308" s="27">
        <v>41059</v>
      </c>
      <c r="V2308">
        <v>338</v>
      </c>
      <c r="W2308" t="s">
        <v>36</v>
      </c>
      <c r="X2308" t="s">
        <v>274</v>
      </c>
      <c r="Y2308">
        <v>0</v>
      </c>
      <c r="AB2308" t="s">
        <v>237</v>
      </c>
      <c r="AH2308">
        <v>0</v>
      </c>
      <c r="AN2308" t="s">
        <v>238</v>
      </c>
      <c r="AO2308">
        <v>3</v>
      </c>
      <c r="AP2308" t="s">
        <v>239</v>
      </c>
      <c r="AQ2308" s="27">
        <v>41397</v>
      </c>
      <c r="AR2308" t="s">
        <v>240</v>
      </c>
      <c r="AS2308">
        <v>7</v>
      </c>
      <c r="AT2308" t="s">
        <v>246</v>
      </c>
      <c r="AU2308" s="27">
        <v>41397</v>
      </c>
    </row>
    <row r="2309" spans="1:47" x14ac:dyDescent="0.2">
      <c r="A2309">
        <v>2308</v>
      </c>
      <c r="B2309" t="s">
        <v>8566</v>
      </c>
      <c r="C2309" t="s">
        <v>8567</v>
      </c>
      <c r="D2309" t="s">
        <v>8568</v>
      </c>
      <c r="E2309" s="27">
        <v>41975</v>
      </c>
      <c r="F2309" t="s">
        <v>294</v>
      </c>
      <c r="G2309" s="27">
        <v>33744</v>
      </c>
      <c r="H2309">
        <v>23</v>
      </c>
      <c r="I2309" t="s">
        <v>259</v>
      </c>
      <c r="J2309" t="s">
        <v>250</v>
      </c>
      <c r="K2309">
        <v>0</v>
      </c>
      <c r="L2309">
        <v>2</v>
      </c>
      <c r="M2309">
        <v>0</v>
      </c>
      <c r="N2309">
        <v>0</v>
      </c>
      <c r="O2309">
        <v>1</v>
      </c>
      <c r="P2309">
        <v>-1</v>
      </c>
      <c r="Q2309" s="28">
        <v>41974.30972222222</v>
      </c>
      <c r="R2309" s="28">
        <v>41975.075694444444</v>
      </c>
      <c r="S2309" t="s">
        <v>8569</v>
      </c>
      <c r="T2309" s="27">
        <v>41974</v>
      </c>
      <c r="V2309">
        <v>1</v>
      </c>
      <c r="W2309" t="s">
        <v>36</v>
      </c>
      <c r="X2309" t="s">
        <v>279</v>
      </c>
      <c r="Y2309">
        <v>0</v>
      </c>
      <c r="AB2309" t="s">
        <v>237</v>
      </c>
      <c r="AH2309">
        <v>0</v>
      </c>
      <c r="AN2309" t="s">
        <v>238</v>
      </c>
      <c r="AO2309">
        <v>3</v>
      </c>
      <c r="AP2309" t="s">
        <v>239</v>
      </c>
      <c r="AQ2309" s="27">
        <v>41975</v>
      </c>
      <c r="AR2309" t="s">
        <v>240</v>
      </c>
      <c r="AS2309">
        <v>2</v>
      </c>
      <c r="AT2309" t="s">
        <v>239</v>
      </c>
      <c r="AU2309" s="27">
        <v>41975</v>
      </c>
    </row>
    <row r="2310" spans="1:47" x14ac:dyDescent="0.2">
      <c r="A2310">
        <v>2309</v>
      </c>
      <c r="B2310" t="s">
        <v>8570</v>
      </c>
      <c r="C2310" t="s">
        <v>2229</v>
      </c>
      <c r="D2310" t="s">
        <v>3312</v>
      </c>
      <c r="E2310" s="27">
        <v>41436</v>
      </c>
      <c r="F2310" t="s">
        <v>294</v>
      </c>
      <c r="G2310" s="27">
        <v>33777</v>
      </c>
      <c r="H2310">
        <v>23</v>
      </c>
      <c r="I2310" t="s">
        <v>259</v>
      </c>
      <c r="J2310" t="s">
        <v>353</v>
      </c>
      <c r="K2310">
        <v>0</v>
      </c>
      <c r="L2310">
        <v>6</v>
      </c>
      <c r="M2310">
        <v>0</v>
      </c>
      <c r="N2310">
        <v>0</v>
      </c>
      <c r="O2310">
        <v>0</v>
      </c>
      <c r="P2310">
        <v>-2</v>
      </c>
      <c r="Q2310" s="28">
        <v>41434.511111111111</v>
      </c>
      <c r="R2310" s="28">
        <v>41436.054861111108</v>
      </c>
      <c r="S2310" t="s">
        <v>8571</v>
      </c>
      <c r="T2310" s="27">
        <v>41433</v>
      </c>
      <c r="V2310">
        <v>3</v>
      </c>
      <c r="W2310" t="s">
        <v>32</v>
      </c>
      <c r="X2310" t="s">
        <v>261</v>
      </c>
      <c r="Y2310">
        <v>1</v>
      </c>
      <c r="AA2310" t="s">
        <v>8572</v>
      </c>
      <c r="AB2310" t="s">
        <v>36</v>
      </c>
      <c r="AC2310">
        <v>0</v>
      </c>
      <c r="AD2310" s="27">
        <v>41481</v>
      </c>
      <c r="AE2310" t="s">
        <v>8573</v>
      </c>
      <c r="AF2310" s="27">
        <v>41481</v>
      </c>
      <c r="AG2310" s="27">
        <v>41508</v>
      </c>
      <c r="AH2310">
        <v>0</v>
      </c>
      <c r="AN2310" t="s">
        <v>238</v>
      </c>
      <c r="AO2310">
        <v>5</v>
      </c>
      <c r="AP2310" t="s">
        <v>246</v>
      </c>
      <c r="AQ2310" s="27">
        <v>41436</v>
      </c>
      <c r="AR2310" t="s">
        <v>240</v>
      </c>
      <c r="AS2310">
        <v>6</v>
      </c>
      <c r="AT2310" t="s">
        <v>246</v>
      </c>
      <c r="AU2310" s="27">
        <v>41436</v>
      </c>
    </row>
    <row r="2311" spans="1:47" x14ac:dyDescent="0.2">
      <c r="A2311">
        <v>2310</v>
      </c>
      <c r="B2311" t="s">
        <v>8574</v>
      </c>
      <c r="C2311" t="s">
        <v>7350</v>
      </c>
      <c r="D2311" t="s">
        <v>1947</v>
      </c>
      <c r="E2311" s="27">
        <v>41510</v>
      </c>
      <c r="F2311" t="s">
        <v>233</v>
      </c>
      <c r="G2311" s="27">
        <v>31914</v>
      </c>
      <c r="H2311">
        <v>28</v>
      </c>
      <c r="I2311" t="s">
        <v>244</v>
      </c>
      <c r="J2311" t="s">
        <v>250</v>
      </c>
      <c r="K2311">
        <v>0</v>
      </c>
      <c r="L2311">
        <v>2</v>
      </c>
      <c r="M2311">
        <v>0</v>
      </c>
      <c r="N2311">
        <v>0</v>
      </c>
      <c r="O2311">
        <v>3</v>
      </c>
      <c r="P2311">
        <v>-1</v>
      </c>
      <c r="Q2311" s="28">
        <v>41509.540277777778</v>
      </c>
      <c r="R2311" s="28">
        <v>41510.378472222219</v>
      </c>
      <c r="S2311" t="s">
        <v>8575</v>
      </c>
      <c r="T2311" s="27">
        <v>41509</v>
      </c>
      <c r="V2311">
        <v>1</v>
      </c>
      <c r="W2311" t="s">
        <v>32</v>
      </c>
      <c r="X2311" t="s">
        <v>337</v>
      </c>
      <c r="Y2311">
        <v>0</v>
      </c>
      <c r="AB2311" t="s">
        <v>237</v>
      </c>
      <c r="AH2311">
        <v>0</v>
      </c>
      <c r="AN2311" t="s">
        <v>238</v>
      </c>
      <c r="AO2311">
        <v>2</v>
      </c>
      <c r="AP2311" t="s">
        <v>239</v>
      </c>
      <c r="AQ2311" s="27">
        <v>41510</v>
      </c>
      <c r="AR2311" t="s">
        <v>240</v>
      </c>
      <c r="AS2311">
        <v>2</v>
      </c>
      <c r="AT2311" t="s">
        <v>239</v>
      </c>
      <c r="AU2311" s="27">
        <v>41510</v>
      </c>
    </row>
    <row r="2312" spans="1:47" x14ac:dyDescent="0.2">
      <c r="A2312">
        <v>2311</v>
      </c>
      <c r="B2312" t="s">
        <v>8576</v>
      </c>
      <c r="C2312" t="s">
        <v>476</v>
      </c>
      <c r="D2312" t="s">
        <v>8577</v>
      </c>
      <c r="E2312" s="27">
        <v>41396</v>
      </c>
      <c r="F2312" t="s">
        <v>233</v>
      </c>
      <c r="G2312" s="27">
        <v>31109</v>
      </c>
      <c r="H2312">
        <v>31</v>
      </c>
      <c r="I2312" t="s">
        <v>244</v>
      </c>
      <c r="J2312" t="s">
        <v>22</v>
      </c>
      <c r="K2312">
        <v>0</v>
      </c>
      <c r="L2312">
        <v>2</v>
      </c>
      <c r="M2312">
        <v>0</v>
      </c>
      <c r="N2312">
        <v>0</v>
      </c>
      <c r="O2312">
        <v>2</v>
      </c>
      <c r="P2312">
        <v>-1</v>
      </c>
      <c r="Q2312" s="28">
        <v>41395.130555555559</v>
      </c>
      <c r="R2312" s="28">
        <v>41408.48333333333</v>
      </c>
      <c r="S2312" t="s">
        <v>8578</v>
      </c>
      <c r="U2312" s="27">
        <v>41395</v>
      </c>
      <c r="V2312">
        <v>1</v>
      </c>
      <c r="W2312" t="s">
        <v>32</v>
      </c>
      <c r="X2312" t="s">
        <v>274</v>
      </c>
      <c r="Y2312">
        <v>1</v>
      </c>
      <c r="AA2312" t="s">
        <v>8579</v>
      </c>
      <c r="AB2312" t="s">
        <v>36</v>
      </c>
      <c r="AC2312">
        <v>140</v>
      </c>
      <c r="AD2312" s="27">
        <v>41705</v>
      </c>
      <c r="AE2312" t="s">
        <v>548</v>
      </c>
      <c r="AF2312" s="27">
        <v>41845</v>
      </c>
      <c r="AG2312" s="27">
        <v>41849</v>
      </c>
      <c r="AH2312">
        <v>1</v>
      </c>
      <c r="AJ2312" t="s">
        <v>8579</v>
      </c>
      <c r="AK2312" t="s">
        <v>312</v>
      </c>
      <c r="AL2312" s="27">
        <v>41705</v>
      </c>
      <c r="AM2312" t="s">
        <v>313</v>
      </c>
      <c r="AN2312" t="s">
        <v>238</v>
      </c>
      <c r="AO2312">
        <v>4</v>
      </c>
      <c r="AP2312" t="s">
        <v>239</v>
      </c>
      <c r="AQ2312" s="27">
        <v>41396</v>
      </c>
      <c r="AR2312" t="s">
        <v>240</v>
      </c>
      <c r="AS2312">
        <v>2</v>
      </c>
      <c r="AT2312" t="s">
        <v>239</v>
      </c>
      <c r="AU2312" s="27">
        <v>41396</v>
      </c>
    </row>
    <row r="2313" spans="1:47" x14ac:dyDescent="0.2">
      <c r="A2313">
        <v>2312</v>
      </c>
      <c r="B2313" t="s">
        <v>8580</v>
      </c>
      <c r="C2313" t="s">
        <v>8537</v>
      </c>
      <c r="D2313" t="s">
        <v>8581</v>
      </c>
      <c r="E2313" s="27">
        <v>41764</v>
      </c>
      <c r="F2313" t="s">
        <v>294</v>
      </c>
      <c r="G2313" s="27">
        <v>32066</v>
      </c>
      <c r="H2313">
        <v>28</v>
      </c>
      <c r="I2313" t="s">
        <v>244</v>
      </c>
      <c r="J2313" t="s">
        <v>353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-1</v>
      </c>
      <c r="Q2313" s="28">
        <v>41763.372916666667</v>
      </c>
      <c r="R2313" s="28">
        <v>41764.272222222222</v>
      </c>
      <c r="S2313" t="s">
        <v>8582</v>
      </c>
      <c r="T2313" s="27">
        <v>41763</v>
      </c>
      <c r="V2313">
        <v>1</v>
      </c>
      <c r="W2313" t="s">
        <v>32</v>
      </c>
      <c r="X2313" t="s">
        <v>313</v>
      </c>
      <c r="Y2313">
        <v>0</v>
      </c>
      <c r="AB2313" t="s">
        <v>237</v>
      </c>
      <c r="AH2313">
        <v>0</v>
      </c>
      <c r="AN2313" t="s">
        <v>238</v>
      </c>
      <c r="AO2313">
        <v>1</v>
      </c>
      <c r="AP2313" t="s">
        <v>239</v>
      </c>
      <c r="AQ2313" s="27">
        <v>41764</v>
      </c>
      <c r="AR2313" t="s">
        <v>240</v>
      </c>
      <c r="AS2313">
        <v>2</v>
      </c>
      <c r="AT2313" t="s">
        <v>239</v>
      </c>
      <c r="AU2313" s="27">
        <v>41764</v>
      </c>
    </row>
    <row r="2314" spans="1:47" x14ac:dyDescent="0.2">
      <c r="A2314">
        <v>2313</v>
      </c>
      <c r="B2314" t="s">
        <v>8583</v>
      </c>
      <c r="C2314" t="s">
        <v>2442</v>
      </c>
      <c r="D2314" t="s">
        <v>3917</v>
      </c>
      <c r="E2314" s="27">
        <v>41888</v>
      </c>
      <c r="F2314" t="s">
        <v>294</v>
      </c>
      <c r="G2314" s="27">
        <v>30702</v>
      </c>
      <c r="H2314">
        <v>32</v>
      </c>
      <c r="I2314" t="s">
        <v>244</v>
      </c>
      <c r="J2314" t="s">
        <v>245</v>
      </c>
      <c r="K2314">
        <v>0</v>
      </c>
      <c r="L2314">
        <v>2</v>
      </c>
      <c r="M2314">
        <v>0</v>
      </c>
      <c r="N2314">
        <v>0</v>
      </c>
      <c r="O2314">
        <v>1</v>
      </c>
      <c r="P2314">
        <v>-1</v>
      </c>
      <c r="Q2314" s="28">
        <v>41887.413194444445</v>
      </c>
      <c r="R2314" s="28">
        <v>41888.095138888886</v>
      </c>
      <c r="S2314" t="s">
        <v>8584</v>
      </c>
      <c r="T2314" s="27">
        <v>41887</v>
      </c>
      <c r="V2314">
        <v>1</v>
      </c>
      <c r="W2314" t="s">
        <v>36</v>
      </c>
      <c r="X2314" t="s">
        <v>279</v>
      </c>
      <c r="Y2314">
        <v>0</v>
      </c>
      <c r="AB2314" t="s">
        <v>237</v>
      </c>
      <c r="AH2314">
        <v>0</v>
      </c>
      <c r="AN2314" t="s">
        <v>238</v>
      </c>
      <c r="AO2314">
        <v>1</v>
      </c>
      <c r="AP2314" t="s">
        <v>239</v>
      </c>
      <c r="AQ2314" s="27">
        <v>41888</v>
      </c>
      <c r="AR2314" t="s">
        <v>240</v>
      </c>
      <c r="AS2314">
        <v>2</v>
      </c>
      <c r="AT2314" t="s">
        <v>239</v>
      </c>
      <c r="AU2314" s="27">
        <v>41888</v>
      </c>
    </row>
    <row r="2315" spans="1:47" x14ac:dyDescent="0.2">
      <c r="A2315">
        <v>2314</v>
      </c>
      <c r="B2315" t="s">
        <v>8585</v>
      </c>
      <c r="C2315" t="s">
        <v>242</v>
      </c>
      <c r="D2315" t="s">
        <v>8586</v>
      </c>
      <c r="E2315" s="27">
        <v>41411</v>
      </c>
      <c r="F2315" t="s">
        <v>233</v>
      </c>
      <c r="G2315" s="27">
        <v>21812</v>
      </c>
      <c r="H2315">
        <v>56</v>
      </c>
      <c r="I2315" t="s">
        <v>234</v>
      </c>
      <c r="J2315" t="s">
        <v>250</v>
      </c>
      <c r="K2315">
        <v>0</v>
      </c>
      <c r="L2315">
        <v>2</v>
      </c>
      <c r="M2315">
        <v>0</v>
      </c>
      <c r="N2315">
        <v>0</v>
      </c>
      <c r="O2315">
        <v>3</v>
      </c>
      <c r="P2315">
        <v>-49</v>
      </c>
      <c r="Q2315" s="28">
        <v>41362.396527777775</v>
      </c>
      <c r="R2315" s="28">
        <v>41411.453472222223</v>
      </c>
      <c r="S2315" t="s">
        <v>8587</v>
      </c>
      <c r="T2315" s="27">
        <v>41362</v>
      </c>
      <c r="V2315">
        <v>49</v>
      </c>
      <c r="W2315" t="s">
        <v>36</v>
      </c>
      <c r="X2315" t="s">
        <v>404</v>
      </c>
      <c r="Y2315">
        <v>0</v>
      </c>
      <c r="AB2315" t="s">
        <v>237</v>
      </c>
      <c r="AH2315">
        <v>0</v>
      </c>
      <c r="AN2315" t="s">
        <v>238</v>
      </c>
      <c r="AO2315">
        <v>1</v>
      </c>
      <c r="AP2315" t="s">
        <v>239</v>
      </c>
      <c r="AQ2315" s="27">
        <v>41411</v>
      </c>
      <c r="AR2315" t="s">
        <v>240</v>
      </c>
      <c r="AS2315">
        <v>2</v>
      </c>
      <c r="AT2315" t="s">
        <v>239</v>
      </c>
      <c r="AU2315" s="27">
        <v>41411</v>
      </c>
    </row>
    <row r="2316" spans="1:47" x14ac:dyDescent="0.2">
      <c r="A2316">
        <v>2315</v>
      </c>
      <c r="B2316" t="s">
        <v>8588</v>
      </c>
      <c r="C2316" t="s">
        <v>3170</v>
      </c>
      <c r="D2316" t="s">
        <v>6681</v>
      </c>
      <c r="E2316" s="27">
        <v>41760</v>
      </c>
      <c r="F2316" t="s">
        <v>294</v>
      </c>
      <c r="G2316" s="27">
        <v>25641</v>
      </c>
      <c r="H2316">
        <v>46</v>
      </c>
      <c r="I2316" t="s">
        <v>234</v>
      </c>
      <c r="J2316" t="s">
        <v>245</v>
      </c>
      <c r="K2316">
        <v>0</v>
      </c>
      <c r="L2316">
        <v>3</v>
      </c>
      <c r="M2316">
        <v>0</v>
      </c>
      <c r="N2316">
        <v>0</v>
      </c>
      <c r="O2316">
        <v>2</v>
      </c>
      <c r="P2316">
        <v>-43</v>
      </c>
      <c r="Q2316" s="28">
        <v>41717.444444444445</v>
      </c>
      <c r="R2316" s="28">
        <v>41759.440972222219</v>
      </c>
      <c r="S2316" t="s">
        <v>8589</v>
      </c>
      <c r="U2316" s="27">
        <v>41717</v>
      </c>
      <c r="V2316">
        <v>43</v>
      </c>
      <c r="W2316" t="s">
        <v>32</v>
      </c>
      <c r="X2316" t="s">
        <v>274</v>
      </c>
      <c r="Y2316">
        <v>0</v>
      </c>
      <c r="AB2316" t="s">
        <v>237</v>
      </c>
      <c r="AH2316">
        <v>0</v>
      </c>
      <c r="AN2316" t="s">
        <v>238</v>
      </c>
      <c r="AO2316">
        <v>1</v>
      </c>
      <c r="AP2316" t="s">
        <v>239</v>
      </c>
      <c r="AQ2316" s="27">
        <v>41760</v>
      </c>
      <c r="AR2316" t="s">
        <v>240</v>
      </c>
      <c r="AS2316">
        <v>3</v>
      </c>
      <c r="AT2316" t="s">
        <v>239</v>
      </c>
      <c r="AU2316" s="27">
        <v>41760</v>
      </c>
    </row>
    <row r="2317" spans="1:47" x14ac:dyDescent="0.2">
      <c r="A2317">
        <v>2316</v>
      </c>
      <c r="B2317" t="s">
        <v>8590</v>
      </c>
      <c r="C2317" t="s">
        <v>242</v>
      </c>
      <c r="D2317" t="s">
        <v>3176</v>
      </c>
      <c r="E2317" s="27">
        <v>41379</v>
      </c>
      <c r="F2317" t="s">
        <v>233</v>
      </c>
      <c r="G2317" s="27">
        <v>23087</v>
      </c>
      <c r="H2317">
        <v>53</v>
      </c>
      <c r="I2317" t="s">
        <v>234</v>
      </c>
      <c r="J2317" t="s">
        <v>245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-1</v>
      </c>
      <c r="Q2317" s="28">
        <v>41378.413194444445</v>
      </c>
      <c r="R2317" s="28">
        <v>41379.322222222225</v>
      </c>
      <c r="S2317" t="s">
        <v>8591</v>
      </c>
      <c r="T2317" s="27">
        <v>41378</v>
      </c>
      <c r="V2317">
        <v>1</v>
      </c>
      <c r="W2317" t="s">
        <v>36</v>
      </c>
      <c r="X2317" t="s">
        <v>279</v>
      </c>
      <c r="Y2317">
        <v>0</v>
      </c>
      <c r="AB2317" t="s">
        <v>237</v>
      </c>
      <c r="AH2317">
        <v>0</v>
      </c>
      <c r="AN2317" t="s">
        <v>238</v>
      </c>
      <c r="AO2317">
        <v>1</v>
      </c>
      <c r="AP2317" t="s">
        <v>239</v>
      </c>
      <c r="AQ2317" s="27">
        <v>41379</v>
      </c>
      <c r="AR2317" t="s">
        <v>240</v>
      </c>
      <c r="AS2317">
        <v>1</v>
      </c>
      <c r="AT2317" t="s">
        <v>239</v>
      </c>
      <c r="AU2317" s="27">
        <v>41379</v>
      </c>
    </row>
    <row r="2318" spans="1:47" x14ac:dyDescent="0.2">
      <c r="A2318">
        <v>2317</v>
      </c>
      <c r="B2318" t="s">
        <v>8592</v>
      </c>
      <c r="C2318" t="s">
        <v>8593</v>
      </c>
      <c r="D2318" t="s">
        <v>1540</v>
      </c>
      <c r="E2318" s="27">
        <v>41958</v>
      </c>
      <c r="F2318" t="s">
        <v>233</v>
      </c>
      <c r="G2318" s="27">
        <v>32259</v>
      </c>
      <c r="H2318">
        <v>27</v>
      </c>
      <c r="I2318" t="s">
        <v>244</v>
      </c>
      <c r="J2318" t="s">
        <v>250</v>
      </c>
      <c r="K2318">
        <v>0</v>
      </c>
      <c r="L2318">
        <v>5</v>
      </c>
      <c r="M2318">
        <v>0</v>
      </c>
      <c r="N2318">
        <v>0</v>
      </c>
      <c r="O2318">
        <v>6</v>
      </c>
      <c r="P2318">
        <v>-1</v>
      </c>
      <c r="Q2318" s="28">
        <v>41957.430555555555</v>
      </c>
      <c r="R2318" s="28">
        <v>41967.440972222219</v>
      </c>
      <c r="S2318" t="s">
        <v>8594</v>
      </c>
      <c r="T2318" s="27">
        <v>41957</v>
      </c>
      <c r="V2318">
        <v>1</v>
      </c>
      <c r="W2318" t="s">
        <v>32</v>
      </c>
      <c r="X2318" t="s">
        <v>390</v>
      </c>
      <c r="Y2318">
        <v>1</v>
      </c>
      <c r="AA2318" t="s">
        <v>8595</v>
      </c>
      <c r="AB2318" t="s">
        <v>32</v>
      </c>
      <c r="AC2318">
        <v>0</v>
      </c>
      <c r="AD2318" s="27">
        <v>42263</v>
      </c>
      <c r="AE2318" t="s">
        <v>847</v>
      </c>
      <c r="AF2318" s="27">
        <v>42263</v>
      </c>
      <c r="AG2318" s="27">
        <v>42329</v>
      </c>
      <c r="AH2318">
        <v>0</v>
      </c>
      <c r="AN2318" t="s">
        <v>238</v>
      </c>
      <c r="AO2318">
        <v>4</v>
      </c>
      <c r="AP2318" t="s">
        <v>239</v>
      </c>
      <c r="AQ2318" s="27">
        <v>41958</v>
      </c>
      <c r="AR2318" t="s">
        <v>240</v>
      </c>
      <c r="AS2318">
        <v>5</v>
      </c>
      <c r="AT2318" t="s">
        <v>246</v>
      </c>
      <c r="AU2318" s="27">
        <v>41958</v>
      </c>
    </row>
    <row r="2319" spans="1:47" x14ac:dyDescent="0.2">
      <c r="A2319">
        <v>2318</v>
      </c>
      <c r="B2319" t="s">
        <v>8596</v>
      </c>
      <c r="C2319" t="s">
        <v>8597</v>
      </c>
      <c r="D2319" t="s">
        <v>8598</v>
      </c>
      <c r="E2319" s="27">
        <v>41639</v>
      </c>
      <c r="F2319" t="s">
        <v>233</v>
      </c>
      <c r="G2319" s="27">
        <v>34176</v>
      </c>
      <c r="H2319">
        <v>22</v>
      </c>
      <c r="I2319" t="s">
        <v>259</v>
      </c>
      <c r="J2319" t="s">
        <v>245</v>
      </c>
      <c r="K2319">
        <v>0</v>
      </c>
      <c r="L2319">
        <v>5</v>
      </c>
      <c r="M2319">
        <v>0</v>
      </c>
      <c r="N2319">
        <v>0</v>
      </c>
      <c r="O2319">
        <v>0</v>
      </c>
      <c r="P2319">
        <v>-1</v>
      </c>
      <c r="Q2319" s="28">
        <v>41638.399305555555</v>
      </c>
      <c r="R2319" s="28">
        <v>41639.395833333336</v>
      </c>
      <c r="S2319" t="s">
        <v>8599</v>
      </c>
      <c r="T2319" s="27">
        <v>41638</v>
      </c>
      <c r="V2319">
        <v>1</v>
      </c>
      <c r="W2319" t="s">
        <v>32</v>
      </c>
      <c r="X2319" t="s">
        <v>359</v>
      </c>
      <c r="Y2319">
        <v>1</v>
      </c>
      <c r="AA2319" t="s">
        <v>8600</v>
      </c>
      <c r="AB2319" t="s">
        <v>36</v>
      </c>
      <c r="AC2319">
        <v>0</v>
      </c>
      <c r="AD2319" s="27">
        <v>41695</v>
      </c>
      <c r="AE2319" t="s">
        <v>1508</v>
      </c>
      <c r="AF2319" s="27">
        <v>41695</v>
      </c>
      <c r="AG2319" s="27">
        <v>41696</v>
      </c>
      <c r="AH2319">
        <v>0</v>
      </c>
      <c r="AN2319" t="s">
        <v>238</v>
      </c>
      <c r="AO2319">
        <v>6</v>
      </c>
      <c r="AP2319" t="s">
        <v>246</v>
      </c>
      <c r="AQ2319" s="27">
        <v>41639</v>
      </c>
      <c r="AR2319" t="s">
        <v>240</v>
      </c>
      <c r="AS2319">
        <v>5</v>
      </c>
      <c r="AT2319" t="s">
        <v>246</v>
      </c>
      <c r="AU2319" s="27">
        <v>41639</v>
      </c>
    </row>
    <row r="2320" spans="1:47" x14ac:dyDescent="0.2">
      <c r="A2320">
        <v>2319</v>
      </c>
      <c r="B2320" t="s">
        <v>8601</v>
      </c>
      <c r="C2320" t="s">
        <v>3886</v>
      </c>
      <c r="D2320" t="s">
        <v>8602</v>
      </c>
      <c r="E2320" s="27">
        <v>41981</v>
      </c>
      <c r="F2320" t="s">
        <v>233</v>
      </c>
      <c r="G2320" s="27">
        <v>33796</v>
      </c>
      <c r="H2320">
        <v>23</v>
      </c>
      <c r="I2320" t="s">
        <v>259</v>
      </c>
      <c r="J2320" t="s">
        <v>1115</v>
      </c>
      <c r="K2320">
        <v>0</v>
      </c>
      <c r="L2320">
        <v>5</v>
      </c>
      <c r="M2320">
        <v>0</v>
      </c>
      <c r="N2320">
        <v>0</v>
      </c>
      <c r="O2320">
        <v>0</v>
      </c>
      <c r="P2320">
        <v>0</v>
      </c>
      <c r="Q2320" s="28">
        <v>41981.074305555558</v>
      </c>
      <c r="R2320" s="28">
        <v>41981.368055555555</v>
      </c>
      <c r="S2320" t="s">
        <v>8603</v>
      </c>
      <c r="T2320" s="27">
        <v>41980</v>
      </c>
      <c r="V2320">
        <v>1</v>
      </c>
      <c r="W2320" t="s">
        <v>32</v>
      </c>
      <c r="X2320" t="s">
        <v>343</v>
      </c>
      <c r="Y2320">
        <v>0</v>
      </c>
      <c r="AB2320" t="s">
        <v>237</v>
      </c>
      <c r="AH2320">
        <v>0</v>
      </c>
      <c r="AN2320" t="s">
        <v>238</v>
      </c>
      <c r="AO2320">
        <v>4</v>
      </c>
      <c r="AP2320" t="s">
        <v>239</v>
      </c>
      <c r="AQ2320" s="27">
        <v>41981</v>
      </c>
      <c r="AR2320" t="s">
        <v>240</v>
      </c>
      <c r="AS2320">
        <v>5</v>
      </c>
      <c r="AT2320" t="s">
        <v>246</v>
      </c>
      <c r="AU2320" s="27">
        <v>41981</v>
      </c>
    </row>
    <row r="2321" spans="1:47" x14ac:dyDescent="0.2">
      <c r="A2321">
        <v>2320</v>
      </c>
      <c r="B2321" t="s">
        <v>8604</v>
      </c>
      <c r="C2321" t="s">
        <v>8605</v>
      </c>
      <c r="D2321" t="s">
        <v>754</v>
      </c>
      <c r="E2321" s="27">
        <v>41669</v>
      </c>
      <c r="F2321" t="s">
        <v>294</v>
      </c>
      <c r="G2321" s="27">
        <v>34097</v>
      </c>
      <c r="H2321">
        <v>22</v>
      </c>
      <c r="I2321" t="s">
        <v>259</v>
      </c>
      <c r="J2321" t="s">
        <v>250</v>
      </c>
      <c r="K2321">
        <v>0</v>
      </c>
      <c r="L2321">
        <v>4</v>
      </c>
      <c r="M2321">
        <v>0</v>
      </c>
      <c r="N2321">
        <v>1</v>
      </c>
      <c r="O2321">
        <v>0</v>
      </c>
      <c r="P2321">
        <v>-1</v>
      </c>
      <c r="Q2321" s="28">
        <v>41668.355555555558</v>
      </c>
      <c r="R2321" s="28">
        <v>41669.063888888886</v>
      </c>
      <c r="S2321" t="s">
        <v>8606</v>
      </c>
      <c r="T2321" s="27">
        <v>41668</v>
      </c>
      <c r="V2321">
        <v>1</v>
      </c>
      <c r="W2321" t="s">
        <v>32</v>
      </c>
      <c r="X2321" t="s">
        <v>359</v>
      </c>
      <c r="Y2321">
        <v>1</v>
      </c>
      <c r="AA2321" t="s">
        <v>8607</v>
      </c>
      <c r="AB2321" t="s">
        <v>36</v>
      </c>
      <c r="AC2321">
        <v>0</v>
      </c>
      <c r="AD2321" s="27">
        <v>42023</v>
      </c>
      <c r="AE2321" t="s">
        <v>1435</v>
      </c>
      <c r="AF2321" s="27">
        <v>42023</v>
      </c>
      <c r="AG2321" s="27">
        <v>42024</v>
      </c>
      <c r="AH2321">
        <v>0</v>
      </c>
      <c r="AN2321" t="s">
        <v>238</v>
      </c>
      <c r="AO2321">
        <v>4</v>
      </c>
      <c r="AP2321" t="s">
        <v>239</v>
      </c>
      <c r="AQ2321" s="27">
        <v>41669</v>
      </c>
      <c r="AR2321" t="s">
        <v>240</v>
      </c>
      <c r="AS2321">
        <v>4</v>
      </c>
      <c r="AT2321" t="s">
        <v>239</v>
      </c>
      <c r="AU2321" s="27">
        <v>41669</v>
      </c>
    </row>
    <row r="2322" spans="1:47" x14ac:dyDescent="0.2">
      <c r="A2322">
        <v>2321</v>
      </c>
      <c r="B2322" t="s">
        <v>3255</v>
      </c>
      <c r="C2322" t="s">
        <v>2183</v>
      </c>
      <c r="D2322" t="s">
        <v>381</v>
      </c>
      <c r="E2322" s="27">
        <v>41335</v>
      </c>
      <c r="F2322" t="s">
        <v>233</v>
      </c>
      <c r="G2322" s="27">
        <v>30274</v>
      </c>
      <c r="H2322">
        <v>33</v>
      </c>
      <c r="I2322" t="s">
        <v>244</v>
      </c>
      <c r="J2322" t="s">
        <v>250</v>
      </c>
      <c r="K2322">
        <v>0</v>
      </c>
      <c r="L2322">
        <v>6</v>
      </c>
      <c r="M2322">
        <v>0</v>
      </c>
      <c r="N2322">
        <v>0</v>
      </c>
      <c r="O2322">
        <v>7</v>
      </c>
      <c r="P2322">
        <v>-1</v>
      </c>
      <c r="Q2322" s="28">
        <v>41334.214583333334</v>
      </c>
      <c r="R2322" s="28">
        <v>41336.18472222222</v>
      </c>
      <c r="S2322" t="s">
        <v>8608</v>
      </c>
      <c r="T2322" s="27">
        <v>41334</v>
      </c>
      <c r="V2322">
        <v>1</v>
      </c>
      <c r="W2322" t="s">
        <v>36</v>
      </c>
      <c r="X2322" t="s">
        <v>1884</v>
      </c>
      <c r="Y2322">
        <v>1</v>
      </c>
      <c r="AA2322" t="s">
        <v>8609</v>
      </c>
      <c r="AB2322" t="s">
        <v>32</v>
      </c>
      <c r="AC2322">
        <v>0</v>
      </c>
      <c r="AD2322" s="27">
        <v>41789</v>
      </c>
      <c r="AE2322" t="s">
        <v>252</v>
      </c>
      <c r="AF2322" s="27">
        <v>41789</v>
      </c>
      <c r="AG2322" s="27">
        <v>41790</v>
      </c>
      <c r="AH2322">
        <v>1</v>
      </c>
      <c r="AJ2322" t="s">
        <v>8610</v>
      </c>
      <c r="AK2322" t="s">
        <v>462</v>
      </c>
      <c r="AL2322" s="27">
        <v>41789</v>
      </c>
      <c r="AM2322" t="s">
        <v>279</v>
      </c>
      <c r="AN2322" t="s">
        <v>238</v>
      </c>
      <c r="AO2322">
        <v>7</v>
      </c>
      <c r="AP2322" t="s">
        <v>246</v>
      </c>
      <c r="AQ2322" s="27">
        <v>41335</v>
      </c>
      <c r="AR2322" t="s">
        <v>240</v>
      </c>
      <c r="AS2322">
        <v>6</v>
      </c>
      <c r="AT2322" t="s">
        <v>246</v>
      </c>
      <c r="AU2322" s="27">
        <v>41335</v>
      </c>
    </row>
    <row r="2323" spans="1:47" x14ac:dyDescent="0.2">
      <c r="A2323">
        <v>2322</v>
      </c>
      <c r="B2323" t="s">
        <v>8611</v>
      </c>
      <c r="C2323" t="s">
        <v>8612</v>
      </c>
      <c r="D2323" t="s">
        <v>5133</v>
      </c>
      <c r="E2323" s="27">
        <v>41390</v>
      </c>
      <c r="F2323" t="s">
        <v>233</v>
      </c>
      <c r="G2323" s="27">
        <v>29967</v>
      </c>
      <c r="H2323">
        <v>34</v>
      </c>
      <c r="I2323" t="s">
        <v>244</v>
      </c>
      <c r="J2323" t="s">
        <v>250</v>
      </c>
      <c r="K2323">
        <v>0</v>
      </c>
      <c r="L2323">
        <v>7</v>
      </c>
      <c r="M2323">
        <v>0</v>
      </c>
      <c r="N2323">
        <v>0</v>
      </c>
      <c r="O2323">
        <v>15</v>
      </c>
      <c r="P2323">
        <v>-6</v>
      </c>
      <c r="Q2323" s="28">
        <v>41384.202777777777</v>
      </c>
      <c r="R2323" s="28">
        <v>41390.443749999999</v>
      </c>
      <c r="S2323" t="s">
        <v>8613</v>
      </c>
      <c r="U2323" s="27">
        <v>41384</v>
      </c>
      <c r="V2323">
        <v>6</v>
      </c>
      <c r="W2323" t="s">
        <v>32</v>
      </c>
      <c r="X2323" t="s">
        <v>274</v>
      </c>
      <c r="Y2323">
        <v>0</v>
      </c>
      <c r="AB2323" t="s">
        <v>237</v>
      </c>
      <c r="AH2323">
        <v>0</v>
      </c>
      <c r="AN2323" t="s">
        <v>238</v>
      </c>
      <c r="AO2323">
        <v>7</v>
      </c>
      <c r="AP2323" t="s">
        <v>246</v>
      </c>
      <c r="AQ2323" s="27">
        <v>41390</v>
      </c>
      <c r="AR2323" t="s">
        <v>240</v>
      </c>
      <c r="AS2323">
        <v>7</v>
      </c>
      <c r="AT2323" t="s">
        <v>246</v>
      </c>
      <c r="AU2323" s="27">
        <v>41390</v>
      </c>
    </row>
    <row r="2324" spans="1:47" x14ac:dyDescent="0.2">
      <c r="A2324">
        <v>2323</v>
      </c>
      <c r="B2324" t="s">
        <v>8614</v>
      </c>
      <c r="C2324" t="s">
        <v>8615</v>
      </c>
      <c r="D2324" t="s">
        <v>8616</v>
      </c>
      <c r="E2324" s="27">
        <v>41759</v>
      </c>
      <c r="F2324" t="s">
        <v>233</v>
      </c>
      <c r="G2324" s="27">
        <v>29600</v>
      </c>
      <c r="H2324">
        <v>35</v>
      </c>
      <c r="I2324" t="s">
        <v>244</v>
      </c>
      <c r="J2324" t="s">
        <v>245</v>
      </c>
      <c r="K2324">
        <v>0</v>
      </c>
      <c r="L2324">
        <v>2</v>
      </c>
      <c r="M2324">
        <v>0</v>
      </c>
      <c r="N2324">
        <v>0</v>
      </c>
      <c r="O2324">
        <v>2</v>
      </c>
      <c r="P2324">
        <v>-1</v>
      </c>
      <c r="Q2324" s="28">
        <v>41758.349305555559</v>
      </c>
      <c r="R2324" s="28">
        <v>41766.415277777778</v>
      </c>
      <c r="S2324" t="s">
        <v>8617</v>
      </c>
      <c r="T2324" s="27">
        <v>41758</v>
      </c>
      <c r="V2324">
        <v>1</v>
      </c>
      <c r="W2324" t="s">
        <v>32</v>
      </c>
      <c r="X2324" t="s">
        <v>348</v>
      </c>
      <c r="Y2324">
        <v>0</v>
      </c>
      <c r="AB2324" t="s">
        <v>237</v>
      </c>
      <c r="AH2324">
        <v>0</v>
      </c>
      <c r="AN2324" t="s">
        <v>238</v>
      </c>
      <c r="AO2324">
        <v>2</v>
      </c>
      <c r="AP2324" t="s">
        <v>239</v>
      </c>
      <c r="AQ2324" s="27">
        <v>41759</v>
      </c>
      <c r="AR2324" t="s">
        <v>240</v>
      </c>
      <c r="AS2324">
        <v>2</v>
      </c>
      <c r="AT2324" t="s">
        <v>239</v>
      </c>
      <c r="AU2324" s="27">
        <v>41759</v>
      </c>
    </row>
    <row r="2325" spans="1:47" x14ac:dyDescent="0.2">
      <c r="A2325">
        <v>2324</v>
      </c>
      <c r="B2325" t="s">
        <v>8618</v>
      </c>
      <c r="C2325" t="s">
        <v>1478</v>
      </c>
      <c r="D2325" t="s">
        <v>7004</v>
      </c>
      <c r="E2325" s="27">
        <v>41579</v>
      </c>
      <c r="F2325" t="s">
        <v>233</v>
      </c>
      <c r="G2325" s="27">
        <v>34150</v>
      </c>
      <c r="H2325">
        <v>22</v>
      </c>
      <c r="I2325" t="s">
        <v>259</v>
      </c>
      <c r="J2325" t="s">
        <v>353</v>
      </c>
      <c r="K2325">
        <v>0</v>
      </c>
      <c r="L2325">
        <v>3</v>
      </c>
      <c r="M2325">
        <v>0</v>
      </c>
      <c r="N2325">
        <v>0</v>
      </c>
      <c r="O2325">
        <v>0</v>
      </c>
      <c r="P2325">
        <v>0</v>
      </c>
      <c r="Q2325" s="28">
        <v>41579.214583333334</v>
      </c>
      <c r="R2325" s="28">
        <v>41580.125</v>
      </c>
      <c r="S2325" t="s">
        <v>8619</v>
      </c>
      <c r="T2325" s="27">
        <v>41579</v>
      </c>
      <c r="V2325">
        <v>0</v>
      </c>
      <c r="W2325" t="s">
        <v>36</v>
      </c>
      <c r="X2325" t="s">
        <v>279</v>
      </c>
      <c r="Y2325">
        <v>1</v>
      </c>
      <c r="AA2325" t="s">
        <v>8620</v>
      </c>
      <c r="AB2325" t="s">
        <v>36</v>
      </c>
      <c r="AD2325" s="27">
        <v>41844</v>
      </c>
      <c r="AE2325" t="s">
        <v>1508</v>
      </c>
      <c r="AH2325">
        <v>0</v>
      </c>
      <c r="AN2325" t="s">
        <v>238</v>
      </c>
      <c r="AO2325">
        <v>5</v>
      </c>
      <c r="AP2325" t="s">
        <v>246</v>
      </c>
      <c r="AQ2325" s="27">
        <v>41579</v>
      </c>
      <c r="AR2325" t="s">
        <v>240</v>
      </c>
      <c r="AS2325">
        <v>3</v>
      </c>
      <c r="AT2325" t="s">
        <v>239</v>
      </c>
      <c r="AU2325" s="27">
        <v>41579</v>
      </c>
    </row>
    <row r="2326" spans="1:47" x14ac:dyDescent="0.2">
      <c r="A2326">
        <v>2325</v>
      </c>
      <c r="B2326" t="s">
        <v>8621</v>
      </c>
      <c r="C2326" t="s">
        <v>8622</v>
      </c>
      <c r="D2326" t="s">
        <v>2026</v>
      </c>
      <c r="E2326" s="27">
        <v>41395</v>
      </c>
      <c r="F2326" t="s">
        <v>233</v>
      </c>
      <c r="G2326" s="27">
        <v>33240</v>
      </c>
      <c r="H2326">
        <v>25</v>
      </c>
      <c r="I2326" t="s">
        <v>244</v>
      </c>
      <c r="J2326" t="s">
        <v>250</v>
      </c>
      <c r="K2326">
        <v>0</v>
      </c>
      <c r="L2326">
        <v>7</v>
      </c>
      <c r="M2326">
        <v>0</v>
      </c>
      <c r="N2326">
        <v>0</v>
      </c>
      <c r="O2326">
        <v>3</v>
      </c>
      <c r="P2326">
        <v>-1</v>
      </c>
      <c r="Q2326" s="28">
        <v>41394.130555555559</v>
      </c>
      <c r="R2326" s="28">
        <v>41786.261805555558</v>
      </c>
      <c r="S2326" t="s">
        <v>8623</v>
      </c>
      <c r="T2326" s="27">
        <v>41394</v>
      </c>
      <c r="V2326">
        <v>1</v>
      </c>
      <c r="W2326" t="s">
        <v>32</v>
      </c>
      <c r="X2326" t="s">
        <v>284</v>
      </c>
      <c r="Y2326">
        <v>0</v>
      </c>
      <c r="AB2326" t="s">
        <v>237</v>
      </c>
      <c r="AH2326">
        <v>0</v>
      </c>
      <c r="AN2326" t="s">
        <v>238</v>
      </c>
      <c r="AO2326">
        <v>8</v>
      </c>
      <c r="AP2326" t="s">
        <v>269</v>
      </c>
      <c r="AQ2326" s="27">
        <v>41395</v>
      </c>
      <c r="AR2326" t="s">
        <v>240</v>
      </c>
      <c r="AS2326">
        <v>7</v>
      </c>
      <c r="AT2326" t="s">
        <v>246</v>
      </c>
      <c r="AU2326" s="27">
        <v>41395</v>
      </c>
    </row>
    <row r="2327" spans="1:47" x14ac:dyDescent="0.2">
      <c r="A2327">
        <v>2326</v>
      </c>
      <c r="B2327" t="s">
        <v>8624</v>
      </c>
      <c r="C2327" t="s">
        <v>8625</v>
      </c>
      <c r="D2327" t="s">
        <v>5392</v>
      </c>
      <c r="E2327" s="27">
        <v>41289</v>
      </c>
      <c r="F2327" t="s">
        <v>233</v>
      </c>
      <c r="G2327" s="27">
        <v>30635</v>
      </c>
      <c r="H2327">
        <v>32</v>
      </c>
      <c r="I2327" t="s">
        <v>244</v>
      </c>
      <c r="J2327" t="s">
        <v>250</v>
      </c>
      <c r="K2327">
        <v>0</v>
      </c>
      <c r="L2327">
        <v>8</v>
      </c>
      <c r="M2327">
        <v>0</v>
      </c>
      <c r="N2327">
        <v>0</v>
      </c>
      <c r="O2327">
        <v>12</v>
      </c>
      <c r="P2327">
        <v>-1</v>
      </c>
      <c r="Q2327" s="28">
        <v>41288.092361111114</v>
      </c>
      <c r="R2327" s="28">
        <v>41289.290277777778</v>
      </c>
      <c r="S2327" t="s">
        <v>8626</v>
      </c>
      <c r="T2327" s="27">
        <v>41288</v>
      </c>
      <c r="V2327">
        <v>1</v>
      </c>
      <c r="W2327" t="s">
        <v>32</v>
      </c>
      <c r="X2327" t="s">
        <v>261</v>
      </c>
      <c r="Y2327">
        <v>1</v>
      </c>
      <c r="AA2327" t="s">
        <v>8627</v>
      </c>
      <c r="AB2327" t="s">
        <v>32</v>
      </c>
      <c r="AC2327">
        <v>0</v>
      </c>
      <c r="AD2327" s="27">
        <v>42381</v>
      </c>
      <c r="AF2327" s="27">
        <v>42381</v>
      </c>
      <c r="AG2327" s="27">
        <v>42382</v>
      </c>
      <c r="AH2327">
        <v>0</v>
      </c>
      <c r="AN2327" t="s">
        <v>238</v>
      </c>
      <c r="AO2327">
        <v>6</v>
      </c>
      <c r="AP2327" t="s">
        <v>246</v>
      </c>
      <c r="AQ2327" s="27">
        <v>41289</v>
      </c>
      <c r="AR2327" t="s">
        <v>240</v>
      </c>
      <c r="AS2327">
        <v>8</v>
      </c>
      <c r="AT2327" t="s">
        <v>269</v>
      </c>
      <c r="AU2327" s="27">
        <v>41289</v>
      </c>
    </row>
    <row r="2328" spans="1:47" x14ac:dyDescent="0.2">
      <c r="A2328">
        <v>2327</v>
      </c>
      <c r="B2328" t="s">
        <v>8628</v>
      </c>
      <c r="C2328" t="s">
        <v>3080</v>
      </c>
      <c r="D2328" t="s">
        <v>266</v>
      </c>
      <c r="E2328" s="27">
        <v>41423</v>
      </c>
      <c r="F2328" t="s">
        <v>233</v>
      </c>
      <c r="G2328" s="27">
        <v>25174</v>
      </c>
      <c r="H2328">
        <v>47</v>
      </c>
      <c r="I2328" t="s">
        <v>234</v>
      </c>
      <c r="J2328" t="s">
        <v>250</v>
      </c>
      <c r="K2328">
        <v>4</v>
      </c>
      <c r="L2328">
        <v>9</v>
      </c>
      <c r="M2328">
        <v>0</v>
      </c>
      <c r="N2328">
        <v>1</v>
      </c>
      <c r="O2328">
        <v>14</v>
      </c>
      <c r="P2328">
        <v>-1</v>
      </c>
      <c r="Q2328" s="28">
        <v>41422.436805555553</v>
      </c>
      <c r="R2328" s="28">
        <v>41423.068749999999</v>
      </c>
      <c r="S2328" t="s">
        <v>8629</v>
      </c>
      <c r="T2328" s="27">
        <v>41422</v>
      </c>
      <c r="V2328">
        <v>1</v>
      </c>
      <c r="W2328" t="s">
        <v>32</v>
      </c>
      <c r="X2328" t="s">
        <v>359</v>
      </c>
      <c r="Y2328">
        <v>1</v>
      </c>
      <c r="AA2328" t="s">
        <v>8630</v>
      </c>
      <c r="AB2328" t="s">
        <v>32</v>
      </c>
      <c r="AC2328">
        <v>0</v>
      </c>
      <c r="AD2328" s="27">
        <v>41729</v>
      </c>
      <c r="AE2328" t="s">
        <v>494</v>
      </c>
      <c r="AF2328" s="27">
        <v>41729</v>
      </c>
      <c r="AG2328" s="27">
        <v>41837</v>
      </c>
      <c r="AH2328">
        <v>0</v>
      </c>
      <c r="AN2328" t="s">
        <v>238</v>
      </c>
      <c r="AO2328">
        <v>4</v>
      </c>
      <c r="AP2328" t="s">
        <v>239</v>
      </c>
      <c r="AQ2328" s="27">
        <v>41423</v>
      </c>
      <c r="AR2328" t="s">
        <v>240</v>
      </c>
      <c r="AS2328">
        <v>9</v>
      </c>
      <c r="AT2328" t="s">
        <v>269</v>
      </c>
      <c r="AU2328" s="27">
        <v>41423</v>
      </c>
    </row>
    <row r="2329" spans="1:47" x14ac:dyDescent="0.2">
      <c r="A2329">
        <v>2328</v>
      </c>
      <c r="B2329" t="s">
        <v>8631</v>
      </c>
      <c r="C2329" t="s">
        <v>2056</v>
      </c>
      <c r="D2329" t="s">
        <v>8632</v>
      </c>
      <c r="E2329" s="27">
        <v>41284</v>
      </c>
      <c r="F2329" t="s">
        <v>233</v>
      </c>
      <c r="G2329" s="27">
        <v>33573</v>
      </c>
      <c r="H2329">
        <v>24</v>
      </c>
      <c r="I2329" t="s">
        <v>259</v>
      </c>
      <c r="J2329" t="s">
        <v>1115</v>
      </c>
      <c r="K2329">
        <v>0</v>
      </c>
      <c r="L2329">
        <v>2</v>
      </c>
      <c r="M2329">
        <v>0</v>
      </c>
      <c r="N2329">
        <v>0</v>
      </c>
      <c r="O2329">
        <v>0</v>
      </c>
      <c r="P2329">
        <v>0</v>
      </c>
      <c r="Q2329" s="28">
        <v>41284.106249999997</v>
      </c>
      <c r="R2329" s="28">
        <v>41284.28402777778</v>
      </c>
      <c r="S2329" t="s">
        <v>8633</v>
      </c>
      <c r="T2329" s="27">
        <v>41283</v>
      </c>
      <c r="V2329">
        <v>1</v>
      </c>
      <c r="W2329" t="s">
        <v>36</v>
      </c>
      <c r="X2329" t="s">
        <v>595</v>
      </c>
      <c r="Y2329">
        <v>0</v>
      </c>
      <c r="AB2329" t="s">
        <v>237</v>
      </c>
      <c r="AH2329">
        <v>0</v>
      </c>
      <c r="AN2329" t="s">
        <v>238</v>
      </c>
      <c r="AO2329">
        <v>3</v>
      </c>
      <c r="AP2329" t="s">
        <v>239</v>
      </c>
      <c r="AQ2329" s="27">
        <v>41284</v>
      </c>
      <c r="AR2329" t="s">
        <v>240</v>
      </c>
      <c r="AS2329">
        <v>2</v>
      </c>
      <c r="AT2329" t="s">
        <v>239</v>
      </c>
      <c r="AU2329" s="27">
        <v>41284</v>
      </c>
    </row>
    <row r="2330" spans="1:47" x14ac:dyDescent="0.2">
      <c r="A2330">
        <v>2329</v>
      </c>
      <c r="B2330" t="s">
        <v>8634</v>
      </c>
      <c r="C2330" t="s">
        <v>3710</v>
      </c>
      <c r="D2330" t="s">
        <v>8635</v>
      </c>
      <c r="E2330" s="27">
        <v>41539</v>
      </c>
      <c r="F2330" t="s">
        <v>233</v>
      </c>
      <c r="G2330" s="27">
        <v>33094</v>
      </c>
      <c r="H2330">
        <v>25</v>
      </c>
      <c r="I2330" t="s">
        <v>244</v>
      </c>
      <c r="J2330" t="s">
        <v>250</v>
      </c>
      <c r="K2330">
        <v>0</v>
      </c>
      <c r="L2330">
        <v>10</v>
      </c>
      <c r="M2330">
        <v>4</v>
      </c>
      <c r="N2330">
        <v>4</v>
      </c>
      <c r="O2330">
        <v>14</v>
      </c>
      <c r="P2330">
        <v>-1</v>
      </c>
      <c r="Q2330" s="28">
        <v>41538.224305555559</v>
      </c>
      <c r="R2330" s="28">
        <v>41621.227083333331</v>
      </c>
      <c r="S2330" t="s">
        <v>8636</v>
      </c>
      <c r="T2330" s="27">
        <v>41538</v>
      </c>
      <c r="V2330">
        <v>1</v>
      </c>
      <c r="W2330" t="s">
        <v>32</v>
      </c>
      <c r="X2330" t="s">
        <v>343</v>
      </c>
      <c r="Y2330">
        <v>1</v>
      </c>
      <c r="AA2330" t="s">
        <v>8637</v>
      </c>
      <c r="AB2330" t="s">
        <v>32</v>
      </c>
      <c r="AC2330">
        <v>0</v>
      </c>
      <c r="AD2330" s="27">
        <v>41922</v>
      </c>
      <c r="AE2330" t="s">
        <v>588</v>
      </c>
      <c r="AF2330" s="27">
        <v>41922</v>
      </c>
      <c r="AG2330" s="27">
        <v>42040</v>
      </c>
      <c r="AH2330">
        <v>0</v>
      </c>
      <c r="AN2330" t="s">
        <v>238</v>
      </c>
      <c r="AO2330">
        <v>7</v>
      </c>
      <c r="AP2330" t="s">
        <v>246</v>
      </c>
      <c r="AQ2330" s="27">
        <v>41539</v>
      </c>
      <c r="AR2330" t="s">
        <v>240</v>
      </c>
      <c r="AS2330">
        <v>10</v>
      </c>
      <c r="AT2330" t="s">
        <v>269</v>
      </c>
      <c r="AU2330" s="27">
        <v>41539</v>
      </c>
    </row>
    <row r="2331" spans="1:47" x14ac:dyDescent="0.2">
      <c r="A2331">
        <v>2330</v>
      </c>
      <c r="B2331" t="s">
        <v>8638</v>
      </c>
      <c r="C2331" t="s">
        <v>4980</v>
      </c>
      <c r="D2331" t="s">
        <v>3828</v>
      </c>
      <c r="E2331" s="27">
        <v>41930</v>
      </c>
      <c r="F2331" t="s">
        <v>233</v>
      </c>
      <c r="G2331" s="27">
        <v>32397</v>
      </c>
      <c r="H2331">
        <v>27</v>
      </c>
      <c r="I2331" t="s">
        <v>244</v>
      </c>
      <c r="J2331" t="s">
        <v>250</v>
      </c>
      <c r="K2331">
        <v>0</v>
      </c>
      <c r="L2331">
        <v>9</v>
      </c>
      <c r="M2331">
        <v>1</v>
      </c>
      <c r="N2331">
        <v>0</v>
      </c>
      <c r="O2331">
        <v>10</v>
      </c>
      <c r="P2331">
        <v>-1</v>
      </c>
      <c r="Q2331" s="28">
        <v>41929.263888888891</v>
      </c>
      <c r="R2331" s="28">
        <v>41949.171527777777</v>
      </c>
      <c r="S2331" t="s">
        <v>8639</v>
      </c>
      <c r="T2331" s="27">
        <v>41929</v>
      </c>
      <c r="V2331">
        <v>1</v>
      </c>
      <c r="W2331" t="s">
        <v>32</v>
      </c>
      <c r="X2331" t="s">
        <v>359</v>
      </c>
      <c r="Y2331">
        <v>0</v>
      </c>
      <c r="AB2331" t="s">
        <v>237</v>
      </c>
      <c r="AH2331">
        <v>0</v>
      </c>
      <c r="AN2331" t="s">
        <v>238</v>
      </c>
      <c r="AO2331">
        <v>7</v>
      </c>
      <c r="AP2331" t="s">
        <v>246</v>
      </c>
      <c r="AQ2331" s="27">
        <v>41930</v>
      </c>
      <c r="AR2331" t="s">
        <v>240</v>
      </c>
      <c r="AS2331">
        <v>9</v>
      </c>
      <c r="AT2331" t="s">
        <v>269</v>
      </c>
      <c r="AU2331" s="27">
        <v>41930</v>
      </c>
    </row>
    <row r="2332" spans="1:47" x14ac:dyDescent="0.2">
      <c r="A2332">
        <v>2331</v>
      </c>
      <c r="B2332" t="s">
        <v>8640</v>
      </c>
      <c r="C2332" t="s">
        <v>1478</v>
      </c>
      <c r="D2332" t="s">
        <v>8641</v>
      </c>
      <c r="E2332" s="27">
        <v>41911</v>
      </c>
      <c r="F2332" t="s">
        <v>233</v>
      </c>
      <c r="G2332" s="27">
        <v>27139</v>
      </c>
      <c r="H2332">
        <v>41</v>
      </c>
      <c r="I2332" t="s">
        <v>244</v>
      </c>
      <c r="J2332" t="s">
        <v>245</v>
      </c>
      <c r="K2332">
        <v>0</v>
      </c>
      <c r="L2332">
        <v>4</v>
      </c>
      <c r="M2332">
        <v>0</v>
      </c>
      <c r="N2332">
        <v>0</v>
      </c>
      <c r="O2332">
        <v>0</v>
      </c>
      <c r="P2332">
        <v>-1</v>
      </c>
      <c r="Q2332" s="28">
        <v>41910.340277777781</v>
      </c>
      <c r="R2332" s="28">
        <v>41912.190972222219</v>
      </c>
      <c r="S2332" t="s">
        <v>8642</v>
      </c>
      <c r="T2332" s="27">
        <v>41910</v>
      </c>
      <c r="V2332">
        <v>1</v>
      </c>
      <c r="W2332" t="s">
        <v>32</v>
      </c>
      <c r="X2332" t="s">
        <v>359</v>
      </c>
      <c r="Y2332">
        <v>0</v>
      </c>
      <c r="AB2332" t="s">
        <v>237</v>
      </c>
      <c r="AH2332">
        <v>0</v>
      </c>
      <c r="AN2332" t="s">
        <v>238</v>
      </c>
      <c r="AO2332">
        <v>2</v>
      </c>
      <c r="AP2332" t="s">
        <v>239</v>
      </c>
      <c r="AQ2332" s="27">
        <v>41911</v>
      </c>
      <c r="AR2332" t="s">
        <v>240</v>
      </c>
      <c r="AS2332">
        <v>4</v>
      </c>
      <c r="AT2332" t="s">
        <v>239</v>
      </c>
      <c r="AU2332" s="27">
        <v>41911</v>
      </c>
    </row>
    <row r="2333" spans="1:47" x14ac:dyDescent="0.2">
      <c r="A2333">
        <v>2332</v>
      </c>
      <c r="B2333" t="s">
        <v>8643</v>
      </c>
      <c r="C2333" t="s">
        <v>242</v>
      </c>
      <c r="D2333" t="s">
        <v>8644</v>
      </c>
      <c r="E2333" s="27">
        <v>41394</v>
      </c>
      <c r="F2333" t="s">
        <v>233</v>
      </c>
      <c r="G2333" s="27">
        <v>21938</v>
      </c>
      <c r="H2333">
        <v>56</v>
      </c>
      <c r="I2333" t="s">
        <v>234</v>
      </c>
      <c r="J2333" t="s">
        <v>245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 s="28">
        <v>41394.526388888888</v>
      </c>
      <c r="R2333" s="28">
        <v>41394.322916666664</v>
      </c>
      <c r="S2333" t="s">
        <v>8645</v>
      </c>
      <c r="T2333" s="27">
        <v>41393</v>
      </c>
      <c r="V2333">
        <v>1</v>
      </c>
      <c r="W2333" t="s">
        <v>32</v>
      </c>
      <c r="X2333" t="s">
        <v>254</v>
      </c>
      <c r="Y2333">
        <v>0</v>
      </c>
      <c r="AB2333" t="s">
        <v>237</v>
      </c>
      <c r="AH2333">
        <v>0</v>
      </c>
      <c r="AN2333" t="s">
        <v>238</v>
      </c>
      <c r="AO2333">
        <v>1</v>
      </c>
      <c r="AP2333" t="s">
        <v>239</v>
      </c>
      <c r="AQ2333" s="27">
        <v>41394</v>
      </c>
      <c r="AR2333" t="s">
        <v>240</v>
      </c>
      <c r="AS2333">
        <v>1</v>
      </c>
      <c r="AT2333" t="s">
        <v>239</v>
      </c>
      <c r="AU2333" s="27">
        <v>41394</v>
      </c>
    </row>
    <row r="2334" spans="1:47" x14ac:dyDescent="0.2">
      <c r="A2334">
        <v>2333</v>
      </c>
      <c r="B2334" t="s">
        <v>8646</v>
      </c>
      <c r="C2334" t="s">
        <v>1087</v>
      </c>
      <c r="D2334" t="s">
        <v>8647</v>
      </c>
      <c r="E2334" s="27">
        <v>41944</v>
      </c>
      <c r="F2334" t="s">
        <v>233</v>
      </c>
      <c r="G2334" s="27">
        <v>25767</v>
      </c>
      <c r="H2334">
        <v>45</v>
      </c>
      <c r="I2334" t="s">
        <v>234</v>
      </c>
      <c r="J2334" t="s">
        <v>250</v>
      </c>
      <c r="K2334">
        <v>0</v>
      </c>
      <c r="L2334">
        <v>1</v>
      </c>
      <c r="M2334">
        <v>0</v>
      </c>
      <c r="N2334">
        <v>0</v>
      </c>
      <c r="O2334">
        <v>5</v>
      </c>
      <c r="P2334">
        <v>-1</v>
      </c>
      <c r="Q2334" s="28">
        <v>41943.40625</v>
      </c>
      <c r="R2334" s="28">
        <v>41949.247916666667</v>
      </c>
      <c r="S2334" t="s">
        <v>8648</v>
      </c>
      <c r="T2334" s="27">
        <v>41943</v>
      </c>
      <c r="V2334">
        <v>1</v>
      </c>
      <c r="W2334" t="s">
        <v>32</v>
      </c>
      <c r="X2334" t="s">
        <v>359</v>
      </c>
      <c r="Y2334">
        <v>0</v>
      </c>
      <c r="AB2334" t="s">
        <v>237</v>
      </c>
      <c r="AH2334">
        <v>0</v>
      </c>
      <c r="AN2334" t="s">
        <v>238</v>
      </c>
      <c r="AO2334">
        <v>1</v>
      </c>
      <c r="AP2334" t="s">
        <v>239</v>
      </c>
      <c r="AQ2334" s="27">
        <v>41944</v>
      </c>
      <c r="AR2334" t="s">
        <v>240</v>
      </c>
      <c r="AS2334">
        <v>1</v>
      </c>
      <c r="AT2334" t="s">
        <v>239</v>
      </c>
      <c r="AU2334" s="27">
        <v>41944</v>
      </c>
    </row>
    <row r="2335" spans="1:47" x14ac:dyDescent="0.2">
      <c r="A2335">
        <v>2334</v>
      </c>
      <c r="B2335" t="s">
        <v>8649</v>
      </c>
      <c r="C2335" t="s">
        <v>4855</v>
      </c>
      <c r="D2335" t="s">
        <v>8650</v>
      </c>
      <c r="E2335" s="27">
        <v>41281</v>
      </c>
      <c r="F2335" t="s">
        <v>233</v>
      </c>
      <c r="G2335" s="27">
        <v>29145</v>
      </c>
      <c r="H2335">
        <v>36</v>
      </c>
      <c r="I2335" t="s">
        <v>244</v>
      </c>
      <c r="J2335" t="s">
        <v>353</v>
      </c>
      <c r="K2335">
        <v>0</v>
      </c>
      <c r="L2335">
        <v>4</v>
      </c>
      <c r="M2335">
        <v>0</v>
      </c>
      <c r="N2335">
        <v>0</v>
      </c>
      <c r="O2335">
        <v>1</v>
      </c>
      <c r="P2335">
        <v>30</v>
      </c>
      <c r="Q2335" s="28">
        <v>41311.42291666667</v>
      </c>
      <c r="R2335" s="28">
        <v>41418.251388888886</v>
      </c>
      <c r="S2335" t="s">
        <v>8651</v>
      </c>
      <c r="T2335" s="27">
        <v>41259</v>
      </c>
      <c r="V2335">
        <v>22</v>
      </c>
      <c r="W2335" t="s">
        <v>32</v>
      </c>
      <c r="X2335" t="s">
        <v>2976</v>
      </c>
      <c r="Y2335">
        <v>1</v>
      </c>
      <c r="AA2335" t="s">
        <v>8652</v>
      </c>
      <c r="AB2335" t="s">
        <v>32</v>
      </c>
      <c r="AD2335" s="27">
        <v>41311</v>
      </c>
      <c r="AE2335" t="s">
        <v>8653</v>
      </c>
      <c r="AH2335">
        <v>1</v>
      </c>
      <c r="AJ2335" t="s">
        <v>8652</v>
      </c>
      <c r="AK2335" t="s">
        <v>8654</v>
      </c>
      <c r="AL2335" s="27">
        <v>41311</v>
      </c>
      <c r="AM2335" t="s">
        <v>8653</v>
      </c>
      <c r="AN2335" t="s">
        <v>238</v>
      </c>
      <c r="AO2335">
        <v>4</v>
      </c>
      <c r="AP2335" t="s">
        <v>239</v>
      </c>
      <c r="AQ2335" s="27">
        <v>41281</v>
      </c>
      <c r="AR2335" t="s">
        <v>240</v>
      </c>
      <c r="AS2335">
        <v>4</v>
      </c>
      <c r="AT2335" t="s">
        <v>239</v>
      </c>
      <c r="AU2335" s="27">
        <v>41281</v>
      </c>
    </row>
    <row r="2336" spans="1:47" x14ac:dyDescent="0.2">
      <c r="A2336">
        <v>2335</v>
      </c>
      <c r="B2336" t="s">
        <v>8655</v>
      </c>
      <c r="C2336" t="s">
        <v>8656</v>
      </c>
      <c r="D2336" t="s">
        <v>8657</v>
      </c>
      <c r="E2336" s="27">
        <v>41408</v>
      </c>
      <c r="F2336" t="s">
        <v>233</v>
      </c>
      <c r="G2336" s="27">
        <v>32220</v>
      </c>
      <c r="H2336">
        <v>28</v>
      </c>
      <c r="I2336" t="s">
        <v>244</v>
      </c>
      <c r="J2336" t="s">
        <v>250</v>
      </c>
      <c r="K2336">
        <v>0</v>
      </c>
      <c r="L2336">
        <v>6</v>
      </c>
      <c r="M2336">
        <v>0</v>
      </c>
      <c r="N2336">
        <v>0</v>
      </c>
      <c r="O2336">
        <v>4</v>
      </c>
      <c r="P2336">
        <v>0</v>
      </c>
      <c r="Q2336" s="28">
        <v>41408.164583333331</v>
      </c>
      <c r="R2336" s="28">
        <v>41429.214583333334</v>
      </c>
      <c r="S2336" t="s">
        <v>8658</v>
      </c>
      <c r="T2336" s="27">
        <v>41407</v>
      </c>
      <c r="V2336">
        <v>1</v>
      </c>
      <c r="W2336" t="s">
        <v>32</v>
      </c>
      <c r="X2336" t="s">
        <v>806</v>
      </c>
      <c r="Y2336">
        <v>1</v>
      </c>
      <c r="AA2336" t="s">
        <v>8659</v>
      </c>
      <c r="AB2336" t="s">
        <v>36</v>
      </c>
      <c r="AC2336">
        <v>1</v>
      </c>
      <c r="AD2336" s="27">
        <v>41491</v>
      </c>
      <c r="AE2336" t="s">
        <v>548</v>
      </c>
      <c r="AF2336" s="27">
        <v>41492</v>
      </c>
      <c r="AG2336" s="27">
        <v>41502</v>
      </c>
      <c r="AH2336">
        <v>1</v>
      </c>
      <c r="AJ2336" t="s">
        <v>8660</v>
      </c>
      <c r="AK2336" t="s">
        <v>255</v>
      </c>
      <c r="AL2336" s="27">
        <v>42168</v>
      </c>
      <c r="AM2336" t="s">
        <v>2367</v>
      </c>
      <c r="AN2336" t="s">
        <v>238</v>
      </c>
      <c r="AO2336">
        <v>5</v>
      </c>
      <c r="AP2336" t="s">
        <v>246</v>
      </c>
      <c r="AQ2336" s="27">
        <v>41408</v>
      </c>
      <c r="AR2336" t="s">
        <v>240</v>
      </c>
      <c r="AS2336">
        <v>6</v>
      </c>
      <c r="AT2336" t="s">
        <v>246</v>
      </c>
      <c r="AU2336" s="27">
        <v>41408</v>
      </c>
    </row>
    <row r="2337" spans="1:47" x14ac:dyDescent="0.2">
      <c r="A2337">
        <v>2336</v>
      </c>
      <c r="B2337" t="s">
        <v>8661</v>
      </c>
      <c r="C2337" t="s">
        <v>8662</v>
      </c>
      <c r="D2337" t="s">
        <v>8663</v>
      </c>
      <c r="E2337" s="27">
        <v>41811</v>
      </c>
      <c r="F2337" t="s">
        <v>233</v>
      </c>
      <c r="G2337" s="27">
        <v>34959</v>
      </c>
      <c r="H2337">
        <v>20</v>
      </c>
      <c r="I2337" t="s">
        <v>259</v>
      </c>
      <c r="J2337" t="s">
        <v>250</v>
      </c>
      <c r="K2337">
        <v>2</v>
      </c>
      <c r="L2337">
        <v>9</v>
      </c>
      <c r="M2337">
        <v>0</v>
      </c>
      <c r="N2337">
        <v>0</v>
      </c>
      <c r="O2337">
        <v>2</v>
      </c>
      <c r="P2337">
        <v>-1</v>
      </c>
      <c r="Q2337" s="28">
        <v>41810.378472222219</v>
      </c>
      <c r="R2337" s="28">
        <v>41811.366666666669</v>
      </c>
      <c r="S2337" t="s">
        <v>8664</v>
      </c>
      <c r="T2337" s="27">
        <v>41810</v>
      </c>
      <c r="V2337">
        <v>1</v>
      </c>
      <c r="W2337" t="s">
        <v>32</v>
      </c>
      <c r="X2337" t="s">
        <v>359</v>
      </c>
      <c r="Y2337">
        <v>1</v>
      </c>
      <c r="AA2337" t="s">
        <v>8665</v>
      </c>
      <c r="AB2337" t="s">
        <v>36</v>
      </c>
      <c r="AC2337">
        <v>0</v>
      </c>
      <c r="AD2337" s="27">
        <v>41986</v>
      </c>
      <c r="AE2337" t="s">
        <v>1508</v>
      </c>
      <c r="AF2337" s="27">
        <v>41986</v>
      </c>
      <c r="AG2337" s="27">
        <v>42325</v>
      </c>
      <c r="AH2337">
        <v>0</v>
      </c>
      <c r="AN2337" t="s">
        <v>238</v>
      </c>
      <c r="AO2337">
        <v>7</v>
      </c>
      <c r="AP2337" t="s">
        <v>246</v>
      </c>
      <c r="AQ2337" s="27">
        <v>41811</v>
      </c>
      <c r="AR2337" t="s">
        <v>240</v>
      </c>
      <c r="AS2337">
        <v>9</v>
      </c>
      <c r="AT2337" t="s">
        <v>269</v>
      </c>
      <c r="AU2337" s="27">
        <v>41811</v>
      </c>
    </row>
    <row r="2338" spans="1:47" x14ac:dyDescent="0.2">
      <c r="A2338">
        <v>2337</v>
      </c>
      <c r="B2338" t="s">
        <v>8666</v>
      </c>
      <c r="C2338" t="s">
        <v>8667</v>
      </c>
      <c r="D2338" t="s">
        <v>400</v>
      </c>
      <c r="E2338" s="27">
        <v>41967</v>
      </c>
      <c r="F2338" t="s">
        <v>294</v>
      </c>
      <c r="G2338" s="27">
        <v>31031</v>
      </c>
      <c r="H2338">
        <v>31</v>
      </c>
      <c r="I2338" t="s">
        <v>244</v>
      </c>
      <c r="J2338" t="s">
        <v>250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-1</v>
      </c>
      <c r="Q2338" s="28">
        <v>41966.497916666667</v>
      </c>
      <c r="R2338" s="28">
        <v>41971.361805555556</v>
      </c>
      <c r="S2338" t="s">
        <v>8668</v>
      </c>
      <c r="T2338" s="27">
        <v>41966</v>
      </c>
      <c r="V2338">
        <v>1</v>
      </c>
      <c r="W2338" t="s">
        <v>32</v>
      </c>
      <c r="X2338" t="s">
        <v>974</v>
      </c>
      <c r="Y2338">
        <v>0</v>
      </c>
      <c r="AB2338" t="s">
        <v>237</v>
      </c>
      <c r="AH2338">
        <v>0</v>
      </c>
      <c r="AN2338" t="s">
        <v>238</v>
      </c>
      <c r="AO2338">
        <v>1</v>
      </c>
      <c r="AP2338" t="s">
        <v>239</v>
      </c>
      <c r="AQ2338" s="27">
        <v>41967</v>
      </c>
      <c r="AR2338" t="s">
        <v>240</v>
      </c>
      <c r="AS2338">
        <v>1</v>
      </c>
      <c r="AT2338" t="s">
        <v>239</v>
      </c>
      <c r="AU2338" s="27">
        <v>41967</v>
      </c>
    </row>
    <row r="2339" spans="1:47" x14ac:dyDescent="0.2">
      <c r="A2339">
        <v>2338</v>
      </c>
      <c r="B2339" t="s">
        <v>8669</v>
      </c>
      <c r="C2339" t="s">
        <v>3638</v>
      </c>
      <c r="D2339" t="s">
        <v>2347</v>
      </c>
      <c r="E2339" s="27">
        <v>41513</v>
      </c>
      <c r="F2339" t="s">
        <v>233</v>
      </c>
      <c r="G2339" s="27">
        <v>20907</v>
      </c>
      <c r="H2339">
        <v>59</v>
      </c>
      <c r="I2339" t="s">
        <v>234</v>
      </c>
      <c r="J2339" t="s">
        <v>353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-2</v>
      </c>
      <c r="Q2339" s="28">
        <v>41511.20416666667</v>
      </c>
      <c r="R2339" s="28">
        <v>41512.367361111108</v>
      </c>
      <c r="S2339" t="s">
        <v>8670</v>
      </c>
      <c r="T2339" s="27">
        <v>41511</v>
      </c>
      <c r="V2339">
        <v>2</v>
      </c>
      <c r="W2339" t="s">
        <v>36</v>
      </c>
      <c r="X2339" t="s">
        <v>595</v>
      </c>
      <c r="Y2339">
        <v>0</v>
      </c>
      <c r="AB2339" t="s">
        <v>237</v>
      </c>
      <c r="AH2339">
        <v>0</v>
      </c>
      <c r="AN2339" t="s">
        <v>238</v>
      </c>
      <c r="AO2339">
        <v>1</v>
      </c>
      <c r="AP2339" t="s">
        <v>239</v>
      </c>
      <c r="AQ2339" s="27">
        <v>41513</v>
      </c>
      <c r="AR2339" t="s">
        <v>240</v>
      </c>
      <c r="AS2339">
        <v>1</v>
      </c>
      <c r="AT2339" t="s">
        <v>239</v>
      </c>
      <c r="AU2339" s="27">
        <v>41513</v>
      </c>
    </row>
    <row r="2340" spans="1:47" x14ac:dyDescent="0.2">
      <c r="A2340">
        <v>2339</v>
      </c>
      <c r="B2340" t="s">
        <v>8671</v>
      </c>
      <c r="C2340" t="s">
        <v>425</v>
      </c>
      <c r="D2340" t="s">
        <v>8672</v>
      </c>
      <c r="E2340" s="27">
        <v>41717</v>
      </c>
      <c r="F2340" t="s">
        <v>294</v>
      </c>
      <c r="G2340" s="27">
        <v>32466</v>
      </c>
      <c r="H2340">
        <v>27</v>
      </c>
      <c r="I2340" t="s">
        <v>244</v>
      </c>
      <c r="J2340" t="s">
        <v>245</v>
      </c>
      <c r="K2340">
        <v>0</v>
      </c>
      <c r="L2340">
        <v>7</v>
      </c>
      <c r="M2340">
        <v>0</v>
      </c>
      <c r="N2340">
        <v>0</v>
      </c>
      <c r="O2340">
        <v>1</v>
      </c>
      <c r="S2340" t="s">
        <v>8673</v>
      </c>
      <c r="U2340" s="27">
        <v>41479</v>
      </c>
      <c r="V2340">
        <v>238</v>
      </c>
      <c r="W2340" t="s">
        <v>32</v>
      </c>
      <c r="X2340" t="s">
        <v>274</v>
      </c>
      <c r="Y2340">
        <v>1</v>
      </c>
      <c r="AA2340" t="s">
        <v>8674</v>
      </c>
      <c r="AB2340" t="s">
        <v>36</v>
      </c>
      <c r="AD2340" s="27">
        <v>42017</v>
      </c>
      <c r="AE2340" t="s">
        <v>404</v>
      </c>
      <c r="AH2340">
        <v>0</v>
      </c>
      <c r="AN2340" t="s">
        <v>238</v>
      </c>
      <c r="AO2340">
        <v>3</v>
      </c>
      <c r="AP2340" t="s">
        <v>239</v>
      </c>
      <c r="AQ2340" s="27">
        <v>41717</v>
      </c>
      <c r="AR2340" t="s">
        <v>240</v>
      </c>
      <c r="AS2340">
        <v>7</v>
      </c>
      <c r="AT2340" t="s">
        <v>246</v>
      </c>
      <c r="AU2340" s="27">
        <v>41717</v>
      </c>
    </row>
    <row r="2341" spans="1:47" x14ac:dyDescent="0.2">
      <c r="A2341">
        <v>2340</v>
      </c>
      <c r="B2341" t="s">
        <v>8675</v>
      </c>
      <c r="C2341" t="s">
        <v>7359</v>
      </c>
      <c r="D2341" t="s">
        <v>8676</v>
      </c>
      <c r="E2341" s="27">
        <v>41324</v>
      </c>
      <c r="F2341" t="s">
        <v>294</v>
      </c>
      <c r="G2341" s="27">
        <v>24859</v>
      </c>
      <c r="H2341">
        <v>48</v>
      </c>
      <c r="I2341" t="s">
        <v>234</v>
      </c>
      <c r="J2341" t="s">
        <v>245</v>
      </c>
      <c r="K2341">
        <v>0</v>
      </c>
      <c r="L2341">
        <v>1</v>
      </c>
      <c r="M2341">
        <v>0</v>
      </c>
      <c r="N2341">
        <v>0</v>
      </c>
      <c r="O2341">
        <v>0</v>
      </c>
      <c r="W2341" t="s">
        <v>237</v>
      </c>
      <c r="Y2341">
        <v>-1</v>
      </c>
      <c r="AB2341" t="s">
        <v>237</v>
      </c>
      <c r="AH2341">
        <v>0</v>
      </c>
      <c r="AN2341" t="s">
        <v>238</v>
      </c>
      <c r="AO2341">
        <v>1</v>
      </c>
      <c r="AP2341" t="s">
        <v>239</v>
      </c>
      <c r="AQ2341" s="27">
        <v>41324</v>
      </c>
      <c r="AR2341" t="s">
        <v>240</v>
      </c>
      <c r="AS2341">
        <v>1</v>
      </c>
      <c r="AT2341" t="s">
        <v>239</v>
      </c>
      <c r="AU2341" s="27">
        <v>41324</v>
      </c>
    </row>
    <row r="2342" spans="1:47" x14ac:dyDescent="0.2">
      <c r="A2342">
        <v>2341</v>
      </c>
      <c r="B2342" t="s">
        <v>8677</v>
      </c>
      <c r="C2342" t="s">
        <v>414</v>
      </c>
      <c r="D2342" t="s">
        <v>1110</v>
      </c>
      <c r="E2342" s="27">
        <v>41688</v>
      </c>
      <c r="F2342" t="s">
        <v>233</v>
      </c>
      <c r="G2342" s="27">
        <v>23577</v>
      </c>
      <c r="H2342">
        <v>51</v>
      </c>
      <c r="I2342" t="s">
        <v>234</v>
      </c>
      <c r="J2342" t="s">
        <v>250</v>
      </c>
      <c r="K2342">
        <v>0</v>
      </c>
      <c r="L2342">
        <v>1</v>
      </c>
      <c r="M2342">
        <v>0</v>
      </c>
      <c r="N2342">
        <v>0</v>
      </c>
      <c r="O2342">
        <v>0</v>
      </c>
      <c r="W2342" t="s">
        <v>237</v>
      </c>
      <c r="Y2342">
        <v>-1</v>
      </c>
      <c r="AB2342" t="s">
        <v>237</v>
      </c>
      <c r="AH2342">
        <v>0</v>
      </c>
      <c r="AN2342" t="s">
        <v>238</v>
      </c>
      <c r="AO2342">
        <v>1</v>
      </c>
      <c r="AP2342" t="s">
        <v>239</v>
      </c>
      <c r="AQ2342" s="27">
        <v>41688</v>
      </c>
      <c r="AR2342" t="s">
        <v>240</v>
      </c>
      <c r="AS2342">
        <v>1</v>
      </c>
      <c r="AT2342" t="s">
        <v>239</v>
      </c>
      <c r="AU2342" s="27">
        <v>41688</v>
      </c>
    </row>
    <row r="2343" spans="1:47" x14ac:dyDescent="0.2">
      <c r="A2343">
        <v>2342</v>
      </c>
      <c r="B2343" t="s">
        <v>8678</v>
      </c>
      <c r="C2343" t="s">
        <v>8679</v>
      </c>
      <c r="D2343" t="s">
        <v>357</v>
      </c>
      <c r="E2343" s="27">
        <v>41581</v>
      </c>
      <c r="F2343" t="s">
        <v>294</v>
      </c>
      <c r="G2343" s="27">
        <v>31746</v>
      </c>
      <c r="H2343">
        <v>29</v>
      </c>
      <c r="I2343" t="s">
        <v>244</v>
      </c>
      <c r="J2343" t="s">
        <v>250</v>
      </c>
      <c r="K2343">
        <v>0</v>
      </c>
      <c r="L2343">
        <v>8</v>
      </c>
      <c r="M2343">
        <v>0</v>
      </c>
      <c r="N2343">
        <v>0</v>
      </c>
      <c r="O2343">
        <v>11</v>
      </c>
      <c r="P2343">
        <v>-1</v>
      </c>
      <c r="Q2343" s="28">
        <v>41580.494444444441</v>
      </c>
      <c r="R2343" s="28">
        <v>41581.309027777781</v>
      </c>
      <c r="S2343" t="s">
        <v>8680</v>
      </c>
      <c r="T2343" s="27">
        <v>41580</v>
      </c>
      <c r="V2343">
        <v>1</v>
      </c>
      <c r="W2343" t="s">
        <v>32</v>
      </c>
      <c r="X2343" t="s">
        <v>261</v>
      </c>
      <c r="Y2343">
        <v>0</v>
      </c>
      <c r="AB2343" t="s">
        <v>237</v>
      </c>
      <c r="AH2343">
        <v>0</v>
      </c>
      <c r="AN2343" t="s">
        <v>238</v>
      </c>
      <c r="AO2343">
        <v>5</v>
      </c>
      <c r="AP2343" t="s">
        <v>246</v>
      </c>
      <c r="AQ2343" s="27">
        <v>41581</v>
      </c>
      <c r="AR2343" t="s">
        <v>240</v>
      </c>
      <c r="AS2343">
        <v>8</v>
      </c>
      <c r="AT2343" t="s">
        <v>269</v>
      </c>
      <c r="AU2343" s="27">
        <v>41581</v>
      </c>
    </row>
    <row r="2344" spans="1:47" x14ac:dyDescent="0.2">
      <c r="A2344">
        <v>2343</v>
      </c>
      <c r="B2344" t="s">
        <v>8681</v>
      </c>
      <c r="C2344" t="s">
        <v>803</v>
      </c>
      <c r="D2344" t="s">
        <v>8682</v>
      </c>
      <c r="E2344" s="27">
        <v>41717</v>
      </c>
      <c r="F2344" t="s">
        <v>233</v>
      </c>
      <c r="G2344" s="27">
        <v>16093</v>
      </c>
      <c r="H2344">
        <v>72</v>
      </c>
      <c r="I2344" t="s">
        <v>234</v>
      </c>
      <c r="J2344" t="s">
        <v>245</v>
      </c>
      <c r="K2344">
        <v>0</v>
      </c>
      <c r="L2344">
        <v>1</v>
      </c>
      <c r="M2344">
        <v>0</v>
      </c>
      <c r="N2344">
        <v>0</v>
      </c>
      <c r="O2344">
        <v>3</v>
      </c>
      <c r="P2344">
        <v>-5</v>
      </c>
      <c r="Q2344" s="28">
        <v>41712.517361111109</v>
      </c>
      <c r="R2344" s="28">
        <v>41717.121527777781</v>
      </c>
      <c r="S2344" t="s">
        <v>8683</v>
      </c>
      <c r="U2344" s="27">
        <v>41712</v>
      </c>
      <c r="V2344">
        <v>5</v>
      </c>
      <c r="W2344" t="s">
        <v>32</v>
      </c>
      <c r="X2344" t="s">
        <v>274</v>
      </c>
      <c r="Y2344">
        <v>0</v>
      </c>
      <c r="AB2344" t="s">
        <v>237</v>
      </c>
      <c r="AH2344">
        <v>0</v>
      </c>
      <c r="AN2344" t="s">
        <v>238</v>
      </c>
      <c r="AO2344">
        <v>1</v>
      </c>
      <c r="AP2344" t="s">
        <v>239</v>
      </c>
      <c r="AQ2344" s="27">
        <v>41717</v>
      </c>
      <c r="AR2344" t="s">
        <v>240</v>
      </c>
      <c r="AS2344">
        <v>1</v>
      </c>
      <c r="AT2344" t="s">
        <v>239</v>
      </c>
      <c r="AU2344" s="27">
        <v>41717</v>
      </c>
    </row>
    <row r="2345" spans="1:47" x14ac:dyDescent="0.2">
      <c r="A2345">
        <v>2344</v>
      </c>
      <c r="B2345" t="s">
        <v>8684</v>
      </c>
      <c r="C2345" t="s">
        <v>8685</v>
      </c>
      <c r="D2345" t="s">
        <v>1540</v>
      </c>
      <c r="E2345" s="27">
        <v>41307</v>
      </c>
      <c r="F2345" t="s">
        <v>294</v>
      </c>
      <c r="G2345" s="27">
        <v>33415</v>
      </c>
      <c r="H2345">
        <v>24</v>
      </c>
      <c r="I2345" t="s">
        <v>259</v>
      </c>
      <c r="J2345" t="s">
        <v>250</v>
      </c>
      <c r="K2345">
        <v>0</v>
      </c>
      <c r="L2345">
        <v>7</v>
      </c>
      <c r="M2345">
        <v>0</v>
      </c>
      <c r="N2345">
        <v>0</v>
      </c>
      <c r="O2345">
        <v>2</v>
      </c>
      <c r="P2345">
        <v>-1</v>
      </c>
      <c r="Q2345" s="28">
        <v>41306.354861111111</v>
      </c>
      <c r="R2345" s="28">
        <v>41320.354861111111</v>
      </c>
      <c r="S2345" t="s">
        <v>8686</v>
      </c>
      <c r="T2345" s="27">
        <v>41306</v>
      </c>
      <c r="V2345">
        <v>1</v>
      </c>
      <c r="W2345" t="s">
        <v>36</v>
      </c>
      <c r="X2345" t="s">
        <v>1265</v>
      </c>
      <c r="Y2345">
        <v>1</v>
      </c>
      <c r="AA2345" t="s">
        <v>8687</v>
      </c>
      <c r="AB2345" t="s">
        <v>36</v>
      </c>
      <c r="AC2345">
        <v>26</v>
      </c>
      <c r="AD2345" s="27">
        <v>41569</v>
      </c>
      <c r="AE2345" t="s">
        <v>1435</v>
      </c>
      <c r="AF2345" s="27">
        <v>41595</v>
      </c>
      <c r="AG2345" s="27">
        <v>41596</v>
      </c>
      <c r="AH2345">
        <v>0</v>
      </c>
      <c r="AN2345" t="s">
        <v>238</v>
      </c>
      <c r="AO2345">
        <v>8</v>
      </c>
      <c r="AP2345" t="s">
        <v>269</v>
      </c>
      <c r="AQ2345" s="27">
        <v>41307</v>
      </c>
      <c r="AR2345" t="s">
        <v>240</v>
      </c>
      <c r="AS2345">
        <v>7</v>
      </c>
      <c r="AT2345" t="s">
        <v>246</v>
      </c>
      <c r="AU2345" s="27">
        <v>41307</v>
      </c>
    </row>
    <row r="2346" spans="1:47" x14ac:dyDescent="0.2">
      <c r="A2346">
        <v>2345</v>
      </c>
      <c r="B2346" t="s">
        <v>8688</v>
      </c>
      <c r="C2346" t="s">
        <v>387</v>
      </c>
      <c r="D2346" t="s">
        <v>8689</v>
      </c>
      <c r="E2346" s="27">
        <v>41948</v>
      </c>
      <c r="F2346" t="s">
        <v>233</v>
      </c>
      <c r="G2346" s="27">
        <v>35122</v>
      </c>
      <c r="H2346">
        <v>20</v>
      </c>
      <c r="I2346" t="s">
        <v>259</v>
      </c>
      <c r="J2346" t="s">
        <v>353</v>
      </c>
      <c r="K2346">
        <v>0</v>
      </c>
      <c r="L2346">
        <v>5</v>
      </c>
      <c r="M2346">
        <v>0</v>
      </c>
      <c r="N2346">
        <v>0</v>
      </c>
      <c r="O2346">
        <v>0</v>
      </c>
      <c r="P2346">
        <v>0</v>
      </c>
      <c r="Q2346" s="28">
        <v>41948.102777777778</v>
      </c>
      <c r="R2346" s="28">
        <v>41950.186111111114</v>
      </c>
      <c r="S2346" t="s">
        <v>8690</v>
      </c>
      <c r="T2346" s="27">
        <v>41948</v>
      </c>
      <c r="V2346">
        <v>0</v>
      </c>
      <c r="W2346" t="s">
        <v>36</v>
      </c>
      <c r="X2346" t="s">
        <v>279</v>
      </c>
      <c r="Y2346">
        <v>0</v>
      </c>
      <c r="AB2346" t="s">
        <v>237</v>
      </c>
      <c r="AH2346">
        <v>0</v>
      </c>
      <c r="AN2346" t="s">
        <v>238</v>
      </c>
      <c r="AO2346">
        <v>7</v>
      </c>
      <c r="AP2346" t="s">
        <v>246</v>
      </c>
      <c r="AQ2346" s="27">
        <v>41948</v>
      </c>
      <c r="AR2346" t="s">
        <v>240</v>
      </c>
      <c r="AS2346">
        <v>5</v>
      </c>
      <c r="AT2346" t="s">
        <v>246</v>
      </c>
      <c r="AU2346" s="27">
        <v>41948</v>
      </c>
    </row>
    <row r="2347" spans="1:47" x14ac:dyDescent="0.2">
      <c r="A2347">
        <v>2346</v>
      </c>
      <c r="B2347" t="s">
        <v>8691</v>
      </c>
      <c r="C2347" t="s">
        <v>500</v>
      </c>
      <c r="D2347" t="s">
        <v>689</v>
      </c>
      <c r="E2347" s="27">
        <v>41942</v>
      </c>
      <c r="F2347" t="s">
        <v>233</v>
      </c>
      <c r="G2347" s="27">
        <v>32258</v>
      </c>
      <c r="H2347">
        <v>27</v>
      </c>
      <c r="I2347" t="s">
        <v>244</v>
      </c>
      <c r="J2347" t="s">
        <v>250</v>
      </c>
      <c r="K2347">
        <v>0</v>
      </c>
      <c r="L2347">
        <v>7</v>
      </c>
      <c r="M2347">
        <v>0</v>
      </c>
      <c r="N2347">
        <v>0</v>
      </c>
      <c r="O2347">
        <v>9</v>
      </c>
      <c r="P2347">
        <v>0</v>
      </c>
      <c r="Q2347" s="28">
        <v>41942.513194444444</v>
      </c>
      <c r="R2347" s="28">
        <v>41942.339583333334</v>
      </c>
      <c r="S2347" t="s">
        <v>8692</v>
      </c>
      <c r="T2347" s="27">
        <v>41941</v>
      </c>
      <c r="V2347">
        <v>1</v>
      </c>
      <c r="W2347" t="s">
        <v>32</v>
      </c>
      <c r="X2347" t="s">
        <v>348</v>
      </c>
      <c r="Y2347">
        <v>0</v>
      </c>
      <c r="AB2347" t="s">
        <v>237</v>
      </c>
      <c r="AH2347">
        <v>0</v>
      </c>
      <c r="AN2347" t="s">
        <v>238</v>
      </c>
      <c r="AO2347">
        <v>5</v>
      </c>
      <c r="AP2347" t="s">
        <v>246</v>
      </c>
      <c r="AQ2347" s="27">
        <v>41942</v>
      </c>
      <c r="AR2347" t="s">
        <v>240</v>
      </c>
      <c r="AS2347">
        <v>7</v>
      </c>
      <c r="AT2347" t="s">
        <v>246</v>
      </c>
      <c r="AU2347" s="27">
        <v>41942</v>
      </c>
    </row>
    <row r="2348" spans="1:47" x14ac:dyDescent="0.2">
      <c r="A2348">
        <v>2347</v>
      </c>
      <c r="B2348" t="s">
        <v>8693</v>
      </c>
      <c r="C2348" t="s">
        <v>8694</v>
      </c>
      <c r="D2348" t="s">
        <v>8695</v>
      </c>
      <c r="E2348" s="27">
        <v>41843</v>
      </c>
      <c r="F2348" t="s">
        <v>233</v>
      </c>
      <c r="G2348" s="27">
        <v>31027</v>
      </c>
      <c r="H2348">
        <v>31</v>
      </c>
      <c r="I2348" t="s">
        <v>244</v>
      </c>
      <c r="J2348" t="s">
        <v>250</v>
      </c>
      <c r="K2348">
        <v>0</v>
      </c>
      <c r="L2348">
        <v>5</v>
      </c>
      <c r="M2348">
        <v>0</v>
      </c>
      <c r="N2348">
        <v>0</v>
      </c>
      <c r="O2348">
        <v>4</v>
      </c>
      <c r="P2348">
        <v>-2</v>
      </c>
      <c r="Q2348" s="28">
        <v>41841.418749999997</v>
      </c>
      <c r="R2348" s="28">
        <v>41842.345138888886</v>
      </c>
      <c r="S2348" t="s">
        <v>8696</v>
      </c>
      <c r="T2348" s="27">
        <v>41841</v>
      </c>
      <c r="V2348">
        <v>2</v>
      </c>
      <c r="W2348" t="s">
        <v>32</v>
      </c>
      <c r="X2348" t="s">
        <v>261</v>
      </c>
      <c r="Y2348">
        <v>0</v>
      </c>
      <c r="AB2348" t="s">
        <v>237</v>
      </c>
      <c r="AH2348">
        <v>0</v>
      </c>
      <c r="AN2348" t="s">
        <v>238</v>
      </c>
      <c r="AO2348">
        <v>3</v>
      </c>
      <c r="AP2348" t="s">
        <v>239</v>
      </c>
      <c r="AQ2348" s="27">
        <v>41843</v>
      </c>
      <c r="AR2348" t="s">
        <v>240</v>
      </c>
      <c r="AS2348">
        <v>5</v>
      </c>
      <c r="AT2348" t="s">
        <v>246</v>
      </c>
      <c r="AU2348" s="27">
        <v>41843</v>
      </c>
    </row>
    <row r="2349" spans="1:47" x14ac:dyDescent="0.2">
      <c r="A2349">
        <v>2348</v>
      </c>
      <c r="B2349" t="s">
        <v>8697</v>
      </c>
      <c r="C2349" t="s">
        <v>674</v>
      </c>
      <c r="D2349" t="s">
        <v>8698</v>
      </c>
      <c r="E2349" s="27">
        <v>41886</v>
      </c>
      <c r="F2349" t="s">
        <v>233</v>
      </c>
      <c r="G2349" s="27">
        <v>24343</v>
      </c>
      <c r="H2349">
        <v>49</v>
      </c>
      <c r="I2349" t="s">
        <v>234</v>
      </c>
      <c r="J2349" t="s">
        <v>245</v>
      </c>
      <c r="K2349">
        <v>0</v>
      </c>
      <c r="L2349">
        <v>2</v>
      </c>
      <c r="M2349">
        <v>0</v>
      </c>
      <c r="N2349">
        <v>0</v>
      </c>
      <c r="O2349">
        <v>0</v>
      </c>
      <c r="P2349">
        <v>0</v>
      </c>
      <c r="Q2349" s="28">
        <v>41886.197916666664</v>
      </c>
      <c r="R2349" s="28">
        <v>41887.197916666664</v>
      </c>
      <c r="S2349" t="s">
        <v>8699</v>
      </c>
      <c r="T2349" s="27">
        <v>41886</v>
      </c>
      <c r="V2349">
        <v>0</v>
      </c>
      <c r="W2349" t="s">
        <v>36</v>
      </c>
      <c r="X2349" t="s">
        <v>263</v>
      </c>
      <c r="Y2349">
        <v>0</v>
      </c>
      <c r="AB2349" t="s">
        <v>237</v>
      </c>
      <c r="AH2349">
        <v>0</v>
      </c>
      <c r="AN2349" t="s">
        <v>238</v>
      </c>
      <c r="AO2349">
        <v>2</v>
      </c>
      <c r="AP2349" t="s">
        <v>239</v>
      </c>
      <c r="AQ2349" s="27">
        <v>41886</v>
      </c>
      <c r="AR2349" t="s">
        <v>240</v>
      </c>
      <c r="AS2349">
        <v>2</v>
      </c>
      <c r="AT2349" t="s">
        <v>239</v>
      </c>
      <c r="AU2349" s="27">
        <v>41886</v>
      </c>
    </row>
    <row r="2350" spans="1:47" x14ac:dyDescent="0.2">
      <c r="A2350">
        <v>2349</v>
      </c>
      <c r="B2350" t="s">
        <v>8700</v>
      </c>
      <c r="C2350" t="s">
        <v>575</v>
      </c>
      <c r="D2350" t="s">
        <v>400</v>
      </c>
      <c r="E2350" s="27">
        <v>41486</v>
      </c>
      <c r="F2350" t="s">
        <v>233</v>
      </c>
      <c r="G2350" s="27">
        <v>26004</v>
      </c>
      <c r="H2350">
        <v>45</v>
      </c>
      <c r="I2350" t="s">
        <v>234</v>
      </c>
      <c r="J2350" t="s">
        <v>250</v>
      </c>
      <c r="K2350">
        <v>0</v>
      </c>
      <c r="L2350">
        <v>9</v>
      </c>
      <c r="M2350">
        <v>0</v>
      </c>
      <c r="N2350">
        <v>0</v>
      </c>
      <c r="O2350">
        <v>3</v>
      </c>
      <c r="P2350">
        <v>6</v>
      </c>
      <c r="Q2350" s="28">
        <v>41492.22152777778</v>
      </c>
      <c r="R2350" s="28">
        <v>41528.48333333333</v>
      </c>
      <c r="S2350" t="s">
        <v>8701</v>
      </c>
      <c r="T2350" s="27">
        <v>41451</v>
      </c>
      <c r="V2350">
        <v>35</v>
      </c>
      <c r="W2350" t="s">
        <v>32</v>
      </c>
      <c r="X2350" t="s">
        <v>3905</v>
      </c>
      <c r="Y2350">
        <v>0</v>
      </c>
      <c r="AB2350" t="s">
        <v>237</v>
      </c>
      <c r="AH2350">
        <v>0</v>
      </c>
      <c r="AN2350" t="s">
        <v>238</v>
      </c>
      <c r="AO2350">
        <v>1</v>
      </c>
      <c r="AP2350" t="s">
        <v>239</v>
      </c>
      <c r="AQ2350" s="27">
        <v>41486</v>
      </c>
      <c r="AR2350" t="s">
        <v>240</v>
      </c>
      <c r="AS2350">
        <v>9</v>
      </c>
      <c r="AT2350" t="s">
        <v>269</v>
      </c>
      <c r="AU2350" s="27">
        <v>41486</v>
      </c>
    </row>
    <row r="2351" spans="1:47" x14ac:dyDescent="0.2">
      <c r="A2351">
        <v>2350</v>
      </c>
      <c r="B2351" t="s">
        <v>8702</v>
      </c>
      <c r="C2351" t="s">
        <v>5032</v>
      </c>
      <c r="D2351" t="s">
        <v>1803</v>
      </c>
      <c r="E2351" s="27">
        <v>41734</v>
      </c>
      <c r="F2351" t="s">
        <v>233</v>
      </c>
      <c r="G2351" s="27">
        <v>31350</v>
      </c>
      <c r="H2351">
        <v>30</v>
      </c>
      <c r="I2351" t="s">
        <v>244</v>
      </c>
      <c r="J2351" t="s">
        <v>250</v>
      </c>
      <c r="K2351">
        <v>0</v>
      </c>
      <c r="L2351">
        <v>10</v>
      </c>
      <c r="M2351">
        <v>0</v>
      </c>
      <c r="N2351">
        <v>0</v>
      </c>
      <c r="O2351">
        <v>7</v>
      </c>
      <c r="P2351">
        <v>0</v>
      </c>
      <c r="Q2351" s="28">
        <v>41734.069444444445</v>
      </c>
      <c r="R2351" s="28">
        <v>41736.12777777778</v>
      </c>
      <c r="S2351" t="s">
        <v>8703</v>
      </c>
      <c r="T2351" s="27">
        <v>41733</v>
      </c>
      <c r="V2351">
        <v>1</v>
      </c>
      <c r="W2351" t="s">
        <v>36</v>
      </c>
      <c r="X2351" t="s">
        <v>1265</v>
      </c>
      <c r="Y2351">
        <v>1</v>
      </c>
      <c r="AA2351" t="s">
        <v>8704</v>
      </c>
      <c r="AB2351" t="s">
        <v>36</v>
      </c>
      <c r="AC2351">
        <v>0</v>
      </c>
      <c r="AD2351" s="27">
        <v>41862</v>
      </c>
      <c r="AE2351" t="s">
        <v>422</v>
      </c>
      <c r="AF2351" s="27">
        <v>41862</v>
      </c>
      <c r="AG2351" s="27">
        <v>41863</v>
      </c>
      <c r="AH2351">
        <v>0</v>
      </c>
      <c r="AN2351" t="s">
        <v>238</v>
      </c>
      <c r="AO2351">
        <v>10</v>
      </c>
      <c r="AP2351" t="s">
        <v>269</v>
      </c>
      <c r="AQ2351" s="27">
        <v>41734</v>
      </c>
      <c r="AR2351" t="s">
        <v>240</v>
      </c>
      <c r="AS2351">
        <v>10</v>
      </c>
      <c r="AT2351" t="s">
        <v>269</v>
      </c>
      <c r="AU2351" s="27">
        <v>41734</v>
      </c>
    </row>
    <row r="2352" spans="1:47" x14ac:dyDescent="0.2">
      <c r="A2352">
        <v>2351</v>
      </c>
      <c r="B2352" t="s">
        <v>8705</v>
      </c>
      <c r="C2352" t="s">
        <v>242</v>
      </c>
      <c r="D2352" t="s">
        <v>8706</v>
      </c>
      <c r="E2352" s="27">
        <v>41974</v>
      </c>
      <c r="F2352" t="s">
        <v>233</v>
      </c>
      <c r="G2352" s="27">
        <v>20917</v>
      </c>
      <c r="H2352">
        <v>59</v>
      </c>
      <c r="I2352" t="s">
        <v>234</v>
      </c>
      <c r="J2352" t="s">
        <v>245</v>
      </c>
      <c r="K2352">
        <v>0</v>
      </c>
      <c r="L2352">
        <v>1</v>
      </c>
      <c r="M2352">
        <v>0</v>
      </c>
      <c r="N2352">
        <v>0</v>
      </c>
      <c r="O2352">
        <v>24</v>
      </c>
      <c r="P2352">
        <v>-36</v>
      </c>
      <c r="Q2352" s="28">
        <v>41938.252083333333</v>
      </c>
      <c r="R2352" s="28">
        <v>41947.425694444442</v>
      </c>
      <c r="S2352" t="s">
        <v>8707</v>
      </c>
      <c r="T2352" s="27">
        <v>41938</v>
      </c>
      <c r="V2352">
        <v>36</v>
      </c>
      <c r="W2352" t="s">
        <v>36</v>
      </c>
      <c r="X2352" t="s">
        <v>974</v>
      </c>
      <c r="Y2352">
        <v>0</v>
      </c>
      <c r="AB2352" t="s">
        <v>237</v>
      </c>
      <c r="AH2352">
        <v>0</v>
      </c>
      <c r="AN2352" t="s">
        <v>238</v>
      </c>
      <c r="AO2352">
        <v>1</v>
      </c>
      <c r="AP2352" t="s">
        <v>239</v>
      </c>
      <c r="AQ2352" s="27">
        <v>41974</v>
      </c>
      <c r="AR2352" t="s">
        <v>240</v>
      </c>
      <c r="AS2352">
        <v>1</v>
      </c>
      <c r="AT2352" t="s">
        <v>239</v>
      </c>
      <c r="AU2352" s="27">
        <v>41974</v>
      </c>
    </row>
    <row r="2353" spans="1:47" x14ac:dyDescent="0.2">
      <c r="A2353">
        <v>2352</v>
      </c>
      <c r="B2353" t="s">
        <v>8708</v>
      </c>
      <c r="C2353" t="s">
        <v>8709</v>
      </c>
      <c r="D2353" t="s">
        <v>8710</v>
      </c>
      <c r="E2353" s="27">
        <v>41276</v>
      </c>
      <c r="F2353" t="s">
        <v>233</v>
      </c>
      <c r="G2353" s="27">
        <v>25908</v>
      </c>
      <c r="H2353">
        <v>45</v>
      </c>
      <c r="I2353" t="s">
        <v>234</v>
      </c>
      <c r="J2353" t="s">
        <v>250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-1</v>
      </c>
      <c r="Q2353" s="28">
        <v>41275.470138888886</v>
      </c>
      <c r="R2353" s="28">
        <v>41276.315972222219</v>
      </c>
      <c r="S2353" t="s">
        <v>8711</v>
      </c>
      <c r="T2353" s="27">
        <v>41275</v>
      </c>
      <c r="V2353">
        <v>1</v>
      </c>
      <c r="W2353" t="s">
        <v>36</v>
      </c>
      <c r="X2353" t="s">
        <v>279</v>
      </c>
      <c r="Y2353">
        <v>0</v>
      </c>
      <c r="AB2353" t="s">
        <v>237</v>
      </c>
      <c r="AH2353">
        <v>0</v>
      </c>
      <c r="AN2353" t="s">
        <v>238</v>
      </c>
      <c r="AO2353">
        <v>1</v>
      </c>
      <c r="AP2353" t="s">
        <v>239</v>
      </c>
      <c r="AQ2353" s="27">
        <v>41276</v>
      </c>
      <c r="AR2353" t="s">
        <v>240</v>
      </c>
      <c r="AS2353">
        <v>1</v>
      </c>
      <c r="AT2353" t="s">
        <v>239</v>
      </c>
      <c r="AU2353" s="27">
        <v>41276</v>
      </c>
    </row>
    <row r="2354" spans="1:47" x14ac:dyDescent="0.2">
      <c r="A2354">
        <v>2353</v>
      </c>
      <c r="B2354" t="s">
        <v>8712</v>
      </c>
      <c r="C2354" t="s">
        <v>281</v>
      </c>
      <c r="D2354" t="s">
        <v>8713</v>
      </c>
      <c r="E2354" s="27">
        <v>41682</v>
      </c>
      <c r="F2354" t="s">
        <v>233</v>
      </c>
      <c r="G2354" s="27">
        <v>25003</v>
      </c>
      <c r="H2354">
        <v>47</v>
      </c>
      <c r="I2354" t="s">
        <v>234</v>
      </c>
      <c r="J2354" t="s">
        <v>245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-1</v>
      </c>
      <c r="Q2354" s="28">
        <v>41681.368055555555</v>
      </c>
      <c r="R2354" s="28">
        <v>41682.34652777778</v>
      </c>
      <c r="S2354" t="s">
        <v>8714</v>
      </c>
      <c r="T2354" s="27">
        <v>41681</v>
      </c>
      <c r="V2354">
        <v>1</v>
      </c>
      <c r="W2354" t="s">
        <v>36</v>
      </c>
      <c r="X2354" t="s">
        <v>279</v>
      </c>
      <c r="Y2354">
        <v>0</v>
      </c>
      <c r="AB2354" t="s">
        <v>237</v>
      </c>
      <c r="AH2354">
        <v>0</v>
      </c>
      <c r="AN2354" t="s">
        <v>238</v>
      </c>
      <c r="AO2354">
        <v>1</v>
      </c>
      <c r="AP2354" t="s">
        <v>239</v>
      </c>
      <c r="AQ2354" s="27">
        <v>41682</v>
      </c>
      <c r="AR2354" t="s">
        <v>240</v>
      </c>
      <c r="AS2354">
        <v>1</v>
      </c>
      <c r="AT2354" t="s">
        <v>239</v>
      </c>
      <c r="AU2354" s="27">
        <v>41682</v>
      </c>
    </row>
    <row r="2355" spans="1:47" x14ac:dyDescent="0.2">
      <c r="A2355">
        <v>2354</v>
      </c>
      <c r="B2355" t="s">
        <v>8715</v>
      </c>
      <c r="C2355" t="s">
        <v>2183</v>
      </c>
      <c r="D2355" t="s">
        <v>8499</v>
      </c>
      <c r="E2355" s="27">
        <v>41494</v>
      </c>
      <c r="F2355" t="s">
        <v>233</v>
      </c>
      <c r="G2355" s="27">
        <v>33681</v>
      </c>
      <c r="H2355">
        <v>24</v>
      </c>
      <c r="I2355" t="s">
        <v>259</v>
      </c>
      <c r="J2355" t="s">
        <v>250</v>
      </c>
      <c r="K2355">
        <v>0</v>
      </c>
      <c r="L2355">
        <v>3</v>
      </c>
      <c r="M2355">
        <v>0</v>
      </c>
      <c r="N2355">
        <v>0</v>
      </c>
      <c r="O2355">
        <v>0</v>
      </c>
      <c r="P2355">
        <v>-1</v>
      </c>
      <c r="Q2355" s="28">
        <v>41493.308333333334</v>
      </c>
      <c r="R2355" s="28">
        <v>41503.200694444444</v>
      </c>
      <c r="S2355" t="s">
        <v>8716</v>
      </c>
      <c r="T2355" s="27">
        <v>41493</v>
      </c>
      <c r="V2355">
        <v>1</v>
      </c>
      <c r="W2355" t="s">
        <v>32</v>
      </c>
      <c r="X2355" t="s">
        <v>4298</v>
      </c>
      <c r="Y2355">
        <v>1</v>
      </c>
      <c r="AA2355" t="s">
        <v>8717</v>
      </c>
      <c r="AB2355" t="s">
        <v>36</v>
      </c>
      <c r="AC2355">
        <v>0</v>
      </c>
      <c r="AD2355" s="27">
        <v>41522</v>
      </c>
      <c r="AE2355" t="s">
        <v>385</v>
      </c>
      <c r="AF2355" s="27">
        <v>41522</v>
      </c>
      <c r="AG2355" s="27">
        <v>41549</v>
      </c>
      <c r="AH2355">
        <v>0</v>
      </c>
      <c r="AN2355" t="s">
        <v>238</v>
      </c>
      <c r="AO2355">
        <v>4</v>
      </c>
      <c r="AP2355" t="s">
        <v>239</v>
      </c>
      <c r="AQ2355" s="27">
        <v>41494</v>
      </c>
      <c r="AR2355" t="s">
        <v>240</v>
      </c>
      <c r="AS2355">
        <v>3</v>
      </c>
      <c r="AT2355" t="s">
        <v>239</v>
      </c>
      <c r="AU2355" s="27">
        <v>41494</v>
      </c>
    </row>
    <row r="2356" spans="1:47" x14ac:dyDescent="0.2">
      <c r="A2356">
        <v>2355</v>
      </c>
      <c r="B2356" t="s">
        <v>8718</v>
      </c>
      <c r="C2356" t="s">
        <v>8719</v>
      </c>
      <c r="D2356" t="s">
        <v>830</v>
      </c>
      <c r="E2356" s="27">
        <v>41891</v>
      </c>
      <c r="F2356" t="s">
        <v>233</v>
      </c>
      <c r="G2356" s="27">
        <v>35049</v>
      </c>
      <c r="H2356">
        <v>20</v>
      </c>
      <c r="I2356" t="s">
        <v>259</v>
      </c>
      <c r="J2356" t="s">
        <v>250</v>
      </c>
      <c r="K2356">
        <v>0</v>
      </c>
      <c r="L2356">
        <v>3</v>
      </c>
      <c r="M2356">
        <v>0</v>
      </c>
      <c r="N2356">
        <v>0</v>
      </c>
      <c r="O2356">
        <v>0</v>
      </c>
      <c r="P2356">
        <v>-1</v>
      </c>
      <c r="Q2356" s="28">
        <v>41890.436111111114</v>
      </c>
      <c r="R2356" s="28">
        <v>41893.216666666667</v>
      </c>
      <c r="S2356" t="s">
        <v>8720</v>
      </c>
      <c r="T2356" s="27">
        <v>41890</v>
      </c>
      <c r="V2356">
        <v>1</v>
      </c>
      <c r="W2356" t="s">
        <v>36</v>
      </c>
      <c r="X2356" t="s">
        <v>279</v>
      </c>
      <c r="Y2356">
        <v>1</v>
      </c>
      <c r="AA2356" t="s">
        <v>8721</v>
      </c>
      <c r="AB2356" t="s">
        <v>36</v>
      </c>
      <c r="AC2356">
        <v>0</v>
      </c>
      <c r="AD2356" s="27">
        <v>42312</v>
      </c>
      <c r="AE2356" t="s">
        <v>392</v>
      </c>
      <c r="AF2356" s="27">
        <v>42312</v>
      </c>
      <c r="AG2356" s="27">
        <v>42313</v>
      </c>
      <c r="AH2356">
        <v>0</v>
      </c>
      <c r="AN2356" t="s">
        <v>238</v>
      </c>
      <c r="AO2356">
        <v>6</v>
      </c>
      <c r="AP2356" t="s">
        <v>246</v>
      </c>
      <c r="AQ2356" s="27">
        <v>41891</v>
      </c>
      <c r="AR2356" t="s">
        <v>240</v>
      </c>
      <c r="AS2356">
        <v>3</v>
      </c>
      <c r="AT2356" t="s">
        <v>239</v>
      </c>
      <c r="AU2356" s="27">
        <v>41891</v>
      </c>
    </row>
    <row r="2357" spans="1:47" x14ac:dyDescent="0.2">
      <c r="A2357">
        <v>2356</v>
      </c>
      <c r="B2357" t="s">
        <v>8722</v>
      </c>
      <c r="C2357" t="s">
        <v>8723</v>
      </c>
      <c r="D2357" t="s">
        <v>8724</v>
      </c>
      <c r="E2357" s="27">
        <v>41771</v>
      </c>
      <c r="F2357" t="s">
        <v>233</v>
      </c>
      <c r="G2357" s="27">
        <v>23693</v>
      </c>
      <c r="H2357">
        <v>51</v>
      </c>
      <c r="I2357" t="s">
        <v>234</v>
      </c>
      <c r="J2357" t="s">
        <v>245</v>
      </c>
      <c r="K2357">
        <v>0</v>
      </c>
      <c r="L2357">
        <v>1</v>
      </c>
      <c r="M2357">
        <v>0</v>
      </c>
      <c r="N2357">
        <v>0</v>
      </c>
      <c r="O2357">
        <v>6</v>
      </c>
      <c r="P2357">
        <v>0</v>
      </c>
      <c r="Q2357" s="28">
        <v>41771.075694444444</v>
      </c>
      <c r="R2357" s="28">
        <v>41771.306944444441</v>
      </c>
      <c r="S2357" t="s">
        <v>8725</v>
      </c>
      <c r="U2357" s="27">
        <v>41771</v>
      </c>
      <c r="V2357">
        <v>0</v>
      </c>
      <c r="W2357" t="s">
        <v>32</v>
      </c>
      <c r="X2357" t="s">
        <v>274</v>
      </c>
      <c r="Y2357">
        <v>1</v>
      </c>
      <c r="AA2357" t="s">
        <v>8726</v>
      </c>
      <c r="AB2357" t="s">
        <v>36</v>
      </c>
      <c r="AC2357">
        <v>0</v>
      </c>
      <c r="AD2357" s="27">
        <v>41774</v>
      </c>
      <c r="AE2357" t="s">
        <v>404</v>
      </c>
      <c r="AF2357" s="27">
        <v>41774</v>
      </c>
      <c r="AG2357" s="27">
        <v>41775</v>
      </c>
      <c r="AH2357">
        <v>0</v>
      </c>
      <c r="AN2357" t="s">
        <v>238</v>
      </c>
      <c r="AO2357">
        <v>1</v>
      </c>
      <c r="AP2357" t="s">
        <v>239</v>
      </c>
      <c r="AQ2357" s="27">
        <v>41771</v>
      </c>
      <c r="AR2357" t="s">
        <v>240</v>
      </c>
      <c r="AS2357">
        <v>1</v>
      </c>
      <c r="AT2357" t="s">
        <v>239</v>
      </c>
      <c r="AU2357" s="27">
        <v>41771</v>
      </c>
    </row>
    <row r="2358" spans="1:47" x14ac:dyDescent="0.2">
      <c r="A2358">
        <v>2357</v>
      </c>
      <c r="B2358" t="s">
        <v>8727</v>
      </c>
      <c r="C2358" t="s">
        <v>8728</v>
      </c>
      <c r="D2358" t="s">
        <v>5746</v>
      </c>
      <c r="E2358" s="27">
        <v>41703</v>
      </c>
      <c r="F2358" t="s">
        <v>233</v>
      </c>
      <c r="G2358" s="27">
        <v>29973</v>
      </c>
      <c r="H2358">
        <v>34</v>
      </c>
      <c r="I2358" t="s">
        <v>244</v>
      </c>
      <c r="J2358" t="s">
        <v>250</v>
      </c>
      <c r="K2358">
        <v>0</v>
      </c>
      <c r="L2358">
        <v>3</v>
      </c>
      <c r="M2358">
        <v>0</v>
      </c>
      <c r="N2358">
        <v>0</v>
      </c>
      <c r="O2358">
        <v>2</v>
      </c>
      <c r="S2358" t="s">
        <v>8729</v>
      </c>
      <c r="T2358" s="27">
        <v>41575</v>
      </c>
      <c r="V2358">
        <v>128</v>
      </c>
      <c r="W2358" t="s">
        <v>237</v>
      </c>
      <c r="X2358" t="s">
        <v>8730</v>
      </c>
      <c r="Y2358">
        <v>0</v>
      </c>
      <c r="AB2358" t="s">
        <v>237</v>
      </c>
      <c r="AH2358">
        <v>0</v>
      </c>
      <c r="AN2358" t="s">
        <v>238</v>
      </c>
      <c r="AO2358">
        <v>2</v>
      </c>
      <c r="AP2358" t="s">
        <v>239</v>
      </c>
      <c r="AQ2358" s="27">
        <v>41703</v>
      </c>
      <c r="AR2358" t="s">
        <v>240</v>
      </c>
      <c r="AS2358">
        <v>3</v>
      </c>
      <c r="AT2358" t="s">
        <v>239</v>
      </c>
      <c r="AU2358" s="27">
        <v>41703</v>
      </c>
    </row>
    <row r="2359" spans="1:47" x14ac:dyDescent="0.2">
      <c r="A2359">
        <v>2358</v>
      </c>
      <c r="B2359" t="s">
        <v>8731</v>
      </c>
      <c r="C2359" t="s">
        <v>8732</v>
      </c>
      <c r="D2359" t="s">
        <v>3455</v>
      </c>
      <c r="E2359" s="27">
        <v>41981</v>
      </c>
      <c r="F2359" t="s">
        <v>294</v>
      </c>
      <c r="G2359" s="27">
        <v>29834</v>
      </c>
      <c r="H2359">
        <v>34</v>
      </c>
      <c r="I2359" t="s">
        <v>244</v>
      </c>
      <c r="J2359" t="s">
        <v>250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-1</v>
      </c>
      <c r="Q2359" s="28">
        <v>41980.134027777778</v>
      </c>
      <c r="R2359" s="28">
        <v>41981.540277777778</v>
      </c>
      <c r="S2359" t="s">
        <v>8733</v>
      </c>
      <c r="T2359" s="27">
        <v>41980</v>
      </c>
      <c r="V2359">
        <v>1</v>
      </c>
      <c r="W2359" t="s">
        <v>36</v>
      </c>
      <c r="X2359" t="s">
        <v>279</v>
      </c>
      <c r="Y2359">
        <v>0</v>
      </c>
      <c r="AB2359" t="s">
        <v>237</v>
      </c>
      <c r="AH2359">
        <v>0</v>
      </c>
      <c r="AN2359" t="s">
        <v>238</v>
      </c>
      <c r="AO2359">
        <v>1</v>
      </c>
      <c r="AP2359" t="s">
        <v>239</v>
      </c>
      <c r="AQ2359" s="27">
        <v>41981</v>
      </c>
      <c r="AR2359" t="s">
        <v>240</v>
      </c>
      <c r="AS2359">
        <v>1</v>
      </c>
      <c r="AT2359" t="s">
        <v>239</v>
      </c>
      <c r="AU2359" s="27">
        <v>41981</v>
      </c>
    </row>
    <row r="2360" spans="1:47" x14ac:dyDescent="0.2">
      <c r="A2360">
        <v>2359</v>
      </c>
      <c r="B2360" t="s">
        <v>8734</v>
      </c>
      <c r="C2360" t="s">
        <v>914</v>
      </c>
      <c r="D2360" t="s">
        <v>8735</v>
      </c>
      <c r="E2360" s="27">
        <v>41813</v>
      </c>
      <c r="F2360" t="s">
        <v>233</v>
      </c>
      <c r="G2360" s="27">
        <v>28676</v>
      </c>
      <c r="H2360">
        <v>37</v>
      </c>
      <c r="I2360" t="s">
        <v>244</v>
      </c>
      <c r="J2360" t="s">
        <v>245</v>
      </c>
      <c r="K2360">
        <v>0</v>
      </c>
      <c r="L2360">
        <v>1</v>
      </c>
      <c r="M2360">
        <v>0</v>
      </c>
      <c r="N2360">
        <v>0</v>
      </c>
      <c r="O2360">
        <v>4</v>
      </c>
      <c r="P2360">
        <v>-3</v>
      </c>
      <c r="Q2360" s="28">
        <v>41810.504861111112</v>
      </c>
      <c r="R2360" s="28">
        <v>41810.338888888888</v>
      </c>
      <c r="S2360" t="s">
        <v>8736</v>
      </c>
      <c r="T2360" s="27">
        <v>41809</v>
      </c>
      <c r="V2360">
        <v>4</v>
      </c>
      <c r="W2360" t="s">
        <v>36</v>
      </c>
      <c r="X2360" t="s">
        <v>263</v>
      </c>
      <c r="Y2360">
        <v>0</v>
      </c>
      <c r="AB2360" t="s">
        <v>237</v>
      </c>
      <c r="AH2360">
        <v>0</v>
      </c>
      <c r="AN2360" t="s">
        <v>238</v>
      </c>
      <c r="AO2360">
        <v>2</v>
      </c>
      <c r="AP2360" t="s">
        <v>239</v>
      </c>
      <c r="AQ2360" s="27">
        <v>41813</v>
      </c>
      <c r="AR2360" t="s">
        <v>240</v>
      </c>
      <c r="AS2360">
        <v>1</v>
      </c>
      <c r="AT2360" t="s">
        <v>239</v>
      </c>
      <c r="AU2360" s="27">
        <v>41813</v>
      </c>
    </row>
    <row r="2361" spans="1:47" x14ac:dyDescent="0.2">
      <c r="A2361">
        <v>2360</v>
      </c>
      <c r="B2361" t="s">
        <v>8737</v>
      </c>
      <c r="C2361" t="s">
        <v>8738</v>
      </c>
      <c r="D2361" t="s">
        <v>8739</v>
      </c>
      <c r="E2361" s="27">
        <v>41374</v>
      </c>
      <c r="F2361" t="s">
        <v>233</v>
      </c>
      <c r="G2361" s="27">
        <v>34395</v>
      </c>
      <c r="H2361">
        <v>22</v>
      </c>
      <c r="I2361" t="s">
        <v>259</v>
      </c>
      <c r="J2361" t="s">
        <v>353</v>
      </c>
      <c r="K2361">
        <v>0</v>
      </c>
      <c r="L2361">
        <v>3</v>
      </c>
      <c r="M2361">
        <v>0</v>
      </c>
      <c r="N2361">
        <v>0</v>
      </c>
      <c r="O2361">
        <v>2</v>
      </c>
      <c r="P2361">
        <v>102</v>
      </c>
      <c r="Q2361" s="28">
        <v>41476.34375</v>
      </c>
      <c r="R2361" s="28">
        <v>41477.116666666669</v>
      </c>
      <c r="S2361" t="s">
        <v>8740</v>
      </c>
      <c r="U2361" s="27">
        <v>41117</v>
      </c>
      <c r="V2361">
        <v>257</v>
      </c>
      <c r="W2361" t="s">
        <v>32</v>
      </c>
      <c r="X2361" t="s">
        <v>274</v>
      </c>
      <c r="Y2361">
        <v>0</v>
      </c>
      <c r="AB2361" t="s">
        <v>237</v>
      </c>
      <c r="AH2361">
        <v>0</v>
      </c>
      <c r="AN2361" t="s">
        <v>238</v>
      </c>
      <c r="AO2361">
        <v>6</v>
      </c>
      <c r="AP2361" t="s">
        <v>246</v>
      </c>
      <c r="AQ2361" s="27">
        <v>41374</v>
      </c>
      <c r="AR2361" t="s">
        <v>240</v>
      </c>
      <c r="AS2361">
        <v>3</v>
      </c>
      <c r="AT2361" t="s">
        <v>239</v>
      </c>
      <c r="AU2361" s="27">
        <v>41374</v>
      </c>
    </row>
    <row r="2362" spans="1:47" x14ac:dyDescent="0.2">
      <c r="A2362">
        <v>2361</v>
      </c>
      <c r="B2362" t="s">
        <v>8741</v>
      </c>
      <c r="C2362" t="s">
        <v>3882</v>
      </c>
      <c r="D2362" t="s">
        <v>8742</v>
      </c>
      <c r="E2362" s="27">
        <v>41497</v>
      </c>
      <c r="F2362" t="s">
        <v>294</v>
      </c>
      <c r="G2362" s="27">
        <v>24478</v>
      </c>
      <c r="H2362">
        <v>49</v>
      </c>
      <c r="I2362" t="s">
        <v>234</v>
      </c>
      <c r="J2362" t="s">
        <v>245</v>
      </c>
      <c r="K2362">
        <v>0</v>
      </c>
      <c r="L2362">
        <v>2</v>
      </c>
      <c r="M2362">
        <v>0</v>
      </c>
      <c r="N2362">
        <v>0</v>
      </c>
      <c r="O2362">
        <v>2</v>
      </c>
      <c r="P2362">
        <v>-1</v>
      </c>
      <c r="Q2362" s="28">
        <v>41496.413194444445</v>
      </c>
      <c r="R2362" s="28">
        <v>41508.411805555559</v>
      </c>
      <c r="S2362" t="s">
        <v>8743</v>
      </c>
      <c r="T2362" s="27">
        <v>41496</v>
      </c>
      <c r="V2362">
        <v>1</v>
      </c>
      <c r="W2362" t="s">
        <v>36</v>
      </c>
      <c r="X2362" t="s">
        <v>1884</v>
      </c>
      <c r="Y2362">
        <v>1</v>
      </c>
      <c r="AA2362" t="s">
        <v>8744</v>
      </c>
      <c r="AB2362" t="s">
        <v>36</v>
      </c>
      <c r="AC2362">
        <v>66</v>
      </c>
      <c r="AD2362" s="27">
        <v>41742</v>
      </c>
      <c r="AE2362" t="s">
        <v>548</v>
      </c>
      <c r="AF2362" s="27">
        <v>41808</v>
      </c>
      <c r="AG2362" s="27">
        <v>41809</v>
      </c>
      <c r="AH2362">
        <v>0</v>
      </c>
      <c r="AN2362" t="s">
        <v>238</v>
      </c>
      <c r="AO2362">
        <v>1</v>
      </c>
      <c r="AP2362" t="s">
        <v>239</v>
      </c>
      <c r="AQ2362" s="27">
        <v>41497</v>
      </c>
      <c r="AR2362" t="s">
        <v>240</v>
      </c>
      <c r="AS2362">
        <v>2</v>
      </c>
      <c r="AT2362" t="s">
        <v>239</v>
      </c>
      <c r="AU2362" s="27">
        <v>41497</v>
      </c>
    </row>
    <row r="2363" spans="1:47" x14ac:dyDescent="0.2">
      <c r="A2363">
        <v>2362</v>
      </c>
      <c r="B2363" t="s">
        <v>8745</v>
      </c>
      <c r="C2363" t="s">
        <v>8746</v>
      </c>
      <c r="D2363" t="s">
        <v>8747</v>
      </c>
      <c r="E2363" s="27">
        <v>41967</v>
      </c>
      <c r="F2363" t="s">
        <v>233</v>
      </c>
      <c r="G2363" s="27">
        <v>30488</v>
      </c>
      <c r="H2363">
        <v>32</v>
      </c>
      <c r="I2363" t="s">
        <v>244</v>
      </c>
      <c r="J2363" t="s">
        <v>22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-1</v>
      </c>
      <c r="Q2363" s="28">
        <v>41966.441666666666</v>
      </c>
      <c r="R2363" s="28">
        <v>41967.36041666667</v>
      </c>
      <c r="S2363" t="s">
        <v>8748</v>
      </c>
      <c r="T2363" s="27">
        <v>41966</v>
      </c>
      <c r="V2363">
        <v>1</v>
      </c>
      <c r="W2363" t="s">
        <v>36</v>
      </c>
      <c r="X2363" t="s">
        <v>279</v>
      </c>
      <c r="Y2363">
        <v>0</v>
      </c>
      <c r="AB2363" t="s">
        <v>237</v>
      </c>
      <c r="AH2363">
        <v>0</v>
      </c>
      <c r="AN2363" t="s">
        <v>238</v>
      </c>
      <c r="AO2363">
        <v>1</v>
      </c>
      <c r="AP2363" t="s">
        <v>239</v>
      </c>
      <c r="AQ2363" s="27">
        <v>41967</v>
      </c>
      <c r="AR2363" t="s">
        <v>240</v>
      </c>
      <c r="AS2363">
        <v>1</v>
      </c>
      <c r="AT2363" t="s">
        <v>239</v>
      </c>
      <c r="AU2363" s="27">
        <v>41967</v>
      </c>
    </row>
    <row r="2364" spans="1:47" x14ac:dyDescent="0.2">
      <c r="A2364">
        <v>2363</v>
      </c>
      <c r="B2364" t="s">
        <v>8749</v>
      </c>
      <c r="C2364" t="s">
        <v>2056</v>
      </c>
      <c r="D2364" t="s">
        <v>8750</v>
      </c>
      <c r="E2364" s="27">
        <v>41529</v>
      </c>
      <c r="F2364" t="s">
        <v>233</v>
      </c>
      <c r="G2364" s="27">
        <v>27332</v>
      </c>
      <c r="H2364">
        <v>41</v>
      </c>
      <c r="I2364" t="s">
        <v>244</v>
      </c>
      <c r="J2364" t="s">
        <v>245</v>
      </c>
      <c r="K2364">
        <v>0</v>
      </c>
      <c r="L2364">
        <v>1</v>
      </c>
      <c r="M2364">
        <v>0</v>
      </c>
      <c r="N2364">
        <v>0</v>
      </c>
      <c r="O2364">
        <v>5</v>
      </c>
      <c r="P2364">
        <v>-1</v>
      </c>
      <c r="Q2364" s="28">
        <v>41528.289583333331</v>
      </c>
      <c r="R2364" s="28">
        <v>41529.353472222225</v>
      </c>
      <c r="S2364" t="s">
        <v>8751</v>
      </c>
      <c r="T2364" s="27">
        <v>41528</v>
      </c>
      <c r="V2364">
        <v>1</v>
      </c>
      <c r="W2364" t="s">
        <v>32</v>
      </c>
      <c r="X2364" t="s">
        <v>348</v>
      </c>
      <c r="Y2364">
        <v>0</v>
      </c>
      <c r="AB2364" t="s">
        <v>237</v>
      </c>
      <c r="AH2364">
        <v>0</v>
      </c>
      <c r="AN2364" t="s">
        <v>238</v>
      </c>
      <c r="AO2364">
        <v>1</v>
      </c>
      <c r="AP2364" t="s">
        <v>239</v>
      </c>
      <c r="AQ2364" s="27">
        <v>41529</v>
      </c>
      <c r="AR2364" t="s">
        <v>240</v>
      </c>
      <c r="AS2364">
        <v>1</v>
      </c>
      <c r="AT2364" t="s">
        <v>239</v>
      </c>
      <c r="AU2364" s="27">
        <v>41529</v>
      </c>
    </row>
    <row r="2365" spans="1:47" x14ac:dyDescent="0.2">
      <c r="A2365">
        <v>2364</v>
      </c>
      <c r="B2365" t="s">
        <v>8752</v>
      </c>
      <c r="C2365" t="s">
        <v>569</v>
      </c>
      <c r="D2365" t="s">
        <v>8753</v>
      </c>
      <c r="E2365" s="27">
        <v>41535</v>
      </c>
      <c r="F2365" t="s">
        <v>233</v>
      </c>
      <c r="G2365" s="27">
        <v>34736</v>
      </c>
      <c r="H2365">
        <v>21</v>
      </c>
      <c r="I2365" t="s">
        <v>259</v>
      </c>
      <c r="J2365" t="s">
        <v>250</v>
      </c>
      <c r="K2365">
        <v>0</v>
      </c>
      <c r="L2365">
        <v>7</v>
      </c>
      <c r="M2365">
        <v>0</v>
      </c>
      <c r="N2365">
        <v>0</v>
      </c>
      <c r="O2365">
        <v>2</v>
      </c>
      <c r="P2365">
        <v>30</v>
      </c>
      <c r="Q2365" s="28">
        <v>41565.52847222222</v>
      </c>
      <c r="R2365" s="28">
        <v>41814.260416666664</v>
      </c>
      <c r="S2365" t="s">
        <v>8754</v>
      </c>
      <c r="T2365" s="27">
        <v>41525</v>
      </c>
      <c r="V2365">
        <v>10</v>
      </c>
      <c r="W2365" t="s">
        <v>36</v>
      </c>
      <c r="X2365" t="s">
        <v>1469</v>
      </c>
      <c r="Y2365">
        <v>0</v>
      </c>
      <c r="AB2365" t="s">
        <v>237</v>
      </c>
      <c r="AH2365">
        <v>0</v>
      </c>
      <c r="AN2365" t="s">
        <v>238</v>
      </c>
      <c r="AO2365">
        <v>8</v>
      </c>
      <c r="AP2365" t="s">
        <v>269</v>
      </c>
      <c r="AQ2365" s="27">
        <v>41535</v>
      </c>
      <c r="AR2365" t="s">
        <v>240</v>
      </c>
      <c r="AS2365">
        <v>7</v>
      </c>
      <c r="AT2365" t="s">
        <v>246</v>
      </c>
      <c r="AU2365" s="27">
        <v>41535</v>
      </c>
    </row>
    <row r="2366" spans="1:47" x14ac:dyDescent="0.2">
      <c r="A2366">
        <v>2365</v>
      </c>
      <c r="B2366" t="s">
        <v>8755</v>
      </c>
      <c r="C2366" t="s">
        <v>793</v>
      </c>
      <c r="D2366" t="s">
        <v>8756</v>
      </c>
      <c r="E2366" s="27">
        <v>41660</v>
      </c>
      <c r="F2366" t="s">
        <v>233</v>
      </c>
      <c r="G2366" s="27">
        <v>24227</v>
      </c>
      <c r="H2366">
        <v>49</v>
      </c>
      <c r="I2366" t="s">
        <v>234</v>
      </c>
      <c r="J2366" t="s">
        <v>245</v>
      </c>
      <c r="K2366">
        <v>0</v>
      </c>
      <c r="L2366">
        <v>3</v>
      </c>
      <c r="M2366">
        <v>0</v>
      </c>
      <c r="N2366">
        <v>0</v>
      </c>
      <c r="O2366">
        <v>1</v>
      </c>
      <c r="P2366">
        <v>-16</v>
      </c>
      <c r="Q2366" s="28">
        <v>41644.51666666667</v>
      </c>
      <c r="R2366" s="28">
        <v>41657.413888888892</v>
      </c>
      <c r="S2366" t="s">
        <v>8757</v>
      </c>
      <c r="T2366" s="27">
        <v>41643</v>
      </c>
      <c r="V2366">
        <v>17</v>
      </c>
      <c r="W2366" t="s">
        <v>32</v>
      </c>
      <c r="X2366" t="s">
        <v>1207</v>
      </c>
      <c r="Y2366">
        <v>0</v>
      </c>
      <c r="AB2366" t="s">
        <v>237</v>
      </c>
      <c r="AH2366">
        <v>0</v>
      </c>
      <c r="AN2366" t="s">
        <v>238</v>
      </c>
      <c r="AO2366">
        <v>1</v>
      </c>
      <c r="AP2366" t="s">
        <v>239</v>
      </c>
      <c r="AQ2366" s="27">
        <v>41660</v>
      </c>
      <c r="AR2366" t="s">
        <v>240</v>
      </c>
      <c r="AS2366">
        <v>3</v>
      </c>
      <c r="AT2366" t="s">
        <v>239</v>
      </c>
      <c r="AU2366" s="27">
        <v>41660</v>
      </c>
    </row>
    <row r="2367" spans="1:47" x14ac:dyDescent="0.2">
      <c r="A2367">
        <v>2366</v>
      </c>
      <c r="B2367" t="s">
        <v>8758</v>
      </c>
      <c r="C2367" t="s">
        <v>990</v>
      </c>
      <c r="D2367" t="s">
        <v>4096</v>
      </c>
      <c r="E2367" s="27">
        <v>41554</v>
      </c>
      <c r="F2367" t="s">
        <v>233</v>
      </c>
      <c r="G2367" s="27">
        <v>32839</v>
      </c>
      <c r="H2367">
        <v>26</v>
      </c>
      <c r="I2367" t="s">
        <v>244</v>
      </c>
      <c r="J2367" t="s">
        <v>353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-1</v>
      </c>
      <c r="Q2367" s="28">
        <v>41553.256944444445</v>
      </c>
      <c r="R2367" s="28">
        <v>41554.085416666669</v>
      </c>
      <c r="S2367" t="s">
        <v>8759</v>
      </c>
      <c r="T2367" s="27">
        <v>41553</v>
      </c>
      <c r="V2367">
        <v>1</v>
      </c>
      <c r="W2367" t="s">
        <v>36</v>
      </c>
      <c r="X2367" t="s">
        <v>279</v>
      </c>
      <c r="Y2367">
        <v>0</v>
      </c>
      <c r="AB2367" t="s">
        <v>237</v>
      </c>
      <c r="AH2367">
        <v>0</v>
      </c>
      <c r="AN2367" t="s">
        <v>238</v>
      </c>
      <c r="AO2367">
        <v>2</v>
      </c>
      <c r="AP2367" t="s">
        <v>239</v>
      </c>
      <c r="AQ2367" s="27">
        <v>41554</v>
      </c>
      <c r="AR2367" t="s">
        <v>240</v>
      </c>
      <c r="AS2367">
        <v>1</v>
      </c>
      <c r="AT2367" t="s">
        <v>239</v>
      </c>
      <c r="AU2367" s="27">
        <v>41554</v>
      </c>
    </row>
    <row r="2368" spans="1:47" x14ac:dyDescent="0.2">
      <c r="A2368">
        <v>2367</v>
      </c>
      <c r="B2368" t="s">
        <v>8760</v>
      </c>
      <c r="C2368" t="s">
        <v>3380</v>
      </c>
      <c r="D2368" t="s">
        <v>8761</v>
      </c>
      <c r="E2368" s="27">
        <v>41625</v>
      </c>
      <c r="F2368" t="s">
        <v>294</v>
      </c>
      <c r="G2368" s="27">
        <v>29896</v>
      </c>
      <c r="H2368">
        <v>34</v>
      </c>
      <c r="I2368" t="s">
        <v>244</v>
      </c>
      <c r="J2368" t="s">
        <v>245</v>
      </c>
      <c r="K2368">
        <v>0</v>
      </c>
      <c r="L2368">
        <v>3</v>
      </c>
      <c r="M2368">
        <v>0</v>
      </c>
      <c r="N2368">
        <v>0</v>
      </c>
      <c r="O2368">
        <v>2</v>
      </c>
      <c r="P2368">
        <v>-49</v>
      </c>
      <c r="Q2368" s="28">
        <v>41576.354861111111</v>
      </c>
      <c r="R2368" s="28">
        <v>41617.407638888886</v>
      </c>
      <c r="S2368" t="s">
        <v>8762</v>
      </c>
      <c r="T2368" s="27">
        <v>41576</v>
      </c>
      <c r="V2368">
        <v>49</v>
      </c>
      <c r="W2368" t="s">
        <v>32</v>
      </c>
      <c r="X2368" t="s">
        <v>588</v>
      </c>
      <c r="Y2368">
        <v>1</v>
      </c>
      <c r="AA2368" t="s">
        <v>8763</v>
      </c>
      <c r="AB2368" t="s">
        <v>36</v>
      </c>
      <c r="AD2368" s="27">
        <v>41678</v>
      </c>
      <c r="AE2368" t="s">
        <v>1508</v>
      </c>
      <c r="AH2368">
        <v>1</v>
      </c>
      <c r="AJ2368" t="s">
        <v>8764</v>
      </c>
      <c r="AK2368" t="s">
        <v>312</v>
      </c>
      <c r="AL2368" s="27">
        <v>41733</v>
      </c>
      <c r="AM2368" t="s">
        <v>867</v>
      </c>
      <c r="AN2368" t="s">
        <v>238</v>
      </c>
      <c r="AO2368">
        <v>2</v>
      </c>
      <c r="AP2368" t="s">
        <v>239</v>
      </c>
      <c r="AQ2368" s="27">
        <v>41625</v>
      </c>
      <c r="AR2368" t="s">
        <v>240</v>
      </c>
      <c r="AS2368">
        <v>3</v>
      </c>
      <c r="AT2368" t="s">
        <v>239</v>
      </c>
      <c r="AU2368" s="27">
        <v>41625</v>
      </c>
    </row>
    <row r="2369" spans="1:47" x14ac:dyDescent="0.2">
      <c r="A2369">
        <v>2368</v>
      </c>
      <c r="B2369" t="s">
        <v>8765</v>
      </c>
      <c r="C2369" t="s">
        <v>8766</v>
      </c>
      <c r="D2369" t="s">
        <v>8767</v>
      </c>
      <c r="E2369" s="27">
        <v>41556</v>
      </c>
      <c r="F2369" t="s">
        <v>294</v>
      </c>
      <c r="G2369" s="27">
        <v>34707</v>
      </c>
      <c r="H2369">
        <v>21</v>
      </c>
      <c r="I2369" t="s">
        <v>259</v>
      </c>
      <c r="J2369" t="s">
        <v>250</v>
      </c>
      <c r="K2369">
        <v>0</v>
      </c>
      <c r="L2369">
        <v>3</v>
      </c>
      <c r="M2369">
        <v>0</v>
      </c>
      <c r="N2369">
        <v>0</v>
      </c>
      <c r="O2369">
        <v>4</v>
      </c>
      <c r="P2369">
        <v>-31</v>
      </c>
      <c r="Q2369" s="28">
        <v>41525.197916666664</v>
      </c>
      <c r="R2369" s="28">
        <v>41525.07916666667</v>
      </c>
      <c r="S2369" t="s">
        <v>8768</v>
      </c>
      <c r="T2369" s="27">
        <v>41524</v>
      </c>
      <c r="V2369">
        <v>32</v>
      </c>
      <c r="W2369" t="s">
        <v>32</v>
      </c>
      <c r="X2369" t="s">
        <v>359</v>
      </c>
      <c r="Y2369">
        <v>0</v>
      </c>
      <c r="AB2369" t="s">
        <v>237</v>
      </c>
      <c r="AH2369">
        <v>0</v>
      </c>
      <c r="AN2369" t="s">
        <v>238</v>
      </c>
      <c r="AO2369">
        <v>5</v>
      </c>
      <c r="AP2369" t="s">
        <v>246</v>
      </c>
      <c r="AQ2369" s="27">
        <v>41556</v>
      </c>
      <c r="AR2369" t="s">
        <v>240</v>
      </c>
      <c r="AS2369">
        <v>3</v>
      </c>
      <c r="AT2369" t="s">
        <v>239</v>
      </c>
      <c r="AU2369" s="27">
        <v>41556</v>
      </c>
    </row>
    <row r="2370" spans="1:47" x14ac:dyDescent="0.2">
      <c r="A2370">
        <v>2369</v>
      </c>
      <c r="B2370" t="s">
        <v>8769</v>
      </c>
      <c r="C2370" t="s">
        <v>3191</v>
      </c>
      <c r="D2370" t="s">
        <v>2846</v>
      </c>
      <c r="E2370" s="27">
        <v>41999</v>
      </c>
      <c r="F2370" t="s">
        <v>233</v>
      </c>
      <c r="G2370" s="27">
        <v>31385</v>
      </c>
      <c r="H2370">
        <v>30</v>
      </c>
      <c r="I2370" t="s">
        <v>244</v>
      </c>
      <c r="J2370" t="s">
        <v>250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 s="28">
        <v>41999.090277777781</v>
      </c>
      <c r="R2370" s="28">
        <v>42000.34097222222</v>
      </c>
      <c r="S2370" t="s">
        <v>8770</v>
      </c>
      <c r="T2370" s="27">
        <v>41999</v>
      </c>
      <c r="V2370">
        <v>0</v>
      </c>
      <c r="W2370" t="s">
        <v>32</v>
      </c>
      <c r="X2370" t="s">
        <v>583</v>
      </c>
      <c r="Y2370">
        <v>0</v>
      </c>
      <c r="AB2370" t="s">
        <v>237</v>
      </c>
      <c r="AH2370">
        <v>0</v>
      </c>
      <c r="AN2370" t="s">
        <v>238</v>
      </c>
      <c r="AO2370">
        <v>1</v>
      </c>
      <c r="AP2370" t="s">
        <v>239</v>
      </c>
      <c r="AQ2370" s="27">
        <v>41999</v>
      </c>
      <c r="AR2370" t="s">
        <v>240</v>
      </c>
      <c r="AS2370">
        <v>1</v>
      </c>
      <c r="AT2370" t="s">
        <v>239</v>
      </c>
      <c r="AU2370" s="27">
        <v>41999</v>
      </c>
    </row>
    <row r="2371" spans="1:47" x14ac:dyDescent="0.2">
      <c r="A2371">
        <v>2370</v>
      </c>
      <c r="B2371" t="s">
        <v>8771</v>
      </c>
      <c r="C2371" t="s">
        <v>8772</v>
      </c>
      <c r="D2371" t="s">
        <v>1300</v>
      </c>
      <c r="E2371" s="27">
        <v>41568</v>
      </c>
      <c r="F2371" t="s">
        <v>294</v>
      </c>
      <c r="G2371" s="27">
        <v>31956</v>
      </c>
      <c r="H2371">
        <v>28</v>
      </c>
      <c r="I2371" t="s">
        <v>244</v>
      </c>
      <c r="J2371" t="s">
        <v>250</v>
      </c>
      <c r="K2371">
        <v>0</v>
      </c>
      <c r="L2371">
        <v>3</v>
      </c>
      <c r="M2371">
        <v>0</v>
      </c>
      <c r="N2371">
        <v>0</v>
      </c>
      <c r="O2371">
        <v>0</v>
      </c>
      <c r="P2371">
        <v>-1</v>
      </c>
      <c r="Q2371" s="28">
        <v>41567.413888888892</v>
      </c>
      <c r="R2371" s="28">
        <v>41568.415972222225</v>
      </c>
      <c r="S2371" t="s">
        <v>8773</v>
      </c>
      <c r="T2371" s="27">
        <v>41567</v>
      </c>
      <c r="V2371">
        <v>1</v>
      </c>
      <c r="W2371" t="s">
        <v>36</v>
      </c>
      <c r="X2371" t="s">
        <v>279</v>
      </c>
      <c r="Y2371">
        <v>0</v>
      </c>
      <c r="AB2371" t="s">
        <v>237</v>
      </c>
      <c r="AH2371">
        <v>0</v>
      </c>
      <c r="AN2371" t="s">
        <v>238</v>
      </c>
      <c r="AO2371">
        <v>3</v>
      </c>
      <c r="AP2371" t="s">
        <v>239</v>
      </c>
      <c r="AQ2371" s="27">
        <v>41568</v>
      </c>
      <c r="AR2371" t="s">
        <v>240</v>
      </c>
      <c r="AS2371">
        <v>3</v>
      </c>
      <c r="AT2371" t="s">
        <v>239</v>
      </c>
      <c r="AU2371" s="27">
        <v>41568</v>
      </c>
    </row>
    <row r="2372" spans="1:47" x14ac:dyDescent="0.2">
      <c r="A2372">
        <v>2371</v>
      </c>
      <c r="B2372" t="s">
        <v>8774</v>
      </c>
      <c r="C2372" t="s">
        <v>8775</v>
      </c>
      <c r="D2372" t="s">
        <v>2409</v>
      </c>
      <c r="E2372" s="27">
        <v>41363</v>
      </c>
      <c r="F2372" t="s">
        <v>233</v>
      </c>
      <c r="G2372" s="27">
        <v>30257</v>
      </c>
      <c r="H2372">
        <v>33</v>
      </c>
      <c r="I2372" t="s">
        <v>244</v>
      </c>
      <c r="J2372" t="s">
        <v>245</v>
      </c>
      <c r="K2372">
        <v>0</v>
      </c>
      <c r="L2372">
        <v>2</v>
      </c>
      <c r="M2372">
        <v>0</v>
      </c>
      <c r="N2372">
        <v>0</v>
      </c>
      <c r="O2372">
        <v>2</v>
      </c>
      <c r="P2372">
        <v>-1</v>
      </c>
      <c r="Q2372" s="28">
        <v>41362.445138888892</v>
      </c>
      <c r="R2372" s="28">
        <v>41364.104166666664</v>
      </c>
      <c r="S2372" t="s">
        <v>8776</v>
      </c>
      <c r="T2372" s="27">
        <v>41362</v>
      </c>
      <c r="V2372">
        <v>1</v>
      </c>
      <c r="W2372" t="s">
        <v>36</v>
      </c>
      <c r="X2372" t="s">
        <v>324</v>
      </c>
      <c r="Y2372">
        <v>0</v>
      </c>
      <c r="AB2372" t="s">
        <v>237</v>
      </c>
      <c r="AH2372">
        <v>0</v>
      </c>
      <c r="AN2372" t="s">
        <v>238</v>
      </c>
      <c r="AO2372">
        <v>2</v>
      </c>
      <c r="AP2372" t="s">
        <v>239</v>
      </c>
      <c r="AQ2372" s="27">
        <v>41363</v>
      </c>
      <c r="AR2372" t="s">
        <v>240</v>
      </c>
      <c r="AS2372">
        <v>2</v>
      </c>
      <c r="AT2372" t="s">
        <v>239</v>
      </c>
      <c r="AU2372" s="27">
        <v>41363</v>
      </c>
    </row>
    <row r="2373" spans="1:47" x14ac:dyDescent="0.2">
      <c r="A2373">
        <v>2372</v>
      </c>
      <c r="B2373" t="s">
        <v>8777</v>
      </c>
      <c r="C2373" t="s">
        <v>8778</v>
      </c>
      <c r="D2373" t="s">
        <v>8779</v>
      </c>
      <c r="E2373" s="27">
        <v>41590</v>
      </c>
      <c r="F2373" t="s">
        <v>233</v>
      </c>
      <c r="G2373" s="27">
        <v>25382</v>
      </c>
      <c r="H2373">
        <v>46</v>
      </c>
      <c r="I2373" t="s">
        <v>234</v>
      </c>
      <c r="J2373" t="s">
        <v>250</v>
      </c>
      <c r="K2373">
        <v>0</v>
      </c>
      <c r="L2373">
        <v>7</v>
      </c>
      <c r="M2373">
        <v>0</v>
      </c>
      <c r="N2373">
        <v>0</v>
      </c>
      <c r="O2373">
        <v>0</v>
      </c>
      <c r="P2373">
        <v>0</v>
      </c>
      <c r="Q2373" s="28">
        <v>41590.51666666667</v>
      </c>
      <c r="R2373" s="28">
        <v>41591.102777777778</v>
      </c>
      <c r="S2373" t="s">
        <v>8780</v>
      </c>
      <c r="T2373" s="27">
        <v>41589</v>
      </c>
      <c r="V2373">
        <v>1</v>
      </c>
      <c r="W2373" t="s">
        <v>32</v>
      </c>
      <c r="X2373" t="s">
        <v>364</v>
      </c>
      <c r="Y2373">
        <v>0</v>
      </c>
      <c r="AB2373" t="s">
        <v>237</v>
      </c>
      <c r="AH2373">
        <v>0</v>
      </c>
      <c r="AN2373" t="s">
        <v>238</v>
      </c>
      <c r="AO2373">
        <v>4</v>
      </c>
      <c r="AP2373" t="s">
        <v>239</v>
      </c>
      <c r="AQ2373" s="27">
        <v>41590</v>
      </c>
      <c r="AR2373" t="s">
        <v>240</v>
      </c>
      <c r="AS2373">
        <v>7</v>
      </c>
      <c r="AT2373" t="s">
        <v>246</v>
      </c>
      <c r="AU2373" s="27">
        <v>41590</v>
      </c>
    </row>
    <row r="2374" spans="1:47" x14ac:dyDescent="0.2">
      <c r="A2374">
        <v>2373</v>
      </c>
      <c r="B2374" t="s">
        <v>8781</v>
      </c>
      <c r="C2374" t="s">
        <v>297</v>
      </c>
      <c r="D2374" t="s">
        <v>8782</v>
      </c>
      <c r="E2374" s="27">
        <v>41859</v>
      </c>
      <c r="F2374" t="s">
        <v>233</v>
      </c>
      <c r="G2374" s="27">
        <v>34196</v>
      </c>
      <c r="H2374">
        <v>22</v>
      </c>
      <c r="I2374" t="s">
        <v>259</v>
      </c>
      <c r="J2374" t="s">
        <v>250</v>
      </c>
      <c r="K2374">
        <v>0</v>
      </c>
      <c r="L2374">
        <v>6</v>
      </c>
      <c r="M2374">
        <v>0</v>
      </c>
      <c r="N2374">
        <v>0</v>
      </c>
      <c r="O2374">
        <v>0</v>
      </c>
      <c r="P2374">
        <v>0</v>
      </c>
      <c r="Q2374" s="28">
        <v>41859.138888888891</v>
      </c>
      <c r="R2374" s="28">
        <v>41859.369444444441</v>
      </c>
      <c r="S2374" t="s">
        <v>8783</v>
      </c>
      <c r="T2374" s="27">
        <v>41859</v>
      </c>
      <c r="V2374">
        <v>0</v>
      </c>
      <c r="W2374" t="s">
        <v>32</v>
      </c>
      <c r="X2374" t="s">
        <v>378</v>
      </c>
      <c r="Y2374">
        <v>0</v>
      </c>
      <c r="AB2374" t="s">
        <v>237</v>
      </c>
      <c r="AH2374">
        <v>0</v>
      </c>
      <c r="AN2374" t="s">
        <v>238</v>
      </c>
      <c r="AO2374">
        <v>5</v>
      </c>
      <c r="AP2374" t="s">
        <v>246</v>
      </c>
      <c r="AQ2374" s="27">
        <v>41859</v>
      </c>
      <c r="AR2374" t="s">
        <v>240</v>
      </c>
      <c r="AS2374">
        <v>6</v>
      </c>
      <c r="AT2374" t="s">
        <v>246</v>
      </c>
      <c r="AU2374" s="27">
        <v>41859</v>
      </c>
    </row>
    <row r="2375" spans="1:47" x14ac:dyDescent="0.2">
      <c r="A2375">
        <v>2374</v>
      </c>
      <c r="B2375" t="s">
        <v>8784</v>
      </c>
      <c r="C2375" t="s">
        <v>8785</v>
      </c>
      <c r="D2375" t="s">
        <v>357</v>
      </c>
      <c r="E2375" s="27">
        <v>41340</v>
      </c>
      <c r="F2375" t="s">
        <v>233</v>
      </c>
      <c r="G2375" s="27">
        <v>34445</v>
      </c>
      <c r="H2375">
        <v>21</v>
      </c>
      <c r="I2375" t="s">
        <v>259</v>
      </c>
      <c r="J2375" t="s">
        <v>250</v>
      </c>
      <c r="K2375">
        <v>0</v>
      </c>
      <c r="L2375">
        <v>4</v>
      </c>
      <c r="M2375">
        <v>0</v>
      </c>
      <c r="N2375">
        <v>0</v>
      </c>
      <c r="O2375">
        <v>0</v>
      </c>
      <c r="P2375">
        <v>-1</v>
      </c>
      <c r="Q2375" s="28">
        <v>41339.531944444447</v>
      </c>
      <c r="R2375" s="28">
        <v>41341.230555555558</v>
      </c>
      <c r="S2375" t="s">
        <v>8786</v>
      </c>
      <c r="T2375" s="27">
        <v>41339</v>
      </c>
      <c r="V2375">
        <v>1</v>
      </c>
      <c r="W2375" t="s">
        <v>36</v>
      </c>
      <c r="X2375" t="s">
        <v>8787</v>
      </c>
      <c r="Y2375">
        <v>1</v>
      </c>
      <c r="AA2375" t="s">
        <v>8788</v>
      </c>
      <c r="AB2375" t="s">
        <v>36</v>
      </c>
      <c r="AD2375" s="27">
        <v>42369</v>
      </c>
      <c r="AE2375" t="s">
        <v>422</v>
      </c>
      <c r="AH2375">
        <v>0</v>
      </c>
      <c r="AN2375" t="s">
        <v>238</v>
      </c>
      <c r="AO2375">
        <v>6</v>
      </c>
      <c r="AP2375" t="s">
        <v>246</v>
      </c>
      <c r="AQ2375" s="27">
        <v>41340</v>
      </c>
      <c r="AR2375" t="s">
        <v>240</v>
      </c>
      <c r="AS2375">
        <v>4</v>
      </c>
      <c r="AT2375" t="s">
        <v>239</v>
      </c>
      <c r="AU2375" s="27">
        <v>41340</v>
      </c>
    </row>
    <row r="2376" spans="1:47" x14ac:dyDescent="0.2">
      <c r="A2376">
        <v>2375</v>
      </c>
      <c r="B2376" t="s">
        <v>8789</v>
      </c>
      <c r="C2376" t="s">
        <v>1147</v>
      </c>
      <c r="D2376" t="s">
        <v>8790</v>
      </c>
      <c r="E2376" s="27">
        <v>41893</v>
      </c>
      <c r="F2376" t="s">
        <v>233</v>
      </c>
      <c r="G2376" s="27">
        <v>30512</v>
      </c>
      <c r="H2376">
        <v>32</v>
      </c>
      <c r="I2376" t="s">
        <v>244</v>
      </c>
      <c r="J2376" t="s">
        <v>245</v>
      </c>
      <c r="K2376">
        <v>0</v>
      </c>
      <c r="L2376">
        <v>2</v>
      </c>
      <c r="M2376">
        <v>0</v>
      </c>
      <c r="N2376">
        <v>0</v>
      </c>
      <c r="O2376">
        <v>0</v>
      </c>
      <c r="P2376">
        <v>0</v>
      </c>
      <c r="Q2376" s="28">
        <v>41893.114583333336</v>
      </c>
      <c r="R2376" s="28">
        <v>41894.390277777777</v>
      </c>
      <c r="S2376" t="s">
        <v>8791</v>
      </c>
      <c r="T2376" s="27">
        <v>41893</v>
      </c>
      <c r="V2376">
        <v>0</v>
      </c>
      <c r="W2376" t="s">
        <v>32</v>
      </c>
      <c r="X2376" t="s">
        <v>2529</v>
      </c>
      <c r="Y2376">
        <v>0</v>
      </c>
      <c r="AB2376" t="s">
        <v>237</v>
      </c>
      <c r="AH2376">
        <v>0</v>
      </c>
      <c r="AN2376" t="s">
        <v>238</v>
      </c>
      <c r="AO2376">
        <v>1</v>
      </c>
      <c r="AP2376" t="s">
        <v>239</v>
      </c>
      <c r="AQ2376" s="27">
        <v>41893</v>
      </c>
      <c r="AR2376" t="s">
        <v>240</v>
      </c>
      <c r="AS2376">
        <v>2</v>
      </c>
      <c r="AT2376" t="s">
        <v>239</v>
      </c>
      <c r="AU2376" s="27">
        <v>41893</v>
      </c>
    </row>
    <row r="2377" spans="1:47" x14ac:dyDescent="0.2">
      <c r="A2377">
        <v>2376</v>
      </c>
      <c r="B2377" t="s">
        <v>8792</v>
      </c>
      <c r="C2377" t="s">
        <v>2021</v>
      </c>
      <c r="D2377" t="s">
        <v>8793</v>
      </c>
      <c r="E2377" s="27">
        <v>41499</v>
      </c>
      <c r="F2377" t="s">
        <v>233</v>
      </c>
      <c r="G2377" s="27">
        <v>32830</v>
      </c>
      <c r="H2377">
        <v>26</v>
      </c>
      <c r="I2377" t="s">
        <v>244</v>
      </c>
      <c r="J2377" t="s">
        <v>250</v>
      </c>
      <c r="K2377">
        <v>0</v>
      </c>
      <c r="L2377">
        <v>9</v>
      </c>
      <c r="M2377">
        <v>1</v>
      </c>
      <c r="N2377">
        <v>3</v>
      </c>
      <c r="O2377">
        <v>14</v>
      </c>
      <c r="P2377">
        <v>0</v>
      </c>
      <c r="Q2377" s="28">
        <v>41499.51666666667</v>
      </c>
      <c r="R2377" s="28">
        <v>41499.427777777775</v>
      </c>
      <c r="S2377" t="s">
        <v>8794</v>
      </c>
      <c r="T2377" s="27">
        <v>41498</v>
      </c>
      <c r="V2377">
        <v>1</v>
      </c>
      <c r="W2377" t="s">
        <v>32</v>
      </c>
      <c r="X2377" t="s">
        <v>453</v>
      </c>
      <c r="Y2377">
        <v>1</v>
      </c>
      <c r="AA2377" t="s">
        <v>8795</v>
      </c>
      <c r="AB2377" t="s">
        <v>36</v>
      </c>
      <c r="AC2377">
        <v>0</v>
      </c>
      <c r="AD2377" s="27">
        <v>41508</v>
      </c>
      <c r="AE2377" t="s">
        <v>681</v>
      </c>
      <c r="AF2377" s="27">
        <v>41508</v>
      </c>
      <c r="AG2377" s="27">
        <v>41530</v>
      </c>
      <c r="AH2377">
        <v>0</v>
      </c>
      <c r="AN2377" t="s">
        <v>238</v>
      </c>
      <c r="AO2377">
        <v>8</v>
      </c>
      <c r="AP2377" t="s">
        <v>269</v>
      </c>
      <c r="AQ2377" s="27">
        <v>41499</v>
      </c>
      <c r="AR2377" t="s">
        <v>240</v>
      </c>
      <c r="AS2377">
        <v>9</v>
      </c>
      <c r="AT2377" t="s">
        <v>269</v>
      </c>
      <c r="AU2377" s="27">
        <v>41499</v>
      </c>
    </row>
    <row r="2378" spans="1:47" x14ac:dyDescent="0.2">
      <c r="A2378">
        <v>2377</v>
      </c>
      <c r="B2378" t="s">
        <v>8796</v>
      </c>
      <c r="C2378" t="s">
        <v>990</v>
      </c>
      <c r="D2378" t="s">
        <v>8797</v>
      </c>
      <c r="E2378" s="27">
        <v>41736</v>
      </c>
      <c r="F2378" t="s">
        <v>233</v>
      </c>
      <c r="G2378" s="27">
        <v>28685</v>
      </c>
      <c r="H2378">
        <v>37</v>
      </c>
      <c r="I2378" t="s">
        <v>244</v>
      </c>
      <c r="J2378" t="s">
        <v>245</v>
      </c>
      <c r="K2378">
        <v>0</v>
      </c>
      <c r="L2378">
        <v>2</v>
      </c>
      <c r="M2378">
        <v>0</v>
      </c>
      <c r="N2378">
        <v>0</v>
      </c>
      <c r="O2378">
        <v>2</v>
      </c>
      <c r="P2378">
        <v>-55</v>
      </c>
      <c r="Q2378" s="28">
        <v>41681.174305555556</v>
      </c>
      <c r="R2378" s="28">
        <v>41692.214583333334</v>
      </c>
      <c r="S2378" t="s">
        <v>8798</v>
      </c>
      <c r="T2378" s="27">
        <v>41681</v>
      </c>
      <c r="V2378">
        <v>55</v>
      </c>
      <c r="W2378" t="s">
        <v>36</v>
      </c>
      <c r="X2378" t="s">
        <v>279</v>
      </c>
      <c r="Y2378">
        <v>0</v>
      </c>
      <c r="AB2378" t="s">
        <v>237</v>
      </c>
      <c r="AH2378">
        <v>0</v>
      </c>
      <c r="AN2378" t="s">
        <v>238</v>
      </c>
      <c r="AO2378">
        <v>2</v>
      </c>
      <c r="AP2378" t="s">
        <v>239</v>
      </c>
      <c r="AQ2378" s="27">
        <v>41736</v>
      </c>
      <c r="AR2378" t="s">
        <v>240</v>
      </c>
      <c r="AS2378">
        <v>2</v>
      </c>
      <c r="AT2378" t="s">
        <v>239</v>
      </c>
      <c r="AU2378" s="27">
        <v>41736</v>
      </c>
    </row>
    <row r="2379" spans="1:47" x14ac:dyDescent="0.2">
      <c r="A2379">
        <v>2378</v>
      </c>
      <c r="B2379" t="s">
        <v>8799</v>
      </c>
      <c r="C2379" t="s">
        <v>8800</v>
      </c>
      <c r="D2379" t="s">
        <v>8801</v>
      </c>
      <c r="E2379" s="27">
        <v>41945</v>
      </c>
      <c r="F2379" t="s">
        <v>294</v>
      </c>
      <c r="G2379" s="27">
        <v>33359</v>
      </c>
      <c r="H2379">
        <v>24</v>
      </c>
      <c r="I2379" t="s">
        <v>259</v>
      </c>
      <c r="J2379" t="s">
        <v>250</v>
      </c>
      <c r="K2379">
        <v>0</v>
      </c>
      <c r="L2379">
        <v>2</v>
      </c>
      <c r="M2379">
        <v>0</v>
      </c>
      <c r="N2379">
        <v>0</v>
      </c>
      <c r="O2379">
        <v>0</v>
      </c>
      <c r="P2379">
        <v>0</v>
      </c>
      <c r="Q2379" s="28">
        <v>41945.092361111114</v>
      </c>
      <c r="R2379" s="28">
        <v>41945.377083333333</v>
      </c>
      <c r="S2379" t="s">
        <v>8802</v>
      </c>
      <c r="T2379" s="27">
        <v>41945</v>
      </c>
      <c r="V2379">
        <v>0</v>
      </c>
      <c r="W2379" t="s">
        <v>32</v>
      </c>
      <c r="X2379" t="s">
        <v>359</v>
      </c>
      <c r="Y2379">
        <v>0</v>
      </c>
      <c r="AB2379" t="s">
        <v>237</v>
      </c>
      <c r="AH2379">
        <v>0</v>
      </c>
      <c r="AN2379" t="s">
        <v>238</v>
      </c>
      <c r="AO2379">
        <v>2</v>
      </c>
      <c r="AP2379" t="s">
        <v>239</v>
      </c>
      <c r="AQ2379" s="27">
        <v>41945</v>
      </c>
      <c r="AR2379" t="s">
        <v>240</v>
      </c>
      <c r="AS2379">
        <v>2</v>
      </c>
      <c r="AT2379" t="s">
        <v>239</v>
      </c>
      <c r="AU2379" s="27">
        <v>41945</v>
      </c>
    </row>
    <row r="2380" spans="1:47" x14ac:dyDescent="0.2">
      <c r="A2380">
        <v>2379</v>
      </c>
      <c r="B2380" t="s">
        <v>8803</v>
      </c>
      <c r="C2380" t="s">
        <v>4307</v>
      </c>
      <c r="D2380" t="s">
        <v>8804</v>
      </c>
      <c r="E2380" s="27">
        <v>41285</v>
      </c>
      <c r="F2380" t="s">
        <v>233</v>
      </c>
      <c r="G2380" s="27">
        <v>26967</v>
      </c>
      <c r="H2380">
        <v>42</v>
      </c>
      <c r="I2380" t="s">
        <v>244</v>
      </c>
      <c r="J2380" t="s">
        <v>250</v>
      </c>
      <c r="K2380">
        <v>0</v>
      </c>
      <c r="L2380">
        <v>5</v>
      </c>
      <c r="M2380">
        <v>0</v>
      </c>
      <c r="N2380">
        <v>0</v>
      </c>
      <c r="O2380">
        <v>0</v>
      </c>
      <c r="W2380" t="s">
        <v>237</v>
      </c>
      <c r="Y2380">
        <v>-1</v>
      </c>
      <c r="AB2380" t="s">
        <v>237</v>
      </c>
      <c r="AH2380">
        <v>0</v>
      </c>
      <c r="AN2380" t="s">
        <v>238</v>
      </c>
      <c r="AO2380">
        <v>2</v>
      </c>
      <c r="AP2380" t="s">
        <v>239</v>
      </c>
      <c r="AQ2380" s="27">
        <v>41285</v>
      </c>
      <c r="AR2380" t="s">
        <v>240</v>
      </c>
      <c r="AS2380">
        <v>5</v>
      </c>
      <c r="AT2380" t="s">
        <v>246</v>
      </c>
      <c r="AU2380" s="27">
        <v>41285</v>
      </c>
    </row>
    <row r="2381" spans="1:47" x14ac:dyDescent="0.2">
      <c r="A2381">
        <v>2380</v>
      </c>
      <c r="B2381" t="s">
        <v>8805</v>
      </c>
      <c r="C2381" t="s">
        <v>8806</v>
      </c>
      <c r="D2381" t="s">
        <v>8807</v>
      </c>
      <c r="E2381" s="27">
        <v>41619</v>
      </c>
      <c r="F2381" t="s">
        <v>294</v>
      </c>
      <c r="G2381" s="27">
        <v>31953</v>
      </c>
      <c r="H2381">
        <v>28</v>
      </c>
      <c r="I2381" t="s">
        <v>244</v>
      </c>
      <c r="J2381" t="s">
        <v>353</v>
      </c>
      <c r="K2381">
        <v>0</v>
      </c>
      <c r="L2381">
        <v>5</v>
      </c>
      <c r="M2381">
        <v>0</v>
      </c>
      <c r="N2381">
        <v>0</v>
      </c>
      <c r="O2381">
        <v>2</v>
      </c>
      <c r="P2381">
        <v>-68</v>
      </c>
      <c r="Q2381" s="28">
        <v>41551.104861111111</v>
      </c>
      <c r="R2381" s="28">
        <v>41558.450694444444</v>
      </c>
      <c r="S2381" t="s">
        <v>8808</v>
      </c>
      <c r="U2381" s="27">
        <v>41554</v>
      </c>
      <c r="V2381">
        <v>65</v>
      </c>
      <c r="W2381" t="s">
        <v>36</v>
      </c>
      <c r="X2381" t="s">
        <v>274</v>
      </c>
      <c r="Y2381">
        <v>0</v>
      </c>
      <c r="AB2381" t="s">
        <v>237</v>
      </c>
      <c r="AH2381">
        <v>0</v>
      </c>
      <c r="AN2381" t="s">
        <v>238</v>
      </c>
      <c r="AO2381">
        <v>4</v>
      </c>
      <c r="AP2381" t="s">
        <v>239</v>
      </c>
      <c r="AQ2381" s="27">
        <v>41619</v>
      </c>
      <c r="AR2381" t="s">
        <v>240</v>
      </c>
      <c r="AS2381">
        <v>5</v>
      </c>
      <c r="AT2381" t="s">
        <v>246</v>
      </c>
      <c r="AU2381" s="27">
        <v>41619</v>
      </c>
    </row>
    <row r="2382" spans="1:47" x14ac:dyDescent="0.2">
      <c r="A2382">
        <v>2381</v>
      </c>
      <c r="B2382" t="s">
        <v>8809</v>
      </c>
      <c r="C2382" t="s">
        <v>3663</v>
      </c>
      <c r="D2382" t="s">
        <v>8810</v>
      </c>
      <c r="E2382" s="27">
        <v>41380</v>
      </c>
      <c r="F2382" t="s">
        <v>233</v>
      </c>
      <c r="G2382" s="27">
        <v>24932</v>
      </c>
      <c r="H2382">
        <v>48</v>
      </c>
      <c r="I2382" t="s">
        <v>234</v>
      </c>
      <c r="J2382" t="s">
        <v>353</v>
      </c>
      <c r="K2382">
        <v>0</v>
      </c>
      <c r="L2382">
        <v>1</v>
      </c>
      <c r="M2382">
        <v>0</v>
      </c>
      <c r="N2382">
        <v>0</v>
      </c>
      <c r="O2382">
        <v>1</v>
      </c>
      <c r="P2382">
        <v>2</v>
      </c>
      <c r="Q2382" s="28">
        <v>41382.332638888889</v>
      </c>
      <c r="R2382" s="28">
        <v>41508.484722222223</v>
      </c>
      <c r="S2382" t="s">
        <v>8811</v>
      </c>
      <c r="U2382" s="27">
        <v>41211</v>
      </c>
      <c r="V2382">
        <v>169</v>
      </c>
      <c r="W2382" t="s">
        <v>32</v>
      </c>
      <c r="X2382" t="s">
        <v>274</v>
      </c>
      <c r="Y2382">
        <v>1</v>
      </c>
      <c r="AA2382" t="s">
        <v>8812</v>
      </c>
      <c r="AB2382" t="s">
        <v>32</v>
      </c>
      <c r="AC2382">
        <v>0</v>
      </c>
      <c r="AD2382" s="27">
        <v>41382</v>
      </c>
      <c r="AE2382" t="s">
        <v>8813</v>
      </c>
      <c r="AF2382" s="27">
        <v>41382</v>
      </c>
      <c r="AG2382" s="27">
        <v>41508</v>
      </c>
      <c r="AH2382">
        <v>0</v>
      </c>
      <c r="AN2382" t="s">
        <v>238</v>
      </c>
      <c r="AO2382">
        <v>1</v>
      </c>
      <c r="AP2382" t="s">
        <v>239</v>
      </c>
      <c r="AQ2382" s="27">
        <v>41380</v>
      </c>
      <c r="AR2382" t="s">
        <v>240</v>
      </c>
      <c r="AS2382">
        <v>1</v>
      </c>
      <c r="AT2382" t="s">
        <v>239</v>
      </c>
      <c r="AU2382" s="27">
        <v>41380</v>
      </c>
    </row>
    <row r="2383" spans="1:47" x14ac:dyDescent="0.2">
      <c r="A2383">
        <v>2382</v>
      </c>
      <c r="B2383" t="s">
        <v>8814</v>
      </c>
      <c r="C2383" t="s">
        <v>8815</v>
      </c>
      <c r="D2383" t="s">
        <v>3828</v>
      </c>
      <c r="E2383" s="27">
        <v>41533</v>
      </c>
      <c r="F2383" t="s">
        <v>233</v>
      </c>
      <c r="G2383" s="27">
        <v>21024</v>
      </c>
      <c r="H2383">
        <v>58</v>
      </c>
      <c r="I2383" t="s">
        <v>234</v>
      </c>
      <c r="J2383" t="s">
        <v>250</v>
      </c>
      <c r="K2383">
        <v>0</v>
      </c>
      <c r="L2383">
        <v>6</v>
      </c>
      <c r="M2383">
        <v>0</v>
      </c>
      <c r="N2383">
        <v>0</v>
      </c>
      <c r="O2383">
        <v>24</v>
      </c>
      <c r="P2383">
        <v>0</v>
      </c>
      <c r="Q2383" s="28">
        <v>41533.135416666664</v>
      </c>
      <c r="R2383" s="28">
        <v>41536.384722222225</v>
      </c>
      <c r="S2383" t="s">
        <v>8816</v>
      </c>
      <c r="T2383" s="27">
        <v>41533</v>
      </c>
      <c r="V2383">
        <v>0</v>
      </c>
      <c r="W2383" t="s">
        <v>32</v>
      </c>
      <c r="X2383" t="s">
        <v>494</v>
      </c>
      <c r="Y2383">
        <v>1</v>
      </c>
      <c r="AA2383" t="s">
        <v>8817</v>
      </c>
      <c r="AB2383" t="s">
        <v>36</v>
      </c>
      <c r="AD2383" s="27">
        <v>41573</v>
      </c>
      <c r="AE2383" t="s">
        <v>324</v>
      </c>
      <c r="AH2383">
        <v>0</v>
      </c>
      <c r="AN2383" t="s">
        <v>238</v>
      </c>
      <c r="AO2383">
        <v>1</v>
      </c>
      <c r="AP2383" t="s">
        <v>239</v>
      </c>
      <c r="AQ2383" s="27">
        <v>41533</v>
      </c>
      <c r="AR2383" t="s">
        <v>240</v>
      </c>
      <c r="AS2383">
        <v>6</v>
      </c>
      <c r="AT2383" t="s">
        <v>246</v>
      </c>
      <c r="AU2383" s="27">
        <v>41533</v>
      </c>
    </row>
    <row r="2384" spans="1:47" x14ac:dyDescent="0.2">
      <c r="A2384">
        <v>2383</v>
      </c>
      <c r="B2384" t="s">
        <v>8818</v>
      </c>
      <c r="C2384" t="s">
        <v>5686</v>
      </c>
      <c r="D2384" t="s">
        <v>6086</v>
      </c>
      <c r="E2384" s="27">
        <v>41277</v>
      </c>
      <c r="F2384" t="s">
        <v>233</v>
      </c>
      <c r="G2384" s="27">
        <v>31848</v>
      </c>
      <c r="H2384">
        <v>29</v>
      </c>
      <c r="I2384" t="s">
        <v>244</v>
      </c>
      <c r="J2384" t="s">
        <v>22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-1</v>
      </c>
      <c r="Q2384" s="28">
        <v>41276.336111111108</v>
      </c>
      <c r="R2384" s="28">
        <v>41277.474999999999</v>
      </c>
      <c r="S2384" t="s">
        <v>8819</v>
      </c>
      <c r="T2384" s="27">
        <v>41276</v>
      </c>
      <c r="V2384">
        <v>1</v>
      </c>
      <c r="W2384" t="s">
        <v>32</v>
      </c>
      <c r="X2384" t="s">
        <v>453</v>
      </c>
      <c r="Y2384">
        <v>0</v>
      </c>
      <c r="AB2384" t="s">
        <v>237</v>
      </c>
      <c r="AH2384">
        <v>0</v>
      </c>
      <c r="AN2384" t="s">
        <v>238</v>
      </c>
      <c r="AO2384">
        <v>2</v>
      </c>
      <c r="AP2384" t="s">
        <v>239</v>
      </c>
      <c r="AQ2384" s="27">
        <v>41277</v>
      </c>
      <c r="AR2384" t="s">
        <v>240</v>
      </c>
      <c r="AS2384">
        <v>1</v>
      </c>
      <c r="AT2384" t="s">
        <v>239</v>
      </c>
      <c r="AU2384" s="27">
        <v>41277</v>
      </c>
    </row>
    <row r="2385" spans="1:47" x14ac:dyDescent="0.2">
      <c r="A2385">
        <v>2384</v>
      </c>
      <c r="B2385" t="s">
        <v>8820</v>
      </c>
      <c r="C2385" t="s">
        <v>990</v>
      </c>
      <c r="D2385" t="s">
        <v>689</v>
      </c>
      <c r="E2385" s="27">
        <v>41700</v>
      </c>
      <c r="F2385" t="s">
        <v>233</v>
      </c>
      <c r="G2385" s="27">
        <v>33520</v>
      </c>
      <c r="H2385">
        <v>24</v>
      </c>
      <c r="I2385" t="s">
        <v>259</v>
      </c>
      <c r="J2385" t="s">
        <v>245</v>
      </c>
      <c r="K2385">
        <v>0</v>
      </c>
      <c r="L2385">
        <v>2</v>
      </c>
      <c r="M2385">
        <v>0</v>
      </c>
      <c r="N2385">
        <v>0</v>
      </c>
      <c r="O2385">
        <v>0</v>
      </c>
      <c r="W2385" t="s">
        <v>237</v>
      </c>
      <c r="Y2385">
        <v>-1</v>
      </c>
      <c r="AB2385" t="s">
        <v>237</v>
      </c>
      <c r="AH2385">
        <v>0</v>
      </c>
      <c r="AN2385" t="s">
        <v>238</v>
      </c>
      <c r="AO2385">
        <v>4</v>
      </c>
      <c r="AP2385" t="s">
        <v>239</v>
      </c>
      <c r="AQ2385" s="27">
        <v>41700</v>
      </c>
      <c r="AR2385" t="s">
        <v>240</v>
      </c>
      <c r="AS2385">
        <v>2</v>
      </c>
      <c r="AT2385" t="s">
        <v>239</v>
      </c>
      <c r="AU2385" s="27">
        <v>41700</v>
      </c>
    </row>
    <row r="2386" spans="1:47" x14ac:dyDescent="0.2">
      <c r="A2386">
        <v>2385</v>
      </c>
      <c r="B2386" t="s">
        <v>8821</v>
      </c>
      <c r="C2386" t="s">
        <v>7145</v>
      </c>
      <c r="D2386" t="s">
        <v>2567</v>
      </c>
      <c r="E2386" s="27">
        <v>41987</v>
      </c>
      <c r="F2386" t="s">
        <v>294</v>
      </c>
      <c r="G2386" s="27">
        <v>34893</v>
      </c>
      <c r="H2386">
        <v>20</v>
      </c>
      <c r="I2386" t="s">
        <v>259</v>
      </c>
      <c r="J2386" t="s">
        <v>250</v>
      </c>
      <c r="K2386">
        <v>0</v>
      </c>
      <c r="L2386">
        <v>10</v>
      </c>
      <c r="M2386">
        <v>0</v>
      </c>
      <c r="N2386">
        <v>3</v>
      </c>
      <c r="O2386">
        <v>2</v>
      </c>
      <c r="P2386">
        <v>-1</v>
      </c>
      <c r="Q2386" s="28">
        <v>41986.281944444447</v>
      </c>
      <c r="R2386" s="28">
        <v>42009.40625</v>
      </c>
      <c r="S2386" t="s">
        <v>8822</v>
      </c>
      <c r="U2386" s="27">
        <v>41986</v>
      </c>
      <c r="V2386">
        <v>1</v>
      </c>
      <c r="W2386" t="s">
        <v>32</v>
      </c>
      <c r="X2386" t="s">
        <v>274</v>
      </c>
      <c r="Y2386">
        <v>1</v>
      </c>
      <c r="AA2386" t="s">
        <v>8823</v>
      </c>
      <c r="AB2386" t="s">
        <v>36</v>
      </c>
      <c r="AC2386">
        <v>0</v>
      </c>
      <c r="AD2386" s="27">
        <v>42023</v>
      </c>
      <c r="AE2386" t="s">
        <v>3794</v>
      </c>
      <c r="AF2386" s="27">
        <v>42023</v>
      </c>
      <c r="AG2386" s="27">
        <v>42023</v>
      </c>
      <c r="AH2386">
        <v>0</v>
      </c>
      <c r="AN2386" t="s">
        <v>238</v>
      </c>
      <c r="AO2386">
        <v>9</v>
      </c>
      <c r="AP2386" t="s">
        <v>269</v>
      </c>
      <c r="AQ2386" s="27">
        <v>41987</v>
      </c>
      <c r="AR2386" t="s">
        <v>240</v>
      </c>
      <c r="AS2386">
        <v>10</v>
      </c>
      <c r="AT2386" t="s">
        <v>269</v>
      </c>
      <c r="AU2386" s="27">
        <v>41987</v>
      </c>
    </row>
    <row r="2387" spans="1:47" x14ac:dyDescent="0.2">
      <c r="A2387">
        <v>2386</v>
      </c>
      <c r="B2387" t="s">
        <v>8824</v>
      </c>
      <c r="C2387" t="s">
        <v>2056</v>
      </c>
      <c r="D2387" t="s">
        <v>8825</v>
      </c>
      <c r="E2387" s="27">
        <v>41354</v>
      </c>
      <c r="F2387" t="s">
        <v>233</v>
      </c>
      <c r="G2387" s="27">
        <v>32205</v>
      </c>
      <c r="H2387">
        <v>28</v>
      </c>
      <c r="I2387" t="s">
        <v>244</v>
      </c>
      <c r="J2387" t="s">
        <v>250</v>
      </c>
      <c r="K2387">
        <v>0</v>
      </c>
      <c r="L2387">
        <v>4</v>
      </c>
      <c r="M2387">
        <v>0</v>
      </c>
      <c r="N2387">
        <v>0</v>
      </c>
      <c r="O2387">
        <v>0</v>
      </c>
      <c r="P2387">
        <v>0</v>
      </c>
      <c r="Q2387" s="28">
        <v>41354.093055555553</v>
      </c>
      <c r="R2387" s="28">
        <v>41354.302083333336</v>
      </c>
      <c r="S2387" t="s">
        <v>8826</v>
      </c>
      <c r="T2387" s="27">
        <v>41353</v>
      </c>
      <c r="V2387">
        <v>1</v>
      </c>
      <c r="W2387" t="s">
        <v>36</v>
      </c>
      <c r="X2387" t="s">
        <v>412</v>
      </c>
      <c r="Y2387">
        <v>1</v>
      </c>
      <c r="AA2387" t="s">
        <v>8827</v>
      </c>
      <c r="AB2387" t="s">
        <v>36</v>
      </c>
      <c r="AC2387">
        <v>0</v>
      </c>
      <c r="AD2387" s="27">
        <v>41355</v>
      </c>
      <c r="AE2387" t="s">
        <v>412</v>
      </c>
      <c r="AF2387" s="27">
        <v>41355</v>
      </c>
      <c r="AG2387" s="27">
        <v>41377</v>
      </c>
      <c r="AH2387">
        <v>0</v>
      </c>
      <c r="AN2387" t="s">
        <v>238</v>
      </c>
      <c r="AO2387">
        <v>3</v>
      </c>
      <c r="AP2387" t="s">
        <v>239</v>
      </c>
      <c r="AQ2387" s="27">
        <v>41354</v>
      </c>
      <c r="AR2387" t="s">
        <v>240</v>
      </c>
      <c r="AS2387">
        <v>4</v>
      </c>
      <c r="AT2387" t="s">
        <v>239</v>
      </c>
      <c r="AU2387" s="27">
        <v>41354</v>
      </c>
    </row>
    <row r="2388" spans="1:47" x14ac:dyDescent="0.2">
      <c r="A2388">
        <v>2387</v>
      </c>
      <c r="B2388" t="s">
        <v>8828</v>
      </c>
      <c r="C2388" t="s">
        <v>8829</v>
      </c>
      <c r="D2388" t="s">
        <v>357</v>
      </c>
      <c r="E2388" s="27">
        <v>41404</v>
      </c>
      <c r="F2388" t="s">
        <v>233</v>
      </c>
      <c r="G2388" s="27">
        <v>34774</v>
      </c>
      <c r="H2388">
        <v>21</v>
      </c>
      <c r="I2388" t="s">
        <v>259</v>
      </c>
      <c r="J2388" t="s">
        <v>245</v>
      </c>
      <c r="K2388">
        <v>0</v>
      </c>
      <c r="L2388">
        <v>8</v>
      </c>
      <c r="M2388">
        <v>0</v>
      </c>
      <c r="N2388">
        <v>0</v>
      </c>
      <c r="O2388">
        <v>0</v>
      </c>
      <c r="P2388">
        <v>0</v>
      </c>
      <c r="Q2388" s="28">
        <v>41404.097222222219</v>
      </c>
      <c r="R2388" s="28">
        <v>41408.236805555556</v>
      </c>
      <c r="S2388" t="s">
        <v>8830</v>
      </c>
      <c r="T2388" s="27">
        <v>41403</v>
      </c>
      <c r="V2388">
        <v>1</v>
      </c>
      <c r="W2388" t="s">
        <v>32</v>
      </c>
      <c r="X2388" t="s">
        <v>359</v>
      </c>
      <c r="Y2388">
        <v>1</v>
      </c>
      <c r="AA2388" t="s">
        <v>8831</v>
      </c>
      <c r="AB2388" t="s">
        <v>32</v>
      </c>
      <c r="AC2388">
        <v>1</v>
      </c>
      <c r="AD2388" s="27">
        <v>41545</v>
      </c>
      <c r="AE2388" t="s">
        <v>867</v>
      </c>
      <c r="AF2388" s="27">
        <v>41546</v>
      </c>
      <c r="AG2388" s="27">
        <v>41550</v>
      </c>
      <c r="AH2388">
        <v>1</v>
      </c>
      <c r="AJ2388" t="s">
        <v>8831</v>
      </c>
      <c r="AK2388" t="s">
        <v>312</v>
      </c>
      <c r="AL2388" s="27">
        <v>41545</v>
      </c>
      <c r="AM2388" t="s">
        <v>867</v>
      </c>
      <c r="AN2388" t="s">
        <v>238</v>
      </c>
      <c r="AO2388">
        <v>10</v>
      </c>
      <c r="AP2388" t="s">
        <v>269</v>
      </c>
      <c r="AQ2388" s="27">
        <v>41404</v>
      </c>
      <c r="AR2388" t="s">
        <v>240</v>
      </c>
      <c r="AS2388">
        <v>8</v>
      </c>
      <c r="AT2388" t="s">
        <v>269</v>
      </c>
      <c r="AU2388" s="27">
        <v>41404</v>
      </c>
    </row>
    <row r="2389" spans="1:47" x14ac:dyDescent="0.2">
      <c r="A2389">
        <v>2388</v>
      </c>
      <c r="B2389" t="s">
        <v>8832</v>
      </c>
      <c r="C2389" t="s">
        <v>8833</v>
      </c>
      <c r="D2389" t="s">
        <v>565</v>
      </c>
      <c r="E2389" s="27">
        <v>41320</v>
      </c>
      <c r="F2389" t="s">
        <v>233</v>
      </c>
      <c r="G2389" s="27">
        <v>32820</v>
      </c>
      <c r="H2389">
        <v>26</v>
      </c>
      <c r="I2389" t="s">
        <v>244</v>
      </c>
      <c r="J2389" t="s">
        <v>22</v>
      </c>
      <c r="K2389">
        <v>0</v>
      </c>
      <c r="L2389">
        <v>7</v>
      </c>
      <c r="M2389">
        <v>0</v>
      </c>
      <c r="N2389">
        <v>0</v>
      </c>
      <c r="O2389">
        <v>0</v>
      </c>
      <c r="P2389">
        <v>-1</v>
      </c>
      <c r="Q2389" s="28">
        <v>41319.51666666667</v>
      </c>
      <c r="R2389" s="28">
        <v>41320.330555555556</v>
      </c>
      <c r="S2389" t="s">
        <v>8834</v>
      </c>
      <c r="T2389" s="27">
        <v>41319</v>
      </c>
      <c r="V2389">
        <v>1</v>
      </c>
      <c r="W2389" t="s">
        <v>32</v>
      </c>
      <c r="X2389" t="s">
        <v>749</v>
      </c>
      <c r="Y2389">
        <v>0</v>
      </c>
      <c r="AB2389" t="s">
        <v>237</v>
      </c>
      <c r="AH2389">
        <v>0</v>
      </c>
      <c r="AN2389" t="s">
        <v>238</v>
      </c>
      <c r="AO2389">
        <v>5</v>
      </c>
      <c r="AP2389" t="s">
        <v>246</v>
      </c>
      <c r="AQ2389" s="27">
        <v>41320</v>
      </c>
      <c r="AR2389" t="s">
        <v>240</v>
      </c>
      <c r="AS2389">
        <v>7</v>
      </c>
      <c r="AT2389" t="s">
        <v>246</v>
      </c>
      <c r="AU2389" s="27">
        <v>41320</v>
      </c>
    </row>
    <row r="2390" spans="1:47" x14ac:dyDescent="0.2">
      <c r="A2390">
        <v>2389</v>
      </c>
      <c r="B2390" t="s">
        <v>8835</v>
      </c>
      <c r="C2390" t="s">
        <v>2809</v>
      </c>
      <c r="D2390" t="s">
        <v>8836</v>
      </c>
      <c r="E2390" s="27">
        <v>41393</v>
      </c>
      <c r="F2390" t="s">
        <v>233</v>
      </c>
      <c r="G2390" s="27">
        <v>29847</v>
      </c>
      <c r="H2390">
        <v>34</v>
      </c>
      <c r="I2390" t="s">
        <v>244</v>
      </c>
      <c r="J2390" t="s">
        <v>250</v>
      </c>
      <c r="K2390">
        <v>0</v>
      </c>
      <c r="L2390">
        <v>1</v>
      </c>
      <c r="M2390">
        <v>0</v>
      </c>
      <c r="N2390">
        <v>0</v>
      </c>
      <c r="O2390">
        <v>3</v>
      </c>
      <c r="P2390">
        <v>-4</v>
      </c>
      <c r="Q2390" s="28">
        <v>41389.52847222222</v>
      </c>
      <c r="R2390" s="28">
        <v>41390.305555555555</v>
      </c>
      <c r="S2390" t="s">
        <v>8837</v>
      </c>
      <c r="U2390" s="27">
        <v>41389</v>
      </c>
      <c r="V2390">
        <v>4</v>
      </c>
      <c r="W2390" t="s">
        <v>36</v>
      </c>
      <c r="X2390" t="s">
        <v>274</v>
      </c>
      <c r="Y2390">
        <v>0</v>
      </c>
      <c r="AB2390" t="s">
        <v>237</v>
      </c>
      <c r="AH2390">
        <v>0</v>
      </c>
      <c r="AN2390" t="s">
        <v>238</v>
      </c>
      <c r="AO2390">
        <v>1</v>
      </c>
      <c r="AP2390" t="s">
        <v>239</v>
      </c>
      <c r="AQ2390" s="27">
        <v>41393</v>
      </c>
      <c r="AR2390" t="s">
        <v>240</v>
      </c>
      <c r="AS2390">
        <v>1</v>
      </c>
      <c r="AT2390" t="s">
        <v>239</v>
      </c>
      <c r="AU2390" s="27">
        <v>41393</v>
      </c>
    </row>
    <row r="2391" spans="1:47" x14ac:dyDescent="0.2">
      <c r="A2391">
        <v>2390</v>
      </c>
      <c r="B2391" t="s">
        <v>8838</v>
      </c>
      <c r="C2391" t="s">
        <v>7923</v>
      </c>
      <c r="D2391" t="s">
        <v>8839</v>
      </c>
      <c r="E2391" s="27">
        <v>41421</v>
      </c>
      <c r="F2391" t="s">
        <v>233</v>
      </c>
      <c r="G2391" s="27">
        <v>30558</v>
      </c>
      <c r="H2391">
        <v>32</v>
      </c>
      <c r="I2391" t="s">
        <v>244</v>
      </c>
      <c r="J2391" t="s">
        <v>250</v>
      </c>
      <c r="K2391">
        <v>2</v>
      </c>
      <c r="L2391">
        <v>8</v>
      </c>
      <c r="M2391">
        <v>0</v>
      </c>
      <c r="N2391">
        <v>0</v>
      </c>
      <c r="O2391">
        <v>15</v>
      </c>
      <c r="P2391">
        <v>-1</v>
      </c>
      <c r="Q2391" s="28">
        <v>41420.083333333336</v>
      </c>
      <c r="R2391" s="28">
        <v>41427.1875</v>
      </c>
      <c r="S2391" t="s">
        <v>8840</v>
      </c>
      <c r="T2391" s="27">
        <v>41420</v>
      </c>
      <c r="V2391">
        <v>1</v>
      </c>
      <c r="W2391" t="s">
        <v>32</v>
      </c>
      <c r="X2391" t="s">
        <v>364</v>
      </c>
      <c r="Y2391">
        <v>1</v>
      </c>
      <c r="AA2391" t="s">
        <v>8841</v>
      </c>
      <c r="AB2391" t="s">
        <v>32</v>
      </c>
      <c r="AC2391">
        <v>0</v>
      </c>
      <c r="AD2391" s="27">
        <v>41529</v>
      </c>
      <c r="AE2391" t="s">
        <v>359</v>
      </c>
      <c r="AF2391" s="27">
        <v>41529</v>
      </c>
      <c r="AG2391" s="27">
        <v>41529</v>
      </c>
      <c r="AH2391">
        <v>0</v>
      </c>
      <c r="AN2391" t="s">
        <v>238</v>
      </c>
      <c r="AO2391">
        <v>5</v>
      </c>
      <c r="AP2391" t="s">
        <v>246</v>
      </c>
      <c r="AQ2391" s="27">
        <v>41421</v>
      </c>
      <c r="AR2391" t="s">
        <v>240</v>
      </c>
      <c r="AS2391">
        <v>8</v>
      </c>
      <c r="AT2391" t="s">
        <v>269</v>
      </c>
      <c r="AU2391" s="27">
        <v>41421</v>
      </c>
    </row>
    <row r="2392" spans="1:47" x14ac:dyDescent="0.2">
      <c r="A2392">
        <v>2391</v>
      </c>
      <c r="B2392" t="s">
        <v>6939</v>
      </c>
      <c r="C2392" t="s">
        <v>3848</v>
      </c>
      <c r="D2392" t="s">
        <v>381</v>
      </c>
      <c r="E2392" s="27">
        <v>41980</v>
      </c>
      <c r="F2392" t="s">
        <v>233</v>
      </c>
      <c r="G2392" s="27">
        <v>27528</v>
      </c>
      <c r="H2392">
        <v>40</v>
      </c>
      <c r="I2392" t="s">
        <v>244</v>
      </c>
      <c r="J2392" t="s">
        <v>250</v>
      </c>
      <c r="K2392">
        <v>0</v>
      </c>
      <c r="L2392">
        <v>2</v>
      </c>
      <c r="M2392">
        <v>0</v>
      </c>
      <c r="N2392">
        <v>0</v>
      </c>
      <c r="O2392">
        <v>0</v>
      </c>
      <c r="P2392">
        <v>-1</v>
      </c>
      <c r="Q2392" s="28">
        <v>41979.40902777778</v>
      </c>
      <c r="R2392" s="28">
        <v>41980.294444444444</v>
      </c>
      <c r="S2392" t="s">
        <v>8842</v>
      </c>
      <c r="T2392" s="27">
        <v>41979</v>
      </c>
      <c r="V2392">
        <v>1</v>
      </c>
      <c r="W2392" t="s">
        <v>36</v>
      </c>
      <c r="X2392" t="s">
        <v>8843</v>
      </c>
      <c r="Y2392">
        <v>0</v>
      </c>
      <c r="AB2392" t="s">
        <v>237</v>
      </c>
      <c r="AH2392">
        <v>0</v>
      </c>
      <c r="AN2392" t="s">
        <v>238</v>
      </c>
      <c r="AO2392">
        <v>1</v>
      </c>
      <c r="AP2392" t="s">
        <v>239</v>
      </c>
      <c r="AQ2392" s="27">
        <v>41980</v>
      </c>
      <c r="AR2392" t="s">
        <v>240</v>
      </c>
      <c r="AS2392">
        <v>2</v>
      </c>
      <c r="AT2392" t="s">
        <v>239</v>
      </c>
      <c r="AU2392" s="27">
        <v>41980</v>
      </c>
    </row>
    <row r="2393" spans="1:47" x14ac:dyDescent="0.2">
      <c r="A2393">
        <v>2392</v>
      </c>
      <c r="B2393" t="s">
        <v>8844</v>
      </c>
      <c r="C2393" t="s">
        <v>2183</v>
      </c>
      <c r="D2393" t="s">
        <v>586</v>
      </c>
      <c r="E2393" s="27">
        <v>41329</v>
      </c>
      <c r="F2393" t="s">
        <v>233</v>
      </c>
      <c r="G2393" s="27">
        <v>28451</v>
      </c>
      <c r="H2393">
        <v>38</v>
      </c>
      <c r="I2393" t="s">
        <v>244</v>
      </c>
      <c r="J2393" t="s">
        <v>250</v>
      </c>
      <c r="K2393">
        <v>0</v>
      </c>
      <c r="L2393">
        <v>4</v>
      </c>
      <c r="M2393">
        <v>0</v>
      </c>
      <c r="N2393">
        <v>1</v>
      </c>
      <c r="O2393">
        <v>10</v>
      </c>
      <c r="P2393">
        <v>0</v>
      </c>
      <c r="Q2393" s="28">
        <v>41329.10833333333</v>
      </c>
      <c r="R2393" s="28">
        <v>41339.43472222222</v>
      </c>
      <c r="S2393" t="s">
        <v>8845</v>
      </c>
      <c r="T2393" s="27">
        <v>41328</v>
      </c>
      <c r="V2393">
        <v>1</v>
      </c>
      <c r="W2393" t="s">
        <v>32</v>
      </c>
      <c r="X2393" t="s">
        <v>1731</v>
      </c>
      <c r="Y2393">
        <v>1</v>
      </c>
      <c r="AA2393" t="s">
        <v>8846</v>
      </c>
      <c r="AB2393" t="s">
        <v>36</v>
      </c>
      <c r="AC2393">
        <v>0</v>
      </c>
      <c r="AD2393" s="27">
        <v>41747</v>
      </c>
      <c r="AE2393" t="s">
        <v>404</v>
      </c>
      <c r="AF2393" s="27">
        <v>41747</v>
      </c>
      <c r="AG2393" s="27">
        <v>41748</v>
      </c>
      <c r="AH2393">
        <v>0</v>
      </c>
      <c r="AN2393" t="s">
        <v>238</v>
      </c>
      <c r="AO2393">
        <v>3</v>
      </c>
      <c r="AP2393" t="s">
        <v>239</v>
      </c>
      <c r="AQ2393" s="27">
        <v>41329</v>
      </c>
      <c r="AR2393" t="s">
        <v>240</v>
      </c>
      <c r="AS2393">
        <v>4</v>
      </c>
      <c r="AT2393" t="s">
        <v>239</v>
      </c>
      <c r="AU2393" s="27">
        <v>41329</v>
      </c>
    </row>
    <row r="2394" spans="1:47" x14ac:dyDescent="0.2">
      <c r="A2394">
        <v>2393</v>
      </c>
      <c r="B2394" t="s">
        <v>8847</v>
      </c>
      <c r="C2394" t="s">
        <v>1562</v>
      </c>
      <c r="D2394" t="s">
        <v>2261</v>
      </c>
      <c r="E2394" s="27">
        <v>41719</v>
      </c>
      <c r="F2394" t="s">
        <v>233</v>
      </c>
      <c r="G2394" s="27">
        <v>34168</v>
      </c>
      <c r="H2394">
        <v>22</v>
      </c>
      <c r="I2394" t="s">
        <v>259</v>
      </c>
      <c r="J2394" t="s">
        <v>250</v>
      </c>
      <c r="K2394">
        <v>0</v>
      </c>
      <c r="L2394">
        <v>3</v>
      </c>
      <c r="M2394">
        <v>0</v>
      </c>
      <c r="N2394">
        <v>0</v>
      </c>
      <c r="O2394">
        <v>0</v>
      </c>
      <c r="P2394">
        <v>-1</v>
      </c>
      <c r="Q2394" s="28">
        <v>41718.287499999999</v>
      </c>
      <c r="R2394" s="28">
        <v>41719.342361111114</v>
      </c>
      <c r="S2394" t="s">
        <v>8848</v>
      </c>
      <c r="T2394" s="27">
        <v>41718</v>
      </c>
      <c r="V2394">
        <v>1</v>
      </c>
      <c r="W2394" t="s">
        <v>32</v>
      </c>
      <c r="X2394" t="s">
        <v>555</v>
      </c>
      <c r="Y2394">
        <v>0</v>
      </c>
      <c r="AB2394" t="s">
        <v>237</v>
      </c>
      <c r="AH2394">
        <v>0</v>
      </c>
      <c r="AN2394" t="s">
        <v>238</v>
      </c>
      <c r="AO2394">
        <v>5</v>
      </c>
      <c r="AP2394" t="s">
        <v>246</v>
      </c>
      <c r="AQ2394" s="27">
        <v>41719</v>
      </c>
      <c r="AR2394" t="s">
        <v>240</v>
      </c>
      <c r="AS2394">
        <v>3</v>
      </c>
      <c r="AT2394" t="s">
        <v>239</v>
      </c>
      <c r="AU2394" s="27">
        <v>41719</v>
      </c>
    </row>
    <row r="2395" spans="1:47" x14ac:dyDescent="0.2">
      <c r="A2395">
        <v>2394</v>
      </c>
      <c r="B2395" t="s">
        <v>8849</v>
      </c>
      <c r="C2395" t="s">
        <v>500</v>
      </c>
      <c r="D2395" t="s">
        <v>8850</v>
      </c>
      <c r="E2395" s="27">
        <v>41618</v>
      </c>
      <c r="F2395" t="s">
        <v>233</v>
      </c>
      <c r="G2395" s="27">
        <v>27019</v>
      </c>
      <c r="H2395">
        <v>42</v>
      </c>
      <c r="I2395" t="s">
        <v>244</v>
      </c>
      <c r="J2395" t="s">
        <v>245</v>
      </c>
      <c r="K2395">
        <v>0</v>
      </c>
      <c r="L2395">
        <v>5</v>
      </c>
      <c r="M2395">
        <v>0</v>
      </c>
      <c r="N2395">
        <v>0</v>
      </c>
      <c r="O2395">
        <v>2</v>
      </c>
      <c r="P2395">
        <v>-1</v>
      </c>
      <c r="Q2395" s="28">
        <v>41617.281944444447</v>
      </c>
      <c r="R2395" s="28">
        <v>41617.37777777778</v>
      </c>
      <c r="S2395" t="s">
        <v>8851</v>
      </c>
      <c r="T2395" s="27">
        <v>41617</v>
      </c>
      <c r="V2395">
        <v>1</v>
      </c>
      <c r="W2395" t="s">
        <v>32</v>
      </c>
      <c r="X2395" t="s">
        <v>261</v>
      </c>
      <c r="Y2395">
        <v>1</v>
      </c>
      <c r="AA2395" t="s">
        <v>8852</v>
      </c>
      <c r="AB2395" t="s">
        <v>32</v>
      </c>
      <c r="AC2395">
        <v>1</v>
      </c>
      <c r="AD2395" s="27">
        <v>41755</v>
      </c>
      <c r="AE2395" t="s">
        <v>261</v>
      </c>
      <c r="AF2395" s="27">
        <v>41756</v>
      </c>
      <c r="AG2395" s="27">
        <v>41795</v>
      </c>
      <c r="AH2395">
        <v>0</v>
      </c>
      <c r="AN2395" t="s">
        <v>238</v>
      </c>
      <c r="AO2395">
        <v>3</v>
      </c>
      <c r="AP2395" t="s">
        <v>239</v>
      </c>
      <c r="AQ2395" s="27">
        <v>41618</v>
      </c>
      <c r="AR2395" t="s">
        <v>240</v>
      </c>
      <c r="AS2395">
        <v>5</v>
      </c>
      <c r="AT2395" t="s">
        <v>246</v>
      </c>
      <c r="AU2395" s="27">
        <v>41618</v>
      </c>
    </row>
    <row r="2396" spans="1:47" x14ac:dyDescent="0.2">
      <c r="A2396">
        <v>2395</v>
      </c>
      <c r="B2396" t="s">
        <v>8853</v>
      </c>
      <c r="C2396" t="s">
        <v>1478</v>
      </c>
      <c r="D2396" t="s">
        <v>8854</v>
      </c>
      <c r="E2396" s="27">
        <v>41827</v>
      </c>
      <c r="F2396" t="s">
        <v>233</v>
      </c>
      <c r="G2396" s="27">
        <v>23613</v>
      </c>
      <c r="H2396">
        <v>51</v>
      </c>
      <c r="I2396" t="s">
        <v>234</v>
      </c>
      <c r="J2396" t="s">
        <v>353</v>
      </c>
      <c r="K2396">
        <v>0</v>
      </c>
      <c r="L2396">
        <v>1</v>
      </c>
      <c r="M2396">
        <v>0</v>
      </c>
      <c r="N2396">
        <v>0</v>
      </c>
      <c r="O2396">
        <v>5</v>
      </c>
      <c r="P2396">
        <v>-2</v>
      </c>
      <c r="Q2396" s="28">
        <v>41825.308333333334</v>
      </c>
      <c r="R2396" s="28">
        <v>41826.083333333336</v>
      </c>
      <c r="S2396" t="s">
        <v>8855</v>
      </c>
      <c r="T2396" s="27">
        <v>41825</v>
      </c>
      <c r="V2396">
        <v>2</v>
      </c>
      <c r="W2396" t="s">
        <v>32</v>
      </c>
      <c r="X2396" t="s">
        <v>261</v>
      </c>
      <c r="Y2396">
        <v>0</v>
      </c>
      <c r="AB2396" t="s">
        <v>237</v>
      </c>
      <c r="AH2396">
        <v>0</v>
      </c>
      <c r="AN2396" t="s">
        <v>238</v>
      </c>
      <c r="AO2396">
        <v>1</v>
      </c>
      <c r="AP2396" t="s">
        <v>239</v>
      </c>
      <c r="AQ2396" s="27">
        <v>41827</v>
      </c>
      <c r="AR2396" t="s">
        <v>240</v>
      </c>
      <c r="AS2396">
        <v>1</v>
      </c>
      <c r="AT2396" t="s">
        <v>239</v>
      </c>
      <c r="AU2396" s="27">
        <v>41827</v>
      </c>
    </row>
    <row r="2397" spans="1:47" x14ac:dyDescent="0.2">
      <c r="A2397">
        <v>2396</v>
      </c>
      <c r="B2397" t="s">
        <v>8856</v>
      </c>
      <c r="C2397" t="s">
        <v>8443</v>
      </c>
      <c r="D2397" t="s">
        <v>8857</v>
      </c>
      <c r="E2397" s="27">
        <v>41412</v>
      </c>
      <c r="F2397" t="s">
        <v>294</v>
      </c>
      <c r="G2397" s="27">
        <v>21562</v>
      </c>
      <c r="H2397">
        <v>57</v>
      </c>
      <c r="I2397" t="s">
        <v>234</v>
      </c>
      <c r="J2397" t="s">
        <v>245</v>
      </c>
      <c r="K2397">
        <v>0</v>
      </c>
      <c r="L2397">
        <v>4</v>
      </c>
      <c r="M2397">
        <v>0</v>
      </c>
      <c r="N2397">
        <v>0</v>
      </c>
      <c r="O2397">
        <v>0</v>
      </c>
      <c r="P2397">
        <v>-1</v>
      </c>
      <c r="Q2397" s="28">
        <v>41411.158333333333</v>
      </c>
      <c r="R2397" s="28">
        <v>41412.343055555553</v>
      </c>
      <c r="S2397" t="s">
        <v>8858</v>
      </c>
      <c r="T2397" s="27">
        <v>41411</v>
      </c>
      <c r="V2397">
        <v>1</v>
      </c>
      <c r="W2397" t="s">
        <v>36</v>
      </c>
      <c r="X2397" t="s">
        <v>3794</v>
      </c>
      <c r="Y2397">
        <v>0</v>
      </c>
      <c r="AB2397" t="s">
        <v>237</v>
      </c>
      <c r="AH2397">
        <v>0</v>
      </c>
      <c r="AN2397" t="s">
        <v>238</v>
      </c>
      <c r="AO2397">
        <v>1</v>
      </c>
      <c r="AP2397" t="s">
        <v>239</v>
      </c>
      <c r="AQ2397" s="27">
        <v>41412</v>
      </c>
      <c r="AR2397" t="s">
        <v>240</v>
      </c>
      <c r="AS2397">
        <v>4</v>
      </c>
      <c r="AT2397" t="s">
        <v>239</v>
      </c>
      <c r="AU2397" s="27">
        <v>41412</v>
      </c>
    </row>
    <row r="2398" spans="1:47" x14ac:dyDescent="0.2">
      <c r="A2398">
        <v>2397</v>
      </c>
      <c r="B2398" t="s">
        <v>8859</v>
      </c>
      <c r="C2398" t="s">
        <v>8860</v>
      </c>
      <c r="D2398" t="s">
        <v>991</v>
      </c>
      <c r="E2398" s="27">
        <v>41643</v>
      </c>
      <c r="F2398" t="s">
        <v>233</v>
      </c>
      <c r="G2398" s="27">
        <v>35003</v>
      </c>
      <c r="H2398">
        <v>20</v>
      </c>
      <c r="I2398" t="s">
        <v>259</v>
      </c>
      <c r="J2398" t="s">
        <v>250</v>
      </c>
      <c r="K2398">
        <v>0</v>
      </c>
      <c r="L2398">
        <v>8</v>
      </c>
      <c r="M2398">
        <v>0</v>
      </c>
      <c r="N2398">
        <v>1</v>
      </c>
      <c r="O2398">
        <v>0</v>
      </c>
      <c r="P2398">
        <v>0</v>
      </c>
      <c r="Q2398" s="28">
        <v>41643.48333333333</v>
      </c>
      <c r="R2398" s="28">
        <v>41645.461805555555</v>
      </c>
      <c r="S2398" t="s">
        <v>8861</v>
      </c>
      <c r="T2398" s="27">
        <v>41643</v>
      </c>
      <c r="V2398">
        <v>0</v>
      </c>
      <c r="W2398" t="s">
        <v>32</v>
      </c>
      <c r="X2398" t="s">
        <v>847</v>
      </c>
      <c r="Y2398">
        <v>0</v>
      </c>
      <c r="AB2398" t="s">
        <v>237</v>
      </c>
      <c r="AH2398">
        <v>0</v>
      </c>
      <c r="AN2398" t="s">
        <v>238</v>
      </c>
      <c r="AO2398">
        <v>10</v>
      </c>
      <c r="AP2398" t="s">
        <v>269</v>
      </c>
      <c r="AQ2398" s="27">
        <v>41643</v>
      </c>
      <c r="AR2398" t="s">
        <v>240</v>
      </c>
      <c r="AS2398">
        <v>8</v>
      </c>
      <c r="AT2398" t="s">
        <v>269</v>
      </c>
      <c r="AU2398" s="27">
        <v>41643</v>
      </c>
    </row>
    <row r="2399" spans="1:47" x14ac:dyDescent="0.2">
      <c r="A2399">
        <v>2398</v>
      </c>
      <c r="B2399" t="s">
        <v>8862</v>
      </c>
      <c r="C2399" t="s">
        <v>1173</v>
      </c>
      <c r="D2399" t="s">
        <v>8863</v>
      </c>
      <c r="E2399" s="27">
        <v>41446</v>
      </c>
      <c r="F2399" t="s">
        <v>294</v>
      </c>
      <c r="G2399" s="27">
        <v>21814</v>
      </c>
      <c r="H2399">
        <v>56</v>
      </c>
      <c r="I2399" t="s">
        <v>234</v>
      </c>
      <c r="J2399" t="s">
        <v>245</v>
      </c>
      <c r="K2399">
        <v>0</v>
      </c>
      <c r="L2399">
        <v>1</v>
      </c>
      <c r="M2399">
        <v>0</v>
      </c>
      <c r="N2399">
        <v>0</v>
      </c>
      <c r="O2399">
        <v>1</v>
      </c>
      <c r="P2399">
        <v>-20</v>
      </c>
      <c r="Q2399" s="28">
        <v>41426.288194444445</v>
      </c>
      <c r="R2399" s="28">
        <v>41427.35</v>
      </c>
      <c r="S2399" t="s">
        <v>8864</v>
      </c>
      <c r="T2399" s="27">
        <v>41426</v>
      </c>
      <c r="V2399">
        <v>20</v>
      </c>
      <c r="W2399" t="s">
        <v>32</v>
      </c>
      <c r="X2399" t="s">
        <v>1207</v>
      </c>
      <c r="Y2399">
        <v>0</v>
      </c>
      <c r="AB2399" t="s">
        <v>237</v>
      </c>
      <c r="AH2399">
        <v>0</v>
      </c>
      <c r="AN2399" t="s">
        <v>238</v>
      </c>
      <c r="AO2399">
        <v>1</v>
      </c>
      <c r="AP2399" t="s">
        <v>239</v>
      </c>
      <c r="AQ2399" s="27">
        <v>41446</v>
      </c>
      <c r="AR2399" t="s">
        <v>240</v>
      </c>
      <c r="AS2399">
        <v>1</v>
      </c>
      <c r="AT2399" t="s">
        <v>239</v>
      </c>
      <c r="AU2399" s="27">
        <v>41446</v>
      </c>
    </row>
    <row r="2400" spans="1:47" x14ac:dyDescent="0.2">
      <c r="A2400">
        <v>2399</v>
      </c>
      <c r="B2400" t="s">
        <v>8865</v>
      </c>
      <c r="C2400" t="s">
        <v>1192</v>
      </c>
      <c r="D2400" t="s">
        <v>2147</v>
      </c>
      <c r="E2400" s="27">
        <v>41545</v>
      </c>
      <c r="F2400" t="s">
        <v>233</v>
      </c>
      <c r="G2400" s="27">
        <v>30545</v>
      </c>
      <c r="H2400">
        <v>32</v>
      </c>
      <c r="I2400" t="s">
        <v>244</v>
      </c>
      <c r="J2400" t="s">
        <v>353</v>
      </c>
      <c r="K2400">
        <v>0</v>
      </c>
      <c r="L2400">
        <v>5</v>
      </c>
      <c r="M2400">
        <v>0</v>
      </c>
      <c r="N2400">
        <v>0</v>
      </c>
      <c r="O2400">
        <v>2</v>
      </c>
      <c r="P2400">
        <v>0</v>
      </c>
      <c r="Q2400" s="28">
        <v>41545.189583333333</v>
      </c>
      <c r="R2400" s="28">
        <v>41546.095833333333</v>
      </c>
      <c r="S2400" t="s">
        <v>8866</v>
      </c>
      <c r="T2400" s="27">
        <v>41545</v>
      </c>
      <c r="V2400">
        <v>0</v>
      </c>
      <c r="W2400" t="s">
        <v>36</v>
      </c>
      <c r="X2400" t="s">
        <v>1884</v>
      </c>
      <c r="Y2400">
        <v>1</v>
      </c>
      <c r="AA2400" t="s">
        <v>8867</v>
      </c>
      <c r="AB2400" t="s">
        <v>32</v>
      </c>
      <c r="AC2400">
        <v>1</v>
      </c>
      <c r="AD2400" s="27">
        <v>41764</v>
      </c>
      <c r="AE2400" t="s">
        <v>3021</v>
      </c>
      <c r="AF2400" s="27">
        <v>41765</v>
      </c>
      <c r="AG2400" s="27">
        <v>41765</v>
      </c>
      <c r="AH2400">
        <v>0</v>
      </c>
      <c r="AN2400" t="s">
        <v>238</v>
      </c>
      <c r="AO2400">
        <v>2</v>
      </c>
      <c r="AP2400" t="s">
        <v>239</v>
      </c>
      <c r="AQ2400" s="27">
        <v>41545</v>
      </c>
      <c r="AR2400" t="s">
        <v>240</v>
      </c>
      <c r="AS2400">
        <v>5</v>
      </c>
      <c r="AT2400" t="s">
        <v>246</v>
      </c>
      <c r="AU2400" s="27">
        <v>41545</v>
      </c>
    </row>
    <row r="2401" spans="1:47" x14ac:dyDescent="0.2">
      <c r="A2401">
        <v>2400</v>
      </c>
      <c r="B2401" t="s">
        <v>8868</v>
      </c>
      <c r="C2401" t="s">
        <v>242</v>
      </c>
      <c r="D2401" t="s">
        <v>2232</v>
      </c>
      <c r="E2401" s="27">
        <v>41395</v>
      </c>
      <c r="F2401" t="s">
        <v>233</v>
      </c>
      <c r="G2401" s="27">
        <v>31445</v>
      </c>
      <c r="H2401">
        <v>30</v>
      </c>
      <c r="I2401" t="s">
        <v>244</v>
      </c>
      <c r="J2401" t="s">
        <v>250</v>
      </c>
      <c r="K2401">
        <v>0</v>
      </c>
      <c r="L2401">
        <v>8</v>
      </c>
      <c r="M2401">
        <v>2</v>
      </c>
      <c r="N2401">
        <v>2</v>
      </c>
      <c r="O2401">
        <v>11</v>
      </c>
      <c r="P2401">
        <v>-1</v>
      </c>
      <c r="Q2401" s="28">
        <v>41394.412499999999</v>
      </c>
      <c r="R2401" s="28">
        <v>41395.371527777781</v>
      </c>
      <c r="S2401" t="s">
        <v>8869</v>
      </c>
      <c r="T2401" s="27">
        <v>41394</v>
      </c>
      <c r="V2401">
        <v>1</v>
      </c>
      <c r="W2401" t="s">
        <v>32</v>
      </c>
      <c r="X2401" t="s">
        <v>5708</v>
      </c>
      <c r="Y2401">
        <v>0</v>
      </c>
      <c r="AB2401" t="s">
        <v>237</v>
      </c>
      <c r="AH2401">
        <v>0</v>
      </c>
      <c r="AN2401" t="s">
        <v>238</v>
      </c>
      <c r="AO2401">
        <v>3</v>
      </c>
      <c r="AP2401" t="s">
        <v>239</v>
      </c>
      <c r="AQ2401" s="27">
        <v>41395</v>
      </c>
      <c r="AR2401" t="s">
        <v>240</v>
      </c>
      <c r="AS2401">
        <v>8</v>
      </c>
      <c r="AT2401" t="s">
        <v>269</v>
      </c>
      <c r="AU2401" s="27">
        <v>41395</v>
      </c>
    </row>
    <row r="2402" spans="1:47" x14ac:dyDescent="0.2">
      <c r="A2402">
        <v>2401</v>
      </c>
      <c r="B2402" t="s">
        <v>8870</v>
      </c>
      <c r="C2402" t="s">
        <v>1584</v>
      </c>
      <c r="D2402" t="s">
        <v>8871</v>
      </c>
      <c r="E2402" s="27">
        <v>41715</v>
      </c>
      <c r="F2402" t="s">
        <v>233</v>
      </c>
      <c r="G2402" s="27">
        <v>31631</v>
      </c>
      <c r="H2402">
        <v>29</v>
      </c>
      <c r="I2402" t="s">
        <v>244</v>
      </c>
      <c r="J2402" t="s">
        <v>250</v>
      </c>
      <c r="K2402">
        <v>0</v>
      </c>
      <c r="L2402">
        <v>1</v>
      </c>
      <c r="M2402">
        <v>0</v>
      </c>
      <c r="N2402">
        <v>0</v>
      </c>
      <c r="O2402">
        <v>2</v>
      </c>
      <c r="P2402">
        <v>-1</v>
      </c>
      <c r="Q2402" s="28">
        <v>41714.401388888888</v>
      </c>
      <c r="R2402" s="28">
        <v>41715.09652777778</v>
      </c>
      <c r="S2402" t="s">
        <v>8872</v>
      </c>
      <c r="T2402" s="27">
        <v>41714</v>
      </c>
      <c r="V2402">
        <v>1</v>
      </c>
      <c r="W2402" t="s">
        <v>36</v>
      </c>
      <c r="X2402" t="s">
        <v>324</v>
      </c>
      <c r="Y2402">
        <v>0</v>
      </c>
      <c r="AB2402" t="s">
        <v>237</v>
      </c>
      <c r="AH2402">
        <v>0</v>
      </c>
      <c r="AN2402" t="s">
        <v>238</v>
      </c>
      <c r="AO2402">
        <v>1</v>
      </c>
      <c r="AP2402" t="s">
        <v>239</v>
      </c>
      <c r="AQ2402" s="27">
        <v>41715</v>
      </c>
      <c r="AR2402" t="s">
        <v>240</v>
      </c>
      <c r="AS2402">
        <v>1</v>
      </c>
      <c r="AT2402" t="s">
        <v>239</v>
      </c>
      <c r="AU2402" s="27">
        <v>41715</v>
      </c>
    </row>
    <row r="2403" spans="1:47" x14ac:dyDescent="0.2">
      <c r="A2403">
        <v>2402</v>
      </c>
      <c r="B2403" t="s">
        <v>8873</v>
      </c>
      <c r="C2403" t="s">
        <v>990</v>
      </c>
      <c r="D2403" t="s">
        <v>5392</v>
      </c>
      <c r="E2403" s="27">
        <v>41422</v>
      </c>
      <c r="F2403" t="s">
        <v>233</v>
      </c>
      <c r="G2403" s="27">
        <v>25379</v>
      </c>
      <c r="H2403">
        <v>46</v>
      </c>
      <c r="I2403" t="s">
        <v>234</v>
      </c>
      <c r="J2403" t="s">
        <v>250</v>
      </c>
      <c r="K2403">
        <v>0</v>
      </c>
      <c r="L2403">
        <v>7</v>
      </c>
      <c r="M2403">
        <v>0</v>
      </c>
      <c r="N2403">
        <v>1</v>
      </c>
      <c r="O2403">
        <v>15</v>
      </c>
      <c r="P2403">
        <v>-1</v>
      </c>
      <c r="Q2403" s="28">
        <v>41421.445833333331</v>
      </c>
      <c r="R2403" s="28">
        <v>41428.37222222222</v>
      </c>
      <c r="S2403" t="s">
        <v>8874</v>
      </c>
      <c r="T2403" s="27">
        <v>41421</v>
      </c>
      <c r="V2403">
        <v>1</v>
      </c>
      <c r="W2403" t="s">
        <v>32</v>
      </c>
      <c r="X2403" t="s">
        <v>364</v>
      </c>
      <c r="Y2403">
        <v>1</v>
      </c>
      <c r="AA2403" t="s">
        <v>8875</v>
      </c>
      <c r="AB2403" t="s">
        <v>32</v>
      </c>
      <c r="AC2403">
        <v>0</v>
      </c>
      <c r="AD2403" s="27">
        <v>41689</v>
      </c>
      <c r="AE2403" t="s">
        <v>364</v>
      </c>
      <c r="AF2403" s="27">
        <v>41689</v>
      </c>
      <c r="AG2403" s="27">
        <v>41732</v>
      </c>
      <c r="AH2403">
        <v>0</v>
      </c>
      <c r="AN2403" t="s">
        <v>238</v>
      </c>
      <c r="AO2403">
        <v>1</v>
      </c>
      <c r="AP2403" t="s">
        <v>239</v>
      </c>
      <c r="AQ2403" s="27">
        <v>41422</v>
      </c>
      <c r="AR2403" t="s">
        <v>240</v>
      </c>
      <c r="AS2403">
        <v>7</v>
      </c>
      <c r="AT2403" t="s">
        <v>246</v>
      </c>
      <c r="AU2403" s="27">
        <v>41422</v>
      </c>
    </row>
    <row r="2404" spans="1:47" x14ac:dyDescent="0.2">
      <c r="A2404">
        <v>2403</v>
      </c>
      <c r="B2404" t="s">
        <v>8876</v>
      </c>
      <c r="C2404" t="s">
        <v>813</v>
      </c>
      <c r="D2404" t="s">
        <v>8877</v>
      </c>
      <c r="E2404" s="27">
        <v>41842</v>
      </c>
      <c r="F2404" t="s">
        <v>233</v>
      </c>
      <c r="G2404" s="27">
        <v>34395</v>
      </c>
      <c r="H2404">
        <v>22</v>
      </c>
      <c r="I2404" t="s">
        <v>259</v>
      </c>
      <c r="J2404" t="s">
        <v>353</v>
      </c>
      <c r="K2404">
        <v>0</v>
      </c>
      <c r="L2404">
        <v>7</v>
      </c>
      <c r="M2404">
        <v>0</v>
      </c>
      <c r="N2404">
        <v>0</v>
      </c>
      <c r="O2404">
        <v>2</v>
      </c>
      <c r="P2404">
        <v>0</v>
      </c>
      <c r="Q2404" s="28">
        <v>41842.090277777781</v>
      </c>
      <c r="R2404" s="28">
        <v>41842.35833333333</v>
      </c>
      <c r="S2404" t="s">
        <v>8878</v>
      </c>
      <c r="T2404" s="27">
        <v>41841</v>
      </c>
      <c r="V2404">
        <v>1</v>
      </c>
      <c r="W2404" t="s">
        <v>32</v>
      </c>
      <c r="X2404" t="s">
        <v>6467</v>
      </c>
      <c r="Y2404">
        <v>0</v>
      </c>
      <c r="AB2404" t="s">
        <v>237</v>
      </c>
      <c r="AH2404">
        <v>0</v>
      </c>
      <c r="AN2404" t="s">
        <v>238</v>
      </c>
      <c r="AO2404">
        <v>9</v>
      </c>
      <c r="AP2404" t="s">
        <v>269</v>
      </c>
      <c r="AQ2404" s="27">
        <v>41842</v>
      </c>
      <c r="AR2404" t="s">
        <v>240</v>
      </c>
      <c r="AS2404">
        <v>7</v>
      </c>
      <c r="AT2404" t="s">
        <v>246</v>
      </c>
      <c r="AU2404" s="27">
        <v>41842</v>
      </c>
    </row>
    <row r="2405" spans="1:47" x14ac:dyDescent="0.2">
      <c r="A2405">
        <v>2404</v>
      </c>
      <c r="B2405" t="s">
        <v>8879</v>
      </c>
      <c r="C2405" t="s">
        <v>6541</v>
      </c>
      <c r="D2405" t="s">
        <v>2846</v>
      </c>
      <c r="E2405" s="27">
        <v>41550</v>
      </c>
      <c r="F2405" t="s">
        <v>233</v>
      </c>
      <c r="G2405" s="27">
        <v>29254</v>
      </c>
      <c r="H2405">
        <v>36</v>
      </c>
      <c r="I2405" t="s">
        <v>244</v>
      </c>
      <c r="J2405" t="s">
        <v>250</v>
      </c>
      <c r="K2405">
        <v>2</v>
      </c>
      <c r="L2405">
        <v>10</v>
      </c>
      <c r="M2405">
        <v>0</v>
      </c>
      <c r="N2405">
        <v>0</v>
      </c>
      <c r="O2405">
        <v>5</v>
      </c>
      <c r="P2405">
        <v>-64</v>
      </c>
      <c r="Q2405" s="28">
        <v>41486.25</v>
      </c>
      <c r="R2405" s="28">
        <v>41488.202777777777</v>
      </c>
      <c r="S2405" t="s">
        <v>8880</v>
      </c>
      <c r="T2405" s="27">
        <v>41486</v>
      </c>
      <c r="V2405">
        <v>64</v>
      </c>
      <c r="W2405" t="s">
        <v>32</v>
      </c>
      <c r="X2405" t="s">
        <v>8881</v>
      </c>
      <c r="Y2405">
        <v>0</v>
      </c>
      <c r="AB2405" t="s">
        <v>237</v>
      </c>
      <c r="AH2405">
        <v>0</v>
      </c>
      <c r="AN2405" t="s">
        <v>238</v>
      </c>
      <c r="AO2405">
        <v>8</v>
      </c>
      <c r="AP2405" t="s">
        <v>269</v>
      </c>
      <c r="AQ2405" s="27">
        <v>41550</v>
      </c>
      <c r="AR2405" t="s">
        <v>240</v>
      </c>
      <c r="AS2405">
        <v>10</v>
      </c>
      <c r="AT2405" t="s">
        <v>269</v>
      </c>
      <c r="AU2405" s="27">
        <v>41550</v>
      </c>
    </row>
    <row r="2406" spans="1:47" x14ac:dyDescent="0.2">
      <c r="A2406">
        <v>2405</v>
      </c>
      <c r="B2406" t="s">
        <v>8882</v>
      </c>
      <c r="C2406" t="s">
        <v>8883</v>
      </c>
      <c r="D2406" t="s">
        <v>4381</v>
      </c>
      <c r="E2406" s="27">
        <v>41696</v>
      </c>
      <c r="F2406" t="s">
        <v>294</v>
      </c>
      <c r="G2406" s="27">
        <v>33699</v>
      </c>
      <c r="H2406">
        <v>24</v>
      </c>
      <c r="I2406" t="s">
        <v>259</v>
      </c>
      <c r="J2406" t="s">
        <v>250</v>
      </c>
      <c r="K2406">
        <v>0</v>
      </c>
      <c r="L2406">
        <v>3</v>
      </c>
      <c r="M2406">
        <v>0</v>
      </c>
      <c r="N2406">
        <v>0</v>
      </c>
      <c r="O2406">
        <v>0</v>
      </c>
      <c r="P2406">
        <v>-1</v>
      </c>
      <c r="Q2406" s="28">
        <v>41695.413194444445</v>
      </c>
      <c r="R2406" s="28">
        <v>41696.399305555555</v>
      </c>
      <c r="S2406" t="s">
        <v>8884</v>
      </c>
      <c r="T2406" s="27">
        <v>41695</v>
      </c>
      <c r="V2406">
        <v>1</v>
      </c>
      <c r="W2406" t="s">
        <v>32</v>
      </c>
      <c r="X2406" t="s">
        <v>8885</v>
      </c>
      <c r="Y2406">
        <v>0</v>
      </c>
      <c r="AB2406" t="s">
        <v>237</v>
      </c>
      <c r="AH2406">
        <v>0</v>
      </c>
      <c r="AN2406" t="s">
        <v>238</v>
      </c>
      <c r="AO2406">
        <v>4</v>
      </c>
      <c r="AP2406" t="s">
        <v>239</v>
      </c>
      <c r="AQ2406" s="27">
        <v>41696</v>
      </c>
      <c r="AR2406" t="s">
        <v>240</v>
      </c>
      <c r="AS2406">
        <v>3</v>
      </c>
      <c r="AT2406" t="s">
        <v>239</v>
      </c>
      <c r="AU2406" s="27">
        <v>41696</v>
      </c>
    </row>
    <row r="2407" spans="1:47" x14ac:dyDescent="0.2">
      <c r="A2407">
        <v>2406</v>
      </c>
      <c r="B2407" t="s">
        <v>8886</v>
      </c>
      <c r="C2407" t="s">
        <v>8887</v>
      </c>
      <c r="D2407" t="s">
        <v>357</v>
      </c>
      <c r="E2407" s="27">
        <v>41302</v>
      </c>
      <c r="F2407" t="s">
        <v>294</v>
      </c>
      <c r="G2407" s="27">
        <v>16909</v>
      </c>
      <c r="H2407">
        <v>70</v>
      </c>
      <c r="I2407" t="s">
        <v>234</v>
      </c>
      <c r="J2407" t="s">
        <v>250</v>
      </c>
      <c r="K2407">
        <v>0</v>
      </c>
      <c r="L2407">
        <v>1</v>
      </c>
      <c r="M2407">
        <v>0</v>
      </c>
      <c r="N2407">
        <v>0</v>
      </c>
      <c r="O2407">
        <v>1</v>
      </c>
      <c r="P2407">
        <v>-1</v>
      </c>
      <c r="Q2407" s="28">
        <v>41301.311805555553</v>
      </c>
      <c r="R2407" s="28">
        <v>41303.306250000001</v>
      </c>
      <c r="S2407" t="s">
        <v>8888</v>
      </c>
      <c r="U2407" s="27">
        <v>41301</v>
      </c>
      <c r="V2407">
        <v>1</v>
      </c>
      <c r="W2407" t="s">
        <v>32</v>
      </c>
      <c r="X2407" t="s">
        <v>274</v>
      </c>
      <c r="Y2407">
        <v>0</v>
      </c>
      <c r="AB2407" t="s">
        <v>237</v>
      </c>
      <c r="AH2407">
        <v>0</v>
      </c>
      <c r="AN2407" t="s">
        <v>238</v>
      </c>
      <c r="AO2407">
        <v>1</v>
      </c>
      <c r="AP2407" t="s">
        <v>239</v>
      </c>
      <c r="AQ2407" s="27">
        <v>41302</v>
      </c>
      <c r="AR2407" t="s">
        <v>240</v>
      </c>
      <c r="AS2407">
        <v>1</v>
      </c>
      <c r="AT2407" t="s">
        <v>239</v>
      </c>
      <c r="AU2407" s="27">
        <v>41302</v>
      </c>
    </row>
    <row r="2408" spans="1:47" x14ac:dyDescent="0.2">
      <c r="A2408">
        <v>2407</v>
      </c>
      <c r="B2408" t="s">
        <v>8889</v>
      </c>
      <c r="C2408" t="s">
        <v>1383</v>
      </c>
      <c r="D2408" t="s">
        <v>8890</v>
      </c>
      <c r="E2408" s="27">
        <v>41658</v>
      </c>
      <c r="F2408" t="s">
        <v>233</v>
      </c>
      <c r="G2408" s="27">
        <v>34803</v>
      </c>
      <c r="H2408">
        <v>21</v>
      </c>
      <c r="I2408" t="s">
        <v>259</v>
      </c>
      <c r="J2408" t="s">
        <v>353</v>
      </c>
      <c r="K2408">
        <v>0</v>
      </c>
      <c r="L2408">
        <v>6</v>
      </c>
      <c r="M2408">
        <v>0</v>
      </c>
      <c r="N2408">
        <v>0</v>
      </c>
      <c r="O2408">
        <v>0</v>
      </c>
      <c r="P2408">
        <v>0</v>
      </c>
      <c r="Q2408" s="28">
        <v>41658.131944444445</v>
      </c>
      <c r="R2408" s="28">
        <v>41658.388194444444</v>
      </c>
      <c r="S2408" t="s">
        <v>8891</v>
      </c>
      <c r="T2408" s="27">
        <v>41658</v>
      </c>
      <c r="V2408">
        <v>0</v>
      </c>
      <c r="W2408" t="s">
        <v>32</v>
      </c>
      <c r="X2408" t="s">
        <v>337</v>
      </c>
      <c r="Y2408">
        <v>1</v>
      </c>
      <c r="AA2408" t="s">
        <v>8892</v>
      </c>
      <c r="AB2408" t="s">
        <v>36</v>
      </c>
      <c r="AD2408" s="27">
        <v>42045</v>
      </c>
      <c r="AE2408" t="s">
        <v>392</v>
      </c>
      <c r="AH2408">
        <v>0</v>
      </c>
      <c r="AN2408" t="s">
        <v>238</v>
      </c>
      <c r="AO2408">
        <v>6</v>
      </c>
      <c r="AP2408" t="s">
        <v>246</v>
      </c>
      <c r="AQ2408" s="27">
        <v>41658</v>
      </c>
      <c r="AR2408" t="s">
        <v>240</v>
      </c>
      <c r="AS2408">
        <v>6</v>
      </c>
      <c r="AT2408" t="s">
        <v>246</v>
      </c>
      <c r="AU2408" s="27">
        <v>41658</v>
      </c>
    </row>
    <row r="2409" spans="1:47" x14ac:dyDescent="0.2">
      <c r="A2409">
        <v>2408</v>
      </c>
      <c r="B2409" t="s">
        <v>8893</v>
      </c>
      <c r="C2409" t="s">
        <v>8894</v>
      </c>
      <c r="D2409" t="s">
        <v>8895</v>
      </c>
      <c r="E2409" s="27">
        <v>41291</v>
      </c>
      <c r="F2409" t="s">
        <v>294</v>
      </c>
      <c r="G2409" s="27">
        <v>25881</v>
      </c>
      <c r="H2409">
        <v>45</v>
      </c>
      <c r="I2409" t="s">
        <v>234</v>
      </c>
      <c r="J2409" t="s">
        <v>245</v>
      </c>
      <c r="K2409">
        <v>0</v>
      </c>
      <c r="L2409">
        <v>1</v>
      </c>
      <c r="M2409">
        <v>0</v>
      </c>
      <c r="N2409">
        <v>0</v>
      </c>
      <c r="O2409">
        <v>1</v>
      </c>
      <c r="P2409">
        <v>-11</v>
      </c>
      <c r="Q2409" s="28">
        <v>41280.411111111112</v>
      </c>
      <c r="R2409" s="28">
        <v>41281.0625</v>
      </c>
      <c r="S2409" t="s">
        <v>8896</v>
      </c>
      <c r="T2409" s="27">
        <v>41280</v>
      </c>
      <c r="V2409">
        <v>11</v>
      </c>
      <c r="W2409" t="s">
        <v>36</v>
      </c>
      <c r="X2409" t="s">
        <v>279</v>
      </c>
      <c r="Y2409">
        <v>0</v>
      </c>
      <c r="AB2409" t="s">
        <v>237</v>
      </c>
      <c r="AH2409">
        <v>0</v>
      </c>
      <c r="AN2409" t="s">
        <v>238</v>
      </c>
      <c r="AO2409">
        <v>1</v>
      </c>
      <c r="AP2409" t="s">
        <v>239</v>
      </c>
      <c r="AQ2409" s="27">
        <v>41291</v>
      </c>
      <c r="AR2409" t="s">
        <v>240</v>
      </c>
      <c r="AS2409">
        <v>1</v>
      </c>
      <c r="AT2409" t="s">
        <v>239</v>
      </c>
      <c r="AU2409" s="27">
        <v>41291</v>
      </c>
    </row>
    <row r="2410" spans="1:47" x14ac:dyDescent="0.2">
      <c r="A2410">
        <v>2409</v>
      </c>
      <c r="B2410" t="s">
        <v>8897</v>
      </c>
      <c r="C2410" t="s">
        <v>8898</v>
      </c>
      <c r="D2410" t="s">
        <v>4673</v>
      </c>
      <c r="E2410" s="27">
        <v>41822</v>
      </c>
      <c r="F2410" t="s">
        <v>233</v>
      </c>
      <c r="G2410" s="27">
        <v>30293</v>
      </c>
      <c r="H2410">
        <v>33</v>
      </c>
      <c r="I2410" t="s">
        <v>244</v>
      </c>
      <c r="J2410" t="s">
        <v>250</v>
      </c>
      <c r="K2410">
        <v>0</v>
      </c>
      <c r="L2410">
        <v>9</v>
      </c>
      <c r="M2410">
        <v>0</v>
      </c>
      <c r="N2410">
        <v>0</v>
      </c>
      <c r="O2410">
        <v>4</v>
      </c>
      <c r="P2410">
        <v>-7</v>
      </c>
      <c r="Q2410" s="28">
        <v>41815.522222222222</v>
      </c>
      <c r="R2410" s="28">
        <v>41816.375</v>
      </c>
      <c r="S2410" t="s">
        <v>8899</v>
      </c>
      <c r="T2410" s="27">
        <v>41815</v>
      </c>
      <c r="V2410">
        <v>7</v>
      </c>
      <c r="W2410" t="s">
        <v>32</v>
      </c>
      <c r="X2410" t="s">
        <v>268</v>
      </c>
      <c r="Y2410">
        <v>0</v>
      </c>
      <c r="AB2410" t="s">
        <v>237</v>
      </c>
      <c r="AH2410">
        <v>0</v>
      </c>
      <c r="AN2410" t="s">
        <v>238</v>
      </c>
      <c r="AO2410">
        <v>7</v>
      </c>
      <c r="AP2410" t="s">
        <v>246</v>
      </c>
      <c r="AQ2410" s="27">
        <v>41822</v>
      </c>
      <c r="AR2410" t="s">
        <v>240</v>
      </c>
      <c r="AS2410">
        <v>9</v>
      </c>
      <c r="AT2410" t="s">
        <v>269</v>
      </c>
      <c r="AU2410" s="27">
        <v>41822</v>
      </c>
    </row>
    <row r="2411" spans="1:47" x14ac:dyDescent="0.2">
      <c r="A2411">
        <v>2410</v>
      </c>
      <c r="B2411" t="s">
        <v>8900</v>
      </c>
      <c r="C2411" t="s">
        <v>1320</v>
      </c>
      <c r="D2411" t="s">
        <v>3540</v>
      </c>
      <c r="E2411" s="27">
        <v>41568</v>
      </c>
      <c r="F2411" t="s">
        <v>294</v>
      </c>
      <c r="G2411" s="27">
        <v>30083</v>
      </c>
      <c r="H2411">
        <v>33</v>
      </c>
      <c r="I2411" t="s">
        <v>244</v>
      </c>
      <c r="J2411" t="s">
        <v>353</v>
      </c>
      <c r="K2411">
        <v>0</v>
      </c>
      <c r="L2411">
        <v>4</v>
      </c>
      <c r="M2411">
        <v>0</v>
      </c>
      <c r="N2411">
        <v>0</v>
      </c>
      <c r="O2411">
        <v>2</v>
      </c>
      <c r="P2411">
        <v>-1</v>
      </c>
      <c r="Q2411" s="28">
        <v>41567.211805555555</v>
      </c>
      <c r="R2411" s="28">
        <v>41569.236111111109</v>
      </c>
      <c r="S2411" t="s">
        <v>8901</v>
      </c>
      <c r="T2411" s="27">
        <v>41567</v>
      </c>
      <c r="V2411">
        <v>1</v>
      </c>
      <c r="W2411" t="s">
        <v>36</v>
      </c>
      <c r="X2411" t="s">
        <v>1884</v>
      </c>
      <c r="Y2411">
        <v>0</v>
      </c>
      <c r="AB2411" t="s">
        <v>237</v>
      </c>
      <c r="AH2411">
        <v>0</v>
      </c>
      <c r="AN2411" t="s">
        <v>238</v>
      </c>
      <c r="AO2411">
        <v>2</v>
      </c>
      <c r="AP2411" t="s">
        <v>239</v>
      </c>
      <c r="AQ2411" s="27">
        <v>41568</v>
      </c>
      <c r="AR2411" t="s">
        <v>240</v>
      </c>
      <c r="AS2411">
        <v>4</v>
      </c>
      <c r="AT2411" t="s">
        <v>239</v>
      </c>
      <c r="AU2411" s="27">
        <v>41568</v>
      </c>
    </row>
    <row r="2412" spans="1:47" x14ac:dyDescent="0.2">
      <c r="A2412">
        <v>2411</v>
      </c>
      <c r="B2412" t="s">
        <v>8902</v>
      </c>
      <c r="C2412" t="s">
        <v>8903</v>
      </c>
      <c r="D2412" t="s">
        <v>8782</v>
      </c>
      <c r="E2412" s="27">
        <v>41293</v>
      </c>
      <c r="F2412" t="s">
        <v>294</v>
      </c>
      <c r="G2412" s="27">
        <v>27911</v>
      </c>
      <c r="H2412">
        <v>39</v>
      </c>
      <c r="I2412" t="s">
        <v>244</v>
      </c>
      <c r="J2412" t="s">
        <v>250</v>
      </c>
      <c r="K2412">
        <v>0</v>
      </c>
      <c r="L2412">
        <v>5</v>
      </c>
      <c r="M2412">
        <v>1</v>
      </c>
      <c r="N2412">
        <v>0</v>
      </c>
      <c r="O2412">
        <v>6</v>
      </c>
      <c r="P2412">
        <v>0</v>
      </c>
      <c r="Q2412" s="28">
        <v>41293.120833333334</v>
      </c>
      <c r="R2412" s="28">
        <v>41294.069444444445</v>
      </c>
      <c r="S2412" t="s">
        <v>8904</v>
      </c>
      <c r="T2412" s="27">
        <v>41292</v>
      </c>
      <c r="V2412">
        <v>1</v>
      </c>
      <c r="W2412" t="s">
        <v>32</v>
      </c>
      <c r="X2412" t="s">
        <v>359</v>
      </c>
      <c r="Y2412">
        <v>0</v>
      </c>
      <c r="AB2412" t="s">
        <v>237</v>
      </c>
      <c r="AH2412">
        <v>0</v>
      </c>
      <c r="AN2412" t="s">
        <v>238</v>
      </c>
      <c r="AO2412">
        <v>2</v>
      </c>
      <c r="AP2412" t="s">
        <v>239</v>
      </c>
      <c r="AQ2412" s="27">
        <v>41293</v>
      </c>
      <c r="AR2412" t="s">
        <v>240</v>
      </c>
      <c r="AS2412">
        <v>5</v>
      </c>
      <c r="AT2412" t="s">
        <v>246</v>
      </c>
      <c r="AU2412" s="27">
        <v>41293</v>
      </c>
    </row>
    <row r="2413" spans="1:47" x14ac:dyDescent="0.2">
      <c r="A2413">
        <v>2412</v>
      </c>
      <c r="B2413" t="s">
        <v>8905</v>
      </c>
      <c r="C2413" t="s">
        <v>5277</v>
      </c>
      <c r="D2413" t="s">
        <v>8906</v>
      </c>
      <c r="E2413" s="27">
        <v>41396</v>
      </c>
      <c r="F2413" t="s">
        <v>233</v>
      </c>
      <c r="G2413" s="27">
        <v>33345</v>
      </c>
      <c r="H2413">
        <v>25</v>
      </c>
      <c r="I2413" t="s">
        <v>244</v>
      </c>
      <c r="J2413" t="s">
        <v>245</v>
      </c>
      <c r="K2413">
        <v>0</v>
      </c>
      <c r="L2413">
        <v>4</v>
      </c>
      <c r="M2413">
        <v>1</v>
      </c>
      <c r="N2413">
        <v>0</v>
      </c>
      <c r="O2413">
        <v>6</v>
      </c>
      <c r="P2413">
        <v>-16</v>
      </c>
      <c r="Q2413" s="28">
        <v>41380.411805555559</v>
      </c>
      <c r="R2413" s="28">
        <v>41382.3125</v>
      </c>
      <c r="S2413" t="s">
        <v>8907</v>
      </c>
      <c r="U2413" s="27">
        <v>41380</v>
      </c>
      <c r="V2413">
        <v>16</v>
      </c>
      <c r="W2413" t="s">
        <v>32</v>
      </c>
      <c r="X2413" t="s">
        <v>274</v>
      </c>
      <c r="Y2413">
        <v>0</v>
      </c>
      <c r="AB2413" t="s">
        <v>237</v>
      </c>
      <c r="AH2413">
        <v>0</v>
      </c>
      <c r="AN2413" t="s">
        <v>238</v>
      </c>
      <c r="AO2413">
        <v>3</v>
      </c>
      <c r="AP2413" t="s">
        <v>239</v>
      </c>
      <c r="AQ2413" s="27">
        <v>41396</v>
      </c>
      <c r="AR2413" t="s">
        <v>240</v>
      </c>
      <c r="AS2413">
        <v>4</v>
      </c>
      <c r="AT2413" t="s">
        <v>239</v>
      </c>
      <c r="AU2413" s="27">
        <v>41396</v>
      </c>
    </row>
    <row r="2414" spans="1:47" x14ac:dyDescent="0.2">
      <c r="A2414">
        <v>2413</v>
      </c>
      <c r="B2414" t="s">
        <v>8908</v>
      </c>
      <c r="C2414" t="s">
        <v>8156</v>
      </c>
      <c r="D2414" t="s">
        <v>653</v>
      </c>
      <c r="E2414" s="27">
        <v>41293</v>
      </c>
      <c r="F2414" t="s">
        <v>233</v>
      </c>
      <c r="G2414" s="27">
        <v>33928</v>
      </c>
      <c r="H2414">
        <v>23</v>
      </c>
      <c r="I2414" t="s">
        <v>259</v>
      </c>
      <c r="J2414" t="s">
        <v>250</v>
      </c>
      <c r="K2414">
        <v>0</v>
      </c>
      <c r="L2414">
        <v>3</v>
      </c>
      <c r="M2414">
        <v>0</v>
      </c>
      <c r="N2414">
        <v>0</v>
      </c>
      <c r="O2414">
        <v>0</v>
      </c>
      <c r="P2414">
        <v>0</v>
      </c>
      <c r="Q2414" s="28">
        <v>41293.140972222223</v>
      </c>
      <c r="R2414" s="28">
        <v>41295.095833333333</v>
      </c>
      <c r="S2414" t="s">
        <v>8909</v>
      </c>
      <c r="T2414" s="27">
        <v>41292</v>
      </c>
      <c r="V2414">
        <v>1</v>
      </c>
      <c r="W2414" t="s">
        <v>32</v>
      </c>
      <c r="X2414" t="s">
        <v>867</v>
      </c>
      <c r="Y2414">
        <v>0</v>
      </c>
      <c r="AB2414" t="s">
        <v>237</v>
      </c>
      <c r="AH2414">
        <v>0</v>
      </c>
      <c r="AN2414" t="s">
        <v>238</v>
      </c>
      <c r="AO2414">
        <v>5</v>
      </c>
      <c r="AP2414" t="s">
        <v>246</v>
      </c>
      <c r="AQ2414" s="27">
        <v>41293</v>
      </c>
      <c r="AR2414" t="s">
        <v>240</v>
      </c>
      <c r="AS2414">
        <v>3</v>
      </c>
      <c r="AT2414" t="s">
        <v>239</v>
      </c>
      <c r="AU2414" s="27">
        <v>41293</v>
      </c>
    </row>
    <row r="2415" spans="1:47" x14ac:dyDescent="0.2">
      <c r="A2415">
        <v>2414</v>
      </c>
      <c r="B2415" t="s">
        <v>8910</v>
      </c>
      <c r="C2415" t="s">
        <v>2056</v>
      </c>
      <c r="D2415" t="s">
        <v>1916</v>
      </c>
      <c r="E2415" s="27">
        <v>41801</v>
      </c>
      <c r="F2415" t="s">
        <v>233</v>
      </c>
      <c r="G2415" s="27">
        <v>28831</v>
      </c>
      <c r="H2415">
        <v>37</v>
      </c>
      <c r="I2415" t="s">
        <v>244</v>
      </c>
      <c r="J2415" t="s">
        <v>245</v>
      </c>
      <c r="K2415">
        <v>0</v>
      </c>
      <c r="L2415">
        <v>7</v>
      </c>
      <c r="M2415">
        <v>0</v>
      </c>
      <c r="N2415">
        <v>0</v>
      </c>
      <c r="O2415">
        <v>5</v>
      </c>
      <c r="P2415">
        <v>-15</v>
      </c>
      <c r="Q2415" s="28">
        <v>41786.378472222219</v>
      </c>
      <c r="R2415" s="28">
        <v>41800.074999999997</v>
      </c>
      <c r="S2415" t="s">
        <v>8911</v>
      </c>
      <c r="T2415" s="27">
        <v>41786</v>
      </c>
      <c r="V2415">
        <v>15</v>
      </c>
      <c r="W2415" t="s">
        <v>36</v>
      </c>
      <c r="X2415" t="s">
        <v>404</v>
      </c>
      <c r="Y2415">
        <v>0</v>
      </c>
      <c r="AB2415" t="s">
        <v>237</v>
      </c>
      <c r="AH2415">
        <v>0</v>
      </c>
      <c r="AN2415" t="s">
        <v>238</v>
      </c>
      <c r="AO2415">
        <v>4</v>
      </c>
      <c r="AP2415" t="s">
        <v>239</v>
      </c>
      <c r="AQ2415" s="27">
        <v>41801</v>
      </c>
      <c r="AR2415" t="s">
        <v>240</v>
      </c>
      <c r="AS2415">
        <v>7</v>
      </c>
      <c r="AT2415" t="s">
        <v>246</v>
      </c>
      <c r="AU2415" s="27">
        <v>41801</v>
      </c>
    </row>
    <row r="2416" spans="1:47" x14ac:dyDescent="0.2">
      <c r="A2416">
        <v>2415</v>
      </c>
      <c r="B2416" t="s">
        <v>8912</v>
      </c>
      <c r="C2416" t="s">
        <v>1313</v>
      </c>
      <c r="D2416" t="s">
        <v>775</v>
      </c>
      <c r="E2416" s="27">
        <v>41305</v>
      </c>
      <c r="F2416" t="s">
        <v>233</v>
      </c>
      <c r="G2416" s="27">
        <v>24840</v>
      </c>
      <c r="H2416">
        <v>48</v>
      </c>
      <c r="I2416" t="s">
        <v>234</v>
      </c>
      <c r="J2416" t="s">
        <v>353</v>
      </c>
      <c r="K2416">
        <v>0</v>
      </c>
      <c r="L2416">
        <v>1</v>
      </c>
      <c r="M2416">
        <v>0</v>
      </c>
      <c r="N2416">
        <v>0</v>
      </c>
      <c r="O2416">
        <v>1</v>
      </c>
      <c r="P2416">
        <v>0</v>
      </c>
      <c r="Q2416" s="28">
        <v>41305.084027777775</v>
      </c>
      <c r="R2416" s="28">
        <v>41306.222222222219</v>
      </c>
      <c r="S2416" t="s">
        <v>8913</v>
      </c>
      <c r="T2416" s="27">
        <v>41304</v>
      </c>
      <c r="V2416">
        <v>1</v>
      </c>
      <c r="W2416" t="s">
        <v>36</v>
      </c>
      <c r="X2416" t="s">
        <v>595</v>
      </c>
      <c r="Y2416">
        <v>0</v>
      </c>
      <c r="AB2416" t="s">
        <v>237</v>
      </c>
      <c r="AH2416">
        <v>0</v>
      </c>
      <c r="AN2416" t="s">
        <v>238</v>
      </c>
      <c r="AO2416">
        <v>1</v>
      </c>
      <c r="AP2416" t="s">
        <v>239</v>
      </c>
      <c r="AQ2416" s="27">
        <v>41305</v>
      </c>
      <c r="AR2416" t="s">
        <v>240</v>
      </c>
      <c r="AS2416">
        <v>1</v>
      </c>
      <c r="AT2416" t="s">
        <v>239</v>
      </c>
      <c r="AU2416" s="27">
        <v>41305</v>
      </c>
    </row>
    <row r="2417" spans="1:47" x14ac:dyDescent="0.2">
      <c r="A2417">
        <v>2416</v>
      </c>
      <c r="B2417" t="s">
        <v>8914</v>
      </c>
      <c r="C2417" t="s">
        <v>4628</v>
      </c>
      <c r="D2417" t="s">
        <v>2921</v>
      </c>
      <c r="E2417" s="27">
        <v>41701</v>
      </c>
      <c r="F2417" t="s">
        <v>294</v>
      </c>
      <c r="G2417" s="27">
        <v>30501</v>
      </c>
      <c r="H2417">
        <v>32</v>
      </c>
      <c r="I2417" t="s">
        <v>244</v>
      </c>
      <c r="J2417" t="s">
        <v>245</v>
      </c>
      <c r="K2417">
        <v>0</v>
      </c>
      <c r="L2417">
        <v>2</v>
      </c>
      <c r="M2417">
        <v>0</v>
      </c>
      <c r="N2417">
        <v>0</v>
      </c>
      <c r="O2417">
        <v>1</v>
      </c>
      <c r="P2417">
        <v>-41</v>
      </c>
      <c r="Q2417" s="28">
        <v>41660.476388888892</v>
      </c>
      <c r="R2417" s="28">
        <v>41689.397222222222</v>
      </c>
      <c r="S2417" t="s">
        <v>8915</v>
      </c>
      <c r="T2417" s="27">
        <v>41660</v>
      </c>
      <c r="V2417">
        <v>41</v>
      </c>
      <c r="W2417" t="s">
        <v>36</v>
      </c>
      <c r="X2417" t="s">
        <v>595</v>
      </c>
      <c r="Y2417">
        <v>1</v>
      </c>
      <c r="AA2417" t="s">
        <v>8916</v>
      </c>
      <c r="AB2417" t="s">
        <v>36</v>
      </c>
      <c r="AD2417" s="27">
        <v>42398</v>
      </c>
      <c r="AE2417" t="s">
        <v>324</v>
      </c>
      <c r="AH2417">
        <v>0</v>
      </c>
      <c r="AN2417" t="s">
        <v>238</v>
      </c>
      <c r="AO2417">
        <v>1</v>
      </c>
      <c r="AP2417" t="s">
        <v>239</v>
      </c>
      <c r="AQ2417" s="27">
        <v>41701</v>
      </c>
      <c r="AR2417" t="s">
        <v>240</v>
      </c>
      <c r="AS2417">
        <v>2</v>
      </c>
      <c r="AT2417" t="s">
        <v>239</v>
      </c>
      <c r="AU2417" s="27">
        <v>41701</v>
      </c>
    </row>
    <row r="2418" spans="1:47" x14ac:dyDescent="0.2">
      <c r="A2418">
        <v>2417</v>
      </c>
      <c r="B2418" t="s">
        <v>8917</v>
      </c>
      <c r="C2418" t="s">
        <v>4870</v>
      </c>
      <c r="D2418" t="s">
        <v>8918</v>
      </c>
      <c r="E2418" s="27">
        <v>41669</v>
      </c>
      <c r="F2418" t="s">
        <v>233</v>
      </c>
      <c r="G2418" s="27">
        <v>25824</v>
      </c>
      <c r="H2418">
        <v>45</v>
      </c>
      <c r="I2418" t="s">
        <v>234</v>
      </c>
      <c r="J2418" t="s">
        <v>250</v>
      </c>
      <c r="K2418">
        <v>0</v>
      </c>
      <c r="L2418">
        <v>4</v>
      </c>
      <c r="M2418">
        <v>0</v>
      </c>
      <c r="N2418">
        <v>0</v>
      </c>
      <c r="O2418">
        <v>0</v>
      </c>
      <c r="W2418" t="s">
        <v>237</v>
      </c>
      <c r="Y2418">
        <v>-1</v>
      </c>
      <c r="AB2418" t="s">
        <v>237</v>
      </c>
      <c r="AH2418">
        <v>0</v>
      </c>
      <c r="AN2418" t="s">
        <v>238</v>
      </c>
      <c r="AO2418">
        <v>1</v>
      </c>
      <c r="AP2418" t="s">
        <v>239</v>
      </c>
      <c r="AQ2418" s="27">
        <v>41669</v>
      </c>
      <c r="AR2418" t="s">
        <v>240</v>
      </c>
      <c r="AS2418">
        <v>4</v>
      </c>
      <c r="AT2418" t="s">
        <v>239</v>
      </c>
      <c r="AU2418" s="27">
        <v>41669</v>
      </c>
    </row>
    <row r="2419" spans="1:47" x14ac:dyDescent="0.2">
      <c r="A2419">
        <v>2418</v>
      </c>
      <c r="B2419" t="s">
        <v>8919</v>
      </c>
      <c r="C2419" t="s">
        <v>8920</v>
      </c>
      <c r="D2419" t="s">
        <v>8921</v>
      </c>
      <c r="E2419" s="27">
        <v>41406</v>
      </c>
      <c r="F2419" t="s">
        <v>233</v>
      </c>
      <c r="G2419" s="27">
        <v>25602</v>
      </c>
      <c r="H2419">
        <v>46</v>
      </c>
      <c r="I2419" t="s">
        <v>234</v>
      </c>
      <c r="J2419" t="s">
        <v>245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-1</v>
      </c>
      <c r="Q2419" s="28">
        <v>41405.517361111109</v>
      </c>
      <c r="R2419" s="28">
        <v>41406.29583333333</v>
      </c>
      <c r="S2419" t="s">
        <v>8922</v>
      </c>
      <c r="T2419" s="27">
        <v>41405</v>
      </c>
      <c r="V2419">
        <v>1</v>
      </c>
      <c r="W2419" t="s">
        <v>32</v>
      </c>
      <c r="X2419" t="s">
        <v>8025</v>
      </c>
      <c r="Y2419">
        <v>0</v>
      </c>
      <c r="AB2419" t="s">
        <v>237</v>
      </c>
      <c r="AH2419">
        <v>0</v>
      </c>
      <c r="AN2419" t="s">
        <v>238</v>
      </c>
      <c r="AO2419">
        <v>1</v>
      </c>
      <c r="AP2419" t="s">
        <v>239</v>
      </c>
      <c r="AQ2419" s="27">
        <v>41406</v>
      </c>
      <c r="AR2419" t="s">
        <v>240</v>
      </c>
      <c r="AS2419">
        <v>1</v>
      </c>
      <c r="AT2419" t="s">
        <v>239</v>
      </c>
      <c r="AU2419" s="27">
        <v>41406</v>
      </c>
    </row>
    <row r="2420" spans="1:47" x14ac:dyDescent="0.2">
      <c r="A2420">
        <v>2419</v>
      </c>
      <c r="B2420" t="s">
        <v>8923</v>
      </c>
      <c r="C2420" t="s">
        <v>8924</v>
      </c>
      <c r="D2420" t="s">
        <v>8925</v>
      </c>
      <c r="E2420" s="27">
        <v>41918</v>
      </c>
      <c r="F2420" t="s">
        <v>294</v>
      </c>
      <c r="G2420" s="27">
        <v>22546</v>
      </c>
      <c r="H2420">
        <v>54</v>
      </c>
      <c r="I2420" t="s">
        <v>234</v>
      </c>
      <c r="J2420" t="s">
        <v>245</v>
      </c>
      <c r="K2420">
        <v>0</v>
      </c>
      <c r="L2420">
        <v>3</v>
      </c>
      <c r="M2420">
        <v>0</v>
      </c>
      <c r="N2420">
        <v>0</v>
      </c>
      <c r="O2420">
        <v>0</v>
      </c>
      <c r="P2420">
        <v>-4</v>
      </c>
      <c r="Q2420" s="28">
        <v>41914.222222222219</v>
      </c>
      <c r="R2420" s="28">
        <v>41915.415972222225</v>
      </c>
      <c r="S2420" t="s">
        <v>8926</v>
      </c>
      <c r="T2420" s="27">
        <v>41914</v>
      </c>
      <c r="V2420">
        <v>4</v>
      </c>
      <c r="W2420" t="s">
        <v>36</v>
      </c>
      <c r="X2420" t="s">
        <v>263</v>
      </c>
      <c r="Y2420">
        <v>0</v>
      </c>
      <c r="AB2420" t="s">
        <v>237</v>
      </c>
      <c r="AH2420">
        <v>0</v>
      </c>
      <c r="AN2420" t="s">
        <v>238</v>
      </c>
      <c r="AO2420">
        <v>1</v>
      </c>
      <c r="AP2420" t="s">
        <v>239</v>
      </c>
      <c r="AQ2420" s="27">
        <v>41918</v>
      </c>
      <c r="AR2420" t="s">
        <v>240</v>
      </c>
      <c r="AS2420">
        <v>3</v>
      </c>
      <c r="AT2420" t="s">
        <v>239</v>
      </c>
      <c r="AU2420" s="27">
        <v>41918</v>
      </c>
    </row>
    <row r="2421" spans="1:47" x14ac:dyDescent="0.2">
      <c r="A2421">
        <v>2420</v>
      </c>
      <c r="B2421" t="s">
        <v>8927</v>
      </c>
      <c r="C2421" t="s">
        <v>561</v>
      </c>
      <c r="D2421" t="s">
        <v>7016</v>
      </c>
      <c r="E2421" s="27">
        <v>41298</v>
      </c>
      <c r="F2421" t="s">
        <v>233</v>
      </c>
      <c r="G2421" s="27">
        <v>32070</v>
      </c>
      <c r="H2421">
        <v>28</v>
      </c>
      <c r="I2421" t="s">
        <v>244</v>
      </c>
      <c r="J2421" t="s">
        <v>245</v>
      </c>
      <c r="K2421">
        <v>0</v>
      </c>
      <c r="L2421">
        <v>2</v>
      </c>
      <c r="M2421">
        <v>0</v>
      </c>
      <c r="N2421">
        <v>0</v>
      </c>
      <c r="O2421">
        <v>0</v>
      </c>
      <c r="P2421">
        <v>0</v>
      </c>
      <c r="Q2421" s="28">
        <v>41298.524305555555</v>
      </c>
      <c r="R2421" s="28">
        <v>41301.336805555555</v>
      </c>
      <c r="S2421" t="s">
        <v>8928</v>
      </c>
      <c r="T2421" s="27">
        <v>41297</v>
      </c>
      <c r="V2421">
        <v>1</v>
      </c>
      <c r="W2421" t="s">
        <v>36</v>
      </c>
      <c r="X2421" t="s">
        <v>279</v>
      </c>
      <c r="Y2421">
        <v>1</v>
      </c>
      <c r="AA2421" t="s">
        <v>8929</v>
      </c>
      <c r="AB2421" t="s">
        <v>32</v>
      </c>
      <c r="AD2421" s="27">
        <v>41449</v>
      </c>
      <c r="AE2421" t="s">
        <v>254</v>
      </c>
      <c r="AH2421">
        <v>1</v>
      </c>
      <c r="AJ2421" t="s">
        <v>8929</v>
      </c>
      <c r="AK2421" t="s">
        <v>255</v>
      </c>
      <c r="AL2421" s="27">
        <v>41449</v>
      </c>
      <c r="AM2421" t="s">
        <v>254</v>
      </c>
      <c r="AN2421" t="s">
        <v>238</v>
      </c>
      <c r="AO2421">
        <v>3</v>
      </c>
      <c r="AP2421" t="s">
        <v>239</v>
      </c>
      <c r="AQ2421" s="27">
        <v>41298</v>
      </c>
      <c r="AR2421" t="s">
        <v>240</v>
      </c>
      <c r="AS2421">
        <v>2</v>
      </c>
      <c r="AT2421" t="s">
        <v>239</v>
      </c>
      <c r="AU2421" s="27">
        <v>41298</v>
      </c>
    </row>
    <row r="2422" spans="1:47" x14ac:dyDescent="0.2">
      <c r="A2422">
        <v>2421</v>
      </c>
      <c r="B2422" t="s">
        <v>8930</v>
      </c>
      <c r="C2422" t="s">
        <v>918</v>
      </c>
      <c r="D2422" t="s">
        <v>8931</v>
      </c>
      <c r="E2422" s="27">
        <v>41361</v>
      </c>
      <c r="F2422" t="s">
        <v>233</v>
      </c>
      <c r="G2422" s="27">
        <v>30491</v>
      </c>
      <c r="H2422">
        <v>32</v>
      </c>
      <c r="I2422" t="s">
        <v>244</v>
      </c>
      <c r="J2422" t="s">
        <v>245</v>
      </c>
      <c r="K2422">
        <v>0</v>
      </c>
      <c r="L2422">
        <v>2</v>
      </c>
      <c r="M2422">
        <v>0</v>
      </c>
      <c r="N2422">
        <v>0</v>
      </c>
      <c r="O2422">
        <v>1</v>
      </c>
      <c r="S2422" t="s">
        <v>8932</v>
      </c>
      <c r="T2422" s="27">
        <v>41132</v>
      </c>
      <c r="V2422">
        <v>229</v>
      </c>
      <c r="W2422" t="s">
        <v>36</v>
      </c>
      <c r="X2422" t="s">
        <v>595</v>
      </c>
      <c r="Y2422">
        <v>0</v>
      </c>
      <c r="AB2422" t="s">
        <v>237</v>
      </c>
      <c r="AH2422">
        <v>0</v>
      </c>
      <c r="AN2422" t="s">
        <v>238</v>
      </c>
      <c r="AO2422">
        <v>1</v>
      </c>
      <c r="AP2422" t="s">
        <v>239</v>
      </c>
      <c r="AQ2422" s="27">
        <v>41361</v>
      </c>
      <c r="AR2422" t="s">
        <v>240</v>
      </c>
      <c r="AS2422">
        <v>2</v>
      </c>
      <c r="AT2422" t="s">
        <v>239</v>
      </c>
      <c r="AU2422" s="27">
        <v>41361</v>
      </c>
    </row>
    <row r="2423" spans="1:47" x14ac:dyDescent="0.2">
      <c r="A2423">
        <v>2422</v>
      </c>
      <c r="B2423" t="s">
        <v>8933</v>
      </c>
      <c r="C2423" t="s">
        <v>464</v>
      </c>
      <c r="D2423" t="s">
        <v>2053</v>
      </c>
      <c r="E2423" s="27">
        <v>41668</v>
      </c>
      <c r="F2423" t="s">
        <v>233</v>
      </c>
      <c r="G2423" s="27">
        <v>32592</v>
      </c>
      <c r="H2423">
        <v>27</v>
      </c>
      <c r="I2423" t="s">
        <v>244</v>
      </c>
      <c r="J2423" t="s">
        <v>250</v>
      </c>
      <c r="K2423">
        <v>0</v>
      </c>
      <c r="L2423">
        <v>2</v>
      </c>
      <c r="M2423">
        <v>0</v>
      </c>
      <c r="N2423">
        <v>0</v>
      </c>
      <c r="O2423">
        <v>1</v>
      </c>
      <c r="P2423">
        <v>-1</v>
      </c>
      <c r="Q2423" s="28">
        <v>41667.336805555555</v>
      </c>
      <c r="R2423" s="28">
        <v>41668.379861111112</v>
      </c>
      <c r="S2423" t="s">
        <v>8934</v>
      </c>
      <c r="T2423" s="27">
        <v>41667</v>
      </c>
      <c r="V2423">
        <v>1</v>
      </c>
      <c r="W2423" t="s">
        <v>32</v>
      </c>
      <c r="X2423" t="s">
        <v>359</v>
      </c>
      <c r="Y2423">
        <v>0</v>
      </c>
      <c r="AB2423" t="s">
        <v>237</v>
      </c>
      <c r="AH2423">
        <v>0</v>
      </c>
      <c r="AN2423" t="s">
        <v>238</v>
      </c>
      <c r="AO2423">
        <v>2</v>
      </c>
      <c r="AP2423" t="s">
        <v>239</v>
      </c>
      <c r="AQ2423" s="27">
        <v>41668</v>
      </c>
      <c r="AR2423" t="s">
        <v>240</v>
      </c>
      <c r="AS2423">
        <v>2</v>
      </c>
      <c r="AT2423" t="s">
        <v>239</v>
      </c>
      <c r="AU2423" s="27">
        <v>41668</v>
      </c>
    </row>
    <row r="2424" spans="1:47" x14ac:dyDescent="0.2">
      <c r="A2424">
        <v>2423</v>
      </c>
      <c r="B2424" t="s">
        <v>8935</v>
      </c>
      <c r="C2424" t="s">
        <v>8936</v>
      </c>
      <c r="D2424" t="s">
        <v>8937</v>
      </c>
      <c r="E2424" s="27">
        <v>41788</v>
      </c>
      <c r="F2424" t="s">
        <v>294</v>
      </c>
      <c r="G2424" s="27">
        <v>34936</v>
      </c>
      <c r="H2424">
        <v>20</v>
      </c>
      <c r="I2424" t="s">
        <v>259</v>
      </c>
      <c r="J2424" t="s">
        <v>250</v>
      </c>
      <c r="K2424">
        <v>0</v>
      </c>
      <c r="L2424">
        <v>8</v>
      </c>
      <c r="M2424">
        <v>0</v>
      </c>
      <c r="N2424">
        <v>0</v>
      </c>
      <c r="O2424">
        <v>0</v>
      </c>
      <c r="P2424">
        <v>-1</v>
      </c>
      <c r="Q2424" s="28">
        <v>41787.326388888891</v>
      </c>
      <c r="R2424" s="28">
        <v>41789.245833333334</v>
      </c>
      <c r="S2424" t="s">
        <v>8938</v>
      </c>
      <c r="T2424" s="27">
        <v>41787</v>
      </c>
      <c r="V2424">
        <v>1</v>
      </c>
      <c r="W2424" t="s">
        <v>36</v>
      </c>
      <c r="X2424" t="s">
        <v>404</v>
      </c>
      <c r="Y2424">
        <v>0</v>
      </c>
      <c r="AB2424" t="s">
        <v>237</v>
      </c>
      <c r="AH2424">
        <v>0</v>
      </c>
      <c r="AN2424" t="s">
        <v>238</v>
      </c>
      <c r="AO2424">
        <v>7</v>
      </c>
      <c r="AP2424" t="s">
        <v>246</v>
      </c>
      <c r="AQ2424" s="27">
        <v>41788</v>
      </c>
      <c r="AR2424" t="s">
        <v>240</v>
      </c>
      <c r="AS2424">
        <v>8</v>
      </c>
      <c r="AT2424" t="s">
        <v>269</v>
      </c>
      <c r="AU2424" s="27">
        <v>41788</v>
      </c>
    </row>
    <row r="2425" spans="1:47" x14ac:dyDescent="0.2">
      <c r="A2425">
        <v>2424</v>
      </c>
      <c r="B2425" t="s">
        <v>8939</v>
      </c>
      <c r="C2425" t="s">
        <v>8940</v>
      </c>
      <c r="D2425" t="s">
        <v>8941</v>
      </c>
      <c r="E2425" s="27">
        <v>41534</v>
      </c>
      <c r="F2425" t="s">
        <v>294</v>
      </c>
      <c r="G2425" s="27">
        <v>33833</v>
      </c>
      <c r="H2425">
        <v>23</v>
      </c>
      <c r="I2425" t="s">
        <v>259</v>
      </c>
      <c r="J2425" t="s">
        <v>245</v>
      </c>
      <c r="K2425">
        <v>0</v>
      </c>
      <c r="L2425">
        <v>2</v>
      </c>
      <c r="M2425">
        <v>0</v>
      </c>
      <c r="N2425">
        <v>0</v>
      </c>
      <c r="O2425">
        <v>0</v>
      </c>
      <c r="W2425" t="s">
        <v>237</v>
      </c>
      <c r="Y2425">
        <v>-1</v>
      </c>
      <c r="AB2425" t="s">
        <v>237</v>
      </c>
      <c r="AH2425">
        <v>0</v>
      </c>
      <c r="AN2425" t="s">
        <v>238</v>
      </c>
      <c r="AO2425">
        <v>3</v>
      </c>
      <c r="AP2425" t="s">
        <v>239</v>
      </c>
      <c r="AQ2425" s="27">
        <v>41534</v>
      </c>
      <c r="AR2425" t="s">
        <v>240</v>
      </c>
      <c r="AS2425">
        <v>2</v>
      </c>
      <c r="AT2425" t="s">
        <v>239</v>
      </c>
      <c r="AU2425" s="27">
        <v>41534</v>
      </c>
    </row>
    <row r="2426" spans="1:47" x14ac:dyDescent="0.2">
      <c r="A2426">
        <v>2425</v>
      </c>
      <c r="B2426" t="s">
        <v>8942</v>
      </c>
      <c r="C2426" t="s">
        <v>400</v>
      </c>
      <c r="D2426" t="s">
        <v>8943</v>
      </c>
      <c r="E2426" s="27">
        <v>41507</v>
      </c>
      <c r="F2426" t="s">
        <v>233</v>
      </c>
      <c r="G2426" s="27">
        <v>26509</v>
      </c>
      <c r="H2426">
        <v>43</v>
      </c>
      <c r="I2426" t="s">
        <v>244</v>
      </c>
      <c r="J2426" t="s">
        <v>245</v>
      </c>
      <c r="K2426">
        <v>0</v>
      </c>
      <c r="L2426">
        <v>7</v>
      </c>
      <c r="M2426">
        <v>0</v>
      </c>
      <c r="N2426">
        <v>0</v>
      </c>
      <c r="O2426">
        <v>11</v>
      </c>
      <c r="P2426">
        <v>16</v>
      </c>
      <c r="Q2426" s="28">
        <v>41523.224999999999</v>
      </c>
      <c r="R2426" s="28">
        <v>41600.181250000001</v>
      </c>
      <c r="S2426" t="s">
        <v>8944</v>
      </c>
      <c r="T2426" s="27">
        <v>41280</v>
      </c>
      <c r="V2426">
        <v>227</v>
      </c>
      <c r="W2426" t="s">
        <v>32</v>
      </c>
      <c r="X2426" t="s">
        <v>1613</v>
      </c>
      <c r="Y2426">
        <v>1</v>
      </c>
      <c r="AA2426" t="s">
        <v>8945</v>
      </c>
      <c r="AB2426" t="s">
        <v>36</v>
      </c>
      <c r="AC2426">
        <v>1</v>
      </c>
      <c r="AD2426" s="27">
        <v>41966</v>
      </c>
      <c r="AE2426" t="s">
        <v>474</v>
      </c>
      <c r="AF2426" s="27">
        <v>41967</v>
      </c>
      <c r="AG2426" s="27">
        <v>42032</v>
      </c>
      <c r="AH2426">
        <v>1</v>
      </c>
      <c r="AJ2426" t="s">
        <v>8945</v>
      </c>
      <c r="AK2426" t="s">
        <v>255</v>
      </c>
      <c r="AL2426" s="27">
        <v>41966</v>
      </c>
      <c r="AM2426" t="s">
        <v>834</v>
      </c>
      <c r="AN2426" t="s">
        <v>238</v>
      </c>
      <c r="AO2426">
        <v>4</v>
      </c>
      <c r="AP2426" t="s">
        <v>239</v>
      </c>
      <c r="AQ2426" s="27">
        <v>41507</v>
      </c>
      <c r="AR2426" t="s">
        <v>240</v>
      </c>
      <c r="AS2426">
        <v>7</v>
      </c>
      <c r="AT2426" t="s">
        <v>246</v>
      </c>
      <c r="AU2426" s="27">
        <v>41507</v>
      </c>
    </row>
    <row r="2427" spans="1:47" x14ac:dyDescent="0.2">
      <c r="A2427">
        <v>2426</v>
      </c>
      <c r="B2427" t="s">
        <v>8946</v>
      </c>
      <c r="C2427" t="s">
        <v>637</v>
      </c>
      <c r="D2427" t="s">
        <v>6403</v>
      </c>
      <c r="E2427" s="27">
        <v>41579</v>
      </c>
      <c r="F2427" t="s">
        <v>233</v>
      </c>
      <c r="G2427" s="27">
        <v>21866</v>
      </c>
      <c r="H2427">
        <v>56</v>
      </c>
      <c r="I2427" t="s">
        <v>234</v>
      </c>
      <c r="J2427" t="s">
        <v>245</v>
      </c>
      <c r="K2427">
        <v>0</v>
      </c>
      <c r="L2427">
        <v>5</v>
      </c>
      <c r="M2427">
        <v>0</v>
      </c>
      <c r="N2427">
        <v>0</v>
      </c>
      <c r="O2427">
        <v>5</v>
      </c>
      <c r="P2427">
        <v>-38</v>
      </c>
      <c r="Q2427" s="28">
        <v>41541.064583333333</v>
      </c>
      <c r="R2427" s="28">
        <v>41562.440972222219</v>
      </c>
      <c r="S2427" t="s">
        <v>8947</v>
      </c>
      <c r="U2427" s="27">
        <v>41541</v>
      </c>
      <c r="V2427">
        <v>38</v>
      </c>
      <c r="W2427" t="s">
        <v>32</v>
      </c>
      <c r="X2427" t="s">
        <v>274</v>
      </c>
      <c r="Y2427">
        <v>1</v>
      </c>
      <c r="AA2427" t="s">
        <v>8948</v>
      </c>
      <c r="AB2427" t="s">
        <v>36</v>
      </c>
      <c r="AC2427">
        <v>0</v>
      </c>
      <c r="AD2427" s="27">
        <v>41676</v>
      </c>
      <c r="AE2427" t="s">
        <v>404</v>
      </c>
      <c r="AF2427" s="27">
        <v>41676</v>
      </c>
      <c r="AG2427" s="27">
        <v>41688</v>
      </c>
      <c r="AH2427">
        <v>0</v>
      </c>
      <c r="AN2427" t="s">
        <v>238</v>
      </c>
      <c r="AO2427">
        <v>2</v>
      </c>
      <c r="AP2427" t="s">
        <v>239</v>
      </c>
      <c r="AQ2427" s="27">
        <v>41579</v>
      </c>
      <c r="AR2427" t="s">
        <v>240</v>
      </c>
      <c r="AS2427">
        <v>5</v>
      </c>
      <c r="AT2427" t="s">
        <v>246</v>
      </c>
      <c r="AU2427" s="27">
        <v>41579</v>
      </c>
    </row>
    <row r="2428" spans="1:47" x14ac:dyDescent="0.2">
      <c r="A2428">
        <v>2427</v>
      </c>
      <c r="B2428" t="s">
        <v>8949</v>
      </c>
      <c r="C2428" t="s">
        <v>637</v>
      </c>
      <c r="D2428" t="s">
        <v>4186</v>
      </c>
      <c r="E2428" s="27">
        <v>41395</v>
      </c>
      <c r="F2428" t="s">
        <v>233</v>
      </c>
      <c r="G2428" s="27">
        <v>31478</v>
      </c>
      <c r="H2428">
        <v>30</v>
      </c>
      <c r="I2428" t="s">
        <v>244</v>
      </c>
      <c r="J2428" t="s">
        <v>250</v>
      </c>
      <c r="K2428">
        <v>0</v>
      </c>
      <c r="L2428">
        <v>10</v>
      </c>
      <c r="M2428">
        <v>0</v>
      </c>
      <c r="N2428">
        <v>0</v>
      </c>
      <c r="O2428">
        <v>9</v>
      </c>
      <c r="P2428">
        <v>0</v>
      </c>
      <c r="Q2428" s="28">
        <v>41395.140277777777</v>
      </c>
      <c r="R2428" s="28">
        <v>41445.268750000003</v>
      </c>
      <c r="S2428" t="s">
        <v>8950</v>
      </c>
      <c r="T2428" s="27">
        <v>41395</v>
      </c>
      <c r="V2428">
        <v>0</v>
      </c>
      <c r="W2428" t="s">
        <v>32</v>
      </c>
      <c r="X2428" t="s">
        <v>261</v>
      </c>
      <c r="Y2428">
        <v>1</v>
      </c>
      <c r="AA2428" t="s">
        <v>8951</v>
      </c>
      <c r="AB2428" t="s">
        <v>32</v>
      </c>
      <c r="AC2428">
        <v>0</v>
      </c>
      <c r="AD2428" s="27">
        <v>41926</v>
      </c>
      <c r="AE2428" t="s">
        <v>359</v>
      </c>
      <c r="AF2428" s="27">
        <v>41926</v>
      </c>
      <c r="AG2428" s="27">
        <v>41933</v>
      </c>
      <c r="AH2428">
        <v>0</v>
      </c>
      <c r="AN2428" t="s">
        <v>238</v>
      </c>
      <c r="AO2428">
        <v>7</v>
      </c>
      <c r="AP2428" t="s">
        <v>246</v>
      </c>
      <c r="AQ2428" s="27">
        <v>41395</v>
      </c>
      <c r="AR2428" t="s">
        <v>240</v>
      </c>
      <c r="AS2428">
        <v>10</v>
      </c>
      <c r="AT2428" t="s">
        <v>269</v>
      </c>
      <c r="AU2428" s="27">
        <v>41395</v>
      </c>
    </row>
    <row r="2429" spans="1:47" x14ac:dyDescent="0.2">
      <c r="A2429">
        <v>2428</v>
      </c>
      <c r="B2429" t="s">
        <v>8952</v>
      </c>
      <c r="C2429" t="s">
        <v>637</v>
      </c>
      <c r="D2429" t="s">
        <v>1849</v>
      </c>
      <c r="E2429" s="27">
        <v>41309</v>
      </c>
      <c r="F2429" t="s">
        <v>233</v>
      </c>
      <c r="G2429" s="27">
        <v>29432</v>
      </c>
      <c r="H2429">
        <v>35</v>
      </c>
      <c r="I2429" t="s">
        <v>244</v>
      </c>
      <c r="J2429" t="s">
        <v>250</v>
      </c>
      <c r="K2429">
        <v>0</v>
      </c>
      <c r="L2429">
        <v>9</v>
      </c>
      <c r="M2429">
        <v>4</v>
      </c>
      <c r="N2429">
        <v>17</v>
      </c>
      <c r="O2429">
        <v>12</v>
      </c>
      <c r="S2429" t="s">
        <v>8953</v>
      </c>
      <c r="T2429" s="27">
        <v>40575</v>
      </c>
      <c r="V2429">
        <v>734</v>
      </c>
      <c r="W2429" t="s">
        <v>32</v>
      </c>
      <c r="X2429" t="s">
        <v>378</v>
      </c>
      <c r="Y2429">
        <v>0</v>
      </c>
      <c r="AB2429" t="s">
        <v>237</v>
      </c>
      <c r="AH2429">
        <v>0</v>
      </c>
      <c r="AN2429" t="s">
        <v>238</v>
      </c>
      <c r="AO2429">
        <v>4</v>
      </c>
      <c r="AP2429" t="s">
        <v>239</v>
      </c>
      <c r="AQ2429" s="27">
        <v>41309</v>
      </c>
      <c r="AR2429" t="s">
        <v>240</v>
      </c>
      <c r="AS2429">
        <v>9</v>
      </c>
      <c r="AT2429" t="s">
        <v>269</v>
      </c>
      <c r="AU2429" s="27">
        <v>41309</v>
      </c>
    </row>
    <row r="2430" spans="1:47" x14ac:dyDescent="0.2">
      <c r="A2430">
        <v>2429</v>
      </c>
      <c r="B2430" t="s">
        <v>8954</v>
      </c>
      <c r="C2430" t="s">
        <v>3663</v>
      </c>
      <c r="D2430" t="s">
        <v>8955</v>
      </c>
      <c r="E2430" s="27">
        <v>41507</v>
      </c>
      <c r="F2430" t="s">
        <v>233</v>
      </c>
      <c r="G2430" s="27">
        <v>31685</v>
      </c>
      <c r="H2430">
        <v>29</v>
      </c>
      <c r="I2430" t="s">
        <v>244</v>
      </c>
      <c r="J2430" t="s">
        <v>245</v>
      </c>
      <c r="K2430">
        <v>0</v>
      </c>
      <c r="L2430">
        <v>3</v>
      </c>
      <c r="M2430">
        <v>0</v>
      </c>
      <c r="N2430">
        <v>0</v>
      </c>
      <c r="O2430">
        <v>1</v>
      </c>
      <c r="P2430">
        <v>-22</v>
      </c>
      <c r="Q2430" s="28">
        <v>41485.385416666664</v>
      </c>
      <c r="R2430" s="28">
        <v>41486.077777777777</v>
      </c>
      <c r="S2430" t="s">
        <v>8956</v>
      </c>
      <c r="T2430" s="27">
        <v>41485</v>
      </c>
      <c r="V2430">
        <v>22</v>
      </c>
      <c r="W2430" t="s">
        <v>32</v>
      </c>
      <c r="X2430" t="s">
        <v>261</v>
      </c>
      <c r="Y2430">
        <v>0</v>
      </c>
      <c r="AB2430" t="s">
        <v>237</v>
      </c>
      <c r="AH2430">
        <v>0</v>
      </c>
      <c r="AN2430" t="s">
        <v>238</v>
      </c>
      <c r="AO2430">
        <v>2</v>
      </c>
      <c r="AP2430" t="s">
        <v>239</v>
      </c>
      <c r="AQ2430" s="27">
        <v>41507</v>
      </c>
      <c r="AR2430" t="s">
        <v>240</v>
      </c>
      <c r="AS2430">
        <v>3</v>
      </c>
      <c r="AT2430" t="s">
        <v>239</v>
      </c>
      <c r="AU2430" s="27">
        <v>41507</v>
      </c>
    </row>
    <row r="2431" spans="1:47" x14ac:dyDescent="0.2">
      <c r="A2431">
        <v>2430</v>
      </c>
      <c r="B2431" t="s">
        <v>8957</v>
      </c>
      <c r="C2431" t="s">
        <v>8958</v>
      </c>
      <c r="D2431" t="s">
        <v>8959</v>
      </c>
      <c r="E2431" s="27">
        <v>41840</v>
      </c>
      <c r="F2431" t="s">
        <v>233</v>
      </c>
      <c r="G2431" s="27">
        <v>22607</v>
      </c>
      <c r="H2431">
        <v>54</v>
      </c>
      <c r="I2431" t="s">
        <v>234</v>
      </c>
      <c r="J2431" t="s">
        <v>250</v>
      </c>
      <c r="K2431">
        <v>0</v>
      </c>
      <c r="L2431">
        <v>1</v>
      </c>
      <c r="M2431">
        <v>0</v>
      </c>
      <c r="N2431">
        <v>0</v>
      </c>
      <c r="O2431">
        <v>8</v>
      </c>
      <c r="P2431">
        <v>0</v>
      </c>
      <c r="Q2431" s="28">
        <v>41840.503472222219</v>
      </c>
      <c r="R2431" s="28">
        <v>41840.402777777781</v>
      </c>
      <c r="S2431" t="s">
        <v>8960</v>
      </c>
      <c r="T2431" s="27">
        <v>41839</v>
      </c>
      <c r="V2431">
        <v>1</v>
      </c>
      <c r="W2431" t="s">
        <v>32</v>
      </c>
      <c r="X2431" t="s">
        <v>261</v>
      </c>
      <c r="Y2431">
        <v>1</v>
      </c>
      <c r="AA2431" t="s">
        <v>8961</v>
      </c>
      <c r="AB2431" t="s">
        <v>32</v>
      </c>
      <c r="AC2431">
        <v>0</v>
      </c>
      <c r="AD2431" s="27">
        <v>41949</v>
      </c>
      <c r="AE2431" t="s">
        <v>261</v>
      </c>
      <c r="AF2431" s="27">
        <v>41949</v>
      </c>
      <c r="AG2431" s="27">
        <v>41962</v>
      </c>
      <c r="AH2431">
        <v>0</v>
      </c>
      <c r="AN2431" t="s">
        <v>238</v>
      </c>
      <c r="AO2431">
        <v>1</v>
      </c>
      <c r="AP2431" t="s">
        <v>239</v>
      </c>
      <c r="AQ2431" s="27">
        <v>41840</v>
      </c>
      <c r="AR2431" t="s">
        <v>240</v>
      </c>
      <c r="AS2431">
        <v>1</v>
      </c>
      <c r="AT2431" t="s">
        <v>239</v>
      </c>
      <c r="AU2431" s="27">
        <v>41840</v>
      </c>
    </row>
    <row r="2432" spans="1:47" x14ac:dyDescent="0.2">
      <c r="A2432">
        <v>2431</v>
      </c>
      <c r="B2432" t="s">
        <v>8962</v>
      </c>
      <c r="C2432" t="s">
        <v>2229</v>
      </c>
      <c r="D2432" t="s">
        <v>8963</v>
      </c>
      <c r="E2432" s="27">
        <v>41601</v>
      </c>
      <c r="F2432" t="s">
        <v>294</v>
      </c>
      <c r="G2432" s="27">
        <v>34875</v>
      </c>
      <c r="H2432">
        <v>20</v>
      </c>
      <c r="I2432" t="s">
        <v>259</v>
      </c>
      <c r="J2432" t="s">
        <v>245</v>
      </c>
      <c r="K2432">
        <v>0</v>
      </c>
      <c r="L2432">
        <v>4</v>
      </c>
      <c r="M2432">
        <v>0</v>
      </c>
      <c r="N2432">
        <v>0</v>
      </c>
      <c r="O2432">
        <v>0</v>
      </c>
      <c r="P2432">
        <v>0</v>
      </c>
      <c r="Q2432" s="28">
        <v>41601.220833333333</v>
      </c>
      <c r="R2432" s="28">
        <v>41601.390972222223</v>
      </c>
      <c r="S2432" t="s">
        <v>8964</v>
      </c>
      <c r="T2432" s="27">
        <v>41601</v>
      </c>
      <c r="V2432">
        <v>0</v>
      </c>
      <c r="W2432" t="s">
        <v>32</v>
      </c>
      <c r="X2432" t="s">
        <v>261</v>
      </c>
      <c r="Y2432">
        <v>0</v>
      </c>
      <c r="AB2432" t="s">
        <v>237</v>
      </c>
      <c r="AH2432">
        <v>0</v>
      </c>
      <c r="AN2432" t="s">
        <v>238</v>
      </c>
      <c r="AO2432">
        <v>6</v>
      </c>
      <c r="AP2432" t="s">
        <v>246</v>
      </c>
      <c r="AQ2432" s="27">
        <v>41601</v>
      </c>
      <c r="AR2432" t="s">
        <v>240</v>
      </c>
      <c r="AS2432">
        <v>4</v>
      </c>
      <c r="AT2432" t="s">
        <v>239</v>
      </c>
      <c r="AU2432" s="27">
        <v>41601</v>
      </c>
    </row>
    <row r="2433" spans="1:47" x14ac:dyDescent="0.2">
      <c r="A2433">
        <v>2432</v>
      </c>
      <c r="B2433" t="s">
        <v>8965</v>
      </c>
      <c r="C2433" t="s">
        <v>8966</v>
      </c>
      <c r="D2433" t="s">
        <v>3399</v>
      </c>
      <c r="E2433" s="27">
        <v>41626</v>
      </c>
      <c r="F2433" t="s">
        <v>233</v>
      </c>
      <c r="G2433" s="27">
        <v>31728</v>
      </c>
      <c r="H2433">
        <v>29</v>
      </c>
      <c r="I2433" t="s">
        <v>244</v>
      </c>
      <c r="J2433" t="s">
        <v>250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-1</v>
      </c>
      <c r="Q2433" s="28">
        <v>41625.384722222225</v>
      </c>
      <c r="R2433" s="28">
        <v>41626.04583333333</v>
      </c>
      <c r="S2433" t="s">
        <v>8967</v>
      </c>
      <c r="T2433" s="27">
        <v>41625</v>
      </c>
      <c r="V2433">
        <v>1</v>
      </c>
      <c r="W2433" t="s">
        <v>32</v>
      </c>
      <c r="X2433" t="s">
        <v>254</v>
      </c>
      <c r="Y2433">
        <v>0</v>
      </c>
      <c r="AB2433" t="s">
        <v>237</v>
      </c>
      <c r="AH2433">
        <v>0</v>
      </c>
      <c r="AN2433" t="s">
        <v>238</v>
      </c>
      <c r="AO2433">
        <v>2</v>
      </c>
      <c r="AP2433" t="s">
        <v>239</v>
      </c>
      <c r="AQ2433" s="27">
        <v>41626</v>
      </c>
      <c r="AR2433" t="s">
        <v>240</v>
      </c>
      <c r="AS2433">
        <v>1</v>
      </c>
      <c r="AT2433" t="s">
        <v>239</v>
      </c>
      <c r="AU2433" s="27">
        <v>41626</v>
      </c>
    </row>
    <row r="2434" spans="1:47" x14ac:dyDescent="0.2">
      <c r="A2434">
        <v>2433</v>
      </c>
      <c r="B2434" t="s">
        <v>8968</v>
      </c>
      <c r="C2434" t="s">
        <v>1300</v>
      </c>
      <c r="D2434" t="s">
        <v>8969</v>
      </c>
      <c r="E2434" s="27">
        <v>41757</v>
      </c>
      <c r="F2434" t="s">
        <v>233</v>
      </c>
      <c r="G2434" s="27">
        <v>30724</v>
      </c>
      <c r="H2434">
        <v>32</v>
      </c>
      <c r="I2434" t="s">
        <v>244</v>
      </c>
      <c r="J2434" t="s">
        <v>245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 s="28">
        <v>41757.14166666667</v>
      </c>
      <c r="R2434" s="28">
        <v>41758.151388888888</v>
      </c>
      <c r="S2434" t="s">
        <v>8970</v>
      </c>
      <c r="T2434" s="27">
        <v>41757</v>
      </c>
      <c r="V2434">
        <v>0</v>
      </c>
      <c r="W2434" t="s">
        <v>36</v>
      </c>
      <c r="X2434" t="s">
        <v>279</v>
      </c>
      <c r="Y2434">
        <v>0</v>
      </c>
      <c r="AB2434" t="s">
        <v>237</v>
      </c>
      <c r="AH2434">
        <v>0</v>
      </c>
      <c r="AN2434" t="s">
        <v>238</v>
      </c>
      <c r="AO2434">
        <v>1</v>
      </c>
      <c r="AP2434" t="s">
        <v>239</v>
      </c>
      <c r="AQ2434" s="27">
        <v>41757</v>
      </c>
      <c r="AR2434" t="s">
        <v>240</v>
      </c>
      <c r="AS2434">
        <v>1</v>
      </c>
      <c r="AT2434" t="s">
        <v>239</v>
      </c>
      <c r="AU2434" s="27">
        <v>41757</v>
      </c>
    </row>
    <row r="2435" spans="1:47" x14ac:dyDescent="0.2">
      <c r="A2435">
        <v>2434</v>
      </c>
      <c r="B2435" t="s">
        <v>8971</v>
      </c>
      <c r="C2435" t="s">
        <v>8972</v>
      </c>
      <c r="D2435" t="s">
        <v>2037</v>
      </c>
      <c r="E2435" s="27">
        <v>41645</v>
      </c>
      <c r="F2435" t="s">
        <v>294</v>
      </c>
      <c r="G2435" s="27">
        <v>27277</v>
      </c>
      <c r="H2435">
        <v>41</v>
      </c>
      <c r="I2435" t="s">
        <v>244</v>
      </c>
      <c r="J2435" t="s">
        <v>250</v>
      </c>
      <c r="K2435">
        <v>0</v>
      </c>
      <c r="L2435">
        <v>1</v>
      </c>
      <c r="M2435">
        <v>0</v>
      </c>
      <c r="N2435">
        <v>0</v>
      </c>
      <c r="O2435">
        <v>0</v>
      </c>
      <c r="W2435" t="s">
        <v>237</v>
      </c>
      <c r="Y2435">
        <v>-1</v>
      </c>
      <c r="AB2435" t="s">
        <v>237</v>
      </c>
      <c r="AH2435">
        <v>0</v>
      </c>
      <c r="AN2435" t="s">
        <v>238</v>
      </c>
      <c r="AO2435">
        <v>1</v>
      </c>
      <c r="AP2435" t="s">
        <v>239</v>
      </c>
      <c r="AQ2435" s="27">
        <v>41645</v>
      </c>
      <c r="AR2435" t="s">
        <v>240</v>
      </c>
      <c r="AS2435">
        <v>1</v>
      </c>
      <c r="AT2435" t="s">
        <v>239</v>
      </c>
      <c r="AU2435" s="27">
        <v>41645</v>
      </c>
    </row>
    <row r="2436" spans="1:47" x14ac:dyDescent="0.2">
      <c r="A2436">
        <v>2435</v>
      </c>
      <c r="B2436" t="s">
        <v>8973</v>
      </c>
      <c r="C2436" t="s">
        <v>8974</v>
      </c>
      <c r="D2436" t="s">
        <v>8975</v>
      </c>
      <c r="E2436" s="27">
        <v>41832</v>
      </c>
      <c r="F2436" t="s">
        <v>233</v>
      </c>
      <c r="G2436" s="27">
        <v>17941</v>
      </c>
      <c r="H2436">
        <v>67</v>
      </c>
      <c r="I2436" t="s">
        <v>234</v>
      </c>
      <c r="J2436" t="s">
        <v>250</v>
      </c>
      <c r="K2436">
        <v>0</v>
      </c>
      <c r="L2436">
        <v>1</v>
      </c>
      <c r="M2436">
        <v>0</v>
      </c>
      <c r="N2436">
        <v>0</v>
      </c>
      <c r="O2436">
        <v>3</v>
      </c>
      <c r="P2436">
        <v>-1</v>
      </c>
      <c r="Q2436" s="28">
        <v>41831.474305555559</v>
      </c>
      <c r="R2436" s="28">
        <v>41833.134722222225</v>
      </c>
      <c r="S2436" t="s">
        <v>8976</v>
      </c>
      <c r="U2436" s="27">
        <v>41831</v>
      </c>
      <c r="V2436">
        <v>1</v>
      </c>
      <c r="W2436" t="s">
        <v>32</v>
      </c>
      <c r="X2436" t="s">
        <v>274</v>
      </c>
      <c r="Y2436">
        <v>0</v>
      </c>
      <c r="AB2436" t="s">
        <v>237</v>
      </c>
      <c r="AH2436">
        <v>0</v>
      </c>
      <c r="AN2436" t="s">
        <v>238</v>
      </c>
      <c r="AO2436">
        <v>1</v>
      </c>
      <c r="AP2436" t="s">
        <v>239</v>
      </c>
      <c r="AQ2436" s="27">
        <v>41832</v>
      </c>
      <c r="AR2436" t="s">
        <v>240</v>
      </c>
      <c r="AS2436">
        <v>1</v>
      </c>
      <c r="AT2436" t="s">
        <v>239</v>
      </c>
      <c r="AU2436" s="27">
        <v>41832</v>
      </c>
    </row>
    <row r="2437" spans="1:47" x14ac:dyDescent="0.2">
      <c r="A2437">
        <v>2436</v>
      </c>
      <c r="B2437" t="s">
        <v>8977</v>
      </c>
      <c r="C2437" t="s">
        <v>242</v>
      </c>
      <c r="D2437" t="s">
        <v>8978</v>
      </c>
      <c r="E2437" s="27">
        <v>41988</v>
      </c>
      <c r="F2437" t="s">
        <v>233</v>
      </c>
      <c r="G2437" s="27">
        <v>26081</v>
      </c>
      <c r="H2437">
        <v>44</v>
      </c>
      <c r="I2437" t="s">
        <v>244</v>
      </c>
      <c r="J2437" t="s">
        <v>245</v>
      </c>
      <c r="K2437">
        <v>0</v>
      </c>
      <c r="L2437">
        <v>1</v>
      </c>
      <c r="M2437">
        <v>0</v>
      </c>
      <c r="N2437">
        <v>0</v>
      </c>
      <c r="O2437">
        <v>2</v>
      </c>
      <c r="P2437">
        <v>-1</v>
      </c>
      <c r="Q2437" s="28">
        <v>41987.303472222222</v>
      </c>
      <c r="R2437" s="28">
        <v>41988.30972222222</v>
      </c>
      <c r="S2437" t="s">
        <v>8979</v>
      </c>
      <c r="T2437" s="27">
        <v>41987</v>
      </c>
      <c r="V2437">
        <v>1</v>
      </c>
      <c r="W2437" t="s">
        <v>36</v>
      </c>
      <c r="X2437" t="s">
        <v>279</v>
      </c>
      <c r="Y2437">
        <v>0</v>
      </c>
      <c r="AB2437" t="s">
        <v>237</v>
      </c>
      <c r="AH2437">
        <v>0</v>
      </c>
      <c r="AN2437" t="s">
        <v>238</v>
      </c>
      <c r="AO2437">
        <v>1</v>
      </c>
      <c r="AP2437" t="s">
        <v>239</v>
      </c>
      <c r="AQ2437" s="27">
        <v>41988</v>
      </c>
      <c r="AR2437" t="s">
        <v>240</v>
      </c>
      <c r="AS2437">
        <v>1</v>
      </c>
      <c r="AT2437" t="s">
        <v>239</v>
      </c>
      <c r="AU2437" s="27">
        <v>41988</v>
      </c>
    </row>
    <row r="2438" spans="1:47" x14ac:dyDescent="0.2">
      <c r="A2438">
        <v>2437</v>
      </c>
      <c r="B2438" t="s">
        <v>8980</v>
      </c>
      <c r="C2438" t="s">
        <v>8981</v>
      </c>
      <c r="D2438" t="s">
        <v>8982</v>
      </c>
      <c r="E2438" s="27">
        <v>41649</v>
      </c>
      <c r="F2438" t="s">
        <v>233</v>
      </c>
      <c r="G2438" s="27">
        <v>32113</v>
      </c>
      <c r="H2438">
        <v>28</v>
      </c>
      <c r="I2438" t="s">
        <v>244</v>
      </c>
      <c r="J2438" t="s">
        <v>22</v>
      </c>
      <c r="K2438">
        <v>0</v>
      </c>
      <c r="L2438">
        <v>2</v>
      </c>
      <c r="M2438">
        <v>0</v>
      </c>
      <c r="N2438">
        <v>0</v>
      </c>
      <c r="O2438">
        <v>3</v>
      </c>
      <c r="S2438" t="s">
        <v>8983</v>
      </c>
      <c r="U2438" s="27">
        <v>41400</v>
      </c>
      <c r="V2438">
        <v>249</v>
      </c>
      <c r="W2438" t="s">
        <v>32</v>
      </c>
      <c r="X2438" t="s">
        <v>274</v>
      </c>
      <c r="Y2438">
        <v>0</v>
      </c>
      <c r="AB2438" t="s">
        <v>237</v>
      </c>
      <c r="AH2438">
        <v>0</v>
      </c>
      <c r="AN2438" t="s">
        <v>238</v>
      </c>
      <c r="AO2438">
        <v>3</v>
      </c>
      <c r="AP2438" t="s">
        <v>239</v>
      </c>
      <c r="AQ2438" s="27">
        <v>41649</v>
      </c>
      <c r="AR2438" t="s">
        <v>240</v>
      </c>
      <c r="AS2438">
        <v>2</v>
      </c>
      <c r="AT2438" t="s">
        <v>239</v>
      </c>
      <c r="AU2438" s="27">
        <v>41649</v>
      </c>
    </row>
    <row r="2439" spans="1:47" x14ac:dyDescent="0.2">
      <c r="A2439">
        <v>2438</v>
      </c>
      <c r="B2439" t="s">
        <v>8984</v>
      </c>
      <c r="C2439" t="s">
        <v>1832</v>
      </c>
      <c r="D2439" t="s">
        <v>8985</v>
      </c>
      <c r="E2439" s="27">
        <v>41506</v>
      </c>
      <c r="F2439" t="s">
        <v>233</v>
      </c>
      <c r="G2439" s="27">
        <v>17813</v>
      </c>
      <c r="H2439">
        <v>67</v>
      </c>
      <c r="I2439" t="s">
        <v>234</v>
      </c>
      <c r="J2439" t="s">
        <v>1115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-1</v>
      </c>
      <c r="Q2439" s="28">
        <v>41505.402083333334</v>
      </c>
      <c r="R2439" s="28">
        <v>41506.082638888889</v>
      </c>
      <c r="S2439" t="s">
        <v>8986</v>
      </c>
      <c r="T2439" s="27">
        <v>41505</v>
      </c>
      <c r="V2439">
        <v>1</v>
      </c>
      <c r="W2439" t="s">
        <v>36</v>
      </c>
      <c r="X2439" t="s">
        <v>279</v>
      </c>
      <c r="Y2439">
        <v>0</v>
      </c>
      <c r="AB2439" t="s">
        <v>237</v>
      </c>
      <c r="AH2439">
        <v>0</v>
      </c>
      <c r="AN2439" t="s">
        <v>238</v>
      </c>
      <c r="AO2439">
        <v>1</v>
      </c>
      <c r="AP2439" t="s">
        <v>239</v>
      </c>
      <c r="AQ2439" s="27">
        <v>41506</v>
      </c>
      <c r="AR2439" t="s">
        <v>240</v>
      </c>
      <c r="AS2439">
        <v>1</v>
      </c>
      <c r="AT2439" t="s">
        <v>239</v>
      </c>
      <c r="AU2439" s="27">
        <v>41506</v>
      </c>
    </row>
    <row r="2440" spans="1:47" x14ac:dyDescent="0.2">
      <c r="A2440">
        <v>2439</v>
      </c>
      <c r="B2440" t="s">
        <v>8987</v>
      </c>
      <c r="C2440" t="s">
        <v>1565</v>
      </c>
      <c r="D2440" t="s">
        <v>2261</v>
      </c>
      <c r="E2440" s="27">
        <v>41308</v>
      </c>
      <c r="F2440" t="s">
        <v>294</v>
      </c>
      <c r="G2440" s="27">
        <v>25621</v>
      </c>
      <c r="H2440">
        <v>46</v>
      </c>
      <c r="I2440" t="s">
        <v>234</v>
      </c>
      <c r="J2440" t="s">
        <v>250</v>
      </c>
      <c r="K2440">
        <v>0</v>
      </c>
      <c r="L2440">
        <v>5</v>
      </c>
      <c r="M2440">
        <v>0</v>
      </c>
      <c r="N2440">
        <v>0</v>
      </c>
      <c r="O2440">
        <v>1</v>
      </c>
      <c r="S2440" t="s">
        <v>8988</v>
      </c>
      <c r="T2440" s="27">
        <v>40267</v>
      </c>
      <c r="V2440">
        <v>1041</v>
      </c>
      <c r="W2440" t="s">
        <v>36</v>
      </c>
      <c r="X2440" t="s">
        <v>324</v>
      </c>
      <c r="Y2440">
        <v>0</v>
      </c>
      <c r="AB2440" t="s">
        <v>237</v>
      </c>
      <c r="AH2440">
        <v>0</v>
      </c>
      <c r="AN2440" t="s">
        <v>238</v>
      </c>
      <c r="AO2440">
        <v>1</v>
      </c>
      <c r="AP2440" t="s">
        <v>239</v>
      </c>
      <c r="AQ2440" s="27">
        <v>41308</v>
      </c>
      <c r="AR2440" t="s">
        <v>240</v>
      </c>
      <c r="AS2440">
        <v>5</v>
      </c>
      <c r="AT2440" t="s">
        <v>246</v>
      </c>
      <c r="AU2440" s="27">
        <v>41308</v>
      </c>
    </row>
    <row r="2441" spans="1:47" x14ac:dyDescent="0.2">
      <c r="A2441">
        <v>2440</v>
      </c>
      <c r="B2441" t="s">
        <v>8989</v>
      </c>
      <c r="C2441" t="s">
        <v>3072</v>
      </c>
      <c r="D2441" t="s">
        <v>5717</v>
      </c>
      <c r="E2441" s="27">
        <v>41773</v>
      </c>
      <c r="F2441" t="s">
        <v>233</v>
      </c>
      <c r="G2441" s="27">
        <v>25993</v>
      </c>
      <c r="H2441">
        <v>45</v>
      </c>
      <c r="I2441" t="s">
        <v>234</v>
      </c>
      <c r="J2441" t="s">
        <v>245</v>
      </c>
      <c r="K2441">
        <v>0</v>
      </c>
      <c r="L2441">
        <v>1</v>
      </c>
      <c r="M2441">
        <v>0</v>
      </c>
      <c r="N2441">
        <v>0</v>
      </c>
      <c r="O2441">
        <v>8</v>
      </c>
      <c r="P2441">
        <v>-23</v>
      </c>
      <c r="Q2441" s="28">
        <v>41750.104166666664</v>
      </c>
      <c r="R2441" s="28">
        <v>41751.356944444444</v>
      </c>
      <c r="S2441" t="s">
        <v>8990</v>
      </c>
      <c r="T2441" s="27">
        <v>41750</v>
      </c>
      <c r="V2441">
        <v>23</v>
      </c>
      <c r="W2441" t="s">
        <v>32</v>
      </c>
      <c r="X2441" t="s">
        <v>997</v>
      </c>
      <c r="Y2441">
        <v>0</v>
      </c>
      <c r="AB2441" t="s">
        <v>237</v>
      </c>
      <c r="AH2441">
        <v>0</v>
      </c>
      <c r="AN2441" t="s">
        <v>238</v>
      </c>
      <c r="AO2441">
        <v>1</v>
      </c>
      <c r="AP2441" t="s">
        <v>239</v>
      </c>
      <c r="AQ2441" s="27">
        <v>41773</v>
      </c>
      <c r="AR2441" t="s">
        <v>240</v>
      </c>
      <c r="AS2441">
        <v>1</v>
      </c>
      <c r="AT2441" t="s">
        <v>239</v>
      </c>
      <c r="AU2441" s="27">
        <v>41773</v>
      </c>
    </row>
    <row r="2442" spans="1:47" x14ac:dyDescent="0.2">
      <c r="A2442">
        <v>2441</v>
      </c>
      <c r="B2442" t="s">
        <v>8991</v>
      </c>
      <c r="C2442" t="s">
        <v>2056</v>
      </c>
      <c r="D2442" t="s">
        <v>8992</v>
      </c>
      <c r="E2442" s="27">
        <v>41499</v>
      </c>
      <c r="F2442" t="s">
        <v>233</v>
      </c>
      <c r="G2442" s="27">
        <v>33208</v>
      </c>
      <c r="H2442">
        <v>25</v>
      </c>
      <c r="I2442" t="s">
        <v>244</v>
      </c>
      <c r="J2442" t="s">
        <v>22</v>
      </c>
      <c r="K2442">
        <v>0</v>
      </c>
      <c r="L2442">
        <v>2</v>
      </c>
      <c r="M2442">
        <v>0</v>
      </c>
      <c r="N2442">
        <v>0</v>
      </c>
      <c r="O2442">
        <v>0</v>
      </c>
      <c r="P2442">
        <v>-1</v>
      </c>
      <c r="Q2442" s="28">
        <v>41498.425000000003</v>
      </c>
      <c r="R2442" s="28">
        <v>41499.34652777778</v>
      </c>
      <c r="S2442" t="s">
        <v>8993</v>
      </c>
      <c r="T2442" s="27">
        <v>41498</v>
      </c>
      <c r="V2442">
        <v>1</v>
      </c>
      <c r="W2442" t="s">
        <v>32</v>
      </c>
      <c r="X2442" t="s">
        <v>801</v>
      </c>
      <c r="Y2442">
        <v>0</v>
      </c>
      <c r="AB2442" t="s">
        <v>237</v>
      </c>
      <c r="AH2442">
        <v>0</v>
      </c>
      <c r="AN2442" t="s">
        <v>238</v>
      </c>
      <c r="AO2442">
        <v>3</v>
      </c>
      <c r="AP2442" t="s">
        <v>239</v>
      </c>
      <c r="AQ2442" s="27">
        <v>41499</v>
      </c>
      <c r="AR2442" t="s">
        <v>240</v>
      </c>
      <c r="AS2442">
        <v>2</v>
      </c>
      <c r="AT2442" t="s">
        <v>239</v>
      </c>
      <c r="AU2442" s="27">
        <v>41499</v>
      </c>
    </row>
    <row r="2443" spans="1:47" x14ac:dyDescent="0.2">
      <c r="A2443">
        <v>2442</v>
      </c>
      <c r="B2443" t="s">
        <v>8994</v>
      </c>
      <c r="C2443" t="s">
        <v>957</v>
      </c>
      <c r="D2443" t="s">
        <v>243</v>
      </c>
      <c r="E2443" s="27">
        <v>41410</v>
      </c>
      <c r="F2443" t="s">
        <v>233</v>
      </c>
      <c r="G2443" s="27">
        <v>33515</v>
      </c>
      <c r="H2443">
        <v>24</v>
      </c>
      <c r="I2443" t="s">
        <v>259</v>
      </c>
      <c r="J2443" t="s">
        <v>250</v>
      </c>
      <c r="K2443">
        <v>0</v>
      </c>
      <c r="L2443">
        <v>9</v>
      </c>
      <c r="M2443">
        <v>2</v>
      </c>
      <c r="N2443">
        <v>1</v>
      </c>
      <c r="O2443">
        <v>8</v>
      </c>
      <c r="P2443">
        <v>-1</v>
      </c>
      <c r="Q2443" s="28">
        <v>41409.284722222219</v>
      </c>
      <c r="R2443" s="28">
        <v>41410.173611111109</v>
      </c>
      <c r="S2443" t="s">
        <v>8995</v>
      </c>
      <c r="U2443" s="27">
        <v>41409</v>
      </c>
      <c r="V2443">
        <v>1</v>
      </c>
      <c r="W2443" t="s">
        <v>32</v>
      </c>
      <c r="X2443" t="s">
        <v>274</v>
      </c>
      <c r="Y2443">
        <v>1</v>
      </c>
      <c r="AA2443" t="s">
        <v>8996</v>
      </c>
      <c r="AB2443" t="s">
        <v>36</v>
      </c>
      <c r="AC2443">
        <v>20</v>
      </c>
      <c r="AD2443" s="27">
        <v>41774</v>
      </c>
      <c r="AE2443" t="s">
        <v>392</v>
      </c>
      <c r="AF2443" s="27">
        <v>41794</v>
      </c>
      <c r="AG2443" s="27">
        <v>41811</v>
      </c>
      <c r="AH2443">
        <v>1</v>
      </c>
      <c r="AJ2443" t="s">
        <v>8997</v>
      </c>
      <c r="AK2443" t="s">
        <v>312</v>
      </c>
      <c r="AL2443" s="27">
        <v>41809</v>
      </c>
      <c r="AM2443" t="s">
        <v>729</v>
      </c>
      <c r="AN2443" t="s">
        <v>238</v>
      </c>
      <c r="AO2443">
        <v>9</v>
      </c>
      <c r="AP2443" t="s">
        <v>269</v>
      </c>
      <c r="AQ2443" s="27">
        <v>41410</v>
      </c>
      <c r="AR2443" t="s">
        <v>240</v>
      </c>
      <c r="AS2443">
        <v>9</v>
      </c>
      <c r="AT2443" t="s">
        <v>269</v>
      </c>
      <c r="AU2443" s="27">
        <v>41410</v>
      </c>
    </row>
    <row r="2444" spans="1:47" x14ac:dyDescent="0.2">
      <c r="A2444">
        <v>2443</v>
      </c>
      <c r="B2444" t="s">
        <v>8998</v>
      </c>
      <c r="C2444" t="s">
        <v>2723</v>
      </c>
      <c r="D2444" t="s">
        <v>6152</v>
      </c>
      <c r="E2444" s="27">
        <v>41405</v>
      </c>
      <c r="F2444" t="s">
        <v>233</v>
      </c>
      <c r="G2444" s="27">
        <v>31859</v>
      </c>
      <c r="H2444">
        <v>29</v>
      </c>
      <c r="I2444" t="s">
        <v>244</v>
      </c>
      <c r="J2444" t="s">
        <v>22</v>
      </c>
      <c r="K2444">
        <v>0</v>
      </c>
      <c r="L2444">
        <v>6</v>
      </c>
      <c r="M2444">
        <v>0</v>
      </c>
      <c r="N2444">
        <v>0</v>
      </c>
      <c r="O2444">
        <v>3</v>
      </c>
      <c r="P2444">
        <v>-1</v>
      </c>
      <c r="Q2444" s="28">
        <v>41404.212500000001</v>
      </c>
      <c r="R2444" s="28">
        <v>41582.162499999999</v>
      </c>
      <c r="S2444" t="s">
        <v>8999</v>
      </c>
      <c r="T2444" s="27">
        <v>41404</v>
      </c>
      <c r="V2444">
        <v>1</v>
      </c>
      <c r="W2444" t="s">
        <v>32</v>
      </c>
      <c r="X2444" t="s">
        <v>588</v>
      </c>
      <c r="Y2444">
        <v>0</v>
      </c>
      <c r="AB2444" t="s">
        <v>237</v>
      </c>
      <c r="AH2444">
        <v>0</v>
      </c>
      <c r="AN2444" t="s">
        <v>238</v>
      </c>
      <c r="AO2444">
        <v>2</v>
      </c>
      <c r="AP2444" t="s">
        <v>239</v>
      </c>
      <c r="AQ2444" s="27">
        <v>41405</v>
      </c>
      <c r="AR2444" t="s">
        <v>240</v>
      </c>
      <c r="AS2444">
        <v>6</v>
      </c>
      <c r="AT2444" t="s">
        <v>246</v>
      </c>
      <c r="AU2444" s="27">
        <v>41405</v>
      </c>
    </row>
    <row r="2445" spans="1:47" x14ac:dyDescent="0.2">
      <c r="A2445">
        <v>2444</v>
      </c>
      <c r="B2445" t="s">
        <v>9000</v>
      </c>
      <c r="C2445" t="s">
        <v>1147</v>
      </c>
      <c r="D2445" t="s">
        <v>381</v>
      </c>
      <c r="E2445" s="27">
        <v>41307</v>
      </c>
      <c r="F2445" t="s">
        <v>233</v>
      </c>
      <c r="G2445" s="27">
        <v>25679</v>
      </c>
      <c r="H2445">
        <v>45</v>
      </c>
      <c r="I2445" t="s">
        <v>234</v>
      </c>
      <c r="J2445" t="s">
        <v>250</v>
      </c>
      <c r="K2445">
        <v>0</v>
      </c>
      <c r="L2445">
        <v>6</v>
      </c>
      <c r="M2445">
        <v>0</v>
      </c>
      <c r="N2445">
        <v>0</v>
      </c>
      <c r="O2445">
        <v>2</v>
      </c>
      <c r="P2445">
        <v>-1</v>
      </c>
      <c r="Q2445" s="28">
        <v>41306.426388888889</v>
      </c>
      <c r="R2445" s="28">
        <v>41335.201388888891</v>
      </c>
      <c r="S2445" t="s">
        <v>9001</v>
      </c>
      <c r="T2445" s="27">
        <v>40962</v>
      </c>
      <c r="V2445">
        <v>345</v>
      </c>
      <c r="W2445" t="s">
        <v>36</v>
      </c>
      <c r="X2445" t="s">
        <v>3409</v>
      </c>
      <c r="Y2445">
        <v>0</v>
      </c>
      <c r="AB2445" t="s">
        <v>237</v>
      </c>
      <c r="AH2445">
        <v>0</v>
      </c>
      <c r="AN2445" t="s">
        <v>238</v>
      </c>
      <c r="AO2445">
        <v>2</v>
      </c>
      <c r="AP2445" t="s">
        <v>239</v>
      </c>
      <c r="AQ2445" s="27">
        <v>41307</v>
      </c>
      <c r="AR2445" t="s">
        <v>240</v>
      </c>
      <c r="AS2445">
        <v>6</v>
      </c>
      <c r="AT2445" t="s">
        <v>246</v>
      </c>
      <c r="AU2445" s="27">
        <v>41307</v>
      </c>
    </row>
    <row r="2446" spans="1:47" x14ac:dyDescent="0.2">
      <c r="A2446">
        <v>2445</v>
      </c>
      <c r="B2446" t="s">
        <v>9002</v>
      </c>
      <c r="C2446" t="s">
        <v>9003</v>
      </c>
      <c r="D2446" t="s">
        <v>9004</v>
      </c>
      <c r="E2446" s="27">
        <v>41293</v>
      </c>
      <c r="F2446" t="s">
        <v>233</v>
      </c>
      <c r="G2446" s="27">
        <v>30945</v>
      </c>
      <c r="H2446">
        <v>31</v>
      </c>
      <c r="I2446" t="s">
        <v>244</v>
      </c>
      <c r="J2446" t="s">
        <v>250</v>
      </c>
      <c r="K2446">
        <v>0</v>
      </c>
      <c r="L2446">
        <v>5</v>
      </c>
      <c r="M2446">
        <v>0</v>
      </c>
      <c r="N2446">
        <v>0</v>
      </c>
      <c r="O2446">
        <v>5</v>
      </c>
      <c r="P2446">
        <v>-1</v>
      </c>
      <c r="Q2446" s="28">
        <v>41292.390972222223</v>
      </c>
      <c r="R2446" s="28">
        <v>41303.436111111114</v>
      </c>
      <c r="S2446" t="s">
        <v>9005</v>
      </c>
      <c r="U2446" s="27">
        <v>41292</v>
      </c>
      <c r="V2446">
        <v>1</v>
      </c>
      <c r="W2446" t="s">
        <v>32</v>
      </c>
      <c r="X2446" t="s">
        <v>274</v>
      </c>
      <c r="Y2446">
        <v>1</v>
      </c>
      <c r="AA2446" t="s">
        <v>9006</v>
      </c>
      <c r="AB2446" t="s">
        <v>36</v>
      </c>
      <c r="AD2446" s="27">
        <v>42360</v>
      </c>
      <c r="AE2446" t="s">
        <v>422</v>
      </c>
      <c r="AH2446">
        <v>0</v>
      </c>
      <c r="AN2446" t="s">
        <v>238</v>
      </c>
      <c r="AO2446">
        <v>2</v>
      </c>
      <c r="AP2446" t="s">
        <v>239</v>
      </c>
      <c r="AQ2446" s="27">
        <v>41293</v>
      </c>
      <c r="AR2446" t="s">
        <v>240</v>
      </c>
      <c r="AS2446">
        <v>5</v>
      </c>
      <c r="AT2446" t="s">
        <v>246</v>
      </c>
      <c r="AU2446" s="27">
        <v>41293</v>
      </c>
    </row>
    <row r="2447" spans="1:47" x14ac:dyDescent="0.2">
      <c r="A2447">
        <v>2446</v>
      </c>
      <c r="B2447" t="s">
        <v>9007</v>
      </c>
      <c r="C2447" t="s">
        <v>3285</v>
      </c>
      <c r="D2447" t="s">
        <v>9008</v>
      </c>
      <c r="E2447" s="27">
        <v>41802</v>
      </c>
      <c r="F2447" t="s">
        <v>233</v>
      </c>
      <c r="G2447" s="27">
        <v>33860</v>
      </c>
      <c r="H2447">
        <v>23</v>
      </c>
      <c r="I2447" t="s">
        <v>259</v>
      </c>
      <c r="J2447" t="s">
        <v>245</v>
      </c>
      <c r="K2447">
        <v>0</v>
      </c>
      <c r="L2447">
        <v>3</v>
      </c>
      <c r="M2447">
        <v>0</v>
      </c>
      <c r="N2447">
        <v>0</v>
      </c>
      <c r="O2447">
        <v>0</v>
      </c>
      <c r="P2447">
        <v>-1</v>
      </c>
      <c r="Q2447" s="28">
        <v>41801.399305555555</v>
      </c>
      <c r="R2447" s="28">
        <v>41809.219444444447</v>
      </c>
      <c r="S2447" t="s">
        <v>9009</v>
      </c>
      <c r="T2447" s="27">
        <v>41801</v>
      </c>
      <c r="V2447">
        <v>1</v>
      </c>
      <c r="W2447" t="s">
        <v>32</v>
      </c>
      <c r="X2447" t="s">
        <v>974</v>
      </c>
      <c r="Y2447">
        <v>1</v>
      </c>
      <c r="AA2447" t="s">
        <v>9010</v>
      </c>
      <c r="AB2447" t="s">
        <v>36</v>
      </c>
      <c r="AC2447">
        <v>0</v>
      </c>
      <c r="AD2447" s="27">
        <v>41977</v>
      </c>
      <c r="AE2447" t="s">
        <v>548</v>
      </c>
      <c r="AF2447" s="27">
        <v>41977</v>
      </c>
      <c r="AG2447" s="27">
        <v>42013</v>
      </c>
      <c r="AH2447">
        <v>0</v>
      </c>
      <c r="AN2447" t="s">
        <v>238</v>
      </c>
      <c r="AO2447">
        <v>4</v>
      </c>
      <c r="AP2447" t="s">
        <v>239</v>
      </c>
      <c r="AQ2447" s="27">
        <v>41802</v>
      </c>
      <c r="AR2447" t="s">
        <v>240</v>
      </c>
      <c r="AS2447">
        <v>3</v>
      </c>
      <c r="AT2447" t="s">
        <v>239</v>
      </c>
      <c r="AU2447" s="27">
        <v>41802</v>
      </c>
    </row>
    <row r="2448" spans="1:47" x14ac:dyDescent="0.2">
      <c r="A2448">
        <v>2447</v>
      </c>
      <c r="B2448" t="s">
        <v>9011</v>
      </c>
      <c r="C2448" t="s">
        <v>9012</v>
      </c>
      <c r="D2448" t="s">
        <v>2846</v>
      </c>
      <c r="E2448" s="27">
        <v>41823</v>
      </c>
      <c r="F2448" t="s">
        <v>294</v>
      </c>
      <c r="G2448" s="27">
        <v>34165</v>
      </c>
      <c r="H2448">
        <v>22</v>
      </c>
      <c r="I2448" t="s">
        <v>259</v>
      </c>
      <c r="J2448" t="s">
        <v>250</v>
      </c>
      <c r="K2448">
        <v>0</v>
      </c>
      <c r="L2448">
        <v>5</v>
      </c>
      <c r="M2448">
        <v>0</v>
      </c>
      <c r="N2448">
        <v>1</v>
      </c>
      <c r="O2448">
        <v>0</v>
      </c>
      <c r="P2448">
        <v>-1</v>
      </c>
      <c r="Q2448" s="28">
        <v>41822.345833333333</v>
      </c>
      <c r="R2448" s="28">
        <v>41823.378472222219</v>
      </c>
      <c r="S2448" t="s">
        <v>9013</v>
      </c>
      <c r="T2448" s="27">
        <v>41822</v>
      </c>
      <c r="V2448">
        <v>1</v>
      </c>
      <c r="W2448" t="s">
        <v>36</v>
      </c>
      <c r="X2448" t="s">
        <v>279</v>
      </c>
      <c r="Y2448">
        <v>0</v>
      </c>
      <c r="AB2448" t="s">
        <v>237</v>
      </c>
      <c r="AH2448">
        <v>0</v>
      </c>
      <c r="AN2448" t="s">
        <v>238</v>
      </c>
      <c r="AO2448">
        <v>4</v>
      </c>
      <c r="AP2448" t="s">
        <v>239</v>
      </c>
      <c r="AQ2448" s="27">
        <v>41823</v>
      </c>
      <c r="AR2448" t="s">
        <v>240</v>
      </c>
      <c r="AS2448">
        <v>5</v>
      </c>
      <c r="AT2448" t="s">
        <v>246</v>
      </c>
      <c r="AU2448" s="27">
        <v>41823</v>
      </c>
    </row>
    <row r="2449" spans="1:47" x14ac:dyDescent="0.2">
      <c r="A2449">
        <v>2448</v>
      </c>
      <c r="B2449" t="s">
        <v>9014</v>
      </c>
      <c r="C2449" t="s">
        <v>4367</v>
      </c>
      <c r="D2449" t="s">
        <v>9015</v>
      </c>
      <c r="E2449" s="27">
        <v>41684</v>
      </c>
      <c r="F2449" t="s">
        <v>233</v>
      </c>
      <c r="G2449" s="27">
        <v>34778</v>
      </c>
      <c r="H2449">
        <v>21</v>
      </c>
      <c r="I2449" t="s">
        <v>259</v>
      </c>
      <c r="J2449" t="s">
        <v>250</v>
      </c>
      <c r="K2449">
        <v>0</v>
      </c>
      <c r="L2449">
        <v>8</v>
      </c>
      <c r="M2449">
        <v>0</v>
      </c>
      <c r="N2449">
        <v>0</v>
      </c>
      <c r="O2449">
        <v>0</v>
      </c>
      <c r="P2449">
        <v>-1</v>
      </c>
      <c r="Q2449" s="28">
        <v>41683.213194444441</v>
      </c>
      <c r="R2449" s="28">
        <v>41692.165277777778</v>
      </c>
      <c r="S2449" t="s">
        <v>9016</v>
      </c>
      <c r="T2449" s="27">
        <v>41683</v>
      </c>
      <c r="V2449">
        <v>1</v>
      </c>
      <c r="W2449" t="s">
        <v>32</v>
      </c>
      <c r="X2449" t="s">
        <v>359</v>
      </c>
      <c r="Y2449">
        <v>1</v>
      </c>
      <c r="AA2449" t="s">
        <v>9017</v>
      </c>
      <c r="AB2449" t="s">
        <v>36</v>
      </c>
      <c r="AC2449">
        <v>0</v>
      </c>
      <c r="AD2449" s="27">
        <v>41738</v>
      </c>
      <c r="AE2449" t="s">
        <v>474</v>
      </c>
      <c r="AF2449" s="27">
        <v>41738</v>
      </c>
      <c r="AG2449" s="27">
        <v>41757</v>
      </c>
      <c r="AH2449">
        <v>0</v>
      </c>
      <c r="AN2449" t="s">
        <v>238</v>
      </c>
      <c r="AO2449">
        <v>9</v>
      </c>
      <c r="AP2449" t="s">
        <v>269</v>
      </c>
      <c r="AQ2449" s="27">
        <v>41684</v>
      </c>
      <c r="AR2449" t="s">
        <v>240</v>
      </c>
      <c r="AS2449">
        <v>8</v>
      </c>
      <c r="AT2449" t="s">
        <v>269</v>
      </c>
      <c r="AU2449" s="27">
        <v>41684</v>
      </c>
    </row>
    <row r="2450" spans="1:47" x14ac:dyDescent="0.2">
      <c r="A2450">
        <v>2449</v>
      </c>
      <c r="B2450" t="s">
        <v>9018</v>
      </c>
      <c r="C2450" t="s">
        <v>2670</v>
      </c>
      <c r="D2450" t="s">
        <v>4215</v>
      </c>
      <c r="E2450" s="27">
        <v>41970</v>
      </c>
      <c r="F2450" t="s">
        <v>233</v>
      </c>
      <c r="G2450" s="27">
        <v>32713</v>
      </c>
      <c r="H2450">
        <v>26</v>
      </c>
      <c r="I2450" t="s">
        <v>244</v>
      </c>
      <c r="J2450" t="s">
        <v>250</v>
      </c>
      <c r="K2450">
        <v>0</v>
      </c>
      <c r="L2450">
        <v>8</v>
      </c>
      <c r="M2450">
        <v>1</v>
      </c>
      <c r="N2450">
        <v>0</v>
      </c>
      <c r="O2450">
        <v>18</v>
      </c>
      <c r="P2450">
        <v>-1</v>
      </c>
      <c r="Q2450" s="28">
        <v>41969.102083333331</v>
      </c>
      <c r="R2450" s="28">
        <v>42152.269444444442</v>
      </c>
      <c r="S2450" t="s">
        <v>9019</v>
      </c>
      <c r="T2450" s="27">
        <v>41969</v>
      </c>
      <c r="V2450">
        <v>1</v>
      </c>
      <c r="W2450" t="s">
        <v>32</v>
      </c>
      <c r="X2450" t="s">
        <v>236</v>
      </c>
      <c r="Y2450">
        <v>0</v>
      </c>
      <c r="AB2450" t="s">
        <v>237</v>
      </c>
      <c r="AH2450">
        <v>0</v>
      </c>
      <c r="AN2450" t="s">
        <v>238</v>
      </c>
      <c r="AO2450">
        <v>7</v>
      </c>
      <c r="AP2450" t="s">
        <v>246</v>
      </c>
      <c r="AQ2450" s="27">
        <v>41970</v>
      </c>
      <c r="AR2450" t="s">
        <v>240</v>
      </c>
      <c r="AS2450">
        <v>8</v>
      </c>
      <c r="AT2450" t="s">
        <v>269</v>
      </c>
      <c r="AU2450" s="27">
        <v>41970</v>
      </c>
    </row>
    <row r="2451" spans="1:47" x14ac:dyDescent="0.2">
      <c r="A2451">
        <v>2450</v>
      </c>
      <c r="B2451" t="s">
        <v>9020</v>
      </c>
      <c r="C2451" t="s">
        <v>2212</v>
      </c>
      <c r="D2451" t="s">
        <v>9021</v>
      </c>
      <c r="E2451" s="27">
        <v>41299</v>
      </c>
      <c r="F2451" t="s">
        <v>233</v>
      </c>
      <c r="G2451" s="27">
        <v>33306</v>
      </c>
      <c r="H2451">
        <v>25</v>
      </c>
      <c r="I2451" t="s">
        <v>244</v>
      </c>
      <c r="J2451" t="s">
        <v>353</v>
      </c>
      <c r="K2451">
        <v>0</v>
      </c>
      <c r="L2451">
        <v>6</v>
      </c>
      <c r="M2451">
        <v>0</v>
      </c>
      <c r="N2451">
        <v>0</v>
      </c>
      <c r="O2451">
        <v>0</v>
      </c>
      <c r="W2451" t="s">
        <v>237</v>
      </c>
      <c r="Y2451">
        <v>-1</v>
      </c>
      <c r="AB2451" t="s">
        <v>237</v>
      </c>
      <c r="AH2451">
        <v>0</v>
      </c>
      <c r="AN2451" t="s">
        <v>238</v>
      </c>
      <c r="AO2451">
        <v>4</v>
      </c>
      <c r="AP2451" t="s">
        <v>239</v>
      </c>
      <c r="AQ2451" s="27">
        <v>41299</v>
      </c>
      <c r="AR2451" t="s">
        <v>240</v>
      </c>
      <c r="AS2451">
        <v>6</v>
      </c>
      <c r="AT2451" t="s">
        <v>246</v>
      </c>
      <c r="AU2451" s="27">
        <v>41299</v>
      </c>
    </row>
    <row r="2452" spans="1:47" x14ac:dyDescent="0.2">
      <c r="A2452">
        <v>2451</v>
      </c>
      <c r="B2452" t="s">
        <v>9022</v>
      </c>
      <c r="C2452" t="s">
        <v>803</v>
      </c>
      <c r="D2452" t="s">
        <v>1759</v>
      </c>
      <c r="E2452" s="27">
        <v>41675</v>
      </c>
      <c r="F2452" t="s">
        <v>233</v>
      </c>
      <c r="G2452" s="27">
        <v>20149</v>
      </c>
      <c r="H2452">
        <v>61</v>
      </c>
      <c r="I2452" t="s">
        <v>234</v>
      </c>
      <c r="J2452" t="s">
        <v>245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-1</v>
      </c>
      <c r="Q2452" s="28">
        <v>41674.337500000001</v>
      </c>
      <c r="R2452" s="28">
        <v>41675.050000000003</v>
      </c>
      <c r="S2452" t="s">
        <v>9023</v>
      </c>
      <c r="T2452" s="27">
        <v>41674</v>
      </c>
      <c r="V2452">
        <v>1</v>
      </c>
      <c r="W2452" t="s">
        <v>36</v>
      </c>
      <c r="X2452" t="s">
        <v>263</v>
      </c>
      <c r="Y2452">
        <v>0</v>
      </c>
      <c r="AB2452" t="s">
        <v>237</v>
      </c>
      <c r="AH2452">
        <v>0</v>
      </c>
      <c r="AN2452" t="s">
        <v>238</v>
      </c>
      <c r="AO2452">
        <v>1</v>
      </c>
      <c r="AP2452" t="s">
        <v>239</v>
      </c>
      <c r="AQ2452" s="27">
        <v>41675</v>
      </c>
      <c r="AR2452" t="s">
        <v>240</v>
      </c>
      <c r="AS2452">
        <v>1</v>
      </c>
      <c r="AT2452" t="s">
        <v>239</v>
      </c>
      <c r="AU2452" s="27">
        <v>41675</v>
      </c>
    </row>
    <row r="2453" spans="1:47" x14ac:dyDescent="0.2">
      <c r="A2453">
        <v>2452</v>
      </c>
      <c r="B2453" t="s">
        <v>9024</v>
      </c>
      <c r="C2453" t="s">
        <v>1218</v>
      </c>
      <c r="D2453" t="s">
        <v>9025</v>
      </c>
      <c r="E2453" s="27">
        <v>41979</v>
      </c>
      <c r="F2453" t="s">
        <v>233</v>
      </c>
      <c r="G2453" s="27">
        <v>22548</v>
      </c>
      <c r="H2453">
        <v>54</v>
      </c>
      <c r="I2453" t="s">
        <v>234</v>
      </c>
      <c r="J2453" t="s">
        <v>250</v>
      </c>
      <c r="K2453">
        <v>0</v>
      </c>
      <c r="L2453">
        <v>5</v>
      </c>
      <c r="M2453">
        <v>0</v>
      </c>
      <c r="N2453">
        <v>0</v>
      </c>
      <c r="O2453">
        <v>12</v>
      </c>
      <c r="P2453">
        <v>0</v>
      </c>
      <c r="Q2453" s="28">
        <v>41979.509027777778</v>
      </c>
      <c r="R2453" s="28">
        <v>41979.310416666667</v>
      </c>
      <c r="S2453" t="s">
        <v>9026</v>
      </c>
      <c r="T2453" s="27">
        <v>41978</v>
      </c>
      <c r="V2453">
        <v>1</v>
      </c>
      <c r="W2453" t="s">
        <v>32</v>
      </c>
      <c r="X2453" t="s">
        <v>261</v>
      </c>
      <c r="Y2453">
        <v>0</v>
      </c>
      <c r="AB2453" t="s">
        <v>237</v>
      </c>
      <c r="AH2453">
        <v>0</v>
      </c>
      <c r="AN2453" t="s">
        <v>238</v>
      </c>
      <c r="AO2453">
        <v>3</v>
      </c>
      <c r="AP2453" t="s">
        <v>239</v>
      </c>
      <c r="AQ2453" s="27">
        <v>41979</v>
      </c>
      <c r="AR2453" t="s">
        <v>240</v>
      </c>
      <c r="AS2453">
        <v>5</v>
      </c>
      <c r="AT2453" t="s">
        <v>246</v>
      </c>
      <c r="AU2453" s="27">
        <v>41979</v>
      </c>
    </row>
    <row r="2454" spans="1:47" x14ac:dyDescent="0.2">
      <c r="A2454">
        <v>2453</v>
      </c>
      <c r="B2454" t="s">
        <v>9027</v>
      </c>
      <c r="C2454" t="s">
        <v>9028</v>
      </c>
      <c r="D2454" t="s">
        <v>9029</v>
      </c>
      <c r="E2454" s="27">
        <v>41608</v>
      </c>
      <c r="F2454" t="s">
        <v>294</v>
      </c>
      <c r="G2454" s="27">
        <v>23702</v>
      </c>
      <c r="H2454">
        <v>51</v>
      </c>
      <c r="I2454" t="s">
        <v>234</v>
      </c>
      <c r="J2454" t="s">
        <v>245</v>
      </c>
      <c r="K2454">
        <v>0</v>
      </c>
      <c r="L2454">
        <v>7</v>
      </c>
      <c r="M2454">
        <v>0</v>
      </c>
      <c r="N2454">
        <v>0</v>
      </c>
      <c r="O2454">
        <v>5</v>
      </c>
      <c r="P2454">
        <v>-1</v>
      </c>
      <c r="Q2454" s="28">
        <v>41607.51666666667</v>
      </c>
      <c r="R2454" s="28">
        <v>41628.277777777781</v>
      </c>
      <c r="S2454" t="s">
        <v>9030</v>
      </c>
      <c r="T2454" s="27">
        <v>41607</v>
      </c>
      <c r="V2454">
        <v>1</v>
      </c>
      <c r="W2454" t="s">
        <v>36</v>
      </c>
      <c r="X2454" t="s">
        <v>279</v>
      </c>
      <c r="Y2454">
        <v>1</v>
      </c>
      <c r="AA2454" t="s">
        <v>9031</v>
      </c>
      <c r="AB2454" t="s">
        <v>32</v>
      </c>
      <c r="AC2454">
        <v>0</v>
      </c>
      <c r="AD2454" s="27">
        <v>42221</v>
      </c>
      <c r="AE2454" t="s">
        <v>9032</v>
      </c>
      <c r="AF2454" s="27">
        <v>42221</v>
      </c>
      <c r="AG2454" s="27">
        <v>42299</v>
      </c>
      <c r="AH2454">
        <v>0</v>
      </c>
      <c r="AN2454" t="s">
        <v>238</v>
      </c>
      <c r="AO2454">
        <v>1</v>
      </c>
      <c r="AP2454" t="s">
        <v>239</v>
      </c>
      <c r="AQ2454" s="27">
        <v>41608</v>
      </c>
      <c r="AR2454" t="s">
        <v>240</v>
      </c>
      <c r="AS2454">
        <v>7</v>
      </c>
      <c r="AT2454" t="s">
        <v>246</v>
      </c>
      <c r="AU2454" s="27">
        <v>41608</v>
      </c>
    </row>
    <row r="2455" spans="1:47" x14ac:dyDescent="0.2">
      <c r="A2455">
        <v>2454</v>
      </c>
      <c r="B2455" t="s">
        <v>9033</v>
      </c>
      <c r="C2455" t="s">
        <v>9034</v>
      </c>
      <c r="D2455" t="s">
        <v>9035</v>
      </c>
      <c r="E2455" s="27">
        <v>41439</v>
      </c>
      <c r="F2455" t="s">
        <v>233</v>
      </c>
      <c r="G2455" s="27">
        <v>30725</v>
      </c>
      <c r="H2455">
        <v>32</v>
      </c>
      <c r="I2455" t="s">
        <v>244</v>
      </c>
      <c r="J2455" t="s">
        <v>22</v>
      </c>
      <c r="K2455">
        <v>0</v>
      </c>
      <c r="L2455">
        <v>1</v>
      </c>
      <c r="M2455">
        <v>0</v>
      </c>
      <c r="N2455">
        <v>0</v>
      </c>
      <c r="O2455">
        <v>1</v>
      </c>
      <c r="P2455">
        <v>-15</v>
      </c>
      <c r="Q2455" s="28">
        <v>41424.184027777781</v>
      </c>
      <c r="R2455" s="28">
        <v>41439.497916666667</v>
      </c>
      <c r="S2455" t="s">
        <v>9036</v>
      </c>
      <c r="T2455" s="27">
        <v>41424</v>
      </c>
      <c r="V2455">
        <v>15</v>
      </c>
      <c r="W2455" t="s">
        <v>32</v>
      </c>
      <c r="X2455" t="s">
        <v>1555</v>
      </c>
      <c r="Y2455">
        <v>0</v>
      </c>
      <c r="AB2455" t="s">
        <v>237</v>
      </c>
      <c r="AH2455">
        <v>0</v>
      </c>
      <c r="AN2455" t="s">
        <v>238</v>
      </c>
      <c r="AO2455">
        <v>1</v>
      </c>
      <c r="AP2455" t="s">
        <v>239</v>
      </c>
      <c r="AQ2455" s="27">
        <v>41439</v>
      </c>
      <c r="AR2455" t="s">
        <v>240</v>
      </c>
      <c r="AS2455">
        <v>1</v>
      </c>
      <c r="AT2455" t="s">
        <v>239</v>
      </c>
      <c r="AU2455" s="27">
        <v>41439</v>
      </c>
    </row>
    <row r="2456" spans="1:47" x14ac:dyDescent="0.2">
      <c r="A2456">
        <v>2455</v>
      </c>
      <c r="B2456" t="s">
        <v>9037</v>
      </c>
      <c r="C2456" t="s">
        <v>1900</v>
      </c>
      <c r="D2456" t="s">
        <v>9038</v>
      </c>
      <c r="E2456" s="27">
        <v>41593</v>
      </c>
      <c r="F2456" t="s">
        <v>294</v>
      </c>
      <c r="G2456" s="27">
        <v>29272</v>
      </c>
      <c r="H2456">
        <v>36</v>
      </c>
      <c r="I2456" t="s">
        <v>244</v>
      </c>
      <c r="J2456" t="s">
        <v>245</v>
      </c>
      <c r="K2456">
        <v>0</v>
      </c>
      <c r="L2456">
        <v>2</v>
      </c>
      <c r="M2456">
        <v>0</v>
      </c>
      <c r="N2456">
        <v>0</v>
      </c>
      <c r="O2456">
        <v>0</v>
      </c>
      <c r="W2456" t="s">
        <v>237</v>
      </c>
      <c r="Y2456">
        <v>-1</v>
      </c>
      <c r="AB2456" t="s">
        <v>237</v>
      </c>
      <c r="AH2456">
        <v>0</v>
      </c>
      <c r="AN2456" t="s">
        <v>238</v>
      </c>
      <c r="AO2456">
        <v>1</v>
      </c>
      <c r="AP2456" t="s">
        <v>239</v>
      </c>
      <c r="AQ2456" s="27">
        <v>41593</v>
      </c>
      <c r="AR2456" t="s">
        <v>240</v>
      </c>
      <c r="AS2456">
        <v>2</v>
      </c>
      <c r="AT2456" t="s">
        <v>239</v>
      </c>
      <c r="AU2456" s="27">
        <v>41593</v>
      </c>
    </row>
    <row r="2457" spans="1:47" x14ac:dyDescent="0.2">
      <c r="A2457">
        <v>2456</v>
      </c>
      <c r="B2457" t="s">
        <v>9039</v>
      </c>
      <c r="C2457" t="s">
        <v>803</v>
      </c>
      <c r="D2457" t="s">
        <v>9040</v>
      </c>
      <c r="E2457" s="27">
        <v>41326</v>
      </c>
      <c r="F2457" t="s">
        <v>233</v>
      </c>
      <c r="G2457" s="27">
        <v>26488</v>
      </c>
      <c r="H2457">
        <v>43</v>
      </c>
      <c r="I2457" t="s">
        <v>244</v>
      </c>
      <c r="J2457" t="s">
        <v>245</v>
      </c>
      <c r="K2457">
        <v>0</v>
      </c>
      <c r="L2457">
        <v>6</v>
      </c>
      <c r="M2457">
        <v>0</v>
      </c>
      <c r="N2457">
        <v>0</v>
      </c>
      <c r="O2457">
        <v>9</v>
      </c>
      <c r="P2457">
        <v>-2</v>
      </c>
      <c r="Q2457" s="28">
        <v>41324.381944444445</v>
      </c>
      <c r="R2457" s="28">
        <v>41325.290972222225</v>
      </c>
      <c r="S2457" t="s">
        <v>9041</v>
      </c>
      <c r="T2457" s="27">
        <v>41324</v>
      </c>
      <c r="V2457">
        <v>2</v>
      </c>
      <c r="W2457" t="s">
        <v>32</v>
      </c>
      <c r="X2457" t="s">
        <v>4479</v>
      </c>
      <c r="Y2457">
        <v>0</v>
      </c>
      <c r="AB2457" t="s">
        <v>237</v>
      </c>
      <c r="AH2457">
        <v>0</v>
      </c>
      <c r="AN2457" t="s">
        <v>238</v>
      </c>
      <c r="AO2457">
        <v>1</v>
      </c>
      <c r="AP2457" t="s">
        <v>239</v>
      </c>
      <c r="AQ2457" s="27">
        <v>41326</v>
      </c>
      <c r="AR2457" t="s">
        <v>240</v>
      </c>
      <c r="AS2457">
        <v>6</v>
      </c>
      <c r="AT2457" t="s">
        <v>246</v>
      </c>
      <c r="AU2457" s="27">
        <v>41326</v>
      </c>
    </row>
    <row r="2458" spans="1:47" x14ac:dyDescent="0.2">
      <c r="A2458">
        <v>2457</v>
      </c>
      <c r="B2458" t="s">
        <v>9042</v>
      </c>
      <c r="C2458" t="s">
        <v>1342</v>
      </c>
      <c r="D2458" t="s">
        <v>1300</v>
      </c>
      <c r="E2458" s="27">
        <v>41664</v>
      </c>
      <c r="F2458" t="s">
        <v>233</v>
      </c>
      <c r="G2458" s="27">
        <v>30560</v>
      </c>
      <c r="H2458">
        <v>32</v>
      </c>
      <c r="I2458" t="s">
        <v>244</v>
      </c>
      <c r="J2458" t="s">
        <v>22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-1</v>
      </c>
      <c r="Q2458" s="28">
        <v>41663.067361111112</v>
      </c>
      <c r="R2458" s="28">
        <v>41664.349305555559</v>
      </c>
      <c r="S2458" t="s">
        <v>9043</v>
      </c>
      <c r="T2458" s="27">
        <v>41663</v>
      </c>
      <c r="V2458">
        <v>1</v>
      </c>
      <c r="W2458" t="s">
        <v>36</v>
      </c>
      <c r="X2458" t="s">
        <v>279</v>
      </c>
      <c r="Y2458">
        <v>0</v>
      </c>
      <c r="AB2458" t="s">
        <v>237</v>
      </c>
      <c r="AH2458">
        <v>0</v>
      </c>
      <c r="AN2458" t="s">
        <v>238</v>
      </c>
      <c r="AO2458">
        <v>1</v>
      </c>
      <c r="AP2458" t="s">
        <v>239</v>
      </c>
      <c r="AQ2458" s="27">
        <v>41664</v>
      </c>
      <c r="AR2458" t="s">
        <v>240</v>
      </c>
      <c r="AS2458">
        <v>1</v>
      </c>
      <c r="AT2458" t="s">
        <v>239</v>
      </c>
      <c r="AU2458" s="27">
        <v>41664</v>
      </c>
    </row>
    <row r="2459" spans="1:47" x14ac:dyDescent="0.2">
      <c r="A2459">
        <v>2458</v>
      </c>
      <c r="B2459" t="s">
        <v>9044</v>
      </c>
      <c r="C2459" t="s">
        <v>9045</v>
      </c>
      <c r="D2459" t="s">
        <v>3416</v>
      </c>
      <c r="E2459" s="27">
        <v>41891</v>
      </c>
      <c r="F2459" t="s">
        <v>294</v>
      </c>
      <c r="G2459" s="27">
        <v>30357</v>
      </c>
      <c r="H2459">
        <v>33</v>
      </c>
      <c r="I2459" t="s">
        <v>244</v>
      </c>
      <c r="J2459" t="s">
        <v>1115</v>
      </c>
      <c r="K2459">
        <v>0</v>
      </c>
      <c r="L2459">
        <v>2</v>
      </c>
      <c r="M2459">
        <v>0</v>
      </c>
      <c r="N2459">
        <v>0</v>
      </c>
      <c r="O2459">
        <v>0</v>
      </c>
      <c r="P2459">
        <v>0</v>
      </c>
      <c r="Q2459" s="28">
        <v>41891.511111111111</v>
      </c>
      <c r="R2459" s="28">
        <v>41891.066666666666</v>
      </c>
      <c r="S2459" t="s">
        <v>9046</v>
      </c>
      <c r="T2459" s="27">
        <v>41886</v>
      </c>
      <c r="V2459">
        <v>5</v>
      </c>
      <c r="W2459" t="s">
        <v>36</v>
      </c>
      <c r="X2459" t="s">
        <v>279</v>
      </c>
      <c r="Y2459">
        <v>0</v>
      </c>
      <c r="AB2459" t="s">
        <v>237</v>
      </c>
      <c r="AH2459">
        <v>0</v>
      </c>
      <c r="AN2459" t="s">
        <v>238</v>
      </c>
      <c r="AO2459">
        <v>1</v>
      </c>
      <c r="AP2459" t="s">
        <v>239</v>
      </c>
      <c r="AQ2459" s="27">
        <v>41891</v>
      </c>
      <c r="AR2459" t="s">
        <v>240</v>
      </c>
      <c r="AS2459">
        <v>2</v>
      </c>
      <c r="AT2459" t="s">
        <v>239</v>
      </c>
      <c r="AU2459" s="27">
        <v>41891</v>
      </c>
    </row>
    <row r="2460" spans="1:47" x14ac:dyDescent="0.2">
      <c r="A2460">
        <v>2459</v>
      </c>
      <c r="B2460" t="s">
        <v>9047</v>
      </c>
      <c r="C2460" t="s">
        <v>6410</v>
      </c>
      <c r="D2460" t="s">
        <v>9048</v>
      </c>
      <c r="E2460" s="27">
        <v>41682</v>
      </c>
      <c r="F2460" t="s">
        <v>233</v>
      </c>
      <c r="G2460" s="27">
        <v>29169</v>
      </c>
      <c r="H2460">
        <v>36</v>
      </c>
      <c r="I2460" t="s">
        <v>244</v>
      </c>
      <c r="J2460" t="s">
        <v>250</v>
      </c>
      <c r="K2460">
        <v>0</v>
      </c>
      <c r="L2460">
        <v>5</v>
      </c>
      <c r="M2460">
        <v>0</v>
      </c>
      <c r="N2460">
        <v>0</v>
      </c>
      <c r="O2460">
        <v>0</v>
      </c>
      <c r="P2460">
        <v>-1</v>
      </c>
      <c r="Q2460" s="28">
        <v>41681.535416666666</v>
      </c>
      <c r="R2460" s="28">
        <v>41682.367361111108</v>
      </c>
      <c r="S2460" t="s">
        <v>9049</v>
      </c>
      <c r="T2460" s="27">
        <v>41681</v>
      </c>
      <c r="V2460">
        <v>1</v>
      </c>
      <c r="W2460" t="s">
        <v>32</v>
      </c>
      <c r="X2460" t="s">
        <v>348</v>
      </c>
      <c r="Y2460">
        <v>0</v>
      </c>
      <c r="AB2460" t="s">
        <v>237</v>
      </c>
      <c r="AH2460">
        <v>0</v>
      </c>
      <c r="AN2460" t="s">
        <v>238</v>
      </c>
      <c r="AO2460">
        <v>2</v>
      </c>
      <c r="AP2460" t="s">
        <v>239</v>
      </c>
      <c r="AQ2460" s="27">
        <v>41682</v>
      </c>
      <c r="AR2460" t="s">
        <v>240</v>
      </c>
      <c r="AS2460">
        <v>5</v>
      </c>
      <c r="AT2460" t="s">
        <v>246</v>
      </c>
      <c r="AU2460" s="27">
        <v>41682</v>
      </c>
    </row>
    <row r="2461" spans="1:47" x14ac:dyDescent="0.2">
      <c r="A2461">
        <v>2460</v>
      </c>
      <c r="B2461" t="s">
        <v>9050</v>
      </c>
      <c r="C2461" t="s">
        <v>242</v>
      </c>
      <c r="D2461" t="s">
        <v>9051</v>
      </c>
      <c r="E2461" s="27">
        <v>41543</v>
      </c>
      <c r="F2461" t="s">
        <v>233</v>
      </c>
      <c r="G2461" s="27">
        <v>21132</v>
      </c>
      <c r="H2461">
        <v>58</v>
      </c>
      <c r="I2461" t="s">
        <v>234</v>
      </c>
      <c r="J2461" t="s">
        <v>245</v>
      </c>
      <c r="K2461">
        <v>0</v>
      </c>
      <c r="L2461">
        <v>4</v>
      </c>
      <c r="M2461">
        <v>0</v>
      </c>
      <c r="N2461">
        <v>0</v>
      </c>
      <c r="O2461">
        <v>3</v>
      </c>
      <c r="P2461">
        <v>0</v>
      </c>
      <c r="Q2461" s="28">
        <v>41543.147222222222</v>
      </c>
      <c r="R2461" s="28">
        <v>41558.40347222222</v>
      </c>
      <c r="S2461" t="s">
        <v>9052</v>
      </c>
      <c r="T2461" s="27">
        <v>41543</v>
      </c>
      <c r="V2461">
        <v>0</v>
      </c>
      <c r="W2461" t="s">
        <v>32</v>
      </c>
      <c r="X2461" t="s">
        <v>494</v>
      </c>
      <c r="Y2461">
        <v>1</v>
      </c>
      <c r="AA2461" t="s">
        <v>9053</v>
      </c>
      <c r="AB2461" t="s">
        <v>32</v>
      </c>
      <c r="AC2461">
        <v>0</v>
      </c>
      <c r="AD2461" s="27">
        <v>41723</v>
      </c>
      <c r="AE2461" t="s">
        <v>494</v>
      </c>
      <c r="AF2461" s="27">
        <v>41723</v>
      </c>
      <c r="AG2461" s="27">
        <v>41842</v>
      </c>
      <c r="AH2461">
        <v>0</v>
      </c>
      <c r="AN2461" t="s">
        <v>238</v>
      </c>
      <c r="AO2461">
        <v>1</v>
      </c>
      <c r="AP2461" t="s">
        <v>239</v>
      </c>
      <c r="AQ2461" s="27">
        <v>41543</v>
      </c>
      <c r="AR2461" t="s">
        <v>240</v>
      </c>
      <c r="AS2461">
        <v>4</v>
      </c>
      <c r="AT2461" t="s">
        <v>239</v>
      </c>
      <c r="AU2461" s="27">
        <v>41543</v>
      </c>
    </row>
    <row r="2462" spans="1:47" x14ac:dyDescent="0.2">
      <c r="A2462">
        <v>2461</v>
      </c>
      <c r="B2462" t="s">
        <v>9054</v>
      </c>
      <c r="C2462" t="s">
        <v>9055</v>
      </c>
      <c r="D2462" t="s">
        <v>732</v>
      </c>
      <c r="E2462" s="27">
        <v>41850</v>
      </c>
      <c r="F2462" t="s">
        <v>294</v>
      </c>
      <c r="G2462" s="27">
        <v>24510</v>
      </c>
      <c r="H2462">
        <v>49</v>
      </c>
      <c r="I2462" t="s">
        <v>234</v>
      </c>
      <c r="J2462" t="s">
        <v>250</v>
      </c>
      <c r="K2462">
        <v>0</v>
      </c>
      <c r="L2462">
        <v>1</v>
      </c>
      <c r="M2462">
        <v>0</v>
      </c>
      <c r="N2462">
        <v>0</v>
      </c>
      <c r="O2462">
        <v>1</v>
      </c>
      <c r="P2462">
        <v>-15</v>
      </c>
      <c r="Q2462" s="28">
        <v>41835.047222222223</v>
      </c>
      <c r="R2462" s="28">
        <v>41836.398611111108</v>
      </c>
      <c r="S2462" t="s">
        <v>9056</v>
      </c>
      <c r="U2462" s="27">
        <v>41835</v>
      </c>
      <c r="V2462">
        <v>15</v>
      </c>
      <c r="W2462" t="s">
        <v>32</v>
      </c>
      <c r="X2462" t="s">
        <v>274</v>
      </c>
      <c r="Y2462">
        <v>0</v>
      </c>
      <c r="AB2462" t="s">
        <v>237</v>
      </c>
      <c r="AH2462">
        <v>0</v>
      </c>
      <c r="AN2462" t="s">
        <v>238</v>
      </c>
      <c r="AO2462">
        <v>1</v>
      </c>
      <c r="AP2462" t="s">
        <v>239</v>
      </c>
      <c r="AQ2462" s="27">
        <v>41850</v>
      </c>
      <c r="AR2462" t="s">
        <v>240</v>
      </c>
      <c r="AS2462">
        <v>1</v>
      </c>
      <c r="AT2462" t="s">
        <v>239</v>
      </c>
      <c r="AU2462" s="27">
        <v>41850</v>
      </c>
    </row>
    <row r="2463" spans="1:47" x14ac:dyDescent="0.2">
      <c r="A2463">
        <v>2462</v>
      </c>
      <c r="B2463" t="s">
        <v>9057</v>
      </c>
      <c r="C2463" t="s">
        <v>331</v>
      </c>
      <c r="D2463" t="s">
        <v>9058</v>
      </c>
      <c r="E2463" s="27">
        <v>41380</v>
      </c>
      <c r="F2463" t="s">
        <v>233</v>
      </c>
      <c r="G2463" s="27">
        <v>30722</v>
      </c>
      <c r="H2463">
        <v>32</v>
      </c>
      <c r="I2463" t="s">
        <v>244</v>
      </c>
      <c r="J2463" t="s">
        <v>250</v>
      </c>
      <c r="K2463">
        <v>0</v>
      </c>
      <c r="L2463">
        <v>2</v>
      </c>
      <c r="M2463">
        <v>0</v>
      </c>
      <c r="N2463">
        <v>0</v>
      </c>
      <c r="O2463">
        <v>1</v>
      </c>
      <c r="S2463" t="s">
        <v>9059</v>
      </c>
      <c r="T2463" s="27">
        <v>40495</v>
      </c>
      <c r="V2463">
        <v>885</v>
      </c>
      <c r="W2463" t="s">
        <v>36</v>
      </c>
      <c r="X2463" t="s">
        <v>3794</v>
      </c>
      <c r="Y2463">
        <v>0</v>
      </c>
      <c r="AB2463" t="s">
        <v>237</v>
      </c>
      <c r="AH2463">
        <v>0</v>
      </c>
      <c r="AN2463" t="s">
        <v>238</v>
      </c>
      <c r="AO2463">
        <v>6</v>
      </c>
      <c r="AP2463" t="s">
        <v>246</v>
      </c>
      <c r="AQ2463" s="27">
        <v>41380</v>
      </c>
      <c r="AR2463" t="s">
        <v>240</v>
      </c>
      <c r="AS2463">
        <v>2</v>
      </c>
      <c r="AT2463" t="s">
        <v>239</v>
      </c>
      <c r="AU2463" s="27">
        <v>41380</v>
      </c>
    </row>
    <row r="2464" spans="1:47" x14ac:dyDescent="0.2">
      <c r="A2464">
        <v>2463</v>
      </c>
      <c r="B2464" t="s">
        <v>9060</v>
      </c>
      <c r="C2464" t="s">
        <v>9061</v>
      </c>
      <c r="D2464" t="s">
        <v>9062</v>
      </c>
      <c r="E2464" s="27">
        <v>41813</v>
      </c>
      <c r="F2464" t="s">
        <v>294</v>
      </c>
      <c r="G2464" s="27">
        <v>33072</v>
      </c>
      <c r="H2464">
        <v>25</v>
      </c>
      <c r="I2464" t="s">
        <v>244</v>
      </c>
      <c r="J2464" t="s">
        <v>245</v>
      </c>
      <c r="K2464">
        <v>0</v>
      </c>
      <c r="L2464">
        <v>5</v>
      </c>
      <c r="M2464">
        <v>0</v>
      </c>
      <c r="N2464">
        <v>0</v>
      </c>
      <c r="O2464">
        <v>1</v>
      </c>
      <c r="P2464">
        <v>-1</v>
      </c>
      <c r="Q2464" s="28">
        <v>41812.398611111108</v>
      </c>
      <c r="R2464" s="28">
        <v>41829.413888888892</v>
      </c>
      <c r="S2464" t="s">
        <v>9063</v>
      </c>
      <c r="T2464" s="27">
        <v>41812</v>
      </c>
      <c r="V2464">
        <v>1</v>
      </c>
      <c r="W2464" t="s">
        <v>32</v>
      </c>
      <c r="X2464" t="s">
        <v>343</v>
      </c>
      <c r="Y2464">
        <v>0</v>
      </c>
      <c r="AB2464" t="s">
        <v>237</v>
      </c>
      <c r="AH2464">
        <v>0</v>
      </c>
      <c r="AN2464" t="s">
        <v>238</v>
      </c>
      <c r="AO2464">
        <v>5</v>
      </c>
      <c r="AP2464" t="s">
        <v>246</v>
      </c>
      <c r="AQ2464" s="27">
        <v>41813</v>
      </c>
      <c r="AR2464" t="s">
        <v>240</v>
      </c>
      <c r="AS2464">
        <v>5</v>
      </c>
      <c r="AT2464" t="s">
        <v>246</v>
      </c>
      <c r="AU2464" s="27">
        <v>41813</v>
      </c>
    </row>
    <row r="2465" spans="1:47" x14ac:dyDescent="0.2">
      <c r="A2465">
        <v>2464</v>
      </c>
      <c r="B2465" t="s">
        <v>6233</v>
      </c>
      <c r="C2465" t="s">
        <v>674</v>
      </c>
      <c r="D2465" t="s">
        <v>6234</v>
      </c>
      <c r="E2465" s="27">
        <v>41423</v>
      </c>
      <c r="F2465" t="s">
        <v>233</v>
      </c>
      <c r="G2465" s="27">
        <v>21338</v>
      </c>
      <c r="H2465">
        <v>57</v>
      </c>
      <c r="I2465" t="s">
        <v>234</v>
      </c>
      <c r="J2465" t="s">
        <v>250</v>
      </c>
      <c r="K2465">
        <v>0</v>
      </c>
      <c r="L2465">
        <v>9</v>
      </c>
      <c r="M2465">
        <v>0</v>
      </c>
      <c r="N2465">
        <v>0</v>
      </c>
      <c r="O2465">
        <v>12</v>
      </c>
      <c r="P2465">
        <v>-1</v>
      </c>
      <c r="Q2465" s="28">
        <v>41422.353472222225</v>
      </c>
      <c r="R2465" s="28">
        <v>41473.15902777778</v>
      </c>
      <c r="S2465" t="s">
        <v>9064</v>
      </c>
      <c r="T2465" s="27">
        <v>41422</v>
      </c>
      <c r="V2465">
        <v>1</v>
      </c>
      <c r="W2465" t="s">
        <v>32</v>
      </c>
      <c r="X2465" t="s">
        <v>261</v>
      </c>
      <c r="Y2465">
        <v>0</v>
      </c>
      <c r="AB2465" t="s">
        <v>237</v>
      </c>
      <c r="AH2465">
        <v>0</v>
      </c>
      <c r="AN2465" t="s">
        <v>238</v>
      </c>
      <c r="AO2465">
        <v>6</v>
      </c>
      <c r="AP2465" t="s">
        <v>246</v>
      </c>
      <c r="AQ2465" s="27">
        <v>41423</v>
      </c>
      <c r="AR2465" t="s">
        <v>240</v>
      </c>
      <c r="AS2465">
        <v>9</v>
      </c>
      <c r="AT2465" t="s">
        <v>269</v>
      </c>
      <c r="AU2465" s="27">
        <v>41423</v>
      </c>
    </row>
    <row r="2466" spans="1:47" x14ac:dyDescent="0.2">
      <c r="A2466">
        <v>2465</v>
      </c>
      <c r="B2466" t="s">
        <v>9065</v>
      </c>
      <c r="C2466" t="s">
        <v>5223</v>
      </c>
      <c r="D2466" t="s">
        <v>9066</v>
      </c>
      <c r="E2466" s="27">
        <v>41288</v>
      </c>
      <c r="F2466" t="s">
        <v>233</v>
      </c>
      <c r="G2466" s="27">
        <v>28811</v>
      </c>
      <c r="H2466">
        <v>37</v>
      </c>
      <c r="I2466" t="s">
        <v>244</v>
      </c>
      <c r="J2466" t="s">
        <v>250</v>
      </c>
      <c r="K2466">
        <v>0</v>
      </c>
      <c r="L2466">
        <v>7</v>
      </c>
      <c r="M2466">
        <v>0</v>
      </c>
      <c r="N2466">
        <v>0</v>
      </c>
      <c r="O2466">
        <v>2</v>
      </c>
      <c r="P2466">
        <v>0</v>
      </c>
      <c r="Q2466" s="28">
        <v>41288.170138888891</v>
      </c>
      <c r="R2466" s="28">
        <v>41288.365277777775</v>
      </c>
      <c r="S2466" t="s">
        <v>9067</v>
      </c>
      <c r="T2466" s="27">
        <v>41288</v>
      </c>
      <c r="V2466">
        <v>0</v>
      </c>
      <c r="W2466" t="s">
        <v>32</v>
      </c>
      <c r="X2466" t="s">
        <v>300</v>
      </c>
      <c r="Y2466">
        <v>0</v>
      </c>
      <c r="AB2466" t="s">
        <v>237</v>
      </c>
      <c r="AH2466">
        <v>0</v>
      </c>
      <c r="AN2466" t="s">
        <v>238</v>
      </c>
      <c r="AO2466">
        <v>6</v>
      </c>
      <c r="AP2466" t="s">
        <v>246</v>
      </c>
      <c r="AQ2466" s="27">
        <v>41288</v>
      </c>
      <c r="AR2466" t="s">
        <v>240</v>
      </c>
      <c r="AS2466">
        <v>7</v>
      </c>
      <c r="AT2466" t="s">
        <v>246</v>
      </c>
      <c r="AU2466" s="27">
        <v>41288</v>
      </c>
    </row>
    <row r="2467" spans="1:47" x14ac:dyDescent="0.2">
      <c r="A2467">
        <v>2466</v>
      </c>
      <c r="B2467" t="s">
        <v>9068</v>
      </c>
      <c r="C2467" t="s">
        <v>242</v>
      </c>
      <c r="D2467" t="s">
        <v>9069</v>
      </c>
      <c r="E2467" s="27">
        <v>41923</v>
      </c>
      <c r="F2467" t="s">
        <v>233</v>
      </c>
      <c r="G2467" s="27">
        <v>30506</v>
      </c>
      <c r="H2467">
        <v>32</v>
      </c>
      <c r="I2467" t="s">
        <v>244</v>
      </c>
      <c r="J2467" t="s">
        <v>250</v>
      </c>
      <c r="K2467">
        <v>0</v>
      </c>
      <c r="L2467">
        <v>8</v>
      </c>
      <c r="M2467">
        <v>0</v>
      </c>
      <c r="N2467">
        <v>0</v>
      </c>
      <c r="O2467">
        <v>1</v>
      </c>
      <c r="P2467">
        <v>-1</v>
      </c>
      <c r="Q2467" s="28">
        <v>41922.281944444447</v>
      </c>
      <c r="R2467" s="28">
        <v>41923.091666666667</v>
      </c>
      <c r="S2467" t="s">
        <v>9070</v>
      </c>
      <c r="T2467" s="27">
        <v>41922</v>
      </c>
      <c r="V2467">
        <v>1</v>
      </c>
      <c r="W2467" t="s">
        <v>32</v>
      </c>
      <c r="X2467" t="s">
        <v>348</v>
      </c>
      <c r="Y2467">
        <v>0</v>
      </c>
      <c r="AB2467" t="s">
        <v>237</v>
      </c>
      <c r="AH2467">
        <v>0</v>
      </c>
      <c r="AN2467" t="s">
        <v>238</v>
      </c>
      <c r="AO2467">
        <v>4</v>
      </c>
      <c r="AP2467" t="s">
        <v>239</v>
      </c>
      <c r="AQ2467" s="27">
        <v>41923</v>
      </c>
      <c r="AR2467" t="s">
        <v>240</v>
      </c>
      <c r="AS2467">
        <v>8</v>
      </c>
      <c r="AT2467" t="s">
        <v>269</v>
      </c>
      <c r="AU2467" s="27">
        <v>41923</v>
      </c>
    </row>
    <row r="2468" spans="1:47" x14ac:dyDescent="0.2">
      <c r="A2468">
        <v>2467</v>
      </c>
      <c r="B2468" t="s">
        <v>9071</v>
      </c>
      <c r="C2468" t="s">
        <v>5523</v>
      </c>
      <c r="D2468" t="s">
        <v>8174</v>
      </c>
      <c r="E2468" s="27">
        <v>41570</v>
      </c>
      <c r="F2468" t="s">
        <v>233</v>
      </c>
      <c r="G2468" s="27">
        <v>26209</v>
      </c>
      <c r="H2468">
        <v>44</v>
      </c>
      <c r="I2468" t="s">
        <v>244</v>
      </c>
      <c r="J2468" t="s">
        <v>250</v>
      </c>
      <c r="K2468">
        <v>0</v>
      </c>
      <c r="L2468">
        <v>6</v>
      </c>
      <c r="M2468">
        <v>0</v>
      </c>
      <c r="N2468">
        <v>0</v>
      </c>
      <c r="O2468">
        <v>6</v>
      </c>
      <c r="P2468">
        <v>-1</v>
      </c>
      <c r="Q2468" s="28">
        <v>41569.201388888891</v>
      </c>
      <c r="R2468" s="28">
        <v>41571.164583333331</v>
      </c>
      <c r="S2468" t="s">
        <v>9072</v>
      </c>
      <c r="U2468" s="27">
        <v>41569</v>
      </c>
      <c r="V2468">
        <v>1</v>
      </c>
      <c r="W2468" t="s">
        <v>32</v>
      </c>
      <c r="X2468" t="s">
        <v>274</v>
      </c>
      <c r="Y2468">
        <v>0</v>
      </c>
      <c r="AB2468" t="s">
        <v>237</v>
      </c>
      <c r="AH2468">
        <v>0</v>
      </c>
      <c r="AN2468" t="s">
        <v>238</v>
      </c>
      <c r="AO2468">
        <v>2</v>
      </c>
      <c r="AP2468" t="s">
        <v>239</v>
      </c>
      <c r="AQ2468" s="27">
        <v>41570</v>
      </c>
      <c r="AR2468" t="s">
        <v>240</v>
      </c>
      <c r="AS2468">
        <v>6</v>
      </c>
      <c r="AT2468" t="s">
        <v>246</v>
      </c>
      <c r="AU2468" s="27">
        <v>41570</v>
      </c>
    </row>
    <row r="2469" spans="1:47" x14ac:dyDescent="0.2">
      <c r="A2469">
        <v>2468</v>
      </c>
      <c r="B2469" t="s">
        <v>9073</v>
      </c>
      <c r="C2469" t="s">
        <v>914</v>
      </c>
      <c r="D2469" t="s">
        <v>9074</v>
      </c>
      <c r="E2469" s="27">
        <v>41946</v>
      </c>
      <c r="F2469" t="s">
        <v>233</v>
      </c>
      <c r="G2469" s="27">
        <v>30514</v>
      </c>
      <c r="H2469">
        <v>32</v>
      </c>
      <c r="I2469" t="s">
        <v>244</v>
      </c>
      <c r="J2469" t="s">
        <v>245</v>
      </c>
      <c r="K2469">
        <v>0</v>
      </c>
      <c r="L2469">
        <v>1</v>
      </c>
      <c r="M2469">
        <v>0</v>
      </c>
      <c r="N2469">
        <v>0</v>
      </c>
      <c r="O2469">
        <v>2</v>
      </c>
      <c r="P2469">
        <v>-1</v>
      </c>
      <c r="Q2469" s="28">
        <v>41945.51458333333</v>
      </c>
      <c r="R2469" s="28">
        <v>41946.374305555553</v>
      </c>
      <c r="S2469" t="s">
        <v>9075</v>
      </c>
      <c r="T2469" s="27">
        <v>41944</v>
      </c>
      <c r="V2469">
        <v>2</v>
      </c>
      <c r="W2469" t="s">
        <v>36</v>
      </c>
      <c r="X2469" t="s">
        <v>1170</v>
      </c>
      <c r="Y2469">
        <v>0</v>
      </c>
      <c r="AB2469" t="s">
        <v>237</v>
      </c>
      <c r="AH2469">
        <v>0</v>
      </c>
      <c r="AN2469" t="s">
        <v>238</v>
      </c>
      <c r="AO2469">
        <v>2</v>
      </c>
      <c r="AP2469" t="s">
        <v>239</v>
      </c>
      <c r="AQ2469" s="27">
        <v>41946</v>
      </c>
      <c r="AR2469" t="s">
        <v>240</v>
      </c>
      <c r="AS2469">
        <v>1</v>
      </c>
      <c r="AT2469" t="s">
        <v>239</v>
      </c>
      <c r="AU2469" s="27">
        <v>41946</v>
      </c>
    </row>
    <row r="2470" spans="1:47" x14ac:dyDescent="0.2">
      <c r="A2470">
        <v>2469</v>
      </c>
      <c r="B2470" t="s">
        <v>9076</v>
      </c>
      <c r="C2470" t="s">
        <v>1832</v>
      </c>
      <c r="D2470" t="s">
        <v>9077</v>
      </c>
      <c r="E2470" s="27">
        <v>41830</v>
      </c>
      <c r="F2470" t="s">
        <v>233</v>
      </c>
      <c r="G2470" s="27">
        <v>23421</v>
      </c>
      <c r="H2470">
        <v>52</v>
      </c>
      <c r="I2470" t="s">
        <v>234</v>
      </c>
      <c r="J2470" t="s">
        <v>245</v>
      </c>
      <c r="K2470">
        <v>0</v>
      </c>
      <c r="L2470">
        <v>6</v>
      </c>
      <c r="M2470">
        <v>0</v>
      </c>
      <c r="N2470">
        <v>0</v>
      </c>
      <c r="O2470">
        <v>0</v>
      </c>
      <c r="W2470" t="s">
        <v>237</v>
      </c>
      <c r="Y2470">
        <v>-1</v>
      </c>
      <c r="AB2470" t="s">
        <v>237</v>
      </c>
      <c r="AH2470">
        <v>0</v>
      </c>
      <c r="AN2470" t="s">
        <v>238</v>
      </c>
      <c r="AO2470">
        <v>2</v>
      </c>
      <c r="AP2470" t="s">
        <v>239</v>
      </c>
      <c r="AQ2470" s="27">
        <v>41830</v>
      </c>
      <c r="AR2470" t="s">
        <v>240</v>
      </c>
      <c r="AS2470">
        <v>6</v>
      </c>
      <c r="AT2470" t="s">
        <v>246</v>
      </c>
      <c r="AU2470" s="27">
        <v>41830</v>
      </c>
    </row>
    <row r="2471" spans="1:47" x14ac:dyDescent="0.2">
      <c r="A2471">
        <v>2470</v>
      </c>
      <c r="B2471" t="s">
        <v>9078</v>
      </c>
      <c r="C2471" t="s">
        <v>3373</v>
      </c>
      <c r="D2471" t="s">
        <v>8123</v>
      </c>
      <c r="E2471" s="27">
        <v>41298</v>
      </c>
      <c r="F2471" t="s">
        <v>233</v>
      </c>
      <c r="G2471" s="27">
        <v>23810</v>
      </c>
      <c r="H2471">
        <v>51</v>
      </c>
      <c r="I2471" t="s">
        <v>234</v>
      </c>
      <c r="J2471" t="s">
        <v>250</v>
      </c>
      <c r="K2471">
        <v>0</v>
      </c>
      <c r="L2471">
        <v>2</v>
      </c>
      <c r="M2471">
        <v>0</v>
      </c>
      <c r="N2471">
        <v>0</v>
      </c>
      <c r="O2471">
        <v>8</v>
      </c>
      <c r="S2471" t="s">
        <v>9079</v>
      </c>
      <c r="U2471" s="27">
        <v>40851</v>
      </c>
      <c r="V2471">
        <v>447</v>
      </c>
      <c r="W2471" t="s">
        <v>32</v>
      </c>
      <c r="X2471" t="s">
        <v>274</v>
      </c>
      <c r="Y2471">
        <v>0</v>
      </c>
      <c r="AB2471" t="s">
        <v>237</v>
      </c>
      <c r="AH2471">
        <v>0</v>
      </c>
      <c r="AN2471" t="s">
        <v>238</v>
      </c>
      <c r="AO2471">
        <v>1</v>
      </c>
      <c r="AP2471" t="s">
        <v>239</v>
      </c>
      <c r="AQ2471" s="27">
        <v>41298</v>
      </c>
      <c r="AR2471" t="s">
        <v>240</v>
      </c>
      <c r="AS2471">
        <v>2</v>
      </c>
      <c r="AT2471" t="s">
        <v>239</v>
      </c>
      <c r="AU2471" s="27">
        <v>41298</v>
      </c>
    </row>
    <row r="2472" spans="1:47" x14ac:dyDescent="0.2">
      <c r="A2472">
        <v>2471</v>
      </c>
      <c r="B2472" t="s">
        <v>9080</v>
      </c>
      <c r="C2472" t="s">
        <v>6987</v>
      </c>
      <c r="D2472" t="s">
        <v>9081</v>
      </c>
      <c r="E2472" s="27">
        <v>41379</v>
      </c>
      <c r="F2472" t="s">
        <v>233</v>
      </c>
      <c r="G2472" s="27">
        <v>25825</v>
      </c>
      <c r="H2472">
        <v>45</v>
      </c>
      <c r="I2472" t="s">
        <v>234</v>
      </c>
      <c r="J2472" t="s">
        <v>353</v>
      </c>
      <c r="K2472">
        <v>0</v>
      </c>
      <c r="L2472">
        <v>6</v>
      </c>
      <c r="M2472">
        <v>0</v>
      </c>
      <c r="N2472">
        <v>0</v>
      </c>
      <c r="O2472">
        <v>4</v>
      </c>
      <c r="S2472" t="s">
        <v>9082</v>
      </c>
      <c r="T2472" s="27">
        <v>41239</v>
      </c>
      <c r="V2472">
        <v>140</v>
      </c>
      <c r="W2472" t="s">
        <v>32</v>
      </c>
      <c r="X2472" t="s">
        <v>3934</v>
      </c>
      <c r="Y2472">
        <v>0</v>
      </c>
      <c r="AB2472" t="s">
        <v>237</v>
      </c>
      <c r="AH2472">
        <v>0</v>
      </c>
      <c r="AN2472" t="s">
        <v>238</v>
      </c>
      <c r="AO2472">
        <v>4</v>
      </c>
      <c r="AP2472" t="s">
        <v>239</v>
      </c>
      <c r="AQ2472" s="27">
        <v>41379</v>
      </c>
      <c r="AR2472" t="s">
        <v>240</v>
      </c>
      <c r="AS2472">
        <v>6</v>
      </c>
      <c r="AT2472" t="s">
        <v>246</v>
      </c>
      <c r="AU2472" s="27">
        <v>41379</v>
      </c>
    </row>
    <row r="2473" spans="1:47" x14ac:dyDescent="0.2">
      <c r="A2473">
        <v>2472</v>
      </c>
      <c r="B2473" t="s">
        <v>9083</v>
      </c>
      <c r="C2473" t="s">
        <v>464</v>
      </c>
      <c r="D2473" t="s">
        <v>9084</v>
      </c>
      <c r="E2473" s="27">
        <v>41541</v>
      </c>
      <c r="F2473" t="s">
        <v>233</v>
      </c>
      <c r="G2473" s="27">
        <v>31985</v>
      </c>
      <c r="H2473">
        <v>28</v>
      </c>
      <c r="I2473" t="s">
        <v>244</v>
      </c>
      <c r="J2473" t="s">
        <v>245</v>
      </c>
      <c r="K2473">
        <v>0</v>
      </c>
      <c r="L2473">
        <v>8</v>
      </c>
      <c r="M2473">
        <v>0</v>
      </c>
      <c r="N2473">
        <v>2</v>
      </c>
      <c r="O2473">
        <v>9</v>
      </c>
      <c r="P2473">
        <v>112</v>
      </c>
      <c r="Q2473" s="28">
        <v>41653.230555555558</v>
      </c>
      <c r="R2473" s="28">
        <v>41770.205555555556</v>
      </c>
      <c r="S2473" t="s">
        <v>9085</v>
      </c>
      <c r="T2473" s="27">
        <v>41244</v>
      </c>
      <c r="V2473">
        <v>297</v>
      </c>
      <c r="W2473" t="s">
        <v>36</v>
      </c>
      <c r="X2473" t="s">
        <v>404</v>
      </c>
      <c r="Y2473">
        <v>0</v>
      </c>
      <c r="AB2473" t="s">
        <v>237</v>
      </c>
      <c r="AH2473">
        <v>0</v>
      </c>
      <c r="AN2473" t="s">
        <v>238</v>
      </c>
      <c r="AO2473">
        <v>6</v>
      </c>
      <c r="AP2473" t="s">
        <v>246</v>
      </c>
      <c r="AQ2473" s="27">
        <v>41541</v>
      </c>
      <c r="AR2473" t="s">
        <v>240</v>
      </c>
      <c r="AS2473">
        <v>8</v>
      </c>
      <c r="AT2473" t="s">
        <v>269</v>
      </c>
      <c r="AU2473" s="27">
        <v>41541</v>
      </c>
    </row>
    <row r="2474" spans="1:47" x14ac:dyDescent="0.2">
      <c r="A2474">
        <v>2473</v>
      </c>
      <c r="B2474" t="s">
        <v>9086</v>
      </c>
      <c r="C2474" t="s">
        <v>1387</v>
      </c>
      <c r="D2474" t="s">
        <v>3767</v>
      </c>
      <c r="E2474" s="27">
        <v>41490</v>
      </c>
      <c r="F2474" t="s">
        <v>233</v>
      </c>
      <c r="G2474" s="27">
        <v>32724</v>
      </c>
      <c r="H2474">
        <v>26</v>
      </c>
      <c r="I2474" t="s">
        <v>244</v>
      </c>
      <c r="J2474" t="s">
        <v>250</v>
      </c>
      <c r="K2474">
        <v>0</v>
      </c>
      <c r="L2474">
        <v>6</v>
      </c>
      <c r="M2474">
        <v>0</v>
      </c>
      <c r="N2474">
        <v>0</v>
      </c>
      <c r="O2474">
        <v>3</v>
      </c>
      <c r="P2474">
        <v>-1</v>
      </c>
      <c r="Q2474" s="28">
        <v>41489.262499999997</v>
      </c>
      <c r="R2474" s="28">
        <v>41823.327777777777</v>
      </c>
      <c r="S2474" t="s">
        <v>9087</v>
      </c>
      <c r="T2474" s="27">
        <v>41344</v>
      </c>
      <c r="V2474">
        <v>146</v>
      </c>
      <c r="W2474" t="s">
        <v>36</v>
      </c>
      <c r="X2474" t="s">
        <v>324</v>
      </c>
      <c r="Y2474">
        <v>0</v>
      </c>
      <c r="AB2474" t="s">
        <v>237</v>
      </c>
      <c r="AH2474">
        <v>0</v>
      </c>
      <c r="AN2474" t="s">
        <v>238</v>
      </c>
      <c r="AO2474">
        <v>6</v>
      </c>
      <c r="AP2474" t="s">
        <v>246</v>
      </c>
      <c r="AQ2474" s="27">
        <v>41490</v>
      </c>
      <c r="AR2474" t="s">
        <v>240</v>
      </c>
      <c r="AS2474">
        <v>6</v>
      </c>
      <c r="AT2474" t="s">
        <v>246</v>
      </c>
      <c r="AU2474" s="27">
        <v>41490</v>
      </c>
    </row>
    <row r="2475" spans="1:47" x14ac:dyDescent="0.2">
      <c r="A2475">
        <v>2474</v>
      </c>
      <c r="B2475" t="s">
        <v>9088</v>
      </c>
      <c r="C2475" t="s">
        <v>9089</v>
      </c>
      <c r="D2475" t="s">
        <v>1110</v>
      </c>
      <c r="E2475" s="27">
        <v>41398</v>
      </c>
      <c r="F2475" t="s">
        <v>233</v>
      </c>
      <c r="G2475" s="27">
        <v>25780</v>
      </c>
      <c r="H2475">
        <v>45</v>
      </c>
      <c r="I2475" t="s">
        <v>234</v>
      </c>
      <c r="J2475" t="s">
        <v>250</v>
      </c>
      <c r="K2475">
        <v>0</v>
      </c>
      <c r="L2475">
        <v>7</v>
      </c>
      <c r="M2475">
        <v>0</v>
      </c>
      <c r="N2475">
        <v>0</v>
      </c>
      <c r="O2475">
        <v>8</v>
      </c>
      <c r="P2475">
        <v>-1</v>
      </c>
      <c r="Q2475" s="28">
        <v>41397.294444444444</v>
      </c>
      <c r="R2475" s="28">
        <v>41398.052777777775</v>
      </c>
      <c r="S2475" t="s">
        <v>9090</v>
      </c>
      <c r="U2475" s="27">
        <v>41398</v>
      </c>
      <c r="V2475">
        <v>0</v>
      </c>
      <c r="W2475" t="s">
        <v>32</v>
      </c>
      <c r="X2475" t="s">
        <v>274</v>
      </c>
      <c r="Y2475">
        <v>1</v>
      </c>
      <c r="AA2475" t="s">
        <v>9091</v>
      </c>
      <c r="AB2475" t="s">
        <v>36</v>
      </c>
      <c r="AD2475" s="27">
        <v>41537</v>
      </c>
      <c r="AE2475" t="s">
        <v>324</v>
      </c>
      <c r="AH2475">
        <v>1</v>
      </c>
      <c r="AJ2475" t="s">
        <v>9092</v>
      </c>
      <c r="AK2475" t="s">
        <v>462</v>
      </c>
      <c r="AL2475" s="27">
        <v>41635</v>
      </c>
      <c r="AM2475" t="s">
        <v>729</v>
      </c>
      <c r="AN2475" t="s">
        <v>238</v>
      </c>
      <c r="AO2475">
        <v>4</v>
      </c>
      <c r="AP2475" t="s">
        <v>239</v>
      </c>
      <c r="AQ2475" s="27">
        <v>41398</v>
      </c>
      <c r="AR2475" t="s">
        <v>240</v>
      </c>
      <c r="AS2475">
        <v>7</v>
      </c>
      <c r="AT2475" t="s">
        <v>246</v>
      </c>
      <c r="AU2475" s="27">
        <v>41398</v>
      </c>
    </row>
    <row r="2476" spans="1:47" x14ac:dyDescent="0.2">
      <c r="A2476">
        <v>2475</v>
      </c>
      <c r="B2476" t="s">
        <v>9093</v>
      </c>
      <c r="C2476" t="s">
        <v>3364</v>
      </c>
      <c r="D2476" t="s">
        <v>3510</v>
      </c>
      <c r="E2476" s="27">
        <v>41362</v>
      </c>
      <c r="F2476" t="s">
        <v>233</v>
      </c>
      <c r="G2476" s="27">
        <v>24803</v>
      </c>
      <c r="H2476">
        <v>48</v>
      </c>
      <c r="I2476" t="s">
        <v>234</v>
      </c>
      <c r="J2476" t="s">
        <v>22</v>
      </c>
      <c r="K2476">
        <v>0</v>
      </c>
      <c r="L2476">
        <v>1</v>
      </c>
      <c r="M2476">
        <v>0</v>
      </c>
      <c r="N2476">
        <v>0</v>
      </c>
      <c r="O2476">
        <v>1</v>
      </c>
      <c r="P2476">
        <v>-1</v>
      </c>
      <c r="Q2476" s="28">
        <v>41361.355555555558</v>
      </c>
      <c r="R2476" s="28">
        <v>41363.384722222225</v>
      </c>
      <c r="S2476" t="s">
        <v>9094</v>
      </c>
      <c r="U2476" s="27">
        <v>41361</v>
      </c>
      <c r="V2476">
        <v>1</v>
      </c>
      <c r="W2476" t="s">
        <v>32</v>
      </c>
      <c r="X2476" t="s">
        <v>274</v>
      </c>
      <c r="Y2476">
        <v>0</v>
      </c>
      <c r="AB2476" t="s">
        <v>237</v>
      </c>
      <c r="AH2476">
        <v>0</v>
      </c>
      <c r="AN2476" t="s">
        <v>238</v>
      </c>
      <c r="AO2476">
        <v>1</v>
      </c>
      <c r="AP2476" t="s">
        <v>239</v>
      </c>
      <c r="AQ2476" s="27">
        <v>41362</v>
      </c>
      <c r="AR2476" t="s">
        <v>240</v>
      </c>
      <c r="AS2476">
        <v>1</v>
      </c>
      <c r="AT2476" t="s">
        <v>239</v>
      </c>
      <c r="AU2476" s="27">
        <v>41362</v>
      </c>
    </row>
    <row r="2477" spans="1:47" x14ac:dyDescent="0.2">
      <c r="A2477">
        <v>2476</v>
      </c>
      <c r="B2477" t="s">
        <v>9095</v>
      </c>
      <c r="C2477" t="s">
        <v>5320</v>
      </c>
      <c r="D2477" t="s">
        <v>9096</v>
      </c>
      <c r="E2477" s="27">
        <v>41516</v>
      </c>
      <c r="F2477" t="s">
        <v>233</v>
      </c>
      <c r="G2477" s="27">
        <v>32953</v>
      </c>
      <c r="H2477">
        <v>26</v>
      </c>
      <c r="I2477" t="s">
        <v>244</v>
      </c>
      <c r="J2477" t="s">
        <v>250</v>
      </c>
      <c r="K2477">
        <v>0</v>
      </c>
      <c r="L2477">
        <v>8</v>
      </c>
      <c r="M2477">
        <v>1</v>
      </c>
      <c r="N2477">
        <v>1</v>
      </c>
      <c r="O2477">
        <v>13</v>
      </c>
      <c r="P2477">
        <v>0</v>
      </c>
      <c r="Q2477" s="28">
        <v>41516.505555555559</v>
      </c>
      <c r="R2477" s="28">
        <v>41516.336805555555</v>
      </c>
      <c r="S2477" t="s">
        <v>9097</v>
      </c>
      <c r="T2477" s="27">
        <v>41515</v>
      </c>
      <c r="V2477">
        <v>1</v>
      </c>
      <c r="W2477" t="s">
        <v>32</v>
      </c>
      <c r="X2477" t="s">
        <v>364</v>
      </c>
      <c r="Y2477">
        <v>1</v>
      </c>
      <c r="AA2477" t="s">
        <v>9098</v>
      </c>
      <c r="AB2477" t="s">
        <v>36</v>
      </c>
      <c r="AC2477">
        <v>0</v>
      </c>
      <c r="AD2477" s="27">
        <v>41701</v>
      </c>
      <c r="AE2477" t="s">
        <v>474</v>
      </c>
      <c r="AF2477" s="27">
        <v>41701</v>
      </c>
      <c r="AG2477" s="27">
        <v>41702</v>
      </c>
      <c r="AH2477">
        <v>0</v>
      </c>
      <c r="AN2477" t="s">
        <v>238</v>
      </c>
      <c r="AO2477">
        <v>4</v>
      </c>
      <c r="AP2477" t="s">
        <v>239</v>
      </c>
      <c r="AQ2477" s="27">
        <v>41516</v>
      </c>
      <c r="AR2477" t="s">
        <v>240</v>
      </c>
      <c r="AS2477">
        <v>8</v>
      </c>
      <c r="AT2477" t="s">
        <v>269</v>
      </c>
      <c r="AU2477" s="27">
        <v>41516</v>
      </c>
    </row>
    <row r="2478" spans="1:47" x14ac:dyDescent="0.2">
      <c r="A2478">
        <v>2477</v>
      </c>
      <c r="B2478" t="s">
        <v>9099</v>
      </c>
      <c r="C2478" t="s">
        <v>464</v>
      </c>
      <c r="D2478" t="s">
        <v>9100</v>
      </c>
      <c r="E2478" s="27">
        <v>41755</v>
      </c>
      <c r="F2478" t="s">
        <v>233</v>
      </c>
      <c r="G2478" s="27">
        <v>29767</v>
      </c>
      <c r="H2478">
        <v>34</v>
      </c>
      <c r="I2478" t="s">
        <v>244</v>
      </c>
      <c r="J2478" t="s">
        <v>245</v>
      </c>
      <c r="K2478">
        <v>1</v>
      </c>
      <c r="L2478">
        <v>6</v>
      </c>
      <c r="M2478">
        <v>0</v>
      </c>
      <c r="N2478">
        <v>0</v>
      </c>
      <c r="O2478">
        <v>9</v>
      </c>
      <c r="P2478">
        <v>-1</v>
      </c>
      <c r="Q2478" s="28">
        <v>41754.130555555559</v>
      </c>
      <c r="R2478" s="28">
        <v>41755.331944444442</v>
      </c>
      <c r="S2478" t="s">
        <v>9101</v>
      </c>
      <c r="T2478" s="27">
        <v>41754</v>
      </c>
      <c r="V2478">
        <v>1</v>
      </c>
      <c r="W2478" t="s">
        <v>32</v>
      </c>
      <c r="X2478" t="s">
        <v>5308</v>
      </c>
      <c r="Y2478">
        <v>1</v>
      </c>
      <c r="AA2478" t="s">
        <v>9102</v>
      </c>
      <c r="AB2478" t="s">
        <v>36</v>
      </c>
      <c r="AD2478" s="27">
        <v>42253</v>
      </c>
      <c r="AE2478" t="s">
        <v>324</v>
      </c>
      <c r="AH2478">
        <v>0</v>
      </c>
      <c r="AN2478" t="s">
        <v>238</v>
      </c>
      <c r="AO2478">
        <v>5</v>
      </c>
      <c r="AP2478" t="s">
        <v>246</v>
      </c>
      <c r="AQ2478" s="27">
        <v>41755</v>
      </c>
      <c r="AR2478" t="s">
        <v>240</v>
      </c>
      <c r="AS2478">
        <v>6</v>
      </c>
      <c r="AT2478" t="s">
        <v>246</v>
      </c>
      <c r="AU2478" s="27">
        <v>41755</v>
      </c>
    </row>
    <row r="2479" spans="1:47" x14ac:dyDescent="0.2">
      <c r="A2479">
        <v>2478</v>
      </c>
      <c r="B2479" t="s">
        <v>9103</v>
      </c>
      <c r="C2479" t="s">
        <v>2056</v>
      </c>
      <c r="D2479" t="s">
        <v>3064</v>
      </c>
      <c r="E2479" s="27">
        <v>41350</v>
      </c>
      <c r="F2479" t="s">
        <v>233</v>
      </c>
      <c r="G2479" s="27">
        <v>33051</v>
      </c>
      <c r="H2479">
        <v>25</v>
      </c>
      <c r="I2479" t="s">
        <v>244</v>
      </c>
      <c r="J2479" t="s">
        <v>250</v>
      </c>
      <c r="K2479">
        <v>0</v>
      </c>
      <c r="L2479">
        <v>3</v>
      </c>
      <c r="M2479">
        <v>0</v>
      </c>
      <c r="N2479">
        <v>0</v>
      </c>
      <c r="O2479">
        <v>0</v>
      </c>
      <c r="P2479">
        <v>-1</v>
      </c>
      <c r="Q2479" s="28">
        <v>41349.1875</v>
      </c>
      <c r="R2479" s="28">
        <v>41351.128472222219</v>
      </c>
      <c r="S2479" t="s">
        <v>9104</v>
      </c>
      <c r="T2479" s="27">
        <v>41349</v>
      </c>
      <c r="V2479">
        <v>1</v>
      </c>
      <c r="W2479" t="s">
        <v>32</v>
      </c>
      <c r="X2479" t="s">
        <v>313</v>
      </c>
      <c r="Y2479">
        <v>0</v>
      </c>
      <c r="AB2479" t="s">
        <v>237</v>
      </c>
      <c r="AH2479">
        <v>0</v>
      </c>
      <c r="AN2479" t="s">
        <v>238</v>
      </c>
      <c r="AO2479">
        <v>4</v>
      </c>
      <c r="AP2479" t="s">
        <v>239</v>
      </c>
      <c r="AQ2479" s="27">
        <v>41350</v>
      </c>
      <c r="AR2479" t="s">
        <v>240</v>
      </c>
      <c r="AS2479">
        <v>3</v>
      </c>
      <c r="AT2479" t="s">
        <v>239</v>
      </c>
      <c r="AU2479" s="27">
        <v>41350</v>
      </c>
    </row>
    <row r="2480" spans="1:47" x14ac:dyDescent="0.2">
      <c r="A2480">
        <v>2479</v>
      </c>
      <c r="B2480" t="s">
        <v>9105</v>
      </c>
      <c r="C2480" t="s">
        <v>242</v>
      </c>
      <c r="D2480" t="s">
        <v>9106</v>
      </c>
      <c r="E2480" s="27">
        <v>41323</v>
      </c>
      <c r="F2480" t="s">
        <v>233</v>
      </c>
      <c r="G2480" s="27">
        <v>30804</v>
      </c>
      <c r="H2480">
        <v>31</v>
      </c>
      <c r="I2480" t="s">
        <v>244</v>
      </c>
      <c r="J2480" t="s">
        <v>250</v>
      </c>
      <c r="K2480">
        <v>0</v>
      </c>
      <c r="L2480">
        <v>7</v>
      </c>
      <c r="M2480">
        <v>0</v>
      </c>
      <c r="N2480">
        <v>0</v>
      </c>
      <c r="O2480">
        <v>8</v>
      </c>
      <c r="P2480">
        <v>-1</v>
      </c>
      <c r="Q2480" s="28">
        <v>41322.518055555556</v>
      </c>
      <c r="R2480" s="28">
        <v>41323.381944444445</v>
      </c>
      <c r="S2480" t="s">
        <v>9107</v>
      </c>
      <c r="T2480" s="27">
        <v>41322</v>
      </c>
      <c r="V2480">
        <v>1</v>
      </c>
      <c r="W2480" t="s">
        <v>36</v>
      </c>
      <c r="X2480" t="s">
        <v>279</v>
      </c>
      <c r="Y2480">
        <v>1</v>
      </c>
      <c r="AA2480" t="s">
        <v>9108</v>
      </c>
      <c r="AB2480" t="s">
        <v>32</v>
      </c>
      <c r="AC2480">
        <v>0</v>
      </c>
      <c r="AD2480" s="27">
        <v>41481</v>
      </c>
      <c r="AE2480" t="s">
        <v>337</v>
      </c>
      <c r="AF2480" s="27">
        <v>41481</v>
      </c>
      <c r="AG2480" s="27">
        <v>41482</v>
      </c>
      <c r="AH2480">
        <v>0</v>
      </c>
      <c r="AN2480" t="s">
        <v>238</v>
      </c>
      <c r="AO2480">
        <v>4</v>
      </c>
      <c r="AP2480" t="s">
        <v>239</v>
      </c>
      <c r="AQ2480" s="27">
        <v>41323</v>
      </c>
      <c r="AR2480" t="s">
        <v>240</v>
      </c>
      <c r="AS2480">
        <v>7</v>
      </c>
      <c r="AT2480" t="s">
        <v>246</v>
      </c>
      <c r="AU2480" s="27">
        <v>41323</v>
      </c>
    </row>
    <row r="2481" spans="1:47" x14ac:dyDescent="0.2">
      <c r="A2481">
        <v>2480</v>
      </c>
      <c r="B2481" t="s">
        <v>9109</v>
      </c>
      <c r="C2481" t="s">
        <v>693</v>
      </c>
      <c r="D2481" t="s">
        <v>9110</v>
      </c>
      <c r="E2481" s="27">
        <v>41547</v>
      </c>
      <c r="F2481" t="s">
        <v>233</v>
      </c>
      <c r="G2481" s="27">
        <v>26767</v>
      </c>
      <c r="H2481">
        <v>43</v>
      </c>
      <c r="I2481" t="s">
        <v>244</v>
      </c>
      <c r="J2481" t="s">
        <v>250</v>
      </c>
      <c r="K2481">
        <v>0</v>
      </c>
      <c r="L2481">
        <v>1</v>
      </c>
      <c r="M2481">
        <v>0</v>
      </c>
      <c r="N2481">
        <v>0</v>
      </c>
      <c r="O2481">
        <v>1</v>
      </c>
      <c r="P2481">
        <v>-1</v>
      </c>
      <c r="Q2481" s="28">
        <v>41546.161111111112</v>
      </c>
      <c r="R2481" s="28">
        <v>41547.334027777775</v>
      </c>
      <c r="S2481" t="s">
        <v>9111</v>
      </c>
      <c r="U2481" s="27">
        <v>41546</v>
      </c>
      <c r="V2481">
        <v>1</v>
      </c>
      <c r="W2481" t="s">
        <v>32</v>
      </c>
      <c r="X2481" t="s">
        <v>274</v>
      </c>
      <c r="Y2481">
        <v>0</v>
      </c>
      <c r="AB2481" t="s">
        <v>237</v>
      </c>
      <c r="AH2481">
        <v>0</v>
      </c>
      <c r="AN2481" t="s">
        <v>238</v>
      </c>
      <c r="AO2481">
        <v>1</v>
      </c>
      <c r="AP2481" t="s">
        <v>239</v>
      </c>
      <c r="AQ2481" s="27">
        <v>41547</v>
      </c>
      <c r="AR2481" t="s">
        <v>240</v>
      </c>
      <c r="AS2481">
        <v>1</v>
      </c>
      <c r="AT2481" t="s">
        <v>239</v>
      </c>
      <c r="AU2481" s="27">
        <v>41547</v>
      </c>
    </row>
    <row r="2482" spans="1:47" x14ac:dyDescent="0.2">
      <c r="A2482">
        <v>2481</v>
      </c>
      <c r="B2482" t="s">
        <v>9112</v>
      </c>
      <c r="C2482" t="s">
        <v>1127</v>
      </c>
      <c r="D2482" t="s">
        <v>357</v>
      </c>
      <c r="E2482" s="27">
        <v>41802</v>
      </c>
      <c r="F2482" t="s">
        <v>233</v>
      </c>
      <c r="G2482" s="27">
        <v>29476</v>
      </c>
      <c r="H2482">
        <v>35</v>
      </c>
      <c r="I2482" t="s">
        <v>244</v>
      </c>
      <c r="J2482" t="s">
        <v>245</v>
      </c>
      <c r="K2482">
        <v>0</v>
      </c>
      <c r="L2482">
        <v>1</v>
      </c>
      <c r="M2482">
        <v>0</v>
      </c>
      <c r="N2482">
        <v>0</v>
      </c>
      <c r="O2482">
        <v>2</v>
      </c>
      <c r="P2482">
        <v>-1</v>
      </c>
      <c r="Q2482" s="28">
        <v>41801.173611111109</v>
      </c>
      <c r="R2482" s="28">
        <v>41802.385416666664</v>
      </c>
      <c r="S2482" t="s">
        <v>9113</v>
      </c>
      <c r="T2482" s="27">
        <v>41801</v>
      </c>
      <c r="V2482">
        <v>1</v>
      </c>
      <c r="W2482" t="s">
        <v>32</v>
      </c>
      <c r="X2482" t="s">
        <v>983</v>
      </c>
      <c r="Y2482">
        <v>0</v>
      </c>
      <c r="AB2482" t="s">
        <v>237</v>
      </c>
      <c r="AH2482">
        <v>0</v>
      </c>
      <c r="AN2482" t="s">
        <v>238</v>
      </c>
      <c r="AO2482">
        <v>2</v>
      </c>
      <c r="AP2482" t="s">
        <v>239</v>
      </c>
      <c r="AQ2482" s="27">
        <v>41802</v>
      </c>
      <c r="AR2482" t="s">
        <v>240</v>
      </c>
      <c r="AS2482">
        <v>1</v>
      </c>
      <c r="AT2482" t="s">
        <v>239</v>
      </c>
      <c r="AU2482" s="27">
        <v>41802</v>
      </c>
    </row>
    <row r="2483" spans="1:47" x14ac:dyDescent="0.2">
      <c r="A2483">
        <v>2482</v>
      </c>
      <c r="B2483" t="s">
        <v>9114</v>
      </c>
      <c r="C2483" t="s">
        <v>1286</v>
      </c>
      <c r="D2483" t="s">
        <v>1463</v>
      </c>
      <c r="E2483" s="27">
        <v>41708</v>
      </c>
      <c r="F2483" t="s">
        <v>233</v>
      </c>
      <c r="G2483" s="27">
        <v>31208</v>
      </c>
      <c r="H2483">
        <v>30</v>
      </c>
      <c r="I2483" t="s">
        <v>244</v>
      </c>
      <c r="J2483" t="s">
        <v>250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 s="28">
        <v>41708.129861111112</v>
      </c>
      <c r="R2483" s="28">
        <v>41708.402777777781</v>
      </c>
      <c r="S2483" t="s">
        <v>9115</v>
      </c>
      <c r="T2483" s="27">
        <v>41708</v>
      </c>
      <c r="V2483">
        <v>0</v>
      </c>
      <c r="W2483" t="s">
        <v>36</v>
      </c>
      <c r="X2483" t="s">
        <v>279</v>
      </c>
      <c r="Y2483">
        <v>0</v>
      </c>
      <c r="AB2483" t="s">
        <v>237</v>
      </c>
      <c r="AH2483">
        <v>0</v>
      </c>
      <c r="AN2483" t="s">
        <v>238</v>
      </c>
      <c r="AO2483">
        <v>1</v>
      </c>
      <c r="AP2483" t="s">
        <v>239</v>
      </c>
      <c r="AQ2483" s="27">
        <v>41708</v>
      </c>
      <c r="AR2483" t="s">
        <v>240</v>
      </c>
      <c r="AS2483">
        <v>1</v>
      </c>
      <c r="AT2483" t="s">
        <v>239</v>
      </c>
      <c r="AU2483" s="27">
        <v>41708</v>
      </c>
    </row>
    <row r="2484" spans="1:47" x14ac:dyDescent="0.2">
      <c r="A2484">
        <v>2483</v>
      </c>
      <c r="B2484" t="s">
        <v>9116</v>
      </c>
      <c r="C2484" t="s">
        <v>9117</v>
      </c>
      <c r="D2484" t="s">
        <v>400</v>
      </c>
      <c r="E2484" s="27">
        <v>41921</v>
      </c>
      <c r="F2484" t="s">
        <v>233</v>
      </c>
      <c r="G2484" s="27">
        <v>34788</v>
      </c>
      <c r="H2484">
        <v>21</v>
      </c>
      <c r="I2484" t="s">
        <v>259</v>
      </c>
      <c r="J2484" t="s">
        <v>250</v>
      </c>
      <c r="K2484">
        <v>0</v>
      </c>
      <c r="L2484">
        <v>5</v>
      </c>
      <c r="M2484">
        <v>0</v>
      </c>
      <c r="N2484">
        <v>0</v>
      </c>
      <c r="O2484">
        <v>0</v>
      </c>
      <c r="P2484">
        <v>-1</v>
      </c>
      <c r="Q2484" s="28">
        <v>41920.056944444441</v>
      </c>
      <c r="R2484" s="28">
        <v>41964.171527777777</v>
      </c>
      <c r="S2484" t="s">
        <v>9118</v>
      </c>
      <c r="T2484" s="27">
        <v>41920</v>
      </c>
      <c r="V2484">
        <v>1</v>
      </c>
      <c r="W2484" t="s">
        <v>32</v>
      </c>
      <c r="X2484" t="s">
        <v>974</v>
      </c>
      <c r="Y2484">
        <v>0</v>
      </c>
      <c r="AB2484" t="s">
        <v>237</v>
      </c>
      <c r="AH2484">
        <v>0</v>
      </c>
      <c r="AN2484" t="s">
        <v>238</v>
      </c>
      <c r="AO2484">
        <v>7</v>
      </c>
      <c r="AP2484" t="s">
        <v>246</v>
      </c>
      <c r="AQ2484" s="27">
        <v>41921</v>
      </c>
      <c r="AR2484" t="s">
        <v>240</v>
      </c>
      <c r="AS2484">
        <v>5</v>
      </c>
      <c r="AT2484" t="s">
        <v>246</v>
      </c>
      <c r="AU2484" s="27">
        <v>41921</v>
      </c>
    </row>
    <row r="2485" spans="1:47" x14ac:dyDescent="0.2">
      <c r="A2485">
        <v>2484</v>
      </c>
      <c r="B2485" t="s">
        <v>9119</v>
      </c>
      <c r="C2485" t="s">
        <v>3523</v>
      </c>
      <c r="D2485" t="s">
        <v>9120</v>
      </c>
      <c r="E2485" s="27">
        <v>41540</v>
      </c>
      <c r="F2485" t="s">
        <v>233</v>
      </c>
      <c r="G2485" s="27">
        <v>24024</v>
      </c>
      <c r="H2485">
        <v>50</v>
      </c>
      <c r="I2485" t="s">
        <v>234</v>
      </c>
      <c r="J2485" t="s">
        <v>245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-2</v>
      </c>
      <c r="Q2485" s="28">
        <v>41538.339583333334</v>
      </c>
      <c r="R2485" s="28">
        <v>41539.261805555558</v>
      </c>
      <c r="S2485" t="s">
        <v>9121</v>
      </c>
      <c r="T2485" s="27">
        <v>41538</v>
      </c>
      <c r="V2485">
        <v>2</v>
      </c>
      <c r="W2485" t="s">
        <v>36</v>
      </c>
      <c r="X2485" t="s">
        <v>263</v>
      </c>
      <c r="Y2485">
        <v>0</v>
      </c>
      <c r="AB2485" t="s">
        <v>237</v>
      </c>
      <c r="AH2485">
        <v>0</v>
      </c>
      <c r="AN2485" t="s">
        <v>238</v>
      </c>
      <c r="AO2485">
        <v>1</v>
      </c>
      <c r="AP2485" t="s">
        <v>239</v>
      </c>
      <c r="AQ2485" s="27">
        <v>41540</v>
      </c>
      <c r="AR2485" t="s">
        <v>240</v>
      </c>
      <c r="AS2485">
        <v>1</v>
      </c>
      <c r="AT2485" t="s">
        <v>239</v>
      </c>
      <c r="AU2485" s="27">
        <v>41540</v>
      </c>
    </row>
    <row r="2486" spans="1:47" x14ac:dyDescent="0.2">
      <c r="A2486">
        <v>2485</v>
      </c>
      <c r="B2486" t="s">
        <v>9122</v>
      </c>
      <c r="C2486" t="s">
        <v>9123</v>
      </c>
      <c r="D2486" t="s">
        <v>8177</v>
      </c>
      <c r="E2486" s="27">
        <v>41555</v>
      </c>
      <c r="F2486" t="s">
        <v>294</v>
      </c>
      <c r="G2486" s="27">
        <v>30836</v>
      </c>
      <c r="H2486">
        <v>31</v>
      </c>
      <c r="I2486" t="s">
        <v>244</v>
      </c>
      <c r="J2486" t="s">
        <v>250</v>
      </c>
      <c r="K2486">
        <v>0</v>
      </c>
      <c r="L2486">
        <v>2</v>
      </c>
      <c r="M2486">
        <v>0</v>
      </c>
      <c r="N2486">
        <v>0</v>
      </c>
      <c r="O2486">
        <v>2</v>
      </c>
      <c r="P2486">
        <v>-1</v>
      </c>
      <c r="Q2486" s="28">
        <v>41554.238888888889</v>
      </c>
      <c r="R2486" s="28">
        <v>41555.386805555558</v>
      </c>
      <c r="S2486" t="s">
        <v>9124</v>
      </c>
      <c r="T2486" s="27">
        <v>41554</v>
      </c>
      <c r="V2486">
        <v>1</v>
      </c>
      <c r="W2486" t="s">
        <v>32</v>
      </c>
      <c r="X2486" t="s">
        <v>343</v>
      </c>
      <c r="Y2486">
        <v>0</v>
      </c>
      <c r="AB2486" t="s">
        <v>237</v>
      </c>
      <c r="AH2486">
        <v>0</v>
      </c>
      <c r="AN2486" t="s">
        <v>238</v>
      </c>
      <c r="AO2486">
        <v>2</v>
      </c>
      <c r="AP2486" t="s">
        <v>239</v>
      </c>
      <c r="AQ2486" s="27">
        <v>41555</v>
      </c>
      <c r="AR2486" t="s">
        <v>240</v>
      </c>
      <c r="AS2486">
        <v>2</v>
      </c>
      <c r="AT2486" t="s">
        <v>239</v>
      </c>
      <c r="AU2486" s="27">
        <v>41555</v>
      </c>
    </row>
    <row r="2487" spans="1:47" x14ac:dyDescent="0.2">
      <c r="A2487">
        <v>2486</v>
      </c>
      <c r="B2487" t="s">
        <v>9125</v>
      </c>
      <c r="C2487" t="s">
        <v>9126</v>
      </c>
      <c r="D2487" t="s">
        <v>9127</v>
      </c>
      <c r="E2487" s="27">
        <v>41586</v>
      </c>
      <c r="F2487" t="s">
        <v>294</v>
      </c>
      <c r="G2487" s="27">
        <v>30212</v>
      </c>
      <c r="H2487">
        <v>33</v>
      </c>
      <c r="I2487" t="s">
        <v>244</v>
      </c>
      <c r="J2487" t="s">
        <v>245</v>
      </c>
      <c r="K2487">
        <v>0</v>
      </c>
      <c r="L2487">
        <v>6</v>
      </c>
      <c r="M2487">
        <v>0</v>
      </c>
      <c r="N2487">
        <v>0</v>
      </c>
      <c r="O2487">
        <v>7</v>
      </c>
      <c r="P2487">
        <v>-6</v>
      </c>
      <c r="Q2487" s="28">
        <v>41580.305555555555</v>
      </c>
      <c r="R2487" s="28">
        <v>41581.076388888891</v>
      </c>
      <c r="S2487" t="s">
        <v>9128</v>
      </c>
      <c r="T2487" s="27">
        <v>41580</v>
      </c>
      <c r="V2487">
        <v>6</v>
      </c>
      <c r="W2487" t="s">
        <v>36</v>
      </c>
      <c r="X2487" t="s">
        <v>279</v>
      </c>
      <c r="Y2487">
        <v>0</v>
      </c>
      <c r="AB2487" t="s">
        <v>237</v>
      </c>
      <c r="AH2487">
        <v>0</v>
      </c>
      <c r="AN2487" t="s">
        <v>238</v>
      </c>
      <c r="AO2487">
        <v>2</v>
      </c>
      <c r="AP2487" t="s">
        <v>239</v>
      </c>
      <c r="AQ2487" s="27">
        <v>41586</v>
      </c>
      <c r="AR2487" t="s">
        <v>240</v>
      </c>
      <c r="AS2487">
        <v>6</v>
      </c>
      <c r="AT2487" t="s">
        <v>246</v>
      </c>
      <c r="AU2487" s="27">
        <v>41586</v>
      </c>
    </row>
    <row r="2488" spans="1:47" x14ac:dyDescent="0.2">
      <c r="A2488">
        <v>2487</v>
      </c>
      <c r="B2488" t="s">
        <v>9129</v>
      </c>
      <c r="C2488" t="s">
        <v>1233</v>
      </c>
      <c r="D2488" t="s">
        <v>9130</v>
      </c>
      <c r="E2488" s="27">
        <v>41585</v>
      </c>
      <c r="F2488" t="s">
        <v>233</v>
      </c>
      <c r="G2488" s="27">
        <v>30774</v>
      </c>
      <c r="H2488">
        <v>32</v>
      </c>
      <c r="I2488" t="s">
        <v>244</v>
      </c>
      <c r="J2488" t="s">
        <v>250</v>
      </c>
      <c r="K2488">
        <v>0</v>
      </c>
      <c r="L2488">
        <v>5</v>
      </c>
      <c r="M2488">
        <v>0</v>
      </c>
      <c r="N2488">
        <v>0</v>
      </c>
      <c r="O2488">
        <v>1</v>
      </c>
      <c r="P2488">
        <v>-1</v>
      </c>
      <c r="Q2488" s="28">
        <v>41584.436805555553</v>
      </c>
      <c r="R2488" s="28">
        <v>41604.261111111111</v>
      </c>
      <c r="S2488" t="s">
        <v>9131</v>
      </c>
      <c r="T2488" s="27">
        <v>41584</v>
      </c>
      <c r="V2488">
        <v>1</v>
      </c>
      <c r="W2488" t="s">
        <v>32</v>
      </c>
      <c r="X2488" t="s">
        <v>983</v>
      </c>
      <c r="Y2488">
        <v>1</v>
      </c>
      <c r="AA2488" t="s">
        <v>9132</v>
      </c>
      <c r="AB2488" t="s">
        <v>32</v>
      </c>
      <c r="AC2488">
        <v>0</v>
      </c>
      <c r="AD2488" s="27">
        <v>42000</v>
      </c>
      <c r="AE2488" t="s">
        <v>9133</v>
      </c>
      <c r="AF2488" s="27">
        <v>42000</v>
      </c>
      <c r="AG2488" s="27">
        <v>42037</v>
      </c>
      <c r="AH2488">
        <v>1</v>
      </c>
      <c r="AJ2488" t="s">
        <v>9132</v>
      </c>
      <c r="AK2488" t="s">
        <v>255</v>
      </c>
      <c r="AL2488" s="27">
        <v>42000</v>
      </c>
      <c r="AM2488" t="s">
        <v>254</v>
      </c>
      <c r="AN2488" t="s">
        <v>238</v>
      </c>
      <c r="AO2488">
        <v>5</v>
      </c>
      <c r="AP2488" t="s">
        <v>246</v>
      </c>
      <c r="AQ2488" s="27">
        <v>41585</v>
      </c>
      <c r="AR2488" t="s">
        <v>240</v>
      </c>
      <c r="AS2488">
        <v>5</v>
      </c>
      <c r="AT2488" t="s">
        <v>246</v>
      </c>
      <c r="AU2488" s="27">
        <v>41585</v>
      </c>
    </row>
    <row r="2489" spans="1:47" x14ac:dyDescent="0.2">
      <c r="A2489">
        <v>2488</v>
      </c>
      <c r="B2489" t="s">
        <v>9134</v>
      </c>
      <c r="C2489" t="s">
        <v>9135</v>
      </c>
      <c r="D2489" t="s">
        <v>6394</v>
      </c>
      <c r="E2489" s="27">
        <v>41613</v>
      </c>
      <c r="F2489" t="s">
        <v>294</v>
      </c>
      <c r="G2489" s="27">
        <v>25590</v>
      </c>
      <c r="H2489">
        <v>46</v>
      </c>
      <c r="I2489" t="s">
        <v>234</v>
      </c>
      <c r="J2489" t="s">
        <v>245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 s="28">
        <v>41613.125694444447</v>
      </c>
      <c r="R2489" s="28">
        <v>41615.192361111112</v>
      </c>
      <c r="S2489" t="s">
        <v>9136</v>
      </c>
      <c r="T2489" s="27">
        <v>41612</v>
      </c>
      <c r="V2489">
        <v>1</v>
      </c>
      <c r="W2489" t="s">
        <v>36</v>
      </c>
      <c r="X2489" t="s">
        <v>279</v>
      </c>
      <c r="Y2489">
        <v>1</v>
      </c>
      <c r="AA2489" t="s">
        <v>9137</v>
      </c>
      <c r="AB2489" t="s">
        <v>36</v>
      </c>
      <c r="AC2489">
        <v>1</v>
      </c>
      <c r="AD2489" s="27">
        <v>41816</v>
      </c>
      <c r="AE2489" t="s">
        <v>550</v>
      </c>
      <c r="AF2489" s="27">
        <v>41817</v>
      </c>
      <c r="AG2489" s="27">
        <v>41836</v>
      </c>
      <c r="AH2489">
        <v>0</v>
      </c>
      <c r="AN2489" t="s">
        <v>238</v>
      </c>
      <c r="AO2489">
        <v>1</v>
      </c>
      <c r="AP2489" t="s">
        <v>239</v>
      </c>
      <c r="AQ2489" s="27">
        <v>41613</v>
      </c>
      <c r="AR2489" t="s">
        <v>240</v>
      </c>
      <c r="AS2489">
        <v>1</v>
      </c>
      <c r="AT2489" t="s">
        <v>239</v>
      </c>
      <c r="AU2489" s="27">
        <v>41613</v>
      </c>
    </row>
    <row r="2490" spans="1:47" x14ac:dyDescent="0.2">
      <c r="A2490">
        <v>2489</v>
      </c>
      <c r="B2490" t="s">
        <v>9138</v>
      </c>
      <c r="C2490" t="s">
        <v>1808</v>
      </c>
      <c r="D2490" t="s">
        <v>9139</v>
      </c>
      <c r="E2490" s="27">
        <v>41361</v>
      </c>
      <c r="F2490" t="s">
        <v>233</v>
      </c>
      <c r="G2490" s="27">
        <v>34324</v>
      </c>
      <c r="H2490">
        <v>22</v>
      </c>
      <c r="I2490" t="s">
        <v>259</v>
      </c>
      <c r="J2490" t="s">
        <v>353</v>
      </c>
      <c r="K2490">
        <v>0</v>
      </c>
      <c r="L2490">
        <v>6</v>
      </c>
      <c r="M2490">
        <v>0</v>
      </c>
      <c r="N2490">
        <v>0</v>
      </c>
      <c r="O2490">
        <v>0</v>
      </c>
      <c r="P2490">
        <v>-1</v>
      </c>
      <c r="Q2490" s="28">
        <v>41360.3125</v>
      </c>
      <c r="R2490" s="28">
        <v>41361.355555555558</v>
      </c>
      <c r="S2490" t="s">
        <v>9140</v>
      </c>
      <c r="T2490" s="27">
        <v>41360</v>
      </c>
      <c r="V2490">
        <v>1</v>
      </c>
      <c r="W2490" t="s">
        <v>32</v>
      </c>
      <c r="X2490" t="s">
        <v>2254</v>
      </c>
      <c r="Y2490">
        <v>0</v>
      </c>
      <c r="AB2490" t="s">
        <v>237</v>
      </c>
      <c r="AH2490">
        <v>0</v>
      </c>
      <c r="AN2490" t="s">
        <v>238</v>
      </c>
      <c r="AO2490">
        <v>7</v>
      </c>
      <c r="AP2490" t="s">
        <v>246</v>
      </c>
      <c r="AQ2490" s="27">
        <v>41361</v>
      </c>
      <c r="AR2490" t="s">
        <v>240</v>
      </c>
      <c r="AS2490">
        <v>6</v>
      </c>
      <c r="AT2490" t="s">
        <v>246</v>
      </c>
      <c r="AU2490" s="27">
        <v>41361</v>
      </c>
    </row>
    <row r="2491" spans="1:47" x14ac:dyDescent="0.2">
      <c r="A2491">
        <v>2490</v>
      </c>
      <c r="B2491" t="s">
        <v>9141</v>
      </c>
      <c r="C2491" t="s">
        <v>9142</v>
      </c>
      <c r="D2491" t="s">
        <v>357</v>
      </c>
      <c r="E2491" s="27">
        <v>41788</v>
      </c>
      <c r="F2491" t="s">
        <v>233</v>
      </c>
      <c r="G2491" s="27">
        <v>28695</v>
      </c>
      <c r="H2491">
        <v>37</v>
      </c>
      <c r="I2491" t="s">
        <v>244</v>
      </c>
      <c r="J2491" t="s">
        <v>250</v>
      </c>
      <c r="K2491">
        <v>0</v>
      </c>
      <c r="L2491">
        <v>5</v>
      </c>
      <c r="M2491">
        <v>0</v>
      </c>
      <c r="N2491">
        <v>0</v>
      </c>
      <c r="O2491">
        <v>8</v>
      </c>
      <c r="P2491">
        <v>-1</v>
      </c>
      <c r="Q2491" s="28">
        <v>41787.268750000003</v>
      </c>
      <c r="R2491" s="28">
        <v>41788.378472222219</v>
      </c>
      <c r="S2491" t="s">
        <v>9143</v>
      </c>
      <c r="T2491" s="27">
        <v>41787</v>
      </c>
      <c r="V2491">
        <v>1</v>
      </c>
      <c r="W2491" t="s">
        <v>32</v>
      </c>
      <c r="X2491" t="s">
        <v>348</v>
      </c>
      <c r="Y2491">
        <v>1</v>
      </c>
      <c r="AA2491" t="s">
        <v>9144</v>
      </c>
      <c r="AB2491" t="s">
        <v>36</v>
      </c>
      <c r="AD2491" s="27">
        <v>41906</v>
      </c>
      <c r="AE2491" t="s">
        <v>2030</v>
      </c>
      <c r="AH2491">
        <v>0</v>
      </c>
      <c r="AN2491" t="s">
        <v>238</v>
      </c>
      <c r="AO2491">
        <v>1</v>
      </c>
      <c r="AP2491" t="s">
        <v>239</v>
      </c>
      <c r="AQ2491" s="27">
        <v>41788</v>
      </c>
      <c r="AR2491" t="s">
        <v>240</v>
      </c>
      <c r="AS2491">
        <v>5</v>
      </c>
      <c r="AT2491" t="s">
        <v>246</v>
      </c>
      <c r="AU2491" s="27">
        <v>41788</v>
      </c>
    </row>
    <row r="2492" spans="1:47" x14ac:dyDescent="0.2">
      <c r="A2492">
        <v>2491</v>
      </c>
      <c r="B2492" t="s">
        <v>9145</v>
      </c>
      <c r="C2492" t="s">
        <v>9146</v>
      </c>
      <c r="D2492" t="s">
        <v>9147</v>
      </c>
      <c r="E2492" s="27">
        <v>41989</v>
      </c>
      <c r="F2492" t="s">
        <v>294</v>
      </c>
      <c r="G2492" s="27">
        <v>30594</v>
      </c>
      <c r="H2492">
        <v>32</v>
      </c>
      <c r="I2492" t="s">
        <v>244</v>
      </c>
      <c r="J2492" t="s">
        <v>22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-1</v>
      </c>
      <c r="Q2492" s="28">
        <v>41988.15347222222</v>
      </c>
      <c r="R2492" s="28">
        <v>41989.06527777778</v>
      </c>
      <c r="S2492" t="s">
        <v>9148</v>
      </c>
      <c r="T2492" s="27">
        <v>41988</v>
      </c>
      <c r="V2492">
        <v>1</v>
      </c>
      <c r="W2492" t="s">
        <v>36</v>
      </c>
      <c r="X2492" t="s">
        <v>279</v>
      </c>
      <c r="Y2492">
        <v>0</v>
      </c>
      <c r="AB2492" t="s">
        <v>237</v>
      </c>
      <c r="AH2492">
        <v>0</v>
      </c>
      <c r="AN2492" t="s">
        <v>238</v>
      </c>
      <c r="AO2492">
        <v>1</v>
      </c>
      <c r="AP2492" t="s">
        <v>239</v>
      </c>
      <c r="AQ2492" s="27">
        <v>41989</v>
      </c>
      <c r="AR2492" t="s">
        <v>240</v>
      </c>
      <c r="AS2492">
        <v>1</v>
      </c>
      <c r="AT2492" t="s">
        <v>239</v>
      </c>
      <c r="AU2492" s="27">
        <v>41989</v>
      </c>
    </row>
    <row r="2493" spans="1:47" x14ac:dyDescent="0.2">
      <c r="A2493">
        <v>2492</v>
      </c>
      <c r="B2493" t="s">
        <v>9149</v>
      </c>
      <c r="C2493" t="s">
        <v>602</v>
      </c>
      <c r="D2493" t="s">
        <v>9150</v>
      </c>
      <c r="E2493" s="27">
        <v>41911</v>
      </c>
      <c r="F2493" t="s">
        <v>233</v>
      </c>
      <c r="G2493" s="27">
        <v>23639</v>
      </c>
      <c r="H2493">
        <v>51</v>
      </c>
      <c r="I2493" t="s">
        <v>234</v>
      </c>
      <c r="J2493" t="s">
        <v>245</v>
      </c>
      <c r="K2493">
        <v>0</v>
      </c>
      <c r="L2493">
        <v>7</v>
      </c>
      <c r="M2493">
        <v>0</v>
      </c>
      <c r="N2493">
        <v>0</v>
      </c>
      <c r="O2493">
        <v>10</v>
      </c>
      <c r="P2493">
        <v>294</v>
      </c>
      <c r="Q2493" s="28">
        <v>42205.073611111111</v>
      </c>
      <c r="R2493" s="28">
        <v>42249.506944444445</v>
      </c>
      <c r="S2493" t="s">
        <v>9151</v>
      </c>
      <c r="T2493" s="27">
        <v>41607</v>
      </c>
      <c r="V2493">
        <v>304</v>
      </c>
      <c r="W2493" t="s">
        <v>32</v>
      </c>
      <c r="X2493" t="s">
        <v>806</v>
      </c>
      <c r="Y2493">
        <v>0</v>
      </c>
      <c r="AB2493" t="s">
        <v>237</v>
      </c>
      <c r="AH2493">
        <v>0</v>
      </c>
      <c r="AN2493" t="s">
        <v>238</v>
      </c>
      <c r="AO2493">
        <v>2</v>
      </c>
      <c r="AP2493" t="s">
        <v>239</v>
      </c>
      <c r="AQ2493" s="27">
        <v>41911</v>
      </c>
      <c r="AR2493" t="s">
        <v>240</v>
      </c>
      <c r="AS2493">
        <v>7</v>
      </c>
      <c r="AT2493" t="s">
        <v>246</v>
      </c>
      <c r="AU2493" s="27">
        <v>41911</v>
      </c>
    </row>
    <row r="2494" spans="1:47" x14ac:dyDescent="0.2">
      <c r="A2494">
        <v>2493</v>
      </c>
      <c r="B2494" t="s">
        <v>9152</v>
      </c>
      <c r="C2494" t="s">
        <v>6615</v>
      </c>
      <c r="D2494" t="s">
        <v>2501</v>
      </c>
      <c r="E2494" s="27">
        <v>41712</v>
      </c>
      <c r="F2494" t="s">
        <v>294</v>
      </c>
      <c r="G2494" s="27">
        <v>30610</v>
      </c>
      <c r="H2494">
        <v>32</v>
      </c>
      <c r="I2494" t="s">
        <v>244</v>
      </c>
      <c r="J2494" t="s">
        <v>245</v>
      </c>
      <c r="K2494">
        <v>0</v>
      </c>
      <c r="L2494">
        <v>6</v>
      </c>
      <c r="M2494">
        <v>0</v>
      </c>
      <c r="N2494">
        <v>0</v>
      </c>
      <c r="O2494">
        <v>6</v>
      </c>
      <c r="P2494">
        <v>-1</v>
      </c>
      <c r="Q2494" s="28">
        <v>41711.232638888891</v>
      </c>
      <c r="R2494" s="28">
        <v>41719.321527777778</v>
      </c>
      <c r="S2494" t="s">
        <v>9153</v>
      </c>
      <c r="U2494" s="27">
        <v>41711</v>
      </c>
      <c r="V2494">
        <v>1</v>
      </c>
      <c r="W2494" t="s">
        <v>32</v>
      </c>
      <c r="X2494" t="s">
        <v>274</v>
      </c>
      <c r="Y2494">
        <v>1</v>
      </c>
      <c r="AA2494" t="s">
        <v>9154</v>
      </c>
      <c r="AB2494" t="s">
        <v>36</v>
      </c>
      <c r="AC2494">
        <v>0</v>
      </c>
      <c r="AD2494" s="27">
        <v>41738</v>
      </c>
      <c r="AE2494" t="s">
        <v>404</v>
      </c>
      <c r="AF2494" s="27">
        <v>41738</v>
      </c>
      <c r="AG2494" s="27">
        <v>41758</v>
      </c>
      <c r="AH2494">
        <v>0</v>
      </c>
      <c r="AN2494" t="s">
        <v>238</v>
      </c>
      <c r="AO2494">
        <v>2</v>
      </c>
      <c r="AP2494" t="s">
        <v>239</v>
      </c>
      <c r="AQ2494" s="27">
        <v>41712</v>
      </c>
      <c r="AR2494" t="s">
        <v>240</v>
      </c>
      <c r="AS2494">
        <v>6</v>
      </c>
      <c r="AT2494" t="s">
        <v>246</v>
      </c>
      <c r="AU2494" s="27">
        <v>41712</v>
      </c>
    </row>
    <row r="2495" spans="1:47" x14ac:dyDescent="0.2">
      <c r="A2495">
        <v>2494</v>
      </c>
      <c r="B2495" t="s">
        <v>9155</v>
      </c>
      <c r="C2495" t="s">
        <v>9156</v>
      </c>
      <c r="D2495" t="s">
        <v>726</v>
      </c>
      <c r="E2495" s="27">
        <v>41632</v>
      </c>
      <c r="F2495" t="s">
        <v>294</v>
      </c>
      <c r="G2495" s="27">
        <v>34012</v>
      </c>
      <c r="H2495">
        <v>23</v>
      </c>
      <c r="I2495" t="s">
        <v>259</v>
      </c>
      <c r="J2495" t="s">
        <v>250</v>
      </c>
      <c r="K2495">
        <v>0</v>
      </c>
      <c r="L2495">
        <v>7</v>
      </c>
      <c r="M2495">
        <v>0</v>
      </c>
      <c r="N2495">
        <v>0</v>
      </c>
      <c r="O2495">
        <v>2</v>
      </c>
      <c r="P2495">
        <v>-1</v>
      </c>
      <c r="Q2495" s="28">
        <v>41631.351388888892</v>
      </c>
      <c r="R2495" s="28">
        <v>41632.536111111112</v>
      </c>
      <c r="S2495" t="s">
        <v>9157</v>
      </c>
      <c r="T2495" s="27">
        <v>41631</v>
      </c>
      <c r="V2495">
        <v>1</v>
      </c>
      <c r="W2495" t="s">
        <v>32</v>
      </c>
      <c r="X2495" t="s">
        <v>359</v>
      </c>
      <c r="Y2495">
        <v>1</v>
      </c>
      <c r="AA2495" t="s">
        <v>9158</v>
      </c>
      <c r="AB2495" t="s">
        <v>32</v>
      </c>
      <c r="AC2495">
        <v>0</v>
      </c>
      <c r="AD2495" s="27">
        <v>41685</v>
      </c>
      <c r="AE2495" t="s">
        <v>359</v>
      </c>
      <c r="AF2495" s="27">
        <v>41685</v>
      </c>
      <c r="AG2495" s="27">
        <v>41686</v>
      </c>
      <c r="AH2495">
        <v>0</v>
      </c>
      <c r="AN2495" t="s">
        <v>238</v>
      </c>
      <c r="AO2495">
        <v>5</v>
      </c>
      <c r="AP2495" t="s">
        <v>246</v>
      </c>
      <c r="AQ2495" s="27">
        <v>41632</v>
      </c>
      <c r="AR2495" t="s">
        <v>240</v>
      </c>
      <c r="AS2495">
        <v>7</v>
      </c>
      <c r="AT2495" t="s">
        <v>246</v>
      </c>
      <c r="AU2495" s="27">
        <v>41632</v>
      </c>
    </row>
    <row r="2496" spans="1:47" x14ac:dyDescent="0.2">
      <c r="A2496">
        <v>2495</v>
      </c>
      <c r="B2496" t="s">
        <v>9159</v>
      </c>
      <c r="C2496" t="s">
        <v>330</v>
      </c>
      <c r="D2496" t="s">
        <v>671</v>
      </c>
      <c r="E2496" s="27">
        <v>41334</v>
      </c>
      <c r="F2496" t="s">
        <v>233</v>
      </c>
      <c r="G2496" s="27">
        <v>34680</v>
      </c>
      <c r="H2496">
        <v>21</v>
      </c>
      <c r="I2496" t="s">
        <v>259</v>
      </c>
      <c r="J2496" t="s">
        <v>245</v>
      </c>
      <c r="K2496">
        <v>0</v>
      </c>
      <c r="L2496">
        <v>5</v>
      </c>
      <c r="M2496">
        <v>0</v>
      </c>
      <c r="N2496">
        <v>0</v>
      </c>
      <c r="O2496">
        <v>0</v>
      </c>
      <c r="P2496">
        <v>0</v>
      </c>
      <c r="Q2496" s="28">
        <v>41334.500694444447</v>
      </c>
      <c r="R2496" s="28">
        <v>41334.07708333333</v>
      </c>
      <c r="S2496" t="s">
        <v>9160</v>
      </c>
      <c r="T2496" s="27">
        <v>41333</v>
      </c>
      <c r="V2496">
        <v>1</v>
      </c>
      <c r="W2496" t="s">
        <v>32</v>
      </c>
      <c r="X2496" t="s">
        <v>453</v>
      </c>
      <c r="Y2496">
        <v>0</v>
      </c>
      <c r="AB2496" t="s">
        <v>237</v>
      </c>
      <c r="AH2496">
        <v>0</v>
      </c>
      <c r="AN2496" t="s">
        <v>238</v>
      </c>
      <c r="AO2496">
        <v>7</v>
      </c>
      <c r="AP2496" t="s">
        <v>246</v>
      </c>
      <c r="AQ2496" s="27">
        <v>41334</v>
      </c>
      <c r="AR2496" t="s">
        <v>240</v>
      </c>
      <c r="AS2496">
        <v>5</v>
      </c>
      <c r="AT2496" t="s">
        <v>246</v>
      </c>
      <c r="AU2496" s="27">
        <v>41334</v>
      </c>
    </row>
    <row r="2497" spans="1:47" x14ac:dyDescent="0.2">
      <c r="A2497">
        <v>2496</v>
      </c>
      <c r="B2497" t="s">
        <v>9161</v>
      </c>
      <c r="C2497" t="s">
        <v>488</v>
      </c>
      <c r="D2497" t="s">
        <v>3849</v>
      </c>
      <c r="E2497" s="27">
        <v>41296</v>
      </c>
      <c r="F2497" t="s">
        <v>233</v>
      </c>
      <c r="G2497" s="27">
        <v>34155</v>
      </c>
      <c r="H2497">
        <v>22</v>
      </c>
      <c r="I2497" t="s">
        <v>259</v>
      </c>
      <c r="J2497" t="s">
        <v>22</v>
      </c>
      <c r="K2497">
        <v>0</v>
      </c>
      <c r="L2497">
        <v>9</v>
      </c>
      <c r="M2497">
        <v>0</v>
      </c>
      <c r="N2497">
        <v>0</v>
      </c>
      <c r="O2497">
        <v>1</v>
      </c>
      <c r="S2497" t="s">
        <v>9162</v>
      </c>
      <c r="T2497" s="27">
        <v>41009</v>
      </c>
      <c r="V2497">
        <v>287</v>
      </c>
      <c r="W2497" t="s">
        <v>32</v>
      </c>
      <c r="X2497" t="s">
        <v>359</v>
      </c>
      <c r="Y2497">
        <v>0</v>
      </c>
      <c r="AB2497" t="s">
        <v>237</v>
      </c>
      <c r="AH2497">
        <v>0</v>
      </c>
      <c r="AN2497" t="s">
        <v>238</v>
      </c>
      <c r="AO2497">
        <v>8</v>
      </c>
      <c r="AP2497" t="s">
        <v>269</v>
      </c>
      <c r="AQ2497" s="27">
        <v>41296</v>
      </c>
      <c r="AR2497" t="s">
        <v>240</v>
      </c>
      <c r="AS2497">
        <v>9</v>
      </c>
      <c r="AT2497" t="s">
        <v>269</v>
      </c>
      <c r="AU2497" s="27">
        <v>41296</v>
      </c>
    </row>
    <row r="2498" spans="1:47" x14ac:dyDescent="0.2">
      <c r="A2498">
        <v>2497</v>
      </c>
      <c r="B2498" t="s">
        <v>9163</v>
      </c>
      <c r="C2498" t="s">
        <v>575</v>
      </c>
      <c r="D2498" t="s">
        <v>9164</v>
      </c>
      <c r="E2498" s="27">
        <v>41565</v>
      </c>
      <c r="F2498" t="s">
        <v>233</v>
      </c>
      <c r="G2498" s="27">
        <v>23226</v>
      </c>
      <c r="H2498">
        <v>52</v>
      </c>
      <c r="I2498" t="s">
        <v>234</v>
      </c>
      <c r="J2498" t="s">
        <v>22</v>
      </c>
      <c r="K2498">
        <v>0</v>
      </c>
      <c r="L2498">
        <v>1</v>
      </c>
      <c r="M2498">
        <v>0</v>
      </c>
      <c r="N2498">
        <v>0</v>
      </c>
      <c r="O2498">
        <v>2</v>
      </c>
      <c r="P2498">
        <v>-1</v>
      </c>
      <c r="Q2498" s="28">
        <v>41564.323611111111</v>
      </c>
      <c r="R2498" s="28">
        <v>41565.327777777777</v>
      </c>
      <c r="S2498" t="s">
        <v>9165</v>
      </c>
      <c r="U2498" s="27">
        <v>41564</v>
      </c>
      <c r="V2498">
        <v>1</v>
      </c>
      <c r="W2498" t="s">
        <v>32</v>
      </c>
      <c r="X2498" t="s">
        <v>274</v>
      </c>
      <c r="Y2498">
        <v>0</v>
      </c>
      <c r="AB2498" t="s">
        <v>237</v>
      </c>
      <c r="AH2498">
        <v>0</v>
      </c>
      <c r="AN2498" t="s">
        <v>238</v>
      </c>
      <c r="AO2498">
        <v>1</v>
      </c>
      <c r="AP2498" t="s">
        <v>239</v>
      </c>
      <c r="AQ2498" s="27">
        <v>41565</v>
      </c>
      <c r="AR2498" t="s">
        <v>240</v>
      </c>
      <c r="AS2498">
        <v>1</v>
      </c>
      <c r="AT2498" t="s">
        <v>239</v>
      </c>
      <c r="AU2498" s="27">
        <v>41565</v>
      </c>
    </row>
    <row r="2499" spans="1:47" x14ac:dyDescent="0.2">
      <c r="A2499">
        <v>2498</v>
      </c>
      <c r="B2499" t="s">
        <v>9166</v>
      </c>
      <c r="C2499" t="s">
        <v>464</v>
      </c>
      <c r="D2499" t="s">
        <v>9167</v>
      </c>
      <c r="E2499" s="27">
        <v>41546</v>
      </c>
      <c r="F2499" t="s">
        <v>233</v>
      </c>
      <c r="G2499" s="27">
        <v>24289</v>
      </c>
      <c r="H2499">
        <v>49</v>
      </c>
      <c r="I2499" t="s">
        <v>234</v>
      </c>
      <c r="J2499" t="s">
        <v>245</v>
      </c>
      <c r="K2499">
        <v>0</v>
      </c>
      <c r="L2499">
        <v>2</v>
      </c>
      <c r="M2499">
        <v>0</v>
      </c>
      <c r="N2499">
        <v>0</v>
      </c>
      <c r="O2499">
        <v>2</v>
      </c>
      <c r="P2499">
        <v>-1</v>
      </c>
      <c r="Q2499" s="28">
        <v>41545.269444444442</v>
      </c>
      <c r="R2499" s="28">
        <v>41546.313194444447</v>
      </c>
      <c r="S2499" t="s">
        <v>9168</v>
      </c>
      <c r="T2499" s="27">
        <v>41545</v>
      </c>
      <c r="V2499">
        <v>1</v>
      </c>
      <c r="W2499" t="s">
        <v>36</v>
      </c>
      <c r="X2499" t="s">
        <v>279</v>
      </c>
      <c r="Y2499">
        <v>0</v>
      </c>
      <c r="AB2499" t="s">
        <v>237</v>
      </c>
      <c r="AH2499">
        <v>0</v>
      </c>
      <c r="AN2499" t="s">
        <v>238</v>
      </c>
      <c r="AO2499">
        <v>1</v>
      </c>
      <c r="AP2499" t="s">
        <v>239</v>
      </c>
      <c r="AQ2499" s="27">
        <v>41546</v>
      </c>
      <c r="AR2499" t="s">
        <v>240</v>
      </c>
      <c r="AS2499">
        <v>2</v>
      </c>
      <c r="AT2499" t="s">
        <v>239</v>
      </c>
      <c r="AU2499" s="27">
        <v>41546</v>
      </c>
    </row>
    <row r="2500" spans="1:47" x14ac:dyDescent="0.2">
      <c r="A2500">
        <v>2499</v>
      </c>
      <c r="B2500" t="s">
        <v>9169</v>
      </c>
      <c r="C2500" t="s">
        <v>1218</v>
      </c>
      <c r="D2500" t="s">
        <v>9170</v>
      </c>
      <c r="E2500" s="27">
        <v>41278</v>
      </c>
      <c r="F2500" t="s">
        <v>233</v>
      </c>
      <c r="G2500" s="27">
        <v>22032</v>
      </c>
      <c r="H2500">
        <v>55</v>
      </c>
      <c r="I2500" t="s">
        <v>234</v>
      </c>
      <c r="J2500" t="s">
        <v>245</v>
      </c>
      <c r="K2500">
        <v>0</v>
      </c>
      <c r="L2500">
        <v>7</v>
      </c>
      <c r="M2500">
        <v>0</v>
      </c>
      <c r="N2500">
        <v>0</v>
      </c>
      <c r="O2500">
        <v>3</v>
      </c>
      <c r="P2500">
        <v>-1</v>
      </c>
      <c r="Q2500" s="28">
        <v>41277.239583333336</v>
      </c>
      <c r="R2500" s="28">
        <v>41313.252083333333</v>
      </c>
      <c r="S2500" t="s">
        <v>9171</v>
      </c>
      <c r="T2500" s="27">
        <v>41277</v>
      </c>
      <c r="V2500">
        <v>1</v>
      </c>
      <c r="W2500" t="s">
        <v>32</v>
      </c>
      <c r="X2500" t="s">
        <v>261</v>
      </c>
      <c r="Y2500">
        <v>1</v>
      </c>
      <c r="AA2500" t="s">
        <v>9172</v>
      </c>
      <c r="AB2500" t="s">
        <v>32</v>
      </c>
      <c r="AC2500">
        <v>1</v>
      </c>
      <c r="AD2500" s="27">
        <v>41330</v>
      </c>
      <c r="AE2500" t="s">
        <v>359</v>
      </c>
      <c r="AF2500" s="27">
        <v>41331</v>
      </c>
      <c r="AG2500" s="27">
        <v>41472</v>
      </c>
      <c r="AH2500">
        <v>0</v>
      </c>
      <c r="AN2500" t="s">
        <v>238</v>
      </c>
      <c r="AO2500">
        <v>2</v>
      </c>
      <c r="AP2500" t="s">
        <v>239</v>
      </c>
      <c r="AQ2500" s="27">
        <v>41278</v>
      </c>
      <c r="AR2500" t="s">
        <v>240</v>
      </c>
      <c r="AS2500">
        <v>7</v>
      </c>
      <c r="AT2500" t="s">
        <v>246</v>
      </c>
      <c r="AU2500" s="27">
        <v>41278</v>
      </c>
    </row>
    <row r="2501" spans="1:47" x14ac:dyDescent="0.2">
      <c r="A2501">
        <v>2500</v>
      </c>
      <c r="B2501" t="s">
        <v>9173</v>
      </c>
      <c r="C2501" t="s">
        <v>1678</v>
      </c>
      <c r="D2501" t="s">
        <v>9174</v>
      </c>
      <c r="E2501" s="27">
        <v>41988</v>
      </c>
      <c r="F2501" t="s">
        <v>294</v>
      </c>
      <c r="G2501" s="27">
        <v>21251</v>
      </c>
      <c r="H2501">
        <v>58</v>
      </c>
      <c r="I2501" t="s">
        <v>234</v>
      </c>
      <c r="J2501" t="s">
        <v>245</v>
      </c>
      <c r="K2501">
        <v>0</v>
      </c>
      <c r="L2501">
        <v>4</v>
      </c>
      <c r="M2501">
        <v>0</v>
      </c>
      <c r="N2501">
        <v>0</v>
      </c>
      <c r="O2501">
        <v>5</v>
      </c>
      <c r="P2501">
        <v>-1</v>
      </c>
      <c r="Q2501" s="28">
        <v>41987.386111111111</v>
      </c>
      <c r="R2501" s="28">
        <v>41989.240972222222</v>
      </c>
      <c r="S2501" t="s">
        <v>9175</v>
      </c>
      <c r="T2501" s="27">
        <v>41987</v>
      </c>
      <c r="V2501">
        <v>1</v>
      </c>
      <c r="W2501" t="s">
        <v>36</v>
      </c>
      <c r="X2501" t="s">
        <v>279</v>
      </c>
      <c r="Y2501">
        <v>0</v>
      </c>
      <c r="AB2501" t="s">
        <v>237</v>
      </c>
      <c r="AH2501">
        <v>0</v>
      </c>
      <c r="AN2501" t="s">
        <v>238</v>
      </c>
      <c r="AO2501">
        <v>1</v>
      </c>
      <c r="AP2501" t="s">
        <v>239</v>
      </c>
      <c r="AQ2501" s="27">
        <v>41988</v>
      </c>
      <c r="AR2501" t="s">
        <v>240</v>
      </c>
      <c r="AS2501">
        <v>4</v>
      </c>
      <c r="AT2501" t="s">
        <v>239</v>
      </c>
      <c r="AU2501" s="27">
        <v>41988</v>
      </c>
    </row>
    <row r="2502" spans="1:47" x14ac:dyDescent="0.2">
      <c r="A2502">
        <v>2501</v>
      </c>
      <c r="B2502" t="s">
        <v>9176</v>
      </c>
      <c r="C2502" t="s">
        <v>9177</v>
      </c>
      <c r="D2502" t="s">
        <v>9178</v>
      </c>
      <c r="E2502" s="27">
        <v>41514</v>
      </c>
      <c r="F2502" t="s">
        <v>233</v>
      </c>
      <c r="G2502" s="27">
        <v>34223</v>
      </c>
      <c r="H2502">
        <v>22</v>
      </c>
      <c r="I2502" t="s">
        <v>259</v>
      </c>
      <c r="J2502" t="s">
        <v>250</v>
      </c>
      <c r="K2502">
        <v>0</v>
      </c>
      <c r="L2502">
        <v>2</v>
      </c>
      <c r="M2502">
        <v>0</v>
      </c>
      <c r="N2502">
        <v>0</v>
      </c>
      <c r="O2502">
        <v>0</v>
      </c>
      <c r="P2502">
        <v>-1</v>
      </c>
      <c r="Q2502" s="28">
        <v>41513.210416666669</v>
      </c>
      <c r="R2502" s="28">
        <v>41514.322916666664</v>
      </c>
      <c r="S2502" t="s">
        <v>9179</v>
      </c>
      <c r="T2502" s="27">
        <v>41513</v>
      </c>
      <c r="V2502">
        <v>1</v>
      </c>
      <c r="W2502" t="s">
        <v>32</v>
      </c>
      <c r="X2502" t="s">
        <v>588</v>
      </c>
      <c r="Y2502">
        <v>0</v>
      </c>
      <c r="AB2502" t="s">
        <v>237</v>
      </c>
      <c r="AH2502">
        <v>0</v>
      </c>
      <c r="AN2502" t="s">
        <v>238</v>
      </c>
      <c r="AO2502">
        <v>4</v>
      </c>
      <c r="AP2502" t="s">
        <v>239</v>
      </c>
      <c r="AQ2502" s="27">
        <v>41514</v>
      </c>
      <c r="AR2502" t="s">
        <v>240</v>
      </c>
      <c r="AS2502">
        <v>2</v>
      </c>
      <c r="AT2502" t="s">
        <v>239</v>
      </c>
      <c r="AU2502" s="27">
        <v>41514</v>
      </c>
    </row>
    <row r="2503" spans="1:47" x14ac:dyDescent="0.2">
      <c r="A2503">
        <v>2502</v>
      </c>
      <c r="B2503" t="s">
        <v>9180</v>
      </c>
      <c r="C2503" t="s">
        <v>3064</v>
      </c>
      <c r="D2503" t="s">
        <v>457</v>
      </c>
      <c r="E2503" s="27">
        <v>41383</v>
      </c>
      <c r="F2503" t="s">
        <v>233</v>
      </c>
      <c r="G2503" s="27">
        <v>26030</v>
      </c>
      <c r="H2503">
        <v>45</v>
      </c>
      <c r="I2503" t="s">
        <v>234</v>
      </c>
      <c r="J2503" t="s">
        <v>353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-1</v>
      </c>
      <c r="Q2503" s="28">
        <v>41382.206250000003</v>
      </c>
      <c r="R2503" s="28">
        <v>41395.377083333333</v>
      </c>
      <c r="S2503" t="s">
        <v>9181</v>
      </c>
      <c r="T2503" s="27">
        <v>41382</v>
      </c>
      <c r="V2503">
        <v>1</v>
      </c>
      <c r="W2503" t="s">
        <v>32</v>
      </c>
      <c r="X2503" t="s">
        <v>343</v>
      </c>
      <c r="Y2503">
        <v>0</v>
      </c>
      <c r="AB2503" t="s">
        <v>237</v>
      </c>
      <c r="AH2503">
        <v>0</v>
      </c>
      <c r="AN2503" t="s">
        <v>238</v>
      </c>
      <c r="AO2503">
        <v>1</v>
      </c>
      <c r="AP2503" t="s">
        <v>239</v>
      </c>
      <c r="AQ2503" s="27">
        <v>41383</v>
      </c>
      <c r="AR2503" t="s">
        <v>240</v>
      </c>
      <c r="AS2503">
        <v>1</v>
      </c>
      <c r="AT2503" t="s">
        <v>239</v>
      </c>
      <c r="AU2503" s="27">
        <v>41383</v>
      </c>
    </row>
    <row r="2504" spans="1:47" x14ac:dyDescent="0.2">
      <c r="A2504">
        <v>2503</v>
      </c>
      <c r="B2504" t="s">
        <v>9182</v>
      </c>
      <c r="C2504" t="s">
        <v>9183</v>
      </c>
      <c r="D2504" t="s">
        <v>967</v>
      </c>
      <c r="E2504" s="27">
        <v>41644</v>
      </c>
      <c r="F2504" t="s">
        <v>294</v>
      </c>
      <c r="G2504" s="27">
        <v>30869</v>
      </c>
      <c r="H2504">
        <v>31</v>
      </c>
      <c r="I2504" t="s">
        <v>244</v>
      </c>
      <c r="J2504" t="s">
        <v>250</v>
      </c>
      <c r="K2504">
        <v>0</v>
      </c>
      <c r="L2504">
        <v>5</v>
      </c>
      <c r="M2504">
        <v>0</v>
      </c>
      <c r="N2504">
        <v>0</v>
      </c>
      <c r="O2504">
        <v>7</v>
      </c>
      <c r="P2504">
        <v>-1</v>
      </c>
      <c r="Q2504" s="28">
        <v>41643.335416666669</v>
      </c>
      <c r="R2504" s="28">
        <v>41644.409722222219</v>
      </c>
      <c r="S2504" t="s">
        <v>9184</v>
      </c>
      <c r="T2504" s="27">
        <v>41643</v>
      </c>
      <c r="V2504">
        <v>1</v>
      </c>
      <c r="W2504" t="s">
        <v>32</v>
      </c>
      <c r="X2504" t="s">
        <v>348</v>
      </c>
      <c r="Y2504">
        <v>1</v>
      </c>
      <c r="AA2504" t="s">
        <v>9185</v>
      </c>
      <c r="AB2504" t="s">
        <v>36</v>
      </c>
      <c r="AC2504">
        <v>0</v>
      </c>
      <c r="AD2504" s="27">
        <v>41865</v>
      </c>
      <c r="AE2504" t="s">
        <v>392</v>
      </c>
      <c r="AF2504" s="27">
        <v>41865</v>
      </c>
      <c r="AG2504" s="27">
        <v>41866</v>
      </c>
      <c r="AH2504">
        <v>0</v>
      </c>
      <c r="AN2504" t="s">
        <v>238</v>
      </c>
      <c r="AO2504">
        <v>2</v>
      </c>
      <c r="AP2504" t="s">
        <v>239</v>
      </c>
      <c r="AQ2504" s="27">
        <v>41644</v>
      </c>
      <c r="AR2504" t="s">
        <v>240</v>
      </c>
      <c r="AS2504">
        <v>5</v>
      </c>
      <c r="AT2504" t="s">
        <v>246</v>
      </c>
      <c r="AU2504" s="27">
        <v>41644</v>
      </c>
    </row>
    <row r="2505" spans="1:47" x14ac:dyDescent="0.2">
      <c r="A2505">
        <v>2504</v>
      </c>
      <c r="B2505" t="s">
        <v>9186</v>
      </c>
      <c r="C2505" t="s">
        <v>9187</v>
      </c>
      <c r="D2505" t="s">
        <v>9188</v>
      </c>
      <c r="E2505" s="27">
        <v>41683</v>
      </c>
      <c r="F2505" t="s">
        <v>233</v>
      </c>
      <c r="G2505" s="27">
        <v>34160</v>
      </c>
      <c r="H2505">
        <v>22</v>
      </c>
      <c r="I2505" t="s">
        <v>259</v>
      </c>
      <c r="J2505" t="s">
        <v>245</v>
      </c>
      <c r="K2505">
        <v>0</v>
      </c>
      <c r="L2505">
        <v>2</v>
      </c>
      <c r="M2505">
        <v>0</v>
      </c>
      <c r="N2505">
        <v>1</v>
      </c>
      <c r="O2505">
        <v>0</v>
      </c>
      <c r="P2505">
        <v>-1</v>
      </c>
      <c r="Q2505" s="28">
        <v>41682.337500000001</v>
      </c>
      <c r="R2505" s="28">
        <v>41683.353472222225</v>
      </c>
      <c r="S2505" t="s">
        <v>9189</v>
      </c>
      <c r="T2505" s="27">
        <v>41682</v>
      </c>
      <c r="V2505">
        <v>1</v>
      </c>
      <c r="W2505" t="s">
        <v>36</v>
      </c>
      <c r="X2505" t="s">
        <v>404</v>
      </c>
      <c r="Y2505">
        <v>1</v>
      </c>
      <c r="AA2505" t="s">
        <v>9190</v>
      </c>
      <c r="AB2505" t="s">
        <v>36</v>
      </c>
      <c r="AC2505">
        <v>0</v>
      </c>
      <c r="AD2505" s="27">
        <v>41725</v>
      </c>
      <c r="AE2505" t="s">
        <v>474</v>
      </c>
      <c r="AF2505" s="27">
        <v>41725</v>
      </c>
      <c r="AG2505" s="27">
        <v>41727</v>
      </c>
      <c r="AH2505">
        <v>0</v>
      </c>
      <c r="AN2505" t="s">
        <v>238</v>
      </c>
      <c r="AO2505">
        <v>4</v>
      </c>
      <c r="AP2505" t="s">
        <v>239</v>
      </c>
      <c r="AQ2505" s="27">
        <v>41683</v>
      </c>
      <c r="AR2505" t="s">
        <v>240</v>
      </c>
      <c r="AS2505">
        <v>2</v>
      </c>
      <c r="AT2505" t="s">
        <v>239</v>
      </c>
      <c r="AU2505" s="27">
        <v>41683</v>
      </c>
    </row>
    <row r="2506" spans="1:47" x14ac:dyDescent="0.2">
      <c r="A2506">
        <v>2505</v>
      </c>
      <c r="B2506" t="s">
        <v>9191</v>
      </c>
      <c r="C2506" t="s">
        <v>9192</v>
      </c>
      <c r="D2506" t="s">
        <v>7395</v>
      </c>
      <c r="E2506" s="27">
        <v>41754</v>
      </c>
      <c r="F2506" t="s">
        <v>294</v>
      </c>
      <c r="G2506" s="27">
        <v>28840</v>
      </c>
      <c r="H2506">
        <v>37</v>
      </c>
      <c r="I2506" t="s">
        <v>244</v>
      </c>
      <c r="J2506" t="s">
        <v>250</v>
      </c>
      <c r="K2506">
        <v>0</v>
      </c>
      <c r="L2506">
        <v>8</v>
      </c>
      <c r="M2506">
        <v>0</v>
      </c>
      <c r="N2506">
        <v>0</v>
      </c>
      <c r="O2506">
        <v>1</v>
      </c>
      <c r="P2506">
        <v>-191</v>
      </c>
      <c r="Q2506" s="28">
        <v>41563.173611111109</v>
      </c>
      <c r="R2506" s="28">
        <v>41564.439583333333</v>
      </c>
      <c r="S2506" t="s">
        <v>9193</v>
      </c>
      <c r="T2506" s="27">
        <v>41563</v>
      </c>
      <c r="V2506">
        <v>191</v>
      </c>
      <c r="W2506" t="s">
        <v>32</v>
      </c>
      <c r="X2506" t="s">
        <v>359</v>
      </c>
      <c r="Y2506">
        <v>0</v>
      </c>
      <c r="AB2506" t="s">
        <v>237</v>
      </c>
      <c r="AH2506">
        <v>0</v>
      </c>
      <c r="AN2506" t="s">
        <v>238</v>
      </c>
      <c r="AO2506">
        <v>5</v>
      </c>
      <c r="AP2506" t="s">
        <v>246</v>
      </c>
      <c r="AQ2506" s="27">
        <v>41754</v>
      </c>
      <c r="AR2506" t="s">
        <v>240</v>
      </c>
      <c r="AS2506">
        <v>8</v>
      </c>
      <c r="AT2506" t="s">
        <v>269</v>
      </c>
      <c r="AU2506" s="27">
        <v>41754</v>
      </c>
    </row>
    <row r="2507" spans="1:47" x14ac:dyDescent="0.2">
      <c r="A2507">
        <v>2506</v>
      </c>
      <c r="B2507" t="s">
        <v>9194</v>
      </c>
      <c r="C2507" t="s">
        <v>5686</v>
      </c>
      <c r="D2507" t="s">
        <v>9195</v>
      </c>
      <c r="E2507" s="27">
        <v>41773</v>
      </c>
      <c r="F2507" t="s">
        <v>233</v>
      </c>
      <c r="G2507" s="27">
        <v>34604</v>
      </c>
      <c r="H2507">
        <v>21</v>
      </c>
      <c r="I2507" t="s">
        <v>259</v>
      </c>
      <c r="J2507" t="s">
        <v>250</v>
      </c>
      <c r="K2507">
        <v>0</v>
      </c>
      <c r="L2507">
        <v>5</v>
      </c>
      <c r="M2507">
        <v>0</v>
      </c>
      <c r="N2507">
        <v>2</v>
      </c>
      <c r="O2507">
        <v>1</v>
      </c>
      <c r="P2507">
        <v>-1</v>
      </c>
      <c r="Q2507" s="28">
        <v>41772.244444444441</v>
      </c>
      <c r="R2507" s="28">
        <v>41773.343055555553</v>
      </c>
      <c r="S2507" t="s">
        <v>9196</v>
      </c>
      <c r="U2507" s="27">
        <v>41772</v>
      </c>
      <c r="V2507">
        <v>1</v>
      </c>
      <c r="W2507" t="s">
        <v>32</v>
      </c>
      <c r="X2507" t="s">
        <v>274</v>
      </c>
      <c r="Y2507">
        <v>0</v>
      </c>
      <c r="AB2507" t="s">
        <v>237</v>
      </c>
      <c r="AH2507">
        <v>0</v>
      </c>
      <c r="AN2507" t="s">
        <v>238</v>
      </c>
      <c r="AO2507">
        <v>5</v>
      </c>
      <c r="AP2507" t="s">
        <v>246</v>
      </c>
      <c r="AQ2507" s="27">
        <v>41773</v>
      </c>
      <c r="AR2507" t="s">
        <v>240</v>
      </c>
      <c r="AS2507">
        <v>5</v>
      </c>
      <c r="AT2507" t="s">
        <v>246</v>
      </c>
      <c r="AU2507" s="27">
        <v>41773</v>
      </c>
    </row>
    <row r="2508" spans="1:47" x14ac:dyDescent="0.2">
      <c r="A2508">
        <v>2507</v>
      </c>
      <c r="B2508" t="s">
        <v>9197</v>
      </c>
      <c r="C2508" t="s">
        <v>9198</v>
      </c>
      <c r="D2508" t="s">
        <v>9199</v>
      </c>
      <c r="E2508" s="27">
        <v>41350</v>
      </c>
      <c r="F2508" t="s">
        <v>233</v>
      </c>
      <c r="G2508" s="27">
        <v>32197</v>
      </c>
      <c r="H2508">
        <v>28</v>
      </c>
      <c r="I2508" t="s">
        <v>244</v>
      </c>
      <c r="J2508" t="s">
        <v>250</v>
      </c>
      <c r="K2508">
        <v>0</v>
      </c>
      <c r="L2508">
        <v>6</v>
      </c>
      <c r="M2508">
        <v>0</v>
      </c>
      <c r="N2508">
        <v>0</v>
      </c>
      <c r="O2508">
        <v>5</v>
      </c>
      <c r="P2508">
        <v>-1</v>
      </c>
      <c r="Q2508" s="28">
        <v>41349.205555555556</v>
      </c>
      <c r="R2508" s="28">
        <v>41350.333333333336</v>
      </c>
      <c r="S2508" t="s">
        <v>9200</v>
      </c>
      <c r="T2508" s="27">
        <v>41349</v>
      </c>
      <c r="V2508">
        <v>1</v>
      </c>
      <c r="W2508" t="s">
        <v>36</v>
      </c>
      <c r="X2508" t="s">
        <v>412</v>
      </c>
      <c r="Y2508">
        <v>0</v>
      </c>
      <c r="AB2508" t="s">
        <v>237</v>
      </c>
      <c r="AH2508">
        <v>0</v>
      </c>
      <c r="AN2508" t="s">
        <v>238</v>
      </c>
      <c r="AO2508">
        <v>2</v>
      </c>
      <c r="AP2508" t="s">
        <v>239</v>
      </c>
      <c r="AQ2508" s="27">
        <v>41350</v>
      </c>
      <c r="AR2508" t="s">
        <v>240</v>
      </c>
      <c r="AS2508">
        <v>6</v>
      </c>
      <c r="AT2508" t="s">
        <v>246</v>
      </c>
      <c r="AU2508" s="27">
        <v>41350</v>
      </c>
    </row>
    <row r="2509" spans="1:47" x14ac:dyDescent="0.2">
      <c r="A2509">
        <v>2508</v>
      </c>
      <c r="B2509" t="s">
        <v>9201</v>
      </c>
      <c r="C2509" t="s">
        <v>3080</v>
      </c>
      <c r="D2509" t="s">
        <v>9202</v>
      </c>
      <c r="E2509" s="27">
        <v>41745</v>
      </c>
      <c r="F2509" t="s">
        <v>233</v>
      </c>
      <c r="G2509" s="27">
        <v>33250</v>
      </c>
      <c r="H2509">
        <v>25</v>
      </c>
      <c r="I2509" t="s">
        <v>244</v>
      </c>
      <c r="J2509" t="s">
        <v>250</v>
      </c>
      <c r="K2509">
        <v>0</v>
      </c>
      <c r="L2509">
        <v>7</v>
      </c>
      <c r="M2509">
        <v>0</v>
      </c>
      <c r="N2509">
        <v>0</v>
      </c>
      <c r="O2509">
        <v>2</v>
      </c>
      <c r="P2509">
        <v>0</v>
      </c>
      <c r="Q2509" s="28">
        <v>41745.506944444445</v>
      </c>
      <c r="R2509" s="28">
        <v>41795.539583333331</v>
      </c>
      <c r="S2509" t="s">
        <v>9203</v>
      </c>
      <c r="U2509" s="27">
        <v>41744</v>
      </c>
      <c r="V2509">
        <v>1</v>
      </c>
      <c r="W2509" t="s">
        <v>32</v>
      </c>
      <c r="X2509" t="s">
        <v>274</v>
      </c>
      <c r="Y2509">
        <v>0</v>
      </c>
      <c r="AB2509" t="s">
        <v>237</v>
      </c>
      <c r="AH2509">
        <v>0</v>
      </c>
      <c r="AN2509" t="s">
        <v>238</v>
      </c>
      <c r="AO2509">
        <v>6</v>
      </c>
      <c r="AP2509" t="s">
        <v>246</v>
      </c>
      <c r="AQ2509" s="27">
        <v>41745</v>
      </c>
      <c r="AR2509" t="s">
        <v>240</v>
      </c>
      <c r="AS2509">
        <v>7</v>
      </c>
      <c r="AT2509" t="s">
        <v>246</v>
      </c>
      <c r="AU2509" s="27">
        <v>41745</v>
      </c>
    </row>
    <row r="2510" spans="1:47" x14ac:dyDescent="0.2">
      <c r="A2510">
        <v>2509</v>
      </c>
      <c r="B2510" t="s">
        <v>9204</v>
      </c>
      <c r="C2510" t="s">
        <v>9205</v>
      </c>
      <c r="D2510" t="s">
        <v>9206</v>
      </c>
      <c r="E2510" s="27">
        <v>41578</v>
      </c>
      <c r="F2510" t="s">
        <v>233</v>
      </c>
      <c r="G2510" s="27">
        <v>34662</v>
      </c>
      <c r="H2510">
        <v>21</v>
      </c>
      <c r="I2510" t="s">
        <v>259</v>
      </c>
      <c r="J2510" t="s">
        <v>250</v>
      </c>
      <c r="K2510">
        <v>0</v>
      </c>
      <c r="L2510">
        <v>5</v>
      </c>
      <c r="M2510">
        <v>0</v>
      </c>
      <c r="N2510">
        <v>0</v>
      </c>
      <c r="O2510">
        <v>1</v>
      </c>
      <c r="P2510">
        <v>-1</v>
      </c>
      <c r="Q2510" s="28">
        <v>41577.205555555556</v>
      </c>
      <c r="R2510" s="28">
        <v>41588.377083333333</v>
      </c>
      <c r="S2510" t="s">
        <v>9207</v>
      </c>
      <c r="T2510" s="27">
        <v>41577</v>
      </c>
      <c r="V2510">
        <v>1</v>
      </c>
      <c r="W2510" t="s">
        <v>32</v>
      </c>
      <c r="X2510" t="s">
        <v>359</v>
      </c>
      <c r="Y2510">
        <v>1</v>
      </c>
      <c r="AA2510" t="s">
        <v>9208</v>
      </c>
      <c r="AB2510" t="s">
        <v>36</v>
      </c>
      <c r="AC2510">
        <v>99</v>
      </c>
      <c r="AD2510" s="27">
        <v>41582</v>
      </c>
      <c r="AE2510" t="s">
        <v>3794</v>
      </c>
      <c r="AF2510" s="27">
        <v>41681</v>
      </c>
      <c r="AG2510" s="27">
        <v>41714</v>
      </c>
      <c r="AH2510">
        <v>1</v>
      </c>
      <c r="AJ2510" t="s">
        <v>9208</v>
      </c>
      <c r="AK2510" t="s">
        <v>462</v>
      </c>
      <c r="AL2510" s="27">
        <v>41582</v>
      </c>
      <c r="AM2510" t="s">
        <v>279</v>
      </c>
      <c r="AN2510" t="s">
        <v>238</v>
      </c>
      <c r="AO2510">
        <v>8</v>
      </c>
      <c r="AP2510" t="s">
        <v>269</v>
      </c>
      <c r="AQ2510" s="27">
        <v>41578</v>
      </c>
      <c r="AR2510" t="s">
        <v>240</v>
      </c>
      <c r="AS2510">
        <v>5</v>
      </c>
      <c r="AT2510" t="s">
        <v>246</v>
      </c>
      <c r="AU2510" s="27">
        <v>41578</v>
      </c>
    </row>
    <row r="2511" spans="1:47" x14ac:dyDescent="0.2">
      <c r="A2511">
        <v>2510</v>
      </c>
      <c r="B2511" t="s">
        <v>9209</v>
      </c>
      <c r="C2511" t="s">
        <v>9210</v>
      </c>
      <c r="D2511" t="s">
        <v>2409</v>
      </c>
      <c r="E2511" s="27">
        <v>41891</v>
      </c>
      <c r="F2511" t="s">
        <v>233</v>
      </c>
      <c r="G2511" s="27">
        <v>26805</v>
      </c>
      <c r="H2511">
        <v>42</v>
      </c>
      <c r="I2511" t="s">
        <v>244</v>
      </c>
      <c r="J2511" t="s">
        <v>353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-1</v>
      </c>
      <c r="Q2511" s="28">
        <v>41890.324305555558</v>
      </c>
      <c r="R2511" s="28">
        <v>41891.056250000001</v>
      </c>
      <c r="S2511" t="s">
        <v>9211</v>
      </c>
      <c r="T2511" s="27">
        <v>41890</v>
      </c>
      <c r="V2511">
        <v>1</v>
      </c>
      <c r="W2511" t="s">
        <v>32</v>
      </c>
      <c r="X2511" t="s">
        <v>254</v>
      </c>
      <c r="Y2511">
        <v>0</v>
      </c>
      <c r="AB2511" t="s">
        <v>237</v>
      </c>
      <c r="AH2511">
        <v>0</v>
      </c>
      <c r="AN2511" t="s">
        <v>238</v>
      </c>
      <c r="AO2511">
        <v>1</v>
      </c>
      <c r="AP2511" t="s">
        <v>239</v>
      </c>
      <c r="AQ2511" s="27">
        <v>41891</v>
      </c>
      <c r="AR2511" t="s">
        <v>240</v>
      </c>
      <c r="AS2511">
        <v>1</v>
      </c>
      <c r="AT2511" t="s">
        <v>239</v>
      </c>
      <c r="AU2511" s="27">
        <v>41891</v>
      </c>
    </row>
    <row r="2512" spans="1:47" x14ac:dyDescent="0.2">
      <c r="A2512">
        <v>2511</v>
      </c>
      <c r="B2512" t="s">
        <v>9212</v>
      </c>
      <c r="C2512" t="s">
        <v>5244</v>
      </c>
      <c r="D2512" t="s">
        <v>1198</v>
      </c>
      <c r="E2512" s="27">
        <v>41681</v>
      </c>
      <c r="F2512" t="s">
        <v>233</v>
      </c>
      <c r="G2512" s="27">
        <v>28935</v>
      </c>
      <c r="H2512">
        <v>37</v>
      </c>
      <c r="I2512" t="s">
        <v>244</v>
      </c>
      <c r="J2512" t="s">
        <v>353</v>
      </c>
      <c r="K2512">
        <v>0</v>
      </c>
      <c r="L2512">
        <v>3</v>
      </c>
      <c r="M2512">
        <v>0</v>
      </c>
      <c r="N2512">
        <v>1</v>
      </c>
      <c r="O2512">
        <v>2</v>
      </c>
      <c r="P2512">
        <v>-1</v>
      </c>
      <c r="Q2512" s="28">
        <v>41680.215277777781</v>
      </c>
      <c r="R2512" s="28">
        <v>41681.368750000001</v>
      </c>
      <c r="S2512" t="s">
        <v>9213</v>
      </c>
      <c r="T2512" s="27">
        <v>41680</v>
      </c>
      <c r="V2512">
        <v>1</v>
      </c>
      <c r="W2512" t="s">
        <v>36</v>
      </c>
      <c r="X2512" t="s">
        <v>2796</v>
      </c>
      <c r="Y2512">
        <v>0</v>
      </c>
      <c r="AB2512" t="s">
        <v>237</v>
      </c>
      <c r="AH2512">
        <v>0</v>
      </c>
      <c r="AN2512" t="s">
        <v>238</v>
      </c>
      <c r="AO2512">
        <v>3</v>
      </c>
      <c r="AP2512" t="s">
        <v>239</v>
      </c>
      <c r="AQ2512" s="27">
        <v>41681</v>
      </c>
      <c r="AR2512" t="s">
        <v>240</v>
      </c>
      <c r="AS2512">
        <v>3</v>
      </c>
      <c r="AT2512" t="s">
        <v>239</v>
      </c>
      <c r="AU2512" s="27">
        <v>41681</v>
      </c>
    </row>
    <row r="2513" spans="1:47" x14ac:dyDescent="0.2">
      <c r="A2513">
        <v>2512</v>
      </c>
      <c r="B2513" t="s">
        <v>9214</v>
      </c>
      <c r="C2513" t="s">
        <v>9215</v>
      </c>
      <c r="D2513" t="s">
        <v>9216</v>
      </c>
      <c r="E2513" s="27">
        <v>41325</v>
      </c>
      <c r="F2513" t="s">
        <v>233</v>
      </c>
      <c r="G2513" s="27">
        <v>31365</v>
      </c>
      <c r="H2513">
        <v>30</v>
      </c>
      <c r="I2513" t="s">
        <v>244</v>
      </c>
      <c r="J2513" t="s">
        <v>250</v>
      </c>
      <c r="K2513">
        <v>0</v>
      </c>
      <c r="L2513">
        <v>7</v>
      </c>
      <c r="M2513">
        <v>2</v>
      </c>
      <c r="N2513">
        <v>0</v>
      </c>
      <c r="O2513">
        <v>21</v>
      </c>
      <c r="P2513">
        <v>-1</v>
      </c>
      <c r="Q2513" s="28">
        <v>41324.143750000003</v>
      </c>
      <c r="R2513" s="28">
        <v>41325.37777777778</v>
      </c>
      <c r="S2513" t="s">
        <v>9217</v>
      </c>
      <c r="U2513" s="27">
        <v>41324</v>
      </c>
      <c r="V2513">
        <v>1</v>
      </c>
      <c r="W2513" t="s">
        <v>32</v>
      </c>
      <c r="X2513" t="s">
        <v>274</v>
      </c>
      <c r="Y2513">
        <v>1</v>
      </c>
      <c r="AA2513" t="s">
        <v>9218</v>
      </c>
      <c r="AB2513" t="s">
        <v>32</v>
      </c>
      <c r="AC2513">
        <v>0</v>
      </c>
      <c r="AD2513" s="27">
        <v>41382</v>
      </c>
      <c r="AE2513" t="s">
        <v>364</v>
      </c>
      <c r="AF2513" s="27">
        <v>41382</v>
      </c>
      <c r="AG2513" s="27">
        <v>41382</v>
      </c>
      <c r="AH2513">
        <v>0</v>
      </c>
      <c r="AN2513" t="s">
        <v>238</v>
      </c>
      <c r="AO2513">
        <v>3</v>
      </c>
      <c r="AP2513" t="s">
        <v>239</v>
      </c>
      <c r="AQ2513" s="27">
        <v>41325</v>
      </c>
      <c r="AR2513" t="s">
        <v>240</v>
      </c>
      <c r="AS2513">
        <v>7</v>
      </c>
      <c r="AT2513" t="s">
        <v>246</v>
      </c>
      <c r="AU2513" s="27">
        <v>41325</v>
      </c>
    </row>
    <row r="2514" spans="1:47" x14ac:dyDescent="0.2">
      <c r="A2514">
        <v>2513</v>
      </c>
      <c r="B2514" t="s">
        <v>9219</v>
      </c>
      <c r="C2514" t="s">
        <v>1038</v>
      </c>
      <c r="D2514" t="s">
        <v>6856</v>
      </c>
      <c r="E2514" s="27">
        <v>41556</v>
      </c>
      <c r="F2514" t="s">
        <v>233</v>
      </c>
      <c r="G2514" s="27">
        <v>34358</v>
      </c>
      <c r="H2514">
        <v>22</v>
      </c>
      <c r="I2514" t="s">
        <v>259</v>
      </c>
      <c r="J2514" t="s">
        <v>250</v>
      </c>
      <c r="K2514">
        <v>0</v>
      </c>
      <c r="L2514">
        <v>10</v>
      </c>
      <c r="M2514">
        <v>0</v>
      </c>
      <c r="N2514">
        <v>1</v>
      </c>
      <c r="O2514">
        <v>13</v>
      </c>
      <c r="P2514">
        <v>-1</v>
      </c>
      <c r="Q2514" s="28">
        <v>41555.491666666669</v>
      </c>
      <c r="R2514" s="28">
        <v>41556.415972222225</v>
      </c>
      <c r="S2514" t="s">
        <v>9220</v>
      </c>
      <c r="T2514" s="27">
        <v>41555</v>
      </c>
      <c r="V2514">
        <v>1</v>
      </c>
      <c r="W2514" t="s">
        <v>32</v>
      </c>
      <c r="X2514" t="s">
        <v>9221</v>
      </c>
      <c r="Y2514">
        <v>1</v>
      </c>
      <c r="AA2514" t="s">
        <v>9222</v>
      </c>
      <c r="AB2514" t="s">
        <v>36</v>
      </c>
      <c r="AD2514" s="27">
        <v>41560</v>
      </c>
      <c r="AE2514" t="s">
        <v>324</v>
      </c>
      <c r="AH2514">
        <v>0</v>
      </c>
      <c r="AN2514" t="s">
        <v>238</v>
      </c>
      <c r="AO2514">
        <v>9</v>
      </c>
      <c r="AP2514" t="s">
        <v>269</v>
      </c>
      <c r="AQ2514" s="27">
        <v>41556</v>
      </c>
      <c r="AR2514" t="s">
        <v>240</v>
      </c>
      <c r="AS2514">
        <v>10</v>
      </c>
      <c r="AT2514" t="s">
        <v>269</v>
      </c>
      <c r="AU2514" s="27">
        <v>41556</v>
      </c>
    </row>
    <row r="2515" spans="1:47" x14ac:dyDescent="0.2">
      <c r="A2515">
        <v>2514</v>
      </c>
      <c r="B2515" t="s">
        <v>9223</v>
      </c>
      <c r="C2515" t="s">
        <v>6427</v>
      </c>
      <c r="D2515" t="s">
        <v>1110</v>
      </c>
      <c r="E2515" s="27">
        <v>41935</v>
      </c>
      <c r="F2515" t="s">
        <v>233</v>
      </c>
      <c r="G2515" s="27">
        <v>29533</v>
      </c>
      <c r="H2515">
        <v>35</v>
      </c>
      <c r="I2515" t="s">
        <v>244</v>
      </c>
      <c r="J2515" t="s">
        <v>250</v>
      </c>
      <c r="K2515">
        <v>0</v>
      </c>
      <c r="L2515">
        <v>9</v>
      </c>
      <c r="M2515">
        <v>1</v>
      </c>
      <c r="N2515">
        <v>0</v>
      </c>
      <c r="O2515">
        <v>23</v>
      </c>
      <c r="P2515">
        <v>-1</v>
      </c>
      <c r="Q2515" s="28">
        <v>41934.377083333333</v>
      </c>
      <c r="R2515" s="28">
        <v>41935.425694444442</v>
      </c>
      <c r="S2515" t="s">
        <v>9224</v>
      </c>
      <c r="T2515" s="27">
        <v>41934</v>
      </c>
      <c r="V2515">
        <v>1</v>
      </c>
      <c r="W2515" t="s">
        <v>32</v>
      </c>
      <c r="X2515" t="s">
        <v>402</v>
      </c>
      <c r="Y2515">
        <v>1</v>
      </c>
      <c r="AA2515" t="s">
        <v>9225</v>
      </c>
      <c r="AB2515" t="s">
        <v>32</v>
      </c>
      <c r="AC2515">
        <v>0</v>
      </c>
      <c r="AD2515" s="27">
        <v>42179</v>
      </c>
      <c r="AE2515" t="s">
        <v>402</v>
      </c>
      <c r="AF2515" s="27">
        <v>42179</v>
      </c>
      <c r="AG2515" s="27">
        <v>42236</v>
      </c>
      <c r="AH2515">
        <v>0</v>
      </c>
      <c r="AN2515" t="s">
        <v>238</v>
      </c>
      <c r="AO2515">
        <v>6</v>
      </c>
      <c r="AP2515" t="s">
        <v>246</v>
      </c>
      <c r="AQ2515" s="27">
        <v>41935</v>
      </c>
      <c r="AR2515" t="s">
        <v>240</v>
      </c>
      <c r="AS2515">
        <v>9</v>
      </c>
      <c r="AT2515" t="s">
        <v>269</v>
      </c>
      <c r="AU2515" s="27">
        <v>41935</v>
      </c>
    </row>
    <row r="2516" spans="1:47" x14ac:dyDescent="0.2">
      <c r="A2516">
        <v>2515</v>
      </c>
      <c r="B2516" t="s">
        <v>9226</v>
      </c>
      <c r="C2516" t="s">
        <v>288</v>
      </c>
      <c r="D2516" t="s">
        <v>432</v>
      </c>
      <c r="E2516" s="27">
        <v>41580</v>
      </c>
      <c r="F2516" t="s">
        <v>233</v>
      </c>
      <c r="G2516" s="27">
        <v>31941</v>
      </c>
      <c r="H2516">
        <v>28</v>
      </c>
      <c r="I2516" t="s">
        <v>244</v>
      </c>
      <c r="J2516" t="s">
        <v>250</v>
      </c>
      <c r="K2516">
        <v>2</v>
      </c>
      <c r="L2516">
        <v>10</v>
      </c>
      <c r="M2516">
        <v>1</v>
      </c>
      <c r="N2516">
        <v>0</v>
      </c>
      <c r="O2516">
        <v>11</v>
      </c>
      <c r="P2516">
        <v>-1</v>
      </c>
      <c r="Q2516" s="28">
        <v>41579.315972222219</v>
      </c>
      <c r="R2516" s="28">
        <v>41605.324999999997</v>
      </c>
      <c r="S2516" t="s">
        <v>9227</v>
      </c>
      <c r="T2516" s="27">
        <v>41579</v>
      </c>
      <c r="V2516">
        <v>1</v>
      </c>
      <c r="W2516" t="s">
        <v>32</v>
      </c>
      <c r="X2516" t="s">
        <v>1607</v>
      </c>
      <c r="Y2516">
        <v>0</v>
      </c>
      <c r="AB2516" t="s">
        <v>237</v>
      </c>
      <c r="AH2516">
        <v>0</v>
      </c>
      <c r="AN2516" t="s">
        <v>238</v>
      </c>
      <c r="AO2516">
        <v>5</v>
      </c>
      <c r="AP2516" t="s">
        <v>246</v>
      </c>
      <c r="AQ2516" s="27">
        <v>41580</v>
      </c>
      <c r="AR2516" t="s">
        <v>240</v>
      </c>
      <c r="AS2516">
        <v>10</v>
      </c>
      <c r="AT2516" t="s">
        <v>269</v>
      </c>
      <c r="AU2516" s="27">
        <v>41580</v>
      </c>
    </row>
    <row r="2517" spans="1:47" x14ac:dyDescent="0.2">
      <c r="A2517">
        <v>2516</v>
      </c>
      <c r="B2517" t="s">
        <v>9228</v>
      </c>
      <c r="C2517" t="s">
        <v>9229</v>
      </c>
      <c r="D2517" t="s">
        <v>381</v>
      </c>
      <c r="E2517" s="27">
        <v>41290</v>
      </c>
      <c r="F2517" t="s">
        <v>233</v>
      </c>
      <c r="G2517" s="27">
        <v>33658</v>
      </c>
      <c r="H2517">
        <v>24</v>
      </c>
      <c r="I2517" t="s">
        <v>259</v>
      </c>
      <c r="J2517" t="s">
        <v>250</v>
      </c>
      <c r="K2517">
        <v>0</v>
      </c>
      <c r="L2517">
        <v>3</v>
      </c>
      <c r="M2517">
        <v>0</v>
      </c>
      <c r="N2517">
        <v>0</v>
      </c>
      <c r="O2517">
        <v>1</v>
      </c>
      <c r="P2517">
        <v>-1</v>
      </c>
      <c r="Q2517" s="28">
        <v>41289.261111111111</v>
      </c>
      <c r="R2517" s="28">
        <v>41290.36041666667</v>
      </c>
      <c r="S2517" t="s">
        <v>9230</v>
      </c>
      <c r="T2517" s="27">
        <v>41289</v>
      </c>
      <c r="V2517">
        <v>1</v>
      </c>
      <c r="W2517" t="s">
        <v>32</v>
      </c>
      <c r="X2517" t="s">
        <v>364</v>
      </c>
      <c r="Y2517">
        <v>0</v>
      </c>
      <c r="AB2517" t="s">
        <v>237</v>
      </c>
      <c r="AH2517">
        <v>0</v>
      </c>
      <c r="AN2517" t="s">
        <v>238</v>
      </c>
      <c r="AO2517">
        <v>6</v>
      </c>
      <c r="AP2517" t="s">
        <v>246</v>
      </c>
      <c r="AQ2517" s="27">
        <v>41290</v>
      </c>
      <c r="AR2517" t="s">
        <v>240</v>
      </c>
      <c r="AS2517">
        <v>3</v>
      </c>
      <c r="AT2517" t="s">
        <v>239</v>
      </c>
      <c r="AU2517" s="27">
        <v>41290</v>
      </c>
    </row>
    <row r="2518" spans="1:47" x14ac:dyDescent="0.2">
      <c r="A2518">
        <v>2517</v>
      </c>
      <c r="B2518" t="s">
        <v>9231</v>
      </c>
      <c r="C2518" t="s">
        <v>2723</v>
      </c>
      <c r="D2518" t="s">
        <v>932</v>
      </c>
      <c r="E2518" s="27">
        <v>41541</v>
      </c>
      <c r="F2518" t="s">
        <v>233</v>
      </c>
      <c r="G2518" s="27">
        <v>26331</v>
      </c>
      <c r="H2518">
        <v>44</v>
      </c>
      <c r="I2518" t="s">
        <v>244</v>
      </c>
      <c r="J2518" t="s">
        <v>250</v>
      </c>
      <c r="K2518">
        <v>0</v>
      </c>
      <c r="L2518">
        <v>3</v>
      </c>
      <c r="M2518">
        <v>0</v>
      </c>
      <c r="N2518">
        <v>0</v>
      </c>
      <c r="O2518">
        <v>9</v>
      </c>
      <c r="P2518">
        <v>73</v>
      </c>
      <c r="Q2518" s="28">
        <v>41614.532638888886</v>
      </c>
      <c r="R2518" s="28">
        <v>41680.45208333333</v>
      </c>
      <c r="S2518" t="s">
        <v>9232</v>
      </c>
      <c r="U2518" s="27">
        <v>41409</v>
      </c>
      <c r="V2518">
        <v>132</v>
      </c>
      <c r="W2518" t="s">
        <v>32</v>
      </c>
      <c r="X2518" t="s">
        <v>274</v>
      </c>
      <c r="Y2518">
        <v>0</v>
      </c>
      <c r="AB2518" t="s">
        <v>237</v>
      </c>
      <c r="AH2518">
        <v>0</v>
      </c>
      <c r="AN2518" t="s">
        <v>238</v>
      </c>
      <c r="AO2518">
        <v>1</v>
      </c>
      <c r="AP2518" t="s">
        <v>239</v>
      </c>
      <c r="AQ2518" s="27">
        <v>41541</v>
      </c>
      <c r="AR2518" t="s">
        <v>240</v>
      </c>
      <c r="AS2518">
        <v>3</v>
      </c>
      <c r="AT2518" t="s">
        <v>239</v>
      </c>
      <c r="AU2518" s="27">
        <v>41541</v>
      </c>
    </row>
    <row r="2519" spans="1:47" x14ac:dyDescent="0.2">
      <c r="A2519">
        <v>2518</v>
      </c>
      <c r="B2519" t="s">
        <v>9233</v>
      </c>
      <c r="C2519" t="s">
        <v>302</v>
      </c>
      <c r="D2519" t="s">
        <v>741</v>
      </c>
      <c r="E2519" s="27">
        <v>41716</v>
      </c>
      <c r="F2519" t="s">
        <v>233</v>
      </c>
      <c r="G2519" s="27">
        <v>33058</v>
      </c>
      <c r="H2519">
        <v>25</v>
      </c>
      <c r="I2519" t="s">
        <v>244</v>
      </c>
      <c r="J2519" t="s">
        <v>353</v>
      </c>
      <c r="K2519">
        <v>0</v>
      </c>
      <c r="L2519">
        <v>8</v>
      </c>
      <c r="M2519">
        <v>0</v>
      </c>
      <c r="N2519">
        <v>4</v>
      </c>
      <c r="O2519">
        <v>5</v>
      </c>
      <c r="S2519" t="s">
        <v>9234</v>
      </c>
      <c r="U2519" s="27">
        <v>40493</v>
      </c>
      <c r="V2519">
        <v>1223</v>
      </c>
      <c r="W2519" t="s">
        <v>32</v>
      </c>
      <c r="X2519" t="s">
        <v>274</v>
      </c>
      <c r="Y2519">
        <v>0</v>
      </c>
      <c r="AB2519" t="s">
        <v>237</v>
      </c>
      <c r="AH2519">
        <v>0</v>
      </c>
      <c r="AN2519" t="s">
        <v>238</v>
      </c>
      <c r="AO2519">
        <v>7</v>
      </c>
      <c r="AP2519" t="s">
        <v>246</v>
      </c>
      <c r="AQ2519" s="27">
        <v>41716</v>
      </c>
      <c r="AR2519" t="s">
        <v>240</v>
      </c>
      <c r="AS2519">
        <v>8</v>
      </c>
      <c r="AT2519" t="s">
        <v>269</v>
      </c>
      <c r="AU2519" s="27">
        <v>41716</v>
      </c>
    </row>
    <row r="2520" spans="1:47" x14ac:dyDescent="0.2">
      <c r="A2520">
        <v>2519</v>
      </c>
      <c r="B2520" t="s">
        <v>9235</v>
      </c>
      <c r="C2520" t="s">
        <v>3080</v>
      </c>
      <c r="D2520" t="s">
        <v>830</v>
      </c>
      <c r="E2520" s="27">
        <v>41958</v>
      </c>
      <c r="F2520" t="s">
        <v>233</v>
      </c>
      <c r="G2520" s="27">
        <v>30456</v>
      </c>
      <c r="H2520">
        <v>32</v>
      </c>
      <c r="I2520" t="s">
        <v>244</v>
      </c>
      <c r="J2520" t="s">
        <v>250</v>
      </c>
      <c r="K2520">
        <v>1</v>
      </c>
      <c r="L2520">
        <v>7</v>
      </c>
      <c r="M2520">
        <v>3</v>
      </c>
      <c r="N2520">
        <v>0</v>
      </c>
      <c r="O2520">
        <v>24</v>
      </c>
      <c r="P2520">
        <v>-1</v>
      </c>
      <c r="Q2520" s="28">
        <v>41957.45</v>
      </c>
      <c r="R2520" s="28">
        <v>41960.34097222222</v>
      </c>
      <c r="S2520" t="s">
        <v>9236</v>
      </c>
      <c r="T2520" s="27">
        <v>41957</v>
      </c>
      <c r="V2520">
        <v>1</v>
      </c>
      <c r="W2520" t="s">
        <v>32</v>
      </c>
      <c r="X2520" t="s">
        <v>364</v>
      </c>
      <c r="Y2520">
        <v>1</v>
      </c>
      <c r="AA2520" t="s">
        <v>9237</v>
      </c>
      <c r="AB2520" t="s">
        <v>32</v>
      </c>
      <c r="AC2520">
        <v>0</v>
      </c>
      <c r="AD2520" s="27">
        <v>42190</v>
      </c>
      <c r="AE2520" t="s">
        <v>254</v>
      </c>
      <c r="AF2520" s="27">
        <v>42190</v>
      </c>
      <c r="AG2520" s="27">
        <v>42269</v>
      </c>
      <c r="AH2520">
        <v>1</v>
      </c>
      <c r="AJ2520" t="s">
        <v>9237</v>
      </c>
      <c r="AK2520" t="s">
        <v>255</v>
      </c>
      <c r="AL2520" s="27">
        <v>42190</v>
      </c>
      <c r="AM2520" t="s">
        <v>254</v>
      </c>
      <c r="AN2520" t="s">
        <v>238</v>
      </c>
      <c r="AO2520">
        <v>6</v>
      </c>
      <c r="AP2520" t="s">
        <v>246</v>
      </c>
      <c r="AQ2520" s="27">
        <v>41958</v>
      </c>
      <c r="AR2520" t="s">
        <v>240</v>
      </c>
      <c r="AS2520">
        <v>7</v>
      </c>
      <c r="AT2520" t="s">
        <v>246</v>
      </c>
      <c r="AU2520" s="27">
        <v>41958</v>
      </c>
    </row>
    <row r="2521" spans="1:47" x14ac:dyDescent="0.2">
      <c r="A2521">
        <v>2520</v>
      </c>
      <c r="B2521" t="s">
        <v>9238</v>
      </c>
      <c r="C2521" t="s">
        <v>9239</v>
      </c>
      <c r="D2521" t="s">
        <v>9240</v>
      </c>
      <c r="E2521" s="27">
        <v>41305</v>
      </c>
      <c r="F2521" t="s">
        <v>233</v>
      </c>
      <c r="G2521" s="27">
        <v>31861</v>
      </c>
      <c r="H2521">
        <v>29</v>
      </c>
      <c r="I2521" t="s">
        <v>244</v>
      </c>
      <c r="J2521" t="s">
        <v>250</v>
      </c>
      <c r="K2521">
        <v>0</v>
      </c>
      <c r="L2521">
        <v>3</v>
      </c>
      <c r="M2521">
        <v>0</v>
      </c>
      <c r="N2521">
        <v>0</v>
      </c>
      <c r="O2521">
        <v>5</v>
      </c>
      <c r="P2521">
        <v>35</v>
      </c>
      <c r="Q2521" s="28">
        <v>41340.511805555558</v>
      </c>
      <c r="R2521" s="28">
        <v>41354.395833333336</v>
      </c>
      <c r="S2521" t="s">
        <v>9241</v>
      </c>
      <c r="T2521" s="27">
        <v>41250</v>
      </c>
      <c r="V2521">
        <v>55</v>
      </c>
      <c r="W2521" t="s">
        <v>32</v>
      </c>
      <c r="X2521" t="s">
        <v>3905</v>
      </c>
      <c r="Y2521">
        <v>1</v>
      </c>
      <c r="AA2521" t="s">
        <v>9242</v>
      </c>
      <c r="AB2521" t="s">
        <v>36</v>
      </c>
      <c r="AC2521">
        <v>0</v>
      </c>
      <c r="AD2521" s="27">
        <v>41398</v>
      </c>
      <c r="AE2521" t="s">
        <v>412</v>
      </c>
      <c r="AF2521" s="27">
        <v>41398</v>
      </c>
      <c r="AG2521" s="27">
        <v>41408</v>
      </c>
      <c r="AH2521">
        <v>0</v>
      </c>
      <c r="AN2521" t="s">
        <v>238</v>
      </c>
      <c r="AO2521">
        <v>3</v>
      </c>
      <c r="AP2521" t="s">
        <v>239</v>
      </c>
      <c r="AQ2521" s="27">
        <v>41305</v>
      </c>
      <c r="AR2521" t="s">
        <v>240</v>
      </c>
      <c r="AS2521">
        <v>3</v>
      </c>
      <c r="AT2521" t="s">
        <v>239</v>
      </c>
      <c r="AU2521" s="27">
        <v>41305</v>
      </c>
    </row>
    <row r="2522" spans="1:47" x14ac:dyDescent="0.2">
      <c r="A2522">
        <v>2521</v>
      </c>
      <c r="B2522" t="s">
        <v>9243</v>
      </c>
      <c r="C2522" t="s">
        <v>9244</v>
      </c>
      <c r="D2522" t="s">
        <v>689</v>
      </c>
      <c r="E2522" s="27">
        <v>41593</v>
      </c>
      <c r="F2522" t="s">
        <v>294</v>
      </c>
      <c r="G2522" s="27">
        <v>33621</v>
      </c>
      <c r="H2522">
        <v>24</v>
      </c>
      <c r="I2522" t="s">
        <v>259</v>
      </c>
      <c r="J2522" t="s">
        <v>250</v>
      </c>
      <c r="K2522">
        <v>0</v>
      </c>
      <c r="L2522">
        <v>5</v>
      </c>
      <c r="M2522">
        <v>0</v>
      </c>
      <c r="N2522">
        <v>0</v>
      </c>
      <c r="O2522">
        <v>1</v>
      </c>
      <c r="P2522">
        <v>-1</v>
      </c>
      <c r="Q2522" s="28">
        <v>41592.380555555559</v>
      </c>
      <c r="R2522" s="28">
        <v>41593.086111111108</v>
      </c>
      <c r="S2522" t="s">
        <v>9245</v>
      </c>
      <c r="T2522" s="27">
        <v>41592</v>
      </c>
      <c r="V2522">
        <v>1</v>
      </c>
      <c r="W2522" t="s">
        <v>32</v>
      </c>
      <c r="X2522" t="s">
        <v>359</v>
      </c>
      <c r="Y2522">
        <v>0</v>
      </c>
      <c r="AB2522" t="s">
        <v>237</v>
      </c>
      <c r="AH2522">
        <v>0</v>
      </c>
      <c r="AN2522" t="s">
        <v>238</v>
      </c>
      <c r="AO2522">
        <v>4</v>
      </c>
      <c r="AP2522" t="s">
        <v>239</v>
      </c>
      <c r="AQ2522" s="27">
        <v>41593</v>
      </c>
      <c r="AR2522" t="s">
        <v>240</v>
      </c>
      <c r="AS2522">
        <v>5</v>
      </c>
      <c r="AT2522" t="s">
        <v>246</v>
      </c>
      <c r="AU2522" s="27">
        <v>41593</v>
      </c>
    </row>
    <row r="2523" spans="1:47" x14ac:dyDescent="0.2">
      <c r="A2523">
        <v>2522</v>
      </c>
      <c r="B2523" t="s">
        <v>9246</v>
      </c>
      <c r="C2523" t="s">
        <v>1010</v>
      </c>
      <c r="D2523" t="s">
        <v>9247</v>
      </c>
      <c r="E2523" s="27">
        <v>41893</v>
      </c>
      <c r="F2523" t="s">
        <v>233</v>
      </c>
      <c r="G2523" s="27">
        <v>31667</v>
      </c>
      <c r="H2523">
        <v>29</v>
      </c>
      <c r="I2523" t="s">
        <v>244</v>
      </c>
      <c r="J2523" t="s">
        <v>245</v>
      </c>
      <c r="K2523">
        <v>0</v>
      </c>
      <c r="L2523">
        <v>2</v>
      </c>
      <c r="M2523">
        <v>0</v>
      </c>
      <c r="N2523">
        <v>0</v>
      </c>
      <c r="O2523">
        <v>3</v>
      </c>
      <c r="P2523">
        <v>-2</v>
      </c>
      <c r="Q2523" s="28">
        <v>41891.095833333333</v>
      </c>
      <c r="R2523" s="28">
        <v>41893.434027777781</v>
      </c>
      <c r="S2523" t="s">
        <v>9248</v>
      </c>
      <c r="T2523" s="27">
        <v>41891</v>
      </c>
      <c r="V2523">
        <v>2</v>
      </c>
      <c r="W2523" t="s">
        <v>32</v>
      </c>
      <c r="X2523" t="s">
        <v>983</v>
      </c>
      <c r="Y2523">
        <v>0</v>
      </c>
      <c r="AB2523" t="s">
        <v>237</v>
      </c>
      <c r="AH2523">
        <v>0</v>
      </c>
      <c r="AN2523" t="s">
        <v>238</v>
      </c>
      <c r="AO2523">
        <v>2</v>
      </c>
      <c r="AP2523" t="s">
        <v>239</v>
      </c>
      <c r="AQ2523" s="27">
        <v>41893</v>
      </c>
      <c r="AR2523" t="s">
        <v>240</v>
      </c>
      <c r="AS2523">
        <v>2</v>
      </c>
      <c r="AT2523" t="s">
        <v>239</v>
      </c>
      <c r="AU2523" s="27">
        <v>41893</v>
      </c>
    </row>
    <row r="2524" spans="1:47" x14ac:dyDescent="0.2">
      <c r="A2524">
        <v>2523</v>
      </c>
      <c r="B2524" t="s">
        <v>9249</v>
      </c>
      <c r="C2524" t="s">
        <v>793</v>
      </c>
      <c r="D2524" t="s">
        <v>432</v>
      </c>
      <c r="E2524" s="27">
        <v>41720</v>
      </c>
      <c r="F2524" t="s">
        <v>233</v>
      </c>
      <c r="G2524" s="27">
        <v>21506</v>
      </c>
      <c r="H2524">
        <v>57</v>
      </c>
      <c r="I2524" t="s">
        <v>234</v>
      </c>
      <c r="J2524" t="s">
        <v>250</v>
      </c>
      <c r="K2524">
        <v>0</v>
      </c>
      <c r="L2524">
        <v>3</v>
      </c>
      <c r="M2524">
        <v>0</v>
      </c>
      <c r="N2524">
        <v>0</v>
      </c>
      <c r="O2524">
        <v>19</v>
      </c>
      <c r="P2524">
        <v>-1</v>
      </c>
      <c r="Q2524" s="28">
        <v>41719.268750000003</v>
      </c>
      <c r="R2524" s="28">
        <v>41720.339583333334</v>
      </c>
      <c r="S2524" t="s">
        <v>9250</v>
      </c>
      <c r="T2524" s="27">
        <v>41719</v>
      </c>
      <c r="V2524">
        <v>1</v>
      </c>
      <c r="W2524" t="s">
        <v>32</v>
      </c>
      <c r="X2524" t="s">
        <v>348</v>
      </c>
      <c r="Y2524">
        <v>0</v>
      </c>
      <c r="AB2524" t="s">
        <v>237</v>
      </c>
      <c r="AH2524">
        <v>0</v>
      </c>
      <c r="AN2524" t="s">
        <v>238</v>
      </c>
      <c r="AO2524">
        <v>1</v>
      </c>
      <c r="AP2524" t="s">
        <v>239</v>
      </c>
      <c r="AQ2524" s="27">
        <v>41720</v>
      </c>
      <c r="AR2524" t="s">
        <v>240</v>
      </c>
      <c r="AS2524">
        <v>3</v>
      </c>
      <c r="AT2524" t="s">
        <v>239</v>
      </c>
      <c r="AU2524" s="27">
        <v>41720</v>
      </c>
    </row>
    <row r="2525" spans="1:47" x14ac:dyDescent="0.2">
      <c r="A2525">
        <v>2524</v>
      </c>
      <c r="B2525" t="s">
        <v>9251</v>
      </c>
      <c r="C2525" t="s">
        <v>9252</v>
      </c>
      <c r="D2525" t="s">
        <v>967</v>
      </c>
      <c r="E2525" s="27">
        <v>41408</v>
      </c>
      <c r="F2525" t="s">
        <v>233</v>
      </c>
      <c r="G2525" s="27">
        <v>34741</v>
      </c>
      <c r="H2525">
        <v>21</v>
      </c>
      <c r="I2525" t="s">
        <v>259</v>
      </c>
      <c r="J2525" t="s">
        <v>22</v>
      </c>
      <c r="K2525">
        <v>0</v>
      </c>
      <c r="L2525">
        <v>6</v>
      </c>
      <c r="M2525">
        <v>0</v>
      </c>
      <c r="N2525">
        <v>0</v>
      </c>
      <c r="O2525">
        <v>0</v>
      </c>
      <c r="P2525">
        <v>-1</v>
      </c>
      <c r="Q2525" s="28">
        <v>41407.286805555559</v>
      </c>
      <c r="R2525" s="28">
        <v>41408.26666666667</v>
      </c>
      <c r="S2525" t="s">
        <v>9253</v>
      </c>
      <c r="T2525" s="27">
        <v>41407</v>
      </c>
      <c r="V2525">
        <v>1</v>
      </c>
      <c r="W2525" t="s">
        <v>36</v>
      </c>
      <c r="X2525" t="s">
        <v>385</v>
      </c>
      <c r="Y2525">
        <v>0</v>
      </c>
      <c r="AB2525" t="s">
        <v>237</v>
      </c>
      <c r="AH2525">
        <v>0</v>
      </c>
      <c r="AN2525" t="s">
        <v>238</v>
      </c>
      <c r="AO2525">
        <v>7</v>
      </c>
      <c r="AP2525" t="s">
        <v>246</v>
      </c>
      <c r="AQ2525" s="27">
        <v>41408</v>
      </c>
      <c r="AR2525" t="s">
        <v>240</v>
      </c>
      <c r="AS2525">
        <v>6</v>
      </c>
      <c r="AT2525" t="s">
        <v>246</v>
      </c>
      <c r="AU2525" s="27">
        <v>41408</v>
      </c>
    </row>
    <row r="2526" spans="1:47" x14ac:dyDescent="0.2">
      <c r="A2526">
        <v>2525</v>
      </c>
      <c r="B2526" t="s">
        <v>9254</v>
      </c>
      <c r="C2526" t="s">
        <v>9255</v>
      </c>
      <c r="D2526" t="s">
        <v>9256</v>
      </c>
      <c r="E2526" s="27">
        <v>41388</v>
      </c>
      <c r="F2526" t="s">
        <v>233</v>
      </c>
      <c r="G2526" s="27">
        <v>32210</v>
      </c>
      <c r="H2526">
        <v>28</v>
      </c>
      <c r="I2526" t="s">
        <v>244</v>
      </c>
      <c r="J2526" t="s">
        <v>245</v>
      </c>
      <c r="K2526">
        <v>0</v>
      </c>
      <c r="L2526">
        <v>2</v>
      </c>
      <c r="M2526">
        <v>0</v>
      </c>
      <c r="N2526">
        <v>0</v>
      </c>
      <c r="O2526">
        <v>0</v>
      </c>
      <c r="P2526">
        <v>0</v>
      </c>
      <c r="Q2526" s="28">
        <v>41388.522916666669</v>
      </c>
      <c r="R2526" s="28">
        <v>41388.347222222219</v>
      </c>
      <c r="S2526" t="s">
        <v>9257</v>
      </c>
      <c r="T2526" s="27">
        <v>41387</v>
      </c>
      <c r="V2526">
        <v>1</v>
      </c>
      <c r="W2526" t="s">
        <v>32</v>
      </c>
      <c r="X2526" t="s">
        <v>9258</v>
      </c>
      <c r="Y2526">
        <v>0</v>
      </c>
      <c r="AB2526" t="s">
        <v>237</v>
      </c>
      <c r="AH2526">
        <v>0</v>
      </c>
      <c r="AN2526" t="s">
        <v>238</v>
      </c>
      <c r="AO2526">
        <v>2</v>
      </c>
      <c r="AP2526" t="s">
        <v>239</v>
      </c>
      <c r="AQ2526" s="27">
        <v>41388</v>
      </c>
      <c r="AR2526" t="s">
        <v>240</v>
      </c>
      <c r="AS2526">
        <v>2</v>
      </c>
      <c r="AT2526" t="s">
        <v>239</v>
      </c>
      <c r="AU2526" s="27">
        <v>41388</v>
      </c>
    </row>
    <row r="2527" spans="1:47" x14ac:dyDescent="0.2">
      <c r="A2527">
        <v>2526</v>
      </c>
      <c r="B2527" t="s">
        <v>9259</v>
      </c>
      <c r="C2527" t="s">
        <v>484</v>
      </c>
      <c r="D2527" t="s">
        <v>9260</v>
      </c>
      <c r="E2527" s="27">
        <v>41353</v>
      </c>
      <c r="F2527" t="s">
        <v>233</v>
      </c>
      <c r="G2527" s="27">
        <v>23717</v>
      </c>
      <c r="H2527">
        <v>51</v>
      </c>
      <c r="I2527" t="s">
        <v>234</v>
      </c>
      <c r="J2527" t="s">
        <v>245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 s="28">
        <v>41353.51666666667</v>
      </c>
      <c r="R2527" s="28">
        <v>41445.399305555555</v>
      </c>
      <c r="S2527" t="s">
        <v>9261</v>
      </c>
      <c r="T2527" s="27">
        <v>41352</v>
      </c>
      <c r="V2527">
        <v>1</v>
      </c>
      <c r="W2527" t="s">
        <v>36</v>
      </c>
      <c r="X2527" t="s">
        <v>279</v>
      </c>
      <c r="Y2527">
        <v>0</v>
      </c>
      <c r="AB2527" t="s">
        <v>237</v>
      </c>
      <c r="AH2527">
        <v>0</v>
      </c>
      <c r="AN2527" t="s">
        <v>238</v>
      </c>
      <c r="AO2527">
        <v>1</v>
      </c>
      <c r="AP2527" t="s">
        <v>239</v>
      </c>
      <c r="AQ2527" s="27">
        <v>41353</v>
      </c>
      <c r="AR2527" t="s">
        <v>240</v>
      </c>
      <c r="AS2527">
        <v>1</v>
      </c>
      <c r="AT2527" t="s">
        <v>239</v>
      </c>
      <c r="AU2527" s="27">
        <v>41353</v>
      </c>
    </row>
    <row r="2528" spans="1:47" x14ac:dyDescent="0.2">
      <c r="A2528">
        <v>2527</v>
      </c>
      <c r="B2528" t="s">
        <v>9262</v>
      </c>
      <c r="C2528" t="s">
        <v>9263</v>
      </c>
      <c r="D2528" t="s">
        <v>5317</v>
      </c>
      <c r="E2528" s="27">
        <v>41521</v>
      </c>
      <c r="F2528" t="s">
        <v>233</v>
      </c>
      <c r="G2528" s="27">
        <v>29871</v>
      </c>
      <c r="H2528">
        <v>34</v>
      </c>
      <c r="I2528" t="s">
        <v>244</v>
      </c>
      <c r="J2528" t="s">
        <v>250</v>
      </c>
      <c r="K2528">
        <v>0</v>
      </c>
      <c r="L2528">
        <v>9</v>
      </c>
      <c r="M2528">
        <v>0</v>
      </c>
      <c r="N2528">
        <v>0</v>
      </c>
      <c r="O2528">
        <v>6</v>
      </c>
      <c r="P2528">
        <v>205</v>
      </c>
      <c r="Q2528" s="28">
        <v>41726.504861111112</v>
      </c>
      <c r="R2528" s="28">
        <v>41943.229166666664</v>
      </c>
      <c r="S2528" t="s">
        <v>9264</v>
      </c>
      <c r="T2528" s="27">
        <v>38283</v>
      </c>
      <c r="V2528">
        <v>3238</v>
      </c>
      <c r="W2528" t="s">
        <v>32</v>
      </c>
      <c r="X2528" t="s">
        <v>261</v>
      </c>
      <c r="Y2528">
        <v>1</v>
      </c>
      <c r="AA2528" t="s">
        <v>9265</v>
      </c>
      <c r="AB2528" t="s">
        <v>36</v>
      </c>
      <c r="AC2528">
        <v>1</v>
      </c>
      <c r="AD2528" s="27">
        <v>41725</v>
      </c>
      <c r="AE2528" t="s">
        <v>529</v>
      </c>
      <c r="AF2528" s="27">
        <v>41726</v>
      </c>
      <c r="AG2528" s="27">
        <v>41943</v>
      </c>
      <c r="AH2528">
        <v>0</v>
      </c>
      <c r="AN2528" t="s">
        <v>238</v>
      </c>
      <c r="AO2528">
        <v>3</v>
      </c>
      <c r="AP2528" t="s">
        <v>239</v>
      </c>
      <c r="AQ2528" s="27">
        <v>41521</v>
      </c>
      <c r="AR2528" t="s">
        <v>240</v>
      </c>
      <c r="AS2528">
        <v>9</v>
      </c>
      <c r="AT2528" t="s">
        <v>269</v>
      </c>
      <c r="AU2528" s="27">
        <v>41521</v>
      </c>
    </row>
    <row r="2529" spans="1:47" x14ac:dyDescent="0.2">
      <c r="A2529">
        <v>2528</v>
      </c>
      <c r="B2529" t="s">
        <v>9266</v>
      </c>
      <c r="C2529" t="s">
        <v>1944</v>
      </c>
      <c r="D2529" t="s">
        <v>664</v>
      </c>
      <c r="E2529" s="27">
        <v>41803</v>
      </c>
      <c r="F2529" t="s">
        <v>294</v>
      </c>
      <c r="G2529" s="27">
        <v>33014</v>
      </c>
      <c r="H2529">
        <v>25</v>
      </c>
      <c r="I2529" t="s">
        <v>244</v>
      </c>
      <c r="J2529" t="s">
        <v>250</v>
      </c>
      <c r="K2529">
        <v>0</v>
      </c>
      <c r="L2529">
        <v>10</v>
      </c>
      <c r="M2529">
        <v>0</v>
      </c>
      <c r="N2529">
        <v>0</v>
      </c>
      <c r="O2529">
        <v>0</v>
      </c>
      <c r="W2529" t="s">
        <v>237</v>
      </c>
      <c r="Y2529">
        <v>-1</v>
      </c>
      <c r="AB2529" t="s">
        <v>237</v>
      </c>
      <c r="AH2529">
        <v>0</v>
      </c>
      <c r="AN2529" t="s">
        <v>238</v>
      </c>
      <c r="AO2529">
        <v>10</v>
      </c>
      <c r="AP2529" t="s">
        <v>269</v>
      </c>
      <c r="AQ2529" s="27">
        <v>41803</v>
      </c>
      <c r="AR2529" t="s">
        <v>240</v>
      </c>
      <c r="AS2529">
        <v>10</v>
      </c>
      <c r="AT2529" t="s">
        <v>269</v>
      </c>
      <c r="AU2529" s="27">
        <v>41803</v>
      </c>
    </row>
    <row r="2530" spans="1:47" x14ac:dyDescent="0.2">
      <c r="A2530">
        <v>2529</v>
      </c>
      <c r="B2530" t="s">
        <v>9267</v>
      </c>
      <c r="C2530" t="s">
        <v>9268</v>
      </c>
      <c r="D2530" t="s">
        <v>9269</v>
      </c>
      <c r="E2530" s="27">
        <v>41297</v>
      </c>
      <c r="F2530" t="s">
        <v>233</v>
      </c>
      <c r="G2530" s="27">
        <v>32618</v>
      </c>
      <c r="H2530">
        <v>26</v>
      </c>
      <c r="I2530" t="s">
        <v>244</v>
      </c>
      <c r="J2530" t="s">
        <v>250</v>
      </c>
      <c r="K2530">
        <v>0</v>
      </c>
      <c r="L2530">
        <v>2</v>
      </c>
      <c r="M2530">
        <v>0</v>
      </c>
      <c r="N2530">
        <v>0</v>
      </c>
      <c r="O2530">
        <v>0</v>
      </c>
      <c r="P2530">
        <v>-1</v>
      </c>
      <c r="Q2530" s="28">
        <v>41296.506249999999</v>
      </c>
      <c r="R2530" s="28">
        <v>41297.068055555559</v>
      </c>
      <c r="S2530" t="s">
        <v>9270</v>
      </c>
      <c r="T2530" s="27">
        <v>41296</v>
      </c>
      <c r="V2530">
        <v>1</v>
      </c>
      <c r="W2530" t="s">
        <v>36</v>
      </c>
      <c r="X2530" t="s">
        <v>724</v>
      </c>
      <c r="Y2530">
        <v>1</v>
      </c>
      <c r="AA2530" t="s">
        <v>9271</v>
      </c>
      <c r="AB2530" t="s">
        <v>36</v>
      </c>
      <c r="AD2530" s="27">
        <v>41959</v>
      </c>
      <c r="AE2530" t="s">
        <v>324</v>
      </c>
      <c r="AH2530">
        <v>0</v>
      </c>
      <c r="AN2530" t="s">
        <v>238</v>
      </c>
      <c r="AO2530">
        <v>2</v>
      </c>
      <c r="AP2530" t="s">
        <v>239</v>
      </c>
      <c r="AQ2530" s="27">
        <v>41297</v>
      </c>
      <c r="AR2530" t="s">
        <v>240</v>
      </c>
      <c r="AS2530">
        <v>2</v>
      </c>
      <c r="AT2530" t="s">
        <v>239</v>
      </c>
      <c r="AU2530" s="27">
        <v>41297</v>
      </c>
    </row>
    <row r="2531" spans="1:47" x14ac:dyDescent="0.2">
      <c r="A2531">
        <v>2530</v>
      </c>
      <c r="B2531" t="s">
        <v>9272</v>
      </c>
      <c r="C2531" t="s">
        <v>488</v>
      </c>
      <c r="D2531" t="s">
        <v>266</v>
      </c>
      <c r="E2531" s="27">
        <v>41746</v>
      </c>
      <c r="F2531" t="s">
        <v>233</v>
      </c>
      <c r="G2531" s="27">
        <v>35004</v>
      </c>
      <c r="H2531">
        <v>20</v>
      </c>
      <c r="I2531" t="s">
        <v>259</v>
      </c>
      <c r="J2531" t="s">
        <v>250</v>
      </c>
      <c r="K2531">
        <v>0</v>
      </c>
      <c r="L2531">
        <v>6</v>
      </c>
      <c r="M2531">
        <v>0</v>
      </c>
      <c r="N2531">
        <v>3</v>
      </c>
      <c r="O2531">
        <v>0</v>
      </c>
      <c r="P2531">
        <v>-1</v>
      </c>
      <c r="Q2531" s="28">
        <v>41745.254861111112</v>
      </c>
      <c r="R2531" s="28">
        <v>41746.377083333333</v>
      </c>
      <c r="S2531" t="s">
        <v>9273</v>
      </c>
      <c r="T2531" s="27">
        <v>41745</v>
      </c>
      <c r="V2531">
        <v>1</v>
      </c>
      <c r="W2531" t="s">
        <v>32</v>
      </c>
      <c r="X2531" t="s">
        <v>9274</v>
      </c>
      <c r="Y2531">
        <v>1</v>
      </c>
      <c r="AA2531" t="s">
        <v>9275</v>
      </c>
      <c r="AB2531" t="s">
        <v>36</v>
      </c>
      <c r="AC2531">
        <v>1</v>
      </c>
      <c r="AD2531" s="27">
        <v>42405</v>
      </c>
      <c r="AE2531" t="s">
        <v>474</v>
      </c>
      <c r="AF2531" s="27">
        <v>42406</v>
      </c>
      <c r="AG2531" s="27">
        <v>42406</v>
      </c>
      <c r="AH2531">
        <v>0</v>
      </c>
      <c r="AN2531" t="s">
        <v>238</v>
      </c>
      <c r="AO2531">
        <v>8</v>
      </c>
      <c r="AP2531" t="s">
        <v>269</v>
      </c>
      <c r="AQ2531" s="27">
        <v>41746</v>
      </c>
      <c r="AR2531" t="s">
        <v>240</v>
      </c>
      <c r="AS2531">
        <v>6</v>
      </c>
      <c r="AT2531" t="s">
        <v>246</v>
      </c>
      <c r="AU2531" s="27">
        <v>41746</v>
      </c>
    </row>
    <row r="2532" spans="1:47" x14ac:dyDescent="0.2">
      <c r="A2532">
        <v>2531</v>
      </c>
      <c r="B2532" t="s">
        <v>9276</v>
      </c>
      <c r="C2532" t="s">
        <v>1313</v>
      </c>
      <c r="D2532" t="s">
        <v>9277</v>
      </c>
      <c r="E2532" s="27">
        <v>41814</v>
      </c>
      <c r="F2532" t="s">
        <v>233</v>
      </c>
      <c r="G2532" s="27">
        <v>33873</v>
      </c>
      <c r="H2532">
        <v>23</v>
      </c>
      <c r="I2532" t="s">
        <v>259</v>
      </c>
      <c r="J2532" t="s">
        <v>245</v>
      </c>
      <c r="K2532">
        <v>0</v>
      </c>
      <c r="L2532">
        <v>2</v>
      </c>
      <c r="M2532">
        <v>0</v>
      </c>
      <c r="N2532">
        <v>0</v>
      </c>
      <c r="O2532">
        <v>0</v>
      </c>
      <c r="P2532">
        <v>-1</v>
      </c>
      <c r="Q2532" s="28">
        <v>41813.250694444447</v>
      </c>
      <c r="R2532" s="28">
        <v>41814.07916666667</v>
      </c>
      <c r="S2532" t="s">
        <v>9278</v>
      </c>
      <c r="T2532" s="27">
        <v>41813</v>
      </c>
      <c r="V2532">
        <v>1</v>
      </c>
      <c r="W2532" t="s">
        <v>36</v>
      </c>
      <c r="X2532" t="s">
        <v>1582</v>
      </c>
      <c r="Y2532">
        <v>0</v>
      </c>
      <c r="AB2532" t="s">
        <v>237</v>
      </c>
      <c r="AH2532">
        <v>0</v>
      </c>
      <c r="AN2532" t="s">
        <v>238</v>
      </c>
      <c r="AO2532">
        <v>4</v>
      </c>
      <c r="AP2532" t="s">
        <v>239</v>
      </c>
      <c r="AQ2532" s="27">
        <v>41814</v>
      </c>
      <c r="AR2532" t="s">
        <v>240</v>
      </c>
      <c r="AS2532">
        <v>2</v>
      </c>
      <c r="AT2532" t="s">
        <v>239</v>
      </c>
      <c r="AU2532" s="27">
        <v>41814</v>
      </c>
    </row>
    <row r="2533" spans="1:47" x14ac:dyDescent="0.2">
      <c r="A2533">
        <v>2532</v>
      </c>
      <c r="B2533" t="s">
        <v>9279</v>
      </c>
      <c r="C2533" t="s">
        <v>3623</v>
      </c>
      <c r="D2533" t="s">
        <v>5295</v>
      </c>
      <c r="E2533" s="27">
        <v>41503</v>
      </c>
      <c r="F2533" t="s">
        <v>233</v>
      </c>
      <c r="G2533" s="27">
        <v>33066</v>
      </c>
      <c r="H2533">
        <v>25</v>
      </c>
      <c r="I2533" t="s">
        <v>244</v>
      </c>
      <c r="J2533" t="s">
        <v>250</v>
      </c>
      <c r="K2533">
        <v>0</v>
      </c>
      <c r="L2533">
        <v>7</v>
      </c>
      <c r="M2533">
        <v>1</v>
      </c>
      <c r="N2533">
        <v>0</v>
      </c>
      <c r="O2533">
        <v>6</v>
      </c>
      <c r="P2533">
        <v>-1</v>
      </c>
      <c r="Q2533" s="28">
        <v>41502.452777777777</v>
      </c>
      <c r="R2533" s="28">
        <v>41535.231944444444</v>
      </c>
      <c r="S2533" t="s">
        <v>9280</v>
      </c>
      <c r="U2533" s="27">
        <v>41503</v>
      </c>
      <c r="V2533">
        <v>0</v>
      </c>
      <c r="W2533" t="s">
        <v>36</v>
      </c>
      <c r="X2533" t="s">
        <v>274</v>
      </c>
      <c r="Y2533">
        <v>0</v>
      </c>
      <c r="AB2533" t="s">
        <v>237</v>
      </c>
      <c r="AH2533">
        <v>0</v>
      </c>
      <c r="AN2533" t="s">
        <v>238</v>
      </c>
      <c r="AO2533">
        <v>5</v>
      </c>
      <c r="AP2533" t="s">
        <v>246</v>
      </c>
      <c r="AQ2533" s="27">
        <v>41503</v>
      </c>
      <c r="AR2533" t="s">
        <v>240</v>
      </c>
      <c r="AS2533">
        <v>7</v>
      </c>
      <c r="AT2533" t="s">
        <v>246</v>
      </c>
      <c r="AU2533" s="27">
        <v>41503</v>
      </c>
    </row>
    <row r="2534" spans="1:47" x14ac:dyDescent="0.2">
      <c r="A2534">
        <v>2533</v>
      </c>
      <c r="B2534" t="s">
        <v>9281</v>
      </c>
      <c r="C2534" t="s">
        <v>2968</v>
      </c>
      <c r="D2534" t="s">
        <v>9282</v>
      </c>
      <c r="E2534" s="27">
        <v>41824</v>
      </c>
      <c r="F2534" t="s">
        <v>233</v>
      </c>
      <c r="G2534" s="27">
        <v>35233</v>
      </c>
      <c r="H2534">
        <v>19</v>
      </c>
      <c r="I2534" t="s">
        <v>259</v>
      </c>
      <c r="J2534" t="s">
        <v>245</v>
      </c>
      <c r="K2534">
        <v>0</v>
      </c>
      <c r="L2534">
        <v>6</v>
      </c>
      <c r="M2534">
        <v>0</v>
      </c>
      <c r="N2534">
        <v>0</v>
      </c>
      <c r="O2534">
        <v>0</v>
      </c>
      <c r="P2534">
        <v>-1</v>
      </c>
      <c r="Q2534" s="28">
        <v>41823.415277777778</v>
      </c>
      <c r="R2534" s="28">
        <v>41826.18472222222</v>
      </c>
      <c r="S2534" t="s">
        <v>9283</v>
      </c>
      <c r="T2534" s="27">
        <v>41823</v>
      </c>
      <c r="V2534">
        <v>1</v>
      </c>
      <c r="W2534" t="s">
        <v>36</v>
      </c>
      <c r="X2534" t="s">
        <v>279</v>
      </c>
      <c r="Y2534">
        <v>1</v>
      </c>
      <c r="AA2534" t="s">
        <v>9284</v>
      </c>
      <c r="AB2534" t="s">
        <v>36</v>
      </c>
      <c r="AC2534">
        <v>0</v>
      </c>
      <c r="AD2534" s="27">
        <v>42151</v>
      </c>
      <c r="AE2534" t="s">
        <v>279</v>
      </c>
      <c r="AF2534" s="27">
        <v>42151</v>
      </c>
      <c r="AG2534" s="27">
        <v>42156</v>
      </c>
      <c r="AH2534">
        <v>1</v>
      </c>
      <c r="AJ2534" t="s">
        <v>9284</v>
      </c>
      <c r="AK2534" t="s">
        <v>462</v>
      </c>
      <c r="AL2534" s="27">
        <v>42151</v>
      </c>
      <c r="AM2534" t="s">
        <v>279</v>
      </c>
      <c r="AN2534" t="s">
        <v>238</v>
      </c>
      <c r="AO2534">
        <v>9</v>
      </c>
      <c r="AP2534" t="s">
        <v>269</v>
      </c>
      <c r="AQ2534" s="27">
        <v>41824</v>
      </c>
      <c r="AR2534" t="s">
        <v>240</v>
      </c>
      <c r="AS2534">
        <v>6</v>
      </c>
      <c r="AT2534" t="s">
        <v>246</v>
      </c>
      <c r="AU2534" s="27">
        <v>41824</v>
      </c>
    </row>
    <row r="2535" spans="1:47" x14ac:dyDescent="0.2">
      <c r="A2535">
        <v>2534</v>
      </c>
      <c r="B2535" t="s">
        <v>9285</v>
      </c>
      <c r="C2535" t="s">
        <v>793</v>
      </c>
      <c r="D2535" t="s">
        <v>9286</v>
      </c>
      <c r="E2535" s="27">
        <v>41618</v>
      </c>
      <c r="F2535" t="s">
        <v>233</v>
      </c>
      <c r="G2535" s="27">
        <v>24526</v>
      </c>
      <c r="H2535">
        <v>49</v>
      </c>
      <c r="I2535" t="s">
        <v>234</v>
      </c>
      <c r="J2535" t="s">
        <v>245</v>
      </c>
      <c r="K2535">
        <v>0</v>
      </c>
      <c r="L2535">
        <v>1</v>
      </c>
      <c r="M2535">
        <v>0</v>
      </c>
      <c r="N2535">
        <v>0</v>
      </c>
      <c r="O2535">
        <v>1</v>
      </c>
      <c r="P2535">
        <v>-1</v>
      </c>
      <c r="Q2535" s="28">
        <v>41617.42291666667</v>
      </c>
      <c r="R2535" s="28">
        <v>41638.355555555558</v>
      </c>
      <c r="S2535" t="s">
        <v>9287</v>
      </c>
      <c r="U2535" s="27">
        <v>41617</v>
      </c>
      <c r="V2535">
        <v>1</v>
      </c>
      <c r="W2535" t="s">
        <v>32</v>
      </c>
      <c r="X2535" t="s">
        <v>274</v>
      </c>
      <c r="Y2535">
        <v>1</v>
      </c>
      <c r="AA2535" t="s">
        <v>9288</v>
      </c>
      <c r="AB2535" t="s">
        <v>32</v>
      </c>
      <c r="AC2535">
        <v>0</v>
      </c>
      <c r="AD2535" s="27">
        <v>41928</v>
      </c>
      <c r="AE2535" t="s">
        <v>359</v>
      </c>
      <c r="AF2535" s="27">
        <v>41928</v>
      </c>
      <c r="AG2535" s="27">
        <v>42084</v>
      </c>
      <c r="AH2535">
        <v>0</v>
      </c>
      <c r="AN2535" t="s">
        <v>238</v>
      </c>
      <c r="AO2535">
        <v>1</v>
      </c>
      <c r="AP2535" t="s">
        <v>239</v>
      </c>
      <c r="AQ2535" s="27">
        <v>41618</v>
      </c>
      <c r="AR2535" t="s">
        <v>240</v>
      </c>
      <c r="AS2535">
        <v>1</v>
      </c>
      <c r="AT2535" t="s">
        <v>239</v>
      </c>
      <c r="AU2535" s="27">
        <v>41618</v>
      </c>
    </row>
    <row r="2536" spans="1:47" x14ac:dyDescent="0.2">
      <c r="A2536">
        <v>2535</v>
      </c>
      <c r="B2536" t="s">
        <v>9289</v>
      </c>
      <c r="C2536" t="s">
        <v>9290</v>
      </c>
      <c r="D2536" t="s">
        <v>9291</v>
      </c>
      <c r="E2536" s="27">
        <v>41902</v>
      </c>
      <c r="F2536" t="s">
        <v>233</v>
      </c>
      <c r="G2536" s="27">
        <v>20415</v>
      </c>
      <c r="H2536">
        <v>60</v>
      </c>
      <c r="I2536" t="s">
        <v>234</v>
      </c>
      <c r="J2536" t="s">
        <v>245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-1</v>
      </c>
      <c r="Q2536" s="28">
        <v>41901.058333333334</v>
      </c>
      <c r="R2536" s="28">
        <v>41903.10833333333</v>
      </c>
      <c r="S2536" t="s">
        <v>9292</v>
      </c>
      <c r="T2536" s="27">
        <v>41901</v>
      </c>
      <c r="V2536">
        <v>1</v>
      </c>
      <c r="W2536" t="s">
        <v>32</v>
      </c>
      <c r="X2536" t="s">
        <v>383</v>
      </c>
      <c r="Y2536">
        <v>0</v>
      </c>
      <c r="AB2536" t="s">
        <v>237</v>
      </c>
      <c r="AH2536">
        <v>0</v>
      </c>
      <c r="AN2536" t="s">
        <v>238</v>
      </c>
      <c r="AO2536">
        <v>1</v>
      </c>
      <c r="AP2536" t="s">
        <v>239</v>
      </c>
      <c r="AQ2536" s="27">
        <v>41902</v>
      </c>
      <c r="AR2536" t="s">
        <v>240</v>
      </c>
      <c r="AS2536">
        <v>1</v>
      </c>
      <c r="AT2536" t="s">
        <v>239</v>
      </c>
      <c r="AU2536" s="27">
        <v>41902</v>
      </c>
    </row>
    <row r="2537" spans="1:47" x14ac:dyDescent="0.2">
      <c r="A2537">
        <v>2536</v>
      </c>
      <c r="B2537" t="s">
        <v>9293</v>
      </c>
      <c r="C2537" t="s">
        <v>1219</v>
      </c>
      <c r="D2537" t="s">
        <v>1110</v>
      </c>
      <c r="E2537" s="27">
        <v>41647</v>
      </c>
      <c r="F2537" t="s">
        <v>233</v>
      </c>
      <c r="G2537" s="27">
        <v>21648</v>
      </c>
      <c r="H2537">
        <v>57</v>
      </c>
      <c r="I2537" t="s">
        <v>234</v>
      </c>
      <c r="J2537" t="s">
        <v>250</v>
      </c>
      <c r="K2537">
        <v>0</v>
      </c>
      <c r="L2537">
        <v>10</v>
      </c>
      <c r="M2537">
        <v>0</v>
      </c>
      <c r="N2537">
        <v>0</v>
      </c>
      <c r="O2537">
        <v>27</v>
      </c>
      <c r="P2537">
        <v>-9</v>
      </c>
      <c r="Q2537" s="28">
        <v>41638.383333333331</v>
      </c>
      <c r="R2537" s="28">
        <v>41647.447222222225</v>
      </c>
      <c r="S2537" t="s">
        <v>9294</v>
      </c>
      <c r="U2537" s="27">
        <v>41638</v>
      </c>
      <c r="V2537">
        <v>9</v>
      </c>
      <c r="W2537" t="s">
        <v>36</v>
      </c>
      <c r="X2537" t="s">
        <v>274</v>
      </c>
      <c r="Y2537">
        <v>0</v>
      </c>
      <c r="AB2537" t="s">
        <v>237</v>
      </c>
      <c r="AH2537">
        <v>0</v>
      </c>
      <c r="AN2537" t="s">
        <v>238</v>
      </c>
      <c r="AO2537">
        <v>9</v>
      </c>
      <c r="AP2537" t="s">
        <v>269</v>
      </c>
      <c r="AQ2537" s="27">
        <v>41647</v>
      </c>
      <c r="AR2537" t="s">
        <v>240</v>
      </c>
      <c r="AS2537">
        <v>10</v>
      </c>
      <c r="AT2537" t="s">
        <v>269</v>
      </c>
      <c r="AU2537" s="27">
        <v>41647</v>
      </c>
    </row>
    <row r="2538" spans="1:47" x14ac:dyDescent="0.2">
      <c r="A2538">
        <v>2537</v>
      </c>
      <c r="B2538" t="s">
        <v>9295</v>
      </c>
      <c r="C2538" t="s">
        <v>6460</v>
      </c>
      <c r="D2538" t="s">
        <v>1960</v>
      </c>
      <c r="E2538" s="27">
        <v>41372</v>
      </c>
      <c r="F2538" t="s">
        <v>294</v>
      </c>
      <c r="G2538" s="27">
        <v>32433</v>
      </c>
      <c r="H2538">
        <v>27</v>
      </c>
      <c r="I2538" t="s">
        <v>244</v>
      </c>
      <c r="J2538" t="s">
        <v>250</v>
      </c>
      <c r="K2538">
        <v>0</v>
      </c>
      <c r="L2538">
        <v>2</v>
      </c>
      <c r="M2538">
        <v>0</v>
      </c>
      <c r="N2538">
        <v>0</v>
      </c>
      <c r="O2538">
        <v>0</v>
      </c>
      <c r="P2538">
        <v>0</v>
      </c>
      <c r="Q2538" s="28">
        <v>41372.193749999999</v>
      </c>
      <c r="R2538" s="28">
        <v>41373.09097222222</v>
      </c>
      <c r="S2538" t="s">
        <v>9296</v>
      </c>
      <c r="T2538" s="27">
        <v>41372</v>
      </c>
      <c r="V2538">
        <v>0</v>
      </c>
      <c r="W2538" t="s">
        <v>36</v>
      </c>
      <c r="X2538" t="s">
        <v>279</v>
      </c>
      <c r="Y2538">
        <v>0</v>
      </c>
      <c r="AB2538" t="s">
        <v>237</v>
      </c>
      <c r="AH2538">
        <v>0</v>
      </c>
      <c r="AN2538" t="s">
        <v>238</v>
      </c>
      <c r="AO2538">
        <v>3</v>
      </c>
      <c r="AP2538" t="s">
        <v>239</v>
      </c>
      <c r="AQ2538" s="27">
        <v>41372</v>
      </c>
      <c r="AR2538" t="s">
        <v>240</v>
      </c>
      <c r="AS2538">
        <v>2</v>
      </c>
      <c r="AT2538" t="s">
        <v>239</v>
      </c>
      <c r="AU2538" s="27">
        <v>41372</v>
      </c>
    </row>
    <row r="2539" spans="1:47" x14ac:dyDescent="0.2">
      <c r="A2539">
        <v>2538</v>
      </c>
      <c r="B2539" t="s">
        <v>9297</v>
      </c>
      <c r="C2539" t="s">
        <v>524</v>
      </c>
      <c r="D2539" t="s">
        <v>9298</v>
      </c>
      <c r="E2539" s="27">
        <v>41287</v>
      </c>
      <c r="F2539" t="s">
        <v>233</v>
      </c>
      <c r="G2539" s="27">
        <v>18312</v>
      </c>
      <c r="H2539">
        <v>66</v>
      </c>
      <c r="I2539" t="s">
        <v>234</v>
      </c>
      <c r="J2539" t="s">
        <v>245</v>
      </c>
      <c r="K2539">
        <v>0</v>
      </c>
      <c r="L2539">
        <v>1</v>
      </c>
      <c r="M2539">
        <v>0</v>
      </c>
      <c r="N2539">
        <v>0</v>
      </c>
      <c r="O2539">
        <v>1</v>
      </c>
      <c r="P2539">
        <v>-1</v>
      </c>
      <c r="Q2539" s="28">
        <v>41286.089583333334</v>
      </c>
      <c r="R2539" s="28">
        <v>41305.413888888892</v>
      </c>
      <c r="S2539" t="s">
        <v>9299</v>
      </c>
      <c r="U2539" s="27">
        <v>41286</v>
      </c>
      <c r="V2539">
        <v>1</v>
      </c>
      <c r="W2539" t="s">
        <v>36</v>
      </c>
      <c r="X2539" t="s">
        <v>274</v>
      </c>
      <c r="Y2539">
        <v>0</v>
      </c>
      <c r="AB2539" t="s">
        <v>237</v>
      </c>
      <c r="AH2539">
        <v>0</v>
      </c>
      <c r="AN2539" t="s">
        <v>238</v>
      </c>
      <c r="AO2539">
        <v>1</v>
      </c>
      <c r="AP2539" t="s">
        <v>239</v>
      </c>
      <c r="AQ2539" s="27">
        <v>41287</v>
      </c>
      <c r="AR2539" t="s">
        <v>240</v>
      </c>
      <c r="AS2539">
        <v>1</v>
      </c>
      <c r="AT2539" t="s">
        <v>239</v>
      </c>
      <c r="AU2539" s="27">
        <v>41287</v>
      </c>
    </row>
    <row r="2540" spans="1:47" x14ac:dyDescent="0.2">
      <c r="A2540">
        <v>2539</v>
      </c>
      <c r="B2540" t="s">
        <v>9300</v>
      </c>
      <c r="C2540" t="s">
        <v>9301</v>
      </c>
      <c r="D2540" t="s">
        <v>249</v>
      </c>
      <c r="E2540" s="27">
        <v>41694</v>
      </c>
      <c r="F2540" t="s">
        <v>294</v>
      </c>
      <c r="G2540" s="27">
        <v>33162</v>
      </c>
      <c r="H2540">
        <v>25</v>
      </c>
      <c r="I2540" t="s">
        <v>244</v>
      </c>
      <c r="J2540" t="s">
        <v>250</v>
      </c>
      <c r="K2540">
        <v>0</v>
      </c>
      <c r="L2540">
        <v>7</v>
      </c>
      <c r="M2540">
        <v>0</v>
      </c>
      <c r="N2540">
        <v>0</v>
      </c>
      <c r="O2540">
        <v>4</v>
      </c>
      <c r="P2540">
        <v>-46</v>
      </c>
      <c r="Q2540" s="28">
        <v>41648.04791666667</v>
      </c>
      <c r="R2540" s="28">
        <v>41664.135416666664</v>
      </c>
      <c r="S2540" t="s">
        <v>9302</v>
      </c>
      <c r="U2540" s="27">
        <v>41648</v>
      </c>
      <c r="V2540">
        <v>46</v>
      </c>
      <c r="W2540" t="s">
        <v>36</v>
      </c>
      <c r="X2540" t="s">
        <v>274</v>
      </c>
      <c r="Y2540">
        <v>1</v>
      </c>
      <c r="AA2540" t="s">
        <v>9303</v>
      </c>
      <c r="AB2540" t="s">
        <v>36</v>
      </c>
      <c r="AD2540" s="27">
        <v>41995</v>
      </c>
      <c r="AE2540" t="s">
        <v>350</v>
      </c>
      <c r="AH2540">
        <v>1</v>
      </c>
      <c r="AJ2540" t="s">
        <v>9304</v>
      </c>
      <c r="AK2540" t="s">
        <v>255</v>
      </c>
      <c r="AL2540" s="27">
        <v>42073</v>
      </c>
      <c r="AM2540" t="s">
        <v>2518</v>
      </c>
      <c r="AN2540" t="s">
        <v>238</v>
      </c>
      <c r="AO2540">
        <v>3</v>
      </c>
      <c r="AP2540" t="s">
        <v>239</v>
      </c>
      <c r="AQ2540" s="27">
        <v>41694</v>
      </c>
      <c r="AR2540" t="s">
        <v>240</v>
      </c>
      <c r="AS2540">
        <v>7</v>
      </c>
      <c r="AT2540" t="s">
        <v>246</v>
      </c>
      <c r="AU2540" s="27">
        <v>41694</v>
      </c>
    </row>
    <row r="2541" spans="1:47" x14ac:dyDescent="0.2">
      <c r="A2541">
        <v>2540</v>
      </c>
      <c r="B2541" t="s">
        <v>9305</v>
      </c>
      <c r="C2541" t="s">
        <v>9306</v>
      </c>
      <c r="D2541" t="s">
        <v>1071</v>
      </c>
      <c r="E2541" s="27">
        <v>41300</v>
      </c>
      <c r="F2541" t="s">
        <v>233</v>
      </c>
      <c r="G2541" s="27">
        <v>34703</v>
      </c>
      <c r="H2541">
        <v>21</v>
      </c>
      <c r="I2541" t="s">
        <v>259</v>
      </c>
      <c r="J2541" t="s">
        <v>245</v>
      </c>
      <c r="K2541">
        <v>0</v>
      </c>
      <c r="L2541">
        <v>3</v>
      </c>
      <c r="M2541">
        <v>0</v>
      </c>
      <c r="N2541">
        <v>0</v>
      </c>
      <c r="O2541">
        <v>0</v>
      </c>
      <c r="P2541">
        <v>0</v>
      </c>
      <c r="Q2541" s="28">
        <v>41300.18472222222</v>
      </c>
      <c r="R2541" s="28">
        <v>41300.303472222222</v>
      </c>
      <c r="S2541" t="s">
        <v>9307</v>
      </c>
      <c r="U2541" s="27">
        <v>41300</v>
      </c>
      <c r="V2541">
        <v>0</v>
      </c>
      <c r="W2541" t="s">
        <v>32</v>
      </c>
      <c r="X2541" t="s">
        <v>274</v>
      </c>
      <c r="Y2541">
        <v>0</v>
      </c>
      <c r="AB2541" t="s">
        <v>237</v>
      </c>
      <c r="AH2541">
        <v>0</v>
      </c>
      <c r="AN2541" t="s">
        <v>238</v>
      </c>
      <c r="AO2541">
        <v>6</v>
      </c>
      <c r="AP2541" t="s">
        <v>246</v>
      </c>
      <c r="AQ2541" s="27">
        <v>41300</v>
      </c>
      <c r="AR2541" t="s">
        <v>240</v>
      </c>
      <c r="AS2541">
        <v>3</v>
      </c>
      <c r="AT2541" t="s">
        <v>239</v>
      </c>
      <c r="AU2541" s="27">
        <v>41300</v>
      </c>
    </row>
    <row r="2542" spans="1:47" x14ac:dyDescent="0.2">
      <c r="A2542">
        <v>2541</v>
      </c>
      <c r="B2542" t="s">
        <v>9308</v>
      </c>
      <c r="C2542" t="s">
        <v>2871</v>
      </c>
      <c r="D2542" t="s">
        <v>9309</v>
      </c>
      <c r="E2542" s="27">
        <v>41344</v>
      </c>
      <c r="F2542" t="s">
        <v>233</v>
      </c>
      <c r="G2542" s="27">
        <v>25753</v>
      </c>
      <c r="H2542">
        <v>45</v>
      </c>
      <c r="I2542" t="s">
        <v>234</v>
      </c>
      <c r="J2542" t="s">
        <v>245</v>
      </c>
      <c r="K2542">
        <v>0</v>
      </c>
      <c r="L2542">
        <v>2</v>
      </c>
      <c r="M2542">
        <v>0</v>
      </c>
      <c r="N2542">
        <v>0</v>
      </c>
      <c r="O2542">
        <v>1</v>
      </c>
      <c r="P2542">
        <v>0</v>
      </c>
      <c r="Q2542" s="28">
        <v>41344.521527777775</v>
      </c>
      <c r="R2542" s="28">
        <v>41344.063888888886</v>
      </c>
      <c r="S2542" t="s">
        <v>9310</v>
      </c>
      <c r="T2542" s="27">
        <v>41343</v>
      </c>
      <c r="V2542">
        <v>1</v>
      </c>
      <c r="W2542" t="s">
        <v>32</v>
      </c>
      <c r="X2542" t="s">
        <v>261</v>
      </c>
      <c r="Y2542">
        <v>0</v>
      </c>
      <c r="AB2542" t="s">
        <v>237</v>
      </c>
      <c r="AH2542">
        <v>0</v>
      </c>
      <c r="AN2542" t="s">
        <v>238</v>
      </c>
      <c r="AO2542">
        <v>1</v>
      </c>
      <c r="AP2542" t="s">
        <v>239</v>
      </c>
      <c r="AQ2542" s="27">
        <v>41344</v>
      </c>
      <c r="AR2542" t="s">
        <v>240</v>
      </c>
      <c r="AS2542">
        <v>2</v>
      </c>
      <c r="AT2542" t="s">
        <v>239</v>
      </c>
      <c r="AU2542" s="27">
        <v>41344</v>
      </c>
    </row>
    <row r="2543" spans="1:47" x14ac:dyDescent="0.2">
      <c r="A2543">
        <v>2542</v>
      </c>
      <c r="B2543" t="s">
        <v>9311</v>
      </c>
      <c r="C2543" t="s">
        <v>500</v>
      </c>
      <c r="D2543" t="s">
        <v>9312</v>
      </c>
      <c r="E2543" s="27">
        <v>41568</v>
      </c>
      <c r="F2543" t="s">
        <v>233</v>
      </c>
      <c r="G2543" s="27">
        <v>28237</v>
      </c>
      <c r="H2543">
        <v>38</v>
      </c>
      <c r="I2543" t="s">
        <v>244</v>
      </c>
      <c r="J2543" t="s">
        <v>250</v>
      </c>
      <c r="K2543">
        <v>0</v>
      </c>
      <c r="L2543">
        <v>6</v>
      </c>
      <c r="M2543">
        <v>0</v>
      </c>
      <c r="N2543">
        <v>0</v>
      </c>
      <c r="O2543">
        <v>6</v>
      </c>
      <c r="P2543">
        <v>-205</v>
      </c>
      <c r="Q2543" s="28">
        <v>41363.468055555553</v>
      </c>
      <c r="R2543" s="28">
        <v>41566.084027777775</v>
      </c>
      <c r="S2543" t="s">
        <v>9313</v>
      </c>
      <c r="T2543" s="27">
        <v>41363</v>
      </c>
      <c r="V2543">
        <v>205</v>
      </c>
      <c r="W2543" t="s">
        <v>32</v>
      </c>
      <c r="X2543" t="s">
        <v>3723</v>
      </c>
      <c r="Y2543">
        <v>1</v>
      </c>
      <c r="AA2543" t="s">
        <v>9314</v>
      </c>
      <c r="AB2543" t="s">
        <v>36</v>
      </c>
      <c r="AC2543">
        <v>0</v>
      </c>
      <c r="AD2543" s="27">
        <v>42001</v>
      </c>
      <c r="AE2543" t="s">
        <v>1617</v>
      </c>
      <c r="AF2543" s="27">
        <v>42001</v>
      </c>
      <c r="AG2543" s="27">
        <v>42010</v>
      </c>
      <c r="AH2543">
        <v>1</v>
      </c>
      <c r="AJ2543" t="s">
        <v>9315</v>
      </c>
      <c r="AK2543" t="s">
        <v>255</v>
      </c>
      <c r="AL2543" s="27">
        <v>42395</v>
      </c>
      <c r="AM2543" t="s">
        <v>5253</v>
      </c>
      <c r="AN2543" t="s">
        <v>238</v>
      </c>
      <c r="AO2543">
        <v>7</v>
      </c>
      <c r="AP2543" t="s">
        <v>246</v>
      </c>
      <c r="AQ2543" s="27">
        <v>41568</v>
      </c>
      <c r="AR2543" t="s">
        <v>240</v>
      </c>
      <c r="AS2543">
        <v>6</v>
      </c>
      <c r="AT2543" t="s">
        <v>246</v>
      </c>
      <c r="AU2543" s="27">
        <v>41568</v>
      </c>
    </row>
    <row r="2544" spans="1:47" x14ac:dyDescent="0.2">
      <c r="A2544">
        <v>2543</v>
      </c>
      <c r="B2544" t="s">
        <v>9316</v>
      </c>
      <c r="C2544" t="s">
        <v>1233</v>
      </c>
      <c r="D2544" t="s">
        <v>2261</v>
      </c>
      <c r="E2544" s="27">
        <v>41295</v>
      </c>
      <c r="F2544" t="s">
        <v>233</v>
      </c>
      <c r="G2544" s="27">
        <v>28927</v>
      </c>
      <c r="H2544">
        <v>37</v>
      </c>
      <c r="I2544" t="s">
        <v>244</v>
      </c>
      <c r="J2544" t="s">
        <v>250</v>
      </c>
      <c r="K2544">
        <v>2</v>
      </c>
      <c r="L2544">
        <v>8</v>
      </c>
      <c r="M2544">
        <v>3</v>
      </c>
      <c r="N2544">
        <v>0</v>
      </c>
      <c r="O2544">
        <v>24</v>
      </c>
      <c r="P2544">
        <v>-1</v>
      </c>
      <c r="Q2544" s="28">
        <v>41294.144444444442</v>
      </c>
      <c r="R2544" s="28">
        <v>41314.1</v>
      </c>
      <c r="S2544" t="s">
        <v>9317</v>
      </c>
      <c r="T2544" s="27">
        <v>41294</v>
      </c>
      <c r="V2544">
        <v>1</v>
      </c>
      <c r="W2544" t="s">
        <v>32</v>
      </c>
      <c r="X2544" t="s">
        <v>1756</v>
      </c>
      <c r="Y2544">
        <v>0</v>
      </c>
      <c r="AB2544" t="s">
        <v>237</v>
      </c>
      <c r="AH2544">
        <v>0</v>
      </c>
      <c r="AN2544" t="s">
        <v>238</v>
      </c>
      <c r="AO2544">
        <v>4</v>
      </c>
      <c r="AP2544" t="s">
        <v>239</v>
      </c>
      <c r="AQ2544" s="27">
        <v>41295</v>
      </c>
      <c r="AR2544" t="s">
        <v>240</v>
      </c>
      <c r="AS2544">
        <v>8</v>
      </c>
      <c r="AT2544" t="s">
        <v>269</v>
      </c>
      <c r="AU2544" s="27">
        <v>41295</v>
      </c>
    </row>
    <row r="2545" spans="1:47" x14ac:dyDescent="0.2">
      <c r="A2545">
        <v>2544</v>
      </c>
      <c r="B2545" t="s">
        <v>9318</v>
      </c>
      <c r="C2545" t="s">
        <v>5881</v>
      </c>
      <c r="D2545" t="s">
        <v>9319</v>
      </c>
      <c r="E2545" s="27">
        <v>41965</v>
      </c>
      <c r="F2545" t="s">
        <v>233</v>
      </c>
      <c r="G2545" s="27">
        <v>26275</v>
      </c>
      <c r="H2545">
        <v>44</v>
      </c>
      <c r="I2545" t="s">
        <v>244</v>
      </c>
      <c r="J2545" t="s">
        <v>245</v>
      </c>
      <c r="K2545">
        <v>0</v>
      </c>
      <c r="L2545">
        <v>9</v>
      </c>
      <c r="M2545">
        <v>0</v>
      </c>
      <c r="N2545">
        <v>0</v>
      </c>
      <c r="O2545">
        <v>13</v>
      </c>
      <c r="P2545">
        <v>0</v>
      </c>
      <c r="Q2545" s="28">
        <v>41965.524305555555</v>
      </c>
      <c r="R2545" s="28">
        <v>41982.410416666666</v>
      </c>
      <c r="S2545" t="s">
        <v>9320</v>
      </c>
      <c r="T2545" s="27">
        <v>41964</v>
      </c>
      <c r="V2545">
        <v>1</v>
      </c>
      <c r="W2545" t="s">
        <v>32</v>
      </c>
      <c r="X2545" t="s">
        <v>2254</v>
      </c>
      <c r="Y2545">
        <v>1</v>
      </c>
      <c r="AA2545" t="s">
        <v>9321</v>
      </c>
      <c r="AB2545" t="s">
        <v>36</v>
      </c>
      <c r="AC2545">
        <v>0</v>
      </c>
      <c r="AD2545" s="27">
        <v>42003</v>
      </c>
      <c r="AE2545" t="s">
        <v>3794</v>
      </c>
      <c r="AF2545" s="27">
        <v>42003</v>
      </c>
      <c r="AG2545" s="27">
        <v>42004</v>
      </c>
      <c r="AH2545">
        <v>0</v>
      </c>
      <c r="AN2545" t="s">
        <v>238</v>
      </c>
      <c r="AO2545">
        <v>8</v>
      </c>
      <c r="AP2545" t="s">
        <v>269</v>
      </c>
      <c r="AQ2545" s="27">
        <v>41965</v>
      </c>
      <c r="AR2545" t="s">
        <v>240</v>
      </c>
      <c r="AS2545">
        <v>9</v>
      </c>
      <c r="AT2545" t="s">
        <v>269</v>
      </c>
      <c r="AU2545" s="27">
        <v>41965</v>
      </c>
    </row>
    <row r="2546" spans="1:47" x14ac:dyDescent="0.2">
      <c r="A2546">
        <v>2545</v>
      </c>
      <c r="B2546" t="s">
        <v>9322</v>
      </c>
      <c r="C2546" t="s">
        <v>1233</v>
      </c>
      <c r="D2546" t="s">
        <v>830</v>
      </c>
      <c r="E2546" s="27">
        <v>41751</v>
      </c>
      <c r="F2546" t="s">
        <v>233</v>
      </c>
      <c r="G2546" s="27">
        <v>30552</v>
      </c>
      <c r="H2546">
        <v>32</v>
      </c>
      <c r="I2546" t="s">
        <v>244</v>
      </c>
      <c r="J2546" t="s">
        <v>250</v>
      </c>
      <c r="K2546">
        <v>0</v>
      </c>
      <c r="L2546">
        <v>4</v>
      </c>
      <c r="M2546">
        <v>0</v>
      </c>
      <c r="N2546">
        <v>0</v>
      </c>
      <c r="O2546">
        <v>1</v>
      </c>
      <c r="P2546">
        <v>-30</v>
      </c>
      <c r="Q2546" s="28">
        <v>41721.09375</v>
      </c>
      <c r="R2546" s="28">
        <v>41722.177777777775</v>
      </c>
      <c r="S2546" t="s">
        <v>9323</v>
      </c>
      <c r="U2546" s="27">
        <v>41721</v>
      </c>
      <c r="V2546">
        <v>30</v>
      </c>
      <c r="W2546" t="s">
        <v>32</v>
      </c>
      <c r="X2546" t="s">
        <v>274</v>
      </c>
      <c r="Y2546">
        <v>0</v>
      </c>
      <c r="AB2546" t="s">
        <v>237</v>
      </c>
      <c r="AH2546">
        <v>0</v>
      </c>
      <c r="AN2546" t="s">
        <v>238</v>
      </c>
      <c r="AO2546">
        <v>2</v>
      </c>
      <c r="AP2546" t="s">
        <v>239</v>
      </c>
      <c r="AQ2546" s="27">
        <v>41751</v>
      </c>
      <c r="AR2546" t="s">
        <v>240</v>
      </c>
      <c r="AS2546">
        <v>4</v>
      </c>
      <c r="AT2546" t="s">
        <v>239</v>
      </c>
      <c r="AU2546" s="27">
        <v>41751</v>
      </c>
    </row>
    <row r="2547" spans="1:47" x14ac:dyDescent="0.2">
      <c r="A2547">
        <v>2546</v>
      </c>
      <c r="B2547" t="s">
        <v>9324</v>
      </c>
      <c r="C2547" t="s">
        <v>9290</v>
      </c>
      <c r="D2547" t="s">
        <v>9325</v>
      </c>
      <c r="E2547" s="27">
        <v>41503</v>
      </c>
      <c r="F2547" t="s">
        <v>233</v>
      </c>
      <c r="G2547" s="27">
        <v>18976</v>
      </c>
      <c r="H2547">
        <v>64</v>
      </c>
      <c r="I2547" t="s">
        <v>234</v>
      </c>
      <c r="J2547" t="s">
        <v>250</v>
      </c>
      <c r="K2547">
        <v>0</v>
      </c>
      <c r="L2547">
        <v>4</v>
      </c>
      <c r="M2547">
        <v>0</v>
      </c>
      <c r="N2547">
        <v>0</v>
      </c>
      <c r="O2547">
        <v>0</v>
      </c>
      <c r="P2547">
        <v>-1</v>
      </c>
      <c r="Q2547" s="28">
        <v>41502.293749999997</v>
      </c>
      <c r="R2547" s="28">
        <v>41506.319444444445</v>
      </c>
      <c r="S2547" t="s">
        <v>9326</v>
      </c>
      <c r="T2547" s="27">
        <v>41502</v>
      </c>
      <c r="V2547">
        <v>1</v>
      </c>
      <c r="W2547" t="s">
        <v>32</v>
      </c>
      <c r="X2547" t="s">
        <v>359</v>
      </c>
      <c r="Y2547">
        <v>0</v>
      </c>
      <c r="AB2547" t="s">
        <v>237</v>
      </c>
      <c r="AH2547">
        <v>0</v>
      </c>
      <c r="AN2547" t="s">
        <v>238</v>
      </c>
      <c r="AO2547">
        <v>1</v>
      </c>
      <c r="AP2547" t="s">
        <v>239</v>
      </c>
      <c r="AQ2547" s="27">
        <v>41503</v>
      </c>
      <c r="AR2547" t="s">
        <v>240</v>
      </c>
      <c r="AS2547">
        <v>4</v>
      </c>
      <c r="AT2547" t="s">
        <v>239</v>
      </c>
      <c r="AU2547" s="27">
        <v>41503</v>
      </c>
    </row>
    <row r="2548" spans="1:47" x14ac:dyDescent="0.2">
      <c r="A2548">
        <v>2547</v>
      </c>
      <c r="B2548" t="s">
        <v>9327</v>
      </c>
      <c r="C2548" t="s">
        <v>1832</v>
      </c>
      <c r="D2548" t="s">
        <v>9328</v>
      </c>
      <c r="E2548" s="27">
        <v>41925</v>
      </c>
      <c r="F2548" t="s">
        <v>233</v>
      </c>
      <c r="G2548" s="27">
        <v>30593</v>
      </c>
      <c r="H2548">
        <v>32</v>
      </c>
      <c r="I2548" t="s">
        <v>244</v>
      </c>
      <c r="J2548" t="s">
        <v>250</v>
      </c>
      <c r="K2548">
        <v>0</v>
      </c>
      <c r="L2548">
        <v>8</v>
      </c>
      <c r="M2548">
        <v>1</v>
      </c>
      <c r="N2548">
        <v>1</v>
      </c>
      <c r="O2548">
        <v>8</v>
      </c>
      <c r="S2548" t="s">
        <v>9329</v>
      </c>
      <c r="T2548" s="27">
        <v>40649</v>
      </c>
      <c r="V2548">
        <v>1276</v>
      </c>
      <c r="W2548" t="s">
        <v>36</v>
      </c>
      <c r="X2548" t="s">
        <v>474</v>
      </c>
      <c r="Y2548">
        <v>0</v>
      </c>
      <c r="AB2548" t="s">
        <v>237</v>
      </c>
      <c r="AH2548">
        <v>0</v>
      </c>
      <c r="AN2548" t="s">
        <v>238</v>
      </c>
      <c r="AO2548">
        <v>5</v>
      </c>
      <c r="AP2548" t="s">
        <v>246</v>
      </c>
      <c r="AQ2548" s="27">
        <v>41925</v>
      </c>
      <c r="AR2548" t="s">
        <v>240</v>
      </c>
      <c r="AS2548">
        <v>8</v>
      </c>
      <c r="AT2548" t="s">
        <v>269</v>
      </c>
      <c r="AU2548" s="27">
        <v>41925</v>
      </c>
    </row>
    <row r="2549" spans="1:47" x14ac:dyDescent="0.2">
      <c r="A2549">
        <v>2548</v>
      </c>
      <c r="B2549" t="s">
        <v>9330</v>
      </c>
      <c r="C2549" t="s">
        <v>5358</v>
      </c>
      <c r="D2549" t="s">
        <v>9331</v>
      </c>
      <c r="E2549" s="27">
        <v>41313</v>
      </c>
      <c r="F2549" t="s">
        <v>233</v>
      </c>
      <c r="G2549" s="27">
        <v>31358</v>
      </c>
      <c r="H2549">
        <v>30</v>
      </c>
      <c r="I2549" t="s">
        <v>244</v>
      </c>
      <c r="J2549" t="s">
        <v>250</v>
      </c>
      <c r="K2549">
        <v>0</v>
      </c>
      <c r="L2549">
        <v>6</v>
      </c>
      <c r="M2549">
        <v>0</v>
      </c>
      <c r="N2549">
        <v>0</v>
      </c>
      <c r="O2549">
        <v>1</v>
      </c>
      <c r="P2549">
        <v>-1</v>
      </c>
      <c r="Q2549" s="28">
        <v>41312.160416666666</v>
      </c>
      <c r="R2549" s="28">
        <v>41313.089583333334</v>
      </c>
      <c r="S2549" t="s">
        <v>9332</v>
      </c>
      <c r="T2549" s="27">
        <v>41312</v>
      </c>
      <c r="V2549">
        <v>1</v>
      </c>
      <c r="W2549" t="s">
        <v>32</v>
      </c>
      <c r="X2549" t="s">
        <v>898</v>
      </c>
      <c r="Y2549">
        <v>1</v>
      </c>
      <c r="AA2549" t="s">
        <v>9333</v>
      </c>
      <c r="AB2549" t="s">
        <v>36</v>
      </c>
      <c r="AC2549">
        <v>0</v>
      </c>
      <c r="AD2549" s="27">
        <v>41365</v>
      </c>
      <c r="AE2549" t="s">
        <v>9334</v>
      </c>
      <c r="AF2549" s="27">
        <v>41365</v>
      </c>
      <c r="AG2549" s="27">
        <v>41365</v>
      </c>
      <c r="AH2549">
        <v>1</v>
      </c>
      <c r="AJ2549" t="s">
        <v>9335</v>
      </c>
      <c r="AK2549" t="s">
        <v>312</v>
      </c>
      <c r="AL2549" s="27">
        <v>41365</v>
      </c>
      <c r="AM2549" t="s">
        <v>3934</v>
      </c>
      <c r="AN2549" t="s">
        <v>238</v>
      </c>
      <c r="AO2549">
        <v>4</v>
      </c>
      <c r="AP2549" t="s">
        <v>239</v>
      </c>
      <c r="AQ2549" s="27">
        <v>41313</v>
      </c>
      <c r="AR2549" t="s">
        <v>240</v>
      </c>
      <c r="AS2549">
        <v>6</v>
      </c>
      <c r="AT2549" t="s">
        <v>246</v>
      </c>
      <c r="AU2549" s="27">
        <v>41313</v>
      </c>
    </row>
    <row r="2550" spans="1:47" x14ac:dyDescent="0.2">
      <c r="A2550">
        <v>2549</v>
      </c>
      <c r="B2550" t="s">
        <v>9336</v>
      </c>
      <c r="C2550" t="s">
        <v>1455</v>
      </c>
      <c r="D2550" t="s">
        <v>8335</v>
      </c>
      <c r="E2550" s="27">
        <v>41500</v>
      </c>
      <c r="F2550" t="s">
        <v>233</v>
      </c>
      <c r="G2550" s="27">
        <v>20021</v>
      </c>
      <c r="H2550">
        <v>61</v>
      </c>
      <c r="I2550" t="s">
        <v>234</v>
      </c>
      <c r="J2550" t="s">
        <v>250</v>
      </c>
      <c r="K2550">
        <v>0</v>
      </c>
      <c r="L2550">
        <v>1</v>
      </c>
      <c r="M2550">
        <v>0</v>
      </c>
      <c r="N2550">
        <v>0</v>
      </c>
      <c r="O2550">
        <v>1</v>
      </c>
      <c r="P2550">
        <v>-1</v>
      </c>
      <c r="Q2550" s="28">
        <v>41499.135416666664</v>
      </c>
      <c r="R2550" s="28">
        <v>41501.18472222222</v>
      </c>
      <c r="S2550" t="s">
        <v>9337</v>
      </c>
      <c r="U2550" s="27">
        <v>41499</v>
      </c>
      <c r="V2550">
        <v>1</v>
      </c>
      <c r="W2550" t="s">
        <v>36</v>
      </c>
      <c r="X2550" t="s">
        <v>274</v>
      </c>
      <c r="Y2550">
        <v>0</v>
      </c>
      <c r="AB2550" t="s">
        <v>237</v>
      </c>
      <c r="AH2550">
        <v>0</v>
      </c>
      <c r="AN2550" t="s">
        <v>238</v>
      </c>
      <c r="AO2550">
        <v>1</v>
      </c>
      <c r="AP2550" t="s">
        <v>239</v>
      </c>
      <c r="AQ2550" s="27">
        <v>41500</v>
      </c>
      <c r="AR2550" t="s">
        <v>240</v>
      </c>
      <c r="AS2550">
        <v>1</v>
      </c>
      <c r="AT2550" t="s">
        <v>239</v>
      </c>
      <c r="AU2550" s="27">
        <v>41500</v>
      </c>
    </row>
    <row r="2551" spans="1:47" x14ac:dyDescent="0.2">
      <c r="A2551">
        <v>2550</v>
      </c>
      <c r="B2551" t="s">
        <v>9338</v>
      </c>
      <c r="C2551" t="s">
        <v>9339</v>
      </c>
      <c r="D2551" t="s">
        <v>3654</v>
      </c>
      <c r="E2551" s="27">
        <v>41627</v>
      </c>
      <c r="F2551" t="s">
        <v>233</v>
      </c>
      <c r="G2551" s="27">
        <v>30181</v>
      </c>
      <c r="H2551">
        <v>33</v>
      </c>
      <c r="I2551" t="s">
        <v>244</v>
      </c>
      <c r="J2551" t="s">
        <v>245</v>
      </c>
      <c r="K2551">
        <v>0</v>
      </c>
      <c r="L2551">
        <v>3</v>
      </c>
      <c r="M2551">
        <v>0</v>
      </c>
      <c r="N2551">
        <v>0</v>
      </c>
      <c r="O2551">
        <v>0</v>
      </c>
      <c r="S2551" t="s">
        <v>9340</v>
      </c>
      <c r="T2551" s="27">
        <v>41626</v>
      </c>
      <c r="V2551">
        <v>1</v>
      </c>
      <c r="W2551" t="s">
        <v>32</v>
      </c>
      <c r="X2551" t="s">
        <v>364</v>
      </c>
      <c r="Y2551">
        <v>0</v>
      </c>
      <c r="AB2551" t="s">
        <v>237</v>
      </c>
      <c r="AH2551">
        <v>0</v>
      </c>
      <c r="AN2551" t="s">
        <v>238</v>
      </c>
      <c r="AO2551">
        <v>3</v>
      </c>
      <c r="AP2551" t="s">
        <v>239</v>
      </c>
      <c r="AQ2551" s="27">
        <v>41627</v>
      </c>
      <c r="AR2551" t="s">
        <v>240</v>
      </c>
      <c r="AS2551">
        <v>3</v>
      </c>
      <c r="AT2551" t="s">
        <v>239</v>
      </c>
      <c r="AU2551" s="27">
        <v>41627</v>
      </c>
    </row>
    <row r="2552" spans="1:47" x14ac:dyDescent="0.2">
      <c r="A2552">
        <v>2551</v>
      </c>
      <c r="B2552" t="s">
        <v>9341</v>
      </c>
      <c r="C2552" t="s">
        <v>1485</v>
      </c>
      <c r="D2552" t="s">
        <v>689</v>
      </c>
      <c r="E2552" s="27">
        <v>41943</v>
      </c>
      <c r="F2552" t="s">
        <v>233</v>
      </c>
      <c r="G2552" s="27">
        <v>28342</v>
      </c>
      <c r="H2552">
        <v>38</v>
      </c>
      <c r="I2552" t="s">
        <v>244</v>
      </c>
      <c r="J2552" t="s">
        <v>245</v>
      </c>
      <c r="K2552">
        <v>0</v>
      </c>
      <c r="L2552">
        <v>2</v>
      </c>
      <c r="M2552">
        <v>0</v>
      </c>
      <c r="N2552">
        <v>0</v>
      </c>
      <c r="O2552">
        <v>2</v>
      </c>
      <c r="P2552">
        <v>-4</v>
      </c>
      <c r="Q2552" s="28">
        <v>41939.499305555553</v>
      </c>
      <c r="R2552" s="28">
        <v>41940.319444444445</v>
      </c>
      <c r="S2552" t="s">
        <v>9342</v>
      </c>
      <c r="U2552" s="27">
        <v>41939</v>
      </c>
      <c r="V2552">
        <v>4</v>
      </c>
      <c r="W2552" t="s">
        <v>32</v>
      </c>
      <c r="X2552" t="s">
        <v>274</v>
      </c>
      <c r="Y2552">
        <v>0</v>
      </c>
      <c r="AB2552" t="s">
        <v>237</v>
      </c>
      <c r="AH2552">
        <v>0</v>
      </c>
      <c r="AN2552" t="s">
        <v>238</v>
      </c>
      <c r="AO2552">
        <v>1</v>
      </c>
      <c r="AP2552" t="s">
        <v>239</v>
      </c>
      <c r="AQ2552" s="27">
        <v>41943</v>
      </c>
      <c r="AR2552" t="s">
        <v>240</v>
      </c>
      <c r="AS2552">
        <v>2</v>
      </c>
      <c r="AT2552" t="s">
        <v>239</v>
      </c>
      <c r="AU2552" s="27">
        <v>41943</v>
      </c>
    </row>
    <row r="2553" spans="1:47" x14ac:dyDescent="0.2">
      <c r="A2553">
        <v>2552</v>
      </c>
      <c r="B2553" t="s">
        <v>9343</v>
      </c>
      <c r="C2553" t="s">
        <v>553</v>
      </c>
      <c r="D2553" t="s">
        <v>9344</v>
      </c>
      <c r="E2553" s="27">
        <v>41776</v>
      </c>
      <c r="F2553" t="s">
        <v>233</v>
      </c>
      <c r="G2553" s="27">
        <v>29919</v>
      </c>
      <c r="H2553">
        <v>34</v>
      </c>
      <c r="I2553" t="s">
        <v>244</v>
      </c>
      <c r="J2553" t="s">
        <v>245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-1</v>
      </c>
      <c r="Q2553" s="28">
        <v>41775.113194444442</v>
      </c>
      <c r="R2553" s="28">
        <v>41777.176388888889</v>
      </c>
      <c r="S2553" t="s">
        <v>9345</v>
      </c>
      <c r="T2553" s="27">
        <v>41775</v>
      </c>
      <c r="V2553">
        <v>1</v>
      </c>
      <c r="W2553" t="s">
        <v>32</v>
      </c>
      <c r="X2553" t="s">
        <v>974</v>
      </c>
      <c r="Y2553">
        <v>0</v>
      </c>
      <c r="AB2553" t="s">
        <v>237</v>
      </c>
      <c r="AH2553">
        <v>0</v>
      </c>
      <c r="AN2553" t="s">
        <v>238</v>
      </c>
      <c r="AO2553">
        <v>1</v>
      </c>
      <c r="AP2553" t="s">
        <v>239</v>
      </c>
      <c r="AQ2553" s="27">
        <v>41776</v>
      </c>
      <c r="AR2553" t="s">
        <v>240</v>
      </c>
      <c r="AS2553">
        <v>1</v>
      </c>
      <c r="AT2553" t="s">
        <v>239</v>
      </c>
      <c r="AU2553" s="27">
        <v>41776</v>
      </c>
    </row>
    <row r="2554" spans="1:47" x14ac:dyDescent="0.2">
      <c r="A2554">
        <v>2553</v>
      </c>
      <c r="B2554" t="s">
        <v>9346</v>
      </c>
      <c r="C2554" t="s">
        <v>8694</v>
      </c>
      <c r="D2554" t="s">
        <v>9206</v>
      </c>
      <c r="E2554" s="27">
        <v>41787</v>
      </c>
      <c r="F2554" t="s">
        <v>233</v>
      </c>
      <c r="G2554" s="27">
        <v>30925</v>
      </c>
      <c r="H2554">
        <v>31</v>
      </c>
      <c r="I2554" t="s">
        <v>244</v>
      </c>
      <c r="J2554" t="s">
        <v>250</v>
      </c>
      <c r="K2554">
        <v>0</v>
      </c>
      <c r="L2554">
        <v>3</v>
      </c>
      <c r="M2554">
        <v>0</v>
      </c>
      <c r="N2554">
        <v>0</v>
      </c>
      <c r="O2554">
        <v>1</v>
      </c>
      <c r="P2554">
        <v>-1</v>
      </c>
      <c r="Q2554" s="28">
        <v>41786.138888888891</v>
      </c>
      <c r="R2554" s="28">
        <v>41787.375</v>
      </c>
      <c r="S2554" t="s">
        <v>9347</v>
      </c>
      <c r="T2554" s="27">
        <v>41786</v>
      </c>
      <c r="V2554">
        <v>1</v>
      </c>
      <c r="W2554" t="s">
        <v>36</v>
      </c>
      <c r="X2554" t="s">
        <v>279</v>
      </c>
      <c r="Y2554">
        <v>0</v>
      </c>
      <c r="AB2554" t="s">
        <v>237</v>
      </c>
      <c r="AH2554">
        <v>0</v>
      </c>
      <c r="AN2554" t="s">
        <v>238</v>
      </c>
      <c r="AO2554">
        <v>2</v>
      </c>
      <c r="AP2554" t="s">
        <v>239</v>
      </c>
      <c r="AQ2554" s="27">
        <v>41787</v>
      </c>
      <c r="AR2554" t="s">
        <v>240</v>
      </c>
      <c r="AS2554">
        <v>3</v>
      </c>
      <c r="AT2554" t="s">
        <v>239</v>
      </c>
      <c r="AU2554" s="27">
        <v>41787</v>
      </c>
    </row>
    <row r="2555" spans="1:47" x14ac:dyDescent="0.2">
      <c r="A2555">
        <v>2554</v>
      </c>
      <c r="B2555" t="s">
        <v>9348</v>
      </c>
      <c r="C2555" t="s">
        <v>6615</v>
      </c>
      <c r="D2555" t="s">
        <v>9349</v>
      </c>
      <c r="E2555" s="27">
        <v>41698</v>
      </c>
      <c r="F2555" t="s">
        <v>294</v>
      </c>
      <c r="G2555" s="27">
        <v>24343</v>
      </c>
      <c r="H2555">
        <v>49</v>
      </c>
      <c r="I2555" t="s">
        <v>234</v>
      </c>
      <c r="J2555" t="s">
        <v>245</v>
      </c>
      <c r="K2555">
        <v>0</v>
      </c>
      <c r="L2555">
        <v>2</v>
      </c>
      <c r="M2555">
        <v>0</v>
      </c>
      <c r="N2555">
        <v>0</v>
      </c>
      <c r="O2555">
        <v>8</v>
      </c>
      <c r="P2555">
        <v>-10</v>
      </c>
      <c r="Q2555" s="28">
        <v>41688.476388888892</v>
      </c>
      <c r="R2555" s="28">
        <v>41697.17291666667</v>
      </c>
      <c r="S2555" t="s">
        <v>9350</v>
      </c>
      <c r="U2555" s="27">
        <v>41688</v>
      </c>
      <c r="V2555">
        <v>10</v>
      </c>
      <c r="W2555" t="s">
        <v>32</v>
      </c>
      <c r="X2555" t="s">
        <v>274</v>
      </c>
      <c r="Y2555">
        <v>0</v>
      </c>
      <c r="AB2555" t="s">
        <v>237</v>
      </c>
      <c r="AH2555">
        <v>0</v>
      </c>
      <c r="AN2555" t="s">
        <v>238</v>
      </c>
      <c r="AO2555">
        <v>1</v>
      </c>
      <c r="AP2555" t="s">
        <v>239</v>
      </c>
      <c r="AQ2555" s="27">
        <v>41698</v>
      </c>
      <c r="AR2555" t="s">
        <v>240</v>
      </c>
      <c r="AS2555">
        <v>2</v>
      </c>
      <c r="AT2555" t="s">
        <v>239</v>
      </c>
      <c r="AU2555" s="27">
        <v>41698</v>
      </c>
    </row>
    <row r="2556" spans="1:47" x14ac:dyDescent="0.2">
      <c r="A2556">
        <v>2555</v>
      </c>
      <c r="B2556" t="s">
        <v>9351</v>
      </c>
      <c r="C2556" t="s">
        <v>726</v>
      </c>
      <c r="D2556" t="s">
        <v>381</v>
      </c>
      <c r="E2556" s="27">
        <v>41381</v>
      </c>
      <c r="F2556" t="s">
        <v>233</v>
      </c>
      <c r="G2556" s="27">
        <v>33436</v>
      </c>
      <c r="H2556">
        <v>24</v>
      </c>
      <c r="I2556" t="s">
        <v>259</v>
      </c>
      <c r="J2556" t="s">
        <v>245</v>
      </c>
      <c r="K2556">
        <v>0</v>
      </c>
      <c r="L2556">
        <v>4</v>
      </c>
      <c r="M2556">
        <v>0</v>
      </c>
      <c r="N2556">
        <v>0</v>
      </c>
      <c r="O2556">
        <v>0</v>
      </c>
      <c r="W2556" t="s">
        <v>237</v>
      </c>
      <c r="Y2556">
        <v>-1</v>
      </c>
      <c r="AB2556" t="s">
        <v>237</v>
      </c>
      <c r="AH2556">
        <v>0</v>
      </c>
      <c r="AN2556" t="s">
        <v>238</v>
      </c>
      <c r="AO2556">
        <v>6</v>
      </c>
      <c r="AP2556" t="s">
        <v>246</v>
      </c>
      <c r="AQ2556" s="27">
        <v>41381</v>
      </c>
      <c r="AR2556" t="s">
        <v>240</v>
      </c>
      <c r="AS2556">
        <v>4</v>
      </c>
      <c r="AT2556" t="s">
        <v>239</v>
      </c>
      <c r="AU2556" s="27">
        <v>41381</v>
      </c>
    </row>
    <row r="2557" spans="1:47" x14ac:dyDescent="0.2">
      <c r="A2557">
        <v>2556</v>
      </c>
      <c r="B2557" t="s">
        <v>9352</v>
      </c>
      <c r="C2557" t="s">
        <v>9353</v>
      </c>
      <c r="D2557" t="s">
        <v>9354</v>
      </c>
      <c r="E2557" s="27">
        <v>41315</v>
      </c>
      <c r="F2557" t="s">
        <v>233</v>
      </c>
      <c r="G2557" s="27">
        <v>33843</v>
      </c>
      <c r="H2557">
        <v>23</v>
      </c>
      <c r="I2557" t="s">
        <v>259</v>
      </c>
      <c r="J2557" t="s">
        <v>250</v>
      </c>
      <c r="K2557">
        <v>0</v>
      </c>
      <c r="L2557">
        <v>7</v>
      </c>
      <c r="M2557">
        <v>0</v>
      </c>
      <c r="N2557">
        <v>0</v>
      </c>
      <c r="O2557">
        <v>0</v>
      </c>
      <c r="P2557">
        <v>0</v>
      </c>
      <c r="Q2557" s="28">
        <v>41315.536805555559</v>
      </c>
      <c r="R2557" s="28">
        <v>41316.3125</v>
      </c>
      <c r="S2557" t="s">
        <v>9355</v>
      </c>
      <c r="T2557" s="27">
        <v>41314</v>
      </c>
      <c r="V2557">
        <v>1</v>
      </c>
      <c r="W2557" t="s">
        <v>32</v>
      </c>
      <c r="X2557" t="s">
        <v>459</v>
      </c>
      <c r="Y2557">
        <v>0</v>
      </c>
      <c r="AB2557" t="s">
        <v>237</v>
      </c>
      <c r="AH2557">
        <v>0</v>
      </c>
      <c r="AN2557" t="s">
        <v>238</v>
      </c>
      <c r="AO2557">
        <v>5</v>
      </c>
      <c r="AP2557" t="s">
        <v>246</v>
      </c>
      <c r="AQ2557" s="27">
        <v>41315</v>
      </c>
      <c r="AR2557" t="s">
        <v>240</v>
      </c>
      <c r="AS2557">
        <v>7</v>
      </c>
      <c r="AT2557" t="s">
        <v>246</v>
      </c>
      <c r="AU2557" s="27">
        <v>41315</v>
      </c>
    </row>
    <row r="2558" spans="1:47" x14ac:dyDescent="0.2">
      <c r="A2558">
        <v>2557</v>
      </c>
      <c r="B2558" t="s">
        <v>9356</v>
      </c>
      <c r="C2558" t="s">
        <v>2359</v>
      </c>
      <c r="D2558" t="s">
        <v>1308</v>
      </c>
      <c r="E2558" s="27">
        <v>41592</v>
      </c>
      <c r="F2558" t="s">
        <v>233</v>
      </c>
      <c r="G2558" s="27">
        <v>30081</v>
      </c>
      <c r="H2558">
        <v>33</v>
      </c>
      <c r="I2558" t="s">
        <v>244</v>
      </c>
      <c r="J2558" t="s">
        <v>250</v>
      </c>
      <c r="K2558">
        <v>0</v>
      </c>
      <c r="L2558">
        <v>8</v>
      </c>
      <c r="M2558">
        <v>0</v>
      </c>
      <c r="N2558">
        <v>0</v>
      </c>
      <c r="O2558">
        <v>14</v>
      </c>
      <c r="P2558">
        <v>-79</v>
      </c>
      <c r="Q2558" s="28">
        <v>41513.375694444447</v>
      </c>
      <c r="R2558" s="28">
        <v>41581.088888888888</v>
      </c>
      <c r="S2558" t="s">
        <v>9357</v>
      </c>
      <c r="T2558" s="27">
        <v>41513</v>
      </c>
      <c r="V2558">
        <v>79</v>
      </c>
      <c r="W2558" t="s">
        <v>32</v>
      </c>
      <c r="X2558" t="s">
        <v>1207</v>
      </c>
      <c r="Y2558">
        <v>0</v>
      </c>
      <c r="AB2558" t="s">
        <v>237</v>
      </c>
      <c r="AH2558">
        <v>0</v>
      </c>
      <c r="AN2558" t="s">
        <v>238</v>
      </c>
      <c r="AO2558">
        <v>5</v>
      </c>
      <c r="AP2558" t="s">
        <v>246</v>
      </c>
      <c r="AQ2558" s="27">
        <v>41592</v>
      </c>
      <c r="AR2558" t="s">
        <v>240</v>
      </c>
      <c r="AS2558">
        <v>8</v>
      </c>
      <c r="AT2558" t="s">
        <v>269</v>
      </c>
      <c r="AU2558" s="27">
        <v>41592</v>
      </c>
    </row>
    <row r="2559" spans="1:47" x14ac:dyDescent="0.2">
      <c r="A2559">
        <v>2558</v>
      </c>
      <c r="B2559" t="s">
        <v>9358</v>
      </c>
      <c r="C2559" t="s">
        <v>3080</v>
      </c>
      <c r="D2559" t="s">
        <v>249</v>
      </c>
      <c r="E2559" s="27">
        <v>41857</v>
      </c>
      <c r="F2559" t="s">
        <v>233</v>
      </c>
      <c r="G2559" s="27">
        <v>32362</v>
      </c>
      <c r="H2559">
        <v>27</v>
      </c>
      <c r="I2559" t="s">
        <v>244</v>
      </c>
      <c r="J2559" t="s">
        <v>250</v>
      </c>
      <c r="K2559">
        <v>0</v>
      </c>
      <c r="L2559">
        <v>8</v>
      </c>
      <c r="M2559">
        <v>0</v>
      </c>
      <c r="N2559">
        <v>0</v>
      </c>
      <c r="O2559">
        <v>0</v>
      </c>
      <c r="W2559" t="s">
        <v>237</v>
      </c>
      <c r="Y2559">
        <v>-1</v>
      </c>
      <c r="AB2559" t="s">
        <v>237</v>
      </c>
      <c r="AH2559">
        <v>0</v>
      </c>
      <c r="AN2559" t="s">
        <v>238</v>
      </c>
      <c r="AO2559">
        <v>3</v>
      </c>
      <c r="AP2559" t="s">
        <v>239</v>
      </c>
      <c r="AQ2559" s="27">
        <v>41857</v>
      </c>
      <c r="AR2559" t="s">
        <v>240</v>
      </c>
      <c r="AS2559">
        <v>8</v>
      </c>
      <c r="AT2559" t="s">
        <v>269</v>
      </c>
      <c r="AU2559" s="27">
        <v>41857</v>
      </c>
    </row>
    <row r="2560" spans="1:47" x14ac:dyDescent="0.2">
      <c r="A2560">
        <v>2559</v>
      </c>
      <c r="B2560" t="s">
        <v>9359</v>
      </c>
      <c r="C2560" t="s">
        <v>9360</v>
      </c>
      <c r="D2560" t="s">
        <v>272</v>
      </c>
      <c r="E2560" s="27">
        <v>41286</v>
      </c>
      <c r="F2560" t="s">
        <v>294</v>
      </c>
      <c r="G2560" s="27">
        <v>28726</v>
      </c>
      <c r="H2560">
        <v>37</v>
      </c>
      <c r="I2560" t="s">
        <v>244</v>
      </c>
      <c r="J2560" t="s">
        <v>22</v>
      </c>
      <c r="K2560">
        <v>0</v>
      </c>
      <c r="L2560">
        <v>7</v>
      </c>
      <c r="M2560">
        <v>0</v>
      </c>
      <c r="N2560">
        <v>0</v>
      </c>
      <c r="O2560">
        <v>0</v>
      </c>
      <c r="W2560" t="s">
        <v>237</v>
      </c>
      <c r="Y2560">
        <v>-1</v>
      </c>
      <c r="AB2560" t="s">
        <v>237</v>
      </c>
      <c r="AH2560">
        <v>0</v>
      </c>
      <c r="AN2560" t="s">
        <v>238</v>
      </c>
      <c r="AO2560">
        <v>4</v>
      </c>
      <c r="AP2560" t="s">
        <v>239</v>
      </c>
      <c r="AQ2560" s="27">
        <v>41286</v>
      </c>
      <c r="AR2560" t="s">
        <v>240</v>
      </c>
      <c r="AS2560">
        <v>7</v>
      </c>
      <c r="AT2560" t="s">
        <v>246</v>
      </c>
      <c r="AU2560" s="27">
        <v>41286</v>
      </c>
    </row>
    <row r="2561" spans="1:47" x14ac:dyDescent="0.2">
      <c r="A2561">
        <v>2560</v>
      </c>
      <c r="B2561" t="s">
        <v>9361</v>
      </c>
      <c r="C2561" t="s">
        <v>9362</v>
      </c>
      <c r="D2561" t="s">
        <v>9363</v>
      </c>
      <c r="E2561" s="27">
        <v>41484</v>
      </c>
      <c r="F2561" t="s">
        <v>233</v>
      </c>
      <c r="G2561" s="27">
        <v>34584</v>
      </c>
      <c r="H2561">
        <v>21</v>
      </c>
      <c r="I2561" t="s">
        <v>259</v>
      </c>
      <c r="J2561" t="s">
        <v>245</v>
      </c>
      <c r="K2561">
        <v>0</v>
      </c>
      <c r="L2561">
        <v>9</v>
      </c>
      <c r="M2561">
        <v>0</v>
      </c>
      <c r="N2561">
        <v>0</v>
      </c>
      <c r="O2561">
        <v>0</v>
      </c>
      <c r="P2561">
        <v>-2</v>
      </c>
      <c r="Q2561" s="28">
        <v>41482.490972222222</v>
      </c>
      <c r="R2561" s="28">
        <v>41483.238194444442</v>
      </c>
      <c r="S2561" t="s">
        <v>9364</v>
      </c>
      <c r="T2561" s="27">
        <v>41482</v>
      </c>
      <c r="V2561">
        <v>2</v>
      </c>
      <c r="W2561" t="s">
        <v>32</v>
      </c>
      <c r="X2561" t="s">
        <v>9365</v>
      </c>
      <c r="Y2561">
        <v>1</v>
      </c>
      <c r="AA2561" t="s">
        <v>9366</v>
      </c>
      <c r="AB2561" t="s">
        <v>32</v>
      </c>
      <c r="AC2561">
        <v>0</v>
      </c>
      <c r="AD2561" s="27">
        <v>41531</v>
      </c>
      <c r="AE2561" t="s">
        <v>300</v>
      </c>
      <c r="AF2561" s="27">
        <v>41531</v>
      </c>
      <c r="AG2561" s="27">
        <v>41554</v>
      </c>
      <c r="AH2561">
        <v>1</v>
      </c>
      <c r="AJ2561" t="s">
        <v>9367</v>
      </c>
      <c r="AK2561" t="s">
        <v>462</v>
      </c>
      <c r="AL2561" s="27">
        <v>41599</v>
      </c>
      <c r="AM2561" t="s">
        <v>279</v>
      </c>
      <c r="AN2561" t="s">
        <v>238</v>
      </c>
      <c r="AO2561">
        <v>6</v>
      </c>
      <c r="AP2561" t="s">
        <v>246</v>
      </c>
      <c r="AQ2561" s="27">
        <v>41484</v>
      </c>
      <c r="AR2561" t="s">
        <v>240</v>
      </c>
      <c r="AS2561">
        <v>9</v>
      </c>
      <c r="AT2561" t="s">
        <v>269</v>
      </c>
      <c r="AU2561" s="27">
        <v>41484</v>
      </c>
    </row>
    <row r="2562" spans="1:47" x14ac:dyDescent="0.2">
      <c r="A2562">
        <v>2561</v>
      </c>
      <c r="B2562" t="s">
        <v>9368</v>
      </c>
      <c r="C2562" t="s">
        <v>9369</v>
      </c>
      <c r="D2562" t="s">
        <v>5190</v>
      </c>
      <c r="E2562" s="27">
        <v>41990</v>
      </c>
      <c r="F2562" t="s">
        <v>294</v>
      </c>
      <c r="G2562" s="27">
        <v>31416</v>
      </c>
      <c r="H2562">
        <v>30</v>
      </c>
      <c r="I2562" t="s">
        <v>244</v>
      </c>
      <c r="J2562" t="s">
        <v>245</v>
      </c>
      <c r="K2562">
        <v>0</v>
      </c>
      <c r="L2562">
        <v>10</v>
      </c>
      <c r="M2562">
        <v>0</v>
      </c>
      <c r="N2562">
        <v>0</v>
      </c>
      <c r="O2562">
        <v>2</v>
      </c>
      <c r="P2562">
        <v>-1</v>
      </c>
      <c r="Q2562" s="28">
        <v>41989.073611111111</v>
      </c>
      <c r="R2562" s="28">
        <v>42032.522222222222</v>
      </c>
      <c r="S2562" t="s">
        <v>9370</v>
      </c>
      <c r="T2562" s="27">
        <v>41990</v>
      </c>
      <c r="V2562">
        <v>0</v>
      </c>
      <c r="W2562" t="s">
        <v>32</v>
      </c>
      <c r="X2562" t="s">
        <v>555</v>
      </c>
      <c r="Y2562">
        <v>1</v>
      </c>
      <c r="AA2562" t="s">
        <v>9371</v>
      </c>
      <c r="AB2562" t="s">
        <v>36</v>
      </c>
      <c r="AC2562">
        <v>0</v>
      </c>
      <c r="AD2562" s="27">
        <v>42043</v>
      </c>
      <c r="AE2562" t="s">
        <v>529</v>
      </c>
      <c r="AF2562" s="27">
        <v>42043</v>
      </c>
      <c r="AG2562" s="27">
        <v>42185</v>
      </c>
      <c r="AH2562">
        <v>0</v>
      </c>
      <c r="AN2562" t="s">
        <v>238</v>
      </c>
      <c r="AO2562">
        <v>4</v>
      </c>
      <c r="AP2562" t="s">
        <v>239</v>
      </c>
      <c r="AQ2562" s="27">
        <v>41990</v>
      </c>
      <c r="AR2562" t="s">
        <v>240</v>
      </c>
      <c r="AS2562">
        <v>10</v>
      </c>
      <c r="AT2562" t="s">
        <v>269</v>
      </c>
      <c r="AU2562" s="27">
        <v>41990</v>
      </c>
    </row>
    <row r="2563" spans="1:47" x14ac:dyDescent="0.2">
      <c r="A2563">
        <v>2562</v>
      </c>
      <c r="B2563" t="s">
        <v>9372</v>
      </c>
      <c r="C2563" t="s">
        <v>242</v>
      </c>
      <c r="D2563" t="s">
        <v>9373</v>
      </c>
      <c r="E2563" s="27">
        <v>41506</v>
      </c>
      <c r="F2563" t="s">
        <v>233</v>
      </c>
      <c r="G2563" s="27">
        <v>32634</v>
      </c>
      <c r="H2563">
        <v>26</v>
      </c>
      <c r="I2563" t="s">
        <v>244</v>
      </c>
      <c r="J2563" t="s">
        <v>353</v>
      </c>
      <c r="K2563">
        <v>0</v>
      </c>
      <c r="L2563">
        <v>4</v>
      </c>
      <c r="M2563">
        <v>0</v>
      </c>
      <c r="N2563">
        <v>1</v>
      </c>
      <c r="O2563">
        <v>7</v>
      </c>
      <c r="P2563">
        <v>0</v>
      </c>
      <c r="Q2563" s="28">
        <v>41506.535416666666</v>
      </c>
      <c r="R2563" s="28">
        <v>41508.225694444445</v>
      </c>
      <c r="S2563" t="s">
        <v>9374</v>
      </c>
      <c r="T2563" s="27">
        <v>41505</v>
      </c>
      <c r="V2563">
        <v>1</v>
      </c>
      <c r="W2563" t="s">
        <v>36</v>
      </c>
      <c r="X2563" t="s">
        <v>279</v>
      </c>
      <c r="Y2563">
        <v>0</v>
      </c>
      <c r="AB2563" t="s">
        <v>237</v>
      </c>
      <c r="AH2563">
        <v>0</v>
      </c>
      <c r="AN2563" t="s">
        <v>238</v>
      </c>
      <c r="AO2563">
        <v>4</v>
      </c>
      <c r="AP2563" t="s">
        <v>239</v>
      </c>
      <c r="AQ2563" s="27">
        <v>41506</v>
      </c>
      <c r="AR2563" t="s">
        <v>240</v>
      </c>
      <c r="AS2563">
        <v>4</v>
      </c>
      <c r="AT2563" t="s">
        <v>239</v>
      </c>
      <c r="AU2563" s="27">
        <v>41506</v>
      </c>
    </row>
    <row r="2564" spans="1:47" x14ac:dyDescent="0.2">
      <c r="A2564">
        <v>2563</v>
      </c>
      <c r="B2564" t="s">
        <v>9375</v>
      </c>
      <c r="C2564" t="s">
        <v>9376</v>
      </c>
      <c r="D2564" t="s">
        <v>2572</v>
      </c>
      <c r="E2564" s="27">
        <v>41957</v>
      </c>
      <c r="F2564" t="s">
        <v>233</v>
      </c>
      <c r="G2564" s="27">
        <v>28577</v>
      </c>
      <c r="H2564">
        <v>38</v>
      </c>
      <c r="I2564" t="s">
        <v>244</v>
      </c>
      <c r="J2564" t="s">
        <v>22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-2</v>
      </c>
      <c r="Q2564" s="28">
        <v>41955.479861111111</v>
      </c>
      <c r="R2564" s="28">
        <v>41958.132638888892</v>
      </c>
      <c r="S2564" t="s">
        <v>9377</v>
      </c>
      <c r="T2564" s="27">
        <v>41955</v>
      </c>
      <c r="V2564">
        <v>2</v>
      </c>
      <c r="W2564" t="s">
        <v>32</v>
      </c>
      <c r="X2564" t="s">
        <v>1617</v>
      </c>
      <c r="Y2564">
        <v>0</v>
      </c>
      <c r="AB2564" t="s">
        <v>237</v>
      </c>
      <c r="AH2564">
        <v>0</v>
      </c>
      <c r="AN2564" t="s">
        <v>238</v>
      </c>
      <c r="AO2564">
        <v>1</v>
      </c>
      <c r="AP2564" t="s">
        <v>239</v>
      </c>
      <c r="AQ2564" s="27">
        <v>41957</v>
      </c>
      <c r="AR2564" t="s">
        <v>240</v>
      </c>
      <c r="AS2564">
        <v>1</v>
      </c>
      <c r="AT2564" t="s">
        <v>239</v>
      </c>
      <c r="AU2564" s="27">
        <v>41957</v>
      </c>
    </row>
    <row r="2565" spans="1:47" x14ac:dyDescent="0.2">
      <c r="A2565">
        <v>2564</v>
      </c>
      <c r="B2565" t="s">
        <v>9378</v>
      </c>
      <c r="C2565" t="s">
        <v>2299</v>
      </c>
      <c r="D2565" t="s">
        <v>357</v>
      </c>
      <c r="E2565" s="27">
        <v>41295</v>
      </c>
      <c r="F2565" t="s">
        <v>233</v>
      </c>
      <c r="G2565" s="27">
        <v>29693</v>
      </c>
      <c r="H2565">
        <v>35</v>
      </c>
      <c r="I2565" t="s">
        <v>244</v>
      </c>
      <c r="J2565" t="s">
        <v>22</v>
      </c>
      <c r="K2565">
        <v>0</v>
      </c>
      <c r="L2565">
        <v>1</v>
      </c>
      <c r="M2565">
        <v>0</v>
      </c>
      <c r="N2565">
        <v>0</v>
      </c>
      <c r="O2565">
        <v>3</v>
      </c>
      <c r="P2565">
        <v>-1</v>
      </c>
      <c r="Q2565" s="28">
        <v>41294.220833333333</v>
      </c>
      <c r="R2565" s="28">
        <v>41295.327777777777</v>
      </c>
      <c r="S2565" t="s">
        <v>9379</v>
      </c>
      <c r="T2565" s="27">
        <v>41294</v>
      </c>
      <c r="V2565">
        <v>1</v>
      </c>
      <c r="W2565" t="s">
        <v>36</v>
      </c>
      <c r="X2565" t="s">
        <v>279</v>
      </c>
      <c r="Y2565">
        <v>1</v>
      </c>
      <c r="AA2565" t="s">
        <v>9380</v>
      </c>
      <c r="AB2565" t="s">
        <v>36</v>
      </c>
      <c r="AC2565">
        <v>96</v>
      </c>
      <c r="AD2565" s="27">
        <v>41307</v>
      </c>
      <c r="AE2565" t="s">
        <v>412</v>
      </c>
      <c r="AF2565" s="27">
        <v>41403</v>
      </c>
      <c r="AG2565" s="27">
        <v>41419</v>
      </c>
      <c r="AH2565">
        <v>0</v>
      </c>
      <c r="AN2565" t="s">
        <v>238</v>
      </c>
      <c r="AO2565">
        <v>2</v>
      </c>
      <c r="AP2565" t="s">
        <v>239</v>
      </c>
      <c r="AQ2565" s="27">
        <v>41295</v>
      </c>
      <c r="AR2565" t="s">
        <v>240</v>
      </c>
      <c r="AS2565">
        <v>1</v>
      </c>
      <c r="AT2565" t="s">
        <v>239</v>
      </c>
      <c r="AU2565" s="27">
        <v>41295</v>
      </c>
    </row>
    <row r="2566" spans="1:47" x14ac:dyDescent="0.2">
      <c r="A2566">
        <v>2565</v>
      </c>
      <c r="B2566" t="s">
        <v>9381</v>
      </c>
      <c r="C2566" t="s">
        <v>957</v>
      </c>
      <c r="D2566" t="s">
        <v>947</v>
      </c>
      <c r="E2566" s="27">
        <v>41771</v>
      </c>
      <c r="F2566" t="s">
        <v>233</v>
      </c>
      <c r="G2566" s="27">
        <v>28204</v>
      </c>
      <c r="H2566">
        <v>39</v>
      </c>
      <c r="I2566" t="s">
        <v>244</v>
      </c>
      <c r="J2566" t="s">
        <v>250</v>
      </c>
      <c r="K2566">
        <v>0</v>
      </c>
      <c r="L2566">
        <v>8</v>
      </c>
      <c r="M2566">
        <v>2</v>
      </c>
      <c r="N2566">
        <v>0</v>
      </c>
      <c r="O2566">
        <v>19</v>
      </c>
      <c r="P2566">
        <v>-1</v>
      </c>
      <c r="Q2566" s="28">
        <v>41770.240972222222</v>
      </c>
      <c r="R2566" s="28">
        <v>41915.140277777777</v>
      </c>
      <c r="S2566" t="s">
        <v>9382</v>
      </c>
      <c r="T2566" s="27">
        <v>41770</v>
      </c>
      <c r="V2566">
        <v>1</v>
      </c>
      <c r="W2566" t="s">
        <v>32</v>
      </c>
      <c r="X2566" t="s">
        <v>252</v>
      </c>
      <c r="Y2566">
        <v>0</v>
      </c>
      <c r="AB2566" t="s">
        <v>237</v>
      </c>
      <c r="AH2566">
        <v>0</v>
      </c>
      <c r="AN2566" t="s">
        <v>238</v>
      </c>
      <c r="AO2566">
        <v>8</v>
      </c>
      <c r="AP2566" t="s">
        <v>269</v>
      </c>
      <c r="AQ2566" s="27">
        <v>41771</v>
      </c>
      <c r="AR2566" t="s">
        <v>240</v>
      </c>
      <c r="AS2566">
        <v>8</v>
      </c>
      <c r="AT2566" t="s">
        <v>269</v>
      </c>
      <c r="AU2566" s="27">
        <v>41771</v>
      </c>
    </row>
    <row r="2567" spans="1:47" x14ac:dyDescent="0.2">
      <c r="A2567">
        <v>2566</v>
      </c>
      <c r="B2567" t="s">
        <v>9383</v>
      </c>
      <c r="C2567" t="s">
        <v>1334</v>
      </c>
      <c r="D2567" t="s">
        <v>289</v>
      </c>
      <c r="E2567" s="27">
        <v>41276</v>
      </c>
      <c r="F2567" t="s">
        <v>233</v>
      </c>
      <c r="G2567" s="27">
        <v>32567</v>
      </c>
      <c r="H2567">
        <v>27</v>
      </c>
      <c r="I2567" t="s">
        <v>244</v>
      </c>
      <c r="J2567" t="s">
        <v>250</v>
      </c>
      <c r="K2567">
        <v>0</v>
      </c>
      <c r="L2567">
        <v>9</v>
      </c>
      <c r="M2567">
        <v>0</v>
      </c>
      <c r="N2567">
        <v>1</v>
      </c>
      <c r="O2567">
        <v>2</v>
      </c>
      <c r="P2567">
        <v>-1</v>
      </c>
      <c r="Q2567" s="28">
        <v>41275.387499999997</v>
      </c>
      <c r="R2567" s="28">
        <v>41276.464583333334</v>
      </c>
      <c r="S2567" t="s">
        <v>9384</v>
      </c>
      <c r="T2567" s="27">
        <v>41275</v>
      </c>
      <c r="V2567">
        <v>1</v>
      </c>
      <c r="W2567" t="s">
        <v>36</v>
      </c>
      <c r="X2567" t="s">
        <v>412</v>
      </c>
      <c r="Y2567">
        <v>1</v>
      </c>
      <c r="AA2567" t="s">
        <v>9385</v>
      </c>
      <c r="AB2567" t="s">
        <v>36</v>
      </c>
      <c r="AD2567" s="27">
        <v>42060</v>
      </c>
      <c r="AE2567" t="s">
        <v>324</v>
      </c>
      <c r="AH2567">
        <v>0</v>
      </c>
      <c r="AN2567" t="s">
        <v>238</v>
      </c>
      <c r="AO2567">
        <v>4</v>
      </c>
      <c r="AP2567" t="s">
        <v>239</v>
      </c>
      <c r="AQ2567" s="27">
        <v>41276</v>
      </c>
      <c r="AR2567" t="s">
        <v>240</v>
      </c>
      <c r="AS2567">
        <v>9</v>
      </c>
      <c r="AT2567" t="s">
        <v>269</v>
      </c>
      <c r="AU2567" s="27">
        <v>41276</v>
      </c>
    </row>
    <row r="2568" spans="1:47" x14ac:dyDescent="0.2">
      <c r="A2568">
        <v>2567</v>
      </c>
      <c r="B2568" t="s">
        <v>9386</v>
      </c>
      <c r="C2568" t="s">
        <v>3080</v>
      </c>
      <c r="D2568" t="s">
        <v>9387</v>
      </c>
      <c r="E2568" s="27">
        <v>41278</v>
      </c>
      <c r="F2568" t="s">
        <v>233</v>
      </c>
      <c r="G2568" s="27">
        <v>28384</v>
      </c>
      <c r="H2568">
        <v>38</v>
      </c>
      <c r="I2568" t="s">
        <v>244</v>
      </c>
      <c r="J2568" t="s">
        <v>245</v>
      </c>
      <c r="K2568">
        <v>0</v>
      </c>
      <c r="L2568">
        <v>6</v>
      </c>
      <c r="M2568">
        <v>0</v>
      </c>
      <c r="N2568">
        <v>0</v>
      </c>
      <c r="O2568">
        <v>1</v>
      </c>
      <c r="P2568">
        <v>0</v>
      </c>
      <c r="Q2568" s="28">
        <v>41278.533333333333</v>
      </c>
      <c r="R2568" s="28">
        <v>41293.392361111109</v>
      </c>
      <c r="S2568" t="s">
        <v>9388</v>
      </c>
      <c r="T2568" s="27">
        <v>41277</v>
      </c>
      <c r="V2568">
        <v>1</v>
      </c>
      <c r="W2568" t="s">
        <v>36</v>
      </c>
      <c r="X2568" t="s">
        <v>279</v>
      </c>
      <c r="Y2568">
        <v>0</v>
      </c>
      <c r="AB2568" t="s">
        <v>237</v>
      </c>
      <c r="AH2568">
        <v>0</v>
      </c>
      <c r="AN2568" t="s">
        <v>238</v>
      </c>
      <c r="AO2568">
        <v>3</v>
      </c>
      <c r="AP2568" t="s">
        <v>239</v>
      </c>
      <c r="AQ2568" s="27">
        <v>41278</v>
      </c>
      <c r="AR2568" t="s">
        <v>240</v>
      </c>
      <c r="AS2568">
        <v>6</v>
      </c>
      <c r="AT2568" t="s">
        <v>246</v>
      </c>
      <c r="AU2568" s="27">
        <v>41278</v>
      </c>
    </row>
    <row r="2569" spans="1:47" x14ac:dyDescent="0.2">
      <c r="A2569">
        <v>2568</v>
      </c>
      <c r="B2569" t="s">
        <v>9389</v>
      </c>
      <c r="C2569" t="s">
        <v>9390</v>
      </c>
      <c r="D2569" t="s">
        <v>9391</v>
      </c>
      <c r="E2569" s="27">
        <v>41309</v>
      </c>
      <c r="F2569" t="s">
        <v>233</v>
      </c>
      <c r="G2569" s="27">
        <v>24595</v>
      </c>
      <c r="H2569">
        <v>48</v>
      </c>
      <c r="I2569" t="s">
        <v>234</v>
      </c>
      <c r="J2569" t="s">
        <v>250</v>
      </c>
      <c r="K2569">
        <v>0</v>
      </c>
      <c r="L2569">
        <v>9</v>
      </c>
      <c r="M2569">
        <v>0</v>
      </c>
      <c r="N2569">
        <v>0</v>
      </c>
      <c r="O2569">
        <v>14</v>
      </c>
      <c r="P2569">
        <v>23</v>
      </c>
      <c r="Q2569" s="28">
        <v>41332.140277777777</v>
      </c>
      <c r="R2569" s="28">
        <v>41474.449305555558</v>
      </c>
      <c r="S2569" t="s">
        <v>9392</v>
      </c>
      <c r="U2569" s="27">
        <v>41011</v>
      </c>
      <c r="V2569">
        <v>298</v>
      </c>
      <c r="W2569" t="s">
        <v>32</v>
      </c>
      <c r="X2569" t="s">
        <v>274</v>
      </c>
      <c r="Y2569">
        <v>1</v>
      </c>
      <c r="AA2569" t="s">
        <v>9393</v>
      </c>
      <c r="AB2569" t="s">
        <v>32</v>
      </c>
      <c r="AC2569">
        <v>0</v>
      </c>
      <c r="AD2569" s="27">
        <v>41730</v>
      </c>
      <c r="AE2569" t="s">
        <v>261</v>
      </c>
      <c r="AF2569" s="27">
        <v>41730</v>
      </c>
      <c r="AG2569" s="27">
        <v>41800</v>
      </c>
      <c r="AH2569">
        <v>0</v>
      </c>
      <c r="AN2569" t="s">
        <v>238</v>
      </c>
      <c r="AO2569">
        <v>3</v>
      </c>
      <c r="AP2569" t="s">
        <v>239</v>
      </c>
      <c r="AQ2569" s="27">
        <v>41309</v>
      </c>
      <c r="AR2569" t="s">
        <v>240</v>
      </c>
      <c r="AS2569">
        <v>9</v>
      </c>
      <c r="AT2569" t="s">
        <v>269</v>
      </c>
      <c r="AU2569" s="27">
        <v>41309</v>
      </c>
    </row>
    <row r="2570" spans="1:47" x14ac:dyDescent="0.2">
      <c r="A2570">
        <v>2569</v>
      </c>
      <c r="B2570" t="s">
        <v>9394</v>
      </c>
      <c r="C2570" t="s">
        <v>9395</v>
      </c>
      <c r="D2570" t="s">
        <v>9396</v>
      </c>
      <c r="E2570" s="27">
        <v>41703</v>
      </c>
      <c r="F2570" t="s">
        <v>233</v>
      </c>
      <c r="G2570" s="27">
        <v>32766</v>
      </c>
      <c r="H2570">
        <v>26</v>
      </c>
      <c r="I2570" t="s">
        <v>244</v>
      </c>
      <c r="J2570" t="s">
        <v>245</v>
      </c>
      <c r="K2570">
        <v>0</v>
      </c>
      <c r="L2570">
        <v>2</v>
      </c>
      <c r="M2570">
        <v>0</v>
      </c>
      <c r="N2570">
        <v>0</v>
      </c>
      <c r="O2570">
        <v>0</v>
      </c>
      <c r="P2570">
        <v>-1</v>
      </c>
      <c r="Q2570" s="28">
        <v>41702.177083333336</v>
      </c>
      <c r="R2570" s="28">
        <v>41703.072222222225</v>
      </c>
      <c r="S2570" t="s">
        <v>9397</v>
      </c>
      <c r="T2570" s="27">
        <v>41702</v>
      </c>
      <c r="V2570">
        <v>1</v>
      </c>
      <c r="W2570" t="s">
        <v>36</v>
      </c>
      <c r="X2570" t="s">
        <v>279</v>
      </c>
      <c r="Y2570">
        <v>0</v>
      </c>
      <c r="AB2570" t="s">
        <v>237</v>
      </c>
      <c r="AH2570">
        <v>0</v>
      </c>
      <c r="AN2570" t="s">
        <v>238</v>
      </c>
      <c r="AO2570">
        <v>3</v>
      </c>
      <c r="AP2570" t="s">
        <v>239</v>
      </c>
      <c r="AQ2570" s="27">
        <v>41703</v>
      </c>
      <c r="AR2570" t="s">
        <v>240</v>
      </c>
      <c r="AS2570">
        <v>2</v>
      </c>
      <c r="AT2570" t="s">
        <v>239</v>
      </c>
      <c r="AU2570" s="27">
        <v>41703</v>
      </c>
    </row>
    <row r="2571" spans="1:47" x14ac:dyDescent="0.2">
      <c r="A2571">
        <v>2570</v>
      </c>
      <c r="B2571" t="s">
        <v>9398</v>
      </c>
      <c r="C2571" t="s">
        <v>9399</v>
      </c>
      <c r="D2571" t="s">
        <v>6207</v>
      </c>
      <c r="E2571" s="27">
        <v>41833</v>
      </c>
      <c r="F2571" t="s">
        <v>294</v>
      </c>
      <c r="G2571" s="27">
        <v>34184</v>
      </c>
      <c r="H2571">
        <v>22</v>
      </c>
      <c r="I2571" t="s">
        <v>259</v>
      </c>
      <c r="J2571" t="s">
        <v>250</v>
      </c>
      <c r="K2571">
        <v>0</v>
      </c>
      <c r="L2571">
        <v>5</v>
      </c>
      <c r="M2571">
        <v>0</v>
      </c>
      <c r="N2571">
        <v>0</v>
      </c>
      <c r="O2571">
        <v>0</v>
      </c>
      <c r="P2571">
        <v>-1</v>
      </c>
      <c r="Q2571" s="28">
        <v>41832.177083333336</v>
      </c>
      <c r="R2571" s="28">
        <v>41833.348611111112</v>
      </c>
      <c r="S2571" t="s">
        <v>9400</v>
      </c>
      <c r="T2571" s="27">
        <v>41832</v>
      </c>
      <c r="V2571">
        <v>1</v>
      </c>
      <c r="W2571" t="s">
        <v>32</v>
      </c>
      <c r="X2571" t="s">
        <v>494</v>
      </c>
      <c r="Y2571">
        <v>0</v>
      </c>
      <c r="AB2571" t="s">
        <v>237</v>
      </c>
      <c r="AH2571">
        <v>0</v>
      </c>
      <c r="AN2571" t="s">
        <v>238</v>
      </c>
      <c r="AO2571">
        <v>4</v>
      </c>
      <c r="AP2571" t="s">
        <v>239</v>
      </c>
      <c r="AQ2571" s="27">
        <v>41833</v>
      </c>
      <c r="AR2571" t="s">
        <v>240</v>
      </c>
      <c r="AS2571">
        <v>5</v>
      </c>
      <c r="AT2571" t="s">
        <v>246</v>
      </c>
      <c r="AU2571" s="27">
        <v>41833</v>
      </c>
    </row>
    <row r="2572" spans="1:47" x14ac:dyDescent="0.2">
      <c r="A2572">
        <v>2571</v>
      </c>
      <c r="B2572" t="s">
        <v>9401</v>
      </c>
      <c r="C2572" t="s">
        <v>1762</v>
      </c>
      <c r="D2572" t="s">
        <v>9402</v>
      </c>
      <c r="E2572" s="27">
        <v>41515</v>
      </c>
      <c r="F2572" t="s">
        <v>233</v>
      </c>
      <c r="G2572" s="27">
        <v>33669</v>
      </c>
      <c r="H2572">
        <v>24</v>
      </c>
      <c r="I2572" t="s">
        <v>259</v>
      </c>
      <c r="J2572" t="s">
        <v>250</v>
      </c>
      <c r="K2572">
        <v>0</v>
      </c>
      <c r="L2572">
        <v>8</v>
      </c>
      <c r="M2572">
        <v>1</v>
      </c>
      <c r="N2572">
        <v>0</v>
      </c>
      <c r="O2572">
        <v>4</v>
      </c>
      <c r="P2572">
        <v>-27</v>
      </c>
      <c r="Q2572" s="28">
        <v>41488.356944444444</v>
      </c>
      <c r="R2572" s="28">
        <v>41515.220833333333</v>
      </c>
      <c r="S2572" t="s">
        <v>9403</v>
      </c>
      <c r="T2572" s="27">
        <v>41488</v>
      </c>
      <c r="V2572">
        <v>27</v>
      </c>
      <c r="W2572" t="s">
        <v>32</v>
      </c>
      <c r="X2572" t="s">
        <v>261</v>
      </c>
      <c r="Y2572">
        <v>1</v>
      </c>
      <c r="AA2572" t="s">
        <v>9404</v>
      </c>
      <c r="AB2572" t="s">
        <v>32</v>
      </c>
      <c r="AC2572">
        <v>0</v>
      </c>
      <c r="AD2572" s="27">
        <v>41558</v>
      </c>
      <c r="AE2572" t="s">
        <v>261</v>
      </c>
      <c r="AF2572" s="27">
        <v>41558</v>
      </c>
      <c r="AG2572" s="27">
        <v>41559</v>
      </c>
      <c r="AH2572">
        <v>0</v>
      </c>
      <c r="AN2572" t="s">
        <v>238</v>
      </c>
      <c r="AO2572">
        <v>5</v>
      </c>
      <c r="AP2572" t="s">
        <v>246</v>
      </c>
      <c r="AQ2572" s="27">
        <v>41515</v>
      </c>
      <c r="AR2572" t="s">
        <v>240</v>
      </c>
      <c r="AS2572">
        <v>8</v>
      </c>
      <c r="AT2572" t="s">
        <v>269</v>
      </c>
      <c r="AU2572" s="27">
        <v>41515</v>
      </c>
    </row>
    <row r="2573" spans="1:47" x14ac:dyDescent="0.2">
      <c r="A2573">
        <v>2572</v>
      </c>
      <c r="B2573" t="s">
        <v>9405</v>
      </c>
      <c r="C2573" t="s">
        <v>9406</v>
      </c>
      <c r="D2573" t="s">
        <v>2425</v>
      </c>
      <c r="E2573" s="27">
        <v>41800</v>
      </c>
      <c r="F2573" t="s">
        <v>294</v>
      </c>
      <c r="G2573" s="27">
        <v>32218</v>
      </c>
      <c r="H2573">
        <v>28</v>
      </c>
      <c r="I2573" t="s">
        <v>244</v>
      </c>
      <c r="J2573" t="s">
        <v>250</v>
      </c>
      <c r="K2573">
        <v>0</v>
      </c>
      <c r="L2573">
        <v>5</v>
      </c>
      <c r="M2573">
        <v>0</v>
      </c>
      <c r="N2573">
        <v>0</v>
      </c>
      <c r="O2573">
        <v>2</v>
      </c>
      <c r="P2573">
        <v>0</v>
      </c>
      <c r="Q2573" s="28">
        <v>41800.220833333333</v>
      </c>
      <c r="R2573" s="28">
        <v>41801.082638888889</v>
      </c>
      <c r="S2573" t="s">
        <v>9407</v>
      </c>
      <c r="T2573" s="27">
        <v>41800</v>
      </c>
      <c r="V2573">
        <v>0</v>
      </c>
      <c r="W2573" t="s">
        <v>32</v>
      </c>
      <c r="X2573" t="s">
        <v>300</v>
      </c>
      <c r="Y2573">
        <v>1</v>
      </c>
      <c r="AA2573" t="s">
        <v>9408</v>
      </c>
      <c r="AB2573" t="s">
        <v>36</v>
      </c>
      <c r="AD2573" s="27">
        <v>42024</v>
      </c>
      <c r="AE2573" t="s">
        <v>392</v>
      </c>
      <c r="AH2573">
        <v>0</v>
      </c>
      <c r="AN2573" t="s">
        <v>238</v>
      </c>
      <c r="AO2573">
        <v>3</v>
      </c>
      <c r="AP2573" t="s">
        <v>239</v>
      </c>
      <c r="AQ2573" s="27">
        <v>41800</v>
      </c>
      <c r="AR2573" t="s">
        <v>240</v>
      </c>
      <c r="AS2573">
        <v>5</v>
      </c>
      <c r="AT2573" t="s">
        <v>246</v>
      </c>
      <c r="AU2573" s="27">
        <v>41800</v>
      </c>
    </row>
    <row r="2574" spans="1:47" x14ac:dyDescent="0.2">
      <c r="A2574">
        <v>2573</v>
      </c>
      <c r="B2574" t="s">
        <v>9409</v>
      </c>
      <c r="C2574" t="s">
        <v>670</v>
      </c>
      <c r="D2574" t="s">
        <v>9410</v>
      </c>
      <c r="E2574" s="27">
        <v>41350</v>
      </c>
      <c r="F2574" t="s">
        <v>294</v>
      </c>
      <c r="G2574" s="27">
        <v>26308</v>
      </c>
      <c r="H2574">
        <v>44</v>
      </c>
      <c r="I2574" t="s">
        <v>244</v>
      </c>
      <c r="J2574" t="s">
        <v>245</v>
      </c>
      <c r="K2574">
        <v>0</v>
      </c>
      <c r="L2574">
        <v>6</v>
      </c>
      <c r="M2574">
        <v>0</v>
      </c>
      <c r="N2574">
        <v>0</v>
      </c>
      <c r="O2574">
        <v>4</v>
      </c>
      <c r="P2574">
        <v>0</v>
      </c>
      <c r="Q2574" s="28">
        <v>41350.17291666667</v>
      </c>
      <c r="R2574" s="28">
        <v>41355.245138888888</v>
      </c>
      <c r="S2574" t="s">
        <v>9411</v>
      </c>
      <c r="T2574" s="27">
        <v>41350</v>
      </c>
      <c r="V2574">
        <v>0</v>
      </c>
      <c r="W2574" t="s">
        <v>32</v>
      </c>
      <c r="X2574" t="s">
        <v>261</v>
      </c>
      <c r="Y2574">
        <v>1</v>
      </c>
      <c r="AA2574" t="s">
        <v>9412</v>
      </c>
      <c r="AB2574" t="s">
        <v>36</v>
      </c>
      <c r="AC2574">
        <v>0</v>
      </c>
      <c r="AD2574" s="27">
        <v>41490</v>
      </c>
      <c r="AE2574" t="s">
        <v>1280</v>
      </c>
      <c r="AF2574" s="27">
        <v>41490</v>
      </c>
      <c r="AG2574" s="27">
        <v>41537</v>
      </c>
      <c r="AH2574">
        <v>0</v>
      </c>
      <c r="AN2574" t="s">
        <v>238</v>
      </c>
      <c r="AO2574">
        <v>2</v>
      </c>
      <c r="AP2574" t="s">
        <v>239</v>
      </c>
      <c r="AQ2574" s="27">
        <v>41350</v>
      </c>
      <c r="AR2574" t="s">
        <v>240</v>
      </c>
      <c r="AS2574">
        <v>6</v>
      </c>
      <c r="AT2574" t="s">
        <v>246</v>
      </c>
      <c r="AU2574" s="27">
        <v>41350</v>
      </c>
    </row>
    <row r="2575" spans="1:47" x14ac:dyDescent="0.2">
      <c r="A2575">
        <v>2574</v>
      </c>
      <c r="B2575" t="s">
        <v>9413</v>
      </c>
      <c r="C2575" t="s">
        <v>7684</v>
      </c>
      <c r="D2575" t="s">
        <v>737</v>
      </c>
      <c r="E2575" s="27">
        <v>41366</v>
      </c>
      <c r="F2575" t="s">
        <v>233</v>
      </c>
      <c r="G2575" s="27">
        <v>34022</v>
      </c>
      <c r="H2575">
        <v>23</v>
      </c>
      <c r="I2575" t="s">
        <v>259</v>
      </c>
      <c r="J2575" t="s">
        <v>245</v>
      </c>
      <c r="K2575">
        <v>0</v>
      </c>
      <c r="L2575">
        <v>7</v>
      </c>
      <c r="M2575">
        <v>0</v>
      </c>
      <c r="N2575">
        <v>1</v>
      </c>
      <c r="O2575">
        <v>2</v>
      </c>
      <c r="P2575">
        <v>0</v>
      </c>
      <c r="Q2575" s="28">
        <v>41366.100694444445</v>
      </c>
      <c r="R2575" s="28">
        <v>41379.382638888892</v>
      </c>
      <c r="S2575" t="s">
        <v>9414</v>
      </c>
      <c r="T2575" s="27">
        <v>41366</v>
      </c>
      <c r="V2575">
        <v>0</v>
      </c>
      <c r="W2575" t="s">
        <v>32</v>
      </c>
      <c r="X2575" t="s">
        <v>286</v>
      </c>
      <c r="Y2575">
        <v>1</v>
      </c>
      <c r="AA2575" t="s">
        <v>9415</v>
      </c>
      <c r="AB2575" t="s">
        <v>32</v>
      </c>
      <c r="AD2575" s="27">
        <v>42226</v>
      </c>
      <c r="AE2575" t="s">
        <v>268</v>
      </c>
      <c r="AH2575">
        <v>0</v>
      </c>
      <c r="AN2575" t="s">
        <v>238</v>
      </c>
      <c r="AO2575">
        <v>6</v>
      </c>
      <c r="AP2575" t="s">
        <v>246</v>
      </c>
      <c r="AQ2575" s="27">
        <v>41366</v>
      </c>
      <c r="AR2575" t="s">
        <v>240</v>
      </c>
      <c r="AS2575">
        <v>7</v>
      </c>
      <c r="AT2575" t="s">
        <v>246</v>
      </c>
      <c r="AU2575" s="27">
        <v>41366</v>
      </c>
    </row>
    <row r="2576" spans="1:47" x14ac:dyDescent="0.2">
      <c r="A2576">
        <v>2575</v>
      </c>
      <c r="B2576" t="s">
        <v>9416</v>
      </c>
      <c r="C2576" t="s">
        <v>9417</v>
      </c>
      <c r="D2576" t="s">
        <v>9418</v>
      </c>
      <c r="E2576" s="27">
        <v>41312</v>
      </c>
      <c r="F2576" t="s">
        <v>294</v>
      </c>
      <c r="G2576" s="27">
        <v>29919</v>
      </c>
      <c r="H2576">
        <v>34</v>
      </c>
      <c r="I2576" t="s">
        <v>244</v>
      </c>
      <c r="J2576" t="s">
        <v>245</v>
      </c>
      <c r="K2576">
        <v>0</v>
      </c>
      <c r="L2576">
        <v>6</v>
      </c>
      <c r="M2576">
        <v>0</v>
      </c>
      <c r="N2576">
        <v>0</v>
      </c>
      <c r="O2576">
        <v>1</v>
      </c>
      <c r="P2576">
        <v>-1</v>
      </c>
      <c r="Q2576" s="28">
        <v>41311.42083333333</v>
      </c>
      <c r="R2576" s="28">
        <v>41324.315972222219</v>
      </c>
      <c r="S2576" t="s">
        <v>9419</v>
      </c>
      <c r="U2576" s="27">
        <v>41311</v>
      </c>
      <c r="V2576">
        <v>1</v>
      </c>
      <c r="W2576" t="s">
        <v>32</v>
      </c>
      <c r="X2576" t="s">
        <v>274</v>
      </c>
      <c r="Y2576">
        <v>1</v>
      </c>
      <c r="AA2576" t="s">
        <v>9420</v>
      </c>
      <c r="AB2576" t="s">
        <v>32</v>
      </c>
      <c r="AC2576">
        <v>0</v>
      </c>
      <c r="AD2576" s="27">
        <v>41604</v>
      </c>
      <c r="AE2576" t="s">
        <v>9421</v>
      </c>
      <c r="AF2576" s="27">
        <v>41604</v>
      </c>
      <c r="AG2576" s="27">
        <v>41647</v>
      </c>
      <c r="AH2576">
        <v>0</v>
      </c>
      <c r="AN2576" t="s">
        <v>238</v>
      </c>
      <c r="AO2576">
        <v>2</v>
      </c>
      <c r="AP2576" t="s">
        <v>239</v>
      </c>
      <c r="AQ2576" s="27">
        <v>41312</v>
      </c>
      <c r="AR2576" t="s">
        <v>240</v>
      </c>
      <c r="AS2576">
        <v>6</v>
      </c>
      <c r="AT2576" t="s">
        <v>246</v>
      </c>
      <c r="AU2576" s="27">
        <v>41312</v>
      </c>
    </row>
    <row r="2577" spans="1:47" x14ac:dyDescent="0.2">
      <c r="A2577">
        <v>2576</v>
      </c>
      <c r="B2577" t="s">
        <v>9422</v>
      </c>
      <c r="C2577" t="s">
        <v>243</v>
      </c>
      <c r="D2577" t="s">
        <v>1014</v>
      </c>
      <c r="E2577" s="27">
        <v>41786</v>
      </c>
      <c r="F2577" t="s">
        <v>233</v>
      </c>
      <c r="G2577" s="27">
        <v>34935</v>
      </c>
      <c r="H2577">
        <v>20</v>
      </c>
      <c r="I2577" t="s">
        <v>259</v>
      </c>
      <c r="J2577" t="s">
        <v>245</v>
      </c>
      <c r="K2577">
        <v>0</v>
      </c>
      <c r="L2577">
        <v>5</v>
      </c>
      <c r="M2577">
        <v>1</v>
      </c>
      <c r="N2577">
        <v>0</v>
      </c>
      <c r="O2577">
        <v>1</v>
      </c>
      <c r="P2577">
        <v>-1</v>
      </c>
      <c r="Q2577" s="28">
        <v>41785.227777777778</v>
      </c>
      <c r="R2577" s="28">
        <v>41786.540972222225</v>
      </c>
      <c r="S2577" t="s">
        <v>9423</v>
      </c>
      <c r="T2577" s="27">
        <v>41785</v>
      </c>
      <c r="V2577">
        <v>1</v>
      </c>
      <c r="W2577" t="s">
        <v>32</v>
      </c>
      <c r="X2577" t="s">
        <v>847</v>
      </c>
      <c r="Y2577">
        <v>1</v>
      </c>
      <c r="AA2577" t="s">
        <v>9424</v>
      </c>
      <c r="AB2577" t="s">
        <v>36</v>
      </c>
      <c r="AC2577">
        <v>18</v>
      </c>
      <c r="AD2577" s="27">
        <v>41992</v>
      </c>
      <c r="AE2577" t="s">
        <v>4758</v>
      </c>
      <c r="AF2577" s="27">
        <v>42010</v>
      </c>
      <c r="AG2577" s="27">
        <v>42027</v>
      </c>
      <c r="AH2577">
        <v>0</v>
      </c>
      <c r="AN2577" t="s">
        <v>238</v>
      </c>
      <c r="AO2577">
        <v>7</v>
      </c>
      <c r="AP2577" t="s">
        <v>246</v>
      </c>
      <c r="AQ2577" s="27">
        <v>41786</v>
      </c>
      <c r="AR2577" t="s">
        <v>240</v>
      </c>
      <c r="AS2577">
        <v>5</v>
      </c>
      <c r="AT2577" t="s">
        <v>246</v>
      </c>
      <c r="AU2577" s="27">
        <v>41786</v>
      </c>
    </row>
    <row r="2578" spans="1:47" x14ac:dyDescent="0.2">
      <c r="A2578">
        <v>2577</v>
      </c>
      <c r="B2578" t="s">
        <v>9425</v>
      </c>
      <c r="C2578" t="s">
        <v>2670</v>
      </c>
      <c r="D2578" t="s">
        <v>9426</v>
      </c>
      <c r="E2578" s="27">
        <v>41967</v>
      </c>
      <c r="F2578" t="s">
        <v>233</v>
      </c>
      <c r="G2578" s="27">
        <v>33967</v>
      </c>
      <c r="H2578">
        <v>23</v>
      </c>
      <c r="I2578" t="s">
        <v>259</v>
      </c>
      <c r="J2578" t="s">
        <v>22</v>
      </c>
      <c r="K2578">
        <v>0</v>
      </c>
      <c r="L2578">
        <v>4</v>
      </c>
      <c r="M2578">
        <v>0</v>
      </c>
      <c r="N2578">
        <v>0</v>
      </c>
      <c r="O2578">
        <v>6</v>
      </c>
      <c r="P2578">
        <v>-38</v>
      </c>
      <c r="Q2578" s="28">
        <v>41929.111805555556</v>
      </c>
      <c r="R2578" s="28">
        <v>41963.120833333334</v>
      </c>
      <c r="S2578" t="s">
        <v>9427</v>
      </c>
      <c r="U2578" s="27">
        <v>41928</v>
      </c>
      <c r="V2578">
        <v>39</v>
      </c>
      <c r="W2578" t="s">
        <v>32</v>
      </c>
      <c r="X2578" t="s">
        <v>274</v>
      </c>
      <c r="Y2578">
        <v>0</v>
      </c>
      <c r="AB2578" t="s">
        <v>237</v>
      </c>
      <c r="AH2578">
        <v>0</v>
      </c>
      <c r="AN2578" t="s">
        <v>238</v>
      </c>
      <c r="AO2578">
        <v>4</v>
      </c>
      <c r="AP2578" t="s">
        <v>239</v>
      </c>
      <c r="AQ2578" s="27">
        <v>41967</v>
      </c>
      <c r="AR2578" t="s">
        <v>240</v>
      </c>
      <c r="AS2578">
        <v>4</v>
      </c>
      <c r="AT2578" t="s">
        <v>239</v>
      </c>
      <c r="AU2578" s="27">
        <v>41967</v>
      </c>
    </row>
    <row r="2579" spans="1:47" x14ac:dyDescent="0.2">
      <c r="A2579">
        <v>2578</v>
      </c>
      <c r="B2579" t="s">
        <v>9428</v>
      </c>
      <c r="C2579" t="s">
        <v>1383</v>
      </c>
      <c r="D2579" t="s">
        <v>289</v>
      </c>
      <c r="E2579" s="27">
        <v>41728</v>
      </c>
      <c r="F2579" t="s">
        <v>233</v>
      </c>
      <c r="G2579" s="27">
        <v>19335</v>
      </c>
      <c r="H2579">
        <v>63</v>
      </c>
      <c r="I2579" t="s">
        <v>234</v>
      </c>
      <c r="J2579" t="s">
        <v>22</v>
      </c>
      <c r="K2579">
        <v>0</v>
      </c>
      <c r="L2579">
        <v>4</v>
      </c>
      <c r="M2579">
        <v>0</v>
      </c>
      <c r="N2579">
        <v>0</v>
      </c>
      <c r="O2579">
        <v>23</v>
      </c>
      <c r="P2579">
        <v>-1</v>
      </c>
      <c r="Q2579" s="28">
        <v>41727.304861111108</v>
      </c>
      <c r="R2579" s="28">
        <v>41729.365972222222</v>
      </c>
      <c r="S2579" t="s">
        <v>9429</v>
      </c>
      <c r="T2579" s="27">
        <v>41727</v>
      </c>
      <c r="V2579">
        <v>1</v>
      </c>
      <c r="W2579" t="s">
        <v>32</v>
      </c>
      <c r="X2579" t="s">
        <v>494</v>
      </c>
      <c r="Y2579">
        <v>1</v>
      </c>
      <c r="AA2579" t="s">
        <v>9430</v>
      </c>
      <c r="AB2579" t="s">
        <v>36</v>
      </c>
      <c r="AC2579">
        <v>0</v>
      </c>
      <c r="AD2579" s="27">
        <v>42051</v>
      </c>
      <c r="AE2579" t="s">
        <v>3954</v>
      </c>
      <c r="AF2579" s="27">
        <v>42051</v>
      </c>
      <c r="AG2579" s="27">
        <v>42056</v>
      </c>
      <c r="AH2579">
        <v>0</v>
      </c>
      <c r="AN2579" t="s">
        <v>238</v>
      </c>
      <c r="AO2579">
        <v>2</v>
      </c>
      <c r="AP2579" t="s">
        <v>239</v>
      </c>
      <c r="AQ2579" s="27">
        <v>41728</v>
      </c>
      <c r="AR2579" t="s">
        <v>240</v>
      </c>
      <c r="AS2579">
        <v>4</v>
      </c>
      <c r="AT2579" t="s">
        <v>239</v>
      </c>
      <c r="AU2579" s="27">
        <v>41728</v>
      </c>
    </row>
    <row r="2580" spans="1:47" x14ac:dyDescent="0.2">
      <c r="A2580">
        <v>2579</v>
      </c>
      <c r="B2580" t="s">
        <v>9431</v>
      </c>
      <c r="C2580" t="s">
        <v>9432</v>
      </c>
      <c r="D2580" t="s">
        <v>9433</v>
      </c>
      <c r="E2580" s="27">
        <v>41718</v>
      </c>
      <c r="F2580" t="s">
        <v>294</v>
      </c>
      <c r="G2580" s="27">
        <v>29044</v>
      </c>
      <c r="H2580">
        <v>36</v>
      </c>
      <c r="I2580" t="s">
        <v>244</v>
      </c>
      <c r="J2580" t="s">
        <v>250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 s="28">
        <v>41718.227777777778</v>
      </c>
      <c r="R2580" s="28">
        <v>41718.425694444442</v>
      </c>
      <c r="S2580" t="s">
        <v>9434</v>
      </c>
      <c r="T2580" s="27">
        <v>41718</v>
      </c>
      <c r="V2580">
        <v>0</v>
      </c>
      <c r="W2580" t="s">
        <v>36</v>
      </c>
      <c r="X2580" t="s">
        <v>595</v>
      </c>
      <c r="Y2580">
        <v>0</v>
      </c>
      <c r="AB2580" t="s">
        <v>237</v>
      </c>
      <c r="AH2580">
        <v>0</v>
      </c>
      <c r="AN2580" t="s">
        <v>238</v>
      </c>
      <c r="AO2580">
        <v>1</v>
      </c>
      <c r="AP2580" t="s">
        <v>239</v>
      </c>
      <c r="AQ2580" s="27">
        <v>41718</v>
      </c>
      <c r="AR2580" t="s">
        <v>240</v>
      </c>
      <c r="AS2580">
        <v>1</v>
      </c>
      <c r="AT2580" t="s">
        <v>239</v>
      </c>
      <c r="AU2580" s="27">
        <v>41718</v>
      </c>
    </row>
    <row r="2581" spans="1:47" x14ac:dyDescent="0.2">
      <c r="A2581">
        <v>2580</v>
      </c>
      <c r="B2581" t="s">
        <v>9435</v>
      </c>
      <c r="C2581" t="s">
        <v>9436</v>
      </c>
      <c r="D2581" t="s">
        <v>1128</v>
      </c>
      <c r="E2581" s="27">
        <v>41367</v>
      </c>
      <c r="F2581" t="s">
        <v>233</v>
      </c>
      <c r="G2581" s="27">
        <v>21038</v>
      </c>
      <c r="H2581">
        <v>58</v>
      </c>
      <c r="I2581" t="s">
        <v>234</v>
      </c>
      <c r="J2581" t="s">
        <v>245</v>
      </c>
      <c r="K2581">
        <v>0</v>
      </c>
      <c r="L2581">
        <v>1</v>
      </c>
      <c r="M2581">
        <v>0</v>
      </c>
      <c r="N2581">
        <v>0</v>
      </c>
      <c r="O2581">
        <v>1</v>
      </c>
      <c r="P2581">
        <v>-1</v>
      </c>
      <c r="Q2581" s="28">
        <v>41366.470138888886</v>
      </c>
      <c r="R2581" s="28">
        <v>41446.42291666667</v>
      </c>
      <c r="S2581" t="s">
        <v>9437</v>
      </c>
      <c r="U2581" s="27">
        <v>41366</v>
      </c>
      <c r="V2581">
        <v>1</v>
      </c>
      <c r="W2581" t="s">
        <v>32</v>
      </c>
      <c r="X2581" t="s">
        <v>274</v>
      </c>
      <c r="Y2581">
        <v>0</v>
      </c>
      <c r="AB2581" t="s">
        <v>237</v>
      </c>
      <c r="AH2581">
        <v>0</v>
      </c>
      <c r="AN2581" t="s">
        <v>238</v>
      </c>
      <c r="AO2581">
        <v>1</v>
      </c>
      <c r="AP2581" t="s">
        <v>239</v>
      </c>
      <c r="AQ2581" s="27">
        <v>41367</v>
      </c>
      <c r="AR2581" t="s">
        <v>240</v>
      </c>
      <c r="AS2581">
        <v>1</v>
      </c>
      <c r="AT2581" t="s">
        <v>239</v>
      </c>
      <c r="AU2581" s="27">
        <v>41367</v>
      </c>
    </row>
    <row r="2582" spans="1:47" x14ac:dyDescent="0.2">
      <c r="A2582">
        <v>2581</v>
      </c>
      <c r="B2582" t="s">
        <v>9438</v>
      </c>
      <c r="C2582" t="s">
        <v>2021</v>
      </c>
      <c r="D2582" t="s">
        <v>5971</v>
      </c>
      <c r="E2582" s="27">
        <v>41522</v>
      </c>
      <c r="F2582" t="s">
        <v>233</v>
      </c>
      <c r="G2582" s="27">
        <v>33215</v>
      </c>
      <c r="H2582">
        <v>25</v>
      </c>
      <c r="I2582" t="s">
        <v>244</v>
      </c>
      <c r="J2582" t="s">
        <v>250</v>
      </c>
      <c r="K2582">
        <v>0</v>
      </c>
      <c r="L2582">
        <v>7</v>
      </c>
      <c r="M2582">
        <v>0</v>
      </c>
      <c r="N2582">
        <v>0</v>
      </c>
      <c r="O2582">
        <v>7</v>
      </c>
      <c r="P2582">
        <v>463</v>
      </c>
      <c r="Q2582" s="28">
        <v>41985.236805555556</v>
      </c>
      <c r="R2582" s="28">
        <v>41985.365972222222</v>
      </c>
      <c r="S2582" t="s">
        <v>9439</v>
      </c>
      <c r="U2582" s="27">
        <v>41002</v>
      </c>
      <c r="V2582">
        <v>520</v>
      </c>
      <c r="W2582" t="s">
        <v>32</v>
      </c>
      <c r="X2582" t="s">
        <v>274</v>
      </c>
      <c r="Y2582">
        <v>1</v>
      </c>
      <c r="AA2582" t="s">
        <v>9440</v>
      </c>
      <c r="AB2582" t="s">
        <v>32</v>
      </c>
      <c r="AC2582">
        <v>0</v>
      </c>
      <c r="AD2582" s="27">
        <v>41985</v>
      </c>
      <c r="AE2582" t="s">
        <v>268</v>
      </c>
      <c r="AF2582" s="27">
        <v>41985</v>
      </c>
      <c r="AG2582" s="27">
        <v>41985</v>
      </c>
      <c r="AH2582">
        <v>0</v>
      </c>
      <c r="AN2582" t="s">
        <v>238</v>
      </c>
      <c r="AO2582">
        <v>7</v>
      </c>
      <c r="AP2582" t="s">
        <v>246</v>
      </c>
      <c r="AQ2582" s="27">
        <v>41522</v>
      </c>
      <c r="AR2582" t="s">
        <v>240</v>
      </c>
      <c r="AS2582">
        <v>7</v>
      </c>
      <c r="AT2582" t="s">
        <v>246</v>
      </c>
      <c r="AU2582" s="27">
        <v>41522</v>
      </c>
    </row>
    <row r="2583" spans="1:47" x14ac:dyDescent="0.2">
      <c r="A2583">
        <v>2582</v>
      </c>
      <c r="B2583" t="s">
        <v>9441</v>
      </c>
      <c r="C2583" t="s">
        <v>9442</v>
      </c>
      <c r="D2583" t="s">
        <v>9443</v>
      </c>
      <c r="E2583" s="27">
        <v>41551</v>
      </c>
      <c r="F2583" t="s">
        <v>233</v>
      </c>
      <c r="G2583" s="27">
        <v>25440</v>
      </c>
      <c r="H2583">
        <v>46</v>
      </c>
      <c r="I2583" t="s">
        <v>234</v>
      </c>
      <c r="J2583" t="s">
        <v>245</v>
      </c>
      <c r="K2583">
        <v>0</v>
      </c>
      <c r="L2583">
        <v>3</v>
      </c>
      <c r="M2583">
        <v>0</v>
      </c>
      <c r="N2583">
        <v>0</v>
      </c>
      <c r="O2583">
        <v>5</v>
      </c>
      <c r="P2583">
        <v>125</v>
      </c>
      <c r="Q2583" s="28">
        <v>41676.195833333331</v>
      </c>
      <c r="R2583" s="28">
        <v>41676.42083333333</v>
      </c>
      <c r="S2583" t="s">
        <v>9444</v>
      </c>
      <c r="U2583" s="27">
        <v>41311</v>
      </c>
      <c r="V2583">
        <v>240</v>
      </c>
      <c r="W2583" t="s">
        <v>36</v>
      </c>
      <c r="X2583" t="s">
        <v>274</v>
      </c>
      <c r="Y2583">
        <v>0</v>
      </c>
      <c r="AB2583" t="s">
        <v>237</v>
      </c>
      <c r="AH2583">
        <v>0</v>
      </c>
      <c r="AN2583" t="s">
        <v>238</v>
      </c>
      <c r="AO2583">
        <v>2</v>
      </c>
      <c r="AP2583" t="s">
        <v>239</v>
      </c>
      <c r="AQ2583" s="27">
        <v>41551</v>
      </c>
      <c r="AR2583" t="s">
        <v>240</v>
      </c>
      <c r="AS2583">
        <v>3</v>
      </c>
      <c r="AT2583" t="s">
        <v>239</v>
      </c>
      <c r="AU2583" s="27">
        <v>41551</v>
      </c>
    </row>
    <row r="2584" spans="1:47" x14ac:dyDescent="0.2">
      <c r="A2584">
        <v>2583</v>
      </c>
      <c r="B2584" t="s">
        <v>9445</v>
      </c>
      <c r="C2584" t="s">
        <v>9446</v>
      </c>
      <c r="D2584" t="s">
        <v>9447</v>
      </c>
      <c r="E2584" s="27">
        <v>41529</v>
      </c>
      <c r="F2584" t="s">
        <v>294</v>
      </c>
      <c r="G2584" s="27">
        <v>29573</v>
      </c>
      <c r="H2584">
        <v>35</v>
      </c>
      <c r="I2584" t="s">
        <v>244</v>
      </c>
      <c r="J2584" t="s">
        <v>245</v>
      </c>
      <c r="K2584">
        <v>0</v>
      </c>
      <c r="L2584">
        <v>3</v>
      </c>
      <c r="M2584">
        <v>0</v>
      </c>
      <c r="N2584">
        <v>0</v>
      </c>
      <c r="O2584">
        <v>4</v>
      </c>
      <c r="P2584">
        <v>-30</v>
      </c>
      <c r="Q2584" s="28">
        <v>41499.349305555559</v>
      </c>
      <c r="R2584" s="28">
        <v>41513.26458333333</v>
      </c>
      <c r="S2584" t="s">
        <v>9448</v>
      </c>
      <c r="T2584" s="27">
        <v>41499</v>
      </c>
      <c r="V2584">
        <v>30</v>
      </c>
      <c r="W2584" t="s">
        <v>32</v>
      </c>
      <c r="X2584" t="s">
        <v>252</v>
      </c>
      <c r="Y2584">
        <v>0</v>
      </c>
      <c r="AB2584" t="s">
        <v>237</v>
      </c>
      <c r="AH2584">
        <v>0</v>
      </c>
      <c r="AN2584" t="s">
        <v>238</v>
      </c>
      <c r="AO2584">
        <v>4</v>
      </c>
      <c r="AP2584" t="s">
        <v>239</v>
      </c>
      <c r="AQ2584" s="27">
        <v>41529</v>
      </c>
      <c r="AR2584" t="s">
        <v>240</v>
      </c>
      <c r="AS2584">
        <v>3</v>
      </c>
      <c r="AT2584" t="s">
        <v>239</v>
      </c>
      <c r="AU2584" s="27">
        <v>41529</v>
      </c>
    </row>
    <row r="2585" spans="1:47" x14ac:dyDescent="0.2">
      <c r="A2585">
        <v>2584</v>
      </c>
      <c r="B2585" t="s">
        <v>9449</v>
      </c>
      <c r="C2585" t="s">
        <v>9450</v>
      </c>
      <c r="D2585" t="s">
        <v>9451</v>
      </c>
      <c r="E2585" s="27">
        <v>41400</v>
      </c>
      <c r="F2585" t="s">
        <v>233</v>
      </c>
      <c r="G2585" s="27">
        <v>33778</v>
      </c>
      <c r="H2585">
        <v>23</v>
      </c>
      <c r="I2585" t="s">
        <v>259</v>
      </c>
      <c r="J2585" t="s">
        <v>250</v>
      </c>
      <c r="K2585">
        <v>0</v>
      </c>
      <c r="L2585">
        <v>7</v>
      </c>
      <c r="M2585">
        <v>0</v>
      </c>
      <c r="N2585">
        <v>0</v>
      </c>
      <c r="O2585">
        <v>3</v>
      </c>
      <c r="P2585">
        <v>-1</v>
      </c>
      <c r="Q2585" s="28">
        <v>41399.216666666667</v>
      </c>
      <c r="R2585" s="28">
        <v>41400.34375</v>
      </c>
      <c r="S2585" t="s">
        <v>9452</v>
      </c>
      <c r="T2585" s="27">
        <v>41399</v>
      </c>
      <c r="V2585">
        <v>1</v>
      </c>
      <c r="W2585" t="s">
        <v>32</v>
      </c>
      <c r="X2585" t="s">
        <v>555</v>
      </c>
      <c r="Y2585">
        <v>0</v>
      </c>
      <c r="AB2585" t="s">
        <v>237</v>
      </c>
      <c r="AH2585">
        <v>0</v>
      </c>
      <c r="AN2585" t="s">
        <v>238</v>
      </c>
      <c r="AO2585">
        <v>5</v>
      </c>
      <c r="AP2585" t="s">
        <v>246</v>
      </c>
      <c r="AQ2585" s="27">
        <v>41400</v>
      </c>
      <c r="AR2585" t="s">
        <v>240</v>
      </c>
      <c r="AS2585">
        <v>7</v>
      </c>
      <c r="AT2585" t="s">
        <v>246</v>
      </c>
      <c r="AU2585" s="27">
        <v>41400</v>
      </c>
    </row>
    <row r="2586" spans="1:47" x14ac:dyDescent="0.2">
      <c r="A2586">
        <v>2585</v>
      </c>
      <c r="B2586" t="s">
        <v>9453</v>
      </c>
      <c r="C2586" t="s">
        <v>2021</v>
      </c>
      <c r="D2586" t="s">
        <v>9454</v>
      </c>
      <c r="E2586" s="27">
        <v>41972</v>
      </c>
      <c r="F2586" t="s">
        <v>233</v>
      </c>
      <c r="G2586" s="27">
        <v>31659</v>
      </c>
      <c r="H2586">
        <v>29</v>
      </c>
      <c r="I2586" t="s">
        <v>244</v>
      </c>
      <c r="J2586" t="s">
        <v>250</v>
      </c>
      <c r="K2586">
        <v>0</v>
      </c>
      <c r="L2586">
        <v>4</v>
      </c>
      <c r="M2586">
        <v>0</v>
      </c>
      <c r="N2586">
        <v>0</v>
      </c>
      <c r="O2586">
        <v>3</v>
      </c>
      <c r="P2586">
        <v>-1</v>
      </c>
      <c r="Q2586" s="28">
        <v>41971.436805555553</v>
      </c>
      <c r="R2586" s="28">
        <v>41972.347916666666</v>
      </c>
      <c r="S2586" t="s">
        <v>9455</v>
      </c>
      <c r="T2586" s="27">
        <v>41971</v>
      </c>
      <c r="V2586">
        <v>1</v>
      </c>
      <c r="W2586" t="s">
        <v>32</v>
      </c>
      <c r="X2586" t="s">
        <v>348</v>
      </c>
      <c r="Y2586">
        <v>0</v>
      </c>
      <c r="AB2586" t="s">
        <v>237</v>
      </c>
      <c r="AH2586">
        <v>0</v>
      </c>
      <c r="AN2586" t="s">
        <v>238</v>
      </c>
      <c r="AO2586">
        <v>2</v>
      </c>
      <c r="AP2586" t="s">
        <v>239</v>
      </c>
      <c r="AQ2586" s="27">
        <v>41972</v>
      </c>
      <c r="AR2586" t="s">
        <v>240</v>
      </c>
      <c r="AS2586">
        <v>4</v>
      </c>
      <c r="AT2586" t="s">
        <v>239</v>
      </c>
      <c r="AU2586" s="27">
        <v>41972</v>
      </c>
    </row>
    <row r="2587" spans="1:47" x14ac:dyDescent="0.2">
      <c r="A2587">
        <v>2586</v>
      </c>
      <c r="B2587" t="s">
        <v>9456</v>
      </c>
      <c r="C2587" t="s">
        <v>2256</v>
      </c>
      <c r="D2587" t="s">
        <v>9457</v>
      </c>
      <c r="E2587" s="27">
        <v>41631</v>
      </c>
      <c r="F2587" t="s">
        <v>233</v>
      </c>
      <c r="G2587" s="27">
        <v>27737</v>
      </c>
      <c r="H2587">
        <v>40</v>
      </c>
      <c r="I2587" t="s">
        <v>244</v>
      </c>
      <c r="J2587" t="s">
        <v>245</v>
      </c>
      <c r="K2587">
        <v>0</v>
      </c>
      <c r="L2587">
        <v>1</v>
      </c>
      <c r="M2587">
        <v>0</v>
      </c>
      <c r="N2587">
        <v>0</v>
      </c>
      <c r="O2587">
        <v>1</v>
      </c>
      <c r="P2587">
        <v>-21</v>
      </c>
      <c r="Q2587" s="28">
        <v>41610.136111111111</v>
      </c>
      <c r="R2587" s="28">
        <v>41631.486111111109</v>
      </c>
      <c r="S2587" t="s">
        <v>9458</v>
      </c>
      <c r="T2587" s="27">
        <v>41610</v>
      </c>
      <c r="V2587">
        <v>21</v>
      </c>
      <c r="W2587" t="s">
        <v>32</v>
      </c>
      <c r="X2587" t="s">
        <v>2170</v>
      </c>
      <c r="Y2587">
        <v>0</v>
      </c>
      <c r="AB2587" t="s">
        <v>237</v>
      </c>
      <c r="AH2587">
        <v>0</v>
      </c>
      <c r="AN2587" t="s">
        <v>238</v>
      </c>
      <c r="AO2587">
        <v>1</v>
      </c>
      <c r="AP2587" t="s">
        <v>239</v>
      </c>
      <c r="AQ2587" s="27">
        <v>41631</v>
      </c>
      <c r="AR2587" t="s">
        <v>240</v>
      </c>
      <c r="AS2587">
        <v>1</v>
      </c>
      <c r="AT2587" t="s">
        <v>239</v>
      </c>
      <c r="AU2587" s="27">
        <v>41631</v>
      </c>
    </row>
    <row r="2588" spans="1:47" x14ac:dyDescent="0.2">
      <c r="A2588">
        <v>2587</v>
      </c>
      <c r="B2588" t="s">
        <v>9459</v>
      </c>
      <c r="C2588" t="s">
        <v>9460</v>
      </c>
      <c r="D2588" t="s">
        <v>9461</v>
      </c>
      <c r="E2588" s="27">
        <v>41709</v>
      </c>
      <c r="F2588" t="s">
        <v>233</v>
      </c>
      <c r="G2588" s="27">
        <v>34178</v>
      </c>
      <c r="H2588">
        <v>22</v>
      </c>
      <c r="I2588" t="s">
        <v>259</v>
      </c>
      <c r="J2588" t="s">
        <v>250</v>
      </c>
      <c r="K2588">
        <v>1</v>
      </c>
      <c r="L2588">
        <v>9</v>
      </c>
      <c r="M2588">
        <v>0</v>
      </c>
      <c r="N2588">
        <v>0</v>
      </c>
      <c r="O2588">
        <v>3</v>
      </c>
      <c r="P2588">
        <v>-1</v>
      </c>
      <c r="Q2588" s="28">
        <v>41708.462500000001</v>
      </c>
      <c r="R2588" s="28">
        <v>41789.150694444441</v>
      </c>
      <c r="S2588" t="s">
        <v>9462</v>
      </c>
      <c r="T2588" s="27">
        <v>41708</v>
      </c>
      <c r="V2588">
        <v>1</v>
      </c>
      <c r="W2588" t="s">
        <v>32</v>
      </c>
      <c r="X2588" t="s">
        <v>254</v>
      </c>
      <c r="Y2588">
        <v>0</v>
      </c>
      <c r="AB2588" t="s">
        <v>237</v>
      </c>
      <c r="AH2588">
        <v>0</v>
      </c>
      <c r="AN2588" t="s">
        <v>238</v>
      </c>
      <c r="AO2588">
        <v>9</v>
      </c>
      <c r="AP2588" t="s">
        <v>269</v>
      </c>
      <c r="AQ2588" s="27">
        <v>41709</v>
      </c>
      <c r="AR2588" t="s">
        <v>240</v>
      </c>
      <c r="AS2588">
        <v>9</v>
      </c>
      <c r="AT2588" t="s">
        <v>269</v>
      </c>
      <c r="AU2588" s="27">
        <v>41709</v>
      </c>
    </row>
    <row r="2589" spans="1:47" x14ac:dyDescent="0.2">
      <c r="A2589">
        <v>2588</v>
      </c>
      <c r="B2589" t="s">
        <v>9463</v>
      </c>
      <c r="C2589" t="s">
        <v>602</v>
      </c>
      <c r="D2589" t="s">
        <v>9464</v>
      </c>
      <c r="E2589" s="27">
        <v>41561</v>
      </c>
      <c r="F2589" t="s">
        <v>233</v>
      </c>
      <c r="G2589" s="27">
        <v>30839</v>
      </c>
      <c r="H2589">
        <v>31</v>
      </c>
      <c r="I2589" t="s">
        <v>244</v>
      </c>
      <c r="J2589" t="s">
        <v>353</v>
      </c>
      <c r="K2589">
        <v>0</v>
      </c>
      <c r="L2589">
        <v>3</v>
      </c>
      <c r="M2589">
        <v>0</v>
      </c>
      <c r="N2589">
        <v>0</v>
      </c>
      <c r="O2589">
        <v>3</v>
      </c>
      <c r="P2589">
        <v>-1</v>
      </c>
      <c r="Q2589" s="28">
        <v>41560.131944444445</v>
      </c>
      <c r="R2589" s="28">
        <v>41561.107638888891</v>
      </c>
      <c r="S2589" t="s">
        <v>9465</v>
      </c>
      <c r="T2589" s="27">
        <v>41560</v>
      </c>
      <c r="V2589">
        <v>1</v>
      </c>
      <c r="W2589" t="s">
        <v>32</v>
      </c>
      <c r="X2589" t="s">
        <v>2088</v>
      </c>
      <c r="Y2589">
        <v>0</v>
      </c>
      <c r="AB2589" t="s">
        <v>237</v>
      </c>
      <c r="AH2589">
        <v>0</v>
      </c>
      <c r="AN2589" t="s">
        <v>238</v>
      </c>
      <c r="AO2589">
        <v>3</v>
      </c>
      <c r="AP2589" t="s">
        <v>239</v>
      </c>
      <c r="AQ2589" s="27">
        <v>41561</v>
      </c>
      <c r="AR2589" t="s">
        <v>240</v>
      </c>
      <c r="AS2589">
        <v>3</v>
      </c>
      <c r="AT2589" t="s">
        <v>239</v>
      </c>
      <c r="AU2589" s="27">
        <v>41561</v>
      </c>
    </row>
    <row r="2590" spans="1:47" x14ac:dyDescent="0.2">
      <c r="A2590">
        <v>2589</v>
      </c>
      <c r="B2590" t="s">
        <v>9466</v>
      </c>
      <c r="C2590" t="s">
        <v>9467</v>
      </c>
      <c r="D2590" t="s">
        <v>1569</v>
      </c>
      <c r="E2590" s="27">
        <v>41416</v>
      </c>
      <c r="F2590" t="s">
        <v>294</v>
      </c>
      <c r="G2590" s="27">
        <v>29942</v>
      </c>
      <c r="H2590">
        <v>34</v>
      </c>
      <c r="I2590" t="s">
        <v>244</v>
      </c>
      <c r="J2590" t="s">
        <v>353</v>
      </c>
      <c r="K2590">
        <v>0</v>
      </c>
      <c r="L2590">
        <v>4</v>
      </c>
      <c r="M2590">
        <v>0</v>
      </c>
      <c r="N2590">
        <v>0</v>
      </c>
      <c r="O2590">
        <v>5</v>
      </c>
      <c r="P2590">
        <v>0</v>
      </c>
      <c r="Q2590" s="28">
        <v>41416.056944444441</v>
      </c>
      <c r="R2590" s="28">
        <v>41417.145833333336</v>
      </c>
      <c r="S2590" t="s">
        <v>9468</v>
      </c>
      <c r="T2590" s="27">
        <v>41415</v>
      </c>
      <c r="V2590">
        <v>1</v>
      </c>
      <c r="W2590" t="s">
        <v>32</v>
      </c>
      <c r="X2590" t="s">
        <v>6072</v>
      </c>
      <c r="Y2590">
        <v>0</v>
      </c>
      <c r="AB2590" t="s">
        <v>237</v>
      </c>
      <c r="AH2590">
        <v>0</v>
      </c>
      <c r="AN2590" t="s">
        <v>238</v>
      </c>
      <c r="AO2590">
        <v>2</v>
      </c>
      <c r="AP2590" t="s">
        <v>239</v>
      </c>
      <c r="AQ2590" s="27">
        <v>41416</v>
      </c>
      <c r="AR2590" t="s">
        <v>240</v>
      </c>
      <c r="AS2590">
        <v>4</v>
      </c>
      <c r="AT2590" t="s">
        <v>239</v>
      </c>
      <c r="AU2590" s="27">
        <v>41416</v>
      </c>
    </row>
    <row r="2591" spans="1:47" x14ac:dyDescent="0.2">
      <c r="A2591">
        <v>2590</v>
      </c>
      <c r="B2591" t="s">
        <v>9469</v>
      </c>
      <c r="C2591" t="s">
        <v>4162</v>
      </c>
      <c r="D2591" t="s">
        <v>9470</v>
      </c>
      <c r="E2591" s="27">
        <v>41847</v>
      </c>
      <c r="F2591" t="s">
        <v>233</v>
      </c>
      <c r="G2591" s="27">
        <v>32816</v>
      </c>
      <c r="H2591">
        <v>26</v>
      </c>
      <c r="I2591" t="s">
        <v>244</v>
      </c>
      <c r="J2591" t="s">
        <v>250</v>
      </c>
      <c r="K2591">
        <v>0</v>
      </c>
      <c r="L2591">
        <v>2</v>
      </c>
      <c r="M2591">
        <v>0</v>
      </c>
      <c r="N2591">
        <v>0</v>
      </c>
      <c r="O2591">
        <v>4</v>
      </c>
      <c r="P2591">
        <v>-1</v>
      </c>
      <c r="Q2591" s="28">
        <v>41846.470138888886</v>
      </c>
      <c r="R2591" s="28">
        <v>41888.367361111108</v>
      </c>
      <c r="S2591" t="s">
        <v>9471</v>
      </c>
      <c r="T2591" s="27">
        <v>41846</v>
      </c>
      <c r="V2591">
        <v>1</v>
      </c>
      <c r="W2591" t="s">
        <v>32</v>
      </c>
      <c r="X2591" t="s">
        <v>729</v>
      </c>
      <c r="Y2591">
        <v>0</v>
      </c>
      <c r="AB2591" t="s">
        <v>237</v>
      </c>
      <c r="AH2591">
        <v>0</v>
      </c>
      <c r="AN2591" t="s">
        <v>238</v>
      </c>
      <c r="AO2591">
        <v>2</v>
      </c>
      <c r="AP2591" t="s">
        <v>239</v>
      </c>
      <c r="AQ2591" s="27">
        <v>41847</v>
      </c>
      <c r="AR2591" t="s">
        <v>240</v>
      </c>
      <c r="AS2591">
        <v>2</v>
      </c>
      <c r="AT2591" t="s">
        <v>239</v>
      </c>
      <c r="AU2591" s="27">
        <v>41847</v>
      </c>
    </row>
    <row r="2592" spans="1:47" x14ac:dyDescent="0.2">
      <c r="A2592">
        <v>2591</v>
      </c>
      <c r="B2592" t="s">
        <v>9472</v>
      </c>
      <c r="C2592" t="s">
        <v>1123</v>
      </c>
      <c r="D2592" t="s">
        <v>2261</v>
      </c>
      <c r="E2592" s="27">
        <v>41830</v>
      </c>
      <c r="F2592" t="s">
        <v>233</v>
      </c>
      <c r="G2592" s="27">
        <v>33831</v>
      </c>
      <c r="H2592">
        <v>23</v>
      </c>
      <c r="I2592" t="s">
        <v>259</v>
      </c>
      <c r="J2592" t="s">
        <v>250</v>
      </c>
      <c r="K2592">
        <v>0</v>
      </c>
      <c r="L2592">
        <v>6</v>
      </c>
      <c r="M2592">
        <v>0</v>
      </c>
      <c r="N2592">
        <v>0</v>
      </c>
      <c r="O2592">
        <v>3</v>
      </c>
      <c r="P2592">
        <v>-1</v>
      </c>
      <c r="Q2592" s="28">
        <v>41829.147222222222</v>
      </c>
      <c r="R2592" s="28">
        <v>41842.199305555558</v>
      </c>
      <c r="S2592" t="s">
        <v>9473</v>
      </c>
      <c r="T2592" s="27">
        <v>41829</v>
      </c>
      <c r="V2592">
        <v>1</v>
      </c>
      <c r="W2592" t="s">
        <v>36</v>
      </c>
      <c r="X2592" t="s">
        <v>1884</v>
      </c>
      <c r="Y2592">
        <v>1</v>
      </c>
      <c r="AA2592" t="s">
        <v>9474</v>
      </c>
      <c r="AB2592" t="s">
        <v>32</v>
      </c>
      <c r="AC2592">
        <v>0</v>
      </c>
      <c r="AD2592" s="27">
        <v>41909</v>
      </c>
      <c r="AE2592" t="s">
        <v>402</v>
      </c>
      <c r="AF2592" s="27">
        <v>41909</v>
      </c>
      <c r="AG2592" s="27">
        <v>41910</v>
      </c>
      <c r="AH2592">
        <v>0</v>
      </c>
      <c r="AN2592" t="s">
        <v>238</v>
      </c>
      <c r="AO2592">
        <v>4</v>
      </c>
      <c r="AP2592" t="s">
        <v>239</v>
      </c>
      <c r="AQ2592" s="27">
        <v>41830</v>
      </c>
      <c r="AR2592" t="s">
        <v>240</v>
      </c>
      <c r="AS2592">
        <v>6</v>
      </c>
      <c r="AT2592" t="s">
        <v>246</v>
      </c>
      <c r="AU2592" s="27">
        <v>41830</v>
      </c>
    </row>
    <row r="2593" spans="1:47" x14ac:dyDescent="0.2">
      <c r="A2593">
        <v>2592</v>
      </c>
      <c r="B2593" t="s">
        <v>9475</v>
      </c>
      <c r="C2593" t="s">
        <v>7141</v>
      </c>
      <c r="D2593" t="s">
        <v>1087</v>
      </c>
      <c r="E2593" s="27">
        <v>41782</v>
      </c>
      <c r="F2593" t="s">
        <v>233</v>
      </c>
      <c r="G2593" s="27">
        <v>32349</v>
      </c>
      <c r="H2593">
        <v>27</v>
      </c>
      <c r="I2593" t="s">
        <v>244</v>
      </c>
      <c r="J2593" t="s">
        <v>245</v>
      </c>
      <c r="K2593">
        <v>0</v>
      </c>
      <c r="L2593">
        <v>3</v>
      </c>
      <c r="M2593">
        <v>0</v>
      </c>
      <c r="N2593">
        <v>0</v>
      </c>
      <c r="O2593">
        <v>0</v>
      </c>
      <c r="P2593">
        <v>-5</v>
      </c>
      <c r="Q2593" s="28">
        <v>41777.302777777775</v>
      </c>
      <c r="R2593" s="28">
        <v>41781.380555555559</v>
      </c>
      <c r="S2593" t="s">
        <v>9476</v>
      </c>
      <c r="T2593" s="27">
        <v>41777</v>
      </c>
      <c r="V2593">
        <v>5</v>
      </c>
      <c r="W2593" t="s">
        <v>36</v>
      </c>
      <c r="X2593" t="s">
        <v>1435</v>
      </c>
      <c r="Y2593">
        <v>1</v>
      </c>
      <c r="AA2593" t="s">
        <v>9477</v>
      </c>
      <c r="AB2593" t="s">
        <v>36</v>
      </c>
      <c r="AD2593" s="27">
        <v>42250</v>
      </c>
      <c r="AE2593" t="s">
        <v>879</v>
      </c>
      <c r="AH2593">
        <v>0</v>
      </c>
      <c r="AN2593" t="s">
        <v>238</v>
      </c>
      <c r="AO2593">
        <v>2</v>
      </c>
      <c r="AP2593" t="s">
        <v>239</v>
      </c>
      <c r="AQ2593" s="27">
        <v>41782</v>
      </c>
      <c r="AR2593" t="s">
        <v>240</v>
      </c>
      <c r="AS2593">
        <v>3</v>
      </c>
      <c r="AT2593" t="s">
        <v>239</v>
      </c>
      <c r="AU2593" s="27">
        <v>41782</v>
      </c>
    </row>
    <row r="2594" spans="1:47" x14ac:dyDescent="0.2">
      <c r="A2594">
        <v>2593</v>
      </c>
      <c r="B2594" t="s">
        <v>9478</v>
      </c>
      <c r="C2594" t="s">
        <v>1743</v>
      </c>
      <c r="D2594" t="s">
        <v>315</v>
      </c>
      <c r="E2594" s="27">
        <v>41411</v>
      </c>
      <c r="F2594" t="s">
        <v>294</v>
      </c>
      <c r="G2594" s="27">
        <v>32751</v>
      </c>
      <c r="H2594">
        <v>26</v>
      </c>
      <c r="I2594" t="s">
        <v>244</v>
      </c>
      <c r="J2594" t="s">
        <v>250</v>
      </c>
      <c r="K2594">
        <v>0</v>
      </c>
      <c r="L2594">
        <v>5</v>
      </c>
      <c r="M2594">
        <v>0</v>
      </c>
      <c r="N2594">
        <v>0</v>
      </c>
      <c r="O2594">
        <v>3</v>
      </c>
      <c r="P2594">
        <v>-27</v>
      </c>
      <c r="Q2594" s="28">
        <v>41384.084027777775</v>
      </c>
      <c r="R2594" s="28">
        <v>41411.453472222223</v>
      </c>
      <c r="S2594" t="s">
        <v>9479</v>
      </c>
      <c r="T2594" s="27">
        <v>41384</v>
      </c>
      <c r="V2594">
        <v>27</v>
      </c>
      <c r="W2594" t="s">
        <v>32</v>
      </c>
      <c r="X2594" t="s">
        <v>1756</v>
      </c>
      <c r="Y2594">
        <v>0</v>
      </c>
      <c r="AB2594" t="s">
        <v>237</v>
      </c>
      <c r="AH2594">
        <v>0</v>
      </c>
      <c r="AN2594" t="s">
        <v>238</v>
      </c>
      <c r="AO2594">
        <v>3</v>
      </c>
      <c r="AP2594" t="s">
        <v>239</v>
      </c>
      <c r="AQ2594" s="27">
        <v>41411</v>
      </c>
      <c r="AR2594" t="s">
        <v>240</v>
      </c>
      <c r="AS2594">
        <v>5</v>
      </c>
      <c r="AT2594" t="s">
        <v>246</v>
      </c>
      <c r="AU2594" s="27">
        <v>41411</v>
      </c>
    </row>
    <row r="2595" spans="1:47" x14ac:dyDescent="0.2">
      <c r="A2595">
        <v>2594</v>
      </c>
      <c r="B2595" t="s">
        <v>9480</v>
      </c>
      <c r="C2595" t="s">
        <v>3144</v>
      </c>
      <c r="D2595" t="s">
        <v>1544</v>
      </c>
      <c r="E2595" s="27">
        <v>41315</v>
      </c>
      <c r="F2595" t="s">
        <v>233</v>
      </c>
      <c r="G2595" s="27">
        <v>24483</v>
      </c>
      <c r="H2595">
        <v>49</v>
      </c>
      <c r="I2595" t="s">
        <v>234</v>
      </c>
      <c r="J2595" t="s">
        <v>250</v>
      </c>
      <c r="K2595">
        <v>0</v>
      </c>
      <c r="L2595">
        <v>1</v>
      </c>
      <c r="M2595">
        <v>0</v>
      </c>
      <c r="N2595">
        <v>0</v>
      </c>
      <c r="O2595">
        <v>1</v>
      </c>
      <c r="P2595">
        <v>0</v>
      </c>
      <c r="Q2595" s="28">
        <v>41315.113194444442</v>
      </c>
      <c r="R2595" s="28">
        <v>41340.081944444442</v>
      </c>
      <c r="S2595" t="s">
        <v>9481</v>
      </c>
      <c r="T2595" s="27">
        <v>41315</v>
      </c>
      <c r="V2595">
        <v>0</v>
      </c>
      <c r="W2595" t="s">
        <v>32</v>
      </c>
      <c r="X2595" t="s">
        <v>254</v>
      </c>
      <c r="Y2595">
        <v>0</v>
      </c>
      <c r="AB2595" t="s">
        <v>237</v>
      </c>
      <c r="AH2595">
        <v>0</v>
      </c>
      <c r="AN2595" t="s">
        <v>238</v>
      </c>
      <c r="AO2595">
        <v>1</v>
      </c>
      <c r="AP2595" t="s">
        <v>239</v>
      </c>
      <c r="AQ2595" s="27">
        <v>41315</v>
      </c>
      <c r="AR2595" t="s">
        <v>240</v>
      </c>
      <c r="AS2595">
        <v>1</v>
      </c>
      <c r="AT2595" t="s">
        <v>239</v>
      </c>
      <c r="AU2595" s="27">
        <v>41315</v>
      </c>
    </row>
    <row r="2596" spans="1:47" x14ac:dyDescent="0.2">
      <c r="A2596">
        <v>2595</v>
      </c>
      <c r="B2596" t="s">
        <v>9482</v>
      </c>
      <c r="C2596" t="s">
        <v>6089</v>
      </c>
      <c r="D2596" t="s">
        <v>4465</v>
      </c>
      <c r="E2596" s="27">
        <v>41511</v>
      </c>
      <c r="F2596" t="s">
        <v>294</v>
      </c>
      <c r="G2596" s="27">
        <v>25043</v>
      </c>
      <c r="H2596">
        <v>47</v>
      </c>
      <c r="I2596" t="s">
        <v>234</v>
      </c>
      <c r="J2596" t="s">
        <v>353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 s="28">
        <v>41511.17083333333</v>
      </c>
      <c r="R2596" s="28">
        <v>41512.313888888886</v>
      </c>
      <c r="S2596" t="s">
        <v>9483</v>
      </c>
      <c r="T2596" s="27">
        <v>41511</v>
      </c>
      <c r="V2596">
        <v>0</v>
      </c>
      <c r="W2596" t="s">
        <v>36</v>
      </c>
      <c r="X2596" t="s">
        <v>279</v>
      </c>
      <c r="Y2596">
        <v>0</v>
      </c>
      <c r="AB2596" t="s">
        <v>237</v>
      </c>
      <c r="AH2596">
        <v>0</v>
      </c>
      <c r="AN2596" t="s">
        <v>238</v>
      </c>
      <c r="AO2596">
        <v>1</v>
      </c>
      <c r="AP2596" t="s">
        <v>239</v>
      </c>
      <c r="AQ2596" s="27">
        <v>41511</v>
      </c>
      <c r="AR2596" t="s">
        <v>240</v>
      </c>
      <c r="AS2596">
        <v>1</v>
      </c>
      <c r="AT2596" t="s">
        <v>239</v>
      </c>
      <c r="AU2596" s="27">
        <v>41511</v>
      </c>
    </row>
    <row r="2597" spans="1:47" x14ac:dyDescent="0.2">
      <c r="A2597">
        <v>2596</v>
      </c>
      <c r="B2597" t="s">
        <v>9484</v>
      </c>
      <c r="C2597" t="s">
        <v>963</v>
      </c>
      <c r="D2597" t="s">
        <v>1692</v>
      </c>
      <c r="E2597" s="27">
        <v>41731</v>
      </c>
      <c r="F2597" t="s">
        <v>233</v>
      </c>
      <c r="G2597" s="27">
        <v>33998</v>
      </c>
      <c r="H2597">
        <v>23</v>
      </c>
      <c r="I2597" t="s">
        <v>259</v>
      </c>
      <c r="J2597" t="s">
        <v>250</v>
      </c>
      <c r="K2597">
        <v>0</v>
      </c>
      <c r="L2597">
        <v>10</v>
      </c>
      <c r="M2597">
        <v>2</v>
      </c>
      <c r="N2597">
        <v>1</v>
      </c>
      <c r="O2597">
        <v>8</v>
      </c>
      <c r="P2597">
        <v>-1</v>
      </c>
      <c r="Q2597" s="28">
        <v>41730.468055555553</v>
      </c>
      <c r="R2597" s="28">
        <v>41803.240972222222</v>
      </c>
      <c r="S2597" t="s">
        <v>9485</v>
      </c>
      <c r="T2597" s="27">
        <v>41730</v>
      </c>
      <c r="V2597">
        <v>1</v>
      </c>
      <c r="W2597" t="s">
        <v>36</v>
      </c>
      <c r="X2597" t="s">
        <v>412</v>
      </c>
      <c r="Y2597">
        <v>0</v>
      </c>
      <c r="AB2597" t="s">
        <v>237</v>
      </c>
      <c r="AH2597">
        <v>0</v>
      </c>
      <c r="AN2597" t="s">
        <v>238</v>
      </c>
      <c r="AO2597">
        <v>8</v>
      </c>
      <c r="AP2597" t="s">
        <v>269</v>
      </c>
      <c r="AQ2597" s="27">
        <v>41731</v>
      </c>
      <c r="AR2597" t="s">
        <v>240</v>
      </c>
      <c r="AS2597">
        <v>10</v>
      </c>
      <c r="AT2597" t="s">
        <v>269</v>
      </c>
      <c r="AU2597" s="27">
        <v>41731</v>
      </c>
    </row>
    <row r="2598" spans="1:47" x14ac:dyDescent="0.2">
      <c r="A2598">
        <v>2597</v>
      </c>
      <c r="B2598" t="s">
        <v>9486</v>
      </c>
      <c r="C2598" t="s">
        <v>505</v>
      </c>
      <c r="D2598" t="s">
        <v>266</v>
      </c>
      <c r="E2598" s="27">
        <v>41789</v>
      </c>
      <c r="F2598" t="s">
        <v>233</v>
      </c>
      <c r="G2598" s="27">
        <v>31145</v>
      </c>
      <c r="H2598">
        <v>31</v>
      </c>
      <c r="I2598" t="s">
        <v>244</v>
      </c>
      <c r="J2598" t="s">
        <v>250</v>
      </c>
      <c r="K2598">
        <v>0</v>
      </c>
      <c r="L2598">
        <v>4</v>
      </c>
      <c r="M2598">
        <v>0</v>
      </c>
      <c r="N2598">
        <v>0</v>
      </c>
      <c r="O2598">
        <v>7</v>
      </c>
      <c r="P2598">
        <v>-1</v>
      </c>
      <c r="Q2598" s="28">
        <v>41788.095833333333</v>
      </c>
      <c r="R2598" s="28">
        <v>41789.095138888886</v>
      </c>
      <c r="S2598" t="s">
        <v>9487</v>
      </c>
      <c r="T2598" s="27">
        <v>41788</v>
      </c>
      <c r="V2598">
        <v>1</v>
      </c>
      <c r="W2598" t="s">
        <v>32</v>
      </c>
      <c r="X2598" t="s">
        <v>348</v>
      </c>
      <c r="Y2598">
        <v>0</v>
      </c>
      <c r="AB2598" t="s">
        <v>237</v>
      </c>
      <c r="AH2598">
        <v>0</v>
      </c>
      <c r="AN2598" t="s">
        <v>238</v>
      </c>
      <c r="AO2598">
        <v>2</v>
      </c>
      <c r="AP2598" t="s">
        <v>239</v>
      </c>
      <c r="AQ2598" s="27">
        <v>41789</v>
      </c>
      <c r="AR2598" t="s">
        <v>240</v>
      </c>
      <c r="AS2598">
        <v>4</v>
      </c>
      <c r="AT2598" t="s">
        <v>239</v>
      </c>
      <c r="AU2598" s="27">
        <v>41789</v>
      </c>
    </row>
    <row r="2599" spans="1:47" x14ac:dyDescent="0.2">
      <c r="A2599">
        <v>2598</v>
      </c>
      <c r="B2599" t="s">
        <v>9488</v>
      </c>
      <c r="C2599" t="s">
        <v>9489</v>
      </c>
      <c r="D2599" t="s">
        <v>1936</v>
      </c>
      <c r="E2599" s="27">
        <v>41751</v>
      </c>
      <c r="F2599" t="s">
        <v>294</v>
      </c>
      <c r="G2599" s="27">
        <v>26626</v>
      </c>
      <c r="H2599">
        <v>43</v>
      </c>
      <c r="I2599" t="s">
        <v>244</v>
      </c>
      <c r="J2599" t="s">
        <v>250</v>
      </c>
      <c r="K2599">
        <v>0</v>
      </c>
      <c r="L2599">
        <v>7</v>
      </c>
      <c r="M2599">
        <v>0</v>
      </c>
      <c r="N2599">
        <v>0</v>
      </c>
      <c r="O2599">
        <v>7</v>
      </c>
      <c r="P2599">
        <v>-1</v>
      </c>
      <c r="Q2599" s="28">
        <v>41750.370833333334</v>
      </c>
      <c r="R2599" s="28">
        <v>41751.384722222225</v>
      </c>
      <c r="S2599" t="s">
        <v>9490</v>
      </c>
      <c r="U2599" s="27">
        <v>41750</v>
      </c>
      <c r="V2599">
        <v>1</v>
      </c>
      <c r="W2599" t="s">
        <v>32</v>
      </c>
      <c r="X2599" t="s">
        <v>274</v>
      </c>
      <c r="Y2599">
        <v>0</v>
      </c>
      <c r="AB2599" t="s">
        <v>237</v>
      </c>
      <c r="AH2599">
        <v>0</v>
      </c>
      <c r="AN2599" t="s">
        <v>238</v>
      </c>
      <c r="AO2599">
        <v>4</v>
      </c>
      <c r="AP2599" t="s">
        <v>239</v>
      </c>
      <c r="AQ2599" s="27">
        <v>41751</v>
      </c>
      <c r="AR2599" t="s">
        <v>240</v>
      </c>
      <c r="AS2599">
        <v>7</v>
      </c>
      <c r="AT2599" t="s">
        <v>246</v>
      </c>
      <c r="AU2599" s="27">
        <v>41751</v>
      </c>
    </row>
    <row r="2600" spans="1:47" x14ac:dyDescent="0.2">
      <c r="A2600">
        <v>2599</v>
      </c>
      <c r="B2600" t="s">
        <v>9491</v>
      </c>
      <c r="C2600" t="s">
        <v>9492</v>
      </c>
      <c r="D2600" t="s">
        <v>9493</v>
      </c>
      <c r="E2600" s="27">
        <v>41340</v>
      </c>
      <c r="F2600" t="s">
        <v>294</v>
      </c>
      <c r="G2600" s="27">
        <v>25763</v>
      </c>
      <c r="H2600">
        <v>45</v>
      </c>
      <c r="I2600" t="s">
        <v>234</v>
      </c>
      <c r="J2600" t="s">
        <v>3068</v>
      </c>
      <c r="K2600">
        <v>0</v>
      </c>
      <c r="L2600">
        <v>2</v>
      </c>
      <c r="M2600">
        <v>0</v>
      </c>
      <c r="N2600">
        <v>0</v>
      </c>
      <c r="O2600">
        <v>1</v>
      </c>
      <c r="S2600" t="s">
        <v>9494</v>
      </c>
      <c r="U2600" s="27">
        <v>41193</v>
      </c>
      <c r="V2600">
        <v>147</v>
      </c>
      <c r="W2600" t="s">
        <v>36</v>
      </c>
      <c r="X2600" t="s">
        <v>274</v>
      </c>
      <c r="Y2600">
        <v>0</v>
      </c>
      <c r="AB2600" t="s">
        <v>237</v>
      </c>
      <c r="AH2600">
        <v>0</v>
      </c>
      <c r="AN2600" t="s">
        <v>238</v>
      </c>
      <c r="AO2600">
        <v>1</v>
      </c>
      <c r="AP2600" t="s">
        <v>239</v>
      </c>
      <c r="AQ2600" s="27">
        <v>41340</v>
      </c>
      <c r="AR2600" t="s">
        <v>240</v>
      </c>
      <c r="AS2600">
        <v>2</v>
      </c>
      <c r="AT2600" t="s">
        <v>239</v>
      </c>
      <c r="AU2600" s="27">
        <v>41340</v>
      </c>
    </row>
    <row r="2601" spans="1:47" x14ac:dyDescent="0.2">
      <c r="A2601">
        <v>2600</v>
      </c>
      <c r="B2601" t="s">
        <v>9495</v>
      </c>
      <c r="C2601" t="s">
        <v>9496</v>
      </c>
      <c r="D2601" t="s">
        <v>9497</v>
      </c>
      <c r="E2601" s="27">
        <v>41954</v>
      </c>
      <c r="F2601" t="s">
        <v>294</v>
      </c>
      <c r="G2601" s="27">
        <v>24924</v>
      </c>
      <c r="H2601">
        <v>48</v>
      </c>
      <c r="I2601" t="s">
        <v>234</v>
      </c>
      <c r="J2601" t="s">
        <v>22</v>
      </c>
      <c r="K2601">
        <v>0</v>
      </c>
      <c r="L2601">
        <v>2</v>
      </c>
      <c r="M2601">
        <v>0</v>
      </c>
      <c r="N2601">
        <v>0</v>
      </c>
      <c r="O2601">
        <v>3</v>
      </c>
      <c r="P2601">
        <v>-1</v>
      </c>
      <c r="Q2601" s="28">
        <v>41953.361805555556</v>
      </c>
      <c r="R2601" s="28">
        <v>41954.406944444447</v>
      </c>
      <c r="S2601" t="s">
        <v>9498</v>
      </c>
      <c r="U2601" s="27">
        <v>41953</v>
      </c>
      <c r="V2601">
        <v>1</v>
      </c>
      <c r="W2601" t="s">
        <v>32</v>
      </c>
      <c r="X2601" t="s">
        <v>274</v>
      </c>
      <c r="Y2601">
        <v>0</v>
      </c>
      <c r="AB2601" t="s">
        <v>237</v>
      </c>
      <c r="AH2601">
        <v>0</v>
      </c>
      <c r="AN2601" t="s">
        <v>238</v>
      </c>
      <c r="AO2601">
        <v>1</v>
      </c>
      <c r="AP2601" t="s">
        <v>239</v>
      </c>
      <c r="AQ2601" s="27">
        <v>41954</v>
      </c>
      <c r="AR2601" t="s">
        <v>240</v>
      </c>
      <c r="AS2601">
        <v>2</v>
      </c>
      <c r="AT2601" t="s">
        <v>239</v>
      </c>
      <c r="AU2601" s="27">
        <v>41954</v>
      </c>
    </row>
    <row r="2602" spans="1:47" x14ac:dyDescent="0.2">
      <c r="A2602">
        <v>2601</v>
      </c>
      <c r="B2602" t="s">
        <v>9499</v>
      </c>
      <c r="C2602" t="s">
        <v>793</v>
      </c>
      <c r="D2602" t="s">
        <v>9500</v>
      </c>
      <c r="E2602" s="27">
        <v>41402</v>
      </c>
      <c r="F2602" t="s">
        <v>233</v>
      </c>
      <c r="G2602" s="27">
        <v>18899</v>
      </c>
      <c r="H2602">
        <v>64</v>
      </c>
      <c r="I2602" t="s">
        <v>234</v>
      </c>
      <c r="J2602" t="s">
        <v>245</v>
      </c>
      <c r="K2602">
        <v>0</v>
      </c>
      <c r="L2602">
        <v>1</v>
      </c>
      <c r="M2602">
        <v>0</v>
      </c>
      <c r="N2602">
        <v>0</v>
      </c>
      <c r="O2602">
        <v>0</v>
      </c>
      <c r="W2602" t="s">
        <v>237</v>
      </c>
      <c r="Y2602">
        <v>-1</v>
      </c>
      <c r="AB2602" t="s">
        <v>237</v>
      </c>
      <c r="AH2602">
        <v>0</v>
      </c>
      <c r="AN2602" t="s">
        <v>238</v>
      </c>
      <c r="AO2602">
        <v>1</v>
      </c>
      <c r="AP2602" t="s">
        <v>239</v>
      </c>
      <c r="AQ2602" s="27">
        <v>41402</v>
      </c>
      <c r="AR2602" t="s">
        <v>240</v>
      </c>
      <c r="AS2602">
        <v>1</v>
      </c>
      <c r="AT2602" t="s">
        <v>239</v>
      </c>
      <c r="AU2602" s="27">
        <v>41402</v>
      </c>
    </row>
    <row r="2603" spans="1:47" x14ac:dyDescent="0.2">
      <c r="A2603">
        <v>2602</v>
      </c>
      <c r="B2603" t="s">
        <v>9501</v>
      </c>
      <c r="C2603" t="s">
        <v>918</v>
      </c>
      <c r="D2603" t="s">
        <v>2111</v>
      </c>
      <c r="E2603" s="27">
        <v>41554</v>
      </c>
      <c r="F2603" t="s">
        <v>233</v>
      </c>
      <c r="G2603" s="27">
        <v>25239</v>
      </c>
      <c r="H2603">
        <v>47</v>
      </c>
      <c r="I2603" t="s">
        <v>234</v>
      </c>
      <c r="J2603" t="s">
        <v>250</v>
      </c>
      <c r="K2603">
        <v>0</v>
      </c>
      <c r="L2603">
        <v>2</v>
      </c>
      <c r="M2603">
        <v>0</v>
      </c>
      <c r="N2603">
        <v>0</v>
      </c>
      <c r="O2603">
        <v>6</v>
      </c>
      <c r="P2603">
        <v>0</v>
      </c>
      <c r="Q2603" s="28">
        <v>41554.129861111112</v>
      </c>
      <c r="R2603" s="28">
        <v>41559.224999999999</v>
      </c>
      <c r="S2603" t="s">
        <v>9502</v>
      </c>
      <c r="T2603" s="27">
        <v>41554</v>
      </c>
      <c r="V2603">
        <v>0</v>
      </c>
      <c r="W2603" t="s">
        <v>32</v>
      </c>
      <c r="X2603" t="s">
        <v>472</v>
      </c>
      <c r="Y2603">
        <v>0</v>
      </c>
      <c r="AB2603" t="s">
        <v>237</v>
      </c>
      <c r="AH2603">
        <v>0</v>
      </c>
      <c r="AN2603" t="s">
        <v>238</v>
      </c>
      <c r="AO2603">
        <v>1</v>
      </c>
      <c r="AP2603" t="s">
        <v>239</v>
      </c>
      <c r="AQ2603" s="27">
        <v>41554</v>
      </c>
      <c r="AR2603" t="s">
        <v>240</v>
      </c>
      <c r="AS2603">
        <v>2</v>
      </c>
      <c r="AT2603" t="s">
        <v>239</v>
      </c>
      <c r="AU2603" s="27">
        <v>41554</v>
      </c>
    </row>
    <row r="2604" spans="1:47" x14ac:dyDescent="0.2">
      <c r="A2604">
        <v>2603</v>
      </c>
      <c r="B2604" t="s">
        <v>9503</v>
      </c>
      <c r="C2604" t="s">
        <v>693</v>
      </c>
      <c r="D2604" t="s">
        <v>9142</v>
      </c>
      <c r="E2604" s="27">
        <v>41506</v>
      </c>
      <c r="F2604" t="s">
        <v>233</v>
      </c>
      <c r="G2604" s="27">
        <v>22901</v>
      </c>
      <c r="H2604">
        <v>53</v>
      </c>
      <c r="I2604" t="s">
        <v>234</v>
      </c>
      <c r="J2604" t="s">
        <v>250</v>
      </c>
      <c r="K2604">
        <v>0</v>
      </c>
      <c r="L2604">
        <v>7</v>
      </c>
      <c r="M2604">
        <v>0</v>
      </c>
      <c r="N2604">
        <v>0</v>
      </c>
      <c r="O2604">
        <v>18</v>
      </c>
      <c r="P2604">
        <v>0</v>
      </c>
      <c r="Q2604" s="28">
        <v>41506.103472222225</v>
      </c>
      <c r="R2604" s="28">
        <v>41835.268055555556</v>
      </c>
      <c r="S2604" t="s">
        <v>9504</v>
      </c>
      <c r="T2604" s="27">
        <v>41506</v>
      </c>
      <c r="V2604">
        <v>0</v>
      </c>
      <c r="W2604" t="s">
        <v>32</v>
      </c>
      <c r="X2604" t="s">
        <v>555</v>
      </c>
      <c r="Y2604">
        <v>0</v>
      </c>
      <c r="AB2604" t="s">
        <v>237</v>
      </c>
      <c r="AH2604">
        <v>0</v>
      </c>
      <c r="AN2604" t="s">
        <v>238</v>
      </c>
      <c r="AO2604">
        <v>2</v>
      </c>
      <c r="AP2604" t="s">
        <v>239</v>
      </c>
      <c r="AQ2604" s="27">
        <v>41506</v>
      </c>
      <c r="AR2604" t="s">
        <v>240</v>
      </c>
      <c r="AS2604">
        <v>7</v>
      </c>
      <c r="AT2604" t="s">
        <v>246</v>
      </c>
      <c r="AU2604" s="27">
        <v>41506</v>
      </c>
    </row>
    <row r="2605" spans="1:47" x14ac:dyDescent="0.2">
      <c r="A2605">
        <v>2604</v>
      </c>
      <c r="B2605" t="s">
        <v>9505</v>
      </c>
      <c r="C2605" t="s">
        <v>5603</v>
      </c>
      <c r="D2605" t="s">
        <v>6804</v>
      </c>
      <c r="E2605" s="27">
        <v>41384</v>
      </c>
      <c r="F2605" t="s">
        <v>233</v>
      </c>
      <c r="G2605" s="27">
        <v>30008</v>
      </c>
      <c r="H2605">
        <v>34</v>
      </c>
      <c r="I2605" t="s">
        <v>244</v>
      </c>
      <c r="J2605" t="s">
        <v>250</v>
      </c>
      <c r="K2605">
        <v>0</v>
      </c>
      <c r="L2605">
        <v>6</v>
      </c>
      <c r="M2605">
        <v>0</v>
      </c>
      <c r="N2605">
        <v>0</v>
      </c>
      <c r="O2605">
        <v>7</v>
      </c>
      <c r="P2605">
        <v>0</v>
      </c>
      <c r="Q2605" s="28">
        <v>41384.076388888891</v>
      </c>
      <c r="R2605" s="28">
        <v>41384.301388888889</v>
      </c>
      <c r="S2605" t="s">
        <v>9506</v>
      </c>
      <c r="T2605" s="27">
        <v>41383</v>
      </c>
      <c r="V2605">
        <v>1</v>
      </c>
      <c r="W2605" t="s">
        <v>32</v>
      </c>
      <c r="X2605" t="s">
        <v>268</v>
      </c>
      <c r="Y2605">
        <v>1</v>
      </c>
      <c r="AA2605" t="s">
        <v>9507</v>
      </c>
      <c r="AB2605" t="s">
        <v>36</v>
      </c>
      <c r="AC2605">
        <v>1</v>
      </c>
      <c r="AD2605" s="27">
        <v>41620</v>
      </c>
      <c r="AE2605" t="s">
        <v>681</v>
      </c>
      <c r="AF2605" s="27">
        <v>41621</v>
      </c>
      <c r="AG2605" s="27">
        <v>41621</v>
      </c>
      <c r="AH2605">
        <v>0</v>
      </c>
      <c r="AN2605" t="s">
        <v>238</v>
      </c>
      <c r="AO2605">
        <v>2</v>
      </c>
      <c r="AP2605" t="s">
        <v>239</v>
      </c>
      <c r="AQ2605" s="27">
        <v>41384</v>
      </c>
      <c r="AR2605" t="s">
        <v>240</v>
      </c>
      <c r="AS2605">
        <v>6</v>
      </c>
      <c r="AT2605" t="s">
        <v>246</v>
      </c>
      <c r="AU2605" s="27">
        <v>41384</v>
      </c>
    </row>
    <row r="2606" spans="1:47" x14ac:dyDescent="0.2">
      <c r="A2606">
        <v>2605</v>
      </c>
      <c r="B2606" t="s">
        <v>9508</v>
      </c>
      <c r="C2606" t="s">
        <v>1109</v>
      </c>
      <c r="D2606" t="s">
        <v>5588</v>
      </c>
      <c r="E2606" s="27">
        <v>41327</v>
      </c>
      <c r="F2606" t="s">
        <v>233</v>
      </c>
      <c r="G2606" s="27">
        <v>25938</v>
      </c>
      <c r="H2606">
        <v>45</v>
      </c>
      <c r="I2606" t="s">
        <v>234</v>
      </c>
      <c r="J2606" t="s">
        <v>353</v>
      </c>
      <c r="K2606">
        <v>0</v>
      </c>
      <c r="L2606">
        <v>8</v>
      </c>
      <c r="M2606">
        <v>0</v>
      </c>
      <c r="N2606">
        <v>0</v>
      </c>
      <c r="O2606">
        <v>1</v>
      </c>
      <c r="P2606">
        <v>378</v>
      </c>
      <c r="Q2606" s="28">
        <v>41705.404861111114</v>
      </c>
      <c r="R2606" s="28">
        <v>41711.351388888892</v>
      </c>
      <c r="S2606" t="s">
        <v>9509</v>
      </c>
      <c r="T2606" s="27">
        <v>41290</v>
      </c>
      <c r="V2606">
        <v>37</v>
      </c>
      <c r="W2606" t="s">
        <v>36</v>
      </c>
      <c r="X2606" t="s">
        <v>1884</v>
      </c>
      <c r="Y2606">
        <v>0</v>
      </c>
      <c r="AB2606" t="s">
        <v>237</v>
      </c>
      <c r="AH2606">
        <v>0</v>
      </c>
      <c r="AN2606" t="s">
        <v>238</v>
      </c>
      <c r="AO2606">
        <v>4</v>
      </c>
      <c r="AP2606" t="s">
        <v>239</v>
      </c>
      <c r="AQ2606" s="27">
        <v>41327</v>
      </c>
      <c r="AR2606" t="s">
        <v>240</v>
      </c>
      <c r="AS2606">
        <v>8</v>
      </c>
      <c r="AT2606" t="s">
        <v>269</v>
      </c>
      <c r="AU2606" s="27">
        <v>41327</v>
      </c>
    </row>
    <row r="2607" spans="1:47" x14ac:dyDescent="0.2">
      <c r="A2607">
        <v>2606</v>
      </c>
      <c r="B2607" t="s">
        <v>9510</v>
      </c>
      <c r="C2607" t="s">
        <v>2390</v>
      </c>
      <c r="D2607" t="s">
        <v>726</v>
      </c>
      <c r="E2607" s="27">
        <v>41334</v>
      </c>
      <c r="F2607" t="s">
        <v>233</v>
      </c>
      <c r="G2607" s="27">
        <v>32614</v>
      </c>
      <c r="H2607">
        <v>27</v>
      </c>
      <c r="I2607" t="s">
        <v>244</v>
      </c>
      <c r="J2607" t="s">
        <v>250</v>
      </c>
      <c r="K2607">
        <v>0</v>
      </c>
      <c r="L2607">
        <v>9</v>
      </c>
      <c r="M2607">
        <v>0</v>
      </c>
      <c r="N2607">
        <v>0</v>
      </c>
      <c r="O2607">
        <v>10</v>
      </c>
      <c r="P2607">
        <v>-1</v>
      </c>
      <c r="Q2607" s="28">
        <v>41333.495833333334</v>
      </c>
      <c r="R2607" s="28">
        <v>41341.359027777777</v>
      </c>
      <c r="S2607" t="s">
        <v>9511</v>
      </c>
      <c r="U2607" s="27">
        <v>41333</v>
      </c>
      <c r="V2607">
        <v>1</v>
      </c>
      <c r="W2607" t="s">
        <v>32</v>
      </c>
      <c r="X2607" t="s">
        <v>274</v>
      </c>
      <c r="Y2607">
        <v>0</v>
      </c>
      <c r="AB2607" t="s">
        <v>237</v>
      </c>
      <c r="AH2607">
        <v>0</v>
      </c>
      <c r="AN2607" t="s">
        <v>238</v>
      </c>
      <c r="AO2607">
        <v>8</v>
      </c>
      <c r="AP2607" t="s">
        <v>269</v>
      </c>
      <c r="AQ2607" s="27">
        <v>41334</v>
      </c>
      <c r="AR2607" t="s">
        <v>240</v>
      </c>
      <c r="AS2607">
        <v>9</v>
      </c>
      <c r="AT2607" t="s">
        <v>269</v>
      </c>
      <c r="AU2607" s="27">
        <v>41334</v>
      </c>
    </row>
    <row r="2608" spans="1:47" x14ac:dyDescent="0.2">
      <c r="A2608">
        <v>2607</v>
      </c>
      <c r="B2608" t="s">
        <v>9512</v>
      </c>
      <c r="C2608" t="s">
        <v>7314</v>
      </c>
      <c r="D2608" t="s">
        <v>9513</v>
      </c>
      <c r="E2608" s="27">
        <v>41639</v>
      </c>
      <c r="F2608" t="s">
        <v>294</v>
      </c>
      <c r="G2608" s="27">
        <v>23255</v>
      </c>
      <c r="H2608">
        <v>52</v>
      </c>
      <c r="I2608" t="s">
        <v>234</v>
      </c>
      <c r="J2608" t="s">
        <v>245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 s="28">
        <v>41639.513194444444</v>
      </c>
      <c r="R2608" s="28">
        <v>41639.536805555559</v>
      </c>
      <c r="S2608" t="s">
        <v>9514</v>
      </c>
      <c r="T2608" s="27">
        <v>41638</v>
      </c>
      <c r="V2608">
        <v>1</v>
      </c>
      <c r="W2608" t="s">
        <v>36</v>
      </c>
      <c r="X2608" t="s">
        <v>279</v>
      </c>
      <c r="Y2608">
        <v>0</v>
      </c>
      <c r="AB2608" t="s">
        <v>237</v>
      </c>
      <c r="AH2608">
        <v>0</v>
      </c>
      <c r="AN2608" t="s">
        <v>238</v>
      </c>
      <c r="AO2608">
        <v>1</v>
      </c>
      <c r="AP2608" t="s">
        <v>239</v>
      </c>
      <c r="AQ2608" s="27">
        <v>41639</v>
      </c>
      <c r="AR2608" t="s">
        <v>240</v>
      </c>
      <c r="AS2608">
        <v>1</v>
      </c>
      <c r="AT2608" t="s">
        <v>239</v>
      </c>
      <c r="AU2608" s="27">
        <v>41639</v>
      </c>
    </row>
    <row r="2609" spans="1:47" x14ac:dyDescent="0.2">
      <c r="A2609">
        <v>2608</v>
      </c>
      <c r="B2609" t="s">
        <v>9515</v>
      </c>
      <c r="C2609" t="s">
        <v>3663</v>
      </c>
      <c r="D2609" t="s">
        <v>6394</v>
      </c>
      <c r="E2609" s="27">
        <v>41960</v>
      </c>
      <c r="F2609" t="s">
        <v>233</v>
      </c>
      <c r="G2609" s="27">
        <v>32900</v>
      </c>
      <c r="H2609">
        <v>26</v>
      </c>
      <c r="I2609" t="s">
        <v>244</v>
      </c>
      <c r="J2609" t="s">
        <v>250</v>
      </c>
      <c r="K2609">
        <v>0</v>
      </c>
      <c r="L2609">
        <v>3</v>
      </c>
      <c r="M2609">
        <v>0</v>
      </c>
      <c r="N2609">
        <v>0</v>
      </c>
      <c r="O2609">
        <v>0</v>
      </c>
      <c r="P2609">
        <v>-3</v>
      </c>
      <c r="Q2609" s="28">
        <v>41957.12222222222</v>
      </c>
      <c r="R2609" s="28">
        <v>41958.097916666666</v>
      </c>
      <c r="S2609" t="s">
        <v>9516</v>
      </c>
      <c r="T2609" s="27">
        <v>41957</v>
      </c>
      <c r="V2609">
        <v>3</v>
      </c>
      <c r="W2609" t="s">
        <v>36</v>
      </c>
      <c r="X2609" t="s">
        <v>392</v>
      </c>
      <c r="Y2609">
        <v>1</v>
      </c>
      <c r="AA2609" t="s">
        <v>9517</v>
      </c>
      <c r="AB2609" t="s">
        <v>36</v>
      </c>
      <c r="AD2609" s="27">
        <v>42077</v>
      </c>
      <c r="AE2609" t="s">
        <v>412</v>
      </c>
      <c r="AH2609">
        <v>0</v>
      </c>
      <c r="AN2609" t="s">
        <v>238</v>
      </c>
      <c r="AO2609">
        <v>3</v>
      </c>
      <c r="AP2609" t="s">
        <v>239</v>
      </c>
      <c r="AQ2609" s="27">
        <v>41960</v>
      </c>
      <c r="AR2609" t="s">
        <v>240</v>
      </c>
      <c r="AS2609">
        <v>3</v>
      </c>
      <c r="AT2609" t="s">
        <v>239</v>
      </c>
      <c r="AU2609" s="27">
        <v>41960</v>
      </c>
    </row>
    <row r="2610" spans="1:47" x14ac:dyDescent="0.2">
      <c r="A2610">
        <v>2609</v>
      </c>
      <c r="B2610" t="s">
        <v>9518</v>
      </c>
      <c r="C2610" t="s">
        <v>242</v>
      </c>
      <c r="D2610" t="s">
        <v>2220</v>
      </c>
      <c r="E2610" s="27">
        <v>41332</v>
      </c>
      <c r="F2610" t="s">
        <v>233</v>
      </c>
      <c r="G2610" s="27">
        <v>33241</v>
      </c>
      <c r="H2610">
        <v>25</v>
      </c>
      <c r="I2610" t="s">
        <v>244</v>
      </c>
      <c r="J2610" t="s">
        <v>250</v>
      </c>
      <c r="K2610">
        <v>0</v>
      </c>
      <c r="L2610">
        <v>7</v>
      </c>
      <c r="M2610">
        <v>0</v>
      </c>
      <c r="N2610">
        <v>1</v>
      </c>
      <c r="O2610">
        <v>9</v>
      </c>
      <c r="P2610">
        <v>0</v>
      </c>
      <c r="Q2610" s="28">
        <v>41332.171527777777</v>
      </c>
      <c r="R2610" s="28">
        <v>41334.461111111108</v>
      </c>
      <c r="S2610" t="s">
        <v>9519</v>
      </c>
      <c r="T2610" s="27">
        <v>41331</v>
      </c>
      <c r="V2610">
        <v>1</v>
      </c>
      <c r="W2610" t="s">
        <v>32</v>
      </c>
      <c r="X2610" t="s">
        <v>364</v>
      </c>
      <c r="Y2610">
        <v>0</v>
      </c>
      <c r="AB2610" t="s">
        <v>237</v>
      </c>
      <c r="AH2610">
        <v>0</v>
      </c>
      <c r="AN2610" t="s">
        <v>238</v>
      </c>
      <c r="AO2610">
        <v>4</v>
      </c>
      <c r="AP2610" t="s">
        <v>239</v>
      </c>
      <c r="AQ2610" s="27">
        <v>41332</v>
      </c>
      <c r="AR2610" t="s">
        <v>240</v>
      </c>
      <c r="AS2610">
        <v>7</v>
      </c>
      <c r="AT2610" t="s">
        <v>246</v>
      </c>
      <c r="AU2610" s="27">
        <v>41332</v>
      </c>
    </row>
    <row r="2611" spans="1:47" x14ac:dyDescent="0.2">
      <c r="A2611">
        <v>2610</v>
      </c>
      <c r="B2611" t="s">
        <v>9520</v>
      </c>
      <c r="C2611" t="s">
        <v>1334</v>
      </c>
      <c r="D2611" t="s">
        <v>9521</v>
      </c>
      <c r="E2611" s="27">
        <v>41543</v>
      </c>
      <c r="F2611" t="s">
        <v>233</v>
      </c>
      <c r="G2611" s="27">
        <v>23535</v>
      </c>
      <c r="H2611">
        <v>51</v>
      </c>
      <c r="I2611" t="s">
        <v>234</v>
      </c>
      <c r="J2611" t="s">
        <v>250</v>
      </c>
      <c r="K2611">
        <v>0</v>
      </c>
      <c r="L2611">
        <v>2</v>
      </c>
      <c r="M2611">
        <v>0</v>
      </c>
      <c r="N2611">
        <v>0</v>
      </c>
      <c r="O2611">
        <v>1</v>
      </c>
      <c r="P2611">
        <v>-1</v>
      </c>
      <c r="Q2611" s="28">
        <v>41542.413888888892</v>
      </c>
      <c r="R2611" s="28">
        <v>41705.136111111111</v>
      </c>
      <c r="S2611" t="s">
        <v>9522</v>
      </c>
      <c r="U2611" s="27">
        <v>41542</v>
      </c>
      <c r="V2611">
        <v>1</v>
      </c>
      <c r="W2611" t="s">
        <v>32</v>
      </c>
      <c r="X2611" t="s">
        <v>274</v>
      </c>
      <c r="Y2611">
        <v>0</v>
      </c>
      <c r="AB2611" t="s">
        <v>237</v>
      </c>
      <c r="AH2611">
        <v>0</v>
      </c>
      <c r="AN2611" t="s">
        <v>238</v>
      </c>
      <c r="AO2611">
        <v>2</v>
      </c>
      <c r="AP2611" t="s">
        <v>239</v>
      </c>
      <c r="AQ2611" s="27">
        <v>41543</v>
      </c>
      <c r="AR2611" t="s">
        <v>240</v>
      </c>
      <c r="AS2611">
        <v>2</v>
      </c>
      <c r="AT2611" t="s">
        <v>239</v>
      </c>
      <c r="AU2611" s="27">
        <v>41543</v>
      </c>
    </row>
    <row r="2612" spans="1:47" x14ac:dyDescent="0.2">
      <c r="A2612">
        <v>2611</v>
      </c>
      <c r="B2612" t="s">
        <v>9523</v>
      </c>
      <c r="C2612" t="s">
        <v>9524</v>
      </c>
      <c r="D2612" t="s">
        <v>9525</v>
      </c>
      <c r="E2612" s="27">
        <v>41306</v>
      </c>
      <c r="F2612" t="s">
        <v>294</v>
      </c>
      <c r="G2612" s="27">
        <v>31620</v>
      </c>
      <c r="H2612">
        <v>29</v>
      </c>
      <c r="I2612" t="s">
        <v>244</v>
      </c>
      <c r="J2612" t="s">
        <v>250</v>
      </c>
      <c r="K2612">
        <v>0</v>
      </c>
      <c r="L2612">
        <v>2</v>
      </c>
      <c r="M2612">
        <v>0</v>
      </c>
      <c r="N2612">
        <v>0</v>
      </c>
      <c r="O2612">
        <v>1</v>
      </c>
      <c r="P2612">
        <v>0</v>
      </c>
      <c r="Q2612" s="28">
        <v>41306.123611111114</v>
      </c>
      <c r="R2612" s="28">
        <v>41306.079861111109</v>
      </c>
      <c r="S2612" t="s">
        <v>9526</v>
      </c>
      <c r="T2612" s="27">
        <v>41306</v>
      </c>
      <c r="V2612">
        <v>0</v>
      </c>
      <c r="W2612" t="s">
        <v>36</v>
      </c>
      <c r="X2612" t="s">
        <v>9527</v>
      </c>
      <c r="Y2612">
        <v>1</v>
      </c>
      <c r="AA2612" t="s">
        <v>9528</v>
      </c>
      <c r="AB2612" t="s">
        <v>32</v>
      </c>
      <c r="AC2612">
        <v>0</v>
      </c>
      <c r="AD2612" s="27">
        <v>42213</v>
      </c>
      <c r="AE2612" t="s">
        <v>2254</v>
      </c>
      <c r="AF2612" s="27">
        <v>42213</v>
      </c>
      <c r="AG2612" s="27">
        <v>42278</v>
      </c>
      <c r="AH2612">
        <v>0</v>
      </c>
      <c r="AN2612" t="s">
        <v>238</v>
      </c>
      <c r="AO2612">
        <v>2</v>
      </c>
      <c r="AP2612" t="s">
        <v>239</v>
      </c>
      <c r="AQ2612" s="27">
        <v>41306</v>
      </c>
      <c r="AR2612" t="s">
        <v>240</v>
      </c>
      <c r="AS2612">
        <v>2</v>
      </c>
      <c r="AT2612" t="s">
        <v>239</v>
      </c>
      <c r="AU2612" s="27">
        <v>41306</v>
      </c>
    </row>
    <row r="2613" spans="1:47" x14ac:dyDescent="0.2">
      <c r="A2613">
        <v>2612</v>
      </c>
      <c r="B2613" t="s">
        <v>9529</v>
      </c>
      <c r="C2613" t="s">
        <v>9530</v>
      </c>
      <c r="D2613" t="s">
        <v>2666</v>
      </c>
      <c r="E2613" s="27">
        <v>41405</v>
      </c>
      <c r="F2613" t="s">
        <v>233</v>
      </c>
      <c r="G2613" s="27">
        <v>27921</v>
      </c>
      <c r="H2613">
        <v>39</v>
      </c>
      <c r="I2613" t="s">
        <v>244</v>
      </c>
      <c r="J2613" t="s">
        <v>250</v>
      </c>
      <c r="K2613">
        <v>0</v>
      </c>
      <c r="L2613">
        <v>3</v>
      </c>
      <c r="M2613">
        <v>0</v>
      </c>
      <c r="N2613">
        <v>0</v>
      </c>
      <c r="O2613">
        <v>1</v>
      </c>
      <c r="S2613" t="s">
        <v>9531</v>
      </c>
      <c r="U2613" s="27">
        <v>35599</v>
      </c>
      <c r="V2613">
        <v>5806</v>
      </c>
      <c r="W2613" t="s">
        <v>32</v>
      </c>
      <c r="X2613" t="s">
        <v>274</v>
      </c>
      <c r="Y2613">
        <v>0</v>
      </c>
      <c r="AB2613" t="s">
        <v>237</v>
      </c>
      <c r="AH2613">
        <v>0</v>
      </c>
      <c r="AN2613" t="s">
        <v>238</v>
      </c>
      <c r="AO2613">
        <v>2</v>
      </c>
      <c r="AP2613" t="s">
        <v>239</v>
      </c>
      <c r="AQ2613" s="27">
        <v>41405</v>
      </c>
      <c r="AR2613" t="s">
        <v>240</v>
      </c>
      <c r="AS2613">
        <v>3</v>
      </c>
      <c r="AT2613" t="s">
        <v>239</v>
      </c>
      <c r="AU2613" s="27">
        <v>41405</v>
      </c>
    </row>
    <row r="2614" spans="1:47" x14ac:dyDescent="0.2">
      <c r="A2614">
        <v>2613</v>
      </c>
      <c r="B2614" t="s">
        <v>9532</v>
      </c>
      <c r="C2614" t="s">
        <v>9533</v>
      </c>
      <c r="D2614" t="s">
        <v>9534</v>
      </c>
      <c r="E2614" s="27">
        <v>41714</v>
      </c>
      <c r="F2614" t="s">
        <v>233</v>
      </c>
      <c r="G2614" s="27">
        <v>25433</v>
      </c>
      <c r="H2614">
        <v>46</v>
      </c>
      <c r="I2614" t="s">
        <v>234</v>
      </c>
      <c r="J2614" t="s">
        <v>245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-1</v>
      </c>
      <c r="Q2614" s="28">
        <v>41713.240972222222</v>
      </c>
      <c r="R2614" s="28">
        <v>41714.054861111108</v>
      </c>
      <c r="S2614" t="s">
        <v>9535</v>
      </c>
      <c r="T2614" s="27">
        <v>41713</v>
      </c>
      <c r="V2614">
        <v>1</v>
      </c>
      <c r="W2614" t="s">
        <v>32</v>
      </c>
      <c r="X2614" t="s">
        <v>2518</v>
      </c>
      <c r="Y2614">
        <v>0</v>
      </c>
      <c r="AB2614" t="s">
        <v>237</v>
      </c>
      <c r="AH2614">
        <v>0</v>
      </c>
      <c r="AN2614" t="s">
        <v>238</v>
      </c>
      <c r="AO2614">
        <v>1</v>
      </c>
      <c r="AP2614" t="s">
        <v>239</v>
      </c>
      <c r="AQ2614" s="27">
        <v>41714</v>
      </c>
      <c r="AR2614" t="s">
        <v>240</v>
      </c>
      <c r="AS2614">
        <v>1</v>
      </c>
      <c r="AT2614" t="s">
        <v>239</v>
      </c>
      <c r="AU2614" s="27">
        <v>41714</v>
      </c>
    </row>
    <row r="2615" spans="1:47" x14ac:dyDescent="0.2">
      <c r="A2615">
        <v>2614</v>
      </c>
      <c r="B2615" t="s">
        <v>9536</v>
      </c>
      <c r="C2615" t="s">
        <v>400</v>
      </c>
      <c r="D2615" t="s">
        <v>9537</v>
      </c>
      <c r="E2615" s="27">
        <v>41645</v>
      </c>
      <c r="F2615" t="s">
        <v>233</v>
      </c>
      <c r="G2615" s="27">
        <v>31942</v>
      </c>
      <c r="H2615">
        <v>28</v>
      </c>
      <c r="I2615" t="s">
        <v>244</v>
      </c>
      <c r="J2615" t="s">
        <v>245</v>
      </c>
      <c r="K2615">
        <v>0</v>
      </c>
      <c r="L2615">
        <v>4</v>
      </c>
      <c r="M2615">
        <v>0</v>
      </c>
      <c r="N2615">
        <v>0</v>
      </c>
      <c r="O2615">
        <v>6</v>
      </c>
      <c r="P2615">
        <v>-2</v>
      </c>
      <c r="Q2615" s="28">
        <v>41643.386111111111</v>
      </c>
      <c r="R2615" s="28">
        <v>41645.461805555555</v>
      </c>
      <c r="S2615" t="s">
        <v>9538</v>
      </c>
      <c r="T2615" s="27">
        <v>41643</v>
      </c>
      <c r="V2615">
        <v>2</v>
      </c>
      <c r="W2615" t="s">
        <v>32</v>
      </c>
      <c r="X2615" t="s">
        <v>359</v>
      </c>
      <c r="Y2615">
        <v>0</v>
      </c>
      <c r="AB2615" t="s">
        <v>237</v>
      </c>
      <c r="AH2615">
        <v>0</v>
      </c>
      <c r="AN2615" t="s">
        <v>238</v>
      </c>
      <c r="AO2615">
        <v>3</v>
      </c>
      <c r="AP2615" t="s">
        <v>239</v>
      </c>
      <c r="AQ2615" s="27">
        <v>41645</v>
      </c>
      <c r="AR2615" t="s">
        <v>240</v>
      </c>
      <c r="AS2615">
        <v>4</v>
      </c>
      <c r="AT2615" t="s">
        <v>239</v>
      </c>
      <c r="AU2615" s="27">
        <v>41645</v>
      </c>
    </row>
    <row r="2616" spans="1:47" x14ac:dyDescent="0.2">
      <c r="A2616">
        <v>2615</v>
      </c>
      <c r="B2616" t="s">
        <v>9539</v>
      </c>
      <c r="C2616" t="s">
        <v>2666</v>
      </c>
      <c r="D2616" t="s">
        <v>3624</v>
      </c>
      <c r="E2616" s="27">
        <v>41678</v>
      </c>
      <c r="F2616" t="s">
        <v>233</v>
      </c>
      <c r="G2616" s="27">
        <v>21416</v>
      </c>
      <c r="H2616">
        <v>57</v>
      </c>
      <c r="I2616" t="s">
        <v>234</v>
      </c>
      <c r="J2616" t="s">
        <v>250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-1</v>
      </c>
      <c r="Q2616" s="28">
        <v>41677.313888888886</v>
      </c>
      <c r="R2616" s="28">
        <v>41678.375</v>
      </c>
      <c r="S2616" t="s">
        <v>9540</v>
      </c>
      <c r="T2616" s="27">
        <v>41677</v>
      </c>
      <c r="V2616">
        <v>1</v>
      </c>
      <c r="W2616" t="s">
        <v>32</v>
      </c>
      <c r="X2616" t="s">
        <v>254</v>
      </c>
      <c r="Y2616">
        <v>0</v>
      </c>
      <c r="AB2616" t="s">
        <v>237</v>
      </c>
      <c r="AH2616">
        <v>0</v>
      </c>
      <c r="AN2616" t="s">
        <v>238</v>
      </c>
      <c r="AO2616">
        <v>1</v>
      </c>
      <c r="AP2616" t="s">
        <v>239</v>
      </c>
      <c r="AQ2616" s="27">
        <v>41678</v>
      </c>
      <c r="AR2616" t="s">
        <v>240</v>
      </c>
      <c r="AS2616">
        <v>1</v>
      </c>
      <c r="AT2616" t="s">
        <v>239</v>
      </c>
      <c r="AU2616" s="27">
        <v>41678</v>
      </c>
    </row>
    <row r="2617" spans="1:47" x14ac:dyDescent="0.2">
      <c r="A2617">
        <v>2616</v>
      </c>
      <c r="B2617" t="s">
        <v>9541</v>
      </c>
      <c r="C2617" t="s">
        <v>746</v>
      </c>
      <c r="D2617" t="s">
        <v>9542</v>
      </c>
      <c r="E2617" s="27">
        <v>41292</v>
      </c>
      <c r="F2617" t="s">
        <v>233</v>
      </c>
      <c r="G2617" s="27">
        <v>34038</v>
      </c>
      <c r="H2617">
        <v>23</v>
      </c>
      <c r="I2617" t="s">
        <v>259</v>
      </c>
      <c r="J2617" t="s">
        <v>353</v>
      </c>
      <c r="K2617">
        <v>0</v>
      </c>
      <c r="L2617">
        <v>5</v>
      </c>
      <c r="M2617">
        <v>0</v>
      </c>
      <c r="N2617">
        <v>0</v>
      </c>
      <c r="O2617">
        <v>2</v>
      </c>
      <c r="P2617">
        <v>-1</v>
      </c>
      <c r="Q2617" s="28">
        <v>41291.270833333336</v>
      </c>
      <c r="R2617" s="28">
        <v>41292.07708333333</v>
      </c>
      <c r="S2617" t="s">
        <v>9543</v>
      </c>
      <c r="T2617" s="27">
        <v>41291</v>
      </c>
      <c r="V2617">
        <v>1</v>
      </c>
      <c r="W2617" t="s">
        <v>32</v>
      </c>
      <c r="X2617" t="s">
        <v>9544</v>
      </c>
      <c r="Y2617">
        <v>0</v>
      </c>
      <c r="AB2617" t="s">
        <v>237</v>
      </c>
      <c r="AH2617">
        <v>0</v>
      </c>
      <c r="AN2617" t="s">
        <v>238</v>
      </c>
      <c r="AO2617">
        <v>5</v>
      </c>
      <c r="AP2617" t="s">
        <v>246</v>
      </c>
      <c r="AQ2617" s="27">
        <v>41292</v>
      </c>
      <c r="AR2617" t="s">
        <v>240</v>
      </c>
      <c r="AS2617">
        <v>5</v>
      </c>
      <c r="AT2617" t="s">
        <v>246</v>
      </c>
      <c r="AU2617" s="27">
        <v>41292</v>
      </c>
    </row>
    <row r="2618" spans="1:47" x14ac:dyDescent="0.2">
      <c r="A2618">
        <v>2617</v>
      </c>
      <c r="B2618" t="s">
        <v>9545</v>
      </c>
      <c r="C2618" t="s">
        <v>990</v>
      </c>
      <c r="D2618" t="s">
        <v>9546</v>
      </c>
      <c r="E2618" s="27">
        <v>41761</v>
      </c>
      <c r="F2618" t="s">
        <v>233</v>
      </c>
      <c r="G2618" s="27">
        <v>29280</v>
      </c>
      <c r="H2618">
        <v>36</v>
      </c>
      <c r="I2618" t="s">
        <v>244</v>
      </c>
      <c r="J2618" t="s">
        <v>245</v>
      </c>
      <c r="K2618">
        <v>0</v>
      </c>
      <c r="L2618">
        <v>9</v>
      </c>
      <c r="M2618">
        <v>0</v>
      </c>
      <c r="N2618">
        <v>0</v>
      </c>
      <c r="O2618">
        <v>7</v>
      </c>
      <c r="P2618">
        <v>-46</v>
      </c>
      <c r="Q2618" s="28">
        <v>41715.289583333331</v>
      </c>
      <c r="R2618" s="28">
        <v>41744.140972222223</v>
      </c>
      <c r="S2618" t="s">
        <v>9547</v>
      </c>
      <c r="T2618" s="27">
        <v>41715</v>
      </c>
      <c r="V2618">
        <v>46</v>
      </c>
      <c r="W2618" t="s">
        <v>36</v>
      </c>
      <c r="X2618" t="s">
        <v>324</v>
      </c>
      <c r="Y2618">
        <v>0</v>
      </c>
      <c r="AB2618" t="s">
        <v>237</v>
      </c>
      <c r="AH2618">
        <v>0</v>
      </c>
      <c r="AN2618" t="s">
        <v>238</v>
      </c>
      <c r="AO2618">
        <v>8</v>
      </c>
      <c r="AP2618" t="s">
        <v>269</v>
      </c>
      <c r="AQ2618" s="27">
        <v>41761</v>
      </c>
      <c r="AR2618" t="s">
        <v>240</v>
      </c>
      <c r="AS2618">
        <v>9</v>
      </c>
      <c r="AT2618" t="s">
        <v>269</v>
      </c>
      <c r="AU2618" s="27">
        <v>41761</v>
      </c>
    </row>
    <row r="2619" spans="1:47" x14ac:dyDescent="0.2">
      <c r="A2619">
        <v>2618</v>
      </c>
      <c r="B2619" t="s">
        <v>9548</v>
      </c>
      <c r="C2619" t="s">
        <v>1580</v>
      </c>
      <c r="D2619" t="s">
        <v>2124</v>
      </c>
      <c r="E2619" s="27">
        <v>41652</v>
      </c>
      <c r="F2619" t="s">
        <v>233</v>
      </c>
      <c r="G2619" s="27">
        <v>29880</v>
      </c>
      <c r="H2619">
        <v>34</v>
      </c>
      <c r="I2619" t="s">
        <v>244</v>
      </c>
      <c r="J2619" t="s">
        <v>250</v>
      </c>
      <c r="K2619">
        <v>0</v>
      </c>
      <c r="L2619">
        <v>9</v>
      </c>
      <c r="M2619">
        <v>0</v>
      </c>
      <c r="N2619">
        <v>0</v>
      </c>
      <c r="O2619">
        <v>27</v>
      </c>
      <c r="P2619">
        <v>-1</v>
      </c>
      <c r="Q2619" s="28">
        <v>41651.129861111112</v>
      </c>
      <c r="R2619" s="28">
        <v>41769.216666666667</v>
      </c>
      <c r="S2619" t="s">
        <v>9549</v>
      </c>
      <c r="T2619" s="27">
        <v>41651</v>
      </c>
      <c r="V2619">
        <v>1</v>
      </c>
      <c r="W2619" t="s">
        <v>32</v>
      </c>
      <c r="X2619" t="s">
        <v>494</v>
      </c>
      <c r="Y2619">
        <v>1</v>
      </c>
      <c r="AA2619" t="s">
        <v>9550</v>
      </c>
      <c r="AB2619" t="s">
        <v>32</v>
      </c>
      <c r="AC2619">
        <v>0</v>
      </c>
      <c r="AD2619" s="27">
        <v>41815</v>
      </c>
      <c r="AE2619" t="s">
        <v>359</v>
      </c>
      <c r="AF2619" s="27">
        <v>41815</v>
      </c>
      <c r="AG2619" s="27">
        <v>41997</v>
      </c>
      <c r="AH2619">
        <v>0</v>
      </c>
      <c r="AN2619" t="s">
        <v>238</v>
      </c>
      <c r="AO2619">
        <v>7</v>
      </c>
      <c r="AP2619" t="s">
        <v>246</v>
      </c>
      <c r="AQ2619" s="27">
        <v>41652</v>
      </c>
      <c r="AR2619" t="s">
        <v>240</v>
      </c>
      <c r="AS2619">
        <v>9</v>
      </c>
      <c r="AT2619" t="s">
        <v>269</v>
      </c>
      <c r="AU2619" s="27">
        <v>41652</v>
      </c>
    </row>
    <row r="2620" spans="1:47" x14ac:dyDescent="0.2">
      <c r="A2620">
        <v>2619</v>
      </c>
      <c r="B2620" t="s">
        <v>9551</v>
      </c>
      <c r="C2620" t="s">
        <v>9552</v>
      </c>
      <c r="D2620" t="s">
        <v>9553</v>
      </c>
      <c r="E2620" s="27">
        <v>41714</v>
      </c>
      <c r="F2620" t="s">
        <v>233</v>
      </c>
      <c r="G2620" s="27">
        <v>32592</v>
      </c>
      <c r="H2620">
        <v>27</v>
      </c>
      <c r="I2620" t="s">
        <v>244</v>
      </c>
      <c r="J2620" t="s">
        <v>250</v>
      </c>
      <c r="K2620">
        <v>0</v>
      </c>
      <c r="L2620">
        <v>3</v>
      </c>
      <c r="M2620">
        <v>0</v>
      </c>
      <c r="N2620">
        <v>0</v>
      </c>
      <c r="O2620">
        <v>3</v>
      </c>
      <c r="P2620">
        <v>-1</v>
      </c>
      <c r="Q2620" s="28">
        <v>41713.137499999997</v>
      </c>
      <c r="R2620" s="28">
        <v>41725.362500000003</v>
      </c>
      <c r="S2620" t="s">
        <v>9554</v>
      </c>
      <c r="U2620" s="27">
        <v>41713</v>
      </c>
      <c r="V2620">
        <v>1</v>
      </c>
      <c r="W2620" t="s">
        <v>32</v>
      </c>
      <c r="X2620" t="s">
        <v>274</v>
      </c>
      <c r="Y2620">
        <v>0</v>
      </c>
      <c r="AB2620" t="s">
        <v>237</v>
      </c>
      <c r="AH2620">
        <v>0</v>
      </c>
      <c r="AN2620" t="s">
        <v>238</v>
      </c>
      <c r="AO2620">
        <v>2</v>
      </c>
      <c r="AP2620" t="s">
        <v>239</v>
      </c>
      <c r="AQ2620" s="27">
        <v>41714</v>
      </c>
      <c r="AR2620" t="s">
        <v>240</v>
      </c>
      <c r="AS2620">
        <v>3</v>
      </c>
      <c r="AT2620" t="s">
        <v>239</v>
      </c>
      <c r="AU2620" s="27">
        <v>41714</v>
      </c>
    </row>
    <row r="2621" spans="1:47" x14ac:dyDescent="0.2">
      <c r="A2621">
        <v>2620</v>
      </c>
      <c r="B2621" t="s">
        <v>9555</v>
      </c>
      <c r="C2621" t="s">
        <v>9556</v>
      </c>
      <c r="D2621" t="s">
        <v>9557</v>
      </c>
      <c r="E2621" s="27">
        <v>41661</v>
      </c>
      <c r="F2621" t="s">
        <v>233</v>
      </c>
      <c r="G2621" s="27">
        <v>33337</v>
      </c>
      <c r="H2621">
        <v>25</v>
      </c>
      <c r="I2621" t="s">
        <v>244</v>
      </c>
      <c r="J2621" t="s">
        <v>250</v>
      </c>
      <c r="K2621">
        <v>0</v>
      </c>
      <c r="L2621">
        <v>9</v>
      </c>
      <c r="M2621">
        <v>0</v>
      </c>
      <c r="N2621">
        <v>1</v>
      </c>
      <c r="O2621">
        <v>7</v>
      </c>
      <c r="P2621">
        <v>-1</v>
      </c>
      <c r="Q2621" s="28">
        <v>41660.348611111112</v>
      </c>
      <c r="R2621" s="28">
        <v>41663.429861111108</v>
      </c>
      <c r="S2621" t="s">
        <v>9558</v>
      </c>
      <c r="T2621" s="27">
        <v>41660</v>
      </c>
      <c r="V2621">
        <v>1</v>
      </c>
      <c r="W2621" t="s">
        <v>36</v>
      </c>
      <c r="X2621" t="s">
        <v>548</v>
      </c>
      <c r="Y2621">
        <v>1</v>
      </c>
      <c r="AA2621" t="s">
        <v>9559</v>
      </c>
      <c r="AB2621" t="s">
        <v>36</v>
      </c>
      <c r="AD2621" s="27">
        <v>41716</v>
      </c>
      <c r="AE2621" t="s">
        <v>548</v>
      </c>
      <c r="AH2621">
        <v>0</v>
      </c>
      <c r="AN2621" t="s">
        <v>238</v>
      </c>
      <c r="AO2621">
        <v>6</v>
      </c>
      <c r="AP2621" t="s">
        <v>246</v>
      </c>
      <c r="AQ2621" s="27">
        <v>41661</v>
      </c>
      <c r="AR2621" t="s">
        <v>240</v>
      </c>
      <c r="AS2621">
        <v>9</v>
      </c>
      <c r="AT2621" t="s">
        <v>269</v>
      </c>
      <c r="AU2621" s="27">
        <v>41661</v>
      </c>
    </row>
    <row r="2622" spans="1:47" x14ac:dyDescent="0.2">
      <c r="A2622">
        <v>2621</v>
      </c>
      <c r="B2622" t="s">
        <v>9560</v>
      </c>
      <c r="C2622" t="s">
        <v>414</v>
      </c>
      <c r="D2622" t="s">
        <v>4135</v>
      </c>
      <c r="E2622" s="27">
        <v>41957</v>
      </c>
      <c r="F2622" t="s">
        <v>233</v>
      </c>
      <c r="G2622" s="27">
        <v>31099</v>
      </c>
      <c r="H2622">
        <v>31</v>
      </c>
      <c r="I2622" t="s">
        <v>244</v>
      </c>
      <c r="J2622" t="s">
        <v>245</v>
      </c>
      <c r="K2622">
        <v>0</v>
      </c>
      <c r="L2622">
        <v>7</v>
      </c>
      <c r="M2622">
        <v>0</v>
      </c>
      <c r="N2622">
        <v>0</v>
      </c>
      <c r="O2622">
        <v>1</v>
      </c>
      <c r="P2622">
        <v>-1</v>
      </c>
      <c r="Q2622" s="28">
        <v>41956.226388888892</v>
      </c>
      <c r="R2622" s="28">
        <v>41989.171527777777</v>
      </c>
      <c r="S2622" t="s">
        <v>9561</v>
      </c>
      <c r="T2622" s="27">
        <v>41956</v>
      </c>
      <c r="V2622">
        <v>1</v>
      </c>
      <c r="W2622" t="s">
        <v>32</v>
      </c>
      <c r="X2622" t="s">
        <v>359</v>
      </c>
      <c r="Y2622">
        <v>1</v>
      </c>
      <c r="AA2622" t="s">
        <v>9562</v>
      </c>
      <c r="AB2622" t="s">
        <v>36</v>
      </c>
      <c r="AC2622">
        <v>0</v>
      </c>
      <c r="AD2622" s="27">
        <v>42373</v>
      </c>
      <c r="AE2622" t="s">
        <v>681</v>
      </c>
      <c r="AF2622" s="27">
        <v>42373</v>
      </c>
      <c r="AG2622" s="27">
        <v>42397</v>
      </c>
      <c r="AH2622">
        <v>1</v>
      </c>
      <c r="AJ2622" t="s">
        <v>9562</v>
      </c>
      <c r="AK2622" t="s">
        <v>462</v>
      </c>
      <c r="AL2622" s="27">
        <v>42373</v>
      </c>
      <c r="AM2622" t="s">
        <v>279</v>
      </c>
      <c r="AN2622" t="s">
        <v>238</v>
      </c>
      <c r="AO2622">
        <v>2</v>
      </c>
      <c r="AP2622" t="s">
        <v>239</v>
      </c>
      <c r="AQ2622" s="27">
        <v>41957</v>
      </c>
      <c r="AR2622" t="s">
        <v>240</v>
      </c>
      <c r="AS2622">
        <v>7</v>
      </c>
      <c r="AT2622" t="s">
        <v>246</v>
      </c>
      <c r="AU2622" s="27">
        <v>41957</v>
      </c>
    </row>
    <row r="2623" spans="1:47" x14ac:dyDescent="0.2">
      <c r="A2623">
        <v>2622</v>
      </c>
      <c r="B2623" t="s">
        <v>9563</v>
      </c>
      <c r="C2623" t="s">
        <v>9564</v>
      </c>
      <c r="D2623" t="s">
        <v>9565</v>
      </c>
      <c r="E2623" s="27">
        <v>41645</v>
      </c>
      <c r="F2623" t="s">
        <v>233</v>
      </c>
      <c r="G2623" s="27">
        <v>34849</v>
      </c>
      <c r="H2623">
        <v>20</v>
      </c>
      <c r="I2623" t="s">
        <v>259</v>
      </c>
      <c r="J2623" t="s">
        <v>250</v>
      </c>
      <c r="K2623">
        <v>0</v>
      </c>
      <c r="L2623">
        <v>8</v>
      </c>
      <c r="M2623">
        <v>0</v>
      </c>
      <c r="N2623">
        <v>0</v>
      </c>
      <c r="O2623">
        <v>0</v>
      </c>
      <c r="P2623">
        <v>-1</v>
      </c>
      <c r="Q2623" s="28">
        <v>41644.395138888889</v>
      </c>
      <c r="R2623" s="28">
        <v>41646.097222222219</v>
      </c>
      <c r="S2623" t="s">
        <v>9566</v>
      </c>
      <c r="T2623" s="27">
        <v>41644</v>
      </c>
      <c r="V2623">
        <v>1</v>
      </c>
      <c r="W2623" t="s">
        <v>32</v>
      </c>
      <c r="X2623" t="s">
        <v>359</v>
      </c>
      <c r="Y2623">
        <v>0</v>
      </c>
      <c r="AB2623" t="s">
        <v>237</v>
      </c>
      <c r="AH2623">
        <v>0</v>
      </c>
      <c r="AN2623" t="s">
        <v>238</v>
      </c>
      <c r="AO2623">
        <v>9</v>
      </c>
      <c r="AP2623" t="s">
        <v>269</v>
      </c>
      <c r="AQ2623" s="27">
        <v>41645</v>
      </c>
      <c r="AR2623" t="s">
        <v>240</v>
      </c>
      <c r="AS2623">
        <v>8</v>
      </c>
      <c r="AT2623" t="s">
        <v>269</v>
      </c>
      <c r="AU2623" s="27">
        <v>41645</v>
      </c>
    </row>
    <row r="2624" spans="1:47" x14ac:dyDescent="0.2">
      <c r="A2624">
        <v>2623</v>
      </c>
      <c r="B2624" t="s">
        <v>9567</v>
      </c>
      <c r="C2624" t="s">
        <v>400</v>
      </c>
      <c r="D2624" t="s">
        <v>9568</v>
      </c>
      <c r="E2624" s="27">
        <v>41719</v>
      </c>
      <c r="F2624" t="s">
        <v>233</v>
      </c>
      <c r="G2624" s="27">
        <v>28802</v>
      </c>
      <c r="H2624">
        <v>37</v>
      </c>
      <c r="I2624" t="s">
        <v>244</v>
      </c>
      <c r="J2624" t="s">
        <v>250</v>
      </c>
      <c r="K2624">
        <v>0</v>
      </c>
      <c r="L2624">
        <v>2</v>
      </c>
      <c r="M2624">
        <v>0</v>
      </c>
      <c r="N2624">
        <v>0</v>
      </c>
      <c r="O2624">
        <v>8</v>
      </c>
      <c r="P2624">
        <v>-1</v>
      </c>
      <c r="Q2624" s="28">
        <v>41718.294444444444</v>
      </c>
      <c r="R2624" s="28">
        <v>41719.356249999997</v>
      </c>
      <c r="S2624" t="s">
        <v>9569</v>
      </c>
      <c r="T2624" s="27">
        <v>41718</v>
      </c>
      <c r="V2624">
        <v>1</v>
      </c>
      <c r="W2624" t="s">
        <v>32</v>
      </c>
      <c r="X2624" t="s">
        <v>555</v>
      </c>
      <c r="Y2624">
        <v>0</v>
      </c>
      <c r="AB2624" t="s">
        <v>237</v>
      </c>
      <c r="AH2624">
        <v>0</v>
      </c>
      <c r="AN2624" t="s">
        <v>238</v>
      </c>
      <c r="AO2624">
        <v>1</v>
      </c>
      <c r="AP2624" t="s">
        <v>239</v>
      </c>
      <c r="AQ2624" s="27">
        <v>41719</v>
      </c>
      <c r="AR2624" t="s">
        <v>240</v>
      </c>
      <c r="AS2624">
        <v>2</v>
      </c>
      <c r="AT2624" t="s">
        <v>239</v>
      </c>
      <c r="AU2624" s="27">
        <v>41719</v>
      </c>
    </row>
    <row r="2625" spans="1:47" x14ac:dyDescent="0.2">
      <c r="A2625">
        <v>2624</v>
      </c>
      <c r="B2625" t="s">
        <v>9570</v>
      </c>
      <c r="C2625" t="s">
        <v>6369</v>
      </c>
      <c r="D2625" t="s">
        <v>9571</v>
      </c>
      <c r="E2625" s="27">
        <v>41402</v>
      </c>
      <c r="F2625" t="s">
        <v>233</v>
      </c>
      <c r="G2625" s="27">
        <v>23487</v>
      </c>
      <c r="H2625">
        <v>51</v>
      </c>
      <c r="I2625" t="s">
        <v>234</v>
      </c>
      <c r="J2625" t="s">
        <v>250</v>
      </c>
      <c r="K2625">
        <v>0</v>
      </c>
      <c r="L2625">
        <v>2</v>
      </c>
      <c r="M2625">
        <v>0</v>
      </c>
      <c r="N2625">
        <v>0</v>
      </c>
      <c r="O2625">
        <v>0</v>
      </c>
      <c r="P2625">
        <v>0</v>
      </c>
      <c r="Q2625" s="28">
        <v>41402.112500000003</v>
      </c>
      <c r="R2625" s="28">
        <v>41403.410416666666</v>
      </c>
      <c r="S2625" t="s">
        <v>9572</v>
      </c>
      <c r="T2625" s="27">
        <v>41402</v>
      </c>
      <c r="V2625">
        <v>0</v>
      </c>
      <c r="W2625" t="s">
        <v>32</v>
      </c>
      <c r="X2625" t="s">
        <v>261</v>
      </c>
      <c r="Y2625">
        <v>1</v>
      </c>
      <c r="AA2625" t="s">
        <v>9573</v>
      </c>
      <c r="AB2625" t="s">
        <v>36</v>
      </c>
      <c r="AD2625" s="27">
        <v>41593</v>
      </c>
      <c r="AE2625" t="s">
        <v>279</v>
      </c>
      <c r="AH2625">
        <v>1</v>
      </c>
      <c r="AJ2625" t="s">
        <v>9573</v>
      </c>
      <c r="AK2625" t="s">
        <v>462</v>
      </c>
      <c r="AL2625" s="27">
        <v>41593</v>
      </c>
      <c r="AM2625" t="s">
        <v>279</v>
      </c>
      <c r="AN2625" t="s">
        <v>238</v>
      </c>
      <c r="AO2625">
        <v>1</v>
      </c>
      <c r="AP2625" t="s">
        <v>239</v>
      </c>
      <c r="AQ2625" s="27">
        <v>41402</v>
      </c>
      <c r="AR2625" t="s">
        <v>240</v>
      </c>
      <c r="AS2625">
        <v>2</v>
      </c>
      <c r="AT2625" t="s">
        <v>239</v>
      </c>
      <c r="AU2625" s="27">
        <v>41402</v>
      </c>
    </row>
    <row r="2626" spans="1:47" x14ac:dyDescent="0.2">
      <c r="A2626">
        <v>2625</v>
      </c>
      <c r="B2626" t="s">
        <v>9574</v>
      </c>
      <c r="C2626" t="s">
        <v>9575</v>
      </c>
      <c r="D2626" t="s">
        <v>9576</v>
      </c>
      <c r="E2626" s="27">
        <v>41666</v>
      </c>
      <c r="F2626" t="s">
        <v>233</v>
      </c>
      <c r="G2626" s="27">
        <v>23659</v>
      </c>
      <c r="H2626">
        <v>51</v>
      </c>
      <c r="I2626" t="s">
        <v>234</v>
      </c>
      <c r="J2626" t="s">
        <v>353</v>
      </c>
      <c r="K2626">
        <v>0</v>
      </c>
      <c r="L2626">
        <v>2</v>
      </c>
      <c r="M2626">
        <v>0</v>
      </c>
      <c r="N2626">
        <v>0</v>
      </c>
      <c r="O2626">
        <v>3</v>
      </c>
      <c r="P2626">
        <v>-86</v>
      </c>
      <c r="Q2626" s="28">
        <v>41580.224305555559</v>
      </c>
      <c r="R2626" s="28">
        <v>41582.390277777777</v>
      </c>
      <c r="S2626" t="s">
        <v>9577</v>
      </c>
      <c r="T2626" s="27">
        <v>41652</v>
      </c>
      <c r="V2626">
        <v>14</v>
      </c>
      <c r="W2626" t="s">
        <v>36</v>
      </c>
      <c r="X2626" t="s">
        <v>3794</v>
      </c>
      <c r="Y2626">
        <v>0</v>
      </c>
      <c r="AB2626" t="s">
        <v>237</v>
      </c>
      <c r="AH2626">
        <v>0</v>
      </c>
      <c r="AN2626" t="s">
        <v>238</v>
      </c>
      <c r="AO2626">
        <v>1</v>
      </c>
      <c r="AP2626" t="s">
        <v>239</v>
      </c>
      <c r="AQ2626" s="27">
        <v>41666</v>
      </c>
      <c r="AR2626" t="s">
        <v>240</v>
      </c>
      <c r="AS2626">
        <v>2</v>
      </c>
      <c r="AT2626" t="s">
        <v>239</v>
      </c>
      <c r="AU2626" s="27">
        <v>41666</v>
      </c>
    </row>
    <row r="2627" spans="1:47" x14ac:dyDescent="0.2">
      <c r="A2627">
        <v>2626</v>
      </c>
      <c r="B2627" t="s">
        <v>9578</v>
      </c>
      <c r="C2627" t="s">
        <v>860</v>
      </c>
      <c r="D2627" t="s">
        <v>1295</v>
      </c>
      <c r="E2627" s="27">
        <v>41945</v>
      </c>
      <c r="F2627" t="s">
        <v>294</v>
      </c>
      <c r="G2627" s="27">
        <v>34457</v>
      </c>
      <c r="H2627">
        <v>21</v>
      </c>
      <c r="I2627" t="s">
        <v>259</v>
      </c>
      <c r="J2627" t="s">
        <v>245</v>
      </c>
      <c r="K2627">
        <v>0</v>
      </c>
      <c r="L2627">
        <v>4</v>
      </c>
      <c r="M2627">
        <v>0</v>
      </c>
      <c r="N2627">
        <v>0</v>
      </c>
      <c r="O2627">
        <v>0</v>
      </c>
      <c r="P2627">
        <v>-1</v>
      </c>
      <c r="Q2627" s="28">
        <v>41944.338194444441</v>
      </c>
      <c r="R2627" s="28">
        <v>41945.236111111109</v>
      </c>
      <c r="S2627" t="s">
        <v>9579</v>
      </c>
      <c r="T2627" s="27">
        <v>41944</v>
      </c>
      <c r="V2627">
        <v>1</v>
      </c>
      <c r="W2627" t="s">
        <v>36</v>
      </c>
      <c r="X2627" t="s">
        <v>279</v>
      </c>
      <c r="Y2627">
        <v>0</v>
      </c>
      <c r="AB2627" t="s">
        <v>237</v>
      </c>
      <c r="AH2627">
        <v>0</v>
      </c>
      <c r="AN2627" t="s">
        <v>238</v>
      </c>
      <c r="AO2627">
        <v>4</v>
      </c>
      <c r="AP2627" t="s">
        <v>239</v>
      </c>
      <c r="AQ2627" s="27">
        <v>41945</v>
      </c>
      <c r="AR2627" t="s">
        <v>240</v>
      </c>
      <c r="AS2627">
        <v>4</v>
      </c>
      <c r="AT2627" t="s">
        <v>239</v>
      </c>
      <c r="AU2627" s="27">
        <v>41945</v>
      </c>
    </row>
    <row r="2628" spans="1:47" x14ac:dyDescent="0.2">
      <c r="A2628">
        <v>2627</v>
      </c>
      <c r="B2628" t="s">
        <v>9580</v>
      </c>
      <c r="C2628" t="s">
        <v>5607</v>
      </c>
      <c r="D2628" t="s">
        <v>9581</v>
      </c>
      <c r="E2628" s="27">
        <v>41802</v>
      </c>
      <c r="F2628" t="s">
        <v>233</v>
      </c>
      <c r="G2628" s="27">
        <v>30828</v>
      </c>
      <c r="H2628">
        <v>31</v>
      </c>
      <c r="I2628" t="s">
        <v>244</v>
      </c>
      <c r="J2628" t="s">
        <v>250</v>
      </c>
      <c r="K2628">
        <v>0</v>
      </c>
      <c r="L2628">
        <v>2</v>
      </c>
      <c r="M2628">
        <v>0</v>
      </c>
      <c r="N2628">
        <v>0</v>
      </c>
      <c r="O2628">
        <v>1</v>
      </c>
      <c r="P2628">
        <v>-65</v>
      </c>
      <c r="Q2628" s="28">
        <v>41737.194444444445</v>
      </c>
      <c r="R2628" s="28">
        <v>41801.191666666666</v>
      </c>
      <c r="S2628" t="s">
        <v>9582</v>
      </c>
      <c r="U2628" s="27">
        <v>41738</v>
      </c>
      <c r="V2628">
        <v>64</v>
      </c>
      <c r="W2628" t="s">
        <v>32</v>
      </c>
      <c r="X2628" t="s">
        <v>274</v>
      </c>
      <c r="Y2628">
        <v>0</v>
      </c>
      <c r="AB2628" t="s">
        <v>237</v>
      </c>
      <c r="AH2628">
        <v>0</v>
      </c>
      <c r="AN2628" t="s">
        <v>238</v>
      </c>
      <c r="AO2628">
        <v>2</v>
      </c>
      <c r="AP2628" t="s">
        <v>239</v>
      </c>
      <c r="AQ2628" s="27">
        <v>41802</v>
      </c>
      <c r="AR2628" t="s">
        <v>240</v>
      </c>
      <c r="AS2628">
        <v>2</v>
      </c>
      <c r="AT2628" t="s">
        <v>239</v>
      </c>
      <c r="AU2628" s="27">
        <v>41802</v>
      </c>
    </row>
    <row r="2629" spans="1:47" x14ac:dyDescent="0.2">
      <c r="A2629">
        <v>2628</v>
      </c>
      <c r="B2629" t="s">
        <v>9583</v>
      </c>
      <c r="C2629" t="s">
        <v>9584</v>
      </c>
      <c r="D2629" t="s">
        <v>565</v>
      </c>
      <c r="E2629" s="27">
        <v>41822</v>
      </c>
      <c r="F2629" t="s">
        <v>294</v>
      </c>
      <c r="G2629" s="27">
        <v>34127</v>
      </c>
      <c r="H2629">
        <v>22</v>
      </c>
      <c r="I2629" t="s">
        <v>259</v>
      </c>
      <c r="J2629" t="s">
        <v>353</v>
      </c>
      <c r="K2629">
        <v>0</v>
      </c>
      <c r="L2629">
        <v>7</v>
      </c>
      <c r="M2629">
        <v>0</v>
      </c>
      <c r="N2629">
        <v>0</v>
      </c>
      <c r="O2629">
        <v>0</v>
      </c>
      <c r="P2629">
        <v>0</v>
      </c>
      <c r="Q2629" s="28">
        <v>41822.227083333331</v>
      </c>
      <c r="R2629" s="28">
        <v>41823.140972222223</v>
      </c>
      <c r="S2629" t="s">
        <v>9585</v>
      </c>
      <c r="T2629" s="27">
        <v>41822</v>
      </c>
      <c r="V2629">
        <v>0</v>
      </c>
      <c r="W2629" t="s">
        <v>36</v>
      </c>
      <c r="X2629" t="s">
        <v>2882</v>
      </c>
      <c r="Y2629">
        <v>0</v>
      </c>
      <c r="AB2629" t="s">
        <v>237</v>
      </c>
      <c r="AH2629">
        <v>0</v>
      </c>
      <c r="AN2629" t="s">
        <v>238</v>
      </c>
      <c r="AO2629">
        <v>4</v>
      </c>
      <c r="AP2629" t="s">
        <v>239</v>
      </c>
      <c r="AQ2629" s="27">
        <v>41822</v>
      </c>
      <c r="AR2629" t="s">
        <v>240</v>
      </c>
      <c r="AS2629">
        <v>7</v>
      </c>
      <c r="AT2629" t="s">
        <v>246</v>
      </c>
      <c r="AU2629" s="27">
        <v>41822</v>
      </c>
    </row>
    <row r="2630" spans="1:47" x14ac:dyDescent="0.2">
      <c r="A2630">
        <v>2629</v>
      </c>
      <c r="B2630" t="s">
        <v>9586</v>
      </c>
      <c r="C2630" t="s">
        <v>2065</v>
      </c>
      <c r="D2630" t="s">
        <v>9587</v>
      </c>
      <c r="E2630" s="27">
        <v>41299</v>
      </c>
      <c r="F2630" t="s">
        <v>233</v>
      </c>
      <c r="G2630" s="27">
        <v>34048</v>
      </c>
      <c r="H2630">
        <v>23</v>
      </c>
      <c r="I2630" t="s">
        <v>259</v>
      </c>
      <c r="J2630" t="s">
        <v>245</v>
      </c>
      <c r="K2630">
        <v>0</v>
      </c>
      <c r="L2630">
        <v>5</v>
      </c>
      <c r="M2630">
        <v>0</v>
      </c>
      <c r="N2630">
        <v>1</v>
      </c>
      <c r="O2630">
        <v>0</v>
      </c>
      <c r="W2630" t="s">
        <v>237</v>
      </c>
      <c r="Y2630">
        <v>-1</v>
      </c>
      <c r="AB2630" t="s">
        <v>237</v>
      </c>
      <c r="AH2630">
        <v>0</v>
      </c>
      <c r="AN2630" t="s">
        <v>238</v>
      </c>
      <c r="AO2630">
        <v>6</v>
      </c>
      <c r="AP2630" t="s">
        <v>246</v>
      </c>
      <c r="AQ2630" s="27">
        <v>41299</v>
      </c>
      <c r="AR2630" t="s">
        <v>240</v>
      </c>
      <c r="AS2630">
        <v>5</v>
      </c>
      <c r="AT2630" t="s">
        <v>246</v>
      </c>
      <c r="AU2630" s="27">
        <v>41299</v>
      </c>
    </row>
    <row r="2631" spans="1:47" x14ac:dyDescent="0.2">
      <c r="A2631">
        <v>2630</v>
      </c>
      <c r="B2631" t="s">
        <v>9588</v>
      </c>
      <c r="C2631" t="s">
        <v>9589</v>
      </c>
      <c r="D2631" t="s">
        <v>9590</v>
      </c>
      <c r="E2631" s="27">
        <v>41291</v>
      </c>
      <c r="F2631" t="s">
        <v>233</v>
      </c>
      <c r="G2631" s="27">
        <v>31984</v>
      </c>
      <c r="H2631">
        <v>28</v>
      </c>
      <c r="I2631" t="s">
        <v>244</v>
      </c>
      <c r="J2631" t="s">
        <v>250</v>
      </c>
      <c r="K2631">
        <v>0</v>
      </c>
      <c r="L2631">
        <v>6</v>
      </c>
      <c r="M2631">
        <v>1</v>
      </c>
      <c r="N2631">
        <v>0</v>
      </c>
      <c r="O2631">
        <v>8</v>
      </c>
      <c r="P2631">
        <v>-1</v>
      </c>
      <c r="Q2631" s="28">
        <v>41290.495833333334</v>
      </c>
      <c r="R2631" s="28">
        <v>41331.172222222223</v>
      </c>
      <c r="S2631" t="s">
        <v>9591</v>
      </c>
      <c r="T2631" s="27">
        <v>41290</v>
      </c>
      <c r="V2631">
        <v>1</v>
      </c>
      <c r="W2631" t="s">
        <v>32</v>
      </c>
      <c r="X2631" t="s">
        <v>1207</v>
      </c>
      <c r="Y2631">
        <v>1</v>
      </c>
      <c r="AA2631" t="s">
        <v>9592</v>
      </c>
      <c r="AB2631" t="s">
        <v>36</v>
      </c>
      <c r="AC2631">
        <v>0</v>
      </c>
      <c r="AD2631" s="27">
        <v>42206</v>
      </c>
      <c r="AE2631" t="s">
        <v>681</v>
      </c>
      <c r="AF2631" s="27">
        <v>42206</v>
      </c>
      <c r="AG2631" s="27">
        <v>42207</v>
      </c>
      <c r="AH2631">
        <v>0</v>
      </c>
      <c r="AN2631" t="s">
        <v>238</v>
      </c>
      <c r="AO2631">
        <v>6</v>
      </c>
      <c r="AP2631" t="s">
        <v>246</v>
      </c>
      <c r="AQ2631" s="27">
        <v>41291</v>
      </c>
      <c r="AR2631" t="s">
        <v>240</v>
      </c>
      <c r="AS2631">
        <v>6</v>
      </c>
      <c r="AT2631" t="s">
        <v>246</v>
      </c>
      <c r="AU2631" s="27">
        <v>41291</v>
      </c>
    </row>
    <row r="2632" spans="1:47" x14ac:dyDescent="0.2">
      <c r="A2632">
        <v>2631</v>
      </c>
      <c r="B2632" t="s">
        <v>9593</v>
      </c>
      <c r="C2632" t="s">
        <v>9594</v>
      </c>
      <c r="D2632" t="s">
        <v>9595</v>
      </c>
      <c r="E2632" s="27">
        <v>41345</v>
      </c>
      <c r="F2632" t="s">
        <v>294</v>
      </c>
      <c r="G2632" s="27">
        <v>34661</v>
      </c>
      <c r="H2632">
        <v>21</v>
      </c>
      <c r="I2632" t="s">
        <v>259</v>
      </c>
      <c r="J2632" t="s">
        <v>353</v>
      </c>
      <c r="K2632">
        <v>0</v>
      </c>
      <c r="L2632">
        <v>8</v>
      </c>
      <c r="M2632">
        <v>0</v>
      </c>
      <c r="N2632">
        <v>0</v>
      </c>
      <c r="O2632">
        <v>0</v>
      </c>
      <c r="W2632" t="s">
        <v>237</v>
      </c>
      <c r="Y2632">
        <v>-1</v>
      </c>
      <c r="AB2632" t="s">
        <v>237</v>
      </c>
      <c r="AH2632">
        <v>0</v>
      </c>
      <c r="AN2632" t="s">
        <v>238</v>
      </c>
      <c r="AO2632">
        <v>6</v>
      </c>
      <c r="AP2632" t="s">
        <v>246</v>
      </c>
      <c r="AQ2632" s="27">
        <v>41345</v>
      </c>
      <c r="AR2632" t="s">
        <v>240</v>
      </c>
      <c r="AS2632">
        <v>8</v>
      </c>
      <c r="AT2632" t="s">
        <v>269</v>
      </c>
      <c r="AU2632" s="27">
        <v>41345</v>
      </c>
    </row>
    <row r="2633" spans="1:47" x14ac:dyDescent="0.2">
      <c r="A2633">
        <v>2632</v>
      </c>
      <c r="B2633" t="s">
        <v>9596</v>
      </c>
      <c r="C2633" t="s">
        <v>826</v>
      </c>
      <c r="D2633" t="s">
        <v>9597</v>
      </c>
      <c r="E2633" s="27">
        <v>41655</v>
      </c>
      <c r="F2633" t="s">
        <v>233</v>
      </c>
      <c r="G2633" s="27">
        <v>21913</v>
      </c>
      <c r="H2633">
        <v>56</v>
      </c>
      <c r="I2633" t="s">
        <v>234</v>
      </c>
      <c r="J2633" t="s">
        <v>245</v>
      </c>
      <c r="K2633">
        <v>0</v>
      </c>
      <c r="L2633">
        <v>1</v>
      </c>
      <c r="M2633">
        <v>0</v>
      </c>
      <c r="N2633">
        <v>0</v>
      </c>
      <c r="O2633">
        <v>4</v>
      </c>
      <c r="P2633">
        <v>0</v>
      </c>
      <c r="Q2633" s="28">
        <v>41655.11041666667</v>
      </c>
      <c r="R2633" s="28">
        <v>41662.419444444444</v>
      </c>
      <c r="S2633" t="s">
        <v>9598</v>
      </c>
      <c r="T2633" s="27">
        <v>41655</v>
      </c>
      <c r="V2633">
        <v>0</v>
      </c>
      <c r="W2633" t="s">
        <v>32</v>
      </c>
      <c r="X2633" t="s">
        <v>261</v>
      </c>
      <c r="Y2633">
        <v>0</v>
      </c>
      <c r="AB2633" t="s">
        <v>237</v>
      </c>
      <c r="AH2633">
        <v>0</v>
      </c>
      <c r="AN2633" t="s">
        <v>238</v>
      </c>
      <c r="AO2633">
        <v>1</v>
      </c>
      <c r="AP2633" t="s">
        <v>239</v>
      </c>
      <c r="AQ2633" s="27">
        <v>41655</v>
      </c>
      <c r="AR2633" t="s">
        <v>240</v>
      </c>
      <c r="AS2633">
        <v>1</v>
      </c>
      <c r="AT2633" t="s">
        <v>239</v>
      </c>
      <c r="AU2633" s="27">
        <v>41655</v>
      </c>
    </row>
    <row r="2634" spans="1:47" x14ac:dyDescent="0.2">
      <c r="A2634">
        <v>2633</v>
      </c>
      <c r="B2634" t="s">
        <v>9599</v>
      </c>
      <c r="C2634" t="s">
        <v>9600</v>
      </c>
      <c r="D2634" t="s">
        <v>266</v>
      </c>
      <c r="E2634" s="27">
        <v>41597</v>
      </c>
      <c r="F2634" t="s">
        <v>233</v>
      </c>
      <c r="G2634" s="27">
        <v>25712</v>
      </c>
      <c r="H2634">
        <v>45</v>
      </c>
      <c r="I2634" t="s">
        <v>234</v>
      </c>
      <c r="J2634" t="s">
        <v>250</v>
      </c>
      <c r="K2634">
        <v>0</v>
      </c>
      <c r="L2634">
        <v>9</v>
      </c>
      <c r="M2634">
        <v>0</v>
      </c>
      <c r="N2634">
        <v>0</v>
      </c>
      <c r="O2634">
        <v>15</v>
      </c>
      <c r="P2634">
        <v>-1</v>
      </c>
      <c r="Q2634" s="28">
        <v>41596.314583333333</v>
      </c>
      <c r="R2634" s="28">
        <v>41927.242361111108</v>
      </c>
      <c r="S2634" t="s">
        <v>9601</v>
      </c>
      <c r="T2634" s="27">
        <v>41596</v>
      </c>
      <c r="V2634">
        <v>1</v>
      </c>
      <c r="W2634" t="s">
        <v>32</v>
      </c>
      <c r="X2634" t="s">
        <v>3905</v>
      </c>
      <c r="Y2634">
        <v>1</v>
      </c>
      <c r="AA2634" t="s">
        <v>9602</v>
      </c>
      <c r="AB2634" t="s">
        <v>32</v>
      </c>
      <c r="AC2634">
        <v>0</v>
      </c>
      <c r="AD2634" s="27">
        <v>42108</v>
      </c>
      <c r="AE2634" t="s">
        <v>261</v>
      </c>
      <c r="AF2634" s="27">
        <v>42108</v>
      </c>
      <c r="AG2634" s="27">
        <v>42245</v>
      </c>
      <c r="AH2634">
        <v>0</v>
      </c>
      <c r="AN2634" t="s">
        <v>238</v>
      </c>
      <c r="AO2634">
        <v>7</v>
      </c>
      <c r="AP2634" t="s">
        <v>246</v>
      </c>
      <c r="AQ2634" s="27">
        <v>41597</v>
      </c>
      <c r="AR2634" t="s">
        <v>240</v>
      </c>
      <c r="AS2634">
        <v>9</v>
      </c>
      <c r="AT2634" t="s">
        <v>269</v>
      </c>
      <c r="AU2634" s="27">
        <v>41597</v>
      </c>
    </row>
    <row r="2635" spans="1:47" x14ac:dyDescent="0.2">
      <c r="A2635">
        <v>2634</v>
      </c>
      <c r="B2635" t="s">
        <v>9603</v>
      </c>
      <c r="C2635" t="s">
        <v>3260</v>
      </c>
      <c r="D2635" t="s">
        <v>2720</v>
      </c>
      <c r="E2635" s="27">
        <v>41352</v>
      </c>
      <c r="F2635" t="s">
        <v>233</v>
      </c>
      <c r="G2635" s="27">
        <v>32752</v>
      </c>
      <c r="H2635">
        <v>26</v>
      </c>
      <c r="I2635" t="s">
        <v>244</v>
      </c>
      <c r="J2635" t="s">
        <v>245</v>
      </c>
      <c r="K2635">
        <v>0</v>
      </c>
      <c r="L2635">
        <v>6</v>
      </c>
      <c r="M2635">
        <v>0</v>
      </c>
      <c r="N2635">
        <v>0</v>
      </c>
      <c r="O2635">
        <v>7</v>
      </c>
      <c r="P2635">
        <v>-1</v>
      </c>
      <c r="Q2635" s="28">
        <v>41351.310416666667</v>
      </c>
      <c r="R2635" s="28">
        <v>41369.336805555555</v>
      </c>
      <c r="S2635" t="s">
        <v>9604</v>
      </c>
      <c r="T2635" s="27">
        <v>41351</v>
      </c>
      <c r="V2635">
        <v>1</v>
      </c>
      <c r="W2635" t="s">
        <v>32</v>
      </c>
      <c r="X2635" t="s">
        <v>567</v>
      </c>
      <c r="Y2635">
        <v>1</v>
      </c>
      <c r="AA2635" t="s">
        <v>9605</v>
      </c>
      <c r="AB2635" t="s">
        <v>36</v>
      </c>
      <c r="AD2635" s="27">
        <v>41539</v>
      </c>
      <c r="AE2635" t="s">
        <v>422</v>
      </c>
      <c r="AH2635">
        <v>1</v>
      </c>
      <c r="AJ2635" t="s">
        <v>9606</v>
      </c>
      <c r="AK2635" t="s">
        <v>2239</v>
      </c>
      <c r="AL2635" s="27">
        <v>41625</v>
      </c>
      <c r="AM2635" t="s">
        <v>1265</v>
      </c>
      <c r="AN2635" t="s">
        <v>238</v>
      </c>
      <c r="AO2635">
        <v>4</v>
      </c>
      <c r="AP2635" t="s">
        <v>239</v>
      </c>
      <c r="AQ2635" s="27">
        <v>41352</v>
      </c>
      <c r="AR2635" t="s">
        <v>240</v>
      </c>
      <c r="AS2635">
        <v>6</v>
      </c>
      <c r="AT2635" t="s">
        <v>246</v>
      </c>
      <c r="AU2635" s="27">
        <v>41352</v>
      </c>
    </row>
    <row r="2636" spans="1:47" x14ac:dyDescent="0.2">
      <c r="A2636">
        <v>2635</v>
      </c>
      <c r="B2636" t="s">
        <v>9607</v>
      </c>
      <c r="C2636" t="s">
        <v>400</v>
      </c>
      <c r="D2636" t="s">
        <v>9608</v>
      </c>
      <c r="E2636" s="27">
        <v>41999</v>
      </c>
      <c r="F2636" t="s">
        <v>233</v>
      </c>
      <c r="G2636" s="27">
        <v>33549</v>
      </c>
      <c r="H2636">
        <v>24</v>
      </c>
      <c r="I2636" t="s">
        <v>259</v>
      </c>
      <c r="J2636" t="s">
        <v>245</v>
      </c>
      <c r="K2636">
        <v>0</v>
      </c>
      <c r="L2636">
        <v>6</v>
      </c>
      <c r="M2636">
        <v>0</v>
      </c>
      <c r="N2636">
        <v>0</v>
      </c>
      <c r="O2636">
        <v>0</v>
      </c>
      <c r="W2636" t="s">
        <v>237</v>
      </c>
      <c r="Y2636">
        <v>-1</v>
      </c>
      <c r="AB2636" t="s">
        <v>237</v>
      </c>
      <c r="AH2636">
        <v>0</v>
      </c>
      <c r="AN2636" t="s">
        <v>238</v>
      </c>
      <c r="AO2636">
        <v>4</v>
      </c>
      <c r="AP2636" t="s">
        <v>239</v>
      </c>
      <c r="AQ2636" s="27">
        <v>41999</v>
      </c>
      <c r="AR2636" t="s">
        <v>240</v>
      </c>
      <c r="AS2636">
        <v>6</v>
      </c>
      <c r="AT2636" t="s">
        <v>246</v>
      </c>
      <c r="AU2636" s="27">
        <v>41999</v>
      </c>
    </row>
    <row r="2637" spans="1:47" x14ac:dyDescent="0.2">
      <c r="A2637">
        <v>2636</v>
      </c>
      <c r="B2637" t="s">
        <v>9609</v>
      </c>
      <c r="C2637" t="s">
        <v>826</v>
      </c>
      <c r="D2637" t="s">
        <v>9610</v>
      </c>
      <c r="E2637" s="27">
        <v>41967</v>
      </c>
      <c r="F2637" t="s">
        <v>233</v>
      </c>
      <c r="G2637" s="27">
        <v>31180</v>
      </c>
      <c r="H2637">
        <v>30</v>
      </c>
      <c r="I2637" t="s">
        <v>244</v>
      </c>
      <c r="J2637" t="s">
        <v>245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-1</v>
      </c>
      <c r="Q2637" s="28">
        <v>41966.426388888889</v>
      </c>
      <c r="R2637" s="28">
        <v>41967.076388888891</v>
      </c>
      <c r="S2637" t="s">
        <v>9611</v>
      </c>
      <c r="T2637" s="27">
        <v>41966</v>
      </c>
      <c r="V2637">
        <v>1</v>
      </c>
      <c r="W2637" t="s">
        <v>32</v>
      </c>
      <c r="X2637" t="s">
        <v>1207</v>
      </c>
      <c r="Y2637">
        <v>0</v>
      </c>
      <c r="AB2637" t="s">
        <v>237</v>
      </c>
      <c r="AH2637">
        <v>0</v>
      </c>
      <c r="AN2637" t="s">
        <v>238</v>
      </c>
      <c r="AO2637">
        <v>1</v>
      </c>
      <c r="AP2637" t="s">
        <v>239</v>
      </c>
      <c r="AQ2637" s="27">
        <v>41967</v>
      </c>
      <c r="AR2637" t="s">
        <v>240</v>
      </c>
      <c r="AS2637">
        <v>1</v>
      </c>
      <c r="AT2637" t="s">
        <v>239</v>
      </c>
      <c r="AU2637" s="27">
        <v>41967</v>
      </c>
    </row>
    <row r="2638" spans="1:47" x14ac:dyDescent="0.2">
      <c r="A2638">
        <v>2637</v>
      </c>
      <c r="B2638" t="s">
        <v>9612</v>
      </c>
      <c r="C2638" t="s">
        <v>5094</v>
      </c>
      <c r="D2638" t="s">
        <v>9613</v>
      </c>
      <c r="E2638" s="27">
        <v>41847</v>
      </c>
      <c r="F2638" t="s">
        <v>233</v>
      </c>
      <c r="G2638" s="27">
        <v>30206</v>
      </c>
      <c r="H2638">
        <v>33</v>
      </c>
      <c r="I2638" t="s">
        <v>244</v>
      </c>
      <c r="J2638" t="s">
        <v>245</v>
      </c>
      <c r="K2638">
        <v>0</v>
      </c>
      <c r="L2638">
        <v>8</v>
      </c>
      <c r="M2638">
        <v>0</v>
      </c>
      <c r="N2638">
        <v>0</v>
      </c>
      <c r="O2638">
        <v>7</v>
      </c>
      <c r="P2638">
        <v>-1</v>
      </c>
      <c r="Q2638" s="28">
        <v>41846.140277777777</v>
      </c>
      <c r="R2638" s="28">
        <v>41847.351388888892</v>
      </c>
      <c r="S2638" t="s">
        <v>9614</v>
      </c>
      <c r="T2638" s="27">
        <v>41846</v>
      </c>
      <c r="V2638">
        <v>1</v>
      </c>
      <c r="W2638" t="s">
        <v>32</v>
      </c>
      <c r="X2638" t="s">
        <v>254</v>
      </c>
      <c r="Y2638">
        <v>1</v>
      </c>
      <c r="AA2638" t="s">
        <v>9615</v>
      </c>
      <c r="AB2638" t="s">
        <v>36</v>
      </c>
      <c r="AC2638">
        <v>0</v>
      </c>
      <c r="AD2638" s="27">
        <v>42316</v>
      </c>
      <c r="AE2638" t="s">
        <v>279</v>
      </c>
      <c r="AF2638" s="27">
        <v>42316</v>
      </c>
      <c r="AG2638" s="27">
        <v>42318</v>
      </c>
      <c r="AH2638">
        <v>1</v>
      </c>
      <c r="AJ2638" t="s">
        <v>9615</v>
      </c>
      <c r="AK2638" t="s">
        <v>462</v>
      </c>
      <c r="AL2638" s="27">
        <v>42316</v>
      </c>
      <c r="AM2638" t="s">
        <v>279</v>
      </c>
      <c r="AN2638" t="s">
        <v>238</v>
      </c>
      <c r="AO2638">
        <v>2</v>
      </c>
      <c r="AP2638" t="s">
        <v>239</v>
      </c>
      <c r="AQ2638" s="27">
        <v>41847</v>
      </c>
      <c r="AR2638" t="s">
        <v>240</v>
      </c>
      <c r="AS2638">
        <v>8</v>
      </c>
      <c r="AT2638" t="s">
        <v>269</v>
      </c>
      <c r="AU2638" s="27">
        <v>41847</v>
      </c>
    </row>
    <row r="2639" spans="1:47" x14ac:dyDescent="0.2">
      <c r="A2639">
        <v>2638</v>
      </c>
      <c r="B2639" t="s">
        <v>9616</v>
      </c>
      <c r="C2639" t="s">
        <v>9617</v>
      </c>
      <c r="D2639" t="s">
        <v>9618</v>
      </c>
      <c r="E2639" s="27">
        <v>41520</v>
      </c>
      <c r="F2639" t="s">
        <v>233</v>
      </c>
      <c r="G2639" s="27">
        <v>33730</v>
      </c>
      <c r="H2639">
        <v>23</v>
      </c>
      <c r="I2639" t="s">
        <v>259</v>
      </c>
      <c r="J2639" t="s">
        <v>245</v>
      </c>
      <c r="K2639">
        <v>0</v>
      </c>
      <c r="L2639">
        <v>4</v>
      </c>
      <c r="M2639">
        <v>0</v>
      </c>
      <c r="N2639">
        <v>3</v>
      </c>
      <c r="O2639">
        <v>0</v>
      </c>
      <c r="P2639">
        <v>-2</v>
      </c>
      <c r="Q2639" s="28">
        <v>41518.25277777778</v>
      </c>
      <c r="R2639" s="28">
        <v>41519.368055555555</v>
      </c>
      <c r="S2639" t="s">
        <v>9619</v>
      </c>
      <c r="T2639" s="27">
        <v>41518</v>
      </c>
      <c r="V2639">
        <v>2</v>
      </c>
      <c r="W2639" t="s">
        <v>36</v>
      </c>
      <c r="X2639" t="s">
        <v>279</v>
      </c>
      <c r="Y2639">
        <v>0</v>
      </c>
      <c r="AB2639" t="s">
        <v>237</v>
      </c>
      <c r="AH2639">
        <v>0</v>
      </c>
      <c r="AN2639" t="s">
        <v>238</v>
      </c>
      <c r="AO2639">
        <v>3</v>
      </c>
      <c r="AP2639" t="s">
        <v>239</v>
      </c>
      <c r="AQ2639" s="27">
        <v>41520</v>
      </c>
      <c r="AR2639" t="s">
        <v>240</v>
      </c>
      <c r="AS2639">
        <v>4</v>
      </c>
      <c r="AT2639" t="s">
        <v>239</v>
      </c>
      <c r="AU2639" s="27">
        <v>41520</v>
      </c>
    </row>
    <row r="2640" spans="1:47" x14ac:dyDescent="0.2">
      <c r="A2640">
        <v>2639</v>
      </c>
      <c r="B2640" t="s">
        <v>9620</v>
      </c>
      <c r="C2640" t="s">
        <v>813</v>
      </c>
      <c r="D2640" t="s">
        <v>839</v>
      </c>
      <c r="E2640" s="27">
        <v>41547</v>
      </c>
      <c r="F2640" t="s">
        <v>233</v>
      </c>
      <c r="G2640" s="27">
        <v>30820</v>
      </c>
      <c r="H2640">
        <v>31</v>
      </c>
      <c r="I2640" t="s">
        <v>244</v>
      </c>
      <c r="J2640" t="s">
        <v>250</v>
      </c>
      <c r="K2640">
        <v>0</v>
      </c>
      <c r="L2640">
        <v>2</v>
      </c>
      <c r="M2640">
        <v>0</v>
      </c>
      <c r="N2640">
        <v>0</v>
      </c>
      <c r="O2640">
        <v>0</v>
      </c>
      <c r="P2640">
        <v>0</v>
      </c>
      <c r="Q2640" s="28">
        <v>41547.199999999997</v>
      </c>
      <c r="R2640" s="28">
        <v>41547.334027777775</v>
      </c>
      <c r="S2640" t="s">
        <v>9621</v>
      </c>
      <c r="T2640" s="27">
        <v>41547</v>
      </c>
      <c r="V2640">
        <v>0</v>
      </c>
      <c r="W2640" t="s">
        <v>36</v>
      </c>
      <c r="X2640" t="s">
        <v>9622</v>
      </c>
      <c r="Y2640">
        <v>0</v>
      </c>
      <c r="AB2640" t="s">
        <v>237</v>
      </c>
      <c r="AH2640">
        <v>0</v>
      </c>
      <c r="AN2640" t="s">
        <v>238</v>
      </c>
      <c r="AO2640">
        <v>2</v>
      </c>
      <c r="AP2640" t="s">
        <v>239</v>
      </c>
      <c r="AQ2640" s="27">
        <v>41547</v>
      </c>
      <c r="AR2640" t="s">
        <v>240</v>
      </c>
      <c r="AS2640">
        <v>2</v>
      </c>
      <c r="AT2640" t="s">
        <v>239</v>
      </c>
      <c r="AU2640" s="27">
        <v>41547</v>
      </c>
    </row>
    <row r="2641" spans="1:47" x14ac:dyDescent="0.2">
      <c r="A2641">
        <v>2640</v>
      </c>
      <c r="B2641" t="s">
        <v>9623</v>
      </c>
      <c r="C2641" t="s">
        <v>9624</v>
      </c>
      <c r="D2641" t="s">
        <v>9625</v>
      </c>
      <c r="E2641" s="27">
        <v>41854</v>
      </c>
      <c r="F2641" t="s">
        <v>294</v>
      </c>
      <c r="G2641" s="27">
        <v>31875</v>
      </c>
      <c r="H2641">
        <v>29</v>
      </c>
      <c r="I2641" t="s">
        <v>244</v>
      </c>
      <c r="J2641" t="s">
        <v>245</v>
      </c>
      <c r="K2641">
        <v>0</v>
      </c>
      <c r="L2641">
        <v>4</v>
      </c>
      <c r="M2641">
        <v>0</v>
      </c>
      <c r="N2641">
        <v>0</v>
      </c>
      <c r="O2641">
        <v>1</v>
      </c>
      <c r="P2641">
        <v>-1</v>
      </c>
      <c r="Q2641" s="28">
        <v>41853.311805555553</v>
      </c>
      <c r="R2641" s="28">
        <v>41854.386111111111</v>
      </c>
      <c r="S2641" t="s">
        <v>9626</v>
      </c>
      <c r="T2641" s="27">
        <v>41853</v>
      </c>
      <c r="V2641">
        <v>1</v>
      </c>
      <c r="W2641" t="s">
        <v>32</v>
      </c>
      <c r="X2641" t="s">
        <v>359</v>
      </c>
      <c r="Y2641">
        <v>0</v>
      </c>
      <c r="AB2641" t="s">
        <v>237</v>
      </c>
      <c r="AH2641">
        <v>0</v>
      </c>
      <c r="AN2641" t="s">
        <v>238</v>
      </c>
      <c r="AO2641">
        <v>3</v>
      </c>
      <c r="AP2641" t="s">
        <v>239</v>
      </c>
      <c r="AQ2641" s="27">
        <v>41854</v>
      </c>
      <c r="AR2641" t="s">
        <v>240</v>
      </c>
      <c r="AS2641">
        <v>4</v>
      </c>
      <c r="AT2641" t="s">
        <v>239</v>
      </c>
      <c r="AU2641" s="27">
        <v>41854</v>
      </c>
    </row>
    <row r="2642" spans="1:47" x14ac:dyDescent="0.2">
      <c r="A2642">
        <v>2641</v>
      </c>
      <c r="B2642" t="s">
        <v>9627</v>
      </c>
      <c r="C2642" t="s">
        <v>9628</v>
      </c>
      <c r="D2642" t="s">
        <v>1671</v>
      </c>
      <c r="E2642" s="27">
        <v>41324</v>
      </c>
      <c r="F2642" t="s">
        <v>233</v>
      </c>
      <c r="G2642" s="27">
        <v>31145</v>
      </c>
      <c r="H2642">
        <v>31</v>
      </c>
      <c r="I2642" t="s">
        <v>244</v>
      </c>
      <c r="J2642" t="s">
        <v>22</v>
      </c>
      <c r="K2642">
        <v>0</v>
      </c>
      <c r="L2642">
        <v>3</v>
      </c>
      <c r="M2642">
        <v>0</v>
      </c>
      <c r="N2642">
        <v>0</v>
      </c>
      <c r="O2642">
        <v>0</v>
      </c>
      <c r="P2642">
        <v>-1</v>
      </c>
      <c r="Q2642" s="28">
        <v>41323.105555555558</v>
      </c>
      <c r="R2642" s="28">
        <v>41324.286805555559</v>
      </c>
      <c r="S2642" t="s">
        <v>9629</v>
      </c>
      <c r="T2642" s="27">
        <v>41323</v>
      </c>
      <c r="V2642">
        <v>1</v>
      </c>
      <c r="W2642" t="s">
        <v>36</v>
      </c>
      <c r="X2642" t="s">
        <v>279</v>
      </c>
      <c r="Y2642">
        <v>0</v>
      </c>
      <c r="AB2642" t="s">
        <v>237</v>
      </c>
      <c r="AH2642">
        <v>0</v>
      </c>
      <c r="AN2642" t="s">
        <v>238</v>
      </c>
      <c r="AO2642">
        <v>3</v>
      </c>
      <c r="AP2642" t="s">
        <v>239</v>
      </c>
      <c r="AQ2642" s="27">
        <v>41324</v>
      </c>
      <c r="AR2642" t="s">
        <v>240</v>
      </c>
      <c r="AS2642">
        <v>3</v>
      </c>
      <c r="AT2642" t="s">
        <v>239</v>
      </c>
      <c r="AU2642" s="27">
        <v>41324</v>
      </c>
    </row>
    <row r="2643" spans="1:47" x14ac:dyDescent="0.2">
      <c r="A2643">
        <v>2642</v>
      </c>
      <c r="B2643" t="s">
        <v>9630</v>
      </c>
      <c r="C2643" t="s">
        <v>1313</v>
      </c>
      <c r="D2643" t="s">
        <v>9631</v>
      </c>
      <c r="E2643" s="27">
        <v>41540</v>
      </c>
      <c r="F2643" t="s">
        <v>233</v>
      </c>
      <c r="G2643" s="27">
        <v>35196</v>
      </c>
      <c r="H2643">
        <v>19</v>
      </c>
      <c r="I2643" t="s">
        <v>259</v>
      </c>
      <c r="J2643" t="s">
        <v>353</v>
      </c>
      <c r="K2643">
        <v>1</v>
      </c>
      <c r="L2643">
        <v>9</v>
      </c>
      <c r="M2643">
        <v>0</v>
      </c>
      <c r="N2643">
        <v>0</v>
      </c>
      <c r="O2643">
        <v>1</v>
      </c>
      <c r="P2643">
        <v>-12</v>
      </c>
      <c r="Q2643" s="28">
        <v>41528.298611111109</v>
      </c>
      <c r="R2643" s="28">
        <v>41533.277777777781</v>
      </c>
      <c r="S2643" t="s">
        <v>9632</v>
      </c>
      <c r="U2643" s="27">
        <v>41528</v>
      </c>
      <c r="V2643">
        <v>12</v>
      </c>
      <c r="W2643" t="s">
        <v>32</v>
      </c>
      <c r="X2643" t="s">
        <v>274</v>
      </c>
      <c r="Y2643">
        <v>1</v>
      </c>
      <c r="AA2643" t="s">
        <v>9633</v>
      </c>
      <c r="AB2643" t="s">
        <v>36</v>
      </c>
      <c r="AC2643">
        <v>0</v>
      </c>
      <c r="AD2643" s="27">
        <v>42315</v>
      </c>
      <c r="AE2643" t="s">
        <v>279</v>
      </c>
      <c r="AF2643" s="27">
        <v>42315</v>
      </c>
      <c r="AG2643" s="27">
        <v>42318</v>
      </c>
      <c r="AH2643">
        <v>1</v>
      </c>
      <c r="AJ2643" t="s">
        <v>9633</v>
      </c>
      <c r="AK2643" t="s">
        <v>462</v>
      </c>
      <c r="AL2643" s="27">
        <v>42315</v>
      </c>
      <c r="AM2643" t="s">
        <v>279</v>
      </c>
      <c r="AN2643" t="s">
        <v>238</v>
      </c>
      <c r="AO2643">
        <v>10</v>
      </c>
      <c r="AP2643" t="s">
        <v>269</v>
      </c>
      <c r="AQ2643" s="27">
        <v>41540</v>
      </c>
      <c r="AR2643" t="s">
        <v>240</v>
      </c>
      <c r="AS2643">
        <v>9</v>
      </c>
      <c r="AT2643" t="s">
        <v>269</v>
      </c>
      <c r="AU2643" s="27">
        <v>41540</v>
      </c>
    </row>
    <row r="2644" spans="1:47" x14ac:dyDescent="0.2">
      <c r="A2644">
        <v>2643</v>
      </c>
      <c r="B2644" t="s">
        <v>9634</v>
      </c>
      <c r="C2644" t="s">
        <v>315</v>
      </c>
      <c r="D2644" t="s">
        <v>9635</v>
      </c>
      <c r="E2644" s="27">
        <v>41334</v>
      </c>
      <c r="F2644" t="s">
        <v>233</v>
      </c>
      <c r="G2644" s="27">
        <v>30492</v>
      </c>
      <c r="H2644">
        <v>32</v>
      </c>
      <c r="I2644" t="s">
        <v>244</v>
      </c>
      <c r="J2644" t="s">
        <v>245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 s="28">
        <v>41334.128472222219</v>
      </c>
      <c r="R2644" s="28">
        <v>41334.336805555555</v>
      </c>
      <c r="S2644" t="s">
        <v>9636</v>
      </c>
      <c r="T2644" s="27">
        <v>41334</v>
      </c>
      <c r="V2644">
        <v>0</v>
      </c>
      <c r="W2644" t="s">
        <v>32</v>
      </c>
      <c r="X2644" t="s">
        <v>6450</v>
      </c>
      <c r="Y2644">
        <v>0</v>
      </c>
      <c r="AB2644" t="s">
        <v>237</v>
      </c>
      <c r="AH2644">
        <v>0</v>
      </c>
      <c r="AN2644" t="s">
        <v>238</v>
      </c>
      <c r="AO2644">
        <v>1</v>
      </c>
      <c r="AP2644" t="s">
        <v>239</v>
      </c>
      <c r="AQ2644" s="27">
        <v>41334</v>
      </c>
      <c r="AR2644" t="s">
        <v>240</v>
      </c>
      <c r="AS2644">
        <v>1</v>
      </c>
      <c r="AT2644" t="s">
        <v>239</v>
      </c>
      <c r="AU2644" s="27">
        <v>41334</v>
      </c>
    </row>
    <row r="2645" spans="1:47" x14ac:dyDescent="0.2">
      <c r="A2645">
        <v>2644</v>
      </c>
      <c r="B2645" t="s">
        <v>9637</v>
      </c>
      <c r="C2645" t="s">
        <v>400</v>
      </c>
      <c r="D2645" t="s">
        <v>9638</v>
      </c>
      <c r="E2645" s="27">
        <v>41611</v>
      </c>
      <c r="F2645" t="s">
        <v>233</v>
      </c>
      <c r="G2645" s="27">
        <v>31417</v>
      </c>
      <c r="H2645">
        <v>30</v>
      </c>
      <c r="I2645" t="s">
        <v>244</v>
      </c>
      <c r="J2645" t="s">
        <v>245</v>
      </c>
      <c r="K2645">
        <v>0</v>
      </c>
      <c r="L2645">
        <v>3</v>
      </c>
      <c r="M2645">
        <v>0</v>
      </c>
      <c r="N2645">
        <v>0</v>
      </c>
      <c r="O2645">
        <v>1</v>
      </c>
      <c r="P2645">
        <v>-1</v>
      </c>
      <c r="Q2645" s="28">
        <v>41610.254166666666</v>
      </c>
      <c r="R2645" s="28">
        <v>41611.059027777781</v>
      </c>
      <c r="S2645" t="s">
        <v>9639</v>
      </c>
      <c r="T2645" s="27">
        <v>41610</v>
      </c>
      <c r="V2645">
        <v>1</v>
      </c>
      <c r="W2645" t="s">
        <v>36</v>
      </c>
      <c r="X2645" t="s">
        <v>263</v>
      </c>
      <c r="Y2645">
        <v>1</v>
      </c>
      <c r="AA2645" t="s">
        <v>9640</v>
      </c>
      <c r="AB2645" t="s">
        <v>36</v>
      </c>
      <c r="AC2645">
        <v>166</v>
      </c>
      <c r="AD2645" s="27">
        <v>41733</v>
      </c>
      <c r="AE2645" t="s">
        <v>324</v>
      </c>
      <c r="AF2645" s="27">
        <v>41899</v>
      </c>
      <c r="AG2645" s="27">
        <v>41902</v>
      </c>
      <c r="AH2645">
        <v>0</v>
      </c>
      <c r="AN2645" t="s">
        <v>238</v>
      </c>
      <c r="AO2645">
        <v>2</v>
      </c>
      <c r="AP2645" t="s">
        <v>239</v>
      </c>
      <c r="AQ2645" s="27">
        <v>41611</v>
      </c>
      <c r="AR2645" t="s">
        <v>240</v>
      </c>
      <c r="AS2645">
        <v>3</v>
      </c>
      <c r="AT2645" t="s">
        <v>239</v>
      </c>
      <c r="AU2645" s="27">
        <v>41611</v>
      </c>
    </row>
    <row r="2646" spans="1:47" x14ac:dyDescent="0.2">
      <c r="A2646">
        <v>2645</v>
      </c>
      <c r="B2646" t="s">
        <v>9641</v>
      </c>
      <c r="C2646" t="s">
        <v>9642</v>
      </c>
      <c r="D2646" t="s">
        <v>477</v>
      </c>
      <c r="E2646" s="27">
        <v>41432</v>
      </c>
      <c r="F2646" t="s">
        <v>294</v>
      </c>
      <c r="G2646" s="27">
        <v>24911</v>
      </c>
      <c r="H2646">
        <v>48</v>
      </c>
      <c r="I2646" t="s">
        <v>234</v>
      </c>
      <c r="J2646" t="s">
        <v>353</v>
      </c>
      <c r="K2646">
        <v>0</v>
      </c>
      <c r="L2646">
        <v>6</v>
      </c>
      <c r="M2646">
        <v>0</v>
      </c>
      <c r="N2646">
        <v>0</v>
      </c>
      <c r="O2646">
        <v>9</v>
      </c>
      <c r="P2646">
        <v>-87</v>
      </c>
      <c r="Q2646" s="28">
        <v>41345.21875</v>
      </c>
      <c r="R2646" s="28">
        <v>41402.399305555555</v>
      </c>
      <c r="S2646" t="s">
        <v>9643</v>
      </c>
      <c r="U2646" s="27">
        <v>41345</v>
      </c>
      <c r="V2646">
        <v>87</v>
      </c>
      <c r="W2646" t="s">
        <v>32</v>
      </c>
      <c r="X2646" t="s">
        <v>274</v>
      </c>
      <c r="Y2646">
        <v>0</v>
      </c>
      <c r="AB2646" t="s">
        <v>237</v>
      </c>
      <c r="AH2646">
        <v>0</v>
      </c>
      <c r="AN2646" t="s">
        <v>238</v>
      </c>
      <c r="AO2646">
        <v>6</v>
      </c>
      <c r="AP2646" t="s">
        <v>246</v>
      </c>
      <c r="AQ2646" s="27">
        <v>41432</v>
      </c>
      <c r="AR2646" t="s">
        <v>240</v>
      </c>
      <c r="AS2646">
        <v>6</v>
      </c>
      <c r="AT2646" t="s">
        <v>246</v>
      </c>
      <c r="AU2646" s="27">
        <v>41432</v>
      </c>
    </row>
    <row r="2647" spans="1:47" x14ac:dyDescent="0.2">
      <c r="A2647">
        <v>2646</v>
      </c>
      <c r="B2647" t="s">
        <v>9644</v>
      </c>
      <c r="C2647" t="s">
        <v>242</v>
      </c>
      <c r="D2647" t="s">
        <v>9645</v>
      </c>
      <c r="E2647" s="27">
        <v>41794</v>
      </c>
      <c r="F2647" t="s">
        <v>233</v>
      </c>
      <c r="G2647" s="27">
        <v>29023</v>
      </c>
      <c r="H2647">
        <v>36</v>
      </c>
      <c r="I2647" t="s">
        <v>244</v>
      </c>
      <c r="J2647" t="s">
        <v>245</v>
      </c>
      <c r="K2647">
        <v>0</v>
      </c>
      <c r="L2647">
        <v>6</v>
      </c>
      <c r="M2647">
        <v>0</v>
      </c>
      <c r="N2647">
        <v>0</v>
      </c>
      <c r="O2647">
        <v>9</v>
      </c>
      <c r="S2647" t="s">
        <v>9646</v>
      </c>
      <c r="U2647" s="27">
        <v>41669</v>
      </c>
      <c r="V2647">
        <v>125</v>
      </c>
      <c r="W2647" t="s">
        <v>32</v>
      </c>
      <c r="X2647" t="s">
        <v>274</v>
      </c>
      <c r="Y2647">
        <v>0</v>
      </c>
      <c r="AB2647" t="s">
        <v>237</v>
      </c>
      <c r="AH2647">
        <v>0</v>
      </c>
      <c r="AN2647" t="s">
        <v>238</v>
      </c>
      <c r="AO2647">
        <v>7</v>
      </c>
      <c r="AP2647" t="s">
        <v>246</v>
      </c>
      <c r="AQ2647" s="27">
        <v>41794</v>
      </c>
      <c r="AR2647" t="s">
        <v>240</v>
      </c>
      <c r="AS2647">
        <v>6</v>
      </c>
      <c r="AT2647" t="s">
        <v>246</v>
      </c>
      <c r="AU2647" s="27">
        <v>41794</v>
      </c>
    </row>
    <row r="2648" spans="1:47" x14ac:dyDescent="0.2">
      <c r="A2648">
        <v>2647</v>
      </c>
      <c r="B2648" t="s">
        <v>9647</v>
      </c>
      <c r="C2648" t="s">
        <v>901</v>
      </c>
      <c r="D2648" t="s">
        <v>9648</v>
      </c>
      <c r="E2648" s="27">
        <v>41765</v>
      </c>
      <c r="F2648" t="s">
        <v>233</v>
      </c>
      <c r="G2648" s="27">
        <v>33888</v>
      </c>
      <c r="H2648">
        <v>23</v>
      </c>
      <c r="I2648" t="s">
        <v>259</v>
      </c>
      <c r="J2648" t="s">
        <v>353</v>
      </c>
      <c r="K2648">
        <v>0</v>
      </c>
      <c r="L2648">
        <v>2</v>
      </c>
      <c r="M2648">
        <v>0</v>
      </c>
      <c r="N2648">
        <v>0</v>
      </c>
      <c r="O2648">
        <v>0</v>
      </c>
      <c r="P2648">
        <v>-1</v>
      </c>
      <c r="Q2648" s="28">
        <v>41764.201388888891</v>
      </c>
      <c r="R2648" s="28">
        <v>41765.376388888886</v>
      </c>
      <c r="S2648" t="s">
        <v>9649</v>
      </c>
      <c r="T2648" s="27">
        <v>41764</v>
      </c>
      <c r="V2648">
        <v>1</v>
      </c>
      <c r="W2648" t="s">
        <v>36</v>
      </c>
      <c r="X2648" t="s">
        <v>279</v>
      </c>
      <c r="Y2648">
        <v>0</v>
      </c>
      <c r="AB2648" t="s">
        <v>237</v>
      </c>
      <c r="AH2648">
        <v>0</v>
      </c>
      <c r="AN2648" t="s">
        <v>238</v>
      </c>
      <c r="AO2648">
        <v>3</v>
      </c>
      <c r="AP2648" t="s">
        <v>239</v>
      </c>
      <c r="AQ2648" s="27">
        <v>41765</v>
      </c>
      <c r="AR2648" t="s">
        <v>240</v>
      </c>
      <c r="AS2648">
        <v>2</v>
      </c>
      <c r="AT2648" t="s">
        <v>239</v>
      </c>
      <c r="AU2648" s="27">
        <v>41765</v>
      </c>
    </row>
    <row r="2649" spans="1:47" x14ac:dyDescent="0.2">
      <c r="A2649">
        <v>2648</v>
      </c>
      <c r="B2649" t="s">
        <v>9650</v>
      </c>
      <c r="C2649" t="s">
        <v>2634</v>
      </c>
      <c r="D2649" t="s">
        <v>1120</v>
      </c>
      <c r="E2649" s="27">
        <v>41921</v>
      </c>
      <c r="F2649" t="s">
        <v>233</v>
      </c>
      <c r="G2649" s="27">
        <v>31510</v>
      </c>
      <c r="H2649">
        <v>30</v>
      </c>
      <c r="I2649" t="s">
        <v>244</v>
      </c>
      <c r="J2649" t="s">
        <v>250</v>
      </c>
      <c r="K2649">
        <v>0</v>
      </c>
      <c r="L2649">
        <v>2</v>
      </c>
      <c r="M2649">
        <v>0</v>
      </c>
      <c r="N2649">
        <v>0</v>
      </c>
      <c r="O2649">
        <v>0</v>
      </c>
      <c r="P2649">
        <v>-1</v>
      </c>
      <c r="Q2649" s="28">
        <v>41920.289583333331</v>
      </c>
      <c r="R2649" s="28">
        <v>41921.338194444441</v>
      </c>
      <c r="S2649" t="s">
        <v>9651</v>
      </c>
      <c r="T2649" s="27">
        <v>41920</v>
      </c>
      <c r="V2649">
        <v>1</v>
      </c>
      <c r="W2649" t="s">
        <v>36</v>
      </c>
      <c r="X2649" t="s">
        <v>279</v>
      </c>
      <c r="Y2649">
        <v>0</v>
      </c>
      <c r="AB2649" t="s">
        <v>237</v>
      </c>
      <c r="AH2649">
        <v>0</v>
      </c>
      <c r="AN2649" t="s">
        <v>238</v>
      </c>
      <c r="AO2649">
        <v>2</v>
      </c>
      <c r="AP2649" t="s">
        <v>239</v>
      </c>
      <c r="AQ2649" s="27">
        <v>41921</v>
      </c>
      <c r="AR2649" t="s">
        <v>240</v>
      </c>
      <c r="AS2649">
        <v>2</v>
      </c>
      <c r="AT2649" t="s">
        <v>239</v>
      </c>
      <c r="AU2649" s="27">
        <v>41921</v>
      </c>
    </row>
    <row r="2650" spans="1:47" x14ac:dyDescent="0.2">
      <c r="A2650">
        <v>2649</v>
      </c>
      <c r="B2650" t="s">
        <v>9652</v>
      </c>
      <c r="C2650" t="s">
        <v>1481</v>
      </c>
      <c r="D2650" t="s">
        <v>9653</v>
      </c>
      <c r="E2650" s="27">
        <v>41537</v>
      </c>
      <c r="F2650" t="s">
        <v>233</v>
      </c>
      <c r="G2650" s="27">
        <v>18294</v>
      </c>
      <c r="H2650">
        <v>66</v>
      </c>
      <c r="I2650" t="s">
        <v>234</v>
      </c>
      <c r="J2650" t="s">
        <v>245</v>
      </c>
      <c r="K2650">
        <v>0</v>
      </c>
      <c r="L2650">
        <v>1</v>
      </c>
      <c r="M2650">
        <v>0</v>
      </c>
      <c r="N2650">
        <v>0</v>
      </c>
      <c r="O2650">
        <v>1</v>
      </c>
      <c r="P2650">
        <v>-1</v>
      </c>
      <c r="Q2650" s="28">
        <v>41536.429166666669</v>
      </c>
      <c r="R2650" s="28">
        <v>41537.362500000003</v>
      </c>
      <c r="S2650" t="s">
        <v>9654</v>
      </c>
      <c r="U2650" s="27">
        <v>41536</v>
      </c>
      <c r="V2650">
        <v>1</v>
      </c>
      <c r="W2650" t="s">
        <v>32</v>
      </c>
      <c r="X2650" t="s">
        <v>274</v>
      </c>
      <c r="Y2650">
        <v>0</v>
      </c>
      <c r="AB2650" t="s">
        <v>237</v>
      </c>
      <c r="AH2650">
        <v>0</v>
      </c>
      <c r="AN2650" t="s">
        <v>238</v>
      </c>
      <c r="AO2650">
        <v>1</v>
      </c>
      <c r="AP2650" t="s">
        <v>239</v>
      </c>
      <c r="AQ2650" s="27">
        <v>41537</v>
      </c>
      <c r="AR2650" t="s">
        <v>240</v>
      </c>
      <c r="AS2650">
        <v>1</v>
      </c>
      <c r="AT2650" t="s">
        <v>239</v>
      </c>
      <c r="AU2650" s="27">
        <v>41537</v>
      </c>
    </row>
    <row r="2651" spans="1:47" x14ac:dyDescent="0.2">
      <c r="A2651">
        <v>2650</v>
      </c>
      <c r="B2651" t="s">
        <v>9655</v>
      </c>
      <c r="C2651" t="s">
        <v>9656</v>
      </c>
      <c r="D2651" t="s">
        <v>9657</v>
      </c>
      <c r="E2651" s="27">
        <v>41723</v>
      </c>
      <c r="F2651" t="s">
        <v>294</v>
      </c>
      <c r="G2651" s="27">
        <v>27575</v>
      </c>
      <c r="H2651">
        <v>40</v>
      </c>
      <c r="I2651" t="s">
        <v>244</v>
      </c>
      <c r="J2651" t="s">
        <v>250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 s="28">
        <v>41723.525000000001</v>
      </c>
      <c r="R2651" s="28">
        <v>41723.345833333333</v>
      </c>
      <c r="S2651" t="s">
        <v>9658</v>
      </c>
      <c r="T2651" s="27">
        <v>41722</v>
      </c>
      <c r="V2651">
        <v>1</v>
      </c>
      <c r="W2651" t="s">
        <v>32</v>
      </c>
      <c r="X2651" t="s">
        <v>1331</v>
      </c>
      <c r="Y2651">
        <v>0</v>
      </c>
      <c r="AB2651" t="s">
        <v>237</v>
      </c>
      <c r="AH2651">
        <v>0</v>
      </c>
      <c r="AN2651" t="s">
        <v>238</v>
      </c>
      <c r="AO2651">
        <v>1</v>
      </c>
      <c r="AP2651" t="s">
        <v>239</v>
      </c>
      <c r="AQ2651" s="27">
        <v>41723</v>
      </c>
      <c r="AR2651" t="s">
        <v>240</v>
      </c>
      <c r="AS2651">
        <v>1</v>
      </c>
      <c r="AT2651" t="s">
        <v>239</v>
      </c>
      <c r="AU2651" s="27">
        <v>41723</v>
      </c>
    </row>
    <row r="2652" spans="1:47" x14ac:dyDescent="0.2">
      <c r="A2652">
        <v>2651</v>
      </c>
      <c r="B2652" t="s">
        <v>9659</v>
      </c>
      <c r="C2652" t="s">
        <v>6200</v>
      </c>
      <c r="D2652" t="s">
        <v>3767</v>
      </c>
      <c r="E2652" s="27">
        <v>41488</v>
      </c>
      <c r="F2652" t="s">
        <v>233</v>
      </c>
      <c r="G2652" s="27">
        <v>20802</v>
      </c>
      <c r="H2652">
        <v>59</v>
      </c>
      <c r="I2652" t="s">
        <v>234</v>
      </c>
      <c r="J2652" t="s">
        <v>250</v>
      </c>
      <c r="K2652">
        <v>0</v>
      </c>
      <c r="L2652">
        <v>2</v>
      </c>
      <c r="M2652">
        <v>0</v>
      </c>
      <c r="N2652">
        <v>0</v>
      </c>
      <c r="O2652">
        <v>4</v>
      </c>
      <c r="P2652">
        <v>0</v>
      </c>
      <c r="Q2652" s="28">
        <v>41488.199999999997</v>
      </c>
      <c r="R2652" s="28">
        <v>41489.17083333333</v>
      </c>
      <c r="S2652" t="s">
        <v>9660</v>
      </c>
      <c r="T2652" s="27">
        <v>41487</v>
      </c>
      <c r="V2652">
        <v>1</v>
      </c>
      <c r="W2652" t="s">
        <v>36</v>
      </c>
      <c r="X2652" t="s">
        <v>279</v>
      </c>
      <c r="Y2652">
        <v>0</v>
      </c>
      <c r="AB2652" t="s">
        <v>237</v>
      </c>
      <c r="AH2652">
        <v>0</v>
      </c>
      <c r="AN2652" t="s">
        <v>238</v>
      </c>
      <c r="AO2652">
        <v>2</v>
      </c>
      <c r="AP2652" t="s">
        <v>239</v>
      </c>
      <c r="AQ2652" s="27">
        <v>41488</v>
      </c>
      <c r="AR2652" t="s">
        <v>240</v>
      </c>
      <c r="AS2652">
        <v>2</v>
      </c>
      <c r="AT2652" t="s">
        <v>239</v>
      </c>
      <c r="AU2652" s="27">
        <v>41488</v>
      </c>
    </row>
    <row r="2653" spans="1:47" x14ac:dyDescent="0.2">
      <c r="A2653">
        <v>2652</v>
      </c>
      <c r="B2653" t="s">
        <v>9661</v>
      </c>
      <c r="C2653" t="s">
        <v>2972</v>
      </c>
      <c r="D2653" t="s">
        <v>1804</v>
      </c>
      <c r="E2653" s="27">
        <v>41578</v>
      </c>
      <c r="F2653" t="s">
        <v>233</v>
      </c>
      <c r="G2653" s="27">
        <v>33045</v>
      </c>
      <c r="H2653">
        <v>25</v>
      </c>
      <c r="I2653" t="s">
        <v>244</v>
      </c>
      <c r="J2653" t="s">
        <v>250</v>
      </c>
      <c r="K2653">
        <v>0</v>
      </c>
      <c r="L2653">
        <v>7</v>
      </c>
      <c r="M2653">
        <v>0</v>
      </c>
      <c r="N2653">
        <v>0</v>
      </c>
      <c r="O2653">
        <v>5</v>
      </c>
      <c r="P2653">
        <v>118</v>
      </c>
      <c r="Q2653" s="28">
        <v>41696.382638888892</v>
      </c>
      <c r="R2653" s="28">
        <v>41781.464583333334</v>
      </c>
      <c r="S2653" t="s">
        <v>9662</v>
      </c>
      <c r="U2653" s="27">
        <v>41458</v>
      </c>
      <c r="V2653">
        <v>120</v>
      </c>
      <c r="W2653" t="s">
        <v>32</v>
      </c>
      <c r="X2653" t="s">
        <v>274</v>
      </c>
      <c r="Y2653">
        <v>0</v>
      </c>
      <c r="AB2653" t="s">
        <v>237</v>
      </c>
      <c r="AH2653">
        <v>0</v>
      </c>
      <c r="AN2653" t="s">
        <v>238</v>
      </c>
      <c r="AO2653">
        <v>7</v>
      </c>
      <c r="AP2653" t="s">
        <v>246</v>
      </c>
      <c r="AQ2653" s="27">
        <v>41578</v>
      </c>
      <c r="AR2653" t="s">
        <v>240</v>
      </c>
      <c r="AS2653">
        <v>7</v>
      </c>
      <c r="AT2653" t="s">
        <v>246</v>
      </c>
      <c r="AU2653" s="27">
        <v>41578</v>
      </c>
    </row>
    <row r="2654" spans="1:47" x14ac:dyDescent="0.2">
      <c r="A2654">
        <v>2653</v>
      </c>
      <c r="B2654" t="s">
        <v>9663</v>
      </c>
      <c r="C2654" t="s">
        <v>928</v>
      </c>
      <c r="D2654" t="s">
        <v>9664</v>
      </c>
      <c r="E2654" s="27">
        <v>41697</v>
      </c>
      <c r="F2654" t="s">
        <v>233</v>
      </c>
      <c r="G2654" s="27">
        <v>24076</v>
      </c>
      <c r="H2654">
        <v>50</v>
      </c>
      <c r="I2654" t="s">
        <v>234</v>
      </c>
      <c r="J2654" t="s">
        <v>245</v>
      </c>
      <c r="K2654">
        <v>0</v>
      </c>
      <c r="L2654">
        <v>1</v>
      </c>
      <c r="M2654">
        <v>0</v>
      </c>
      <c r="N2654">
        <v>0</v>
      </c>
      <c r="O2654">
        <v>1</v>
      </c>
      <c r="P2654">
        <v>-21</v>
      </c>
      <c r="Q2654" s="28">
        <v>41676.047222222223</v>
      </c>
      <c r="R2654" s="28">
        <v>41697.441666666666</v>
      </c>
      <c r="S2654" t="s">
        <v>9665</v>
      </c>
      <c r="T2654" s="27">
        <v>41675</v>
      </c>
      <c r="V2654">
        <v>22</v>
      </c>
      <c r="W2654" t="s">
        <v>32</v>
      </c>
      <c r="X2654" t="s">
        <v>254</v>
      </c>
      <c r="Y2654">
        <v>0</v>
      </c>
      <c r="AB2654" t="s">
        <v>237</v>
      </c>
      <c r="AH2654">
        <v>0</v>
      </c>
      <c r="AN2654" t="s">
        <v>238</v>
      </c>
      <c r="AO2654">
        <v>1</v>
      </c>
      <c r="AP2654" t="s">
        <v>239</v>
      </c>
      <c r="AQ2654" s="27">
        <v>41697</v>
      </c>
      <c r="AR2654" t="s">
        <v>240</v>
      </c>
      <c r="AS2654">
        <v>1</v>
      </c>
      <c r="AT2654" t="s">
        <v>239</v>
      </c>
      <c r="AU2654" s="27">
        <v>41697</v>
      </c>
    </row>
    <row r="2655" spans="1:47" x14ac:dyDescent="0.2">
      <c r="A2655">
        <v>2654</v>
      </c>
      <c r="B2655" t="s">
        <v>9666</v>
      </c>
      <c r="C2655" t="s">
        <v>242</v>
      </c>
      <c r="D2655" t="s">
        <v>9667</v>
      </c>
      <c r="E2655" s="27">
        <v>41565</v>
      </c>
      <c r="F2655" t="s">
        <v>233</v>
      </c>
      <c r="G2655" s="27">
        <v>32416</v>
      </c>
      <c r="H2655">
        <v>27</v>
      </c>
      <c r="I2655" t="s">
        <v>244</v>
      </c>
      <c r="J2655" t="s">
        <v>250</v>
      </c>
      <c r="K2655">
        <v>0</v>
      </c>
      <c r="L2655">
        <v>7</v>
      </c>
      <c r="M2655">
        <v>0</v>
      </c>
      <c r="N2655">
        <v>0</v>
      </c>
      <c r="O2655">
        <v>3</v>
      </c>
      <c r="P2655">
        <v>-23</v>
      </c>
      <c r="Q2655" s="28">
        <v>41542.180555555555</v>
      </c>
      <c r="R2655" s="28">
        <v>41543.397222222222</v>
      </c>
      <c r="S2655" t="s">
        <v>9668</v>
      </c>
      <c r="T2655" s="27">
        <v>41283</v>
      </c>
      <c r="V2655">
        <v>282</v>
      </c>
      <c r="W2655" t="s">
        <v>36</v>
      </c>
      <c r="X2655" t="s">
        <v>3383</v>
      </c>
      <c r="Y2655">
        <v>0</v>
      </c>
      <c r="AB2655" t="s">
        <v>237</v>
      </c>
      <c r="AH2655">
        <v>0</v>
      </c>
      <c r="AN2655" t="s">
        <v>238</v>
      </c>
      <c r="AO2655">
        <v>3</v>
      </c>
      <c r="AP2655" t="s">
        <v>239</v>
      </c>
      <c r="AQ2655" s="27">
        <v>41565</v>
      </c>
      <c r="AR2655" t="s">
        <v>240</v>
      </c>
      <c r="AS2655">
        <v>7</v>
      </c>
      <c r="AT2655" t="s">
        <v>246</v>
      </c>
      <c r="AU2655" s="27">
        <v>41565</v>
      </c>
    </row>
    <row r="2656" spans="1:47" x14ac:dyDescent="0.2">
      <c r="A2656">
        <v>2655</v>
      </c>
      <c r="B2656" t="s">
        <v>9669</v>
      </c>
      <c r="C2656" t="s">
        <v>1793</v>
      </c>
      <c r="D2656" t="s">
        <v>9670</v>
      </c>
      <c r="E2656" s="27">
        <v>41284</v>
      </c>
      <c r="F2656" t="s">
        <v>233</v>
      </c>
      <c r="G2656" s="27">
        <v>34290</v>
      </c>
      <c r="H2656">
        <v>22</v>
      </c>
      <c r="I2656" t="s">
        <v>259</v>
      </c>
      <c r="J2656" t="s">
        <v>250</v>
      </c>
      <c r="K2656">
        <v>0</v>
      </c>
      <c r="L2656">
        <v>3</v>
      </c>
      <c r="M2656">
        <v>0</v>
      </c>
      <c r="N2656">
        <v>0</v>
      </c>
      <c r="O2656">
        <v>0</v>
      </c>
      <c r="P2656">
        <v>-1</v>
      </c>
      <c r="Q2656" s="28">
        <v>41283.347916666666</v>
      </c>
      <c r="R2656" s="28">
        <v>41284.061111111114</v>
      </c>
      <c r="S2656" t="s">
        <v>9671</v>
      </c>
      <c r="T2656" s="27">
        <v>41283</v>
      </c>
      <c r="V2656">
        <v>1</v>
      </c>
      <c r="W2656" t="s">
        <v>32</v>
      </c>
      <c r="X2656" t="s">
        <v>359</v>
      </c>
      <c r="Y2656">
        <v>0</v>
      </c>
      <c r="AB2656" t="s">
        <v>237</v>
      </c>
      <c r="AH2656">
        <v>0</v>
      </c>
      <c r="AN2656" t="s">
        <v>238</v>
      </c>
      <c r="AO2656">
        <v>6</v>
      </c>
      <c r="AP2656" t="s">
        <v>246</v>
      </c>
      <c r="AQ2656" s="27">
        <v>41284</v>
      </c>
      <c r="AR2656" t="s">
        <v>240</v>
      </c>
      <c r="AS2656">
        <v>3</v>
      </c>
      <c r="AT2656" t="s">
        <v>239</v>
      </c>
      <c r="AU2656" s="27">
        <v>41284</v>
      </c>
    </row>
    <row r="2657" spans="1:47" x14ac:dyDescent="0.2">
      <c r="A2657">
        <v>2656</v>
      </c>
      <c r="B2657" t="s">
        <v>9672</v>
      </c>
      <c r="C2657" t="s">
        <v>1481</v>
      </c>
      <c r="D2657" t="s">
        <v>9673</v>
      </c>
      <c r="E2657" s="27">
        <v>41411</v>
      </c>
      <c r="F2657" t="s">
        <v>233</v>
      </c>
      <c r="G2657" s="27">
        <v>21216</v>
      </c>
      <c r="H2657">
        <v>58</v>
      </c>
      <c r="I2657" t="s">
        <v>234</v>
      </c>
      <c r="J2657" t="s">
        <v>245</v>
      </c>
      <c r="K2657">
        <v>0</v>
      </c>
      <c r="L2657">
        <v>1</v>
      </c>
      <c r="M2657">
        <v>0</v>
      </c>
      <c r="N2657">
        <v>0</v>
      </c>
      <c r="O2657">
        <v>1</v>
      </c>
      <c r="P2657">
        <v>-1</v>
      </c>
      <c r="Q2657" s="28">
        <v>41410.055555555555</v>
      </c>
      <c r="R2657" s="28">
        <v>41411.050000000003</v>
      </c>
      <c r="S2657" t="s">
        <v>9674</v>
      </c>
      <c r="T2657" s="27">
        <v>41410</v>
      </c>
      <c r="V2657">
        <v>1</v>
      </c>
      <c r="W2657" t="s">
        <v>32</v>
      </c>
      <c r="X2657" t="s">
        <v>503</v>
      </c>
      <c r="Y2657">
        <v>0</v>
      </c>
      <c r="AB2657" t="s">
        <v>237</v>
      </c>
      <c r="AH2657">
        <v>0</v>
      </c>
      <c r="AN2657" t="s">
        <v>238</v>
      </c>
      <c r="AO2657">
        <v>1</v>
      </c>
      <c r="AP2657" t="s">
        <v>239</v>
      </c>
      <c r="AQ2657" s="27">
        <v>41411</v>
      </c>
      <c r="AR2657" t="s">
        <v>240</v>
      </c>
      <c r="AS2657">
        <v>1</v>
      </c>
      <c r="AT2657" t="s">
        <v>239</v>
      </c>
      <c r="AU2657" s="27">
        <v>41411</v>
      </c>
    </row>
    <row r="2658" spans="1:47" x14ac:dyDescent="0.2">
      <c r="A2658">
        <v>2657</v>
      </c>
      <c r="B2658" t="s">
        <v>9675</v>
      </c>
      <c r="C2658" t="s">
        <v>5580</v>
      </c>
      <c r="D2658" t="s">
        <v>586</v>
      </c>
      <c r="E2658" s="27">
        <v>41339</v>
      </c>
      <c r="F2658" t="s">
        <v>233</v>
      </c>
      <c r="G2658" s="27">
        <v>24523</v>
      </c>
      <c r="H2658">
        <v>49</v>
      </c>
      <c r="I2658" t="s">
        <v>234</v>
      </c>
      <c r="J2658" t="s">
        <v>250</v>
      </c>
      <c r="K2658">
        <v>0</v>
      </c>
      <c r="L2658">
        <v>1</v>
      </c>
      <c r="M2658">
        <v>0</v>
      </c>
      <c r="N2658">
        <v>0</v>
      </c>
      <c r="O2658">
        <v>1</v>
      </c>
      <c r="S2658" t="s">
        <v>9676</v>
      </c>
      <c r="T2658" s="27">
        <v>41338</v>
      </c>
      <c r="V2658">
        <v>1</v>
      </c>
      <c r="W2658" t="s">
        <v>36</v>
      </c>
      <c r="X2658" t="s">
        <v>279</v>
      </c>
      <c r="Y2658">
        <v>0</v>
      </c>
      <c r="AB2658" t="s">
        <v>237</v>
      </c>
      <c r="AH2658">
        <v>0</v>
      </c>
      <c r="AN2658" t="s">
        <v>238</v>
      </c>
      <c r="AO2658">
        <v>1</v>
      </c>
      <c r="AP2658" t="s">
        <v>239</v>
      </c>
      <c r="AQ2658" s="27">
        <v>41339</v>
      </c>
      <c r="AR2658" t="s">
        <v>240</v>
      </c>
      <c r="AS2658">
        <v>1</v>
      </c>
      <c r="AT2658" t="s">
        <v>239</v>
      </c>
      <c r="AU2658" s="27">
        <v>41339</v>
      </c>
    </row>
    <row r="2659" spans="1:47" x14ac:dyDescent="0.2">
      <c r="A2659">
        <v>2658</v>
      </c>
      <c r="B2659" t="s">
        <v>9677</v>
      </c>
      <c r="C2659" t="s">
        <v>9678</v>
      </c>
      <c r="D2659" t="s">
        <v>9679</v>
      </c>
      <c r="E2659" s="27">
        <v>41645</v>
      </c>
      <c r="F2659" t="s">
        <v>233</v>
      </c>
      <c r="G2659" s="27">
        <v>31683</v>
      </c>
      <c r="H2659">
        <v>29</v>
      </c>
      <c r="I2659" t="s">
        <v>244</v>
      </c>
      <c r="J2659" t="s">
        <v>245</v>
      </c>
      <c r="K2659">
        <v>0</v>
      </c>
      <c r="L2659">
        <v>3</v>
      </c>
      <c r="M2659">
        <v>0</v>
      </c>
      <c r="N2659">
        <v>0</v>
      </c>
      <c r="O2659">
        <v>2</v>
      </c>
      <c r="P2659">
        <v>-2</v>
      </c>
      <c r="Q2659" s="28">
        <v>41643.383333333331</v>
      </c>
      <c r="R2659" s="28">
        <v>41645.461805555555</v>
      </c>
      <c r="S2659" t="s">
        <v>9680</v>
      </c>
      <c r="T2659" s="27">
        <v>41643</v>
      </c>
      <c r="V2659">
        <v>2</v>
      </c>
      <c r="W2659" t="s">
        <v>32</v>
      </c>
      <c r="X2659" t="s">
        <v>359</v>
      </c>
      <c r="Y2659">
        <v>0</v>
      </c>
      <c r="AB2659" t="s">
        <v>237</v>
      </c>
      <c r="AH2659">
        <v>0</v>
      </c>
      <c r="AN2659" t="s">
        <v>238</v>
      </c>
      <c r="AO2659">
        <v>2</v>
      </c>
      <c r="AP2659" t="s">
        <v>239</v>
      </c>
      <c r="AQ2659" s="27">
        <v>41645</v>
      </c>
      <c r="AR2659" t="s">
        <v>240</v>
      </c>
      <c r="AS2659">
        <v>3</v>
      </c>
      <c r="AT2659" t="s">
        <v>239</v>
      </c>
      <c r="AU2659" s="27">
        <v>41645</v>
      </c>
    </row>
    <row r="2660" spans="1:47" x14ac:dyDescent="0.2">
      <c r="A2660">
        <v>2659</v>
      </c>
      <c r="B2660" t="s">
        <v>9681</v>
      </c>
      <c r="C2660" t="s">
        <v>928</v>
      </c>
      <c r="D2660" t="s">
        <v>9682</v>
      </c>
      <c r="E2660" s="27">
        <v>41930</v>
      </c>
      <c r="F2660" t="s">
        <v>233</v>
      </c>
      <c r="G2660" s="27">
        <v>28656</v>
      </c>
      <c r="H2660">
        <v>37</v>
      </c>
      <c r="I2660" t="s">
        <v>244</v>
      </c>
      <c r="J2660" t="s">
        <v>245</v>
      </c>
      <c r="K2660">
        <v>0</v>
      </c>
      <c r="L2660">
        <v>1</v>
      </c>
      <c r="M2660">
        <v>0</v>
      </c>
      <c r="N2660">
        <v>0</v>
      </c>
      <c r="O2660">
        <v>1</v>
      </c>
      <c r="P2660">
        <v>-1</v>
      </c>
      <c r="Q2660" s="28">
        <v>41929.245138888888</v>
      </c>
      <c r="R2660" s="28">
        <v>41931.256944444445</v>
      </c>
      <c r="S2660" t="s">
        <v>9683</v>
      </c>
      <c r="U2660" s="27">
        <v>41929</v>
      </c>
      <c r="V2660">
        <v>1</v>
      </c>
      <c r="W2660" t="s">
        <v>32</v>
      </c>
      <c r="X2660" t="s">
        <v>274</v>
      </c>
      <c r="Y2660">
        <v>0</v>
      </c>
      <c r="AB2660" t="s">
        <v>237</v>
      </c>
      <c r="AH2660">
        <v>0</v>
      </c>
      <c r="AN2660" t="s">
        <v>238</v>
      </c>
      <c r="AO2660">
        <v>1</v>
      </c>
      <c r="AP2660" t="s">
        <v>239</v>
      </c>
      <c r="AQ2660" s="27">
        <v>41930</v>
      </c>
      <c r="AR2660" t="s">
        <v>240</v>
      </c>
      <c r="AS2660">
        <v>1</v>
      </c>
      <c r="AT2660" t="s">
        <v>239</v>
      </c>
      <c r="AU2660" s="27">
        <v>41930</v>
      </c>
    </row>
    <row r="2661" spans="1:47" x14ac:dyDescent="0.2">
      <c r="A2661">
        <v>2660</v>
      </c>
      <c r="B2661" t="s">
        <v>9684</v>
      </c>
      <c r="C2661" t="s">
        <v>3634</v>
      </c>
      <c r="D2661" t="s">
        <v>2220</v>
      </c>
      <c r="E2661" s="27">
        <v>41572</v>
      </c>
      <c r="F2661" t="s">
        <v>233</v>
      </c>
      <c r="G2661" s="27">
        <v>30902</v>
      </c>
      <c r="H2661">
        <v>31</v>
      </c>
      <c r="I2661" t="s">
        <v>244</v>
      </c>
      <c r="J2661" t="s">
        <v>245</v>
      </c>
      <c r="K2661">
        <v>0</v>
      </c>
      <c r="L2661">
        <v>7</v>
      </c>
      <c r="M2661">
        <v>0</v>
      </c>
      <c r="N2661">
        <v>0</v>
      </c>
      <c r="O2661">
        <v>1</v>
      </c>
      <c r="P2661">
        <v>0</v>
      </c>
      <c r="Q2661" s="28">
        <v>41572.296527777777</v>
      </c>
      <c r="R2661" s="28">
        <v>41583.372916666667</v>
      </c>
      <c r="S2661" t="s">
        <v>9685</v>
      </c>
      <c r="T2661" s="27">
        <v>41572</v>
      </c>
      <c r="V2661">
        <v>0</v>
      </c>
      <c r="W2661" t="s">
        <v>32</v>
      </c>
      <c r="X2661" t="s">
        <v>494</v>
      </c>
      <c r="Y2661">
        <v>0</v>
      </c>
      <c r="AB2661" t="s">
        <v>237</v>
      </c>
      <c r="AH2661">
        <v>0</v>
      </c>
      <c r="AN2661" t="s">
        <v>238</v>
      </c>
      <c r="AO2661">
        <v>4</v>
      </c>
      <c r="AP2661" t="s">
        <v>239</v>
      </c>
      <c r="AQ2661" s="27">
        <v>41572</v>
      </c>
      <c r="AR2661" t="s">
        <v>240</v>
      </c>
      <c r="AS2661">
        <v>7</v>
      </c>
      <c r="AT2661" t="s">
        <v>246</v>
      </c>
      <c r="AU2661" s="27">
        <v>41572</v>
      </c>
    </row>
    <row r="2662" spans="1:47" x14ac:dyDescent="0.2">
      <c r="A2662">
        <v>2661</v>
      </c>
      <c r="B2662" t="s">
        <v>9686</v>
      </c>
      <c r="C2662" t="s">
        <v>9687</v>
      </c>
      <c r="D2662" t="s">
        <v>9688</v>
      </c>
      <c r="E2662" s="27">
        <v>41355</v>
      </c>
      <c r="F2662" t="s">
        <v>294</v>
      </c>
      <c r="G2662" s="27">
        <v>26222</v>
      </c>
      <c r="H2662">
        <v>44</v>
      </c>
      <c r="I2662" t="s">
        <v>244</v>
      </c>
      <c r="J2662" t="s">
        <v>245</v>
      </c>
      <c r="K2662">
        <v>0</v>
      </c>
      <c r="L2662">
        <v>7</v>
      </c>
      <c r="M2662">
        <v>0</v>
      </c>
      <c r="N2662">
        <v>0</v>
      </c>
      <c r="O2662">
        <v>11</v>
      </c>
      <c r="P2662">
        <v>245</v>
      </c>
      <c r="Q2662" s="28">
        <v>41600.526388888888</v>
      </c>
      <c r="R2662" s="28">
        <v>41627.177083333336</v>
      </c>
      <c r="S2662" t="s">
        <v>9689</v>
      </c>
      <c r="T2662" s="27">
        <v>41354</v>
      </c>
      <c r="V2662">
        <v>1</v>
      </c>
      <c r="W2662" t="s">
        <v>32</v>
      </c>
      <c r="X2662" t="s">
        <v>252</v>
      </c>
      <c r="Y2662">
        <v>1</v>
      </c>
      <c r="AA2662" t="s">
        <v>9690</v>
      </c>
      <c r="AB2662" t="s">
        <v>36</v>
      </c>
      <c r="AC2662">
        <v>160</v>
      </c>
      <c r="AD2662" s="27">
        <v>41440</v>
      </c>
      <c r="AE2662" t="s">
        <v>474</v>
      </c>
      <c r="AF2662" s="27">
        <v>41600</v>
      </c>
      <c r="AG2662" s="27">
        <v>41627</v>
      </c>
      <c r="AH2662">
        <v>0</v>
      </c>
      <c r="AN2662" t="s">
        <v>238</v>
      </c>
      <c r="AO2662">
        <v>2</v>
      </c>
      <c r="AP2662" t="s">
        <v>239</v>
      </c>
      <c r="AQ2662" s="27">
        <v>41355</v>
      </c>
      <c r="AR2662" t="s">
        <v>240</v>
      </c>
      <c r="AS2662">
        <v>7</v>
      </c>
      <c r="AT2662" t="s">
        <v>246</v>
      </c>
      <c r="AU2662" s="27">
        <v>41355</v>
      </c>
    </row>
    <row r="2663" spans="1:47" x14ac:dyDescent="0.2">
      <c r="A2663">
        <v>2662</v>
      </c>
      <c r="B2663" t="s">
        <v>9691</v>
      </c>
      <c r="C2663" t="s">
        <v>3064</v>
      </c>
      <c r="D2663" t="s">
        <v>4096</v>
      </c>
      <c r="E2663" s="27">
        <v>41612</v>
      </c>
      <c r="F2663" t="s">
        <v>233</v>
      </c>
      <c r="G2663" s="27">
        <v>33436</v>
      </c>
      <c r="H2663">
        <v>24</v>
      </c>
      <c r="I2663" t="s">
        <v>259</v>
      </c>
      <c r="J2663" t="s">
        <v>250</v>
      </c>
      <c r="K2663">
        <v>0</v>
      </c>
      <c r="L2663">
        <v>4</v>
      </c>
      <c r="M2663">
        <v>0</v>
      </c>
      <c r="N2663">
        <v>0</v>
      </c>
      <c r="O2663">
        <v>2</v>
      </c>
      <c r="P2663">
        <v>203</v>
      </c>
      <c r="Q2663" s="28">
        <v>41815.363194444442</v>
      </c>
      <c r="R2663" s="28">
        <v>41821.472222222219</v>
      </c>
      <c r="S2663" t="s">
        <v>9692</v>
      </c>
      <c r="T2663" s="27">
        <v>41159</v>
      </c>
      <c r="V2663">
        <v>453</v>
      </c>
      <c r="W2663" t="s">
        <v>32</v>
      </c>
      <c r="X2663" t="s">
        <v>555</v>
      </c>
      <c r="Y2663">
        <v>0</v>
      </c>
      <c r="AB2663" t="s">
        <v>237</v>
      </c>
      <c r="AH2663">
        <v>0</v>
      </c>
      <c r="AN2663" t="s">
        <v>238</v>
      </c>
      <c r="AO2663">
        <v>3</v>
      </c>
      <c r="AP2663" t="s">
        <v>239</v>
      </c>
      <c r="AQ2663" s="27">
        <v>41612</v>
      </c>
      <c r="AR2663" t="s">
        <v>240</v>
      </c>
      <c r="AS2663">
        <v>4</v>
      </c>
      <c r="AT2663" t="s">
        <v>239</v>
      </c>
      <c r="AU2663" s="27">
        <v>41612</v>
      </c>
    </row>
    <row r="2664" spans="1:47" x14ac:dyDescent="0.2">
      <c r="A2664">
        <v>2663</v>
      </c>
      <c r="B2664" t="s">
        <v>9693</v>
      </c>
      <c r="C2664" t="s">
        <v>9694</v>
      </c>
      <c r="D2664" t="s">
        <v>9695</v>
      </c>
      <c r="E2664" s="27">
        <v>41793</v>
      </c>
      <c r="F2664" t="s">
        <v>233</v>
      </c>
      <c r="G2664" s="27">
        <v>32935</v>
      </c>
      <c r="H2664">
        <v>26</v>
      </c>
      <c r="I2664" t="s">
        <v>244</v>
      </c>
      <c r="J2664" t="s">
        <v>250</v>
      </c>
      <c r="K2664">
        <v>0</v>
      </c>
      <c r="L2664">
        <v>2</v>
      </c>
      <c r="M2664">
        <v>0</v>
      </c>
      <c r="N2664">
        <v>0</v>
      </c>
      <c r="O2664">
        <v>1</v>
      </c>
      <c r="P2664">
        <v>-1</v>
      </c>
      <c r="Q2664" s="28">
        <v>41792.074305555558</v>
      </c>
      <c r="R2664" s="28">
        <v>41810.07916666667</v>
      </c>
      <c r="S2664" t="s">
        <v>9696</v>
      </c>
      <c r="U2664" s="27">
        <v>41792</v>
      </c>
      <c r="V2664">
        <v>1</v>
      </c>
      <c r="W2664" t="s">
        <v>32</v>
      </c>
      <c r="X2664" t="s">
        <v>274</v>
      </c>
      <c r="Y2664">
        <v>0</v>
      </c>
      <c r="AB2664" t="s">
        <v>237</v>
      </c>
      <c r="AH2664">
        <v>0</v>
      </c>
      <c r="AN2664" t="s">
        <v>238</v>
      </c>
      <c r="AO2664">
        <v>3</v>
      </c>
      <c r="AP2664" t="s">
        <v>239</v>
      </c>
      <c r="AQ2664" s="27">
        <v>41793</v>
      </c>
      <c r="AR2664" t="s">
        <v>240</v>
      </c>
      <c r="AS2664">
        <v>2</v>
      </c>
      <c r="AT2664" t="s">
        <v>239</v>
      </c>
      <c r="AU2664" s="27">
        <v>41793</v>
      </c>
    </row>
    <row r="2665" spans="1:47" x14ac:dyDescent="0.2">
      <c r="A2665">
        <v>2664</v>
      </c>
      <c r="B2665" t="s">
        <v>9697</v>
      </c>
      <c r="C2665" t="s">
        <v>825</v>
      </c>
      <c r="D2665" t="s">
        <v>9698</v>
      </c>
      <c r="E2665" s="27">
        <v>41591</v>
      </c>
      <c r="F2665" t="s">
        <v>233</v>
      </c>
      <c r="G2665" s="27">
        <v>32474</v>
      </c>
      <c r="H2665">
        <v>27</v>
      </c>
      <c r="I2665" t="s">
        <v>244</v>
      </c>
      <c r="J2665" t="s">
        <v>250</v>
      </c>
      <c r="K2665">
        <v>0</v>
      </c>
      <c r="L2665">
        <v>8</v>
      </c>
      <c r="M2665">
        <v>0</v>
      </c>
      <c r="N2665">
        <v>0</v>
      </c>
      <c r="O2665">
        <v>0</v>
      </c>
      <c r="P2665">
        <v>-1</v>
      </c>
      <c r="Q2665" s="28">
        <v>41590.367361111108</v>
      </c>
      <c r="R2665" s="28">
        <v>41651.300694444442</v>
      </c>
      <c r="S2665" t="s">
        <v>9699</v>
      </c>
      <c r="T2665" s="27">
        <v>41590</v>
      </c>
      <c r="V2665">
        <v>1</v>
      </c>
      <c r="W2665" t="s">
        <v>32</v>
      </c>
      <c r="X2665" t="s">
        <v>974</v>
      </c>
      <c r="Y2665">
        <v>1</v>
      </c>
      <c r="AA2665" t="s">
        <v>9700</v>
      </c>
      <c r="AB2665" t="s">
        <v>32</v>
      </c>
      <c r="AC2665">
        <v>0</v>
      </c>
      <c r="AD2665" s="27">
        <v>42190</v>
      </c>
      <c r="AE2665" t="s">
        <v>2730</v>
      </c>
      <c r="AF2665" s="27">
        <v>42190</v>
      </c>
      <c r="AG2665" s="27">
        <v>42193</v>
      </c>
      <c r="AH2665">
        <v>1</v>
      </c>
      <c r="AJ2665" t="s">
        <v>9700</v>
      </c>
      <c r="AK2665" t="s">
        <v>312</v>
      </c>
      <c r="AL2665" s="27">
        <v>42190</v>
      </c>
      <c r="AM2665" t="s">
        <v>2730</v>
      </c>
      <c r="AN2665" t="s">
        <v>238</v>
      </c>
      <c r="AO2665">
        <v>7</v>
      </c>
      <c r="AP2665" t="s">
        <v>246</v>
      </c>
      <c r="AQ2665" s="27">
        <v>41591</v>
      </c>
      <c r="AR2665" t="s">
        <v>240</v>
      </c>
      <c r="AS2665">
        <v>8</v>
      </c>
      <c r="AT2665" t="s">
        <v>269</v>
      </c>
      <c r="AU2665" s="27">
        <v>41591</v>
      </c>
    </row>
    <row r="2666" spans="1:47" x14ac:dyDescent="0.2">
      <c r="A2666">
        <v>2665</v>
      </c>
      <c r="B2666" t="s">
        <v>4627</v>
      </c>
      <c r="C2666" t="s">
        <v>4628</v>
      </c>
      <c r="D2666" t="s">
        <v>689</v>
      </c>
      <c r="E2666" s="27">
        <v>41395</v>
      </c>
      <c r="F2666" t="s">
        <v>294</v>
      </c>
      <c r="G2666" s="27">
        <v>29498</v>
      </c>
      <c r="H2666">
        <v>35</v>
      </c>
      <c r="I2666" t="s">
        <v>244</v>
      </c>
      <c r="J2666" t="s">
        <v>250</v>
      </c>
      <c r="K2666">
        <v>1</v>
      </c>
      <c r="L2666">
        <v>10</v>
      </c>
      <c r="M2666">
        <v>0</v>
      </c>
      <c r="N2666">
        <v>0</v>
      </c>
      <c r="O2666">
        <v>13</v>
      </c>
      <c r="P2666">
        <v>0</v>
      </c>
      <c r="Q2666" s="28">
        <v>41395.077777777777</v>
      </c>
      <c r="R2666" s="28">
        <v>41555.458333333336</v>
      </c>
      <c r="S2666" t="s">
        <v>9701</v>
      </c>
      <c r="T2666" s="27">
        <v>41395</v>
      </c>
      <c r="V2666">
        <v>0</v>
      </c>
      <c r="W2666" t="s">
        <v>32</v>
      </c>
      <c r="X2666" t="s">
        <v>261</v>
      </c>
      <c r="Y2666">
        <v>0</v>
      </c>
      <c r="AB2666" t="s">
        <v>237</v>
      </c>
      <c r="AH2666">
        <v>0</v>
      </c>
      <c r="AN2666" t="s">
        <v>238</v>
      </c>
      <c r="AO2666">
        <v>9</v>
      </c>
      <c r="AP2666" t="s">
        <v>269</v>
      </c>
      <c r="AQ2666" s="27">
        <v>41395</v>
      </c>
      <c r="AR2666" t="s">
        <v>240</v>
      </c>
      <c r="AS2666">
        <v>10</v>
      </c>
      <c r="AT2666" t="s">
        <v>269</v>
      </c>
      <c r="AU2666" s="27">
        <v>41395</v>
      </c>
    </row>
    <row r="2667" spans="1:47" x14ac:dyDescent="0.2">
      <c r="A2667">
        <v>2666</v>
      </c>
      <c r="B2667" t="s">
        <v>9702</v>
      </c>
      <c r="C2667" t="s">
        <v>9703</v>
      </c>
      <c r="D2667" t="s">
        <v>716</v>
      </c>
      <c r="E2667" s="27">
        <v>41592</v>
      </c>
      <c r="F2667" t="s">
        <v>294</v>
      </c>
      <c r="G2667" s="27">
        <v>29784</v>
      </c>
      <c r="H2667">
        <v>34</v>
      </c>
      <c r="I2667" t="s">
        <v>244</v>
      </c>
      <c r="J2667" t="s">
        <v>250</v>
      </c>
      <c r="K2667">
        <v>0</v>
      </c>
      <c r="L2667">
        <v>5</v>
      </c>
      <c r="M2667">
        <v>0</v>
      </c>
      <c r="N2667">
        <v>0</v>
      </c>
      <c r="O2667">
        <v>5</v>
      </c>
      <c r="P2667">
        <v>-53</v>
      </c>
      <c r="Q2667" s="28">
        <v>41539.307638888888</v>
      </c>
      <c r="R2667" s="28">
        <v>41564.197222222225</v>
      </c>
      <c r="S2667" t="s">
        <v>9704</v>
      </c>
      <c r="T2667" s="27">
        <v>41539</v>
      </c>
      <c r="V2667">
        <v>53</v>
      </c>
      <c r="W2667" t="s">
        <v>32</v>
      </c>
      <c r="X2667" t="s">
        <v>1207</v>
      </c>
      <c r="Y2667">
        <v>1</v>
      </c>
      <c r="AA2667" t="s">
        <v>9705</v>
      </c>
      <c r="AB2667" t="s">
        <v>32</v>
      </c>
      <c r="AC2667">
        <v>0</v>
      </c>
      <c r="AD2667" s="27">
        <v>41831</v>
      </c>
      <c r="AE2667" t="s">
        <v>261</v>
      </c>
      <c r="AF2667" s="27">
        <v>41831</v>
      </c>
      <c r="AG2667" s="27">
        <v>41870</v>
      </c>
      <c r="AH2667">
        <v>0</v>
      </c>
      <c r="AN2667" t="s">
        <v>238</v>
      </c>
      <c r="AO2667">
        <v>5</v>
      </c>
      <c r="AP2667" t="s">
        <v>246</v>
      </c>
      <c r="AQ2667" s="27">
        <v>41592</v>
      </c>
      <c r="AR2667" t="s">
        <v>240</v>
      </c>
      <c r="AS2667">
        <v>5</v>
      </c>
      <c r="AT2667" t="s">
        <v>246</v>
      </c>
      <c r="AU2667" s="27">
        <v>41592</v>
      </c>
    </row>
    <row r="2668" spans="1:47" x14ac:dyDescent="0.2">
      <c r="A2668">
        <v>2667</v>
      </c>
      <c r="B2668" t="s">
        <v>9706</v>
      </c>
      <c r="C2668" t="s">
        <v>803</v>
      </c>
      <c r="D2668" t="s">
        <v>1734</v>
      </c>
      <c r="E2668" s="27">
        <v>41337</v>
      </c>
      <c r="F2668" t="s">
        <v>233</v>
      </c>
      <c r="G2668" s="27">
        <v>33476</v>
      </c>
      <c r="H2668">
        <v>24</v>
      </c>
      <c r="I2668" t="s">
        <v>259</v>
      </c>
      <c r="J2668" t="s">
        <v>245</v>
      </c>
      <c r="K2668">
        <v>0</v>
      </c>
      <c r="L2668">
        <v>5</v>
      </c>
      <c r="M2668">
        <v>0</v>
      </c>
      <c r="N2668">
        <v>0</v>
      </c>
      <c r="O2668">
        <v>0</v>
      </c>
      <c r="P2668">
        <v>-3</v>
      </c>
      <c r="Q2668" s="28">
        <v>41334.495138888888</v>
      </c>
      <c r="R2668" s="28">
        <v>41336.068749999999</v>
      </c>
      <c r="S2668" t="s">
        <v>9707</v>
      </c>
      <c r="T2668" s="27">
        <v>41334</v>
      </c>
      <c r="V2668">
        <v>3</v>
      </c>
      <c r="W2668" t="s">
        <v>32</v>
      </c>
      <c r="X2668" t="s">
        <v>300</v>
      </c>
      <c r="Y2668">
        <v>0</v>
      </c>
      <c r="AB2668" t="s">
        <v>237</v>
      </c>
      <c r="AH2668">
        <v>0</v>
      </c>
      <c r="AN2668" t="s">
        <v>238</v>
      </c>
      <c r="AO2668">
        <v>4</v>
      </c>
      <c r="AP2668" t="s">
        <v>239</v>
      </c>
      <c r="AQ2668" s="27">
        <v>41337</v>
      </c>
      <c r="AR2668" t="s">
        <v>240</v>
      </c>
      <c r="AS2668">
        <v>5</v>
      </c>
      <c r="AT2668" t="s">
        <v>246</v>
      </c>
      <c r="AU2668" s="27">
        <v>41337</v>
      </c>
    </row>
    <row r="2669" spans="1:47" x14ac:dyDescent="0.2">
      <c r="A2669">
        <v>2668</v>
      </c>
      <c r="B2669" t="s">
        <v>9708</v>
      </c>
      <c r="C2669" t="s">
        <v>7091</v>
      </c>
      <c r="D2669" t="s">
        <v>9709</v>
      </c>
      <c r="E2669" s="27">
        <v>41533</v>
      </c>
      <c r="F2669" t="s">
        <v>294</v>
      </c>
      <c r="G2669" s="27">
        <v>29363</v>
      </c>
      <c r="H2669">
        <v>35</v>
      </c>
      <c r="I2669" t="s">
        <v>244</v>
      </c>
      <c r="J2669" t="s">
        <v>245</v>
      </c>
      <c r="K2669">
        <v>0</v>
      </c>
      <c r="L2669">
        <v>4</v>
      </c>
      <c r="M2669">
        <v>1</v>
      </c>
      <c r="N2669">
        <v>0</v>
      </c>
      <c r="O2669">
        <v>3</v>
      </c>
      <c r="P2669">
        <v>0</v>
      </c>
      <c r="Q2669" s="28">
        <v>41533.117361111108</v>
      </c>
      <c r="R2669" s="28">
        <v>41533.325694444444</v>
      </c>
      <c r="S2669" t="s">
        <v>9710</v>
      </c>
      <c r="T2669" s="27">
        <v>41533</v>
      </c>
      <c r="V2669">
        <v>0</v>
      </c>
      <c r="W2669" t="s">
        <v>32</v>
      </c>
      <c r="X2669" t="s">
        <v>313</v>
      </c>
      <c r="Y2669">
        <v>0</v>
      </c>
      <c r="AB2669" t="s">
        <v>237</v>
      </c>
      <c r="AH2669">
        <v>0</v>
      </c>
      <c r="AN2669" t="s">
        <v>238</v>
      </c>
      <c r="AO2669">
        <v>2</v>
      </c>
      <c r="AP2669" t="s">
        <v>239</v>
      </c>
      <c r="AQ2669" s="27">
        <v>41533</v>
      </c>
      <c r="AR2669" t="s">
        <v>240</v>
      </c>
      <c r="AS2669">
        <v>4</v>
      </c>
      <c r="AT2669" t="s">
        <v>239</v>
      </c>
      <c r="AU2669" s="27">
        <v>41533</v>
      </c>
    </row>
    <row r="2670" spans="1:47" x14ac:dyDescent="0.2">
      <c r="A2670">
        <v>2669</v>
      </c>
      <c r="B2670" t="s">
        <v>9711</v>
      </c>
      <c r="C2670" t="s">
        <v>9712</v>
      </c>
      <c r="D2670" t="s">
        <v>6793</v>
      </c>
      <c r="E2670" s="27">
        <v>41325</v>
      </c>
      <c r="F2670" t="s">
        <v>233</v>
      </c>
      <c r="G2670" s="27">
        <v>18414</v>
      </c>
      <c r="H2670">
        <v>65</v>
      </c>
      <c r="I2670" t="s">
        <v>234</v>
      </c>
      <c r="J2670" t="s">
        <v>245</v>
      </c>
      <c r="K2670">
        <v>0</v>
      </c>
      <c r="L2670">
        <v>3</v>
      </c>
      <c r="M2670">
        <v>0</v>
      </c>
      <c r="N2670">
        <v>0</v>
      </c>
      <c r="O2670">
        <v>4</v>
      </c>
      <c r="S2670" t="s">
        <v>9713</v>
      </c>
      <c r="T2670" s="27">
        <v>41257</v>
      </c>
      <c r="V2670">
        <v>68</v>
      </c>
      <c r="W2670" t="s">
        <v>36</v>
      </c>
      <c r="X2670" t="s">
        <v>279</v>
      </c>
      <c r="Y2670">
        <v>0</v>
      </c>
      <c r="AB2670" t="s">
        <v>237</v>
      </c>
      <c r="AH2670">
        <v>0</v>
      </c>
      <c r="AN2670" t="s">
        <v>238</v>
      </c>
      <c r="AO2670">
        <v>1</v>
      </c>
      <c r="AP2670" t="s">
        <v>239</v>
      </c>
      <c r="AQ2670" s="27">
        <v>41325</v>
      </c>
      <c r="AR2670" t="s">
        <v>240</v>
      </c>
      <c r="AS2670">
        <v>3</v>
      </c>
      <c r="AT2670" t="s">
        <v>239</v>
      </c>
      <c r="AU2670" s="27">
        <v>41325</v>
      </c>
    </row>
    <row r="2671" spans="1:47" x14ac:dyDescent="0.2">
      <c r="A2671">
        <v>2670</v>
      </c>
      <c r="B2671" t="s">
        <v>9714</v>
      </c>
      <c r="C2671" t="s">
        <v>5101</v>
      </c>
      <c r="D2671" t="s">
        <v>9715</v>
      </c>
      <c r="E2671" s="27">
        <v>41980</v>
      </c>
      <c r="F2671" t="s">
        <v>233</v>
      </c>
      <c r="G2671" s="27">
        <v>19436</v>
      </c>
      <c r="H2671">
        <v>63</v>
      </c>
      <c r="I2671" t="s">
        <v>234</v>
      </c>
      <c r="J2671" t="s">
        <v>22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-1</v>
      </c>
      <c r="Q2671" s="28">
        <v>41979.319444444445</v>
      </c>
      <c r="R2671" s="28">
        <v>41980.436805555553</v>
      </c>
      <c r="S2671" t="s">
        <v>9716</v>
      </c>
      <c r="T2671" s="27">
        <v>41979</v>
      </c>
      <c r="V2671">
        <v>1</v>
      </c>
      <c r="W2671" t="s">
        <v>36</v>
      </c>
      <c r="X2671" t="s">
        <v>279</v>
      </c>
      <c r="Y2671">
        <v>0</v>
      </c>
      <c r="AB2671" t="s">
        <v>237</v>
      </c>
      <c r="AH2671">
        <v>0</v>
      </c>
      <c r="AN2671" t="s">
        <v>238</v>
      </c>
      <c r="AO2671">
        <v>1</v>
      </c>
      <c r="AP2671" t="s">
        <v>239</v>
      </c>
      <c r="AQ2671" s="27">
        <v>41980</v>
      </c>
      <c r="AR2671" t="s">
        <v>240</v>
      </c>
      <c r="AS2671">
        <v>1</v>
      </c>
      <c r="AT2671" t="s">
        <v>239</v>
      </c>
      <c r="AU2671" s="27">
        <v>41980</v>
      </c>
    </row>
    <row r="2672" spans="1:47" x14ac:dyDescent="0.2">
      <c r="A2672">
        <v>2671</v>
      </c>
      <c r="B2672" t="s">
        <v>9717</v>
      </c>
      <c r="C2672" t="s">
        <v>3285</v>
      </c>
      <c r="D2672" t="s">
        <v>9718</v>
      </c>
      <c r="E2672" s="27">
        <v>41354</v>
      </c>
      <c r="F2672" t="s">
        <v>233</v>
      </c>
      <c r="G2672" s="27">
        <v>31661</v>
      </c>
      <c r="H2672">
        <v>29</v>
      </c>
      <c r="I2672" t="s">
        <v>244</v>
      </c>
      <c r="J2672" t="s">
        <v>250</v>
      </c>
      <c r="K2672">
        <v>0</v>
      </c>
      <c r="L2672">
        <v>8</v>
      </c>
      <c r="M2672">
        <v>2</v>
      </c>
      <c r="N2672">
        <v>1</v>
      </c>
      <c r="O2672">
        <v>7</v>
      </c>
      <c r="P2672">
        <v>0</v>
      </c>
      <c r="Q2672" s="28">
        <v>41354.06527777778</v>
      </c>
      <c r="R2672" s="28">
        <v>41356.320833333331</v>
      </c>
      <c r="S2672" t="s">
        <v>9719</v>
      </c>
      <c r="T2672" s="27">
        <v>41354</v>
      </c>
      <c r="V2672">
        <v>0</v>
      </c>
      <c r="W2672" t="s">
        <v>32</v>
      </c>
      <c r="X2672" t="s">
        <v>359</v>
      </c>
      <c r="Y2672">
        <v>1</v>
      </c>
      <c r="AA2672" t="s">
        <v>9719</v>
      </c>
      <c r="AB2672" t="s">
        <v>32</v>
      </c>
      <c r="AD2672" s="27">
        <v>41359</v>
      </c>
      <c r="AE2672" t="s">
        <v>9720</v>
      </c>
      <c r="AH2672">
        <v>0</v>
      </c>
      <c r="AN2672" t="s">
        <v>238</v>
      </c>
      <c r="AO2672">
        <v>7</v>
      </c>
      <c r="AP2672" t="s">
        <v>246</v>
      </c>
      <c r="AQ2672" s="27">
        <v>41354</v>
      </c>
      <c r="AR2672" t="s">
        <v>240</v>
      </c>
      <c r="AS2672">
        <v>8</v>
      </c>
      <c r="AT2672" t="s">
        <v>269</v>
      </c>
      <c r="AU2672" s="27">
        <v>41354</v>
      </c>
    </row>
    <row r="2673" spans="1:47" x14ac:dyDescent="0.2">
      <c r="A2673">
        <v>2672</v>
      </c>
      <c r="B2673" t="s">
        <v>9721</v>
      </c>
      <c r="C2673" t="s">
        <v>1096</v>
      </c>
      <c r="D2673" t="s">
        <v>2032</v>
      </c>
      <c r="E2673" s="27">
        <v>41396</v>
      </c>
      <c r="F2673" t="s">
        <v>233</v>
      </c>
      <c r="G2673" s="27">
        <v>31398</v>
      </c>
      <c r="H2673">
        <v>30</v>
      </c>
      <c r="I2673" t="s">
        <v>244</v>
      </c>
      <c r="J2673" t="s">
        <v>250</v>
      </c>
      <c r="K2673">
        <v>1</v>
      </c>
      <c r="L2673">
        <v>9</v>
      </c>
      <c r="M2673">
        <v>0</v>
      </c>
      <c r="N2673">
        <v>0</v>
      </c>
      <c r="O2673">
        <v>5</v>
      </c>
      <c r="P2673">
        <v>-1</v>
      </c>
      <c r="Q2673" s="28">
        <v>41395.063888888886</v>
      </c>
      <c r="R2673" s="28">
        <v>41397.15902777778</v>
      </c>
      <c r="S2673" t="s">
        <v>9722</v>
      </c>
      <c r="T2673" s="27">
        <v>41395</v>
      </c>
      <c r="V2673">
        <v>1</v>
      </c>
      <c r="W2673" t="s">
        <v>32</v>
      </c>
      <c r="X2673" t="s">
        <v>1406</v>
      </c>
      <c r="Y2673">
        <v>1</v>
      </c>
      <c r="AA2673" t="s">
        <v>9723</v>
      </c>
      <c r="AB2673" t="s">
        <v>36</v>
      </c>
      <c r="AC2673">
        <v>0</v>
      </c>
      <c r="AD2673" s="27">
        <v>41833</v>
      </c>
      <c r="AE2673" t="s">
        <v>474</v>
      </c>
      <c r="AF2673" s="27">
        <v>41833</v>
      </c>
      <c r="AG2673" s="27">
        <v>41836</v>
      </c>
      <c r="AH2673">
        <v>1</v>
      </c>
      <c r="AJ2673" t="s">
        <v>9723</v>
      </c>
      <c r="AK2673" t="s">
        <v>462</v>
      </c>
      <c r="AL2673" s="27">
        <v>41833</v>
      </c>
      <c r="AM2673" t="s">
        <v>279</v>
      </c>
      <c r="AN2673" t="s">
        <v>238</v>
      </c>
      <c r="AO2673">
        <v>6</v>
      </c>
      <c r="AP2673" t="s">
        <v>246</v>
      </c>
      <c r="AQ2673" s="27">
        <v>41396</v>
      </c>
      <c r="AR2673" t="s">
        <v>240</v>
      </c>
      <c r="AS2673">
        <v>9</v>
      </c>
      <c r="AT2673" t="s">
        <v>269</v>
      </c>
      <c r="AU2673" s="27">
        <v>41396</v>
      </c>
    </row>
    <row r="2674" spans="1:47" x14ac:dyDescent="0.2">
      <c r="A2674">
        <v>2673</v>
      </c>
      <c r="B2674" t="s">
        <v>9724</v>
      </c>
      <c r="C2674" t="s">
        <v>2634</v>
      </c>
      <c r="D2674" t="s">
        <v>5746</v>
      </c>
      <c r="E2674" s="27">
        <v>41292</v>
      </c>
      <c r="F2674" t="s">
        <v>233</v>
      </c>
      <c r="G2674" s="27">
        <v>33781</v>
      </c>
      <c r="H2674">
        <v>23</v>
      </c>
      <c r="I2674" t="s">
        <v>259</v>
      </c>
      <c r="J2674" t="s">
        <v>250</v>
      </c>
      <c r="K2674">
        <v>0</v>
      </c>
      <c r="L2674">
        <v>2</v>
      </c>
      <c r="M2674">
        <v>1</v>
      </c>
      <c r="N2674">
        <v>1</v>
      </c>
      <c r="O2674">
        <v>1</v>
      </c>
      <c r="P2674">
        <v>-1</v>
      </c>
      <c r="Q2674" s="28">
        <v>41291.054861111108</v>
      </c>
      <c r="R2674" s="28">
        <v>41293.393750000003</v>
      </c>
      <c r="S2674" t="s">
        <v>9725</v>
      </c>
      <c r="T2674" s="27">
        <v>41291</v>
      </c>
      <c r="V2674">
        <v>1</v>
      </c>
      <c r="W2674" t="s">
        <v>32</v>
      </c>
      <c r="X2674" t="s">
        <v>284</v>
      </c>
      <c r="Y2674">
        <v>1</v>
      </c>
      <c r="AA2674" t="s">
        <v>9726</v>
      </c>
      <c r="AB2674" t="s">
        <v>36</v>
      </c>
      <c r="AD2674" s="27">
        <v>42254</v>
      </c>
      <c r="AE2674" t="s">
        <v>279</v>
      </c>
      <c r="AH2674">
        <v>1</v>
      </c>
      <c r="AJ2674" t="s">
        <v>9726</v>
      </c>
      <c r="AK2674" t="s">
        <v>462</v>
      </c>
      <c r="AL2674" s="27">
        <v>42254</v>
      </c>
      <c r="AM2674" t="s">
        <v>279</v>
      </c>
      <c r="AN2674" t="s">
        <v>238</v>
      </c>
      <c r="AO2674">
        <v>4</v>
      </c>
      <c r="AP2674" t="s">
        <v>239</v>
      </c>
      <c r="AQ2674" s="27">
        <v>41292</v>
      </c>
      <c r="AR2674" t="s">
        <v>240</v>
      </c>
      <c r="AS2674">
        <v>2</v>
      </c>
      <c r="AT2674" t="s">
        <v>239</v>
      </c>
      <c r="AU2674" s="27">
        <v>41292</v>
      </c>
    </row>
    <row r="2675" spans="1:47" x14ac:dyDescent="0.2">
      <c r="A2675">
        <v>2674</v>
      </c>
      <c r="B2675" t="s">
        <v>9727</v>
      </c>
      <c r="C2675" t="s">
        <v>628</v>
      </c>
      <c r="D2675" t="s">
        <v>9728</v>
      </c>
      <c r="E2675" s="27">
        <v>41871</v>
      </c>
      <c r="F2675" t="s">
        <v>233</v>
      </c>
      <c r="G2675" s="27">
        <v>25286</v>
      </c>
      <c r="H2675">
        <v>47</v>
      </c>
      <c r="I2675" t="s">
        <v>234</v>
      </c>
      <c r="J2675" t="s">
        <v>353</v>
      </c>
      <c r="K2675">
        <v>0</v>
      </c>
      <c r="L2675">
        <v>1</v>
      </c>
      <c r="M2675">
        <v>0</v>
      </c>
      <c r="N2675">
        <v>0</v>
      </c>
      <c r="O2675">
        <v>3</v>
      </c>
      <c r="P2675">
        <v>0</v>
      </c>
      <c r="Q2675" s="28">
        <v>41871.05972222222</v>
      </c>
      <c r="R2675" s="28">
        <v>41871.384027777778</v>
      </c>
      <c r="S2675" t="s">
        <v>9729</v>
      </c>
      <c r="T2675" s="27">
        <v>41871</v>
      </c>
      <c r="V2675">
        <v>0</v>
      </c>
      <c r="W2675" t="s">
        <v>36</v>
      </c>
      <c r="X2675" t="s">
        <v>279</v>
      </c>
      <c r="Y2675">
        <v>0</v>
      </c>
      <c r="AB2675" t="s">
        <v>237</v>
      </c>
      <c r="AH2675">
        <v>0</v>
      </c>
      <c r="AN2675" t="s">
        <v>238</v>
      </c>
      <c r="AO2675">
        <v>1</v>
      </c>
      <c r="AP2675" t="s">
        <v>239</v>
      </c>
      <c r="AQ2675" s="27">
        <v>41871</v>
      </c>
      <c r="AR2675" t="s">
        <v>240</v>
      </c>
      <c r="AS2675">
        <v>1</v>
      </c>
      <c r="AT2675" t="s">
        <v>239</v>
      </c>
      <c r="AU2675" s="27">
        <v>41871</v>
      </c>
    </row>
    <row r="2676" spans="1:47" x14ac:dyDescent="0.2">
      <c r="A2676">
        <v>2675</v>
      </c>
      <c r="B2676" t="s">
        <v>9730</v>
      </c>
      <c r="C2676" t="s">
        <v>5580</v>
      </c>
      <c r="D2676" t="s">
        <v>9731</v>
      </c>
      <c r="E2676" s="27">
        <v>41837</v>
      </c>
      <c r="F2676" t="s">
        <v>233</v>
      </c>
      <c r="G2676" s="27">
        <v>27380</v>
      </c>
      <c r="H2676">
        <v>41</v>
      </c>
      <c r="I2676" t="s">
        <v>244</v>
      </c>
      <c r="J2676" t="s">
        <v>245</v>
      </c>
      <c r="K2676">
        <v>0</v>
      </c>
      <c r="L2676">
        <v>5</v>
      </c>
      <c r="M2676">
        <v>0</v>
      </c>
      <c r="N2676">
        <v>0</v>
      </c>
      <c r="O2676">
        <v>13</v>
      </c>
      <c r="P2676">
        <v>31</v>
      </c>
      <c r="Q2676" s="28">
        <v>41868.380555555559</v>
      </c>
      <c r="R2676" s="28">
        <v>42033.39166666667</v>
      </c>
      <c r="S2676" t="s">
        <v>9732</v>
      </c>
      <c r="U2676" s="27">
        <v>41402</v>
      </c>
      <c r="V2676">
        <v>435</v>
      </c>
      <c r="W2676" t="s">
        <v>32</v>
      </c>
      <c r="X2676" t="s">
        <v>274</v>
      </c>
      <c r="Y2676">
        <v>0</v>
      </c>
      <c r="AB2676" t="s">
        <v>237</v>
      </c>
      <c r="AH2676">
        <v>0</v>
      </c>
      <c r="AN2676" t="s">
        <v>238</v>
      </c>
      <c r="AO2676">
        <v>2</v>
      </c>
      <c r="AP2676" t="s">
        <v>239</v>
      </c>
      <c r="AQ2676" s="27">
        <v>41837</v>
      </c>
      <c r="AR2676" t="s">
        <v>240</v>
      </c>
      <c r="AS2676">
        <v>5</v>
      </c>
      <c r="AT2676" t="s">
        <v>246</v>
      </c>
      <c r="AU2676" s="27">
        <v>41837</v>
      </c>
    </row>
    <row r="2677" spans="1:47" x14ac:dyDescent="0.2">
      <c r="A2677">
        <v>2676</v>
      </c>
      <c r="B2677" t="s">
        <v>9733</v>
      </c>
      <c r="C2677" t="s">
        <v>813</v>
      </c>
      <c r="D2677" t="s">
        <v>1376</v>
      </c>
      <c r="E2677" s="27">
        <v>41822</v>
      </c>
      <c r="F2677" t="s">
        <v>233</v>
      </c>
      <c r="G2677" s="27">
        <v>30434</v>
      </c>
      <c r="H2677">
        <v>32</v>
      </c>
      <c r="I2677" t="s">
        <v>244</v>
      </c>
      <c r="J2677" t="s">
        <v>245</v>
      </c>
      <c r="K2677">
        <v>0</v>
      </c>
      <c r="L2677">
        <v>4</v>
      </c>
      <c r="M2677">
        <v>0</v>
      </c>
      <c r="N2677">
        <v>0</v>
      </c>
      <c r="O2677">
        <v>2</v>
      </c>
      <c r="P2677">
        <v>-27</v>
      </c>
      <c r="Q2677" s="28">
        <v>41795.495138888888</v>
      </c>
      <c r="R2677" s="28">
        <v>41796.099305555559</v>
      </c>
      <c r="S2677" t="s">
        <v>9734</v>
      </c>
      <c r="T2677" s="27">
        <v>41795</v>
      </c>
      <c r="V2677">
        <v>27</v>
      </c>
      <c r="W2677" t="s">
        <v>32</v>
      </c>
      <c r="X2677" t="s">
        <v>371</v>
      </c>
      <c r="Y2677">
        <v>1</v>
      </c>
      <c r="AA2677" t="s">
        <v>9735</v>
      </c>
      <c r="AB2677" t="s">
        <v>32</v>
      </c>
      <c r="AD2677" s="27">
        <v>42040</v>
      </c>
      <c r="AE2677" t="s">
        <v>1395</v>
      </c>
      <c r="AH2677">
        <v>1</v>
      </c>
      <c r="AJ2677" t="s">
        <v>9735</v>
      </c>
      <c r="AK2677" t="s">
        <v>8654</v>
      </c>
      <c r="AL2677" s="27">
        <v>42040</v>
      </c>
      <c r="AM2677" t="s">
        <v>1395</v>
      </c>
      <c r="AN2677" t="s">
        <v>238</v>
      </c>
      <c r="AO2677">
        <v>1</v>
      </c>
      <c r="AP2677" t="s">
        <v>239</v>
      </c>
      <c r="AQ2677" s="27">
        <v>41822</v>
      </c>
      <c r="AR2677" t="s">
        <v>240</v>
      </c>
      <c r="AS2677">
        <v>4</v>
      </c>
      <c r="AT2677" t="s">
        <v>239</v>
      </c>
      <c r="AU2677" s="27">
        <v>41822</v>
      </c>
    </row>
    <row r="2678" spans="1:47" x14ac:dyDescent="0.2">
      <c r="A2678">
        <v>2677</v>
      </c>
      <c r="B2678" t="s">
        <v>9736</v>
      </c>
      <c r="C2678" t="s">
        <v>2600</v>
      </c>
      <c r="D2678" t="s">
        <v>9737</v>
      </c>
      <c r="E2678" s="27">
        <v>41541</v>
      </c>
      <c r="F2678" t="s">
        <v>233</v>
      </c>
      <c r="G2678" s="27">
        <v>34393</v>
      </c>
      <c r="H2678">
        <v>22</v>
      </c>
      <c r="I2678" t="s">
        <v>259</v>
      </c>
      <c r="J2678" t="s">
        <v>245</v>
      </c>
      <c r="K2678">
        <v>0</v>
      </c>
      <c r="L2678">
        <v>5</v>
      </c>
      <c r="M2678">
        <v>0</v>
      </c>
      <c r="N2678">
        <v>0</v>
      </c>
      <c r="O2678">
        <v>2</v>
      </c>
      <c r="P2678">
        <v>-1</v>
      </c>
      <c r="Q2678" s="28">
        <v>41540.375694444447</v>
      </c>
      <c r="R2678" s="28">
        <v>41544.162499999999</v>
      </c>
      <c r="S2678" t="s">
        <v>9738</v>
      </c>
      <c r="U2678" s="27">
        <v>41540</v>
      </c>
      <c r="V2678">
        <v>1</v>
      </c>
      <c r="W2678" t="s">
        <v>32</v>
      </c>
      <c r="X2678" t="s">
        <v>274</v>
      </c>
      <c r="Y2678">
        <v>0</v>
      </c>
      <c r="AB2678" t="s">
        <v>237</v>
      </c>
      <c r="AH2678">
        <v>0</v>
      </c>
      <c r="AN2678" t="s">
        <v>238</v>
      </c>
      <c r="AO2678">
        <v>5</v>
      </c>
      <c r="AP2678" t="s">
        <v>246</v>
      </c>
      <c r="AQ2678" s="27">
        <v>41541</v>
      </c>
      <c r="AR2678" t="s">
        <v>240</v>
      </c>
      <c r="AS2678">
        <v>5</v>
      </c>
      <c r="AT2678" t="s">
        <v>246</v>
      </c>
      <c r="AU2678" s="27">
        <v>41541</v>
      </c>
    </row>
    <row r="2679" spans="1:47" x14ac:dyDescent="0.2">
      <c r="A2679">
        <v>2678</v>
      </c>
      <c r="B2679" t="s">
        <v>9739</v>
      </c>
      <c r="C2679" t="s">
        <v>500</v>
      </c>
      <c r="D2679" t="s">
        <v>272</v>
      </c>
      <c r="E2679" s="27">
        <v>41636</v>
      </c>
      <c r="F2679" t="s">
        <v>233</v>
      </c>
      <c r="G2679" s="27">
        <v>34613</v>
      </c>
      <c r="H2679">
        <v>21</v>
      </c>
      <c r="I2679" t="s">
        <v>259</v>
      </c>
      <c r="J2679" t="s">
        <v>250</v>
      </c>
      <c r="K2679">
        <v>0</v>
      </c>
      <c r="L2679">
        <v>3</v>
      </c>
      <c r="M2679">
        <v>0</v>
      </c>
      <c r="N2679">
        <v>0</v>
      </c>
      <c r="O2679">
        <v>0</v>
      </c>
      <c r="P2679">
        <v>-1</v>
      </c>
      <c r="Q2679" s="28">
        <v>41635.186111111114</v>
      </c>
      <c r="R2679" s="28">
        <v>41636.35</v>
      </c>
      <c r="S2679" t="s">
        <v>9740</v>
      </c>
      <c r="T2679" s="27">
        <v>41635</v>
      </c>
      <c r="V2679">
        <v>1</v>
      </c>
      <c r="W2679" t="s">
        <v>36</v>
      </c>
      <c r="X2679" t="s">
        <v>279</v>
      </c>
      <c r="Y2679">
        <v>0</v>
      </c>
      <c r="AB2679" t="s">
        <v>237</v>
      </c>
      <c r="AH2679">
        <v>0</v>
      </c>
      <c r="AN2679" t="s">
        <v>238</v>
      </c>
      <c r="AO2679">
        <v>5</v>
      </c>
      <c r="AP2679" t="s">
        <v>246</v>
      </c>
      <c r="AQ2679" s="27">
        <v>41636</v>
      </c>
      <c r="AR2679" t="s">
        <v>240</v>
      </c>
      <c r="AS2679">
        <v>3</v>
      </c>
      <c r="AT2679" t="s">
        <v>239</v>
      </c>
      <c r="AU2679" s="27">
        <v>41636</v>
      </c>
    </row>
    <row r="2680" spans="1:47" x14ac:dyDescent="0.2">
      <c r="A2680">
        <v>2679</v>
      </c>
      <c r="B2680" t="s">
        <v>9741</v>
      </c>
      <c r="C2680" t="s">
        <v>9742</v>
      </c>
      <c r="D2680" t="s">
        <v>689</v>
      </c>
      <c r="E2680" s="27">
        <v>41409</v>
      </c>
      <c r="F2680" t="s">
        <v>294</v>
      </c>
      <c r="G2680" s="27">
        <v>26512</v>
      </c>
      <c r="H2680">
        <v>43</v>
      </c>
      <c r="I2680" t="s">
        <v>244</v>
      </c>
      <c r="J2680" t="s">
        <v>245</v>
      </c>
      <c r="K2680">
        <v>0</v>
      </c>
      <c r="L2680">
        <v>2</v>
      </c>
      <c r="M2680">
        <v>0</v>
      </c>
      <c r="N2680">
        <v>0</v>
      </c>
      <c r="O2680">
        <v>0</v>
      </c>
      <c r="P2680">
        <v>-1</v>
      </c>
      <c r="Q2680" s="28">
        <v>41408.526388888888</v>
      </c>
      <c r="R2680" s="28">
        <v>41408.482638888891</v>
      </c>
      <c r="S2680" t="s">
        <v>9743</v>
      </c>
      <c r="T2680" s="27">
        <v>41407</v>
      </c>
      <c r="V2680">
        <v>2</v>
      </c>
      <c r="W2680" t="s">
        <v>36</v>
      </c>
      <c r="X2680" t="s">
        <v>279</v>
      </c>
      <c r="Y2680">
        <v>0</v>
      </c>
      <c r="AB2680" t="s">
        <v>237</v>
      </c>
      <c r="AH2680">
        <v>0</v>
      </c>
      <c r="AN2680" t="s">
        <v>238</v>
      </c>
      <c r="AO2680">
        <v>1</v>
      </c>
      <c r="AP2680" t="s">
        <v>239</v>
      </c>
      <c r="AQ2680" s="27">
        <v>41409</v>
      </c>
      <c r="AR2680" t="s">
        <v>240</v>
      </c>
      <c r="AS2680">
        <v>2</v>
      </c>
      <c r="AT2680" t="s">
        <v>239</v>
      </c>
      <c r="AU2680" s="27">
        <v>41409</v>
      </c>
    </row>
    <row r="2681" spans="1:47" x14ac:dyDescent="0.2">
      <c r="A2681">
        <v>2680</v>
      </c>
      <c r="B2681" t="s">
        <v>9744</v>
      </c>
      <c r="C2681" t="s">
        <v>9745</v>
      </c>
      <c r="D2681" t="s">
        <v>1110</v>
      </c>
      <c r="E2681" s="27">
        <v>41408</v>
      </c>
      <c r="F2681" t="s">
        <v>233</v>
      </c>
      <c r="G2681" s="27">
        <v>31684</v>
      </c>
      <c r="H2681">
        <v>29</v>
      </c>
      <c r="I2681" t="s">
        <v>244</v>
      </c>
      <c r="J2681" t="s">
        <v>250</v>
      </c>
      <c r="K2681">
        <v>0</v>
      </c>
      <c r="L2681">
        <v>8</v>
      </c>
      <c r="M2681">
        <v>0</v>
      </c>
      <c r="N2681">
        <v>0</v>
      </c>
      <c r="O2681">
        <v>0</v>
      </c>
      <c r="P2681">
        <v>-1</v>
      </c>
      <c r="Q2681" s="28">
        <v>41407.30972222222</v>
      </c>
      <c r="R2681" s="28">
        <v>41410.154861111114</v>
      </c>
      <c r="S2681" t="s">
        <v>9746</v>
      </c>
      <c r="T2681" s="27">
        <v>41407</v>
      </c>
      <c r="V2681">
        <v>1</v>
      </c>
      <c r="W2681" t="s">
        <v>32</v>
      </c>
      <c r="X2681" t="s">
        <v>9747</v>
      </c>
      <c r="Y2681">
        <v>0</v>
      </c>
      <c r="AB2681" t="s">
        <v>237</v>
      </c>
      <c r="AH2681">
        <v>0</v>
      </c>
      <c r="AN2681" t="s">
        <v>238</v>
      </c>
      <c r="AO2681">
        <v>4</v>
      </c>
      <c r="AP2681" t="s">
        <v>239</v>
      </c>
      <c r="AQ2681" s="27">
        <v>41408</v>
      </c>
      <c r="AR2681" t="s">
        <v>240</v>
      </c>
      <c r="AS2681">
        <v>8</v>
      </c>
      <c r="AT2681" t="s">
        <v>269</v>
      </c>
      <c r="AU2681" s="27">
        <v>41408</v>
      </c>
    </row>
    <row r="2682" spans="1:47" x14ac:dyDescent="0.2">
      <c r="A2682">
        <v>2681</v>
      </c>
      <c r="B2682" t="s">
        <v>9748</v>
      </c>
      <c r="C2682" t="s">
        <v>9749</v>
      </c>
      <c r="D2682" t="s">
        <v>9750</v>
      </c>
      <c r="E2682" s="27">
        <v>41685</v>
      </c>
      <c r="F2682" t="s">
        <v>233</v>
      </c>
      <c r="G2682" s="27">
        <v>26515</v>
      </c>
      <c r="H2682">
        <v>43</v>
      </c>
      <c r="I2682" t="s">
        <v>244</v>
      </c>
      <c r="J2682" t="s">
        <v>250</v>
      </c>
      <c r="K2682">
        <v>0</v>
      </c>
      <c r="L2682">
        <v>3</v>
      </c>
      <c r="M2682">
        <v>0</v>
      </c>
      <c r="N2682">
        <v>0</v>
      </c>
      <c r="O2682">
        <v>1</v>
      </c>
      <c r="P2682">
        <v>0</v>
      </c>
      <c r="Q2682" s="28">
        <v>41685.12777777778</v>
      </c>
      <c r="R2682" s="28">
        <v>41687.069444444445</v>
      </c>
      <c r="S2682" t="s">
        <v>9751</v>
      </c>
      <c r="T2682" s="27">
        <v>41684</v>
      </c>
      <c r="V2682">
        <v>1</v>
      </c>
      <c r="W2682" t="s">
        <v>32</v>
      </c>
      <c r="X2682" t="s">
        <v>2367</v>
      </c>
      <c r="Y2682">
        <v>0</v>
      </c>
      <c r="AB2682" t="s">
        <v>237</v>
      </c>
      <c r="AH2682">
        <v>0</v>
      </c>
      <c r="AN2682" t="s">
        <v>238</v>
      </c>
      <c r="AO2682">
        <v>3</v>
      </c>
      <c r="AP2682" t="s">
        <v>239</v>
      </c>
      <c r="AQ2682" s="27">
        <v>41685</v>
      </c>
      <c r="AR2682" t="s">
        <v>240</v>
      </c>
      <c r="AS2682">
        <v>3</v>
      </c>
      <c r="AT2682" t="s">
        <v>239</v>
      </c>
      <c r="AU2682" s="27">
        <v>41685</v>
      </c>
    </row>
    <row r="2683" spans="1:47" x14ac:dyDescent="0.2">
      <c r="A2683">
        <v>2682</v>
      </c>
      <c r="B2683" t="s">
        <v>9752</v>
      </c>
      <c r="C2683" t="s">
        <v>9753</v>
      </c>
      <c r="D2683" t="s">
        <v>9754</v>
      </c>
      <c r="E2683" s="27">
        <v>41727</v>
      </c>
      <c r="F2683" t="s">
        <v>233</v>
      </c>
      <c r="G2683" s="27">
        <v>33111</v>
      </c>
      <c r="H2683">
        <v>25</v>
      </c>
      <c r="I2683" t="s">
        <v>244</v>
      </c>
      <c r="J2683" t="s">
        <v>250</v>
      </c>
      <c r="K2683">
        <v>0</v>
      </c>
      <c r="L2683">
        <v>2</v>
      </c>
      <c r="M2683">
        <v>0</v>
      </c>
      <c r="N2683">
        <v>0</v>
      </c>
      <c r="O2683">
        <v>1</v>
      </c>
      <c r="P2683">
        <v>-1</v>
      </c>
      <c r="Q2683" s="28">
        <v>41726.155555555553</v>
      </c>
      <c r="R2683" s="28">
        <v>41728.200694444444</v>
      </c>
      <c r="S2683" t="s">
        <v>9755</v>
      </c>
      <c r="U2683" s="27">
        <v>41726</v>
      </c>
      <c r="V2683">
        <v>1</v>
      </c>
      <c r="W2683" t="s">
        <v>32</v>
      </c>
      <c r="X2683" t="s">
        <v>274</v>
      </c>
      <c r="Y2683">
        <v>0</v>
      </c>
      <c r="AB2683" t="s">
        <v>237</v>
      </c>
      <c r="AH2683">
        <v>0</v>
      </c>
      <c r="AN2683" t="s">
        <v>238</v>
      </c>
      <c r="AO2683">
        <v>3</v>
      </c>
      <c r="AP2683" t="s">
        <v>239</v>
      </c>
      <c r="AQ2683" s="27">
        <v>41727</v>
      </c>
      <c r="AR2683" t="s">
        <v>240</v>
      </c>
      <c r="AS2683">
        <v>2</v>
      </c>
      <c r="AT2683" t="s">
        <v>239</v>
      </c>
      <c r="AU2683" s="27">
        <v>41727</v>
      </c>
    </row>
    <row r="2684" spans="1:47" x14ac:dyDescent="0.2">
      <c r="A2684">
        <v>2683</v>
      </c>
      <c r="B2684" t="s">
        <v>9756</v>
      </c>
      <c r="C2684" t="s">
        <v>9757</v>
      </c>
      <c r="D2684" t="s">
        <v>9758</v>
      </c>
      <c r="E2684" s="27">
        <v>41556</v>
      </c>
      <c r="F2684" t="s">
        <v>233</v>
      </c>
      <c r="G2684" s="27">
        <v>25141</v>
      </c>
      <c r="H2684">
        <v>47</v>
      </c>
      <c r="I2684" t="s">
        <v>234</v>
      </c>
      <c r="J2684" t="s">
        <v>245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-1</v>
      </c>
      <c r="Q2684" s="28">
        <v>41555.247916666667</v>
      </c>
      <c r="R2684" s="28">
        <v>41556.340277777781</v>
      </c>
      <c r="S2684" t="s">
        <v>9759</v>
      </c>
      <c r="T2684" s="27">
        <v>41555</v>
      </c>
      <c r="V2684">
        <v>1</v>
      </c>
      <c r="W2684" t="s">
        <v>36</v>
      </c>
      <c r="X2684" t="s">
        <v>279</v>
      </c>
      <c r="Y2684">
        <v>0</v>
      </c>
      <c r="AB2684" t="s">
        <v>237</v>
      </c>
      <c r="AH2684">
        <v>0</v>
      </c>
      <c r="AN2684" t="s">
        <v>238</v>
      </c>
      <c r="AO2684">
        <v>1</v>
      </c>
      <c r="AP2684" t="s">
        <v>239</v>
      </c>
      <c r="AQ2684" s="27">
        <v>41556</v>
      </c>
      <c r="AR2684" t="s">
        <v>240</v>
      </c>
      <c r="AS2684">
        <v>1</v>
      </c>
      <c r="AT2684" t="s">
        <v>239</v>
      </c>
      <c r="AU2684" s="27">
        <v>41556</v>
      </c>
    </row>
    <row r="2685" spans="1:47" x14ac:dyDescent="0.2">
      <c r="A2685">
        <v>2684</v>
      </c>
      <c r="B2685" t="s">
        <v>9760</v>
      </c>
      <c r="C2685" t="s">
        <v>918</v>
      </c>
      <c r="D2685" t="s">
        <v>3497</v>
      </c>
      <c r="E2685" s="27">
        <v>41929</v>
      </c>
      <c r="F2685" t="s">
        <v>233</v>
      </c>
      <c r="G2685" s="27">
        <v>24218</v>
      </c>
      <c r="H2685">
        <v>49</v>
      </c>
      <c r="I2685" t="s">
        <v>234</v>
      </c>
      <c r="J2685" t="s">
        <v>245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-1</v>
      </c>
      <c r="Q2685" s="28">
        <v>41928.133333333331</v>
      </c>
      <c r="R2685" s="28">
        <v>41929.056944444441</v>
      </c>
      <c r="S2685" t="s">
        <v>9761</v>
      </c>
      <c r="T2685" s="27">
        <v>41928</v>
      </c>
      <c r="V2685">
        <v>1</v>
      </c>
      <c r="W2685" t="s">
        <v>36</v>
      </c>
      <c r="X2685" t="s">
        <v>263</v>
      </c>
      <c r="Y2685">
        <v>0</v>
      </c>
      <c r="AB2685" t="s">
        <v>237</v>
      </c>
      <c r="AH2685">
        <v>0</v>
      </c>
      <c r="AN2685" t="s">
        <v>238</v>
      </c>
      <c r="AO2685">
        <v>1</v>
      </c>
      <c r="AP2685" t="s">
        <v>239</v>
      </c>
      <c r="AQ2685" s="27">
        <v>41929</v>
      </c>
      <c r="AR2685" t="s">
        <v>240</v>
      </c>
      <c r="AS2685">
        <v>1</v>
      </c>
      <c r="AT2685" t="s">
        <v>239</v>
      </c>
      <c r="AU2685" s="27">
        <v>41929</v>
      </c>
    </row>
    <row r="2686" spans="1:47" x14ac:dyDescent="0.2">
      <c r="A2686">
        <v>2685</v>
      </c>
      <c r="B2686" t="s">
        <v>9762</v>
      </c>
      <c r="C2686" t="s">
        <v>9763</v>
      </c>
      <c r="D2686" t="s">
        <v>1303</v>
      </c>
      <c r="E2686" s="27">
        <v>41389</v>
      </c>
      <c r="F2686" t="s">
        <v>294</v>
      </c>
      <c r="G2686" s="27">
        <v>34606</v>
      </c>
      <c r="H2686">
        <v>21</v>
      </c>
      <c r="I2686" t="s">
        <v>259</v>
      </c>
      <c r="J2686" t="s">
        <v>250</v>
      </c>
      <c r="K2686">
        <v>0</v>
      </c>
      <c r="L2686">
        <v>5</v>
      </c>
      <c r="M2686">
        <v>0</v>
      </c>
      <c r="N2686">
        <v>0</v>
      </c>
      <c r="O2686">
        <v>0</v>
      </c>
      <c r="P2686">
        <v>-2</v>
      </c>
      <c r="Q2686" s="28">
        <v>41387.39166666667</v>
      </c>
      <c r="R2686" s="28">
        <v>41388.081250000003</v>
      </c>
      <c r="S2686" t="s">
        <v>9764</v>
      </c>
      <c r="T2686" s="27">
        <v>41387</v>
      </c>
      <c r="V2686">
        <v>2</v>
      </c>
      <c r="W2686" t="s">
        <v>32</v>
      </c>
      <c r="X2686" t="s">
        <v>359</v>
      </c>
      <c r="Y2686">
        <v>0</v>
      </c>
      <c r="AB2686" t="s">
        <v>237</v>
      </c>
      <c r="AH2686">
        <v>0</v>
      </c>
      <c r="AN2686" t="s">
        <v>238</v>
      </c>
      <c r="AO2686">
        <v>6</v>
      </c>
      <c r="AP2686" t="s">
        <v>246</v>
      </c>
      <c r="AQ2686" s="27">
        <v>41389</v>
      </c>
      <c r="AR2686" t="s">
        <v>240</v>
      </c>
      <c r="AS2686">
        <v>5</v>
      </c>
      <c r="AT2686" t="s">
        <v>246</v>
      </c>
      <c r="AU2686" s="27">
        <v>41389</v>
      </c>
    </row>
    <row r="2687" spans="1:47" x14ac:dyDescent="0.2">
      <c r="A2687">
        <v>2686</v>
      </c>
      <c r="B2687" t="s">
        <v>9765</v>
      </c>
      <c r="C2687" t="s">
        <v>9766</v>
      </c>
      <c r="D2687" t="s">
        <v>1110</v>
      </c>
      <c r="E2687" s="27">
        <v>41400</v>
      </c>
      <c r="F2687" t="s">
        <v>294</v>
      </c>
      <c r="G2687" s="27">
        <v>33154</v>
      </c>
      <c r="H2687">
        <v>25</v>
      </c>
      <c r="I2687" t="s">
        <v>244</v>
      </c>
      <c r="J2687" t="s">
        <v>250</v>
      </c>
      <c r="K2687">
        <v>0</v>
      </c>
      <c r="L2687">
        <v>6</v>
      </c>
      <c r="M2687">
        <v>0</v>
      </c>
      <c r="N2687">
        <v>0</v>
      </c>
      <c r="O2687">
        <v>1</v>
      </c>
      <c r="P2687">
        <v>-100</v>
      </c>
      <c r="Q2687" s="28">
        <v>41300.532638888886</v>
      </c>
      <c r="R2687" s="28">
        <v>41300.366666666669</v>
      </c>
      <c r="S2687" t="s">
        <v>9767</v>
      </c>
      <c r="T2687" s="27">
        <v>39846</v>
      </c>
      <c r="V2687">
        <v>1554</v>
      </c>
      <c r="W2687" t="s">
        <v>36</v>
      </c>
      <c r="X2687" t="s">
        <v>3794</v>
      </c>
      <c r="Y2687">
        <v>0</v>
      </c>
      <c r="AB2687" t="s">
        <v>237</v>
      </c>
      <c r="AH2687">
        <v>0</v>
      </c>
      <c r="AN2687" t="s">
        <v>238</v>
      </c>
      <c r="AO2687">
        <v>3</v>
      </c>
      <c r="AP2687" t="s">
        <v>239</v>
      </c>
      <c r="AQ2687" s="27">
        <v>41400</v>
      </c>
      <c r="AR2687" t="s">
        <v>240</v>
      </c>
      <c r="AS2687">
        <v>6</v>
      </c>
      <c r="AT2687" t="s">
        <v>246</v>
      </c>
      <c r="AU2687" s="27">
        <v>41400</v>
      </c>
    </row>
    <row r="2688" spans="1:47" x14ac:dyDescent="0.2">
      <c r="A2688">
        <v>2687</v>
      </c>
      <c r="B2688" t="s">
        <v>9768</v>
      </c>
      <c r="C2688" t="s">
        <v>1317</v>
      </c>
      <c r="D2688" t="s">
        <v>9769</v>
      </c>
      <c r="E2688" s="27">
        <v>41566</v>
      </c>
      <c r="F2688" t="s">
        <v>233</v>
      </c>
      <c r="G2688" s="27">
        <v>22620</v>
      </c>
      <c r="H2688">
        <v>54</v>
      </c>
      <c r="I2688" t="s">
        <v>234</v>
      </c>
      <c r="J2688" t="s">
        <v>245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 s="28">
        <v>41566.529166666667</v>
      </c>
      <c r="R2688" s="28">
        <v>41566.343055555553</v>
      </c>
      <c r="S2688" t="s">
        <v>9770</v>
      </c>
      <c r="T2688" s="27">
        <v>41565</v>
      </c>
      <c r="V2688">
        <v>1</v>
      </c>
      <c r="W2688" t="s">
        <v>36</v>
      </c>
      <c r="X2688" t="s">
        <v>279</v>
      </c>
      <c r="Y2688">
        <v>0</v>
      </c>
      <c r="AB2688" t="s">
        <v>237</v>
      </c>
      <c r="AH2688">
        <v>0</v>
      </c>
      <c r="AN2688" t="s">
        <v>238</v>
      </c>
      <c r="AO2688">
        <v>1</v>
      </c>
      <c r="AP2688" t="s">
        <v>239</v>
      </c>
      <c r="AQ2688" s="27">
        <v>41566</v>
      </c>
      <c r="AR2688" t="s">
        <v>240</v>
      </c>
      <c r="AS2688">
        <v>1</v>
      </c>
      <c r="AT2688" t="s">
        <v>239</v>
      </c>
      <c r="AU2688" s="27">
        <v>41566</v>
      </c>
    </row>
    <row r="2689" spans="1:47" x14ac:dyDescent="0.2">
      <c r="A2689">
        <v>2688</v>
      </c>
      <c r="B2689" t="s">
        <v>9771</v>
      </c>
      <c r="C2689" t="s">
        <v>1147</v>
      </c>
      <c r="D2689" t="s">
        <v>6828</v>
      </c>
      <c r="E2689" s="27">
        <v>41312</v>
      </c>
      <c r="F2689" t="s">
        <v>233</v>
      </c>
      <c r="G2689" s="27">
        <v>29970</v>
      </c>
      <c r="H2689">
        <v>34</v>
      </c>
      <c r="I2689" t="s">
        <v>244</v>
      </c>
      <c r="J2689" t="s">
        <v>250</v>
      </c>
      <c r="K2689">
        <v>0</v>
      </c>
      <c r="L2689">
        <v>1</v>
      </c>
      <c r="M2689">
        <v>0</v>
      </c>
      <c r="N2689">
        <v>1</v>
      </c>
      <c r="O2689">
        <v>3</v>
      </c>
      <c r="P2689">
        <v>-1</v>
      </c>
      <c r="Q2689" s="28">
        <v>41311.537499999999</v>
      </c>
      <c r="R2689" s="28">
        <v>41345.393055555556</v>
      </c>
      <c r="S2689" t="s">
        <v>9772</v>
      </c>
      <c r="T2689" s="27">
        <v>41311</v>
      </c>
      <c r="V2689">
        <v>1</v>
      </c>
      <c r="W2689" t="s">
        <v>32</v>
      </c>
      <c r="X2689" t="s">
        <v>9773</v>
      </c>
      <c r="Y2689">
        <v>1</v>
      </c>
      <c r="AA2689" t="s">
        <v>9774</v>
      </c>
      <c r="AB2689" t="s">
        <v>32</v>
      </c>
      <c r="AC2689">
        <v>32</v>
      </c>
      <c r="AD2689" s="27">
        <v>41320</v>
      </c>
      <c r="AE2689" t="s">
        <v>9775</v>
      </c>
      <c r="AF2689" s="27">
        <v>41352</v>
      </c>
      <c r="AG2689" s="27">
        <v>41353</v>
      </c>
      <c r="AH2689">
        <v>1</v>
      </c>
      <c r="AJ2689" t="s">
        <v>9774</v>
      </c>
      <c r="AK2689" t="s">
        <v>366</v>
      </c>
      <c r="AL2689" s="27">
        <v>41320</v>
      </c>
      <c r="AM2689" t="s">
        <v>9775</v>
      </c>
      <c r="AN2689" t="s">
        <v>238</v>
      </c>
      <c r="AO2689">
        <v>1</v>
      </c>
      <c r="AP2689" t="s">
        <v>239</v>
      </c>
      <c r="AQ2689" s="27">
        <v>41312</v>
      </c>
      <c r="AR2689" t="s">
        <v>240</v>
      </c>
      <c r="AS2689">
        <v>1</v>
      </c>
      <c r="AT2689" t="s">
        <v>239</v>
      </c>
      <c r="AU2689" s="27">
        <v>41312</v>
      </c>
    </row>
    <row r="2690" spans="1:47" x14ac:dyDescent="0.2">
      <c r="A2690">
        <v>2689</v>
      </c>
      <c r="B2690" t="s">
        <v>9776</v>
      </c>
      <c r="C2690" t="s">
        <v>9777</v>
      </c>
      <c r="D2690" t="s">
        <v>9778</v>
      </c>
      <c r="E2690" s="27">
        <v>41372</v>
      </c>
      <c r="F2690" t="s">
        <v>294</v>
      </c>
      <c r="G2690" s="27">
        <v>32223</v>
      </c>
      <c r="H2690">
        <v>28</v>
      </c>
      <c r="I2690" t="s">
        <v>244</v>
      </c>
      <c r="J2690" t="s">
        <v>250</v>
      </c>
      <c r="K2690">
        <v>0</v>
      </c>
      <c r="L2690">
        <v>2</v>
      </c>
      <c r="M2690">
        <v>0</v>
      </c>
      <c r="N2690">
        <v>0</v>
      </c>
      <c r="O2690">
        <v>2</v>
      </c>
      <c r="P2690">
        <v>-1</v>
      </c>
      <c r="Q2690" s="28">
        <v>41371.288194444445</v>
      </c>
      <c r="R2690" s="28">
        <v>41372.348611111112</v>
      </c>
      <c r="S2690" t="s">
        <v>9779</v>
      </c>
      <c r="T2690" s="27">
        <v>41371</v>
      </c>
      <c r="V2690">
        <v>1</v>
      </c>
      <c r="W2690" t="s">
        <v>36</v>
      </c>
      <c r="X2690" t="s">
        <v>279</v>
      </c>
      <c r="Y2690">
        <v>0</v>
      </c>
      <c r="AB2690" t="s">
        <v>237</v>
      </c>
      <c r="AH2690">
        <v>0</v>
      </c>
      <c r="AN2690" t="s">
        <v>238</v>
      </c>
      <c r="AO2690">
        <v>2</v>
      </c>
      <c r="AP2690" t="s">
        <v>239</v>
      </c>
      <c r="AQ2690" s="27">
        <v>41372</v>
      </c>
      <c r="AR2690" t="s">
        <v>240</v>
      </c>
      <c r="AS2690">
        <v>2</v>
      </c>
      <c r="AT2690" t="s">
        <v>239</v>
      </c>
      <c r="AU2690" s="27">
        <v>41372</v>
      </c>
    </row>
    <row r="2691" spans="1:47" x14ac:dyDescent="0.2">
      <c r="A2691">
        <v>2690</v>
      </c>
      <c r="B2691" t="s">
        <v>9780</v>
      </c>
      <c r="C2691" t="s">
        <v>9781</v>
      </c>
      <c r="D2691" t="s">
        <v>9782</v>
      </c>
      <c r="E2691" s="27">
        <v>41473</v>
      </c>
      <c r="F2691" t="s">
        <v>294</v>
      </c>
      <c r="G2691" s="27">
        <v>22975</v>
      </c>
      <c r="H2691">
        <v>53</v>
      </c>
      <c r="I2691" t="s">
        <v>234</v>
      </c>
      <c r="J2691" t="s">
        <v>245</v>
      </c>
      <c r="K2691">
        <v>0</v>
      </c>
      <c r="L2691">
        <v>1</v>
      </c>
      <c r="M2691">
        <v>0</v>
      </c>
      <c r="N2691">
        <v>0</v>
      </c>
      <c r="O2691">
        <v>4</v>
      </c>
      <c r="P2691">
        <v>-1</v>
      </c>
      <c r="Q2691" s="28">
        <v>41472.128472222219</v>
      </c>
      <c r="R2691" s="28">
        <v>41472.270138888889</v>
      </c>
      <c r="S2691" t="s">
        <v>9783</v>
      </c>
      <c r="T2691" s="27">
        <v>41472</v>
      </c>
      <c r="V2691">
        <v>1</v>
      </c>
      <c r="W2691" t="s">
        <v>32</v>
      </c>
      <c r="X2691" t="s">
        <v>1051</v>
      </c>
      <c r="Y2691">
        <v>1</v>
      </c>
      <c r="AA2691" t="s">
        <v>9784</v>
      </c>
      <c r="AB2691" t="s">
        <v>36</v>
      </c>
      <c r="AC2691">
        <v>0</v>
      </c>
      <c r="AD2691" s="27">
        <v>41897</v>
      </c>
      <c r="AE2691" t="s">
        <v>780</v>
      </c>
      <c r="AF2691" s="27">
        <v>41897</v>
      </c>
      <c r="AG2691" s="27">
        <v>41905</v>
      </c>
      <c r="AH2691">
        <v>0</v>
      </c>
      <c r="AN2691" t="s">
        <v>238</v>
      </c>
      <c r="AO2691">
        <v>1</v>
      </c>
      <c r="AP2691" t="s">
        <v>239</v>
      </c>
      <c r="AQ2691" s="27">
        <v>41473</v>
      </c>
      <c r="AR2691" t="s">
        <v>240</v>
      </c>
      <c r="AS2691">
        <v>1</v>
      </c>
      <c r="AT2691" t="s">
        <v>239</v>
      </c>
      <c r="AU2691" s="27">
        <v>41473</v>
      </c>
    </row>
    <row r="2692" spans="1:47" x14ac:dyDescent="0.2">
      <c r="A2692">
        <v>2691</v>
      </c>
      <c r="B2692" t="s">
        <v>9785</v>
      </c>
      <c r="C2692" t="s">
        <v>1803</v>
      </c>
      <c r="D2692" t="s">
        <v>9786</v>
      </c>
      <c r="E2692" s="27">
        <v>41305</v>
      </c>
      <c r="F2692" t="s">
        <v>233</v>
      </c>
      <c r="G2692" s="27">
        <v>22609</v>
      </c>
      <c r="H2692">
        <v>54</v>
      </c>
      <c r="I2692" t="s">
        <v>234</v>
      </c>
      <c r="J2692" t="s">
        <v>250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 s="28">
        <v>41305.506944444445</v>
      </c>
      <c r="R2692" s="28">
        <v>41305.325694444444</v>
      </c>
      <c r="S2692" t="s">
        <v>9787</v>
      </c>
      <c r="T2692" s="27">
        <v>41304</v>
      </c>
      <c r="V2692">
        <v>1</v>
      </c>
      <c r="W2692" t="s">
        <v>36</v>
      </c>
      <c r="X2692" t="s">
        <v>9788</v>
      </c>
      <c r="Y2692">
        <v>0</v>
      </c>
      <c r="AB2692" t="s">
        <v>237</v>
      </c>
      <c r="AH2692">
        <v>0</v>
      </c>
      <c r="AN2692" t="s">
        <v>238</v>
      </c>
      <c r="AO2692">
        <v>1</v>
      </c>
      <c r="AP2692" t="s">
        <v>239</v>
      </c>
      <c r="AQ2692" s="27">
        <v>41305</v>
      </c>
      <c r="AR2692" t="s">
        <v>240</v>
      </c>
      <c r="AS2692">
        <v>1</v>
      </c>
      <c r="AT2692" t="s">
        <v>239</v>
      </c>
      <c r="AU2692" s="27">
        <v>41305</v>
      </c>
    </row>
    <row r="2693" spans="1:47" x14ac:dyDescent="0.2">
      <c r="A2693">
        <v>2692</v>
      </c>
      <c r="B2693" t="s">
        <v>9789</v>
      </c>
      <c r="C2693" t="s">
        <v>9790</v>
      </c>
      <c r="D2693" t="s">
        <v>9791</v>
      </c>
      <c r="E2693" s="27">
        <v>41383</v>
      </c>
      <c r="F2693" t="s">
        <v>233</v>
      </c>
      <c r="G2693" s="27">
        <v>28678</v>
      </c>
      <c r="H2693">
        <v>37</v>
      </c>
      <c r="I2693" t="s">
        <v>244</v>
      </c>
      <c r="J2693" t="s">
        <v>353</v>
      </c>
      <c r="K2693">
        <v>0</v>
      </c>
      <c r="L2693">
        <v>1</v>
      </c>
      <c r="M2693">
        <v>0</v>
      </c>
      <c r="N2693">
        <v>0</v>
      </c>
      <c r="O2693">
        <v>3</v>
      </c>
      <c r="P2693">
        <v>-1</v>
      </c>
      <c r="Q2693" s="28">
        <v>41382.091666666667</v>
      </c>
      <c r="R2693" s="28">
        <v>41465.509027777778</v>
      </c>
      <c r="S2693" t="s">
        <v>9792</v>
      </c>
      <c r="U2693" s="27">
        <v>41382</v>
      </c>
      <c r="V2693">
        <v>1</v>
      </c>
      <c r="W2693" t="s">
        <v>32</v>
      </c>
      <c r="X2693" t="s">
        <v>274</v>
      </c>
      <c r="Y2693">
        <v>1</v>
      </c>
      <c r="AA2693" t="s">
        <v>9793</v>
      </c>
      <c r="AB2693" t="s">
        <v>36</v>
      </c>
      <c r="AD2693" s="27">
        <v>42108</v>
      </c>
      <c r="AE2693" t="s">
        <v>1231</v>
      </c>
      <c r="AH2693">
        <v>0</v>
      </c>
      <c r="AN2693" t="s">
        <v>238</v>
      </c>
      <c r="AO2693">
        <v>2</v>
      </c>
      <c r="AP2693" t="s">
        <v>239</v>
      </c>
      <c r="AQ2693" s="27">
        <v>41383</v>
      </c>
      <c r="AR2693" t="s">
        <v>240</v>
      </c>
      <c r="AS2693">
        <v>1</v>
      </c>
      <c r="AT2693" t="s">
        <v>239</v>
      </c>
      <c r="AU2693" s="27">
        <v>41383</v>
      </c>
    </row>
    <row r="2694" spans="1:47" x14ac:dyDescent="0.2">
      <c r="A2694">
        <v>2693</v>
      </c>
      <c r="B2694" t="s">
        <v>9794</v>
      </c>
      <c r="C2694" t="s">
        <v>1317</v>
      </c>
      <c r="D2694" t="s">
        <v>9795</v>
      </c>
      <c r="E2694" s="27">
        <v>41798</v>
      </c>
      <c r="F2694" t="s">
        <v>233</v>
      </c>
      <c r="G2694" s="27">
        <v>32715</v>
      </c>
      <c r="H2694">
        <v>26</v>
      </c>
      <c r="I2694" t="s">
        <v>244</v>
      </c>
      <c r="J2694" t="s">
        <v>353</v>
      </c>
      <c r="K2694">
        <v>0</v>
      </c>
      <c r="L2694">
        <v>9</v>
      </c>
      <c r="M2694">
        <v>0</v>
      </c>
      <c r="N2694">
        <v>0</v>
      </c>
      <c r="O2694">
        <v>4</v>
      </c>
      <c r="P2694">
        <v>-1</v>
      </c>
      <c r="Q2694" s="28">
        <v>41797.107638888891</v>
      </c>
      <c r="R2694" s="28">
        <v>41798.304166666669</v>
      </c>
      <c r="S2694" t="s">
        <v>9796</v>
      </c>
      <c r="T2694" s="27">
        <v>41797</v>
      </c>
      <c r="V2694">
        <v>1</v>
      </c>
      <c r="W2694" t="s">
        <v>32</v>
      </c>
      <c r="X2694" t="s">
        <v>729</v>
      </c>
      <c r="Y2694">
        <v>0</v>
      </c>
      <c r="AB2694" t="s">
        <v>237</v>
      </c>
      <c r="AH2694">
        <v>0</v>
      </c>
      <c r="AN2694" t="s">
        <v>238</v>
      </c>
      <c r="AO2694">
        <v>9</v>
      </c>
      <c r="AP2694" t="s">
        <v>269</v>
      </c>
      <c r="AQ2694" s="27">
        <v>41798</v>
      </c>
      <c r="AR2694" t="s">
        <v>240</v>
      </c>
      <c r="AS2694">
        <v>9</v>
      </c>
      <c r="AT2694" t="s">
        <v>269</v>
      </c>
      <c r="AU2694" s="27">
        <v>41798</v>
      </c>
    </row>
    <row r="2695" spans="1:47" x14ac:dyDescent="0.2">
      <c r="A2695">
        <v>2694</v>
      </c>
      <c r="B2695" t="s">
        <v>9797</v>
      </c>
      <c r="C2695" t="s">
        <v>1828</v>
      </c>
      <c r="D2695" t="s">
        <v>9798</v>
      </c>
      <c r="E2695" s="27">
        <v>41897</v>
      </c>
      <c r="F2695" t="s">
        <v>233</v>
      </c>
      <c r="G2695" s="27">
        <v>32105</v>
      </c>
      <c r="H2695">
        <v>28</v>
      </c>
      <c r="I2695" t="s">
        <v>244</v>
      </c>
      <c r="J2695" t="s">
        <v>245</v>
      </c>
      <c r="K2695">
        <v>0</v>
      </c>
      <c r="L2695">
        <v>8</v>
      </c>
      <c r="M2695">
        <v>0</v>
      </c>
      <c r="N2695">
        <v>0</v>
      </c>
      <c r="O2695">
        <v>1</v>
      </c>
      <c r="P2695">
        <v>-38</v>
      </c>
      <c r="Q2695" s="28">
        <v>41859.248611111114</v>
      </c>
      <c r="R2695" s="28">
        <v>41863.341666666667</v>
      </c>
      <c r="S2695" t="s">
        <v>9799</v>
      </c>
      <c r="T2695" s="27">
        <v>41859</v>
      </c>
      <c r="V2695">
        <v>38</v>
      </c>
      <c r="W2695" t="s">
        <v>32</v>
      </c>
      <c r="X2695" t="s">
        <v>371</v>
      </c>
      <c r="Y2695">
        <v>0</v>
      </c>
      <c r="AB2695" t="s">
        <v>237</v>
      </c>
      <c r="AH2695">
        <v>0</v>
      </c>
      <c r="AN2695" t="s">
        <v>238</v>
      </c>
      <c r="AO2695">
        <v>4</v>
      </c>
      <c r="AP2695" t="s">
        <v>239</v>
      </c>
      <c r="AQ2695" s="27">
        <v>41897</v>
      </c>
      <c r="AR2695" t="s">
        <v>240</v>
      </c>
      <c r="AS2695">
        <v>8</v>
      </c>
      <c r="AT2695" t="s">
        <v>269</v>
      </c>
      <c r="AU2695" s="27">
        <v>41897</v>
      </c>
    </row>
    <row r="2696" spans="1:47" x14ac:dyDescent="0.2">
      <c r="A2696">
        <v>2695</v>
      </c>
      <c r="B2696" t="s">
        <v>9800</v>
      </c>
      <c r="C2696" t="s">
        <v>693</v>
      </c>
      <c r="D2696" t="s">
        <v>689</v>
      </c>
      <c r="E2696" s="27">
        <v>41956</v>
      </c>
      <c r="F2696" t="s">
        <v>233</v>
      </c>
      <c r="G2696" s="27">
        <v>14258</v>
      </c>
      <c r="H2696">
        <v>77</v>
      </c>
      <c r="I2696" t="s">
        <v>234</v>
      </c>
      <c r="J2696" t="s">
        <v>245</v>
      </c>
      <c r="K2696">
        <v>0</v>
      </c>
      <c r="L2696">
        <v>3</v>
      </c>
      <c r="M2696">
        <v>0</v>
      </c>
      <c r="N2696">
        <v>0</v>
      </c>
      <c r="O2696">
        <v>5</v>
      </c>
      <c r="P2696">
        <v>-46</v>
      </c>
      <c r="Q2696" s="28">
        <v>41910.300694444442</v>
      </c>
      <c r="R2696" s="28">
        <v>41910.323611111111</v>
      </c>
      <c r="S2696" t="s">
        <v>9801</v>
      </c>
      <c r="T2696" s="27">
        <v>41910</v>
      </c>
      <c r="V2696">
        <v>46</v>
      </c>
      <c r="W2696" t="s">
        <v>32</v>
      </c>
      <c r="X2696" t="s">
        <v>1613</v>
      </c>
      <c r="Y2696">
        <v>0</v>
      </c>
      <c r="AB2696" t="s">
        <v>237</v>
      </c>
      <c r="AH2696">
        <v>0</v>
      </c>
      <c r="AN2696" t="s">
        <v>238</v>
      </c>
      <c r="AO2696">
        <v>1</v>
      </c>
      <c r="AP2696" t="s">
        <v>239</v>
      </c>
      <c r="AQ2696" s="27">
        <v>41956</v>
      </c>
      <c r="AR2696" t="s">
        <v>240</v>
      </c>
      <c r="AS2696">
        <v>3</v>
      </c>
      <c r="AT2696" t="s">
        <v>239</v>
      </c>
      <c r="AU2696" s="27">
        <v>41956</v>
      </c>
    </row>
    <row r="2697" spans="1:47" x14ac:dyDescent="0.2">
      <c r="A2697">
        <v>2696</v>
      </c>
      <c r="B2697" t="s">
        <v>9802</v>
      </c>
      <c r="C2697" t="s">
        <v>1882</v>
      </c>
      <c r="D2697" t="s">
        <v>3399</v>
      </c>
      <c r="E2697" s="27">
        <v>41577</v>
      </c>
      <c r="F2697" t="s">
        <v>233</v>
      </c>
      <c r="G2697" s="27">
        <v>29857</v>
      </c>
      <c r="H2697">
        <v>34</v>
      </c>
      <c r="I2697" t="s">
        <v>244</v>
      </c>
      <c r="J2697" t="s">
        <v>250</v>
      </c>
      <c r="K2697">
        <v>0</v>
      </c>
      <c r="L2697">
        <v>4</v>
      </c>
      <c r="M2697">
        <v>0</v>
      </c>
      <c r="N2697">
        <v>0</v>
      </c>
      <c r="O2697">
        <v>2</v>
      </c>
      <c r="P2697">
        <v>-1</v>
      </c>
      <c r="Q2697" s="28">
        <v>41576.227777777778</v>
      </c>
      <c r="R2697" s="28">
        <v>41577.086805555555</v>
      </c>
      <c r="S2697" t="s">
        <v>9803</v>
      </c>
      <c r="T2697" s="27">
        <v>41576</v>
      </c>
      <c r="V2697">
        <v>1</v>
      </c>
      <c r="W2697" t="s">
        <v>32</v>
      </c>
      <c r="X2697" t="s">
        <v>348</v>
      </c>
      <c r="Y2697">
        <v>0</v>
      </c>
      <c r="AB2697" t="s">
        <v>237</v>
      </c>
      <c r="AH2697">
        <v>0</v>
      </c>
      <c r="AN2697" t="s">
        <v>238</v>
      </c>
      <c r="AO2697">
        <v>1</v>
      </c>
      <c r="AP2697" t="s">
        <v>239</v>
      </c>
      <c r="AQ2697" s="27">
        <v>41577</v>
      </c>
      <c r="AR2697" t="s">
        <v>240</v>
      </c>
      <c r="AS2697">
        <v>4</v>
      </c>
      <c r="AT2697" t="s">
        <v>239</v>
      </c>
      <c r="AU2697" s="27">
        <v>41577</v>
      </c>
    </row>
    <row r="2698" spans="1:47" x14ac:dyDescent="0.2">
      <c r="A2698">
        <v>2697</v>
      </c>
      <c r="B2698" t="s">
        <v>9804</v>
      </c>
      <c r="C2698" t="s">
        <v>9805</v>
      </c>
      <c r="D2698" t="s">
        <v>3540</v>
      </c>
      <c r="E2698" s="27">
        <v>41583</v>
      </c>
      <c r="F2698" t="s">
        <v>233</v>
      </c>
      <c r="G2698" s="27">
        <v>23955</v>
      </c>
      <c r="H2698">
        <v>50</v>
      </c>
      <c r="I2698" t="s">
        <v>234</v>
      </c>
      <c r="J2698" t="s">
        <v>353</v>
      </c>
      <c r="K2698">
        <v>0</v>
      </c>
      <c r="L2698">
        <v>9</v>
      </c>
      <c r="M2698">
        <v>0</v>
      </c>
      <c r="N2698">
        <v>0</v>
      </c>
      <c r="O2698">
        <v>11</v>
      </c>
      <c r="P2698">
        <v>-210</v>
      </c>
      <c r="Q2698" s="28">
        <v>41373.504166666666</v>
      </c>
      <c r="R2698" s="28">
        <v>41487.46875</v>
      </c>
      <c r="S2698" t="s">
        <v>9806</v>
      </c>
      <c r="T2698" s="27">
        <v>41373</v>
      </c>
      <c r="V2698">
        <v>210</v>
      </c>
      <c r="W2698" t="s">
        <v>36</v>
      </c>
      <c r="X2698" t="s">
        <v>1488</v>
      </c>
      <c r="Y2698">
        <v>0</v>
      </c>
      <c r="AB2698" t="s">
        <v>237</v>
      </c>
      <c r="AH2698">
        <v>0</v>
      </c>
      <c r="AN2698" t="s">
        <v>238</v>
      </c>
      <c r="AO2698">
        <v>3</v>
      </c>
      <c r="AP2698" t="s">
        <v>239</v>
      </c>
      <c r="AQ2698" s="27">
        <v>41583</v>
      </c>
      <c r="AR2698" t="s">
        <v>240</v>
      </c>
      <c r="AS2698">
        <v>9</v>
      </c>
      <c r="AT2698" t="s">
        <v>269</v>
      </c>
      <c r="AU2698" s="27">
        <v>41583</v>
      </c>
    </row>
    <row r="2699" spans="1:47" x14ac:dyDescent="0.2">
      <c r="A2699">
        <v>2698</v>
      </c>
      <c r="B2699" t="s">
        <v>9807</v>
      </c>
      <c r="C2699" t="s">
        <v>9808</v>
      </c>
      <c r="D2699" t="s">
        <v>689</v>
      </c>
      <c r="E2699" s="27">
        <v>41813</v>
      </c>
      <c r="F2699" t="s">
        <v>294</v>
      </c>
      <c r="G2699" s="27">
        <v>20431</v>
      </c>
      <c r="H2699">
        <v>60</v>
      </c>
      <c r="I2699" t="s">
        <v>234</v>
      </c>
      <c r="J2699" t="s">
        <v>245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-1</v>
      </c>
      <c r="Q2699" s="28">
        <v>41812.311805555553</v>
      </c>
      <c r="R2699" s="28">
        <v>41813.372916666667</v>
      </c>
      <c r="S2699" t="s">
        <v>9809</v>
      </c>
      <c r="T2699" s="27">
        <v>41812</v>
      </c>
      <c r="V2699">
        <v>1</v>
      </c>
      <c r="W2699" t="s">
        <v>32</v>
      </c>
      <c r="X2699" t="s">
        <v>383</v>
      </c>
      <c r="Y2699">
        <v>1</v>
      </c>
      <c r="AA2699" t="s">
        <v>9810</v>
      </c>
      <c r="AB2699" t="s">
        <v>36</v>
      </c>
      <c r="AD2699" s="27">
        <v>42395</v>
      </c>
      <c r="AE2699" t="s">
        <v>324</v>
      </c>
      <c r="AH2699">
        <v>0</v>
      </c>
      <c r="AN2699" t="s">
        <v>238</v>
      </c>
      <c r="AO2699">
        <v>1</v>
      </c>
      <c r="AP2699" t="s">
        <v>239</v>
      </c>
      <c r="AQ2699" s="27">
        <v>41813</v>
      </c>
      <c r="AR2699" t="s">
        <v>240</v>
      </c>
      <c r="AS2699">
        <v>1</v>
      </c>
      <c r="AT2699" t="s">
        <v>239</v>
      </c>
      <c r="AU2699" s="27">
        <v>41813</v>
      </c>
    </row>
    <row r="2700" spans="1:47" x14ac:dyDescent="0.2">
      <c r="A2700">
        <v>2699</v>
      </c>
      <c r="B2700" t="s">
        <v>9811</v>
      </c>
      <c r="C2700" t="s">
        <v>3823</v>
      </c>
      <c r="D2700" t="s">
        <v>9812</v>
      </c>
      <c r="E2700" s="27">
        <v>41779</v>
      </c>
      <c r="F2700" t="s">
        <v>294</v>
      </c>
      <c r="G2700" s="27">
        <v>32921</v>
      </c>
      <c r="H2700">
        <v>26</v>
      </c>
      <c r="I2700" t="s">
        <v>244</v>
      </c>
      <c r="J2700" t="s">
        <v>245</v>
      </c>
      <c r="K2700">
        <v>0</v>
      </c>
      <c r="L2700">
        <v>9</v>
      </c>
      <c r="M2700">
        <v>0</v>
      </c>
      <c r="N2700">
        <v>0</v>
      </c>
      <c r="O2700">
        <v>2</v>
      </c>
      <c r="P2700">
        <v>-23</v>
      </c>
      <c r="Q2700" s="28">
        <v>41756.475694444445</v>
      </c>
      <c r="R2700" s="28">
        <v>41757.365972222222</v>
      </c>
      <c r="S2700" t="s">
        <v>9813</v>
      </c>
      <c r="T2700" s="27">
        <v>41756</v>
      </c>
      <c r="V2700">
        <v>23</v>
      </c>
      <c r="W2700" t="s">
        <v>36</v>
      </c>
      <c r="X2700" t="s">
        <v>1170</v>
      </c>
      <c r="Y2700">
        <v>0</v>
      </c>
      <c r="AB2700" t="s">
        <v>237</v>
      </c>
      <c r="AH2700">
        <v>0</v>
      </c>
      <c r="AN2700" t="s">
        <v>238</v>
      </c>
      <c r="AO2700">
        <v>3</v>
      </c>
      <c r="AP2700" t="s">
        <v>239</v>
      </c>
      <c r="AQ2700" s="27">
        <v>41779</v>
      </c>
      <c r="AR2700" t="s">
        <v>240</v>
      </c>
      <c r="AS2700">
        <v>9</v>
      </c>
      <c r="AT2700" t="s">
        <v>269</v>
      </c>
      <c r="AU2700" s="27">
        <v>41779</v>
      </c>
    </row>
    <row r="2701" spans="1:47" x14ac:dyDescent="0.2">
      <c r="A2701">
        <v>2700</v>
      </c>
      <c r="B2701" t="s">
        <v>9814</v>
      </c>
      <c r="C2701" t="s">
        <v>5925</v>
      </c>
      <c r="D2701" t="s">
        <v>9815</v>
      </c>
      <c r="E2701" s="27">
        <v>41676</v>
      </c>
      <c r="F2701" t="s">
        <v>233</v>
      </c>
      <c r="G2701" s="27">
        <v>34129</v>
      </c>
      <c r="H2701">
        <v>22</v>
      </c>
      <c r="I2701" t="s">
        <v>259</v>
      </c>
      <c r="J2701" t="s">
        <v>250</v>
      </c>
      <c r="K2701">
        <v>0</v>
      </c>
      <c r="L2701">
        <v>4</v>
      </c>
      <c r="M2701">
        <v>0</v>
      </c>
      <c r="N2701">
        <v>0</v>
      </c>
      <c r="O2701">
        <v>0</v>
      </c>
      <c r="P2701">
        <v>-1</v>
      </c>
      <c r="Q2701" s="28">
        <v>41675.28125</v>
      </c>
      <c r="R2701" s="28">
        <v>41676.345138888886</v>
      </c>
      <c r="S2701" t="s">
        <v>9816</v>
      </c>
      <c r="T2701" s="27">
        <v>41675</v>
      </c>
      <c r="V2701">
        <v>1</v>
      </c>
      <c r="W2701" t="s">
        <v>32</v>
      </c>
      <c r="X2701" t="s">
        <v>359</v>
      </c>
      <c r="Y2701">
        <v>0</v>
      </c>
      <c r="AB2701" t="s">
        <v>237</v>
      </c>
      <c r="AH2701">
        <v>0</v>
      </c>
      <c r="AN2701" t="s">
        <v>238</v>
      </c>
      <c r="AO2701">
        <v>5</v>
      </c>
      <c r="AP2701" t="s">
        <v>246</v>
      </c>
      <c r="AQ2701" s="27">
        <v>41676</v>
      </c>
      <c r="AR2701" t="s">
        <v>240</v>
      </c>
      <c r="AS2701">
        <v>4</v>
      </c>
      <c r="AT2701" t="s">
        <v>239</v>
      </c>
      <c r="AU2701" s="27">
        <v>41676</v>
      </c>
    </row>
    <row r="2702" spans="1:47" x14ac:dyDescent="0.2">
      <c r="A2702">
        <v>2701</v>
      </c>
      <c r="B2702" t="s">
        <v>9817</v>
      </c>
      <c r="C2702" t="s">
        <v>9818</v>
      </c>
      <c r="D2702" t="s">
        <v>726</v>
      </c>
      <c r="E2702" s="27">
        <v>41612</v>
      </c>
      <c r="F2702" t="s">
        <v>233</v>
      </c>
      <c r="G2702" s="27">
        <v>29070</v>
      </c>
      <c r="H2702">
        <v>36</v>
      </c>
      <c r="I2702" t="s">
        <v>244</v>
      </c>
      <c r="J2702" t="s">
        <v>245</v>
      </c>
      <c r="K2702">
        <v>0</v>
      </c>
      <c r="L2702">
        <v>2</v>
      </c>
      <c r="M2702">
        <v>0</v>
      </c>
      <c r="N2702">
        <v>0</v>
      </c>
      <c r="O2702">
        <v>0</v>
      </c>
      <c r="W2702" t="s">
        <v>237</v>
      </c>
      <c r="Y2702">
        <v>-1</v>
      </c>
      <c r="AB2702" t="s">
        <v>237</v>
      </c>
      <c r="AH2702">
        <v>0</v>
      </c>
      <c r="AN2702" t="s">
        <v>238</v>
      </c>
      <c r="AO2702">
        <v>2</v>
      </c>
      <c r="AP2702" t="s">
        <v>239</v>
      </c>
      <c r="AQ2702" s="27">
        <v>41612</v>
      </c>
      <c r="AR2702" t="s">
        <v>240</v>
      </c>
      <c r="AS2702">
        <v>2</v>
      </c>
      <c r="AT2702" t="s">
        <v>239</v>
      </c>
      <c r="AU2702" s="27">
        <v>41612</v>
      </c>
    </row>
    <row r="2703" spans="1:47" x14ac:dyDescent="0.2">
      <c r="A2703">
        <v>2702</v>
      </c>
      <c r="B2703" t="s">
        <v>9819</v>
      </c>
      <c r="C2703" t="s">
        <v>8728</v>
      </c>
      <c r="D2703" t="s">
        <v>5332</v>
      </c>
      <c r="E2703" s="27">
        <v>41301</v>
      </c>
      <c r="F2703" t="s">
        <v>233</v>
      </c>
      <c r="G2703" s="27">
        <v>34152</v>
      </c>
      <c r="H2703">
        <v>22</v>
      </c>
      <c r="I2703" t="s">
        <v>259</v>
      </c>
      <c r="J2703" t="s">
        <v>250</v>
      </c>
      <c r="K2703">
        <v>0</v>
      </c>
      <c r="L2703">
        <v>7</v>
      </c>
      <c r="M2703">
        <v>0</v>
      </c>
      <c r="N2703">
        <v>0</v>
      </c>
      <c r="O2703">
        <v>1</v>
      </c>
      <c r="P2703">
        <v>-1</v>
      </c>
      <c r="Q2703" s="28">
        <v>41300.322222222225</v>
      </c>
      <c r="R2703" s="28">
        <v>41308.20416666667</v>
      </c>
      <c r="S2703" t="s">
        <v>9820</v>
      </c>
      <c r="T2703" s="27">
        <v>41300</v>
      </c>
      <c r="V2703">
        <v>1</v>
      </c>
      <c r="W2703" t="s">
        <v>32</v>
      </c>
      <c r="X2703" t="s">
        <v>2367</v>
      </c>
      <c r="Y2703">
        <v>0</v>
      </c>
      <c r="AB2703" t="s">
        <v>237</v>
      </c>
      <c r="AH2703">
        <v>0</v>
      </c>
      <c r="AN2703" t="s">
        <v>238</v>
      </c>
      <c r="AO2703">
        <v>9</v>
      </c>
      <c r="AP2703" t="s">
        <v>269</v>
      </c>
      <c r="AQ2703" s="27">
        <v>41301</v>
      </c>
      <c r="AR2703" t="s">
        <v>240</v>
      </c>
      <c r="AS2703">
        <v>7</v>
      </c>
      <c r="AT2703" t="s">
        <v>246</v>
      </c>
      <c r="AU2703" s="27">
        <v>41301</v>
      </c>
    </row>
    <row r="2704" spans="1:47" x14ac:dyDescent="0.2">
      <c r="A2704">
        <v>2703</v>
      </c>
      <c r="B2704" t="s">
        <v>9821</v>
      </c>
      <c r="C2704" t="s">
        <v>957</v>
      </c>
      <c r="D2704" t="s">
        <v>2671</v>
      </c>
      <c r="E2704" s="27">
        <v>41661</v>
      </c>
      <c r="F2704" t="s">
        <v>233</v>
      </c>
      <c r="G2704" s="27">
        <v>23628</v>
      </c>
      <c r="H2704">
        <v>51</v>
      </c>
      <c r="I2704" t="s">
        <v>234</v>
      </c>
      <c r="J2704" t="s">
        <v>250</v>
      </c>
      <c r="K2704">
        <v>0</v>
      </c>
      <c r="L2704">
        <v>7</v>
      </c>
      <c r="M2704">
        <v>0</v>
      </c>
      <c r="N2704">
        <v>0</v>
      </c>
      <c r="O2704">
        <v>3</v>
      </c>
      <c r="P2704">
        <v>0</v>
      </c>
      <c r="Q2704" s="28">
        <v>41661.504861111112</v>
      </c>
      <c r="R2704" s="28">
        <v>41661.356944444444</v>
      </c>
      <c r="S2704" t="s">
        <v>9822</v>
      </c>
      <c r="T2704" s="27">
        <v>41660</v>
      </c>
      <c r="V2704">
        <v>1</v>
      </c>
      <c r="W2704" t="s">
        <v>32</v>
      </c>
      <c r="X2704" t="s">
        <v>348</v>
      </c>
      <c r="Y2704">
        <v>0</v>
      </c>
      <c r="AB2704" t="s">
        <v>237</v>
      </c>
      <c r="AH2704">
        <v>0</v>
      </c>
      <c r="AN2704" t="s">
        <v>238</v>
      </c>
      <c r="AO2704">
        <v>4</v>
      </c>
      <c r="AP2704" t="s">
        <v>239</v>
      </c>
      <c r="AQ2704" s="27">
        <v>41661</v>
      </c>
      <c r="AR2704" t="s">
        <v>240</v>
      </c>
      <c r="AS2704">
        <v>7</v>
      </c>
      <c r="AT2704" t="s">
        <v>246</v>
      </c>
      <c r="AU2704" s="27">
        <v>41661</v>
      </c>
    </row>
    <row r="2705" spans="1:47" x14ac:dyDescent="0.2">
      <c r="A2705">
        <v>2704</v>
      </c>
      <c r="B2705" t="s">
        <v>9823</v>
      </c>
      <c r="C2705" t="s">
        <v>1832</v>
      </c>
      <c r="D2705" t="s">
        <v>3406</v>
      </c>
      <c r="E2705" s="27">
        <v>41613</v>
      </c>
      <c r="F2705" t="s">
        <v>233</v>
      </c>
      <c r="G2705" s="27">
        <v>31847</v>
      </c>
      <c r="H2705">
        <v>29</v>
      </c>
      <c r="I2705" t="s">
        <v>244</v>
      </c>
      <c r="J2705" t="s">
        <v>250</v>
      </c>
      <c r="K2705">
        <v>0</v>
      </c>
      <c r="L2705">
        <v>2</v>
      </c>
      <c r="M2705">
        <v>0</v>
      </c>
      <c r="N2705">
        <v>0</v>
      </c>
      <c r="O2705">
        <v>0</v>
      </c>
      <c r="P2705">
        <v>-1</v>
      </c>
      <c r="Q2705" s="28">
        <v>41612.477083333331</v>
      </c>
      <c r="R2705" s="28">
        <v>41625.472916666666</v>
      </c>
      <c r="S2705" t="s">
        <v>9824</v>
      </c>
      <c r="T2705" s="27">
        <v>41612</v>
      </c>
      <c r="V2705">
        <v>1</v>
      </c>
      <c r="W2705" t="s">
        <v>32</v>
      </c>
      <c r="X2705" t="s">
        <v>254</v>
      </c>
      <c r="Y2705">
        <v>1</v>
      </c>
      <c r="AA2705" t="s">
        <v>9825</v>
      </c>
      <c r="AB2705" t="s">
        <v>36</v>
      </c>
      <c r="AD2705" s="27">
        <v>41858</v>
      </c>
      <c r="AE2705" t="s">
        <v>392</v>
      </c>
      <c r="AH2705">
        <v>0</v>
      </c>
      <c r="AN2705" t="s">
        <v>238</v>
      </c>
      <c r="AO2705">
        <v>2</v>
      </c>
      <c r="AP2705" t="s">
        <v>239</v>
      </c>
      <c r="AQ2705" s="27">
        <v>41613</v>
      </c>
      <c r="AR2705" t="s">
        <v>240</v>
      </c>
      <c r="AS2705">
        <v>2</v>
      </c>
      <c r="AT2705" t="s">
        <v>239</v>
      </c>
      <c r="AU2705" s="27">
        <v>41613</v>
      </c>
    </row>
    <row r="2706" spans="1:47" x14ac:dyDescent="0.2">
      <c r="A2706">
        <v>2705</v>
      </c>
      <c r="B2706" t="s">
        <v>9826</v>
      </c>
      <c r="C2706" t="s">
        <v>242</v>
      </c>
      <c r="D2706" t="s">
        <v>1683</v>
      </c>
      <c r="E2706" s="27">
        <v>41779</v>
      </c>
      <c r="F2706" t="s">
        <v>233</v>
      </c>
      <c r="G2706" s="27">
        <v>32927</v>
      </c>
      <c r="H2706">
        <v>26</v>
      </c>
      <c r="I2706" t="s">
        <v>244</v>
      </c>
      <c r="J2706" t="s">
        <v>250</v>
      </c>
      <c r="K2706">
        <v>0</v>
      </c>
      <c r="L2706">
        <v>4</v>
      </c>
      <c r="M2706">
        <v>0</v>
      </c>
      <c r="N2706">
        <v>0</v>
      </c>
      <c r="O2706">
        <v>1</v>
      </c>
      <c r="S2706" t="s">
        <v>9827</v>
      </c>
      <c r="T2706" s="27">
        <v>41171</v>
      </c>
      <c r="V2706">
        <v>608</v>
      </c>
      <c r="W2706" t="s">
        <v>36</v>
      </c>
      <c r="X2706" t="s">
        <v>1231</v>
      </c>
      <c r="Y2706">
        <v>0</v>
      </c>
      <c r="AB2706" t="s">
        <v>237</v>
      </c>
      <c r="AH2706">
        <v>0</v>
      </c>
      <c r="AN2706" t="s">
        <v>238</v>
      </c>
      <c r="AO2706">
        <v>5</v>
      </c>
      <c r="AP2706" t="s">
        <v>246</v>
      </c>
      <c r="AQ2706" s="27">
        <v>41779</v>
      </c>
      <c r="AR2706" t="s">
        <v>240</v>
      </c>
      <c r="AS2706">
        <v>4</v>
      </c>
      <c r="AT2706" t="s">
        <v>239</v>
      </c>
      <c r="AU2706" s="27">
        <v>41779</v>
      </c>
    </row>
    <row r="2707" spans="1:47" x14ac:dyDescent="0.2">
      <c r="A2707">
        <v>2706</v>
      </c>
      <c r="B2707" t="s">
        <v>9828</v>
      </c>
      <c r="C2707" t="s">
        <v>425</v>
      </c>
      <c r="D2707" t="s">
        <v>6240</v>
      </c>
      <c r="E2707" s="27">
        <v>41368</v>
      </c>
      <c r="F2707" t="s">
        <v>294</v>
      </c>
      <c r="G2707" s="27">
        <v>32075</v>
      </c>
      <c r="H2707">
        <v>28</v>
      </c>
      <c r="I2707" t="s">
        <v>244</v>
      </c>
      <c r="J2707" t="s">
        <v>250</v>
      </c>
      <c r="K2707">
        <v>0</v>
      </c>
      <c r="L2707">
        <v>5</v>
      </c>
      <c r="M2707">
        <v>0</v>
      </c>
      <c r="N2707">
        <v>0</v>
      </c>
      <c r="O2707">
        <v>1</v>
      </c>
      <c r="P2707">
        <v>-43</v>
      </c>
      <c r="Q2707" s="28">
        <v>41325.055555555555</v>
      </c>
      <c r="R2707" s="28">
        <v>41326.390972222223</v>
      </c>
      <c r="S2707" t="s">
        <v>9829</v>
      </c>
      <c r="T2707" s="27">
        <v>41325</v>
      </c>
      <c r="V2707">
        <v>43</v>
      </c>
      <c r="W2707" t="s">
        <v>32</v>
      </c>
      <c r="X2707" t="s">
        <v>588</v>
      </c>
      <c r="Y2707">
        <v>0</v>
      </c>
      <c r="AB2707" t="s">
        <v>237</v>
      </c>
      <c r="AH2707">
        <v>0</v>
      </c>
      <c r="AN2707" t="s">
        <v>238</v>
      </c>
      <c r="AO2707">
        <v>5</v>
      </c>
      <c r="AP2707" t="s">
        <v>246</v>
      </c>
      <c r="AQ2707" s="27">
        <v>41368</v>
      </c>
      <c r="AR2707" t="s">
        <v>240</v>
      </c>
      <c r="AS2707">
        <v>5</v>
      </c>
      <c r="AT2707" t="s">
        <v>246</v>
      </c>
      <c r="AU2707" s="27">
        <v>41368</v>
      </c>
    </row>
    <row r="2708" spans="1:47" x14ac:dyDescent="0.2">
      <c r="A2708">
        <v>2707</v>
      </c>
      <c r="B2708" t="s">
        <v>9830</v>
      </c>
      <c r="C2708" t="s">
        <v>242</v>
      </c>
      <c r="D2708" t="s">
        <v>9831</v>
      </c>
      <c r="E2708" s="27">
        <v>41548</v>
      </c>
      <c r="F2708" t="s">
        <v>233</v>
      </c>
      <c r="G2708" s="27">
        <v>29117</v>
      </c>
      <c r="H2708">
        <v>36</v>
      </c>
      <c r="I2708" t="s">
        <v>244</v>
      </c>
      <c r="J2708" t="s">
        <v>245</v>
      </c>
      <c r="K2708">
        <v>0</v>
      </c>
      <c r="L2708">
        <v>7</v>
      </c>
      <c r="M2708">
        <v>0</v>
      </c>
      <c r="N2708">
        <v>0</v>
      </c>
      <c r="O2708">
        <v>6</v>
      </c>
      <c r="P2708">
        <v>-126</v>
      </c>
      <c r="Q2708" s="28">
        <v>41422.176388888889</v>
      </c>
      <c r="R2708" s="28">
        <v>41424.538194444445</v>
      </c>
      <c r="S2708" t="s">
        <v>9832</v>
      </c>
      <c r="T2708" s="27">
        <v>41417</v>
      </c>
      <c r="V2708">
        <v>131</v>
      </c>
      <c r="W2708" t="s">
        <v>32</v>
      </c>
      <c r="X2708" t="s">
        <v>359</v>
      </c>
      <c r="Y2708">
        <v>0</v>
      </c>
      <c r="AB2708" t="s">
        <v>237</v>
      </c>
      <c r="AH2708">
        <v>0</v>
      </c>
      <c r="AN2708" t="s">
        <v>238</v>
      </c>
      <c r="AO2708">
        <v>3</v>
      </c>
      <c r="AP2708" t="s">
        <v>239</v>
      </c>
      <c r="AQ2708" s="27">
        <v>41548</v>
      </c>
      <c r="AR2708" t="s">
        <v>240</v>
      </c>
      <c r="AS2708">
        <v>7</v>
      </c>
      <c r="AT2708" t="s">
        <v>246</v>
      </c>
      <c r="AU2708" s="27">
        <v>41548</v>
      </c>
    </row>
    <row r="2709" spans="1:47" x14ac:dyDescent="0.2">
      <c r="A2709">
        <v>2708</v>
      </c>
      <c r="B2709" t="s">
        <v>9833</v>
      </c>
      <c r="C2709" t="s">
        <v>9834</v>
      </c>
      <c r="D2709" t="s">
        <v>9835</v>
      </c>
      <c r="E2709" s="27">
        <v>41298</v>
      </c>
      <c r="F2709" t="s">
        <v>233</v>
      </c>
      <c r="G2709" s="27">
        <v>32032</v>
      </c>
      <c r="H2709">
        <v>28</v>
      </c>
      <c r="I2709" t="s">
        <v>244</v>
      </c>
      <c r="J2709" t="s">
        <v>250</v>
      </c>
      <c r="K2709">
        <v>0</v>
      </c>
      <c r="L2709">
        <v>6</v>
      </c>
      <c r="M2709">
        <v>0</v>
      </c>
      <c r="N2709">
        <v>1</v>
      </c>
      <c r="O2709">
        <v>5</v>
      </c>
      <c r="P2709">
        <v>-1</v>
      </c>
      <c r="Q2709" s="28">
        <v>41297.47152777778</v>
      </c>
      <c r="R2709" s="28">
        <v>41325.322222222225</v>
      </c>
      <c r="S2709" t="s">
        <v>9836</v>
      </c>
      <c r="U2709" s="27">
        <v>41297</v>
      </c>
      <c r="V2709">
        <v>1</v>
      </c>
      <c r="W2709" t="s">
        <v>36</v>
      </c>
      <c r="X2709" t="s">
        <v>274</v>
      </c>
      <c r="Y2709">
        <v>0</v>
      </c>
      <c r="AB2709" t="s">
        <v>237</v>
      </c>
      <c r="AH2709">
        <v>0</v>
      </c>
      <c r="AN2709" t="s">
        <v>238</v>
      </c>
      <c r="AO2709">
        <v>5</v>
      </c>
      <c r="AP2709" t="s">
        <v>246</v>
      </c>
      <c r="AQ2709" s="27">
        <v>41298</v>
      </c>
      <c r="AR2709" t="s">
        <v>240</v>
      </c>
      <c r="AS2709">
        <v>6</v>
      </c>
      <c r="AT2709" t="s">
        <v>246</v>
      </c>
      <c r="AU2709" s="27">
        <v>41298</v>
      </c>
    </row>
    <row r="2710" spans="1:47" x14ac:dyDescent="0.2">
      <c r="A2710">
        <v>2709</v>
      </c>
      <c r="B2710" t="s">
        <v>9837</v>
      </c>
      <c r="C2710" t="s">
        <v>9838</v>
      </c>
      <c r="D2710" t="s">
        <v>5190</v>
      </c>
      <c r="E2710" s="27">
        <v>41388</v>
      </c>
      <c r="F2710" t="s">
        <v>233</v>
      </c>
      <c r="G2710" s="27">
        <v>34092</v>
      </c>
      <c r="H2710">
        <v>22</v>
      </c>
      <c r="I2710" t="s">
        <v>259</v>
      </c>
      <c r="J2710" t="s">
        <v>250</v>
      </c>
      <c r="K2710">
        <v>0</v>
      </c>
      <c r="L2710">
        <v>3</v>
      </c>
      <c r="M2710">
        <v>0</v>
      </c>
      <c r="N2710">
        <v>0</v>
      </c>
      <c r="O2710">
        <v>0</v>
      </c>
      <c r="W2710" t="s">
        <v>237</v>
      </c>
      <c r="Y2710">
        <v>-1</v>
      </c>
      <c r="AB2710" t="s">
        <v>237</v>
      </c>
      <c r="AH2710">
        <v>0</v>
      </c>
      <c r="AN2710" t="s">
        <v>238</v>
      </c>
      <c r="AO2710">
        <v>5</v>
      </c>
      <c r="AP2710" t="s">
        <v>246</v>
      </c>
      <c r="AQ2710" s="27">
        <v>41388</v>
      </c>
      <c r="AR2710" t="s">
        <v>240</v>
      </c>
      <c r="AS2710">
        <v>3</v>
      </c>
      <c r="AT2710" t="s">
        <v>239</v>
      </c>
      <c r="AU2710" s="27">
        <v>41388</v>
      </c>
    </row>
    <row r="2711" spans="1:47" x14ac:dyDescent="0.2">
      <c r="A2711">
        <v>2710</v>
      </c>
      <c r="B2711" t="s">
        <v>9839</v>
      </c>
      <c r="C2711" t="s">
        <v>9840</v>
      </c>
      <c r="D2711" t="s">
        <v>652</v>
      </c>
      <c r="E2711" s="27">
        <v>41931</v>
      </c>
      <c r="F2711" t="s">
        <v>294</v>
      </c>
      <c r="G2711" s="27">
        <v>33227</v>
      </c>
      <c r="H2711">
        <v>25</v>
      </c>
      <c r="I2711" t="s">
        <v>244</v>
      </c>
      <c r="J2711" t="s">
        <v>250</v>
      </c>
      <c r="K2711">
        <v>0</v>
      </c>
      <c r="L2711">
        <v>4</v>
      </c>
      <c r="M2711">
        <v>0</v>
      </c>
      <c r="N2711">
        <v>0</v>
      </c>
      <c r="O2711">
        <v>2</v>
      </c>
      <c r="P2711">
        <v>-1</v>
      </c>
      <c r="Q2711" s="28">
        <v>41930.197222222225</v>
      </c>
      <c r="R2711" s="28">
        <v>41934.369444444441</v>
      </c>
      <c r="S2711" t="s">
        <v>9841</v>
      </c>
      <c r="T2711" s="27">
        <v>41930</v>
      </c>
      <c r="V2711">
        <v>1</v>
      </c>
      <c r="W2711" t="s">
        <v>32</v>
      </c>
      <c r="X2711" t="s">
        <v>588</v>
      </c>
      <c r="Y2711">
        <v>0</v>
      </c>
      <c r="AB2711" t="s">
        <v>237</v>
      </c>
      <c r="AH2711">
        <v>0</v>
      </c>
      <c r="AN2711" t="s">
        <v>238</v>
      </c>
      <c r="AO2711">
        <v>4</v>
      </c>
      <c r="AP2711" t="s">
        <v>239</v>
      </c>
      <c r="AQ2711" s="27">
        <v>41931</v>
      </c>
      <c r="AR2711" t="s">
        <v>240</v>
      </c>
      <c r="AS2711">
        <v>4</v>
      </c>
      <c r="AT2711" t="s">
        <v>239</v>
      </c>
      <c r="AU2711" s="27">
        <v>41931</v>
      </c>
    </row>
    <row r="2712" spans="1:47" x14ac:dyDescent="0.2">
      <c r="A2712">
        <v>2711</v>
      </c>
      <c r="B2712" t="s">
        <v>9842</v>
      </c>
      <c r="C2712" t="s">
        <v>1147</v>
      </c>
      <c r="D2712" t="s">
        <v>2342</v>
      </c>
      <c r="E2712" s="27">
        <v>41344</v>
      </c>
      <c r="F2712" t="s">
        <v>233</v>
      </c>
      <c r="G2712" s="27">
        <v>30080</v>
      </c>
      <c r="H2712">
        <v>33</v>
      </c>
      <c r="I2712" t="s">
        <v>244</v>
      </c>
      <c r="J2712" t="s">
        <v>245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-1</v>
      </c>
      <c r="Q2712" s="28">
        <v>41343.195833333331</v>
      </c>
      <c r="R2712" s="28">
        <v>41344.15347222222</v>
      </c>
      <c r="S2712" t="s">
        <v>9843</v>
      </c>
      <c r="T2712" s="27">
        <v>41343</v>
      </c>
      <c r="V2712">
        <v>1</v>
      </c>
      <c r="W2712" t="s">
        <v>32</v>
      </c>
      <c r="X2712" t="s">
        <v>343</v>
      </c>
      <c r="Y2712">
        <v>1</v>
      </c>
      <c r="AA2712" t="s">
        <v>9844</v>
      </c>
      <c r="AB2712" t="s">
        <v>32</v>
      </c>
      <c r="AC2712">
        <v>0</v>
      </c>
      <c r="AD2712" s="27">
        <v>41375</v>
      </c>
      <c r="AE2712" t="s">
        <v>343</v>
      </c>
      <c r="AF2712" s="27">
        <v>41375</v>
      </c>
      <c r="AG2712" s="27">
        <v>41376</v>
      </c>
      <c r="AH2712">
        <v>0</v>
      </c>
      <c r="AN2712" t="s">
        <v>238</v>
      </c>
      <c r="AO2712">
        <v>1</v>
      </c>
      <c r="AP2712" t="s">
        <v>239</v>
      </c>
      <c r="AQ2712" s="27">
        <v>41344</v>
      </c>
      <c r="AR2712" t="s">
        <v>240</v>
      </c>
      <c r="AS2712">
        <v>1</v>
      </c>
      <c r="AT2712" t="s">
        <v>239</v>
      </c>
      <c r="AU2712" s="27">
        <v>41344</v>
      </c>
    </row>
    <row r="2713" spans="1:47" x14ac:dyDescent="0.2">
      <c r="A2713">
        <v>2712</v>
      </c>
      <c r="B2713" t="s">
        <v>9845</v>
      </c>
      <c r="C2713" t="s">
        <v>1882</v>
      </c>
      <c r="D2713" t="s">
        <v>9846</v>
      </c>
      <c r="E2713" s="27">
        <v>41769</v>
      </c>
      <c r="F2713" t="s">
        <v>233</v>
      </c>
      <c r="G2713" s="27">
        <v>28615</v>
      </c>
      <c r="H2713">
        <v>37</v>
      </c>
      <c r="I2713" t="s">
        <v>244</v>
      </c>
      <c r="J2713" t="s">
        <v>250</v>
      </c>
      <c r="K2713">
        <v>0</v>
      </c>
      <c r="L2713">
        <v>5</v>
      </c>
      <c r="M2713">
        <v>0</v>
      </c>
      <c r="N2713">
        <v>0</v>
      </c>
      <c r="O2713">
        <v>1</v>
      </c>
      <c r="P2713">
        <v>0</v>
      </c>
      <c r="Q2713" s="28">
        <v>41769.470833333333</v>
      </c>
      <c r="R2713" s="28">
        <v>42110.268750000003</v>
      </c>
      <c r="S2713" t="s">
        <v>9847</v>
      </c>
      <c r="U2713" s="27">
        <v>41769</v>
      </c>
      <c r="V2713">
        <v>0</v>
      </c>
      <c r="W2713" t="s">
        <v>32</v>
      </c>
      <c r="X2713" t="s">
        <v>274</v>
      </c>
      <c r="Y2713">
        <v>0</v>
      </c>
      <c r="AB2713" t="s">
        <v>237</v>
      </c>
      <c r="AH2713">
        <v>0</v>
      </c>
      <c r="AN2713" t="s">
        <v>238</v>
      </c>
      <c r="AO2713">
        <v>2</v>
      </c>
      <c r="AP2713" t="s">
        <v>239</v>
      </c>
      <c r="AQ2713" s="27">
        <v>41769</v>
      </c>
      <c r="AR2713" t="s">
        <v>240</v>
      </c>
      <c r="AS2713">
        <v>5</v>
      </c>
      <c r="AT2713" t="s">
        <v>246</v>
      </c>
      <c r="AU2713" s="27">
        <v>41769</v>
      </c>
    </row>
    <row r="2714" spans="1:47" x14ac:dyDescent="0.2">
      <c r="A2714">
        <v>2713</v>
      </c>
      <c r="B2714" t="s">
        <v>9848</v>
      </c>
      <c r="C2714" t="s">
        <v>1262</v>
      </c>
      <c r="D2714" t="s">
        <v>1247</v>
      </c>
      <c r="E2714" s="27">
        <v>41399</v>
      </c>
      <c r="F2714" t="s">
        <v>233</v>
      </c>
      <c r="G2714" s="27">
        <v>26757</v>
      </c>
      <c r="H2714">
        <v>43</v>
      </c>
      <c r="I2714" t="s">
        <v>244</v>
      </c>
      <c r="J2714" t="s">
        <v>245</v>
      </c>
      <c r="K2714">
        <v>0</v>
      </c>
      <c r="L2714">
        <v>2</v>
      </c>
      <c r="M2714">
        <v>0</v>
      </c>
      <c r="N2714">
        <v>0</v>
      </c>
      <c r="O2714">
        <v>4</v>
      </c>
      <c r="P2714">
        <v>0</v>
      </c>
      <c r="Q2714" s="28">
        <v>41399.138194444444</v>
      </c>
      <c r="R2714" s="28">
        <v>41401.448611111111</v>
      </c>
      <c r="S2714" t="s">
        <v>9849</v>
      </c>
      <c r="T2714" s="27">
        <v>41399</v>
      </c>
      <c r="V2714">
        <v>0</v>
      </c>
      <c r="W2714" t="s">
        <v>36</v>
      </c>
      <c r="X2714" t="s">
        <v>279</v>
      </c>
      <c r="Y2714">
        <v>0</v>
      </c>
      <c r="AB2714" t="s">
        <v>237</v>
      </c>
      <c r="AH2714">
        <v>0</v>
      </c>
      <c r="AN2714" t="s">
        <v>238</v>
      </c>
      <c r="AO2714">
        <v>4</v>
      </c>
      <c r="AP2714" t="s">
        <v>239</v>
      </c>
      <c r="AQ2714" s="27">
        <v>41399</v>
      </c>
      <c r="AR2714" t="s">
        <v>240</v>
      </c>
      <c r="AS2714">
        <v>2</v>
      </c>
      <c r="AT2714" t="s">
        <v>239</v>
      </c>
      <c r="AU2714" s="27">
        <v>41399</v>
      </c>
    </row>
    <row r="2715" spans="1:47" x14ac:dyDescent="0.2">
      <c r="A2715">
        <v>2714</v>
      </c>
      <c r="B2715" t="s">
        <v>9850</v>
      </c>
      <c r="C2715" t="s">
        <v>4396</v>
      </c>
      <c r="D2715" t="s">
        <v>5942</v>
      </c>
      <c r="E2715" s="27">
        <v>41637</v>
      </c>
      <c r="F2715" t="s">
        <v>233</v>
      </c>
      <c r="G2715" s="27">
        <v>25697</v>
      </c>
      <c r="H2715">
        <v>45</v>
      </c>
      <c r="I2715" t="s">
        <v>234</v>
      </c>
      <c r="J2715" t="s">
        <v>353</v>
      </c>
      <c r="K2715">
        <v>0</v>
      </c>
      <c r="L2715">
        <v>6</v>
      </c>
      <c r="M2715">
        <v>0</v>
      </c>
      <c r="N2715">
        <v>0</v>
      </c>
      <c r="O2715">
        <v>1</v>
      </c>
      <c r="P2715">
        <v>-1</v>
      </c>
      <c r="Q2715" s="28">
        <v>41636.467361111114</v>
      </c>
      <c r="R2715" s="28">
        <v>41663.223611111112</v>
      </c>
      <c r="S2715" t="s">
        <v>9851</v>
      </c>
      <c r="T2715" s="27">
        <v>41636</v>
      </c>
      <c r="V2715">
        <v>1</v>
      </c>
      <c r="W2715" t="s">
        <v>36</v>
      </c>
      <c r="X2715" t="s">
        <v>279</v>
      </c>
      <c r="Y2715">
        <v>0</v>
      </c>
      <c r="AB2715" t="s">
        <v>237</v>
      </c>
      <c r="AH2715">
        <v>0</v>
      </c>
      <c r="AN2715" t="s">
        <v>238</v>
      </c>
      <c r="AO2715">
        <v>3</v>
      </c>
      <c r="AP2715" t="s">
        <v>239</v>
      </c>
      <c r="AQ2715" s="27">
        <v>41637</v>
      </c>
      <c r="AR2715" t="s">
        <v>240</v>
      </c>
      <c r="AS2715">
        <v>6</v>
      </c>
      <c r="AT2715" t="s">
        <v>246</v>
      </c>
      <c r="AU2715" s="27">
        <v>41637</v>
      </c>
    </row>
    <row r="2716" spans="1:47" x14ac:dyDescent="0.2">
      <c r="A2716">
        <v>2715</v>
      </c>
      <c r="B2716" t="s">
        <v>9852</v>
      </c>
      <c r="C2716" t="s">
        <v>746</v>
      </c>
      <c r="D2716" t="s">
        <v>9853</v>
      </c>
      <c r="E2716" s="27">
        <v>41977</v>
      </c>
      <c r="F2716" t="s">
        <v>233</v>
      </c>
      <c r="G2716" s="27">
        <v>35027</v>
      </c>
      <c r="H2716">
        <v>20</v>
      </c>
      <c r="I2716" t="s">
        <v>259</v>
      </c>
      <c r="J2716" t="s">
        <v>353</v>
      </c>
      <c r="K2716">
        <v>0</v>
      </c>
      <c r="L2716">
        <v>3</v>
      </c>
      <c r="M2716">
        <v>0</v>
      </c>
      <c r="N2716">
        <v>0</v>
      </c>
      <c r="O2716">
        <v>0</v>
      </c>
      <c r="P2716">
        <v>123</v>
      </c>
      <c r="Q2716" s="28">
        <v>42100.383333333331</v>
      </c>
      <c r="R2716" s="28">
        <v>42100.402777777781</v>
      </c>
      <c r="S2716" t="s">
        <v>9854</v>
      </c>
      <c r="T2716" s="27">
        <v>41902</v>
      </c>
      <c r="V2716">
        <v>75</v>
      </c>
      <c r="W2716" t="s">
        <v>36</v>
      </c>
      <c r="X2716" t="s">
        <v>9855</v>
      </c>
      <c r="Y2716">
        <v>0</v>
      </c>
      <c r="AB2716" t="s">
        <v>237</v>
      </c>
      <c r="AH2716">
        <v>0</v>
      </c>
      <c r="AN2716" t="s">
        <v>238</v>
      </c>
      <c r="AO2716">
        <v>5</v>
      </c>
      <c r="AP2716" t="s">
        <v>246</v>
      </c>
      <c r="AQ2716" s="27">
        <v>41977</v>
      </c>
      <c r="AR2716" t="s">
        <v>240</v>
      </c>
      <c r="AS2716">
        <v>3</v>
      </c>
      <c r="AT2716" t="s">
        <v>239</v>
      </c>
      <c r="AU2716" s="27">
        <v>41977</v>
      </c>
    </row>
    <row r="2717" spans="1:47" x14ac:dyDescent="0.2">
      <c r="A2717">
        <v>2716</v>
      </c>
      <c r="B2717" t="s">
        <v>9856</v>
      </c>
      <c r="C2717" t="s">
        <v>242</v>
      </c>
      <c r="D2717" t="s">
        <v>9857</v>
      </c>
      <c r="E2717" s="27">
        <v>41774</v>
      </c>
      <c r="F2717" t="s">
        <v>233</v>
      </c>
      <c r="G2717" s="27">
        <v>30639</v>
      </c>
      <c r="H2717">
        <v>32</v>
      </c>
      <c r="I2717" t="s">
        <v>244</v>
      </c>
      <c r="J2717" t="s">
        <v>245</v>
      </c>
      <c r="K2717">
        <v>0</v>
      </c>
      <c r="L2717">
        <v>5</v>
      </c>
      <c r="M2717">
        <v>0</v>
      </c>
      <c r="N2717">
        <v>0</v>
      </c>
      <c r="O2717">
        <v>5</v>
      </c>
      <c r="P2717">
        <v>-1</v>
      </c>
      <c r="Q2717" s="28">
        <v>41773.299305555556</v>
      </c>
      <c r="R2717" s="28">
        <v>41838.361805555556</v>
      </c>
      <c r="S2717" t="s">
        <v>9858</v>
      </c>
      <c r="T2717" s="27">
        <v>41773</v>
      </c>
      <c r="V2717">
        <v>1</v>
      </c>
      <c r="W2717" t="s">
        <v>32</v>
      </c>
      <c r="X2717" t="s">
        <v>1207</v>
      </c>
      <c r="Y2717">
        <v>1</v>
      </c>
      <c r="AA2717" t="s">
        <v>9859</v>
      </c>
      <c r="AB2717" t="s">
        <v>36</v>
      </c>
      <c r="AD2717" s="27">
        <v>41901</v>
      </c>
      <c r="AE2717" t="s">
        <v>1231</v>
      </c>
      <c r="AH2717">
        <v>0</v>
      </c>
      <c r="AN2717" t="s">
        <v>238</v>
      </c>
      <c r="AO2717">
        <v>7</v>
      </c>
      <c r="AP2717" t="s">
        <v>246</v>
      </c>
      <c r="AQ2717" s="27">
        <v>41774</v>
      </c>
      <c r="AR2717" t="s">
        <v>240</v>
      </c>
      <c r="AS2717">
        <v>5</v>
      </c>
      <c r="AT2717" t="s">
        <v>246</v>
      </c>
      <c r="AU2717" s="27">
        <v>41774</v>
      </c>
    </row>
    <row r="2718" spans="1:47" x14ac:dyDescent="0.2">
      <c r="A2718">
        <v>2717</v>
      </c>
      <c r="B2718" t="s">
        <v>9860</v>
      </c>
      <c r="C2718" t="s">
        <v>813</v>
      </c>
      <c r="D2718" t="s">
        <v>9861</v>
      </c>
      <c r="E2718" s="27">
        <v>41947</v>
      </c>
      <c r="F2718" t="s">
        <v>233</v>
      </c>
      <c r="G2718" s="27">
        <v>31078</v>
      </c>
      <c r="H2718">
        <v>31</v>
      </c>
      <c r="I2718" t="s">
        <v>244</v>
      </c>
      <c r="J2718" t="s">
        <v>245</v>
      </c>
      <c r="K2718">
        <v>0</v>
      </c>
      <c r="L2718">
        <v>2</v>
      </c>
      <c r="M2718">
        <v>0</v>
      </c>
      <c r="N2718">
        <v>0</v>
      </c>
      <c r="O2718">
        <v>5</v>
      </c>
      <c r="P2718">
        <v>-132</v>
      </c>
      <c r="Q2718" s="28">
        <v>41815.400694444441</v>
      </c>
      <c r="R2718" s="28">
        <v>41947.447222222225</v>
      </c>
      <c r="S2718" t="s">
        <v>9862</v>
      </c>
      <c r="U2718" s="27">
        <v>41817</v>
      </c>
      <c r="V2718">
        <v>130</v>
      </c>
      <c r="W2718" t="s">
        <v>36</v>
      </c>
      <c r="X2718" t="s">
        <v>274</v>
      </c>
      <c r="Y2718">
        <v>0</v>
      </c>
      <c r="AB2718" t="s">
        <v>237</v>
      </c>
      <c r="AH2718">
        <v>0</v>
      </c>
      <c r="AN2718" t="s">
        <v>238</v>
      </c>
      <c r="AO2718">
        <v>1</v>
      </c>
      <c r="AP2718" t="s">
        <v>239</v>
      </c>
      <c r="AQ2718" s="27">
        <v>41947</v>
      </c>
      <c r="AR2718" t="s">
        <v>240</v>
      </c>
      <c r="AS2718">
        <v>2</v>
      </c>
      <c r="AT2718" t="s">
        <v>239</v>
      </c>
      <c r="AU2718" s="27">
        <v>41947</v>
      </c>
    </row>
    <row r="2719" spans="1:47" x14ac:dyDescent="0.2">
      <c r="A2719">
        <v>2718</v>
      </c>
      <c r="B2719" t="s">
        <v>9863</v>
      </c>
      <c r="C2719" t="s">
        <v>1840</v>
      </c>
      <c r="D2719" t="s">
        <v>4207</v>
      </c>
      <c r="E2719" s="27">
        <v>41319</v>
      </c>
      <c r="F2719" t="s">
        <v>294</v>
      </c>
      <c r="G2719" s="27">
        <v>29624</v>
      </c>
      <c r="H2719">
        <v>35</v>
      </c>
      <c r="I2719" t="s">
        <v>244</v>
      </c>
      <c r="J2719" t="s">
        <v>250</v>
      </c>
      <c r="K2719">
        <v>0</v>
      </c>
      <c r="L2719">
        <v>3</v>
      </c>
      <c r="M2719">
        <v>0</v>
      </c>
      <c r="N2719">
        <v>0</v>
      </c>
      <c r="O2719">
        <v>0</v>
      </c>
      <c r="P2719">
        <v>-1</v>
      </c>
      <c r="Q2719" s="28">
        <v>41318.441666666666</v>
      </c>
      <c r="R2719" s="28">
        <v>41320.36041666667</v>
      </c>
      <c r="S2719" t="s">
        <v>9864</v>
      </c>
      <c r="T2719" s="27">
        <v>41318</v>
      </c>
      <c r="V2719">
        <v>1</v>
      </c>
      <c r="W2719" t="s">
        <v>32</v>
      </c>
      <c r="X2719" t="s">
        <v>261</v>
      </c>
      <c r="Y2719">
        <v>1</v>
      </c>
      <c r="AA2719" t="s">
        <v>9865</v>
      </c>
      <c r="AB2719" t="s">
        <v>36</v>
      </c>
      <c r="AC2719">
        <v>0</v>
      </c>
      <c r="AD2719" s="27">
        <v>41328</v>
      </c>
      <c r="AE2719" t="s">
        <v>9866</v>
      </c>
      <c r="AF2719" s="27">
        <v>41328</v>
      </c>
      <c r="AG2719" s="27">
        <v>41342</v>
      </c>
      <c r="AH2719">
        <v>0</v>
      </c>
      <c r="AN2719" t="s">
        <v>238</v>
      </c>
      <c r="AO2719">
        <v>2</v>
      </c>
      <c r="AP2719" t="s">
        <v>239</v>
      </c>
      <c r="AQ2719" s="27">
        <v>41319</v>
      </c>
      <c r="AR2719" t="s">
        <v>240</v>
      </c>
      <c r="AS2719">
        <v>3</v>
      </c>
      <c r="AT2719" t="s">
        <v>239</v>
      </c>
      <c r="AU2719" s="27">
        <v>41319</v>
      </c>
    </row>
    <row r="2720" spans="1:47" x14ac:dyDescent="0.2">
      <c r="A2720">
        <v>2719</v>
      </c>
      <c r="B2720" t="s">
        <v>9867</v>
      </c>
      <c r="C2720" t="s">
        <v>1144</v>
      </c>
      <c r="D2720" t="s">
        <v>1841</v>
      </c>
      <c r="E2720" s="27">
        <v>41748</v>
      </c>
      <c r="F2720" t="s">
        <v>233</v>
      </c>
      <c r="G2720" s="27">
        <v>33920</v>
      </c>
      <c r="H2720">
        <v>23</v>
      </c>
      <c r="I2720" t="s">
        <v>259</v>
      </c>
      <c r="J2720" t="s">
        <v>250</v>
      </c>
      <c r="K2720">
        <v>0</v>
      </c>
      <c r="L2720">
        <v>4</v>
      </c>
      <c r="M2720">
        <v>0</v>
      </c>
      <c r="N2720">
        <v>0</v>
      </c>
      <c r="O2720">
        <v>1</v>
      </c>
      <c r="P2720">
        <v>-1</v>
      </c>
      <c r="Q2720" s="28">
        <v>41747.195138888892</v>
      </c>
      <c r="R2720" s="28">
        <v>41748.372916666667</v>
      </c>
      <c r="S2720" t="s">
        <v>9868</v>
      </c>
      <c r="T2720" s="27">
        <v>41747</v>
      </c>
      <c r="V2720">
        <v>1</v>
      </c>
      <c r="W2720" t="s">
        <v>32</v>
      </c>
      <c r="X2720" t="s">
        <v>8885</v>
      </c>
      <c r="Y2720">
        <v>1</v>
      </c>
      <c r="AA2720" t="s">
        <v>9869</v>
      </c>
      <c r="AB2720" t="s">
        <v>32</v>
      </c>
      <c r="AC2720">
        <v>1</v>
      </c>
      <c r="AD2720" s="27">
        <v>41875</v>
      </c>
      <c r="AE2720" t="s">
        <v>8813</v>
      </c>
      <c r="AF2720" s="27">
        <v>41876</v>
      </c>
      <c r="AG2720" s="27">
        <v>42047</v>
      </c>
      <c r="AH2720">
        <v>0</v>
      </c>
      <c r="AN2720" t="s">
        <v>238</v>
      </c>
      <c r="AO2720">
        <v>3</v>
      </c>
      <c r="AP2720" t="s">
        <v>239</v>
      </c>
      <c r="AQ2720" s="27">
        <v>41748</v>
      </c>
      <c r="AR2720" t="s">
        <v>240</v>
      </c>
      <c r="AS2720">
        <v>4</v>
      </c>
      <c r="AT2720" t="s">
        <v>239</v>
      </c>
      <c r="AU2720" s="27">
        <v>41748</v>
      </c>
    </row>
    <row r="2721" spans="1:47" x14ac:dyDescent="0.2">
      <c r="A2721">
        <v>2720</v>
      </c>
      <c r="B2721" t="s">
        <v>9870</v>
      </c>
      <c r="C2721" t="s">
        <v>9871</v>
      </c>
      <c r="D2721" t="s">
        <v>741</v>
      </c>
      <c r="E2721" s="27">
        <v>41365</v>
      </c>
      <c r="F2721" t="s">
        <v>233</v>
      </c>
      <c r="G2721" s="27">
        <v>27338</v>
      </c>
      <c r="H2721">
        <v>41</v>
      </c>
      <c r="I2721" t="s">
        <v>244</v>
      </c>
      <c r="J2721" t="s">
        <v>353</v>
      </c>
      <c r="K2721">
        <v>0</v>
      </c>
      <c r="L2721">
        <v>1</v>
      </c>
      <c r="M2721">
        <v>0</v>
      </c>
      <c r="N2721">
        <v>0</v>
      </c>
      <c r="O2721">
        <v>1</v>
      </c>
      <c r="P2721">
        <v>-1</v>
      </c>
      <c r="Q2721" s="28">
        <v>41364.322222222225</v>
      </c>
      <c r="R2721" s="28">
        <v>41478.310416666667</v>
      </c>
      <c r="S2721" t="s">
        <v>9872</v>
      </c>
      <c r="T2721" s="27">
        <v>41364</v>
      </c>
      <c r="V2721">
        <v>1</v>
      </c>
      <c r="W2721" t="s">
        <v>36</v>
      </c>
      <c r="X2721" t="s">
        <v>313</v>
      </c>
      <c r="Y2721">
        <v>0</v>
      </c>
      <c r="AB2721" t="s">
        <v>237</v>
      </c>
      <c r="AH2721">
        <v>0</v>
      </c>
      <c r="AN2721" t="s">
        <v>238</v>
      </c>
      <c r="AO2721">
        <v>1</v>
      </c>
      <c r="AP2721" t="s">
        <v>239</v>
      </c>
      <c r="AQ2721" s="27">
        <v>41365</v>
      </c>
      <c r="AR2721" t="s">
        <v>240</v>
      </c>
      <c r="AS2721">
        <v>1</v>
      </c>
      <c r="AT2721" t="s">
        <v>239</v>
      </c>
      <c r="AU2721" s="27">
        <v>41365</v>
      </c>
    </row>
    <row r="2722" spans="1:47" x14ac:dyDescent="0.2">
      <c r="A2722">
        <v>2721</v>
      </c>
      <c r="B2722" t="s">
        <v>9873</v>
      </c>
      <c r="C2722" t="s">
        <v>9874</v>
      </c>
      <c r="D2722" t="s">
        <v>9875</v>
      </c>
      <c r="E2722" s="27">
        <v>41870</v>
      </c>
      <c r="F2722" t="s">
        <v>233</v>
      </c>
      <c r="G2722" s="27">
        <v>33281</v>
      </c>
      <c r="H2722">
        <v>25</v>
      </c>
      <c r="I2722" t="s">
        <v>244</v>
      </c>
      <c r="J2722" t="s">
        <v>22</v>
      </c>
      <c r="K2722">
        <v>20</v>
      </c>
      <c r="L2722">
        <v>10</v>
      </c>
      <c r="M2722">
        <v>0</v>
      </c>
      <c r="N2722">
        <v>0</v>
      </c>
      <c r="O2722">
        <v>24</v>
      </c>
      <c r="P2722">
        <v>-1</v>
      </c>
      <c r="Q2722" s="28">
        <v>41869.450694444444</v>
      </c>
      <c r="R2722" s="28">
        <v>41870.317361111112</v>
      </c>
      <c r="S2722" t="s">
        <v>9876</v>
      </c>
      <c r="U2722" s="27">
        <v>41869</v>
      </c>
      <c r="V2722">
        <v>1</v>
      </c>
      <c r="W2722" t="s">
        <v>32</v>
      </c>
      <c r="X2722" t="s">
        <v>274</v>
      </c>
      <c r="Y2722">
        <v>1</v>
      </c>
      <c r="AA2722" t="s">
        <v>9877</v>
      </c>
      <c r="AB2722" t="s">
        <v>36</v>
      </c>
      <c r="AC2722">
        <v>1</v>
      </c>
      <c r="AD2722" s="27">
        <v>41910</v>
      </c>
      <c r="AE2722" t="s">
        <v>279</v>
      </c>
      <c r="AF2722" s="27">
        <v>41911</v>
      </c>
      <c r="AG2722" s="27">
        <v>42040</v>
      </c>
      <c r="AH2722">
        <v>1</v>
      </c>
      <c r="AJ2722" t="s">
        <v>9878</v>
      </c>
      <c r="AK2722" t="s">
        <v>312</v>
      </c>
      <c r="AL2722" s="27">
        <v>41910</v>
      </c>
      <c r="AM2722" t="s">
        <v>729</v>
      </c>
      <c r="AN2722" t="s">
        <v>238</v>
      </c>
      <c r="AO2722">
        <v>6</v>
      </c>
      <c r="AP2722" t="s">
        <v>246</v>
      </c>
      <c r="AQ2722" s="27">
        <v>41870</v>
      </c>
      <c r="AR2722" t="s">
        <v>240</v>
      </c>
      <c r="AS2722">
        <v>10</v>
      </c>
      <c r="AT2722" t="s">
        <v>269</v>
      </c>
      <c r="AU2722" s="27">
        <v>41870</v>
      </c>
    </row>
    <row r="2723" spans="1:47" x14ac:dyDescent="0.2">
      <c r="A2723">
        <v>2722</v>
      </c>
      <c r="B2723" t="s">
        <v>9879</v>
      </c>
      <c r="C2723" t="s">
        <v>231</v>
      </c>
      <c r="D2723" t="s">
        <v>741</v>
      </c>
      <c r="E2723" s="27">
        <v>41681</v>
      </c>
      <c r="F2723" t="s">
        <v>233</v>
      </c>
      <c r="G2723" s="27">
        <v>29546</v>
      </c>
      <c r="H2723">
        <v>35</v>
      </c>
      <c r="I2723" t="s">
        <v>244</v>
      </c>
      <c r="J2723" t="s">
        <v>353</v>
      </c>
      <c r="K2723">
        <v>0</v>
      </c>
      <c r="L2723">
        <v>9</v>
      </c>
      <c r="M2723">
        <v>1</v>
      </c>
      <c r="N2723">
        <v>0</v>
      </c>
      <c r="O2723">
        <v>12</v>
      </c>
      <c r="P2723">
        <v>-1</v>
      </c>
      <c r="Q2723" s="28">
        <v>41680.084722222222</v>
      </c>
      <c r="R2723" s="28">
        <v>41690.45416666667</v>
      </c>
      <c r="S2723" t="s">
        <v>9880</v>
      </c>
      <c r="T2723" s="27">
        <v>41680</v>
      </c>
      <c r="V2723">
        <v>1</v>
      </c>
      <c r="W2723" t="s">
        <v>32</v>
      </c>
      <c r="X2723" t="s">
        <v>974</v>
      </c>
      <c r="Y2723">
        <v>0</v>
      </c>
      <c r="AB2723" t="s">
        <v>237</v>
      </c>
      <c r="AH2723">
        <v>0</v>
      </c>
      <c r="AN2723" t="s">
        <v>238</v>
      </c>
      <c r="AO2723">
        <v>6</v>
      </c>
      <c r="AP2723" t="s">
        <v>246</v>
      </c>
      <c r="AQ2723" s="27">
        <v>41681</v>
      </c>
      <c r="AR2723" t="s">
        <v>240</v>
      </c>
      <c r="AS2723">
        <v>9</v>
      </c>
      <c r="AT2723" t="s">
        <v>269</v>
      </c>
      <c r="AU2723" s="27">
        <v>41681</v>
      </c>
    </row>
    <row r="2724" spans="1:47" x14ac:dyDescent="0.2">
      <c r="A2724">
        <v>2723</v>
      </c>
      <c r="B2724" t="s">
        <v>9881</v>
      </c>
      <c r="C2724" t="s">
        <v>9882</v>
      </c>
      <c r="D2724" t="s">
        <v>3886</v>
      </c>
      <c r="E2724" s="27">
        <v>41376</v>
      </c>
      <c r="F2724" t="s">
        <v>233</v>
      </c>
      <c r="G2724" s="27">
        <v>33118</v>
      </c>
      <c r="H2724">
        <v>25</v>
      </c>
      <c r="I2724" t="s">
        <v>244</v>
      </c>
      <c r="J2724" t="s">
        <v>250</v>
      </c>
      <c r="K2724">
        <v>0</v>
      </c>
      <c r="L2724">
        <v>6</v>
      </c>
      <c r="M2724">
        <v>0</v>
      </c>
      <c r="N2724">
        <v>0</v>
      </c>
      <c r="O2724">
        <v>4</v>
      </c>
      <c r="P2724">
        <v>0</v>
      </c>
      <c r="Q2724" s="28">
        <v>41376.102083333331</v>
      </c>
      <c r="R2724" s="28">
        <v>41419.348611111112</v>
      </c>
      <c r="S2724" t="s">
        <v>9883</v>
      </c>
      <c r="T2724" s="27">
        <v>41376</v>
      </c>
      <c r="V2724">
        <v>0</v>
      </c>
      <c r="W2724" t="s">
        <v>32</v>
      </c>
      <c r="X2724" t="s">
        <v>1089</v>
      </c>
      <c r="Y2724">
        <v>1</v>
      </c>
      <c r="AA2724" t="s">
        <v>9884</v>
      </c>
      <c r="AB2724" t="s">
        <v>36</v>
      </c>
      <c r="AC2724">
        <v>0</v>
      </c>
      <c r="AD2724" s="27">
        <v>41515</v>
      </c>
      <c r="AE2724" t="s">
        <v>412</v>
      </c>
      <c r="AF2724" s="27">
        <v>41515</v>
      </c>
      <c r="AG2724" s="27">
        <v>42083</v>
      </c>
      <c r="AH2724">
        <v>0</v>
      </c>
      <c r="AN2724" t="s">
        <v>238</v>
      </c>
      <c r="AO2724">
        <v>5</v>
      </c>
      <c r="AP2724" t="s">
        <v>246</v>
      </c>
      <c r="AQ2724" s="27">
        <v>41376</v>
      </c>
      <c r="AR2724" t="s">
        <v>240</v>
      </c>
      <c r="AS2724">
        <v>6</v>
      </c>
      <c r="AT2724" t="s">
        <v>246</v>
      </c>
      <c r="AU2724" s="27">
        <v>41376</v>
      </c>
    </row>
    <row r="2725" spans="1:47" x14ac:dyDescent="0.2">
      <c r="A2725">
        <v>2724</v>
      </c>
      <c r="B2725" t="s">
        <v>9885</v>
      </c>
      <c r="C2725" t="s">
        <v>419</v>
      </c>
      <c r="D2725" t="s">
        <v>9886</v>
      </c>
      <c r="E2725" s="27">
        <v>41934</v>
      </c>
      <c r="F2725" t="s">
        <v>233</v>
      </c>
      <c r="G2725" s="27">
        <v>17140</v>
      </c>
      <c r="H2725">
        <v>69</v>
      </c>
      <c r="I2725" t="s">
        <v>234</v>
      </c>
      <c r="J2725" t="s">
        <v>245</v>
      </c>
      <c r="K2725">
        <v>0</v>
      </c>
      <c r="L2725">
        <v>2</v>
      </c>
      <c r="M2725">
        <v>0</v>
      </c>
      <c r="N2725">
        <v>0</v>
      </c>
      <c r="O2725">
        <v>6</v>
      </c>
      <c r="P2725">
        <v>-1</v>
      </c>
      <c r="Q2725" s="28">
        <v>41933.335416666669</v>
      </c>
      <c r="R2725" s="28">
        <v>41934.342361111114</v>
      </c>
      <c r="S2725" t="s">
        <v>9887</v>
      </c>
      <c r="T2725" s="27">
        <v>41933</v>
      </c>
      <c r="V2725">
        <v>1</v>
      </c>
      <c r="W2725" t="s">
        <v>32</v>
      </c>
      <c r="X2725" t="s">
        <v>364</v>
      </c>
      <c r="Y2725">
        <v>1</v>
      </c>
      <c r="AA2725" t="s">
        <v>9888</v>
      </c>
      <c r="AB2725" t="s">
        <v>36</v>
      </c>
      <c r="AC2725">
        <v>63</v>
      </c>
      <c r="AD2725" s="27">
        <v>42156</v>
      </c>
      <c r="AE2725" t="s">
        <v>724</v>
      </c>
      <c r="AF2725" s="27">
        <v>42219</v>
      </c>
      <c r="AG2725" s="27">
        <v>42228</v>
      </c>
      <c r="AH2725">
        <v>0</v>
      </c>
      <c r="AN2725" t="s">
        <v>238</v>
      </c>
      <c r="AO2725">
        <v>1</v>
      </c>
      <c r="AP2725" t="s">
        <v>239</v>
      </c>
      <c r="AQ2725" s="27">
        <v>41934</v>
      </c>
      <c r="AR2725" t="s">
        <v>240</v>
      </c>
      <c r="AS2725">
        <v>2</v>
      </c>
      <c r="AT2725" t="s">
        <v>239</v>
      </c>
      <c r="AU2725" s="27">
        <v>41934</v>
      </c>
    </row>
    <row r="2726" spans="1:47" x14ac:dyDescent="0.2">
      <c r="A2726">
        <v>2725</v>
      </c>
      <c r="B2726" t="s">
        <v>9889</v>
      </c>
      <c r="C2726" t="s">
        <v>1342</v>
      </c>
      <c r="D2726" t="s">
        <v>4519</v>
      </c>
      <c r="E2726" s="27">
        <v>41746</v>
      </c>
      <c r="F2726" t="s">
        <v>233</v>
      </c>
      <c r="G2726" s="27">
        <v>34266</v>
      </c>
      <c r="H2726">
        <v>22</v>
      </c>
      <c r="I2726" t="s">
        <v>259</v>
      </c>
      <c r="J2726" t="s">
        <v>250</v>
      </c>
      <c r="K2726">
        <v>0</v>
      </c>
      <c r="L2726">
        <v>3</v>
      </c>
      <c r="M2726">
        <v>0</v>
      </c>
      <c r="N2726">
        <v>0</v>
      </c>
      <c r="O2726">
        <v>1</v>
      </c>
      <c r="P2726">
        <v>-1</v>
      </c>
      <c r="Q2726" s="28">
        <v>41745.175000000003</v>
      </c>
      <c r="R2726" s="28">
        <v>41746.38958333333</v>
      </c>
      <c r="S2726" t="s">
        <v>9890</v>
      </c>
      <c r="U2726" s="27">
        <v>41745</v>
      </c>
      <c r="V2726">
        <v>1</v>
      </c>
      <c r="W2726" t="s">
        <v>32</v>
      </c>
      <c r="X2726" t="s">
        <v>274</v>
      </c>
      <c r="Y2726">
        <v>0</v>
      </c>
      <c r="AB2726" t="s">
        <v>237</v>
      </c>
      <c r="AH2726">
        <v>0</v>
      </c>
      <c r="AN2726" t="s">
        <v>238</v>
      </c>
      <c r="AO2726">
        <v>5</v>
      </c>
      <c r="AP2726" t="s">
        <v>246</v>
      </c>
      <c r="AQ2726" s="27">
        <v>41746</v>
      </c>
      <c r="AR2726" t="s">
        <v>240</v>
      </c>
      <c r="AS2726">
        <v>3</v>
      </c>
      <c r="AT2726" t="s">
        <v>239</v>
      </c>
      <c r="AU2726" s="27">
        <v>41746</v>
      </c>
    </row>
    <row r="2727" spans="1:47" x14ac:dyDescent="0.2">
      <c r="A2727">
        <v>2726</v>
      </c>
      <c r="B2727" t="s">
        <v>9891</v>
      </c>
      <c r="C2727" t="s">
        <v>793</v>
      </c>
      <c r="D2727" t="s">
        <v>9892</v>
      </c>
      <c r="E2727" s="27">
        <v>41771</v>
      </c>
      <c r="F2727" t="s">
        <v>233</v>
      </c>
      <c r="G2727" s="27">
        <v>33301</v>
      </c>
      <c r="H2727">
        <v>25</v>
      </c>
      <c r="I2727" t="s">
        <v>244</v>
      </c>
      <c r="J2727" t="s">
        <v>250</v>
      </c>
      <c r="K2727">
        <v>1</v>
      </c>
      <c r="L2727">
        <v>9</v>
      </c>
      <c r="M2727">
        <v>0</v>
      </c>
      <c r="N2727">
        <v>0</v>
      </c>
      <c r="O2727">
        <v>4</v>
      </c>
      <c r="P2727">
        <v>-1</v>
      </c>
      <c r="Q2727" s="28">
        <v>41770.34652777778</v>
      </c>
      <c r="R2727" s="28">
        <v>41772.136111111111</v>
      </c>
      <c r="S2727" t="s">
        <v>9893</v>
      </c>
      <c r="T2727" s="27">
        <v>41770</v>
      </c>
      <c r="V2727">
        <v>1</v>
      </c>
      <c r="W2727" t="s">
        <v>32</v>
      </c>
      <c r="X2727" t="s">
        <v>402</v>
      </c>
      <c r="Y2727">
        <v>0</v>
      </c>
      <c r="AB2727" t="s">
        <v>237</v>
      </c>
      <c r="AH2727">
        <v>0</v>
      </c>
      <c r="AN2727" t="s">
        <v>238</v>
      </c>
      <c r="AO2727">
        <v>9</v>
      </c>
      <c r="AP2727" t="s">
        <v>269</v>
      </c>
      <c r="AQ2727" s="27">
        <v>41771</v>
      </c>
      <c r="AR2727" t="s">
        <v>240</v>
      </c>
      <c r="AS2727">
        <v>9</v>
      </c>
      <c r="AT2727" t="s">
        <v>269</v>
      </c>
      <c r="AU2727" s="27">
        <v>41771</v>
      </c>
    </row>
    <row r="2728" spans="1:47" x14ac:dyDescent="0.2">
      <c r="A2728">
        <v>2727</v>
      </c>
      <c r="B2728" t="s">
        <v>9894</v>
      </c>
      <c r="C2728" t="s">
        <v>637</v>
      </c>
      <c r="D2728" t="s">
        <v>9895</v>
      </c>
      <c r="E2728" s="27">
        <v>41937</v>
      </c>
      <c r="F2728" t="s">
        <v>233</v>
      </c>
      <c r="G2728" s="27">
        <v>31561</v>
      </c>
      <c r="H2728">
        <v>29</v>
      </c>
      <c r="I2728" t="s">
        <v>244</v>
      </c>
      <c r="J2728" t="s">
        <v>250</v>
      </c>
      <c r="K2728">
        <v>0</v>
      </c>
      <c r="L2728">
        <v>9</v>
      </c>
      <c r="M2728">
        <v>0</v>
      </c>
      <c r="N2728">
        <v>0</v>
      </c>
      <c r="O2728">
        <v>1</v>
      </c>
      <c r="P2728">
        <v>0</v>
      </c>
      <c r="Q2728" s="28">
        <v>41937.065972222219</v>
      </c>
      <c r="R2728" s="28">
        <v>41939.125694444447</v>
      </c>
      <c r="S2728" t="s">
        <v>9896</v>
      </c>
      <c r="T2728" s="27">
        <v>41936</v>
      </c>
      <c r="V2728">
        <v>1</v>
      </c>
      <c r="W2728" t="s">
        <v>32</v>
      </c>
      <c r="X2728" t="s">
        <v>729</v>
      </c>
      <c r="Y2728">
        <v>0</v>
      </c>
      <c r="AB2728" t="s">
        <v>237</v>
      </c>
      <c r="AH2728">
        <v>0</v>
      </c>
      <c r="AN2728" t="s">
        <v>238</v>
      </c>
      <c r="AO2728">
        <v>8</v>
      </c>
      <c r="AP2728" t="s">
        <v>269</v>
      </c>
      <c r="AQ2728" s="27">
        <v>41937</v>
      </c>
      <c r="AR2728" t="s">
        <v>240</v>
      </c>
      <c r="AS2728">
        <v>9</v>
      </c>
      <c r="AT2728" t="s">
        <v>269</v>
      </c>
      <c r="AU2728" s="27">
        <v>41937</v>
      </c>
    </row>
    <row r="2729" spans="1:47" x14ac:dyDescent="0.2">
      <c r="A2729">
        <v>2728</v>
      </c>
      <c r="B2729" t="s">
        <v>9897</v>
      </c>
      <c r="C2729" t="s">
        <v>9898</v>
      </c>
      <c r="D2729" t="s">
        <v>9899</v>
      </c>
      <c r="E2729" s="27">
        <v>41697</v>
      </c>
      <c r="F2729" t="s">
        <v>233</v>
      </c>
      <c r="G2729" s="27">
        <v>33424</v>
      </c>
      <c r="H2729">
        <v>24</v>
      </c>
      <c r="I2729" t="s">
        <v>259</v>
      </c>
      <c r="J2729" t="s">
        <v>1115</v>
      </c>
      <c r="K2729">
        <v>0</v>
      </c>
      <c r="L2729">
        <v>3</v>
      </c>
      <c r="M2729">
        <v>0</v>
      </c>
      <c r="N2729">
        <v>0</v>
      </c>
      <c r="O2729">
        <v>0</v>
      </c>
      <c r="P2729">
        <v>-1</v>
      </c>
      <c r="Q2729" s="28">
        <v>41696.15347222222</v>
      </c>
      <c r="R2729" s="28">
        <v>41697.355555555558</v>
      </c>
      <c r="S2729" t="s">
        <v>9900</v>
      </c>
      <c r="T2729" s="27">
        <v>41696</v>
      </c>
      <c r="V2729">
        <v>1</v>
      </c>
      <c r="W2729" t="s">
        <v>36</v>
      </c>
      <c r="X2729" t="s">
        <v>279</v>
      </c>
      <c r="Y2729">
        <v>0</v>
      </c>
      <c r="AB2729" t="s">
        <v>237</v>
      </c>
      <c r="AH2729">
        <v>0</v>
      </c>
      <c r="AN2729" t="s">
        <v>238</v>
      </c>
      <c r="AO2729">
        <v>4</v>
      </c>
      <c r="AP2729" t="s">
        <v>239</v>
      </c>
      <c r="AQ2729" s="27">
        <v>41697</v>
      </c>
      <c r="AR2729" t="s">
        <v>240</v>
      </c>
      <c r="AS2729">
        <v>3</v>
      </c>
      <c r="AT2729" t="s">
        <v>239</v>
      </c>
      <c r="AU2729" s="27">
        <v>41697</v>
      </c>
    </row>
    <row r="2730" spans="1:47" x14ac:dyDescent="0.2">
      <c r="A2730">
        <v>2729</v>
      </c>
      <c r="B2730" t="s">
        <v>9901</v>
      </c>
      <c r="C2730" t="s">
        <v>9902</v>
      </c>
      <c r="D2730" t="s">
        <v>708</v>
      </c>
      <c r="E2730" s="27">
        <v>41807</v>
      </c>
      <c r="F2730" t="s">
        <v>233</v>
      </c>
      <c r="G2730" s="27">
        <v>34108</v>
      </c>
      <c r="H2730">
        <v>22</v>
      </c>
      <c r="I2730" t="s">
        <v>259</v>
      </c>
      <c r="J2730" t="s">
        <v>3068</v>
      </c>
      <c r="K2730">
        <v>0</v>
      </c>
      <c r="L2730">
        <v>4</v>
      </c>
      <c r="M2730">
        <v>0</v>
      </c>
      <c r="N2730">
        <v>1</v>
      </c>
      <c r="O2730">
        <v>1</v>
      </c>
      <c r="P2730">
        <v>-1</v>
      </c>
      <c r="Q2730" s="28">
        <v>41806.334027777775</v>
      </c>
      <c r="R2730" s="28">
        <v>41810.395833333336</v>
      </c>
      <c r="S2730" t="s">
        <v>9903</v>
      </c>
      <c r="T2730" s="27">
        <v>41806</v>
      </c>
      <c r="V2730">
        <v>1</v>
      </c>
      <c r="W2730" t="s">
        <v>32</v>
      </c>
      <c r="X2730" t="s">
        <v>9904</v>
      </c>
      <c r="Y2730">
        <v>0</v>
      </c>
      <c r="AB2730" t="s">
        <v>237</v>
      </c>
      <c r="AH2730">
        <v>0</v>
      </c>
      <c r="AN2730" t="s">
        <v>238</v>
      </c>
      <c r="AO2730">
        <v>5</v>
      </c>
      <c r="AP2730" t="s">
        <v>246</v>
      </c>
      <c r="AQ2730" s="27">
        <v>41807</v>
      </c>
      <c r="AR2730" t="s">
        <v>240</v>
      </c>
      <c r="AS2730">
        <v>4</v>
      </c>
      <c r="AT2730" t="s">
        <v>239</v>
      </c>
      <c r="AU2730" s="27">
        <v>41807</v>
      </c>
    </row>
    <row r="2731" spans="1:47" x14ac:dyDescent="0.2">
      <c r="A2731">
        <v>2730</v>
      </c>
      <c r="B2731" t="s">
        <v>9905</v>
      </c>
      <c r="C2731" t="s">
        <v>7171</v>
      </c>
      <c r="D2731" t="s">
        <v>357</v>
      </c>
      <c r="E2731" s="27">
        <v>41494</v>
      </c>
      <c r="F2731" t="s">
        <v>233</v>
      </c>
      <c r="G2731" s="27">
        <v>34651</v>
      </c>
      <c r="H2731">
        <v>21</v>
      </c>
      <c r="I2731" t="s">
        <v>259</v>
      </c>
      <c r="J2731" t="s">
        <v>250</v>
      </c>
      <c r="K2731">
        <v>0</v>
      </c>
      <c r="L2731">
        <v>6</v>
      </c>
      <c r="M2731">
        <v>0</v>
      </c>
      <c r="N2731">
        <v>0</v>
      </c>
      <c r="O2731">
        <v>3</v>
      </c>
      <c r="P2731">
        <v>34</v>
      </c>
      <c r="Q2731" s="28">
        <v>41528.20416666667</v>
      </c>
      <c r="R2731" s="28">
        <v>41591.279166666667</v>
      </c>
      <c r="S2731" t="s">
        <v>9906</v>
      </c>
      <c r="T2731" s="27">
        <v>41456</v>
      </c>
      <c r="V2731">
        <v>38</v>
      </c>
      <c r="W2731" t="s">
        <v>32</v>
      </c>
      <c r="X2731" t="s">
        <v>343</v>
      </c>
      <c r="Y2731">
        <v>1</v>
      </c>
      <c r="AA2731" t="s">
        <v>9907</v>
      </c>
      <c r="AB2731" t="s">
        <v>36</v>
      </c>
      <c r="AC2731">
        <v>0</v>
      </c>
      <c r="AD2731" s="27">
        <v>41528</v>
      </c>
      <c r="AE2731" t="s">
        <v>474</v>
      </c>
      <c r="AF2731" s="27">
        <v>41528</v>
      </c>
      <c r="AG2731" s="27">
        <v>41591</v>
      </c>
      <c r="AH2731">
        <v>1</v>
      </c>
      <c r="AJ2731" t="s">
        <v>9908</v>
      </c>
      <c r="AK2731" t="s">
        <v>312</v>
      </c>
      <c r="AL2731" s="27">
        <v>42241</v>
      </c>
      <c r="AM2731" t="s">
        <v>313</v>
      </c>
      <c r="AN2731" t="s">
        <v>238</v>
      </c>
      <c r="AO2731">
        <v>6</v>
      </c>
      <c r="AP2731" t="s">
        <v>246</v>
      </c>
      <c r="AQ2731" s="27">
        <v>41494</v>
      </c>
      <c r="AR2731" t="s">
        <v>240</v>
      </c>
      <c r="AS2731">
        <v>6</v>
      </c>
      <c r="AT2731" t="s">
        <v>246</v>
      </c>
      <c r="AU2731" s="27">
        <v>41494</v>
      </c>
    </row>
    <row r="2732" spans="1:47" x14ac:dyDescent="0.2">
      <c r="A2732">
        <v>2731</v>
      </c>
      <c r="B2732" t="s">
        <v>9909</v>
      </c>
      <c r="C2732" t="s">
        <v>9805</v>
      </c>
      <c r="D2732" t="s">
        <v>629</v>
      </c>
      <c r="E2732" s="27">
        <v>41512</v>
      </c>
      <c r="F2732" t="s">
        <v>233</v>
      </c>
      <c r="G2732" s="27">
        <v>32073</v>
      </c>
      <c r="H2732">
        <v>28</v>
      </c>
      <c r="I2732" t="s">
        <v>244</v>
      </c>
      <c r="J2732" t="s">
        <v>353</v>
      </c>
      <c r="K2732">
        <v>0</v>
      </c>
      <c r="L2732">
        <v>4</v>
      </c>
      <c r="M2732">
        <v>0</v>
      </c>
      <c r="N2732">
        <v>0</v>
      </c>
      <c r="O2732">
        <v>0</v>
      </c>
      <c r="P2732">
        <v>-1</v>
      </c>
      <c r="Q2732" s="28">
        <v>41511.056250000001</v>
      </c>
      <c r="R2732" s="28">
        <v>41511.34652777778</v>
      </c>
      <c r="S2732" t="s">
        <v>9910</v>
      </c>
      <c r="T2732" s="27">
        <v>41511</v>
      </c>
      <c r="V2732">
        <v>1</v>
      </c>
      <c r="W2732" t="s">
        <v>32</v>
      </c>
      <c r="X2732" t="s">
        <v>359</v>
      </c>
      <c r="Y2732">
        <v>0</v>
      </c>
      <c r="AB2732" t="s">
        <v>237</v>
      </c>
      <c r="AH2732">
        <v>0</v>
      </c>
      <c r="AN2732" t="s">
        <v>238</v>
      </c>
      <c r="AO2732">
        <v>4</v>
      </c>
      <c r="AP2732" t="s">
        <v>239</v>
      </c>
      <c r="AQ2732" s="27">
        <v>41512</v>
      </c>
      <c r="AR2732" t="s">
        <v>240</v>
      </c>
      <c r="AS2732">
        <v>4</v>
      </c>
      <c r="AT2732" t="s">
        <v>239</v>
      </c>
      <c r="AU2732" s="27">
        <v>41512</v>
      </c>
    </row>
    <row r="2733" spans="1:47" x14ac:dyDescent="0.2">
      <c r="A2733">
        <v>2732</v>
      </c>
      <c r="B2733" t="s">
        <v>9911</v>
      </c>
      <c r="C2733" t="s">
        <v>1127</v>
      </c>
      <c r="D2733" t="s">
        <v>9912</v>
      </c>
      <c r="E2733" s="27">
        <v>41297</v>
      </c>
      <c r="F2733" t="s">
        <v>233</v>
      </c>
      <c r="G2733" s="27">
        <v>25062</v>
      </c>
      <c r="H2733">
        <v>47</v>
      </c>
      <c r="I2733" t="s">
        <v>234</v>
      </c>
      <c r="J2733" t="s">
        <v>250</v>
      </c>
      <c r="K2733">
        <v>0</v>
      </c>
      <c r="L2733">
        <v>7</v>
      </c>
      <c r="M2733">
        <v>0</v>
      </c>
      <c r="N2733">
        <v>0</v>
      </c>
      <c r="O2733">
        <v>23</v>
      </c>
      <c r="P2733">
        <v>-1</v>
      </c>
      <c r="Q2733" s="28">
        <v>41296.064583333333</v>
      </c>
      <c r="R2733" s="28">
        <v>41699.475694444445</v>
      </c>
      <c r="S2733" t="s">
        <v>9913</v>
      </c>
      <c r="T2733" s="27">
        <v>41296</v>
      </c>
      <c r="V2733">
        <v>1</v>
      </c>
      <c r="W2733" t="s">
        <v>32</v>
      </c>
      <c r="X2733" t="s">
        <v>527</v>
      </c>
      <c r="Y2733">
        <v>1</v>
      </c>
      <c r="AA2733" t="s">
        <v>9914</v>
      </c>
      <c r="AB2733" t="s">
        <v>32</v>
      </c>
      <c r="AD2733" s="27">
        <v>41981</v>
      </c>
      <c r="AE2733" t="s">
        <v>588</v>
      </c>
      <c r="AH2733">
        <v>0</v>
      </c>
      <c r="AN2733" t="s">
        <v>238</v>
      </c>
      <c r="AO2733">
        <v>5</v>
      </c>
      <c r="AP2733" t="s">
        <v>246</v>
      </c>
      <c r="AQ2733" s="27">
        <v>41297</v>
      </c>
      <c r="AR2733" t="s">
        <v>240</v>
      </c>
      <c r="AS2733">
        <v>7</v>
      </c>
      <c r="AT2733" t="s">
        <v>246</v>
      </c>
      <c r="AU2733" s="27">
        <v>41297</v>
      </c>
    </row>
    <row r="2734" spans="1:47" x14ac:dyDescent="0.2">
      <c r="A2734">
        <v>2733</v>
      </c>
      <c r="B2734" t="s">
        <v>9915</v>
      </c>
      <c r="C2734" t="s">
        <v>1828</v>
      </c>
      <c r="D2734" t="s">
        <v>9916</v>
      </c>
      <c r="E2734" s="27">
        <v>41571</v>
      </c>
      <c r="F2734" t="s">
        <v>233</v>
      </c>
      <c r="G2734" s="27">
        <v>20831</v>
      </c>
      <c r="H2734">
        <v>59</v>
      </c>
      <c r="I2734" t="s">
        <v>234</v>
      </c>
      <c r="J2734" t="s">
        <v>22</v>
      </c>
      <c r="K2734">
        <v>0</v>
      </c>
      <c r="L2734">
        <v>1</v>
      </c>
      <c r="M2734">
        <v>0</v>
      </c>
      <c r="N2734">
        <v>0</v>
      </c>
      <c r="O2734">
        <v>1</v>
      </c>
      <c r="S2734" t="s">
        <v>9917</v>
      </c>
      <c r="T2734" s="27">
        <v>41562</v>
      </c>
      <c r="V2734">
        <v>9</v>
      </c>
      <c r="W2734" t="s">
        <v>32</v>
      </c>
      <c r="X2734" t="s">
        <v>300</v>
      </c>
      <c r="Y2734">
        <v>0</v>
      </c>
      <c r="AB2734" t="s">
        <v>237</v>
      </c>
      <c r="AH2734">
        <v>0</v>
      </c>
      <c r="AN2734" t="s">
        <v>238</v>
      </c>
      <c r="AO2734">
        <v>1</v>
      </c>
      <c r="AP2734" t="s">
        <v>239</v>
      </c>
      <c r="AQ2734" s="27">
        <v>41571</v>
      </c>
      <c r="AR2734" t="s">
        <v>240</v>
      </c>
      <c r="AS2734">
        <v>1</v>
      </c>
      <c r="AT2734" t="s">
        <v>239</v>
      </c>
      <c r="AU2734" s="27">
        <v>41571</v>
      </c>
    </row>
    <row r="2735" spans="1:47" x14ac:dyDescent="0.2">
      <c r="A2735">
        <v>2734</v>
      </c>
      <c r="B2735" t="s">
        <v>9918</v>
      </c>
      <c r="C2735" t="s">
        <v>1262</v>
      </c>
      <c r="D2735" t="s">
        <v>685</v>
      </c>
      <c r="E2735" s="27">
        <v>41820</v>
      </c>
      <c r="F2735" t="s">
        <v>233</v>
      </c>
      <c r="G2735" s="27">
        <v>29476</v>
      </c>
      <c r="H2735">
        <v>35</v>
      </c>
      <c r="I2735" t="s">
        <v>244</v>
      </c>
      <c r="J2735" t="s">
        <v>250</v>
      </c>
      <c r="K2735">
        <v>0</v>
      </c>
      <c r="L2735">
        <v>2</v>
      </c>
      <c r="M2735">
        <v>0</v>
      </c>
      <c r="N2735">
        <v>0</v>
      </c>
      <c r="O2735">
        <v>1</v>
      </c>
      <c r="P2735">
        <v>-1</v>
      </c>
      <c r="Q2735" s="28">
        <v>41819.431944444441</v>
      </c>
      <c r="R2735" s="28">
        <v>41820.324305555558</v>
      </c>
      <c r="S2735" t="s">
        <v>9919</v>
      </c>
      <c r="T2735" s="27">
        <v>41819</v>
      </c>
      <c r="V2735">
        <v>1</v>
      </c>
      <c r="W2735" t="s">
        <v>36</v>
      </c>
      <c r="X2735" t="s">
        <v>279</v>
      </c>
      <c r="Y2735">
        <v>0</v>
      </c>
      <c r="AB2735" t="s">
        <v>237</v>
      </c>
      <c r="AH2735">
        <v>0</v>
      </c>
      <c r="AN2735" t="s">
        <v>238</v>
      </c>
      <c r="AO2735">
        <v>2</v>
      </c>
      <c r="AP2735" t="s">
        <v>239</v>
      </c>
      <c r="AQ2735" s="27">
        <v>41820</v>
      </c>
      <c r="AR2735" t="s">
        <v>240</v>
      </c>
      <c r="AS2735">
        <v>2</v>
      </c>
      <c r="AT2735" t="s">
        <v>239</v>
      </c>
      <c r="AU2735" s="27">
        <v>41820</v>
      </c>
    </row>
    <row r="2736" spans="1:47" x14ac:dyDescent="0.2">
      <c r="A2736">
        <v>2735</v>
      </c>
      <c r="B2736" t="s">
        <v>9920</v>
      </c>
      <c r="C2736" t="s">
        <v>9921</v>
      </c>
      <c r="D2736" t="s">
        <v>586</v>
      </c>
      <c r="E2736" s="27">
        <v>41981</v>
      </c>
      <c r="F2736" t="s">
        <v>233</v>
      </c>
      <c r="G2736" s="27">
        <v>31738</v>
      </c>
      <c r="H2736">
        <v>29</v>
      </c>
      <c r="I2736" t="s">
        <v>244</v>
      </c>
      <c r="J2736" t="s">
        <v>250</v>
      </c>
      <c r="K2736">
        <v>0</v>
      </c>
      <c r="L2736">
        <v>10</v>
      </c>
      <c r="M2736">
        <v>1</v>
      </c>
      <c r="N2736">
        <v>0</v>
      </c>
      <c r="O2736">
        <v>13</v>
      </c>
      <c r="P2736">
        <v>0</v>
      </c>
      <c r="Q2736" s="28">
        <v>41981.52847222222</v>
      </c>
      <c r="R2736" s="28">
        <v>41983.215277777781</v>
      </c>
      <c r="S2736" t="s">
        <v>9922</v>
      </c>
      <c r="T2736" s="27">
        <v>41981</v>
      </c>
      <c r="V2736">
        <v>0</v>
      </c>
      <c r="W2736" t="s">
        <v>32</v>
      </c>
      <c r="X2736" t="s">
        <v>402</v>
      </c>
      <c r="Y2736">
        <v>1</v>
      </c>
      <c r="AA2736" t="s">
        <v>9923</v>
      </c>
      <c r="AB2736" t="s">
        <v>32</v>
      </c>
      <c r="AC2736">
        <v>0</v>
      </c>
      <c r="AD2736" s="27">
        <v>41987</v>
      </c>
      <c r="AE2736" t="s">
        <v>1207</v>
      </c>
      <c r="AF2736" s="27">
        <v>41987</v>
      </c>
      <c r="AG2736" s="27">
        <v>42332</v>
      </c>
      <c r="AH2736">
        <v>1</v>
      </c>
      <c r="AJ2736" t="s">
        <v>9923</v>
      </c>
      <c r="AK2736" t="s">
        <v>462</v>
      </c>
      <c r="AL2736" s="27">
        <v>41987</v>
      </c>
      <c r="AM2736" t="s">
        <v>279</v>
      </c>
      <c r="AN2736" t="s">
        <v>238</v>
      </c>
      <c r="AO2736">
        <v>10</v>
      </c>
      <c r="AP2736" t="s">
        <v>269</v>
      </c>
      <c r="AQ2736" s="27">
        <v>41981</v>
      </c>
      <c r="AR2736" t="s">
        <v>240</v>
      </c>
      <c r="AS2736">
        <v>10</v>
      </c>
      <c r="AT2736" t="s">
        <v>269</v>
      </c>
      <c r="AU2736" s="27">
        <v>41981</v>
      </c>
    </row>
    <row r="2737" spans="1:47" x14ac:dyDescent="0.2">
      <c r="A2737">
        <v>2736</v>
      </c>
      <c r="B2737" t="s">
        <v>9924</v>
      </c>
      <c r="C2737" t="s">
        <v>414</v>
      </c>
      <c r="D2737" t="s">
        <v>9925</v>
      </c>
      <c r="E2737" s="27">
        <v>41506</v>
      </c>
      <c r="F2737" t="s">
        <v>233</v>
      </c>
      <c r="G2737" s="27">
        <v>29252</v>
      </c>
      <c r="H2737">
        <v>36</v>
      </c>
      <c r="I2737" t="s">
        <v>244</v>
      </c>
      <c r="J2737" t="s">
        <v>245</v>
      </c>
      <c r="K2737">
        <v>0</v>
      </c>
      <c r="L2737">
        <v>4</v>
      </c>
      <c r="M2737">
        <v>0</v>
      </c>
      <c r="N2737">
        <v>0</v>
      </c>
      <c r="O2737">
        <v>14</v>
      </c>
      <c r="P2737">
        <v>-38</v>
      </c>
      <c r="Q2737" s="28">
        <v>41468.238194444442</v>
      </c>
      <c r="R2737" s="28">
        <v>41469.148611111108</v>
      </c>
      <c r="S2737" t="s">
        <v>9926</v>
      </c>
      <c r="T2737" s="27">
        <v>41468</v>
      </c>
      <c r="V2737">
        <v>38</v>
      </c>
      <c r="W2737" t="s">
        <v>32</v>
      </c>
      <c r="X2737" t="s">
        <v>359</v>
      </c>
      <c r="Y2737">
        <v>1</v>
      </c>
      <c r="AA2737" t="s">
        <v>9927</v>
      </c>
      <c r="AB2737" t="s">
        <v>36</v>
      </c>
      <c r="AC2737">
        <v>0</v>
      </c>
      <c r="AD2737" s="27">
        <v>41900</v>
      </c>
      <c r="AE2737" t="s">
        <v>2320</v>
      </c>
      <c r="AF2737" s="27">
        <v>41900</v>
      </c>
      <c r="AG2737" s="27">
        <v>41903</v>
      </c>
      <c r="AH2737">
        <v>0</v>
      </c>
      <c r="AN2737" t="s">
        <v>238</v>
      </c>
      <c r="AO2737">
        <v>1</v>
      </c>
      <c r="AP2737" t="s">
        <v>239</v>
      </c>
      <c r="AQ2737" s="27">
        <v>41506</v>
      </c>
      <c r="AR2737" t="s">
        <v>240</v>
      </c>
      <c r="AS2737">
        <v>4</v>
      </c>
      <c r="AT2737" t="s">
        <v>239</v>
      </c>
      <c r="AU2737" s="27">
        <v>41506</v>
      </c>
    </row>
    <row r="2738" spans="1:47" x14ac:dyDescent="0.2">
      <c r="A2738">
        <v>2737</v>
      </c>
      <c r="B2738" t="s">
        <v>9928</v>
      </c>
      <c r="C2738" t="s">
        <v>9929</v>
      </c>
      <c r="D2738" t="s">
        <v>1364</v>
      </c>
      <c r="E2738" s="27">
        <v>41704</v>
      </c>
      <c r="F2738" t="s">
        <v>233</v>
      </c>
      <c r="G2738" s="27">
        <v>32678</v>
      </c>
      <c r="H2738">
        <v>26</v>
      </c>
      <c r="I2738" t="s">
        <v>244</v>
      </c>
      <c r="J2738" t="s">
        <v>250</v>
      </c>
      <c r="K2738">
        <v>0</v>
      </c>
      <c r="L2738">
        <v>8</v>
      </c>
      <c r="M2738">
        <v>0</v>
      </c>
      <c r="N2738">
        <v>0</v>
      </c>
      <c r="O2738">
        <v>9</v>
      </c>
      <c r="P2738">
        <v>-1</v>
      </c>
      <c r="Q2738" s="28">
        <v>41703.410416666666</v>
      </c>
      <c r="R2738" s="28">
        <v>41706.061805555553</v>
      </c>
      <c r="S2738" t="s">
        <v>9930</v>
      </c>
      <c r="T2738" s="27">
        <v>41703</v>
      </c>
      <c r="V2738">
        <v>1</v>
      </c>
      <c r="W2738" t="s">
        <v>32</v>
      </c>
      <c r="X2738" t="s">
        <v>3173</v>
      </c>
      <c r="Y2738">
        <v>1</v>
      </c>
      <c r="AA2738" t="s">
        <v>9931</v>
      </c>
      <c r="AB2738" t="s">
        <v>32</v>
      </c>
      <c r="AC2738">
        <v>0</v>
      </c>
      <c r="AD2738" s="27">
        <v>41725</v>
      </c>
      <c r="AE2738" t="s">
        <v>9932</v>
      </c>
      <c r="AF2738" s="27">
        <v>41725</v>
      </c>
      <c r="AG2738" s="27">
        <v>41936</v>
      </c>
      <c r="AH2738">
        <v>1</v>
      </c>
      <c r="AJ2738" t="s">
        <v>9931</v>
      </c>
      <c r="AK2738" t="s">
        <v>312</v>
      </c>
      <c r="AL2738" s="27">
        <v>41725</v>
      </c>
      <c r="AM2738" t="s">
        <v>313</v>
      </c>
      <c r="AN2738" t="s">
        <v>238</v>
      </c>
      <c r="AO2738">
        <v>7</v>
      </c>
      <c r="AP2738" t="s">
        <v>246</v>
      </c>
      <c r="AQ2738" s="27">
        <v>41704</v>
      </c>
      <c r="AR2738" t="s">
        <v>240</v>
      </c>
      <c r="AS2738">
        <v>8</v>
      </c>
      <c r="AT2738" t="s">
        <v>269</v>
      </c>
      <c r="AU2738" s="27">
        <v>41704</v>
      </c>
    </row>
    <row r="2739" spans="1:47" x14ac:dyDescent="0.2">
      <c r="A2739">
        <v>2738</v>
      </c>
      <c r="B2739" t="s">
        <v>9933</v>
      </c>
      <c r="C2739" t="s">
        <v>9934</v>
      </c>
      <c r="D2739" t="s">
        <v>9935</v>
      </c>
      <c r="E2739" s="27">
        <v>41699</v>
      </c>
      <c r="F2739" t="s">
        <v>233</v>
      </c>
      <c r="G2739" s="27">
        <v>30933</v>
      </c>
      <c r="H2739">
        <v>31</v>
      </c>
      <c r="I2739" t="s">
        <v>244</v>
      </c>
      <c r="J2739" t="s">
        <v>22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-1</v>
      </c>
      <c r="Q2739" s="28">
        <v>41698.392361111109</v>
      </c>
      <c r="R2739" s="28">
        <v>41701.200694444444</v>
      </c>
      <c r="S2739" t="s">
        <v>9936</v>
      </c>
      <c r="T2739" s="27">
        <v>41698</v>
      </c>
      <c r="V2739">
        <v>1</v>
      </c>
      <c r="W2739" t="s">
        <v>36</v>
      </c>
      <c r="X2739" t="s">
        <v>1884</v>
      </c>
      <c r="Y2739">
        <v>0</v>
      </c>
      <c r="AB2739" t="s">
        <v>237</v>
      </c>
      <c r="AH2739">
        <v>0</v>
      </c>
      <c r="AN2739" t="s">
        <v>238</v>
      </c>
      <c r="AO2739">
        <v>1</v>
      </c>
      <c r="AP2739" t="s">
        <v>239</v>
      </c>
      <c r="AQ2739" s="27">
        <v>41699</v>
      </c>
      <c r="AR2739" t="s">
        <v>240</v>
      </c>
      <c r="AS2739">
        <v>1</v>
      </c>
      <c r="AT2739" t="s">
        <v>239</v>
      </c>
      <c r="AU2739" s="27">
        <v>41699</v>
      </c>
    </row>
    <row r="2740" spans="1:47" x14ac:dyDescent="0.2">
      <c r="A2740">
        <v>2739</v>
      </c>
      <c r="B2740" t="s">
        <v>9937</v>
      </c>
      <c r="C2740" t="s">
        <v>500</v>
      </c>
      <c r="D2740" t="s">
        <v>9260</v>
      </c>
      <c r="E2740" s="27">
        <v>41967</v>
      </c>
      <c r="F2740" t="s">
        <v>233</v>
      </c>
      <c r="G2740" s="27">
        <v>30833</v>
      </c>
      <c r="H2740">
        <v>31</v>
      </c>
      <c r="I2740" t="s">
        <v>244</v>
      </c>
      <c r="J2740" t="s">
        <v>245</v>
      </c>
      <c r="K2740">
        <v>0</v>
      </c>
      <c r="L2740">
        <v>7</v>
      </c>
      <c r="M2740">
        <v>0</v>
      </c>
      <c r="N2740">
        <v>0</v>
      </c>
      <c r="O2740">
        <v>8</v>
      </c>
      <c r="P2740">
        <v>-361</v>
      </c>
      <c r="Q2740" s="28">
        <v>41606.04791666667</v>
      </c>
      <c r="R2740" s="28">
        <v>41611.404861111114</v>
      </c>
      <c r="S2740" t="s">
        <v>9938</v>
      </c>
      <c r="U2740" s="27">
        <v>41967</v>
      </c>
      <c r="V2740">
        <v>0</v>
      </c>
      <c r="W2740" t="s">
        <v>32</v>
      </c>
      <c r="X2740" t="s">
        <v>274</v>
      </c>
      <c r="Y2740">
        <v>0</v>
      </c>
      <c r="AB2740" t="s">
        <v>237</v>
      </c>
      <c r="AH2740">
        <v>0</v>
      </c>
      <c r="AN2740" t="s">
        <v>238</v>
      </c>
      <c r="AO2740">
        <v>6</v>
      </c>
      <c r="AP2740" t="s">
        <v>246</v>
      </c>
      <c r="AQ2740" s="27">
        <v>41967</v>
      </c>
      <c r="AR2740" t="s">
        <v>240</v>
      </c>
      <c r="AS2740">
        <v>7</v>
      </c>
      <c r="AT2740" t="s">
        <v>246</v>
      </c>
      <c r="AU2740" s="27">
        <v>41967</v>
      </c>
    </row>
    <row r="2741" spans="1:47" x14ac:dyDescent="0.2">
      <c r="A2741">
        <v>2740</v>
      </c>
      <c r="B2741" t="s">
        <v>9939</v>
      </c>
      <c r="C2741" t="s">
        <v>9940</v>
      </c>
      <c r="D2741" t="s">
        <v>9941</v>
      </c>
      <c r="E2741" s="27">
        <v>41393</v>
      </c>
      <c r="F2741" t="s">
        <v>233</v>
      </c>
      <c r="G2741" s="27">
        <v>30741</v>
      </c>
      <c r="H2741">
        <v>32</v>
      </c>
      <c r="I2741" t="s">
        <v>244</v>
      </c>
      <c r="J2741" t="s">
        <v>250</v>
      </c>
      <c r="K2741">
        <v>0</v>
      </c>
      <c r="L2741">
        <v>3</v>
      </c>
      <c r="M2741">
        <v>0</v>
      </c>
      <c r="N2741">
        <v>0</v>
      </c>
      <c r="O2741">
        <v>8</v>
      </c>
      <c r="P2741">
        <v>35</v>
      </c>
      <c r="Q2741" s="28">
        <v>41428.439583333333</v>
      </c>
      <c r="R2741" s="28">
        <v>41429.054166666669</v>
      </c>
      <c r="S2741" t="s">
        <v>9942</v>
      </c>
      <c r="T2741" s="27">
        <v>41393</v>
      </c>
      <c r="V2741">
        <v>0</v>
      </c>
      <c r="W2741" t="s">
        <v>32</v>
      </c>
      <c r="X2741" t="s">
        <v>359</v>
      </c>
      <c r="Y2741">
        <v>1</v>
      </c>
      <c r="AA2741" t="s">
        <v>9943</v>
      </c>
      <c r="AB2741" t="s">
        <v>36</v>
      </c>
      <c r="AC2741">
        <v>0</v>
      </c>
      <c r="AD2741" s="27">
        <v>41550</v>
      </c>
      <c r="AE2741" t="s">
        <v>404</v>
      </c>
      <c r="AF2741" s="27">
        <v>41550</v>
      </c>
      <c r="AG2741" s="27">
        <v>41688</v>
      </c>
      <c r="AH2741">
        <v>0</v>
      </c>
      <c r="AN2741" t="s">
        <v>238</v>
      </c>
      <c r="AO2741">
        <v>3</v>
      </c>
      <c r="AP2741" t="s">
        <v>239</v>
      </c>
      <c r="AQ2741" s="27">
        <v>41393</v>
      </c>
      <c r="AR2741" t="s">
        <v>240</v>
      </c>
      <c r="AS2741">
        <v>3</v>
      </c>
      <c r="AT2741" t="s">
        <v>239</v>
      </c>
      <c r="AU2741" s="27">
        <v>41393</v>
      </c>
    </row>
    <row r="2742" spans="1:47" x14ac:dyDescent="0.2">
      <c r="A2742">
        <v>2741</v>
      </c>
      <c r="B2742" t="s">
        <v>9944</v>
      </c>
      <c r="C2742" t="s">
        <v>9945</v>
      </c>
      <c r="D2742" t="s">
        <v>9946</v>
      </c>
      <c r="E2742" s="27">
        <v>41683</v>
      </c>
      <c r="F2742" t="s">
        <v>233</v>
      </c>
      <c r="G2742" s="27">
        <v>30125</v>
      </c>
      <c r="H2742">
        <v>33</v>
      </c>
      <c r="I2742" t="s">
        <v>244</v>
      </c>
      <c r="J2742" t="s">
        <v>245</v>
      </c>
      <c r="K2742">
        <v>0</v>
      </c>
      <c r="L2742">
        <v>4</v>
      </c>
      <c r="M2742">
        <v>0</v>
      </c>
      <c r="N2742">
        <v>0</v>
      </c>
      <c r="O2742">
        <v>0</v>
      </c>
      <c r="W2742" t="s">
        <v>237</v>
      </c>
      <c r="Y2742">
        <v>-1</v>
      </c>
      <c r="AB2742" t="s">
        <v>237</v>
      </c>
      <c r="AH2742">
        <v>0</v>
      </c>
      <c r="AN2742" t="s">
        <v>238</v>
      </c>
      <c r="AO2742">
        <v>2</v>
      </c>
      <c r="AP2742" t="s">
        <v>239</v>
      </c>
      <c r="AQ2742" s="27">
        <v>41683</v>
      </c>
      <c r="AR2742" t="s">
        <v>240</v>
      </c>
      <c r="AS2742">
        <v>4</v>
      </c>
      <c r="AT2742" t="s">
        <v>239</v>
      </c>
      <c r="AU2742" s="27">
        <v>41683</v>
      </c>
    </row>
    <row r="2743" spans="1:47" x14ac:dyDescent="0.2">
      <c r="A2743">
        <v>2742</v>
      </c>
      <c r="B2743" t="s">
        <v>9947</v>
      </c>
      <c r="C2743" t="s">
        <v>9948</v>
      </c>
      <c r="D2743" t="s">
        <v>9949</v>
      </c>
      <c r="E2743" s="27">
        <v>41696</v>
      </c>
      <c r="F2743" t="s">
        <v>294</v>
      </c>
      <c r="G2743" s="27">
        <v>32509</v>
      </c>
      <c r="H2743">
        <v>27</v>
      </c>
      <c r="I2743" t="s">
        <v>244</v>
      </c>
      <c r="J2743" t="s">
        <v>245</v>
      </c>
      <c r="K2743">
        <v>0</v>
      </c>
      <c r="L2743">
        <v>7</v>
      </c>
      <c r="M2743">
        <v>0</v>
      </c>
      <c r="N2743">
        <v>0</v>
      </c>
      <c r="O2743">
        <v>3</v>
      </c>
      <c r="P2743">
        <v>-121</v>
      </c>
      <c r="Q2743" s="28">
        <v>41575.051388888889</v>
      </c>
      <c r="R2743" s="28">
        <v>41663.302777777775</v>
      </c>
      <c r="S2743" t="s">
        <v>9950</v>
      </c>
      <c r="U2743" s="27">
        <v>41575</v>
      </c>
      <c r="V2743">
        <v>121</v>
      </c>
      <c r="W2743" t="s">
        <v>32</v>
      </c>
      <c r="X2743" t="s">
        <v>274</v>
      </c>
      <c r="Y2743">
        <v>1</v>
      </c>
      <c r="AA2743" t="s">
        <v>9951</v>
      </c>
      <c r="AB2743" t="s">
        <v>32</v>
      </c>
      <c r="AC2743">
        <v>1</v>
      </c>
      <c r="AD2743" s="27">
        <v>42075</v>
      </c>
      <c r="AE2743" t="s">
        <v>983</v>
      </c>
      <c r="AF2743" s="27">
        <v>42076</v>
      </c>
      <c r="AG2743" s="27">
        <v>42236</v>
      </c>
      <c r="AH2743">
        <v>0</v>
      </c>
      <c r="AN2743" t="s">
        <v>238</v>
      </c>
      <c r="AO2743">
        <v>4</v>
      </c>
      <c r="AP2743" t="s">
        <v>239</v>
      </c>
      <c r="AQ2743" s="27">
        <v>41696</v>
      </c>
      <c r="AR2743" t="s">
        <v>240</v>
      </c>
      <c r="AS2743">
        <v>7</v>
      </c>
      <c r="AT2743" t="s">
        <v>246</v>
      </c>
      <c r="AU2743" s="27">
        <v>41696</v>
      </c>
    </row>
    <row r="2744" spans="1:47" x14ac:dyDescent="0.2">
      <c r="A2744">
        <v>2743</v>
      </c>
      <c r="B2744" t="s">
        <v>9952</v>
      </c>
      <c r="C2744" t="s">
        <v>5071</v>
      </c>
      <c r="D2744" t="s">
        <v>9953</v>
      </c>
      <c r="E2744" s="27">
        <v>41952</v>
      </c>
      <c r="F2744" t="s">
        <v>294</v>
      </c>
      <c r="G2744" s="27">
        <v>30539</v>
      </c>
      <c r="H2744">
        <v>32</v>
      </c>
      <c r="I2744" t="s">
        <v>244</v>
      </c>
      <c r="J2744" t="s">
        <v>245</v>
      </c>
      <c r="K2744">
        <v>0</v>
      </c>
      <c r="L2744">
        <v>2</v>
      </c>
      <c r="M2744">
        <v>0</v>
      </c>
      <c r="N2744">
        <v>0</v>
      </c>
      <c r="O2744">
        <v>0</v>
      </c>
      <c r="P2744">
        <v>-1</v>
      </c>
      <c r="Q2744" s="28">
        <v>41951.326388888891</v>
      </c>
      <c r="R2744" s="28">
        <v>41952.080555555556</v>
      </c>
      <c r="S2744" t="s">
        <v>9954</v>
      </c>
      <c r="T2744" s="27">
        <v>41951</v>
      </c>
      <c r="V2744">
        <v>1</v>
      </c>
      <c r="W2744" t="s">
        <v>32</v>
      </c>
      <c r="X2744" t="s">
        <v>359</v>
      </c>
      <c r="Y2744">
        <v>0</v>
      </c>
      <c r="AB2744" t="s">
        <v>237</v>
      </c>
      <c r="AH2744">
        <v>0</v>
      </c>
      <c r="AN2744" t="s">
        <v>238</v>
      </c>
      <c r="AO2744">
        <v>2</v>
      </c>
      <c r="AP2744" t="s">
        <v>239</v>
      </c>
      <c r="AQ2744" s="27">
        <v>41952</v>
      </c>
      <c r="AR2744" t="s">
        <v>240</v>
      </c>
      <c r="AS2744">
        <v>2</v>
      </c>
      <c r="AT2744" t="s">
        <v>239</v>
      </c>
      <c r="AU2744" s="27">
        <v>41952</v>
      </c>
    </row>
    <row r="2745" spans="1:47" x14ac:dyDescent="0.2">
      <c r="A2745">
        <v>2744</v>
      </c>
      <c r="B2745" t="s">
        <v>9955</v>
      </c>
      <c r="C2745" t="s">
        <v>693</v>
      </c>
      <c r="D2745" t="s">
        <v>7356</v>
      </c>
      <c r="E2745" s="27">
        <v>41993</v>
      </c>
      <c r="F2745" t="s">
        <v>233</v>
      </c>
      <c r="G2745" s="27">
        <v>17599</v>
      </c>
      <c r="H2745">
        <v>68</v>
      </c>
      <c r="I2745" t="s">
        <v>234</v>
      </c>
      <c r="J2745" t="s">
        <v>245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-2</v>
      </c>
      <c r="Q2745" s="28">
        <v>41991.307638888888</v>
      </c>
      <c r="R2745" s="28">
        <v>41992.320833333331</v>
      </c>
      <c r="S2745" t="s">
        <v>9956</v>
      </c>
      <c r="T2745" s="27">
        <v>41991</v>
      </c>
      <c r="V2745">
        <v>2</v>
      </c>
      <c r="W2745" t="s">
        <v>32</v>
      </c>
      <c r="X2745" t="s">
        <v>261</v>
      </c>
      <c r="Y2745">
        <v>0</v>
      </c>
      <c r="AB2745" t="s">
        <v>237</v>
      </c>
      <c r="AH2745">
        <v>0</v>
      </c>
      <c r="AN2745" t="s">
        <v>238</v>
      </c>
      <c r="AO2745">
        <v>1</v>
      </c>
      <c r="AP2745" t="s">
        <v>239</v>
      </c>
      <c r="AQ2745" s="27">
        <v>41993</v>
      </c>
      <c r="AR2745" t="s">
        <v>240</v>
      </c>
      <c r="AS2745">
        <v>1</v>
      </c>
      <c r="AT2745" t="s">
        <v>239</v>
      </c>
      <c r="AU2745" s="27">
        <v>41993</v>
      </c>
    </row>
    <row r="2746" spans="1:47" x14ac:dyDescent="0.2">
      <c r="A2746">
        <v>2745</v>
      </c>
      <c r="B2746" t="s">
        <v>9957</v>
      </c>
      <c r="C2746" t="s">
        <v>2600</v>
      </c>
      <c r="D2746" t="s">
        <v>331</v>
      </c>
      <c r="E2746" s="27">
        <v>41371</v>
      </c>
      <c r="F2746" t="s">
        <v>233</v>
      </c>
      <c r="G2746" s="27">
        <v>32056</v>
      </c>
      <c r="H2746">
        <v>28</v>
      </c>
      <c r="I2746" t="s">
        <v>244</v>
      </c>
      <c r="J2746" t="s">
        <v>245</v>
      </c>
      <c r="K2746">
        <v>0</v>
      </c>
      <c r="L2746">
        <v>7</v>
      </c>
      <c r="M2746">
        <v>0</v>
      </c>
      <c r="N2746">
        <v>0</v>
      </c>
      <c r="O2746">
        <v>0</v>
      </c>
      <c r="P2746">
        <v>0</v>
      </c>
      <c r="Q2746" s="28">
        <v>41371.12222222222</v>
      </c>
      <c r="R2746" s="28">
        <v>41372.165972222225</v>
      </c>
      <c r="S2746" t="s">
        <v>9958</v>
      </c>
      <c r="T2746" s="27">
        <v>41370</v>
      </c>
      <c r="V2746">
        <v>1</v>
      </c>
      <c r="W2746" t="s">
        <v>32</v>
      </c>
      <c r="X2746" t="s">
        <v>1381</v>
      </c>
      <c r="Y2746">
        <v>0</v>
      </c>
      <c r="AB2746" t="s">
        <v>237</v>
      </c>
      <c r="AH2746">
        <v>0</v>
      </c>
      <c r="AN2746" t="s">
        <v>238</v>
      </c>
      <c r="AO2746">
        <v>3</v>
      </c>
      <c r="AP2746" t="s">
        <v>239</v>
      </c>
      <c r="AQ2746" s="27">
        <v>41371</v>
      </c>
      <c r="AR2746" t="s">
        <v>240</v>
      </c>
      <c r="AS2746">
        <v>7</v>
      </c>
      <c r="AT2746" t="s">
        <v>246</v>
      </c>
      <c r="AU2746" s="27">
        <v>41371</v>
      </c>
    </row>
    <row r="2747" spans="1:47" x14ac:dyDescent="0.2">
      <c r="A2747">
        <v>2746</v>
      </c>
      <c r="B2747" t="s">
        <v>9959</v>
      </c>
      <c r="C2747" t="s">
        <v>990</v>
      </c>
      <c r="D2747" t="s">
        <v>9960</v>
      </c>
      <c r="E2747" s="27">
        <v>41632</v>
      </c>
      <c r="F2747" t="s">
        <v>233</v>
      </c>
      <c r="G2747" s="27">
        <v>24944</v>
      </c>
      <c r="H2747">
        <v>48</v>
      </c>
      <c r="I2747" t="s">
        <v>234</v>
      </c>
      <c r="J2747" t="s">
        <v>245</v>
      </c>
      <c r="K2747">
        <v>0</v>
      </c>
      <c r="L2747">
        <v>1</v>
      </c>
      <c r="M2747">
        <v>0</v>
      </c>
      <c r="N2747">
        <v>0</v>
      </c>
      <c r="O2747">
        <v>1</v>
      </c>
      <c r="P2747">
        <v>0</v>
      </c>
      <c r="Q2747" s="28">
        <v>41632.067361111112</v>
      </c>
      <c r="R2747" s="28">
        <v>41632.318055555559</v>
      </c>
      <c r="S2747" t="s">
        <v>9961</v>
      </c>
      <c r="T2747" s="27">
        <v>41631</v>
      </c>
      <c r="V2747">
        <v>1</v>
      </c>
      <c r="W2747" t="s">
        <v>36</v>
      </c>
      <c r="X2747" t="s">
        <v>263</v>
      </c>
      <c r="Y2747">
        <v>1</v>
      </c>
      <c r="AA2747" t="s">
        <v>9962</v>
      </c>
      <c r="AB2747" t="s">
        <v>36</v>
      </c>
      <c r="AC2747">
        <v>1</v>
      </c>
      <c r="AD2747" s="27">
        <v>41661</v>
      </c>
      <c r="AE2747" t="s">
        <v>474</v>
      </c>
      <c r="AF2747" s="27">
        <v>41662</v>
      </c>
      <c r="AG2747" s="27">
        <v>41662</v>
      </c>
      <c r="AH2747">
        <v>0</v>
      </c>
      <c r="AN2747" t="s">
        <v>238</v>
      </c>
      <c r="AO2747">
        <v>1</v>
      </c>
      <c r="AP2747" t="s">
        <v>239</v>
      </c>
      <c r="AQ2747" s="27">
        <v>41632</v>
      </c>
      <c r="AR2747" t="s">
        <v>240</v>
      </c>
      <c r="AS2747">
        <v>1</v>
      </c>
      <c r="AT2747" t="s">
        <v>239</v>
      </c>
      <c r="AU2747" s="27">
        <v>41632</v>
      </c>
    </row>
    <row r="2748" spans="1:47" x14ac:dyDescent="0.2">
      <c r="A2748">
        <v>2747</v>
      </c>
      <c r="B2748" t="s">
        <v>9963</v>
      </c>
      <c r="C2748" t="s">
        <v>2212</v>
      </c>
      <c r="D2748" t="s">
        <v>3655</v>
      </c>
      <c r="E2748" s="27">
        <v>41407</v>
      </c>
      <c r="F2748" t="s">
        <v>233</v>
      </c>
      <c r="G2748" s="27">
        <v>33919</v>
      </c>
      <c r="H2748">
        <v>23</v>
      </c>
      <c r="I2748" t="s">
        <v>259</v>
      </c>
      <c r="J2748" t="s">
        <v>245</v>
      </c>
      <c r="K2748">
        <v>0</v>
      </c>
      <c r="L2748">
        <v>7</v>
      </c>
      <c r="M2748">
        <v>0</v>
      </c>
      <c r="N2748">
        <v>0</v>
      </c>
      <c r="O2748">
        <v>2</v>
      </c>
      <c r="P2748">
        <v>129</v>
      </c>
      <c r="Q2748" s="28">
        <v>41536.188194444447</v>
      </c>
      <c r="R2748" s="28">
        <v>41700.210416666669</v>
      </c>
      <c r="S2748" t="s">
        <v>9964</v>
      </c>
      <c r="U2748" s="27">
        <v>41175</v>
      </c>
      <c r="V2748">
        <v>232</v>
      </c>
      <c r="W2748" t="s">
        <v>32</v>
      </c>
      <c r="X2748" t="s">
        <v>274</v>
      </c>
      <c r="Y2748">
        <v>1</v>
      </c>
      <c r="AA2748" t="s">
        <v>9965</v>
      </c>
      <c r="AB2748" t="s">
        <v>36</v>
      </c>
      <c r="AC2748">
        <v>0</v>
      </c>
      <c r="AD2748" s="27">
        <v>41536</v>
      </c>
      <c r="AE2748" t="s">
        <v>6907</v>
      </c>
      <c r="AF2748" s="27">
        <v>41536</v>
      </c>
      <c r="AG2748" s="27">
        <v>41700</v>
      </c>
      <c r="AH2748">
        <v>0</v>
      </c>
      <c r="AN2748" t="s">
        <v>238</v>
      </c>
      <c r="AO2748">
        <v>7</v>
      </c>
      <c r="AP2748" t="s">
        <v>246</v>
      </c>
      <c r="AQ2748" s="27">
        <v>41407</v>
      </c>
      <c r="AR2748" t="s">
        <v>240</v>
      </c>
      <c r="AS2748">
        <v>7</v>
      </c>
      <c r="AT2748" t="s">
        <v>246</v>
      </c>
      <c r="AU2748" s="27">
        <v>41407</v>
      </c>
    </row>
    <row r="2749" spans="1:47" x14ac:dyDescent="0.2">
      <c r="A2749">
        <v>2748</v>
      </c>
      <c r="B2749" t="s">
        <v>9966</v>
      </c>
      <c r="C2749" t="s">
        <v>693</v>
      </c>
      <c r="D2749" t="s">
        <v>2076</v>
      </c>
      <c r="E2749" s="27">
        <v>41383</v>
      </c>
      <c r="F2749" t="s">
        <v>233</v>
      </c>
      <c r="G2749" s="27">
        <v>26255</v>
      </c>
      <c r="H2749">
        <v>44</v>
      </c>
      <c r="I2749" t="s">
        <v>244</v>
      </c>
      <c r="J2749" t="s">
        <v>245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-1</v>
      </c>
      <c r="Q2749" s="28">
        <v>41382.11041666667</v>
      </c>
      <c r="R2749" s="28">
        <v>41382.304861111108</v>
      </c>
      <c r="S2749" t="s">
        <v>9967</v>
      </c>
      <c r="T2749" s="27">
        <v>41382</v>
      </c>
      <c r="V2749">
        <v>1</v>
      </c>
      <c r="W2749" t="s">
        <v>36</v>
      </c>
      <c r="X2749" t="s">
        <v>279</v>
      </c>
      <c r="Y2749">
        <v>0</v>
      </c>
      <c r="AB2749" t="s">
        <v>237</v>
      </c>
      <c r="AH2749">
        <v>0</v>
      </c>
      <c r="AN2749" t="s">
        <v>238</v>
      </c>
      <c r="AO2749">
        <v>1</v>
      </c>
      <c r="AP2749" t="s">
        <v>239</v>
      </c>
      <c r="AQ2749" s="27">
        <v>41383</v>
      </c>
      <c r="AR2749" t="s">
        <v>240</v>
      </c>
      <c r="AS2749">
        <v>1</v>
      </c>
      <c r="AT2749" t="s">
        <v>239</v>
      </c>
      <c r="AU2749" s="27">
        <v>41383</v>
      </c>
    </row>
    <row r="2750" spans="1:47" x14ac:dyDescent="0.2">
      <c r="A2750">
        <v>2749</v>
      </c>
      <c r="B2750" t="s">
        <v>9968</v>
      </c>
      <c r="C2750" t="s">
        <v>1313</v>
      </c>
      <c r="D2750" t="s">
        <v>9969</v>
      </c>
      <c r="E2750" s="27">
        <v>41405</v>
      </c>
      <c r="F2750" t="s">
        <v>233</v>
      </c>
      <c r="G2750" s="27">
        <v>26889</v>
      </c>
      <c r="H2750">
        <v>42</v>
      </c>
      <c r="I2750" t="s">
        <v>244</v>
      </c>
      <c r="J2750" t="s">
        <v>250</v>
      </c>
      <c r="K2750">
        <v>0</v>
      </c>
      <c r="L2750">
        <v>5</v>
      </c>
      <c r="M2750">
        <v>0</v>
      </c>
      <c r="N2750">
        <v>0</v>
      </c>
      <c r="O2750">
        <v>7</v>
      </c>
      <c r="P2750">
        <v>-1</v>
      </c>
      <c r="Q2750" s="28">
        <v>41404.299305555556</v>
      </c>
      <c r="R2750" s="28">
        <v>41405.270833333336</v>
      </c>
      <c r="S2750" t="s">
        <v>9970</v>
      </c>
      <c r="T2750" s="27">
        <v>41404</v>
      </c>
      <c r="V2750">
        <v>1</v>
      </c>
      <c r="W2750" t="s">
        <v>36</v>
      </c>
      <c r="X2750" t="s">
        <v>324</v>
      </c>
      <c r="Y2750">
        <v>0</v>
      </c>
      <c r="AB2750" t="s">
        <v>237</v>
      </c>
      <c r="AH2750">
        <v>0</v>
      </c>
      <c r="AN2750" t="s">
        <v>238</v>
      </c>
      <c r="AO2750">
        <v>3</v>
      </c>
      <c r="AP2750" t="s">
        <v>239</v>
      </c>
      <c r="AQ2750" s="27">
        <v>41405</v>
      </c>
      <c r="AR2750" t="s">
        <v>240</v>
      </c>
      <c r="AS2750">
        <v>5</v>
      </c>
      <c r="AT2750" t="s">
        <v>246</v>
      </c>
      <c r="AU2750" s="27">
        <v>41405</v>
      </c>
    </row>
    <row r="2751" spans="1:47" x14ac:dyDescent="0.2">
      <c r="A2751">
        <v>2750</v>
      </c>
      <c r="B2751" t="s">
        <v>9971</v>
      </c>
      <c r="C2751" t="s">
        <v>5703</v>
      </c>
      <c r="D2751" t="s">
        <v>1300</v>
      </c>
      <c r="E2751" s="27">
        <v>41417</v>
      </c>
      <c r="F2751" t="s">
        <v>233</v>
      </c>
      <c r="G2751" s="27">
        <v>27874</v>
      </c>
      <c r="H2751">
        <v>39</v>
      </c>
      <c r="I2751" t="s">
        <v>244</v>
      </c>
      <c r="J2751" t="s">
        <v>250</v>
      </c>
      <c r="K2751">
        <v>0</v>
      </c>
      <c r="L2751">
        <v>7</v>
      </c>
      <c r="M2751">
        <v>0</v>
      </c>
      <c r="N2751">
        <v>0</v>
      </c>
      <c r="O2751">
        <v>5</v>
      </c>
      <c r="P2751">
        <v>-1</v>
      </c>
      <c r="Q2751" s="28">
        <v>41416.100694444445</v>
      </c>
      <c r="R2751" s="28">
        <v>41420.113888888889</v>
      </c>
      <c r="S2751" t="s">
        <v>9972</v>
      </c>
      <c r="T2751" s="27">
        <v>41416</v>
      </c>
      <c r="V2751">
        <v>1</v>
      </c>
      <c r="W2751" t="s">
        <v>32</v>
      </c>
      <c r="X2751" t="s">
        <v>359</v>
      </c>
      <c r="Y2751">
        <v>0</v>
      </c>
      <c r="AB2751" t="s">
        <v>237</v>
      </c>
      <c r="AH2751">
        <v>0</v>
      </c>
      <c r="AN2751" t="s">
        <v>238</v>
      </c>
      <c r="AO2751">
        <v>4</v>
      </c>
      <c r="AP2751" t="s">
        <v>239</v>
      </c>
      <c r="AQ2751" s="27">
        <v>41417</v>
      </c>
      <c r="AR2751" t="s">
        <v>240</v>
      </c>
      <c r="AS2751">
        <v>7</v>
      </c>
      <c r="AT2751" t="s">
        <v>246</v>
      </c>
      <c r="AU2751" s="27">
        <v>41417</v>
      </c>
    </row>
    <row r="2752" spans="1:47" x14ac:dyDescent="0.2">
      <c r="A2752">
        <v>2751</v>
      </c>
      <c r="B2752" t="s">
        <v>9973</v>
      </c>
      <c r="C2752" t="s">
        <v>9974</v>
      </c>
      <c r="D2752" t="s">
        <v>9975</v>
      </c>
      <c r="E2752" s="27">
        <v>41626</v>
      </c>
      <c r="F2752" t="s">
        <v>294</v>
      </c>
      <c r="G2752" s="27">
        <v>25354</v>
      </c>
      <c r="H2752">
        <v>46</v>
      </c>
      <c r="I2752" t="s">
        <v>234</v>
      </c>
      <c r="J2752" t="s">
        <v>353</v>
      </c>
      <c r="K2752">
        <v>0</v>
      </c>
      <c r="L2752">
        <v>1</v>
      </c>
      <c r="M2752">
        <v>0</v>
      </c>
      <c r="N2752">
        <v>0</v>
      </c>
      <c r="O2752">
        <v>2</v>
      </c>
      <c r="P2752">
        <v>-1</v>
      </c>
      <c r="Q2752" s="28">
        <v>41625.143750000003</v>
      </c>
      <c r="R2752" s="28">
        <v>41628.318055555559</v>
      </c>
      <c r="S2752" t="s">
        <v>9976</v>
      </c>
      <c r="T2752" s="27">
        <v>41625</v>
      </c>
      <c r="V2752">
        <v>1</v>
      </c>
      <c r="W2752" t="s">
        <v>32</v>
      </c>
      <c r="X2752" t="s">
        <v>359</v>
      </c>
      <c r="Y2752">
        <v>0</v>
      </c>
      <c r="AB2752" t="s">
        <v>237</v>
      </c>
      <c r="AH2752">
        <v>0</v>
      </c>
      <c r="AN2752" t="s">
        <v>238</v>
      </c>
      <c r="AO2752">
        <v>1</v>
      </c>
      <c r="AP2752" t="s">
        <v>239</v>
      </c>
      <c r="AQ2752" s="27">
        <v>41626</v>
      </c>
      <c r="AR2752" t="s">
        <v>240</v>
      </c>
      <c r="AS2752">
        <v>1</v>
      </c>
      <c r="AT2752" t="s">
        <v>239</v>
      </c>
      <c r="AU2752" s="27">
        <v>41626</v>
      </c>
    </row>
    <row r="2753" spans="1:47" x14ac:dyDescent="0.2">
      <c r="A2753">
        <v>2752</v>
      </c>
      <c r="B2753" t="s">
        <v>9977</v>
      </c>
      <c r="C2753" t="s">
        <v>9978</v>
      </c>
      <c r="D2753" t="s">
        <v>9979</v>
      </c>
      <c r="E2753" s="27">
        <v>41512</v>
      </c>
      <c r="F2753" t="s">
        <v>233</v>
      </c>
      <c r="G2753" s="27">
        <v>22084</v>
      </c>
      <c r="H2753">
        <v>55</v>
      </c>
      <c r="I2753" t="s">
        <v>234</v>
      </c>
      <c r="J2753" t="s">
        <v>245</v>
      </c>
      <c r="K2753">
        <v>0</v>
      </c>
      <c r="L2753">
        <v>5</v>
      </c>
      <c r="M2753">
        <v>0</v>
      </c>
      <c r="N2753">
        <v>0</v>
      </c>
      <c r="O2753">
        <v>0</v>
      </c>
      <c r="P2753">
        <v>-1</v>
      </c>
      <c r="Q2753" s="28">
        <v>41511.286111111112</v>
      </c>
      <c r="R2753" s="28">
        <v>41521.35833333333</v>
      </c>
      <c r="S2753" t="s">
        <v>9980</v>
      </c>
      <c r="T2753" s="27">
        <v>41511</v>
      </c>
      <c r="V2753">
        <v>1</v>
      </c>
      <c r="W2753" t="s">
        <v>36</v>
      </c>
      <c r="X2753" t="s">
        <v>279</v>
      </c>
      <c r="Y2753">
        <v>0</v>
      </c>
      <c r="AB2753" t="s">
        <v>237</v>
      </c>
      <c r="AH2753">
        <v>0</v>
      </c>
      <c r="AN2753" t="s">
        <v>238</v>
      </c>
      <c r="AO2753">
        <v>3</v>
      </c>
      <c r="AP2753" t="s">
        <v>239</v>
      </c>
      <c r="AQ2753" s="27">
        <v>41512</v>
      </c>
      <c r="AR2753" t="s">
        <v>240</v>
      </c>
      <c r="AS2753">
        <v>5</v>
      </c>
      <c r="AT2753" t="s">
        <v>246</v>
      </c>
      <c r="AU2753" s="27">
        <v>41512</v>
      </c>
    </row>
    <row r="2754" spans="1:47" x14ac:dyDescent="0.2">
      <c r="A2754">
        <v>2753</v>
      </c>
      <c r="B2754" t="s">
        <v>9981</v>
      </c>
      <c r="C2754" t="s">
        <v>414</v>
      </c>
      <c r="D2754" t="s">
        <v>2037</v>
      </c>
      <c r="E2754" s="27">
        <v>41587</v>
      </c>
      <c r="F2754" t="s">
        <v>233</v>
      </c>
      <c r="G2754" s="27">
        <v>32343</v>
      </c>
      <c r="H2754">
        <v>27</v>
      </c>
      <c r="I2754" t="s">
        <v>244</v>
      </c>
      <c r="J2754" t="s">
        <v>250</v>
      </c>
      <c r="K2754">
        <v>0</v>
      </c>
      <c r="L2754">
        <v>9</v>
      </c>
      <c r="M2754">
        <v>0</v>
      </c>
      <c r="N2754">
        <v>0</v>
      </c>
      <c r="O2754">
        <v>5</v>
      </c>
      <c r="P2754">
        <v>-1</v>
      </c>
      <c r="Q2754" s="28">
        <v>41586.182638888888</v>
      </c>
      <c r="R2754" s="28">
        <v>41590.418749999997</v>
      </c>
      <c r="S2754" t="s">
        <v>9982</v>
      </c>
      <c r="T2754" s="27">
        <v>41586</v>
      </c>
      <c r="V2754">
        <v>1</v>
      </c>
      <c r="W2754" t="s">
        <v>32</v>
      </c>
      <c r="X2754" t="s">
        <v>567</v>
      </c>
      <c r="Y2754">
        <v>1</v>
      </c>
      <c r="AA2754" t="s">
        <v>9983</v>
      </c>
      <c r="AB2754" t="s">
        <v>32</v>
      </c>
      <c r="AD2754" s="27">
        <v>41732</v>
      </c>
      <c r="AE2754" t="s">
        <v>4298</v>
      </c>
      <c r="AH2754">
        <v>0</v>
      </c>
      <c r="AN2754" t="s">
        <v>238</v>
      </c>
      <c r="AO2754">
        <v>4</v>
      </c>
      <c r="AP2754" t="s">
        <v>239</v>
      </c>
      <c r="AQ2754" s="27">
        <v>41587</v>
      </c>
      <c r="AR2754" t="s">
        <v>240</v>
      </c>
      <c r="AS2754">
        <v>9</v>
      </c>
      <c r="AT2754" t="s">
        <v>269</v>
      </c>
      <c r="AU2754" s="27">
        <v>41587</v>
      </c>
    </row>
    <row r="2755" spans="1:47" x14ac:dyDescent="0.2">
      <c r="A2755">
        <v>2754</v>
      </c>
      <c r="B2755" t="s">
        <v>9984</v>
      </c>
      <c r="C2755" t="s">
        <v>5683</v>
      </c>
      <c r="D2755" t="s">
        <v>9985</v>
      </c>
      <c r="E2755" s="27">
        <v>41589</v>
      </c>
      <c r="F2755" t="s">
        <v>294</v>
      </c>
      <c r="G2755" s="27">
        <v>30978</v>
      </c>
      <c r="H2755">
        <v>31</v>
      </c>
      <c r="I2755" t="s">
        <v>244</v>
      </c>
      <c r="J2755" t="s">
        <v>245</v>
      </c>
      <c r="K2755">
        <v>0</v>
      </c>
      <c r="L2755">
        <v>9</v>
      </c>
      <c r="M2755">
        <v>0</v>
      </c>
      <c r="N2755">
        <v>0</v>
      </c>
      <c r="O2755">
        <v>0</v>
      </c>
      <c r="P2755">
        <v>-1</v>
      </c>
      <c r="Q2755" s="28">
        <v>41588.217361111114</v>
      </c>
      <c r="R2755" s="28">
        <v>41593.15</v>
      </c>
      <c r="S2755" t="s">
        <v>9986</v>
      </c>
      <c r="T2755" s="27">
        <v>41588</v>
      </c>
      <c r="V2755">
        <v>1</v>
      </c>
      <c r="W2755" t="s">
        <v>36</v>
      </c>
      <c r="X2755" t="s">
        <v>279</v>
      </c>
      <c r="Y2755">
        <v>0</v>
      </c>
      <c r="AB2755" t="s">
        <v>237</v>
      </c>
      <c r="AH2755">
        <v>0</v>
      </c>
      <c r="AN2755" t="s">
        <v>238</v>
      </c>
      <c r="AO2755">
        <v>5</v>
      </c>
      <c r="AP2755" t="s">
        <v>246</v>
      </c>
      <c r="AQ2755" s="27">
        <v>41589</v>
      </c>
      <c r="AR2755" t="s">
        <v>240</v>
      </c>
      <c r="AS2755">
        <v>9</v>
      </c>
      <c r="AT2755" t="s">
        <v>269</v>
      </c>
      <c r="AU2755" s="27">
        <v>41589</v>
      </c>
    </row>
    <row r="2756" spans="1:47" x14ac:dyDescent="0.2">
      <c r="A2756">
        <v>2755</v>
      </c>
      <c r="B2756" t="s">
        <v>9987</v>
      </c>
      <c r="C2756" t="s">
        <v>3443</v>
      </c>
      <c r="D2756" t="s">
        <v>4603</v>
      </c>
      <c r="E2756" s="27">
        <v>41921</v>
      </c>
      <c r="F2756" t="s">
        <v>233</v>
      </c>
      <c r="G2756" s="27">
        <v>31461</v>
      </c>
      <c r="H2756">
        <v>30</v>
      </c>
      <c r="I2756" t="s">
        <v>244</v>
      </c>
      <c r="J2756" t="s">
        <v>250</v>
      </c>
      <c r="K2756">
        <v>0</v>
      </c>
      <c r="L2756">
        <v>5</v>
      </c>
      <c r="M2756">
        <v>1</v>
      </c>
      <c r="N2756">
        <v>0</v>
      </c>
      <c r="O2756">
        <v>6</v>
      </c>
      <c r="P2756">
        <v>0</v>
      </c>
      <c r="Q2756" s="28">
        <v>41921.213194444441</v>
      </c>
      <c r="R2756" s="28">
        <v>41921.500694444447</v>
      </c>
      <c r="S2756" t="s">
        <v>9988</v>
      </c>
      <c r="T2756" s="27">
        <v>41921</v>
      </c>
      <c r="V2756">
        <v>0</v>
      </c>
      <c r="W2756" t="s">
        <v>32</v>
      </c>
      <c r="X2756" t="s">
        <v>402</v>
      </c>
      <c r="Y2756">
        <v>0</v>
      </c>
      <c r="AB2756" t="s">
        <v>237</v>
      </c>
      <c r="AH2756">
        <v>0</v>
      </c>
      <c r="AN2756" t="s">
        <v>238</v>
      </c>
      <c r="AO2756">
        <v>3</v>
      </c>
      <c r="AP2756" t="s">
        <v>239</v>
      </c>
      <c r="AQ2756" s="27">
        <v>41921</v>
      </c>
      <c r="AR2756" t="s">
        <v>240</v>
      </c>
      <c r="AS2756">
        <v>5</v>
      </c>
      <c r="AT2756" t="s">
        <v>246</v>
      </c>
      <c r="AU2756" s="27">
        <v>41921</v>
      </c>
    </row>
    <row r="2757" spans="1:47" x14ac:dyDescent="0.2">
      <c r="A2757">
        <v>2756</v>
      </c>
      <c r="B2757" t="s">
        <v>9989</v>
      </c>
      <c r="C2757" t="s">
        <v>9990</v>
      </c>
      <c r="D2757" t="s">
        <v>2683</v>
      </c>
      <c r="E2757" s="27">
        <v>41715</v>
      </c>
      <c r="F2757" t="s">
        <v>294</v>
      </c>
      <c r="G2757" s="27">
        <v>33887</v>
      </c>
      <c r="H2757">
        <v>23</v>
      </c>
      <c r="I2757" t="s">
        <v>259</v>
      </c>
      <c r="J2757" t="s">
        <v>250</v>
      </c>
      <c r="K2757">
        <v>0</v>
      </c>
      <c r="L2757">
        <v>5</v>
      </c>
      <c r="M2757">
        <v>0</v>
      </c>
      <c r="N2757">
        <v>0</v>
      </c>
      <c r="O2757">
        <v>0</v>
      </c>
      <c r="P2757">
        <v>-1</v>
      </c>
      <c r="Q2757" s="28">
        <v>41714.247916666667</v>
      </c>
      <c r="R2757" s="28">
        <v>41754.186111111114</v>
      </c>
      <c r="S2757" t="s">
        <v>9991</v>
      </c>
      <c r="T2757" s="27">
        <v>41714</v>
      </c>
      <c r="V2757">
        <v>1</v>
      </c>
      <c r="W2757" t="s">
        <v>32</v>
      </c>
      <c r="X2757" t="s">
        <v>974</v>
      </c>
      <c r="Y2757">
        <v>0</v>
      </c>
      <c r="AB2757" t="s">
        <v>237</v>
      </c>
      <c r="AH2757">
        <v>0</v>
      </c>
      <c r="AN2757" t="s">
        <v>238</v>
      </c>
      <c r="AO2757">
        <v>5</v>
      </c>
      <c r="AP2757" t="s">
        <v>246</v>
      </c>
      <c r="AQ2757" s="27">
        <v>41715</v>
      </c>
      <c r="AR2757" t="s">
        <v>240</v>
      </c>
      <c r="AS2757">
        <v>5</v>
      </c>
      <c r="AT2757" t="s">
        <v>246</v>
      </c>
      <c r="AU2757" s="27">
        <v>41715</v>
      </c>
    </row>
    <row r="2758" spans="1:47" x14ac:dyDescent="0.2">
      <c r="A2758">
        <v>2757</v>
      </c>
      <c r="B2758" t="s">
        <v>9992</v>
      </c>
      <c r="C2758" t="s">
        <v>9993</v>
      </c>
      <c r="D2758" t="s">
        <v>9994</v>
      </c>
      <c r="E2758" s="27">
        <v>41813</v>
      </c>
      <c r="F2758" t="s">
        <v>233</v>
      </c>
      <c r="G2758" s="27">
        <v>23322</v>
      </c>
      <c r="H2758">
        <v>52</v>
      </c>
      <c r="I2758" t="s">
        <v>234</v>
      </c>
      <c r="J2758" t="s">
        <v>250</v>
      </c>
      <c r="K2758">
        <v>0</v>
      </c>
      <c r="L2758">
        <v>1</v>
      </c>
      <c r="M2758">
        <v>0</v>
      </c>
      <c r="N2758">
        <v>0</v>
      </c>
      <c r="O2758">
        <v>2</v>
      </c>
      <c r="P2758">
        <v>-30</v>
      </c>
      <c r="Q2758" s="28">
        <v>41783.166666666664</v>
      </c>
      <c r="R2758" s="28">
        <v>41784.191666666666</v>
      </c>
      <c r="S2758" t="s">
        <v>9995</v>
      </c>
      <c r="T2758" s="27">
        <v>41783</v>
      </c>
      <c r="V2758">
        <v>30</v>
      </c>
      <c r="W2758" t="s">
        <v>32</v>
      </c>
      <c r="X2758" t="s">
        <v>254</v>
      </c>
      <c r="Y2758">
        <v>0</v>
      </c>
      <c r="AB2758" t="s">
        <v>237</v>
      </c>
      <c r="AH2758">
        <v>0</v>
      </c>
      <c r="AN2758" t="s">
        <v>238</v>
      </c>
      <c r="AO2758">
        <v>1</v>
      </c>
      <c r="AP2758" t="s">
        <v>239</v>
      </c>
      <c r="AQ2758" s="27">
        <v>41813</v>
      </c>
      <c r="AR2758" t="s">
        <v>240</v>
      </c>
      <c r="AS2758">
        <v>1</v>
      </c>
      <c r="AT2758" t="s">
        <v>239</v>
      </c>
      <c r="AU2758" s="27">
        <v>41813</v>
      </c>
    </row>
    <row r="2759" spans="1:47" x14ac:dyDescent="0.2">
      <c r="A2759">
        <v>2758</v>
      </c>
      <c r="B2759" t="s">
        <v>9996</v>
      </c>
      <c r="C2759" t="s">
        <v>9997</v>
      </c>
      <c r="D2759" t="s">
        <v>9998</v>
      </c>
      <c r="E2759" s="27">
        <v>41535</v>
      </c>
      <c r="F2759" t="s">
        <v>233</v>
      </c>
      <c r="G2759" s="27">
        <v>33334</v>
      </c>
      <c r="H2759">
        <v>25</v>
      </c>
      <c r="I2759" t="s">
        <v>244</v>
      </c>
      <c r="J2759" t="s">
        <v>250</v>
      </c>
      <c r="K2759">
        <v>0</v>
      </c>
      <c r="L2759">
        <v>2</v>
      </c>
      <c r="M2759">
        <v>0</v>
      </c>
      <c r="N2759">
        <v>0</v>
      </c>
      <c r="O2759">
        <v>0</v>
      </c>
      <c r="P2759">
        <v>-1</v>
      </c>
      <c r="Q2759" s="28">
        <v>41534.305555555555</v>
      </c>
      <c r="R2759" s="28">
        <v>41535.065972222219</v>
      </c>
      <c r="S2759" t="s">
        <v>9999</v>
      </c>
      <c r="T2759" s="27">
        <v>41534</v>
      </c>
      <c r="V2759">
        <v>1</v>
      </c>
      <c r="W2759" t="s">
        <v>32</v>
      </c>
      <c r="X2759" t="s">
        <v>649</v>
      </c>
      <c r="Y2759">
        <v>0</v>
      </c>
      <c r="AB2759" t="s">
        <v>237</v>
      </c>
      <c r="AH2759">
        <v>0</v>
      </c>
      <c r="AN2759" t="s">
        <v>238</v>
      </c>
      <c r="AO2759">
        <v>4</v>
      </c>
      <c r="AP2759" t="s">
        <v>239</v>
      </c>
      <c r="AQ2759" s="27">
        <v>41535</v>
      </c>
      <c r="AR2759" t="s">
        <v>240</v>
      </c>
      <c r="AS2759">
        <v>2</v>
      </c>
      <c r="AT2759" t="s">
        <v>239</v>
      </c>
      <c r="AU2759" s="27">
        <v>41535</v>
      </c>
    </row>
    <row r="2760" spans="1:47" x14ac:dyDescent="0.2">
      <c r="A2760">
        <v>2759</v>
      </c>
      <c r="B2760" t="s">
        <v>10000</v>
      </c>
      <c r="C2760" t="s">
        <v>1010</v>
      </c>
      <c r="D2760" t="s">
        <v>10001</v>
      </c>
      <c r="E2760" s="27">
        <v>41676</v>
      </c>
      <c r="F2760" t="s">
        <v>233</v>
      </c>
      <c r="G2760" s="27">
        <v>30760</v>
      </c>
      <c r="H2760">
        <v>32</v>
      </c>
      <c r="I2760" t="s">
        <v>244</v>
      </c>
      <c r="J2760" t="s">
        <v>245</v>
      </c>
      <c r="K2760">
        <v>0</v>
      </c>
      <c r="L2760">
        <v>7</v>
      </c>
      <c r="M2760">
        <v>0</v>
      </c>
      <c r="N2760">
        <v>2</v>
      </c>
      <c r="O2760">
        <v>6</v>
      </c>
      <c r="P2760">
        <v>0</v>
      </c>
      <c r="Q2760" s="28">
        <v>41676.193749999999</v>
      </c>
      <c r="R2760" s="28">
        <v>41676.367361111108</v>
      </c>
      <c r="S2760" t="s">
        <v>10002</v>
      </c>
      <c r="T2760" s="27">
        <v>41676</v>
      </c>
      <c r="V2760">
        <v>0</v>
      </c>
      <c r="W2760" t="s">
        <v>36</v>
      </c>
      <c r="X2760" t="s">
        <v>5456</v>
      </c>
      <c r="Y2760">
        <v>0</v>
      </c>
      <c r="AB2760" t="s">
        <v>237</v>
      </c>
      <c r="AH2760">
        <v>0</v>
      </c>
      <c r="AN2760" t="s">
        <v>238</v>
      </c>
      <c r="AO2760">
        <v>4</v>
      </c>
      <c r="AP2760" t="s">
        <v>239</v>
      </c>
      <c r="AQ2760" s="27">
        <v>41676</v>
      </c>
      <c r="AR2760" t="s">
        <v>240</v>
      </c>
      <c r="AS2760">
        <v>7</v>
      </c>
      <c r="AT2760" t="s">
        <v>246</v>
      </c>
      <c r="AU2760" s="27">
        <v>41676</v>
      </c>
    </row>
    <row r="2761" spans="1:47" x14ac:dyDescent="0.2">
      <c r="A2761">
        <v>2760</v>
      </c>
      <c r="B2761" t="s">
        <v>10003</v>
      </c>
      <c r="C2761" t="s">
        <v>2619</v>
      </c>
      <c r="D2761" t="s">
        <v>603</v>
      </c>
      <c r="E2761" s="27">
        <v>41344</v>
      </c>
      <c r="F2761" t="s">
        <v>233</v>
      </c>
      <c r="G2761" s="27">
        <v>29192</v>
      </c>
      <c r="H2761">
        <v>36</v>
      </c>
      <c r="I2761" t="s">
        <v>244</v>
      </c>
      <c r="J2761" t="s">
        <v>250</v>
      </c>
      <c r="K2761">
        <v>0</v>
      </c>
      <c r="L2761">
        <v>5</v>
      </c>
      <c r="M2761">
        <v>0</v>
      </c>
      <c r="N2761">
        <v>0</v>
      </c>
      <c r="O2761">
        <v>2</v>
      </c>
      <c r="P2761">
        <v>-1</v>
      </c>
      <c r="Q2761" s="28">
        <v>41343.302083333336</v>
      </c>
      <c r="R2761" s="28">
        <v>41344.063888888886</v>
      </c>
      <c r="S2761" t="s">
        <v>10004</v>
      </c>
      <c r="T2761" s="27">
        <v>41343</v>
      </c>
      <c r="V2761">
        <v>1</v>
      </c>
      <c r="W2761" t="s">
        <v>32</v>
      </c>
      <c r="X2761" t="s">
        <v>364</v>
      </c>
      <c r="Y2761">
        <v>0</v>
      </c>
      <c r="AB2761" t="s">
        <v>237</v>
      </c>
      <c r="AH2761">
        <v>0</v>
      </c>
      <c r="AN2761" t="s">
        <v>238</v>
      </c>
      <c r="AO2761">
        <v>4</v>
      </c>
      <c r="AP2761" t="s">
        <v>239</v>
      </c>
      <c r="AQ2761" s="27">
        <v>41344</v>
      </c>
      <c r="AR2761" t="s">
        <v>240</v>
      </c>
      <c r="AS2761">
        <v>5</v>
      </c>
      <c r="AT2761" t="s">
        <v>246</v>
      </c>
      <c r="AU2761" s="27">
        <v>41344</v>
      </c>
    </row>
    <row r="2762" spans="1:47" x14ac:dyDescent="0.2">
      <c r="A2762">
        <v>2761</v>
      </c>
      <c r="B2762" t="s">
        <v>10005</v>
      </c>
      <c r="C2762" t="s">
        <v>10006</v>
      </c>
      <c r="D2762" t="s">
        <v>10007</v>
      </c>
      <c r="E2762" s="27">
        <v>41803</v>
      </c>
      <c r="F2762" t="s">
        <v>233</v>
      </c>
      <c r="G2762" s="27">
        <v>23202</v>
      </c>
      <c r="H2762">
        <v>52</v>
      </c>
      <c r="I2762" t="s">
        <v>234</v>
      </c>
      <c r="J2762" t="s">
        <v>245</v>
      </c>
      <c r="K2762">
        <v>0</v>
      </c>
      <c r="L2762">
        <v>1</v>
      </c>
      <c r="M2762">
        <v>0</v>
      </c>
      <c r="N2762">
        <v>0</v>
      </c>
      <c r="O2762">
        <v>2</v>
      </c>
      <c r="P2762">
        <v>-1</v>
      </c>
      <c r="Q2762" s="28">
        <v>41802.430555555555</v>
      </c>
      <c r="R2762" s="28">
        <v>41803.370138888888</v>
      </c>
      <c r="S2762" t="s">
        <v>10008</v>
      </c>
      <c r="T2762" s="27">
        <v>41802</v>
      </c>
      <c r="V2762">
        <v>1</v>
      </c>
      <c r="W2762" t="s">
        <v>36</v>
      </c>
      <c r="X2762" t="s">
        <v>5436</v>
      </c>
      <c r="Y2762">
        <v>0</v>
      </c>
      <c r="AB2762" t="s">
        <v>237</v>
      </c>
      <c r="AH2762">
        <v>0</v>
      </c>
      <c r="AN2762" t="s">
        <v>238</v>
      </c>
      <c r="AO2762">
        <v>1</v>
      </c>
      <c r="AP2762" t="s">
        <v>239</v>
      </c>
      <c r="AQ2762" s="27">
        <v>41803</v>
      </c>
      <c r="AR2762" t="s">
        <v>240</v>
      </c>
      <c r="AS2762">
        <v>1</v>
      </c>
      <c r="AT2762" t="s">
        <v>239</v>
      </c>
      <c r="AU2762" s="27">
        <v>41803</v>
      </c>
    </row>
    <row r="2763" spans="1:47" x14ac:dyDescent="0.2">
      <c r="A2763">
        <v>2762</v>
      </c>
      <c r="B2763" t="s">
        <v>10009</v>
      </c>
      <c r="C2763" t="s">
        <v>1584</v>
      </c>
      <c r="D2763" t="s">
        <v>4855</v>
      </c>
      <c r="E2763" s="27">
        <v>41588</v>
      </c>
      <c r="F2763" t="s">
        <v>233</v>
      </c>
      <c r="G2763" s="27">
        <v>34677</v>
      </c>
      <c r="H2763">
        <v>21</v>
      </c>
      <c r="I2763" t="s">
        <v>259</v>
      </c>
      <c r="J2763" t="s">
        <v>250</v>
      </c>
      <c r="K2763">
        <v>0</v>
      </c>
      <c r="L2763">
        <v>7</v>
      </c>
      <c r="M2763">
        <v>0</v>
      </c>
      <c r="N2763">
        <v>0</v>
      </c>
      <c r="O2763">
        <v>3</v>
      </c>
      <c r="P2763">
        <v>-1</v>
      </c>
      <c r="Q2763" s="28">
        <v>41587.103472222225</v>
      </c>
      <c r="R2763" s="28">
        <v>41591.412499999999</v>
      </c>
      <c r="S2763" t="s">
        <v>10010</v>
      </c>
      <c r="U2763" s="27">
        <v>41588</v>
      </c>
      <c r="V2763">
        <v>0</v>
      </c>
      <c r="W2763" t="s">
        <v>32</v>
      </c>
      <c r="X2763" t="s">
        <v>274</v>
      </c>
      <c r="Y2763">
        <v>1</v>
      </c>
      <c r="AA2763" t="s">
        <v>10011</v>
      </c>
      <c r="AB2763" t="s">
        <v>36</v>
      </c>
      <c r="AD2763" s="27">
        <v>42309</v>
      </c>
      <c r="AE2763" t="s">
        <v>1508</v>
      </c>
      <c r="AH2763">
        <v>0</v>
      </c>
      <c r="AN2763" t="s">
        <v>238</v>
      </c>
      <c r="AO2763">
        <v>6</v>
      </c>
      <c r="AP2763" t="s">
        <v>246</v>
      </c>
      <c r="AQ2763" s="27">
        <v>41588</v>
      </c>
      <c r="AR2763" t="s">
        <v>240</v>
      </c>
      <c r="AS2763">
        <v>7</v>
      </c>
      <c r="AT2763" t="s">
        <v>246</v>
      </c>
      <c r="AU2763" s="27">
        <v>41588</v>
      </c>
    </row>
    <row r="2764" spans="1:47" x14ac:dyDescent="0.2">
      <c r="A2764">
        <v>2763</v>
      </c>
      <c r="B2764" t="s">
        <v>10012</v>
      </c>
      <c r="C2764" t="s">
        <v>10013</v>
      </c>
      <c r="D2764" t="s">
        <v>1087</v>
      </c>
      <c r="E2764" s="27">
        <v>41471</v>
      </c>
      <c r="F2764" t="s">
        <v>233</v>
      </c>
      <c r="G2764" s="27">
        <v>28114</v>
      </c>
      <c r="H2764">
        <v>39</v>
      </c>
      <c r="I2764" t="s">
        <v>244</v>
      </c>
      <c r="J2764" t="s">
        <v>250</v>
      </c>
      <c r="K2764">
        <v>0</v>
      </c>
      <c r="L2764">
        <v>3</v>
      </c>
      <c r="M2764">
        <v>0</v>
      </c>
      <c r="N2764">
        <v>0</v>
      </c>
      <c r="O2764">
        <v>0</v>
      </c>
      <c r="W2764" t="s">
        <v>237</v>
      </c>
      <c r="Y2764">
        <v>-1</v>
      </c>
      <c r="AB2764" t="s">
        <v>237</v>
      </c>
      <c r="AH2764">
        <v>0</v>
      </c>
      <c r="AN2764" t="s">
        <v>238</v>
      </c>
      <c r="AO2764">
        <v>2</v>
      </c>
      <c r="AP2764" t="s">
        <v>239</v>
      </c>
      <c r="AQ2764" s="27">
        <v>41471</v>
      </c>
      <c r="AR2764" t="s">
        <v>240</v>
      </c>
      <c r="AS2764">
        <v>3</v>
      </c>
      <c r="AT2764" t="s">
        <v>239</v>
      </c>
      <c r="AU2764" s="27">
        <v>41471</v>
      </c>
    </row>
    <row r="2765" spans="1:47" x14ac:dyDescent="0.2">
      <c r="A2765">
        <v>2764</v>
      </c>
      <c r="B2765" t="s">
        <v>10014</v>
      </c>
      <c r="C2765" t="s">
        <v>726</v>
      </c>
      <c r="D2765" t="s">
        <v>10015</v>
      </c>
      <c r="E2765" s="27">
        <v>41630</v>
      </c>
      <c r="F2765" t="s">
        <v>233</v>
      </c>
      <c r="G2765" s="27">
        <v>28198</v>
      </c>
      <c r="H2765">
        <v>39</v>
      </c>
      <c r="I2765" t="s">
        <v>244</v>
      </c>
      <c r="J2765" t="s">
        <v>245</v>
      </c>
      <c r="K2765">
        <v>0</v>
      </c>
      <c r="L2765">
        <v>4</v>
      </c>
      <c r="M2765">
        <v>0</v>
      </c>
      <c r="N2765">
        <v>0</v>
      </c>
      <c r="O2765">
        <v>2</v>
      </c>
      <c r="P2765">
        <v>0</v>
      </c>
      <c r="Q2765" s="28">
        <v>41630.534722222219</v>
      </c>
      <c r="R2765" s="28">
        <v>41630.363888888889</v>
      </c>
      <c r="S2765" t="s">
        <v>10016</v>
      </c>
      <c r="T2765" s="27">
        <v>41629</v>
      </c>
      <c r="V2765">
        <v>1</v>
      </c>
      <c r="W2765" t="s">
        <v>36</v>
      </c>
      <c r="X2765" t="s">
        <v>263</v>
      </c>
      <c r="Y2765">
        <v>0</v>
      </c>
      <c r="AB2765" t="s">
        <v>237</v>
      </c>
      <c r="AH2765">
        <v>0</v>
      </c>
      <c r="AN2765" t="s">
        <v>238</v>
      </c>
      <c r="AO2765">
        <v>2</v>
      </c>
      <c r="AP2765" t="s">
        <v>239</v>
      </c>
      <c r="AQ2765" s="27">
        <v>41630</v>
      </c>
      <c r="AR2765" t="s">
        <v>240</v>
      </c>
      <c r="AS2765">
        <v>4</v>
      </c>
      <c r="AT2765" t="s">
        <v>239</v>
      </c>
      <c r="AU2765" s="27">
        <v>41630</v>
      </c>
    </row>
    <row r="2766" spans="1:47" x14ac:dyDescent="0.2">
      <c r="A2766">
        <v>2765</v>
      </c>
      <c r="B2766" t="s">
        <v>10017</v>
      </c>
      <c r="C2766" t="s">
        <v>10018</v>
      </c>
      <c r="D2766" t="s">
        <v>3312</v>
      </c>
      <c r="E2766" s="27">
        <v>41487</v>
      </c>
      <c r="F2766" t="s">
        <v>294</v>
      </c>
      <c r="G2766" s="27">
        <v>32759</v>
      </c>
      <c r="H2766">
        <v>26</v>
      </c>
      <c r="I2766" t="s">
        <v>244</v>
      </c>
      <c r="J2766" t="s">
        <v>250</v>
      </c>
      <c r="K2766">
        <v>0</v>
      </c>
      <c r="L2766">
        <v>2</v>
      </c>
      <c r="M2766">
        <v>0</v>
      </c>
      <c r="N2766">
        <v>0</v>
      </c>
      <c r="O2766">
        <v>0</v>
      </c>
      <c r="P2766">
        <v>0</v>
      </c>
      <c r="Q2766" s="28">
        <v>41487.504166666666</v>
      </c>
      <c r="R2766" s="28">
        <v>41487.314583333333</v>
      </c>
      <c r="S2766" t="s">
        <v>10019</v>
      </c>
      <c r="T2766" s="27">
        <v>41486</v>
      </c>
      <c r="V2766">
        <v>1</v>
      </c>
      <c r="W2766" t="s">
        <v>36</v>
      </c>
      <c r="X2766" t="s">
        <v>279</v>
      </c>
      <c r="Y2766">
        <v>0</v>
      </c>
      <c r="AB2766" t="s">
        <v>237</v>
      </c>
      <c r="AH2766">
        <v>0</v>
      </c>
      <c r="AN2766" t="s">
        <v>238</v>
      </c>
      <c r="AO2766">
        <v>2</v>
      </c>
      <c r="AP2766" t="s">
        <v>239</v>
      </c>
      <c r="AQ2766" s="27">
        <v>41487</v>
      </c>
      <c r="AR2766" t="s">
        <v>240</v>
      </c>
      <c r="AS2766">
        <v>2</v>
      </c>
      <c r="AT2766" t="s">
        <v>239</v>
      </c>
      <c r="AU2766" s="27">
        <v>41487</v>
      </c>
    </row>
    <row r="2767" spans="1:47" x14ac:dyDescent="0.2">
      <c r="A2767">
        <v>2766</v>
      </c>
      <c r="B2767" t="s">
        <v>10020</v>
      </c>
      <c r="C2767" t="s">
        <v>10021</v>
      </c>
      <c r="D2767" t="s">
        <v>4287</v>
      </c>
      <c r="E2767" s="27">
        <v>41339</v>
      </c>
      <c r="F2767" t="s">
        <v>233</v>
      </c>
      <c r="G2767" s="27">
        <v>32010</v>
      </c>
      <c r="H2767">
        <v>28</v>
      </c>
      <c r="I2767" t="s">
        <v>244</v>
      </c>
      <c r="J2767" t="s">
        <v>250</v>
      </c>
      <c r="K2767">
        <v>0</v>
      </c>
      <c r="L2767">
        <v>8</v>
      </c>
      <c r="M2767">
        <v>0</v>
      </c>
      <c r="N2767">
        <v>0</v>
      </c>
      <c r="O2767">
        <v>8</v>
      </c>
      <c r="P2767">
        <v>0</v>
      </c>
      <c r="Q2767" s="28">
        <v>41339.097916666666</v>
      </c>
      <c r="R2767" s="28">
        <v>41359.384027777778</v>
      </c>
      <c r="S2767" t="s">
        <v>10022</v>
      </c>
      <c r="T2767" s="27">
        <v>41338</v>
      </c>
      <c r="V2767">
        <v>1</v>
      </c>
      <c r="W2767" t="s">
        <v>32</v>
      </c>
      <c r="X2767" t="s">
        <v>359</v>
      </c>
      <c r="Y2767">
        <v>1</v>
      </c>
      <c r="AA2767" t="s">
        <v>10023</v>
      </c>
      <c r="AB2767" t="s">
        <v>32</v>
      </c>
      <c r="AD2767" s="27">
        <v>41452</v>
      </c>
      <c r="AE2767" t="s">
        <v>3021</v>
      </c>
      <c r="AH2767">
        <v>0</v>
      </c>
      <c r="AN2767" t="s">
        <v>238</v>
      </c>
      <c r="AO2767">
        <v>7</v>
      </c>
      <c r="AP2767" t="s">
        <v>246</v>
      </c>
      <c r="AQ2767" s="27">
        <v>41339</v>
      </c>
      <c r="AR2767" t="s">
        <v>240</v>
      </c>
      <c r="AS2767">
        <v>8</v>
      </c>
      <c r="AT2767" t="s">
        <v>269</v>
      </c>
      <c r="AU2767" s="27">
        <v>41339</v>
      </c>
    </row>
    <row r="2768" spans="1:47" x14ac:dyDescent="0.2">
      <c r="A2768">
        <v>2767</v>
      </c>
      <c r="B2768" t="s">
        <v>10024</v>
      </c>
      <c r="C2768" t="s">
        <v>1286</v>
      </c>
      <c r="D2768" t="s">
        <v>10025</v>
      </c>
      <c r="E2768" s="27">
        <v>41827</v>
      </c>
      <c r="F2768" t="s">
        <v>233</v>
      </c>
      <c r="G2768" s="27">
        <v>17670</v>
      </c>
      <c r="H2768">
        <v>67</v>
      </c>
      <c r="I2768" t="s">
        <v>234</v>
      </c>
      <c r="J2768" t="s">
        <v>245</v>
      </c>
      <c r="K2768">
        <v>0</v>
      </c>
      <c r="L2768">
        <v>1</v>
      </c>
      <c r="M2768">
        <v>0</v>
      </c>
      <c r="N2768">
        <v>0</v>
      </c>
      <c r="O2768">
        <v>2</v>
      </c>
      <c r="P2768">
        <v>-4</v>
      </c>
      <c r="Q2768" s="28">
        <v>41823.075694444444</v>
      </c>
      <c r="R2768" s="28">
        <v>41823.361805555556</v>
      </c>
      <c r="S2768" t="s">
        <v>10026</v>
      </c>
      <c r="T2768" s="27">
        <v>41822</v>
      </c>
      <c r="V2768">
        <v>5</v>
      </c>
      <c r="W2768" t="s">
        <v>36</v>
      </c>
      <c r="X2768" t="s">
        <v>5456</v>
      </c>
      <c r="Y2768">
        <v>1</v>
      </c>
      <c r="AA2768" t="s">
        <v>10026</v>
      </c>
      <c r="AB2768" t="s">
        <v>36</v>
      </c>
      <c r="AD2768" s="27">
        <v>41836</v>
      </c>
      <c r="AE2768" t="s">
        <v>263</v>
      </c>
      <c r="AH2768">
        <v>0</v>
      </c>
      <c r="AN2768" t="s">
        <v>238</v>
      </c>
      <c r="AO2768">
        <v>1</v>
      </c>
      <c r="AP2768" t="s">
        <v>239</v>
      </c>
      <c r="AQ2768" s="27">
        <v>41827</v>
      </c>
      <c r="AR2768" t="s">
        <v>240</v>
      </c>
      <c r="AS2768">
        <v>1</v>
      </c>
      <c r="AT2768" t="s">
        <v>239</v>
      </c>
      <c r="AU2768" s="27">
        <v>41827</v>
      </c>
    </row>
    <row r="2769" spans="1:47" x14ac:dyDescent="0.2">
      <c r="A2769">
        <v>2768</v>
      </c>
      <c r="B2769" t="s">
        <v>10027</v>
      </c>
      <c r="C2769" t="s">
        <v>242</v>
      </c>
      <c r="D2769" t="s">
        <v>10028</v>
      </c>
      <c r="E2769" s="27">
        <v>41698</v>
      </c>
      <c r="F2769" t="s">
        <v>233</v>
      </c>
      <c r="G2769" s="27">
        <v>23792</v>
      </c>
      <c r="H2769">
        <v>51</v>
      </c>
      <c r="I2769" t="s">
        <v>234</v>
      </c>
      <c r="J2769" t="s">
        <v>245</v>
      </c>
      <c r="K2769">
        <v>0</v>
      </c>
      <c r="L2769">
        <v>2</v>
      </c>
      <c r="M2769">
        <v>0</v>
      </c>
      <c r="N2769">
        <v>0</v>
      </c>
      <c r="O2769">
        <v>2</v>
      </c>
      <c r="P2769">
        <v>-23</v>
      </c>
      <c r="Q2769" s="28">
        <v>41675.128472222219</v>
      </c>
      <c r="R2769" s="28">
        <v>41697.37777777778</v>
      </c>
      <c r="S2769" t="s">
        <v>10029</v>
      </c>
      <c r="T2769" s="27">
        <v>41675</v>
      </c>
      <c r="V2769">
        <v>23</v>
      </c>
      <c r="W2769" t="s">
        <v>32</v>
      </c>
      <c r="X2769" t="s">
        <v>1613</v>
      </c>
      <c r="Y2769">
        <v>0</v>
      </c>
      <c r="AB2769" t="s">
        <v>237</v>
      </c>
      <c r="AH2769">
        <v>0</v>
      </c>
      <c r="AN2769" t="s">
        <v>238</v>
      </c>
      <c r="AO2769">
        <v>1</v>
      </c>
      <c r="AP2769" t="s">
        <v>239</v>
      </c>
      <c r="AQ2769" s="27">
        <v>41698</v>
      </c>
      <c r="AR2769" t="s">
        <v>240</v>
      </c>
      <c r="AS2769">
        <v>2</v>
      </c>
      <c r="AT2769" t="s">
        <v>239</v>
      </c>
      <c r="AU2769" s="27">
        <v>41698</v>
      </c>
    </row>
    <row r="2770" spans="1:47" x14ac:dyDescent="0.2">
      <c r="A2770">
        <v>2769</v>
      </c>
      <c r="B2770" t="s">
        <v>10030</v>
      </c>
      <c r="C2770" t="s">
        <v>10031</v>
      </c>
      <c r="D2770" t="s">
        <v>10032</v>
      </c>
      <c r="E2770" s="27">
        <v>41966</v>
      </c>
      <c r="F2770" t="s">
        <v>233</v>
      </c>
      <c r="G2770" s="27">
        <v>31581</v>
      </c>
      <c r="H2770">
        <v>29</v>
      </c>
      <c r="I2770" t="s">
        <v>244</v>
      </c>
      <c r="J2770" t="s">
        <v>250</v>
      </c>
      <c r="K2770">
        <v>0</v>
      </c>
      <c r="L2770">
        <v>5</v>
      </c>
      <c r="M2770">
        <v>0</v>
      </c>
      <c r="N2770">
        <v>0</v>
      </c>
      <c r="O2770">
        <v>0</v>
      </c>
      <c r="P2770">
        <v>0</v>
      </c>
      <c r="Q2770" s="28">
        <v>41966.09652777778</v>
      </c>
      <c r="R2770" s="28">
        <v>41968.411805555559</v>
      </c>
      <c r="S2770" t="s">
        <v>10033</v>
      </c>
      <c r="T2770" s="27">
        <v>41965</v>
      </c>
      <c r="V2770">
        <v>1</v>
      </c>
      <c r="W2770" t="s">
        <v>32</v>
      </c>
      <c r="X2770" t="s">
        <v>254</v>
      </c>
      <c r="Y2770">
        <v>0</v>
      </c>
      <c r="AB2770" t="s">
        <v>237</v>
      </c>
      <c r="AH2770">
        <v>0</v>
      </c>
      <c r="AN2770" t="s">
        <v>238</v>
      </c>
      <c r="AO2770">
        <v>3</v>
      </c>
      <c r="AP2770" t="s">
        <v>239</v>
      </c>
      <c r="AQ2770" s="27">
        <v>41966</v>
      </c>
      <c r="AR2770" t="s">
        <v>240</v>
      </c>
      <c r="AS2770">
        <v>5</v>
      </c>
      <c r="AT2770" t="s">
        <v>246</v>
      </c>
      <c r="AU2770" s="27">
        <v>41966</v>
      </c>
    </row>
    <row r="2771" spans="1:47" x14ac:dyDescent="0.2">
      <c r="A2771">
        <v>2770</v>
      </c>
      <c r="B2771" t="s">
        <v>10034</v>
      </c>
      <c r="C2771" t="s">
        <v>10035</v>
      </c>
      <c r="D2771" t="s">
        <v>10036</v>
      </c>
      <c r="E2771" s="27">
        <v>41306</v>
      </c>
      <c r="F2771" t="s">
        <v>294</v>
      </c>
      <c r="G2771" s="27">
        <v>34080</v>
      </c>
      <c r="H2771">
        <v>22</v>
      </c>
      <c r="I2771" t="s">
        <v>259</v>
      </c>
      <c r="J2771" t="s">
        <v>22</v>
      </c>
      <c r="K2771">
        <v>0</v>
      </c>
      <c r="L2771">
        <v>4</v>
      </c>
      <c r="M2771">
        <v>0</v>
      </c>
      <c r="N2771">
        <v>0</v>
      </c>
      <c r="O2771">
        <v>0</v>
      </c>
      <c r="P2771">
        <v>-1</v>
      </c>
      <c r="Q2771" s="28">
        <v>41305.194444444445</v>
      </c>
      <c r="R2771" s="28">
        <v>41307.536805555559</v>
      </c>
      <c r="S2771" t="s">
        <v>10037</v>
      </c>
      <c r="T2771" s="27">
        <v>41305</v>
      </c>
      <c r="V2771">
        <v>1</v>
      </c>
      <c r="W2771" t="s">
        <v>32</v>
      </c>
      <c r="X2771" t="s">
        <v>313</v>
      </c>
      <c r="Y2771">
        <v>0</v>
      </c>
      <c r="AB2771" t="s">
        <v>237</v>
      </c>
      <c r="AH2771">
        <v>0</v>
      </c>
      <c r="AN2771" t="s">
        <v>238</v>
      </c>
      <c r="AO2771">
        <v>5</v>
      </c>
      <c r="AP2771" t="s">
        <v>246</v>
      </c>
      <c r="AQ2771" s="27">
        <v>41306</v>
      </c>
      <c r="AR2771" t="s">
        <v>240</v>
      </c>
      <c r="AS2771">
        <v>4</v>
      </c>
      <c r="AT2771" t="s">
        <v>239</v>
      </c>
      <c r="AU2771" s="27">
        <v>41306</v>
      </c>
    </row>
    <row r="2772" spans="1:47" x14ac:dyDescent="0.2">
      <c r="A2772">
        <v>2771</v>
      </c>
      <c r="B2772" t="s">
        <v>10038</v>
      </c>
      <c r="C2772" t="s">
        <v>637</v>
      </c>
      <c r="D2772" t="s">
        <v>10039</v>
      </c>
      <c r="E2772" s="27">
        <v>41386</v>
      </c>
      <c r="F2772" t="s">
        <v>233</v>
      </c>
      <c r="G2772" s="27">
        <v>28886</v>
      </c>
      <c r="H2772">
        <v>37</v>
      </c>
      <c r="I2772" t="s">
        <v>244</v>
      </c>
      <c r="J2772" t="s">
        <v>245</v>
      </c>
      <c r="K2772">
        <v>0</v>
      </c>
      <c r="L2772">
        <v>1</v>
      </c>
      <c r="M2772">
        <v>0</v>
      </c>
      <c r="N2772">
        <v>0</v>
      </c>
      <c r="O2772">
        <v>3</v>
      </c>
      <c r="P2772">
        <v>-1</v>
      </c>
      <c r="Q2772" s="28">
        <v>41385.331250000003</v>
      </c>
      <c r="R2772" s="28">
        <v>41386.164583333331</v>
      </c>
      <c r="S2772" t="s">
        <v>10040</v>
      </c>
      <c r="T2772" s="27">
        <v>41385</v>
      </c>
      <c r="V2772">
        <v>1</v>
      </c>
      <c r="W2772" t="s">
        <v>36</v>
      </c>
      <c r="X2772" t="s">
        <v>263</v>
      </c>
      <c r="Y2772">
        <v>0</v>
      </c>
      <c r="AB2772" t="s">
        <v>237</v>
      </c>
      <c r="AH2772">
        <v>0</v>
      </c>
      <c r="AN2772" t="s">
        <v>238</v>
      </c>
      <c r="AO2772">
        <v>1</v>
      </c>
      <c r="AP2772" t="s">
        <v>239</v>
      </c>
      <c r="AQ2772" s="27">
        <v>41386</v>
      </c>
      <c r="AR2772" t="s">
        <v>240</v>
      </c>
      <c r="AS2772">
        <v>1</v>
      </c>
      <c r="AT2772" t="s">
        <v>239</v>
      </c>
      <c r="AU2772" s="27">
        <v>41386</v>
      </c>
    </row>
    <row r="2773" spans="1:47" x14ac:dyDescent="0.2">
      <c r="A2773">
        <v>2772</v>
      </c>
      <c r="B2773" t="s">
        <v>10041</v>
      </c>
      <c r="C2773" t="s">
        <v>963</v>
      </c>
      <c r="D2773" t="s">
        <v>679</v>
      </c>
      <c r="E2773" s="27">
        <v>41308</v>
      </c>
      <c r="F2773" t="s">
        <v>233</v>
      </c>
      <c r="G2773" s="27">
        <v>33984</v>
      </c>
      <c r="H2773">
        <v>23</v>
      </c>
      <c r="I2773" t="s">
        <v>259</v>
      </c>
      <c r="J2773" t="s">
        <v>250</v>
      </c>
      <c r="K2773">
        <v>0</v>
      </c>
      <c r="L2773">
        <v>8</v>
      </c>
      <c r="M2773">
        <v>0</v>
      </c>
      <c r="N2773">
        <v>0</v>
      </c>
      <c r="O2773">
        <v>2</v>
      </c>
      <c r="P2773">
        <v>-1</v>
      </c>
      <c r="Q2773" s="28">
        <v>41307.272222222222</v>
      </c>
      <c r="R2773" s="28">
        <v>41309.383333333331</v>
      </c>
      <c r="S2773" t="s">
        <v>10042</v>
      </c>
      <c r="T2773" s="27">
        <v>41307</v>
      </c>
      <c r="V2773">
        <v>1</v>
      </c>
      <c r="W2773" t="s">
        <v>36</v>
      </c>
      <c r="X2773" t="s">
        <v>1617</v>
      </c>
      <c r="Y2773">
        <v>1</v>
      </c>
      <c r="AA2773" t="s">
        <v>10043</v>
      </c>
      <c r="AB2773" t="s">
        <v>36</v>
      </c>
      <c r="AD2773" s="27">
        <v>41462</v>
      </c>
      <c r="AE2773" t="s">
        <v>392</v>
      </c>
      <c r="AH2773">
        <v>0</v>
      </c>
      <c r="AN2773" t="s">
        <v>238</v>
      </c>
      <c r="AO2773">
        <v>8</v>
      </c>
      <c r="AP2773" t="s">
        <v>269</v>
      </c>
      <c r="AQ2773" s="27">
        <v>41308</v>
      </c>
      <c r="AR2773" t="s">
        <v>240</v>
      </c>
      <c r="AS2773">
        <v>8</v>
      </c>
      <c r="AT2773" t="s">
        <v>269</v>
      </c>
      <c r="AU2773" s="27">
        <v>41308</v>
      </c>
    </row>
    <row r="2774" spans="1:47" x14ac:dyDescent="0.2">
      <c r="A2774">
        <v>2773</v>
      </c>
      <c r="B2774" t="s">
        <v>10044</v>
      </c>
      <c r="C2774" t="s">
        <v>10045</v>
      </c>
      <c r="D2774" t="s">
        <v>6370</v>
      </c>
      <c r="E2774" s="27">
        <v>41739</v>
      </c>
      <c r="F2774" t="s">
        <v>294</v>
      </c>
      <c r="G2774" s="27">
        <v>24514</v>
      </c>
      <c r="H2774">
        <v>49</v>
      </c>
      <c r="I2774" t="s">
        <v>234</v>
      </c>
      <c r="J2774" t="s">
        <v>250</v>
      </c>
      <c r="K2774">
        <v>0</v>
      </c>
      <c r="L2774">
        <v>7</v>
      </c>
      <c r="M2774">
        <v>0</v>
      </c>
      <c r="N2774">
        <v>0</v>
      </c>
      <c r="O2774">
        <v>14</v>
      </c>
      <c r="P2774">
        <v>-1</v>
      </c>
      <c r="Q2774" s="28">
        <v>41738.071527777778</v>
      </c>
      <c r="R2774" s="28">
        <v>41860.13958333333</v>
      </c>
      <c r="S2774" t="s">
        <v>10046</v>
      </c>
      <c r="T2774" s="27">
        <v>41738</v>
      </c>
      <c r="V2774">
        <v>1</v>
      </c>
      <c r="W2774" t="s">
        <v>36</v>
      </c>
      <c r="X2774" t="s">
        <v>279</v>
      </c>
      <c r="Y2774">
        <v>1</v>
      </c>
      <c r="AA2774" t="s">
        <v>10047</v>
      </c>
      <c r="AB2774" t="s">
        <v>32</v>
      </c>
      <c r="AD2774" s="27">
        <v>41913</v>
      </c>
      <c r="AE2774" t="s">
        <v>10048</v>
      </c>
      <c r="AH2774">
        <v>0</v>
      </c>
      <c r="AN2774" t="s">
        <v>238</v>
      </c>
      <c r="AO2774">
        <v>3</v>
      </c>
      <c r="AP2774" t="s">
        <v>239</v>
      </c>
      <c r="AQ2774" s="27">
        <v>41739</v>
      </c>
      <c r="AR2774" t="s">
        <v>240</v>
      </c>
      <c r="AS2774">
        <v>7</v>
      </c>
      <c r="AT2774" t="s">
        <v>246</v>
      </c>
      <c r="AU2774" s="27">
        <v>41739</v>
      </c>
    </row>
    <row r="2775" spans="1:47" x14ac:dyDescent="0.2">
      <c r="A2775">
        <v>2774</v>
      </c>
      <c r="B2775" t="s">
        <v>10049</v>
      </c>
      <c r="C2775" t="s">
        <v>10050</v>
      </c>
      <c r="D2775" t="s">
        <v>10051</v>
      </c>
      <c r="E2775" s="27">
        <v>41921</v>
      </c>
      <c r="F2775" t="s">
        <v>233</v>
      </c>
      <c r="G2775" s="27">
        <v>28382</v>
      </c>
      <c r="H2775">
        <v>38</v>
      </c>
      <c r="I2775" t="s">
        <v>244</v>
      </c>
      <c r="J2775" t="s">
        <v>22</v>
      </c>
      <c r="K2775">
        <v>2</v>
      </c>
      <c r="L2775">
        <v>5</v>
      </c>
      <c r="M2775">
        <v>0</v>
      </c>
      <c r="N2775">
        <v>0</v>
      </c>
      <c r="O2775">
        <v>9</v>
      </c>
      <c r="P2775">
        <v>-1</v>
      </c>
      <c r="Q2775" s="28">
        <v>41920.370138888888</v>
      </c>
      <c r="R2775" s="28">
        <v>41921.529166666667</v>
      </c>
      <c r="S2775" t="s">
        <v>10052</v>
      </c>
      <c r="T2775" s="27">
        <v>41920</v>
      </c>
      <c r="V2775">
        <v>1</v>
      </c>
      <c r="W2775" t="s">
        <v>32</v>
      </c>
      <c r="X2775" t="s">
        <v>343</v>
      </c>
      <c r="Y2775">
        <v>0</v>
      </c>
      <c r="AB2775" t="s">
        <v>237</v>
      </c>
      <c r="AH2775">
        <v>0</v>
      </c>
      <c r="AN2775" t="s">
        <v>238</v>
      </c>
      <c r="AO2775">
        <v>4</v>
      </c>
      <c r="AP2775" t="s">
        <v>239</v>
      </c>
      <c r="AQ2775" s="27">
        <v>41921</v>
      </c>
      <c r="AR2775" t="s">
        <v>240</v>
      </c>
      <c r="AS2775">
        <v>5</v>
      </c>
      <c r="AT2775" t="s">
        <v>246</v>
      </c>
      <c r="AU2775" s="27">
        <v>41921</v>
      </c>
    </row>
    <row r="2776" spans="1:47" x14ac:dyDescent="0.2">
      <c r="A2776">
        <v>2775</v>
      </c>
      <c r="B2776" t="s">
        <v>10053</v>
      </c>
      <c r="C2776" t="s">
        <v>1218</v>
      </c>
      <c r="D2776" t="s">
        <v>10054</v>
      </c>
      <c r="E2776" s="27">
        <v>41378</v>
      </c>
      <c r="F2776" t="s">
        <v>233</v>
      </c>
      <c r="G2776" s="27">
        <v>30617</v>
      </c>
      <c r="H2776">
        <v>32</v>
      </c>
      <c r="I2776" t="s">
        <v>244</v>
      </c>
      <c r="J2776" t="s">
        <v>245</v>
      </c>
      <c r="K2776">
        <v>0</v>
      </c>
      <c r="L2776">
        <v>7</v>
      </c>
      <c r="M2776">
        <v>0</v>
      </c>
      <c r="N2776">
        <v>0</v>
      </c>
      <c r="O2776">
        <v>9</v>
      </c>
      <c r="P2776">
        <v>0</v>
      </c>
      <c r="Q2776" s="28">
        <v>41378.525000000001</v>
      </c>
      <c r="R2776" s="28">
        <v>41383.431944444441</v>
      </c>
      <c r="S2776" t="s">
        <v>10055</v>
      </c>
      <c r="T2776" s="27">
        <v>41378</v>
      </c>
      <c r="V2776">
        <v>0</v>
      </c>
      <c r="W2776" t="s">
        <v>36</v>
      </c>
      <c r="X2776" t="s">
        <v>2320</v>
      </c>
      <c r="Y2776">
        <v>1</v>
      </c>
      <c r="AA2776" t="s">
        <v>10056</v>
      </c>
      <c r="AB2776" t="s">
        <v>36</v>
      </c>
      <c r="AD2776" s="27">
        <v>41393</v>
      </c>
      <c r="AE2776" t="s">
        <v>404</v>
      </c>
      <c r="AH2776">
        <v>0</v>
      </c>
      <c r="AN2776" t="s">
        <v>238</v>
      </c>
      <c r="AO2776">
        <v>4</v>
      </c>
      <c r="AP2776" t="s">
        <v>239</v>
      </c>
      <c r="AQ2776" s="27">
        <v>41378</v>
      </c>
      <c r="AR2776" t="s">
        <v>240</v>
      </c>
      <c r="AS2776">
        <v>7</v>
      </c>
      <c r="AT2776" t="s">
        <v>246</v>
      </c>
      <c r="AU2776" s="27">
        <v>41378</v>
      </c>
    </row>
    <row r="2777" spans="1:47" x14ac:dyDescent="0.2">
      <c r="A2777">
        <v>2776</v>
      </c>
      <c r="B2777" t="s">
        <v>10057</v>
      </c>
      <c r="C2777" t="s">
        <v>10058</v>
      </c>
      <c r="D2777" t="s">
        <v>5995</v>
      </c>
      <c r="E2777" s="27">
        <v>41286</v>
      </c>
      <c r="F2777" t="s">
        <v>233</v>
      </c>
      <c r="G2777" s="27">
        <v>27464</v>
      </c>
      <c r="H2777">
        <v>41</v>
      </c>
      <c r="I2777" t="s">
        <v>244</v>
      </c>
      <c r="J2777" t="s">
        <v>245</v>
      </c>
      <c r="K2777">
        <v>0</v>
      </c>
      <c r="L2777">
        <v>6</v>
      </c>
      <c r="M2777">
        <v>0</v>
      </c>
      <c r="N2777">
        <v>0</v>
      </c>
      <c r="O2777">
        <v>9</v>
      </c>
      <c r="P2777">
        <v>-1</v>
      </c>
      <c r="Q2777" s="28">
        <v>41285.345138888886</v>
      </c>
      <c r="R2777" s="28">
        <v>41318.245833333334</v>
      </c>
      <c r="S2777" t="s">
        <v>10059</v>
      </c>
      <c r="T2777" s="27">
        <v>41285</v>
      </c>
      <c r="V2777">
        <v>1</v>
      </c>
      <c r="W2777" t="s">
        <v>36</v>
      </c>
      <c r="X2777" t="s">
        <v>279</v>
      </c>
      <c r="Y2777">
        <v>0</v>
      </c>
      <c r="AB2777" t="s">
        <v>237</v>
      </c>
      <c r="AH2777">
        <v>0</v>
      </c>
      <c r="AN2777" t="s">
        <v>238</v>
      </c>
      <c r="AO2777">
        <v>2</v>
      </c>
      <c r="AP2777" t="s">
        <v>239</v>
      </c>
      <c r="AQ2777" s="27">
        <v>41286</v>
      </c>
      <c r="AR2777" t="s">
        <v>240</v>
      </c>
      <c r="AS2777">
        <v>6</v>
      </c>
      <c r="AT2777" t="s">
        <v>246</v>
      </c>
      <c r="AU2777" s="27">
        <v>41286</v>
      </c>
    </row>
    <row r="2778" spans="1:47" x14ac:dyDescent="0.2">
      <c r="A2778">
        <v>2777</v>
      </c>
      <c r="B2778" t="s">
        <v>10060</v>
      </c>
      <c r="C2778" t="s">
        <v>2276</v>
      </c>
      <c r="D2778" t="s">
        <v>3788</v>
      </c>
      <c r="E2778" s="27">
        <v>41365</v>
      </c>
      <c r="F2778" t="s">
        <v>233</v>
      </c>
      <c r="G2778" s="27">
        <v>33117</v>
      </c>
      <c r="H2778">
        <v>25</v>
      </c>
      <c r="I2778" t="s">
        <v>244</v>
      </c>
      <c r="J2778" t="s">
        <v>250</v>
      </c>
      <c r="K2778">
        <v>0</v>
      </c>
      <c r="L2778">
        <v>3</v>
      </c>
      <c r="M2778">
        <v>0</v>
      </c>
      <c r="N2778">
        <v>0</v>
      </c>
      <c r="O2778">
        <v>1</v>
      </c>
      <c r="P2778">
        <v>0</v>
      </c>
      <c r="Q2778" s="28">
        <v>41365.057638888888</v>
      </c>
      <c r="R2778" s="28">
        <v>41365.09652777778</v>
      </c>
      <c r="S2778" t="s">
        <v>10061</v>
      </c>
      <c r="T2778" s="27">
        <v>41364</v>
      </c>
      <c r="V2778">
        <v>1</v>
      </c>
      <c r="W2778" t="s">
        <v>36</v>
      </c>
      <c r="X2778" t="s">
        <v>279</v>
      </c>
      <c r="Y2778">
        <v>0</v>
      </c>
      <c r="AB2778" t="s">
        <v>237</v>
      </c>
      <c r="AH2778">
        <v>0</v>
      </c>
      <c r="AN2778" t="s">
        <v>238</v>
      </c>
      <c r="AO2778">
        <v>3</v>
      </c>
      <c r="AP2778" t="s">
        <v>239</v>
      </c>
      <c r="AQ2778" s="27">
        <v>41365</v>
      </c>
      <c r="AR2778" t="s">
        <v>240</v>
      </c>
      <c r="AS2778">
        <v>3</v>
      </c>
      <c r="AT2778" t="s">
        <v>239</v>
      </c>
      <c r="AU2778" s="27">
        <v>41365</v>
      </c>
    </row>
    <row r="2779" spans="1:47" x14ac:dyDescent="0.2">
      <c r="A2779">
        <v>2778</v>
      </c>
      <c r="B2779" t="s">
        <v>10062</v>
      </c>
      <c r="C2779" t="s">
        <v>3007</v>
      </c>
      <c r="D2779" t="s">
        <v>1535</v>
      </c>
      <c r="E2779" s="27">
        <v>41493</v>
      </c>
      <c r="F2779" t="s">
        <v>233</v>
      </c>
      <c r="G2779" s="27">
        <v>32414</v>
      </c>
      <c r="H2779">
        <v>27</v>
      </c>
      <c r="I2779" t="s">
        <v>244</v>
      </c>
      <c r="J2779" t="s">
        <v>250</v>
      </c>
      <c r="K2779">
        <v>0</v>
      </c>
      <c r="L2779">
        <v>5</v>
      </c>
      <c r="M2779">
        <v>0</v>
      </c>
      <c r="N2779">
        <v>0</v>
      </c>
      <c r="O2779">
        <v>4</v>
      </c>
      <c r="P2779">
        <v>-58</v>
      </c>
      <c r="Q2779" s="28">
        <v>41435.32916666667</v>
      </c>
      <c r="R2779" s="28">
        <v>41474.19027777778</v>
      </c>
      <c r="S2779" t="s">
        <v>10063</v>
      </c>
      <c r="U2779" s="27">
        <v>41436</v>
      </c>
      <c r="V2779">
        <v>57</v>
      </c>
      <c r="W2779" t="s">
        <v>32</v>
      </c>
      <c r="X2779" t="s">
        <v>274</v>
      </c>
      <c r="Y2779">
        <v>0</v>
      </c>
      <c r="AB2779" t="s">
        <v>237</v>
      </c>
      <c r="AH2779">
        <v>0</v>
      </c>
      <c r="AN2779" t="s">
        <v>238</v>
      </c>
      <c r="AO2779">
        <v>3</v>
      </c>
      <c r="AP2779" t="s">
        <v>239</v>
      </c>
      <c r="AQ2779" s="27">
        <v>41493</v>
      </c>
      <c r="AR2779" t="s">
        <v>240</v>
      </c>
      <c r="AS2779">
        <v>5</v>
      </c>
      <c r="AT2779" t="s">
        <v>246</v>
      </c>
      <c r="AU2779" s="27">
        <v>41493</v>
      </c>
    </row>
    <row r="2780" spans="1:47" x14ac:dyDescent="0.2">
      <c r="A2780">
        <v>2779</v>
      </c>
      <c r="B2780" t="s">
        <v>10064</v>
      </c>
      <c r="C2780" t="s">
        <v>1419</v>
      </c>
      <c r="D2780" t="s">
        <v>10065</v>
      </c>
      <c r="E2780" s="27">
        <v>41509</v>
      </c>
      <c r="F2780" t="s">
        <v>294</v>
      </c>
      <c r="G2780" s="27">
        <v>21655</v>
      </c>
      <c r="H2780">
        <v>57</v>
      </c>
      <c r="I2780" t="s">
        <v>234</v>
      </c>
      <c r="J2780" t="s">
        <v>245</v>
      </c>
      <c r="K2780">
        <v>0</v>
      </c>
      <c r="L2780">
        <v>1</v>
      </c>
      <c r="M2780">
        <v>0</v>
      </c>
      <c r="N2780">
        <v>0</v>
      </c>
      <c r="O2780">
        <v>3</v>
      </c>
      <c r="S2780" t="s">
        <v>10066</v>
      </c>
      <c r="T2780" s="27">
        <v>41034</v>
      </c>
      <c r="V2780">
        <v>475</v>
      </c>
      <c r="W2780" t="s">
        <v>32</v>
      </c>
      <c r="X2780" t="s">
        <v>383</v>
      </c>
      <c r="Y2780">
        <v>0</v>
      </c>
      <c r="AB2780" t="s">
        <v>237</v>
      </c>
      <c r="AH2780">
        <v>0</v>
      </c>
      <c r="AN2780" t="s">
        <v>238</v>
      </c>
      <c r="AO2780">
        <v>1</v>
      </c>
      <c r="AP2780" t="s">
        <v>239</v>
      </c>
      <c r="AQ2780" s="27">
        <v>41509</v>
      </c>
      <c r="AR2780" t="s">
        <v>240</v>
      </c>
      <c r="AS2780">
        <v>1</v>
      </c>
      <c r="AT2780" t="s">
        <v>239</v>
      </c>
      <c r="AU2780" s="27">
        <v>41509</v>
      </c>
    </row>
    <row r="2781" spans="1:47" x14ac:dyDescent="0.2">
      <c r="A2781">
        <v>2780</v>
      </c>
      <c r="B2781" t="s">
        <v>10067</v>
      </c>
      <c r="C2781" t="s">
        <v>5094</v>
      </c>
      <c r="D2781" t="s">
        <v>10068</v>
      </c>
      <c r="E2781" s="27">
        <v>41618</v>
      </c>
      <c r="F2781" t="s">
        <v>233</v>
      </c>
      <c r="G2781" s="27">
        <v>21050</v>
      </c>
      <c r="H2781">
        <v>58</v>
      </c>
      <c r="I2781" t="s">
        <v>234</v>
      </c>
      <c r="J2781" t="s">
        <v>245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-1</v>
      </c>
      <c r="Q2781" s="28">
        <v>41617.44027777778</v>
      </c>
      <c r="R2781" s="28">
        <v>41618.050000000003</v>
      </c>
      <c r="S2781" t="s">
        <v>10069</v>
      </c>
      <c r="T2781" s="27">
        <v>41617</v>
      </c>
      <c r="V2781">
        <v>1</v>
      </c>
      <c r="W2781" t="s">
        <v>36</v>
      </c>
      <c r="X2781" t="s">
        <v>279</v>
      </c>
      <c r="Y2781">
        <v>0</v>
      </c>
      <c r="AB2781" t="s">
        <v>237</v>
      </c>
      <c r="AH2781">
        <v>0</v>
      </c>
      <c r="AN2781" t="s">
        <v>238</v>
      </c>
      <c r="AO2781">
        <v>1</v>
      </c>
      <c r="AP2781" t="s">
        <v>239</v>
      </c>
      <c r="AQ2781" s="27">
        <v>41618</v>
      </c>
      <c r="AR2781" t="s">
        <v>240</v>
      </c>
      <c r="AS2781">
        <v>1</v>
      </c>
      <c r="AT2781" t="s">
        <v>239</v>
      </c>
      <c r="AU2781" s="27">
        <v>41618</v>
      </c>
    </row>
    <row r="2782" spans="1:47" x14ac:dyDescent="0.2">
      <c r="A2782">
        <v>2781</v>
      </c>
      <c r="B2782" t="s">
        <v>10070</v>
      </c>
      <c r="C2782" t="s">
        <v>2871</v>
      </c>
      <c r="D2782" t="s">
        <v>10071</v>
      </c>
      <c r="E2782" s="27">
        <v>41983</v>
      </c>
      <c r="F2782" t="s">
        <v>233</v>
      </c>
      <c r="G2782" s="27">
        <v>29655</v>
      </c>
      <c r="H2782">
        <v>35</v>
      </c>
      <c r="I2782" t="s">
        <v>244</v>
      </c>
      <c r="J2782" t="s">
        <v>245</v>
      </c>
      <c r="K2782">
        <v>0</v>
      </c>
      <c r="L2782">
        <v>4</v>
      </c>
      <c r="M2782">
        <v>0</v>
      </c>
      <c r="N2782">
        <v>0</v>
      </c>
      <c r="O2782">
        <v>1</v>
      </c>
      <c r="P2782">
        <v>-1</v>
      </c>
      <c r="Q2782" s="28">
        <v>41982.241666666669</v>
      </c>
      <c r="R2782" s="28">
        <v>41987.168055555558</v>
      </c>
      <c r="S2782" t="s">
        <v>10072</v>
      </c>
      <c r="T2782" s="27">
        <v>41982</v>
      </c>
      <c r="V2782">
        <v>1</v>
      </c>
      <c r="W2782" t="s">
        <v>32</v>
      </c>
      <c r="X2782" t="s">
        <v>261</v>
      </c>
      <c r="Y2782">
        <v>0</v>
      </c>
      <c r="AB2782" t="s">
        <v>237</v>
      </c>
      <c r="AH2782">
        <v>0</v>
      </c>
      <c r="AN2782" t="s">
        <v>238</v>
      </c>
      <c r="AO2782">
        <v>3</v>
      </c>
      <c r="AP2782" t="s">
        <v>239</v>
      </c>
      <c r="AQ2782" s="27">
        <v>41983</v>
      </c>
      <c r="AR2782" t="s">
        <v>240</v>
      </c>
      <c r="AS2782">
        <v>4</v>
      </c>
      <c r="AT2782" t="s">
        <v>239</v>
      </c>
      <c r="AU2782" s="27">
        <v>41983</v>
      </c>
    </row>
    <row r="2783" spans="1:47" x14ac:dyDescent="0.2">
      <c r="A2783">
        <v>2782</v>
      </c>
      <c r="B2783" t="s">
        <v>10073</v>
      </c>
      <c r="C2783" t="s">
        <v>1832</v>
      </c>
      <c r="D2783" t="s">
        <v>5198</v>
      </c>
      <c r="E2783" s="27">
        <v>41871</v>
      </c>
      <c r="F2783" t="s">
        <v>233</v>
      </c>
      <c r="G2783" s="27">
        <v>26250</v>
      </c>
      <c r="H2783">
        <v>44</v>
      </c>
      <c r="I2783" t="s">
        <v>244</v>
      </c>
      <c r="J2783" t="s">
        <v>250</v>
      </c>
      <c r="K2783">
        <v>2</v>
      </c>
      <c r="L2783">
        <v>9</v>
      </c>
      <c r="M2783">
        <v>0</v>
      </c>
      <c r="N2783">
        <v>0</v>
      </c>
      <c r="O2783">
        <v>19</v>
      </c>
      <c r="P2783">
        <v>-17</v>
      </c>
      <c r="Q2783" s="28">
        <v>41854.068749999999</v>
      </c>
      <c r="R2783" s="28">
        <v>41871.46875</v>
      </c>
      <c r="S2783" t="s">
        <v>10074</v>
      </c>
      <c r="T2783" s="27">
        <v>41854</v>
      </c>
      <c r="V2783">
        <v>17</v>
      </c>
      <c r="W2783" t="s">
        <v>36</v>
      </c>
      <c r="X2783" t="s">
        <v>279</v>
      </c>
      <c r="Y2783">
        <v>1</v>
      </c>
      <c r="AA2783" t="s">
        <v>10075</v>
      </c>
      <c r="AB2783" t="s">
        <v>36</v>
      </c>
      <c r="AC2783">
        <v>57</v>
      </c>
      <c r="AD2783" s="27">
        <v>42011</v>
      </c>
      <c r="AE2783" t="s">
        <v>729</v>
      </c>
      <c r="AF2783" s="27">
        <v>42068</v>
      </c>
      <c r="AG2783" s="27">
        <v>42135</v>
      </c>
      <c r="AH2783">
        <v>1</v>
      </c>
      <c r="AJ2783" t="s">
        <v>10075</v>
      </c>
      <c r="AK2783" t="s">
        <v>462</v>
      </c>
      <c r="AL2783" s="27">
        <v>42011</v>
      </c>
      <c r="AM2783" t="s">
        <v>729</v>
      </c>
      <c r="AN2783" t="s">
        <v>238</v>
      </c>
      <c r="AO2783">
        <v>6</v>
      </c>
      <c r="AP2783" t="s">
        <v>246</v>
      </c>
      <c r="AQ2783" s="27">
        <v>41871</v>
      </c>
      <c r="AR2783" t="s">
        <v>240</v>
      </c>
      <c r="AS2783">
        <v>9</v>
      </c>
      <c r="AT2783" t="s">
        <v>269</v>
      </c>
      <c r="AU2783" s="27">
        <v>41871</v>
      </c>
    </row>
    <row r="2784" spans="1:47" x14ac:dyDescent="0.2">
      <c r="A2784">
        <v>2783</v>
      </c>
      <c r="B2784" t="s">
        <v>10076</v>
      </c>
      <c r="C2784" t="s">
        <v>10077</v>
      </c>
      <c r="D2784" t="s">
        <v>850</v>
      </c>
      <c r="E2784" s="27">
        <v>41851</v>
      </c>
      <c r="F2784" t="s">
        <v>294</v>
      </c>
      <c r="G2784" s="27">
        <v>32502</v>
      </c>
      <c r="H2784">
        <v>27</v>
      </c>
      <c r="I2784" t="s">
        <v>244</v>
      </c>
      <c r="J2784" t="s">
        <v>250</v>
      </c>
      <c r="K2784">
        <v>0</v>
      </c>
      <c r="L2784">
        <v>6</v>
      </c>
      <c r="M2784">
        <v>0</v>
      </c>
      <c r="N2784">
        <v>0</v>
      </c>
      <c r="O2784">
        <v>1</v>
      </c>
      <c r="P2784">
        <v>126</v>
      </c>
      <c r="Q2784" s="28">
        <v>41977.431944444441</v>
      </c>
      <c r="R2784" s="28">
        <v>41982.222916666666</v>
      </c>
      <c r="S2784" t="s">
        <v>10078</v>
      </c>
      <c r="T2784" s="27">
        <v>41471</v>
      </c>
      <c r="V2784">
        <v>380</v>
      </c>
      <c r="W2784" t="s">
        <v>32</v>
      </c>
      <c r="X2784" t="s">
        <v>261</v>
      </c>
      <c r="Y2784">
        <v>0</v>
      </c>
      <c r="AB2784" t="s">
        <v>237</v>
      </c>
      <c r="AH2784">
        <v>0</v>
      </c>
      <c r="AN2784" t="s">
        <v>238</v>
      </c>
      <c r="AO2784">
        <v>3</v>
      </c>
      <c r="AP2784" t="s">
        <v>239</v>
      </c>
      <c r="AQ2784" s="27">
        <v>41851</v>
      </c>
      <c r="AR2784" t="s">
        <v>240</v>
      </c>
      <c r="AS2784">
        <v>6</v>
      </c>
      <c r="AT2784" t="s">
        <v>246</v>
      </c>
      <c r="AU2784" s="27">
        <v>41851</v>
      </c>
    </row>
    <row r="2785" spans="1:47" x14ac:dyDescent="0.2">
      <c r="A2785">
        <v>2784</v>
      </c>
      <c r="B2785" t="s">
        <v>10079</v>
      </c>
      <c r="C2785" t="s">
        <v>10080</v>
      </c>
      <c r="D2785" t="s">
        <v>10081</v>
      </c>
      <c r="E2785" s="27">
        <v>41862</v>
      </c>
      <c r="F2785" t="s">
        <v>294</v>
      </c>
      <c r="G2785" s="27">
        <v>20814</v>
      </c>
      <c r="H2785">
        <v>59</v>
      </c>
      <c r="I2785" t="s">
        <v>234</v>
      </c>
      <c r="J2785" t="s">
        <v>250</v>
      </c>
      <c r="K2785">
        <v>0</v>
      </c>
      <c r="L2785">
        <v>1</v>
      </c>
      <c r="M2785">
        <v>0</v>
      </c>
      <c r="N2785">
        <v>0</v>
      </c>
      <c r="O2785">
        <v>2</v>
      </c>
      <c r="P2785">
        <v>-381</v>
      </c>
      <c r="Q2785" s="28">
        <v>41481.328472222223</v>
      </c>
      <c r="R2785" s="28">
        <v>41489.09375</v>
      </c>
      <c r="S2785" t="s">
        <v>10082</v>
      </c>
      <c r="U2785" s="27">
        <v>41481</v>
      </c>
      <c r="V2785">
        <v>381</v>
      </c>
      <c r="W2785" t="s">
        <v>32</v>
      </c>
      <c r="X2785" t="s">
        <v>274</v>
      </c>
      <c r="Y2785">
        <v>0</v>
      </c>
      <c r="AB2785" t="s">
        <v>237</v>
      </c>
      <c r="AH2785">
        <v>0</v>
      </c>
      <c r="AN2785" t="s">
        <v>238</v>
      </c>
      <c r="AO2785">
        <v>1</v>
      </c>
      <c r="AP2785" t="s">
        <v>239</v>
      </c>
      <c r="AQ2785" s="27">
        <v>41862</v>
      </c>
      <c r="AR2785" t="s">
        <v>240</v>
      </c>
      <c r="AS2785">
        <v>1</v>
      </c>
      <c r="AT2785" t="s">
        <v>239</v>
      </c>
      <c r="AU2785" s="27">
        <v>41862</v>
      </c>
    </row>
    <row r="2786" spans="1:47" x14ac:dyDescent="0.2">
      <c r="A2786">
        <v>2785</v>
      </c>
      <c r="B2786" t="s">
        <v>10083</v>
      </c>
      <c r="C2786" t="s">
        <v>488</v>
      </c>
      <c r="D2786" t="s">
        <v>10084</v>
      </c>
      <c r="E2786" s="27">
        <v>41995</v>
      </c>
      <c r="F2786" t="s">
        <v>233</v>
      </c>
      <c r="G2786" s="27">
        <v>31057</v>
      </c>
      <c r="H2786">
        <v>31</v>
      </c>
      <c r="I2786" t="s">
        <v>244</v>
      </c>
      <c r="J2786" t="s">
        <v>245</v>
      </c>
      <c r="K2786">
        <v>0</v>
      </c>
      <c r="L2786">
        <v>2</v>
      </c>
      <c r="M2786">
        <v>0</v>
      </c>
      <c r="N2786">
        <v>0</v>
      </c>
      <c r="O2786">
        <v>0</v>
      </c>
      <c r="P2786">
        <v>-1</v>
      </c>
      <c r="Q2786" s="28">
        <v>41994.442361111112</v>
      </c>
      <c r="R2786" s="28">
        <v>41995.063888888886</v>
      </c>
      <c r="S2786" t="s">
        <v>10085</v>
      </c>
      <c r="T2786" s="27">
        <v>41994</v>
      </c>
      <c r="V2786">
        <v>1</v>
      </c>
      <c r="W2786" t="s">
        <v>36</v>
      </c>
      <c r="X2786" t="s">
        <v>3794</v>
      </c>
      <c r="Y2786">
        <v>0</v>
      </c>
      <c r="AB2786" t="s">
        <v>237</v>
      </c>
      <c r="AH2786">
        <v>0</v>
      </c>
      <c r="AN2786" t="s">
        <v>238</v>
      </c>
      <c r="AO2786">
        <v>2</v>
      </c>
      <c r="AP2786" t="s">
        <v>239</v>
      </c>
      <c r="AQ2786" s="27">
        <v>41995</v>
      </c>
      <c r="AR2786" t="s">
        <v>240</v>
      </c>
      <c r="AS2786">
        <v>2</v>
      </c>
      <c r="AT2786" t="s">
        <v>239</v>
      </c>
      <c r="AU2786" s="27">
        <v>41995</v>
      </c>
    </row>
    <row r="2787" spans="1:47" x14ac:dyDescent="0.2">
      <c r="A2787">
        <v>2786</v>
      </c>
      <c r="B2787" t="s">
        <v>10086</v>
      </c>
      <c r="C2787" t="s">
        <v>4825</v>
      </c>
      <c r="D2787" t="s">
        <v>8353</v>
      </c>
      <c r="E2787" s="27">
        <v>41421</v>
      </c>
      <c r="F2787" t="s">
        <v>233</v>
      </c>
      <c r="G2787" s="27">
        <v>32102</v>
      </c>
      <c r="H2787">
        <v>28</v>
      </c>
      <c r="I2787" t="s">
        <v>244</v>
      </c>
      <c r="J2787" t="s">
        <v>250</v>
      </c>
      <c r="K2787">
        <v>0</v>
      </c>
      <c r="L2787">
        <v>4</v>
      </c>
      <c r="M2787">
        <v>0</v>
      </c>
      <c r="N2787">
        <v>0</v>
      </c>
      <c r="O2787">
        <v>1</v>
      </c>
      <c r="P2787">
        <v>0</v>
      </c>
      <c r="Q2787" s="28">
        <v>41421.513888888891</v>
      </c>
      <c r="R2787" s="28">
        <v>41437.425000000003</v>
      </c>
      <c r="S2787" t="s">
        <v>10087</v>
      </c>
      <c r="T2787" s="27">
        <v>41420</v>
      </c>
      <c r="V2787">
        <v>1</v>
      </c>
      <c r="W2787" t="s">
        <v>32</v>
      </c>
      <c r="X2787" t="s">
        <v>720</v>
      </c>
      <c r="Y2787">
        <v>1</v>
      </c>
      <c r="AA2787" t="s">
        <v>10088</v>
      </c>
      <c r="AB2787" t="s">
        <v>36</v>
      </c>
      <c r="AC2787">
        <v>0</v>
      </c>
      <c r="AD2787" s="27">
        <v>42193</v>
      </c>
      <c r="AE2787" t="s">
        <v>412</v>
      </c>
      <c r="AF2787" s="27">
        <v>42193</v>
      </c>
      <c r="AG2787" s="27">
        <v>42194</v>
      </c>
      <c r="AH2787">
        <v>0</v>
      </c>
      <c r="AN2787" t="s">
        <v>238</v>
      </c>
      <c r="AO2787">
        <v>5</v>
      </c>
      <c r="AP2787" t="s">
        <v>246</v>
      </c>
      <c r="AQ2787" s="27">
        <v>41421</v>
      </c>
      <c r="AR2787" t="s">
        <v>240</v>
      </c>
      <c r="AS2787">
        <v>4</v>
      </c>
      <c r="AT2787" t="s">
        <v>239</v>
      </c>
      <c r="AU2787" s="27">
        <v>41421</v>
      </c>
    </row>
    <row r="2788" spans="1:47" x14ac:dyDescent="0.2">
      <c r="A2788">
        <v>2787</v>
      </c>
      <c r="B2788" t="s">
        <v>10089</v>
      </c>
      <c r="C2788" t="s">
        <v>5145</v>
      </c>
      <c r="D2788" t="s">
        <v>10090</v>
      </c>
      <c r="E2788" s="27">
        <v>41586</v>
      </c>
      <c r="F2788" t="s">
        <v>294</v>
      </c>
      <c r="G2788" s="27">
        <v>28033</v>
      </c>
      <c r="H2788">
        <v>39</v>
      </c>
      <c r="I2788" t="s">
        <v>244</v>
      </c>
      <c r="J2788" t="s">
        <v>250</v>
      </c>
      <c r="K2788">
        <v>0</v>
      </c>
      <c r="L2788">
        <v>5</v>
      </c>
      <c r="M2788">
        <v>0</v>
      </c>
      <c r="N2788">
        <v>0</v>
      </c>
      <c r="O2788">
        <v>0</v>
      </c>
      <c r="P2788">
        <v>-1</v>
      </c>
      <c r="Q2788" s="28">
        <v>41585.152083333334</v>
      </c>
      <c r="R2788" s="28">
        <v>41587.316666666666</v>
      </c>
      <c r="S2788" t="s">
        <v>10091</v>
      </c>
      <c r="T2788" s="27">
        <v>41585</v>
      </c>
      <c r="V2788">
        <v>1</v>
      </c>
      <c r="W2788" t="s">
        <v>32</v>
      </c>
      <c r="X2788" t="s">
        <v>359</v>
      </c>
      <c r="Y2788">
        <v>1</v>
      </c>
      <c r="AA2788" t="s">
        <v>10092</v>
      </c>
      <c r="AB2788" t="s">
        <v>36</v>
      </c>
      <c r="AD2788" s="27">
        <v>41676</v>
      </c>
      <c r="AE2788" t="s">
        <v>404</v>
      </c>
      <c r="AH2788">
        <v>0</v>
      </c>
      <c r="AN2788" t="s">
        <v>238</v>
      </c>
      <c r="AO2788">
        <v>2</v>
      </c>
      <c r="AP2788" t="s">
        <v>239</v>
      </c>
      <c r="AQ2788" s="27">
        <v>41586</v>
      </c>
      <c r="AR2788" t="s">
        <v>240</v>
      </c>
      <c r="AS2788">
        <v>5</v>
      </c>
      <c r="AT2788" t="s">
        <v>246</v>
      </c>
      <c r="AU2788" s="27">
        <v>41586</v>
      </c>
    </row>
    <row r="2789" spans="1:47" x14ac:dyDescent="0.2">
      <c r="A2789">
        <v>2788</v>
      </c>
      <c r="B2789" t="s">
        <v>10093</v>
      </c>
      <c r="C2789" t="s">
        <v>3710</v>
      </c>
      <c r="D2789" t="s">
        <v>2032</v>
      </c>
      <c r="E2789" s="27">
        <v>41633</v>
      </c>
      <c r="F2789" t="s">
        <v>233</v>
      </c>
      <c r="G2789" s="27">
        <v>22716</v>
      </c>
      <c r="H2789">
        <v>54</v>
      </c>
      <c r="I2789" t="s">
        <v>234</v>
      </c>
      <c r="J2789" t="s">
        <v>245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-1</v>
      </c>
      <c r="Q2789" s="28">
        <v>41632.470833333333</v>
      </c>
      <c r="R2789" s="28">
        <v>41639.173611111109</v>
      </c>
      <c r="S2789" t="s">
        <v>10094</v>
      </c>
      <c r="T2789" s="27">
        <v>41632</v>
      </c>
      <c r="V2789">
        <v>1</v>
      </c>
      <c r="W2789" t="s">
        <v>32</v>
      </c>
      <c r="X2789" t="s">
        <v>583</v>
      </c>
      <c r="Y2789">
        <v>0</v>
      </c>
      <c r="AB2789" t="s">
        <v>237</v>
      </c>
      <c r="AH2789">
        <v>0</v>
      </c>
      <c r="AN2789" t="s">
        <v>238</v>
      </c>
      <c r="AO2789">
        <v>1</v>
      </c>
      <c r="AP2789" t="s">
        <v>239</v>
      </c>
      <c r="AQ2789" s="27">
        <v>41633</v>
      </c>
      <c r="AR2789" t="s">
        <v>240</v>
      </c>
      <c r="AS2789">
        <v>1</v>
      </c>
      <c r="AT2789" t="s">
        <v>239</v>
      </c>
      <c r="AU2789" s="27">
        <v>41633</v>
      </c>
    </row>
    <row r="2790" spans="1:47" x14ac:dyDescent="0.2">
      <c r="A2790">
        <v>2789</v>
      </c>
      <c r="B2790" t="s">
        <v>10095</v>
      </c>
      <c r="C2790" t="s">
        <v>1262</v>
      </c>
      <c r="D2790" t="s">
        <v>1165</v>
      </c>
      <c r="E2790" s="27">
        <v>41378</v>
      </c>
      <c r="F2790" t="s">
        <v>233</v>
      </c>
      <c r="G2790" s="27">
        <v>34574</v>
      </c>
      <c r="H2790">
        <v>21</v>
      </c>
      <c r="I2790" t="s">
        <v>259</v>
      </c>
      <c r="J2790" t="s">
        <v>353</v>
      </c>
      <c r="K2790">
        <v>0</v>
      </c>
      <c r="L2790">
        <v>4</v>
      </c>
      <c r="M2790">
        <v>0</v>
      </c>
      <c r="N2790">
        <v>0</v>
      </c>
      <c r="O2790">
        <v>0</v>
      </c>
      <c r="P2790">
        <v>657</v>
      </c>
      <c r="Q2790" s="28">
        <v>42035.357638888891</v>
      </c>
      <c r="R2790" s="28">
        <v>42088.361805555556</v>
      </c>
      <c r="S2790" t="s">
        <v>10096</v>
      </c>
      <c r="T2790" s="27">
        <v>41377</v>
      </c>
      <c r="V2790">
        <v>1</v>
      </c>
      <c r="W2790" t="s">
        <v>36</v>
      </c>
      <c r="X2790" t="s">
        <v>279</v>
      </c>
      <c r="Y2790">
        <v>1</v>
      </c>
      <c r="AA2790" t="s">
        <v>10097</v>
      </c>
      <c r="AB2790" t="s">
        <v>36</v>
      </c>
      <c r="AC2790">
        <v>0</v>
      </c>
      <c r="AD2790" s="27">
        <v>42035</v>
      </c>
      <c r="AE2790" t="s">
        <v>350</v>
      </c>
      <c r="AF2790" s="27">
        <v>42035</v>
      </c>
      <c r="AG2790" s="27">
        <v>42088</v>
      </c>
      <c r="AH2790">
        <v>1</v>
      </c>
      <c r="AJ2790" t="s">
        <v>10098</v>
      </c>
      <c r="AK2790" t="s">
        <v>462</v>
      </c>
      <c r="AL2790" s="27">
        <v>42035</v>
      </c>
      <c r="AM2790" t="s">
        <v>279</v>
      </c>
      <c r="AN2790" t="s">
        <v>238</v>
      </c>
      <c r="AO2790">
        <v>6</v>
      </c>
      <c r="AP2790" t="s">
        <v>246</v>
      </c>
      <c r="AQ2790" s="27">
        <v>41378</v>
      </c>
      <c r="AR2790" t="s">
        <v>240</v>
      </c>
      <c r="AS2790">
        <v>4</v>
      </c>
      <c r="AT2790" t="s">
        <v>239</v>
      </c>
      <c r="AU2790" s="27">
        <v>41378</v>
      </c>
    </row>
    <row r="2791" spans="1:47" x14ac:dyDescent="0.2">
      <c r="A2791">
        <v>2790</v>
      </c>
      <c r="B2791" t="s">
        <v>10099</v>
      </c>
      <c r="C2791" t="s">
        <v>10100</v>
      </c>
      <c r="D2791" t="s">
        <v>10101</v>
      </c>
      <c r="E2791" s="27">
        <v>41591</v>
      </c>
      <c r="F2791" t="s">
        <v>233</v>
      </c>
      <c r="G2791" s="27">
        <v>26552</v>
      </c>
      <c r="H2791">
        <v>43</v>
      </c>
      <c r="I2791" t="s">
        <v>244</v>
      </c>
      <c r="J2791" t="s">
        <v>245</v>
      </c>
      <c r="K2791">
        <v>0</v>
      </c>
      <c r="L2791">
        <v>4</v>
      </c>
      <c r="M2791">
        <v>0</v>
      </c>
      <c r="N2791">
        <v>0</v>
      </c>
      <c r="O2791">
        <v>0</v>
      </c>
      <c r="P2791">
        <v>-1</v>
      </c>
      <c r="Q2791" s="28">
        <v>41590.396527777775</v>
      </c>
      <c r="R2791" s="28">
        <v>41591.161805555559</v>
      </c>
      <c r="S2791" t="s">
        <v>10102</v>
      </c>
      <c r="T2791" s="27">
        <v>41590</v>
      </c>
      <c r="V2791">
        <v>1</v>
      </c>
      <c r="W2791" t="s">
        <v>36</v>
      </c>
      <c r="X2791" t="s">
        <v>780</v>
      </c>
      <c r="Y2791">
        <v>0</v>
      </c>
      <c r="AB2791" t="s">
        <v>237</v>
      </c>
      <c r="AH2791">
        <v>0</v>
      </c>
      <c r="AN2791" t="s">
        <v>238</v>
      </c>
      <c r="AO2791">
        <v>1</v>
      </c>
      <c r="AP2791" t="s">
        <v>239</v>
      </c>
      <c r="AQ2791" s="27">
        <v>41591</v>
      </c>
      <c r="AR2791" t="s">
        <v>240</v>
      </c>
      <c r="AS2791">
        <v>4</v>
      </c>
      <c r="AT2791" t="s">
        <v>239</v>
      </c>
      <c r="AU2791" s="27">
        <v>41591</v>
      </c>
    </row>
    <row r="2792" spans="1:47" x14ac:dyDescent="0.2">
      <c r="A2792">
        <v>2791</v>
      </c>
      <c r="B2792" t="s">
        <v>10103</v>
      </c>
      <c r="C2792" t="s">
        <v>10104</v>
      </c>
      <c r="D2792" t="s">
        <v>2846</v>
      </c>
      <c r="E2792" s="27">
        <v>41991</v>
      </c>
      <c r="F2792" t="s">
        <v>294</v>
      </c>
      <c r="G2792" s="27">
        <v>25372</v>
      </c>
      <c r="H2792">
        <v>46</v>
      </c>
      <c r="I2792" t="s">
        <v>234</v>
      </c>
      <c r="J2792" t="s">
        <v>250</v>
      </c>
      <c r="K2792">
        <v>0</v>
      </c>
      <c r="L2792">
        <v>7</v>
      </c>
      <c r="M2792">
        <v>0</v>
      </c>
      <c r="N2792">
        <v>0</v>
      </c>
      <c r="O2792">
        <v>0</v>
      </c>
      <c r="P2792">
        <v>-1</v>
      </c>
      <c r="Q2792" s="28">
        <v>41990.45416666667</v>
      </c>
      <c r="R2792" s="28">
        <v>42045.331250000003</v>
      </c>
      <c r="S2792" t="s">
        <v>10105</v>
      </c>
      <c r="T2792" s="27">
        <v>41990</v>
      </c>
      <c r="V2792">
        <v>1</v>
      </c>
      <c r="W2792" t="s">
        <v>32</v>
      </c>
      <c r="X2792" t="s">
        <v>359</v>
      </c>
      <c r="Y2792">
        <v>0</v>
      </c>
      <c r="AB2792" t="s">
        <v>237</v>
      </c>
      <c r="AH2792">
        <v>0</v>
      </c>
      <c r="AN2792" t="s">
        <v>238</v>
      </c>
      <c r="AO2792">
        <v>9</v>
      </c>
      <c r="AP2792" t="s">
        <v>269</v>
      </c>
      <c r="AQ2792" s="27">
        <v>41991</v>
      </c>
      <c r="AR2792" t="s">
        <v>240</v>
      </c>
      <c r="AS2792">
        <v>7</v>
      </c>
      <c r="AT2792" t="s">
        <v>246</v>
      </c>
      <c r="AU2792" s="27">
        <v>41991</v>
      </c>
    </row>
    <row r="2793" spans="1:47" x14ac:dyDescent="0.2">
      <c r="A2793">
        <v>2792</v>
      </c>
      <c r="B2793" t="s">
        <v>10106</v>
      </c>
      <c r="C2793" t="s">
        <v>10107</v>
      </c>
      <c r="D2793" t="s">
        <v>10108</v>
      </c>
      <c r="E2793" s="27">
        <v>41522</v>
      </c>
      <c r="F2793" t="s">
        <v>233</v>
      </c>
      <c r="G2793" s="27">
        <v>31028</v>
      </c>
      <c r="H2793">
        <v>31</v>
      </c>
      <c r="I2793" t="s">
        <v>244</v>
      </c>
      <c r="J2793" t="s">
        <v>250</v>
      </c>
      <c r="K2793">
        <v>0</v>
      </c>
      <c r="L2793">
        <v>10</v>
      </c>
      <c r="M2793">
        <v>0</v>
      </c>
      <c r="N2793">
        <v>0</v>
      </c>
      <c r="O2793">
        <v>5</v>
      </c>
      <c r="P2793">
        <v>0</v>
      </c>
      <c r="Q2793" s="28">
        <v>41522.068749999999</v>
      </c>
      <c r="R2793" s="28">
        <v>41522.322222222225</v>
      </c>
      <c r="S2793" t="s">
        <v>10109</v>
      </c>
      <c r="T2793" s="27">
        <v>41522</v>
      </c>
      <c r="V2793">
        <v>0</v>
      </c>
      <c r="W2793" t="s">
        <v>36</v>
      </c>
      <c r="X2793" t="s">
        <v>279</v>
      </c>
      <c r="Y2793">
        <v>0</v>
      </c>
      <c r="AB2793" t="s">
        <v>237</v>
      </c>
      <c r="AH2793">
        <v>0</v>
      </c>
      <c r="AN2793" t="s">
        <v>238</v>
      </c>
      <c r="AO2793">
        <v>10</v>
      </c>
      <c r="AP2793" t="s">
        <v>269</v>
      </c>
      <c r="AQ2793" s="27">
        <v>41522</v>
      </c>
      <c r="AR2793" t="s">
        <v>240</v>
      </c>
      <c r="AS2793">
        <v>10</v>
      </c>
      <c r="AT2793" t="s">
        <v>269</v>
      </c>
      <c r="AU2793" s="27">
        <v>41522</v>
      </c>
    </row>
    <row r="2794" spans="1:47" x14ac:dyDescent="0.2">
      <c r="A2794">
        <v>2793</v>
      </c>
      <c r="B2794" t="s">
        <v>10110</v>
      </c>
      <c r="C2794" t="s">
        <v>9997</v>
      </c>
      <c r="D2794" t="s">
        <v>4607</v>
      </c>
      <c r="E2794" s="27">
        <v>41308</v>
      </c>
      <c r="F2794" t="s">
        <v>233</v>
      </c>
      <c r="G2794" s="27">
        <v>31169</v>
      </c>
      <c r="H2794">
        <v>30</v>
      </c>
      <c r="I2794" t="s">
        <v>244</v>
      </c>
      <c r="J2794" t="s">
        <v>250</v>
      </c>
      <c r="K2794">
        <v>4</v>
      </c>
      <c r="L2794">
        <v>10</v>
      </c>
      <c r="M2794">
        <v>1</v>
      </c>
      <c r="N2794">
        <v>0</v>
      </c>
      <c r="O2794">
        <v>11</v>
      </c>
      <c r="P2794">
        <v>0</v>
      </c>
      <c r="Q2794" s="28">
        <v>41308.099305555559</v>
      </c>
      <c r="R2794" s="28">
        <v>41425.243750000001</v>
      </c>
      <c r="S2794" t="s">
        <v>10111</v>
      </c>
      <c r="T2794" s="27">
        <v>41308</v>
      </c>
      <c r="V2794">
        <v>0</v>
      </c>
      <c r="W2794" t="s">
        <v>32</v>
      </c>
      <c r="X2794" t="s">
        <v>453</v>
      </c>
      <c r="Y2794">
        <v>0</v>
      </c>
      <c r="AB2794" t="s">
        <v>237</v>
      </c>
      <c r="AH2794">
        <v>0</v>
      </c>
      <c r="AN2794" t="s">
        <v>238</v>
      </c>
      <c r="AO2794">
        <v>9</v>
      </c>
      <c r="AP2794" t="s">
        <v>269</v>
      </c>
      <c r="AQ2794" s="27">
        <v>41308</v>
      </c>
      <c r="AR2794" t="s">
        <v>240</v>
      </c>
      <c r="AS2794">
        <v>10</v>
      </c>
      <c r="AT2794" t="s">
        <v>269</v>
      </c>
      <c r="AU2794" s="27">
        <v>41308</v>
      </c>
    </row>
    <row r="2795" spans="1:47" x14ac:dyDescent="0.2">
      <c r="A2795">
        <v>2794</v>
      </c>
      <c r="B2795" t="s">
        <v>10112</v>
      </c>
      <c r="C2795" t="s">
        <v>10113</v>
      </c>
      <c r="D2795" t="s">
        <v>4401</v>
      </c>
      <c r="E2795" s="27">
        <v>41561</v>
      </c>
      <c r="F2795" t="s">
        <v>233</v>
      </c>
      <c r="G2795" s="27">
        <v>32403</v>
      </c>
      <c r="H2795">
        <v>27</v>
      </c>
      <c r="I2795" t="s">
        <v>244</v>
      </c>
      <c r="J2795" t="s">
        <v>245</v>
      </c>
      <c r="K2795">
        <v>0</v>
      </c>
      <c r="L2795">
        <v>4</v>
      </c>
      <c r="M2795">
        <v>1</v>
      </c>
      <c r="N2795">
        <v>3</v>
      </c>
      <c r="O2795">
        <v>4</v>
      </c>
      <c r="P2795">
        <v>-1</v>
      </c>
      <c r="Q2795" s="28">
        <v>41560.136805555558</v>
      </c>
      <c r="R2795" s="28">
        <v>41561.248611111114</v>
      </c>
      <c r="S2795" t="s">
        <v>10114</v>
      </c>
      <c r="T2795" s="27">
        <v>41560</v>
      </c>
      <c r="V2795">
        <v>1</v>
      </c>
      <c r="W2795" t="s">
        <v>36</v>
      </c>
      <c r="X2795" t="s">
        <v>279</v>
      </c>
      <c r="Y2795">
        <v>1</v>
      </c>
      <c r="AA2795" t="s">
        <v>10115</v>
      </c>
      <c r="AB2795" t="s">
        <v>36</v>
      </c>
      <c r="AD2795" s="27">
        <v>41948</v>
      </c>
      <c r="AE2795" t="s">
        <v>412</v>
      </c>
      <c r="AH2795">
        <v>0</v>
      </c>
      <c r="AN2795" t="s">
        <v>238</v>
      </c>
      <c r="AO2795">
        <v>6</v>
      </c>
      <c r="AP2795" t="s">
        <v>246</v>
      </c>
      <c r="AQ2795" s="27">
        <v>41561</v>
      </c>
      <c r="AR2795" t="s">
        <v>240</v>
      </c>
      <c r="AS2795">
        <v>4</v>
      </c>
      <c r="AT2795" t="s">
        <v>239</v>
      </c>
      <c r="AU2795" s="27">
        <v>41561</v>
      </c>
    </row>
    <row r="2796" spans="1:47" x14ac:dyDescent="0.2">
      <c r="A2796">
        <v>2795</v>
      </c>
      <c r="B2796" t="s">
        <v>10116</v>
      </c>
      <c r="C2796" t="s">
        <v>3523</v>
      </c>
      <c r="D2796" t="s">
        <v>381</v>
      </c>
      <c r="E2796" s="27">
        <v>41981</v>
      </c>
      <c r="F2796" t="s">
        <v>233</v>
      </c>
      <c r="G2796" s="27">
        <v>20400</v>
      </c>
      <c r="H2796">
        <v>60</v>
      </c>
      <c r="I2796" t="s">
        <v>234</v>
      </c>
      <c r="J2796" t="s">
        <v>250</v>
      </c>
      <c r="K2796">
        <v>0</v>
      </c>
      <c r="L2796">
        <v>7</v>
      </c>
      <c r="M2796">
        <v>0</v>
      </c>
      <c r="N2796">
        <v>0</v>
      </c>
      <c r="O2796">
        <v>15</v>
      </c>
      <c r="P2796">
        <v>-1</v>
      </c>
      <c r="Q2796" s="28">
        <v>41980.395138888889</v>
      </c>
      <c r="R2796" s="28">
        <v>42065.484027777777</v>
      </c>
      <c r="S2796" t="s">
        <v>10117</v>
      </c>
      <c r="T2796" s="27">
        <v>41980</v>
      </c>
      <c r="V2796">
        <v>1</v>
      </c>
      <c r="W2796" t="s">
        <v>32</v>
      </c>
      <c r="X2796" t="s">
        <v>494</v>
      </c>
      <c r="Y2796">
        <v>0</v>
      </c>
      <c r="AB2796" t="s">
        <v>237</v>
      </c>
      <c r="AH2796">
        <v>0</v>
      </c>
      <c r="AN2796" t="s">
        <v>238</v>
      </c>
      <c r="AO2796">
        <v>1</v>
      </c>
      <c r="AP2796" t="s">
        <v>239</v>
      </c>
      <c r="AQ2796" s="27">
        <v>41981</v>
      </c>
      <c r="AR2796" t="s">
        <v>240</v>
      </c>
      <c r="AS2796">
        <v>7</v>
      </c>
      <c r="AT2796" t="s">
        <v>246</v>
      </c>
      <c r="AU2796" s="27">
        <v>41981</v>
      </c>
    </row>
    <row r="2797" spans="1:47" x14ac:dyDescent="0.2">
      <c r="A2797">
        <v>2796</v>
      </c>
      <c r="B2797" t="s">
        <v>10118</v>
      </c>
      <c r="C2797" t="s">
        <v>1286</v>
      </c>
      <c r="D2797" t="s">
        <v>10119</v>
      </c>
      <c r="E2797" s="27">
        <v>41766</v>
      </c>
      <c r="F2797" t="s">
        <v>233</v>
      </c>
      <c r="G2797" s="27">
        <v>22925</v>
      </c>
      <c r="H2797">
        <v>53</v>
      </c>
      <c r="I2797" t="s">
        <v>234</v>
      </c>
      <c r="J2797" t="s">
        <v>245</v>
      </c>
      <c r="K2797">
        <v>0</v>
      </c>
      <c r="L2797">
        <v>2</v>
      </c>
      <c r="M2797">
        <v>0</v>
      </c>
      <c r="N2797">
        <v>0</v>
      </c>
      <c r="O2797">
        <v>3</v>
      </c>
      <c r="P2797">
        <v>-180</v>
      </c>
      <c r="Q2797" s="28">
        <v>41586.05972222222</v>
      </c>
      <c r="R2797" s="28">
        <v>41766.430555555555</v>
      </c>
      <c r="S2797" t="s">
        <v>10120</v>
      </c>
      <c r="U2797" s="27">
        <v>41586</v>
      </c>
      <c r="V2797">
        <v>180</v>
      </c>
      <c r="W2797" t="s">
        <v>32</v>
      </c>
      <c r="X2797" t="s">
        <v>274</v>
      </c>
      <c r="Y2797">
        <v>0</v>
      </c>
      <c r="AB2797" t="s">
        <v>237</v>
      </c>
      <c r="AH2797">
        <v>0</v>
      </c>
      <c r="AN2797" t="s">
        <v>238</v>
      </c>
      <c r="AO2797">
        <v>1</v>
      </c>
      <c r="AP2797" t="s">
        <v>239</v>
      </c>
      <c r="AQ2797" s="27">
        <v>41766</v>
      </c>
      <c r="AR2797" t="s">
        <v>240</v>
      </c>
      <c r="AS2797">
        <v>2</v>
      </c>
      <c r="AT2797" t="s">
        <v>239</v>
      </c>
      <c r="AU2797" s="27">
        <v>41766</v>
      </c>
    </row>
    <row r="2798" spans="1:47" x14ac:dyDescent="0.2">
      <c r="A2798">
        <v>2797</v>
      </c>
      <c r="B2798" t="s">
        <v>10121</v>
      </c>
      <c r="C2798" t="s">
        <v>1584</v>
      </c>
      <c r="D2798" t="s">
        <v>10122</v>
      </c>
      <c r="E2798" s="27">
        <v>41638</v>
      </c>
      <c r="F2798" t="s">
        <v>233</v>
      </c>
      <c r="G2798" s="27">
        <v>32068</v>
      </c>
      <c r="H2798">
        <v>28</v>
      </c>
      <c r="I2798" t="s">
        <v>244</v>
      </c>
      <c r="J2798" t="s">
        <v>250</v>
      </c>
      <c r="K2798">
        <v>0</v>
      </c>
      <c r="L2798">
        <v>2</v>
      </c>
      <c r="M2798">
        <v>0</v>
      </c>
      <c r="N2798">
        <v>0</v>
      </c>
      <c r="O2798">
        <v>0</v>
      </c>
      <c r="P2798">
        <v>-1</v>
      </c>
      <c r="Q2798" s="28">
        <v>41637.226388888892</v>
      </c>
      <c r="R2798" s="28">
        <v>41638.348611111112</v>
      </c>
      <c r="S2798" t="s">
        <v>10123</v>
      </c>
      <c r="T2798" s="27">
        <v>41637</v>
      </c>
      <c r="V2798">
        <v>1</v>
      </c>
      <c r="W2798" t="s">
        <v>36</v>
      </c>
      <c r="X2798" t="s">
        <v>279</v>
      </c>
      <c r="Y2798">
        <v>1</v>
      </c>
      <c r="AA2798" t="s">
        <v>10124</v>
      </c>
      <c r="AB2798" t="s">
        <v>36</v>
      </c>
      <c r="AC2798">
        <v>0</v>
      </c>
      <c r="AD2798" s="27">
        <v>42013</v>
      </c>
      <c r="AE2798" t="s">
        <v>263</v>
      </c>
      <c r="AF2798" s="27">
        <v>42013</v>
      </c>
      <c r="AG2798" s="27">
        <v>42013</v>
      </c>
      <c r="AH2798">
        <v>0</v>
      </c>
      <c r="AN2798" t="s">
        <v>238</v>
      </c>
      <c r="AO2798">
        <v>2</v>
      </c>
      <c r="AP2798" t="s">
        <v>239</v>
      </c>
      <c r="AQ2798" s="27">
        <v>41638</v>
      </c>
      <c r="AR2798" t="s">
        <v>240</v>
      </c>
      <c r="AS2798">
        <v>2</v>
      </c>
      <c r="AT2798" t="s">
        <v>239</v>
      </c>
      <c r="AU2798" s="27">
        <v>41638</v>
      </c>
    </row>
    <row r="2799" spans="1:47" x14ac:dyDescent="0.2">
      <c r="A2799">
        <v>2798</v>
      </c>
      <c r="B2799" t="s">
        <v>10125</v>
      </c>
      <c r="C2799" t="s">
        <v>9997</v>
      </c>
      <c r="D2799" t="s">
        <v>10126</v>
      </c>
      <c r="E2799" s="27">
        <v>41823</v>
      </c>
      <c r="F2799" t="s">
        <v>233</v>
      </c>
      <c r="G2799" s="27">
        <v>25429</v>
      </c>
      <c r="H2799">
        <v>46</v>
      </c>
      <c r="I2799" t="s">
        <v>234</v>
      </c>
      <c r="J2799" t="s">
        <v>245</v>
      </c>
      <c r="K2799">
        <v>0</v>
      </c>
      <c r="L2799">
        <v>1</v>
      </c>
      <c r="M2799">
        <v>0</v>
      </c>
      <c r="N2799">
        <v>0</v>
      </c>
      <c r="O2799">
        <v>1</v>
      </c>
      <c r="P2799">
        <v>-22</v>
      </c>
      <c r="Q2799" s="28">
        <v>41801.236111111109</v>
      </c>
      <c r="R2799" s="28">
        <v>41823.444444444445</v>
      </c>
      <c r="S2799" t="s">
        <v>10127</v>
      </c>
      <c r="T2799" s="27">
        <v>41800</v>
      </c>
      <c r="V2799">
        <v>23</v>
      </c>
      <c r="W2799" t="s">
        <v>32</v>
      </c>
      <c r="X2799" t="s">
        <v>834</v>
      </c>
      <c r="Y2799">
        <v>0</v>
      </c>
      <c r="AB2799" t="s">
        <v>237</v>
      </c>
      <c r="AH2799">
        <v>0</v>
      </c>
      <c r="AN2799" t="s">
        <v>238</v>
      </c>
      <c r="AO2799">
        <v>1</v>
      </c>
      <c r="AP2799" t="s">
        <v>239</v>
      </c>
      <c r="AQ2799" s="27">
        <v>41823</v>
      </c>
      <c r="AR2799" t="s">
        <v>240</v>
      </c>
      <c r="AS2799">
        <v>1</v>
      </c>
      <c r="AT2799" t="s">
        <v>239</v>
      </c>
      <c r="AU2799" s="27">
        <v>41823</v>
      </c>
    </row>
    <row r="2800" spans="1:47" x14ac:dyDescent="0.2">
      <c r="A2800">
        <v>2799</v>
      </c>
      <c r="B2800" t="s">
        <v>10128</v>
      </c>
      <c r="C2800" t="s">
        <v>603</v>
      </c>
      <c r="D2800" t="s">
        <v>10129</v>
      </c>
      <c r="E2800" s="27">
        <v>41958</v>
      </c>
      <c r="F2800" t="s">
        <v>233</v>
      </c>
      <c r="G2800" s="27">
        <v>34059</v>
      </c>
      <c r="H2800">
        <v>23</v>
      </c>
      <c r="I2800" t="s">
        <v>259</v>
      </c>
      <c r="J2800" t="s">
        <v>250</v>
      </c>
      <c r="K2800">
        <v>0</v>
      </c>
      <c r="L2800">
        <v>8</v>
      </c>
      <c r="M2800">
        <v>0</v>
      </c>
      <c r="N2800">
        <v>0</v>
      </c>
      <c r="O2800">
        <v>4</v>
      </c>
      <c r="P2800">
        <v>-1</v>
      </c>
      <c r="Q2800" s="28">
        <v>41957.518750000003</v>
      </c>
      <c r="R2800" s="28">
        <v>41959.125694444447</v>
      </c>
      <c r="S2800" t="s">
        <v>10130</v>
      </c>
      <c r="T2800" s="27">
        <v>41957</v>
      </c>
      <c r="V2800">
        <v>1</v>
      </c>
      <c r="W2800" t="s">
        <v>32</v>
      </c>
      <c r="X2800" t="s">
        <v>261</v>
      </c>
      <c r="Y2800">
        <v>0</v>
      </c>
      <c r="AB2800" t="s">
        <v>237</v>
      </c>
      <c r="AH2800">
        <v>0</v>
      </c>
      <c r="AN2800" t="s">
        <v>238</v>
      </c>
      <c r="AO2800">
        <v>5</v>
      </c>
      <c r="AP2800" t="s">
        <v>246</v>
      </c>
      <c r="AQ2800" s="27">
        <v>41958</v>
      </c>
      <c r="AR2800" t="s">
        <v>240</v>
      </c>
      <c r="AS2800">
        <v>8</v>
      </c>
      <c r="AT2800" t="s">
        <v>269</v>
      </c>
      <c r="AU2800" s="27">
        <v>41958</v>
      </c>
    </row>
    <row r="2801" spans="1:47" x14ac:dyDescent="0.2">
      <c r="A2801">
        <v>2800</v>
      </c>
      <c r="B2801" t="s">
        <v>10131</v>
      </c>
      <c r="C2801" t="s">
        <v>10132</v>
      </c>
      <c r="D2801" t="s">
        <v>6192</v>
      </c>
      <c r="E2801" s="27">
        <v>41379</v>
      </c>
      <c r="F2801" t="s">
        <v>233</v>
      </c>
      <c r="G2801" s="27">
        <v>33515</v>
      </c>
      <c r="H2801">
        <v>24</v>
      </c>
      <c r="I2801" t="s">
        <v>259</v>
      </c>
      <c r="J2801" t="s">
        <v>250</v>
      </c>
      <c r="K2801">
        <v>0</v>
      </c>
      <c r="L2801">
        <v>7</v>
      </c>
      <c r="M2801">
        <v>0</v>
      </c>
      <c r="N2801">
        <v>0</v>
      </c>
      <c r="O2801">
        <v>0</v>
      </c>
      <c r="P2801">
        <v>-1</v>
      </c>
      <c r="Q2801" s="28">
        <v>41378.424305555556</v>
      </c>
      <c r="R2801" s="28">
        <v>41379.161111111112</v>
      </c>
      <c r="S2801" t="s">
        <v>10133</v>
      </c>
      <c r="T2801" s="27">
        <v>41378</v>
      </c>
      <c r="V2801">
        <v>1</v>
      </c>
      <c r="W2801" t="s">
        <v>36</v>
      </c>
      <c r="X2801" t="s">
        <v>681</v>
      </c>
      <c r="Y2801">
        <v>0</v>
      </c>
      <c r="AB2801" t="s">
        <v>237</v>
      </c>
      <c r="AH2801">
        <v>0</v>
      </c>
      <c r="AN2801" t="s">
        <v>238</v>
      </c>
      <c r="AO2801">
        <v>4</v>
      </c>
      <c r="AP2801" t="s">
        <v>239</v>
      </c>
      <c r="AQ2801" s="27">
        <v>41379</v>
      </c>
      <c r="AR2801" t="s">
        <v>240</v>
      </c>
      <c r="AS2801">
        <v>7</v>
      </c>
      <c r="AT2801" t="s">
        <v>246</v>
      </c>
      <c r="AU2801" s="27">
        <v>41379</v>
      </c>
    </row>
    <row r="2802" spans="1:47" x14ac:dyDescent="0.2">
      <c r="A2802">
        <v>2801</v>
      </c>
      <c r="B2802" t="s">
        <v>10134</v>
      </c>
      <c r="C2802" t="s">
        <v>10135</v>
      </c>
      <c r="D2802" t="s">
        <v>3455</v>
      </c>
      <c r="E2802" s="27">
        <v>41705</v>
      </c>
      <c r="F2802" t="s">
        <v>233</v>
      </c>
      <c r="G2802" s="27">
        <v>31512</v>
      </c>
      <c r="H2802">
        <v>30</v>
      </c>
      <c r="I2802" t="s">
        <v>244</v>
      </c>
      <c r="J2802" t="s">
        <v>22</v>
      </c>
      <c r="K2802">
        <v>0</v>
      </c>
      <c r="L2802">
        <v>5</v>
      </c>
      <c r="M2802">
        <v>0</v>
      </c>
      <c r="N2802">
        <v>0</v>
      </c>
      <c r="O2802">
        <v>5</v>
      </c>
      <c r="P2802">
        <v>-1</v>
      </c>
      <c r="Q2802" s="28">
        <v>41704.170138888891</v>
      </c>
      <c r="R2802" s="28">
        <v>41725.178472222222</v>
      </c>
      <c r="S2802" t="s">
        <v>10136</v>
      </c>
      <c r="T2802" s="27">
        <v>41704</v>
      </c>
      <c r="V2802">
        <v>1</v>
      </c>
      <c r="W2802" t="s">
        <v>36</v>
      </c>
      <c r="X2802" t="s">
        <v>555</v>
      </c>
      <c r="Y2802">
        <v>0</v>
      </c>
      <c r="AB2802" t="s">
        <v>237</v>
      </c>
      <c r="AH2802">
        <v>0</v>
      </c>
      <c r="AN2802" t="s">
        <v>238</v>
      </c>
      <c r="AO2802">
        <v>2</v>
      </c>
      <c r="AP2802" t="s">
        <v>239</v>
      </c>
      <c r="AQ2802" s="27">
        <v>41705</v>
      </c>
      <c r="AR2802" t="s">
        <v>240</v>
      </c>
      <c r="AS2802">
        <v>5</v>
      </c>
      <c r="AT2802" t="s">
        <v>246</v>
      </c>
      <c r="AU2802" s="27">
        <v>41705</v>
      </c>
    </row>
    <row r="2803" spans="1:47" x14ac:dyDescent="0.2">
      <c r="A2803">
        <v>2802</v>
      </c>
      <c r="B2803" t="s">
        <v>10137</v>
      </c>
      <c r="C2803" t="s">
        <v>387</v>
      </c>
      <c r="D2803" t="s">
        <v>9969</v>
      </c>
      <c r="E2803" s="27">
        <v>41683</v>
      </c>
      <c r="F2803" t="s">
        <v>233</v>
      </c>
      <c r="G2803" s="27">
        <v>26435</v>
      </c>
      <c r="H2803">
        <v>43</v>
      </c>
      <c r="I2803" t="s">
        <v>244</v>
      </c>
      <c r="J2803" t="s">
        <v>245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 s="28">
        <v>41683.173611111109</v>
      </c>
      <c r="R2803" s="28">
        <v>41683.536111111112</v>
      </c>
      <c r="S2803" t="s">
        <v>10138</v>
      </c>
      <c r="T2803" s="27">
        <v>41683</v>
      </c>
      <c r="V2803">
        <v>0</v>
      </c>
      <c r="W2803" t="s">
        <v>36</v>
      </c>
      <c r="X2803" t="s">
        <v>422</v>
      </c>
      <c r="Y2803">
        <v>0</v>
      </c>
      <c r="AB2803" t="s">
        <v>237</v>
      </c>
      <c r="AH2803">
        <v>0</v>
      </c>
      <c r="AN2803" t="s">
        <v>238</v>
      </c>
      <c r="AO2803">
        <v>1</v>
      </c>
      <c r="AP2803" t="s">
        <v>239</v>
      </c>
      <c r="AQ2803" s="27">
        <v>41683</v>
      </c>
      <c r="AR2803" t="s">
        <v>240</v>
      </c>
      <c r="AS2803">
        <v>1</v>
      </c>
      <c r="AT2803" t="s">
        <v>239</v>
      </c>
      <c r="AU2803" s="27">
        <v>41683</v>
      </c>
    </row>
    <row r="2804" spans="1:47" x14ac:dyDescent="0.2">
      <c r="A2804">
        <v>2803</v>
      </c>
      <c r="B2804" t="s">
        <v>10139</v>
      </c>
      <c r="C2804" t="s">
        <v>1127</v>
      </c>
      <c r="D2804" t="s">
        <v>10140</v>
      </c>
      <c r="E2804" s="27">
        <v>41819</v>
      </c>
      <c r="F2804" t="s">
        <v>233</v>
      </c>
      <c r="G2804" s="27">
        <v>17104</v>
      </c>
      <c r="H2804">
        <v>69</v>
      </c>
      <c r="I2804" t="s">
        <v>234</v>
      </c>
      <c r="J2804" t="s">
        <v>245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-1</v>
      </c>
      <c r="Q2804" s="28">
        <v>41818.286111111112</v>
      </c>
      <c r="R2804" s="28">
        <v>41832.348611111112</v>
      </c>
      <c r="S2804" t="s">
        <v>10141</v>
      </c>
      <c r="T2804" s="27">
        <v>41818</v>
      </c>
      <c r="V2804">
        <v>1</v>
      </c>
      <c r="W2804" t="s">
        <v>32</v>
      </c>
      <c r="X2804" t="s">
        <v>2529</v>
      </c>
      <c r="Y2804">
        <v>0</v>
      </c>
      <c r="AB2804" t="s">
        <v>237</v>
      </c>
      <c r="AH2804">
        <v>0</v>
      </c>
      <c r="AN2804" t="s">
        <v>238</v>
      </c>
      <c r="AO2804">
        <v>1</v>
      </c>
      <c r="AP2804" t="s">
        <v>239</v>
      </c>
      <c r="AQ2804" s="27">
        <v>41819</v>
      </c>
      <c r="AR2804" t="s">
        <v>240</v>
      </c>
      <c r="AS2804">
        <v>1</v>
      </c>
      <c r="AT2804" t="s">
        <v>239</v>
      </c>
      <c r="AU2804" s="27">
        <v>41819</v>
      </c>
    </row>
    <row r="2805" spans="1:47" x14ac:dyDescent="0.2">
      <c r="A2805">
        <v>2804</v>
      </c>
      <c r="B2805" t="s">
        <v>10142</v>
      </c>
      <c r="C2805" t="s">
        <v>1246</v>
      </c>
      <c r="D2805" t="s">
        <v>10143</v>
      </c>
      <c r="E2805" s="27">
        <v>41696</v>
      </c>
      <c r="F2805" t="s">
        <v>233</v>
      </c>
      <c r="G2805" s="27">
        <v>26336</v>
      </c>
      <c r="H2805">
        <v>44</v>
      </c>
      <c r="I2805" t="s">
        <v>244</v>
      </c>
      <c r="J2805" t="s">
        <v>250</v>
      </c>
      <c r="K2805">
        <v>0</v>
      </c>
      <c r="L2805">
        <v>4</v>
      </c>
      <c r="M2805">
        <v>0</v>
      </c>
      <c r="N2805">
        <v>0</v>
      </c>
      <c r="O2805">
        <v>10</v>
      </c>
      <c r="P2805">
        <v>-7</v>
      </c>
      <c r="Q2805" s="28">
        <v>41689.224305555559</v>
      </c>
      <c r="R2805" s="28">
        <v>41694.363194444442</v>
      </c>
      <c r="S2805" t="s">
        <v>10144</v>
      </c>
      <c r="T2805" s="27">
        <v>41689</v>
      </c>
      <c r="V2805">
        <v>7</v>
      </c>
      <c r="W2805" t="s">
        <v>36</v>
      </c>
      <c r="X2805" t="s">
        <v>263</v>
      </c>
      <c r="Y2805">
        <v>1</v>
      </c>
      <c r="AA2805" t="s">
        <v>10145</v>
      </c>
      <c r="AB2805" t="s">
        <v>32</v>
      </c>
      <c r="AC2805">
        <v>0</v>
      </c>
      <c r="AD2805" s="27">
        <v>42131</v>
      </c>
      <c r="AE2805" t="s">
        <v>402</v>
      </c>
      <c r="AF2805" s="27">
        <v>42131</v>
      </c>
      <c r="AG2805" s="27">
        <v>42152</v>
      </c>
      <c r="AH2805">
        <v>0</v>
      </c>
      <c r="AN2805" t="s">
        <v>238</v>
      </c>
      <c r="AO2805">
        <v>2</v>
      </c>
      <c r="AP2805" t="s">
        <v>239</v>
      </c>
      <c r="AQ2805" s="27">
        <v>41696</v>
      </c>
      <c r="AR2805" t="s">
        <v>240</v>
      </c>
      <c r="AS2805">
        <v>4</v>
      </c>
      <c r="AT2805" t="s">
        <v>239</v>
      </c>
      <c r="AU2805" s="27">
        <v>41696</v>
      </c>
    </row>
    <row r="2806" spans="1:47" x14ac:dyDescent="0.2">
      <c r="A2806">
        <v>2805</v>
      </c>
      <c r="B2806" t="s">
        <v>10146</v>
      </c>
      <c r="C2806" t="s">
        <v>10147</v>
      </c>
      <c r="D2806" t="s">
        <v>1110</v>
      </c>
      <c r="E2806" s="27">
        <v>41509</v>
      </c>
      <c r="F2806" t="s">
        <v>233</v>
      </c>
      <c r="G2806" s="27">
        <v>23633</v>
      </c>
      <c r="H2806">
        <v>51</v>
      </c>
      <c r="I2806" t="s">
        <v>234</v>
      </c>
      <c r="J2806" t="s">
        <v>250</v>
      </c>
      <c r="K2806">
        <v>0</v>
      </c>
      <c r="L2806">
        <v>7</v>
      </c>
      <c r="M2806">
        <v>0</v>
      </c>
      <c r="N2806">
        <v>0</v>
      </c>
      <c r="O2806">
        <v>4</v>
      </c>
      <c r="P2806">
        <v>-44</v>
      </c>
      <c r="Q2806" s="28">
        <v>41465.095138888886</v>
      </c>
      <c r="R2806" s="28">
        <v>41495.370138888888</v>
      </c>
      <c r="S2806" t="s">
        <v>10148</v>
      </c>
      <c r="U2806" s="27">
        <v>41464</v>
      </c>
      <c r="V2806">
        <v>45</v>
      </c>
      <c r="W2806" t="s">
        <v>32</v>
      </c>
      <c r="X2806" t="s">
        <v>274</v>
      </c>
      <c r="Y2806">
        <v>0</v>
      </c>
      <c r="AB2806" t="s">
        <v>237</v>
      </c>
      <c r="AH2806">
        <v>0</v>
      </c>
      <c r="AN2806" t="s">
        <v>238</v>
      </c>
      <c r="AO2806">
        <v>6</v>
      </c>
      <c r="AP2806" t="s">
        <v>246</v>
      </c>
      <c r="AQ2806" s="27">
        <v>41509</v>
      </c>
      <c r="AR2806" t="s">
        <v>240</v>
      </c>
      <c r="AS2806">
        <v>7</v>
      </c>
      <c r="AT2806" t="s">
        <v>246</v>
      </c>
      <c r="AU2806" s="27">
        <v>41509</v>
      </c>
    </row>
    <row r="2807" spans="1:47" x14ac:dyDescent="0.2">
      <c r="A2807">
        <v>2806</v>
      </c>
      <c r="B2807" t="s">
        <v>10149</v>
      </c>
      <c r="C2807" t="s">
        <v>10150</v>
      </c>
      <c r="D2807" t="s">
        <v>10151</v>
      </c>
      <c r="E2807" s="27">
        <v>41785</v>
      </c>
      <c r="F2807" t="s">
        <v>233</v>
      </c>
      <c r="G2807" s="27">
        <v>33004</v>
      </c>
      <c r="H2807">
        <v>25</v>
      </c>
      <c r="I2807" t="s">
        <v>244</v>
      </c>
      <c r="J2807" t="s">
        <v>250</v>
      </c>
      <c r="K2807">
        <v>0</v>
      </c>
      <c r="L2807">
        <v>7</v>
      </c>
      <c r="M2807">
        <v>0</v>
      </c>
      <c r="N2807">
        <v>0</v>
      </c>
      <c r="O2807">
        <v>1</v>
      </c>
      <c r="S2807" t="s">
        <v>10152</v>
      </c>
      <c r="T2807" s="27">
        <v>40436</v>
      </c>
      <c r="V2807">
        <v>1349</v>
      </c>
      <c r="W2807" t="s">
        <v>36</v>
      </c>
      <c r="X2807" t="s">
        <v>412</v>
      </c>
      <c r="Y2807">
        <v>0</v>
      </c>
      <c r="AB2807" t="s">
        <v>237</v>
      </c>
      <c r="AH2807">
        <v>0</v>
      </c>
      <c r="AN2807" t="s">
        <v>238</v>
      </c>
      <c r="AO2807">
        <v>6</v>
      </c>
      <c r="AP2807" t="s">
        <v>246</v>
      </c>
      <c r="AQ2807" s="27">
        <v>41785</v>
      </c>
      <c r="AR2807" t="s">
        <v>240</v>
      </c>
      <c r="AS2807">
        <v>7</v>
      </c>
      <c r="AT2807" t="s">
        <v>246</v>
      </c>
      <c r="AU2807" s="27">
        <v>41785</v>
      </c>
    </row>
    <row r="2808" spans="1:47" x14ac:dyDescent="0.2">
      <c r="A2808">
        <v>2807</v>
      </c>
      <c r="B2808" t="s">
        <v>10153</v>
      </c>
      <c r="C2808" t="s">
        <v>602</v>
      </c>
      <c r="D2808" t="s">
        <v>10154</v>
      </c>
      <c r="E2808" s="27">
        <v>41360</v>
      </c>
      <c r="F2808" t="s">
        <v>233</v>
      </c>
      <c r="G2808" s="27">
        <v>33480</v>
      </c>
      <c r="H2808">
        <v>24</v>
      </c>
      <c r="I2808" t="s">
        <v>259</v>
      </c>
      <c r="J2808" t="s">
        <v>353</v>
      </c>
      <c r="K2808">
        <v>0</v>
      </c>
      <c r="L2808">
        <v>10</v>
      </c>
      <c r="M2808">
        <v>0</v>
      </c>
      <c r="N2808">
        <v>0</v>
      </c>
      <c r="O2808">
        <v>11</v>
      </c>
      <c r="P2808">
        <v>-15</v>
      </c>
      <c r="Q2808" s="28">
        <v>41345.47152777778</v>
      </c>
      <c r="R2808" s="28">
        <v>41346.078472222223</v>
      </c>
      <c r="S2808" t="s">
        <v>10155</v>
      </c>
      <c r="T2808" s="27">
        <v>41345</v>
      </c>
      <c r="V2808">
        <v>15</v>
      </c>
      <c r="W2808" t="s">
        <v>32</v>
      </c>
      <c r="X2808" t="s">
        <v>10156</v>
      </c>
      <c r="Y2808">
        <v>1</v>
      </c>
      <c r="AA2808" t="s">
        <v>10157</v>
      </c>
      <c r="AB2808" t="s">
        <v>36</v>
      </c>
      <c r="AC2808">
        <v>0</v>
      </c>
      <c r="AD2808" s="27">
        <v>41516</v>
      </c>
      <c r="AE2808" t="s">
        <v>279</v>
      </c>
      <c r="AF2808" s="27">
        <v>41516</v>
      </c>
      <c r="AG2808" s="27">
        <v>41594</v>
      </c>
      <c r="AH2808">
        <v>1</v>
      </c>
      <c r="AJ2808" t="s">
        <v>10157</v>
      </c>
      <c r="AK2808" t="s">
        <v>462</v>
      </c>
      <c r="AL2808" s="27">
        <v>41516</v>
      </c>
      <c r="AM2808" t="s">
        <v>279</v>
      </c>
      <c r="AN2808" t="s">
        <v>238</v>
      </c>
      <c r="AO2808">
        <v>8</v>
      </c>
      <c r="AP2808" t="s">
        <v>269</v>
      </c>
      <c r="AQ2808" s="27">
        <v>41360</v>
      </c>
      <c r="AR2808" t="s">
        <v>240</v>
      </c>
      <c r="AS2808">
        <v>10</v>
      </c>
      <c r="AT2808" t="s">
        <v>269</v>
      </c>
      <c r="AU2808" s="27">
        <v>41360</v>
      </c>
    </row>
    <row r="2809" spans="1:47" x14ac:dyDescent="0.2">
      <c r="A2809">
        <v>2808</v>
      </c>
      <c r="B2809" t="s">
        <v>10158</v>
      </c>
      <c r="C2809" t="s">
        <v>1317</v>
      </c>
      <c r="D2809" t="s">
        <v>10159</v>
      </c>
      <c r="E2809" s="27">
        <v>41296</v>
      </c>
      <c r="F2809" t="s">
        <v>233</v>
      </c>
      <c r="G2809" s="27">
        <v>30882</v>
      </c>
      <c r="H2809">
        <v>31</v>
      </c>
      <c r="I2809" t="s">
        <v>244</v>
      </c>
      <c r="J2809" t="s">
        <v>250</v>
      </c>
      <c r="K2809">
        <v>0</v>
      </c>
      <c r="L2809">
        <v>3</v>
      </c>
      <c r="M2809">
        <v>0</v>
      </c>
      <c r="N2809">
        <v>0</v>
      </c>
      <c r="O2809">
        <v>1</v>
      </c>
      <c r="P2809">
        <v>309</v>
      </c>
      <c r="Q2809" s="28">
        <v>41605.40625</v>
      </c>
      <c r="R2809" s="28">
        <v>41835.254861111112</v>
      </c>
      <c r="S2809" t="s">
        <v>10160</v>
      </c>
      <c r="T2809" s="27">
        <v>41256</v>
      </c>
      <c r="V2809">
        <v>40</v>
      </c>
      <c r="W2809" t="s">
        <v>32</v>
      </c>
      <c r="X2809" t="s">
        <v>10161</v>
      </c>
      <c r="Y2809">
        <v>1</v>
      </c>
      <c r="AA2809" t="s">
        <v>10162</v>
      </c>
      <c r="AB2809" t="s">
        <v>36</v>
      </c>
      <c r="AD2809" s="27">
        <v>42426</v>
      </c>
      <c r="AE2809" t="s">
        <v>412</v>
      </c>
      <c r="AH2809">
        <v>0</v>
      </c>
      <c r="AN2809" t="s">
        <v>238</v>
      </c>
      <c r="AO2809">
        <v>2</v>
      </c>
      <c r="AP2809" t="s">
        <v>239</v>
      </c>
      <c r="AQ2809" s="27">
        <v>41296</v>
      </c>
      <c r="AR2809" t="s">
        <v>240</v>
      </c>
      <c r="AS2809">
        <v>3</v>
      </c>
      <c r="AT2809" t="s">
        <v>239</v>
      </c>
      <c r="AU2809" s="27">
        <v>41296</v>
      </c>
    </row>
    <row r="2810" spans="1:47" x14ac:dyDescent="0.2">
      <c r="A2810">
        <v>2809</v>
      </c>
      <c r="B2810" t="s">
        <v>10163</v>
      </c>
      <c r="C2810" t="s">
        <v>10164</v>
      </c>
      <c r="D2810" t="s">
        <v>10165</v>
      </c>
      <c r="E2810" s="27">
        <v>41284</v>
      </c>
      <c r="F2810" t="s">
        <v>233</v>
      </c>
      <c r="G2810" s="27">
        <v>33832</v>
      </c>
      <c r="H2810">
        <v>23</v>
      </c>
      <c r="I2810" t="s">
        <v>259</v>
      </c>
      <c r="J2810" t="s">
        <v>250</v>
      </c>
      <c r="K2810">
        <v>0</v>
      </c>
      <c r="L2810">
        <v>3</v>
      </c>
      <c r="M2810">
        <v>0</v>
      </c>
      <c r="N2810">
        <v>0</v>
      </c>
      <c r="O2810">
        <v>0</v>
      </c>
      <c r="P2810">
        <v>-1</v>
      </c>
      <c r="Q2810" s="28">
        <v>41283.212500000001</v>
      </c>
      <c r="R2810" s="28">
        <v>41285.137499999997</v>
      </c>
      <c r="S2810" t="s">
        <v>10166</v>
      </c>
      <c r="T2810" s="27">
        <v>41283</v>
      </c>
      <c r="V2810">
        <v>1</v>
      </c>
      <c r="W2810" t="s">
        <v>32</v>
      </c>
      <c r="X2810" t="s">
        <v>453</v>
      </c>
      <c r="Y2810">
        <v>0</v>
      </c>
      <c r="AB2810" t="s">
        <v>237</v>
      </c>
      <c r="AH2810">
        <v>0</v>
      </c>
      <c r="AN2810" t="s">
        <v>238</v>
      </c>
      <c r="AO2810">
        <v>4</v>
      </c>
      <c r="AP2810" t="s">
        <v>239</v>
      </c>
      <c r="AQ2810" s="27">
        <v>41284</v>
      </c>
      <c r="AR2810" t="s">
        <v>240</v>
      </c>
      <c r="AS2810">
        <v>3</v>
      </c>
      <c r="AT2810" t="s">
        <v>239</v>
      </c>
      <c r="AU2810" s="27">
        <v>41284</v>
      </c>
    </row>
    <row r="2811" spans="1:47" x14ac:dyDescent="0.2">
      <c r="A2811">
        <v>2810</v>
      </c>
      <c r="B2811" t="s">
        <v>10167</v>
      </c>
      <c r="C2811" t="s">
        <v>726</v>
      </c>
      <c r="D2811" t="s">
        <v>10168</v>
      </c>
      <c r="E2811" s="27">
        <v>41816</v>
      </c>
      <c r="F2811" t="s">
        <v>233</v>
      </c>
      <c r="G2811" s="27">
        <v>31862</v>
      </c>
      <c r="H2811">
        <v>29</v>
      </c>
      <c r="I2811" t="s">
        <v>244</v>
      </c>
      <c r="J2811" t="s">
        <v>245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-1</v>
      </c>
      <c r="Q2811" s="28">
        <v>41815.138194444444</v>
      </c>
      <c r="R2811" s="28">
        <v>41816.361805555556</v>
      </c>
      <c r="S2811" t="s">
        <v>10169</v>
      </c>
      <c r="T2811" s="27">
        <v>41815</v>
      </c>
      <c r="V2811">
        <v>1</v>
      </c>
      <c r="W2811" t="s">
        <v>32</v>
      </c>
      <c r="X2811" t="s">
        <v>254</v>
      </c>
      <c r="Y2811">
        <v>0</v>
      </c>
      <c r="AB2811" t="s">
        <v>237</v>
      </c>
      <c r="AH2811">
        <v>0</v>
      </c>
      <c r="AN2811" t="s">
        <v>238</v>
      </c>
      <c r="AO2811">
        <v>2</v>
      </c>
      <c r="AP2811" t="s">
        <v>239</v>
      </c>
      <c r="AQ2811" s="27">
        <v>41816</v>
      </c>
      <c r="AR2811" t="s">
        <v>240</v>
      </c>
      <c r="AS2811">
        <v>1</v>
      </c>
      <c r="AT2811" t="s">
        <v>239</v>
      </c>
      <c r="AU2811" s="27">
        <v>41816</v>
      </c>
    </row>
    <row r="2812" spans="1:47" x14ac:dyDescent="0.2">
      <c r="A2812">
        <v>2811</v>
      </c>
      <c r="B2812" t="s">
        <v>10170</v>
      </c>
      <c r="C2812" t="s">
        <v>6369</v>
      </c>
      <c r="D2812" t="s">
        <v>9096</v>
      </c>
      <c r="E2812" s="27">
        <v>41990</v>
      </c>
      <c r="F2812" t="s">
        <v>294</v>
      </c>
      <c r="G2812" s="27">
        <v>33906</v>
      </c>
      <c r="H2812">
        <v>23</v>
      </c>
      <c r="I2812" t="s">
        <v>259</v>
      </c>
      <c r="J2812" t="s">
        <v>250</v>
      </c>
      <c r="K2812">
        <v>0</v>
      </c>
      <c r="L2812">
        <v>10</v>
      </c>
      <c r="M2812">
        <v>0</v>
      </c>
      <c r="N2812">
        <v>1</v>
      </c>
      <c r="O2812">
        <v>4</v>
      </c>
      <c r="P2812">
        <v>-1</v>
      </c>
      <c r="Q2812" s="28">
        <v>41989.527083333334</v>
      </c>
      <c r="R2812" s="28">
        <v>41994.176388888889</v>
      </c>
      <c r="S2812" t="s">
        <v>10171</v>
      </c>
      <c r="U2812" s="27">
        <v>41989</v>
      </c>
      <c r="V2812">
        <v>1</v>
      </c>
      <c r="W2812" t="s">
        <v>32</v>
      </c>
      <c r="X2812" t="s">
        <v>274</v>
      </c>
      <c r="Y2812">
        <v>0</v>
      </c>
      <c r="AB2812" t="s">
        <v>237</v>
      </c>
      <c r="AH2812">
        <v>0</v>
      </c>
      <c r="AN2812" t="s">
        <v>238</v>
      </c>
      <c r="AO2812">
        <v>8</v>
      </c>
      <c r="AP2812" t="s">
        <v>269</v>
      </c>
      <c r="AQ2812" s="27">
        <v>41990</v>
      </c>
      <c r="AR2812" t="s">
        <v>240</v>
      </c>
      <c r="AS2812">
        <v>10</v>
      </c>
      <c r="AT2812" t="s">
        <v>269</v>
      </c>
      <c r="AU2812" s="27">
        <v>41990</v>
      </c>
    </row>
    <row r="2813" spans="1:47" x14ac:dyDescent="0.2">
      <c r="A2813">
        <v>2812</v>
      </c>
      <c r="B2813" t="s">
        <v>10172</v>
      </c>
      <c r="C2813" t="s">
        <v>10173</v>
      </c>
      <c r="D2813" t="s">
        <v>2674</v>
      </c>
      <c r="E2813" s="27">
        <v>41893</v>
      </c>
      <c r="F2813" t="s">
        <v>294</v>
      </c>
      <c r="G2813" s="27">
        <v>33674</v>
      </c>
      <c r="H2813">
        <v>24</v>
      </c>
      <c r="I2813" t="s">
        <v>259</v>
      </c>
      <c r="J2813" t="s">
        <v>250</v>
      </c>
      <c r="K2813">
        <v>0</v>
      </c>
      <c r="L2813">
        <v>6</v>
      </c>
      <c r="M2813">
        <v>0</v>
      </c>
      <c r="N2813">
        <v>0</v>
      </c>
      <c r="O2813">
        <v>0</v>
      </c>
      <c r="P2813">
        <v>-1</v>
      </c>
      <c r="Q2813" s="28">
        <v>41892.349305555559</v>
      </c>
      <c r="R2813" s="28">
        <v>41893.079861111109</v>
      </c>
      <c r="S2813" t="s">
        <v>10174</v>
      </c>
      <c r="T2813" s="27">
        <v>41892</v>
      </c>
      <c r="V2813">
        <v>1</v>
      </c>
      <c r="W2813" t="s">
        <v>32</v>
      </c>
      <c r="X2813" t="s">
        <v>261</v>
      </c>
      <c r="Y2813">
        <v>0</v>
      </c>
      <c r="AB2813" t="s">
        <v>237</v>
      </c>
      <c r="AH2813">
        <v>0</v>
      </c>
      <c r="AN2813" t="s">
        <v>238</v>
      </c>
      <c r="AO2813">
        <v>4</v>
      </c>
      <c r="AP2813" t="s">
        <v>239</v>
      </c>
      <c r="AQ2813" s="27">
        <v>41893</v>
      </c>
      <c r="AR2813" t="s">
        <v>240</v>
      </c>
      <c r="AS2813">
        <v>6</v>
      </c>
      <c r="AT2813" t="s">
        <v>246</v>
      </c>
      <c r="AU2813" s="27">
        <v>41893</v>
      </c>
    </row>
    <row r="2814" spans="1:47" x14ac:dyDescent="0.2">
      <c r="A2814">
        <v>2813</v>
      </c>
      <c r="B2814" t="s">
        <v>10175</v>
      </c>
      <c r="C2814" t="s">
        <v>1384</v>
      </c>
      <c r="D2814" t="s">
        <v>3497</v>
      </c>
      <c r="E2814" s="27">
        <v>41801</v>
      </c>
      <c r="F2814" t="s">
        <v>233</v>
      </c>
      <c r="G2814" s="27">
        <v>32813</v>
      </c>
      <c r="H2814">
        <v>26</v>
      </c>
      <c r="I2814" t="s">
        <v>244</v>
      </c>
      <c r="J2814" t="s">
        <v>250</v>
      </c>
      <c r="K2814">
        <v>2</v>
      </c>
      <c r="L2814">
        <v>10</v>
      </c>
      <c r="M2814">
        <v>1</v>
      </c>
      <c r="N2814">
        <v>0</v>
      </c>
      <c r="O2814">
        <v>8</v>
      </c>
      <c r="P2814">
        <v>-85</v>
      </c>
      <c r="Q2814" s="28">
        <v>41716.34375</v>
      </c>
      <c r="R2814" s="28">
        <v>41801.048611111109</v>
      </c>
      <c r="S2814" t="s">
        <v>10176</v>
      </c>
      <c r="T2814" s="27">
        <v>41716</v>
      </c>
      <c r="V2814">
        <v>85</v>
      </c>
      <c r="W2814" t="s">
        <v>36</v>
      </c>
      <c r="X2814" t="s">
        <v>385</v>
      </c>
      <c r="Y2814">
        <v>1</v>
      </c>
      <c r="AA2814" t="s">
        <v>10177</v>
      </c>
      <c r="AB2814" t="s">
        <v>32</v>
      </c>
      <c r="AC2814">
        <v>0</v>
      </c>
      <c r="AD2814" s="27">
        <v>42042</v>
      </c>
      <c r="AE2814" t="s">
        <v>300</v>
      </c>
      <c r="AF2814" s="27">
        <v>42042</v>
      </c>
      <c r="AG2814" s="27">
        <v>42042</v>
      </c>
      <c r="AH2814">
        <v>1</v>
      </c>
      <c r="AJ2814" t="s">
        <v>10178</v>
      </c>
      <c r="AK2814" t="s">
        <v>255</v>
      </c>
      <c r="AL2814" s="27">
        <v>42232</v>
      </c>
      <c r="AM2814" t="s">
        <v>383</v>
      </c>
      <c r="AN2814" t="s">
        <v>238</v>
      </c>
      <c r="AO2814">
        <v>7</v>
      </c>
      <c r="AP2814" t="s">
        <v>246</v>
      </c>
      <c r="AQ2814" s="27">
        <v>41801</v>
      </c>
      <c r="AR2814" t="s">
        <v>240</v>
      </c>
      <c r="AS2814">
        <v>10</v>
      </c>
      <c r="AT2814" t="s">
        <v>269</v>
      </c>
      <c r="AU2814" s="27">
        <v>41801</v>
      </c>
    </row>
    <row r="2815" spans="1:47" x14ac:dyDescent="0.2">
      <c r="A2815">
        <v>2814</v>
      </c>
      <c r="B2815" t="s">
        <v>10179</v>
      </c>
      <c r="C2815" t="s">
        <v>2390</v>
      </c>
      <c r="D2815" t="s">
        <v>10180</v>
      </c>
      <c r="E2815" s="27">
        <v>41928</v>
      </c>
      <c r="F2815" t="s">
        <v>233</v>
      </c>
      <c r="G2815" s="27">
        <v>29285</v>
      </c>
      <c r="H2815">
        <v>36</v>
      </c>
      <c r="I2815" t="s">
        <v>244</v>
      </c>
      <c r="J2815" t="s">
        <v>245</v>
      </c>
      <c r="K2815">
        <v>0</v>
      </c>
      <c r="L2815">
        <v>3</v>
      </c>
      <c r="M2815">
        <v>0</v>
      </c>
      <c r="N2815">
        <v>0</v>
      </c>
      <c r="O2815">
        <v>5</v>
      </c>
      <c r="P2815">
        <v>-1</v>
      </c>
      <c r="Q2815" s="28">
        <v>41927.502083333333</v>
      </c>
      <c r="R2815" s="28">
        <v>41928.097916666666</v>
      </c>
      <c r="S2815" t="s">
        <v>10181</v>
      </c>
      <c r="T2815" s="27">
        <v>41927</v>
      </c>
      <c r="V2815">
        <v>1</v>
      </c>
      <c r="W2815" t="s">
        <v>36</v>
      </c>
      <c r="X2815" t="s">
        <v>548</v>
      </c>
      <c r="Y2815">
        <v>1</v>
      </c>
      <c r="AA2815" t="s">
        <v>10182</v>
      </c>
      <c r="AB2815" t="s">
        <v>36</v>
      </c>
      <c r="AC2815">
        <v>1</v>
      </c>
      <c r="AD2815" s="27">
        <v>41938</v>
      </c>
      <c r="AE2815" t="s">
        <v>681</v>
      </c>
      <c r="AF2815" s="27">
        <v>41939</v>
      </c>
      <c r="AG2815" s="27">
        <v>41960</v>
      </c>
      <c r="AH2815">
        <v>0</v>
      </c>
      <c r="AN2815" t="s">
        <v>238</v>
      </c>
      <c r="AO2815">
        <v>2</v>
      </c>
      <c r="AP2815" t="s">
        <v>239</v>
      </c>
      <c r="AQ2815" s="27">
        <v>41928</v>
      </c>
      <c r="AR2815" t="s">
        <v>240</v>
      </c>
      <c r="AS2815">
        <v>3</v>
      </c>
      <c r="AT2815" t="s">
        <v>239</v>
      </c>
      <c r="AU2815" s="27">
        <v>41928</v>
      </c>
    </row>
    <row r="2816" spans="1:47" x14ac:dyDescent="0.2">
      <c r="A2816">
        <v>2815</v>
      </c>
      <c r="B2816" t="s">
        <v>10183</v>
      </c>
      <c r="C2816" t="s">
        <v>10184</v>
      </c>
      <c r="D2816" t="s">
        <v>10185</v>
      </c>
      <c r="E2816" s="27">
        <v>41772</v>
      </c>
      <c r="F2816" t="s">
        <v>233</v>
      </c>
      <c r="G2816" s="27">
        <v>22277</v>
      </c>
      <c r="H2816">
        <v>55</v>
      </c>
      <c r="I2816" t="s">
        <v>234</v>
      </c>
      <c r="J2816" t="s">
        <v>353</v>
      </c>
      <c r="K2816">
        <v>0</v>
      </c>
      <c r="L2816">
        <v>3</v>
      </c>
      <c r="M2816">
        <v>0</v>
      </c>
      <c r="N2816">
        <v>0</v>
      </c>
      <c r="O2816">
        <v>6</v>
      </c>
      <c r="P2816">
        <v>113</v>
      </c>
      <c r="Q2816" s="28">
        <v>41885.04791666667</v>
      </c>
      <c r="R2816" s="28">
        <v>41920.510416666664</v>
      </c>
      <c r="S2816" t="s">
        <v>10186</v>
      </c>
      <c r="U2816" s="27">
        <v>40851</v>
      </c>
      <c r="V2816">
        <v>921</v>
      </c>
      <c r="W2816" t="s">
        <v>32</v>
      </c>
      <c r="X2816" t="s">
        <v>274</v>
      </c>
      <c r="Y2816">
        <v>0</v>
      </c>
      <c r="AB2816" t="s">
        <v>237</v>
      </c>
      <c r="AH2816">
        <v>0</v>
      </c>
      <c r="AN2816" t="s">
        <v>238</v>
      </c>
      <c r="AO2816">
        <v>1</v>
      </c>
      <c r="AP2816" t="s">
        <v>239</v>
      </c>
      <c r="AQ2816" s="27">
        <v>41772</v>
      </c>
      <c r="AR2816" t="s">
        <v>240</v>
      </c>
      <c r="AS2816">
        <v>3</v>
      </c>
      <c r="AT2816" t="s">
        <v>239</v>
      </c>
      <c r="AU2816" s="27">
        <v>41772</v>
      </c>
    </row>
    <row r="2817" spans="1:47" x14ac:dyDescent="0.2">
      <c r="A2817">
        <v>2816</v>
      </c>
      <c r="B2817" t="s">
        <v>10187</v>
      </c>
      <c r="C2817" t="s">
        <v>6457</v>
      </c>
      <c r="D2817" t="s">
        <v>10188</v>
      </c>
      <c r="E2817" s="27">
        <v>41913</v>
      </c>
      <c r="F2817" t="s">
        <v>233</v>
      </c>
      <c r="G2817" s="27">
        <v>20769</v>
      </c>
      <c r="H2817">
        <v>59</v>
      </c>
      <c r="I2817" t="s">
        <v>234</v>
      </c>
      <c r="J2817" t="s">
        <v>250</v>
      </c>
      <c r="K2817">
        <v>0</v>
      </c>
      <c r="L2817">
        <v>3</v>
      </c>
      <c r="M2817">
        <v>0</v>
      </c>
      <c r="N2817">
        <v>0</v>
      </c>
      <c r="O2817">
        <v>13</v>
      </c>
      <c r="P2817">
        <v>-96</v>
      </c>
      <c r="Q2817" s="28">
        <v>41817.487500000003</v>
      </c>
      <c r="R2817" s="28">
        <v>41913.500694444447</v>
      </c>
      <c r="S2817" t="s">
        <v>10189</v>
      </c>
      <c r="T2817" s="27">
        <v>41817</v>
      </c>
      <c r="V2817">
        <v>96</v>
      </c>
      <c r="W2817" t="s">
        <v>36</v>
      </c>
      <c r="X2817" t="s">
        <v>1774</v>
      </c>
      <c r="Y2817">
        <v>0</v>
      </c>
      <c r="AB2817" t="s">
        <v>237</v>
      </c>
      <c r="AH2817">
        <v>0</v>
      </c>
      <c r="AN2817" t="s">
        <v>238</v>
      </c>
      <c r="AO2817">
        <v>1</v>
      </c>
      <c r="AP2817" t="s">
        <v>239</v>
      </c>
      <c r="AQ2817" s="27">
        <v>41913</v>
      </c>
      <c r="AR2817" t="s">
        <v>240</v>
      </c>
      <c r="AS2817">
        <v>3</v>
      </c>
      <c r="AT2817" t="s">
        <v>239</v>
      </c>
      <c r="AU2817" s="27">
        <v>41913</v>
      </c>
    </row>
    <row r="2818" spans="1:47" x14ac:dyDescent="0.2">
      <c r="A2818">
        <v>2817</v>
      </c>
      <c r="B2818" t="s">
        <v>10190</v>
      </c>
      <c r="C2818" t="s">
        <v>813</v>
      </c>
      <c r="D2818" t="s">
        <v>10191</v>
      </c>
      <c r="E2818" s="27">
        <v>41641</v>
      </c>
      <c r="F2818" t="s">
        <v>233</v>
      </c>
      <c r="G2818" s="27">
        <v>32256</v>
      </c>
      <c r="H2818">
        <v>27</v>
      </c>
      <c r="I2818" t="s">
        <v>244</v>
      </c>
      <c r="J2818" t="s">
        <v>245</v>
      </c>
      <c r="K2818">
        <v>0</v>
      </c>
      <c r="L2818">
        <v>9</v>
      </c>
      <c r="M2818">
        <v>0</v>
      </c>
      <c r="N2818">
        <v>0</v>
      </c>
      <c r="O2818">
        <v>1</v>
      </c>
      <c r="P2818">
        <v>-1</v>
      </c>
      <c r="Q2818" s="28">
        <v>41640.195138888892</v>
      </c>
      <c r="R2818" s="28">
        <v>41641.340277777781</v>
      </c>
      <c r="S2818" t="s">
        <v>10192</v>
      </c>
      <c r="U2818" s="27">
        <v>41640</v>
      </c>
      <c r="V2818">
        <v>1</v>
      </c>
      <c r="W2818" t="s">
        <v>32</v>
      </c>
      <c r="X2818" t="s">
        <v>274</v>
      </c>
      <c r="Y2818">
        <v>0</v>
      </c>
      <c r="AB2818" t="s">
        <v>237</v>
      </c>
      <c r="AH2818">
        <v>0</v>
      </c>
      <c r="AN2818" t="s">
        <v>238</v>
      </c>
      <c r="AO2818">
        <v>7</v>
      </c>
      <c r="AP2818" t="s">
        <v>246</v>
      </c>
      <c r="AQ2818" s="27">
        <v>41641</v>
      </c>
      <c r="AR2818" t="s">
        <v>240</v>
      </c>
      <c r="AS2818">
        <v>9</v>
      </c>
      <c r="AT2818" t="s">
        <v>269</v>
      </c>
      <c r="AU2818" s="27">
        <v>41641</v>
      </c>
    </row>
    <row r="2819" spans="1:47" x14ac:dyDescent="0.2">
      <c r="A2819">
        <v>2818</v>
      </c>
      <c r="B2819" t="s">
        <v>10193</v>
      </c>
      <c r="C2819" t="s">
        <v>990</v>
      </c>
      <c r="D2819" t="s">
        <v>553</v>
      </c>
      <c r="E2819" s="27">
        <v>41723</v>
      </c>
      <c r="F2819" t="s">
        <v>233</v>
      </c>
      <c r="G2819" s="27">
        <v>27302</v>
      </c>
      <c r="H2819">
        <v>41</v>
      </c>
      <c r="I2819" t="s">
        <v>244</v>
      </c>
      <c r="J2819" t="s">
        <v>250</v>
      </c>
      <c r="K2819">
        <v>0</v>
      </c>
      <c r="L2819">
        <v>6</v>
      </c>
      <c r="M2819">
        <v>0</v>
      </c>
      <c r="N2819">
        <v>0</v>
      </c>
      <c r="O2819">
        <v>0</v>
      </c>
      <c r="W2819" t="s">
        <v>237</v>
      </c>
      <c r="Y2819">
        <v>-1</v>
      </c>
      <c r="AB2819" t="s">
        <v>237</v>
      </c>
      <c r="AH2819">
        <v>0</v>
      </c>
      <c r="AN2819" t="s">
        <v>238</v>
      </c>
      <c r="AO2819">
        <v>2</v>
      </c>
      <c r="AP2819" t="s">
        <v>239</v>
      </c>
      <c r="AQ2819" s="27">
        <v>41723</v>
      </c>
      <c r="AR2819" t="s">
        <v>240</v>
      </c>
      <c r="AS2819">
        <v>6</v>
      </c>
      <c r="AT2819" t="s">
        <v>246</v>
      </c>
      <c r="AU2819" s="27">
        <v>41723</v>
      </c>
    </row>
    <row r="2820" spans="1:47" x14ac:dyDescent="0.2">
      <c r="A2820">
        <v>2819</v>
      </c>
      <c r="B2820" t="s">
        <v>10194</v>
      </c>
      <c r="C2820" t="s">
        <v>242</v>
      </c>
      <c r="D2820" t="s">
        <v>10195</v>
      </c>
      <c r="E2820" s="27">
        <v>41335</v>
      </c>
      <c r="F2820" t="s">
        <v>233</v>
      </c>
      <c r="G2820" s="27">
        <v>33494</v>
      </c>
      <c r="H2820">
        <v>24</v>
      </c>
      <c r="I2820" t="s">
        <v>259</v>
      </c>
      <c r="J2820" t="s">
        <v>250</v>
      </c>
      <c r="K2820">
        <v>0</v>
      </c>
      <c r="L2820">
        <v>10</v>
      </c>
      <c r="M2820">
        <v>0</v>
      </c>
      <c r="N2820">
        <v>0</v>
      </c>
      <c r="O2820">
        <v>0</v>
      </c>
      <c r="P2820">
        <v>0</v>
      </c>
      <c r="Q2820" s="28">
        <v>41335.088194444441</v>
      </c>
      <c r="R2820" s="28">
        <v>41336.376388888886</v>
      </c>
      <c r="S2820" t="s">
        <v>10196</v>
      </c>
      <c r="T2820" s="27">
        <v>41334</v>
      </c>
      <c r="V2820">
        <v>1</v>
      </c>
      <c r="W2820" t="s">
        <v>32</v>
      </c>
      <c r="X2820" t="s">
        <v>10197</v>
      </c>
      <c r="Y2820">
        <v>1</v>
      </c>
      <c r="AA2820" t="s">
        <v>10198</v>
      </c>
      <c r="AB2820" t="s">
        <v>36</v>
      </c>
      <c r="AC2820">
        <v>0</v>
      </c>
      <c r="AD2820" s="27">
        <v>41661</v>
      </c>
      <c r="AE2820" t="s">
        <v>626</v>
      </c>
      <c r="AF2820" s="27">
        <v>41661</v>
      </c>
      <c r="AG2820" s="27">
        <v>41662</v>
      </c>
      <c r="AH2820">
        <v>0</v>
      </c>
      <c r="AN2820" t="s">
        <v>238</v>
      </c>
      <c r="AO2820">
        <v>9</v>
      </c>
      <c r="AP2820" t="s">
        <v>269</v>
      </c>
      <c r="AQ2820" s="27">
        <v>41335</v>
      </c>
      <c r="AR2820" t="s">
        <v>240</v>
      </c>
      <c r="AS2820">
        <v>10</v>
      </c>
      <c r="AT2820" t="s">
        <v>269</v>
      </c>
      <c r="AU2820" s="27">
        <v>41335</v>
      </c>
    </row>
    <row r="2821" spans="1:47" x14ac:dyDescent="0.2">
      <c r="A2821">
        <v>2820</v>
      </c>
      <c r="B2821" t="s">
        <v>10199</v>
      </c>
      <c r="C2821" t="s">
        <v>1761</v>
      </c>
      <c r="D2821" t="s">
        <v>10200</v>
      </c>
      <c r="E2821" s="27">
        <v>41371</v>
      </c>
      <c r="F2821" t="s">
        <v>233</v>
      </c>
      <c r="G2821" s="27">
        <v>18279</v>
      </c>
      <c r="H2821">
        <v>66</v>
      </c>
      <c r="I2821" t="s">
        <v>234</v>
      </c>
      <c r="J2821" t="s">
        <v>245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-1</v>
      </c>
      <c r="Q2821" s="28">
        <v>41370.474305555559</v>
      </c>
      <c r="R2821" s="28">
        <v>41371.056944444441</v>
      </c>
      <c r="S2821" t="s">
        <v>10201</v>
      </c>
      <c r="T2821" s="27">
        <v>41370</v>
      </c>
      <c r="V2821">
        <v>1</v>
      </c>
      <c r="W2821" t="s">
        <v>36</v>
      </c>
      <c r="X2821" t="s">
        <v>279</v>
      </c>
      <c r="Y2821">
        <v>0</v>
      </c>
      <c r="AB2821" t="s">
        <v>237</v>
      </c>
      <c r="AH2821">
        <v>0</v>
      </c>
      <c r="AN2821" t="s">
        <v>238</v>
      </c>
      <c r="AO2821">
        <v>1</v>
      </c>
      <c r="AP2821" t="s">
        <v>239</v>
      </c>
      <c r="AQ2821" s="27">
        <v>41371</v>
      </c>
      <c r="AR2821" t="s">
        <v>240</v>
      </c>
      <c r="AS2821">
        <v>1</v>
      </c>
      <c r="AT2821" t="s">
        <v>239</v>
      </c>
      <c r="AU2821" s="27">
        <v>41371</v>
      </c>
    </row>
    <row r="2822" spans="1:47" x14ac:dyDescent="0.2">
      <c r="A2822">
        <v>2821</v>
      </c>
      <c r="B2822" t="s">
        <v>10202</v>
      </c>
      <c r="C2822" t="s">
        <v>2884</v>
      </c>
      <c r="D2822" t="s">
        <v>10203</v>
      </c>
      <c r="E2822" s="27">
        <v>41592</v>
      </c>
      <c r="F2822" t="s">
        <v>294</v>
      </c>
      <c r="G2822" s="27">
        <v>28969</v>
      </c>
      <c r="H2822">
        <v>36</v>
      </c>
      <c r="I2822" t="s">
        <v>244</v>
      </c>
      <c r="J2822" t="s">
        <v>245</v>
      </c>
      <c r="K2822">
        <v>0</v>
      </c>
      <c r="L2822">
        <v>4</v>
      </c>
      <c r="M2822">
        <v>0</v>
      </c>
      <c r="N2822">
        <v>1</v>
      </c>
      <c r="O2822">
        <v>3</v>
      </c>
      <c r="P2822">
        <v>0</v>
      </c>
      <c r="Q2822" s="28">
        <v>41592.206944444442</v>
      </c>
      <c r="R2822" s="28">
        <v>41617.40902777778</v>
      </c>
      <c r="S2822" t="s">
        <v>10204</v>
      </c>
      <c r="T2822" s="27">
        <v>41592</v>
      </c>
      <c r="V2822">
        <v>0</v>
      </c>
      <c r="W2822" t="s">
        <v>32</v>
      </c>
      <c r="X2822" t="s">
        <v>261</v>
      </c>
      <c r="Y2822">
        <v>0</v>
      </c>
      <c r="AB2822" t="s">
        <v>237</v>
      </c>
      <c r="AH2822">
        <v>0</v>
      </c>
      <c r="AN2822" t="s">
        <v>238</v>
      </c>
      <c r="AO2822">
        <v>1</v>
      </c>
      <c r="AP2822" t="s">
        <v>239</v>
      </c>
      <c r="AQ2822" s="27">
        <v>41592</v>
      </c>
      <c r="AR2822" t="s">
        <v>240</v>
      </c>
      <c r="AS2822">
        <v>4</v>
      </c>
      <c r="AT2822" t="s">
        <v>239</v>
      </c>
      <c r="AU2822" s="27">
        <v>41592</v>
      </c>
    </row>
    <row r="2823" spans="1:47" x14ac:dyDescent="0.2">
      <c r="A2823">
        <v>2822</v>
      </c>
      <c r="B2823" t="s">
        <v>10205</v>
      </c>
      <c r="C2823" t="s">
        <v>2021</v>
      </c>
      <c r="D2823" t="s">
        <v>10206</v>
      </c>
      <c r="E2823" s="27">
        <v>41832</v>
      </c>
      <c r="F2823" t="s">
        <v>233</v>
      </c>
      <c r="G2823" s="27">
        <v>29592</v>
      </c>
      <c r="H2823">
        <v>35</v>
      </c>
      <c r="I2823" t="s">
        <v>244</v>
      </c>
      <c r="J2823" t="s">
        <v>250</v>
      </c>
      <c r="K2823">
        <v>0</v>
      </c>
      <c r="L2823">
        <v>7</v>
      </c>
      <c r="M2823">
        <v>0</v>
      </c>
      <c r="N2823">
        <v>0</v>
      </c>
      <c r="O2823">
        <v>0</v>
      </c>
      <c r="P2823">
        <v>-519</v>
      </c>
      <c r="Q2823" s="28">
        <v>41313.056944444441</v>
      </c>
      <c r="R2823" s="28">
        <v>41346.158333333333</v>
      </c>
      <c r="S2823" t="s">
        <v>10207</v>
      </c>
      <c r="U2823" s="27">
        <v>38940</v>
      </c>
      <c r="V2823">
        <v>2892</v>
      </c>
      <c r="W2823" t="s">
        <v>36</v>
      </c>
      <c r="X2823" t="s">
        <v>274</v>
      </c>
      <c r="Y2823">
        <v>0</v>
      </c>
      <c r="AB2823" t="s">
        <v>237</v>
      </c>
      <c r="AH2823">
        <v>0</v>
      </c>
      <c r="AN2823" t="s">
        <v>238</v>
      </c>
      <c r="AO2823">
        <v>2</v>
      </c>
      <c r="AP2823" t="s">
        <v>239</v>
      </c>
      <c r="AQ2823" s="27">
        <v>41832</v>
      </c>
      <c r="AR2823" t="s">
        <v>240</v>
      </c>
      <c r="AS2823">
        <v>7</v>
      </c>
      <c r="AT2823" t="s">
        <v>246</v>
      </c>
      <c r="AU2823" s="27">
        <v>41832</v>
      </c>
    </row>
    <row r="2824" spans="1:47" x14ac:dyDescent="0.2">
      <c r="A2824">
        <v>2823</v>
      </c>
      <c r="B2824" t="s">
        <v>10208</v>
      </c>
      <c r="C2824" t="s">
        <v>10209</v>
      </c>
      <c r="D2824" t="s">
        <v>4577</v>
      </c>
      <c r="E2824" s="27">
        <v>41812</v>
      </c>
      <c r="F2824" t="s">
        <v>233</v>
      </c>
      <c r="G2824" s="27">
        <v>27515</v>
      </c>
      <c r="H2824">
        <v>40</v>
      </c>
      <c r="I2824" t="s">
        <v>244</v>
      </c>
      <c r="J2824" t="s">
        <v>22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-1</v>
      </c>
      <c r="Q2824" s="28">
        <v>41811.179861111108</v>
      </c>
      <c r="R2824" s="28">
        <v>41813.161805555559</v>
      </c>
      <c r="S2824" t="s">
        <v>10210</v>
      </c>
      <c r="T2824" s="27">
        <v>41811</v>
      </c>
      <c r="V2824">
        <v>1</v>
      </c>
      <c r="W2824" t="s">
        <v>32</v>
      </c>
      <c r="X2824" t="s">
        <v>461</v>
      </c>
      <c r="Y2824">
        <v>0</v>
      </c>
      <c r="AB2824" t="s">
        <v>237</v>
      </c>
      <c r="AH2824">
        <v>0</v>
      </c>
      <c r="AN2824" t="s">
        <v>238</v>
      </c>
      <c r="AO2824">
        <v>1</v>
      </c>
      <c r="AP2824" t="s">
        <v>239</v>
      </c>
      <c r="AQ2824" s="27">
        <v>41812</v>
      </c>
      <c r="AR2824" t="s">
        <v>240</v>
      </c>
      <c r="AS2824">
        <v>1</v>
      </c>
      <c r="AT2824" t="s">
        <v>239</v>
      </c>
      <c r="AU2824" s="27">
        <v>41812</v>
      </c>
    </row>
    <row r="2825" spans="1:47" x14ac:dyDescent="0.2">
      <c r="A2825">
        <v>2824</v>
      </c>
      <c r="B2825" t="s">
        <v>10211</v>
      </c>
      <c r="C2825" t="s">
        <v>1478</v>
      </c>
      <c r="D2825" t="s">
        <v>10212</v>
      </c>
      <c r="E2825" s="27">
        <v>41952</v>
      </c>
      <c r="F2825" t="s">
        <v>233</v>
      </c>
      <c r="G2825" s="27">
        <v>22809</v>
      </c>
      <c r="H2825">
        <v>53</v>
      </c>
      <c r="I2825" t="s">
        <v>234</v>
      </c>
      <c r="J2825" t="s">
        <v>353</v>
      </c>
      <c r="K2825">
        <v>0</v>
      </c>
      <c r="L2825">
        <v>8</v>
      </c>
      <c r="M2825">
        <v>0</v>
      </c>
      <c r="N2825">
        <v>0</v>
      </c>
      <c r="O2825">
        <v>9</v>
      </c>
      <c r="P2825">
        <v>-1</v>
      </c>
      <c r="Q2825" s="28">
        <v>41951.095138888886</v>
      </c>
      <c r="R2825" s="28">
        <v>42081.427083333336</v>
      </c>
      <c r="S2825" t="s">
        <v>10213</v>
      </c>
      <c r="T2825" s="27">
        <v>41951</v>
      </c>
      <c r="V2825">
        <v>1</v>
      </c>
      <c r="W2825" t="s">
        <v>32</v>
      </c>
      <c r="X2825" t="s">
        <v>494</v>
      </c>
      <c r="Y2825">
        <v>1</v>
      </c>
      <c r="AA2825" t="s">
        <v>10214</v>
      </c>
      <c r="AB2825" t="s">
        <v>36</v>
      </c>
      <c r="AC2825">
        <v>0</v>
      </c>
      <c r="AD2825" s="27">
        <v>42087</v>
      </c>
      <c r="AE2825" t="s">
        <v>404</v>
      </c>
      <c r="AF2825" s="27">
        <v>42087</v>
      </c>
      <c r="AG2825" s="27">
        <v>42186</v>
      </c>
      <c r="AH2825">
        <v>0</v>
      </c>
      <c r="AN2825" t="s">
        <v>238</v>
      </c>
      <c r="AO2825">
        <v>5</v>
      </c>
      <c r="AP2825" t="s">
        <v>246</v>
      </c>
      <c r="AQ2825" s="27">
        <v>41952</v>
      </c>
      <c r="AR2825" t="s">
        <v>240</v>
      </c>
      <c r="AS2825">
        <v>8</v>
      </c>
      <c r="AT2825" t="s">
        <v>269</v>
      </c>
      <c r="AU2825" s="27">
        <v>41952</v>
      </c>
    </row>
    <row r="2826" spans="1:47" x14ac:dyDescent="0.2">
      <c r="A2826">
        <v>2825</v>
      </c>
      <c r="B2826" t="s">
        <v>10215</v>
      </c>
      <c r="C2826" t="s">
        <v>2549</v>
      </c>
      <c r="D2826" t="s">
        <v>10216</v>
      </c>
      <c r="E2826" s="27">
        <v>41327</v>
      </c>
      <c r="F2826" t="s">
        <v>233</v>
      </c>
      <c r="G2826" s="27">
        <v>33824</v>
      </c>
      <c r="H2826">
        <v>23</v>
      </c>
      <c r="I2826" t="s">
        <v>259</v>
      </c>
      <c r="J2826" t="s">
        <v>245</v>
      </c>
      <c r="K2826">
        <v>0</v>
      </c>
      <c r="L2826">
        <v>3</v>
      </c>
      <c r="M2826">
        <v>0</v>
      </c>
      <c r="N2826">
        <v>0</v>
      </c>
      <c r="O2826">
        <v>1</v>
      </c>
      <c r="P2826">
        <v>0</v>
      </c>
      <c r="Q2826" s="28">
        <v>41327.074305555558</v>
      </c>
      <c r="R2826" s="28">
        <v>41327.390972222223</v>
      </c>
      <c r="S2826" t="s">
        <v>10217</v>
      </c>
      <c r="T2826" s="27">
        <v>41327</v>
      </c>
      <c r="V2826">
        <v>0</v>
      </c>
      <c r="W2826" t="s">
        <v>32</v>
      </c>
      <c r="X2826" t="s">
        <v>261</v>
      </c>
      <c r="Y2826">
        <v>1</v>
      </c>
      <c r="AA2826" t="s">
        <v>10218</v>
      </c>
      <c r="AB2826" t="s">
        <v>36</v>
      </c>
      <c r="AD2826" s="27">
        <v>41334</v>
      </c>
      <c r="AE2826" t="s">
        <v>681</v>
      </c>
      <c r="AH2826">
        <v>0</v>
      </c>
      <c r="AN2826" t="s">
        <v>238</v>
      </c>
      <c r="AO2826">
        <v>4</v>
      </c>
      <c r="AP2826" t="s">
        <v>239</v>
      </c>
      <c r="AQ2826" s="27">
        <v>41327</v>
      </c>
      <c r="AR2826" t="s">
        <v>240</v>
      </c>
      <c r="AS2826">
        <v>3</v>
      </c>
      <c r="AT2826" t="s">
        <v>239</v>
      </c>
      <c r="AU2826" s="27">
        <v>41327</v>
      </c>
    </row>
    <row r="2827" spans="1:47" x14ac:dyDescent="0.2">
      <c r="A2827">
        <v>2826</v>
      </c>
      <c r="B2827" t="s">
        <v>10219</v>
      </c>
      <c r="C2827" t="s">
        <v>242</v>
      </c>
      <c r="D2827" t="s">
        <v>10220</v>
      </c>
      <c r="E2827" s="27">
        <v>41695</v>
      </c>
      <c r="F2827" t="s">
        <v>233</v>
      </c>
      <c r="G2827" s="27">
        <v>33835</v>
      </c>
      <c r="H2827">
        <v>23</v>
      </c>
      <c r="I2827" t="s">
        <v>259</v>
      </c>
      <c r="J2827" t="s">
        <v>245</v>
      </c>
      <c r="K2827">
        <v>0</v>
      </c>
      <c r="L2827">
        <v>7</v>
      </c>
      <c r="M2827">
        <v>0</v>
      </c>
      <c r="N2827">
        <v>0</v>
      </c>
      <c r="O2827">
        <v>1</v>
      </c>
      <c r="P2827">
        <v>-69</v>
      </c>
      <c r="Q2827" s="28">
        <v>41626.405555555553</v>
      </c>
      <c r="R2827" s="28">
        <v>41628.315972222219</v>
      </c>
      <c r="S2827" t="s">
        <v>10221</v>
      </c>
      <c r="U2827" s="27">
        <v>41626</v>
      </c>
      <c r="V2827">
        <v>69</v>
      </c>
      <c r="W2827" t="s">
        <v>32</v>
      </c>
      <c r="X2827" t="s">
        <v>274</v>
      </c>
      <c r="Y2827">
        <v>0</v>
      </c>
      <c r="AB2827" t="s">
        <v>237</v>
      </c>
      <c r="AH2827">
        <v>0</v>
      </c>
      <c r="AN2827" t="s">
        <v>238</v>
      </c>
      <c r="AO2827">
        <v>6</v>
      </c>
      <c r="AP2827" t="s">
        <v>246</v>
      </c>
      <c r="AQ2827" s="27">
        <v>41695</v>
      </c>
      <c r="AR2827" t="s">
        <v>240</v>
      </c>
      <c r="AS2827">
        <v>7</v>
      </c>
      <c r="AT2827" t="s">
        <v>246</v>
      </c>
      <c r="AU2827" s="27">
        <v>41695</v>
      </c>
    </row>
    <row r="2828" spans="1:47" x14ac:dyDescent="0.2">
      <c r="A2828">
        <v>2827</v>
      </c>
      <c r="B2828" t="s">
        <v>10222</v>
      </c>
      <c r="C2828" t="s">
        <v>10223</v>
      </c>
      <c r="D2828" t="s">
        <v>10224</v>
      </c>
      <c r="E2828" s="27">
        <v>41838</v>
      </c>
      <c r="F2828" t="s">
        <v>294</v>
      </c>
      <c r="G2828" s="27">
        <v>33648</v>
      </c>
      <c r="H2828">
        <v>24</v>
      </c>
      <c r="I2828" t="s">
        <v>259</v>
      </c>
      <c r="J2828" t="s">
        <v>250</v>
      </c>
      <c r="K2828">
        <v>0</v>
      </c>
      <c r="L2828">
        <v>6</v>
      </c>
      <c r="M2828">
        <v>0</v>
      </c>
      <c r="N2828">
        <v>0</v>
      </c>
      <c r="O2828">
        <v>1</v>
      </c>
      <c r="P2828">
        <v>-13</v>
      </c>
      <c r="Q2828" s="28">
        <v>41825.195138888892</v>
      </c>
      <c r="R2828" s="28">
        <v>41826.083333333336</v>
      </c>
      <c r="S2828" t="s">
        <v>10225</v>
      </c>
      <c r="T2828" s="27">
        <v>41825</v>
      </c>
      <c r="V2828">
        <v>13</v>
      </c>
      <c r="W2828" t="s">
        <v>36</v>
      </c>
      <c r="X2828" t="s">
        <v>279</v>
      </c>
      <c r="Y2828">
        <v>0</v>
      </c>
      <c r="AB2828" t="s">
        <v>237</v>
      </c>
      <c r="AH2828">
        <v>0</v>
      </c>
      <c r="AN2828" t="s">
        <v>238</v>
      </c>
      <c r="AO2828">
        <v>4</v>
      </c>
      <c r="AP2828" t="s">
        <v>239</v>
      </c>
      <c r="AQ2828" s="27">
        <v>41838</v>
      </c>
      <c r="AR2828" t="s">
        <v>240</v>
      </c>
      <c r="AS2828">
        <v>6</v>
      </c>
      <c r="AT2828" t="s">
        <v>246</v>
      </c>
      <c r="AU2828" s="27">
        <v>41838</v>
      </c>
    </row>
    <row r="2829" spans="1:47" x14ac:dyDescent="0.2">
      <c r="A2829">
        <v>2828</v>
      </c>
      <c r="B2829" t="s">
        <v>10226</v>
      </c>
      <c r="C2829" t="s">
        <v>4090</v>
      </c>
      <c r="D2829" t="s">
        <v>10227</v>
      </c>
      <c r="E2829" s="27">
        <v>41941</v>
      </c>
      <c r="F2829" t="s">
        <v>294</v>
      </c>
      <c r="G2829" s="27">
        <v>34167</v>
      </c>
      <c r="H2829">
        <v>22</v>
      </c>
      <c r="I2829" t="s">
        <v>259</v>
      </c>
      <c r="J2829" t="s">
        <v>250</v>
      </c>
      <c r="K2829">
        <v>0</v>
      </c>
      <c r="L2829">
        <v>7</v>
      </c>
      <c r="M2829">
        <v>0</v>
      </c>
      <c r="N2829">
        <v>0</v>
      </c>
      <c r="O2829">
        <v>0</v>
      </c>
      <c r="P2829">
        <v>0</v>
      </c>
      <c r="Q2829" s="28">
        <v>41941.070138888892</v>
      </c>
      <c r="R2829" s="28">
        <v>41941.329861111109</v>
      </c>
      <c r="S2829" t="s">
        <v>10228</v>
      </c>
      <c r="T2829" s="27">
        <v>41940</v>
      </c>
      <c r="V2829">
        <v>1</v>
      </c>
      <c r="W2829" t="s">
        <v>36</v>
      </c>
      <c r="X2829" t="s">
        <v>279</v>
      </c>
      <c r="Y2829">
        <v>1</v>
      </c>
      <c r="AA2829" t="s">
        <v>10229</v>
      </c>
      <c r="AB2829" t="s">
        <v>36</v>
      </c>
      <c r="AD2829" s="27">
        <v>41954</v>
      </c>
      <c r="AE2829" t="s">
        <v>392</v>
      </c>
      <c r="AH2829">
        <v>1</v>
      </c>
      <c r="AJ2829" t="s">
        <v>10230</v>
      </c>
      <c r="AK2829" t="s">
        <v>462</v>
      </c>
      <c r="AL2829" s="27">
        <v>42089</v>
      </c>
      <c r="AM2829" t="s">
        <v>279</v>
      </c>
      <c r="AN2829" t="s">
        <v>238</v>
      </c>
      <c r="AO2829">
        <v>5</v>
      </c>
      <c r="AP2829" t="s">
        <v>246</v>
      </c>
      <c r="AQ2829" s="27">
        <v>41941</v>
      </c>
      <c r="AR2829" t="s">
        <v>240</v>
      </c>
      <c r="AS2829">
        <v>7</v>
      </c>
      <c r="AT2829" t="s">
        <v>246</v>
      </c>
      <c r="AU2829" s="27">
        <v>41941</v>
      </c>
    </row>
    <row r="2830" spans="1:47" x14ac:dyDescent="0.2">
      <c r="A2830">
        <v>2829</v>
      </c>
      <c r="B2830" t="s">
        <v>10231</v>
      </c>
      <c r="C2830" t="s">
        <v>3443</v>
      </c>
      <c r="D2830" t="s">
        <v>6814</v>
      </c>
      <c r="E2830" s="27">
        <v>41553</v>
      </c>
      <c r="F2830" t="s">
        <v>233</v>
      </c>
      <c r="G2830" s="27">
        <v>33223</v>
      </c>
      <c r="H2830">
        <v>25</v>
      </c>
      <c r="I2830" t="s">
        <v>244</v>
      </c>
      <c r="J2830" t="s">
        <v>353</v>
      </c>
      <c r="K2830">
        <v>0</v>
      </c>
      <c r="L2830">
        <v>3</v>
      </c>
      <c r="M2830">
        <v>0</v>
      </c>
      <c r="N2830">
        <v>1</v>
      </c>
      <c r="O2830">
        <v>1</v>
      </c>
      <c r="P2830">
        <v>-1</v>
      </c>
      <c r="Q2830" s="28">
        <v>41552.326388888891</v>
      </c>
      <c r="R2830" s="28">
        <v>41553.317361111112</v>
      </c>
      <c r="S2830" t="s">
        <v>10232</v>
      </c>
      <c r="T2830" s="27">
        <v>41552</v>
      </c>
      <c r="V2830">
        <v>1</v>
      </c>
      <c r="W2830" t="s">
        <v>32</v>
      </c>
      <c r="X2830" t="s">
        <v>2254</v>
      </c>
      <c r="Y2830">
        <v>0</v>
      </c>
      <c r="AB2830" t="s">
        <v>237</v>
      </c>
      <c r="AH2830">
        <v>0</v>
      </c>
      <c r="AN2830" t="s">
        <v>238</v>
      </c>
      <c r="AO2830">
        <v>3</v>
      </c>
      <c r="AP2830" t="s">
        <v>239</v>
      </c>
      <c r="AQ2830" s="27">
        <v>41553</v>
      </c>
      <c r="AR2830" t="s">
        <v>240</v>
      </c>
      <c r="AS2830">
        <v>3</v>
      </c>
      <c r="AT2830" t="s">
        <v>239</v>
      </c>
      <c r="AU2830" s="27">
        <v>41553</v>
      </c>
    </row>
    <row r="2831" spans="1:47" x14ac:dyDescent="0.2">
      <c r="A2831">
        <v>2830</v>
      </c>
      <c r="B2831" t="s">
        <v>10233</v>
      </c>
      <c r="C2831" t="s">
        <v>7174</v>
      </c>
      <c r="D2831" t="s">
        <v>10234</v>
      </c>
      <c r="E2831" s="27">
        <v>41319</v>
      </c>
      <c r="F2831" t="s">
        <v>233</v>
      </c>
      <c r="G2831" s="27">
        <v>21797</v>
      </c>
      <c r="H2831">
        <v>56</v>
      </c>
      <c r="I2831" t="s">
        <v>234</v>
      </c>
      <c r="J2831" t="s">
        <v>250</v>
      </c>
      <c r="K2831">
        <v>0</v>
      </c>
      <c r="L2831">
        <v>1</v>
      </c>
      <c r="M2831">
        <v>0</v>
      </c>
      <c r="N2831">
        <v>0</v>
      </c>
      <c r="O2831">
        <v>4</v>
      </c>
      <c r="P2831">
        <v>-1</v>
      </c>
      <c r="Q2831" s="28">
        <v>41318.17291666667</v>
      </c>
      <c r="R2831" s="28">
        <v>41320.227777777778</v>
      </c>
      <c r="S2831" t="s">
        <v>10235</v>
      </c>
      <c r="T2831" s="27">
        <v>41318</v>
      </c>
      <c r="V2831">
        <v>1</v>
      </c>
      <c r="W2831" t="s">
        <v>32</v>
      </c>
      <c r="X2831" t="s">
        <v>261</v>
      </c>
      <c r="Y2831">
        <v>0</v>
      </c>
      <c r="AB2831" t="s">
        <v>237</v>
      </c>
      <c r="AH2831">
        <v>0</v>
      </c>
      <c r="AN2831" t="s">
        <v>238</v>
      </c>
      <c r="AO2831">
        <v>1</v>
      </c>
      <c r="AP2831" t="s">
        <v>239</v>
      </c>
      <c r="AQ2831" s="27">
        <v>41319</v>
      </c>
      <c r="AR2831" t="s">
        <v>240</v>
      </c>
      <c r="AS2831">
        <v>1</v>
      </c>
      <c r="AT2831" t="s">
        <v>239</v>
      </c>
      <c r="AU2831" s="27">
        <v>41319</v>
      </c>
    </row>
    <row r="2832" spans="1:47" x14ac:dyDescent="0.2">
      <c r="A2832">
        <v>2831</v>
      </c>
      <c r="B2832" t="s">
        <v>10236</v>
      </c>
      <c r="C2832" t="s">
        <v>10237</v>
      </c>
      <c r="D2832" t="s">
        <v>10238</v>
      </c>
      <c r="E2832" s="27">
        <v>41872</v>
      </c>
      <c r="F2832" t="s">
        <v>233</v>
      </c>
      <c r="G2832" s="27">
        <v>31848</v>
      </c>
      <c r="H2832">
        <v>29</v>
      </c>
      <c r="I2832" t="s">
        <v>244</v>
      </c>
      <c r="J2832" t="s">
        <v>250</v>
      </c>
      <c r="K2832">
        <v>0</v>
      </c>
      <c r="L2832">
        <v>4</v>
      </c>
      <c r="M2832">
        <v>0</v>
      </c>
      <c r="N2832">
        <v>0</v>
      </c>
      <c r="O2832">
        <v>0</v>
      </c>
      <c r="P2832">
        <v>0</v>
      </c>
      <c r="Q2832" s="28">
        <v>41872.197222222225</v>
      </c>
      <c r="R2832" s="28">
        <v>41873.143750000003</v>
      </c>
      <c r="S2832" t="s">
        <v>10239</v>
      </c>
      <c r="T2832" s="27">
        <v>41872</v>
      </c>
      <c r="V2832">
        <v>0</v>
      </c>
      <c r="W2832" t="s">
        <v>32</v>
      </c>
      <c r="X2832" t="s">
        <v>348</v>
      </c>
      <c r="Y2832">
        <v>0</v>
      </c>
      <c r="AB2832" t="s">
        <v>237</v>
      </c>
      <c r="AH2832">
        <v>0</v>
      </c>
      <c r="AN2832" t="s">
        <v>238</v>
      </c>
      <c r="AO2832">
        <v>5</v>
      </c>
      <c r="AP2832" t="s">
        <v>246</v>
      </c>
      <c r="AQ2832" s="27">
        <v>41872</v>
      </c>
      <c r="AR2832" t="s">
        <v>240</v>
      </c>
      <c r="AS2832">
        <v>4</v>
      </c>
      <c r="AT2832" t="s">
        <v>239</v>
      </c>
      <c r="AU2832" s="27">
        <v>41872</v>
      </c>
    </row>
    <row r="2833" spans="1:47" x14ac:dyDescent="0.2">
      <c r="A2833">
        <v>2832</v>
      </c>
      <c r="B2833" t="s">
        <v>10240</v>
      </c>
      <c r="C2833" t="s">
        <v>10241</v>
      </c>
      <c r="D2833" t="s">
        <v>10242</v>
      </c>
      <c r="E2833" s="27">
        <v>41966</v>
      </c>
      <c r="F2833" t="s">
        <v>294</v>
      </c>
      <c r="G2833" s="27">
        <v>29225</v>
      </c>
      <c r="H2833">
        <v>36</v>
      </c>
      <c r="I2833" t="s">
        <v>244</v>
      </c>
      <c r="J2833" t="s">
        <v>353</v>
      </c>
      <c r="K2833">
        <v>0</v>
      </c>
      <c r="L2833">
        <v>2</v>
      </c>
      <c r="M2833">
        <v>0</v>
      </c>
      <c r="N2833">
        <v>0</v>
      </c>
      <c r="O2833">
        <v>1</v>
      </c>
      <c r="S2833" t="s">
        <v>10243</v>
      </c>
      <c r="T2833" s="27">
        <v>40654</v>
      </c>
      <c r="V2833">
        <v>1312</v>
      </c>
      <c r="W2833" t="s">
        <v>36</v>
      </c>
      <c r="X2833" t="s">
        <v>5947</v>
      </c>
      <c r="Y2833">
        <v>0</v>
      </c>
      <c r="AB2833" t="s">
        <v>237</v>
      </c>
      <c r="AH2833">
        <v>0</v>
      </c>
      <c r="AN2833" t="s">
        <v>238</v>
      </c>
      <c r="AO2833">
        <v>1</v>
      </c>
      <c r="AP2833" t="s">
        <v>239</v>
      </c>
      <c r="AQ2833" s="27">
        <v>41966</v>
      </c>
      <c r="AR2833" t="s">
        <v>240</v>
      </c>
      <c r="AS2833">
        <v>2</v>
      </c>
      <c r="AT2833" t="s">
        <v>239</v>
      </c>
      <c r="AU2833" s="27">
        <v>41966</v>
      </c>
    </row>
    <row r="2834" spans="1:47" x14ac:dyDescent="0.2">
      <c r="A2834">
        <v>2833</v>
      </c>
      <c r="B2834" t="s">
        <v>10244</v>
      </c>
      <c r="C2834" t="s">
        <v>1959</v>
      </c>
      <c r="D2834" t="s">
        <v>496</v>
      </c>
      <c r="E2834" s="27">
        <v>41915</v>
      </c>
      <c r="F2834" t="s">
        <v>233</v>
      </c>
      <c r="G2834" s="27">
        <v>19747</v>
      </c>
      <c r="H2834">
        <v>62</v>
      </c>
      <c r="I2834" t="s">
        <v>234</v>
      </c>
      <c r="J2834" t="s">
        <v>353</v>
      </c>
      <c r="K2834">
        <v>0</v>
      </c>
      <c r="L2834">
        <v>1</v>
      </c>
      <c r="M2834">
        <v>0</v>
      </c>
      <c r="N2834">
        <v>0</v>
      </c>
      <c r="O2834">
        <v>1</v>
      </c>
      <c r="P2834">
        <v>-9</v>
      </c>
      <c r="Q2834" s="28">
        <v>41906.361805555556</v>
      </c>
      <c r="R2834" s="28">
        <v>41915.291666666664</v>
      </c>
      <c r="S2834" t="s">
        <v>10245</v>
      </c>
      <c r="U2834" s="27">
        <v>41906</v>
      </c>
      <c r="V2834">
        <v>9</v>
      </c>
      <c r="W2834" t="s">
        <v>32</v>
      </c>
      <c r="X2834" t="s">
        <v>274</v>
      </c>
      <c r="Y2834">
        <v>0</v>
      </c>
      <c r="AB2834" t="s">
        <v>237</v>
      </c>
      <c r="AH2834">
        <v>0</v>
      </c>
      <c r="AN2834" t="s">
        <v>238</v>
      </c>
      <c r="AO2834">
        <v>1</v>
      </c>
      <c r="AP2834" t="s">
        <v>239</v>
      </c>
      <c r="AQ2834" s="27">
        <v>41915</v>
      </c>
      <c r="AR2834" t="s">
        <v>240</v>
      </c>
      <c r="AS2834">
        <v>1</v>
      </c>
      <c r="AT2834" t="s">
        <v>239</v>
      </c>
      <c r="AU2834" s="27">
        <v>41915</v>
      </c>
    </row>
    <row r="2835" spans="1:47" x14ac:dyDescent="0.2">
      <c r="A2835">
        <v>2834</v>
      </c>
      <c r="B2835" t="s">
        <v>10246</v>
      </c>
      <c r="C2835" t="s">
        <v>813</v>
      </c>
      <c r="D2835" t="s">
        <v>10247</v>
      </c>
      <c r="E2835" s="27">
        <v>41583</v>
      </c>
      <c r="F2835" t="s">
        <v>233</v>
      </c>
      <c r="G2835" s="27">
        <v>31855</v>
      </c>
      <c r="H2835">
        <v>29</v>
      </c>
      <c r="I2835" t="s">
        <v>244</v>
      </c>
      <c r="J2835" t="s">
        <v>3068</v>
      </c>
      <c r="K2835">
        <v>0</v>
      </c>
      <c r="L2835">
        <v>2</v>
      </c>
      <c r="M2835">
        <v>0</v>
      </c>
      <c r="N2835">
        <v>0</v>
      </c>
      <c r="O2835">
        <v>1</v>
      </c>
      <c r="P2835">
        <v>37</v>
      </c>
      <c r="Q2835" s="28">
        <v>41620.308333333334</v>
      </c>
      <c r="R2835" s="28">
        <v>41653.347222222219</v>
      </c>
      <c r="S2835" t="s">
        <v>10248</v>
      </c>
      <c r="T2835" s="27">
        <v>41396</v>
      </c>
      <c r="V2835">
        <v>187</v>
      </c>
      <c r="W2835" t="s">
        <v>32</v>
      </c>
      <c r="X2835" t="s">
        <v>261</v>
      </c>
      <c r="Y2835">
        <v>0</v>
      </c>
      <c r="AB2835" t="s">
        <v>237</v>
      </c>
      <c r="AH2835">
        <v>0</v>
      </c>
      <c r="AN2835" t="s">
        <v>238</v>
      </c>
      <c r="AO2835">
        <v>2</v>
      </c>
      <c r="AP2835" t="s">
        <v>239</v>
      </c>
      <c r="AQ2835" s="27">
        <v>41583</v>
      </c>
      <c r="AR2835" t="s">
        <v>240</v>
      </c>
      <c r="AS2835">
        <v>2</v>
      </c>
      <c r="AT2835" t="s">
        <v>239</v>
      </c>
      <c r="AU2835" s="27">
        <v>41583</v>
      </c>
    </row>
    <row r="2836" spans="1:47" x14ac:dyDescent="0.2">
      <c r="A2836">
        <v>2835</v>
      </c>
      <c r="B2836" t="s">
        <v>10249</v>
      </c>
      <c r="C2836" t="s">
        <v>817</v>
      </c>
      <c r="D2836" t="s">
        <v>10250</v>
      </c>
      <c r="E2836" s="27">
        <v>41774</v>
      </c>
      <c r="F2836" t="s">
        <v>233</v>
      </c>
      <c r="G2836" s="27">
        <v>31621</v>
      </c>
      <c r="H2836">
        <v>29</v>
      </c>
      <c r="I2836" t="s">
        <v>244</v>
      </c>
      <c r="J2836" t="s">
        <v>245</v>
      </c>
      <c r="K2836">
        <v>0</v>
      </c>
      <c r="L2836">
        <v>6</v>
      </c>
      <c r="M2836">
        <v>0</v>
      </c>
      <c r="N2836">
        <v>0</v>
      </c>
      <c r="O2836">
        <v>10</v>
      </c>
      <c r="P2836">
        <v>-365</v>
      </c>
      <c r="Q2836" s="28">
        <v>41409.478472222225</v>
      </c>
      <c r="R2836" s="28">
        <v>41414.345138888886</v>
      </c>
      <c r="S2836" t="s">
        <v>10251</v>
      </c>
      <c r="U2836" s="27">
        <v>41680</v>
      </c>
      <c r="V2836">
        <v>94</v>
      </c>
      <c r="W2836" t="s">
        <v>32</v>
      </c>
      <c r="X2836" t="s">
        <v>274</v>
      </c>
      <c r="Y2836">
        <v>1</v>
      </c>
      <c r="AA2836" t="s">
        <v>10252</v>
      </c>
      <c r="AB2836" t="s">
        <v>32</v>
      </c>
      <c r="AD2836" s="27">
        <v>42237</v>
      </c>
      <c r="AE2836" t="s">
        <v>983</v>
      </c>
      <c r="AH2836">
        <v>0</v>
      </c>
      <c r="AN2836" t="s">
        <v>238</v>
      </c>
      <c r="AO2836">
        <v>3</v>
      </c>
      <c r="AP2836" t="s">
        <v>239</v>
      </c>
      <c r="AQ2836" s="27">
        <v>41774</v>
      </c>
      <c r="AR2836" t="s">
        <v>240</v>
      </c>
      <c r="AS2836">
        <v>6</v>
      </c>
      <c r="AT2836" t="s">
        <v>246</v>
      </c>
      <c r="AU2836" s="27">
        <v>41774</v>
      </c>
    </row>
    <row r="2837" spans="1:47" x14ac:dyDescent="0.2">
      <c r="A2837">
        <v>2836</v>
      </c>
      <c r="B2837" t="s">
        <v>10253</v>
      </c>
      <c r="C2837" t="s">
        <v>10254</v>
      </c>
      <c r="D2837" t="s">
        <v>10255</v>
      </c>
      <c r="E2837" s="27">
        <v>41853</v>
      </c>
      <c r="F2837" t="s">
        <v>233</v>
      </c>
      <c r="G2837" s="27">
        <v>23656</v>
      </c>
      <c r="H2837">
        <v>51</v>
      </c>
      <c r="I2837" t="s">
        <v>234</v>
      </c>
      <c r="J2837" t="s">
        <v>1115</v>
      </c>
      <c r="K2837">
        <v>0</v>
      </c>
      <c r="L2837">
        <v>1</v>
      </c>
      <c r="M2837">
        <v>0</v>
      </c>
      <c r="N2837">
        <v>0</v>
      </c>
      <c r="O2837">
        <v>1</v>
      </c>
      <c r="P2837">
        <v>-1</v>
      </c>
      <c r="Q2837" s="28">
        <v>41852.209027777775</v>
      </c>
      <c r="R2837" s="28">
        <v>41853.37777777778</v>
      </c>
      <c r="S2837" t="s">
        <v>10256</v>
      </c>
      <c r="U2837" s="27">
        <v>41852</v>
      </c>
      <c r="V2837">
        <v>1</v>
      </c>
      <c r="W2837" t="s">
        <v>32</v>
      </c>
      <c r="X2837" t="s">
        <v>274</v>
      </c>
      <c r="Y2837">
        <v>1</v>
      </c>
      <c r="AA2837" t="s">
        <v>10257</v>
      </c>
      <c r="AB2837" t="s">
        <v>36</v>
      </c>
      <c r="AD2837" s="27">
        <v>42426</v>
      </c>
      <c r="AE2837" t="s">
        <v>10258</v>
      </c>
      <c r="AH2837">
        <v>0</v>
      </c>
      <c r="AN2837" t="s">
        <v>238</v>
      </c>
      <c r="AO2837">
        <v>1</v>
      </c>
      <c r="AP2837" t="s">
        <v>239</v>
      </c>
      <c r="AQ2837" s="27">
        <v>41853</v>
      </c>
      <c r="AR2837" t="s">
        <v>240</v>
      </c>
      <c r="AS2837">
        <v>1</v>
      </c>
      <c r="AT2837" t="s">
        <v>239</v>
      </c>
      <c r="AU2837" s="27">
        <v>41853</v>
      </c>
    </row>
    <row r="2838" spans="1:47" x14ac:dyDescent="0.2">
      <c r="A2838">
        <v>2837</v>
      </c>
      <c r="B2838" t="s">
        <v>10259</v>
      </c>
      <c r="C2838" t="s">
        <v>10260</v>
      </c>
      <c r="D2838" t="s">
        <v>10261</v>
      </c>
      <c r="E2838" s="27">
        <v>41689</v>
      </c>
      <c r="F2838" t="s">
        <v>294</v>
      </c>
      <c r="G2838" s="27">
        <v>21240</v>
      </c>
      <c r="H2838">
        <v>58</v>
      </c>
      <c r="I2838" t="s">
        <v>234</v>
      </c>
      <c r="J2838" t="s">
        <v>250</v>
      </c>
      <c r="K2838">
        <v>0</v>
      </c>
      <c r="L2838">
        <v>1</v>
      </c>
      <c r="M2838">
        <v>0</v>
      </c>
      <c r="N2838">
        <v>0</v>
      </c>
      <c r="O2838">
        <v>3</v>
      </c>
      <c r="P2838">
        <v>-18</v>
      </c>
      <c r="Q2838" s="28">
        <v>41671.119444444441</v>
      </c>
      <c r="R2838" s="28">
        <v>41689.468055555553</v>
      </c>
      <c r="S2838" t="s">
        <v>10262</v>
      </c>
      <c r="U2838" s="27">
        <v>41688</v>
      </c>
      <c r="V2838">
        <v>1</v>
      </c>
      <c r="W2838" t="s">
        <v>36</v>
      </c>
      <c r="X2838" t="s">
        <v>274</v>
      </c>
      <c r="Y2838">
        <v>0</v>
      </c>
      <c r="AB2838" t="s">
        <v>237</v>
      </c>
      <c r="AH2838">
        <v>0</v>
      </c>
      <c r="AN2838" t="s">
        <v>238</v>
      </c>
      <c r="AO2838">
        <v>1</v>
      </c>
      <c r="AP2838" t="s">
        <v>239</v>
      </c>
      <c r="AQ2838" s="27">
        <v>41689</v>
      </c>
      <c r="AR2838" t="s">
        <v>240</v>
      </c>
      <c r="AS2838">
        <v>1</v>
      </c>
      <c r="AT2838" t="s">
        <v>239</v>
      </c>
      <c r="AU2838" s="27">
        <v>41689</v>
      </c>
    </row>
    <row r="2839" spans="1:47" x14ac:dyDescent="0.2">
      <c r="A2839">
        <v>2838</v>
      </c>
      <c r="B2839" t="s">
        <v>10263</v>
      </c>
      <c r="C2839" t="s">
        <v>2809</v>
      </c>
      <c r="D2839" t="s">
        <v>10264</v>
      </c>
      <c r="E2839" s="27">
        <v>41891</v>
      </c>
      <c r="F2839" t="s">
        <v>233</v>
      </c>
      <c r="G2839" s="27">
        <v>32343</v>
      </c>
      <c r="H2839">
        <v>27</v>
      </c>
      <c r="I2839" t="s">
        <v>244</v>
      </c>
      <c r="J2839" t="s">
        <v>22</v>
      </c>
      <c r="K2839">
        <v>0</v>
      </c>
      <c r="L2839">
        <v>4</v>
      </c>
      <c r="M2839">
        <v>0</v>
      </c>
      <c r="N2839">
        <v>0</v>
      </c>
      <c r="O2839">
        <v>0</v>
      </c>
      <c r="P2839">
        <v>-1</v>
      </c>
      <c r="Q2839" s="28">
        <v>41890.259722222225</v>
      </c>
      <c r="R2839" s="28">
        <v>41891.329861111109</v>
      </c>
      <c r="S2839" t="s">
        <v>10265</v>
      </c>
      <c r="T2839" s="27">
        <v>41890</v>
      </c>
      <c r="V2839">
        <v>1</v>
      </c>
      <c r="W2839" t="s">
        <v>32</v>
      </c>
      <c r="X2839" t="s">
        <v>359</v>
      </c>
      <c r="Y2839">
        <v>0</v>
      </c>
      <c r="AB2839" t="s">
        <v>237</v>
      </c>
      <c r="AH2839">
        <v>0</v>
      </c>
      <c r="AN2839" t="s">
        <v>238</v>
      </c>
      <c r="AO2839">
        <v>3</v>
      </c>
      <c r="AP2839" t="s">
        <v>239</v>
      </c>
      <c r="AQ2839" s="27">
        <v>41891</v>
      </c>
      <c r="AR2839" t="s">
        <v>240</v>
      </c>
      <c r="AS2839">
        <v>4</v>
      </c>
      <c r="AT2839" t="s">
        <v>239</v>
      </c>
      <c r="AU2839" s="27">
        <v>41891</v>
      </c>
    </row>
    <row r="2840" spans="1:47" x14ac:dyDescent="0.2">
      <c r="A2840">
        <v>2839</v>
      </c>
      <c r="B2840" t="s">
        <v>10266</v>
      </c>
      <c r="C2840" t="s">
        <v>1832</v>
      </c>
      <c r="D2840" t="s">
        <v>1303</v>
      </c>
      <c r="E2840" s="27">
        <v>41898</v>
      </c>
      <c r="F2840" t="s">
        <v>233</v>
      </c>
      <c r="G2840" s="27">
        <v>28321</v>
      </c>
      <c r="H2840">
        <v>38</v>
      </c>
      <c r="I2840" t="s">
        <v>244</v>
      </c>
      <c r="J2840" t="s">
        <v>245</v>
      </c>
      <c r="K2840">
        <v>0</v>
      </c>
      <c r="L2840">
        <v>7</v>
      </c>
      <c r="M2840">
        <v>0</v>
      </c>
      <c r="N2840">
        <v>0</v>
      </c>
      <c r="O2840">
        <v>2</v>
      </c>
      <c r="P2840">
        <v>-7</v>
      </c>
      <c r="Q2840" s="28">
        <v>41891.426388888889</v>
      </c>
      <c r="R2840" s="28">
        <v>41898.206250000003</v>
      </c>
      <c r="S2840" t="s">
        <v>10267</v>
      </c>
      <c r="T2840" s="27">
        <v>41891</v>
      </c>
      <c r="V2840">
        <v>7</v>
      </c>
      <c r="W2840" t="s">
        <v>32</v>
      </c>
      <c r="X2840" t="s">
        <v>555</v>
      </c>
      <c r="Y2840">
        <v>0</v>
      </c>
      <c r="AB2840" t="s">
        <v>237</v>
      </c>
      <c r="AH2840">
        <v>0</v>
      </c>
      <c r="AN2840" t="s">
        <v>238</v>
      </c>
      <c r="AO2840">
        <v>2</v>
      </c>
      <c r="AP2840" t="s">
        <v>239</v>
      </c>
      <c r="AQ2840" s="27">
        <v>41898</v>
      </c>
      <c r="AR2840" t="s">
        <v>240</v>
      </c>
      <c r="AS2840">
        <v>7</v>
      </c>
      <c r="AT2840" t="s">
        <v>246</v>
      </c>
      <c r="AU2840" s="27">
        <v>41898</v>
      </c>
    </row>
    <row r="2841" spans="1:47" x14ac:dyDescent="0.2">
      <c r="A2841">
        <v>2840</v>
      </c>
      <c r="B2841" t="s">
        <v>10268</v>
      </c>
      <c r="C2841" t="s">
        <v>963</v>
      </c>
      <c r="D2841" t="s">
        <v>10269</v>
      </c>
      <c r="E2841" s="27">
        <v>41944</v>
      </c>
      <c r="F2841" t="s">
        <v>233</v>
      </c>
      <c r="G2841" s="27">
        <v>26762</v>
      </c>
      <c r="H2841">
        <v>43</v>
      </c>
      <c r="I2841" t="s">
        <v>244</v>
      </c>
      <c r="J2841" t="s">
        <v>245</v>
      </c>
      <c r="K2841">
        <v>0</v>
      </c>
      <c r="L2841">
        <v>1</v>
      </c>
      <c r="M2841">
        <v>0</v>
      </c>
      <c r="N2841">
        <v>0</v>
      </c>
      <c r="O2841">
        <v>0</v>
      </c>
      <c r="W2841" t="s">
        <v>237</v>
      </c>
      <c r="Y2841">
        <v>-1</v>
      </c>
      <c r="AB2841" t="s">
        <v>237</v>
      </c>
      <c r="AH2841">
        <v>0</v>
      </c>
      <c r="AN2841" t="s">
        <v>238</v>
      </c>
      <c r="AO2841">
        <v>1</v>
      </c>
      <c r="AP2841" t="s">
        <v>239</v>
      </c>
      <c r="AQ2841" s="27">
        <v>41944</v>
      </c>
      <c r="AR2841" t="s">
        <v>240</v>
      </c>
      <c r="AS2841">
        <v>1</v>
      </c>
      <c r="AT2841" t="s">
        <v>239</v>
      </c>
      <c r="AU2841" s="27">
        <v>41944</v>
      </c>
    </row>
    <row r="2842" spans="1:47" x14ac:dyDescent="0.2">
      <c r="A2842">
        <v>2841</v>
      </c>
      <c r="B2842" t="s">
        <v>10270</v>
      </c>
      <c r="C2842" t="s">
        <v>5668</v>
      </c>
      <c r="D2842" t="s">
        <v>10271</v>
      </c>
      <c r="E2842" s="27">
        <v>41396</v>
      </c>
      <c r="F2842" t="s">
        <v>233</v>
      </c>
      <c r="G2842" s="27">
        <v>33552</v>
      </c>
      <c r="H2842">
        <v>24</v>
      </c>
      <c r="I2842" t="s">
        <v>259</v>
      </c>
      <c r="J2842" t="s">
        <v>245</v>
      </c>
      <c r="K2842">
        <v>0</v>
      </c>
      <c r="L2842">
        <v>5</v>
      </c>
      <c r="M2842">
        <v>1</v>
      </c>
      <c r="N2842">
        <v>2</v>
      </c>
      <c r="O2842">
        <v>3</v>
      </c>
      <c r="P2842">
        <v>0</v>
      </c>
      <c r="Q2842" s="28">
        <v>41396.064583333333</v>
      </c>
      <c r="R2842" s="28">
        <v>41396.20208333333</v>
      </c>
      <c r="S2842" t="s">
        <v>10272</v>
      </c>
      <c r="T2842" s="27">
        <v>41396</v>
      </c>
      <c r="V2842">
        <v>0</v>
      </c>
      <c r="W2842" t="s">
        <v>36</v>
      </c>
      <c r="X2842" t="s">
        <v>595</v>
      </c>
      <c r="Y2842">
        <v>0</v>
      </c>
      <c r="AB2842" t="s">
        <v>237</v>
      </c>
      <c r="AH2842">
        <v>0</v>
      </c>
      <c r="AN2842" t="s">
        <v>238</v>
      </c>
      <c r="AO2842">
        <v>6</v>
      </c>
      <c r="AP2842" t="s">
        <v>246</v>
      </c>
      <c r="AQ2842" s="27">
        <v>41396</v>
      </c>
      <c r="AR2842" t="s">
        <v>240</v>
      </c>
      <c r="AS2842">
        <v>5</v>
      </c>
      <c r="AT2842" t="s">
        <v>246</v>
      </c>
      <c r="AU2842" s="27">
        <v>41396</v>
      </c>
    </row>
    <row r="2843" spans="1:47" x14ac:dyDescent="0.2">
      <c r="A2843">
        <v>2842</v>
      </c>
      <c r="B2843" t="s">
        <v>10273</v>
      </c>
      <c r="C2843" t="s">
        <v>6541</v>
      </c>
      <c r="D2843" t="s">
        <v>327</v>
      </c>
      <c r="E2843" s="27">
        <v>41376</v>
      </c>
      <c r="F2843" t="s">
        <v>233</v>
      </c>
      <c r="G2843" s="27">
        <v>34282</v>
      </c>
      <c r="H2843">
        <v>22</v>
      </c>
      <c r="I2843" t="s">
        <v>259</v>
      </c>
      <c r="J2843" t="s">
        <v>250</v>
      </c>
      <c r="K2843">
        <v>0</v>
      </c>
      <c r="L2843">
        <v>3</v>
      </c>
      <c r="M2843">
        <v>0</v>
      </c>
      <c r="N2843">
        <v>0</v>
      </c>
      <c r="O2843">
        <v>0</v>
      </c>
      <c r="P2843">
        <v>-1</v>
      </c>
      <c r="Q2843" s="28">
        <v>41375.209027777775</v>
      </c>
      <c r="R2843" s="28">
        <v>41446.227083333331</v>
      </c>
      <c r="S2843" t="s">
        <v>10274</v>
      </c>
      <c r="T2843" s="27">
        <v>41375</v>
      </c>
      <c r="V2843">
        <v>1</v>
      </c>
      <c r="W2843" t="s">
        <v>32</v>
      </c>
      <c r="X2843" t="s">
        <v>1395</v>
      </c>
      <c r="Y2843">
        <v>1</v>
      </c>
      <c r="AA2843" t="s">
        <v>10275</v>
      </c>
      <c r="AB2843" t="s">
        <v>36</v>
      </c>
      <c r="AC2843">
        <v>0</v>
      </c>
      <c r="AD2843" s="27">
        <v>41922</v>
      </c>
      <c r="AE2843" t="s">
        <v>279</v>
      </c>
      <c r="AF2843" s="27">
        <v>41922</v>
      </c>
      <c r="AG2843" s="27">
        <v>42019</v>
      </c>
      <c r="AH2843">
        <v>1</v>
      </c>
      <c r="AJ2843" t="s">
        <v>10275</v>
      </c>
      <c r="AK2843" t="s">
        <v>462</v>
      </c>
      <c r="AL2843" s="27">
        <v>41922</v>
      </c>
      <c r="AM2843" t="s">
        <v>279</v>
      </c>
      <c r="AN2843" t="s">
        <v>238</v>
      </c>
      <c r="AO2843">
        <v>6</v>
      </c>
      <c r="AP2843" t="s">
        <v>246</v>
      </c>
      <c r="AQ2843" s="27">
        <v>41376</v>
      </c>
      <c r="AR2843" t="s">
        <v>240</v>
      </c>
      <c r="AS2843">
        <v>3</v>
      </c>
      <c r="AT2843" t="s">
        <v>239</v>
      </c>
      <c r="AU2843" s="27">
        <v>41376</v>
      </c>
    </row>
    <row r="2844" spans="1:47" x14ac:dyDescent="0.2">
      <c r="A2844">
        <v>2843</v>
      </c>
      <c r="B2844" t="s">
        <v>10276</v>
      </c>
      <c r="C2844" t="s">
        <v>464</v>
      </c>
      <c r="D2844" t="s">
        <v>561</v>
      </c>
      <c r="E2844" s="27">
        <v>41652</v>
      </c>
      <c r="F2844" t="s">
        <v>233</v>
      </c>
      <c r="G2844" s="27">
        <v>28075</v>
      </c>
      <c r="H2844">
        <v>39</v>
      </c>
      <c r="I2844" t="s">
        <v>244</v>
      </c>
      <c r="J2844" t="s">
        <v>245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-1</v>
      </c>
      <c r="Q2844" s="28">
        <v>41651.324305555558</v>
      </c>
      <c r="R2844" s="28">
        <v>41652.099305555559</v>
      </c>
      <c r="S2844" t="s">
        <v>10277</v>
      </c>
      <c r="T2844" s="27">
        <v>41651</v>
      </c>
      <c r="V2844">
        <v>1</v>
      </c>
      <c r="W2844" t="s">
        <v>36</v>
      </c>
      <c r="X2844" t="s">
        <v>279</v>
      </c>
      <c r="Y2844">
        <v>0</v>
      </c>
      <c r="AB2844" t="s">
        <v>237</v>
      </c>
      <c r="AH2844">
        <v>0</v>
      </c>
      <c r="AN2844" t="s">
        <v>238</v>
      </c>
      <c r="AO2844">
        <v>1</v>
      </c>
      <c r="AP2844" t="s">
        <v>239</v>
      </c>
      <c r="AQ2844" s="27">
        <v>41652</v>
      </c>
      <c r="AR2844" t="s">
        <v>240</v>
      </c>
      <c r="AS2844">
        <v>1</v>
      </c>
      <c r="AT2844" t="s">
        <v>239</v>
      </c>
      <c r="AU2844" s="27">
        <v>41652</v>
      </c>
    </row>
    <row r="2845" spans="1:47" x14ac:dyDescent="0.2">
      <c r="A2845">
        <v>2844</v>
      </c>
      <c r="B2845" t="s">
        <v>10278</v>
      </c>
      <c r="C2845" t="s">
        <v>1398</v>
      </c>
      <c r="D2845" t="s">
        <v>4096</v>
      </c>
      <c r="E2845" s="27">
        <v>41985</v>
      </c>
      <c r="F2845" t="s">
        <v>233</v>
      </c>
      <c r="G2845" s="27">
        <v>35145</v>
      </c>
      <c r="H2845">
        <v>20</v>
      </c>
      <c r="I2845" t="s">
        <v>259</v>
      </c>
      <c r="J2845" t="s">
        <v>353</v>
      </c>
      <c r="K2845">
        <v>0</v>
      </c>
      <c r="L2845">
        <v>10</v>
      </c>
      <c r="M2845">
        <v>0</v>
      </c>
      <c r="N2845">
        <v>0</v>
      </c>
      <c r="O2845">
        <v>3</v>
      </c>
      <c r="P2845">
        <v>-1</v>
      </c>
      <c r="Q2845" s="28">
        <v>41984.390972222223</v>
      </c>
      <c r="R2845" s="28">
        <v>42026.49722222222</v>
      </c>
      <c r="S2845" t="s">
        <v>10279</v>
      </c>
      <c r="T2845" s="27">
        <v>41984</v>
      </c>
      <c r="V2845">
        <v>1</v>
      </c>
      <c r="W2845" t="s">
        <v>32</v>
      </c>
      <c r="X2845" t="s">
        <v>453</v>
      </c>
      <c r="Y2845">
        <v>1</v>
      </c>
      <c r="AA2845" t="s">
        <v>10280</v>
      </c>
      <c r="AB2845" t="s">
        <v>32</v>
      </c>
      <c r="AD2845" s="27">
        <v>42345</v>
      </c>
      <c r="AE2845" t="s">
        <v>453</v>
      </c>
      <c r="AH2845">
        <v>0</v>
      </c>
      <c r="AN2845" t="s">
        <v>238</v>
      </c>
      <c r="AO2845">
        <v>10</v>
      </c>
      <c r="AP2845" t="s">
        <v>269</v>
      </c>
      <c r="AQ2845" s="27">
        <v>41985</v>
      </c>
      <c r="AR2845" t="s">
        <v>240</v>
      </c>
      <c r="AS2845">
        <v>10</v>
      </c>
      <c r="AT2845" t="s">
        <v>269</v>
      </c>
      <c r="AU2845" s="27">
        <v>41985</v>
      </c>
    </row>
    <row r="2846" spans="1:47" x14ac:dyDescent="0.2">
      <c r="A2846">
        <v>2845</v>
      </c>
      <c r="B2846" t="s">
        <v>10281</v>
      </c>
      <c r="C2846" t="s">
        <v>1823</v>
      </c>
      <c r="D2846" t="s">
        <v>10282</v>
      </c>
      <c r="E2846" s="27">
        <v>41695</v>
      </c>
      <c r="F2846" t="s">
        <v>233</v>
      </c>
      <c r="G2846" s="27">
        <v>25419</v>
      </c>
      <c r="H2846">
        <v>46</v>
      </c>
      <c r="I2846" t="s">
        <v>234</v>
      </c>
      <c r="J2846" t="s">
        <v>245</v>
      </c>
      <c r="K2846">
        <v>0</v>
      </c>
      <c r="L2846">
        <v>7</v>
      </c>
      <c r="M2846">
        <v>0</v>
      </c>
      <c r="N2846">
        <v>0</v>
      </c>
      <c r="O2846">
        <v>10</v>
      </c>
      <c r="P2846">
        <v>-1</v>
      </c>
      <c r="Q2846" s="28">
        <v>41694.159722222219</v>
      </c>
      <c r="R2846" s="28">
        <v>41767.272222222222</v>
      </c>
      <c r="S2846" t="s">
        <v>10283</v>
      </c>
      <c r="U2846" s="27">
        <v>41694</v>
      </c>
      <c r="V2846">
        <v>1</v>
      </c>
      <c r="W2846" t="s">
        <v>32</v>
      </c>
      <c r="X2846" t="s">
        <v>274</v>
      </c>
      <c r="Y2846">
        <v>1</v>
      </c>
      <c r="AA2846" t="s">
        <v>10284</v>
      </c>
      <c r="AB2846" t="s">
        <v>36</v>
      </c>
      <c r="AC2846">
        <v>0</v>
      </c>
      <c r="AD2846" s="27">
        <v>42312</v>
      </c>
      <c r="AE2846" t="s">
        <v>10285</v>
      </c>
      <c r="AF2846" s="27">
        <v>42312</v>
      </c>
      <c r="AG2846" s="27">
        <v>42317</v>
      </c>
      <c r="AH2846">
        <v>0</v>
      </c>
      <c r="AN2846" t="s">
        <v>238</v>
      </c>
      <c r="AO2846">
        <v>5</v>
      </c>
      <c r="AP2846" t="s">
        <v>246</v>
      </c>
      <c r="AQ2846" s="27">
        <v>41695</v>
      </c>
      <c r="AR2846" t="s">
        <v>240</v>
      </c>
      <c r="AS2846">
        <v>7</v>
      </c>
      <c r="AT2846" t="s">
        <v>246</v>
      </c>
      <c r="AU2846" s="27">
        <v>41695</v>
      </c>
    </row>
    <row r="2847" spans="1:47" x14ac:dyDescent="0.2">
      <c r="A2847">
        <v>2846</v>
      </c>
      <c r="B2847" t="s">
        <v>10286</v>
      </c>
      <c r="C2847" t="s">
        <v>656</v>
      </c>
      <c r="D2847" t="s">
        <v>10287</v>
      </c>
      <c r="E2847" s="27">
        <v>41505</v>
      </c>
      <c r="F2847" t="s">
        <v>233</v>
      </c>
      <c r="G2847" s="27">
        <v>28429</v>
      </c>
      <c r="H2847">
        <v>38</v>
      </c>
      <c r="I2847" t="s">
        <v>244</v>
      </c>
      <c r="J2847" t="s">
        <v>245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-27</v>
      </c>
      <c r="Q2847" s="28">
        <v>41478.486111111109</v>
      </c>
      <c r="R2847" s="28">
        <v>41479.310416666667</v>
      </c>
      <c r="S2847" t="s">
        <v>10288</v>
      </c>
      <c r="T2847" s="27">
        <v>41478</v>
      </c>
      <c r="V2847">
        <v>27</v>
      </c>
      <c r="W2847" t="s">
        <v>32</v>
      </c>
      <c r="X2847" t="s">
        <v>390</v>
      </c>
      <c r="Y2847">
        <v>1</v>
      </c>
      <c r="AA2847" t="s">
        <v>10289</v>
      </c>
      <c r="AB2847" t="s">
        <v>36</v>
      </c>
      <c r="AC2847">
        <v>0</v>
      </c>
      <c r="AD2847" s="27">
        <v>41842</v>
      </c>
      <c r="AE2847" t="s">
        <v>350</v>
      </c>
      <c r="AF2847" s="27">
        <v>41842</v>
      </c>
      <c r="AG2847" s="27">
        <v>41856</v>
      </c>
      <c r="AH2847">
        <v>0</v>
      </c>
      <c r="AN2847" t="s">
        <v>238</v>
      </c>
      <c r="AO2847">
        <v>1</v>
      </c>
      <c r="AP2847" t="s">
        <v>239</v>
      </c>
      <c r="AQ2847" s="27">
        <v>41505</v>
      </c>
      <c r="AR2847" t="s">
        <v>240</v>
      </c>
      <c r="AS2847">
        <v>1</v>
      </c>
      <c r="AT2847" t="s">
        <v>239</v>
      </c>
      <c r="AU2847" s="27">
        <v>41505</v>
      </c>
    </row>
    <row r="2848" spans="1:47" x14ac:dyDescent="0.2">
      <c r="A2848">
        <v>2847</v>
      </c>
      <c r="B2848" t="s">
        <v>10290</v>
      </c>
      <c r="C2848" t="s">
        <v>10291</v>
      </c>
      <c r="D2848" t="s">
        <v>10292</v>
      </c>
      <c r="E2848" s="27">
        <v>41935</v>
      </c>
      <c r="F2848" t="s">
        <v>233</v>
      </c>
      <c r="G2848" s="27">
        <v>32634</v>
      </c>
      <c r="H2848">
        <v>26</v>
      </c>
      <c r="I2848" t="s">
        <v>244</v>
      </c>
      <c r="J2848" t="s">
        <v>245</v>
      </c>
      <c r="K2848">
        <v>0</v>
      </c>
      <c r="L2848">
        <v>3</v>
      </c>
      <c r="M2848">
        <v>0</v>
      </c>
      <c r="N2848">
        <v>0</v>
      </c>
      <c r="O2848">
        <v>0</v>
      </c>
      <c r="W2848" t="s">
        <v>237</v>
      </c>
      <c r="Y2848">
        <v>-1</v>
      </c>
      <c r="AB2848" t="s">
        <v>237</v>
      </c>
      <c r="AH2848">
        <v>0</v>
      </c>
      <c r="AN2848" t="s">
        <v>238</v>
      </c>
      <c r="AO2848">
        <v>2</v>
      </c>
      <c r="AP2848" t="s">
        <v>239</v>
      </c>
      <c r="AQ2848" s="27">
        <v>41935</v>
      </c>
      <c r="AR2848" t="s">
        <v>240</v>
      </c>
      <c r="AS2848">
        <v>3</v>
      </c>
      <c r="AT2848" t="s">
        <v>239</v>
      </c>
      <c r="AU2848" s="27">
        <v>41935</v>
      </c>
    </row>
    <row r="2849" spans="1:47" x14ac:dyDescent="0.2">
      <c r="A2849">
        <v>2848</v>
      </c>
      <c r="B2849" t="s">
        <v>10293</v>
      </c>
      <c r="C2849" t="s">
        <v>10294</v>
      </c>
      <c r="D2849" t="s">
        <v>1892</v>
      </c>
      <c r="E2849" s="27">
        <v>41623</v>
      </c>
      <c r="F2849" t="s">
        <v>233</v>
      </c>
      <c r="G2849" s="27">
        <v>33912</v>
      </c>
      <c r="H2849">
        <v>23</v>
      </c>
      <c r="I2849" t="s">
        <v>259</v>
      </c>
      <c r="J2849" t="s">
        <v>245</v>
      </c>
      <c r="K2849">
        <v>0</v>
      </c>
      <c r="L2849">
        <v>8</v>
      </c>
      <c r="M2849">
        <v>0</v>
      </c>
      <c r="N2849">
        <v>0</v>
      </c>
      <c r="O2849">
        <v>0</v>
      </c>
      <c r="P2849">
        <v>0</v>
      </c>
      <c r="Q2849" s="28">
        <v>41623.220138888886</v>
      </c>
      <c r="R2849" s="28">
        <v>41626.25</v>
      </c>
      <c r="S2849" t="s">
        <v>10295</v>
      </c>
      <c r="T2849" s="27">
        <v>41623</v>
      </c>
      <c r="V2849">
        <v>0</v>
      </c>
      <c r="W2849" t="s">
        <v>36</v>
      </c>
      <c r="X2849" t="s">
        <v>550</v>
      </c>
      <c r="Y2849">
        <v>1</v>
      </c>
      <c r="AA2849" t="s">
        <v>10296</v>
      </c>
      <c r="AB2849" t="s">
        <v>32</v>
      </c>
      <c r="AC2849">
        <v>0</v>
      </c>
      <c r="AD2849" s="27">
        <v>41688</v>
      </c>
      <c r="AE2849" t="s">
        <v>867</v>
      </c>
      <c r="AF2849" s="27">
        <v>41688</v>
      </c>
      <c r="AG2849" s="27">
        <v>41719</v>
      </c>
      <c r="AH2849">
        <v>1</v>
      </c>
      <c r="AJ2849" t="s">
        <v>10296</v>
      </c>
      <c r="AK2849" t="s">
        <v>312</v>
      </c>
      <c r="AL2849" s="27">
        <v>41688</v>
      </c>
      <c r="AM2849" t="s">
        <v>867</v>
      </c>
      <c r="AN2849" t="s">
        <v>238</v>
      </c>
      <c r="AO2849">
        <v>9</v>
      </c>
      <c r="AP2849" t="s">
        <v>269</v>
      </c>
      <c r="AQ2849" s="27">
        <v>41623</v>
      </c>
      <c r="AR2849" t="s">
        <v>240</v>
      </c>
      <c r="AS2849">
        <v>8</v>
      </c>
      <c r="AT2849" t="s">
        <v>269</v>
      </c>
      <c r="AU2849" s="27">
        <v>41623</v>
      </c>
    </row>
    <row r="2850" spans="1:47" x14ac:dyDescent="0.2">
      <c r="A2850">
        <v>2849</v>
      </c>
      <c r="B2850" t="s">
        <v>10297</v>
      </c>
      <c r="C2850" t="s">
        <v>5281</v>
      </c>
      <c r="D2850" t="s">
        <v>432</v>
      </c>
      <c r="E2850" s="27">
        <v>41746</v>
      </c>
      <c r="F2850" t="s">
        <v>233</v>
      </c>
      <c r="G2850" s="27">
        <v>23372</v>
      </c>
      <c r="H2850">
        <v>52</v>
      </c>
      <c r="I2850" t="s">
        <v>234</v>
      </c>
      <c r="J2850" t="s">
        <v>250</v>
      </c>
      <c r="K2850">
        <v>0</v>
      </c>
      <c r="L2850">
        <v>8</v>
      </c>
      <c r="M2850">
        <v>0</v>
      </c>
      <c r="N2850">
        <v>0</v>
      </c>
      <c r="O2850">
        <v>17</v>
      </c>
      <c r="P2850">
        <v>-1</v>
      </c>
      <c r="Q2850" s="28">
        <v>41745.4375</v>
      </c>
      <c r="R2850" s="28">
        <v>41747.199305555558</v>
      </c>
      <c r="S2850" t="s">
        <v>10298</v>
      </c>
      <c r="T2850" s="27">
        <v>41745</v>
      </c>
      <c r="V2850">
        <v>1</v>
      </c>
      <c r="W2850" t="s">
        <v>32</v>
      </c>
      <c r="X2850" t="s">
        <v>261</v>
      </c>
      <c r="Y2850">
        <v>0</v>
      </c>
      <c r="AB2850" t="s">
        <v>237</v>
      </c>
      <c r="AH2850">
        <v>0</v>
      </c>
      <c r="AN2850" t="s">
        <v>238</v>
      </c>
      <c r="AO2850">
        <v>1</v>
      </c>
      <c r="AP2850" t="s">
        <v>239</v>
      </c>
      <c r="AQ2850" s="27">
        <v>41746</v>
      </c>
      <c r="AR2850" t="s">
        <v>240</v>
      </c>
      <c r="AS2850">
        <v>8</v>
      </c>
      <c r="AT2850" t="s">
        <v>269</v>
      </c>
      <c r="AU2850" s="27">
        <v>41746</v>
      </c>
    </row>
    <row r="2851" spans="1:47" x14ac:dyDescent="0.2">
      <c r="A2851">
        <v>2850</v>
      </c>
      <c r="B2851" t="s">
        <v>10299</v>
      </c>
      <c r="C2851" t="s">
        <v>830</v>
      </c>
      <c r="D2851" t="s">
        <v>2160</v>
      </c>
      <c r="E2851" s="27">
        <v>41963</v>
      </c>
      <c r="F2851" t="s">
        <v>233</v>
      </c>
      <c r="G2851" s="27">
        <v>22967</v>
      </c>
      <c r="H2851">
        <v>53</v>
      </c>
      <c r="I2851" t="s">
        <v>234</v>
      </c>
      <c r="J2851" t="s">
        <v>245</v>
      </c>
      <c r="K2851">
        <v>0</v>
      </c>
      <c r="L2851">
        <v>1</v>
      </c>
      <c r="M2851">
        <v>0</v>
      </c>
      <c r="N2851">
        <v>0</v>
      </c>
      <c r="O2851">
        <v>3</v>
      </c>
      <c r="P2851">
        <v>-21</v>
      </c>
      <c r="Q2851" s="28">
        <v>41942.475694444445</v>
      </c>
      <c r="R2851" s="28">
        <v>41963.47152777778</v>
      </c>
      <c r="S2851" t="s">
        <v>10300</v>
      </c>
      <c r="T2851" s="27">
        <v>41942</v>
      </c>
      <c r="V2851">
        <v>21</v>
      </c>
      <c r="W2851" t="s">
        <v>32</v>
      </c>
      <c r="X2851" t="s">
        <v>236</v>
      </c>
      <c r="Y2851">
        <v>0</v>
      </c>
      <c r="AB2851" t="s">
        <v>237</v>
      </c>
      <c r="AH2851">
        <v>0</v>
      </c>
      <c r="AN2851" t="s">
        <v>238</v>
      </c>
      <c r="AO2851">
        <v>1</v>
      </c>
      <c r="AP2851" t="s">
        <v>239</v>
      </c>
      <c r="AQ2851" s="27">
        <v>41963</v>
      </c>
      <c r="AR2851" t="s">
        <v>240</v>
      </c>
      <c r="AS2851">
        <v>1</v>
      </c>
      <c r="AT2851" t="s">
        <v>239</v>
      </c>
      <c r="AU2851" s="27">
        <v>41963</v>
      </c>
    </row>
    <row r="2852" spans="1:47" x14ac:dyDescent="0.2">
      <c r="A2852">
        <v>2851</v>
      </c>
      <c r="B2852" t="s">
        <v>10301</v>
      </c>
      <c r="C2852" t="s">
        <v>10302</v>
      </c>
      <c r="D2852" t="s">
        <v>10303</v>
      </c>
      <c r="E2852" s="27">
        <v>41672</v>
      </c>
      <c r="F2852" t="s">
        <v>233</v>
      </c>
      <c r="G2852" s="27">
        <v>28126</v>
      </c>
      <c r="H2852">
        <v>39</v>
      </c>
      <c r="I2852" t="s">
        <v>244</v>
      </c>
      <c r="J2852" t="s">
        <v>22</v>
      </c>
      <c r="K2852">
        <v>0</v>
      </c>
      <c r="L2852">
        <v>5</v>
      </c>
      <c r="M2852">
        <v>0</v>
      </c>
      <c r="N2852">
        <v>0</v>
      </c>
      <c r="O2852">
        <v>6</v>
      </c>
      <c r="P2852">
        <v>-1</v>
      </c>
      <c r="Q2852" s="28">
        <v>41671.328472222223</v>
      </c>
      <c r="R2852" s="28">
        <v>41697.415277777778</v>
      </c>
      <c r="S2852" t="s">
        <v>10304</v>
      </c>
      <c r="T2852" s="27">
        <v>41671</v>
      </c>
      <c r="V2852">
        <v>1</v>
      </c>
      <c r="W2852" t="s">
        <v>32</v>
      </c>
      <c r="X2852" t="s">
        <v>555</v>
      </c>
      <c r="Y2852">
        <v>0</v>
      </c>
      <c r="AB2852" t="s">
        <v>237</v>
      </c>
      <c r="AH2852">
        <v>0</v>
      </c>
      <c r="AN2852" t="s">
        <v>238</v>
      </c>
      <c r="AO2852">
        <v>1</v>
      </c>
      <c r="AP2852" t="s">
        <v>239</v>
      </c>
      <c r="AQ2852" s="27">
        <v>41672</v>
      </c>
      <c r="AR2852" t="s">
        <v>240</v>
      </c>
      <c r="AS2852">
        <v>5</v>
      </c>
      <c r="AT2852" t="s">
        <v>246</v>
      </c>
      <c r="AU2852" s="27">
        <v>41672</v>
      </c>
    </row>
    <row r="2853" spans="1:47" x14ac:dyDescent="0.2">
      <c r="A2853">
        <v>2852</v>
      </c>
      <c r="B2853" t="s">
        <v>10305</v>
      </c>
      <c r="C2853" t="s">
        <v>602</v>
      </c>
      <c r="D2853" t="s">
        <v>400</v>
      </c>
      <c r="E2853" s="27">
        <v>41536</v>
      </c>
      <c r="F2853" t="s">
        <v>233</v>
      </c>
      <c r="G2853" s="27">
        <v>33141</v>
      </c>
      <c r="H2853">
        <v>25</v>
      </c>
      <c r="I2853" t="s">
        <v>244</v>
      </c>
      <c r="J2853" t="s">
        <v>250</v>
      </c>
      <c r="K2853">
        <v>0</v>
      </c>
      <c r="L2853">
        <v>8</v>
      </c>
      <c r="M2853">
        <v>0</v>
      </c>
      <c r="N2853">
        <v>0</v>
      </c>
      <c r="O2853">
        <v>0</v>
      </c>
      <c r="P2853">
        <v>0</v>
      </c>
      <c r="Q2853" s="28">
        <v>41536.203472222223</v>
      </c>
      <c r="R2853" s="28">
        <v>41538.066666666666</v>
      </c>
      <c r="S2853" t="s">
        <v>10306</v>
      </c>
      <c r="T2853" s="27">
        <v>41536</v>
      </c>
      <c r="V2853">
        <v>0</v>
      </c>
      <c r="W2853" t="s">
        <v>32</v>
      </c>
      <c r="X2853" t="s">
        <v>444</v>
      </c>
      <c r="Y2853">
        <v>0</v>
      </c>
      <c r="AB2853" t="s">
        <v>237</v>
      </c>
      <c r="AH2853">
        <v>0</v>
      </c>
      <c r="AN2853" t="s">
        <v>238</v>
      </c>
      <c r="AO2853">
        <v>6</v>
      </c>
      <c r="AP2853" t="s">
        <v>246</v>
      </c>
      <c r="AQ2853" s="27">
        <v>41536</v>
      </c>
      <c r="AR2853" t="s">
        <v>240</v>
      </c>
      <c r="AS2853">
        <v>8</v>
      </c>
      <c r="AT2853" t="s">
        <v>269</v>
      </c>
      <c r="AU2853" s="27">
        <v>41536</v>
      </c>
    </row>
    <row r="2854" spans="1:47" x14ac:dyDescent="0.2">
      <c r="A2854">
        <v>2853</v>
      </c>
      <c r="B2854" t="s">
        <v>10307</v>
      </c>
      <c r="C2854" t="s">
        <v>990</v>
      </c>
      <c r="D2854" t="s">
        <v>10308</v>
      </c>
      <c r="E2854" s="27">
        <v>41878</v>
      </c>
      <c r="F2854" t="s">
        <v>233</v>
      </c>
      <c r="G2854" s="27">
        <v>23235</v>
      </c>
      <c r="H2854">
        <v>52</v>
      </c>
      <c r="I2854" t="s">
        <v>234</v>
      </c>
      <c r="J2854" t="s">
        <v>245</v>
      </c>
      <c r="K2854">
        <v>0</v>
      </c>
      <c r="L2854">
        <v>3</v>
      </c>
      <c r="M2854">
        <v>0</v>
      </c>
      <c r="N2854">
        <v>0</v>
      </c>
      <c r="O2854">
        <v>4</v>
      </c>
      <c r="P2854">
        <v>-26</v>
      </c>
      <c r="Q2854" s="28">
        <v>41852.050000000003</v>
      </c>
      <c r="R2854" s="28">
        <v>41859.370138888888</v>
      </c>
      <c r="S2854" t="s">
        <v>10309</v>
      </c>
      <c r="T2854" s="27">
        <v>41852</v>
      </c>
      <c r="V2854">
        <v>26</v>
      </c>
      <c r="W2854" t="s">
        <v>32</v>
      </c>
      <c r="X2854" t="s">
        <v>371</v>
      </c>
      <c r="Y2854">
        <v>0</v>
      </c>
      <c r="AB2854" t="s">
        <v>237</v>
      </c>
      <c r="AH2854">
        <v>0</v>
      </c>
      <c r="AN2854" t="s">
        <v>238</v>
      </c>
      <c r="AO2854">
        <v>3</v>
      </c>
      <c r="AP2854" t="s">
        <v>239</v>
      </c>
      <c r="AQ2854" s="27">
        <v>41878</v>
      </c>
      <c r="AR2854" t="s">
        <v>240</v>
      </c>
      <c r="AS2854">
        <v>3</v>
      </c>
      <c r="AT2854" t="s">
        <v>239</v>
      </c>
      <c r="AU2854" s="27">
        <v>41878</v>
      </c>
    </row>
    <row r="2855" spans="1:47" x14ac:dyDescent="0.2">
      <c r="A2855">
        <v>2854</v>
      </c>
      <c r="B2855" t="s">
        <v>10310</v>
      </c>
      <c r="C2855" t="s">
        <v>5703</v>
      </c>
      <c r="D2855" t="s">
        <v>793</v>
      </c>
      <c r="E2855" s="27">
        <v>41714</v>
      </c>
      <c r="F2855" t="s">
        <v>233</v>
      </c>
      <c r="G2855" s="27">
        <v>30987</v>
      </c>
      <c r="H2855">
        <v>31</v>
      </c>
      <c r="I2855" t="s">
        <v>244</v>
      </c>
      <c r="J2855" t="s">
        <v>250</v>
      </c>
      <c r="K2855">
        <v>0</v>
      </c>
      <c r="L2855">
        <v>9</v>
      </c>
      <c r="M2855">
        <v>0</v>
      </c>
      <c r="N2855">
        <v>0</v>
      </c>
      <c r="O2855">
        <v>19</v>
      </c>
      <c r="P2855">
        <v>-1</v>
      </c>
      <c r="Q2855" s="28">
        <v>41713.272916666669</v>
      </c>
      <c r="R2855" s="28">
        <v>41714.085416666669</v>
      </c>
      <c r="S2855" t="s">
        <v>10311</v>
      </c>
      <c r="T2855" s="27">
        <v>41713</v>
      </c>
      <c r="V2855">
        <v>1</v>
      </c>
      <c r="W2855" t="s">
        <v>32</v>
      </c>
      <c r="X2855" t="s">
        <v>364</v>
      </c>
      <c r="Y2855">
        <v>1</v>
      </c>
      <c r="AA2855" t="s">
        <v>10312</v>
      </c>
      <c r="AB2855" t="s">
        <v>36</v>
      </c>
      <c r="AC2855">
        <v>0</v>
      </c>
      <c r="AD2855" s="27">
        <v>41744</v>
      </c>
      <c r="AE2855" t="s">
        <v>392</v>
      </c>
      <c r="AF2855" s="27">
        <v>41744</v>
      </c>
      <c r="AG2855" s="27">
        <v>41744</v>
      </c>
      <c r="AH2855">
        <v>0</v>
      </c>
      <c r="AN2855" t="s">
        <v>238</v>
      </c>
      <c r="AO2855">
        <v>9</v>
      </c>
      <c r="AP2855" t="s">
        <v>269</v>
      </c>
      <c r="AQ2855" s="27">
        <v>41714</v>
      </c>
      <c r="AR2855" t="s">
        <v>240</v>
      </c>
      <c r="AS2855">
        <v>9</v>
      </c>
      <c r="AT2855" t="s">
        <v>269</v>
      </c>
      <c r="AU2855" s="27">
        <v>41714</v>
      </c>
    </row>
    <row r="2856" spans="1:47" x14ac:dyDescent="0.2">
      <c r="A2856">
        <v>2855</v>
      </c>
      <c r="B2856" t="s">
        <v>10313</v>
      </c>
      <c r="C2856" t="s">
        <v>1397</v>
      </c>
      <c r="D2856" t="s">
        <v>9754</v>
      </c>
      <c r="E2856" s="27">
        <v>41965</v>
      </c>
      <c r="F2856" t="s">
        <v>294</v>
      </c>
      <c r="G2856" s="27">
        <v>33285</v>
      </c>
      <c r="H2856">
        <v>25</v>
      </c>
      <c r="I2856" t="s">
        <v>244</v>
      </c>
      <c r="J2856" t="s">
        <v>250</v>
      </c>
      <c r="K2856">
        <v>0</v>
      </c>
      <c r="L2856">
        <v>3</v>
      </c>
      <c r="M2856">
        <v>0</v>
      </c>
      <c r="N2856">
        <v>0</v>
      </c>
      <c r="O2856">
        <v>1</v>
      </c>
      <c r="P2856">
        <v>-1</v>
      </c>
      <c r="Q2856" s="28">
        <v>41964.46597222222</v>
      </c>
      <c r="R2856" s="28">
        <v>41965.368750000001</v>
      </c>
      <c r="S2856" t="s">
        <v>10314</v>
      </c>
      <c r="T2856" s="27">
        <v>41964</v>
      </c>
      <c r="V2856">
        <v>1</v>
      </c>
      <c r="W2856" t="s">
        <v>36</v>
      </c>
      <c r="X2856" t="s">
        <v>279</v>
      </c>
      <c r="Y2856">
        <v>1</v>
      </c>
      <c r="AA2856" t="s">
        <v>10315</v>
      </c>
      <c r="AB2856" t="s">
        <v>36</v>
      </c>
      <c r="AD2856" s="27">
        <v>42395</v>
      </c>
      <c r="AE2856" t="s">
        <v>412</v>
      </c>
      <c r="AH2856">
        <v>0</v>
      </c>
      <c r="AN2856" t="s">
        <v>238</v>
      </c>
      <c r="AO2856">
        <v>3</v>
      </c>
      <c r="AP2856" t="s">
        <v>239</v>
      </c>
      <c r="AQ2856" s="27">
        <v>41965</v>
      </c>
      <c r="AR2856" t="s">
        <v>240</v>
      </c>
      <c r="AS2856">
        <v>3</v>
      </c>
      <c r="AT2856" t="s">
        <v>239</v>
      </c>
      <c r="AU2856" s="27">
        <v>41965</v>
      </c>
    </row>
    <row r="2857" spans="1:47" x14ac:dyDescent="0.2">
      <c r="A2857">
        <v>2856</v>
      </c>
      <c r="B2857" t="s">
        <v>10316</v>
      </c>
      <c r="C2857" t="s">
        <v>3856</v>
      </c>
      <c r="D2857" t="s">
        <v>1580</v>
      </c>
      <c r="E2857" s="27">
        <v>41508</v>
      </c>
      <c r="F2857" t="s">
        <v>233</v>
      </c>
      <c r="G2857" s="27">
        <v>32949</v>
      </c>
      <c r="H2857">
        <v>26</v>
      </c>
      <c r="I2857" t="s">
        <v>244</v>
      </c>
      <c r="J2857" t="s">
        <v>250</v>
      </c>
      <c r="K2857">
        <v>0</v>
      </c>
      <c r="L2857">
        <v>6</v>
      </c>
      <c r="M2857">
        <v>0</v>
      </c>
      <c r="N2857">
        <v>0</v>
      </c>
      <c r="O2857">
        <v>6</v>
      </c>
      <c r="P2857">
        <v>-1</v>
      </c>
      <c r="Q2857" s="28">
        <v>41507.512499999997</v>
      </c>
      <c r="R2857" s="28">
        <v>41509.183333333334</v>
      </c>
      <c r="S2857" t="s">
        <v>10317</v>
      </c>
      <c r="U2857" s="27">
        <v>41507</v>
      </c>
      <c r="V2857">
        <v>1</v>
      </c>
      <c r="W2857" t="s">
        <v>32</v>
      </c>
      <c r="X2857" t="s">
        <v>274</v>
      </c>
      <c r="Y2857">
        <v>0</v>
      </c>
      <c r="AB2857" t="s">
        <v>237</v>
      </c>
      <c r="AH2857">
        <v>0</v>
      </c>
      <c r="AN2857" t="s">
        <v>238</v>
      </c>
      <c r="AO2857">
        <v>6</v>
      </c>
      <c r="AP2857" t="s">
        <v>246</v>
      </c>
      <c r="AQ2857" s="27">
        <v>41508</v>
      </c>
      <c r="AR2857" t="s">
        <v>240</v>
      </c>
      <c r="AS2857">
        <v>6</v>
      </c>
      <c r="AT2857" t="s">
        <v>246</v>
      </c>
      <c r="AU2857" s="27">
        <v>41508</v>
      </c>
    </row>
    <row r="2858" spans="1:47" x14ac:dyDescent="0.2">
      <c r="A2858">
        <v>2857</v>
      </c>
      <c r="B2858" t="s">
        <v>10318</v>
      </c>
      <c r="C2858" t="s">
        <v>10319</v>
      </c>
      <c r="D2858" t="s">
        <v>7269</v>
      </c>
      <c r="E2858" s="27">
        <v>41282</v>
      </c>
      <c r="F2858" t="s">
        <v>233</v>
      </c>
      <c r="G2858" s="27">
        <v>33123</v>
      </c>
      <c r="H2858">
        <v>25</v>
      </c>
      <c r="I2858" t="s">
        <v>244</v>
      </c>
      <c r="J2858" t="s">
        <v>250</v>
      </c>
      <c r="K2858">
        <v>0</v>
      </c>
      <c r="L2858">
        <v>9</v>
      </c>
      <c r="M2858">
        <v>0</v>
      </c>
      <c r="N2858">
        <v>1</v>
      </c>
      <c r="O2858">
        <v>2</v>
      </c>
      <c r="P2858">
        <v>-1</v>
      </c>
      <c r="Q2858" s="28">
        <v>41281.316666666666</v>
      </c>
      <c r="R2858" s="28">
        <v>41555.458333333336</v>
      </c>
      <c r="S2858" t="s">
        <v>10320</v>
      </c>
      <c r="T2858" s="27">
        <v>41281</v>
      </c>
      <c r="V2858">
        <v>1</v>
      </c>
      <c r="W2858" t="s">
        <v>32</v>
      </c>
      <c r="X2858" t="s">
        <v>284</v>
      </c>
      <c r="Y2858">
        <v>0</v>
      </c>
      <c r="AB2858" t="s">
        <v>237</v>
      </c>
      <c r="AH2858">
        <v>0</v>
      </c>
      <c r="AN2858" t="s">
        <v>238</v>
      </c>
      <c r="AO2858">
        <v>8</v>
      </c>
      <c r="AP2858" t="s">
        <v>269</v>
      </c>
      <c r="AQ2858" s="27">
        <v>41282</v>
      </c>
      <c r="AR2858" t="s">
        <v>240</v>
      </c>
      <c r="AS2858">
        <v>9</v>
      </c>
      <c r="AT2858" t="s">
        <v>269</v>
      </c>
      <c r="AU2858" s="27">
        <v>41282</v>
      </c>
    </row>
    <row r="2859" spans="1:47" x14ac:dyDescent="0.2">
      <c r="A2859">
        <v>2858</v>
      </c>
      <c r="B2859" t="s">
        <v>10321</v>
      </c>
      <c r="C2859" t="s">
        <v>10322</v>
      </c>
      <c r="D2859" t="s">
        <v>10323</v>
      </c>
      <c r="E2859" s="27">
        <v>41885</v>
      </c>
      <c r="F2859" t="s">
        <v>233</v>
      </c>
      <c r="G2859" s="27">
        <v>33451</v>
      </c>
      <c r="H2859">
        <v>24</v>
      </c>
      <c r="I2859" t="s">
        <v>259</v>
      </c>
      <c r="J2859" t="s">
        <v>250</v>
      </c>
      <c r="K2859">
        <v>0</v>
      </c>
      <c r="L2859">
        <v>8</v>
      </c>
      <c r="M2859">
        <v>0</v>
      </c>
      <c r="N2859">
        <v>0</v>
      </c>
      <c r="O2859">
        <v>1</v>
      </c>
      <c r="P2859">
        <v>-154</v>
      </c>
      <c r="Q2859" s="28">
        <v>41731.415277777778</v>
      </c>
      <c r="R2859" s="28">
        <v>41811.086805555555</v>
      </c>
      <c r="S2859" t="s">
        <v>10324</v>
      </c>
      <c r="U2859" s="27">
        <v>41732</v>
      </c>
      <c r="V2859">
        <v>153</v>
      </c>
      <c r="W2859" t="s">
        <v>32</v>
      </c>
      <c r="X2859" t="s">
        <v>274</v>
      </c>
      <c r="Y2859">
        <v>0</v>
      </c>
      <c r="AB2859" t="s">
        <v>237</v>
      </c>
      <c r="AH2859">
        <v>0</v>
      </c>
      <c r="AN2859" t="s">
        <v>238</v>
      </c>
      <c r="AO2859">
        <v>7</v>
      </c>
      <c r="AP2859" t="s">
        <v>246</v>
      </c>
      <c r="AQ2859" s="27">
        <v>41885</v>
      </c>
      <c r="AR2859" t="s">
        <v>240</v>
      </c>
      <c r="AS2859">
        <v>8</v>
      </c>
      <c r="AT2859" t="s">
        <v>269</v>
      </c>
      <c r="AU2859" s="27">
        <v>41885</v>
      </c>
    </row>
    <row r="2860" spans="1:47" x14ac:dyDescent="0.2">
      <c r="A2860">
        <v>2859</v>
      </c>
      <c r="B2860" t="s">
        <v>10325</v>
      </c>
      <c r="C2860" t="s">
        <v>775</v>
      </c>
      <c r="D2860" t="s">
        <v>10326</v>
      </c>
      <c r="E2860" s="27">
        <v>41676</v>
      </c>
      <c r="F2860" t="s">
        <v>233</v>
      </c>
      <c r="G2860" s="27">
        <v>28917</v>
      </c>
      <c r="H2860">
        <v>37</v>
      </c>
      <c r="I2860" t="s">
        <v>244</v>
      </c>
      <c r="J2860" t="s">
        <v>245</v>
      </c>
      <c r="K2860">
        <v>0</v>
      </c>
      <c r="L2860">
        <v>8</v>
      </c>
      <c r="M2860">
        <v>0</v>
      </c>
      <c r="N2860">
        <v>0</v>
      </c>
      <c r="O2860">
        <v>11</v>
      </c>
      <c r="P2860">
        <v>0</v>
      </c>
      <c r="Q2860" s="28">
        <v>41676.129166666666</v>
      </c>
      <c r="R2860" s="28">
        <v>41677.149305555555</v>
      </c>
      <c r="S2860" t="s">
        <v>10327</v>
      </c>
      <c r="T2860" s="27">
        <v>41676</v>
      </c>
      <c r="V2860">
        <v>0</v>
      </c>
      <c r="W2860" t="s">
        <v>32</v>
      </c>
      <c r="X2860" t="s">
        <v>364</v>
      </c>
      <c r="Y2860">
        <v>1</v>
      </c>
      <c r="AA2860" t="s">
        <v>10328</v>
      </c>
      <c r="AB2860" t="s">
        <v>36</v>
      </c>
      <c r="AD2860" s="27">
        <v>41837</v>
      </c>
      <c r="AE2860" t="s">
        <v>324</v>
      </c>
      <c r="AH2860">
        <v>0</v>
      </c>
      <c r="AN2860" t="s">
        <v>238</v>
      </c>
      <c r="AO2860">
        <v>2</v>
      </c>
      <c r="AP2860" t="s">
        <v>239</v>
      </c>
      <c r="AQ2860" s="27">
        <v>41676</v>
      </c>
      <c r="AR2860" t="s">
        <v>240</v>
      </c>
      <c r="AS2860">
        <v>8</v>
      </c>
      <c r="AT2860" t="s">
        <v>269</v>
      </c>
      <c r="AU2860" s="27">
        <v>41676</v>
      </c>
    </row>
    <row r="2861" spans="1:47" x14ac:dyDescent="0.2">
      <c r="A2861">
        <v>2860</v>
      </c>
      <c r="B2861" t="s">
        <v>10329</v>
      </c>
      <c r="C2861" t="s">
        <v>3848</v>
      </c>
      <c r="D2861" t="s">
        <v>10330</v>
      </c>
      <c r="E2861" s="27">
        <v>41617</v>
      </c>
      <c r="F2861" t="s">
        <v>233</v>
      </c>
      <c r="G2861" s="27">
        <v>29215</v>
      </c>
      <c r="H2861">
        <v>36</v>
      </c>
      <c r="I2861" t="s">
        <v>244</v>
      </c>
      <c r="J2861" t="s">
        <v>250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-3</v>
      </c>
      <c r="Q2861" s="28">
        <v>41614.237500000003</v>
      </c>
      <c r="R2861" s="28">
        <v>41615.098611111112</v>
      </c>
      <c r="S2861" t="s">
        <v>10331</v>
      </c>
      <c r="T2861" s="27">
        <v>41614</v>
      </c>
      <c r="V2861">
        <v>3</v>
      </c>
      <c r="W2861" t="s">
        <v>32</v>
      </c>
      <c r="X2861" t="s">
        <v>359</v>
      </c>
      <c r="Y2861">
        <v>0</v>
      </c>
      <c r="AB2861" t="s">
        <v>237</v>
      </c>
      <c r="AH2861">
        <v>0</v>
      </c>
      <c r="AN2861" t="s">
        <v>238</v>
      </c>
      <c r="AO2861">
        <v>1</v>
      </c>
      <c r="AP2861" t="s">
        <v>239</v>
      </c>
      <c r="AQ2861" s="27">
        <v>41617</v>
      </c>
      <c r="AR2861" t="s">
        <v>240</v>
      </c>
      <c r="AS2861">
        <v>1</v>
      </c>
      <c r="AT2861" t="s">
        <v>239</v>
      </c>
      <c r="AU2861" s="27">
        <v>41617</v>
      </c>
    </row>
    <row r="2862" spans="1:47" x14ac:dyDescent="0.2">
      <c r="A2862">
        <v>2861</v>
      </c>
      <c r="B2862" t="s">
        <v>10332</v>
      </c>
      <c r="C2862" t="s">
        <v>7941</v>
      </c>
      <c r="D2862" t="s">
        <v>496</v>
      </c>
      <c r="E2862" s="27">
        <v>41729</v>
      </c>
      <c r="F2862" t="s">
        <v>233</v>
      </c>
      <c r="G2862" s="27">
        <v>31162</v>
      </c>
      <c r="H2862">
        <v>30</v>
      </c>
      <c r="I2862" t="s">
        <v>244</v>
      </c>
      <c r="J2862" t="s">
        <v>353</v>
      </c>
      <c r="K2862">
        <v>0</v>
      </c>
      <c r="L2862">
        <v>2</v>
      </c>
      <c r="M2862">
        <v>0</v>
      </c>
      <c r="N2862">
        <v>0</v>
      </c>
      <c r="O2862">
        <v>9</v>
      </c>
      <c r="P2862">
        <v>-1</v>
      </c>
      <c r="Q2862" s="28">
        <v>41728.081250000003</v>
      </c>
      <c r="R2862" s="28">
        <v>41759.339583333334</v>
      </c>
      <c r="S2862" t="s">
        <v>10333</v>
      </c>
      <c r="T2862" s="27">
        <v>41728</v>
      </c>
      <c r="V2862">
        <v>1</v>
      </c>
      <c r="W2862" t="s">
        <v>36</v>
      </c>
      <c r="X2862" t="s">
        <v>1231</v>
      </c>
      <c r="Y2862">
        <v>0</v>
      </c>
      <c r="AB2862" t="s">
        <v>237</v>
      </c>
      <c r="AH2862">
        <v>0</v>
      </c>
      <c r="AN2862" t="s">
        <v>238</v>
      </c>
      <c r="AO2862">
        <v>2</v>
      </c>
      <c r="AP2862" t="s">
        <v>239</v>
      </c>
      <c r="AQ2862" s="27">
        <v>41729</v>
      </c>
      <c r="AR2862" t="s">
        <v>240</v>
      </c>
      <c r="AS2862">
        <v>2</v>
      </c>
      <c r="AT2862" t="s">
        <v>239</v>
      </c>
      <c r="AU2862" s="27">
        <v>41729</v>
      </c>
    </row>
    <row r="2863" spans="1:47" x14ac:dyDescent="0.2">
      <c r="A2863">
        <v>2862</v>
      </c>
      <c r="B2863" t="s">
        <v>10334</v>
      </c>
      <c r="C2863" t="s">
        <v>4357</v>
      </c>
      <c r="D2863" t="s">
        <v>10335</v>
      </c>
      <c r="E2863" s="27">
        <v>41353</v>
      </c>
      <c r="F2863" t="s">
        <v>233</v>
      </c>
      <c r="G2863" s="27">
        <v>32898</v>
      </c>
      <c r="H2863">
        <v>26</v>
      </c>
      <c r="I2863" t="s">
        <v>244</v>
      </c>
      <c r="J2863" t="s">
        <v>250</v>
      </c>
      <c r="K2863">
        <v>0</v>
      </c>
      <c r="L2863">
        <v>6</v>
      </c>
      <c r="M2863">
        <v>0</v>
      </c>
      <c r="N2863">
        <v>0</v>
      </c>
      <c r="O2863">
        <v>1</v>
      </c>
      <c r="P2863">
        <v>0</v>
      </c>
      <c r="Q2863" s="28">
        <v>41353.208333333336</v>
      </c>
      <c r="R2863" s="28">
        <v>41354.11041666667</v>
      </c>
      <c r="S2863" t="s">
        <v>10336</v>
      </c>
      <c r="T2863" s="27">
        <v>41352</v>
      </c>
      <c r="V2863">
        <v>1</v>
      </c>
      <c r="W2863" t="s">
        <v>32</v>
      </c>
      <c r="X2863" t="s">
        <v>453</v>
      </c>
      <c r="Y2863">
        <v>1</v>
      </c>
      <c r="AA2863" t="s">
        <v>10337</v>
      </c>
      <c r="AB2863" t="s">
        <v>36</v>
      </c>
      <c r="AC2863">
        <v>0</v>
      </c>
      <c r="AD2863" s="27">
        <v>41490</v>
      </c>
      <c r="AE2863" t="s">
        <v>724</v>
      </c>
      <c r="AF2863" s="27">
        <v>41490</v>
      </c>
      <c r="AG2863" s="27">
        <v>41540</v>
      </c>
      <c r="AH2863">
        <v>0</v>
      </c>
      <c r="AN2863" t="s">
        <v>238</v>
      </c>
      <c r="AO2863">
        <v>7</v>
      </c>
      <c r="AP2863" t="s">
        <v>246</v>
      </c>
      <c r="AQ2863" s="27">
        <v>41353</v>
      </c>
      <c r="AR2863" t="s">
        <v>240</v>
      </c>
      <c r="AS2863">
        <v>6</v>
      </c>
      <c r="AT2863" t="s">
        <v>246</v>
      </c>
      <c r="AU2863" s="27">
        <v>41353</v>
      </c>
    </row>
    <row r="2864" spans="1:47" x14ac:dyDescent="0.2">
      <c r="A2864">
        <v>2863</v>
      </c>
      <c r="B2864" t="s">
        <v>10338</v>
      </c>
      <c r="C2864" t="s">
        <v>1793</v>
      </c>
      <c r="D2864" t="s">
        <v>4607</v>
      </c>
      <c r="E2864" s="27">
        <v>41955</v>
      </c>
      <c r="F2864" t="s">
        <v>233</v>
      </c>
      <c r="G2864" s="27">
        <v>34461</v>
      </c>
      <c r="H2864">
        <v>21</v>
      </c>
      <c r="I2864" t="s">
        <v>259</v>
      </c>
      <c r="J2864" t="s">
        <v>22</v>
      </c>
      <c r="K2864">
        <v>0</v>
      </c>
      <c r="L2864">
        <v>2</v>
      </c>
      <c r="M2864">
        <v>2</v>
      </c>
      <c r="N2864">
        <v>0</v>
      </c>
      <c r="O2864">
        <v>3</v>
      </c>
      <c r="P2864">
        <v>-1</v>
      </c>
      <c r="Q2864" s="28">
        <v>41954.379166666666</v>
      </c>
      <c r="R2864" s="28">
        <v>41955.050694444442</v>
      </c>
      <c r="S2864" t="s">
        <v>10339</v>
      </c>
      <c r="T2864" s="27">
        <v>41954</v>
      </c>
      <c r="V2864">
        <v>1</v>
      </c>
      <c r="W2864" t="s">
        <v>32</v>
      </c>
      <c r="X2864" t="s">
        <v>359</v>
      </c>
      <c r="Y2864">
        <v>1</v>
      </c>
      <c r="AA2864" t="s">
        <v>10340</v>
      </c>
      <c r="AB2864" t="s">
        <v>32</v>
      </c>
      <c r="AC2864">
        <v>0</v>
      </c>
      <c r="AD2864" s="27">
        <v>41964</v>
      </c>
      <c r="AE2864" t="s">
        <v>359</v>
      </c>
      <c r="AF2864" s="27">
        <v>41964</v>
      </c>
      <c r="AG2864" s="27">
        <v>41964</v>
      </c>
      <c r="AH2864">
        <v>0</v>
      </c>
      <c r="AN2864" t="s">
        <v>238</v>
      </c>
      <c r="AO2864">
        <v>4</v>
      </c>
      <c r="AP2864" t="s">
        <v>239</v>
      </c>
      <c r="AQ2864" s="27">
        <v>41955</v>
      </c>
      <c r="AR2864" t="s">
        <v>240</v>
      </c>
      <c r="AS2864">
        <v>2</v>
      </c>
      <c r="AT2864" t="s">
        <v>239</v>
      </c>
      <c r="AU2864" s="27">
        <v>41955</v>
      </c>
    </row>
    <row r="2865" spans="1:47" x14ac:dyDescent="0.2">
      <c r="A2865">
        <v>2864</v>
      </c>
      <c r="B2865" t="s">
        <v>10341</v>
      </c>
      <c r="C2865" t="s">
        <v>315</v>
      </c>
      <c r="D2865" t="s">
        <v>451</v>
      </c>
      <c r="E2865" s="27">
        <v>41549</v>
      </c>
      <c r="F2865" t="s">
        <v>233</v>
      </c>
      <c r="G2865" s="27">
        <v>29606</v>
      </c>
      <c r="H2865">
        <v>35</v>
      </c>
      <c r="I2865" t="s">
        <v>244</v>
      </c>
      <c r="J2865" t="s">
        <v>250</v>
      </c>
      <c r="K2865">
        <v>0</v>
      </c>
      <c r="L2865">
        <v>4</v>
      </c>
      <c r="M2865">
        <v>0</v>
      </c>
      <c r="N2865">
        <v>0</v>
      </c>
      <c r="O2865">
        <v>7</v>
      </c>
      <c r="P2865">
        <v>-23</v>
      </c>
      <c r="Q2865" s="28">
        <v>41526.115972222222</v>
      </c>
      <c r="R2865" s="28">
        <v>41526.296527777777</v>
      </c>
      <c r="S2865" t="s">
        <v>10342</v>
      </c>
      <c r="T2865" s="27">
        <v>41525</v>
      </c>
      <c r="V2865">
        <v>24</v>
      </c>
      <c r="W2865" t="s">
        <v>32</v>
      </c>
      <c r="X2865" t="s">
        <v>1207</v>
      </c>
      <c r="Y2865">
        <v>1</v>
      </c>
      <c r="AA2865" t="s">
        <v>10343</v>
      </c>
      <c r="AB2865" t="s">
        <v>36</v>
      </c>
      <c r="AC2865">
        <v>0</v>
      </c>
      <c r="AD2865" s="27">
        <v>41956</v>
      </c>
      <c r="AE2865" t="s">
        <v>279</v>
      </c>
      <c r="AF2865" s="27">
        <v>41956</v>
      </c>
      <c r="AG2865" s="27">
        <v>41957</v>
      </c>
      <c r="AH2865">
        <v>1</v>
      </c>
      <c r="AJ2865" t="s">
        <v>10343</v>
      </c>
      <c r="AK2865" t="s">
        <v>462</v>
      </c>
      <c r="AL2865" s="27">
        <v>41956</v>
      </c>
      <c r="AM2865" t="s">
        <v>279</v>
      </c>
      <c r="AN2865" t="s">
        <v>238</v>
      </c>
      <c r="AO2865">
        <v>2</v>
      </c>
      <c r="AP2865" t="s">
        <v>239</v>
      </c>
      <c r="AQ2865" s="27">
        <v>41549</v>
      </c>
      <c r="AR2865" t="s">
        <v>240</v>
      </c>
      <c r="AS2865">
        <v>4</v>
      </c>
      <c r="AT2865" t="s">
        <v>239</v>
      </c>
      <c r="AU2865" s="27">
        <v>41549</v>
      </c>
    </row>
    <row r="2866" spans="1:47" x14ac:dyDescent="0.2">
      <c r="A2866">
        <v>2865</v>
      </c>
      <c r="B2866" t="s">
        <v>10344</v>
      </c>
      <c r="C2866" t="s">
        <v>10345</v>
      </c>
      <c r="D2866" t="s">
        <v>5448</v>
      </c>
      <c r="E2866" s="27">
        <v>41507</v>
      </c>
      <c r="F2866" t="s">
        <v>233</v>
      </c>
      <c r="G2866" s="27">
        <v>34385</v>
      </c>
      <c r="H2866">
        <v>22</v>
      </c>
      <c r="I2866" t="s">
        <v>259</v>
      </c>
      <c r="J2866" t="s">
        <v>250</v>
      </c>
      <c r="K2866">
        <v>0</v>
      </c>
      <c r="L2866">
        <v>4</v>
      </c>
      <c r="M2866">
        <v>0</v>
      </c>
      <c r="N2866">
        <v>0</v>
      </c>
      <c r="O2866">
        <v>2</v>
      </c>
      <c r="P2866">
        <v>-1</v>
      </c>
      <c r="Q2866" s="28">
        <v>41506.466666666667</v>
      </c>
      <c r="R2866" s="28">
        <v>41508.318749999999</v>
      </c>
      <c r="S2866" t="s">
        <v>10346</v>
      </c>
      <c r="T2866" s="27">
        <v>41506</v>
      </c>
      <c r="V2866">
        <v>1</v>
      </c>
      <c r="W2866" t="s">
        <v>32</v>
      </c>
      <c r="X2866" t="s">
        <v>1089</v>
      </c>
      <c r="Y2866">
        <v>1</v>
      </c>
      <c r="AA2866" t="s">
        <v>10347</v>
      </c>
      <c r="AB2866" t="s">
        <v>36</v>
      </c>
      <c r="AC2866">
        <v>0</v>
      </c>
      <c r="AD2866" s="27">
        <v>41795</v>
      </c>
      <c r="AE2866" t="s">
        <v>724</v>
      </c>
      <c r="AF2866" s="27">
        <v>41795</v>
      </c>
      <c r="AG2866" s="27">
        <v>41796</v>
      </c>
      <c r="AH2866">
        <v>1</v>
      </c>
      <c r="AJ2866" t="s">
        <v>10348</v>
      </c>
      <c r="AK2866" t="s">
        <v>255</v>
      </c>
      <c r="AL2866" s="27">
        <v>42407</v>
      </c>
      <c r="AM2866" t="s">
        <v>3723</v>
      </c>
      <c r="AN2866" t="s">
        <v>238</v>
      </c>
      <c r="AO2866">
        <v>6</v>
      </c>
      <c r="AP2866" t="s">
        <v>246</v>
      </c>
      <c r="AQ2866" s="27">
        <v>41507</v>
      </c>
      <c r="AR2866" t="s">
        <v>240</v>
      </c>
      <c r="AS2866">
        <v>4</v>
      </c>
      <c r="AT2866" t="s">
        <v>239</v>
      </c>
      <c r="AU2866" s="27">
        <v>41507</v>
      </c>
    </row>
    <row r="2867" spans="1:47" x14ac:dyDescent="0.2">
      <c r="A2867">
        <v>2866</v>
      </c>
      <c r="B2867" t="s">
        <v>10349</v>
      </c>
      <c r="C2867" t="s">
        <v>10350</v>
      </c>
      <c r="D2867" t="s">
        <v>10351</v>
      </c>
      <c r="E2867" s="27">
        <v>41740</v>
      </c>
      <c r="F2867" t="s">
        <v>294</v>
      </c>
      <c r="G2867" s="27">
        <v>20135</v>
      </c>
      <c r="H2867">
        <v>61</v>
      </c>
      <c r="I2867" t="s">
        <v>234</v>
      </c>
      <c r="J2867" t="s">
        <v>245</v>
      </c>
      <c r="K2867">
        <v>0</v>
      </c>
      <c r="L2867">
        <v>1</v>
      </c>
      <c r="M2867">
        <v>0</v>
      </c>
      <c r="N2867">
        <v>0</v>
      </c>
      <c r="O2867">
        <v>2</v>
      </c>
      <c r="P2867">
        <v>-20</v>
      </c>
      <c r="Q2867" s="28">
        <v>41720.430555555555</v>
      </c>
      <c r="R2867" s="28">
        <v>41740.161111111112</v>
      </c>
      <c r="S2867" t="s">
        <v>10352</v>
      </c>
      <c r="T2867" s="27">
        <v>41720</v>
      </c>
      <c r="V2867">
        <v>20</v>
      </c>
      <c r="W2867" t="s">
        <v>36</v>
      </c>
      <c r="X2867" t="s">
        <v>974</v>
      </c>
      <c r="Y2867">
        <v>0</v>
      </c>
      <c r="AB2867" t="s">
        <v>237</v>
      </c>
      <c r="AH2867">
        <v>0</v>
      </c>
      <c r="AN2867" t="s">
        <v>238</v>
      </c>
      <c r="AO2867">
        <v>1</v>
      </c>
      <c r="AP2867" t="s">
        <v>239</v>
      </c>
      <c r="AQ2867" s="27">
        <v>41740</v>
      </c>
      <c r="AR2867" t="s">
        <v>240</v>
      </c>
      <c r="AS2867">
        <v>1</v>
      </c>
      <c r="AT2867" t="s">
        <v>239</v>
      </c>
      <c r="AU2867" s="27">
        <v>41740</v>
      </c>
    </row>
    <row r="2868" spans="1:47" x14ac:dyDescent="0.2">
      <c r="A2868">
        <v>2867</v>
      </c>
      <c r="B2868" t="s">
        <v>10353</v>
      </c>
      <c r="C2868" t="s">
        <v>1882</v>
      </c>
      <c r="D2868" t="s">
        <v>10354</v>
      </c>
      <c r="E2868" s="27">
        <v>41405</v>
      </c>
      <c r="F2868" t="s">
        <v>233</v>
      </c>
      <c r="G2868" s="27">
        <v>33108</v>
      </c>
      <c r="H2868">
        <v>25</v>
      </c>
      <c r="I2868" t="s">
        <v>244</v>
      </c>
      <c r="J2868" t="s">
        <v>245</v>
      </c>
      <c r="K2868">
        <v>0</v>
      </c>
      <c r="L2868">
        <v>2</v>
      </c>
      <c r="M2868">
        <v>0</v>
      </c>
      <c r="N2868">
        <v>0</v>
      </c>
      <c r="O2868">
        <v>0</v>
      </c>
      <c r="P2868">
        <v>0</v>
      </c>
      <c r="Q2868" s="28">
        <v>41405.050694444442</v>
      </c>
      <c r="R2868" s="28">
        <v>41405.274305555555</v>
      </c>
      <c r="S2868" t="s">
        <v>10355</v>
      </c>
      <c r="T2868" s="27">
        <v>41404</v>
      </c>
      <c r="V2868">
        <v>1</v>
      </c>
      <c r="W2868" t="s">
        <v>32</v>
      </c>
      <c r="X2868" t="s">
        <v>2976</v>
      </c>
      <c r="Y2868">
        <v>0</v>
      </c>
      <c r="AB2868" t="s">
        <v>237</v>
      </c>
      <c r="AH2868">
        <v>0</v>
      </c>
      <c r="AN2868" t="s">
        <v>238</v>
      </c>
      <c r="AO2868">
        <v>3</v>
      </c>
      <c r="AP2868" t="s">
        <v>239</v>
      </c>
      <c r="AQ2868" s="27">
        <v>41405</v>
      </c>
      <c r="AR2868" t="s">
        <v>240</v>
      </c>
      <c r="AS2868">
        <v>2</v>
      </c>
      <c r="AT2868" t="s">
        <v>239</v>
      </c>
      <c r="AU2868" s="27">
        <v>41405</v>
      </c>
    </row>
    <row r="2869" spans="1:47" x14ac:dyDescent="0.2">
      <c r="A2869">
        <v>2868</v>
      </c>
      <c r="B2869" t="s">
        <v>10356</v>
      </c>
      <c r="C2869" t="s">
        <v>941</v>
      </c>
      <c r="D2869" t="s">
        <v>10357</v>
      </c>
      <c r="E2869" s="27">
        <v>41286</v>
      </c>
      <c r="F2869" t="s">
        <v>233</v>
      </c>
      <c r="G2869" s="27">
        <v>33474</v>
      </c>
      <c r="H2869">
        <v>24</v>
      </c>
      <c r="I2869" t="s">
        <v>259</v>
      </c>
      <c r="J2869" t="s">
        <v>245</v>
      </c>
      <c r="K2869">
        <v>0</v>
      </c>
      <c r="L2869">
        <v>7</v>
      </c>
      <c r="M2869">
        <v>0</v>
      </c>
      <c r="N2869">
        <v>0</v>
      </c>
      <c r="O2869">
        <v>0</v>
      </c>
      <c r="S2869" t="s">
        <v>10358</v>
      </c>
      <c r="T2869" s="27">
        <v>41285</v>
      </c>
      <c r="V2869">
        <v>1</v>
      </c>
      <c r="W2869" t="s">
        <v>36</v>
      </c>
      <c r="X2869" t="s">
        <v>5976</v>
      </c>
      <c r="Y2869">
        <v>0</v>
      </c>
      <c r="AB2869" t="s">
        <v>237</v>
      </c>
      <c r="AH2869">
        <v>0</v>
      </c>
      <c r="AN2869" t="s">
        <v>238</v>
      </c>
      <c r="AO2869">
        <v>4</v>
      </c>
      <c r="AP2869" t="s">
        <v>239</v>
      </c>
      <c r="AQ2869" s="27">
        <v>41286</v>
      </c>
      <c r="AR2869" t="s">
        <v>240</v>
      </c>
      <c r="AS2869">
        <v>7</v>
      </c>
      <c r="AT2869" t="s">
        <v>246</v>
      </c>
      <c r="AU2869" s="27">
        <v>41286</v>
      </c>
    </row>
    <row r="2870" spans="1:47" x14ac:dyDescent="0.2">
      <c r="A2870">
        <v>2869</v>
      </c>
      <c r="B2870" t="s">
        <v>10359</v>
      </c>
      <c r="C2870" t="s">
        <v>1442</v>
      </c>
      <c r="D2870" t="s">
        <v>8181</v>
      </c>
      <c r="E2870" s="27">
        <v>41590</v>
      </c>
      <c r="F2870" t="s">
        <v>233</v>
      </c>
      <c r="G2870" s="27">
        <v>29153</v>
      </c>
      <c r="H2870">
        <v>36</v>
      </c>
      <c r="I2870" t="s">
        <v>244</v>
      </c>
      <c r="J2870" t="s">
        <v>353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-7</v>
      </c>
      <c r="Q2870" s="28">
        <v>41583.292361111111</v>
      </c>
      <c r="R2870" s="28">
        <v>41584.336805555555</v>
      </c>
      <c r="S2870" t="s">
        <v>10360</v>
      </c>
      <c r="T2870" s="27">
        <v>41583</v>
      </c>
      <c r="V2870">
        <v>7</v>
      </c>
      <c r="W2870" t="s">
        <v>36</v>
      </c>
      <c r="X2870" t="s">
        <v>392</v>
      </c>
      <c r="Y2870">
        <v>0</v>
      </c>
      <c r="AB2870" t="s">
        <v>237</v>
      </c>
      <c r="AH2870">
        <v>0</v>
      </c>
      <c r="AN2870" t="s">
        <v>238</v>
      </c>
      <c r="AO2870">
        <v>1</v>
      </c>
      <c r="AP2870" t="s">
        <v>239</v>
      </c>
      <c r="AQ2870" s="27">
        <v>41590</v>
      </c>
      <c r="AR2870" t="s">
        <v>240</v>
      </c>
      <c r="AS2870">
        <v>1</v>
      </c>
      <c r="AT2870" t="s">
        <v>239</v>
      </c>
      <c r="AU2870" s="27">
        <v>41590</v>
      </c>
    </row>
    <row r="2871" spans="1:47" x14ac:dyDescent="0.2">
      <c r="A2871">
        <v>2870</v>
      </c>
      <c r="B2871" t="s">
        <v>10361</v>
      </c>
      <c r="C2871" t="s">
        <v>10362</v>
      </c>
      <c r="D2871" t="s">
        <v>8123</v>
      </c>
      <c r="E2871" s="27">
        <v>41289</v>
      </c>
      <c r="F2871" t="s">
        <v>233</v>
      </c>
      <c r="G2871" s="27">
        <v>33602</v>
      </c>
      <c r="H2871">
        <v>24</v>
      </c>
      <c r="I2871" t="s">
        <v>259</v>
      </c>
      <c r="J2871" t="s">
        <v>250</v>
      </c>
      <c r="K2871">
        <v>0</v>
      </c>
      <c r="L2871">
        <v>7</v>
      </c>
      <c r="M2871">
        <v>0</v>
      </c>
      <c r="N2871">
        <v>0</v>
      </c>
      <c r="O2871">
        <v>2</v>
      </c>
      <c r="P2871">
        <v>-1</v>
      </c>
      <c r="Q2871" s="28">
        <v>41288.461805555555</v>
      </c>
      <c r="R2871" s="28">
        <v>41300.50277777778</v>
      </c>
      <c r="S2871" t="s">
        <v>10363</v>
      </c>
      <c r="T2871" s="27">
        <v>41288</v>
      </c>
      <c r="V2871">
        <v>1</v>
      </c>
      <c r="W2871" t="s">
        <v>36</v>
      </c>
      <c r="X2871" t="s">
        <v>422</v>
      </c>
      <c r="Y2871">
        <v>1</v>
      </c>
      <c r="AA2871" t="s">
        <v>10364</v>
      </c>
      <c r="AB2871" t="s">
        <v>36</v>
      </c>
      <c r="AC2871">
        <v>0</v>
      </c>
      <c r="AD2871" s="27">
        <v>41603</v>
      </c>
      <c r="AE2871" t="s">
        <v>412</v>
      </c>
      <c r="AF2871" s="27">
        <v>41603</v>
      </c>
      <c r="AG2871" s="27">
        <v>41604</v>
      </c>
      <c r="AH2871">
        <v>1</v>
      </c>
      <c r="AJ2871" t="s">
        <v>10365</v>
      </c>
      <c r="AK2871" t="s">
        <v>255</v>
      </c>
      <c r="AL2871" s="27">
        <v>41787</v>
      </c>
      <c r="AM2871" t="s">
        <v>236</v>
      </c>
      <c r="AN2871" t="s">
        <v>238</v>
      </c>
      <c r="AO2871">
        <v>7</v>
      </c>
      <c r="AP2871" t="s">
        <v>246</v>
      </c>
      <c r="AQ2871" s="27">
        <v>41289</v>
      </c>
      <c r="AR2871" t="s">
        <v>240</v>
      </c>
      <c r="AS2871">
        <v>7</v>
      </c>
      <c r="AT2871" t="s">
        <v>246</v>
      </c>
      <c r="AU2871" s="27">
        <v>41289</v>
      </c>
    </row>
    <row r="2872" spans="1:47" x14ac:dyDescent="0.2">
      <c r="A2872">
        <v>2871</v>
      </c>
      <c r="B2872" t="s">
        <v>10366</v>
      </c>
      <c r="C2872" t="s">
        <v>10367</v>
      </c>
      <c r="D2872" t="s">
        <v>10368</v>
      </c>
      <c r="E2872" s="27">
        <v>41348</v>
      </c>
      <c r="F2872" t="s">
        <v>233</v>
      </c>
      <c r="G2872" s="27">
        <v>34627</v>
      </c>
      <c r="H2872">
        <v>21</v>
      </c>
      <c r="I2872" t="s">
        <v>259</v>
      </c>
      <c r="J2872" t="s">
        <v>250</v>
      </c>
      <c r="K2872">
        <v>0</v>
      </c>
      <c r="L2872">
        <v>9</v>
      </c>
      <c r="M2872">
        <v>0</v>
      </c>
      <c r="N2872">
        <v>1</v>
      </c>
      <c r="O2872">
        <v>0</v>
      </c>
      <c r="P2872">
        <v>-1</v>
      </c>
      <c r="Q2872" s="28">
        <v>41347.523611111108</v>
      </c>
      <c r="R2872" s="28">
        <v>41348.322222222225</v>
      </c>
      <c r="S2872" t="s">
        <v>10369</v>
      </c>
      <c r="T2872" s="27">
        <v>41347</v>
      </c>
      <c r="V2872">
        <v>1</v>
      </c>
      <c r="W2872" t="s">
        <v>32</v>
      </c>
      <c r="X2872" t="s">
        <v>359</v>
      </c>
      <c r="Y2872">
        <v>1</v>
      </c>
      <c r="AA2872" t="s">
        <v>10370</v>
      </c>
      <c r="AB2872" t="s">
        <v>32</v>
      </c>
      <c r="AD2872" s="27">
        <v>41927</v>
      </c>
      <c r="AE2872" t="s">
        <v>567</v>
      </c>
      <c r="AH2872">
        <v>0</v>
      </c>
      <c r="AN2872" t="s">
        <v>238</v>
      </c>
      <c r="AO2872">
        <v>9</v>
      </c>
      <c r="AP2872" t="s">
        <v>269</v>
      </c>
      <c r="AQ2872" s="27">
        <v>41348</v>
      </c>
      <c r="AR2872" t="s">
        <v>240</v>
      </c>
      <c r="AS2872">
        <v>9</v>
      </c>
      <c r="AT2872" t="s">
        <v>269</v>
      </c>
      <c r="AU2872" s="27">
        <v>41348</v>
      </c>
    </row>
    <row r="2873" spans="1:47" x14ac:dyDescent="0.2">
      <c r="A2873">
        <v>2872</v>
      </c>
      <c r="B2873" t="s">
        <v>10371</v>
      </c>
      <c r="C2873" t="s">
        <v>618</v>
      </c>
      <c r="D2873" t="s">
        <v>10372</v>
      </c>
      <c r="E2873" s="27">
        <v>41841</v>
      </c>
      <c r="F2873" t="s">
        <v>233</v>
      </c>
      <c r="G2873" s="27">
        <v>23966</v>
      </c>
      <c r="H2873">
        <v>50</v>
      </c>
      <c r="I2873" t="s">
        <v>234</v>
      </c>
      <c r="J2873" t="s">
        <v>250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-1</v>
      </c>
      <c r="Q2873" s="28">
        <v>41840.539583333331</v>
      </c>
      <c r="R2873" s="28">
        <v>41842.144444444442</v>
      </c>
      <c r="S2873" t="s">
        <v>10373</v>
      </c>
      <c r="T2873" s="27">
        <v>41840</v>
      </c>
      <c r="V2873">
        <v>1</v>
      </c>
      <c r="W2873" t="s">
        <v>36</v>
      </c>
      <c r="X2873" t="s">
        <v>279</v>
      </c>
      <c r="Y2873">
        <v>0</v>
      </c>
      <c r="AB2873" t="s">
        <v>237</v>
      </c>
      <c r="AH2873">
        <v>0</v>
      </c>
      <c r="AN2873" t="s">
        <v>238</v>
      </c>
      <c r="AO2873">
        <v>1</v>
      </c>
      <c r="AP2873" t="s">
        <v>239</v>
      </c>
      <c r="AQ2873" s="27">
        <v>41841</v>
      </c>
      <c r="AR2873" t="s">
        <v>240</v>
      </c>
      <c r="AS2873">
        <v>1</v>
      </c>
      <c r="AT2873" t="s">
        <v>239</v>
      </c>
      <c r="AU2873" s="27">
        <v>41841</v>
      </c>
    </row>
    <row r="2874" spans="1:47" x14ac:dyDescent="0.2">
      <c r="A2874">
        <v>2873</v>
      </c>
      <c r="B2874" t="s">
        <v>10374</v>
      </c>
      <c r="C2874" t="s">
        <v>3619</v>
      </c>
      <c r="D2874" t="s">
        <v>10375</v>
      </c>
      <c r="E2874" s="27">
        <v>41600</v>
      </c>
      <c r="F2874" t="s">
        <v>233</v>
      </c>
      <c r="G2874" s="27">
        <v>30488</v>
      </c>
      <c r="H2874">
        <v>32</v>
      </c>
      <c r="I2874" t="s">
        <v>244</v>
      </c>
      <c r="J2874" t="s">
        <v>245</v>
      </c>
      <c r="K2874">
        <v>2</v>
      </c>
      <c r="L2874">
        <v>9</v>
      </c>
      <c r="M2874">
        <v>0</v>
      </c>
      <c r="N2874">
        <v>1</v>
      </c>
      <c r="O2874">
        <v>15</v>
      </c>
      <c r="P2874">
        <v>-1</v>
      </c>
      <c r="Q2874" s="28">
        <v>41599.320833333331</v>
      </c>
      <c r="R2874" s="28">
        <v>41670.21597222222</v>
      </c>
      <c r="S2874" t="s">
        <v>10376</v>
      </c>
      <c r="T2874" s="27">
        <v>41599</v>
      </c>
      <c r="V2874">
        <v>1</v>
      </c>
      <c r="W2874" t="s">
        <v>32</v>
      </c>
      <c r="X2874" t="s">
        <v>261</v>
      </c>
      <c r="Y2874">
        <v>1</v>
      </c>
      <c r="AA2874" t="s">
        <v>10377</v>
      </c>
      <c r="AB2874" t="s">
        <v>36</v>
      </c>
      <c r="AD2874" s="27">
        <v>42388</v>
      </c>
      <c r="AE2874" t="s">
        <v>6874</v>
      </c>
      <c r="AH2874">
        <v>0</v>
      </c>
      <c r="AN2874" t="s">
        <v>238</v>
      </c>
      <c r="AO2874">
        <v>6</v>
      </c>
      <c r="AP2874" t="s">
        <v>246</v>
      </c>
      <c r="AQ2874" s="27">
        <v>41600</v>
      </c>
      <c r="AR2874" t="s">
        <v>240</v>
      </c>
      <c r="AS2874">
        <v>9</v>
      </c>
      <c r="AT2874" t="s">
        <v>269</v>
      </c>
      <c r="AU2874" s="27">
        <v>41600</v>
      </c>
    </row>
    <row r="2875" spans="1:47" x14ac:dyDescent="0.2">
      <c r="A2875">
        <v>2874</v>
      </c>
      <c r="B2875" t="s">
        <v>10378</v>
      </c>
      <c r="C2875" t="s">
        <v>10379</v>
      </c>
      <c r="D2875" t="s">
        <v>10380</v>
      </c>
      <c r="E2875" s="27">
        <v>41406</v>
      </c>
      <c r="F2875" t="s">
        <v>233</v>
      </c>
      <c r="G2875" s="27">
        <v>30370</v>
      </c>
      <c r="H2875">
        <v>33</v>
      </c>
      <c r="I2875" t="s">
        <v>244</v>
      </c>
      <c r="J2875" t="s">
        <v>250</v>
      </c>
      <c r="K2875">
        <v>0</v>
      </c>
      <c r="L2875">
        <v>2</v>
      </c>
      <c r="M2875">
        <v>0</v>
      </c>
      <c r="N2875">
        <v>0</v>
      </c>
      <c r="O2875">
        <v>2</v>
      </c>
      <c r="P2875">
        <v>0</v>
      </c>
      <c r="Q2875" s="28">
        <v>41406.507638888892</v>
      </c>
      <c r="R2875" s="28">
        <v>41406.316666666666</v>
      </c>
      <c r="S2875" t="s">
        <v>10381</v>
      </c>
      <c r="T2875" s="27">
        <v>41405</v>
      </c>
      <c r="V2875">
        <v>1</v>
      </c>
      <c r="W2875" t="s">
        <v>36</v>
      </c>
      <c r="X2875" t="s">
        <v>279</v>
      </c>
      <c r="Y2875">
        <v>1</v>
      </c>
      <c r="AA2875" t="s">
        <v>10382</v>
      </c>
      <c r="AB2875" t="s">
        <v>36</v>
      </c>
      <c r="AD2875" s="27">
        <v>41753</v>
      </c>
      <c r="AE2875" t="s">
        <v>10383</v>
      </c>
      <c r="AH2875">
        <v>0</v>
      </c>
      <c r="AN2875" t="s">
        <v>238</v>
      </c>
      <c r="AO2875">
        <v>2</v>
      </c>
      <c r="AP2875" t="s">
        <v>239</v>
      </c>
      <c r="AQ2875" s="27">
        <v>41406</v>
      </c>
      <c r="AR2875" t="s">
        <v>240</v>
      </c>
      <c r="AS2875">
        <v>2</v>
      </c>
      <c r="AT2875" t="s">
        <v>239</v>
      </c>
      <c r="AU2875" s="27">
        <v>41406</v>
      </c>
    </row>
    <row r="2876" spans="1:47" x14ac:dyDescent="0.2">
      <c r="A2876">
        <v>2875</v>
      </c>
      <c r="B2876" t="s">
        <v>10384</v>
      </c>
      <c r="C2876" t="s">
        <v>10385</v>
      </c>
      <c r="D2876" t="s">
        <v>10386</v>
      </c>
      <c r="E2876" s="27">
        <v>41674</v>
      </c>
      <c r="F2876" t="s">
        <v>233</v>
      </c>
      <c r="G2876" s="27">
        <v>30169</v>
      </c>
      <c r="H2876">
        <v>33</v>
      </c>
      <c r="I2876" t="s">
        <v>244</v>
      </c>
      <c r="J2876" t="s">
        <v>250</v>
      </c>
      <c r="K2876">
        <v>0</v>
      </c>
      <c r="L2876">
        <v>9</v>
      </c>
      <c r="M2876">
        <v>0</v>
      </c>
      <c r="N2876">
        <v>0</v>
      </c>
      <c r="O2876">
        <v>10</v>
      </c>
      <c r="P2876">
        <v>0</v>
      </c>
      <c r="Q2876" s="28">
        <v>41674.113194444442</v>
      </c>
      <c r="R2876" s="28">
        <v>41676.395138888889</v>
      </c>
      <c r="S2876" t="s">
        <v>10387</v>
      </c>
      <c r="T2876" s="27">
        <v>41674</v>
      </c>
      <c r="V2876">
        <v>0</v>
      </c>
      <c r="W2876" t="s">
        <v>32</v>
      </c>
      <c r="X2876" t="s">
        <v>261</v>
      </c>
      <c r="Y2876">
        <v>1</v>
      </c>
      <c r="AA2876" t="s">
        <v>10388</v>
      </c>
      <c r="AB2876" t="s">
        <v>36</v>
      </c>
      <c r="AD2876" s="27">
        <v>41834</v>
      </c>
      <c r="AE2876" t="s">
        <v>324</v>
      </c>
      <c r="AH2876">
        <v>0</v>
      </c>
      <c r="AN2876" t="s">
        <v>238</v>
      </c>
      <c r="AO2876">
        <v>6</v>
      </c>
      <c r="AP2876" t="s">
        <v>246</v>
      </c>
      <c r="AQ2876" s="27">
        <v>41674</v>
      </c>
      <c r="AR2876" t="s">
        <v>240</v>
      </c>
      <c r="AS2876">
        <v>9</v>
      </c>
      <c r="AT2876" t="s">
        <v>269</v>
      </c>
      <c r="AU2876" s="27">
        <v>41674</v>
      </c>
    </row>
    <row r="2877" spans="1:47" x14ac:dyDescent="0.2">
      <c r="A2877">
        <v>2876</v>
      </c>
      <c r="B2877" t="s">
        <v>10389</v>
      </c>
      <c r="C2877" t="s">
        <v>10390</v>
      </c>
      <c r="D2877" t="s">
        <v>1110</v>
      </c>
      <c r="E2877" s="27">
        <v>41690</v>
      </c>
      <c r="F2877" t="s">
        <v>294</v>
      </c>
      <c r="G2877" s="27">
        <v>33892</v>
      </c>
      <c r="H2877">
        <v>23</v>
      </c>
      <c r="I2877" t="s">
        <v>259</v>
      </c>
      <c r="J2877" t="s">
        <v>250</v>
      </c>
      <c r="K2877">
        <v>0</v>
      </c>
      <c r="L2877">
        <v>8</v>
      </c>
      <c r="M2877">
        <v>0</v>
      </c>
      <c r="N2877">
        <v>0</v>
      </c>
      <c r="O2877">
        <v>4</v>
      </c>
      <c r="P2877">
        <v>-56</v>
      </c>
      <c r="Q2877" s="28">
        <v>41634.070138888892</v>
      </c>
      <c r="R2877" s="28">
        <v>41677.306250000001</v>
      </c>
      <c r="S2877" t="s">
        <v>10391</v>
      </c>
      <c r="U2877" s="27">
        <v>41670</v>
      </c>
      <c r="V2877">
        <v>20</v>
      </c>
      <c r="W2877" t="s">
        <v>36</v>
      </c>
      <c r="X2877" t="s">
        <v>274</v>
      </c>
      <c r="Y2877">
        <v>1</v>
      </c>
      <c r="AA2877" t="s">
        <v>10392</v>
      </c>
      <c r="AB2877" t="s">
        <v>32</v>
      </c>
      <c r="AC2877">
        <v>0</v>
      </c>
      <c r="AD2877" s="27">
        <v>42172</v>
      </c>
      <c r="AE2877" t="s">
        <v>343</v>
      </c>
      <c r="AF2877" s="27">
        <v>42172</v>
      </c>
      <c r="AG2877" s="27">
        <v>42187</v>
      </c>
      <c r="AH2877">
        <v>0</v>
      </c>
      <c r="AN2877" t="s">
        <v>238</v>
      </c>
      <c r="AO2877">
        <v>7</v>
      </c>
      <c r="AP2877" t="s">
        <v>246</v>
      </c>
      <c r="AQ2877" s="27">
        <v>41690</v>
      </c>
      <c r="AR2877" t="s">
        <v>240</v>
      </c>
      <c r="AS2877">
        <v>8</v>
      </c>
      <c r="AT2877" t="s">
        <v>269</v>
      </c>
      <c r="AU2877" s="27">
        <v>41690</v>
      </c>
    </row>
    <row r="2878" spans="1:47" x14ac:dyDescent="0.2">
      <c r="A2878">
        <v>2877</v>
      </c>
      <c r="B2878" t="s">
        <v>10393</v>
      </c>
      <c r="C2878" t="s">
        <v>9948</v>
      </c>
      <c r="D2878" t="s">
        <v>10394</v>
      </c>
      <c r="E2878" s="27">
        <v>41896</v>
      </c>
      <c r="F2878" t="s">
        <v>233</v>
      </c>
      <c r="G2878" s="27">
        <v>33164</v>
      </c>
      <c r="H2878">
        <v>25</v>
      </c>
      <c r="I2878" t="s">
        <v>244</v>
      </c>
      <c r="J2878" t="s">
        <v>250</v>
      </c>
      <c r="K2878">
        <v>0</v>
      </c>
      <c r="L2878">
        <v>4</v>
      </c>
      <c r="M2878">
        <v>0</v>
      </c>
      <c r="N2878">
        <v>0</v>
      </c>
      <c r="O2878">
        <v>2</v>
      </c>
      <c r="P2878">
        <v>-1</v>
      </c>
      <c r="Q2878" s="28">
        <v>41895.364583333336</v>
      </c>
      <c r="R2878" s="28">
        <v>41896.288888888892</v>
      </c>
      <c r="S2878" t="s">
        <v>10395</v>
      </c>
      <c r="T2878" s="27">
        <v>41895</v>
      </c>
      <c r="V2878">
        <v>1</v>
      </c>
      <c r="W2878" t="s">
        <v>32</v>
      </c>
      <c r="X2878" t="s">
        <v>359</v>
      </c>
      <c r="Y2878">
        <v>0</v>
      </c>
      <c r="AB2878" t="s">
        <v>237</v>
      </c>
      <c r="AH2878">
        <v>0</v>
      </c>
      <c r="AN2878" t="s">
        <v>238</v>
      </c>
      <c r="AO2878">
        <v>6</v>
      </c>
      <c r="AP2878" t="s">
        <v>246</v>
      </c>
      <c r="AQ2878" s="27">
        <v>41896</v>
      </c>
      <c r="AR2878" t="s">
        <v>240</v>
      </c>
      <c r="AS2878">
        <v>4</v>
      </c>
      <c r="AT2878" t="s">
        <v>239</v>
      </c>
      <c r="AU2878" s="27">
        <v>41896</v>
      </c>
    </row>
    <row r="2879" spans="1:47" x14ac:dyDescent="0.2">
      <c r="A2879">
        <v>2878</v>
      </c>
      <c r="B2879" t="s">
        <v>10396</v>
      </c>
      <c r="C2879" t="s">
        <v>1010</v>
      </c>
      <c r="D2879" t="s">
        <v>10397</v>
      </c>
      <c r="E2879" s="27">
        <v>41736</v>
      </c>
      <c r="F2879" t="s">
        <v>233</v>
      </c>
      <c r="G2879" s="27">
        <v>26915</v>
      </c>
      <c r="H2879">
        <v>42</v>
      </c>
      <c r="I2879" t="s">
        <v>244</v>
      </c>
      <c r="J2879" t="s">
        <v>245</v>
      </c>
      <c r="K2879">
        <v>0</v>
      </c>
      <c r="L2879">
        <v>4</v>
      </c>
      <c r="M2879">
        <v>0</v>
      </c>
      <c r="N2879">
        <v>0</v>
      </c>
      <c r="O2879">
        <v>0</v>
      </c>
      <c r="P2879">
        <v>-2</v>
      </c>
      <c r="Q2879" s="28">
        <v>41734.063888888886</v>
      </c>
      <c r="R2879" s="28">
        <v>41735.05972222222</v>
      </c>
      <c r="S2879" t="s">
        <v>10398</v>
      </c>
      <c r="T2879" s="27">
        <v>41733</v>
      </c>
      <c r="V2879">
        <v>3</v>
      </c>
      <c r="W2879" t="s">
        <v>36</v>
      </c>
      <c r="X2879" t="s">
        <v>263</v>
      </c>
      <c r="Y2879">
        <v>0</v>
      </c>
      <c r="AB2879" t="s">
        <v>237</v>
      </c>
      <c r="AH2879">
        <v>0</v>
      </c>
      <c r="AN2879" t="s">
        <v>238</v>
      </c>
      <c r="AO2879">
        <v>4</v>
      </c>
      <c r="AP2879" t="s">
        <v>239</v>
      </c>
      <c r="AQ2879" s="27">
        <v>41736</v>
      </c>
      <c r="AR2879" t="s">
        <v>240</v>
      </c>
      <c r="AS2879">
        <v>4</v>
      </c>
      <c r="AT2879" t="s">
        <v>239</v>
      </c>
      <c r="AU2879" s="27">
        <v>41736</v>
      </c>
    </row>
    <row r="2880" spans="1:47" x14ac:dyDescent="0.2">
      <c r="A2880">
        <v>2879</v>
      </c>
      <c r="B2880" t="s">
        <v>10399</v>
      </c>
      <c r="C2880" t="s">
        <v>330</v>
      </c>
      <c r="D2880" t="s">
        <v>10400</v>
      </c>
      <c r="E2880" s="27">
        <v>41463</v>
      </c>
      <c r="F2880" t="s">
        <v>233</v>
      </c>
      <c r="G2880" s="27">
        <v>31768</v>
      </c>
      <c r="H2880">
        <v>29</v>
      </c>
      <c r="I2880" t="s">
        <v>244</v>
      </c>
      <c r="J2880" t="s">
        <v>245</v>
      </c>
      <c r="K2880">
        <v>0</v>
      </c>
      <c r="L2880">
        <v>3</v>
      </c>
      <c r="M2880">
        <v>0</v>
      </c>
      <c r="N2880">
        <v>0</v>
      </c>
      <c r="O2880">
        <v>0</v>
      </c>
      <c r="P2880">
        <v>-2</v>
      </c>
      <c r="Q2880" s="28">
        <v>41461.072222222225</v>
      </c>
      <c r="R2880" s="28">
        <v>41462.06527777778</v>
      </c>
      <c r="S2880" t="s">
        <v>10401</v>
      </c>
      <c r="T2880" s="27">
        <v>41460</v>
      </c>
      <c r="V2880">
        <v>3</v>
      </c>
      <c r="W2880" t="s">
        <v>36</v>
      </c>
      <c r="X2880" t="s">
        <v>780</v>
      </c>
      <c r="Y2880">
        <v>0</v>
      </c>
      <c r="AB2880" t="s">
        <v>237</v>
      </c>
      <c r="AH2880">
        <v>0</v>
      </c>
      <c r="AN2880" t="s">
        <v>238</v>
      </c>
      <c r="AO2880">
        <v>1</v>
      </c>
      <c r="AP2880" t="s">
        <v>239</v>
      </c>
      <c r="AQ2880" s="27">
        <v>41463</v>
      </c>
      <c r="AR2880" t="s">
        <v>240</v>
      </c>
      <c r="AS2880">
        <v>3</v>
      </c>
      <c r="AT2880" t="s">
        <v>239</v>
      </c>
      <c r="AU2880" s="27">
        <v>41463</v>
      </c>
    </row>
    <row r="2881" spans="1:47" x14ac:dyDescent="0.2">
      <c r="A2881">
        <v>2880</v>
      </c>
      <c r="B2881" t="s">
        <v>10402</v>
      </c>
      <c r="C2881" t="s">
        <v>2256</v>
      </c>
      <c r="D2881" t="s">
        <v>10403</v>
      </c>
      <c r="E2881" s="27">
        <v>41533</v>
      </c>
      <c r="F2881" t="s">
        <v>233</v>
      </c>
      <c r="G2881" s="27">
        <v>23876</v>
      </c>
      <c r="H2881">
        <v>50</v>
      </c>
      <c r="I2881" t="s">
        <v>234</v>
      </c>
      <c r="J2881" t="s">
        <v>245</v>
      </c>
      <c r="K2881">
        <v>0</v>
      </c>
      <c r="L2881">
        <v>3</v>
      </c>
      <c r="M2881">
        <v>0</v>
      </c>
      <c r="N2881">
        <v>0</v>
      </c>
      <c r="O2881">
        <v>8</v>
      </c>
      <c r="P2881">
        <v>-1</v>
      </c>
      <c r="Q2881" s="28">
        <v>41532.466666666667</v>
      </c>
      <c r="R2881" s="28">
        <v>41705.136111111111</v>
      </c>
      <c r="S2881" t="s">
        <v>10404</v>
      </c>
      <c r="T2881" s="27">
        <v>41532</v>
      </c>
      <c r="V2881">
        <v>1</v>
      </c>
      <c r="W2881" t="s">
        <v>32</v>
      </c>
      <c r="X2881" t="s">
        <v>10405</v>
      </c>
      <c r="Y2881">
        <v>0</v>
      </c>
      <c r="AB2881" t="s">
        <v>237</v>
      </c>
      <c r="AH2881">
        <v>0</v>
      </c>
      <c r="AN2881" t="s">
        <v>238</v>
      </c>
      <c r="AO2881">
        <v>2</v>
      </c>
      <c r="AP2881" t="s">
        <v>239</v>
      </c>
      <c r="AQ2881" s="27">
        <v>41533</v>
      </c>
      <c r="AR2881" t="s">
        <v>240</v>
      </c>
      <c r="AS2881">
        <v>3</v>
      </c>
      <c r="AT2881" t="s">
        <v>239</v>
      </c>
      <c r="AU2881" s="27">
        <v>41533</v>
      </c>
    </row>
    <row r="2882" spans="1:47" x14ac:dyDescent="0.2">
      <c r="A2882">
        <v>2881</v>
      </c>
      <c r="B2882" t="s">
        <v>10406</v>
      </c>
      <c r="C2882" t="s">
        <v>711</v>
      </c>
      <c r="D2882" t="s">
        <v>1087</v>
      </c>
      <c r="E2882" s="27">
        <v>41565</v>
      </c>
      <c r="F2882" t="s">
        <v>233</v>
      </c>
      <c r="G2882" s="27">
        <v>34295</v>
      </c>
      <c r="H2882">
        <v>22</v>
      </c>
      <c r="I2882" t="s">
        <v>259</v>
      </c>
      <c r="J2882" t="s">
        <v>250</v>
      </c>
      <c r="K2882">
        <v>0</v>
      </c>
      <c r="L2882">
        <v>8</v>
      </c>
      <c r="M2882">
        <v>0</v>
      </c>
      <c r="N2882">
        <v>0</v>
      </c>
      <c r="O2882">
        <v>0</v>
      </c>
      <c r="W2882" t="s">
        <v>237</v>
      </c>
      <c r="Y2882">
        <v>-1</v>
      </c>
      <c r="AB2882" t="s">
        <v>237</v>
      </c>
      <c r="AH2882">
        <v>0</v>
      </c>
      <c r="AN2882" t="s">
        <v>238</v>
      </c>
      <c r="AO2882">
        <v>6</v>
      </c>
      <c r="AP2882" t="s">
        <v>246</v>
      </c>
      <c r="AQ2882" s="27">
        <v>41565</v>
      </c>
      <c r="AR2882" t="s">
        <v>240</v>
      </c>
      <c r="AS2882">
        <v>8</v>
      </c>
      <c r="AT2882" t="s">
        <v>269</v>
      </c>
      <c r="AU2882" s="27">
        <v>41565</v>
      </c>
    </row>
    <row r="2883" spans="1:47" x14ac:dyDescent="0.2">
      <c r="A2883">
        <v>2882</v>
      </c>
      <c r="B2883" t="s">
        <v>10407</v>
      </c>
      <c r="C2883" t="s">
        <v>1584</v>
      </c>
      <c r="D2883" t="s">
        <v>10408</v>
      </c>
      <c r="E2883" s="27">
        <v>41284</v>
      </c>
      <c r="F2883" t="s">
        <v>233</v>
      </c>
      <c r="G2883" s="27">
        <v>30580</v>
      </c>
      <c r="H2883">
        <v>32</v>
      </c>
      <c r="I2883" t="s">
        <v>244</v>
      </c>
      <c r="J2883" t="s">
        <v>245</v>
      </c>
      <c r="K2883">
        <v>0</v>
      </c>
      <c r="L2883">
        <v>5</v>
      </c>
      <c r="M2883">
        <v>0</v>
      </c>
      <c r="N2883">
        <v>0</v>
      </c>
      <c r="O2883">
        <v>5</v>
      </c>
      <c r="P2883">
        <v>272</v>
      </c>
      <c r="Q2883" s="28">
        <v>41556.456944444442</v>
      </c>
      <c r="R2883" s="28">
        <v>41563.072916666664</v>
      </c>
      <c r="S2883" t="s">
        <v>10409</v>
      </c>
      <c r="U2883" s="27">
        <v>41269</v>
      </c>
      <c r="V2883">
        <v>15</v>
      </c>
      <c r="W2883" t="s">
        <v>32</v>
      </c>
      <c r="X2883" t="s">
        <v>274</v>
      </c>
      <c r="Y2883">
        <v>1</v>
      </c>
      <c r="AA2883" t="s">
        <v>10410</v>
      </c>
      <c r="AB2883" t="s">
        <v>36</v>
      </c>
      <c r="AC2883">
        <v>0</v>
      </c>
      <c r="AD2883" s="27">
        <v>41556</v>
      </c>
      <c r="AE2883" t="s">
        <v>681</v>
      </c>
      <c r="AF2883" s="27">
        <v>41556</v>
      </c>
      <c r="AG2883" s="27">
        <v>41563</v>
      </c>
      <c r="AH2883">
        <v>0</v>
      </c>
      <c r="AN2883" t="s">
        <v>238</v>
      </c>
      <c r="AO2883">
        <v>3</v>
      </c>
      <c r="AP2883" t="s">
        <v>239</v>
      </c>
      <c r="AQ2883" s="27">
        <v>41284</v>
      </c>
      <c r="AR2883" t="s">
        <v>240</v>
      </c>
      <c r="AS2883">
        <v>5</v>
      </c>
      <c r="AT2883" t="s">
        <v>246</v>
      </c>
      <c r="AU2883" s="27">
        <v>41284</v>
      </c>
    </row>
    <row r="2884" spans="1:47" x14ac:dyDescent="0.2">
      <c r="A2884">
        <v>2883</v>
      </c>
      <c r="B2884" t="s">
        <v>10411</v>
      </c>
      <c r="C2884" t="s">
        <v>4754</v>
      </c>
      <c r="D2884" t="s">
        <v>2220</v>
      </c>
      <c r="E2884" s="27">
        <v>41852</v>
      </c>
      <c r="F2884" t="s">
        <v>233</v>
      </c>
      <c r="G2884" s="27">
        <v>30160</v>
      </c>
      <c r="H2884">
        <v>33</v>
      </c>
      <c r="I2884" t="s">
        <v>244</v>
      </c>
      <c r="J2884" t="s">
        <v>250</v>
      </c>
      <c r="K2884">
        <v>0</v>
      </c>
      <c r="L2884">
        <v>8</v>
      </c>
      <c r="M2884">
        <v>0</v>
      </c>
      <c r="N2884">
        <v>0</v>
      </c>
      <c r="O2884">
        <v>14</v>
      </c>
      <c r="P2884">
        <v>-1</v>
      </c>
      <c r="Q2884" s="28">
        <v>41851.315972222219</v>
      </c>
      <c r="R2884" s="28">
        <v>41853.378472222219</v>
      </c>
      <c r="S2884" t="s">
        <v>10412</v>
      </c>
      <c r="T2884" s="27">
        <v>41851</v>
      </c>
      <c r="V2884">
        <v>1</v>
      </c>
      <c r="W2884" t="s">
        <v>32</v>
      </c>
      <c r="X2884" t="s">
        <v>364</v>
      </c>
      <c r="Y2884">
        <v>1</v>
      </c>
      <c r="AA2884" t="s">
        <v>10413</v>
      </c>
      <c r="AB2884" t="s">
        <v>36</v>
      </c>
      <c r="AC2884">
        <v>0</v>
      </c>
      <c r="AD2884" s="27">
        <v>42027</v>
      </c>
      <c r="AE2884" t="s">
        <v>626</v>
      </c>
      <c r="AF2884" s="27">
        <v>42027</v>
      </c>
      <c r="AG2884" s="27">
        <v>42027</v>
      </c>
      <c r="AH2884">
        <v>0</v>
      </c>
      <c r="AN2884" t="s">
        <v>238</v>
      </c>
      <c r="AO2884">
        <v>5</v>
      </c>
      <c r="AP2884" t="s">
        <v>246</v>
      </c>
      <c r="AQ2884" s="27">
        <v>41852</v>
      </c>
      <c r="AR2884" t="s">
        <v>240</v>
      </c>
      <c r="AS2884">
        <v>8</v>
      </c>
      <c r="AT2884" t="s">
        <v>269</v>
      </c>
      <c r="AU2884" s="27">
        <v>41852</v>
      </c>
    </row>
    <row r="2885" spans="1:47" x14ac:dyDescent="0.2">
      <c r="A2885">
        <v>2884</v>
      </c>
      <c r="B2885" t="s">
        <v>10414</v>
      </c>
      <c r="C2885" t="s">
        <v>6895</v>
      </c>
      <c r="D2885" t="s">
        <v>6011</v>
      </c>
      <c r="E2885" s="27">
        <v>41895</v>
      </c>
      <c r="F2885" t="s">
        <v>294</v>
      </c>
      <c r="G2885" s="27">
        <v>34047</v>
      </c>
      <c r="H2885">
        <v>23</v>
      </c>
      <c r="I2885" t="s">
        <v>259</v>
      </c>
      <c r="J2885" t="s">
        <v>353</v>
      </c>
      <c r="K2885">
        <v>0</v>
      </c>
      <c r="L2885">
        <v>5</v>
      </c>
      <c r="M2885">
        <v>0</v>
      </c>
      <c r="N2885">
        <v>1</v>
      </c>
      <c r="O2885">
        <v>1</v>
      </c>
      <c r="P2885">
        <v>-1</v>
      </c>
      <c r="Q2885" s="28">
        <v>41894.275694444441</v>
      </c>
      <c r="R2885" s="28">
        <v>41897.161111111112</v>
      </c>
      <c r="S2885" t="s">
        <v>10415</v>
      </c>
      <c r="T2885" s="27">
        <v>41894</v>
      </c>
      <c r="V2885">
        <v>1</v>
      </c>
      <c r="W2885" t="s">
        <v>32</v>
      </c>
      <c r="X2885" t="s">
        <v>359</v>
      </c>
      <c r="Y2885">
        <v>0</v>
      </c>
      <c r="AB2885" t="s">
        <v>237</v>
      </c>
      <c r="AH2885">
        <v>0</v>
      </c>
      <c r="AN2885" t="s">
        <v>238</v>
      </c>
      <c r="AO2885">
        <v>4</v>
      </c>
      <c r="AP2885" t="s">
        <v>239</v>
      </c>
      <c r="AQ2885" s="27">
        <v>41895</v>
      </c>
      <c r="AR2885" t="s">
        <v>240</v>
      </c>
      <c r="AS2885">
        <v>5</v>
      </c>
      <c r="AT2885" t="s">
        <v>246</v>
      </c>
      <c r="AU2885" s="27">
        <v>41895</v>
      </c>
    </row>
    <row r="2886" spans="1:47" x14ac:dyDescent="0.2">
      <c r="A2886">
        <v>2885</v>
      </c>
      <c r="B2886" t="s">
        <v>10416</v>
      </c>
      <c r="C2886" t="s">
        <v>3406</v>
      </c>
      <c r="D2886" t="s">
        <v>10417</v>
      </c>
      <c r="E2886" s="27">
        <v>41564</v>
      </c>
      <c r="F2886" t="s">
        <v>233</v>
      </c>
      <c r="G2886" s="27">
        <v>28779</v>
      </c>
      <c r="H2886">
        <v>37</v>
      </c>
      <c r="I2886" t="s">
        <v>244</v>
      </c>
      <c r="J2886" t="s">
        <v>250</v>
      </c>
      <c r="K2886">
        <v>0</v>
      </c>
      <c r="L2886">
        <v>8</v>
      </c>
      <c r="M2886">
        <v>1</v>
      </c>
      <c r="N2886">
        <v>0</v>
      </c>
      <c r="O2886">
        <v>13</v>
      </c>
      <c r="P2886">
        <v>-1</v>
      </c>
      <c r="Q2886" s="28">
        <v>41563.331250000003</v>
      </c>
      <c r="R2886" s="28">
        <v>41564.320138888892</v>
      </c>
      <c r="S2886" t="s">
        <v>10418</v>
      </c>
      <c r="T2886" s="27">
        <v>41563</v>
      </c>
      <c r="V2886">
        <v>1</v>
      </c>
      <c r="W2886" t="s">
        <v>32</v>
      </c>
      <c r="X2886" t="s">
        <v>583</v>
      </c>
      <c r="Y2886">
        <v>1</v>
      </c>
      <c r="AA2886" t="s">
        <v>10419</v>
      </c>
      <c r="AB2886" t="s">
        <v>36</v>
      </c>
      <c r="AD2886" s="27">
        <v>41696</v>
      </c>
      <c r="AE2886" t="s">
        <v>412</v>
      </c>
      <c r="AH2886">
        <v>0</v>
      </c>
      <c r="AN2886" t="s">
        <v>238</v>
      </c>
      <c r="AO2886">
        <v>9</v>
      </c>
      <c r="AP2886" t="s">
        <v>269</v>
      </c>
      <c r="AQ2886" s="27">
        <v>41564</v>
      </c>
      <c r="AR2886" t="s">
        <v>240</v>
      </c>
      <c r="AS2886">
        <v>8</v>
      </c>
      <c r="AT2886" t="s">
        <v>269</v>
      </c>
      <c r="AU2886" s="27">
        <v>41564</v>
      </c>
    </row>
    <row r="2887" spans="1:47" x14ac:dyDescent="0.2">
      <c r="A2887">
        <v>2886</v>
      </c>
      <c r="B2887" t="s">
        <v>10420</v>
      </c>
      <c r="C2887" t="s">
        <v>339</v>
      </c>
      <c r="D2887" t="s">
        <v>10421</v>
      </c>
      <c r="E2887" s="27">
        <v>41772</v>
      </c>
      <c r="F2887" t="s">
        <v>233</v>
      </c>
      <c r="G2887" s="27">
        <v>32470</v>
      </c>
      <c r="H2887">
        <v>27</v>
      </c>
      <c r="I2887" t="s">
        <v>244</v>
      </c>
      <c r="J2887" t="s">
        <v>250</v>
      </c>
      <c r="K2887">
        <v>0</v>
      </c>
      <c r="L2887">
        <v>7</v>
      </c>
      <c r="M2887">
        <v>0</v>
      </c>
      <c r="N2887">
        <v>0</v>
      </c>
      <c r="O2887">
        <v>9</v>
      </c>
      <c r="P2887">
        <v>-1</v>
      </c>
      <c r="Q2887" s="28">
        <v>41771.058333333334</v>
      </c>
      <c r="R2887" s="28">
        <v>41795.386805555558</v>
      </c>
      <c r="S2887" t="s">
        <v>10422</v>
      </c>
      <c r="T2887" s="27">
        <v>41771</v>
      </c>
      <c r="V2887">
        <v>1</v>
      </c>
      <c r="W2887" t="s">
        <v>32</v>
      </c>
      <c r="X2887" t="s">
        <v>555</v>
      </c>
      <c r="Y2887">
        <v>1</v>
      </c>
      <c r="AA2887" t="s">
        <v>10423</v>
      </c>
      <c r="AB2887" t="s">
        <v>32</v>
      </c>
      <c r="AC2887">
        <v>0</v>
      </c>
      <c r="AD2887" s="27">
        <v>42116</v>
      </c>
      <c r="AE2887" t="s">
        <v>268</v>
      </c>
      <c r="AF2887" s="27">
        <v>42116</v>
      </c>
      <c r="AG2887" s="27">
        <v>42118</v>
      </c>
      <c r="AH2887">
        <v>0</v>
      </c>
      <c r="AN2887" t="s">
        <v>238</v>
      </c>
      <c r="AO2887">
        <v>5</v>
      </c>
      <c r="AP2887" t="s">
        <v>246</v>
      </c>
      <c r="AQ2887" s="27">
        <v>41772</v>
      </c>
      <c r="AR2887" t="s">
        <v>240</v>
      </c>
      <c r="AS2887">
        <v>7</v>
      </c>
      <c r="AT2887" t="s">
        <v>246</v>
      </c>
      <c r="AU2887" s="27">
        <v>41772</v>
      </c>
    </row>
    <row r="2888" spans="1:47" x14ac:dyDescent="0.2">
      <c r="A2888">
        <v>2887</v>
      </c>
      <c r="B2888" t="s">
        <v>10424</v>
      </c>
      <c r="C2888" t="s">
        <v>1882</v>
      </c>
      <c r="D2888" t="s">
        <v>10425</v>
      </c>
      <c r="E2888" s="27">
        <v>41393</v>
      </c>
      <c r="F2888" t="s">
        <v>233</v>
      </c>
      <c r="G2888" s="27">
        <v>32343</v>
      </c>
      <c r="H2888">
        <v>27</v>
      </c>
      <c r="I2888" t="s">
        <v>244</v>
      </c>
      <c r="J2888" t="s">
        <v>250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-1</v>
      </c>
      <c r="Q2888" s="28">
        <v>41392.368750000001</v>
      </c>
      <c r="R2888" s="28">
        <v>41393.53125</v>
      </c>
      <c r="S2888" t="s">
        <v>10426</v>
      </c>
      <c r="T2888" s="27">
        <v>41392</v>
      </c>
      <c r="V2888">
        <v>1</v>
      </c>
      <c r="W2888" t="s">
        <v>36</v>
      </c>
      <c r="X2888" t="s">
        <v>279</v>
      </c>
      <c r="Y2888">
        <v>0</v>
      </c>
      <c r="AB2888" t="s">
        <v>237</v>
      </c>
      <c r="AH2888">
        <v>0</v>
      </c>
      <c r="AN2888" t="s">
        <v>238</v>
      </c>
      <c r="AO2888">
        <v>2</v>
      </c>
      <c r="AP2888" t="s">
        <v>239</v>
      </c>
      <c r="AQ2888" s="27">
        <v>41393</v>
      </c>
      <c r="AR2888" t="s">
        <v>240</v>
      </c>
      <c r="AS2888">
        <v>1</v>
      </c>
      <c r="AT2888" t="s">
        <v>239</v>
      </c>
      <c r="AU2888" s="27">
        <v>41393</v>
      </c>
    </row>
    <row r="2889" spans="1:47" x14ac:dyDescent="0.2">
      <c r="A2889">
        <v>2888</v>
      </c>
      <c r="B2889" t="s">
        <v>10427</v>
      </c>
      <c r="C2889" t="s">
        <v>4176</v>
      </c>
      <c r="D2889" t="s">
        <v>10428</v>
      </c>
      <c r="E2889" s="27">
        <v>41393</v>
      </c>
      <c r="F2889" t="s">
        <v>233</v>
      </c>
      <c r="G2889" s="27">
        <v>32053</v>
      </c>
      <c r="H2889">
        <v>28</v>
      </c>
      <c r="I2889" t="s">
        <v>244</v>
      </c>
      <c r="J2889" t="s">
        <v>245</v>
      </c>
      <c r="K2889">
        <v>0</v>
      </c>
      <c r="L2889">
        <v>6</v>
      </c>
      <c r="M2889">
        <v>0</v>
      </c>
      <c r="N2889">
        <v>0</v>
      </c>
      <c r="O2889">
        <v>3</v>
      </c>
      <c r="P2889">
        <v>0</v>
      </c>
      <c r="Q2889" s="28">
        <v>41393.265277777777</v>
      </c>
      <c r="R2889" s="28">
        <v>41634.287499999999</v>
      </c>
      <c r="S2889" t="s">
        <v>10429</v>
      </c>
      <c r="T2889" s="27">
        <v>41393</v>
      </c>
      <c r="V2889">
        <v>0</v>
      </c>
      <c r="W2889" t="s">
        <v>32</v>
      </c>
      <c r="X2889" t="s">
        <v>555</v>
      </c>
      <c r="Y2889">
        <v>0</v>
      </c>
      <c r="AB2889" t="s">
        <v>237</v>
      </c>
      <c r="AH2889">
        <v>0</v>
      </c>
      <c r="AN2889" t="s">
        <v>238</v>
      </c>
      <c r="AO2889">
        <v>9</v>
      </c>
      <c r="AP2889" t="s">
        <v>269</v>
      </c>
      <c r="AQ2889" s="27">
        <v>41393</v>
      </c>
      <c r="AR2889" t="s">
        <v>240</v>
      </c>
      <c r="AS2889">
        <v>6</v>
      </c>
      <c r="AT2889" t="s">
        <v>246</v>
      </c>
      <c r="AU2889" s="27">
        <v>41393</v>
      </c>
    </row>
    <row r="2890" spans="1:47" x14ac:dyDescent="0.2">
      <c r="A2890">
        <v>2889</v>
      </c>
      <c r="B2890" t="s">
        <v>10430</v>
      </c>
      <c r="C2890" t="s">
        <v>5320</v>
      </c>
      <c r="D2890" t="s">
        <v>10431</v>
      </c>
      <c r="E2890" s="27">
        <v>41732</v>
      </c>
      <c r="F2890" t="s">
        <v>233</v>
      </c>
      <c r="G2890" s="27">
        <v>32749</v>
      </c>
      <c r="H2890">
        <v>26</v>
      </c>
      <c r="I2890" t="s">
        <v>244</v>
      </c>
      <c r="J2890" t="s">
        <v>250</v>
      </c>
      <c r="K2890">
        <v>0</v>
      </c>
      <c r="L2890">
        <v>4</v>
      </c>
      <c r="M2890">
        <v>0</v>
      </c>
      <c r="N2890">
        <v>0</v>
      </c>
      <c r="O2890">
        <v>7</v>
      </c>
      <c r="P2890">
        <v>-2</v>
      </c>
      <c r="Q2890" s="28">
        <v>41730.336111111108</v>
      </c>
      <c r="R2890" s="28">
        <v>41732.45208333333</v>
      </c>
      <c r="S2890" t="s">
        <v>10432</v>
      </c>
      <c r="T2890" s="27">
        <v>41730</v>
      </c>
      <c r="V2890">
        <v>2</v>
      </c>
      <c r="W2890" t="s">
        <v>32</v>
      </c>
      <c r="X2890" t="s">
        <v>4298</v>
      </c>
      <c r="Y2890">
        <v>0</v>
      </c>
      <c r="AB2890" t="s">
        <v>237</v>
      </c>
      <c r="AH2890">
        <v>0</v>
      </c>
      <c r="AN2890" t="s">
        <v>238</v>
      </c>
      <c r="AO2890">
        <v>4</v>
      </c>
      <c r="AP2890" t="s">
        <v>239</v>
      </c>
      <c r="AQ2890" s="27">
        <v>41732</v>
      </c>
      <c r="AR2890" t="s">
        <v>240</v>
      </c>
      <c r="AS2890">
        <v>4</v>
      </c>
      <c r="AT2890" t="s">
        <v>239</v>
      </c>
      <c r="AU2890" s="27">
        <v>41732</v>
      </c>
    </row>
    <row r="2891" spans="1:47" x14ac:dyDescent="0.2">
      <c r="A2891">
        <v>2890</v>
      </c>
      <c r="B2891" t="s">
        <v>10433</v>
      </c>
      <c r="C2891" t="s">
        <v>971</v>
      </c>
      <c r="D2891" t="s">
        <v>830</v>
      </c>
      <c r="E2891" s="27">
        <v>41708</v>
      </c>
      <c r="F2891" t="s">
        <v>294</v>
      </c>
      <c r="G2891" s="27">
        <v>23431</v>
      </c>
      <c r="H2891">
        <v>52</v>
      </c>
      <c r="I2891" t="s">
        <v>234</v>
      </c>
      <c r="J2891" t="s">
        <v>250</v>
      </c>
      <c r="K2891">
        <v>0</v>
      </c>
      <c r="L2891">
        <v>7</v>
      </c>
      <c r="M2891">
        <v>0</v>
      </c>
      <c r="N2891">
        <v>0</v>
      </c>
      <c r="O2891">
        <v>21</v>
      </c>
      <c r="P2891">
        <v>123</v>
      </c>
      <c r="Q2891" s="28">
        <v>41831.529861111114</v>
      </c>
      <c r="R2891" s="28">
        <v>41851.482638888891</v>
      </c>
      <c r="S2891" t="s">
        <v>10434</v>
      </c>
      <c r="T2891" s="27">
        <v>41501</v>
      </c>
      <c r="V2891">
        <v>207</v>
      </c>
      <c r="W2891" t="s">
        <v>32</v>
      </c>
      <c r="X2891" t="s">
        <v>494</v>
      </c>
      <c r="Y2891">
        <v>1</v>
      </c>
      <c r="AA2891" t="s">
        <v>10435</v>
      </c>
      <c r="AB2891" t="s">
        <v>36</v>
      </c>
      <c r="AC2891">
        <v>0</v>
      </c>
      <c r="AD2891" s="27">
        <v>41872</v>
      </c>
      <c r="AE2891" t="s">
        <v>1508</v>
      </c>
      <c r="AF2891" s="27">
        <v>41872</v>
      </c>
      <c r="AG2891" s="27">
        <v>41912</v>
      </c>
      <c r="AH2891">
        <v>0</v>
      </c>
      <c r="AN2891" t="s">
        <v>238</v>
      </c>
      <c r="AO2891">
        <v>1</v>
      </c>
      <c r="AP2891" t="s">
        <v>239</v>
      </c>
      <c r="AQ2891" s="27">
        <v>41708</v>
      </c>
      <c r="AR2891" t="s">
        <v>240</v>
      </c>
      <c r="AS2891">
        <v>7</v>
      </c>
      <c r="AT2891" t="s">
        <v>246</v>
      </c>
      <c r="AU2891" s="27">
        <v>41708</v>
      </c>
    </row>
    <row r="2892" spans="1:47" x14ac:dyDescent="0.2">
      <c r="A2892">
        <v>2891</v>
      </c>
      <c r="B2892" t="s">
        <v>10436</v>
      </c>
      <c r="C2892" t="s">
        <v>1808</v>
      </c>
      <c r="D2892" t="s">
        <v>2834</v>
      </c>
      <c r="E2892" s="27">
        <v>41321</v>
      </c>
      <c r="F2892" t="s">
        <v>233</v>
      </c>
      <c r="G2892" s="27">
        <v>34444</v>
      </c>
      <c r="H2892">
        <v>21</v>
      </c>
      <c r="I2892" t="s">
        <v>259</v>
      </c>
      <c r="J2892" t="s">
        <v>353</v>
      </c>
      <c r="K2892">
        <v>0</v>
      </c>
      <c r="L2892">
        <v>5</v>
      </c>
      <c r="M2892">
        <v>0</v>
      </c>
      <c r="N2892">
        <v>0</v>
      </c>
      <c r="O2892">
        <v>1</v>
      </c>
      <c r="P2892">
        <v>-1</v>
      </c>
      <c r="Q2892" s="28">
        <v>41320.465277777781</v>
      </c>
      <c r="R2892" s="28">
        <v>41321.054166666669</v>
      </c>
      <c r="S2892" t="s">
        <v>10437</v>
      </c>
      <c r="T2892" s="27">
        <v>41320</v>
      </c>
      <c r="V2892">
        <v>1</v>
      </c>
      <c r="W2892" t="s">
        <v>36</v>
      </c>
      <c r="X2892" t="s">
        <v>412</v>
      </c>
      <c r="Y2892">
        <v>1</v>
      </c>
      <c r="AA2892" t="s">
        <v>10438</v>
      </c>
      <c r="AB2892" t="s">
        <v>36</v>
      </c>
      <c r="AC2892">
        <v>0</v>
      </c>
      <c r="AD2892" s="27">
        <v>41930</v>
      </c>
      <c r="AE2892" t="s">
        <v>10439</v>
      </c>
      <c r="AF2892" s="27">
        <v>41930</v>
      </c>
      <c r="AG2892" s="27">
        <v>41931</v>
      </c>
      <c r="AH2892">
        <v>1</v>
      </c>
      <c r="AJ2892" t="s">
        <v>10440</v>
      </c>
      <c r="AK2892" t="s">
        <v>462</v>
      </c>
      <c r="AL2892" s="27">
        <v>42162</v>
      </c>
      <c r="AM2892" t="s">
        <v>279</v>
      </c>
      <c r="AN2892" t="s">
        <v>238</v>
      </c>
      <c r="AO2892">
        <v>5</v>
      </c>
      <c r="AP2892" t="s">
        <v>246</v>
      </c>
      <c r="AQ2892" s="27">
        <v>41321</v>
      </c>
      <c r="AR2892" t="s">
        <v>240</v>
      </c>
      <c r="AS2892">
        <v>5</v>
      </c>
      <c r="AT2892" t="s">
        <v>246</v>
      </c>
      <c r="AU2892" s="27">
        <v>41321</v>
      </c>
    </row>
    <row r="2893" spans="1:47" x14ac:dyDescent="0.2">
      <c r="A2893">
        <v>2892</v>
      </c>
      <c r="B2893" t="s">
        <v>10441</v>
      </c>
      <c r="C2893" t="s">
        <v>281</v>
      </c>
      <c r="D2893" t="s">
        <v>10442</v>
      </c>
      <c r="E2893" s="27">
        <v>41413</v>
      </c>
      <c r="F2893" t="s">
        <v>233</v>
      </c>
      <c r="G2893" s="27">
        <v>21262</v>
      </c>
      <c r="H2893">
        <v>58</v>
      </c>
      <c r="I2893" t="s">
        <v>234</v>
      </c>
      <c r="J2893" t="s">
        <v>250</v>
      </c>
      <c r="K2893">
        <v>0</v>
      </c>
      <c r="L2893">
        <v>1</v>
      </c>
      <c r="M2893">
        <v>0</v>
      </c>
      <c r="N2893">
        <v>0</v>
      </c>
      <c r="O2893">
        <v>1</v>
      </c>
      <c r="P2893">
        <v>-1</v>
      </c>
      <c r="Q2893" s="28">
        <v>41412.348611111112</v>
      </c>
      <c r="R2893" s="28">
        <v>41473.345833333333</v>
      </c>
      <c r="S2893" t="s">
        <v>10443</v>
      </c>
      <c r="U2893" s="27">
        <v>41412</v>
      </c>
      <c r="V2893">
        <v>1</v>
      </c>
      <c r="W2893" t="s">
        <v>32</v>
      </c>
      <c r="X2893" t="s">
        <v>274</v>
      </c>
      <c r="Y2893">
        <v>0</v>
      </c>
      <c r="AB2893" t="s">
        <v>237</v>
      </c>
      <c r="AH2893">
        <v>0</v>
      </c>
      <c r="AN2893" t="s">
        <v>238</v>
      </c>
      <c r="AO2893">
        <v>1</v>
      </c>
      <c r="AP2893" t="s">
        <v>239</v>
      </c>
      <c r="AQ2893" s="27">
        <v>41413</v>
      </c>
      <c r="AR2893" t="s">
        <v>240</v>
      </c>
      <c r="AS2893">
        <v>1</v>
      </c>
      <c r="AT2893" t="s">
        <v>239</v>
      </c>
      <c r="AU2893" s="27">
        <v>41413</v>
      </c>
    </row>
    <row r="2894" spans="1:47" x14ac:dyDescent="0.2">
      <c r="A2894">
        <v>2893</v>
      </c>
      <c r="B2894" t="s">
        <v>10444</v>
      </c>
      <c r="C2894" t="s">
        <v>10445</v>
      </c>
      <c r="D2894" t="s">
        <v>1911</v>
      </c>
      <c r="E2894" s="27">
        <v>41345</v>
      </c>
      <c r="F2894" t="s">
        <v>233</v>
      </c>
      <c r="G2894" s="27">
        <v>32530</v>
      </c>
      <c r="H2894">
        <v>27</v>
      </c>
      <c r="I2894" t="s">
        <v>244</v>
      </c>
      <c r="J2894" t="s">
        <v>250</v>
      </c>
      <c r="K2894">
        <v>0</v>
      </c>
      <c r="L2894">
        <v>8</v>
      </c>
      <c r="M2894">
        <v>0</v>
      </c>
      <c r="N2894">
        <v>0</v>
      </c>
      <c r="O2894">
        <v>4</v>
      </c>
      <c r="P2894">
        <v>-1</v>
      </c>
      <c r="Q2894" s="28">
        <v>41344.336111111108</v>
      </c>
      <c r="R2894" s="28">
        <v>41377.37222222222</v>
      </c>
      <c r="S2894" t="s">
        <v>10446</v>
      </c>
      <c r="T2894" s="27">
        <v>41344</v>
      </c>
      <c r="V2894">
        <v>1</v>
      </c>
      <c r="W2894" t="s">
        <v>32</v>
      </c>
      <c r="X2894" t="s">
        <v>1381</v>
      </c>
      <c r="Y2894">
        <v>0</v>
      </c>
      <c r="AB2894" t="s">
        <v>237</v>
      </c>
      <c r="AH2894">
        <v>0</v>
      </c>
      <c r="AN2894" t="s">
        <v>238</v>
      </c>
      <c r="AO2894">
        <v>5</v>
      </c>
      <c r="AP2894" t="s">
        <v>246</v>
      </c>
      <c r="AQ2894" s="27">
        <v>41345</v>
      </c>
      <c r="AR2894" t="s">
        <v>240</v>
      </c>
      <c r="AS2894">
        <v>8</v>
      </c>
      <c r="AT2894" t="s">
        <v>269</v>
      </c>
      <c r="AU2894" s="27">
        <v>41345</v>
      </c>
    </row>
    <row r="2895" spans="1:47" x14ac:dyDescent="0.2">
      <c r="A2895">
        <v>2894</v>
      </c>
      <c r="B2895" t="s">
        <v>10447</v>
      </c>
      <c r="C2895" t="s">
        <v>10448</v>
      </c>
      <c r="D2895" t="s">
        <v>10449</v>
      </c>
      <c r="E2895" s="27">
        <v>41797</v>
      </c>
      <c r="F2895" t="s">
        <v>233</v>
      </c>
      <c r="G2895" s="27">
        <v>29261</v>
      </c>
      <c r="H2895">
        <v>36</v>
      </c>
      <c r="I2895" t="s">
        <v>244</v>
      </c>
      <c r="J2895" t="s">
        <v>250</v>
      </c>
      <c r="K2895">
        <v>0</v>
      </c>
      <c r="L2895">
        <v>2</v>
      </c>
      <c r="M2895">
        <v>0</v>
      </c>
      <c r="N2895">
        <v>0</v>
      </c>
      <c r="O2895">
        <v>0</v>
      </c>
      <c r="P2895">
        <v>0</v>
      </c>
      <c r="Q2895" s="28">
        <v>41797.511805555558</v>
      </c>
      <c r="R2895" s="28">
        <v>41807.457638888889</v>
      </c>
      <c r="S2895" t="s">
        <v>10450</v>
      </c>
      <c r="T2895" s="27">
        <v>41796</v>
      </c>
      <c r="V2895">
        <v>1</v>
      </c>
      <c r="W2895" t="s">
        <v>36</v>
      </c>
      <c r="X2895" t="s">
        <v>279</v>
      </c>
      <c r="Y2895">
        <v>0</v>
      </c>
      <c r="AB2895" t="s">
        <v>237</v>
      </c>
      <c r="AH2895">
        <v>0</v>
      </c>
      <c r="AN2895" t="s">
        <v>238</v>
      </c>
      <c r="AO2895">
        <v>3</v>
      </c>
      <c r="AP2895" t="s">
        <v>239</v>
      </c>
      <c r="AQ2895" s="27">
        <v>41797</v>
      </c>
      <c r="AR2895" t="s">
        <v>240</v>
      </c>
      <c r="AS2895">
        <v>2</v>
      </c>
      <c r="AT2895" t="s">
        <v>239</v>
      </c>
      <c r="AU2895" s="27">
        <v>41797</v>
      </c>
    </row>
    <row r="2896" spans="1:47" x14ac:dyDescent="0.2">
      <c r="A2896">
        <v>2895</v>
      </c>
      <c r="B2896" t="s">
        <v>10451</v>
      </c>
      <c r="C2896" t="s">
        <v>2412</v>
      </c>
      <c r="D2896" t="s">
        <v>4207</v>
      </c>
      <c r="E2896" s="27">
        <v>41794</v>
      </c>
      <c r="F2896" t="s">
        <v>294</v>
      </c>
      <c r="G2896" s="27">
        <v>30293</v>
      </c>
      <c r="H2896">
        <v>33</v>
      </c>
      <c r="I2896" t="s">
        <v>244</v>
      </c>
      <c r="J2896" t="s">
        <v>245</v>
      </c>
      <c r="K2896">
        <v>1</v>
      </c>
      <c r="L2896">
        <v>4</v>
      </c>
      <c r="M2896">
        <v>0</v>
      </c>
      <c r="N2896">
        <v>0</v>
      </c>
      <c r="O2896">
        <v>1</v>
      </c>
      <c r="P2896">
        <v>0</v>
      </c>
      <c r="Q2896" s="28">
        <v>41794.511111111111</v>
      </c>
      <c r="R2896" s="28">
        <v>41794.356944444444</v>
      </c>
      <c r="S2896" t="s">
        <v>10452</v>
      </c>
      <c r="T2896" s="27">
        <v>41793</v>
      </c>
      <c r="V2896">
        <v>1</v>
      </c>
      <c r="W2896" t="s">
        <v>36</v>
      </c>
      <c r="X2896" t="s">
        <v>279</v>
      </c>
      <c r="Y2896">
        <v>0</v>
      </c>
      <c r="AB2896" t="s">
        <v>237</v>
      </c>
      <c r="AH2896">
        <v>0</v>
      </c>
      <c r="AN2896" t="s">
        <v>238</v>
      </c>
      <c r="AO2896">
        <v>2</v>
      </c>
      <c r="AP2896" t="s">
        <v>239</v>
      </c>
      <c r="AQ2896" s="27">
        <v>41794</v>
      </c>
      <c r="AR2896" t="s">
        <v>240</v>
      </c>
      <c r="AS2896">
        <v>4</v>
      </c>
      <c r="AT2896" t="s">
        <v>239</v>
      </c>
      <c r="AU2896" s="27">
        <v>41794</v>
      </c>
    </row>
    <row r="2897" spans="1:47" x14ac:dyDescent="0.2">
      <c r="A2897">
        <v>2896</v>
      </c>
      <c r="B2897" t="s">
        <v>10453</v>
      </c>
      <c r="C2897" t="s">
        <v>464</v>
      </c>
      <c r="D2897" t="s">
        <v>10454</v>
      </c>
      <c r="E2897" s="27">
        <v>41805</v>
      </c>
      <c r="F2897" t="s">
        <v>233</v>
      </c>
      <c r="G2897" s="27">
        <v>32161</v>
      </c>
      <c r="H2897">
        <v>28</v>
      </c>
      <c r="I2897" t="s">
        <v>244</v>
      </c>
      <c r="J2897" t="s">
        <v>250</v>
      </c>
      <c r="K2897">
        <v>0</v>
      </c>
      <c r="L2897">
        <v>4</v>
      </c>
      <c r="M2897">
        <v>0</v>
      </c>
      <c r="N2897">
        <v>0</v>
      </c>
      <c r="O2897">
        <v>5</v>
      </c>
      <c r="P2897">
        <v>302</v>
      </c>
      <c r="Q2897" s="28">
        <v>42107.245138888888</v>
      </c>
      <c r="R2897" s="28">
        <v>42135.479861111111</v>
      </c>
      <c r="S2897" t="s">
        <v>10455</v>
      </c>
      <c r="T2897" s="27">
        <v>41804</v>
      </c>
      <c r="V2897">
        <v>1</v>
      </c>
      <c r="W2897" t="s">
        <v>32</v>
      </c>
      <c r="X2897" t="s">
        <v>6450</v>
      </c>
      <c r="Y2897">
        <v>1</v>
      </c>
      <c r="AA2897" t="s">
        <v>10456</v>
      </c>
      <c r="AB2897" t="s">
        <v>36</v>
      </c>
      <c r="AC2897">
        <v>156</v>
      </c>
      <c r="AD2897" s="27">
        <v>41951</v>
      </c>
      <c r="AE2897" t="s">
        <v>392</v>
      </c>
      <c r="AF2897" s="27">
        <v>42107</v>
      </c>
      <c r="AG2897" s="27">
        <v>42135</v>
      </c>
      <c r="AH2897">
        <v>0</v>
      </c>
      <c r="AN2897" t="s">
        <v>238</v>
      </c>
      <c r="AO2897">
        <v>3</v>
      </c>
      <c r="AP2897" t="s">
        <v>239</v>
      </c>
      <c r="AQ2897" s="27">
        <v>41805</v>
      </c>
      <c r="AR2897" t="s">
        <v>240</v>
      </c>
      <c r="AS2897">
        <v>4</v>
      </c>
      <c r="AT2897" t="s">
        <v>239</v>
      </c>
      <c r="AU2897" s="27">
        <v>41805</v>
      </c>
    </row>
    <row r="2898" spans="1:47" x14ac:dyDescent="0.2">
      <c r="A2898">
        <v>2897</v>
      </c>
      <c r="B2898" t="s">
        <v>10457</v>
      </c>
      <c r="C2898" t="s">
        <v>2316</v>
      </c>
      <c r="D2898" t="s">
        <v>10458</v>
      </c>
      <c r="E2898" s="27">
        <v>41548</v>
      </c>
      <c r="F2898" t="s">
        <v>233</v>
      </c>
      <c r="G2898" s="27">
        <v>31904</v>
      </c>
      <c r="H2898">
        <v>28</v>
      </c>
      <c r="I2898" t="s">
        <v>244</v>
      </c>
      <c r="J2898" t="s">
        <v>245</v>
      </c>
      <c r="K2898">
        <v>0</v>
      </c>
      <c r="L2898">
        <v>7</v>
      </c>
      <c r="M2898">
        <v>0</v>
      </c>
      <c r="N2898">
        <v>0</v>
      </c>
      <c r="O2898">
        <v>1</v>
      </c>
      <c r="P2898">
        <v>-1</v>
      </c>
      <c r="Q2898" s="28">
        <v>41547.260416666664</v>
      </c>
      <c r="R2898" s="28">
        <v>41578.106944444444</v>
      </c>
      <c r="S2898" t="s">
        <v>10459</v>
      </c>
      <c r="T2898" s="27">
        <v>41547</v>
      </c>
      <c r="V2898">
        <v>1</v>
      </c>
      <c r="W2898" t="s">
        <v>32</v>
      </c>
      <c r="X2898" t="s">
        <v>261</v>
      </c>
      <c r="Y2898">
        <v>1</v>
      </c>
      <c r="AA2898" t="s">
        <v>10460</v>
      </c>
      <c r="AB2898" t="s">
        <v>36</v>
      </c>
      <c r="AC2898">
        <v>0</v>
      </c>
      <c r="AD2898" s="27">
        <v>41618</v>
      </c>
      <c r="AE2898" t="s">
        <v>529</v>
      </c>
      <c r="AF2898" s="27">
        <v>41618</v>
      </c>
      <c r="AG2898" s="27">
        <v>41642</v>
      </c>
      <c r="AH2898">
        <v>0</v>
      </c>
      <c r="AN2898" t="s">
        <v>238</v>
      </c>
      <c r="AO2898">
        <v>4</v>
      </c>
      <c r="AP2898" t="s">
        <v>239</v>
      </c>
      <c r="AQ2898" s="27">
        <v>41548</v>
      </c>
      <c r="AR2898" t="s">
        <v>240</v>
      </c>
      <c r="AS2898">
        <v>7</v>
      </c>
      <c r="AT2898" t="s">
        <v>246</v>
      </c>
      <c r="AU2898" s="27">
        <v>41548</v>
      </c>
    </row>
    <row r="2899" spans="1:47" x14ac:dyDescent="0.2">
      <c r="A2899">
        <v>2898</v>
      </c>
      <c r="B2899" t="s">
        <v>10461</v>
      </c>
      <c r="C2899" t="s">
        <v>2229</v>
      </c>
      <c r="D2899" t="s">
        <v>10462</v>
      </c>
      <c r="E2899" s="27">
        <v>41430</v>
      </c>
      <c r="F2899" t="s">
        <v>294</v>
      </c>
      <c r="G2899" s="27">
        <v>30850</v>
      </c>
      <c r="H2899">
        <v>31</v>
      </c>
      <c r="I2899" t="s">
        <v>244</v>
      </c>
      <c r="J2899" t="s">
        <v>245</v>
      </c>
      <c r="K2899">
        <v>0</v>
      </c>
      <c r="L2899">
        <v>3</v>
      </c>
      <c r="M2899">
        <v>0</v>
      </c>
      <c r="N2899">
        <v>0</v>
      </c>
      <c r="O2899">
        <v>0</v>
      </c>
      <c r="P2899">
        <v>-5</v>
      </c>
      <c r="Q2899" s="28">
        <v>41425.463194444441</v>
      </c>
      <c r="R2899" s="28">
        <v>41426.365277777775</v>
      </c>
      <c r="S2899" t="s">
        <v>10463</v>
      </c>
      <c r="T2899" s="27">
        <v>41425</v>
      </c>
      <c r="V2899">
        <v>5</v>
      </c>
      <c r="W2899" t="s">
        <v>36</v>
      </c>
      <c r="X2899" t="s">
        <v>279</v>
      </c>
      <c r="Y2899">
        <v>0</v>
      </c>
      <c r="AB2899" t="s">
        <v>237</v>
      </c>
      <c r="AH2899">
        <v>0</v>
      </c>
      <c r="AN2899" t="s">
        <v>238</v>
      </c>
      <c r="AO2899">
        <v>2</v>
      </c>
      <c r="AP2899" t="s">
        <v>239</v>
      </c>
      <c r="AQ2899" s="27">
        <v>41430</v>
      </c>
      <c r="AR2899" t="s">
        <v>240</v>
      </c>
      <c r="AS2899">
        <v>3</v>
      </c>
      <c r="AT2899" t="s">
        <v>239</v>
      </c>
      <c r="AU2899" s="27">
        <v>41430</v>
      </c>
    </row>
    <row r="2900" spans="1:47" x14ac:dyDescent="0.2">
      <c r="A2900">
        <v>2899</v>
      </c>
      <c r="B2900" t="s">
        <v>10464</v>
      </c>
      <c r="C2900" t="s">
        <v>4736</v>
      </c>
      <c r="D2900" t="s">
        <v>1303</v>
      </c>
      <c r="E2900" s="27">
        <v>41499</v>
      </c>
      <c r="F2900" t="s">
        <v>233</v>
      </c>
      <c r="G2900" s="27">
        <v>31468</v>
      </c>
      <c r="H2900">
        <v>30</v>
      </c>
      <c r="I2900" t="s">
        <v>244</v>
      </c>
      <c r="J2900" t="s">
        <v>245</v>
      </c>
      <c r="K2900">
        <v>0</v>
      </c>
      <c r="L2900">
        <v>9</v>
      </c>
      <c r="M2900">
        <v>1</v>
      </c>
      <c r="N2900">
        <v>0</v>
      </c>
      <c r="O2900">
        <v>11</v>
      </c>
      <c r="P2900">
        <v>31</v>
      </c>
      <c r="Q2900" s="28">
        <v>41530.306250000001</v>
      </c>
      <c r="R2900" s="28">
        <v>41570.418749999997</v>
      </c>
      <c r="S2900" t="s">
        <v>10465</v>
      </c>
      <c r="U2900" s="27">
        <v>41430</v>
      </c>
      <c r="V2900">
        <v>69</v>
      </c>
      <c r="W2900" t="s">
        <v>32</v>
      </c>
      <c r="X2900" t="s">
        <v>274</v>
      </c>
      <c r="Y2900">
        <v>1</v>
      </c>
      <c r="AA2900" t="s">
        <v>10466</v>
      </c>
      <c r="AB2900" t="s">
        <v>32</v>
      </c>
      <c r="AC2900">
        <v>0</v>
      </c>
      <c r="AD2900" s="27">
        <v>41530</v>
      </c>
      <c r="AE2900" t="s">
        <v>567</v>
      </c>
      <c r="AF2900" s="27">
        <v>41530</v>
      </c>
      <c r="AG2900" s="27">
        <v>41570</v>
      </c>
      <c r="AH2900">
        <v>0</v>
      </c>
      <c r="AN2900" t="s">
        <v>238</v>
      </c>
      <c r="AO2900">
        <v>9</v>
      </c>
      <c r="AP2900" t="s">
        <v>269</v>
      </c>
      <c r="AQ2900" s="27">
        <v>41499</v>
      </c>
      <c r="AR2900" t="s">
        <v>240</v>
      </c>
      <c r="AS2900">
        <v>9</v>
      </c>
      <c r="AT2900" t="s">
        <v>269</v>
      </c>
      <c r="AU2900" s="27">
        <v>41499</v>
      </c>
    </row>
    <row r="2901" spans="1:47" x14ac:dyDescent="0.2">
      <c r="A2901">
        <v>2900</v>
      </c>
      <c r="B2901" t="s">
        <v>10467</v>
      </c>
      <c r="C2901" t="s">
        <v>10468</v>
      </c>
      <c r="D2901" t="s">
        <v>10469</v>
      </c>
      <c r="E2901" s="27">
        <v>41295</v>
      </c>
      <c r="F2901" t="s">
        <v>233</v>
      </c>
      <c r="G2901" s="27">
        <v>33566</v>
      </c>
      <c r="H2901">
        <v>24</v>
      </c>
      <c r="I2901" t="s">
        <v>259</v>
      </c>
      <c r="J2901" t="s">
        <v>250</v>
      </c>
      <c r="K2901">
        <v>0</v>
      </c>
      <c r="L2901">
        <v>7</v>
      </c>
      <c r="M2901">
        <v>0</v>
      </c>
      <c r="N2901">
        <v>0</v>
      </c>
      <c r="O2901">
        <v>3</v>
      </c>
      <c r="P2901">
        <v>-1</v>
      </c>
      <c r="Q2901" s="28">
        <v>41294.477777777778</v>
      </c>
      <c r="R2901" s="28">
        <v>41301.086111111108</v>
      </c>
      <c r="S2901" t="s">
        <v>10470</v>
      </c>
      <c r="U2901" s="27">
        <v>41294</v>
      </c>
      <c r="V2901">
        <v>1</v>
      </c>
      <c r="W2901" t="s">
        <v>36</v>
      </c>
      <c r="X2901" t="s">
        <v>274</v>
      </c>
      <c r="Y2901">
        <v>0</v>
      </c>
      <c r="AB2901" t="s">
        <v>237</v>
      </c>
      <c r="AH2901">
        <v>0</v>
      </c>
      <c r="AN2901" t="s">
        <v>238</v>
      </c>
      <c r="AO2901">
        <v>7</v>
      </c>
      <c r="AP2901" t="s">
        <v>246</v>
      </c>
      <c r="AQ2901" s="27">
        <v>41295</v>
      </c>
      <c r="AR2901" t="s">
        <v>240</v>
      </c>
      <c r="AS2901">
        <v>7</v>
      </c>
      <c r="AT2901" t="s">
        <v>246</v>
      </c>
      <c r="AU2901" s="27">
        <v>41295</v>
      </c>
    </row>
    <row r="2902" spans="1:47" x14ac:dyDescent="0.2">
      <c r="A2902">
        <v>2901</v>
      </c>
      <c r="B2902" t="s">
        <v>10471</v>
      </c>
      <c r="C2902" t="s">
        <v>637</v>
      </c>
      <c r="D2902" t="s">
        <v>1544</v>
      </c>
      <c r="E2902" s="27">
        <v>41356</v>
      </c>
      <c r="F2902" t="s">
        <v>233</v>
      </c>
      <c r="G2902" s="27">
        <v>32752</v>
      </c>
      <c r="H2902">
        <v>26</v>
      </c>
      <c r="I2902" t="s">
        <v>244</v>
      </c>
      <c r="J2902" t="s">
        <v>250</v>
      </c>
      <c r="K2902">
        <v>0</v>
      </c>
      <c r="L2902">
        <v>9</v>
      </c>
      <c r="M2902">
        <v>0</v>
      </c>
      <c r="N2902">
        <v>0</v>
      </c>
      <c r="O2902">
        <v>6</v>
      </c>
      <c r="P2902">
        <v>0</v>
      </c>
      <c r="Q2902" s="28">
        <v>41356.146527777775</v>
      </c>
      <c r="R2902" s="28">
        <v>41374.210416666669</v>
      </c>
      <c r="S2902" t="s">
        <v>10472</v>
      </c>
      <c r="T2902" s="27">
        <v>41356</v>
      </c>
      <c r="V2902">
        <v>0</v>
      </c>
      <c r="W2902" t="s">
        <v>32</v>
      </c>
      <c r="X2902" t="s">
        <v>268</v>
      </c>
      <c r="Y2902">
        <v>1</v>
      </c>
      <c r="AA2902" t="s">
        <v>10473</v>
      </c>
      <c r="AB2902" t="s">
        <v>36</v>
      </c>
      <c r="AC2902">
        <v>0</v>
      </c>
      <c r="AD2902" s="27">
        <v>41386</v>
      </c>
      <c r="AE2902" t="s">
        <v>474</v>
      </c>
      <c r="AF2902" s="27">
        <v>41386</v>
      </c>
      <c r="AG2902" s="27">
        <v>41879</v>
      </c>
      <c r="AH2902">
        <v>0</v>
      </c>
      <c r="AN2902" t="s">
        <v>238</v>
      </c>
      <c r="AO2902">
        <v>9</v>
      </c>
      <c r="AP2902" t="s">
        <v>269</v>
      </c>
      <c r="AQ2902" s="27">
        <v>41356</v>
      </c>
      <c r="AR2902" t="s">
        <v>240</v>
      </c>
      <c r="AS2902">
        <v>9</v>
      </c>
      <c r="AT2902" t="s">
        <v>269</v>
      </c>
      <c r="AU2902" s="27">
        <v>41356</v>
      </c>
    </row>
    <row r="2903" spans="1:47" x14ac:dyDescent="0.2">
      <c r="A2903">
        <v>2902</v>
      </c>
      <c r="B2903" t="s">
        <v>10474</v>
      </c>
      <c r="C2903" t="s">
        <v>693</v>
      </c>
      <c r="D2903" t="s">
        <v>10475</v>
      </c>
      <c r="E2903" s="27">
        <v>41556</v>
      </c>
      <c r="F2903" t="s">
        <v>233</v>
      </c>
      <c r="G2903" s="27">
        <v>26494</v>
      </c>
      <c r="H2903">
        <v>43</v>
      </c>
      <c r="I2903" t="s">
        <v>244</v>
      </c>
      <c r="J2903" t="s">
        <v>245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-1</v>
      </c>
      <c r="Q2903" s="28">
        <v>41555.227083333331</v>
      </c>
      <c r="R2903" s="28">
        <v>41556.351388888892</v>
      </c>
      <c r="S2903" t="s">
        <v>10476</v>
      </c>
      <c r="T2903" s="27">
        <v>41555</v>
      </c>
      <c r="V2903">
        <v>1</v>
      </c>
      <c r="W2903" t="s">
        <v>36</v>
      </c>
      <c r="X2903" t="s">
        <v>10477</v>
      </c>
      <c r="Y2903">
        <v>0</v>
      </c>
      <c r="AB2903" t="s">
        <v>237</v>
      </c>
      <c r="AH2903">
        <v>0</v>
      </c>
      <c r="AN2903" t="s">
        <v>238</v>
      </c>
      <c r="AO2903">
        <v>1</v>
      </c>
      <c r="AP2903" t="s">
        <v>239</v>
      </c>
      <c r="AQ2903" s="27">
        <v>41556</v>
      </c>
      <c r="AR2903" t="s">
        <v>240</v>
      </c>
      <c r="AS2903">
        <v>1</v>
      </c>
      <c r="AT2903" t="s">
        <v>239</v>
      </c>
      <c r="AU2903" s="27">
        <v>41556</v>
      </c>
    </row>
    <row r="2904" spans="1:47" x14ac:dyDescent="0.2">
      <c r="A2904">
        <v>2903</v>
      </c>
      <c r="B2904" t="s">
        <v>10478</v>
      </c>
      <c r="C2904" t="s">
        <v>10479</v>
      </c>
      <c r="D2904" t="s">
        <v>414</v>
      </c>
      <c r="E2904" s="27">
        <v>41726</v>
      </c>
      <c r="F2904" t="s">
        <v>233</v>
      </c>
      <c r="G2904" s="27">
        <v>31012</v>
      </c>
      <c r="H2904">
        <v>31</v>
      </c>
      <c r="I2904" t="s">
        <v>244</v>
      </c>
      <c r="J2904" t="s">
        <v>250</v>
      </c>
      <c r="K2904">
        <v>0</v>
      </c>
      <c r="L2904">
        <v>1</v>
      </c>
      <c r="M2904">
        <v>0</v>
      </c>
      <c r="N2904">
        <v>1</v>
      </c>
      <c r="O2904">
        <v>2</v>
      </c>
      <c r="P2904">
        <v>-43</v>
      </c>
      <c r="Q2904" s="28">
        <v>41683.06527777778</v>
      </c>
      <c r="R2904" s="28">
        <v>41726.411805555559</v>
      </c>
      <c r="S2904" t="s">
        <v>10480</v>
      </c>
      <c r="T2904" s="27">
        <v>41682</v>
      </c>
      <c r="V2904">
        <v>44</v>
      </c>
      <c r="W2904" t="s">
        <v>32</v>
      </c>
      <c r="X2904" t="s">
        <v>1089</v>
      </c>
      <c r="Y2904">
        <v>1</v>
      </c>
      <c r="AA2904" t="s">
        <v>10481</v>
      </c>
      <c r="AB2904" t="s">
        <v>36</v>
      </c>
      <c r="AD2904" s="27">
        <v>42329</v>
      </c>
      <c r="AE2904" t="s">
        <v>600</v>
      </c>
      <c r="AH2904">
        <v>0</v>
      </c>
      <c r="AN2904" t="s">
        <v>238</v>
      </c>
      <c r="AO2904">
        <v>3</v>
      </c>
      <c r="AP2904" t="s">
        <v>239</v>
      </c>
      <c r="AQ2904" s="27">
        <v>41726</v>
      </c>
      <c r="AR2904" t="s">
        <v>240</v>
      </c>
      <c r="AS2904">
        <v>1</v>
      </c>
      <c r="AT2904" t="s">
        <v>239</v>
      </c>
      <c r="AU2904" s="27">
        <v>41726</v>
      </c>
    </row>
    <row r="2905" spans="1:47" x14ac:dyDescent="0.2">
      <c r="A2905">
        <v>2904</v>
      </c>
      <c r="B2905" t="s">
        <v>10482</v>
      </c>
      <c r="C2905" t="s">
        <v>3469</v>
      </c>
      <c r="D2905" t="s">
        <v>3547</v>
      </c>
      <c r="E2905" s="27">
        <v>41800</v>
      </c>
      <c r="F2905" t="s">
        <v>233</v>
      </c>
      <c r="G2905" s="27">
        <v>20591</v>
      </c>
      <c r="H2905">
        <v>59</v>
      </c>
      <c r="I2905" t="s">
        <v>234</v>
      </c>
      <c r="J2905" t="s">
        <v>250</v>
      </c>
      <c r="K2905">
        <v>0</v>
      </c>
      <c r="L2905">
        <v>1</v>
      </c>
      <c r="M2905">
        <v>0</v>
      </c>
      <c r="N2905">
        <v>0</v>
      </c>
      <c r="O2905">
        <v>2</v>
      </c>
      <c r="P2905">
        <v>-391</v>
      </c>
      <c r="Q2905" s="28">
        <v>41409.213194444441</v>
      </c>
      <c r="R2905" s="28">
        <v>41518.335416666669</v>
      </c>
      <c r="S2905" t="s">
        <v>10483</v>
      </c>
      <c r="T2905" s="27">
        <v>41409</v>
      </c>
      <c r="V2905">
        <v>391</v>
      </c>
      <c r="W2905" t="s">
        <v>32</v>
      </c>
      <c r="X2905" t="s">
        <v>1207</v>
      </c>
      <c r="Y2905">
        <v>0</v>
      </c>
      <c r="AB2905" t="s">
        <v>237</v>
      </c>
      <c r="AH2905">
        <v>0</v>
      </c>
      <c r="AN2905" t="s">
        <v>238</v>
      </c>
      <c r="AO2905">
        <v>1</v>
      </c>
      <c r="AP2905" t="s">
        <v>239</v>
      </c>
      <c r="AQ2905" s="27">
        <v>41800</v>
      </c>
      <c r="AR2905" t="s">
        <v>240</v>
      </c>
      <c r="AS2905">
        <v>1</v>
      </c>
      <c r="AT2905" t="s">
        <v>239</v>
      </c>
      <c r="AU2905" s="27">
        <v>41800</v>
      </c>
    </row>
    <row r="2906" spans="1:47" x14ac:dyDescent="0.2">
      <c r="A2906">
        <v>2905</v>
      </c>
      <c r="B2906" t="s">
        <v>10484</v>
      </c>
      <c r="C2906" t="s">
        <v>4645</v>
      </c>
      <c r="D2906" t="s">
        <v>1849</v>
      </c>
      <c r="E2906" s="27">
        <v>41804</v>
      </c>
      <c r="F2906" t="s">
        <v>233</v>
      </c>
      <c r="G2906" s="27">
        <v>27786</v>
      </c>
      <c r="H2906">
        <v>40</v>
      </c>
      <c r="I2906" t="s">
        <v>244</v>
      </c>
      <c r="J2906" t="s">
        <v>250</v>
      </c>
      <c r="K2906">
        <v>0</v>
      </c>
      <c r="L2906">
        <v>3</v>
      </c>
      <c r="M2906">
        <v>0</v>
      </c>
      <c r="N2906">
        <v>0</v>
      </c>
      <c r="O2906">
        <v>4</v>
      </c>
      <c r="P2906">
        <v>-1</v>
      </c>
      <c r="Q2906" s="28">
        <v>41803.414583333331</v>
      </c>
      <c r="R2906" s="28">
        <v>41804.34097222222</v>
      </c>
      <c r="S2906" t="s">
        <v>10485</v>
      </c>
      <c r="T2906" s="27">
        <v>41803</v>
      </c>
      <c r="V2906">
        <v>1</v>
      </c>
      <c r="W2906" t="s">
        <v>36</v>
      </c>
      <c r="X2906" t="s">
        <v>3573</v>
      </c>
      <c r="Y2906">
        <v>0</v>
      </c>
      <c r="AB2906" t="s">
        <v>237</v>
      </c>
      <c r="AH2906">
        <v>0</v>
      </c>
      <c r="AN2906" t="s">
        <v>238</v>
      </c>
      <c r="AO2906">
        <v>1</v>
      </c>
      <c r="AP2906" t="s">
        <v>239</v>
      </c>
      <c r="AQ2906" s="27">
        <v>41804</v>
      </c>
      <c r="AR2906" t="s">
        <v>240</v>
      </c>
      <c r="AS2906">
        <v>3</v>
      </c>
      <c r="AT2906" t="s">
        <v>239</v>
      </c>
      <c r="AU2906" s="27">
        <v>41804</v>
      </c>
    </row>
    <row r="2907" spans="1:47" x14ac:dyDescent="0.2">
      <c r="A2907">
        <v>2906</v>
      </c>
      <c r="B2907" t="s">
        <v>10486</v>
      </c>
      <c r="C2907" t="s">
        <v>315</v>
      </c>
      <c r="D2907" t="s">
        <v>6588</v>
      </c>
      <c r="E2907" s="27">
        <v>41534</v>
      </c>
      <c r="F2907" t="s">
        <v>233</v>
      </c>
      <c r="G2907" s="27">
        <v>22630</v>
      </c>
      <c r="H2907">
        <v>54</v>
      </c>
      <c r="I2907" t="s">
        <v>234</v>
      </c>
      <c r="J2907" t="s">
        <v>353</v>
      </c>
      <c r="K2907">
        <v>0</v>
      </c>
      <c r="L2907">
        <v>1</v>
      </c>
      <c r="M2907">
        <v>0</v>
      </c>
      <c r="N2907">
        <v>0</v>
      </c>
      <c r="O2907">
        <v>0</v>
      </c>
      <c r="W2907" t="s">
        <v>237</v>
      </c>
      <c r="Y2907">
        <v>-1</v>
      </c>
      <c r="AB2907" t="s">
        <v>237</v>
      </c>
      <c r="AH2907">
        <v>0</v>
      </c>
      <c r="AN2907" t="s">
        <v>238</v>
      </c>
      <c r="AO2907">
        <v>1</v>
      </c>
      <c r="AP2907" t="s">
        <v>239</v>
      </c>
      <c r="AQ2907" s="27">
        <v>41534</v>
      </c>
      <c r="AR2907" t="s">
        <v>240</v>
      </c>
      <c r="AS2907">
        <v>1</v>
      </c>
      <c r="AT2907" t="s">
        <v>239</v>
      </c>
      <c r="AU2907" s="27">
        <v>41534</v>
      </c>
    </row>
    <row r="2908" spans="1:47" x14ac:dyDescent="0.2">
      <c r="A2908">
        <v>2907</v>
      </c>
      <c r="B2908" t="s">
        <v>10487</v>
      </c>
      <c r="C2908" t="s">
        <v>9177</v>
      </c>
      <c r="D2908" t="s">
        <v>6403</v>
      </c>
      <c r="E2908" s="27">
        <v>41554</v>
      </c>
      <c r="F2908" t="s">
        <v>233</v>
      </c>
      <c r="G2908" s="27">
        <v>34173</v>
      </c>
      <c r="H2908">
        <v>22</v>
      </c>
      <c r="I2908" t="s">
        <v>259</v>
      </c>
      <c r="J2908" t="s">
        <v>250</v>
      </c>
      <c r="K2908">
        <v>0</v>
      </c>
      <c r="L2908">
        <v>6</v>
      </c>
      <c r="M2908">
        <v>0</v>
      </c>
      <c r="N2908">
        <v>0</v>
      </c>
      <c r="O2908">
        <v>3</v>
      </c>
      <c r="P2908">
        <v>0</v>
      </c>
      <c r="Q2908" s="28">
        <v>41554.525000000001</v>
      </c>
      <c r="R2908" s="28">
        <v>41556.240277777775</v>
      </c>
      <c r="S2908" t="s">
        <v>10488</v>
      </c>
      <c r="T2908" s="27">
        <v>41553</v>
      </c>
      <c r="V2908">
        <v>1</v>
      </c>
      <c r="W2908" t="s">
        <v>32</v>
      </c>
      <c r="X2908" t="s">
        <v>8885</v>
      </c>
      <c r="Y2908">
        <v>1</v>
      </c>
      <c r="AA2908" t="s">
        <v>10489</v>
      </c>
      <c r="AB2908" t="s">
        <v>32</v>
      </c>
      <c r="AC2908">
        <v>0</v>
      </c>
      <c r="AD2908" s="27">
        <v>41961</v>
      </c>
      <c r="AE2908" t="s">
        <v>588</v>
      </c>
      <c r="AF2908" s="27">
        <v>41961</v>
      </c>
      <c r="AG2908" s="27">
        <v>42136</v>
      </c>
      <c r="AH2908">
        <v>0</v>
      </c>
      <c r="AN2908" t="s">
        <v>238</v>
      </c>
      <c r="AO2908">
        <v>5</v>
      </c>
      <c r="AP2908" t="s">
        <v>246</v>
      </c>
      <c r="AQ2908" s="27">
        <v>41554</v>
      </c>
      <c r="AR2908" t="s">
        <v>240</v>
      </c>
      <c r="AS2908">
        <v>6</v>
      </c>
      <c r="AT2908" t="s">
        <v>246</v>
      </c>
      <c r="AU2908" s="27">
        <v>41554</v>
      </c>
    </row>
    <row r="2909" spans="1:47" x14ac:dyDescent="0.2">
      <c r="A2909">
        <v>2908</v>
      </c>
      <c r="B2909" t="s">
        <v>10490</v>
      </c>
      <c r="C2909" t="s">
        <v>5535</v>
      </c>
      <c r="D2909" t="s">
        <v>1849</v>
      </c>
      <c r="E2909" s="27">
        <v>41513</v>
      </c>
      <c r="F2909" t="s">
        <v>233</v>
      </c>
      <c r="G2909" s="27">
        <v>33980</v>
      </c>
      <c r="H2909">
        <v>23</v>
      </c>
      <c r="I2909" t="s">
        <v>259</v>
      </c>
      <c r="J2909" t="s">
        <v>250</v>
      </c>
      <c r="K2909">
        <v>0</v>
      </c>
      <c r="L2909">
        <v>5</v>
      </c>
      <c r="M2909">
        <v>0</v>
      </c>
      <c r="N2909">
        <v>0</v>
      </c>
      <c r="O2909">
        <v>0</v>
      </c>
      <c r="P2909">
        <v>-1</v>
      </c>
      <c r="Q2909" s="28">
        <v>41512.126388888886</v>
      </c>
      <c r="R2909" s="28">
        <v>41515.204861111109</v>
      </c>
      <c r="S2909" t="s">
        <v>10491</v>
      </c>
      <c r="T2909" s="27">
        <v>41512</v>
      </c>
      <c r="V2909">
        <v>1</v>
      </c>
      <c r="W2909" t="s">
        <v>32</v>
      </c>
      <c r="X2909" t="s">
        <v>555</v>
      </c>
      <c r="Y2909">
        <v>0</v>
      </c>
      <c r="AB2909" t="s">
        <v>237</v>
      </c>
      <c r="AH2909">
        <v>0</v>
      </c>
      <c r="AN2909" t="s">
        <v>238</v>
      </c>
      <c r="AO2909">
        <v>6</v>
      </c>
      <c r="AP2909" t="s">
        <v>246</v>
      </c>
      <c r="AQ2909" s="27">
        <v>41513</v>
      </c>
      <c r="AR2909" t="s">
        <v>240</v>
      </c>
      <c r="AS2909">
        <v>5</v>
      </c>
      <c r="AT2909" t="s">
        <v>246</v>
      </c>
      <c r="AU2909" s="27">
        <v>41513</v>
      </c>
    </row>
    <row r="2910" spans="1:47" x14ac:dyDescent="0.2">
      <c r="A2910">
        <v>2909</v>
      </c>
      <c r="B2910" t="s">
        <v>10492</v>
      </c>
      <c r="C2910" t="s">
        <v>288</v>
      </c>
      <c r="D2910" t="s">
        <v>3331</v>
      </c>
      <c r="E2910" s="27">
        <v>41871</v>
      </c>
      <c r="F2910" t="s">
        <v>233</v>
      </c>
      <c r="G2910" s="27">
        <v>34515</v>
      </c>
      <c r="H2910">
        <v>21</v>
      </c>
      <c r="I2910" t="s">
        <v>259</v>
      </c>
      <c r="J2910" t="s">
        <v>353</v>
      </c>
      <c r="K2910">
        <v>0</v>
      </c>
      <c r="L2910">
        <v>3</v>
      </c>
      <c r="M2910">
        <v>0</v>
      </c>
      <c r="N2910">
        <v>0</v>
      </c>
      <c r="O2910">
        <v>2</v>
      </c>
      <c r="S2910" t="s">
        <v>10493</v>
      </c>
      <c r="T2910" s="27">
        <v>41788</v>
      </c>
      <c r="V2910">
        <v>83</v>
      </c>
      <c r="W2910" t="s">
        <v>36</v>
      </c>
      <c r="X2910" t="s">
        <v>412</v>
      </c>
      <c r="Y2910">
        <v>0</v>
      </c>
      <c r="AB2910" t="s">
        <v>237</v>
      </c>
      <c r="AH2910">
        <v>0</v>
      </c>
      <c r="AN2910" t="s">
        <v>238</v>
      </c>
      <c r="AO2910">
        <v>5</v>
      </c>
      <c r="AP2910" t="s">
        <v>246</v>
      </c>
      <c r="AQ2910" s="27">
        <v>41871</v>
      </c>
      <c r="AR2910" t="s">
        <v>240</v>
      </c>
      <c r="AS2910">
        <v>3</v>
      </c>
      <c r="AT2910" t="s">
        <v>239</v>
      </c>
      <c r="AU2910" s="27">
        <v>41871</v>
      </c>
    </row>
    <row r="2911" spans="1:47" x14ac:dyDescent="0.2">
      <c r="A2911">
        <v>2910</v>
      </c>
      <c r="B2911" t="s">
        <v>10494</v>
      </c>
      <c r="C2911" t="s">
        <v>4676</v>
      </c>
      <c r="D2911" t="s">
        <v>496</v>
      </c>
      <c r="E2911" s="27">
        <v>41563</v>
      </c>
      <c r="F2911" t="s">
        <v>233</v>
      </c>
      <c r="G2911" s="27">
        <v>27073</v>
      </c>
      <c r="H2911">
        <v>42</v>
      </c>
      <c r="I2911" t="s">
        <v>244</v>
      </c>
      <c r="J2911" t="s">
        <v>245</v>
      </c>
      <c r="K2911">
        <v>0</v>
      </c>
      <c r="L2911">
        <v>4</v>
      </c>
      <c r="M2911">
        <v>0</v>
      </c>
      <c r="N2911">
        <v>0</v>
      </c>
      <c r="O2911">
        <v>0</v>
      </c>
      <c r="P2911">
        <v>-1</v>
      </c>
      <c r="Q2911" s="28">
        <v>41562.4375</v>
      </c>
      <c r="R2911" s="28">
        <v>41563.334722222222</v>
      </c>
      <c r="S2911" t="s">
        <v>10495</v>
      </c>
      <c r="T2911" s="27">
        <v>41562</v>
      </c>
      <c r="V2911">
        <v>1</v>
      </c>
      <c r="W2911" t="s">
        <v>36</v>
      </c>
      <c r="X2911" t="s">
        <v>263</v>
      </c>
      <c r="Y2911">
        <v>0</v>
      </c>
      <c r="AB2911" t="s">
        <v>237</v>
      </c>
      <c r="AH2911">
        <v>0</v>
      </c>
      <c r="AN2911" t="s">
        <v>238</v>
      </c>
      <c r="AO2911">
        <v>1</v>
      </c>
      <c r="AP2911" t="s">
        <v>239</v>
      </c>
      <c r="AQ2911" s="27">
        <v>41563</v>
      </c>
      <c r="AR2911" t="s">
        <v>240</v>
      </c>
      <c r="AS2911">
        <v>4</v>
      </c>
      <c r="AT2911" t="s">
        <v>239</v>
      </c>
      <c r="AU2911" s="27">
        <v>41563</v>
      </c>
    </row>
    <row r="2912" spans="1:47" x14ac:dyDescent="0.2">
      <c r="A2912">
        <v>2911</v>
      </c>
      <c r="B2912" t="s">
        <v>10496</v>
      </c>
      <c r="C2912" t="s">
        <v>10497</v>
      </c>
      <c r="D2912" t="s">
        <v>10498</v>
      </c>
      <c r="E2912" s="27">
        <v>41865</v>
      </c>
      <c r="F2912" t="s">
        <v>233</v>
      </c>
      <c r="G2912" s="27">
        <v>29720</v>
      </c>
      <c r="H2912">
        <v>34</v>
      </c>
      <c r="I2912" t="s">
        <v>244</v>
      </c>
      <c r="J2912" t="s">
        <v>250</v>
      </c>
      <c r="K2912">
        <v>0</v>
      </c>
      <c r="L2912">
        <v>2</v>
      </c>
      <c r="M2912">
        <v>0</v>
      </c>
      <c r="N2912">
        <v>0</v>
      </c>
      <c r="O2912">
        <v>0</v>
      </c>
      <c r="S2912" t="s">
        <v>10499</v>
      </c>
      <c r="U2912" s="27">
        <v>40091</v>
      </c>
      <c r="V2912">
        <v>1774</v>
      </c>
      <c r="W2912" t="s">
        <v>36</v>
      </c>
      <c r="X2912" t="s">
        <v>274</v>
      </c>
      <c r="Y2912">
        <v>1</v>
      </c>
      <c r="AA2912" t="s">
        <v>10500</v>
      </c>
      <c r="AB2912" t="s">
        <v>36</v>
      </c>
      <c r="AD2912" s="27">
        <v>41972</v>
      </c>
      <c r="AE2912" t="s">
        <v>279</v>
      </c>
      <c r="AH2912">
        <v>1</v>
      </c>
      <c r="AJ2912" t="s">
        <v>10500</v>
      </c>
      <c r="AK2912" t="s">
        <v>462</v>
      </c>
      <c r="AL2912" s="27">
        <v>41972</v>
      </c>
      <c r="AM2912" t="s">
        <v>279</v>
      </c>
      <c r="AN2912" t="s">
        <v>238</v>
      </c>
      <c r="AO2912">
        <v>2</v>
      </c>
      <c r="AP2912" t="s">
        <v>239</v>
      </c>
      <c r="AQ2912" s="27">
        <v>41865</v>
      </c>
      <c r="AR2912" t="s">
        <v>240</v>
      </c>
      <c r="AS2912">
        <v>2</v>
      </c>
      <c r="AT2912" t="s">
        <v>239</v>
      </c>
      <c r="AU2912" s="27">
        <v>41865</v>
      </c>
    </row>
    <row r="2913" spans="1:47" x14ac:dyDescent="0.2">
      <c r="A2913">
        <v>2912</v>
      </c>
      <c r="B2913" t="s">
        <v>10501</v>
      </c>
      <c r="C2913" t="s">
        <v>990</v>
      </c>
      <c r="D2913" t="s">
        <v>6403</v>
      </c>
      <c r="E2913" s="27">
        <v>41790</v>
      </c>
      <c r="F2913" t="s">
        <v>233</v>
      </c>
      <c r="G2913" s="27">
        <v>26590</v>
      </c>
      <c r="H2913">
        <v>43</v>
      </c>
      <c r="I2913" t="s">
        <v>244</v>
      </c>
      <c r="J2913" t="s">
        <v>245</v>
      </c>
      <c r="K2913">
        <v>0</v>
      </c>
      <c r="L2913">
        <v>3</v>
      </c>
      <c r="M2913">
        <v>0</v>
      </c>
      <c r="N2913">
        <v>0</v>
      </c>
      <c r="O2913">
        <v>3</v>
      </c>
      <c r="P2913">
        <v>-1</v>
      </c>
      <c r="Q2913" s="28">
        <v>41789.369444444441</v>
      </c>
      <c r="R2913" s="28">
        <v>41790.465277777781</v>
      </c>
      <c r="S2913" t="s">
        <v>10502</v>
      </c>
      <c r="T2913" s="27">
        <v>39854</v>
      </c>
      <c r="V2913">
        <v>1936</v>
      </c>
      <c r="W2913" t="s">
        <v>36</v>
      </c>
      <c r="X2913" t="s">
        <v>392</v>
      </c>
      <c r="Y2913">
        <v>0</v>
      </c>
      <c r="AB2913" t="s">
        <v>237</v>
      </c>
      <c r="AH2913">
        <v>0</v>
      </c>
      <c r="AN2913" t="s">
        <v>238</v>
      </c>
      <c r="AO2913">
        <v>2</v>
      </c>
      <c r="AP2913" t="s">
        <v>239</v>
      </c>
      <c r="AQ2913" s="27">
        <v>41790</v>
      </c>
      <c r="AR2913" t="s">
        <v>240</v>
      </c>
      <c r="AS2913">
        <v>3</v>
      </c>
      <c r="AT2913" t="s">
        <v>239</v>
      </c>
      <c r="AU2913" s="27">
        <v>41790</v>
      </c>
    </row>
    <row r="2914" spans="1:47" x14ac:dyDescent="0.2">
      <c r="A2914">
        <v>2913</v>
      </c>
      <c r="B2914" t="s">
        <v>10503</v>
      </c>
      <c r="C2914" t="s">
        <v>399</v>
      </c>
      <c r="D2914" t="s">
        <v>10504</v>
      </c>
      <c r="E2914" s="27">
        <v>41505</v>
      </c>
      <c r="F2914" t="s">
        <v>233</v>
      </c>
      <c r="G2914" s="27">
        <v>31301</v>
      </c>
      <c r="H2914">
        <v>30</v>
      </c>
      <c r="I2914" t="s">
        <v>244</v>
      </c>
      <c r="J2914" t="s">
        <v>250</v>
      </c>
      <c r="K2914">
        <v>0</v>
      </c>
      <c r="L2914">
        <v>10</v>
      </c>
      <c r="M2914">
        <v>3</v>
      </c>
      <c r="N2914">
        <v>0</v>
      </c>
      <c r="O2914">
        <v>18</v>
      </c>
      <c r="P2914">
        <v>-1</v>
      </c>
      <c r="Q2914" s="28">
        <v>41504.311805555553</v>
      </c>
      <c r="R2914" s="28">
        <v>41522.177777777775</v>
      </c>
      <c r="S2914" t="s">
        <v>10505</v>
      </c>
      <c r="T2914" s="27">
        <v>41504</v>
      </c>
      <c r="V2914">
        <v>1</v>
      </c>
      <c r="W2914" t="s">
        <v>36</v>
      </c>
      <c r="X2914" t="s">
        <v>279</v>
      </c>
      <c r="Y2914">
        <v>0</v>
      </c>
      <c r="AB2914" t="s">
        <v>237</v>
      </c>
      <c r="AH2914">
        <v>0</v>
      </c>
      <c r="AN2914" t="s">
        <v>238</v>
      </c>
      <c r="AO2914">
        <v>8</v>
      </c>
      <c r="AP2914" t="s">
        <v>269</v>
      </c>
      <c r="AQ2914" s="27">
        <v>41505</v>
      </c>
      <c r="AR2914" t="s">
        <v>240</v>
      </c>
      <c r="AS2914">
        <v>10</v>
      </c>
      <c r="AT2914" t="s">
        <v>269</v>
      </c>
      <c r="AU2914" s="27">
        <v>41505</v>
      </c>
    </row>
    <row r="2915" spans="1:47" x14ac:dyDescent="0.2">
      <c r="A2915">
        <v>2914</v>
      </c>
      <c r="B2915" t="s">
        <v>10506</v>
      </c>
      <c r="C2915" t="s">
        <v>10507</v>
      </c>
      <c r="D2915" t="s">
        <v>2365</v>
      </c>
      <c r="E2915" s="27">
        <v>41283</v>
      </c>
      <c r="F2915" t="s">
        <v>233</v>
      </c>
      <c r="G2915" s="27">
        <v>31637</v>
      </c>
      <c r="H2915">
        <v>29</v>
      </c>
      <c r="I2915" t="s">
        <v>244</v>
      </c>
      <c r="J2915" t="s">
        <v>250</v>
      </c>
      <c r="K2915">
        <v>0</v>
      </c>
      <c r="L2915">
        <v>9</v>
      </c>
      <c r="M2915">
        <v>0</v>
      </c>
      <c r="N2915">
        <v>0</v>
      </c>
      <c r="O2915">
        <v>1</v>
      </c>
      <c r="P2915">
        <v>-1</v>
      </c>
      <c r="Q2915" s="28">
        <v>41282.251388888886</v>
      </c>
      <c r="R2915" s="28">
        <v>41572.354861111111</v>
      </c>
      <c r="S2915" t="s">
        <v>10508</v>
      </c>
      <c r="T2915" s="27">
        <v>41282</v>
      </c>
      <c r="V2915">
        <v>1</v>
      </c>
      <c r="W2915" t="s">
        <v>32</v>
      </c>
      <c r="X2915" t="s">
        <v>461</v>
      </c>
      <c r="Y2915">
        <v>0</v>
      </c>
      <c r="AB2915" t="s">
        <v>237</v>
      </c>
      <c r="AH2915">
        <v>0</v>
      </c>
      <c r="AN2915" t="s">
        <v>238</v>
      </c>
      <c r="AO2915">
        <v>7</v>
      </c>
      <c r="AP2915" t="s">
        <v>246</v>
      </c>
      <c r="AQ2915" s="27">
        <v>41283</v>
      </c>
      <c r="AR2915" t="s">
        <v>240</v>
      </c>
      <c r="AS2915">
        <v>9</v>
      </c>
      <c r="AT2915" t="s">
        <v>269</v>
      </c>
      <c r="AU2915" s="27">
        <v>41283</v>
      </c>
    </row>
    <row r="2916" spans="1:47" x14ac:dyDescent="0.2">
      <c r="A2916">
        <v>2915</v>
      </c>
      <c r="B2916" t="s">
        <v>10509</v>
      </c>
      <c r="C2916" t="s">
        <v>1044</v>
      </c>
      <c r="D2916" t="s">
        <v>10510</v>
      </c>
      <c r="E2916" s="27">
        <v>41487</v>
      </c>
      <c r="F2916" t="s">
        <v>233</v>
      </c>
      <c r="G2916" s="27">
        <v>28469</v>
      </c>
      <c r="H2916">
        <v>38</v>
      </c>
      <c r="I2916" t="s">
        <v>244</v>
      </c>
      <c r="J2916" t="s">
        <v>245</v>
      </c>
      <c r="K2916">
        <v>0</v>
      </c>
      <c r="L2916">
        <v>4</v>
      </c>
      <c r="M2916">
        <v>0</v>
      </c>
      <c r="N2916">
        <v>0</v>
      </c>
      <c r="O2916">
        <v>2</v>
      </c>
      <c r="P2916">
        <v>0</v>
      </c>
      <c r="Q2916" s="28">
        <v>41487.518055555556</v>
      </c>
      <c r="R2916" s="28">
        <v>41535.388888888891</v>
      </c>
      <c r="S2916" t="s">
        <v>10511</v>
      </c>
      <c r="U2916" s="27">
        <v>41487</v>
      </c>
      <c r="V2916">
        <v>0</v>
      </c>
      <c r="W2916" t="s">
        <v>32</v>
      </c>
      <c r="X2916" t="s">
        <v>274</v>
      </c>
      <c r="Y2916">
        <v>1</v>
      </c>
      <c r="AA2916" t="s">
        <v>10512</v>
      </c>
      <c r="AB2916" t="s">
        <v>36</v>
      </c>
      <c r="AC2916">
        <v>0</v>
      </c>
      <c r="AD2916" s="27">
        <v>41572</v>
      </c>
      <c r="AE2916" t="s">
        <v>626</v>
      </c>
      <c r="AF2916" s="27">
        <v>41572</v>
      </c>
      <c r="AG2916" s="27">
        <v>41621</v>
      </c>
      <c r="AH2916">
        <v>0</v>
      </c>
      <c r="AN2916" t="s">
        <v>238</v>
      </c>
      <c r="AO2916">
        <v>2</v>
      </c>
      <c r="AP2916" t="s">
        <v>239</v>
      </c>
      <c r="AQ2916" s="27">
        <v>41487</v>
      </c>
      <c r="AR2916" t="s">
        <v>240</v>
      </c>
      <c r="AS2916">
        <v>4</v>
      </c>
      <c r="AT2916" t="s">
        <v>239</v>
      </c>
      <c r="AU2916" s="27">
        <v>41487</v>
      </c>
    </row>
    <row r="2917" spans="1:47" x14ac:dyDescent="0.2">
      <c r="A2917">
        <v>2916</v>
      </c>
      <c r="B2917" t="s">
        <v>10513</v>
      </c>
      <c r="C2917" t="s">
        <v>1911</v>
      </c>
      <c r="D2917" t="s">
        <v>10514</v>
      </c>
      <c r="E2917" s="27">
        <v>41843</v>
      </c>
      <c r="F2917" t="s">
        <v>233</v>
      </c>
      <c r="G2917" s="27">
        <v>34681</v>
      </c>
      <c r="H2917">
        <v>21</v>
      </c>
      <c r="I2917" t="s">
        <v>259</v>
      </c>
      <c r="J2917" t="s">
        <v>245</v>
      </c>
      <c r="K2917">
        <v>0</v>
      </c>
      <c r="L2917">
        <v>7</v>
      </c>
      <c r="M2917">
        <v>0</v>
      </c>
      <c r="N2917">
        <v>0</v>
      </c>
      <c r="O2917">
        <v>1</v>
      </c>
      <c r="P2917">
        <v>-1</v>
      </c>
      <c r="Q2917" s="28">
        <v>41842.301388888889</v>
      </c>
      <c r="R2917" s="28">
        <v>42095.379861111112</v>
      </c>
      <c r="S2917" t="s">
        <v>10515</v>
      </c>
      <c r="T2917" s="27">
        <v>41842</v>
      </c>
      <c r="V2917">
        <v>1</v>
      </c>
      <c r="W2917" t="s">
        <v>32</v>
      </c>
      <c r="X2917" t="s">
        <v>359</v>
      </c>
      <c r="Y2917">
        <v>0</v>
      </c>
      <c r="AB2917" t="s">
        <v>237</v>
      </c>
      <c r="AH2917">
        <v>0</v>
      </c>
      <c r="AN2917" t="s">
        <v>238</v>
      </c>
      <c r="AO2917">
        <v>8</v>
      </c>
      <c r="AP2917" t="s">
        <v>269</v>
      </c>
      <c r="AQ2917" s="27">
        <v>41843</v>
      </c>
      <c r="AR2917" t="s">
        <v>240</v>
      </c>
      <c r="AS2917">
        <v>7</v>
      </c>
      <c r="AT2917" t="s">
        <v>246</v>
      </c>
      <c r="AU2917" s="27">
        <v>41843</v>
      </c>
    </row>
    <row r="2918" spans="1:47" x14ac:dyDescent="0.2">
      <c r="A2918">
        <v>2917</v>
      </c>
      <c r="B2918" t="s">
        <v>10516</v>
      </c>
      <c r="C2918" t="s">
        <v>500</v>
      </c>
      <c r="D2918" t="s">
        <v>7577</v>
      </c>
      <c r="E2918" s="27">
        <v>41379</v>
      </c>
      <c r="F2918" t="s">
        <v>233</v>
      </c>
      <c r="G2918" s="27">
        <v>32671</v>
      </c>
      <c r="H2918">
        <v>26</v>
      </c>
      <c r="I2918" t="s">
        <v>244</v>
      </c>
      <c r="J2918" t="s">
        <v>245</v>
      </c>
      <c r="K2918">
        <v>0</v>
      </c>
      <c r="L2918">
        <v>4</v>
      </c>
      <c r="M2918">
        <v>0</v>
      </c>
      <c r="N2918">
        <v>1</v>
      </c>
      <c r="O2918">
        <v>3</v>
      </c>
      <c r="P2918">
        <v>-4</v>
      </c>
      <c r="Q2918" s="28">
        <v>41375.059027777781</v>
      </c>
      <c r="R2918" s="28">
        <v>41377.335416666669</v>
      </c>
      <c r="S2918" t="s">
        <v>10517</v>
      </c>
      <c r="T2918" s="27">
        <v>41375</v>
      </c>
      <c r="V2918">
        <v>4</v>
      </c>
      <c r="W2918" t="s">
        <v>36</v>
      </c>
      <c r="X2918" t="s">
        <v>1508</v>
      </c>
      <c r="Y2918">
        <v>1</v>
      </c>
      <c r="AA2918" t="s">
        <v>10518</v>
      </c>
      <c r="AB2918" t="s">
        <v>36</v>
      </c>
      <c r="AD2918" s="27">
        <v>42403</v>
      </c>
      <c r="AE2918" t="s">
        <v>404</v>
      </c>
      <c r="AH2918">
        <v>0</v>
      </c>
      <c r="AN2918" t="s">
        <v>238</v>
      </c>
      <c r="AO2918">
        <v>4</v>
      </c>
      <c r="AP2918" t="s">
        <v>239</v>
      </c>
      <c r="AQ2918" s="27">
        <v>41379</v>
      </c>
      <c r="AR2918" t="s">
        <v>240</v>
      </c>
      <c r="AS2918">
        <v>4</v>
      </c>
      <c r="AT2918" t="s">
        <v>239</v>
      </c>
      <c r="AU2918" s="27">
        <v>41379</v>
      </c>
    </row>
    <row r="2919" spans="1:47" x14ac:dyDescent="0.2">
      <c r="A2919">
        <v>2918</v>
      </c>
      <c r="B2919" t="s">
        <v>10519</v>
      </c>
      <c r="C2919" t="s">
        <v>1197</v>
      </c>
      <c r="D2919" t="s">
        <v>3312</v>
      </c>
      <c r="E2919" s="27">
        <v>41494</v>
      </c>
      <c r="F2919" t="s">
        <v>294</v>
      </c>
      <c r="G2919" s="27">
        <v>32997</v>
      </c>
      <c r="H2919">
        <v>25</v>
      </c>
      <c r="I2919" t="s">
        <v>244</v>
      </c>
      <c r="J2919" t="s">
        <v>353</v>
      </c>
      <c r="K2919">
        <v>0</v>
      </c>
      <c r="L2919">
        <v>6</v>
      </c>
      <c r="M2919">
        <v>0</v>
      </c>
      <c r="N2919">
        <v>0</v>
      </c>
      <c r="O2919">
        <v>4</v>
      </c>
      <c r="P2919">
        <v>-107</v>
      </c>
      <c r="Q2919" s="28">
        <v>41387.164583333331</v>
      </c>
      <c r="R2919" s="28">
        <v>41423.289583333331</v>
      </c>
      <c r="S2919" t="s">
        <v>10520</v>
      </c>
      <c r="U2919" s="27">
        <v>41387</v>
      </c>
      <c r="V2919">
        <v>107</v>
      </c>
      <c r="W2919" t="s">
        <v>32</v>
      </c>
      <c r="X2919" t="s">
        <v>274</v>
      </c>
      <c r="Y2919">
        <v>1</v>
      </c>
      <c r="AA2919" t="s">
        <v>10521</v>
      </c>
      <c r="AB2919" t="s">
        <v>36</v>
      </c>
      <c r="AC2919">
        <v>0</v>
      </c>
      <c r="AD2919" s="27">
        <v>41707</v>
      </c>
      <c r="AE2919" t="s">
        <v>404</v>
      </c>
      <c r="AF2919" s="27">
        <v>41707</v>
      </c>
      <c r="AG2919" s="27">
        <v>41808</v>
      </c>
      <c r="AH2919">
        <v>0</v>
      </c>
      <c r="AN2919" t="s">
        <v>238</v>
      </c>
      <c r="AO2919">
        <v>5</v>
      </c>
      <c r="AP2919" t="s">
        <v>246</v>
      </c>
      <c r="AQ2919" s="27">
        <v>41494</v>
      </c>
      <c r="AR2919" t="s">
        <v>240</v>
      </c>
      <c r="AS2919">
        <v>6</v>
      </c>
      <c r="AT2919" t="s">
        <v>246</v>
      </c>
      <c r="AU2919" s="27">
        <v>41494</v>
      </c>
    </row>
    <row r="2920" spans="1:47" x14ac:dyDescent="0.2">
      <c r="A2920">
        <v>2919</v>
      </c>
      <c r="B2920" t="s">
        <v>10522</v>
      </c>
      <c r="C2920" t="s">
        <v>10523</v>
      </c>
      <c r="D2920" t="s">
        <v>10524</v>
      </c>
      <c r="E2920" s="27">
        <v>41760</v>
      </c>
      <c r="F2920" t="s">
        <v>233</v>
      </c>
      <c r="G2920" s="27">
        <v>35461</v>
      </c>
      <c r="H2920">
        <v>19</v>
      </c>
      <c r="I2920" t="s">
        <v>259</v>
      </c>
      <c r="J2920" t="s">
        <v>250</v>
      </c>
      <c r="K2920">
        <v>4</v>
      </c>
      <c r="L2920">
        <v>10</v>
      </c>
      <c r="M2920">
        <v>1</v>
      </c>
      <c r="N2920">
        <v>0</v>
      </c>
      <c r="O2920">
        <v>5</v>
      </c>
      <c r="P2920">
        <v>-48</v>
      </c>
      <c r="Q2920" s="28">
        <v>41712.119444444441</v>
      </c>
      <c r="R2920" s="28">
        <v>41760.448611111111</v>
      </c>
      <c r="S2920" t="s">
        <v>10525</v>
      </c>
      <c r="U2920" s="27">
        <v>41712</v>
      </c>
      <c r="V2920">
        <v>48</v>
      </c>
      <c r="W2920" t="s">
        <v>32</v>
      </c>
      <c r="X2920" t="s">
        <v>274</v>
      </c>
      <c r="Y2920">
        <v>0</v>
      </c>
      <c r="AB2920" t="s">
        <v>237</v>
      </c>
      <c r="AH2920">
        <v>0</v>
      </c>
      <c r="AN2920" t="s">
        <v>238</v>
      </c>
      <c r="AO2920">
        <v>10</v>
      </c>
      <c r="AP2920" t="s">
        <v>269</v>
      </c>
      <c r="AQ2920" s="27">
        <v>41760</v>
      </c>
      <c r="AR2920" t="s">
        <v>240</v>
      </c>
      <c r="AS2920">
        <v>10</v>
      </c>
      <c r="AT2920" t="s">
        <v>269</v>
      </c>
      <c r="AU2920" s="27">
        <v>41760</v>
      </c>
    </row>
    <row r="2921" spans="1:47" x14ac:dyDescent="0.2">
      <c r="A2921">
        <v>2920</v>
      </c>
      <c r="B2921" t="s">
        <v>10526</v>
      </c>
      <c r="C2921" t="s">
        <v>2442</v>
      </c>
      <c r="D2921" t="s">
        <v>10527</v>
      </c>
      <c r="E2921" s="27">
        <v>41753</v>
      </c>
      <c r="F2921" t="s">
        <v>294</v>
      </c>
      <c r="G2921" s="27">
        <v>25239</v>
      </c>
      <c r="H2921">
        <v>47</v>
      </c>
      <c r="I2921" t="s">
        <v>234</v>
      </c>
      <c r="J2921" t="s">
        <v>245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 s="28">
        <v>41753.227777777778</v>
      </c>
      <c r="R2921" s="28">
        <v>41754.154166666667</v>
      </c>
      <c r="S2921" t="s">
        <v>10528</v>
      </c>
      <c r="T2921" s="27">
        <v>41753</v>
      </c>
      <c r="V2921">
        <v>0</v>
      </c>
      <c r="W2921" t="s">
        <v>36</v>
      </c>
      <c r="X2921" t="s">
        <v>279</v>
      </c>
      <c r="Y2921">
        <v>0</v>
      </c>
      <c r="AB2921" t="s">
        <v>237</v>
      </c>
      <c r="AH2921">
        <v>0</v>
      </c>
      <c r="AN2921" t="s">
        <v>238</v>
      </c>
      <c r="AO2921">
        <v>1</v>
      </c>
      <c r="AP2921" t="s">
        <v>239</v>
      </c>
      <c r="AQ2921" s="27">
        <v>41753</v>
      </c>
      <c r="AR2921" t="s">
        <v>240</v>
      </c>
      <c r="AS2921">
        <v>1</v>
      </c>
      <c r="AT2921" t="s">
        <v>239</v>
      </c>
      <c r="AU2921" s="27">
        <v>41753</v>
      </c>
    </row>
    <row r="2922" spans="1:47" x14ac:dyDescent="0.2">
      <c r="A2922">
        <v>2921</v>
      </c>
      <c r="B2922" t="s">
        <v>10529</v>
      </c>
      <c r="C2922" t="s">
        <v>670</v>
      </c>
      <c r="D2922" t="s">
        <v>10530</v>
      </c>
      <c r="E2922" s="27">
        <v>41623</v>
      </c>
      <c r="F2922" t="s">
        <v>294</v>
      </c>
      <c r="G2922" s="27">
        <v>29483</v>
      </c>
      <c r="H2922">
        <v>35</v>
      </c>
      <c r="I2922" t="s">
        <v>244</v>
      </c>
      <c r="J2922" t="s">
        <v>250</v>
      </c>
      <c r="K2922">
        <v>0</v>
      </c>
      <c r="L2922">
        <v>10</v>
      </c>
      <c r="M2922">
        <v>1</v>
      </c>
      <c r="N2922">
        <v>1</v>
      </c>
      <c r="O2922">
        <v>16</v>
      </c>
      <c r="P2922">
        <v>-1</v>
      </c>
      <c r="Q2922" s="28">
        <v>41622.077777777777</v>
      </c>
      <c r="R2922" s="28">
        <v>41864.324999999997</v>
      </c>
      <c r="S2922" t="s">
        <v>10531</v>
      </c>
      <c r="T2922" s="27">
        <v>41622</v>
      </c>
      <c r="V2922">
        <v>1</v>
      </c>
      <c r="W2922" t="s">
        <v>32</v>
      </c>
      <c r="X2922" t="s">
        <v>383</v>
      </c>
      <c r="Y2922">
        <v>0</v>
      </c>
      <c r="AB2922" t="s">
        <v>237</v>
      </c>
      <c r="AH2922">
        <v>0</v>
      </c>
      <c r="AN2922" t="s">
        <v>238</v>
      </c>
      <c r="AO2922">
        <v>4</v>
      </c>
      <c r="AP2922" t="s">
        <v>239</v>
      </c>
      <c r="AQ2922" s="27">
        <v>41623</v>
      </c>
      <c r="AR2922" t="s">
        <v>240</v>
      </c>
      <c r="AS2922">
        <v>10</v>
      </c>
      <c r="AT2922" t="s">
        <v>269</v>
      </c>
      <c r="AU2922" s="27">
        <v>41623</v>
      </c>
    </row>
    <row r="2923" spans="1:47" x14ac:dyDescent="0.2">
      <c r="A2923">
        <v>2922</v>
      </c>
      <c r="B2923" t="s">
        <v>10532</v>
      </c>
      <c r="C2923" t="s">
        <v>414</v>
      </c>
      <c r="D2923" t="s">
        <v>10533</v>
      </c>
      <c r="E2923" s="27">
        <v>41327</v>
      </c>
      <c r="F2923" t="s">
        <v>233</v>
      </c>
      <c r="G2923" s="27">
        <v>23792</v>
      </c>
      <c r="H2923">
        <v>51</v>
      </c>
      <c r="I2923" t="s">
        <v>234</v>
      </c>
      <c r="J2923" t="s">
        <v>250</v>
      </c>
      <c r="K2923">
        <v>0</v>
      </c>
      <c r="L2923">
        <v>7</v>
      </c>
      <c r="M2923">
        <v>0</v>
      </c>
      <c r="N2923">
        <v>0</v>
      </c>
      <c r="O2923">
        <v>5</v>
      </c>
      <c r="P2923">
        <v>0</v>
      </c>
      <c r="Q2923" s="28">
        <v>41327.506944444445</v>
      </c>
      <c r="R2923" s="28">
        <v>41332.241666666669</v>
      </c>
      <c r="S2923" t="s">
        <v>10534</v>
      </c>
      <c r="T2923" s="27">
        <v>40804</v>
      </c>
      <c r="V2923">
        <v>523</v>
      </c>
      <c r="W2923" t="s">
        <v>36</v>
      </c>
      <c r="X2923" t="s">
        <v>324</v>
      </c>
      <c r="Y2923">
        <v>0</v>
      </c>
      <c r="AB2923" t="s">
        <v>237</v>
      </c>
      <c r="AH2923">
        <v>0</v>
      </c>
      <c r="AN2923" t="s">
        <v>238</v>
      </c>
      <c r="AO2923">
        <v>5</v>
      </c>
      <c r="AP2923" t="s">
        <v>246</v>
      </c>
      <c r="AQ2923" s="27">
        <v>41327</v>
      </c>
      <c r="AR2923" t="s">
        <v>240</v>
      </c>
      <c r="AS2923">
        <v>7</v>
      </c>
      <c r="AT2923" t="s">
        <v>246</v>
      </c>
      <c r="AU2923" s="27">
        <v>41327</v>
      </c>
    </row>
    <row r="2924" spans="1:47" x14ac:dyDescent="0.2">
      <c r="A2924">
        <v>2923</v>
      </c>
      <c r="B2924" t="s">
        <v>10535</v>
      </c>
      <c r="C2924" t="s">
        <v>10536</v>
      </c>
      <c r="D2924" t="s">
        <v>5448</v>
      </c>
      <c r="E2924" s="27">
        <v>41487</v>
      </c>
      <c r="F2924" t="s">
        <v>233</v>
      </c>
      <c r="G2924" s="27">
        <v>29017</v>
      </c>
      <c r="H2924">
        <v>36</v>
      </c>
      <c r="I2924" t="s">
        <v>244</v>
      </c>
      <c r="J2924" t="s">
        <v>22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 s="28">
        <v>41487.507638888892</v>
      </c>
      <c r="R2924" s="28">
        <v>41487.354861111111</v>
      </c>
      <c r="S2924" t="s">
        <v>10537</v>
      </c>
      <c r="T2924" s="27">
        <v>41486</v>
      </c>
      <c r="V2924">
        <v>1</v>
      </c>
      <c r="W2924" t="s">
        <v>36</v>
      </c>
      <c r="X2924" t="s">
        <v>279</v>
      </c>
      <c r="Y2924">
        <v>0</v>
      </c>
      <c r="AB2924" t="s">
        <v>237</v>
      </c>
      <c r="AH2924">
        <v>0</v>
      </c>
      <c r="AN2924" t="s">
        <v>238</v>
      </c>
      <c r="AO2924">
        <v>1</v>
      </c>
      <c r="AP2924" t="s">
        <v>239</v>
      </c>
      <c r="AQ2924" s="27">
        <v>41487</v>
      </c>
      <c r="AR2924" t="s">
        <v>240</v>
      </c>
      <c r="AS2924">
        <v>1</v>
      </c>
      <c r="AT2924" t="s">
        <v>239</v>
      </c>
      <c r="AU2924" s="27">
        <v>41487</v>
      </c>
    </row>
    <row r="2925" spans="1:47" x14ac:dyDescent="0.2">
      <c r="A2925">
        <v>2924</v>
      </c>
      <c r="B2925" t="s">
        <v>10538</v>
      </c>
      <c r="C2925" t="s">
        <v>414</v>
      </c>
      <c r="D2925" t="s">
        <v>10539</v>
      </c>
      <c r="E2925" s="27">
        <v>41947</v>
      </c>
      <c r="F2925" t="s">
        <v>233</v>
      </c>
      <c r="G2925" s="27">
        <v>33028</v>
      </c>
      <c r="H2925">
        <v>25</v>
      </c>
      <c r="I2925" t="s">
        <v>244</v>
      </c>
      <c r="J2925" t="s">
        <v>250</v>
      </c>
      <c r="K2925">
        <v>0</v>
      </c>
      <c r="L2925">
        <v>7</v>
      </c>
      <c r="M2925">
        <v>0</v>
      </c>
      <c r="N2925">
        <v>0</v>
      </c>
      <c r="O2925">
        <v>1</v>
      </c>
      <c r="P2925">
        <v>-1</v>
      </c>
      <c r="Q2925" s="28">
        <v>41946.231944444444</v>
      </c>
      <c r="R2925" s="28">
        <v>41978.338194444441</v>
      </c>
      <c r="S2925" t="s">
        <v>10540</v>
      </c>
      <c r="T2925" s="27">
        <v>41946</v>
      </c>
      <c r="V2925">
        <v>1</v>
      </c>
      <c r="W2925" t="s">
        <v>32</v>
      </c>
      <c r="X2925" t="s">
        <v>359</v>
      </c>
      <c r="Y2925">
        <v>0</v>
      </c>
      <c r="AB2925" t="s">
        <v>237</v>
      </c>
      <c r="AH2925">
        <v>0</v>
      </c>
      <c r="AN2925" t="s">
        <v>238</v>
      </c>
      <c r="AO2925">
        <v>9</v>
      </c>
      <c r="AP2925" t="s">
        <v>269</v>
      </c>
      <c r="AQ2925" s="27">
        <v>41947</v>
      </c>
      <c r="AR2925" t="s">
        <v>240</v>
      </c>
      <c r="AS2925">
        <v>7</v>
      </c>
      <c r="AT2925" t="s">
        <v>246</v>
      </c>
      <c r="AU2925" s="27">
        <v>41947</v>
      </c>
    </row>
    <row r="2926" spans="1:47" x14ac:dyDescent="0.2">
      <c r="A2926">
        <v>2925</v>
      </c>
      <c r="B2926" t="s">
        <v>10541</v>
      </c>
      <c r="C2926" t="s">
        <v>3623</v>
      </c>
      <c r="D2926" t="s">
        <v>10542</v>
      </c>
      <c r="E2926" s="27">
        <v>41584</v>
      </c>
      <c r="F2926" t="s">
        <v>233</v>
      </c>
      <c r="G2926" s="27">
        <v>19535</v>
      </c>
      <c r="H2926">
        <v>62</v>
      </c>
      <c r="I2926" t="s">
        <v>234</v>
      </c>
      <c r="J2926" t="s">
        <v>353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-2</v>
      </c>
      <c r="Q2926" s="28">
        <v>41582.078472222223</v>
      </c>
      <c r="R2926" s="28">
        <v>41583.307638888888</v>
      </c>
      <c r="S2926" t="s">
        <v>10543</v>
      </c>
      <c r="T2926" s="27">
        <v>41581</v>
      </c>
      <c r="V2926">
        <v>3</v>
      </c>
      <c r="W2926" t="s">
        <v>36</v>
      </c>
      <c r="X2926" t="s">
        <v>279</v>
      </c>
      <c r="Y2926">
        <v>0</v>
      </c>
      <c r="AB2926" t="s">
        <v>237</v>
      </c>
      <c r="AH2926">
        <v>0</v>
      </c>
      <c r="AN2926" t="s">
        <v>238</v>
      </c>
      <c r="AO2926">
        <v>1</v>
      </c>
      <c r="AP2926" t="s">
        <v>239</v>
      </c>
      <c r="AQ2926" s="27">
        <v>41584</v>
      </c>
      <c r="AR2926" t="s">
        <v>240</v>
      </c>
      <c r="AS2926">
        <v>1</v>
      </c>
      <c r="AT2926" t="s">
        <v>239</v>
      </c>
      <c r="AU2926" s="27">
        <v>41584</v>
      </c>
    </row>
    <row r="2927" spans="1:47" x14ac:dyDescent="0.2">
      <c r="A2927">
        <v>2926</v>
      </c>
      <c r="B2927" t="s">
        <v>10544</v>
      </c>
      <c r="C2927" t="s">
        <v>10545</v>
      </c>
      <c r="D2927" t="s">
        <v>10546</v>
      </c>
      <c r="E2927" s="27">
        <v>41894</v>
      </c>
      <c r="F2927" t="s">
        <v>233</v>
      </c>
      <c r="G2927" s="27">
        <v>33934</v>
      </c>
      <c r="H2927">
        <v>23</v>
      </c>
      <c r="I2927" t="s">
        <v>259</v>
      </c>
      <c r="J2927" t="s">
        <v>250</v>
      </c>
      <c r="K2927">
        <v>0</v>
      </c>
      <c r="L2927">
        <v>3</v>
      </c>
      <c r="M2927">
        <v>0</v>
      </c>
      <c r="N2927">
        <v>0</v>
      </c>
      <c r="O2927">
        <v>0</v>
      </c>
      <c r="P2927">
        <v>0</v>
      </c>
      <c r="Q2927" s="28">
        <v>41894.086805555555</v>
      </c>
      <c r="R2927" s="28">
        <v>41894.382638888892</v>
      </c>
      <c r="S2927" t="s">
        <v>10547</v>
      </c>
      <c r="T2927" s="27">
        <v>41893</v>
      </c>
      <c r="V2927">
        <v>1</v>
      </c>
      <c r="W2927" t="s">
        <v>32</v>
      </c>
      <c r="X2927" t="s">
        <v>343</v>
      </c>
      <c r="Y2927">
        <v>1</v>
      </c>
      <c r="AA2927" t="s">
        <v>10548</v>
      </c>
      <c r="AB2927" t="s">
        <v>36</v>
      </c>
      <c r="AC2927">
        <v>0</v>
      </c>
      <c r="AD2927" s="27">
        <v>42040</v>
      </c>
      <c r="AE2927" t="s">
        <v>422</v>
      </c>
      <c r="AF2927" s="27">
        <v>42040</v>
      </c>
      <c r="AG2927" s="27">
        <v>42041</v>
      </c>
      <c r="AH2927">
        <v>0</v>
      </c>
      <c r="AN2927" t="s">
        <v>238</v>
      </c>
      <c r="AO2927">
        <v>4</v>
      </c>
      <c r="AP2927" t="s">
        <v>239</v>
      </c>
      <c r="AQ2927" s="27">
        <v>41894</v>
      </c>
      <c r="AR2927" t="s">
        <v>240</v>
      </c>
      <c r="AS2927">
        <v>3</v>
      </c>
      <c r="AT2927" t="s">
        <v>239</v>
      </c>
      <c r="AU2927" s="27">
        <v>41894</v>
      </c>
    </row>
    <row r="2928" spans="1:47" x14ac:dyDescent="0.2">
      <c r="A2928">
        <v>2927</v>
      </c>
      <c r="B2928" t="s">
        <v>10549</v>
      </c>
      <c r="C2928" t="s">
        <v>918</v>
      </c>
      <c r="D2928" t="s">
        <v>4166</v>
      </c>
      <c r="E2928" s="27">
        <v>41373</v>
      </c>
      <c r="F2928" t="s">
        <v>233</v>
      </c>
      <c r="G2928" s="27">
        <v>29953</v>
      </c>
      <c r="H2928">
        <v>34</v>
      </c>
      <c r="I2928" t="s">
        <v>244</v>
      </c>
      <c r="J2928" t="s">
        <v>250</v>
      </c>
      <c r="K2928">
        <v>0</v>
      </c>
      <c r="L2928">
        <v>5</v>
      </c>
      <c r="M2928">
        <v>0</v>
      </c>
      <c r="N2928">
        <v>0</v>
      </c>
      <c r="O2928">
        <v>7</v>
      </c>
      <c r="P2928">
        <v>-1</v>
      </c>
      <c r="Q2928" s="28">
        <v>41372.394444444442</v>
      </c>
      <c r="R2928" s="28">
        <v>41373.085416666669</v>
      </c>
      <c r="S2928" t="s">
        <v>10550</v>
      </c>
      <c r="U2928" s="27">
        <v>41372</v>
      </c>
      <c r="V2928">
        <v>1</v>
      </c>
      <c r="W2928" t="s">
        <v>32</v>
      </c>
      <c r="X2928" t="s">
        <v>274</v>
      </c>
      <c r="Y2928">
        <v>1</v>
      </c>
      <c r="AA2928" t="s">
        <v>10551</v>
      </c>
      <c r="AB2928" t="s">
        <v>36</v>
      </c>
      <c r="AC2928">
        <v>0</v>
      </c>
      <c r="AD2928" s="27">
        <v>41547</v>
      </c>
      <c r="AE2928" t="s">
        <v>412</v>
      </c>
      <c r="AF2928" s="27">
        <v>41547</v>
      </c>
      <c r="AG2928" s="27">
        <v>41548</v>
      </c>
      <c r="AH2928">
        <v>0</v>
      </c>
      <c r="AN2928" t="s">
        <v>238</v>
      </c>
      <c r="AO2928">
        <v>3</v>
      </c>
      <c r="AP2928" t="s">
        <v>239</v>
      </c>
      <c r="AQ2928" s="27">
        <v>41373</v>
      </c>
      <c r="AR2928" t="s">
        <v>240</v>
      </c>
      <c r="AS2928">
        <v>5</v>
      </c>
      <c r="AT2928" t="s">
        <v>246</v>
      </c>
      <c r="AU2928" s="27">
        <v>41373</v>
      </c>
    </row>
    <row r="2929" spans="1:47" x14ac:dyDescent="0.2">
      <c r="A2929">
        <v>2928</v>
      </c>
      <c r="B2929" t="s">
        <v>10552</v>
      </c>
      <c r="C2929" t="s">
        <v>10553</v>
      </c>
      <c r="D2929" t="s">
        <v>357</v>
      </c>
      <c r="E2929" s="27">
        <v>41696</v>
      </c>
      <c r="F2929" t="s">
        <v>233</v>
      </c>
      <c r="G2929" s="27">
        <v>29586</v>
      </c>
      <c r="H2929">
        <v>35</v>
      </c>
      <c r="I2929" t="s">
        <v>244</v>
      </c>
      <c r="J2929" t="s">
        <v>250</v>
      </c>
      <c r="K2929">
        <v>0</v>
      </c>
      <c r="L2929">
        <v>2</v>
      </c>
      <c r="M2929">
        <v>0</v>
      </c>
      <c r="N2929">
        <v>0</v>
      </c>
      <c r="O2929">
        <v>1</v>
      </c>
      <c r="P2929">
        <v>-1</v>
      </c>
      <c r="Q2929" s="28">
        <v>41695.111111111109</v>
      </c>
      <c r="R2929" s="28">
        <v>41696.381249999999</v>
      </c>
      <c r="S2929" t="s">
        <v>10554</v>
      </c>
      <c r="T2929" s="27">
        <v>40376</v>
      </c>
      <c r="V2929">
        <v>1320</v>
      </c>
      <c r="W2929" t="s">
        <v>36</v>
      </c>
      <c r="X2929" t="s">
        <v>10555</v>
      </c>
      <c r="Y2929">
        <v>0</v>
      </c>
      <c r="AB2929" t="s">
        <v>237</v>
      </c>
      <c r="AH2929">
        <v>0</v>
      </c>
      <c r="AN2929" t="s">
        <v>238</v>
      </c>
      <c r="AO2929">
        <v>1</v>
      </c>
      <c r="AP2929" t="s">
        <v>239</v>
      </c>
      <c r="AQ2929" s="27">
        <v>41696</v>
      </c>
      <c r="AR2929" t="s">
        <v>240</v>
      </c>
      <c r="AS2929">
        <v>2</v>
      </c>
      <c r="AT2929" t="s">
        <v>239</v>
      </c>
      <c r="AU2929" s="27">
        <v>41696</v>
      </c>
    </row>
    <row r="2930" spans="1:47" x14ac:dyDescent="0.2">
      <c r="A2930">
        <v>2929</v>
      </c>
      <c r="B2930" t="s">
        <v>10556</v>
      </c>
      <c r="C2930" t="s">
        <v>746</v>
      </c>
      <c r="D2930" t="s">
        <v>10557</v>
      </c>
      <c r="E2930" s="27">
        <v>41418</v>
      </c>
      <c r="F2930" t="s">
        <v>233</v>
      </c>
      <c r="G2930" s="27">
        <v>34370</v>
      </c>
      <c r="H2930">
        <v>22</v>
      </c>
      <c r="I2930" t="s">
        <v>259</v>
      </c>
      <c r="J2930" t="s">
        <v>245</v>
      </c>
      <c r="K2930">
        <v>0</v>
      </c>
      <c r="L2930">
        <v>3</v>
      </c>
      <c r="M2930">
        <v>0</v>
      </c>
      <c r="N2930">
        <v>0</v>
      </c>
      <c r="O2930">
        <v>0</v>
      </c>
      <c r="P2930">
        <v>0</v>
      </c>
      <c r="Q2930" s="28">
        <v>41418.196527777778</v>
      </c>
      <c r="R2930" s="28">
        <v>41422.101388888892</v>
      </c>
      <c r="S2930" t="s">
        <v>10558</v>
      </c>
      <c r="T2930" s="27">
        <v>41418</v>
      </c>
      <c r="V2930">
        <v>0</v>
      </c>
      <c r="W2930" t="s">
        <v>32</v>
      </c>
      <c r="X2930" t="s">
        <v>337</v>
      </c>
      <c r="Y2930">
        <v>0</v>
      </c>
      <c r="AB2930" t="s">
        <v>237</v>
      </c>
      <c r="AH2930">
        <v>0</v>
      </c>
      <c r="AN2930" t="s">
        <v>238</v>
      </c>
      <c r="AO2930">
        <v>5</v>
      </c>
      <c r="AP2930" t="s">
        <v>246</v>
      </c>
      <c r="AQ2930" s="27">
        <v>41418</v>
      </c>
      <c r="AR2930" t="s">
        <v>240</v>
      </c>
      <c r="AS2930">
        <v>3</v>
      </c>
      <c r="AT2930" t="s">
        <v>239</v>
      </c>
      <c r="AU2930" s="27">
        <v>41418</v>
      </c>
    </row>
    <row r="2931" spans="1:47" x14ac:dyDescent="0.2">
      <c r="A2931">
        <v>2930</v>
      </c>
      <c r="B2931" t="s">
        <v>10559</v>
      </c>
      <c r="C2931" t="s">
        <v>242</v>
      </c>
      <c r="D2931" t="s">
        <v>8857</v>
      </c>
      <c r="E2931" s="27">
        <v>41286</v>
      </c>
      <c r="F2931" t="s">
        <v>233</v>
      </c>
      <c r="G2931" s="27">
        <v>31713</v>
      </c>
      <c r="H2931">
        <v>29</v>
      </c>
      <c r="I2931" t="s">
        <v>244</v>
      </c>
      <c r="J2931" t="s">
        <v>250</v>
      </c>
      <c r="K2931">
        <v>0</v>
      </c>
      <c r="L2931">
        <v>10</v>
      </c>
      <c r="M2931">
        <v>0</v>
      </c>
      <c r="N2931">
        <v>0</v>
      </c>
      <c r="O2931">
        <v>10</v>
      </c>
      <c r="P2931">
        <v>-1</v>
      </c>
      <c r="Q2931" s="28">
        <v>41285.382638888892</v>
      </c>
      <c r="R2931" s="28">
        <v>41394.084722222222</v>
      </c>
      <c r="S2931" t="s">
        <v>10560</v>
      </c>
      <c r="T2931" s="27">
        <v>41285</v>
      </c>
      <c r="V2931">
        <v>1</v>
      </c>
      <c r="W2931" t="s">
        <v>36</v>
      </c>
      <c r="X2931" t="s">
        <v>1265</v>
      </c>
      <c r="Y2931">
        <v>1</v>
      </c>
      <c r="AA2931" t="s">
        <v>10561</v>
      </c>
      <c r="AB2931" t="s">
        <v>32</v>
      </c>
      <c r="AC2931">
        <v>44</v>
      </c>
      <c r="AD2931" s="27">
        <v>41661</v>
      </c>
      <c r="AE2931" t="s">
        <v>898</v>
      </c>
      <c r="AF2931" s="27">
        <v>41705</v>
      </c>
      <c r="AG2931" s="27">
        <v>41879</v>
      </c>
      <c r="AH2931">
        <v>0</v>
      </c>
      <c r="AN2931" t="s">
        <v>238</v>
      </c>
      <c r="AO2931">
        <v>8</v>
      </c>
      <c r="AP2931" t="s">
        <v>269</v>
      </c>
      <c r="AQ2931" s="27">
        <v>41286</v>
      </c>
      <c r="AR2931" t="s">
        <v>240</v>
      </c>
      <c r="AS2931">
        <v>10</v>
      </c>
      <c r="AT2931" t="s">
        <v>269</v>
      </c>
      <c r="AU2931" s="27">
        <v>41286</v>
      </c>
    </row>
    <row r="2932" spans="1:47" x14ac:dyDescent="0.2">
      <c r="A2932">
        <v>2931</v>
      </c>
      <c r="B2932" t="s">
        <v>10562</v>
      </c>
      <c r="C2932" t="s">
        <v>10563</v>
      </c>
      <c r="D2932" t="s">
        <v>9004</v>
      </c>
      <c r="E2932" s="27">
        <v>41491</v>
      </c>
      <c r="F2932" t="s">
        <v>233</v>
      </c>
      <c r="G2932" s="27">
        <v>27843</v>
      </c>
      <c r="H2932">
        <v>40</v>
      </c>
      <c r="I2932" t="s">
        <v>244</v>
      </c>
      <c r="J2932" t="s">
        <v>250</v>
      </c>
      <c r="K2932">
        <v>0</v>
      </c>
      <c r="L2932">
        <v>2</v>
      </c>
      <c r="M2932">
        <v>0</v>
      </c>
      <c r="N2932">
        <v>0</v>
      </c>
      <c r="O2932">
        <v>0</v>
      </c>
      <c r="P2932">
        <v>-3</v>
      </c>
      <c r="Q2932" s="28">
        <v>41488.330555555556</v>
      </c>
      <c r="R2932" s="28">
        <v>41489.335416666669</v>
      </c>
      <c r="S2932" t="s">
        <v>10564</v>
      </c>
      <c r="T2932" s="27">
        <v>41488</v>
      </c>
      <c r="V2932">
        <v>3</v>
      </c>
      <c r="W2932" t="s">
        <v>32</v>
      </c>
      <c r="X2932" t="s">
        <v>2518</v>
      </c>
      <c r="Y2932">
        <v>0</v>
      </c>
      <c r="AB2932" t="s">
        <v>237</v>
      </c>
      <c r="AH2932">
        <v>0</v>
      </c>
      <c r="AN2932" t="s">
        <v>238</v>
      </c>
      <c r="AO2932">
        <v>1</v>
      </c>
      <c r="AP2932" t="s">
        <v>239</v>
      </c>
      <c r="AQ2932" s="27">
        <v>41491</v>
      </c>
      <c r="AR2932" t="s">
        <v>240</v>
      </c>
      <c r="AS2932">
        <v>2</v>
      </c>
      <c r="AT2932" t="s">
        <v>239</v>
      </c>
      <c r="AU2932" s="27">
        <v>41491</v>
      </c>
    </row>
    <row r="2933" spans="1:47" x14ac:dyDescent="0.2">
      <c r="A2933">
        <v>2932</v>
      </c>
      <c r="B2933" t="s">
        <v>10565</v>
      </c>
      <c r="C2933" t="s">
        <v>990</v>
      </c>
      <c r="D2933" t="s">
        <v>10566</v>
      </c>
      <c r="E2933" s="27">
        <v>41676</v>
      </c>
      <c r="F2933" t="s">
        <v>233</v>
      </c>
      <c r="G2933" s="27">
        <v>29019</v>
      </c>
      <c r="H2933">
        <v>36</v>
      </c>
      <c r="I2933" t="s">
        <v>244</v>
      </c>
      <c r="J2933" t="s">
        <v>250</v>
      </c>
      <c r="K2933">
        <v>0</v>
      </c>
      <c r="L2933">
        <v>2</v>
      </c>
      <c r="M2933">
        <v>0</v>
      </c>
      <c r="N2933">
        <v>0</v>
      </c>
      <c r="O2933">
        <v>2</v>
      </c>
      <c r="P2933">
        <v>0</v>
      </c>
      <c r="Q2933" s="28">
        <v>41676.271527777775</v>
      </c>
      <c r="R2933" s="28">
        <v>41677.166666666664</v>
      </c>
      <c r="S2933" t="s">
        <v>10567</v>
      </c>
      <c r="T2933" s="27">
        <v>41676</v>
      </c>
      <c r="V2933">
        <v>0</v>
      </c>
      <c r="W2933" t="s">
        <v>32</v>
      </c>
      <c r="X2933" t="s">
        <v>261</v>
      </c>
      <c r="Y2933">
        <v>0</v>
      </c>
      <c r="AB2933" t="s">
        <v>237</v>
      </c>
      <c r="AH2933">
        <v>0</v>
      </c>
      <c r="AN2933" t="s">
        <v>238</v>
      </c>
      <c r="AO2933">
        <v>1</v>
      </c>
      <c r="AP2933" t="s">
        <v>239</v>
      </c>
      <c r="AQ2933" s="27">
        <v>41676</v>
      </c>
      <c r="AR2933" t="s">
        <v>240</v>
      </c>
      <c r="AS2933">
        <v>2</v>
      </c>
      <c r="AT2933" t="s">
        <v>239</v>
      </c>
      <c r="AU2933" s="27">
        <v>41676</v>
      </c>
    </row>
    <row r="2934" spans="1:47" x14ac:dyDescent="0.2">
      <c r="A2934">
        <v>2933</v>
      </c>
      <c r="B2934" t="s">
        <v>10568</v>
      </c>
      <c r="C2934" t="s">
        <v>10569</v>
      </c>
      <c r="D2934" t="s">
        <v>357</v>
      </c>
      <c r="E2934" s="27">
        <v>41353</v>
      </c>
      <c r="F2934" t="s">
        <v>233</v>
      </c>
      <c r="G2934" s="27">
        <v>32808</v>
      </c>
      <c r="H2934">
        <v>26</v>
      </c>
      <c r="I2934" t="s">
        <v>244</v>
      </c>
      <c r="J2934" t="s">
        <v>250</v>
      </c>
      <c r="K2934">
        <v>0</v>
      </c>
      <c r="L2934">
        <v>8</v>
      </c>
      <c r="M2934">
        <v>0</v>
      </c>
      <c r="N2934">
        <v>0</v>
      </c>
      <c r="O2934">
        <v>8</v>
      </c>
      <c r="P2934">
        <v>0</v>
      </c>
      <c r="Q2934" s="28">
        <v>41353.056250000001</v>
      </c>
      <c r="R2934" s="28">
        <v>41353.323611111111</v>
      </c>
      <c r="S2934" t="s">
        <v>10570</v>
      </c>
      <c r="U2934" s="27">
        <v>41353</v>
      </c>
      <c r="V2934">
        <v>0</v>
      </c>
      <c r="W2934" t="s">
        <v>32</v>
      </c>
      <c r="X2934" t="s">
        <v>274</v>
      </c>
      <c r="Y2934">
        <v>1</v>
      </c>
      <c r="AA2934" t="s">
        <v>10571</v>
      </c>
      <c r="AB2934" t="s">
        <v>36</v>
      </c>
      <c r="AC2934">
        <v>0</v>
      </c>
      <c r="AD2934" s="27">
        <v>41483</v>
      </c>
      <c r="AE2934" t="s">
        <v>404</v>
      </c>
      <c r="AF2934" s="27">
        <v>41483</v>
      </c>
      <c r="AG2934" s="27">
        <v>41610</v>
      </c>
      <c r="AH2934">
        <v>0</v>
      </c>
      <c r="AN2934" t="s">
        <v>238</v>
      </c>
      <c r="AO2934">
        <v>5</v>
      </c>
      <c r="AP2934" t="s">
        <v>246</v>
      </c>
      <c r="AQ2934" s="27">
        <v>41353</v>
      </c>
      <c r="AR2934" t="s">
        <v>240</v>
      </c>
      <c r="AS2934">
        <v>8</v>
      </c>
      <c r="AT2934" t="s">
        <v>269</v>
      </c>
      <c r="AU2934" s="27">
        <v>41353</v>
      </c>
    </row>
    <row r="2935" spans="1:47" x14ac:dyDescent="0.2">
      <c r="A2935">
        <v>2934</v>
      </c>
      <c r="B2935" t="s">
        <v>10572</v>
      </c>
      <c r="C2935" t="s">
        <v>726</v>
      </c>
      <c r="D2935" t="s">
        <v>3163</v>
      </c>
      <c r="E2935" s="27">
        <v>41477</v>
      </c>
      <c r="F2935" t="s">
        <v>233</v>
      </c>
      <c r="G2935" s="27">
        <v>33264</v>
      </c>
      <c r="H2935">
        <v>25</v>
      </c>
      <c r="I2935" t="s">
        <v>244</v>
      </c>
      <c r="J2935" t="s">
        <v>250</v>
      </c>
      <c r="K2935">
        <v>0</v>
      </c>
      <c r="L2935">
        <v>3</v>
      </c>
      <c r="M2935">
        <v>0</v>
      </c>
      <c r="N2935">
        <v>0</v>
      </c>
      <c r="O2935">
        <v>1</v>
      </c>
      <c r="P2935">
        <v>-23</v>
      </c>
      <c r="Q2935" s="28">
        <v>41454.118750000001</v>
      </c>
      <c r="R2935" s="28">
        <v>41455.109722222223</v>
      </c>
      <c r="S2935" t="s">
        <v>10573</v>
      </c>
      <c r="T2935" s="27">
        <v>41454</v>
      </c>
      <c r="V2935">
        <v>23</v>
      </c>
      <c r="W2935" t="s">
        <v>32</v>
      </c>
      <c r="X2935" t="s">
        <v>749</v>
      </c>
      <c r="Y2935">
        <v>1</v>
      </c>
      <c r="AA2935" t="s">
        <v>10574</v>
      </c>
      <c r="AB2935" t="s">
        <v>36</v>
      </c>
      <c r="AD2935" s="27">
        <v>41529</v>
      </c>
      <c r="AE2935" t="s">
        <v>412</v>
      </c>
      <c r="AH2935">
        <v>0</v>
      </c>
      <c r="AN2935" t="s">
        <v>238</v>
      </c>
      <c r="AO2935">
        <v>4</v>
      </c>
      <c r="AP2935" t="s">
        <v>239</v>
      </c>
      <c r="AQ2935" s="27">
        <v>41477</v>
      </c>
      <c r="AR2935" t="s">
        <v>240</v>
      </c>
      <c r="AS2935">
        <v>3</v>
      </c>
      <c r="AT2935" t="s">
        <v>239</v>
      </c>
      <c r="AU2935" s="27">
        <v>41477</v>
      </c>
    </row>
    <row r="2936" spans="1:47" x14ac:dyDescent="0.2">
      <c r="A2936">
        <v>2935</v>
      </c>
      <c r="B2936" t="s">
        <v>10575</v>
      </c>
      <c r="C2936" t="s">
        <v>693</v>
      </c>
      <c r="D2936" t="s">
        <v>2582</v>
      </c>
      <c r="E2936" s="27">
        <v>41465</v>
      </c>
      <c r="F2936" t="s">
        <v>233</v>
      </c>
      <c r="G2936" s="27">
        <v>17207</v>
      </c>
      <c r="H2936">
        <v>69</v>
      </c>
      <c r="I2936" t="s">
        <v>234</v>
      </c>
      <c r="J2936" t="s">
        <v>245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-3</v>
      </c>
      <c r="Q2936" s="28">
        <v>41462.476388888892</v>
      </c>
      <c r="R2936" s="28">
        <v>41463.35833333333</v>
      </c>
      <c r="S2936" t="s">
        <v>10576</v>
      </c>
      <c r="T2936" s="27">
        <v>41462</v>
      </c>
      <c r="V2936">
        <v>3</v>
      </c>
      <c r="W2936" t="s">
        <v>36</v>
      </c>
      <c r="X2936" t="s">
        <v>595</v>
      </c>
      <c r="Y2936">
        <v>0</v>
      </c>
      <c r="AB2936" t="s">
        <v>237</v>
      </c>
      <c r="AH2936">
        <v>0</v>
      </c>
      <c r="AN2936" t="s">
        <v>238</v>
      </c>
      <c r="AO2936">
        <v>1</v>
      </c>
      <c r="AP2936" t="s">
        <v>239</v>
      </c>
      <c r="AQ2936" s="27">
        <v>41465</v>
      </c>
      <c r="AR2936" t="s">
        <v>240</v>
      </c>
      <c r="AS2936">
        <v>1</v>
      </c>
      <c r="AT2936" t="s">
        <v>239</v>
      </c>
      <c r="AU2936" s="27">
        <v>41465</v>
      </c>
    </row>
    <row r="2937" spans="1:47" x14ac:dyDescent="0.2">
      <c r="A2937">
        <v>2936</v>
      </c>
      <c r="B2937" t="s">
        <v>10577</v>
      </c>
      <c r="C2937" t="s">
        <v>10578</v>
      </c>
      <c r="D2937" t="s">
        <v>10579</v>
      </c>
      <c r="E2937" s="27">
        <v>41664</v>
      </c>
      <c r="F2937" t="s">
        <v>233</v>
      </c>
      <c r="G2937" s="27">
        <v>32418</v>
      </c>
      <c r="H2937">
        <v>27</v>
      </c>
      <c r="I2937" t="s">
        <v>244</v>
      </c>
      <c r="J2937" t="s">
        <v>250</v>
      </c>
      <c r="K2937">
        <v>0</v>
      </c>
      <c r="L2937">
        <v>4</v>
      </c>
      <c r="M2937">
        <v>1</v>
      </c>
      <c r="N2937">
        <v>0</v>
      </c>
      <c r="O2937">
        <v>1</v>
      </c>
      <c r="P2937">
        <v>-1</v>
      </c>
      <c r="Q2937" s="28">
        <v>41663.188194444447</v>
      </c>
      <c r="R2937" s="28">
        <v>41671.206250000003</v>
      </c>
      <c r="S2937" t="s">
        <v>10580</v>
      </c>
      <c r="T2937" s="27">
        <v>41663</v>
      </c>
      <c r="V2937">
        <v>1</v>
      </c>
      <c r="W2937" t="s">
        <v>32</v>
      </c>
      <c r="X2937" t="s">
        <v>359</v>
      </c>
      <c r="Y2937">
        <v>0</v>
      </c>
      <c r="AB2937" t="s">
        <v>237</v>
      </c>
      <c r="AH2937">
        <v>0</v>
      </c>
      <c r="AN2937" t="s">
        <v>238</v>
      </c>
      <c r="AO2937">
        <v>3</v>
      </c>
      <c r="AP2937" t="s">
        <v>239</v>
      </c>
      <c r="AQ2937" s="27">
        <v>41664</v>
      </c>
      <c r="AR2937" t="s">
        <v>240</v>
      </c>
      <c r="AS2937">
        <v>4</v>
      </c>
      <c r="AT2937" t="s">
        <v>239</v>
      </c>
      <c r="AU2937" s="27">
        <v>41664</v>
      </c>
    </row>
    <row r="2938" spans="1:47" x14ac:dyDescent="0.2">
      <c r="A2938">
        <v>2937</v>
      </c>
      <c r="B2938" t="s">
        <v>10581</v>
      </c>
      <c r="C2938" t="s">
        <v>10368</v>
      </c>
      <c r="D2938" t="s">
        <v>10582</v>
      </c>
      <c r="E2938" s="27">
        <v>41512</v>
      </c>
      <c r="F2938" t="s">
        <v>233</v>
      </c>
      <c r="G2938" s="27">
        <v>34819</v>
      </c>
      <c r="H2938">
        <v>20</v>
      </c>
      <c r="I2938" t="s">
        <v>259</v>
      </c>
      <c r="J2938" t="s">
        <v>245</v>
      </c>
      <c r="K2938">
        <v>0</v>
      </c>
      <c r="L2938">
        <v>5</v>
      </c>
      <c r="M2938">
        <v>0</v>
      </c>
      <c r="N2938">
        <v>0</v>
      </c>
      <c r="O2938">
        <v>0</v>
      </c>
      <c r="P2938">
        <v>0</v>
      </c>
      <c r="Q2938" s="28">
        <v>41512.054861111108</v>
      </c>
      <c r="R2938" s="28">
        <v>41513.307638888888</v>
      </c>
      <c r="S2938" t="s">
        <v>10583</v>
      </c>
      <c r="T2938" s="27">
        <v>41512</v>
      </c>
      <c r="V2938">
        <v>0</v>
      </c>
      <c r="W2938" t="s">
        <v>32</v>
      </c>
      <c r="X2938" t="s">
        <v>359</v>
      </c>
      <c r="Y2938">
        <v>1</v>
      </c>
      <c r="AA2938" t="s">
        <v>10584</v>
      </c>
      <c r="AB2938" t="s">
        <v>36</v>
      </c>
      <c r="AC2938">
        <v>0</v>
      </c>
      <c r="AD2938" s="27">
        <v>41590</v>
      </c>
      <c r="AE2938" t="s">
        <v>3112</v>
      </c>
      <c r="AF2938" s="27">
        <v>41590</v>
      </c>
      <c r="AG2938" s="27">
        <v>41612</v>
      </c>
      <c r="AH2938">
        <v>0</v>
      </c>
      <c r="AN2938" t="s">
        <v>238</v>
      </c>
      <c r="AO2938">
        <v>9</v>
      </c>
      <c r="AP2938" t="s">
        <v>269</v>
      </c>
      <c r="AQ2938" s="27">
        <v>41512</v>
      </c>
      <c r="AR2938" t="s">
        <v>240</v>
      </c>
      <c r="AS2938">
        <v>5</v>
      </c>
      <c r="AT2938" t="s">
        <v>246</v>
      </c>
      <c r="AU2938" s="27">
        <v>41512</v>
      </c>
    </row>
    <row r="2939" spans="1:47" x14ac:dyDescent="0.2">
      <c r="A2939">
        <v>2938</v>
      </c>
      <c r="B2939" t="s">
        <v>10585</v>
      </c>
      <c r="C2939" t="s">
        <v>1761</v>
      </c>
      <c r="D2939" t="s">
        <v>3014</v>
      </c>
      <c r="E2939" s="27">
        <v>41551</v>
      </c>
      <c r="F2939" t="s">
        <v>233</v>
      </c>
      <c r="G2939" s="27">
        <v>32264</v>
      </c>
      <c r="H2939">
        <v>27</v>
      </c>
      <c r="I2939" t="s">
        <v>244</v>
      </c>
      <c r="J2939" t="s">
        <v>250</v>
      </c>
      <c r="K2939">
        <v>0</v>
      </c>
      <c r="L2939">
        <v>1</v>
      </c>
      <c r="M2939">
        <v>0</v>
      </c>
      <c r="N2939">
        <v>0</v>
      </c>
      <c r="O2939">
        <v>1</v>
      </c>
      <c r="P2939">
        <v>-2</v>
      </c>
      <c r="Q2939" s="28">
        <v>41549.13958333333</v>
      </c>
      <c r="R2939" s="28">
        <v>41551.503472222219</v>
      </c>
      <c r="S2939" t="s">
        <v>10586</v>
      </c>
      <c r="T2939" s="27">
        <v>41549</v>
      </c>
      <c r="V2939">
        <v>2</v>
      </c>
      <c r="W2939" t="s">
        <v>32</v>
      </c>
      <c r="X2939" t="s">
        <v>2730</v>
      </c>
      <c r="Y2939">
        <v>0</v>
      </c>
      <c r="AB2939" t="s">
        <v>237</v>
      </c>
      <c r="AH2939">
        <v>0</v>
      </c>
      <c r="AN2939" t="s">
        <v>238</v>
      </c>
      <c r="AO2939">
        <v>2</v>
      </c>
      <c r="AP2939" t="s">
        <v>239</v>
      </c>
      <c r="AQ2939" s="27">
        <v>41551</v>
      </c>
      <c r="AR2939" t="s">
        <v>240</v>
      </c>
      <c r="AS2939">
        <v>1</v>
      </c>
      <c r="AT2939" t="s">
        <v>239</v>
      </c>
      <c r="AU2939" s="27">
        <v>41551</v>
      </c>
    </row>
    <row r="2940" spans="1:47" x14ac:dyDescent="0.2">
      <c r="A2940">
        <v>2939</v>
      </c>
      <c r="B2940" t="s">
        <v>10587</v>
      </c>
      <c r="C2940" t="s">
        <v>1101</v>
      </c>
      <c r="D2940" t="s">
        <v>10588</v>
      </c>
      <c r="E2940" s="27">
        <v>41305</v>
      </c>
      <c r="F2940" t="s">
        <v>294</v>
      </c>
      <c r="G2940" s="27">
        <v>33350</v>
      </c>
      <c r="H2940">
        <v>24</v>
      </c>
      <c r="I2940" t="s">
        <v>259</v>
      </c>
      <c r="J2940" t="s">
        <v>250</v>
      </c>
      <c r="K2940">
        <v>0</v>
      </c>
      <c r="L2940">
        <v>6</v>
      </c>
      <c r="M2940">
        <v>0</v>
      </c>
      <c r="N2940">
        <v>0</v>
      </c>
      <c r="O2940">
        <v>6</v>
      </c>
      <c r="P2940">
        <v>-1</v>
      </c>
      <c r="Q2940" s="28">
        <v>41304.311111111114</v>
      </c>
      <c r="R2940" s="28">
        <v>41614.317361111112</v>
      </c>
      <c r="S2940" t="s">
        <v>10589</v>
      </c>
      <c r="U2940" s="27">
        <v>41304</v>
      </c>
      <c r="V2940">
        <v>1</v>
      </c>
      <c r="W2940" t="s">
        <v>36</v>
      </c>
      <c r="X2940" t="s">
        <v>274</v>
      </c>
      <c r="Y2940">
        <v>0</v>
      </c>
      <c r="AB2940" t="s">
        <v>237</v>
      </c>
      <c r="AH2940">
        <v>0</v>
      </c>
      <c r="AN2940" t="s">
        <v>238</v>
      </c>
      <c r="AO2940">
        <v>7</v>
      </c>
      <c r="AP2940" t="s">
        <v>246</v>
      </c>
      <c r="AQ2940" s="27">
        <v>41305</v>
      </c>
      <c r="AR2940" t="s">
        <v>240</v>
      </c>
      <c r="AS2940">
        <v>6</v>
      </c>
      <c r="AT2940" t="s">
        <v>246</v>
      </c>
      <c r="AU2940" s="27">
        <v>41305</v>
      </c>
    </row>
    <row r="2941" spans="1:47" x14ac:dyDescent="0.2">
      <c r="A2941">
        <v>2940</v>
      </c>
      <c r="B2941" t="s">
        <v>10590</v>
      </c>
      <c r="C2941" t="s">
        <v>2871</v>
      </c>
      <c r="D2941" t="s">
        <v>10591</v>
      </c>
      <c r="E2941" s="27">
        <v>41924</v>
      </c>
      <c r="F2941" t="s">
        <v>294</v>
      </c>
      <c r="G2941" s="27">
        <v>28094</v>
      </c>
      <c r="H2941">
        <v>39</v>
      </c>
      <c r="I2941" t="s">
        <v>244</v>
      </c>
      <c r="J2941" t="s">
        <v>245</v>
      </c>
      <c r="K2941">
        <v>0</v>
      </c>
      <c r="L2941">
        <v>4</v>
      </c>
      <c r="M2941">
        <v>0</v>
      </c>
      <c r="N2941">
        <v>0</v>
      </c>
      <c r="O2941">
        <v>8</v>
      </c>
      <c r="P2941">
        <v>-1</v>
      </c>
      <c r="Q2941" s="28">
        <v>41923.352777777778</v>
      </c>
      <c r="R2941" s="28">
        <v>41924.35833333333</v>
      </c>
      <c r="S2941" t="s">
        <v>10592</v>
      </c>
      <c r="T2941" s="27">
        <v>41923</v>
      </c>
      <c r="V2941">
        <v>1</v>
      </c>
      <c r="W2941" t="s">
        <v>32</v>
      </c>
      <c r="X2941" t="s">
        <v>359</v>
      </c>
      <c r="Y2941">
        <v>0</v>
      </c>
      <c r="AB2941" t="s">
        <v>237</v>
      </c>
      <c r="AH2941">
        <v>0</v>
      </c>
      <c r="AN2941" t="s">
        <v>238</v>
      </c>
      <c r="AO2941">
        <v>2</v>
      </c>
      <c r="AP2941" t="s">
        <v>239</v>
      </c>
      <c r="AQ2941" s="27">
        <v>41924</v>
      </c>
      <c r="AR2941" t="s">
        <v>240</v>
      </c>
      <c r="AS2941">
        <v>4</v>
      </c>
      <c r="AT2941" t="s">
        <v>239</v>
      </c>
      <c r="AU2941" s="27">
        <v>41924</v>
      </c>
    </row>
    <row r="2942" spans="1:47" x14ac:dyDescent="0.2">
      <c r="A2942">
        <v>2941</v>
      </c>
      <c r="B2942" t="s">
        <v>10593</v>
      </c>
      <c r="C2942" t="s">
        <v>1317</v>
      </c>
      <c r="D2942" t="s">
        <v>2827</v>
      </c>
      <c r="E2942" s="27">
        <v>41683</v>
      </c>
      <c r="F2942" t="s">
        <v>233</v>
      </c>
      <c r="G2942" s="27">
        <v>32699</v>
      </c>
      <c r="H2942">
        <v>26</v>
      </c>
      <c r="I2942" t="s">
        <v>244</v>
      </c>
      <c r="J2942" t="s">
        <v>245</v>
      </c>
      <c r="K2942">
        <v>0</v>
      </c>
      <c r="L2942">
        <v>1</v>
      </c>
      <c r="M2942">
        <v>0</v>
      </c>
      <c r="N2942">
        <v>0</v>
      </c>
      <c r="O2942">
        <v>0</v>
      </c>
      <c r="W2942" t="s">
        <v>237</v>
      </c>
      <c r="Y2942">
        <v>-1</v>
      </c>
      <c r="AB2942" t="s">
        <v>237</v>
      </c>
      <c r="AH2942">
        <v>0</v>
      </c>
      <c r="AN2942" t="s">
        <v>238</v>
      </c>
      <c r="AO2942">
        <v>2</v>
      </c>
      <c r="AP2942" t="s">
        <v>239</v>
      </c>
      <c r="AQ2942" s="27">
        <v>41683</v>
      </c>
      <c r="AR2942" t="s">
        <v>240</v>
      </c>
      <c r="AS2942">
        <v>1</v>
      </c>
      <c r="AT2942" t="s">
        <v>239</v>
      </c>
      <c r="AU2942" s="27">
        <v>41683</v>
      </c>
    </row>
    <row r="2943" spans="1:47" x14ac:dyDescent="0.2">
      <c r="A2943">
        <v>2942</v>
      </c>
      <c r="B2943" t="s">
        <v>10594</v>
      </c>
      <c r="C2943" t="s">
        <v>10595</v>
      </c>
      <c r="D2943" t="s">
        <v>10596</v>
      </c>
      <c r="E2943" s="27">
        <v>41379</v>
      </c>
      <c r="F2943" t="s">
        <v>294</v>
      </c>
      <c r="G2943" s="27">
        <v>34086</v>
      </c>
      <c r="H2943">
        <v>22</v>
      </c>
      <c r="I2943" t="s">
        <v>259</v>
      </c>
      <c r="J2943" t="s">
        <v>353</v>
      </c>
      <c r="K2943">
        <v>0</v>
      </c>
      <c r="L2943">
        <v>6</v>
      </c>
      <c r="M2943">
        <v>0</v>
      </c>
      <c r="N2943">
        <v>0</v>
      </c>
      <c r="O2943">
        <v>0</v>
      </c>
      <c r="W2943" t="s">
        <v>237</v>
      </c>
      <c r="Y2943">
        <v>-1</v>
      </c>
      <c r="AB2943" t="s">
        <v>237</v>
      </c>
      <c r="AH2943">
        <v>0</v>
      </c>
      <c r="AN2943" t="s">
        <v>238</v>
      </c>
      <c r="AO2943">
        <v>6</v>
      </c>
      <c r="AP2943" t="s">
        <v>246</v>
      </c>
      <c r="AQ2943" s="27">
        <v>41379</v>
      </c>
      <c r="AR2943" t="s">
        <v>240</v>
      </c>
      <c r="AS2943">
        <v>6</v>
      </c>
      <c r="AT2943" t="s">
        <v>246</v>
      </c>
      <c r="AU2943" s="27">
        <v>41379</v>
      </c>
    </row>
    <row r="2944" spans="1:47" x14ac:dyDescent="0.2">
      <c r="A2944">
        <v>2943</v>
      </c>
      <c r="B2944" t="s">
        <v>10597</v>
      </c>
      <c r="C2944" t="s">
        <v>10598</v>
      </c>
      <c r="D2944" t="s">
        <v>10599</v>
      </c>
      <c r="E2944" s="27">
        <v>41472</v>
      </c>
      <c r="F2944" t="s">
        <v>233</v>
      </c>
      <c r="G2944" s="27">
        <v>26941</v>
      </c>
      <c r="H2944">
        <v>42</v>
      </c>
      <c r="I2944" t="s">
        <v>244</v>
      </c>
      <c r="J2944" t="s">
        <v>245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-7</v>
      </c>
      <c r="Q2944" s="28">
        <v>41465.344444444447</v>
      </c>
      <c r="R2944" s="28">
        <v>41468.128472222219</v>
      </c>
      <c r="S2944" t="s">
        <v>10600</v>
      </c>
      <c r="T2944" s="27">
        <v>41465</v>
      </c>
      <c r="V2944">
        <v>7</v>
      </c>
      <c r="W2944" t="s">
        <v>32</v>
      </c>
      <c r="X2944" t="s">
        <v>236</v>
      </c>
      <c r="Y2944">
        <v>0</v>
      </c>
      <c r="AB2944" t="s">
        <v>237</v>
      </c>
      <c r="AH2944">
        <v>0</v>
      </c>
      <c r="AN2944" t="s">
        <v>238</v>
      </c>
      <c r="AO2944">
        <v>1</v>
      </c>
      <c r="AP2944" t="s">
        <v>239</v>
      </c>
      <c r="AQ2944" s="27">
        <v>41472</v>
      </c>
      <c r="AR2944" t="s">
        <v>240</v>
      </c>
      <c r="AS2944">
        <v>1</v>
      </c>
      <c r="AT2944" t="s">
        <v>239</v>
      </c>
      <c r="AU2944" s="27">
        <v>41472</v>
      </c>
    </row>
    <row r="2945" spans="1:47" x14ac:dyDescent="0.2">
      <c r="A2945">
        <v>2944</v>
      </c>
      <c r="B2945" t="s">
        <v>10601</v>
      </c>
      <c r="C2945" t="s">
        <v>484</v>
      </c>
      <c r="D2945" t="s">
        <v>10602</v>
      </c>
      <c r="E2945" s="27">
        <v>41898</v>
      </c>
      <c r="F2945" t="s">
        <v>233</v>
      </c>
      <c r="G2945" s="27">
        <v>25236</v>
      </c>
      <c r="H2945">
        <v>47</v>
      </c>
      <c r="I2945" t="s">
        <v>234</v>
      </c>
      <c r="J2945" t="s">
        <v>22</v>
      </c>
      <c r="K2945">
        <v>0</v>
      </c>
      <c r="L2945">
        <v>1</v>
      </c>
      <c r="M2945">
        <v>0</v>
      </c>
      <c r="N2945">
        <v>0</v>
      </c>
      <c r="O2945">
        <v>1</v>
      </c>
      <c r="P2945">
        <v>-1</v>
      </c>
      <c r="Q2945" s="28">
        <v>41897.430555555555</v>
      </c>
      <c r="R2945" s="28">
        <v>41898.356249999997</v>
      </c>
      <c r="S2945" t="s">
        <v>10603</v>
      </c>
      <c r="U2945" s="27">
        <v>41897</v>
      </c>
      <c r="V2945">
        <v>1</v>
      </c>
      <c r="W2945" t="s">
        <v>32</v>
      </c>
      <c r="X2945" t="s">
        <v>274</v>
      </c>
      <c r="Y2945">
        <v>0</v>
      </c>
      <c r="AB2945" t="s">
        <v>237</v>
      </c>
      <c r="AH2945">
        <v>0</v>
      </c>
      <c r="AN2945" t="s">
        <v>238</v>
      </c>
      <c r="AO2945">
        <v>1</v>
      </c>
      <c r="AP2945" t="s">
        <v>239</v>
      </c>
      <c r="AQ2945" s="27">
        <v>41898</v>
      </c>
      <c r="AR2945" t="s">
        <v>240</v>
      </c>
      <c r="AS2945">
        <v>1</v>
      </c>
      <c r="AT2945" t="s">
        <v>239</v>
      </c>
      <c r="AU2945" s="27">
        <v>41898</v>
      </c>
    </row>
    <row r="2946" spans="1:47" x14ac:dyDescent="0.2">
      <c r="A2946">
        <v>2945</v>
      </c>
      <c r="B2946" t="s">
        <v>10604</v>
      </c>
      <c r="C2946" t="s">
        <v>9808</v>
      </c>
      <c r="D2946" t="s">
        <v>1412</v>
      </c>
      <c r="E2946" s="27">
        <v>42004</v>
      </c>
      <c r="F2946" t="s">
        <v>294</v>
      </c>
      <c r="G2946" s="27">
        <v>25223</v>
      </c>
      <c r="H2946">
        <v>47</v>
      </c>
      <c r="I2946" t="s">
        <v>234</v>
      </c>
      <c r="J2946" t="s">
        <v>245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-3</v>
      </c>
      <c r="Q2946" s="28">
        <v>42001.51458333333</v>
      </c>
      <c r="R2946" s="28">
        <v>42006.367361111108</v>
      </c>
      <c r="S2946" t="s">
        <v>10605</v>
      </c>
      <c r="T2946" s="27">
        <v>42000</v>
      </c>
      <c r="V2946">
        <v>4</v>
      </c>
      <c r="W2946" t="s">
        <v>36</v>
      </c>
      <c r="X2946" t="s">
        <v>383</v>
      </c>
      <c r="Y2946">
        <v>0</v>
      </c>
      <c r="AB2946" t="s">
        <v>237</v>
      </c>
      <c r="AH2946">
        <v>0</v>
      </c>
      <c r="AN2946" t="s">
        <v>238</v>
      </c>
      <c r="AO2946">
        <v>1</v>
      </c>
      <c r="AP2946" t="s">
        <v>239</v>
      </c>
      <c r="AQ2946" s="27">
        <v>42004</v>
      </c>
      <c r="AR2946" t="s">
        <v>240</v>
      </c>
      <c r="AS2946">
        <v>1</v>
      </c>
      <c r="AT2946" t="s">
        <v>239</v>
      </c>
      <c r="AU2946" s="27">
        <v>42004</v>
      </c>
    </row>
    <row r="2947" spans="1:47" x14ac:dyDescent="0.2">
      <c r="A2947">
        <v>2946</v>
      </c>
      <c r="B2947" t="s">
        <v>10606</v>
      </c>
      <c r="C2947" t="s">
        <v>2212</v>
      </c>
      <c r="D2947" t="s">
        <v>10607</v>
      </c>
      <c r="E2947" s="27">
        <v>41563</v>
      </c>
      <c r="F2947" t="s">
        <v>233</v>
      </c>
      <c r="G2947" s="27">
        <v>33152</v>
      </c>
      <c r="H2947">
        <v>25</v>
      </c>
      <c r="I2947" t="s">
        <v>244</v>
      </c>
      <c r="J2947" t="s">
        <v>245</v>
      </c>
      <c r="K2947">
        <v>0</v>
      </c>
      <c r="L2947">
        <v>3</v>
      </c>
      <c r="M2947">
        <v>0</v>
      </c>
      <c r="N2947">
        <v>0</v>
      </c>
      <c r="O2947">
        <v>1</v>
      </c>
      <c r="P2947">
        <v>-1</v>
      </c>
      <c r="Q2947" s="28">
        <v>41562.195833333331</v>
      </c>
      <c r="R2947" s="28">
        <v>41563.48333333333</v>
      </c>
      <c r="S2947" t="s">
        <v>10608</v>
      </c>
      <c r="T2947" s="27">
        <v>41562</v>
      </c>
      <c r="V2947">
        <v>1</v>
      </c>
      <c r="W2947" t="s">
        <v>32</v>
      </c>
      <c r="X2947" t="s">
        <v>847</v>
      </c>
      <c r="Y2947">
        <v>0</v>
      </c>
      <c r="AB2947" t="s">
        <v>237</v>
      </c>
      <c r="AH2947">
        <v>0</v>
      </c>
      <c r="AN2947" t="s">
        <v>238</v>
      </c>
      <c r="AO2947">
        <v>2</v>
      </c>
      <c r="AP2947" t="s">
        <v>239</v>
      </c>
      <c r="AQ2947" s="27">
        <v>41563</v>
      </c>
      <c r="AR2947" t="s">
        <v>240</v>
      </c>
      <c r="AS2947">
        <v>3</v>
      </c>
      <c r="AT2947" t="s">
        <v>239</v>
      </c>
      <c r="AU2947" s="27">
        <v>41563</v>
      </c>
    </row>
    <row r="2948" spans="1:47" x14ac:dyDescent="0.2">
      <c r="A2948">
        <v>2947</v>
      </c>
      <c r="B2948" t="s">
        <v>10609</v>
      </c>
      <c r="C2948" t="s">
        <v>2390</v>
      </c>
      <c r="D2948" t="s">
        <v>3033</v>
      </c>
      <c r="E2948" s="27">
        <v>41788</v>
      </c>
      <c r="F2948" t="s">
        <v>233</v>
      </c>
      <c r="G2948" s="27">
        <v>30166</v>
      </c>
      <c r="H2948">
        <v>33</v>
      </c>
      <c r="I2948" t="s">
        <v>244</v>
      </c>
      <c r="J2948" t="s">
        <v>250</v>
      </c>
      <c r="K2948">
        <v>0</v>
      </c>
      <c r="L2948">
        <v>3</v>
      </c>
      <c r="M2948">
        <v>0</v>
      </c>
      <c r="N2948">
        <v>0</v>
      </c>
      <c r="O2948">
        <v>6</v>
      </c>
      <c r="P2948">
        <v>-1</v>
      </c>
      <c r="Q2948" s="28">
        <v>41787.046527777777</v>
      </c>
      <c r="R2948" s="28">
        <v>41788.390972222223</v>
      </c>
      <c r="S2948" t="s">
        <v>10610</v>
      </c>
      <c r="T2948" s="27">
        <v>41787</v>
      </c>
      <c r="V2948">
        <v>1</v>
      </c>
      <c r="W2948" t="s">
        <v>32</v>
      </c>
      <c r="X2948" t="s">
        <v>441</v>
      </c>
      <c r="Y2948">
        <v>0</v>
      </c>
      <c r="AB2948" t="s">
        <v>237</v>
      </c>
      <c r="AH2948">
        <v>0</v>
      </c>
      <c r="AN2948" t="s">
        <v>238</v>
      </c>
      <c r="AO2948">
        <v>3</v>
      </c>
      <c r="AP2948" t="s">
        <v>239</v>
      </c>
      <c r="AQ2948" s="27">
        <v>41788</v>
      </c>
      <c r="AR2948" t="s">
        <v>240</v>
      </c>
      <c r="AS2948">
        <v>3</v>
      </c>
      <c r="AT2948" t="s">
        <v>239</v>
      </c>
      <c r="AU2948" s="27">
        <v>41788</v>
      </c>
    </row>
    <row r="2949" spans="1:47" x14ac:dyDescent="0.2">
      <c r="A2949">
        <v>2948</v>
      </c>
      <c r="B2949" t="s">
        <v>10611</v>
      </c>
      <c r="C2949" t="s">
        <v>5075</v>
      </c>
      <c r="D2949" t="s">
        <v>10612</v>
      </c>
      <c r="E2949" s="27">
        <v>41959</v>
      </c>
      <c r="F2949" t="s">
        <v>233</v>
      </c>
      <c r="G2949" s="27">
        <v>31769</v>
      </c>
      <c r="H2949">
        <v>29</v>
      </c>
      <c r="I2949" t="s">
        <v>244</v>
      </c>
      <c r="J2949" t="s">
        <v>22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-1</v>
      </c>
      <c r="Q2949" s="28">
        <v>41958.301388888889</v>
      </c>
      <c r="R2949" s="28">
        <v>41959.334027777775</v>
      </c>
      <c r="S2949" t="s">
        <v>10613</v>
      </c>
      <c r="T2949" s="27">
        <v>41958</v>
      </c>
      <c r="V2949">
        <v>1</v>
      </c>
      <c r="W2949" t="s">
        <v>32</v>
      </c>
      <c r="X2949" t="s">
        <v>402</v>
      </c>
      <c r="Y2949">
        <v>0</v>
      </c>
      <c r="AB2949" t="s">
        <v>237</v>
      </c>
      <c r="AH2949">
        <v>0</v>
      </c>
      <c r="AN2949" t="s">
        <v>238</v>
      </c>
      <c r="AO2949">
        <v>2</v>
      </c>
      <c r="AP2949" t="s">
        <v>239</v>
      </c>
      <c r="AQ2949" s="27">
        <v>41959</v>
      </c>
      <c r="AR2949" t="s">
        <v>240</v>
      </c>
      <c r="AS2949">
        <v>1</v>
      </c>
      <c r="AT2949" t="s">
        <v>239</v>
      </c>
      <c r="AU2949" s="27">
        <v>41959</v>
      </c>
    </row>
    <row r="2950" spans="1:47" x14ac:dyDescent="0.2">
      <c r="A2950">
        <v>2949</v>
      </c>
      <c r="B2950" t="s">
        <v>10614</v>
      </c>
      <c r="C2950" t="s">
        <v>6674</v>
      </c>
      <c r="D2950" t="s">
        <v>10615</v>
      </c>
      <c r="E2950" s="27">
        <v>41367</v>
      </c>
      <c r="F2950" t="s">
        <v>233</v>
      </c>
      <c r="G2950" s="27">
        <v>25491</v>
      </c>
      <c r="H2950">
        <v>46</v>
      </c>
      <c r="I2950" t="s">
        <v>234</v>
      </c>
      <c r="J2950" t="s">
        <v>245</v>
      </c>
      <c r="K2950">
        <v>0</v>
      </c>
      <c r="L2950">
        <v>1</v>
      </c>
      <c r="M2950">
        <v>0</v>
      </c>
      <c r="N2950">
        <v>0</v>
      </c>
      <c r="O2950">
        <v>1</v>
      </c>
      <c r="P2950">
        <v>-37</v>
      </c>
      <c r="Q2950" s="28">
        <v>41330.431250000001</v>
      </c>
      <c r="R2950" s="28">
        <v>41360.084722222222</v>
      </c>
      <c r="S2950" t="s">
        <v>10616</v>
      </c>
      <c r="U2950" s="27">
        <v>41330</v>
      </c>
      <c r="V2950">
        <v>37</v>
      </c>
      <c r="W2950" t="s">
        <v>32</v>
      </c>
      <c r="X2950" t="s">
        <v>274</v>
      </c>
      <c r="Y2950">
        <v>1</v>
      </c>
      <c r="AA2950" t="s">
        <v>10617</v>
      </c>
      <c r="AB2950" t="s">
        <v>36</v>
      </c>
      <c r="AC2950">
        <v>89</v>
      </c>
      <c r="AD2950" s="27">
        <v>41670</v>
      </c>
      <c r="AE2950" t="s">
        <v>1216</v>
      </c>
      <c r="AF2950" s="27">
        <v>41759</v>
      </c>
      <c r="AG2950" s="27">
        <v>41877</v>
      </c>
      <c r="AH2950">
        <v>0</v>
      </c>
      <c r="AN2950" t="s">
        <v>238</v>
      </c>
      <c r="AO2950">
        <v>1</v>
      </c>
      <c r="AP2950" t="s">
        <v>239</v>
      </c>
      <c r="AQ2950" s="27">
        <v>41367</v>
      </c>
      <c r="AR2950" t="s">
        <v>240</v>
      </c>
      <c r="AS2950">
        <v>1</v>
      </c>
      <c r="AT2950" t="s">
        <v>239</v>
      </c>
      <c r="AU2950" s="27">
        <v>41367</v>
      </c>
    </row>
    <row r="2951" spans="1:47" x14ac:dyDescent="0.2">
      <c r="A2951">
        <v>2950</v>
      </c>
      <c r="B2951" t="s">
        <v>10618</v>
      </c>
      <c r="C2951" t="s">
        <v>10619</v>
      </c>
      <c r="D2951" t="s">
        <v>10620</v>
      </c>
      <c r="E2951" s="27">
        <v>41779</v>
      </c>
      <c r="F2951" t="s">
        <v>233</v>
      </c>
      <c r="G2951" s="27">
        <v>30447</v>
      </c>
      <c r="H2951">
        <v>32</v>
      </c>
      <c r="I2951" t="s">
        <v>244</v>
      </c>
      <c r="J2951" t="s">
        <v>250</v>
      </c>
      <c r="K2951">
        <v>0</v>
      </c>
      <c r="L2951">
        <v>10</v>
      </c>
      <c r="M2951">
        <v>0</v>
      </c>
      <c r="N2951">
        <v>1</v>
      </c>
      <c r="O2951">
        <v>5</v>
      </c>
      <c r="S2951" t="s">
        <v>10621</v>
      </c>
      <c r="U2951" s="27">
        <v>38915</v>
      </c>
      <c r="V2951">
        <v>2864</v>
      </c>
      <c r="W2951" t="s">
        <v>32</v>
      </c>
      <c r="X2951" t="s">
        <v>274</v>
      </c>
      <c r="Y2951">
        <v>0</v>
      </c>
      <c r="AB2951" t="s">
        <v>237</v>
      </c>
      <c r="AH2951">
        <v>0</v>
      </c>
      <c r="AN2951" t="s">
        <v>238</v>
      </c>
      <c r="AO2951">
        <v>6</v>
      </c>
      <c r="AP2951" t="s">
        <v>246</v>
      </c>
      <c r="AQ2951" s="27">
        <v>41779</v>
      </c>
      <c r="AR2951" t="s">
        <v>240</v>
      </c>
      <c r="AS2951">
        <v>10</v>
      </c>
      <c r="AT2951" t="s">
        <v>269</v>
      </c>
      <c r="AU2951" s="27">
        <v>41779</v>
      </c>
    </row>
    <row r="2952" spans="1:47" x14ac:dyDescent="0.2">
      <c r="A2952">
        <v>2951</v>
      </c>
      <c r="B2952" t="s">
        <v>10622</v>
      </c>
      <c r="C2952" t="s">
        <v>242</v>
      </c>
      <c r="D2952" t="s">
        <v>1671</v>
      </c>
      <c r="E2952" s="27">
        <v>41606</v>
      </c>
      <c r="F2952" t="s">
        <v>233</v>
      </c>
      <c r="G2952" s="27">
        <v>33000</v>
      </c>
      <c r="H2952">
        <v>25</v>
      </c>
      <c r="I2952" t="s">
        <v>244</v>
      </c>
      <c r="J2952" t="s">
        <v>250</v>
      </c>
      <c r="K2952">
        <v>0</v>
      </c>
      <c r="L2952">
        <v>4</v>
      </c>
      <c r="M2952">
        <v>0</v>
      </c>
      <c r="N2952">
        <v>0</v>
      </c>
      <c r="O2952">
        <v>0</v>
      </c>
      <c r="P2952">
        <v>-1</v>
      </c>
      <c r="Q2952" s="28">
        <v>41605.376388888886</v>
      </c>
      <c r="R2952" s="28">
        <v>41612.424305555556</v>
      </c>
      <c r="S2952" t="s">
        <v>10623</v>
      </c>
      <c r="T2952" s="27">
        <v>41605</v>
      </c>
      <c r="V2952">
        <v>1</v>
      </c>
      <c r="W2952" t="s">
        <v>32</v>
      </c>
      <c r="X2952" t="s">
        <v>588</v>
      </c>
      <c r="Y2952">
        <v>0</v>
      </c>
      <c r="AB2952" t="s">
        <v>237</v>
      </c>
      <c r="AH2952">
        <v>0</v>
      </c>
      <c r="AN2952" t="s">
        <v>238</v>
      </c>
      <c r="AO2952">
        <v>4</v>
      </c>
      <c r="AP2952" t="s">
        <v>239</v>
      </c>
      <c r="AQ2952" s="27">
        <v>41606</v>
      </c>
      <c r="AR2952" t="s">
        <v>240</v>
      </c>
      <c r="AS2952">
        <v>4</v>
      </c>
      <c r="AT2952" t="s">
        <v>239</v>
      </c>
      <c r="AU2952" s="27">
        <v>41606</v>
      </c>
    </row>
    <row r="2953" spans="1:47" x14ac:dyDescent="0.2">
      <c r="A2953">
        <v>2952</v>
      </c>
      <c r="B2953" t="s">
        <v>10624</v>
      </c>
      <c r="C2953" t="s">
        <v>10625</v>
      </c>
      <c r="D2953" t="s">
        <v>10626</v>
      </c>
      <c r="E2953" s="27">
        <v>41340</v>
      </c>
      <c r="F2953" t="s">
        <v>233</v>
      </c>
      <c r="G2953" s="27">
        <v>34317</v>
      </c>
      <c r="H2953">
        <v>22</v>
      </c>
      <c r="I2953" t="s">
        <v>259</v>
      </c>
      <c r="J2953" t="s">
        <v>250</v>
      </c>
      <c r="K2953">
        <v>0</v>
      </c>
      <c r="L2953">
        <v>3</v>
      </c>
      <c r="M2953">
        <v>0</v>
      </c>
      <c r="N2953">
        <v>0</v>
      </c>
      <c r="O2953">
        <v>0</v>
      </c>
      <c r="P2953">
        <v>-1</v>
      </c>
      <c r="Q2953" s="28">
        <v>41339.34652777778</v>
      </c>
      <c r="R2953" s="28">
        <v>41340.256249999999</v>
      </c>
      <c r="S2953" t="s">
        <v>10627</v>
      </c>
      <c r="T2953" s="27">
        <v>41339</v>
      </c>
      <c r="V2953">
        <v>1</v>
      </c>
      <c r="W2953" t="s">
        <v>32</v>
      </c>
      <c r="X2953" t="s">
        <v>453</v>
      </c>
      <c r="Y2953">
        <v>0</v>
      </c>
      <c r="AB2953" t="s">
        <v>237</v>
      </c>
      <c r="AH2953">
        <v>0</v>
      </c>
      <c r="AN2953" t="s">
        <v>238</v>
      </c>
      <c r="AO2953">
        <v>5</v>
      </c>
      <c r="AP2953" t="s">
        <v>246</v>
      </c>
      <c r="AQ2953" s="27">
        <v>41340</v>
      </c>
      <c r="AR2953" t="s">
        <v>240</v>
      </c>
      <c r="AS2953">
        <v>3</v>
      </c>
      <c r="AT2953" t="s">
        <v>239</v>
      </c>
      <c r="AU2953" s="27">
        <v>41340</v>
      </c>
    </row>
    <row r="2954" spans="1:47" x14ac:dyDescent="0.2">
      <c r="A2954">
        <v>2953</v>
      </c>
      <c r="B2954" t="s">
        <v>10628</v>
      </c>
      <c r="C2954" t="s">
        <v>2252</v>
      </c>
      <c r="D2954" t="s">
        <v>10629</v>
      </c>
      <c r="E2954" s="27">
        <v>41514</v>
      </c>
      <c r="F2954" t="s">
        <v>233</v>
      </c>
      <c r="G2954" s="27">
        <v>30873</v>
      </c>
      <c r="H2954">
        <v>31</v>
      </c>
      <c r="I2954" t="s">
        <v>244</v>
      </c>
      <c r="J2954" t="s">
        <v>245</v>
      </c>
      <c r="K2954">
        <v>0</v>
      </c>
      <c r="L2954">
        <v>4</v>
      </c>
      <c r="M2954">
        <v>0</v>
      </c>
      <c r="N2954">
        <v>0</v>
      </c>
      <c r="O2954">
        <v>0</v>
      </c>
      <c r="W2954" t="s">
        <v>237</v>
      </c>
      <c r="Y2954">
        <v>-1</v>
      </c>
      <c r="AB2954" t="s">
        <v>237</v>
      </c>
      <c r="AH2954">
        <v>0</v>
      </c>
      <c r="AN2954" t="s">
        <v>238</v>
      </c>
      <c r="AO2954">
        <v>2</v>
      </c>
      <c r="AP2954" t="s">
        <v>239</v>
      </c>
      <c r="AQ2954" s="27">
        <v>41514</v>
      </c>
      <c r="AR2954" t="s">
        <v>240</v>
      </c>
      <c r="AS2954">
        <v>4</v>
      </c>
      <c r="AT2954" t="s">
        <v>239</v>
      </c>
      <c r="AU2954" s="27">
        <v>41514</v>
      </c>
    </row>
    <row r="2955" spans="1:47" x14ac:dyDescent="0.2">
      <c r="A2955">
        <v>2954</v>
      </c>
      <c r="B2955" t="s">
        <v>10630</v>
      </c>
      <c r="C2955" t="s">
        <v>698</v>
      </c>
      <c r="D2955" t="s">
        <v>10631</v>
      </c>
      <c r="E2955" s="27">
        <v>41311</v>
      </c>
      <c r="F2955" t="s">
        <v>233</v>
      </c>
      <c r="G2955" s="27">
        <v>34568</v>
      </c>
      <c r="H2955">
        <v>21</v>
      </c>
      <c r="I2955" t="s">
        <v>259</v>
      </c>
      <c r="J2955" t="s">
        <v>245</v>
      </c>
      <c r="K2955">
        <v>0</v>
      </c>
      <c r="L2955">
        <v>4</v>
      </c>
      <c r="M2955">
        <v>0</v>
      </c>
      <c r="N2955">
        <v>0</v>
      </c>
      <c r="O2955">
        <v>0</v>
      </c>
      <c r="P2955">
        <v>-1</v>
      </c>
      <c r="Q2955" s="28">
        <v>41310.326388888891</v>
      </c>
      <c r="R2955" s="28">
        <v>41311.099305555559</v>
      </c>
      <c r="S2955" t="s">
        <v>10632</v>
      </c>
      <c r="T2955" s="27">
        <v>41310</v>
      </c>
      <c r="V2955">
        <v>1</v>
      </c>
      <c r="W2955" t="s">
        <v>32</v>
      </c>
      <c r="X2955" t="s">
        <v>749</v>
      </c>
      <c r="Y2955">
        <v>0</v>
      </c>
      <c r="AB2955" t="s">
        <v>237</v>
      </c>
      <c r="AH2955">
        <v>0</v>
      </c>
      <c r="AN2955" t="s">
        <v>238</v>
      </c>
      <c r="AO2955">
        <v>7</v>
      </c>
      <c r="AP2955" t="s">
        <v>246</v>
      </c>
      <c r="AQ2955" s="27">
        <v>41311</v>
      </c>
      <c r="AR2955" t="s">
        <v>240</v>
      </c>
      <c r="AS2955">
        <v>4</v>
      </c>
      <c r="AT2955" t="s">
        <v>239</v>
      </c>
      <c r="AU2955" s="27">
        <v>41311</v>
      </c>
    </row>
    <row r="2956" spans="1:47" x14ac:dyDescent="0.2">
      <c r="A2956">
        <v>2955</v>
      </c>
      <c r="B2956" t="s">
        <v>10633</v>
      </c>
      <c r="C2956" t="s">
        <v>2056</v>
      </c>
      <c r="D2956" t="s">
        <v>652</v>
      </c>
      <c r="E2956" s="27">
        <v>41525</v>
      </c>
      <c r="F2956" t="s">
        <v>233</v>
      </c>
      <c r="G2956" s="27">
        <v>31301</v>
      </c>
      <c r="H2956">
        <v>30</v>
      </c>
      <c r="I2956" t="s">
        <v>244</v>
      </c>
      <c r="J2956" t="s">
        <v>250</v>
      </c>
      <c r="K2956">
        <v>0</v>
      </c>
      <c r="L2956">
        <v>2</v>
      </c>
      <c r="M2956">
        <v>0</v>
      </c>
      <c r="N2956">
        <v>0</v>
      </c>
      <c r="O2956">
        <v>1</v>
      </c>
      <c r="P2956">
        <v>0</v>
      </c>
      <c r="Q2956" s="28">
        <v>41525.280555555553</v>
      </c>
      <c r="R2956" s="28">
        <v>41527.149305555555</v>
      </c>
      <c r="S2956" t="s">
        <v>10634</v>
      </c>
      <c r="T2956" s="27">
        <v>41525</v>
      </c>
      <c r="V2956">
        <v>0</v>
      </c>
      <c r="W2956" t="s">
        <v>36</v>
      </c>
      <c r="X2956" t="s">
        <v>279</v>
      </c>
      <c r="Y2956">
        <v>0</v>
      </c>
      <c r="AB2956" t="s">
        <v>237</v>
      </c>
      <c r="AH2956">
        <v>0</v>
      </c>
      <c r="AN2956" t="s">
        <v>238</v>
      </c>
      <c r="AO2956">
        <v>3</v>
      </c>
      <c r="AP2956" t="s">
        <v>239</v>
      </c>
      <c r="AQ2956" s="27">
        <v>41525</v>
      </c>
      <c r="AR2956" t="s">
        <v>240</v>
      </c>
      <c r="AS2956">
        <v>2</v>
      </c>
      <c r="AT2956" t="s">
        <v>239</v>
      </c>
      <c r="AU2956" s="27">
        <v>41525</v>
      </c>
    </row>
    <row r="2957" spans="1:47" x14ac:dyDescent="0.2">
      <c r="A2957">
        <v>2956</v>
      </c>
      <c r="B2957" t="s">
        <v>10635</v>
      </c>
      <c r="C2957" t="s">
        <v>693</v>
      </c>
      <c r="D2957" t="s">
        <v>10636</v>
      </c>
      <c r="E2957" s="27">
        <v>41594</v>
      </c>
      <c r="F2957" t="s">
        <v>233</v>
      </c>
      <c r="G2957" s="27">
        <v>25550</v>
      </c>
      <c r="H2957">
        <v>46</v>
      </c>
      <c r="I2957" t="s">
        <v>234</v>
      </c>
      <c r="J2957" t="s">
        <v>245</v>
      </c>
      <c r="K2957">
        <v>0</v>
      </c>
      <c r="L2957">
        <v>5</v>
      </c>
      <c r="M2957">
        <v>0</v>
      </c>
      <c r="N2957">
        <v>0</v>
      </c>
      <c r="O2957">
        <v>9</v>
      </c>
      <c r="P2957">
        <v>0</v>
      </c>
      <c r="Q2957" s="28">
        <v>41594.087500000001</v>
      </c>
      <c r="R2957" s="28">
        <v>41598.237500000003</v>
      </c>
      <c r="S2957" t="s">
        <v>10637</v>
      </c>
      <c r="T2957" s="27">
        <v>41593</v>
      </c>
      <c r="V2957">
        <v>1</v>
      </c>
      <c r="W2957" t="s">
        <v>36</v>
      </c>
      <c r="X2957" t="s">
        <v>279</v>
      </c>
      <c r="Y2957">
        <v>0</v>
      </c>
      <c r="AB2957" t="s">
        <v>237</v>
      </c>
      <c r="AH2957">
        <v>0</v>
      </c>
      <c r="AN2957" t="s">
        <v>238</v>
      </c>
      <c r="AO2957">
        <v>2</v>
      </c>
      <c r="AP2957" t="s">
        <v>239</v>
      </c>
      <c r="AQ2957" s="27">
        <v>41594</v>
      </c>
      <c r="AR2957" t="s">
        <v>240</v>
      </c>
      <c r="AS2957">
        <v>5</v>
      </c>
      <c r="AT2957" t="s">
        <v>246</v>
      </c>
      <c r="AU2957" s="27">
        <v>41594</v>
      </c>
    </row>
    <row r="2958" spans="1:47" x14ac:dyDescent="0.2">
      <c r="A2958">
        <v>2957</v>
      </c>
      <c r="B2958" t="s">
        <v>10638</v>
      </c>
      <c r="C2958" t="s">
        <v>1010</v>
      </c>
      <c r="D2958" t="s">
        <v>10639</v>
      </c>
      <c r="E2958" s="27">
        <v>42002</v>
      </c>
      <c r="F2958" t="s">
        <v>233</v>
      </c>
      <c r="G2958" s="27">
        <v>30358</v>
      </c>
      <c r="H2958">
        <v>33</v>
      </c>
      <c r="I2958" t="s">
        <v>244</v>
      </c>
      <c r="J2958" t="s">
        <v>250</v>
      </c>
      <c r="K2958">
        <v>0</v>
      </c>
      <c r="L2958">
        <v>4</v>
      </c>
      <c r="M2958">
        <v>0</v>
      </c>
      <c r="N2958">
        <v>0</v>
      </c>
      <c r="O2958">
        <v>0</v>
      </c>
      <c r="P2958">
        <v>-1</v>
      </c>
      <c r="Q2958" s="28">
        <v>42001.343055555553</v>
      </c>
      <c r="R2958" s="28">
        <v>42002.311111111114</v>
      </c>
      <c r="S2958" t="s">
        <v>10640</v>
      </c>
      <c r="T2958" s="27">
        <v>42001</v>
      </c>
      <c r="V2958">
        <v>1</v>
      </c>
      <c r="W2958" t="s">
        <v>32</v>
      </c>
      <c r="X2958" t="s">
        <v>10641</v>
      </c>
      <c r="Y2958">
        <v>0</v>
      </c>
      <c r="AB2958" t="s">
        <v>237</v>
      </c>
      <c r="AH2958">
        <v>0</v>
      </c>
      <c r="AN2958" t="s">
        <v>238</v>
      </c>
      <c r="AO2958">
        <v>3</v>
      </c>
      <c r="AP2958" t="s">
        <v>239</v>
      </c>
      <c r="AQ2958" s="27">
        <v>42002</v>
      </c>
      <c r="AR2958" t="s">
        <v>240</v>
      </c>
      <c r="AS2958">
        <v>4</v>
      </c>
      <c r="AT2958" t="s">
        <v>239</v>
      </c>
      <c r="AU2958" s="27">
        <v>42002</v>
      </c>
    </row>
    <row r="2959" spans="1:47" x14ac:dyDescent="0.2">
      <c r="A2959">
        <v>2958</v>
      </c>
      <c r="B2959" t="s">
        <v>10642</v>
      </c>
      <c r="C2959" t="s">
        <v>1313</v>
      </c>
      <c r="D2959" t="s">
        <v>4096</v>
      </c>
      <c r="E2959" s="27">
        <v>41929</v>
      </c>
      <c r="F2959" t="s">
        <v>233</v>
      </c>
      <c r="G2959" s="27">
        <v>22343</v>
      </c>
      <c r="H2959">
        <v>55</v>
      </c>
      <c r="I2959" t="s">
        <v>234</v>
      </c>
      <c r="J2959" t="s">
        <v>353</v>
      </c>
      <c r="K2959">
        <v>0</v>
      </c>
      <c r="L2959">
        <v>1</v>
      </c>
      <c r="M2959">
        <v>0</v>
      </c>
      <c r="N2959">
        <v>0</v>
      </c>
      <c r="O2959">
        <v>1</v>
      </c>
      <c r="P2959">
        <v>-546</v>
      </c>
      <c r="Q2959" s="28">
        <v>41383.379166666666</v>
      </c>
      <c r="R2959" s="28">
        <v>41384.050000000003</v>
      </c>
      <c r="S2959" t="s">
        <v>10643</v>
      </c>
      <c r="T2959" s="27">
        <v>41383</v>
      </c>
      <c r="V2959">
        <v>546</v>
      </c>
      <c r="W2959" t="s">
        <v>36</v>
      </c>
      <c r="X2959" t="s">
        <v>9334</v>
      </c>
      <c r="Y2959">
        <v>0</v>
      </c>
      <c r="AB2959" t="s">
        <v>237</v>
      </c>
      <c r="AH2959">
        <v>0</v>
      </c>
      <c r="AN2959" t="s">
        <v>238</v>
      </c>
      <c r="AO2959">
        <v>1</v>
      </c>
      <c r="AP2959" t="s">
        <v>239</v>
      </c>
      <c r="AQ2959" s="27">
        <v>41929</v>
      </c>
      <c r="AR2959" t="s">
        <v>240</v>
      </c>
      <c r="AS2959">
        <v>1</v>
      </c>
      <c r="AT2959" t="s">
        <v>239</v>
      </c>
      <c r="AU2959" s="27">
        <v>41929</v>
      </c>
    </row>
    <row r="2960" spans="1:47" x14ac:dyDescent="0.2">
      <c r="A2960">
        <v>2959</v>
      </c>
      <c r="B2960" t="s">
        <v>10644</v>
      </c>
      <c r="C2960" t="s">
        <v>4825</v>
      </c>
      <c r="D2960" t="s">
        <v>266</v>
      </c>
      <c r="E2960" s="27">
        <v>41291</v>
      </c>
      <c r="F2960" t="s">
        <v>233</v>
      </c>
      <c r="G2960" s="27">
        <v>32751</v>
      </c>
      <c r="H2960">
        <v>26</v>
      </c>
      <c r="I2960" t="s">
        <v>244</v>
      </c>
      <c r="J2960" t="s">
        <v>250</v>
      </c>
      <c r="K2960">
        <v>0</v>
      </c>
      <c r="L2960">
        <v>7</v>
      </c>
      <c r="M2960">
        <v>0</v>
      </c>
      <c r="N2960">
        <v>0</v>
      </c>
      <c r="O2960">
        <v>2</v>
      </c>
      <c r="P2960">
        <v>0</v>
      </c>
      <c r="Q2960" s="28">
        <v>41291.220138888886</v>
      </c>
      <c r="R2960" s="28">
        <v>41291.295138888891</v>
      </c>
      <c r="S2960" t="s">
        <v>10645</v>
      </c>
      <c r="T2960" s="27">
        <v>41291</v>
      </c>
      <c r="V2960">
        <v>0</v>
      </c>
      <c r="W2960" t="s">
        <v>36</v>
      </c>
      <c r="X2960" t="s">
        <v>279</v>
      </c>
      <c r="Y2960">
        <v>0</v>
      </c>
      <c r="AB2960" t="s">
        <v>237</v>
      </c>
      <c r="AH2960">
        <v>0</v>
      </c>
      <c r="AN2960" t="s">
        <v>238</v>
      </c>
      <c r="AO2960">
        <v>7</v>
      </c>
      <c r="AP2960" t="s">
        <v>246</v>
      </c>
      <c r="AQ2960" s="27">
        <v>41291</v>
      </c>
      <c r="AR2960" t="s">
        <v>240</v>
      </c>
      <c r="AS2960">
        <v>7</v>
      </c>
      <c r="AT2960" t="s">
        <v>246</v>
      </c>
      <c r="AU2960" s="27">
        <v>41291</v>
      </c>
    </row>
    <row r="2961" spans="1:47" x14ac:dyDescent="0.2">
      <c r="A2961">
        <v>2960</v>
      </c>
      <c r="B2961" t="s">
        <v>10646</v>
      </c>
      <c r="C2961" t="s">
        <v>1761</v>
      </c>
      <c r="D2961" t="s">
        <v>586</v>
      </c>
      <c r="E2961" s="27">
        <v>41726</v>
      </c>
      <c r="F2961" t="s">
        <v>233</v>
      </c>
      <c r="G2961" s="27">
        <v>34743</v>
      </c>
      <c r="H2961">
        <v>21</v>
      </c>
      <c r="I2961" t="s">
        <v>259</v>
      </c>
      <c r="J2961" t="s">
        <v>250</v>
      </c>
      <c r="K2961">
        <v>0</v>
      </c>
      <c r="L2961">
        <v>4</v>
      </c>
      <c r="M2961">
        <v>0</v>
      </c>
      <c r="N2961">
        <v>0</v>
      </c>
      <c r="O2961">
        <v>0</v>
      </c>
      <c r="W2961" t="s">
        <v>237</v>
      </c>
      <c r="Y2961">
        <v>-1</v>
      </c>
      <c r="AB2961" t="s">
        <v>237</v>
      </c>
      <c r="AH2961">
        <v>0</v>
      </c>
      <c r="AN2961" t="s">
        <v>238</v>
      </c>
      <c r="AO2961">
        <v>8</v>
      </c>
      <c r="AP2961" t="s">
        <v>269</v>
      </c>
      <c r="AQ2961" s="27">
        <v>41726</v>
      </c>
      <c r="AR2961" t="s">
        <v>240</v>
      </c>
      <c r="AS2961">
        <v>4</v>
      </c>
      <c r="AT2961" t="s">
        <v>239</v>
      </c>
      <c r="AU2961" s="27">
        <v>41726</v>
      </c>
    </row>
    <row r="2962" spans="1:47" x14ac:dyDescent="0.2">
      <c r="A2962">
        <v>2961</v>
      </c>
      <c r="B2962" t="s">
        <v>10647</v>
      </c>
      <c r="C2962" t="s">
        <v>1384</v>
      </c>
      <c r="D2962" t="s">
        <v>1079</v>
      </c>
      <c r="E2962" s="27">
        <v>41312</v>
      </c>
      <c r="F2962" t="s">
        <v>233</v>
      </c>
      <c r="G2962" s="27">
        <v>30388</v>
      </c>
      <c r="H2962">
        <v>33</v>
      </c>
      <c r="I2962" t="s">
        <v>244</v>
      </c>
      <c r="J2962" t="s">
        <v>250</v>
      </c>
      <c r="K2962">
        <v>0</v>
      </c>
      <c r="L2962">
        <v>5</v>
      </c>
      <c r="M2962">
        <v>0</v>
      </c>
      <c r="N2962">
        <v>0</v>
      </c>
      <c r="O2962">
        <v>0</v>
      </c>
      <c r="P2962">
        <v>0</v>
      </c>
      <c r="Q2962" s="28">
        <v>41312.525000000001</v>
      </c>
      <c r="R2962" s="28">
        <v>41313.354861111111</v>
      </c>
      <c r="S2962" t="s">
        <v>10648</v>
      </c>
      <c r="U2962" s="27">
        <v>41312</v>
      </c>
      <c r="V2962">
        <v>0</v>
      </c>
      <c r="W2962" t="s">
        <v>32</v>
      </c>
      <c r="X2962" t="s">
        <v>274</v>
      </c>
      <c r="Y2962">
        <v>1</v>
      </c>
      <c r="AA2962" t="s">
        <v>10649</v>
      </c>
      <c r="AB2962" t="s">
        <v>36</v>
      </c>
      <c r="AD2962" s="27">
        <v>41780</v>
      </c>
      <c r="AE2962" t="s">
        <v>10650</v>
      </c>
      <c r="AH2962">
        <v>0</v>
      </c>
      <c r="AN2962" t="s">
        <v>238</v>
      </c>
      <c r="AO2962">
        <v>6</v>
      </c>
      <c r="AP2962" t="s">
        <v>246</v>
      </c>
      <c r="AQ2962" s="27">
        <v>41312</v>
      </c>
      <c r="AR2962" t="s">
        <v>240</v>
      </c>
      <c r="AS2962">
        <v>5</v>
      </c>
      <c r="AT2962" t="s">
        <v>246</v>
      </c>
      <c r="AU2962" s="27">
        <v>41312</v>
      </c>
    </row>
    <row r="2963" spans="1:47" x14ac:dyDescent="0.2">
      <c r="A2963">
        <v>2962</v>
      </c>
      <c r="B2963" t="s">
        <v>10651</v>
      </c>
      <c r="C2963" t="s">
        <v>803</v>
      </c>
      <c r="D2963" t="s">
        <v>266</v>
      </c>
      <c r="E2963" s="27">
        <v>41515</v>
      </c>
      <c r="F2963" t="s">
        <v>233</v>
      </c>
      <c r="G2963" s="27">
        <v>27774</v>
      </c>
      <c r="H2963">
        <v>40</v>
      </c>
      <c r="I2963" t="s">
        <v>244</v>
      </c>
      <c r="J2963" t="s">
        <v>250</v>
      </c>
      <c r="K2963">
        <v>0</v>
      </c>
      <c r="L2963">
        <v>1</v>
      </c>
      <c r="M2963">
        <v>0</v>
      </c>
      <c r="N2963">
        <v>0</v>
      </c>
      <c r="O2963">
        <v>1</v>
      </c>
      <c r="P2963">
        <v>-1</v>
      </c>
      <c r="Q2963" s="28">
        <v>41514.275000000001</v>
      </c>
      <c r="R2963" s="28">
        <v>41515.331250000003</v>
      </c>
      <c r="S2963" t="s">
        <v>10652</v>
      </c>
      <c r="T2963" s="27">
        <v>41513</v>
      </c>
      <c r="V2963">
        <v>2</v>
      </c>
      <c r="W2963" t="s">
        <v>36</v>
      </c>
      <c r="X2963" t="s">
        <v>279</v>
      </c>
      <c r="Y2963">
        <v>0</v>
      </c>
      <c r="AB2963" t="s">
        <v>237</v>
      </c>
      <c r="AH2963">
        <v>0</v>
      </c>
      <c r="AN2963" t="s">
        <v>238</v>
      </c>
      <c r="AO2963">
        <v>2</v>
      </c>
      <c r="AP2963" t="s">
        <v>239</v>
      </c>
      <c r="AQ2963" s="27">
        <v>41515</v>
      </c>
      <c r="AR2963" t="s">
        <v>240</v>
      </c>
      <c r="AS2963">
        <v>1</v>
      </c>
      <c r="AT2963" t="s">
        <v>239</v>
      </c>
      <c r="AU2963" s="27">
        <v>41515</v>
      </c>
    </row>
    <row r="2964" spans="1:47" x14ac:dyDescent="0.2">
      <c r="A2964">
        <v>2963</v>
      </c>
      <c r="B2964" t="s">
        <v>10653</v>
      </c>
      <c r="C2964" t="s">
        <v>3130</v>
      </c>
      <c r="D2964" t="s">
        <v>10654</v>
      </c>
      <c r="E2964" s="27">
        <v>41550</v>
      </c>
      <c r="F2964" t="s">
        <v>233</v>
      </c>
      <c r="G2964" s="27">
        <v>29762</v>
      </c>
      <c r="H2964">
        <v>34</v>
      </c>
      <c r="I2964" t="s">
        <v>244</v>
      </c>
      <c r="J2964" t="s">
        <v>245</v>
      </c>
      <c r="K2964">
        <v>0</v>
      </c>
      <c r="L2964">
        <v>4</v>
      </c>
      <c r="M2964">
        <v>0</v>
      </c>
      <c r="N2964">
        <v>0</v>
      </c>
      <c r="O2964">
        <v>0</v>
      </c>
      <c r="P2964">
        <v>-1</v>
      </c>
      <c r="Q2964" s="28">
        <v>41549.320833333331</v>
      </c>
      <c r="R2964" s="28">
        <v>41577.385416666664</v>
      </c>
      <c r="S2964" t="s">
        <v>10655</v>
      </c>
      <c r="T2964" s="27">
        <v>41549</v>
      </c>
      <c r="V2964">
        <v>1</v>
      </c>
      <c r="W2964" t="s">
        <v>32</v>
      </c>
      <c r="X2964" t="s">
        <v>261</v>
      </c>
      <c r="Y2964">
        <v>0</v>
      </c>
      <c r="AB2964" t="s">
        <v>237</v>
      </c>
      <c r="AH2964">
        <v>0</v>
      </c>
      <c r="AN2964" t="s">
        <v>238</v>
      </c>
      <c r="AO2964">
        <v>3</v>
      </c>
      <c r="AP2964" t="s">
        <v>239</v>
      </c>
      <c r="AQ2964" s="27">
        <v>41550</v>
      </c>
      <c r="AR2964" t="s">
        <v>240</v>
      </c>
      <c r="AS2964">
        <v>4</v>
      </c>
      <c r="AT2964" t="s">
        <v>239</v>
      </c>
      <c r="AU2964" s="27">
        <v>41550</v>
      </c>
    </row>
    <row r="2965" spans="1:47" x14ac:dyDescent="0.2">
      <c r="A2965">
        <v>2964</v>
      </c>
      <c r="B2965" t="s">
        <v>10656</v>
      </c>
      <c r="C2965" t="s">
        <v>602</v>
      </c>
      <c r="D2965" t="s">
        <v>10657</v>
      </c>
      <c r="E2965" s="27">
        <v>41813</v>
      </c>
      <c r="F2965" t="s">
        <v>233</v>
      </c>
      <c r="G2965" s="27">
        <v>34255</v>
      </c>
      <c r="H2965">
        <v>22</v>
      </c>
      <c r="I2965" t="s">
        <v>259</v>
      </c>
      <c r="J2965" t="s">
        <v>245</v>
      </c>
      <c r="K2965">
        <v>0</v>
      </c>
      <c r="L2965">
        <v>2</v>
      </c>
      <c r="M2965">
        <v>0</v>
      </c>
      <c r="N2965">
        <v>0</v>
      </c>
      <c r="O2965">
        <v>1</v>
      </c>
      <c r="P2965">
        <v>-1</v>
      </c>
      <c r="Q2965" s="28">
        <v>41812.532638888886</v>
      </c>
      <c r="R2965" s="28">
        <v>41849.229861111111</v>
      </c>
      <c r="S2965" t="s">
        <v>10658</v>
      </c>
      <c r="T2965" s="27">
        <v>41812</v>
      </c>
      <c r="V2965">
        <v>1</v>
      </c>
      <c r="W2965" t="s">
        <v>32</v>
      </c>
      <c r="X2965" t="s">
        <v>359</v>
      </c>
      <c r="Y2965">
        <v>1</v>
      </c>
      <c r="AA2965" t="s">
        <v>10659</v>
      </c>
      <c r="AB2965" t="s">
        <v>32</v>
      </c>
      <c r="AD2965" s="27">
        <v>41815</v>
      </c>
      <c r="AE2965" t="s">
        <v>2254</v>
      </c>
      <c r="AH2965">
        <v>0</v>
      </c>
      <c r="AN2965" t="s">
        <v>238</v>
      </c>
      <c r="AO2965">
        <v>3</v>
      </c>
      <c r="AP2965" t="s">
        <v>239</v>
      </c>
      <c r="AQ2965" s="27">
        <v>41813</v>
      </c>
      <c r="AR2965" t="s">
        <v>240</v>
      </c>
      <c r="AS2965">
        <v>2</v>
      </c>
      <c r="AT2965" t="s">
        <v>239</v>
      </c>
      <c r="AU2965" s="27">
        <v>41813</v>
      </c>
    </row>
    <row r="2966" spans="1:47" x14ac:dyDescent="0.2">
      <c r="A2966">
        <v>2965</v>
      </c>
      <c r="B2966" t="s">
        <v>10660</v>
      </c>
      <c r="C2966" t="s">
        <v>10661</v>
      </c>
      <c r="D2966" t="s">
        <v>10662</v>
      </c>
      <c r="E2966" s="27">
        <v>41321</v>
      </c>
      <c r="F2966" t="s">
        <v>233</v>
      </c>
      <c r="G2966" s="27">
        <v>32101</v>
      </c>
      <c r="H2966">
        <v>28</v>
      </c>
      <c r="I2966" t="s">
        <v>244</v>
      </c>
      <c r="J2966" t="s">
        <v>353</v>
      </c>
      <c r="K2966">
        <v>0</v>
      </c>
      <c r="L2966">
        <v>5</v>
      </c>
      <c r="M2966">
        <v>0</v>
      </c>
      <c r="N2966">
        <v>0</v>
      </c>
      <c r="O2966">
        <v>3</v>
      </c>
      <c r="P2966">
        <v>-1</v>
      </c>
      <c r="Q2966" s="28">
        <v>41320.29791666667</v>
      </c>
      <c r="R2966" s="28">
        <v>41321.052777777775</v>
      </c>
      <c r="S2966" t="s">
        <v>10663</v>
      </c>
      <c r="U2966" s="27">
        <v>41320</v>
      </c>
      <c r="V2966">
        <v>1</v>
      </c>
      <c r="W2966" t="s">
        <v>36</v>
      </c>
      <c r="X2966" t="s">
        <v>274</v>
      </c>
      <c r="Y2966">
        <v>0</v>
      </c>
      <c r="AB2966" t="s">
        <v>237</v>
      </c>
      <c r="AH2966">
        <v>0</v>
      </c>
      <c r="AN2966" t="s">
        <v>238</v>
      </c>
      <c r="AO2966">
        <v>5</v>
      </c>
      <c r="AP2966" t="s">
        <v>246</v>
      </c>
      <c r="AQ2966" s="27">
        <v>41321</v>
      </c>
      <c r="AR2966" t="s">
        <v>240</v>
      </c>
      <c r="AS2966">
        <v>5</v>
      </c>
      <c r="AT2966" t="s">
        <v>246</v>
      </c>
      <c r="AU2966" s="27">
        <v>41321</v>
      </c>
    </row>
    <row r="2967" spans="1:47" x14ac:dyDescent="0.2">
      <c r="A2967">
        <v>2966</v>
      </c>
      <c r="B2967" t="s">
        <v>10664</v>
      </c>
      <c r="C2967" t="s">
        <v>918</v>
      </c>
      <c r="D2967" t="s">
        <v>1569</v>
      </c>
      <c r="E2967" s="27">
        <v>41704</v>
      </c>
      <c r="F2967" t="s">
        <v>233</v>
      </c>
      <c r="G2967" s="27">
        <v>34585</v>
      </c>
      <c r="H2967">
        <v>21</v>
      </c>
      <c r="I2967" t="s">
        <v>259</v>
      </c>
      <c r="J2967" t="s">
        <v>245</v>
      </c>
      <c r="K2967">
        <v>0</v>
      </c>
      <c r="L2967">
        <v>3</v>
      </c>
      <c r="M2967">
        <v>0</v>
      </c>
      <c r="N2967">
        <v>0</v>
      </c>
      <c r="O2967">
        <v>0</v>
      </c>
      <c r="W2967" t="s">
        <v>237</v>
      </c>
      <c r="Y2967">
        <v>-1</v>
      </c>
      <c r="AB2967" t="s">
        <v>237</v>
      </c>
      <c r="AH2967">
        <v>0</v>
      </c>
      <c r="AN2967" t="s">
        <v>238</v>
      </c>
      <c r="AO2967">
        <v>6</v>
      </c>
      <c r="AP2967" t="s">
        <v>246</v>
      </c>
      <c r="AQ2967" s="27">
        <v>41704</v>
      </c>
      <c r="AR2967" t="s">
        <v>240</v>
      </c>
      <c r="AS2967">
        <v>3</v>
      </c>
      <c r="AT2967" t="s">
        <v>239</v>
      </c>
      <c r="AU2967" s="27">
        <v>41704</v>
      </c>
    </row>
    <row r="2968" spans="1:47" x14ac:dyDescent="0.2">
      <c r="A2968">
        <v>2967</v>
      </c>
      <c r="B2968" t="s">
        <v>10665</v>
      </c>
      <c r="C2968" t="s">
        <v>1119</v>
      </c>
      <c r="D2968" t="s">
        <v>10666</v>
      </c>
      <c r="E2968" s="27">
        <v>41926</v>
      </c>
      <c r="F2968" t="s">
        <v>233</v>
      </c>
      <c r="G2968" s="27">
        <v>34354</v>
      </c>
      <c r="H2968">
        <v>22</v>
      </c>
      <c r="I2968" t="s">
        <v>259</v>
      </c>
      <c r="J2968" t="s">
        <v>250</v>
      </c>
      <c r="K2968">
        <v>0</v>
      </c>
      <c r="L2968">
        <v>10</v>
      </c>
      <c r="M2968">
        <v>0</v>
      </c>
      <c r="N2968">
        <v>1</v>
      </c>
      <c r="O2968">
        <v>4</v>
      </c>
      <c r="P2968">
        <v>-1</v>
      </c>
      <c r="Q2968" s="28">
        <v>41925.429861111108</v>
      </c>
      <c r="R2968" s="28">
        <v>41929.368750000001</v>
      </c>
      <c r="S2968" t="s">
        <v>10667</v>
      </c>
      <c r="U2968" s="27">
        <v>41925</v>
      </c>
      <c r="V2968">
        <v>1</v>
      </c>
      <c r="W2968" t="s">
        <v>32</v>
      </c>
      <c r="X2968" t="s">
        <v>274</v>
      </c>
      <c r="Y2968">
        <v>0</v>
      </c>
      <c r="AB2968" t="s">
        <v>237</v>
      </c>
      <c r="AH2968">
        <v>0</v>
      </c>
      <c r="AN2968" t="s">
        <v>238</v>
      </c>
      <c r="AO2968">
        <v>9</v>
      </c>
      <c r="AP2968" t="s">
        <v>269</v>
      </c>
      <c r="AQ2968" s="27">
        <v>41926</v>
      </c>
      <c r="AR2968" t="s">
        <v>240</v>
      </c>
      <c r="AS2968">
        <v>10</v>
      </c>
      <c r="AT2968" t="s">
        <v>269</v>
      </c>
      <c r="AU2968" s="27">
        <v>41926</v>
      </c>
    </row>
    <row r="2969" spans="1:47" x14ac:dyDescent="0.2">
      <c r="A2969">
        <v>2968</v>
      </c>
      <c r="B2969" t="s">
        <v>10668</v>
      </c>
      <c r="C2969" t="s">
        <v>10669</v>
      </c>
      <c r="D2969" t="s">
        <v>570</v>
      </c>
      <c r="E2969" s="27">
        <v>41498</v>
      </c>
      <c r="F2969" t="s">
        <v>233</v>
      </c>
      <c r="G2969" s="27">
        <v>30950</v>
      </c>
      <c r="H2969">
        <v>31</v>
      </c>
      <c r="I2969" t="s">
        <v>244</v>
      </c>
      <c r="J2969" t="s">
        <v>250</v>
      </c>
      <c r="K2969">
        <v>0</v>
      </c>
      <c r="L2969">
        <v>3</v>
      </c>
      <c r="M2969">
        <v>0</v>
      </c>
      <c r="N2969">
        <v>0</v>
      </c>
      <c r="O2969">
        <v>4</v>
      </c>
      <c r="P2969">
        <v>-1</v>
      </c>
      <c r="Q2969" s="28">
        <v>41497.063888888886</v>
      </c>
      <c r="R2969" s="28">
        <v>41498.082638888889</v>
      </c>
      <c r="S2969" t="s">
        <v>10670</v>
      </c>
      <c r="T2969" s="27">
        <v>41497</v>
      </c>
      <c r="V2969">
        <v>1</v>
      </c>
      <c r="W2969" t="s">
        <v>36</v>
      </c>
      <c r="X2969" t="s">
        <v>1265</v>
      </c>
      <c r="Y2969">
        <v>1</v>
      </c>
      <c r="AA2969" t="s">
        <v>10671</v>
      </c>
      <c r="AB2969" t="s">
        <v>36</v>
      </c>
      <c r="AD2969" s="27">
        <v>41625</v>
      </c>
      <c r="AE2969" t="s">
        <v>600</v>
      </c>
      <c r="AH2969">
        <v>0</v>
      </c>
      <c r="AN2969" t="s">
        <v>238</v>
      </c>
      <c r="AO2969">
        <v>2</v>
      </c>
      <c r="AP2969" t="s">
        <v>239</v>
      </c>
      <c r="AQ2969" s="27">
        <v>41498</v>
      </c>
      <c r="AR2969" t="s">
        <v>240</v>
      </c>
      <c r="AS2969">
        <v>3</v>
      </c>
      <c r="AT2969" t="s">
        <v>239</v>
      </c>
      <c r="AU2969" s="27">
        <v>41498</v>
      </c>
    </row>
    <row r="2970" spans="1:47" x14ac:dyDescent="0.2">
      <c r="A2970">
        <v>2969</v>
      </c>
      <c r="B2970" t="s">
        <v>10672</v>
      </c>
      <c r="C2970" t="s">
        <v>8694</v>
      </c>
      <c r="D2970" t="s">
        <v>7805</v>
      </c>
      <c r="E2970" s="27">
        <v>41760</v>
      </c>
      <c r="F2970" t="s">
        <v>233</v>
      </c>
      <c r="G2970" s="27">
        <v>20777</v>
      </c>
      <c r="H2970">
        <v>59</v>
      </c>
      <c r="I2970" t="s">
        <v>234</v>
      </c>
      <c r="J2970" t="s">
        <v>245</v>
      </c>
      <c r="K2970">
        <v>0</v>
      </c>
      <c r="L2970">
        <v>1</v>
      </c>
      <c r="M2970">
        <v>0</v>
      </c>
      <c r="N2970">
        <v>0</v>
      </c>
      <c r="O2970">
        <v>3</v>
      </c>
      <c r="P2970">
        <v>0</v>
      </c>
      <c r="Q2970" s="28">
        <v>41760.185416666667</v>
      </c>
      <c r="R2970" s="28">
        <v>41761.48541666667</v>
      </c>
      <c r="S2970" t="s">
        <v>10673</v>
      </c>
      <c r="T2970" s="27">
        <v>41760</v>
      </c>
      <c r="V2970">
        <v>0</v>
      </c>
      <c r="W2970" t="s">
        <v>36</v>
      </c>
      <c r="X2970" t="s">
        <v>263</v>
      </c>
      <c r="Y2970">
        <v>1</v>
      </c>
      <c r="AA2970" t="s">
        <v>10674</v>
      </c>
      <c r="AB2970" t="s">
        <v>36</v>
      </c>
      <c r="AC2970">
        <v>0</v>
      </c>
      <c r="AD2970" s="27">
        <v>41992</v>
      </c>
      <c r="AE2970" t="s">
        <v>279</v>
      </c>
      <c r="AF2970" s="27">
        <v>41992</v>
      </c>
      <c r="AG2970" s="27">
        <v>42007</v>
      </c>
      <c r="AH2970">
        <v>1</v>
      </c>
      <c r="AJ2970" t="s">
        <v>10674</v>
      </c>
      <c r="AK2970" t="s">
        <v>462</v>
      </c>
      <c r="AL2970" s="27">
        <v>41992</v>
      </c>
      <c r="AM2970" t="s">
        <v>279</v>
      </c>
      <c r="AN2970" t="s">
        <v>238</v>
      </c>
      <c r="AO2970">
        <v>1</v>
      </c>
      <c r="AP2970" t="s">
        <v>239</v>
      </c>
      <c r="AQ2970" s="27">
        <v>41760</v>
      </c>
      <c r="AR2970" t="s">
        <v>240</v>
      </c>
      <c r="AS2970">
        <v>1</v>
      </c>
      <c r="AT2970" t="s">
        <v>239</v>
      </c>
      <c r="AU2970" s="27">
        <v>41760</v>
      </c>
    </row>
    <row r="2971" spans="1:47" x14ac:dyDescent="0.2">
      <c r="A2971">
        <v>2970</v>
      </c>
      <c r="B2971" t="s">
        <v>10675</v>
      </c>
      <c r="C2971" t="s">
        <v>1832</v>
      </c>
      <c r="D2971" t="s">
        <v>10676</v>
      </c>
      <c r="E2971" s="27">
        <v>41315</v>
      </c>
      <c r="F2971" t="s">
        <v>233</v>
      </c>
      <c r="G2971" s="27">
        <v>28863</v>
      </c>
      <c r="H2971">
        <v>37</v>
      </c>
      <c r="I2971" t="s">
        <v>244</v>
      </c>
      <c r="J2971" t="s">
        <v>3068</v>
      </c>
      <c r="K2971">
        <v>0</v>
      </c>
      <c r="L2971">
        <v>2</v>
      </c>
      <c r="M2971">
        <v>0</v>
      </c>
      <c r="N2971">
        <v>0</v>
      </c>
      <c r="O2971">
        <v>0</v>
      </c>
      <c r="P2971">
        <v>-1</v>
      </c>
      <c r="Q2971" s="28">
        <v>41314.491666666669</v>
      </c>
      <c r="R2971" s="28">
        <v>41315.355555555558</v>
      </c>
      <c r="S2971" t="s">
        <v>10677</v>
      </c>
      <c r="T2971" s="27">
        <v>41314</v>
      </c>
      <c r="V2971">
        <v>1</v>
      </c>
      <c r="W2971" t="s">
        <v>32</v>
      </c>
      <c r="X2971" t="s">
        <v>10678</v>
      </c>
      <c r="Y2971">
        <v>0</v>
      </c>
      <c r="AB2971" t="s">
        <v>237</v>
      </c>
      <c r="AH2971">
        <v>0</v>
      </c>
      <c r="AN2971" t="s">
        <v>238</v>
      </c>
      <c r="AO2971">
        <v>1</v>
      </c>
      <c r="AP2971" t="s">
        <v>239</v>
      </c>
      <c r="AQ2971" s="27">
        <v>41315</v>
      </c>
      <c r="AR2971" t="s">
        <v>240</v>
      </c>
      <c r="AS2971">
        <v>2</v>
      </c>
      <c r="AT2971" t="s">
        <v>239</v>
      </c>
      <c r="AU2971" s="27">
        <v>41315</v>
      </c>
    </row>
    <row r="2972" spans="1:47" x14ac:dyDescent="0.2">
      <c r="A2972">
        <v>2971</v>
      </c>
      <c r="B2972" t="s">
        <v>10679</v>
      </c>
      <c r="C2972" t="s">
        <v>10680</v>
      </c>
      <c r="D2972" t="s">
        <v>10681</v>
      </c>
      <c r="E2972" s="27">
        <v>41834</v>
      </c>
      <c r="F2972" t="s">
        <v>294</v>
      </c>
      <c r="G2972" s="27">
        <v>27296</v>
      </c>
      <c r="H2972">
        <v>41</v>
      </c>
      <c r="I2972" t="s">
        <v>244</v>
      </c>
      <c r="J2972" t="s">
        <v>245</v>
      </c>
      <c r="K2972">
        <v>0</v>
      </c>
      <c r="L2972">
        <v>1</v>
      </c>
      <c r="M2972">
        <v>0</v>
      </c>
      <c r="N2972">
        <v>0</v>
      </c>
      <c r="O2972">
        <v>1</v>
      </c>
      <c r="P2972">
        <v>0</v>
      </c>
      <c r="Q2972" s="28">
        <v>41834.117361111108</v>
      </c>
      <c r="R2972" s="28">
        <v>41834.31527777778</v>
      </c>
      <c r="S2972" t="s">
        <v>10682</v>
      </c>
      <c r="U2972" s="27">
        <v>41834</v>
      </c>
      <c r="V2972">
        <v>0</v>
      </c>
      <c r="W2972" t="s">
        <v>32</v>
      </c>
      <c r="X2972" t="s">
        <v>274</v>
      </c>
      <c r="Y2972">
        <v>0</v>
      </c>
      <c r="AB2972" t="s">
        <v>237</v>
      </c>
      <c r="AH2972">
        <v>0</v>
      </c>
      <c r="AN2972" t="s">
        <v>238</v>
      </c>
      <c r="AO2972">
        <v>1</v>
      </c>
      <c r="AP2972" t="s">
        <v>239</v>
      </c>
      <c r="AQ2972" s="27">
        <v>41834</v>
      </c>
      <c r="AR2972" t="s">
        <v>240</v>
      </c>
      <c r="AS2972">
        <v>1</v>
      </c>
      <c r="AT2972" t="s">
        <v>239</v>
      </c>
      <c r="AU2972" s="27">
        <v>41834</v>
      </c>
    </row>
    <row r="2973" spans="1:47" x14ac:dyDescent="0.2">
      <c r="A2973">
        <v>2972</v>
      </c>
      <c r="B2973" t="s">
        <v>10683</v>
      </c>
      <c r="C2973" t="s">
        <v>10684</v>
      </c>
      <c r="D2973" t="s">
        <v>4936</v>
      </c>
      <c r="E2973" s="27">
        <v>41693</v>
      </c>
      <c r="F2973" t="s">
        <v>233</v>
      </c>
      <c r="G2973" s="27">
        <v>24074</v>
      </c>
      <c r="H2973">
        <v>50</v>
      </c>
      <c r="I2973" t="s">
        <v>234</v>
      </c>
      <c r="J2973" t="s">
        <v>250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-1</v>
      </c>
      <c r="Q2973" s="28">
        <v>41692.064583333333</v>
      </c>
      <c r="R2973" s="28">
        <v>41694.086111111108</v>
      </c>
      <c r="S2973" t="s">
        <v>10685</v>
      </c>
      <c r="T2973" s="27">
        <v>41692</v>
      </c>
      <c r="V2973">
        <v>1</v>
      </c>
      <c r="W2973" t="s">
        <v>32</v>
      </c>
      <c r="X2973" t="s">
        <v>729</v>
      </c>
      <c r="Y2973">
        <v>0</v>
      </c>
      <c r="AB2973" t="s">
        <v>237</v>
      </c>
      <c r="AH2973">
        <v>0</v>
      </c>
      <c r="AN2973" t="s">
        <v>238</v>
      </c>
      <c r="AO2973">
        <v>1</v>
      </c>
      <c r="AP2973" t="s">
        <v>239</v>
      </c>
      <c r="AQ2973" s="27">
        <v>41693</v>
      </c>
      <c r="AR2973" t="s">
        <v>240</v>
      </c>
      <c r="AS2973">
        <v>1</v>
      </c>
      <c r="AT2973" t="s">
        <v>239</v>
      </c>
      <c r="AU2973" s="27">
        <v>41693</v>
      </c>
    </row>
    <row r="2974" spans="1:47" x14ac:dyDescent="0.2">
      <c r="A2974">
        <v>2973</v>
      </c>
      <c r="B2974" t="s">
        <v>10686</v>
      </c>
      <c r="C2974" t="s">
        <v>5012</v>
      </c>
      <c r="D2974" t="s">
        <v>10687</v>
      </c>
      <c r="E2974" s="27">
        <v>41354</v>
      </c>
      <c r="F2974" t="s">
        <v>294</v>
      </c>
      <c r="G2974" s="27">
        <v>34628</v>
      </c>
      <c r="H2974">
        <v>21</v>
      </c>
      <c r="I2974" t="s">
        <v>259</v>
      </c>
      <c r="J2974" t="s">
        <v>22</v>
      </c>
      <c r="K2974">
        <v>0</v>
      </c>
      <c r="L2974">
        <v>4</v>
      </c>
      <c r="M2974">
        <v>0</v>
      </c>
      <c r="N2974">
        <v>0</v>
      </c>
      <c r="O2974">
        <v>2</v>
      </c>
      <c r="P2974">
        <v>244</v>
      </c>
      <c r="Q2974" s="28">
        <v>41598.222222222219</v>
      </c>
      <c r="R2974" s="28">
        <v>41624.504166666666</v>
      </c>
      <c r="S2974" t="s">
        <v>10688</v>
      </c>
      <c r="T2974" s="27">
        <v>41285</v>
      </c>
      <c r="V2974">
        <v>69</v>
      </c>
      <c r="W2974" t="s">
        <v>32</v>
      </c>
      <c r="X2974" t="s">
        <v>2223</v>
      </c>
      <c r="Y2974">
        <v>1</v>
      </c>
      <c r="AA2974" t="s">
        <v>10689</v>
      </c>
      <c r="AB2974" t="s">
        <v>32</v>
      </c>
      <c r="AD2974" s="27">
        <v>41830</v>
      </c>
      <c r="AE2974" t="s">
        <v>10690</v>
      </c>
      <c r="AH2974">
        <v>0</v>
      </c>
      <c r="AN2974" t="s">
        <v>238</v>
      </c>
      <c r="AO2974">
        <v>6</v>
      </c>
      <c r="AP2974" t="s">
        <v>246</v>
      </c>
      <c r="AQ2974" s="27">
        <v>41354</v>
      </c>
      <c r="AR2974" t="s">
        <v>240</v>
      </c>
      <c r="AS2974">
        <v>4</v>
      </c>
      <c r="AT2974" t="s">
        <v>239</v>
      </c>
      <c r="AU2974" s="27">
        <v>41354</v>
      </c>
    </row>
    <row r="2975" spans="1:47" x14ac:dyDescent="0.2">
      <c r="A2975">
        <v>2974</v>
      </c>
      <c r="B2975" t="s">
        <v>10691</v>
      </c>
      <c r="C2975" t="s">
        <v>602</v>
      </c>
      <c r="D2975" t="s">
        <v>1300</v>
      </c>
      <c r="E2975" s="27">
        <v>41487</v>
      </c>
      <c r="F2975" t="s">
        <v>233</v>
      </c>
      <c r="G2975" s="27">
        <v>21431</v>
      </c>
      <c r="H2975">
        <v>57</v>
      </c>
      <c r="I2975" t="s">
        <v>234</v>
      </c>
      <c r="J2975" t="s">
        <v>250</v>
      </c>
      <c r="K2975">
        <v>0</v>
      </c>
      <c r="L2975">
        <v>5</v>
      </c>
      <c r="M2975">
        <v>0</v>
      </c>
      <c r="N2975">
        <v>0</v>
      </c>
      <c r="O2975">
        <v>8</v>
      </c>
      <c r="P2975">
        <v>-1</v>
      </c>
      <c r="Q2975" s="28">
        <v>41486.245833333334</v>
      </c>
      <c r="R2975" s="28">
        <v>41586.149305555555</v>
      </c>
      <c r="S2975" t="s">
        <v>10692</v>
      </c>
      <c r="T2975" s="27">
        <v>41486</v>
      </c>
      <c r="V2975">
        <v>1</v>
      </c>
      <c r="W2975" t="s">
        <v>32</v>
      </c>
      <c r="X2975" t="s">
        <v>252</v>
      </c>
      <c r="Y2975">
        <v>1</v>
      </c>
      <c r="AA2975" t="s">
        <v>10693</v>
      </c>
      <c r="AB2975" t="s">
        <v>32</v>
      </c>
      <c r="AC2975">
        <v>0</v>
      </c>
      <c r="AD2975" s="27">
        <v>41588</v>
      </c>
      <c r="AE2975" t="s">
        <v>10694</v>
      </c>
      <c r="AF2975" s="27">
        <v>41588</v>
      </c>
      <c r="AG2975" s="27">
        <v>41773</v>
      </c>
      <c r="AH2975">
        <v>1</v>
      </c>
      <c r="AJ2975" t="s">
        <v>10693</v>
      </c>
      <c r="AK2975" t="s">
        <v>312</v>
      </c>
      <c r="AL2975" s="27">
        <v>41588</v>
      </c>
      <c r="AM2975" t="s">
        <v>313</v>
      </c>
      <c r="AN2975" t="s">
        <v>238</v>
      </c>
      <c r="AO2975">
        <v>2</v>
      </c>
      <c r="AP2975" t="s">
        <v>239</v>
      </c>
      <c r="AQ2975" s="27">
        <v>41487</v>
      </c>
      <c r="AR2975" t="s">
        <v>240</v>
      </c>
      <c r="AS2975">
        <v>5</v>
      </c>
      <c r="AT2975" t="s">
        <v>246</v>
      </c>
      <c r="AU2975" s="27">
        <v>41487</v>
      </c>
    </row>
    <row r="2976" spans="1:47" x14ac:dyDescent="0.2">
      <c r="A2976">
        <v>2975</v>
      </c>
      <c r="B2976" t="s">
        <v>10695</v>
      </c>
      <c r="C2976" t="s">
        <v>352</v>
      </c>
      <c r="D2976" t="s">
        <v>10696</v>
      </c>
      <c r="E2976" s="27">
        <v>41989</v>
      </c>
      <c r="F2976" t="s">
        <v>233</v>
      </c>
      <c r="G2976" s="27">
        <v>29428</v>
      </c>
      <c r="H2976">
        <v>35</v>
      </c>
      <c r="I2976" t="s">
        <v>244</v>
      </c>
      <c r="J2976" t="s">
        <v>245</v>
      </c>
      <c r="K2976">
        <v>0</v>
      </c>
      <c r="L2976">
        <v>3</v>
      </c>
      <c r="M2976">
        <v>0</v>
      </c>
      <c r="N2976">
        <v>0</v>
      </c>
      <c r="O2976">
        <v>1</v>
      </c>
      <c r="P2976">
        <v>-47</v>
      </c>
      <c r="Q2976" s="28">
        <v>41942.487500000003</v>
      </c>
      <c r="R2976" s="28">
        <v>41944.073611111111</v>
      </c>
      <c r="S2976" t="s">
        <v>10697</v>
      </c>
      <c r="T2976" s="27">
        <v>41942</v>
      </c>
      <c r="V2976">
        <v>47</v>
      </c>
      <c r="W2976" t="s">
        <v>36</v>
      </c>
      <c r="X2976" t="s">
        <v>2796</v>
      </c>
      <c r="Y2976">
        <v>0</v>
      </c>
      <c r="AB2976" t="s">
        <v>237</v>
      </c>
      <c r="AH2976">
        <v>0</v>
      </c>
      <c r="AN2976" t="s">
        <v>238</v>
      </c>
      <c r="AO2976">
        <v>4</v>
      </c>
      <c r="AP2976" t="s">
        <v>239</v>
      </c>
      <c r="AQ2976" s="27">
        <v>41989</v>
      </c>
      <c r="AR2976" t="s">
        <v>240</v>
      </c>
      <c r="AS2976">
        <v>3</v>
      </c>
      <c r="AT2976" t="s">
        <v>239</v>
      </c>
      <c r="AU2976" s="27">
        <v>41989</v>
      </c>
    </row>
    <row r="2977" spans="1:47" x14ac:dyDescent="0.2">
      <c r="A2977">
        <v>2976</v>
      </c>
      <c r="B2977" t="s">
        <v>10698</v>
      </c>
      <c r="C2977" t="s">
        <v>10699</v>
      </c>
      <c r="D2977" t="s">
        <v>10700</v>
      </c>
      <c r="E2977" s="27">
        <v>41380</v>
      </c>
      <c r="F2977" t="s">
        <v>233</v>
      </c>
      <c r="G2977" s="27">
        <v>30877</v>
      </c>
      <c r="H2977">
        <v>31</v>
      </c>
      <c r="I2977" t="s">
        <v>244</v>
      </c>
      <c r="J2977" t="s">
        <v>250</v>
      </c>
      <c r="K2977">
        <v>0</v>
      </c>
      <c r="L2977">
        <v>5</v>
      </c>
      <c r="M2977">
        <v>0</v>
      </c>
      <c r="N2977">
        <v>0</v>
      </c>
      <c r="O2977">
        <v>5</v>
      </c>
      <c r="P2977">
        <v>-1</v>
      </c>
      <c r="Q2977" s="28">
        <v>41379.408333333333</v>
      </c>
      <c r="R2977" s="28">
        <v>41380.32708333333</v>
      </c>
      <c r="S2977" t="s">
        <v>10701</v>
      </c>
      <c r="T2977" s="27">
        <v>41379</v>
      </c>
      <c r="V2977">
        <v>1</v>
      </c>
      <c r="W2977" t="s">
        <v>36</v>
      </c>
      <c r="X2977" t="s">
        <v>1265</v>
      </c>
      <c r="Y2977">
        <v>1</v>
      </c>
      <c r="AA2977" t="s">
        <v>10702</v>
      </c>
      <c r="AB2977" t="s">
        <v>32</v>
      </c>
      <c r="AC2977">
        <v>0</v>
      </c>
      <c r="AD2977" s="27">
        <v>42195</v>
      </c>
      <c r="AE2977" t="s">
        <v>371</v>
      </c>
      <c r="AF2977" s="27">
        <v>42195</v>
      </c>
      <c r="AG2977" s="27">
        <v>42198</v>
      </c>
      <c r="AH2977">
        <v>0</v>
      </c>
      <c r="AN2977" t="s">
        <v>238</v>
      </c>
      <c r="AO2977">
        <v>5</v>
      </c>
      <c r="AP2977" t="s">
        <v>246</v>
      </c>
      <c r="AQ2977" s="27">
        <v>41380</v>
      </c>
      <c r="AR2977" t="s">
        <v>240</v>
      </c>
      <c r="AS2977">
        <v>5</v>
      </c>
      <c r="AT2977" t="s">
        <v>246</v>
      </c>
      <c r="AU2977" s="27">
        <v>41380</v>
      </c>
    </row>
    <row r="2978" spans="1:47" x14ac:dyDescent="0.2">
      <c r="A2978">
        <v>2977</v>
      </c>
      <c r="B2978" t="s">
        <v>10703</v>
      </c>
      <c r="C2978" t="s">
        <v>8443</v>
      </c>
      <c r="D2978" t="s">
        <v>2610</v>
      </c>
      <c r="E2978" s="27">
        <v>41699</v>
      </c>
      <c r="F2978" t="s">
        <v>294</v>
      </c>
      <c r="G2978" s="27">
        <v>23769</v>
      </c>
      <c r="H2978">
        <v>51</v>
      </c>
      <c r="I2978" t="s">
        <v>234</v>
      </c>
      <c r="J2978" t="s">
        <v>250</v>
      </c>
      <c r="K2978">
        <v>0</v>
      </c>
      <c r="L2978">
        <v>7</v>
      </c>
      <c r="M2978">
        <v>0</v>
      </c>
      <c r="N2978">
        <v>0</v>
      </c>
      <c r="O2978">
        <v>1</v>
      </c>
      <c r="S2978" t="s">
        <v>10704</v>
      </c>
      <c r="T2978" s="27">
        <v>40440</v>
      </c>
      <c r="V2978">
        <v>1259</v>
      </c>
      <c r="W2978" t="s">
        <v>36</v>
      </c>
      <c r="X2978" t="s">
        <v>279</v>
      </c>
      <c r="Y2978">
        <v>0</v>
      </c>
      <c r="AB2978" t="s">
        <v>237</v>
      </c>
      <c r="AH2978">
        <v>0</v>
      </c>
      <c r="AN2978" t="s">
        <v>238</v>
      </c>
      <c r="AO2978">
        <v>2</v>
      </c>
      <c r="AP2978" t="s">
        <v>239</v>
      </c>
      <c r="AQ2978" s="27">
        <v>41699</v>
      </c>
      <c r="AR2978" t="s">
        <v>240</v>
      </c>
      <c r="AS2978">
        <v>7</v>
      </c>
      <c r="AT2978" t="s">
        <v>246</v>
      </c>
      <c r="AU2978" s="27">
        <v>41699</v>
      </c>
    </row>
    <row r="2979" spans="1:47" x14ac:dyDescent="0.2">
      <c r="A2979">
        <v>2978</v>
      </c>
      <c r="B2979" t="s">
        <v>10705</v>
      </c>
      <c r="C2979" t="s">
        <v>2381</v>
      </c>
      <c r="D2979" t="s">
        <v>10706</v>
      </c>
      <c r="E2979" s="27">
        <v>41565</v>
      </c>
      <c r="F2979" t="s">
        <v>233</v>
      </c>
      <c r="G2979" s="27">
        <v>34594</v>
      </c>
      <c r="H2979">
        <v>21</v>
      </c>
      <c r="I2979" t="s">
        <v>259</v>
      </c>
      <c r="J2979" t="s">
        <v>353</v>
      </c>
      <c r="K2979">
        <v>0</v>
      </c>
      <c r="L2979">
        <v>9</v>
      </c>
      <c r="M2979">
        <v>0</v>
      </c>
      <c r="N2979">
        <v>3</v>
      </c>
      <c r="O2979">
        <v>2</v>
      </c>
      <c r="P2979">
        <v>-1</v>
      </c>
      <c r="Q2979" s="28">
        <v>41564.307638888888</v>
      </c>
      <c r="R2979" s="28">
        <v>41947.261805555558</v>
      </c>
      <c r="S2979" t="s">
        <v>10707</v>
      </c>
      <c r="T2979" s="27">
        <v>41564</v>
      </c>
      <c r="V2979">
        <v>1</v>
      </c>
      <c r="W2979" t="s">
        <v>32</v>
      </c>
      <c r="X2979" t="s">
        <v>359</v>
      </c>
      <c r="Y2979">
        <v>0</v>
      </c>
      <c r="AB2979" t="s">
        <v>237</v>
      </c>
      <c r="AH2979">
        <v>0</v>
      </c>
      <c r="AN2979" t="s">
        <v>238</v>
      </c>
      <c r="AO2979">
        <v>9</v>
      </c>
      <c r="AP2979" t="s">
        <v>269</v>
      </c>
      <c r="AQ2979" s="27">
        <v>41565</v>
      </c>
      <c r="AR2979" t="s">
        <v>240</v>
      </c>
      <c r="AS2979">
        <v>9</v>
      </c>
      <c r="AT2979" t="s">
        <v>269</v>
      </c>
      <c r="AU2979" s="27">
        <v>41565</v>
      </c>
    </row>
    <row r="2980" spans="1:47" x14ac:dyDescent="0.2">
      <c r="A2980">
        <v>2979</v>
      </c>
      <c r="B2980" t="s">
        <v>10708</v>
      </c>
      <c r="C2980" t="s">
        <v>1991</v>
      </c>
      <c r="D2980" t="s">
        <v>357</v>
      </c>
      <c r="E2980" s="27">
        <v>41491</v>
      </c>
      <c r="F2980" t="s">
        <v>233</v>
      </c>
      <c r="G2980" s="27">
        <v>26291</v>
      </c>
      <c r="H2980">
        <v>44</v>
      </c>
      <c r="I2980" t="s">
        <v>244</v>
      </c>
      <c r="J2980" t="s">
        <v>250</v>
      </c>
      <c r="K2980">
        <v>0</v>
      </c>
      <c r="L2980">
        <v>8</v>
      </c>
      <c r="M2980">
        <v>0</v>
      </c>
      <c r="N2980">
        <v>0</v>
      </c>
      <c r="O2980">
        <v>9</v>
      </c>
      <c r="P2980">
        <v>-28</v>
      </c>
      <c r="Q2980" s="28">
        <v>41463.126388888886</v>
      </c>
      <c r="R2980" s="28">
        <v>41488.458333333336</v>
      </c>
      <c r="S2980" t="s">
        <v>10709</v>
      </c>
      <c r="T2980" s="27">
        <v>41463</v>
      </c>
      <c r="V2980">
        <v>28</v>
      </c>
      <c r="W2980" t="s">
        <v>32</v>
      </c>
      <c r="X2980" t="s">
        <v>359</v>
      </c>
      <c r="Y2980">
        <v>0</v>
      </c>
      <c r="AB2980" t="s">
        <v>237</v>
      </c>
      <c r="AH2980">
        <v>0</v>
      </c>
      <c r="AN2980" t="s">
        <v>238</v>
      </c>
      <c r="AO2980">
        <v>6</v>
      </c>
      <c r="AP2980" t="s">
        <v>246</v>
      </c>
      <c r="AQ2980" s="27">
        <v>41491</v>
      </c>
      <c r="AR2980" t="s">
        <v>240</v>
      </c>
      <c r="AS2980">
        <v>8</v>
      </c>
      <c r="AT2980" t="s">
        <v>269</v>
      </c>
      <c r="AU2980" s="27">
        <v>41491</v>
      </c>
    </row>
    <row r="2981" spans="1:47" x14ac:dyDescent="0.2">
      <c r="A2981">
        <v>2980</v>
      </c>
      <c r="B2981" t="s">
        <v>10710</v>
      </c>
      <c r="C2981" t="s">
        <v>2056</v>
      </c>
      <c r="D2981" t="s">
        <v>10711</v>
      </c>
      <c r="E2981" s="27">
        <v>41765</v>
      </c>
      <c r="F2981" t="s">
        <v>233</v>
      </c>
      <c r="G2981" s="27">
        <v>32273</v>
      </c>
      <c r="H2981">
        <v>27</v>
      </c>
      <c r="I2981" t="s">
        <v>244</v>
      </c>
      <c r="J2981" t="s">
        <v>250</v>
      </c>
      <c r="K2981">
        <v>0</v>
      </c>
      <c r="L2981">
        <v>4</v>
      </c>
      <c r="M2981">
        <v>0</v>
      </c>
      <c r="N2981">
        <v>0</v>
      </c>
      <c r="O2981">
        <v>1</v>
      </c>
      <c r="P2981">
        <v>0</v>
      </c>
      <c r="Q2981" s="28">
        <v>41765.540277777778</v>
      </c>
      <c r="R2981" s="28">
        <v>41765.375694444447</v>
      </c>
      <c r="S2981" t="s">
        <v>10712</v>
      </c>
      <c r="T2981" s="27">
        <v>41764</v>
      </c>
      <c r="V2981">
        <v>1</v>
      </c>
      <c r="W2981" t="s">
        <v>36</v>
      </c>
      <c r="X2981" t="s">
        <v>279</v>
      </c>
      <c r="Y2981">
        <v>0</v>
      </c>
      <c r="AB2981" t="s">
        <v>237</v>
      </c>
      <c r="AH2981">
        <v>0</v>
      </c>
      <c r="AN2981" t="s">
        <v>238</v>
      </c>
      <c r="AO2981">
        <v>3</v>
      </c>
      <c r="AP2981" t="s">
        <v>239</v>
      </c>
      <c r="AQ2981" s="27">
        <v>41765</v>
      </c>
      <c r="AR2981" t="s">
        <v>240</v>
      </c>
      <c r="AS2981">
        <v>4</v>
      </c>
      <c r="AT2981" t="s">
        <v>239</v>
      </c>
      <c r="AU2981" s="27">
        <v>41765</v>
      </c>
    </row>
    <row r="2982" spans="1:47" x14ac:dyDescent="0.2">
      <c r="A2982">
        <v>2981</v>
      </c>
      <c r="B2982" t="s">
        <v>10713</v>
      </c>
      <c r="C2982" t="s">
        <v>10714</v>
      </c>
      <c r="D2982" t="s">
        <v>10715</v>
      </c>
      <c r="E2982" s="27">
        <v>41808</v>
      </c>
      <c r="F2982" t="s">
        <v>233</v>
      </c>
      <c r="G2982" s="27">
        <v>28175</v>
      </c>
      <c r="H2982">
        <v>39</v>
      </c>
      <c r="I2982" t="s">
        <v>244</v>
      </c>
      <c r="J2982" t="s">
        <v>353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-1</v>
      </c>
      <c r="Q2982" s="28">
        <v>41807.362500000003</v>
      </c>
      <c r="R2982" s="28">
        <v>41808.092361111114</v>
      </c>
      <c r="S2982" t="s">
        <v>10716</v>
      </c>
      <c r="T2982" s="27">
        <v>41807</v>
      </c>
      <c r="V2982">
        <v>1</v>
      </c>
      <c r="W2982" t="s">
        <v>32</v>
      </c>
      <c r="X2982" t="s">
        <v>10717</v>
      </c>
      <c r="Y2982">
        <v>0</v>
      </c>
      <c r="AB2982" t="s">
        <v>237</v>
      </c>
      <c r="AH2982">
        <v>0</v>
      </c>
      <c r="AN2982" t="s">
        <v>238</v>
      </c>
      <c r="AO2982">
        <v>1</v>
      </c>
      <c r="AP2982" t="s">
        <v>239</v>
      </c>
      <c r="AQ2982" s="27">
        <v>41808</v>
      </c>
      <c r="AR2982" t="s">
        <v>240</v>
      </c>
      <c r="AS2982">
        <v>1</v>
      </c>
      <c r="AT2982" t="s">
        <v>239</v>
      </c>
      <c r="AU2982" s="27">
        <v>41808</v>
      </c>
    </row>
    <row r="2983" spans="1:47" x14ac:dyDescent="0.2">
      <c r="A2983">
        <v>2982</v>
      </c>
      <c r="B2983" t="s">
        <v>10718</v>
      </c>
      <c r="C2983" t="s">
        <v>5358</v>
      </c>
      <c r="D2983" t="s">
        <v>9142</v>
      </c>
      <c r="E2983" s="27">
        <v>41278</v>
      </c>
      <c r="F2983" t="s">
        <v>233</v>
      </c>
      <c r="G2983" s="27">
        <v>24672</v>
      </c>
      <c r="H2983">
        <v>48</v>
      </c>
      <c r="I2983" t="s">
        <v>234</v>
      </c>
      <c r="J2983" t="s">
        <v>250</v>
      </c>
      <c r="K2983">
        <v>0</v>
      </c>
      <c r="L2983">
        <v>9</v>
      </c>
      <c r="M2983">
        <v>0</v>
      </c>
      <c r="N2983">
        <v>0</v>
      </c>
      <c r="O2983">
        <v>5</v>
      </c>
      <c r="P2983">
        <v>-1</v>
      </c>
      <c r="Q2983" s="28">
        <v>41277.522916666669</v>
      </c>
      <c r="R2983" s="28">
        <v>41520.263194444444</v>
      </c>
      <c r="S2983" t="s">
        <v>10719</v>
      </c>
      <c r="T2983" s="27">
        <v>41277</v>
      </c>
      <c r="V2983">
        <v>1</v>
      </c>
      <c r="W2983" t="s">
        <v>32</v>
      </c>
      <c r="X2983" t="s">
        <v>261</v>
      </c>
      <c r="Y2983">
        <v>1</v>
      </c>
      <c r="AA2983" t="s">
        <v>10720</v>
      </c>
      <c r="AB2983" t="s">
        <v>36</v>
      </c>
      <c r="AC2983">
        <v>0</v>
      </c>
      <c r="AD2983" s="27">
        <v>42254</v>
      </c>
      <c r="AE2983" t="s">
        <v>529</v>
      </c>
      <c r="AF2983" s="27">
        <v>42254</v>
      </c>
      <c r="AG2983" s="27">
        <v>42289</v>
      </c>
      <c r="AH2983">
        <v>0</v>
      </c>
      <c r="AN2983" t="s">
        <v>238</v>
      </c>
      <c r="AO2983">
        <v>2</v>
      </c>
      <c r="AP2983" t="s">
        <v>239</v>
      </c>
      <c r="AQ2983" s="27">
        <v>41278</v>
      </c>
      <c r="AR2983" t="s">
        <v>240</v>
      </c>
      <c r="AS2983">
        <v>9</v>
      </c>
      <c r="AT2983" t="s">
        <v>269</v>
      </c>
      <c r="AU2983" s="27">
        <v>41278</v>
      </c>
    </row>
    <row r="2984" spans="1:47" x14ac:dyDescent="0.2">
      <c r="A2984">
        <v>2983</v>
      </c>
      <c r="B2984" t="s">
        <v>10721</v>
      </c>
      <c r="C2984" t="s">
        <v>4290</v>
      </c>
      <c r="D2984" t="s">
        <v>1569</v>
      </c>
      <c r="E2984" s="27">
        <v>41658</v>
      </c>
      <c r="F2984" t="s">
        <v>294</v>
      </c>
      <c r="G2984" s="27">
        <v>33137</v>
      </c>
      <c r="H2984">
        <v>25</v>
      </c>
      <c r="I2984" t="s">
        <v>244</v>
      </c>
      <c r="J2984" t="s">
        <v>245</v>
      </c>
      <c r="K2984">
        <v>0</v>
      </c>
      <c r="L2984">
        <v>4</v>
      </c>
      <c r="M2984">
        <v>0</v>
      </c>
      <c r="N2984">
        <v>0</v>
      </c>
      <c r="O2984">
        <v>0</v>
      </c>
      <c r="P2984">
        <v>-1</v>
      </c>
      <c r="Q2984" s="28">
        <v>41657.262499999997</v>
      </c>
      <c r="R2984" s="28">
        <v>41658.364583333336</v>
      </c>
      <c r="S2984" t="s">
        <v>10722</v>
      </c>
      <c r="T2984" s="27">
        <v>41657</v>
      </c>
      <c r="V2984">
        <v>1</v>
      </c>
      <c r="W2984" t="s">
        <v>32</v>
      </c>
      <c r="X2984" t="s">
        <v>359</v>
      </c>
      <c r="Y2984">
        <v>0</v>
      </c>
      <c r="AB2984" t="s">
        <v>237</v>
      </c>
      <c r="AH2984">
        <v>0</v>
      </c>
      <c r="AN2984" t="s">
        <v>238</v>
      </c>
      <c r="AO2984">
        <v>3</v>
      </c>
      <c r="AP2984" t="s">
        <v>239</v>
      </c>
      <c r="AQ2984" s="27">
        <v>41658</v>
      </c>
      <c r="AR2984" t="s">
        <v>240</v>
      </c>
      <c r="AS2984">
        <v>4</v>
      </c>
      <c r="AT2984" t="s">
        <v>239</v>
      </c>
      <c r="AU2984" s="27">
        <v>41658</v>
      </c>
    </row>
    <row r="2985" spans="1:47" x14ac:dyDescent="0.2">
      <c r="A2985">
        <v>2984</v>
      </c>
      <c r="B2985" t="s">
        <v>10723</v>
      </c>
      <c r="C2985" t="s">
        <v>10724</v>
      </c>
      <c r="D2985" t="s">
        <v>2666</v>
      </c>
      <c r="E2985" s="27">
        <v>41487</v>
      </c>
      <c r="F2985" t="s">
        <v>233</v>
      </c>
      <c r="G2985" s="27">
        <v>23787</v>
      </c>
      <c r="H2985">
        <v>51</v>
      </c>
      <c r="I2985" t="s">
        <v>234</v>
      </c>
      <c r="J2985" t="s">
        <v>250</v>
      </c>
      <c r="K2985">
        <v>0</v>
      </c>
      <c r="L2985">
        <v>3</v>
      </c>
      <c r="M2985">
        <v>0</v>
      </c>
      <c r="N2985">
        <v>0</v>
      </c>
      <c r="O2985">
        <v>5</v>
      </c>
      <c r="P2985">
        <v>-1</v>
      </c>
      <c r="Q2985" s="28">
        <v>41486.186111111114</v>
      </c>
      <c r="R2985" s="28">
        <v>41486.388194444444</v>
      </c>
      <c r="S2985" t="s">
        <v>10725</v>
      </c>
      <c r="U2985" s="27">
        <v>36503</v>
      </c>
      <c r="V2985">
        <v>4984</v>
      </c>
      <c r="W2985" t="s">
        <v>36</v>
      </c>
      <c r="X2985" t="s">
        <v>274</v>
      </c>
      <c r="Y2985">
        <v>0</v>
      </c>
      <c r="AB2985" t="s">
        <v>237</v>
      </c>
      <c r="AH2985">
        <v>0</v>
      </c>
      <c r="AN2985" t="s">
        <v>238</v>
      </c>
      <c r="AO2985">
        <v>3</v>
      </c>
      <c r="AP2985" t="s">
        <v>239</v>
      </c>
      <c r="AQ2985" s="27">
        <v>41487</v>
      </c>
      <c r="AR2985" t="s">
        <v>240</v>
      </c>
      <c r="AS2985">
        <v>3</v>
      </c>
      <c r="AT2985" t="s">
        <v>239</v>
      </c>
      <c r="AU2985" s="27">
        <v>41487</v>
      </c>
    </row>
    <row r="2986" spans="1:47" x14ac:dyDescent="0.2">
      <c r="A2986">
        <v>2985</v>
      </c>
      <c r="B2986" t="s">
        <v>10726</v>
      </c>
      <c r="C2986" t="s">
        <v>8694</v>
      </c>
      <c r="D2986" t="s">
        <v>10727</v>
      </c>
      <c r="E2986" s="27">
        <v>41922</v>
      </c>
      <c r="F2986" t="s">
        <v>233</v>
      </c>
      <c r="G2986" s="27">
        <v>24163</v>
      </c>
      <c r="H2986">
        <v>50</v>
      </c>
      <c r="I2986" t="s">
        <v>234</v>
      </c>
      <c r="J2986" t="s">
        <v>245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-1</v>
      </c>
      <c r="Q2986" s="28">
        <v>41921.53125</v>
      </c>
      <c r="R2986" s="28">
        <v>41922.371527777781</v>
      </c>
      <c r="S2986" t="s">
        <v>10728</v>
      </c>
      <c r="U2986" s="27">
        <v>41921</v>
      </c>
      <c r="V2986">
        <v>1</v>
      </c>
      <c r="W2986" t="s">
        <v>32</v>
      </c>
      <c r="X2986" t="s">
        <v>274</v>
      </c>
      <c r="Y2986">
        <v>1</v>
      </c>
      <c r="AA2986" t="s">
        <v>10729</v>
      </c>
      <c r="AB2986" t="s">
        <v>36</v>
      </c>
      <c r="AD2986" s="27">
        <v>42021</v>
      </c>
      <c r="AE2986" t="s">
        <v>724</v>
      </c>
      <c r="AH2986">
        <v>0</v>
      </c>
      <c r="AN2986" t="s">
        <v>238</v>
      </c>
      <c r="AO2986">
        <v>1</v>
      </c>
      <c r="AP2986" t="s">
        <v>239</v>
      </c>
      <c r="AQ2986" s="27">
        <v>41922</v>
      </c>
      <c r="AR2986" t="s">
        <v>240</v>
      </c>
      <c r="AS2986">
        <v>1</v>
      </c>
      <c r="AT2986" t="s">
        <v>239</v>
      </c>
      <c r="AU2986" s="27">
        <v>41922</v>
      </c>
    </row>
    <row r="2987" spans="1:47" x14ac:dyDescent="0.2">
      <c r="A2987">
        <v>2986</v>
      </c>
      <c r="B2987" t="s">
        <v>10730</v>
      </c>
      <c r="C2987" t="s">
        <v>10731</v>
      </c>
      <c r="D2987" t="s">
        <v>10732</v>
      </c>
      <c r="E2987" s="27">
        <v>41827</v>
      </c>
      <c r="F2987" t="s">
        <v>233</v>
      </c>
      <c r="G2987" s="27">
        <v>31161</v>
      </c>
      <c r="H2987">
        <v>30</v>
      </c>
      <c r="I2987" t="s">
        <v>244</v>
      </c>
      <c r="J2987" t="s">
        <v>250</v>
      </c>
      <c r="K2987">
        <v>0</v>
      </c>
      <c r="L2987">
        <v>6</v>
      </c>
      <c r="M2987">
        <v>0</v>
      </c>
      <c r="N2987">
        <v>0</v>
      </c>
      <c r="O2987">
        <v>0</v>
      </c>
      <c r="P2987">
        <v>-1</v>
      </c>
      <c r="Q2987" s="28">
        <v>41826.195138888892</v>
      </c>
      <c r="R2987" s="28">
        <v>41832.290277777778</v>
      </c>
      <c r="S2987" t="s">
        <v>10733</v>
      </c>
      <c r="T2987" s="27">
        <v>41826</v>
      </c>
      <c r="V2987">
        <v>1</v>
      </c>
      <c r="W2987" t="s">
        <v>36</v>
      </c>
      <c r="X2987" t="s">
        <v>279</v>
      </c>
      <c r="Y2987">
        <v>0</v>
      </c>
      <c r="AB2987" t="s">
        <v>237</v>
      </c>
      <c r="AH2987">
        <v>0</v>
      </c>
      <c r="AN2987" t="s">
        <v>238</v>
      </c>
      <c r="AO2987">
        <v>8</v>
      </c>
      <c r="AP2987" t="s">
        <v>269</v>
      </c>
      <c r="AQ2987" s="27">
        <v>41827</v>
      </c>
      <c r="AR2987" t="s">
        <v>240</v>
      </c>
      <c r="AS2987">
        <v>6</v>
      </c>
      <c r="AT2987" t="s">
        <v>246</v>
      </c>
      <c r="AU2987" s="27">
        <v>41827</v>
      </c>
    </row>
    <row r="2988" spans="1:47" x14ac:dyDescent="0.2">
      <c r="A2988">
        <v>2987</v>
      </c>
      <c r="B2988" t="s">
        <v>10734</v>
      </c>
      <c r="C2988" t="s">
        <v>4501</v>
      </c>
      <c r="D2988" t="s">
        <v>10735</v>
      </c>
      <c r="E2988" s="27">
        <v>41906</v>
      </c>
      <c r="F2988" t="s">
        <v>233</v>
      </c>
      <c r="G2988" s="27">
        <v>29833</v>
      </c>
      <c r="H2988">
        <v>34</v>
      </c>
      <c r="I2988" t="s">
        <v>244</v>
      </c>
      <c r="J2988" t="s">
        <v>245</v>
      </c>
      <c r="K2988">
        <v>1</v>
      </c>
      <c r="L2988">
        <v>8</v>
      </c>
      <c r="M2988">
        <v>0</v>
      </c>
      <c r="N2988">
        <v>0</v>
      </c>
      <c r="O2988">
        <v>26</v>
      </c>
      <c r="P2988">
        <v>0</v>
      </c>
      <c r="Q2988" s="28">
        <v>41906.506249999999</v>
      </c>
      <c r="R2988" s="28">
        <v>41907.169444444444</v>
      </c>
      <c r="S2988" t="s">
        <v>10736</v>
      </c>
      <c r="T2988" s="27">
        <v>41905</v>
      </c>
      <c r="V2988">
        <v>1</v>
      </c>
      <c r="W2988" t="s">
        <v>32</v>
      </c>
      <c r="X2988" t="s">
        <v>364</v>
      </c>
      <c r="Y2988">
        <v>0</v>
      </c>
      <c r="AB2988" t="s">
        <v>237</v>
      </c>
      <c r="AH2988">
        <v>0</v>
      </c>
      <c r="AN2988" t="s">
        <v>238</v>
      </c>
      <c r="AO2988">
        <v>6</v>
      </c>
      <c r="AP2988" t="s">
        <v>246</v>
      </c>
      <c r="AQ2988" s="27">
        <v>41906</v>
      </c>
      <c r="AR2988" t="s">
        <v>240</v>
      </c>
      <c r="AS2988">
        <v>8</v>
      </c>
      <c r="AT2988" t="s">
        <v>269</v>
      </c>
      <c r="AU2988" s="27">
        <v>41906</v>
      </c>
    </row>
    <row r="2989" spans="1:47" x14ac:dyDescent="0.2">
      <c r="A2989">
        <v>2988</v>
      </c>
      <c r="B2989" t="s">
        <v>10737</v>
      </c>
      <c r="C2989" t="s">
        <v>10738</v>
      </c>
      <c r="D2989" t="s">
        <v>1079</v>
      </c>
      <c r="E2989" s="27">
        <v>41596</v>
      </c>
      <c r="F2989" t="s">
        <v>233</v>
      </c>
      <c r="G2989" s="27">
        <v>21418</v>
      </c>
      <c r="H2989">
        <v>57</v>
      </c>
      <c r="I2989" t="s">
        <v>234</v>
      </c>
      <c r="J2989" t="s">
        <v>245</v>
      </c>
      <c r="K2989">
        <v>0</v>
      </c>
      <c r="L2989">
        <v>1</v>
      </c>
      <c r="M2989">
        <v>0</v>
      </c>
      <c r="N2989">
        <v>0</v>
      </c>
      <c r="O2989">
        <v>2</v>
      </c>
      <c r="P2989">
        <v>-11</v>
      </c>
      <c r="Q2989" s="28">
        <v>41585.043055555558</v>
      </c>
      <c r="R2989" s="28">
        <v>41587.111111111109</v>
      </c>
      <c r="S2989" t="s">
        <v>10739</v>
      </c>
      <c r="U2989" s="27">
        <v>41585</v>
      </c>
      <c r="V2989">
        <v>11</v>
      </c>
      <c r="W2989" t="s">
        <v>32</v>
      </c>
      <c r="X2989" t="s">
        <v>274</v>
      </c>
      <c r="Y2989">
        <v>0</v>
      </c>
      <c r="AB2989" t="s">
        <v>237</v>
      </c>
      <c r="AH2989">
        <v>0</v>
      </c>
      <c r="AN2989" t="s">
        <v>238</v>
      </c>
      <c r="AO2989">
        <v>1</v>
      </c>
      <c r="AP2989" t="s">
        <v>239</v>
      </c>
      <c r="AQ2989" s="27">
        <v>41596</v>
      </c>
      <c r="AR2989" t="s">
        <v>240</v>
      </c>
      <c r="AS2989">
        <v>1</v>
      </c>
      <c r="AT2989" t="s">
        <v>239</v>
      </c>
      <c r="AU2989" s="27">
        <v>41596</v>
      </c>
    </row>
    <row r="2990" spans="1:47" x14ac:dyDescent="0.2">
      <c r="A2990">
        <v>2989</v>
      </c>
      <c r="B2990" t="s">
        <v>10740</v>
      </c>
      <c r="C2990" t="s">
        <v>6373</v>
      </c>
      <c r="D2990" t="s">
        <v>10741</v>
      </c>
      <c r="E2990" s="27">
        <v>41914</v>
      </c>
      <c r="F2990" t="s">
        <v>233</v>
      </c>
      <c r="G2990" s="27">
        <v>17233</v>
      </c>
      <c r="H2990">
        <v>69</v>
      </c>
      <c r="I2990" t="s">
        <v>234</v>
      </c>
      <c r="J2990" t="s">
        <v>245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 s="28">
        <v>41914.148611111108</v>
      </c>
      <c r="R2990" s="28">
        <v>41914.092361111114</v>
      </c>
      <c r="S2990" t="s">
        <v>10742</v>
      </c>
      <c r="T2990" s="27">
        <v>41914</v>
      </c>
      <c r="V2990">
        <v>0</v>
      </c>
      <c r="W2990" t="s">
        <v>36</v>
      </c>
      <c r="X2990" t="s">
        <v>263</v>
      </c>
      <c r="Y2990">
        <v>0</v>
      </c>
      <c r="AB2990" t="s">
        <v>237</v>
      </c>
      <c r="AH2990">
        <v>0</v>
      </c>
      <c r="AN2990" t="s">
        <v>238</v>
      </c>
      <c r="AO2990">
        <v>1</v>
      </c>
      <c r="AP2990" t="s">
        <v>239</v>
      </c>
      <c r="AQ2990" s="27">
        <v>41914</v>
      </c>
      <c r="AR2990" t="s">
        <v>240</v>
      </c>
      <c r="AS2990">
        <v>1</v>
      </c>
      <c r="AT2990" t="s">
        <v>239</v>
      </c>
      <c r="AU2990" s="27">
        <v>41914</v>
      </c>
    </row>
    <row r="2991" spans="1:47" x14ac:dyDescent="0.2">
      <c r="A2991">
        <v>2990</v>
      </c>
      <c r="B2991" t="s">
        <v>10743</v>
      </c>
      <c r="C2991" t="s">
        <v>1882</v>
      </c>
      <c r="D2991" t="s">
        <v>10744</v>
      </c>
      <c r="E2991" s="27">
        <v>41617</v>
      </c>
      <c r="F2991" t="s">
        <v>233</v>
      </c>
      <c r="G2991" s="27">
        <v>22111</v>
      </c>
      <c r="H2991">
        <v>55</v>
      </c>
      <c r="I2991" t="s">
        <v>234</v>
      </c>
      <c r="J2991" t="s">
        <v>245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-1</v>
      </c>
      <c r="Q2991" s="28">
        <v>41616.416666666664</v>
      </c>
      <c r="R2991" s="28">
        <v>41617.364583333336</v>
      </c>
      <c r="S2991" t="s">
        <v>10745</v>
      </c>
      <c r="T2991" s="27">
        <v>41616</v>
      </c>
      <c r="V2991">
        <v>1</v>
      </c>
      <c r="W2991" t="s">
        <v>36</v>
      </c>
      <c r="X2991" t="s">
        <v>2882</v>
      </c>
      <c r="Y2991">
        <v>0</v>
      </c>
      <c r="AB2991" t="s">
        <v>237</v>
      </c>
      <c r="AH2991">
        <v>0</v>
      </c>
      <c r="AN2991" t="s">
        <v>238</v>
      </c>
      <c r="AO2991">
        <v>1</v>
      </c>
      <c r="AP2991" t="s">
        <v>239</v>
      </c>
      <c r="AQ2991" s="27">
        <v>41617</v>
      </c>
      <c r="AR2991" t="s">
        <v>240</v>
      </c>
      <c r="AS2991">
        <v>1</v>
      </c>
      <c r="AT2991" t="s">
        <v>239</v>
      </c>
      <c r="AU2991" s="27">
        <v>41617</v>
      </c>
    </row>
    <row r="2992" spans="1:47" x14ac:dyDescent="0.2">
      <c r="A2992">
        <v>2991</v>
      </c>
      <c r="B2992" t="s">
        <v>10746</v>
      </c>
      <c r="C2992" t="s">
        <v>9997</v>
      </c>
      <c r="D2992" t="s">
        <v>10747</v>
      </c>
      <c r="E2992" s="27">
        <v>41593</v>
      </c>
      <c r="F2992" t="s">
        <v>233</v>
      </c>
      <c r="G2992" s="27">
        <v>20891</v>
      </c>
      <c r="H2992">
        <v>59</v>
      </c>
      <c r="I2992" t="s">
        <v>234</v>
      </c>
      <c r="J2992" t="s">
        <v>250</v>
      </c>
      <c r="K2992">
        <v>0</v>
      </c>
      <c r="L2992">
        <v>3</v>
      </c>
      <c r="M2992">
        <v>0</v>
      </c>
      <c r="N2992">
        <v>0</v>
      </c>
      <c r="O2992">
        <v>4</v>
      </c>
      <c r="P2992">
        <v>-2</v>
      </c>
      <c r="Q2992" s="28">
        <v>41591.323611111111</v>
      </c>
      <c r="R2992" s="28">
        <v>41592.339583333334</v>
      </c>
      <c r="S2992" t="s">
        <v>10748</v>
      </c>
      <c r="T2992" s="27">
        <v>41591</v>
      </c>
      <c r="V2992">
        <v>2</v>
      </c>
      <c r="W2992" t="s">
        <v>32</v>
      </c>
      <c r="X2992" t="s">
        <v>261</v>
      </c>
      <c r="Y2992">
        <v>1</v>
      </c>
      <c r="AA2992" t="s">
        <v>10749</v>
      </c>
      <c r="AB2992" t="s">
        <v>32</v>
      </c>
      <c r="AC2992">
        <v>1</v>
      </c>
      <c r="AD2992" s="27">
        <v>41787</v>
      </c>
      <c r="AE2992" t="s">
        <v>261</v>
      </c>
      <c r="AF2992" s="27">
        <v>41788</v>
      </c>
      <c r="AG2992" s="27">
        <v>41820</v>
      </c>
      <c r="AH2992">
        <v>0</v>
      </c>
      <c r="AN2992" t="s">
        <v>238</v>
      </c>
      <c r="AO2992">
        <v>1</v>
      </c>
      <c r="AP2992" t="s">
        <v>239</v>
      </c>
      <c r="AQ2992" s="27">
        <v>41593</v>
      </c>
      <c r="AR2992" t="s">
        <v>240</v>
      </c>
      <c r="AS2992">
        <v>3</v>
      </c>
      <c r="AT2992" t="s">
        <v>239</v>
      </c>
      <c r="AU2992" s="27">
        <v>41593</v>
      </c>
    </row>
    <row r="2993" spans="1:47" x14ac:dyDescent="0.2">
      <c r="A2993">
        <v>2992</v>
      </c>
      <c r="B2993" t="s">
        <v>10750</v>
      </c>
      <c r="C2993" t="s">
        <v>10751</v>
      </c>
      <c r="D2993" t="s">
        <v>10752</v>
      </c>
      <c r="E2993" s="27">
        <v>41723</v>
      </c>
      <c r="F2993" t="s">
        <v>294</v>
      </c>
      <c r="G2993" s="27">
        <v>27072</v>
      </c>
      <c r="H2993">
        <v>42</v>
      </c>
      <c r="I2993" t="s">
        <v>244</v>
      </c>
      <c r="J2993" t="s">
        <v>250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 s="28">
        <v>41723.125</v>
      </c>
      <c r="R2993" s="28">
        <v>41723.337500000001</v>
      </c>
      <c r="S2993" t="s">
        <v>10753</v>
      </c>
      <c r="T2993" s="27">
        <v>41723</v>
      </c>
      <c r="V2993">
        <v>0</v>
      </c>
      <c r="W2993" t="s">
        <v>32</v>
      </c>
      <c r="X2993" t="s">
        <v>313</v>
      </c>
      <c r="Y2993">
        <v>0</v>
      </c>
      <c r="AB2993" t="s">
        <v>237</v>
      </c>
      <c r="AH2993">
        <v>0</v>
      </c>
      <c r="AN2993" t="s">
        <v>238</v>
      </c>
      <c r="AO2993">
        <v>1</v>
      </c>
      <c r="AP2993" t="s">
        <v>239</v>
      </c>
      <c r="AQ2993" s="27">
        <v>41723</v>
      </c>
      <c r="AR2993" t="s">
        <v>240</v>
      </c>
      <c r="AS2993">
        <v>1</v>
      </c>
      <c r="AT2993" t="s">
        <v>239</v>
      </c>
      <c r="AU2993" s="27">
        <v>41723</v>
      </c>
    </row>
    <row r="2994" spans="1:47" x14ac:dyDescent="0.2">
      <c r="A2994">
        <v>2993</v>
      </c>
      <c r="B2994" t="s">
        <v>10754</v>
      </c>
      <c r="C2994" t="s">
        <v>928</v>
      </c>
      <c r="D2994" t="s">
        <v>10755</v>
      </c>
      <c r="E2994" s="27">
        <v>41619</v>
      </c>
      <c r="F2994" t="s">
        <v>233</v>
      </c>
      <c r="G2994" s="27">
        <v>34945</v>
      </c>
      <c r="H2994">
        <v>20</v>
      </c>
      <c r="I2994" t="s">
        <v>259</v>
      </c>
      <c r="J2994" t="s">
        <v>353</v>
      </c>
      <c r="K2994">
        <v>2</v>
      </c>
      <c r="L2994">
        <v>8</v>
      </c>
      <c r="M2994">
        <v>0</v>
      </c>
      <c r="N2994">
        <v>0</v>
      </c>
      <c r="O2994">
        <v>2</v>
      </c>
      <c r="P2994">
        <v>-21</v>
      </c>
      <c r="Q2994" s="28">
        <v>41598.410416666666</v>
      </c>
      <c r="R2994" s="28">
        <v>41619.479861111111</v>
      </c>
      <c r="S2994" t="s">
        <v>10756</v>
      </c>
      <c r="U2994" s="27">
        <v>41598</v>
      </c>
      <c r="V2994">
        <v>21</v>
      </c>
      <c r="W2994" t="s">
        <v>32</v>
      </c>
      <c r="X2994" t="s">
        <v>274</v>
      </c>
      <c r="Y2994">
        <v>1</v>
      </c>
      <c r="AA2994" t="s">
        <v>10757</v>
      </c>
      <c r="AB2994" t="s">
        <v>36</v>
      </c>
      <c r="AC2994">
        <v>0</v>
      </c>
      <c r="AD2994" s="27">
        <v>42445</v>
      </c>
      <c r="AE2994" t="s">
        <v>422</v>
      </c>
      <c r="AF2994" s="27">
        <v>42445</v>
      </c>
      <c r="AG2994" s="27">
        <v>42457</v>
      </c>
      <c r="AH2994">
        <v>0</v>
      </c>
      <c r="AN2994" t="s">
        <v>238</v>
      </c>
      <c r="AO2994">
        <v>9</v>
      </c>
      <c r="AP2994" t="s">
        <v>269</v>
      </c>
      <c r="AQ2994" s="27">
        <v>41619</v>
      </c>
      <c r="AR2994" t="s">
        <v>240</v>
      </c>
      <c r="AS2994">
        <v>8</v>
      </c>
      <c r="AT2994" t="s">
        <v>269</v>
      </c>
      <c r="AU2994" s="27">
        <v>41619</v>
      </c>
    </row>
    <row r="2995" spans="1:47" x14ac:dyDescent="0.2">
      <c r="A2995">
        <v>2994</v>
      </c>
      <c r="B2995" t="s">
        <v>10758</v>
      </c>
      <c r="C2995" t="s">
        <v>10759</v>
      </c>
      <c r="D2995" t="s">
        <v>2124</v>
      </c>
      <c r="E2995" s="27">
        <v>41820</v>
      </c>
      <c r="F2995" t="s">
        <v>233</v>
      </c>
      <c r="G2995" s="27">
        <v>32840</v>
      </c>
      <c r="H2995">
        <v>26</v>
      </c>
      <c r="I2995" t="s">
        <v>244</v>
      </c>
      <c r="J2995" t="s">
        <v>250</v>
      </c>
      <c r="K2995">
        <v>0</v>
      </c>
      <c r="L2995">
        <v>2</v>
      </c>
      <c r="M2995">
        <v>0</v>
      </c>
      <c r="N2995">
        <v>0</v>
      </c>
      <c r="O2995">
        <v>0</v>
      </c>
      <c r="P2995">
        <v>-1</v>
      </c>
      <c r="Q2995" s="28">
        <v>41819.236111111109</v>
      </c>
      <c r="R2995" s="28">
        <v>41820.072222222225</v>
      </c>
      <c r="S2995" t="s">
        <v>10760</v>
      </c>
      <c r="T2995" s="27">
        <v>41819</v>
      </c>
      <c r="V2995">
        <v>1</v>
      </c>
      <c r="W2995" t="s">
        <v>36</v>
      </c>
      <c r="X2995" t="s">
        <v>279</v>
      </c>
      <c r="Y2995">
        <v>0</v>
      </c>
      <c r="AB2995" t="s">
        <v>237</v>
      </c>
      <c r="AH2995">
        <v>0</v>
      </c>
      <c r="AN2995" t="s">
        <v>238</v>
      </c>
      <c r="AO2995">
        <v>2</v>
      </c>
      <c r="AP2995" t="s">
        <v>239</v>
      </c>
      <c r="AQ2995" s="27">
        <v>41820</v>
      </c>
      <c r="AR2995" t="s">
        <v>240</v>
      </c>
      <c r="AS2995">
        <v>2</v>
      </c>
      <c r="AT2995" t="s">
        <v>239</v>
      </c>
      <c r="AU2995" s="27">
        <v>41820</v>
      </c>
    </row>
    <row r="2996" spans="1:47" x14ac:dyDescent="0.2">
      <c r="A2996">
        <v>2995</v>
      </c>
      <c r="B2996" t="s">
        <v>10761</v>
      </c>
      <c r="C2996" t="s">
        <v>918</v>
      </c>
      <c r="D2996" t="s">
        <v>10762</v>
      </c>
      <c r="E2996" s="27">
        <v>41351</v>
      </c>
      <c r="F2996" t="s">
        <v>233</v>
      </c>
      <c r="G2996" s="27">
        <v>21059</v>
      </c>
      <c r="H2996">
        <v>58</v>
      </c>
      <c r="I2996" t="s">
        <v>234</v>
      </c>
      <c r="J2996" t="s">
        <v>250</v>
      </c>
      <c r="K2996">
        <v>0</v>
      </c>
      <c r="L2996">
        <v>9</v>
      </c>
      <c r="M2996">
        <v>0</v>
      </c>
      <c r="N2996">
        <v>0</v>
      </c>
      <c r="O2996">
        <v>16</v>
      </c>
      <c r="P2996">
        <v>-47</v>
      </c>
      <c r="Q2996" s="28">
        <v>41304.197222222225</v>
      </c>
      <c r="R2996" s="28">
        <v>41333.423611111109</v>
      </c>
      <c r="S2996" t="s">
        <v>10763</v>
      </c>
      <c r="T2996" s="27">
        <v>41304</v>
      </c>
      <c r="V2996">
        <v>47</v>
      </c>
      <c r="W2996" t="s">
        <v>32</v>
      </c>
      <c r="X2996" t="s">
        <v>494</v>
      </c>
      <c r="Y2996">
        <v>1</v>
      </c>
      <c r="AA2996" t="s">
        <v>10764</v>
      </c>
      <c r="AB2996" t="s">
        <v>32</v>
      </c>
      <c r="AC2996">
        <v>0</v>
      </c>
      <c r="AD2996" s="27">
        <v>42325</v>
      </c>
      <c r="AE2996" t="s">
        <v>359</v>
      </c>
      <c r="AF2996" s="27">
        <v>42325</v>
      </c>
      <c r="AG2996" s="27">
        <v>42360</v>
      </c>
      <c r="AH2996">
        <v>0</v>
      </c>
      <c r="AN2996" t="s">
        <v>238</v>
      </c>
      <c r="AO2996">
        <v>9</v>
      </c>
      <c r="AP2996" t="s">
        <v>269</v>
      </c>
      <c r="AQ2996" s="27">
        <v>41351</v>
      </c>
      <c r="AR2996" t="s">
        <v>240</v>
      </c>
      <c r="AS2996">
        <v>9</v>
      </c>
      <c r="AT2996" t="s">
        <v>269</v>
      </c>
      <c r="AU2996" s="27">
        <v>41351</v>
      </c>
    </row>
    <row r="2997" spans="1:47" x14ac:dyDescent="0.2">
      <c r="A2997">
        <v>2996</v>
      </c>
      <c r="B2997" t="s">
        <v>10765</v>
      </c>
      <c r="C2997" t="s">
        <v>10766</v>
      </c>
      <c r="D2997" t="s">
        <v>10767</v>
      </c>
      <c r="E2997" s="27">
        <v>41384</v>
      </c>
      <c r="F2997" t="s">
        <v>233</v>
      </c>
      <c r="G2997" s="27">
        <v>34578</v>
      </c>
      <c r="H2997">
        <v>21</v>
      </c>
      <c r="I2997" t="s">
        <v>259</v>
      </c>
      <c r="J2997" t="s">
        <v>22</v>
      </c>
      <c r="K2997">
        <v>0</v>
      </c>
      <c r="L2997">
        <v>4</v>
      </c>
      <c r="M2997">
        <v>0</v>
      </c>
      <c r="N2997">
        <v>0</v>
      </c>
      <c r="O2997">
        <v>0</v>
      </c>
      <c r="P2997">
        <v>-1</v>
      </c>
      <c r="Q2997" s="28">
        <v>41383.494444444441</v>
      </c>
      <c r="R2997" s="28">
        <v>41412.335416666669</v>
      </c>
      <c r="S2997" t="s">
        <v>10768</v>
      </c>
      <c r="T2997" s="27">
        <v>41383</v>
      </c>
      <c r="V2997">
        <v>1</v>
      </c>
      <c r="W2997" t="s">
        <v>32</v>
      </c>
      <c r="X2997" t="s">
        <v>10769</v>
      </c>
      <c r="Y2997">
        <v>0</v>
      </c>
      <c r="AB2997" t="s">
        <v>237</v>
      </c>
      <c r="AH2997">
        <v>0</v>
      </c>
      <c r="AN2997" t="s">
        <v>238</v>
      </c>
      <c r="AO2997">
        <v>5</v>
      </c>
      <c r="AP2997" t="s">
        <v>246</v>
      </c>
      <c r="AQ2997" s="27">
        <v>41384</v>
      </c>
      <c r="AR2997" t="s">
        <v>240</v>
      </c>
      <c r="AS2997">
        <v>4</v>
      </c>
      <c r="AT2997" t="s">
        <v>239</v>
      </c>
      <c r="AU2997" s="27">
        <v>41384</v>
      </c>
    </row>
    <row r="2998" spans="1:47" x14ac:dyDescent="0.2">
      <c r="A2998">
        <v>2997</v>
      </c>
      <c r="B2998" t="s">
        <v>10770</v>
      </c>
      <c r="C2998" t="s">
        <v>10771</v>
      </c>
      <c r="D2998" t="s">
        <v>3828</v>
      </c>
      <c r="E2998" s="27">
        <v>41371</v>
      </c>
      <c r="F2998" t="s">
        <v>233</v>
      </c>
      <c r="G2998" s="27">
        <v>30706</v>
      </c>
      <c r="H2998">
        <v>32</v>
      </c>
      <c r="I2998" t="s">
        <v>244</v>
      </c>
      <c r="J2998" t="s">
        <v>250</v>
      </c>
      <c r="K2998">
        <v>0</v>
      </c>
      <c r="L2998">
        <v>9</v>
      </c>
      <c r="M2998">
        <v>0</v>
      </c>
      <c r="N2998">
        <v>0</v>
      </c>
      <c r="O2998">
        <v>21</v>
      </c>
      <c r="P2998">
        <v>-1</v>
      </c>
      <c r="Q2998" s="28">
        <v>41370.133333333331</v>
      </c>
      <c r="R2998" s="28">
        <v>41434.195833333331</v>
      </c>
      <c r="S2998" t="s">
        <v>10772</v>
      </c>
      <c r="T2998" s="27">
        <v>41370</v>
      </c>
      <c r="V2998">
        <v>1</v>
      </c>
      <c r="W2998" t="s">
        <v>32</v>
      </c>
      <c r="X2998" t="s">
        <v>494</v>
      </c>
      <c r="Y2998">
        <v>1</v>
      </c>
      <c r="AA2998" t="s">
        <v>10773</v>
      </c>
      <c r="AB2998" t="s">
        <v>32</v>
      </c>
      <c r="AD2998" s="27">
        <v>41537</v>
      </c>
      <c r="AE2998" t="s">
        <v>359</v>
      </c>
      <c r="AH2998">
        <v>0</v>
      </c>
      <c r="AN2998" t="s">
        <v>238</v>
      </c>
      <c r="AO2998">
        <v>8</v>
      </c>
      <c r="AP2998" t="s">
        <v>269</v>
      </c>
      <c r="AQ2998" s="27">
        <v>41371</v>
      </c>
      <c r="AR2998" t="s">
        <v>240</v>
      </c>
      <c r="AS2998">
        <v>9</v>
      </c>
      <c r="AT2998" t="s">
        <v>269</v>
      </c>
      <c r="AU2998" s="27">
        <v>41371</v>
      </c>
    </row>
    <row r="2999" spans="1:47" x14ac:dyDescent="0.2">
      <c r="A2999">
        <v>2998</v>
      </c>
      <c r="B2999" t="s">
        <v>10774</v>
      </c>
      <c r="C2999" t="s">
        <v>2225</v>
      </c>
      <c r="D2999" t="s">
        <v>10775</v>
      </c>
      <c r="E2999" s="27">
        <v>41521</v>
      </c>
      <c r="F2999" t="s">
        <v>294</v>
      </c>
      <c r="G2999" s="27">
        <v>33441</v>
      </c>
      <c r="H2999">
        <v>24</v>
      </c>
      <c r="I2999" t="s">
        <v>259</v>
      </c>
      <c r="J2999" t="s">
        <v>353</v>
      </c>
      <c r="K2999">
        <v>0</v>
      </c>
      <c r="L2999">
        <v>4</v>
      </c>
      <c r="M2999">
        <v>0</v>
      </c>
      <c r="N2999">
        <v>0</v>
      </c>
      <c r="O2999">
        <v>0</v>
      </c>
      <c r="P2999">
        <v>0</v>
      </c>
      <c r="Q2999" s="28">
        <v>41521.063888888886</v>
      </c>
      <c r="R2999" s="28">
        <v>41521.073611111111</v>
      </c>
      <c r="S2999" t="s">
        <v>10776</v>
      </c>
      <c r="T2999" s="27">
        <v>41521</v>
      </c>
      <c r="V2999">
        <v>0</v>
      </c>
      <c r="W2999" t="s">
        <v>36</v>
      </c>
      <c r="X2999" t="s">
        <v>279</v>
      </c>
      <c r="Y2999">
        <v>0</v>
      </c>
      <c r="AB2999" t="s">
        <v>237</v>
      </c>
      <c r="AH2999">
        <v>0</v>
      </c>
      <c r="AN2999" t="s">
        <v>238</v>
      </c>
      <c r="AO2999">
        <v>4</v>
      </c>
      <c r="AP2999" t="s">
        <v>239</v>
      </c>
      <c r="AQ2999" s="27">
        <v>41521</v>
      </c>
      <c r="AR2999" t="s">
        <v>240</v>
      </c>
      <c r="AS2999">
        <v>4</v>
      </c>
      <c r="AT2999" t="s">
        <v>239</v>
      </c>
      <c r="AU2999" s="27">
        <v>41521</v>
      </c>
    </row>
    <row r="3000" spans="1:47" x14ac:dyDescent="0.2">
      <c r="A3000">
        <v>2999</v>
      </c>
      <c r="B3000" t="s">
        <v>10777</v>
      </c>
      <c r="C3000" t="s">
        <v>500</v>
      </c>
      <c r="D3000" t="s">
        <v>266</v>
      </c>
      <c r="E3000" s="27">
        <v>41334</v>
      </c>
      <c r="F3000" t="s">
        <v>233</v>
      </c>
      <c r="G3000" s="27">
        <v>18198</v>
      </c>
      <c r="H3000">
        <v>66</v>
      </c>
      <c r="I3000" t="s">
        <v>234</v>
      </c>
      <c r="J3000" t="s">
        <v>245</v>
      </c>
      <c r="K3000">
        <v>0</v>
      </c>
      <c r="L3000">
        <v>6</v>
      </c>
      <c r="M3000">
        <v>0</v>
      </c>
      <c r="N3000">
        <v>0</v>
      </c>
      <c r="O3000">
        <v>14</v>
      </c>
      <c r="P3000">
        <v>-1</v>
      </c>
      <c r="Q3000" s="28">
        <v>41333.34375</v>
      </c>
      <c r="R3000" s="28">
        <v>41676.265277777777</v>
      </c>
      <c r="S3000" t="s">
        <v>10778</v>
      </c>
      <c r="T3000" s="27">
        <v>40841</v>
      </c>
      <c r="V3000">
        <v>493</v>
      </c>
      <c r="W3000" t="s">
        <v>32</v>
      </c>
      <c r="X3000" t="s">
        <v>313</v>
      </c>
      <c r="Y3000">
        <v>0</v>
      </c>
      <c r="AB3000" t="s">
        <v>237</v>
      </c>
      <c r="AH3000">
        <v>0</v>
      </c>
      <c r="AN3000" t="s">
        <v>238</v>
      </c>
      <c r="AO3000">
        <v>5</v>
      </c>
      <c r="AP3000" t="s">
        <v>246</v>
      </c>
      <c r="AQ3000" s="27">
        <v>41334</v>
      </c>
      <c r="AR3000" t="s">
        <v>240</v>
      </c>
      <c r="AS3000">
        <v>6</v>
      </c>
      <c r="AT3000" t="s">
        <v>246</v>
      </c>
      <c r="AU3000" s="27">
        <v>41334</v>
      </c>
    </row>
    <row r="3001" spans="1:47" x14ac:dyDescent="0.2">
      <c r="A3001">
        <v>3000</v>
      </c>
      <c r="B3001" t="s">
        <v>10779</v>
      </c>
      <c r="C3001" t="s">
        <v>10780</v>
      </c>
      <c r="D3001" t="s">
        <v>3497</v>
      </c>
      <c r="E3001" s="27">
        <v>41878</v>
      </c>
      <c r="F3001" t="s">
        <v>294</v>
      </c>
      <c r="G3001" s="27">
        <v>32404</v>
      </c>
      <c r="H3001">
        <v>27</v>
      </c>
      <c r="I3001" t="s">
        <v>244</v>
      </c>
      <c r="J3001" t="s">
        <v>250</v>
      </c>
      <c r="K3001">
        <v>0</v>
      </c>
      <c r="L3001">
        <v>7</v>
      </c>
      <c r="M3001">
        <v>0</v>
      </c>
      <c r="N3001">
        <v>1</v>
      </c>
      <c r="O3001">
        <v>4</v>
      </c>
      <c r="P3001">
        <v>-1</v>
      </c>
      <c r="Q3001" s="28">
        <v>41877.465277777781</v>
      </c>
      <c r="R3001" s="28">
        <v>41879.163194444445</v>
      </c>
      <c r="S3001" t="s">
        <v>10781</v>
      </c>
      <c r="T3001" s="27">
        <v>41877</v>
      </c>
      <c r="V3001">
        <v>1</v>
      </c>
      <c r="W3001" t="s">
        <v>36</v>
      </c>
      <c r="X3001" t="s">
        <v>279</v>
      </c>
      <c r="Y3001">
        <v>0</v>
      </c>
      <c r="AB3001" t="s">
        <v>237</v>
      </c>
      <c r="AH3001">
        <v>0</v>
      </c>
      <c r="AN3001" t="s">
        <v>238</v>
      </c>
      <c r="AO3001">
        <v>3</v>
      </c>
      <c r="AP3001" t="s">
        <v>239</v>
      </c>
      <c r="AQ3001" s="27">
        <v>41878</v>
      </c>
      <c r="AR3001" t="s">
        <v>240</v>
      </c>
      <c r="AS3001">
        <v>7</v>
      </c>
      <c r="AT3001" t="s">
        <v>246</v>
      </c>
      <c r="AU3001" s="27">
        <v>41878</v>
      </c>
    </row>
    <row r="3002" spans="1:47" x14ac:dyDescent="0.2">
      <c r="A3002">
        <v>3001</v>
      </c>
      <c r="B3002" t="s">
        <v>10782</v>
      </c>
      <c r="C3002" t="s">
        <v>10783</v>
      </c>
      <c r="D3002" t="s">
        <v>1114</v>
      </c>
      <c r="E3002" s="27">
        <v>41340</v>
      </c>
      <c r="F3002" t="s">
        <v>233</v>
      </c>
      <c r="G3002" s="27">
        <v>33201</v>
      </c>
      <c r="H3002">
        <v>25</v>
      </c>
      <c r="I3002" t="s">
        <v>244</v>
      </c>
      <c r="J3002" t="s">
        <v>1115</v>
      </c>
      <c r="K3002">
        <v>0</v>
      </c>
      <c r="L3002">
        <v>5</v>
      </c>
      <c r="M3002">
        <v>0</v>
      </c>
      <c r="N3002">
        <v>0</v>
      </c>
      <c r="O3002">
        <v>0</v>
      </c>
      <c r="W3002" t="s">
        <v>237</v>
      </c>
      <c r="Y3002">
        <v>-1</v>
      </c>
      <c r="AB3002" t="s">
        <v>237</v>
      </c>
      <c r="AH3002">
        <v>0</v>
      </c>
      <c r="AN3002" t="s">
        <v>238</v>
      </c>
      <c r="AO3002">
        <v>4</v>
      </c>
      <c r="AP3002" t="s">
        <v>239</v>
      </c>
      <c r="AQ3002" s="27">
        <v>41340</v>
      </c>
      <c r="AR3002" t="s">
        <v>240</v>
      </c>
      <c r="AS3002">
        <v>5</v>
      </c>
      <c r="AT3002" t="s">
        <v>246</v>
      </c>
      <c r="AU3002" s="27">
        <v>41340</v>
      </c>
    </row>
    <row r="3003" spans="1:47" x14ac:dyDescent="0.2">
      <c r="A3003">
        <v>3002</v>
      </c>
      <c r="B3003" t="s">
        <v>10784</v>
      </c>
      <c r="C3003" t="s">
        <v>10785</v>
      </c>
      <c r="D3003" t="s">
        <v>10786</v>
      </c>
      <c r="E3003" s="27">
        <v>41939</v>
      </c>
      <c r="F3003" t="s">
        <v>233</v>
      </c>
      <c r="G3003" s="27">
        <v>23060</v>
      </c>
      <c r="H3003">
        <v>53</v>
      </c>
      <c r="I3003" t="s">
        <v>234</v>
      </c>
      <c r="J3003" t="s">
        <v>250</v>
      </c>
      <c r="K3003">
        <v>0</v>
      </c>
      <c r="L3003">
        <v>2</v>
      </c>
      <c r="M3003">
        <v>0</v>
      </c>
      <c r="N3003">
        <v>0</v>
      </c>
      <c r="O3003">
        <v>10</v>
      </c>
      <c r="P3003">
        <v>-208</v>
      </c>
      <c r="Q3003" s="28">
        <v>41731.363888888889</v>
      </c>
      <c r="R3003" s="28">
        <v>41939.493055555555</v>
      </c>
      <c r="S3003" t="s">
        <v>10787</v>
      </c>
      <c r="U3003" s="27">
        <v>41731</v>
      </c>
      <c r="V3003">
        <v>208</v>
      </c>
      <c r="W3003" t="s">
        <v>32</v>
      </c>
      <c r="X3003" t="s">
        <v>274</v>
      </c>
      <c r="Y3003">
        <v>0</v>
      </c>
      <c r="AB3003" t="s">
        <v>237</v>
      </c>
      <c r="AH3003">
        <v>0</v>
      </c>
      <c r="AN3003" t="s">
        <v>238</v>
      </c>
      <c r="AO3003">
        <v>1</v>
      </c>
      <c r="AP3003" t="s">
        <v>239</v>
      </c>
      <c r="AQ3003" s="27">
        <v>41939</v>
      </c>
      <c r="AR3003" t="s">
        <v>240</v>
      </c>
      <c r="AS3003">
        <v>2</v>
      </c>
      <c r="AT3003" t="s">
        <v>239</v>
      </c>
      <c r="AU3003" s="27">
        <v>41939</v>
      </c>
    </row>
    <row r="3004" spans="1:47" x14ac:dyDescent="0.2">
      <c r="A3004">
        <v>3003</v>
      </c>
      <c r="B3004" t="s">
        <v>10788</v>
      </c>
      <c r="C3004" t="s">
        <v>3114</v>
      </c>
      <c r="D3004" t="s">
        <v>419</v>
      </c>
      <c r="E3004" s="27">
        <v>41504</v>
      </c>
      <c r="F3004" t="s">
        <v>233</v>
      </c>
      <c r="G3004" s="27">
        <v>27073</v>
      </c>
      <c r="H3004">
        <v>42</v>
      </c>
      <c r="I3004" t="s">
        <v>244</v>
      </c>
      <c r="J3004" t="s">
        <v>250</v>
      </c>
      <c r="K3004">
        <v>0</v>
      </c>
      <c r="L3004">
        <v>4</v>
      </c>
      <c r="M3004">
        <v>0</v>
      </c>
      <c r="N3004">
        <v>0</v>
      </c>
      <c r="O3004">
        <v>1</v>
      </c>
      <c r="P3004">
        <v>0</v>
      </c>
      <c r="Q3004" s="28">
        <v>41504.076388888891</v>
      </c>
      <c r="R3004" s="28">
        <v>41505.156944444447</v>
      </c>
      <c r="S3004" t="s">
        <v>10789</v>
      </c>
      <c r="T3004" s="27">
        <v>41503</v>
      </c>
      <c r="V3004">
        <v>1</v>
      </c>
      <c r="W3004" t="s">
        <v>32</v>
      </c>
      <c r="X3004" t="s">
        <v>459</v>
      </c>
      <c r="Y3004">
        <v>0</v>
      </c>
      <c r="AB3004" t="s">
        <v>237</v>
      </c>
      <c r="AH3004">
        <v>0</v>
      </c>
      <c r="AN3004" t="s">
        <v>238</v>
      </c>
      <c r="AO3004">
        <v>2</v>
      </c>
      <c r="AP3004" t="s">
        <v>239</v>
      </c>
      <c r="AQ3004" s="27">
        <v>41504</v>
      </c>
      <c r="AR3004" t="s">
        <v>240</v>
      </c>
      <c r="AS3004">
        <v>4</v>
      </c>
      <c r="AT3004" t="s">
        <v>239</v>
      </c>
      <c r="AU3004" s="27">
        <v>41504</v>
      </c>
    </row>
    <row r="3005" spans="1:47" x14ac:dyDescent="0.2">
      <c r="A3005">
        <v>3004</v>
      </c>
      <c r="B3005" t="s">
        <v>10790</v>
      </c>
      <c r="C3005" t="s">
        <v>10791</v>
      </c>
      <c r="D3005" t="s">
        <v>10792</v>
      </c>
      <c r="E3005" s="27">
        <v>41838</v>
      </c>
      <c r="F3005" t="s">
        <v>233</v>
      </c>
      <c r="G3005" s="27">
        <v>31622</v>
      </c>
      <c r="H3005">
        <v>29</v>
      </c>
      <c r="I3005" t="s">
        <v>244</v>
      </c>
      <c r="J3005" t="s">
        <v>250</v>
      </c>
      <c r="K3005">
        <v>0</v>
      </c>
      <c r="L3005">
        <v>8</v>
      </c>
      <c r="M3005">
        <v>0</v>
      </c>
      <c r="N3005">
        <v>0</v>
      </c>
      <c r="O3005">
        <v>8</v>
      </c>
      <c r="P3005">
        <v>-1</v>
      </c>
      <c r="Q3005" s="28">
        <v>41837.508333333331</v>
      </c>
      <c r="R3005" s="28">
        <v>41851.398611111108</v>
      </c>
      <c r="S3005" t="s">
        <v>10793</v>
      </c>
      <c r="U3005" s="27">
        <v>41838</v>
      </c>
      <c r="V3005">
        <v>0</v>
      </c>
      <c r="W3005" t="s">
        <v>32</v>
      </c>
      <c r="X3005" t="s">
        <v>274</v>
      </c>
      <c r="Y3005">
        <v>1</v>
      </c>
      <c r="AA3005" t="s">
        <v>10794</v>
      </c>
      <c r="AB3005" t="s">
        <v>32</v>
      </c>
      <c r="AC3005">
        <v>12</v>
      </c>
      <c r="AD3005" s="27">
        <v>41949</v>
      </c>
      <c r="AE3005" t="s">
        <v>2668</v>
      </c>
      <c r="AF3005" s="27">
        <v>41961</v>
      </c>
      <c r="AG3005" s="27">
        <v>42069</v>
      </c>
      <c r="AH3005">
        <v>0</v>
      </c>
      <c r="AN3005" t="s">
        <v>238</v>
      </c>
      <c r="AO3005">
        <v>4</v>
      </c>
      <c r="AP3005" t="s">
        <v>239</v>
      </c>
      <c r="AQ3005" s="27">
        <v>41838</v>
      </c>
      <c r="AR3005" t="s">
        <v>240</v>
      </c>
      <c r="AS3005">
        <v>8</v>
      </c>
      <c r="AT3005" t="s">
        <v>269</v>
      </c>
      <c r="AU3005" s="27">
        <v>41838</v>
      </c>
    </row>
    <row r="3006" spans="1:47" x14ac:dyDescent="0.2">
      <c r="A3006">
        <v>3005</v>
      </c>
      <c r="B3006" t="s">
        <v>10795</v>
      </c>
      <c r="C3006" t="s">
        <v>10796</v>
      </c>
      <c r="D3006" t="s">
        <v>10797</v>
      </c>
      <c r="E3006" s="27">
        <v>41419</v>
      </c>
      <c r="F3006" t="s">
        <v>233</v>
      </c>
      <c r="G3006" s="27">
        <v>34621</v>
      </c>
      <c r="H3006">
        <v>21</v>
      </c>
      <c r="I3006" t="s">
        <v>259</v>
      </c>
      <c r="J3006" t="s">
        <v>250</v>
      </c>
      <c r="K3006">
        <v>0</v>
      </c>
      <c r="L3006">
        <v>6</v>
      </c>
      <c r="M3006">
        <v>0</v>
      </c>
      <c r="N3006">
        <v>0</v>
      </c>
      <c r="O3006">
        <v>1</v>
      </c>
      <c r="P3006">
        <v>-1</v>
      </c>
      <c r="Q3006" s="28">
        <v>41418.206250000003</v>
      </c>
      <c r="R3006" s="28">
        <v>41426.203472222223</v>
      </c>
      <c r="S3006" t="s">
        <v>10798</v>
      </c>
      <c r="U3006" s="27">
        <v>41418</v>
      </c>
      <c r="V3006">
        <v>1</v>
      </c>
      <c r="W3006" t="s">
        <v>32</v>
      </c>
      <c r="X3006" t="s">
        <v>274</v>
      </c>
      <c r="Y3006">
        <v>0</v>
      </c>
      <c r="AB3006" t="s">
        <v>237</v>
      </c>
      <c r="AH3006">
        <v>0</v>
      </c>
      <c r="AN3006" t="s">
        <v>238</v>
      </c>
      <c r="AO3006">
        <v>6</v>
      </c>
      <c r="AP3006" t="s">
        <v>246</v>
      </c>
      <c r="AQ3006" s="27">
        <v>41419</v>
      </c>
      <c r="AR3006" t="s">
        <v>240</v>
      </c>
      <c r="AS3006">
        <v>6</v>
      </c>
      <c r="AT3006" t="s">
        <v>246</v>
      </c>
      <c r="AU3006" s="27">
        <v>41419</v>
      </c>
    </row>
    <row r="3007" spans="1:47" x14ac:dyDescent="0.2">
      <c r="A3007">
        <v>3006</v>
      </c>
      <c r="B3007" t="s">
        <v>10799</v>
      </c>
      <c r="C3007" t="s">
        <v>793</v>
      </c>
      <c r="D3007" t="s">
        <v>266</v>
      </c>
      <c r="E3007" s="27">
        <v>41972</v>
      </c>
      <c r="F3007" t="s">
        <v>233</v>
      </c>
      <c r="G3007" s="27">
        <v>16359</v>
      </c>
      <c r="H3007">
        <v>71</v>
      </c>
      <c r="I3007" t="s">
        <v>234</v>
      </c>
      <c r="J3007" t="s">
        <v>250</v>
      </c>
      <c r="K3007">
        <v>0</v>
      </c>
      <c r="L3007">
        <v>1</v>
      </c>
      <c r="M3007">
        <v>0</v>
      </c>
      <c r="N3007">
        <v>0</v>
      </c>
      <c r="O3007">
        <v>0</v>
      </c>
      <c r="W3007" t="s">
        <v>237</v>
      </c>
      <c r="Y3007">
        <v>-1</v>
      </c>
      <c r="AB3007" t="s">
        <v>237</v>
      </c>
      <c r="AH3007">
        <v>0</v>
      </c>
      <c r="AN3007" t="s">
        <v>238</v>
      </c>
      <c r="AO3007">
        <v>1</v>
      </c>
      <c r="AP3007" t="s">
        <v>239</v>
      </c>
      <c r="AQ3007" s="27">
        <v>41972</v>
      </c>
      <c r="AR3007" t="s">
        <v>240</v>
      </c>
      <c r="AS3007">
        <v>1</v>
      </c>
      <c r="AT3007" t="s">
        <v>239</v>
      </c>
      <c r="AU3007" s="27">
        <v>41972</v>
      </c>
    </row>
    <row r="3008" spans="1:47" x14ac:dyDescent="0.2">
      <c r="A3008">
        <v>3007</v>
      </c>
      <c r="B3008" t="s">
        <v>10800</v>
      </c>
      <c r="C3008" t="s">
        <v>491</v>
      </c>
      <c r="D3008" t="s">
        <v>2147</v>
      </c>
      <c r="E3008" s="27">
        <v>41529</v>
      </c>
      <c r="F3008" t="s">
        <v>233</v>
      </c>
      <c r="G3008" s="27">
        <v>24745</v>
      </c>
      <c r="H3008">
        <v>48</v>
      </c>
      <c r="I3008" t="s">
        <v>234</v>
      </c>
      <c r="J3008" t="s">
        <v>245</v>
      </c>
      <c r="K3008">
        <v>0</v>
      </c>
      <c r="L3008">
        <v>1</v>
      </c>
      <c r="M3008">
        <v>0</v>
      </c>
      <c r="N3008">
        <v>0</v>
      </c>
      <c r="O3008">
        <v>0</v>
      </c>
      <c r="W3008" t="s">
        <v>237</v>
      </c>
      <c r="Y3008">
        <v>-1</v>
      </c>
      <c r="AB3008" t="s">
        <v>237</v>
      </c>
      <c r="AH3008">
        <v>0</v>
      </c>
      <c r="AN3008" t="s">
        <v>238</v>
      </c>
      <c r="AO3008">
        <v>1</v>
      </c>
      <c r="AP3008" t="s">
        <v>239</v>
      </c>
      <c r="AQ3008" s="27">
        <v>41529</v>
      </c>
      <c r="AR3008" t="s">
        <v>240</v>
      </c>
      <c r="AS3008">
        <v>1</v>
      </c>
      <c r="AT3008" t="s">
        <v>239</v>
      </c>
      <c r="AU3008" s="27">
        <v>41529</v>
      </c>
    </row>
    <row r="3009" spans="1:47" x14ac:dyDescent="0.2">
      <c r="A3009">
        <v>3008</v>
      </c>
      <c r="B3009" t="s">
        <v>10801</v>
      </c>
      <c r="C3009" t="s">
        <v>414</v>
      </c>
      <c r="D3009" t="s">
        <v>10802</v>
      </c>
      <c r="E3009" s="27">
        <v>41647</v>
      </c>
      <c r="F3009" t="s">
        <v>233</v>
      </c>
      <c r="G3009" s="27">
        <v>31029</v>
      </c>
      <c r="H3009">
        <v>31</v>
      </c>
      <c r="I3009" t="s">
        <v>244</v>
      </c>
      <c r="J3009" t="s">
        <v>245</v>
      </c>
      <c r="K3009">
        <v>0</v>
      </c>
      <c r="L3009">
        <v>2</v>
      </c>
      <c r="M3009">
        <v>0</v>
      </c>
      <c r="N3009">
        <v>0</v>
      </c>
      <c r="O3009">
        <v>1</v>
      </c>
      <c r="P3009">
        <v>-356</v>
      </c>
      <c r="Q3009" s="28">
        <v>41291.17291666667</v>
      </c>
      <c r="R3009" s="28">
        <v>41291.313888888886</v>
      </c>
      <c r="S3009" t="s">
        <v>10803</v>
      </c>
      <c r="T3009" s="27">
        <v>41291</v>
      </c>
      <c r="V3009">
        <v>356</v>
      </c>
      <c r="W3009" t="s">
        <v>36</v>
      </c>
      <c r="X3009" t="s">
        <v>595</v>
      </c>
      <c r="Y3009">
        <v>1</v>
      </c>
      <c r="AA3009" t="s">
        <v>10804</v>
      </c>
      <c r="AB3009" t="s">
        <v>36</v>
      </c>
      <c r="AD3009" s="27">
        <v>41949</v>
      </c>
      <c r="AE3009" t="s">
        <v>1216</v>
      </c>
      <c r="AH3009">
        <v>0</v>
      </c>
      <c r="AN3009" t="s">
        <v>238</v>
      </c>
      <c r="AO3009">
        <v>2</v>
      </c>
      <c r="AP3009" t="s">
        <v>239</v>
      </c>
      <c r="AQ3009" s="27">
        <v>41647</v>
      </c>
      <c r="AR3009" t="s">
        <v>240</v>
      </c>
      <c r="AS3009">
        <v>2</v>
      </c>
      <c r="AT3009" t="s">
        <v>239</v>
      </c>
      <c r="AU3009" s="27">
        <v>41647</v>
      </c>
    </row>
    <row r="3010" spans="1:47" x14ac:dyDescent="0.2">
      <c r="A3010">
        <v>3009</v>
      </c>
      <c r="B3010" t="s">
        <v>10805</v>
      </c>
      <c r="C3010" t="s">
        <v>2065</v>
      </c>
      <c r="D3010" t="s">
        <v>10806</v>
      </c>
      <c r="E3010" s="27">
        <v>41386</v>
      </c>
      <c r="F3010" t="s">
        <v>233</v>
      </c>
      <c r="G3010" s="27">
        <v>21910</v>
      </c>
      <c r="H3010">
        <v>56</v>
      </c>
      <c r="I3010" t="s">
        <v>234</v>
      </c>
      <c r="J3010" t="s">
        <v>353</v>
      </c>
      <c r="K3010">
        <v>0</v>
      </c>
      <c r="L3010">
        <v>4</v>
      </c>
      <c r="M3010">
        <v>0</v>
      </c>
      <c r="N3010">
        <v>0</v>
      </c>
      <c r="O3010">
        <v>8</v>
      </c>
      <c r="S3010" t="s">
        <v>10807</v>
      </c>
      <c r="T3010" s="27">
        <v>41056</v>
      </c>
      <c r="V3010">
        <v>330</v>
      </c>
      <c r="W3010" t="s">
        <v>36</v>
      </c>
      <c r="X3010" t="s">
        <v>324</v>
      </c>
      <c r="Y3010">
        <v>0</v>
      </c>
      <c r="AB3010" t="s">
        <v>237</v>
      </c>
      <c r="AH3010">
        <v>0</v>
      </c>
      <c r="AN3010" t="s">
        <v>238</v>
      </c>
      <c r="AO3010">
        <v>3</v>
      </c>
      <c r="AP3010" t="s">
        <v>239</v>
      </c>
      <c r="AQ3010" s="27">
        <v>41386</v>
      </c>
      <c r="AR3010" t="s">
        <v>240</v>
      </c>
      <c r="AS3010">
        <v>4</v>
      </c>
      <c r="AT3010" t="s">
        <v>239</v>
      </c>
      <c r="AU3010" s="27">
        <v>41386</v>
      </c>
    </row>
    <row r="3011" spans="1:47" x14ac:dyDescent="0.2">
      <c r="A3011">
        <v>3010</v>
      </c>
      <c r="B3011" t="s">
        <v>10808</v>
      </c>
      <c r="C3011" t="s">
        <v>830</v>
      </c>
      <c r="D3011" t="s">
        <v>10809</v>
      </c>
      <c r="E3011" s="27">
        <v>41550</v>
      </c>
      <c r="F3011" t="s">
        <v>233</v>
      </c>
      <c r="G3011" s="27">
        <v>21080</v>
      </c>
      <c r="H3011">
        <v>58</v>
      </c>
      <c r="I3011" t="s">
        <v>234</v>
      </c>
      <c r="J3011" t="s">
        <v>245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 s="28">
        <v>41550.097222222219</v>
      </c>
      <c r="R3011" s="28">
        <v>41550.329861111109</v>
      </c>
      <c r="S3011" t="s">
        <v>10810</v>
      </c>
      <c r="T3011" s="27">
        <v>41549</v>
      </c>
      <c r="V3011">
        <v>1</v>
      </c>
      <c r="W3011" t="s">
        <v>36</v>
      </c>
      <c r="X3011" t="s">
        <v>5947</v>
      </c>
      <c r="Y3011">
        <v>0</v>
      </c>
      <c r="AB3011" t="s">
        <v>237</v>
      </c>
      <c r="AH3011">
        <v>0</v>
      </c>
      <c r="AN3011" t="s">
        <v>238</v>
      </c>
      <c r="AO3011">
        <v>1</v>
      </c>
      <c r="AP3011" t="s">
        <v>239</v>
      </c>
      <c r="AQ3011" s="27">
        <v>41550</v>
      </c>
      <c r="AR3011" t="s">
        <v>240</v>
      </c>
      <c r="AS3011">
        <v>1</v>
      </c>
      <c r="AT3011" t="s">
        <v>239</v>
      </c>
      <c r="AU3011" s="27">
        <v>41550</v>
      </c>
    </row>
    <row r="3012" spans="1:47" x14ac:dyDescent="0.2">
      <c r="A3012">
        <v>3011</v>
      </c>
      <c r="B3012" t="s">
        <v>10811</v>
      </c>
      <c r="C3012" t="s">
        <v>10812</v>
      </c>
      <c r="D3012" t="s">
        <v>10813</v>
      </c>
      <c r="E3012" s="27">
        <v>41547</v>
      </c>
      <c r="F3012" t="s">
        <v>294</v>
      </c>
      <c r="G3012" s="27">
        <v>23520</v>
      </c>
      <c r="H3012">
        <v>51</v>
      </c>
      <c r="I3012" t="s">
        <v>234</v>
      </c>
      <c r="J3012" t="s">
        <v>245</v>
      </c>
      <c r="K3012">
        <v>0</v>
      </c>
      <c r="L3012">
        <v>2</v>
      </c>
      <c r="M3012">
        <v>0</v>
      </c>
      <c r="N3012">
        <v>0</v>
      </c>
      <c r="O3012">
        <v>0</v>
      </c>
      <c r="W3012" t="s">
        <v>237</v>
      </c>
      <c r="Y3012">
        <v>-1</v>
      </c>
      <c r="AB3012" t="s">
        <v>237</v>
      </c>
      <c r="AH3012">
        <v>0</v>
      </c>
      <c r="AN3012" t="s">
        <v>238</v>
      </c>
      <c r="AO3012">
        <v>1</v>
      </c>
      <c r="AP3012" t="s">
        <v>239</v>
      </c>
      <c r="AQ3012" s="27">
        <v>41547</v>
      </c>
      <c r="AR3012" t="s">
        <v>240</v>
      </c>
      <c r="AS3012">
        <v>2</v>
      </c>
      <c r="AT3012" t="s">
        <v>239</v>
      </c>
      <c r="AU3012" s="27">
        <v>41547</v>
      </c>
    </row>
    <row r="3013" spans="1:47" x14ac:dyDescent="0.2">
      <c r="A3013">
        <v>3012</v>
      </c>
      <c r="B3013" t="s">
        <v>10814</v>
      </c>
      <c r="C3013" t="s">
        <v>10815</v>
      </c>
      <c r="D3013" t="s">
        <v>10816</v>
      </c>
      <c r="E3013" s="27">
        <v>41828</v>
      </c>
      <c r="F3013" t="s">
        <v>233</v>
      </c>
      <c r="G3013" s="27">
        <v>32029</v>
      </c>
      <c r="H3013">
        <v>28</v>
      </c>
      <c r="I3013" t="s">
        <v>244</v>
      </c>
      <c r="J3013" t="s">
        <v>245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 s="28">
        <v>41828.152083333334</v>
      </c>
      <c r="R3013" s="28">
        <v>41828.351388888892</v>
      </c>
      <c r="S3013" t="s">
        <v>10817</v>
      </c>
      <c r="T3013" s="27">
        <v>41828</v>
      </c>
      <c r="V3013">
        <v>0</v>
      </c>
      <c r="W3013" t="s">
        <v>36</v>
      </c>
      <c r="X3013" t="s">
        <v>279</v>
      </c>
      <c r="Y3013">
        <v>0</v>
      </c>
      <c r="AB3013" t="s">
        <v>237</v>
      </c>
      <c r="AH3013">
        <v>0</v>
      </c>
      <c r="AN3013" t="s">
        <v>238</v>
      </c>
      <c r="AO3013">
        <v>2</v>
      </c>
      <c r="AP3013" t="s">
        <v>239</v>
      </c>
      <c r="AQ3013" s="27">
        <v>41828</v>
      </c>
      <c r="AR3013" t="s">
        <v>240</v>
      </c>
      <c r="AS3013">
        <v>1</v>
      </c>
      <c r="AT3013" t="s">
        <v>239</v>
      </c>
      <c r="AU3013" s="27">
        <v>41828</v>
      </c>
    </row>
    <row r="3014" spans="1:47" x14ac:dyDescent="0.2">
      <c r="A3014">
        <v>3013</v>
      </c>
      <c r="B3014" t="s">
        <v>10818</v>
      </c>
      <c r="C3014" t="s">
        <v>553</v>
      </c>
      <c r="D3014" t="s">
        <v>10819</v>
      </c>
      <c r="E3014" s="27">
        <v>41903</v>
      </c>
      <c r="F3014" t="s">
        <v>233</v>
      </c>
      <c r="G3014" s="27">
        <v>28131</v>
      </c>
      <c r="H3014">
        <v>39</v>
      </c>
      <c r="I3014" t="s">
        <v>244</v>
      </c>
      <c r="J3014" t="s">
        <v>353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-1</v>
      </c>
      <c r="Q3014" s="28">
        <v>41902.427083333336</v>
      </c>
      <c r="R3014" s="28">
        <v>41904.168749999997</v>
      </c>
      <c r="S3014" t="s">
        <v>10820</v>
      </c>
      <c r="T3014" s="27">
        <v>41902</v>
      </c>
      <c r="V3014">
        <v>1</v>
      </c>
      <c r="W3014" t="s">
        <v>32</v>
      </c>
      <c r="X3014" t="s">
        <v>236</v>
      </c>
      <c r="Y3014">
        <v>0</v>
      </c>
      <c r="AB3014" t="s">
        <v>237</v>
      </c>
      <c r="AH3014">
        <v>0</v>
      </c>
      <c r="AN3014" t="s">
        <v>238</v>
      </c>
      <c r="AO3014">
        <v>1</v>
      </c>
      <c r="AP3014" t="s">
        <v>239</v>
      </c>
      <c r="AQ3014" s="27">
        <v>41903</v>
      </c>
      <c r="AR3014" t="s">
        <v>240</v>
      </c>
      <c r="AS3014">
        <v>1</v>
      </c>
      <c r="AT3014" t="s">
        <v>239</v>
      </c>
      <c r="AU3014" s="27">
        <v>41903</v>
      </c>
    </row>
    <row r="3015" spans="1:47" x14ac:dyDescent="0.2">
      <c r="A3015">
        <v>3014</v>
      </c>
      <c r="B3015" t="s">
        <v>10821</v>
      </c>
      <c r="C3015" t="s">
        <v>6043</v>
      </c>
      <c r="D3015" t="s">
        <v>10822</v>
      </c>
      <c r="E3015" s="27">
        <v>41812</v>
      </c>
      <c r="F3015" t="s">
        <v>233</v>
      </c>
      <c r="G3015" s="27">
        <v>34333</v>
      </c>
      <c r="H3015">
        <v>22</v>
      </c>
      <c r="I3015" t="s">
        <v>259</v>
      </c>
      <c r="J3015" t="s">
        <v>250</v>
      </c>
      <c r="K3015">
        <v>0</v>
      </c>
      <c r="L3015">
        <v>7</v>
      </c>
      <c r="M3015">
        <v>0</v>
      </c>
      <c r="N3015">
        <v>1</v>
      </c>
      <c r="O3015">
        <v>1</v>
      </c>
      <c r="P3015">
        <v>0</v>
      </c>
      <c r="Q3015" s="28">
        <v>41812.201388888891</v>
      </c>
      <c r="R3015" s="28">
        <v>41813.150694444441</v>
      </c>
      <c r="S3015" t="s">
        <v>10823</v>
      </c>
      <c r="T3015" s="27">
        <v>41812</v>
      </c>
      <c r="V3015">
        <v>0</v>
      </c>
      <c r="W3015" t="s">
        <v>32</v>
      </c>
      <c r="X3015" t="s">
        <v>453</v>
      </c>
      <c r="Y3015">
        <v>1</v>
      </c>
      <c r="AA3015" t="s">
        <v>10824</v>
      </c>
      <c r="AB3015" t="s">
        <v>36</v>
      </c>
      <c r="AC3015">
        <v>37</v>
      </c>
      <c r="AD3015" s="27">
        <v>42415</v>
      </c>
      <c r="AE3015" t="s">
        <v>392</v>
      </c>
      <c r="AF3015" s="27">
        <v>42452</v>
      </c>
      <c r="AG3015" s="27">
        <v>42465</v>
      </c>
      <c r="AH3015">
        <v>0</v>
      </c>
      <c r="AN3015" t="s">
        <v>238</v>
      </c>
      <c r="AO3015">
        <v>8</v>
      </c>
      <c r="AP3015" t="s">
        <v>269</v>
      </c>
      <c r="AQ3015" s="27">
        <v>41812</v>
      </c>
      <c r="AR3015" t="s">
        <v>240</v>
      </c>
      <c r="AS3015">
        <v>7</v>
      </c>
      <c r="AT3015" t="s">
        <v>246</v>
      </c>
      <c r="AU3015" s="27">
        <v>41812</v>
      </c>
    </row>
    <row r="3016" spans="1:47" x14ac:dyDescent="0.2">
      <c r="A3016">
        <v>3015</v>
      </c>
      <c r="B3016" t="s">
        <v>10825</v>
      </c>
      <c r="C3016" t="s">
        <v>1584</v>
      </c>
      <c r="D3016" t="s">
        <v>10081</v>
      </c>
      <c r="E3016" s="27">
        <v>41619</v>
      </c>
      <c r="F3016" t="s">
        <v>233</v>
      </c>
      <c r="G3016" s="27">
        <v>25656</v>
      </c>
      <c r="H3016">
        <v>46</v>
      </c>
      <c r="I3016" t="s">
        <v>234</v>
      </c>
      <c r="J3016" t="s">
        <v>245</v>
      </c>
      <c r="K3016">
        <v>0</v>
      </c>
      <c r="L3016">
        <v>1</v>
      </c>
      <c r="M3016">
        <v>0</v>
      </c>
      <c r="N3016">
        <v>0</v>
      </c>
      <c r="O3016">
        <v>1</v>
      </c>
      <c r="P3016">
        <v>-1</v>
      </c>
      <c r="Q3016" s="28">
        <v>41618.284722222219</v>
      </c>
      <c r="R3016" s="28">
        <v>41619.0625</v>
      </c>
      <c r="S3016" t="s">
        <v>10826</v>
      </c>
      <c r="T3016" s="27">
        <v>41618</v>
      </c>
      <c r="V3016">
        <v>1</v>
      </c>
      <c r="W3016" t="s">
        <v>36</v>
      </c>
      <c r="X3016" t="s">
        <v>279</v>
      </c>
      <c r="Y3016">
        <v>1</v>
      </c>
      <c r="AA3016" t="s">
        <v>10827</v>
      </c>
      <c r="AB3016" t="s">
        <v>36</v>
      </c>
      <c r="AC3016">
        <v>0</v>
      </c>
      <c r="AD3016" s="27">
        <v>42092</v>
      </c>
      <c r="AE3016" t="s">
        <v>6556</v>
      </c>
      <c r="AF3016" s="27">
        <v>42092</v>
      </c>
      <c r="AG3016" s="27">
        <v>42093</v>
      </c>
      <c r="AH3016">
        <v>0</v>
      </c>
      <c r="AN3016" t="s">
        <v>238</v>
      </c>
      <c r="AO3016">
        <v>1</v>
      </c>
      <c r="AP3016" t="s">
        <v>239</v>
      </c>
      <c r="AQ3016" s="27">
        <v>41619</v>
      </c>
      <c r="AR3016" t="s">
        <v>240</v>
      </c>
      <c r="AS3016">
        <v>1</v>
      </c>
      <c r="AT3016" t="s">
        <v>239</v>
      </c>
      <c r="AU3016" s="27">
        <v>41619</v>
      </c>
    </row>
    <row r="3017" spans="1:47" x14ac:dyDescent="0.2">
      <c r="A3017">
        <v>3016</v>
      </c>
      <c r="B3017" t="s">
        <v>10828</v>
      </c>
      <c r="C3017" t="s">
        <v>242</v>
      </c>
      <c r="D3017" t="s">
        <v>10829</v>
      </c>
      <c r="E3017" s="27">
        <v>41913</v>
      </c>
      <c r="F3017" t="s">
        <v>233</v>
      </c>
      <c r="G3017" s="27">
        <v>30570</v>
      </c>
      <c r="H3017">
        <v>32</v>
      </c>
      <c r="I3017" t="s">
        <v>244</v>
      </c>
      <c r="J3017" t="s">
        <v>245</v>
      </c>
      <c r="K3017">
        <v>0</v>
      </c>
      <c r="L3017">
        <v>5</v>
      </c>
      <c r="M3017">
        <v>0</v>
      </c>
      <c r="N3017">
        <v>1</v>
      </c>
      <c r="O3017">
        <v>4</v>
      </c>
      <c r="S3017" t="s">
        <v>10830</v>
      </c>
      <c r="U3017" s="27">
        <v>40625</v>
      </c>
      <c r="V3017">
        <v>1288</v>
      </c>
      <c r="W3017" t="s">
        <v>32</v>
      </c>
      <c r="X3017" t="s">
        <v>274</v>
      </c>
      <c r="Y3017">
        <v>0</v>
      </c>
      <c r="AB3017" t="s">
        <v>237</v>
      </c>
      <c r="AH3017">
        <v>0</v>
      </c>
      <c r="AN3017" t="s">
        <v>238</v>
      </c>
      <c r="AO3017">
        <v>4</v>
      </c>
      <c r="AP3017" t="s">
        <v>239</v>
      </c>
      <c r="AQ3017" s="27">
        <v>41913</v>
      </c>
      <c r="AR3017" t="s">
        <v>240</v>
      </c>
      <c r="AS3017">
        <v>5</v>
      </c>
      <c r="AT3017" t="s">
        <v>246</v>
      </c>
      <c r="AU3017" s="27">
        <v>41913</v>
      </c>
    </row>
    <row r="3018" spans="1:47" x14ac:dyDescent="0.2">
      <c r="A3018">
        <v>3017</v>
      </c>
      <c r="B3018" t="s">
        <v>10831</v>
      </c>
      <c r="C3018" t="s">
        <v>242</v>
      </c>
      <c r="D3018" t="s">
        <v>2307</v>
      </c>
      <c r="E3018" s="27">
        <v>41886</v>
      </c>
      <c r="F3018" t="s">
        <v>233</v>
      </c>
      <c r="G3018" s="27">
        <v>31819</v>
      </c>
      <c r="H3018">
        <v>29</v>
      </c>
      <c r="I3018" t="s">
        <v>244</v>
      </c>
      <c r="J3018" t="s">
        <v>22</v>
      </c>
      <c r="K3018">
        <v>0</v>
      </c>
      <c r="L3018">
        <v>1</v>
      </c>
      <c r="M3018">
        <v>0</v>
      </c>
      <c r="N3018">
        <v>0</v>
      </c>
      <c r="O3018">
        <v>1</v>
      </c>
      <c r="P3018">
        <v>-1</v>
      </c>
      <c r="Q3018" s="28">
        <v>41885.272222222222</v>
      </c>
      <c r="R3018" s="28">
        <v>41887.183333333334</v>
      </c>
      <c r="S3018" t="s">
        <v>10832</v>
      </c>
      <c r="U3018" s="27">
        <v>41885</v>
      </c>
      <c r="V3018">
        <v>1</v>
      </c>
      <c r="W3018" t="s">
        <v>32</v>
      </c>
      <c r="X3018" t="s">
        <v>274</v>
      </c>
      <c r="Y3018">
        <v>0</v>
      </c>
      <c r="AB3018" t="s">
        <v>237</v>
      </c>
      <c r="AH3018">
        <v>0</v>
      </c>
      <c r="AN3018" t="s">
        <v>238</v>
      </c>
      <c r="AO3018">
        <v>2</v>
      </c>
      <c r="AP3018" t="s">
        <v>239</v>
      </c>
      <c r="AQ3018" s="27">
        <v>41886</v>
      </c>
      <c r="AR3018" t="s">
        <v>240</v>
      </c>
      <c r="AS3018">
        <v>1</v>
      </c>
      <c r="AT3018" t="s">
        <v>239</v>
      </c>
      <c r="AU3018" s="27">
        <v>41886</v>
      </c>
    </row>
    <row r="3019" spans="1:47" x14ac:dyDescent="0.2">
      <c r="A3019">
        <v>3018</v>
      </c>
      <c r="B3019" t="s">
        <v>10833</v>
      </c>
      <c r="C3019" t="s">
        <v>618</v>
      </c>
      <c r="D3019" t="s">
        <v>2875</v>
      </c>
      <c r="E3019" s="27">
        <v>41365</v>
      </c>
      <c r="F3019" t="s">
        <v>233</v>
      </c>
      <c r="G3019" s="27">
        <v>28039</v>
      </c>
      <c r="H3019">
        <v>39</v>
      </c>
      <c r="I3019" t="s">
        <v>244</v>
      </c>
      <c r="J3019" t="s">
        <v>250</v>
      </c>
      <c r="K3019">
        <v>0</v>
      </c>
      <c r="L3019">
        <v>9</v>
      </c>
      <c r="M3019">
        <v>0</v>
      </c>
      <c r="N3019">
        <v>0</v>
      </c>
      <c r="O3019">
        <v>0</v>
      </c>
      <c r="W3019" t="s">
        <v>237</v>
      </c>
      <c r="Y3019">
        <v>-1</v>
      </c>
      <c r="AB3019" t="s">
        <v>237</v>
      </c>
      <c r="AH3019">
        <v>0</v>
      </c>
      <c r="AN3019" t="s">
        <v>238</v>
      </c>
      <c r="AO3019">
        <v>5</v>
      </c>
      <c r="AP3019" t="s">
        <v>246</v>
      </c>
      <c r="AQ3019" s="27">
        <v>41365</v>
      </c>
      <c r="AR3019" t="s">
        <v>240</v>
      </c>
      <c r="AS3019">
        <v>9</v>
      </c>
      <c r="AT3019" t="s">
        <v>269</v>
      </c>
      <c r="AU3019" s="27">
        <v>41365</v>
      </c>
    </row>
    <row r="3020" spans="1:47" x14ac:dyDescent="0.2">
      <c r="A3020">
        <v>3019</v>
      </c>
      <c r="B3020" t="s">
        <v>10834</v>
      </c>
      <c r="C3020" t="s">
        <v>1308</v>
      </c>
      <c r="D3020" t="s">
        <v>10835</v>
      </c>
      <c r="E3020" s="27">
        <v>41681</v>
      </c>
      <c r="F3020" t="s">
        <v>233</v>
      </c>
      <c r="G3020" s="27">
        <v>23865</v>
      </c>
      <c r="H3020">
        <v>50</v>
      </c>
      <c r="I3020" t="s">
        <v>234</v>
      </c>
      <c r="J3020" t="s">
        <v>245</v>
      </c>
      <c r="K3020">
        <v>0</v>
      </c>
      <c r="L3020">
        <v>2</v>
      </c>
      <c r="M3020">
        <v>0</v>
      </c>
      <c r="N3020">
        <v>0</v>
      </c>
      <c r="O3020">
        <v>0</v>
      </c>
      <c r="P3020">
        <v>0</v>
      </c>
      <c r="Q3020" s="28">
        <v>41681.134027777778</v>
      </c>
      <c r="R3020" s="28">
        <v>41695.447916666664</v>
      </c>
      <c r="S3020" t="s">
        <v>10836</v>
      </c>
      <c r="T3020" s="27">
        <v>41681</v>
      </c>
      <c r="V3020">
        <v>0</v>
      </c>
      <c r="W3020" t="s">
        <v>36</v>
      </c>
      <c r="X3020" t="s">
        <v>279</v>
      </c>
      <c r="Y3020">
        <v>1</v>
      </c>
      <c r="AA3020" t="s">
        <v>10837</v>
      </c>
      <c r="AB3020" t="s">
        <v>36</v>
      </c>
      <c r="AD3020" s="27">
        <v>42099</v>
      </c>
      <c r="AE3020" t="s">
        <v>10838</v>
      </c>
      <c r="AH3020">
        <v>0</v>
      </c>
      <c r="AN3020" t="s">
        <v>238</v>
      </c>
      <c r="AO3020">
        <v>1</v>
      </c>
      <c r="AP3020" t="s">
        <v>239</v>
      </c>
      <c r="AQ3020" s="27">
        <v>41681</v>
      </c>
      <c r="AR3020" t="s">
        <v>240</v>
      </c>
      <c r="AS3020">
        <v>2</v>
      </c>
      <c r="AT3020" t="s">
        <v>239</v>
      </c>
      <c r="AU3020" s="27">
        <v>41681</v>
      </c>
    </row>
    <row r="3021" spans="1:47" x14ac:dyDescent="0.2">
      <c r="A3021">
        <v>3020</v>
      </c>
      <c r="B3021" t="s">
        <v>10839</v>
      </c>
      <c r="C3021" t="s">
        <v>10840</v>
      </c>
      <c r="D3021" t="s">
        <v>664</v>
      </c>
      <c r="E3021" s="27">
        <v>41331</v>
      </c>
      <c r="F3021" t="s">
        <v>233</v>
      </c>
      <c r="G3021" s="27">
        <v>25530</v>
      </c>
      <c r="H3021">
        <v>46</v>
      </c>
      <c r="I3021" t="s">
        <v>234</v>
      </c>
      <c r="J3021" t="s">
        <v>250</v>
      </c>
      <c r="K3021">
        <v>0</v>
      </c>
      <c r="L3021">
        <v>9</v>
      </c>
      <c r="M3021">
        <v>0</v>
      </c>
      <c r="N3021">
        <v>0</v>
      </c>
      <c r="O3021">
        <v>2</v>
      </c>
      <c r="P3021">
        <v>-1</v>
      </c>
      <c r="Q3021" s="28">
        <v>41330.347222222219</v>
      </c>
      <c r="R3021" s="28">
        <v>41331.27847222222</v>
      </c>
      <c r="S3021" t="s">
        <v>10841</v>
      </c>
      <c r="T3021" s="27">
        <v>41330</v>
      </c>
      <c r="V3021">
        <v>1</v>
      </c>
      <c r="W3021" t="s">
        <v>32</v>
      </c>
      <c r="X3021" t="s">
        <v>359</v>
      </c>
      <c r="Y3021">
        <v>0</v>
      </c>
      <c r="AB3021" t="s">
        <v>237</v>
      </c>
      <c r="AH3021">
        <v>0</v>
      </c>
      <c r="AN3021" t="s">
        <v>238</v>
      </c>
      <c r="AO3021">
        <v>4</v>
      </c>
      <c r="AP3021" t="s">
        <v>239</v>
      </c>
      <c r="AQ3021" s="27">
        <v>41331</v>
      </c>
      <c r="AR3021" t="s">
        <v>240</v>
      </c>
      <c r="AS3021">
        <v>9</v>
      </c>
      <c r="AT3021" t="s">
        <v>269</v>
      </c>
      <c r="AU3021" s="27">
        <v>41331</v>
      </c>
    </row>
    <row r="3022" spans="1:47" x14ac:dyDescent="0.2">
      <c r="A3022">
        <v>3021</v>
      </c>
      <c r="B3022" t="s">
        <v>10842</v>
      </c>
      <c r="C3022" t="s">
        <v>10843</v>
      </c>
      <c r="D3022" t="s">
        <v>10844</v>
      </c>
      <c r="E3022" s="27">
        <v>41949</v>
      </c>
      <c r="F3022" t="s">
        <v>294</v>
      </c>
      <c r="G3022" s="27">
        <v>26075</v>
      </c>
      <c r="H3022">
        <v>44</v>
      </c>
      <c r="I3022" t="s">
        <v>244</v>
      </c>
      <c r="J3022" t="s">
        <v>250</v>
      </c>
      <c r="K3022">
        <v>0</v>
      </c>
      <c r="L3022">
        <v>8</v>
      </c>
      <c r="M3022">
        <v>1</v>
      </c>
      <c r="N3022">
        <v>0</v>
      </c>
      <c r="O3022">
        <v>11</v>
      </c>
      <c r="P3022">
        <v>-1</v>
      </c>
      <c r="Q3022" s="28">
        <v>41948.068749999999</v>
      </c>
      <c r="R3022" s="28">
        <v>41963.393055555556</v>
      </c>
      <c r="S3022" t="s">
        <v>10845</v>
      </c>
      <c r="T3022" s="27">
        <v>41948</v>
      </c>
      <c r="V3022">
        <v>1</v>
      </c>
      <c r="W3022" t="s">
        <v>32</v>
      </c>
      <c r="X3022" t="s">
        <v>261</v>
      </c>
      <c r="Y3022">
        <v>1</v>
      </c>
      <c r="AA3022" t="s">
        <v>10846</v>
      </c>
      <c r="AB3022" t="s">
        <v>36</v>
      </c>
      <c r="AC3022">
        <v>0</v>
      </c>
      <c r="AD3022" s="27">
        <v>42032</v>
      </c>
      <c r="AE3022" t="s">
        <v>404</v>
      </c>
      <c r="AF3022" s="27">
        <v>42032</v>
      </c>
      <c r="AG3022" s="27">
        <v>42059</v>
      </c>
      <c r="AH3022">
        <v>0</v>
      </c>
      <c r="AN3022" t="s">
        <v>238</v>
      </c>
      <c r="AO3022">
        <v>5</v>
      </c>
      <c r="AP3022" t="s">
        <v>246</v>
      </c>
      <c r="AQ3022" s="27">
        <v>41949</v>
      </c>
      <c r="AR3022" t="s">
        <v>240</v>
      </c>
      <c r="AS3022">
        <v>8</v>
      </c>
      <c r="AT3022" t="s">
        <v>269</v>
      </c>
      <c r="AU3022" s="27">
        <v>41949</v>
      </c>
    </row>
    <row r="3023" spans="1:47" x14ac:dyDescent="0.2">
      <c r="A3023">
        <v>3022</v>
      </c>
      <c r="B3023" t="s">
        <v>10847</v>
      </c>
      <c r="C3023" t="s">
        <v>957</v>
      </c>
      <c r="D3023" t="s">
        <v>1218</v>
      </c>
      <c r="E3023" s="27">
        <v>41291</v>
      </c>
      <c r="F3023" t="s">
        <v>233</v>
      </c>
      <c r="G3023" s="27">
        <v>29667</v>
      </c>
      <c r="H3023">
        <v>35</v>
      </c>
      <c r="I3023" t="s">
        <v>244</v>
      </c>
      <c r="J3023" t="s">
        <v>250</v>
      </c>
      <c r="K3023">
        <v>0</v>
      </c>
      <c r="L3023">
        <v>5</v>
      </c>
      <c r="M3023">
        <v>0</v>
      </c>
      <c r="N3023">
        <v>0</v>
      </c>
      <c r="O3023">
        <v>4</v>
      </c>
      <c r="P3023">
        <v>-1</v>
      </c>
      <c r="Q3023" s="28">
        <v>41290.426388888889</v>
      </c>
      <c r="R3023" s="28">
        <v>41320.079861111109</v>
      </c>
      <c r="S3023" t="s">
        <v>10848</v>
      </c>
      <c r="T3023" s="27">
        <v>41290</v>
      </c>
      <c r="V3023">
        <v>1</v>
      </c>
      <c r="W3023" t="s">
        <v>36</v>
      </c>
      <c r="X3023" t="s">
        <v>279</v>
      </c>
      <c r="Y3023">
        <v>0</v>
      </c>
      <c r="AB3023" t="s">
        <v>237</v>
      </c>
      <c r="AH3023">
        <v>0</v>
      </c>
      <c r="AN3023" t="s">
        <v>238</v>
      </c>
      <c r="AO3023">
        <v>6</v>
      </c>
      <c r="AP3023" t="s">
        <v>246</v>
      </c>
      <c r="AQ3023" s="27">
        <v>41291</v>
      </c>
      <c r="AR3023" t="s">
        <v>240</v>
      </c>
      <c r="AS3023">
        <v>5</v>
      </c>
      <c r="AT3023" t="s">
        <v>246</v>
      </c>
      <c r="AU3023" s="27">
        <v>41291</v>
      </c>
    </row>
    <row r="3024" spans="1:47" x14ac:dyDescent="0.2">
      <c r="A3024">
        <v>3023</v>
      </c>
      <c r="B3024" t="s">
        <v>10849</v>
      </c>
      <c r="C3024" t="s">
        <v>1233</v>
      </c>
      <c r="D3024" t="s">
        <v>3828</v>
      </c>
      <c r="E3024" s="27">
        <v>41395</v>
      </c>
      <c r="F3024" t="s">
        <v>233</v>
      </c>
      <c r="G3024" s="27">
        <v>31201</v>
      </c>
      <c r="H3024">
        <v>30</v>
      </c>
      <c r="I3024" t="s">
        <v>244</v>
      </c>
      <c r="J3024" t="s">
        <v>250</v>
      </c>
      <c r="K3024">
        <v>0</v>
      </c>
      <c r="L3024">
        <v>9</v>
      </c>
      <c r="M3024">
        <v>1</v>
      </c>
      <c r="N3024">
        <v>0</v>
      </c>
      <c r="O3024">
        <v>14</v>
      </c>
      <c r="P3024">
        <v>-1</v>
      </c>
      <c r="Q3024" s="28">
        <v>41394.123611111114</v>
      </c>
      <c r="R3024" s="28">
        <v>41396.193055555559</v>
      </c>
      <c r="S3024" t="s">
        <v>10850</v>
      </c>
      <c r="T3024" s="27">
        <v>41394</v>
      </c>
      <c r="V3024">
        <v>1</v>
      </c>
      <c r="W3024" t="s">
        <v>32</v>
      </c>
      <c r="X3024" t="s">
        <v>343</v>
      </c>
      <c r="Y3024">
        <v>1</v>
      </c>
      <c r="AA3024" t="s">
        <v>10851</v>
      </c>
      <c r="AB3024" t="s">
        <v>36</v>
      </c>
      <c r="AD3024" s="27">
        <v>41529</v>
      </c>
      <c r="AE3024" t="s">
        <v>392</v>
      </c>
      <c r="AH3024">
        <v>0</v>
      </c>
      <c r="AN3024" t="s">
        <v>238</v>
      </c>
      <c r="AO3024">
        <v>7</v>
      </c>
      <c r="AP3024" t="s">
        <v>246</v>
      </c>
      <c r="AQ3024" s="27">
        <v>41395</v>
      </c>
      <c r="AR3024" t="s">
        <v>240</v>
      </c>
      <c r="AS3024">
        <v>9</v>
      </c>
      <c r="AT3024" t="s">
        <v>269</v>
      </c>
      <c r="AU3024" s="27">
        <v>41395</v>
      </c>
    </row>
    <row r="3025" spans="1:47" x14ac:dyDescent="0.2">
      <c r="A3025">
        <v>3024</v>
      </c>
      <c r="B3025" t="s">
        <v>10852</v>
      </c>
      <c r="C3025" t="s">
        <v>10843</v>
      </c>
      <c r="D3025" t="s">
        <v>10741</v>
      </c>
      <c r="E3025" s="27">
        <v>41857</v>
      </c>
      <c r="F3025" t="s">
        <v>294</v>
      </c>
      <c r="G3025" s="27">
        <v>32203</v>
      </c>
      <c r="H3025">
        <v>28</v>
      </c>
      <c r="I3025" t="s">
        <v>244</v>
      </c>
      <c r="J3025" t="s">
        <v>250</v>
      </c>
      <c r="K3025">
        <v>0</v>
      </c>
      <c r="L3025">
        <v>7</v>
      </c>
      <c r="M3025">
        <v>0</v>
      </c>
      <c r="N3025">
        <v>0</v>
      </c>
      <c r="O3025">
        <v>0</v>
      </c>
      <c r="P3025">
        <v>0</v>
      </c>
      <c r="Q3025" s="28">
        <v>41857.206250000003</v>
      </c>
      <c r="R3025" s="28">
        <v>41904.275000000001</v>
      </c>
      <c r="S3025" t="s">
        <v>10853</v>
      </c>
      <c r="T3025" s="27">
        <v>41857</v>
      </c>
      <c r="V3025">
        <v>0</v>
      </c>
      <c r="W3025" t="s">
        <v>36</v>
      </c>
      <c r="X3025" t="s">
        <v>279</v>
      </c>
      <c r="Y3025">
        <v>0</v>
      </c>
      <c r="AB3025" t="s">
        <v>237</v>
      </c>
      <c r="AH3025">
        <v>0</v>
      </c>
      <c r="AN3025" t="s">
        <v>238</v>
      </c>
      <c r="AO3025">
        <v>6</v>
      </c>
      <c r="AP3025" t="s">
        <v>246</v>
      </c>
      <c r="AQ3025" s="27">
        <v>41857</v>
      </c>
      <c r="AR3025" t="s">
        <v>240</v>
      </c>
      <c r="AS3025">
        <v>7</v>
      </c>
      <c r="AT3025" t="s">
        <v>246</v>
      </c>
      <c r="AU3025" s="27">
        <v>41857</v>
      </c>
    </row>
    <row r="3026" spans="1:47" x14ac:dyDescent="0.2">
      <c r="A3026">
        <v>3025</v>
      </c>
      <c r="B3026" t="s">
        <v>10854</v>
      </c>
      <c r="C3026" t="s">
        <v>789</v>
      </c>
      <c r="D3026" t="s">
        <v>2683</v>
      </c>
      <c r="E3026" s="27">
        <v>41597</v>
      </c>
      <c r="F3026" t="s">
        <v>233</v>
      </c>
      <c r="G3026" s="27">
        <v>26931</v>
      </c>
      <c r="H3026">
        <v>42</v>
      </c>
      <c r="I3026" t="s">
        <v>244</v>
      </c>
      <c r="J3026" t="s">
        <v>250</v>
      </c>
      <c r="K3026">
        <v>0</v>
      </c>
      <c r="L3026">
        <v>5</v>
      </c>
      <c r="M3026">
        <v>0</v>
      </c>
      <c r="N3026">
        <v>0</v>
      </c>
      <c r="O3026">
        <v>2</v>
      </c>
      <c r="P3026">
        <v>-1</v>
      </c>
      <c r="Q3026" s="28">
        <v>41596.225694444445</v>
      </c>
      <c r="R3026" s="28">
        <v>41597.085416666669</v>
      </c>
      <c r="S3026" t="s">
        <v>10855</v>
      </c>
      <c r="T3026" s="27">
        <v>41596</v>
      </c>
      <c r="V3026">
        <v>1</v>
      </c>
      <c r="W3026" t="s">
        <v>32</v>
      </c>
      <c r="X3026" t="s">
        <v>261</v>
      </c>
      <c r="Y3026">
        <v>0</v>
      </c>
      <c r="AB3026" t="s">
        <v>237</v>
      </c>
      <c r="AH3026">
        <v>0</v>
      </c>
      <c r="AN3026" t="s">
        <v>238</v>
      </c>
      <c r="AO3026">
        <v>4</v>
      </c>
      <c r="AP3026" t="s">
        <v>239</v>
      </c>
      <c r="AQ3026" s="27">
        <v>41597</v>
      </c>
      <c r="AR3026" t="s">
        <v>240</v>
      </c>
      <c r="AS3026">
        <v>5</v>
      </c>
      <c r="AT3026" t="s">
        <v>246</v>
      </c>
      <c r="AU3026" s="27">
        <v>41597</v>
      </c>
    </row>
    <row r="3027" spans="1:47" x14ac:dyDescent="0.2">
      <c r="A3027">
        <v>3026</v>
      </c>
      <c r="B3027" t="s">
        <v>10856</v>
      </c>
      <c r="C3027" t="s">
        <v>1147</v>
      </c>
      <c r="D3027" t="s">
        <v>10857</v>
      </c>
      <c r="E3027" s="27">
        <v>41318</v>
      </c>
      <c r="F3027" t="s">
        <v>233</v>
      </c>
      <c r="G3027" s="27">
        <v>23357</v>
      </c>
      <c r="H3027">
        <v>52</v>
      </c>
      <c r="I3027" t="s">
        <v>234</v>
      </c>
      <c r="J3027" t="s">
        <v>245</v>
      </c>
      <c r="K3027">
        <v>0</v>
      </c>
      <c r="L3027">
        <v>4</v>
      </c>
      <c r="M3027">
        <v>0</v>
      </c>
      <c r="N3027">
        <v>0</v>
      </c>
      <c r="O3027">
        <v>3</v>
      </c>
      <c r="P3027">
        <v>0</v>
      </c>
      <c r="Q3027" s="28">
        <v>41318.509027777778</v>
      </c>
      <c r="R3027" s="28">
        <v>41324.414583333331</v>
      </c>
      <c r="S3027" t="s">
        <v>10858</v>
      </c>
      <c r="U3027" s="27">
        <v>41317</v>
      </c>
      <c r="V3027">
        <v>1</v>
      </c>
      <c r="W3027" t="s">
        <v>32</v>
      </c>
      <c r="X3027" t="s">
        <v>274</v>
      </c>
      <c r="Y3027">
        <v>0</v>
      </c>
      <c r="AB3027" t="s">
        <v>237</v>
      </c>
      <c r="AH3027">
        <v>0</v>
      </c>
      <c r="AN3027" t="s">
        <v>238</v>
      </c>
      <c r="AO3027">
        <v>2</v>
      </c>
      <c r="AP3027" t="s">
        <v>239</v>
      </c>
      <c r="AQ3027" s="27">
        <v>41318</v>
      </c>
      <c r="AR3027" t="s">
        <v>240</v>
      </c>
      <c r="AS3027">
        <v>4</v>
      </c>
      <c r="AT3027" t="s">
        <v>239</v>
      </c>
      <c r="AU3027" s="27">
        <v>41318</v>
      </c>
    </row>
    <row r="3028" spans="1:47" x14ac:dyDescent="0.2">
      <c r="A3028">
        <v>3027</v>
      </c>
      <c r="B3028" t="s">
        <v>10859</v>
      </c>
      <c r="C3028" t="s">
        <v>575</v>
      </c>
      <c r="D3028" t="s">
        <v>2026</v>
      </c>
      <c r="E3028" s="27">
        <v>41280</v>
      </c>
      <c r="F3028" t="s">
        <v>233</v>
      </c>
      <c r="G3028" s="27">
        <v>25637</v>
      </c>
      <c r="H3028">
        <v>46</v>
      </c>
      <c r="I3028" t="s">
        <v>234</v>
      </c>
      <c r="J3028" t="s">
        <v>250</v>
      </c>
      <c r="K3028">
        <v>0</v>
      </c>
      <c r="L3028">
        <v>1</v>
      </c>
      <c r="M3028">
        <v>0</v>
      </c>
      <c r="N3028">
        <v>0</v>
      </c>
      <c r="O3028">
        <v>5</v>
      </c>
      <c r="P3028">
        <v>-1</v>
      </c>
      <c r="Q3028" s="28">
        <v>41279.054861111108</v>
      </c>
      <c r="R3028" s="28">
        <v>41481.137499999997</v>
      </c>
      <c r="S3028" t="s">
        <v>10860</v>
      </c>
      <c r="T3028" s="27">
        <v>41279</v>
      </c>
      <c r="V3028">
        <v>1</v>
      </c>
      <c r="W3028" t="s">
        <v>32</v>
      </c>
      <c r="X3028" t="s">
        <v>343</v>
      </c>
      <c r="Y3028">
        <v>1</v>
      </c>
      <c r="AA3028" t="s">
        <v>10861</v>
      </c>
      <c r="AB3028" t="s">
        <v>36</v>
      </c>
      <c r="AC3028">
        <v>0</v>
      </c>
      <c r="AD3028" s="27">
        <v>41747</v>
      </c>
      <c r="AE3028" t="s">
        <v>422</v>
      </c>
      <c r="AF3028" s="27">
        <v>41747</v>
      </c>
      <c r="AG3028" s="27">
        <v>41749</v>
      </c>
      <c r="AH3028">
        <v>0</v>
      </c>
      <c r="AN3028" t="s">
        <v>238</v>
      </c>
      <c r="AO3028">
        <v>1</v>
      </c>
      <c r="AP3028" t="s">
        <v>239</v>
      </c>
      <c r="AQ3028" s="27">
        <v>41280</v>
      </c>
      <c r="AR3028" t="s">
        <v>240</v>
      </c>
      <c r="AS3028">
        <v>1</v>
      </c>
      <c r="AT3028" t="s">
        <v>239</v>
      </c>
      <c r="AU3028" s="27">
        <v>41280</v>
      </c>
    </row>
    <row r="3029" spans="1:47" x14ac:dyDescent="0.2">
      <c r="A3029">
        <v>3028</v>
      </c>
      <c r="B3029" t="s">
        <v>10862</v>
      </c>
      <c r="C3029" t="s">
        <v>3284</v>
      </c>
      <c r="D3029" t="s">
        <v>10863</v>
      </c>
      <c r="E3029" s="27">
        <v>41401</v>
      </c>
      <c r="F3029" t="s">
        <v>294</v>
      </c>
      <c r="G3029" s="27">
        <v>22894</v>
      </c>
      <c r="H3029">
        <v>53</v>
      </c>
      <c r="I3029" t="s">
        <v>234</v>
      </c>
      <c r="J3029" t="s">
        <v>245</v>
      </c>
      <c r="K3029">
        <v>0</v>
      </c>
      <c r="L3029">
        <v>-1</v>
      </c>
      <c r="M3029">
        <v>0</v>
      </c>
      <c r="N3029">
        <v>0</v>
      </c>
      <c r="O3029">
        <v>0</v>
      </c>
      <c r="P3029">
        <v>0</v>
      </c>
      <c r="Q3029" s="28">
        <v>41401.097916666666</v>
      </c>
      <c r="R3029" s="28">
        <v>41401.305555555555</v>
      </c>
      <c r="S3029" t="s">
        <v>10864</v>
      </c>
      <c r="T3029" s="27">
        <v>41400</v>
      </c>
      <c r="V3029">
        <v>1</v>
      </c>
      <c r="W3029" t="s">
        <v>36</v>
      </c>
      <c r="X3029" t="s">
        <v>780</v>
      </c>
      <c r="Y3029">
        <v>0</v>
      </c>
      <c r="AB3029" t="s">
        <v>237</v>
      </c>
      <c r="AH3029">
        <v>0</v>
      </c>
      <c r="AN3029" t="s">
        <v>238</v>
      </c>
      <c r="AO3029">
        <v>-1</v>
      </c>
      <c r="AP3029" t="s">
        <v>405</v>
      </c>
      <c r="AQ3029" s="27">
        <v>41401</v>
      </c>
      <c r="AR3029" t="s">
        <v>240</v>
      </c>
      <c r="AS3029">
        <v>-1</v>
      </c>
      <c r="AT3029" t="s">
        <v>405</v>
      </c>
      <c r="AU3029" s="27">
        <v>41401</v>
      </c>
    </row>
    <row r="3030" spans="1:47" x14ac:dyDescent="0.2">
      <c r="A3030">
        <v>3029</v>
      </c>
      <c r="B3030" t="s">
        <v>10865</v>
      </c>
      <c r="C3030" t="s">
        <v>10866</v>
      </c>
      <c r="D3030" t="s">
        <v>1841</v>
      </c>
      <c r="E3030" s="27">
        <v>41916</v>
      </c>
      <c r="F3030" t="s">
        <v>233</v>
      </c>
      <c r="G3030" s="27">
        <v>26836</v>
      </c>
      <c r="H3030">
        <v>42</v>
      </c>
      <c r="I3030" t="s">
        <v>244</v>
      </c>
      <c r="J3030" t="s">
        <v>250</v>
      </c>
      <c r="K3030">
        <v>0</v>
      </c>
      <c r="L3030">
        <v>10</v>
      </c>
      <c r="M3030">
        <v>0</v>
      </c>
      <c r="N3030">
        <v>0</v>
      </c>
      <c r="O3030">
        <v>0</v>
      </c>
      <c r="P3030">
        <v>0</v>
      </c>
      <c r="Q3030" s="28">
        <v>41916.15</v>
      </c>
      <c r="R3030" s="28">
        <v>41950.205555555556</v>
      </c>
      <c r="S3030" t="s">
        <v>10867</v>
      </c>
      <c r="T3030" s="27">
        <v>41916</v>
      </c>
      <c r="V3030">
        <v>0</v>
      </c>
      <c r="W3030" t="s">
        <v>32</v>
      </c>
      <c r="X3030" t="s">
        <v>402</v>
      </c>
      <c r="Y3030">
        <v>1</v>
      </c>
      <c r="AA3030" t="s">
        <v>10868</v>
      </c>
      <c r="AB3030" t="s">
        <v>32</v>
      </c>
      <c r="AD3030" s="27">
        <v>42007</v>
      </c>
      <c r="AE3030" t="s">
        <v>10197</v>
      </c>
      <c r="AH3030">
        <v>0</v>
      </c>
      <c r="AN3030" t="s">
        <v>238</v>
      </c>
      <c r="AO3030">
        <v>6</v>
      </c>
      <c r="AP3030" t="s">
        <v>246</v>
      </c>
      <c r="AQ3030" s="27">
        <v>41916</v>
      </c>
      <c r="AR3030" t="s">
        <v>240</v>
      </c>
      <c r="AS3030">
        <v>10</v>
      </c>
      <c r="AT3030" t="s">
        <v>269</v>
      </c>
      <c r="AU3030" s="27">
        <v>41916</v>
      </c>
    </row>
    <row r="3031" spans="1:47" x14ac:dyDescent="0.2">
      <c r="A3031">
        <v>3030</v>
      </c>
      <c r="B3031" t="s">
        <v>10869</v>
      </c>
      <c r="C3031" t="s">
        <v>10870</v>
      </c>
      <c r="D3031" t="s">
        <v>1717</v>
      </c>
      <c r="E3031" s="27">
        <v>41393</v>
      </c>
      <c r="F3031" t="s">
        <v>233</v>
      </c>
      <c r="G3031" s="27">
        <v>28928</v>
      </c>
      <c r="H3031">
        <v>37</v>
      </c>
      <c r="I3031" t="s">
        <v>244</v>
      </c>
      <c r="J3031" t="s">
        <v>250</v>
      </c>
      <c r="K3031">
        <v>0</v>
      </c>
      <c r="L3031">
        <v>3</v>
      </c>
      <c r="M3031">
        <v>0</v>
      </c>
      <c r="N3031">
        <v>0</v>
      </c>
      <c r="O3031">
        <v>12</v>
      </c>
      <c r="P3031">
        <v>-74</v>
      </c>
      <c r="Q3031" s="28">
        <v>41319.193749999999</v>
      </c>
      <c r="R3031" s="28">
        <v>41344.375</v>
      </c>
      <c r="S3031" t="s">
        <v>10871</v>
      </c>
      <c r="U3031" s="27">
        <v>41319</v>
      </c>
      <c r="V3031">
        <v>74</v>
      </c>
      <c r="W3031" t="s">
        <v>32</v>
      </c>
      <c r="X3031" t="s">
        <v>274</v>
      </c>
      <c r="Y3031">
        <v>0</v>
      </c>
      <c r="AB3031" t="s">
        <v>237</v>
      </c>
      <c r="AH3031">
        <v>0</v>
      </c>
      <c r="AN3031" t="s">
        <v>238</v>
      </c>
      <c r="AO3031">
        <v>2</v>
      </c>
      <c r="AP3031" t="s">
        <v>239</v>
      </c>
      <c r="AQ3031" s="27">
        <v>41393</v>
      </c>
      <c r="AR3031" t="s">
        <v>240</v>
      </c>
      <c r="AS3031">
        <v>3</v>
      </c>
      <c r="AT3031" t="s">
        <v>239</v>
      </c>
      <c r="AU3031" s="27">
        <v>41393</v>
      </c>
    </row>
    <row r="3032" spans="1:47" x14ac:dyDescent="0.2">
      <c r="A3032">
        <v>3031</v>
      </c>
      <c r="B3032" t="s">
        <v>10872</v>
      </c>
      <c r="C3032" t="s">
        <v>2056</v>
      </c>
      <c r="D3032" t="s">
        <v>6588</v>
      </c>
      <c r="E3032" s="27">
        <v>41782</v>
      </c>
      <c r="F3032" t="s">
        <v>233</v>
      </c>
      <c r="G3032" s="27">
        <v>31742</v>
      </c>
      <c r="H3032">
        <v>29</v>
      </c>
      <c r="I3032" t="s">
        <v>244</v>
      </c>
      <c r="J3032" t="s">
        <v>245</v>
      </c>
      <c r="K3032">
        <v>0</v>
      </c>
      <c r="L3032">
        <v>10</v>
      </c>
      <c r="M3032">
        <v>0</v>
      </c>
      <c r="N3032">
        <v>0</v>
      </c>
      <c r="O3032">
        <v>7</v>
      </c>
      <c r="P3032">
        <v>-1</v>
      </c>
      <c r="Q3032" s="28">
        <v>41781.05972222222</v>
      </c>
      <c r="R3032" s="28">
        <v>41782.070138888892</v>
      </c>
      <c r="S3032" t="s">
        <v>10873</v>
      </c>
      <c r="T3032" s="27">
        <v>41781</v>
      </c>
      <c r="V3032">
        <v>1</v>
      </c>
      <c r="W3032" t="s">
        <v>32</v>
      </c>
      <c r="X3032" t="s">
        <v>729</v>
      </c>
      <c r="Y3032">
        <v>1</v>
      </c>
      <c r="AA3032" t="s">
        <v>10874</v>
      </c>
      <c r="AB3032" t="s">
        <v>36</v>
      </c>
      <c r="AD3032" s="27">
        <v>41801</v>
      </c>
      <c r="AE3032" t="s">
        <v>548</v>
      </c>
      <c r="AH3032">
        <v>0</v>
      </c>
      <c r="AN3032" t="s">
        <v>238</v>
      </c>
      <c r="AO3032">
        <v>8</v>
      </c>
      <c r="AP3032" t="s">
        <v>269</v>
      </c>
      <c r="AQ3032" s="27">
        <v>41782</v>
      </c>
      <c r="AR3032" t="s">
        <v>240</v>
      </c>
      <c r="AS3032">
        <v>10</v>
      </c>
      <c r="AT3032" t="s">
        <v>269</v>
      </c>
      <c r="AU3032" s="27">
        <v>41782</v>
      </c>
    </row>
    <row r="3033" spans="1:47" x14ac:dyDescent="0.2">
      <c r="A3033">
        <v>3032</v>
      </c>
      <c r="B3033" t="s">
        <v>10875</v>
      </c>
      <c r="C3033" t="s">
        <v>10876</v>
      </c>
      <c r="D3033" t="s">
        <v>10877</v>
      </c>
      <c r="E3033" s="27">
        <v>41309</v>
      </c>
      <c r="F3033" t="s">
        <v>233</v>
      </c>
      <c r="G3033" s="27">
        <v>30573</v>
      </c>
      <c r="H3033">
        <v>32</v>
      </c>
      <c r="I3033" t="s">
        <v>244</v>
      </c>
      <c r="J3033" t="s">
        <v>250</v>
      </c>
      <c r="K3033">
        <v>0</v>
      </c>
      <c r="L3033">
        <v>4</v>
      </c>
      <c r="M3033">
        <v>0</v>
      </c>
      <c r="N3033">
        <v>1</v>
      </c>
      <c r="O3033">
        <v>8</v>
      </c>
      <c r="P3033">
        <v>-1</v>
      </c>
      <c r="Q3033" s="28">
        <v>41308.273611111108</v>
      </c>
      <c r="R3033" s="28">
        <v>41312.488194444442</v>
      </c>
      <c r="S3033" t="s">
        <v>10878</v>
      </c>
      <c r="T3033" s="27">
        <v>41308</v>
      </c>
      <c r="V3033">
        <v>1</v>
      </c>
      <c r="W3033" t="s">
        <v>32</v>
      </c>
      <c r="X3033" t="s">
        <v>729</v>
      </c>
      <c r="Y3033">
        <v>0</v>
      </c>
      <c r="AB3033" t="s">
        <v>237</v>
      </c>
      <c r="AH3033">
        <v>0</v>
      </c>
      <c r="AN3033" t="s">
        <v>238</v>
      </c>
      <c r="AO3033">
        <v>2</v>
      </c>
      <c r="AP3033" t="s">
        <v>239</v>
      </c>
      <c r="AQ3033" s="27">
        <v>41309</v>
      </c>
      <c r="AR3033" t="s">
        <v>240</v>
      </c>
      <c r="AS3033">
        <v>4</v>
      </c>
      <c r="AT3033" t="s">
        <v>239</v>
      </c>
      <c r="AU3033" s="27">
        <v>41309</v>
      </c>
    </row>
    <row r="3034" spans="1:47" x14ac:dyDescent="0.2">
      <c r="A3034">
        <v>3033</v>
      </c>
      <c r="B3034" t="s">
        <v>10879</v>
      </c>
      <c r="C3034" t="s">
        <v>10880</v>
      </c>
      <c r="D3034" t="s">
        <v>456</v>
      </c>
      <c r="E3034" s="27">
        <v>41344</v>
      </c>
      <c r="F3034" t="s">
        <v>233</v>
      </c>
      <c r="G3034" s="27">
        <v>30947</v>
      </c>
      <c r="H3034">
        <v>31</v>
      </c>
      <c r="I3034" t="s">
        <v>244</v>
      </c>
      <c r="J3034" t="s">
        <v>22</v>
      </c>
      <c r="K3034">
        <v>0</v>
      </c>
      <c r="L3034">
        <v>6</v>
      </c>
      <c r="M3034">
        <v>0</v>
      </c>
      <c r="N3034">
        <v>0</v>
      </c>
      <c r="O3034">
        <v>5</v>
      </c>
      <c r="P3034">
        <v>-1</v>
      </c>
      <c r="Q3034" s="28">
        <v>41343.352777777778</v>
      </c>
      <c r="R3034" s="28">
        <v>41346.520138888889</v>
      </c>
      <c r="S3034" t="s">
        <v>10881</v>
      </c>
      <c r="T3034" s="27">
        <v>41343</v>
      </c>
      <c r="V3034">
        <v>1</v>
      </c>
      <c r="W3034" t="s">
        <v>32</v>
      </c>
      <c r="X3034" t="s">
        <v>359</v>
      </c>
      <c r="Y3034">
        <v>1</v>
      </c>
      <c r="AA3034" t="s">
        <v>10882</v>
      </c>
      <c r="AB3034" t="s">
        <v>36</v>
      </c>
      <c r="AC3034">
        <v>0</v>
      </c>
      <c r="AD3034" s="27">
        <v>42221</v>
      </c>
      <c r="AE3034" t="s">
        <v>412</v>
      </c>
      <c r="AF3034" s="27">
        <v>42221</v>
      </c>
      <c r="AG3034" s="27">
        <v>42222</v>
      </c>
      <c r="AH3034">
        <v>0</v>
      </c>
      <c r="AN3034" t="s">
        <v>238</v>
      </c>
      <c r="AO3034">
        <v>4</v>
      </c>
      <c r="AP3034" t="s">
        <v>239</v>
      </c>
      <c r="AQ3034" s="27">
        <v>41344</v>
      </c>
      <c r="AR3034" t="s">
        <v>240</v>
      </c>
      <c r="AS3034">
        <v>6</v>
      </c>
      <c r="AT3034" t="s">
        <v>246</v>
      </c>
      <c r="AU3034" s="27">
        <v>41344</v>
      </c>
    </row>
    <row r="3035" spans="1:47" x14ac:dyDescent="0.2">
      <c r="A3035">
        <v>3034</v>
      </c>
      <c r="B3035" t="s">
        <v>10883</v>
      </c>
      <c r="C3035" t="s">
        <v>10884</v>
      </c>
      <c r="D3035" t="s">
        <v>10885</v>
      </c>
      <c r="E3035" s="27">
        <v>41395</v>
      </c>
      <c r="F3035" t="s">
        <v>294</v>
      </c>
      <c r="G3035" s="27">
        <v>30129</v>
      </c>
      <c r="H3035">
        <v>33</v>
      </c>
      <c r="I3035" t="s">
        <v>244</v>
      </c>
      <c r="J3035" t="s">
        <v>250</v>
      </c>
      <c r="K3035">
        <v>0</v>
      </c>
      <c r="L3035">
        <v>1</v>
      </c>
      <c r="M3035">
        <v>0</v>
      </c>
      <c r="N3035">
        <v>0</v>
      </c>
      <c r="O3035">
        <v>1</v>
      </c>
      <c r="P3035">
        <v>-1</v>
      </c>
      <c r="Q3035" s="28">
        <v>41394.537499999999</v>
      </c>
      <c r="R3035" s="28">
        <v>41396.518055555556</v>
      </c>
      <c r="S3035" t="s">
        <v>10886</v>
      </c>
      <c r="T3035" s="27">
        <v>41394</v>
      </c>
      <c r="V3035">
        <v>1</v>
      </c>
      <c r="W3035" t="s">
        <v>36</v>
      </c>
      <c r="X3035" t="s">
        <v>279</v>
      </c>
      <c r="Y3035">
        <v>0</v>
      </c>
      <c r="AB3035" t="s">
        <v>237</v>
      </c>
      <c r="AH3035">
        <v>0</v>
      </c>
      <c r="AN3035" t="s">
        <v>238</v>
      </c>
      <c r="AO3035">
        <v>2</v>
      </c>
      <c r="AP3035" t="s">
        <v>239</v>
      </c>
      <c r="AQ3035" s="27">
        <v>41395</v>
      </c>
      <c r="AR3035" t="s">
        <v>240</v>
      </c>
      <c r="AS3035">
        <v>1</v>
      </c>
      <c r="AT3035" t="s">
        <v>239</v>
      </c>
      <c r="AU3035" s="27">
        <v>41395</v>
      </c>
    </row>
    <row r="3036" spans="1:47" x14ac:dyDescent="0.2">
      <c r="A3036">
        <v>3035</v>
      </c>
      <c r="B3036" t="s">
        <v>10887</v>
      </c>
      <c r="C3036" t="s">
        <v>3663</v>
      </c>
      <c r="D3036" t="s">
        <v>3792</v>
      </c>
      <c r="E3036" s="27">
        <v>41284</v>
      </c>
      <c r="F3036" t="s">
        <v>233</v>
      </c>
      <c r="G3036" s="27">
        <v>33174</v>
      </c>
      <c r="H3036">
        <v>25</v>
      </c>
      <c r="I3036" t="s">
        <v>244</v>
      </c>
      <c r="J3036" t="s">
        <v>245</v>
      </c>
      <c r="K3036">
        <v>0</v>
      </c>
      <c r="L3036">
        <v>4</v>
      </c>
      <c r="M3036">
        <v>0</v>
      </c>
      <c r="N3036">
        <v>0</v>
      </c>
      <c r="O3036">
        <v>4</v>
      </c>
      <c r="P3036">
        <v>-1</v>
      </c>
      <c r="Q3036" s="28">
        <v>41283.097222222219</v>
      </c>
      <c r="R3036" s="28">
        <v>41466.270833333336</v>
      </c>
      <c r="S3036" t="s">
        <v>10888</v>
      </c>
      <c r="T3036" s="27">
        <v>41283</v>
      </c>
      <c r="V3036">
        <v>1</v>
      </c>
      <c r="W3036" t="s">
        <v>32</v>
      </c>
      <c r="X3036" t="s">
        <v>867</v>
      </c>
      <c r="Y3036">
        <v>0</v>
      </c>
      <c r="AB3036" t="s">
        <v>237</v>
      </c>
      <c r="AH3036">
        <v>0</v>
      </c>
      <c r="AN3036" t="s">
        <v>238</v>
      </c>
      <c r="AO3036">
        <v>4</v>
      </c>
      <c r="AP3036" t="s">
        <v>239</v>
      </c>
      <c r="AQ3036" s="27">
        <v>41284</v>
      </c>
      <c r="AR3036" t="s">
        <v>240</v>
      </c>
      <c r="AS3036">
        <v>4</v>
      </c>
      <c r="AT3036" t="s">
        <v>239</v>
      </c>
      <c r="AU3036" s="27">
        <v>41284</v>
      </c>
    </row>
    <row r="3037" spans="1:47" x14ac:dyDescent="0.2">
      <c r="A3037">
        <v>3036</v>
      </c>
      <c r="B3037" t="s">
        <v>10889</v>
      </c>
      <c r="C3037" t="s">
        <v>10890</v>
      </c>
      <c r="D3037" t="s">
        <v>3242</v>
      </c>
      <c r="E3037" s="27">
        <v>41718</v>
      </c>
      <c r="F3037" t="s">
        <v>294</v>
      </c>
      <c r="G3037" s="27">
        <v>30256</v>
      </c>
      <c r="H3037">
        <v>33</v>
      </c>
      <c r="I3037" t="s">
        <v>244</v>
      </c>
      <c r="J3037" t="s">
        <v>250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-1</v>
      </c>
      <c r="Q3037" s="28">
        <v>41717.356944444444</v>
      </c>
      <c r="R3037" s="28">
        <v>41718.426388888889</v>
      </c>
      <c r="S3037" t="s">
        <v>10891</v>
      </c>
      <c r="T3037" s="27">
        <v>41717</v>
      </c>
      <c r="V3037">
        <v>1</v>
      </c>
      <c r="W3037" t="s">
        <v>36</v>
      </c>
      <c r="X3037" t="s">
        <v>279</v>
      </c>
      <c r="Y3037">
        <v>0</v>
      </c>
      <c r="AB3037" t="s">
        <v>237</v>
      </c>
      <c r="AH3037">
        <v>0</v>
      </c>
      <c r="AN3037" t="s">
        <v>238</v>
      </c>
      <c r="AO3037">
        <v>1</v>
      </c>
      <c r="AP3037" t="s">
        <v>239</v>
      </c>
      <c r="AQ3037" s="27">
        <v>41718</v>
      </c>
      <c r="AR3037" t="s">
        <v>240</v>
      </c>
      <c r="AS3037">
        <v>1</v>
      </c>
      <c r="AT3037" t="s">
        <v>239</v>
      </c>
      <c r="AU3037" s="27">
        <v>41718</v>
      </c>
    </row>
    <row r="3038" spans="1:47" x14ac:dyDescent="0.2">
      <c r="A3038">
        <v>3037</v>
      </c>
      <c r="B3038" t="s">
        <v>10892</v>
      </c>
      <c r="C3038" t="s">
        <v>3053</v>
      </c>
      <c r="D3038" t="s">
        <v>2921</v>
      </c>
      <c r="E3038" s="27">
        <v>41621</v>
      </c>
      <c r="F3038" t="s">
        <v>233</v>
      </c>
      <c r="G3038" s="27">
        <v>34731</v>
      </c>
      <c r="H3038">
        <v>21</v>
      </c>
      <c r="I3038" t="s">
        <v>259</v>
      </c>
      <c r="J3038" t="s">
        <v>353</v>
      </c>
      <c r="K3038">
        <v>0</v>
      </c>
      <c r="L3038">
        <v>5</v>
      </c>
      <c r="M3038">
        <v>0</v>
      </c>
      <c r="N3038">
        <v>0</v>
      </c>
      <c r="O3038">
        <v>1</v>
      </c>
      <c r="P3038">
        <v>-1</v>
      </c>
      <c r="Q3038" s="28">
        <v>41620.449999999997</v>
      </c>
      <c r="R3038" s="28">
        <v>41621.359722222223</v>
      </c>
      <c r="S3038" t="s">
        <v>10893</v>
      </c>
      <c r="U3038" s="27">
        <v>41620</v>
      </c>
      <c r="V3038">
        <v>1</v>
      </c>
      <c r="W3038" t="s">
        <v>32</v>
      </c>
      <c r="X3038" t="s">
        <v>274</v>
      </c>
      <c r="Y3038">
        <v>0</v>
      </c>
      <c r="AB3038" t="s">
        <v>237</v>
      </c>
      <c r="AH3038">
        <v>0</v>
      </c>
      <c r="AN3038" t="s">
        <v>238</v>
      </c>
      <c r="AO3038">
        <v>9</v>
      </c>
      <c r="AP3038" t="s">
        <v>269</v>
      </c>
      <c r="AQ3038" s="27">
        <v>41621</v>
      </c>
      <c r="AR3038" t="s">
        <v>240</v>
      </c>
      <c r="AS3038">
        <v>5</v>
      </c>
      <c r="AT3038" t="s">
        <v>246</v>
      </c>
      <c r="AU3038" s="27">
        <v>41621</v>
      </c>
    </row>
    <row r="3039" spans="1:47" x14ac:dyDescent="0.2">
      <c r="A3039">
        <v>3038</v>
      </c>
      <c r="B3039" t="s">
        <v>10894</v>
      </c>
      <c r="C3039" t="s">
        <v>10895</v>
      </c>
      <c r="D3039" t="s">
        <v>2600</v>
      </c>
      <c r="E3039" s="27">
        <v>41523</v>
      </c>
      <c r="F3039" t="s">
        <v>294</v>
      </c>
      <c r="G3039" s="27">
        <v>18890</v>
      </c>
      <c r="H3039">
        <v>64</v>
      </c>
      <c r="I3039" t="s">
        <v>234</v>
      </c>
      <c r="J3039" t="s">
        <v>245</v>
      </c>
      <c r="K3039">
        <v>0</v>
      </c>
      <c r="L3039">
        <v>3</v>
      </c>
      <c r="M3039">
        <v>0</v>
      </c>
      <c r="N3039">
        <v>0</v>
      </c>
      <c r="O3039">
        <v>7</v>
      </c>
      <c r="P3039">
        <v>123</v>
      </c>
      <c r="Q3039" s="28">
        <v>41646.042361111111</v>
      </c>
      <c r="R3039" s="28">
        <v>41722.170138888891</v>
      </c>
      <c r="S3039" t="s">
        <v>10896</v>
      </c>
      <c r="T3039" s="27">
        <v>40987</v>
      </c>
      <c r="V3039">
        <v>536</v>
      </c>
      <c r="W3039" t="s">
        <v>36</v>
      </c>
      <c r="X3039" t="s">
        <v>1231</v>
      </c>
      <c r="Y3039">
        <v>0</v>
      </c>
      <c r="AB3039" t="s">
        <v>237</v>
      </c>
      <c r="AH3039">
        <v>0</v>
      </c>
      <c r="AN3039" t="s">
        <v>238</v>
      </c>
      <c r="AO3039">
        <v>1</v>
      </c>
      <c r="AP3039" t="s">
        <v>239</v>
      </c>
      <c r="AQ3039" s="27">
        <v>41523</v>
      </c>
      <c r="AR3039" t="s">
        <v>240</v>
      </c>
      <c r="AS3039">
        <v>3</v>
      </c>
      <c r="AT3039" t="s">
        <v>239</v>
      </c>
      <c r="AU3039" s="27">
        <v>41523</v>
      </c>
    </row>
    <row r="3040" spans="1:47" x14ac:dyDescent="0.2">
      <c r="A3040">
        <v>3039</v>
      </c>
      <c r="B3040" t="s">
        <v>10897</v>
      </c>
      <c r="C3040" t="s">
        <v>869</v>
      </c>
      <c r="D3040" t="s">
        <v>10898</v>
      </c>
      <c r="E3040" s="27">
        <v>41760</v>
      </c>
      <c r="F3040" t="s">
        <v>233</v>
      </c>
      <c r="G3040" s="27">
        <v>29383</v>
      </c>
      <c r="H3040">
        <v>35</v>
      </c>
      <c r="I3040" t="s">
        <v>244</v>
      </c>
      <c r="J3040" t="s">
        <v>245</v>
      </c>
      <c r="K3040">
        <v>0</v>
      </c>
      <c r="L3040">
        <v>1</v>
      </c>
      <c r="M3040">
        <v>0</v>
      </c>
      <c r="N3040">
        <v>0</v>
      </c>
      <c r="O3040">
        <v>1</v>
      </c>
      <c r="P3040">
        <v>-1</v>
      </c>
      <c r="Q3040" s="28">
        <v>41759.21597222222</v>
      </c>
      <c r="R3040" s="28">
        <v>41808.387499999997</v>
      </c>
      <c r="S3040" t="s">
        <v>10899</v>
      </c>
      <c r="T3040" s="27">
        <v>41759</v>
      </c>
      <c r="V3040">
        <v>1</v>
      </c>
      <c r="W3040" t="s">
        <v>32</v>
      </c>
      <c r="X3040" t="s">
        <v>261</v>
      </c>
      <c r="Y3040">
        <v>1</v>
      </c>
      <c r="AA3040" t="s">
        <v>10900</v>
      </c>
      <c r="AB3040" t="s">
        <v>36</v>
      </c>
      <c r="AC3040">
        <v>0</v>
      </c>
      <c r="AD3040" s="27">
        <v>42375</v>
      </c>
      <c r="AF3040" s="27">
        <v>42375</v>
      </c>
      <c r="AG3040" s="27">
        <v>42376</v>
      </c>
      <c r="AH3040">
        <v>0</v>
      </c>
      <c r="AN3040" t="s">
        <v>238</v>
      </c>
      <c r="AO3040">
        <v>1</v>
      </c>
      <c r="AP3040" t="s">
        <v>239</v>
      </c>
      <c r="AQ3040" s="27">
        <v>41760</v>
      </c>
      <c r="AR3040" t="s">
        <v>240</v>
      </c>
      <c r="AS3040">
        <v>1</v>
      </c>
      <c r="AT3040" t="s">
        <v>239</v>
      </c>
      <c r="AU3040" s="27">
        <v>41760</v>
      </c>
    </row>
    <row r="3041" spans="1:47" x14ac:dyDescent="0.2">
      <c r="A3041">
        <v>3040</v>
      </c>
      <c r="B3041" t="s">
        <v>10901</v>
      </c>
      <c r="C3041" t="s">
        <v>345</v>
      </c>
      <c r="D3041" t="s">
        <v>1671</v>
      </c>
      <c r="E3041" s="27">
        <v>41584</v>
      </c>
      <c r="F3041" t="s">
        <v>233</v>
      </c>
      <c r="G3041" s="27">
        <v>21796</v>
      </c>
      <c r="H3041">
        <v>56</v>
      </c>
      <c r="I3041" t="s">
        <v>234</v>
      </c>
      <c r="J3041" t="s">
        <v>250</v>
      </c>
      <c r="K3041">
        <v>0</v>
      </c>
      <c r="L3041">
        <v>1</v>
      </c>
      <c r="M3041">
        <v>0</v>
      </c>
      <c r="N3041">
        <v>0</v>
      </c>
      <c r="O3041">
        <v>1</v>
      </c>
      <c r="P3041">
        <v>-22</v>
      </c>
      <c r="Q3041" s="28">
        <v>41562.405555555553</v>
      </c>
      <c r="R3041" s="28">
        <v>41565.302777777775</v>
      </c>
      <c r="S3041" t="s">
        <v>10902</v>
      </c>
      <c r="U3041" s="27">
        <v>41562</v>
      </c>
      <c r="V3041">
        <v>22</v>
      </c>
      <c r="W3041" t="s">
        <v>32</v>
      </c>
      <c r="X3041" t="s">
        <v>274</v>
      </c>
      <c r="Y3041">
        <v>0</v>
      </c>
      <c r="AB3041" t="s">
        <v>237</v>
      </c>
      <c r="AH3041">
        <v>0</v>
      </c>
      <c r="AN3041" t="s">
        <v>238</v>
      </c>
      <c r="AO3041">
        <v>1</v>
      </c>
      <c r="AP3041" t="s">
        <v>239</v>
      </c>
      <c r="AQ3041" s="27">
        <v>41584</v>
      </c>
      <c r="AR3041" t="s">
        <v>240</v>
      </c>
      <c r="AS3041">
        <v>1</v>
      </c>
      <c r="AT3041" t="s">
        <v>239</v>
      </c>
      <c r="AU3041" s="27">
        <v>41584</v>
      </c>
    </row>
    <row r="3042" spans="1:47" x14ac:dyDescent="0.2">
      <c r="A3042">
        <v>3041</v>
      </c>
      <c r="B3042" t="s">
        <v>10903</v>
      </c>
      <c r="C3042" t="s">
        <v>803</v>
      </c>
      <c r="D3042" t="s">
        <v>7752</v>
      </c>
      <c r="E3042" s="27">
        <v>41302</v>
      </c>
      <c r="F3042" t="s">
        <v>233</v>
      </c>
      <c r="G3042" s="27">
        <v>28411</v>
      </c>
      <c r="H3042">
        <v>38</v>
      </c>
      <c r="I3042" t="s">
        <v>244</v>
      </c>
      <c r="J3042" t="s">
        <v>245</v>
      </c>
      <c r="K3042">
        <v>0</v>
      </c>
      <c r="L3042">
        <v>3</v>
      </c>
      <c r="M3042">
        <v>0</v>
      </c>
      <c r="N3042">
        <v>0</v>
      </c>
      <c r="O3042">
        <v>0</v>
      </c>
      <c r="P3042">
        <v>-1</v>
      </c>
      <c r="Q3042" s="28">
        <v>41301.388888888891</v>
      </c>
      <c r="R3042" s="28">
        <v>41304.21597222222</v>
      </c>
      <c r="S3042" t="s">
        <v>10904</v>
      </c>
      <c r="T3042" s="27">
        <v>41301</v>
      </c>
      <c r="V3042">
        <v>1</v>
      </c>
      <c r="W3042" t="s">
        <v>36</v>
      </c>
      <c r="X3042" t="s">
        <v>279</v>
      </c>
      <c r="Y3042">
        <v>1</v>
      </c>
      <c r="AA3042" t="s">
        <v>10905</v>
      </c>
      <c r="AB3042" t="s">
        <v>36</v>
      </c>
      <c r="AC3042">
        <v>0</v>
      </c>
      <c r="AD3042" s="27">
        <v>41882</v>
      </c>
      <c r="AE3042" t="s">
        <v>279</v>
      </c>
      <c r="AF3042" s="27">
        <v>41882</v>
      </c>
      <c r="AG3042" s="27">
        <v>41883</v>
      </c>
      <c r="AH3042">
        <v>1</v>
      </c>
      <c r="AJ3042" t="s">
        <v>10905</v>
      </c>
      <c r="AK3042" t="s">
        <v>462</v>
      </c>
      <c r="AL3042" s="27">
        <v>41882</v>
      </c>
      <c r="AM3042" t="s">
        <v>279</v>
      </c>
      <c r="AN3042" t="s">
        <v>238</v>
      </c>
      <c r="AO3042">
        <v>1</v>
      </c>
      <c r="AP3042" t="s">
        <v>239</v>
      </c>
      <c r="AQ3042" s="27">
        <v>41302</v>
      </c>
      <c r="AR3042" t="s">
        <v>240</v>
      </c>
      <c r="AS3042">
        <v>3</v>
      </c>
      <c r="AT3042" t="s">
        <v>239</v>
      </c>
      <c r="AU3042" s="27">
        <v>41302</v>
      </c>
    </row>
    <row r="3043" spans="1:47" x14ac:dyDescent="0.2">
      <c r="A3043">
        <v>3042</v>
      </c>
      <c r="B3043" t="s">
        <v>10906</v>
      </c>
      <c r="C3043" t="s">
        <v>10907</v>
      </c>
      <c r="D3043" t="s">
        <v>10908</v>
      </c>
      <c r="E3043" s="27">
        <v>41342</v>
      </c>
      <c r="F3043" t="s">
        <v>294</v>
      </c>
      <c r="G3043" s="27">
        <v>27735</v>
      </c>
      <c r="H3043">
        <v>40</v>
      </c>
      <c r="I3043" t="s">
        <v>244</v>
      </c>
      <c r="J3043" t="s">
        <v>250</v>
      </c>
      <c r="K3043">
        <v>0</v>
      </c>
      <c r="L3043">
        <v>1</v>
      </c>
      <c r="M3043">
        <v>0</v>
      </c>
      <c r="N3043">
        <v>0</v>
      </c>
      <c r="O3043">
        <v>4</v>
      </c>
      <c r="P3043">
        <v>-1</v>
      </c>
      <c r="Q3043" s="28">
        <v>41341.282638888886</v>
      </c>
      <c r="R3043" s="28">
        <v>41342.503472222219</v>
      </c>
      <c r="S3043" t="s">
        <v>10909</v>
      </c>
      <c r="U3043" s="27">
        <v>41341</v>
      </c>
      <c r="V3043">
        <v>1</v>
      </c>
      <c r="W3043" t="s">
        <v>36</v>
      </c>
      <c r="X3043" t="s">
        <v>274</v>
      </c>
      <c r="Y3043">
        <v>0</v>
      </c>
      <c r="AB3043" t="s">
        <v>237</v>
      </c>
      <c r="AH3043">
        <v>0</v>
      </c>
      <c r="AN3043" t="s">
        <v>238</v>
      </c>
      <c r="AO3043">
        <v>1</v>
      </c>
      <c r="AP3043" t="s">
        <v>239</v>
      </c>
      <c r="AQ3043" s="27">
        <v>41342</v>
      </c>
      <c r="AR3043" t="s">
        <v>240</v>
      </c>
      <c r="AS3043">
        <v>1</v>
      </c>
      <c r="AT3043" t="s">
        <v>239</v>
      </c>
      <c r="AU3043" s="27">
        <v>41342</v>
      </c>
    </row>
    <row r="3044" spans="1:47" x14ac:dyDescent="0.2">
      <c r="A3044">
        <v>3043</v>
      </c>
      <c r="B3044" t="s">
        <v>10910</v>
      </c>
      <c r="C3044" t="s">
        <v>10911</v>
      </c>
      <c r="D3044" t="s">
        <v>1535</v>
      </c>
      <c r="E3044" s="27">
        <v>41467</v>
      </c>
      <c r="F3044" t="s">
        <v>233</v>
      </c>
      <c r="G3044" s="27">
        <v>29838</v>
      </c>
      <c r="H3044">
        <v>34</v>
      </c>
      <c r="I3044" t="s">
        <v>244</v>
      </c>
      <c r="J3044" t="s">
        <v>250</v>
      </c>
      <c r="K3044">
        <v>0</v>
      </c>
      <c r="L3044">
        <v>7</v>
      </c>
      <c r="M3044">
        <v>0</v>
      </c>
      <c r="N3044">
        <v>0</v>
      </c>
      <c r="O3044">
        <v>3</v>
      </c>
      <c r="P3044">
        <v>-105</v>
      </c>
      <c r="Q3044" s="28">
        <v>41362.436805555553</v>
      </c>
      <c r="R3044" s="28">
        <v>41457.413194444445</v>
      </c>
      <c r="S3044" t="s">
        <v>10912</v>
      </c>
      <c r="U3044" s="27">
        <v>41362</v>
      </c>
      <c r="V3044">
        <v>105</v>
      </c>
      <c r="W3044" t="s">
        <v>32</v>
      </c>
      <c r="X3044" t="s">
        <v>274</v>
      </c>
      <c r="Y3044">
        <v>0</v>
      </c>
      <c r="AB3044" t="s">
        <v>237</v>
      </c>
      <c r="AH3044">
        <v>0</v>
      </c>
      <c r="AN3044" t="s">
        <v>238</v>
      </c>
      <c r="AO3044">
        <v>6</v>
      </c>
      <c r="AP3044" t="s">
        <v>246</v>
      </c>
      <c r="AQ3044" s="27">
        <v>41467</v>
      </c>
      <c r="AR3044" t="s">
        <v>240</v>
      </c>
      <c r="AS3044">
        <v>7</v>
      </c>
      <c r="AT3044" t="s">
        <v>246</v>
      </c>
      <c r="AU3044" s="27">
        <v>41467</v>
      </c>
    </row>
    <row r="3045" spans="1:47" x14ac:dyDescent="0.2">
      <c r="A3045">
        <v>3044</v>
      </c>
      <c r="B3045" t="s">
        <v>10913</v>
      </c>
      <c r="C3045" t="s">
        <v>424</v>
      </c>
      <c r="D3045" t="s">
        <v>10914</v>
      </c>
      <c r="E3045" s="27">
        <v>41814</v>
      </c>
      <c r="F3045" t="s">
        <v>233</v>
      </c>
      <c r="G3045" s="27">
        <v>23274</v>
      </c>
      <c r="H3045">
        <v>52</v>
      </c>
      <c r="I3045" t="s">
        <v>234</v>
      </c>
      <c r="J3045" t="s">
        <v>250</v>
      </c>
      <c r="K3045">
        <v>0</v>
      </c>
      <c r="L3045">
        <v>2</v>
      </c>
      <c r="M3045">
        <v>0</v>
      </c>
      <c r="N3045">
        <v>0</v>
      </c>
      <c r="O3045">
        <v>5</v>
      </c>
      <c r="P3045">
        <v>-1</v>
      </c>
      <c r="Q3045" s="28">
        <v>41813.349305555559</v>
      </c>
      <c r="R3045" s="28">
        <v>41814.327777777777</v>
      </c>
      <c r="S3045" t="s">
        <v>10915</v>
      </c>
      <c r="U3045" s="27">
        <v>41813</v>
      </c>
      <c r="V3045">
        <v>1</v>
      </c>
      <c r="W3045" t="s">
        <v>32</v>
      </c>
      <c r="X3045" t="s">
        <v>274</v>
      </c>
      <c r="Y3045">
        <v>0</v>
      </c>
      <c r="AB3045" t="s">
        <v>237</v>
      </c>
      <c r="AH3045">
        <v>0</v>
      </c>
      <c r="AN3045" t="s">
        <v>238</v>
      </c>
      <c r="AO3045">
        <v>1</v>
      </c>
      <c r="AP3045" t="s">
        <v>239</v>
      </c>
      <c r="AQ3045" s="27">
        <v>41814</v>
      </c>
      <c r="AR3045" t="s">
        <v>240</v>
      </c>
      <c r="AS3045">
        <v>2</v>
      </c>
      <c r="AT3045" t="s">
        <v>239</v>
      </c>
      <c r="AU3045" s="27">
        <v>41814</v>
      </c>
    </row>
    <row r="3046" spans="1:47" x14ac:dyDescent="0.2">
      <c r="A3046">
        <v>3045</v>
      </c>
      <c r="B3046" t="s">
        <v>10916</v>
      </c>
      <c r="C3046" t="s">
        <v>1908</v>
      </c>
      <c r="D3046" t="s">
        <v>1892</v>
      </c>
      <c r="E3046" s="27">
        <v>41579</v>
      </c>
      <c r="F3046" t="s">
        <v>233</v>
      </c>
      <c r="G3046" s="27">
        <v>18928</v>
      </c>
      <c r="H3046">
        <v>64</v>
      </c>
      <c r="I3046" t="s">
        <v>234</v>
      </c>
      <c r="J3046" t="s">
        <v>250</v>
      </c>
      <c r="K3046">
        <v>0</v>
      </c>
      <c r="L3046">
        <v>10</v>
      </c>
      <c r="M3046">
        <v>0</v>
      </c>
      <c r="N3046">
        <v>0</v>
      </c>
      <c r="O3046">
        <v>7</v>
      </c>
      <c r="P3046">
        <v>-29</v>
      </c>
      <c r="Q3046" s="28">
        <v>41550.415972222225</v>
      </c>
      <c r="R3046" s="28">
        <v>41554.372916666667</v>
      </c>
      <c r="S3046" t="s">
        <v>10917</v>
      </c>
      <c r="T3046" s="27">
        <v>41550</v>
      </c>
      <c r="V3046">
        <v>29</v>
      </c>
      <c r="W3046" t="s">
        <v>32</v>
      </c>
      <c r="X3046" t="s">
        <v>261</v>
      </c>
      <c r="Y3046">
        <v>0</v>
      </c>
      <c r="AB3046" t="s">
        <v>237</v>
      </c>
      <c r="AH3046">
        <v>0</v>
      </c>
      <c r="AN3046" t="s">
        <v>238</v>
      </c>
      <c r="AO3046">
        <v>6</v>
      </c>
      <c r="AP3046" t="s">
        <v>246</v>
      </c>
      <c r="AQ3046" s="27">
        <v>41579</v>
      </c>
      <c r="AR3046" t="s">
        <v>240</v>
      </c>
      <c r="AS3046">
        <v>10</v>
      </c>
      <c r="AT3046" t="s">
        <v>269</v>
      </c>
      <c r="AU3046" s="27">
        <v>41579</v>
      </c>
    </row>
    <row r="3047" spans="1:47" x14ac:dyDescent="0.2">
      <c r="A3047">
        <v>3046</v>
      </c>
      <c r="B3047" t="s">
        <v>10918</v>
      </c>
      <c r="C3047" t="s">
        <v>10919</v>
      </c>
      <c r="D3047" t="s">
        <v>6170</v>
      </c>
      <c r="E3047" s="27">
        <v>41495</v>
      </c>
      <c r="F3047" t="s">
        <v>233</v>
      </c>
      <c r="G3047" s="27">
        <v>32238</v>
      </c>
      <c r="H3047">
        <v>28</v>
      </c>
      <c r="I3047" t="s">
        <v>244</v>
      </c>
      <c r="J3047" t="s">
        <v>250</v>
      </c>
      <c r="K3047">
        <v>0</v>
      </c>
      <c r="L3047">
        <v>4</v>
      </c>
      <c r="M3047">
        <v>0</v>
      </c>
      <c r="N3047">
        <v>1</v>
      </c>
      <c r="O3047">
        <v>4</v>
      </c>
      <c r="P3047">
        <v>-1</v>
      </c>
      <c r="Q3047" s="28">
        <v>41494.303472222222</v>
      </c>
      <c r="R3047" s="28">
        <v>41495.357638888891</v>
      </c>
      <c r="S3047" t="s">
        <v>10920</v>
      </c>
      <c r="T3047" s="27">
        <v>41494</v>
      </c>
      <c r="V3047">
        <v>1</v>
      </c>
      <c r="W3047" t="s">
        <v>32</v>
      </c>
      <c r="X3047" t="s">
        <v>359</v>
      </c>
      <c r="Y3047">
        <v>0</v>
      </c>
      <c r="AB3047" t="s">
        <v>237</v>
      </c>
      <c r="AH3047">
        <v>0</v>
      </c>
      <c r="AN3047" t="s">
        <v>238</v>
      </c>
      <c r="AO3047">
        <v>3</v>
      </c>
      <c r="AP3047" t="s">
        <v>239</v>
      </c>
      <c r="AQ3047" s="27">
        <v>41495</v>
      </c>
      <c r="AR3047" t="s">
        <v>240</v>
      </c>
      <c r="AS3047">
        <v>4</v>
      </c>
      <c r="AT3047" t="s">
        <v>239</v>
      </c>
      <c r="AU3047" s="27">
        <v>41495</v>
      </c>
    </row>
    <row r="3048" spans="1:47" x14ac:dyDescent="0.2">
      <c r="A3048">
        <v>3047</v>
      </c>
      <c r="B3048" t="s">
        <v>10921</v>
      </c>
      <c r="C3048" t="s">
        <v>281</v>
      </c>
      <c r="D3048" t="s">
        <v>10922</v>
      </c>
      <c r="E3048" s="27">
        <v>41953</v>
      </c>
      <c r="F3048" t="s">
        <v>233</v>
      </c>
      <c r="G3048" s="27">
        <v>28536</v>
      </c>
      <c r="H3048">
        <v>38</v>
      </c>
      <c r="I3048" t="s">
        <v>244</v>
      </c>
      <c r="J3048" t="s">
        <v>353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-1</v>
      </c>
      <c r="Q3048" s="28">
        <v>41952.529861111114</v>
      </c>
      <c r="R3048" s="28">
        <v>41982.409722222219</v>
      </c>
      <c r="S3048" t="s">
        <v>10923</v>
      </c>
      <c r="T3048" s="27">
        <v>41951</v>
      </c>
      <c r="V3048">
        <v>2</v>
      </c>
      <c r="W3048" t="s">
        <v>36</v>
      </c>
      <c r="X3048" t="s">
        <v>780</v>
      </c>
      <c r="Y3048">
        <v>0</v>
      </c>
      <c r="AB3048" t="s">
        <v>237</v>
      </c>
      <c r="AH3048">
        <v>0</v>
      </c>
      <c r="AN3048" t="s">
        <v>238</v>
      </c>
      <c r="AO3048">
        <v>2</v>
      </c>
      <c r="AP3048" t="s">
        <v>239</v>
      </c>
      <c r="AQ3048" s="27">
        <v>41953</v>
      </c>
      <c r="AR3048" t="s">
        <v>240</v>
      </c>
      <c r="AS3048">
        <v>1</v>
      </c>
      <c r="AT3048" t="s">
        <v>239</v>
      </c>
      <c r="AU3048" s="27">
        <v>41953</v>
      </c>
    </row>
    <row r="3049" spans="1:47" x14ac:dyDescent="0.2">
      <c r="A3049">
        <v>3048</v>
      </c>
      <c r="B3049" t="s">
        <v>10924</v>
      </c>
      <c r="C3049" t="s">
        <v>9003</v>
      </c>
      <c r="D3049" t="s">
        <v>1544</v>
      </c>
      <c r="E3049" s="27">
        <v>41857</v>
      </c>
      <c r="F3049" t="s">
        <v>294</v>
      </c>
      <c r="G3049" s="27">
        <v>19152</v>
      </c>
      <c r="H3049">
        <v>63</v>
      </c>
      <c r="I3049" t="s">
        <v>234</v>
      </c>
      <c r="J3049" t="s">
        <v>250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 s="28">
        <v>41857.5</v>
      </c>
      <c r="R3049" s="28">
        <v>41857.362500000003</v>
      </c>
      <c r="S3049" t="s">
        <v>10925</v>
      </c>
      <c r="T3049" s="27">
        <v>41856</v>
      </c>
      <c r="V3049">
        <v>1</v>
      </c>
      <c r="W3049" t="s">
        <v>36</v>
      </c>
      <c r="X3049" t="s">
        <v>263</v>
      </c>
      <c r="Y3049">
        <v>0</v>
      </c>
      <c r="AB3049" t="s">
        <v>237</v>
      </c>
      <c r="AH3049">
        <v>0</v>
      </c>
      <c r="AN3049" t="s">
        <v>238</v>
      </c>
      <c r="AO3049">
        <v>1</v>
      </c>
      <c r="AP3049" t="s">
        <v>239</v>
      </c>
      <c r="AQ3049" s="27">
        <v>41857</v>
      </c>
      <c r="AR3049" t="s">
        <v>240</v>
      </c>
      <c r="AS3049">
        <v>1</v>
      </c>
      <c r="AT3049" t="s">
        <v>239</v>
      </c>
      <c r="AU3049" s="27">
        <v>41857</v>
      </c>
    </row>
    <row r="3050" spans="1:47" x14ac:dyDescent="0.2">
      <c r="A3050">
        <v>3049</v>
      </c>
      <c r="B3050" t="s">
        <v>10926</v>
      </c>
      <c r="C3050" t="s">
        <v>10927</v>
      </c>
      <c r="D3050" t="s">
        <v>8404</v>
      </c>
      <c r="E3050" s="27">
        <v>41546</v>
      </c>
      <c r="F3050" t="s">
        <v>233</v>
      </c>
      <c r="G3050" s="27">
        <v>32124</v>
      </c>
      <c r="H3050">
        <v>28</v>
      </c>
      <c r="I3050" t="s">
        <v>244</v>
      </c>
      <c r="J3050" t="s">
        <v>353</v>
      </c>
      <c r="K3050">
        <v>0</v>
      </c>
      <c r="L3050">
        <v>2</v>
      </c>
      <c r="M3050">
        <v>0</v>
      </c>
      <c r="N3050">
        <v>0</v>
      </c>
      <c r="O3050">
        <v>0</v>
      </c>
      <c r="W3050" t="s">
        <v>237</v>
      </c>
      <c r="Y3050">
        <v>-1</v>
      </c>
      <c r="AB3050" t="s">
        <v>237</v>
      </c>
      <c r="AH3050">
        <v>0</v>
      </c>
      <c r="AN3050" t="s">
        <v>238</v>
      </c>
      <c r="AO3050">
        <v>3</v>
      </c>
      <c r="AP3050" t="s">
        <v>239</v>
      </c>
      <c r="AQ3050" s="27">
        <v>41546</v>
      </c>
      <c r="AR3050" t="s">
        <v>240</v>
      </c>
      <c r="AS3050">
        <v>2</v>
      </c>
      <c r="AT3050" t="s">
        <v>239</v>
      </c>
      <c r="AU3050" s="27">
        <v>41546</v>
      </c>
    </row>
    <row r="3051" spans="1:47" x14ac:dyDescent="0.2">
      <c r="A3051">
        <v>3050</v>
      </c>
      <c r="B3051" t="s">
        <v>10928</v>
      </c>
      <c r="C3051" t="s">
        <v>10929</v>
      </c>
      <c r="D3051" t="s">
        <v>10930</v>
      </c>
      <c r="E3051" s="27">
        <v>41496</v>
      </c>
      <c r="F3051" t="s">
        <v>233</v>
      </c>
      <c r="G3051" s="27">
        <v>34633</v>
      </c>
      <c r="H3051">
        <v>21</v>
      </c>
      <c r="I3051" t="s">
        <v>259</v>
      </c>
      <c r="J3051" t="s">
        <v>250</v>
      </c>
      <c r="K3051">
        <v>1</v>
      </c>
      <c r="L3051">
        <v>9</v>
      </c>
      <c r="M3051">
        <v>0</v>
      </c>
      <c r="N3051">
        <v>0</v>
      </c>
      <c r="O3051">
        <v>3</v>
      </c>
      <c r="P3051">
        <v>-1</v>
      </c>
      <c r="Q3051" s="28">
        <v>41495.281944444447</v>
      </c>
      <c r="R3051" s="28">
        <v>41501.381249999999</v>
      </c>
      <c r="S3051" t="s">
        <v>10931</v>
      </c>
      <c r="U3051" s="27">
        <v>41495</v>
      </c>
      <c r="V3051">
        <v>1</v>
      </c>
      <c r="W3051" t="s">
        <v>32</v>
      </c>
      <c r="X3051" t="s">
        <v>274</v>
      </c>
      <c r="Y3051">
        <v>0</v>
      </c>
      <c r="AB3051" t="s">
        <v>237</v>
      </c>
      <c r="AH3051">
        <v>0</v>
      </c>
      <c r="AN3051" t="s">
        <v>238</v>
      </c>
      <c r="AO3051">
        <v>7</v>
      </c>
      <c r="AP3051" t="s">
        <v>246</v>
      </c>
      <c r="AQ3051" s="27">
        <v>41496</v>
      </c>
      <c r="AR3051" t="s">
        <v>240</v>
      </c>
      <c r="AS3051">
        <v>9</v>
      </c>
      <c r="AT3051" t="s">
        <v>269</v>
      </c>
      <c r="AU3051" s="27">
        <v>41496</v>
      </c>
    </row>
    <row r="3052" spans="1:47" x14ac:dyDescent="0.2">
      <c r="A3052">
        <v>3051</v>
      </c>
      <c r="B3052" t="s">
        <v>10932</v>
      </c>
      <c r="C3052" t="s">
        <v>505</v>
      </c>
      <c r="D3052" t="s">
        <v>1218</v>
      </c>
      <c r="E3052" s="27">
        <v>41292</v>
      </c>
      <c r="F3052" t="s">
        <v>233</v>
      </c>
      <c r="G3052" s="27">
        <v>23537</v>
      </c>
      <c r="H3052">
        <v>51</v>
      </c>
      <c r="I3052" t="s">
        <v>234</v>
      </c>
      <c r="J3052" t="s">
        <v>250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-1</v>
      </c>
      <c r="Q3052" s="28">
        <v>41291.268055555556</v>
      </c>
      <c r="R3052" s="28">
        <v>41292.365972222222</v>
      </c>
      <c r="S3052" t="s">
        <v>10933</v>
      </c>
      <c r="T3052" s="27">
        <v>41291</v>
      </c>
      <c r="V3052">
        <v>1</v>
      </c>
      <c r="W3052" t="s">
        <v>36</v>
      </c>
      <c r="X3052" t="s">
        <v>279</v>
      </c>
      <c r="Y3052">
        <v>0</v>
      </c>
      <c r="AB3052" t="s">
        <v>237</v>
      </c>
      <c r="AH3052">
        <v>0</v>
      </c>
      <c r="AN3052" t="s">
        <v>238</v>
      </c>
      <c r="AO3052">
        <v>1</v>
      </c>
      <c r="AP3052" t="s">
        <v>239</v>
      </c>
      <c r="AQ3052" s="27">
        <v>41292</v>
      </c>
      <c r="AR3052" t="s">
        <v>240</v>
      </c>
      <c r="AS3052">
        <v>1</v>
      </c>
      <c r="AT3052" t="s">
        <v>239</v>
      </c>
      <c r="AU3052" s="27">
        <v>41292</v>
      </c>
    </row>
    <row r="3053" spans="1:47" x14ac:dyDescent="0.2">
      <c r="A3053">
        <v>3052</v>
      </c>
      <c r="B3053" t="s">
        <v>10934</v>
      </c>
      <c r="C3053" t="s">
        <v>3028</v>
      </c>
      <c r="D3053" t="s">
        <v>3399</v>
      </c>
      <c r="E3053" s="27">
        <v>41972</v>
      </c>
      <c r="F3053" t="s">
        <v>233</v>
      </c>
      <c r="G3053" s="27">
        <v>31706</v>
      </c>
      <c r="H3053">
        <v>29</v>
      </c>
      <c r="I3053" t="s">
        <v>244</v>
      </c>
      <c r="J3053" t="s">
        <v>245</v>
      </c>
      <c r="K3053">
        <v>0</v>
      </c>
      <c r="L3053">
        <v>5</v>
      </c>
      <c r="M3053">
        <v>0</v>
      </c>
      <c r="N3053">
        <v>0</v>
      </c>
      <c r="O3053">
        <v>1</v>
      </c>
      <c r="P3053">
        <v>-1</v>
      </c>
      <c r="Q3053" s="28">
        <v>41971.396527777775</v>
      </c>
      <c r="R3053" s="28">
        <v>41972.444444444445</v>
      </c>
      <c r="S3053" t="s">
        <v>10935</v>
      </c>
      <c r="T3053" s="27">
        <v>41971</v>
      </c>
      <c r="V3053">
        <v>1</v>
      </c>
      <c r="W3053" t="s">
        <v>32</v>
      </c>
      <c r="X3053" t="s">
        <v>359</v>
      </c>
      <c r="Y3053">
        <v>0</v>
      </c>
      <c r="AB3053" t="s">
        <v>237</v>
      </c>
      <c r="AH3053">
        <v>0</v>
      </c>
      <c r="AN3053" t="s">
        <v>238</v>
      </c>
      <c r="AO3053">
        <v>2</v>
      </c>
      <c r="AP3053" t="s">
        <v>239</v>
      </c>
      <c r="AQ3053" s="27">
        <v>41972</v>
      </c>
      <c r="AR3053" t="s">
        <v>240</v>
      </c>
      <c r="AS3053">
        <v>5</v>
      </c>
      <c r="AT3053" t="s">
        <v>246</v>
      </c>
      <c r="AU3053" s="27">
        <v>41972</v>
      </c>
    </row>
    <row r="3054" spans="1:47" x14ac:dyDescent="0.2">
      <c r="A3054">
        <v>3053</v>
      </c>
      <c r="B3054" t="s">
        <v>10936</v>
      </c>
      <c r="C3054" t="s">
        <v>1342</v>
      </c>
      <c r="D3054" t="s">
        <v>6674</v>
      </c>
      <c r="E3054" s="27">
        <v>41533</v>
      </c>
      <c r="F3054" t="s">
        <v>233</v>
      </c>
      <c r="G3054" s="27">
        <v>29526</v>
      </c>
      <c r="H3054">
        <v>35</v>
      </c>
      <c r="I3054" t="s">
        <v>244</v>
      </c>
      <c r="J3054" t="s">
        <v>250</v>
      </c>
      <c r="K3054">
        <v>0</v>
      </c>
      <c r="L3054">
        <v>2</v>
      </c>
      <c r="M3054">
        <v>0</v>
      </c>
      <c r="N3054">
        <v>0</v>
      </c>
      <c r="O3054">
        <v>2</v>
      </c>
      <c r="P3054">
        <v>-1</v>
      </c>
      <c r="Q3054" s="28">
        <v>41532.211111111108</v>
      </c>
      <c r="R3054" s="28">
        <v>41534.180555555555</v>
      </c>
      <c r="S3054" t="s">
        <v>10937</v>
      </c>
      <c r="T3054" s="27">
        <v>41532</v>
      </c>
      <c r="V3054">
        <v>1</v>
      </c>
      <c r="W3054" t="s">
        <v>36</v>
      </c>
      <c r="X3054" t="s">
        <v>279</v>
      </c>
      <c r="Y3054">
        <v>0</v>
      </c>
      <c r="AB3054" t="s">
        <v>237</v>
      </c>
      <c r="AH3054">
        <v>0</v>
      </c>
      <c r="AN3054" t="s">
        <v>238</v>
      </c>
      <c r="AO3054">
        <v>2</v>
      </c>
      <c r="AP3054" t="s">
        <v>239</v>
      </c>
      <c r="AQ3054" s="27">
        <v>41533</v>
      </c>
      <c r="AR3054" t="s">
        <v>240</v>
      </c>
      <c r="AS3054">
        <v>2</v>
      </c>
      <c r="AT3054" t="s">
        <v>239</v>
      </c>
      <c r="AU3054" s="27">
        <v>41533</v>
      </c>
    </row>
    <row r="3055" spans="1:47" x14ac:dyDescent="0.2">
      <c r="A3055">
        <v>3054</v>
      </c>
      <c r="B3055" t="s">
        <v>10938</v>
      </c>
      <c r="C3055" t="s">
        <v>1147</v>
      </c>
      <c r="D3055" t="s">
        <v>10939</v>
      </c>
      <c r="E3055" s="27">
        <v>41796</v>
      </c>
      <c r="F3055" t="s">
        <v>233</v>
      </c>
      <c r="G3055" s="27">
        <v>31272</v>
      </c>
      <c r="H3055">
        <v>30</v>
      </c>
      <c r="I3055" t="s">
        <v>244</v>
      </c>
      <c r="J3055" t="s">
        <v>245</v>
      </c>
      <c r="K3055">
        <v>0</v>
      </c>
      <c r="L3055">
        <v>4</v>
      </c>
      <c r="M3055">
        <v>0</v>
      </c>
      <c r="N3055">
        <v>0</v>
      </c>
      <c r="O3055">
        <v>0</v>
      </c>
      <c r="P3055">
        <v>0</v>
      </c>
      <c r="Q3055" s="28">
        <v>41796.20208333333</v>
      </c>
      <c r="R3055" s="28">
        <v>41796.427083333336</v>
      </c>
      <c r="S3055" t="s">
        <v>10940</v>
      </c>
      <c r="T3055" s="27">
        <v>41796</v>
      </c>
      <c r="V3055">
        <v>0</v>
      </c>
      <c r="W3055" t="s">
        <v>32</v>
      </c>
      <c r="X3055" t="s">
        <v>261</v>
      </c>
      <c r="Y3055">
        <v>0</v>
      </c>
      <c r="AB3055" t="s">
        <v>237</v>
      </c>
      <c r="AH3055">
        <v>0</v>
      </c>
      <c r="AN3055" t="s">
        <v>238</v>
      </c>
      <c r="AO3055">
        <v>3</v>
      </c>
      <c r="AP3055" t="s">
        <v>239</v>
      </c>
      <c r="AQ3055" s="27">
        <v>41796</v>
      </c>
      <c r="AR3055" t="s">
        <v>240</v>
      </c>
      <c r="AS3055">
        <v>4</v>
      </c>
      <c r="AT3055" t="s">
        <v>239</v>
      </c>
      <c r="AU3055" s="27">
        <v>41796</v>
      </c>
    </row>
    <row r="3056" spans="1:47" x14ac:dyDescent="0.2">
      <c r="A3056">
        <v>3055</v>
      </c>
      <c r="B3056" t="s">
        <v>10941</v>
      </c>
      <c r="C3056" t="s">
        <v>1539</v>
      </c>
      <c r="D3056" t="s">
        <v>2534</v>
      </c>
      <c r="E3056" s="27">
        <v>41298</v>
      </c>
      <c r="F3056" t="s">
        <v>233</v>
      </c>
      <c r="G3056" s="27">
        <v>19972</v>
      </c>
      <c r="H3056">
        <v>61</v>
      </c>
      <c r="I3056" t="s">
        <v>234</v>
      </c>
      <c r="J3056" t="s">
        <v>250</v>
      </c>
      <c r="K3056">
        <v>0</v>
      </c>
      <c r="L3056">
        <v>2</v>
      </c>
      <c r="M3056">
        <v>0</v>
      </c>
      <c r="N3056">
        <v>0</v>
      </c>
      <c r="O3056">
        <v>5</v>
      </c>
      <c r="P3056">
        <v>-13</v>
      </c>
      <c r="Q3056" s="28">
        <v>41285.197916666664</v>
      </c>
      <c r="R3056" s="28">
        <v>41297.362500000003</v>
      </c>
      <c r="S3056" t="s">
        <v>10942</v>
      </c>
      <c r="T3056" s="27">
        <v>41285</v>
      </c>
      <c r="V3056">
        <v>13</v>
      </c>
      <c r="W3056" t="s">
        <v>32</v>
      </c>
      <c r="X3056" t="s">
        <v>261</v>
      </c>
      <c r="Y3056">
        <v>0</v>
      </c>
      <c r="AB3056" t="s">
        <v>237</v>
      </c>
      <c r="AH3056">
        <v>0</v>
      </c>
      <c r="AN3056" t="s">
        <v>238</v>
      </c>
      <c r="AO3056">
        <v>1</v>
      </c>
      <c r="AP3056" t="s">
        <v>239</v>
      </c>
      <c r="AQ3056" s="27">
        <v>41298</v>
      </c>
      <c r="AR3056" t="s">
        <v>240</v>
      </c>
      <c r="AS3056">
        <v>2</v>
      </c>
      <c r="AT3056" t="s">
        <v>239</v>
      </c>
      <c r="AU3056" s="27">
        <v>41298</v>
      </c>
    </row>
    <row r="3057" spans="1:47" x14ac:dyDescent="0.2">
      <c r="A3057">
        <v>3056</v>
      </c>
      <c r="B3057" t="s">
        <v>10943</v>
      </c>
      <c r="C3057" t="s">
        <v>6427</v>
      </c>
      <c r="D3057" t="s">
        <v>5392</v>
      </c>
      <c r="E3057" s="27">
        <v>41703</v>
      </c>
      <c r="F3057" t="s">
        <v>233</v>
      </c>
      <c r="G3057" s="27">
        <v>33005</v>
      </c>
      <c r="H3057">
        <v>25</v>
      </c>
      <c r="I3057" t="s">
        <v>244</v>
      </c>
      <c r="J3057" t="s">
        <v>250</v>
      </c>
      <c r="K3057">
        <v>0</v>
      </c>
      <c r="L3057">
        <v>3</v>
      </c>
      <c r="M3057">
        <v>0</v>
      </c>
      <c r="N3057">
        <v>0</v>
      </c>
      <c r="O3057">
        <v>0</v>
      </c>
      <c r="P3057">
        <v>0</v>
      </c>
      <c r="Q3057" s="28">
        <v>41703.226388888892</v>
      </c>
      <c r="R3057" s="28">
        <v>41704.347222222219</v>
      </c>
      <c r="S3057" t="s">
        <v>10944</v>
      </c>
      <c r="T3057" s="27">
        <v>41703</v>
      </c>
      <c r="V3057">
        <v>0</v>
      </c>
      <c r="W3057" t="s">
        <v>32</v>
      </c>
      <c r="X3057" t="s">
        <v>5620</v>
      </c>
      <c r="Y3057">
        <v>0</v>
      </c>
      <c r="AB3057" t="s">
        <v>237</v>
      </c>
      <c r="AH3057">
        <v>0</v>
      </c>
      <c r="AN3057" t="s">
        <v>238</v>
      </c>
      <c r="AO3057">
        <v>4</v>
      </c>
      <c r="AP3057" t="s">
        <v>239</v>
      </c>
      <c r="AQ3057" s="27">
        <v>41703</v>
      </c>
      <c r="AR3057" t="s">
        <v>240</v>
      </c>
      <c r="AS3057">
        <v>3</v>
      </c>
      <c r="AT3057" t="s">
        <v>239</v>
      </c>
      <c r="AU3057" s="27">
        <v>41703</v>
      </c>
    </row>
    <row r="3058" spans="1:47" x14ac:dyDescent="0.2">
      <c r="A3058">
        <v>3057</v>
      </c>
      <c r="B3058" t="s">
        <v>10945</v>
      </c>
      <c r="C3058" t="s">
        <v>414</v>
      </c>
      <c r="D3058" t="s">
        <v>10946</v>
      </c>
      <c r="E3058" s="27">
        <v>41834</v>
      </c>
      <c r="F3058" t="s">
        <v>233</v>
      </c>
      <c r="G3058" s="27">
        <v>33102</v>
      </c>
      <c r="H3058">
        <v>25</v>
      </c>
      <c r="I3058" t="s">
        <v>244</v>
      </c>
      <c r="J3058" t="s">
        <v>250</v>
      </c>
      <c r="K3058">
        <v>0</v>
      </c>
      <c r="L3058">
        <v>7</v>
      </c>
      <c r="M3058">
        <v>0</v>
      </c>
      <c r="N3058">
        <v>0</v>
      </c>
      <c r="O3058">
        <v>4</v>
      </c>
      <c r="P3058">
        <v>-1</v>
      </c>
      <c r="Q3058" s="28">
        <v>41833.399305555555</v>
      </c>
      <c r="R3058" s="28">
        <v>41834.334027777775</v>
      </c>
      <c r="S3058" t="s">
        <v>10947</v>
      </c>
      <c r="T3058" s="27">
        <v>41833</v>
      </c>
      <c r="V3058">
        <v>1</v>
      </c>
      <c r="W3058" t="s">
        <v>32</v>
      </c>
      <c r="X3058" t="s">
        <v>348</v>
      </c>
      <c r="Y3058">
        <v>1</v>
      </c>
      <c r="AA3058" t="s">
        <v>10948</v>
      </c>
      <c r="AB3058" t="s">
        <v>36</v>
      </c>
      <c r="AD3058" s="27">
        <v>41979</v>
      </c>
      <c r="AE3058" t="s">
        <v>324</v>
      </c>
      <c r="AH3058">
        <v>0</v>
      </c>
      <c r="AN3058" t="s">
        <v>238</v>
      </c>
      <c r="AO3058">
        <v>3</v>
      </c>
      <c r="AP3058" t="s">
        <v>239</v>
      </c>
      <c r="AQ3058" s="27">
        <v>41834</v>
      </c>
      <c r="AR3058" t="s">
        <v>240</v>
      </c>
      <c r="AS3058">
        <v>7</v>
      </c>
      <c r="AT3058" t="s">
        <v>246</v>
      </c>
      <c r="AU3058" s="27">
        <v>41834</v>
      </c>
    </row>
    <row r="3059" spans="1:47" x14ac:dyDescent="0.2">
      <c r="A3059">
        <v>3058</v>
      </c>
      <c r="B3059" t="s">
        <v>10949</v>
      </c>
      <c r="C3059" t="s">
        <v>1123</v>
      </c>
      <c r="D3059" t="s">
        <v>1110</v>
      </c>
      <c r="E3059" s="27">
        <v>41322</v>
      </c>
      <c r="F3059" t="s">
        <v>233</v>
      </c>
      <c r="G3059" s="27">
        <v>32745</v>
      </c>
      <c r="H3059">
        <v>26</v>
      </c>
      <c r="I3059" t="s">
        <v>244</v>
      </c>
      <c r="J3059" t="s">
        <v>250</v>
      </c>
      <c r="K3059">
        <v>0</v>
      </c>
      <c r="L3059">
        <v>5</v>
      </c>
      <c r="M3059">
        <v>0</v>
      </c>
      <c r="N3059">
        <v>0</v>
      </c>
      <c r="O3059">
        <v>0</v>
      </c>
      <c r="P3059">
        <v>0</v>
      </c>
      <c r="Q3059" s="28">
        <v>41322.04583333333</v>
      </c>
      <c r="R3059" s="28">
        <v>41322.459027777775</v>
      </c>
      <c r="S3059" t="s">
        <v>10950</v>
      </c>
      <c r="T3059" s="27">
        <v>41321</v>
      </c>
      <c r="V3059">
        <v>1</v>
      </c>
      <c r="W3059" t="s">
        <v>36</v>
      </c>
      <c r="X3059" t="s">
        <v>404</v>
      </c>
      <c r="Y3059">
        <v>1</v>
      </c>
      <c r="AA3059" t="s">
        <v>10951</v>
      </c>
      <c r="AB3059" t="s">
        <v>36</v>
      </c>
      <c r="AC3059">
        <v>0</v>
      </c>
      <c r="AD3059" s="27">
        <v>42455</v>
      </c>
      <c r="AF3059" s="27">
        <v>42455</v>
      </c>
      <c r="AG3059" s="27">
        <v>42456</v>
      </c>
      <c r="AH3059">
        <v>0</v>
      </c>
      <c r="AN3059" t="s">
        <v>238</v>
      </c>
      <c r="AO3059">
        <v>4</v>
      </c>
      <c r="AP3059" t="s">
        <v>239</v>
      </c>
      <c r="AQ3059" s="27">
        <v>41322</v>
      </c>
      <c r="AR3059" t="s">
        <v>240</v>
      </c>
      <c r="AS3059">
        <v>5</v>
      </c>
      <c r="AT3059" t="s">
        <v>246</v>
      </c>
      <c r="AU3059" s="27">
        <v>41322</v>
      </c>
    </row>
    <row r="3060" spans="1:47" x14ac:dyDescent="0.2">
      <c r="A3060">
        <v>3059</v>
      </c>
      <c r="B3060" t="s">
        <v>10952</v>
      </c>
      <c r="C3060" t="s">
        <v>817</v>
      </c>
      <c r="D3060" t="s">
        <v>2683</v>
      </c>
      <c r="E3060" s="27">
        <v>41583</v>
      </c>
      <c r="F3060" t="s">
        <v>233</v>
      </c>
      <c r="G3060" s="27">
        <v>30481</v>
      </c>
      <c r="H3060">
        <v>32</v>
      </c>
      <c r="I3060" t="s">
        <v>244</v>
      </c>
      <c r="J3060" t="s">
        <v>250</v>
      </c>
      <c r="K3060">
        <v>0</v>
      </c>
      <c r="L3060">
        <v>2</v>
      </c>
      <c r="M3060">
        <v>0</v>
      </c>
      <c r="N3060">
        <v>0</v>
      </c>
      <c r="O3060">
        <v>1</v>
      </c>
      <c r="P3060">
        <v>-1</v>
      </c>
      <c r="Q3060" s="28">
        <v>41582.099305555559</v>
      </c>
      <c r="R3060" s="28">
        <v>41782.258333333331</v>
      </c>
      <c r="S3060" t="s">
        <v>10953</v>
      </c>
      <c r="T3060" s="27">
        <v>41582</v>
      </c>
      <c r="V3060">
        <v>1</v>
      </c>
      <c r="W3060" t="s">
        <v>32</v>
      </c>
      <c r="X3060" t="s">
        <v>2088</v>
      </c>
      <c r="Y3060">
        <v>0</v>
      </c>
      <c r="AB3060" t="s">
        <v>237</v>
      </c>
      <c r="AH3060">
        <v>0</v>
      </c>
      <c r="AN3060" t="s">
        <v>238</v>
      </c>
      <c r="AO3060">
        <v>4</v>
      </c>
      <c r="AP3060" t="s">
        <v>239</v>
      </c>
      <c r="AQ3060" s="27">
        <v>41583</v>
      </c>
      <c r="AR3060" t="s">
        <v>240</v>
      </c>
      <c r="AS3060">
        <v>2</v>
      </c>
      <c r="AT3060" t="s">
        <v>239</v>
      </c>
      <c r="AU3060" s="27">
        <v>41583</v>
      </c>
    </row>
    <row r="3061" spans="1:47" x14ac:dyDescent="0.2">
      <c r="A3061">
        <v>3060</v>
      </c>
      <c r="B3061" t="s">
        <v>10954</v>
      </c>
      <c r="C3061" t="s">
        <v>2229</v>
      </c>
      <c r="D3061" t="s">
        <v>10955</v>
      </c>
      <c r="E3061" s="27">
        <v>41670</v>
      </c>
      <c r="F3061" t="s">
        <v>294</v>
      </c>
      <c r="G3061" s="27">
        <v>29267</v>
      </c>
      <c r="H3061">
        <v>36</v>
      </c>
      <c r="I3061" t="s">
        <v>244</v>
      </c>
      <c r="J3061" t="s">
        <v>245</v>
      </c>
      <c r="K3061">
        <v>0</v>
      </c>
      <c r="L3061">
        <v>2</v>
      </c>
      <c r="M3061">
        <v>0</v>
      </c>
      <c r="N3061">
        <v>0</v>
      </c>
      <c r="O3061">
        <v>1</v>
      </c>
      <c r="P3061">
        <v>-1</v>
      </c>
      <c r="Q3061" s="28">
        <v>41669.472222222219</v>
      </c>
      <c r="R3061" s="28">
        <v>42089.239583333336</v>
      </c>
      <c r="S3061" t="s">
        <v>10956</v>
      </c>
      <c r="U3061" s="27">
        <v>41669</v>
      </c>
      <c r="V3061">
        <v>1</v>
      </c>
      <c r="W3061" t="s">
        <v>32</v>
      </c>
      <c r="X3061" t="s">
        <v>274</v>
      </c>
      <c r="Y3061">
        <v>0</v>
      </c>
      <c r="AB3061" t="s">
        <v>237</v>
      </c>
      <c r="AH3061">
        <v>0</v>
      </c>
      <c r="AN3061" t="s">
        <v>238</v>
      </c>
      <c r="AO3061">
        <v>2</v>
      </c>
      <c r="AP3061" t="s">
        <v>239</v>
      </c>
      <c r="AQ3061" s="27">
        <v>41670</v>
      </c>
      <c r="AR3061" t="s">
        <v>240</v>
      </c>
      <c r="AS3061">
        <v>2</v>
      </c>
      <c r="AT3061" t="s">
        <v>239</v>
      </c>
      <c r="AU3061" s="27">
        <v>41670</v>
      </c>
    </row>
    <row r="3062" spans="1:47" x14ac:dyDescent="0.2">
      <c r="A3062">
        <v>3061</v>
      </c>
      <c r="B3062" t="s">
        <v>10957</v>
      </c>
      <c r="C3062" t="s">
        <v>10958</v>
      </c>
      <c r="D3062" t="s">
        <v>9354</v>
      </c>
      <c r="E3062" s="27">
        <v>41866</v>
      </c>
      <c r="F3062" t="s">
        <v>294</v>
      </c>
      <c r="G3062" s="27">
        <v>33512</v>
      </c>
      <c r="H3062">
        <v>24</v>
      </c>
      <c r="I3062" t="s">
        <v>259</v>
      </c>
      <c r="J3062" t="s">
        <v>250</v>
      </c>
      <c r="K3062">
        <v>0</v>
      </c>
      <c r="L3062">
        <v>7</v>
      </c>
      <c r="M3062">
        <v>0</v>
      </c>
      <c r="N3062">
        <v>0</v>
      </c>
      <c r="O3062">
        <v>1</v>
      </c>
      <c r="P3062">
        <v>-77</v>
      </c>
      <c r="Q3062" s="28">
        <v>41789.072222222225</v>
      </c>
      <c r="R3062" s="28">
        <v>41806.344444444447</v>
      </c>
      <c r="S3062" t="s">
        <v>10959</v>
      </c>
      <c r="U3062" s="27">
        <v>41788</v>
      </c>
      <c r="V3062">
        <v>78</v>
      </c>
      <c r="W3062" t="s">
        <v>32</v>
      </c>
      <c r="X3062" t="s">
        <v>274</v>
      </c>
      <c r="Y3062">
        <v>0</v>
      </c>
      <c r="AB3062" t="s">
        <v>237</v>
      </c>
      <c r="AH3062">
        <v>0</v>
      </c>
      <c r="AN3062" t="s">
        <v>238</v>
      </c>
      <c r="AO3062">
        <v>9</v>
      </c>
      <c r="AP3062" t="s">
        <v>269</v>
      </c>
      <c r="AQ3062" s="27">
        <v>41866</v>
      </c>
      <c r="AR3062" t="s">
        <v>240</v>
      </c>
      <c r="AS3062">
        <v>7</v>
      </c>
      <c r="AT3062" t="s">
        <v>246</v>
      </c>
      <c r="AU3062" s="27">
        <v>41866</v>
      </c>
    </row>
    <row r="3063" spans="1:47" x14ac:dyDescent="0.2">
      <c r="A3063">
        <v>3062</v>
      </c>
      <c r="B3063" t="s">
        <v>10960</v>
      </c>
      <c r="C3063" t="s">
        <v>10961</v>
      </c>
      <c r="D3063" t="s">
        <v>5448</v>
      </c>
      <c r="E3063" s="27">
        <v>41870</v>
      </c>
      <c r="F3063" t="s">
        <v>294</v>
      </c>
      <c r="G3063" s="27">
        <v>27931</v>
      </c>
      <c r="H3063">
        <v>39</v>
      </c>
      <c r="I3063" t="s">
        <v>244</v>
      </c>
      <c r="J3063" t="s">
        <v>250</v>
      </c>
      <c r="K3063">
        <v>0</v>
      </c>
      <c r="L3063">
        <v>1</v>
      </c>
      <c r="M3063">
        <v>0</v>
      </c>
      <c r="N3063">
        <v>0</v>
      </c>
      <c r="O3063">
        <v>1</v>
      </c>
      <c r="P3063">
        <v>-25</v>
      </c>
      <c r="Q3063" s="28">
        <v>41845.168749999997</v>
      </c>
      <c r="R3063" s="28">
        <v>41845.32916666667</v>
      </c>
      <c r="S3063" t="s">
        <v>10962</v>
      </c>
      <c r="T3063" s="27">
        <v>41845</v>
      </c>
      <c r="V3063">
        <v>25</v>
      </c>
      <c r="W3063" t="s">
        <v>36</v>
      </c>
      <c r="X3063" t="s">
        <v>279</v>
      </c>
      <c r="Y3063">
        <v>0</v>
      </c>
      <c r="AB3063" t="s">
        <v>237</v>
      </c>
      <c r="AH3063">
        <v>0</v>
      </c>
      <c r="AN3063" t="s">
        <v>238</v>
      </c>
      <c r="AO3063">
        <v>1</v>
      </c>
      <c r="AP3063" t="s">
        <v>239</v>
      </c>
      <c r="AQ3063" s="27">
        <v>41870</v>
      </c>
      <c r="AR3063" t="s">
        <v>240</v>
      </c>
      <c r="AS3063">
        <v>1</v>
      </c>
      <c r="AT3063" t="s">
        <v>239</v>
      </c>
      <c r="AU3063" s="27">
        <v>41870</v>
      </c>
    </row>
    <row r="3064" spans="1:47" x14ac:dyDescent="0.2">
      <c r="A3064">
        <v>3063</v>
      </c>
      <c r="B3064" t="s">
        <v>10963</v>
      </c>
      <c r="C3064" t="s">
        <v>4679</v>
      </c>
      <c r="D3064" t="s">
        <v>10964</v>
      </c>
      <c r="E3064" s="27">
        <v>41828</v>
      </c>
      <c r="F3064" t="s">
        <v>294</v>
      </c>
      <c r="G3064" s="27">
        <v>24127</v>
      </c>
      <c r="H3064">
        <v>50</v>
      </c>
      <c r="I3064" t="s">
        <v>234</v>
      </c>
      <c r="J3064" t="s">
        <v>250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-1</v>
      </c>
      <c r="Q3064" s="28">
        <v>41827.261805555558</v>
      </c>
      <c r="R3064" s="28">
        <v>41828.074305555558</v>
      </c>
      <c r="S3064" t="s">
        <v>10965</v>
      </c>
      <c r="T3064" s="27">
        <v>41827</v>
      </c>
      <c r="V3064">
        <v>1</v>
      </c>
      <c r="W3064" t="s">
        <v>36</v>
      </c>
      <c r="X3064" t="s">
        <v>279</v>
      </c>
      <c r="Y3064">
        <v>0</v>
      </c>
      <c r="AB3064" t="s">
        <v>237</v>
      </c>
      <c r="AH3064">
        <v>0</v>
      </c>
      <c r="AN3064" t="s">
        <v>238</v>
      </c>
      <c r="AO3064">
        <v>1</v>
      </c>
      <c r="AP3064" t="s">
        <v>239</v>
      </c>
      <c r="AQ3064" s="27">
        <v>41828</v>
      </c>
      <c r="AR3064" t="s">
        <v>240</v>
      </c>
      <c r="AS3064">
        <v>1</v>
      </c>
      <c r="AT3064" t="s">
        <v>239</v>
      </c>
      <c r="AU3064" s="27">
        <v>41828</v>
      </c>
    </row>
    <row r="3065" spans="1:47" x14ac:dyDescent="0.2">
      <c r="A3065">
        <v>3064</v>
      </c>
      <c r="B3065" t="s">
        <v>10966</v>
      </c>
      <c r="C3065" t="s">
        <v>10967</v>
      </c>
      <c r="D3065" t="s">
        <v>10968</v>
      </c>
      <c r="E3065" s="27">
        <v>41672</v>
      </c>
      <c r="F3065" t="s">
        <v>233</v>
      </c>
      <c r="G3065" s="27">
        <v>26843</v>
      </c>
      <c r="H3065">
        <v>42</v>
      </c>
      <c r="I3065" t="s">
        <v>244</v>
      </c>
      <c r="J3065" t="s">
        <v>245</v>
      </c>
      <c r="K3065">
        <v>0</v>
      </c>
      <c r="L3065">
        <v>1</v>
      </c>
      <c r="M3065">
        <v>0</v>
      </c>
      <c r="N3065">
        <v>0</v>
      </c>
      <c r="O3065">
        <v>1</v>
      </c>
      <c r="P3065">
        <v>-1</v>
      </c>
      <c r="Q3065" s="28">
        <v>41671.469444444447</v>
      </c>
      <c r="R3065" s="28">
        <v>41674.224305555559</v>
      </c>
      <c r="S3065" t="s">
        <v>10969</v>
      </c>
      <c r="T3065" s="27">
        <v>41671</v>
      </c>
      <c r="V3065">
        <v>1</v>
      </c>
      <c r="W3065" t="s">
        <v>36</v>
      </c>
      <c r="X3065" t="s">
        <v>279</v>
      </c>
      <c r="Y3065">
        <v>0</v>
      </c>
      <c r="AB3065" t="s">
        <v>237</v>
      </c>
      <c r="AH3065">
        <v>0</v>
      </c>
      <c r="AN3065" t="s">
        <v>238</v>
      </c>
      <c r="AO3065">
        <v>1</v>
      </c>
      <c r="AP3065" t="s">
        <v>239</v>
      </c>
      <c r="AQ3065" s="27">
        <v>41672</v>
      </c>
      <c r="AR3065" t="s">
        <v>240</v>
      </c>
      <c r="AS3065">
        <v>1</v>
      </c>
      <c r="AT3065" t="s">
        <v>239</v>
      </c>
      <c r="AU3065" s="27">
        <v>41672</v>
      </c>
    </row>
    <row r="3066" spans="1:47" x14ac:dyDescent="0.2">
      <c r="A3066">
        <v>3065</v>
      </c>
      <c r="B3066" t="s">
        <v>10970</v>
      </c>
      <c r="C3066" t="s">
        <v>971</v>
      </c>
      <c r="D3066" t="s">
        <v>10971</v>
      </c>
      <c r="E3066" s="27">
        <v>41373</v>
      </c>
      <c r="F3066" t="s">
        <v>294</v>
      </c>
      <c r="G3066" s="27">
        <v>25742</v>
      </c>
      <c r="H3066">
        <v>45</v>
      </c>
      <c r="I3066" t="s">
        <v>234</v>
      </c>
      <c r="J3066" t="s">
        <v>353</v>
      </c>
      <c r="K3066">
        <v>0</v>
      </c>
      <c r="L3066">
        <v>1</v>
      </c>
      <c r="M3066">
        <v>0</v>
      </c>
      <c r="N3066">
        <v>0</v>
      </c>
      <c r="O3066">
        <v>0</v>
      </c>
      <c r="W3066" t="s">
        <v>237</v>
      </c>
      <c r="Y3066">
        <v>-1</v>
      </c>
      <c r="AB3066" t="s">
        <v>237</v>
      </c>
      <c r="AH3066">
        <v>0</v>
      </c>
      <c r="AN3066" t="s">
        <v>238</v>
      </c>
      <c r="AO3066">
        <v>1</v>
      </c>
      <c r="AP3066" t="s">
        <v>239</v>
      </c>
      <c r="AQ3066" s="27">
        <v>41373</v>
      </c>
      <c r="AR3066" t="s">
        <v>240</v>
      </c>
      <c r="AS3066">
        <v>1</v>
      </c>
      <c r="AT3066" t="s">
        <v>239</v>
      </c>
      <c r="AU3066" s="27">
        <v>41373</v>
      </c>
    </row>
    <row r="3067" spans="1:47" x14ac:dyDescent="0.2">
      <c r="A3067">
        <v>3066</v>
      </c>
      <c r="B3067" t="s">
        <v>10972</v>
      </c>
      <c r="C3067" t="s">
        <v>10973</v>
      </c>
      <c r="D3067" t="s">
        <v>6394</v>
      </c>
      <c r="E3067" s="27">
        <v>41365</v>
      </c>
      <c r="F3067" t="s">
        <v>294</v>
      </c>
      <c r="G3067" s="27">
        <v>33325</v>
      </c>
      <c r="H3067">
        <v>25</v>
      </c>
      <c r="I3067" t="s">
        <v>244</v>
      </c>
      <c r="J3067" t="s">
        <v>250</v>
      </c>
      <c r="K3067">
        <v>0</v>
      </c>
      <c r="L3067">
        <v>4</v>
      </c>
      <c r="M3067">
        <v>0</v>
      </c>
      <c r="N3067">
        <v>0</v>
      </c>
      <c r="O3067">
        <v>1</v>
      </c>
      <c r="P3067">
        <v>-10</v>
      </c>
      <c r="Q3067" s="28">
        <v>41355.409722222219</v>
      </c>
      <c r="R3067" s="28">
        <v>41356.326388888891</v>
      </c>
      <c r="S3067" t="s">
        <v>10974</v>
      </c>
      <c r="T3067" s="27">
        <v>41355</v>
      </c>
      <c r="V3067">
        <v>10</v>
      </c>
      <c r="W3067" t="s">
        <v>32</v>
      </c>
      <c r="X3067" t="s">
        <v>359</v>
      </c>
      <c r="Y3067">
        <v>0</v>
      </c>
      <c r="AB3067" t="s">
        <v>237</v>
      </c>
      <c r="AH3067">
        <v>0</v>
      </c>
      <c r="AN3067" t="s">
        <v>238</v>
      </c>
      <c r="AO3067">
        <v>4</v>
      </c>
      <c r="AP3067" t="s">
        <v>239</v>
      </c>
      <c r="AQ3067" s="27">
        <v>41365</v>
      </c>
      <c r="AR3067" t="s">
        <v>240</v>
      </c>
      <c r="AS3067">
        <v>4</v>
      </c>
      <c r="AT3067" t="s">
        <v>239</v>
      </c>
      <c r="AU3067" s="27">
        <v>41365</v>
      </c>
    </row>
    <row r="3068" spans="1:47" x14ac:dyDescent="0.2">
      <c r="A3068">
        <v>3067</v>
      </c>
      <c r="B3068" t="s">
        <v>10975</v>
      </c>
      <c r="C3068" t="s">
        <v>10976</v>
      </c>
      <c r="D3068" t="s">
        <v>2671</v>
      </c>
      <c r="E3068" s="27">
        <v>41768</v>
      </c>
      <c r="F3068" t="s">
        <v>233</v>
      </c>
      <c r="G3068" s="27">
        <v>32716</v>
      </c>
      <c r="H3068">
        <v>26</v>
      </c>
      <c r="I3068" t="s">
        <v>244</v>
      </c>
      <c r="J3068" t="s">
        <v>250</v>
      </c>
      <c r="K3068">
        <v>0</v>
      </c>
      <c r="L3068">
        <v>10</v>
      </c>
      <c r="M3068">
        <v>1</v>
      </c>
      <c r="N3068">
        <v>0</v>
      </c>
      <c r="O3068">
        <v>13</v>
      </c>
      <c r="P3068">
        <v>-1</v>
      </c>
      <c r="Q3068" s="28">
        <v>41767.524305555555</v>
      </c>
      <c r="R3068" s="28">
        <v>41767.375694444447</v>
      </c>
      <c r="S3068" t="s">
        <v>10977</v>
      </c>
      <c r="T3068" s="27">
        <v>41561</v>
      </c>
      <c r="V3068">
        <v>207</v>
      </c>
      <c r="W3068" t="s">
        <v>36</v>
      </c>
      <c r="X3068" t="s">
        <v>324</v>
      </c>
      <c r="Y3068">
        <v>1</v>
      </c>
      <c r="AA3068" t="s">
        <v>10978</v>
      </c>
      <c r="AB3068" t="s">
        <v>36</v>
      </c>
      <c r="AC3068">
        <v>275</v>
      </c>
      <c r="AD3068" s="27">
        <v>41779</v>
      </c>
      <c r="AE3068" t="s">
        <v>324</v>
      </c>
      <c r="AF3068" s="27">
        <v>42054</v>
      </c>
      <c r="AG3068" s="27">
        <v>42171</v>
      </c>
      <c r="AH3068">
        <v>0</v>
      </c>
      <c r="AN3068" t="s">
        <v>238</v>
      </c>
      <c r="AO3068">
        <v>9</v>
      </c>
      <c r="AP3068" t="s">
        <v>269</v>
      </c>
      <c r="AQ3068" s="27">
        <v>41768</v>
      </c>
      <c r="AR3068" t="s">
        <v>240</v>
      </c>
      <c r="AS3068">
        <v>10</v>
      </c>
      <c r="AT3068" t="s">
        <v>269</v>
      </c>
      <c r="AU3068" s="27">
        <v>41768</v>
      </c>
    </row>
    <row r="3069" spans="1:47" x14ac:dyDescent="0.2">
      <c r="A3069">
        <v>3068</v>
      </c>
      <c r="B3069" t="s">
        <v>10979</v>
      </c>
      <c r="C3069" t="s">
        <v>10980</v>
      </c>
      <c r="D3069" t="s">
        <v>10431</v>
      </c>
      <c r="E3069" s="27">
        <v>41334</v>
      </c>
      <c r="F3069" t="s">
        <v>233</v>
      </c>
      <c r="G3069" s="27">
        <v>31149</v>
      </c>
      <c r="H3069">
        <v>31</v>
      </c>
      <c r="I3069" t="s">
        <v>244</v>
      </c>
      <c r="J3069" t="s">
        <v>250</v>
      </c>
      <c r="K3069">
        <v>0</v>
      </c>
      <c r="L3069">
        <v>7</v>
      </c>
      <c r="M3069">
        <v>0</v>
      </c>
      <c r="N3069">
        <v>0</v>
      </c>
      <c r="O3069">
        <v>9</v>
      </c>
      <c r="P3069">
        <v>-1</v>
      </c>
      <c r="Q3069" s="28">
        <v>41333.440972222219</v>
      </c>
      <c r="R3069" s="28">
        <v>41334.337500000001</v>
      </c>
      <c r="S3069" t="s">
        <v>10981</v>
      </c>
      <c r="T3069" s="27">
        <v>41333</v>
      </c>
      <c r="V3069">
        <v>1</v>
      </c>
      <c r="W3069" t="s">
        <v>32</v>
      </c>
      <c r="X3069" t="s">
        <v>7743</v>
      </c>
      <c r="Y3069">
        <v>0</v>
      </c>
      <c r="AB3069" t="s">
        <v>237</v>
      </c>
      <c r="AH3069">
        <v>0</v>
      </c>
      <c r="AN3069" t="s">
        <v>238</v>
      </c>
      <c r="AO3069">
        <v>3</v>
      </c>
      <c r="AP3069" t="s">
        <v>239</v>
      </c>
      <c r="AQ3069" s="27">
        <v>41334</v>
      </c>
      <c r="AR3069" t="s">
        <v>240</v>
      </c>
      <c r="AS3069">
        <v>7</v>
      </c>
      <c r="AT3069" t="s">
        <v>246</v>
      </c>
      <c r="AU3069" s="27">
        <v>41334</v>
      </c>
    </row>
    <row r="3070" spans="1:47" x14ac:dyDescent="0.2">
      <c r="A3070">
        <v>3069</v>
      </c>
      <c r="B3070" t="s">
        <v>10982</v>
      </c>
      <c r="C3070" t="s">
        <v>803</v>
      </c>
      <c r="D3070" t="s">
        <v>6345</v>
      </c>
      <c r="E3070" s="27">
        <v>41423</v>
      </c>
      <c r="F3070" t="s">
        <v>233</v>
      </c>
      <c r="G3070" s="27">
        <v>29489</v>
      </c>
      <c r="H3070">
        <v>35</v>
      </c>
      <c r="I3070" t="s">
        <v>244</v>
      </c>
      <c r="J3070" t="s">
        <v>245</v>
      </c>
      <c r="K3070">
        <v>0</v>
      </c>
      <c r="L3070">
        <v>2</v>
      </c>
      <c r="M3070">
        <v>0</v>
      </c>
      <c r="N3070">
        <v>1</v>
      </c>
      <c r="O3070">
        <v>1</v>
      </c>
      <c r="P3070">
        <v>-1</v>
      </c>
      <c r="Q3070" s="28">
        <v>41422.162499999999</v>
      </c>
      <c r="R3070" s="28">
        <v>41423.180555555555</v>
      </c>
      <c r="S3070" t="s">
        <v>10983</v>
      </c>
      <c r="T3070" s="27">
        <v>41422</v>
      </c>
      <c r="V3070">
        <v>1</v>
      </c>
      <c r="W3070" t="s">
        <v>32</v>
      </c>
      <c r="X3070" t="s">
        <v>261</v>
      </c>
      <c r="Y3070">
        <v>0</v>
      </c>
      <c r="AB3070" t="s">
        <v>237</v>
      </c>
      <c r="AH3070">
        <v>0</v>
      </c>
      <c r="AN3070" t="s">
        <v>238</v>
      </c>
      <c r="AO3070">
        <v>1</v>
      </c>
      <c r="AP3070" t="s">
        <v>239</v>
      </c>
      <c r="AQ3070" s="27">
        <v>41423</v>
      </c>
      <c r="AR3070" t="s">
        <v>240</v>
      </c>
      <c r="AS3070">
        <v>2</v>
      </c>
      <c r="AT3070" t="s">
        <v>239</v>
      </c>
      <c r="AU3070" s="27">
        <v>41423</v>
      </c>
    </row>
    <row r="3071" spans="1:47" x14ac:dyDescent="0.2">
      <c r="A3071">
        <v>3070</v>
      </c>
      <c r="B3071" t="s">
        <v>10984</v>
      </c>
      <c r="C3071" t="s">
        <v>10985</v>
      </c>
      <c r="D3071" t="s">
        <v>327</v>
      </c>
      <c r="E3071" s="27">
        <v>41814</v>
      </c>
      <c r="F3071" t="s">
        <v>294</v>
      </c>
      <c r="G3071" s="27">
        <v>28010</v>
      </c>
      <c r="H3071">
        <v>39</v>
      </c>
      <c r="I3071" t="s">
        <v>244</v>
      </c>
      <c r="J3071" t="s">
        <v>250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-1</v>
      </c>
      <c r="Q3071" s="28">
        <v>41813.242361111108</v>
      </c>
      <c r="R3071" s="28">
        <v>41814.070833333331</v>
      </c>
      <c r="S3071" t="s">
        <v>10986</v>
      </c>
      <c r="T3071" s="27">
        <v>41813</v>
      </c>
      <c r="V3071">
        <v>1</v>
      </c>
      <c r="W3071" t="s">
        <v>36</v>
      </c>
      <c r="X3071" t="s">
        <v>279</v>
      </c>
      <c r="Y3071">
        <v>0</v>
      </c>
      <c r="AB3071" t="s">
        <v>237</v>
      </c>
      <c r="AH3071">
        <v>0</v>
      </c>
      <c r="AN3071" t="s">
        <v>238</v>
      </c>
      <c r="AO3071">
        <v>1</v>
      </c>
      <c r="AP3071" t="s">
        <v>239</v>
      </c>
      <c r="AQ3071" s="27">
        <v>41814</v>
      </c>
      <c r="AR3071" t="s">
        <v>240</v>
      </c>
      <c r="AS3071">
        <v>1</v>
      </c>
      <c r="AT3071" t="s">
        <v>239</v>
      </c>
      <c r="AU3071" s="27">
        <v>41814</v>
      </c>
    </row>
    <row r="3072" spans="1:47" x14ac:dyDescent="0.2">
      <c r="A3072">
        <v>3071</v>
      </c>
      <c r="B3072" t="s">
        <v>10987</v>
      </c>
      <c r="C3072" t="s">
        <v>5683</v>
      </c>
      <c r="D3072" t="s">
        <v>10988</v>
      </c>
      <c r="E3072" s="27">
        <v>41548</v>
      </c>
      <c r="F3072" t="s">
        <v>294</v>
      </c>
      <c r="G3072" s="27">
        <v>27349</v>
      </c>
      <c r="H3072">
        <v>41</v>
      </c>
      <c r="I3072" t="s">
        <v>244</v>
      </c>
      <c r="J3072" t="s">
        <v>250</v>
      </c>
      <c r="K3072">
        <v>0</v>
      </c>
      <c r="L3072">
        <v>2</v>
      </c>
      <c r="M3072">
        <v>0</v>
      </c>
      <c r="N3072">
        <v>0</v>
      </c>
      <c r="O3072">
        <v>4</v>
      </c>
      <c r="P3072">
        <v>-100</v>
      </c>
      <c r="Q3072" s="28">
        <v>41448.406944444447</v>
      </c>
      <c r="R3072" s="28">
        <v>41458.394444444442</v>
      </c>
      <c r="S3072" t="s">
        <v>10989</v>
      </c>
      <c r="U3072" s="27">
        <v>41301</v>
      </c>
      <c r="V3072">
        <v>247</v>
      </c>
      <c r="W3072" t="s">
        <v>32</v>
      </c>
      <c r="X3072" t="s">
        <v>274</v>
      </c>
      <c r="Y3072">
        <v>1</v>
      </c>
      <c r="AA3072" t="s">
        <v>10990</v>
      </c>
      <c r="AB3072" t="s">
        <v>36</v>
      </c>
      <c r="AC3072">
        <v>38</v>
      </c>
      <c r="AD3072" s="27">
        <v>41680</v>
      </c>
      <c r="AE3072" t="s">
        <v>404</v>
      </c>
      <c r="AF3072" s="27">
        <v>41718</v>
      </c>
      <c r="AG3072" s="27">
        <v>41722</v>
      </c>
      <c r="AH3072">
        <v>0</v>
      </c>
      <c r="AN3072" t="s">
        <v>238</v>
      </c>
      <c r="AO3072">
        <v>1</v>
      </c>
      <c r="AP3072" t="s">
        <v>239</v>
      </c>
      <c r="AQ3072" s="27">
        <v>41548</v>
      </c>
      <c r="AR3072" t="s">
        <v>240</v>
      </c>
      <c r="AS3072">
        <v>2</v>
      </c>
      <c r="AT3072" t="s">
        <v>239</v>
      </c>
      <c r="AU3072" s="27">
        <v>41548</v>
      </c>
    </row>
    <row r="3073" spans="1:47" x14ac:dyDescent="0.2">
      <c r="A3073">
        <v>3072</v>
      </c>
      <c r="B3073" t="s">
        <v>10991</v>
      </c>
      <c r="C3073" t="s">
        <v>10992</v>
      </c>
      <c r="D3073" t="s">
        <v>1824</v>
      </c>
      <c r="E3073" s="27">
        <v>41766</v>
      </c>
      <c r="F3073" t="s">
        <v>294</v>
      </c>
      <c r="G3073" s="27">
        <v>27535</v>
      </c>
      <c r="H3073">
        <v>40</v>
      </c>
      <c r="I3073" t="s">
        <v>244</v>
      </c>
      <c r="J3073" t="s">
        <v>250</v>
      </c>
      <c r="K3073">
        <v>0</v>
      </c>
      <c r="L3073">
        <v>5</v>
      </c>
      <c r="M3073">
        <v>0</v>
      </c>
      <c r="N3073">
        <v>0</v>
      </c>
      <c r="O3073">
        <v>1</v>
      </c>
      <c r="P3073">
        <v>-1</v>
      </c>
      <c r="Q3073" s="28">
        <v>41765.291666666664</v>
      </c>
      <c r="R3073" s="28">
        <v>41766.054861111108</v>
      </c>
      <c r="S3073" t="s">
        <v>10993</v>
      </c>
      <c r="T3073" s="27">
        <v>41765</v>
      </c>
      <c r="V3073">
        <v>1</v>
      </c>
      <c r="W3073" t="s">
        <v>32</v>
      </c>
      <c r="X3073" t="s">
        <v>348</v>
      </c>
      <c r="Y3073">
        <v>0</v>
      </c>
      <c r="AB3073" t="s">
        <v>237</v>
      </c>
      <c r="AH3073">
        <v>0</v>
      </c>
      <c r="AN3073" t="s">
        <v>238</v>
      </c>
      <c r="AO3073">
        <v>1</v>
      </c>
      <c r="AP3073" t="s">
        <v>239</v>
      </c>
      <c r="AQ3073" s="27">
        <v>41766</v>
      </c>
      <c r="AR3073" t="s">
        <v>240</v>
      </c>
      <c r="AS3073">
        <v>5</v>
      </c>
      <c r="AT3073" t="s">
        <v>246</v>
      </c>
      <c r="AU3073" s="27">
        <v>41766</v>
      </c>
    </row>
    <row r="3074" spans="1:47" x14ac:dyDescent="0.2">
      <c r="A3074">
        <v>3073</v>
      </c>
      <c r="B3074" t="s">
        <v>10994</v>
      </c>
      <c r="C3074" t="s">
        <v>3089</v>
      </c>
      <c r="D3074" t="s">
        <v>6185</v>
      </c>
      <c r="E3074" s="27">
        <v>41843</v>
      </c>
      <c r="F3074" t="s">
        <v>233</v>
      </c>
      <c r="G3074" s="27">
        <v>33956</v>
      </c>
      <c r="H3074">
        <v>23</v>
      </c>
      <c r="I3074" t="s">
        <v>259</v>
      </c>
      <c r="J3074" t="s">
        <v>22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-1</v>
      </c>
      <c r="Q3074" s="28">
        <v>41842.410416666666</v>
      </c>
      <c r="R3074" s="28">
        <v>41843.056250000001</v>
      </c>
      <c r="S3074" t="s">
        <v>10995</v>
      </c>
      <c r="T3074" s="27">
        <v>41842</v>
      </c>
      <c r="V3074">
        <v>1</v>
      </c>
      <c r="W3074" t="s">
        <v>32</v>
      </c>
      <c r="X3074" t="s">
        <v>359</v>
      </c>
      <c r="Y3074">
        <v>0</v>
      </c>
      <c r="AB3074" t="s">
        <v>237</v>
      </c>
      <c r="AH3074">
        <v>0</v>
      </c>
      <c r="AN3074" t="s">
        <v>238</v>
      </c>
      <c r="AO3074">
        <v>3</v>
      </c>
      <c r="AP3074" t="s">
        <v>239</v>
      </c>
      <c r="AQ3074" s="27">
        <v>41843</v>
      </c>
      <c r="AR3074" t="s">
        <v>240</v>
      </c>
      <c r="AS3074">
        <v>1</v>
      </c>
      <c r="AT3074" t="s">
        <v>239</v>
      </c>
      <c r="AU3074" s="27">
        <v>41843</v>
      </c>
    </row>
    <row r="3075" spans="1:47" x14ac:dyDescent="0.2">
      <c r="A3075">
        <v>3074</v>
      </c>
      <c r="B3075" t="s">
        <v>10996</v>
      </c>
      <c r="C3075" t="s">
        <v>1147</v>
      </c>
      <c r="D3075" t="s">
        <v>10997</v>
      </c>
      <c r="E3075" s="27">
        <v>41303</v>
      </c>
      <c r="F3075" t="s">
        <v>233</v>
      </c>
      <c r="G3075" s="27">
        <v>30005</v>
      </c>
      <c r="H3075">
        <v>34</v>
      </c>
      <c r="I3075" t="s">
        <v>244</v>
      </c>
      <c r="J3075" t="s">
        <v>245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-1</v>
      </c>
      <c r="Q3075" s="28">
        <v>41302.070138888892</v>
      </c>
      <c r="R3075" s="28">
        <v>41418.31527777778</v>
      </c>
      <c r="S3075" t="s">
        <v>10998</v>
      </c>
      <c r="T3075" s="27">
        <v>41302</v>
      </c>
      <c r="V3075">
        <v>1</v>
      </c>
      <c r="W3075" t="s">
        <v>32</v>
      </c>
      <c r="X3075" t="s">
        <v>410</v>
      </c>
      <c r="Y3075">
        <v>0</v>
      </c>
      <c r="AB3075" t="s">
        <v>237</v>
      </c>
      <c r="AH3075">
        <v>0</v>
      </c>
      <c r="AN3075" t="s">
        <v>238</v>
      </c>
      <c r="AO3075">
        <v>1</v>
      </c>
      <c r="AP3075" t="s">
        <v>239</v>
      </c>
      <c r="AQ3075" s="27">
        <v>41303</v>
      </c>
      <c r="AR3075" t="s">
        <v>240</v>
      </c>
      <c r="AS3075">
        <v>1</v>
      </c>
      <c r="AT3075" t="s">
        <v>239</v>
      </c>
      <c r="AU3075" s="27">
        <v>41303</v>
      </c>
    </row>
    <row r="3076" spans="1:47" x14ac:dyDescent="0.2">
      <c r="A3076">
        <v>3075</v>
      </c>
      <c r="B3076" t="s">
        <v>10999</v>
      </c>
      <c r="C3076" t="s">
        <v>11000</v>
      </c>
      <c r="D3076" t="s">
        <v>11001</v>
      </c>
      <c r="E3076" s="27">
        <v>41522</v>
      </c>
      <c r="F3076" t="s">
        <v>233</v>
      </c>
      <c r="G3076" s="27">
        <v>25530</v>
      </c>
      <c r="H3076">
        <v>46</v>
      </c>
      <c r="I3076" t="s">
        <v>234</v>
      </c>
      <c r="J3076" t="s">
        <v>245</v>
      </c>
      <c r="K3076">
        <v>0</v>
      </c>
      <c r="L3076">
        <v>1</v>
      </c>
      <c r="M3076">
        <v>0</v>
      </c>
      <c r="N3076">
        <v>0</v>
      </c>
      <c r="O3076">
        <v>5</v>
      </c>
      <c r="P3076">
        <v>-93</v>
      </c>
      <c r="Q3076" s="28">
        <v>41429.525000000001</v>
      </c>
      <c r="R3076" s="28">
        <v>41429.532638888886</v>
      </c>
      <c r="S3076" t="s">
        <v>11002</v>
      </c>
      <c r="U3076" s="27">
        <v>41429</v>
      </c>
      <c r="V3076">
        <v>93</v>
      </c>
      <c r="W3076" t="s">
        <v>36</v>
      </c>
      <c r="X3076" t="s">
        <v>274</v>
      </c>
      <c r="Y3076">
        <v>0</v>
      </c>
      <c r="AB3076" t="s">
        <v>237</v>
      </c>
      <c r="AH3076">
        <v>0</v>
      </c>
      <c r="AN3076" t="s">
        <v>238</v>
      </c>
      <c r="AO3076">
        <v>1</v>
      </c>
      <c r="AP3076" t="s">
        <v>239</v>
      </c>
      <c r="AQ3076" s="27">
        <v>41522</v>
      </c>
      <c r="AR3076" t="s">
        <v>240</v>
      </c>
      <c r="AS3076">
        <v>1</v>
      </c>
      <c r="AT3076" t="s">
        <v>239</v>
      </c>
      <c r="AU3076" s="27">
        <v>41522</v>
      </c>
    </row>
    <row r="3077" spans="1:47" x14ac:dyDescent="0.2">
      <c r="A3077">
        <v>3076</v>
      </c>
      <c r="B3077" t="s">
        <v>11003</v>
      </c>
      <c r="C3077" t="s">
        <v>11004</v>
      </c>
      <c r="D3077" t="s">
        <v>11005</v>
      </c>
      <c r="E3077" s="27">
        <v>41990</v>
      </c>
      <c r="F3077" t="s">
        <v>233</v>
      </c>
      <c r="G3077" s="27">
        <v>20209</v>
      </c>
      <c r="H3077">
        <v>60</v>
      </c>
      <c r="I3077" t="s">
        <v>234</v>
      </c>
      <c r="J3077" t="s">
        <v>245</v>
      </c>
      <c r="K3077">
        <v>0</v>
      </c>
      <c r="L3077">
        <v>1</v>
      </c>
      <c r="M3077">
        <v>0</v>
      </c>
      <c r="N3077">
        <v>0</v>
      </c>
      <c r="O3077">
        <v>1</v>
      </c>
      <c r="P3077">
        <v>-1</v>
      </c>
      <c r="Q3077" s="28">
        <v>41989.487500000003</v>
      </c>
      <c r="R3077" s="28">
        <v>41990.462500000001</v>
      </c>
      <c r="S3077" t="s">
        <v>11006</v>
      </c>
      <c r="T3077" s="27">
        <v>41989</v>
      </c>
      <c r="V3077">
        <v>1</v>
      </c>
      <c r="W3077" t="s">
        <v>36</v>
      </c>
      <c r="X3077" t="s">
        <v>263</v>
      </c>
      <c r="Y3077">
        <v>0</v>
      </c>
      <c r="AB3077" t="s">
        <v>237</v>
      </c>
      <c r="AH3077">
        <v>0</v>
      </c>
      <c r="AN3077" t="s">
        <v>238</v>
      </c>
      <c r="AO3077">
        <v>1</v>
      </c>
      <c r="AP3077" t="s">
        <v>239</v>
      </c>
      <c r="AQ3077" s="27">
        <v>41990</v>
      </c>
      <c r="AR3077" t="s">
        <v>240</v>
      </c>
      <c r="AS3077">
        <v>1</v>
      </c>
      <c r="AT3077" t="s">
        <v>239</v>
      </c>
      <c r="AU3077" s="27">
        <v>41990</v>
      </c>
    </row>
    <row r="3078" spans="1:47" x14ac:dyDescent="0.2">
      <c r="A3078">
        <v>3077</v>
      </c>
      <c r="B3078" t="s">
        <v>11007</v>
      </c>
      <c r="C3078" t="s">
        <v>414</v>
      </c>
      <c r="D3078" t="s">
        <v>11008</v>
      </c>
      <c r="E3078" s="27">
        <v>41937</v>
      </c>
      <c r="F3078" t="s">
        <v>233</v>
      </c>
      <c r="G3078" s="27">
        <v>19975</v>
      </c>
      <c r="H3078">
        <v>61</v>
      </c>
      <c r="I3078" t="s">
        <v>234</v>
      </c>
      <c r="J3078" t="s">
        <v>245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 s="28">
        <v>41937.103472222225</v>
      </c>
      <c r="R3078" s="28">
        <v>41939.1</v>
      </c>
      <c r="S3078" t="s">
        <v>11009</v>
      </c>
      <c r="T3078" s="27">
        <v>41937</v>
      </c>
      <c r="V3078">
        <v>0</v>
      </c>
      <c r="W3078" t="s">
        <v>36</v>
      </c>
      <c r="X3078" t="s">
        <v>279</v>
      </c>
      <c r="Y3078">
        <v>0</v>
      </c>
      <c r="AB3078" t="s">
        <v>237</v>
      </c>
      <c r="AH3078">
        <v>0</v>
      </c>
      <c r="AN3078" t="s">
        <v>238</v>
      </c>
      <c r="AO3078">
        <v>1</v>
      </c>
      <c r="AP3078" t="s">
        <v>239</v>
      </c>
      <c r="AQ3078" s="27">
        <v>41937</v>
      </c>
      <c r="AR3078" t="s">
        <v>240</v>
      </c>
      <c r="AS3078">
        <v>1</v>
      </c>
      <c r="AT3078" t="s">
        <v>239</v>
      </c>
      <c r="AU3078" s="27">
        <v>41937</v>
      </c>
    </row>
    <row r="3079" spans="1:47" x14ac:dyDescent="0.2">
      <c r="A3079">
        <v>3078</v>
      </c>
      <c r="B3079" t="s">
        <v>11010</v>
      </c>
      <c r="C3079" t="s">
        <v>11011</v>
      </c>
      <c r="D3079" t="s">
        <v>3540</v>
      </c>
      <c r="E3079" s="27">
        <v>41498</v>
      </c>
      <c r="F3079" t="s">
        <v>294</v>
      </c>
      <c r="G3079" s="27">
        <v>30175</v>
      </c>
      <c r="H3079">
        <v>33</v>
      </c>
      <c r="I3079" t="s">
        <v>244</v>
      </c>
      <c r="J3079" t="s">
        <v>245</v>
      </c>
      <c r="K3079">
        <v>0</v>
      </c>
      <c r="L3079">
        <v>2</v>
      </c>
      <c r="M3079">
        <v>0</v>
      </c>
      <c r="N3079">
        <v>0</v>
      </c>
      <c r="O3079">
        <v>1</v>
      </c>
      <c r="P3079">
        <v>-1</v>
      </c>
      <c r="Q3079" s="28">
        <v>41497.385416666664</v>
      </c>
      <c r="R3079" s="28">
        <v>41498.091666666667</v>
      </c>
      <c r="S3079" t="s">
        <v>11012</v>
      </c>
      <c r="T3079" s="27">
        <v>41497</v>
      </c>
      <c r="V3079">
        <v>1</v>
      </c>
      <c r="W3079" t="s">
        <v>36</v>
      </c>
      <c r="X3079" t="s">
        <v>279</v>
      </c>
      <c r="Y3079">
        <v>0</v>
      </c>
      <c r="AB3079" t="s">
        <v>237</v>
      </c>
      <c r="AH3079">
        <v>0</v>
      </c>
      <c r="AN3079" t="s">
        <v>238</v>
      </c>
      <c r="AO3079">
        <v>2</v>
      </c>
      <c r="AP3079" t="s">
        <v>239</v>
      </c>
      <c r="AQ3079" s="27">
        <v>41498</v>
      </c>
      <c r="AR3079" t="s">
        <v>240</v>
      </c>
      <c r="AS3079">
        <v>2</v>
      </c>
      <c r="AT3079" t="s">
        <v>239</v>
      </c>
      <c r="AU3079" s="27">
        <v>41498</v>
      </c>
    </row>
    <row r="3080" spans="1:47" x14ac:dyDescent="0.2">
      <c r="A3080">
        <v>3079</v>
      </c>
      <c r="B3080" t="s">
        <v>11013</v>
      </c>
      <c r="C3080" t="s">
        <v>826</v>
      </c>
      <c r="D3080" t="s">
        <v>1128</v>
      </c>
      <c r="E3080" s="27">
        <v>41849</v>
      </c>
      <c r="F3080" t="s">
        <v>233</v>
      </c>
      <c r="G3080" s="27">
        <v>28310</v>
      </c>
      <c r="H3080">
        <v>38</v>
      </c>
      <c r="I3080" t="s">
        <v>244</v>
      </c>
      <c r="J3080" t="s">
        <v>250</v>
      </c>
      <c r="K3080">
        <v>0</v>
      </c>
      <c r="L3080">
        <v>4</v>
      </c>
      <c r="M3080">
        <v>0</v>
      </c>
      <c r="N3080">
        <v>0</v>
      </c>
      <c r="O3080">
        <v>0</v>
      </c>
      <c r="P3080">
        <v>-1</v>
      </c>
      <c r="Q3080" s="28">
        <v>41848.220833333333</v>
      </c>
      <c r="R3080" s="28">
        <v>41849.34375</v>
      </c>
      <c r="S3080" t="s">
        <v>11014</v>
      </c>
      <c r="T3080" s="27">
        <v>41848</v>
      </c>
      <c r="V3080">
        <v>1</v>
      </c>
      <c r="W3080" t="s">
        <v>32</v>
      </c>
      <c r="X3080" t="s">
        <v>348</v>
      </c>
      <c r="Y3080">
        <v>0</v>
      </c>
      <c r="AB3080" t="s">
        <v>237</v>
      </c>
      <c r="AH3080">
        <v>0</v>
      </c>
      <c r="AN3080" t="s">
        <v>238</v>
      </c>
      <c r="AO3080">
        <v>5</v>
      </c>
      <c r="AP3080" t="s">
        <v>246</v>
      </c>
      <c r="AQ3080" s="27">
        <v>41849</v>
      </c>
      <c r="AR3080" t="s">
        <v>240</v>
      </c>
      <c r="AS3080">
        <v>4</v>
      </c>
      <c r="AT3080" t="s">
        <v>239</v>
      </c>
      <c r="AU3080" s="27">
        <v>41849</v>
      </c>
    </row>
    <row r="3081" spans="1:47" x14ac:dyDescent="0.2">
      <c r="A3081">
        <v>3080</v>
      </c>
      <c r="B3081" t="s">
        <v>11015</v>
      </c>
      <c r="C3081" t="s">
        <v>918</v>
      </c>
      <c r="D3081" t="s">
        <v>11016</v>
      </c>
      <c r="E3081" s="27">
        <v>41796</v>
      </c>
      <c r="F3081" t="s">
        <v>233</v>
      </c>
      <c r="G3081" s="27">
        <v>25405</v>
      </c>
      <c r="H3081">
        <v>46</v>
      </c>
      <c r="I3081" t="s">
        <v>234</v>
      </c>
      <c r="J3081" t="s">
        <v>250</v>
      </c>
      <c r="K3081">
        <v>0</v>
      </c>
      <c r="L3081">
        <v>1</v>
      </c>
      <c r="M3081">
        <v>0</v>
      </c>
      <c r="N3081">
        <v>0</v>
      </c>
      <c r="O3081">
        <v>3</v>
      </c>
      <c r="P3081">
        <v>-2</v>
      </c>
      <c r="Q3081" s="28">
        <v>41794.464583333334</v>
      </c>
      <c r="R3081" s="28">
        <v>41795.364583333336</v>
      </c>
      <c r="S3081" t="s">
        <v>11017</v>
      </c>
      <c r="T3081" s="27">
        <v>41794</v>
      </c>
      <c r="V3081">
        <v>2</v>
      </c>
      <c r="W3081" t="s">
        <v>32</v>
      </c>
      <c r="X3081" t="s">
        <v>261</v>
      </c>
      <c r="Y3081">
        <v>0</v>
      </c>
      <c r="AB3081" t="s">
        <v>237</v>
      </c>
      <c r="AH3081">
        <v>0</v>
      </c>
      <c r="AN3081" t="s">
        <v>238</v>
      </c>
      <c r="AO3081">
        <v>1</v>
      </c>
      <c r="AP3081" t="s">
        <v>239</v>
      </c>
      <c r="AQ3081" s="27">
        <v>41796</v>
      </c>
      <c r="AR3081" t="s">
        <v>240</v>
      </c>
      <c r="AS3081">
        <v>1</v>
      </c>
      <c r="AT3081" t="s">
        <v>239</v>
      </c>
      <c r="AU3081" s="27">
        <v>41796</v>
      </c>
    </row>
    <row r="3082" spans="1:47" x14ac:dyDescent="0.2">
      <c r="A3082">
        <v>3081</v>
      </c>
      <c r="B3082" t="s">
        <v>11018</v>
      </c>
      <c r="C3082" t="s">
        <v>11019</v>
      </c>
      <c r="D3082" t="s">
        <v>1079</v>
      </c>
      <c r="E3082" s="27">
        <v>41688</v>
      </c>
      <c r="F3082" t="s">
        <v>233</v>
      </c>
      <c r="G3082" s="27">
        <v>31472</v>
      </c>
      <c r="H3082">
        <v>30</v>
      </c>
      <c r="I3082" t="s">
        <v>244</v>
      </c>
      <c r="J3082" t="s">
        <v>250</v>
      </c>
      <c r="K3082">
        <v>0</v>
      </c>
      <c r="L3082">
        <v>2</v>
      </c>
      <c r="M3082">
        <v>0</v>
      </c>
      <c r="N3082">
        <v>1</v>
      </c>
      <c r="O3082">
        <v>3</v>
      </c>
      <c r="P3082">
        <v>-1</v>
      </c>
      <c r="Q3082" s="28">
        <v>41687.349305555559</v>
      </c>
      <c r="R3082" s="28">
        <v>41688.050000000003</v>
      </c>
      <c r="S3082" t="s">
        <v>11020</v>
      </c>
      <c r="T3082" s="27">
        <v>41687</v>
      </c>
      <c r="V3082">
        <v>1</v>
      </c>
      <c r="W3082" t="s">
        <v>32</v>
      </c>
      <c r="X3082" t="s">
        <v>441</v>
      </c>
      <c r="Y3082">
        <v>1</v>
      </c>
      <c r="AA3082" t="s">
        <v>11021</v>
      </c>
      <c r="AB3082" t="s">
        <v>36</v>
      </c>
      <c r="AD3082" s="27">
        <v>42430</v>
      </c>
      <c r="AE3082" t="s">
        <v>422</v>
      </c>
      <c r="AH3082">
        <v>0</v>
      </c>
      <c r="AN3082" t="s">
        <v>238</v>
      </c>
      <c r="AO3082">
        <v>2</v>
      </c>
      <c r="AP3082" t="s">
        <v>239</v>
      </c>
      <c r="AQ3082" s="27">
        <v>41688</v>
      </c>
      <c r="AR3082" t="s">
        <v>240</v>
      </c>
      <c r="AS3082">
        <v>2</v>
      </c>
      <c r="AT3082" t="s">
        <v>239</v>
      </c>
      <c r="AU3082" s="27">
        <v>41688</v>
      </c>
    </row>
    <row r="3083" spans="1:47" x14ac:dyDescent="0.2">
      <c r="A3083">
        <v>3082</v>
      </c>
      <c r="B3083" t="s">
        <v>11022</v>
      </c>
      <c r="C3083" t="s">
        <v>990</v>
      </c>
      <c r="D3083" t="s">
        <v>11023</v>
      </c>
      <c r="E3083" s="27">
        <v>41786</v>
      </c>
      <c r="F3083" t="s">
        <v>233</v>
      </c>
      <c r="G3083" s="27">
        <v>23259</v>
      </c>
      <c r="H3083">
        <v>52</v>
      </c>
      <c r="I3083" t="s">
        <v>234</v>
      </c>
      <c r="J3083" t="s">
        <v>245</v>
      </c>
      <c r="K3083">
        <v>0</v>
      </c>
      <c r="L3083">
        <v>1</v>
      </c>
      <c r="M3083">
        <v>0</v>
      </c>
      <c r="N3083">
        <v>0</v>
      </c>
      <c r="O3083">
        <v>3</v>
      </c>
      <c r="P3083">
        <v>-1</v>
      </c>
      <c r="Q3083" s="28">
        <v>41785.470833333333</v>
      </c>
      <c r="R3083" s="28">
        <v>41786.34652777778</v>
      </c>
      <c r="S3083" t="s">
        <v>11024</v>
      </c>
      <c r="T3083" s="27">
        <v>41785</v>
      </c>
      <c r="V3083">
        <v>1</v>
      </c>
      <c r="W3083" t="s">
        <v>36</v>
      </c>
      <c r="X3083" t="s">
        <v>11025</v>
      </c>
      <c r="Y3083">
        <v>0</v>
      </c>
      <c r="AB3083" t="s">
        <v>237</v>
      </c>
      <c r="AH3083">
        <v>0</v>
      </c>
      <c r="AN3083" t="s">
        <v>238</v>
      </c>
      <c r="AO3083">
        <v>1</v>
      </c>
      <c r="AP3083" t="s">
        <v>239</v>
      </c>
      <c r="AQ3083" s="27">
        <v>41786</v>
      </c>
      <c r="AR3083" t="s">
        <v>240</v>
      </c>
      <c r="AS3083">
        <v>1</v>
      </c>
      <c r="AT3083" t="s">
        <v>239</v>
      </c>
      <c r="AU3083" s="27">
        <v>41786</v>
      </c>
    </row>
    <row r="3084" spans="1:47" x14ac:dyDescent="0.2">
      <c r="A3084">
        <v>3083</v>
      </c>
      <c r="B3084" t="s">
        <v>11026</v>
      </c>
      <c r="C3084" t="s">
        <v>2056</v>
      </c>
      <c r="D3084" t="s">
        <v>543</v>
      </c>
      <c r="E3084" s="27">
        <v>41921</v>
      </c>
      <c r="F3084" t="s">
        <v>233</v>
      </c>
      <c r="G3084" s="27">
        <v>29714</v>
      </c>
      <c r="H3084">
        <v>34</v>
      </c>
      <c r="I3084" t="s">
        <v>244</v>
      </c>
      <c r="J3084" t="s">
        <v>250</v>
      </c>
      <c r="K3084">
        <v>0</v>
      </c>
      <c r="L3084">
        <v>8</v>
      </c>
      <c r="M3084">
        <v>0</v>
      </c>
      <c r="N3084">
        <v>0</v>
      </c>
      <c r="O3084">
        <v>9</v>
      </c>
      <c r="P3084">
        <v>-46</v>
      </c>
      <c r="Q3084" s="28">
        <v>41875.422222222223</v>
      </c>
      <c r="R3084" s="28">
        <v>41876.056250000001</v>
      </c>
      <c r="S3084" t="s">
        <v>11027</v>
      </c>
      <c r="T3084" s="27">
        <v>41875</v>
      </c>
      <c r="V3084">
        <v>46</v>
      </c>
      <c r="W3084" t="s">
        <v>36</v>
      </c>
      <c r="X3084" t="s">
        <v>279</v>
      </c>
      <c r="Y3084">
        <v>0</v>
      </c>
      <c r="AB3084" t="s">
        <v>237</v>
      </c>
      <c r="AH3084">
        <v>0</v>
      </c>
      <c r="AN3084" t="s">
        <v>238</v>
      </c>
      <c r="AO3084">
        <v>4</v>
      </c>
      <c r="AP3084" t="s">
        <v>239</v>
      </c>
      <c r="AQ3084" s="27">
        <v>41921</v>
      </c>
      <c r="AR3084" t="s">
        <v>240</v>
      </c>
      <c r="AS3084">
        <v>8</v>
      </c>
      <c r="AT3084" t="s">
        <v>269</v>
      </c>
      <c r="AU3084" s="27">
        <v>41921</v>
      </c>
    </row>
    <row r="3085" spans="1:47" x14ac:dyDescent="0.2">
      <c r="A3085">
        <v>3084</v>
      </c>
      <c r="B3085" t="s">
        <v>11028</v>
      </c>
      <c r="C3085" t="s">
        <v>11029</v>
      </c>
      <c r="D3085" t="s">
        <v>1960</v>
      </c>
      <c r="E3085" s="27">
        <v>41620</v>
      </c>
      <c r="F3085" t="s">
        <v>294</v>
      </c>
      <c r="G3085" s="27">
        <v>24173</v>
      </c>
      <c r="H3085">
        <v>50</v>
      </c>
      <c r="I3085" t="s">
        <v>234</v>
      </c>
      <c r="J3085" t="s">
        <v>250</v>
      </c>
      <c r="K3085">
        <v>0</v>
      </c>
      <c r="L3085">
        <v>4</v>
      </c>
      <c r="M3085">
        <v>0</v>
      </c>
      <c r="N3085">
        <v>0</v>
      </c>
      <c r="O3085">
        <v>7</v>
      </c>
      <c r="P3085">
        <v>-1</v>
      </c>
      <c r="Q3085" s="28">
        <v>41619.316666666666</v>
      </c>
      <c r="R3085" s="28">
        <v>41620.393750000003</v>
      </c>
      <c r="S3085" t="s">
        <v>11030</v>
      </c>
      <c r="T3085" s="27">
        <v>41619</v>
      </c>
      <c r="V3085">
        <v>1</v>
      </c>
      <c r="W3085" t="s">
        <v>36</v>
      </c>
      <c r="X3085" t="s">
        <v>279</v>
      </c>
      <c r="Y3085">
        <v>0</v>
      </c>
      <c r="AB3085" t="s">
        <v>237</v>
      </c>
      <c r="AH3085">
        <v>0</v>
      </c>
      <c r="AN3085" t="s">
        <v>238</v>
      </c>
      <c r="AO3085">
        <v>1</v>
      </c>
      <c r="AP3085" t="s">
        <v>239</v>
      </c>
      <c r="AQ3085" s="27">
        <v>41620</v>
      </c>
      <c r="AR3085" t="s">
        <v>240</v>
      </c>
      <c r="AS3085">
        <v>4</v>
      </c>
      <c r="AT3085" t="s">
        <v>239</v>
      </c>
      <c r="AU3085" s="27">
        <v>41620</v>
      </c>
    </row>
    <row r="3086" spans="1:47" x14ac:dyDescent="0.2">
      <c r="A3086">
        <v>3085</v>
      </c>
      <c r="B3086" t="s">
        <v>11031</v>
      </c>
      <c r="C3086" t="s">
        <v>11032</v>
      </c>
      <c r="D3086" t="s">
        <v>2307</v>
      </c>
      <c r="E3086" s="27">
        <v>41396</v>
      </c>
      <c r="F3086" t="s">
        <v>233</v>
      </c>
      <c r="G3086" s="27">
        <v>34488</v>
      </c>
      <c r="H3086">
        <v>21</v>
      </c>
      <c r="I3086" t="s">
        <v>259</v>
      </c>
      <c r="J3086" t="s">
        <v>250</v>
      </c>
      <c r="K3086">
        <v>0</v>
      </c>
      <c r="L3086">
        <v>5</v>
      </c>
      <c r="M3086">
        <v>0</v>
      </c>
      <c r="N3086">
        <v>0</v>
      </c>
      <c r="O3086">
        <v>0</v>
      </c>
      <c r="P3086">
        <v>-1</v>
      </c>
      <c r="Q3086" s="28">
        <v>41395.320833333331</v>
      </c>
      <c r="R3086" s="28">
        <v>41445.480555555558</v>
      </c>
      <c r="S3086" t="s">
        <v>11033</v>
      </c>
      <c r="T3086" s="27">
        <v>41395</v>
      </c>
      <c r="V3086">
        <v>1</v>
      </c>
      <c r="W3086" t="s">
        <v>32</v>
      </c>
      <c r="X3086" t="s">
        <v>1395</v>
      </c>
      <c r="Y3086">
        <v>0</v>
      </c>
      <c r="AB3086" t="s">
        <v>237</v>
      </c>
      <c r="AH3086">
        <v>0</v>
      </c>
      <c r="AN3086" t="s">
        <v>238</v>
      </c>
      <c r="AO3086">
        <v>7</v>
      </c>
      <c r="AP3086" t="s">
        <v>246</v>
      </c>
      <c r="AQ3086" s="27">
        <v>41396</v>
      </c>
      <c r="AR3086" t="s">
        <v>240</v>
      </c>
      <c r="AS3086">
        <v>5</v>
      </c>
      <c r="AT3086" t="s">
        <v>246</v>
      </c>
      <c r="AU3086" s="27">
        <v>41396</v>
      </c>
    </row>
    <row r="3087" spans="1:47" x14ac:dyDescent="0.2">
      <c r="A3087">
        <v>3086</v>
      </c>
      <c r="B3087" t="s">
        <v>11034</v>
      </c>
      <c r="C3087" t="s">
        <v>1959</v>
      </c>
      <c r="D3087" t="s">
        <v>3540</v>
      </c>
      <c r="E3087" s="27">
        <v>41288</v>
      </c>
      <c r="F3087" t="s">
        <v>233</v>
      </c>
      <c r="G3087" s="27">
        <v>31040</v>
      </c>
      <c r="H3087">
        <v>31</v>
      </c>
      <c r="I3087" t="s">
        <v>244</v>
      </c>
      <c r="J3087" t="s">
        <v>353</v>
      </c>
      <c r="K3087">
        <v>0</v>
      </c>
      <c r="L3087">
        <v>10</v>
      </c>
      <c r="M3087">
        <v>0</v>
      </c>
      <c r="N3087">
        <v>0</v>
      </c>
      <c r="O3087">
        <v>16</v>
      </c>
      <c r="P3087">
        <v>0</v>
      </c>
      <c r="Q3087" s="28">
        <v>41288.511805555558</v>
      </c>
      <c r="R3087" s="28">
        <v>41771.1</v>
      </c>
      <c r="S3087" t="s">
        <v>11035</v>
      </c>
      <c r="T3087" s="27">
        <v>41287</v>
      </c>
      <c r="V3087">
        <v>1</v>
      </c>
      <c r="W3087" t="s">
        <v>32</v>
      </c>
      <c r="X3087" t="s">
        <v>847</v>
      </c>
      <c r="Y3087">
        <v>1</v>
      </c>
      <c r="AA3087" t="s">
        <v>11036</v>
      </c>
      <c r="AB3087" t="s">
        <v>32</v>
      </c>
      <c r="AD3087" s="27">
        <v>41789</v>
      </c>
      <c r="AE3087" t="s">
        <v>494</v>
      </c>
      <c r="AH3087">
        <v>0</v>
      </c>
      <c r="AN3087" t="s">
        <v>238</v>
      </c>
      <c r="AO3087">
        <v>6</v>
      </c>
      <c r="AP3087" t="s">
        <v>246</v>
      </c>
      <c r="AQ3087" s="27">
        <v>41288</v>
      </c>
      <c r="AR3087" t="s">
        <v>240</v>
      </c>
      <c r="AS3087">
        <v>10</v>
      </c>
      <c r="AT3087" t="s">
        <v>269</v>
      </c>
      <c r="AU3087" s="27">
        <v>41288</v>
      </c>
    </row>
    <row r="3088" spans="1:47" x14ac:dyDescent="0.2">
      <c r="A3088">
        <v>3087</v>
      </c>
      <c r="B3088" t="s">
        <v>11037</v>
      </c>
      <c r="C3088" t="s">
        <v>1916</v>
      </c>
      <c r="D3088" t="s">
        <v>10431</v>
      </c>
      <c r="E3088" s="27">
        <v>41888</v>
      </c>
      <c r="F3088" t="s">
        <v>233</v>
      </c>
      <c r="G3088" s="27">
        <v>30990</v>
      </c>
      <c r="H3088">
        <v>31</v>
      </c>
      <c r="I3088" t="s">
        <v>244</v>
      </c>
      <c r="J3088" t="s">
        <v>250</v>
      </c>
      <c r="K3088">
        <v>0</v>
      </c>
      <c r="L3088">
        <v>7</v>
      </c>
      <c r="M3088">
        <v>0</v>
      </c>
      <c r="N3088">
        <v>0</v>
      </c>
      <c r="O3088">
        <v>2</v>
      </c>
      <c r="P3088">
        <v>-1</v>
      </c>
      <c r="Q3088" s="28">
        <v>41887.129861111112</v>
      </c>
      <c r="R3088" s="28">
        <v>41890.214583333334</v>
      </c>
      <c r="S3088" t="s">
        <v>11038</v>
      </c>
      <c r="T3088" s="27">
        <v>41887</v>
      </c>
      <c r="V3088">
        <v>1</v>
      </c>
      <c r="W3088" t="s">
        <v>32</v>
      </c>
      <c r="X3088" t="s">
        <v>318</v>
      </c>
      <c r="Y3088">
        <v>1</v>
      </c>
      <c r="AA3088" t="s">
        <v>11039</v>
      </c>
      <c r="AB3088" t="s">
        <v>32</v>
      </c>
      <c r="AC3088">
        <v>1</v>
      </c>
      <c r="AD3088" s="27">
        <v>41929</v>
      </c>
      <c r="AE3088" t="s">
        <v>402</v>
      </c>
      <c r="AF3088" s="27">
        <v>41930</v>
      </c>
      <c r="AG3088" s="27">
        <v>41931</v>
      </c>
      <c r="AH3088">
        <v>0</v>
      </c>
      <c r="AN3088" t="s">
        <v>238</v>
      </c>
      <c r="AO3088">
        <v>3</v>
      </c>
      <c r="AP3088" t="s">
        <v>239</v>
      </c>
      <c r="AQ3088" s="27">
        <v>41888</v>
      </c>
      <c r="AR3088" t="s">
        <v>240</v>
      </c>
      <c r="AS3088">
        <v>7</v>
      </c>
      <c r="AT3088" t="s">
        <v>246</v>
      </c>
      <c r="AU3088" s="27">
        <v>41888</v>
      </c>
    </row>
    <row r="3089" spans="1:47" x14ac:dyDescent="0.2">
      <c r="A3089">
        <v>3088</v>
      </c>
      <c r="B3089" t="s">
        <v>11040</v>
      </c>
      <c r="C3089" t="s">
        <v>740</v>
      </c>
      <c r="D3089" t="s">
        <v>1318</v>
      </c>
      <c r="E3089" s="27">
        <v>41942</v>
      </c>
      <c r="F3089" t="s">
        <v>233</v>
      </c>
      <c r="G3089" s="27">
        <v>33601</v>
      </c>
      <c r="H3089">
        <v>24</v>
      </c>
      <c r="I3089" t="s">
        <v>259</v>
      </c>
      <c r="J3089" t="s">
        <v>353</v>
      </c>
      <c r="K3089">
        <v>0</v>
      </c>
      <c r="L3089">
        <v>10</v>
      </c>
      <c r="M3089">
        <v>0</v>
      </c>
      <c r="N3089">
        <v>0</v>
      </c>
      <c r="O3089">
        <v>0</v>
      </c>
      <c r="P3089">
        <v>-1</v>
      </c>
      <c r="Q3089" s="28">
        <v>41941.302777777775</v>
      </c>
      <c r="R3089" s="28">
        <v>41956.055555555555</v>
      </c>
      <c r="S3089" t="s">
        <v>11041</v>
      </c>
      <c r="T3089" s="27">
        <v>41941</v>
      </c>
      <c r="V3089">
        <v>1</v>
      </c>
      <c r="W3089" t="s">
        <v>32</v>
      </c>
      <c r="X3089" t="s">
        <v>359</v>
      </c>
      <c r="Y3089">
        <v>0</v>
      </c>
      <c r="AB3089" t="s">
        <v>237</v>
      </c>
      <c r="AH3089">
        <v>0</v>
      </c>
      <c r="AN3089" t="s">
        <v>238</v>
      </c>
      <c r="AO3089">
        <v>10</v>
      </c>
      <c r="AP3089" t="s">
        <v>269</v>
      </c>
      <c r="AQ3089" s="27">
        <v>41942</v>
      </c>
      <c r="AR3089" t="s">
        <v>240</v>
      </c>
      <c r="AS3089">
        <v>10</v>
      </c>
      <c r="AT3089" t="s">
        <v>269</v>
      </c>
      <c r="AU3089" s="27">
        <v>41942</v>
      </c>
    </row>
    <row r="3090" spans="1:47" x14ac:dyDescent="0.2">
      <c r="A3090">
        <v>3089</v>
      </c>
      <c r="B3090" t="s">
        <v>11042</v>
      </c>
      <c r="C3090" t="s">
        <v>11043</v>
      </c>
      <c r="D3090" t="s">
        <v>11044</v>
      </c>
      <c r="E3090" s="27">
        <v>41378</v>
      </c>
      <c r="F3090" t="s">
        <v>294</v>
      </c>
      <c r="G3090" s="27">
        <v>33732</v>
      </c>
      <c r="H3090">
        <v>23</v>
      </c>
      <c r="I3090" t="s">
        <v>259</v>
      </c>
      <c r="J3090" t="s">
        <v>250</v>
      </c>
      <c r="K3090">
        <v>0</v>
      </c>
      <c r="L3090">
        <v>4</v>
      </c>
      <c r="M3090">
        <v>0</v>
      </c>
      <c r="N3090">
        <v>0</v>
      </c>
      <c r="O3090">
        <v>0</v>
      </c>
      <c r="P3090">
        <v>-1</v>
      </c>
      <c r="Q3090" s="28">
        <v>41377.511805555558</v>
      </c>
      <c r="R3090" s="28">
        <v>41378.319444444445</v>
      </c>
      <c r="S3090" t="s">
        <v>11045</v>
      </c>
      <c r="T3090" s="27">
        <v>41377</v>
      </c>
      <c r="V3090">
        <v>1</v>
      </c>
      <c r="W3090" t="s">
        <v>36</v>
      </c>
      <c r="X3090" t="s">
        <v>279</v>
      </c>
      <c r="Y3090">
        <v>0</v>
      </c>
      <c r="AB3090" t="s">
        <v>237</v>
      </c>
      <c r="AH3090">
        <v>0</v>
      </c>
      <c r="AN3090" t="s">
        <v>238</v>
      </c>
      <c r="AO3090">
        <v>4</v>
      </c>
      <c r="AP3090" t="s">
        <v>239</v>
      </c>
      <c r="AQ3090" s="27">
        <v>41378</v>
      </c>
      <c r="AR3090" t="s">
        <v>240</v>
      </c>
      <c r="AS3090">
        <v>4</v>
      </c>
      <c r="AT3090" t="s">
        <v>239</v>
      </c>
      <c r="AU3090" s="27">
        <v>41378</v>
      </c>
    </row>
    <row r="3091" spans="1:47" x14ac:dyDescent="0.2">
      <c r="A3091">
        <v>3090</v>
      </c>
      <c r="B3091" t="s">
        <v>11046</v>
      </c>
      <c r="C3091" t="s">
        <v>793</v>
      </c>
      <c r="D3091" t="s">
        <v>716</v>
      </c>
      <c r="E3091" s="27">
        <v>41301</v>
      </c>
      <c r="F3091" t="s">
        <v>233</v>
      </c>
      <c r="G3091" s="27">
        <v>33029</v>
      </c>
      <c r="H3091">
        <v>25</v>
      </c>
      <c r="I3091" t="s">
        <v>244</v>
      </c>
      <c r="J3091" t="s">
        <v>250</v>
      </c>
      <c r="K3091">
        <v>0</v>
      </c>
      <c r="L3091">
        <v>6</v>
      </c>
      <c r="M3091">
        <v>0</v>
      </c>
      <c r="N3091">
        <v>0</v>
      </c>
      <c r="O3091">
        <v>1</v>
      </c>
      <c r="P3091">
        <v>0</v>
      </c>
      <c r="Q3091" s="28">
        <v>41301.25277777778</v>
      </c>
      <c r="R3091" s="28">
        <v>41303.186805555553</v>
      </c>
      <c r="S3091" t="s">
        <v>11047</v>
      </c>
      <c r="T3091" s="27">
        <v>41301</v>
      </c>
      <c r="V3091">
        <v>0</v>
      </c>
      <c r="W3091" t="s">
        <v>32</v>
      </c>
      <c r="X3091" t="s">
        <v>847</v>
      </c>
      <c r="Y3091">
        <v>0</v>
      </c>
      <c r="AB3091" t="s">
        <v>237</v>
      </c>
      <c r="AH3091">
        <v>0</v>
      </c>
      <c r="AN3091" t="s">
        <v>238</v>
      </c>
      <c r="AO3091">
        <v>6</v>
      </c>
      <c r="AP3091" t="s">
        <v>246</v>
      </c>
      <c r="AQ3091" s="27">
        <v>41301</v>
      </c>
      <c r="AR3091" t="s">
        <v>240</v>
      </c>
      <c r="AS3091">
        <v>6</v>
      </c>
      <c r="AT3091" t="s">
        <v>246</v>
      </c>
      <c r="AU3091" s="27">
        <v>41301</v>
      </c>
    </row>
    <row r="3092" spans="1:47" x14ac:dyDescent="0.2">
      <c r="A3092">
        <v>3091</v>
      </c>
      <c r="B3092" t="s">
        <v>11048</v>
      </c>
      <c r="C3092" t="s">
        <v>11049</v>
      </c>
      <c r="D3092" t="s">
        <v>11050</v>
      </c>
      <c r="E3092" s="27">
        <v>41799</v>
      </c>
      <c r="F3092" t="s">
        <v>294</v>
      </c>
      <c r="G3092" s="27">
        <v>29129</v>
      </c>
      <c r="H3092">
        <v>36</v>
      </c>
      <c r="I3092" t="s">
        <v>244</v>
      </c>
      <c r="J3092" t="s">
        <v>245</v>
      </c>
      <c r="K3092">
        <v>0</v>
      </c>
      <c r="L3092">
        <v>3</v>
      </c>
      <c r="M3092">
        <v>0</v>
      </c>
      <c r="N3092">
        <v>0</v>
      </c>
      <c r="O3092">
        <v>1</v>
      </c>
      <c r="P3092">
        <v>304</v>
      </c>
      <c r="Q3092" s="28">
        <v>42103.055555555555</v>
      </c>
      <c r="R3092" s="28">
        <v>42111.211805555555</v>
      </c>
      <c r="S3092" t="s">
        <v>11051</v>
      </c>
      <c r="T3092" s="27">
        <v>41798</v>
      </c>
      <c r="V3092">
        <v>1</v>
      </c>
      <c r="W3092" t="s">
        <v>36</v>
      </c>
      <c r="X3092" t="s">
        <v>263</v>
      </c>
      <c r="Y3092">
        <v>0</v>
      </c>
      <c r="AB3092" t="s">
        <v>237</v>
      </c>
      <c r="AH3092">
        <v>0</v>
      </c>
      <c r="AN3092" t="s">
        <v>238</v>
      </c>
      <c r="AO3092">
        <v>1</v>
      </c>
      <c r="AP3092" t="s">
        <v>239</v>
      </c>
      <c r="AQ3092" s="27">
        <v>41799</v>
      </c>
      <c r="AR3092" t="s">
        <v>240</v>
      </c>
      <c r="AS3092">
        <v>3</v>
      </c>
      <c r="AT3092" t="s">
        <v>239</v>
      </c>
      <c r="AU3092" s="27">
        <v>41799</v>
      </c>
    </row>
    <row r="3093" spans="1:47" x14ac:dyDescent="0.2">
      <c r="A3093">
        <v>3092</v>
      </c>
      <c r="B3093" t="s">
        <v>11052</v>
      </c>
      <c r="C3093" t="s">
        <v>11053</v>
      </c>
      <c r="D3093" t="s">
        <v>11054</v>
      </c>
      <c r="E3093" s="27">
        <v>41894</v>
      </c>
      <c r="F3093" t="s">
        <v>294</v>
      </c>
      <c r="G3093" s="27">
        <v>30953</v>
      </c>
      <c r="H3093">
        <v>31</v>
      </c>
      <c r="I3093" t="s">
        <v>244</v>
      </c>
      <c r="J3093" t="s">
        <v>250</v>
      </c>
      <c r="K3093">
        <v>0</v>
      </c>
      <c r="L3093">
        <v>2</v>
      </c>
      <c r="M3093">
        <v>0</v>
      </c>
      <c r="N3093">
        <v>0</v>
      </c>
      <c r="O3093">
        <v>1</v>
      </c>
      <c r="P3093">
        <v>-1</v>
      </c>
      <c r="Q3093" s="28">
        <v>41893.291666666664</v>
      </c>
      <c r="R3093" s="28">
        <v>41894.072222222225</v>
      </c>
      <c r="S3093" t="s">
        <v>11055</v>
      </c>
      <c r="T3093" s="27">
        <v>41893</v>
      </c>
      <c r="V3093">
        <v>1</v>
      </c>
      <c r="W3093" t="s">
        <v>36</v>
      </c>
      <c r="X3093" t="s">
        <v>279</v>
      </c>
      <c r="Y3093">
        <v>0</v>
      </c>
      <c r="AB3093" t="s">
        <v>237</v>
      </c>
      <c r="AH3093">
        <v>0</v>
      </c>
      <c r="AN3093" t="s">
        <v>238</v>
      </c>
      <c r="AO3093">
        <v>2</v>
      </c>
      <c r="AP3093" t="s">
        <v>239</v>
      </c>
      <c r="AQ3093" s="27">
        <v>41894</v>
      </c>
      <c r="AR3093" t="s">
        <v>240</v>
      </c>
      <c r="AS3093">
        <v>2</v>
      </c>
      <c r="AT3093" t="s">
        <v>239</v>
      </c>
      <c r="AU3093" s="27">
        <v>41894</v>
      </c>
    </row>
    <row r="3094" spans="1:47" x14ac:dyDescent="0.2">
      <c r="A3094">
        <v>3093</v>
      </c>
      <c r="B3094" t="s">
        <v>11056</v>
      </c>
      <c r="C3094" t="s">
        <v>11057</v>
      </c>
      <c r="D3094" t="s">
        <v>1540</v>
      </c>
      <c r="E3094" s="27">
        <v>41506</v>
      </c>
      <c r="F3094" t="s">
        <v>294</v>
      </c>
      <c r="G3094" s="27">
        <v>33545</v>
      </c>
      <c r="H3094">
        <v>24</v>
      </c>
      <c r="I3094" t="s">
        <v>259</v>
      </c>
      <c r="J3094" t="s">
        <v>245</v>
      </c>
      <c r="K3094">
        <v>0</v>
      </c>
      <c r="L3094">
        <v>5</v>
      </c>
      <c r="M3094">
        <v>0</v>
      </c>
      <c r="N3094">
        <v>0</v>
      </c>
      <c r="O3094">
        <v>1</v>
      </c>
      <c r="P3094">
        <v>-1</v>
      </c>
      <c r="Q3094" s="28">
        <v>41505.206250000003</v>
      </c>
      <c r="R3094" s="28">
        <v>41506.259027777778</v>
      </c>
      <c r="S3094" t="s">
        <v>11058</v>
      </c>
      <c r="U3094" s="27">
        <v>41505</v>
      </c>
      <c r="V3094">
        <v>1</v>
      </c>
      <c r="W3094" t="s">
        <v>32</v>
      </c>
      <c r="X3094" t="s">
        <v>274</v>
      </c>
      <c r="Y3094">
        <v>0</v>
      </c>
      <c r="AB3094" t="s">
        <v>237</v>
      </c>
      <c r="AH3094">
        <v>0</v>
      </c>
      <c r="AN3094" t="s">
        <v>238</v>
      </c>
      <c r="AO3094">
        <v>4</v>
      </c>
      <c r="AP3094" t="s">
        <v>239</v>
      </c>
      <c r="AQ3094" s="27">
        <v>41506</v>
      </c>
      <c r="AR3094" t="s">
        <v>240</v>
      </c>
      <c r="AS3094">
        <v>5</v>
      </c>
      <c r="AT3094" t="s">
        <v>246</v>
      </c>
      <c r="AU3094" s="27">
        <v>41506</v>
      </c>
    </row>
    <row r="3095" spans="1:47" x14ac:dyDescent="0.2">
      <c r="A3095">
        <v>3094</v>
      </c>
      <c r="B3095" t="s">
        <v>11059</v>
      </c>
      <c r="C3095" t="s">
        <v>6393</v>
      </c>
      <c r="D3095" t="s">
        <v>11060</v>
      </c>
      <c r="E3095" s="27">
        <v>41346</v>
      </c>
      <c r="F3095" t="s">
        <v>233</v>
      </c>
      <c r="G3095" s="27">
        <v>30925</v>
      </c>
      <c r="H3095">
        <v>31</v>
      </c>
      <c r="I3095" t="s">
        <v>244</v>
      </c>
      <c r="J3095" t="s">
        <v>250</v>
      </c>
      <c r="K3095">
        <v>0</v>
      </c>
      <c r="L3095">
        <v>10</v>
      </c>
      <c r="M3095">
        <v>0</v>
      </c>
      <c r="N3095">
        <v>0</v>
      </c>
      <c r="O3095">
        <v>13</v>
      </c>
      <c r="P3095">
        <v>-1</v>
      </c>
      <c r="Q3095" s="28">
        <v>41345.388194444444</v>
      </c>
      <c r="R3095" s="28">
        <v>41346.070833333331</v>
      </c>
      <c r="S3095" t="s">
        <v>11061</v>
      </c>
      <c r="T3095" s="27">
        <v>41345</v>
      </c>
      <c r="V3095">
        <v>1</v>
      </c>
      <c r="W3095" t="s">
        <v>36</v>
      </c>
      <c r="X3095" t="s">
        <v>412</v>
      </c>
      <c r="Y3095">
        <v>1</v>
      </c>
      <c r="AA3095" t="s">
        <v>11062</v>
      </c>
      <c r="AB3095" t="s">
        <v>36</v>
      </c>
      <c r="AD3095" s="27">
        <v>41452</v>
      </c>
      <c r="AE3095" t="s">
        <v>324</v>
      </c>
      <c r="AH3095">
        <v>0</v>
      </c>
      <c r="AN3095" t="s">
        <v>238</v>
      </c>
      <c r="AO3095">
        <v>9</v>
      </c>
      <c r="AP3095" t="s">
        <v>269</v>
      </c>
      <c r="AQ3095" s="27">
        <v>41346</v>
      </c>
      <c r="AR3095" t="s">
        <v>240</v>
      </c>
      <c r="AS3095">
        <v>10</v>
      </c>
      <c r="AT3095" t="s">
        <v>269</v>
      </c>
      <c r="AU3095" s="27">
        <v>41346</v>
      </c>
    </row>
    <row r="3096" spans="1:47" x14ac:dyDescent="0.2">
      <c r="A3096">
        <v>3095</v>
      </c>
      <c r="B3096" t="s">
        <v>11063</v>
      </c>
      <c r="C3096" t="s">
        <v>6795</v>
      </c>
      <c r="D3096" t="s">
        <v>4607</v>
      </c>
      <c r="E3096" s="27">
        <v>41994</v>
      </c>
      <c r="F3096" t="s">
        <v>294</v>
      </c>
      <c r="G3096" s="27">
        <v>24359</v>
      </c>
      <c r="H3096">
        <v>49</v>
      </c>
      <c r="I3096" t="s">
        <v>234</v>
      </c>
      <c r="J3096" t="s">
        <v>245</v>
      </c>
      <c r="K3096">
        <v>0</v>
      </c>
      <c r="L3096">
        <v>1</v>
      </c>
      <c r="M3096">
        <v>0</v>
      </c>
      <c r="N3096">
        <v>0</v>
      </c>
      <c r="O3096">
        <v>1</v>
      </c>
      <c r="P3096">
        <v>-1</v>
      </c>
      <c r="Q3096" s="28">
        <v>41993.258333333331</v>
      </c>
      <c r="R3096" s="28">
        <v>41994.344444444447</v>
      </c>
      <c r="S3096" t="s">
        <v>11064</v>
      </c>
      <c r="U3096" s="27">
        <v>41993</v>
      </c>
      <c r="V3096">
        <v>1</v>
      </c>
      <c r="W3096" t="s">
        <v>32</v>
      </c>
      <c r="X3096" t="s">
        <v>274</v>
      </c>
      <c r="Y3096">
        <v>0</v>
      </c>
      <c r="AB3096" t="s">
        <v>237</v>
      </c>
      <c r="AH3096">
        <v>0</v>
      </c>
      <c r="AN3096" t="s">
        <v>238</v>
      </c>
      <c r="AO3096">
        <v>1</v>
      </c>
      <c r="AP3096" t="s">
        <v>239</v>
      </c>
      <c r="AQ3096" s="27">
        <v>41994</v>
      </c>
      <c r="AR3096" t="s">
        <v>240</v>
      </c>
      <c r="AS3096">
        <v>1</v>
      </c>
      <c r="AT3096" t="s">
        <v>239</v>
      </c>
      <c r="AU3096" s="27">
        <v>41994</v>
      </c>
    </row>
    <row r="3097" spans="1:47" x14ac:dyDescent="0.2">
      <c r="A3097">
        <v>3096</v>
      </c>
      <c r="B3097" t="s">
        <v>11065</v>
      </c>
      <c r="C3097" t="s">
        <v>2046</v>
      </c>
      <c r="D3097" t="s">
        <v>3191</v>
      </c>
      <c r="E3097" s="27">
        <v>41504</v>
      </c>
      <c r="F3097" t="s">
        <v>233</v>
      </c>
      <c r="G3097" s="27">
        <v>20278</v>
      </c>
      <c r="H3097">
        <v>60</v>
      </c>
      <c r="I3097" t="s">
        <v>234</v>
      </c>
      <c r="J3097" t="s">
        <v>250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-1</v>
      </c>
      <c r="Q3097" s="28">
        <v>41503.201388888891</v>
      </c>
      <c r="R3097" s="28">
        <v>41505.304166666669</v>
      </c>
      <c r="S3097" t="s">
        <v>11066</v>
      </c>
      <c r="T3097" s="27">
        <v>41503</v>
      </c>
      <c r="V3097">
        <v>1</v>
      </c>
      <c r="W3097" t="s">
        <v>32</v>
      </c>
      <c r="X3097" t="s">
        <v>359</v>
      </c>
      <c r="Y3097">
        <v>1</v>
      </c>
      <c r="AA3097" t="s">
        <v>11067</v>
      </c>
      <c r="AB3097" t="s">
        <v>36</v>
      </c>
      <c r="AD3097" s="27">
        <v>42316</v>
      </c>
      <c r="AE3097" t="s">
        <v>1508</v>
      </c>
      <c r="AH3097">
        <v>0</v>
      </c>
      <c r="AN3097" t="s">
        <v>238</v>
      </c>
      <c r="AO3097">
        <v>1</v>
      </c>
      <c r="AP3097" t="s">
        <v>239</v>
      </c>
      <c r="AQ3097" s="27">
        <v>41504</v>
      </c>
      <c r="AR3097" t="s">
        <v>240</v>
      </c>
      <c r="AS3097">
        <v>1</v>
      </c>
      <c r="AT3097" t="s">
        <v>239</v>
      </c>
      <c r="AU3097" s="27">
        <v>41504</v>
      </c>
    </row>
    <row r="3098" spans="1:47" x14ac:dyDescent="0.2">
      <c r="A3098">
        <v>3097</v>
      </c>
      <c r="B3098" t="s">
        <v>11068</v>
      </c>
      <c r="C3098" t="s">
        <v>826</v>
      </c>
      <c r="D3098" t="s">
        <v>1569</v>
      </c>
      <c r="E3098" s="27">
        <v>41810</v>
      </c>
      <c r="F3098" t="s">
        <v>233</v>
      </c>
      <c r="G3098" s="27">
        <v>32863</v>
      </c>
      <c r="H3098">
        <v>26</v>
      </c>
      <c r="I3098" t="s">
        <v>244</v>
      </c>
      <c r="J3098" t="s">
        <v>353</v>
      </c>
      <c r="K3098">
        <v>0</v>
      </c>
      <c r="L3098">
        <v>5</v>
      </c>
      <c r="M3098">
        <v>0</v>
      </c>
      <c r="N3098">
        <v>0</v>
      </c>
      <c r="O3098">
        <v>0</v>
      </c>
      <c r="W3098" t="s">
        <v>237</v>
      </c>
      <c r="Y3098">
        <v>-1</v>
      </c>
      <c r="AB3098" t="s">
        <v>237</v>
      </c>
      <c r="AH3098">
        <v>0</v>
      </c>
      <c r="AN3098" t="s">
        <v>238</v>
      </c>
      <c r="AO3098">
        <v>4</v>
      </c>
      <c r="AP3098" t="s">
        <v>239</v>
      </c>
      <c r="AQ3098" s="27">
        <v>41810</v>
      </c>
      <c r="AR3098" t="s">
        <v>240</v>
      </c>
      <c r="AS3098">
        <v>5</v>
      </c>
      <c r="AT3098" t="s">
        <v>246</v>
      </c>
      <c r="AU3098" s="27">
        <v>41810</v>
      </c>
    </row>
    <row r="3099" spans="1:47" x14ac:dyDescent="0.2">
      <c r="A3099">
        <v>3098</v>
      </c>
      <c r="B3099" t="s">
        <v>11069</v>
      </c>
      <c r="C3099" t="s">
        <v>2103</v>
      </c>
      <c r="D3099" t="s">
        <v>11070</v>
      </c>
      <c r="E3099" s="27">
        <v>41355</v>
      </c>
      <c r="F3099" t="s">
        <v>233</v>
      </c>
      <c r="G3099" s="27">
        <v>24587</v>
      </c>
      <c r="H3099">
        <v>48</v>
      </c>
      <c r="I3099" t="s">
        <v>234</v>
      </c>
      <c r="J3099" t="s">
        <v>250</v>
      </c>
      <c r="K3099">
        <v>0</v>
      </c>
      <c r="L3099">
        <v>5</v>
      </c>
      <c r="M3099">
        <v>0</v>
      </c>
      <c r="N3099">
        <v>0</v>
      </c>
      <c r="O3099">
        <v>10</v>
      </c>
      <c r="S3099" t="s">
        <v>11071</v>
      </c>
      <c r="T3099" s="27">
        <v>39675</v>
      </c>
      <c r="V3099">
        <v>1680</v>
      </c>
      <c r="W3099" t="s">
        <v>36</v>
      </c>
      <c r="X3099" t="s">
        <v>529</v>
      </c>
      <c r="Y3099">
        <v>0</v>
      </c>
      <c r="AB3099" t="s">
        <v>237</v>
      </c>
      <c r="AH3099">
        <v>0</v>
      </c>
      <c r="AN3099" t="s">
        <v>238</v>
      </c>
      <c r="AO3099">
        <v>1</v>
      </c>
      <c r="AP3099" t="s">
        <v>239</v>
      </c>
      <c r="AQ3099" s="27">
        <v>41355</v>
      </c>
      <c r="AR3099" t="s">
        <v>240</v>
      </c>
      <c r="AS3099">
        <v>5</v>
      </c>
      <c r="AT3099" t="s">
        <v>246</v>
      </c>
      <c r="AU3099" s="27">
        <v>41355</v>
      </c>
    </row>
    <row r="3100" spans="1:47" x14ac:dyDescent="0.2">
      <c r="A3100">
        <v>3099</v>
      </c>
      <c r="B3100" t="s">
        <v>11072</v>
      </c>
      <c r="C3100" t="s">
        <v>242</v>
      </c>
      <c r="D3100" t="s">
        <v>11073</v>
      </c>
      <c r="E3100" s="27">
        <v>41858</v>
      </c>
      <c r="F3100" t="s">
        <v>233</v>
      </c>
      <c r="G3100" s="27">
        <v>28855</v>
      </c>
      <c r="H3100">
        <v>37</v>
      </c>
      <c r="I3100" t="s">
        <v>244</v>
      </c>
      <c r="J3100" t="s">
        <v>245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-2</v>
      </c>
      <c r="Q3100" s="28">
        <v>41856.131249999999</v>
      </c>
      <c r="R3100" s="28">
        <v>41858.476388888892</v>
      </c>
      <c r="S3100" t="s">
        <v>11074</v>
      </c>
      <c r="T3100" s="27">
        <v>41856</v>
      </c>
      <c r="V3100">
        <v>2</v>
      </c>
      <c r="W3100" t="s">
        <v>32</v>
      </c>
      <c r="X3100" t="s">
        <v>11075</v>
      </c>
      <c r="Y3100">
        <v>0</v>
      </c>
      <c r="AB3100" t="s">
        <v>237</v>
      </c>
      <c r="AH3100">
        <v>0</v>
      </c>
      <c r="AN3100" t="s">
        <v>238</v>
      </c>
      <c r="AO3100">
        <v>1</v>
      </c>
      <c r="AP3100" t="s">
        <v>239</v>
      </c>
      <c r="AQ3100" s="27">
        <v>41858</v>
      </c>
      <c r="AR3100" t="s">
        <v>240</v>
      </c>
      <c r="AS3100">
        <v>1</v>
      </c>
      <c r="AT3100" t="s">
        <v>239</v>
      </c>
      <c r="AU3100" s="27">
        <v>41858</v>
      </c>
    </row>
    <row r="3101" spans="1:47" x14ac:dyDescent="0.2">
      <c r="A3101">
        <v>3100</v>
      </c>
      <c r="B3101" t="s">
        <v>11076</v>
      </c>
      <c r="C3101" t="s">
        <v>11077</v>
      </c>
      <c r="D3101" t="s">
        <v>11078</v>
      </c>
      <c r="E3101" s="27">
        <v>41911</v>
      </c>
      <c r="F3101" t="s">
        <v>294</v>
      </c>
      <c r="G3101" s="27">
        <v>28711</v>
      </c>
      <c r="H3101">
        <v>37</v>
      </c>
      <c r="I3101" t="s">
        <v>244</v>
      </c>
      <c r="J3101" t="s">
        <v>245</v>
      </c>
      <c r="K3101">
        <v>0</v>
      </c>
      <c r="L3101">
        <v>1</v>
      </c>
      <c r="M3101">
        <v>0</v>
      </c>
      <c r="N3101">
        <v>0</v>
      </c>
      <c r="O3101">
        <v>0</v>
      </c>
      <c r="W3101" t="s">
        <v>237</v>
      </c>
      <c r="Y3101">
        <v>-1</v>
      </c>
      <c r="AB3101" t="s">
        <v>237</v>
      </c>
      <c r="AH3101">
        <v>0</v>
      </c>
      <c r="AN3101" t="s">
        <v>238</v>
      </c>
      <c r="AO3101">
        <v>1</v>
      </c>
      <c r="AP3101" t="s">
        <v>239</v>
      </c>
      <c r="AQ3101" s="27">
        <v>41911</v>
      </c>
      <c r="AR3101" t="s">
        <v>240</v>
      </c>
      <c r="AS3101">
        <v>1</v>
      </c>
      <c r="AT3101" t="s">
        <v>239</v>
      </c>
      <c r="AU3101" s="27">
        <v>41911</v>
      </c>
    </row>
    <row r="3102" spans="1:47" x14ac:dyDescent="0.2">
      <c r="A3102">
        <v>3101</v>
      </c>
      <c r="B3102" t="s">
        <v>11079</v>
      </c>
      <c r="C3102" t="s">
        <v>11080</v>
      </c>
      <c r="D3102" t="s">
        <v>400</v>
      </c>
      <c r="E3102" s="27">
        <v>41290</v>
      </c>
      <c r="F3102" t="s">
        <v>233</v>
      </c>
      <c r="G3102" s="27">
        <v>31442</v>
      </c>
      <c r="H3102">
        <v>30</v>
      </c>
      <c r="I3102" t="s">
        <v>244</v>
      </c>
      <c r="J3102" t="s">
        <v>250</v>
      </c>
      <c r="K3102">
        <v>0</v>
      </c>
      <c r="L3102">
        <v>2</v>
      </c>
      <c r="M3102">
        <v>0</v>
      </c>
      <c r="N3102">
        <v>0</v>
      </c>
      <c r="O3102">
        <v>2</v>
      </c>
      <c r="P3102">
        <v>-1</v>
      </c>
      <c r="Q3102" s="28">
        <v>41289.395833333336</v>
      </c>
      <c r="R3102" s="28">
        <v>41290.058333333334</v>
      </c>
      <c r="S3102" t="s">
        <v>11081</v>
      </c>
      <c r="U3102" s="27">
        <v>41289</v>
      </c>
      <c r="V3102">
        <v>1</v>
      </c>
      <c r="W3102" t="s">
        <v>32</v>
      </c>
      <c r="X3102" t="s">
        <v>274</v>
      </c>
      <c r="Y3102">
        <v>0</v>
      </c>
      <c r="AB3102" t="s">
        <v>237</v>
      </c>
      <c r="AH3102">
        <v>0</v>
      </c>
      <c r="AN3102" t="s">
        <v>238</v>
      </c>
      <c r="AO3102">
        <v>3</v>
      </c>
      <c r="AP3102" t="s">
        <v>239</v>
      </c>
      <c r="AQ3102" s="27">
        <v>41290</v>
      </c>
      <c r="AR3102" t="s">
        <v>240</v>
      </c>
      <c r="AS3102">
        <v>2</v>
      </c>
      <c r="AT3102" t="s">
        <v>239</v>
      </c>
      <c r="AU3102" s="27">
        <v>41290</v>
      </c>
    </row>
    <row r="3103" spans="1:47" x14ac:dyDescent="0.2">
      <c r="A3103">
        <v>3102</v>
      </c>
      <c r="B3103" t="s">
        <v>11082</v>
      </c>
      <c r="C3103" t="s">
        <v>11083</v>
      </c>
      <c r="D3103" t="s">
        <v>999</v>
      </c>
      <c r="E3103" s="27">
        <v>41745</v>
      </c>
      <c r="F3103" t="s">
        <v>294</v>
      </c>
      <c r="G3103" s="27">
        <v>33438</v>
      </c>
      <c r="H3103">
        <v>24</v>
      </c>
      <c r="I3103" t="s">
        <v>259</v>
      </c>
      <c r="J3103" t="s">
        <v>250</v>
      </c>
      <c r="K3103">
        <v>0</v>
      </c>
      <c r="L3103">
        <v>3</v>
      </c>
      <c r="M3103">
        <v>0</v>
      </c>
      <c r="N3103">
        <v>0</v>
      </c>
      <c r="O3103">
        <v>0</v>
      </c>
      <c r="P3103">
        <v>-1</v>
      </c>
      <c r="Q3103" s="28">
        <v>41744.35833333333</v>
      </c>
      <c r="R3103" s="28">
        <v>41745.379166666666</v>
      </c>
      <c r="S3103" t="s">
        <v>11084</v>
      </c>
      <c r="T3103" s="27">
        <v>41744</v>
      </c>
      <c r="V3103">
        <v>1</v>
      </c>
      <c r="W3103" t="s">
        <v>36</v>
      </c>
      <c r="X3103" t="s">
        <v>279</v>
      </c>
      <c r="Y3103">
        <v>0</v>
      </c>
      <c r="AB3103" t="s">
        <v>237</v>
      </c>
      <c r="AH3103">
        <v>0</v>
      </c>
      <c r="AN3103" t="s">
        <v>238</v>
      </c>
      <c r="AO3103">
        <v>3</v>
      </c>
      <c r="AP3103" t="s">
        <v>239</v>
      </c>
      <c r="AQ3103" s="27">
        <v>41745</v>
      </c>
      <c r="AR3103" t="s">
        <v>240</v>
      </c>
      <c r="AS3103">
        <v>3</v>
      </c>
      <c r="AT3103" t="s">
        <v>239</v>
      </c>
      <c r="AU3103" s="27">
        <v>41745</v>
      </c>
    </row>
    <row r="3104" spans="1:47" x14ac:dyDescent="0.2">
      <c r="A3104">
        <v>3103</v>
      </c>
      <c r="B3104" t="s">
        <v>11085</v>
      </c>
      <c r="C3104" t="s">
        <v>5683</v>
      </c>
      <c r="D3104" t="s">
        <v>11086</v>
      </c>
      <c r="E3104" s="27">
        <v>41689</v>
      </c>
      <c r="F3104" t="s">
        <v>294</v>
      </c>
      <c r="G3104" s="27">
        <v>32387</v>
      </c>
      <c r="H3104">
        <v>27</v>
      </c>
      <c r="I3104" t="s">
        <v>244</v>
      </c>
      <c r="J3104" t="s">
        <v>245</v>
      </c>
      <c r="K3104">
        <v>0</v>
      </c>
      <c r="L3104">
        <v>8</v>
      </c>
      <c r="M3104">
        <v>0</v>
      </c>
      <c r="N3104">
        <v>0</v>
      </c>
      <c r="O3104">
        <v>0</v>
      </c>
      <c r="W3104" t="s">
        <v>237</v>
      </c>
      <c r="Y3104">
        <v>-1</v>
      </c>
      <c r="AB3104" t="s">
        <v>237</v>
      </c>
      <c r="AH3104">
        <v>0</v>
      </c>
      <c r="AN3104" t="s">
        <v>238</v>
      </c>
      <c r="AO3104">
        <v>3</v>
      </c>
      <c r="AP3104" t="s">
        <v>239</v>
      </c>
      <c r="AQ3104" s="27">
        <v>41689</v>
      </c>
      <c r="AR3104" t="s">
        <v>240</v>
      </c>
      <c r="AS3104">
        <v>8</v>
      </c>
      <c r="AT3104" t="s">
        <v>269</v>
      </c>
      <c r="AU3104" s="27">
        <v>41689</v>
      </c>
    </row>
    <row r="3105" spans="1:47" x14ac:dyDescent="0.2">
      <c r="A3105">
        <v>3104</v>
      </c>
      <c r="B3105" t="s">
        <v>11087</v>
      </c>
      <c r="C3105" t="s">
        <v>11088</v>
      </c>
      <c r="D3105" t="s">
        <v>10762</v>
      </c>
      <c r="E3105" s="27">
        <v>41394</v>
      </c>
      <c r="F3105" t="s">
        <v>294</v>
      </c>
      <c r="G3105" s="27">
        <v>30611</v>
      </c>
      <c r="H3105">
        <v>32</v>
      </c>
      <c r="I3105" t="s">
        <v>244</v>
      </c>
      <c r="J3105" t="s">
        <v>22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-1</v>
      </c>
      <c r="Q3105" s="28">
        <v>41393.283333333333</v>
      </c>
      <c r="R3105" s="28">
        <v>41394.084722222222</v>
      </c>
      <c r="S3105" t="s">
        <v>11089</v>
      </c>
      <c r="T3105" s="27">
        <v>41393</v>
      </c>
      <c r="V3105">
        <v>1</v>
      </c>
      <c r="W3105" t="s">
        <v>36</v>
      </c>
      <c r="X3105" t="s">
        <v>279</v>
      </c>
      <c r="Y3105">
        <v>0</v>
      </c>
      <c r="AB3105" t="s">
        <v>237</v>
      </c>
      <c r="AH3105">
        <v>0</v>
      </c>
      <c r="AN3105" t="s">
        <v>238</v>
      </c>
      <c r="AO3105">
        <v>1</v>
      </c>
      <c r="AP3105" t="s">
        <v>239</v>
      </c>
      <c r="AQ3105" s="27">
        <v>41394</v>
      </c>
      <c r="AR3105" t="s">
        <v>240</v>
      </c>
      <c r="AS3105">
        <v>1</v>
      </c>
      <c r="AT3105" t="s">
        <v>239</v>
      </c>
      <c r="AU3105" s="27">
        <v>41394</v>
      </c>
    </row>
    <row r="3106" spans="1:47" x14ac:dyDescent="0.2">
      <c r="A3106">
        <v>3105</v>
      </c>
      <c r="B3106" t="s">
        <v>11090</v>
      </c>
      <c r="C3106" t="s">
        <v>11091</v>
      </c>
      <c r="D3106" t="s">
        <v>5898</v>
      </c>
      <c r="E3106" s="27">
        <v>41991</v>
      </c>
      <c r="F3106" t="s">
        <v>294</v>
      </c>
      <c r="G3106" s="27">
        <v>34617</v>
      </c>
      <c r="H3106">
        <v>21</v>
      </c>
      <c r="I3106" t="s">
        <v>259</v>
      </c>
      <c r="J3106" t="s">
        <v>245</v>
      </c>
      <c r="K3106">
        <v>0</v>
      </c>
      <c r="L3106">
        <v>4</v>
      </c>
      <c r="M3106">
        <v>2</v>
      </c>
      <c r="N3106">
        <v>0</v>
      </c>
      <c r="O3106">
        <v>2</v>
      </c>
      <c r="P3106">
        <v>-1</v>
      </c>
      <c r="Q3106" s="28">
        <v>41990.475694444445</v>
      </c>
      <c r="R3106" s="28">
        <v>41991.370138888888</v>
      </c>
      <c r="S3106" t="s">
        <v>11092</v>
      </c>
      <c r="T3106" s="27">
        <v>41990</v>
      </c>
      <c r="V3106">
        <v>1</v>
      </c>
      <c r="W3106" t="s">
        <v>32</v>
      </c>
      <c r="X3106" t="s">
        <v>300</v>
      </c>
      <c r="Y3106">
        <v>0</v>
      </c>
      <c r="AB3106" t="s">
        <v>237</v>
      </c>
      <c r="AH3106">
        <v>0</v>
      </c>
      <c r="AN3106" t="s">
        <v>238</v>
      </c>
      <c r="AO3106">
        <v>5</v>
      </c>
      <c r="AP3106" t="s">
        <v>246</v>
      </c>
      <c r="AQ3106" s="27">
        <v>41991</v>
      </c>
      <c r="AR3106" t="s">
        <v>240</v>
      </c>
      <c r="AS3106">
        <v>4</v>
      </c>
      <c r="AT3106" t="s">
        <v>239</v>
      </c>
      <c r="AU3106" s="27">
        <v>41991</v>
      </c>
    </row>
    <row r="3107" spans="1:47" x14ac:dyDescent="0.2">
      <c r="A3107">
        <v>3106</v>
      </c>
      <c r="B3107" t="s">
        <v>11093</v>
      </c>
      <c r="C3107" t="s">
        <v>6658</v>
      </c>
      <c r="D3107" t="s">
        <v>11094</v>
      </c>
      <c r="E3107" s="27">
        <v>41955</v>
      </c>
      <c r="F3107" t="s">
        <v>294</v>
      </c>
      <c r="G3107" s="27">
        <v>30412</v>
      </c>
      <c r="H3107">
        <v>33</v>
      </c>
      <c r="I3107" t="s">
        <v>244</v>
      </c>
      <c r="J3107" t="s">
        <v>245</v>
      </c>
      <c r="K3107">
        <v>0</v>
      </c>
      <c r="L3107">
        <v>2</v>
      </c>
      <c r="M3107">
        <v>0</v>
      </c>
      <c r="N3107">
        <v>0</v>
      </c>
      <c r="O3107">
        <v>0</v>
      </c>
      <c r="P3107">
        <v>0</v>
      </c>
      <c r="Q3107" s="28">
        <v>41955.234027777777</v>
      </c>
      <c r="R3107" s="28">
        <v>41955.356944444444</v>
      </c>
      <c r="S3107" t="s">
        <v>11095</v>
      </c>
      <c r="T3107" s="27">
        <v>41955</v>
      </c>
      <c r="V3107">
        <v>0</v>
      </c>
      <c r="W3107" t="s">
        <v>36</v>
      </c>
      <c r="X3107" t="s">
        <v>412</v>
      </c>
      <c r="Y3107">
        <v>0</v>
      </c>
      <c r="AB3107" t="s">
        <v>237</v>
      </c>
      <c r="AH3107">
        <v>0</v>
      </c>
      <c r="AN3107" t="s">
        <v>238</v>
      </c>
      <c r="AO3107">
        <v>1</v>
      </c>
      <c r="AP3107" t="s">
        <v>239</v>
      </c>
      <c r="AQ3107" s="27">
        <v>41955</v>
      </c>
      <c r="AR3107" t="s">
        <v>240</v>
      </c>
      <c r="AS3107">
        <v>2</v>
      </c>
      <c r="AT3107" t="s">
        <v>239</v>
      </c>
      <c r="AU3107" s="27">
        <v>41955</v>
      </c>
    </row>
    <row r="3108" spans="1:47" x14ac:dyDescent="0.2">
      <c r="A3108">
        <v>3107</v>
      </c>
      <c r="B3108" t="s">
        <v>11096</v>
      </c>
      <c r="C3108" t="s">
        <v>918</v>
      </c>
      <c r="D3108" t="s">
        <v>11097</v>
      </c>
      <c r="E3108" s="27">
        <v>41726</v>
      </c>
      <c r="F3108" t="s">
        <v>233</v>
      </c>
      <c r="G3108" s="27">
        <v>25654</v>
      </c>
      <c r="H3108">
        <v>46</v>
      </c>
      <c r="I3108" t="s">
        <v>234</v>
      </c>
      <c r="J3108" t="s">
        <v>245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 s="28">
        <v>41726.129166666666</v>
      </c>
      <c r="R3108" s="28">
        <v>41726.056250000001</v>
      </c>
      <c r="S3108" t="s">
        <v>11098</v>
      </c>
      <c r="T3108" s="27">
        <v>41725</v>
      </c>
      <c r="V3108">
        <v>1</v>
      </c>
      <c r="W3108" t="s">
        <v>36</v>
      </c>
      <c r="X3108" t="s">
        <v>263</v>
      </c>
      <c r="Y3108">
        <v>0</v>
      </c>
      <c r="AB3108" t="s">
        <v>237</v>
      </c>
      <c r="AH3108">
        <v>0</v>
      </c>
      <c r="AN3108" t="s">
        <v>238</v>
      </c>
      <c r="AO3108">
        <v>1</v>
      </c>
      <c r="AP3108" t="s">
        <v>239</v>
      </c>
      <c r="AQ3108" s="27">
        <v>41726</v>
      </c>
      <c r="AR3108" t="s">
        <v>240</v>
      </c>
      <c r="AS3108">
        <v>1</v>
      </c>
      <c r="AT3108" t="s">
        <v>239</v>
      </c>
      <c r="AU3108" s="27">
        <v>41726</v>
      </c>
    </row>
    <row r="3109" spans="1:47" x14ac:dyDescent="0.2">
      <c r="A3109">
        <v>3108</v>
      </c>
      <c r="B3109" t="s">
        <v>11099</v>
      </c>
      <c r="C3109" t="s">
        <v>281</v>
      </c>
      <c r="D3109" t="s">
        <v>11100</v>
      </c>
      <c r="E3109" s="27">
        <v>41313</v>
      </c>
      <c r="F3109" t="s">
        <v>233</v>
      </c>
      <c r="G3109" s="27">
        <v>29019</v>
      </c>
      <c r="H3109">
        <v>36</v>
      </c>
      <c r="I3109" t="s">
        <v>244</v>
      </c>
      <c r="J3109" t="s">
        <v>245</v>
      </c>
      <c r="K3109">
        <v>0</v>
      </c>
      <c r="L3109">
        <v>3</v>
      </c>
      <c r="M3109">
        <v>0</v>
      </c>
      <c r="N3109">
        <v>0</v>
      </c>
      <c r="O3109">
        <v>4</v>
      </c>
      <c r="P3109">
        <v>-1</v>
      </c>
      <c r="Q3109" s="28">
        <v>41312.48333333333</v>
      </c>
      <c r="R3109" s="28">
        <v>41418.075694444444</v>
      </c>
      <c r="S3109" t="s">
        <v>11101</v>
      </c>
      <c r="T3109" s="27">
        <v>41312</v>
      </c>
      <c r="V3109">
        <v>1</v>
      </c>
      <c r="W3109" t="s">
        <v>32</v>
      </c>
      <c r="X3109" t="s">
        <v>8025</v>
      </c>
      <c r="Y3109">
        <v>0</v>
      </c>
      <c r="AB3109" t="s">
        <v>237</v>
      </c>
      <c r="AH3109">
        <v>0</v>
      </c>
      <c r="AN3109" t="s">
        <v>238</v>
      </c>
      <c r="AO3109">
        <v>3</v>
      </c>
      <c r="AP3109" t="s">
        <v>239</v>
      </c>
      <c r="AQ3109" s="27">
        <v>41313</v>
      </c>
      <c r="AR3109" t="s">
        <v>240</v>
      </c>
      <c r="AS3109">
        <v>3</v>
      </c>
      <c r="AT3109" t="s">
        <v>239</v>
      </c>
      <c r="AU3109" s="27">
        <v>41313</v>
      </c>
    </row>
    <row r="3110" spans="1:47" x14ac:dyDescent="0.2">
      <c r="A3110">
        <v>3109</v>
      </c>
      <c r="B3110" t="s">
        <v>11102</v>
      </c>
      <c r="C3110" t="s">
        <v>2600</v>
      </c>
      <c r="D3110" t="s">
        <v>11103</v>
      </c>
      <c r="E3110" s="27">
        <v>41768</v>
      </c>
      <c r="F3110" t="s">
        <v>233</v>
      </c>
      <c r="G3110" s="27">
        <v>32568</v>
      </c>
      <c r="H3110">
        <v>27</v>
      </c>
      <c r="I3110" t="s">
        <v>244</v>
      </c>
      <c r="J3110" t="s">
        <v>245</v>
      </c>
      <c r="K3110">
        <v>0</v>
      </c>
      <c r="L3110">
        <v>2</v>
      </c>
      <c r="M3110">
        <v>0</v>
      </c>
      <c r="N3110">
        <v>0</v>
      </c>
      <c r="O3110">
        <v>0</v>
      </c>
      <c r="P3110">
        <v>-1</v>
      </c>
      <c r="Q3110" s="28">
        <v>41767.20416666667</v>
      </c>
      <c r="R3110" s="28">
        <v>41795.399305555555</v>
      </c>
      <c r="S3110" t="s">
        <v>11104</v>
      </c>
      <c r="T3110" s="27">
        <v>41767</v>
      </c>
      <c r="V3110">
        <v>1</v>
      </c>
      <c r="W3110" t="s">
        <v>36</v>
      </c>
      <c r="X3110" t="s">
        <v>3794</v>
      </c>
      <c r="Y3110">
        <v>0</v>
      </c>
      <c r="AB3110" t="s">
        <v>237</v>
      </c>
      <c r="AH3110">
        <v>0</v>
      </c>
      <c r="AN3110" t="s">
        <v>238</v>
      </c>
      <c r="AO3110">
        <v>3</v>
      </c>
      <c r="AP3110" t="s">
        <v>239</v>
      </c>
      <c r="AQ3110" s="27">
        <v>41768</v>
      </c>
      <c r="AR3110" t="s">
        <v>240</v>
      </c>
      <c r="AS3110">
        <v>2</v>
      </c>
      <c r="AT3110" t="s">
        <v>239</v>
      </c>
      <c r="AU3110" s="27">
        <v>41768</v>
      </c>
    </row>
    <row r="3111" spans="1:47" x14ac:dyDescent="0.2">
      <c r="A3111">
        <v>3110</v>
      </c>
      <c r="B3111" t="s">
        <v>11105</v>
      </c>
      <c r="C3111" t="s">
        <v>11106</v>
      </c>
      <c r="D3111" t="s">
        <v>7409</v>
      </c>
      <c r="E3111" s="27">
        <v>41804</v>
      </c>
      <c r="F3111" t="s">
        <v>233</v>
      </c>
      <c r="G3111" s="27">
        <v>34628</v>
      </c>
      <c r="H3111">
        <v>21</v>
      </c>
      <c r="I3111" t="s">
        <v>259</v>
      </c>
      <c r="J3111" t="s">
        <v>245</v>
      </c>
      <c r="K3111">
        <v>0</v>
      </c>
      <c r="L3111">
        <v>4</v>
      </c>
      <c r="M3111">
        <v>0</v>
      </c>
      <c r="N3111">
        <v>1</v>
      </c>
      <c r="O3111">
        <v>0</v>
      </c>
      <c r="P3111">
        <v>-1</v>
      </c>
      <c r="Q3111" s="28">
        <v>41803.157638888886</v>
      </c>
      <c r="R3111" s="28">
        <v>41804.082638888889</v>
      </c>
      <c r="S3111" t="s">
        <v>11107</v>
      </c>
      <c r="T3111" s="27">
        <v>41803</v>
      </c>
      <c r="V3111">
        <v>1</v>
      </c>
      <c r="W3111" t="s">
        <v>36</v>
      </c>
      <c r="X3111" t="s">
        <v>279</v>
      </c>
      <c r="Y3111">
        <v>1</v>
      </c>
      <c r="AA3111" t="s">
        <v>11108</v>
      </c>
      <c r="AB3111" t="s">
        <v>36</v>
      </c>
      <c r="AD3111" s="27">
        <v>42184</v>
      </c>
      <c r="AE3111" t="s">
        <v>279</v>
      </c>
      <c r="AH3111">
        <v>1</v>
      </c>
      <c r="AJ3111" t="s">
        <v>11108</v>
      </c>
      <c r="AK3111" t="s">
        <v>462</v>
      </c>
      <c r="AL3111" s="27">
        <v>42184</v>
      </c>
      <c r="AM3111" t="s">
        <v>279</v>
      </c>
      <c r="AN3111" t="s">
        <v>238</v>
      </c>
      <c r="AO3111">
        <v>5</v>
      </c>
      <c r="AP3111" t="s">
        <v>246</v>
      </c>
      <c r="AQ3111" s="27">
        <v>41804</v>
      </c>
      <c r="AR3111" t="s">
        <v>240</v>
      </c>
      <c r="AS3111">
        <v>4</v>
      </c>
      <c r="AT3111" t="s">
        <v>239</v>
      </c>
      <c r="AU3111" s="27">
        <v>41804</v>
      </c>
    </row>
    <row r="3112" spans="1:47" x14ac:dyDescent="0.2">
      <c r="A3112">
        <v>3111</v>
      </c>
      <c r="B3112" t="s">
        <v>11109</v>
      </c>
      <c r="C3112" t="s">
        <v>3013</v>
      </c>
      <c r="D3112" t="s">
        <v>11110</v>
      </c>
      <c r="E3112" s="27">
        <v>41365</v>
      </c>
      <c r="F3112" t="s">
        <v>233</v>
      </c>
      <c r="G3112" s="27">
        <v>31899</v>
      </c>
      <c r="H3112">
        <v>28</v>
      </c>
      <c r="I3112" t="s">
        <v>244</v>
      </c>
      <c r="J3112" t="s">
        <v>250</v>
      </c>
      <c r="K3112">
        <v>4</v>
      </c>
      <c r="L3112">
        <v>9</v>
      </c>
      <c r="M3112">
        <v>0</v>
      </c>
      <c r="N3112">
        <v>0</v>
      </c>
      <c r="O3112">
        <v>6</v>
      </c>
      <c r="S3112" t="s">
        <v>11111</v>
      </c>
      <c r="T3112" s="27">
        <v>40868</v>
      </c>
      <c r="V3112">
        <v>497</v>
      </c>
      <c r="W3112" t="s">
        <v>36</v>
      </c>
      <c r="X3112" t="s">
        <v>1170</v>
      </c>
      <c r="Y3112">
        <v>0</v>
      </c>
      <c r="AB3112" t="s">
        <v>237</v>
      </c>
      <c r="AH3112">
        <v>0</v>
      </c>
      <c r="AN3112" t="s">
        <v>238</v>
      </c>
      <c r="AO3112">
        <v>9</v>
      </c>
      <c r="AP3112" t="s">
        <v>269</v>
      </c>
      <c r="AQ3112" s="27">
        <v>41365</v>
      </c>
      <c r="AR3112" t="s">
        <v>240</v>
      </c>
      <c r="AS3112">
        <v>9</v>
      </c>
      <c r="AT3112" t="s">
        <v>269</v>
      </c>
      <c r="AU3112" s="27">
        <v>41365</v>
      </c>
    </row>
    <row r="3113" spans="1:47" x14ac:dyDescent="0.2">
      <c r="A3113">
        <v>3112</v>
      </c>
      <c r="B3113" t="s">
        <v>11112</v>
      </c>
      <c r="C3113" t="s">
        <v>2046</v>
      </c>
      <c r="D3113" t="s">
        <v>266</v>
      </c>
      <c r="E3113" s="27">
        <v>41416</v>
      </c>
      <c r="F3113" t="s">
        <v>233</v>
      </c>
      <c r="G3113" s="27">
        <v>29453</v>
      </c>
      <c r="H3113">
        <v>35</v>
      </c>
      <c r="I3113" t="s">
        <v>244</v>
      </c>
      <c r="J3113" t="s">
        <v>250</v>
      </c>
      <c r="K3113">
        <v>0</v>
      </c>
      <c r="L3113">
        <v>8</v>
      </c>
      <c r="M3113">
        <v>0</v>
      </c>
      <c r="N3113">
        <v>0</v>
      </c>
      <c r="O3113">
        <v>0</v>
      </c>
      <c r="P3113">
        <v>-1</v>
      </c>
      <c r="Q3113" s="28">
        <v>41415.191666666666</v>
      </c>
      <c r="R3113" s="28">
        <v>41416.322222222225</v>
      </c>
      <c r="S3113" t="s">
        <v>11113</v>
      </c>
      <c r="T3113" s="27">
        <v>41415</v>
      </c>
      <c r="V3113">
        <v>1</v>
      </c>
      <c r="W3113" t="s">
        <v>32</v>
      </c>
      <c r="X3113" t="s">
        <v>453</v>
      </c>
      <c r="Y3113">
        <v>1</v>
      </c>
      <c r="AA3113" t="s">
        <v>11114</v>
      </c>
      <c r="AB3113" t="s">
        <v>36</v>
      </c>
      <c r="AD3113" s="27">
        <v>42371</v>
      </c>
      <c r="AE3113" t="s">
        <v>324</v>
      </c>
      <c r="AH3113">
        <v>0</v>
      </c>
      <c r="AN3113" t="s">
        <v>238</v>
      </c>
      <c r="AO3113">
        <v>2</v>
      </c>
      <c r="AP3113" t="s">
        <v>239</v>
      </c>
      <c r="AQ3113" s="27">
        <v>41416</v>
      </c>
      <c r="AR3113" t="s">
        <v>240</v>
      </c>
      <c r="AS3113">
        <v>8</v>
      </c>
      <c r="AT3113" t="s">
        <v>269</v>
      </c>
      <c r="AU3113" s="27">
        <v>41416</v>
      </c>
    </row>
    <row r="3114" spans="1:47" x14ac:dyDescent="0.2">
      <c r="A3114">
        <v>3113</v>
      </c>
      <c r="B3114" t="s">
        <v>11115</v>
      </c>
      <c r="C3114" t="s">
        <v>2404</v>
      </c>
      <c r="D3114" t="s">
        <v>11116</v>
      </c>
      <c r="E3114" s="27">
        <v>41996</v>
      </c>
      <c r="F3114" t="s">
        <v>233</v>
      </c>
      <c r="G3114" s="27">
        <v>29804</v>
      </c>
      <c r="H3114">
        <v>34</v>
      </c>
      <c r="I3114" t="s">
        <v>244</v>
      </c>
      <c r="J3114" t="s">
        <v>353</v>
      </c>
      <c r="K3114">
        <v>0</v>
      </c>
      <c r="L3114">
        <v>3</v>
      </c>
      <c r="M3114">
        <v>0</v>
      </c>
      <c r="N3114">
        <v>0</v>
      </c>
      <c r="O3114">
        <v>2</v>
      </c>
      <c r="P3114">
        <v>-1</v>
      </c>
      <c r="Q3114" s="28">
        <v>41995.243055555555</v>
      </c>
      <c r="R3114" s="28">
        <v>42005.170138888891</v>
      </c>
      <c r="S3114" t="s">
        <v>11117</v>
      </c>
      <c r="T3114" s="27">
        <v>41995</v>
      </c>
      <c r="V3114">
        <v>1</v>
      </c>
      <c r="W3114" t="s">
        <v>32</v>
      </c>
      <c r="X3114" t="s">
        <v>3031</v>
      </c>
      <c r="Y3114">
        <v>1</v>
      </c>
      <c r="AA3114" t="s">
        <v>11118</v>
      </c>
      <c r="AB3114" t="s">
        <v>32</v>
      </c>
      <c r="AC3114">
        <v>0</v>
      </c>
      <c r="AD3114" s="27">
        <v>42321</v>
      </c>
      <c r="AE3114" t="s">
        <v>3031</v>
      </c>
      <c r="AF3114" s="27">
        <v>42321</v>
      </c>
      <c r="AG3114" s="27">
        <v>42356</v>
      </c>
      <c r="AH3114">
        <v>0</v>
      </c>
      <c r="AN3114" t="s">
        <v>238</v>
      </c>
      <c r="AO3114">
        <v>2</v>
      </c>
      <c r="AP3114" t="s">
        <v>239</v>
      </c>
      <c r="AQ3114" s="27">
        <v>41996</v>
      </c>
      <c r="AR3114" t="s">
        <v>240</v>
      </c>
      <c r="AS3114">
        <v>3</v>
      </c>
      <c r="AT3114" t="s">
        <v>239</v>
      </c>
      <c r="AU3114" s="27">
        <v>41996</v>
      </c>
    </row>
    <row r="3115" spans="1:47" x14ac:dyDescent="0.2">
      <c r="A3115">
        <v>3114</v>
      </c>
      <c r="B3115" t="s">
        <v>11119</v>
      </c>
      <c r="C3115" t="s">
        <v>11120</v>
      </c>
      <c r="D3115" t="s">
        <v>7489</v>
      </c>
      <c r="E3115" s="27">
        <v>41662</v>
      </c>
      <c r="F3115" t="s">
        <v>233</v>
      </c>
      <c r="G3115" s="27">
        <v>27318</v>
      </c>
      <c r="H3115">
        <v>41</v>
      </c>
      <c r="I3115" t="s">
        <v>244</v>
      </c>
      <c r="J3115" t="s">
        <v>1115</v>
      </c>
      <c r="K3115">
        <v>0</v>
      </c>
      <c r="L3115">
        <v>8</v>
      </c>
      <c r="M3115">
        <v>0</v>
      </c>
      <c r="N3115">
        <v>0</v>
      </c>
      <c r="O3115">
        <v>2</v>
      </c>
      <c r="P3115">
        <v>-1</v>
      </c>
      <c r="Q3115" s="28">
        <v>41661.29583333333</v>
      </c>
      <c r="R3115" s="28">
        <v>41823.251388888886</v>
      </c>
      <c r="S3115" t="s">
        <v>11121</v>
      </c>
      <c r="T3115" s="27">
        <v>41661</v>
      </c>
      <c r="V3115">
        <v>1</v>
      </c>
      <c r="W3115" t="s">
        <v>32</v>
      </c>
      <c r="X3115" t="s">
        <v>494</v>
      </c>
      <c r="Y3115">
        <v>1</v>
      </c>
      <c r="AA3115" t="s">
        <v>11122</v>
      </c>
      <c r="AB3115" t="s">
        <v>32</v>
      </c>
      <c r="AC3115">
        <v>0</v>
      </c>
      <c r="AD3115" s="27">
        <v>41944</v>
      </c>
      <c r="AE3115" t="s">
        <v>359</v>
      </c>
      <c r="AF3115" s="27">
        <v>41944</v>
      </c>
      <c r="AG3115" s="27">
        <v>41969</v>
      </c>
      <c r="AH3115">
        <v>0</v>
      </c>
      <c r="AN3115" t="s">
        <v>238</v>
      </c>
      <c r="AO3115">
        <v>2</v>
      </c>
      <c r="AP3115" t="s">
        <v>239</v>
      </c>
      <c r="AQ3115" s="27">
        <v>41662</v>
      </c>
      <c r="AR3115" t="s">
        <v>240</v>
      </c>
      <c r="AS3115">
        <v>8</v>
      </c>
      <c r="AT3115" t="s">
        <v>269</v>
      </c>
      <c r="AU3115" s="27">
        <v>41662</v>
      </c>
    </row>
    <row r="3116" spans="1:47" x14ac:dyDescent="0.2">
      <c r="A3116">
        <v>3115</v>
      </c>
      <c r="B3116" t="s">
        <v>11123</v>
      </c>
      <c r="C3116" t="s">
        <v>4747</v>
      </c>
      <c r="D3116" t="s">
        <v>10988</v>
      </c>
      <c r="E3116" s="27">
        <v>41556</v>
      </c>
      <c r="F3116" t="s">
        <v>294</v>
      </c>
      <c r="G3116" s="27">
        <v>27731</v>
      </c>
      <c r="H3116">
        <v>40</v>
      </c>
      <c r="I3116" t="s">
        <v>244</v>
      </c>
      <c r="J3116" t="s">
        <v>250</v>
      </c>
      <c r="K3116">
        <v>0</v>
      </c>
      <c r="L3116">
        <v>4</v>
      </c>
      <c r="M3116">
        <v>0</v>
      </c>
      <c r="N3116">
        <v>0</v>
      </c>
      <c r="O3116">
        <v>7</v>
      </c>
      <c r="P3116">
        <v>-33</v>
      </c>
      <c r="Q3116" s="28">
        <v>41523.222222222219</v>
      </c>
      <c r="R3116" s="28">
        <v>41525.072916666664</v>
      </c>
      <c r="S3116" t="s">
        <v>11124</v>
      </c>
      <c r="T3116" s="27">
        <v>41523</v>
      </c>
      <c r="V3116">
        <v>33</v>
      </c>
      <c r="W3116" t="s">
        <v>36</v>
      </c>
      <c r="X3116" t="s">
        <v>1280</v>
      </c>
      <c r="Y3116">
        <v>0</v>
      </c>
      <c r="AB3116" t="s">
        <v>237</v>
      </c>
      <c r="AH3116">
        <v>0</v>
      </c>
      <c r="AN3116" t="s">
        <v>238</v>
      </c>
      <c r="AO3116">
        <v>1</v>
      </c>
      <c r="AP3116" t="s">
        <v>239</v>
      </c>
      <c r="AQ3116" s="27">
        <v>41556</v>
      </c>
      <c r="AR3116" t="s">
        <v>240</v>
      </c>
      <c r="AS3116">
        <v>4</v>
      </c>
      <c r="AT3116" t="s">
        <v>239</v>
      </c>
      <c r="AU3116" s="27">
        <v>41556</v>
      </c>
    </row>
    <row r="3117" spans="1:47" x14ac:dyDescent="0.2">
      <c r="A3117">
        <v>3116</v>
      </c>
      <c r="B3117" t="s">
        <v>11125</v>
      </c>
      <c r="C3117" t="s">
        <v>11126</v>
      </c>
      <c r="D3117" t="s">
        <v>1295</v>
      </c>
      <c r="E3117" s="27">
        <v>41292</v>
      </c>
      <c r="F3117" t="s">
        <v>233</v>
      </c>
      <c r="G3117" s="27">
        <v>33908</v>
      </c>
      <c r="H3117">
        <v>23</v>
      </c>
      <c r="I3117" t="s">
        <v>259</v>
      </c>
      <c r="J3117" t="s">
        <v>250</v>
      </c>
      <c r="K3117">
        <v>0</v>
      </c>
      <c r="L3117">
        <v>10</v>
      </c>
      <c r="M3117">
        <v>0</v>
      </c>
      <c r="N3117">
        <v>0</v>
      </c>
      <c r="O3117">
        <v>1</v>
      </c>
      <c r="P3117">
        <v>-1</v>
      </c>
      <c r="Q3117" s="28">
        <v>41291.429861111108</v>
      </c>
      <c r="R3117" s="28">
        <v>41307.355555555558</v>
      </c>
      <c r="S3117" t="s">
        <v>11127</v>
      </c>
      <c r="T3117" s="27">
        <v>41291</v>
      </c>
      <c r="V3117">
        <v>1</v>
      </c>
      <c r="W3117" t="s">
        <v>32</v>
      </c>
      <c r="X3117" t="s">
        <v>359</v>
      </c>
      <c r="Y3117">
        <v>1</v>
      </c>
      <c r="AA3117" t="s">
        <v>11128</v>
      </c>
      <c r="AB3117" t="s">
        <v>32</v>
      </c>
      <c r="AC3117">
        <v>0</v>
      </c>
      <c r="AD3117" s="27">
        <v>41369</v>
      </c>
      <c r="AE3117" t="s">
        <v>359</v>
      </c>
      <c r="AF3117" s="27">
        <v>41369</v>
      </c>
      <c r="AG3117" s="27">
        <v>41399</v>
      </c>
      <c r="AH3117">
        <v>0</v>
      </c>
      <c r="AN3117" t="s">
        <v>238</v>
      </c>
      <c r="AO3117">
        <v>10</v>
      </c>
      <c r="AP3117" t="s">
        <v>269</v>
      </c>
      <c r="AQ3117" s="27">
        <v>41292</v>
      </c>
      <c r="AR3117" t="s">
        <v>240</v>
      </c>
      <c r="AS3117">
        <v>10</v>
      </c>
      <c r="AT3117" t="s">
        <v>269</v>
      </c>
      <c r="AU3117" s="27">
        <v>41292</v>
      </c>
    </row>
    <row r="3118" spans="1:47" x14ac:dyDescent="0.2">
      <c r="A3118">
        <v>3117</v>
      </c>
      <c r="B3118" t="s">
        <v>11129</v>
      </c>
      <c r="C3118" t="s">
        <v>4013</v>
      </c>
      <c r="D3118" t="s">
        <v>11130</v>
      </c>
      <c r="E3118" s="27">
        <v>41946</v>
      </c>
      <c r="F3118" t="s">
        <v>233</v>
      </c>
      <c r="G3118" s="27">
        <v>34029</v>
      </c>
      <c r="H3118">
        <v>23</v>
      </c>
      <c r="I3118" t="s">
        <v>259</v>
      </c>
      <c r="J3118" t="s">
        <v>250</v>
      </c>
      <c r="K3118">
        <v>0</v>
      </c>
      <c r="L3118">
        <v>6</v>
      </c>
      <c r="M3118">
        <v>0</v>
      </c>
      <c r="N3118">
        <v>0</v>
      </c>
      <c r="O3118">
        <v>3</v>
      </c>
      <c r="P3118">
        <v>-1</v>
      </c>
      <c r="Q3118" s="28">
        <v>41945.24722222222</v>
      </c>
      <c r="R3118" s="28">
        <v>41947.143055555556</v>
      </c>
      <c r="S3118" t="s">
        <v>11131</v>
      </c>
      <c r="T3118" s="27">
        <v>41945</v>
      </c>
      <c r="V3118">
        <v>1</v>
      </c>
      <c r="W3118" t="s">
        <v>32</v>
      </c>
      <c r="X3118" t="s">
        <v>359</v>
      </c>
      <c r="Y3118">
        <v>1</v>
      </c>
      <c r="AA3118" t="s">
        <v>11132</v>
      </c>
      <c r="AB3118" t="s">
        <v>36</v>
      </c>
      <c r="AC3118">
        <v>13</v>
      </c>
      <c r="AD3118" s="27">
        <v>42159</v>
      </c>
      <c r="AE3118" t="s">
        <v>2320</v>
      </c>
      <c r="AF3118" s="27">
        <v>42172</v>
      </c>
      <c r="AG3118" s="27">
        <v>42174</v>
      </c>
      <c r="AH3118">
        <v>0</v>
      </c>
      <c r="AN3118" t="s">
        <v>238</v>
      </c>
      <c r="AO3118">
        <v>5</v>
      </c>
      <c r="AP3118" t="s">
        <v>246</v>
      </c>
      <c r="AQ3118" s="27">
        <v>41946</v>
      </c>
      <c r="AR3118" t="s">
        <v>240</v>
      </c>
      <c r="AS3118">
        <v>6</v>
      </c>
      <c r="AT3118" t="s">
        <v>246</v>
      </c>
      <c r="AU3118" s="27">
        <v>41946</v>
      </c>
    </row>
    <row r="3119" spans="1:47" x14ac:dyDescent="0.2">
      <c r="A3119">
        <v>3118</v>
      </c>
      <c r="B3119" t="s">
        <v>11133</v>
      </c>
      <c r="C3119" t="s">
        <v>334</v>
      </c>
      <c r="D3119" t="s">
        <v>586</v>
      </c>
      <c r="E3119" s="27">
        <v>41391</v>
      </c>
      <c r="F3119" t="s">
        <v>233</v>
      </c>
      <c r="G3119" s="27">
        <v>31897</v>
      </c>
      <c r="H3119">
        <v>28</v>
      </c>
      <c r="I3119" t="s">
        <v>244</v>
      </c>
      <c r="J3119" t="s">
        <v>250</v>
      </c>
      <c r="K3119">
        <v>0</v>
      </c>
      <c r="L3119">
        <v>4</v>
      </c>
      <c r="M3119">
        <v>0</v>
      </c>
      <c r="N3119">
        <v>0</v>
      </c>
      <c r="O3119">
        <v>2</v>
      </c>
      <c r="P3119">
        <v>0</v>
      </c>
      <c r="Q3119" s="28">
        <v>41391.444444444445</v>
      </c>
      <c r="R3119" s="28">
        <v>41394.311805555553</v>
      </c>
      <c r="S3119" t="s">
        <v>11134</v>
      </c>
      <c r="T3119" s="27">
        <v>41391</v>
      </c>
      <c r="V3119">
        <v>0</v>
      </c>
      <c r="W3119" t="s">
        <v>36</v>
      </c>
      <c r="X3119" t="s">
        <v>474</v>
      </c>
      <c r="Y3119">
        <v>1</v>
      </c>
      <c r="AA3119" t="s">
        <v>11135</v>
      </c>
      <c r="AB3119" t="s">
        <v>32</v>
      </c>
      <c r="AC3119">
        <v>0</v>
      </c>
      <c r="AD3119" s="27">
        <v>42165</v>
      </c>
      <c r="AE3119" t="s">
        <v>5906</v>
      </c>
      <c r="AF3119" s="27">
        <v>42165</v>
      </c>
      <c r="AG3119" s="27">
        <v>42166</v>
      </c>
      <c r="AH3119">
        <v>0</v>
      </c>
      <c r="AN3119" t="s">
        <v>238</v>
      </c>
      <c r="AO3119">
        <v>3</v>
      </c>
      <c r="AP3119" t="s">
        <v>239</v>
      </c>
      <c r="AQ3119" s="27">
        <v>41391</v>
      </c>
      <c r="AR3119" t="s">
        <v>240</v>
      </c>
      <c r="AS3119">
        <v>4</v>
      </c>
      <c r="AT3119" t="s">
        <v>239</v>
      </c>
      <c r="AU3119" s="27">
        <v>41391</v>
      </c>
    </row>
    <row r="3120" spans="1:47" x14ac:dyDescent="0.2">
      <c r="A3120">
        <v>3119</v>
      </c>
      <c r="B3120" t="s">
        <v>11136</v>
      </c>
      <c r="C3120" t="s">
        <v>1832</v>
      </c>
      <c r="D3120" t="s">
        <v>2501</v>
      </c>
      <c r="E3120" s="27">
        <v>41866</v>
      </c>
      <c r="F3120" t="s">
        <v>233</v>
      </c>
      <c r="G3120" s="27">
        <v>34957</v>
      </c>
      <c r="H3120">
        <v>20</v>
      </c>
      <c r="I3120" t="s">
        <v>259</v>
      </c>
      <c r="J3120" t="s">
        <v>250</v>
      </c>
      <c r="K3120">
        <v>0</v>
      </c>
      <c r="L3120">
        <v>8</v>
      </c>
      <c r="M3120">
        <v>0</v>
      </c>
      <c r="N3120">
        <v>0</v>
      </c>
      <c r="O3120">
        <v>2</v>
      </c>
      <c r="P3120">
        <v>-2</v>
      </c>
      <c r="Q3120" s="28">
        <v>41864.28125</v>
      </c>
      <c r="R3120" s="28">
        <v>41866.425694444442</v>
      </c>
      <c r="S3120" t="s">
        <v>11137</v>
      </c>
      <c r="T3120" s="27">
        <v>41864</v>
      </c>
      <c r="V3120">
        <v>2</v>
      </c>
      <c r="W3120" t="s">
        <v>32</v>
      </c>
      <c r="X3120" t="s">
        <v>359</v>
      </c>
      <c r="Y3120">
        <v>0</v>
      </c>
      <c r="AB3120" t="s">
        <v>237</v>
      </c>
      <c r="AH3120">
        <v>0</v>
      </c>
      <c r="AN3120" t="s">
        <v>238</v>
      </c>
      <c r="AO3120">
        <v>7</v>
      </c>
      <c r="AP3120" t="s">
        <v>246</v>
      </c>
      <c r="AQ3120" s="27">
        <v>41866</v>
      </c>
      <c r="AR3120" t="s">
        <v>240</v>
      </c>
      <c r="AS3120">
        <v>8</v>
      </c>
      <c r="AT3120" t="s">
        <v>269</v>
      </c>
      <c r="AU3120" s="27">
        <v>41866</v>
      </c>
    </row>
    <row r="3121" spans="1:47" x14ac:dyDescent="0.2">
      <c r="A3121">
        <v>3120</v>
      </c>
      <c r="B3121" t="s">
        <v>11138</v>
      </c>
      <c r="C3121" t="s">
        <v>242</v>
      </c>
      <c r="D3121" t="s">
        <v>3704</v>
      </c>
      <c r="E3121" s="27">
        <v>41574</v>
      </c>
      <c r="F3121" t="s">
        <v>233</v>
      </c>
      <c r="G3121" s="27">
        <v>34665</v>
      </c>
      <c r="H3121">
        <v>21</v>
      </c>
      <c r="I3121" t="s">
        <v>259</v>
      </c>
      <c r="J3121" t="s">
        <v>353</v>
      </c>
      <c r="K3121">
        <v>0</v>
      </c>
      <c r="L3121">
        <v>4</v>
      </c>
      <c r="M3121">
        <v>0</v>
      </c>
      <c r="N3121">
        <v>0</v>
      </c>
      <c r="O3121">
        <v>0</v>
      </c>
      <c r="P3121">
        <v>0</v>
      </c>
      <c r="Q3121" s="28">
        <v>41574.109722222223</v>
      </c>
      <c r="R3121" s="28">
        <v>41574.352083333331</v>
      </c>
      <c r="S3121" t="s">
        <v>11139</v>
      </c>
      <c r="T3121" s="27">
        <v>41573</v>
      </c>
      <c r="V3121">
        <v>1</v>
      </c>
      <c r="W3121" t="s">
        <v>32</v>
      </c>
      <c r="X3121" t="s">
        <v>300</v>
      </c>
      <c r="Y3121">
        <v>1</v>
      </c>
      <c r="AA3121" t="s">
        <v>11140</v>
      </c>
      <c r="AB3121" t="s">
        <v>36</v>
      </c>
      <c r="AD3121" s="27">
        <v>41589</v>
      </c>
      <c r="AE3121" t="s">
        <v>412</v>
      </c>
      <c r="AH3121">
        <v>0</v>
      </c>
      <c r="AN3121" t="s">
        <v>238</v>
      </c>
      <c r="AO3121">
        <v>6</v>
      </c>
      <c r="AP3121" t="s">
        <v>246</v>
      </c>
      <c r="AQ3121" s="27">
        <v>41574</v>
      </c>
      <c r="AR3121" t="s">
        <v>240</v>
      </c>
      <c r="AS3121">
        <v>4</v>
      </c>
      <c r="AT3121" t="s">
        <v>239</v>
      </c>
      <c r="AU3121" s="27">
        <v>41574</v>
      </c>
    </row>
    <row r="3122" spans="1:47" x14ac:dyDescent="0.2">
      <c r="A3122">
        <v>3121</v>
      </c>
      <c r="B3122" t="s">
        <v>11141</v>
      </c>
      <c r="C3122" t="s">
        <v>1127</v>
      </c>
      <c r="D3122" t="s">
        <v>6502</v>
      </c>
      <c r="E3122" s="27">
        <v>41766</v>
      </c>
      <c r="F3122" t="s">
        <v>233</v>
      </c>
      <c r="G3122" s="27">
        <v>28756</v>
      </c>
      <c r="H3122">
        <v>37</v>
      </c>
      <c r="I3122" t="s">
        <v>244</v>
      </c>
      <c r="J3122" t="s">
        <v>245</v>
      </c>
      <c r="K3122">
        <v>0</v>
      </c>
      <c r="L3122">
        <v>1</v>
      </c>
      <c r="M3122">
        <v>0</v>
      </c>
      <c r="N3122">
        <v>0</v>
      </c>
      <c r="O3122">
        <v>1</v>
      </c>
      <c r="P3122">
        <v>0</v>
      </c>
      <c r="Q3122" s="28">
        <v>41766.538888888892</v>
      </c>
      <c r="R3122" s="28">
        <v>41767.184027777781</v>
      </c>
      <c r="S3122" t="s">
        <v>11142</v>
      </c>
      <c r="T3122" s="27">
        <v>41765</v>
      </c>
      <c r="V3122">
        <v>1</v>
      </c>
      <c r="W3122" t="s">
        <v>36</v>
      </c>
      <c r="X3122" t="s">
        <v>279</v>
      </c>
      <c r="Y3122">
        <v>0</v>
      </c>
      <c r="AB3122" t="s">
        <v>237</v>
      </c>
      <c r="AH3122">
        <v>0</v>
      </c>
      <c r="AN3122" t="s">
        <v>238</v>
      </c>
      <c r="AO3122">
        <v>1</v>
      </c>
      <c r="AP3122" t="s">
        <v>239</v>
      </c>
      <c r="AQ3122" s="27">
        <v>41766</v>
      </c>
      <c r="AR3122" t="s">
        <v>240</v>
      </c>
      <c r="AS3122">
        <v>1</v>
      </c>
      <c r="AT3122" t="s">
        <v>239</v>
      </c>
      <c r="AU3122" s="27">
        <v>41766</v>
      </c>
    </row>
    <row r="3123" spans="1:47" x14ac:dyDescent="0.2">
      <c r="A3123">
        <v>3122</v>
      </c>
      <c r="B3123" t="s">
        <v>11143</v>
      </c>
      <c r="C3123" t="s">
        <v>817</v>
      </c>
      <c r="D3123" t="s">
        <v>3624</v>
      </c>
      <c r="E3123" s="27">
        <v>41413</v>
      </c>
      <c r="F3123" t="s">
        <v>233</v>
      </c>
      <c r="G3123" s="27">
        <v>25439</v>
      </c>
      <c r="H3123">
        <v>46</v>
      </c>
      <c r="I3123" t="s">
        <v>234</v>
      </c>
      <c r="J3123" t="s">
        <v>245</v>
      </c>
      <c r="K3123">
        <v>0</v>
      </c>
      <c r="L3123">
        <v>4</v>
      </c>
      <c r="M3123">
        <v>0</v>
      </c>
      <c r="N3123">
        <v>1</v>
      </c>
      <c r="O3123">
        <v>2</v>
      </c>
      <c r="P3123">
        <v>-1</v>
      </c>
      <c r="Q3123" s="28">
        <v>41412.181944444441</v>
      </c>
      <c r="R3123" s="28">
        <v>41415.297222222223</v>
      </c>
      <c r="S3123" t="s">
        <v>11144</v>
      </c>
      <c r="T3123" s="27">
        <v>41412</v>
      </c>
      <c r="V3123">
        <v>1</v>
      </c>
      <c r="W3123" t="s">
        <v>36</v>
      </c>
      <c r="X3123" t="s">
        <v>412</v>
      </c>
      <c r="Y3123">
        <v>1</v>
      </c>
      <c r="AA3123" t="s">
        <v>11145</v>
      </c>
      <c r="AB3123" t="s">
        <v>237</v>
      </c>
      <c r="AC3123">
        <v>0</v>
      </c>
      <c r="AD3123" s="27">
        <v>42166</v>
      </c>
      <c r="AE3123" t="s">
        <v>11146</v>
      </c>
      <c r="AF3123" s="27">
        <v>42166</v>
      </c>
      <c r="AG3123" s="27">
        <v>42167</v>
      </c>
      <c r="AH3123">
        <v>0</v>
      </c>
      <c r="AN3123" t="s">
        <v>238</v>
      </c>
      <c r="AO3123">
        <v>1</v>
      </c>
      <c r="AP3123" t="s">
        <v>239</v>
      </c>
      <c r="AQ3123" s="27">
        <v>41413</v>
      </c>
      <c r="AR3123" t="s">
        <v>240</v>
      </c>
      <c r="AS3123">
        <v>4</v>
      </c>
      <c r="AT3123" t="s">
        <v>239</v>
      </c>
      <c r="AU3123" s="27">
        <v>41413</v>
      </c>
    </row>
    <row r="3124" spans="1:47" x14ac:dyDescent="0.2">
      <c r="A3124">
        <v>3123</v>
      </c>
      <c r="B3124" t="s">
        <v>11147</v>
      </c>
      <c r="C3124" t="s">
        <v>11148</v>
      </c>
      <c r="D3124" t="s">
        <v>967</v>
      </c>
      <c r="E3124" s="27">
        <v>41788</v>
      </c>
      <c r="F3124" t="s">
        <v>233</v>
      </c>
      <c r="G3124" s="27">
        <v>34383</v>
      </c>
      <c r="H3124">
        <v>22</v>
      </c>
      <c r="I3124" t="s">
        <v>259</v>
      </c>
      <c r="J3124" t="s">
        <v>250</v>
      </c>
      <c r="K3124">
        <v>0</v>
      </c>
      <c r="L3124">
        <v>7</v>
      </c>
      <c r="M3124">
        <v>0</v>
      </c>
      <c r="N3124">
        <v>0</v>
      </c>
      <c r="O3124">
        <v>0</v>
      </c>
      <c r="P3124">
        <v>-1</v>
      </c>
      <c r="Q3124" s="28">
        <v>41787.299305555556</v>
      </c>
      <c r="R3124" s="28">
        <v>41788.37222222222</v>
      </c>
      <c r="S3124" t="s">
        <v>11149</v>
      </c>
      <c r="T3124" s="27">
        <v>41787</v>
      </c>
      <c r="V3124">
        <v>1</v>
      </c>
      <c r="W3124" t="s">
        <v>32</v>
      </c>
      <c r="X3124" t="s">
        <v>359</v>
      </c>
      <c r="Y3124">
        <v>0</v>
      </c>
      <c r="AB3124" t="s">
        <v>237</v>
      </c>
      <c r="AH3124">
        <v>0</v>
      </c>
      <c r="AN3124" t="s">
        <v>238</v>
      </c>
      <c r="AO3124">
        <v>6</v>
      </c>
      <c r="AP3124" t="s">
        <v>246</v>
      </c>
      <c r="AQ3124" s="27">
        <v>41788</v>
      </c>
      <c r="AR3124" t="s">
        <v>240</v>
      </c>
      <c r="AS3124">
        <v>7</v>
      </c>
      <c r="AT3124" t="s">
        <v>246</v>
      </c>
      <c r="AU3124" s="27">
        <v>41788</v>
      </c>
    </row>
    <row r="3125" spans="1:47" x14ac:dyDescent="0.2">
      <c r="A3125">
        <v>3124</v>
      </c>
      <c r="B3125" t="s">
        <v>11150</v>
      </c>
      <c r="C3125" t="s">
        <v>6554</v>
      </c>
      <c r="D3125" t="s">
        <v>2846</v>
      </c>
      <c r="E3125" s="27">
        <v>41958</v>
      </c>
      <c r="F3125" t="s">
        <v>233</v>
      </c>
      <c r="G3125" s="27">
        <v>31567</v>
      </c>
      <c r="H3125">
        <v>29</v>
      </c>
      <c r="I3125" t="s">
        <v>244</v>
      </c>
      <c r="J3125" t="s">
        <v>250</v>
      </c>
      <c r="K3125">
        <v>3</v>
      </c>
      <c r="L3125">
        <v>9</v>
      </c>
      <c r="M3125">
        <v>0</v>
      </c>
      <c r="N3125">
        <v>1</v>
      </c>
      <c r="O3125">
        <v>4</v>
      </c>
      <c r="P3125">
        <v>-1</v>
      </c>
      <c r="Q3125" s="28">
        <v>41957.350694444445</v>
      </c>
      <c r="R3125" s="28">
        <v>41964.171527777777</v>
      </c>
      <c r="S3125" t="s">
        <v>11151</v>
      </c>
      <c r="T3125" s="27">
        <v>41957</v>
      </c>
      <c r="V3125">
        <v>1</v>
      </c>
      <c r="W3125" t="s">
        <v>32</v>
      </c>
      <c r="X3125" t="s">
        <v>555</v>
      </c>
      <c r="Y3125">
        <v>0</v>
      </c>
      <c r="AB3125" t="s">
        <v>237</v>
      </c>
      <c r="AH3125">
        <v>0</v>
      </c>
      <c r="AN3125" t="s">
        <v>238</v>
      </c>
      <c r="AO3125">
        <v>6</v>
      </c>
      <c r="AP3125" t="s">
        <v>246</v>
      </c>
      <c r="AQ3125" s="27">
        <v>41958</v>
      </c>
      <c r="AR3125" t="s">
        <v>240</v>
      </c>
      <c r="AS3125">
        <v>9</v>
      </c>
      <c r="AT3125" t="s">
        <v>269</v>
      </c>
      <c r="AU3125" s="27">
        <v>41958</v>
      </c>
    </row>
    <row r="3126" spans="1:47" x14ac:dyDescent="0.2">
      <c r="A3126">
        <v>3125</v>
      </c>
      <c r="B3126" t="s">
        <v>11152</v>
      </c>
      <c r="C3126" t="s">
        <v>3072</v>
      </c>
      <c r="D3126" t="s">
        <v>11153</v>
      </c>
      <c r="E3126" s="27">
        <v>41968</v>
      </c>
      <c r="F3126" t="s">
        <v>233</v>
      </c>
      <c r="G3126" s="27">
        <v>31783</v>
      </c>
      <c r="H3126">
        <v>29</v>
      </c>
      <c r="I3126" t="s">
        <v>244</v>
      </c>
      <c r="J3126" t="s">
        <v>245</v>
      </c>
      <c r="K3126">
        <v>0</v>
      </c>
      <c r="L3126">
        <v>2</v>
      </c>
      <c r="M3126">
        <v>0</v>
      </c>
      <c r="N3126">
        <v>0</v>
      </c>
      <c r="O3126">
        <v>0</v>
      </c>
      <c r="P3126">
        <v>-1</v>
      </c>
      <c r="Q3126" s="28">
        <v>41967.49722222222</v>
      </c>
      <c r="R3126" s="28">
        <v>41968.367361111108</v>
      </c>
      <c r="S3126" t="s">
        <v>11154</v>
      </c>
      <c r="T3126" s="27">
        <v>41967</v>
      </c>
      <c r="V3126">
        <v>1</v>
      </c>
      <c r="W3126" t="s">
        <v>32</v>
      </c>
      <c r="X3126" t="s">
        <v>453</v>
      </c>
      <c r="Y3126">
        <v>0</v>
      </c>
      <c r="AB3126" t="s">
        <v>237</v>
      </c>
      <c r="AH3126">
        <v>0</v>
      </c>
      <c r="AN3126" t="s">
        <v>238</v>
      </c>
      <c r="AO3126">
        <v>2</v>
      </c>
      <c r="AP3126" t="s">
        <v>239</v>
      </c>
      <c r="AQ3126" s="27">
        <v>41968</v>
      </c>
      <c r="AR3126" t="s">
        <v>240</v>
      </c>
      <c r="AS3126">
        <v>2</v>
      </c>
      <c r="AT3126" t="s">
        <v>239</v>
      </c>
      <c r="AU3126" s="27">
        <v>41968</v>
      </c>
    </row>
    <row r="3127" spans="1:47" x14ac:dyDescent="0.2">
      <c r="A3127">
        <v>3126</v>
      </c>
      <c r="B3127" t="s">
        <v>11155</v>
      </c>
      <c r="C3127" t="s">
        <v>793</v>
      </c>
      <c r="D3127" t="s">
        <v>11156</v>
      </c>
      <c r="E3127" s="27">
        <v>41845</v>
      </c>
      <c r="F3127" t="s">
        <v>233</v>
      </c>
      <c r="G3127" s="27">
        <v>26886</v>
      </c>
      <c r="H3127">
        <v>42</v>
      </c>
      <c r="I3127" t="s">
        <v>244</v>
      </c>
      <c r="J3127" t="s">
        <v>22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 s="28">
        <v>41845.248611111114</v>
      </c>
      <c r="R3127" s="28">
        <v>41846.419444444444</v>
      </c>
      <c r="S3127" t="s">
        <v>11157</v>
      </c>
      <c r="T3127" s="27">
        <v>41845</v>
      </c>
      <c r="V3127">
        <v>0</v>
      </c>
      <c r="W3127" t="s">
        <v>36</v>
      </c>
      <c r="X3127" t="s">
        <v>279</v>
      </c>
      <c r="Y3127">
        <v>0</v>
      </c>
      <c r="AB3127" t="s">
        <v>237</v>
      </c>
      <c r="AH3127">
        <v>0</v>
      </c>
      <c r="AN3127" t="s">
        <v>238</v>
      </c>
      <c r="AO3127">
        <v>1</v>
      </c>
      <c r="AP3127" t="s">
        <v>239</v>
      </c>
      <c r="AQ3127" s="27">
        <v>41845</v>
      </c>
      <c r="AR3127" t="s">
        <v>240</v>
      </c>
      <c r="AS3127">
        <v>1</v>
      </c>
      <c r="AT3127" t="s">
        <v>239</v>
      </c>
      <c r="AU3127" s="27">
        <v>41845</v>
      </c>
    </row>
    <row r="3128" spans="1:47" x14ac:dyDescent="0.2">
      <c r="A3128">
        <v>3127</v>
      </c>
      <c r="B3128" t="s">
        <v>11158</v>
      </c>
      <c r="C3128" t="s">
        <v>1863</v>
      </c>
      <c r="D3128" t="s">
        <v>11159</v>
      </c>
      <c r="E3128" s="27">
        <v>41758</v>
      </c>
      <c r="F3128" t="s">
        <v>233</v>
      </c>
      <c r="G3128" s="27">
        <v>21310</v>
      </c>
      <c r="H3128">
        <v>57</v>
      </c>
      <c r="I3128" t="s">
        <v>234</v>
      </c>
      <c r="J3128" t="s">
        <v>250</v>
      </c>
      <c r="K3128">
        <v>0</v>
      </c>
      <c r="L3128">
        <v>1</v>
      </c>
      <c r="M3128">
        <v>0</v>
      </c>
      <c r="N3128">
        <v>0</v>
      </c>
      <c r="O3128">
        <v>1</v>
      </c>
      <c r="P3128">
        <v>-55</v>
      </c>
      <c r="Q3128" s="28">
        <v>41703.51458333333</v>
      </c>
      <c r="R3128" s="28">
        <v>41704.195833333331</v>
      </c>
      <c r="S3128" t="s">
        <v>11160</v>
      </c>
      <c r="U3128" s="27">
        <v>41703</v>
      </c>
      <c r="V3128">
        <v>55</v>
      </c>
      <c r="W3128" t="s">
        <v>32</v>
      </c>
      <c r="X3128" t="s">
        <v>274</v>
      </c>
      <c r="Y3128">
        <v>0</v>
      </c>
      <c r="AB3128" t="s">
        <v>237</v>
      </c>
      <c r="AH3128">
        <v>0</v>
      </c>
      <c r="AN3128" t="s">
        <v>238</v>
      </c>
      <c r="AO3128">
        <v>1</v>
      </c>
      <c r="AP3128" t="s">
        <v>239</v>
      </c>
      <c r="AQ3128" s="27">
        <v>41758</v>
      </c>
      <c r="AR3128" t="s">
        <v>240</v>
      </c>
      <c r="AS3128">
        <v>1</v>
      </c>
      <c r="AT3128" t="s">
        <v>239</v>
      </c>
      <c r="AU3128" s="27">
        <v>41758</v>
      </c>
    </row>
    <row r="3129" spans="1:47" x14ac:dyDescent="0.2">
      <c r="A3129">
        <v>3128</v>
      </c>
      <c r="B3129" t="s">
        <v>11161</v>
      </c>
      <c r="C3129" t="s">
        <v>11162</v>
      </c>
      <c r="D3129" t="s">
        <v>11163</v>
      </c>
      <c r="E3129" s="27">
        <v>41933</v>
      </c>
      <c r="F3129" t="s">
        <v>294</v>
      </c>
      <c r="G3129" s="27">
        <v>32349</v>
      </c>
      <c r="H3129">
        <v>27</v>
      </c>
      <c r="I3129" t="s">
        <v>244</v>
      </c>
      <c r="J3129" t="s">
        <v>245</v>
      </c>
      <c r="K3129">
        <v>0</v>
      </c>
      <c r="L3129">
        <v>5</v>
      </c>
      <c r="M3129">
        <v>0</v>
      </c>
      <c r="N3129">
        <v>0</v>
      </c>
      <c r="O3129">
        <v>4</v>
      </c>
      <c r="P3129">
        <v>-262</v>
      </c>
      <c r="Q3129" s="28">
        <v>41671.149305555555</v>
      </c>
      <c r="R3129" s="28">
        <v>41672.152777777781</v>
      </c>
      <c r="S3129" t="s">
        <v>11164</v>
      </c>
      <c r="T3129" s="27">
        <v>41671</v>
      </c>
      <c r="V3129">
        <v>262</v>
      </c>
      <c r="W3129" t="s">
        <v>32</v>
      </c>
      <c r="X3129" t="s">
        <v>261</v>
      </c>
      <c r="Y3129">
        <v>0</v>
      </c>
      <c r="AB3129" t="s">
        <v>237</v>
      </c>
      <c r="AH3129">
        <v>0</v>
      </c>
      <c r="AN3129" t="s">
        <v>238</v>
      </c>
      <c r="AO3129">
        <v>2</v>
      </c>
      <c r="AP3129" t="s">
        <v>239</v>
      </c>
      <c r="AQ3129" s="27">
        <v>41933</v>
      </c>
      <c r="AR3129" t="s">
        <v>240</v>
      </c>
      <c r="AS3129">
        <v>5</v>
      </c>
      <c r="AT3129" t="s">
        <v>246</v>
      </c>
      <c r="AU3129" s="27">
        <v>41933</v>
      </c>
    </row>
    <row r="3130" spans="1:47" x14ac:dyDescent="0.2">
      <c r="A3130">
        <v>3129</v>
      </c>
      <c r="B3130" t="s">
        <v>11165</v>
      </c>
      <c r="C3130" t="s">
        <v>11166</v>
      </c>
      <c r="D3130" t="s">
        <v>664</v>
      </c>
      <c r="E3130" s="27">
        <v>41577</v>
      </c>
      <c r="F3130" t="s">
        <v>233</v>
      </c>
      <c r="G3130" s="27">
        <v>21836</v>
      </c>
      <c r="H3130">
        <v>56</v>
      </c>
      <c r="I3130" t="s">
        <v>234</v>
      </c>
      <c r="J3130" t="s">
        <v>250</v>
      </c>
      <c r="K3130">
        <v>0</v>
      </c>
      <c r="L3130">
        <v>2</v>
      </c>
      <c r="M3130">
        <v>0</v>
      </c>
      <c r="N3130">
        <v>0</v>
      </c>
      <c r="O3130">
        <v>1</v>
      </c>
      <c r="P3130">
        <v>-1</v>
      </c>
      <c r="Q3130" s="28">
        <v>41576.349305555559</v>
      </c>
      <c r="R3130" s="28">
        <v>41577.269444444442</v>
      </c>
      <c r="S3130" t="s">
        <v>11167</v>
      </c>
      <c r="U3130" s="27">
        <v>41576</v>
      </c>
      <c r="V3130">
        <v>1</v>
      </c>
      <c r="W3130" t="s">
        <v>32</v>
      </c>
      <c r="X3130" t="s">
        <v>274</v>
      </c>
      <c r="Y3130">
        <v>0</v>
      </c>
      <c r="AB3130" t="s">
        <v>237</v>
      </c>
      <c r="AH3130">
        <v>0</v>
      </c>
      <c r="AN3130" t="s">
        <v>238</v>
      </c>
      <c r="AO3130">
        <v>1</v>
      </c>
      <c r="AP3130" t="s">
        <v>239</v>
      </c>
      <c r="AQ3130" s="27">
        <v>41577</v>
      </c>
      <c r="AR3130" t="s">
        <v>240</v>
      </c>
      <c r="AS3130">
        <v>2</v>
      </c>
      <c r="AT3130" t="s">
        <v>239</v>
      </c>
      <c r="AU3130" s="27">
        <v>41577</v>
      </c>
    </row>
    <row r="3131" spans="1:47" x14ac:dyDescent="0.2">
      <c r="A3131">
        <v>3130</v>
      </c>
      <c r="B3131" t="s">
        <v>11168</v>
      </c>
      <c r="C3131" t="s">
        <v>11169</v>
      </c>
      <c r="D3131" t="s">
        <v>6828</v>
      </c>
      <c r="E3131" s="27">
        <v>41401</v>
      </c>
      <c r="F3131" t="s">
        <v>233</v>
      </c>
      <c r="G3131" s="27">
        <v>27464</v>
      </c>
      <c r="H3131">
        <v>41</v>
      </c>
      <c r="I3131" t="s">
        <v>244</v>
      </c>
      <c r="J3131" t="s">
        <v>250</v>
      </c>
      <c r="K3131">
        <v>0</v>
      </c>
      <c r="L3131">
        <v>6</v>
      </c>
      <c r="M3131">
        <v>0</v>
      </c>
      <c r="N3131">
        <v>0</v>
      </c>
      <c r="O3131">
        <v>19</v>
      </c>
      <c r="P3131">
        <v>-71</v>
      </c>
      <c r="Q3131" s="28">
        <v>41330.068055555559</v>
      </c>
      <c r="R3131" s="28">
        <v>41392.081944444442</v>
      </c>
      <c r="S3131" t="s">
        <v>11170</v>
      </c>
      <c r="T3131" s="27">
        <v>41330</v>
      </c>
      <c r="V3131">
        <v>71</v>
      </c>
      <c r="W3131" t="s">
        <v>32</v>
      </c>
      <c r="X3131" t="s">
        <v>364</v>
      </c>
      <c r="Y3131">
        <v>1</v>
      </c>
      <c r="AA3131" t="s">
        <v>11171</v>
      </c>
      <c r="AB3131" t="s">
        <v>32</v>
      </c>
      <c r="AD3131" s="27">
        <v>42265</v>
      </c>
      <c r="AE3131" t="s">
        <v>11172</v>
      </c>
      <c r="AH3131">
        <v>0</v>
      </c>
      <c r="AN3131" t="s">
        <v>238</v>
      </c>
      <c r="AO3131">
        <v>3</v>
      </c>
      <c r="AP3131" t="s">
        <v>239</v>
      </c>
      <c r="AQ3131" s="27">
        <v>41401</v>
      </c>
      <c r="AR3131" t="s">
        <v>240</v>
      </c>
      <c r="AS3131">
        <v>6</v>
      </c>
      <c r="AT3131" t="s">
        <v>246</v>
      </c>
      <c r="AU3131" s="27">
        <v>41401</v>
      </c>
    </row>
    <row r="3132" spans="1:47" x14ac:dyDescent="0.2">
      <c r="A3132">
        <v>3131</v>
      </c>
      <c r="B3132" t="s">
        <v>11173</v>
      </c>
      <c r="C3132" t="s">
        <v>3064</v>
      </c>
      <c r="D3132" t="s">
        <v>11174</v>
      </c>
      <c r="E3132" s="27">
        <v>41649</v>
      </c>
      <c r="F3132" t="s">
        <v>233</v>
      </c>
      <c r="G3132" s="27">
        <v>27617</v>
      </c>
      <c r="H3132">
        <v>40</v>
      </c>
      <c r="I3132" t="s">
        <v>244</v>
      </c>
      <c r="J3132" t="s">
        <v>353</v>
      </c>
      <c r="K3132">
        <v>0</v>
      </c>
      <c r="L3132">
        <v>5</v>
      </c>
      <c r="M3132">
        <v>0</v>
      </c>
      <c r="N3132">
        <v>0</v>
      </c>
      <c r="O3132">
        <v>8</v>
      </c>
      <c r="P3132">
        <v>-1</v>
      </c>
      <c r="Q3132" s="28">
        <v>41648.124305555553</v>
      </c>
      <c r="R3132" s="28">
        <v>41648.370138888888</v>
      </c>
      <c r="S3132" t="s">
        <v>11175</v>
      </c>
      <c r="T3132" s="27">
        <v>41648</v>
      </c>
      <c r="V3132">
        <v>1</v>
      </c>
      <c r="W3132" t="s">
        <v>32</v>
      </c>
      <c r="X3132" t="s">
        <v>261</v>
      </c>
      <c r="Y3132">
        <v>1</v>
      </c>
      <c r="AA3132" t="s">
        <v>11176</v>
      </c>
      <c r="AB3132" t="s">
        <v>36</v>
      </c>
      <c r="AC3132">
        <v>1</v>
      </c>
      <c r="AD3132" s="27">
        <v>42247</v>
      </c>
      <c r="AE3132" t="s">
        <v>392</v>
      </c>
      <c r="AF3132" s="27">
        <v>42248</v>
      </c>
      <c r="AG3132" s="27">
        <v>42257</v>
      </c>
      <c r="AH3132">
        <v>0</v>
      </c>
      <c r="AN3132" t="s">
        <v>238</v>
      </c>
      <c r="AO3132">
        <v>2</v>
      </c>
      <c r="AP3132" t="s">
        <v>239</v>
      </c>
      <c r="AQ3132" s="27">
        <v>41649</v>
      </c>
      <c r="AR3132" t="s">
        <v>240</v>
      </c>
      <c r="AS3132">
        <v>5</v>
      </c>
      <c r="AT3132" t="s">
        <v>246</v>
      </c>
      <c r="AU3132" s="27">
        <v>41649</v>
      </c>
    </row>
    <row r="3133" spans="1:47" x14ac:dyDescent="0.2">
      <c r="A3133">
        <v>3132</v>
      </c>
      <c r="B3133" t="s">
        <v>11177</v>
      </c>
      <c r="C3133" t="s">
        <v>1317</v>
      </c>
      <c r="D3133" t="s">
        <v>11178</v>
      </c>
      <c r="E3133" s="27">
        <v>41964</v>
      </c>
      <c r="F3133" t="s">
        <v>233</v>
      </c>
      <c r="G3133" s="27">
        <v>31260</v>
      </c>
      <c r="H3133">
        <v>30</v>
      </c>
      <c r="I3133" t="s">
        <v>244</v>
      </c>
      <c r="J3133" t="s">
        <v>353</v>
      </c>
      <c r="K3133">
        <v>0</v>
      </c>
      <c r="L3133">
        <v>3</v>
      </c>
      <c r="M3133">
        <v>0</v>
      </c>
      <c r="N3133">
        <v>0</v>
      </c>
      <c r="O3133">
        <v>5</v>
      </c>
      <c r="P3133">
        <v>-1</v>
      </c>
      <c r="Q3133" s="28">
        <v>41963.144444444442</v>
      </c>
      <c r="R3133" s="28">
        <v>41965.347222222219</v>
      </c>
      <c r="S3133" t="s">
        <v>11179</v>
      </c>
      <c r="U3133" s="27">
        <v>41963</v>
      </c>
      <c r="V3133">
        <v>1</v>
      </c>
      <c r="W3133" t="s">
        <v>32</v>
      </c>
      <c r="X3133" t="s">
        <v>274</v>
      </c>
      <c r="Y3133">
        <v>1</v>
      </c>
      <c r="AA3133" t="s">
        <v>11180</v>
      </c>
      <c r="AB3133" t="s">
        <v>36</v>
      </c>
      <c r="AD3133" s="27">
        <v>42239</v>
      </c>
      <c r="AE3133" t="s">
        <v>324</v>
      </c>
      <c r="AH3133">
        <v>0</v>
      </c>
      <c r="AN3133" t="s">
        <v>238</v>
      </c>
      <c r="AO3133">
        <v>2</v>
      </c>
      <c r="AP3133" t="s">
        <v>239</v>
      </c>
      <c r="AQ3133" s="27">
        <v>41964</v>
      </c>
      <c r="AR3133" t="s">
        <v>240</v>
      </c>
      <c r="AS3133">
        <v>3</v>
      </c>
      <c r="AT3133" t="s">
        <v>239</v>
      </c>
      <c r="AU3133" s="27">
        <v>41964</v>
      </c>
    </row>
    <row r="3134" spans="1:47" x14ac:dyDescent="0.2">
      <c r="A3134">
        <v>3133</v>
      </c>
      <c r="B3134" t="s">
        <v>11181</v>
      </c>
      <c r="C3134" t="s">
        <v>400</v>
      </c>
      <c r="D3134" t="s">
        <v>11182</v>
      </c>
      <c r="E3134" s="27">
        <v>41768</v>
      </c>
      <c r="F3134" t="s">
        <v>233</v>
      </c>
      <c r="G3134" s="27">
        <v>34544</v>
      </c>
      <c r="H3134">
        <v>21</v>
      </c>
      <c r="I3134" t="s">
        <v>259</v>
      </c>
      <c r="J3134" t="s">
        <v>245</v>
      </c>
      <c r="K3134">
        <v>0</v>
      </c>
      <c r="L3134">
        <v>5</v>
      </c>
      <c r="M3134">
        <v>0</v>
      </c>
      <c r="N3134">
        <v>0</v>
      </c>
      <c r="O3134">
        <v>0</v>
      </c>
      <c r="P3134">
        <v>-1</v>
      </c>
      <c r="Q3134" s="28">
        <v>41767.157638888886</v>
      </c>
      <c r="R3134" s="28">
        <v>41802.222916666666</v>
      </c>
      <c r="S3134" t="s">
        <v>11183</v>
      </c>
      <c r="T3134" s="27">
        <v>41767</v>
      </c>
      <c r="V3134">
        <v>1</v>
      </c>
      <c r="W3134" t="s">
        <v>32</v>
      </c>
      <c r="X3134" t="s">
        <v>359</v>
      </c>
      <c r="Y3134">
        <v>0</v>
      </c>
      <c r="AB3134" t="s">
        <v>237</v>
      </c>
      <c r="AH3134">
        <v>0</v>
      </c>
      <c r="AN3134" t="s">
        <v>238</v>
      </c>
      <c r="AO3134">
        <v>5</v>
      </c>
      <c r="AP3134" t="s">
        <v>246</v>
      </c>
      <c r="AQ3134" s="27">
        <v>41768</v>
      </c>
      <c r="AR3134" t="s">
        <v>240</v>
      </c>
      <c r="AS3134">
        <v>5</v>
      </c>
      <c r="AT3134" t="s">
        <v>246</v>
      </c>
      <c r="AU3134" s="27">
        <v>41768</v>
      </c>
    </row>
    <row r="3135" spans="1:47" x14ac:dyDescent="0.2">
      <c r="A3135">
        <v>3134</v>
      </c>
      <c r="B3135" t="s">
        <v>11184</v>
      </c>
      <c r="C3135" t="s">
        <v>11185</v>
      </c>
      <c r="D3135" t="s">
        <v>11186</v>
      </c>
      <c r="E3135" s="27">
        <v>41670</v>
      </c>
      <c r="F3135" t="s">
        <v>233</v>
      </c>
      <c r="G3135" s="27">
        <v>33668</v>
      </c>
      <c r="H3135">
        <v>24</v>
      </c>
      <c r="I3135" t="s">
        <v>259</v>
      </c>
      <c r="J3135" t="s">
        <v>250</v>
      </c>
      <c r="K3135">
        <v>0</v>
      </c>
      <c r="L3135">
        <v>4</v>
      </c>
      <c r="M3135">
        <v>0</v>
      </c>
      <c r="N3135">
        <v>0</v>
      </c>
      <c r="O3135">
        <v>1</v>
      </c>
      <c r="P3135">
        <v>-1</v>
      </c>
      <c r="Q3135" s="28">
        <v>41669.478472222225</v>
      </c>
      <c r="R3135" s="28">
        <v>41670.342361111114</v>
      </c>
      <c r="S3135" t="s">
        <v>11187</v>
      </c>
      <c r="T3135" s="27">
        <v>41669</v>
      </c>
      <c r="V3135">
        <v>1</v>
      </c>
      <c r="W3135" t="s">
        <v>36</v>
      </c>
      <c r="X3135" t="s">
        <v>279</v>
      </c>
      <c r="Y3135">
        <v>1</v>
      </c>
      <c r="AA3135" t="s">
        <v>11188</v>
      </c>
      <c r="AB3135" t="s">
        <v>36</v>
      </c>
      <c r="AC3135">
        <v>0</v>
      </c>
      <c r="AD3135" s="27">
        <v>41882</v>
      </c>
      <c r="AE3135" t="s">
        <v>279</v>
      </c>
      <c r="AF3135" s="27">
        <v>41882</v>
      </c>
      <c r="AG3135" s="27">
        <v>41883</v>
      </c>
      <c r="AH3135">
        <v>1</v>
      </c>
      <c r="AJ3135" t="s">
        <v>11188</v>
      </c>
      <c r="AK3135" t="s">
        <v>462</v>
      </c>
      <c r="AL3135" s="27">
        <v>41882</v>
      </c>
      <c r="AM3135" t="s">
        <v>279</v>
      </c>
      <c r="AN3135" t="s">
        <v>238</v>
      </c>
      <c r="AO3135">
        <v>6</v>
      </c>
      <c r="AP3135" t="s">
        <v>246</v>
      </c>
      <c r="AQ3135" s="27">
        <v>41670</v>
      </c>
      <c r="AR3135" t="s">
        <v>240</v>
      </c>
      <c r="AS3135">
        <v>4</v>
      </c>
      <c r="AT3135" t="s">
        <v>239</v>
      </c>
      <c r="AU3135" s="27">
        <v>41670</v>
      </c>
    </row>
    <row r="3136" spans="1:47" x14ac:dyDescent="0.2">
      <c r="A3136">
        <v>3135</v>
      </c>
      <c r="B3136" t="s">
        <v>11189</v>
      </c>
      <c r="C3136" t="s">
        <v>8728</v>
      </c>
      <c r="D3136" t="s">
        <v>266</v>
      </c>
      <c r="E3136" s="27">
        <v>41309</v>
      </c>
      <c r="F3136" t="s">
        <v>233</v>
      </c>
      <c r="G3136" s="27">
        <v>33125</v>
      </c>
      <c r="H3136">
        <v>25</v>
      </c>
      <c r="I3136" t="s">
        <v>244</v>
      </c>
      <c r="J3136" t="s">
        <v>250</v>
      </c>
      <c r="K3136">
        <v>0</v>
      </c>
      <c r="L3136">
        <v>8</v>
      </c>
      <c r="M3136">
        <v>0</v>
      </c>
      <c r="N3136">
        <v>1</v>
      </c>
      <c r="O3136">
        <v>7</v>
      </c>
      <c r="P3136">
        <v>507</v>
      </c>
      <c r="Q3136" s="28">
        <v>41816.479861111111</v>
      </c>
      <c r="R3136" s="28">
        <v>41829.251388888886</v>
      </c>
      <c r="S3136" t="s">
        <v>11190</v>
      </c>
      <c r="T3136" s="27">
        <v>41262</v>
      </c>
      <c r="V3136">
        <v>47</v>
      </c>
      <c r="W3136" t="s">
        <v>32</v>
      </c>
      <c r="X3136" t="s">
        <v>3905</v>
      </c>
      <c r="Y3136">
        <v>0</v>
      </c>
      <c r="AB3136" t="s">
        <v>237</v>
      </c>
      <c r="AH3136">
        <v>0</v>
      </c>
      <c r="AN3136" t="s">
        <v>238</v>
      </c>
      <c r="AO3136">
        <v>9</v>
      </c>
      <c r="AP3136" t="s">
        <v>269</v>
      </c>
      <c r="AQ3136" s="27">
        <v>41309</v>
      </c>
      <c r="AR3136" t="s">
        <v>240</v>
      </c>
      <c r="AS3136">
        <v>8</v>
      </c>
      <c r="AT3136" t="s">
        <v>269</v>
      </c>
      <c r="AU3136" s="27">
        <v>41309</v>
      </c>
    </row>
    <row r="3137" spans="1:47" x14ac:dyDescent="0.2">
      <c r="A3137">
        <v>3136</v>
      </c>
      <c r="B3137" t="s">
        <v>11191</v>
      </c>
      <c r="C3137" t="s">
        <v>11192</v>
      </c>
      <c r="D3137" t="s">
        <v>1128</v>
      </c>
      <c r="E3137" s="27">
        <v>41687</v>
      </c>
      <c r="F3137" t="s">
        <v>294</v>
      </c>
      <c r="G3137" s="27">
        <v>30244</v>
      </c>
      <c r="H3137">
        <v>33</v>
      </c>
      <c r="I3137" t="s">
        <v>244</v>
      </c>
      <c r="J3137" t="s">
        <v>245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-1</v>
      </c>
      <c r="Q3137" s="28">
        <v>41686.464583333334</v>
      </c>
      <c r="R3137" s="28">
        <v>41687.072222222225</v>
      </c>
      <c r="S3137" t="s">
        <v>11193</v>
      </c>
      <c r="T3137" s="27">
        <v>41686</v>
      </c>
      <c r="V3137">
        <v>1</v>
      </c>
      <c r="W3137" t="s">
        <v>36</v>
      </c>
      <c r="X3137" t="s">
        <v>279</v>
      </c>
      <c r="Y3137">
        <v>0</v>
      </c>
      <c r="AB3137" t="s">
        <v>237</v>
      </c>
      <c r="AH3137">
        <v>0</v>
      </c>
      <c r="AN3137" t="s">
        <v>238</v>
      </c>
      <c r="AO3137">
        <v>1</v>
      </c>
      <c r="AP3137" t="s">
        <v>239</v>
      </c>
      <c r="AQ3137" s="27">
        <v>41687</v>
      </c>
      <c r="AR3137" t="s">
        <v>240</v>
      </c>
      <c r="AS3137">
        <v>1</v>
      </c>
      <c r="AT3137" t="s">
        <v>239</v>
      </c>
      <c r="AU3137" s="27">
        <v>41687</v>
      </c>
    </row>
    <row r="3138" spans="1:47" x14ac:dyDescent="0.2">
      <c r="A3138">
        <v>3137</v>
      </c>
      <c r="B3138" t="s">
        <v>3025</v>
      </c>
      <c r="C3138" t="s">
        <v>288</v>
      </c>
      <c r="D3138" t="s">
        <v>375</v>
      </c>
      <c r="E3138" s="27">
        <v>41329</v>
      </c>
      <c r="F3138" t="s">
        <v>233</v>
      </c>
      <c r="G3138" s="27">
        <v>24652</v>
      </c>
      <c r="H3138">
        <v>48</v>
      </c>
      <c r="I3138" t="s">
        <v>234</v>
      </c>
      <c r="J3138" t="s">
        <v>245</v>
      </c>
      <c r="K3138">
        <v>0</v>
      </c>
      <c r="L3138">
        <v>8</v>
      </c>
      <c r="M3138">
        <v>0</v>
      </c>
      <c r="N3138">
        <v>0</v>
      </c>
      <c r="O3138">
        <v>2</v>
      </c>
      <c r="P3138">
        <v>-1</v>
      </c>
      <c r="Q3138" s="28">
        <v>41328.099305555559</v>
      </c>
      <c r="R3138" s="28">
        <v>41332.347916666666</v>
      </c>
      <c r="S3138" t="s">
        <v>11194</v>
      </c>
      <c r="U3138" s="27">
        <v>41328</v>
      </c>
      <c r="V3138">
        <v>1</v>
      </c>
      <c r="W3138" t="s">
        <v>36</v>
      </c>
      <c r="X3138" t="s">
        <v>274</v>
      </c>
      <c r="Y3138">
        <v>1</v>
      </c>
      <c r="AA3138" t="s">
        <v>11195</v>
      </c>
      <c r="AB3138" t="s">
        <v>36</v>
      </c>
      <c r="AC3138">
        <v>0</v>
      </c>
      <c r="AD3138" s="27">
        <v>42256</v>
      </c>
      <c r="AE3138" t="s">
        <v>279</v>
      </c>
      <c r="AF3138" s="27">
        <v>42256</v>
      </c>
      <c r="AG3138" s="27">
        <v>42257</v>
      </c>
      <c r="AH3138">
        <v>1</v>
      </c>
      <c r="AJ3138" t="s">
        <v>11195</v>
      </c>
      <c r="AK3138" t="s">
        <v>462</v>
      </c>
      <c r="AL3138" s="27">
        <v>42256</v>
      </c>
      <c r="AM3138" t="s">
        <v>279</v>
      </c>
      <c r="AN3138" t="s">
        <v>238</v>
      </c>
      <c r="AO3138">
        <v>5</v>
      </c>
      <c r="AP3138" t="s">
        <v>246</v>
      </c>
      <c r="AQ3138" s="27">
        <v>41329</v>
      </c>
      <c r="AR3138" t="s">
        <v>240</v>
      </c>
      <c r="AS3138">
        <v>8</v>
      </c>
      <c r="AT3138" t="s">
        <v>269</v>
      </c>
      <c r="AU3138" s="27">
        <v>41329</v>
      </c>
    </row>
    <row r="3139" spans="1:47" x14ac:dyDescent="0.2">
      <c r="A3139">
        <v>3138</v>
      </c>
      <c r="B3139" t="s">
        <v>11196</v>
      </c>
      <c r="C3139" t="s">
        <v>11197</v>
      </c>
      <c r="D3139" t="s">
        <v>575</v>
      </c>
      <c r="E3139" s="27">
        <v>41500</v>
      </c>
      <c r="F3139" t="s">
        <v>233</v>
      </c>
      <c r="G3139" s="27">
        <v>30259</v>
      </c>
      <c r="H3139">
        <v>33</v>
      </c>
      <c r="I3139" t="s">
        <v>244</v>
      </c>
      <c r="J3139" t="s">
        <v>250</v>
      </c>
      <c r="K3139">
        <v>0</v>
      </c>
      <c r="L3139">
        <v>6</v>
      </c>
      <c r="M3139">
        <v>0</v>
      </c>
      <c r="N3139">
        <v>0</v>
      </c>
      <c r="O3139">
        <v>11</v>
      </c>
      <c r="P3139">
        <v>-1</v>
      </c>
      <c r="Q3139" s="28">
        <v>41499.375694444447</v>
      </c>
      <c r="R3139" s="28">
        <v>41544.152777777781</v>
      </c>
      <c r="S3139" t="s">
        <v>11198</v>
      </c>
      <c r="T3139" s="27">
        <v>41499</v>
      </c>
      <c r="V3139">
        <v>1</v>
      </c>
      <c r="W3139" t="s">
        <v>32</v>
      </c>
      <c r="X3139" t="s">
        <v>318</v>
      </c>
      <c r="Y3139">
        <v>1</v>
      </c>
      <c r="AA3139" t="s">
        <v>11199</v>
      </c>
      <c r="AB3139" t="s">
        <v>32</v>
      </c>
      <c r="AC3139">
        <v>1</v>
      </c>
      <c r="AD3139" s="27">
        <v>41944</v>
      </c>
      <c r="AE3139" t="s">
        <v>378</v>
      </c>
      <c r="AF3139" s="27">
        <v>41945</v>
      </c>
      <c r="AG3139" s="27">
        <v>42013</v>
      </c>
      <c r="AH3139">
        <v>0</v>
      </c>
      <c r="AN3139" t="s">
        <v>238</v>
      </c>
      <c r="AO3139">
        <v>2</v>
      </c>
      <c r="AP3139" t="s">
        <v>239</v>
      </c>
      <c r="AQ3139" s="27">
        <v>41500</v>
      </c>
      <c r="AR3139" t="s">
        <v>240</v>
      </c>
      <c r="AS3139">
        <v>6</v>
      </c>
      <c r="AT3139" t="s">
        <v>246</v>
      </c>
      <c r="AU3139" s="27">
        <v>41500</v>
      </c>
    </row>
    <row r="3140" spans="1:47" x14ac:dyDescent="0.2">
      <c r="A3140">
        <v>3139</v>
      </c>
      <c r="B3140" t="s">
        <v>11200</v>
      </c>
      <c r="C3140" t="s">
        <v>1317</v>
      </c>
      <c r="D3140" t="s">
        <v>11201</v>
      </c>
      <c r="E3140" s="27">
        <v>41615</v>
      </c>
      <c r="F3140" t="s">
        <v>233</v>
      </c>
      <c r="G3140" s="27">
        <v>33119</v>
      </c>
      <c r="H3140">
        <v>25</v>
      </c>
      <c r="I3140" t="s">
        <v>244</v>
      </c>
      <c r="J3140" t="s">
        <v>353</v>
      </c>
      <c r="K3140">
        <v>0</v>
      </c>
      <c r="L3140">
        <v>7</v>
      </c>
      <c r="M3140">
        <v>0</v>
      </c>
      <c r="N3140">
        <v>0</v>
      </c>
      <c r="O3140">
        <v>0</v>
      </c>
      <c r="P3140">
        <v>-1</v>
      </c>
      <c r="Q3140" s="28">
        <v>41614.239583333336</v>
      </c>
      <c r="R3140" s="28">
        <v>41615.072222222225</v>
      </c>
      <c r="S3140" t="s">
        <v>11202</v>
      </c>
      <c r="T3140" s="27">
        <v>41614</v>
      </c>
      <c r="V3140">
        <v>1</v>
      </c>
      <c r="W3140" t="s">
        <v>32</v>
      </c>
      <c r="X3140" t="s">
        <v>1051</v>
      </c>
      <c r="Y3140">
        <v>0</v>
      </c>
      <c r="AB3140" t="s">
        <v>237</v>
      </c>
      <c r="AH3140">
        <v>0</v>
      </c>
      <c r="AN3140" t="s">
        <v>238</v>
      </c>
      <c r="AO3140">
        <v>5</v>
      </c>
      <c r="AP3140" t="s">
        <v>246</v>
      </c>
      <c r="AQ3140" s="27">
        <v>41615</v>
      </c>
      <c r="AR3140" t="s">
        <v>240</v>
      </c>
      <c r="AS3140">
        <v>7</v>
      </c>
      <c r="AT3140" t="s">
        <v>246</v>
      </c>
      <c r="AU3140" s="27">
        <v>41615</v>
      </c>
    </row>
    <row r="3141" spans="1:47" x14ac:dyDescent="0.2">
      <c r="A3141">
        <v>3140</v>
      </c>
      <c r="B3141" t="s">
        <v>11203</v>
      </c>
      <c r="C3141" t="s">
        <v>803</v>
      </c>
      <c r="D3141" t="s">
        <v>1376</v>
      </c>
      <c r="E3141" s="27">
        <v>41847</v>
      </c>
      <c r="F3141" t="s">
        <v>233</v>
      </c>
      <c r="G3141" s="27">
        <v>31456</v>
      </c>
      <c r="H3141">
        <v>30</v>
      </c>
      <c r="I3141" t="s">
        <v>244</v>
      </c>
      <c r="J3141" t="s">
        <v>245</v>
      </c>
      <c r="K3141">
        <v>0</v>
      </c>
      <c r="L3141">
        <v>3</v>
      </c>
      <c r="M3141">
        <v>0</v>
      </c>
      <c r="N3141">
        <v>0</v>
      </c>
      <c r="O3141">
        <v>0</v>
      </c>
      <c r="P3141">
        <v>-1</v>
      </c>
      <c r="Q3141" s="28">
        <v>41846.36041666667</v>
      </c>
      <c r="R3141" s="28">
        <v>41847.330555555556</v>
      </c>
      <c r="S3141" t="s">
        <v>11204</v>
      </c>
      <c r="T3141" s="27">
        <v>41846</v>
      </c>
      <c r="V3141">
        <v>1</v>
      </c>
      <c r="W3141" t="s">
        <v>32</v>
      </c>
      <c r="X3141" t="s">
        <v>2668</v>
      </c>
      <c r="Y3141">
        <v>0</v>
      </c>
      <c r="AB3141" t="s">
        <v>237</v>
      </c>
      <c r="AH3141">
        <v>0</v>
      </c>
      <c r="AN3141" t="s">
        <v>238</v>
      </c>
      <c r="AO3141">
        <v>2</v>
      </c>
      <c r="AP3141" t="s">
        <v>239</v>
      </c>
      <c r="AQ3141" s="27">
        <v>41847</v>
      </c>
      <c r="AR3141" t="s">
        <v>240</v>
      </c>
      <c r="AS3141">
        <v>3</v>
      </c>
      <c r="AT3141" t="s">
        <v>239</v>
      </c>
      <c r="AU3141" s="27">
        <v>41847</v>
      </c>
    </row>
    <row r="3142" spans="1:47" x14ac:dyDescent="0.2">
      <c r="A3142">
        <v>3141</v>
      </c>
      <c r="B3142" t="s">
        <v>11205</v>
      </c>
      <c r="C3142" t="s">
        <v>11206</v>
      </c>
      <c r="D3142" t="s">
        <v>11207</v>
      </c>
      <c r="E3142" s="27">
        <v>41984</v>
      </c>
      <c r="F3142" t="s">
        <v>294</v>
      </c>
      <c r="G3142" s="27">
        <v>27488</v>
      </c>
      <c r="H3142">
        <v>41</v>
      </c>
      <c r="I3142" t="s">
        <v>244</v>
      </c>
      <c r="J3142" t="s">
        <v>245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-1</v>
      </c>
      <c r="Q3142" s="28">
        <v>41983.422222222223</v>
      </c>
      <c r="R3142" s="28">
        <v>41985.234027777777</v>
      </c>
      <c r="S3142" t="s">
        <v>11208</v>
      </c>
      <c r="T3142" s="27">
        <v>41983</v>
      </c>
      <c r="V3142">
        <v>1</v>
      </c>
      <c r="W3142" t="s">
        <v>32</v>
      </c>
      <c r="X3142" t="s">
        <v>261</v>
      </c>
      <c r="Y3142">
        <v>0</v>
      </c>
      <c r="AB3142" t="s">
        <v>237</v>
      </c>
      <c r="AH3142">
        <v>0</v>
      </c>
      <c r="AN3142" t="s">
        <v>238</v>
      </c>
      <c r="AO3142">
        <v>1</v>
      </c>
      <c r="AP3142" t="s">
        <v>239</v>
      </c>
      <c r="AQ3142" s="27">
        <v>41984</v>
      </c>
      <c r="AR3142" t="s">
        <v>240</v>
      </c>
      <c r="AS3142">
        <v>1</v>
      </c>
      <c r="AT3142" t="s">
        <v>239</v>
      </c>
      <c r="AU3142" s="27">
        <v>41984</v>
      </c>
    </row>
    <row r="3143" spans="1:47" x14ac:dyDescent="0.2">
      <c r="A3143">
        <v>3142</v>
      </c>
      <c r="B3143" t="s">
        <v>11209</v>
      </c>
      <c r="C3143" t="s">
        <v>4736</v>
      </c>
      <c r="D3143" t="s">
        <v>11210</v>
      </c>
      <c r="E3143" s="27">
        <v>41635</v>
      </c>
      <c r="F3143" t="s">
        <v>233</v>
      </c>
      <c r="G3143" s="27">
        <v>23455</v>
      </c>
      <c r="H3143">
        <v>52</v>
      </c>
      <c r="I3143" t="s">
        <v>234</v>
      </c>
      <c r="J3143" t="s">
        <v>245</v>
      </c>
      <c r="K3143">
        <v>0</v>
      </c>
      <c r="L3143">
        <v>10</v>
      </c>
      <c r="M3143">
        <v>0</v>
      </c>
      <c r="N3143">
        <v>0</v>
      </c>
      <c r="O3143">
        <v>1</v>
      </c>
      <c r="P3143">
        <v>-1</v>
      </c>
      <c r="Q3143" s="28">
        <v>41634.461805555555</v>
      </c>
      <c r="R3143" s="28">
        <v>41667.379861111112</v>
      </c>
      <c r="S3143" t="s">
        <v>11211</v>
      </c>
      <c r="U3143" s="27">
        <v>41635</v>
      </c>
      <c r="V3143">
        <v>0</v>
      </c>
      <c r="W3143" t="s">
        <v>36</v>
      </c>
      <c r="X3143" t="s">
        <v>274</v>
      </c>
      <c r="Y3143">
        <v>0</v>
      </c>
      <c r="AB3143" t="s">
        <v>237</v>
      </c>
      <c r="AH3143">
        <v>0</v>
      </c>
      <c r="AN3143" t="s">
        <v>238</v>
      </c>
      <c r="AO3143">
        <v>4</v>
      </c>
      <c r="AP3143" t="s">
        <v>239</v>
      </c>
      <c r="AQ3143" s="27">
        <v>41635</v>
      </c>
      <c r="AR3143" t="s">
        <v>240</v>
      </c>
      <c r="AS3143">
        <v>10</v>
      </c>
      <c r="AT3143" t="s">
        <v>269</v>
      </c>
      <c r="AU3143" s="27">
        <v>41635</v>
      </c>
    </row>
    <row r="3144" spans="1:47" x14ac:dyDescent="0.2">
      <c r="A3144">
        <v>3143</v>
      </c>
      <c r="B3144" t="s">
        <v>11212</v>
      </c>
      <c r="C3144" t="s">
        <v>1262</v>
      </c>
      <c r="D3144" t="s">
        <v>11213</v>
      </c>
      <c r="E3144" s="27">
        <v>41542</v>
      </c>
      <c r="F3144" t="s">
        <v>233</v>
      </c>
      <c r="G3144" s="27">
        <v>33176</v>
      </c>
      <c r="H3144">
        <v>25</v>
      </c>
      <c r="I3144" t="s">
        <v>244</v>
      </c>
      <c r="J3144" t="s">
        <v>245</v>
      </c>
      <c r="K3144">
        <v>0</v>
      </c>
      <c r="L3144">
        <v>8</v>
      </c>
      <c r="M3144">
        <v>0</v>
      </c>
      <c r="N3144">
        <v>0</v>
      </c>
      <c r="O3144">
        <v>6</v>
      </c>
      <c r="P3144">
        <v>70</v>
      </c>
      <c r="Q3144" s="28">
        <v>41612.362500000003</v>
      </c>
      <c r="R3144" s="28">
        <v>41613.509722222225</v>
      </c>
      <c r="S3144" t="s">
        <v>11214</v>
      </c>
      <c r="T3144" s="27">
        <v>41353</v>
      </c>
      <c r="V3144">
        <v>189</v>
      </c>
      <c r="W3144" t="s">
        <v>32</v>
      </c>
      <c r="X3144" t="s">
        <v>983</v>
      </c>
      <c r="Y3144">
        <v>1</v>
      </c>
      <c r="AA3144" t="s">
        <v>11215</v>
      </c>
      <c r="AB3144" t="s">
        <v>32</v>
      </c>
      <c r="AC3144">
        <v>139</v>
      </c>
      <c r="AD3144" s="27">
        <v>41753</v>
      </c>
      <c r="AE3144" t="s">
        <v>2727</v>
      </c>
      <c r="AF3144" s="27">
        <v>41892</v>
      </c>
      <c r="AG3144" s="27">
        <v>42135</v>
      </c>
      <c r="AH3144">
        <v>0</v>
      </c>
      <c r="AN3144" t="s">
        <v>238</v>
      </c>
      <c r="AO3144">
        <v>5</v>
      </c>
      <c r="AP3144" t="s">
        <v>246</v>
      </c>
      <c r="AQ3144" s="27">
        <v>41542</v>
      </c>
      <c r="AR3144" t="s">
        <v>240</v>
      </c>
      <c r="AS3144">
        <v>8</v>
      </c>
      <c r="AT3144" t="s">
        <v>269</v>
      </c>
      <c r="AU3144" s="27">
        <v>41542</v>
      </c>
    </row>
    <row r="3145" spans="1:47" x14ac:dyDescent="0.2">
      <c r="A3145">
        <v>3144</v>
      </c>
      <c r="B3145" t="s">
        <v>11216</v>
      </c>
      <c r="C3145" t="s">
        <v>3619</v>
      </c>
      <c r="D3145" t="s">
        <v>1339</v>
      </c>
      <c r="E3145" s="27">
        <v>41885</v>
      </c>
      <c r="F3145" t="s">
        <v>233</v>
      </c>
      <c r="G3145" s="27">
        <v>20981</v>
      </c>
      <c r="H3145">
        <v>58</v>
      </c>
      <c r="I3145" t="s">
        <v>234</v>
      </c>
      <c r="J3145" t="s">
        <v>250</v>
      </c>
      <c r="K3145">
        <v>0</v>
      </c>
      <c r="L3145">
        <v>7</v>
      </c>
      <c r="M3145">
        <v>0</v>
      </c>
      <c r="N3145">
        <v>0</v>
      </c>
      <c r="O3145">
        <v>38</v>
      </c>
      <c r="P3145">
        <v>-112</v>
      </c>
      <c r="Q3145" s="28">
        <v>41773.152083333334</v>
      </c>
      <c r="R3145" s="28">
        <v>41860.178472222222</v>
      </c>
      <c r="S3145" t="s">
        <v>11217</v>
      </c>
      <c r="T3145" s="27">
        <v>41773</v>
      </c>
      <c r="V3145">
        <v>112</v>
      </c>
      <c r="W3145" t="s">
        <v>32</v>
      </c>
      <c r="X3145" t="s">
        <v>494</v>
      </c>
      <c r="Y3145">
        <v>1</v>
      </c>
      <c r="AA3145" t="s">
        <v>11218</v>
      </c>
      <c r="AB3145" t="s">
        <v>32</v>
      </c>
      <c r="AC3145">
        <v>0</v>
      </c>
      <c r="AD3145" s="27">
        <v>42102</v>
      </c>
      <c r="AE3145" t="s">
        <v>3031</v>
      </c>
      <c r="AF3145" s="27">
        <v>42102</v>
      </c>
      <c r="AG3145" s="27">
        <v>42179</v>
      </c>
      <c r="AH3145">
        <v>0</v>
      </c>
      <c r="AN3145" t="s">
        <v>238</v>
      </c>
      <c r="AO3145">
        <v>2</v>
      </c>
      <c r="AP3145" t="s">
        <v>239</v>
      </c>
      <c r="AQ3145" s="27">
        <v>41885</v>
      </c>
      <c r="AR3145" t="s">
        <v>240</v>
      </c>
      <c r="AS3145">
        <v>7</v>
      </c>
      <c r="AT3145" t="s">
        <v>246</v>
      </c>
      <c r="AU3145" s="27">
        <v>41885</v>
      </c>
    </row>
    <row r="3146" spans="1:47" x14ac:dyDescent="0.2">
      <c r="A3146">
        <v>3145</v>
      </c>
      <c r="B3146" t="s">
        <v>11219</v>
      </c>
      <c r="C3146" t="s">
        <v>242</v>
      </c>
      <c r="D3146" t="s">
        <v>4204</v>
      </c>
      <c r="E3146" s="27">
        <v>41987</v>
      </c>
      <c r="F3146" t="s">
        <v>233</v>
      </c>
      <c r="G3146" s="27">
        <v>31294</v>
      </c>
      <c r="H3146">
        <v>30</v>
      </c>
      <c r="I3146" t="s">
        <v>244</v>
      </c>
      <c r="J3146" t="s">
        <v>250</v>
      </c>
      <c r="K3146">
        <v>0</v>
      </c>
      <c r="L3146">
        <v>5</v>
      </c>
      <c r="M3146">
        <v>1</v>
      </c>
      <c r="N3146">
        <v>1</v>
      </c>
      <c r="O3146">
        <v>7</v>
      </c>
      <c r="P3146">
        <v>-1</v>
      </c>
      <c r="Q3146" s="28">
        <v>41986.361805555556</v>
      </c>
      <c r="R3146" s="28">
        <v>41987.09375</v>
      </c>
      <c r="S3146" t="s">
        <v>11220</v>
      </c>
      <c r="T3146" s="27">
        <v>41986</v>
      </c>
      <c r="V3146">
        <v>1</v>
      </c>
      <c r="W3146" t="s">
        <v>32</v>
      </c>
      <c r="X3146" t="s">
        <v>11221</v>
      </c>
      <c r="Y3146">
        <v>1</v>
      </c>
      <c r="AA3146" t="s">
        <v>11222</v>
      </c>
      <c r="AB3146" t="s">
        <v>36</v>
      </c>
      <c r="AD3146" s="27">
        <v>42311</v>
      </c>
      <c r="AE3146" t="s">
        <v>1435</v>
      </c>
      <c r="AH3146">
        <v>0</v>
      </c>
      <c r="AN3146" t="s">
        <v>238</v>
      </c>
      <c r="AO3146">
        <v>3</v>
      </c>
      <c r="AP3146" t="s">
        <v>239</v>
      </c>
      <c r="AQ3146" s="27">
        <v>41987</v>
      </c>
      <c r="AR3146" t="s">
        <v>240</v>
      </c>
      <c r="AS3146">
        <v>5</v>
      </c>
      <c r="AT3146" t="s">
        <v>246</v>
      </c>
      <c r="AU3146" s="27">
        <v>41987</v>
      </c>
    </row>
    <row r="3147" spans="1:47" x14ac:dyDescent="0.2">
      <c r="A3147">
        <v>3146</v>
      </c>
      <c r="B3147" t="s">
        <v>11223</v>
      </c>
      <c r="C3147" t="s">
        <v>11224</v>
      </c>
      <c r="D3147" t="s">
        <v>741</v>
      </c>
      <c r="E3147" s="27">
        <v>41854</v>
      </c>
      <c r="F3147" t="s">
        <v>233</v>
      </c>
      <c r="G3147" s="27">
        <v>28874</v>
      </c>
      <c r="H3147">
        <v>37</v>
      </c>
      <c r="I3147" t="s">
        <v>244</v>
      </c>
      <c r="J3147" t="s">
        <v>353</v>
      </c>
      <c r="K3147">
        <v>0</v>
      </c>
      <c r="L3147">
        <v>3</v>
      </c>
      <c r="M3147">
        <v>0</v>
      </c>
      <c r="N3147">
        <v>0</v>
      </c>
      <c r="O3147">
        <v>0</v>
      </c>
      <c r="P3147">
        <v>-1</v>
      </c>
      <c r="Q3147" s="28">
        <v>41853.370833333334</v>
      </c>
      <c r="R3147" s="28">
        <v>41856.203472222223</v>
      </c>
      <c r="S3147" t="s">
        <v>11225</v>
      </c>
      <c r="T3147" s="27">
        <v>41853</v>
      </c>
      <c r="V3147">
        <v>1</v>
      </c>
      <c r="W3147" t="s">
        <v>32</v>
      </c>
      <c r="X3147" t="s">
        <v>2088</v>
      </c>
      <c r="Y3147">
        <v>1</v>
      </c>
      <c r="AA3147" t="s">
        <v>11226</v>
      </c>
      <c r="AB3147" t="s">
        <v>32</v>
      </c>
      <c r="AC3147">
        <v>1</v>
      </c>
      <c r="AD3147" s="27">
        <v>42335</v>
      </c>
      <c r="AE3147" t="s">
        <v>2730</v>
      </c>
      <c r="AF3147" s="27">
        <v>42336</v>
      </c>
      <c r="AG3147" s="27">
        <v>42339</v>
      </c>
      <c r="AH3147">
        <v>1</v>
      </c>
      <c r="AJ3147" t="s">
        <v>11227</v>
      </c>
      <c r="AK3147" t="s">
        <v>462</v>
      </c>
      <c r="AL3147" s="27">
        <v>42335</v>
      </c>
      <c r="AM3147" t="s">
        <v>279</v>
      </c>
      <c r="AN3147" t="s">
        <v>238</v>
      </c>
      <c r="AO3147">
        <v>2</v>
      </c>
      <c r="AP3147" t="s">
        <v>239</v>
      </c>
      <c r="AQ3147" s="27">
        <v>41854</v>
      </c>
      <c r="AR3147" t="s">
        <v>240</v>
      </c>
      <c r="AS3147">
        <v>3</v>
      </c>
      <c r="AT3147" t="s">
        <v>239</v>
      </c>
      <c r="AU3147" s="27">
        <v>41854</v>
      </c>
    </row>
    <row r="3148" spans="1:47" x14ac:dyDescent="0.2">
      <c r="A3148">
        <v>3147</v>
      </c>
      <c r="B3148" t="s">
        <v>11228</v>
      </c>
      <c r="C3148" t="s">
        <v>11229</v>
      </c>
      <c r="D3148" t="s">
        <v>11230</v>
      </c>
      <c r="E3148" s="27">
        <v>41538</v>
      </c>
      <c r="F3148" t="s">
        <v>233</v>
      </c>
      <c r="G3148" s="27">
        <v>33816</v>
      </c>
      <c r="H3148">
        <v>23</v>
      </c>
      <c r="I3148" t="s">
        <v>259</v>
      </c>
      <c r="J3148" t="s">
        <v>250</v>
      </c>
      <c r="K3148">
        <v>0</v>
      </c>
      <c r="L3148">
        <v>6</v>
      </c>
      <c r="M3148">
        <v>0</v>
      </c>
      <c r="N3148">
        <v>0</v>
      </c>
      <c r="O3148">
        <v>2</v>
      </c>
      <c r="P3148">
        <v>-1</v>
      </c>
      <c r="Q3148" s="28">
        <v>41537.42291666667</v>
      </c>
      <c r="R3148" s="28">
        <v>42016.273611111108</v>
      </c>
      <c r="S3148" t="s">
        <v>11231</v>
      </c>
      <c r="T3148" s="27">
        <v>41537</v>
      </c>
      <c r="V3148">
        <v>1</v>
      </c>
      <c r="W3148" t="s">
        <v>32</v>
      </c>
      <c r="X3148" t="s">
        <v>8653</v>
      </c>
      <c r="Y3148">
        <v>0</v>
      </c>
      <c r="AB3148" t="s">
        <v>237</v>
      </c>
      <c r="AH3148">
        <v>0</v>
      </c>
      <c r="AN3148" t="s">
        <v>238</v>
      </c>
      <c r="AO3148">
        <v>6</v>
      </c>
      <c r="AP3148" t="s">
        <v>246</v>
      </c>
      <c r="AQ3148" s="27">
        <v>41538</v>
      </c>
      <c r="AR3148" t="s">
        <v>240</v>
      </c>
      <c r="AS3148">
        <v>6</v>
      </c>
      <c r="AT3148" t="s">
        <v>246</v>
      </c>
      <c r="AU3148" s="27">
        <v>41538</v>
      </c>
    </row>
    <row r="3149" spans="1:47" x14ac:dyDescent="0.2">
      <c r="A3149">
        <v>3148</v>
      </c>
      <c r="B3149" t="s">
        <v>11232</v>
      </c>
      <c r="C3149" t="s">
        <v>3523</v>
      </c>
      <c r="D3149" t="s">
        <v>11233</v>
      </c>
      <c r="E3149" s="27">
        <v>41834</v>
      </c>
      <c r="F3149" t="s">
        <v>233</v>
      </c>
      <c r="G3149" s="27">
        <v>30196</v>
      </c>
      <c r="H3149">
        <v>33</v>
      </c>
      <c r="I3149" t="s">
        <v>244</v>
      </c>
      <c r="J3149" t="s">
        <v>353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-2</v>
      </c>
      <c r="Q3149" s="28">
        <v>41832.300000000003</v>
      </c>
      <c r="R3149" s="28">
        <v>41833.331944444442</v>
      </c>
      <c r="S3149" t="s">
        <v>11234</v>
      </c>
      <c r="T3149" s="27">
        <v>41832</v>
      </c>
      <c r="V3149">
        <v>2</v>
      </c>
      <c r="W3149" t="s">
        <v>36</v>
      </c>
      <c r="X3149" t="s">
        <v>780</v>
      </c>
      <c r="Y3149">
        <v>0</v>
      </c>
      <c r="AB3149" t="s">
        <v>237</v>
      </c>
      <c r="AH3149">
        <v>0</v>
      </c>
      <c r="AN3149" t="s">
        <v>238</v>
      </c>
      <c r="AO3149">
        <v>1</v>
      </c>
      <c r="AP3149" t="s">
        <v>239</v>
      </c>
      <c r="AQ3149" s="27">
        <v>41834</v>
      </c>
      <c r="AR3149" t="s">
        <v>240</v>
      </c>
      <c r="AS3149">
        <v>1</v>
      </c>
      <c r="AT3149" t="s">
        <v>239</v>
      </c>
      <c r="AU3149" s="27">
        <v>41834</v>
      </c>
    </row>
    <row r="3150" spans="1:47" x14ac:dyDescent="0.2">
      <c r="A3150">
        <v>3149</v>
      </c>
      <c r="B3150" t="s">
        <v>11235</v>
      </c>
      <c r="C3150" t="s">
        <v>11236</v>
      </c>
      <c r="D3150" t="s">
        <v>8353</v>
      </c>
      <c r="E3150" s="27">
        <v>41790</v>
      </c>
      <c r="F3150" t="s">
        <v>294</v>
      </c>
      <c r="G3150" s="27">
        <v>33150</v>
      </c>
      <c r="H3150">
        <v>25</v>
      </c>
      <c r="I3150" t="s">
        <v>244</v>
      </c>
      <c r="J3150" t="s">
        <v>250</v>
      </c>
      <c r="K3150">
        <v>0</v>
      </c>
      <c r="L3150">
        <v>4</v>
      </c>
      <c r="M3150">
        <v>0</v>
      </c>
      <c r="N3150">
        <v>0</v>
      </c>
      <c r="O3150">
        <v>0</v>
      </c>
      <c r="P3150">
        <v>-1</v>
      </c>
      <c r="Q3150" s="28">
        <v>41789.399305555555</v>
      </c>
      <c r="R3150" s="28">
        <v>41791.09375</v>
      </c>
      <c r="S3150" t="s">
        <v>11237</v>
      </c>
      <c r="T3150" s="27">
        <v>41789</v>
      </c>
      <c r="V3150">
        <v>1</v>
      </c>
      <c r="W3150" t="s">
        <v>32</v>
      </c>
      <c r="X3150" t="s">
        <v>359</v>
      </c>
      <c r="Y3150">
        <v>0</v>
      </c>
      <c r="AB3150" t="s">
        <v>237</v>
      </c>
      <c r="AH3150">
        <v>0</v>
      </c>
      <c r="AN3150" t="s">
        <v>238</v>
      </c>
      <c r="AO3150">
        <v>3</v>
      </c>
      <c r="AP3150" t="s">
        <v>239</v>
      </c>
      <c r="AQ3150" s="27">
        <v>41790</v>
      </c>
      <c r="AR3150" t="s">
        <v>240</v>
      </c>
      <c r="AS3150">
        <v>4</v>
      </c>
      <c r="AT3150" t="s">
        <v>239</v>
      </c>
      <c r="AU3150" s="27">
        <v>41790</v>
      </c>
    </row>
    <row r="3151" spans="1:47" x14ac:dyDescent="0.2">
      <c r="A3151">
        <v>3150</v>
      </c>
      <c r="B3151" t="s">
        <v>11238</v>
      </c>
      <c r="C3151" t="s">
        <v>1539</v>
      </c>
      <c r="D3151" t="s">
        <v>11239</v>
      </c>
      <c r="E3151" s="27">
        <v>41871</v>
      </c>
      <c r="F3151" t="s">
        <v>233</v>
      </c>
      <c r="G3151" s="27">
        <v>33141</v>
      </c>
      <c r="H3151">
        <v>25</v>
      </c>
      <c r="I3151" t="s">
        <v>244</v>
      </c>
      <c r="J3151" t="s">
        <v>250</v>
      </c>
      <c r="K3151">
        <v>0</v>
      </c>
      <c r="L3151">
        <v>4</v>
      </c>
      <c r="M3151">
        <v>0</v>
      </c>
      <c r="N3151">
        <v>0</v>
      </c>
      <c r="O3151">
        <v>2</v>
      </c>
      <c r="P3151">
        <v>-1</v>
      </c>
      <c r="Q3151" s="28">
        <v>41870.430555555555</v>
      </c>
      <c r="R3151" s="28">
        <v>41872.125694444447</v>
      </c>
      <c r="S3151" t="s">
        <v>11240</v>
      </c>
      <c r="T3151" s="27">
        <v>41870</v>
      </c>
      <c r="V3151">
        <v>1</v>
      </c>
      <c r="W3151" t="s">
        <v>32</v>
      </c>
      <c r="X3151" t="s">
        <v>11241</v>
      </c>
      <c r="Y3151">
        <v>0</v>
      </c>
      <c r="AB3151" t="s">
        <v>237</v>
      </c>
      <c r="AH3151">
        <v>0</v>
      </c>
      <c r="AN3151" t="s">
        <v>238</v>
      </c>
      <c r="AO3151">
        <v>5</v>
      </c>
      <c r="AP3151" t="s">
        <v>246</v>
      </c>
      <c r="AQ3151" s="27">
        <v>41871</v>
      </c>
      <c r="AR3151" t="s">
        <v>240</v>
      </c>
      <c r="AS3151">
        <v>4</v>
      </c>
      <c r="AT3151" t="s">
        <v>239</v>
      </c>
      <c r="AU3151" s="27">
        <v>41871</v>
      </c>
    </row>
    <row r="3152" spans="1:47" x14ac:dyDescent="0.2">
      <c r="A3152">
        <v>3151</v>
      </c>
      <c r="B3152" t="s">
        <v>11242</v>
      </c>
      <c r="C3152" t="s">
        <v>990</v>
      </c>
      <c r="D3152" t="s">
        <v>11243</v>
      </c>
      <c r="E3152" s="27">
        <v>41789</v>
      </c>
      <c r="F3152" t="s">
        <v>233</v>
      </c>
      <c r="G3152" s="27">
        <v>29874</v>
      </c>
      <c r="H3152">
        <v>34</v>
      </c>
      <c r="I3152" t="s">
        <v>244</v>
      </c>
      <c r="J3152" t="s">
        <v>353</v>
      </c>
      <c r="K3152">
        <v>0</v>
      </c>
      <c r="L3152">
        <v>9</v>
      </c>
      <c r="M3152">
        <v>0</v>
      </c>
      <c r="N3152">
        <v>0</v>
      </c>
      <c r="O3152">
        <v>9</v>
      </c>
      <c r="P3152">
        <v>-75</v>
      </c>
      <c r="Q3152" s="28">
        <v>41714.393750000003</v>
      </c>
      <c r="R3152" s="28">
        <v>41788.280555555553</v>
      </c>
      <c r="S3152" t="s">
        <v>11244</v>
      </c>
      <c r="T3152" s="27">
        <v>41714</v>
      </c>
      <c r="V3152">
        <v>75</v>
      </c>
      <c r="W3152" t="s">
        <v>32</v>
      </c>
      <c r="X3152" t="s">
        <v>459</v>
      </c>
      <c r="Y3152">
        <v>0</v>
      </c>
      <c r="AB3152" t="s">
        <v>237</v>
      </c>
      <c r="AH3152">
        <v>0</v>
      </c>
      <c r="AN3152" t="s">
        <v>238</v>
      </c>
      <c r="AO3152">
        <v>7</v>
      </c>
      <c r="AP3152" t="s">
        <v>246</v>
      </c>
      <c r="AQ3152" s="27">
        <v>41789</v>
      </c>
      <c r="AR3152" t="s">
        <v>240</v>
      </c>
      <c r="AS3152">
        <v>9</v>
      </c>
      <c r="AT3152" t="s">
        <v>269</v>
      </c>
      <c r="AU3152" s="27">
        <v>41789</v>
      </c>
    </row>
    <row r="3153" spans="1:47" x14ac:dyDescent="0.2">
      <c r="A3153">
        <v>3152</v>
      </c>
      <c r="B3153" t="s">
        <v>11245</v>
      </c>
      <c r="C3153" t="s">
        <v>4416</v>
      </c>
      <c r="D3153" t="s">
        <v>957</v>
      </c>
      <c r="E3153" s="27">
        <v>41619</v>
      </c>
      <c r="F3153" t="s">
        <v>294</v>
      </c>
      <c r="G3153" s="27">
        <v>26658</v>
      </c>
      <c r="H3153">
        <v>43</v>
      </c>
      <c r="I3153" t="s">
        <v>244</v>
      </c>
      <c r="J3153" t="s">
        <v>245</v>
      </c>
      <c r="K3153">
        <v>0</v>
      </c>
      <c r="L3153">
        <v>8</v>
      </c>
      <c r="M3153">
        <v>0</v>
      </c>
      <c r="N3153">
        <v>0</v>
      </c>
      <c r="O3153">
        <v>7</v>
      </c>
      <c r="P3153">
        <v>-21</v>
      </c>
      <c r="Q3153" s="28">
        <v>41598.390277777777</v>
      </c>
      <c r="R3153" s="28">
        <v>41607.056250000001</v>
      </c>
      <c r="S3153" t="s">
        <v>11246</v>
      </c>
      <c r="T3153" s="27">
        <v>41598</v>
      </c>
      <c r="V3153">
        <v>21</v>
      </c>
      <c r="W3153" t="s">
        <v>32</v>
      </c>
      <c r="X3153" t="s">
        <v>583</v>
      </c>
      <c r="Y3153">
        <v>0</v>
      </c>
      <c r="AB3153" t="s">
        <v>237</v>
      </c>
      <c r="AH3153">
        <v>0</v>
      </c>
      <c r="AN3153" t="s">
        <v>238</v>
      </c>
      <c r="AO3153">
        <v>4</v>
      </c>
      <c r="AP3153" t="s">
        <v>239</v>
      </c>
      <c r="AQ3153" s="27">
        <v>41619</v>
      </c>
      <c r="AR3153" t="s">
        <v>240</v>
      </c>
      <c r="AS3153">
        <v>8</v>
      </c>
      <c r="AT3153" t="s">
        <v>269</v>
      </c>
      <c r="AU3153" s="27">
        <v>41619</v>
      </c>
    </row>
    <row r="3154" spans="1:47" x14ac:dyDescent="0.2">
      <c r="A3154">
        <v>3153</v>
      </c>
      <c r="B3154" t="s">
        <v>11247</v>
      </c>
      <c r="C3154" t="s">
        <v>2871</v>
      </c>
      <c r="D3154" t="s">
        <v>11248</v>
      </c>
      <c r="E3154" s="27">
        <v>41386</v>
      </c>
      <c r="F3154" t="s">
        <v>233</v>
      </c>
      <c r="G3154" s="27">
        <v>30488</v>
      </c>
      <c r="H3154">
        <v>32</v>
      </c>
      <c r="I3154" t="s">
        <v>244</v>
      </c>
      <c r="J3154" t="s">
        <v>245</v>
      </c>
      <c r="K3154">
        <v>0</v>
      </c>
      <c r="L3154">
        <v>3</v>
      </c>
      <c r="M3154">
        <v>0</v>
      </c>
      <c r="N3154">
        <v>0</v>
      </c>
      <c r="O3154">
        <v>0</v>
      </c>
      <c r="P3154">
        <v>0</v>
      </c>
      <c r="Q3154" s="28">
        <v>41386.091666666667</v>
      </c>
      <c r="R3154" s="28">
        <v>41387.150694444441</v>
      </c>
      <c r="S3154" t="s">
        <v>11249</v>
      </c>
      <c r="T3154" s="27">
        <v>41385</v>
      </c>
      <c r="V3154">
        <v>1</v>
      </c>
      <c r="W3154" t="s">
        <v>32</v>
      </c>
      <c r="X3154" t="s">
        <v>364</v>
      </c>
      <c r="Y3154">
        <v>0</v>
      </c>
      <c r="AB3154" t="s">
        <v>237</v>
      </c>
      <c r="AH3154">
        <v>0</v>
      </c>
      <c r="AN3154" t="s">
        <v>238</v>
      </c>
      <c r="AO3154">
        <v>2</v>
      </c>
      <c r="AP3154" t="s">
        <v>239</v>
      </c>
      <c r="AQ3154" s="27">
        <v>41386</v>
      </c>
      <c r="AR3154" t="s">
        <v>240</v>
      </c>
      <c r="AS3154">
        <v>3</v>
      </c>
      <c r="AT3154" t="s">
        <v>239</v>
      </c>
      <c r="AU3154" s="27">
        <v>41386</v>
      </c>
    </row>
    <row r="3155" spans="1:47" x14ac:dyDescent="0.2">
      <c r="A3155">
        <v>3154</v>
      </c>
      <c r="B3155" t="s">
        <v>11250</v>
      </c>
      <c r="C3155" t="s">
        <v>11251</v>
      </c>
      <c r="D3155" t="s">
        <v>4638</v>
      </c>
      <c r="E3155" s="27">
        <v>41531</v>
      </c>
      <c r="F3155" t="s">
        <v>233</v>
      </c>
      <c r="G3155" s="27">
        <v>30182</v>
      </c>
      <c r="H3155">
        <v>33</v>
      </c>
      <c r="I3155" t="s">
        <v>244</v>
      </c>
      <c r="J3155" t="s">
        <v>22</v>
      </c>
      <c r="K3155">
        <v>0</v>
      </c>
      <c r="L3155">
        <v>7</v>
      </c>
      <c r="M3155">
        <v>0</v>
      </c>
      <c r="N3155">
        <v>0</v>
      </c>
      <c r="O3155">
        <v>3</v>
      </c>
      <c r="P3155">
        <v>-1</v>
      </c>
      <c r="Q3155" s="28">
        <v>41530.388194444444</v>
      </c>
      <c r="R3155" s="28">
        <v>41531.30972222222</v>
      </c>
      <c r="S3155" t="s">
        <v>11252</v>
      </c>
      <c r="U3155" s="27">
        <v>41530</v>
      </c>
      <c r="V3155">
        <v>1</v>
      </c>
      <c r="W3155" t="s">
        <v>32</v>
      </c>
      <c r="X3155" t="s">
        <v>274</v>
      </c>
      <c r="Y3155">
        <v>0</v>
      </c>
      <c r="AB3155" t="s">
        <v>237</v>
      </c>
      <c r="AH3155">
        <v>0</v>
      </c>
      <c r="AN3155" t="s">
        <v>238</v>
      </c>
      <c r="AO3155">
        <v>2</v>
      </c>
      <c r="AP3155" t="s">
        <v>239</v>
      </c>
      <c r="AQ3155" s="27">
        <v>41531</v>
      </c>
      <c r="AR3155" t="s">
        <v>240</v>
      </c>
      <c r="AS3155">
        <v>7</v>
      </c>
      <c r="AT3155" t="s">
        <v>246</v>
      </c>
      <c r="AU3155" s="27">
        <v>41531</v>
      </c>
    </row>
    <row r="3156" spans="1:47" x14ac:dyDescent="0.2">
      <c r="A3156">
        <v>3155</v>
      </c>
      <c r="B3156" t="s">
        <v>11253</v>
      </c>
      <c r="C3156" t="s">
        <v>11254</v>
      </c>
      <c r="D3156" t="s">
        <v>11255</v>
      </c>
      <c r="E3156" s="27">
        <v>41912</v>
      </c>
      <c r="F3156" t="s">
        <v>233</v>
      </c>
      <c r="G3156" s="27">
        <v>28029</v>
      </c>
      <c r="H3156">
        <v>39</v>
      </c>
      <c r="I3156" t="s">
        <v>244</v>
      </c>
      <c r="J3156" t="s">
        <v>22</v>
      </c>
      <c r="K3156">
        <v>0</v>
      </c>
      <c r="L3156">
        <v>2</v>
      </c>
      <c r="M3156">
        <v>1</v>
      </c>
      <c r="N3156">
        <v>0</v>
      </c>
      <c r="O3156">
        <v>4</v>
      </c>
      <c r="P3156">
        <v>-30</v>
      </c>
      <c r="Q3156" s="28">
        <v>41882.056250000001</v>
      </c>
      <c r="R3156" s="28">
        <v>41882.07708333333</v>
      </c>
      <c r="S3156" t="s">
        <v>11256</v>
      </c>
      <c r="T3156" s="27">
        <v>41881</v>
      </c>
      <c r="V3156">
        <v>31</v>
      </c>
      <c r="W3156" t="s">
        <v>32</v>
      </c>
      <c r="X3156" t="s">
        <v>402</v>
      </c>
      <c r="Y3156">
        <v>1</v>
      </c>
      <c r="AA3156" t="s">
        <v>11257</v>
      </c>
      <c r="AB3156" t="s">
        <v>36</v>
      </c>
      <c r="AC3156">
        <v>0</v>
      </c>
      <c r="AD3156" s="27">
        <v>42024</v>
      </c>
      <c r="AE3156" t="s">
        <v>626</v>
      </c>
      <c r="AF3156" s="27">
        <v>42024</v>
      </c>
      <c r="AG3156" s="27">
        <v>42030</v>
      </c>
      <c r="AH3156">
        <v>0</v>
      </c>
      <c r="AN3156" t="s">
        <v>238</v>
      </c>
      <c r="AO3156">
        <v>1</v>
      </c>
      <c r="AP3156" t="s">
        <v>239</v>
      </c>
      <c r="AQ3156" s="27">
        <v>41912</v>
      </c>
      <c r="AR3156" t="s">
        <v>240</v>
      </c>
      <c r="AS3156">
        <v>2</v>
      </c>
      <c r="AT3156" t="s">
        <v>239</v>
      </c>
      <c r="AU3156" s="27">
        <v>41912</v>
      </c>
    </row>
    <row r="3157" spans="1:47" x14ac:dyDescent="0.2">
      <c r="A3157">
        <v>3156</v>
      </c>
      <c r="B3157" t="s">
        <v>11258</v>
      </c>
      <c r="C3157" t="s">
        <v>242</v>
      </c>
      <c r="D3157" t="s">
        <v>11259</v>
      </c>
      <c r="E3157" s="27">
        <v>41551</v>
      </c>
      <c r="F3157" t="s">
        <v>233</v>
      </c>
      <c r="G3157" s="27">
        <v>24395</v>
      </c>
      <c r="H3157">
        <v>49</v>
      </c>
      <c r="I3157" t="s">
        <v>234</v>
      </c>
      <c r="J3157" t="s">
        <v>245</v>
      </c>
      <c r="K3157">
        <v>0</v>
      </c>
      <c r="L3157">
        <v>1</v>
      </c>
      <c r="M3157">
        <v>0</v>
      </c>
      <c r="N3157">
        <v>0</v>
      </c>
      <c r="O3157">
        <v>4</v>
      </c>
      <c r="P3157">
        <v>-11</v>
      </c>
      <c r="Q3157" s="28">
        <v>41540.449999999997</v>
      </c>
      <c r="R3157" s="28">
        <v>41546.109027777777</v>
      </c>
      <c r="S3157" t="s">
        <v>11260</v>
      </c>
      <c r="T3157" s="27">
        <v>41535</v>
      </c>
      <c r="V3157">
        <v>16</v>
      </c>
      <c r="W3157" t="s">
        <v>32</v>
      </c>
      <c r="X3157" t="s">
        <v>236</v>
      </c>
      <c r="Y3157">
        <v>0</v>
      </c>
      <c r="AB3157" t="s">
        <v>237</v>
      </c>
      <c r="AH3157">
        <v>0</v>
      </c>
      <c r="AN3157" t="s">
        <v>238</v>
      </c>
      <c r="AO3157">
        <v>2</v>
      </c>
      <c r="AP3157" t="s">
        <v>239</v>
      </c>
      <c r="AQ3157" s="27">
        <v>41551</v>
      </c>
      <c r="AR3157" t="s">
        <v>240</v>
      </c>
      <c r="AS3157">
        <v>1</v>
      </c>
      <c r="AT3157" t="s">
        <v>239</v>
      </c>
      <c r="AU3157" s="27">
        <v>41551</v>
      </c>
    </row>
    <row r="3158" spans="1:47" x14ac:dyDescent="0.2">
      <c r="A3158">
        <v>3157</v>
      </c>
      <c r="B3158" t="s">
        <v>11261</v>
      </c>
      <c r="C3158" t="s">
        <v>11262</v>
      </c>
      <c r="D3158" t="s">
        <v>11263</v>
      </c>
      <c r="E3158" s="27">
        <v>41289</v>
      </c>
      <c r="F3158" t="s">
        <v>233</v>
      </c>
      <c r="G3158" s="27">
        <v>33349</v>
      </c>
      <c r="H3158">
        <v>24</v>
      </c>
      <c r="I3158" t="s">
        <v>259</v>
      </c>
      <c r="J3158" t="s">
        <v>245</v>
      </c>
      <c r="K3158">
        <v>0</v>
      </c>
      <c r="L3158">
        <v>4</v>
      </c>
      <c r="M3158">
        <v>0</v>
      </c>
      <c r="N3158">
        <v>0</v>
      </c>
      <c r="O3158">
        <v>0</v>
      </c>
      <c r="P3158">
        <v>-1</v>
      </c>
      <c r="Q3158" s="28">
        <v>41288.511111111111</v>
      </c>
      <c r="R3158" s="28">
        <v>41307.106944444444</v>
      </c>
      <c r="S3158" t="s">
        <v>11264</v>
      </c>
      <c r="T3158" s="27">
        <v>41288</v>
      </c>
      <c r="V3158">
        <v>1</v>
      </c>
      <c r="W3158" t="s">
        <v>32</v>
      </c>
      <c r="X3158" t="s">
        <v>6431</v>
      </c>
      <c r="Y3158">
        <v>0</v>
      </c>
      <c r="AB3158" t="s">
        <v>237</v>
      </c>
      <c r="AH3158">
        <v>0</v>
      </c>
      <c r="AN3158" t="s">
        <v>238</v>
      </c>
      <c r="AO3158">
        <v>5</v>
      </c>
      <c r="AP3158" t="s">
        <v>246</v>
      </c>
      <c r="AQ3158" s="27">
        <v>41289</v>
      </c>
      <c r="AR3158" t="s">
        <v>240</v>
      </c>
      <c r="AS3158">
        <v>4</v>
      </c>
      <c r="AT3158" t="s">
        <v>239</v>
      </c>
      <c r="AU3158" s="27">
        <v>41289</v>
      </c>
    </row>
    <row r="3159" spans="1:47" x14ac:dyDescent="0.2">
      <c r="A3159">
        <v>3158</v>
      </c>
      <c r="B3159" t="s">
        <v>11265</v>
      </c>
      <c r="C3159" t="s">
        <v>11266</v>
      </c>
      <c r="D3159" t="s">
        <v>11267</v>
      </c>
      <c r="E3159" s="27">
        <v>41353</v>
      </c>
      <c r="F3159" t="s">
        <v>233</v>
      </c>
      <c r="G3159" s="27">
        <v>32902</v>
      </c>
      <c r="H3159">
        <v>26</v>
      </c>
      <c r="I3159" t="s">
        <v>244</v>
      </c>
      <c r="J3159" t="s">
        <v>250</v>
      </c>
      <c r="K3159">
        <v>0</v>
      </c>
      <c r="L3159">
        <v>9</v>
      </c>
      <c r="M3159">
        <v>0</v>
      </c>
      <c r="N3159">
        <v>0</v>
      </c>
      <c r="O3159">
        <v>1</v>
      </c>
      <c r="P3159">
        <v>0</v>
      </c>
      <c r="Q3159" s="28">
        <v>41353.521527777775</v>
      </c>
      <c r="R3159" s="28">
        <v>41353.349305555559</v>
      </c>
      <c r="S3159" t="s">
        <v>11268</v>
      </c>
      <c r="T3159" s="27">
        <v>41352</v>
      </c>
      <c r="V3159">
        <v>1</v>
      </c>
      <c r="W3159" t="s">
        <v>32</v>
      </c>
      <c r="X3159" t="s">
        <v>343</v>
      </c>
      <c r="Y3159">
        <v>0</v>
      </c>
      <c r="AB3159" t="s">
        <v>237</v>
      </c>
      <c r="AH3159">
        <v>0</v>
      </c>
      <c r="AN3159" t="s">
        <v>238</v>
      </c>
      <c r="AO3159">
        <v>8</v>
      </c>
      <c r="AP3159" t="s">
        <v>269</v>
      </c>
      <c r="AQ3159" s="27">
        <v>41353</v>
      </c>
      <c r="AR3159" t="s">
        <v>240</v>
      </c>
      <c r="AS3159">
        <v>9</v>
      </c>
      <c r="AT3159" t="s">
        <v>269</v>
      </c>
      <c r="AU3159" s="27">
        <v>41353</v>
      </c>
    </row>
    <row r="3160" spans="1:47" x14ac:dyDescent="0.2">
      <c r="A3160">
        <v>3159</v>
      </c>
      <c r="B3160" t="s">
        <v>11269</v>
      </c>
      <c r="C3160" t="s">
        <v>693</v>
      </c>
      <c r="D3160" t="s">
        <v>11270</v>
      </c>
      <c r="E3160" s="27">
        <v>41631</v>
      </c>
      <c r="F3160" t="s">
        <v>233</v>
      </c>
      <c r="G3160" s="27">
        <v>27070</v>
      </c>
      <c r="H3160">
        <v>42</v>
      </c>
      <c r="I3160" t="s">
        <v>244</v>
      </c>
      <c r="J3160" t="s">
        <v>245</v>
      </c>
      <c r="K3160">
        <v>0</v>
      </c>
      <c r="L3160">
        <v>2</v>
      </c>
      <c r="M3160">
        <v>0</v>
      </c>
      <c r="N3160">
        <v>0</v>
      </c>
      <c r="O3160">
        <v>0</v>
      </c>
      <c r="P3160">
        <v>-1</v>
      </c>
      <c r="Q3160" s="28">
        <v>41630.463194444441</v>
      </c>
      <c r="R3160" s="28">
        <v>41632.272916666669</v>
      </c>
      <c r="S3160" t="s">
        <v>11271</v>
      </c>
      <c r="T3160" s="27">
        <v>41630</v>
      </c>
      <c r="V3160">
        <v>1</v>
      </c>
      <c r="W3160" t="s">
        <v>32</v>
      </c>
      <c r="X3160" t="s">
        <v>313</v>
      </c>
      <c r="Y3160">
        <v>0</v>
      </c>
      <c r="AB3160" t="s">
        <v>237</v>
      </c>
      <c r="AH3160">
        <v>0</v>
      </c>
      <c r="AN3160" t="s">
        <v>238</v>
      </c>
      <c r="AO3160">
        <v>1</v>
      </c>
      <c r="AP3160" t="s">
        <v>239</v>
      </c>
      <c r="AQ3160" s="27">
        <v>41631</v>
      </c>
      <c r="AR3160" t="s">
        <v>240</v>
      </c>
      <c r="AS3160">
        <v>2</v>
      </c>
      <c r="AT3160" t="s">
        <v>239</v>
      </c>
      <c r="AU3160" s="27">
        <v>41631</v>
      </c>
    </row>
    <row r="3161" spans="1:47" x14ac:dyDescent="0.2">
      <c r="A3161">
        <v>3160</v>
      </c>
      <c r="B3161" t="s">
        <v>11272</v>
      </c>
      <c r="C3161" t="s">
        <v>1387</v>
      </c>
      <c r="D3161" t="s">
        <v>689</v>
      </c>
      <c r="E3161" s="27">
        <v>41370</v>
      </c>
      <c r="F3161" t="s">
        <v>233</v>
      </c>
      <c r="G3161" s="27">
        <v>34397</v>
      </c>
      <c r="H3161">
        <v>22</v>
      </c>
      <c r="I3161" t="s">
        <v>259</v>
      </c>
      <c r="J3161" t="s">
        <v>250</v>
      </c>
      <c r="K3161">
        <v>0</v>
      </c>
      <c r="L3161">
        <v>6</v>
      </c>
      <c r="M3161">
        <v>0</v>
      </c>
      <c r="N3161">
        <v>0</v>
      </c>
      <c r="O3161">
        <v>1</v>
      </c>
      <c r="P3161">
        <v>-1</v>
      </c>
      <c r="Q3161" s="28">
        <v>41369.087500000001</v>
      </c>
      <c r="R3161" s="28">
        <v>41375.347222222219</v>
      </c>
      <c r="S3161" t="s">
        <v>11273</v>
      </c>
      <c r="T3161" s="27">
        <v>41369</v>
      </c>
      <c r="V3161">
        <v>1</v>
      </c>
      <c r="W3161" t="s">
        <v>32</v>
      </c>
      <c r="X3161" t="s">
        <v>555</v>
      </c>
      <c r="Y3161">
        <v>1</v>
      </c>
      <c r="AA3161" t="s">
        <v>11274</v>
      </c>
      <c r="AB3161" t="s">
        <v>36</v>
      </c>
      <c r="AC3161">
        <v>0</v>
      </c>
      <c r="AD3161" s="27">
        <v>41376</v>
      </c>
      <c r="AE3161" t="s">
        <v>412</v>
      </c>
      <c r="AF3161" s="27">
        <v>41376</v>
      </c>
      <c r="AG3161" s="27">
        <v>41378</v>
      </c>
      <c r="AH3161">
        <v>0</v>
      </c>
      <c r="AN3161" t="s">
        <v>238</v>
      </c>
      <c r="AO3161">
        <v>6</v>
      </c>
      <c r="AP3161" t="s">
        <v>246</v>
      </c>
      <c r="AQ3161" s="27">
        <v>41370</v>
      </c>
      <c r="AR3161" t="s">
        <v>240</v>
      </c>
      <c r="AS3161">
        <v>6</v>
      </c>
      <c r="AT3161" t="s">
        <v>246</v>
      </c>
      <c r="AU3161" s="27">
        <v>41370</v>
      </c>
    </row>
    <row r="3162" spans="1:47" x14ac:dyDescent="0.2">
      <c r="A3162">
        <v>3161</v>
      </c>
      <c r="B3162" t="s">
        <v>11275</v>
      </c>
      <c r="C3162" t="s">
        <v>5094</v>
      </c>
      <c r="D3162" t="s">
        <v>10744</v>
      </c>
      <c r="E3162" s="27">
        <v>41303</v>
      </c>
      <c r="F3162" t="s">
        <v>233</v>
      </c>
      <c r="G3162" s="27">
        <v>29210</v>
      </c>
      <c r="H3162">
        <v>36</v>
      </c>
      <c r="I3162" t="s">
        <v>244</v>
      </c>
      <c r="J3162" t="s">
        <v>353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 s="28">
        <v>41303.17083333333</v>
      </c>
      <c r="R3162" s="28">
        <v>41303.34652777778</v>
      </c>
      <c r="S3162" t="s">
        <v>11276</v>
      </c>
      <c r="T3162" s="27">
        <v>41303</v>
      </c>
      <c r="V3162">
        <v>0</v>
      </c>
      <c r="W3162" t="s">
        <v>32</v>
      </c>
      <c r="X3162" t="s">
        <v>359</v>
      </c>
      <c r="Y3162">
        <v>0</v>
      </c>
      <c r="AB3162" t="s">
        <v>237</v>
      </c>
      <c r="AH3162">
        <v>0</v>
      </c>
      <c r="AN3162" t="s">
        <v>238</v>
      </c>
      <c r="AO3162">
        <v>1</v>
      </c>
      <c r="AP3162" t="s">
        <v>239</v>
      </c>
      <c r="AQ3162" s="27">
        <v>41303</v>
      </c>
      <c r="AR3162" t="s">
        <v>240</v>
      </c>
      <c r="AS3162">
        <v>1</v>
      </c>
      <c r="AT3162" t="s">
        <v>239</v>
      </c>
      <c r="AU3162" s="27">
        <v>41303</v>
      </c>
    </row>
    <row r="3163" spans="1:47" x14ac:dyDescent="0.2">
      <c r="A3163">
        <v>3162</v>
      </c>
      <c r="B3163" t="s">
        <v>11277</v>
      </c>
      <c r="C3163" t="s">
        <v>2056</v>
      </c>
      <c r="D3163" t="s">
        <v>11278</v>
      </c>
      <c r="E3163" s="27">
        <v>41740</v>
      </c>
      <c r="F3163" t="s">
        <v>233</v>
      </c>
      <c r="G3163" s="27">
        <v>31582</v>
      </c>
      <c r="H3163">
        <v>29</v>
      </c>
      <c r="I3163" t="s">
        <v>244</v>
      </c>
      <c r="J3163" t="s">
        <v>245</v>
      </c>
      <c r="K3163">
        <v>0</v>
      </c>
      <c r="L3163">
        <v>7</v>
      </c>
      <c r="M3163">
        <v>0</v>
      </c>
      <c r="N3163">
        <v>1</v>
      </c>
      <c r="O3163">
        <v>7</v>
      </c>
      <c r="P3163">
        <v>-1</v>
      </c>
      <c r="Q3163" s="28">
        <v>41739.49722222222</v>
      </c>
      <c r="R3163" s="28">
        <v>41767.214583333334</v>
      </c>
      <c r="S3163" t="s">
        <v>11279</v>
      </c>
      <c r="T3163" s="27">
        <v>41739</v>
      </c>
      <c r="V3163">
        <v>1</v>
      </c>
      <c r="W3163" t="s">
        <v>36</v>
      </c>
      <c r="X3163" t="s">
        <v>279</v>
      </c>
      <c r="Y3163">
        <v>1</v>
      </c>
      <c r="AA3163" t="s">
        <v>11280</v>
      </c>
      <c r="AB3163" t="s">
        <v>36</v>
      </c>
      <c r="AC3163">
        <v>0</v>
      </c>
      <c r="AD3163" s="27">
        <v>41882</v>
      </c>
      <c r="AE3163" t="s">
        <v>5365</v>
      </c>
      <c r="AF3163" s="27">
        <v>41882</v>
      </c>
      <c r="AG3163" s="27">
        <v>41888</v>
      </c>
      <c r="AH3163">
        <v>1</v>
      </c>
      <c r="AJ3163" t="s">
        <v>11280</v>
      </c>
      <c r="AK3163" t="s">
        <v>462</v>
      </c>
      <c r="AL3163" s="27">
        <v>41882</v>
      </c>
      <c r="AM3163" t="s">
        <v>6480</v>
      </c>
      <c r="AN3163" t="s">
        <v>238</v>
      </c>
      <c r="AO3163">
        <v>6</v>
      </c>
      <c r="AP3163" t="s">
        <v>246</v>
      </c>
      <c r="AQ3163" s="27">
        <v>41740</v>
      </c>
      <c r="AR3163" t="s">
        <v>240</v>
      </c>
      <c r="AS3163">
        <v>7</v>
      </c>
      <c r="AT3163" t="s">
        <v>246</v>
      </c>
      <c r="AU3163" s="27">
        <v>41740</v>
      </c>
    </row>
    <row r="3164" spans="1:47" x14ac:dyDescent="0.2">
      <c r="A3164">
        <v>3163</v>
      </c>
      <c r="B3164" t="s">
        <v>11281</v>
      </c>
      <c r="C3164" t="s">
        <v>928</v>
      </c>
      <c r="D3164" t="s">
        <v>11282</v>
      </c>
      <c r="E3164" s="27">
        <v>41526</v>
      </c>
      <c r="F3164" t="s">
        <v>233</v>
      </c>
      <c r="G3164" s="27">
        <v>27994</v>
      </c>
      <c r="H3164">
        <v>39</v>
      </c>
      <c r="I3164" t="s">
        <v>244</v>
      </c>
      <c r="J3164" t="s">
        <v>245</v>
      </c>
      <c r="K3164">
        <v>0</v>
      </c>
      <c r="L3164">
        <v>3</v>
      </c>
      <c r="M3164">
        <v>0</v>
      </c>
      <c r="N3164">
        <v>0</v>
      </c>
      <c r="O3164">
        <v>0</v>
      </c>
      <c r="P3164">
        <v>0</v>
      </c>
      <c r="Q3164" s="28">
        <v>41526.115277777775</v>
      </c>
      <c r="R3164" s="28">
        <v>41544.152777777781</v>
      </c>
      <c r="S3164" t="s">
        <v>11283</v>
      </c>
      <c r="T3164" s="27">
        <v>41526</v>
      </c>
      <c r="V3164">
        <v>0</v>
      </c>
      <c r="W3164" t="s">
        <v>36</v>
      </c>
      <c r="X3164" t="s">
        <v>279</v>
      </c>
      <c r="Y3164">
        <v>0</v>
      </c>
      <c r="AB3164" t="s">
        <v>237</v>
      </c>
      <c r="AH3164">
        <v>0</v>
      </c>
      <c r="AN3164" t="s">
        <v>238</v>
      </c>
      <c r="AO3164">
        <v>3</v>
      </c>
      <c r="AP3164" t="s">
        <v>239</v>
      </c>
      <c r="AQ3164" s="27">
        <v>41526</v>
      </c>
      <c r="AR3164" t="s">
        <v>240</v>
      </c>
      <c r="AS3164">
        <v>3</v>
      </c>
      <c r="AT3164" t="s">
        <v>239</v>
      </c>
      <c r="AU3164" s="27">
        <v>41526</v>
      </c>
    </row>
    <row r="3165" spans="1:47" x14ac:dyDescent="0.2">
      <c r="A3165">
        <v>3164</v>
      </c>
      <c r="B3165" t="s">
        <v>11284</v>
      </c>
      <c r="C3165" t="s">
        <v>674</v>
      </c>
      <c r="D3165" t="s">
        <v>11285</v>
      </c>
      <c r="E3165" s="27">
        <v>41794</v>
      </c>
      <c r="F3165" t="s">
        <v>233</v>
      </c>
      <c r="G3165" s="27">
        <v>32457</v>
      </c>
      <c r="H3165">
        <v>27</v>
      </c>
      <c r="I3165" t="s">
        <v>244</v>
      </c>
      <c r="J3165" t="s">
        <v>250</v>
      </c>
      <c r="K3165">
        <v>0</v>
      </c>
      <c r="L3165">
        <v>6</v>
      </c>
      <c r="M3165">
        <v>2</v>
      </c>
      <c r="N3165">
        <v>1</v>
      </c>
      <c r="O3165">
        <v>13</v>
      </c>
      <c r="P3165">
        <v>0</v>
      </c>
      <c r="Q3165" s="28">
        <v>41794.04791666667</v>
      </c>
      <c r="R3165" s="28">
        <v>41808.203472222223</v>
      </c>
      <c r="S3165" t="s">
        <v>11286</v>
      </c>
      <c r="U3165" s="27">
        <v>41794</v>
      </c>
      <c r="V3165">
        <v>0</v>
      </c>
      <c r="W3165" t="s">
        <v>32</v>
      </c>
      <c r="X3165" t="s">
        <v>274</v>
      </c>
      <c r="Y3165">
        <v>1</v>
      </c>
      <c r="AA3165" t="s">
        <v>11287</v>
      </c>
      <c r="AB3165" t="s">
        <v>36</v>
      </c>
      <c r="AC3165">
        <v>0</v>
      </c>
      <c r="AD3165" s="27">
        <v>41816</v>
      </c>
      <c r="AE3165" t="s">
        <v>3573</v>
      </c>
      <c r="AF3165" s="27">
        <v>41816</v>
      </c>
      <c r="AG3165" s="27">
        <v>41817</v>
      </c>
      <c r="AH3165">
        <v>0</v>
      </c>
      <c r="AN3165" t="s">
        <v>238</v>
      </c>
      <c r="AO3165">
        <v>3</v>
      </c>
      <c r="AP3165" t="s">
        <v>239</v>
      </c>
      <c r="AQ3165" s="27">
        <v>41794</v>
      </c>
      <c r="AR3165" t="s">
        <v>240</v>
      </c>
      <c r="AS3165">
        <v>6</v>
      </c>
      <c r="AT3165" t="s">
        <v>246</v>
      </c>
      <c r="AU3165" s="27">
        <v>41794</v>
      </c>
    </row>
    <row r="3166" spans="1:47" x14ac:dyDescent="0.2">
      <c r="A3166">
        <v>3165</v>
      </c>
      <c r="B3166" t="s">
        <v>11288</v>
      </c>
      <c r="C3166" t="s">
        <v>414</v>
      </c>
      <c r="D3166" t="s">
        <v>11289</v>
      </c>
      <c r="E3166" s="27">
        <v>41560</v>
      </c>
      <c r="F3166" t="s">
        <v>233</v>
      </c>
      <c r="G3166" s="27">
        <v>28492</v>
      </c>
      <c r="H3166">
        <v>38</v>
      </c>
      <c r="I3166" t="s">
        <v>244</v>
      </c>
      <c r="J3166" t="s">
        <v>245</v>
      </c>
      <c r="K3166">
        <v>0</v>
      </c>
      <c r="L3166">
        <v>5</v>
      </c>
      <c r="M3166">
        <v>0</v>
      </c>
      <c r="N3166">
        <v>0</v>
      </c>
      <c r="O3166">
        <v>2</v>
      </c>
      <c r="P3166">
        <v>-1</v>
      </c>
      <c r="Q3166" s="28">
        <v>41559.392361111109</v>
      </c>
      <c r="R3166" s="28">
        <v>41567.121527777781</v>
      </c>
      <c r="S3166" t="s">
        <v>11290</v>
      </c>
      <c r="T3166" s="27">
        <v>41559</v>
      </c>
      <c r="V3166">
        <v>1</v>
      </c>
      <c r="W3166" t="s">
        <v>32</v>
      </c>
      <c r="X3166" t="s">
        <v>261</v>
      </c>
      <c r="Y3166">
        <v>1</v>
      </c>
      <c r="AA3166" t="s">
        <v>11291</v>
      </c>
      <c r="AB3166" t="s">
        <v>36</v>
      </c>
      <c r="AC3166">
        <v>0</v>
      </c>
      <c r="AD3166" s="27">
        <v>42111</v>
      </c>
      <c r="AE3166" t="s">
        <v>324</v>
      </c>
      <c r="AF3166" s="27">
        <v>42111</v>
      </c>
      <c r="AG3166" s="27">
        <v>42117</v>
      </c>
      <c r="AH3166">
        <v>0</v>
      </c>
      <c r="AN3166" t="s">
        <v>238</v>
      </c>
      <c r="AO3166">
        <v>3</v>
      </c>
      <c r="AP3166" t="s">
        <v>239</v>
      </c>
      <c r="AQ3166" s="27">
        <v>41560</v>
      </c>
      <c r="AR3166" t="s">
        <v>240</v>
      </c>
      <c r="AS3166">
        <v>5</v>
      </c>
      <c r="AT3166" t="s">
        <v>246</v>
      </c>
      <c r="AU3166" s="27">
        <v>41560</v>
      </c>
    </row>
    <row r="3167" spans="1:47" x14ac:dyDescent="0.2">
      <c r="A3167">
        <v>3166</v>
      </c>
      <c r="B3167" t="s">
        <v>11292</v>
      </c>
      <c r="C3167" t="s">
        <v>231</v>
      </c>
      <c r="D3167" t="s">
        <v>11293</v>
      </c>
      <c r="E3167" s="27">
        <v>41953</v>
      </c>
      <c r="F3167" t="s">
        <v>233</v>
      </c>
      <c r="G3167" s="27">
        <v>35021</v>
      </c>
      <c r="H3167">
        <v>20</v>
      </c>
      <c r="I3167" t="s">
        <v>259</v>
      </c>
      <c r="J3167" t="s">
        <v>245</v>
      </c>
      <c r="K3167">
        <v>0</v>
      </c>
      <c r="L3167">
        <v>2</v>
      </c>
      <c r="M3167">
        <v>0</v>
      </c>
      <c r="N3167">
        <v>0</v>
      </c>
      <c r="O3167">
        <v>0</v>
      </c>
      <c r="P3167">
        <v>-1</v>
      </c>
      <c r="Q3167" s="28">
        <v>41952.381944444445</v>
      </c>
      <c r="R3167" s="28">
        <v>41956.15</v>
      </c>
      <c r="S3167" t="s">
        <v>11294</v>
      </c>
      <c r="T3167" s="27">
        <v>41953</v>
      </c>
      <c r="V3167">
        <v>0</v>
      </c>
      <c r="W3167" t="s">
        <v>32</v>
      </c>
      <c r="X3167" t="s">
        <v>847</v>
      </c>
      <c r="Y3167">
        <v>1</v>
      </c>
      <c r="AA3167" t="s">
        <v>11295</v>
      </c>
      <c r="AB3167" t="s">
        <v>32</v>
      </c>
      <c r="AC3167">
        <v>99</v>
      </c>
      <c r="AD3167" s="27">
        <v>41954</v>
      </c>
      <c r="AE3167" t="s">
        <v>847</v>
      </c>
      <c r="AF3167" s="27">
        <v>42053</v>
      </c>
      <c r="AG3167" s="27">
        <v>42075</v>
      </c>
      <c r="AH3167">
        <v>0</v>
      </c>
      <c r="AN3167" t="s">
        <v>238</v>
      </c>
      <c r="AO3167">
        <v>5</v>
      </c>
      <c r="AP3167" t="s">
        <v>246</v>
      </c>
      <c r="AQ3167" s="27">
        <v>41953</v>
      </c>
      <c r="AR3167" t="s">
        <v>240</v>
      </c>
      <c r="AS3167">
        <v>2</v>
      </c>
      <c r="AT3167" t="s">
        <v>239</v>
      </c>
      <c r="AU3167" s="27">
        <v>41953</v>
      </c>
    </row>
    <row r="3168" spans="1:47" x14ac:dyDescent="0.2">
      <c r="A3168">
        <v>3167</v>
      </c>
      <c r="B3168" t="s">
        <v>11296</v>
      </c>
      <c r="C3168" t="s">
        <v>11297</v>
      </c>
      <c r="D3168" t="s">
        <v>1832</v>
      </c>
      <c r="E3168" s="27">
        <v>41836</v>
      </c>
      <c r="F3168" t="s">
        <v>233</v>
      </c>
      <c r="G3168" s="27">
        <v>24176</v>
      </c>
      <c r="H3168">
        <v>50</v>
      </c>
      <c r="I3168" t="s">
        <v>234</v>
      </c>
      <c r="J3168" t="s">
        <v>250</v>
      </c>
      <c r="K3168">
        <v>0</v>
      </c>
      <c r="L3168">
        <v>1</v>
      </c>
      <c r="M3168">
        <v>0</v>
      </c>
      <c r="N3168">
        <v>0</v>
      </c>
      <c r="O3168">
        <v>1</v>
      </c>
      <c r="S3168" t="s">
        <v>11298</v>
      </c>
      <c r="T3168" s="27">
        <v>40601</v>
      </c>
      <c r="V3168">
        <v>1235</v>
      </c>
      <c r="W3168" t="s">
        <v>36</v>
      </c>
      <c r="X3168" t="s">
        <v>780</v>
      </c>
      <c r="Y3168">
        <v>0</v>
      </c>
      <c r="AB3168" t="s">
        <v>237</v>
      </c>
      <c r="AH3168">
        <v>0</v>
      </c>
      <c r="AN3168" t="s">
        <v>238</v>
      </c>
      <c r="AO3168">
        <v>1</v>
      </c>
      <c r="AP3168" t="s">
        <v>239</v>
      </c>
      <c r="AQ3168" s="27">
        <v>41836</v>
      </c>
      <c r="AR3168" t="s">
        <v>240</v>
      </c>
      <c r="AS3168">
        <v>1</v>
      </c>
      <c r="AT3168" t="s">
        <v>239</v>
      </c>
      <c r="AU3168" s="27">
        <v>41836</v>
      </c>
    </row>
    <row r="3169" spans="1:47" x14ac:dyDescent="0.2">
      <c r="A3169">
        <v>3168</v>
      </c>
      <c r="B3169" t="s">
        <v>11299</v>
      </c>
      <c r="C3169" t="s">
        <v>914</v>
      </c>
      <c r="D3169" t="s">
        <v>1413</v>
      </c>
      <c r="E3169" s="27">
        <v>41490</v>
      </c>
      <c r="F3169" t="s">
        <v>233</v>
      </c>
      <c r="G3169" s="27">
        <v>33222</v>
      </c>
      <c r="H3169">
        <v>25</v>
      </c>
      <c r="I3169" t="s">
        <v>244</v>
      </c>
      <c r="J3169" t="s">
        <v>250</v>
      </c>
      <c r="K3169">
        <v>2</v>
      </c>
      <c r="L3169">
        <v>10</v>
      </c>
      <c r="M3169">
        <v>0</v>
      </c>
      <c r="N3169">
        <v>0</v>
      </c>
      <c r="O3169">
        <v>4</v>
      </c>
      <c r="P3169">
        <v>-1</v>
      </c>
      <c r="Q3169" s="28">
        <v>41489.089583333334</v>
      </c>
      <c r="R3169" s="28">
        <v>41575.445833333331</v>
      </c>
      <c r="S3169" t="s">
        <v>11300</v>
      </c>
      <c r="U3169" s="27">
        <v>41489</v>
      </c>
      <c r="V3169">
        <v>1</v>
      </c>
      <c r="W3169" t="s">
        <v>32</v>
      </c>
      <c r="X3169" t="s">
        <v>274</v>
      </c>
      <c r="Y3169">
        <v>1</v>
      </c>
      <c r="AA3169" t="s">
        <v>11301</v>
      </c>
      <c r="AB3169" t="s">
        <v>36</v>
      </c>
      <c r="AC3169">
        <v>0</v>
      </c>
      <c r="AD3169" s="27">
        <v>41694</v>
      </c>
      <c r="AE3169" t="s">
        <v>412</v>
      </c>
      <c r="AF3169" s="27">
        <v>41694</v>
      </c>
      <c r="AG3169" s="27">
        <v>41739</v>
      </c>
      <c r="AH3169">
        <v>0</v>
      </c>
      <c r="AN3169" t="s">
        <v>238</v>
      </c>
      <c r="AO3169">
        <v>7</v>
      </c>
      <c r="AP3169" t="s">
        <v>246</v>
      </c>
      <c r="AQ3169" s="27">
        <v>41490</v>
      </c>
      <c r="AR3169" t="s">
        <v>240</v>
      </c>
      <c r="AS3169">
        <v>10</v>
      </c>
      <c r="AT3169" t="s">
        <v>269</v>
      </c>
      <c r="AU3169" s="27">
        <v>41490</v>
      </c>
    </row>
    <row r="3170" spans="1:47" x14ac:dyDescent="0.2">
      <c r="A3170">
        <v>3169</v>
      </c>
      <c r="B3170" t="s">
        <v>11302</v>
      </c>
      <c r="C3170" t="s">
        <v>3743</v>
      </c>
      <c r="D3170" t="s">
        <v>11303</v>
      </c>
      <c r="E3170" s="27">
        <v>41610</v>
      </c>
      <c r="F3170" t="s">
        <v>233</v>
      </c>
      <c r="G3170" s="27">
        <v>23106</v>
      </c>
      <c r="H3170">
        <v>53</v>
      </c>
      <c r="I3170" t="s">
        <v>234</v>
      </c>
      <c r="J3170" t="s">
        <v>245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-1</v>
      </c>
      <c r="Q3170" s="28">
        <v>41609.239583333336</v>
      </c>
      <c r="R3170" s="28">
        <v>41610.063194444447</v>
      </c>
      <c r="S3170" t="s">
        <v>11304</v>
      </c>
      <c r="T3170" s="27">
        <v>41609</v>
      </c>
      <c r="V3170">
        <v>1</v>
      </c>
      <c r="W3170" t="s">
        <v>36</v>
      </c>
      <c r="X3170" t="s">
        <v>279</v>
      </c>
      <c r="Y3170">
        <v>0</v>
      </c>
      <c r="AB3170" t="s">
        <v>237</v>
      </c>
      <c r="AH3170">
        <v>0</v>
      </c>
      <c r="AN3170" t="s">
        <v>238</v>
      </c>
      <c r="AO3170">
        <v>1</v>
      </c>
      <c r="AP3170" t="s">
        <v>239</v>
      </c>
      <c r="AQ3170" s="27">
        <v>41610</v>
      </c>
      <c r="AR3170" t="s">
        <v>240</v>
      </c>
      <c r="AS3170">
        <v>1</v>
      </c>
      <c r="AT3170" t="s">
        <v>239</v>
      </c>
      <c r="AU3170" s="27">
        <v>41610</v>
      </c>
    </row>
    <row r="3171" spans="1:47" x14ac:dyDescent="0.2">
      <c r="A3171">
        <v>3170</v>
      </c>
      <c r="B3171" t="s">
        <v>11305</v>
      </c>
      <c r="C3171" t="s">
        <v>11306</v>
      </c>
      <c r="D3171" t="s">
        <v>11307</v>
      </c>
      <c r="E3171" s="27">
        <v>41775</v>
      </c>
      <c r="F3171" t="s">
        <v>294</v>
      </c>
      <c r="G3171" s="27">
        <v>32418</v>
      </c>
      <c r="H3171">
        <v>27</v>
      </c>
      <c r="I3171" t="s">
        <v>244</v>
      </c>
      <c r="J3171" t="s">
        <v>250</v>
      </c>
      <c r="K3171">
        <v>0</v>
      </c>
      <c r="L3171">
        <v>8</v>
      </c>
      <c r="M3171">
        <v>0</v>
      </c>
      <c r="N3171">
        <v>0</v>
      </c>
      <c r="O3171">
        <v>0</v>
      </c>
      <c r="P3171">
        <v>-1</v>
      </c>
      <c r="Q3171" s="28">
        <v>41774.449999999997</v>
      </c>
      <c r="R3171" s="28">
        <v>41781.265972222223</v>
      </c>
      <c r="S3171" t="s">
        <v>11308</v>
      </c>
      <c r="T3171" s="27">
        <v>41774</v>
      </c>
      <c r="V3171">
        <v>1</v>
      </c>
      <c r="W3171" t="s">
        <v>36</v>
      </c>
      <c r="X3171" t="s">
        <v>279</v>
      </c>
      <c r="Y3171">
        <v>1</v>
      </c>
      <c r="AA3171" t="s">
        <v>11309</v>
      </c>
      <c r="AB3171" t="s">
        <v>36</v>
      </c>
      <c r="AC3171">
        <v>314</v>
      </c>
      <c r="AD3171" s="27">
        <v>41860</v>
      </c>
      <c r="AE3171" t="s">
        <v>392</v>
      </c>
      <c r="AF3171" s="27">
        <v>42174</v>
      </c>
      <c r="AG3171" s="27">
        <v>42180</v>
      </c>
      <c r="AH3171">
        <v>0</v>
      </c>
      <c r="AN3171" t="s">
        <v>238</v>
      </c>
      <c r="AO3171">
        <v>4</v>
      </c>
      <c r="AP3171" t="s">
        <v>239</v>
      </c>
      <c r="AQ3171" s="27">
        <v>41775</v>
      </c>
      <c r="AR3171" t="s">
        <v>240</v>
      </c>
      <c r="AS3171">
        <v>8</v>
      </c>
      <c r="AT3171" t="s">
        <v>269</v>
      </c>
      <c r="AU3171" s="27">
        <v>41775</v>
      </c>
    </row>
    <row r="3172" spans="1:47" x14ac:dyDescent="0.2">
      <c r="A3172">
        <v>3171</v>
      </c>
      <c r="B3172" t="s">
        <v>11310</v>
      </c>
      <c r="C3172" t="s">
        <v>11311</v>
      </c>
      <c r="D3172" t="s">
        <v>11312</v>
      </c>
      <c r="E3172" s="27">
        <v>41934</v>
      </c>
      <c r="F3172" t="s">
        <v>233</v>
      </c>
      <c r="G3172" s="27">
        <v>28434</v>
      </c>
      <c r="H3172">
        <v>38</v>
      </c>
      <c r="I3172" t="s">
        <v>244</v>
      </c>
      <c r="J3172" t="s">
        <v>250</v>
      </c>
      <c r="K3172">
        <v>2</v>
      </c>
      <c r="L3172">
        <v>8</v>
      </c>
      <c r="M3172">
        <v>0</v>
      </c>
      <c r="N3172">
        <v>0</v>
      </c>
      <c r="O3172">
        <v>10</v>
      </c>
      <c r="P3172">
        <v>-1</v>
      </c>
      <c r="Q3172" s="28">
        <v>41933.27847222222</v>
      </c>
      <c r="R3172" s="28">
        <v>41940.17291666667</v>
      </c>
      <c r="S3172" t="s">
        <v>11313</v>
      </c>
      <c r="U3172" s="27">
        <v>41933</v>
      </c>
      <c r="V3172">
        <v>1</v>
      </c>
      <c r="W3172" t="s">
        <v>32</v>
      </c>
      <c r="X3172" t="s">
        <v>274</v>
      </c>
      <c r="Y3172">
        <v>0</v>
      </c>
      <c r="AB3172" t="s">
        <v>237</v>
      </c>
      <c r="AH3172">
        <v>0</v>
      </c>
      <c r="AN3172" t="s">
        <v>238</v>
      </c>
      <c r="AO3172">
        <v>7</v>
      </c>
      <c r="AP3172" t="s">
        <v>246</v>
      </c>
      <c r="AQ3172" s="27">
        <v>41934</v>
      </c>
      <c r="AR3172" t="s">
        <v>240</v>
      </c>
      <c r="AS3172">
        <v>8</v>
      </c>
      <c r="AT3172" t="s">
        <v>269</v>
      </c>
      <c r="AU3172" s="27">
        <v>41934</v>
      </c>
    </row>
    <row r="3173" spans="1:47" x14ac:dyDescent="0.2">
      <c r="A3173">
        <v>3172</v>
      </c>
      <c r="B3173" t="s">
        <v>11314</v>
      </c>
      <c r="C3173" t="s">
        <v>11315</v>
      </c>
      <c r="D3173" t="s">
        <v>7811</v>
      </c>
      <c r="E3173" s="27">
        <v>41410</v>
      </c>
      <c r="F3173" t="s">
        <v>233</v>
      </c>
      <c r="G3173" s="27">
        <v>31259</v>
      </c>
      <c r="H3173">
        <v>30</v>
      </c>
      <c r="I3173" t="s">
        <v>244</v>
      </c>
      <c r="J3173" t="s">
        <v>250</v>
      </c>
      <c r="K3173">
        <v>0</v>
      </c>
      <c r="L3173">
        <v>8</v>
      </c>
      <c r="M3173">
        <v>0</v>
      </c>
      <c r="N3173">
        <v>0</v>
      </c>
      <c r="O3173">
        <v>0</v>
      </c>
      <c r="W3173" t="s">
        <v>237</v>
      </c>
      <c r="Y3173">
        <v>-1</v>
      </c>
      <c r="AB3173" t="s">
        <v>237</v>
      </c>
      <c r="AH3173">
        <v>0</v>
      </c>
      <c r="AN3173" t="s">
        <v>238</v>
      </c>
      <c r="AO3173">
        <v>8</v>
      </c>
      <c r="AP3173" t="s">
        <v>269</v>
      </c>
      <c r="AQ3173" s="27">
        <v>41410</v>
      </c>
      <c r="AR3173" t="s">
        <v>240</v>
      </c>
      <c r="AS3173">
        <v>8</v>
      </c>
      <c r="AT3173" t="s">
        <v>269</v>
      </c>
      <c r="AU3173" s="27">
        <v>41410</v>
      </c>
    </row>
    <row r="3174" spans="1:47" x14ac:dyDescent="0.2">
      <c r="A3174">
        <v>3173</v>
      </c>
      <c r="B3174" t="s">
        <v>11316</v>
      </c>
      <c r="C3174" t="s">
        <v>1286</v>
      </c>
      <c r="D3174" t="s">
        <v>11317</v>
      </c>
      <c r="E3174" s="27">
        <v>41817</v>
      </c>
      <c r="F3174" t="s">
        <v>233</v>
      </c>
      <c r="G3174" s="27">
        <v>20537</v>
      </c>
      <c r="H3174">
        <v>60</v>
      </c>
      <c r="I3174" t="s">
        <v>234</v>
      </c>
      <c r="J3174" t="s">
        <v>245</v>
      </c>
      <c r="K3174">
        <v>0</v>
      </c>
      <c r="L3174">
        <v>1</v>
      </c>
      <c r="M3174">
        <v>0</v>
      </c>
      <c r="N3174">
        <v>0</v>
      </c>
      <c r="O3174">
        <v>2</v>
      </c>
      <c r="P3174">
        <v>-227</v>
      </c>
      <c r="Q3174" s="28">
        <v>41590.102777777778</v>
      </c>
      <c r="R3174" s="28">
        <v>41983.35833333333</v>
      </c>
      <c r="S3174" t="s">
        <v>11318</v>
      </c>
      <c r="U3174" s="27">
        <v>41611</v>
      </c>
      <c r="V3174">
        <v>206</v>
      </c>
      <c r="W3174" t="s">
        <v>32</v>
      </c>
      <c r="X3174" t="s">
        <v>274</v>
      </c>
      <c r="Y3174">
        <v>0</v>
      </c>
      <c r="AB3174" t="s">
        <v>237</v>
      </c>
      <c r="AH3174">
        <v>0</v>
      </c>
      <c r="AN3174" t="s">
        <v>238</v>
      </c>
      <c r="AO3174">
        <v>1</v>
      </c>
      <c r="AP3174" t="s">
        <v>239</v>
      </c>
      <c r="AQ3174" s="27">
        <v>41817</v>
      </c>
      <c r="AR3174" t="s">
        <v>240</v>
      </c>
      <c r="AS3174">
        <v>1</v>
      </c>
      <c r="AT3174" t="s">
        <v>239</v>
      </c>
      <c r="AU3174" s="27">
        <v>41817</v>
      </c>
    </row>
    <row r="3175" spans="1:47" x14ac:dyDescent="0.2">
      <c r="A3175">
        <v>3174</v>
      </c>
      <c r="B3175" t="s">
        <v>11319</v>
      </c>
      <c r="C3175" t="s">
        <v>11320</v>
      </c>
      <c r="D3175" t="s">
        <v>1272</v>
      </c>
      <c r="E3175" s="27">
        <v>41692</v>
      </c>
      <c r="F3175" t="s">
        <v>233</v>
      </c>
      <c r="G3175" s="27">
        <v>34798</v>
      </c>
      <c r="H3175">
        <v>21</v>
      </c>
      <c r="I3175" t="s">
        <v>259</v>
      </c>
      <c r="J3175" t="s">
        <v>22</v>
      </c>
      <c r="K3175">
        <v>0</v>
      </c>
      <c r="L3175">
        <v>5</v>
      </c>
      <c r="M3175">
        <v>0</v>
      </c>
      <c r="N3175">
        <v>0</v>
      </c>
      <c r="O3175">
        <v>0</v>
      </c>
      <c r="P3175">
        <v>-1</v>
      </c>
      <c r="Q3175" s="28">
        <v>41691.206944444442</v>
      </c>
      <c r="R3175" s="28">
        <v>41697.531944444447</v>
      </c>
      <c r="S3175" t="s">
        <v>11321</v>
      </c>
      <c r="T3175" s="27">
        <v>41691</v>
      </c>
      <c r="V3175">
        <v>1</v>
      </c>
      <c r="W3175" t="s">
        <v>32</v>
      </c>
      <c r="X3175" t="s">
        <v>749</v>
      </c>
      <c r="Y3175">
        <v>1</v>
      </c>
      <c r="AA3175" t="s">
        <v>11322</v>
      </c>
      <c r="AB3175" t="s">
        <v>36</v>
      </c>
      <c r="AC3175">
        <v>0</v>
      </c>
      <c r="AD3175" s="27">
        <v>41788</v>
      </c>
      <c r="AE3175" t="s">
        <v>626</v>
      </c>
      <c r="AF3175" s="27">
        <v>41788</v>
      </c>
      <c r="AG3175" s="27">
        <v>41789</v>
      </c>
      <c r="AH3175">
        <v>1</v>
      </c>
      <c r="AJ3175" t="s">
        <v>11323</v>
      </c>
      <c r="AK3175" t="s">
        <v>366</v>
      </c>
      <c r="AL3175" s="27">
        <v>42025</v>
      </c>
      <c r="AM3175" t="s">
        <v>1555</v>
      </c>
      <c r="AN3175" t="s">
        <v>238</v>
      </c>
      <c r="AO3175">
        <v>8</v>
      </c>
      <c r="AP3175" t="s">
        <v>269</v>
      </c>
      <c r="AQ3175" s="27">
        <v>41692</v>
      </c>
      <c r="AR3175" t="s">
        <v>240</v>
      </c>
      <c r="AS3175">
        <v>5</v>
      </c>
      <c r="AT3175" t="s">
        <v>246</v>
      </c>
      <c r="AU3175" s="27">
        <v>41692</v>
      </c>
    </row>
    <row r="3176" spans="1:47" x14ac:dyDescent="0.2">
      <c r="A3176">
        <v>3175</v>
      </c>
      <c r="B3176" t="s">
        <v>11324</v>
      </c>
      <c r="C3176" t="s">
        <v>11325</v>
      </c>
      <c r="D3176" t="s">
        <v>11326</v>
      </c>
      <c r="E3176" s="27">
        <v>41718</v>
      </c>
      <c r="F3176" t="s">
        <v>233</v>
      </c>
      <c r="G3176" s="27">
        <v>24204</v>
      </c>
      <c r="H3176">
        <v>50</v>
      </c>
      <c r="I3176" t="s">
        <v>234</v>
      </c>
      <c r="J3176" t="s">
        <v>245</v>
      </c>
      <c r="K3176">
        <v>0</v>
      </c>
      <c r="L3176">
        <v>1</v>
      </c>
      <c r="M3176">
        <v>0</v>
      </c>
      <c r="N3176">
        <v>0</v>
      </c>
      <c r="O3176">
        <v>1</v>
      </c>
      <c r="P3176">
        <v>-1</v>
      </c>
      <c r="Q3176" s="28">
        <v>41717.072916666664</v>
      </c>
      <c r="R3176" s="28">
        <v>41722.303472222222</v>
      </c>
      <c r="S3176" t="s">
        <v>11327</v>
      </c>
      <c r="T3176" s="27">
        <v>41717</v>
      </c>
      <c r="V3176">
        <v>1</v>
      </c>
      <c r="W3176" t="s">
        <v>36</v>
      </c>
      <c r="X3176" t="s">
        <v>548</v>
      </c>
      <c r="Y3176">
        <v>1</v>
      </c>
      <c r="AA3176" t="s">
        <v>11328</v>
      </c>
      <c r="AB3176" t="s">
        <v>36</v>
      </c>
      <c r="AC3176">
        <v>0</v>
      </c>
      <c r="AD3176" s="27">
        <v>41941</v>
      </c>
      <c r="AE3176" t="s">
        <v>548</v>
      </c>
      <c r="AF3176" s="27">
        <v>41941</v>
      </c>
      <c r="AG3176" s="27">
        <v>41954</v>
      </c>
      <c r="AH3176">
        <v>0</v>
      </c>
      <c r="AN3176" t="s">
        <v>238</v>
      </c>
      <c r="AO3176">
        <v>1</v>
      </c>
      <c r="AP3176" t="s">
        <v>239</v>
      </c>
      <c r="AQ3176" s="27">
        <v>41718</v>
      </c>
      <c r="AR3176" t="s">
        <v>240</v>
      </c>
      <c r="AS3176">
        <v>1</v>
      </c>
      <c r="AT3176" t="s">
        <v>239</v>
      </c>
      <c r="AU3176" s="27">
        <v>41718</v>
      </c>
    </row>
    <row r="3177" spans="1:47" x14ac:dyDescent="0.2">
      <c r="A3177">
        <v>3176</v>
      </c>
      <c r="B3177" t="s">
        <v>11329</v>
      </c>
      <c r="C3177" t="s">
        <v>11330</v>
      </c>
      <c r="D3177" t="s">
        <v>345</v>
      </c>
      <c r="E3177" s="27">
        <v>41566</v>
      </c>
      <c r="F3177" t="s">
        <v>233</v>
      </c>
      <c r="G3177" s="27">
        <v>27294</v>
      </c>
      <c r="H3177">
        <v>41</v>
      </c>
      <c r="I3177" t="s">
        <v>244</v>
      </c>
      <c r="J3177" t="s">
        <v>250</v>
      </c>
      <c r="K3177">
        <v>0</v>
      </c>
      <c r="L3177">
        <v>5</v>
      </c>
      <c r="M3177">
        <v>0</v>
      </c>
      <c r="N3177">
        <v>0</v>
      </c>
      <c r="O3177">
        <v>4</v>
      </c>
      <c r="P3177">
        <v>-1</v>
      </c>
      <c r="Q3177" s="28">
        <v>41565.395833333336</v>
      </c>
      <c r="R3177" s="28">
        <v>41566.34652777778</v>
      </c>
      <c r="S3177" t="s">
        <v>11331</v>
      </c>
      <c r="T3177" s="27">
        <v>41565</v>
      </c>
      <c r="V3177">
        <v>1</v>
      </c>
      <c r="W3177" t="s">
        <v>32</v>
      </c>
      <c r="X3177" t="s">
        <v>801</v>
      </c>
      <c r="Y3177">
        <v>0</v>
      </c>
      <c r="AB3177" t="s">
        <v>237</v>
      </c>
      <c r="AH3177">
        <v>0</v>
      </c>
      <c r="AN3177" t="s">
        <v>238</v>
      </c>
      <c r="AO3177">
        <v>2</v>
      </c>
      <c r="AP3177" t="s">
        <v>239</v>
      </c>
      <c r="AQ3177" s="27">
        <v>41566</v>
      </c>
      <c r="AR3177" t="s">
        <v>240</v>
      </c>
      <c r="AS3177">
        <v>5</v>
      </c>
      <c r="AT3177" t="s">
        <v>246</v>
      </c>
      <c r="AU3177" s="27">
        <v>41566</v>
      </c>
    </row>
    <row r="3178" spans="1:47" x14ac:dyDescent="0.2">
      <c r="A3178">
        <v>3177</v>
      </c>
      <c r="B3178" t="s">
        <v>11332</v>
      </c>
      <c r="C3178" t="s">
        <v>11333</v>
      </c>
      <c r="D3178" t="s">
        <v>11334</v>
      </c>
      <c r="E3178" s="27">
        <v>41403</v>
      </c>
      <c r="F3178" t="s">
        <v>233</v>
      </c>
      <c r="G3178" s="27">
        <v>29850</v>
      </c>
      <c r="H3178">
        <v>34</v>
      </c>
      <c r="I3178" t="s">
        <v>244</v>
      </c>
      <c r="J3178" t="s">
        <v>250</v>
      </c>
      <c r="K3178">
        <v>0</v>
      </c>
      <c r="L3178">
        <v>2</v>
      </c>
      <c r="M3178">
        <v>0</v>
      </c>
      <c r="N3178">
        <v>0</v>
      </c>
      <c r="O3178">
        <v>4</v>
      </c>
      <c r="P3178">
        <v>378</v>
      </c>
      <c r="Q3178" s="28">
        <v>41781.12777777778</v>
      </c>
      <c r="R3178" s="28">
        <v>42311.268750000003</v>
      </c>
      <c r="S3178" t="s">
        <v>11335</v>
      </c>
      <c r="T3178" s="27">
        <v>41184</v>
      </c>
      <c r="V3178">
        <v>219</v>
      </c>
      <c r="W3178" t="s">
        <v>32</v>
      </c>
      <c r="X3178" t="s">
        <v>729</v>
      </c>
      <c r="Y3178">
        <v>1</v>
      </c>
      <c r="AA3178" t="s">
        <v>11336</v>
      </c>
      <c r="AB3178" t="s">
        <v>36</v>
      </c>
      <c r="AD3178" s="27">
        <v>41696</v>
      </c>
      <c r="AE3178" t="s">
        <v>1435</v>
      </c>
      <c r="AH3178">
        <v>1</v>
      </c>
      <c r="AJ3178" t="s">
        <v>11337</v>
      </c>
      <c r="AK3178" t="s">
        <v>312</v>
      </c>
      <c r="AL3178" s="27">
        <v>41780</v>
      </c>
      <c r="AM3178" t="s">
        <v>2157</v>
      </c>
      <c r="AN3178" t="s">
        <v>238</v>
      </c>
      <c r="AO3178">
        <v>1</v>
      </c>
      <c r="AP3178" t="s">
        <v>239</v>
      </c>
      <c r="AQ3178" s="27">
        <v>41403</v>
      </c>
      <c r="AR3178" t="s">
        <v>240</v>
      </c>
      <c r="AS3178">
        <v>2</v>
      </c>
      <c r="AT3178" t="s">
        <v>239</v>
      </c>
      <c r="AU3178" s="27">
        <v>41403</v>
      </c>
    </row>
    <row r="3179" spans="1:47" x14ac:dyDescent="0.2">
      <c r="A3179">
        <v>3178</v>
      </c>
      <c r="B3179" t="s">
        <v>11338</v>
      </c>
      <c r="C3179" t="s">
        <v>3523</v>
      </c>
      <c r="D3179" t="s">
        <v>5343</v>
      </c>
      <c r="E3179" s="27">
        <v>41952</v>
      </c>
      <c r="F3179" t="s">
        <v>233</v>
      </c>
      <c r="G3179" s="27">
        <v>34130</v>
      </c>
      <c r="H3179">
        <v>22</v>
      </c>
      <c r="I3179" t="s">
        <v>259</v>
      </c>
      <c r="J3179" t="s">
        <v>245</v>
      </c>
      <c r="K3179">
        <v>0</v>
      </c>
      <c r="L3179">
        <v>8</v>
      </c>
      <c r="M3179">
        <v>0</v>
      </c>
      <c r="N3179">
        <v>2</v>
      </c>
      <c r="O3179">
        <v>5</v>
      </c>
      <c r="P3179">
        <v>-2</v>
      </c>
      <c r="Q3179" s="28">
        <v>41950.345138888886</v>
      </c>
      <c r="R3179" s="28">
        <v>41955.175000000003</v>
      </c>
      <c r="S3179" t="s">
        <v>11339</v>
      </c>
      <c r="T3179" s="27">
        <v>41950</v>
      </c>
      <c r="V3179">
        <v>2</v>
      </c>
      <c r="W3179" t="s">
        <v>32</v>
      </c>
      <c r="X3179" t="s">
        <v>300</v>
      </c>
      <c r="Y3179">
        <v>1</v>
      </c>
      <c r="AA3179" t="s">
        <v>11340</v>
      </c>
      <c r="AB3179" t="s">
        <v>32</v>
      </c>
      <c r="AC3179">
        <v>0</v>
      </c>
      <c r="AD3179" s="27">
        <v>41958</v>
      </c>
      <c r="AE3179" t="s">
        <v>261</v>
      </c>
      <c r="AF3179" s="27">
        <v>41958</v>
      </c>
      <c r="AG3179" s="27">
        <v>41993</v>
      </c>
      <c r="AH3179">
        <v>1</v>
      </c>
      <c r="AJ3179" t="s">
        <v>11341</v>
      </c>
      <c r="AK3179" t="s">
        <v>255</v>
      </c>
      <c r="AL3179" s="27">
        <v>42104</v>
      </c>
      <c r="AM3179" t="s">
        <v>383</v>
      </c>
      <c r="AN3179" t="s">
        <v>238</v>
      </c>
      <c r="AO3179">
        <v>6</v>
      </c>
      <c r="AP3179" t="s">
        <v>246</v>
      </c>
      <c r="AQ3179" s="27">
        <v>41952</v>
      </c>
      <c r="AR3179" t="s">
        <v>240</v>
      </c>
      <c r="AS3179">
        <v>8</v>
      </c>
      <c r="AT3179" t="s">
        <v>269</v>
      </c>
      <c r="AU3179" s="27">
        <v>41952</v>
      </c>
    </row>
    <row r="3180" spans="1:47" x14ac:dyDescent="0.2">
      <c r="A3180">
        <v>3179</v>
      </c>
      <c r="B3180" t="s">
        <v>11342</v>
      </c>
      <c r="C3180" t="s">
        <v>428</v>
      </c>
      <c r="D3180" t="s">
        <v>11343</v>
      </c>
      <c r="E3180" s="27">
        <v>41990</v>
      </c>
      <c r="F3180" t="s">
        <v>294</v>
      </c>
      <c r="G3180" s="27">
        <v>25804</v>
      </c>
      <c r="H3180">
        <v>45</v>
      </c>
      <c r="I3180" t="s">
        <v>234</v>
      </c>
      <c r="J3180" t="s">
        <v>22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 s="28">
        <v>41990.508333333331</v>
      </c>
      <c r="R3180" s="28">
        <v>41990.354861111111</v>
      </c>
      <c r="S3180" t="s">
        <v>11344</v>
      </c>
      <c r="T3180" s="27">
        <v>41989</v>
      </c>
      <c r="V3180">
        <v>1</v>
      </c>
      <c r="W3180" t="s">
        <v>36</v>
      </c>
      <c r="X3180" t="s">
        <v>5906</v>
      </c>
      <c r="Y3180">
        <v>0</v>
      </c>
      <c r="AB3180" t="s">
        <v>237</v>
      </c>
      <c r="AH3180">
        <v>0</v>
      </c>
      <c r="AN3180" t="s">
        <v>238</v>
      </c>
      <c r="AO3180">
        <v>1</v>
      </c>
      <c r="AP3180" t="s">
        <v>239</v>
      </c>
      <c r="AQ3180" s="27">
        <v>41990</v>
      </c>
      <c r="AR3180" t="s">
        <v>240</v>
      </c>
      <c r="AS3180">
        <v>1</v>
      </c>
      <c r="AT3180" t="s">
        <v>239</v>
      </c>
      <c r="AU3180" s="27">
        <v>41990</v>
      </c>
    </row>
    <row r="3181" spans="1:47" x14ac:dyDescent="0.2">
      <c r="A3181">
        <v>3180</v>
      </c>
      <c r="B3181" t="s">
        <v>11345</v>
      </c>
      <c r="C3181" t="s">
        <v>414</v>
      </c>
      <c r="D3181" t="s">
        <v>586</v>
      </c>
      <c r="E3181" s="27">
        <v>41703</v>
      </c>
      <c r="F3181" t="s">
        <v>233</v>
      </c>
      <c r="G3181" s="27">
        <v>31634</v>
      </c>
      <c r="H3181">
        <v>29</v>
      </c>
      <c r="I3181" t="s">
        <v>244</v>
      </c>
      <c r="J3181" t="s">
        <v>250</v>
      </c>
      <c r="K3181">
        <v>0</v>
      </c>
      <c r="L3181">
        <v>10</v>
      </c>
      <c r="M3181">
        <v>0</v>
      </c>
      <c r="N3181">
        <v>1</v>
      </c>
      <c r="O3181">
        <v>20</v>
      </c>
      <c r="P3181">
        <v>-1</v>
      </c>
      <c r="Q3181" s="28">
        <v>41702.198611111111</v>
      </c>
      <c r="R3181" s="28">
        <v>42269.306944444441</v>
      </c>
      <c r="S3181" t="s">
        <v>11346</v>
      </c>
      <c r="U3181" s="27">
        <v>41702</v>
      </c>
      <c r="V3181">
        <v>1</v>
      </c>
      <c r="W3181" t="s">
        <v>32</v>
      </c>
      <c r="X3181" t="s">
        <v>274</v>
      </c>
      <c r="Y3181">
        <v>0</v>
      </c>
      <c r="AB3181" t="s">
        <v>237</v>
      </c>
      <c r="AH3181">
        <v>0</v>
      </c>
      <c r="AN3181" t="s">
        <v>238</v>
      </c>
      <c r="AO3181">
        <v>9</v>
      </c>
      <c r="AP3181" t="s">
        <v>269</v>
      </c>
      <c r="AQ3181" s="27">
        <v>41703</v>
      </c>
      <c r="AR3181" t="s">
        <v>240</v>
      </c>
      <c r="AS3181">
        <v>10</v>
      </c>
      <c r="AT3181" t="s">
        <v>269</v>
      </c>
      <c r="AU3181" s="27">
        <v>41703</v>
      </c>
    </row>
    <row r="3182" spans="1:47" x14ac:dyDescent="0.2">
      <c r="A3182">
        <v>3181</v>
      </c>
      <c r="B3182" t="s">
        <v>11347</v>
      </c>
      <c r="C3182" t="s">
        <v>2931</v>
      </c>
      <c r="D3182" t="s">
        <v>2342</v>
      </c>
      <c r="E3182" s="27">
        <v>41306</v>
      </c>
      <c r="F3182" t="s">
        <v>233</v>
      </c>
      <c r="G3182" s="27">
        <v>34239</v>
      </c>
      <c r="H3182">
        <v>22</v>
      </c>
      <c r="I3182" t="s">
        <v>259</v>
      </c>
      <c r="J3182" t="s">
        <v>245</v>
      </c>
      <c r="K3182">
        <v>0</v>
      </c>
      <c r="L3182">
        <v>7</v>
      </c>
      <c r="M3182">
        <v>0</v>
      </c>
      <c r="N3182">
        <v>2</v>
      </c>
      <c r="O3182">
        <v>0</v>
      </c>
      <c r="P3182">
        <v>-1</v>
      </c>
      <c r="Q3182" s="28">
        <v>41305.444444444445</v>
      </c>
      <c r="R3182" s="28">
        <v>41308.375</v>
      </c>
      <c r="S3182" t="s">
        <v>11348</v>
      </c>
      <c r="T3182" s="27">
        <v>41305</v>
      </c>
      <c r="V3182">
        <v>1</v>
      </c>
      <c r="W3182" t="s">
        <v>32</v>
      </c>
      <c r="X3182" t="s">
        <v>343</v>
      </c>
      <c r="Y3182">
        <v>1</v>
      </c>
      <c r="AA3182" t="s">
        <v>11349</v>
      </c>
      <c r="AB3182" t="s">
        <v>36</v>
      </c>
      <c r="AC3182">
        <v>1</v>
      </c>
      <c r="AD3182" s="27">
        <v>41497</v>
      </c>
      <c r="AE3182" t="s">
        <v>279</v>
      </c>
      <c r="AF3182" s="27">
        <v>41498</v>
      </c>
      <c r="AG3182" s="27">
        <v>41585</v>
      </c>
      <c r="AH3182">
        <v>1</v>
      </c>
      <c r="AJ3182" t="s">
        <v>11349</v>
      </c>
      <c r="AK3182" t="s">
        <v>462</v>
      </c>
      <c r="AL3182" s="27">
        <v>41497</v>
      </c>
      <c r="AM3182" t="s">
        <v>279</v>
      </c>
      <c r="AN3182" t="s">
        <v>238</v>
      </c>
      <c r="AO3182">
        <v>6</v>
      </c>
      <c r="AP3182" t="s">
        <v>246</v>
      </c>
      <c r="AQ3182" s="27">
        <v>41306</v>
      </c>
      <c r="AR3182" t="s">
        <v>240</v>
      </c>
      <c r="AS3182">
        <v>7</v>
      </c>
      <c r="AT3182" t="s">
        <v>246</v>
      </c>
      <c r="AU3182" s="27">
        <v>41306</v>
      </c>
    </row>
    <row r="3183" spans="1:47" x14ac:dyDescent="0.2">
      <c r="A3183">
        <v>3182</v>
      </c>
      <c r="B3183" t="s">
        <v>11350</v>
      </c>
      <c r="C3183" t="s">
        <v>2056</v>
      </c>
      <c r="D3183" t="s">
        <v>6410</v>
      </c>
      <c r="E3183" s="27">
        <v>41277</v>
      </c>
      <c r="F3183" t="s">
        <v>233</v>
      </c>
      <c r="G3183" s="27">
        <v>33119</v>
      </c>
      <c r="H3183">
        <v>25</v>
      </c>
      <c r="I3183" t="s">
        <v>244</v>
      </c>
      <c r="J3183" t="s">
        <v>250</v>
      </c>
      <c r="K3183">
        <v>0</v>
      </c>
      <c r="L3183">
        <v>5</v>
      </c>
      <c r="M3183">
        <v>0</v>
      </c>
      <c r="N3183">
        <v>0</v>
      </c>
      <c r="O3183">
        <v>2</v>
      </c>
      <c r="P3183">
        <v>-1</v>
      </c>
      <c r="Q3183" s="28">
        <v>41276.479861111111</v>
      </c>
      <c r="R3183" s="28">
        <v>41303.398611111108</v>
      </c>
      <c r="S3183" t="s">
        <v>11351</v>
      </c>
      <c r="T3183" s="27">
        <v>41276</v>
      </c>
      <c r="V3183">
        <v>1</v>
      </c>
      <c r="W3183" t="s">
        <v>32</v>
      </c>
      <c r="X3183" t="s">
        <v>453</v>
      </c>
      <c r="Y3183">
        <v>0</v>
      </c>
      <c r="AB3183" t="s">
        <v>237</v>
      </c>
      <c r="AH3183">
        <v>0</v>
      </c>
      <c r="AN3183" t="s">
        <v>238</v>
      </c>
      <c r="AO3183">
        <v>3</v>
      </c>
      <c r="AP3183" t="s">
        <v>239</v>
      </c>
      <c r="AQ3183" s="27">
        <v>41277</v>
      </c>
      <c r="AR3183" t="s">
        <v>240</v>
      </c>
      <c r="AS3183">
        <v>5</v>
      </c>
      <c r="AT3183" t="s">
        <v>246</v>
      </c>
      <c r="AU3183" s="27">
        <v>41277</v>
      </c>
    </row>
    <row r="3184" spans="1:47" x14ac:dyDescent="0.2">
      <c r="A3184">
        <v>3183</v>
      </c>
      <c r="B3184" t="s">
        <v>11352</v>
      </c>
      <c r="C3184" t="s">
        <v>11353</v>
      </c>
      <c r="D3184" t="s">
        <v>4145</v>
      </c>
      <c r="E3184" s="27">
        <v>41685</v>
      </c>
      <c r="F3184" t="s">
        <v>233</v>
      </c>
      <c r="G3184" s="27">
        <v>26861</v>
      </c>
      <c r="H3184">
        <v>42</v>
      </c>
      <c r="I3184" t="s">
        <v>244</v>
      </c>
      <c r="J3184" t="s">
        <v>250</v>
      </c>
      <c r="K3184">
        <v>0</v>
      </c>
      <c r="L3184">
        <v>4</v>
      </c>
      <c r="M3184">
        <v>0</v>
      </c>
      <c r="N3184">
        <v>0</v>
      </c>
      <c r="O3184">
        <v>1</v>
      </c>
      <c r="P3184">
        <v>-1</v>
      </c>
      <c r="Q3184" s="28">
        <v>41684.054861111108</v>
      </c>
      <c r="R3184" s="28">
        <v>41685.35833333333</v>
      </c>
      <c r="S3184" t="s">
        <v>11354</v>
      </c>
      <c r="T3184" s="27">
        <v>41684</v>
      </c>
      <c r="V3184">
        <v>1</v>
      </c>
      <c r="W3184" t="s">
        <v>32</v>
      </c>
      <c r="X3184" t="s">
        <v>348</v>
      </c>
      <c r="Y3184">
        <v>1</v>
      </c>
      <c r="AA3184" t="s">
        <v>11355</v>
      </c>
      <c r="AB3184" t="s">
        <v>36</v>
      </c>
      <c r="AC3184">
        <v>0</v>
      </c>
      <c r="AD3184" s="27">
        <v>41940</v>
      </c>
      <c r="AE3184" t="s">
        <v>1435</v>
      </c>
      <c r="AF3184" s="27">
        <v>41940</v>
      </c>
      <c r="AG3184" s="27">
        <v>41941</v>
      </c>
      <c r="AH3184">
        <v>0</v>
      </c>
      <c r="AN3184" t="s">
        <v>238</v>
      </c>
      <c r="AO3184">
        <v>3</v>
      </c>
      <c r="AP3184" t="s">
        <v>239</v>
      </c>
      <c r="AQ3184" s="27">
        <v>41685</v>
      </c>
      <c r="AR3184" t="s">
        <v>240</v>
      </c>
      <c r="AS3184">
        <v>4</v>
      </c>
      <c r="AT3184" t="s">
        <v>239</v>
      </c>
      <c r="AU3184" s="27">
        <v>41685</v>
      </c>
    </row>
    <row r="3185" spans="1:47" x14ac:dyDescent="0.2">
      <c r="A3185">
        <v>3184</v>
      </c>
      <c r="B3185" t="s">
        <v>11356</v>
      </c>
      <c r="C3185" t="s">
        <v>11357</v>
      </c>
      <c r="D3185" t="s">
        <v>1079</v>
      </c>
      <c r="E3185" s="27">
        <v>41701</v>
      </c>
      <c r="F3185" t="s">
        <v>294</v>
      </c>
      <c r="G3185" s="27">
        <v>20284</v>
      </c>
      <c r="H3185">
        <v>60</v>
      </c>
      <c r="I3185" t="s">
        <v>234</v>
      </c>
      <c r="J3185" t="s">
        <v>250</v>
      </c>
      <c r="K3185">
        <v>0</v>
      </c>
      <c r="L3185">
        <v>1</v>
      </c>
      <c r="M3185">
        <v>0</v>
      </c>
      <c r="N3185">
        <v>0</v>
      </c>
      <c r="O3185">
        <v>0</v>
      </c>
      <c r="W3185" t="s">
        <v>237</v>
      </c>
      <c r="Y3185">
        <v>-1</v>
      </c>
      <c r="AB3185" t="s">
        <v>237</v>
      </c>
      <c r="AH3185">
        <v>0</v>
      </c>
      <c r="AN3185" t="s">
        <v>238</v>
      </c>
      <c r="AO3185">
        <v>1</v>
      </c>
      <c r="AP3185" t="s">
        <v>239</v>
      </c>
      <c r="AQ3185" s="27">
        <v>41701</v>
      </c>
      <c r="AR3185" t="s">
        <v>240</v>
      </c>
      <c r="AS3185">
        <v>1</v>
      </c>
      <c r="AT3185" t="s">
        <v>239</v>
      </c>
      <c r="AU3185" s="27">
        <v>41701</v>
      </c>
    </row>
    <row r="3186" spans="1:47" x14ac:dyDescent="0.2">
      <c r="A3186">
        <v>3185</v>
      </c>
      <c r="B3186" t="s">
        <v>11358</v>
      </c>
      <c r="C3186" t="s">
        <v>7987</v>
      </c>
      <c r="D3186" t="s">
        <v>741</v>
      </c>
      <c r="E3186" s="27">
        <v>41829</v>
      </c>
      <c r="F3186" t="s">
        <v>233</v>
      </c>
      <c r="G3186" s="27">
        <v>29854</v>
      </c>
      <c r="H3186">
        <v>34</v>
      </c>
      <c r="I3186" t="s">
        <v>244</v>
      </c>
      <c r="J3186" t="s">
        <v>3068</v>
      </c>
      <c r="K3186">
        <v>1</v>
      </c>
      <c r="L3186">
        <v>6</v>
      </c>
      <c r="M3186">
        <v>0</v>
      </c>
      <c r="N3186">
        <v>0</v>
      </c>
      <c r="O3186">
        <v>9</v>
      </c>
      <c r="P3186">
        <v>0</v>
      </c>
      <c r="Q3186" s="28">
        <v>41829.102083333331</v>
      </c>
      <c r="R3186" s="28">
        <v>41829.387499999997</v>
      </c>
      <c r="S3186" t="s">
        <v>11359</v>
      </c>
      <c r="T3186" s="27">
        <v>41829</v>
      </c>
      <c r="V3186">
        <v>0</v>
      </c>
      <c r="W3186" t="s">
        <v>32</v>
      </c>
      <c r="X3186" t="s">
        <v>348</v>
      </c>
      <c r="Y3186">
        <v>0</v>
      </c>
      <c r="AB3186" t="s">
        <v>237</v>
      </c>
      <c r="AH3186">
        <v>0</v>
      </c>
      <c r="AN3186" t="s">
        <v>238</v>
      </c>
      <c r="AO3186">
        <v>3</v>
      </c>
      <c r="AP3186" t="s">
        <v>239</v>
      </c>
      <c r="AQ3186" s="27">
        <v>41829</v>
      </c>
      <c r="AR3186" t="s">
        <v>240</v>
      </c>
      <c r="AS3186">
        <v>6</v>
      </c>
      <c r="AT3186" t="s">
        <v>246</v>
      </c>
      <c r="AU3186" s="27">
        <v>41829</v>
      </c>
    </row>
    <row r="3187" spans="1:47" x14ac:dyDescent="0.2">
      <c r="A3187">
        <v>3186</v>
      </c>
      <c r="B3187" t="s">
        <v>11360</v>
      </c>
      <c r="C3187" t="s">
        <v>7042</v>
      </c>
      <c r="D3187" t="s">
        <v>11361</v>
      </c>
      <c r="E3187" s="27">
        <v>41604</v>
      </c>
      <c r="F3187" t="s">
        <v>294</v>
      </c>
      <c r="G3187" s="27">
        <v>32269</v>
      </c>
      <c r="H3187">
        <v>27</v>
      </c>
      <c r="I3187" t="s">
        <v>244</v>
      </c>
      <c r="J3187" t="s">
        <v>245</v>
      </c>
      <c r="K3187">
        <v>0</v>
      </c>
      <c r="L3187">
        <v>3</v>
      </c>
      <c r="M3187">
        <v>0</v>
      </c>
      <c r="N3187">
        <v>0</v>
      </c>
      <c r="O3187">
        <v>2</v>
      </c>
      <c r="P3187">
        <v>-34</v>
      </c>
      <c r="Q3187" s="28">
        <v>41570.32708333333</v>
      </c>
      <c r="R3187" s="28">
        <v>41571.36041666667</v>
      </c>
      <c r="S3187" t="s">
        <v>11362</v>
      </c>
      <c r="T3187" s="27">
        <v>41570</v>
      </c>
      <c r="V3187">
        <v>34</v>
      </c>
      <c r="W3187" t="s">
        <v>32</v>
      </c>
      <c r="X3187" t="s">
        <v>371</v>
      </c>
      <c r="Y3187">
        <v>0</v>
      </c>
      <c r="AB3187" t="s">
        <v>237</v>
      </c>
      <c r="AH3187">
        <v>0</v>
      </c>
      <c r="AN3187" t="s">
        <v>238</v>
      </c>
      <c r="AO3187">
        <v>3</v>
      </c>
      <c r="AP3187" t="s">
        <v>239</v>
      </c>
      <c r="AQ3187" s="27">
        <v>41604</v>
      </c>
      <c r="AR3187" t="s">
        <v>240</v>
      </c>
      <c r="AS3187">
        <v>3</v>
      </c>
      <c r="AT3187" t="s">
        <v>239</v>
      </c>
      <c r="AU3187" s="27">
        <v>41604</v>
      </c>
    </row>
    <row r="3188" spans="1:47" x14ac:dyDescent="0.2">
      <c r="A3188">
        <v>3187</v>
      </c>
      <c r="B3188" t="s">
        <v>11363</v>
      </c>
      <c r="C3188" t="s">
        <v>11364</v>
      </c>
      <c r="D3188" t="s">
        <v>11365</v>
      </c>
      <c r="E3188" s="27">
        <v>41726</v>
      </c>
      <c r="F3188" t="s">
        <v>233</v>
      </c>
      <c r="G3188" s="27">
        <v>34770</v>
      </c>
      <c r="H3188">
        <v>21</v>
      </c>
      <c r="I3188" t="s">
        <v>259</v>
      </c>
      <c r="J3188" t="s">
        <v>353</v>
      </c>
      <c r="K3188">
        <v>0</v>
      </c>
      <c r="L3188">
        <v>3</v>
      </c>
      <c r="M3188">
        <v>0</v>
      </c>
      <c r="N3188">
        <v>0</v>
      </c>
      <c r="O3188">
        <v>0</v>
      </c>
      <c r="W3188" t="s">
        <v>237</v>
      </c>
      <c r="Y3188">
        <v>-1</v>
      </c>
      <c r="AB3188" t="s">
        <v>237</v>
      </c>
      <c r="AH3188">
        <v>0</v>
      </c>
      <c r="AN3188" t="s">
        <v>238</v>
      </c>
      <c r="AO3188">
        <v>5</v>
      </c>
      <c r="AP3188" t="s">
        <v>246</v>
      </c>
      <c r="AQ3188" s="27">
        <v>41726</v>
      </c>
      <c r="AR3188" t="s">
        <v>240</v>
      </c>
      <c r="AS3188">
        <v>3</v>
      </c>
      <c r="AT3188" t="s">
        <v>239</v>
      </c>
      <c r="AU3188" s="27">
        <v>41726</v>
      </c>
    </row>
    <row r="3189" spans="1:47" x14ac:dyDescent="0.2">
      <c r="A3189">
        <v>3188</v>
      </c>
      <c r="B3189" t="s">
        <v>11366</v>
      </c>
      <c r="C3189" t="s">
        <v>11367</v>
      </c>
      <c r="D3189" t="s">
        <v>11368</v>
      </c>
      <c r="E3189" s="27">
        <v>41325</v>
      </c>
      <c r="F3189" t="s">
        <v>233</v>
      </c>
      <c r="G3189" s="27">
        <v>23592</v>
      </c>
      <c r="H3189">
        <v>51</v>
      </c>
      <c r="I3189" t="s">
        <v>234</v>
      </c>
      <c r="J3189" t="s">
        <v>22</v>
      </c>
      <c r="K3189">
        <v>0</v>
      </c>
      <c r="L3189">
        <v>1</v>
      </c>
      <c r="M3189">
        <v>0</v>
      </c>
      <c r="N3189">
        <v>0</v>
      </c>
      <c r="O3189">
        <v>2</v>
      </c>
      <c r="P3189">
        <v>-1</v>
      </c>
      <c r="Q3189" s="28">
        <v>41324.163194444445</v>
      </c>
      <c r="R3189" s="28">
        <v>41325.298611111109</v>
      </c>
      <c r="S3189" t="s">
        <v>11369</v>
      </c>
      <c r="U3189" s="27">
        <v>41324</v>
      </c>
      <c r="V3189">
        <v>1</v>
      </c>
      <c r="W3189" t="s">
        <v>32</v>
      </c>
      <c r="X3189" t="s">
        <v>274</v>
      </c>
      <c r="Y3189">
        <v>0</v>
      </c>
      <c r="AB3189" t="s">
        <v>237</v>
      </c>
      <c r="AH3189">
        <v>0</v>
      </c>
      <c r="AN3189" t="s">
        <v>238</v>
      </c>
      <c r="AO3189">
        <v>1</v>
      </c>
      <c r="AP3189" t="s">
        <v>239</v>
      </c>
      <c r="AQ3189" s="27">
        <v>41325</v>
      </c>
      <c r="AR3189" t="s">
        <v>240</v>
      </c>
      <c r="AS3189">
        <v>1</v>
      </c>
      <c r="AT3189" t="s">
        <v>239</v>
      </c>
      <c r="AU3189" s="27">
        <v>41325</v>
      </c>
    </row>
    <row r="3190" spans="1:47" x14ac:dyDescent="0.2">
      <c r="A3190">
        <v>3189</v>
      </c>
      <c r="B3190" t="s">
        <v>11370</v>
      </c>
      <c r="C3190" t="s">
        <v>2424</v>
      </c>
      <c r="D3190" t="s">
        <v>11371</v>
      </c>
      <c r="E3190" s="27">
        <v>41367</v>
      </c>
      <c r="F3190" t="s">
        <v>233</v>
      </c>
      <c r="G3190" s="27">
        <v>30239</v>
      </c>
      <c r="H3190">
        <v>33</v>
      </c>
      <c r="I3190" t="s">
        <v>244</v>
      </c>
      <c r="J3190" t="s">
        <v>250</v>
      </c>
      <c r="K3190">
        <v>0</v>
      </c>
      <c r="L3190">
        <v>9</v>
      </c>
      <c r="M3190">
        <v>0</v>
      </c>
      <c r="N3190">
        <v>0</v>
      </c>
      <c r="O3190">
        <v>23</v>
      </c>
      <c r="P3190">
        <v>525</v>
      </c>
      <c r="Q3190" s="28">
        <v>41892.38958333333</v>
      </c>
      <c r="R3190" s="28">
        <v>42262.284722222219</v>
      </c>
      <c r="S3190" t="s">
        <v>11372</v>
      </c>
      <c r="U3190" s="27">
        <v>41366</v>
      </c>
      <c r="V3190">
        <v>1</v>
      </c>
      <c r="W3190" t="s">
        <v>32</v>
      </c>
      <c r="X3190" t="s">
        <v>274</v>
      </c>
      <c r="Y3190">
        <v>1</v>
      </c>
      <c r="AA3190" t="s">
        <v>11373</v>
      </c>
      <c r="AB3190" t="s">
        <v>36</v>
      </c>
      <c r="AC3190">
        <v>0</v>
      </c>
      <c r="AD3190" s="27">
        <v>41892</v>
      </c>
      <c r="AE3190" t="s">
        <v>474</v>
      </c>
      <c r="AF3190" s="27">
        <v>41892</v>
      </c>
      <c r="AG3190" s="27">
        <v>42262</v>
      </c>
      <c r="AH3190">
        <v>0</v>
      </c>
      <c r="AN3190" t="s">
        <v>238</v>
      </c>
      <c r="AO3190">
        <v>8</v>
      </c>
      <c r="AP3190" t="s">
        <v>269</v>
      </c>
      <c r="AQ3190" s="27">
        <v>41367</v>
      </c>
      <c r="AR3190" t="s">
        <v>240</v>
      </c>
      <c r="AS3190">
        <v>9</v>
      </c>
      <c r="AT3190" t="s">
        <v>269</v>
      </c>
      <c r="AU3190" s="27">
        <v>41367</v>
      </c>
    </row>
    <row r="3191" spans="1:47" x14ac:dyDescent="0.2">
      <c r="A3191">
        <v>3190</v>
      </c>
      <c r="B3191" t="s">
        <v>11374</v>
      </c>
      <c r="C3191" t="s">
        <v>813</v>
      </c>
      <c r="D3191" t="s">
        <v>11375</v>
      </c>
      <c r="E3191" s="27">
        <v>41286</v>
      </c>
      <c r="F3191" t="s">
        <v>233</v>
      </c>
      <c r="G3191" s="27">
        <v>33392</v>
      </c>
      <c r="H3191">
        <v>24</v>
      </c>
      <c r="I3191" t="s">
        <v>259</v>
      </c>
      <c r="J3191" t="s">
        <v>250</v>
      </c>
      <c r="K3191">
        <v>0</v>
      </c>
      <c r="L3191">
        <v>3</v>
      </c>
      <c r="M3191">
        <v>0</v>
      </c>
      <c r="N3191">
        <v>1</v>
      </c>
      <c r="O3191">
        <v>0</v>
      </c>
      <c r="P3191">
        <v>0</v>
      </c>
      <c r="Q3191" s="28">
        <v>41286.520138888889</v>
      </c>
      <c r="R3191" s="28">
        <v>41286.054861111108</v>
      </c>
      <c r="S3191" t="s">
        <v>11376</v>
      </c>
      <c r="T3191" s="27">
        <v>41285</v>
      </c>
      <c r="V3191">
        <v>1</v>
      </c>
      <c r="W3191" t="s">
        <v>32</v>
      </c>
      <c r="X3191" t="s">
        <v>268</v>
      </c>
      <c r="Y3191">
        <v>0</v>
      </c>
      <c r="AB3191" t="s">
        <v>237</v>
      </c>
      <c r="AH3191">
        <v>0</v>
      </c>
      <c r="AN3191" t="s">
        <v>238</v>
      </c>
      <c r="AO3191">
        <v>5</v>
      </c>
      <c r="AP3191" t="s">
        <v>246</v>
      </c>
      <c r="AQ3191" s="27">
        <v>41286</v>
      </c>
      <c r="AR3191" t="s">
        <v>240</v>
      </c>
      <c r="AS3191">
        <v>3</v>
      </c>
      <c r="AT3191" t="s">
        <v>239</v>
      </c>
      <c r="AU3191" s="27">
        <v>41286</v>
      </c>
    </row>
    <row r="3192" spans="1:47" x14ac:dyDescent="0.2">
      <c r="A3192">
        <v>3191</v>
      </c>
      <c r="B3192" t="s">
        <v>11377</v>
      </c>
      <c r="C3192" t="s">
        <v>1246</v>
      </c>
      <c r="D3192" t="s">
        <v>2032</v>
      </c>
      <c r="E3192" s="27">
        <v>41513</v>
      </c>
      <c r="F3192" t="s">
        <v>233</v>
      </c>
      <c r="G3192" s="27">
        <v>28776</v>
      </c>
      <c r="H3192">
        <v>37</v>
      </c>
      <c r="I3192" t="s">
        <v>244</v>
      </c>
      <c r="J3192" t="s">
        <v>250</v>
      </c>
      <c r="K3192">
        <v>0</v>
      </c>
      <c r="L3192">
        <v>4</v>
      </c>
      <c r="M3192">
        <v>0</v>
      </c>
      <c r="N3192">
        <v>0</v>
      </c>
      <c r="O3192">
        <v>4</v>
      </c>
      <c r="P3192">
        <v>0</v>
      </c>
      <c r="Q3192" s="28">
        <v>41513.123611111114</v>
      </c>
      <c r="R3192" s="28">
        <v>41606.09375</v>
      </c>
      <c r="S3192" t="s">
        <v>11378</v>
      </c>
      <c r="U3192" s="27">
        <v>41513</v>
      </c>
      <c r="V3192">
        <v>0</v>
      </c>
      <c r="W3192" t="s">
        <v>32</v>
      </c>
      <c r="X3192" t="s">
        <v>274</v>
      </c>
      <c r="Y3192">
        <v>0</v>
      </c>
      <c r="AB3192" t="s">
        <v>237</v>
      </c>
      <c r="AH3192">
        <v>0</v>
      </c>
      <c r="AN3192" t="s">
        <v>238</v>
      </c>
      <c r="AO3192">
        <v>2</v>
      </c>
      <c r="AP3192" t="s">
        <v>239</v>
      </c>
      <c r="AQ3192" s="27">
        <v>41513</v>
      </c>
      <c r="AR3192" t="s">
        <v>240</v>
      </c>
      <c r="AS3192">
        <v>4</v>
      </c>
      <c r="AT3192" t="s">
        <v>239</v>
      </c>
      <c r="AU3192" s="27">
        <v>41513</v>
      </c>
    </row>
    <row r="3193" spans="1:47" x14ac:dyDescent="0.2">
      <c r="A3193">
        <v>3192</v>
      </c>
      <c r="B3193" t="s">
        <v>11379</v>
      </c>
      <c r="C3193" t="s">
        <v>2626</v>
      </c>
      <c r="D3193" t="s">
        <v>1535</v>
      </c>
      <c r="E3193" s="27">
        <v>41393</v>
      </c>
      <c r="F3193" t="s">
        <v>233</v>
      </c>
      <c r="G3193" s="27">
        <v>28928</v>
      </c>
      <c r="H3193">
        <v>37</v>
      </c>
      <c r="I3193" t="s">
        <v>244</v>
      </c>
      <c r="J3193" t="s">
        <v>245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-3</v>
      </c>
      <c r="Q3193" s="28">
        <v>41390.202777777777</v>
      </c>
      <c r="R3193" s="28">
        <v>41390.311805555553</v>
      </c>
      <c r="S3193" t="s">
        <v>11380</v>
      </c>
      <c r="T3193" s="27">
        <v>41390</v>
      </c>
      <c r="V3193">
        <v>3</v>
      </c>
      <c r="W3193" t="s">
        <v>36</v>
      </c>
      <c r="X3193" t="s">
        <v>412</v>
      </c>
      <c r="Y3193">
        <v>0</v>
      </c>
      <c r="AB3193" t="s">
        <v>237</v>
      </c>
      <c r="AH3193">
        <v>0</v>
      </c>
      <c r="AN3193" t="s">
        <v>238</v>
      </c>
      <c r="AO3193">
        <v>1</v>
      </c>
      <c r="AP3193" t="s">
        <v>239</v>
      </c>
      <c r="AQ3193" s="27">
        <v>41393</v>
      </c>
      <c r="AR3193" t="s">
        <v>240</v>
      </c>
      <c r="AS3193">
        <v>1</v>
      </c>
      <c r="AT3193" t="s">
        <v>239</v>
      </c>
      <c r="AU3193" s="27">
        <v>41393</v>
      </c>
    </row>
    <row r="3194" spans="1:47" x14ac:dyDescent="0.2">
      <c r="A3194">
        <v>3193</v>
      </c>
      <c r="B3194" t="s">
        <v>11381</v>
      </c>
      <c r="C3194" t="s">
        <v>11382</v>
      </c>
      <c r="D3194" t="s">
        <v>11383</v>
      </c>
      <c r="E3194" s="27">
        <v>41587</v>
      </c>
      <c r="F3194" t="s">
        <v>233</v>
      </c>
      <c r="G3194" s="27">
        <v>31334</v>
      </c>
      <c r="H3194">
        <v>30</v>
      </c>
      <c r="I3194" t="s">
        <v>244</v>
      </c>
      <c r="J3194" t="s">
        <v>250</v>
      </c>
      <c r="K3194">
        <v>0</v>
      </c>
      <c r="L3194">
        <v>8</v>
      </c>
      <c r="M3194">
        <v>0</v>
      </c>
      <c r="N3194">
        <v>0</v>
      </c>
      <c r="O3194">
        <v>0</v>
      </c>
      <c r="W3194" t="s">
        <v>237</v>
      </c>
      <c r="Y3194">
        <v>-1</v>
      </c>
      <c r="AB3194" t="s">
        <v>237</v>
      </c>
      <c r="AH3194">
        <v>0</v>
      </c>
      <c r="AN3194" t="s">
        <v>238</v>
      </c>
      <c r="AO3194">
        <v>2</v>
      </c>
      <c r="AP3194" t="s">
        <v>239</v>
      </c>
      <c r="AQ3194" s="27">
        <v>41587</v>
      </c>
      <c r="AR3194" t="s">
        <v>240</v>
      </c>
      <c r="AS3194">
        <v>8</v>
      </c>
      <c r="AT3194" t="s">
        <v>269</v>
      </c>
      <c r="AU3194" s="27">
        <v>41587</v>
      </c>
    </row>
    <row r="3195" spans="1:47" x14ac:dyDescent="0.2">
      <c r="A3195">
        <v>3194</v>
      </c>
      <c r="B3195" t="s">
        <v>11384</v>
      </c>
      <c r="C3195" t="s">
        <v>1308</v>
      </c>
      <c r="D3195" t="s">
        <v>11385</v>
      </c>
      <c r="E3195" s="27">
        <v>41718</v>
      </c>
      <c r="F3195" t="s">
        <v>233</v>
      </c>
      <c r="G3195" s="27">
        <v>26161</v>
      </c>
      <c r="H3195">
        <v>44</v>
      </c>
      <c r="I3195" t="s">
        <v>244</v>
      </c>
      <c r="J3195" t="s">
        <v>245</v>
      </c>
      <c r="K3195">
        <v>0</v>
      </c>
      <c r="L3195">
        <v>9</v>
      </c>
      <c r="M3195">
        <v>0</v>
      </c>
      <c r="N3195">
        <v>0</v>
      </c>
      <c r="O3195">
        <v>11</v>
      </c>
      <c r="P3195">
        <v>88</v>
      </c>
      <c r="Q3195" s="28">
        <v>41806.243750000001</v>
      </c>
      <c r="R3195" s="28">
        <v>41898.513194444444</v>
      </c>
      <c r="S3195" t="s">
        <v>11386</v>
      </c>
      <c r="T3195" s="27">
        <v>41352</v>
      </c>
      <c r="V3195">
        <v>366</v>
      </c>
      <c r="W3195" t="s">
        <v>32</v>
      </c>
      <c r="X3195" t="s">
        <v>1207</v>
      </c>
      <c r="Y3195">
        <v>0</v>
      </c>
      <c r="AB3195" t="s">
        <v>237</v>
      </c>
      <c r="AH3195">
        <v>0</v>
      </c>
      <c r="AN3195" t="s">
        <v>238</v>
      </c>
      <c r="AO3195">
        <v>9</v>
      </c>
      <c r="AP3195" t="s">
        <v>269</v>
      </c>
      <c r="AQ3195" s="27">
        <v>41718</v>
      </c>
      <c r="AR3195" t="s">
        <v>240</v>
      </c>
      <c r="AS3195">
        <v>9</v>
      </c>
      <c r="AT3195" t="s">
        <v>269</v>
      </c>
      <c r="AU3195" s="27">
        <v>41718</v>
      </c>
    </row>
    <row r="3196" spans="1:47" x14ac:dyDescent="0.2">
      <c r="A3196">
        <v>3195</v>
      </c>
      <c r="B3196" t="s">
        <v>11387</v>
      </c>
      <c r="C3196" t="s">
        <v>500</v>
      </c>
      <c r="D3196" t="s">
        <v>3831</v>
      </c>
      <c r="E3196" s="27">
        <v>41868</v>
      </c>
      <c r="F3196" t="s">
        <v>233</v>
      </c>
      <c r="G3196" s="27">
        <v>30393</v>
      </c>
      <c r="H3196">
        <v>33</v>
      </c>
      <c r="I3196" t="s">
        <v>244</v>
      </c>
      <c r="J3196" t="s">
        <v>250</v>
      </c>
      <c r="K3196">
        <v>0</v>
      </c>
      <c r="L3196">
        <v>8</v>
      </c>
      <c r="M3196">
        <v>0</v>
      </c>
      <c r="N3196">
        <v>0</v>
      </c>
      <c r="O3196">
        <v>0</v>
      </c>
      <c r="P3196">
        <v>-1</v>
      </c>
      <c r="Q3196" s="28">
        <v>41867.447916666664</v>
      </c>
      <c r="R3196" s="28">
        <v>41868.074305555558</v>
      </c>
      <c r="S3196" t="s">
        <v>11388</v>
      </c>
      <c r="T3196" s="27">
        <v>41867</v>
      </c>
      <c r="V3196">
        <v>1</v>
      </c>
      <c r="W3196" t="s">
        <v>36</v>
      </c>
      <c r="X3196" t="s">
        <v>548</v>
      </c>
      <c r="Y3196">
        <v>0</v>
      </c>
      <c r="AB3196" t="s">
        <v>237</v>
      </c>
      <c r="AH3196">
        <v>0</v>
      </c>
      <c r="AN3196" t="s">
        <v>238</v>
      </c>
      <c r="AO3196">
        <v>1</v>
      </c>
      <c r="AP3196" t="s">
        <v>239</v>
      </c>
      <c r="AQ3196" s="27">
        <v>41868</v>
      </c>
      <c r="AR3196" t="s">
        <v>240</v>
      </c>
      <c r="AS3196">
        <v>8</v>
      </c>
      <c r="AT3196" t="s">
        <v>269</v>
      </c>
      <c r="AU3196" s="27">
        <v>41868</v>
      </c>
    </row>
    <row r="3197" spans="1:47" x14ac:dyDescent="0.2">
      <c r="A3197">
        <v>3196</v>
      </c>
      <c r="B3197" t="s">
        <v>11389</v>
      </c>
      <c r="C3197" t="s">
        <v>11390</v>
      </c>
      <c r="D3197" t="s">
        <v>1803</v>
      </c>
      <c r="E3197" s="27">
        <v>41609</v>
      </c>
      <c r="F3197" t="s">
        <v>233</v>
      </c>
      <c r="G3197" s="27">
        <v>33657</v>
      </c>
      <c r="H3197">
        <v>24</v>
      </c>
      <c r="I3197" t="s">
        <v>259</v>
      </c>
      <c r="J3197" t="s">
        <v>245</v>
      </c>
      <c r="K3197">
        <v>0</v>
      </c>
      <c r="L3197">
        <v>10</v>
      </c>
      <c r="M3197">
        <v>3</v>
      </c>
      <c r="N3197">
        <v>2</v>
      </c>
      <c r="O3197">
        <v>8</v>
      </c>
      <c r="P3197">
        <v>-1</v>
      </c>
      <c r="Q3197" s="28">
        <v>41608.496527777781</v>
      </c>
      <c r="R3197" s="28">
        <v>41781.258333333331</v>
      </c>
      <c r="S3197" t="s">
        <v>11391</v>
      </c>
      <c r="T3197" s="27">
        <v>41608</v>
      </c>
      <c r="V3197">
        <v>1</v>
      </c>
      <c r="W3197" t="s">
        <v>32</v>
      </c>
      <c r="X3197" t="s">
        <v>729</v>
      </c>
      <c r="Y3197">
        <v>0</v>
      </c>
      <c r="AB3197" t="s">
        <v>237</v>
      </c>
      <c r="AH3197">
        <v>0</v>
      </c>
      <c r="AN3197" t="s">
        <v>238</v>
      </c>
      <c r="AO3197">
        <v>9</v>
      </c>
      <c r="AP3197" t="s">
        <v>269</v>
      </c>
      <c r="AQ3197" s="27">
        <v>41609</v>
      </c>
      <c r="AR3197" t="s">
        <v>240</v>
      </c>
      <c r="AS3197">
        <v>10</v>
      </c>
      <c r="AT3197" t="s">
        <v>269</v>
      </c>
      <c r="AU3197" s="27">
        <v>41609</v>
      </c>
    </row>
    <row r="3198" spans="1:47" x14ac:dyDescent="0.2">
      <c r="A3198">
        <v>3197</v>
      </c>
      <c r="B3198" t="s">
        <v>11392</v>
      </c>
      <c r="C3198" t="s">
        <v>7120</v>
      </c>
      <c r="D3198" t="s">
        <v>11393</v>
      </c>
      <c r="E3198" s="27">
        <v>41296</v>
      </c>
      <c r="F3198" t="s">
        <v>294</v>
      </c>
      <c r="G3198" s="27">
        <v>32490</v>
      </c>
      <c r="H3198">
        <v>27</v>
      </c>
      <c r="I3198" t="s">
        <v>244</v>
      </c>
      <c r="J3198" t="s">
        <v>22</v>
      </c>
      <c r="K3198">
        <v>0</v>
      </c>
      <c r="L3198">
        <v>2</v>
      </c>
      <c r="M3198">
        <v>0</v>
      </c>
      <c r="N3198">
        <v>0</v>
      </c>
      <c r="O3198">
        <v>0</v>
      </c>
      <c r="P3198">
        <v>-1</v>
      </c>
      <c r="Q3198" s="28">
        <v>41295.472222222219</v>
      </c>
      <c r="R3198" s="28">
        <v>41296.40902777778</v>
      </c>
      <c r="S3198" t="s">
        <v>11394</v>
      </c>
      <c r="T3198" s="27">
        <v>41295</v>
      </c>
      <c r="V3198">
        <v>1</v>
      </c>
      <c r="W3198" t="s">
        <v>36</v>
      </c>
      <c r="X3198" t="s">
        <v>279</v>
      </c>
      <c r="Y3198">
        <v>0</v>
      </c>
      <c r="AB3198" t="s">
        <v>237</v>
      </c>
      <c r="AH3198">
        <v>0</v>
      </c>
      <c r="AN3198" t="s">
        <v>238</v>
      </c>
      <c r="AO3198">
        <v>2</v>
      </c>
      <c r="AP3198" t="s">
        <v>239</v>
      </c>
      <c r="AQ3198" s="27">
        <v>41296</v>
      </c>
      <c r="AR3198" t="s">
        <v>240</v>
      </c>
      <c r="AS3198">
        <v>2</v>
      </c>
      <c r="AT3198" t="s">
        <v>239</v>
      </c>
      <c r="AU3198" s="27">
        <v>41296</v>
      </c>
    </row>
    <row r="3199" spans="1:47" x14ac:dyDescent="0.2">
      <c r="A3199">
        <v>3198</v>
      </c>
      <c r="B3199" t="s">
        <v>11395</v>
      </c>
      <c r="C3199" t="s">
        <v>1168</v>
      </c>
      <c r="D3199" t="s">
        <v>925</v>
      </c>
      <c r="E3199" s="27">
        <v>41305</v>
      </c>
      <c r="F3199" t="s">
        <v>233</v>
      </c>
      <c r="G3199" s="27">
        <v>34725</v>
      </c>
      <c r="H3199">
        <v>21</v>
      </c>
      <c r="I3199" t="s">
        <v>259</v>
      </c>
      <c r="J3199" t="s">
        <v>22</v>
      </c>
      <c r="K3199">
        <v>0</v>
      </c>
      <c r="L3199">
        <v>6</v>
      </c>
      <c r="M3199">
        <v>0</v>
      </c>
      <c r="N3199">
        <v>0</v>
      </c>
      <c r="O3199">
        <v>0</v>
      </c>
      <c r="P3199">
        <v>-1</v>
      </c>
      <c r="Q3199" s="28">
        <v>41304.298611111109</v>
      </c>
      <c r="R3199" s="28">
        <v>41309.431944444441</v>
      </c>
      <c r="S3199" t="s">
        <v>11396</v>
      </c>
      <c r="T3199" s="27">
        <v>41304</v>
      </c>
      <c r="V3199">
        <v>1</v>
      </c>
      <c r="W3199" t="s">
        <v>32</v>
      </c>
      <c r="X3199" t="s">
        <v>867</v>
      </c>
      <c r="Y3199">
        <v>0</v>
      </c>
      <c r="AB3199" t="s">
        <v>237</v>
      </c>
      <c r="AH3199">
        <v>0</v>
      </c>
      <c r="AN3199" t="s">
        <v>238</v>
      </c>
      <c r="AO3199">
        <v>6</v>
      </c>
      <c r="AP3199" t="s">
        <v>246</v>
      </c>
      <c r="AQ3199" s="27">
        <v>41305</v>
      </c>
      <c r="AR3199" t="s">
        <v>240</v>
      </c>
      <c r="AS3199">
        <v>6</v>
      </c>
      <c r="AT3199" t="s">
        <v>246</v>
      </c>
      <c r="AU3199" s="27">
        <v>41305</v>
      </c>
    </row>
    <row r="3200" spans="1:47" x14ac:dyDescent="0.2">
      <c r="A3200">
        <v>3199</v>
      </c>
      <c r="B3200" t="s">
        <v>11397</v>
      </c>
      <c r="C3200" t="s">
        <v>11398</v>
      </c>
      <c r="D3200" t="s">
        <v>6086</v>
      </c>
      <c r="E3200" s="27">
        <v>41827</v>
      </c>
      <c r="F3200" t="s">
        <v>294</v>
      </c>
      <c r="G3200" s="27">
        <v>20280</v>
      </c>
      <c r="H3200">
        <v>60</v>
      </c>
      <c r="I3200" t="s">
        <v>234</v>
      </c>
      <c r="J3200" t="s">
        <v>22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-1</v>
      </c>
      <c r="Q3200" s="28">
        <v>41826.38958333333</v>
      </c>
      <c r="R3200" s="28">
        <v>41827.328472222223</v>
      </c>
      <c r="S3200" t="s">
        <v>11399</v>
      </c>
      <c r="T3200" s="27">
        <v>41826</v>
      </c>
      <c r="V3200">
        <v>1</v>
      </c>
      <c r="W3200" t="s">
        <v>36</v>
      </c>
      <c r="X3200" t="s">
        <v>279</v>
      </c>
      <c r="Y3200">
        <v>0</v>
      </c>
      <c r="AB3200" t="s">
        <v>237</v>
      </c>
      <c r="AH3200">
        <v>0</v>
      </c>
      <c r="AN3200" t="s">
        <v>238</v>
      </c>
      <c r="AO3200">
        <v>1</v>
      </c>
      <c r="AP3200" t="s">
        <v>239</v>
      </c>
      <c r="AQ3200" s="27">
        <v>41827</v>
      </c>
      <c r="AR3200" t="s">
        <v>240</v>
      </c>
      <c r="AS3200">
        <v>1</v>
      </c>
      <c r="AT3200" t="s">
        <v>239</v>
      </c>
      <c r="AU3200" s="27">
        <v>41827</v>
      </c>
    </row>
    <row r="3201" spans="1:47" x14ac:dyDescent="0.2">
      <c r="A3201">
        <v>3200</v>
      </c>
      <c r="B3201" t="s">
        <v>11400</v>
      </c>
      <c r="C3201" t="s">
        <v>4980</v>
      </c>
      <c r="D3201" t="s">
        <v>2683</v>
      </c>
      <c r="E3201" s="27">
        <v>41295</v>
      </c>
      <c r="F3201" t="s">
        <v>233</v>
      </c>
      <c r="G3201" s="27">
        <v>29351</v>
      </c>
      <c r="H3201">
        <v>35</v>
      </c>
      <c r="I3201" t="s">
        <v>244</v>
      </c>
      <c r="J3201" t="s">
        <v>250</v>
      </c>
      <c r="K3201">
        <v>0</v>
      </c>
      <c r="L3201">
        <v>1</v>
      </c>
      <c r="M3201">
        <v>0</v>
      </c>
      <c r="N3201">
        <v>0</v>
      </c>
      <c r="O3201">
        <v>1</v>
      </c>
      <c r="P3201">
        <v>0</v>
      </c>
      <c r="Q3201" s="28">
        <v>41295.147916666669</v>
      </c>
      <c r="R3201" s="28">
        <v>41296.265972222223</v>
      </c>
      <c r="S3201" t="s">
        <v>11401</v>
      </c>
      <c r="T3201" s="27">
        <v>41295</v>
      </c>
      <c r="V3201">
        <v>0</v>
      </c>
      <c r="W3201" t="s">
        <v>32</v>
      </c>
      <c r="X3201" t="s">
        <v>729</v>
      </c>
      <c r="Y3201">
        <v>1</v>
      </c>
      <c r="AA3201" t="s">
        <v>11402</v>
      </c>
      <c r="AB3201" t="s">
        <v>32</v>
      </c>
      <c r="AC3201">
        <v>0</v>
      </c>
      <c r="AD3201" s="27">
        <v>41362</v>
      </c>
      <c r="AE3201" t="s">
        <v>729</v>
      </c>
      <c r="AF3201" s="27">
        <v>41362</v>
      </c>
      <c r="AG3201" s="27">
        <v>41364</v>
      </c>
      <c r="AH3201">
        <v>1</v>
      </c>
      <c r="AJ3201" t="s">
        <v>11402</v>
      </c>
      <c r="AK3201" t="s">
        <v>312</v>
      </c>
      <c r="AL3201" s="27">
        <v>41362</v>
      </c>
      <c r="AM3201" t="s">
        <v>729</v>
      </c>
      <c r="AN3201" t="s">
        <v>238</v>
      </c>
      <c r="AO3201">
        <v>1</v>
      </c>
      <c r="AP3201" t="s">
        <v>239</v>
      </c>
      <c r="AQ3201" s="27">
        <v>41295</v>
      </c>
      <c r="AR3201" t="s">
        <v>240</v>
      </c>
      <c r="AS3201">
        <v>1</v>
      </c>
      <c r="AT3201" t="s">
        <v>239</v>
      </c>
      <c r="AU3201" s="27">
        <v>41295</v>
      </c>
    </row>
    <row r="3202" spans="1:47" x14ac:dyDescent="0.2">
      <c r="A3202">
        <v>3201</v>
      </c>
      <c r="B3202" t="s">
        <v>11403</v>
      </c>
      <c r="C3202" t="s">
        <v>11404</v>
      </c>
      <c r="D3202" t="s">
        <v>6814</v>
      </c>
      <c r="E3202" s="27">
        <v>41753</v>
      </c>
      <c r="F3202" t="s">
        <v>233</v>
      </c>
      <c r="G3202" s="27">
        <v>24080</v>
      </c>
      <c r="H3202">
        <v>50</v>
      </c>
      <c r="I3202" t="s">
        <v>234</v>
      </c>
      <c r="J3202" t="s">
        <v>245</v>
      </c>
      <c r="K3202">
        <v>0</v>
      </c>
      <c r="L3202">
        <v>2</v>
      </c>
      <c r="M3202">
        <v>0</v>
      </c>
      <c r="N3202">
        <v>0</v>
      </c>
      <c r="O3202">
        <v>1</v>
      </c>
      <c r="P3202">
        <v>0</v>
      </c>
      <c r="Q3202" s="28">
        <v>41753.497916666667</v>
      </c>
      <c r="R3202" s="28">
        <v>41870.232638888891</v>
      </c>
      <c r="S3202" t="s">
        <v>11405</v>
      </c>
      <c r="T3202" s="27">
        <v>41753</v>
      </c>
      <c r="V3202">
        <v>0</v>
      </c>
      <c r="W3202" t="s">
        <v>32</v>
      </c>
      <c r="X3202" t="s">
        <v>359</v>
      </c>
      <c r="Y3202">
        <v>0</v>
      </c>
      <c r="AB3202" t="s">
        <v>237</v>
      </c>
      <c r="AH3202">
        <v>0</v>
      </c>
      <c r="AN3202" t="s">
        <v>238</v>
      </c>
      <c r="AO3202">
        <v>1</v>
      </c>
      <c r="AP3202" t="s">
        <v>239</v>
      </c>
      <c r="AQ3202" s="27">
        <v>41753</v>
      </c>
      <c r="AR3202" t="s">
        <v>240</v>
      </c>
      <c r="AS3202">
        <v>2</v>
      </c>
      <c r="AT3202" t="s">
        <v>239</v>
      </c>
      <c r="AU3202" s="27">
        <v>41753</v>
      </c>
    </row>
    <row r="3203" spans="1:47" x14ac:dyDescent="0.2">
      <c r="A3203">
        <v>3202</v>
      </c>
      <c r="B3203" t="s">
        <v>11406</v>
      </c>
      <c r="C3203" t="s">
        <v>11407</v>
      </c>
      <c r="D3203" t="s">
        <v>11408</v>
      </c>
      <c r="E3203" s="27">
        <v>41873</v>
      </c>
      <c r="F3203" t="s">
        <v>294</v>
      </c>
      <c r="G3203" s="27">
        <v>28531</v>
      </c>
      <c r="H3203">
        <v>38</v>
      </c>
      <c r="I3203" t="s">
        <v>244</v>
      </c>
      <c r="J3203" t="s">
        <v>250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-2</v>
      </c>
      <c r="Q3203" s="28">
        <v>41871.383333333331</v>
      </c>
      <c r="R3203" s="28">
        <v>41872.087500000001</v>
      </c>
      <c r="S3203" t="s">
        <v>11409</v>
      </c>
      <c r="T3203" s="27">
        <v>41871</v>
      </c>
      <c r="V3203">
        <v>2</v>
      </c>
      <c r="W3203" t="s">
        <v>36</v>
      </c>
      <c r="X3203" t="s">
        <v>8573</v>
      </c>
      <c r="Y3203">
        <v>0</v>
      </c>
      <c r="AB3203" t="s">
        <v>237</v>
      </c>
      <c r="AH3203">
        <v>0</v>
      </c>
      <c r="AN3203" t="s">
        <v>238</v>
      </c>
      <c r="AO3203">
        <v>1</v>
      </c>
      <c r="AP3203" t="s">
        <v>239</v>
      </c>
      <c r="AQ3203" s="27">
        <v>41873</v>
      </c>
      <c r="AR3203" t="s">
        <v>240</v>
      </c>
      <c r="AS3203">
        <v>1</v>
      </c>
      <c r="AT3203" t="s">
        <v>239</v>
      </c>
      <c r="AU3203" s="27">
        <v>41873</v>
      </c>
    </row>
    <row r="3204" spans="1:47" x14ac:dyDescent="0.2">
      <c r="A3204">
        <v>3203</v>
      </c>
      <c r="B3204" t="s">
        <v>11410</v>
      </c>
      <c r="C3204" t="s">
        <v>11411</v>
      </c>
      <c r="D3204" t="s">
        <v>11412</v>
      </c>
      <c r="E3204" s="27">
        <v>41556</v>
      </c>
      <c r="F3204" t="s">
        <v>294</v>
      </c>
      <c r="G3204" s="27">
        <v>33467</v>
      </c>
      <c r="H3204">
        <v>24</v>
      </c>
      <c r="I3204" t="s">
        <v>259</v>
      </c>
      <c r="J3204" t="s">
        <v>245</v>
      </c>
      <c r="K3204">
        <v>0</v>
      </c>
      <c r="L3204">
        <v>8</v>
      </c>
      <c r="M3204">
        <v>0</v>
      </c>
      <c r="N3204">
        <v>0</v>
      </c>
      <c r="O3204">
        <v>0</v>
      </c>
      <c r="P3204">
        <v>-1</v>
      </c>
      <c r="Q3204" s="28">
        <v>41555.507638888892</v>
      </c>
      <c r="R3204" s="28">
        <v>41592.282638888886</v>
      </c>
      <c r="S3204" t="s">
        <v>11413</v>
      </c>
      <c r="T3204" s="27">
        <v>41555</v>
      </c>
      <c r="V3204">
        <v>1</v>
      </c>
      <c r="W3204" t="s">
        <v>32</v>
      </c>
      <c r="X3204" t="s">
        <v>261</v>
      </c>
      <c r="Y3204">
        <v>0</v>
      </c>
      <c r="AB3204" t="s">
        <v>237</v>
      </c>
      <c r="AH3204">
        <v>0</v>
      </c>
      <c r="AN3204" t="s">
        <v>238</v>
      </c>
      <c r="AO3204">
        <v>5</v>
      </c>
      <c r="AP3204" t="s">
        <v>246</v>
      </c>
      <c r="AQ3204" s="27">
        <v>41556</v>
      </c>
      <c r="AR3204" t="s">
        <v>240</v>
      </c>
      <c r="AS3204">
        <v>8</v>
      </c>
      <c r="AT3204" t="s">
        <v>269</v>
      </c>
      <c r="AU3204" s="27">
        <v>41556</v>
      </c>
    </row>
    <row r="3205" spans="1:47" x14ac:dyDescent="0.2">
      <c r="A3205">
        <v>3204</v>
      </c>
      <c r="B3205" t="s">
        <v>11414</v>
      </c>
      <c r="C3205" t="s">
        <v>579</v>
      </c>
      <c r="D3205" t="s">
        <v>11415</v>
      </c>
      <c r="E3205" s="27">
        <v>41341</v>
      </c>
      <c r="F3205" t="s">
        <v>233</v>
      </c>
      <c r="G3205" s="27">
        <v>34757</v>
      </c>
      <c r="H3205">
        <v>21</v>
      </c>
      <c r="I3205" t="s">
        <v>259</v>
      </c>
      <c r="J3205" t="s">
        <v>22</v>
      </c>
      <c r="K3205">
        <v>1</v>
      </c>
      <c r="L3205">
        <v>7</v>
      </c>
      <c r="M3205">
        <v>0</v>
      </c>
      <c r="N3205">
        <v>0</v>
      </c>
      <c r="O3205">
        <v>1</v>
      </c>
      <c r="S3205" t="s">
        <v>11416</v>
      </c>
      <c r="U3205" s="27">
        <v>41228</v>
      </c>
      <c r="V3205">
        <v>113</v>
      </c>
      <c r="W3205" t="s">
        <v>32</v>
      </c>
      <c r="X3205" t="s">
        <v>274</v>
      </c>
      <c r="Y3205">
        <v>0</v>
      </c>
      <c r="AB3205" t="s">
        <v>237</v>
      </c>
      <c r="AH3205">
        <v>0</v>
      </c>
      <c r="AN3205" t="s">
        <v>238</v>
      </c>
      <c r="AO3205">
        <v>8</v>
      </c>
      <c r="AP3205" t="s">
        <v>269</v>
      </c>
      <c r="AQ3205" s="27">
        <v>41341</v>
      </c>
      <c r="AR3205" t="s">
        <v>240</v>
      </c>
      <c r="AS3205">
        <v>7</v>
      </c>
      <c r="AT3205" t="s">
        <v>246</v>
      </c>
      <c r="AU3205" s="27">
        <v>41341</v>
      </c>
    </row>
    <row r="3206" spans="1:47" x14ac:dyDescent="0.2">
      <c r="A3206">
        <v>3205</v>
      </c>
      <c r="B3206" t="s">
        <v>11417</v>
      </c>
      <c r="C3206" t="s">
        <v>990</v>
      </c>
      <c r="D3206" t="s">
        <v>11418</v>
      </c>
      <c r="E3206" s="27">
        <v>41296</v>
      </c>
      <c r="F3206" t="s">
        <v>233</v>
      </c>
      <c r="G3206" s="27">
        <v>24580</v>
      </c>
      <c r="H3206">
        <v>49</v>
      </c>
      <c r="I3206" t="s">
        <v>234</v>
      </c>
      <c r="J3206" t="s">
        <v>245</v>
      </c>
      <c r="K3206">
        <v>0</v>
      </c>
      <c r="L3206">
        <v>1</v>
      </c>
      <c r="M3206">
        <v>0</v>
      </c>
      <c r="N3206">
        <v>0</v>
      </c>
      <c r="O3206">
        <v>2</v>
      </c>
      <c r="P3206">
        <v>-1</v>
      </c>
      <c r="Q3206" s="28">
        <v>41295.071527777778</v>
      </c>
      <c r="R3206" s="28">
        <v>41296.37777777778</v>
      </c>
      <c r="S3206" t="s">
        <v>11419</v>
      </c>
      <c r="T3206" s="27">
        <v>41295</v>
      </c>
      <c r="V3206">
        <v>1</v>
      </c>
      <c r="W3206" t="s">
        <v>36</v>
      </c>
      <c r="X3206" t="s">
        <v>780</v>
      </c>
      <c r="Y3206">
        <v>0</v>
      </c>
      <c r="AB3206" t="s">
        <v>237</v>
      </c>
      <c r="AH3206">
        <v>0</v>
      </c>
      <c r="AN3206" t="s">
        <v>238</v>
      </c>
      <c r="AO3206">
        <v>1</v>
      </c>
      <c r="AP3206" t="s">
        <v>239</v>
      </c>
      <c r="AQ3206" s="27">
        <v>41296</v>
      </c>
      <c r="AR3206" t="s">
        <v>240</v>
      </c>
      <c r="AS3206">
        <v>1</v>
      </c>
      <c r="AT3206" t="s">
        <v>239</v>
      </c>
      <c r="AU3206" s="27">
        <v>41296</v>
      </c>
    </row>
    <row r="3207" spans="1:47" x14ac:dyDescent="0.2">
      <c r="A3207">
        <v>3206</v>
      </c>
      <c r="B3207" t="s">
        <v>11420</v>
      </c>
      <c r="C3207" t="s">
        <v>11421</v>
      </c>
      <c r="D3207" t="s">
        <v>2032</v>
      </c>
      <c r="E3207" s="27">
        <v>41520</v>
      </c>
      <c r="F3207" t="s">
        <v>233</v>
      </c>
      <c r="G3207" s="27">
        <v>28298</v>
      </c>
      <c r="H3207">
        <v>38</v>
      </c>
      <c r="I3207" t="s">
        <v>244</v>
      </c>
      <c r="J3207" t="s">
        <v>250</v>
      </c>
      <c r="K3207">
        <v>0</v>
      </c>
      <c r="L3207">
        <v>6</v>
      </c>
      <c r="M3207">
        <v>0</v>
      </c>
      <c r="N3207">
        <v>0</v>
      </c>
      <c r="O3207">
        <v>9</v>
      </c>
      <c r="P3207">
        <v>-5</v>
      </c>
      <c r="Q3207" s="28">
        <v>41515.197222222225</v>
      </c>
      <c r="R3207" s="28">
        <v>41518.100694444445</v>
      </c>
      <c r="S3207" t="s">
        <v>11422</v>
      </c>
      <c r="U3207" s="27">
        <v>41516</v>
      </c>
      <c r="V3207">
        <v>4</v>
      </c>
      <c r="W3207" t="s">
        <v>32</v>
      </c>
      <c r="X3207" t="s">
        <v>274</v>
      </c>
      <c r="Y3207">
        <v>0</v>
      </c>
      <c r="AB3207" t="s">
        <v>237</v>
      </c>
      <c r="AH3207">
        <v>0</v>
      </c>
      <c r="AN3207" t="s">
        <v>238</v>
      </c>
      <c r="AO3207">
        <v>8</v>
      </c>
      <c r="AP3207" t="s">
        <v>269</v>
      </c>
      <c r="AQ3207" s="27">
        <v>41520</v>
      </c>
      <c r="AR3207" t="s">
        <v>240</v>
      </c>
      <c r="AS3207">
        <v>6</v>
      </c>
      <c r="AT3207" t="s">
        <v>246</v>
      </c>
      <c r="AU3207" s="27">
        <v>41520</v>
      </c>
    </row>
    <row r="3208" spans="1:47" x14ac:dyDescent="0.2">
      <c r="A3208">
        <v>3207</v>
      </c>
      <c r="B3208" t="s">
        <v>11423</v>
      </c>
      <c r="C3208" t="s">
        <v>11424</v>
      </c>
      <c r="D3208" t="s">
        <v>11425</v>
      </c>
      <c r="E3208" s="27">
        <v>41465</v>
      </c>
      <c r="F3208" t="s">
        <v>233</v>
      </c>
      <c r="G3208" s="27">
        <v>20156</v>
      </c>
      <c r="H3208">
        <v>61</v>
      </c>
      <c r="I3208" t="s">
        <v>234</v>
      </c>
      <c r="J3208" t="s">
        <v>22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-1</v>
      </c>
      <c r="Q3208" s="28">
        <v>41464.349305555559</v>
      </c>
      <c r="R3208" s="28">
        <v>41465.079861111109</v>
      </c>
      <c r="S3208" t="s">
        <v>11426</v>
      </c>
      <c r="T3208" s="27">
        <v>41464</v>
      </c>
      <c r="V3208">
        <v>1</v>
      </c>
      <c r="W3208" t="s">
        <v>36</v>
      </c>
      <c r="X3208" t="s">
        <v>595</v>
      </c>
      <c r="Y3208">
        <v>0</v>
      </c>
      <c r="AB3208" t="s">
        <v>237</v>
      </c>
      <c r="AH3208">
        <v>0</v>
      </c>
      <c r="AN3208" t="s">
        <v>238</v>
      </c>
      <c r="AO3208">
        <v>1</v>
      </c>
      <c r="AP3208" t="s">
        <v>239</v>
      </c>
      <c r="AQ3208" s="27">
        <v>41465</v>
      </c>
      <c r="AR3208" t="s">
        <v>240</v>
      </c>
      <c r="AS3208">
        <v>1</v>
      </c>
      <c r="AT3208" t="s">
        <v>239</v>
      </c>
      <c r="AU3208" s="27">
        <v>41465</v>
      </c>
    </row>
    <row r="3209" spans="1:47" x14ac:dyDescent="0.2">
      <c r="A3209">
        <v>3208</v>
      </c>
      <c r="B3209" t="s">
        <v>11427</v>
      </c>
      <c r="C3209" t="s">
        <v>11428</v>
      </c>
      <c r="D3209" t="s">
        <v>830</v>
      </c>
      <c r="E3209" s="27">
        <v>41651</v>
      </c>
      <c r="F3209" t="s">
        <v>294</v>
      </c>
      <c r="G3209" s="27">
        <v>31505</v>
      </c>
      <c r="H3209">
        <v>30</v>
      </c>
      <c r="I3209" t="s">
        <v>244</v>
      </c>
      <c r="J3209" t="s">
        <v>250</v>
      </c>
      <c r="K3209">
        <v>0</v>
      </c>
      <c r="L3209">
        <v>2</v>
      </c>
      <c r="M3209">
        <v>0</v>
      </c>
      <c r="N3209">
        <v>0</v>
      </c>
      <c r="O3209">
        <v>0</v>
      </c>
      <c r="P3209">
        <v>0</v>
      </c>
      <c r="Q3209" s="28">
        <v>41651.055555555555</v>
      </c>
      <c r="R3209" s="28">
        <v>41651.300694444442</v>
      </c>
      <c r="S3209" t="s">
        <v>11429</v>
      </c>
      <c r="T3209" s="27">
        <v>41651</v>
      </c>
      <c r="V3209">
        <v>0</v>
      </c>
      <c r="W3209" t="s">
        <v>36</v>
      </c>
      <c r="X3209" t="s">
        <v>279</v>
      </c>
      <c r="Y3209">
        <v>0</v>
      </c>
      <c r="AB3209" t="s">
        <v>237</v>
      </c>
      <c r="AH3209">
        <v>0</v>
      </c>
      <c r="AN3209" t="s">
        <v>238</v>
      </c>
      <c r="AO3209">
        <v>2</v>
      </c>
      <c r="AP3209" t="s">
        <v>239</v>
      </c>
      <c r="AQ3209" s="27">
        <v>41651</v>
      </c>
      <c r="AR3209" t="s">
        <v>240</v>
      </c>
      <c r="AS3209">
        <v>2</v>
      </c>
      <c r="AT3209" t="s">
        <v>239</v>
      </c>
      <c r="AU3209" s="27">
        <v>41651</v>
      </c>
    </row>
    <row r="3210" spans="1:47" x14ac:dyDescent="0.2">
      <c r="A3210">
        <v>3209</v>
      </c>
      <c r="B3210" t="s">
        <v>11430</v>
      </c>
      <c r="C3210" t="s">
        <v>11431</v>
      </c>
      <c r="D3210" t="s">
        <v>7120</v>
      </c>
      <c r="E3210" s="27">
        <v>41390</v>
      </c>
      <c r="F3210" t="s">
        <v>233</v>
      </c>
      <c r="G3210" s="27">
        <v>34196</v>
      </c>
      <c r="H3210">
        <v>22</v>
      </c>
      <c r="I3210" t="s">
        <v>259</v>
      </c>
      <c r="J3210" t="s">
        <v>250</v>
      </c>
      <c r="K3210">
        <v>0</v>
      </c>
      <c r="L3210">
        <v>6</v>
      </c>
      <c r="M3210">
        <v>0</v>
      </c>
      <c r="N3210">
        <v>0</v>
      </c>
      <c r="O3210">
        <v>3</v>
      </c>
      <c r="P3210">
        <v>-1</v>
      </c>
      <c r="Q3210" s="28">
        <v>41389.163888888892</v>
      </c>
      <c r="R3210" s="28">
        <v>41517.223611111112</v>
      </c>
      <c r="S3210" t="s">
        <v>11432</v>
      </c>
      <c r="T3210" s="27">
        <v>41389</v>
      </c>
      <c r="V3210">
        <v>1</v>
      </c>
      <c r="W3210" t="s">
        <v>32</v>
      </c>
      <c r="X3210" t="s">
        <v>834</v>
      </c>
      <c r="Y3210">
        <v>1</v>
      </c>
      <c r="AA3210" t="s">
        <v>11433</v>
      </c>
      <c r="AB3210" t="s">
        <v>36</v>
      </c>
      <c r="AC3210">
        <v>0</v>
      </c>
      <c r="AD3210" s="27">
        <v>42271</v>
      </c>
      <c r="AE3210" t="s">
        <v>279</v>
      </c>
      <c r="AF3210" s="27">
        <v>42271</v>
      </c>
      <c r="AG3210" s="27">
        <v>42311</v>
      </c>
      <c r="AH3210">
        <v>1</v>
      </c>
      <c r="AJ3210" t="s">
        <v>11433</v>
      </c>
      <c r="AK3210" t="s">
        <v>255</v>
      </c>
      <c r="AL3210" s="27">
        <v>42271</v>
      </c>
      <c r="AM3210" t="s">
        <v>974</v>
      </c>
      <c r="AN3210" t="s">
        <v>238</v>
      </c>
      <c r="AO3210">
        <v>5</v>
      </c>
      <c r="AP3210" t="s">
        <v>246</v>
      </c>
      <c r="AQ3210" s="27">
        <v>41390</v>
      </c>
      <c r="AR3210" t="s">
        <v>240</v>
      </c>
      <c r="AS3210">
        <v>6</v>
      </c>
      <c r="AT3210" t="s">
        <v>246</v>
      </c>
      <c r="AU3210" s="27">
        <v>41390</v>
      </c>
    </row>
    <row r="3211" spans="1:47" x14ac:dyDescent="0.2">
      <c r="A3211">
        <v>3210</v>
      </c>
      <c r="B3211" t="s">
        <v>11434</v>
      </c>
      <c r="C3211" t="s">
        <v>1313</v>
      </c>
      <c r="D3211" t="s">
        <v>11435</v>
      </c>
      <c r="E3211" s="27">
        <v>41799</v>
      </c>
      <c r="F3211" t="s">
        <v>233</v>
      </c>
      <c r="G3211" s="27">
        <v>31361</v>
      </c>
      <c r="H3211">
        <v>30</v>
      </c>
      <c r="I3211" t="s">
        <v>244</v>
      </c>
      <c r="J3211" t="s">
        <v>353</v>
      </c>
      <c r="K3211">
        <v>0</v>
      </c>
      <c r="L3211">
        <v>2</v>
      </c>
      <c r="M3211">
        <v>0</v>
      </c>
      <c r="N3211">
        <v>0</v>
      </c>
      <c r="O3211">
        <v>1</v>
      </c>
      <c r="P3211">
        <v>-9</v>
      </c>
      <c r="Q3211" s="28">
        <v>41790.40625</v>
      </c>
      <c r="R3211" s="28">
        <v>41791.371527777781</v>
      </c>
      <c r="S3211" t="s">
        <v>11436</v>
      </c>
      <c r="T3211" s="27">
        <v>41790</v>
      </c>
      <c r="V3211">
        <v>9</v>
      </c>
      <c r="W3211" t="s">
        <v>36</v>
      </c>
      <c r="X3211" t="s">
        <v>279</v>
      </c>
      <c r="Y3211">
        <v>0</v>
      </c>
      <c r="AB3211" t="s">
        <v>237</v>
      </c>
      <c r="AH3211">
        <v>0</v>
      </c>
      <c r="AN3211" t="s">
        <v>238</v>
      </c>
      <c r="AO3211">
        <v>2</v>
      </c>
      <c r="AP3211" t="s">
        <v>239</v>
      </c>
      <c r="AQ3211" s="27">
        <v>41799</v>
      </c>
      <c r="AR3211" t="s">
        <v>240</v>
      </c>
      <c r="AS3211">
        <v>2</v>
      </c>
      <c r="AT3211" t="s">
        <v>239</v>
      </c>
      <c r="AU3211" s="27">
        <v>41799</v>
      </c>
    </row>
    <row r="3212" spans="1:47" x14ac:dyDescent="0.2">
      <c r="A3212">
        <v>3211</v>
      </c>
      <c r="B3212" t="s">
        <v>11437</v>
      </c>
      <c r="C3212" t="s">
        <v>803</v>
      </c>
      <c r="D3212" t="s">
        <v>11438</v>
      </c>
      <c r="E3212" s="27">
        <v>41980</v>
      </c>
      <c r="F3212" t="s">
        <v>233</v>
      </c>
      <c r="G3212" s="27">
        <v>30959</v>
      </c>
      <c r="H3212">
        <v>31</v>
      </c>
      <c r="I3212" t="s">
        <v>244</v>
      </c>
      <c r="J3212" t="s">
        <v>250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-1</v>
      </c>
      <c r="Q3212" s="28">
        <v>41979.053472222222</v>
      </c>
      <c r="R3212" s="28">
        <v>42009.132638888892</v>
      </c>
      <c r="S3212" t="s">
        <v>11439</v>
      </c>
      <c r="T3212" s="27">
        <v>41979</v>
      </c>
      <c r="V3212">
        <v>1</v>
      </c>
      <c r="W3212" t="s">
        <v>32</v>
      </c>
      <c r="X3212" t="s">
        <v>847</v>
      </c>
      <c r="Y3212">
        <v>0</v>
      </c>
      <c r="AB3212" t="s">
        <v>237</v>
      </c>
      <c r="AH3212">
        <v>0</v>
      </c>
      <c r="AN3212" t="s">
        <v>238</v>
      </c>
      <c r="AO3212">
        <v>2</v>
      </c>
      <c r="AP3212" t="s">
        <v>239</v>
      </c>
      <c r="AQ3212" s="27">
        <v>41980</v>
      </c>
      <c r="AR3212" t="s">
        <v>240</v>
      </c>
      <c r="AS3212">
        <v>1</v>
      </c>
      <c r="AT3212" t="s">
        <v>239</v>
      </c>
      <c r="AU3212" s="27">
        <v>41980</v>
      </c>
    </row>
    <row r="3213" spans="1:47" x14ac:dyDescent="0.2">
      <c r="A3213">
        <v>3212</v>
      </c>
      <c r="B3213" t="s">
        <v>11440</v>
      </c>
      <c r="C3213" t="s">
        <v>11441</v>
      </c>
      <c r="D3213" t="s">
        <v>1272</v>
      </c>
      <c r="E3213" s="27">
        <v>41965</v>
      </c>
      <c r="F3213" t="s">
        <v>233</v>
      </c>
      <c r="G3213" s="27">
        <v>33224</v>
      </c>
      <c r="H3213">
        <v>25</v>
      </c>
      <c r="I3213" t="s">
        <v>244</v>
      </c>
      <c r="J3213" t="s">
        <v>250</v>
      </c>
      <c r="K3213">
        <v>0</v>
      </c>
      <c r="L3213">
        <v>7</v>
      </c>
      <c r="M3213">
        <v>0</v>
      </c>
      <c r="N3213">
        <v>0</v>
      </c>
      <c r="O3213">
        <v>0</v>
      </c>
      <c r="P3213">
        <v>-1</v>
      </c>
      <c r="Q3213" s="28">
        <v>41964.34375</v>
      </c>
      <c r="R3213" s="28">
        <v>41966.193055555559</v>
      </c>
      <c r="S3213" t="s">
        <v>11442</v>
      </c>
      <c r="T3213" s="27">
        <v>41964</v>
      </c>
      <c r="V3213">
        <v>1</v>
      </c>
      <c r="W3213" t="s">
        <v>32</v>
      </c>
      <c r="X3213" t="s">
        <v>11443</v>
      </c>
      <c r="Y3213">
        <v>1</v>
      </c>
      <c r="AA3213" t="s">
        <v>11444</v>
      </c>
      <c r="AB3213" t="s">
        <v>36</v>
      </c>
      <c r="AC3213">
        <v>0</v>
      </c>
      <c r="AD3213" s="27">
        <v>42123</v>
      </c>
      <c r="AE3213" t="s">
        <v>392</v>
      </c>
      <c r="AF3213" s="27">
        <v>42123</v>
      </c>
      <c r="AG3213" s="27">
        <v>42167</v>
      </c>
      <c r="AH3213">
        <v>0</v>
      </c>
      <c r="AN3213" t="s">
        <v>238</v>
      </c>
      <c r="AO3213">
        <v>3</v>
      </c>
      <c r="AP3213" t="s">
        <v>239</v>
      </c>
      <c r="AQ3213" s="27">
        <v>41965</v>
      </c>
      <c r="AR3213" t="s">
        <v>240</v>
      </c>
      <c r="AS3213">
        <v>7</v>
      </c>
      <c r="AT3213" t="s">
        <v>246</v>
      </c>
      <c r="AU3213" s="27">
        <v>41965</v>
      </c>
    </row>
    <row r="3214" spans="1:47" x14ac:dyDescent="0.2">
      <c r="A3214">
        <v>3213</v>
      </c>
      <c r="B3214" t="s">
        <v>11445</v>
      </c>
      <c r="C3214" t="s">
        <v>2381</v>
      </c>
      <c r="D3214" t="s">
        <v>11446</v>
      </c>
      <c r="E3214" s="27">
        <v>41923</v>
      </c>
      <c r="F3214" t="s">
        <v>233</v>
      </c>
      <c r="G3214" s="27">
        <v>32076</v>
      </c>
      <c r="H3214">
        <v>28</v>
      </c>
      <c r="I3214" t="s">
        <v>244</v>
      </c>
      <c r="J3214" t="s">
        <v>353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-1</v>
      </c>
      <c r="Q3214" s="28">
        <v>41922.188888888886</v>
      </c>
      <c r="R3214" s="28">
        <v>41925.388888888891</v>
      </c>
      <c r="S3214" t="s">
        <v>11447</v>
      </c>
      <c r="T3214" s="27">
        <v>41922</v>
      </c>
      <c r="V3214">
        <v>1</v>
      </c>
      <c r="W3214" t="s">
        <v>32</v>
      </c>
      <c r="X3214" t="s">
        <v>2318</v>
      </c>
      <c r="Y3214">
        <v>0</v>
      </c>
      <c r="AB3214" t="s">
        <v>237</v>
      </c>
      <c r="AH3214">
        <v>0</v>
      </c>
      <c r="AN3214" t="s">
        <v>238</v>
      </c>
      <c r="AO3214">
        <v>2</v>
      </c>
      <c r="AP3214" t="s">
        <v>239</v>
      </c>
      <c r="AQ3214" s="27">
        <v>41923</v>
      </c>
      <c r="AR3214" t="s">
        <v>240</v>
      </c>
      <c r="AS3214">
        <v>1</v>
      </c>
      <c r="AT3214" t="s">
        <v>239</v>
      </c>
      <c r="AU3214" s="27">
        <v>41923</v>
      </c>
    </row>
    <row r="3215" spans="1:47" x14ac:dyDescent="0.2">
      <c r="A3215">
        <v>3214</v>
      </c>
      <c r="B3215" t="s">
        <v>11448</v>
      </c>
      <c r="C3215" t="s">
        <v>3369</v>
      </c>
      <c r="D3215" t="s">
        <v>11449</v>
      </c>
      <c r="E3215" s="27">
        <v>41913</v>
      </c>
      <c r="F3215" t="s">
        <v>294</v>
      </c>
      <c r="G3215" s="27">
        <v>31518</v>
      </c>
      <c r="H3215">
        <v>30</v>
      </c>
      <c r="I3215" t="s">
        <v>244</v>
      </c>
      <c r="J3215" t="s">
        <v>353</v>
      </c>
      <c r="K3215">
        <v>0</v>
      </c>
      <c r="L3215">
        <v>3</v>
      </c>
      <c r="M3215">
        <v>0</v>
      </c>
      <c r="N3215">
        <v>0</v>
      </c>
      <c r="O3215">
        <v>3</v>
      </c>
      <c r="P3215">
        <v>-1</v>
      </c>
      <c r="Q3215" s="28">
        <v>41912.080555555556</v>
      </c>
      <c r="R3215" s="28">
        <v>41913.086805555555</v>
      </c>
      <c r="S3215" t="s">
        <v>11450</v>
      </c>
      <c r="T3215" s="27">
        <v>41912</v>
      </c>
      <c r="V3215">
        <v>1</v>
      </c>
      <c r="W3215" t="s">
        <v>36</v>
      </c>
      <c r="X3215" t="s">
        <v>279</v>
      </c>
      <c r="Y3215">
        <v>1</v>
      </c>
      <c r="AA3215" t="s">
        <v>11451</v>
      </c>
      <c r="AB3215" t="s">
        <v>32</v>
      </c>
      <c r="AD3215" s="27">
        <v>42157</v>
      </c>
      <c r="AE3215" t="s">
        <v>359</v>
      </c>
      <c r="AH3215">
        <v>0</v>
      </c>
      <c r="AN3215" t="s">
        <v>238</v>
      </c>
      <c r="AO3215">
        <v>2</v>
      </c>
      <c r="AP3215" t="s">
        <v>239</v>
      </c>
      <c r="AQ3215" s="27">
        <v>41913</v>
      </c>
      <c r="AR3215" t="s">
        <v>240</v>
      </c>
      <c r="AS3215">
        <v>3</v>
      </c>
      <c r="AT3215" t="s">
        <v>239</v>
      </c>
      <c r="AU3215" s="27">
        <v>41913</v>
      </c>
    </row>
    <row r="3216" spans="1:47" x14ac:dyDescent="0.2">
      <c r="A3216">
        <v>3215</v>
      </c>
      <c r="B3216" t="s">
        <v>11452</v>
      </c>
      <c r="C3216" t="s">
        <v>1308</v>
      </c>
      <c r="D3216" t="s">
        <v>11453</v>
      </c>
      <c r="E3216" s="27">
        <v>41594</v>
      </c>
      <c r="F3216" t="s">
        <v>233</v>
      </c>
      <c r="G3216" s="27">
        <v>23246</v>
      </c>
      <c r="H3216">
        <v>52</v>
      </c>
      <c r="I3216" t="s">
        <v>234</v>
      </c>
      <c r="J3216" t="s">
        <v>245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-1</v>
      </c>
      <c r="Q3216" s="28">
        <v>41593.469444444447</v>
      </c>
      <c r="R3216" s="28">
        <v>41594.337500000001</v>
      </c>
      <c r="S3216" t="s">
        <v>11454</v>
      </c>
      <c r="T3216" s="27">
        <v>41593</v>
      </c>
      <c r="V3216">
        <v>1</v>
      </c>
      <c r="W3216" t="s">
        <v>36</v>
      </c>
      <c r="X3216" t="s">
        <v>263</v>
      </c>
      <c r="Y3216">
        <v>0</v>
      </c>
      <c r="AB3216" t="s">
        <v>237</v>
      </c>
      <c r="AH3216">
        <v>0</v>
      </c>
      <c r="AN3216" t="s">
        <v>238</v>
      </c>
      <c r="AO3216">
        <v>1</v>
      </c>
      <c r="AP3216" t="s">
        <v>239</v>
      </c>
      <c r="AQ3216" s="27">
        <v>41594</v>
      </c>
      <c r="AR3216" t="s">
        <v>240</v>
      </c>
      <c r="AS3216">
        <v>1</v>
      </c>
      <c r="AT3216" t="s">
        <v>239</v>
      </c>
      <c r="AU3216" s="27">
        <v>41594</v>
      </c>
    </row>
    <row r="3217" spans="1:47" x14ac:dyDescent="0.2">
      <c r="A3217">
        <v>3216</v>
      </c>
      <c r="B3217" t="s">
        <v>11455</v>
      </c>
      <c r="C3217" t="s">
        <v>11456</v>
      </c>
      <c r="D3217" t="s">
        <v>11457</v>
      </c>
      <c r="E3217" s="27">
        <v>41978</v>
      </c>
      <c r="F3217" t="s">
        <v>294</v>
      </c>
      <c r="G3217" s="27">
        <v>33567</v>
      </c>
      <c r="H3217">
        <v>24</v>
      </c>
      <c r="I3217" t="s">
        <v>259</v>
      </c>
      <c r="J3217" t="s">
        <v>245</v>
      </c>
      <c r="K3217">
        <v>0</v>
      </c>
      <c r="L3217">
        <v>6</v>
      </c>
      <c r="M3217">
        <v>0</v>
      </c>
      <c r="N3217">
        <v>1</v>
      </c>
      <c r="O3217">
        <v>3</v>
      </c>
      <c r="P3217">
        <v>-120</v>
      </c>
      <c r="Q3217" s="28">
        <v>41858.486111111109</v>
      </c>
      <c r="R3217" s="28">
        <v>41978.481249999997</v>
      </c>
      <c r="S3217" t="s">
        <v>11458</v>
      </c>
      <c r="U3217" s="27">
        <v>41865</v>
      </c>
      <c r="V3217">
        <v>113</v>
      </c>
      <c r="W3217" t="s">
        <v>32</v>
      </c>
      <c r="X3217" t="s">
        <v>274</v>
      </c>
      <c r="Y3217">
        <v>0</v>
      </c>
      <c r="AB3217" t="s">
        <v>237</v>
      </c>
      <c r="AH3217">
        <v>0</v>
      </c>
      <c r="AN3217" t="s">
        <v>238</v>
      </c>
      <c r="AO3217">
        <v>4</v>
      </c>
      <c r="AP3217" t="s">
        <v>239</v>
      </c>
      <c r="AQ3217" s="27">
        <v>41978</v>
      </c>
      <c r="AR3217" t="s">
        <v>240</v>
      </c>
      <c r="AS3217">
        <v>6</v>
      </c>
      <c r="AT3217" t="s">
        <v>246</v>
      </c>
      <c r="AU3217" s="27">
        <v>41978</v>
      </c>
    </row>
    <row r="3218" spans="1:47" x14ac:dyDescent="0.2">
      <c r="A3218">
        <v>3217</v>
      </c>
      <c r="B3218" t="s">
        <v>11459</v>
      </c>
      <c r="C3218" t="s">
        <v>400</v>
      </c>
      <c r="D3218" t="s">
        <v>11460</v>
      </c>
      <c r="E3218" s="27">
        <v>41722</v>
      </c>
      <c r="F3218" t="s">
        <v>233</v>
      </c>
      <c r="G3218" s="27">
        <v>32685</v>
      </c>
      <c r="H3218">
        <v>26</v>
      </c>
      <c r="I3218" t="s">
        <v>244</v>
      </c>
      <c r="J3218" t="s">
        <v>245</v>
      </c>
      <c r="K3218">
        <v>0</v>
      </c>
      <c r="L3218">
        <v>2</v>
      </c>
      <c r="M3218">
        <v>0</v>
      </c>
      <c r="N3218">
        <v>0</v>
      </c>
      <c r="O3218">
        <v>0</v>
      </c>
      <c r="P3218">
        <v>-1</v>
      </c>
      <c r="Q3218" s="28">
        <v>41721.272222222222</v>
      </c>
      <c r="R3218" s="28">
        <v>41722.103472222225</v>
      </c>
      <c r="S3218" t="s">
        <v>11461</v>
      </c>
      <c r="T3218" s="27">
        <v>41721</v>
      </c>
      <c r="V3218">
        <v>1</v>
      </c>
      <c r="W3218" t="s">
        <v>32</v>
      </c>
      <c r="X3218" t="s">
        <v>729</v>
      </c>
      <c r="Y3218">
        <v>0</v>
      </c>
      <c r="AB3218" t="s">
        <v>237</v>
      </c>
      <c r="AH3218">
        <v>0</v>
      </c>
      <c r="AN3218" t="s">
        <v>238</v>
      </c>
      <c r="AO3218">
        <v>3</v>
      </c>
      <c r="AP3218" t="s">
        <v>239</v>
      </c>
      <c r="AQ3218" s="27">
        <v>41722</v>
      </c>
      <c r="AR3218" t="s">
        <v>240</v>
      </c>
      <c r="AS3218">
        <v>2</v>
      </c>
      <c r="AT3218" t="s">
        <v>239</v>
      </c>
      <c r="AU3218" s="27">
        <v>41722</v>
      </c>
    </row>
    <row r="3219" spans="1:47" x14ac:dyDescent="0.2">
      <c r="A3219">
        <v>3218</v>
      </c>
      <c r="B3219" t="s">
        <v>11462</v>
      </c>
      <c r="C3219" t="s">
        <v>11463</v>
      </c>
      <c r="D3219" t="s">
        <v>11464</v>
      </c>
      <c r="E3219" s="27">
        <v>41713</v>
      </c>
      <c r="F3219" t="s">
        <v>233</v>
      </c>
      <c r="G3219" s="27">
        <v>32857</v>
      </c>
      <c r="H3219">
        <v>26</v>
      </c>
      <c r="I3219" t="s">
        <v>244</v>
      </c>
      <c r="J3219" t="s">
        <v>22</v>
      </c>
      <c r="K3219">
        <v>0</v>
      </c>
      <c r="L3219">
        <v>4</v>
      </c>
      <c r="M3219">
        <v>0</v>
      </c>
      <c r="N3219">
        <v>0</v>
      </c>
      <c r="O3219">
        <v>0</v>
      </c>
      <c r="P3219">
        <v>-1</v>
      </c>
      <c r="Q3219" s="28">
        <v>41712.126388888886</v>
      </c>
      <c r="R3219" s="28">
        <v>41713.324305555558</v>
      </c>
      <c r="S3219" t="s">
        <v>11465</v>
      </c>
      <c r="T3219" s="27">
        <v>41712</v>
      </c>
      <c r="V3219">
        <v>1</v>
      </c>
      <c r="W3219" t="s">
        <v>36</v>
      </c>
      <c r="X3219" t="s">
        <v>279</v>
      </c>
      <c r="Y3219">
        <v>0</v>
      </c>
      <c r="AB3219" t="s">
        <v>237</v>
      </c>
      <c r="AH3219">
        <v>0</v>
      </c>
      <c r="AN3219" t="s">
        <v>238</v>
      </c>
      <c r="AO3219">
        <v>2</v>
      </c>
      <c r="AP3219" t="s">
        <v>239</v>
      </c>
      <c r="AQ3219" s="27">
        <v>41713</v>
      </c>
      <c r="AR3219" t="s">
        <v>240</v>
      </c>
      <c r="AS3219">
        <v>4</v>
      </c>
      <c r="AT3219" t="s">
        <v>239</v>
      </c>
      <c r="AU3219" s="27">
        <v>41713</v>
      </c>
    </row>
    <row r="3220" spans="1:47" x14ac:dyDescent="0.2">
      <c r="A3220">
        <v>3219</v>
      </c>
      <c r="B3220" t="s">
        <v>11466</v>
      </c>
      <c r="C3220" t="s">
        <v>11467</v>
      </c>
      <c r="D3220" t="s">
        <v>11468</v>
      </c>
      <c r="E3220" s="27">
        <v>41820</v>
      </c>
      <c r="F3220" t="s">
        <v>294</v>
      </c>
      <c r="G3220" s="27">
        <v>31096</v>
      </c>
      <c r="H3220">
        <v>31</v>
      </c>
      <c r="I3220" t="s">
        <v>244</v>
      </c>
      <c r="J3220" t="s">
        <v>250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-1</v>
      </c>
      <c r="Q3220" s="28">
        <v>41819.531944444447</v>
      </c>
      <c r="R3220" s="28">
        <v>41820.079861111109</v>
      </c>
      <c r="S3220" t="s">
        <v>11469</v>
      </c>
      <c r="T3220" s="27">
        <v>41819</v>
      </c>
      <c r="V3220">
        <v>1</v>
      </c>
      <c r="W3220" t="s">
        <v>32</v>
      </c>
      <c r="X3220" t="s">
        <v>974</v>
      </c>
      <c r="Y3220">
        <v>0</v>
      </c>
      <c r="AB3220" t="s">
        <v>237</v>
      </c>
      <c r="AH3220">
        <v>0</v>
      </c>
      <c r="AN3220" t="s">
        <v>238</v>
      </c>
      <c r="AO3220">
        <v>1</v>
      </c>
      <c r="AP3220" t="s">
        <v>239</v>
      </c>
      <c r="AQ3220" s="27">
        <v>41820</v>
      </c>
      <c r="AR3220" t="s">
        <v>240</v>
      </c>
      <c r="AS3220">
        <v>1</v>
      </c>
      <c r="AT3220" t="s">
        <v>239</v>
      </c>
      <c r="AU3220" s="27">
        <v>41820</v>
      </c>
    </row>
    <row r="3221" spans="1:47" x14ac:dyDescent="0.2">
      <c r="A3221">
        <v>3220</v>
      </c>
      <c r="B3221" t="s">
        <v>11470</v>
      </c>
      <c r="C3221" t="s">
        <v>11471</v>
      </c>
      <c r="D3221" t="s">
        <v>1535</v>
      </c>
      <c r="E3221" s="27">
        <v>41840</v>
      </c>
      <c r="F3221" t="s">
        <v>294</v>
      </c>
      <c r="G3221" s="27">
        <v>33407</v>
      </c>
      <c r="H3221">
        <v>24</v>
      </c>
      <c r="I3221" t="s">
        <v>259</v>
      </c>
      <c r="J3221" t="s">
        <v>250</v>
      </c>
      <c r="K3221">
        <v>0</v>
      </c>
      <c r="L3221">
        <v>7</v>
      </c>
      <c r="M3221">
        <v>1</v>
      </c>
      <c r="N3221">
        <v>0</v>
      </c>
      <c r="O3221">
        <v>3</v>
      </c>
      <c r="P3221">
        <v>-1</v>
      </c>
      <c r="Q3221" s="28">
        <v>41839.390972222223</v>
      </c>
      <c r="R3221" s="28">
        <v>41840.402777777781</v>
      </c>
      <c r="S3221" t="s">
        <v>11472</v>
      </c>
      <c r="T3221" s="27">
        <v>41839</v>
      </c>
      <c r="V3221">
        <v>1</v>
      </c>
      <c r="W3221" t="s">
        <v>32</v>
      </c>
      <c r="X3221" t="s">
        <v>371</v>
      </c>
      <c r="Y3221">
        <v>0</v>
      </c>
      <c r="AB3221" t="s">
        <v>237</v>
      </c>
      <c r="AH3221">
        <v>0</v>
      </c>
      <c r="AN3221" t="s">
        <v>238</v>
      </c>
      <c r="AO3221">
        <v>4</v>
      </c>
      <c r="AP3221" t="s">
        <v>239</v>
      </c>
      <c r="AQ3221" s="27">
        <v>41840</v>
      </c>
      <c r="AR3221" t="s">
        <v>240</v>
      </c>
      <c r="AS3221">
        <v>7</v>
      </c>
      <c r="AT3221" t="s">
        <v>246</v>
      </c>
      <c r="AU3221" s="27">
        <v>41840</v>
      </c>
    </row>
    <row r="3222" spans="1:47" x14ac:dyDescent="0.2">
      <c r="A3222">
        <v>3221</v>
      </c>
      <c r="B3222" t="s">
        <v>11473</v>
      </c>
      <c r="C3222" t="s">
        <v>11474</v>
      </c>
      <c r="D3222" t="s">
        <v>6200</v>
      </c>
      <c r="E3222" s="27">
        <v>41941</v>
      </c>
      <c r="F3222" t="s">
        <v>233</v>
      </c>
      <c r="G3222" s="27">
        <v>26507</v>
      </c>
      <c r="H3222">
        <v>43</v>
      </c>
      <c r="I3222" t="s">
        <v>244</v>
      </c>
      <c r="J3222" t="s">
        <v>250</v>
      </c>
      <c r="K3222">
        <v>0</v>
      </c>
      <c r="L3222">
        <v>9</v>
      </c>
      <c r="M3222">
        <v>0</v>
      </c>
      <c r="N3222">
        <v>0</v>
      </c>
      <c r="O3222">
        <v>21</v>
      </c>
      <c r="P3222">
        <v>0</v>
      </c>
      <c r="Q3222" s="28">
        <v>41941.080555555556</v>
      </c>
      <c r="R3222" s="28">
        <v>41942.169444444444</v>
      </c>
      <c r="S3222" t="s">
        <v>11475</v>
      </c>
      <c r="T3222" s="27">
        <v>41941</v>
      </c>
      <c r="V3222">
        <v>0</v>
      </c>
      <c r="W3222" t="s">
        <v>32</v>
      </c>
      <c r="X3222" t="s">
        <v>453</v>
      </c>
      <c r="Y3222">
        <v>0</v>
      </c>
      <c r="AB3222" t="s">
        <v>237</v>
      </c>
      <c r="AH3222">
        <v>0</v>
      </c>
      <c r="AN3222" t="s">
        <v>238</v>
      </c>
      <c r="AO3222">
        <v>9</v>
      </c>
      <c r="AP3222" t="s">
        <v>269</v>
      </c>
      <c r="AQ3222" s="27">
        <v>41941</v>
      </c>
      <c r="AR3222" t="s">
        <v>240</v>
      </c>
      <c r="AS3222">
        <v>9</v>
      </c>
      <c r="AT3222" t="s">
        <v>269</v>
      </c>
      <c r="AU3222" s="27">
        <v>41941</v>
      </c>
    </row>
    <row r="3223" spans="1:47" x14ac:dyDescent="0.2">
      <c r="A3223">
        <v>3222</v>
      </c>
      <c r="B3223" t="s">
        <v>11476</v>
      </c>
      <c r="C3223" t="s">
        <v>2600</v>
      </c>
      <c r="D3223" t="s">
        <v>8428</v>
      </c>
      <c r="E3223" s="27">
        <v>41571</v>
      </c>
      <c r="F3223" t="s">
        <v>233</v>
      </c>
      <c r="G3223" s="27">
        <v>31561</v>
      </c>
      <c r="H3223">
        <v>29</v>
      </c>
      <c r="I3223" t="s">
        <v>244</v>
      </c>
      <c r="J3223" t="s">
        <v>250</v>
      </c>
      <c r="K3223">
        <v>0</v>
      </c>
      <c r="L3223">
        <v>7</v>
      </c>
      <c r="M3223">
        <v>1</v>
      </c>
      <c r="N3223">
        <v>0</v>
      </c>
      <c r="O3223">
        <v>6</v>
      </c>
      <c r="P3223">
        <v>-55</v>
      </c>
      <c r="Q3223" s="28">
        <v>41516.23541666667</v>
      </c>
      <c r="R3223" s="28">
        <v>41516.344444444447</v>
      </c>
      <c r="S3223" t="s">
        <v>11477</v>
      </c>
      <c r="T3223" s="27">
        <v>41516</v>
      </c>
      <c r="V3223">
        <v>55</v>
      </c>
      <c r="W3223" t="s">
        <v>32</v>
      </c>
      <c r="X3223" t="s">
        <v>10197</v>
      </c>
      <c r="Y3223">
        <v>0</v>
      </c>
      <c r="AB3223" t="s">
        <v>237</v>
      </c>
      <c r="AH3223">
        <v>0</v>
      </c>
      <c r="AN3223" t="s">
        <v>238</v>
      </c>
      <c r="AO3223">
        <v>5</v>
      </c>
      <c r="AP3223" t="s">
        <v>246</v>
      </c>
      <c r="AQ3223" s="27">
        <v>41571</v>
      </c>
      <c r="AR3223" t="s">
        <v>240</v>
      </c>
      <c r="AS3223">
        <v>7</v>
      </c>
      <c r="AT3223" t="s">
        <v>246</v>
      </c>
      <c r="AU3223" s="27">
        <v>41571</v>
      </c>
    </row>
    <row r="3224" spans="1:47" x14ac:dyDescent="0.2">
      <c r="A3224">
        <v>3223</v>
      </c>
      <c r="B3224" t="s">
        <v>11478</v>
      </c>
      <c r="C3224" t="s">
        <v>1584</v>
      </c>
      <c r="D3224" t="s">
        <v>11479</v>
      </c>
      <c r="E3224" s="27">
        <v>41964</v>
      </c>
      <c r="F3224" t="s">
        <v>233</v>
      </c>
      <c r="G3224" s="27">
        <v>25971</v>
      </c>
      <c r="H3224">
        <v>45</v>
      </c>
      <c r="I3224" t="s">
        <v>234</v>
      </c>
      <c r="J3224" t="s">
        <v>245</v>
      </c>
      <c r="K3224">
        <v>0</v>
      </c>
      <c r="L3224">
        <v>9</v>
      </c>
      <c r="M3224">
        <v>0</v>
      </c>
      <c r="N3224">
        <v>0</v>
      </c>
      <c r="O3224">
        <v>9</v>
      </c>
      <c r="P3224">
        <v>-1</v>
      </c>
      <c r="Q3224" s="28">
        <v>41963.31527777778</v>
      </c>
      <c r="R3224" s="28">
        <v>42018.225694444445</v>
      </c>
      <c r="S3224" t="s">
        <v>11480</v>
      </c>
      <c r="T3224" s="27">
        <v>41963</v>
      </c>
      <c r="V3224">
        <v>1</v>
      </c>
      <c r="W3224" t="s">
        <v>32</v>
      </c>
      <c r="X3224" t="s">
        <v>494</v>
      </c>
      <c r="Y3224">
        <v>1</v>
      </c>
      <c r="AA3224" t="s">
        <v>11481</v>
      </c>
      <c r="AB3224" t="s">
        <v>32</v>
      </c>
      <c r="AD3224" s="27">
        <v>42368</v>
      </c>
      <c r="AE3224" t="s">
        <v>494</v>
      </c>
      <c r="AH3224">
        <v>0</v>
      </c>
      <c r="AN3224" t="s">
        <v>238</v>
      </c>
      <c r="AO3224">
        <v>4</v>
      </c>
      <c r="AP3224" t="s">
        <v>239</v>
      </c>
      <c r="AQ3224" s="27">
        <v>41964</v>
      </c>
      <c r="AR3224" t="s">
        <v>240</v>
      </c>
      <c r="AS3224">
        <v>9</v>
      </c>
      <c r="AT3224" t="s">
        <v>269</v>
      </c>
      <c r="AU3224" s="27">
        <v>41964</v>
      </c>
    </row>
    <row r="3225" spans="1:47" x14ac:dyDescent="0.2">
      <c r="A3225">
        <v>3224</v>
      </c>
      <c r="B3225" t="s">
        <v>11482</v>
      </c>
      <c r="C3225" t="s">
        <v>1823</v>
      </c>
      <c r="D3225" t="s">
        <v>3886</v>
      </c>
      <c r="E3225" s="27">
        <v>41327</v>
      </c>
      <c r="F3225" t="s">
        <v>233</v>
      </c>
      <c r="G3225" s="27">
        <v>24049</v>
      </c>
      <c r="H3225">
        <v>50</v>
      </c>
      <c r="I3225" t="s">
        <v>234</v>
      </c>
      <c r="J3225" t="s">
        <v>250</v>
      </c>
      <c r="K3225">
        <v>0</v>
      </c>
      <c r="L3225">
        <v>5</v>
      </c>
      <c r="M3225">
        <v>0</v>
      </c>
      <c r="N3225">
        <v>0</v>
      </c>
      <c r="O3225">
        <v>8</v>
      </c>
      <c r="P3225">
        <v>-1</v>
      </c>
      <c r="Q3225" s="28">
        <v>41326.22152777778</v>
      </c>
      <c r="R3225" s="28">
        <v>41562.260416666664</v>
      </c>
      <c r="S3225" t="s">
        <v>11483</v>
      </c>
      <c r="T3225" s="27">
        <v>39784</v>
      </c>
      <c r="V3225">
        <v>1543</v>
      </c>
      <c r="W3225" t="s">
        <v>36</v>
      </c>
      <c r="X3225" t="s">
        <v>474</v>
      </c>
      <c r="Y3225">
        <v>0</v>
      </c>
      <c r="AB3225" t="s">
        <v>237</v>
      </c>
      <c r="AH3225">
        <v>0</v>
      </c>
      <c r="AN3225" t="s">
        <v>238</v>
      </c>
      <c r="AO3225">
        <v>4</v>
      </c>
      <c r="AP3225" t="s">
        <v>239</v>
      </c>
      <c r="AQ3225" s="27">
        <v>41327</v>
      </c>
      <c r="AR3225" t="s">
        <v>240</v>
      </c>
      <c r="AS3225">
        <v>5</v>
      </c>
      <c r="AT3225" t="s">
        <v>246</v>
      </c>
      <c r="AU3225" s="27">
        <v>41327</v>
      </c>
    </row>
    <row r="3226" spans="1:47" x14ac:dyDescent="0.2">
      <c r="A3226">
        <v>3225</v>
      </c>
      <c r="B3226" t="s">
        <v>11484</v>
      </c>
      <c r="C3226" t="s">
        <v>963</v>
      </c>
      <c r="D3226" t="s">
        <v>266</v>
      </c>
      <c r="E3226" s="27">
        <v>42001</v>
      </c>
      <c r="F3226" t="s">
        <v>233</v>
      </c>
      <c r="G3226" s="27">
        <v>34885</v>
      </c>
      <c r="H3226">
        <v>20</v>
      </c>
      <c r="I3226" t="s">
        <v>259</v>
      </c>
      <c r="J3226" t="s">
        <v>250</v>
      </c>
      <c r="K3226">
        <v>0</v>
      </c>
      <c r="L3226">
        <v>9</v>
      </c>
      <c r="M3226">
        <v>0</v>
      </c>
      <c r="N3226">
        <v>0</v>
      </c>
      <c r="O3226">
        <v>0</v>
      </c>
      <c r="P3226">
        <v>-1</v>
      </c>
      <c r="Q3226" s="28">
        <v>42000.206250000003</v>
      </c>
      <c r="R3226" s="28">
        <v>42001.076388888891</v>
      </c>
      <c r="S3226" t="s">
        <v>11485</v>
      </c>
      <c r="U3226" s="27">
        <v>42000</v>
      </c>
      <c r="V3226">
        <v>1</v>
      </c>
      <c r="W3226" t="s">
        <v>32</v>
      </c>
      <c r="X3226" t="s">
        <v>274</v>
      </c>
      <c r="Y3226">
        <v>1</v>
      </c>
      <c r="AA3226" t="s">
        <v>11486</v>
      </c>
      <c r="AB3226" t="s">
        <v>32</v>
      </c>
      <c r="AC3226">
        <v>0</v>
      </c>
      <c r="AD3226" s="27">
        <v>42067</v>
      </c>
      <c r="AE3226" t="s">
        <v>268</v>
      </c>
      <c r="AF3226" s="27">
        <v>42067</v>
      </c>
      <c r="AG3226" s="27">
        <v>42110</v>
      </c>
      <c r="AH3226">
        <v>0</v>
      </c>
      <c r="AN3226" t="s">
        <v>238</v>
      </c>
      <c r="AO3226">
        <v>7</v>
      </c>
      <c r="AP3226" t="s">
        <v>246</v>
      </c>
      <c r="AQ3226" s="27">
        <v>42001</v>
      </c>
      <c r="AR3226" t="s">
        <v>240</v>
      </c>
      <c r="AS3226">
        <v>9</v>
      </c>
      <c r="AT3226" t="s">
        <v>269</v>
      </c>
      <c r="AU3226" s="27">
        <v>42001</v>
      </c>
    </row>
    <row r="3227" spans="1:47" x14ac:dyDescent="0.2">
      <c r="A3227">
        <v>3226</v>
      </c>
      <c r="B3227" t="s">
        <v>11487</v>
      </c>
      <c r="C3227" t="s">
        <v>914</v>
      </c>
      <c r="D3227" t="s">
        <v>586</v>
      </c>
      <c r="E3227" s="27">
        <v>41316</v>
      </c>
      <c r="F3227" t="s">
        <v>233</v>
      </c>
      <c r="G3227" s="27">
        <v>31884</v>
      </c>
      <c r="H3227">
        <v>29</v>
      </c>
      <c r="I3227" t="s">
        <v>244</v>
      </c>
      <c r="J3227" t="s">
        <v>250</v>
      </c>
      <c r="K3227">
        <v>0</v>
      </c>
      <c r="L3227">
        <v>8</v>
      </c>
      <c r="M3227">
        <v>0</v>
      </c>
      <c r="N3227">
        <v>0</v>
      </c>
      <c r="O3227">
        <v>4</v>
      </c>
      <c r="P3227">
        <v>-1</v>
      </c>
      <c r="Q3227" s="28">
        <v>41315.257638888892</v>
      </c>
      <c r="R3227" s="28">
        <v>41395.338888888888</v>
      </c>
      <c r="S3227" t="s">
        <v>11488</v>
      </c>
      <c r="U3227" s="27">
        <v>41314</v>
      </c>
      <c r="V3227">
        <v>2</v>
      </c>
      <c r="W3227" t="s">
        <v>32</v>
      </c>
      <c r="X3227" t="s">
        <v>274</v>
      </c>
      <c r="Y3227">
        <v>1</v>
      </c>
      <c r="AA3227" t="s">
        <v>11489</v>
      </c>
      <c r="AB3227" t="s">
        <v>32</v>
      </c>
      <c r="AC3227">
        <v>49</v>
      </c>
      <c r="AD3227" s="27">
        <v>42264</v>
      </c>
      <c r="AE3227" t="s">
        <v>252</v>
      </c>
      <c r="AF3227" s="27">
        <v>42313</v>
      </c>
      <c r="AG3227" s="27">
        <v>42341</v>
      </c>
      <c r="AH3227">
        <v>1</v>
      </c>
      <c r="AJ3227" t="s">
        <v>11489</v>
      </c>
      <c r="AK3227" t="s">
        <v>255</v>
      </c>
      <c r="AL3227" s="27">
        <v>42264</v>
      </c>
      <c r="AM3227" t="s">
        <v>252</v>
      </c>
      <c r="AN3227" t="s">
        <v>238</v>
      </c>
      <c r="AO3227">
        <v>9</v>
      </c>
      <c r="AP3227" t="s">
        <v>269</v>
      </c>
      <c r="AQ3227" s="27">
        <v>41316</v>
      </c>
      <c r="AR3227" t="s">
        <v>240</v>
      </c>
      <c r="AS3227">
        <v>8</v>
      </c>
      <c r="AT3227" t="s">
        <v>269</v>
      </c>
      <c r="AU3227" s="27">
        <v>41316</v>
      </c>
    </row>
    <row r="3228" spans="1:47" x14ac:dyDescent="0.2">
      <c r="A3228">
        <v>3227</v>
      </c>
      <c r="B3228" t="s">
        <v>11490</v>
      </c>
      <c r="C3228" t="s">
        <v>1832</v>
      </c>
      <c r="D3228" t="s">
        <v>9354</v>
      </c>
      <c r="E3228" s="27">
        <v>41979</v>
      </c>
      <c r="F3228" t="s">
        <v>233</v>
      </c>
      <c r="G3228" s="27">
        <v>26423</v>
      </c>
      <c r="H3228">
        <v>43</v>
      </c>
      <c r="I3228" t="s">
        <v>244</v>
      </c>
      <c r="J3228" t="s">
        <v>245</v>
      </c>
      <c r="K3228">
        <v>0</v>
      </c>
      <c r="L3228">
        <v>6</v>
      </c>
      <c r="M3228">
        <v>0</v>
      </c>
      <c r="N3228">
        <v>0</v>
      </c>
      <c r="O3228">
        <v>1</v>
      </c>
      <c r="P3228">
        <v>-1</v>
      </c>
      <c r="Q3228" s="28">
        <v>41978.457638888889</v>
      </c>
      <c r="R3228" s="28">
        <v>42047.486805555556</v>
      </c>
      <c r="S3228" t="s">
        <v>11491</v>
      </c>
      <c r="U3228" s="27">
        <v>41978</v>
      </c>
      <c r="V3228">
        <v>1</v>
      </c>
      <c r="W3228" t="s">
        <v>32</v>
      </c>
      <c r="X3228" t="s">
        <v>274</v>
      </c>
      <c r="Y3228">
        <v>1</v>
      </c>
      <c r="AA3228" t="s">
        <v>11492</v>
      </c>
      <c r="AB3228" t="s">
        <v>32</v>
      </c>
      <c r="AC3228">
        <v>0</v>
      </c>
      <c r="AD3228" s="27">
        <v>42097</v>
      </c>
      <c r="AE3228" t="s">
        <v>261</v>
      </c>
      <c r="AF3228" s="27">
        <v>42097</v>
      </c>
      <c r="AG3228" s="27">
        <v>42264</v>
      </c>
      <c r="AH3228">
        <v>0</v>
      </c>
      <c r="AN3228" t="s">
        <v>238</v>
      </c>
      <c r="AO3228">
        <v>4</v>
      </c>
      <c r="AP3228" t="s">
        <v>239</v>
      </c>
      <c r="AQ3228" s="27">
        <v>41979</v>
      </c>
      <c r="AR3228" t="s">
        <v>240</v>
      </c>
      <c r="AS3228">
        <v>6</v>
      </c>
      <c r="AT3228" t="s">
        <v>246</v>
      </c>
      <c r="AU3228" s="27">
        <v>41979</v>
      </c>
    </row>
    <row r="3229" spans="1:47" x14ac:dyDescent="0.2">
      <c r="A3229">
        <v>3228</v>
      </c>
      <c r="B3229" t="s">
        <v>2762</v>
      </c>
      <c r="C3229" t="s">
        <v>2763</v>
      </c>
      <c r="D3229" t="s">
        <v>266</v>
      </c>
      <c r="E3229" s="27">
        <v>41853</v>
      </c>
      <c r="F3229" t="s">
        <v>233</v>
      </c>
      <c r="G3229" s="27">
        <v>28876</v>
      </c>
      <c r="H3229">
        <v>37</v>
      </c>
      <c r="I3229" t="s">
        <v>244</v>
      </c>
      <c r="J3229" t="s">
        <v>250</v>
      </c>
      <c r="K3229">
        <v>3</v>
      </c>
      <c r="L3229">
        <v>10</v>
      </c>
      <c r="M3229">
        <v>0</v>
      </c>
      <c r="N3229">
        <v>0</v>
      </c>
      <c r="O3229">
        <v>17</v>
      </c>
      <c r="P3229">
        <v>-1</v>
      </c>
      <c r="Q3229" s="28">
        <v>41852.23333333333</v>
      </c>
      <c r="R3229" s="28">
        <v>41853.365972222222</v>
      </c>
      <c r="S3229" t="s">
        <v>11493</v>
      </c>
      <c r="T3229" s="27">
        <v>41852</v>
      </c>
      <c r="V3229">
        <v>1</v>
      </c>
      <c r="W3229" t="s">
        <v>32</v>
      </c>
      <c r="X3229" t="s">
        <v>459</v>
      </c>
      <c r="Y3229">
        <v>0</v>
      </c>
      <c r="AB3229" t="s">
        <v>237</v>
      </c>
      <c r="AH3229">
        <v>0</v>
      </c>
      <c r="AN3229" t="s">
        <v>238</v>
      </c>
      <c r="AO3229">
        <v>4</v>
      </c>
      <c r="AP3229" t="s">
        <v>239</v>
      </c>
      <c r="AQ3229" s="27">
        <v>41853</v>
      </c>
      <c r="AR3229" t="s">
        <v>240</v>
      </c>
      <c r="AS3229">
        <v>10</v>
      </c>
      <c r="AT3229" t="s">
        <v>269</v>
      </c>
      <c r="AU3229" s="27">
        <v>41853</v>
      </c>
    </row>
    <row r="3230" spans="1:47" x14ac:dyDescent="0.2">
      <c r="A3230">
        <v>3229</v>
      </c>
      <c r="B3230" t="s">
        <v>11494</v>
      </c>
      <c r="C3230" t="s">
        <v>11495</v>
      </c>
      <c r="D3230" t="s">
        <v>11496</v>
      </c>
      <c r="E3230" s="27">
        <v>41314</v>
      </c>
      <c r="F3230" t="s">
        <v>233</v>
      </c>
      <c r="G3230" s="27">
        <v>32884</v>
      </c>
      <c r="H3230">
        <v>26</v>
      </c>
      <c r="I3230" t="s">
        <v>244</v>
      </c>
      <c r="J3230" t="s">
        <v>245</v>
      </c>
      <c r="K3230">
        <v>0</v>
      </c>
      <c r="L3230">
        <v>5</v>
      </c>
      <c r="M3230">
        <v>0</v>
      </c>
      <c r="N3230">
        <v>0</v>
      </c>
      <c r="O3230">
        <v>2</v>
      </c>
      <c r="P3230">
        <v>-1</v>
      </c>
      <c r="Q3230" s="28">
        <v>41313.419444444444</v>
      </c>
      <c r="R3230" s="28">
        <v>41314.043749999997</v>
      </c>
      <c r="S3230" t="s">
        <v>11497</v>
      </c>
      <c r="T3230" s="27">
        <v>41313</v>
      </c>
      <c r="V3230">
        <v>1</v>
      </c>
      <c r="W3230" t="s">
        <v>32</v>
      </c>
      <c r="X3230" t="s">
        <v>8287</v>
      </c>
      <c r="Y3230">
        <v>0</v>
      </c>
      <c r="AB3230" t="s">
        <v>237</v>
      </c>
      <c r="AH3230">
        <v>0</v>
      </c>
      <c r="AN3230" t="s">
        <v>238</v>
      </c>
      <c r="AO3230">
        <v>6</v>
      </c>
      <c r="AP3230" t="s">
        <v>246</v>
      </c>
      <c r="AQ3230" s="27">
        <v>41314</v>
      </c>
      <c r="AR3230" t="s">
        <v>240</v>
      </c>
      <c r="AS3230">
        <v>5</v>
      </c>
      <c r="AT3230" t="s">
        <v>246</v>
      </c>
      <c r="AU3230" s="27">
        <v>41314</v>
      </c>
    </row>
    <row r="3231" spans="1:47" x14ac:dyDescent="0.2">
      <c r="A3231">
        <v>3230</v>
      </c>
      <c r="B3231" t="s">
        <v>11498</v>
      </c>
      <c r="C3231" t="s">
        <v>1188</v>
      </c>
      <c r="D3231" t="s">
        <v>689</v>
      </c>
      <c r="E3231" s="27">
        <v>41646</v>
      </c>
      <c r="F3231" t="s">
        <v>294</v>
      </c>
      <c r="G3231" s="27">
        <v>25537</v>
      </c>
      <c r="H3231">
        <v>46</v>
      </c>
      <c r="I3231" t="s">
        <v>234</v>
      </c>
      <c r="J3231" t="s">
        <v>250</v>
      </c>
      <c r="K3231">
        <v>0</v>
      </c>
      <c r="L3231">
        <v>4</v>
      </c>
      <c r="M3231">
        <v>0</v>
      </c>
      <c r="N3231">
        <v>0</v>
      </c>
      <c r="O3231">
        <v>4</v>
      </c>
      <c r="P3231">
        <v>-1</v>
      </c>
      <c r="Q3231" s="28">
        <v>41645.300000000003</v>
      </c>
      <c r="R3231" s="28">
        <v>41646.066666666666</v>
      </c>
      <c r="S3231" t="s">
        <v>11499</v>
      </c>
      <c r="U3231" s="27">
        <v>41646</v>
      </c>
      <c r="V3231">
        <v>0</v>
      </c>
      <c r="W3231" t="s">
        <v>32</v>
      </c>
      <c r="X3231" t="s">
        <v>274</v>
      </c>
      <c r="Y3231">
        <v>0</v>
      </c>
      <c r="AB3231" t="s">
        <v>237</v>
      </c>
      <c r="AH3231">
        <v>0</v>
      </c>
      <c r="AN3231" t="s">
        <v>238</v>
      </c>
      <c r="AO3231">
        <v>3</v>
      </c>
      <c r="AP3231" t="s">
        <v>239</v>
      </c>
      <c r="AQ3231" s="27">
        <v>41646</v>
      </c>
      <c r="AR3231" t="s">
        <v>240</v>
      </c>
      <c r="AS3231">
        <v>4</v>
      </c>
      <c r="AT3231" t="s">
        <v>239</v>
      </c>
      <c r="AU3231" s="27">
        <v>41646</v>
      </c>
    </row>
    <row r="3232" spans="1:47" x14ac:dyDescent="0.2">
      <c r="A3232">
        <v>3231</v>
      </c>
      <c r="B3232" t="s">
        <v>11500</v>
      </c>
      <c r="C3232" t="s">
        <v>11501</v>
      </c>
      <c r="D3232" t="s">
        <v>11502</v>
      </c>
      <c r="E3232" s="27">
        <v>41613</v>
      </c>
      <c r="F3232" t="s">
        <v>233</v>
      </c>
      <c r="G3232" s="27">
        <v>32266</v>
      </c>
      <c r="H3232">
        <v>27</v>
      </c>
      <c r="I3232" t="s">
        <v>244</v>
      </c>
      <c r="J3232" t="s">
        <v>245</v>
      </c>
      <c r="K3232">
        <v>0</v>
      </c>
      <c r="L3232">
        <v>1</v>
      </c>
      <c r="M3232">
        <v>0</v>
      </c>
      <c r="N3232">
        <v>0</v>
      </c>
      <c r="O3232">
        <v>0</v>
      </c>
      <c r="W3232" t="s">
        <v>237</v>
      </c>
      <c r="Y3232">
        <v>-1</v>
      </c>
      <c r="AB3232" t="s">
        <v>237</v>
      </c>
      <c r="AH3232">
        <v>0</v>
      </c>
      <c r="AN3232" t="s">
        <v>238</v>
      </c>
      <c r="AO3232">
        <v>2</v>
      </c>
      <c r="AP3232" t="s">
        <v>239</v>
      </c>
      <c r="AQ3232" s="27">
        <v>41613</v>
      </c>
      <c r="AR3232" t="s">
        <v>240</v>
      </c>
      <c r="AS3232">
        <v>1</v>
      </c>
      <c r="AT3232" t="s">
        <v>239</v>
      </c>
      <c r="AU3232" s="27">
        <v>41613</v>
      </c>
    </row>
    <row r="3233" spans="1:47" x14ac:dyDescent="0.2">
      <c r="A3233">
        <v>3232</v>
      </c>
      <c r="B3233" t="s">
        <v>11503</v>
      </c>
      <c r="C3233" t="s">
        <v>11504</v>
      </c>
      <c r="D3233" t="s">
        <v>11505</v>
      </c>
      <c r="E3233" s="27">
        <v>41720</v>
      </c>
      <c r="F3233" t="s">
        <v>294</v>
      </c>
      <c r="G3233" s="27">
        <v>25448</v>
      </c>
      <c r="H3233">
        <v>46</v>
      </c>
      <c r="I3233" t="s">
        <v>234</v>
      </c>
      <c r="J3233" t="s">
        <v>250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-1</v>
      </c>
      <c r="Q3233" s="28">
        <v>41719.407638888886</v>
      </c>
      <c r="R3233" s="28">
        <v>41720.456250000003</v>
      </c>
      <c r="S3233" t="s">
        <v>11506</v>
      </c>
      <c r="T3233" s="27">
        <v>41719</v>
      </c>
      <c r="V3233">
        <v>1</v>
      </c>
      <c r="W3233" t="s">
        <v>32</v>
      </c>
      <c r="X3233" t="s">
        <v>348</v>
      </c>
      <c r="Y3233">
        <v>0</v>
      </c>
      <c r="AB3233" t="s">
        <v>237</v>
      </c>
      <c r="AH3233">
        <v>0</v>
      </c>
      <c r="AN3233" t="s">
        <v>238</v>
      </c>
      <c r="AO3233">
        <v>1</v>
      </c>
      <c r="AP3233" t="s">
        <v>239</v>
      </c>
      <c r="AQ3233" s="27">
        <v>41720</v>
      </c>
      <c r="AR3233" t="s">
        <v>240</v>
      </c>
      <c r="AS3233">
        <v>1</v>
      </c>
      <c r="AT3233" t="s">
        <v>239</v>
      </c>
      <c r="AU3233" s="27">
        <v>41720</v>
      </c>
    </row>
    <row r="3234" spans="1:47" x14ac:dyDescent="0.2">
      <c r="A3234">
        <v>3233</v>
      </c>
      <c r="B3234" t="s">
        <v>11507</v>
      </c>
      <c r="C3234" t="s">
        <v>693</v>
      </c>
      <c r="D3234" t="s">
        <v>5190</v>
      </c>
      <c r="E3234" s="27">
        <v>41833</v>
      </c>
      <c r="F3234" t="s">
        <v>294</v>
      </c>
      <c r="G3234" s="27">
        <v>28412</v>
      </c>
      <c r="H3234">
        <v>38</v>
      </c>
      <c r="I3234" t="s">
        <v>244</v>
      </c>
      <c r="J3234" t="s">
        <v>250</v>
      </c>
      <c r="K3234">
        <v>0</v>
      </c>
      <c r="L3234">
        <v>6</v>
      </c>
      <c r="M3234">
        <v>0</v>
      </c>
      <c r="N3234">
        <v>0</v>
      </c>
      <c r="O3234">
        <v>0</v>
      </c>
      <c r="W3234" t="s">
        <v>237</v>
      </c>
      <c r="Y3234">
        <v>-1</v>
      </c>
      <c r="AB3234" t="s">
        <v>237</v>
      </c>
      <c r="AH3234">
        <v>0</v>
      </c>
      <c r="AN3234" t="s">
        <v>238</v>
      </c>
      <c r="AO3234">
        <v>4</v>
      </c>
      <c r="AP3234" t="s">
        <v>239</v>
      </c>
      <c r="AQ3234" s="27">
        <v>41833</v>
      </c>
      <c r="AR3234" t="s">
        <v>240</v>
      </c>
      <c r="AS3234">
        <v>6</v>
      </c>
      <c r="AT3234" t="s">
        <v>246</v>
      </c>
      <c r="AU3234" s="27">
        <v>41833</v>
      </c>
    </row>
    <row r="3235" spans="1:47" x14ac:dyDescent="0.2">
      <c r="A3235">
        <v>3234</v>
      </c>
      <c r="B3235" t="s">
        <v>11508</v>
      </c>
      <c r="C3235" t="s">
        <v>1674</v>
      </c>
      <c r="D3235" t="s">
        <v>689</v>
      </c>
      <c r="E3235" s="27">
        <v>41354</v>
      </c>
      <c r="F3235" t="s">
        <v>233</v>
      </c>
      <c r="G3235" s="27">
        <v>28089</v>
      </c>
      <c r="H3235">
        <v>39</v>
      </c>
      <c r="I3235" t="s">
        <v>244</v>
      </c>
      <c r="J3235" t="s">
        <v>245</v>
      </c>
      <c r="K3235">
        <v>0</v>
      </c>
      <c r="L3235">
        <v>1</v>
      </c>
      <c r="M3235">
        <v>0</v>
      </c>
      <c r="N3235">
        <v>0</v>
      </c>
      <c r="O3235">
        <v>8</v>
      </c>
      <c r="P3235">
        <v>-56</v>
      </c>
      <c r="Q3235" s="28">
        <v>41298.234722222223</v>
      </c>
      <c r="R3235" s="28">
        <v>41299.500694444447</v>
      </c>
      <c r="S3235" t="s">
        <v>11509</v>
      </c>
      <c r="T3235" s="27">
        <v>41298</v>
      </c>
      <c r="V3235">
        <v>56</v>
      </c>
      <c r="W3235" t="s">
        <v>32</v>
      </c>
      <c r="X3235" t="s">
        <v>1406</v>
      </c>
      <c r="Y3235">
        <v>0</v>
      </c>
      <c r="AB3235" t="s">
        <v>237</v>
      </c>
      <c r="AH3235">
        <v>0</v>
      </c>
      <c r="AN3235" t="s">
        <v>238</v>
      </c>
      <c r="AO3235">
        <v>3</v>
      </c>
      <c r="AP3235" t="s">
        <v>239</v>
      </c>
      <c r="AQ3235" s="27">
        <v>41354</v>
      </c>
      <c r="AR3235" t="s">
        <v>240</v>
      </c>
      <c r="AS3235">
        <v>1</v>
      </c>
      <c r="AT3235" t="s">
        <v>239</v>
      </c>
      <c r="AU3235" s="27">
        <v>41354</v>
      </c>
    </row>
    <row r="3236" spans="1:47" x14ac:dyDescent="0.2">
      <c r="A3236">
        <v>3235</v>
      </c>
      <c r="B3236" t="s">
        <v>11510</v>
      </c>
      <c r="C3236" t="s">
        <v>726</v>
      </c>
      <c r="D3236" t="s">
        <v>11511</v>
      </c>
      <c r="E3236" s="27">
        <v>41938</v>
      </c>
      <c r="F3236" t="s">
        <v>233</v>
      </c>
      <c r="G3236" s="27">
        <v>29127</v>
      </c>
      <c r="H3236">
        <v>36</v>
      </c>
      <c r="I3236" t="s">
        <v>244</v>
      </c>
      <c r="J3236" t="s">
        <v>353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-1</v>
      </c>
      <c r="Q3236" s="28">
        <v>41937.290972222225</v>
      </c>
      <c r="R3236" s="28">
        <v>41962.438194444447</v>
      </c>
      <c r="S3236" t="s">
        <v>11512</v>
      </c>
      <c r="T3236" s="27">
        <v>41937</v>
      </c>
      <c r="V3236">
        <v>1</v>
      </c>
      <c r="W3236" t="s">
        <v>32</v>
      </c>
      <c r="X3236" t="s">
        <v>254</v>
      </c>
      <c r="Y3236">
        <v>0</v>
      </c>
      <c r="AB3236" t="s">
        <v>237</v>
      </c>
      <c r="AH3236">
        <v>0</v>
      </c>
      <c r="AN3236" t="s">
        <v>238</v>
      </c>
      <c r="AO3236">
        <v>1</v>
      </c>
      <c r="AP3236" t="s">
        <v>239</v>
      </c>
      <c r="AQ3236" s="27">
        <v>41938</v>
      </c>
      <c r="AR3236" t="s">
        <v>240</v>
      </c>
      <c r="AS3236">
        <v>1</v>
      </c>
      <c r="AT3236" t="s">
        <v>239</v>
      </c>
      <c r="AU3236" s="27">
        <v>41938</v>
      </c>
    </row>
    <row r="3237" spans="1:47" x14ac:dyDescent="0.2">
      <c r="A3237">
        <v>3236</v>
      </c>
      <c r="B3237" t="s">
        <v>11513</v>
      </c>
      <c r="C3237" t="s">
        <v>1823</v>
      </c>
      <c r="D3237" t="s">
        <v>9269</v>
      </c>
      <c r="E3237" s="27">
        <v>41692</v>
      </c>
      <c r="F3237" t="s">
        <v>233</v>
      </c>
      <c r="G3237" s="27">
        <v>31692</v>
      </c>
      <c r="H3237">
        <v>29</v>
      </c>
      <c r="I3237" t="s">
        <v>244</v>
      </c>
      <c r="J3237" t="s">
        <v>250</v>
      </c>
      <c r="K3237">
        <v>0</v>
      </c>
      <c r="L3237">
        <v>10</v>
      </c>
      <c r="M3237">
        <v>0</v>
      </c>
      <c r="N3237">
        <v>0</v>
      </c>
      <c r="O3237">
        <v>12</v>
      </c>
      <c r="P3237">
        <v>-1</v>
      </c>
      <c r="Q3237" s="28">
        <v>41691.407638888886</v>
      </c>
      <c r="R3237" s="28">
        <v>41697.376388888886</v>
      </c>
      <c r="S3237" t="s">
        <v>11514</v>
      </c>
      <c r="T3237" s="27">
        <v>41691</v>
      </c>
      <c r="V3237">
        <v>1</v>
      </c>
      <c r="W3237" t="s">
        <v>32</v>
      </c>
      <c r="X3237" t="s">
        <v>261</v>
      </c>
      <c r="Y3237">
        <v>1</v>
      </c>
      <c r="AA3237" t="s">
        <v>11515</v>
      </c>
      <c r="AB3237" t="s">
        <v>36</v>
      </c>
      <c r="AD3237" s="27">
        <v>41837</v>
      </c>
      <c r="AE3237" t="s">
        <v>3794</v>
      </c>
      <c r="AH3237">
        <v>1</v>
      </c>
      <c r="AJ3237" t="s">
        <v>11516</v>
      </c>
      <c r="AK3237" t="s">
        <v>312</v>
      </c>
      <c r="AL3237" s="27">
        <v>42180</v>
      </c>
      <c r="AM3237" t="s">
        <v>5708</v>
      </c>
      <c r="AN3237" t="s">
        <v>238</v>
      </c>
      <c r="AO3237">
        <v>7</v>
      </c>
      <c r="AP3237" t="s">
        <v>246</v>
      </c>
      <c r="AQ3237" s="27">
        <v>41692</v>
      </c>
      <c r="AR3237" t="s">
        <v>240</v>
      </c>
      <c r="AS3237">
        <v>10</v>
      </c>
      <c r="AT3237" t="s">
        <v>269</v>
      </c>
      <c r="AU3237" s="27">
        <v>41692</v>
      </c>
    </row>
    <row r="3238" spans="1:47" x14ac:dyDescent="0.2">
      <c r="A3238">
        <v>3237</v>
      </c>
      <c r="B3238" t="s">
        <v>11517</v>
      </c>
      <c r="C3238" t="s">
        <v>11518</v>
      </c>
      <c r="D3238" t="s">
        <v>11519</v>
      </c>
      <c r="E3238" s="27">
        <v>41611</v>
      </c>
      <c r="F3238" t="s">
        <v>233</v>
      </c>
      <c r="G3238" s="27">
        <v>27484</v>
      </c>
      <c r="H3238">
        <v>41</v>
      </c>
      <c r="I3238" t="s">
        <v>244</v>
      </c>
      <c r="J3238" t="s">
        <v>245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 s="28">
        <v>41611.518055555556</v>
      </c>
      <c r="R3238" s="28">
        <v>41611.35833333333</v>
      </c>
      <c r="S3238" t="s">
        <v>11520</v>
      </c>
      <c r="T3238" s="27">
        <v>41610</v>
      </c>
      <c r="V3238">
        <v>1</v>
      </c>
      <c r="W3238" t="s">
        <v>36</v>
      </c>
      <c r="X3238" t="s">
        <v>780</v>
      </c>
      <c r="Y3238">
        <v>0</v>
      </c>
      <c r="AB3238" t="s">
        <v>237</v>
      </c>
      <c r="AH3238">
        <v>0</v>
      </c>
      <c r="AN3238" t="s">
        <v>238</v>
      </c>
      <c r="AO3238">
        <v>1</v>
      </c>
      <c r="AP3238" t="s">
        <v>239</v>
      </c>
      <c r="AQ3238" s="27">
        <v>41611</v>
      </c>
      <c r="AR3238" t="s">
        <v>240</v>
      </c>
      <c r="AS3238">
        <v>1</v>
      </c>
      <c r="AT3238" t="s">
        <v>239</v>
      </c>
      <c r="AU3238" s="27">
        <v>41611</v>
      </c>
    </row>
    <row r="3239" spans="1:47" x14ac:dyDescent="0.2">
      <c r="A3239">
        <v>3238</v>
      </c>
      <c r="B3239" t="s">
        <v>11521</v>
      </c>
      <c r="C3239" t="s">
        <v>11522</v>
      </c>
      <c r="D3239" t="s">
        <v>11523</v>
      </c>
      <c r="E3239" s="27">
        <v>41356</v>
      </c>
      <c r="F3239" t="s">
        <v>233</v>
      </c>
      <c r="G3239" s="27">
        <v>31630</v>
      </c>
      <c r="H3239">
        <v>29</v>
      </c>
      <c r="I3239" t="s">
        <v>244</v>
      </c>
      <c r="J3239" t="s">
        <v>250</v>
      </c>
      <c r="K3239">
        <v>0</v>
      </c>
      <c r="L3239">
        <v>10</v>
      </c>
      <c r="M3239">
        <v>0</v>
      </c>
      <c r="N3239">
        <v>1</v>
      </c>
      <c r="O3239">
        <v>11</v>
      </c>
      <c r="P3239">
        <v>-65</v>
      </c>
      <c r="Q3239" s="28">
        <v>41291.229166666664</v>
      </c>
      <c r="R3239" s="28">
        <v>41310.383333333331</v>
      </c>
      <c r="S3239" t="s">
        <v>11524</v>
      </c>
      <c r="U3239" s="27">
        <v>41355</v>
      </c>
      <c r="V3239">
        <v>1</v>
      </c>
      <c r="W3239" t="s">
        <v>32</v>
      </c>
      <c r="X3239" t="s">
        <v>274</v>
      </c>
      <c r="Y3239">
        <v>1</v>
      </c>
      <c r="AA3239" t="s">
        <v>11525</v>
      </c>
      <c r="AB3239" t="s">
        <v>32</v>
      </c>
      <c r="AC3239">
        <v>0</v>
      </c>
      <c r="AD3239" s="27">
        <v>42061</v>
      </c>
      <c r="AE3239" t="s">
        <v>390</v>
      </c>
      <c r="AF3239" s="27">
        <v>42061</v>
      </c>
      <c r="AG3239" s="27">
        <v>42072</v>
      </c>
      <c r="AH3239">
        <v>0</v>
      </c>
      <c r="AN3239" t="s">
        <v>238</v>
      </c>
      <c r="AO3239">
        <v>7</v>
      </c>
      <c r="AP3239" t="s">
        <v>246</v>
      </c>
      <c r="AQ3239" s="27">
        <v>41356</v>
      </c>
      <c r="AR3239" t="s">
        <v>240</v>
      </c>
      <c r="AS3239">
        <v>10</v>
      </c>
      <c r="AT3239" t="s">
        <v>269</v>
      </c>
      <c r="AU3239" s="27">
        <v>41356</v>
      </c>
    </row>
    <row r="3240" spans="1:47" x14ac:dyDescent="0.2">
      <c r="A3240">
        <v>3239</v>
      </c>
      <c r="B3240" t="s">
        <v>11526</v>
      </c>
      <c r="C3240" t="s">
        <v>1762</v>
      </c>
      <c r="D3240" t="s">
        <v>381</v>
      </c>
      <c r="E3240" s="27">
        <v>41813</v>
      </c>
      <c r="F3240" t="s">
        <v>233</v>
      </c>
      <c r="G3240" s="27">
        <v>32280</v>
      </c>
      <c r="H3240">
        <v>27</v>
      </c>
      <c r="I3240" t="s">
        <v>244</v>
      </c>
      <c r="J3240" t="s">
        <v>250</v>
      </c>
      <c r="K3240">
        <v>0</v>
      </c>
      <c r="L3240">
        <v>9</v>
      </c>
      <c r="M3240">
        <v>0</v>
      </c>
      <c r="N3240">
        <v>0</v>
      </c>
      <c r="O3240">
        <v>4</v>
      </c>
      <c r="P3240">
        <v>-24</v>
      </c>
      <c r="Q3240" s="28">
        <v>41789.045138888891</v>
      </c>
      <c r="R3240" s="28">
        <v>41790.370833333334</v>
      </c>
      <c r="S3240" t="s">
        <v>11527</v>
      </c>
      <c r="T3240" s="27">
        <v>41789</v>
      </c>
      <c r="V3240">
        <v>24</v>
      </c>
      <c r="W3240" t="s">
        <v>36</v>
      </c>
      <c r="X3240" t="s">
        <v>404</v>
      </c>
      <c r="Y3240">
        <v>0</v>
      </c>
      <c r="AB3240" t="s">
        <v>237</v>
      </c>
      <c r="AH3240">
        <v>0</v>
      </c>
      <c r="AN3240" t="s">
        <v>238</v>
      </c>
      <c r="AO3240">
        <v>7</v>
      </c>
      <c r="AP3240" t="s">
        <v>246</v>
      </c>
      <c r="AQ3240" s="27">
        <v>41813</v>
      </c>
      <c r="AR3240" t="s">
        <v>240</v>
      </c>
      <c r="AS3240">
        <v>9</v>
      </c>
      <c r="AT3240" t="s">
        <v>269</v>
      </c>
      <c r="AU3240" s="27">
        <v>41813</v>
      </c>
    </row>
    <row r="3241" spans="1:47" x14ac:dyDescent="0.2">
      <c r="A3241">
        <v>3240</v>
      </c>
      <c r="B3241" t="s">
        <v>11528</v>
      </c>
      <c r="C3241" t="s">
        <v>11529</v>
      </c>
      <c r="D3241" t="s">
        <v>5448</v>
      </c>
      <c r="E3241" s="27">
        <v>41616</v>
      </c>
      <c r="F3241" t="s">
        <v>294</v>
      </c>
      <c r="G3241" s="27">
        <v>33009</v>
      </c>
      <c r="H3241">
        <v>25</v>
      </c>
      <c r="I3241" t="s">
        <v>244</v>
      </c>
      <c r="J3241" t="s">
        <v>250</v>
      </c>
      <c r="K3241">
        <v>0</v>
      </c>
      <c r="L3241">
        <v>7</v>
      </c>
      <c r="M3241">
        <v>0</v>
      </c>
      <c r="N3241">
        <v>0</v>
      </c>
      <c r="O3241">
        <v>5</v>
      </c>
      <c r="P3241">
        <v>-1</v>
      </c>
      <c r="Q3241" s="28">
        <v>41615.482638888891</v>
      </c>
      <c r="R3241" s="28">
        <v>41616.332638888889</v>
      </c>
      <c r="S3241" t="s">
        <v>11530</v>
      </c>
      <c r="T3241" s="27">
        <v>41615</v>
      </c>
      <c r="V3241">
        <v>1</v>
      </c>
      <c r="W3241" t="s">
        <v>32</v>
      </c>
      <c r="X3241" t="s">
        <v>11531</v>
      </c>
      <c r="Y3241">
        <v>0</v>
      </c>
      <c r="AB3241" t="s">
        <v>237</v>
      </c>
      <c r="AH3241">
        <v>0</v>
      </c>
      <c r="AN3241" t="s">
        <v>238</v>
      </c>
      <c r="AO3241">
        <v>3</v>
      </c>
      <c r="AP3241" t="s">
        <v>239</v>
      </c>
      <c r="AQ3241" s="27">
        <v>41616</v>
      </c>
      <c r="AR3241" t="s">
        <v>240</v>
      </c>
      <c r="AS3241">
        <v>7</v>
      </c>
      <c r="AT3241" t="s">
        <v>246</v>
      </c>
      <c r="AU3241" s="27">
        <v>41616</v>
      </c>
    </row>
    <row r="3242" spans="1:47" x14ac:dyDescent="0.2">
      <c r="A3242">
        <v>3241</v>
      </c>
      <c r="B3242" t="s">
        <v>11532</v>
      </c>
      <c r="C3242" t="s">
        <v>4333</v>
      </c>
      <c r="D3242" t="s">
        <v>11533</v>
      </c>
      <c r="E3242" s="27">
        <v>41731</v>
      </c>
      <c r="F3242" t="s">
        <v>233</v>
      </c>
      <c r="G3242" s="27">
        <v>27501</v>
      </c>
      <c r="H3242">
        <v>41</v>
      </c>
      <c r="I3242" t="s">
        <v>244</v>
      </c>
      <c r="J3242" t="s">
        <v>245</v>
      </c>
      <c r="K3242">
        <v>0</v>
      </c>
      <c r="L3242">
        <v>9</v>
      </c>
      <c r="M3242">
        <v>0</v>
      </c>
      <c r="N3242">
        <v>0</v>
      </c>
      <c r="O3242">
        <v>3</v>
      </c>
      <c r="P3242">
        <v>265</v>
      </c>
      <c r="Q3242" s="28">
        <v>41996.066666666666</v>
      </c>
      <c r="R3242" s="28">
        <v>42019.523611111108</v>
      </c>
      <c r="S3242" t="s">
        <v>11534</v>
      </c>
      <c r="U3242" s="27">
        <v>41359</v>
      </c>
      <c r="V3242">
        <v>372</v>
      </c>
      <c r="W3242" t="s">
        <v>32</v>
      </c>
      <c r="X3242" t="s">
        <v>274</v>
      </c>
      <c r="Y3242">
        <v>0</v>
      </c>
      <c r="AB3242" t="s">
        <v>237</v>
      </c>
      <c r="AH3242">
        <v>0</v>
      </c>
      <c r="AN3242" t="s">
        <v>238</v>
      </c>
      <c r="AO3242">
        <v>1</v>
      </c>
      <c r="AP3242" t="s">
        <v>239</v>
      </c>
      <c r="AQ3242" s="27">
        <v>41731</v>
      </c>
      <c r="AR3242" t="s">
        <v>240</v>
      </c>
      <c r="AS3242">
        <v>9</v>
      </c>
      <c r="AT3242" t="s">
        <v>269</v>
      </c>
      <c r="AU3242" s="27">
        <v>41731</v>
      </c>
    </row>
    <row r="3243" spans="1:47" x14ac:dyDescent="0.2">
      <c r="A3243">
        <v>3242</v>
      </c>
      <c r="B3243" t="s">
        <v>11535</v>
      </c>
      <c r="C3243" t="s">
        <v>505</v>
      </c>
      <c r="D3243" t="s">
        <v>11536</v>
      </c>
      <c r="E3243" s="27">
        <v>41290</v>
      </c>
      <c r="F3243" t="s">
        <v>233</v>
      </c>
      <c r="G3243" s="27">
        <v>33793</v>
      </c>
      <c r="H3243">
        <v>23</v>
      </c>
      <c r="I3243" t="s">
        <v>259</v>
      </c>
      <c r="J3243" t="s">
        <v>250</v>
      </c>
      <c r="K3243">
        <v>1</v>
      </c>
      <c r="L3243">
        <v>7</v>
      </c>
      <c r="M3243">
        <v>0</v>
      </c>
      <c r="N3243">
        <v>0</v>
      </c>
      <c r="O3243">
        <v>2</v>
      </c>
      <c r="P3243">
        <v>-1</v>
      </c>
      <c r="Q3243" s="28">
        <v>41289.206250000003</v>
      </c>
      <c r="R3243" s="28">
        <v>41307.474999999999</v>
      </c>
      <c r="S3243" t="s">
        <v>11537</v>
      </c>
      <c r="T3243" s="27">
        <v>41289</v>
      </c>
      <c r="V3243">
        <v>1</v>
      </c>
      <c r="W3243" t="s">
        <v>32</v>
      </c>
      <c r="X3243" t="s">
        <v>898</v>
      </c>
      <c r="Y3243">
        <v>0</v>
      </c>
      <c r="AB3243" t="s">
        <v>237</v>
      </c>
      <c r="AH3243">
        <v>0</v>
      </c>
      <c r="AN3243" t="s">
        <v>238</v>
      </c>
      <c r="AO3243">
        <v>5</v>
      </c>
      <c r="AP3243" t="s">
        <v>246</v>
      </c>
      <c r="AQ3243" s="27">
        <v>41290</v>
      </c>
      <c r="AR3243" t="s">
        <v>240</v>
      </c>
      <c r="AS3243">
        <v>7</v>
      </c>
      <c r="AT3243" t="s">
        <v>246</v>
      </c>
      <c r="AU3243" s="27">
        <v>41290</v>
      </c>
    </row>
    <row r="3244" spans="1:47" x14ac:dyDescent="0.2">
      <c r="A3244">
        <v>3243</v>
      </c>
      <c r="B3244" t="s">
        <v>11538</v>
      </c>
      <c r="C3244" t="s">
        <v>5683</v>
      </c>
      <c r="D3244" t="s">
        <v>381</v>
      </c>
      <c r="E3244" s="27">
        <v>41288</v>
      </c>
      <c r="F3244" t="s">
        <v>294</v>
      </c>
      <c r="G3244" s="27">
        <v>25468</v>
      </c>
      <c r="H3244">
        <v>46</v>
      </c>
      <c r="I3244" t="s">
        <v>234</v>
      </c>
      <c r="J3244" t="s">
        <v>250</v>
      </c>
      <c r="K3244">
        <v>0</v>
      </c>
      <c r="L3244">
        <v>8</v>
      </c>
      <c r="M3244">
        <v>0</v>
      </c>
      <c r="N3244">
        <v>0</v>
      </c>
      <c r="O3244">
        <v>1</v>
      </c>
      <c r="P3244">
        <v>51</v>
      </c>
      <c r="Q3244" s="28">
        <v>41339.079861111109</v>
      </c>
      <c r="R3244" s="28">
        <v>41394.428472222222</v>
      </c>
      <c r="S3244" t="s">
        <v>11539</v>
      </c>
      <c r="U3244" s="27">
        <v>41043</v>
      </c>
      <c r="V3244">
        <v>245</v>
      </c>
      <c r="W3244" t="s">
        <v>32</v>
      </c>
      <c r="X3244" t="s">
        <v>274</v>
      </c>
      <c r="Y3244">
        <v>1</v>
      </c>
      <c r="AA3244" t="s">
        <v>11540</v>
      </c>
      <c r="AB3244" t="s">
        <v>32</v>
      </c>
      <c r="AC3244">
        <v>21</v>
      </c>
      <c r="AD3244" s="27">
        <v>41318</v>
      </c>
      <c r="AE3244" t="s">
        <v>378</v>
      </c>
      <c r="AF3244" s="27">
        <v>41339</v>
      </c>
      <c r="AG3244" s="27">
        <v>41394</v>
      </c>
      <c r="AH3244">
        <v>0</v>
      </c>
      <c r="AN3244" t="s">
        <v>238</v>
      </c>
      <c r="AO3244">
        <v>3</v>
      </c>
      <c r="AP3244" t="s">
        <v>239</v>
      </c>
      <c r="AQ3244" s="27">
        <v>41288</v>
      </c>
      <c r="AR3244" t="s">
        <v>240</v>
      </c>
      <c r="AS3244">
        <v>8</v>
      </c>
      <c r="AT3244" t="s">
        <v>269</v>
      </c>
      <c r="AU3244" s="27">
        <v>41288</v>
      </c>
    </row>
    <row r="3245" spans="1:47" x14ac:dyDescent="0.2">
      <c r="A3245">
        <v>3244</v>
      </c>
      <c r="B3245" t="s">
        <v>11541</v>
      </c>
      <c r="C3245" t="s">
        <v>1147</v>
      </c>
      <c r="D3245" t="s">
        <v>5527</v>
      </c>
      <c r="E3245" s="27">
        <v>41652</v>
      </c>
      <c r="F3245" t="s">
        <v>233</v>
      </c>
      <c r="G3245" s="27">
        <v>31106</v>
      </c>
      <c r="H3245">
        <v>31</v>
      </c>
      <c r="I3245" t="s">
        <v>244</v>
      </c>
      <c r="J3245" t="s">
        <v>1115</v>
      </c>
      <c r="K3245">
        <v>0</v>
      </c>
      <c r="L3245">
        <v>2</v>
      </c>
      <c r="M3245">
        <v>0</v>
      </c>
      <c r="N3245">
        <v>0</v>
      </c>
      <c r="O3245">
        <v>0</v>
      </c>
      <c r="W3245" t="s">
        <v>237</v>
      </c>
      <c r="Y3245">
        <v>-1</v>
      </c>
      <c r="AB3245" t="s">
        <v>237</v>
      </c>
      <c r="AH3245">
        <v>0</v>
      </c>
      <c r="AN3245" t="s">
        <v>238</v>
      </c>
      <c r="AO3245">
        <v>2</v>
      </c>
      <c r="AP3245" t="s">
        <v>239</v>
      </c>
      <c r="AQ3245" s="27">
        <v>41652</v>
      </c>
      <c r="AR3245" t="s">
        <v>240</v>
      </c>
      <c r="AS3245">
        <v>2</v>
      </c>
      <c r="AT3245" t="s">
        <v>239</v>
      </c>
      <c r="AU3245" s="27">
        <v>41652</v>
      </c>
    </row>
    <row r="3246" spans="1:47" x14ac:dyDescent="0.2">
      <c r="A3246">
        <v>3245</v>
      </c>
      <c r="B3246" t="s">
        <v>11542</v>
      </c>
      <c r="C3246" t="s">
        <v>637</v>
      </c>
      <c r="D3246" t="s">
        <v>357</v>
      </c>
      <c r="E3246" s="27">
        <v>41787</v>
      </c>
      <c r="F3246" t="s">
        <v>233</v>
      </c>
      <c r="G3246" s="27">
        <v>25997</v>
      </c>
      <c r="H3246">
        <v>45</v>
      </c>
      <c r="I3246" t="s">
        <v>234</v>
      </c>
      <c r="J3246" t="s">
        <v>250</v>
      </c>
      <c r="K3246">
        <v>0</v>
      </c>
      <c r="L3246">
        <v>4</v>
      </c>
      <c r="M3246">
        <v>0</v>
      </c>
      <c r="N3246">
        <v>0</v>
      </c>
      <c r="O3246">
        <v>3</v>
      </c>
      <c r="P3246">
        <v>-1</v>
      </c>
      <c r="Q3246" s="28">
        <v>41786.475694444445</v>
      </c>
      <c r="R3246" s="28">
        <v>41787.338888888888</v>
      </c>
      <c r="S3246" t="s">
        <v>11543</v>
      </c>
      <c r="T3246" s="27">
        <v>41786</v>
      </c>
      <c r="V3246">
        <v>1</v>
      </c>
      <c r="W3246" t="s">
        <v>32</v>
      </c>
      <c r="X3246" t="s">
        <v>261</v>
      </c>
      <c r="Y3246">
        <v>0</v>
      </c>
      <c r="AB3246" t="s">
        <v>237</v>
      </c>
      <c r="AH3246">
        <v>0</v>
      </c>
      <c r="AN3246" t="s">
        <v>238</v>
      </c>
      <c r="AO3246">
        <v>1</v>
      </c>
      <c r="AP3246" t="s">
        <v>239</v>
      </c>
      <c r="AQ3246" s="27">
        <v>41787</v>
      </c>
      <c r="AR3246" t="s">
        <v>240</v>
      </c>
      <c r="AS3246">
        <v>4</v>
      </c>
      <c r="AT3246" t="s">
        <v>239</v>
      </c>
      <c r="AU3246" s="27">
        <v>41787</v>
      </c>
    </row>
    <row r="3247" spans="1:47" x14ac:dyDescent="0.2">
      <c r="A3247">
        <v>3246</v>
      </c>
      <c r="B3247" t="s">
        <v>11544</v>
      </c>
      <c r="C3247" t="s">
        <v>2056</v>
      </c>
      <c r="D3247" t="s">
        <v>11545</v>
      </c>
      <c r="E3247" s="27">
        <v>41598</v>
      </c>
      <c r="F3247" t="s">
        <v>233</v>
      </c>
      <c r="G3247" s="27">
        <v>31220</v>
      </c>
      <c r="H3247">
        <v>30</v>
      </c>
      <c r="I3247" t="s">
        <v>244</v>
      </c>
      <c r="J3247" t="s">
        <v>245</v>
      </c>
      <c r="K3247">
        <v>0</v>
      </c>
      <c r="L3247">
        <v>3</v>
      </c>
      <c r="M3247">
        <v>0</v>
      </c>
      <c r="N3247">
        <v>0</v>
      </c>
      <c r="O3247">
        <v>0</v>
      </c>
      <c r="P3247">
        <v>-1</v>
      </c>
      <c r="Q3247" s="28">
        <v>41597.306250000001</v>
      </c>
      <c r="R3247" s="28">
        <v>41597.336805555555</v>
      </c>
      <c r="S3247" t="s">
        <v>11546</v>
      </c>
      <c r="T3247" s="27">
        <v>41597</v>
      </c>
      <c r="V3247">
        <v>1</v>
      </c>
      <c r="W3247" t="s">
        <v>36</v>
      </c>
      <c r="X3247" t="s">
        <v>780</v>
      </c>
      <c r="Y3247">
        <v>0</v>
      </c>
      <c r="AB3247" t="s">
        <v>237</v>
      </c>
      <c r="AH3247">
        <v>0</v>
      </c>
      <c r="AN3247" t="s">
        <v>238</v>
      </c>
      <c r="AO3247">
        <v>2</v>
      </c>
      <c r="AP3247" t="s">
        <v>239</v>
      </c>
      <c r="AQ3247" s="27">
        <v>41598</v>
      </c>
      <c r="AR3247" t="s">
        <v>240</v>
      </c>
      <c r="AS3247">
        <v>3</v>
      </c>
      <c r="AT3247" t="s">
        <v>239</v>
      </c>
      <c r="AU3247" s="27">
        <v>41598</v>
      </c>
    </row>
    <row r="3248" spans="1:47" x14ac:dyDescent="0.2">
      <c r="A3248">
        <v>3247</v>
      </c>
      <c r="B3248" t="s">
        <v>11547</v>
      </c>
      <c r="C3248" t="s">
        <v>400</v>
      </c>
      <c r="D3248" t="s">
        <v>11548</v>
      </c>
      <c r="E3248" s="27">
        <v>41390</v>
      </c>
      <c r="F3248" t="s">
        <v>233</v>
      </c>
      <c r="G3248" s="27">
        <v>29751</v>
      </c>
      <c r="H3248">
        <v>34</v>
      </c>
      <c r="I3248" t="s">
        <v>244</v>
      </c>
      <c r="J3248" t="s">
        <v>245</v>
      </c>
      <c r="K3248">
        <v>0</v>
      </c>
      <c r="L3248">
        <v>6</v>
      </c>
      <c r="M3248">
        <v>0</v>
      </c>
      <c r="N3248">
        <v>0</v>
      </c>
      <c r="O3248">
        <v>1</v>
      </c>
      <c r="P3248">
        <v>-1</v>
      </c>
      <c r="Q3248" s="28">
        <v>41389.4375</v>
      </c>
      <c r="R3248" s="28">
        <v>41392.263194444444</v>
      </c>
      <c r="S3248" t="s">
        <v>11549</v>
      </c>
      <c r="U3248" s="27">
        <v>41389</v>
      </c>
      <c r="V3248">
        <v>1</v>
      </c>
      <c r="W3248" t="s">
        <v>32</v>
      </c>
      <c r="X3248" t="s">
        <v>274</v>
      </c>
      <c r="Y3248">
        <v>0</v>
      </c>
      <c r="AB3248" t="s">
        <v>237</v>
      </c>
      <c r="AH3248">
        <v>0</v>
      </c>
      <c r="AN3248" t="s">
        <v>238</v>
      </c>
      <c r="AO3248">
        <v>4</v>
      </c>
      <c r="AP3248" t="s">
        <v>239</v>
      </c>
      <c r="AQ3248" s="27">
        <v>41390</v>
      </c>
      <c r="AR3248" t="s">
        <v>240</v>
      </c>
      <c r="AS3248">
        <v>6</v>
      </c>
      <c r="AT3248" t="s">
        <v>246</v>
      </c>
      <c r="AU3248" s="27">
        <v>41390</v>
      </c>
    </row>
    <row r="3249" spans="1:47" x14ac:dyDescent="0.2">
      <c r="A3249">
        <v>3248</v>
      </c>
      <c r="B3249" t="s">
        <v>11550</v>
      </c>
      <c r="C3249" t="s">
        <v>674</v>
      </c>
      <c r="D3249" t="s">
        <v>11551</v>
      </c>
      <c r="E3249" s="27">
        <v>41724</v>
      </c>
      <c r="F3249" t="s">
        <v>233</v>
      </c>
      <c r="G3249" s="27">
        <v>16664</v>
      </c>
      <c r="H3249">
        <v>70</v>
      </c>
      <c r="I3249" t="s">
        <v>234</v>
      </c>
      <c r="J3249" t="s">
        <v>245</v>
      </c>
      <c r="K3249">
        <v>0</v>
      </c>
      <c r="L3249">
        <v>1</v>
      </c>
      <c r="M3249">
        <v>0</v>
      </c>
      <c r="N3249">
        <v>0</v>
      </c>
      <c r="O3249">
        <v>11</v>
      </c>
      <c r="P3249">
        <v>-13</v>
      </c>
      <c r="Q3249" s="28">
        <v>41711.183333333334</v>
      </c>
      <c r="R3249" s="28">
        <v>41724.181250000001</v>
      </c>
      <c r="S3249" t="s">
        <v>11552</v>
      </c>
      <c r="T3249" s="27">
        <v>41711</v>
      </c>
      <c r="V3249">
        <v>13</v>
      </c>
      <c r="W3249" t="s">
        <v>32</v>
      </c>
      <c r="X3249" t="s">
        <v>261</v>
      </c>
      <c r="Y3249">
        <v>1</v>
      </c>
      <c r="AA3249" t="s">
        <v>11553</v>
      </c>
      <c r="AB3249" t="s">
        <v>36</v>
      </c>
      <c r="AD3249" s="27">
        <v>42369</v>
      </c>
      <c r="AE3249" t="s">
        <v>11554</v>
      </c>
      <c r="AH3249">
        <v>0</v>
      </c>
      <c r="AN3249" t="s">
        <v>238</v>
      </c>
      <c r="AO3249">
        <v>1</v>
      </c>
      <c r="AP3249" t="s">
        <v>239</v>
      </c>
      <c r="AQ3249" s="27">
        <v>41724</v>
      </c>
      <c r="AR3249" t="s">
        <v>240</v>
      </c>
      <c r="AS3249">
        <v>1</v>
      </c>
      <c r="AT3249" t="s">
        <v>239</v>
      </c>
      <c r="AU3249" s="27">
        <v>41724</v>
      </c>
    </row>
    <row r="3250" spans="1:47" x14ac:dyDescent="0.2">
      <c r="A3250">
        <v>3249</v>
      </c>
      <c r="B3250" t="s">
        <v>11555</v>
      </c>
      <c r="C3250" t="s">
        <v>8425</v>
      </c>
      <c r="D3250" t="s">
        <v>11556</v>
      </c>
      <c r="E3250" s="27">
        <v>41992</v>
      </c>
      <c r="F3250" t="s">
        <v>233</v>
      </c>
      <c r="G3250" s="27">
        <v>22977</v>
      </c>
      <c r="H3250">
        <v>53</v>
      </c>
      <c r="I3250" t="s">
        <v>234</v>
      </c>
      <c r="J3250" t="s">
        <v>250</v>
      </c>
      <c r="K3250">
        <v>0</v>
      </c>
      <c r="L3250">
        <v>3</v>
      </c>
      <c r="M3250">
        <v>0</v>
      </c>
      <c r="N3250">
        <v>0</v>
      </c>
      <c r="O3250">
        <v>3</v>
      </c>
      <c r="P3250">
        <v>-1</v>
      </c>
      <c r="Q3250" s="28">
        <v>41991.42083333333</v>
      </c>
      <c r="R3250" s="28">
        <v>42033.397916666669</v>
      </c>
      <c r="S3250" t="s">
        <v>11557</v>
      </c>
      <c r="T3250" s="27">
        <v>41991</v>
      </c>
      <c r="V3250">
        <v>1</v>
      </c>
      <c r="W3250" t="s">
        <v>36</v>
      </c>
      <c r="X3250" t="s">
        <v>279</v>
      </c>
      <c r="Y3250">
        <v>0</v>
      </c>
      <c r="AB3250" t="s">
        <v>237</v>
      </c>
      <c r="AH3250">
        <v>0</v>
      </c>
      <c r="AN3250" t="s">
        <v>238</v>
      </c>
      <c r="AO3250">
        <v>4</v>
      </c>
      <c r="AP3250" t="s">
        <v>239</v>
      </c>
      <c r="AQ3250" s="27">
        <v>41992</v>
      </c>
      <c r="AR3250" t="s">
        <v>240</v>
      </c>
      <c r="AS3250">
        <v>3</v>
      </c>
      <c r="AT3250" t="s">
        <v>239</v>
      </c>
      <c r="AU3250" s="27">
        <v>41992</v>
      </c>
    </row>
    <row r="3251" spans="1:47" x14ac:dyDescent="0.2">
      <c r="A3251">
        <v>3250</v>
      </c>
      <c r="B3251" t="s">
        <v>11558</v>
      </c>
      <c r="C3251" t="s">
        <v>1863</v>
      </c>
      <c r="D3251" t="s">
        <v>11559</v>
      </c>
      <c r="E3251" s="27">
        <v>41618</v>
      </c>
      <c r="F3251" t="s">
        <v>233</v>
      </c>
      <c r="G3251" s="27">
        <v>23469</v>
      </c>
      <c r="H3251">
        <v>52</v>
      </c>
      <c r="I3251" t="s">
        <v>234</v>
      </c>
      <c r="J3251" t="s">
        <v>245</v>
      </c>
      <c r="K3251">
        <v>0</v>
      </c>
      <c r="L3251">
        <v>1</v>
      </c>
      <c r="M3251">
        <v>0</v>
      </c>
      <c r="N3251">
        <v>0</v>
      </c>
      <c r="O3251">
        <v>2</v>
      </c>
      <c r="P3251">
        <v>-1</v>
      </c>
      <c r="Q3251" s="28">
        <v>41617.253472222219</v>
      </c>
      <c r="R3251" s="28">
        <v>41619.12777777778</v>
      </c>
      <c r="S3251" t="s">
        <v>11560</v>
      </c>
      <c r="U3251" s="27">
        <v>41617</v>
      </c>
      <c r="V3251">
        <v>1</v>
      </c>
      <c r="W3251" t="s">
        <v>32</v>
      </c>
      <c r="X3251" t="s">
        <v>274</v>
      </c>
      <c r="Y3251">
        <v>0</v>
      </c>
      <c r="AB3251" t="s">
        <v>237</v>
      </c>
      <c r="AH3251">
        <v>0</v>
      </c>
      <c r="AN3251" t="s">
        <v>238</v>
      </c>
      <c r="AO3251">
        <v>1</v>
      </c>
      <c r="AP3251" t="s">
        <v>239</v>
      </c>
      <c r="AQ3251" s="27">
        <v>41618</v>
      </c>
      <c r="AR3251" t="s">
        <v>240</v>
      </c>
      <c r="AS3251">
        <v>1</v>
      </c>
      <c r="AT3251" t="s">
        <v>239</v>
      </c>
      <c r="AU3251" s="27">
        <v>41618</v>
      </c>
    </row>
    <row r="3252" spans="1:47" x14ac:dyDescent="0.2">
      <c r="A3252">
        <v>3251</v>
      </c>
      <c r="B3252" t="s">
        <v>11561</v>
      </c>
      <c r="C3252" t="s">
        <v>1823</v>
      </c>
      <c r="D3252" t="s">
        <v>11562</v>
      </c>
      <c r="E3252" s="27">
        <v>41753</v>
      </c>
      <c r="F3252" t="s">
        <v>233</v>
      </c>
      <c r="G3252" s="27">
        <v>29156</v>
      </c>
      <c r="H3252">
        <v>36</v>
      </c>
      <c r="I3252" t="s">
        <v>244</v>
      </c>
      <c r="J3252" t="s">
        <v>245</v>
      </c>
      <c r="K3252">
        <v>0</v>
      </c>
      <c r="L3252">
        <v>2</v>
      </c>
      <c r="M3252">
        <v>0</v>
      </c>
      <c r="N3252">
        <v>0</v>
      </c>
      <c r="O3252">
        <v>1</v>
      </c>
      <c r="P3252">
        <v>-29</v>
      </c>
      <c r="Q3252" s="28">
        <v>41724.473611111112</v>
      </c>
      <c r="R3252" s="28">
        <v>41725.045138888891</v>
      </c>
      <c r="S3252" t="s">
        <v>11563</v>
      </c>
      <c r="T3252" s="27">
        <v>41724</v>
      </c>
      <c r="V3252">
        <v>29</v>
      </c>
      <c r="W3252" t="s">
        <v>36</v>
      </c>
      <c r="X3252" t="s">
        <v>279</v>
      </c>
      <c r="Y3252">
        <v>0</v>
      </c>
      <c r="AB3252" t="s">
        <v>237</v>
      </c>
      <c r="AH3252">
        <v>0</v>
      </c>
      <c r="AN3252" t="s">
        <v>238</v>
      </c>
      <c r="AO3252">
        <v>2</v>
      </c>
      <c r="AP3252" t="s">
        <v>239</v>
      </c>
      <c r="AQ3252" s="27">
        <v>41753</v>
      </c>
      <c r="AR3252" t="s">
        <v>240</v>
      </c>
      <c r="AS3252">
        <v>2</v>
      </c>
      <c r="AT3252" t="s">
        <v>239</v>
      </c>
      <c r="AU3252" s="27">
        <v>41753</v>
      </c>
    </row>
    <row r="3253" spans="1:47" x14ac:dyDescent="0.2">
      <c r="A3253">
        <v>3252</v>
      </c>
      <c r="B3253" t="s">
        <v>11564</v>
      </c>
      <c r="C3253" t="s">
        <v>339</v>
      </c>
      <c r="D3253" t="s">
        <v>331</v>
      </c>
      <c r="E3253" s="27">
        <v>41952</v>
      </c>
      <c r="F3253" t="s">
        <v>233</v>
      </c>
      <c r="G3253" s="27">
        <v>34060</v>
      </c>
      <c r="H3253">
        <v>23</v>
      </c>
      <c r="I3253" t="s">
        <v>259</v>
      </c>
      <c r="J3253" t="s">
        <v>250</v>
      </c>
      <c r="K3253">
        <v>0</v>
      </c>
      <c r="L3253">
        <v>3</v>
      </c>
      <c r="M3253">
        <v>0</v>
      </c>
      <c r="N3253">
        <v>0</v>
      </c>
      <c r="O3253">
        <v>0</v>
      </c>
      <c r="P3253">
        <v>-1</v>
      </c>
      <c r="Q3253" s="28">
        <v>41951.288888888892</v>
      </c>
      <c r="R3253" s="28">
        <v>42005.462500000001</v>
      </c>
      <c r="S3253" t="s">
        <v>11565</v>
      </c>
      <c r="T3253" s="27">
        <v>41951</v>
      </c>
      <c r="V3253">
        <v>1</v>
      </c>
      <c r="W3253" t="s">
        <v>32</v>
      </c>
      <c r="X3253" t="s">
        <v>359</v>
      </c>
      <c r="Y3253">
        <v>0</v>
      </c>
      <c r="AB3253" t="s">
        <v>237</v>
      </c>
      <c r="AH3253">
        <v>0</v>
      </c>
      <c r="AN3253" t="s">
        <v>238</v>
      </c>
      <c r="AO3253">
        <v>4</v>
      </c>
      <c r="AP3253" t="s">
        <v>239</v>
      </c>
      <c r="AQ3253" s="27">
        <v>41952</v>
      </c>
      <c r="AR3253" t="s">
        <v>240</v>
      </c>
      <c r="AS3253">
        <v>3</v>
      </c>
      <c r="AT3253" t="s">
        <v>239</v>
      </c>
      <c r="AU3253" s="27">
        <v>41952</v>
      </c>
    </row>
    <row r="3254" spans="1:47" x14ac:dyDescent="0.2">
      <c r="A3254">
        <v>3253</v>
      </c>
      <c r="B3254" t="s">
        <v>11566</v>
      </c>
      <c r="C3254" t="s">
        <v>11567</v>
      </c>
      <c r="D3254" t="s">
        <v>491</v>
      </c>
      <c r="E3254" s="27">
        <v>41856</v>
      </c>
      <c r="F3254" t="s">
        <v>233</v>
      </c>
      <c r="G3254" s="27">
        <v>23643</v>
      </c>
      <c r="H3254">
        <v>51</v>
      </c>
      <c r="I3254" t="s">
        <v>234</v>
      </c>
      <c r="J3254" t="s">
        <v>353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-1</v>
      </c>
      <c r="Q3254" s="28">
        <v>41855.145833333336</v>
      </c>
      <c r="R3254" s="28">
        <v>41855.336805555555</v>
      </c>
      <c r="S3254" t="s">
        <v>11568</v>
      </c>
      <c r="T3254" s="27">
        <v>41854</v>
      </c>
      <c r="V3254">
        <v>2</v>
      </c>
      <c r="W3254" t="s">
        <v>36</v>
      </c>
      <c r="X3254" t="s">
        <v>2882</v>
      </c>
      <c r="Y3254">
        <v>0</v>
      </c>
      <c r="AB3254" t="s">
        <v>237</v>
      </c>
      <c r="AH3254">
        <v>0</v>
      </c>
      <c r="AN3254" t="s">
        <v>238</v>
      </c>
      <c r="AO3254">
        <v>1</v>
      </c>
      <c r="AP3254" t="s">
        <v>239</v>
      </c>
      <c r="AQ3254" s="27">
        <v>41856</v>
      </c>
      <c r="AR3254" t="s">
        <v>240</v>
      </c>
      <c r="AS3254">
        <v>1</v>
      </c>
      <c r="AT3254" t="s">
        <v>239</v>
      </c>
      <c r="AU3254" s="27">
        <v>41856</v>
      </c>
    </row>
    <row r="3255" spans="1:47" x14ac:dyDescent="0.2">
      <c r="A3255">
        <v>3254</v>
      </c>
      <c r="B3255" t="s">
        <v>11569</v>
      </c>
      <c r="C3255" t="s">
        <v>11504</v>
      </c>
      <c r="D3255" t="s">
        <v>11570</v>
      </c>
      <c r="E3255" s="27">
        <v>41926</v>
      </c>
      <c r="F3255" t="s">
        <v>233</v>
      </c>
      <c r="G3255" s="27">
        <v>33060</v>
      </c>
      <c r="H3255">
        <v>25</v>
      </c>
      <c r="I3255" t="s">
        <v>244</v>
      </c>
      <c r="J3255" t="s">
        <v>22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-1</v>
      </c>
      <c r="Q3255" s="28">
        <v>41925.436111111114</v>
      </c>
      <c r="R3255" s="28">
        <v>41926.302083333336</v>
      </c>
      <c r="S3255" t="s">
        <v>11571</v>
      </c>
      <c r="T3255" s="27">
        <v>41925</v>
      </c>
      <c r="V3255">
        <v>1</v>
      </c>
      <c r="W3255" t="s">
        <v>36</v>
      </c>
      <c r="X3255" t="s">
        <v>279</v>
      </c>
      <c r="Y3255">
        <v>0</v>
      </c>
      <c r="AB3255" t="s">
        <v>237</v>
      </c>
      <c r="AH3255">
        <v>0</v>
      </c>
      <c r="AN3255" t="s">
        <v>238</v>
      </c>
      <c r="AO3255">
        <v>2</v>
      </c>
      <c r="AP3255" t="s">
        <v>239</v>
      </c>
      <c r="AQ3255" s="27">
        <v>41926</v>
      </c>
      <c r="AR3255" t="s">
        <v>240</v>
      </c>
      <c r="AS3255">
        <v>1</v>
      </c>
      <c r="AT3255" t="s">
        <v>239</v>
      </c>
      <c r="AU3255" s="27">
        <v>41926</v>
      </c>
    </row>
    <row r="3256" spans="1:47" x14ac:dyDescent="0.2">
      <c r="A3256">
        <v>3255</v>
      </c>
      <c r="B3256" t="s">
        <v>11572</v>
      </c>
      <c r="C3256" t="s">
        <v>3619</v>
      </c>
      <c r="D3256" t="s">
        <v>1110</v>
      </c>
      <c r="E3256" s="27">
        <v>41548</v>
      </c>
      <c r="F3256" t="s">
        <v>233</v>
      </c>
      <c r="G3256" s="27">
        <v>23660</v>
      </c>
      <c r="H3256">
        <v>51</v>
      </c>
      <c r="I3256" t="s">
        <v>234</v>
      </c>
      <c r="J3256" t="s">
        <v>250</v>
      </c>
      <c r="K3256">
        <v>0</v>
      </c>
      <c r="L3256">
        <v>2</v>
      </c>
      <c r="M3256">
        <v>0</v>
      </c>
      <c r="N3256">
        <v>0</v>
      </c>
      <c r="O3256">
        <v>4</v>
      </c>
      <c r="P3256">
        <v>-26</v>
      </c>
      <c r="Q3256" s="28">
        <v>41522.398611111108</v>
      </c>
      <c r="R3256" s="28">
        <v>41530.246527777781</v>
      </c>
      <c r="S3256" t="s">
        <v>11573</v>
      </c>
      <c r="T3256" s="27">
        <v>41522</v>
      </c>
      <c r="V3256">
        <v>26</v>
      </c>
      <c r="W3256" t="s">
        <v>36</v>
      </c>
      <c r="X3256" t="s">
        <v>422</v>
      </c>
      <c r="Y3256">
        <v>1</v>
      </c>
      <c r="AA3256" t="s">
        <v>11574</v>
      </c>
      <c r="AB3256" t="s">
        <v>36</v>
      </c>
      <c r="AC3256">
        <v>1</v>
      </c>
      <c r="AD3256" s="27">
        <v>42327</v>
      </c>
      <c r="AE3256" t="s">
        <v>724</v>
      </c>
      <c r="AF3256" s="27">
        <v>42328</v>
      </c>
      <c r="AG3256" s="27">
        <v>42333</v>
      </c>
      <c r="AH3256">
        <v>0</v>
      </c>
      <c r="AN3256" t="s">
        <v>238</v>
      </c>
      <c r="AO3256">
        <v>2</v>
      </c>
      <c r="AP3256" t="s">
        <v>239</v>
      </c>
      <c r="AQ3256" s="27">
        <v>41548</v>
      </c>
      <c r="AR3256" t="s">
        <v>240</v>
      </c>
      <c r="AS3256">
        <v>2</v>
      </c>
      <c r="AT3256" t="s">
        <v>239</v>
      </c>
      <c r="AU3256" s="27">
        <v>41548</v>
      </c>
    </row>
    <row r="3257" spans="1:47" x14ac:dyDescent="0.2">
      <c r="A3257">
        <v>3256</v>
      </c>
      <c r="B3257" t="s">
        <v>11575</v>
      </c>
      <c r="C3257" t="s">
        <v>11576</v>
      </c>
      <c r="D3257" t="s">
        <v>10639</v>
      </c>
      <c r="E3257" s="27">
        <v>41893</v>
      </c>
      <c r="F3257" t="s">
        <v>233</v>
      </c>
      <c r="G3257" s="27">
        <v>27501</v>
      </c>
      <c r="H3257">
        <v>41</v>
      </c>
      <c r="I3257" t="s">
        <v>244</v>
      </c>
      <c r="J3257" t="s">
        <v>245</v>
      </c>
      <c r="K3257">
        <v>0</v>
      </c>
      <c r="L3257">
        <v>4</v>
      </c>
      <c r="M3257">
        <v>0</v>
      </c>
      <c r="N3257">
        <v>0</v>
      </c>
      <c r="O3257">
        <v>0</v>
      </c>
      <c r="W3257" t="s">
        <v>237</v>
      </c>
      <c r="Y3257">
        <v>-1</v>
      </c>
      <c r="AB3257" t="s">
        <v>237</v>
      </c>
      <c r="AH3257">
        <v>0</v>
      </c>
      <c r="AN3257" t="s">
        <v>238</v>
      </c>
      <c r="AO3257">
        <v>2</v>
      </c>
      <c r="AP3257" t="s">
        <v>239</v>
      </c>
      <c r="AQ3257" s="27">
        <v>41893</v>
      </c>
      <c r="AR3257" t="s">
        <v>240</v>
      </c>
      <c r="AS3257">
        <v>4</v>
      </c>
      <c r="AT3257" t="s">
        <v>239</v>
      </c>
      <c r="AU3257" s="27">
        <v>41893</v>
      </c>
    </row>
    <row r="3258" spans="1:47" x14ac:dyDescent="0.2">
      <c r="A3258">
        <v>3257</v>
      </c>
      <c r="B3258" t="s">
        <v>11577</v>
      </c>
      <c r="C3258" t="s">
        <v>5029</v>
      </c>
      <c r="D3258" t="s">
        <v>11578</v>
      </c>
      <c r="E3258" s="27">
        <v>41804</v>
      </c>
      <c r="F3258" t="s">
        <v>233</v>
      </c>
      <c r="G3258" s="27">
        <v>33307</v>
      </c>
      <c r="H3258">
        <v>25</v>
      </c>
      <c r="I3258" t="s">
        <v>244</v>
      </c>
      <c r="J3258" t="s">
        <v>245</v>
      </c>
      <c r="K3258">
        <v>0</v>
      </c>
      <c r="L3258">
        <v>9</v>
      </c>
      <c r="M3258">
        <v>0</v>
      </c>
      <c r="N3258">
        <v>0</v>
      </c>
      <c r="O3258">
        <v>0</v>
      </c>
      <c r="W3258" t="s">
        <v>237</v>
      </c>
      <c r="Y3258">
        <v>-1</v>
      </c>
      <c r="AB3258" t="s">
        <v>237</v>
      </c>
      <c r="AH3258">
        <v>0</v>
      </c>
      <c r="AN3258" t="s">
        <v>238</v>
      </c>
      <c r="AO3258">
        <v>9</v>
      </c>
      <c r="AP3258" t="s">
        <v>269</v>
      </c>
      <c r="AQ3258" s="27">
        <v>41804</v>
      </c>
      <c r="AR3258" t="s">
        <v>240</v>
      </c>
      <c r="AS3258">
        <v>9</v>
      </c>
      <c r="AT3258" t="s">
        <v>269</v>
      </c>
      <c r="AU3258" s="27">
        <v>41804</v>
      </c>
    </row>
    <row r="3259" spans="1:47" x14ac:dyDescent="0.2">
      <c r="A3259">
        <v>3258</v>
      </c>
      <c r="B3259" t="s">
        <v>11579</v>
      </c>
      <c r="C3259" t="s">
        <v>6592</v>
      </c>
      <c r="D3259" t="s">
        <v>10330</v>
      </c>
      <c r="E3259" s="27">
        <v>41976</v>
      </c>
      <c r="F3259" t="s">
        <v>233</v>
      </c>
      <c r="G3259" s="27">
        <v>31952</v>
      </c>
      <c r="H3259">
        <v>28</v>
      </c>
      <c r="I3259" t="s">
        <v>244</v>
      </c>
      <c r="J3259" t="s">
        <v>250</v>
      </c>
      <c r="K3259">
        <v>0</v>
      </c>
      <c r="L3259">
        <v>5</v>
      </c>
      <c r="M3259">
        <v>0</v>
      </c>
      <c r="N3259">
        <v>0</v>
      </c>
      <c r="O3259">
        <v>2</v>
      </c>
      <c r="P3259">
        <v>-1</v>
      </c>
      <c r="Q3259" s="28">
        <v>41975.347916666666</v>
      </c>
      <c r="R3259" s="28">
        <v>42009.395833333336</v>
      </c>
      <c r="S3259" t="s">
        <v>11580</v>
      </c>
      <c r="T3259" s="27">
        <v>41975</v>
      </c>
      <c r="V3259">
        <v>1</v>
      </c>
      <c r="W3259" t="s">
        <v>32</v>
      </c>
      <c r="X3259" t="s">
        <v>402</v>
      </c>
      <c r="Y3259">
        <v>0</v>
      </c>
      <c r="AB3259" t="s">
        <v>237</v>
      </c>
      <c r="AH3259">
        <v>0</v>
      </c>
      <c r="AN3259" t="s">
        <v>238</v>
      </c>
      <c r="AO3259">
        <v>3</v>
      </c>
      <c r="AP3259" t="s">
        <v>239</v>
      </c>
      <c r="AQ3259" s="27">
        <v>41976</v>
      </c>
      <c r="AR3259" t="s">
        <v>240</v>
      </c>
      <c r="AS3259">
        <v>5</v>
      </c>
      <c r="AT3259" t="s">
        <v>246</v>
      </c>
      <c r="AU3259" s="27">
        <v>41976</v>
      </c>
    </row>
    <row r="3260" spans="1:47" x14ac:dyDescent="0.2">
      <c r="A3260">
        <v>3259</v>
      </c>
      <c r="B3260" t="s">
        <v>11581</v>
      </c>
      <c r="C3260" t="s">
        <v>10843</v>
      </c>
      <c r="D3260" t="s">
        <v>3312</v>
      </c>
      <c r="E3260" s="27">
        <v>41563</v>
      </c>
      <c r="F3260" t="s">
        <v>294</v>
      </c>
      <c r="G3260" s="27">
        <v>25828</v>
      </c>
      <c r="H3260">
        <v>45</v>
      </c>
      <c r="I3260" t="s">
        <v>234</v>
      </c>
      <c r="J3260" t="s">
        <v>3068</v>
      </c>
      <c r="K3260">
        <v>0</v>
      </c>
      <c r="L3260">
        <v>10</v>
      </c>
      <c r="M3260">
        <v>0</v>
      </c>
      <c r="N3260">
        <v>0</v>
      </c>
      <c r="O3260">
        <v>15</v>
      </c>
      <c r="P3260">
        <v>-1</v>
      </c>
      <c r="Q3260" s="28">
        <v>41562.234027777777</v>
      </c>
      <c r="R3260" s="28">
        <v>41563.279166666667</v>
      </c>
      <c r="S3260" t="s">
        <v>11582</v>
      </c>
      <c r="T3260" s="27">
        <v>41562</v>
      </c>
      <c r="V3260">
        <v>1</v>
      </c>
      <c r="W3260" t="s">
        <v>32</v>
      </c>
      <c r="X3260" t="s">
        <v>364</v>
      </c>
      <c r="Y3260">
        <v>1</v>
      </c>
      <c r="AA3260" t="s">
        <v>11583</v>
      </c>
      <c r="AB3260" t="s">
        <v>36</v>
      </c>
      <c r="AD3260" s="27">
        <v>42356</v>
      </c>
      <c r="AE3260" t="s">
        <v>600</v>
      </c>
      <c r="AH3260">
        <v>0</v>
      </c>
      <c r="AN3260" t="s">
        <v>238</v>
      </c>
      <c r="AO3260">
        <v>9</v>
      </c>
      <c r="AP3260" t="s">
        <v>269</v>
      </c>
      <c r="AQ3260" s="27">
        <v>41563</v>
      </c>
      <c r="AR3260" t="s">
        <v>240</v>
      </c>
      <c r="AS3260">
        <v>10</v>
      </c>
      <c r="AT3260" t="s">
        <v>269</v>
      </c>
      <c r="AU3260" s="27">
        <v>41563</v>
      </c>
    </row>
    <row r="3261" spans="1:47" x14ac:dyDescent="0.2">
      <c r="A3261">
        <v>3260</v>
      </c>
      <c r="B3261" t="s">
        <v>11584</v>
      </c>
      <c r="C3261" t="s">
        <v>6200</v>
      </c>
      <c r="D3261" t="s">
        <v>11585</v>
      </c>
      <c r="E3261" s="27">
        <v>41353</v>
      </c>
      <c r="F3261" t="s">
        <v>233</v>
      </c>
      <c r="G3261" s="27">
        <v>22168</v>
      </c>
      <c r="H3261">
        <v>55</v>
      </c>
      <c r="I3261" t="s">
        <v>234</v>
      </c>
      <c r="J3261" t="s">
        <v>250</v>
      </c>
      <c r="K3261">
        <v>0</v>
      </c>
      <c r="L3261">
        <v>6</v>
      </c>
      <c r="M3261">
        <v>0</v>
      </c>
      <c r="N3261">
        <v>0</v>
      </c>
      <c r="O3261">
        <v>21</v>
      </c>
      <c r="P3261">
        <v>0</v>
      </c>
      <c r="Q3261" s="28">
        <v>41353.045138888891</v>
      </c>
      <c r="R3261" s="28">
        <v>41438.102083333331</v>
      </c>
      <c r="S3261" t="s">
        <v>11586</v>
      </c>
      <c r="T3261" s="27">
        <v>41352</v>
      </c>
      <c r="V3261">
        <v>1</v>
      </c>
      <c r="W3261" t="s">
        <v>32</v>
      </c>
      <c r="X3261" t="s">
        <v>252</v>
      </c>
      <c r="Y3261">
        <v>1</v>
      </c>
      <c r="AA3261" t="s">
        <v>11587</v>
      </c>
      <c r="AB3261" t="s">
        <v>36</v>
      </c>
      <c r="AC3261">
        <v>0</v>
      </c>
      <c r="AD3261" s="27">
        <v>41454</v>
      </c>
      <c r="AE3261" t="s">
        <v>550</v>
      </c>
      <c r="AF3261" s="27">
        <v>41454</v>
      </c>
      <c r="AG3261" s="27">
        <v>41527</v>
      </c>
      <c r="AH3261">
        <v>0</v>
      </c>
      <c r="AN3261" t="s">
        <v>238</v>
      </c>
      <c r="AO3261">
        <v>5</v>
      </c>
      <c r="AP3261" t="s">
        <v>246</v>
      </c>
      <c r="AQ3261" s="27">
        <v>41353</v>
      </c>
      <c r="AR3261" t="s">
        <v>240</v>
      </c>
      <c r="AS3261">
        <v>6</v>
      </c>
      <c r="AT3261" t="s">
        <v>246</v>
      </c>
      <c r="AU3261" s="27">
        <v>41353</v>
      </c>
    </row>
    <row r="3262" spans="1:47" x14ac:dyDescent="0.2">
      <c r="A3262">
        <v>3261</v>
      </c>
      <c r="B3262" t="s">
        <v>11588</v>
      </c>
      <c r="C3262" t="s">
        <v>9126</v>
      </c>
      <c r="D3262" t="s">
        <v>11589</v>
      </c>
      <c r="E3262" s="27">
        <v>41527</v>
      </c>
      <c r="F3262" t="s">
        <v>294</v>
      </c>
      <c r="G3262" s="27">
        <v>24555</v>
      </c>
      <c r="H3262">
        <v>49</v>
      </c>
      <c r="I3262" t="s">
        <v>234</v>
      </c>
      <c r="J3262" t="s">
        <v>245</v>
      </c>
      <c r="K3262">
        <v>0</v>
      </c>
      <c r="L3262">
        <v>1</v>
      </c>
      <c r="M3262">
        <v>0</v>
      </c>
      <c r="N3262">
        <v>0</v>
      </c>
      <c r="O3262">
        <v>1</v>
      </c>
      <c r="P3262">
        <v>-1</v>
      </c>
      <c r="Q3262" s="28">
        <v>41526.224305555559</v>
      </c>
      <c r="R3262" s="28">
        <v>41527.412499999999</v>
      </c>
      <c r="S3262" t="s">
        <v>11590</v>
      </c>
      <c r="U3262" s="27">
        <v>41526</v>
      </c>
      <c r="V3262">
        <v>1</v>
      </c>
      <c r="W3262" t="s">
        <v>32</v>
      </c>
      <c r="X3262" t="s">
        <v>274</v>
      </c>
      <c r="Y3262">
        <v>0</v>
      </c>
      <c r="AB3262" t="s">
        <v>237</v>
      </c>
      <c r="AH3262">
        <v>0</v>
      </c>
      <c r="AN3262" t="s">
        <v>238</v>
      </c>
      <c r="AO3262">
        <v>1</v>
      </c>
      <c r="AP3262" t="s">
        <v>239</v>
      </c>
      <c r="AQ3262" s="27">
        <v>41527</v>
      </c>
      <c r="AR3262" t="s">
        <v>240</v>
      </c>
      <c r="AS3262">
        <v>1</v>
      </c>
      <c r="AT3262" t="s">
        <v>239</v>
      </c>
      <c r="AU3262" s="27">
        <v>41527</v>
      </c>
    </row>
    <row r="3263" spans="1:47" x14ac:dyDescent="0.2">
      <c r="A3263">
        <v>3262</v>
      </c>
      <c r="B3263" t="s">
        <v>11591</v>
      </c>
      <c r="C3263" t="s">
        <v>11592</v>
      </c>
      <c r="D3263" t="s">
        <v>11593</v>
      </c>
      <c r="E3263" s="27">
        <v>41564</v>
      </c>
      <c r="F3263" t="s">
        <v>294</v>
      </c>
      <c r="G3263" s="27">
        <v>32842</v>
      </c>
      <c r="H3263">
        <v>26</v>
      </c>
      <c r="I3263" t="s">
        <v>244</v>
      </c>
      <c r="J3263" t="s">
        <v>250</v>
      </c>
      <c r="K3263">
        <v>0</v>
      </c>
      <c r="L3263">
        <v>6</v>
      </c>
      <c r="M3263">
        <v>0</v>
      </c>
      <c r="N3263">
        <v>0</v>
      </c>
      <c r="O3263">
        <v>9</v>
      </c>
      <c r="P3263">
        <v>404</v>
      </c>
      <c r="Q3263" s="28">
        <v>41968.286111111112</v>
      </c>
      <c r="R3263" s="28">
        <v>41970.194444444445</v>
      </c>
      <c r="S3263" t="s">
        <v>11594</v>
      </c>
      <c r="T3263" s="27">
        <v>41551</v>
      </c>
      <c r="V3263">
        <v>13</v>
      </c>
      <c r="W3263" t="s">
        <v>36</v>
      </c>
      <c r="X3263" t="s">
        <v>324</v>
      </c>
      <c r="Y3263">
        <v>1</v>
      </c>
      <c r="AA3263" t="s">
        <v>11595</v>
      </c>
      <c r="AB3263" t="s">
        <v>36</v>
      </c>
      <c r="AC3263">
        <v>0</v>
      </c>
      <c r="AD3263" s="27">
        <v>41968</v>
      </c>
      <c r="AE3263" t="s">
        <v>279</v>
      </c>
      <c r="AF3263" s="27">
        <v>41968</v>
      </c>
      <c r="AG3263" s="27">
        <v>41970</v>
      </c>
      <c r="AH3263">
        <v>1</v>
      </c>
      <c r="AJ3263" t="s">
        <v>11595</v>
      </c>
      <c r="AK3263" t="s">
        <v>462</v>
      </c>
      <c r="AL3263" s="27">
        <v>41968</v>
      </c>
      <c r="AM3263" t="s">
        <v>279</v>
      </c>
      <c r="AN3263" t="s">
        <v>238</v>
      </c>
      <c r="AO3263">
        <v>4</v>
      </c>
      <c r="AP3263" t="s">
        <v>239</v>
      </c>
      <c r="AQ3263" s="27">
        <v>41564</v>
      </c>
      <c r="AR3263" t="s">
        <v>240</v>
      </c>
      <c r="AS3263">
        <v>6</v>
      </c>
      <c r="AT3263" t="s">
        <v>246</v>
      </c>
      <c r="AU3263" s="27">
        <v>41564</v>
      </c>
    </row>
    <row r="3264" spans="1:47" x14ac:dyDescent="0.2">
      <c r="A3264">
        <v>3263</v>
      </c>
      <c r="B3264" t="s">
        <v>11596</v>
      </c>
      <c r="C3264" t="s">
        <v>674</v>
      </c>
      <c r="D3264" t="s">
        <v>11597</v>
      </c>
      <c r="E3264" s="27">
        <v>41799</v>
      </c>
      <c r="F3264" t="s">
        <v>233</v>
      </c>
      <c r="G3264" s="27">
        <v>33011</v>
      </c>
      <c r="H3264">
        <v>25</v>
      </c>
      <c r="I3264" t="s">
        <v>244</v>
      </c>
      <c r="J3264" t="s">
        <v>245</v>
      </c>
      <c r="K3264">
        <v>0</v>
      </c>
      <c r="L3264">
        <v>2</v>
      </c>
      <c r="M3264">
        <v>0</v>
      </c>
      <c r="N3264">
        <v>0</v>
      </c>
      <c r="O3264">
        <v>0</v>
      </c>
      <c r="P3264">
        <v>0</v>
      </c>
      <c r="Q3264" s="28">
        <v>41799.19027777778</v>
      </c>
      <c r="R3264" s="28">
        <v>41799.324305555558</v>
      </c>
      <c r="S3264" t="s">
        <v>11598</v>
      </c>
      <c r="T3264" s="27">
        <v>41799</v>
      </c>
      <c r="V3264">
        <v>0</v>
      </c>
      <c r="W3264" t="s">
        <v>36</v>
      </c>
      <c r="X3264" t="s">
        <v>2882</v>
      </c>
      <c r="Y3264">
        <v>0</v>
      </c>
      <c r="AB3264" t="s">
        <v>237</v>
      </c>
      <c r="AH3264">
        <v>0</v>
      </c>
      <c r="AN3264" t="s">
        <v>238</v>
      </c>
      <c r="AO3264">
        <v>2</v>
      </c>
      <c r="AP3264" t="s">
        <v>239</v>
      </c>
      <c r="AQ3264" s="27">
        <v>41799</v>
      </c>
      <c r="AR3264" t="s">
        <v>240</v>
      </c>
      <c r="AS3264">
        <v>2</v>
      </c>
      <c r="AT3264" t="s">
        <v>239</v>
      </c>
      <c r="AU3264" s="27">
        <v>41799</v>
      </c>
    </row>
    <row r="3265" spans="1:47" x14ac:dyDescent="0.2">
      <c r="A3265">
        <v>3264</v>
      </c>
      <c r="B3265" t="s">
        <v>11599</v>
      </c>
      <c r="C3265" t="s">
        <v>11600</v>
      </c>
      <c r="D3265" t="s">
        <v>11601</v>
      </c>
      <c r="E3265" s="27">
        <v>41663</v>
      </c>
      <c r="F3265" t="s">
        <v>233</v>
      </c>
      <c r="G3265" s="27">
        <v>27675</v>
      </c>
      <c r="H3265">
        <v>40</v>
      </c>
      <c r="I3265" t="s">
        <v>244</v>
      </c>
      <c r="J3265" t="s">
        <v>245</v>
      </c>
      <c r="K3265">
        <v>0</v>
      </c>
      <c r="L3265">
        <v>5</v>
      </c>
      <c r="M3265">
        <v>0</v>
      </c>
      <c r="N3265">
        <v>0</v>
      </c>
      <c r="O3265">
        <v>0</v>
      </c>
      <c r="W3265" t="s">
        <v>237</v>
      </c>
      <c r="Y3265">
        <v>-1</v>
      </c>
      <c r="AB3265" t="s">
        <v>237</v>
      </c>
      <c r="AH3265">
        <v>0</v>
      </c>
      <c r="AN3265" t="s">
        <v>238</v>
      </c>
      <c r="AO3265">
        <v>4</v>
      </c>
      <c r="AP3265" t="s">
        <v>239</v>
      </c>
      <c r="AQ3265" s="27">
        <v>41663</v>
      </c>
      <c r="AR3265" t="s">
        <v>240</v>
      </c>
      <c r="AS3265">
        <v>5</v>
      </c>
      <c r="AT3265" t="s">
        <v>246</v>
      </c>
      <c r="AU3265" s="27">
        <v>41663</v>
      </c>
    </row>
    <row r="3266" spans="1:47" x14ac:dyDescent="0.2">
      <c r="A3266">
        <v>3265</v>
      </c>
      <c r="B3266" t="s">
        <v>11602</v>
      </c>
      <c r="C3266" t="s">
        <v>670</v>
      </c>
      <c r="D3266" t="s">
        <v>11603</v>
      </c>
      <c r="E3266" s="27">
        <v>41392</v>
      </c>
      <c r="F3266" t="s">
        <v>294</v>
      </c>
      <c r="G3266" s="27">
        <v>24956</v>
      </c>
      <c r="H3266">
        <v>47</v>
      </c>
      <c r="I3266" t="s">
        <v>234</v>
      </c>
      <c r="J3266" t="s">
        <v>245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 s="28">
        <v>41392.175000000003</v>
      </c>
      <c r="R3266" s="28">
        <v>41392.328472222223</v>
      </c>
      <c r="S3266" t="s">
        <v>11604</v>
      </c>
      <c r="T3266" s="27">
        <v>41392</v>
      </c>
      <c r="V3266">
        <v>0</v>
      </c>
      <c r="W3266" t="s">
        <v>32</v>
      </c>
      <c r="X3266" t="s">
        <v>383</v>
      </c>
      <c r="Y3266">
        <v>0</v>
      </c>
      <c r="AB3266" t="s">
        <v>237</v>
      </c>
      <c r="AH3266">
        <v>0</v>
      </c>
      <c r="AN3266" t="s">
        <v>238</v>
      </c>
      <c r="AO3266">
        <v>1</v>
      </c>
      <c r="AP3266" t="s">
        <v>239</v>
      </c>
      <c r="AQ3266" s="27">
        <v>41392</v>
      </c>
      <c r="AR3266" t="s">
        <v>240</v>
      </c>
      <c r="AS3266">
        <v>1</v>
      </c>
      <c r="AT3266" t="s">
        <v>239</v>
      </c>
      <c r="AU3266" s="27">
        <v>41392</v>
      </c>
    </row>
    <row r="3267" spans="1:47" x14ac:dyDescent="0.2">
      <c r="A3267">
        <v>3266</v>
      </c>
      <c r="B3267" t="s">
        <v>11605</v>
      </c>
      <c r="C3267" t="s">
        <v>11606</v>
      </c>
      <c r="D3267" t="s">
        <v>603</v>
      </c>
      <c r="E3267" s="27">
        <v>41828</v>
      </c>
      <c r="F3267" t="s">
        <v>294</v>
      </c>
      <c r="G3267" s="27">
        <v>33505</v>
      </c>
      <c r="H3267">
        <v>24</v>
      </c>
      <c r="I3267" t="s">
        <v>259</v>
      </c>
      <c r="J3267" t="s">
        <v>250</v>
      </c>
      <c r="K3267">
        <v>0</v>
      </c>
      <c r="L3267">
        <v>6</v>
      </c>
      <c r="M3267">
        <v>0</v>
      </c>
      <c r="N3267">
        <v>0</v>
      </c>
      <c r="O3267">
        <v>3</v>
      </c>
      <c r="P3267">
        <v>-14</v>
      </c>
      <c r="Q3267" s="28">
        <v>41814.179861111108</v>
      </c>
      <c r="R3267" s="28">
        <v>41814.367361111108</v>
      </c>
      <c r="S3267" t="s">
        <v>11607</v>
      </c>
      <c r="T3267" s="27">
        <v>41814</v>
      </c>
      <c r="V3267">
        <v>14</v>
      </c>
      <c r="W3267" t="s">
        <v>32</v>
      </c>
      <c r="X3267" t="s">
        <v>11608</v>
      </c>
      <c r="Y3267">
        <v>0</v>
      </c>
      <c r="AB3267" t="s">
        <v>237</v>
      </c>
      <c r="AH3267">
        <v>0</v>
      </c>
      <c r="AN3267" t="s">
        <v>238</v>
      </c>
      <c r="AO3267">
        <v>5</v>
      </c>
      <c r="AP3267" t="s">
        <v>246</v>
      </c>
      <c r="AQ3267" s="27">
        <v>41828</v>
      </c>
      <c r="AR3267" t="s">
        <v>240</v>
      </c>
      <c r="AS3267">
        <v>6</v>
      </c>
      <c r="AT3267" t="s">
        <v>246</v>
      </c>
      <c r="AU3267" s="27">
        <v>41828</v>
      </c>
    </row>
    <row r="3268" spans="1:47" x14ac:dyDescent="0.2">
      <c r="A3268">
        <v>3267</v>
      </c>
      <c r="B3268" t="s">
        <v>11609</v>
      </c>
      <c r="C3268" t="s">
        <v>11610</v>
      </c>
      <c r="D3268" t="s">
        <v>4287</v>
      </c>
      <c r="E3268" s="27">
        <v>41489</v>
      </c>
      <c r="F3268" t="s">
        <v>233</v>
      </c>
      <c r="G3268" s="27">
        <v>32531</v>
      </c>
      <c r="H3268">
        <v>27</v>
      </c>
      <c r="I3268" t="s">
        <v>244</v>
      </c>
      <c r="J3268" t="s">
        <v>250</v>
      </c>
      <c r="K3268">
        <v>0</v>
      </c>
      <c r="L3268">
        <v>2</v>
      </c>
      <c r="M3268">
        <v>0</v>
      </c>
      <c r="N3268">
        <v>0</v>
      </c>
      <c r="O3268">
        <v>0</v>
      </c>
      <c r="P3268">
        <v>0</v>
      </c>
      <c r="Q3268" s="28">
        <v>41489.304861111108</v>
      </c>
      <c r="R3268" s="28">
        <v>41490.331250000003</v>
      </c>
      <c r="S3268" t="s">
        <v>11611</v>
      </c>
      <c r="T3268" s="27">
        <v>41489</v>
      </c>
      <c r="V3268">
        <v>0</v>
      </c>
      <c r="W3268" t="s">
        <v>36</v>
      </c>
      <c r="X3268" t="s">
        <v>279</v>
      </c>
      <c r="Y3268">
        <v>0</v>
      </c>
      <c r="AB3268" t="s">
        <v>237</v>
      </c>
      <c r="AH3268">
        <v>0</v>
      </c>
      <c r="AN3268" t="s">
        <v>238</v>
      </c>
      <c r="AO3268">
        <v>3</v>
      </c>
      <c r="AP3268" t="s">
        <v>239</v>
      </c>
      <c r="AQ3268" s="27">
        <v>41489</v>
      </c>
      <c r="AR3268" t="s">
        <v>240</v>
      </c>
      <c r="AS3268">
        <v>2</v>
      </c>
      <c r="AT3268" t="s">
        <v>239</v>
      </c>
      <c r="AU3268" s="27">
        <v>41489</v>
      </c>
    </row>
    <row r="3269" spans="1:47" x14ac:dyDescent="0.2">
      <c r="A3269">
        <v>3268</v>
      </c>
      <c r="B3269" t="s">
        <v>11612</v>
      </c>
      <c r="C3269" t="s">
        <v>242</v>
      </c>
      <c r="D3269" t="s">
        <v>11613</v>
      </c>
      <c r="E3269" s="27">
        <v>41358</v>
      </c>
      <c r="F3269" t="s">
        <v>233</v>
      </c>
      <c r="G3269" s="27">
        <v>33335</v>
      </c>
      <c r="H3269">
        <v>25</v>
      </c>
      <c r="I3269" t="s">
        <v>244</v>
      </c>
      <c r="J3269" t="s">
        <v>245</v>
      </c>
      <c r="K3269">
        <v>0</v>
      </c>
      <c r="L3269">
        <v>7</v>
      </c>
      <c r="M3269">
        <v>2</v>
      </c>
      <c r="N3269">
        <v>0</v>
      </c>
      <c r="O3269">
        <v>5</v>
      </c>
      <c r="P3269">
        <v>-3</v>
      </c>
      <c r="Q3269" s="28">
        <v>41355.256249999999</v>
      </c>
      <c r="R3269" s="28">
        <v>41355.349305555559</v>
      </c>
      <c r="S3269" t="s">
        <v>11614</v>
      </c>
      <c r="T3269" s="27">
        <v>41355</v>
      </c>
      <c r="V3269">
        <v>3</v>
      </c>
      <c r="W3269" t="s">
        <v>36</v>
      </c>
      <c r="X3269" t="s">
        <v>595</v>
      </c>
      <c r="Y3269">
        <v>1</v>
      </c>
      <c r="AA3269" t="s">
        <v>11615</v>
      </c>
      <c r="AB3269" t="s">
        <v>36</v>
      </c>
      <c r="AC3269">
        <v>0</v>
      </c>
      <c r="AD3269" s="27">
        <v>41992</v>
      </c>
      <c r="AE3269" t="s">
        <v>10555</v>
      </c>
      <c r="AF3269" s="27">
        <v>41992</v>
      </c>
      <c r="AG3269" s="27">
        <v>41992</v>
      </c>
      <c r="AH3269">
        <v>0</v>
      </c>
      <c r="AN3269" t="s">
        <v>238</v>
      </c>
      <c r="AO3269">
        <v>4</v>
      </c>
      <c r="AP3269" t="s">
        <v>239</v>
      </c>
      <c r="AQ3269" s="27">
        <v>41358</v>
      </c>
      <c r="AR3269" t="s">
        <v>240</v>
      </c>
      <c r="AS3269">
        <v>7</v>
      </c>
      <c r="AT3269" t="s">
        <v>246</v>
      </c>
      <c r="AU3269" s="27">
        <v>41358</v>
      </c>
    </row>
    <row r="3270" spans="1:47" x14ac:dyDescent="0.2">
      <c r="A3270">
        <v>3269</v>
      </c>
      <c r="B3270" t="s">
        <v>11616</v>
      </c>
      <c r="C3270" t="s">
        <v>11617</v>
      </c>
      <c r="D3270" t="s">
        <v>603</v>
      </c>
      <c r="E3270" s="27">
        <v>41787</v>
      </c>
      <c r="F3270" t="s">
        <v>233</v>
      </c>
      <c r="G3270" s="27">
        <v>31113</v>
      </c>
      <c r="H3270">
        <v>31</v>
      </c>
      <c r="I3270" t="s">
        <v>244</v>
      </c>
      <c r="J3270" t="s">
        <v>250</v>
      </c>
      <c r="K3270">
        <v>0</v>
      </c>
      <c r="L3270">
        <v>2</v>
      </c>
      <c r="M3270">
        <v>0</v>
      </c>
      <c r="N3270">
        <v>0</v>
      </c>
      <c r="O3270">
        <v>0</v>
      </c>
      <c r="P3270">
        <v>-1</v>
      </c>
      <c r="Q3270" s="28">
        <v>41786.42083333333</v>
      </c>
      <c r="R3270" s="28">
        <v>41794.390277777777</v>
      </c>
      <c r="S3270" t="s">
        <v>11618</v>
      </c>
      <c r="T3270" s="27">
        <v>41786</v>
      </c>
      <c r="V3270">
        <v>1</v>
      </c>
      <c r="W3270" t="s">
        <v>32</v>
      </c>
      <c r="X3270" t="s">
        <v>359</v>
      </c>
      <c r="Y3270">
        <v>0</v>
      </c>
      <c r="AB3270" t="s">
        <v>237</v>
      </c>
      <c r="AH3270">
        <v>0</v>
      </c>
      <c r="AN3270" t="s">
        <v>238</v>
      </c>
      <c r="AO3270">
        <v>2</v>
      </c>
      <c r="AP3270" t="s">
        <v>239</v>
      </c>
      <c r="AQ3270" s="27">
        <v>41787</v>
      </c>
      <c r="AR3270" t="s">
        <v>240</v>
      </c>
      <c r="AS3270">
        <v>2</v>
      </c>
      <c r="AT3270" t="s">
        <v>239</v>
      </c>
      <c r="AU3270" s="27">
        <v>41787</v>
      </c>
    </row>
    <row r="3271" spans="1:47" x14ac:dyDescent="0.2">
      <c r="A3271">
        <v>3270</v>
      </c>
      <c r="B3271" t="s">
        <v>11619</v>
      </c>
      <c r="C3271" t="s">
        <v>11620</v>
      </c>
      <c r="D3271" t="s">
        <v>387</v>
      </c>
      <c r="E3271" s="27">
        <v>41999</v>
      </c>
      <c r="F3271" t="s">
        <v>233</v>
      </c>
      <c r="G3271" s="27">
        <v>34800</v>
      </c>
      <c r="H3271">
        <v>21</v>
      </c>
      <c r="I3271" t="s">
        <v>259</v>
      </c>
      <c r="J3271" t="s">
        <v>250</v>
      </c>
      <c r="K3271">
        <v>0</v>
      </c>
      <c r="L3271">
        <v>10</v>
      </c>
      <c r="M3271">
        <v>1</v>
      </c>
      <c r="N3271">
        <v>0</v>
      </c>
      <c r="O3271">
        <v>1</v>
      </c>
      <c r="P3271">
        <v>0</v>
      </c>
      <c r="Q3271" s="28">
        <v>41999.048611111109</v>
      </c>
      <c r="R3271" s="28">
        <v>42058.196527777778</v>
      </c>
      <c r="S3271" t="s">
        <v>11621</v>
      </c>
      <c r="U3271" s="27">
        <v>41999</v>
      </c>
      <c r="V3271">
        <v>0</v>
      </c>
      <c r="W3271" t="s">
        <v>32</v>
      </c>
      <c r="X3271" t="s">
        <v>274</v>
      </c>
      <c r="Y3271">
        <v>1</v>
      </c>
      <c r="AA3271" t="s">
        <v>11622</v>
      </c>
      <c r="AB3271" t="s">
        <v>36</v>
      </c>
      <c r="AC3271">
        <v>0</v>
      </c>
      <c r="AD3271" s="27">
        <v>42058</v>
      </c>
      <c r="AE3271" t="s">
        <v>1508</v>
      </c>
      <c r="AF3271" s="27">
        <v>42058</v>
      </c>
      <c r="AG3271" s="27">
        <v>42132</v>
      </c>
      <c r="AH3271">
        <v>0</v>
      </c>
      <c r="AN3271" t="s">
        <v>238</v>
      </c>
      <c r="AO3271">
        <v>9</v>
      </c>
      <c r="AP3271" t="s">
        <v>269</v>
      </c>
      <c r="AQ3271" s="27">
        <v>41999</v>
      </c>
      <c r="AR3271" t="s">
        <v>240</v>
      </c>
      <c r="AS3271">
        <v>10</v>
      </c>
      <c r="AT3271" t="s">
        <v>269</v>
      </c>
      <c r="AU3271" s="27">
        <v>41999</v>
      </c>
    </row>
    <row r="3272" spans="1:47" x14ac:dyDescent="0.2">
      <c r="A3272">
        <v>3271</v>
      </c>
      <c r="B3272" t="s">
        <v>11623</v>
      </c>
      <c r="C3272" t="s">
        <v>1147</v>
      </c>
      <c r="D3272" t="s">
        <v>5604</v>
      </c>
      <c r="E3272" s="27">
        <v>41282</v>
      </c>
      <c r="F3272" t="s">
        <v>233</v>
      </c>
      <c r="G3272" s="27">
        <v>34459</v>
      </c>
      <c r="H3272">
        <v>21</v>
      </c>
      <c r="I3272" t="s">
        <v>259</v>
      </c>
      <c r="J3272" t="s">
        <v>250</v>
      </c>
      <c r="K3272">
        <v>0</v>
      </c>
      <c r="L3272">
        <v>5</v>
      </c>
      <c r="M3272">
        <v>0</v>
      </c>
      <c r="N3272">
        <v>0</v>
      </c>
      <c r="O3272">
        <v>0</v>
      </c>
      <c r="W3272" t="s">
        <v>237</v>
      </c>
      <c r="Y3272">
        <v>-1</v>
      </c>
      <c r="AB3272" t="s">
        <v>237</v>
      </c>
      <c r="AH3272">
        <v>0</v>
      </c>
      <c r="AN3272" t="s">
        <v>238</v>
      </c>
      <c r="AO3272">
        <v>8</v>
      </c>
      <c r="AP3272" t="s">
        <v>269</v>
      </c>
      <c r="AQ3272" s="27">
        <v>41282</v>
      </c>
      <c r="AR3272" t="s">
        <v>240</v>
      </c>
      <c r="AS3272">
        <v>5</v>
      </c>
      <c r="AT3272" t="s">
        <v>246</v>
      </c>
      <c r="AU3272" s="27">
        <v>41282</v>
      </c>
    </row>
    <row r="3273" spans="1:47" x14ac:dyDescent="0.2">
      <c r="A3273">
        <v>3272</v>
      </c>
      <c r="B3273" t="s">
        <v>11624</v>
      </c>
      <c r="C3273" t="s">
        <v>11625</v>
      </c>
      <c r="D3273" t="s">
        <v>11626</v>
      </c>
      <c r="E3273" s="27">
        <v>41496</v>
      </c>
      <c r="F3273" t="s">
        <v>233</v>
      </c>
      <c r="G3273" s="27">
        <v>28803</v>
      </c>
      <c r="H3273">
        <v>37</v>
      </c>
      <c r="I3273" t="s">
        <v>244</v>
      </c>
      <c r="J3273" t="s">
        <v>250</v>
      </c>
      <c r="K3273">
        <v>0</v>
      </c>
      <c r="L3273">
        <v>10</v>
      </c>
      <c r="M3273">
        <v>0</v>
      </c>
      <c r="N3273">
        <v>1</v>
      </c>
      <c r="O3273">
        <v>26</v>
      </c>
      <c r="P3273">
        <v>-1</v>
      </c>
      <c r="Q3273" s="28">
        <v>41495.286805555559</v>
      </c>
      <c r="R3273" s="28">
        <v>41497.15</v>
      </c>
      <c r="S3273" t="s">
        <v>11627</v>
      </c>
      <c r="T3273" s="27">
        <v>41495</v>
      </c>
      <c r="V3273">
        <v>1</v>
      </c>
      <c r="W3273" t="s">
        <v>32</v>
      </c>
      <c r="X3273" t="s">
        <v>364</v>
      </c>
      <c r="Y3273">
        <v>1</v>
      </c>
      <c r="AA3273" t="s">
        <v>11628</v>
      </c>
      <c r="AB3273" t="s">
        <v>32</v>
      </c>
      <c r="AC3273">
        <v>0</v>
      </c>
      <c r="AD3273" s="27">
        <v>41600</v>
      </c>
      <c r="AE3273" t="s">
        <v>364</v>
      </c>
      <c r="AF3273" s="27">
        <v>41600</v>
      </c>
      <c r="AG3273" s="27">
        <v>41601</v>
      </c>
      <c r="AH3273">
        <v>0</v>
      </c>
      <c r="AN3273" t="s">
        <v>238</v>
      </c>
      <c r="AO3273">
        <v>8</v>
      </c>
      <c r="AP3273" t="s">
        <v>269</v>
      </c>
      <c r="AQ3273" s="27">
        <v>41496</v>
      </c>
      <c r="AR3273" t="s">
        <v>240</v>
      </c>
      <c r="AS3273">
        <v>10</v>
      </c>
      <c r="AT3273" t="s">
        <v>269</v>
      </c>
      <c r="AU3273" s="27">
        <v>41496</v>
      </c>
    </row>
    <row r="3274" spans="1:47" x14ac:dyDescent="0.2">
      <c r="A3274">
        <v>3273</v>
      </c>
      <c r="B3274" t="s">
        <v>11629</v>
      </c>
      <c r="C3274" t="s">
        <v>11630</v>
      </c>
      <c r="D3274" t="s">
        <v>850</v>
      </c>
      <c r="E3274" s="27">
        <v>41958</v>
      </c>
      <c r="F3274" t="s">
        <v>233</v>
      </c>
      <c r="G3274" s="27">
        <v>34543</v>
      </c>
      <c r="H3274">
        <v>21</v>
      </c>
      <c r="I3274" t="s">
        <v>259</v>
      </c>
      <c r="J3274" t="s">
        <v>250</v>
      </c>
      <c r="K3274">
        <v>0</v>
      </c>
      <c r="L3274">
        <v>9</v>
      </c>
      <c r="M3274">
        <v>0</v>
      </c>
      <c r="N3274">
        <v>0</v>
      </c>
      <c r="O3274">
        <v>1</v>
      </c>
      <c r="P3274">
        <v>-1</v>
      </c>
      <c r="Q3274" s="28">
        <v>41957.121527777781</v>
      </c>
      <c r="R3274" s="28">
        <v>42006.238888888889</v>
      </c>
      <c r="S3274" t="s">
        <v>11631</v>
      </c>
      <c r="T3274" s="27">
        <v>41957</v>
      </c>
      <c r="V3274">
        <v>1</v>
      </c>
      <c r="W3274" t="s">
        <v>32</v>
      </c>
      <c r="X3274" t="s">
        <v>261</v>
      </c>
      <c r="Y3274">
        <v>1</v>
      </c>
      <c r="AA3274" t="s">
        <v>11632</v>
      </c>
      <c r="AB3274" t="s">
        <v>32</v>
      </c>
      <c r="AC3274">
        <v>0</v>
      </c>
      <c r="AD3274" s="27">
        <v>42153</v>
      </c>
      <c r="AE3274" t="s">
        <v>402</v>
      </c>
      <c r="AF3274" s="27">
        <v>42153</v>
      </c>
      <c r="AG3274" s="27">
        <v>42156</v>
      </c>
      <c r="AH3274">
        <v>0</v>
      </c>
      <c r="AN3274" t="s">
        <v>238</v>
      </c>
      <c r="AO3274">
        <v>9</v>
      </c>
      <c r="AP3274" t="s">
        <v>269</v>
      </c>
      <c r="AQ3274" s="27">
        <v>41958</v>
      </c>
      <c r="AR3274" t="s">
        <v>240</v>
      </c>
      <c r="AS3274">
        <v>9</v>
      </c>
      <c r="AT3274" t="s">
        <v>269</v>
      </c>
      <c r="AU3274" s="27">
        <v>41958</v>
      </c>
    </row>
    <row r="3275" spans="1:47" x14ac:dyDescent="0.2">
      <c r="A3275">
        <v>3274</v>
      </c>
      <c r="B3275" t="s">
        <v>11633</v>
      </c>
      <c r="C3275" t="s">
        <v>339</v>
      </c>
      <c r="D3275" t="s">
        <v>825</v>
      </c>
      <c r="E3275" s="27">
        <v>41445</v>
      </c>
      <c r="F3275" t="s">
        <v>233</v>
      </c>
      <c r="G3275" s="27">
        <v>34602</v>
      </c>
      <c r="H3275">
        <v>21</v>
      </c>
      <c r="I3275" t="s">
        <v>259</v>
      </c>
      <c r="J3275" t="s">
        <v>250</v>
      </c>
      <c r="K3275">
        <v>0</v>
      </c>
      <c r="L3275">
        <v>6</v>
      </c>
      <c r="M3275">
        <v>0</v>
      </c>
      <c r="N3275">
        <v>0</v>
      </c>
      <c r="O3275">
        <v>0</v>
      </c>
      <c r="P3275">
        <v>-2</v>
      </c>
      <c r="Q3275" s="28">
        <v>41443.185416666667</v>
      </c>
      <c r="R3275" s="28">
        <v>41444.333333333336</v>
      </c>
      <c r="S3275" t="s">
        <v>11634</v>
      </c>
      <c r="T3275" s="27">
        <v>41443</v>
      </c>
      <c r="V3275">
        <v>2</v>
      </c>
      <c r="W3275" t="s">
        <v>32</v>
      </c>
      <c r="X3275" t="s">
        <v>749</v>
      </c>
      <c r="Y3275">
        <v>0</v>
      </c>
      <c r="AB3275" t="s">
        <v>237</v>
      </c>
      <c r="AH3275">
        <v>0</v>
      </c>
      <c r="AN3275" t="s">
        <v>238</v>
      </c>
      <c r="AO3275">
        <v>6</v>
      </c>
      <c r="AP3275" t="s">
        <v>246</v>
      </c>
      <c r="AQ3275" s="27">
        <v>41445</v>
      </c>
      <c r="AR3275" t="s">
        <v>240</v>
      </c>
      <c r="AS3275">
        <v>6</v>
      </c>
      <c r="AT3275" t="s">
        <v>246</v>
      </c>
      <c r="AU3275" s="27">
        <v>41445</v>
      </c>
    </row>
    <row r="3276" spans="1:47" x14ac:dyDescent="0.2">
      <c r="A3276">
        <v>3275</v>
      </c>
      <c r="B3276" t="s">
        <v>11635</v>
      </c>
      <c r="C3276" t="s">
        <v>1317</v>
      </c>
      <c r="D3276" t="s">
        <v>3540</v>
      </c>
      <c r="E3276" s="27">
        <v>41690</v>
      </c>
      <c r="F3276" t="s">
        <v>233</v>
      </c>
      <c r="G3276" s="27">
        <v>34165</v>
      </c>
      <c r="H3276">
        <v>22</v>
      </c>
      <c r="I3276" t="s">
        <v>259</v>
      </c>
      <c r="J3276" t="s">
        <v>245</v>
      </c>
      <c r="K3276">
        <v>0</v>
      </c>
      <c r="L3276">
        <v>3</v>
      </c>
      <c r="M3276">
        <v>0</v>
      </c>
      <c r="N3276">
        <v>0</v>
      </c>
      <c r="O3276">
        <v>0</v>
      </c>
      <c r="W3276" t="s">
        <v>237</v>
      </c>
      <c r="Y3276">
        <v>-1</v>
      </c>
      <c r="AB3276" t="s">
        <v>237</v>
      </c>
      <c r="AH3276">
        <v>0</v>
      </c>
      <c r="AN3276" t="s">
        <v>238</v>
      </c>
      <c r="AO3276">
        <v>4</v>
      </c>
      <c r="AP3276" t="s">
        <v>239</v>
      </c>
      <c r="AQ3276" s="27">
        <v>41690</v>
      </c>
      <c r="AR3276" t="s">
        <v>240</v>
      </c>
      <c r="AS3276">
        <v>3</v>
      </c>
      <c r="AT3276" t="s">
        <v>239</v>
      </c>
      <c r="AU3276" s="27">
        <v>41690</v>
      </c>
    </row>
    <row r="3277" spans="1:47" x14ac:dyDescent="0.2">
      <c r="A3277">
        <v>3276</v>
      </c>
      <c r="B3277" t="s">
        <v>11636</v>
      </c>
      <c r="C3277" t="s">
        <v>11637</v>
      </c>
      <c r="D3277" t="s">
        <v>5604</v>
      </c>
      <c r="E3277" s="27">
        <v>41749</v>
      </c>
      <c r="F3277" t="s">
        <v>233</v>
      </c>
      <c r="G3277" s="27">
        <v>32674</v>
      </c>
      <c r="H3277">
        <v>26</v>
      </c>
      <c r="I3277" t="s">
        <v>244</v>
      </c>
      <c r="J3277" t="s">
        <v>250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-1</v>
      </c>
      <c r="Q3277" s="28">
        <v>41748.473611111112</v>
      </c>
      <c r="R3277" s="28">
        <v>41749.315972222219</v>
      </c>
      <c r="S3277" t="s">
        <v>11638</v>
      </c>
      <c r="T3277" s="27">
        <v>41748</v>
      </c>
      <c r="V3277">
        <v>1</v>
      </c>
      <c r="W3277" t="s">
        <v>36</v>
      </c>
      <c r="X3277" t="s">
        <v>279</v>
      </c>
      <c r="Y3277">
        <v>0</v>
      </c>
      <c r="AB3277" t="s">
        <v>237</v>
      </c>
      <c r="AH3277">
        <v>0</v>
      </c>
      <c r="AN3277" t="s">
        <v>238</v>
      </c>
      <c r="AO3277">
        <v>2</v>
      </c>
      <c r="AP3277" t="s">
        <v>239</v>
      </c>
      <c r="AQ3277" s="27">
        <v>41749</v>
      </c>
      <c r="AR3277" t="s">
        <v>240</v>
      </c>
      <c r="AS3277">
        <v>1</v>
      </c>
      <c r="AT3277" t="s">
        <v>239</v>
      </c>
      <c r="AU3277" s="27">
        <v>41749</v>
      </c>
    </row>
    <row r="3278" spans="1:47" x14ac:dyDescent="0.2">
      <c r="A3278">
        <v>3277</v>
      </c>
      <c r="B3278" t="s">
        <v>11639</v>
      </c>
      <c r="C3278" t="s">
        <v>693</v>
      </c>
      <c r="D3278" t="s">
        <v>11640</v>
      </c>
      <c r="E3278" s="27">
        <v>41948</v>
      </c>
      <c r="F3278" t="s">
        <v>233</v>
      </c>
      <c r="G3278" s="27">
        <v>30835</v>
      </c>
      <c r="H3278">
        <v>31</v>
      </c>
      <c r="I3278" t="s">
        <v>244</v>
      </c>
      <c r="J3278" t="s">
        <v>245</v>
      </c>
      <c r="K3278">
        <v>0</v>
      </c>
      <c r="L3278">
        <v>2</v>
      </c>
      <c r="M3278">
        <v>0</v>
      </c>
      <c r="N3278">
        <v>0</v>
      </c>
      <c r="O3278">
        <v>0</v>
      </c>
      <c r="P3278">
        <v>0</v>
      </c>
      <c r="Q3278" s="28">
        <v>41948.208333333336</v>
      </c>
      <c r="R3278" s="28">
        <v>41949.15</v>
      </c>
      <c r="S3278" t="s">
        <v>11641</v>
      </c>
      <c r="T3278" s="27">
        <v>41948</v>
      </c>
      <c r="V3278">
        <v>0</v>
      </c>
      <c r="W3278" t="s">
        <v>36</v>
      </c>
      <c r="X3278" t="s">
        <v>263</v>
      </c>
      <c r="Y3278">
        <v>0</v>
      </c>
      <c r="AB3278" t="s">
        <v>237</v>
      </c>
      <c r="AH3278">
        <v>0</v>
      </c>
      <c r="AN3278" t="s">
        <v>238</v>
      </c>
      <c r="AO3278">
        <v>1</v>
      </c>
      <c r="AP3278" t="s">
        <v>239</v>
      </c>
      <c r="AQ3278" s="27">
        <v>41948</v>
      </c>
      <c r="AR3278" t="s">
        <v>240</v>
      </c>
      <c r="AS3278">
        <v>2</v>
      </c>
      <c r="AT3278" t="s">
        <v>239</v>
      </c>
      <c r="AU3278" s="27">
        <v>41948</v>
      </c>
    </row>
    <row r="3279" spans="1:47" x14ac:dyDescent="0.2">
      <c r="A3279">
        <v>3278</v>
      </c>
      <c r="B3279" t="s">
        <v>11642</v>
      </c>
      <c r="C3279" t="s">
        <v>6200</v>
      </c>
      <c r="D3279" t="s">
        <v>5746</v>
      </c>
      <c r="E3279" s="27">
        <v>41751</v>
      </c>
      <c r="F3279" t="s">
        <v>233</v>
      </c>
      <c r="G3279" s="27">
        <v>33339</v>
      </c>
      <c r="H3279">
        <v>25</v>
      </c>
      <c r="I3279" t="s">
        <v>244</v>
      </c>
      <c r="J3279" t="s">
        <v>250</v>
      </c>
      <c r="K3279">
        <v>0</v>
      </c>
      <c r="L3279">
        <v>10</v>
      </c>
      <c r="M3279">
        <v>0</v>
      </c>
      <c r="N3279">
        <v>0</v>
      </c>
      <c r="O3279">
        <v>4</v>
      </c>
      <c r="P3279">
        <v>0</v>
      </c>
      <c r="Q3279" s="28">
        <v>41751.101388888892</v>
      </c>
      <c r="R3279" s="28">
        <v>41751.361111111109</v>
      </c>
      <c r="S3279" t="s">
        <v>11643</v>
      </c>
      <c r="T3279" s="27">
        <v>41750</v>
      </c>
      <c r="V3279">
        <v>1</v>
      </c>
      <c r="W3279" t="s">
        <v>32</v>
      </c>
      <c r="X3279" t="s">
        <v>261</v>
      </c>
      <c r="Y3279">
        <v>1</v>
      </c>
      <c r="AA3279" t="s">
        <v>11644</v>
      </c>
      <c r="AB3279" t="s">
        <v>36</v>
      </c>
      <c r="AD3279" s="27">
        <v>42344</v>
      </c>
      <c r="AE3279" t="s">
        <v>392</v>
      </c>
      <c r="AH3279">
        <v>0</v>
      </c>
      <c r="AN3279" t="s">
        <v>238</v>
      </c>
      <c r="AO3279">
        <v>9</v>
      </c>
      <c r="AP3279" t="s">
        <v>269</v>
      </c>
      <c r="AQ3279" s="27">
        <v>41751</v>
      </c>
      <c r="AR3279" t="s">
        <v>240</v>
      </c>
      <c r="AS3279">
        <v>10</v>
      </c>
      <c r="AT3279" t="s">
        <v>269</v>
      </c>
      <c r="AU3279" s="27">
        <v>41751</v>
      </c>
    </row>
    <row r="3280" spans="1:47" x14ac:dyDescent="0.2">
      <c r="A3280">
        <v>3279</v>
      </c>
      <c r="B3280" t="s">
        <v>11645</v>
      </c>
      <c r="C3280" t="s">
        <v>957</v>
      </c>
      <c r="D3280" t="s">
        <v>2381</v>
      </c>
      <c r="E3280" s="27">
        <v>41804</v>
      </c>
      <c r="F3280" t="s">
        <v>233</v>
      </c>
      <c r="G3280" s="27">
        <v>22520</v>
      </c>
      <c r="H3280">
        <v>54</v>
      </c>
      <c r="I3280" t="s">
        <v>234</v>
      </c>
      <c r="J3280" t="s">
        <v>250</v>
      </c>
      <c r="K3280">
        <v>0</v>
      </c>
      <c r="L3280">
        <v>6</v>
      </c>
      <c r="M3280">
        <v>0</v>
      </c>
      <c r="N3280">
        <v>0</v>
      </c>
      <c r="O3280">
        <v>5</v>
      </c>
      <c r="P3280">
        <v>-1</v>
      </c>
      <c r="Q3280" s="28">
        <v>41803.532638888886</v>
      </c>
      <c r="R3280" s="28">
        <v>41805.390972222223</v>
      </c>
      <c r="S3280" t="s">
        <v>11646</v>
      </c>
      <c r="U3280" s="27">
        <v>41803</v>
      </c>
      <c r="V3280">
        <v>1</v>
      </c>
      <c r="W3280" t="s">
        <v>32</v>
      </c>
      <c r="X3280" t="s">
        <v>274</v>
      </c>
      <c r="Y3280">
        <v>0</v>
      </c>
      <c r="AB3280" t="s">
        <v>237</v>
      </c>
      <c r="AH3280">
        <v>0</v>
      </c>
      <c r="AN3280" t="s">
        <v>238</v>
      </c>
      <c r="AO3280">
        <v>3</v>
      </c>
      <c r="AP3280" t="s">
        <v>239</v>
      </c>
      <c r="AQ3280" s="27">
        <v>41804</v>
      </c>
      <c r="AR3280" t="s">
        <v>240</v>
      </c>
      <c r="AS3280">
        <v>6</v>
      </c>
      <c r="AT3280" t="s">
        <v>246</v>
      </c>
      <c r="AU3280" s="27">
        <v>41804</v>
      </c>
    </row>
    <row r="3281" spans="1:47" x14ac:dyDescent="0.2">
      <c r="A3281">
        <v>3280</v>
      </c>
      <c r="B3281" t="s">
        <v>11647</v>
      </c>
      <c r="C3281" t="s">
        <v>11648</v>
      </c>
      <c r="D3281" t="s">
        <v>754</v>
      </c>
      <c r="E3281" s="27">
        <v>41587</v>
      </c>
      <c r="F3281" t="s">
        <v>294</v>
      </c>
      <c r="G3281" s="27">
        <v>32472</v>
      </c>
      <c r="H3281">
        <v>27</v>
      </c>
      <c r="I3281" t="s">
        <v>244</v>
      </c>
      <c r="J3281" t="s">
        <v>250</v>
      </c>
      <c r="K3281">
        <v>0</v>
      </c>
      <c r="L3281">
        <v>5</v>
      </c>
      <c r="M3281">
        <v>0</v>
      </c>
      <c r="N3281">
        <v>0</v>
      </c>
      <c r="O3281">
        <v>3</v>
      </c>
      <c r="P3281">
        <v>-1</v>
      </c>
      <c r="Q3281" s="28">
        <v>41586.07916666667</v>
      </c>
      <c r="R3281" s="28">
        <v>41587.079861111109</v>
      </c>
      <c r="S3281" t="s">
        <v>11649</v>
      </c>
      <c r="T3281" s="27">
        <v>41586</v>
      </c>
      <c r="V3281">
        <v>1</v>
      </c>
      <c r="W3281" t="s">
        <v>32</v>
      </c>
      <c r="X3281" t="s">
        <v>6887</v>
      </c>
      <c r="Y3281">
        <v>1</v>
      </c>
      <c r="AA3281" t="s">
        <v>11650</v>
      </c>
      <c r="AB3281" t="s">
        <v>36</v>
      </c>
      <c r="AD3281" s="27">
        <v>41620</v>
      </c>
      <c r="AE3281" t="s">
        <v>324</v>
      </c>
      <c r="AH3281">
        <v>0</v>
      </c>
      <c r="AN3281" t="s">
        <v>238</v>
      </c>
      <c r="AO3281">
        <v>3</v>
      </c>
      <c r="AP3281" t="s">
        <v>239</v>
      </c>
      <c r="AQ3281" s="27">
        <v>41587</v>
      </c>
      <c r="AR3281" t="s">
        <v>240</v>
      </c>
      <c r="AS3281">
        <v>5</v>
      </c>
      <c r="AT3281" t="s">
        <v>246</v>
      </c>
      <c r="AU3281" s="27">
        <v>41587</v>
      </c>
    </row>
    <row r="3282" spans="1:47" x14ac:dyDescent="0.2">
      <c r="A3282">
        <v>3281</v>
      </c>
      <c r="B3282" t="s">
        <v>11651</v>
      </c>
      <c r="C3282" t="s">
        <v>1584</v>
      </c>
      <c r="D3282" t="s">
        <v>4884</v>
      </c>
      <c r="E3282" s="27">
        <v>41384</v>
      </c>
      <c r="F3282" t="s">
        <v>233</v>
      </c>
      <c r="G3282" s="27">
        <v>31298</v>
      </c>
      <c r="H3282">
        <v>30</v>
      </c>
      <c r="I3282" t="s">
        <v>244</v>
      </c>
      <c r="J3282" t="s">
        <v>245</v>
      </c>
      <c r="K3282">
        <v>0</v>
      </c>
      <c r="L3282">
        <v>4</v>
      </c>
      <c r="M3282">
        <v>0</v>
      </c>
      <c r="N3282">
        <v>0</v>
      </c>
      <c r="O3282">
        <v>3</v>
      </c>
      <c r="P3282">
        <v>-1</v>
      </c>
      <c r="Q3282" s="28">
        <v>41383.097916666666</v>
      </c>
      <c r="R3282" s="28">
        <v>41395.453472222223</v>
      </c>
      <c r="S3282" t="s">
        <v>11652</v>
      </c>
      <c r="T3282" s="27">
        <v>41383</v>
      </c>
      <c r="V3282">
        <v>1</v>
      </c>
      <c r="W3282" t="s">
        <v>32</v>
      </c>
      <c r="X3282" t="s">
        <v>2254</v>
      </c>
      <c r="Y3282">
        <v>1</v>
      </c>
      <c r="AA3282" t="s">
        <v>11653</v>
      </c>
      <c r="AB3282" t="s">
        <v>36</v>
      </c>
      <c r="AC3282">
        <v>0</v>
      </c>
      <c r="AD3282" s="27">
        <v>41532</v>
      </c>
      <c r="AE3282" t="s">
        <v>422</v>
      </c>
      <c r="AF3282" s="27">
        <v>41532</v>
      </c>
      <c r="AG3282" s="27">
        <v>41533</v>
      </c>
      <c r="AH3282">
        <v>1</v>
      </c>
      <c r="AJ3282" t="s">
        <v>11654</v>
      </c>
      <c r="AK3282" t="s">
        <v>255</v>
      </c>
      <c r="AL3282" s="27">
        <v>41657</v>
      </c>
      <c r="AM3282" t="s">
        <v>254</v>
      </c>
      <c r="AN3282" t="s">
        <v>238</v>
      </c>
      <c r="AO3282">
        <v>4</v>
      </c>
      <c r="AP3282" t="s">
        <v>239</v>
      </c>
      <c r="AQ3282" s="27">
        <v>41384</v>
      </c>
      <c r="AR3282" t="s">
        <v>240</v>
      </c>
      <c r="AS3282">
        <v>4</v>
      </c>
      <c r="AT3282" t="s">
        <v>239</v>
      </c>
      <c r="AU3282" s="27">
        <v>41384</v>
      </c>
    </row>
    <row r="3283" spans="1:47" x14ac:dyDescent="0.2">
      <c r="A3283">
        <v>3282</v>
      </c>
      <c r="B3283" t="s">
        <v>11655</v>
      </c>
      <c r="C3283" t="s">
        <v>602</v>
      </c>
      <c r="D3283" t="s">
        <v>11656</v>
      </c>
      <c r="E3283" s="27">
        <v>41985</v>
      </c>
      <c r="F3283" t="s">
        <v>233</v>
      </c>
      <c r="G3283" s="27">
        <v>32010</v>
      </c>
      <c r="H3283">
        <v>28</v>
      </c>
      <c r="I3283" t="s">
        <v>244</v>
      </c>
      <c r="J3283" t="s">
        <v>245</v>
      </c>
      <c r="K3283">
        <v>0</v>
      </c>
      <c r="L3283">
        <v>2</v>
      </c>
      <c r="M3283">
        <v>0</v>
      </c>
      <c r="N3283">
        <v>0</v>
      </c>
      <c r="O3283">
        <v>2</v>
      </c>
      <c r="P3283">
        <v>0</v>
      </c>
      <c r="Q3283" s="28">
        <v>41985.112500000003</v>
      </c>
      <c r="R3283" s="28">
        <v>41986.148611111108</v>
      </c>
      <c r="S3283" t="s">
        <v>11657</v>
      </c>
      <c r="T3283" s="27">
        <v>41984</v>
      </c>
      <c r="V3283">
        <v>1</v>
      </c>
      <c r="W3283" t="s">
        <v>32</v>
      </c>
      <c r="X3283" t="s">
        <v>343</v>
      </c>
      <c r="Y3283">
        <v>0</v>
      </c>
      <c r="AB3283" t="s">
        <v>237</v>
      </c>
      <c r="AH3283">
        <v>0</v>
      </c>
      <c r="AN3283" t="s">
        <v>238</v>
      </c>
      <c r="AO3283">
        <v>3</v>
      </c>
      <c r="AP3283" t="s">
        <v>239</v>
      </c>
      <c r="AQ3283" s="27">
        <v>41985</v>
      </c>
      <c r="AR3283" t="s">
        <v>240</v>
      </c>
      <c r="AS3283">
        <v>2</v>
      </c>
      <c r="AT3283" t="s">
        <v>239</v>
      </c>
      <c r="AU3283" s="27">
        <v>41985</v>
      </c>
    </row>
    <row r="3284" spans="1:47" x14ac:dyDescent="0.2">
      <c r="A3284">
        <v>3283</v>
      </c>
      <c r="B3284" t="s">
        <v>11658</v>
      </c>
      <c r="C3284" t="s">
        <v>9678</v>
      </c>
      <c r="D3284" t="s">
        <v>11659</v>
      </c>
      <c r="E3284" s="27">
        <v>41679</v>
      </c>
      <c r="F3284" t="s">
        <v>233</v>
      </c>
      <c r="G3284" s="27">
        <v>16568</v>
      </c>
      <c r="H3284">
        <v>70</v>
      </c>
      <c r="I3284" t="s">
        <v>234</v>
      </c>
      <c r="J3284" t="s">
        <v>245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-1</v>
      </c>
      <c r="Q3284" s="28">
        <v>41678.484027777777</v>
      </c>
      <c r="R3284" s="28">
        <v>41679.081944444442</v>
      </c>
      <c r="S3284" t="s">
        <v>11660</v>
      </c>
      <c r="T3284" s="27">
        <v>41678</v>
      </c>
      <c r="V3284">
        <v>1</v>
      </c>
      <c r="W3284" t="s">
        <v>36</v>
      </c>
      <c r="X3284" t="s">
        <v>780</v>
      </c>
      <c r="Y3284">
        <v>0</v>
      </c>
      <c r="AB3284" t="s">
        <v>237</v>
      </c>
      <c r="AH3284">
        <v>0</v>
      </c>
      <c r="AN3284" t="s">
        <v>238</v>
      </c>
      <c r="AO3284">
        <v>1</v>
      </c>
      <c r="AP3284" t="s">
        <v>239</v>
      </c>
      <c r="AQ3284" s="27">
        <v>41679</v>
      </c>
      <c r="AR3284" t="s">
        <v>240</v>
      </c>
      <c r="AS3284">
        <v>1</v>
      </c>
      <c r="AT3284" t="s">
        <v>239</v>
      </c>
      <c r="AU3284" s="27">
        <v>41679</v>
      </c>
    </row>
    <row r="3285" spans="1:47" x14ac:dyDescent="0.2">
      <c r="A3285">
        <v>3284</v>
      </c>
      <c r="B3285" t="s">
        <v>11661</v>
      </c>
      <c r="C3285" t="s">
        <v>11662</v>
      </c>
      <c r="D3285" t="s">
        <v>11663</v>
      </c>
      <c r="E3285" s="27">
        <v>41510</v>
      </c>
      <c r="F3285" t="s">
        <v>233</v>
      </c>
      <c r="G3285" s="27">
        <v>28962</v>
      </c>
      <c r="H3285">
        <v>37</v>
      </c>
      <c r="I3285" t="s">
        <v>244</v>
      </c>
      <c r="J3285" t="s">
        <v>245</v>
      </c>
      <c r="K3285">
        <v>0</v>
      </c>
      <c r="L3285">
        <v>9</v>
      </c>
      <c r="M3285">
        <v>0</v>
      </c>
      <c r="N3285">
        <v>0</v>
      </c>
      <c r="O3285">
        <v>11</v>
      </c>
      <c r="P3285">
        <v>-1</v>
      </c>
      <c r="Q3285" s="28">
        <v>41509.490972222222</v>
      </c>
      <c r="R3285" s="28">
        <v>41510.351388888892</v>
      </c>
      <c r="S3285" t="s">
        <v>11664</v>
      </c>
      <c r="T3285" s="27">
        <v>41509</v>
      </c>
      <c r="V3285">
        <v>1</v>
      </c>
      <c r="W3285" t="s">
        <v>32</v>
      </c>
      <c r="X3285" t="s">
        <v>4142</v>
      </c>
      <c r="Y3285">
        <v>1</v>
      </c>
      <c r="AA3285" t="s">
        <v>11665</v>
      </c>
      <c r="AB3285" t="s">
        <v>36</v>
      </c>
      <c r="AC3285">
        <v>1</v>
      </c>
      <c r="AD3285" s="27">
        <v>41571</v>
      </c>
      <c r="AE3285" t="s">
        <v>474</v>
      </c>
      <c r="AF3285" s="27">
        <v>41572</v>
      </c>
      <c r="AG3285" s="27">
        <v>41573</v>
      </c>
      <c r="AH3285">
        <v>0</v>
      </c>
      <c r="AN3285" t="s">
        <v>238</v>
      </c>
      <c r="AO3285">
        <v>4</v>
      </c>
      <c r="AP3285" t="s">
        <v>239</v>
      </c>
      <c r="AQ3285" s="27">
        <v>41510</v>
      </c>
      <c r="AR3285" t="s">
        <v>240</v>
      </c>
      <c r="AS3285">
        <v>9</v>
      </c>
      <c r="AT3285" t="s">
        <v>269</v>
      </c>
      <c r="AU3285" s="27">
        <v>41510</v>
      </c>
    </row>
    <row r="3286" spans="1:47" x14ac:dyDescent="0.2">
      <c r="A3286">
        <v>3285</v>
      </c>
      <c r="B3286" t="s">
        <v>11666</v>
      </c>
      <c r="C3286" t="s">
        <v>11667</v>
      </c>
      <c r="D3286" t="s">
        <v>5247</v>
      </c>
      <c r="E3286" s="27">
        <v>41370</v>
      </c>
      <c r="F3286" t="s">
        <v>233</v>
      </c>
      <c r="G3286" s="27">
        <v>25655</v>
      </c>
      <c r="H3286">
        <v>46</v>
      </c>
      <c r="I3286" t="s">
        <v>234</v>
      </c>
      <c r="J3286" t="s">
        <v>250</v>
      </c>
      <c r="K3286">
        <v>0</v>
      </c>
      <c r="L3286">
        <v>5</v>
      </c>
      <c r="M3286">
        <v>0</v>
      </c>
      <c r="N3286">
        <v>0</v>
      </c>
      <c r="O3286">
        <v>5</v>
      </c>
      <c r="P3286">
        <v>0</v>
      </c>
      <c r="Q3286" s="28">
        <v>41370.105555555558</v>
      </c>
      <c r="R3286" s="28">
        <v>41372.164583333331</v>
      </c>
      <c r="S3286" t="s">
        <v>11668</v>
      </c>
      <c r="T3286" s="27">
        <v>41370</v>
      </c>
      <c r="V3286">
        <v>0</v>
      </c>
      <c r="W3286" t="s">
        <v>32</v>
      </c>
      <c r="X3286" t="s">
        <v>508</v>
      </c>
      <c r="Y3286">
        <v>1</v>
      </c>
      <c r="AA3286" t="s">
        <v>11669</v>
      </c>
      <c r="AB3286" t="s">
        <v>36</v>
      </c>
      <c r="AC3286">
        <v>0</v>
      </c>
      <c r="AD3286" s="27">
        <v>41718</v>
      </c>
      <c r="AE3286" t="s">
        <v>412</v>
      </c>
      <c r="AF3286" s="27">
        <v>41718</v>
      </c>
      <c r="AG3286" s="27">
        <v>41719</v>
      </c>
      <c r="AH3286">
        <v>0</v>
      </c>
      <c r="AN3286" t="s">
        <v>238</v>
      </c>
      <c r="AO3286">
        <v>7</v>
      </c>
      <c r="AP3286" t="s">
        <v>246</v>
      </c>
      <c r="AQ3286" s="27">
        <v>41370</v>
      </c>
      <c r="AR3286" t="s">
        <v>240</v>
      </c>
      <c r="AS3286">
        <v>5</v>
      </c>
      <c r="AT3286" t="s">
        <v>246</v>
      </c>
      <c r="AU3286" s="27">
        <v>41370</v>
      </c>
    </row>
    <row r="3287" spans="1:47" x14ac:dyDescent="0.2">
      <c r="A3287">
        <v>3286</v>
      </c>
      <c r="B3287" t="s">
        <v>11670</v>
      </c>
      <c r="C3287" t="s">
        <v>500</v>
      </c>
      <c r="D3287" t="s">
        <v>850</v>
      </c>
      <c r="E3287" s="27">
        <v>41810</v>
      </c>
      <c r="F3287" t="s">
        <v>233</v>
      </c>
      <c r="G3287" s="27">
        <v>27852</v>
      </c>
      <c r="H3287">
        <v>40</v>
      </c>
      <c r="I3287" t="s">
        <v>244</v>
      </c>
      <c r="J3287" t="s">
        <v>22</v>
      </c>
      <c r="K3287">
        <v>0</v>
      </c>
      <c r="L3287">
        <v>1</v>
      </c>
      <c r="M3287">
        <v>0</v>
      </c>
      <c r="N3287">
        <v>0</v>
      </c>
      <c r="O3287">
        <v>4</v>
      </c>
      <c r="P3287">
        <v>-1</v>
      </c>
      <c r="Q3287" s="28">
        <v>41809.051388888889</v>
      </c>
      <c r="R3287" s="28">
        <v>41811.304166666669</v>
      </c>
      <c r="S3287" t="s">
        <v>11671</v>
      </c>
      <c r="T3287" s="27">
        <v>41809</v>
      </c>
      <c r="V3287">
        <v>1</v>
      </c>
      <c r="W3287" t="s">
        <v>36</v>
      </c>
      <c r="X3287" t="s">
        <v>279</v>
      </c>
      <c r="Y3287">
        <v>1</v>
      </c>
      <c r="AA3287" t="s">
        <v>11672</v>
      </c>
      <c r="AB3287" t="s">
        <v>36</v>
      </c>
      <c r="AC3287">
        <v>280</v>
      </c>
      <c r="AD3287" s="27">
        <v>42138</v>
      </c>
      <c r="AE3287" t="s">
        <v>548</v>
      </c>
      <c r="AF3287" s="27">
        <v>42418</v>
      </c>
      <c r="AG3287" s="27">
        <v>42423</v>
      </c>
      <c r="AH3287">
        <v>0</v>
      </c>
      <c r="AN3287" t="s">
        <v>238</v>
      </c>
      <c r="AO3287">
        <v>1</v>
      </c>
      <c r="AP3287" t="s">
        <v>239</v>
      </c>
      <c r="AQ3287" s="27">
        <v>41810</v>
      </c>
      <c r="AR3287" t="s">
        <v>240</v>
      </c>
      <c r="AS3287">
        <v>1</v>
      </c>
      <c r="AT3287" t="s">
        <v>239</v>
      </c>
      <c r="AU3287" s="27">
        <v>41810</v>
      </c>
    </row>
    <row r="3288" spans="1:47" x14ac:dyDescent="0.2">
      <c r="A3288">
        <v>3287</v>
      </c>
      <c r="B3288" t="s">
        <v>11673</v>
      </c>
      <c r="C3288" t="s">
        <v>500</v>
      </c>
      <c r="D3288" t="s">
        <v>331</v>
      </c>
      <c r="E3288" s="27">
        <v>41554</v>
      </c>
      <c r="F3288" t="s">
        <v>233</v>
      </c>
      <c r="G3288" s="27">
        <v>34957</v>
      </c>
      <c r="H3288">
        <v>20</v>
      </c>
      <c r="I3288" t="s">
        <v>259</v>
      </c>
      <c r="J3288" t="s">
        <v>250</v>
      </c>
      <c r="K3288">
        <v>1</v>
      </c>
      <c r="L3288">
        <v>8</v>
      </c>
      <c r="M3288">
        <v>0</v>
      </c>
      <c r="N3288">
        <v>0</v>
      </c>
      <c r="O3288">
        <v>1</v>
      </c>
      <c r="P3288">
        <v>427</v>
      </c>
      <c r="Q3288" s="28">
        <v>41981.331250000003</v>
      </c>
      <c r="R3288" s="28">
        <v>42199.299305555556</v>
      </c>
      <c r="S3288" t="s">
        <v>11674</v>
      </c>
      <c r="T3288" s="27">
        <v>41431</v>
      </c>
      <c r="V3288">
        <v>123</v>
      </c>
      <c r="W3288" t="s">
        <v>32</v>
      </c>
      <c r="X3288" t="s">
        <v>359</v>
      </c>
      <c r="Y3288">
        <v>1</v>
      </c>
      <c r="AA3288" t="s">
        <v>11675</v>
      </c>
      <c r="AB3288" t="s">
        <v>32</v>
      </c>
      <c r="AD3288" s="27">
        <v>41962</v>
      </c>
      <c r="AE3288" t="s">
        <v>567</v>
      </c>
      <c r="AH3288">
        <v>0</v>
      </c>
      <c r="AN3288" t="s">
        <v>238</v>
      </c>
      <c r="AO3288">
        <v>8</v>
      </c>
      <c r="AP3288" t="s">
        <v>269</v>
      </c>
      <c r="AQ3288" s="27">
        <v>41554</v>
      </c>
      <c r="AR3288" t="s">
        <v>240</v>
      </c>
      <c r="AS3288">
        <v>8</v>
      </c>
      <c r="AT3288" t="s">
        <v>269</v>
      </c>
      <c r="AU3288" s="27">
        <v>41554</v>
      </c>
    </row>
    <row r="3289" spans="1:47" x14ac:dyDescent="0.2">
      <c r="A3289">
        <v>3288</v>
      </c>
      <c r="B3289" t="s">
        <v>11676</v>
      </c>
      <c r="C3289" t="s">
        <v>11677</v>
      </c>
      <c r="D3289" t="s">
        <v>6674</v>
      </c>
      <c r="E3289" s="27">
        <v>41577</v>
      </c>
      <c r="F3289" t="s">
        <v>233</v>
      </c>
      <c r="G3289" s="27">
        <v>26446</v>
      </c>
      <c r="H3289">
        <v>43</v>
      </c>
      <c r="I3289" t="s">
        <v>244</v>
      </c>
      <c r="J3289" t="s">
        <v>250</v>
      </c>
      <c r="K3289">
        <v>0</v>
      </c>
      <c r="L3289">
        <v>4</v>
      </c>
      <c r="M3289">
        <v>0</v>
      </c>
      <c r="N3289">
        <v>0</v>
      </c>
      <c r="O3289">
        <v>18</v>
      </c>
      <c r="P3289">
        <v>-1</v>
      </c>
      <c r="Q3289" s="28">
        <v>41576.136111111111</v>
      </c>
      <c r="R3289" s="28">
        <v>41585.37222222222</v>
      </c>
      <c r="S3289" t="s">
        <v>11678</v>
      </c>
      <c r="U3289" s="27">
        <v>41576</v>
      </c>
      <c r="V3289">
        <v>1</v>
      </c>
      <c r="W3289" t="s">
        <v>32</v>
      </c>
      <c r="X3289" t="s">
        <v>274</v>
      </c>
      <c r="Y3289">
        <v>1</v>
      </c>
      <c r="AA3289" t="s">
        <v>11679</v>
      </c>
      <c r="AB3289" t="s">
        <v>36</v>
      </c>
      <c r="AC3289">
        <v>0</v>
      </c>
      <c r="AD3289" s="27">
        <v>41768</v>
      </c>
      <c r="AE3289" t="s">
        <v>422</v>
      </c>
      <c r="AF3289" s="27">
        <v>41768</v>
      </c>
      <c r="AG3289" s="27">
        <v>41777</v>
      </c>
      <c r="AH3289">
        <v>0</v>
      </c>
      <c r="AN3289" t="s">
        <v>238</v>
      </c>
      <c r="AO3289">
        <v>3</v>
      </c>
      <c r="AP3289" t="s">
        <v>239</v>
      </c>
      <c r="AQ3289" s="27">
        <v>41577</v>
      </c>
      <c r="AR3289" t="s">
        <v>240</v>
      </c>
      <c r="AS3289">
        <v>4</v>
      </c>
      <c r="AT3289" t="s">
        <v>239</v>
      </c>
      <c r="AU3289" s="27">
        <v>41577</v>
      </c>
    </row>
    <row r="3290" spans="1:47" x14ac:dyDescent="0.2">
      <c r="A3290">
        <v>3289</v>
      </c>
      <c r="B3290" t="s">
        <v>11680</v>
      </c>
      <c r="C3290" t="s">
        <v>11681</v>
      </c>
      <c r="D3290" t="s">
        <v>9216</v>
      </c>
      <c r="E3290" s="27">
        <v>41324</v>
      </c>
      <c r="F3290" t="s">
        <v>233</v>
      </c>
      <c r="G3290" s="27">
        <v>28258</v>
      </c>
      <c r="H3290">
        <v>38</v>
      </c>
      <c r="I3290" t="s">
        <v>244</v>
      </c>
      <c r="J3290" t="s">
        <v>250</v>
      </c>
      <c r="K3290">
        <v>0</v>
      </c>
      <c r="L3290">
        <v>6</v>
      </c>
      <c r="M3290">
        <v>0</v>
      </c>
      <c r="N3290">
        <v>0</v>
      </c>
      <c r="O3290">
        <v>15</v>
      </c>
      <c r="P3290">
        <v>0</v>
      </c>
      <c r="Q3290" s="28">
        <v>41324.064583333333</v>
      </c>
      <c r="R3290" s="28">
        <v>41379.476388888892</v>
      </c>
      <c r="S3290" t="s">
        <v>11682</v>
      </c>
      <c r="T3290" s="27">
        <v>41323</v>
      </c>
      <c r="V3290">
        <v>1</v>
      </c>
      <c r="W3290" t="s">
        <v>32</v>
      </c>
      <c r="X3290" t="s">
        <v>236</v>
      </c>
      <c r="Y3290">
        <v>0</v>
      </c>
      <c r="AB3290" t="s">
        <v>237</v>
      </c>
      <c r="AH3290">
        <v>0</v>
      </c>
      <c r="AN3290" t="s">
        <v>238</v>
      </c>
      <c r="AO3290">
        <v>5</v>
      </c>
      <c r="AP3290" t="s">
        <v>246</v>
      </c>
      <c r="AQ3290" s="27">
        <v>41324</v>
      </c>
      <c r="AR3290" t="s">
        <v>240</v>
      </c>
      <c r="AS3290">
        <v>6</v>
      </c>
      <c r="AT3290" t="s">
        <v>246</v>
      </c>
      <c r="AU3290" s="27">
        <v>41324</v>
      </c>
    </row>
    <row r="3291" spans="1:47" x14ac:dyDescent="0.2">
      <c r="A3291">
        <v>3290</v>
      </c>
      <c r="B3291" t="s">
        <v>11683</v>
      </c>
      <c r="C3291" t="s">
        <v>7446</v>
      </c>
      <c r="D3291" t="s">
        <v>11684</v>
      </c>
      <c r="E3291" s="27">
        <v>41346</v>
      </c>
      <c r="F3291" t="s">
        <v>233</v>
      </c>
      <c r="G3291" s="27">
        <v>31609</v>
      </c>
      <c r="H3291">
        <v>29</v>
      </c>
      <c r="I3291" t="s">
        <v>244</v>
      </c>
      <c r="J3291" t="s">
        <v>250</v>
      </c>
      <c r="K3291">
        <v>0</v>
      </c>
      <c r="L3291">
        <v>4</v>
      </c>
      <c r="M3291">
        <v>0</v>
      </c>
      <c r="N3291">
        <v>0</v>
      </c>
      <c r="O3291">
        <v>0</v>
      </c>
      <c r="P3291">
        <v>0</v>
      </c>
      <c r="Q3291" s="28">
        <v>41346.104861111111</v>
      </c>
      <c r="R3291" s="28">
        <v>41346.34652777778</v>
      </c>
      <c r="S3291" t="s">
        <v>11685</v>
      </c>
      <c r="T3291" s="27">
        <v>41345</v>
      </c>
      <c r="V3291">
        <v>1</v>
      </c>
      <c r="W3291" t="s">
        <v>32</v>
      </c>
      <c r="X3291" t="s">
        <v>1089</v>
      </c>
      <c r="Y3291">
        <v>0</v>
      </c>
      <c r="AB3291" t="s">
        <v>237</v>
      </c>
      <c r="AH3291">
        <v>0</v>
      </c>
      <c r="AN3291" t="s">
        <v>238</v>
      </c>
      <c r="AO3291">
        <v>2</v>
      </c>
      <c r="AP3291" t="s">
        <v>239</v>
      </c>
      <c r="AQ3291" s="27">
        <v>41346</v>
      </c>
      <c r="AR3291" t="s">
        <v>240</v>
      </c>
      <c r="AS3291">
        <v>4</v>
      </c>
      <c r="AT3291" t="s">
        <v>239</v>
      </c>
      <c r="AU3291" s="27">
        <v>41346</v>
      </c>
    </row>
    <row r="3292" spans="1:47" x14ac:dyDescent="0.2">
      <c r="A3292">
        <v>3291</v>
      </c>
      <c r="B3292" t="s">
        <v>11686</v>
      </c>
      <c r="C3292" t="s">
        <v>2183</v>
      </c>
      <c r="D3292" t="s">
        <v>947</v>
      </c>
      <c r="E3292" s="27">
        <v>41291</v>
      </c>
      <c r="F3292" t="s">
        <v>233</v>
      </c>
      <c r="G3292" s="27">
        <v>28748</v>
      </c>
      <c r="H3292">
        <v>37</v>
      </c>
      <c r="I3292" t="s">
        <v>244</v>
      </c>
      <c r="J3292" t="s">
        <v>250</v>
      </c>
      <c r="K3292">
        <v>0</v>
      </c>
      <c r="L3292">
        <v>2</v>
      </c>
      <c r="M3292">
        <v>0</v>
      </c>
      <c r="N3292">
        <v>0</v>
      </c>
      <c r="O3292">
        <v>8</v>
      </c>
      <c r="P3292">
        <v>0</v>
      </c>
      <c r="Q3292" s="28">
        <v>41291.103472222225</v>
      </c>
      <c r="R3292" s="28">
        <v>41292.23333333333</v>
      </c>
      <c r="S3292" t="s">
        <v>11687</v>
      </c>
      <c r="T3292" s="27">
        <v>41291</v>
      </c>
      <c r="V3292">
        <v>0</v>
      </c>
      <c r="W3292" t="s">
        <v>36</v>
      </c>
      <c r="X3292" t="s">
        <v>2030</v>
      </c>
      <c r="Y3292">
        <v>1</v>
      </c>
      <c r="AA3292" t="s">
        <v>11688</v>
      </c>
      <c r="AB3292" t="s">
        <v>32</v>
      </c>
      <c r="AC3292">
        <v>0</v>
      </c>
      <c r="AD3292" s="27">
        <v>41368</v>
      </c>
      <c r="AE3292" t="s">
        <v>364</v>
      </c>
      <c r="AF3292" s="27">
        <v>41368</v>
      </c>
      <c r="AG3292" s="27">
        <v>41369</v>
      </c>
      <c r="AH3292">
        <v>0</v>
      </c>
      <c r="AN3292" t="s">
        <v>238</v>
      </c>
      <c r="AO3292">
        <v>3</v>
      </c>
      <c r="AP3292" t="s">
        <v>239</v>
      </c>
      <c r="AQ3292" s="27">
        <v>41291</v>
      </c>
      <c r="AR3292" t="s">
        <v>240</v>
      </c>
      <c r="AS3292">
        <v>2</v>
      </c>
      <c r="AT3292" t="s">
        <v>239</v>
      </c>
      <c r="AU3292" s="27">
        <v>41291</v>
      </c>
    </row>
    <row r="3293" spans="1:47" x14ac:dyDescent="0.2">
      <c r="A3293">
        <v>3292</v>
      </c>
      <c r="B3293" t="s">
        <v>11689</v>
      </c>
      <c r="C3293" t="s">
        <v>11690</v>
      </c>
      <c r="D3293" t="s">
        <v>11691</v>
      </c>
      <c r="E3293" s="27">
        <v>41557</v>
      </c>
      <c r="F3293" t="s">
        <v>233</v>
      </c>
      <c r="G3293" s="27">
        <v>28448</v>
      </c>
      <c r="H3293">
        <v>38</v>
      </c>
      <c r="I3293" t="s">
        <v>244</v>
      </c>
      <c r="J3293" t="s">
        <v>353</v>
      </c>
      <c r="K3293">
        <v>0</v>
      </c>
      <c r="L3293">
        <v>4</v>
      </c>
      <c r="M3293">
        <v>0</v>
      </c>
      <c r="N3293">
        <v>0</v>
      </c>
      <c r="O3293">
        <v>3</v>
      </c>
      <c r="P3293">
        <v>-21</v>
      </c>
      <c r="Q3293" s="28">
        <v>41536.098611111112</v>
      </c>
      <c r="R3293" s="28">
        <v>41536.338888888888</v>
      </c>
      <c r="S3293" t="s">
        <v>11692</v>
      </c>
      <c r="T3293" s="27">
        <v>41536</v>
      </c>
      <c r="V3293">
        <v>21</v>
      </c>
      <c r="W3293" t="s">
        <v>32</v>
      </c>
      <c r="X3293" t="s">
        <v>261</v>
      </c>
      <c r="Y3293">
        <v>0</v>
      </c>
      <c r="AB3293" t="s">
        <v>237</v>
      </c>
      <c r="AH3293">
        <v>0</v>
      </c>
      <c r="AN3293" t="s">
        <v>238</v>
      </c>
      <c r="AO3293">
        <v>1</v>
      </c>
      <c r="AP3293" t="s">
        <v>239</v>
      </c>
      <c r="AQ3293" s="27">
        <v>41557</v>
      </c>
      <c r="AR3293" t="s">
        <v>240</v>
      </c>
      <c r="AS3293">
        <v>4</v>
      </c>
      <c r="AT3293" t="s">
        <v>239</v>
      </c>
      <c r="AU3293" s="27">
        <v>41557</v>
      </c>
    </row>
    <row r="3294" spans="1:47" x14ac:dyDescent="0.2">
      <c r="A3294">
        <v>3293</v>
      </c>
      <c r="B3294" t="s">
        <v>11693</v>
      </c>
      <c r="C3294" t="s">
        <v>11694</v>
      </c>
      <c r="D3294" t="s">
        <v>11695</v>
      </c>
      <c r="E3294" s="27">
        <v>41470</v>
      </c>
      <c r="F3294" t="s">
        <v>294</v>
      </c>
      <c r="G3294" s="27">
        <v>32371</v>
      </c>
      <c r="H3294">
        <v>27</v>
      </c>
      <c r="I3294" t="s">
        <v>244</v>
      </c>
      <c r="J3294" t="s">
        <v>245</v>
      </c>
      <c r="K3294">
        <v>0</v>
      </c>
      <c r="L3294">
        <v>3</v>
      </c>
      <c r="M3294">
        <v>0</v>
      </c>
      <c r="N3294">
        <v>0</v>
      </c>
      <c r="O3294">
        <v>0</v>
      </c>
      <c r="P3294">
        <v>-4</v>
      </c>
      <c r="Q3294" s="28">
        <v>41466.495833333334</v>
      </c>
      <c r="R3294" s="28">
        <v>41467.072222222225</v>
      </c>
      <c r="S3294" t="s">
        <v>11696</v>
      </c>
      <c r="T3294" s="27">
        <v>41466</v>
      </c>
      <c r="V3294">
        <v>4</v>
      </c>
      <c r="W3294" t="s">
        <v>32</v>
      </c>
      <c r="X3294" t="s">
        <v>268</v>
      </c>
      <c r="Y3294">
        <v>0</v>
      </c>
      <c r="AB3294" t="s">
        <v>237</v>
      </c>
      <c r="AH3294">
        <v>0</v>
      </c>
      <c r="AN3294" t="s">
        <v>238</v>
      </c>
      <c r="AO3294">
        <v>2</v>
      </c>
      <c r="AP3294" t="s">
        <v>239</v>
      </c>
      <c r="AQ3294" s="27">
        <v>41470</v>
      </c>
      <c r="AR3294" t="s">
        <v>240</v>
      </c>
      <c r="AS3294">
        <v>3</v>
      </c>
      <c r="AT3294" t="s">
        <v>239</v>
      </c>
      <c r="AU3294" s="27">
        <v>41470</v>
      </c>
    </row>
    <row r="3295" spans="1:47" x14ac:dyDescent="0.2">
      <c r="A3295">
        <v>3294</v>
      </c>
      <c r="B3295" t="s">
        <v>11697</v>
      </c>
      <c r="C3295" t="s">
        <v>11698</v>
      </c>
      <c r="D3295" t="s">
        <v>1778</v>
      </c>
      <c r="E3295" s="27">
        <v>41618</v>
      </c>
      <c r="F3295" t="s">
        <v>294</v>
      </c>
      <c r="G3295" s="27">
        <v>34884</v>
      </c>
      <c r="H3295">
        <v>20</v>
      </c>
      <c r="I3295" t="s">
        <v>259</v>
      </c>
      <c r="J3295" t="s">
        <v>22</v>
      </c>
      <c r="K3295">
        <v>0</v>
      </c>
      <c r="L3295">
        <v>5</v>
      </c>
      <c r="M3295">
        <v>0</v>
      </c>
      <c r="N3295">
        <v>0</v>
      </c>
      <c r="O3295">
        <v>0</v>
      </c>
      <c r="P3295">
        <v>0</v>
      </c>
      <c r="Q3295" s="28">
        <v>41618.51666666667</v>
      </c>
      <c r="R3295" s="28">
        <v>41629.411805555559</v>
      </c>
      <c r="S3295" t="s">
        <v>11699</v>
      </c>
      <c r="T3295" s="27">
        <v>41617</v>
      </c>
      <c r="V3295">
        <v>1</v>
      </c>
      <c r="W3295" t="s">
        <v>36</v>
      </c>
      <c r="X3295" t="s">
        <v>974</v>
      </c>
      <c r="Y3295">
        <v>1</v>
      </c>
      <c r="AA3295" t="s">
        <v>11700</v>
      </c>
      <c r="AB3295" t="s">
        <v>36</v>
      </c>
      <c r="AD3295" s="27">
        <v>41807</v>
      </c>
      <c r="AE3295" t="s">
        <v>404</v>
      </c>
      <c r="AH3295">
        <v>0</v>
      </c>
      <c r="AN3295" t="s">
        <v>238</v>
      </c>
      <c r="AO3295">
        <v>7</v>
      </c>
      <c r="AP3295" t="s">
        <v>246</v>
      </c>
      <c r="AQ3295" s="27">
        <v>41618</v>
      </c>
      <c r="AR3295" t="s">
        <v>240</v>
      </c>
      <c r="AS3295">
        <v>5</v>
      </c>
      <c r="AT3295" t="s">
        <v>246</v>
      </c>
      <c r="AU3295" s="27">
        <v>41618</v>
      </c>
    </row>
    <row r="3296" spans="1:47" x14ac:dyDescent="0.2">
      <c r="A3296">
        <v>3295</v>
      </c>
      <c r="B3296" t="s">
        <v>11701</v>
      </c>
      <c r="C3296" t="s">
        <v>11702</v>
      </c>
      <c r="D3296" t="s">
        <v>11703</v>
      </c>
      <c r="E3296" s="27">
        <v>41285</v>
      </c>
      <c r="F3296" t="s">
        <v>233</v>
      </c>
      <c r="G3296" s="27">
        <v>26158</v>
      </c>
      <c r="H3296">
        <v>44</v>
      </c>
      <c r="I3296" t="s">
        <v>244</v>
      </c>
      <c r="J3296" t="s">
        <v>353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 s="28">
        <v>41285.119444444441</v>
      </c>
      <c r="R3296" s="28">
        <v>41285.323611111111</v>
      </c>
      <c r="S3296" t="s">
        <v>11704</v>
      </c>
      <c r="T3296" s="27">
        <v>41285</v>
      </c>
      <c r="V3296">
        <v>0</v>
      </c>
      <c r="W3296" t="s">
        <v>36</v>
      </c>
      <c r="X3296" t="s">
        <v>263</v>
      </c>
      <c r="Y3296">
        <v>0</v>
      </c>
      <c r="AB3296" t="s">
        <v>237</v>
      </c>
      <c r="AH3296">
        <v>0</v>
      </c>
      <c r="AN3296" t="s">
        <v>238</v>
      </c>
      <c r="AO3296">
        <v>1</v>
      </c>
      <c r="AP3296" t="s">
        <v>239</v>
      </c>
      <c r="AQ3296" s="27">
        <v>41285</v>
      </c>
      <c r="AR3296" t="s">
        <v>240</v>
      </c>
      <c r="AS3296">
        <v>1</v>
      </c>
      <c r="AT3296" t="s">
        <v>239</v>
      </c>
      <c r="AU3296" s="27">
        <v>41285</v>
      </c>
    </row>
    <row r="3297" spans="1:47" x14ac:dyDescent="0.2">
      <c r="A3297">
        <v>3296</v>
      </c>
      <c r="B3297" t="s">
        <v>11705</v>
      </c>
      <c r="C3297" t="s">
        <v>928</v>
      </c>
      <c r="D3297" t="s">
        <v>11706</v>
      </c>
      <c r="E3297" s="27">
        <v>41972</v>
      </c>
      <c r="F3297" t="s">
        <v>233</v>
      </c>
      <c r="G3297" s="27">
        <v>26914</v>
      </c>
      <c r="H3297">
        <v>42</v>
      </c>
      <c r="I3297" t="s">
        <v>244</v>
      </c>
      <c r="J3297" t="s">
        <v>245</v>
      </c>
      <c r="K3297">
        <v>0</v>
      </c>
      <c r="L3297">
        <v>3</v>
      </c>
      <c r="M3297">
        <v>0</v>
      </c>
      <c r="N3297">
        <v>0</v>
      </c>
      <c r="O3297">
        <v>0</v>
      </c>
      <c r="P3297">
        <v>-1</v>
      </c>
      <c r="Q3297" s="28">
        <v>41971.486111111109</v>
      </c>
      <c r="R3297" s="28">
        <v>42004.307638888888</v>
      </c>
      <c r="S3297" t="s">
        <v>11707</v>
      </c>
      <c r="T3297" s="27">
        <v>41971</v>
      </c>
      <c r="V3297">
        <v>1</v>
      </c>
      <c r="W3297" t="s">
        <v>32</v>
      </c>
      <c r="X3297" t="s">
        <v>4479</v>
      </c>
      <c r="Y3297">
        <v>0</v>
      </c>
      <c r="AB3297" t="s">
        <v>237</v>
      </c>
      <c r="AH3297">
        <v>0</v>
      </c>
      <c r="AN3297" t="s">
        <v>238</v>
      </c>
      <c r="AO3297">
        <v>1</v>
      </c>
      <c r="AP3297" t="s">
        <v>239</v>
      </c>
      <c r="AQ3297" s="27">
        <v>41972</v>
      </c>
      <c r="AR3297" t="s">
        <v>240</v>
      </c>
      <c r="AS3297">
        <v>3</v>
      </c>
      <c r="AT3297" t="s">
        <v>239</v>
      </c>
      <c r="AU3297" s="27">
        <v>41972</v>
      </c>
    </row>
    <row r="3298" spans="1:47" x14ac:dyDescent="0.2">
      <c r="A3298">
        <v>3297</v>
      </c>
      <c r="B3298" t="s">
        <v>11708</v>
      </c>
      <c r="C3298" t="s">
        <v>2786</v>
      </c>
      <c r="D3298" t="s">
        <v>11709</v>
      </c>
      <c r="E3298" s="27">
        <v>41863</v>
      </c>
      <c r="F3298" t="s">
        <v>233</v>
      </c>
      <c r="G3298" s="27">
        <v>25298</v>
      </c>
      <c r="H3298">
        <v>47</v>
      </c>
      <c r="I3298" t="s">
        <v>234</v>
      </c>
      <c r="J3298" t="s">
        <v>353</v>
      </c>
      <c r="K3298">
        <v>0</v>
      </c>
      <c r="L3298">
        <v>1</v>
      </c>
      <c r="M3298">
        <v>0</v>
      </c>
      <c r="N3298">
        <v>0</v>
      </c>
      <c r="O3298">
        <v>0</v>
      </c>
      <c r="W3298" t="s">
        <v>237</v>
      </c>
      <c r="Y3298">
        <v>-1</v>
      </c>
      <c r="AB3298" t="s">
        <v>237</v>
      </c>
      <c r="AH3298">
        <v>0</v>
      </c>
      <c r="AN3298" t="s">
        <v>238</v>
      </c>
      <c r="AO3298">
        <v>1</v>
      </c>
      <c r="AP3298" t="s">
        <v>239</v>
      </c>
      <c r="AQ3298" s="27">
        <v>41863</v>
      </c>
      <c r="AR3298" t="s">
        <v>240</v>
      </c>
      <c r="AS3298">
        <v>1</v>
      </c>
      <c r="AT3298" t="s">
        <v>239</v>
      </c>
      <c r="AU3298" s="27">
        <v>41863</v>
      </c>
    </row>
    <row r="3299" spans="1:47" x14ac:dyDescent="0.2">
      <c r="A3299">
        <v>3298</v>
      </c>
      <c r="B3299" t="s">
        <v>11710</v>
      </c>
      <c r="C3299" t="s">
        <v>11711</v>
      </c>
      <c r="D3299" t="s">
        <v>11712</v>
      </c>
      <c r="E3299" s="27">
        <v>41300</v>
      </c>
      <c r="F3299" t="s">
        <v>233</v>
      </c>
      <c r="G3299" s="27">
        <v>31112</v>
      </c>
      <c r="H3299">
        <v>31</v>
      </c>
      <c r="I3299" t="s">
        <v>244</v>
      </c>
      <c r="J3299" t="s">
        <v>245</v>
      </c>
      <c r="K3299">
        <v>0</v>
      </c>
      <c r="L3299">
        <v>5</v>
      </c>
      <c r="M3299">
        <v>0</v>
      </c>
      <c r="N3299">
        <v>0</v>
      </c>
      <c r="O3299">
        <v>6</v>
      </c>
      <c r="P3299">
        <v>-1</v>
      </c>
      <c r="Q3299" s="28">
        <v>41299.134722222225</v>
      </c>
      <c r="R3299" s="28">
        <v>41300.34375</v>
      </c>
      <c r="S3299" t="s">
        <v>11713</v>
      </c>
      <c r="T3299" s="27">
        <v>41299</v>
      </c>
      <c r="V3299">
        <v>1</v>
      </c>
      <c r="W3299" t="s">
        <v>36</v>
      </c>
      <c r="X3299" t="s">
        <v>279</v>
      </c>
      <c r="Y3299">
        <v>0</v>
      </c>
      <c r="AB3299" t="s">
        <v>237</v>
      </c>
      <c r="AH3299">
        <v>0</v>
      </c>
      <c r="AN3299" t="s">
        <v>238</v>
      </c>
      <c r="AO3299">
        <v>5</v>
      </c>
      <c r="AP3299" t="s">
        <v>246</v>
      </c>
      <c r="AQ3299" s="27">
        <v>41300</v>
      </c>
      <c r="AR3299" t="s">
        <v>240</v>
      </c>
      <c r="AS3299">
        <v>5</v>
      </c>
      <c r="AT3299" t="s">
        <v>246</v>
      </c>
      <c r="AU3299" s="27">
        <v>41300</v>
      </c>
    </row>
    <row r="3300" spans="1:47" x14ac:dyDescent="0.2">
      <c r="A3300">
        <v>3299</v>
      </c>
      <c r="B3300" t="s">
        <v>11714</v>
      </c>
      <c r="C3300" t="s">
        <v>963</v>
      </c>
      <c r="D3300" t="s">
        <v>9247</v>
      </c>
      <c r="E3300" s="27">
        <v>41286</v>
      </c>
      <c r="F3300" t="s">
        <v>233</v>
      </c>
      <c r="G3300" s="27">
        <v>31669</v>
      </c>
      <c r="H3300">
        <v>29</v>
      </c>
      <c r="I3300" t="s">
        <v>244</v>
      </c>
      <c r="J3300" t="s">
        <v>250</v>
      </c>
      <c r="K3300">
        <v>0</v>
      </c>
      <c r="L3300">
        <v>2</v>
      </c>
      <c r="M3300">
        <v>0</v>
      </c>
      <c r="N3300">
        <v>0</v>
      </c>
      <c r="O3300">
        <v>3</v>
      </c>
      <c r="P3300">
        <v>-1</v>
      </c>
      <c r="Q3300" s="28">
        <v>41285.154166666667</v>
      </c>
      <c r="R3300" s="28">
        <v>41286.195833333331</v>
      </c>
      <c r="S3300" t="s">
        <v>11715</v>
      </c>
      <c r="U3300" s="27">
        <v>41285</v>
      </c>
      <c r="V3300">
        <v>1</v>
      </c>
      <c r="W3300" t="s">
        <v>32</v>
      </c>
      <c r="X3300" t="s">
        <v>274</v>
      </c>
      <c r="Y3300">
        <v>1</v>
      </c>
      <c r="AA3300" t="s">
        <v>11716</v>
      </c>
      <c r="AB3300" t="s">
        <v>32</v>
      </c>
      <c r="AC3300">
        <v>0</v>
      </c>
      <c r="AD3300" s="27">
        <v>41626</v>
      </c>
      <c r="AE3300" t="s">
        <v>359</v>
      </c>
      <c r="AF3300" s="27">
        <v>41626</v>
      </c>
      <c r="AG3300" s="27">
        <v>41705</v>
      </c>
      <c r="AH3300">
        <v>0</v>
      </c>
      <c r="AN3300" t="s">
        <v>238</v>
      </c>
      <c r="AO3300">
        <v>3</v>
      </c>
      <c r="AP3300" t="s">
        <v>239</v>
      </c>
      <c r="AQ3300" s="27">
        <v>41286</v>
      </c>
      <c r="AR3300" t="s">
        <v>240</v>
      </c>
      <c r="AS3300">
        <v>2</v>
      </c>
      <c r="AT3300" t="s">
        <v>239</v>
      </c>
      <c r="AU3300" s="27">
        <v>41286</v>
      </c>
    </row>
    <row r="3301" spans="1:47" x14ac:dyDescent="0.2">
      <c r="A3301">
        <v>3300</v>
      </c>
      <c r="B3301" t="s">
        <v>11717</v>
      </c>
      <c r="C3301" t="s">
        <v>7553</v>
      </c>
      <c r="D3301" t="s">
        <v>11718</v>
      </c>
      <c r="E3301" s="27">
        <v>41537</v>
      </c>
      <c r="F3301" t="s">
        <v>233</v>
      </c>
      <c r="G3301" s="27">
        <v>24921</v>
      </c>
      <c r="H3301">
        <v>48</v>
      </c>
      <c r="I3301" t="s">
        <v>234</v>
      </c>
      <c r="J3301" t="s">
        <v>245</v>
      </c>
      <c r="K3301">
        <v>0</v>
      </c>
      <c r="L3301">
        <v>7</v>
      </c>
      <c r="M3301">
        <v>0</v>
      </c>
      <c r="N3301">
        <v>0</v>
      </c>
      <c r="O3301">
        <v>13</v>
      </c>
      <c r="P3301">
        <v>-96</v>
      </c>
      <c r="Q3301" s="28">
        <v>41441.386111111111</v>
      </c>
      <c r="R3301" s="28">
        <v>41515.39166666667</v>
      </c>
      <c r="S3301" t="s">
        <v>11719</v>
      </c>
      <c r="T3301" s="27">
        <v>41441</v>
      </c>
      <c r="V3301">
        <v>96</v>
      </c>
      <c r="W3301" t="s">
        <v>32</v>
      </c>
      <c r="X3301" t="s">
        <v>801</v>
      </c>
      <c r="Y3301">
        <v>1</v>
      </c>
      <c r="AA3301" t="s">
        <v>11720</v>
      </c>
      <c r="AB3301" t="s">
        <v>36</v>
      </c>
      <c r="AD3301" s="27">
        <v>41617</v>
      </c>
      <c r="AE3301" t="s">
        <v>324</v>
      </c>
      <c r="AH3301">
        <v>0</v>
      </c>
      <c r="AN3301" t="s">
        <v>238</v>
      </c>
      <c r="AO3301">
        <v>7</v>
      </c>
      <c r="AP3301" t="s">
        <v>246</v>
      </c>
      <c r="AQ3301" s="27">
        <v>41537</v>
      </c>
      <c r="AR3301" t="s">
        <v>240</v>
      </c>
      <c r="AS3301">
        <v>7</v>
      </c>
      <c r="AT3301" t="s">
        <v>246</v>
      </c>
      <c r="AU3301" s="27">
        <v>41537</v>
      </c>
    </row>
    <row r="3302" spans="1:47" x14ac:dyDescent="0.2">
      <c r="A3302">
        <v>3301</v>
      </c>
      <c r="B3302" t="s">
        <v>11721</v>
      </c>
      <c r="C3302" t="s">
        <v>11722</v>
      </c>
      <c r="D3302" t="s">
        <v>1198</v>
      </c>
      <c r="E3302" s="27">
        <v>41549</v>
      </c>
      <c r="F3302" t="s">
        <v>294</v>
      </c>
      <c r="G3302" s="27">
        <v>31360</v>
      </c>
      <c r="H3302">
        <v>30</v>
      </c>
      <c r="I3302" t="s">
        <v>244</v>
      </c>
      <c r="J3302" t="s">
        <v>250</v>
      </c>
      <c r="K3302">
        <v>0</v>
      </c>
      <c r="L3302">
        <v>2</v>
      </c>
      <c r="M3302">
        <v>0</v>
      </c>
      <c r="N3302">
        <v>0</v>
      </c>
      <c r="O3302">
        <v>0</v>
      </c>
      <c r="P3302">
        <v>-1</v>
      </c>
      <c r="Q3302" s="28">
        <v>41548.400000000001</v>
      </c>
      <c r="R3302" s="28">
        <v>41549.34375</v>
      </c>
      <c r="S3302" t="s">
        <v>11723</v>
      </c>
      <c r="T3302" s="27">
        <v>41548</v>
      </c>
      <c r="V3302">
        <v>1</v>
      </c>
      <c r="W3302" t="s">
        <v>36</v>
      </c>
      <c r="X3302" t="s">
        <v>279</v>
      </c>
      <c r="Y3302">
        <v>0</v>
      </c>
      <c r="AB3302" t="s">
        <v>237</v>
      </c>
      <c r="AH3302">
        <v>0</v>
      </c>
      <c r="AN3302" t="s">
        <v>238</v>
      </c>
      <c r="AO3302">
        <v>2</v>
      </c>
      <c r="AP3302" t="s">
        <v>239</v>
      </c>
      <c r="AQ3302" s="27">
        <v>41549</v>
      </c>
      <c r="AR3302" t="s">
        <v>240</v>
      </c>
      <c r="AS3302">
        <v>2</v>
      </c>
      <c r="AT3302" t="s">
        <v>239</v>
      </c>
      <c r="AU3302" s="27">
        <v>41549</v>
      </c>
    </row>
    <row r="3303" spans="1:47" x14ac:dyDescent="0.2">
      <c r="A3303">
        <v>3302</v>
      </c>
      <c r="B3303" t="s">
        <v>11724</v>
      </c>
      <c r="C3303" t="s">
        <v>1397</v>
      </c>
      <c r="D3303" t="s">
        <v>11725</v>
      </c>
      <c r="E3303" s="27">
        <v>41628</v>
      </c>
      <c r="F3303" t="s">
        <v>294</v>
      </c>
      <c r="G3303" s="27">
        <v>33214</v>
      </c>
      <c r="H3303">
        <v>25</v>
      </c>
      <c r="I3303" t="s">
        <v>244</v>
      </c>
      <c r="J3303" t="s">
        <v>245</v>
      </c>
      <c r="K3303">
        <v>0</v>
      </c>
      <c r="L3303">
        <v>5</v>
      </c>
      <c r="M3303">
        <v>0</v>
      </c>
      <c r="N3303">
        <v>0</v>
      </c>
      <c r="O3303">
        <v>2</v>
      </c>
      <c r="P3303">
        <v>-25</v>
      </c>
      <c r="Q3303" s="28">
        <v>41603.320138888892</v>
      </c>
      <c r="R3303" s="28">
        <v>41615.083333333336</v>
      </c>
      <c r="S3303" t="s">
        <v>11726</v>
      </c>
      <c r="U3303" s="27">
        <v>41603</v>
      </c>
      <c r="V3303">
        <v>25</v>
      </c>
      <c r="W3303" t="s">
        <v>32</v>
      </c>
      <c r="X3303" t="s">
        <v>274</v>
      </c>
      <c r="Y3303">
        <v>1</v>
      </c>
      <c r="AA3303" t="s">
        <v>11727</v>
      </c>
      <c r="AB3303" t="s">
        <v>36</v>
      </c>
      <c r="AD3303" s="27">
        <v>41813</v>
      </c>
      <c r="AE3303" t="s">
        <v>324</v>
      </c>
      <c r="AH3303">
        <v>0</v>
      </c>
      <c r="AN3303" t="s">
        <v>238</v>
      </c>
      <c r="AO3303">
        <v>3</v>
      </c>
      <c r="AP3303" t="s">
        <v>239</v>
      </c>
      <c r="AQ3303" s="27">
        <v>41628</v>
      </c>
      <c r="AR3303" t="s">
        <v>240</v>
      </c>
      <c r="AS3303">
        <v>5</v>
      </c>
      <c r="AT3303" t="s">
        <v>246</v>
      </c>
      <c r="AU3303" s="27">
        <v>41628</v>
      </c>
    </row>
    <row r="3304" spans="1:47" x14ac:dyDescent="0.2">
      <c r="A3304">
        <v>3303</v>
      </c>
      <c r="B3304" t="s">
        <v>11728</v>
      </c>
      <c r="C3304" t="s">
        <v>1584</v>
      </c>
      <c r="D3304" t="s">
        <v>11729</v>
      </c>
      <c r="E3304" s="27">
        <v>41375</v>
      </c>
      <c r="F3304" t="s">
        <v>233</v>
      </c>
      <c r="G3304" s="27">
        <v>33462</v>
      </c>
      <c r="H3304">
        <v>24</v>
      </c>
      <c r="I3304" t="s">
        <v>259</v>
      </c>
      <c r="J3304" t="s">
        <v>22</v>
      </c>
      <c r="K3304">
        <v>0</v>
      </c>
      <c r="L3304">
        <v>2</v>
      </c>
      <c r="M3304">
        <v>0</v>
      </c>
      <c r="N3304">
        <v>0</v>
      </c>
      <c r="O3304">
        <v>0</v>
      </c>
      <c r="P3304">
        <v>-1</v>
      </c>
      <c r="Q3304" s="28">
        <v>41374.245138888888</v>
      </c>
      <c r="R3304" s="28">
        <v>41772.265972222223</v>
      </c>
      <c r="S3304" t="s">
        <v>11730</v>
      </c>
      <c r="T3304" s="27">
        <v>41373</v>
      </c>
      <c r="V3304">
        <v>2</v>
      </c>
      <c r="W3304" t="s">
        <v>32</v>
      </c>
      <c r="X3304" t="s">
        <v>1607</v>
      </c>
      <c r="Y3304">
        <v>0</v>
      </c>
      <c r="AB3304" t="s">
        <v>237</v>
      </c>
      <c r="AH3304">
        <v>0</v>
      </c>
      <c r="AN3304" t="s">
        <v>238</v>
      </c>
      <c r="AO3304">
        <v>3</v>
      </c>
      <c r="AP3304" t="s">
        <v>239</v>
      </c>
      <c r="AQ3304" s="27">
        <v>41375</v>
      </c>
      <c r="AR3304" t="s">
        <v>240</v>
      </c>
      <c r="AS3304">
        <v>2</v>
      </c>
      <c r="AT3304" t="s">
        <v>239</v>
      </c>
      <c r="AU3304" s="27">
        <v>41375</v>
      </c>
    </row>
    <row r="3305" spans="1:47" x14ac:dyDescent="0.2">
      <c r="A3305">
        <v>3304</v>
      </c>
      <c r="B3305" t="s">
        <v>11731</v>
      </c>
      <c r="C3305" t="s">
        <v>2884</v>
      </c>
      <c r="D3305" t="s">
        <v>8512</v>
      </c>
      <c r="E3305" s="27">
        <v>41321</v>
      </c>
      <c r="F3305" t="s">
        <v>233</v>
      </c>
      <c r="G3305" s="27">
        <v>27582</v>
      </c>
      <c r="H3305">
        <v>40</v>
      </c>
      <c r="I3305" t="s">
        <v>244</v>
      </c>
      <c r="J3305" t="s">
        <v>250</v>
      </c>
      <c r="K3305">
        <v>0</v>
      </c>
      <c r="L3305">
        <v>2</v>
      </c>
      <c r="M3305">
        <v>0</v>
      </c>
      <c r="N3305">
        <v>0</v>
      </c>
      <c r="O3305">
        <v>3</v>
      </c>
      <c r="P3305">
        <v>-1</v>
      </c>
      <c r="Q3305" s="28">
        <v>41320.223611111112</v>
      </c>
      <c r="R3305" s="28">
        <v>41321.300000000003</v>
      </c>
      <c r="S3305" t="s">
        <v>11732</v>
      </c>
      <c r="T3305" s="27">
        <v>41320</v>
      </c>
      <c r="V3305">
        <v>1</v>
      </c>
      <c r="W3305" t="s">
        <v>32</v>
      </c>
      <c r="X3305" t="s">
        <v>364</v>
      </c>
      <c r="Y3305">
        <v>0</v>
      </c>
      <c r="AB3305" t="s">
        <v>237</v>
      </c>
      <c r="AH3305">
        <v>0</v>
      </c>
      <c r="AN3305" t="s">
        <v>238</v>
      </c>
      <c r="AO3305">
        <v>1</v>
      </c>
      <c r="AP3305" t="s">
        <v>239</v>
      </c>
      <c r="AQ3305" s="27">
        <v>41321</v>
      </c>
      <c r="AR3305" t="s">
        <v>240</v>
      </c>
      <c r="AS3305">
        <v>2</v>
      </c>
      <c r="AT3305" t="s">
        <v>239</v>
      </c>
      <c r="AU3305" s="27">
        <v>41321</v>
      </c>
    </row>
    <row r="3306" spans="1:47" x14ac:dyDescent="0.2">
      <c r="A3306">
        <v>3305</v>
      </c>
      <c r="B3306" t="s">
        <v>11733</v>
      </c>
      <c r="C3306" t="s">
        <v>8440</v>
      </c>
      <c r="D3306" t="s">
        <v>7280</v>
      </c>
      <c r="E3306" s="27">
        <v>41401</v>
      </c>
      <c r="F3306" t="s">
        <v>294</v>
      </c>
      <c r="G3306" s="27">
        <v>24395</v>
      </c>
      <c r="H3306">
        <v>49</v>
      </c>
      <c r="I3306" t="s">
        <v>234</v>
      </c>
      <c r="J3306" t="s">
        <v>245</v>
      </c>
      <c r="K3306">
        <v>0</v>
      </c>
      <c r="L3306">
        <v>2</v>
      </c>
      <c r="M3306">
        <v>0</v>
      </c>
      <c r="N3306">
        <v>0</v>
      </c>
      <c r="O3306">
        <v>3</v>
      </c>
      <c r="P3306">
        <v>1025</v>
      </c>
      <c r="Q3306" s="28">
        <v>42426.268055555556</v>
      </c>
      <c r="R3306" s="28">
        <v>42427.379861111112</v>
      </c>
      <c r="S3306" t="s">
        <v>11734</v>
      </c>
      <c r="T3306" s="27">
        <v>41175</v>
      </c>
      <c r="V3306">
        <v>226</v>
      </c>
      <c r="W3306" t="s">
        <v>32</v>
      </c>
      <c r="X3306" t="s">
        <v>1207</v>
      </c>
      <c r="Y3306">
        <v>1</v>
      </c>
      <c r="AA3306" t="s">
        <v>11735</v>
      </c>
      <c r="AB3306" t="s">
        <v>36</v>
      </c>
      <c r="AC3306">
        <v>0</v>
      </c>
      <c r="AD3306" s="27">
        <v>42426</v>
      </c>
      <c r="AF3306" s="27">
        <v>42426</v>
      </c>
      <c r="AG3306" s="27">
        <v>42427</v>
      </c>
      <c r="AH3306">
        <v>0</v>
      </c>
      <c r="AN3306" t="s">
        <v>238</v>
      </c>
      <c r="AO3306">
        <v>1</v>
      </c>
      <c r="AP3306" t="s">
        <v>239</v>
      </c>
      <c r="AQ3306" s="27">
        <v>41401</v>
      </c>
      <c r="AR3306" t="s">
        <v>240</v>
      </c>
      <c r="AS3306">
        <v>2</v>
      </c>
      <c r="AT3306" t="s">
        <v>239</v>
      </c>
      <c r="AU3306" s="27">
        <v>41401</v>
      </c>
    </row>
    <row r="3307" spans="1:47" x14ac:dyDescent="0.2">
      <c r="A3307">
        <v>3306</v>
      </c>
      <c r="B3307" t="s">
        <v>11736</v>
      </c>
      <c r="C3307" t="s">
        <v>11737</v>
      </c>
      <c r="D3307" t="s">
        <v>11738</v>
      </c>
      <c r="E3307" s="27">
        <v>41343</v>
      </c>
      <c r="F3307" t="s">
        <v>233</v>
      </c>
      <c r="G3307" s="27">
        <v>30319</v>
      </c>
      <c r="H3307">
        <v>33</v>
      </c>
      <c r="I3307" t="s">
        <v>244</v>
      </c>
      <c r="J3307" t="s">
        <v>245</v>
      </c>
      <c r="K3307">
        <v>0</v>
      </c>
      <c r="L3307">
        <v>3</v>
      </c>
      <c r="M3307">
        <v>0</v>
      </c>
      <c r="N3307">
        <v>0</v>
      </c>
      <c r="O3307">
        <v>1</v>
      </c>
      <c r="P3307">
        <v>0</v>
      </c>
      <c r="Q3307" s="28">
        <v>41343.059027777781</v>
      </c>
      <c r="R3307" s="28">
        <v>41344.335416666669</v>
      </c>
      <c r="S3307" t="s">
        <v>11739</v>
      </c>
      <c r="T3307" s="27">
        <v>41342</v>
      </c>
      <c r="V3307">
        <v>1</v>
      </c>
      <c r="W3307" t="s">
        <v>36</v>
      </c>
      <c r="X3307" t="s">
        <v>422</v>
      </c>
      <c r="Y3307">
        <v>0</v>
      </c>
      <c r="AB3307" t="s">
        <v>237</v>
      </c>
      <c r="AH3307">
        <v>0</v>
      </c>
      <c r="AN3307" t="s">
        <v>238</v>
      </c>
      <c r="AO3307">
        <v>2</v>
      </c>
      <c r="AP3307" t="s">
        <v>239</v>
      </c>
      <c r="AQ3307" s="27">
        <v>41343</v>
      </c>
      <c r="AR3307" t="s">
        <v>240</v>
      </c>
      <c r="AS3307">
        <v>3</v>
      </c>
      <c r="AT3307" t="s">
        <v>239</v>
      </c>
      <c r="AU3307" s="27">
        <v>41343</v>
      </c>
    </row>
    <row r="3308" spans="1:47" x14ac:dyDescent="0.2">
      <c r="A3308">
        <v>3307</v>
      </c>
      <c r="B3308" t="s">
        <v>11740</v>
      </c>
      <c r="C3308" t="s">
        <v>2767</v>
      </c>
      <c r="D3308" t="s">
        <v>4740</v>
      </c>
      <c r="E3308" s="27">
        <v>41969</v>
      </c>
      <c r="F3308" t="s">
        <v>294</v>
      </c>
      <c r="G3308" s="27">
        <v>18811</v>
      </c>
      <c r="H3308">
        <v>64</v>
      </c>
      <c r="I3308" t="s">
        <v>234</v>
      </c>
      <c r="J3308" t="s">
        <v>245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-1</v>
      </c>
      <c r="Q3308" s="28">
        <v>41968.423611111109</v>
      </c>
      <c r="R3308" s="28">
        <v>41969.359027777777</v>
      </c>
      <c r="S3308" t="s">
        <v>11741</v>
      </c>
      <c r="T3308" s="27">
        <v>41968</v>
      </c>
      <c r="V3308">
        <v>1</v>
      </c>
      <c r="W3308" t="s">
        <v>32</v>
      </c>
      <c r="X3308" t="s">
        <v>974</v>
      </c>
      <c r="Y3308">
        <v>0</v>
      </c>
      <c r="AB3308" t="s">
        <v>237</v>
      </c>
      <c r="AH3308">
        <v>0</v>
      </c>
      <c r="AN3308" t="s">
        <v>238</v>
      </c>
      <c r="AO3308">
        <v>1</v>
      </c>
      <c r="AP3308" t="s">
        <v>239</v>
      </c>
      <c r="AQ3308" s="27">
        <v>41969</v>
      </c>
      <c r="AR3308" t="s">
        <v>240</v>
      </c>
      <c r="AS3308">
        <v>1</v>
      </c>
      <c r="AT3308" t="s">
        <v>239</v>
      </c>
      <c r="AU3308" s="27">
        <v>41969</v>
      </c>
    </row>
    <row r="3309" spans="1:47" x14ac:dyDescent="0.2">
      <c r="A3309">
        <v>3308</v>
      </c>
      <c r="B3309" t="s">
        <v>11742</v>
      </c>
      <c r="C3309" t="s">
        <v>826</v>
      </c>
      <c r="D3309" t="s">
        <v>11743</v>
      </c>
      <c r="E3309" s="27">
        <v>41794</v>
      </c>
      <c r="F3309" t="s">
        <v>233</v>
      </c>
      <c r="G3309" s="27">
        <v>24564</v>
      </c>
      <c r="H3309">
        <v>49</v>
      </c>
      <c r="I3309" t="s">
        <v>234</v>
      </c>
      <c r="J3309" t="s">
        <v>245</v>
      </c>
      <c r="K3309">
        <v>0</v>
      </c>
      <c r="L3309">
        <v>1</v>
      </c>
      <c r="M3309">
        <v>0</v>
      </c>
      <c r="N3309">
        <v>0</v>
      </c>
      <c r="O3309">
        <v>4</v>
      </c>
      <c r="P3309">
        <v>-1</v>
      </c>
      <c r="Q3309" s="28">
        <v>41793.294444444444</v>
      </c>
      <c r="R3309" s="28">
        <v>41871.225694444445</v>
      </c>
      <c r="S3309" t="s">
        <v>11744</v>
      </c>
      <c r="T3309" s="27">
        <v>41793</v>
      </c>
      <c r="V3309">
        <v>1</v>
      </c>
      <c r="W3309" t="s">
        <v>32</v>
      </c>
      <c r="X3309" t="s">
        <v>359</v>
      </c>
      <c r="Y3309">
        <v>0</v>
      </c>
      <c r="AB3309" t="s">
        <v>237</v>
      </c>
      <c r="AH3309">
        <v>0</v>
      </c>
      <c r="AN3309" t="s">
        <v>238</v>
      </c>
      <c r="AO3309">
        <v>1</v>
      </c>
      <c r="AP3309" t="s">
        <v>239</v>
      </c>
      <c r="AQ3309" s="27">
        <v>41794</v>
      </c>
      <c r="AR3309" t="s">
        <v>240</v>
      </c>
      <c r="AS3309">
        <v>1</v>
      </c>
      <c r="AT3309" t="s">
        <v>239</v>
      </c>
      <c r="AU3309" s="27">
        <v>41794</v>
      </c>
    </row>
    <row r="3310" spans="1:47" x14ac:dyDescent="0.2">
      <c r="A3310">
        <v>3309</v>
      </c>
      <c r="B3310" t="s">
        <v>1205</v>
      </c>
      <c r="C3310" t="s">
        <v>656</v>
      </c>
      <c r="D3310" t="s">
        <v>671</v>
      </c>
      <c r="E3310" s="27">
        <v>41784</v>
      </c>
      <c r="F3310" t="s">
        <v>233</v>
      </c>
      <c r="G3310" s="27">
        <v>32660</v>
      </c>
      <c r="H3310">
        <v>26</v>
      </c>
      <c r="I3310" t="s">
        <v>244</v>
      </c>
      <c r="J3310" t="s">
        <v>245</v>
      </c>
      <c r="K3310">
        <v>0</v>
      </c>
      <c r="L3310">
        <v>5</v>
      </c>
      <c r="M3310">
        <v>0</v>
      </c>
      <c r="N3310">
        <v>0</v>
      </c>
      <c r="O3310">
        <v>5</v>
      </c>
      <c r="P3310">
        <v>-1</v>
      </c>
      <c r="Q3310" s="28">
        <v>41783.241666666669</v>
      </c>
      <c r="R3310" s="28">
        <v>41784.35833333333</v>
      </c>
      <c r="S3310" t="s">
        <v>11745</v>
      </c>
      <c r="T3310" s="27">
        <v>41783</v>
      </c>
      <c r="V3310">
        <v>1</v>
      </c>
      <c r="W3310" t="s">
        <v>32</v>
      </c>
      <c r="X3310" t="s">
        <v>5253</v>
      </c>
      <c r="Y3310">
        <v>1</v>
      </c>
      <c r="AA3310" t="s">
        <v>11746</v>
      </c>
      <c r="AB3310" t="s">
        <v>36</v>
      </c>
      <c r="AC3310">
        <v>1</v>
      </c>
      <c r="AD3310" s="27">
        <v>42373</v>
      </c>
      <c r="AF3310" s="27">
        <v>42374</v>
      </c>
      <c r="AG3310" s="27">
        <v>42374</v>
      </c>
      <c r="AH3310">
        <v>0</v>
      </c>
      <c r="AN3310" t="s">
        <v>238</v>
      </c>
      <c r="AO3310">
        <v>4</v>
      </c>
      <c r="AP3310" t="s">
        <v>239</v>
      </c>
      <c r="AQ3310" s="27">
        <v>41784</v>
      </c>
      <c r="AR3310" t="s">
        <v>240</v>
      </c>
      <c r="AS3310">
        <v>5</v>
      </c>
      <c r="AT3310" t="s">
        <v>246</v>
      </c>
      <c r="AU3310" s="27">
        <v>41784</v>
      </c>
    </row>
    <row r="3311" spans="1:47" x14ac:dyDescent="0.2">
      <c r="A3311">
        <v>3310</v>
      </c>
      <c r="B3311" t="s">
        <v>11747</v>
      </c>
      <c r="C3311" t="s">
        <v>231</v>
      </c>
      <c r="D3311" t="s">
        <v>3540</v>
      </c>
      <c r="E3311" s="27">
        <v>41381</v>
      </c>
      <c r="F3311" t="s">
        <v>233</v>
      </c>
      <c r="G3311" s="27">
        <v>30820</v>
      </c>
      <c r="H3311">
        <v>31</v>
      </c>
      <c r="I3311" t="s">
        <v>244</v>
      </c>
      <c r="J3311" t="s">
        <v>353</v>
      </c>
      <c r="K3311">
        <v>0</v>
      </c>
      <c r="L3311">
        <v>3</v>
      </c>
      <c r="M3311">
        <v>1</v>
      </c>
      <c r="N3311">
        <v>0</v>
      </c>
      <c r="O3311">
        <v>1</v>
      </c>
      <c r="P3311">
        <v>0</v>
      </c>
      <c r="Q3311" s="28">
        <v>41381.064583333333</v>
      </c>
      <c r="R3311" s="28">
        <v>41382.43472222222</v>
      </c>
      <c r="S3311" t="s">
        <v>11748</v>
      </c>
      <c r="T3311" s="27">
        <v>41381</v>
      </c>
      <c r="V3311">
        <v>0</v>
      </c>
      <c r="W3311" t="s">
        <v>36</v>
      </c>
      <c r="X3311" t="s">
        <v>412</v>
      </c>
      <c r="Y3311">
        <v>0</v>
      </c>
      <c r="AB3311" t="s">
        <v>237</v>
      </c>
      <c r="AH3311">
        <v>0</v>
      </c>
      <c r="AN3311" t="s">
        <v>238</v>
      </c>
      <c r="AO3311">
        <v>5</v>
      </c>
      <c r="AP3311" t="s">
        <v>246</v>
      </c>
      <c r="AQ3311" s="27">
        <v>41381</v>
      </c>
      <c r="AR3311" t="s">
        <v>240</v>
      </c>
      <c r="AS3311">
        <v>3</v>
      </c>
      <c r="AT3311" t="s">
        <v>239</v>
      </c>
      <c r="AU3311" s="27">
        <v>41381</v>
      </c>
    </row>
    <row r="3312" spans="1:47" x14ac:dyDescent="0.2">
      <c r="A3312">
        <v>3311</v>
      </c>
      <c r="B3312" t="s">
        <v>11749</v>
      </c>
      <c r="C3312" t="s">
        <v>11750</v>
      </c>
      <c r="D3312" t="s">
        <v>11751</v>
      </c>
      <c r="E3312" s="27">
        <v>41811</v>
      </c>
      <c r="F3312" t="s">
        <v>233</v>
      </c>
      <c r="G3312" s="27">
        <v>30371</v>
      </c>
      <c r="H3312">
        <v>33</v>
      </c>
      <c r="I3312" t="s">
        <v>244</v>
      </c>
      <c r="J3312" t="s">
        <v>245</v>
      </c>
      <c r="K3312">
        <v>0</v>
      </c>
      <c r="L3312">
        <v>1</v>
      </c>
      <c r="M3312">
        <v>0</v>
      </c>
      <c r="N3312">
        <v>0</v>
      </c>
      <c r="O3312">
        <v>1</v>
      </c>
      <c r="P3312">
        <v>-1</v>
      </c>
      <c r="Q3312" s="28">
        <v>41810.474305555559</v>
      </c>
      <c r="R3312" s="28">
        <v>41811.367361111108</v>
      </c>
      <c r="S3312" t="s">
        <v>11752</v>
      </c>
      <c r="T3312" s="27">
        <v>41810</v>
      </c>
      <c r="V3312">
        <v>1</v>
      </c>
      <c r="W3312" t="s">
        <v>32</v>
      </c>
      <c r="X3312" t="s">
        <v>1449</v>
      </c>
      <c r="Y3312">
        <v>0</v>
      </c>
      <c r="AB3312" t="s">
        <v>237</v>
      </c>
      <c r="AH3312">
        <v>0</v>
      </c>
      <c r="AN3312" t="s">
        <v>238</v>
      </c>
      <c r="AO3312">
        <v>1</v>
      </c>
      <c r="AP3312" t="s">
        <v>239</v>
      </c>
      <c r="AQ3312" s="27">
        <v>41811</v>
      </c>
      <c r="AR3312" t="s">
        <v>240</v>
      </c>
      <c r="AS3312">
        <v>1</v>
      </c>
      <c r="AT3312" t="s">
        <v>239</v>
      </c>
      <c r="AU3312" s="27">
        <v>41811</v>
      </c>
    </row>
    <row r="3313" spans="1:47" x14ac:dyDescent="0.2">
      <c r="A3313">
        <v>3312</v>
      </c>
      <c r="B3313" t="s">
        <v>11753</v>
      </c>
      <c r="C3313" t="s">
        <v>242</v>
      </c>
      <c r="D3313" t="s">
        <v>3163</v>
      </c>
      <c r="E3313" s="27">
        <v>41287</v>
      </c>
      <c r="F3313" t="s">
        <v>233</v>
      </c>
      <c r="G3313" s="27">
        <v>20080</v>
      </c>
      <c r="H3313">
        <v>61</v>
      </c>
      <c r="I3313" t="s">
        <v>234</v>
      </c>
      <c r="J3313" t="s">
        <v>245</v>
      </c>
      <c r="K3313">
        <v>0</v>
      </c>
      <c r="L3313">
        <v>1</v>
      </c>
      <c r="M3313">
        <v>0</v>
      </c>
      <c r="N3313">
        <v>0</v>
      </c>
      <c r="O3313">
        <v>1</v>
      </c>
      <c r="P3313">
        <v>-1</v>
      </c>
      <c r="Q3313" s="28">
        <v>41286.173611111109</v>
      </c>
      <c r="R3313" s="28">
        <v>41287.041666666664</v>
      </c>
      <c r="S3313" t="s">
        <v>11754</v>
      </c>
      <c r="T3313" s="27">
        <v>41286</v>
      </c>
      <c r="V3313">
        <v>1</v>
      </c>
      <c r="W3313" t="s">
        <v>36</v>
      </c>
      <c r="X3313" t="s">
        <v>780</v>
      </c>
      <c r="Y3313">
        <v>0</v>
      </c>
      <c r="AB3313" t="s">
        <v>237</v>
      </c>
      <c r="AH3313">
        <v>0</v>
      </c>
      <c r="AN3313" t="s">
        <v>238</v>
      </c>
      <c r="AO3313">
        <v>1</v>
      </c>
      <c r="AP3313" t="s">
        <v>239</v>
      </c>
      <c r="AQ3313" s="27">
        <v>41287</v>
      </c>
      <c r="AR3313" t="s">
        <v>240</v>
      </c>
      <c r="AS3313">
        <v>1</v>
      </c>
      <c r="AT3313" t="s">
        <v>239</v>
      </c>
      <c r="AU3313" s="27">
        <v>41287</v>
      </c>
    </row>
    <row r="3314" spans="1:47" x14ac:dyDescent="0.2">
      <c r="A3314">
        <v>3313</v>
      </c>
      <c r="B3314" t="s">
        <v>11755</v>
      </c>
      <c r="C3314" t="s">
        <v>11756</v>
      </c>
      <c r="D3314" t="s">
        <v>3033</v>
      </c>
      <c r="E3314" s="27">
        <v>41812</v>
      </c>
      <c r="F3314" t="s">
        <v>294</v>
      </c>
      <c r="G3314" s="27">
        <v>27066</v>
      </c>
      <c r="H3314">
        <v>42</v>
      </c>
      <c r="I3314" t="s">
        <v>244</v>
      </c>
      <c r="J3314" t="s">
        <v>245</v>
      </c>
      <c r="K3314">
        <v>0</v>
      </c>
      <c r="L3314">
        <v>5</v>
      </c>
      <c r="M3314">
        <v>0</v>
      </c>
      <c r="N3314">
        <v>0</v>
      </c>
      <c r="O3314">
        <v>11</v>
      </c>
      <c r="P3314">
        <v>-1</v>
      </c>
      <c r="Q3314" s="28">
        <v>41811.228472222225</v>
      </c>
      <c r="R3314" s="28">
        <v>41831.393055555556</v>
      </c>
      <c r="S3314" t="s">
        <v>11757</v>
      </c>
      <c r="T3314" s="27">
        <v>41811</v>
      </c>
      <c r="V3314">
        <v>1</v>
      </c>
      <c r="W3314" t="s">
        <v>32</v>
      </c>
      <c r="X3314" t="s">
        <v>983</v>
      </c>
      <c r="Y3314">
        <v>0</v>
      </c>
      <c r="AB3314" t="s">
        <v>237</v>
      </c>
      <c r="AH3314">
        <v>0</v>
      </c>
      <c r="AN3314" t="s">
        <v>238</v>
      </c>
      <c r="AO3314">
        <v>1</v>
      </c>
      <c r="AP3314" t="s">
        <v>239</v>
      </c>
      <c r="AQ3314" s="27">
        <v>41812</v>
      </c>
      <c r="AR3314" t="s">
        <v>240</v>
      </c>
      <c r="AS3314">
        <v>5</v>
      </c>
      <c r="AT3314" t="s">
        <v>246</v>
      </c>
      <c r="AU3314" s="27">
        <v>41812</v>
      </c>
    </row>
    <row r="3315" spans="1:47" x14ac:dyDescent="0.2">
      <c r="A3315">
        <v>3314</v>
      </c>
      <c r="B3315" t="s">
        <v>11758</v>
      </c>
      <c r="C3315" t="s">
        <v>242</v>
      </c>
      <c r="D3315" t="s">
        <v>11759</v>
      </c>
      <c r="E3315" s="27">
        <v>41522</v>
      </c>
      <c r="F3315" t="s">
        <v>233</v>
      </c>
      <c r="G3315" s="27">
        <v>31166</v>
      </c>
      <c r="H3315">
        <v>30</v>
      </c>
      <c r="I3315" t="s">
        <v>244</v>
      </c>
      <c r="J3315" t="s">
        <v>245</v>
      </c>
      <c r="K3315">
        <v>0</v>
      </c>
      <c r="L3315">
        <v>4</v>
      </c>
      <c r="M3315">
        <v>0</v>
      </c>
      <c r="N3315">
        <v>0</v>
      </c>
      <c r="O3315">
        <v>2</v>
      </c>
      <c r="P3315">
        <v>-1</v>
      </c>
      <c r="Q3315" s="28">
        <v>41521.337500000001</v>
      </c>
      <c r="R3315" s="28">
        <v>41522.331250000003</v>
      </c>
      <c r="S3315" t="s">
        <v>11760</v>
      </c>
      <c r="T3315" s="27">
        <v>41521</v>
      </c>
      <c r="V3315">
        <v>1</v>
      </c>
      <c r="W3315" t="s">
        <v>32</v>
      </c>
      <c r="X3315" t="s">
        <v>11761</v>
      </c>
      <c r="Y3315">
        <v>0</v>
      </c>
      <c r="AB3315" t="s">
        <v>237</v>
      </c>
      <c r="AH3315">
        <v>0</v>
      </c>
      <c r="AN3315" t="s">
        <v>238</v>
      </c>
      <c r="AO3315">
        <v>3</v>
      </c>
      <c r="AP3315" t="s">
        <v>239</v>
      </c>
      <c r="AQ3315" s="27">
        <v>41522</v>
      </c>
      <c r="AR3315" t="s">
        <v>240</v>
      </c>
      <c r="AS3315">
        <v>4</v>
      </c>
      <c r="AT3315" t="s">
        <v>239</v>
      </c>
      <c r="AU3315" s="27">
        <v>41522</v>
      </c>
    </row>
    <row r="3316" spans="1:47" x14ac:dyDescent="0.2">
      <c r="A3316">
        <v>3315</v>
      </c>
      <c r="B3316" t="s">
        <v>11762</v>
      </c>
      <c r="C3316" t="s">
        <v>803</v>
      </c>
      <c r="D3316" t="s">
        <v>11763</v>
      </c>
      <c r="E3316" s="27">
        <v>41552</v>
      </c>
      <c r="F3316" t="s">
        <v>233</v>
      </c>
      <c r="G3316" s="27">
        <v>19742</v>
      </c>
      <c r="H3316">
        <v>62</v>
      </c>
      <c r="I3316" t="s">
        <v>234</v>
      </c>
      <c r="J3316" t="s">
        <v>245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-1</v>
      </c>
      <c r="Q3316" s="28">
        <v>41551.150694444441</v>
      </c>
      <c r="R3316" s="28">
        <v>41553.193055555559</v>
      </c>
      <c r="S3316" t="s">
        <v>11764</v>
      </c>
      <c r="T3316" s="27">
        <v>41551</v>
      </c>
      <c r="V3316">
        <v>1</v>
      </c>
      <c r="W3316" t="s">
        <v>36</v>
      </c>
      <c r="X3316" t="s">
        <v>1265</v>
      </c>
      <c r="Y3316">
        <v>0</v>
      </c>
      <c r="AB3316" t="s">
        <v>237</v>
      </c>
      <c r="AH3316">
        <v>0</v>
      </c>
      <c r="AN3316" t="s">
        <v>238</v>
      </c>
      <c r="AO3316">
        <v>1</v>
      </c>
      <c r="AP3316" t="s">
        <v>239</v>
      </c>
      <c r="AQ3316" s="27">
        <v>41552</v>
      </c>
      <c r="AR3316" t="s">
        <v>240</v>
      </c>
      <c r="AS3316">
        <v>1</v>
      </c>
      <c r="AT3316" t="s">
        <v>239</v>
      </c>
      <c r="AU3316" s="27">
        <v>41552</v>
      </c>
    </row>
    <row r="3317" spans="1:47" x14ac:dyDescent="0.2">
      <c r="A3317">
        <v>3316</v>
      </c>
      <c r="B3317" t="s">
        <v>11765</v>
      </c>
      <c r="C3317" t="s">
        <v>1565</v>
      </c>
      <c r="D3317" t="s">
        <v>11766</v>
      </c>
      <c r="E3317" s="27">
        <v>41505</v>
      </c>
      <c r="F3317" t="s">
        <v>294</v>
      </c>
      <c r="G3317" s="27">
        <v>32321</v>
      </c>
      <c r="H3317">
        <v>27</v>
      </c>
      <c r="I3317" t="s">
        <v>244</v>
      </c>
      <c r="J3317" t="s">
        <v>245</v>
      </c>
      <c r="K3317">
        <v>0</v>
      </c>
      <c r="L3317">
        <v>8</v>
      </c>
      <c r="M3317">
        <v>0</v>
      </c>
      <c r="N3317">
        <v>0</v>
      </c>
      <c r="O3317">
        <v>4</v>
      </c>
      <c r="P3317">
        <v>8</v>
      </c>
      <c r="Q3317" s="28">
        <v>41513.511805555558</v>
      </c>
      <c r="R3317" s="28">
        <v>41568.1875</v>
      </c>
      <c r="S3317" t="s">
        <v>11767</v>
      </c>
      <c r="T3317" s="27">
        <v>41492</v>
      </c>
      <c r="V3317">
        <v>13</v>
      </c>
      <c r="W3317" t="s">
        <v>36</v>
      </c>
      <c r="X3317" t="s">
        <v>879</v>
      </c>
      <c r="Y3317">
        <v>1</v>
      </c>
      <c r="AA3317" t="s">
        <v>11768</v>
      </c>
      <c r="AB3317" t="s">
        <v>36</v>
      </c>
      <c r="AC3317">
        <v>1</v>
      </c>
      <c r="AD3317" s="27">
        <v>41512</v>
      </c>
      <c r="AE3317" t="s">
        <v>11769</v>
      </c>
      <c r="AF3317" s="27">
        <v>41513</v>
      </c>
      <c r="AG3317" s="27">
        <v>41568</v>
      </c>
      <c r="AH3317">
        <v>0</v>
      </c>
      <c r="AN3317" t="s">
        <v>238</v>
      </c>
      <c r="AO3317">
        <v>7</v>
      </c>
      <c r="AP3317" t="s">
        <v>246</v>
      </c>
      <c r="AQ3317" s="27">
        <v>41505</v>
      </c>
      <c r="AR3317" t="s">
        <v>240</v>
      </c>
      <c r="AS3317">
        <v>8</v>
      </c>
      <c r="AT3317" t="s">
        <v>269</v>
      </c>
      <c r="AU3317" s="27">
        <v>41505</v>
      </c>
    </row>
    <row r="3318" spans="1:47" x14ac:dyDescent="0.2">
      <c r="A3318">
        <v>3317</v>
      </c>
      <c r="B3318" t="s">
        <v>11770</v>
      </c>
      <c r="C3318" t="s">
        <v>7091</v>
      </c>
      <c r="D3318" t="s">
        <v>6324</v>
      </c>
      <c r="E3318" s="27">
        <v>41666</v>
      </c>
      <c r="F3318" t="s">
        <v>294</v>
      </c>
      <c r="G3318" s="27">
        <v>30787</v>
      </c>
      <c r="H3318">
        <v>32</v>
      </c>
      <c r="I3318" t="s">
        <v>244</v>
      </c>
      <c r="J3318" t="s">
        <v>245</v>
      </c>
      <c r="K3318">
        <v>0</v>
      </c>
      <c r="L3318">
        <v>9</v>
      </c>
      <c r="M3318">
        <v>0</v>
      </c>
      <c r="N3318">
        <v>0</v>
      </c>
      <c r="O3318">
        <v>18</v>
      </c>
      <c r="P3318">
        <v>-74</v>
      </c>
      <c r="Q3318" s="28">
        <v>41592.068749999999</v>
      </c>
      <c r="R3318" s="28">
        <v>41663.430555555555</v>
      </c>
      <c r="S3318" t="s">
        <v>11771</v>
      </c>
      <c r="T3318" s="27">
        <v>41592</v>
      </c>
      <c r="V3318">
        <v>74</v>
      </c>
      <c r="W3318" t="s">
        <v>32</v>
      </c>
      <c r="X3318" t="s">
        <v>359</v>
      </c>
      <c r="Y3318">
        <v>0</v>
      </c>
      <c r="AB3318" t="s">
        <v>237</v>
      </c>
      <c r="AH3318">
        <v>0</v>
      </c>
      <c r="AN3318" t="s">
        <v>238</v>
      </c>
      <c r="AO3318">
        <v>7</v>
      </c>
      <c r="AP3318" t="s">
        <v>246</v>
      </c>
      <c r="AQ3318" s="27">
        <v>41666</v>
      </c>
      <c r="AR3318" t="s">
        <v>240</v>
      </c>
      <c r="AS3318">
        <v>9</v>
      </c>
      <c r="AT3318" t="s">
        <v>269</v>
      </c>
      <c r="AU3318" s="27">
        <v>41666</v>
      </c>
    </row>
    <row r="3319" spans="1:47" x14ac:dyDescent="0.2">
      <c r="A3319">
        <v>3318</v>
      </c>
      <c r="B3319" t="s">
        <v>11772</v>
      </c>
      <c r="C3319" t="s">
        <v>1308</v>
      </c>
      <c r="D3319" t="s">
        <v>11773</v>
      </c>
      <c r="E3319" s="27">
        <v>41340</v>
      </c>
      <c r="F3319" t="s">
        <v>233</v>
      </c>
      <c r="G3319" s="27">
        <v>24898</v>
      </c>
      <c r="H3319">
        <v>48</v>
      </c>
      <c r="I3319" t="s">
        <v>234</v>
      </c>
      <c r="J3319" t="s">
        <v>245</v>
      </c>
      <c r="K3319">
        <v>0</v>
      </c>
      <c r="L3319">
        <v>6</v>
      </c>
      <c r="M3319">
        <v>0</v>
      </c>
      <c r="N3319">
        <v>0</v>
      </c>
      <c r="O3319">
        <v>9</v>
      </c>
      <c r="P3319">
        <v>-1</v>
      </c>
      <c r="Q3319" s="28">
        <v>41339.202777777777</v>
      </c>
      <c r="R3319" s="28">
        <v>41340.250694444447</v>
      </c>
      <c r="S3319" t="s">
        <v>11774</v>
      </c>
      <c r="T3319" s="27">
        <v>41339</v>
      </c>
      <c r="V3319">
        <v>1</v>
      </c>
      <c r="W3319" t="s">
        <v>32</v>
      </c>
      <c r="X3319" t="s">
        <v>343</v>
      </c>
      <c r="Y3319">
        <v>0</v>
      </c>
      <c r="AB3319" t="s">
        <v>237</v>
      </c>
      <c r="AH3319">
        <v>0</v>
      </c>
      <c r="AN3319" t="s">
        <v>238</v>
      </c>
      <c r="AO3319">
        <v>1</v>
      </c>
      <c r="AP3319" t="s">
        <v>239</v>
      </c>
      <c r="AQ3319" s="27">
        <v>41340</v>
      </c>
      <c r="AR3319" t="s">
        <v>240</v>
      </c>
      <c r="AS3319">
        <v>6</v>
      </c>
      <c r="AT3319" t="s">
        <v>246</v>
      </c>
      <c r="AU3319" s="27">
        <v>41340</v>
      </c>
    </row>
    <row r="3320" spans="1:47" x14ac:dyDescent="0.2">
      <c r="A3320">
        <v>3319</v>
      </c>
      <c r="B3320" t="s">
        <v>11775</v>
      </c>
      <c r="C3320" t="s">
        <v>4416</v>
      </c>
      <c r="D3320" t="s">
        <v>11776</v>
      </c>
      <c r="E3320" s="27">
        <v>41633</v>
      </c>
      <c r="F3320" t="s">
        <v>294</v>
      </c>
      <c r="G3320" s="27">
        <v>27541</v>
      </c>
      <c r="H3320">
        <v>40</v>
      </c>
      <c r="I3320" t="s">
        <v>244</v>
      </c>
      <c r="J3320" t="s">
        <v>245</v>
      </c>
      <c r="K3320">
        <v>0</v>
      </c>
      <c r="L3320">
        <v>2</v>
      </c>
      <c r="M3320">
        <v>0</v>
      </c>
      <c r="N3320">
        <v>0</v>
      </c>
      <c r="O3320">
        <v>0</v>
      </c>
      <c r="P3320">
        <v>-1</v>
      </c>
      <c r="Q3320" s="28">
        <v>41632.056944444441</v>
      </c>
      <c r="R3320" s="28">
        <v>41633.531944444447</v>
      </c>
      <c r="S3320" t="s">
        <v>11777</v>
      </c>
      <c r="T3320" s="27">
        <v>41632</v>
      </c>
      <c r="V3320">
        <v>1</v>
      </c>
      <c r="W3320" t="s">
        <v>32</v>
      </c>
      <c r="X3320" t="s">
        <v>261</v>
      </c>
      <c r="Y3320">
        <v>0</v>
      </c>
      <c r="AB3320" t="s">
        <v>237</v>
      </c>
      <c r="AH3320">
        <v>0</v>
      </c>
      <c r="AN3320" t="s">
        <v>238</v>
      </c>
      <c r="AO3320">
        <v>1</v>
      </c>
      <c r="AP3320" t="s">
        <v>239</v>
      </c>
      <c r="AQ3320" s="27">
        <v>41633</v>
      </c>
      <c r="AR3320" t="s">
        <v>240</v>
      </c>
      <c r="AS3320">
        <v>2</v>
      </c>
      <c r="AT3320" t="s">
        <v>239</v>
      </c>
      <c r="AU3320" s="27">
        <v>41633</v>
      </c>
    </row>
    <row r="3321" spans="1:47" x14ac:dyDescent="0.2">
      <c r="A3321">
        <v>3320</v>
      </c>
      <c r="B3321" t="s">
        <v>11778</v>
      </c>
      <c r="C3321" t="s">
        <v>2056</v>
      </c>
      <c r="D3321" t="s">
        <v>11412</v>
      </c>
      <c r="E3321" s="27">
        <v>41625</v>
      </c>
      <c r="F3321" t="s">
        <v>233</v>
      </c>
      <c r="G3321" s="27">
        <v>33448</v>
      </c>
      <c r="H3321">
        <v>24</v>
      </c>
      <c r="I3321" t="s">
        <v>259</v>
      </c>
      <c r="J3321" t="s">
        <v>245</v>
      </c>
      <c r="K3321">
        <v>0</v>
      </c>
      <c r="L3321">
        <v>4</v>
      </c>
      <c r="M3321">
        <v>0</v>
      </c>
      <c r="N3321">
        <v>0</v>
      </c>
      <c r="O3321">
        <v>0</v>
      </c>
      <c r="P3321">
        <v>-1</v>
      </c>
      <c r="Q3321" s="28">
        <v>41624.205555555556</v>
      </c>
      <c r="R3321" s="28">
        <v>41627.203472222223</v>
      </c>
      <c r="S3321" t="s">
        <v>11779</v>
      </c>
      <c r="T3321" s="27">
        <v>41624</v>
      </c>
      <c r="V3321">
        <v>1</v>
      </c>
      <c r="W3321" t="s">
        <v>32</v>
      </c>
      <c r="X3321" t="s">
        <v>390</v>
      </c>
      <c r="Y3321">
        <v>0</v>
      </c>
      <c r="AB3321" t="s">
        <v>237</v>
      </c>
      <c r="AH3321">
        <v>0</v>
      </c>
      <c r="AN3321" t="s">
        <v>238</v>
      </c>
      <c r="AO3321">
        <v>5</v>
      </c>
      <c r="AP3321" t="s">
        <v>246</v>
      </c>
      <c r="AQ3321" s="27">
        <v>41625</v>
      </c>
      <c r="AR3321" t="s">
        <v>240</v>
      </c>
      <c r="AS3321">
        <v>4</v>
      </c>
      <c r="AT3321" t="s">
        <v>239</v>
      </c>
      <c r="AU3321" s="27">
        <v>41625</v>
      </c>
    </row>
    <row r="3322" spans="1:47" x14ac:dyDescent="0.2">
      <c r="A3322">
        <v>3321</v>
      </c>
      <c r="B3322" t="s">
        <v>11780</v>
      </c>
      <c r="C3322" t="s">
        <v>11781</v>
      </c>
      <c r="D3322" t="s">
        <v>11782</v>
      </c>
      <c r="E3322" s="27">
        <v>41801</v>
      </c>
      <c r="F3322" t="s">
        <v>294</v>
      </c>
      <c r="G3322" s="27">
        <v>28449</v>
      </c>
      <c r="H3322">
        <v>38</v>
      </c>
      <c r="I3322" t="s">
        <v>244</v>
      </c>
      <c r="J3322" t="s">
        <v>353</v>
      </c>
      <c r="K3322">
        <v>0</v>
      </c>
      <c r="L3322">
        <v>1</v>
      </c>
      <c r="M3322">
        <v>0</v>
      </c>
      <c r="N3322">
        <v>0</v>
      </c>
      <c r="O3322">
        <v>1</v>
      </c>
      <c r="P3322">
        <v>-11</v>
      </c>
      <c r="Q3322" s="28">
        <v>41790.408333333333</v>
      </c>
      <c r="R3322" s="28">
        <v>41791.381249999999</v>
      </c>
      <c r="S3322" t="s">
        <v>11783</v>
      </c>
      <c r="T3322" s="27">
        <v>41790</v>
      </c>
      <c r="V3322">
        <v>11</v>
      </c>
      <c r="W3322" t="s">
        <v>32</v>
      </c>
      <c r="X3322" t="s">
        <v>847</v>
      </c>
      <c r="Y3322">
        <v>0</v>
      </c>
      <c r="AB3322" t="s">
        <v>237</v>
      </c>
      <c r="AH3322">
        <v>0</v>
      </c>
      <c r="AN3322" t="s">
        <v>238</v>
      </c>
      <c r="AO3322">
        <v>1</v>
      </c>
      <c r="AP3322" t="s">
        <v>239</v>
      </c>
      <c r="AQ3322" s="27">
        <v>41801</v>
      </c>
      <c r="AR3322" t="s">
        <v>240</v>
      </c>
      <c r="AS3322">
        <v>1</v>
      </c>
      <c r="AT3322" t="s">
        <v>239</v>
      </c>
      <c r="AU3322" s="27">
        <v>41801</v>
      </c>
    </row>
    <row r="3323" spans="1:47" x14ac:dyDescent="0.2">
      <c r="A3323">
        <v>3322</v>
      </c>
      <c r="B3323" t="s">
        <v>11784</v>
      </c>
      <c r="C3323" t="s">
        <v>11785</v>
      </c>
      <c r="D3323" t="s">
        <v>11786</v>
      </c>
      <c r="E3323" s="27">
        <v>41810</v>
      </c>
      <c r="F3323" t="s">
        <v>233</v>
      </c>
      <c r="G3323" s="27">
        <v>34374</v>
      </c>
      <c r="H3323">
        <v>22</v>
      </c>
      <c r="I3323" t="s">
        <v>259</v>
      </c>
      <c r="J3323" t="s">
        <v>250</v>
      </c>
      <c r="K3323">
        <v>0</v>
      </c>
      <c r="L3323">
        <v>4</v>
      </c>
      <c r="M3323">
        <v>0</v>
      </c>
      <c r="N3323">
        <v>0</v>
      </c>
      <c r="O3323">
        <v>0</v>
      </c>
      <c r="P3323">
        <v>-1</v>
      </c>
      <c r="Q3323" s="28">
        <v>41809.336805555555</v>
      </c>
      <c r="R3323" s="28">
        <v>41810.353472222225</v>
      </c>
      <c r="S3323" t="s">
        <v>11787</v>
      </c>
      <c r="T3323" s="27">
        <v>41809</v>
      </c>
      <c r="V3323">
        <v>1</v>
      </c>
      <c r="W3323" t="s">
        <v>32</v>
      </c>
      <c r="X3323" t="s">
        <v>359</v>
      </c>
      <c r="Y3323">
        <v>1</v>
      </c>
      <c r="AA3323" t="s">
        <v>11788</v>
      </c>
      <c r="AB3323" t="s">
        <v>36</v>
      </c>
      <c r="AD3323" s="27">
        <v>42023</v>
      </c>
      <c r="AE3323" t="s">
        <v>11789</v>
      </c>
      <c r="AH3323">
        <v>0</v>
      </c>
      <c r="AN3323" t="s">
        <v>238</v>
      </c>
      <c r="AO3323">
        <v>5</v>
      </c>
      <c r="AP3323" t="s">
        <v>246</v>
      </c>
      <c r="AQ3323" s="27">
        <v>41810</v>
      </c>
      <c r="AR3323" t="s">
        <v>240</v>
      </c>
      <c r="AS3323">
        <v>4</v>
      </c>
      <c r="AT3323" t="s">
        <v>239</v>
      </c>
      <c r="AU3323" s="27">
        <v>41810</v>
      </c>
    </row>
    <row r="3324" spans="1:47" x14ac:dyDescent="0.2">
      <c r="A3324">
        <v>3323</v>
      </c>
      <c r="B3324" t="s">
        <v>11790</v>
      </c>
      <c r="C3324" t="s">
        <v>11791</v>
      </c>
      <c r="D3324" t="s">
        <v>11792</v>
      </c>
      <c r="E3324" s="27">
        <v>41584</v>
      </c>
      <c r="F3324" t="s">
        <v>233</v>
      </c>
      <c r="G3324" s="27">
        <v>31474</v>
      </c>
      <c r="H3324">
        <v>30</v>
      </c>
      <c r="I3324" t="s">
        <v>244</v>
      </c>
      <c r="J3324" t="s">
        <v>250</v>
      </c>
      <c r="K3324">
        <v>0</v>
      </c>
      <c r="L3324">
        <v>8</v>
      </c>
      <c r="M3324">
        <v>0</v>
      </c>
      <c r="N3324">
        <v>0</v>
      </c>
      <c r="O3324">
        <v>4</v>
      </c>
      <c r="P3324">
        <v>-1</v>
      </c>
      <c r="Q3324" s="28">
        <v>41583.147916666669</v>
      </c>
      <c r="R3324" s="28">
        <v>41599.129861111112</v>
      </c>
      <c r="S3324" t="s">
        <v>11793</v>
      </c>
      <c r="T3324" s="27">
        <v>41583</v>
      </c>
      <c r="V3324">
        <v>1</v>
      </c>
      <c r="W3324" t="s">
        <v>36</v>
      </c>
      <c r="X3324" t="s">
        <v>279</v>
      </c>
      <c r="Y3324">
        <v>1</v>
      </c>
      <c r="AA3324" t="s">
        <v>11794</v>
      </c>
      <c r="AB3324" t="s">
        <v>36</v>
      </c>
      <c r="AD3324" s="27">
        <v>41736</v>
      </c>
      <c r="AE3324" t="s">
        <v>324</v>
      </c>
      <c r="AH3324">
        <v>0</v>
      </c>
      <c r="AN3324" t="s">
        <v>238</v>
      </c>
      <c r="AO3324">
        <v>8</v>
      </c>
      <c r="AP3324" t="s">
        <v>269</v>
      </c>
      <c r="AQ3324" s="27">
        <v>41584</v>
      </c>
      <c r="AR3324" t="s">
        <v>240</v>
      </c>
      <c r="AS3324">
        <v>8</v>
      </c>
      <c r="AT3324" t="s">
        <v>269</v>
      </c>
      <c r="AU3324" s="27">
        <v>41584</v>
      </c>
    </row>
    <row r="3325" spans="1:47" x14ac:dyDescent="0.2">
      <c r="A3325">
        <v>3324</v>
      </c>
      <c r="B3325" t="s">
        <v>11795</v>
      </c>
      <c r="C3325" t="s">
        <v>2056</v>
      </c>
      <c r="D3325" t="s">
        <v>7280</v>
      </c>
      <c r="E3325" s="27">
        <v>41317</v>
      </c>
      <c r="F3325" t="s">
        <v>233</v>
      </c>
      <c r="G3325" s="27">
        <v>19336</v>
      </c>
      <c r="H3325">
        <v>63</v>
      </c>
      <c r="I3325" t="s">
        <v>234</v>
      </c>
      <c r="J3325" t="s">
        <v>245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 s="28">
        <v>41317.078472222223</v>
      </c>
      <c r="R3325" s="28">
        <v>41317.333333333336</v>
      </c>
      <c r="S3325" t="s">
        <v>11796</v>
      </c>
      <c r="T3325" s="27">
        <v>41316</v>
      </c>
      <c r="V3325">
        <v>1</v>
      </c>
      <c r="W3325" t="s">
        <v>36</v>
      </c>
      <c r="X3325" t="s">
        <v>780</v>
      </c>
      <c r="Y3325">
        <v>0</v>
      </c>
      <c r="AB3325" t="s">
        <v>237</v>
      </c>
      <c r="AH3325">
        <v>0</v>
      </c>
      <c r="AN3325" t="s">
        <v>238</v>
      </c>
      <c r="AO3325">
        <v>1</v>
      </c>
      <c r="AP3325" t="s">
        <v>239</v>
      </c>
      <c r="AQ3325" s="27">
        <v>41317</v>
      </c>
      <c r="AR3325" t="s">
        <v>240</v>
      </c>
      <c r="AS3325">
        <v>1</v>
      </c>
      <c r="AT3325" t="s">
        <v>239</v>
      </c>
      <c r="AU3325" s="27">
        <v>41317</v>
      </c>
    </row>
    <row r="3326" spans="1:47" x14ac:dyDescent="0.2">
      <c r="A3326">
        <v>3325</v>
      </c>
      <c r="B3326" t="s">
        <v>11797</v>
      </c>
      <c r="C3326" t="s">
        <v>2920</v>
      </c>
      <c r="D3326" t="s">
        <v>11798</v>
      </c>
      <c r="E3326" s="27">
        <v>41407</v>
      </c>
      <c r="F3326" t="s">
        <v>233</v>
      </c>
      <c r="G3326" s="27">
        <v>25391</v>
      </c>
      <c r="H3326">
        <v>46</v>
      </c>
      <c r="I3326" t="s">
        <v>234</v>
      </c>
      <c r="J3326" t="s">
        <v>353</v>
      </c>
      <c r="K3326">
        <v>0</v>
      </c>
      <c r="L3326">
        <v>1</v>
      </c>
      <c r="M3326">
        <v>0</v>
      </c>
      <c r="N3326">
        <v>0</v>
      </c>
      <c r="O3326">
        <v>0</v>
      </c>
      <c r="S3326" t="s">
        <v>11799</v>
      </c>
      <c r="U3326" s="27">
        <v>41008</v>
      </c>
      <c r="V3326">
        <v>399</v>
      </c>
      <c r="W3326" t="s">
        <v>36</v>
      </c>
      <c r="X3326" t="s">
        <v>274</v>
      </c>
      <c r="Y3326">
        <v>0</v>
      </c>
      <c r="AB3326" t="s">
        <v>237</v>
      </c>
      <c r="AH3326">
        <v>0</v>
      </c>
      <c r="AN3326" t="s">
        <v>238</v>
      </c>
      <c r="AO3326">
        <v>1</v>
      </c>
      <c r="AP3326" t="s">
        <v>239</v>
      </c>
      <c r="AQ3326" s="27">
        <v>41407</v>
      </c>
      <c r="AR3326" t="s">
        <v>240</v>
      </c>
      <c r="AS3326">
        <v>1</v>
      </c>
      <c r="AT3326" t="s">
        <v>239</v>
      </c>
      <c r="AU3326" s="27">
        <v>41407</v>
      </c>
    </row>
    <row r="3327" spans="1:47" x14ac:dyDescent="0.2">
      <c r="A3327">
        <v>3326</v>
      </c>
      <c r="B3327" t="s">
        <v>11800</v>
      </c>
      <c r="C3327" t="s">
        <v>5320</v>
      </c>
      <c r="D3327" t="s">
        <v>9247</v>
      </c>
      <c r="E3327" s="27">
        <v>41277</v>
      </c>
      <c r="F3327" t="s">
        <v>233</v>
      </c>
      <c r="G3327" s="27">
        <v>30106</v>
      </c>
      <c r="H3327">
        <v>33</v>
      </c>
      <c r="I3327" t="s">
        <v>244</v>
      </c>
      <c r="J3327" t="s">
        <v>250</v>
      </c>
      <c r="K3327">
        <v>0</v>
      </c>
      <c r="L3327">
        <v>10</v>
      </c>
      <c r="M3327">
        <v>0</v>
      </c>
      <c r="N3327">
        <v>0</v>
      </c>
      <c r="O3327">
        <v>4</v>
      </c>
      <c r="P3327">
        <v>-1</v>
      </c>
      <c r="Q3327" s="28">
        <v>41276.286111111112</v>
      </c>
      <c r="R3327" s="28">
        <v>41277.38958333333</v>
      </c>
      <c r="S3327" t="s">
        <v>11801</v>
      </c>
      <c r="T3327" s="27">
        <v>41276</v>
      </c>
      <c r="V3327">
        <v>1</v>
      </c>
      <c r="W3327" t="s">
        <v>32</v>
      </c>
      <c r="X3327" t="s">
        <v>261</v>
      </c>
      <c r="Y3327">
        <v>0</v>
      </c>
      <c r="AB3327" t="s">
        <v>237</v>
      </c>
      <c r="AH3327">
        <v>0</v>
      </c>
      <c r="AN3327" t="s">
        <v>238</v>
      </c>
      <c r="AO3327">
        <v>9</v>
      </c>
      <c r="AP3327" t="s">
        <v>269</v>
      </c>
      <c r="AQ3327" s="27">
        <v>41277</v>
      </c>
      <c r="AR3327" t="s">
        <v>240</v>
      </c>
      <c r="AS3327">
        <v>10</v>
      </c>
      <c r="AT3327" t="s">
        <v>269</v>
      </c>
      <c r="AU3327" s="27">
        <v>41277</v>
      </c>
    </row>
    <row r="3328" spans="1:47" x14ac:dyDescent="0.2">
      <c r="A3328">
        <v>3327</v>
      </c>
      <c r="B3328" t="s">
        <v>11802</v>
      </c>
      <c r="C3328" t="s">
        <v>4645</v>
      </c>
      <c r="D3328" t="s">
        <v>7815</v>
      </c>
      <c r="E3328" s="27">
        <v>41827</v>
      </c>
      <c r="F3328" t="s">
        <v>233</v>
      </c>
      <c r="G3328" s="27">
        <v>31765</v>
      </c>
      <c r="H3328">
        <v>29</v>
      </c>
      <c r="I3328" t="s">
        <v>244</v>
      </c>
      <c r="J3328" t="s">
        <v>245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-1</v>
      </c>
      <c r="Q3328" s="28">
        <v>41826.337500000001</v>
      </c>
      <c r="R3328" s="28">
        <v>41827.333333333336</v>
      </c>
      <c r="S3328" t="s">
        <v>11803</v>
      </c>
      <c r="T3328" s="27">
        <v>41826</v>
      </c>
      <c r="V3328">
        <v>1</v>
      </c>
      <c r="W3328" t="s">
        <v>36</v>
      </c>
      <c r="X3328" t="s">
        <v>279</v>
      </c>
      <c r="Y3328">
        <v>0</v>
      </c>
      <c r="AB3328" t="s">
        <v>237</v>
      </c>
      <c r="AH3328">
        <v>0</v>
      </c>
      <c r="AN3328" t="s">
        <v>238</v>
      </c>
      <c r="AO3328">
        <v>2</v>
      </c>
      <c r="AP3328" t="s">
        <v>239</v>
      </c>
      <c r="AQ3328" s="27">
        <v>41827</v>
      </c>
      <c r="AR3328" t="s">
        <v>240</v>
      </c>
      <c r="AS3328">
        <v>1</v>
      </c>
      <c r="AT3328" t="s">
        <v>239</v>
      </c>
      <c r="AU3328" s="27">
        <v>41827</v>
      </c>
    </row>
    <row r="3329" spans="1:47" x14ac:dyDescent="0.2">
      <c r="A3329">
        <v>3328</v>
      </c>
      <c r="B3329" t="s">
        <v>11804</v>
      </c>
      <c r="C3329" t="s">
        <v>11805</v>
      </c>
      <c r="D3329" t="s">
        <v>1321</v>
      </c>
      <c r="E3329" s="27">
        <v>41297</v>
      </c>
      <c r="F3329" t="s">
        <v>294</v>
      </c>
      <c r="G3329" s="27">
        <v>34683</v>
      </c>
      <c r="H3329">
        <v>21</v>
      </c>
      <c r="I3329" t="s">
        <v>259</v>
      </c>
      <c r="J3329" t="s">
        <v>250</v>
      </c>
      <c r="K3329">
        <v>1</v>
      </c>
      <c r="L3329">
        <v>6</v>
      </c>
      <c r="M3329">
        <v>0</v>
      </c>
      <c r="N3329">
        <v>0</v>
      </c>
      <c r="O3329">
        <v>1</v>
      </c>
      <c r="P3329">
        <v>81</v>
      </c>
      <c r="Q3329" s="28">
        <v>41378.140972222223</v>
      </c>
      <c r="R3329" s="28">
        <v>41379.136111111111</v>
      </c>
      <c r="S3329" t="s">
        <v>11806</v>
      </c>
      <c r="T3329" s="27">
        <v>41218</v>
      </c>
      <c r="V3329">
        <v>79</v>
      </c>
      <c r="W3329" t="s">
        <v>32</v>
      </c>
      <c r="X3329" t="s">
        <v>2367</v>
      </c>
      <c r="Y3329">
        <v>1</v>
      </c>
      <c r="AA3329" t="s">
        <v>11807</v>
      </c>
      <c r="AB3329" t="s">
        <v>36</v>
      </c>
      <c r="AC3329">
        <v>0</v>
      </c>
      <c r="AD3329" s="27">
        <v>41378</v>
      </c>
      <c r="AE3329" t="s">
        <v>404</v>
      </c>
      <c r="AF3329" s="27">
        <v>41378</v>
      </c>
      <c r="AG3329" s="27">
        <v>41379</v>
      </c>
      <c r="AH3329">
        <v>1</v>
      </c>
      <c r="AJ3329" t="s">
        <v>11808</v>
      </c>
      <c r="AK3329" t="s">
        <v>312</v>
      </c>
      <c r="AL3329" s="27">
        <v>41740</v>
      </c>
      <c r="AM3329" t="s">
        <v>2149</v>
      </c>
      <c r="AN3329" t="s">
        <v>238</v>
      </c>
      <c r="AO3329">
        <v>6</v>
      </c>
      <c r="AP3329" t="s">
        <v>246</v>
      </c>
      <c r="AQ3329" s="27">
        <v>41297</v>
      </c>
      <c r="AR3329" t="s">
        <v>240</v>
      </c>
      <c r="AS3329">
        <v>6</v>
      </c>
      <c r="AT3329" t="s">
        <v>246</v>
      </c>
      <c r="AU3329" s="27">
        <v>41297</v>
      </c>
    </row>
    <row r="3330" spans="1:47" x14ac:dyDescent="0.2">
      <c r="A3330">
        <v>3329</v>
      </c>
      <c r="B3330" t="s">
        <v>11809</v>
      </c>
      <c r="C3330" t="s">
        <v>2466</v>
      </c>
      <c r="D3330" t="s">
        <v>11810</v>
      </c>
      <c r="E3330" s="27">
        <v>41554</v>
      </c>
      <c r="F3330" t="s">
        <v>233</v>
      </c>
      <c r="G3330" s="27">
        <v>26621</v>
      </c>
      <c r="H3330">
        <v>43</v>
      </c>
      <c r="I3330" t="s">
        <v>244</v>
      </c>
      <c r="J3330" t="s">
        <v>245</v>
      </c>
      <c r="K3330">
        <v>0</v>
      </c>
      <c r="L3330">
        <v>4</v>
      </c>
      <c r="M3330">
        <v>0</v>
      </c>
      <c r="N3330">
        <v>0</v>
      </c>
      <c r="O3330">
        <v>0</v>
      </c>
      <c r="P3330">
        <v>-5</v>
      </c>
      <c r="Q3330" s="28">
        <v>41549.245833333334</v>
      </c>
      <c r="R3330" s="28">
        <v>41550.324305555558</v>
      </c>
      <c r="S3330" t="s">
        <v>11811</v>
      </c>
      <c r="T3330" s="27">
        <v>41549</v>
      </c>
      <c r="V3330">
        <v>5</v>
      </c>
      <c r="W3330" t="s">
        <v>36</v>
      </c>
      <c r="X3330" t="s">
        <v>263</v>
      </c>
      <c r="Y3330">
        <v>1</v>
      </c>
      <c r="AA3330" t="s">
        <v>11812</v>
      </c>
      <c r="AB3330" t="s">
        <v>36</v>
      </c>
      <c r="AC3330">
        <v>0</v>
      </c>
      <c r="AD3330" s="27">
        <v>41585</v>
      </c>
      <c r="AE3330" t="s">
        <v>263</v>
      </c>
      <c r="AF3330" s="27">
        <v>41585</v>
      </c>
      <c r="AG3330" s="27">
        <v>41644</v>
      </c>
      <c r="AH3330">
        <v>0</v>
      </c>
      <c r="AN3330" t="s">
        <v>238</v>
      </c>
      <c r="AO3330">
        <v>1</v>
      </c>
      <c r="AP3330" t="s">
        <v>239</v>
      </c>
      <c r="AQ3330" s="27">
        <v>41554</v>
      </c>
      <c r="AR3330" t="s">
        <v>240</v>
      </c>
      <c r="AS3330">
        <v>4</v>
      </c>
      <c r="AT3330" t="s">
        <v>239</v>
      </c>
      <c r="AU3330" s="27">
        <v>41554</v>
      </c>
    </row>
    <row r="3331" spans="1:47" x14ac:dyDescent="0.2">
      <c r="A3331">
        <v>3330</v>
      </c>
      <c r="B3331" t="s">
        <v>11813</v>
      </c>
      <c r="C3331" t="s">
        <v>11814</v>
      </c>
      <c r="D3331" t="s">
        <v>1110</v>
      </c>
      <c r="E3331" s="27">
        <v>41807</v>
      </c>
      <c r="F3331" t="s">
        <v>233</v>
      </c>
      <c r="G3331" s="27">
        <v>34417</v>
      </c>
      <c r="H3331">
        <v>22</v>
      </c>
      <c r="I3331" t="s">
        <v>259</v>
      </c>
      <c r="J3331" t="s">
        <v>245</v>
      </c>
      <c r="K3331">
        <v>0</v>
      </c>
      <c r="L3331">
        <v>3</v>
      </c>
      <c r="M3331">
        <v>0</v>
      </c>
      <c r="N3331">
        <v>0</v>
      </c>
      <c r="O3331">
        <v>0</v>
      </c>
      <c r="P3331">
        <v>-1</v>
      </c>
      <c r="Q3331" s="28">
        <v>41806.460416666669</v>
      </c>
      <c r="R3331" s="28">
        <v>41807.42083333333</v>
      </c>
      <c r="S3331" t="s">
        <v>11815</v>
      </c>
      <c r="T3331" s="27">
        <v>41806</v>
      </c>
      <c r="V3331">
        <v>1</v>
      </c>
      <c r="W3331" t="s">
        <v>32</v>
      </c>
      <c r="X3331" t="s">
        <v>268</v>
      </c>
      <c r="Y3331">
        <v>0</v>
      </c>
      <c r="AB3331" t="s">
        <v>237</v>
      </c>
      <c r="AH3331">
        <v>0</v>
      </c>
      <c r="AN3331" t="s">
        <v>238</v>
      </c>
      <c r="AO3331">
        <v>5</v>
      </c>
      <c r="AP3331" t="s">
        <v>246</v>
      </c>
      <c r="AQ3331" s="27">
        <v>41807</v>
      </c>
      <c r="AR3331" t="s">
        <v>240</v>
      </c>
      <c r="AS3331">
        <v>3</v>
      </c>
      <c r="AT3331" t="s">
        <v>239</v>
      </c>
      <c r="AU3331" s="27">
        <v>41807</v>
      </c>
    </row>
    <row r="3332" spans="1:47" x14ac:dyDescent="0.2">
      <c r="A3332">
        <v>3331</v>
      </c>
      <c r="B3332" t="s">
        <v>11816</v>
      </c>
      <c r="C3332" t="s">
        <v>2670</v>
      </c>
      <c r="D3332" t="s">
        <v>4861</v>
      </c>
      <c r="E3332" s="27">
        <v>41286</v>
      </c>
      <c r="F3332" t="s">
        <v>233</v>
      </c>
      <c r="G3332" s="27">
        <v>32926</v>
      </c>
      <c r="H3332">
        <v>26</v>
      </c>
      <c r="I3332" t="s">
        <v>244</v>
      </c>
      <c r="J3332" t="s">
        <v>250</v>
      </c>
      <c r="K3332">
        <v>0</v>
      </c>
      <c r="L3332">
        <v>10</v>
      </c>
      <c r="M3332">
        <v>0</v>
      </c>
      <c r="N3332">
        <v>0</v>
      </c>
      <c r="O3332">
        <v>3</v>
      </c>
      <c r="P3332">
        <v>0</v>
      </c>
      <c r="Q3332" s="28">
        <v>41286.539583333331</v>
      </c>
      <c r="R3332" s="28">
        <v>41320.388194444444</v>
      </c>
      <c r="S3332" t="s">
        <v>11817</v>
      </c>
      <c r="T3332" s="27">
        <v>41285</v>
      </c>
      <c r="V3332">
        <v>1</v>
      </c>
      <c r="W3332" t="s">
        <v>32</v>
      </c>
      <c r="X3332" t="s">
        <v>453</v>
      </c>
      <c r="Y3332">
        <v>1</v>
      </c>
      <c r="AA3332" t="s">
        <v>11818</v>
      </c>
      <c r="AB3332" t="s">
        <v>36</v>
      </c>
      <c r="AD3332" s="27">
        <v>41970</v>
      </c>
      <c r="AE3332" t="s">
        <v>681</v>
      </c>
      <c r="AH3332">
        <v>0</v>
      </c>
      <c r="AN3332" t="s">
        <v>238</v>
      </c>
      <c r="AO3332">
        <v>10</v>
      </c>
      <c r="AP3332" t="s">
        <v>269</v>
      </c>
      <c r="AQ3332" s="27">
        <v>41286</v>
      </c>
      <c r="AR3332" t="s">
        <v>240</v>
      </c>
      <c r="AS3332">
        <v>10</v>
      </c>
      <c r="AT3332" t="s">
        <v>269</v>
      </c>
      <c r="AU3332" s="27">
        <v>41286</v>
      </c>
    </row>
    <row r="3333" spans="1:47" x14ac:dyDescent="0.2">
      <c r="A3333">
        <v>3332</v>
      </c>
      <c r="B3333" t="s">
        <v>11819</v>
      </c>
      <c r="C3333" t="s">
        <v>575</v>
      </c>
      <c r="D3333" t="s">
        <v>11820</v>
      </c>
      <c r="E3333" s="27">
        <v>41522</v>
      </c>
      <c r="F3333" t="s">
        <v>233</v>
      </c>
      <c r="G3333" s="27">
        <v>23688</v>
      </c>
      <c r="H3333">
        <v>51</v>
      </c>
      <c r="I3333" t="s">
        <v>234</v>
      </c>
      <c r="J3333" t="s">
        <v>250</v>
      </c>
      <c r="K3333">
        <v>0</v>
      </c>
      <c r="L3333">
        <v>1</v>
      </c>
      <c r="M3333">
        <v>0</v>
      </c>
      <c r="N3333">
        <v>0</v>
      </c>
      <c r="O3333">
        <v>1</v>
      </c>
      <c r="P3333">
        <v>-17</v>
      </c>
      <c r="Q3333" s="28">
        <v>41505.061111111114</v>
      </c>
      <c r="R3333" s="28">
        <v>41512.302083333336</v>
      </c>
      <c r="S3333" t="s">
        <v>11821</v>
      </c>
      <c r="T3333" s="27">
        <v>41505</v>
      </c>
      <c r="V3333">
        <v>17</v>
      </c>
      <c r="W3333" t="s">
        <v>32</v>
      </c>
      <c r="X3333" t="s">
        <v>2223</v>
      </c>
      <c r="Y3333">
        <v>0</v>
      </c>
      <c r="AB3333" t="s">
        <v>237</v>
      </c>
      <c r="AH3333">
        <v>0</v>
      </c>
      <c r="AN3333" t="s">
        <v>238</v>
      </c>
      <c r="AO3333">
        <v>1</v>
      </c>
      <c r="AP3333" t="s">
        <v>239</v>
      </c>
      <c r="AQ3333" s="27">
        <v>41522</v>
      </c>
      <c r="AR3333" t="s">
        <v>240</v>
      </c>
      <c r="AS3333">
        <v>1</v>
      </c>
      <c r="AT3333" t="s">
        <v>239</v>
      </c>
      <c r="AU3333" s="27">
        <v>41522</v>
      </c>
    </row>
    <row r="3334" spans="1:47" x14ac:dyDescent="0.2">
      <c r="A3334">
        <v>3333</v>
      </c>
      <c r="B3334" t="s">
        <v>11822</v>
      </c>
      <c r="C3334" t="s">
        <v>3619</v>
      </c>
      <c r="D3334" t="s">
        <v>11823</v>
      </c>
      <c r="E3334" s="27">
        <v>41312</v>
      </c>
      <c r="F3334" t="s">
        <v>233</v>
      </c>
      <c r="G3334" s="27">
        <v>28105</v>
      </c>
      <c r="H3334">
        <v>39</v>
      </c>
      <c r="I3334" t="s">
        <v>244</v>
      </c>
      <c r="J3334" t="s">
        <v>245</v>
      </c>
      <c r="K3334">
        <v>0</v>
      </c>
      <c r="L3334">
        <v>1</v>
      </c>
      <c r="M3334">
        <v>0</v>
      </c>
      <c r="N3334">
        <v>0</v>
      </c>
      <c r="O3334">
        <v>3</v>
      </c>
      <c r="P3334">
        <v>-1</v>
      </c>
      <c r="Q3334" s="28">
        <v>41311.331944444442</v>
      </c>
      <c r="R3334" s="28">
        <v>41312.43472222222</v>
      </c>
      <c r="S3334" t="s">
        <v>11824</v>
      </c>
      <c r="U3334" s="27">
        <v>41311</v>
      </c>
      <c r="V3334">
        <v>1</v>
      </c>
      <c r="W3334" t="s">
        <v>32</v>
      </c>
      <c r="X3334" t="s">
        <v>274</v>
      </c>
      <c r="Y3334">
        <v>1</v>
      </c>
      <c r="AA3334" t="s">
        <v>11825</v>
      </c>
      <c r="AB3334" t="s">
        <v>36</v>
      </c>
      <c r="AC3334">
        <v>0</v>
      </c>
      <c r="AD3334" s="27">
        <v>41985</v>
      </c>
      <c r="AE3334" t="s">
        <v>474</v>
      </c>
      <c r="AF3334" s="27">
        <v>41985</v>
      </c>
      <c r="AG3334" s="27">
        <v>42010</v>
      </c>
      <c r="AH3334">
        <v>1</v>
      </c>
      <c r="AJ3334" t="s">
        <v>11825</v>
      </c>
      <c r="AK3334" t="s">
        <v>462</v>
      </c>
      <c r="AL3334" s="27">
        <v>41985</v>
      </c>
      <c r="AM3334" t="s">
        <v>6480</v>
      </c>
      <c r="AN3334" t="s">
        <v>238</v>
      </c>
      <c r="AO3334">
        <v>1</v>
      </c>
      <c r="AP3334" t="s">
        <v>239</v>
      </c>
      <c r="AQ3334" s="27">
        <v>41312</v>
      </c>
      <c r="AR3334" t="s">
        <v>240</v>
      </c>
      <c r="AS3334">
        <v>1</v>
      </c>
      <c r="AT3334" t="s">
        <v>239</v>
      </c>
      <c r="AU3334" s="27">
        <v>41312</v>
      </c>
    </row>
    <row r="3335" spans="1:47" x14ac:dyDescent="0.2">
      <c r="A3335">
        <v>3334</v>
      </c>
      <c r="B3335" t="s">
        <v>11826</v>
      </c>
      <c r="C3335" t="s">
        <v>11827</v>
      </c>
      <c r="D3335" t="s">
        <v>11828</v>
      </c>
      <c r="E3335" s="27">
        <v>41544</v>
      </c>
      <c r="F3335" t="s">
        <v>233</v>
      </c>
      <c r="G3335" s="27">
        <v>14257</v>
      </c>
      <c r="H3335">
        <v>77</v>
      </c>
      <c r="I3335" t="s">
        <v>234</v>
      </c>
      <c r="J3335" t="s">
        <v>245</v>
      </c>
      <c r="K3335">
        <v>0</v>
      </c>
      <c r="L3335">
        <v>1</v>
      </c>
      <c r="M3335">
        <v>0</v>
      </c>
      <c r="N3335">
        <v>0</v>
      </c>
      <c r="O3335">
        <v>0</v>
      </c>
      <c r="W3335" t="s">
        <v>237</v>
      </c>
      <c r="Y3335">
        <v>-1</v>
      </c>
      <c r="AB3335" t="s">
        <v>237</v>
      </c>
      <c r="AH3335">
        <v>0</v>
      </c>
      <c r="AN3335" t="s">
        <v>238</v>
      </c>
      <c r="AO3335">
        <v>1</v>
      </c>
      <c r="AP3335" t="s">
        <v>239</v>
      </c>
      <c r="AQ3335" s="27">
        <v>41544</v>
      </c>
      <c r="AR3335" t="s">
        <v>240</v>
      </c>
      <c r="AS3335">
        <v>1</v>
      </c>
      <c r="AT3335" t="s">
        <v>239</v>
      </c>
      <c r="AU3335" s="27">
        <v>41544</v>
      </c>
    </row>
    <row r="3336" spans="1:47" x14ac:dyDescent="0.2">
      <c r="A3336">
        <v>3335</v>
      </c>
      <c r="B3336" t="s">
        <v>11829</v>
      </c>
      <c r="C3336" t="s">
        <v>11830</v>
      </c>
      <c r="D3336" t="s">
        <v>11831</v>
      </c>
      <c r="E3336" s="27">
        <v>41330</v>
      </c>
      <c r="F3336" t="s">
        <v>294</v>
      </c>
      <c r="G3336" s="27">
        <v>31376</v>
      </c>
      <c r="H3336">
        <v>30</v>
      </c>
      <c r="I3336" t="s">
        <v>244</v>
      </c>
      <c r="J3336" t="s">
        <v>353</v>
      </c>
      <c r="K3336">
        <v>0</v>
      </c>
      <c r="L3336">
        <v>3</v>
      </c>
      <c r="M3336">
        <v>0</v>
      </c>
      <c r="N3336">
        <v>0</v>
      </c>
      <c r="O3336">
        <v>0</v>
      </c>
      <c r="P3336">
        <v>-1</v>
      </c>
      <c r="Q3336" s="28">
        <v>41329.292361111111</v>
      </c>
      <c r="R3336" s="28">
        <v>41330.302777777775</v>
      </c>
      <c r="S3336" t="s">
        <v>11832</v>
      </c>
      <c r="T3336" s="27">
        <v>41329</v>
      </c>
      <c r="V3336">
        <v>1</v>
      </c>
      <c r="W3336" t="s">
        <v>36</v>
      </c>
      <c r="X3336" t="s">
        <v>279</v>
      </c>
      <c r="Y3336">
        <v>1</v>
      </c>
      <c r="AA3336" t="s">
        <v>11833</v>
      </c>
      <c r="AB3336" t="s">
        <v>36</v>
      </c>
      <c r="AC3336">
        <v>0</v>
      </c>
      <c r="AD3336" s="27">
        <v>41701</v>
      </c>
      <c r="AE3336" t="s">
        <v>263</v>
      </c>
      <c r="AF3336" s="27">
        <v>41701</v>
      </c>
      <c r="AG3336" s="27">
        <v>41701</v>
      </c>
      <c r="AH3336">
        <v>0</v>
      </c>
      <c r="AN3336" t="s">
        <v>238</v>
      </c>
      <c r="AO3336">
        <v>2</v>
      </c>
      <c r="AP3336" t="s">
        <v>239</v>
      </c>
      <c r="AQ3336" s="27">
        <v>41330</v>
      </c>
      <c r="AR3336" t="s">
        <v>240</v>
      </c>
      <c r="AS3336">
        <v>3</v>
      </c>
      <c r="AT3336" t="s">
        <v>239</v>
      </c>
      <c r="AU3336" s="27">
        <v>41330</v>
      </c>
    </row>
    <row r="3337" spans="1:47" x14ac:dyDescent="0.2">
      <c r="A3337">
        <v>3336</v>
      </c>
      <c r="B3337" t="s">
        <v>11834</v>
      </c>
      <c r="C3337" t="s">
        <v>11835</v>
      </c>
      <c r="D3337" t="s">
        <v>11836</v>
      </c>
      <c r="E3337" s="27">
        <v>41951</v>
      </c>
      <c r="F3337" t="s">
        <v>294</v>
      </c>
      <c r="G3337" s="27">
        <v>30320</v>
      </c>
      <c r="H3337">
        <v>33</v>
      </c>
      <c r="I3337" t="s">
        <v>244</v>
      </c>
      <c r="J3337" t="s">
        <v>250</v>
      </c>
      <c r="K3337">
        <v>0</v>
      </c>
      <c r="L3337">
        <v>3</v>
      </c>
      <c r="M3337">
        <v>0</v>
      </c>
      <c r="N3337">
        <v>0</v>
      </c>
      <c r="O3337">
        <v>0</v>
      </c>
      <c r="P3337">
        <v>0</v>
      </c>
      <c r="Q3337" s="28">
        <v>41951.09652777778</v>
      </c>
      <c r="R3337" s="28">
        <v>41952.079861111109</v>
      </c>
      <c r="S3337" t="s">
        <v>11837</v>
      </c>
      <c r="T3337" s="27">
        <v>41950</v>
      </c>
      <c r="V3337">
        <v>1</v>
      </c>
      <c r="W3337" t="s">
        <v>32</v>
      </c>
      <c r="X3337" t="s">
        <v>2668</v>
      </c>
      <c r="Y3337">
        <v>0</v>
      </c>
      <c r="AB3337" t="s">
        <v>237</v>
      </c>
      <c r="AH3337">
        <v>0</v>
      </c>
      <c r="AN3337" t="s">
        <v>238</v>
      </c>
      <c r="AO3337">
        <v>2</v>
      </c>
      <c r="AP3337" t="s">
        <v>239</v>
      </c>
      <c r="AQ3337" s="27">
        <v>41951</v>
      </c>
      <c r="AR3337" t="s">
        <v>240</v>
      </c>
      <c r="AS3337">
        <v>3</v>
      </c>
      <c r="AT3337" t="s">
        <v>239</v>
      </c>
      <c r="AU3337" s="27">
        <v>41951</v>
      </c>
    </row>
    <row r="3338" spans="1:47" x14ac:dyDescent="0.2">
      <c r="A3338">
        <v>3337</v>
      </c>
      <c r="B3338" t="s">
        <v>11838</v>
      </c>
      <c r="C3338" t="s">
        <v>11839</v>
      </c>
      <c r="D3338" t="s">
        <v>3303</v>
      </c>
      <c r="E3338" s="27">
        <v>41948</v>
      </c>
      <c r="F3338" t="s">
        <v>233</v>
      </c>
      <c r="G3338" s="27">
        <v>30676</v>
      </c>
      <c r="H3338">
        <v>32</v>
      </c>
      <c r="I3338" t="s">
        <v>244</v>
      </c>
      <c r="J3338" t="s">
        <v>250</v>
      </c>
      <c r="K3338">
        <v>0</v>
      </c>
      <c r="L3338">
        <v>8</v>
      </c>
      <c r="M3338">
        <v>0</v>
      </c>
      <c r="N3338">
        <v>0</v>
      </c>
      <c r="O3338">
        <v>14</v>
      </c>
      <c r="P3338">
        <v>-1</v>
      </c>
      <c r="Q3338" s="28">
        <v>41947.147916666669</v>
      </c>
      <c r="R3338" s="28">
        <v>41948.436805555553</v>
      </c>
      <c r="S3338" t="s">
        <v>11840</v>
      </c>
      <c r="T3338" s="27">
        <v>41947</v>
      </c>
      <c r="V3338">
        <v>1</v>
      </c>
      <c r="W3338" t="s">
        <v>32</v>
      </c>
      <c r="X3338" t="s">
        <v>348</v>
      </c>
      <c r="Y3338">
        <v>1</v>
      </c>
      <c r="AA3338" t="s">
        <v>11841</v>
      </c>
      <c r="AB3338" t="s">
        <v>36</v>
      </c>
      <c r="AD3338" s="27">
        <v>41970</v>
      </c>
      <c r="AE3338" t="s">
        <v>324</v>
      </c>
      <c r="AH3338">
        <v>0</v>
      </c>
      <c r="AN3338" t="s">
        <v>238</v>
      </c>
      <c r="AO3338">
        <v>2</v>
      </c>
      <c r="AP3338" t="s">
        <v>239</v>
      </c>
      <c r="AQ3338" s="27">
        <v>41948</v>
      </c>
      <c r="AR3338" t="s">
        <v>240</v>
      </c>
      <c r="AS3338">
        <v>8</v>
      </c>
      <c r="AT3338" t="s">
        <v>269</v>
      </c>
      <c r="AU3338" s="27">
        <v>41948</v>
      </c>
    </row>
    <row r="3339" spans="1:47" x14ac:dyDescent="0.2">
      <c r="A3339">
        <v>3338</v>
      </c>
      <c r="B3339" t="s">
        <v>11842</v>
      </c>
      <c r="C3339" t="s">
        <v>693</v>
      </c>
      <c r="D3339" t="s">
        <v>11843</v>
      </c>
      <c r="E3339" s="27">
        <v>41624</v>
      </c>
      <c r="F3339" t="s">
        <v>233</v>
      </c>
      <c r="G3339" s="27">
        <v>34341</v>
      </c>
      <c r="H3339">
        <v>22</v>
      </c>
      <c r="I3339" t="s">
        <v>259</v>
      </c>
      <c r="J3339" t="s">
        <v>250</v>
      </c>
      <c r="K3339">
        <v>0</v>
      </c>
      <c r="L3339">
        <v>6</v>
      </c>
      <c r="M3339">
        <v>0</v>
      </c>
      <c r="N3339">
        <v>0</v>
      </c>
      <c r="O3339">
        <v>0</v>
      </c>
      <c r="P3339">
        <v>-2</v>
      </c>
      <c r="Q3339" s="28">
        <v>41622.415277777778</v>
      </c>
      <c r="R3339" s="28">
        <v>41623.065972222219</v>
      </c>
      <c r="S3339" t="s">
        <v>11844</v>
      </c>
      <c r="T3339" s="27">
        <v>41622</v>
      </c>
      <c r="V3339">
        <v>2</v>
      </c>
      <c r="W3339" t="s">
        <v>36</v>
      </c>
      <c r="X3339" t="s">
        <v>404</v>
      </c>
      <c r="Y3339">
        <v>0</v>
      </c>
      <c r="AB3339" t="s">
        <v>237</v>
      </c>
      <c r="AH3339">
        <v>0</v>
      </c>
      <c r="AN3339" t="s">
        <v>238</v>
      </c>
      <c r="AO3339">
        <v>5</v>
      </c>
      <c r="AP3339" t="s">
        <v>246</v>
      </c>
      <c r="AQ3339" s="27">
        <v>41624</v>
      </c>
      <c r="AR3339" t="s">
        <v>240</v>
      </c>
      <c r="AS3339">
        <v>6</v>
      </c>
      <c r="AT3339" t="s">
        <v>246</v>
      </c>
      <c r="AU3339" s="27">
        <v>41624</v>
      </c>
    </row>
    <row r="3340" spans="1:47" x14ac:dyDescent="0.2">
      <c r="A3340">
        <v>3339</v>
      </c>
      <c r="B3340" t="s">
        <v>11845</v>
      </c>
      <c r="C3340" t="s">
        <v>637</v>
      </c>
      <c r="D3340" t="s">
        <v>11846</v>
      </c>
      <c r="E3340" s="27">
        <v>41327</v>
      </c>
      <c r="F3340" t="s">
        <v>233</v>
      </c>
      <c r="G3340" s="27">
        <v>20766</v>
      </c>
      <c r="H3340">
        <v>59</v>
      </c>
      <c r="I3340" t="s">
        <v>234</v>
      </c>
      <c r="J3340" t="s">
        <v>245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-1</v>
      </c>
      <c r="Q3340" s="28">
        <v>41326.490972222222</v>
      </c>
      <c r="R3340" s="28">
        <v>41327.061111111114</v>
      </c>
      <c r="S3340" t="s">
        <v>11847</v>
      </c>
      <c r="T3340" s="27">
        <v>41326</v>
      </c>
      <c r="V3340">
        <v>1</v>
      </c>
      <c r="W3340" t="s">
        <v>32</v>
      </c>
      <c r="X3340" t="s">
        <v>261</v>
      </c>
      <c r="Y3340">
        <v>0</v>
      </c>
      <c r="AB3340" t="s">
        <v>237</v>
      </c>
      <c r="AH3340">
        <v>0</v>
      </c>
      <c r="AN3340" t="s">
        <v>238</v>
      </c>
      <c r="AO3340">
        <v>1</v>
      </c>
      <c r="AP3340" t="s">
        <v>239</v>
      </c>
      <c r="AQ3340" s="27">
        <v>41327</v>
      </c>
      <c r="AR3340" t="s">
        <v>240</v>
      </c>
      <c r="AS3340">
        <v>1</v>
      </c>
      <c r="AT3340" t="s">
        <v>239</v>
      </c>
      <c r="AU3340" s="27">
        <v>41327</v>
      </c>
    </row>
    <row r="3341" spans="1:47" x14ac:dyDescent="0.2">
      <c r="A3341">
        <v>3340</v>
      </c>
      <c r="B3341" t="s">
        <v>11848</v>
      </c>
      <c r="C3341" t="s">
        <v>6309</v>
      </c>
      <c r="D3341" t="s">
        <v>3123</v>
      </c>
      <c r="E3341" s="27">
        <v>41730</v>
      </c>
      <c r="F3341" t="s">
        <v>233</v>
      </c>
      <c r="G3341" s="27">
        <v>28343</v>
      </c>
      <c r="H3341">
        <v>38</v>
      </c>
      <c r="I3341" t="s">
        <v>244</v>
      </c>
      <c r="J3341" t="s">
        <v>250</v>
      </c>
      <c r="K3341">
        <v>0</v>
      </c>
      <c r="L3341">
        <v>7</v>
      </c>
      <c r="M3341">
        <v>5</v>
      </c>
      <c r="N3341">
        <v>0</v>
      </c>
      <c r="O3341">
        <v>37</v>
      </c>
      <c r="P3341">
        <v>-1</v>
      </c>
      <c r="Q3341" s="28">
        <v>41729.359722222223</v>
      </c>
      <c r="R3341" s="28">
        <v>41760.222222222219</v>
      </c>
      <c r="S3341" t="s">
        <v>11849</v>
      </c>
      <c r="U3341" s="27">
        <v>41729</v>
      </c>
      <c r="V3341">
        <v>1</v>
      </c>
      <c r="W3341" t="s">
        <v>36</v>
      </c>
      <c r="X3341" t="s">
        <v>274</v>
      </c>
      <c r="Y3341">
        <v>1</v>
      </c>
      <c r="AA3341" t="s">
        <v>11850</v>
      </c>
      <c r="AB3341" t="s">
        <v>32</v>
      </c>
      <c r="AD3341" s="27">
        <v>41868</v>
      </c>
      <c r="AE3341" t="s">
        <v>2518</v>
      </c>
      <c r="AH3341">
        <v>1</v>
      </c>
      <c r="AJ3341" t="s">
        <v>11850</v>
      </c>
      <c r="AK3341" t="s">
        <v>255</v>
      </c>
      <c r="AL3341" s="27">
        <v>41868</v>
      </c>
      <c r="AM3341" t="s">
        <v>2518</v>
      </c>
      <c r="AN3341" t="s">
        <v>238</v>
      </c>
      <c r="AO3341">
        <v>2</v>
      </c>
      <c r="AP3341" t="s">
        <v>239</v>
      </c>
      <c r="AQ3341" s="27">
        <v>41730</v>
      </c>
      <c r="AR3341" t="s">
        <v>240</v>
      </c>
      <c r="AS3341">
        <v>7</v>
      </c>
      <c r="AT3341" t="s">
        <v>246</v>
      </c>
      <c r="AU3341" s="27">
        <v>41730</v>
      </c>
    </row>
    <row r="3342" spans="1:47" x14ac:dyDescent="0.2">
      <c r="A3342">
        <v>3341</v>
      </c>
      <c r="B3342" t="s">
        <v>11851</v>
      </c>
      <c r="C3342" t="s">
        <v>11852</v>
      </c>
      <c r="D3342" t="s">
        <v>11853</v>
      </c>
      <c r="E3342" s="27">
        <v>41409</v>
      </c>
      <c r="F3342" t="s">
        <v>233</v>
      </c>
      <c r="G3342" s="27">
        <v>33991</v>
      </c>
      <c r="H3342">
        <v>23</v>
      </c>
      <c r="I3342" t="s">
        <v>259</v>
      </c>
      <c r="J3342" t="s">
        <v>250</v>
      </c>
      <c r="K3342">
        <v>0</v>
      </c>
      <c r="L3342">
        <v>6</v>
      </c>
      <c r="M3342">
        <v>0</v>
      </c>
      <c r="N3342">
        <v>0</v>
      </c>
      <c r="O3342">
        <v>2</v>
      </c>
      <c r="P3342">
        <v>0</v>
      </c>
      <c r="Q3342" s="28">
        <v>41409.533333333333</v>
      </c>
      <c r="R3342" s="28">
        <v>41647.366666666669</v>
      </c>
      <c r="S3342" t="s">
        <v>11854</v>
      </c>
      <c r="U3342" s="27">
        <v>41408</v>
      </c>
      <c r="V3342">
        <v>1</v>
      </c>
      <c r="W3342" t="s">
        <v>32</v>
      </c>
      <c r="X3342" t="s">
        <v>274</v>
      </c>
      <c r="Y3342">
        <v>0</v>
      </c>
      <c r="AB3342" t="s">
        <v>237</v>
      </c>
      <c r="AH3342">
        <v>0</v>
      </c>
      <c r="AN3342" t="s">
        <v>238</v>
      </c>
      <c r="AO3342">
        <v>5</v>
      </c>
      <c r="AP3342" t="s">
        <v>246</v>
      </c>
      <c r="AQ3342" s="27">
        <v>41409</v>
      </c>
      <c r="AR3342" t="s">
        <v>240</v>
      </c>
      <c r="AS3342">
        <v>6</v>
      </c>
      <c r="AT3342" t="s">
        <v>246</v>
      </c>
      <c r="AU3342" s="27">
        <v>41409</v>
      </c>
    </row>
    <row r="3343" spans="1:47" x14ac:dyDescent="0.2">
      <c r="A3343">
        <v>3342</v>
      </c>
      <c r="B3343" t="s">
        <v>11855</v>
      </c>
      <c r="C3343" t="s">
        <v>11856</v>
      </c>
      <c r="D3343" t="s">
        <v>4071</v>
      </c>
      <c r="E3343" s="27">
        <v>41804</v>
      </c>
      <c r="F3343" t="s">
        <v>233</v>
      </c>
      <c r="G3343" s="27">
        <v>26902</v>
      </c>
      <c r="H3343">
        <v>42</v>
      </c>
      <c r="I3343" t="s">
        <v>244</v>
      </c>
      <c r="J3343" t="s">
        <v>250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 s="28">
        <v>41804.121527777781</v>
      </c>
      <c r="R3343" s="28">
        <v>41805.328472222223</v>
      </c>
      <c r="S3343" t="s">
        <v>11857</v>
      </c>
      <c r="T3343" s="27">
        <v>41804</v>
      </c>
      <c r="V3343">
        <v>0</v>
      </c>
      <c r="W3343" t="s">
        <v>36</v>
      </c>
      <c r="X3343" t="s">
        <v>279</v>
      </c>
      <c r="Y3343">
        <v>1</v>
      </c>
      <c r="AA3343" t="s">
        <v>11858</v>
      </c>
      <c r="AB3343" t="s">
        <v>36</v>
      </c>
      <c r="AD3343" s="27">
        <v>42449</v>
      </c>
      <c r="AH3343">
        <v>0</v>
      </c>
      <c r="AN3343" t="s">
        <v>238</v>
      </c>
      <c r="AO3343">
        <v>1</v>
      </c>
      <c r="AP3343" t="s">
        <v>239</v>
      </c>
      <c r="AQ3343" s="27">
        <v>41804</v>
      </c>
      <c r="AR3343" t="s">
        <v>240</v>
      </c>
      <c r="AS3343">
        <v>1</v>
      </c>
      <c r="AT3343" t="s">
        <v>239</v>
      </c>
      <c r="AU3343" s="27">
        <v>41804</v>
      </c>
    </row>
    <row r="3344" spans="1:47" x14ac:dyDescent="0.2">
      <c r="A3344">
        <v>3343</v>
      </c>
      <c r="B3344" t="s">
        <v>11859</v>
      </c>
      <c r="C3344" t="s">
        <v>2818</v>
      </c>
      <c r="D3344" t="s">
        <v>11860</v>
      </c>
      <c r="E3344" s="27">
        <v>41446</v>
      </c>
      <c r="F3344" t="s">
        <v>233</v>
      </c>
      <c r="G3344" s="27">
        <v>34810</v>
      </c>
      <c r="H3344">
        <v>20</v>
      </c>
      <c r="I3344" t="s">
        <v>259</v>
      </c>
      <c r="J3344" t="s">
        <v>250</v>
      </c>
      <c r="K3344">
        <v>1</v>
      </c>
      <c r="L3344">
        <v>3</v>
      </c>
      <c r="M3344">
        <v>0</v>
      </c>
      <c r="N3344">
        <v>0</v>
      </c>
      <c r="O3344">
        <v>1</v>
      </c>
      <c r="P3344">
        <v>-37</v>
      </c>
      <c r="Q3344" s="28">
        <v>41409.538194444445</v>
      </c>
      <c r="R3344" s="28">
        <v>41425.461111111108</v>
      </c>
      <c r="S3344" t="s">
        <v>11861</v>
      </c>
      <c r="U3344" s="27">
        <v>41409</v>
      </c>
      <c r="V3344">
        <v>37</v>
      </c>
      <c r="W3344" t="s">
        <v>32</v>
      </c>
      <c r="X3344" t="s">
        <v>274</v>
      </c>
      <c r="Y3344">
        <v>1</v>
      </c>
      <c r="AA3344" t="s">
        <v>11862</v>
      </c>
      <c r="AB3344" t="s">
        <v>32</v>
      </c>
      <c r="AC3344">
        <v>0</v>
      </c>
      <c r="AD3344" s="27">
        <v>41505</v>
      </c>
      <c r="AE3344" t="s">
        <v>867</v>
      </c>
      <c r="AF3344" s="27">
        <v>41505</v>
      </c>
      <c r="AG3344" s="27">
        <v>41648</v>
      </c>
      <c r="AH3344">
        <v>1</v>
      </c>
      <c r="AJ3344" t="s">
        <v>11862</v>
      </c>
      <c r="AK3344" t="s">
        <v>312</v>
      </c>
      <c r="AL3344" s="27">
        <v>41505</v>
      </c>
      <c r="AM3344" t="s">
        <v>867</v>
      </c>
      <c r="AN3344" t="s">
        <v>238</v>
      </c>
      <c r="AO3344">
        <v>7</v>
      </c>
      <c r="AP3344" t="s">
        <v>246</v>
      </c>
      <c r="AQ3344" s="27">
        <v>41446</v>
      </c>
      <c r="AR3344" t="s">
        <v>240</v>
      </c>
      <c r="AS3344">
        <v>3</v>
      </c>
      <c r="AT3344" t="s">
        <v>239</v>
      </c>
      <c r="AU3344" s="27">
        <v>41446</v>
      </c>
    </row>
    <row r="3345" spans="1:47" x14ac:dyDescent="0.2">
      <c r="A3345">
        <v>3344</v>
      </c>
      <c r="B3345" t="s">
        <v>11863</v>
      </c>
      <c r="C3345" t="s">
        <v>6541</v>
      </c>
      <c r="D3345" t="s">
        <v>1110</v>
      </c>
      <c r="E3345" s="27">
        <v>41365</v>
      </c>
      <c r="F3345" t="s">
        <v>233</v>
      </c>
      <c r="G3345" s="27">
        <v>28343</v>
      </c>
      <c r="H3345">
        <v>38</v>
      </c>
      <c r="I3345" t="s">
        <v>244</v>
      </c>
      <c r="J3345" t="s">
        <v>250</v>
      </c>
      <c r="K3345">
        <v>0</v>
      </c>
      <c r="L3345">
        <v>7</v>
      </c>
      <c r="M3345">
        <v>0</v>
      </c>
      <c r="N3345">
        <v>0</v>
      </c>
      <c r="O3345">
        <v>2</v>
      </c>
      <c r="P3345">
        <v>0</v>
      </c>
      <c r="Q3345" s="28">
        <v>41365.440972222219</v>
      </c>
      <c r="R3345" s="28">
        <v>41558.238888888889</v>
      </c>
      <c r="S3345" t="s">
        <v>11864</v>
      </c>
      <c r="T3345" s="27">
        <v>41365</v>
      </c>
      <c r="V3345">
        <v>0</v>
      </c>
      <c r="W3345" t="s">
        <v>32</v>
      </c>
      <c r="X3345" t="s">
        <v>806</v>
      </c>
      <c r="Y3345">
        <v>1</v>
      </c>
      <c r="AA3345" t="s">
        <v>11865</v>
      </c>
      <c r="AB3345" t="s">
        <v>32</v>
      </c>
      <c r="AC3345">
        <v>1</v>
      </c>
      <c r="AD3345" s="27">
        <v>41657</v>
      </c>
      <c r="AE3345" t="s">
        <v>2518</v>
      </c>
      <c r="AF3345" s="27">
        <v>41658</v>
      </c>
      <c r="AG3345" s="27">
        <v>41670</v>
      </c>
      <c r="AH3345">
        <v>1</v>
      </c>
      <c r="AJ3345" t="s">
        <v>11865</v>
      </c>
      <c r="AK3345" t="s">
        <v>255</v>
      </c>
      <c r="AL3345" s="27">
        <v>41657</v>
      </c>
      <c r="AM3345" t="s">
        <v>252</v>
      </c>
      <c r="AN3345" t="s">
        <v>238</v>
      </c>
      <c r="AO3345">
        <v>3</v>
      </c>
      <c r="AP3345" t="s">
        <v>239</v>
      </c>
      <c r="AQ3345" s="27">
        <v>41365</v>
      </c>
      <c r="AR3345" t="s">
        <v>240</v>
      </c>
      <c r="AS3345">
        <v>7</v>
      </c>
      <c r="AT3345" t="s">
        <v>246</v>
      </c>
      <c r="AU3345" s="27">
        <v>41365</v>
      </c>
    </row>
    <row r="3346" spans="1:47" x14ac:dyDescent="0.2">
      <c r="A3346">
        <v>3345</v>
      </c>
      <c r="B3346" t="s">
        <v>11866</v>
      </c>
      <c r="C3346" t="s">
        <v>6991</v>
      </c>
      <c r="D3346" t="s">
        <v>11867</v>
      </c>
      <c r="E3346" s="27">
        <v>41300</v>
      </c>
      <c r="F3346" t="s">
        <v>294</v>
      </c>
      <c r="G3346" s="27">
        <v>29995</v>
      </c>
      <c r="H3346">
        <v>34</v>
      </c>
      <c r="I3346" t="s">
        <v>244</v>
      </c>
      <c r="J3346" t="s">
        <v>245</v>
      </c>
      <c r="K3346">
        <v>0</v>
      </c>
      <c r="L3346">
        <v>3</v>
      </c>
      <c r="M3346">
        <v>0</v>
      </c>
      <c r="N3346">
        <v>0</v>
      </c>
      <c r="O3346">
        <v>2</v>
      </c>
      <c r="P3346">
        <v>-1</v>
      </c>
      <c r="Q3346" s="28">
        <v>41299.253472222219</v>
      </c>
      <c r="R3346" s="28">
        <v>41300.384027777778</v>
      </c>
      <c r="S3346" t="s">
        <v>11868</v>
      </c>
      <c r="T3346" s="27">
        <v>41299</v>
      </c>
      <c r="V3346">
        <v>1</v>
      </c>
      <c r="W3346" t="s">
        <v>32</v>
      </c>
      <c r="X3346" t="s">
        <v>268</v>
      </c>
      <c r="Y3346">
        <v>0</v>
      </c>
      <c r="AB3346" t="s">
        <v>237</v>
      </c>
      <c r="AH3346">
        <v>0</v>
      </c>
      <c r="AN3346" t="s">
        <v>238</v>
      </c>
      <c r="AO3346">
        <v>2</v>
      </c>
      <c r="AP3346" t="s">
        <v>239</v>
      </c>
      <c r="AQ3346" s="27">
        <v>41300</v>
      </c>
      <c r="AR3346" t="s">
        <v>240</v>
      </c>
      <c r="AS3346">
        <v>3</v>
      </c>
      <c r="AT3346" t="s">
        <v>239</v>
      </c>
      <c r="AU3346" s="27">
        <v>41300</v>
      </c>
    </row>
    <row r="3347" spans="1:47" x14ac:dyDescent="0.2">
      <c r="A3347">
        <v>3346</v>
      </c>
      <c r="B3347" t="s">
        <v>11869</v>
      </c>
      <c r="C3347" t="s">
        <v>2103</v>
      </c>
      <c r="D3347" t="s">
        <v>8106</v>
      </c>
      <c r="E3347" s="27">
        <v>41351</v>
      </c>
      <c r="F3347" t="s">
        <v>233</v>
      </c>
      <c r="G3347" s="27">
        <v>33687</v>
      </c>
      <c r="H3347">
        <v>24</v>
      </c>
      <c r="I3347" t="s">
        <v>259</v>
      </c>
      <c r="J3347" t="s">
        <v>250</v>
      </c>
      <c r="K3347">
        <v>0</v>
      </c>
      <c r="L3347">
        <v>8</v>
      </c>
      <c r="M3347">
        <v>0</v>
      </c>
      <c r="N3347">
        <v>1</v>
      </c>
      <c r="O3347">
        <v>4</v>
      </c>
      <c r="P3347">
        <v>-1</v>
      </c>
      <c r="Q3347" s="28">
        <v>41350.213888888888</v>
      </c>
      <c r="R3347" s="28">
        <v>41429.263194444444</v>
      </c>
      <c r="S3347" t="s">
        <v>11870</v>
      </c>
      <c r="T3347" s="27">
        <v>41350</v>
      </c>
      <c r="V3347">
        <v>1</v>
      </c>
      <c r="W3347" t="s">
        <v>32</v>
      </c>
      <c r="X3347" t="s">
        <v>359</v>
      </c>
      <c r="Y3347">
        <v>0</v>
      </c>
      <c r="AB3347" t="s">
        <v>237</v>
      </c>
      <c r="AH3347">
        <v>0</v>
      </c>
      <c r="AN3347" t="s">
        <v>238</v>
      </c>
      <c r="AO3347">
        <v>10</v>
      </c>
      <c r="AP3347" t="s">
        <v>269</v>
      </c>
      <c r="AQ3347" s="27">
        <v>41351</v>
      </c>
      <c r="AR3347" t="s">
        <v>240</v>
      </c>
      <c r="AS3347">
        <v>8</v>
      </c>
      <c r="AT3347" t="s">
        <v>269</v>
      </c>
      <c r="AU3347" s="27">
        <v>41351</v>
      </c>
    </row>
    <row r="3348" spans="1:47" x14ac:dyDescent="0.2">
      <c r="A3348">
        <v>3347</v>
      </c>
      <c r="B3348" t="s">
        <v>11871</v>
      </c>
      <c r="C3348" t="s">
        <v>11872</v>
      </c>
      <c r="D3348" t="s">
        <v>5133</v>
      </c>
      <c r="E3348" s="27">
        <v>41791</v>
      </c>
      <c r="F3348" t="s">
        <v>294</v>
      </c>
      <c r="G3348" s="27">
        <v>29159</v>
      </c>
      <c r="H3348">
        <v>36</v>
      </c>
      <c r="I3348" t="s">
        <v>244</v>
      </c>
      <c r="J3348" t="s">
        <v>250</v>
      </c>
      <c r="K3348">
        <v>0</v>
      </c>
      <c r="L3348">
        <v>3</v>
      </c>
      <c r="M3348">
        <v>0</v>
      </c>
      <c r="N3348">
        <v>0</v>
      </c>
      <c r="O3348">
        <v>7</v>
      </c>
      <c r="P3348">
        <v>-1</v>
      </c>
      <c r="Q3348" s="28">
        <v>41790.178472222222</v>
      </c>
      <c r="R3348" s="28">
        <v>41792.21597222222</v>
      </c>
      <c r="S3348" t="s">
        <v>11873</v>
      </c>
      <c r="T3348" s="27">
        <v>41790</v>
      </c>
      <c r="V3348">
        <v>1</v>
      </c>
      <c r="W3348" t="s">
        <v>32</v>
      </c>
      <c r="X3348" t="s">
        <v>1617</v>
      </c>
      <c r="Y3348">
        <v>1</v>
      </c>
      <c r="AA3348" t="s">
        <v>11874</v>
      </c>
      <c r="AB3348" t="s">
        <v>36</v>
      </c>
      <c r="AD3348" s="27">
        <v>42005</v>
      </c>
      <c r="AE3348" t="s">
        <v>10383</v>
      </c>
      <c r="AH3348">
        <v>0</v>
      </c>
      <c r="AN3348" t="s">
        <v>238</v>
      </c>
      <c r="AO3348">
        <v>3</v>
      </c>
      <c r="AP3348" t="s">
        <v>239</v>
      </c>
      <c r="AQ3348" s="27">
        <v>41791</v>
      </c>
      <c r="AR3348" t="s">
        <v>240</v>
      </c>
      <c r="AS3348">
        <v>3</v>
      </c>
      <c r="AT3348" t="s">
        <v>239</v>
      </c>
      <c r="AU3348" s="27">
        <v>41791</v>
      </c>
    </row>
    <row r="3349" spans="1:47" x14ac:dyDescent="0.2">
      <c r="A3349">
        <v>3348</v>
      </c>
      <c r="B3349" t="s">
        <v>11875</v>
      </c>
      <c r="C3349" t="s">
        <v>3285</v>
      </c>
      <c r="D3349" t="s">
        <v>4417</v>
      </c>
      <c r="E3349" s="27">
        <v>41551</v>
      </c>
      <c r="F3349" t="s">
        <v>233</v>
      </c>
      <c r="G3349" s="27">
        <v>29585</v>
      </c>
      <c r="H3349">
        <v>35</v>
      </c>
      <c r="I3349" t="s">
        <v>244</v>
      </c>
      <c r="J3349" t="s">
        <v>245</v>
      </c>
      <c r="K3349">
        <v>0</v>
      </c>
      <c r="L3349">
        <v>4</v>
      </c>
      <c r="M3349">
        <v>0</v>
      </c>
      <c r="N3349">
        <v>0</v>
      </c>
      <c r="O3349">
        <v>7</v>
      </c>
      <c r="P3349">
        <v>-86</v>
      </c>
      <c r="Q3349" s="28">
        <v>41465.269444444442</v>
      </c>
      <c r="R3349" s="28">
        <v>41541.277777777781</v>
      </c>
      <c r="S3349" t="s">
        <v>11876</v>
      </c>
      <c r="T3349" s="27">
        <v>41465</v>
      </c>
      <c r="V3349">
        <v>86</v>
      </c>
      <c r="W3349" t="s">
        <v>32</v>
      </c>
      <c r="X3349" t="s">
        <v>2157</v>
      </c>
      <c r="Y3349">
        <v>1</v>
      </c>
      <c r="AA3349" t="s">
        <v>11877</v>
      </c>
      <c r="AB3349" t="s">
        <v>36</v>
      </c>
      <c r="AD3349" s="27">
        <v>41813</v>
      </c>
      <c r="AE3349" t="s">
        <v>324</v>
      </c>
      <c r="AH3349">
        <v>0</v>
      </c>
      <c r="AN3349" t="s">
        <v>238</v>
      </c>
      <c r="AO3349">
        <v>3</v>
      </c>
      <c r="AP3349" t="s">
        <v>239</v>
      </c>
      <c r="AQ3349" s="27">
        <v>41551</v>
      </c>
      <c r="AR3349" t="s">
        <v>240</v>
      </c>
      <c r="AS3349">
        <v>4</v>
      </c>
      <c r="AT3349" t="s">
        <v>239</v>
      </c>
      <c r="AU3349" s="27">
        <v>41551</v>
      </c>
    </row>
    <row r="3350" spans="1:47" x14ac:dyDescent="0.2">
      <c r="A3350">
        <v>3349</v>
      </c>
      <c r="B3350" t="s">
        <v>11878</v>
      </c>
      <c r="C3350" t="s">
        <v>1082</v>
      </c>
      <c r="D3350" t="s">
        <v>400</v>
      </c>
      <c r="E3350" s="27">
        <v>41420</v>
      </c>
      <c r="F3350" t="s">
        <v>233</v>
      </c>
      <c r="G3350" s="27">
        <v>29259</v>
      </c>
      <c r="H3350">
        <v>36</v>
      </c>
      <c r="I3350" t="s">
        <v>244</v>
      </c>
      <c r="J3350" t="s">
        <v>250</v>
      </c>
      <c r="K3350">
        <v>0</v>
      </c>
      <c r="L3350">
        <v>3</v>
      </c>
      <c r="M3350">
        <v>0</v>
      </c>
      <c r="N3350">
        <v>0</v>
      </c>
      <c r="O3350">
        <v>0</v>
      </c>
      <c r="P3350">
        <v>-1</v>
      </c>
      <c r="Q3350" s="28">
        <v>41419.262499999997</v>
      </c>
      <c r="R3350" s="28">
        <v>41420.356944444444</v>
      </c>
      <c r="S3350" t="s">
        <v>11879</v>
      </c>
      <c r="T3350" s="27">
        <v>41419</v>
      </c>
      <c r="V3350">
        <v>1</v>
      </c>
      <c r="W3350" t="s">
        <v>36</v>
      </c>
      <c r="X3350" t="s">
        <v>279</v>
      </c>
      <c r="Y3350">
        <v>1</v>
      </c>
      <c r="AA3350" t="s">
        <v>11880</v>
      </c>
      <c r="AB3350" t="s">
        <v>36</v>
      </c>
      <c r="AD3350" s="27">
        <v>41862</v>
      </c>
      <c r="AE3350" t="s">
        <v>392</v>
      </c>
      <c r="AH3350">
        <v>0</v>
      </c>
      <c r="AN3350" t="s">
        <v>238</v>
      </c>
      <c r="AO3350">
        <v>1</v>
      </c>
      <c r="AP3350" t="s">
        <v>239</v>
      </c>
      <c r="AQ3350" s="27">
        <v>41420</v>
      </c>
      <c r="AR3350" t="s">
        <v>240</v>
      </c>
      <c r="AS3350">
        <v>3</v>
      </c>
      <c r="AT3350" t="s">
        <v>239</v>
      </c>
      <c r="AU3350" s="27">
        <v>41420</v>
      </c>
    </row>
    <row r="3351" spans="1:47" x14ac:dyDescent="0.2">
      <c r="A3351">
        <v>3350</v>
      </c>
      <c r="B3351" t="s">
        <v>11881</v>
      </c>
      <c r="C3351" t="s">
        <v>11882</v>
      </c>
      <c r="D3351" t="s">
        <v>11883</v>
      </c>
      <c r="E3351" s="27">
        <v>41583</v>
      </c>
      <c r="F3351" t="s">
        <v>233</v>
      </c>
      <c r="G3351" s="27">
        <v>30991</v>
      </c>
      <c r="H3351">
        <v>31</v>
      </c>
      <c r="I3351" t="s">
        <v>244</v>
      </c>
      <c r="J3351" t="s">
        <v>250</v>
      </c>
      <c r="K3351">
        <v>0</v>
      </c>
      <c r="L3351">
        <v>1</v>
      </c>
      <c r="M3351">
        <v>0</v>
      </c>
      <c r="N3351">
        <v>0</v>
      </c>
      <c r="O3351">
        <v>1</v>
      </c>
      <c r="P3351">
        <v>-14</v>
      </c>
      <c r="Q3351" s="28">
        <v>41569.490277777775</v>
      </c>
      <c r="R3351" s="28">
        <v>41583.472222222219</v>
      </c>
      <c r="S3351" t="s">
        <v>11884</v>
      </c>
      <c r="T3351" s="27">
        <v>41568</v>
      </c>
      <c r="V3351">
        <v>15</v>
      </c>
      <c r="W3351" t="s">
        <v>32</v>
      </c>
      <c r="X3351" t="s">
        <v>254</v>
      </c>
      <c r="Y3351">
        <v>0</v>
      </c>
      <c r="AB3351" t="s">
        <v>237</v>
      </c>
      <c r="AH3351">
        <v>0</v>
      </c>
      <c r="AN3351" t="s">
        <v>238</v>
      </c>
      <c r="AO3351">
        <v>2</v>
      </c>
      <c r="AP3351" t="s">
        <v>239</v>
      </c>
      <c r="AQ3351" s="27">
        <v>41583</v>
      </c>
      <c r="AR3351" t="s">
        <v>240</v>
      </c>
      <c r="AS3351">
        <v>1</v>
      </c>
      <c r="AT3351" t="s">
        <v>239</v>
      </c>
      <c r="AU3351" s="27">
        <v>41583</v>
      </c>
    </row>
    <row r="3352" spans="1:47" x14ac:dyDescent="0.2">
      <c r="A3352">
        <v>3351</v>
      </c>
      <c r="B3352" t="s">
        <v>11885</v>
      </c>
      <c r="C3352" t="s">
        <v>425</v>
      </c>
      <c r="D3352" t="s">
        <v>11886</v>
      </c>
      <c r="E3352" s="27">
        <v>41726</v>
      </c>
      <c r="F3352" t="s">
        <v>294</v>
      </c>
      <c r="G3352" s="27">
        <v>32214</v>
      </c>
      <c r="H3352">
        <v>28</v>
      </c>
      <c r="I3352" t="s">
        <v>244</v>
      </c>
      <c r="J3352" t="s">
        <v>250</v>
      </c>
      <c r="K3352">
        <v>0</v>
      </c>
      <c r="L3352">
        <v>4</v>
      </c>
      <c r="M3352">
        <v>0</v>
      </c>
      <c r="N3352">
        <v>0</v>
      </c>
      <c r="O3352">
        <v>3</v>
      </c>
      <c r="P3352">
        <v>-1</v>
      </c>
      <c r="Q3352" s="28">
        <v>41725.501388888886</v>
      </c>
      <c r="R3352" s="28">
        <v>41730.211111111108</v>
      </c>
      <c r="S3352" t="s">
        <v>11887</v>
      </c>
      <c r="U3352" s="27">
        <v>41725</v>
      </c>
      <c r="V3352">
        <v>1</v>
      </c>
      <c r="W3352" t="s">
        <v>32</v>
      </c>
      <c r="X3352" t="s">
        <v>274</v>
      </c>
      <c r="Y3352">
        <v>1</v>
      </c>
      <c r="AA3352" t="s">
        <v>11888</v>
      </c>
      <c r="AB3352" t="s">
        <v>32</v>
      </c>
      <c r="AD3352" s="27">
        <v>41829</v>
      </c>
      <c r="AE3352" t="s">
        <v>359</v>
      </c>
      <c r="AH3352">
        <v>0</v>
      </c>
      <c r="AN3352" t="s">
        <v>238</v>
      </c>
      <c r="AO3352">
        <v>4</v>
      </c>
      <c r="AP3352" t="s">
        <v>239</v>
      </c>
      <c r="AQ3352" s="27">
        <v>41726</v>
      </c>
      <c r="AR3352" t="s">
        <v>240</v>
      </c>
      <c r="AS3352">
        <v>4</v>
      </c>
      <c r="AT3352" t="s">
        <v>239</v>
      </c>
      <c r="AU3352" s="27">
        <v>41726</v>
      </c>
    </row>
    <row r="3353" spans="1:47" x14ac:dyDescent="0.2">
      <c r="A3353">
        <v>3352</v>
      </c>
      <c r="B3353" t="s">
        <v>11889</v>
      </c>
      <c r="C3353" t="s">
        <v>11890</v>
      </c>
      <c r="D3353" t="s">
        <v>7471</v>
      </c>
      <c r="E3353" s="27">
        <v>41899</v>
      </c>
      <c r="F3353" t="s">
        <v>294</v>
      </c>
      <c r="G3353" s="27">
        <v>29878</v>
      </c>
      <c r="H3353">
        <v>34</v>
      </c>
      <c r="I3353" t="s">
        <v>244</v>
      </c>
      <c r="J3353" t="s">
        <v>245</v>
      </c>
      <c r="K3353">
        <v>0</v>
      </c>
      <c r="L3353">
        <v>2</v>
      </c>
      <c r="M3353">
        <v>0</v>
      </c>
      <c r="N3353">
        <v>0</v>
      </c>
      <c r="O3353">
        <v>0</v>
      </c>
      <c r="P3353">
        <v>0</v>
      </c>
      <c r="Q3353" s="28">
        <v>41899.094444444447</v>
      </c>
      <c r="R3353" s="28">
        <v>41899.057638888888</v>
      </c>
      <c r="S3353" t="s">
        <v>11891</v>
      </c>
      <c r="T3353" s="27">
        <v>41899</v>
      </c>
      <c r="V3353">
        <v>0</v>
      </c>
      <c r="W3353" t="s">
        <v>32</v>
      </c>
      <c r="X3353" t="s">
        <v>300</v>
      </c>
      <c r="Y3353">
        <v>0</v>
      </c>
      <c r="AB3353" t="s">
        <v>237</v>
      </c>
      <c r="AH3353">
        <v>0</v>
      </c>
      <c r="AN3353" t="s">
        <v>238</v>
      </c>
      <c r="AO3353">
        <v>2</v>
      </c>
      <c r="AP3353" t="s">
        <v>239</v>
      </c>
      <c r="AQ3353" s="27">
        <v>41899</v>
      </c>
      <c r="AR3353" t="s">
        <v>240</v>
      </c>
      <c r="AS3353">
        <v>2</v>
      </c>
      <c r="AT3353" t="s">
        <v>239</v>
      </c>
      <c r="AU3353" s="27">
        <v>41899</v>
      </c>
    </row>
    <row r="3354" spans="1:47" x14ac:dyDescent="0.2">
      <c r="A3354">
        <v>3353</v>
      </c>
      <c r="B3354" t="s">
        <v>11892</v>
      </c>
      <c r="C3354" t="s">
        <v>3869</v>
      </c>
      <c r="D3354" t="s">
        <v>11893</v>
      </c>
      <c r="E3354" s="27">
        <v>41977</v>
      </c>
      <c r="F3354" t="s">
        <v>233</v>
      </c>
      <c r="G3354" s="27">
        <v>27384</v>
      </c>
      <c r="H3354">
        <v>41</v>
      </c>
      <c r="I3354" t="s">
        <v>244</v>
      </c>
      <c r="J3354" t="s">
        <v>250</v>
      </c>
      <c r="K3354">
        <v>0</v>
      </c>
      <c r="L3354">
        <v>6</v>
      </c>
      <c r="M3354">
        <v>0</v>
      </c>
      <c r="N3354">
        <v>0</v>
      </c>
      <c r="O3354">
        <v>0</v>
      </c>
      <c r="W3354" t="s">
        <v>237</v>
      </c>
      <c r="Y3354">
        <v>-1</v>
      </c>
      <c r="AB3354" t="s">
        <v>237</v>
      </c>
      <c r="AH3354">
        <v>0</v>
      </c>
      <c r="AN3354" t="s">
        <v>238</v>
      </c>
      <c r="AO3354">
        <v>1</v>
      </c>
      <c r="AP3354" t="s">
        <v>239</v>
      </c>
      <c r="AQ3354" s="27">
        <v>41977</v>
      </c>
      <c r="AR3354" t="s">
        <v>240</v>
      </c>
      <c r="AS3354">
        <v>6</v>
      </c>
      <c r="AT3354" t="s">
        <v>246</v>
      </c>
      <c r="AU3354" s="27">
        <v>41977</v>
      </c>
    </row>
    <row r="3355" spans="1:47" x14ac:dyDescent="0.2">
      <c r="A3355">
        <v>3354</v>
      </c>
      <c r="B3355" t="s">
        <v>11894</v>
      </c>
      <c r="C3355" t="s">
        <v>11895</v>
      </c>
      <c r="D3355" t="s">
        <v>4645</v>
      </c>
      <c r="E3355" s="27">
        <v>41523</v>
      </c>
      <c r="F3355" t="s">
        <v>233</v>
      </c>
      <c r="G3355" s="27">
        <v>31930</v>
      </c>
      <c r="H3355">
        <v>28</v>
      </c>
      <c r="I3355" t="s">
        <v>244</v>
      </c>
      <c r="J3355" t="s">
        <v>250</v>
      </c>
      <c r="K3355">
        <v>0</v>
      </c>
      <c r="L3355">
        <v>2</v>
      </c>
      <c r="M3355">
        <v>0</v>
      </c>
      <c r="N3355">
        <v>0</v>
      </c>
      <c r="O3355">
        <v>1</v>
      </c>
      <c r="P3355">
        <v>0</v>
      </c>
      <c r="Q3355" s="28">
        <v>41523.19027777778</v>
      </c>
      <c r="R3355" s="28">
        <v>41523.393750000003</v>
      </c>
      <c r="S3355" t="s">
        <v>11896</v>
      </c>
      <c r="T3355" s="27">
        <v>41523</v>
      </c>
      <c r="V3355">
        <v>0</v>
      </c>
      <c r="W3355" t="s">
        <v>32</v>
      </c>
      <c r="X3355" t="s">
        <v>337</v>
      </c>
      <c r="Y3355">
        <v>1</v>
      </c>
      <c r="AA3355" t="s">
        <v>11897</v>
      </c>
      <c r="AB3355" t="s">
        <v>36</v>
      </c>
      <c r="AD3355" s="27">
        <v>42073</v>
      </c>
      <c r="AE3355" t="s">
        <v>324</v>
      </c>
      <c r="AH3355">
        <v>0</v>
      </c>
      <c r="AN3355" t="s">
        <v>238</v>
      </c>
      <c r="AO3355">
        <v>2</v>
      </c>
      <c r="AP3355" t="s">
        <v>239</v>
      </c>
      <c r="AQ3355" s="27">
        <v>41523</v>
      </c>
      <c r="AR3355" t="s">
        <v>240</v>
      </c>
      <c r="AS3355">
        <v>2</v>
      </c>
      <c r="AT3355" t="s">
        <v>239</v>
      </c>
      <c r="AU3355" s="27">
        <v>41523</v>
      </c>
    </row>
    <row r="3356" spans="1:47" x14ac:dyDescent="0.2">
      <c r="A3356">
        <v>3355</v>
      </c>
      <c r="B3356" t="s">
        <v>11898</v>
      </c>
      <c r="C3356" t="s">
        <v>11899</v>
      </c>
      <c r="D3356" t="s">
        <v>11900</v>
      </c>
      <c r="E3356" s="27">
        <v>41761</v>
      </c>
      <c r="F3356" t="s">
        <v>294</v>
      </c>
      <c r="G3356" s="27">
        <v>29362</v>
      </c>
      <c r="H3356">
        <v>35</v>
      </c>
      <c r="I3356" t="s">
        <v>244</v>
      </c>
      <c r="J3356" t="s">
        <v>245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-1</v>
      </c>
      <c r="Q3356" s="28">
        <v>41760.501388888886</v>
      </c>
      <c r="R3356" s="28">
        <v>41760.397916666669</v>
      </c>
      <c r="S3356" t="s">
        <v>11901</v>
      </c>
      <c r="T3356" s="27">
        <v>41759</v>
      </c>
      <c r="V3356">
        <v>2</v>
      </c>
      <c r="W3356" t="s">
        <v>32</v>
      </c>
      <c r="X3356" t="s">
        <v>371</v>
      </c>
      <c r="Y3356">
        <v>0</v>
      </c>
      <c r="AB3356" t="s">
        <v>237</v>
      </c>
      <c r="AH3356">
        <v>0</v>
      </c>
      <c r="AN3356" t="s">
        <v>238</v>
      </c>
      <c r="AO3356">
        <v>1</v>
      </c>
      <c r="AP3356" t="s">
        <v>239</v>
      </c>
      <c r="AQ3356" s="27">
        <v>41761</v>
      </c>
      <c r="AR3356" t="s">
        <v>240</v>
      </c>
      <c r="AS3356">
        <v>1</v>
      </c>
      <c r="AT3356" t="s">
        <v>239</v>
      </c>
      <c r="AU3356" s="27">
        <v>41761</v>
      </c>
    </row>
    <row r="3357" spans="1:47" x14ac:dyDescent="0.2">
      <c r="A3357">
        <v>3356</v>
      </c>
      <c r="B3357" t="s">
        <v>11902</v>
      </c>
      <c r="C3357" t="s">
        <v>1863</v>
      </c>
      <c r="D3357" t="s">
        <v>11903</v>
      </c>
      <c r="E3357" s="27">
        <v>41656</v>
      </c>
      <c r="F3357" t="s">
        <v>233</v>
      </c>
      <c r="G3357" s="27">
        <v>20400</v>
      </c>
      <c r="H3357">
        <v>60</v>
      </c>
      <c r="I3357" t="s">
        <v>234</v>
      </c>
      <c r="J3357" t="s">
        <v>245</v>
      </c>
      <c r="K3357">
        <v>0</v>
      </c>
      <c r="L3357">
        <v>1</v>
      </c>
      <c r="M3357">
        <v>0</v>
      </c>
      <c r="N3357">
        <v>0</v>
      </c>
      <c r="O3357">
        <v>3</v>
      </c>
      <c r="P3357">
        <v>-120</v>
      </c>
      <c r="Q3357" s="28">
        <v>41536.191666666666</v>
      </c>
      <c r="R3357" s="28">
        <v>41656.522222222222</v>
      </c>
      <c r="S3357" t="s">
        <v>11904</v>
      </c>
      <c r="T3357" s="27">
        <v>41536</v>
      </c>
      <c r="V3357">
        <v>120</v>
      </c>
      <c r="W3357" t="s">
        <v>32</v>
      </c>
      <c r="X3357" t="s">
        <v>1207</v>
      </c>
      <c r="Y3357">
        <v>0</v>
      </c>
      <c r="AB3357" t="s">
        <v>237</v>
      </c>
      <c r="AH3357">
        <v>0</v>
      </c>
      <c r="AN3357" t="s">
        <v>238</v>
      </c>
      <c r="AO3357">
        <v>2</v>
      </c>
      <c r="AP3357" t="s">
        <v>239</v>
      </c>
      <c r="AQ3357" s="27">
        <v>41656</v>
      </c>
      <c r="AR3357" t="s">
        <v>240</v>
      </c>
      <c r="AS3357">
        <v>1</v>
      </c>
      <c r="AT3357" t="s">
        <v>239</v>
      </c>
      <c r="AU3357" s="27">
        <v>41656</v>
      </c>
    </row>
    <row r="3358" spans="1:47" x14ac:dyDescent="0.2">
      <c r="A3358">
        <v>3357</v>
      </c>
      <c r="B3358" t="s">
        <v>11905</v>
      </c>
      <c r="C3358" t="s">
        <v>957</v>
      </c>
      <c r="D3358" t="s">
        <v>11906</v>
      </c>
      <c r="E3358" s="27">
        <v>41727</v>
      </c>
      <c r="F3358" t="s">
        <v>233</v>
      </c>
      <c r="G3358" s="27">
        <v>26627</v>
      </c>
      <c r="H3358">
        <v>43</v>
      </c>
      <c r="I3358" t="s">
        <v>244</v>
      </c>
      <c r="J3358" t="s">
        <v>250</v>
      </c>
      <c r="K3358">
        <v>0</v>
      </c>
      <c r="L3358">
        <v>4</v>
      </c>
      <c r="M3358">
        <v>0</v>
      </c>
      <c r="N3358">
        <v>0</v>
      </c>
      <c r="O3358">
        <v>0</v>
      </c>
      <c r="P3358">
        <v>-1</v>
      </c>
      <c r="Q3358" s="28">
        <v>41726.384027777778</v>
      </c>
      <c r="R3358" s="28">
        <v>41727.42291666667</v>
      </c>
      <c r="S3358" t="s">
        <v>11907</v>
      </c>
      <c r="T3358" s="27">
        <v>41726</v>
      </c>
      <c r="V3358">
        <v>1</v>
      </c>
      <c r="W3358" t="s">
        <v>32</v>
      </c>
      <c r="X3358" t="s">
        <v>4142</v>
      </c>
      <c r="Y3358">
        <v>0</v>
      </c>
      <c r="AB3358" t="s">
        <v>237</v>
      </c>
      <c r="AH3358">
        <v>0</v>
      </c>
      <c r="AN3358" t="s">
        <v>238</v>
      </c>
      <c r="AO3358">
        <v>1</v>
      </c>
      <c r="AP3358" t="s">
        <v>239</v>
      </c>
      <c r="AQ3358" s="27">
        <v>41727</v>
      </c>
      <c r="AR3358" t="s">
        <v>240</v>
      </c>
      <c r="AS3358">
        <v>4</v>
      </c>
      <c r="AT3358" t="s">
        <v>239</v>
      </c>
      <c r="AU3358" s="27">
        <v>41727</v>
      </c>
    </row>
    <row r="3359" spans="1:47" x14ac:dyDescent="0.2">
      <c r="A3359">
        <v>3358</v>
      </c>
      <c r="B3359" t="s">
        <v>11908</v>
      </c>
      <c r="C3359" t="s">
        <v>4367</v>
      </c>
      <c r="D3359" t="s">
        <v>11909</v>
      </c>
      <c r="E3359" s="27">
        <v>41709</v>
      </c>
      <c r="F3359" t="s">
        <v>233</v>
      </c>
      <c r="G3359" s="27">
        <v>27805</v>
      </c>
      <c r="H3359">
        <v>40</v>
      </c>
      <c r="I3359" t="s">
        <v>244</v>
      </c>
      <c r="J3359" t="s">
        <v>250</v>
      </c>
      <c r="K3359">
        <v>0</v>
      </c>
      <c r="L3359">
        <v>1</v>
      </c>
      <c r="M3359">
        <v>0</v>
      </c>
      <c r="N3359">
        <v>0</v>
      </c>
      <c r="O3359">
        <v>1</v>
      </c>
      <c r="P3359">
        <v>-1</v>
      </c>
      <c r="Q3359" s="28">
        <v>41708.39166666667</v>
      </c>
      <c r="R3359" s="28">
        <v>41710.381249999999</v>
      </c>
      <c r="S3359" t="s">
        <v>11910</v>
      </c>
      <c r="U3359" s="27">
        <v>41708</v>
      </c>
      <c r="V3359">
        <v>1</v>
      </c>
      <c r="W3359" t="s">
        <v>32</v>
      </c>
      <c r="X3359" t="s">
        <v>274</v>
      </c>
      <c r="Y3359">
        <v>0</v>
      </c>
      <c r="AB3359" t="s">
        <v>237</v>
      </c>
      <c r="AH3359">
        <v>0</v>
      </c>
      <c r="AN3359" t="s">
        <v>238</v>
      </c>
      <c r="AO3359">
        <v>1</v>
      </c>
      <c r="AP3359" t="s">
        <v>239</v>
      </c>
      <c r="AQ3359" s="27">
        <v>41709</v>
      </c>
      <c r="AR3359" t="s">
        <v>240</v>
      </c>
      <c r="AS3359">
        <v>1</v>
      </c>
      <c r="AT3359" t="s">
        <v>239</v>
      </c>
      <c r="AU3359" s="27">
        <v>41709</v>
      </c>
    </row>
    <row r="3360" spans="1:47" x14ac:dyDescent="0.2">
      <c r="A3360">
        <v>3359</v>
      </c>
      <c r="B3360" t="s">
        <v>11911</v>
      </c>
      <c r="C3360" t="s">
        <v>9290</v>
      </c>
      <c r="D3360" t="s">
        <v>11912</v>
      </c>
      <c r="E3360" s="27">
        <v>41966</v>
      </c>
      <c r="F3360" t="s">
        <v>233</v>
      </c>
      <c r="G3360" s="27">
        <v>31098</v>
      </c>
      <c r="H3360">
        <v>31</v>
      </c>
      <c r="I3360" t="s">
        <v>244</v>
      </c>
      <c r="J3360" t="s">
        <v>250</v>
      </c>
      <c r="K3360">
        <v>0</v>
      </c>
      <c r="L3360">
        <v>9</v>
      </c>
      <c r="M3360">
        <v>2</v>
      </c>
      <c r="N3360">
        <v>0</v>
      </c>
      <c r="O3360">
        <v>15</v>
      </c>
      <c r="P3360">
        <v>-1</v>
      </c>
      <c r="Q3360" s="28">
        <v>41965.0625</v>
      </c>
      <c r="R3360" s="28">
        <v>41967.157638888886</v>
      </c>
      <c r="S3360" t="s">
        <v>11913</v>
      </c>
      <c r="T3360" s="27">
        <v>41965</v>
      </c>
      <c r="V3360">
        <v>1</v>
      </c>
      <c r="W3360" t="s">
        <v>32</v>
      </c>
      <c r="X3360" t="s">
        <v>261</v>
      </c>
      <c r="Y3360">
        <v>1</v>
      </c>
      <c r="AA3360" t="s">
        <v>11914</v>
      </c>
      <c r="AB3360" t="s">
        <v>32</v>
      </c>
      <c r="AC3360">
        <v>0</v>
      </c>
      <c r="AD3360" s="27">
        <v>42018</v>
      </c>
      <c r="AE3360" t="s">
        <v>261</v>
      </c>
      <c r="AF3360" s="27">
        <v>42018</v>
      </c>
      <c r="AG3360" s="27">
        <v>42019</v>
      </c>
      <c r="AH3360">
        <v>0</v>
      </c>
      <c r="AN3360" t="s">
        <v>238</v>
      </c>
      <c r="AO3360">
        <v>5</v>
      </c>
      <c r="AP3360" t="s">
        <v>246</v>
      </c>
      <c r="AQ3360" s="27">
        <v>41966</v>
      </c>
      <c r="AR3360" t="s">
        <v>240</v>
      </c>
      <c r="AS3360">
        <v>9</v>
      </c>
      <c r="AT3360" t="s">
        <v>269</v>
      </c>
      <c r="AU3360" s="27">
        <v>41966</v>
      </c>
    </row>
    <row r="3361" spans="1:47" x14ac:dyDescent="0.2">
      <c r="A3361">
        <v>3360</v>
      </c>
      <c r="B3361" t="s">
        <v>11915</v>
      </c>
      <c r="C3361" t="s">
        <v>1584</v>
      </c>
      <c r="D3361" t="s">
        <v>11916</v>
      </c>
      <c r="E3361" s="27">
        <v>41521</v>
      </c>
      <c r="F3361" t="s">
        <v>233</v>
      </c>
      <c r="G3361" s="27">
        <v>22669</v>
      </c>
      <c r="H3361">
        <v>54</v>
      </c>
      <c r="I3361" t="s">
        <v>234</v>
      </c>
      <c r="J3361" t="s">
        <v>250</v>
      </c>
      <c r="K3361">
        <v>0</v>
      </c>
      <c r="L3361">
        <v>7</v>
      </c>
      <c r="M3361">
        <v>0</v>
      </c>
      <c r="N3361">
        <v>0</v>
      </c>
      <c r="O3361">
        <v>6</v>
      </c>
      <c r="P3361">
        <v>-1</v>
      </c>
      <c r="Q3361" s="28">
        <v>41520.456944444442</v>
      </c>
      <c r="R3361" s="28">
        <v>41534.384027777778</v>
      </c>
      <c r="S3361" t="s">
        <v>11917</v>
      </c>
      <c r="T3361" s="27">
        <v>41520</v>
      </c>
      <c r="V3361">
        <v>1</v>
      </c>
      <c r="W3361" t="s">
        <v>32</v>
      </c>
      <c r="X3361" t="s">
        <v>261</v>
      </c>
      <c r="Y3361">
        <v>1</v>
      </c>
      <c r="AA3361" t="s">
        <v>11918</v>
      </c>
      <c r="AB3361" t="s">
        <v>32</v>
      </c>
      <c r="AC3361">
        <v>0</v>
      </c>
      <c r="AD3361" s="27">
        <v>41556</v>
      </c>
      <c r="AE3361" t="s">
        <v>261</v>
      </c>
      <c r="AF3361" s="27">
        <v>41556</v>
      </c>
      <c r="AG3361" s="27">
        <v>41570</v>
      </c>
      <c r="AH3361">
        <v>0</v>
      </c>
      <c r="AN3361" t="s">
        <v>238</v>
      </c>
      <c r="AO3361">
        <v>1</v>
      </c>
      <c r="AP3361" t="s">
        <v>239</v>
      </c>
      <c r="AQ3361" s="27">
        <v>41521</v>
      </c>
      <c r="AR3361" t="s">
        <v>240</v>
      </c>
      <c r="AS3361">
        <v>7</v>
      </c>
      <c r="AT3361" t="s">
        <v>246</v>
      </c>
      <c r="AU3361" s="27">
        <v>41521</v>
      </c>
    </row>
    <row r="3362" spans="1:47" x14ac:dyDescent="0.2">
      <c r="A3362">
        <v>3361</v>
      </c>
      <c r="B3362" t="s">
        <v>11919</v>
      </c>
      <c r="C3362" t="s">
        <v>11920</v>
      </c>
      <c r="D3362" t="s">
        <v>11921</v>
      </c>
      <c r="E3362" s="27">
        <v>41554</v>
      </c>
      <c r="F3362" t="s">
        <v>233</v>
      </c>
      <c r="G3362" s="27">
        <v>32855</v>
      </c>
      <c r="H3362">
        <v>26</v>
      </c>
      <c r="I3362" t="s">
        <v>244</v>
      </c>
      <c r="J3362" t="s">
        <v>250</v>
      </c>
      <c r="K3362">
        <v>0</v>
      </c>
      <c r="L3362">
        <v>6</v>
      </c>
      <c r="M3362">
        <v>0</v>
      </c>
      <c r="N3362">
        <v>0</v>
      </c>
      <c r="O3362">
        <v>1</v>
      </c>
      <c r="S3362" t="s">
        <v>11922</v>
      </c>
      <c r="U3362" s="27">
        <v>40930</v>
      </c>
      <c r="V3362">
        <v>624</v>
      </c>
      <c r="W3362" t="s">
        <v>32</v>
      </c>
      <c r="X3362" t="s">
        <v>274</v>
      </c>
      <c r="Y3362">
        <v>0</v>
      </c>
      <c r="AB3362" t="s">
        <v>237</v>
      </c>
      <c r="AH3362">
        <v>0</v>
      </c>
      <c r="AN3362" t="s">
        <v>238</v>
      </c>
      <c r="AO3362">
        <v>7</v>
      </c>
      <c r="AP3362" t="s">
        <v>246</v>
      </c>
      <c r="AQ3362" s="27">
        <v>41554</v>
      </c>
      <c r="AR3362" t="s">
        <v>240</v>
      </c>
      <c r="AS3362">
        <v>6</v>
      </c>
      <c r="AT3362" t="s">
        <v>246</v>
      </c>
      <c r="AU3362" s="27">
        <v>41554</v>
      </c>
    </row>
    <row r="3363" spans="1:47" x14ac:dyDescent="0.2">
      <c r="A3363">
        <v>3362</v>
      </c>
      <c r="B3363" t="s">
        <v>11923</v>
      </c>
      <c r="C3363" t="s">
        <v>1044</v>
      </c>
      <c r="D3363" t="s">
        <v>689</v>
      </c>
      <c r="E3363" s="27">
        <v>41745</v>
      </c>
      <c r="F3363" t="s">
        <v>233</v>
      </c>
      <c r="G3363" s="27">
        <v>33375</v>
      </c>
      <c r="H3363">
        <v>24</v>
      </c>
      <c r="I3363" t="s">
        <v>259</v>
      </c>
      <c r="J3363" t="s">
        <v>250</v>
      </c>
      <c r="K3363">
        <v>0</v>
      </c>
      <c r="L3363">
        <v>9</v>
      </c>
      <c r="M3363">
        <v>0</v>
      </c>
      <c r="N3363">
        <v>0</v>
      </c>
      <c r="O3363">
        <v>17</v>
      </c>
      <c r="P3363">
        <v>-1</v>
      </c>
      <c r="Q3363" s="28">
        <v>41744.406944444447</v>
      </c>
      <c r="R3363" s="28">
        <v>41874.451388888891</v>
      </c>
      <c r="S3363" t="s">
        <v>11924</v>
      </c>
      <c r="U3363" s="27">
        <v>41744</v>
      </c>
      <c r="V3363">
        <v>1</v>
      </c>
      <c r="W3363" t="s">
        <v>32</v>
      </c>
      <c r="X3363" t="s">
        <v>274</v>
      </c>
      <c r="Y3363">
        <v>1</v>
      </c>
      <c r="AA3363" t="s">
        <v>11925</v>
      </c>
      <c r="AB3363" t="s">
        <v>36</v>
      </c>
      <c r="AC3363">
        <v>0</v>
      </c>
      <c r="AD3363" s="27">
        <v>42118</v>
      </c>
      <c r="AE3363" t="s">
        <v>474</v>
      </c>
      <c r="AF3363" s="27">
        <v>42118</v>
      </c>
      <c r="AG3363" s="27">
        <v>42360</v>
      </c>
      <c r="AH3363">
        <v>0</v>
      </c>
      <c r="AN3363" t="s">
        <v>238</v>
      </c>
      <c r="AO3363">
        <v>9</v>
      </c>
      <c r="AP3363" t="s">
        <v>269</v>
      </c>
      <c r="AQ3363" s="27">
        <v>41745</v>
      </c>
      <c r="AR3363" t="s">
        <v>240</v>
      </c>
      <c r="AS3363">
        <v>9</v>
      </c>
      <c r="AT3363" t="s">
        <v>269</v>
      </c>
      <c r="AU3363" s="27">
        <v>41745</v>
      </c>
    </row>
    <row r="3364" spans="1:47" x14ac:dyDescent="0.2">
      <c r="A3364">
        <v>3363</v>
      </c>
      <c r="B3364" t="s">
        <v>11926</v>
      </c>
      <c r="C3364" t="s">
        <v>5465</v>
      </c>
      <c r="D3364" t="s">
        <v>11927</v>
      </c>
      <c r="E3364" s="27">
        <v>41682</v>
      </c>
      <c r="F3364" t="s">
        <v>233</v>
      </c>
      <c r="G3364" s="27">
        <v>27350</v>
      </c>
      <c r="H3364">
        <v>41</v>
      </c>
      <c r="I3364" t="s">
        <v>244</v>
      </c>
      <c r="J3364" t="s">
        <v>353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-3</v>
      </c>
      <c r="Q3364" s="28">
        <v>41679.209027777775</v>
      </c>
      <c r="R3364" s="28">
        <v>41680.361111111109</v>
      </c>
      <c r="S3364" t="s">
        <v>11928</v>
      </c>
      <c r="T3364" s="27">
        <v>41679</v>
      </c>
      <c r="V3364">
        <v>3</v>
      </c>
      <c r="W3364" t="s">
        <v>32</v>
      </c>
      <c r="X3364" t="s">
        <v>11929</v>
      </c>
      <c r="Y3364">
        <v>1</v>
      </c>
      <c r="AA3364" t="s">
        <v>11930</v>
      </c>
      <c r="AB3364" t="s">
        <v>36</v>
      </c>
      <c r="AC3364">
        <v>99</v>
      </c>
      <c r="AD3364" s="27">
        <v>41771</v>
      </c>
      <c r="AE3364" t="s">
        <v>392</v>
      </c>
      <c r="AF3364" s="27">
        <v>41870</v>
      </c>
      <c r="AG3364" s="27">
        <v>41870</v>
      </c>
      <c r="AH3364">
        <v>0</v>
      </c>
      <c r="AN3364" t="s">
        <v>238</v>
      </c>
      <c r="AO3364">
        <v>1</v>
      </c>
      <c r="AP3364" t="s">
        <v>239</v>
      </c>
      <c r="AQ3364" s="27">
        <v>41682</v>
      </c>
      <c r="AR3364" t="s">
        <v>240</v>
      </c>
      <c r="AS3364">
        <v>1</v>
      </c>
      <c r="AT3364" t="s">
        <v>239</v>
      </c>
      <c r="AU3364" s="27">
        <v>41682</v>
      </c>
    </row>
    <row r="3365" spans="1:47" x14ac:dyDescent="0.2">
      <c r="A3365">
        <v>3364</v>
      </c>
      <c r="B3365" t="s">
        <v>11931</v>
      </c>
      <c r="C3365" t="s">
        <v>803</v>
      </c>
      <c r="D3365" t="s">
        <v>11932</v>
      </c>
      <c r="E3365" s="27">
        <v>41844</v>
      </c>
      <c r="F3365" t="s">
        <v>233</v>
      </c>
      <c r="G3365" s="27">
        <v>34734</v>
      </c>
      <c r="H3365">
        <v>21</v>
      </c>
      <c r="I3365" t="s">
        <v>259</v>
      </c>
      <c r="J3365" t="s">
        <v>353</v>
      </c>
      <c r="K3365">
        <v>0</v>
      </c>
      <c r="L3365">
        <v>3</v>
      </c>
      <c r="M3365">
        <v>0</v>
      </c>
      <c r="N3365">
        <v>0</v>
      </c>
      <c r="O3365">
        <v>1</v>
      </c>
      <c r="P3365">
        <v>-48</v>
      </c>
      <c r="Q3365" s="28">
        <v>41796.51666666667</v>
      </c>
      <c r="R3365" s="28">
        <v>41832.09097222222</v>
      </c>
      <c r="S3365" t="s">
        <v>11933</v>
      </c>
      <c r="U3365" s="27">
        <v>41795</v>
      </c>
      <c r="V3365">
        <v>49</v>
      </c>
      <c r="W3365" t="s">
        <v>32</v>
      </c>
      <c r="X3365" t="s">
        <v>274</v>
      </c>
      <c r="Y3365">
        <v>0</v>
      </c>
      <c r="AB3365" t="s">
        <v>237</v>
      </c>
      <c r="AH3365">
        <v>0</v>
      </c>
      <c r="AN3365" t="s">
        <v>238</v>
      </c>
      <c r="AO3365">
        <v>6</v>
      </c>
      <c r="AP3365" t="s">
        <v>246</v>
      </c>
      <c r="AQ3365" s="27">
        <v>41844</v>
      </c>
      <c r="AR3365" t="s">
        <v>240</v>
      </c>
      <c r="AS3365">
        <v>3</v>
      </c>
      <c r="AT3365" t="s">
        <v>239</v>
      </c>
      <c r="AU3365" s="27">
        <v>41844</v>
      </c>
    </row>
    <row r="3366" spans="1:47" x14ac:dyDescent="0.2">
      <c r="A3366">
        <v>3365</v>
      </c>
      <c r="B3366" t="s">
        <v>11934</v>
      </c>
      <c r="C3366" t="s">
        <v>6334</v>
      </c>
      <c r="D3366" t="s">
        <v>9648</v>
      </c>
      <c r="E3366" s="27">
        <v>41871</v>
      </c>
      <c r="F3366" t="s">
        <v>233</v>
      </c>
      <c r="G3366" s="27">
        <v>31148</v>
      </c>
      <c r="H3366">
        <v>31</v>
      </c>
      <c r="I3366" t="s">
        <v>244</v>
      </c>
      <c r="J3366" t="s">
        <v>245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-2</v>
      </c>
      <c r="Q3366" s="28">
        <v>41869.42083333333</v>
      </c>
      <c r="R3366" s="28">
        <v>41871.46875</v>
      </c>
      <c r="S3366" t="s">
        <v>11935</v>
      </c>
      <c r="U3366" s="27">
        <v>41869</v>
      </c>
      <c r="V3366">
        <v>2</v>
      </c>
      <c r="W3366" t="s">
        <v>32</v>
      </c>
      <c r="X3366" t="s">
        <v>274</v>
      </c>
      <c r="Y3366">
        <v>0</v>
      </c>
      <c r="AB3366" t="s">
        <v>237</v>
      </c>
      <c r="AH3366">
        <v>0</v>
      </c>
      <c r="AN3366" t="s">
        <v>238</v>
      </c>
      <c r="AO3366">
        <v>1</v>
      </c>
      <c r="AP3366" t="s">
        <v>239</v>
      </c>
      <c r="AQ3366" s="27">
        <v>41871</v>
      </c>
      <c r="AR3366" t="s">
        <v>240</v>
      </c>
      <c r="AS3366">
        <v>1</v>
      </c>
      <c r="AT3366" t="s">
        <v>239</v>
      </c>
      <c r="AU3366" s="27">
        <v>41871</v>
      </c>
    </row>
    <row r="3367" spans="1:47" x14ac:dyDescent="0.2">
      <c r="A3367">
        <v>3366</v>
      </c>
      <c r="B3367" t="s">
        <v>11936</v>
      </c>
      <c r="C3367" t="s">
        <v>11937</v>
      </c>
      <c r="D3367" t="s">
        <v>381</v>
      </c>
      <c r="E3367" s="27">
        <v>41863</v>
      </c>
      <c r="F3367" t="s">
        <v>294</v>
      </c>
      <c r="G3367" s="27">
        <v>29874</v>
      </c>
      <c r="H3367">
        <v>34</v>
      </c>
      <c r="I3367" t="s">
        <v>244</v>
      </c>
      <c r="J3367" t="s">
        <v>250</v>
      </c>
      <c r="K3367">
        <v>0</v>
      </c>
      <c r="L3367">
        <v>8</v>
      </c>
      <c r="M3367">
        <v>0</v>
      </c>
      <c r="N3367">
        <v>0</v>
      </c>
      <c r="O3367">
        <v>0</v>
      </c>
      <c r="P3367">
        <v>-1</v>
      </c>
      <c r="Q3367" s="28">
        <v>41862.088194444441</v>
      </c>
      <c r="R3367" s="28">
        <v>41863.38958333333</v>
      </c>
      <c r="S3367" t="s">
        <v>11938</v>
      </c>
      <c r="T3367" s="27">
        <v>41862</v>
      </c>
      <c r="V3367">
        <v>1</v>
      </c>
      <c r="W3367" t="s">
        <v>36</v>
      </c>
      <c r="X3367" t="s">
        <v>279</v>
      </c>
      <c r="Y3367">
        <v>0</v>
      </c>
      <c r="AB3367" t="s">
        <v>237</v>
      </c>
      <c r="AH3367">
        <v>0</v>
      </c>
      <c r="AN3367" t="s">
        <v>238</v>
      </c>
      <c r="AO3367">
        <v>6</v>
      </c>
      <c r="AP3367" t="s">
        <v>246</v>
      </c>
      <c r="AQ3367" s="27">
        <v>41863</v>
      </c>
      <c r="AR3367" t="s">
        <v>240</v>
      </c>
      <c r="AS3367">
        <v>8</v>
      </c>
      <c r="AT3367" t="s">
        <v>269</v>
      </c>
      <c r="AU3367" s="27">
        <v>41863</v>
      </c>
    </row>
    <row r="3368" spans="1:47" x14ac:dyDescent="0.2">
      <c r="A3368">
        <v>3367</v>
      </c>
      <c r="B3368" t="s">
        <v>11939</v>
      </c>
      <c r="C3368" t="s">
        <v>4416</v>
      </c>
      <c r="D3368" t="s">
        <v>741</v>
      </c>
      <c r="E3368" s="27">
        <v>41931</v>
      </c>
      <c r="F3368" t="s">
        <v>294</v>
      </c>
      <c r="G3368" s="27">
        <v>33505</v>
      </c>
      <c r="H3368">
        <v>24</v>
      </c>
      <c r="I3368" t="s">
        <v>259</v>
      </c>
      <c r="J3368" t="s">
        <v>245</v>
      </c>
      <c r="K3368">
        <v>0</v>
      </c>
      <c r="L3368">
        <v>4</v>
      </c>
      <c r="M3368">
        <v>0</v>
      </c>
      <c r="N3368">
        <v>0</v>
      </c>
      <c r="O3368">
        <v>0</v>
      </c>
      <c r="P3368">
        <v>-1</v>
      </c>
      <c r="Q3368" s="28">
        <v>41930.249305555553</v>
      </c>
      <c r="R3368" s="28">
        <v>41931.067361111112</v>
      </c>
      <c r="S3368" t="s">
        <v>11940</v>
      </c>
      <c r="T3368" s="27">
        <v>41930</v>
      </c>
      <c r="V3368">
        <v>1</v>
      </c>
      <c r="W3368" t="s">
        <v>36</v>
      </c>
      <c r="X3368" t="s">
        <v>279</v>
      </c>
      <c r="Y3368">
        <v>0</v>
      </c>
      <c r="AB3368" t="s">
        <v>237</v>
      </c>
      <c r="AH3368">
        <v>0</v>
      </c>
      <c r="AN3368" t="s">
        <v>238</v>
      </c>
      <c r="AO3368">
        <v>4</v>
      </c>
      <c r="AP3368" t="s">
        <v>239</v>
      </c>
      <c r="AQ3368" s="27">
        <v>41931</v>
      </c>
      <c r="AR3368" t="s">
        <v>240</v>
      </c>
      <c r="AS3368">
        <v>4</v>
      </c>
      <c r="AT3368" t="s">
        <v>239</v>
      </c>
      <c r="AU3368" s="27">
        <v>41931</v>
      </c>
    </row>
    <row r="3369" spans="1:47" x14ac:dyDescent="0.2">
      <c r="A3369">
        <v>3368</v>
      </c>
      <c r="B3369" t="s">
        <v>11941</v>
      </c>
      <c r="C3369" t="s">
        <v>575</v>
      </c>
      <c r="D3369" t="s">
        <v>5604</v>
      </c>
      <c r="E3369" s="27">
        <v>41791</v>
      </c>
      <c r="F3369" t="s">
        <v>233</v>
      </c>
      <c r="G3369" s="27">
        <v>30605</v>
      </c>
      <c r="H3369">
        <v>32</v>
      </c>
      <c r="I3369" t="s">
        <v>244</v>
      </c>
      <c r="J3369" t="s">
        <v>250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-1</v>
      </c>
      <c r="Q3369" s="28">
        <v>41790.470138888886</v>
      </c>
      <c r="R3369" s="28">
        <v>41791.114583333336</v>
      </c>
      <c r="S3369" t="s">
        <v>11942</v>
      </c>
      <c r="T3369" s="27">
        <v>41790</v>
      </c>
      <c r="V3369">
        <v>1</v>
      </c>
      <c r="W3369" t="s">
        <v>36</v>
      </c>
      <c r="X3369" t="s">
        <v>263</v>
      </c>
      <c r="Y3369">
        <v>0</v>
      </c>
      <c r="AB3369" t="s">
        <v>237</v>
      </c>
      <c r="AH3369">
        <v>0</v>
      </c>
      <c r="AN3369" t="s">
        <v>238</v>
      </c>
      <c r="AO3369">
        <v>1</v>
      </c>
      <c r="AP3369" t="s">
        <v>239</v>
      </c>
      <c r="AQ3369" s="27">
        <v>41791</v>
      </c>
      <c r="AR3369" t="s">
        <v>240</v>
      </c>
      <c r="AS3369">
        <v>1</v>
      </c>
      <c r="AT3369" t="s">
        <v>239</v>
      </c>
      <c r="AU3369" s="27">
        <v>41791</v>
      </c>
    </row>
    <row r="3370" spans="1:47" x14ac:dyDescent="0.2">
      <c r="A3370">
        <v>3369</v>
      </c>
      <c r="B3370" t="s">
        <v>11943</v>
      </c>
      <c r="C3370" t="s">
        <v>1168</v>
      </c>
      <c r="D3370" t="s">
        <v>1079</v>
      </c>
      <c r="E3370" s="27">
        <v>41593</v>
      </c>
      <c r="F3370" t="s">
        <v>233</v>
      </c>
      <c r="G3370" s="27">
        <v>34704</v>
      </c>
      <c r="H3370">
        <v>21</v>
      </c>
      <c r="I3370" t="s">
        <v>259</v>
      </c>
      <c r="J3370" t="s">
        <v>250</v>
      </c>
      <c r="K3370">
        <v>0</v>
      </c>
      <c r="L3370">
        <v>9</v>
      </c>
      <c r="M3370">
        <v>0</v>
      </c>
      <c r="N3370">
        <v>1</v>
      </c>
      <c r="O3370">
        <v>1</v>
      </c>
      <c r="P3370">
        <v>-1</v>
      </c>
      <c r="Q3370" s="28">
        <v>41592.179166666669</v>
      </c>
      <c r="R3370" s="28">
        <v>41834.427083333336</v>
      </c>
      <c r="S3370" t="s">
        <v>11944</v>
      </c>
      <c r="U3370" s="27">
        <v>41592</v>
      </c>
      <c r="V3370">
        <v>1</v>
      </c>
      <c r="W3370" t="s">
        <v>32</v>
      </c>
      <c r="X3370" t="s">
        <v>274</v>
      </c>
      <c r="Y3370">
        <v>1</v>
      </c>
      <c r="AA3370" t="s">
        <v>11945</v>
      </c>
      <c r="AB3370" t="s">
        <v>32</v>
      </c>
      <c r="AC3370">
        <v>15</v>
      </c>
      <c r="AD3370" s="27">
        <v>42232</v>
      </c>
      <c r="AE3370" t="s">
        <v>872</v>
      </c>
      <c r="AF3370" s="27">
        <v>42247</v>
      </c>
      <c r="AG3370" s="27">
        <v>42339</v>
      </c>
      <c r="AH3370">
        <v>0</v>
      </c>
      <c r="AN3370" t="s">
        <v>238</v>
      </c>
      <c r="AO3370">
        <v>8</v>
      </c>
      <c r="AP3370" t="s">
        <v>269</v>
      </c>
      <c r="AQ3370" s="27">
        <v>41593</v>
      </c>
      <c r="AR3370" t="s">
        <v>240</v>
      </c>
      <c r="AS3370">
        <v>9</v>
      </c>
      <c r="AT3370" t="s">
        <v>269</v>
      </c>
      <c r="AU3370" s="27">
        <v>41593</v>
      </c>
    </row>
    <row r="3371" spans="1:47" x14ac:dyDescent="0.2">
      <c r="A3371">
        <v>3370</v>
      </c>
      <c r="B3371" t="s">
        <v>11946</v>
      </c>
      <c r="C3371" t="s">
        <v>4916</v>
      </c>
      <c r="D3371" t="s">
        <v>4096</v>
      </c>
      <c r="E3371" s="27">
        <v>41825</v>
      </c>
      <c r="F3371" t="s">
        <v>294</v>
      </c>
      <c r="G3371" s="27">
        <v>31788</v>
      </c>
      <c r="H3371">
        <v>29</v>
      </c>
      <c r="I3371" t="s">
        <v>244</v>
      </c>
      <c r="J3371" t="s">
        <v>353</v>
      </c>
      <c r="K3371">
        <v>0</v>
      </c>
      <c r="L3371">
        <v>2</v>
      </c>
      <c r="M3371">
        <v>0</v>
      </c>
      <c r="N3371">
        <v>0</v>
      </c>
      <c r="O3371">
        <v>1</v>
      </c>
      <c r="P3371">
        <v>-1</v>
      </c>
      <c r="Q3371" s="28">
        <v>41824.335416666669</v>
      </c>
      <c r="R3371" s="28">
        <v>41825.370833333334</v>
      </c>
      <c r="S3371" t="s">
        <v>11947</v>
      </c>
      <c r="T3371" s="27">
        <v>41824</v>
      </c>
      <c r="V3371">
        <v>1</v>
      </c>
      <c r="W3371" t="s">
        <v>32</v>
      </c>
      <c r="X3371" t="s">
        <v>1051</v>
      </c>
      <c r="Y3371">
        <v>1</v>
      </c>
      <c r="AA3371" t="s">
        <v>11948</v>
      </c>
      <c r="AB3371" t="s">
        <v>36</v>
      </c>
      <c r="AC3371">
        <v>0</v>
      </c>
      <c r="AD3371" s="27">
        <v>42116</v>
      </c>
      <c r="AE3371" t="s">
        <v>412</v>
      </c>
      <c r="AF3371" s="27">
        <v>42116</v>
      </c>
      <c r="AG3371" s="27">
        <v>42117</v>
      </c>
      <c r="AH3371">
        <v>0</v>
      </c>
      <c r="AN3371" t="s">
        <v>238</v>
      </c>
      <c r="AO3371">
        <v>2</v>
      </c>
      <c r="AP3371" t="s">
        <v>239</v>
      </c>
      <c r="AQ3371" s="27">
        <v>41825</v>
      </c>
      <c r="AR3371" t="s">
        <v>240</v>
      </c>
      <c r="AS3371">
        <v>2</v>
      </c>
      <c r="AT3371" t="s">
        <v>239</v>
      </c>
      <c r="AU3371" s="27">
        <v>41825</v>
      </c>
    </row>
    <row r="3372" spans="1:47" x14ac:dyDescent="0.2">
      <c r="A3372">
        <v>3371</v>
      </c>
      <c r="B3372" t="s">
        <v>11949</v>
      </c>
      <c r="C3372" t="s">
        <v>10980</v>
      </c>
      <c r="D3372" t="s">
        <v>11950</v>
      </c>
      <c r="E3372" s="27">
        <v>41508</v>
      </c>
      <c r="F3372" t="s">
        <v>233</v>
      </c>
      <c r="G3372" s="27">
        <v>34345</v>
      </c>
      <c r="H3372">
        <v>22</v>
      </c>
      <c r="I3372" t="s">
        <v>259</v>
      </c>
      <c r="J3372" t="s">
        <v>250</v>
      </c>
      <c r="K3372">
        <v>0</v>
      </c>
      <c r="L3372">
        <v>3</v>
      </c>
      <c r="M3372">
        <v>0</v>
      </c>
      <c r="N3372">
        <v>1</v>
      </c>
      <c r="O3372">
        <v>0</v>
      </c>
      <c r="P3372">
        <v>-1</v>
      </c>
      <c r="Q3372" s="28">
        <v>41507.25277777778</v>
      </c>
      <c r="R3372" s="28">
        <v>41508.197916666664</v>
      </c>
      <c r="S3372" t="s">
        <v>11951</v>
      </c>
      <c r="T3372" s="27">
        <v>41507</v>
      </c>
      <c r="V3372">
        <v>1</v>
      </c>
      <c r="W3372" t="s">
        <v>32</v>
      </c>
      <c r="X3372" t="s">
        <v>588</v>
      </c>
      <c r="Y3372">
        <v>0</v>
      </c>
      <c r="AB3372" t="s">
        <v>237</v>
      </c>
      <c r="AH3372">
        <v>0</v>
      </c>
      <c r="AN3372" t="s">
        <v>238</v>
      </c>
      <c r="AO3372">
        <v>5</v>
      </c>
      <c r="AP3372" t="s">
        <v>246</v>
      </c>
      <c r="AQ3372" s="27">
        <v>41508</v>
      </c>
      <c r="AR3372" t="s">
        <v>240</v>
      </c>
      <c r="AS3372">
        <v>3</v>
      </c>
      <c r="AT3372" t="s">
        <v>239</v>
      </c>
      <c r="AU3372" s="27">
        <v>41508</v>
      </c>
    </row>
    <row r="3373" spans="1:47" x14ac:dyDescent="0.2">
      <c r="A3373">
        <v>3372</v>
      </c>
      <c r="B3373" t="s">
        <v>11952</v>
      </c>
      <c r="C3373" t="s">
        <v>803</v>
      </c>
      <c r="D3373" t="s">
        <v>11953</v>
      </c>
      <c r="E3373" s="27">
        <v>41282</v>
      </c>
      <c r="F3373" t="s">
        <v>233</v>
      </c>
      <c r="G3373" s="27">
        <v>30574</v>
      </c>
      <c r="H3373">
        <v>32</v>
      </c>
      <c r="I3373" t="s">
        <v>244</v>
      </c>
      <c r="J3373" t="s">
        <v>245</v>
      </c>
      <c r="K3373">
        <v>0</v>
      </c>
      <c r="L3373">
        <v>2</v>
      </c>
      <c r="M3373">
        <v>0</v>
      </c>
      <c r="N3373">
        <v>0</v>
      </c>
      <c r="O3373">
        <v>0</v>
      </c>
      <c r="W3373" t="s">
        <v>237</v>
      </c>
      <c r="Y3373">
        <v>-1</v>
      </c>
      <c r="AB3373" t="s">
        <v>237</v>
      </c>
      <c r="AH3373">
        <v>0</v>
      </c>
      <c r="AN3373" t="s">
        <v>238</v>
      </c>
      <c r="AO3373">
        <v>2</v>
      </c>
      <c r="AP3373" t="s">
        <v>239</v>
      </c>
      <c r="AQ3373" s="27">
        <v>41282</v>
      </c>
      <c r="AR3373" t="s">
        <v>240</v>
      </c>
      <c r="AS3373">
        <v>2</v>
      </c>
      <c r="AT3373" t="s">
        <v>239</v>
      </c>
      <c r="AU3373" s="27">
        <v>41282</v>
      </c>
    </row>
    <row r="3374" spans="1:47" x14ac:dyDescent="0.2">
      <c r="A3374">
        <v>3373</v>
      </c>
      <c r="B3374" t="s">
        <v>11954</v>
      </c>
      <c r="C3374" t="s">
        <v>1218</v>
      </c>
      <c r="D3374" t="s">
        <v>5098</v>
      </c>
      <c r="E3374" s="27">
        <v>41338</v>
      </c>
      <c r="F3374" t="s">
        <v>233</v>
      </c>
      <c r="G3374" s="27">
        <v>30315</v>
      </c>
      <c r="H3374">
        <v>33</v>
      </c>
      <c r="I3374" t="s">
        <v>244</v>
      </c>
      <c r="J3374" t="s">
        <v>245</v>
      </c>
      <c r="K3374">
        <v>0</v>
      </c>
      <c r="L3374">
        <v>1</v>
      </c>
      <c r="M3374">
        <v>0</v>
      </c>
      <c r="N3374">
        <v>0</v>
      </c>
      <c r="O3374">
        <v>1</v>
      </c>
      <c r="P3374">
        <v>-2</v>
      </c>
      <c r="Q3374" s="28">
        <v>41336.494444444441</v>
      </c>
      <c r="R3374" s="28">
        <v>41337.042361111111</v>
      </c>
      <c r="S3374" t="s">
        <v>11955</v>
      </c>
      <c r="U3374" s="27">
        <v>41336</v>
      </c>
      <c r="V3374">
        <v>2</v>
      </c>
      <c r="W3374" t="s">
        <v>32</v>
      </c>
      <c r="X3374" t="s">
        <v>274</v>
      </c>
      <c r="Y3374">
        <v>0</v>
      </c>
      <c r="AB3374" t="s">
        <v>237</v>
      </c>
      <c r="AH3374">
        <v>0</v>
      </c>
      <c r="AN3374" t="s">
        <v>238</v>
      </c>
      <c r="AO3374">
        <v>1</v>
      </c>
      <c r="AP3374" t="s">
        <v>239</v>
      </c>
      <c r="AQ3374" s="27">
        <v>41338</v>
      </c>
      <c r="AR3374" t="s">
        <v>240</v>
      </c>
      <c r="AS3374">
        <v>1</v>
      </c>
      <c r="AT3374" t="s">
        <v>239</v>
      </c>
      <c r="AU3374" s="27">
        <v>41338</v>
      </c>
    </row>
    <row r="3375" spans="1:47" x14ac:dyDescent="0.2">
      <c r="A3375">
        <v>3374</v>
      </c>
      <c r="B3375" t="s">
        <v>11956</v>
      </c>
      <c r="C3375" t="s">
        <v>3663</v>
      </c>
      <c r="D3375" t="s">
        <v>4422</v>
      </c>
      <c r="E3375" s="27">
        <v>41711</v>
      </c>
      <c r="F3375" t="s">
        <v>233</v>
      </c>
      <c r="G3375" s="27">
        <v>24800</v>
      </c>
      <c r="H3375">
        <v>48</v>
      </c>
      <c r="I3375" t="s">
        <v>234</v>
      </c>
      <c r="J3375" t="s">
        <v>245</v>
      </c>
      <c r="K3375">
        <v>0</v>
      </c>
      <c r="L3375">
        <v>1</v>
      </c>
      <c r="M3375">
        <v>0</v>
      </c>
      <c r="N3375">
        <v>0</v>
      </c>
      <c r="O3375">
        <v>1</v>
      </c>
      <c r="P3375">
        <v>-1</v>
      </c>
      <c r="Q3375" s="28">
        <v>41710.1875</v>
      </c>
      <c r="R3375" s="28">
        <v>41744.459722222222</v>
      </c>
      <c r="S3375" t="s">
        <v>11957</v>
      </c>
      <c r="T3375" s="27">
        <v>41710</v>
      </c>
      <c r="V3375">
        <v>1</v>
      </c>
      <c r="W3375" t="s">
        <v>32</v>
      </c>
      <c r="X3375" t="s">
        <v>1354</v>
      </c>
      <c r="Y3375">
        <v>0</v>
      </c>
      <c r="AB3375" t="s">
        <v>237</v>
      </c>
      <c r="AH3375">
        <v>0</v>
      </c>
      <c r="AN3375" t="s">
        <v>238</v>
      </c>
      <c r="AO3375">
        <v>1</v>
      </c>
      <c r="AP3375" t="s">
        <v>239</v>
      </c>
      <c r="AQ3375" s="27">
        <v>41711</v>
      </c>
      <c r="AR3375" t="s">
        <v>240</v>
      </c>
      <c r="AS3375">
        <v>1</v>
      </c>
      <c r="AT3375" t="s">
        <v>239</v>
      </c>
      <c r="AU3375" s="27">
        <v>41711</v>
      </c>
    </row>
    <row r="3376" spans="1:47" x14ac:dyDescent="0.2">
      <c r="A3376">
        <v>3375</v>
      </c>
      <c r="B3376" t="s">
        <v>11958</v>
      </c>
      <c r="C3376" t="s">
        <v>901</v>
      </c>
      <c r="D3376" t="s">
        <v>5588</v>
      </c>
      <c r="E3376" s="27">
        <v>41508</v>
      </c>
      <c r="F3376" t="s">
        <v>233</v>
      </c>
      <c r="G3376" s="27">
        <v>23240</v>
      </c>
      <c r="H3376">
        <v>52</v>
      </c>
      <c r="I3376" t="s">
        <v>234</v>
      </c>
      <c r="J3376" t="s">
        <v>353</v>
      </c>
      <c r="K3376">
        <v>0</v>
      </c>
      <c r="L3376">
        <v>7</v>
      </c>
      <c r="M3376">
        <v>0</v>
      </c>
      <c r="N3376">
        <v>0</v>
      </c>
      <c r="O3376">
        <v>9</v>
      </c>
      <c r="P3376">
        <v>-1</v>
      </c>
      <c r="Q3376" s="28">
        <v>41507.421527777777</v>
      </c>
      <c r="R3376" s="28">
        <v>41541.23541666667</v>
      </c>
      <c r="S3376" t="s">
        <v>11959</v>
      </c>
      <c r="T3376" s="27">
        <v>41507</v>
      </c>
      <c r="V3376">
        <v>1</v>
      </c>
      <c r="W3376" t="s">
        <v>32</v>
      </c>
      <c r="X3376" t="s">
        <v>494</v>
      </c>
      <c r="Y3376">
        <v>1</v>
      </c>
      <c r="AA3376" t="s">
        <v>11960</v>
      </c>
      <c r="AB3376" t="s">
        <v>32</v>
      </c>
      <c r="AC3376">
        <v>7</v>
      </c>
      <c r="AD3376" s="27">
        <v>41779</v>
      </c>
      <c r="AE3376" t="s">
        <v>359</v>
      </c>
      <c r="AF3376" s="27">
        <v>41786</v>
      </c>
      <c r="AG3376" s="27">
        <v>42068</v>
      </c>
      <c r="AH3376">
        <v>0</v>
      </c>
      <c r="AN3376" t="s">
        <v>238</v>
      </c>
      <c r="AO3376">
        <v>1</v>
      </c>
      <c r="AP3376" t="s">
        <v>239</v>
      </c>
      <c r="AQ3376" s="27">
        <v>41508</v>
      </c>
      <c r="AR3376" t="s">
        <v>240</v>
      </c>
      <c r="AS3376">
        <v>7</v>
      </c>
      <c r="AT3376" t="s">
        <v>246</v>
      </c>
      <c r="AU3376" s="27">
        <v>41508</v>
      </c>
    </row>
    <row r="3377" spans="1:47" x14ac:dyDescent="0.2">
      <c r="A3377">
        <v>3376</v>
      </c>
      <c r="B3377" t="s">
        <v>11961</v>
      </c>
      <c r="C3377" t="s">
        <v>3347</v>
      </c>
      <c r="D3377" t="s">
        <v>11962</v>
      </c>
      <c r="E3377" s="27">
        <v>41623</v>
      </c>
      <c r="F3377" t="s">
        <v>294</v>
      </c>
      <c r="G3377" s="27">
        <v>27649</v>
      </c>
      <c r="H3377">
        <v>40</v>
      </c>
      <c r="I3377" t="s">
        <v>244</v>
      </c>
      <c r="J3377" t="s">
        <v>22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-1</v>
      </c>
      <c r="Q3377" s="28">
        <v>41622.249305555553</v>
      </c>
      <c r="R3377" s="28">
        <v>41623.383333333331</v>
      </c>
      <c r="S3377" t="s">
        <v>11963</v>
      </c>
      <c r="T3377" s="27">
        <v>41622</v>
      </c>
      <c r="V3377">
        <v>1</v>
      </c>
      <c r="W3377" t="s">
        <v>32</v>
      </c>
      <c r="X3377" t="s">
        <v>359</v>
      </c>
      <c r="Y3377">
        <v>0</v>
      </c>
      <c r="AB3377" t="s">
        <v>237</v>
      </c>
      <c r="AH3377">
        <v>0</v>
      </c>
      <c r="AN3377" t="s">
        <v>238</v>
      </c>
      <c r="AO3377">
        <v>1</v>
      </c>
      <c r="AP3377" t="s">
        <v>239</v>
      </c>
      <c r="AQ3377" s="27">
        <v>41623</v>
      </c>
      <c r="AR3377" t="s">
        <v>240</v>
      </c>
      <c r="AS3377">
        <v>1</v>
      </c>
      <c r="AT3377" t="s">
        <v>239</v>
      </c>
      <c r="AU3377" s="27">
        <v>41623</v>
      </c>
    </row>
    <row r="3378" spans="1:47" x14ac:dyDescent="0.2">
      <c r="A3378">
        <v>3377</v>
      </c>
      <c r="B3378" t="s">
        <v>11964</v>
      </c>
      <c r="C3378" t="s">
        <v>1803</v>
      </c>
      <c r="D3378" t="s">
        <v>11965</v>
      </c>
      <c r="E3378" s="27">
        <v>41545</v>
      </c>
      <c r="F3378" t="s">
        <v>294</v>
      </c>
      <c r="G3378" s="27">
        <v>28809</v>
      </c>
      <c r="H3378">
        <v>37</v>
      </c>
      <c r="I3378" t="s">
        <v>244</v>
      </c>
      <c r="J3378" t="s">
        <v>245</v>
      </c>
      <c r="K3378">
        <v>0</v>
      </c>
      <c r="L3378">
        <v>1</v>
      </c>
      <c r="M3378">
        <v>0</v>
      </c>
      <c r="N3378">
        <v>0</v>
      </c>
      <c r="O3378">
        <v>0</v>
      </c>
      <c r="S3378" t="s">
        <v>11966</v>
      </c>
      <c r="T3378" s="27">
        <v>41545</v>
      </c>
      <c r="V3378">
        <v>0</v>
      </c>
      <c r="W3378" t="s">
        <v>32</v>
      </c>
      <c r="X3378" t="s">
        <v>313</v>
      </c>
      <c r="Y3378">
        <v>0</v>
      </c>
      <c r="AB3378" t="s">
        <v>237</v>
      </c>
      <c r="AH3378">
        <v>0</v>
      </c>
      <c r="AN3378" t="s">
        <v>238</v>
      </c>
      <c r="AO3378">
        <v>1</v>
      </c>
      <c r="AP3378" t="s">
        <v>239</v>
      </c>
      <c r="AQ3378" s="27">
        <v>41545</v>
      </c>
      <c r="AR3378" t="s">
        <v>240</v>
      </c>
      <c r="AS3378">
        <v>1</v>
      </c>
      <c r="AT3378" t="s">
        <v>239</v>
      </c>
      <c r="AU3378" s="27">
        <v>41545</v>
      </c>
    </row>
    <row r="3379" spans="1:47" x14ac:dyDescent="0.2">
      <c r="A3379">
        <v>3378</v>
      </c>
      <c r="B3379" t="s">
        <v>11967</v>
      </c>
      <c r="C3379" t="s">
        <v>3080</v>
      </c>
      <c r="D3379" t="s">
        <v>11968</v>
      </c>
      <c r="E3379" s="27">
        <v>41718</v>
      </c>
      <c r="F3379" t="s">
        <v>233</v>
      </c>
      <c r="G3379" s="27">
        <v>34636</v>
      </c>
      <c r="H3379">
        <v>21</v>
      </c>
      <c r="I3379" t="s">
        <v>259</v>
      </c>
      <c r="J3379" t="s">
        <v>250</v>
      </c>
      <c r="K3379">
        <v>0</v>
      </c>
      <c r="L3379">
        <v>6</v>
      </c>
      <c r="M3379">
        <v>0</v>
      </c>
      <c r="N3379">
        <v>0</v>
      </c>
      <c r="O3379">
        <v>0</v>
      </c>
      <c r="P3379">
        <v>-1</v>
      </c>
      <c r="Q3379" s="28">
        <v>41717.205555555556</v>
      </c>
      <c r="R3379" s="28">
        <v>41739.431250000001</v>
      </c>
      <c r="S3379" t="s">
        <v>11969</v>
      </c>
      <c r="T3379" s="27">
        <v>41717</v>
      </c>
      <c r="V3379">
        <v>1</v>
      </c>
      <c r="W3379" t="s">
        <v>32</v>
      </c>
      <c r="X3379" t="s">
        <v>974</v>
      </c>
      <c r="Y3379">
        <v>0</v>
      </c>
      <c r="AB3379" t="s">
        <v>237</v>
      </c>
      <c r="AH3379">
        <v>0</v>
      </c>
      <c r="AN3379" t="s">
        <v>238</v>
      </c>
      <c r="AO3379">
        <v>6</v>
      </c>
      <c r="AP3379" t="s">
        <v>246</v>
      </c>
      <c r="AQ3379" s="27">
        <v>41718</v>
      </c>
      <c r="AR3379" t="s">
        <v>240</v>
      </c>
      <c r="AS3379">
        <v>6</v>
      </c>
      <c r="AT3379" t="s">
        <v>246</v>
      </c>
      <c r="AU3379" s="27">
        <v>41718</v>
      </c>
    </row>
    <row r="3380" spans="1:47" x14ac:dyDescent="0.2">
      <c r="A3380">
        <v>3379</v>
      </c>
      <c r="B3380" t="s">
        <v>11970</v>
      </c>
      <c r="C3380" t="s">
        <v>6036</v>
      </c>
      <c r="D3380" t="s">
        <v>11971</v>
      </c>
      <c r="E3380" s="27">
        <v>41322</v>
      </c>
      <c r="F3380" t="s">
        <v>233</v>
      </c>
      <c r="G3380" s="27">
        <v>34551</v>
      </c>
      <c r="H3380">
        <v>21</v>
      </c>
      <c r="I3380" t="s">
        <v>259</v>
      </c>
      <c r="J3380" t="s">
        <v>22</v>
      </c>
      <c r="K3380">
        <v>0</v>
      </c>
      <c r="L3380">
        <v>4</v>
      </c>
      <c r="M3380">
        <v>0</v>
      </c>
      <c r="N3380">
        <v>0</v>
      </c>
      <c r="O3380">
        <v>1</v>
      </c>
      <c r="P3380">
        <v>982</v>
      </c>
      <c r="Q3380" s="28">
        <v>42304.495833333334</v>
      </c>
      <c r="R3380" s="28">
        <v>42310.397222222222</v>
      </c>
      <c r="S3380" t="s">
        <v>11972</v>
      </c>
      <c r="T3380" s="27">
        <v>41321</v>
      </c>
      <c r="V3380">
        <v>1</v>
      </c>
      <c r="W3380" t="s">
        <v>32</v>
      </c>
      <c r="X3380" t="s">
        <v>359</v>
      </c>
      <c r="Y3380">
        <v>0</v>
      </c>
      <c r="AB3380" t="s">
        <v>237</v>
      </c>
      <c r="AH3380">
        <v>0</v>
      </c>
      <c r="AN3380" t="s">
        <v>238</v>
      </c>
      <c r="AO3380">
        <v>6</v>
      </c>
      <c r="AP3380" t="s">
        <v>246</v>
      </c>
      <c r="AQ3380" s="27">
        <v>41322</v>
      </c>
      <c r="AR3380" t="s">
        <v>240</v>
      </c>
      <c r="AS3380">
        <v>4</v>
      </c>
      <c r="AT3380" t="s">
        <v>239</v>
      </c>
      <c r="AU3380" s="27">
        <v>41322</v>
      </c>
    </row>
    <row r="3381" spans="1:47" x14ac:dyDescent="0.2">
      <c r="A3381">
        <v>3380</v>
      </c>
      <c r="B3381" t="s">
        <v>11973</v>
      </c>
      <c r="C3381" t="s">
        <v>11974</v>
      </c>
      <c r="D3381" t="s">
        <v>11975</v>
      </c>
      <c r="E3381" s="27">
        <v>41547</v>
      </c>
      <c r="F3381" t="s">
        <v>294</v>
      </c>
      <c r="G3381" s="27">
        <v>25899</v>
      </c>
      <c r="H3381">
        <v>45</v>
      </c>
      <c r="I3381" t="s">
        <v>234</v>
      </c>
      <c r="J3381" t="s">
        <v>250</v>
      </c>
      <c r="K3381">
        <v>0</v>
      </c>
      <c r="L3381">
        <v>4</v>
      </c>
      <c r="M3381">
        <v>0</v>
      </c>
      <c r="N3381">
        <v>0</v>
      </c>
      <c r="O3381">
        <v>1</v>
      </c>
      <c r="P3381">
        <v>-1</v>
      </c>
      <c r="Q3381" s="28">
        <v>41546.058333333334</v>
      </c>
      <c r="R3381" s="28">
        <v>41552.390277777777</v>
      </c>
      <c r="S3381" t="s">
        <v>11976</v>
      </c>
      <c r="T3381" s="27">
        <v>41546</v>
      </c>
      <c r="V3381">
        <v>1</v>
      </c>
      <c r="W3381" t="s">
        <v>32</v>
      </c>
      <c r="X3381" t="s">
        <v>313</v>
      </c>
      <c r="Y3381">
        <v>0</v>
      </c>
      <c r="AB3381" t="s">
        <v>237</v>
      </c>
      <c r="AH3381">
        <v>0</v>
      </c>
      <c r="AN3381" t="s">
        <v>238</v>
      </c>
      <c r="AO3381">
        <v>2</v>
      </c>
      <c r="AP3381" t="s">
        <v>239</v>
      </c>
      <c r="AQ3381" s="27">
        <v>41547</v>
      </c>
      <c r="AR3381" t="s">
        <v>240</v>
      </c>
      <c r="AS3381">
        <v>4</v>
      </c>
      <c r="AT3381" t="s">
        <v>239</v>
      </c>
      <c r="AU3381" s="27">
        <v>41547</v>
      </c>
    </row>
    <row r="3382" spans="1:47" x14ac:dyDescent="0.2">
      <c r="A3382">
        <v>3381</v>
      </c>
      <c r="B3382" t="s">
        <v>11977</v>
      </c>
      <c r="C3382" t="s">
        <v>1832</v>
      </c>
      <c r="D3382" t="s">
        <v>11978</v>
      </c>
      <c r="E3382" s="27">
        <v>41794</v>
      </c>
      <c r="F3382" t="s">
        <v>233</v>
      </c>
      <c r="G3382" s="27">
        <v>31573</v>
      </c>
      <c r="H3382">
        <v>29</v>
      </c>
      <c r="I3382" t="s">
        <v>244</v>
      </c>
      <c r="J3382" t="s">
        <v>250</v>
      </c>
      <c r="K3382">
        <v>0</v>
      </c>
      <c r="L3382">
        <v>2</v>
      </c>
      <c r="M3382">
        <v>0</v>
      </c>
      <c r="N3382">
        <v>0</v>
      </c>
      <c r="O3382">
        <v>1</v>
      </c>
      <c r="P3382">
        <v>0</v>
      </c>
      <c r="Q3382" s="28">
        <v>41794.18472222222</v>
      </c>
      <c r="R3382" s="28">
        <v>41794.397916666669</v>
      </c>
      <c r="S3382" t="s">
        <v>11979</v>
      </c>
      <c r="T3382" s="27">
        <v>41794</v>
      </c>
      <c r="V3382">
        <v>0</v>
      </c>
      <c r="W3382" t="s">
        <v>36</v>
      </c>
      <c r="X3382" t="s">
        <v>11980</v>
      </c>
      <c r="Y3382">
        <v>1</v>
      </c>
      <c r="AA3382" t="s">
        <v>11981</v>
      </c>
      <c r="AB3382" t="s">
        <v>36</v>
      </c>
      <c r="AC3382">
        <v>1</v>
      </c>
      <c r="AD3382" s="27">
        <v>41995</v>
      </c>
      <c r="AE3382" t="s">
        <v>529</v>
      </c>
      <c r="AF3382" s="27">
        <v>41996</v>
      </c>
      <c r="AG3382" s="27">
        <v>42066</v>
      </c>
      <c r="AH3382">
        <v>0</v>
      </c>
      <c r="AN3382" t="s">
        <v>238</v>
      </c>
      <c r="AO3382">
        <v>2</v>
      </c>
      <c r="AP3382" t="s">
        <v>239</v>
      </c>
      <c r="AQ3382" s="27">
        <v>41794</v>
      </c>
      <c r="AR3382" t="s">
        <v>240</v>
      </c>
      <c r="AS3382">
        <v>2</v>
      </c>
      <c r="AT3382" t="s">
        <v>239</v>
      </c>
      <c r="AU3382" s="27">
        <v>41794</v>
      </c>
    </row>
    <row r="3383" spans="1:47" x14ac:dyDescent="0.2">
      <c r="A3383">
        <v>3382</v>
      </c>
      <c r="B3383" t="s">
        <v>11982</v>
      </c>
      <c r="C3383" t="s">
        <v>11983</v>
      </c>
      <c r="D3383" t="s">
        <v>689</v>
      </c>
      <c r="E3383" s="27">
        <v>41912</v>
      </c>
      <c r="F3383" t="s">
        <v>233</v>
      </c>
      <c r="G3383" s="27">
        <v>32791</v>
      </c>
      <c r="H3383">
        <v>26</v>
      </c>
      <c r="I3383" t="s">
        <v>244</v>
      </c>
      <c r="J3383" t="s">
        <v>250</v>
      </c>
      <c r="K3383">
        <v>0</v>
      </c>
      <c r="L3383">
        <v>2</v>
      </c>
      <c r="M3383">
        <v>0</v>
      </c>
      <c r="N3383">
        <v>0</v>
      </c>
      <c r="O3383">
        <v>0</v>
      </c>
      <c r="P3383">
        <v>0</v>
      </c>
      <c r="Q3383" s="28">
        <v>41912.083333333336</v>
      </c>
      <c r="R3383" s="28">
        <v>41912.36041666667</v>
      </c>
      <c r="S3383" t="s">
        <v>11984</v>
      </c>
      <c r="T3383" s="27">
        <v>41912</v>
      </c>
      <c r="V3383">
        <v>0</v>
      </c>
      <c r="W3383" t="s">
        <v>36</v>
      </c>
      <c r="X3383" t="s">
        <v>279</v>
      </c>
      <c r="Y3383">
        <v>0</v>
      </c>
      <c r="AB3383" t="s">
        <v>237</v>
      </c>
      <c r="AH3383">
        <v>0</v>
      </c>
      <c r="AN3383" t="s">
        <v>238</v>
      </c>
      <c r="AO3383">
        <v>3</v>
      </c>
      <c r="AP3383" t="s">
        <v>239</v>
      </c>
      <c r="AQ3383" s="27">
        <v>41912</v>
      </c>
      <c r="AR3383" t="s">
        <v>240</v>
      </c>
      <c r="AS3383">
        <v>2</v>
      </c>
      <c r="AT3383" t="s">
        <v>239</v>
      </c>
      <c r="AU3383" s="27">
        <v>41912</v>
      </c>
    </row>
    <row r="3384" spans="1:47" x14ac:dyDescent="0.2">
      <c r="A3384">
        <v>3383</v>
      </c>
      <c r="B3384" t="s">
        <v>11985</v>
      </c>
      <c r="C3384" t="s">
        <v>414</v>
      </c>
      <c r="D3384" t="s">
        <v>11986</v>
      </c>
      <c r="E3384" s="27">
        <v>41829</v>
      </c>
      <c r="F3384" t="s">
        <v>233</v>
      </c>
      <c r="G3384" s="27">
        <v>25505</v>
      </c>
      <c r="H3384">
        <v>46</v>
      </c>
      <c r="I3384" t="s">
        <v>234</v>
      </c>
      <c r="J3384" t="s">
        <v>250</v>
      </c>
      <c r="K3384">
        <v>0</v>
      </c>
      <c r="L3384">
        <v>5</v>
      </c>
      <c r="M3384">
        <v>0</v>
      </c>
      <c r="N3384">
        <v>0</v>
      </c>
      <c r="O3384">
        <v>10</v>
      </c>
      <c r="P3384">
        <v>-1</v>
      </c>
      <c r="Q3384" s="28">
        <v>41828.335416666669</v>
      </c>
      <c r="R3384" s="28">
        <v>41838.083333333336</v>
      </c>
      <c r="S3384" t="s">
        <v>11987</v>
      </c>
      <c r="T3384" s="27">
        <v>41828</v>
      </c>
      <c r="V3384">
        <v>1</v>
      </c>
      <c r="W3384" t="s">
        <v>32</v>
      </c>
      <c r="X3384" t="s">
        <v>254</v>
      </c>
      <c r="Y3384">
        <v>1</v>
      </c>
      <c r="AA3384" t="s">
        <v>11988</v>
      </c>
      <c r="AB3384" t="s">
        <v>36</v>
      </c>
      <c r="AC3384">
        <v>0</v>
      </c>
      <c r="AD3384" s="27">
        <v>42438</v>
      </c>
      <c r="AE3384" t="s">
        <v>412</v>
      </c>
      <c r="AF3384" s="27">
        <v>42438</v>
      </c>
      <c r="AG3384" s="27">
        <v>42442</v>
      </c>
      <c r="AH3384">
        <v>0</v>
      </c>
      <c r="AN3384" t="s">
        <v>238</v>
      </c>
      <c r="AO3384">
        <v>1</v>
      </c>
      <c r="AP3384" t="s">
        <v>239</v>
      </c>
      <c r="AQ3384" s="27">
        <v>41829</v>
      </c>
      <c r="AR3384" t="s">
        <v>240</v>
      </c>
      <c r="AS3384">
        <v>5</v>
      </c>
      <c r="AT3384" t="s">
        <v>246</v>
      </c>
      <c r="AU3384" s="27">
        <v>41829</v>
      </c>
    </row>
    <row r="3385" spans="1:47" x14ac:dyDescent="0.2">
      <c r="A3385">
        <v>3384</v>
      </c>
      <c r="B3385" t="s">
        <v>11989</v>
      </c>
      <c r="C3385" t="s">
        <v>407</v>
      </c>
      <c r="D3385" t="s">
        <v>11990</v>
      </c>
      <c r="E3385" s="27">
        <v>41522</v>
      </c>
      <c r="F3385" t="s">
        <v>233</v>
      </c>
      <c r="G3385" s="27">
        <v>34540</v>
      </c>
      <c r="H3385">
        <v>21</v>
      </c>
      <c r="I3385" t="s">
        <v>259</v>
      </c>
      <c r="J3385" t="s">
        <v>245</v>
      </c>
      <c r="K3385">
        <v>0</v>
      </c>
      <c r="L3385">
        <v>8</v>
      </c>
      <c r="M3385">
        <v>1</v>
      </c>
      <c r="N3385">
        <v>2</v>
      </c>
      <c r="O3385">
        <v>1</v>
      </c>
      <c r="P3385">
        <v>-1</v>
      </c>
      <c r="Q3385" s="28">
        <v>41521.34097222222</v>
      </c>
      <c r="R3385" s="28">
        <v>41534.203472222223</v>
      </c>
      <c r="S3385" t="s">
        <v>11991</v>
      </c>
      <c r="T3385" s="27">
        <v>41521</v>
      </c>
      <c r="V3385">
        <v>1</v>
      </c>
      <c r="W3385" t="s">
        <v>32</v>
      </c>
      <c r="X3385" t="s">
        <v>847</v>
      </c>
      <c r="Y3385">
        <v>0</v>
      </c>
      <c r="AB3385" t="s">
        <v>237</v>
      </c>
      <c r="AH3385">
        <v>0</v>
      </c>
      <c r="AN3385" t="s">
        <v>238</v>
      </c>
      <c r="AO3385">
        <v>9</v>
      </c>
      <c r="AP3385" t="s">
        <v>269</v>
      </c>
      <c r="AQ3385" s="27">
        <v>41522</v>
      </c>
      <c r="AR3385" t="s">
        <v>240</v>
      </c>
      <c r="AS3385">
        <v>8</v>
      </c>
      <c r="AT3385" t="s">
        <v>269</v>
      </c>
      <c r="AU3385" s="27">
        <v>41522</v>
      </c>
    </row>
    <row r="3386" spans="1:47" x14ac:dyDescent="0.2">
      <c r="A3386">
        <v>3385</v>
      </c>
      <c r="B3386" t="s">
        <v>11992</v>
      </c>
      <c r="C3386" t="s">
        <v>579</v>
      </c>
      <c r="D3386" t="s">
        <v>1110</v>
      </c>
      <c r="E3386" s="27">
        <v>41343</v>
      </c>
      <c r="F3386" t="s">
        <v>233</v>
      </c>
      <c r="G3386" s="27">
        <v>24016</v>
      </c>
      <c r="H3386">
        <v>50</v>
      </c>
      <c r="I3386" t="s">
        <v>234</v>
      </c>
      <c r="J3386" t="s">
        <v>250</v>
      </c>
      <c r="K3386">
        <v>1</v>
      </c>
      <c r="L3386">
        <v>9</v>
      </c>
      <c r="M3386">
        <v>0</v>
      </c>
      <c r="N3386">
        <v>0</v>
      </c>
      <c r="O3386">
        <v>7</v>
      </c>
      <c r="S3386" t="s">
        <v>11993</v>
      </c>
      <c r="T3386" s="27">
        <v>40189</v>
      </c>
      <c r="V3386">
        <v>1154</v>
      </c>
      <c r="W3386" t="s">
        <v>36</v>
      </c>
      <c r="X3386" t="s">
        <v>279</v>
      </c>
      <c r="Y3386">
        <v>0</v>
      </c>
      <c r="AB3386" t="s">
        <v>237</v>
      </c>
      <c r="AH3386">
        <v>0</v>
      </c>
      <c r="AN3386" t="s">
        <v>238</v>
      </c>
      <c r="AO3386">
        <v>4</v>
      </c>
      <c r="AP3386" t="s">
        <v>239</v>
      </c>
      <c r="AQ3386" s="27">
        <v>41343</v>
      </c>
      <c r="AR3386" t="s">
        <v>240</v>
      </c>
      <c r="AS3386">
        <v>9</v>
      </c>
      <c r="AT3386" t="s">
        <v>269</v>
      </c>
      <c r="AU3386" s="27">
        <v>41343</v>
      </c>
    </row>
    <row r="3387" spans="1:47" x14ac:dyDescent="0.2">
      <c r="A3387">
        <v>3386</v>
      </c>
      <c r="B3387" t="s">
        <v>11994</v>
      </c>
      <c r="C3387" t="s">
        <v>693</v>
      </c>
      <c r="D3387" t="s">
        <v>11995</v>
      </c>
      <c r="E3387" s="27">
        <v>41586</v>
      </c>
      <c r="F3387" t="s">
        <v>233</v>
      </c>
      <c r="G3387" s="27">
        <v>29352</v>
      </c>
      <c r="H3387">
        <v>35</v>
      </c>
      <c r="I3387" t="s">
        <v>244</v>
      </c>
      <c r="J3387" t="s">
        <v>245</v>
      </c>
      <c r="K3387">
        <v>0</v>
      </c>
      <c r="L3387">
        <v>5</v>
      </c>
      <c r="M3387">
        <v>0</v>
      </c>
      <c r="N3387">
        <v>0</v>
      </c>
      <c r="O3387">
        <v>6</v>
      </c>
      <c r="P3387">
        <v>-10</v>
      </c>
      <c r="Q3387" s="28">
        <v>41576.359027777777</v>
      </c>
      <c r="R3387" s="28">
        <v>41578.104166666664</v>
      </c>
      <c r="S3387" t="s">
        <v>11996</v>
      </c>
      <c r="T3387" s="27">
        <v>41576</v>
      </c>
      <c r="V3387">
        <v>10</v>
      </c>
      <c r="W3387" t="s">
        <v>32</v>
      </c>
      <c r="X3387" t="s">
        <v>834</v>
      </c>
      <c r="Y3387">
        <v>1</v>
      </c>
      <c r="AA3387" t="s">
        <v>11997</v>
      </c>
      <c r="AB3387" t="s">
        <v>36</v>
      </c>
      <c r="AC3387">
        <v>1</v>
      </c>
      <c r="AD3387" s="27">
        <v>41687</v>
      </c>
      <c r="AE3387" t="s">
        <v>422</v>
      </c>
      <c r="AF3387" s="27">
        <v>41688</v>
      </c>
      <c r="AG3387" s="27">
        <v>41722</v>
      </c>
      <c r="AH3387">
        <v>1</v>
      </c>
      <c r="AJ3387" t="s">
        <v>11998</v>
      </c>
      <c r="AK3387" t="s">
        <v>2239</v>
      </c>
      <c r="AL3387" s="27">
        <v>42319</v>
      </c>
      <c r="AM3387" t="s">
        <v>1265</v>
      </c>
      <c r="AN3387" t="s">
        <v>238</v>
      </c>
      <c r="AO3387">
        <v>4</v>
      </c>
      <c r="AP3387" t="s">
        <v>239</v>
      </c>
      <c r="AQ3387" s="27">
        <v>41586</v>
      </c>
      <c r="AR3387" t="s">
        <v>240</v>
      </c>
      <c r="AS3387">
        <v>5</v>
      </c>
      <c r="AT3387" t="s">
        <v>246</v>
      </c>
      <c r="AU3387" s="27">
        <v>41586</v>
      </c>
    </row>
    <row r="3388" spans="1:47" x14ac:dyDescent="0.2">
      <c r="A3388">
        <v>3387</v>
      </c>
      <c r="B3388" t="s">
        <v>11999</v>
      </c>
      <c r="C3388" t="s">
        <v>1070</v>
      </c>
      <c r="D3388" t="s">
        <v>2683</v>
      </c>
      <c r="E3388" s="27">
        <v>41428</v>
      </c>
      <c r="F3388" t="s">
        <v>233</v>
      </c>
      <c r="G3388" s="27">
        <v>23210</v>
      </c>
      <c r="H3388">
        <v>52</v>
      </c>
      <c r="I3388" t="s">
        <v>234</v>
      </c>
      <c r="J3388" t="s">
        <v>250</v>
      </c>
      <c r="K3388">
        <v>0</v>
      </c>
      <c r="L3388">
        <v>1</v>
      </c>
      <c r="M3388">
        <v>0</v>
      </c>
      <c r="N3388">
        <v>0</v>
      </c>
      <c r="O3388">
        <v>1</v>
      </c>
      <c r="P3388">
        <v>1</v>
      </c>
      <c r="Q3388" s="28">
        <v>41429.468055555553</v>
      </c>
      <c r="R3388" s="28">
        <v>41500.364583333336</v>
      </c>
      <c r="S3388" t="s">
        <v>12000</v>
      </c>
      <c r="T3388" s="27">
        <v>41426</v>
      </c>
      <c r="V3388">
        <v>2</v>
      </c>
      <c r="W3388" t="s">
        <v>36</v>
      </c>
      <c r="X3388" t="s">
        <v>548</v>
      </c>
      <c r="Y3388">
        <v>1</v>
      </c>
      <c r="AA3388" t="s">
        <v>12001</v>
      </c>
      <c r="AB3388" t="s">
        <v>36</v>
      </c>
      <c r="AC3388">
        <v>0</v>
      </c>
      <c r="AD3388" s="27">
        <v>41429</v>
      </c>
      <c r="AE3388" t="s">
        <v>6851</v>
      </c>
      <c r="AF3388" s="27">
        <v>41429</v>
      </c>
      <c r="AG3388" s="27">
        <v>41500</v>
      </c>
      <c r="AH3388">
        <v>1</v>
      </c>
      <c r="AJ3388" t="s">
        <v>12001</v>
      </c>
      <c r="AK3388" t="s">
        <v>312</v>
      </c>
      <c r="AL3388" s="27">
        <v>41429</v>
      </c>
      <c r="AM3388" t="s">
        <v>313</v>
      </c>
      <c r="AN3388" t="s">
        <v>238</v>
      </c>
      <c r="AO3388">
        <v>1</v>
      </c>
      <c r="AP3388" t="s">
        <v>239</v>
      </c>
      <c r="AQ3388" s="27">
        <v>41428</v>
      </c>
      <c r="AR3388" t="s">
        <v>240</v>
      </c>
      <c r="AS3388">
        <v>1</v>
      </c>
      <c r="AT3388" t="s">
        <v>239</v>
      </c>
      <c r="AU3388" s="27">
        <v>41428</v>
      </c>
    </row>
    <row r="3389" spans="1:47" x14ac:dyDescent="0.2">
      <c r="A3389">
        <v>3388</v>
      </c>
      <c r="B3389" t="s">
        <v>12002</v>
      </c>
      <c r="C3389" t="s">
        <v>12003</v>
      </c>
      <c r="D3389" t="s">
        <v>1272</v>
      </c>
      <c r="E3389" s="27">
        <v>41792</v>
      </c>
      <c r="F3389" t="s">
        <v>294</v>
      </c>
      <c r="G3389" s="27">
        <v>28556</v>
      </c>
      <c r="H3389">
        <v>38</v>
      </c>
      <c r="I3389" t="s">
        <v>244</v>
      </c>
      <c r="J3389" t="s">
        <v>250</v>
      </c>
      <c r="K3389">
        <v>0</v>
      </c>
      <c r="L3389">
        <v>4</v>
      </c>
      <c r="M3389">
        <v>0</v>
      </c>
      <c r="N3389">
        <v>0</v>
      </c>
      <c r="O3389">
        <v>7</v>
      </c>
      <c r="P3389">
        <v>-31</v>
      </c>
      <c r="Q3389" s="28">
        <v>41761.304166666669</v>
      </c>
      <c r="R3389" s="28">
        <v>41790.202777777777</v>
      </c>
      <c r="S3389" t="s">
        <v>12004</v>
      </c>
      <c r="U3389" s="27">
        <v>41761</v>
      </c>
      <c r="V3389">
        <v>31</v>
      </c>
      <c r="W3389" t="s">
        <v>32</v>
      </c>
      <c r="X3389" t="s">
        <v>274</v>
      </c>
      <c r="Y3389">
        <v>0</v>
      </c>
      <c r="AB3389" t="s">
        <v>237</v>
      </c>
      <c r="AH3389">
        <v>0</v>
      </c>
      <c r="AN3389" t="s">
        <v>238</v>
      </c>
      <c r="AO3389">
        <v>2</v>
      </c>
      <c r="AP3389" t="s">
        <v>239</v>
      </c>
      <c r="AQ3389" s="27">
        <v>41792</v>
      </c>
      <c r="AR3389" t="s">
        <v>240</v>
      </c>
      <c r="AS3389">
        <v>4</v>
      </c>
      <c r="AT3389" t="s">
        <v>239</v>
      </c>
      <c r="AU3389" s="27">
        <v>41792</v>
      </c>
    </row>
    <row r="3390" spans="1:47" x14ac:dyDescent="0.2">
      <c r="A3390">
        <v>3389</v>
      </c>
      <c r="B3390" t="s">
        <v>12005</v>
      </c>
      <c r="C3390" t="s">
        <v>9808</v>
      </c>
      <c r="D3390" t="s">
        <v>12006</v>
      </c>
      <c r="E3390" s="27">
        <v>41466</v>
      </c>
      <c r="F3390" t="s">
        <v>294</v>
      </c>
      <c r="G3390" s="27">
        <v>23964</v>
      </c>
      <c r="H3390">
        <v>50</v>
      </c>
      <c r="I3390" t="s">
        <v>234</v>
      </c>
      <c r="J3390" t="s">
        <v>245</v>
      </c>
      <c r="K3390">
        <v>0</v>
      </c>
      <c r="L3390">
        <v>1</v>
      </c>
      <c r="M3390">
        <v>0</v>
      </c>
      <c r="N3390">
        <v>0</v>
      </c>
      <c r="O3390">
        <v>0</v>
      </c>
      <c r="W3390" t="s">
        <v>237</v>
      </c>
      <c r="Y3390">
        <v>-1</v>
      </c>
      <c r="AB3390" t="s">
        <v>237</v>
      </c>
      <c r="AH3390">
        <v>0</v>
      </c>
      <c r="AN3390" t="s">
        <v>238</v>
      </c>
      <c r="AO3390">
        <v>1</v>
      </c>
      <c r="AP3390" t="s">
        <v>239</v>
      </c>
      <c r="AQ3390" s="27">
        <v>41466</v>
      </c>
      <c r="AR3390" t="s">
        <v>240</v>
      </c>
      <c r="AS3390">
        <v>1</v>
      </c>
      <c r="AT3390" t="s">
        <v>239</v>
      </c>
      <c r="AU3390" s="27">
        <v>41466</v>
      </c>
    </row>
    <row r="3391" spans="1:47" x14ac:dyDescent="0.2">
      <c r="A3391">
        <v>3390</v>
      </c>
      <c r="B3391" t="s">
        <v>12007</v>
      </c>
      <c r="C3391" t="s">
        <v>500</v>
      </c>
      <c r="D3391" t="s">
        <v>12008</v>
      </c>
      <c r="E3391" s="27">
        <v>41492</v>
      </c>
      <c r="F3391" t="s">
        <v>233</v>
      </c>
      <c r="G3391" s="27">
        <v>24678</v>
      </c>
      <c r="H3391">
        <v>48</v>
      </c>
      <c r="I3391" t="s">
        <v>234</v>
      </c>
      <c r="J3391" t="s">
        <v>245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 s="28">
        <v>41492.156944444447</v>
      </c>
      <c r="R3391" s="28">
        <v>41492.321527777778</v>
      </c>
      <c r="S3391" t="s">
        <v>12009</v>
      </c>
      <c r="T3391" s="27">
        <v>41492</v>
      </c>
      <c r="V3391">
        <v>0</v>
      </c>
      <c r="W3391" t="s">
        <v>36</v>
      </c>
      <c r="X3391" t="s">
        <v>595</v>
      </c>
      <c r="Y3391">
        <v>0</v>
      </c>
      <c r="AB3391" t="s">
        <v>237</v>
      </c>
      <c r="AH3391">
        <v>0</v>
      </c>
      <c r="AN3391" t="s">
        <v>238</v>
      </c>
      <c r="AO3391">
        <v>1</v>
      </c>
      <c r="AP3391" t="s">
        <v>239</v>
      </c>
      <c r="AQ3391" s="27">
        <v>41492</v>
      </c>
      <c r="AR3391" t="s">
        <v>240</v>
      </c>
      <c r="AS3391">
        <v>1</v>
      </c>
      <c r="AT3391" t="s">
        <v>239</v>
      </c>
      <c r="AU3391" s="27">
        <v>41492</v>
      </c>
    </row>
    <row r="3392" spans="1:47" x14ac:dyDescent="0.2">
      <c r="A3392">
        <v>3391</v>
      </c>
      <c r="B3392" t="s">
        <v>12010</v>
      </c>
      <c r="C3392" t="s">
        <v>1743</v>
      </c>
      <c r="D3392" t="s">
        <v>2846</v>
      </c>
      <c r="E3392" s="27">
        <v>41358</v>
      </c>
      <c r="F3392" t="s">
        <v>294</v>
      </c>
      <c r="G3392" s="27">
        <v>31600</v>
      </c>
      <c r="H3392">
        <v>29</v>
      </c>
      <c r="I3392" t="s">
        <v>244</v>
      </c>
      <c r="J3392" t="s">
        <v>250</v>
      </c>
      <c r="K3392">
        <v>0</v>
      </c>
      <c r="L3392">
        <v>8</v>
      </c>
      <c r="M3392">
        <v>0</v>
      </c>
      <c r="N3392">
        <v>3</v>
      </c>
      <c r="O3392">
        <v>9</v>
      </c>
      <c r="P3392">
        <v>-1</v>
      </c>
      <c r="Q3392" s="28">
        <v>41357.223611111112</v>
      </c>
      <c r="R3392" s="28">
        <v>41571.251388888886</v>
      </c>
      <c r="S3392" t="s">
        <v>12011</v>
      </c>
      <c r="T3392" s="27">
        <v>41357</v>
      </c>
      <c r="V3392">
        <v>1</v>
      </c>
      <c r="W3392" t="s">
        <v>36</v>
      </c>
      <c r="X3392" t="s">
        <v>1508</v>
      </c>
      <c r="Y3392">
        <v>1</v>
      </c>
      <c r="AA3392" t="s">
        <v>12012</v>
      </c>
      <c r="AB3392" t="s">
        <v>32</v>
      </c>
      <c r="AD3392" s="27">
        <v>41390</v>
      </c>
      <c r="AE3392" t="s">
        <v>494</v>
      </c>
      <c r="AH3392">
        <v>0</v>
      </c>
      <c r="AN3392" t="s">
        <v>238</v>
      </c>
      <c r="AO3392">
        <v>6</v>
      </c>
      <c r="AP3392" t="s">
        <v>246</v>
      </c>
      <c r="AQ3392" s="27">
        <v>41358</v>
      </c>
      <c r="AR3392" t="s">
        <v>240</v>
      </c>
      <c r="AS3392">
        <v>8</v>
      </c>
      <c r="AT3392" t="s">
        <v>269</v>
      </c>
      <c r="AU3392" s="27">
        <v>41358</v>
      </c>
    </row>
    <row r="3393" spans="1:47" x14ac:dyDescent="0.2">
      <c r="A3393">
        <v>3392</v>
      </c>
      <c r="B3393" t="s">
        <v>12013</v>
      </c>
      <c r="C3393" t="s">
        <v>3191</v>
      </c>
      <c r="D3393" t="s">
        <v>12014</v>
      </c>
      <c r="E3393" s="27">
        <v>41342</v>
      </c>
      <c r="F3393" t="s">
        <v>233</v>
      </c>
      <c r="G3393" s="27">
        <v>24873</v>
      </c>
      <c r="H3393">
        <v>48</v>
      </c>
      <c r="I3393" t="s">
        <v>234</v>
      </c>
      <c r="J3393" t="s">
        <v>245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-1</v>
      </c>
      <c r="Q3393" s="28">
        <v>41341.215277777781</v>
      </c>
      <c r="R3393" s="28">
        <v>41342.335416666669</v>
      </c>
      <c r="S3393" t="s">
        <v>12015</v>
      </c>
      <c r="T3393" s="27">
        <v>41341</v>
      </c>
      <c r="V3393">
        <v>1</v>
      </c>
      <c r="W3393" t="s">
        <v>36</v>
      </c>
      <c r="X3393" t="s">
        <v>279</v>
      </c>
      <c r="Y3393">
        <v>0</v>
      </c>
      <c r="AB3393" t="s">
        <v>237</v>
      </c>
      <c r="AH3393">
        <v>0</v>
      </c>
      <c r="AN3393" t="s">
        <v>238</v>
      </c>
      <c r="AO3393">
        <v>1</v>
      </c>
      <c r="AP3393" t="s">
        <v>239</v>
      </c>
      <c r="AQ3393" s="27">
        <v>41342</v>
      </c>
      <c r="AR3393" t="s">
        <v>240</v>
      </c>
      <c r="AS3393">
        <v>1</v>
      </c>
      <c r="AT3393" t="s">
        <v>239</v>
      </c>
      <c r="AU3393" s="27">
        <v>41342</v>
      </c>
    </row>
    <row r="3394" spans="1:47" x14ac:dyDescent="0.2">
      <c r="A3394">
        <v>3393</v>
      </c>
      <c r="B3394" t="s">
        <v>12016</v>
      </c>
      <c r="C3394" t="s">
        <v>803</v>
      </c>
      <c r="D3394" t="s">
        <v>12017</v>
      </c>
      <c r="E3394" s="27">
        <v>41403</v>
      </c>
      <c r="F3394" t="s">
        <v>233</v>
      </c>
      <c r="G3394" s="27">
        <v>30981</v>
      </c>
      <c r="H3394">
        <v>31</v>
      </c>
      <c r="I3394" t="s">
        <v>244</v>
      </c>
      <c r="J3394" t="s">
        <v>250</v>
      </c>
      <c r="K3394">
        <v>0</v>
      </c>
      <c r="L3394">
        <v>6</v>
      </c>
      <c r="M3394">
        <v>0</v>
      </c>
      <c r="N3394">
        <v>0</v>
      </c>
      <c r="O3394">
        <v>10</v>
      </c>
      <c r="P3394">
        <v>-8</v>
      </c>
      <c r="Q3394" s="28">
        <v>41395.425000000003</v>
      </c>
      <c r="R3394" s="28">
        <v>41403.465277777781</v>
      </c>
      <c r="S3394" t="s">
        <v>12018</v>
      </c>
      <c r="U3394" s="27">
        <v>41395</v>
      </c>
      <c r="V3394">
        <v>8</v>
      </c>
      <c r="W3394" t="s">
        <v>32</v>
      </c>
      <c r="X3394" t="s">
        <v>274</v>
      </c>
      <c r="Y3394">
        <v>1</v>
      </c>
      <c r="AA3394" t="s">
        <v>12019</v>
      </c>
      <c r="AB3394" t="s">
        <v>36</v>
      </c>
      <c r="AC3394">
        <v>395</v>
      </c>
      <c r="AD3394" s="27">
        <v>41652</v>
      </c>
      <c r="AE3394" t="s">
        <v>422</v>
      </c>
      <c r="AF3394" s="27">
        <v>42047</v>
      </c>
      <c r="AG3394" s="27">
        <v>42062</v>
      </c>
      <c r="AH3394">
        <v>0</v>
      </c>
      <c r="AN3394" t="s">
        <v>238</v>
      </c>
      <c r="AO3394">
        <v>4</v>
      </c>
      <c r="AP3394" t="s">
        <v>239</v>
      </c>
      <c r="AQ3394" s="27">
        <v>41403</v>
      </c>
      <c r="AR3394" t="s">
        <v>240</v>
      </c>
      <c r="AS3394">
        <v>6</v>
      </c>
      <c r="AT3394" t="s">
        <v>246</v>
      </c>
      <c r="AU3394" s="27">
        <v>41403</v>
      </c>
    </row>
    <row r="3395" spans="1:47" x14ac:dyDescent="0.2">
      <c r="A3395">
        <v>3394</v>
      </c>
      <c r="B3395" t="s">
        <v>12020</v>
      </c>
      <c r="C3395" t="s">
        <v>10714</v>
      </c>
      <c r="D3395" t="s">
        <v>12021</v>
      </c>
      <c r="E3395" s="27">
        <v>41934</v>
      </c>
      <c r="F3395" t="s">
        <v>233</v>
      </c>
      <c r="G3395" s="27">
        <v>34558</v>
      </c>
      <c r="H3395">
        <v>21</v>
      </c>
      <c r="I3395" t="s">
        <v>259</v>
      </c>
      <c r="J3395" t="s">
        <v>245</v>
      </c>
      <c r="K3395">
        <v>0</v>
      </c>
      <c r="L3395">
        <v>8</v>
      </c>
      <c r="M3395">
        <v>0</v>
      </c>
      <c r="N3395">
        <v>0</v>
      </c>
      <c r="O3395">
        <v>3</v>
      </c>
      <c r="P3395">
        <v>-1</v>
      </c>
      <c r="Q3395" s="28">
        <v>41933.043749999997</v>
      </c>
      <c r="R3395" s="28">
        <v>42060.146527777775</v>
      </c>
      <c r="S3395" t="s">
        <v>12022</v>
      </c>
      <c r="T3395" s="27">
        <v>41933</v>
      </c>
      <c r="V3395">
        <v>1</v>
      </c>
      <c r="W3395" t="s">
        <v>32</v>
      </c>
      <c r="X3395" t="s">
        <v>453</v>
      </c>
      <c r="Y3395">
        <v>1</v>
      </c>
      <c r="AA3395" t="s">
        <v>12023</v>
      </c>
      <c r="AB3395" t="s">
        <v>32</v>
      </c>
      <c r="AD3395" s="27">
        <v>41944</v>
      </c>
      <c r="AE3395" t="s">
        <v>847</v>
      </c>
      <c r="AH3395">
        <v>0</v>
      </c>
      <c r="AN3395" t="s">
        <v>238</v>
      </c>
      <c r="AO3395">
        <v>8</v>
      </c>
      <c r="AP3395" t="s">
        <v>269</v>
      </c>
      <c r="AQ3395" s="27">
        <v>41934</v>
      </c>
      <c r="AR3395" t="s">
        <v>240</v>
      </c>
      <c r="AS3395">
        <v>8</v>
      </c>
      <c r="AT3395" t="s">
        <v>269</v>
      </c>
      <c r="AU3395" s="27">
        <v>41934</v>
      </c>
    </row>
    <row r="3396" spans="1:47" x14ac:dyDescent="0.2">
      <c r="A3396">
        <v>3395</v>
      </c>
      <c r="B3396" t="s">
        <v>12024</v>
      </c>
      <c r="C3396" t="s">
        <v>4357</v>
      </c>
      <c r="D3396" t="s">
        <v>3771</v>
      </c>
      <c r="E3396" s="27">
        <v>41916</v>
      </c>
      <c r="F3396" t="s">
        <v>233</v>
      </c>
      <c r="G3396" s="27">
        <v>30551</v>
      </c>
      <c r="H3396">
        <v>32</v>
      </c>
      <c r="I3396" t="s">
        <v>244</v>
      </c>
      <c r="J3396" t="s">
        <v>22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 s="28">
        <v>41916.254861111112</v>
      </c>
      <c r="R3396" s="28">
        <v>41938.515972222223</v>
      </c>
      <c r="S3396" t="s">
        <v>12025</v>
      </c>
      <c r="T3396" s="27">
        <v>41916</v>
      </c>
      <c r="V3396">
        <v>0</v>
      </c>
      <c r="W3396" t="s">
        <v>32</v>
      </c>
      <c r="X3396" t="s">
        <v>2088</v>
      </c>
      <c r="Y3396">
        <v>1</v>
      </c>
      <c r="AA3396" t="s">
        <v>12026</v>
      </c>
      <c r="AB3396" t="s">
        <v>36</v>
      </c>
      <c r="AC3396">
        <v>0</v>
      </c>
      <c r="AD3396" s="27">
        <v>42058</v>
      </c>
      <c r="AE3396" t="s">
        <v>392</v>
      </c>
      <c r="AF3396" s="27">
        <v>42058</v>
      </c>
      <c r="AG3396" s="27">
        <v>42058</v>
      </c>
      <c r="AH3396">
        <v>0</v>
      </c>
      <c r="AN3396" t="s">
        <v>238</v>
      </c>
      <c r="AO3396">
        <v>1</v>
      </c>
      <c r="AP3396" t="s">
        <v>239</v>
      </c>
      <c r="AQ3396" s="27">
        <v>41916</v>
      </c>
      <c r="AR3396" t="s">
        <v>240</v>
      </c>
      <c r="AS3396">
        <v>1</v>
      </c>
      <c r="AT3396" t="s">
        <v>239</v>
      </c>
      <c r="AU3396" s="27">
        <v>41916</v>
      </c>
    </row>
    <row r="3397" spans="1:47" x14ac:dyDescent="0.2">
      <c r="A3397">
        <v>3396</v>
      </c>
      <c r="B3397" t="s">
        <v>12027</v>
      </c>
      <c r="C3397" t="s">
        <v>895</v>
      </c>
      <c r="D3397" t="s">
        <v>12028</v>
      </c>
      <c r="E3397" s="27">
        <v>41686</v>
      </c>
      <c r="F3397" t="s">
        <v>233</v>
      </c>
      <c r="G3397" s="27">
        <v>24978</v>
      </c>
      <c r="H3397">
        <v>47</v>
      </c>
      <c r="I3397" t="s">
        <v>234</v>
      </c>
      <c r="J3397" t="s">
        <v>250</v>
      </c>
      <c r="K3397">
        <v>0</v>
      </c>
      <c r="L3397">
        <v>5</v>
      </c>
      <c r="M3397">
        <v>0</v>
      </c>
      <c r="N3397">
        <v>0</v>
      </c>
      <c r="O3397">
        <v>0</v>
      </c>
      <c r="P3397">
        <v>-1</v>
      </c>
      <c r="Q3397" s="28">
        <v>41685.231249999997</v>
      </c>
      <c r="R3397" s="28">
        <v>41688.390972222223</v>
      </c>
      <c r="S3397" t="s">
        <v>12029</v>
      </c>
      <c r="T3397" s="27">
        <v>41685</v>
      </c>
      <c r="V3397">
        <v>1</v>
      </c>
      <c r="W3397" t="s">
        <v>36</v>
      </c>
      <c r="X3397" t="s">
        <v>279</v>
      </c>
      <c r="Y3397">
        <v>0</v>
      </c>
      <c r="AB3397" t="s">
        <v>237</v>
      </c>
      <c r="AH3397">
        <v>0</v>
      </c>
      <c r="AN3397" t="s">
        <v>238</v>
      </c>
      <c r="AO3397">
        <v>3</v>
      </c>
      <c r="AP3397" t="s">
        <v>239</v>
      </c>
      <c r="AQ3397" s="27">
        <v>41686</v>
      </c>
      <c r="AR3397" t="s">
        <v>240</v>
      </c>
      <c r="AS3397">
        <v>5</v>
      </c>
      <c r="AT3397" t="s">
        <v>246</v>
      </c>
      <c r="AU3397" s="27">
        <v>41686</v>
      </c>
    </row>
    <row r="3398" spans="1:47" x14ac:dyDescent="0.2">
      <c r="A3398">
        <v>3397</v>
      </c>
      <c r="B3398" t="s">
        <v>12030</v>
      </c>
      <c r="C3398" t="s">
        <v>5281</v>
      </c>
      <c r="D3398" t="s">
        <v>3548</v>
      </c>
      <c r="E3398" s="27">
        <v>41566</v>
      </c>
      <c r="F3398" t="s">
        <v>233</v>
      </c>
      <c r="G3398" s="27">
        <v>19749</v>
      </c>
      <c r="H3398">
        <v>62</v>
      </c>
      <c r="I3398" t="s">
        <v>234</v>
      </c>
      <c r="J3398" t="s">
        <v>250</v>
      </c>
      <c r="K3398">
        <v>0</v>
      </c>
      <c r="L3398">
        <v>7</v>
      </c>
      <c r="M3398">
        <v>0</v>
      </c>
      <c r="N3398">
        <v>0</v>
      </c>
      <c r="O3398">
        <v>1</v>
      </c>
      <c r="S3398" t="s">
        <v>12031</v>
      </c>
      <c r="T3398" s="27">
        <v>40953</v>
      </c>
      <c r="V3398">
        <v>613</v>
      </c>
      <c r="W3398" t="s">
        <v>36</v>
      </c>
      <c r="X3398" t="s">
        <v>681</v>
      </c>
      <c r="Y3398">
        <v>0</v>
      </c>
      <c r="AB3398" t="s">
        <v>237</v>
      </c>
      <c r="AH3398">
        <v>0</v>
      </c>
      <c r="AN3398" t="s">
        <v>238</v>
      </c>
      <c r="AO3398">
        <v>6</v>
      </c>
      <c r="AP3398" t="s">
        <v>246</v>
      </c>
      <c r="AQ3398" s="27">
        <v>41566</v>
      </c>
      <c r="AR3398" t="s">
        <v>240</v>
      </c>
      <c r="AS3398">
        <v>7</v>
      </c>
      <c r="AT3398" t="s">
        <v>246</v>
      </c>
      <c r="AU3398" s="27">
        <v>41566</v>
      </c>
    </row>
    <row r="3399" spans="1:47" x14ac:dyDescent="0.2">
      <c r="A3399">
        <v>3398</v>
      </c>
      <c r="B3399" t="s">
        <v>5815</v>
      </c>
      <c r="C3399" t="s">
        <v>5816</v>
      </c>
      <c r="D3399" t="s">
        <v>381</v>
      </c>
      <c r="E3399" s="27">
        <v>41383</v>
      </c>
      <c r="F3399" t="s">
        <v>233</v>
      </c>
      <c r="G3399" s="27">
        <v>34785</v>
      </c>
      <c r="H3399">
        <v>21</v>
      </c>
      <c r="I3399" t="s">
        <v>259</v>
      </c>
      <c r="J3399" t="s">
        <v>250</v>
      </c>
      <c r="K3399">
        <v>1</v>
      </c>
      <c r="L3399">
        <v>10</v>
      </c>
      <c r="M3399">
        <v>2</v>
      </c>
      <c r="N3399">
        <v>2</v>
      </c>
      <c r="O3399">
        <v>3</v>
      </c>
      <c r="P3399">
        <v>-1</v>
      </c>
      <c r="Q3399" s="28">
        <v>41382.188888888886</v>
      </c>
      <c r="R3399" s="28">
        <v>41383.061111111114</v>
      </c>
      <c r="S3399" t="s">
        <v>12032</v>
      </c>
      <c r="T3399" s="27">
        <v>41382</v>
      </c>
      <c r="V3399">
        <v>1</v>
      </c>
      <c r="W3399" t="s">
        <v>32</v>
      </c>
      <c r="X3399" t="s">
        <v>1617</v>
      </c>
      <c r="Y3399">
        <v>1</v>
      </c>
      <c r="AA3399" t="s">
        <v>12033</v>
      </c>
      <c r="AB3399" t="s">
        <v>32</v>
      </c>
      <c r="AC3399">
        <v>1</v>
      </c>
      <c r="AD3399" s="27">
        <v>41515</v>
      </c>
      <c r="AE3399" t="s">
        <v>459</v>
      </c>
      <c r="AF3399" s="27">
        <v>41516</v>
      </c>
      <c r="AG3399" s="27">
        <v>41516</v>
      </c>
      <c r="AH3399">
        <v>0</v>
      </c>
      <c r="AN3399" t="s">
        <v>238</v>
      </c>
      <c r="AO3399">
        <v>10</v>
      </c>
      <c r="AP3399" t="s">
        <v>269</v>
      </c>
      <c r="AQ3399" s="27">
        <v>41383</v>
      </c>
      <c r="AR3399" t="s">
        <v>240</v>
      </c>
      <c r="AS3399">
        <v>10</v>
      </c>
      <c r="AT3399" t="s">
        <v>269</v>
      </c>
      <c r="AU3399" s="27">
        <v>41383</v>
      </c>
    </row>
    <row r="3400" spans="1:47" x14ac:dyDescent="0.2">
      <c r="A3400">
        <v>3399</v>
      </c>
      <c r="B3400" t="s">
        <v>12034</v>
      </c>
      <c r="C3400" t="s">
        <v>242</v>
      </c>
      <c r="D3400" t="s">
        <v>12035</v>
      </c>
      <c r="E3400" s="27">
        <v>41326</v>
      </c>
      <c r="F3400" t="s">
        <v>233</v>
      </c>
      <c r="G3400" s="27">
        <v>29399</v>
      </c>
      <c r="H3400">
        <v>35</v>
      </c>
      <c r="I3400" t="s">
        <v>244</v>
      </c>
      <c r="J3400" t="s">
        <v>250</v>
      </c>
      <c r="K3400">
        <v>3</v>
      </c>
      <c r="L3400">
        <v>10</v>
      </c>
      <c r="M3400">
        <v>0</v>
      </c>
      <c r="N3400">
        <v>0</v>
      </c>
      <c r="O3400">
        <v>13</v>
      </c>
      <c r="P3400">
        <v>-1</v>
      </c>
      <c r="Q3400" s="28">
        <v>41325.186111111114</v>
      </c>
      <c r="R3400" s="28">
        <v>41326.083333333336</v>
      </c>
      <c r="S3400" t="s">
        <v>12036</v>
      </c>
      <c r="T3400" s="27">
        <v>41325</v>
      </c>
      <c r="V3400">
        <v>1</v>
      </c>
      <c r="W3400" t="s">
        <v>32</v>
      </c>
      <c r="X3400" t="s">
        <v>261</v>
      </c>
      <c r="Y3400">
        <v>0</v>
      </c>
      <c r="AB3400" t="s">
        <v>237</v>
      </c>
      <c r="AH3400">
        <v>0</v>
      </c>
      <c r="AN3400" t="s">
        <v>238</v>
      </c>
      <c r="AO3400">
        <v>5</v>
      </c>
      <c r="AP3400" t="s">
        <v>246</v>
      </c>
      <c r="AQ3400" s="27">
        <v>41326</v>
      </c>
      <c r="AR3400" t="s">
        <v>240</v>
      </c>
      <c r="AS3400">
        <v>10</v>
      </c>
      <c r="AT3400" t="s">
        <v>269</v>
      </c>
      <c r="AU3400" s="27">
        <v>41326</v>
      </c>
    </row>
    <row r="3401" spans="1:47" x14ac:dyDescent="0.2">
      <c r="A3401">
        <v>3400</v>
      </c>
      <c r="B3401" t="s">
        <v>12037</v>
      </c>
      <c r="C3401" t="s">
        <v>775</v>
      </c>
      <c r="D3401" t="s">
        <v>12038</v>
      </c>
      <c r="E3401" s="27">
        <v>41722</v>
      </c>
      <c r="F3401" t="s">
        <v>233</v>
      </c>
      <c r="G3401" s="27">
        <v>26007</v>
      </c>
      <c r="H3401">
        <v>45</v>
      </c>
      <c r="I3401" t="s">
        <v>234</v>
      </c>
      <c r="J3401" t="s">
        <v>3068</v>
      </c>
      <c r="K3401">
        <v>0</v>
      </c>
      <c r="L3401">
        <v>3</v>
      </c>
      <c r="M3401">
        <v>0</v>
      </c>
      <c r="N3401">
        <v>0</v>
      </c>
      <c r="O3401">
        <v>0</v>
      </c>
      <c r="P3401">
        <v>0</v>
      </c>
      <c r="Q3401" s="28">
        <v>41722.525694444441</v>
      </c>
      <c r="R3401" s="28">
        <v>41821.466666666667</v>
      </c>
      <c r="S3401" t="s">
        <v>12039</v>
      </c>
      <c r="T3401" s="27">
        <v>41721</v>
      </c>
      <c r="V3401">
        <v>1</v>
      </c>
      <c r="W3401" t="s">
        <v>32</v>
      </c>
      <c r="X3401" t="s">
        <v>254</v>
      </c>
      <c r="Y3401">
        <v>0</v>
      </c>
      <c r="AB3401" t="s">
        <v>237</v>
      </c>
      <c r="AH3401">
        <v>0</v>
      </c>
      <c r="AN3401" t="s">
        <v>238</v>
      </c>
      <c r="AO3401">
        <v>2</v>
      </c>
      <c r="AP3401" t="s">
        <v>239</v>
      </c>
      <c r="AQ3401" s="27">
        <v>41722</v>
      </c>
      <c r="AR3401" t="s">
        <v>240</v>
      </c>
      <c r="AS3401">
        <v>3</v>
      </c>
      <c r="AT3401" t="s">
        <v>239</v>
      </c>
      <c r="AU3401" s="27">
        <v>41722</v>
      </c>
    </row>
    <row r="3402" spans="1:47" x14ac:dyDescent="0.2">
      <c r="A3402">
        <v>3401</v>
      </c>
      <c r="B3402" t="s">
        <v>12040</v>
      </c>
      <c r="C3402" t="s">
        <v>414</v>
      </c>
      <c r="D3402" t="s">
        <v>2801</v>
      </c>
      <c r="E3402" s="27">
        <v>41610</v>
      </c>
      <c r="F3402" t="s">
        <v>233</v>
      </c>
      <c r="G3402" s="27">
        <v>25627</v>
      </c>
      <c r="H3402">
        <v>46</v>
      </c>
      <c r="I3402" t="s">
        <v>234</v>
      </c>
      <c r="J3402" t="s">
        <v>250</v>
      </c>
      <c r="K3402">
        <v>0</v>
      </c>
      <c r="L3402">
        <v>1</v>
      </c>
      <c r="M3402">
        <v>0</v>
      </c>
      <c r="N3402">
        <v>0</v>
      </c>
      <c r="O3402">
        <v>3</v>
      </c>
      <c r="P3402">
        <v>-22</v>
      </c>
      <c r="Q3402" s="28">
        <v>41588.520833333336</v>
      </c>
      <c r="R3402" s="28">
        <v>41609.125694444447</v>
      </c>
      <c r="S3402" t="s">
        <v>12041</v>
      </c>
      <c r="T3402" s="27">
        <v>41588</v>
      </c>
      <c r="V3402">
        <v>22</v>
      </c>
      <c r="W3402" t="s">
        <v>36</v>
      </c>
      <c r="X3402" t="s">
        <v>392</v>
      </c>
      <c r="Y3402">
        <v>1</v>
      </c>
      <c r="AA3402" t="s">
        <v>12042</v>
      </c>
      <c r="AB3402" t="s">
        <v>36</v>
      </c>
      <c r="AC3402">
        <v>59</v>
      </c>
      <c r="AD3402" s="27">
        <v>41640</v>
      </c>
      <c r="AE3402" t="s">
        <v>392</v>
      </c>
      <c r="AF3402" s="27">
        <v>41699</v>
      </c>
      <c r="AG3402" s="27">
        <v>41718</v>
      </c>
      <c r="AH3402">
        <v>0</v>
      </c>
      <c r="AN3402" t="s">
        <v>238</v>
      </c>
      <c r="AO3402">
        <v>1</v>
      </c>
      <c r="AP3402" t="s">
        <v>239</v>
      </c>
      <c r="AQ3402" s="27">
        <v>41610</v>
      </c>
      <c r="AR3402" t="s">
        <v>240</v>
      </c>
      <c r="AS3402">
        <v>1</v>
      </c>
      <c r="AT3402" t="s">
        <v>239</v>
      </c>
      <c r="AU3402" s="27">
        <v>41610</v>
      </c>
    </row>
    <row r="3403" spans="1:47" x14ac:dyDescent="0.2">
      <c r="A3403">
        <v>3402</v>
      </c>
      <c r="B3403" t="s">
        <v>12043</v>
      </c>
      <c r="C3403" t="s">
        <v>12044</v>
      </c>
      <c r="D3403" t="s">
        <v>689</v>
      </c>
      <c r="E3403" s="27">
        <v>41981</v>
      </c>
      <c r="F3403" t="s">
        <v>294</v>
      </c>
      <c r="G3403" s="27">
        <v>29531</v>
      </c>
      <c r="H3403">
        <v>35</v>
      </c>
      <c r="I3403" t="s">
        <v>244</v>
      </c>
      <c r="J3403" t="s">
        <v>250</v>
      </c>
      <c r="K3403">
        <v>0</v>
      </c>
      <c r="L3403">
        <v>6</v>
      </c>
      <c r="M3403">
        <v>2</v>
      </c>
      <c r="N3403">
        <v>0</v>
      </c>
      <c r="O3403">
        <v>2</v>
      </c>
      <c r="P3403">
        <v>-1</v>
      </c>
      <c r="Q3403" s="28">
        <v>41980.297222222223</v>
      </c>
      <c r="R3403" s="28">
        <v>41985.234027777777</v>
      </c>
      <c r="S3403" t="s">
        <v>12045</v>
      </c>
      <c r="T3403" s="27">
        <v>35658</v>
      </c>
      <c r="V3403">
        <v>6323</v>
      </c>
      <c r="W3403" t="s">
        <v>36</v>
      </c>
      <c r="X3403" t="s">
        <v>392</v>
      </c>
      <c r="Y3403">
        <v>0</v>
      </c>
      <c r="AB3403" t="s">
        <v>237</v>
      </c>
      <c r="AH3403">
        <v>0</v>
      </c>
      <c r="AN3403" t="s">
        <v>238</v>
      </c>
      <c r="AO3403">
        <v>4</v>
      </c>
      <c r="AP3403" t="s">
        <v>239</v>
      </c>
      <c r="AQ3403" s="27">
        <v>41981</v>
      </c>
      <c r="AR3403" t="s">
        <v>240</v>
      </c>
      <c r="AS3403">
        <v>6</v>
      </c>
      <c r="AT3403" t="s">
        <v>246</v>
      </c>
      <c r="AU3403" s="27">
        <v>41981</v>
      </c>
    </row>
    <row r="3404" spans="1:47" x14ac:dyDescent="0.2">
      <c r="A3404">
        <v>3403</v>
      </c>
      <c r="B3404" t="s">
        <v>12046</v>
      </c>
      <c r="C3404" t="s">
        <v>4732</v>
      </c>
      <c r="D3404" t="s">
        <v>907</v>
      </c>
      <c r="E3404" s="27">
        <v>41312</v>
      </c>
      <c r="F3404" t="s">
        <v>233</v>
      </c>
      <c r="G3404" s="27">
        <v>29734</v>
      </c>
      <c r="H3404">
        <v>34</v>
      </c>
      <c r="I3404" t="s">
        <v>244</v>
      </c>
      <c r="J3404" t="s">
        <v>250</v>
      </c>
      <c r="K3404">
        <v>0</v>
      </c>
      <c r="L3404">
        <v>4</v>
      </c>
      <c r="M3404">
        <v>0</v>
      </c>
      <c r="N3404">
        <v>0</v>
      </c>
      <c r="O3404">
        <v>5</v>
      </c>
      <c r="P3404">
        <v>-1</v>
      </c>
      <c r="Q3404" s="28">
        <v>41311.363888888889</v>
      </c>
      <c r="R3404" s="28">
        <v>41316.503472222219</v>
      </c>
      <c r="S3404" t="s">
        <v>12047</v>
      </c>
      <c r="T3404" s="27">
        <v>41311</v>
      </c>
      <c r="V3404">
        <v>1</v>
      </c>
      <c r="W3404" t="s">
        <v>32</v>
      </c>
      <c r="X3404" t="s">
        <v>359</v>
      </c>
      <c r="Y3404">
        <v>1</v>
      </c>
      <c r="AA3404" t="s">
        <v>12048</v>
      </c>
      <c r="AB3404" t="s">
        <v>36</v>
      </c>
      <c r="AC3404">
        <v>0</v>
      </c>
      <c r="AD3404" s="27">
        <v>41653</v>
      </c>
      <c r="AE3404" t="s">
        <v>1469</v>
      </c>
      <c r="AF3404" s="27">
        <v>41653</v>
      </c>
      <c r="AG3404" s="27">
        <v>41656</v>
      </c>
      <c r="AH3404">
        <v>0</v>
      </c>
      <c r="AN3404" t="s">
        <v>238</v>
      </c>
      <c r="AO3404">
        <v>3</v>
      </c>
      <c r="AP3404" t="s">
        <v>239</v>
      </c>
      <c r="AQ3404" s="27">
        <v>41312</v>
      </c>
      <c r="AR3404" t="s">
        <v>240</v>
      </c>
      <c r="AS3404">
        <v>4</v>
      </c>
      <c r="AT3404" t="s">
        <v>239</v>
      </c>
      <c r="AU3404" s="27">
        <v>41312</v>
      </c>
    </row>
    <row r="3405" spans="1:47" x14ac:dyDescent="0.2">
      <c r="A3405">
        <v>3404</v>
      </c>
      <c r="B3405" t="s">
        <v>12049</v>
      </c>
      <c r="C3405" t="s">
        <v>9290</v>
      </c>
      <c r="D3405" t="s">
        <v>12050</v>
      </c>
      <c r="E3405" s="27">
        <v>41456</v>
      </c>
      <c r="F3405" t="s">
        <v>233</v>
      </c>
      <c r="G3405" s="27">
        <v>23172</v>
      </c>
      <c r="H3405">
        <v>52</v>
      </c>
      <c r="I3405" t="s">
        <v>234</v>
      </c>
      <c r="J3405" t="s">
        <v>250</v>
      </c>
      <c r="K3405">
        <v>0</v>
      </c>
      <c r="L3405">
        <v>1</v>
      </c>
      <c r="M3405">
        <v>0</v>
      </c>
      <c r="N3405">
        <v>0</v>
      </c>
      <c r="O3405">
        <v>2</v>
      </c>
      <c r="P3405">
        <v>-5</v>
      </c>
      <c r="Q3405" s="28">
        <v>41451.091666666667</v>
      </c>
      <c r="R3405" s="28">
        <v>41454.182638888888</v>
      </c>
      <c r="S3405" t="s">
        <v>12051</v>
      </c>
      <c r="U3405" s="27">
        <v>41451</v>
      </c>
      <c r="V3405">
        <v>5</v>
      </c>
      <c r="W3405" t="s">
        <v>32</v>
      </c>
      <c r="X3405" t="s">
        <v>274</v>
      </c>
      <c r="Y3405">
        <v>0</v>
      </c>
      <c r="AB3405" t="s">
        <v>237</v>
      </c>
      <c r="AH3405">
        <v>0</v>
      </c>
      <c r="AN3405" t="s">
        <v>238</v>
      </c>
      <c r="AO3405">
        <v>1</v>
      </c>
      <c r="AP3405" t="s">
        <v>239</v>
      </c>
      <c r="AQ3405" s="27">
        <v>41456</v>
      </c>
      <c r="AR3405" t="s">
        <v>240</v>
      </c>
      <c r="AS3405">
        <v>1</v>
      </c>
      <c r="AT3405" t="s">
        <v>239</v>
      </c>
      <c r="AU3405" s="27">
        <v>41456</v>
      </c>
    </row>
    <row r="3406" spans="1:47" x14ac:dyDescent="0.2">
      <c r="A3406">
        <v>3405</v>
      </c>
      <c r="B3406" t="s">
        <v>12052</v>
      </c>
      <c r="C3406" t="s">
        <v>12053</v>
      </c>
      <c r="D3406" t="s">
        <v>12054</v>
      </c>
      <c r="E3406" s="27">
        <v>41353</v>
      </c>
      <c r="F3406" t="s">
        <v>294</v>
      </c>
      <c r="G3406" s="27">
        <v>28166</v>
      </c>
      <c r="H3406">
        <v>39</v>
      </c>
      <c r="I3406" t="s">
        <v>244</v>
      </c>
      <c r="J3406" t="s">
        <v>250</v>
      </c>
      <c r="K3406">
        <v>0</v>
      </c>
      <c r="L3406">
        <v>2</v>
      </c>
      <c r="M3406">
        <v>1</v>
      </c>
      <c r="N3406">
        <v>0</v>
      </c>
      <c r="O3406">
        <v>7</v>
      </c>
      <c r="P3406">
        <v>114</v>
      </c>
      <c r="Q3406" s="28">
        <v>41467.53125</v>
      </c>
      <c r="R3406" s="28">
        <v>41646.15902777778</v>
      </c>
      <c r="S3406" t="s">
        <v>12055</v>
      </c>
      <c r="T3406" s="27">
        <v>41261</v>
      </c>
      <c r="V3406">
        <v>92</v>
      </c>
      <c r="W3406" t="s">
        <v>32</v>
      </c>
      <c r="X3406" t="s">
        <v>261</v>
      </c>
      <c r="Y3406">
        <v>0</v>
      </c>
      <c r="AB3406" t="s">
        <v>237</v>
      </c>
      <c r="AH3406">
        <v>0</v>
      </c>
      <c r="AN3406" t="s">
        <v>238</v>
      </c>
      <c r="AO3406">
        <v>1</v>
      </c>
      <c r="AP3406" t="s">
        <v>239</v>
      </c>
      <c r="AQ3406" s="27">
        <v>41353</v>
      </c>
      <c r="AR3406" t="s">
        <v>240</v>
      </c>
      <c r="AS3406">
        <v>2</v>
      </c>
      <c r="AT3406" t="s">
        <v>239</v>
      </c>
      <c r="AU3406" s="27">
        <v>41353</v>
      </c>
    </row>
    <row r="3407" spans="1:47" x14ac:dyDescent="0.2">
      <c r="A3407">
        <v>3406</v>
      </c>
      <c r="B3407" t="s">
        <v>12056</v>
      </c>
      <c r="C3407" t="s">
        <v>12057</v>
      </c>
      <c r="D3407" t="s">
        <v>1198</v>
      </c>
      <c r="E3407" s="27">
        <v>41649</v>
      </c>
      <c r="F3407" t="s">
        <v>233</v>
      </c>
      <c r="G3407" s="27">
        <v>34743</v>
      </c>
      <c r="H3407">
        <v>21</v>
      </c>
      <c r="I3407" t="s">
        <v>259</v>
      </c>
      <c r="J3407" t="s">
        <v>245</v>
      </c>
      <c r="K3407">
        <v>0</v>
      </c>
      <c r="L3407">
        <v>8</v>
      </c>
      <c r="M3407">
        <v>0</v>
      </c>
      <c r="N3407">
        <v>0</v>
      </c>
      <c r="O3407">
        <v>0</v>
      </c>
      <c r="P3407">
        <v>-1</v>
      </c>
      <c r="Q3407" s="28">
        <v>41648.466666666667</v>
      </c>
      <c r="R3407" s="28">
        <v>41657.531944444447</v>
      </c>
      <c r="S3407" t="s">
        <v>12058</v>
      </c>
      <c r="T3407" s="27">
        <v>41648</v>
      </c>
      <c r="V3407">
        <v>1</v>
      </c>
      <c r="W3407" t="s">
        <v>36</v>
      </c>
      <c r="X3407" t="s">
        <v>279</v>
      </c>
      <c r="Y3407">
        <v>1</v>
      </c>
      <c r="AA3407" t="s">
        <v>12059</v>
      </c>
      <c r="AB3407" t="s">
        <v>32</v>
      </c>
      <c r="AC3407">
        <v>0</v>
      </c>
      <c r="AD3407" s="27">
        <v>41714</v>
      </c>
      <c r="AE3407" t="s">
        <v>254</v>
      </c>
      <c r="AF3407" s="27">
        <v>41714</v>
      </c>
      <c r="AG3407" s="27">
        <v>41759</v>
      </c>
      <c r="AH3407">
        <v>1</v>
      </c>
      <c r="AJ3407" t="s">
        <v>12060</v>
      </c>
      <c r="AK3407" t="s">
        <v>462</v>
      </c>
      <c r="AL3407" s="27">
        <v>41714</v>
      </c>
      <c r="AM3407" t="s">
        <v>279</v>
      </c>
      <c r="AN3407" t="s">
        <v>238</v>
      </c>
      <c r="AO3407">
        <v>9</v>
      </c>
      <c r="AP3407" t="s">
        <v>269</v>
      </c>
      <c r="AQ3407" s="27">
        <v>41649</v>
      </c>
      <c r="AR3407" t="s">
        <v>240</v>
      </c>
      <c r="AS3407">
        <v>8</v>
      </c>
      <c r="AT3407" t="s">
        <v>269</v>
      </c>
      <c r="AU3407" s="27">
        <v>41649</v>
      </c>
    </row>
    <row r="3408" spans="1:47" x14ac:dyDescent="0.2">
      <c r="A3408">
        <v>3407</v>
      </c>
      <c r="B3408" t="s">
        <v>12061</v>
      </c>
      <c r="C3408" t="s">
        <v>12062</v>
      </c>
      <c r="D3408" t="s">
        <v>12063</v>
      </c>
      <c r="E3408" s="27">
        <v>41680</v>
      </c>
      <c r="F3408" t="s">
        <v>233</v>
      </c>
      <c r="G3408" s="27">
        <v>22943</v>
      </c>
      <c r="H3408">
        <v>53</v>
      </c>
      <c r="I3408" t="s">
        <v>234</v>
      </c>
      <c r="J3408" t="s">
        <v>245</v>
      </c>
      <c r="K3408">
        <v>0</v>
      </c>
      <c r="L3408">
        <v>1</v>
      </c>
      <c r="M3408">
        <v>0</v>
      </c>
      <c r="N3408">
        <v>0</v>
      </c>
      <c r="O3408">
        <v>1</v>
      </c>
      <c r="P3408">
        <v>-2</v>
      </c>
      <c r="Q3408" s="28">
        <v>41678.179861111108</v>
      </c>
      <c r="R3408" s="28">
        <v>41679.313194444447</v>
      </c>
      <c r="S3408" t="s">
        <v>12064</v>
      </c>
      <c r="T3408" s="27">
        <v>41677</v>
      </c>
      <c r="V3408">
        <v>3</v>
      </c>
      <c r="W3408" t="s">
        <v>36</v>
      </c>
      <c r="X3408" t="s">
        <v>974</v>
      </c>
      <c r="Y3408">
        <v>0</v>
      </c>
      <c r="AB3408" t="s">
        <v>237</v>
      </c>
      <c r="AH3408">
        <v>0</v>
      </c>
      <c r="AN3408" t="s">
        <v>238</v>
      </c>
      <c r="AO3408">
        <v>1</v>
      </c>
      <c r="AP3408" t="s">
        <v>239</v>
      </c>
      <c r="AQ3408" s="27">
        <v>41680</v>
      </c>
      <c r="AR3408" t="s">
        <v>240</v>
      </c>
      <c r="AS3408">
        <v>1</v>
      </c>
      <c r="AT3408" t="s">
        <v>239</v>
      </c>
      <c r="AU3408" s="27">
        <v>41680</v>
      </c>
    </row>
    <row r="3409" spans="1:47" x14ac:dyDescent="0.2">
      <c r="A3409">
        <v>3408</v>
      </c>
      <c r="B3409" t="s">
        <v>12065</v>
      </c>
      <c r="C3409" t="s">
        <v>12066</v>
      </c>
      <c r="D3409" t="s">
        <v>12067</v>
      </c>
      <c r="E3409" s="27">
        <v>41945</v>
      </c>
      <c r="F3409" t="s">
        <v>294</v>
      </c>
      <c r="G3409" s="27">
        <v>35317</v>
      </c>
      <c r="H3409">
        <v>19</v>
      </c>
      <c r="I3409" t="s">
        <v>259</v>
      </c>
      <c r="J3409" t="s">
        <v>245</v>
      </c>
      <c r="K3409">
        <v>0</v>
      </c>
      <c r="L3409">
        <v>3</v>
      </c>
      <c r="M3409">
        <v>0</v>
      </c>
      <c r="N3409">
        <v>0</v>
      </c>
      <c r="O3409">
        <v>0</v>
      </c>
      <c r="P3409">
        <v>-1</v>
      </c>
      <c r="Q3409" s="28">
        <v>41944.109722222223</v>
      </c>
      <c r="R3409" s="28">
        <v>41945.405555555553</v>
      </c>
      <c r="S3409" t="s">
        <v>12068</v>
      </c>
      <c r="T3409" s="27">
        <v>41944</v>
      </c>
      <c r="V3409">
        <v>1</v>
      </c>
      <c r="W3409" t="s">
        <v>32</v>
      </c>
      <c r="X3409" t="s">
        <v>252</v>
      </c>
      <c r="Y3409">
        <v>1</v>
      </c>
      <c r="AA3409" t="s">
        <v>12069</v>
      </c>
      <c r="AB3409" t="s">
        <v>36</v>
      </c>
      <c r="AD3409" s="27">
        <v>42319</v>
      </c>
      <c r="AE3409" t="s">
        <v>474</v>
      </c>
      <c r="AH3409">
        <v>0</v>
      </c>
      <c r="AN3409" t="s">
        <v>238</v>
      </c>
      <c r="AO3409">
        <v>5</v>
      </c>
      <c r="AP3409" t="s">
        <v>246</v>
      </c>
      <c r="AQ3409" s="27">
        <v>41945</v>
      </c>
      <c r="AR3409" t="s">
        <v>240</v>
      </c>
      <c r="AS3409">
        <v>3</v>
      </c>
      <c r="AT3409" t="s">
        <v>239</v>
      </c>
      <c r="AU3409" s="27">
        <v>41945</v>
      </c>
    </row>
    <row r="3410" spans="1:47" x14ac:dyDescent="0.2">
      <c r="A3410">
        <v>3409</v>
      </c>
      <c r="B3410" t="s">
        <v>12070</v>
      </c>
      <c r="C3410" t="s">
        <v>928</v>
      </c>
      <c r="D3410" t="s">
        <v>12050</v>
      </c>
      <c r="E3410" s="27">
        <v>41649</v>
      </c>
      <c r="F3410" t="s">
        <v>233</v>
      </c>
      <c r="G3410" s="27">
        <v>34155</v>
      </c>
      <c r="H3410">
        <v>22</v>
      </c>
      <c r="I3410" t="s">
        <v>259</v>
      </c>
      <c r="J3410" t="s">
        <v>250</v>
      </c>
      <c r="K3410">
        <v>0</v>
      </c>
      <c r="L3410">
        <v>6</v>
      </c>
      <c r="M3410">
        <v>0</v>
      </c>
      <c r="N3410">
        <v>0</v>
      </c>
      <c r="O3410">
        <v>0</v>
      </c>
      <c r="P3410">
        <v>-1</v>
      </c>
      <c r="Q3410" s="28">
        <v>41648.227083333331</v>
      </c>
      <c r="R3410" s="28">
        <v>41651.164583333331</v>
      </c>
      <c r="S3410" t="s">
        <v>12071</v>
      </c>
      <c r="T3410" s="27">
        <v>41648</v>
      </c>
      <c r="V3410">
        <v>1</v>
      </c>
      <c r="W3410" t="s">
        <v>36</v>
      </c>
      <c r="X3410" t="s">
        <v>5283</v>
      </c>
      <c r="Y3410">
        <v>0</v>
      </c>
      <c r="AB3410" t="s">
        <v>237</v>
      </c>
      <c r="AH3410">
        <v>0</v>
      </c>
      <c r="AN3410" t="s">
        <v>238</v>
      </c>
      <c r="AO3410">
        <v>8</v>
      </c>
      <c r="AP3410" t="s">
        <v>269</v>
      </c>
      <c r="AQ3410" s="27">
        <v>41649</v>
      </c>
      <c r="AR3410" t="s">
        <v>240</v>
      </c>
      <c r="AS3410">
        <v>6</v>
      </c>
      <c r="AT3410" t="s">
        <v>246</v>
      </c>
      <c r="AU3410" s="27">
        <v>41649</v>
      </c>
    </row>
    <row r="3411" spans="1:47" x14ac:dyDescent="0.2">
      <c r="A3411">
        <v>3410</v>
      </c>
      <c r="B3411" t="s">
        <v>12072</v>
      </c>
      <c r="C3411" t="s">
        <v>12073</v>
      </c>
      <c r="D3411" t="s">
        <v>11626</v>
      </c>
      <c r="E3411" s="27">
        <v>41329</v>
      </c>
      <c r="F3411" t="s">
        <v>233</v>
      </c>
      <c r="G3411" s="27">
        <v>25917</v>
      </c>
      <c r="H3411">
        <v>45</v>
      </c>
      <c r="I3411" t="s">
        <v>234</v>
      </c>
      <c r="J3411" t="s">
        <v>250</v>
      </c>
      <c r="K3411">
        <v>0</v>
      </c>
      <c r="L3411">
        <v>3</v>
      </c>
      <c r="M3411">
        <v>0</v>
      </c>
      <c r="N3411">
        <v>0</v>
      </c>
      <c r="O3411">
        <v>1</v>
      </c>
      <c r="P3411">
        <v>-1</v>
      </c>
      <c r="Q3411" s="28">
        <v>41328.494444444441</v>
      </c>
      <c r="R3411" s="28">
        <v>41331.338194444441</v>
      </c>
      <c r="S3411" t="s">
        <v>12074</v>
      </c>
      <c r="U3411" s="27">
        <v>41328</v>
      </c>
      <c r="V3411">
        <v>1</v>
      </c>
      <c r="W3411" t="s">
        <v>32</v>
      </c>
      <c r="X3411" t="s">
        <v>274</v>
      </c>
      <c r="Y3411">
        <v>0</v>
      </c>
      <c r="AB3411" t="s">
        <v>237</v>
      </c>
      <c r="AH3411">
        <v>0</v>
      </c>
      <c r="AN3411" t="s">
        <v>238</v>
      </c>
      <c r="AO3411">
        <v>1</v>
      </c>
      <c r="AP3411" t="s">
        <v>239</v>
      </c>
      <c r="AQ3411" s="27">
        <v>41329</v>
      </c>
      <c r="AR3411" t="s">
        <v>240</v>
      </c>
      <c r="AS3411">
        <v>3</v>
      </c>
      <c r="AT3411" t="s">
        <v>239</v>
      </c>
      <c r="AU3411" s="27">
        <v>41329</v>
      </c>
    </row>
    <row r="3412" spans="1:47" x14ac:dyDescent="0.2">
      <c r="A3412">
        <v>3411</v>
      </c>
      <c r="B3412" t="s">
        <v>12075</v>
      </c>
      <c r="C3412" t="s">
        <v>9150</v>
      </c>
      <c r="D3412" t="s">
        <v>12076</v>
      </c>
      <c r="E3412" s="27">
        <v>41648</v>
      </c>
      <c r="F3412" t="s">
        <v>294</v>
      </c>
      <c r="G3412" s="27">
        <v>32487</v>
      </c>
      <c r="H3412">
        <v>27</v>
      </c>
      <c r="I3412" t="s">
        <v>244</v>
      </c>
      <c r="J3412" t="s">
        <v>245</v>
      </c>
      <c r="K3412">
        <v>0</v>
      </c>
      <c r="L3412">
        <v>2</v>
      </c>
      <c r="M3412">
        <v>0</v>
      </c>
      <c r="N3412">
        <v>0</v>
      </c>
      <c r="O3412">
        <v>0</v>
      </c>
      <c r="P3412">
        <v>-1</v>
      </c>
      <c r="Q3412" s="28">
        <v>41647.17083333333</v>
      </c>
      <c r="R3412" s="28">
        <v>41648.265277777777</v>
      </c>
      <c r="S3412" t="s">
        <v>12077</v>
      </c>
      <c r="T3412" s="27">
        <v>41647</v>
      </c>
      <c r="V3412">
        <v>1</v>
      </c>
      <c r="W3412" t="s">
        <v>32</v>
      </c>
      <c r="X3412" t="s">
        <v>1756</v>
      </c>
      <c r="Y3412">
        <v>0</v>
      </c>
      <c r="AB3412" t="s">
        <v>237</v>
      </c>
      <c r="AH3412">
        <v>0</v>
      </c>
      <c r="AN3412" t="s">
        <v>238</v>
      </c>
      <c r="AO3412">
        <v>2</v>
      </c>
      <c r="AP3412" t="s">
        <v>239</v>
      </c>
      <c r="AQ3412" s="27">
        <v>41648</v>
      </c>
      <c r="AR3412" t="s">
        <v>240</v>
      </c>
      <c r="AS3412">
        <v>2</v>
      </c>
      <c r="AT3412" t="s">
        <v>239</v>
      </c>
      <c r="AU3412" s="27">
        <v>41648</v>
      </c>
    </row>
    <row r="3413" spans="1:47" x14ac:dyDescent="0.2">
      <c r="A3413">
        <v>3412</v>
      </c>
      <c r="B3413" t="s">
        <v>12078</v>
      </c>
      <c r="C3413" t="s">
        <v>3523</v>
      </c>
      <c r="D3413" t="s">
        <v>12079</v>
      </c>
      <c r="E3413" s="27">
        <v>41309</v>
      </c>
      <c r="F3413" t="s">
        <v>233</v>
      </c>
      <c r="G3413" s="27">
        <v>33152</v>
      </c>
      <c r="H3413">
        <v>25</v>
      </c>
      <c r="I3413" t="s">
        <v>244</v>
      </c>
      <c r="J3413" t="s">
        <v>245</v>
      </c>
      <c r="K3413">
        <v>0</v>
      </c>
      <c r="L3413">
        <v>2</v>
      </c>
      <c r="M3413">
        <v>0</v>
      </c>
      <c r="N3413">
        <v>0</v>
      </c>
      <c r="O3413">
        <v>0</v>
      </c>
      <c r="P3413">
        <v>-1</v>
      </c>
      <c r="Q3413" s="28">
        <v>41308.486805555556</v>
      </c>
      <c r="R3413" s="28">
        <v>41309.314583333333</v>
      </c>
      <c r="S3413" t="s">
        <v>12080</v>
      </c>
      <c r="T3413" s="27">
        <v>41308</v>
      </c>
      <c r="V3413">
        <v>1</v>
      </c>
      <c r="W3413" t="s">
        <v>36</v>
      </c>
      <c r="X3413" t="s">
        <v>279</v>
      </c>
      <c r="Y3413">
        <v>0</v>
      </c>
      <c r="AB3413" t="s">
        <v>237</v>
      </c>
      <c r="AH3413">
        <v>0</v>
      </c>
      <c r="AN3413" t="s">
        <v>238</v>
      </c>
      <c r="AO3413">
        <v>3</v>
      </c>
      <c r="AP3413" t="s">
        <v>239</v>
      </c>
      <c r="AQ3413" s="27">
        <v>41309</v>
      </c>
      <c r="AR3413" t="s">
        <v>240</v>
      </c>
      <c r="AS3413">
        <v>2</v>
      </c>
      <c r="AT3413" t="s">
        <v>239</v>
      </c>
      <c r="AU3413" s="27">
        <v>41309</v>
      </c>
    </row>
    <row r="3414" spans="1:47" x14ac:dyDescent="0.2">
      <c r="A3414">
        <v>3413</v>
      </c>
      <c r="B3414" t="s">
        <v>12081</v>
      </c>
      <c r="C3414" t="s">
        <v>414</v>
      </c>
      <c r="D3414" t="s">
        <v>12082</v>
      </c>
      <c r="E3414" s="27">
        <v>41751</v>
      </c>
      <c r="F3414" t="s">
        <v>233</v>
      </c>
      <c r="G3414" s="27">
        <v>31407</v>
      </c>
      <c r="H3414">
        <v>30</v>
      </c>
      <c r="I3414" t="s">
        <v>244</v>
      </c>
      <c r="J3414" t="s">
        <v>245</v>
      </c>
      <c r="K3414">
        <v>0</v>
      </c>
      <c r="L3414">
        <v>4</v>
      </c>
      <c r="M3414">
        <v>0</v>
      </c>
      <c r="N3414">
        <v>0</v>
      </c>
      <c r="O3414">
        <v>0</v>
      </c>
      <c r="P3414">
        <v>0</v>
      </c>
      <c r="Q3414" s="28">
        <v>41751.504166666666</v>
      </c>
      <c r="R3414" s="28">
        <v>41751.428472222222</v>
      </c>
      <c r="S3414" t="s">
        <v>12083</v>
      </c>
      <c r="T3414" s="27">
        <v>41750</v>
      </c>
      <c r="V3414">
        <v>1</v>
      </c>
      <c r="W3414" t="s">
        <v>32</v>
      </c>
      <c r="X3414" t="s">
        <v>1613</v>
      </c>
      <c r="Y3414">
        <v>1</v>
      </c>
      <c r="AA3414" t="s">
        <v>12084</v>
      </c>
      <c r="AB3414" t="s">
        <v>36</v>
      </c>
      <c r="AD3414" s="27">
        <v>41830</v>
      </c>
      <c r="AE3414" t="s">
        <v>12085</v>
      </c>
      <c r="AH3414">
        <v>0</v>
      </c>
      <c r="AN3414" t="s">
        <v>238</v>
      </c>
      <c r="AO3414">
        <v>2</v>
      </c>
      <c r="AP3414" t="s">
        <v>239</v>
      </c>
      <c r="AQ3414" s="27">
        <v>41751</v>
      </c>
      <c r="AR3414" t="s">
        <v>240</v>
      </c>
      <c r="AS3414">
        <v>4</v>
      </c>
      <c r="AT3414" t="s">
        <v>239</v>
      </c>
      <c r="AU3414" s="27">
        <v>41751</v>
      </c>
    </row>
    <row r="3415" spans="1:47" x14ac:dyDescent="0.2">
      <c r="A3415">
        <v>3414</v>
      </c>
      <c r="B3415" t="s">
        <v>12086</v>
      </c>
      <c r="C3415" t="s">
        <v>803</v>
      </c>
      <c r="D3415" t="s">
        <v>12087</v>
      </c>
      <c r="E3415" s="27">
        <v>41994</v>
      </c>
      <c r="F3415" t="s">
        <v>233</v>
      </c>
      <c r="G3415" s="27">
        <v>34505</v>
      </c>
      <c r="H3415">
        <v>21</v>
      </c>
      <c r="I3415" t="s">
        <v>259</v>
      </c>
      <c r="J3415" t="s">
        <v>250</v>
      </c>
      <c r="K3415">
        <v>0</v>
      </c>
      <c r="L3415">
        <v>3</v>
      </c>
      <c r="M3415">
        <v>0</v>
      </c>
      <c r="N3415">
        <v>0</v>
      </c>
      <c r="O3415">
        <v>0</v>
      </c>
      <c r="W3415" t="s">
        <v>237</v>
      </c>
      <c r="Y3415">
        <v>-1</v>
      </c>
      <c r="AB3415" t="s">
        <v>237</v>
      </c>
      <c r="AH3415">
        <v>0</v>
      </c>
      <c r="AN3415" t="s">
        <v>238</v>
      </c>
      <c r="AO3415">
        <v>4</v>
      </c>
      <c r="AP3415" t="s">
        <v>239</v>
      </c>
      <c r="AQ3415" s="27">
        <v>41994</v>
      </c>
      <c r="AR3415" t="s">
        <v>240</v>
      </c>
      <c r="AS3415">
        <v>3</v>
      </c>
      <c r="AT3415" t="s">
        <v>239</v>
      </c>
      <c r="AU3415" s="27">
        <v>41994</v>
      </c>
    </row>
    <row r="3416" spans="1:47" x14ac:dyDescent="0.2">
      <c r="A3416">
        <v>3415</v>
      </c>
      <c r="B3416" t="s">
        <v>12088</v>
      </c>
      <c r="C3416" t="s">
        <v>12089</v>
      </c>
      <c r="D3416" t="s">
        <v>12090</v>
      </c>
      <c r="E3416" s="27">
        <v>41376</v>
      </c>
      <c r="F3416" t="s">
        <v>233</v>
      </c>
      <c r="G3416" s="27">
        <v>30863</v>
      </c>
      <c r="H3416">
        <v>31</v>
      </c>
      <c r="I3416" t="s">
        <v>244</v>
      </c>
      <c r="J3416" t="s">
        <v>250</v>
      </c>
      <c r="K3416">
        <v>0</v>
      </c>
      <c r="L3416">
        <v>5</v>
      </c>
      <c r="M3416">
        <v>0</v>
      </c>
      <c r="N3416">
        <v>0</v>
      </c>
      <c r="O3416">
        <v>2</v>
      </c>
      <c r="P3416">
        <v>0</v>
      </c>
      <c r="Q3416" s="28">
        <v>41376.525000000001</v>
      </c>
      <c r="R3416" s="28">
        <v>41376.359027777777</v>
      </c>
      <c r="S3416" t="s">
        <v>12091</v>
      </c>
      <c r="T3416" s="27">
        <v>41375</v>
      </c>
      <c r="V3416">
        <v>1</v>
      </c>
      <c r="W3416" t="s">
        <v>32</v>
      </c>
      <c r="X3416" t="s">
        <v>364</v>
      </c>
      <c r="Y3416">
        <v>1</v>
      </c>
      <c r="AA3416" t="s">
        <v>12092</v>
      </c>
      <c r="AB3416" t="s">
        <v>36</v>
      </c>
      <c r="AC3416">
        <v>0</v>
      </c>
      <c r="AD3416" s="27">
        <v>41741</v>
      </c>
      <c r="AE3416" t="s">
        <v>263</v>
      </c>
      <c r="AF3416" s="27">
        <v>41741</v>
      </c>
      <c r="AG3416" s="27">
        <v>41742</v>
      </c>
      <c r="AH3416">
        <v>0</v>
      </c>
      <c r="AN3416" t="s">
        <v>238</v>
      </c>
      <c r="AO3416">
        <v>4</v>
      </c>
      <c r="AP3416" t="s">
        <v>239</v>
      </c>
      <c r="AQ3416" s="27">
        <v>41376</v>
      </c>
      <c r="AR3416" t="s">
        <v>240</v>
      </c>
      <c r="AS3416">
        <v>5</v>
      </c>
      <c r="AT3416" t="s">
        <v>246</v>
      </c>
      <c r="AU3416" s="27">
        <v>41376</v>
      </c>
    </row>
    <row r="3417" spans="1:47" x14ac:dyDescent="0.2">
      <c r="A3417">
        <v>3416</v>
      </c>
      <c r="B3417" t="s">
        <v>12093</v>
      </c>
      <c r="C3417" t="s">
        <v>500</v>
      </c>
      <c r="D3417" t="s">
        <v>5576</v>
      </c>
      <c r="E3417" s="27">
        <v>41585</v>
      </c>
      <c r="F3417" t="s">
        <v>233</v>
      </c>
      <c r="G3417" s="27">
        <v>24357</v>
      </c>
      <c r="H3417">
        <v>49</v>
      </c>
      <c r="I3417" t="s">
        <v>234</v>
      </c>
      <c r="J3417" t="s">
        <v>245</v>
      </c>
      <c r="K3417">
        <v>0</v>
      </c>
      <c r="L3417">
        <v>6</v>
      </c>
      <c r="M3417">
        <v>0</v>
      </c>
      <c r="N3417">
        <v>0</v>
      </c>
      <c r="O3417">
        <v>2</v>
      </c>
      <c r="P3417">
        <v>-1</v>
      </c>
      <c r="Q3417" s="28">
        <v>41584.418749999997</v>
      </c>
      <c r="R3417" s="28">
        <v>41587.164583333331</v>
      </c>
      <c r="S3417" t="s">
        <v>12094</v>
      </c>
      <c r="T3417" s="27">
        <v>41584</v>
      </c>
      <c r="V3417">
        <v>1</v>
      </c>
      <c r="W3417" t="s">
        <v>32</v>
      </c>
      <c r="X3417" t="s">
        <v>261</v>
      </c>
      <c r="Y3417">
        <v>0</v>
      </c>
      <c r="AB3417" t="s">
        <v>237</v>
      </c>
      <c r="AH3417">
        <v>0</v>
      </c>
      <c r="AN3417" t="s">
        <v>238</v>
      </c>
      <c r="AO3417">
        <v>3</v>
      </c>
      <c r="AP3417" t="s">
        <v>239</v>
      </c>
      <c r="AQ3417" s="27">
        <v>41585</v>
      </c>
      <c r="AR3417" t="s">
        <v>240</v>
      </c>
      <c r="AS3417">
        <v>6</v>
      </c>
      <c r="AT3417" t="s">
        <v>246</v>
      </c>
      <c r="AU3417" s="27">
        <v>41585</v>
      </c>
    </row>
    <row r="3418" spans="1:47" x14ac:dyDescent="0.2">
      <c r="A3418">
        <v>3417</v>
      </c>
      <c r="B3418" t="s">
        <v>12095</v>
      </c>
      <c r="C3418" t="s">
        <v>400</v>
      </c>
      <c r="D3418" t="s">
        <v>12096</v>
      </c>
      <c r="E3418" s="27">
        <v>41683</v>
      </c>
      <c r="F3418" t="s">
        <v>233</v>
      </c>
      <c r="G3418" s="27">
        <v>32092</v>
      </c>
      <c r="H3418">
        <v>28</v>
      </c>
      <c r="I3418" t="s">
        <v>244</v>
      </c>
      <c r="J3418" t="s">
        <v>245</v>
      </c>
      <c r="K3418">
        <v>0</v>
      </c>
      <c r="L3418">
        <v>3</v>
      </c>
      <c r="M3418">
        <v>0</v>
      </c>
      <c r="N3418">
        <v>0</v>
      </c>
      <c r="O3418">
        <v>3</v>
      </c>
      <c r="P3418">
        <v>-1</v>
      </c>
      <c r="Q3418" s="28">
        <v>41682.301388888889</v>
      </c>
      <c r="R3418" s="28">
        <v>41683.392361111109</v>
      </c>
      <c r="S3418" t="s">
        <v>12097</v>
      </c>
      <c r="U3418" s="27">
        <v>41682</v>
      </c>
      <c r="V3418">
        <v>1</v>
      </c>
      <c r="W3418" t="s">
        <v>32</v>
      </c>
      <c r="X3418" t="s">
        <v>274</v>
      </c>
      <c r="Y3418">
        <v>0</v>
      </c>
      <c r="AB3418" t="s">
        <v>237</v>
      </c>
      <c r="AH3418">
        <v>0</v>
      </c>
      <c r="AN3418" t="s">
        <v>238</v>
      </c>
      <c r="AO3418">
        <v>2</v>
      </c>
      <c r="AP3418" t="s">
        <v>239</v>
      </c>
      <c r="AQ3418" s="27">
        <v>41683</v>
      </c>
      <c r="AR3418" t="s">
        <v>240</v>
      </c>
      <c r="AS3418">
        <v>3</v>
      </c>
      <c r="AT3418" t="s">
        <v>239</v>
      </c>
      <c r="AU3418" s="27">
        <v>41683</v>
      </c>
    </row>
    <row r="3419" spans="1:47" x14ac:dyDescent="0.2">
      <c r="A3419">
        <v>3418</v>
      </c>
      <c r="B3419" t="s">
        <v>12098</v>
      </c>
      <c r="C3419" t="s">
        <v>242</v>
      </c>
      <c r="D3419" t="s">
        <v>3425</v>
      </c>
      <c r="E3419" s="27">
        <v>41577</v>
      </c>
      <c r="F3419" t="s">
        <v>233</v>
      </c>
      <c r="G3419" s="27">
        <v>29319</v>
      </c>
      <c r="H3419">
        <v>36</v>
      </c>
      <c r="I3419" t="s">
        <v>244</v>
      </c>
      <c r="J3419" t="s">
        <v>250</v>
      </c>
      <c r="K3419">
        <v>0</v>
      </c>
      <c r="L3419">
        <v>2</v>
      </c>
      <c r="M3419">
        <v>0</v>
      </c>
      <c r="N3419">
        <v>0</v>
      </c>
      <c r="O3419">
        <v>3</v>
      </c>
      <c r="P3419">
        <v>-1</v>
      </c>
      <c r="Q3419" s="28">
        <v>41576.128472222219</v>
      </c>
      <c r="R3419" s="28">
        <v>41578.532638888886</v>
      </c>
      <c r="S3419" t="s">
        <v>12099</v>
      </c>
      <c r="T3419" s="27">
        <v>41576</v>
      </c>
      <c r="V3419">
        <v>1</v>
      </c>
      <c r="W3419" t="s">
        <v>36</v>
      </c>
      <c r="X3419" t="s">
        <v>279</v>
      </c>
      <c r="Y3419">
        <v>1</v>
      </c>
      <c r="AA3419" t="s">
        <v>12100</v>
      </c>
      <c r="AB3419" t="s">
        <v>36</v>
      </c>
      <c r="AD3419" s="27">
        <v>41611</v>
      </c>
      <c r="AE3419" t="s">
        <v>324</v>
      </c>
      <c r="AH3419">
        <v>1</v>
      </c>
      <c r="AJ3419" t="s">
        <v>12101</v>
      </c>
      <c r="AK3419" t="s">
        <v>462</v>
      </c>
      <c r="AL3419" s="27">
        <v>41651</v>
      </c>
      <c r="AM3419" t="s">
        <v>279</v>
      </c>
      <c r="AN3419" t="s">
        <v>238</v>
      </c>
      <c r="AO3419">
        <v>2</v>
      </c>
      <c r="AP3419" t="s">
        <v>239</v>
      </c>
      <c r="AQ3419" s="27">
        <v>41577</v>
      </c>
      <c r="AR3419" t="s">
        <v>240</v>
      </c>
      <c r="AS3419">
        <v>2</v>
      </c>
      <c r="AT3419" t="s">
        <v>239</v>
      </c>
      <c r="AU3419" s="27">
        <v>41577</v>
      </c>
    </row>
    <row r="3420" spans="1:47" x14ac:dyDescent="0.2">
      <c r="A3420">
        <v>3419</v>
      </c>
      <c r="B3420" t="s">
        <v>12102</v>
      </c>
      <c r="C3420" t="s">
        <v>12103</v>
      </c>
      <c r="D3420" t="s">
        <v>3737</v>
      </c>
      <c r="E3420" s="27">
        <v>41285</v>
      </c>
      <c r="F3420" t="s">
        <v>233</v>
      </c>
      <c r="G3420" s="27">
        <v>32414</v>
      </c>
      <c r="H3420">
        <v>27</v>
      </c>
      <c r="I3420" t="s">
        <v>244</v>
      </c>
      <c r="J3420" t="s">
        <v>250</v>
      </c>
      <c r="K3420">
        <v>0</v>
      </c>
      <c r="L3420">
        <v>5</v>
      </c>
      <c r="M3420">
        <v>0</v>
      </c>
      <c r="N3420">
        <v>0</v>
      </c>
      <c r="O3420">
        <v>7</v>
      </c>
      <c r="P3420">
        <v>-1</v>
      </c>
      <c r="Q3420" s="28">
        <v>41284.330555555556</v>
      </c>
      <c r="R3420" s="28">
        <v>41294.381249999999</v>
      </c>
      <c r="S3420" t="s">
        <v>12104</v>
      </c>
      <c r="U3420" s="27">
        <v>41284</v>
      </c>
      <c r="V3420">
        <v>1</v>
      </c>
      <c r="W3420" t="s">
        <v>32</v>
      </c>
      <c r="X3420" t="s">
        <v>274</v>
      </c>
      <c r="Y3420">
        <v>1</v>
      </c>
      <c r="AA3420" t="s">
        <v>12105</v>
      </c>
      <c r="AB3420" t="s">
        <v>36</v>
      </c>
      <c r="AC3420">
        <v>0</v>
      </c>
      <c r="AD3420" s="27">
        <v>41440</v>
      </c>
      <c r="AE3420" t="s">
        <v>529</v>
      </c>
      <c r="AF3420" s="27">
        <v>41440</v>
      </c>
      <c r="AG3420" s="27">
        <v>41793</v>
      </c>
      <c r="AH3420">
        <v>0</v>
      </c>
      <c r="AN3420" t="s">
        <v>238</v>
      </c>
      <c r="AO3420">
        <v>5</v>
      </c>
      <c r="AP3420" t="s">
        <v>246</v>
      </c>
      <c r="AQ3420" s="27">
        <v>41285</v>
      </c>
      <c r="AR3420" t="s">
        <v>240</v>
      </c>
      <c r="AS3420">
        <v>5</v>
      </c>
      <c r="AT3420" t="s">
        <v>246</v>
      </c>
      <c r="AU3420" s="27">
        <v>41285</v>
      </c>
    </row>
    <row r="3421" spans="1:47" x14ac:dyDescent="0.2">
      <c r="A3421">
        <v>3420</v>
      </c>
      <c r="B3421" t="s">
        <v>12106</v>
      </c>
      <c r="C3421" t="s">
        <v>11353</v>
      </c>
      <c r="D3421" t="s">
        <v>400</v>
      </c>
      <c r="E3421" s="27">
        <v>41400</v>
      </c>
      <c r="F3421" t="s">
        <v>233</v>
      </c>
      <c r="G3421" s="27">
        <v>27130</v>
      </c>
      <c r="H3421">
        <v>42</v>
      </c>
      <c r="I3421" t="s">
        <v>244</v>
      </c>
      <c r="J3421" t="s">
        <v>250</v>
      </c>
      <c r="K3421">
        <v>0</v>
      </c>
      <c r="L3421">
        <v>2</v>
      </c>
      <c r="M3421">
        <v>0</v>
      </c>
      <c r="N3421">
        <v>0</v>
      </c>
      <c r="O3421">
        <v>1</v>
      </c>
      <c r="P3421">
        <v>0</v>
      </c>
      <c r="Q3421" s="28">
        <v>41400.106944444444</v>
      </c>
      <c r="R3421" s="28">
        <v>41400.324999999997</v>
      </c>
      <c r="S3421" t="s">
        <v>12107</v>
      </c>
      <c r="T3421" s="27">
        <v>41400</v>
      </c>
      <c r="V3421">
        <v>0</v>
      </c>
      <c r="W3421" t="s">
        <v>32</v>
      </c>
      <c r="X3421" t="s">
        <v>261</v>
      </c>
      <c r="Y3421">
        <v>0</v>
      </c>
      <c r="AB3421" t="s">
        <v>237</v>
      </c>
      <c r="AH3421">
        <v>0</v>
      </c>
      <c r="AN3421" t="s">
        <v>238</v>
      </c>
      <c r="AO3421">
        <v>1</v>
      </c>
      <c r="AP3421" t="s">
        <v>239</v>
      </c>
      <c r="AQ3421" s="27">
        <v>41400</v>
      </c>
      <c r="AR3421" t="s">
        <v>240</v>
      </c>
      <c r="AS3421">
        <v>2</v>
      </c>
      <c r="AT3421" t="s">
        <v>239</v>
      </c>
      <c r="AU3421" s="27">
        <v>41400</v>
      </c>
    </row>
    <row r="3422" spans="1:47" x14ac:dyDescent="0.2">
      <c r="A3422">
        <v>3421</v>
      </c>
      <c r="B3422" t="s">
        <v>12108</v>
      </c>
      <c r="C3422" t="s">
        <v>1908</v>
      </c>
      <c r="D3422" t="s">
        <v>2124</v>
      </c>
      <c r="E3422" s="27">
        <v>41354</v>
      </c>
      <c r="F3422" t="s">
        <v>233</v>
      </c>
      <c r="G3422" s="27">
        <v>32637</v>
      </c>
      <c r="H3422">
        <v>26</v>
      </c>
      <c r="I3422" t="s">
        <v>244</v>
      </c>
      <c r="J3422" t="s">
        <v>250</v>
      </c>
      <c r="K3422">
        <v>0</v>
      </c>
      <c r="L3422">
        <v>3</v>
      </c>
      <c r="M3422">
        <v>0</v>
      </c>
      <c r="N3422">
        <v>0</v>
      </c>
      <c r="O3422">
        <v>3</v>
      </c>
      <c r="P3422">
        <v>-1</v>
      </c>
      <c r="Q3422" s="28">
        <v>41353.339583333334</v>
      </c>
      <c r="R3422" s="28">
        <v>41354.405555555553</v>
      </c>
      <c r="S3422" t="s">
        <v>12109</v>
      </c>
      <c r="T3422" s="27">
        <v>41353</v>
      </c>
      <c r="V3422">
        <v>1</v>
      </c>
      <c r="W3422" t="s">
        <v>32</v>
      </c>
      <c r="X3422" t="s">
        <v>453</v>
      </c>
      <c r="Y3422">
        <v>0</v>
      </c>
      <c r="AB3422" t="s">
        <v>237</v>
      </c>
      <c r="AH3422">
        <v>0</v>
      </c>
      <c r="AN3422" t="s">
        <v>238</v>
      </c>
      <c r="AO3422">
        <v>3</v>
      </c>
      <c r="AP3422" t="s">
        <v>239</v>
      </c>
      <c r="AQ3422" s="27">
        <v>41354</v>
      </c>
      <c r="AR3422" t="s">
        <v>240</v>
      </c>
      <c r="AS3422">
        <v>3</v>
      </c>
      <c r="AT3422" t="s">
        <v>239</v>
      </c>
      <c r="AU3422" s="27">
        <v>41354</v>
      </c>
    </row>
    <row r="3423" spans="1:47" x14ac:dyDescent="0.2">
      <c r="A3423">
        <v>3422</v>
      </c>
      <c r="B3423" t="s">
        <v>12110</v>
      </c>
      <c r="C3423" t="s">
        <v>652</v>
      </c>
      <c r="D3423" t="s">
        <v>12111</v>
      </c>
      <c r="E3423" s="27">
        <v>41563</v>
      </c>
      <c r="F3423" t="s">
        <v>233</v>
      </c>
      <c r="G3423" s="27">
        <v>29392</v>
      </c>
      <c r="H3423">
        <v>35</v>
      </c>
      <c r="I3423" t="s">
        <v>244</v>
      </c>
      <c r="J3423" t="s">
        <v>245</v>
      </c>
      <c r="K3423">
        <v>0</v>
      </c>
      <c r="L3423">
        <v>5</v>
      </c>
      <c r="M3423">
        <v>0</v>
      </c>
      <c r="N3423">
        <v>0</v>
      </c>
      <c r="O3423">
        <v>0</v>
      </c>
      <c r="P3423">
        <v>0</v>
      </c>
      <c r="Q3423" s="28">
        <v>41563.132638888892</v>
      </c>
      <c r="R3423" s="28">
        <v>41604.086111111108</v>
      </c>
      <c r="S3423" t="s">
        <v>12112</v>
      </c>
      <c r="T3423" s="27">
        <v>41562</v>
      </c>
      <c r="V3423">
        <v>1</v>
      </c>
      <c r="W3423" t="s">
        <v>32</v>
      </c>
      <c r="X3423" t="s">
        <v>261</v>
      </c>
      <c r="Y3423">
        <v>1</v>
      </c>
      <c r="AA3423" t="s">
        <v>12113</v>
      </c>
      <c r="AB3423" t="s">
        <v>36</v>
      </c>
      <c r="AC3423">
        <v>1</v>
      </c>
      <c r="AD3423" s="27">
        <v>41677</v>
      </c>
      <c r="AE3423" t="s">
        <v>474</v>
      </c>
      <c r="AF3423" s="27">
        <v>41678</v>
      </c>
      <c r="AG3423" s="27">
        <v>41698</v>
      </c>
      <c r="AH3423">
        <v>0</v>
      </c>
      <c r="AN3423" t="s">
        <v>238</v>
      </c>
      <c r="AO3423">
        <v>1</v>
      </c>
      <c r="AP3423" t="s">
        <v>239</v>
      </c>
      <c r="AQ3423" s="27">
        <v>41563</v>
      </c>
      <c r="AR3423" t="s">
        <v>240</v>
      </c>
      <c r="AS3423">
        <v>5</v>
      </c>
      <c r="AT3423" t="s">
        <v>246</v>
      </c>
      <c r="AU3423" s="27">
        <v>41563</v>
      </c>
    </row>
    <row r="3424" spans="1:47" x14ac:dyDescent="0.2">
      <c r="A3424">
        <v>3423</v>
      </c>
      <c r="B3424" t="s">
        <v>12114</v>
      </c>
      <c r="C3424" t="s">
        <v>302</v>
      </c>
      <c r="D3424" t="s">
        <v>2220</v>
      </c>
      <c r="E3424" s="27">
        <v>41379</v>
      </c>
      <c r="F3424" t="s">
        <v>294</v>
      </c>
      <c r="G3424" s="27">
        <v>30418</v>
      </c>
      <c r="H3424">
        <v>33</v>
      </c>
      <c r="I3424" t="s">
        <v>244</v>
      </c>
      <c r="J3424" t="s">
        <v>245</v>
      </c>
      <c r="K3424">
        <v>0</v>
      </c>
      <c r="L3424">
        <v>2</v>
      </c>
      <c r="M3424">
        <v>0</v>
      </c>
      <c r="N3424">
        <v>0</v>
      </c>
      <c r="O3424">
        <v>2</v>
      </c>
      <c r="P3424">
        <v>-29</v>
      </c>
      <c r="Q3424" s="28">
        <v>41350.46875</v>
      </c>
      <c r="R3424" s="28">
        <v>41351.065972222219</v>
      </c>
      <c r="S3424" t="s">
        <v>12115</v>
      </c>
      <c r="T3424" s="27">
        <v>41350</v>
      </c>
      <c r="V3424">
        <v>29</v>
      </c>
      <c r="W3424" t="s">
        <v>32</v>
      </c>
      <c r="X3424" t="s">
        <v>1051</v>
      </c>
      <c r="Y3424">
        <v>0</v>
      </c>
      <c r="AB3424" t="s">
        <v>237</v>
      </c>
      <c r="AH3424">
        <v>0</v>
      </c>
      <c r="AN3424" t="s">
        <v>238</v>
      </c>
      <c r="AO3424">
        <v>1</v>
      </c>
      <c r="AP3424" t="s">
        <v>239</v>
      </c>
      <c r="AQ3424" s="27">
        <v>41379</v>
      </c>
      <c r="AR3424" t="s">
        <v>240</v>
      </c>
      <c r="AS3424">
        <v>2</v>
      </c>
      <c r="AT3424" t="s">
        <v>239</v>
      </c>
      <c r="AU3424" s="27">
        <v>41379</v>
      </c>
    </row>
    <row r="3425" spans="1:47" x14ac:dyDescent="0.2">
      <c r="A3425">
        <v>3424</v>
      </c>
      <c r="B3425" t="s">
        <v>12116</v>
      </c>
      <c r="C3425" t="s">
        <v>2056</v>
      </c>
      <c r="D3425" t="s">
        <v>11843</v>
      </c>
      <c r="E3425" s="27">
        <v>41339</v>
      </c>
      <c r="F3425" t="s">
        <v>233</v>
      </c>
      <c r="G3425" s="27">
        <v>32108</v>
      </c>
      <c r="H3425">
        <v>28</v>
      </c>
      <c r="I3425" t="s">
        <v>244</v>
      </c>
      <c r="J3425" t="s">
        <v>245</v>
      </c>
      <c r="K3425">
        <v>0</v>
      </c>
      <c r="L3425">
        <v>2</v>
      </c>
      <c r="M3425">
        <v>0</v>
      </c>
      <c r="N3425">
        <v>0</v>
      </c>
      <c r="O3425">
        <v>0</v>
      </c>
      <c r="W3425" t="s">
        <v>237</v>
      </c>
      <c r="Y3425">
        <v>-1</v>
      </c>
      <c r="AB3425" t="s">
        <v>237</v>
      </c>
      <c r="AH3425">
        <v>0</v>
      </c>
      <c r="AN3425" t="s">
        <v>238</v>
      </c>
      <c r="AO3425">
        <v>3</v>
      </c>
      <c r="AP3425" t="s">
        <v>239</v>
      </c>
      <c r="AQ3425" s="27">
        <v>41339</v>
      </c>
      <c r="AR3425" t="s">
        <v>240</v>
      </c>
      <c r="AS3425">
        <v>2</v>
      </c>
      <c r="AT3425" t="s">
        <v>239</v>
      </c>
      <c r="AU3425" s="27">
        <v>41339</v>
      </c>
    </row>
    <row r="3426" spans="1:47" x14ac:dyDescent="0.2">
      <c r="A3426">
        <v>3425</v>
      </c>
      <c r="B3426" t="s">
        <v>12117</v>
      </c>
      <c r="C3426" t="s">
        <v>456</v>
      </c>
      <c r="D3426" t="s">
        <v>2720</v>
      </c>
      <c r="E3426" s="27">
        <v>41304</v>
      </c>
      <c r="F3426" t="s">
        <v>233</v>
      </c>
      <c r="G3426" s="27">
        <v>33435</v>
      </c>
      <c r="H3426">
        <v>24</v>
      </c>
      <c r="I3426" t="s">
        <v>259</v>
      </c>
      <c r="J3426" t="s">
        <v>353</v>
      </c>
      <c r="K3426">
        <v>1</v>
      </c>
      <c r="L3426">
        <v>10</v>
      </c>
      <c r="M3426">
        <v>0</v>
      </c>
      <c r="N3426">
        <v>0</v>
      </c>
      <c r="O3426">
        <v>6</v>
      </c>
      <c r="P3426">
        <v>-1</v>
      </c>
      <c r="Q3426" s="28">
        <v>41303.434027777781</v>
      </c>
      <c r="R3426" s="28">
        <v>41522.272222222222</v>
      </c>
      <c r="S3426" t="s">
        <v>12118</v>
      </c>
      <c r="T3426" s="27">
        <v>41303</v>
      </c>
      <c r="V3426">
        <v>1</v>
      </c>
      <c r="W3426" t="s">
        <v>32</v>
      </c>
      <c r="X3426" t="s">
        <v>1381</v>
      </c>
      <c r="Y3426">
        <v>1</v>
      </c>
      <c r="AA3426" t="s">
        <v>12119</v>
      </c>
      <c r="AB3426" t="s">
        <v>36</v>
      </c>
      <c r="AD3426" s="27">
        <v>42053</v>
      </c>
      <c r="AE3426" t="s">
        <v>681</v>
      </c>
      <c r="AH3426">
        <v>0</v>
      </c>
      <c r="AN3426" t="s">
        <v>238</v>
      </c>
      <c r="AO3426">
        <v>9</v>
      </c>
      <c r="AP3426" t="s">
        <v>269</v>
      </c>
      <c r="AQ3426" s="27">
        <v>41304</v>
      </c>
      <c r="AR3426" t="s">
        <v>240</v>
      </c>
      <c r="AS3426">
        <v>10</v>
      </c>
      <c r="AT3426" t="s">
        <v>269</v>
      </c>
      <c r="AU3426" s="27">
        <v>41304</v>
      </c>
    </row>
    <row r="3427" spans="1:47" x14ac:dyDescent="0.2">
      <c r="A3427">
        <v>3426</v>
      </c>
      <c r="B3427" t="s">
        <v>12120</v>
      </c>
      <c r="C3427" t="s">
        <v>2316</v>
      </c>
      <c r="D3427" t="s">
        <v>12121</v>
      </c>
      <c r="E3427" s="27">
        <v>41775</v>
      </c>
      <c r="F3427" t="s">
        <v>233</v>
      </c>
      <c r="G3427" s="27">
        <v>33116</v>
      </c>
      <c r="H3427">
        <v>25</v>
      </c>
      <c r="I3427" t="s">
        <v>244</v>
      </c>
      <c r="J3427" t="s">
        <v>250</v>
      </c>
      <c r="K3427">
        <v>0</v>
      </c>
      <c r="L3427">
        <v>10</v>
      </c>
      <c r="M3427">
        <v>1</v>
      </c>
      <c r="N3427">
        <v>0</v>
      </c>
      <c r="O3427">
        <v>21</v>
      </c>
      <c r="P3427">
        <v>-14</v>
      </c>
      <c r="Q3427" s="28">
        <v>41761.063888888886</v>
      </c>
      <c r="R3427" s="28">
        <v>41763.368055555555</v>
      </c>
      <c r="S3427" t="s">
        <v>12122</v>
      </c>
      <c r="U3427" s="27">
        <v>41774</v>
      </c>
      <c r="V3427">
        <v>1</v>
      </c>
      <c r="W3427" t="s">
        <v>32</v>
      </c>
      <c r="X3427" t="s">
        <v>274</v>
      </c>
      <c r="Y3427">
        <v>1</v>
      </c>
      <c r="AA3427" t="s">
        <v>12123</v>
      </c>
      <c r="AB3427" t="s">
        <v>32</v>
      </c>
      <c r="AC3427">
        <v>141</v>
      </c>
      <c r="AD3427" s="27">
        <v>42046</v>
      </c>
      <c r="AE3427" t="s">
        <v>268</v>
      </c>
      <c r="AF3427" s="27">
        <v>42187</v>
      </c>
      <c r="AG3427" s="27">
        <v>42189</v>
      </c>
      <c r="AH3427">
        <v>0</v>
      </c>
      <c r="AN3427" t="s">
        <v>238</v>
      </c>
      <c r="AO3427">
        <v>10</v>
      </c>
      <c r="AP3427" t="s">
        <v>269</v>
      </c>
      <c r="AQ3427" s="27">
        <v>41775</v>
      </c>
      <c r="AR3427" t="s">
        <v>240</v>
      </c>
      <c r="AS3427">
        <v>10</v>
      </c>
      <c r="AT3427" t="s">
        <v>269</v>
      </c>
      <c r="AU3427" s="27">
        <v>41775</v>
      </c>
    </row>
    <row r="3428" spans="1:47" x14ac:dyDescent="0.2">
      <c r="A3428">
        <v>3427</v>
      </c>
      <c r="B3428" t="s">
        <v>12124</v>
      </c>
      <c r="C3428" t="s">
        <v>6612</v>
      </c>
      <c r="D3428" t="s">
        <v>3886</v>
      </c>
      <c r="E3428" s="27">
        <v>41714</v>
      </c>
      <c r="F3428" t="s">
        <v>294</v>
      </c>
      <c r="G3428" s="27">
        <v>26917</v>
      </c>
      <c r="H3428">
        <v>42</v>
      </c>
      <c r="I3428" t="s">
        <v>244</v>
      </c>
      <c r="J3428" t="s">
        <v>245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-1</v>
      </c>
      <c r="Q3428" s="28">
        <v>41713.234722222223</v>
      </c>
      <c r="R3428" s="28">
        <v>41714.306944444441</v>
      </c>
      <c r="S3428" t="s">
        <v>12125</v>
      </c>
      <c r="T3428" s="27">
        <v>41713</v>
      </c>
      <c r="V3428">
        <v>1</v>
      </c>
      <c r="W3428" t="s">
        <v>36</v>
      </c>
      <c r="X3428" t="s">
        <v>279</v>
      </c>
      <c r="Y3428">
        <v>0</v>
      </c>
      <c r="AB3428" t="s">
        <v>237</v>
      </c>
      <c r="AH3428">
        <v>0</v>
      </c>
      <c r="AN3428" t="s">
        <v>238</v>
      </c>
      <c r="AO3428">
        <v>1</v>
      </c>
      <c r="AP3428" t="s">
        <v>239</v>
      </c>
      <c r="AQ3428" s="27">
        <v>41714</v>
      </c>
      <c r="AR3428" t="s">
        <v>240</v>
      </c>
      <c r="AS3428">
        <v>1</v>
      </c>
      <c r="AT3428" t="s">
        <v>239</v>
      </c>
      <c r="AU3428" s="27">
        <v>41714</v>
      </c>
    </row>
    <row r="3429" spans="1:47" x14ac:dyDescent="0.2">
      <c r="A3429">
        <v>3428</v>
      </c>
      <c r="B3429" t="s">
        <v>12126</v>
      </c>
      <c r="C3429" t="s">
        <v>2212</v>
      </c>
      <c r="D3429" t="s">
        <v>12127</v>
      </c>
      <c r="E3429" s="27">
        <v>41965</v>
      </c>
      <c r="F3429" t="s">
        <v>233</v>
      </c>
      <c r="G3429" s="27">
        <v>25290</v>
      </c>
      <c r="H3429">
        <v>47</v>
      </c>
      <c r="I3429" t="s">
        <v>234</v>
      </c>
      <c r="J3429" t="s">
        <v>353</v>
      </c>
      <c r="K3429">
        <v>0</v>
      </c>
      <c r="L3429">
        <v>1</v>
      </c>
      <c r="M3429">
        <v>0</v>
      </c>
      <c r="N3429">
        <v>0</v>
      </c>
      <c r="O3429">
        <v>1</v>
      </c>
      <c r="S3429" t="s">
        <v>12128</v>
      </c>
      <c r="T3429" s="27">
        <v>41964</v>
      </c>
      <c r="V3429">
        <v>1</v>
      </c>
      <c r="W3429" t="s">
        <v>32</v>
      </c>
      <c r="X3429" t="s">
        <v>494</v>
      </c>
      <c r="Y3429">
        <v>0</v>
      </c>
      <c r="AB3429" t="s">
        <v>237</v>
      </c>
      <c r="AH3429">
        <v>0</v>
      </c>
      <c r="AN3429" t="s">
        <v>238</v>
      </c>
      <c r="AO3429">
        <v>1</v>
      </c>
      <c r="AP3429" t="s">
        <v>239</v>
      </c>
      <c r="AQ3429" s="27">
        <v>41965</v>
      </c>
      <c r="AR3429" t="s">
        <v>240</v>
      </c>
      <c r="AS3429">
        <v>1</v>
      </c>
      <c r="AT3429" t="s">
        <v>239</v>
      </c>
      <c r="AU3429" s="27">
        <v>41965</v>
      </c>
    </row>
    <row r="3430" spans="1:47" x14ac:dyDescent="0.2">
      <c r="A3430">
        <v>3429</v>
      </c>
      <c r="B3430" t="s">
        <v>12129</v>
      </c>
      <c r="C3430" t="s">
        <v>3053</v>
      </c>
      <c r="D3430" t="s">
        <v>1110</v>
      </c>
      <c r="E3430" s="27">
        <v>41293</v>
      </c>
      <c r="F3430" t="s">
        <v>233</v>
      </c>
      <c r="G3430" s="27">
        <v>34608</v>
      </c>
      <c r="H3430">
        <v>21</v>
      </c>
      <c r="I3430" t="s">
        <v>259</v>
      </c>
      <c r="J3430" t="s">
        <v>250</v>
      </c>
      <c r="K3430">
        <v>0</v>
      </c>
      <c r="L3430">
        <v>6</v>
      </c>
      <c r="M3430">
        <v>0</v>
      </c>
      <c r="N3430">
        <v>0</v>
      </c>
      <c r="O3430">
        <v>0</v>
      </c>
      <c r="P3430">
        <v>-1</v>
      </c>
      <c r="Q3430" s="28">
        <v>41292.313888888886</v>
      </c>
      <c r="R3430" s="28">
        <v>41296.247916666667</v>
      </c>
      <c r="S3430" t="s">
        <v>12130</v>
      </c>
      <c r="T3430" s="27">
        <v>41292</v>
      </c>
      <c r="V3430">
        <v>1</v>
      </c>
      <c r="W3430" t="s">
        <v>32</v>
      </c>
      <c r="X3430" t="s">
        <v>359</v>
      </c>
      <c r="Y3430">
        <v>1</v>
      </c>
      <c r="AA3430" t="s">
        <v>12131</v>
      </c>
      <c r="AB3430" t="s">
        <v>36</v>
      </c>
      <c r="AD3430" s="27">
        <v>41418</v>
      </c>
      <c r="AE3430" t="s">
        <v>1435</v>
      </c>
      <c r="AH3430">
        <v>0</v>
      </c>
      <c r="AN3430" t="s">
        <v>238</v>
      </c>
      <c r="AO3430">
        <v>9</v>
      </c>
      <c r="AP3430" t="s">
        <v>269</v>
      </c>
      <c r="AQ3430" s="27">
        <v>41293</v>
      </c>
      <c r="AR3430" t="s">
        <v>240</v>
      </c>
      <c r="AS3430">
        <v>6</v>
      </c>
      <c r="AT3430" t="s">
        <v>246</v>
      </c>
      <c r="AU3430" s="27">
        <v>41293</v>
      </c>
    </row>
    <row r="3431" spans="1:47" x14ac:dyDescent="0.2">
      <c r="A3431">
        <v>3430</v>
      </c>
      <c r="B3431" t="s">
        <v>12132</v>
      </c>
      <c r="C3431" t="s">
        <v>400</v>
      </c>
      <c r="D3431" t="s">
        <v>12133</v>
      </c>
      <c r="E3431" s="27">
        <v>41421</v>
      </c>
      <c r="F3431" t="s">
        <v>233</v>
      </c>
      <c r="G3431" s="27">
        <v>27998</v>
      </c>
      <c r="H3431">
        <v>39</v>
      </c>
      <c r="I3431" t="s">
        <v>244</v>
      </c>
      <c r="J3431" t="s">
        <v>250</v>
      </c>
      <c r="K3431">
        <v>0</v>
      </c>
      <c r="L3431">
        <v>2</v>
      </c>
      <c r="M3431">
        <v>0</v>
      </c>
      <c r="N3431">
        <v>0</v>
      </c>
      <c r="O3431">
        <v>0</v>
      </c>
      <c r="W3431" t="s">
        <v>237</v>
      </c>
      <c r="Y3431">
        <v>-1</v>
      </c>
      <c r="AB3431" t="s">
        <v>237</v>
      </c>
      <c r="AH3431">
        <v>0</v>
      </c>
      <c r="AN3431" t="s">
        <v>238</v>
      </c>
      <c r="AO3431">
        <v>1</v>
      </c>
      <c r="AP3431" t="s">
        <v>239</v>
      </c>
      <c r="AQ3431" s="27">
        <v>41421</v>
      </c>
      <c r="AR3431" t="s">
        <v>240</v>
      </c>
      <c r="AS3431">
        <v>2</v>
      </c>
      <c r="AT3431" t="s">
        <v>239</v>
      </c>
      <c r="AU3431" s="27">
        <v>41421</v>
      </c>
    </row>
    <row r="3432" spans="1:47" x14ac:dyDescent="0.2">
      <c r="A3432">
        <v>3431</v>
      </c>
      <c r="B3432" t="s">
        <v>12134</v>
      </c>
      <c r="C3432" t="s">
        <v>12135</v>
      </c>
      <c r="D3432" t="s">
        <v>10988</v>
      </c>
      <c r="E3432" s="27">
        <v>41288</v>
      </c>
      <c r="F3432" t="s">
        <v>294</v>
      </c>
      <c r="G3432" s="27">
        <v>31981</v>
      </c>
      <c r="H3432">
        <v>28</v>
      </c>
      <c r="I3432" t="s">
        <v>244</v>
      </c>
      <c r="J3432" t="s">
        <v>250</v>
      </c>
      <c r="K3432">
        <v>0</v>
      </c>
      <c r="L3432">
        <v>2</v>
      </c>
      <c r="M3432">
        <v>0</v>
      </c>
      <c r="N3432">
        <v>0</v>
      </c>
      <c r="O3432">
        <v>0</v>
      </c>
      <c r="P3432">
        <v>0</v>
      </c>
      <c r="Q3432" s="28">
        <v>41288.045138888891</v>
      </c>
      <c r="R3432" s="28">
        <v>41288.284722222219</v>
      </c>
      <c r="S3432" t="s">
        <v>12136</v>
      </c>
      <c r="T3432" s="27">
        <v>41288</v>
      </c>
      <c r="V3432">
        <v>0</v>
      </c>
      <c r="W3432" t="s">
        <v>36</v>
      </c>
      <c r="X3432" t="s">
        <v>279</v>
      </c>
      <c r="Y3432">
        <v>0</v>
      </c>
      <c r="AB3432" t="s">
        <v>237</v>
      </c>
      <c r="AH3432">
        <v>0</v>
      </c>
      <c r="AN3432" t="s">
        <v>238</v>
      </c>
      <c r="AO3432">
        <v>2</v>
      </c>
      <c r="AP3432" t="s">
        <v>239</v>
      </c>
      <c r="AQ3432" s="27">
        <v>41288</v>
      </c>
      <c r="AR3432" t="s">
        <v>240</v>
      </c>
      <c r="AS3432">
        <v>2</v>
      </c>
      <c r="AT3432" t="s">
        <v>239</v>
      </c>
      <c r="AU3432" s="27">
        <v>41288</v>
      </c>
    </row>
    <row r="3433" spans="1:47" x14ac:dyDescent="0.2">
      <c r="A3433">
        <v>3432</v>
      </c>
      <c r="B3433" t="s">
        <v>12137</v>
      </c>
      <c r="C3433" t="s">
        <v>918</v>
      </c>
      <c r="D3433" t="s">
        <v>12138</v>
      </c>
      <c r="E3433" s="27">
        <v>41826</v>
      </c>
      <c r="F3433" t="s">
        <v>233</v>
      </c>
      <c r="G3433" s="27">
        <v>23315</v>
      </c>
      <c r="H3433">
        <v>52</v>
      </c>
      <c r="I3433" t="s">
        <v>234</v>
      </c>
      <c r="J3433" t="s">
        <v>250</v>
      </c>
      <c r="K3433">
        <v>0</v>
      </c>
      <c r="L3433">
        <v>3</v>
      </c>
      <c r="M3433">
        <v>0</v>
      </c>
      <c r="N3433">
        <v>0</v>
      </c>
      <c r="O3433">
        <v>1</v>
      </c>
      <c r="P3433">
        <v>-1</v>
      </c>
      <c r="Q3433" s="28">
        <v>41825.086805555555</v>
      </c>
      <c r="R3433" s="28">
        <v>41842.144444444442</v>
      </c>
      <c r="S3433" t="s">
        <v>12139</v>
      </c>
      <c r="T3433" s="27">
        <v>41824</v>
      </c>
      <c r="V3433">
        <v>2</v>
      </c>
      <c r="W3433" t="s">
        <v>32</v>
      </c>
      <c r="X3433" t="s">
        <v>1449</v>
      </c>
      <c r="Y3433">
        <v>0</v>
      </c>
      <c r="AB3433" t="s">
        <v>237</v>
      </c>
      <c r="AH3433">
        <v>0</v>
      </c>
      <c r="AN3433" t="s">
        <v>238</v>
      </c>
      <c r="AO3433">
        <v>2</v>
      </c>
      <c r="AP3433" t="s">
        <v>239</v>
      </c>
      <c r="AQ3433" s="27">
        <v>41826</v>
      </c>
      <c r="AR3433" t="s">
        <v>240</v>
      </c>
      <c r="AS3433">
        <v>3</v>
      </c>
      <c r="AT3433" t="s">
        <v>239</v>
      </c>
      <c r="AU3433" s="27">
        <v>41826</v>
      </c>
    </row>
    <row r="3434" spans="1:47" x14ac:dyDescent="0.2">
      <c r="A3434">
        <v>3433</v>
      </c>
      <c r="B3434" t="s">
        <v>12140</v>
      </c>
      <c r="C3434" t="s">
        <v>12141</v>
      </c>
      <c r="D3434" t="s">
        <v>12142</v>
      </c>
      <c r="E3434" s="27">
        <v>41942</v>
      </c>
      <c r="F3434" t="s">
        <v>233</v>
      </c>
      <c r="G3434" s="27">
        <v>34040</v>
      </c>
      <c r="H3434">
        <v>23</v>
      </c>
      <c r="I3434" t="s">
        <v>259</v>
      </c>
      <c r="J3434" t="s">
        <v>250</v>
      </c>
      <c r="K3434">
        <v>0</v>
      </c>
      <c r="L3434">
        <v>5</v>
      </c>
      <c r="M3434">
        <v>0</v>
      </c>
      <c r="N3434">
        <v>0</v>
      </c>
      <c r="O3434">
        <v>1</v>
      </c>
      <c r="S3434" t="s">
        <v>12143</v>
      </c>
      <c r="T3434" s="27">
        <v>40779</v>
      </c>
      <c r="V3434">
        <v>1163</v>
      </c>
      <c r="W3434" t="s">
        <v>36</v>
      </c>
      <c r="X3434" t="s">
        <v>12144</v>
      </c>
      <c r="Y3434">
        <v>0</v>
      </c>
      <c r="AB3434" t="s">
        <v>237</v>
      </c>
      <c r="AH3434">
        <v>0</v>
      </c>
      <c r="AN3434" t="s">
        <v>238</v>
      </c>
      <c r="AO3434">
        <v>8</v>
      </c>
      <c r="AP3434" t="s">
        <v>269</v>
      </c>
      <c r="AQ3434" s="27">
        <v>41942</v>
      </c>
      <c r="AR3434" t="s">
        <v>240</v>
      </c>
      <c r="AS3434">
        <v>5</v>
      </c>
      <c r="AT3434" t="s">
        <v>246</v>
      </c>
      <c r="AU3434" s="27">
        <v>41942</v>
      </c>
    </row>
    <row r="3435" spans="1:47" x14ac:dyDescent="0.2">
      <c r="A3435">
        <v>3434</v>
      </c>
      <c r="B3435" t="s">
        <v>12145</v>
      </c>
      <c r="C3435" t="s">
        <v>2809</v>
      </c>
      <c r="D3435" t="s">
        <v>6410</v>
      </c>
      <c r="E3435" s="27">
        <v>41836</v>
      </c>
      <c r="F3435" t="s">
        <v>233</v>
      </c>
      <c r="G3435" s="27">
        <v>32463</v>
      </c>
      <c r="H3435">
        <v>27</v>
      </c>
      <c r="I3435" t="s">
        <v>244</v>
      </c>
      <c r="J3435" t="s">
        <v>250</v>
      </c>
      <c r="K3435">
        <v>0</v>
      </c>
      <c r="L3435">
        <v>10</v>
      </c>
      <c r="M3435">
        <v>0</v>
      </c>
      <c r="N3435">
        <v>0</v>
      </c>
      <c r="O3435">
        <v>25</v>
      </c>
      <c r="P3435">
        <v>18</v>
      </c>
      <c r="Q3435" s="28">
        <v>41854.380555555559</v>
      </c>
      <c r="R3435" s="28">
        <v>41895.18472222222</v>
      </c>
      <c r="S3435" t="s">
        <v>12146</v>
      </c>
      <c r="U3435" s="27">
        <v>41786</v>
      </c>
      <c r="V3435">
        <v>50</v>
      </c>
      <c r="W3435" t="s">
        <v>32</v>
      </c>
      <c r="X3435" t="s">
        <v>274</v>
      </c>
      <c r="Y3435">
        <v>1</v>
      </c>
      <c r="AA3435" t="s">
        <v>12147</v>
      </c>
      <c r="AB3435" t="s">
        <v>32</v>
      </c>
      <c r="AC3435">
        <v>0</v>
      </c>
      <c r="AD3435" s="27">
        <v>41854</v>
      </c>
      <c r="AE3435" t="s">
        <v>729</v>
      </c>
      <c r="AF3435" s="27">
        <v>41854</v>
      </c>
      <c r="AG3435" s="27">
        <v>41895</v>
      </c>
      <c r="AH3435">
        <v>1</v>
      </c>
      <c r="AJ3435" t="s">
        <v>12147</v>
      </c>
      <c r="AK3435" t="s">
        <v>312</v>
      </c>
      <c r="AL3435" s="27">
        <v>41854</v>
      </c>
      <c r="AM3435" t="s">
        <v>729</v>
      </c>
      <c r="AN3435" t="s">
        <v>238</v>
      </c>
      <c r="AO3435">
        <v>9</v>
      </c>
      <c r="AP3435" t="s">
        <v>269</v>
      </c>
      <c r="AQ3435" s="27">
        <v>41836</v>
      </c>
      <c r="AR3435" t="s">
        <v>240</v>
      </c>
      <c r="AS3435">
        <v>10</v>
      </c>
      <c r="AT3435" t="s">
        <v>269</v>
      </c>
      <c r="AU3435" s="27">
        <v>41836</v>
      </c>
    </row>
    <row r="3436" spans="1:47" x14ac:dyDescent="0.2">
      <c r="A3436">
        <v>3435</v>
      </c>
      <c r="B3436" t="s">
        <v>12148</v>
      </c>
      <c r="C3436" t="s">
        <v>817</v>
      </c>
      <c r="D3436" t="s">
        <v>12149</v>
      </c>
      <c r="E3436" s="27">
        <v>41998</v>
      </c>
      <c r="F3436" t="s">
        <v>233</v>
      </c>
      <c r="G3436" s="27">
        <v>31659</v>
      </c>
      <c r="H3436">
        <v>29</v>
      </c>
      <c r="I3436" t="s">
        <v>244</v>
      </c>
      <c r="J3436" t="s">
        <v>250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-1</v>
      </c>
      <c r="Q3436" s="28">
        <v>41997.460416666669</v>
      </c>
      <c r="R3436" s="28">
        <v>41998.533333333333</v>
      </c>
      <c r="S3436" t="s">
        <v>12150</v>
      </c>
      <c r="T3436" s="27">
        <v>41997</v>
      </c>
      <c r="V3436">
        <v>1</v>
      </c>
      <c r="W3436" t="s">
        <v>36</v>
      </c>
      <c r="X3436" t="s">
        <v>279</v>
      </c>
      <c r="Y3436">
        <v>0</v>
      </c>
      <c r="AB3436" t="s">
        <v>237</v>
      </c>
      <c r="AH3436">
        <v>0</v>
      </c>
      <c r="AN3436" t="s">
        <v>238</v>
      </c>
      <c r="AO3436">
        <v>2</v>
      </c>
      <c r="AP3436" t="s">
        <v>239</v>
      </c>
      <c r="AQ3436" s="27">
        <v>41998</v>
      </c>
      <c r="AR3436" t="s">
        <v>240</v>
      </c>
      <c r="AS3436">
        <v>1</v>
      </c>
      <c r="AT3436" t="s">
        <v>239</v>
      </c>
      <c r="AU3436" s="27">
        <v>41998</v>
      </c>
    </row>
    <row r="3437" spans="1:47" x14ac:dyDescent="0.2">
      <c r="A3437">
        <v>3436</v>
      </c>
      <c r="B3437" t="s">
        <v>12151</v>
      </c>
      <c r="C3437" t="s">
        <v>688</v>
      </c>
      <c r="D3437" t="s">
        <v>10242</v>
      </c>
      <c r="E3437" s="27">
        <v>41956</v>
      </c>
      <c r="F3437" t="s">
        <v>233</v>
      </c>
      <c r="G3437" s="27">
        <v>25006</v>
      </c>
      <c r="H3437">
        <v>47</v>
      </c>
      <c r="I3437" t="s">
        <v>234</v>
      </c>
      <c r="J3437" t="s">
        <v>245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-1</v>
      </c>
      <c r="Q3437" s="28">
        <v>41955.48541666667</v>
      </c>
      <c r="R3437" s="28">
        <v>41956.356944444444</v>
      </c>
      <c r="S3437" t="s">
        <v>12152</v>
      </c>
      <c r="T3437" s="27">
        <v>41955</v>
      </c>
      <c r="V3437">
        <v>1</v>
      </c>
      <c r="W3437" t="s">
        <v>32</v>
      </c>
      <c r="X3437" t="s">
        <v>12153</v>
      </c>
      <c r="Y3437">
        <v>0</v>
      </c>
      <c r="AB3437" t="s">
        <v>237</v>
      </c>
      <c r="AH3437">
        <v>0</v>
      </c>
      <c r="AN3437" t="s">
        <v>238</v>
      </c>
      <c r="AO3437">
        <v>1</v>
      </c>
      <c r="AP3437" t="s">
        <v>239</v>
      </c>
      <c r="AQ3437" s="27">
        <v>41956</v>
      </c>
      <c r="AR3437" t="s">
        <v>240</v>
      </c>
      <c r="AS3437">
        <v>1</v>
      </c>
      <c r="AT3437" t="s">
        <v>239</v>
      </c>
      <c r="AU3437" s="27">
        <v>41956</v>
      </c>
    </row>
    <row r="3438" spans="1:47" x14ac:dyDescent="0.2">
      <c r="A3438">
        <v>3437</v>
      </c>
      <c r="B3438" t="s">
        <v>12154</v>
      </c>
      <c r="C3438" t="s">
        <v>12155</v>
      </c>
      <c r="D3438" t="s">
        <v>6070</v>
      </c>
      <c r="E3438" s="27">
        <v>41513</v>
      </c>
      <c r="F3438" t="s">
        <v>294</v>
      </c>
      <c r="G3438" s="27">
        <v>34578</v>
      </c>
      <c r="H3438">
        <v>21</v>
      </c>
      <c r="I3438" t="s">
        <v>259</v>
      </c>
      <c r="J3438" t="s">
        <v>245</v>
      </c>
      <c r="K3438">
        <v>0</v>
      </c>
      <c r="L3438">
        <v>6</v>
      </c>
      <c r="M3438">
        <v>0</v>
      </c>
      <c r="N3438">
        <v>0</v>
      </c>
      <c r="O3438">
        <v>0</v>
      </c>
      <c r="P3438">
        <v>-1</v>
      </c>
      <c r="Q3438" s="28">
        <v>41512.34097222222</v>
      </c>
      <c r="R3438" s="28">
        <v>41515.246527777781</v>
      </c>
      <c r="S3438" t="s">
        <v>12156</v>
      </c>
      <c r="T3438" s="27">
        <v>41512</v>
      </c>
      <c r="V3438">
        <v>1</v>
      </c>
      <c r="W3438" t="s">
        <v>32</v>
      </c>
      <c r="X3438" t="s">
        <v>555</v>
      </c>
      <c r="Y3438">
        <v>0</v>
      </c>
      <c r="AB3438" t="s">
        <v>237</v>
      </c>
      <c r="AH3438">
        <v>0</v>
      </c>
      <c r="AN3438" t="s">
        <v>238</v>
      </c>
      <c r="AO3438">
        <v>7</v>
      </c>
      <c r="AP3438" t="s">
        <v>246</v>
      </c>
      <c r="AQ3438" s="27">
        <v>41513</v>
      </c>
      <c r="AR3438" t="s">
        <v>240</v>
      </c>
      <c r="AS3438">
        <v>6</v>
      </c>
      <c r="AT3438" t="s">
        <v>246</v>
      </c>
      <c r="AU3438" s="27">
        <v>41513</v>
      </c>
    </row>
    <row r="3439" spans="1:47" x14ac:dyDescent="0.2">
      <c r="A3439">
        <v>3438</v>
      </c>
      <c r="B3439" t="s">
        <v>12157</v>
      </c>
      <c r="C3439" t="s">
        <v>2818</v>
      </c>
      <c r="D3439" t="s">
        <v>6681</v>
      </c>
      <c r="E3439" s="27">
        <v>41384</v>
      </c>
      <c r="F3439" t="s">
        <v>233</v>
      </c>
      <c r="G3439" s="27">
        <v>32968</v>
      </c>
      <c r="H3439">
        <v>26</v>
      </c>
      <c r="I3439" t="s">
        <v>244</v>
      </c>
      <c r="J3439" t="s">
        <v>245</v>
      </c>
      <c r="K3439">
        <v>0</v>
      </c>
      <c r="L3439">
        <v>6</v>
      </c>
      <c r="M3439">
        <v>0</v>
      </c>
      <c r="N3439">
        <v>0</v>
      </c>
      <c r="O3439">
        <v>0</v>
      </c>
      <c r="P3439">
        <v>0</v>
      </c>
      <c r="Q3439" s="28">
        <v>41384.268055555556</v>
      </c>
      <c r="R3439" s="28">
        <v>41389.396527777775</v>
      </c>
      <c r="S3439" t="s">
        <v>12158</v>
      </c>
      <c r="T3439" s="27">
        <v>41384</v>
      </c>
      <c r="V3439">
        <v>0</v>
      </c>
      <c r="W3439" t="s">
        <v>36</v>
      </c>
      <c r="X3439" t="s">
        <v>279</v>
      </c>
      <c r="Y3439">
        <v>1</v>
      </c>
      <c r="AA3439" t="s">
        <v>12159</v>
      </c>
      <c r="AB3439" t="s">
        <v>36</v>
      </c>
      <c r="AC3439">
        <v>1</v>
      </c>
      <c r="AD3439" s="27">
        <v>41552</v>
      </c>
      <c r="AE3439" t="s">
        <v>385</v>
      </c>
      <c r="AF3439" s="27">
        <v>41553</v>
      </c>
      <c r="AG3439" s="27">
        <v>41553</v>
      </c>
      <c r="AH3439">
        <v>0</v>
      </c>
      <c r="AN3439" t="s">
        <v>238</v>
      </c>
      <c r="AO3439">
        <v>6</v>
      </c>
      <c r="AP3439" t="s">
        <v>246</v>
      </c>
      <c r="AQ3439" s="27">
        <v>41384</v>
      </c>
      <c r="AR3439" t="s">
        <v>240</v>
      </c>
      <c r="AS3439">
        <v>6</v>
      </c>
      <c r="AT3439" t="s">
        <v>246</v>
      </c>
      <c r="AU3439" s="27">
        <v>41384</v>
      </c>
    </row>
    <row r="3440" spans="1:47" x14ac:dyDescent="0.2">
      <c r="A3440">
        <v>3439</v>
      </c>
      <c r="B3440" t="s">
        <v>8195</v>
      </c>
      <c r="C3440" t="s">
        <v>1317</v>
      </c>
      <c r="D3440" t="s">
        <v>5295</v>
      </c>
      <c r="E3440" s="27">
        <v>41329</v>
      </c>
      <c r="F3440" t="s">
        <v>233</v>
      </c>
      <c r="G3440" s="27">
        <v>29317</v>
      </c>
      <c r="H3440">
        <v>36</v>
      </c>
      <c r="I3440" t="s">
        <v>244</v>
      </c>
      <c r="J3440" t="s">
        <v>245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-1</v>
      </c>
      <c r="Q3440" s="28">
        <v>41328.363194444442</v>
      </c>
      <c r="R3440" s="28">
        <v>41329.290277777778</v>
      </c>
      <c r="S3440" t="s">
        <v>12160</v>
      </c>
      <c r="T3440" s="27">
        <v>41328</v>
      </c>
      <c r="V3440">
        <v>1</v>
      </c>
      <c r="W3440" t="s">
        <v>32</v>
      </c>
      <c r="X3440" t="s">
        <v>254</v>
      </c>
      <c r="Y3440">
        <v>0</v>
      </c>
      <c r="AB3440" t="s">
        <v>237</v>
      </c>
      <c r="AH3440">
        <v>0</v>
      </c>
      <c r="AN3440" t="s">
        <v>238</v>
      </c>
      <c r="AO3440">
        <v>1</v>
      </c>
      <c r="AP3440" t="s">
        <v>239</v>
      </c>
      <c r="AQ3440" s="27">
        <v>41329</v>
      </c>
      <c r="AR3440" t="s">
        <v>240</v>
      </c>
      <c r="AS3440">
        <v>1</v>
      </c>
      <c r="AT3440" t="s">
        <v>239</v>
      </c>
      <c r="AU3440" s="27">
        <v>41329</v>
      </c>
    </row>
    <row r="3441" spans="1:47" x14ac:dyDescent="0.2">
      <c r="A3441">
        <v>3440</v>
      </c>
      <c r="B3441" t="s">
        <v>12161</v>
      </c>
      <c r="C3441" t="s">
        <v>1168</v>
      </c>
      <c r="D3441" t="s">
        <v>357</v>
      </c>
      <c r="E3441" s="27">
        <v>41392</v>
      </c>
      <c r="F3441" t="s">
        <v>233</v>
      </c>
      <c r="G3441" s="27">
        <v>34066</v>
      </c>
      <c r="H3441">
        <v>23</v>
      </c>
      <c r="I3441" t="s">
        <v>259</v>
      </c>
      <c r="J3441" t="s">
        <v>250</v>
      </c>
      <c r="K3441">
        <v>0</v>
      </c>
      <c r="L3441">
        <v>8</v>
      </c>
      <c r="M3441">
        <v>0</v>
      </c>
      <c r="N3441">
        <v>0</v>
      </c>
      <c r="O3441">
        <v>1</v>
      </c>
      <c r="P3441">
        <v>237</v>
      </c>
      <c r="Q3441" s="28">
        <v>41629.066666666666</v>
      </c>
      <c r="R3441" s="28">
        <v>41629.398611111108</v>
      </c>
      <c r="S3441" t="s">
        <v>12162</v>
      </c>
      <c r="T3441" s="27">
        <v>40994</v>
      </c>
      <c r="V3441">
        <v>398</v>
      </c>
      <c r="W3441" t="s">
        <v>36</v>
      </c>
      <c r="X3441" t="s">
        <v>412</v>
      </c>
      <c r="Y3441">
        <v>1</v>
      </c>
      <c r="AA3441" t="s">
        <v>12163</v>
      </c>
      <c r="AB3441" t="s">
        <v>36</v>
      </c>
      <c r="AC3441">
        <v>0</v>
      </c>
      <c r="AD3441" s="27">
        <v>41629</v>
      </c>
      <c r="AE3441" t="s">
        <v>392</v>
      </c>
      <c r="AF3441" s="27">
        <v>41629</v>
      </c>
      <c r="AG3441" s="27">
        <v>41629</v>
      </c>
      <c r="AH3441">
        <v>0</v>
      </c>
      <c r="AN3441" t="s">
        <v>238</v>
      </c>
      <c r="AO3441">
        <v>9</v>
      </c>
      <c r="AP3441" t="s">
        <v>269</v>
      </c>
      <c r="AQ3441" s="27">
        <v>41392</v>
      </c>
      <c r="AR3441" t="s">
        <v>240</v>
      </c>
      <c r="AS3441">
        <v>8</v>
      </c>
      <c r="AT3441" t="s">
        <v>269</v>
      </c>
      <c r="AU3441" s="27">
        <v>41392</v>
      </c>
    </row>
    <row r="3442" spans="1:47" x14ac:dyDescent="0.2">
      <c r="A3442">
        <v>3441</v>
      </c>
      <c r="B3442" t="s">
        <v>12164</v>
      </c>
      <c r="C3442" t="s">
        <v>8488</v>
      </c>
      <c r="D3442" t="s">
        <v>12165</v>
      </c>
      <c r="E3442" s="27">
        <v>41538</v>
      </c>
      <c r="F3442" t="s">
        <v>233</v>
      </c>
      <c r="G3442" s="27">
        <v>24503</v>
      </c>
      <c r="H3442">
        <v>49</v>
      </c>
      <c r="I3442" t="s">
        <v>234</v>
      </c>
      <c r="J3442" t="s">
        <v>245</v>
      </c>
      <c r="K3442">
        <v>0</v>
      </c>
      <c r="L3442">
        <v>7</v>
      </c>
      <c r="M3442">
        <v>0</v>
      </c>
      <c r="N3442">
        <v>0</v>
      </c>
      <c r="O3442">
        <v>0</v>
      </c>
      <c r="P3442">
        <v>-1</v>
      </c>
      <c r="Q3442" s="28">
        <v>41537.229166666664</v>
      </c>
      <c r="R3442" s="28">
        <v>41539.082638888889</v>
      </c>
      <c r="S3442" t="s">
        <v>12166</v>
      </c>
      <c r="T3442" s="27">
        <v>41537</v>
      </c>
      <c r="V3442">
        <v>1</v>
      </c>
      <c r="W3442" t="s">
        <v>32</v>
      </c>
      <c r="X3442" t="s">
        <v>261</v>
      </c>
      <c r="Y3442">
        <v>1</v>
      </c>
      <c r="AA3442" t="s">
        <v>12167</v>
      </c>
      <c r="AB3442" t="s">
        <v>32</v>
      </c>
      <c r="AC3442">
        <v>0</v>
      </c>
      <c r="AD3442" s="27">
        <v>41803</v>
      </c>
      <c r="AE3442" t="s">
        <v>359</v>
      </c>
      <c r="AF3442" s="27">
        <v>41803</v>
      </c>
      <c r="AG3442" s="27">
        <v>42082</v>
      </c>
      <c r="AH3442">
        <v>0</v>
      </c>
      <c r="AN3442" t="s">
        <v>238</v>
      </c>
      <c r="AO3442">
        <v>2</v>
      </c>
      <c r="AP3442" t="s">
        <v>239</v>
      </c>
      <c r="AQ3442" s="27">
        <v>41538</v>
      </c>
      <c r="AR3442" t="s">
        <v>240</v>
      </c>
      <c r="AS3442">
        <v>7</v>
      </c>
      <c r="AT3442" t="s">
        <v>246</v>
      </c>
      <c r="AU3442" s="27">
        <v>41538</v>
      </c>
    </row>
    <row r="3443" spans="1:47" x14ac:dyDescent="0.2">
      <c r="A3443">
        <v>3442</v>
      </c>
      <c r="B3443" t="s">
        <v>12168</v>
      </c>
      <c r="C3443" t="s">
        <v>2056</v>
      </c>
      <c r="D3443" t="s">
        <v>3297</v>
      </c>
      <c r="E3443" s="27">
        <v>41526</v>
      </c>
      <c r="F3443" t="s">
        <v>233</v>
      </c>
      <c r="G3443" s="27">
        <v>31755</v>
      </c>
      <c r="H3443">
        <v>29</v>
      </c>
      <c r="I3443" t="s">
        <v>244</v>
      </c>
      <c r="J3443" t="s">
        <v>250</v>
      </c>
      <c r="K3443">
        <v>0</v>
      </c>
      <c r="L3443">
        <v>8</v>
      </c>
      <c r="M3443">
        <v>0</v>
      </c>
      <c r="N3443">
        <v>0</v>
      </c>
      <c r="O3443">
        <v>11</v>
      </c>
      <c r="P3443">
        <v>-68</v>
      </c>
      <c r="Q3443" s="28">
        <v>41458.09097222222</v>
      </c>
      <c r="R3443" s="28">
        <v>41523.31527777778</v>
      </c>
      <c r="S3443" t="s">
        <v>12169</v>
      </c>
      <c r="T3443" s="27">
        <v>41457</v>
      </c>
      <c r="V3443">
        <v>69</v>
      </c>
      <c r="W3443" t="s">
        <v>32</v>
      </c>
      <c r="X3443" t="s">
        <v>261</v>
      </c>
      <c r="Y3443">
        <v>1</v>
      </c>
      <c r="AA3443" t="s">
        <v>12170</v>
      </c>
      <c r="AB3443" t="s">
        <v>36</v>
      </c>
      <c r="AC3443">
        <v>0</v>
      </c>
      <c r="AD3443" s="27">
        <v>42077</v>
      </c>
      <c r="AE3443" t="s">
        <v>529</v>
      </c>
      <c r="AF3443" s="27">
        <v>42077</v>
      </c>
      <c r="AG3443" s="27">
        <v>42222</v>
      </c>
      <c r="AH3443">
        <v>0</v>
      </c>
      <c r="AN3443" t="s">
        <v>238</v>
      </c>
      <c r="AO3443">
        <v>7</v>
      </c>
      <c r="AP3443" t="s">
        <v>246</v>
      </c>
      <c r="AQ3443" s="27">
        <v>41526</v>
      </c>
      <c r="AR3443" t="s">
        <v>240</v>
      </c>
      <c r="AS3443">
        <v>8</v>
      </c>
      <c r="AT3443" t="s">
        <v>269</v>
      </c>
      <c r="AU3443" s="27">
        <v>41526</v>
      </c>
    </row>
    <row r="3444" spans="1:47" x14ac:dyDescent="0.2">
      <c r="A3444">
        <v>3443</v>
      </c>
      <c r="B3444" t="s">
        <v>12171</v>
      </c>
      <c r="C3444" t="s">
        <v>990</v>
      </c>
      <c r="D3444" t="s">
        <v>586</v>
      </c>
      <c r="E3444" s="27">
        <v>41868</v>
      </c>
      <c r="F3444" t="s">
        <v>233</v>
      </c>
      <c r="G3444" s="27">
        <v>14403</v>
      </c>
      <c r="H3444">
        <v>76</v>
      </c>
      <c r="I3444" t="s">
        <v>234</v>
      </c>
      <c r="J3444" t="s">
        <v>250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-1</v>
      </c>
      <c r="Q3444" s="28">
        <v>41867.275694444441</v>
      </c>
      <c r="R3444" s="28">
        <v>41869.361805555556</v>
      </c>
      <c r="S3444" t="s">
        <v>12172</v>
      </c>
      <c r="T3444" s="27">
        <v>41867</v>
      </c>
      <c r="V3444">
        <v>1</v>
      </c>
      <c r="W3444" t="s">
        <v>32</v>
      </c>
      <c r="X3444" t="s">
        <v>461</v>
      </c>
      <c r="Y3444">
        <v>0</v>
      </c>
      <c r="AB3444" t="s">
        <v>237</v>
      </c>
      <c r="AH3444">
        <v>0</v>
      </c>
      <c r="AN3444" t="s">
        <v>238</v>
      </c>
      <c r="AO3444">
        <v>1</v>
      </c>
      <c r="AP3444" t="s">
        <v>239</v>
      </c>
      <c r="AQ3444" s="27">
        <v>41868</v>
      </c>
      <c r="AR3444" t="s">
        <v>240</v>
      </c>
      <c r="AS3444">
        <v>1</v>
      </c>
      <c r="AT3444" t="s">
        <v>239</v>
      </c>
      <c r="AU3444" s="27">
        <v>41868</v>
      </c>
    </row>
    <row r="3445" spans="1:47" x14ac:dyDescent="0.2">
      <c r="A3445">
        <v>3444</v>
      </c>
      <c r="B3445" t="s">
        <v>12173</v>
      </c>
      <c r="C3445" t="s">
        <v>12174</v>
      </c>
      <c r="D3445" t="s">
        <v>12175</v>
      </c>
      <c r="E3445" s="27">
        <v>41601</v>
      </c>
      <c r="F3445" t="s">
        <v>233</v>
      </c>
      <c r="G3445" s="27">
        <v>26257</v>
      </c>
      <c r="H3445">
        <v>44</v>
      </c>
      <c r="I3445" t="s">
        <v>244</v>
      </c>
      <c r="J3445" t="s">
        <v>245</v>
      </c>
      <c r="K3445">
        <v>0</v>
      </c>
      <c r="L3445">
        <v>2</v>
      </c>
      <c r="M3445">
        <v>0</v>
      </c>
      <c r="N3445">
        <v>0</v>
      </c>
      <c r="O3445">
        <v>0</v>
      </c>
      <c r="P3445">
        <v>-1</v>
      </c>
      <c r="Q3445" s="28">
        <v>41600.447916666664</v>
      </c>
      <c r="R3445" s="28">
        <v>41602.126388888886</v>
      </c>
      <c r="S3445" t="s">
        <v>12176</v>
      </c>
      <c r="T3445" s="27">
        <v>41600</v>
      </c>
      <c r="V3445">
        <v>1</v>
      </c>
      <c r="W3445" t="s">
        <v>32</v>
      </c>
      <c r="X3445" t="s">
        <v>261</v>
      </c>
      <c r="Y3445">
        <v>1</v>
      </c>
      <c r="AA3445" t="s">
        <v>12177</v>
      </c>
      <c r="AB3445" t="s">
        <v>36</v>
      </c>
      <c r="AD3445" s="27">
        <v>42312</v>
      </c>
      <c r="AE3445" t="s">
        <v>324</v>
      </c>
      <c r="AH3445">
        <v>0</v>
      </c>
      <c r="AN3445" t="s">
        <v>238</v>
      </c>
      <c r="AO3445">
        <v>1</v>
      </c>
      <c r="AP3445" t="s">
        <v>239</v>
      </c>
      <c r="AQ3445" s="27">
        <v>41601</v>
      </c>
      <c r="AR3445" t="s">
        <v>240</v>
      </c>
      <c r="AS3445">
        <v>2</v>
      </c>
      <c r="AT3445" t="s">
        <v>239</v>
      </c>
      <c r="AU3445" s="27">
        <v>41601</v>
      </c>
    </row>
    <row r="3446" spans="1:47" x14ac:dyDescent="0.2">
      <c r="A3446">
        <v>3445</v>
      </c>
      <c r="B3446" t="s">
        <v>12178</v>
      </c>
      <c r="C3446" t="s">
        <v>484</v>
      </c>
      <c r="D3446" t="s">
        <v>12179</v>
      </c>
      <c r="E3446" s="27">
        <v>41551</v>
      </c>
      <c r="F3446" t="s">
        <v>233</v>
      </c>
      <c r="G3446" s="27">
        <v>32094</v>
      </c>
      <c r="H3446">
        <v>28</v>
      </c>
      <c r="I3446" t="s">
        <v>244</v>
      </c>
      <c r="J3446" t="s">
        <v>245</v>
      </c>
      <c r="K3446">
        <v>0</v>
      </c>
      <c r="L3446">
        <v>3</v>
      </c>
      <c r="M3446">
        <v>0</v>
      </c>
      <c r="N3446">
        <v>0</v>
      </c>
      <c r="O3446">
        <v>1</v>
      </c>
      <c r="P3446">
        <v>-25</v>
      </c>
      <c r="Q3446" s="28">
        <v>41526.092361111114</v>
      </c>
      <c r="R3446" s="28">
        <v>41550.328472222223</v>
      </c>
      <c r="S3446" t="s">
        <v>12180</v>
      </c>
      <c r="T3446" s="27">
        <v>41525</v>
      </c>
      <c r="V3446">
        <v>26</v>
      </c>
      <c r="W3446" t="s">
        <v>36</v>
      </c>
      <c r="X3446" t="s">
        <v>279</v>
      </c>
      <c r="Y3446">
        <v>0</v>
      </c>
      <c r="AB3446" t="s">
        <v>237</v>
      </c>
      <c r="AH3446">
        <v>0</v>
      </c>
      <c r="AN3446" t="s">
        <v>238</v>
      </c>
      <c r="AO3446">
        <v>4</v>
      </c>
      <c r="AP3446" t="s">
        <v>239</v>
      </c>
      <c r="AQ3446" s="27">
        <v>41551</v>
      </c>
      <c r="AR3446" t="s">
        <v>240</v>
      </c>
      <c r="AS3446">
        <v>3</v>
      </c>
      <c r="AT3446" t="s">
        <v>239</v>
      </c>
      <c r="AU3446" s="27">
        <v>41551</v>
      </c>
    </row>
    <row r="3447" spans="1:47" x14ac:dyDescent="0.2">
      <c r="A3447">
        <v>3446</v>
      </c>
      <c r="B3447" t="s">
        <v>12181</v>
      </c>
      <c r="C3447" t="s">
        <v>12182</v>
      </c>
      <c r="D3447" t="s">
        <v>1120</v>
      </c>
      <c r="E3447" s="27">
        <v>41281</v>
      </c>
      <c r="F3447" t="s">
        <v>233</v>
      </c>
      <c r="G3447" s="27">
        <v>32372</v>
      </c>
      <c r="H3447">
        <v>27</v>
      </c>
      <c r="I3447" t="s">
        <v>244</v>
      </c>
      <c r="J3447" t="s">
        <v>250</v>
      </c>
      <c r="K3447">
        <v>0</v>
      </c>
      <c r="L3447">
        <v>6</v>
      </c>
      <c r="M3447">
        <v>0</v>
      </c>
      <c r="N3447">
        <v>0</v>
      </c>
      <c r="O3447">
        <v>2</v>
      </c>
      <c r="P3447">
        <v>530</v>
      </c>
      <c r="Q3447" s="28">
        <v>41811.352777777778</v>
      </c>
      <c r="R3447" s="28">
        <v>41811.364583333336</v>
      </c>
      <c r="S3447" t="s">
        <v>12183</v>
      </c>
      <c r="T3447" s="27">
        <v>40971</v>
      </c>
      <c r="V3447">
        <v>310</v>
      </c>
      <c r="W3447" t="s">
        <v>36</v>
      </c>
      <c r="X3447" t="s">
        <v>324</v>
      </c>
      <c r="Y3447">
        <v>1</v>
      </c>
      <c r="AA3447" t="s">
        <v>12184</v>
      </c>
      <c r="AB3447" t="s">
        <v>36</v>
      </c>
      <c r="AC3447">
        <v>0</v>
      </c>
      <c r="AD3447" s="27">
        <v>41811</v>
      </c>
      <c r="AE3447" t="s">
        <v>412</v>
      </c>
      <c r="AF3447" s="27">
        <v>41811</v>
      </c>
      <c r="AG3447" s="27">
        <v>41811</v>
      </c>
      <c r="AH3447">
        <v>0</v>
      </c>
      <c r="AN3447" t="s">
        <v>238</v>
      </c>
      <c r="AO3447">
        <v>5</v>
      </c>
      <c r="AP3447" t="s">
        <v>246</v>
      </c>
      <c r="AQ3447" s="27">
        <v>41281</v>
      </c>
      <c r="AR3447" t="s">
        <v>240</v>
      </c>
      <c r="AS3447">
        <v>6</v>
      </c>
      <c r="AT3447" t="s">
        <v>246</v>
      </c>
      <c r="AU3447" s="27">
        <v>41281</v>
      </c>
    </row>
    <row r="3448" spans="1:47" x14ac:dyDescent="0.2">
      <c r="A3448">
        <v>3447</v>
      </c>
      <c r="B3448" t="s">
        <v>12185</v>
      </c>
      <c r="C3448" t="s">
        <v>2895</v>
      </c>
      <c r="D3448" t="s">
        <v>2115</v>
      </c>
      <c r="E3448" s="27">
        <v>41802</v>
      </c>
      <c r="F3448" t="s">
        <v>233</v>
      </c>
      <c r="G3448" s="27">
        <v>23128</v>
      </c>
      <c r="H3448">
        <v>52</v>
      </c>
      <c r="I3448" t="s">
        <v>234</v>
      </c>
      <c r="J3448" t="s">
        <v>353</v>
      </c>
      <c r="K3448">
        <v>0</v>
      </c>
      <c r="L3448">
        <v>1</v>
      </c>
      <c r="M3448">
        <v>0</v>
      </c>
      <c r="N3448">
        <v>0</v>
      </c>
      <c r="O3448">
        <v>2</v>
      </c>
      <c r="P3448">
        <v>-1</v>
      </c>
      <c r="Q3448" s="28">
        <v>41801.539583333331</v>
      </c>
      <c r="R3448" s="28">
        <v>41803.449999999997</v>
      </c>
      <c r="S3448" t="s">
        <v>12186</v>
      </c>
      <c r="T3448" s="27">
        <v>41801</v>
      </c>
      <c r="V3448">
        <v>1</v>
      </c>
      <c r="W3448" t="s">
        <v>32</v>
      </c>
      <c r="X3448" t="s">
        <v>555</v>
      </c>
      <c r="Y3448">
        <v>0</v>
      </c>
      <c r="AB3448" t="s">
        <v>237</v>
      </c>
      <c r="AH3448">
        <v>0</v>
      </c>
      <c r="AN3448" t="s">
        <v>238</v>
      </c>
      <c r="AO3448">
        <v>1</v>
      </c>
      <c r="AP3448" t="s">
        <v>239</v>
      </c>
      <c r="AQ3448" s="27">
        <v>41802</v>
      </c>
      <c r="AR3448" t="s">
        <v>240</v>
      </c>
      <c r="AS3448">
        <v>1</v>
      </c>
      <c r="AT3448" t="s">
        <v>239</v>
      </c>
      <c r="AU3448" s="27">
        <v>41802</v>
      </c>
    </row>
    <row r="3449" spans="1:47" x14ac:dyDescent="0.2">
      <c r="A3449">
        <v>3448</v>
      </c>
      <c r="B3449" t="s">
        <v>12187</v>
      </c>
      <c r="C3449" t="s">
        <v>2192</v>
      </c>
      <c r="D3449" t="s">
        <v>12188</v>
      </c>
      <c r="E3449" s="27">
        <v>41617</v>
      </c>
      <c r="F3449" t="s">
        <v>294</v>
      </c>
      <c r="G3449" s="27">
        <v>29542</v>
      </c>
      <c r="H3449">
        <v>35</v>
      </c>
      <c r="I3449" t="s">
        <v>244</v>
      </c>
      <c r="J3449" t="s">
        <v>250</v>
      </c>
      <c r="K3449">
        <v>0</v>
      </c>
      <c r="L3449">
        <v>7</v>
      </c>
      <c r="M3449">
        <v>0</v>
      </c>
      <c r="N3449">
        <v>0</v>
      </c>
      <c r="O3449">
        <v>12</v>
      </c>
      <c r="P3449">
        <v>-2</v>
      </c>
      <c r="Q3449" s="28">
        <v>41615.244444444441</v>
      </c>
      <c r="R3449" s="28">
        <v>41616.105555555558</v>
      </c>
      <c r="S3449" t="s">
        <v>12189</v>
      </c>
      <c r="T3449" s="27">
        <v>41615</v>
      </c>
      <c r="V3449">
        <v>2</v>
      </c>
      <c r="W3449" t="s">
        <v>32</v>
      </c>
      <c r="X3449" t="s">
        <v>300</v>
      </c>
      <c r="Y3449">
        <v>1</v>
      </c>
      <c r="AA3449" t="s">
        <v>12190</v>
      </c>
      <c r="AB3449" t="s">
        <v>36</v>
      </c>
      <c r="AC3449">
        <v>0</v>
      </c>
      <c r="AD3449" s="27">
        <v>41758</v>
      </c>
      <c r="AE3449" t="s">
        <v>2320</v>
      </c>
      <c r="AF3449" s="27">
        <v>41758</v>
      </c>
      <c r="AG3449" s="27">
        <v>41761</v>
      </c>
      <c r="AH3449">
        <v>0</v>
      </c>
      <c r="AN3449" t="s">
        <v>238</v>
      </c>
      <c r="AO3449">
        <v>3</v>
      </c>
      <c r="AP3449" t="s">
        <v>239</v>
      </c>
      <c r="AQ3449" s="27">
        <v>41617</v>
      </c>
      <c r="AR3449" t="s">
        <v>240</v>
      </c>
      <c r="AS3449">
        <v>7</v>
      </c>
      <c r="AT3449" t="s">
        <v>246</v>
      </c>
      <c r="AU3449" s="27">
        <v>41617</v>
      </c>
    </row>
    <row r="3450" spans="1:47" x14ac:dyDescent="0.2">
      <c r="A3450">
        <v>3449</v>
      </c>
      <c r="B3450" t="s">
        <v>12191</v>
      </c>
      <c r="C3450" t="s">
        <v>242</v>
      </c>
      <c r="D3450" t="s">
        <v>586</v>
      </c>
      <c r="E3450" s="27">
        <v>41291</v>
      </c>
      <c r="F3450" t="s">
        <v>233</v>
      </c>
      <c r="G3450" s="27">
        <v>29067</v>
      </c>
      <c r="H3450">
        <v>36</v>
      </c>
      <c r="I3450" t="s">
        <v>244</v>
      </c>
      <c r="J3450" t="s">
        <v>250</v>
      </c>
      <c r="K3450">
        <v>0</v>
      </c>
      <c r="L3450">
        <v>8</v>
      </c>
      <c r="M3450">
        <v>0</v>
      </c>
      <c r="N3450">
        <v>0</v>
      </c>
      <c r="O3450">
        <v>19</v>
      </c>
      <c r="P3450">
        <v>544</v>
      </c>
      <c r="Q3450" s="28">
        <v>41835.21597222222</v>
      </c>
      <c r="R3450" s="28">
        <v>41835.35833333333</v>
      </c>
      <c r="S3450" t="s">
        <v>12192</v>
      </c>
      <c r="T3450" s="27">
        <v>41074</v>
      </c>
      <c r="V3450">
        <v>217</v>
      </c>
      <c r="W3450" t="s">
        <v>36</v>
      </c>
      <c r="X3450" t="s">
        <v>324</v>
      </c>
      <c r="Y3450">
        <v>1</v>
      </c>
      <c r="AA3450" t="s">
        <v>12193</v>
      </c>
      <c r="AB3450" t="s">
        <v>32</v>
      </c>
      <c r="AC3450">
        <v>0</v>
      </c>
      <c r="AD3450" s="27">
        <v>41835</v>
      </c>
      <c r="AE3450" t="s">
        <v>939</v>
      </c>
      <c r="AF3450" s="27">
        <v>41835</v>
      </c>
      <c r="AG3450" s="27">
        <v>41835</v>
      </c>
      <c r="AH3450">
        <v>0</v>
      </c>
      <c r="AN3450" t="s">
        <v>238</v>
      </c>
      <c r="AO3450">
        <v>4</v>
      </c>
      <c r="AP3450" t="s">
        <v>239</v>
      </c>
      <c r="AQ3450" s="27">
        <v>41291</v>
      </c>
      <c r="AR3450" t="s">
        <v>240</v>
      </c>
      <c r="AS3450">
        <v>8</v>
      </c>
      <c r="AT3450" t="s">
        <v>269</v>
      </c>
      <c r="AU3450" s="27">
        <v>41291</v>
      </c>
    </row>
    <row r="3451" spans="1:47" x14ac:dyDescent="0.2">
      <c r="A3451">
        <v>3450</v>
      </c>
      <c r="B3451" t="s">
        <v>12194</v>
      </c>
      <c r="C3451" t="s">
        <v>5686</v>
      </c>
      <c r="D3451" t="s">
        <v>12142</v>
      </c>
      <c r="E3451" s="27">
        <v>41942</v>
      </c>
      <c r="F3451" t="s">
        <v>233</v>
      </c>
      <c r="G3451" s="27">
        <v>34597</v>
      </c>
      <c r="H3451">
        <v>21</v>
      </c>
      <c r="I3451" t="s">
        <v>259</v>
      </c>
      <c r="J3451" t="s">
        <v>250</v>
      </c>
      <c r="K3451">
        <v>0</v>
      </c>
      <c r="L3451">
        <v>3</v>
      </c>
      <c r="M3451">
        <v>0</v>
      </c>
      <c r="N3451">
        <v>0</v>
      </c>
      <c r="O3451">
        <v>0</v>
      </c>
      <c r="P3451">
        <v>-1</v>
      </c>
      <c r="Q3451" s="28">
        <v>41941.465277777781</v>
      </c>
      <c r="R3451" s="28">
        <v>41942.072222222225</v>
      </c>
      <c r="S3451" t="s">
        <v>12195</v>
      </c>
      <c r="T3451" s="27">
        <v>41941</v>
      </c>
      <c r="V3451">
        <v>1</v>
      </c>
      <c r="W3451" t="s">
        <v>36</v>
      </c>
      <c r="X3451" t="s">
        <v>279</v>
      </c>
      <c r="Y3451">
        <v>0</v>
      </c>
      <c r="AB3451" t="s">
        <v>237</v>
      </c>
      <c r="AH3451">
        <v>0</v>
      </c>
      <c r="AN3451" t="s">
        <v>238</v>
      </c>
      <c r="AO3451">
        <v>5</v>
      </c>
      <c r="AP3451" t="s">
        <v>246</v>
      </c>
      <c r="AQ3451" s="27">
        <v>41942</v>
      </c>
      <c r="AR3451" t="s">
        <v>240</v>
      </c>
      <c r="AS3451">
        <v>3</v>
      </c>
      <c r="AT3451" t="s">
        <v>239</v>
      </c>
      <c r="AU3451" s="27">
        <v>41942</v>
      </c>
    </row>
    <row r="3452" spans="1:47" x14ac:dyDescent="0.2">
      <c r="A3452">
        <v>3451</v>
      </c>
      <c r="B3452" t="s">
        <v>12196</v>
      </c>
      <c r="C3452" t="s">
        <v>1674</v>
      </c>
      <c r="D3452" t="s">
        <v>12197</v>
      </c>
      <c r="E3452" s="27">
        <v>41305</v>
      </c>
      <c r="F3452" t="s">
        <v>233</v>
      </c>
      <c r="G3452" s="27">
        <v>25590</v>
      </c>
      <c r="H3452">
        <v>46</v>
      </c>
      <c r="I3452" t="s">
        <v>234</v>
      </c>
      <c r="J3452" t="s">
        <v>245</v>
      </c>
      <c r="K3452">
        <v>0</v>
      </c>
      <c r="L3452">
        <v>2</v>
      </c>
      <c r="M3452">
        <v>0</v>
      </c>
      <c r="N3452">
        <v>0</v>
      </c>
      <c r="O3452">
        <v>2</v>
      </c>
      <c r="P3452">
        <v>266</v>
      </c>
      <c r="Q3452" s="28">
        <v>41571.530555555553</v>
      </c>
      <c r="R3452" s="28">
        <v>41617.422222222223</v>
      </c>
      <c r="S3452" t="s">
        <v>12198</v>
      </c>
      <c r="T3452" s="27">
        <v>40288</v>
      </c>
      <c r="V3452">
        <v>1017</v>
      </c>
      <c r="W3452" t="s">
        <v>36</v>
      </c>
      <c r="X3452" t="s">
        <v>422</v>
      </c>
      <c r="Y3452">
        <v>0</v>
      </c>
      <c r="AB3452" t="s">
        <v>237</v>
      </c>
      <c r="AH3452">
        <v>0</v>
      </c>
      <c r="AN3452" t="s">
        <v>238</v>
      </c>
      <c r="AO3452">
        <v>1</v>
      </c>
      <c r="AP3452" t="s">
        <v>239</v>
      </c>
      <c r="AQ3452" s="27">
        <v>41305</v>
      </c>
      <c r="AR3452" t="s">
        <v>240</v>
      </c>
      <c r="AS3452">
        <v>2</v>
      </c>
      <c r="AT3452" t="s">
        <v>239</v>
      </c>
      <c r="AU3452" s="27">
        <v>41305</v>
      </c>
    </row>
    <row r="3453" spans="1:47" x14ac:dyDescent="0.2">
      <c r="A3453">
        <v>3452</v>
      </c>
      <c r="B3453" t="s">
        <v>12199</v>
      </c>
      <c r="C3453" t="s">
        <v>10013</v>
      </c>
      <c r="D3453" t="s">
        <v>9590</v>
      </c>
      <c r="E3453" s="27">
        <v>41488</v>
      </c>
      <c r="F3453" t="s">
        <v>233</v>
      </c>
      <c r="G3453" s="27">
        <v>30011</v>
      </c>
      <c r="H3453">
        <v>34</v>
      </c>
      <c r="I3453" t="s">
        <v>244</v>
      </c>
      <c r="J3453" t="s">
        <v>250</v>
      </c>
      <c r="K3453">
        <v>0</v>
      </c>
      <c r="L3453">
        <v>1</v>
      </c>
      <c r="M3453">
        <v>0</v>
      </c>
      <c r="N3453">
        <v>0</v>
      </c>
      <c r="O3453">
        <v>3</v>
      </c>
      <c r="P3453">
        <v>-1</v>
      </c>
      <c r="Q3453" s="28">
        <v>41487.35</v>
      </c>
      <c r="R3453" s="28">
        <v>41488.057638888888</v>
      </c>
      <c r="S3453" t="s">
        <v>12200</v>
      </c>
      <c r="T3453" s="27">
        <v>41487</v>
      </c>
      <c r="V3453">
        <v>1</v>
      </c>
      <c r="W3453" t="s">
        <v>32</v>
      </c>
      <c r="X3453" t="s">
        <v>348</v>
      </c>
      <c r="Y3453">
        <v>0</v>
      </c>
      <c r="AB3453" t="s">
        <v>237</v>
      </c>
      <c r="AH3453">
        <v>0</v>
      </c>
      <c r="AN3453" t="s">
        <v>238</v>
      </c>
      <c r="AO3453">
        <v>2</v>
      </c>
      <c r="AP3453" t="s">
        <v>239</v>
      </c>
      <c r="AQ3453" s="27">
        <v>41488</v>
      </c>
      <c r="AR3453" t="s">
        <v>240</v>
      </c>
      <c r="AS3453">
        <v>1</v>
      </c>
      <c r="AT3453" t="s">
        <v>239</v>
      </c>
      <c r="AU3453" s="27">
        <v>41488</v>
      </c>
    </row>
    <row r="3454" spans="1:47" x14ac:dyDescent="0.2">
      <c r="A3454">
        <v>3453</v>
      </c>
      <c r="B3454" t="s">
        <v>12201</v>
      </c>
      <c r="C3454" t="s">
        <v>5703</v>
      </c>
      <c r="D3454" t="s">
        <v>12202</v>
      </c>
      <c r="E3454" s="27">
        <v>41499</v>
      </c>
      <c r="F3454" t="s">
        <v>233</v>
      </c>
      <c r="G3454" s="27">
        <v>25833</v>
      </c>
      <c r="H3454">
        <v>45</v>
      </c>
      <c r="I3454" t="s">
        <v>234</v>
      </c>
      <c r="J3454" t="s">
        <v>250</v>
      </c>
      <c r="K3454">
        <v>0</v>
      </c>
      <c r="L3454">
        <v>3</v>
      </c>
      <c r="M3454">
        <v>0</v>
      </c>
      <c r="N3454">
        <v>0</v>
      </c>
      <c r="O3454">
        <v>15</v>
      </c>
      <c r="P3454">
        <v>-1</v>
      </c>
      <c r="Q3454" s="28">
        <v>41498.484722222223</v>
      </c>
      <c r="R3454" s="28">
        <v>41499.341666666667</v>
      </c>
      <c r="S3454" t="s">
        <v>12203</v>
      </c>
      <c r="T3454" s="27">
        <v>41498</v>
      </c>
      <c r="V3454">
        <v>1</v>
      </c>
      <c r="W3454" t="s">
        <v>32</v>
      </c>
      <c r="X3454" t="s">
        <v>364</v>
      </c>
      <c r="Y3454">
        <v>1</v>
      </c>
      <c r="AA3454" t="s">
        <v>12204</v>
      </c>
      <c r="AB3454" t="s">
        <v>36</v>
      </c>
      <c r="AD3454" s="27">
        <v>41642</v>
      </c>
      <c r="AE3454" t="s">
        <v>392</v>
      </c>
      <c r="AH3454">
        <v>0</v>
      </c>
      <c r="AN3454" t="s">
        <v>238</v>
      </c>
      <c r="AO3454">
        <v>1</v>
      </c>
      <c r="AP3454" t="s">
        <v>239</v>
      </c>
      <c r="AQ3454" s="27">
        <v>41499</v>
      </c>
      <c r="AR3454" t="s">
        <v>240</v>
      </c>
      <c r="AS3454">
        <v>3</v>
      </c>
      <c r="AT3454" t="s">
        <v>239</v>
      </c>
      <c r="AU3454" s="27">
        <v>41499</v>
      </c>
    </row>
    <row r="3455" spans="1:47" x14ac:dyDescent="0.2">
      <c r="A3455">
        <v>3454</v>
      </c>
      <c r="B3455" t="s">
        <v>12205</v>
      </c>
      <c r="C3455" t="s">
        <v>12206</v>
      </c>
      <c r="D3455" t="s">
        <v>689</v>
      </c>
      <c r="E3455" s="27">
        <v>41313</v>
      </c>
      <c r="F3455" t="s">
        <v>233</v>
      </c>
      <c r="G3455" s="27">
        <v>32191</v>
      </c>
      <c r="H3455">
        <v>28</v>
      </c>
      <c r="I3455" t="s">
        <v>244</v>
      </c>
      <c r="J3455" t="s">
        <v>250</v>
      </c>
      <c r="K3455">
        <v>0</v>
      </c>
      <c r="L3455">
        <v>3</v>
      </c>
      <c r="M3455">
        <v>0</v>
      </c>
      <c r="N3455">
        <v>0</v>
      </c>
      <c r="O3455">
        <v>9</v>
      </c>
      <c r="P3455">
        <v>-1</v>
      </c>
      <c r="Q3455" s="28">
        <v>41312.058333333334</v>
      </c>
      <c r="R3455" s="28">
        <v>41328.230555555558</v>
      </c>
      <c r="S3455" t="s">
        <v>12207</v>
      </c>
      <c r="T3455" s="27">
        <v>41312</v>
      </c>
      <c r="V3455">
        <v>1</v>
      </c>
      <c r="W3455" t="s">
        <v>32</v>
      </c>
      <c r="X3455" t="s">
        <v>364</v>
      </c>
      <c r="Y3455">
        <v>1</v>
      </c>
      <c r="AA3455" t="s">
        <v>12208</v>
      </c>
      <c r="AB3455" t="s">
        <v>32</v>
      </c>
      <c r="AC3455">
        <v>0</v>
      </c>
      <c r="AD3455" s="27">
        <v>41404</v>
      </c>
      <c r="AE3455" t="s">
        <v>364</v>
      </c>
      <c r="AF3455" s="27">
        <v>41404</v>
      </c>
      <c r="AG3455" s="27">
        <v>41405</v>
      </c>
      <c r="AH3455">
        <v>0</v>
      </c>
      <c r="AN3455" t="s">
        <v>238</v>
      </c>
      <c r="AO3455">
        <v>4</v>
      </c>
      <c r="AP3455" t="s">
        <v>239</v>
      </c>
      <c r="AQ3455" s="27">
        <v>41313</v>
      </c>
      <c r="AR3455" t="s">
        <v>240</v>
      </c>
      <c r="AS3455">
        <v>3</v>
      </c>
      <c r="AT3455" t="s">
        <v>239</v>
      </c>
      <c r="AU3455" s="27">
        <v>41313</v>
      </c>
    </row>
    <row r="3456" spans="1:47" x14ac:dyDescent="0.2">
      <c r="A3456">
        <v>3455</v>
      </c>
      <c r="B3456" t="s">
        <v>12209</v>
      </c>
      <c r="C3456" t="s">
        <v>12210</v>
      </c>
      <c r="D3456" t="s">
        <v>357</v>
      </c>
      <c r="E3456" s="27">
        <v>41330</v>
      </c>
      <c r="F3456" t="s">
        <v>294</v>
      </c>
      <c r="G3456" s="27">
        <v>33291</v>
      </c>
      <c r="H3456">
        <v>25</v>
      </c>
      <c r="I3456" t="s">
        <v>244</v>
      </c>
      <c r="J3456" t="s">
        <v>250</v>
      </c>
      <c r="K3456">
        <v>0</v>
      </c>
      <c r="L3456">
        <v>3</v>
      </c>
      <c r="M3456">
        <v>0</v>
      </c>
      <c r="N3456">
        <v>0</v>
      </c>
      <c r="O3456">
        <v>1</v>
      </c>
      <c r="P3456">
        <v>-1</v>
      </c>
      <c r="Q3456" s="28">
        <v>41329.275694444441</v>
      </c>
      <c r="R3456" s="28">
        <v>41333.345833333333</v>
      </c>
      <c r="S3456" t="s">
        <v>12211</v>
      </c>
      <c r="T3456" s="27">
        <v>41329</v>
      </c>
      <c r="V3456">
        <v>1</v>
      </c>
      <c r="W3456" t="s">
        <v>32</v>
      </c>
      <c r="X3456" t="s">
        <v>313</v>
      </c>
      <c r="Y3456">
        <v>0</v>
      </c>
      <c r="AB3456" t="s">
        <v>237</v>
      </c>
      <c r="AH3456">
        <v>0</v>
      </c>
      <c r="AN3456" t="s">
        <v>238</v>
      </c>
      <c r="AO3456">
        <v>3</v>
      </c>
      <c r="AP3456" t="s">
        <v>239</v>
      </c>
      <c r="AQ3456" s="27">
        <v>41330</v>
      </c>
      <c r="AR3456" t="s">
        <v>240</v>
      </c>
      <c r="AS3456">
        <v>3</v>
      </c>
      <c r="AT3456" t="s">
        <v>239</v>
      </c>
      <c r="AU3456" s="27">
        <v>41330</v>
      </c>
    </row>
    <row r="3457" spans="1:47" x14ac:dyDescent="0.2">
      <c r="A3457">
        <v>3456</v>
      </c>
      <c r="B3457" t="s">
        <v>12212</v>
      </c>
      <c r="C3457" t="s">
        <v>726</v>
      </c>
      <c r="D3457" t="s">
        <v>12213</v>
      </c>
      <c r="E3457" s="27">
        <v>41275</v>
      </c>
      <c r="F3457" t="s">
        <v>233</v>
      </c>
      <c r="G3457" s="27">
        <v>34571</v>
      </c>
      <c r="H3457">
        <v>21</v>
      </c>
      <c r="I3457" t="s">
        <v>259</v>
      </c>
      <c r="J3457" t="s">
        <v>250</v>
      </c>
      <c r="K3457">
        <v>0</v>
      </c>
      <c r="L3457">
        <v>8</v>
      </c>
      <c r="M3457">
        <v>1</v>
      </c>
      <c r="N3457">
        <v>0</v>
      </c>
      <c r="O3457">
        <v>1</v>
      </c>
      <c r="P3457">
        <v>0</v>
      </c>
      <c r="Q3457" s="28">
        <v>41275.442361111112</v>
      </c>
      <c r="R3457" s="28">
        <v>41276.052777777775</v>
      </c>
      <c r="S3457" t="s">
        <v>12214</v>
      </c>
      <c r="T3457" s="27">
        <v>41275</v>
      </c>
      <c r="V3457">
        <v>0</v>
      </c>
      <c r="W3457" t="s">
        <v>36</v>
      </c>
      <c r="X3457" t="s">
        <v>1265</v>
      </c>
      <c r="Y3457">
        <v>1</v>
      </c>
      <c r="AA3457" t="s">
        <v>12215</v>
      </c>
      <c r="AB3457" t="s">
        <v>32</v>
      </c>
      <c r="AC3457">
        <v>1</v>
      </c>
      <c r="AD3457" s="27">
        <v>42023</v>
      </c>
      <c r="AE3457" t="s">
        <v>2367</v>
      </c>
      <c r="AF3457" s="27">
        <v>42024</v>
      </c>
      <c r="AG3457" s="27">
        <v>42027</v>
      </c>
      <c r="AH3457">
        <v>1</v>
      </c>
      <c r="AJ3457" t="s">
        <v>12215</v>
      </c>
      <c r="AK3457" t="s">
        <v>255</v>
      </c>
      <c r="AL3457" s="27">
        <v>42023</v>
      </c>
      <c r="AM3457" t="s">
        <v>2367</v>
      </c>
      <c r="AN3457" t="s">
        <v>238</v>
      </c>
      <c r="AO3457">
        <v>8</v>
      </c>
      <c r="AP3457" t="s">
        <v>269</v>
      </c>
      <c r="AQ3457" s="27">
        <v>41275</v>
      </c>
      <c r="AR3457" t="s">
        <v>240</v>
      </c>
      <c r="AS3457">
        <v>8</v>
      </c>
      <c r="AT3457" t="s">
        <v>269</v>
      </c>
      <c r="AU3457" s="27">
        <v>41275</v>
      </c>
    </row>
    <row r="3458" spans="1:47" x14ac:dyDescent="0.2">
      <c r="A3458">
        <v>3457</v>
      </c>
      <c r="B3458" t="s">
        <v>1767</v>
      </c>
      <c r="C3458" t="s">
        <v>242</v>
      </c>
      <c r="D3458" t="s">
        <v>1768</v>
      </c>
      <c r="E3458" s="27">
        <v>41715</v>
      </c>
      <c r="F3458" t="s">
        <v>233</v>
      </c>
      <c r="G3458" s="27">
        <v>24885</v>
      </c>
      <c r="H3458">
        <v>48</v>
      </c>
      <c r="I3458" t="s">
        <v>234</v>
      </c>
      <c r="J3458" t="s">
        <v>250</v>
      </c>
      <c r="K3458">
        <v>0</v>
      </c>
      <c r="L3458">
        <v>1</v>
      </c>
      <c r="M3458">
        <v>0</v>
      </c>
      <c r="N3458">
        <v>0</v>
      </c>
      <c r="O3458">
        <v>1</v>
      </c>
      <c r="P3458">
        <v>-1</v>
      </c>
      <c r="Q3458" s="28">
        <v>41714.359722222223</v>
      </c>
      <c r="R3458" s="28">
        <v>41715.072222222225</v>
      </c>
      <c r="S3458" t="s">
        <v>12216</v>
      </c>
      <c r="T3458" s="27">
        <v>41714</v>
      </c>
      <c r="V3458">
        <v>1</v>
      </c>
      <c r="W3458" t="s">
        <v>32</v>
      </c>
      <c r="X3458" t="s">
        <v>12217</v>
      </c>
      <c r="Y3458">
        <v>0</v>
      </c>
      <c r="AB3458" t="s">
        <v>237</v>
      </c>
      <c r="AH3458">
        <v>0</v>
      </c>
      <c r="AN3458" t="s">
        <v>238</v>
      </c>
      <c r="AO3458">
        <v>1</v>
      </c>
      <c r="AP3458" t="s">
        <v>239</v>
      </c>
      <c r="AQ3458" s="27">
        <v>41715</v>
      </c>
      <c r="AR3458" t="s">
        <v>240</v>
      </c>
      <c r="AS3458">
        <v>1</v>
      </c>
      <c r="AT3458" t="s">
        <v>239</v>
      </c>
      <c r="AU3458" s="27">
        <v>41715</v>
      </c>
    </row>
    <row r="3459" spans="1:47" x14ac:dyDescent="0.2">
      <c r="A3459">
        <v>3458</v>
      </c>
      <c r="B3459" t="s">
        <v>12218</v>
      </c>
      <c r="C3459" t="s">
        <v>1317</v>
      </c>
      <c r="D3459" t="s">
        <v>12219</v>
      </c>
      <c r="E3459" s="27">
        <v>41300</v>
      </c>
      <c r="F3459" t="s">
        <v>233</v>
      </c>
      <c r="G3459" s="27">
        <v>28821</v>
      </c>
      <c r="H3459">
        <v>37</v>
      </c>
      <c r="I3459" t="s">
        <v>244</v>
      </c>
      <c r="J3459" t="s">
        <v>245</v>
      </c>
      <c r="K3459">
        <v>0</v>
      </c>
      <c r="L3459">
        <v>2</v>
      </c>
      <c r="M3459">
        <v>0</v>
      </c>
      <c r="N3459">
        <v>0</v>
      </c>
      <c r="O3459">
        <v>1</v>
      </c>
      <c r="P3459">
        <v>-1</v>
      </c>
      <c r="Q3459" s="28">
        <v>41299.443749999999</v>
      </c>
      <c r="R3459" s="28">
        <v>41300.34375</v>
      </c>
      <c r="S3459" t="s">
        <v>12220</v>
      </c>
      <c r="T3459" s="27">
        <v>41299</v>
      </c>
      <c r="V3459">
        <v>1</v>
      </c>
      <c r="W3459" t="s">
        <v>36</v>
      </c>
      <c r="X3459" t="s">
        <v>279</v>
      </c>
      <c r="Y3459">
        <v>0</v>
      </c>
      <c r="AB3459" t="s">
        <v>237</v>
      </c>
      <c r="AH3459">
        <v>0</v>
      </c>
      <c r="AN3459" t="s">
        <v>238</v>
      </c>
      <c r="AO3459">
        <v>3</v>
      </c>
      <c r="AP3459" t="s">
        <v>239</v>
      </c>
      <c r="AQ3459" s="27">
        <v>41300</v>
      </c>
      <c r="AR3459" t="s">
        <v>240</v>
      </c>
      <c r="AS3459">
        <v>2</v>
      </c>
      <c r="AT3459" t="s">
        <v>239</v>
      </c>
      <c r="AU3459" s="27">
        <v>41300</v>
      </c>
    </row>
    <row r="3460" spans="1:47" x14ac:dyDescent="0.2">
      <c r="A3460">
        <v>3459</v>
      </c>
      <c r="B3460" t="s">
        <v>12221</v>
      </c>
      <c r="C3460" t="s">
        <v>5607</v>
      </c>
      <c r="D3460" t="s">
        <v>1120</v>
      </c>
      <c r="E3460" s="27">
        <v>41932</v>
      </c>
      <c r="F3460" t="s">
        <v>233</v>
      </c>
      <c r="G3460" s="27">
        <v>27964</v>
      </c>
      <c r="H3460">
        <v>39</v>
      </c>
      <c r="I3460" t="s">
        <v>244</v>
      </c>
      <c r="J3460" t="s">
        <v>250</v>
      </c>
      <c r="K3460">
        <v>0</v>
      </c>
      <c r="L3460">
        <v>1</v>
      </c>
      <c r="M3460">
        <v>0</v>
      </c>
      <c r="N3460">
        <v>0</v>
      </c>
      <c r="O3460">
        <v>1</v>
      </c>
      <c r="P3460">
        <v>-4</v>
      </c>
      <c r="Q3460" s="28">
        <v>41928.513194444444</v>
      </c>
      <c r="R3460" s="28">
        <v>41928.097222222219</v>
      </c>
      <c r="S3460" t="s">
        <v>12222</v>
      </c>
      <c r="T3460" s="27">
        <v>41927</v>
      </c>
      <c r="V3460">
        <v>5</v>
      </c>
      <c r="W3460" t="s">
        <v>32</v>
      </c>
      <c r="X3460" t="s">
        <v>729</v>
      </c>
      <c r="Y3460">
        <v>0</v>
      </c>
      <c r="AB3460" t="s">
        <v>237</v>
      </c>
      <c r="AH3460">
        <v>0</v>
      </c>
      <c r="AN3460" t="s">
        <v>238</v>
      </c>
      <c r="AO3460">
        <v>1</v>
      </c>
      <c r="AP3460" t="s">
        <v>239</v>
      </c>
      <c r="AQ3460" s="27">
        <v>41932</v>
      </c>
      <c r="AR3460" t="s">
        <v>240</v>
      </c>
      <c r="AS3460">
        <v>1</v>
      </c>
      <c r="AT3460" t="s">
        <v>239</v>
      </c>
      <c r="AU3460" s="27">
        <v>41932</v>
      </c>
    </row>
    <row r="3461" spans="1:47" x14ac:dyDescent="0.2">
      <c r="A3461">
        <v>3460</v>
      </c>
      <c r="B3461" t="s">
        <v>12223</v>
      </c>
      <c r="C3461" t="s">
        <v>12224</v>
      </c>
      <c r="D3461" t="s">
        <v>12225</v>
      </c>
      <c r="E3461" s="27">
        <v>41533</v>
      </c>
      <c r="F3461" t="s">
        <v>233</v>
      </c>
      <c r="G3461" s="27">
        <v>33484</v>
      </c>
      <c r="H3461">
        <v>24</v>
      </c>
      <c r="I3461" t="s">
        <v>259</v>
      </c>
      <c r="J3461" t="s">
        <v>250</v>
      </c>
      <c r="K3461">
        <v>0</v>
      </c>
      <c r="L3461">
        <v>6</v>
      </c>
      <c r="M3461">
        <v>0</v>
      </c>
      <c r="N3461">
        <v>0</v>
      </c>
      <c r="O3461">
        <v>3</v>
      </c>
      <c r="P3461">
        <v>-3</v>
      </c>
      <c r="Q3461" s="28">
        <v>41530.361805555556</v>
      </c>
      <c r="R3461" s="28">
        <v>41531.326388888891</v>
      </c>
      <c r="S3461" t="s">
        <v>12226</v>
      </c>
      <c r="T3461" s="27">
        <v>41530</v>
      </c>
      <c r="V3461">
        <v>3</v>
      </c>
      <c r="W3461" t="s">
        <v>32</v>
      </c>
      <c r="X3461" t="s">
        <v>261</v>
      </c>
      <c r="Y3461">
        <v>1</v>
      </c>
      <c r="AA3461" t="s">
        <v>12227</v>
      </c>
      <c r="AB3461" t="s">
        <v>36</v>
      </c>
      <c r="AC3461">
        <v>0</v>
      </c>
      <c r="AD3461" s="27">
        <v>41724</v>
      </c>
      <c r="AE3461" t="s">
        <v>412</v>
      </c>
      <c r="AF3461" s="27">
        <v>41724</v>
      </c>
      <c r="AG3461" s="27">
        <v>41762</v>
      </c>
      <c r="AH3461">
        <v>0</v>
      </c>
      <c r="AN3461" t="s">
        <v>238</v>
      </c>
      <c r="AO3461">
        <v>6</v>
      </c>
      <c r="AP3461" t="s">
        <v>246</v>
      </c>
      <c r="AQ3461" s="27">
        <v>41533</v>
      </c>
      <c r="AR3461" t="s">
        <v>240</v>
      </c>
      <c r="AS3461">
        <v>6</v>
      </c>
      <c r="AT3461" t="s">
        <v>246</v>
      </c>
      <c r="AU3461" s="27">
        <v>41533</v>
      </c>
    </row>
    <row r="3462" spans="1:47" x14ac:dyDescent="0.2">
      <c r="A3462">
        <v>3461</v>
      </c>
      <c r="B3462" t="s">
        <v>12228</v>
      </c>
      <c r="C3462" t="s">
        <v>12229</v>
      </c>
      <c r="D3462" t="s">
        <v>4287</v>
      </c>
      <c r="E3462" s="27">
        <v>41887</v>
      </c>
      <c r="F3462" t="s">
        <v>294</v>
      </c>
      <c r="G3462" s="27">
        <v>23494</v>
      </c>
      <c r="H3462">
        <v>51</v>
      </c>
      <c r="I3462" t="s">
        <v>234</v>
      </c>
      <c r="J3462" t="s">
        <v>245</v>
      </c>
      <c r="K3462">
        <v>0</v>
      </c>
      <c r="L3462">
        <v>1</v>
      </c>
      <c r="M3462">
        <v>0</v>
      </c>
      <c r="N3462">
        <v>0</v>
      </c>
      <c r="O3462">
        <v>2</v>
      </c>
      <c r="P3462">
        <v>-4</v>
      </c>
      <c r="Q3462" s="28">
        <v>41883.192361111112</v>
      </c>
      <c r="R3462" s="28">
        <v>41884.378472222219</v>
      </c>
      <c r="S3462" t="s">
        <v>12230</v>
      </c>
      <c r="T3462" s="27">
        <v>41883</v>
      </c>
      <c r="V3462">
        <v>4</v>
      </c>
      <c r="W3462" t="s">
        <v>36</v>
      </c>
      <c r="X3462" t="s">
        <v>279</v>
      </c>
      <c r="Y3462">
        <v>0</v>
      </c>
      <c r="AB3462" t="s">
        <v>237</v>
      </c>
      <c r="AH3462">
        <v>0</v>
      </c>
      <c r="AN3462" t="s">
        <v>238</v>
      </c>
      <c r="AO3462">
        <v>1</v>
      </c>
      <c r="AP3462" t="s">
        <v>239</v>
      </c>
      <c r="AQ3462" s="27">
        <v>41887</v>
      </c>
      <c r="AR3462" t="s">
        <v>240</v>
      </c>
      <c r="AS3462">
        <v>1</v>
      </c>
      <c r="AT3462" t="s">
        <v>239</v>
      </c>
      <c r="AU3462" s="27">
        <v>41887</v>
      </c>
    </row>
    <row r="3463" spans="1:47" x14ac:dyDescent="0.2">
      <c r="A3463">
        <v>3462</v>
      </c>
      <c r="B3463" t="s">
        <v>12231</v>
      </c>
      <c r="C3463" t="s">
        <v>7437</v>
      </c>
      <c r="D3463" t="s">
        <v>12232</v>
      </c>
      <c r="E3463" s="27">
        <v>41672</v>
      </c>
      <c r="F3463" t="s">
        <v>233</v>
      </c>
      <c r="G3463" s="27">
        <v>28847</v>
      </c>
      <c r="H3463">
        <v>37</v>
      </c>
      <c r="I3463" t="s">
        <v>244</v>
      </c>
      <c r="J3463" t="s">
        <v>245</v>
      </c>
      <c r="K3463">
        <v>0</v>
      </c>
      <c r="L3463">
        <v>1</v>
      </c>
      <c r="M3463">
        <v>0</v>
      </c>
      <c r="N3463">
        <v>0</v>
      </c>
      <c r="O3463">
        <v>1</v>
      </c>
      <c r="P3463">
        <v>-1</v>
      </c>
      <c r="Q3463" s="28">
        <v>41671.186805555553</v>
      </c>
      <c r="R3463" s="28">
        <v>41672.359722222223</v>
      </c>
      <c r="S3463" t="s">
        <v>12233</v>
      </c>
      <c r="T3463" s="27">
        <v>41671</v>
      </c>
      <c r="V3463">
        <v>1</v>
      </c>
      <c r="W3463" t="s">
        <v>36</v>
      </c>
      <c r="X3463" t="s">
        <v>279</v>
      </c>
      <c r="Y3463">
        <v>1</v>
      </c>
      <c r="AA3463" t="s">
        <v>12234</v>
      </c>
      <c r="AB3463" t="s">
        <v>36</v>
      </c>
      <c r="AC3463">
        <v>1</v>
      </c>
      <c r="AD3463" s="27">
        <v>42179</v>
      </c>
      <c r="AE3463" t="s">
        <v>279</v>
      </c>
      <c r="AF3463" s="27">
        <v>42180</v>
      </c>
      <c r="AG3463" s="27">
        <v>42180</v>
      </c>
      <c r="AH3463">
        <v>1</v>
      </c>
      <c r="AJ3463" t="s">
        <v>12234</v>
      </c>
      <c r="AK3463" t="s">
        <v>462</v>
      </c>
      <c r="AL3463" s="27">
        <v>42179</v>
      </c>
      <c r="AM3463" t="s">
        <v>279</v>
      </c>
      <c r="AN3463" t="s">
        <v>238</v>
      </c>
      <c r="AO3463">
        <v>1</v>
      </c>
      <c r="AP3463" t="s">
        <v>239</v>
      </c>
      <c r="AQ3463" s="27">
        <v>41672</v>
      </c>
      <c r="AR3463" t="s">
        <v>240</v>
      </c>
      <c r="AS3463">
        <v>1</v>
      </c>
      <c r="AT3463" t="s">
        <v>239</v>
      </c>
      <c r="AU3463" s="27">
        <v>41672</v>
      </c>
    </row>
    <row r="3464" spans="1:47" x14ac:dyDescent="0.2">
      <c r="A3464">
        <v>3463</v>
      </c>
      <c r="B3464" t="s">
        <v>12235</v>
      </c>
      <c r="C3464" t="s">
        <v>990</v>
      </c>
      <c r="D3464" t="s">
        <v>967</v>
      </c>
      <c r="E3464" s="27">
        <v>41680</v>
      </c>
      <c r="F3464" t="s">
        <v>233</v>
      </c>
      <c r="G3464" s="27">
        <v>28006</v>
      </c>
      <c r="H3464">
        <v>39</v>
      </c>
      <c r="I3464" t="s">
        <v>244</v>
      </c>
      <c r="J3464" t="s">
        <v>245</v>
      </c>
      <c r="K3464">
        <v>0</v>
      </c>
      <c r="L3464">
        <v>3</v>
      </c>
      <c r="M3464">
        <v>0</v>
      </c>
      <c r="N3464">
        <v>0</v>
      </c>
      <c r="O3464">
        <v>1</v>
      </c>
      <c r="P3464">
        <v>-3</v>
      </c>
      <c r="Q3464" s="28">
        <v>41677.049305555556</v>
      </c>
      <c r="R3464" s="28">
        <v>41677.385416666664</v>
      </c>
      <c r="S3464" t="s">
        <v>12236</v>
      </c>
      <c r="T3464" s="27">
        <v>41676</v>
      </c>
      <c r="V3464">
        <v>4</v>
      </c>
      <c r="W3464" t="s">
        <v>32</v>
      </c>
      <c r="X3464" t="s">
        <v>10156</v>
      </c>
      <c r="Y3464">
        <v>0</v>
      </c>
      <c r="AB3464" t="s">
        <v>237</v>
      </c>
      <c r="AH3464">
        <v>0</v>
      </c>
      <c r="AN3464" t="s">
        <v>238</v>
      </c>
      <c r="AO3464">
        <v>4</v>
      </c>
      <c r="AP3464" t="s">
        <v>239</v>
      </c>
      <c r="AQ3464" s="27">
        <v>41680</v>
      </c>
      <c r="AR3464" t="s">
        <v>240</v>
      </c>
      <c r="AS3464">
        <v>3</v>
      </c>
      <c r="AT3464" t="s">
        <v>239</v>
      </c>
      <c r="AU3464" s="27">
        <v>41680</v>
      </c>
    </row>
    <row r="3465" spans="1:47" x14ac:dyDescent="0.2">
      <c r="A3465">
        <v>3464</v>
      </c>
      <c r="B3465" t="s">
        <v>12237</v>
      </c>
      <c r="C3465" t="s">
        <v>2056</v>
      </c>
      <c r="D3465" t="s">
        <v>12238</v>
      </c>
      <c r="E3465" s="27">
        <v>41377</v>
      </c>
      <c r="F3465" t="s">
        <v>233</v>
      </c>
      <c r="G3465" s="27">
        <v>33658</v>
      </c>
      <c r="H3465">
        <v>24</v>
      </c>
      <c r="I3465" t="s">
        <v>259</v>
      </c>
      <c r="J3465" t="s">
        <v>245</v>
      </c>
      <c r="K3465">
        <v>0</v>
      </c>
      <c r="L3465">
        <v>5</v>
      </c>
      <c r="M3465">
        <v>0</v>
      </c>
      <c r="N3465">
        <v>1</v>
      </c>
      <c r="O3465">
        <v>1</v>
      </c>
      <c r="P3465">
        <v>-1</v>
      </c>
      <c r="Q3465" s="28">
        <v>41376.442361111112</v>
      </c>
      <c r="R3465" s="28">
        <v>41398.100694444445</v>
      </c>
      <c r="S3465" t="s">
        <v>12239</v>
      </c>
      <c r="T3465" s="27">
        <v>41376</v>
      </c>
      <c r="V3465">
        <v>1</v>
      </c>
      <c r="W3465" t="s">
        <v>32</v>
      </c>
      <c r="X3465" t="s">
        <v>847</v>
      </c>
      <c r="Y3465">
        <v>1</v>
      </c>
      <c r="AA3465" t="s">
        <v>12240</v>
      </c>
      <c r="AB3465" t="s">
        <v>32</v>
      </c>
      <c r="AC3465">
        <v>721</v>
      </c>
      <c r="AD3465" s="27">
        <v>41382</v>
      </c>
      <c r="AE3465" t="s">
        <v>3021</v>
      </c>
      <c r="AF3465" s="27">
        <v>42103</v>
      </c>
      <c r="AG3465" s="27">
        <v>42163</v>
      </c>
      <c r="AH3465">
        <v>0</v>
      </c>
      <c r="AN3465" t="s">
        <v>238</v>
      </c>
      <c r="AO3465">
        <v>4</v>
      </c>
      <c r="AP3465" t="s">
        <v>239</v>
      </c>
      <c r="AQ3465" s="27">
        <v>41377</v>
      </c>
      <c r="AR3465" t="s">
        <v>240</v>
      </c>
      <c r="AS3465">
        <v>5</v>
      </c>
      <c r="AT3465" t="s">
        <v>246</v>
      </c>
      <c r="AU3465" s="27">
        <v>41377</v>
      </c>
    </row>
    <row r="3466" spans="1:47" x14ac:dyDescent="0.2">
      <c r="A3466">
        <v>3465</v>
      </c>
      <c r="B3466" t="s">
        <v>12241</v>
      </c>
      <c r="C3466" t="s">
        <v>12242</v>
      </c>
      <c r="D3466" t="s">
        <v>12243</v>
      </c>
      <c r="E3466" s="27">
        <v>41544</v>
      </c>
      <c r="F3466" t="s">
        <v>233</v>
      </c>
      <c r="G3466" s="27">
        <v>24567</v>
      </c>
      <c r="H3466">
        <v>49</v>
      </c>
      <c r="I3466" t="s">
        <v>234</v>
      </c>
      <c r="J3466" t="s">
        <v>22</v>
      </c>
      <c r="K3466">
        <v>0</v>
      </c>
      <c r="L3466">
        <v>1</v>
      </c>
      <c r="M3466">
        <v>0</v>
      </c>
      <c r="N3466">
        <v>0</v>
      </c>
      <c r="O3466">
        <v>2</v>
      </c>
      <c r="P3466">
        <v>-1</v>
      </c>
      <c r="Q3466" s="28">
        <v>41543.430555555555</v>
      </c>
      <c r="R3466" s="28">
        <v>41544.065972222219</v>
      </c>
      <c r="S3466" t="s">
        <v>12244</v>
      </c>
      <c r="U3466" s="27">
        <v>41543</v>
      </c>
      <c r="V3466">
        <v>1</v>
      </c>
      <c r="W3466" t="s">
        <v>32</v>
      </c>
      <c r="X3466" t="s">
        <v>274</v>
      </c>
      <c r="Y3466">
        <v>0</v>
      </c>
      <c r="AB3466" t="s">
        <v>237</v>
      </c>
      <c r="AH3466">
        <v>0</v>
      </c>
      <c r="AN3466" t="s">
        <v>238</v>
      </c>
      <c r="AO3466">
        <v>1</v>
      </c>
      <c r="AP3466" t="s">
        <v>239</v>
      </c>
      <c r="AQ3466" s="27">
        <v>41544</v>
      </c>
      <c r="AR3466" t="s">
        <v>240</v>
      </c>
      <c r="AS3466">
        <v>1</v>
      </c>
      <c r="AT3466" t="s">
        <v>239</v>
      </c>
      <c r="AU3466" s="27">
        <v>41544</v>
      </c>
    </row>
    <row r="3467" spans="1:47" x14ac:dyDescent="0.2">
      <c r="A3467">
        <v>3466</v>
      </c>
      <c r="B3467" t="s">
        <v>12245</v>
      </c>
      <c r="C3467" t="s">
        <v>12246</v>
      </c>
      <c r="D3467" t="s">
        <v>2307</v>
      </c>
      <c r="E3467" s="27">
        <v>41794</v>
      </c>
      <c r="F3467" t="s">
        <v>233</v>
      </c>
      <c r="G3467" s="27">
        <v>33945</v>
      </c>
      <c r="H3467">
        <v>23</v>
      </c>
      <c r="I3467" t="s">
        <v>259</v>
      </c>
      <c r="J3467" t="s">
        <v>250</v>
      </c>
      <c r="K3467">
        <v>0</v>
      </c>
      <c r="L3467">
        <v>7</v>
      </c>
      <c r="M3467">
        <v>0</v>
      </c>
      <c r="N3467">
        <v>0</v>
      </c>
      <c r="O3467">
        <v>2</v>
      </c>
      <c r="P3467">
        <v>0</v>
      </c>
      <c r="Q3467" s="28">
        <v>41794.065972222219</v>
      </c>
      <c r="R3467" s="28">
        <v>41795.366666666669</v>
      </c>
      <c r="S3467" t="s">
        <v>12247</v>
      </c>
      <c r="T3467" s="27">
        <v>41793</v>
      </c>
      <c r="V3467">
        <v>1</v>
      </c>
      <c r="W3467" t="s">
        <v>32</v>
      </c>
      <c r="X3467" t="s">
        <v>1607</v>
      </c>
      <c r="Y3467">
        <v>0</v>
      </c>
      <c r="AB3467" t="s">
        <v>237</v>
      </c>
      <c r="AH3467">
        <v>0</v>
      </c>
      <c r="AN3467" t="s">
        <v>238</v>
      </c>
      <c r="AO3467">
        <v>5</v>
      </c>
      <c r="AP3467" t="s">
        <v>246</v>
      </c>
      <c r="AQ3467" s="27">
        <v>41794</v>
      </c>
      <c r="AR3467" t="s">
        <v>240</v>
      </c>
      <c r="AS3467">
        <v>7</v>
      </c>
      <c r="AT3467" t="s">
        <v>246</v>
      </c>
      <c r="AU3467" s="27">
        <v>41794</v>
      </c>
    </row>
    <row r="3468" spans="1:47" x14ac:dyDescent="0.2">
      <c r="A3468">
        <v>3467</v>
      </c>
      <c r="B3468" t="s">
        <v>12248</v>
      </c>
      <c r="C3468" t="s">
        <v>12249</v>
      </c>
      <c r="D3468" t="s">
        <v>12250</v>
      </c>
      <c r="E3468" s="27">
        <v>41782</v>
      </c>
      <c r="F3468" t="s">
        <v>233</v>
      </c>
      <c r="G3468" s="27">
        <v>30858</v>
      </c>
      <c r="H3468">
        <v>31</v>
      </c>
      <c r="I3468" t="s">
        <v>244</v>
      </c>
      <c r="J3468" t="s">
        <v>250</v>
      </c>
      <c r="K3468">
        <v>0</v>
      </c>
      <c r="L3468">
        <v>6</v>
      </c>
      <c r="M3468">
        <v>0</v>
      </c>
      <c r="N3468">
        <v>0</v>
      </c>
      <c r="O3468">
        <v>7</v>
      </c>
      <c r="P3468">
        <v>-2</v>
      </c>
      <c r="Q3468" s="28">
        <v>41780.438888888886</v>
      </c>
      <c r="R3468" s="28">
        <v>41781.23541666667</v>
      </c>
      <c r="S3468" t="s">
        <v>12251</v>
      </c>
      <c r="T3468" s="27">
        <v>41780</v>
      </c>
      <c r="V3468">
        <v>2</v>
      </c>
      <c r="W3468" t="s">
        <v>36</v>
      </c>
      <c r="X3468" t="s">
        <v>412</v>
      </c>
      <c r="Y3468">
        <v>0</v>
      </c>
      <c r="AB3468" t="s">
        <v>237</v>
      </c>
      <c r="AH3468">
        <v>0</v>
      </c>
      <c r="AN3468" t="s">
        <v>238</v>
      </c>
      <c r="AO3468">
        <v>4</v>
      </c>
      <c r="AP3468" t="s">
        <v>239</v>
      </c>
      <c r="AQ3468" s="27">
        <v>41782</v>
      </c>
      <c r="AR3468" t="s">
        <v>240</v>
      </c>
      <c r="AS3468">
        <v>6</v>
      </c>
      <c r="AT3468" t="s">
        <v>246</v>
      </c>
      <c r="AU3468" s="27">
        <v>41782</v>
      </c>
    </row>
    <row r="3469" spans="1:47" x14ac:dyDescent="0.2">
      <c r="A3469">
        <v>3468</v>
      </c>
      <c r="B3469" t="s">
        <v>12252</v>
      </c>
      <c r="C3469" t="s">
        <v>8464</v>
      </c>
      <c r="D3469" t="s">
        <v>12253</v>
      </c>
      <c r="E3469" s="27">
        <v>41562</v>
      </c>
      <c r="F3469" t="s">
        <v>233</v>
      </c>
      <c r="G3469" s="27">
        <v>29639</v>
      </c>
      <c r="H3469">
        <v>35</v>
      </c>
      <c r="I3469" t="s">
        <v>244</v>
      </c>
      <c r="J3469" t="s">
        <v>250</v>
      </c>
      <c r="K3469">
        <v>0</v>
      </c>
      <c r="L3469">
        <v>10</v>
      </c>
      <c r="M3469">
        <v>0</v>
      </c>
      <c r="N3469">
        <v>0</v>
      </c>
      <c r="O3469">
        <v>3</v>
      </c>
      <c r="S3469" t="s">
        <v>12254</v>
      </c>
      <c r="T3469" s="27">
        <v>40442</v>
      </c>
      <c r="V3469">
        <v>1120</v>
      </c>
      <c r="W3469" t="s">
        <v>32</v>
      </c>
      <c r="X3469" t="s">
        <v>729</v>
      </c>
      <c r="Y3469">
        <v>1</v>
      </c>
      <c r="AA3469" t="s">
        <v>12255</v>
      </c>
      <c r="AB3469" t="s">
        <v>32</v>
      </c>
      <c r="AD3469" s="27">
        <v>42169</v>
      </c>
      <c r="AE3469" t="s">
        <v>461</v>
      </c>
      <c r="AH3469">
        <v>1</v>
      </c>
      <c r="AJ3469" t="s">
        <v>12255</v>
      </c>
      <c r="AK3469" t="s">
        <v>255</v>
      </c>
      <c r="AL3469" s="27">
        <v>42169</v>
      </c>
      <c r="AM3469" t="s">
        <v>252</v>
      </c>
      <c r="AN3469" t="s">
        <v>238</v>
      </c>
      <c r="AO3469">
        <v>10</v>
      </c>
      <c r="AP3469" t="s">
        <v>269</v>
      </c>
      <c r="AQ3469" s="27">
        <v>41562</v>
      </c>
      <c r="AR3469" t="s">
        <v>240</v>
      </c>
      <c r="AS3469">
        <v>10</v>
      </c>
      <c r="AT3469" t="s">
        <v>269</v>
      </c>
      <c r="AU3469" s="27">
        <v>41562</v>
      </c>
    </row>
    <row r="3470" spans="1:47" x14ac:dyDescent="0.2">
      <c r="A3470">
        <v>3469</v>
      </c>
      <c r="B3470" t="s">
        <v>12256</v>
      </c>
      <c r="C3470" t="s">
        <v>3763</v>
      </c>
      <c r="D3470" t="s">
        <v>12257</v>
      </c>
      <c r="E3470" s="27">
        <v>41896</v>
      </c>
      <c r="F3470" t="s">
        <v>233</v>
      </c>
      <c r="G3470" s="27">
        <v>34259</v>
      </c>
      <c r="H3470">
        <v>22</v>
      </c>
      <c r="I3470" t="s">
        <v>259</v>
      </c>
      <c r="J3470" t="s">
        <v>22</v>
      </c>
      <c r="K3470">
        <v>0</v>
      </c>
      <c r="L3470">
        <v>2</v>
      </c>
      <c r="M3470">
        <v>0</v>
      </c>
      <c r="N3470">
        <v>0</v>
      </c>
      <c r="O3470">
        <v>1</v>
      </c>
      <c r="P3470">
        <v>-1</v>
      </c>
      <c r="Q3470" s="28">
        <v>41895.370138888888</v>
      </c>
      <c r="R3470" s="28">
        <v>41896.126388888886</v>
      </c>
      <c r="S3470" t="s">
        <v>12258</v>
      </c>
      <c r="T3470" s="27">
        <v>41895</v>
      </c>
      <c r="V3470">
        <v>1</v>
      </c>
      <c r="W3470" t="s">
        <v>36</v>
      </c>
      <c r="X3470" t="s">
        <v>2882</v>
      </c>
      <c r="Y3470">
        <v>0</v>
      </c>
      <c r="AB3470" t="s">
        <v>237</v>
      </c>
      <c r="AH3470">
        <v>0</v>
      </c>
      <c r="AN3470" t="s">
        <v>238</v>
      </c>
      <c r="AO3470">
        <v>3</v>
      </c>
      <c r="AP3470" t="s">
        <v>239</v>
      </c>
      <c r="AQ3470" s="27">
        <v>41896</v>
      </c>
      <c r="AR3470" t="s">
        <v>240</v>
      </c>
      <c r="AS3470">
        <v>2</v>
      </c>
      <c r="AT3470" t="s">
        <v>239</v>
      </c>
      <c r="AU3470" s="27">
        <v>41896</v>
      </c>
    </row>
    <row r="3471" spans="1:47" x14ac:dyDescent="0.2">
      <c r="A3471">
        <v>3470</v>
      </c>
      <c r="B3471" t="s">
        <v>12259</v>
      </c>
      <c r="C3471" t="s">
        <v>5320</v>
      </c>
      <c r="D3471" t="s">
        <v>5343</v>
      </c>
      <c r="E3471" s="27">
        <v>41953</v>
      </c>
      <c r="F3471" t="s">
        <v>233</v>
      </c>
      <c r="G3471" s="27">
        <v>33892</v>
      </c>
      <c r="H3471">
        <v>23</v>
      </c>
      <c r="I3471" t="s">
        <v>259</v>
      </c>
      <c r="J3471" t="s">
        <v>250</v>
      </c>
      <c r="K3471">
        <v>0</v>
      </c>
      <c r="L3471">
        <v>2</v>
      </c>
      <c r="M3471">
        <v>0</v>
      </c>
      <c r="N3471">
        <v>0</v>
      </c>
      <c r="O3471">
        <v>1</v>
      </c>
      <c r="P3471">
        <v>-1</v>
      </c>
      <c r="Q3471" s="28">
        <v>41952.321527777778</v>
      </c>
      <c r="R3471" s="28">
        <v>41953.331250000003</v>
      </c>
      <c r="S3471" t="s">
        <v>12260</v>
      </c>
      <c r="U3471" s="27">
        <v>41952</v>
      </c>
      <c r="V3471">
        <v>1</v>
      </c>
      <c r="W3471" t="s">
        <v>32</v>
      </c>
      <c r="X3471" t="s">
        <v>274</v>
      </c>
      <c r="Y3471">
        <v>1</v>
      </c>
      <c r="AA3471" t="s">
        <v>12261</v>
      </c>
      <c r="AB3471" t="s">
        <v>36</v>
      </c>
      <c r="AD3471" s="27">
        <v>42299</v>
      </c>
      <c r="AE3471" t="s">
        <v>324</v>
      </c>
      <c r="AH3471">
        <v>0</v>
      </c>
      <c r="AN3471" t="s">
        <v>238</v>
      </c>
      <c r="AO3471">
        <v>3</v>
      </c>
      <c r="AP3471" t="s">
        <v>239</v>
      </c>
      <c r="AQ3471" s="27">
        <v>41953</v>
      </c>
      <c r="AR3471" t="s">
        <v>240</v>
      </c>
      <c r="AS3471">
        <v>2</v>
      </c>
      <c r="AT3471" t="s">
        <v>239</v>
      </c>
      <c r="AU3471" s="27">
        <v>41953</v>
      </c>
    </row>
    <row r="3472" spans="1:47" x14ac:dyDescent="0.2">
      <c r="A3472">
        <v>3471</v>
      </c>
      <c r="B3472" t="s">
        <v>12262</v>
      </c>
      <c r="C3472" t="s">
        <v>12263</v>
      </c>
      <c r="D3472" t="s">
        <v>4096</v>
      </c>
      <c r="E3472" s="27">
        <v>41923</v>
      </c>
      <c r="F3472" t="s">
        <v>233</v>
      </c>
      <c r="G3472" s="27">
        <v>26414</v>
      </c>
      <c r="H3472">
        <v>43</v>
      </c>
      <c r="I3472" t="s">
        <v>244</v>
      </c>
      <c r="J3472" t="s">
        <v>353</v>
      </c>
      <c r="K3472">
        <v>0</v>
      </c>
      <c r="L3472">
        <v>3</v>
      </c>
      <c r="M3472">
        <v>0</v>
      </c>
      <c r="N3472">
        <v>0</v>
      </c>
      <c r="O3472">
        <v>1</v>
      </c>
      <c r="P3472">
        <v>305</v>
      </c>
      <c r="Q3472" s="28">
        <v>42228.448611111111</v>
      </c>
      <c r="R3472" s="28">
        <v>42258.145833333336</v>
      </c>
      <c r="S3472" t="s">
        <v>12264</v>
      </c>
      <c r="T3472" s="27">
        <v>41922</v>
      </c>
      <c r="V3472">
        <v>1</v>
      </c>
      <c r="W3472" t="s">
        <v>32</v>
      </c>
      <c r="X3472" t="s">
        <v>5620</v>
      </c>
      <c r="Y3472">
        <v>0</v>
      </c>
      <c r="AB3472" t="s">
        <v>237</v>
      </c>
      <c r="AH3472">
        <v>0</v>
      </c>
      <c r="AN3472" t="s">
        <v>238</v>
      </c>
      <c r="AO3472">
        <v>2</v>
      </c>
      <c r="AP3472" t="s">
        <v>239</v>
      </c>
      <c r="AQ3472" s="27">
        <v>41923</v>
      </c>
      <c r="AR3472" t="s">
        <v>240</v>
      </c>
      <c r="AS3472">
        <v>3</v>
      </c>
      <c r="AT3472" t="s">
        <v>239</v>
      </c>
      <c r="AU3472" s="27">
        <v>41923</v>
      </c>
    </row>
    <row r="3473" spans="1:47" x14ac:dyDescent="0.2">
      <c r="A3473">
        <v>3472</v>
      </c>
      <c r="B3473" t="s">
        <v>12265</v>
      </c>
      <c r="C3473" t="s">
        <v>6223</v>
      </c>
      <c r="D3473" t="s">
        <v>12266</v>
      </c>
      <c r="E3473" s="27">
        <v>41627</v>
      </c>
      <c r="F3473" t="s">
        <v>294</v>
      </c>
      <c r="G3473" s="27">
        <v>17138</v>
      </c>
      <c r="H3473">
        <v>69</v>
      </c>
      <c r="I3473" t="s">
        <v>234</v>
      </c>
      <c r="J3473" t="s">
        <v>245</v>
      </c>
      <c r="K3473">
        <v>0</v>
      </c>
      <c r="L3473">
        <v>1</v>
      </c>
      <c r="M3473">
        <v>0</v>
      </c>
      <c r="N3473">
        <v>0</v>
      </c>
      <c r="O3473">
        <v>0</v>
      </c>
      <c r="W3473" t="s">
        <v>237</v>
      </c>
      <c r="Y3473">
        <v>-1</v>
      </c>
      <c r="AB3473" t="s">
        <v>237</v>
      </c>
      <c r="AH3473">
        <v>0</v>
      </c>
      <c r="AN3473" t="s">
        <v>238</v>
      </c>
      <c r="AO3473">
        <v>1</v>
      </c>
      <c r="AP3473" t="s">
        <v>239</v>
      </c>
      <c r="AQ3473" s="27">
        <v>41627</v>
      </c>
      <c r="AR3473" t="s">
        <v>240</v>
      </c>
      <c r="AS3473">
        <v>1</v>
      </c>
      <c r="AT3473" t="s">
        <v>239</v>
      </c>
      <c r="AU3473" s="27">
        <v>41627</v>
      </c>
    </row>
    <row r="3474" spans="1:47" x14ac:dyDescent="0.2">
      <c r="A3474">
        <v>3473</v>
      </c>
      <c r="B3474" t="s">
        <v>12267</v>
      </c>
      <c r="C3474" t="s">
        <v>12268</v>
      </c>
      <c r="D3474" t="s">
        <v>266</v>
      </c>
      <c r="E3474" s="27">
        <v>41752</v>
      </c>
      <c r="F3474" t="s">
        <v>294</v>
      </c>
      <c r="G3474" s="27">
        <v>28756</v>
      </c>
      <c r="H3474">
        <v>37</v>
      </c>
      <c r="I3474" t="s">
        <v>244</v>
      </c>
      <c r="J3474" t="s">
        <v>250</v>
      </c>
      <c r="K3474">
        <v>0</v>
      </c>
      <c r="L3474">
        <v>2</v>
      </c>
      <c r="M3474">
        <v>0</v>
      </c>
      <c r="N3474">
        <v>0</v>
      </c>
      <c r="O3474">
        <v>0</v>
      </c>
      <c r="P3474">
        <v>0</v>
      </c>
      <c r="Q3474" s="28">
        <v>41752.237500000003</v>
      </c>
      <c r="R3474" s="28">
        <v>41752.359722222223</v>
      </c>
      <c r="S3474" t="s">
        <v>12269</v>
      </c>
      <c r="T3474" s="27">
        <v>41752</v>
      </c>
      <c r="V3474">
        <v>0</v>
      </c>
      <c r="W3474" t="s">
        <v>36</v>
      </c>
      <c r="X3474" t="s">
        <v>263</v>
      </c>
      <c r="Y3474">
        <v>0</v>
      </c>
      <c r="AB3474" t="s">
        <v>237</v>
      </c>
      <c r="AH3474">
        <v>0</v>
      </c>
      <c r="AN3474" t="s">
        <v>238</v>
      </c>
      <c r="AO3474">
        <v>1</v>
      </c>
      <c r="AP3474" t="s">
        <v>239</v>
      </c>
      <c r="AQ3474" s="27">
        <v>41752</v>
      </c>
      <c r="AR3474" t="s">
        <v>240</v>
      </c>
      <c r="AS3474">
        <v>2</v>
      </c>
      <c r="AT3474" t="s">
        <v>239</v>
      </c>
      <c r="AU3474" s="27">
        <v>41752</v>
      </c>
    </row>
    <row r="3475" spans="1:47" x14ac:dyDescent="0.2">
      <c r="A3475">
        <v>3474</v>
      </c>
      <c r="B3475" t="s">
        <v>12270</v>
      </c>
      <c r="C3475" t="s">
        <v>2931</v>
      </c>
      <c r="D3475" t="s">
        <v>12271</v>
      </c>
      <c r="E3475" s="27">
        <v>41449</v>
      </c>
      <c r="F3475" t="s">
        <v>233</v>
      </c>
      <c r="G3475" s="27">
        <v>29074</v>
      </c>
      <c r="H3475">
        <v>36</v>
      </c>
      <c r="I3475" t="s">
        <v>244</v>
      </c>
      <c r="J3475" t="s">
        <v>245</v>
      </c>
      <c r="K3475">
        <v>0</v>
      </c>
      <c r="L3475">
        <v>3</v>
      </c>
      <c r="M3475">
        <v>0</v>
      </c>
      <c r="N3475">
        <v>0</v>
      </c>
      <c r="O3475">
        <v>4</v>
      </c>
      <c r="P3475">
        <v>-123</v>
      </c>
      <c r="Q3475" s="28">
        <v>41326.236805555556</v>
      </c>
      <c r="R3475" s="28">
        <v>41334.461111111108</v>
      </c>
      <c r="S3475" t="s">
        <v>12272</v>
      </c>
      <c r="T3475" s="27">
        <v>41326</v>
      </c>
      <c r="V3475">
        <v>123</v>
      </c>
      <c r="W3475" t="s">
        <v>32</v>
      </c>
      <c r="X3475" t="s">
        <v>261</v>
      </c>
      <c r="Y3475">
        <v>1</v>
      </c>
      <c r="AA3475" t="s">
        <v>12273</v>
      </c>
      <c r="AB3475" t="s">
        <v>36</v>
      </c>
      <c r="AC3475">
        <v>362</v>
      </c>
      <c r="AD3475" s="27">
        <v>41474</v>
      </c>
      <c r="AE3475" t="s">
        <v>724</v>
      </c>
      <c r="AF3475" s="27">
        <v>41836</v>
      </c>
      <c r="AG3475" s="27">
        <v>41891</v>
      </c>
      <c r="AH3475">
        <v>0</v>
      </c>
      <c r="AN3475" t="s">
        <v>238</v>
      </c>
      <c r="AO3475">
        <v>2</v>
      </c>
      <c r="AP3475" t="s">
        <v>239</v>
      </c>
      <c r="AQ3475" s="27">
        <v>41449</v>
      </c>
      <c r="AR3475" t="s">
        <v>240</v>
      </c>
      <c r="AS3475">
        <v>3</v>
      </c>
      <c r="AT3475" t="s">
        <v>239</v>
      </c>
      <c r="AU3475" s="27">
        <v>41449</v>
      </c>
    </row>
    <row r="3476" spans="1:47" x14ac:dyDescent="0.2">
      <c r="A3476">
        <v>3475</v>
      </c>
      <c r="B3476" t="s">
        <v>12274</v>
      </c>
      <c r="C3476" t="s">
        <v>4367</v>
      </c>
      <c r="D3476" t="s">
        <v>12275</v>
      </c>
      <c r="E3476" s="27">
        <v>41363</v>
      </c>
      <c r="F3476" t="s">
        <v>233</v>
      </c>
      <c r="G3476" s="27">
        <v>26755</v>
      </c>
      <c r="H3476">
        <v>43</v>
      </c>
      <c r="I3476" t="s">
        <v>244</v>
      </c>
      <c r="J3476" t="s">
        <v>245</v>
      </c>
      <c r="K3476">
        <v>0</v>
      </c>
      <c r="L3476">
        <v>5</v>
      </c>
      <c r="M3476">
        <v>0</v>
      </c>
      <c r="N3476">
        <v>0</v>
      </c>
      <c r="O3476">
        <v>5</v>
      </c>
      <c r="P3476">
        <v>-1</v>
      </c>
      <c r="Q3476" s="28">
        <v>41362.467361111114</v>
      </c>
      <c r="R3476" s="28">
        <v>41363.188194444447</v>
      </c>
      <c r="S3476" t="s">
        <v>12276</v>
      </c>
      <c r="T3476" s="27">
        <v>41362</v>
      </c>
      <c r="V3476">
        <v>1</v>
      </c>
      <c r="W3476" t="s">
        <v>32</v>
      </c>
      <c r="X3476" t="s">
        <v>749</v>
      </c>
      <c r="Y3476">
        <v>0</v>
      </c>
      <c r="AB3476" t="s">
        <v>237</v>
      </c>
      <c r="AH3476">
        <v>0</v>
      </c>
      <c r="AN3476" t="s">
        <v>238</v>
      </c>
      <c r="AO3476">
        <v>6</v>
      </c>
      <c r="AP3476" t="s">
        <v>246</v>
      </c>
      <c r="AQ3476" s="27">
        <v>41363</v>
      </c>
      <c r="AR3476" t="s">
        <v>240</v>
      </c>
      <c r="AS3476">
        <v>5</v>
      </c>
      <c r="AT3476" t="s">
        <v>246</v>
      </c>
      <c r="AU3476" s="27">
        <v>41363</v>
      </c>
    </row>
    <row r="3477" spans="1:47" x14ac:dyDescent="0.2">
      <c r="A3477">
        <v>3476</v>
      </c>
      <c r="B3477" t="s">
        <v>12277</v>
      </c>
      <c r="C3477" t="s">
        <v>12278</v>
      </c>
      <c r="D3477" t="s">
        <v>2213</v>
      </c>
      <c r="E3477" s="27">
        <v>41328</v>
      </c>
      <c r="F3477" t="s">
        <v>233</v>
      </c>
      <c r="G3477" s="27">
        <v>32182</v>
      </c>
      <c r="H3477">
        <v>28</v>
      </c>
      <c r="I3477" t="s">
        <v>244</v>
      </c>
      <c r="J3477" t="s">
        <v>250</v>
      </c>
      <c r="K3477">
        <v>0</v>
      </c>
      <c r="L3477">
        <v>8</v>
      </c>
      <c r="M3477">
        <v>0</v>
      </c>
      <c r="N3477">
        <v>0</v>
      </c>
      <c r="O3477">
        <v>6</v>
      </c>
      <c r="P3477">
        <v>-1</v>
      </c>
      <c r="Q3477" s="28">
        <v>41327.091666666667</v>
      </c>
      <c r="R3477" s="28">
        <v>41328.368055555555</v>
      </c>
      <c r="S3477" t="s">
        <v>12279</v>
      </c>
      <c r="U3477" s="27">
        <v>41327</v>
      </c>
      <c r="V3477">
        <v>1</v>
      </c>
      <c r="W3477" t="s">
        <v>36</v>
      </c>
      <c r="X3477" t="s">
        <v>274</v>
      </c>
      <c r="Y3477">
        <v>1</v>
      </c>
      <c r="AA3477" t="s">
        <v>12280</v>
      </c>
      <c r="AB3477" t="s">
        <v>36</v>
      </c>
      <c r="AD3477" s="27">
        <v>41590</v>
      </c>
      <c r="AE3477" t="s">
        <v>324</v>
      </c>
      <c r="AH3477">
        <v>0</v>
      </c>
      <c r="AN3477" t="s">
        <v>238</v>
      </c>
      <c r="AO3477">
        <v>3</v>
      </c>
      <c r="AP3477" t="s">
        <v>239</v>
      </c>
      <c r="AQ3477" s="27">
        <v>41328</v>
      </c>
      <c r="AR3477" t="s">
        <v>240</v>
      </c>
      <c r="AS3477">
        <v>8</v>
      </c>
      <c r="AT3477" t="s">
        <v>269</v>
      </c>
      <c r="AU3477" s="27">
        <v>41328</v>
      </c>
    </row>
    <row r="3478" spans="1:47" x14ac:dyDescent="0.2">
      <c r="A3478">
        <v>3477</v>
      </c>
      <c r="B3478" t="s">
        <v>12281</v>
      </c>
      <c r="C3478" t="s">
        <v>990</v>
      </c>
      <c r="D3478" t="s">
        <v>12282</v>
      </c>
      <c r="E3478" s="27">
        <v>41666</v>
      </c>
      <c r="F3478" t="s">
        <v>233</v>
      </c>
      <c r="G3478" s="27">
        <v>26565</v>
      </c>
      <c r="H3478">
        <v>43</v>
      </c>
      <c r="I3478" t="s">
        <v>244</v>
      </c>
      <c r="J3478" t="s">
        <v>245</v>
      </c>
      <c r="K3478">
        <v>0</v>
      </c>
      <c r="L3478">
        <v>2</v>
      </c>
      <c r="M3478">
        <v>0</v>
      </c>
      <c r="N3478">
        <v>0</v>
      </c>
      <c r="O3478">
        <v>0</v>
      </c>
      <c r="P3478">
        <v>-4</v>
      </c>
      <c r="Q3478" s="28">
        <v>41662.070833333331</v>
      </c>
      <c r="R3478" s="28">
        <v>41662.364583333336</v>
      </c>
      <c r="S3478" t="s">
        <v>12283</v>
      </c>
      <c r="T3478" s="27">
        <v>41661</v>
      </c>
      <c r="V3478">
        <v>5</v>
      </c>
      <c r="W3478" t="s">
        <v>32</v>
      </c>
      <c r="X3478" t="s">
        <v>608</v>
      </c>
      <c r="Y3478">
        <v>0</v>
      </c>
      <c r="AB3478" t="s">
        <v>237</v>
      </c>
      <c r="AH3478">
        <v>0</v>
      </c>
      <c r="AN3478" t="s">
        <v>238</v>
      </c>
      <c r="AO3478">
        <v>1</v>
      </c>
      <c r="AP3478" t="s">
        <v>239</v>
      </c>
      <c r="AQ3478" s="27">
        <v>41666</v>
      </c>
      <c r="AR3478" t="s">
        <v>240</v>
      </c>
      <c r="AS3478">
        <v>2</v>
      </c>
      <c r="AT3478" t="s">
        <v>239</v>
      </c>
      <c r="AU3478" s="27">
        <v>41666</v>
      </c>
    </row>
    <row r="3479" spans="1:47" x14ac:dyDescent="0.2">
      <c r="A3479">
        <v>3478</v>
      </c>
      <c r="B3479" t="s">
        <v>12284</v>
      </c>
      <c r="C3479" t="s">
        <v>12285</v>
      </c>
      <c r="D3479" t="s">
        <v>12286</v>
      </c>
      <c r="E3479" s="27">
        <v>41987</v>
      </c>
      <c r="F3479" t="s">
        <v>294</v>
      </c>
      <c r="G3479" s="27">
        <v>32269</v>
      </c>
      <c r="H3479">
        <v>27</v>
      </c>
      <c r="I3479" t="s">
        <v>244</v>
      </c>
      <c r="J3479" t="s">
        <v>250</v>
      </c>
      <c r="K3479">
        <v>0</v>
      </c>
      <c r="L3479">
        <v>7</v>
      </c>
      <c r="M3479">
        <v>0</v>
      </c>
      <c r="N3479">
        <v>0</v>
      </c>
      <c r="O3479">
        <v>2</v>
      </c>
      <c r="P3479">
        <v>-1</v>
      </c>
      <c r="Q3479" s="28">
        <v>41986.2</v>
      </c>
      <c r="R3479" s="28">
        <v>41988.078472222223</v>
      </c>
      <c r="S3479" t="s">
        <v>12287</v>
      </c>
      <c r="T3479" s="27">
        <v>41986</v>
      </c>
      <c r="V3479">
        <v>1</v>
      </c>
      <c r="W3479" t="s">
        <v>32</v>
      </c>
      <c r="X3479" t="s">
        <v>364</v>
      </c>
      <c r="Y3479">
        <v>0</v>
      </c>
      <c r="AB3479" t="s">
        <v>237</v>
      </c>
      <c r="AH3479">
        <v>0</v>
      </c>
      <c r="AN3479" t="s">
        <v>238</v>
      </c>
      <c r="AO3479">
        <v>5</v>
      </c>
      <c r="AP3479" t="s">
        <v>246</v>
      </c>
      <c r="AQ3479" s="27">
        <v>41987</v>
      </c>
      <c r="AR3479" t="s">
        <v>240</v>
      </c>
      <c r="AS3479">
        <v>7</v>
      </c>
      <c r="AT3479" t="s">
        <v>246</v>
      </c>
      <c r="AU3479" s="27">
        <v>41987</v>
      </c>
    </row>
    <row r="3480" spans="1:47" x14ac:dyDescent="0.2">
      <c r="A3480">
        <v>3479</v>
      </c>
      <c r="B3480" t="s">
        <v>12288</v>
      </c>
      <c r="C3480" t="s">
        <v>12289</v>
      </c>
      <c r="D3480" t="s">
        <v>1300</v>
      </c>
      <c r="E3480" s="27">
        <v>41835</v>
      </c>
      <c r="F3480" t="s">
        <v>294</v>
      </c>
      <c r="G3480" s="27">
        <v>34504</v>
      </c>
      <c r="H3480">
        <v>21</v>
      </c>
      <c r="I3480" t="s">
        <v>259</v>
      </c>
      <c r="J3480" t="s">
        <v>250</v>
      </c>
      <c r="K3480">
        <v>1</v>
      </c>
      <c r="L3480">
        <v>10</v>
      </c>
      <c r="M3480">
        <v>0</v>
      </c>
      <c r="N3480">
        <v>0</v>
      </c>
      <c r="O3480">
        <v>4</v>
      </c>
      <c r="P3480">
        <v>122</v>
      </c>
      <c r="Q3480" s="28">
        <v>41957.36041666667</v>
      </c>
      <c r="R3480" s="28">
        <v>42012.255555555559</v>
      </c>
      <c r="S3480" t="s">
        <v>12290</v>
      </c>
      <c r="U3480" s="27">
        <v>41681</v>
      </c>
      <c r="V3480">
        <v>154</v>
      </c>
      <c r="W3480" t="s">
        <v>32</v>
      </c>
      <c r="X3480" t="s">
        <v>274</v>
      </c>
      <c r="Y3480">
        <v>1</v>
      </c>
      <c r="AA3480" t="s">
        <v>12291</v>
      </c>
      <c r="AB3480" t="s">
        <v>32</v>
      </c>
      <c r="AC3480">
        <v>0</v>
      </c>
      <c r="AD3480" s="27">
        <v>41957</v>
      </c>
      <c r="AE3480" t="s">
        <v>359</v>
      </c>
      <c r="AF3480" s="27">
        <v>41957</v>
      </c>
      <c r="AG3480" s="27">
        <v>42012</v>
      </c>
      <c r="AH3480">
        <v>0</v>
      </c>
      <c r="AN3480" t="s">
        <v>238</v>
      </c>
      <c r="AO3480">
        <v>9</v>
      </c>
      <c r="AP3480" t="s">
        <v>269</v>
      </c>
      <c r="AQ3480" s="27">
        <v>41835</v>
      </c>
      <c r="AR3480" t="s">
        <v>240</v>
      </c>
      <c r="AS3480">
        <v>10</v>
      </c>
      <c r="AT3480" t="s">
        <v>269</v>
      </c>
      <c r="AU3480" s="27">
        <v>41835</v>
      </c>
    </row>
    <row r="3481" spans="1:47" x14ac:dyDescent="0.2">
      <c r="A3481">
        <v>3480</v>
      </c>
      <c r="B3481" t="s">
        <v>12292</v>
      </c>
      <c r="C3481" t="s">
        <v>957</v>
      </c>
      <c r="D3481" t="s">
        <v>543</v>
      </c>
      <c r="E3481" s="27">
        <v>41277</v>
      </c>
      <c r="F3481" t="s">
        <v>233</v>
      </c>
      <c r="G3481" s="27">
        <v>22768</v>
      </c>
      <c r="H3481">
        <v>53</v>
      </c>
      <c r="I3481" t="s">
        <v>234</v>
      </c>
      <c r="J3481" t="s">
        <v>250</v>
      </c>
      <c r="K3481">
        <v>0</v>
      </c>
      <c r="L3481">
        <v>2</v>
      </c>
      <c r="M3481">
        <v>0</v>
      </c>
      <c r="N3481">
        <v>0</v>
      </c>
      <c r="O3481">
        <v>1</v>
      </c>
      <c r="P3481">
        <v>-1</v>
      </c>
      <c r="Q3481" s="28">
        <v>41276.450694444444</v>
      </c>
      <c r="R3481" s="28">
        <v>41277.055555555555</v>
      </c>
      <c r="S3481" t="s">
        <v>12293</v>
      </c>
      <c r="T3481" s="27">
        <v>41276</v>
      </c>
      <c r="V3481">
        <v>1</v>
      </c>
      <c r="W3481" t="s">
        <v>36</v>
      </c>
      <c r="X3481" t="s">
        <v>780</v>
      </c>
      <c r="Y3481">
        <v>0</v>
      </c>
      <c r="AB3481" t="s">
        <v>237</v>
      </c>
      <c r="AH3481">
        <v>0</v>
      </c>
      <c r="AN3481" t="s">
        <v>238</v>
      </c>
      <c r="AO3481">
        <v>2</v>
      </c>
      <c r="AP3481" t="s">
        <v>239</v>
      </c>
      <c r="AQ3481" s="27">
        <v>41277</v>
      </c>
      <c r="AR3481" t="s">
        <v>240</v>
      </c>
      <c r="AS3481">
        <v>2</v>
      </c>
      <c r="AT3481" t="s">
        <v>239</v>
      </c>
      <c r="AU3481" s="27">
        <v>41277</v>
      </c>
    </row>
    <row r="3482" spans="1:47" x14ac:dyDescent="0.2">
      <c r="A3482">
        <v>3481</v>
      </c>
      <c r="B3482" t="s">
        <v>12294</v>
      </c>
      <c r="C3482" t="s">
        <v>12295</v>
      </c>
      <c r="D3482" t="s">
        <v>689</v>
      </c>
      <c r="E3482" s="27">
        <v>41828</v>
      </c>
      <c r="F3482" t="s">
        <v>294</v>
      </c>
      <c r="G3482" s="27">
        <v>32316</v>
      </c>
      <c r="H3482">
        <v>27</v>
      </c>
      <c r="I3482" t="s">
        <v>244</v>
      </c>
      <c r="J3482" t="s">
        <v>250</v>
      </c>
      <c r="K3482">
        <v>0</v>
      </c>
      <c r="L3482">
        <v>4</v>
      </c>
      <c r="M3482">
        <v>0</v>
      </c>
      <c r="N3482">
        <v>0</v>
      </c>
      <c r="O3482">
        <v>2</v>
      </c>
      <c r="P3482">
        <v>-14</v>
      </c>
      <c r="Q3482" s="28">
        <v>41814.080555555556</v>
      </c>
      <c r="R3482" s="28">
        <v>41815.093055555553</v>
      </c>
      <c r="S3482" t="s">
        <v>12296</v>
      </c>
      <c r="T3482" s="27">
        <v>41814</v>
      </c>
      <c r="V3482">
        <v>14</v>
      </c>
      <c r="W3482" t="s">
        <v>36</v>
      </c>
      <c r="X3482" t="s">
        <v>1508</v>
      </c>
      <c r="Y3482">
        <v>1</v>
      </c>
      <c r="AA3482" t="s">
        <v>12297</v>
      </c>
      <c r="AB3482" t="s">
        <v>36</v>
      </c>
      <c r="AC3482">
        <v>78</v>
      </c>
      <c r="AD3482" s="27">
        <v>42092</v>
      </c>
      <c r="AE3482" t="s">
        <v>1435</v>
      </c>
      <c r="AF3482" s="27">
        <v>42170</v>
      </c>
      <c r="AG3482" s="27">
        <v>42350</v>
      </c>
      <c r="AH3482">
        <v>0</v>
      </c>
      <c r="AN3482" t="s">
        <v>238</v>
      </c>
      <c r="AO3482">
        <v>3</v>
      </c>
      <c r="AP3482" t="s">
        <v>239</v>
      </c>
      <c r="AQ3482" s="27">
        <v>41828</v>
      </c>
      <c r="AR3482" t="s">
        <v>240</v>
      </c>
      <c r="AS3482">
        <v>4</v>
      </c>
      <c r="AT3482" t="s">
        <v>239</v>
      </c>
      <c r="AU3482" s="27">
        <v>41828</v>
      </c>
    </row>
    <row r="3483" spans="1:47" x14ac:dyDescent="0.2">
      <c r="A3483">
        <v>3482</v>
      </c>
      <c r="B3483" t="s">
        <v>12298</v>
      </c>
      <c r="C3483" t="s">
        <v>6508</v>
      </c>
      <c r="D3483" t="s">
        <v>12299</v>
      </c>
      <c r="E3483" s="27">
        <v>41771</v>
      </c>
      <c r="F3483" t="s">
        <v>294</v>
      </c>
      <c r="G3483" s="27">
        <v>31676</v>
      </c>
      <c r="H3483">
        <v>29</v>
      </c>
      <c r="I3483" t="s">
        <v>244</v>
      </c>
      <c r="J3483" t="s">
        <v>245</v>
      </c>
      <c r="K3483">
        <v>0</v>
      </c>
      <c r="L3483">
        <v>5</v>
      </c>
      <c r="M3483">
        <v>0</v>
      </c>
      <c r="N3483">
        <v>0</v>
      </c>
      <c r="O3483">
        <v>0</v>
      </c>
      <c r="P3483">
        <v>-3</v>
      </c>
      <c r="Q3483" s="28">
        <v>41768.1</v>
      </c>
      <c r="R3483" s="28">
        <v>41768.293749999997</v>
      </c>
      <c r="S3483" t="s">
        <v>12300</v>
      </c>
      <c r="T3483" s="27">
        <v>41768</v>
      </c>
      <c r="V3483">
        <v>3</v>
      </c>
      <c r="W3483" t="s">
        <v>32</v>
      </c>
      <c r="X3483" t="s">
        <v>608</v>
      </c>
      <c r="Y3483">
        <v>0</v>
      </c>
      <c r="AB3483" t="s">
        <v>237</v>
      </c>
      <c r="AH3483">
        <v>0</v>
      </c>
      <c r="AN3483" t="s">
        <v>238</v>
      </c>
      <c r="AO3483">
        <v>3</v>
      </c>
      <c r="AP3483" t="s">
        <v>239</v>
      </c>
      <c r="AQ3483" s="27">
        <v>41771</v>
      </c>
      <c r="AR3483" t="s">
        <v>240</v>
      </c>
      <c r="AS3483">
        <v>5</v>
      </c>
      <c r="AT3483" t="s">
        <v>246</v>
      </c>
      <c r="AU3483" s="27">
        <v>41771</v>
      </c>
    </row>
    <row r="3484" spans="1:47" x14ac:dyDescent="0.2">
      <c r="A3484">
        <v>3483</v>
      </c>
      <c r="B3484" t="s">
        <v>12301</v>
      </c>
      <c r="C3484" t="s">
        <v>1584</v>
      </c>
      <c r="D3484" t="s">
        <v>5317</v>
      </c>
      <c r="E3484" s="27">
        <v>41557</v>
      </c>
      <c r="F3484" t="s">
        <v>233</v>
      </c>
      <c r="G3484" s="27">
        <v>28088</v>
      </c>
      <c r="H3484">
        <v>39</v>
      </c>
      <c r="I3484" t="s">
        <v>244</v>
      </c>
      <c r="J3484" t="s">
        <v>245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-1</v>
      </c>
      <c r="Q3484" s="28">
        <v>41556.101388888892</v>
      </c>
      <c r="R3484" s="28">
        <v>41558.42083333333</v>
      </c>
      <c r="S3484" t="s">
        <v>12302</v>
      </c>
      <c r="T3484" s="27">
        <v>41556</v>
      </c>
      <c r="V3484">
        <v>1</v>
      </c>
      <c r="W3484" t="s">
        <v>36</v>
      </c>
      <c r="X3484" t="s">
        <v>548</v>
      </c>
      <c r="Y3484">
        <v>0</v>
      </c>
      <c r="AB3484" t="s">
        <v>237</v>
      </c>
      <c r="AH3484">
        <v>0</v>
      </c>
      <c r="AN3484" t="s">
        <v>238</v>
      </c>
      <c r="AO3484">
        <v>1</v>
      </c>
      <c r="AP3484" t="s">
        <v>239</v>
      </c>
      <c r="AQ3484" s="27">
        <v>41557</v>
      </c>
      <c r="AR3484" t="s">
        <v>240</v>
      </c>
      <c r="AS3484">
        <v>1</v>
      </c>
      <c r="AT3484" t="s">
        <v>239</v>
      </c>
      <c r="AU3484" s="27">
        <v>41557</v>
      </c>
    </row>
    <row r="3485" spans="1:47" x14ac:dyDescent="0.2">
      <c r="A3485">
        <v>3484</v>
      </c>
      <c r="B3485" t="s">
        <v>12303</v>
      </c>
      <c r="C3485" t="s">
        <v>345</v>
      </c>
      <c r="D3485" t="s">
        <v>12304</v>
      </c>
      <c r="E3485" s="27">
        <v>41576</v>
      </c>
      <c r="F3485" t="s">
        <v>233</v>
      </c>
      <c r="G3485" s="27">
        <v>25062</v>
      </c>
      <c r="H3485">
        <v>47</v>
      </c>
      <c r="I3485" t="s">
        <v>234</v>
      </c>
      <c r="J3485" t="s">
        <v>250</v>
      </c>
      <c r="K3485">
        <v>0</v>
      </c>
      <c r="L3485">
        <v>7</v>
      </c>
      <c r="M3485">
        <v>0</v>
      </c>
      <c r="N3485">
        <v>0</v>
      </c>
      <c r="O3485">
        <v>22</v>
      </c>
      <c r="P3485">
        <v>-1</v>
      </c>
      <c r="Q3485" s="28">
        <v>41575.309027777781</v>
      </c>
      <c r="R3485" s="28">
        <v>41576.44027777778</v>
      </c>
      <c r="S3485" t="s">
        <v>12305</v>
      </c>
      <c r="T3485" s="27">
        <v>41575</v>
      </c>
      <c r="V3485">
        <v>1</v>
      </c>
      <c r="W3485" t="s">
        <v>32</v>
      </c>
      <c r="X3485" t="s">
        <v>348</v>
      </c>
      <c r="Y3485">
        <v>1</v>
      </c>
      <c r="AA3485" t="s">
        <v>12306</v>
      </c>
      <c r="AB3485" t="s">
        <v>32</v>
      </c>
      <c r="AC3485">
        <v>0</v>
      </c>
      <c r="AD3485" s="27">
        <v>41844</v>
      </c>
      <c r="AE3485" t="s">
        <v>364</v>
      </c>
      <c r="AF3485" s="27">
        <v>41844</v>
      </c>
      <c r="AG3485" s="27">
        <v>41845</v>
      </c>
      <c r="AH3485">
        <v>0</v>
      </c>
      <c r="AN3485" t="s">
        <v>238</v>
      </c>
      <c r="AO3485">
        <v>2</v>
      </c>
      <c r="AP3485" t="s">
        <v>239</v>
      </c>
      <c r="AQ3485" s="27">
        <v>41576</v>
      </c>
      <c r="AR3485" t="s">
        <v>240</v>
      </c>
      <c r="AS3485">
        <v>7</v>
      </c>
      <c r="AT3485" t="s">
        <v>246</v>
      </c>
      <c r="AU3485" s="27">
        <v>41576</v>
      </c>
    </row>
    <row r="3486" spans="1:47" x14ac:dyDescent="0.2">
      <c r="A3486">
        <v>3485</v>
      </c>
      <c r="B3486" t="s">
        <v>12307</v>
      </c>
      <c r="C3486" t="s">
        <v>12308</v>
      </c>
      <c r="D3486" t="s">
        <v>12309</v>
      </c>
      <c r="E3486" s="27">
        <v>41543</v>
      </c>
      <c r="F3486" t="s">
        <v>233</v>
      </c>
      <c r="G3486" s="27">
        <v>32025</v>
      </c>
      <c r="H3486">
        <v>28</v>
      </c>
      <c r="I3486" t="s">
        <v>244</v>
      </c>
      <c r="J3486" t="s">
        <v>250</v>
      </c>
      <c r="K3486">
        <v>0</v>
      </c>
      <c r="L3486">
        <v>2</v>
      </c>
      <c r="M3486">
        <v>0</v>
      </c>
      <c r="N3486">
        <v>0</v>
      </c>
      <c r="O3486">
        <v>4</v>
      </c>
      <c r="P3486">
        <v>-1</v>
      </c>
      <c r="Q3486" s="28">
        <v>41542.276388888888</v>
      </c>
      <c r="R3486" s="28">
        <v>41544.412499999999</v>
      </c>
      <c r="S3486" t="s">
        <v>12310</v>
      </c>
      <c r="T3486" s="27">
        <v>41542</v>
      </c>
      <c r="V3486">
        <v>1</v>
      </c>
      <c r="W3486" t="s">
        <v>32</v>
      </c>
      <c r="X3486" t="s">
        <v>588</v>
      </c>
      <c r="Y3486">
        <v>1</v>
      </c>
      <c r="AA3486" t="s">
        <v>12311</v>
      </c>
      <c r="AB3486" t="s">
        <v>36</v>
      </c>
      <c r="AD3486" s="27">
        <v>42247</v>
      </c>
      <c r="AE3486" t="s">
        <v>324</v>
      </c>
      <c r="AH3486">
        <v>0</v>
      </c>
      <c r="AN3486" t="s">
        <v>238</v>
      </c>
      <c r="AO3486">
        <v>2</v>
      </c>
      <c r="AP3486" t="s">
        <v>239</v>
      </c>
      <c r="AQ3486" s="27">
        <v>41543</v>
      </c>
      <c r="AR3486" t="s">
        <v>240</v>
      </c>
      <c r="AS3486">
        <v>2</v>
      </c>
      <c r="AT3486" t="s">
        <v>239</v>
      </c>
      <c r="AU3486" s="27">
        <v>41543</v>
      </c>
    </row>
    <row r="3487" spans="1:47" x14ac:dyDescent="0.2">
      <c r="A3487">
        <v>3486</v>
      </c>
      <c r="B3487" t="s">
        <v>12312</v>
      </c>
      <c r="C3487" t="s">
        <v>4055</v>
      </c>
      <c r="D3487" t="s">
        <v>4215</v>
      </c>
      <c r="E3487" s="27">
        <v>41824</v>
      </c>
      <c r="F3487" t="s">
        <v>294</v>
      </c>
      <c r="G3487" s="27">
        <v>32438</v>
      </c>
      <c r="H3487">
        <v>27</v>
      </c>
      <c r="I3487" t="s">
        <v>244</v>
      </c>
      <c r="J3487" t="s">
        <v>250</v>
      </c>
      <c r="K3487">
        <v>0</v>
      </c>
      <c r="L3487">
        <v>7</v>
      </c>
      <c r="M3487">
        <v>0</v>
      </c>
      <c r="N3487">
        <v>0</v>
      </c>
      <c r="O3487">
        <v>3</v>
      </c>
      <c r="P3487">
        <v>-1</v>
      </c>
      <c r="Q3487" s="28">
        <v>41823.354166666664</v>
      </c>
      <c r="R3487" s="28">
        <v>41824.338888888888</v>
      </c>
      <c r="S3487" t="s">
        <v>12313</v>
      </c>
      <c r="T3487" s="27">
        <v>41823</v>
      </c>
      <c r="V3487">
        <v>1</v>
      </c>
      <c r="W3487" t="s">
        <v>32</v>
      </c>
      <c r="X3487" t="s">
        <v>261</v>
      </c>
      <c r="Y3487">
        <v>0</v>
      </c>
      <c r="AB3487" t="s">
        <v>237</v>
      </c>
      <c r="AH3487">
        <v>0</v>
      </c>
      <c r="AN3487" t="s">
        <v>238</v>
      </c>
      <c r="AO3487">
        <v>4</v>
      </c>
      <c r="AP3487" t="s">
        <v>239</v>
      </c>
      <c r="AQ3487" s="27">
        <v>41824</v>
      </c>
      <c r="AR3487" t="s">
        <v>240</v>
      </c>
      <c r="AS3487">
        <v>7</v>
      </c>
      <c r="AT3487" t="s">
        <v>246</v>
      </c>
      <c r="AU3487" s="27">
        <v>41824</v>
      </c>
    </row>
    <row r="3488" spans="1:47" x14ac:dyDescent="0.2">
      <c r="A3488">
        <v>3487</v>
      </c>
      <c r="B3488" t="s">
        <v>12314</v>
      </c>
      <c r="C3488" t="s">
        <v>2895</v>
      </c>
      <c r="D3488" t="s">
        <v>12315</v>
      </c>
      <c r="E3488" s="27">
        <v>41423</v>
      </c>
      <c r="F3488" t="s">
        <v>233</v>
      </c>
      <c r="G3488" s="27">
        <v>24564</v>
      </c>
      <c r="H3488">
        <v>49</v>
      </c>
      <c r="I3488" t="s">
        <v>234</v>
      </c>
      <c r="J3488" t="s">
        <v>245</v>
      </c>
      <c r="K3488">
        <v>0</v>
      </c>
      <c r="L3488">
        <v>6</v>
      </c>
      <c r="M3488">
        <v>0</v>
      </c>
      <c r="N3488">
        <v>0</v>
      </c>
      <c r="O3488">
        <v>7</v>
      </c>
      <c r="S3488" t="s">
        <v>12316</v>
      </c>
      <c r="T3488" s="27">
        <v>41422</v>
      </c>
      <c r="V3488">
        <v>1</v>
      </c>
      <c r="W3488" t="s">
        <v>32</v>
      </c>
      <c r="X3488" t="s">
        <v>261</v>
      </c>
      <c r="Y3488">
        <v>0</v>
      </c>
      <c r="AB3488" t="s">
        <v>237</v>
      </c>
      <c r="AH3488">
        <v>0</v>
      </c>
      <c r="AN3488" t="s">
        <v>238</v>
      </c>
      <c r="AO3488">
        <v>4</v>
      </c>
      <c r="AP3488" t="s">
        <v>239</v>
      </c>
      <c r="AQ3488" s="27">
        <v>41423</v>
      </c>
      <c r="AR3488" t="s">
        <v>240</v>
      </c>
      <c r="AS3488">
        <v>6</v>
      </c>
      <c r="AT3488" t="s">
        <v>246</v>
      </c>
      <c r="AU3488" s="27">
        <v>41423</v>
      </c>
    </row>
    <row r="3489" spans="1:47" x14ac:dyDescent="0.2">
      <c r="A3489">
        <v>3488</v>
      </c>
      <c r="B3489" t="s">
        <v>12317</v>
      </c>
      <c r="C3489" t="s">
        <v>793</v>
      </c>
      <c r="D3489" t="s">
        <v>10863</v>
      </c>
      <c r="E3489" s="27">
        <v>41470</v>
      </c>
      <c r="F3489" t="s">
        <v>233</v>
      </c>
      <c r="G3489" s="27">
        <v>29254</v>
      </c>
      <c r="H3489">
        <v>36</v>
      </c>
      <c r="I3489" t="s">
        <v>244</v>
      </c>
      <c r="J3489" t="s">
        <v>245</v>
      </c>
      <c r="K3489">
        <v>0</v>
      </c>
      <c r="L3489">
        <v>1</v>
      </c>
      <c r="M3489">
        <v>0</v>
      </c>
      <c r="N3489">
        <v>0</v>
      </c>
      <c r="O3489">
        <v>2</v>
      </c>
      <c r="P3489">
        <v>-4</v>
      </c>
      <c r="Q3489" s="28">
        <v>41466.46597222222</v>
      </c>
      <c r="R3489" s="28">
        <v>41467.356944444444</v>
      </c>
      <c r="S3489" t="s">
        <v>12318</v>
      </c>
      <c r="T3489" s="27">
        <v>41466</v>
      </c>
      <c r="V3489">
        <v>4</v>
      </c>
      <c r="W3489" t="s">
        <v>32</v>
      </c>
      <c r="X3489" t="s">
        <v>337</v>
      </c>
      <c r="Y3489">
        <v>0</v>
      </c>
      <c r="AB3489" t="s">
        <v>237</v>
      </c>
      <c r="AH3489">
        <v>0</v>
      </c>
      <c r="AN3489" t="s">
        <v>238</v>
      </c>
      <c r="AO3489">
        <v>1</v>
      </c>
      <c r="AP3489" t="s">
        <v>239</v>
      </c>
      <c r="AQ3489" s="27">
        <v>41470</v>
      </c>
      <c r="AR3489" t="s">
        <v>240</v>
      </c>
      <c r="AS3489">
        <v>1</v>
      </c>
      <c r="AT3489" t="s">
        <v>239</v>
      </c>
      <c r="AU3489" s="27">
        <v>41470</v>
      </c>
    </row>
    <row r="3490" spans="1:47" x14ac:dyDescent="0.2">
      <c r="A3490">
        <v>3489</v>
      </c>
      <c r="B3490" t="s">
        <v>12319</v>
      </c>
      <c r="C3490" t="s">
        <v>12320</v>
      </c>
      <c r="D3490" t="s">
        <v>375</v>
      </c>
      <c r="E3490" s="27">
        <v>41312</v>
      </c>
      <c r="F3490" t="s">
        <v>294</v>
      </c>
      <c r="G3490" s="27">
        <v>33563</v>
      </c>
      <c r="H3490">
        <v>24</v>
      </c>
      <c r="I3490" t="s">
        <v>259</v>
      </c>
      <c r="J3490" t="s">
        <v>250</v>
      </c>
      <c r="K3490">
        <v>0</v>
      </c>
      <c r="L3490">
        <v>9</v>
      </c>
      <c r="M3490">
        <v>0</v>
      </c>
      <c r="N3490">
        <v>0</v>
      </c>
      <c r="O3490">
        <v>1</v>
      </c>
      <c r="P3490">
        <v>-1</v>
      </c>
      <c r="Q3490" s="28">
        <v>41311.421527777777</v>
      </c>
      <c r="R3490" s="28">
        <v>41315.203472222223</v>
      </c>
      <c r="S3490" t="s">
        <v>12321</v>
      </c>
      <c r="U3490" s="27">
        <v>41311</v>
      </c>
      <c r="V3490">
        <v>1</v>
      </c>
      <c r="W3490" t="s">
        <v>32</v>
      </c>
      <c r="X3490" t="s">
        <v>274</v>
      </c>
      <c r="Y3490">
        <v>0</v>
      </c>
      <c r="AB3490" t="s">
        <v>237</v>
      </c>
      <c r="AH3490">
        <v>0</v>
      </c>
      <c r="AN3490" t="s">
        <v>238</v>
      </c>
      <c r="AO3490">
        <v>5</v>
      </c>
      <c r="AP3490" t="s">
        <v>246</v>
      </c>
      <c r="AQ3490" s="27">
        <v>41312</v>
      </c>
      <c r="AR3490" t="s">
        <v>240</v>
      </c>
      <c r="AS3490">
        <v>9</v>
      </c>
      <c r="AT3490" t="s">
        <v>269</v>
      </c>
      <c r="AU3490" s="27">
        <v>41312</v>
      </c>
    </row>
    <row r="3491" spans="1:47" x14ac:dyDescent="0.2">
      <c r="A3491">
        <v>3490</v>
      </c>
      <c r="B3491" t="s">
        <v>12322</v>
      </c>
      <c r="C3491" t="s">
        <v>2229</v>
      </c>
      <c r="D3491" t="s">
        <v>12323</v>
      </c>
      <c r="E3491" s="27">
        <v>41997</v>
      </c>
      <c r="F3491" t="s">
        <v>294</v>
      </c>
      <c r="G3491" s="27">
        <v>30266</v>
      </c>
      <c r="H3491">
        <v>33</v>
      </c>
      <c r="I3491" t="s">
        <v>244</v>
      </c>
      <c r="J3491" t="s">
        <v>250</v>
      </c>
      <c r="K3491">
        <v>0</v>
      </c>
      <c r="L3491">
        <v>5</v>
      </c>
      <c r="M3491">
        <v>0</v>
      </c>
      <c r="N3491">
        <v>0</v>
      </c>
      <c r="O3491">
        <v>3</v>
      </c>
      <c r="P3491">
        <v>-1</v>
      </c>
      <c r="Q3491" s="28">
        <v>41996.354166666664</v>
      </c>
      <c r="R3491" s="28">
        <v>41997.401388888888</v>
      </c>
      <c r="S3491" t="s">
        <v>12324</v>
      </c>
      <c r="T3491" s="27">
        <v>41996</v>
      </c>
      <c r="V3491">
        <v>1</v>
      </c>
      <c r="W3491" t="s">
        <v>32</v>
      </c>
      <c r="X3491" t="s">
        <v>359</v>
      </c>
      <c r="Y3491">
        <v>0</v>
      </c>
      <c r="AB3491" t="s">
        <v>237</v>
      </c>
      <c r="AH3491">
        <v>0</v>
      </c>
      <c r="AN3491" t="s">
        <v>238</v>
      </c>
      <c r="AO3491">
        <v>3</v>
      </c>
      <c r="AP3491" t="s">
        <v>239</v>
      </c>
      <c r="AQ3491" s="27">
        <v>41997</v>
      </c>
      <c r="AR3491" t="s">
        <v>240</v>
      </c>
      <c r="AS3491">
        <v>5</v>
      </c>
      <c r="AT3491" t="s">
        <v>246</v>
      </c>
      <c r="AU3491" s="27">
        <v>41997</v>
      </c>
    </row>
    <row r="3492" spans="1:47" x14ac:dyDescent="0.2">
      <c r="A3492">
        <v>3491</v>
      </c>
      <c r="B3492" t="s">
        <v>12325</v>
      </c>
      <c r="C3492" t="s">
        <v>12326</v>
      </c>
      <c r="D3492" t="s">
        <v>12327</v>
      </c>
      <c r="E3492" s="27">
        <v>41671</v>
      </c>
      <c r="F3492" t="s">
        <v>233</v>
      </c>
      <c r="G3492" s="27">
        <v>29498</v>
      </c>
      <c r="H3492">
        <v>35</v>
      </c>
      <c r="I3492" t="s">
        <v>244</v>
      </c>
      <c r="J3492" t="s">
        <v>353</v>
      </c>
      <c r="K3492">
        <v>0</v>
      </c>
      <c r="L3492">
        <v>2</v>
      </c>
      <c r="M3492">
        <v>0</v>
      </c>
      <c r="N3492">
        <v>0</v>
      </c>
      <c r="O3492">
        <v>0</v>
      </c>
      <c r="P3492">
        <v>-1</v>
      </c>
      <c r="Q3492" s="28">
        <v>41670.140972222223</v>
      </c>
      <c r="R3492" s="28">
        <v>41671.42291666667</v>
      </c>
      <c r="S3492" t="s">
        <v>12328</v>
      </c>
      <c r="T3492" s="27">
        <v>41670</v>
      </c>
      <c r="V3492">
        <v>1</v>
      </c>
      <c r="W3492" t="s">
        <v>36</v>
      </c>
      <c r="X3492" t="s">
        <v>279</v>
      </c>
      <c r="Y3492">
        <v>0</v>
      </c>
      <c r="AB3492" t="s">
        <v>237</v>
      </c>
      <c r="AH3492">
        <v>0</v>
      </c>
      <c r="AN3492" t="s">
        <v>238</v>
      </c>
      <c r="AO3492">
        <v>1</v>
      </c>
      <c r="AP3492" t="s">
        <v>239</v>
      </c>
      <c r="AQ3492" s="27">
        <v>41671</v>
      </c>
      <c r="AR3492" t="s">
        <v>240</v>
      </c>
      <c r="AS3492">
        <v>2</v>
      </c>
      <c r="AT3492" t="s">
        <v>239</v>
      </c>
      <c r="AU3492" s="27">
        <v>41671</v>
      </c>
    </row>
    <row r="3493" spans="1:47" x14ac:dyDescent="0.2">
      <c r="A3493">
        <v>3492</v>
      </c>
      <c r="B3493" t="s">
        <v>12329</v>
      </c>
      <c r="C3493" t="s">
        <v>1916</v>
      </c>
      <c r="D3493" t="s">
        <v>830</v>
      </c>
      <c r="E3493" s="27">
        <v>41708</v>
      </c>
      <c r="F3493" t="s">
        <v>233</v>
      </c>
      <c r="G3493" s="27">
        <v>33976</v>
      </c>
      <c r="H3493">
        <v>23</v>
      </c>
      <c r="I3493" t="s">
        <v>259</v>
      </c>
      <c r="J3493" t="s">
        <v>250</v>
      </c>
      <c r="K3493">
        <v>0</v>
      </c>
      <c r="L3493">
        <v>7</v>
      </c>
      <c r="M3493">
        <v>0</v>
      </c>
      <c r="N3493">
        <v>0</v>
      </c>
      <c r="O3493">
        <v>3</v>
      </c>
      <c r="P3493">
        <v>0</v>
      </c>
      <c r="Q3493" s="28">
        <v>41708.100694444445</v>
      </c>
      <c r="R3493" s="28">
        <v>41709.120833333334</v>
      </c>
      <c r="S3493" t="s">
        <v>12330</v>
      </c>
      <c r="T3493" s="27">
        <v>41707</v>
      </c>
      <c r="V3493">
        <v>1</v>
      </c>
      <c r="W3493" t="s">
        <v>32</v>
      </c>
      <c r="X3493" t="s">
        <v>459</v>
      </c>
      <c r="Y3493">
        <v>0</v>
      </c>
      <c r="AB3493" t="s">
        <v>237</v>
      </c>
      <c r="AH3493">
        <v>0</v>
      </c>
      <c r="AN3493" t="s">
        <v>238</v>
      </c>
      <c r="AO3493">
        <v>5</v>
      </c>
      <c r="AP3493" t="s">
        <v>246</v>
      </c>
      <c r="AQ3493" s="27">
        <v>41708</v>
      </c>
      <c r="AR3493" t="s">
        <v>240</v>
      </c>
      <c r="AS3493">
        <v>7</v>
      </c>
      <c r="AT3493" t="s">
        <v>246</v>
      </c>
      <c r="AU3493" s="27">
        <v>41708</v>
      </c>
    </row>
    <row r="3494" spans="1:47" x14ac:dyDescent="0.2">
      <c r="A3494">
        <v>3493</v>
      </c>
      <c r="B3494" t="s">
        <v>12331</v>
      </c>
      <c r="C3494" t="s">
        <v>12332</v>
      </c>
      <c r="D3494" t="s">
        <v>1262</v>
      </c>
      <c r="E3494" s="27">
        <v>41366</v>
      </c>
      <c r="F3494" t="s">
        <v>233</v>
      </c>
      <c r="G3494" s="27">
        <v>32879</v>
      </c>
      <c r="H3494">
        <v>26</v>
      </c>
      <c r="I3494" t="s">
        <v>244</v>
      </c>
      <c r="J3494" t="s">
        <v>250</v>
      </c>
      <c r="K3494">
        <v>0</v>
      </c>
      <c r="L3494">
        <v>2</v>
      </c>
      <c r="M3494">
        <v>0</v>
      </c>
      <c r="N3494">
        <v>0</v>
      </c>
      <c r="O3494">
        <v>2</v>
      </c>
      <c r="P3494">
        <v>-1</v>
      </c>
      <c r="Q3494" s="28">
        <v>41365.492361111108</v>
      </c>
      <c r="R3494" s="28">
        <v>41366.540972222225</v>
      </c>
      <c r="S3494" t="s">
        <v>12333</v>
      </c>
      <c r="T3494" s="27">
        <v>41365</v>
      </c>
      <c r="V3494">
        <v>1</v>
      </c>
      <c r="W3494" t="s">
        <v>32</v>
      </c>
      <c r="X3494" t="s">
        <v>313</v>
      </c>
      <c r="Y3494">
        <v>0</v>
      </c>
      <c r="AB3494" t="s">
        <v>237</v>
      </c>
      <c r="AH3494">
        <v>0</v>
      </c>
      <c r="AN3494" t="s">
        <v>238</v>
      </c>
      <c r="AO3494">
        <v>3</v>
      </c>
      <c r="AP3494" t="s">
        <v>239</v>
      </c>
      <c r="AQ3494" s="27">
        <v>41366</v>
      </c>
      <c r="AR3494" t="s">
        <v>240</v>
      </c>
      <c r="AS3494">
        <v>2</v>
      </c>
      <c r="AT3494" t="s">
        <v>239</v>
      </c>
      <c r="AU3494" s="27">
        <v>41366</v>
      </c>
    </row>
    <row r="3495" spans="1:47" x14ac:dyDescent="0.2">
      <c r="A3495">
        <v>3494</v>
      </c>
      <c r="B3495" t="s">
        <v>12334</v>
      </c>
      <c r="C3495" t="s">
        <v>2723</v>
      </c>
      <c r="D3495" t="s">
        <v>12335</v>
      </c>
      <c r="E3495" s="27">
        <v>41515</v>
      </c>
      <c r="F3495" t="s">
        <v>233</v>
      </c>
      <c r="G3495" s="27">
        <v>34256</v>
      </c>
      <c r="H3495">
        <v>22</v>
      </c>
      <c r="I3495" t="s">
        <v>259</v>
      </c>
      <c r="J3495" t="s">
        <v>250</v>
      </c>
      <c r="K3495">
        <v>0</v>
      </c>
      <c r="L3495">
        <v>10</v>
      </c>
      <c r="M3495">
        <v>0</v>
      </c>
      <c r="N3495">
        <v>0</v>
      </c>
      <c r="O3495">
        <v>8</v>
      </c>
      <c r="P3495">
        <v>-1</v>
      </c>
      <c r="Q3495" s="28">
        <v>41514.47152777778</v>
      </c>
      <c r="R3495" s="28">
        <v>41625.265972222223</v>
      </c>
      <c r="S3495" t="s">
        <v>12336</v>
      </c>
      <c r="U3495" s="27">
        <v>41514</v>
      </c>
      <c r="V3495">
        <v>1</v>
      </c>
      <c r="W3495" t="s">
        <v>32</v>
      </c>
      <c r="X3495" t="s">
        <v>274</v>
      </c>
      <c r="Y3495">
        <v>0</v>
      </c>
      <c r="AB3495" t="s">
        <v>237</v>
      </c>
      <c r="AH3495">
        <v>0</v>
      </c>
      <c r="AN3495" t="s">
        <v>238</v>
      </c>
      <c r="AO3495">
        <v>10</v>
      </c>
      <c r="AP3495" t="s">
        <v>269</v>
      </c>
      <c r="AQ3495" s="27">
        <v>41515</v>
      </c>
      <c r="AR3495" t="s">
        <v>240</v>
      </c>
      <c r="AS3495">
        <v>10</v>
      </c>
      <c r="AT3495" t="s">
        <v>269</v>
      </c>
      <c r="AU3495" s="27">
        <v>41515</v>
      </c>
    </row>
    <row r="3496" spans="1:47" x14ac:dyDescent="0.2">
      <c r="A3496">
        <v>3495</v>
      </c>
      <c r="B3496" t="s">
        <v>12337</v>
      </c>
      <c r="C3496" t="s">
        <v>12338</v>
      </c>
      <c r="D3496" t="s">
        <v>11078</v>
      </c>
      <c r="E3496" s="27">
        <v>41979</v>
      </c>
      <c r="F3496" t="s">
        <v>233</v>
      </c>
      <c r="G3496" s="27">
        <v>29898</v>
      </c>
      <c r="H3496">
        <v>34</v>
      </c>
      <c r="I3496" t="s">
        <v>244</v>
      </c>
      <c r="J3496" t="s">
        <v>250</v>
      </c>
      <c r="K3496">
        <v>0</v>
      </c>
      <c r="L3496">
        <v>6</v>
      </c>
      <c r="M3496">
        <v>0</v>
      </c>
      <c r="N3496">
        <v>0</v>
      </c>
      <c r="O3496">
        <v>1</v>
      </c>
      <c r="P3496">
        <v>-1</v>
      </c>
      <c r="Q3496" s="28">
        <v>41978.436805555553</v>
      </c>
      <c r="R3496" s="28">
        <v>42012.435416666667</v>
      </c>
      <c r="S3496" t="s">
        <v>12339</v>
      </c>
      <c r="T3496" s="27">
        <v>41978</v>
      </c>
      <c r="V3496">
        <v>1</v>
      </c>
      <c r="W3496" t="s">
        <v>36</v>
      </c>
      <c r="X3496" t="s">
        <v>583</v>
      </c>
      <c r="Y3496">
        <v>0</v>
      </c>
      <c r="AB3496" t="s">
        <v>237</v>
      </c>
      <c r="AH3496">
        <v>0</v>
      </c>
      <c r="AN3496" t="s">
        <v>238</v>
      </c>
      <c r="AO3496">
        <v>4</v>
      </c>
      <c r="AP3496" t="s">
        <v>239</v>
      </c>
      <c r="AQ3496" s="27">
        <v>41979</v>
      </c>
      <c r="AR3496" t="s">
        <v>240</v>
      </c>
      <c r="AS3496">
        <v>6</v>
      </c>
      <c r="AT3496" t="s">
        <v>246</v>
      </c>
      <c r="AU3496" s="27">
        <v>41979</v>
      </c>
    </row>
    <row r="3497" spans="1:47" x14ac:dyDescent="0.2">
      <c r="A3497">
        <v>3496</v>
      </c>
      <c r="B3497" t="s">
        <v>12340</v>
      </c>
      <c r="C3497" t="s">
        <v>12341</v>
      </c>
      <c r="D3497" t="s">
        <v>12342</v>
      </c>
      <c r="E3497" s="27">
        <v>41731</v>
      </c>
      <c r="F3497" t="s">
        <v>233</v>
      </c>
      <c r="G3497" s="27">
        <v>29672</v>
      </c>
      <c r="H3497">
        <v>35</v>
      </c>
      <c r="I3497" t="s">
        <v>244</v>
      </c>
      <c r="J3497" t="s">
        <v>250</v>
      </c>
      <c r="K3497">
        <v>0</v>
      </c>
      <c r="L3497">
        <v>1</v>
      </c>
      <c r="M3497">
        <v>0</v>
      </c>
      <c r="N3497">
        <v>0</v>
      </c>
      <c r="O3497">
        <v>1</v>
      </c>
      <c r="P3497">
        <v>-1</v>
      </c>
      <c r="Q3497" s="28">
        <v>41730.068055555559</v>
      </c>
      <c r="R3497" s="28">
        <v>41736.385416666664</v>
      </c>
      <c r="S3497" t="s">
        <v>12343</v>
      </c>
      <c r="T3497" s="27">
        <v>41730</v>
      </c>
      <c r="V3497">
        <v>1</v>
      </c>
      <c r="W3497" t="s">
        <v>32</v>
      </c>
      <c r="X3497" t="s">
        <v>284</v>
      </c>
      <c r="Y3497">
        <v>0</v>
      </c>
      <c r="AB3497" t="s">
        <v>237</v>
      </c>
      <c r="AH3497">
        <v>0</v>
      </c>
      <c r="AN3497" t="s">
        <v>238</v>
      </c>
      <c r="AO3497">
        <v>2</v>
      </c>
      <c r="AP3497" t="s">
        <v>239</v>
      </c>
      <c r="AQ3497" s="27">
        <v>41731</v>
      </c>
      <c r="AR3497" t="s">
        <v>240</v>
      </c>
      <c r="AS3497">
        <v>1</v>
      </c>
      <c r="AT3497" t="s">
        <v>239</v>
      </c>
      <c r="AU3497" s="27">
        <v>41731</v>
      </c>
    </row>
    <row r="3498" spans="1:47" x14ac:dyDescent="0.2">
      <c r="A3498">
        <v>3497</v>
      </c>
      <c r="B3498" t="s">
        <v>12344</v>
      </c>
      <c r="C3498" t="s">
        <v>4367</v>
      </c>
      <c r="D3498" t="s">
        <v>12345</v>
      </c>
      <c r="E3498" s="27">
        <v>41757</v>
      </c>
      <c r="F3498" t="s">
        <v>233</v>
      </c>
      <c r="G3498" s="27">
        <v>16589</v>
      </c>
      <c r="H3498">
        <v>70</v>
      </c>
      <c r="I3498" t="s">
        <v>234</v>
      </c>
      <c r="J3498" t="s">
        <v>250</v>
      </c>
      <c r="K3498">
        <v>0</v>
      </c>
      <c r="L3498">
        <v>1</v>
      </c>
      <c r="M3498">
        <v>0</v>
      </c>
      <c r="N3498">
        <v>0</v>
      </c>
      <c r="O3498">
        <v>2</v>
      </c>
      <c r="P3498">
        <v>-1</v>
      </c>
      <c r="Q3498" s="28">
        <v>41756.179861111108</v>
      </c>
      <c r="R3498" s="28">
        <v>41760.309027777781</v>
      </c>
      <c r="S3498" t="s">
        <v>12346</v>
      </c>
      <c r="T3498" s="27">
        <v>41756</v>
      </c>
      <c r="V3498">
        <v>1</v>
      </c>
      <c r="W3498" t="s">
        <v>36</v>
      </c>
      <c r="X3498" t="s">
        <v>8843</v>
      </c>
      <c r="Y3498">
        <v>0</v>
      </c>
      <c r="AB3498" t="s">
        <v>237</v>
      </c>
      <c r="AH3498">
        <v>0</v>
      </c>
      <c r="AN3498" t="s">
        <v>238</v>
      </c>
      <c r="AO3498">
        <v>1</v>
      </c>
      <c r="AP3498" t="s">
        <v>239</v>
      </c>
      <c r="AQ3498" s="27">
        <v>41757</v>
      </c>
      <c r="AR3498" t="s">
        <v>240</v>
      </c>
      <c r="AS3498">
        <v>1</v>
      </c>
      <c r="AT3498" t="s">
        <v>239</v>
      </c>
      <c r="AU3498" s="27">
        <v>41757</v>
      </c>
    </row>
    <row r="3499" spans="1:47" x14ac:dyDescent="0.2">
      <c r="A3499">
        <v>3498</v>
      </c>
      <c r="B3499" t="s">
        <v>12347</v>
      </c>
      <c r="C3499" t="s">
        <v>12348</v>
      </c>
      <c r="D3499" t="s">
        <v>12349</v>
      </c>
      <c r="E3499" s="27">
        <v>41386</v>
      </c>
      <c r="F3499" t="s">
        <v>233</v>
      </c>
      <c r="G3499" s="27">
        <v>31050</v>
      </c>
      <c r="H3499">
        <v>31</v>
      </c>
      <c r="I3499" t="s">
        <v>244</v>
      </c>
      <c r="J3499" t="s">
        <v>250</v>
      </c>
      <c r="K3499">
        <v>0</v>
      </c>
      <c r="L3499">
        <v>4</v>
      </c>
      <c r="M3499">
        <v>0</v>
      </c>
      <c r="N3499">
        <v>0</v>
      </c>
      <c r="O3499">
        <v>7</v>
      </c>
      <c r="P3499">
        <v>-1</v>
      </c>
      <c r="Q3499" s="28">
        <v>41385.083333333336</v>
      </c>
      <c r="R3499" s="28">
        <v>41439.365972222222</v>
      </c>
      <c r="S3499" t="s">
        <v>12350</v>
      </c>
      <c r="T3499" s="27">
        <v>41385</v>
      </c>
      <c r="V3499">
        <v>1</v>
      </c>
      <c r="W3499" t="s">
        <v>32</v>
      </c>
      <c r="X3499" t="s">
        <v>359</v>
      </c>
      <c r="Y3499">
        <v>1</v>
      </c>
      <c r="AA3499" t="s">
        <v>12351</v>
      </c>
      <c r="AB3499" t="s">
        <v>32</v>
      </c>
      <c r="AD3499" s="27">
        <v>41584</v>
      </c>
      <c r="AE3499" t="s">
        <v>337</v>
      </c>
      <c r="AH3499">
        <v>0</v>
      </c>
      <c r="AN3499" t="s">
        <v>238</v>
      </c>
      <c r="AO3499">
        <v>4</v>
      </c>
      <c r="AP3499" t="s">
        <v>239</v>
      </c>
      <c r="AQ3499" s="27">
        <v>41386</v>
      </c>
      <c r="AR3499" t="s">
        <v>240</v>
      </c>
      <c r="AS3499">
        <v>4</v>
      </c>
      <c r="AT3499" t="s">
        <v>239</v>
      </c>
      <c r="AU3499" s="27">
        <v>41386</v>
      </c>
    </row>
    <row r="3500" spans="1:47" x14ac:dyDescent="0.2">
      <c r="A3500">
        <v>3499</v>
      </c>
      <c r="B3500" t="s">
        <v>12352</v>
      </c>
      <c r="C3500" t="s">
        <v>1928</v>
      </c>
      <c r="D3500" t="s">
        <v>12353</v>
      </c>
      <c r="E3500" s="27">
        <v>41281</v>
      </c>
      <c r="F3500" t="s">
        <v>294</v>
      </c>
      <c r="G3500" s="27">
        <v>31310</v>
      </c>
      <c r="H3500">
        <v>30</v>
      </c>
      <c r="I3500" t="s">
        <v>244</v>
      </c>
      <c r="J3500" t="s">
        <v>250</v>
      </c>
      <c r="K3500">
        <v>0</v>
      </c>
      <c r="L3500">
        <v>10</v>
      </c>
      <c r="M3500">
        <v>3</v>
      </c>
      <c r="N3500">
        <v>2</v>
      </c>
      <c r="O3500">
        <v>14</v>
      </c>
      <c r="P3500">
        <v>0</v>
      </c>
      <c r="Q3500" s="28">
        <v>41281.205555555556</v>
      </c>
      <c r="R3500" s="28">
        <v>41286.368055555555</v>
      </c>
      <c r="S3500" t="s">
        <v>12354</v>
      </c>
      <c r="T3500" s="27">
        <v>41281</v>
      </c>
      <c r="V3500">
        <v>0</v>
      </c>
      <c r="W3500" t="s">
        <v>32</v>
      </c>
      <c r="X3500" t="s">
        <v>441</v>
      </c>
      <c r="Y3500">
        <v>1</v>
      </c>
      <c r="AA3500" t="s">
        <v>12355</v>
      </c>
      <c r="AB3500" t="s">
        <v>36</v>
      </c>
      <c r="AC3500">
        <v>1</v>
      </c>
      <c r="AD3500" s="27">
        <v>41702</v>
      </c>
      <c r="AE3500" t="s">
        <v>474</v>
      </c>
      <c r="AF3500" s="27">
        <v>41703</v>
      </c>
      <c r="AG3500" s="27">
        <v>41740</v>
      </c>
      <c r="AH3500">
        <v>1</v>
      </c>
      <c r="AJ3500" t="s">
        <v>12356</v>
      </c>
      <c r="AK3500" t="s">
        <v>462</v>
      </c>
      <c r="AL3500" s="27">
        <v>41702</v>
      </c>
      <c r="AM3500" t="s">
        <v>12357</v>
      </c>
      <c r="AN3500" t="s">
        <v>238</v>
      </c>
      <c r="AO3500">
        <v>7</v>
      </c>
      <c r="AP3500" t="s">
        <v>246</v>
      </c>
      <c r="AQ3500" s="27">
        <v>41281</v>
      </c>
      <c r="AR3500" t="s">
        <v>240</v>
      </c>
      <c r="AS3500">
        <v>10</v>
      </c>
      <c r="AT3500" t="s">
        <v>269</v>
      </c>
      <c r="AU3500" s="27">
        <v>41281</v>
      </c>
    </row>
    <row r="3501" spans="1:47" x14ac:dyDescent="0.2">
      <c r="A3501">
        <v>3500</v>
      </c>
      <c r="B3501" t="s">
        <v>12358</v>
      </c>
      <c r="C3501" t="s">
        <v>1262</v>
      </c>
      <c r="D3501" t="s">
        <v>12359</v>
      </c>
      <c r="E3501" s="27">
        <v>41352</v>
      </c>
      <c r="F3501" t="s">
        <v>233</v>
      </c>
      <c r="G3501" s="27">
        <v>33088</v>
      </c>
      <c r="H3501">
        <v>25</v>
      </c>
      <c r="I3501" t="s">
        <v>244</v>
      </c>
      <c r="J3501" t="s">
        <v>245</v>
      </c>
      <c r="K3501">
        <v>0</v>
      </c>
      <c r="L3501">
        <v>6</v>
      </c>
      <c r="M3501">
        <v>0</v>
      </c>
      <c r="N3501">
        <v>0</v>
      </c>
      <c r="O3501">
        <v>2</v>
      </c>
      <c r="P3501">
        <v>0</v>
      </c>
      <c r="Q3501" s="28">
        <v>41352.15</v>
      </c>
      <c r="R3501" s="28">
        <v>41353.173611111109</v>
      </c>
      <c r="S3501" t="s">
        <v>12360</v>
      </c>
      <c r="T3501" s="27">
        <v>41352</v>
      </c>
      <c r="V3501">
        <v>0</v>
      </c>
      <c r="W3501" t="s">
        <v>36</v>
      </c>
      <c r="X3501" t="s">
        <v>263</v>
      </c>
      <c r="Y3501">
        <v>0</v>
      </c>
      <c r="AB3501" t="s">
        <v>237</v>
      </c>
      <c r="AH3501">
        <v>0</v>
      </c>
      <c r="AN3501" t="s">
        <v>238</v>
      </c>
      <c r="AO3501">
        <v>6</v>
      </c>
      <c r="AP3501" t="s">
        <v>246</v>
      </c>
      <c r="AQ3501" s="27">
        <v>41352</v>
      </c>
      <c r="AR3501" t="s">
        <v>240</v>
      </c>
      <c r="AS3501">
        <v>6</v>
      </c>
      <c r="AT3501" t="s">
        <v>246</v>
      </c>
      <c r="AU3501" s="27">
        <v>41352</v>
      </c>
    </row>
    <row r="3502" spans="1:47" x14ac:dyDescent="0.2">
      <c r="A3502">
        <v>3501</v>
      </c>
      <c r="B3502" t="s">
        <v>12361</v>
      </c>
      <c r="C3502" t="s">
        <v>5320</v>
      </c>
      <c r="D3502" t="s">
        <v>3828</v>
      </c>
      <c r="E3502" s="27">
        <v>41957</v>
      </c>
      <c r="F3502" t="s">
        <v>233</v>
      </c>
      <c r="G3502" s="27">
        <v>33676</v>
      </c>
      <c r="H3502">
        <v>24</v>
      </c>
      <c r="I3502" t="s">
        <v>259</v>
      </c>
      <c r="J3502" t="s">
        <v>250</v>
      </c>
      <c r="K3502">
        <v>0</v>
      </c>
      <c r="L3502">
        <v>10</v>
      </c>
      <c r="M3502">
        <v>0</v>
      </c>
      <c r="N3502">
        <v>0</v>
      </c>
      <c r="O3502">
        <v>6</v>
      </c>
      <c r="P3502">
        <v>0</v>
      </c>
      <c r="Q3502" s="28">
        <v>41957.068749999999</v>
      </c>
      <c r="R3502" s="28">
        <v>41958.163888888892</v>
      </c>
      <c r="S3502" t="s">
        <v>12362</v>
      </c>
      <c r="T3502" s="27">
        <v>41956</v>
      </c>
      <c r="V3502">
        <v>1</v>
      </c>
      <c r="W3502" t="s">
        <v>32</v>
      </c>
      <c r="X3502" t="s">
        <v>898</v>
      </c>
      <c r="Y3502">
        <v>1</v>
      </c>
      <c r="AA3502" t="s">
        <v>12363</v>
      </c>
      <c r="AB3502" t="s">
        <v>32</v>
      </c>
      <c r="AC3502">
        <v>0</v>
      </c>
      <c r="AD3502" s="27">
        <v>42002</v>
      </c>
      <c r="AE3502" t="s">
        <v>261</v>
      </c>
      <c r="AF3502" s="27">
        <v>42002</v>
      </c>
      <c r="AG3502" s="27">
        <v>42003</v>
      </c>
      <c r="AH3502">
        <v>0</v>
      </c>
      <c r="AN3502" t="s">
        <v>238</v>
      </c>
      <c r="AO3502">
        <v>9</v>
      </c>
      <c r="AP3502" t="s">
        <v>269</v>
      </c>
      <c r="AQ3502" s="27">
        <v>41957</v>
      </c>
      <c r="AR3502" t="s">
        <v>240</v>
      </c>
      <c r="AS3502">
        <v>10</v>
      </c>
      <c r="AT3502" t="s">
        <v>269</v>
      </c>
      <c r="AU3502" s="27">
        <v>41957</v>
      </c>
    </row>
    <row r="3503" spans="1:47" x14ac:dyDescent="0.2">
      <c r="A3503">
        <v>3502</v>
      </c>
      <c r="B3503" t="s">
        <v>12364</v>
      </c>
      <c r="C3503" t="s">
        <v>12365</v>
      </c>
      <c r="D3503" t="s">
        <v>496</v>
      </c>
      <c r="E3503" s="27">
        <v>41513</v>
      </c>
      <c r="F3503" t="s">
        <v>233</v>
      </c>
      <c r="G3503" s="27">
        <v>29919</v>
      </c>
      <c r="H3503">
        <v>34</v>
      </c>
      <c r="I3503" t="s">
        <v>244</v>
      </c>
      <c r="J3503" t="s">
        <v>353</v>
      </c>
      <c r="K3503">
        <v>0</v>
      </c>
      <c r="L3503">
        <v>1</v>
      </c>
      <c r="M3503">
        <v>0</v>
      </c>
      <c r="N3503">
        <v>0</v>
      </c>
      <c r="O3503">
        <v>1</v>
      </c>
      <c r="P3503">
        <v>-1</v>
      </c>
      <c r="Q3503" s="28">
        <v>41512.387499999997</v>
      </c>
      <c r="R3503" s="28">
        <v>41513.26458333333</v>
      </c>
      <c r="S3503" t="s">
        <v>12366</v>
      </c>
      <c r="T3503" s="27">
        <v>41512</v>
      </c>
      <c r="V3503">
        <v>1</v>
      </c>
      <c r="W3503" t="s">
        <v>32</v>
      </c>
      <c r="X3503" t="s">
        <v>359</v>
      </c>
      <c r="Y3503">
        <v>1</v>
      </c>
      <c r="AA3503" t="s">
        <v>12367</v>
      </c>
      <c r="AB3503" t="s">
        <v>36</v>
      </c>
      <c r="AD3503" s="27">
        <v>42198</v>
      </c>
      <c r="AE3503" t="s">
        <v>12368</v>
      </c>
      <c r="AH3503">
        <v>0</v>
      </c>
      <c r="AN3503" t="s">
        <v>238</v>
      </c>
      <c r="AO3503">
        <v>1</v>
      </c>
      <c r="AP3503" t="s">
        <v>239</v>
      </c>
      <c r="AQ3503" s="27">
        <v>41513</v>
      </c>
      <c r="AR3503" t="s">
        <v>240</v>
      </c>
      <c r="AS3503">
        <v>1</v>
      </c>
      <c r="AT3503" t="s">
        <v>239</v>
      </c>
      <c r="AU3503" s="27">
        <v>41513</v>
      </c>
    </row>
    <row r="3504" spans="1:47" x14ac:dyDescent="0.2">
      <c r="A3504">
        <v>3503</v>
      </c>
      <c r="B3504" t="s">
        <v>12369</v>
      </c>
      <c r="C3504" t="s">
        <v>12370</v>
      </c>
      <c r="D3504" t="s">
        <v>6324</v>
      </c>
      <c r="E3504" s="27">
        <v>41885</v>
      </c>
      <c r="F3504" t="s">
        <v>233</v>
      </c>
      <c r="G3504" s="27">
        <v>33412</v>
      </c>
      <c r="H3504">
        <v>24</v>
      </c>
      <c r="I3504" t="s">
        <v>259</v>
      </c>
      <c r="J3504" t="s">
        <v>250</v>
      </c>
      <c r="K3504">
        <v>0</v>
      </c>
      <c r="L3504">
        <v>8</v>
      </c>
      <c r="M3504">
        <v>0</v>
      </c>
      <c r="N3504">
        <v>0</v>
      </c>
      <c r="O3504">
        <v>2</v>
      </c>
      <c r="P3504">
        <v>-81</v>
      </c>
      <c r="Q3504" s="28">
        <v>41804.538194444445</v>
      </c>
      <c r="R3504" s="28">
        <v>41816.49722222222</v>
      </c>
      <c r="S3504" t="s">
        <v>12371</v>
      </c>
      <c r="T3504" s="27">
        <v>41804</v>
      </c>
      <c r="V3504">
        <v>81</v>
      </c>
      <c r="W3504" t="s">
        <v>36</v>
      </c>
      <c r="X3504" t="s">
        <v>474</v>
      </c>
      <c r="Y3504">
        <v>0</v>
      </c>
      <c r="AB3504" t="s">
        <v>237</v>
      </c>
      <c r="AH3504">
        <v>0</v>
      </c>
      <c r="AN3504" t="s">
        <v>238</v>
      </c>
      <c r="AO3504">
        <v>9</v>
      </c>
      <c r="AP3504" t="s">
        <v>269</v>
      </c>
      <c r="AQ3504" s="27">
        <v>41885</v>
      </c>
      <c r="AR3504" t="s">
        <v>240</v>
      </c>
      <c r="AS3504">
        <v>8</v>
      </c>
      <c r="AT3504" t="s">
        <v>269</v>
      </c>
      <c r="AU3504" s="27">
        <v>41885</v>
      </c>
    </row>
    <row r="3505" spans="1:47" x14ac:dyDescent="0.2">
      <c r="A3505">
        <v>3504</v>
      </c>
      <c r="B3505" t="s">
        <v>12372</v>
      </c>
      <c r="C3505" t="s">
        <v>12373</v>
      </c>
      <c r="D3505" t="s">
        <v>1066</v>
      </c>
      <c r="E3505" s="27">
        <v>41453</v>
      </c>
      <c r="F3505" t="s">
        <v>233</v>
      </c>
      <c r="G3505" s="27">
        <v>32944</v>
      </c>
      <c r="H3505">
        <v>26</v>
      </c>
      <c r="I3505" t="s">
        <v>244</v>
      </c>
      <c r="J3505" t="s">
        <v>250</v>
      </c>
      <c r="K3505">
        <v>0</v>
      </c>
      <c r="L3505">
        <v>4</v>
      </c>
      <c r="M3505">
        <v>0</v>
      </c>
      <c r="N3505">
        <v>0</v>
      </c>
      <c r="O3505">
        <v>2</v>
      </c>
      <c r="P3505">
        <v>-29</v>
      </c>
      <c r="Q3505" s="28">
        <v>41424.306944444441</v>
      </c>
      <c r="R3505" s="28">
        <v>41453.231944444444</v>
      </c>
      <c r="S3505" t="s">
        <v>12374</v>
      </c>
      <c r="T3505" s="27">
        <v>41424</v>
      </c>
      <c r="V3505">
        <v>29</v>
      </c>
      <c r="W3505" t="s">
        <v>36</v>
      </c>
      <c r="X3505" t="s">
        <v>279</v>
      </c>
      <c r="Y3505">
        <v>0</v>
      </c>
      <c r="AB3505" t="s">
        <v>237</v>
      </c>
      <c r="AH3505">
        <v>0</v>
      </c>
      <c r="AN3505" t="s">
        <v>238</v>
      </c>
      <c r="AO3505">
        <v>4</v>
      </c>
      <c r="AP3505" t="s">
        <v>239</v>
      </c>
      <c r="AQ3505" s="27">
        <v>41453</v>
      </c>
      <c r="AR3505" t="s">
        <v>240</v>
      </c>
      <c r="AS3505">
        <v>4</v>
      </c>
      <c r="AT3505" t="s">
        <v>239</v>
      </c>
      <c r="AU3505" s="27">
        <v>41453</v>
      </c>
    </row>
    <row r="3506" spans="1:47" x14ac:dyDescent="0.2">
      <c r="A3506">
        <v>3505</v>
      </c>
      <c r="B3506" t="s">
        <v>12375</v>
      </c>
      <c r="C3506" t="s">
        <v>3280</v>
      </c>
      <c r="D3506" t="s">
        <v>3831</v>
      </c>
      <c r="E3506" s="27">
        <v>41980</v>
      </c>
      <c r="F3506" t="s">
        <v>233</v>
      </c>
      <c r="G3506" s="27">
        <v>20118</v>
      </c>
      <c r="H3506">
        <v>61</v>
      </c>
      <c r="I3506" t="s">
        <v>234</v>
      </c>
      <c r="J3506" t="s">
        <v>250</v>
      </c>
      <c r="K3506">
        <v>0</v>
      </c>
      <c r="L3506">
        <v>9</v>
      </c>
      <c r="M3506">
        <v>0</v>
      </c>
      <c r="N3506">
        <v>0</v>
      </c>
      <c r="O3506">
        <v>19</v>
      </c>
      <c r="P3506">
        <v>-114</v>
      </c>
      <c r="Q3506" s="28">
        <v>41866.09652777778</v>
      </c>
      <c r="R3506" s="28">
        <v>41871.345138888886</v>
      </c>
      <c r="S3506" t="s">
        <v>12376</v>
      </c>
      <c r="T3506" s="27">
        <v>41978</v>
      </c>
      <c r="V3506">
        <v>2</v>
      </c>
      <c r="W3506" t="s">
        <v>32</v>
      </c>
      <c r="X3506" t="s">
        <v>261</v>
      </c>
      <c r="Y3506">
        <v>0</v>
      </c>
      <c r="AB3506" t="s">
        <v>237</v>
      </c>
      <c r="AH3506">
        <v>0</v>
      </c>
      <c r="AN3506" t="s">
        <v>238</v>
      </c>
      <c r="AO3506">
        <v>6</v>
      </c>
      <c r="AP3506" t="s">
        <v>246</v>
      </c>
      <c r="AQ3506" s="27">
        <v>41980</v>
      </c>
      <c r="AR3506" t="s">
        <v>240</v>
      </c>
      <c r="AS3506">
        <v>9</v>
      </c>
      <c r="AT3506" t="s">
        <v>269</v>
      </c>
      <c r="AU3506" s="27">
        <v>41980</v>
      </c>
    </row>
    <row r="3507" spans="1:47" x14ac:dyDescent="0.2">
      <c r="A3507">
        <v>3506</v>
      </c>
      <c r="B3507" t="s">
        <v>12377</v>
      </c>
      <c r="C3507" t="s">
        <v>2316</v>
      </c>
      <c r="D3507" t="s">
        <v>4412</v>
      </c>
      <c r="E3507" s="27">
        <v>41509</v>
      </c>
      <c r="F3507" t="s">
        <v>233</v>
      </c>
      <c r="G3507" s="27">
        <v>32672</v>
      </c>
      <c r="H3507">
        <v>26</v>
      </c>
      <c r="I3507" t="s">
        <v>244</v>
      </c>
      <c r="J3507" t="s">
        <v>250</v>
      </c>
      <c r="K3507">
        <v>0</v>
      </c>
      <c r="L3507">
        <v>8</v>
      </c>
      <c r="M3507">
        <v>0</v>
      </c>
      <c r="N3507">
        <v>0</v>
      </c>
      <c r="O3507">
        <v>7</v>
      </c>
      <c r="P3507">
        <v>-49</v>
      </c>
      <c r="Q3507" s="28">
        <v>41460.384722222225</v>
      </c>
      <c r="R3507" s="28">
        <v>41461.300000000003</v>
      </c>
      <c r="S3507" t="s">
        <v>12378</v>
      </c>
      <c r="T3507" s="27">
        <v>41460</v>
      </c>
      <c r="V3507">
        <v>49</v>
      </c>
      <c r="W3507" t="s">
        <v>36</v>
      </c>
      <c r="X3507" t="s">
        <v>4758</v>
      </c>
      <c r="Y3507">
        <v>0</v>
      </c>
      <c r="AB3507" t="s">
        <v>237</v>
      </c>
      <c r="AH3507">
        <v>0</v>
      </c>
      <c r="AN3507" t="s">
        <v>238</v>
      </c>
      <c r="AO3507">
        <v>6</v>
      </c>
      <c r="AP3507" t="s">
        <v>246</v>
      </c>
      <c r="AQ3507" s="27">
        <v>41509</v>
      </c>
      <c r="AR3507" t="s">
        <v>240</v>
      </c>
      <c r="AS3507">
        <v>8</v>
      </c>
      <c r="AT3507" t="s">
        <v>269</v>
      </c>
      <c r="AU3507" s="27">
        <v>41509</v>
      </c>
    </row>
    <row r="3508" spans="1:47" x14ac:dyDescent="0.2">
      <c r="A3508">
        <v>3507</v>
      </c>
      <c r="B3508" t="s">
        <v>12379</v>
      </c>
      <c r="C3508" t="s">
        <v>12380</v>
      </c>
      <c r="D3508" t="s">
        <v>12381</v>
      </c>
      <c r="E3508" s="27">
        <v>41414</v>
      </c>
      <c r="F3508" t="s">
        <v>233</v>
      </c>
      <c r="G3508" s="27">
        <v>20317</v>
      </c>
      <c r="H3508">
        <v>60</v>
      </c>
      <c r="I3508" t="s">
        <v>234</v>
      </c>
      <c r="J3508" t="s">
        <v>353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-1</v>
      </c>
      <c r="Q3508" s="28">
        <v>41413.254861111112</v>
      </c>
      <c r="R3508" s="28">
        <v>41414.288888888892</v>
      </c>
      <c r="S3508" t="s">
        <v>12382</v>
      </c>
      <c r="T3508" s="27">
        <v>41413</v>
      </c>
      <c r="V3508">
        <v>1</v>
      </c>
      <c r="W3508" t="s">
        <v>32</v>
      </c>
      <c r="X3508" t="s">
        <v>461</v>
      </c>
      <c r="Y3508">
        <v>0</v>
      </c>
      <c r="AB3508" t="s">
        <v>237</v>
      </c>
      <c r="AH3508">
        <v>0</v>
      </c>
      <c r="AN3508" t="s">
        <v>238</v>
      </c>
      <c r="AO3508">
        <v>1</v>
      </c>
      <c r="AP3508" t="s">
        <v>239</v>
      </c>
      <c r="AQ3508" s="27">
        <v>41414</v>
      </c>
      <c r="AR3508" t="s">
        <v>240</v>
      </c>
      <c r="AS3508">
        <v>1</v>
      </c>
      <c r="AT3508" t="s">
        <v>239</v>
      </c>
      <c r="AU3508" s="27">
        <v>41414</v>
      </c>
    </row>
    <row r="3509" spans="1:47" x14ac:dyDescent="0.2">
      <c r="A3509">
        <v>3508</v>
      </c>
      <c r="B3509" t="s">
        <v>12383</v>
      </c>
      <c r="C3509" t="s">
        <v>12384</v>
      </c>
      <c r="D3509" t="s">
        <v>12385</v>
      </c>
      <c r="E3509" s="27">
        <v>41712</v>
      </c>
      <c r="F3509" t="s">
        <v>294</v>
      </c>
      <c r="G3509" s="27">
        <v>35038</v>
      </c>
      <c r="H3509">
        <v>20</v>
      </c>
      <c r="I3509" t="s">
        <v>259</v>
      </c>
      <c r="J3509" t="s">
        <v>250</v>
      </c>
      <c r="K3509">
        <v>0</v>
      </c>
      <c r="L3509">
        <v>5</v>
      </c>
      <c r="M3509">
        <v>0</v>
      </c>
      <c r="N3509">
        <v>0</v>
      </c>
      <c r="O3509">
        <v>0</v>
      </c>
      <c r="P3509">
        <v>-1</v>
      </c>
      <c r="Q3509" s="28">
        <v>41711.436805555553</v>
      </c>
      <c r="R3509" s="28">
        <v>41712.35833333333</v>
      </c>
      <c r="S3509" t="s">
        <v>12386</v>
      </c>
      <c r="T3509" s="27">
        <v>41711</v>
      </c>
      <c r="V3509">
        <v>1</v>
      </c>
      <c r="W3509" t="s">
        <v>32</v>
      </c>
      <c r="X3509" t="s">
        <v>359</v>
      </c>
      <c r="Y3509">
        <v>0</v>
      </c>
      <c r="AB3509" t="s">
        <v>237</v>
      </c>
      <c r="AH3509">
        <v>0</v>
      </c>
      <c r="AN3509" t="s">
        <v>238</v>
      </c>
      <c r="AO3509">
        <v>7</v>
      </c>
      <c r="AP3509" t="s">
        <v>246</v>
      </c>
      <c r="AQ3509" s="27">
        <v>41712</v>
      </c>
      <c r="AR3509" t="s">
        <v>240</v>
      </c>
      <c r="AS3509">
        <v>5</v>
      </c>
      <c r="AT3509" t="s">
        <v>246</v>
      </c>
      <c r="AU3509" s="27">
        <v>41712</v>
      </c>
    </row>
    <row r="3510" spans="1:47" x14ac:dyDescent="0.2">
      <c r="A3510">
        <v>3509</v>
      </c>
      <c r="B3510" t="s">
        <v>12387</v>
      </c>
      <c r="C3510" t="s">
        <v>12388</v>
      </c>
      <c r="D3510" t="s">
        <v>999</v>
      </c>
      <c r="E3510" s="27">
        <v>41933</v>
      </c>
      <c r="F3510" t="s">
        <v>233</v>
      </c>
      <c r="G3510" s="27">
        <v>21217</v>
      </c>
      <c r="H3510">
        <v>58</v>
      </c>
      <c r="I3510" t="s">
        <v>234</v>
      </c>
      <c r="J3510" t="s">
        <v>250</v>
      </c>
      <c r="K3510">
        <v>0</v>
      </c>
      <c r="L3510">
        <v>8</v>
      </c>
      <c r="M3510">
        <v>0</v>
      </c>
      <c r="N3510">
        <v>0</v>
      </c>
      <c r="O3510">
        <v>1</v>
      </c>
      <c r="P3510">
        <v>-84</v>
      </c>
      <c r="Q3510" s="28">
        <v>41849.456250000003</v>
      </c>
      <c r="R3510" s="28">
        <v>41923.07916666667</v>
      </c>
      <c r="S3510" t="s">
        <v>12389</v>
      </c>
      <c r="U3510" s="27">
        <v>41849</v>
      </c>
      <c r="V3510">
        <v>84</v>
      </c>
      <c r="W3510" t="s">
        <v>32</v>
      </c>
      <c r="X3510" t="s">
        <v>274</v>
      </c>
      <c r="Y3510">
        <v>0</v>
      </c>
      <c r="AB3510" t="s">
        <v>237</v>
      </c>
      <c r="AH3510">
        <v>0</v>
      </c>
      <c r="AN3510" t="s">
        <v>238</v>
      </c>
      <c r="AO3510">
        <v>4</v>
      </c>
      <c r="AP3510" t="s">
        <v>239</v>
      </c>
      <c r="AQ3510" s="27">
        <v>41933</v>
      </c>
      <c r="AR3510" t="s">
        <v>240</v>
      </c>
      <c r="AS3510">
        <v>8</v>
      </c>
      <c r="AT3510" t="s">
        <v>269</v>
      </c>
      <c r="AU3510" s="27">
        <v>41933</v>
      </c>
    </row>
    <row r="3511" spans="1:47" x14ac:dyDescent="0.2">
      <c r="A3511">
        <v>3510</v>
      </c>
      <c r="B3511" t="s">
        <v>12390</v>
      </c>
      <c r="C3511" t="s">
        <v>242</v>
      </c>
      <c r="D3511" t="s">
        <v>12391</v>
      </c>
      <c r="E3511" s="27">
        <v>41990</v>
      </c>
      <c r="F3511" t="s">
        <v>233</v>
      </c>
      <c r="G3511" s="27">
        <v>29111</v>
      </c>
      <c r="H3511">
        <v>36</v>
      </c>
      <c r="I3511" t="s">
        <v>244</v>
      </c>
      <c r="J3511" t="s">
        <v>245</v>
      </c>
      <c r="K3511">
        <v>1</v>
      </c>
      <c r="L3511">
        <v>9</v>
      </c>
      <c r="M3511">
        <v>0</v>
      </c>
      <c r="N3511">
        <v>0</v>
      </c>
      <c r="O3511">
        <v>10</v>
      </c>
      <c r="P3511">
        <v>92</v>
      </c>
      <c r="Q3511" s="28">
        <v>42082.241666666669</v>
      </c>
      <c r="R3511" s="28">
        <v>42166.406944444447</v>
      </c>
      <c r="S3511" t="s">
        <v>12392</v>
      </c>
      <c r="T3511" s="27">
        <v>41895</v>
      </c>
      <c r="V3511">
        <v>95</v>
      </c>
      <c r="W3511" t="s">
        <v>36</v>
      </c>
      <c r="X3511" t="s">
        <v>279</v>
      </c>
      <c r="Y3511">
        <v>1</v>
      </c>
      <c r="AA3511" t="s">
        <v>12393</v>
      </c>
      <c r="AB3511" t="s">
        <v>32</v>
      </c>
      <c r="AC3511">
        <v>0</v>
      </c>
      <c r="AD3511" s="27">
        <v>42082</v>
      </c>
      <c r="AE3511" t="s">
        <v>359</v>
      </c>
      <c r="AF3511" s="27">
        <v>42082</v>
      </c>
      <c r="AG3511" s="27">
        <v>42166</v>
      </c>
      <c r="AH3511">
        <v>0</v>
      </c>
      <c r="AN3511" t="s">
        <v>238</v>
      </c>
      <c r="AO3511">
        <v>4</v>
      </c>
      <c r="AP3511" t="s">
        <v>239</v>
      </c>
      <c r="AQ3511" s="27">
        <v>41990</v>
      </c>
      <c r="AR3511" t="s">
        <v>240</v>
      </c>
      <c r="AS3511">
        <v>9</v>
      </c>
      <c r="AT3511" t="s">
        <v>269</v>
      </c>
      <c r="AU3511" s="27">
        <v>41990</v>
      </c>
    </row>
    <row r="3512" spans="1:47" x14ac:dyDescent="0.2">
      <c r="A3512">
        <v>3511</v>
      </c>
      <c r="B3512" t="s">
        <v>12394</v>
      </c>
      <c r="C3512" t="s">
        <v>2454</v>
      </c>
      <c r="D3512" t="s">
        <v>5901</v>
      </c>
      <c r="E3512" s="27">
        <v>41718</v>
      </c>
      <c r="F3512" t="s">
        <v>233</v>
      </c>
      <c r="G3512" s="27">
        <v>33891</v>
      </c>
      <c r="H3512">
        <v>23</v>
      </c>
      <c r="I3512" t="s">
        <v>259</v>
      </c>
      <c r="J3512" t="s">
        <v>245</v>
      </c>
      <c r="K3512">
        <v>0</v>
      </c>
      <c r="L3512">
        <v>3</v>
      </c>
      <c r="M3512">
        <v>0</v>
      </c>
      <c r="N3512">
        <v>0</v>
      </c>
      <c r="O3512">
        <v>0</v>
      </c>
      <c r="P3512">
        <v>0</v>
      </c>
      <c r="Q3512" s="28">
        <v>41718.136805555558</v>
      </c>
      <c r="R3512" s="28">
        <v>41718.415277777778</v>
      </c>
      <c r="S3512" t="s">
        <v>12395</v>
      </c>
      <c r="T3512" s="27">
        <v>41718</v>
      </c>
      <c r="V3512">
        <v>0</v>
      </c>
      <c r="W3512" t="s">
        <v>32</v>
      </c>
      <c r="X3512" t="s">
        <v>337</v>
      </c>
      <c r="Y3512">
        <v>0</v>
      </c>
      <c r="AB3512" t="s">
        <v>237</v>
      </c>
      <c r="AH3512">
        <v>0</v>
      </c>
      <c r="AN3512" t="s">
        <v>238</v>
      </c>
      <c r="AO3512">
        <v>4</v>
      </c>
      <c r="AP3512" t="s">
        <v>239</v>
      </c>
      <c r="AQ3512" s="27">
        <v>41718</v>
      </c>
      <c r="AR3512" t="s">
        <v>240</v>
      </c>
      <c r="AS3512">
        <v>3</v>
      </c>
      <c r="AT3512" t="s">
        <v>239</v>
      </c>
      <c r="AU3512" s="27">
        <v>41718</v>
      </c>
    </row>
    <row r="3513" spans="1:47" x14ac:dyDescent="0.2">
      <c r="A3513">
        <v>3512</v>
      </c>
      <c r="B3513" t="s">
        <v>12396</v>
      </c>
      <c r="C3513" t="s">
        <v>2056</v>
      </c>
      <c r="D3513" t="s">
        <v>289</v>
      </c>
      <c r="E3513" s="27">
        <v>41374</v>
      </c>
      <c r="F3513" t="s">
        <v>233</v>
      </c>
      <c r="G3513" s="27">
        <v>32772</v>
      </c>
      <c r="H3513">
        <v>26</v>
      </c>
      <c r="I3513" t="s">
        <v>244</v>
      </c>
      <c r="J3513" t="s">
        <v>250</v>
      </c>
      <c r="K3513">
        <v>0</v>
      </c>
      <c r="L3513">
        <v>7</v>
      </c>
      <c r="M3513">
        <v>0</v>
      </c>
      <c r="N3513">
        <v>0</v>
      </c>
      <c r="O3513">
        <v>5</v>
      </c>
      <c r="P3513">
        <v>-1</v>
      </c>
      <c r="Q3513" s="28">
        <v>41373.497916666667</v>
      </c>
      <c r="R3513" s="28">
        <v>41380.418749999997</v>
      </c>
      <c r="S3513" t="s">
        <v>12397</v>
      </c>
      <c r="U3513" s="27">
        <v>41373</v>
      </c>
      <c r="V3513">
        <v>1</v>
      </c>
      <c r="W3513" t="s">
        <v>32</v>
      </c>
      <c r="X3513" t="s">
        <v>274</v>
      </c>
      <c r="Y3513">
        <v>1</v>
      </c>
      <c r="AA3513" t="s">
        <v>12398</v>
      </c>
      <c r="AB3513" t="s">
        <v>32</v>
      </c>
      <c r="AD3513" s="27">
        <v>41438</v>
      </c>
      <c r="AE3513" t="s">
        <v>1354</v>
      </c>
      <c r="AH3513">
        <v>1</v>
      </c>
      <c r="AJ3513" t="s">
        <v>12398</v>
      </c>
      <c r="AK3513" t="s">
        <v>8654</v>
      </c>
      <c r="AL3513" s="27">
        <v>41438</v>
      </c>
      <c r="AM3513" t="s">
        <v>1354</v>
      </c>
      <c r="AN3513" t="s">
        <v>238</v>
      </c>
      <c r="AO3513">
        <v>6</v>
      </c>
      <c r="AP3513" t="s">
        <v>246</v>
      </c>
      <c r="AQ3513" s="27">
        <v>41374</v>
      </c>
      <c r="AR3513" t="s">
        <v>240</v>
      </c>
      <c r="AS3513">
        <v>7</v>
      </c>
      <c r="AT3513" t="s">
        <v>246</v>
      </c>
      <c r="AU3513" s="27">
        <v>41374</v>
      </c>
    </row>
    <row r="3514" spans="1:47" x14ac:dyDescent="0.2">
      <c r="A3514">
        <v>3513</v>
      </c>
      <c r="B3514" t="s">
        <v>12399</v>
      </c>
      <c r="C3514" t="s">
        <v>12400</v>
      </c>
      <c r="D3514" t="s">
        <v>12401</v>
      </c>
      <c r="E3514" s="27">
        <v>41811</v>
      </c>
      <c r="F3514" t="s">
        <v>233</v>
      </c>
      <c r="G3514" s="27">
        <v>25277</v>
      </c>
      <c r="H3514">
        <v>47</v>
      </c>
      <c r="I3514" t="s">
        <v>234</v>
      </c>
      <c r="J3514" t="s">
        <v>22</v>
      </c>
      <c r="K3514">
        <v>0</v>
      </c>
      <c r="L3514">
        <v>1</v>
      </c>
      <c r="M3514">
        <v>0</v>
      </c>
      <c r="N3514">
        <v>0</v>
      </c>
      <c r="O3514">
        <v>3</v>
      </c>
      <c r="P3514">
        <v>-1</v>
      </c>
      <c r="Q3514" s="28">
        <v>41810.352083333331</v>
      </c>
      <c r="R3514" s="28">
        <v>41811.074305555558</v>
      </c>
      <c r="S3514" t="s">
        <v>12402</v>
      </c>
      <c r="T3514" s="27">
        <v>41810</v>
      </c>
      <c r="V3514">
        <v>1</v>
      </c>
      <c r="W3514" t="s">
        <v>32</v>
      </c>
      <c r="X3514" t="s">
        <v>364</v>
      </c>
      <c r="Y3514">
        <v>0</v>
      </c>
      <c r="AB3514" t="s">
        <v>237</v>
      </c>
      <c r="AH3514">
        <v>0</v>
      </c>
      <c r="AN3514" t="s">
        <v>238</v>
      </c>
      <c r="AO3514">
        <v>1</v>
      </c>
      <c r="AP3514" t="s">
        <v>239</v>
      </c>
      <c r="AQ3514" s="27">
        <v>41811</v>
      </c>
      <c r="AR3514" t="s">
        <v>240</v>
      </c>
      <c r="AS3514">
        <v>1</v>
      </c>
      <c r="AT3514" t="s">
        <v>239</v>
      </c>
      <c r="AU3514" s="27">
        <v>41811</v>
      </c>
    </row>
    <row r="3515" spans="1:47" x14ac:dyDescent="0.2">
      <c r="A3515">
        <v>3514</v>
      </c>
      <c r="B3515" t="s">
        <v>12403</v>
      </c>
      <c r="C3515" t="s">
        <v>12404</v>
      </c>
      <c r="D3515" t="s">
        <v>12405</v>
      </c>
      <c r="E3515" s="27">
        <v>41382</v>
      </c>
      <c r="F3515" t="s">
        <v>294</v>
      </c>
      <c r="G3515" s="27">
        <v>21176</v>
      </c>
      <c r="H3515">
        <v>58</v>
      </c>
      <c r="I3515" t="s">
        <v>234</v>
      </c>
      <c r="J3515" t="s">
        <v>245</v>
      </c>
      <c r="K3515">
        <v>0</v>
      </c>
      <c r="L3515">
        <v>9</v>
      </c>
      <c r="M3515">
        <v>0</v>
      </c>
      <c r="N3515">
        <v>0</v>
      </c>
      <c r="O3515">
        <v>0</v>
      </c>
      <c r="W3515" t="s">
        <v>237</v>
      </c>
      <c r="Y3515">
        <v>-1</v>
      </c>
      <c r="AB3515" t="s">
        <v>237</v>
      </c>
      <c r="AH3515">
        <v>0</v>
      </c>
      <c r="AN3515" t="s">
        <v>238</v>
      </c>
      <c r="AO3515">
        <v>2</v>
      </c>
      <c r="AP3515" t="s">
        <v>239</v>
      </c>
      <c r="AQ3515" s="27">
        <v>41382</v>
      </c>
      <c r="AR3515" t="s">
        <v>240</v>
      </c>
      <c r="AS3515">
        <v>9</v>
      </c>
      <c r="AT3515" t="s">
        <v>269</v>
      </c>
      <c r="AU3515" s="27">
        <v>41382</v>
      </c>
    </row>
    <row r="3516" spans="1:47" x14ac:dyDescent="0.2">
      <c r="A3516">
        <v>3515</v>
      </c>
      <c r="B3516" t="s">
        <v>12406</v>
      </c>
      <c r="C3516" t="s">
        <v>793</v>
      </c>
      <c r="D3516" t="b">
        <v>1</v>
      </c>
      <c r="E3516" s="27">
        <v>41646</v>
      </c>
      <c r="F3516" t="s">
        <v>233</v>
      </c>
      <c r="G3516" s="27">
        <v>27640</v>
      </c>
      <c r="H3516">
        <v>40</v>
      </c>
      <c r="I3516" t="s">
        <v>244</v>
      </c>
      <c r="J3516" t="s">
        <v>245</v>
      </c>
      <c r="K3516">
        <v>0</v>
      </c>
      <c r="L3516">
        <v>1</v>
      </c>
      <c r="M3516">
        <v>0</v>
      </c>
      <c r="N3516">
        <v>0</v>
      </c>
      <c r="O3516">
        <v>4</v>
      </c>
      <c r="P3516">
        <v>0</v>
      </c>
      <c r="Q3516" s="28">
        <v>41646.098611111112</v>
      </c>
      <c r="R3516" s="28">
        <v>41647.138194444444</v>
      </c>
      <c r="S3516" t="s">
        <v>12407</v>
      </c>
      <c r="T3516" s="27">
        <v>41645</v>
      </c>
      <c r="V3516">
        <v>1</v>
      </c>
      <c r="W3516" t="s">
        <v>36</v>
      </c>
      <c r="X3516" t="s">
        <v>263</v>
      </c>
      <c r="Y3516">
        <v>0</v>
      </c>
      <c r="AB3516" t="s">
        <v>237</v>
      </c>
      <c r="AH3516">
        <v>0</v>
      </c>
      <c r="AN3516" t="s">
        <v>238</v>
      </c>
      <c r="AO3516">
        <v>1</v>
      </c>
      <c r="AP3516" t="s">
        <v>239</v>
      </c>
      <c r="AQ3516" s="27">
        <v>41646</v>
      </c>
      <c r="AR3516" t="s">
        <v>240</v>
      </c>
      <c r="AS3516">
        <v>1</v>
      </c>
      <c r="AT3516" t="s">
        <v>239</v>
      </c>
      <c r="AU3516" s="27">
        <v>41646</v>
      </c>
    </row>
    <row r="3517" spans="1:47" x14ac:dyDescent="0.2">
      <c r="A3517">
        <v>3516</v>
      </c>
      <c r="B3517" t="s">
        <v>12408</v>
      </c>
      <c r="C3517" t="s">
        <v>12409</v>
      </c>
      <c r="D3517" t="s">
        <v>381</v>
      </c>
      <c r="E3517" s="27">
        <v>41701</v>
      </c>
      <c r="F3517" t="s">
        <v>233</v>
      </c>
      <c r="G3517" s="27">
        <v>31948</v>
      </c>
      <c r="H3517">
        <v>28</v>
      </c>
      <c r="I3517" t="s">
        <v>244</v>
      </c>
      <c r="J3517" t="s">
        <v>22</v>
      </c>
      <c r="K3517">
        <v>0</v>
      </c>
      <c r="L3517">
        <v>3</v>
      </c>
      <c r="M3517">
        <v>0</v>
      </c>
      <c r="N3517">
        <v>0</v>
      </c>
      <c r="O3517">
        <v>1</v>
      </c>
      <c r="P3517">
        <v>-1</v>
      </c>
      <c r="Q3517" s="28">
        <v>41700.203472222223</v>
      </c>
      <c r="R3517" s="28">
        <v>41701.336111111108</v>
      </c>
      <c r="S3517" t="s">
        <v>12410</v>
      </c>
      <c r="T3517" s="27">
        <v>41700</v>
      </c>
      <c r="V3517">
        <v>1</v>
      </c>
      <c r="W3517" t="s">
        <v>32</v>
      </c>
      <c r="X3517" t="s">
        <v>348</v>
      </c>
      <c r="Y3517">
        <v>1</v>
      </c>
      <c r="AA3517" t="s">
        <v>12411</v>
      </c>
      <c r="AB3517" t="s">
        <v>36</v>
      </c>
      <c r="AC3517">
        <v>1</v>
      </c>
      <c r="AD3517" s="27">
        <v>42302</v>
      </c>
      <c r="AE3517" t="s">
        <v>279</v>
      </c>
      <c r="AF3517" s="27">
        <v>42303</v>
      </c>
      <c r="AG3517" s="27">
        <v>42308</v>
      </c>
      <c r="AH3517">
        <v>1</v>
      </c>
      <c r="AJ3517" t="s">
        <v>12411</v>
      </c>
      <c r="AK3517" t="s">
        <v>462</v>
      </c>
      <c r="AL3517" s="27">
        <v>42302</v>
      </c>
      <c r="AM3517" t="s">
        <v>279</v>
      </c>
      <c r="AN3517" t="s">
        <v>238</v>
      </c>
      <c r="AO3517">
        <v>3</v>
      </c>
      <c r="AP3517" t="s">
        <v>239</v>
      </c>
      <c r="AQ3517" s="27">
        <v>41701</v>
      </c>
      <c r="AR3517" t="s">
        <v>240</v>
      </c>
      <c r="AS3517">
        <v>3</v>
      </c>
      <c r="AT3517" t="s">
        <v>239</v>
      </c>
      <c r="AU3517" s="27">
        <v>41701</v>
      </c>
    </row>
    <row r="3518" spans="1:47" x14ac:dyDescent="0.2">
      <c r="A3518">
        <v>3517</v>
      </c>
      <c r="B3518" t="s">
        <v>12412</v>
      </c>
      <c r="C3518" t="s">
        <v>1033</v>
      </c>
      <c r="D3518" t="s">
        <v>12413</v>
      </c>
      <c r="E3518" s="27">
        <v>41294</v>
      </c>
      <c r="F3518" t="s">
        <v>233</v>
      </c>
      <c r="G3518" s="27">
        <v>24511</v>
      </c>
      <c r="H3518">
        <v>49</v>
      </c>
      <c r="I3518" t="s">
        <v>234</v>
      </c>
      <c r="J3518" t="s">
        <v>353</v>
      </c>
      <c r="K3518">
        <v>0</v>
      </c>
      <c r="L3518">
        <v>1</v>
      </c>
      <c r="M3518">
        <v>0</v>
      </c>
      <c r="N3518">
        <v>0</v>
      </c>
      <c r="O3518">
        <v>1</v>
      </c>
      <c r="P3518">
        <v>-1</v>
      </c>
      <c r="Q3518" s="28">
        <v>41293.056944444441</v>
      </c>
      <c r="R3518" s="28">
        <v>41298.396527777775</v>
      </c>
      <c r="S3518" t="s">
        <v>12414</v>
      </c>
      <c r="T3518" s="27">
        <v>41293</v>
      </c>
      <c r="V3518">
        <v>1</v>
      </c>
      <c r="W3518" t="s">
        <v>32</v>
      </c>
      <c r="X3518" t="s">
        <v>359</v>
      </c>
      <c r="Y3518">
        <v>1</v>
      </c>
      <c r="AA3518" t="s">
        <v>12415</v>
      </c>
      <c r="AB3518" t="s">
        <v>36</v>
      </c>
      <c r="AD3518" s="27">
        <v>41699</v>
      </c>
      <c r="AE3518" t="s">
        <v>1170</v>
      </c>
      <c r="AH3518">
        <v>0</v>
      </c>
      <c r="AN3518" t="s">
        <v>238</v>
      </c>
      <c r="AO3518">
        <v>1</v>
      </c>
      <c r="AP3518" t="s">
        <v>239</v>
      </c>
      <c r="AQ3518" s="27">
        <v>41294</v>
      </c>
      <c r="AR3518" t="s">
        <v>240</v>
      </c>
      <c r="AS3518">
        <v>1</v>
      </c>
      <c r="AT3518" t="s">
        <v>239</v>
      </c>
      <c r="AU3518" s="27">
        <v>41294</v>
      </c>
    </row>
    <row r="3519" spans="1:47" x14ac:dyDescent="0.2">
      <c r="A3519">
        <v>3518</v>
      </c>
      <c r="B3519" t="s">
        <v>12416</v>
      </c>
      <c r="C3519" t="s">
        <v>12417</v>
      </c>
      <c r="D3519" t="s">
        <v>12418</v>
      </c>
      <c r="E3519" s="27">
        <v>41899</v>
      </c>
      <c r="F3519" t="s">
        <v>294</v>
      </c>
      <c r="G3519" s="27">
        <v>35307</v>
      </c>
      <c r="H3519">
        <v>19</v>
      </c>
      <c r="I3519" t="s">
        <v>259</v>
      </c>
      <c r="J3519" t="s">
        <v>250</v>
      </c>
      <c r="K3519">
        <v>0</v>
      </c>
      <c r="L3519">
        <v>9</v>
      </c>
      <c r="M3519">
        <v>0</v>
      </c>
      <c r="N3519">
        <v>0</v>
      </c>
      <c r="O3519">
        <v>0</v>
      </c>
      <c r="P3519">
        <v>-1</v>
      </c>
      <c r="Q3519" s="28">
        <v>41898.211111111108</v>
      </c>
      <c r="R3519" s="28">
        <v>41899.384722222225</v>
      </c>
      <c r="S3519" t="s">
        <v>12419</v>
      </c>
      <c r="T3519" s="27">
        <v>41898</v>
      </c>
      <c r="V3519">
        <v>1</v>
      </c>
      <c r="W3519" t="s">
        <v>32</v>
      </c>
      <c r="X3519" t="s">
        <v>359</v>
      </c>
      <c r="Y3519">
        <v>0</v>
      </c>
      <c r="AB3519" t="s">
        <v>237</v>
      </c>
      <c r="AH3519">
        <v>0</v>
      </c>
      <c r="AN3519" t="s">
        <v>238</v>
      </c>
      <c r="AO3519">
        <v>10</v>
      </c>
      <c r="AP3519" t="s">
        <v>269</v>
      </c>
      <c r="AQ3519" s="27">
        <v>41899</v>
      </c>
      <c r="AR3519" t="s">
        <v>240</v>
      </c>
      <c r="AS3519">
        <v>9</v>
      </c>
      <c r="AT3519" t="s">
        <v>269</v>
      </c>
      <c r="AU3519" s="27">
        <v>41899</v>
      </c>
    </row>
    <row r="3520" spans="1:47" x14ac:dyDescent="0.2">
      <c r="A3520">
        <v>3519</v>
      </c>
      <c r="B3520" t="s">
        <v>12420</v>
      </c>
      <c r="C3520" t="s">
        <v>414</v>
      </c>
      <c r="D3520" t="s">
        <v>12421</v>
      </c>
      <c r="E3520" s="27">
        <v>41526</v>
      </c>
      <c r="F3520" t="s">
        <v>233</v>
      </c>
      <c r="G3520" s="27">
        <v>25573</v>
      </c>
      <c r="H3520">
        <v>46</v>
      </c>
      <c r="I3520" t="s">
        <v>234</v>
      </c>
      <c r="J3520" t="s">
        <v>250</v>
      </c>
      <c r="K3520">
        <v>0</v>
      </c>
      <c r="L3520">
        <v>3</v>
      </c>
      <c r="M3520">
        <v>0</v>
      </c>
      <c r="N3520">
        <v>0</v>
      </c>
      <c r="O3520">
        <v>8</v>
      </c>
      <c r="P3520">
        <v>400</v>
      </c>
      <c r="Q3520" s="28">
        <v>41926.504861111112</v>
      </c>
      <c r="R3520" s="28">
        <v>42205.509722222225</v>
      </c>
      <c r="S3520" t="s">
        <v>12422</v>
      </c>
      <c r="U3520" s="27">
        <v>41173</v>
      </c>
      <c r="V3520">
        <v>353</v>
      </c>
      <c r="W3520" t="s">
        <v>32</v>
      </c>
      <c r="X3520" t="s">
        <v>274</v>
      </c>
      <c r="Y3520">
        <v>1</v>
      </c>
      <c r="AA3520" t="s">
        <v>12423</v>
      </c>
      <c r="AB3520" t="s">
        <v>36</v>
      </c>
      <c r="AC3520">
        <v>396</v>
      </c>
      <c r="AD3520" s="27">
        <v>41530</v>
      </c>
      <c r="AE3520" t="s">
        <v>324</v>
      </c>
      <c r="AF3520" s="27">
        <v>41926</v>
      </c>
      <c r="AG3520" s="27">
        <v>42205</v>
      </c>
      <c r="AH3520">
        <v>0</v>
      </c>
      <c r="AN3520" t="s">
        <v>238</v>
      </c>
      <c r="AO3520">
        <v>3</v>
      </c>
      <c r="AP3520" t="s">
        <v>239</v>
      </c>
      <c r="AQ3520" s="27">
        <v>41526</v>
      </c>
      <c r="AR3520" t="s">
        <v>240</v>
      </c>
      <c r="AS3520">
        <v>3</v>
      </c>
      <c r="AT3520" t="s">
        <v>239</v>
      </c>
      <c r="AU3520" s="27">
        <v>41526</v>
      </c>
    </row>
    <row r="3521" spans="1:47" x14ac:dyDescent="0.2">
      <c r="A3521">
        <v>3520</v>
      </c>
      <c r="B3521" t="s">
        <v>12424</v>
      </c>
      <c r="C3521" t="s">
        <v>1188</v>
      </c>
      <c r="D3521" t="s">
        <v>12425</v>
      </c>
      <c r="E3521" s="27">
        <v>41982</v>
      </c>
      <c r="F3521" t="s">
        <v>294</v>
      </c>
      <c r="G3521" s="27">
        <v>32991</v>
      </c>
      <c r="H3521">
        <v>25</v>
      </c>
      <c r="I3521" t="s">
        <v>244</v>
      </c>
      <c r="J3521" t="s">
        <v>245</v>
      </c>
      <c r="K3521">
        <v>0</v>
      </c>
      <c r="L3521">
        <v>3</v>
      </c>
      <c r="M3521">
        <v>0</v>
      </c>
      <c r="N3521">
        <v>0</v>
      </c>
      <c r="O3521">
        <v>1</v>
      </c>
      <c r="P3521">
        <v>-1</v>
      </c>
      <c r="Q3521" s="28">
        <v>41981.495833333334</v>
      </c>
      <c r="R3521" s="28">
        <v>41982.447916666664</v>
      </c>
      <c r="S3521" t="s">
        <v>12426</v>
      </c>
      <c r="T3521" s="27">
        <v>41981</v>
      </c>
      <c r="V3521">
        <v>1</v>
      </c>
      <c r="W3521" t="s">
        <v>36</v>
      </c>
      <c r="X3521" t="s">
        <v>359</v>
      </c>
      <c r="Y3521">
        <v>0</v>
      </c>
      <c r="AB3521" t="s">
        <v>237</v>
      </c>
      <c r="AH3521">
        <v>0</v>
      </c>
      <c r="AN3521" t="s">
        <v>238</v>
      </c>
      <c r="AO3521">
        <v>3</v>
      </c>
      <c r="AP3521" t="s">
        <v>239</v>
      </c>
      <c r="AQ3521" s="27">
        <v>41982</v>
      </c>
      <c r="AR3521" t="s">
        <v>240</v>
      </c>
      <c r="AS3521">
        <v>3</v>
      </c>
      <c r="AT3521" t="s">
        <v>239</v>
      </c>
      <c r="AU3521" s="27">
        <v>41982</v>
      </c>
    </row>
    <row r="3522" spans="1:47" x14ac:dyDescent="0.2">
      <c r="A3522">
        <v>3521</v>
      </c>
      <c r="B3522" t="s">
        <v>12427</v>
      </c>
      <c r="C3522" t="s">
        <v>12428</v>
      </c>
      <c r="D3522" t="s">
        <v>12429</v>
      </c>
      <c r="E3522" s="27">
        <v>41662</v>
      </c>
      <c r="F3522" t="s">
        <v>233</v>
      </c>
      <c r="G3522" s="27">
        <v>35257</v>
      </c>
      <c r="H3522">
        <v>19</v>
      </c>
      <c r="I3522" t="s">
        <v>259</v>
      </c>
      <c r="J3522" t="s">
        <v>250</v>
      </c>
      <c r="K3522">
        <v>0</v>
      </c>
      <c r="L3522">
        <v>10</v>
      </c>
      <c r="M3522">
        <v>1</v>
      </c>
      <c r="N3522">
        <v>0</v>
      </c>
      <c r="O3522">
        <v>1</v>
      </c>
      <c r="P3522">
        <v>0</v>
      </c>
      <c r="Q3522" s="28">
        <v>41662.138194444444</v>
      </c>
      <c r="R3522" s="28">
        <v>41662.044444444444</v>
      </c>
      <c r="S3522" t="s">
        <v>12430</v>
      </c>
      <c r="U3522" s="27">
        <v>41662</v>
      </c>
      <c r="V3522">
        <v>0</v>
      </c>
      <c r="W3522" t="s">
        <v>32</v>
      </c>
      <c r="X3522" t="s">
        <v>274</v>
      </c>
      <c r="Y3522">
        <v>1</v>
      </c>
      <c r="AA3522" t="s">
        <v>12431</v>
      </c>
      <c r="AB3522" t="s">
        <v>36</v>
      </c>
      <c r="AD3522" s="27">
        <v>42373</v>
      </c>
      <c r="AE3522" t="s">
        <v>412</v>
      </c>
      <c r="AH3522">
        <v>0</v>
      </c>
      <c r="AN3522" t="s">
        <v>238</v>
      </c>
      <c r="AO3522">
        <v>10</v>
      </c>
      <c r="AP3522" t="s">
        <v>269</v>
      </c>
      <c r="AQ3522" s="27">
        <v>41662</v>
      </c>
      <c r="AR3522" t="s">
        <v>240</v>
      </c>
      <c r="AS3522">
        <v>10</v>
      </c>
      <c r="AT3522" t="s">
        <v>269</v>
      </c>
      <c r="AU3522" s="27">
        <v>41662</v>
      </c>
    </row>
    <row r="3523" spans="1:47" x14ac:dyDescent="0.2">
      <c r="A3523">
        <v>3522</v>
      </c>
      <c r="B3523" t="s">
        <v>12432</v>
      </c>
      <c r="C3523" t="s">
        <v>963</v>
      </c>
      <c r="D3523" t="s">
        <v>12433</v>
      </c>
      <c r="E3523" s="27">
        <v>41834</v>
      </c>
      <c r="F3523" t="s">
        <v>233</v>
      </c>
      <c r="G3523" s="27">
        <v>34181</v>
      </c>
      <c r="H3523">
        <v>22</v>
      </c>
      <c r="I3523" t="s">
        <v>259</v>
      </c>
      <c r="J3523" t="s">
        <v>250</v>
      </c>
      <c r="K3523">
        <v>0</v>
      </c>
      <c r="L3523">
        <v>9</v>
      </c>
      <c r="M3523">
        <v>0</v>
      </c>
      <c r="N3523">
        <v>0</v>
      </c>
      <c r="O3523">
        <v>7</v>
      </c>
      <c r="P3523">
        <v>-102</v>
      </c>
      <c r="Q3523" s="28">
        <v>41732.198611111111</v>
      </c>
      <c r="R3523" s="28">
        <v>41733.063888888886</v>
      </c>
      <c r="S3523" t="s">
        <v>12434</v>
      </c>
      <c r="U3523" s="27">
        <v>41732</v>
      </c>
      <c r="V3523">
        <v>102</v>
      </c>
      <c r="W3523" t="s">
        <v>36</v>
      </c>
      <c r="X3523" t="s">
        <v>274</v>
      </c>
      <c r="Y3523">
        <v>0</v>
      </c>
      <c r="AB3523" t="s">
        <v>237</v>
      </c>
      <c r="AH3523">
        <v>0</v>
      </c>
      <c r="AN3523" t="s">
        <v>238</v>
      </c>
      <c r="AO3523">
        <v>9</v>
      </c>
      <c r="AP3523" t="s">
        <v>269</v>
      </c>
      <c r="AQ3523" s="27">
        <v>41834</v>
      </c>
      <c r="AR3523" t="s">
        <v>240</v>
      </c>
      <c r="AS3523">
        <v>9</v>
      </c>
      <c r="AT3523" t="s">
        <v>269</v>
      </c>
      <c r="AU3523" s="27">
        <v>41834</v>
      </c>
    </row>
    <row r="3524" spans="1:47" x14ac:dyDescent="0.2">
      <c r="A3524">
        <v>3523</v>
      </c>
      <c r="B3524" t="s">
        <v>12435</v>
      </c>
      <c r="C3524" t="s">
        <v>6987</v>
      </c>
      <c r="D3524" t="s">
        <v>12436</v>
      </c>
      <c r="E3524" s="27">
        <v>41683</v>
      </c>
      <c r="F3524" t="s">
        <v>233</v>
      </c>
      <c r="G3524" s="27">
        <v>22786</v>
      </c>
      <c r="H3524">
        <v>53</v>
      </c>
      <c r="I3524" t="s">
        <v>234</v>
      </c>
      <c r="J3524" t="s">
        <v>245</v>
      </c>
      <c r="K3524">
        <v>0</v>
      </c>
      <c r="L3524">
        <v>1</v>
      </c>
      <c r="M3524">
        <v>0</v>
      </c>
      <c r="N3524">
        <v>0</v>
      </c>
      <c r="O3524">
        <v>1</v>
      </c>
      <c r="P3524">
        <v>-12</v>
      </c>
      <c r="Q3524" s="28">
        <v>41671.472916666666</v>
      </c>
      <c r="R3524" s="28">
        <v>41683.445138888892</v>
      </c>
      <c r="S3524" t="s">
        <v>12437</v>
      </c>
      <c r="U3524" s="27">
        <v>41671</v>
      </c>
      <c r="V3524">
        <v>12</v>
      </c>
      <c r="W3524" t="s">
        <v>32</v>
      </c>
      <c r="X3524" t="s">
        <v>274</v>
      </c>
      <c r="Y3524">
        <v>0</v>
      </c>
      <c r="AB3524" t="s">
        <v>237</v>
      </c>
      <c r="AH3524">
        <v>0</v>
      </c>
      <c r="AN3524" t="s">
        <v>238</v>
      </c>
      <c r="AO3524">
        <v>1</v>
      </c>
      <c r="AP3524" t="s">
        <v>239</v>
      </c>
      <c r="AQ3524" s="27">
        <v>41683</v>
      </c>
      <c r="AR3524" t="s">
        <v>240</v>
      </c>
      <c r="AS3524">
        <v>1</v>
      </c>
      <c r="AT3524" t="s">
        <v>239</v>
      </c>
      <c r="AU3524" s="27">
        <v>41683</v>
      </c>
    </row>
    <row r="3525" spans="1:47" x14ac:dyDescent="0.2">
      <c r="A3525">
        <v>3524</v>
      </c>
      <c r="B3525" t="s">
        <v>12438</v>
      </c>
      <c r="C3525" t="s">
        <v>12439</v>
      </c>
      <c r="D3525" t="s">
        <v>553</v>
      </c>
      <c r="E3525" s="27">
        <v>41312</v>
      </c>
      <c r="F3525" t="s">
        <v>233</v>
      </c>
      <c r="G3525" s="27">
        <v>34859</v>
      </c>
      <c r="H3525">
        <v>20</v>
      </c>
      <c r="I3525" t="s">
        <v>259</v>
      </c>
      <c r="J3525" t="s">
        <v>250</v>
      </c>
      <c r="K3525">
        <v>0</v>
      </c>
      <c r="L3525">
        <v>6</v>
      </c>
      <c r="M3525">
        <v>0</v>
      </c>
      <c r="N3525">
        <v>0</v>
      </c>
      <c r="O3525">
        <v>0</v>
      </c>
      <c r="W3525" t="s">
        <v>237</v>
      </c>
      <c r="Y3525">
        <v>-1</v>
      </c>
      <c r="AB3525" t="s">
        <v>237</v>
      </c>
      <c r="AH3525">
        <v>0</v>
      </c>
      <c r="AN3525" t="s">
        <v>238</v>
      </c>
      <c r="AO3525">
        <v>6</v>
      </c>
      <c r="AP3525" t="s">
        <v>246</v>
      </c>
      <c r="AQ3525" s="27">
        <v>41312</v>
      </c>
      <c r="AR3525" t="s">
        <v>240</v>
      </c>
      <c r="AS3525">
        <v>6</v>
      </c>
      <c r="AT3525" t="s">
        <v>246</v>
      </c>
      <c r="AU3525" s="27">
        <v>41312</v>
      </c>
    </row>
    <row r="3526" spans="1:47" x14ac:dyDescent="0.2">
      <c r="A3526">
        <v>3525</v>
      </c>
      <c r="B3526" t="s">
        <v>12440</v>
      </c>
      <c r="C3526" t="s">
        <v>414</v>
      </c>
      <c r="D3526" t="s">
        <v>12441</v>
      </c>
      <c r="E3526" s="27">
        <v>41383</v>
      </c>
      <c r="F3526" t="s">
        <v>233</v>
      </c>
      <c r="G3526" s="27">
        <v>21802</v>
      </c>
      <c r="H3526">
        <v>56</v>
      </c>
      <c r="I3526" t="s">
        <v>234</v>
      </c>
      <c r="J3526" t="s">
        <v>245</v>
      </c>
      <c r="K3526">
        <v>0</v>
      </c>
      <c r="L3526">
        <v>2</v>
      </c>
      <c r="M3526">
        <v>0</v>
      </c>
      <c r="N3526">
        <v>0</v>
      </c>
      <c r="O3526">
        <v>5</v>
      </c>
      <c r="P3526">
        <v>-45</v>
      </c>
      <c r="Q3526" s="28">
        <v>41338.155555555553</v>
      </c>
      <c r="R3526" s="28">
        <v>41346.331944444442</v>
      </c>
      <c r="S3526" t="s">
        <v>12442</v>
      </c>
      <c r="T3526" s="27">
        <v>41338</v>
      </c>
      <c r="V3526">
        <v>45</v>
      </c>
      <c r="W3526" t="s">
        <v>32</v>
      </c>
      <c r="X3526" t="s">
        <v>608</v>
      </c>
      <c r="Y3526">
        <v>0</v>
      </c>
      <c r="AB3526" t="s">
        <v>237</v>
      </c>
      <c r="AH3526">
        <v>0</v>
      </c>
      <c r="AN3526" t="s">
        <v>238</v>
      </c>
      <c r="AO3526">
        <v>1</v>
      </c>
      <c r="AP3526" t="s">
        <v>239</v>
      </c>
      <c r="AQ3526" s="27">
        <v>41383</v>
      </c>
      <c r="AR3526" t="s">
        <v>240</v>
      </c>
      <c r="AS3526">
        <v>2</v>
      </c>
      <c r="AT3526" t="s">
        <v>239</v>
      </c>
      <c r="AU3526" s="27">
        <v>41383</v>
      </c>
    </row>
    <row r="3527" spans="1:47" x14ac:dyDescent="0.2">
      <c r="A3527">
        <v>3526</v>
      </c>
      <c r="B3527" t="s">
        <v>12443</v>
      </c>
      <c r="C3527" t="s">
        <v>1863</v>
      </c>
      <c r="D3527" t="s">
        <v>12444</v>
      </c>
      <c r="E3527" s="27">
        <v>41790</v>
      </c>
      <c r="F3527" t="s">
        <v>233</v>
      </c>
      <c r="G3527" s="27">
        <v>18414</v>
      </c>
      <c r="H3527">
        <v>65</v>
      </c>
      <c r="I3527" t="s">
        <v>234</v>
      </c>
      <c r="J3527" t="s">
        <v>245</v>
      </c>
      <c r="K3527">
        <v>0</v>
      </c>
      <c r="L3527">
        <v>1</v>
      </c>
      <c r="M3527">
        <v>0</v>
      </c>
      <c r="N3527">
        <v>0</v>
      </c>
      <c r="O3527">
        <v>1</v>
      </c>
      <c r="P3527">
        <v>-1</v>
      </c>
      <c r="Q3527" s="28">
        <v>41789.464583333334</v>
      </c>
      <c r="R3527" s="28">
        <v>41791.18472222222</v>
      </c>
      <c r="S3527" t="s">
        <v>12445</v>
      </c>
      <c r="T3527" s="27">
        <v>41789</v>
      </c>
      <c r="V3527">
        <v>1</v>
      </c>
      <c r="W3527" t="s">
        <v>32</v>
      </c>
      <c r="X3527" t="s">
        <v>348</v>
      </c>
      <c r="Y3527">
        <v>0</v>
      </c>
      <c r="AB3527" t="s">
        <v>237</v>
      </c>
      <c r="AH3527">
        <v>0</v>
      </c>
      <c r="AN3527" t="s">
        <v>238</v>
      </c>
      <c r="AO3527">
        <v>1</v>
      </c>
      <c r="AP3527" t="s">
        <v>239</v>
      </c>
      <c r="AQ3527" s="27">
        <v>41790</v>
      </c>
      <c r="AR3527" t="s">
        <v>240</v>
      </c>
      <c r="AS3527">
        <v>1</v>
      </c>
      <c r="AT3527" t="s">
        <v>239</v>
      </c>
      <c r="AU3527" s="27">
        <v>41790</v>
      </c>
    </row>
    <row r="3528" spans="1:47" x14ac:dyDescent="0.2">
      <c r="A3528">
        <v>3527</v>
      </c>
      <c r="B3528" t="s">
        <v>12446</v>
      </c>
      <c r="C3528" t="s">
        <v>12447</v>
      </c>
      <c r="D3528" t="s">
        <v>12448</v>
      </c>
      <c r="E3528" s="27">
        <v>41831</v>
      </c>
      <c r="F3528" t="s">
        <v>294</v>
      </c>
      <c r="G3528" s="27">
        <v>24351</v>
      </c>
      <c r="H3528">
        <v>49</v>
      </c>
      <c r="I3528" t="s">
        <v>234</v>
      </c>
      <c r="J3528" t="s">
        <v>1115</v>
      </c>
      <c r="K3528">
        <v>0</v>
      </c>
      <c r="L3528">
        <v>1</v>
      </c>
      <c r="M3528">
        <v>0</v>
      </c>
      <c r="N3528">
        <v>0</v>
      </c>
      <c r="O3528">
        <v>0</v>
      </c>
      <c r="W3528" t="s">
        <v>237</v>
      </c>
      <c r="Y3528">
        <v>-1</v>
      </c>
      <c r="AB3528" t="s">
        <v>237</v>
      </c>
      <c r="AH3528">
        <v>0</v>
      </c>
      <c r="AN3528" t="s">
        <v>238</v>
      </c>
      <c r="AO3528">
        <v>1</v>
      </c>
      <c r="AP3528" t="s">
        <v>239</v>
      </c>
      <c r="AQ3528" s="27">
        <v>41831</v>
      </c>
      <c r="AR3528" t="s">
        <v>240</v>
      </c>
      <c r="AS3528">
        <v>1</v>
      </c>
      <c r="AT3528" t="s">
        <v>239</v>
      </c>
      <c r="AU3528" s="27">
        <v>41831</v>
      </c>
    </row>
    <row r="3529" spans="1:47" x14ac:dyDescent="0.2">
      <c r="A3529">
        <v>3528</v>
      </c>
      <c r="B3529" t="s">
        <v>12449</v>
      </c>
      <c r="C3529" t="s">
        <v>12450</v>
      </c>
      <c r="D3529" t="s">
        <v>3917</v>
      </c>
      <c r="E3529" s="27">
        <v>41506</v>
      </c>
      <c r="F3529" t="s">
        <v>294</v>
      </c>
      <c r="G3529" s="27">
        <v>33546</v>
      </c>
      <c r="H3529">
        <v>24</v>
      </c>
      <c r="I3529" t="s">
        <v>259</v>
      </c>
      <c r="J3529" t="s">
        <v>250</v>
      </c>
      <c r="K3529">
        <v>0</v>
      </c>
      <c r="L3529">
        <v>3</v>
      </c>
      <c r="M3529">
        <v>0</v>
      </c>
      <c r="N3529">
        <v>0</v>
      </c>
      <c r="O3529">
        <v>0</v>
      </c>
      <c r="P3529">
        <v>-1</v>
      </c>
      <c r="Q3529" s="28">
        <v>41505.386111111111</v>
      </c>
      <c r="R3529" s="28">
        <v>41506.324305555558</v>
      </c>
      <c r="S3529" t="s">
        <v>12451</v>
      </c>
      <c r="T3529" s="27">
        <v>41505</v>
      </c>
      <c r="V3529">
        <v>1</v>
      </c>
      <c r="W3529" t="s">
        <v>32</v>
      </c>
      <c r="X3529" t="s">
        <v>359</v>
      </c>
      <c r="Y3529">
        <v>0</v>
      </c>
      <c r="AB3529" t="s">
        <v>237</v>
      </c>
      <c r="AH3529">
        <v>0</v>
      </c>
      <c r="AN3529" t="s">
        <v>238</v>
      </c>
      <c r="AO3529">
        <v>3</v>
      </c>
      <c r="AP3529" t="s">
        <v>239</v>
      </c>
      <c r="AQ3529" s="27">
        <v>41506</v>
      </c>
      <c r="AR3529" t="s">
        <v>240</v>
      </c>
      <c r="AS3529">
        <v>3</v>
      </c>
      <c r="AT3529" t="s">
        <v>239</v>
      </c>
      <c r="AU3529" s="27">
        <v>41506</v>
      </c>
    </row>
    <row r="3530" spans="1:47" x14ac:dyDescent="0.2">
      <c r="A3530">
        <v>3529</v>
      </c>
      <c r="B3530" t="s">
        <v>12452</v>
      </c>
      <c r="C3530" t="s">
        <v>1109</v>
      </c>
      <c r="D3530" t="s">
        <v>12453</v>
      </c>
      <c r="E3530" s="27">
        <v>41351</v>
      </c>
      <c r="F3530" t="s">
        <v>233</v>
      </c>
      <c r="G3530" s="27">
        <v>31064</v>
      </c>
      <c r="H3530">
        <v>31</v>
      </c>
      <c r="I3530" t="s">
        <v>244</v>
      </c>
      <c r="J3530" t="s">
        <v>353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-5</v>
      </c>
      <c r="Q3530" s="28">
        <v>41346.15347222222</v>
      </c>
      <c r="R3530" s="28">
        <v>41347.314583333333</v>
      </c>
      <c r="S3530" t="s">
        <v>12454</v>
      </c>
      <c r="T3530" s="27">
        <v>41346</v>
      </c>
      <c r="V3530">
        <v>5</v>
      </c>
      <c r="W3530" t="s">
        <v>32</v>
      </c>
      <c r="X3530" t="s">
        <v>2518</v>
      </c>
      <c r="Y3530">
        <v>0</v>
      </c>
      <c r="AB3530" t="s">
        <v>237</v>
      </c>
      <c r="AH3530">
        <v>0</v>
      </c>
      <c r="AN3530" t="s">
        <v>238</v>
      </c>
      <c r="AO3530">
        <v>1</v>
      </c>
      <c r="AP3530" t="s">
        <v>239</v>
      </c>
      <c r="AQ3530" s="27">
        <v>41351</v>
      </c>
      <c r="AR3530" t="s">
        <v>240</v>
      </c>
      <c r="AS3530">
        <v>1</v>
      </c>
      <c r="AT3530" t="s">
        <v>239</v>
      </c>
      <c r="AU3530" s="27">
        <v>41351</v>
      </c>
    </row>
    <row r="3531" spans="1:47" x14ac:dyDescent="0.2">
      <c r="A3531">
        <v>3530</v>
      </c>
      <c r="B3531" t="s">
        <v>12455</v>
      </c>
      <c r="C3531" t="s">
        <v>12456</v>
      </c>
      <c r="D3531" t="s">
        <v>12457</v>
      </c>
      <c r="E3531" s="27">
        <v>41964</v>
      </c>
      <c r="F3531" t="s">
        <v>294</v>
      </c>
      <c r="G3531" s="27">
        <v>34636</v>
      </c>
      <c r="H3531">
        <v>21</v>
      </c>
      <c r="I3531" t="s">
        <v>259</v>
      </c>
      <c r="J3531" t="s">
        <v>353</v>
      </c>
      <c r="K3531">
        <v>0</v>
      </c>
      <c r="L3531">
        <v>3</v>
      </c>
      <c r="M3531">
        <v>0</v>
      </c>
      <c r="N3531">
        <v>0</v>
      </c>
      <c r="O3531">
        <v>0</v>
      </c>
      <c r="P3531">
        <v>0</v>
      </c>
      <c r="Q3531" s="28">
        <v>41964.049305555556</v>
      </c>
      <c r="R3531" s="28">
        <v>41964.393055555556</v>
      </c>
      <c r="S3531" t="s">
        <v>12458</v>
      </c>
      <c r="T3531" s="27">
        <v>41963</v>
      </c>
      <c r="V3531">
        <v>1</v>
      </c>
      <c r="W3531" t="s">
        <v>32</v>
      </c>
      <c r="X3531" t="s">
        <v>359</v>
      </c>
      <c r="Y3531">
        <v>0</v>
      </c>
      <c r="AB3531" t="s">
        <v>237</v>
      </c>
      <c r="AH3531">
        <v>0</v>
      </c>
      <c r="AN3531" t="s">
        <v>238</v>
      </c>
      <c r="AO3531">
        <v>4</v>
      </c>
      <c r="AP3531" t="s">
        <v>239</v>
      </c>
      <c r="AQ3531" s="27">
        <v>41964</v>
      </c>
      <c r="AR3531" t="s">
        <v>240</v>
      </c>
      <c r="AS3531">
        <v>3</v>
      </c>
      <c r="AT3531" t="s">
        <v>239</v>
      </c>
      <c r="AU3531" s="27">
        <v>41964</v>
      </c>
    </row>
    <row r="3532" spans="1:47" x14ac:dyDescent="0.2">
      <c r="A3532">
        <v>3531</v>
      </c>
      <c r="B3532" t="s">
        <v>12459</v>
      </c>
      <c r="C3532" t="s">
        <v>11398</v>
      </c>
      <c r="D3532" t="s">
        <v>12460</v>
      </c>
      <c r="E3532" s="27">
        <v>41313</v>
      </c>
      <c r="F3532" t="s">
        <v>294</v>
      </c>
      <c r="G3532" s="27">
        <v>30122</v>
      </c>
      <c r="H3532">
        <v>33</v>
      </c>
      <c r="I3532" t="s">
        <v>244</v>
      </c>
      <c r="J3532" t="s">
        <v>245</v>
      </c>
      <c r="K3532">
        <v>0</v>
      </c>
      <c r="L3532">
        <v>3</v>
      </c>
      <c r="M3532">
        <v>0</v>
      </c>
      <c r="N3532">
        <v>0</v>
      </c>
      <c r="O3532">
        <v>2</v>
      </c>
      <c r="P3532">
        <v>-1</v>
      </c>
      <c r="Q3532" s="28">
        <v>41312.536805555559</v>
      </c>
      <c r="R3532" s="28">
        <v>41312.303472222222</v>
      </c>
      <c r="S3532" t="s">
        <v>12461</v>
      </c>
      <c r="T3532" s="27">
        <v>41311</v>
      </c>
      <c r="V3532">
        <v>2</v>
      </c>
      <c r="W3532" t="s">
        <v>32</v>
      </c>
      <c r="X3532" t="s">
        <v>939</v>
      </c>
      <c r="Y3532">
        <v>0</v>
      </c>
      <c r="AB3532" t="s">
        <v>237</v>
      </c>
      <c r="AH3532">
        <v>0</v>
      </c>
      <c r="AN3532" t="s">
        <v>238</v>
      </c>
      <c r="AO3532">
        <v>2</v>
      </c>
      <c r="AP3532" t="s">
        <v>239</v>
      </c>
      <c r="AQ3532" s="27">
        <v>41313</v>
      </c>
      <c r="AR3532" t="s">
        <v>240</v>
      </c>
      <c r="AS3532">
        <v>3</v>
      </c>
      <c r="AT3532" t="s">
        <v>239</v>
      </c>
      <c r="AU3532" s="27">
        <v>41313</v>
      </c>
    </row>
    <row r="3533" spans="1:47" x14ac:dyDescent="0.2">
      <c r="A3533">
        <v>3532</v>
      </c>
      <c r="B3533" t="s">
        <v>12462</v>
      </c>
      <c r="C3533" t="s">
        <v>1478</v>
      </c>
      <c r="D3533" t="s">
        <v>12463</v>
      </c>
      <c r="E3533" s="27">
        <v>41624</v>
      </c>
      <c r="F3533" t="s">
        <v>233</v>
      </c>
      <c r="G3533" s="27">
        <v>32441</v>
      </c>
      <c r="H3533">
        <v>27</v>
      </c>
      <c r="I3533" t="s">
        <v>244</v>
      </c>
      <c r="J3533" t="s">
        <v>245</v>
      </c>
      <c r="K3533">
        <v>0</v>
      </c>
      <c r="L3533">
        <v>3</v>
      </c>
      <c r="M3533">
        <v>0</v>
      </c>
      <c r="N3533">
        <v>0</v>
      </c>
      <c r="O3533">
        <v>0</v>
      </c>
      <c r="W3533" t="s">
        <v>237</v>
      </c>
      <c r="Y3533">
        <v>-1</v>
      </c>
      <c r="AB3533" t="s">
        <v>237</v>
      </c>
      <c r="AH3533">
        <v>0</v>
      </c>
      <c r="AN3533" t="s">
        <v>238</v>
      </c>
      <c r="AO3533">
        <v>2</v>
      </c>
      <c r="AP3533" t="s">
        <v>239</v>
      </c>
      <c r="AQ3533" s="27">
        <v>41624</v>
      </c>
      <c r="AR3533" t="s">
        <v>240</v>
      </c>
      <c r="AS3533">
        <v>3</v>
      </c>
      <c r="AT3533" t="s">
        <v>239</v>
      </c>
      <c r="AU3533" s="27">
        <v>41624</v>
      </c>
    </row>
    <row r="3534" spans="1:47" x14ac:dyDescent="0.2">
      <c r="A3534">
        <v>3533</v>
      </c>
      <c r="B3534" t="s">
        <v>12464</v>
      </c>
      <c r="C3534" t="s">
        <v>242</v>
      </c>
      <c r="D3534" t="s">
        <v>1569</v>
      </c>
      <c r="E3534" s="27">
        <v>41356</v>
      </c>
      <c r="F3534" t="s">
        <v>233</v>
      </c>
      <c r="G3534" s="27">
        <v>32662</v>
      </c>
      <c r="H3534">
        <v>26</v>
      </c>
      <c r="I3534" t="s">
        <v>244</v>
      </c>
      <c r="J3534" t="s">
        <v>245</v>
      </c>
      <c r="K3534">
        <v>0</v>
      </c>
      <c r="L3534">
        <v>10</v>
      </c>
      <c r="M3534">
        <v>3</v>
      </c>
      <c r="N3534">
        <v>0</v>
      </c>
      <c r="O3534">
        <v>8</v>
      </c>
      <c r="P3534">
        <v>-1</v>
      </c>
      <c r="Q3534" s="28">
        <v>41355.265277777777</v>
      </c>
      <c r="R3534" s="28">
        <v>41397.15902777778</v>
      </c>
      <c r="S3534" t="s">
        <v>12465</v>
      </c>
      <c r="T3534" s="27">
        <v>41355</v>
      </c>
      <c r="V3534">
        <v>1</v>
      </c>
      <c r="W3534" t="s">
        <v>32</v>
      </c>
      <c r="X3534" t="s">
        <v>1731</v>
      </c>
      <c r="Y3534">
        <v>1</v>
      </c>
      <c r="AA3534" t="s">
        <v>12466</v>
      </c>
      <c r="AB3534" t="s">
        <v>32</v>
      </c>
      <c r="AD3534" s="27">
        <v>41585</v>
      </c>
      <c r="AE3534" t="s">
        <v>359</v>
      </c>
      <c r="AH3534">
        <v>1</v>
      </c>
      <c r="AJ3534" t="s">
        <v>12467</v>
      </c>
      <c r="AK3534" t="s">
        <v>255</v>
      </c>
      <c r="AL3534" s="27">
        <v>41638</v>
      </c>
      <c r="AM3534" t="s">
        <v>236</v>
      </c>
      <c r="AN3534" t="s">
        <v>238</v>
      </c>
      <c r="AO3534">
        <v>7</v>
      </c>
      <c r="AP3534" t="s">
        <v>246</v>
      </c>
      <c r="AQ3534" s="27">
        <v>41356</v>
      </c>
      <c r="AR3534" t="s">
        <v>240</v>
      </c>
      <c r="AS3534">
        <v>10</v>
      </c>
      <c r="AT3534" t="s">
        <v>269</v>
      </c>
      <c r="AU3534" s="27">
        <v>41356</v>
      </c>
    </row>
    <row r="3535" spans="1:47" x14ac:dyDescent="0.2">
      <c r="A3535">
        <v>3534</v>
      </c>
      <c r="B3535" t="s">
        <v>12468</v>
      </c>
      <c r="C3535" t="s">
        <v>2017</v>
      </c>
      <c r="D3535" t="s">
        <v>12469</v>
      </c>
      <c r="E3535" s="27">
        <v>41452</v>
      </c>
      <c r="F3535" t="s">
        <v>233</v>
      </c>
      <c r="G3535" s="27">
        <v>21714</v>
      </c>
      <c r="H3535">
        <v>56</v>
      </c>
      <c r="I3535" t="s">
        <v>234</v>
      </c>
      <c r="J3535" t="s">
        <v>245</v>
      </c>
      <c r="K3535">
        <v>0</v>
      </c>
      <c r="L3535">
        <v>1</v>
      </c>
      <c r="M3535">
        <v>0</v>
      </c>
      <c r="N3535">
        <v>0</v>
      </c>
      <c r="O3535">
        <v>1</v>
      </c>
      <c r="P3535">
        <v>-65</v>
      </c>
      <c r="Q3535" s="28">
        <v>41387.304861111108</v>
      </c>
      <c r="R3535" s="28">
        <v>41390.071527777778</v>
      </c>
      <c r="S3535" t="s">
        <v>12470</v>
      </c>
      <c r="T3535" s="27">
        <v>41387</v>
      </c>
      <c r="V3535">
        <v>65</v>
      </c>
      <c r="W3535" t="s">
        <v>36</v>
      </c>
      <c r="X3535" t="s">
        <v>2088</v>
      </c>
      <c r="Y3535">
        <v>0</v>
      </c>
      <c r="AB3535" t="s">
        <v>237</v>
      </c>
      <c r="AH3535">
        <v>0</v>
      </c>
      <c r="AN3535" t="s">
        <v>238</v>
      </c>
      <c r="AO3535">
        <v>1</v>
      </c>
      <c r="AP3535" t="s">
        <v>239</v>
      </c>
      <c r="AQ3535" s="27">
        <v>41452</v>
      </c>
      <c r="AR3535" t="s">
        <v>240</v>
      </c>
      <c r="AS3535">
        <v>1</v>
      </c>
      <c r="AT3535" t="s">
        <v>239</v>
      </c>
      <c r="AU3535" s="27">
        <v>41452</v>
      </c>
    </row>
    <row r="3536" spans="1:47" x14ac:dyDescent="0.2">
      <c r="A3536">
        <v>3535</v>
      </c>
      <c r="B3536" t="s">
        <v>12471</v>
      </c>
      <c r="C3536" t="s">
        <v>1481</v>
      </c>
      <c r="D3536" t="s">
        <v>12472</v>
      </c>
      <c r="E3536" s="27">
        <v>41383</v>
      </c>
      <c r="F3536" t="s">
        <v>233</v>
      </c>
      <c r="G3536" s="27">
        <v>30710</v>
      </c>
      <c r="H3536">
        <v>32</v>
      </c>
      <c r="I3536" t="s">
        <v>244</v>
      </c>
      <c r="J3536" t="s">
        <v>245</v>
      </c>
      <c r="K3536">
        <v>0</v>
      </c>
      <c r="L3536">
        <v>2</v>
      </c>
      <c r="M3536">
        <v>0</v>
      </c>
      <c r="N3536">
        <v>0</v>
      </c>
      <c r="O3536">
        <v>2</v>
      </c>
      <c r="P3536">
        <v>-1</v>
      </c>
      <c r="Q3536" s="28">
        <v>41382.421527777777</v>
      </c>
      <c r="R3536" s="28">
        <v>41383.306250000001</v>
      </c>
      <c r="S3536" t="s">
        <v>12473</v>
      </c>
      <c r="T3536" s="27">
        <v>41382</v>
      </c>
      <c r="V3536">
        <v>1</v>
      </c>
      <c r="W3536" t="s">
        <v>32</v>
      </c>
      <c r="X3536" t="s">
        <v>300</v>
      </c>
      <c r="Y3536">
        <v>0</v>
      </c>
      <c r="AB3536" t="s">
        <v>237</v>
      </c>
      <c r="AH3536">
        <v>0</v>
      </c>
      <c r="AN3536" t="s">
        <v>238</v>
      </c>
      <c r="AO3536">
        <v>2</v>
      </c>
      <c r="AP3536" t="s">
        <v>239</v>
      </c>
      <c r="AQ3536" s="27">
        <v>41383</v>
      </c>
      <c r="AR3536" t="s">
        <v>240</v>
      </c>
      <c r="AS3536">
        <v>2</v>
      </c>
      <c r="AT3536" t="s">
        <v>239</v>
      </c>
      <c r="AU3536" s="27">
        <v>41383</v>
      </c>
    </row>
    <row r="3537" spans="1:47" x14ac:dyDescent="0.2">
      <c r="A3537">
        <v>3536</v>
      </c>
      <c r="B3537" t="s">
        <v>12474</v>
      </c>
      <c r="C3537" t="s">
        <v>1438</v>
      </c>
      <c r="D3537" t="s">
        <v>12475</v>
      </c>
      <c r="E3537" s="27">
        <v>41890</v>
      </c>
      <c r="F3537" t="s">
        <v>233</v>
      </c>
      <c r="G3537" s="27">
        <v>33038</v>
      </c>
      <c r="H3537">
        <v>25</v>
      </c>
      <c r="I3537" t="s">
        <v>244</v>
      </c>
      <c r="J3537" t="s">
        <v>245</v>
      </c>
      <c r="K3537">
        <v>0</v>
      </c>
      <c r="L3537">
        <v>2</v>
      </c>
      <c r="M3537">
        <v>0</v>
      </c>
      <c r="N3537">
        <v>0</v>
      </c>
      <c r="O3537">
        <v>0</v>
      </c>
      <c r="P3537">
        <v>0</v>
      </c>
      <c r="Q3537" s="28">
        <v>41890.154166666667</v>
      </c>
      <c r="R3537" s="28">
        <v>41893.155555555553</v>
      </c>
      <c r="S3537" t="s">
        <v>12476</v>
      </c>
      <c r="U3537" s="27">
        <v>41890</v>
      </c>
      <c r="V3537">
        <v>0</v>
      </c>
      <c r="W3537" t="s">
        <v>32</v>
      </c>
      <c r="X3537" t="s">
        <v>274</v>
      </c>
      <c r="Y3537">
        <v>1</v>
      </c>
      <c r="AA3537" t="s">
        <v>12477</v>
      </c>
      <c r="AB3537" t="s">
        <v>32</v>
      </c>
      <c r="AC3537">
        <v>0</v>
      </c>
      <c r="AD3537" s="27">
        <v>42070</v>
      </c>
      <c r="AE3537" t="s">
        <v>2088</v>
      </c>
      <c r="AF3537" s="27">
        <v>42070</v>
      </c>
      <c r="AG3537" s="27">
        <v>42071</v>
      </c>
      <c r="AH3537">
        <v>1</v>
      </c>
      <c r="AJ3537" t="s">
        <v>12477</v>
      </c>
      <c r="AK3537" t="s">
        <v>462</v>
      </c>
      <c r="AL3537" s="27">
        <v>42070</v>
      </c>
      <c r="AM3537" t="s">
        <v>279</v>
      </c>
      <c r="AN3537" t="s">
        <v>238</v>
      </c>
      <c r="AO3537">
        <v>3</v>
      </c>
      <c r="AP3537" t="s">
        <v>239</v>
      </c>
      <c r="AQ3537" s="27">
        <v>41890</v>
      </c>
      <c r="AR3537" t="s">
        <v>240</v>
      </c>
      <c r="AS3537">
        <v>2</v>
      </c>
      <c r="AT3537" t="s">
        <v>239</v>
      </c>
      <c r="AU3537" s="27">
        <v>41890</v>
      </c>
    </row>
    <row r="3538" spans="1:47" x14ac:dyDescent="0.2">
      <c r="A3538">
        <v>3537</v>
      </c>
      <c r="B3538" t="s">
        <v>12478</v>
      </c>
      <c r="C3538" t="s">
        <v>5764</v>
      </c>
      <c r="D3538" t="s">
        <v>6914</v>
      </c>
      <c r="E3538" s="27">
        <v>41851</v>
      </c>
      <c r="F3538" t="s">
        <v>294</v>
      </c>
      <c r="G3538" s="27">
        <v>32785</v>
      </c>
      <c r="H3538">
        <v>26</v>
      </c>
      <c r="I3538" t="s">
        <v>244</v>
      </c>
      <c r="J3538" t="s">
        <v>250</v>
      </c>
      <c r="K3538">
        <v>0</v>
      </c>
      <c r="L3538">
        <v>6</v>
      </c>
      <c r="M3538">
        <v>0</v>
      </c>
      <c r="N3538">
        <v>0</v>
      </c>
      <c r="O3538">
        <v>4</v>
      </c>
      <c r="P3538">
        <v>0</v>
      </c>
      <c r="Q3538" s="28">
        <v>41851.101388888892</v>
      </c>
      <c r="R3538" s="28">
        <v>41851.342361111114</v>
      </c>
      <c r="S3538" t="s">
        <v>12479</v>
      </c>
      <c r="T3538" s="27">
        <v>41851</v>
      </c>
      <c r="V3538">
        <v>0</v>
      </c>
      <c r="W3538" t="s">
        <v>36</v>
      </c>
      <c r="X3538" t="s">
        <v>279</v>
      </c>
      <c r="Y3538">
        <v>0</v>
      </c>
      <c r="AB3538" t="s">
        <v>237</v>
      </c>
      <c r="AH3538">
        <v>0</v>
      </c>
      <c r="AN3538" t="s">
        <v>238</v>
      </c>
      <c r="AO3538">
        <v>4</v>
      </c>
      <c r="AP3538" t="s">
        <v>239</v>
      </c>
      <c r="AQ3538" s="27">
        <v>41851</v>
      </c>
      <c r="AR3538" t="s">
        <v>240</v>
      </c>
      <c r="AS3538">
        <v>6</v>
      </c>
      <c r="AT3538" t="s">
        <v>246</v>
      </c>
      <c r="AU3538" s="27">
        <v>41851</v>
      </c>
    </row>
    <row r="3539" spans="1:47" x14ac:dyDescent="0.2">
      <c r="A3539">
        <v>3538</v>
      </c>
      <c r="B3539" t="s">
        <v>12480</v>
      </c>
      <c r="C3539" t="s">
        <v>12481</v>
      </c>
      <c r="D3539" t="s">
        <v>12482</v>
      </c>
      <c r="E3539" s="27">
        <v>41622</v>
      </c>
      <c r="F3539" t="s">
        <v>233</v>
      </c>
      <c r="G3539" s="27">
        <v>34716</v>
      </c>
      <c r="H3539">
        <v>21</v>
      </c>
      <c r="I3539" t="s">
        <v>259</v>
      </c>
      <c r="J3539" t="s">
        <v>250</v>
      </c>
      <c r="K3539">
        <v>0</v>
      </c>
      <c r="L3539">
        <v>2</v>
      </c>
      <c r="M3539">
        <v>0</v>
      </c>
      <c r="N3539">
        <v>0</v>
      </c>
      <c r="O3539">
        <v>1</v>
      </c>
      <c r="P3539">
        <v>-1</v>
      </c>
      <c r="Q3539" s="28">
        <v>41621.293055555558</v>
      </c>
      <c r="R3539" s="28">
        <v>41622.0625</v>
      </c>
      <c r="S3539" t="s">
        <v>12483</v>
      </c>
      <c r="T3539" s="27">
        <v>41621</v>
      </c>
      <c r="V3539">
        <v>1</v>
      </c>
      <c r="W3539" t="s">
        <v>32</v>
      </c>
      <c r="X3539" t="s">
        <v>359</v>
      </c>
      <c r="Y3539">
        <v>0</v>
      </c>
      <c r="AB3539" t="s">
        <v>237</v>
      </c>
      <c r="AH3539">
        <v>0</v>
      </c>
      <c r="AN3539" t="s">
        <v>238</v>
      </c>
      <c r="AO3539">
        <v>5</v>
      </c>
      <c r="AP3539" t="s">
        <v>246</v>
      </c>
      <c r="AQ3539" s="27">
        <v>41622</v>
      </c>
      <c r="AR3539" t="s">
        <v>240</v>
      </c>
      <c r="AS3539">
        <v>2</v>
      </c>
      <c r="AT3539" t="s">
        <v>239</v>
      </c>
      <c r="AU3539" s="27">
        <v>41622</v>
      </c>
    </row>
    <row r="3540" spans="1:47" x14ac:dyDescent="0.2">
      <c r="A3540">
        <v>3539</v>
      </c>
      <c r="B3540" t="s">
        <v>12484</v>
      </c>
      <c r="C3540" t="s">
        <v>12485</v>
      </c>
      <c r="D3540" t="s">
        <v>689</v>
      </c>
      <c r="E3540" s="27">
        <v>41377</v>
      </c>
      <c r="F3540" t="s">
        <v>233</v>
      </c>
      <c r="G3540" s="27">
        <v>28335</v>
      </c>
      <c r="H3540">
        <v>38</v>
      </c>
      <c r="I3540" t="s">
        <v>244</v>
      </c>
      <c r="J3540" t="s">
        <v>250</v>
      </c>
      <c r="K3540">
        <v>0</v>
      </c>
      <c r="L3540">
        <v>5</v>
      </c>
      <c r="M3540">
        <v>0</v>
      </c>
      <c r="N3540">
        <v>0</v>
      </c>
      <c r="O3540">
        <v>3</v>
      </c>
      <c r="P3540">
        <v>0</v>
      </c>
      <c r="Q3540" s="28">
        <v>41377.073611111111</v>
      </c>
      <c r="R3540" s="28">
        <v>41378.318055555559</v>
      </c>
      <c r="S3540" t="s">
        <v>12486</v>
      </c>
      <c r="T3540" s="27">
        <v>41376</v>
      </c>
      <c r="V3540">
        <v>1</v>
      </c>
      <c r="W3540" t="s">
        <v>32</v>
      </c>
      <c r="X3540" t="s">
        <v>252</v>
      </c>
      <c r="Y3540">
        <v>0</v>
      </c>
      <c r="AB3540" t="s">
        <v>237</v>
      </c>
      <c r="AH3540">
        <v>0</v>
      </c>
      <c r="AN3540" t="s">
        <v>238</v>
      </c>
      <c r="AO3540">
        <v>6</v>
      </c>
      <c r="AP3540" t="s">
        <v>246</v>
      </c>
      <c r="AQ3540" s="27">
        <v>41377</v>
      </c>
      <c r="AR3540" t="s">
        <v>240</v>
      </c>
      <c r="AS3540">
        <v>5</v>
      </c>
      <c r="AT3540" t="s">
        <v>246</v>
      </c>
      <c r="AU3540" s="27">
        <v>41377</v>
      </c>
    </row>
    <row r="3541" spans="1:47" x14ac:dyDescent="0.2">
      <c r="A3541">
        <v>3540</v>
      </c>
      <c r="B3541" t="s">
        <v>12487</v>
      </c>
      <c r="C3541" t="s">
        <v>2021</v>
      </c>
      <c r="D3541" t="s">
        <v>12488</v>
      </c>
      <c r="E3541" s="27">
        <v>41556</v>
      </c>
      <c r="F3541" t="s">
        <v>233</v>
      </c>
      <c r="G3541" s="27">
        <v>33750</v>
      </c>
      <c r="H3541">
        <v>23</v>
      </c>
      <c r="I3541" t="s">
        <v>259</v>
      </c>
      <c r="J3541" t="s">
        <v>245</v>
      </c>
      <c r="K3541">
        <v>0</v>
      </c>
      <c r="L3541">
        <v>2</v>
      </c>
      <c r="M3541">
        <v>0</v>
      </c>
      <c r="N3541">
        <v>0</v>
      </c>
      <c r="O3541">
        <v>0</v>
      </c>
      <c r="P3541">
        <v>-4</v>
      </c>
      <c r="Q3541" s="28">
        <v>41552.212500000001</v>
      </c>
      <c r="R3541" s="28">
        <v>41553.331944444442</v>
      </c>
      <c r="S3541" t="s">
        <v>12489</v>
      </c>
      <c r="T3541" s="27">
        <v>41552</v>
      </c>
      <c r="V3541">
        <v>4</v>
      </c>
      <c r="W3541" t="s">
        <v>32</v>
      </c>
      <c r="X3541" t="s">
        <v>1607</v>
      </c>
      <c r="Y3541">
        <v>1</v>
      </c>
      <c r="AA3541" t="s">
        <v>12490</v>
      </c>
      <c r="AB3541" t="s">
        <v>36</v>
      </c>
      <c r="AC3541">
        <v>0</v>
      </c>
      <c r="AD3541" s="27">
        <v>42423</v>
      </c>
      <c r="AE3541" t="s">
        <v>474</v>
      </c>
      <c r="AF3541" s="27">
        <v>42423</v>
      </c>
      <c r="AG3541" s="27">
        <v>42424</v>
      </c>
      <c r="AH3541">
        <v>0</v>
      </c>
      <c r="AN3541" t="s">
        <v>238</v>
      </c>
      <c r="AO3541">
        <v>3</v>
      </c>
      <c r="AP3541" t="s">
        <v>239</v>
      </c>
      <c r="AQ3541" s="27">
        <v>41556</v>
      </c>
      <c r="AR3541" t="s">
        <v>240</v>
      </c>
      <c r="AS3541">
        <v>2</v>
      </c>
      <c r="AT3541" t="s">
        <v>239</v>
      </c>
      <c r="AU3541" s="27">
        <v>41556</v>
      </c>
    </row>
    <row r="3542" spans="1:47" x14ac:dyDescent="0.2">
      <c r="A3542">
        <v>3541</v>
      </c>
      <c r="B3542" t="s">
        <v>12491</v>
      </c>
      <c r="C3542" t="s">
        <v>12492</v>
      </c>
      <c r="D3542" t="s">
        <v>5448</v>
      </c>
      <c r="E3542" s="27">
        <v>41662</v>
      </c>
      <c r="F3542" t="s">
        <v>233</v>
      </c>
      <c r="G3542" s="27">
        <v>17667</v>
      </c>
      <c r="H3542">
        <v>67</v>
      </c>
      <c r="I3542" t="s">
        <v>234</v>
      </c>
      <c r="J3542" t="s">
        <v>250</v>
      </c>
      <c r="K3542">
        <v>0</v>
      </c>
      <c r="L3542">
        <v>1</v>
      </c>
      <c r="M3542">
        <v>0</v>
      </c>
      <c r="N3542">
        <v>0</v>
      </c>
      <c r="O3542">
        <v>4</v>
      </c>
      <c r="S3542" t="s">
        <v>12493</v>
      </c>
      <c r="T3542" s="27">
        <v>41489</v>
      </c>
      <c r="V3542">
        <v>173</v>
      </c>
      <c r="W3542" t="s">
        <v>36</v>
      </c>
      <c r="X3542" t="s">
        <v>324</v>
      </c>
      <c r="Y3542">
        <v>0</v>
      </c>
      <c r="AB3542" t="s">
        <v>237</v>
      </c>
      <c r="AH3542">
        <v>0</v>
      </c>
      <c r="AN3542" t="s">
        <v>238</v>
      </c>
      <c r="AO3542">
        <v>1</v>
      </c>
      <c r="AP3542" t="s">
        <v>239</v>
      </c>
      <c r="AQ3542" s="27">
        <v>41662</v>
      </c>
      <c r="AR3542" t="s">
        <v>240</v>
      </c>
      <c r="AS3542">
        <v>1</v>
      </c>
      <c r="AT3542" t="s">
        <v>239</v>
      </c>
      <c r="AU3542" s="27">
        <v>41662</v>
      </c>
    </row>
    <row r="3543" spans="1:47" x14ac:dyDescent="0.2">
      <c r="A3543">
        <v>3542</v>
      </c>
      <c r="B3543" t="s">
        <v>12494</v>
      </c>
      <c r="C3543" t="s">
        <v>803</v>
      </c>
      <c r="D3543" t="s">
        <v>12495</v>
      </c>
      <c r="E3543" s="27">
        <v>41726</v>
      </c>
      <c r="F3543" t="s">
        <v>233</v>
      </c>
      <c r="G3543" s="27">
        <v>35087</v>
      </c>
      <c r="H3543">
        <v>20</v>
      </c>
      <c r="I3543" t="s">
        <v>259</v>
      </c>
      <c r="J3543" t="s">
        <v>245</v>
      </c>
      <c r="K3543">
        <v>0</v>
      </c>
      <c r="L3543">
        <v>6</v>
      </c>
      <c r="M3543">
        <v>0</v>
      </c>
      <c r="N3543">
        <v>1</v>
      </c>
      <c r="O3543">
        <v>0</v>
      </c>
      <c r="P3543">
        <v>-1</v>
      </c>
      <c r="Q3543" s="28">
        <v>41725.050694444442</v>
      </c>
      <c r="R3543" s="28">
        <v>41733.370833333334</v>
      </c>
      <c r="S3543" t="s">
        <v>12496</v>
      </c>
      <c r="U3543" s="27">
        <v>41725</v>
      </c>
      <c r="V3543">
        <v>1</v>
      </c>
      <c r="W3543" t="s">
        <v>32</v>
      </c>
      <c r="X3543" t="s">
        <v>274</v>
      </c>
      <c r="Y3543">
        <v>1</v>
      </c>
      <c r="AA3543" t="s">
        <v>12497</v>
      </c>
      <c r="AB3543" t="s">
        <v>32</v>
      </c>
      <c r="AC3543">
        <v>0</v>
      </c>
      <c r="AD3543" s="27">
        <v>42013</v>
      </c>
      <c r="AE3543" t="s">
        <v>359</v>
      </c>
      <c r="AF3543" s="27">
        <v>42013</v>
      </c>
      <c r="AG3543" s="27">
        <v>42040</v>
      </c>
      <c r="AH3543">
        <v>1</v>
      </c>
      <c r="AJ3543" t="s">
        <v>12497</v>
      </c>
      <c r="AK3543" t="s">
        <v>366</v>
      </c>
      <c r="AL3543" s="27">
        <v>42013</v>
      </c>
      <c r="AM3543" t="s">
        <v>12498</v>
      </c>
      <c r="AN3543" t="s">
        <v>238</v>
      </c>
      <c r="AO3543">
        <v>7</v>
      </c>
      <c r="AP3543" t="s">
        <v>246</v>
      </c>
      <c r="AQ3543" s="27">
        <v>41726</v>
      </c>
      <c r="AR3543" t="s">
        <v>240</v>
      </c>
      <c r="AS3543">
        <v>6</v>
      </c>
      <c r="AT3543" t="s">
        <v>246</v>
      </c>
      <c r="AU3543" s="27">
        <v>41726</v>
      </c>
    </row>
    <row r="3544" spans="1:47" x14ac:dyDescent="0.2">
      <c r="A3544">
        <v>3543</v>
      </c>
      <c r="B3544" t="s">
        <v>12499</v>
      </c>
      <c r="C3544" t="s">
        <v>4800</v>
      </c>
      <c r="D3544" t="s">
        <v>12500</v>
      </c>
      <c r="E3544" s="27">
        <v>41864</v>
      </c>
      <c r="F3544" t="s">
        <v>294</v>
      </c>
      <c r="G3544" s="27">
        <v>28048</v>
      </c>
      <c r="H3544">
        <v>39</v>
      </c>
      <c r="I3544" t="s">
        <v>244</v>
      </c>
      <c r="J3544" t="s">
        <v>245</v>
      </c>
      <c r="K3544">
        <v>0</v>
      </c>
      <c r="L3544">
        <v>1</v>
      </c>
      <c r="M3544">
        <v>0</v>
      </c>
      <c r="N3544">
        <v>0</v>
      </c>
      <c r="O3544">
        <v>4</v>
      </c>
      <c r="P3544">
        <v>-2</v>
      </c>
      <c r="Q3544" s="28">
        <v>41862.263888888891</v>
      </c>
      <c r="R3544" s="28">
        <v>41863.38958333333</v>
      </c>
      <c r="S3544" t="s">
        <v>12501</v>
      </c>
      <c r="T3544" s="27">
        <v>41862</v>
      </c>
      <c r="V3544">
        <v>2</v>
      </c>
      <c r="W3544" t="s">
        <v>32</v>
      </c>
      <c r="X3544" t="s">
        <v>974</v>
      </c>
      <c r="Y3544">
        <v>1</v>
      </c>
      <c r="AA3544" t="s">
        <v>12502</v>
      </c>
      <c r="AB3544" t="s">
        <v>36</v>
      </c>
      <c r="AC3544">
        <v>1</v>
      </c>
      <c r="AD3544" s="27">
        <v>42260</v>
      </c>
      <c r="AE3544" t="s">
        <v>3794</v>
      </c>
      <c r="AF3544" s="27">
        <v>42261</v>
      </c>
      <c r="AG3544" s="27">
        <v>42261</v>
      </c>
      <c r="AH3544">
        <v>0</v>
      </c>
      <c r="AN3544" t="s">
        <v>238</v>
      </c>
      <c r="AO3544">
        <v>1</v>
      </c>
      <c r="AP3544" t="s">
        <v>239</v>
      </c>
      <c r="AQ3544" s="27">
        <v>41864</v>
      </c>
      <c r="AR3544" t="s">
        <v>240</v>
      </c>
      <c r="AS3544">
        <v>1</v>
      </c>
      <c r="AT3544" t="s">
        <v>239</v>
      </c>
      <c r="AU3544" s="27">
        <v>41864</v>
      </c>
    </row>
    <row r="3545" spans="1:47" x14ac:dyDescent="0.2">
      <c r="A3545">
        <v>3544</v>
      </c>
      <c r="B3545" t="s">
        <v>12503</v>
      </c>
      <c r="C3545" t="s">
        <v>394</v>
      </c>
      <c r="D3545" t="s">
        <v>381</v>
      </c>
      <c r="E3545" s="27">
        <v>41653</v>
      </c>
      <c r="F3545" t="s">
        <v>233</v>
      </c>
      <c r="G3545" s="27">
        <v>33426</v>
      </c>
      <c r="H3545">
        <v>24</v>
      </c>
      <c r="I3545" t="s">
        <v>259</v>
      </c>
      <c r="J3545" t="s">
        <v>250</v>
      </c>
      <c r="K3545">
        <v>0</v>
      </c>
      <c r="L3545">
        <v>2</v>
      </c>
      <c r="M3545">
        <v>0</v>
      </c>
      <c r="N3545">
        <v>0</v>
      </c>
      <c r="O3545">
        <v>1</v>
      </c>
      <c r="P3545">
        <v>-1</v>
      </c>
      <c r="Q3545" s="28">
        <v>41652.384722222225</v>
      </c>
      <c r="R3545" s="28">
        <v>41658.395138888889</v>
      </c>
      <c r="S3545" t="s">
        <v>12504</v>
      </c>
      <c r="T3545" s="27">
        <v>41652</v>
      </c>
      <c r="V3545">
        <v>1</v>
      </c>
      <c r="W3545" t="s">
        <v>32</v>
      </c>
      <c r="X3545" t="s">
        <v>555</v>
      </c>
      <c r="Y3545">
        <v>1</v>
      </c>
      <c r="AA3545" t="s">
        <v>12505</v>
      </c>
      <c r="AB3545" t="s">
        <v>36</v>
      </c>
      <c r="AC3545">
        <v>0</v>
      </c>
      <c r="AD3545" s="27">
        <v>41900</v>
      </c>
      <c r="AE3545" t="s">
        <v>279</v>
      </c>
      <c r="AF3545" s="27">
        <v>41900</v>
      </c>
      <c r="AG3545" s="27">
        <v>42009</v>
      </c>
      <c r="AH3545">
        <v>1</v>
      </c>
      <c r="AJ3545" t="s">
        <v>12505</v>
      </c>
      <c r="AK3545" t="s">
        <v>462</v>
      </c>
      <c r="AL3545" s="27">
        <v>41900</v>
      </c>
      <c r="AM3545" t="s">
        <v>279</v>
      </c>
      <c r="AN3545" t="s">
        <v>238</v>
      </c>
      <c r="AO3545">
        <v>3</v>
      </c>
      <c r="AP3545" t="s">
        <v>239</v>
      </c>
      <c r="AQ3545" s="27">
        <v>41653</v>
      </c>
      <c r="AR3545" t="s">
        <v>240</v>
      </c>
      <c r="AS3545">
        <v>2</v>
      </c>
      <c r="AT3545" t="s">
        <v>239</v>
      </c>
      <c r="AU3545" s="27">
        <v>41653</v>
      </c>
    </row>
    <row r="3546" spans="1:47" x14ac:dyDescent="0.2">
      <c r="A3546">
        <v>3545</v>
      </c>
      <c r="B3546" t="s">
        <v>12506</v>
      </c>
      <c r="C3546" t="s">
        <v>12507</v>
      </c>
      <c r="D3546" t="s">
        <v>6324</v>
      </c>
      <c r="E3546" s="27">
        <v>41989</v>
      </c>
      <c r="F3546" t="s">
        <v>294</v>
      </c>
      <c r="G3546" s="27">
        <v>25703</v>
      </c>
      <c r="H3546">
        <v>45</v>
      </c>
      <c r="I3546" t="s">
        <v>234</v>
      </c>
      <c r="J3546" t="s">
        <v>250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-1</v>
      </c>
      <c r="Q3546" s="28">
        <v>41988.154166666667</v>
      </c>
      <c r="R3546" s="28">
        <v>41989.06527777778</v>
      </c>
      <c r="S3546" t="s">
        <v>12508</v>
      </c>
      <c r="T3546" s="27">
        <v>41988</v>
      </c>
      <c r="V3546">
        <v>1</v>
      </c>
      <c r="W3546" t="s">
        <v>36</v>
      </c>
      <c r="X3546" t="s">
        <v>279</v>
      </c>
      <c r="Y3546">
        <v>0</v>
      </c>
      <c r="AB3546" t="s">
        <v>237</v>
      </c>
      <c r="AH3546">
        <v>0</v>
      </c>
      <c r="AN3546" t="s">
        <v>238</v>
      </c>
      <c r="AO3546">
        <v>1</v>
      </c>
      <c r="AP3546" t="s">
        <v>239</v>
      </c>
      <c r="AQ3546" s="27">
        <v>41989</v>
      </c>
      <c r="AR3546" t="s">
        <v>240</v>
      </c>
      <c r="AS3546">
        <v>1</v>
      </c>
      <c r="AT3546" t="s">
        <v>239</v>
      </c>
      <c r="AU3546" s="27">
        <v>41989</v>
      </c>
    </row>
    <row r="3547" spans="1:47" x14ac:dyDescent="0.2">
      <c r="A3547">
        <v>3546</v>
      </c>
      <c r="B3547" t="s">
        <v>12509</v>
      </c>
      <c r="C3547" t="s">
        <v>918</v>
      </c>
      <c r="D3547" t="s">
        <v>5295</v>
      </c>
      <c r="E3547" s="27">
        <v>41690</v>
      </c>
      <c r="F3547" t="s">
        <v>233</v>
      </c>
      <c r="G3547" s="27">
        <v>33949</v>
      </c>
      <c r="H3547">
        <v>23</v>
      </c>
      <c r="I3547" t="s">
        <v>259</v>
      </c>
      <c r="J3547" t="s">
        <v>353</v>
      </c>
      <c r="K3547">
        <v>0</v>
      </c>
      <c r="L3547">
        <v>2</v>
      </c>
      <c r="M3547">
        <v>0</v>
      </c>
      <c r="N3547">
        <v>0</v>
      </c>
      <c r="O3547">
        <v>0</v>
      </c>
      <c r="P3547">
        <v>0</v>
      </c>
      <c r="Q3547" s="28">
        <v>41690.0625</v>
      </c>
      <c r="R3547" s="28">
        <v>41690.370138888888</v>
      </c>
      <c r="S3547" t="s">
        <v>12510</v>
      </c>
      <c r="T3547" s="27">
        <v>41689</v>
      </c>
      <c r="V3547">
        <v>1</v>
      </c>
      <c r="W3547" t="s">
        <v>32</v>
      </c>
      <c r="X3547" t="s">
        <v>2149</v>
      </c>
      <c r="Y3547">
        <v>0</v>
      </c>
      <c r="AB3547" t="s">
        <v>237</v>
      </c>
      <c r="AH3547">
        <v>0</v>
      </c>
      <c r="AN3547" t="s">
        <v>238</v>
      </c>
      <c r="AO3547">
        <v>3</v>
      </c>
      <c r="AP3547" t="s">
        <v>239</v>
      </c>
      <c r="AQ3547" s="27">
        <v>41690</v>
      </c>
      <c r="AR3547" t="s">
        <v>240</v>
      </c>
      <c r="AS3547">
        <v>2</v>
      </c>
      <c r="AT3547" t="s">
        <v>239</v>
      </c>
      <c r="AU3547" s="27">
        <v>41690</v>
      </c>
    </row>
    <row r="3548" spans="1:47" x14ac:dyDescent="0.2">
      <c r="A3548">
        <v>3547</v>
      </c>
      <c r="B3548" t="s">
        <v>12511</v>
      </c>
      <c r="C3548" t="s">
        <v>2316</v>
      </c>
      <c r="D3548" t="s">
        <v>1960</v>
      </c>
      <c r="E3548" s="27">
        <v>41342</v>
      </c>
      <c r="F3548" t="s">
        <v>233</v>
      </c>
      <c r="G3548" s="27">
        <v>24553</v>
      </c>
      <c r="H3548">
        <v>49</v>
      </c>
      <c r="I3548" t="s">
        <v>234</v>
      </c>
      <c r="J3548" t="s">
        <v>250</v>
      </c>
      <c r="K3548">
        <v>0</v>
      </c>
      <c r="L3548">
        <v>4</v>
      </c>
      <c r="M3548">
        <v>0</v>
      </c>
      <c r="N3548">
        <v>0</v>
      </c>
      <c r="O3548">
        <v>3</v>
      </c>
      <c r="P3548">
        <v>-1</v>
      </c>
      <c r="Q3548" s="28">
        <v>41341.354166666664</v>
      </c>
      <c r="R3548" s="28">
        <v>41342.340277777781</v>
      </c>
      <c r="S3548" t="s">
        <v>12512</v>
      </c>
      <c r="U3548" s="27">
        <v>41341</v>
      </c>
      <c r="V3548">
        <v>1</v>
      </c>
      <c r="W3548" t="s">
        <v>32</v>
      </c>
      <c r="X3548" t="s">
        <v>274</v>
      </c>
      <c r="Y3548">
        <v>0</v>
      </c>
      <c r="AB3548" t="s">
        <v>237</v>
      </c>
      <c r="AH3548">
        <v>0</v>
      </c>
      <c r="AN3548" t="s">
        <v>238</v>
      </c>
      <c r="AO3548">
        <v>1</v>
      </c>
      <c r="AP3548" t="s">
        <v>239</v>
      </c>
      <c r="AQ3548" s="27">
        <v>41342</v>
      </c>
      <c r="AR3548" t="s">
        <v>240</v>
      </c>
      <c r="AS3548">
        <v>4</v>
      </c>
      <c r="AT3548" t="s">
        <v>239</v>
      </c>
      <c r="AU3548" s="27">
        <v>41342</v>
      </c>
    </row>
    <row r="3549" spans="1:47" x14ac:dyDescent="0.2">
      <c r="A3549">
        <v>3548</v>
      </c>
      <c r="B3549" t="s">
        <v>12513</v>
      </c>
      <c r="C3549" t="s">
        <v>3816</v>
      </c>
      <c r="D3549" t="s">
        <v>12514</v>
      </c>
      <c r="E3549" s="27">
        <v>41745</v>
      </c>
      <c r="F3549" t="s">
        <v>294</v>
      </c>
      <c r="G3549" s="27">
        <v>32070</v>
      </c>
      <c r="H3549">
        <v>28</v>
      </c>
      <c r="I3549" t="s">
        <v>244</v>
      </c>
      <c r="J3549" t="s">
        <v>245</v>
      </c>
      <c r="K3549">
        <v>0</v>
      </c>
      <c r="L3549">
        <v>2</v>
      </c>
      <c r="M3549">
        <v>0</v>
      </c>
      <c r="N3549">
        <v>0</v>
      </c>
      <c r="O3549">
        <v>1</v>
      </c>
      <c r="P3549">
        <v>-229</v>
      </c>
      <c r="Q3549" s="28">
        <v>41516.054166666669</v>
      </c>
      <c r="R3549" s="28">
        <v>41516.079861111109</v>
      </c>
      <c r="S3549" t="s">
        <v>12515</v>
      </c>
      <c r="T3549" s="27">
        <v>41515</v>
      </c>
      <c r="V3549">
        <v>230</v>
      </c>
      <c r="W3549" t="s">
        <v>32</v>
      </c>
      <c r="X3549" t="s">
        <v>459</v>
      </c>
      <c r="Y3549">
        <v>0</v>
      </c>
      <c r="AB3549" t="s">
        <v>237</v>
      </c>
      <c r="AH3549">
        <v>0</v>
      </c>
      <c r="AN3549" t="s">
        <v>238</v>
      </c>
      <c r="AO3549">
        <v>2</v>
      </c>
      <c r="AP3549" t="s">
        <v>239</v>
      </c>
      <c r="AQ3549" s="27">
        <v>41745</v>
      </c>
      <c r="AR3549" t="s">
        <v>240</v>
      </c>
      <c r="AS3549">
        <v>2</v>
      </c>
      <c r="AT3549" t="s">
        <v>239</v>
      </c>
      <c r="AU3549" s="27">
        <v>41745</v>
      </c>
    </row>
    <row r="3550" spans="1:47" x14ac:dyDescent="0.2">
      <c r="A3550">
        <v>3549</v>
      </c>
      <c r="B3550" t="s">
        <v>12516</v>
      </c>
      <c r="C3550" t="s">
        <v>1959</v>
      </c>
      <c r="D3550" t="s">
        <v>525</v>
      </c>
      <c r="E3550" s="27">
        <v>41695</v>
      </c>
      <c r="F3550" t="s">
        <v>233</v>
      </c>
      <c r="G3550" s="27">
        <v>30006</v>
      </c>
      <c r="H3550">
        <v>34</v>
      </c>
      <c r="I3550" t="s">
        <v>244</v>
      </c>
      <c r="J3550" t="s">
        <v>250</v>
      </c>
      <c r="K3550">
        <v>0</v>
      </c>
      <c r="L3550">
        <v>10</v>
      </c>
      <c r="M3550">
        <v>0</v>
      </c>
      <c r="N3550">
        <v>0</v>
      </c>
      <c r="O3550">
        <v>8</v>
      </c>
      <c r="P3550">
        <v>37</v>
      </c>
      <c r="Q3550" s="28">
        <v>41732.120138888888</v>
      </c>
      <c r="R3550" s="28">
        <v>41753.445138888892</v>
      </c>
      <c r="S3550" t="s">
        <v>12517</v>
      </c>
      <c r="T3550" s="27">
        <v>41495</v>
      </c>
      <c r="V3550">
        <v>200</v>
      </c>
      <c r="W3550" t="s">
        <v>32</v>
      </c>
      <c r="X3550" t="s">
        <v>12518</v>
      </c>
      <c r="Y3550">
        <v>0</v>
      </c>
      <c r="AB3550" t="s">
        <v>237</v>
      </c>
      <c r="AH3550">
        <v>0</v>
      </c>
      <c r="AN3550" t="s">
        <v>238</v>
      </c>
      <c r="AO3550">
        <v>8</v>
      </c>
      <c r="AP3550" t="s">
        <v>269</v>
      </c>
      <c r="AQ3550" s="27">
        <v>41695</v>
      </c>
      <c r="AR3550" t="s">
        <v>240</v>
      </c>
      <c r="AS3550">
        <v>10</v>
      </c>
      <c r="AT3550" t="s">
        <v>269</v>
      </c>
      <c r="AU3550" s="27">
        <v>41695</v>
      </c>
    </row>
    <row r="3551" spans="1:47" x14ac:dyDescent="0.2">
      <c r="A3551">
        <v>3550</v>
      </c>
      <c r="B3551" t="s">
        <v>12519</v>
      </c>
      <c r="C3551" t="s">
        <v>2316</v>
      </c>
      <c r="D3551" t="s">
        <v>6622</v>
      </c>
      <c r="E3551" s="27">
        <v>41372</v>
      </c>
      <c r="F3551" t="s">
        <v>233</v>
      </c>
      <c r="G3551" s="27">
        <v>30897</v>
      </c>
      <c r="H3551">
        <v>31</v>
      </c>
      <c r="I3551" t="s">
        <v>244</v>
      </c>
      <c r="J3551" t="s">
        <v>250</v>
      </c>
      <c r="K3551">
        <v>0</v>
      </c>
      <c r="L3551">
        <v>7</v>
      </c>
      <c r="M3551">
        <v>0</v>
      </c>
      <c r="N3551">
        <v>0</v>
      </c>
      <c r="O3551">
        <v>7</v>
      </c>
      <c r="P3551">
        <v>-1</v>
      </c>
      <c r="Q3551" s="28">
        <v>41371.348611111112</v>
      </c>
      <c r="R3551" s="28">
        <v>41449.284722222219</v>
      </c>
      <c r="S3551" t="s">
        <v>12520</v>
      </c>
      <c r="T3551" s="27">
        <v>41371</v>
      </c>
      <c r="V3551">
        <v>1</v>
      </c>
      <c r="W3551" t="s">
        <v>32</v>
      </c>
      <c r="X3551" t="s">
        <v>286</v>
      </c>
      <c r="Y3551">
        <v>1</v>
      </c>
      <c r="AA3551" t="s">
        <v>12521</v>
      </c>
      <c r="AB3551" t="s">
        <v>32</v>
      </c>
      <c r="AC3551">
        <v>0</v>
      </c>
      <c r="AD3551" s="27">
        <v>41755</v>
      </c>
      <c r="AE3551" t="s">
        <v>268</v>
      </c>
      <c r="AF3551" s="27">
        <v>41755</v>
      </c>
      <c r="AG3551" s="27">
        <v>41756</v>
      </c>
      <c r="AH3551">
        <v>0</v>
      </c>
      <c r="AN3551" t="s">
        <v>238</v>
      </c>
      <c r="AO3551">
        <v>7</v>
      </c>
      <c r="AP3551" t="s">
        <v>246</v>
      </c>
      <c r="AQ3551" s="27">
        <v>41372</v>
      </c>
      <c r="AR3551" t="s">
        <v>240</v>
      </c>
      <c r="AS3551">
        <v>7</v>
      </c>
      <c r="AT3551" t="s">
        <v>246</v>
      </c>
      <c r="AU3551" s="27">
        <v>41372</v>
      </c>
    </row>
    <row r="3552" spans="1:47" x14ac:dyDescent="0.2">
      <c r="A3552">
        <v>3551</v>
      </c>
      <c r="B3552" t="s">
        <v>12522</v>
      </c>
      <c r="C3552" t="s">
        <v>6309</v>
      </c>
      <c r="D3552" t="s">
        <v>1420</v>
      </c>
      <c r="E3552" s="27">
        <v>41905</v>
      </c>
      <c r="F3552" t="s">
        <v>233</v>
      </c>
      <c r="G3552" s="27">
        <v>34997</v>
      </c>
      <c r="H3552">
        <v>20</v>
      </c>
      <c r="I3552" t="s">
        <v>259</v>
      </c>
      <c r="J3552" t="s">
        <v>250</v>
      </c>
      <c r="K3552">
        <v>0</v>
      </c>
      <c r="L3552">
        <v>6</v>
      </c>
      <c r="M3552">
        <v>0</v>
      </c>
      <c r="N3552">
        <v>0</v>
      </c>
      <c r="O3552">
        <v>1</v>
      </c>
      <c r="P3552">
        <v>-26</v>
      </c>
      <c r="Q3552" s="28">
        <v>41879.299305555556</v>
      </c>
      <c r="R3552" s="28">
        <v>41895.518750000003</v>
      </c>
      <c r="S3552" t="s">
        <v>12523</v>
      </c>
      <c r="T3552" s="27">
        <v>41879</v>
      </c>
      <c r="V3552">
        <v>26</v>
      </c>
      <c r="W3552" t="s">
        <v>32</v>
      </c>
      <c r="X3552" t="s">
        <v>359</v>
      </c>
      <c r="Y3552">
        <v>1</v>
      </c>
      <c r="AA3552" t="s">
        <v>12524</v>
      </c>
      <c r="AB3552" t="s">
        <v>32</v>
      </c>
      <c r="AC3552">
        <v>0</v>
      </c>
      <c r="AD3552" s="27">
        <v>41997</v>
      </c>
      <c r="AE3552" t="s">
        <v>631</v>
      </c>
      <c r="AF3552" s="27">
        <v>41997</v>
      </c>
      <c r="AG3552" s="27">
        <v>42094</v>
      </c>
      <c r="AH3552">
        <v>0</v>
      </c>
      <c r="AN3552" t="s">
        <v>238</v>
      </c>
      <c r="AO3552">
        <v>8</v>
      </c>
      <c r="AP3552" t="s">
        <v>269</v>
      </c>
      <c r="AQ3552" s="27">
        <v>41905</v>
      </c>
      <c r="AR3552" t="s">
        <v>240</v>
      </c>
      <c r="AS3552">
        <v>6</v>
      </c>
      <c r="AT3552" t="s">
        <v>246</v>
      </c>
      <c r="AU3552" s="27">
        <v>41905</v>
      </c>
    </row>
    <row r="3553" spans="1:47" x14ac:dyDescent="0.2">
      <c r="A3553">
        <v>3552</v>
      </c>
      <c r="B3553" t="s">
        <v>12525</v>
      </c>
      <c r="C3553" t="s">
        <v>990</v>
      </c>
      <c r="D3553" t="s">
        <v>12526</v>
      </c>
      <c r="E3553" s="27">
        <v>41712</v>
      </c>
      <c r="F3553" t="s">
        <v>233</v>
      </c>
      <c r="G3553" s="27">
        <v>31975</v>
      </c>
      <c r="H3553">
        <v>28</v>
      </c>
      <c r="I3553" t="s">
        <v>244</v>
      </c>
      <c r="J3553" t="s">
        <v>245</v>
      </c>
      <c r="K3553">
        <v>0</v>
      </c>
      <c r="L3553">
        <v>3</v>
      </c>
      <c r="M3553">
        <v>0</v>
      </c>
      <c r="N3553">
        <v>0</v>
      </c>
      <c r="O3553">
        <v>0</v>
      </c>
      <c r="P3553">
        <v>0</v>
      </c>
      <c r="Q3553" s="28">
        <v>41712.149305555555</v>
      </c>
      <c r="R3553" s="28">
        <v>41725.364583333336</v>
      </c>
      <c r="S3553" t="s">
        <v>12527</v>
      </c>
      <c r="T3553" s="27">
        <v>41712</v>
      </c>
      <c r="V3553">
        <v>0</v>
      </c>
      <c r="W3553" t="s">
        <v>36</v>
      </c>
      <c r="X3553" t="s">
        <v>279</v>
      </c>
      <c r="Y3553">
        <v>0</v>
      </c>
      <c r="AB3553" t="s">
        <v>237</v>
      </c>
      <c r="AH3553">
        <v>0</v>
      </c>
      <c r="AN3553" t="s">
        <v>238</v>
      </c>
      <c r="AO3553">
        <v>2</v>
      </c>
      <c r="AP3553" t="s">
        <v>239</v>
      </c>
      <c r="AQ3553" s="27">
        <v>41712</v>
      </c>
      <c r="AR3553" t="s">
        <v>240</v>
      </c>
      <c r="AS3553">
        <v>3</v>
      </c>
      <c r="AT3553" t="s">
        <v>239</v>
      </c>
      <c r="AU3553" s="27">
        <v>41712</v>
      </c>
    </row>
    <row r="3554" spans="1:47" x14ac:dyDescent="0.2">
      <c r="A3554">
        <v>3553</v>
      </c>
      <c r="B3554" t="s">
        <v>12528</v>
      </c>
      <c r="C3554" t="s">
        <v>2442</v>
      </c>
      <c r="D3554" t="s">
        <v>12529</v>
      </c>
      <c r="E3554" s="27">
        <v>41960</v>
      </c>
      <c r="F3554" t="s">
        <v>294</v>
      </c>
      <c r="G3554" s="27">
        <v>29062</v>
      </c>
      <c r="H3554">
        <v>36</v>
      </c>
      <c r="I3554" t="s">
        <v>244</v>
      </c>
      <c r="J3554" t="s">
        <v>245</v>
      </c>
      <c r="K3554">
        <v>0</v>
      </c>
      <c r="L3554">
        <v>5</v>
      </c>
      <c r="M3554">
        <v>0</v>
      </c>
      <c r="N3554">
        <v>0</v>
      </c>
      <c r="O3554">
        <v>3</v>
      </c>
      <c r="P3554">
        <v>-1</v>
      </c>
      <c r="Q3554" s="28">
        <v>41959.429861111108</v>
      </c>
      <c r="R3554" s="28">
        <v>42157.161805555559</v>
      </c>
      <c r="S3554" t="s">
        <v>12530</v>
      </c>
      <c r="T3554" s="27">
        <v>41959</v>
      </c>
      <c r="V3554">
        <v>1</v>
      </c>
      <c r="W3554" t="s">
        <v>32</v>
      </c>
      <c r="X3554" t="s">
        <v>261</v>
      </c>
      <c r="Y3554">
        <v>0</v>
      </c>
      <c r="AB3554" t="s">
        <v>237</v>
      </c>
      <c r="AH3554">
        <v>0</v>
      </c>
      <c r="AN3554" t="s">
        <v>238</v>
      </c>
      <c r="AO3554">
        <v>3</v>
      </c>
      <c r="AP3554" t="s">
        <v>239</v>
      </c>
      <c r="AQ3554" s="27">
        <v>41960</v>
      </c>
      <c r="AR3554" t="s">
        <v>240</v>
      </c>
      <c r="AS3554">
        <v>5</v>
      </c>
      <c r="AT3554" t="s">
        <v>246</v>
      </c>
      <c r="AU3554" s="27">
        <v>41960</v>
      </c>
    </row>
    <row r="3555" spans="1:47" x14ac:dyDescent="0.2">
      <c r="A3555">
        <v>3554</v>
      </c>
      <c r="B3555" t="s">
        <v>12531</v>
      </c>
      <c r="C3555" t="s">
        <v>12532</v>
      </c>
      <c r="D3555" t="s">
        <v>12533</v>
      </c>
      <c r="E3555" s="27">
        <v>41300</v>
      </c>
      <c r="F3555" t="s">
        <v>233</v>
      </c>
      <c r="G3555" s="27">
        <v>17947</v>
      </c>
      <c r="H3555">
        <v>67</v>
      </c>
      <c r="I3555" t="s">
        <v>234</v>
      </c>
      <c r="J3555" t="s">
        <v>245</v>
      </c>
      <c r="K3555">
        <v>0</v>
      </c>
      <c r="L3555">
        <v>1</v>
      </c>
      <c r="M3555">
        <v>0</v>
      </c>
      <c r="N3555">
        <v>0</v>
      </c>
      <c r="O3555">
        <v>3</v>
      </c>
      <c r="P3555">
        <v>-1</v>
      </c>
      <c r="Q3555" s="28">
        <v>41299.140972222223</v>
      </c>
      <c r="R3555" s="28">
        <v>41300.383333333331</v>
      </c>
      <c r="S3555" t="s">
        <v>12534</v>
      </c>
      <c r="U3555" s="27">
        <v>41299</v>
      </c>
      <c r="V3555">
        <v>1</v>
      </c>
      <c r="W3555" t="s">
        <v>32</v>
      </c>
      <c r="X3555" t="s">
        <v>274</v>
      </c>
      <c r="Y3555">
        <v>0</v>
      </c>
      <c r="AB3555" t="s">
        <v>237</v>
      </c>
      <c r="AH3555">
        <v>0</v>
      </c>
      <c r="AN3555" t="s">
        <v>238</v>
      </c>
      <c r="AO3555">
        <v>1</v>
      </c>
      <c r="AP3555" t="s">
        <v>239</v>
      </c>
      <c r="AQ3555" s="27">
        <v>41300</v>
      </c>
      <c r="AR3555" t="s">
        <v>240</v>
      </c>
      <c r="AS3555">
        <v>1</v>
      </c>
      <c r="AT3555" t="s">
        <v>239</v>
      </c>
      <c r="AU3555" s="27">
        <v>41300</v>
      </c>
    </row>
    <row r="3556" spans="1:47" x14ac:dyDescent="0.2">
      <c r="A3556">
        <v>3555</v>
      </c>
      <c r="B3556" t="s">
        <v>12535</v>
      </c>
      <c r="C3556" t="s">
        <v>414</v>
      </c>
      <c r="D3556" t="s">
        <v>12536</v>
      </c>
      <c r="E3556" s="27">
        <v>41972</v>
      </c>
      <c r="F3556" t="s">
        <v>233</v>
      </c>
      <c r="G3556" s="27">
        <v>28673</v>
      </c>
      <c r="H3556">
        <v>37</v>
      </c>
      <c r="I3556" t="s">
        <v>244</v>
      </c>
      <c r="J3556" t="s">
        <v>250</v>
      </c>
      <c r="K3556">
        <v>1</v>
      </c>
      <c r="L3556">
        <v>8</v>
      </c>
      <c r="M3556">
        <v>0</v>
      </c>
      <c r="N3556">
        <v>0</v>
      </c>
      <c r="O3556">
        <v>11</v>
      </c>
      <c r="P3556">
        <v>-479</v>
      </c>
      <c r="Q3556" s="28">
        <v>41493.329861111109</v>
      </c>
      <c r="R3556" s="28">
        <v>41715.154861111114</v>
      </c>
      <c r="S3556" t="s">
        <v>12537</v>
      </c>
      <c r="U3556" s="27">
        <v>41971</v>
      </c>
      <c r="V3556">
        <v>1</v>
      </c>
      <c r="W3556" t="s">
        <v>32</v>
      </c>
      <c r="X3556" t="s">
        <v>274</v>
      </c>
      <c r="Y3556">
        <v>0</v>
      </c>
      <c r="AB3556" t="s">
        <v>237</v>
      </c>
      <c r="AH3556">
        <v>0</v>
      </c>
      <c r="AN3556" t="s">
        <v>238</v>
      </c>
      <c r="AO3556">
        <v>6</v>
      </c>
      <c r="AP3556" t="s">
        <v>246</v>
      </c>
      <c r="AQ3556" s="27">
        <v>41972</v>
      </c>
      <c r="AR3556" t="s">
        <v>240</v>
      </c>
      <c r="AS3556">
        <v>8</v>
      </c>
      <c r="AT3556" t="s">
        <v>269</v>
      </c>
      <c r="AU3556" s="27">
        <v>41972</v>
      </c>
    </row>
    <row r="3557" spans="1:47" x14ac:dyDescent="0.2">
      <c r="A3557">
        <v>3556</v>
      </c>
      <c r="B3557" t="s">
        <v>12538</v>
      </c>
      <c r="C3557" t="s">
        <v>2454</v>
      </c>
      <c r="D3557" t="s">
        <v>7340</v>
      </c>
      <c r="E3557" s="27">
        <v>41606</v>
      </c>
      <c r="F3557" t="s">
        <v>233</v>
      </c>
      <c r="G3557" s="27">
        <v>30412</v>
      </c>
      <c r="H3557">
        <v>33</v>
      </c>
      <c r="I3557" t="s">
        <v>244</v>
      </c>
      <c r="J3557" t="s">
        <v>353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 s="28">
        <v>41606.106249999997</v>
      </c>
      <c r="R3557" s="28">
        <v>41607.371527777781</v>
      </c>
      <c r="S3557" t="s">
        <v>12539</v>
      </c>
      <c r="T3557" s="27">
        <v>41606</v>
      </c>
      <c r="V3557">
        <v>0</v>
      </c>
      <c r="W3557" t="s">
        <v>32</v>
      </c>
      <c r="X3557" t="s">
        <v>729</v>
      </c>
      <c r="Y3557">
        <v>0</v>
      </c>
      <c r="AB3557" t="s">
        <v>237</v>
      </c>
      <c r="AH3557">
        <v>0</v>
      </c>
      <c r="AN3557" t="s">
        <v>238</v>
      </c>
      <c r="AO3557">
        <v>1</v>
      </c>
      <c r="AP3557" t="s">
        <v>239</v>
      </c>
      <c r="AQ3557" s="27">
        <v>41606</v>
      </c>
      <c r="AR3557" t="s">
        <v>240</v>
      </c>
      <c r="AS3557">
        <v>1</v>
      </c>
      <c r="AT3557" t="s">
        <v>239</v>
      </c>
      <c r="AU3557" s="27">
        <v>41606</v>
      </c>
    </row>
    <row r="3558" spans="1:47" x14ac:dyDescent="0.2">
      <c r="A3558">
        <v>3557</v>
      </c>
      <c r="B3558" t="s">
        <v>12540</v>
      </c>
      <c r="C3558" t="s">
        <v>12541</v>
      </c>
      <c r="D3558" t="s">
        <v>12542</v>
      </c>
      <c r="E3558" s="27">
        <v>41656</v>
      </c>
      <c r="F3558" t="s">
        <v>233</v>
      </c>
      <c r="G3558" s="27">
        <v>35124</v>
      </c>
      <c r="H3558">
        <v>20</v>
      </c>
      <c r="I3558" t="s">
        <v>259</v>
      </c>
      <c r="J3558" t="s">
        <v>353</v>
      </c>
      <c r="K3558">
        <v>1</v>
      </c>
      <c r="L3558">
        <v>8</v>
      </c>
      <c r="M3558">
        <v>0</v>
      </c>
      <c r="N3558">
        <v>0</v>
      </c>
      <c r="O3558">
        <v>1</v>
      </c>
      <c r="P3558">
        <v>-189</v>
      </c>
      <c r="Q3558" s="28">
        <v>41467.179166666669</v>
      </c>
      <c r="R3558" s="28">
        <v>41468.127083333333</v>
      </c>
      <c r="S3558" t="s">
        <v>12543</v>
      </c>
      <c r="U3558" s="27">
        <v>41467</v>
      </c>
      <c r="V3558">
        <v>189</v>
      </c>
      <c r="W3558" t="s">
        <v>32</v>
      </c>
      <c r="X3558" t="s">
        <v>274</v>
      </c>
      <c r="Y3558">
        <v>1</v>
      </c>
      <c r="AA3558" t="s">
        <v>12544</v>
      </c>
      <c r="AB3558" t="s">
        <v>36</v>
      </c>
      <c r="AC3558">
        <v>5</v>
      </c>
      <c r="AD3558" s="27">
        <v>41924</v>
      </c>
      <c r="AE3558" t="s">
        <v>392</v>
      </c>
      <c r="AF3558" s="27">
        <v>41929</v>
      </c>
      <c r="AG3558" s="27">
        <v>41956</v>
      </c>
      <c r="AH3558">
        <v>0</v>
      </c>
      <c r="AN3558" t="s">
        <v>238</v>
      </c>
      <c r="AO3558">
        <v>10</v>
      </c>
      <c r="AP3558" t="s">
        <v>269</v>
      </c>
      <c r="AQ3558" s="27">
        <v>41656</v>
      </c>
      <c r="AR3558" t="s">
        <v>240</v>
      </c>
      <c r="AS3558">
        <v>8</v>
      </c>
      <c r="AT3558" t="s">
        <v>269</v>
      </c>
      <c r="AU3558" s="27">
        <v>41656</v>
      </c>
    </row>
    <row r="3559" spans="1:47" x14ac:dyDescent="0.2">
      <c r="A3559">
        <v>3558</v>
      </c>
      <c r="B3559" t="s">
        <v>12545</v>
      </c>
      <c r="C3559" t="s">
        <v>4760</v>
      </c>
      <c r="D3559" t="s">
        <v>1325</v>
      </c>
      <c r="E3559" s="27">
        <v>41380</v>
      </c>
      <c r="F3559" t="s">
        <v>233</v>
      </c>
      <c r="G3559" s="27">
        <v>29250</v>
      </c>
      <c r="H3559">
        <v>36</v>
      </c>
      <c r="I3559" t="s">
        <v>244</v>
      </c>
      <c r="J3559" t="s">
        <v>353</v>
      </c>
      <c r="K3559">
        <v>0</v>
      </c>
      <c r="L3559">
        <v>7</v>
      </c>
      <c r="M3559">
        <v>0</v>
      </c>
      <c r="N3559">
        <v>0</v>
      </c>
      <c r="O3559">
        <v>3</v>
      </c>
      <c r="P3559">
        <v>-1</v>
      </c>
      <c r="Q3559" s="28">
        <v>41379.213888888888</v>
      </c>
      <c r="R3559" s="28">
        <v>41412.368750000001</v>
      </c>
      <c r="S3559" t="s">
        <v>12546</v>
      </c>
      <c r="T3559" s="27">
        <v>41379</v>
      </c>
      <c r="V3559">
        <v>1</v>
      </c>
      <c r="W3559" t="s">
        <v>36</v>
      </c>
      <c r="X3559" t="s">
        <v>279</v>
      </c>
      <c r="Y3559">
        <v>0</v>
      </c>
      <c r="AB3559" t="s">
        <v>237</v>
      </c>
      <c r="AH3559">
        <v>0</v>
      </c>
      <c r="AN3559" t="s">
        <v>238</v>
      </c>
      <c r="AO3559">
        <v>4</v>
      </c>
      <c r="AP3559" t="s">
        <v>239</v>
      </c>
      <c r="AQ3559" s="27">
        <v>41380</v>
      </c>
      <c r="AR3559" t="s">
        <v>240</v>
      </c>
      <c r="AS3559">
        <v>7</v>
      </c>
      <c r="AT3559" t="s">
        <v>246</v>
      </c>
      <c r="AU3559" s="27">
        <v>41380</v>
      </c>
    </row>
    <row r="3560" spans="1:47" x14ac:dyDescent="0.2">
      <c r="A3560">
        <v>3559</v>
      </c>
      <c r="B3560" t="s">
        <v>12547</v>
      </c>
      <c r="C3560" t="s">
        <v>352</v>
      </c>
      <c r="D3560" t="s">
        <v>12548</v>
      </c>
      <c r="E3560" s="27">
        <v>41418</v>
      </c>
      <c r="F3560" t="s">
        <v>233</v>
      </c>
      <c r="G3560" s="27">
        <v>22646</v>
      </c>
      <c r="H3560">
        <v>54</v>
      </c>
      <c r="I3560" t="s">
        <v>234</v>
      </c>
      <c r="J3560" t="s">
        <v>22</v>
      </c>
      <c r="K3560">
        <v>0</v>
      </c>
      <c r="L3560">
        <v>1</v>
      </c>
      <c r="M3560">
        <v>0</v>
      </c>
      <c r="N3560">
        <v>0</v>
      </c>
      <c r="O3560">
        <v>2</v>
      </c>
      <c r="P3560">
        <v>-1</v>
      </c>
      <c r="Q3560" s="28">
        <v>41417.199305555558</v>
      </c>
      <c r="R3560" s="28">
        <v>41898.261805555558</v>
      </c>
      <c r="S3560" t="s">
        <v>12549</v>
      </c>
      <c r="T3560" s="27">
        <v>41417</v>
      </c>
      <c r="V3560">
        <v>1</v>
      </c>
      <c r="W3560" t="s">
        <v>32</v>
      </c>
      <c r="X3560" t="s">
        <v>12550</v>
      </c>
      <c r="Y3560">
        <v>0</v>
      </c>
      <c r="AB3560" t="s">
        <v>237</v>
      </c>
      <c r="AH3560">
        <v>0</v>
      </c>
      <c r="AN3560" t="s">
        <v>238</v>
      </c>
      <c r="AO3560">
        <v>1</v>
      </c>
      <c r="AP3560" t="s">
        <v>239</v>
      </c>
      <c r="AQ3560" s="27">
        <v>41418</v>
      </c>
      <c r="AR3560" t="s">
        <v>240</v>
      </c>
      <c r="AS3560">
        <v>1</v>
      </c>
      <c r="AT3560" t="s">
        <v>239</v>
      </c>
      <c r="AU3560" s="27">
        <v>41418</v>
      </c>
    </row>
    <row r="3561" spans="1:47" x14ac:dyDescent="0.2">
      <c r="A3561">
        <v>3560</v>
      </c>
      <c r="B3561" t="s">
        <v>12551</v>
      </c>
      <c r="C3561" t="s">
        <v>242</v>
      </c>
      <c r="D3561" t="s">
        <v>12552</v>
      </c>
      <c r="E3561" s="27">
        <v>41584</v>
      </c>
      <c r="F3561" t="s">
        <v>233</v>
      </c>
      <c r="G3561" s="27">
        <v>27660</v>
      </c>
      <c r="H3561">
        <v>40</v>
      </c>
      <c r="I3561" t="s">
        <v>244</v>
      </c>
      <c r="J3561" t="s">
        <v>245</v>
      </c>
      <c r="K3561">
        <v>0</v>
      </c>
      <c r="L3561">
        <v>3</v>
      </c>
      <c r="M3561">
        <v>0</v>
      </c>
      <c r="N3561">
        <v>0</v>
      </c>
      <c r="O3561">
        <v>4</v>
      </c>
      <c r="P3561">
        <v>-80</v>
      </c>
      <c r="Q3561" s="28">
        <v>41504.043055555558</v>
      </c>
      <c r="R3561" s="28">
        <v>41582.501388888886</v>
      </c>
      <c r="S3561" t="s">
        <v>12553</v>
      </c>
      <c r="U3561" s="27">
        <v>41512</v>
      </c>
      <c r="V3561">
        <v>72</v>
      </c>
      <c r="W3561" t="s">
        <v>32</v>
      </c>
      <c r="X3561" t="s">
        <v>274</v>
      </c>
      <c r="Y3561">
        <v>0</v>
      </c>
      <c r="AB3561" t="s">
        <v>237</v>
      </c>
      <c r="AH3561">
        <v>0</v>
      </c>
      <c r="AN3561" t="s">
        <v>238</v>
      </c>
      <c r="AO3561">
        <v>4</v>
      </c>
      <c r="AP3561" t="s">
        <v>239</v>
      </c>
      <c r="AQ3561" s="27">
        <v>41584</v>
      </c>
      <c r="AR3561" t="s">
        <v>240</v>
      </c>
      <c r="AS3561">
        <v>3</v>
      </c>
      <c r="AT3561" t="s">
        <v>239</v>
      </c>
      <c r="AU3561" s="27">
        <v>41584</v>
      </c>
    </row>
    <row r="3562" spans="1:47" x14ac:dyDescent="0.2">
      <c r="A3562">
        <v>3561</v>
      </c>
      <c r="B3562" t="s">
        <v>12554</v>
      </c>
      <c r="C3562" t="s">
        <v>1300</v>
      </c>
      <c r="D3562" t="s">
        <v>12555</v>
      </c>
      <c r="E3562" s="27">
        <v>41908</v>
      </c>
      <c r="F3562" t="s">
        <v>233</v>
      </c>
      <c r="G3562" s="27">
        <v>20727</v>
      </c>
      <c r="H3562">
        <v>59</v>
      </c>
      <c r="I3562" t="s">
        <v>234</v>
      </c>
      <c r="J3562" t="s">
        <v>245</v>
      </c>
      <c r="K3562">
        <v>0</v>
      </c>
      <c r="L3562">
        <v>9</v>
      </c>
      <c r="M3562">
        <v>0</v>
      </c>
      <c r="N3562">
        <v>0</v>
      </c>
      <c r="O3562">
        <v>35</v>
      </c>
      <c r="P3562">
        <v>-1</v>
      </c>
      <c r="Q3562" s="28">
        <v>41907.080555555556</v>
      </c>
      <c r="R3562" s="28">
        <v>42171.296527777777</v>
      </c>
      <c r="S3562" t="s">
        <v>12556</v>
      </c>
      <c r="T3562" s="27">
        <v>41907</v>
      </c>
      <c r="V3562">
        <v>1</v>
      </c>
      <c r="W3562" t="s">
        <v>32</v>
      </c>
      <c r="X3562" t="s">
        <v>749</v>
      </c>
      <c r="Y3562">
        <v>0</v>
      </c>
      <c r="AB3562" t="s">
        <v>237</v>
      </c>
      <c r="AH3562">
        <v>0</v>
      </c>
      <c r="AN3562" t="s">
        <v>238</v>
      </c>
      <c r="AO3562">
        <v>6</v>
      </c>
      <c r="AP3562" t="s">
        <v>246</v>
      </c>
      <c r="AQ3562" s="27">
        <v>41908</v>
      </c>
      <c r="AR3562" t="s">
        <v>240</v>
      </c>
      <c r="AS3562">
        <v>9</v>
      </c>
      <c r="AT3562" t="s">
        <v>269</v>
      </c>
      <c r="AU3562" s="27">
        <v>41908</v>
      </c>
    </row>
    <row r="3563" spans="1:47" x14ac:dyDescent="0.2">
      <c r="A3563">
        <v>3562</v>
      </c>
      <c r="B3563" t="s">
        <v>12557</v>
      </c>
      <c r="C3563" t="s">
        <v>339</v>
      </c>
      <c r="D3563" t="s">
        <v>12558</v>
      </c>
      <c r="E3563" s="27">
        <v>41321</v>
      </c>
      <c r="F3563" t="s">
        <v>233</v>
      </c>
      <c r="G3563" s="27">
        <v>23257</v>
      </c>
      <c r="H3563">
        <v>52</v>
      </c>
      <c r="I3563" t="s">
        <v>234</v>
      </c>
      <c r="J3563" t="s">
        <v>250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-1</v>
      </c>
      <c r="Q3563" s="28">
        <v>41320.305555555555</v>
      </c>
      <c r="R3563" s="28">
        <v>41321.300000000003</v>
      </c>
      <c r="S3563" t="s">
        <v>12559</v>
      </c>
      <c r="T3563" s="27">
        <v>41320</v>
      </c>
      <c r="V3563">
        <v>1</v>
      </c>
      <c r="W3563" t="s">
        <v>32</v>
      </c>
      <c r="X3563" t="s">
        <v>12560</v>
      </c>
      <c r="Y3563">
        <v>0</v>
      </c>
      <c r="AB3563" t="s">
        <v>237</v>
      </c>
      <c r="AH3563">
        <v>0</v>
      </c>
      <c r="AN3563" t="s">
        <v>238</v>
      </c>
      <c r="AO3563">
        <v>1</v>
      </c>
      <c r="AP3563" t="s">
        <v>239</v>
      </c>
      <c r="AQ3563" s="27">
        <v>41321</v>
      </c>
      <c r="AR3563" t="s">
        <v>240</v>
      </c>
      <c r="AS3563">
        <v>1</v>
      </c>
      <c r="AT3563" t="s">
        <v>239</v>
      </c>
      <c r="AU3563" s="27">
        <v>41321</v>
      </c>
    </row>
    <row r="3564" spans="1:47" x14ac:dyDescent="0.2">
      <c r="A3564">
        <v>3563</v>
      </c>
      <c r="B3564" t="s">
        <v>12561</v>
      </c>
      <c r="C3564" t="s">
        <v>12562</v>
      </c>
      <c r="D3564" t="s">
        <v>5051</v>
      </c>
      <c r="E3564" s="27">
        <v>41631</v>
      </c>
      <c r="F3564" t="s">
        <v>233</v>
      </c>
      <c r="G3564" s="27">
        <v>25780</v>
      </c>
      <c r="H3564">
        <v>45</v>
      </c>
      <c r="I3564" t="s">
        <v>234</v>
      </c>
      <c r="J3564" t="s">
        <v>250</v>
      </c>
      <c r="K3564">
        <v>0</v>
      </c>
      <c r="L3564">
        <v>7</v>
      </c>
      <c r="M3564">
        <v>0</v>
      </c>
      <c r="N3564">
        <v>0</v>
      </c>
      <c r="O3564">
        <v>17</v>
      </c>
      <c r="P3564">
        <v>-1</v>
      </c>
      <c r="Q3564" s="28">
        <v>41630.261111111111</v>
      </c>
      <c r="R3564" s="28">
        <v>41677.143750000003</v>
      </c>
      <c r="S3564" t="s">
        <v>12563</v>
      </c>
      <c r="T3564" s="27">
        <v>41630</v>
      </c>
      <c r="V3564">
        <v>1</v>
      </c>
      <c r="W3564" t="s">
        <v>32</v>
      </c>
      <c r="X3564" t="s">
        <v>494</v>
      </c>
      <c r="Y3564">
        <v>1</v>
      </c>
      <c r="AA3564" t="s">
        <v>12564</v>
      </c>
      <c r="AB3564" t="s">
        <v>36</v>
      </c>
      <c r="AD3564" s="27">
        <v>41680</v>
      </c>
      <c r="AE3564" t="s">
        <v>404</v>
      </c>
      <c r="AH3564">
        <v>0</v>
      </c>
      <c r="AN3564" t="s">
        <v>238</v>
      </c>
      <c r="AO3564">
        <v>5</v>
      </c>
      <c r="AP3564" t="s">
        <v>246</v>
      </c>
      <c r="AQ3564" s="27">
        <v>41631</v>
      </c>
      <c r="AR3564" t="s">
        <v>240</v>
      </c>
      <c r="AS3564">
        <v>7</v>
      </c>
      <c r="AT3564" t="s">
        <v>246</v>
      </c>
      <c r="AU3564" s="27">
        <v>41631</v>
      </c>
    </row>
    <row r="3565" spans="1:47" x14ac:dyDescent="0.2">
      <c r="A3565">
        <v>3564</v>
      </c>
      <c r="B3565" t="s">
        <v>12565</v>
      </c>
      <c r="C3565" t="s">
        <v>1300</v>
      </c>
      <c r="D3565" t="s">
        <v>12566</v>
      </c>
      <c r="E3565" s="27">
        <v>41327</v>
      </c>
      <c r="F3565" t="s">
        <v>233</v>
      </c>
      <c r="G3565" s="27">
        <v>32573</v>
      </c>
      <c r="H3565">
        <v>27</v>
      </c>
      <c r="I3565" t="s">
        <v>244</v>
      </c>
      <c r="J3565" t="s">
        <v>250</v>
      </c>
      <c r="K3565">
        <v>0</v>
      </c>
      <c r="L3565">
        <v>7</v>
      </c>
      <c r="M3565">
        <v>0</v>
      </c>
      <c r="N3565">
        <v>1</v>
      </c>
      <c r="O3565">
        <v>8</v>
      </c>
      <c r="P3565">
        <v>-1</v>
      </c>
      <c r="Q3565" s="28">
        <v>41326.308333333334</v>
      </c>
      <c r="R3565" s="28">
        <v>41327.393750000003</v>
      </c>
      <c r="S3565" t="s">
        <v>12567</v>
      </c>
      <c r="T3565" s="27">
        <v>41326</v>
      </c>
      <c r="V3565">
        <v>1</v>
      </c>
      <c r="W3565" t="s">
        <v>32</v>
      </c>
      <c r="X3565" t="s">
        <v>378</v>
      </c>
      <c r="Y3565">
        <v>1</v>
      </c>
      <c r="AA3565" t="s">
        <v>12568</v>
      </c>
      <c r="AB3565" t="s">
        <v>36</v>
      </c>
      <c r="AD3565" s="27">
        <v>41442</v>
      </c>
      <c r="AE3565" t="s">
        <v>392</v>
      </c>
      <c r="AH3565">
        <v>0</v>
      </c>
      <c r="AN3565" t="s">
        <v>238</v>
      </c>
      <c r="AO3565">
        <v>4</v>
      </c>
      <c r="AP3565" t="s">
        <v>239</v>
      </c>
      <c r="AQ3565" s="27">
        <v>41327</v>
      </c>
      <c r="AR3565" t="s">
        <v>240</v>
      </c>
      <c r="AS3565">
        <v>7</v>
      </c>
      <c r="AT3565" t="s">
        <v>246</v>
      </c>
      <c r="AU3565" s="27">
        <v>41327</v>
      </c>
    </row>
    <row r="3566" spans="1:47" x14ac:dyDescent="0.2">
      <c r="A3566">
        <v>3565</v>
      </c>
      <c r="B3566" t="s">
        <v>12569</v>
      </c>
      <c r="C3566" t="s">
        <v>242</v>
      </c>
      <c r="D3566" t="s">
        <v>9038</v>
      </c>
      <c r="E3566" s="27">
        <v>41327</v>
      </c>
      <c r="F3566" t="s">
        <v>233</v>
      </c>
      <c r="G3566" s="27">
        <v>26845</v>
      </c>
      <c r="H3566">
        <v>42</v>
      </c>
      <c r="I3566" t="s">
        <v>244</v>
      </c>
      <c r="J3566" t="s">
        <v>245</v>
      </c>
      <c r="K3566">
        <v>0</v>
      </c>
      <c r="L3566">
        <v>1</v>
      </c>
      <c r="M3566">
        <v>0</v>
      </c>
      <c r="N3566">
        <v>0</v>
      </c>
      <c r="O3566">
        <v>0</v>
      </c>
      <c r="W3566" t="s">
        <v>237</v>
      </c>
      <c r="Y3566">
        <v>-1</v>
      </c>
      <c r="AB3566" t="s">
        <v>237</v>
      </c>
      <c r="AH3566">
        <v>0</v>
      </c>
      <c r="AN3566" t="s">
        <v>238</v>
      </c>
      <c r="AO3566">
        <v>1</v>
      </c>
      <c r="AP3566" t="s">
        <v>239</v>
      </c>
      <c r="AQ3566" s="27">
        <v>41327</v>
      </c>
      <c r="AR3566" t="s">
        <v>240</v>
      </c>
      <c r="AS3566">
        <v>1</v>
      </c>
      <c r="AT3566" t="s">
        <v>239</v>
      </c>
      <c r="AU3566" s="27">
        <v>41327</v>
      </c>
    </row>
    <row r="3567" spans="1:47" x14ac:dyDescent="0.2">
      <c r="A3567">
        <v>3566</v>
      </c>
      <c r="B3567" t="s">
        <v>12570</v>
      </c>
      <c r="C3567" t="s">
        <v>288</v>
      </c>
      <c r="D3567" t="s">
        <v>4825</v>
      </c>
      <c r="E3567" s="27">
        <v>41487</v>
      </c>
      <c r="F3567" t="s">
        <v>233</v>
      </c>
      <c r="G3567" s="27">
        <v>34303</v>
      </c>
      <c r="H3567">
        <v>22</v>
      </c>
      <c r="I3567" t="s">
        <v>259</v>
      </c>
      <c r="J3567" t="s">
        <v>245</v>
      </c>
      <c r="K3567">
        <v>0</v>
      </c>
      <c r="L3567">
        <v>9</v>
      </c>
      <c r="M3567">
        <v>0</v>
      </c>
      <c r="N3567">
        <v>0</v>
      </c>
      <c r="O3567">
        <v>1</v>
      </c>
      <c r="P3567">
        <v>-1</v>
      </c>
      <c r="Q3567" s="28">
        <v>41486.123611111114</v>
      </c>
      <c r="R3567" s="28">
        <v>41487.413194444445</v>
      </c>
      <c r="S3567" t="s">
        <v>12571</v>
      </c>
      <c r="T3567" s="27">
        <v>41486</v>
      </c>
      <c r="V3567">
        <v>1</v>
      </c>
      <c r="W3567" t="s">
        <v>32</v>
      </c>
      <c r="X3567" t="s">
        <v>359</v>
      </c>
      <c r="Y3567">
        <v>0</v>
      </c>
      <c r="AB3567" t="s">
        <v>237</v>
      </c>
      <c r="AH3567">
        <v>0</v>
      </c>
      <c r="AN3567" t="s">
        <v>238</v>
      </c>
      <c r="AO3567">
        <v>9</v>
      </c>
      <c r="AP3567" t="s">
        <v>269</v>
      </c>
      <c r="AQ3567" s="27">
        <v>41487</v>
      </c>
      <c r="AR3567" t="s">
        <v>240</v>
      </c>
      <c r="AS3567">
        <v>9</v>
      </c>
      <c r="AT3567" t="s">
        <v>269</v>
      </c>
      <c r="AU3567" s="27">
        <v>41487</v>
      </c>
    </row>
    <row r="3568" spans="1:47" x14ac:dyDescent="0.2">
      <c r="A3568">
        <v>3567</v>
      </c>
      <c r="B3568" t="s">
        <v>12572</v>
      </c>
      <c r="C3568" t="s">
        <v>1412</v>
      </c>
      <c r="D3568" t="s">
        <v>11371</v>
      </c>
      <c r="E3568" s="27">
        <v>41409</v>
      </c>
      <c r="F3568" t="s">
        <v>233</v>
      </c>
      <c r="G3568" s="27">
        <v>29888</v>
      </c>
      <c r="H3568">
        <v>34</v>
      </c>
      <c r="I3568" t="s">
        <v>244</v>
      </c>
      <c r="J3568" t="s">
        <v>250</v>
      </c>
      <c r="K3568">
        <v>2</v>
      </c>
      <c r="L3568">
        <v>10</v>
      </c>
      <c r="M3568">
        <v>0</v>
      </c>
      <c r="N3568">
        <v>0</v>
      </c>
      <c r="O3568">
        <v>16</v>
      </c>
      <c r="P3568">
        <v>-1</v>
      </c>
      <c r="Q3568" s="28">
        <v>41408.165277777778</v>
      </c>
      <c r="R3568" s="28">
        <v>41744.261805555558</v>
      </c>
      <c r="S3568" t="s">
        <v>12573</v>
      </c>
      <c r="U3568" s="27">
        <v>41408</v>
      </c>
      <c r="V3568">
        <v>1</v>
      </c>
      <c r="W3568" t="s">
        <v>32</v>
      </c>
      <c r="X3568" t="s">
        <v>274</v>
      </c>
      <c r="Y3568">
        <v>0</v>
      </c>
      <c r="AB3568" t="s">
        <v>237</v>
      </c>
      <c r="AH3568">
        <v>0</v>
      </c>
      <c r="AN3568" t="s">
        <v>238</v>
      </c>
      <c r="AO3568">
        <v>8</v>
      </c>
      <c r="AP3568" t="s">
        <v>269</v>
      </c>
      <c r="AQ3568" s="27">
        <v>41409</v>
      </c>
      <c r="AR3568" t="s">
        <v>240</v>
      </c>
      <c r="AS3568">
        <v>10</v>
      </c>
      <c r="AT3568" t="s">
        <v>269</v>
      </c>
      <c r="AU3568" s="27">
        <v>41409</v>
      </c>
    </row>
    <row r="3569" spans="1:47" x14ac:dyDescent="0.2">
      <c r="A3569">
        <v>3568</v>
      </c>
      <c r="B3569" t="s">
        <v>12574</v>
      </c>
      <c r="C3569" t="s">
        <v>12575</v>
      </c>
      <c r="D3569" t="s">
        <v>12576</v>
      </c>
      <c r="E3569" s="27">
        <v>41324</v>
      </c>
      <c r="F3569" t="s">
        <v>233</v>
      </c>
      <c r="G3569" s="27">
        <v>29198</v>
      </c>
      <c r="H3569">
        <v>36</v>
      </c>
      <c r="I3569" t="s">
        <v>244</v>
      </c>
      <c r="J3569" t="s">
        <v>245</v>
      </c>
      <c r="K3569">
        <v>0</v>
      </c>
      <c r="L3569">
        <v>7</v>
      </c>
      <c r="M3569">
        <v>0</v>
      </c>
      <c r="N3569">
        <v>0</v>
      </c>
      <c r="O3569">
        <v>9</v>
      </c>
      <c r="P3569">
        <v>-42</v>
      </c>
      <c r="Q3569" s="28">
        <v>41282.142361111109</v>
      </c>
      <c r="R3569" s="28">
        <v>41283.121527777781</v>
      </c>
      <c r="S3569" t="s">
        <v>12577</v>
      </c>
      <c r="T3569" s="27">
        <v>41282</v>
      </c>
      <c r="V3569">
        <v>42</v>
      </c>
      <c r="W3569" t="s">
        <v>32</v>
      </c>
      <c r="X3569" t="s">
        <v>364</v>
      </c>
      <c r="Y3569">
        <v>0</v>
      </c>
      <c r="AB3569" t="s">
        <v>237</v>
      </c>
      <c r="AH3569">
        <v>0</v>
      </c>
      <c r="AN3569" t="s">
        <v>238</v>
      </c>
      <c r="AO3569">
        <v>3</v>
      </c>
      <c r="AP3569" t="s">
        <v>239</v>
      </c>
      <c r="AQ3569" s="27">
        <v>41324</v>
      </c>
      <c r="AR3569" t="s">
        <v>240</v>
      </c>
      <c r="AS3569">
        <v>7</v>
      </c>
      <c r="AT3569" t="s">
        <v>246</v>
      </c>
      <c r="AU3569" s="27">
        <v>41324</v>
      </c>
    </row>
    <row r="3570" spans="1:47" x14ac:dyDescent="0.2">
      <c r="A3570">
        <v>3569</v>
      </c>
      <c r="B3570" t="s">
        <v>12578</v>
      </c>
      <c r="C3570" t="s">
        <v>12579</v>
      </c>
      <c r="D3570" t="s">
        <v>2014</v>
      </c>
      <c r="E3570" s="27">
        <v>41751</v>
      </c>
      <c r="F3570" t="s">
        <v>233</v>
      </c>
      <c r="G3570" s="27">
        <v>35077</v>
      </c>
      <c r="H3570">
        <v>20</v>
      </c>
      <c r="I3570" t="s">
        <v>259</v>
      </c>
      <c r="J3570" t="s">
        <v>250</v>
      </c>
      <c r="K3570">
        <v>0</v>
      </c>
      <c r="L3570">
        <v>3</v>
      </c>
      <c r="M3570">
        <v>0</v>
      </c>
      <c r="N3570">
        <v>0</v>
      </c>
      <c r="O3570">
        <v>0</v>
      </c>
      <c r="P3570">
        <v>-5</v>
      </c>
      <c r="Q3570" s="28">
        <v>41746.25</v>
      </c>
      <c r="R3570" s="28">
        <v>41747.31527777778</v>
      </c>
      <c r="S3570" t="s">
        <v>12580</v>
      </c>
      <c r="T3570" s="27">
        <v>41746</v>
      </c>
      <c r="V3570">
        <v>5</v>
      </c>
      <c r="W3570" t="s">
        <v>32</v>
      </c>
      <c r="X3570" t="s">
        <v>12581</v>
      </c>
      <c r="Y3570">
        <v>0</v>
      </c>
      <c r="AB3570" t="s">
        <v>237</v>
      </c>
      <c r="AH3570">
        <v>0</v>
      </c>
      <c r="AN3570" t="s">
        <v>238</v>
      </c>
      <c r="AO3570">
        <v>6</v>
      </c>
      <c r="AP3570" t="s">
        <v>246</v>
      </c>
      <c r="AQ3570" s="27">
        <v>41751</v>
      </c>
      <c r="AR3570" t="s">
        <v>240</v>
      </c>
      <c r="AS3570">
        <v>3</v>
      </c>
      <c r="AT3570" t="s">
        <v>239</v>
      </c>
      <c r="AU3570" s="27">
        <v>41751</v>
      </c>
    </row>
    <row r="3571" spans="1:47" x14ac:dyDescent="0.2">
      <c r="A3571">
        <v>3570</v>
      </c>
      <c r="B3571" t="s">
        <v>12582</v>
      </c>
      <c r="C3571" t="s">
        <v>2920</v>
      </c>
      <c r="D3571" t="s">
        <v>12583</v>
      </c>
      <c r="E3571" s="27">
        <v>41971</v>
      </c>
      <c r="F3571" t="s">
        <v>233</v>
      </c>
      <c r="G3571" s="27">
        <v>27649</v>
      </c>
      <c r="H3571">
        <v>40</v>
      </c>
      <c r="I3571" t="s">
        <v>244</v>
      </c>
      <c r="J3571" t="s">
        <v>245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-1</v>
      </c>
      <c r="Q3571" s="28">
        <v>41970.193749999999</v>
      </c>
      <c r="R3571" s="28">
        <v>41971.075694444444</v>
      </c>
      <c r="S3571" t="s">
        <v>12584</v>
      </c>
      <c r="T3571" s="27">
        <v>41970</v>
      </c>
      <c r="V3571">
        <v>1</v>
      </c>
      <c r="W3571" t="s">
        <v>36</v>
      </c>
      <c r="X3571" t="s">
        <v>279</v>
      </c>
      <c r="Y3571">
        <v>1</v>
      </c>
      <c r="AA3571" t="s">
        <v>12585</v>
      </c>
      <c r="AB3571" t="s">
        <v>36</v>
      </c>
      <c r="AC3571">
        <v>0</v>
      </c>
      <c r="AD3571" s="27">
        <v>42328</v>
      </c>
      <c r="AE3571" t="s">
        <v>12586</v>
      </c>
      <c r="AF3571" s="27">
        <v>42328</v>
      </c>
      <c r="AG3571" s="27">
        <v>42330</v>
      </c>
      <c r="AH3571">
        <v>1</v>
      </c>
      <c r="AJ3571" t="s">
        <v>12587</v>
      </c>
      <c r="AK3571" t="s">
        <v>462</v>
      </c>
      <c r="AL3571" s="27">
        <v>42328</v>
      </c>
      <c r="AM3571" t="s">
        <v>279</v>
      </c>
      <c r="AN3571" t="s">
        <v>238</v>
      </c>
      <c r="AO3571">
        <v>1</v>
      </c>
      <c r="AP3571" t="s">
        <v>239</v>
      </c>
      <c r="AQ3571" s="27">
        <v>41971</v>
      </c>
      <c r="AR3571" t="s">
        <v>240</v>
      </c>
      <c r="AS3571">
        <v>1</v>
      </c>
      <c r="AT3571" t="s">
        <v>239</v>
      </c>
      <c r="AU3571" s="27">
        <v>41971</v>
      </c>
    </row>
    <row r="3572" spans="1:47" x14ac:dyDescent="0.2">
      <c r="A3572">
        <v>3571</v>
      </c>
      <c r="B3572" t="s">
        <v>12588</v>
      </c>
      <c r="C3572" t="s">
        <v>12589</v>
      </c>
      <c r="D3572" t="s">
        <v>3737</v>
      </c>
      <c r="E3572" s="27">
        <v>41376</v>
      </c>
      <c r="F3572" t="s">
        <v>233</v>
      </c>
      <c r="G3572" s="27">
        <v>31300</v>
      </c>
      <c r="H3572">
        <v>30</v>
      </c>
      <c r="I3572" t="s">
        <v>244</v>
      </c>
      <c r="J3572" t="s">
        <v>245</v>
      </c>
      <c r="K3572">
        <v>0</v>
      </c>
      <c r="L3572">
        <v>8</v>
      </c>
      <c r="M3572">
        <v>0</v>
      </c>
      <c r="N3572">
        <v>0</v>
      </c>
      <c r="O3572">
        <v>1</v>
      </c>
      <c r="P3572">
        <v>0</v>
      </c>
      <c r="Q3572" s="28">
        <v>41376.224305555559</v>
      </c>
      <c r="R3572" s="28">
        <v>41376.34652777778</v>
      </c>
      <c r="S3572" t="s">
        <v>12590</v>
      </c>
      <c r="T3572" s="27">
        <v>41376</v>
      </c>
      <c r="V3572">
        <v>0</v>
      </c>
      <c r="W3572" t="s">
        <v>36</v>
      </c>
      <c r="X3572" t="s">
        <v>1231</v>
      </c>
      <c r="Y3572">
        <v>1</v>
      </c>
      <c r="AA3572" t="s">
        <v>12591</v>
      </c>
      <c r="AB3572" t="s">
        <v>36</v>
      </c>
      <c r="AC3572">
        <v>0</v>
      </c>
      <c r="AD3572" s="27">
        <v>41750</v>
      </c>
      <c r="AE3572" t="s">
        <v>279</v>
      </c>
      <c r="AF3572" s="27">
        <v>41750</v>
      </c>
      <c r="AG3572" s="27">
        <v>41751</v>
      </c>
      <c r="AH3572">
        <v>1</v>
      </c>
      <c r="AJ3572" t="s">
        <v>12591</v>
      </c>
      <c r="AK3572" t="s">
        <v>462</v>
      </c>
      <c r="AL3572" s="27">
        <v>41750</v>
      </c>
      <c r="AM3572" t="s">
        <v>279</v>
      </c>
      <c r="AN3572" t="s">
        <v>238</v>
      </c>
      <c r="AO3572">
        <v>6</v>
      </c>
      <c r="AP3572" t="s">
        <v>246</v>
      </c>
      <c r="AQ3572" s="27">
        <v>41376</v>
      </c>
      <c r="AR3572" t="s">
        <v>240</v>
      </c>
      <c r="AS3572">
        <v>8</v>
      </c>
      <c r="AT3572" t="s">
        <v>269</v>
      </c>
      <c r="AU3572" s="27">
        <v>41376</v>
      </c>
    </row>
    <row r="3573" spans="1:47" x14ac:dyDescent="0.2">
      <c r="A3573">
        <v>3572</v>
      </c>
      <c r="B3573" t="s">
        <v>12592</v>
      </c>
      <c r="C3573" t="s">
        <v>7395</v>
      </c>
      <c r="D3573" t="s">
        <v>5604</v>
      </c>
      <c r="E3573" s="27">
        <v>41938</v>
      </c>
      <c r="F3573" t="s">
        <v>233</v>
      </c>
      <c r="G3573" s="27">
        <v>27554</v>
      </c>
      <c r="H3573">
        <v>40</v>
      </c>
      <c r="I3573" t="s">
        <v>244</v>
      </c>
      <c r="J3573" t="s">
        <v>250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-1</v>
      </c>
      <c r="Q3573" s="28">
        <v>41937.161805555559</v>
      </c>
      <c r="R3573" s="28">
        <v>41938.066666666666</v>
      </c>
      <c r="S3573" t="s">
        <v>12593</v>
      </c>
      <c r="T3573" s="27">
        <v>41937</v>
      </c>
      <c r="V3573">
        <v>1</v>
      </c>
      <c r="W3573" t="s">
        <v>36</v>
      </c>
      <c r="X3573" t="s">
        <v>279</v>
      </c>
      <c r="Y3573">
        <v>0</v>
      </c>
      <c r="AB3573" t="s">
        <v>237</v>
      </c>
      <c r="AH3573">
        <v>0</v>
      </c>
      <c r="AN3573" t="s">
        <v>238</v>
      </c>
      <c r="AO3573">
        <v>1</v>
      </c>
      <c r="AP3573" t="s">
        <v>239</v>
      </c>
      <c r="AQ3573" s="27">
        <v>41938</v>
      </c>
      <c r="AR3573" t="s">
        <v>240</v>
      </c>
      <c r="AS3573">
        <v>1</v>
      </c>
      <c r="AT3573" t="s">
        <v>239</v>
      </c>
      <c r="AU3573" s="27">
        <v>41938</v>
      </c>
    </row>
    <row r="3574" spans="1:47" x14ac:dyDescent="0.2">
      <c r="A3574">
        <v>3573</v>
      </c>
      <c r="B3574" t="s">
        <v>12594</v>
      </c>
      <c r="C3574" t="s">
        <v>12595</v>
      </c>
      <c r="D3574" t="s">
        <v>12596</v>
      </c>
      <c r="E3574" s="27">
        <v>41571</v>
      </c>
      <c r="F3574" t="s">
        <v>233</v>
      </c>
      <c r="G3574" s="27">
        <v>26944</v>
      </c>
      <c r="H3574">
        <v>42</v>
      </c>
      <c r="I3574" t="s">
        <v>244</v>
      </c>
      <c r="J3574" t="s">
        <v>250</v>
      </c>
      <c r="K3574">
        <v>0</v>
      </c>
      <c r="L3574">
        <v>1</v>
      </c>
      <c r="M3574">
        <v>0</v>
      </c>
      <c r="N3574">
        <v>0</v>
      </c>
      <c r="O3574">
        <v>1</v>
      </c>
      <c r="P3574">
        <v>-1</v>
      </c>
      <c r="Q3574" s="28">
        <v>41570.393055555556</v>
      </c>
      <c r="R3574" s="28">
        <v>41571.052777777775</v>
      </c>
      <c r="S3574" t="s">
        <v>12597</v>
      </c>
      <c r="U3574" s="27">
        <v>41570</v>
      </c>
      <c r="V3574">
        <v>1</v>
      </c>
      <c r="W3574" t="s">
        <v>32</v>
      </c>
      <c r="X3574" t="s">
        <v>274</v>
      </c>
      <c r="Y3574">
        <v>0</v>
      </c>
      <c r="AB3574" t="s">
        <v>237</v>
      </c>
      <c r="AH3574">
        <v>0</v>
      </c>
      <c r="AN3574" t="s">
        <v>238</v>
      </c>
      <c r="AO3574">
        <v>1</v>
      </c>
      <c r="AP3574" t="s">
        <v>239</v>
      </c>
      <c r="AQ3574" s="27">
        <v>41571</v>
      </c>
      <c r="AR3574" t="s">
        <v>240</v>
      </c>
      <c r="AS3574">
        <v>1</v>
      </c>
      <c r="AT3574" t="s">
        <v>239</v>
      </c>
      <c r="AU3574" s="27">
        <v>41571</v>
      </c>
    </row>
    <row r="3575" spans="1:47" x14ac:dyDescent="0.2">
      <c r="A3575">
        <v>3574</v>
      </c>
      <c r="B3575" t="s">
        <v>12598</v>
      </c>
      <c r="C3575" t="s">
        <v>505</v>
      </c>
      <c r="D3575" t="s">
        <v>381</v>
      </c>
      <c r="E3575" s="27">
        <v>41395</v>
      </c>
      <c r="F3575" t="s">
        <v>233</v>
      </c>
      <c r="G3575" s="27">
        <v>33478</v>
      </c>
      <c r="H3575">
        <v>24</v>
      </c>
      <c r="I3575" t="s">
        <v>259</v>
      </c>
      <c r="J3575" t="s">
        <v>250</v>
      </c>
      <c r="K3575">
        <v>0</v>
      </c>
      <c r="L3575">
        <v>3</v>
      </c>
      <c r="M3575">
        <v>0</v>
      </c>
      <c r="N3575">
        <v>1</v>
      </c>
      <c r="O3575">
        <v>2</v>
      </c>
      <c r="P3575">
        <v>0</v>
      </c>
      <c r="Q3575" s="28">
        <v>41395.215277777781</v>
      </c>
      <c r="R3575" s="28">
        <v>41397.15902777778</v>
      </c>
      <c r="S3575" t="s">
        <v>12599</v>
      </c>
      <c r="T3575" s="27">
        <v>41395</v>
      </c>
      <c r="V3575">
        <v>0</v>
      </c>
      <c r="W3575" t="s">
        <v>32</v>
      </c>
      <c r="X3575" t="s">
        <v>983</v>
      </c>
      <c r="Y3575">
        <v>1</v>
      </c>
      <c r="AA3575" t="s">
        <v>12600</v>
      </c>
      <c r="AB3575" t="s">
        <v>36</v>
      </c>
      <c r="AC3575">
        <v>0</v>
      </c>
      <c r="AD3575" s="27">
        <v>41634</v>
      </c>
      <c r="AE3575" t="s">
        <v>392</v>
      </c>
      <c r="AF3575" s="27">
        <v>41634</v>
      </c>
      <c r="AG3575" s="27">
        <v>41814</v>
      </c>
      <c r="AH3575">
        <v>0</v>
      </c>
      <c r="AN3575" t="s">
        <v>238</v>
      </c>
      <c r="AO3575">
        <v>4</v>
      </c>
      <c r="AP3575" t="s">
        <v>239</v>
      </c>
      <c r="AQ3575" s="27">
        <v>41395</v>
      </c>
      <c r="AR3575" t="s">
        <v>240</v>
      </c>
      <c r="AS3575">
        <v>3</v>
      </c>
      <c r="AT3575" t="s">
        <v>239</v>
      </c>
      <c r="AU3575" s="27">
        <v>41395</v>
      </c>
    </row>
    <row r="3576" spans="1:47" x14ac:dyDescent="0.2">
      <c r="A3576">
        <v>3575</v>
      </c>
      <c r="B3576" t="s">
        <v>12601</v>
      </c>
      <c r="C3576" t="s">
        <v>1119</v>
      </c>
      <c r="D3576" t="s">
        <v>5448</v>
      </c>
      <c r="E3576" s="27">
        <v>41807</v>
      </c>
      <c r="F3576" t="s">
        <v>233</v>
      </c>
      <c r="G3576" s="27">
        <v>26316</v>
      </c>
      <c r="H3576">
        <v>44</v>
      </c>
      <c r="I3576" t="s">
        <v>244</v>
      </c>
      <c r="J3576" t="s">
        <v>250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-1</v>
      </c>
      <c r="Q3576" s="28">
        <v>41806.450694444444</v>
      </c>
      <c r="R3576" s="28">
        <v>41807.071527777778</v>
      </c>
      <c r="S3576" t="s">
        <v>12602</v>
      </c>
      <c r="T3576" s="27">
        <v>41806</v>
      </c>
      <c r="V3576">
        <v>1</v>
      </c>
      <c r="W3576" t="s">
        <v>36</v>
      </c>
      <c r="X3576" t="s">
        <v>279</v>
      </c>
      <c r="Y3576">
        <v>0</v>
      </c>
      <c r="AB3576" t="s">
        <v>237</v>
      </c>
      <c r="AH3576">
        <v>0</v>
      </c>
      <c r="AN3576" t="s">
        <v>238</v>
      </c>
      <c r="AO3576">
        <v>1</v>
      </c>
      <c r="AP3576" t="s">
        <v>239</v>
      </c>
      <c r="AQ3576" s="27">
        <v>41807</v>
      </c>
      <c r="AR3576" t="s">
        <v>240</v>
      </c>
      <c r="AS3576">
        <v>1</v>
      </c>
      <c r="AT3576" t="s">
        <v>239</v>
      </c>
      <c r="AU3576" s="27">
        <v>41807</v>
      </c>
    </row>
    <row r="3577" spans="1:47" x14ac:dyDescent="0.2">
      <c r="A3577">
        <v>3576</v>
      </c>
      <c r="B3577" t="s">
        <v>12603</v>
      </c>
      <c r="C3577" t="s">
        <v>2056</v>
      </c>
      <c r="D3577" t="s">
        <v>457</v>
      </c>
      <c r="E3577" s="27">
        <v>41346</v>
      </c>
      <c r="F3577" t="s">
        <v>233</v>
      </c>
      <c r="G3577" s="27">
        <v>25654</v>
      </c>
      <c r="H3577">
        <v>46</v>
      </c>
      <c r="I3577" t="s">
        <v>234</v>
      </c>
      <c r="J3577" t="s">
        <v>245</v>
      </c>
      <c r="K3577">
        <v>0</v>
      </c>
      <c r="L3577">
        <v>2</v>
      </c>
      <c r="M3577">
        <v>0</v>
      </c>
      <c r="N3577">
        <v>0</v>
      </c>
      <c r="O3577">
        <v>4</v>
      </c>
      <c r="P3577">
        <v>-5</v>
      </c>
      <c r="Q3577" s="28">
        <v>41341.46875</v>
      </c>
      <c r="R3577" s="28">
        <v>41344.140972222223</v>
      </c>
      <c r="S3577" t="s">
        <v>12604</v>
      </c>
      <c r="T3577" s="27">
        <v>41341</v>
      </c>
      <c r="V3577">
        <v>5</v>
      </c>
      <c r="W3577" t="s">
        <v>32</v>
      </c>
      <c r="X3577" t="s">
        <v>12605</v>
      </c>
      <c r="Y3577">
        <v>0</v>
      </c>
      <c r="AB3577" t="s">
        <v>237</v>
      </c>
      <c r="AH3577">
        <v>0</v>
      </c>
      <c r="AN3577" t="s">
        <v>238</v>
      </c>
      <c r="AO3577">
        <v>1</v>
      </c>
      <c r="AP3577" t="s">
        <v>239</v>
      </c>
      <c r="AQ3577" s="27">
        <v>41346</v>
      </c>
      <c r="AR3577" t="s">
        <v>240</v>
      </c>
      <c r="AS3577">
        <v>2</v>
      </c>
      <c r="AT3577" t="s">
        <v>239</v>
      </c>
      <c r="AU3577" s="27">
        <v>41346</v>
      </c>
    </row>
    <row r="3578" spans="1:47" x14ac:dyDescent="0.2">
      <c r="A3578">
        <v>3577</v>
      </c>
      <c r="B3578" t="s">
        <v>12606</v>
      </c>
      <c r="C3578" t="s">
        <v>9997</v>
      </c>
      <c r="D3578" t="s">
        <v>3497</v>
      </c>
      <c r="E3578" s="27">
        <v>41676</v>
      </c>
      <c r="F3578" t="s">
        <v>233</v>
      </c>
      <c r="G3578" s="27">
        <v>28319</v>
      </c>
      <c r="H3578">
        <v>38</v>
      </c>
      <c r="I3578" t="s">
        <v>244</v>
      </c>
      <c r="J3578" t="s">
        <v>250</v>
      </c>
      <c r="K3578">
        <v>0</v>
      </c>
      <c r="L3578">
        <v>3</v>
      </c>
      <c r="M3578">
        <v>0</v>
      </c>
      <c r="N3578">
        <v>0</v>
      </c>
      <c r="O3578">
        <v>4</v>
      </c>
      <c r="P3578">
        <v>0</v>
      </c>
      <c r="Q3578" s="28">
        <v>41676.525000000001</v>
      </c>
      <c r="R3578" s="28">
        <v>41676.381944444445</v>
      </c>
      <c r="S3578" t="s">
        <v>12607</v>
      </c>
      <c r="T3578" s="27">
        <v>41675</v>
      </c>
      <c r="V3578">
        <v>1</v>
      </c>
      <c r="W3578" t="s">
        <v>32</v>
      </c>
      <c r="X3578" t="s">
        <v>10717</v>
      </c>
      <c r="Y3578">
        <v>0</v>
      </c>
      <c r="AB3578" t="s">
        <v>237</v>
      </c>
      <c r="AH3578">
        <v>0</v>
      </c>
      <c r="AN3578" t="s">
        <v>238</v>
      </c>
      <c r="AO3578">
        <v>2</v>
      </c>
      <c r="AP3578" t="s">
        <v>239</v>
      </c>
      <c r="AQ3578" s="27">
        <v>41676</v>
      </c>
      <c r="AR3578" t="s">
        <v>240</v>
      </c>
      <c r="AS3578">
        <v>3</v>
      </c>
      <c r="AT3578" t="s">
        <v>239</v>
      </c>
      <c r="AU3578" s="27">
        <v>41676</v>
      </c>
    </row>
    <row r="3579" spans="1:47" x14ac:dyDescent="0.2">
      <c r="A3579">
        <v>3578</v>
      </c>
      <c r="B3579" t="s">
        <v>12608</v>
      </c>
      <c r="C3579" t="s">
        <v>242</v>
      </c>
      <c r="D3579" t="s">
        <v>12609</v>
      </c>
      <c r="E3579" s="27">
        <v>41514</v>
      </c>
      <c r="F3579" t="s">
        <v>233</v>
      </c>
      <c r="G3579" s="27">
        <v>27872</v>
      </c>
      <c r="H3579">
        <v>39</v>
      </c>
      <c r="I3579" t="s">
        <v>244</v>
      </c>
      <c r="J3579" t="s">
        <v>353</v>
      </c>
      <c r="K3579">
        <v>0</v>
      </c>
      <c r="L3579">
        <v>1</v>
      </c>
      <c r="M3579">
        <v>0</v>
      </c>
      <c r="N3579">
        <v>0</v>
      </c>
      <c r="O3579">
        <v>2</v>
      </c>
      <c r="P3579">
        <v>-113</v>
      </c>
      <c r="Q3579" s="28">
        <v>41401.52847222222</v>
      </c>
      <c r="R3579" s="28">
        <v>41506.457638888889</v>
      </c>
      <c r="S3579" t="s">
        <v>12610</v>
      </c>
      <c r="T3579" s="27">
        <v>41400</v>
      </c>
      <c r="V3579">
        <v>114</v>
      </c>
      <c r="W3579" t="s">
        <v>32</v>
      </c>
      <c r="X3579" t="s">
        <v>2254</v>
      </c>
      <c r="Y3579">
        <v>1</v>
      </c>
      <c r="AA3579" t="s">
        <v>12611</v>
      </c>
      <c r="AB3579" t="s">
        <v>36</v>
      </c>
      <c r="AC3579">
        <v>1</v>
      </c>
      <c r="AD3579" s="27">
        <v>41645</v>
      </c>
      <c r="AE3579" t="s">
        <v>6480</v>
      </c>
      <c r="AF3579" s="27">
        <v>41646</v>
      </c>
      <c r="AG3579" s="27">
        <v>41709</v>
      </c>
      <c r="AH3579">
        <v>1</v>
      </c>
      <c r="AJ3579" t="s">
        <v>12611</v>
      </c>
      <c r="AK3579" t="s">
        <v>462</v>
      </c>
      <c r="AL3579" s="27">
        <v>41645</v>
      </c>
      <c r="AM3579" t="s">
        <v>6480</v>
      </c>
      <c r="AN3579" t="s">
        <v>238</v>
      </c>
      <c r="AO3579">
        <v>2</v>
      </c>
      <c r="AP3579" t="s">
        <v>239</v>
      </c>
      <c r="AQ3579" s="27">
        <v>41514</v>
      </c>
      <c r="AR3579" t="s">
        <v>240</v>
      </c>
      <c r="AS3579">
        <v>1</v>
      </c>
      <c r="AT3579" t="s">
        <v>239</v>
      </c>
      <c r="AU3579" s="27">
        <v>41514</v>
      </c>
    </row>
    <row r="3580" spans="1:47" x14ac:dyDescent="0.2">
      <c r="A3580">
        <v>3579</v>
      </c>
      <c r="B3580" t="s">
        <v>12612</v>
      </c>
      <c r="C3580" t="s">
        <v>12613</v>
      </c>
      <c r="D3580" t="s">
        <v>12614</v>
      </c>
      <c r="E3580" s="27">
        <v>41848</v>
      </c>
      <c r="F3580" t="s">
        <v>233</v>
      </c>
      <c r="G3580" s="27">
        <v>33046</v>
      </c>
      <c r="H3580">
        <v>25</v>
      </c>
      <c r="I3580" t="s">
        <v>244</v>
      </c>
      <c r="J3580" t="s">
        <v>245</v>
      </c>
      <c r="K3580">
        <v>0</v>
      </c>
      <c r="L3580">
        <v>2</v>
      </c>
      <c r="M3580">
        <v>0</v>
      </c>
      <c r="N3580">
        <v>0</v>
      </c>
      <c r="O3580">
        <v>0</v>
      </c>
      <c r="P3580">
        <v>-3</v>
      </c>
      <c r="Q3580" s="28">
        <v>41845.232638888891</v>
      </c>
      <c r="R3580" s="28">
        <v>41846.043055555558</v>
      </c>
      <c r="S3580" t="s">
        <v>12615</v>
      </c>
      <c r="T3580" s="27">
        <v>41845</v>
      </c>
      <c r="V3580">
        <v>3</v>
      </c>
      <c r="W3580" t="s">
        <v>32</v>
      </c>
      <c r="X3580" t="s">
        <v>608</v>
      </c>
      <c r="Y3580">
        <v>0</v>
      </c>
      <c r="AB3580" t="s">
        <v>237</v>
      </c>
      <c r="AH3580">
        <v>0</v>
      </c>
      <c r="AN3580" t="s">
        <v>238</v>
      </c>
      <c r="AO3580">
        <v>3</v>
      </c>
      <c r="AP3580" t="s">
        <v>239</v>
      </c>
      <c r="AQ3580" s="27">
        <v>41848</v>
      </c>
      <c r="AR3580" t="s">
        <v>240</v>
      </c>
      <c r="AS3580">
        <v>2</v>
      </c>
      <c r="AT3580" t="s">
        <v>239</v>
      </c>
      <c r="AU3580" s="27">
        <v>41848</v>
      </c>
    </row>
    <row r="3581" spans="1:47" x14ac:dyDescent="0.2">
      <c r="A3581">
        <v>3580</v>
      </c>
      <c r="B3581" t="s">
        <v>12616</v>
      </c>
      <c r="C3581" t="s">
        <v>758</v>
      </c>
      <c r="D3581" t="s">
        <v>947</v>
      </c>
      <c r="E3581" s="27">
        <v>41752</v>
      </c>
      <c r="F3581" t="s">
        <v>233</v>
      </c>
      <c r="G3581" s="27">
        <v>25106</v>
      </c>
      <c r="H3581">
        <v>47</v>
      </c>
      <c r="I3581" t="s">
        <v>234</v>
      </c>
      <c r="J3581" t="s">
        <v>245</v>
      </c>
      <c r="K3581">
        <v>0</v>
      </c>
      <c r="L3581">
        <v>8</v>
      </c>
      <c r="M3581">
        <v>0</v>
      </c>
      <c r="N3581">
        <v>0</v>
      </c>
      <c r="O3581">
        <v>10</v>
      </c>
      <c r="P3581">
        <v>-240</v>
      </c>
      <c r="Q3581" s="28">
        <v>41512.050000000003</v>
      </c>
      <c r="R3581" s="28">
        <v>41548.440972222219</v>
      </c>
      <c r="S3581" t="s">
        <v>12617</v>
      </c>
      <c r="U3581" s="27">
        <v>41512</v>
      </c>
      <c r="V3581">
        <v>240</v>
      </c>
      <c r="W3581" t="s">
        <v>32</v>
      </c>
      <c r="X3581" t="s">
        <v>274</v>
      </c>
      <c r="Y3581">
        <v>0</v>
      </c>
      <c r="AB3581" t="s">
        <v>237</v>
      </c>
      <c r="AH3581">
        <v>0</v>
      </c>
      <c r="AN3581" t="s">
        <v>238</v>
      </c>
      <c r="AO3581">
        <v>4</v>
      </c>
      <c r="AP3581" t="s">
        <v>239</v>
      </c>
      <c r="AQ3581" s="27">
        <v>41752</v>
      </c>
      <c r="AR3581" t="s">
        <v>240</v>
      </c>
      <c r="AS3581">
        <v>8</v>
      </c>
      <c r="AT3581" t="s">
        <v>269</v>
      </c>
      <c r="AU3581" s="27">
        <v>41752</v>
      </c>
    </row>
    <row r="3582" spans="1:47" x14ac:dyDescent="0.2">
      <c r="A3582">
        <v>3581</v>
      </c>
      <c r="B3582" t="s">
        <v>12618</v>
      </c>
      <c r="C3582" t="s">
        <v>2931</v>
      </c>
      <c r="D3582" t="s">
        <v>3737</v>
      </c>
      <c r="E3582" s="27">
        <v>41751</v>
      </c>
      <c r="F3582" t="s">
        <v>233</v>
      </c>
      <c r="G3582" s="27">
        <v>32914</v>
      </c>
      <c r="H3582">
        <v>26</v>
      </c>
      <c r="I3582" t="s">
        <v>244</v>
      </c>
      <c r="J3582" t="s">
        <v>245</v>
      </c>
      <c r="K3582">
        <v>0</v>
      </c>
      <c r="L3582">
        <v>5</v>
      </c>
      <c r="M3582">
        <v>0</v>
      </c>
      <c r="N3582">
        <v>0</v>
      </c>
      <c r="O3582">
        <v>0</v>
      </c>
      <c r="P3582">
        <v>-1</v>
      </c>
      <c r="Q3582" s="28">
        <v>41750.226388888892</v>
      </c>
      <c r="R3582" s="28">
        <v>41751.289583333331</v>
      </c>
      <c r="S3582" t="s">
        <v>12619</v>
      </c>
      <c r="T3582" s="27">
        <v>41750</v>
      </c>
      <c r="V3582">
        <v>1</v>
      </c>
      <c r="W3582" t="s">
        <v>36</v>
      </c>
      <c r="X3582" t="s">
        <v>279</v>
      </c>
      <c r="Y3582">
        <v>0</v>
      </c>
      <c r="AB3582" t="s">
        <v>237</v>
      </c>
      <c r="AH3582">
        <v>0</v>
      </c>
      <c r="AN3582" t="s">
        <v>238</v>
      </c>
      <c r="AO3582">
        <v>4</v>
      </c>
      <c r="AP3582" t="s">
        <v>239</v>
      </c>
      <c r="AQ3582" s="27">
        <v>41751</v>
      </c>
      <c r="AR3582" t="s">
        <v>240</v>
      </c>
      <c r="AS3582">
        <v>5</v>
      </c>
      <c r="AT3582" t="s">
        <v>246</v>
      </c>
      <c r="AU3582" s="27">
        <v>41751</v>
      </c>
    </row>
    <row r="3583" spans="1:47" x14ac:dyDescent="0.2">
      <c r="A3583">
        <v>3582</v>
      </c>
      <c r="B3583" t="s">
        <v>12620</v>
      </c>
      <c r="C3583" t="s">
        <v>6022</v>
      </c>
      <c r="D3583" t="s">
        <v>12621</v>
      </c>
      <c r="E3583" s="27">
        <v>41827</v>
      </c>
      <c r="F3583" t="s">
        <v>294</v>
      </c>
      <c r="G3583" s="27">
        <v>30710</v>
      </c>
      <c r="H3583">
        <v>32</v>
      </c>
      <c r="I3583" t="s">
        <v>244</v>
      </c>
      <c r="J3583" t="s">
        <v>353</v>
      </c>
      <c r="K3583">
        <v>0</v>
      </c>
      <c r="L3583">
        <v>3</v>
      </c>
      <c r="M3583">
        <v>0</v>
      </c>
      <c r="N3583">
        <v>0</v>
      </c>
      <c r="O3583">
        <v>0</v>
      </c>
      <c r="P3583">
        <v>-1</v>
      </c>
      <c r="Q3583" s="28">
        <v>41826.433333333334</v>
      </c>
      <c r="R3583" s="28">
        <v>41834.363888888889</v>
      </c>
      <c r="S3583" t="s">
        <v>12622</v>
      </c>
      <c r="T3583" s="27">
        <v>41826</v>
      </c>
      <c r="V3583">
        <v>1</v>
      </c>
      <c r="W3583" t="s">
        <v>36</v>
      </c>
      <c r="X3583" t="s">
        <v>2836</v>
      </c>
      <c r="Y3583">
        <v>1</v>
      </c>
      <c r="AA3583" t="s">
        <v>12623</v>
      </c>
      <c r="AB3583" t="s">
        <v>36</v>
      </c>
      <c r="AD3583" s="27">
        <v>41885</v>
      </c>
      <c r="AE3583" t="s">
        <v>404</v>
      </c>
      <c r="AH3583">
        <v>0</v>
      </c>
      <c r="AN3583" t="s">
        <v>238</v>
      </c>
      <c r="AO3583">
        <v>2</v>
      </c>
      <c r="AP3583" t="s">
        <v>239</v>
      </c>
      <c r="AQ3583" s="27">
        <v>41827</v>
      </c>
      <c r="AR3583" t="s">
        <v>240</v>
      </c>
      <c r="AS3583">
        <v>3</v>
      </c>
      <c r="AT3583" t="s">
        <v>239</v>
      </c>
      <c r="AU3583" s="27">
        <v>41827</v>
      </c>
    </row>
    <row r="3584" spans="1:47" x14ac:dyDescent="0.2">
      <c r="A3584">
        <v>3583</v>
      </c>
      <c r="B3584" t="s">
        <v>12624</v>
      </c>
      <c r="C3584" t="s">
        <v>2056</v>
      </c>
      <c r="D3584" t="s">
        <v>12625</v>
      </c>
      <c r="E3584" s="27">
        <v>41747</v>
      </c>
      <c r="F3584" t="s">
        <v>233</v>
      </c>
      <c r="G3584" s="27">
        <v>34609</v>
      </c>
      <c r="H3584">
        <v>21</v>
      </c>
      <c r="I3584" t="s">
        <v>259</v>
      </c>
      <c r="J3584" t="s">
        <v>245</v>
      </c>
      <c r="K3584">
        <v>0</v>
      </c>
      <c r="L3584">
        <v>10</v>
      </c>
      <c r="M3584">
        <v>0</v>
      </c>
      <c r="N3584">
        <v>0</v>
      </c>
      <c r="O3584">
        <v>0</v>
      </c>
      <c r="P3584">
        <v>-2</v>
      </c>
      <c r="Q3584" s="28">
        <v>41745.404861111114</v>
      </c>
      <c r="R3584" s="28">
        <v>41746.352777777778</v>
      </c>
      <c r="S3584" t="s">
        <v>12626</v>
      </c>
      <c r="T3584" s="27">
        <v>41745</v>
      </c>
      <c r="V3584">
        <v>2</v>
      </c>
      <c r="W3584" t="s">
        <v>32</v>
      </c>
      <c r="X3584" t="s">
        <v>7777</v>
      </c>
      <c r="Y3584">
        <v>0</v>
      </c>
      <c r="AB3584" t="s">
        <v>237</v>
      </c>
      <c r="AH3584">
        <v>0</v>
      </c>
      <c r="AN3584" t="s">
        <v>238</v>
      </c>
      <c r="AO3584">
        <v>9</v>
      </c>
      <c r="AP3584" t="s">
        <v>269</v>
      </c>
      <c r="AQ3584" s="27">
        <v>41747</v>
      </c>
      <c r="AR3584" t="s">
        <v>240</v>
      </c>
      <c r="AS3584">
        <v>10</v>
      </c>
      <c r="AT3584" t="s">
        <v>269</v>
      </c>
      <c r="AU3584" s="27">
        <v>41747</v>
      </c>
    </row>
    <row r="3585" spans="1:47" x14ac:dyDescent="0.2">
      <c r="A3585">
        <v>3584</v>
      </c>
      <c r="B3585" t="s">
        <v>12627</v>
      </c>
      <c r="C3585" t="s">
        <v>12628</v>
      </c>
      <c r="D3585" t="s">
        <v>408</v>
      </c>
      <c r="E3585" s="27">
        <v>41671</v>
      </c>
      <c r="F3585" t="s">
        <v>233</v>
      </c>
      <c r="G3585" s="27">
        <v>32702</v>
      </c>
      <c r="H3585">
        <v>26</v>
      </c>
      <c r="I3585" t="s">
        <v>244</v>
      </c>
      <c r="J3585" t="s">
        <v>245</v>
      </c>
      <c r="K3585">
        <v>0</v>
      </c>
      <c r="L3585">
        <v>5</v>
      </c>
      <c r="M3585">
        <v>0</v>
      </c>
      <c r="N3585">
        <v>0</v>
      </c>
      <c r="O3585">
        <v>0</v>
      </c>
      <c r="P3585">
        <v>-1</v>
      </c>
      <c r="Q3585" s="28">
        <v>41670.316666666666</v>
      </c>
      <c r="R3585" s="28">
        <v>41671.363888888889</v>
      </c>
      <c r="S3585" t="s">
        <v>12629</v>
      </c>
      <c r="T3585" s="27">
        <v>41670</v>
      </c>
      <c r="V3585">
        <v>1</v>
      </c>
      <c r="W3585" t="s">
        <v>36</v>
      </c>
      <c r="X3585" t="s">
        <v>343</v>
      </c>
      <c r="Y3585">
        <v>0</v>
      </c>
      <c r="AB3585" t="s">
        <v>237</v>
      </c>
      <c r="AH3585">
        <v>0</v>
      </c>
      <c r="AN3585" t="s">
        <v>238</v>
      </c>
      <c r="AO3585">
        <v>4</v>
      </c>
      <c r="AP3585" t="s">
        <v>239</v>
      </c>
      <c r="AQ3585" s="27">
        <v>41671</v>
      </c>
      <c r="AR3585" t="s">
        <v>240</v>
      </c>
      <c r="AS3585">
        <v>5</v>
      </c>
      <c r="AT3585" t="s">
        <v>246</v>
      </c>
      <c r="AU3585" s="27">
        <v>41671</v>
      </c>
    </row>
    <row r="3586" spans="1:47" x14ac:dyDescent="0.2">
      <c r="A3586">
        <v>3585</v>
      </c>
      <c r="B3586" t="s">
        <v>12630</v>
      </c>
      <c r="C3586" t="s">
        <v>2094</v>
      </c>
      <c r="D3586" t="s">
        <v>12631</v>
      </c>
      <c r="E3586" s="27">
        <v>41714</v>
      </c>
      <c r="F3586" t="s">
        <v>233</v>
      </c>
      <c r="G3586" s="27">
        <v>22711</v>
      </c>
      <c r="H3586">
        <v>54</v>
      </c>
      <c r="I3586" t="s">
        <v>234</v>
      </c>
      <c r="J3586" t="s">
        <v>245</v>
      </c>
      <c r="K3586">
        <v>0</v>
      </c>
      <c r="L3586">
        <v>1</v>
      </c>
      <c r="M3586">
        <v>0</v>
      </c>
      <c r="N3586">
        <v>0</v>
      </c>
      <c r="O3586">
        <v>1</v>
      </c>
      <c r="P3586">
        <v>-1</v>
      </c>
      <c r="Q3586" s="28">
        <v>41713.279861111114</v>
      </c>
      <c r="R3586" s="28">
        <v>41714.38958333333</v>
      </c>
      <c r="S3586" t="s">
        <v>12632</v>
      </c>
      <c r="T3586" s="27">
        <v>41713</v>
      </c>
      <c r="V3586">
        <v>1</v>
      </c>
      <c r="W3586" t="s">
        <v>36</v>
      </c>
      <c r="X3586" t="s">
        <v>279</v>
      </c>
      <c r="Y3586">
        <v>1</v>
      </c>
      <c r="AA3586" t="s">
        <v>12633</v>
      </c>
      <c r="AB3586" t="s">
        <v>32</v>
      </c>
      <c r="AC3586">
        <v>0</v>
      </c>
      <c r="AD3586" s="27">
        <v>41832</v>
      </c>
      <c r="AE3586" t="s">
        <v>359</v>
      </c>
      <c r="AF3586" s="27">
        <v>41832</v>
      </c>
      <c r="AG3586" s="27">
        <v>41866</v>
      </c>
      <c r="AH3586">
        <v>0</v>
      </c>
      <c r="AN3586" t="s">
        <v>238</v>
      </c>
      <c r="AO3586">
        <v>1</v>
      </c>
      <c r="AP3586" t="s">
        <v>239</v>
      </c>
      <c r="AQ3586" s="27">
        <v>41714</v>
      </c>
      <c r="AR3586" t="s">
        <v>240</v>
      </c>
      <c r="AS3586">
        <v>1</v>
      </c>
      <c r="AT3586" t="s">
        <v>239</v>
      </c>
      <c r="AU3586" s="27">
        <v>41714</v>
      </c>
    </row>
    <row r="3587" spans="1:47" x14ac:dyDescent="0.2">
      <c r="A3587">
        <v>3586</v>
      </c>
      <c r="B3587" t="s">
        <v>12634</v>
      </c>
      <c r="C3587" t="s">
        <v>5338</v>
      </c>
      <c r="D3587" t="s">
        <v>12635</v>
      </c>
      <c r="E3587" s="27">
        <v>41810</v>
      </c>
      <c r="F3587" t="s">
        <v>233</v>
      </c>
      <c r="G3587" s="27">
        <v>19110</v>
      </c>
      <c r="H3587">
        <v>63</v>
      </c>
      <c r="I3587" t="s">
        <v>234</v>
      </c>
      <c r="J3587" t="s">
        <v>250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 s="28">
        <v>41810.094444444447</v>
      </c>
      <c r="R3587" s="28">
        <v>41810.355555555558</v>
      </c>
      <c r="S3587" t="s">
        <v>12636</v>
      </c>
      <c r="T3587" s="27">
        <v>41809</v>
      </c>
      <c r="V3587">
        <v>1</v>
      </c>
      <c r="W3587" t="s">
        <v>36</v>
      </c>
      <c r="X3587" t="s">
        <v>780</v>
      </c>
      <c r="Y3587">
        <v>0</v>
      </c>
      <c r="AB3587" t="s">
        <v>237</v>
      </c>
      <c r="AH3587">
        <v>0</v>
      </c>
      <c r="AN3587" t="s">
        <v>238</v>
      </c>
      <c r="AO3587">
        <v>1</v>
      </c>
      <c r="AP3587" t="s">
        <v>239</v>
      </c>
      <c r="AQ3587" s="27">
        <v>41810</v>
      </c>
      <c r="AR3587" t="s">
        <v>240</v>
      </c>
      <c r="AS3587">
        <v>1</v>
      </c>
      <c r="AT3587" t="s">
        <v>239</v>
      </c>
      <c r="AU3587" s="27">
        <v>41810</v>
      </c>
    </row>
    <row r="3588" spans="1:47" x14ac:dyDescent="0.2">
      <c r="A3588">
        <v>3587</v>
      </c>
      <c r="B3588" t="s">
        <v>12637</v>
      </c>
      <c r="C3588" t="s">
        <v>3369</v>
      </c>
      <c r="D3588" t="s">
        <v>12638</v>
      </c>
      <c r="E3588" s="27">
        <v>41630</v>
      </c>
      <c r="F3588" t="s">
        <v>294</v>
      </c>
      <c r="G3588" s="27">
        <v>24780</v>
      </c>
      <c r="H3588">
        <v>48</v>
      </c>
      <c r="I3588" t="s">
        <v>234</v>
      </c>
      <c r="J3588" t="s">
        <v>245</v>
      </c>
      <c r="K3588">
        <v>0</v>
      </c>
      <c r="L3588">
        <v>1</v>
      </c>
      <c r="M3588">
        <v>0</v>
      </c>
      <c r="N3588">
        <v>0</v>
      </c>
      <c r="O3588">
        <v>0</v>
      </c>
      <c r="W3588" t="s">
        <v>237</v>
      </c>
      <c r="Y3588">
        <v>-1</v>
      </c>
      <c r="AB3588" t="s">
        <v>237</v>
      </c>
      <c r="AH3588">
        <v>0</v>
      </c>
      <c r="AN3588" t="s">
        <v>238</v>
      </c>
      <c r="AO3588">
        <v>1</v>
      </c>
      <c r="AP3588" t="s">
        <v>239</v>
      </c>
      <c r="AQ3588" s="27">
        <v>41630</v>
      </c>
      <c r="AR3588" t="s">
        <v>240</v>
      </c>
      <c r="AS3588">
        <v>1</v>
      </c>
      <c r="AT3588" t="s">
        <v>239</v>
      </c>
      <c r="AU3588" s="27">
        <v>41630</v>
      </c>
    </row>
    <row r="3589" spans="1:47" x14ac:dyDescent="0.2">
      <c r="A3589">
        <v>3588</v>
      </c>
      <c r="B3589" t="s">
        <v>12639</v>
      </c>
      <c r="C3589" t="s">
        <v>524</v>
      </c>
      <c r="D3589" t="s">
        <v>7811</v>
      </c>
      <c r="E3589" s="27">
        <v>41851</v>
      </c>
      <c r="F3589" t="s">
        <v>233</v>
      </c>
      <c r="G3589" s="27">
        <v>28417</v>
      </c>
      <c r="H3589">
        <v>38</v>
      </c>
      <c r="I3589" t="s">
        <v>244</v>
      </c>
      <c r="J3589" t="s">
        <v>245</v>
      </c>
      <c r="K3589">
        <v>0</v>
      </c>
      <c r="L3589">
        <v>4</v>
      </c>
      <c r="M3589">
        <v>0</v>
      </c>
      <c r="N3589">
        <v>0</v>
      </c>
      <c r="O3589">
        <v>0</v>
      </c>
      <c r="W3589" t="s">
        <v>237</v>
      </c>
      <c r="Y3589">
        <v>-1</v>
      </c>
      <c r="AB3589" t="s">
        <v>237</v>
      </c>
      <c r="AH3589">
        <v>0</v>
      </c>
      <c r="AN3589" t="s">
        <v>238</v>
      </c>
      <c r="AO3589">
        <v>4</v>
      </c>
      <c r="AP3589" t="s">
        <v>239</v>
      </c>
      <c r="AQ3589" s="27">
        <v>41851</v>
      </c>
      <c r="AR3589" t="s">
        <v>240</v>
      </c>
      <c r="AS3589">
        <v>4</v>
      </c>
      <c r="AT3589" t="s">
        <v>239</v>
      </c>
      <c r="AU3589" s="27">
        <v>41851</v>
      </c>
    </row>
    <row r="3590" spans="1:47" x14ac:dyDescent="0.2">
      <c r="A3590">
        <v>3589</v>
      </c>
      <c r="B3590" t="s">
        <v>12640</v>
      </c>
      <c r="C3590" t="s">
        <v>4920</v>
      </c>
      <c r="D3590" t="s">
        <v>12641</v>
      </c>
      <c r="E3590" s="27">
        <v>41761</v>
      </c>
      <c r="F3590" t="s">
        <v>294</v>
      </c>
      <c r="G3590" s="27">
        <v>33635</v>
      </c>
      <c r="H3590">
        <v>24</v>
      </c>
      <c r="I3590" t="s">
        <v>259</v>
      </c>
      <c r="J3590" t="s">
        <v>250</v>
      </c>
      <c r="K3590">
        <v>0</v>
      </c>
      <c r="L3590">
        <v>7</v>
      </c>
      <c r="M3590">
        <v>0</v>
      </c>
      <c r="N3590">
        <v>0</v>
      </c>
      <c r="O3590">
        <v>0</v>
      </c>
      <c r="P3590">
        <v>-1</v>
      </c>
      <c r="Q3590" s="28">
        <v>41760.313888888886</v>
      </c>
      <c r="R3590" s="28">
        <v>41762.084722222222</v>
      </c>
      <c r="S3590" t="s">
        <v>12642</v>
      </c>
      <c r="T3590" s="27">
        <v>41760</v>
      </c>
      <c r="V3590">
        <v>1</v>
      </c>
      <c r="W3590" t="s">
        <v>32</v>
      </c>
      <c r="X3590" t="s">
        <v>359</v>
      </c>
      <c r="Y3590">
        <v>0</v>
      </c>
      <c r="AB3590" t="s">
        <v>237</v>
      </c>
      <c r="AH3590">
        <v>0</v>
      </c>
      <c r="AN3590" t="s">
        <v>238</v>
      </c>
      <c r="AO3590">
        <v>6</v>
      </c>
      <c r="AP3590" t="s">
        <v>246</v>
      </c>
      <c r="AQ3590" s="27">
        <v>41761</v>
      </c>
      <c r="AR3590" t="s">
        <v>240</v>
      </c>
      <c r="AS3590">
        <v>7</v>
      </c>
      <c r="AT3590" t="s">
        <v>246</v>
      </c>
      <c r="AU3590" s="27">
        <v>41761</v>
      </c>
    </row>
    <row r="3591" spans="1:47" x14ac:dyDescent="0.2">
      <c r="A3591">
        <v>3590</v>
      </c>
      <c r="B3591" t="s">
        <v>12643</v>
      </c>
      <c r="C3591" t="s">
        <v>1803</v>
      </c>
      <c r="D3591" t="s">
        <v>741</v>
      </c>
      <c r="E3591" s="27">
        <v>41890</v>
      </c>
      <c r="F3591" t="s">
        <v>294</v>
      </c>
      <c r="G3591" s="27">
        <v>29633</v>
      </c>
      <c r="H3591">
        <v>35</v>
      </c>
      <c r="I3591" t="s">
        <v>244</v>
      </c>
      <c r="J3591" t="s">
        <v>245</v>
      </c>
      <c r="K3591">
        <v>0</v>
      </c>
      <c r="L3591">
        <v>3</v>
      </c>
      <c r="M3591">
        <v>0</v>
      </c>
      <c r="N3591">
        <v>0</v>
      </c>
      <c r="O3591">
        <v>3</v>
      </c>
      <c r="P3591">
        <v>-11</v>
      </c>
      <c r="Q3591" s="28">
        <v>41879.091666666667</v>
      </c>
      <c r="R3591" s="28">
        <v>41879.386111111111</v>
      </c>
      <c r="S3591" t="s">
        <v>12644</v>
      </c>
      <c r="T3591" s="27">
        <v>41878</v>
      </c>
      <c r="V3591">
        <v>12</v>
      </c>
      <c r="W3591" t="s">
        <v>32</v>
      </c>
      <c r="X3591" t="s">
        <v>261</v>
      </c>
      <c r="Y3591">
        <v>0</v>
      </c>
      <c r="AB3591" t="s">
        <v>237</v>
      </c>
      <c r="AH3591">
        <v>0</v>
      </c>
      <c r="AN3591" t="s">
        <v>238</v>
      </c>
      <c r="AO3591">
        <v>1</v>
      </c>
      <c r="AP3591" t="s">
        <v>239</v>
      </c>
      <c r="AQ3591" s="27">
        <v>41890</v>
      </c>
      <c r="AR3591" t="s">
        <v>240</v>
      </c>
      <c r="AS3591">
        <v>3</v>
      </c>
      <c r="AT3591" t="s">
        <v>239</v>
      </c>
      <c r="AU3591" s="27">
        <v>41890</v>
      </c>
    </row>
    <row r="3592" spans="1:47" x14ac:dyDescent="0.2">
      <c r="A3592">
        <v>3591</v>
      </c>
      <c r="B3592" t="s">
        <v>12645</v>
      </c>
      <c r="C3592" t="s">
        <v>746</v>
      </c>
      <c r="D3592" t="s">
        <v>12646</v>
      </c>
      <c r="E3592" s="27">
        <v>41499</v>
      </c>
      <c r="F3592" t="s">
        <v>233</v>
      </c>
      <c r="G3592" s="27">
        <v>32510</v>
      </c>
      <c r="H3592">
        <v>27</v>
      </c>
      <c r="I3592" t="s">
        <v>244</v>
      </c>
      <c r="J3592" t="s">
        <v>353</v>
      </c>
      <c r="K3592">
        <v>0</v>
      </c>
      <c r="L3592">
        <v>3</v>
      </c>
      <c r="M3592">
        <v>0</v>
      </c>
      <c r="N3592">
        <v>0</v>
      </c>
      <c r="O3592">
        <v>2</v>
      </c>
      <c r="P3592">
        <v>-10</v>
      </c>
      <c r="Q3592" s="28">
        <v>41489.439583333333</v>
      </c>
      <c r="R3592" s="28">
        <v>41499.447916666664</v>
      </c>
      <c r="S3592" t="s">
        <v>12647</v>
      </c>
      <c r="T3592" s="27">
        <v>41489</v>
      </c>
      <c r="V3592">
        <v>10</v>
      </c>
      <c r="W3592" t="s">
        <v>32</v>
      </c>
      <c r="X3592" t="s">
        <v>410</v>
      </c>
      <c r="Y3592">
        <v>0</v>
      </c>
      <c r="AB3592" t="s">
        <v>237</v>
      </c>
      <c r="AH3592">
        <v>0</v>
      </c>
      <c r="AN3592" t="s">
        <v>238</v>
      </c>
      <c r="AO3592">
        <v>2</v>
      </c>
      <c r="AP3592" t="s">
        <v>239</v>
      </c>
      <c r="AQ3592" s="27">
        <v>41499</v>
      </c>
      <c r="AR3592" t="s">
        <v>240</v>
      </c>
      <c r="AS3592">
        <v>3</v>
      </c>
      <c r="AT3592" t="s">
        <v>239</v>
      </c>
      <c r="AU3592" s="27">
        <v>41499</v>
      </c>
    </row>
    <row r="3593" spans="1:47" x14ac:dyDescent="0.2">
      <c r="A3593">
        <v>3592</v>
      </c>
      <c r="B3593" t="s">
        <v>12648</v>
      </c>
      <c r="C3593" t="s">
        <v>726</v>
      </c>
      <c r="D3593" t="s">
        <v>12649</v>
      </c>
      <c r="E3593" s="27">
        <v>41785</v>
      </c>
      <c r="F3593" t="s">
        <v>233</v>
      </c>
      <c r="G3593" s="27">
        <v>33260</v>
      </c>
      <c r="H3593">
        <v>25</v>
      </c>
      <c r="I3593" t="s">
        <v>244</v>
      </c>
      <c r="J3593" t="s">
        <v>353</v>
      </c>
      <c r="K3593">
        <v>0</v>
      </c>
      <c r="L3593">
        <v>1</v>
      </c>
      <c r="M3593">
        <v>0</v>
      </c>
      <c r="N3593">
        <v>0</v>
      </c>
      <c r="O3593">
        <v>1</v>
      </c>
      <c r="P3593">
        <v>-1</v>
      </c>
      <c r="Q3593" s="28">
        <v>41784.098611111112</v>
      </c>
      <c r="R3593" s="28">
        <v>41785.277083333334</v>
      </c>
      <c r="S3593" t="s">
        <v>12650</v>
      </c>
      <c r="T3593" s="27">
        <v>41784</v>
      </c>
      <c r="V3593">
        <v>1</v>
      </c>
      <c r="W3593" t="s">
        <v>36</v>
      </c>
      <c r="X3593" t="s">
        <v>279</v>
      </c>
      <c r="Y3593">
        <v>0</v>
      </c>
      <c r="AB3593" t="s">
        <v>237</v>
      </c>
      <c r="AH3593">
        <v>0</v>
      </c>
      <c r="AN3593" t="s">
        <v>238</v>
      </c>
      <c r="AO3593">
        <v>2</v>
      </c>
      <c r="AP3593" t="s">
        <v>239</v>
      </c>
      <c r="AQ3593" s="27">
        <v>41785</v>
      </c>
      <c r="AR3593" t="s">
        <v>240</v>
      </c>
      <c r="AS3593">
        <v>1</v>
      </c>
      <c r="AT3593" t="s">
        <v>239</v>
      </c>
      <c r="AU3593" s="27">
        <v>41785</v>
      </c>
    </row>
    <row r="3594" spans="1:47" x14ac:dyDescent="0.2">
      <c r="A3594">
        <v>3593</v>
      </c>
      <c r="B3594" t="s">
        <v>12651</v>
      </c>
      <c r="C3594" t="s">
        <v>484</v>
      </c>
      <c r="D3594" t="s">
        <v>12282</v>
      </c>
      <c r="E3594" s="27">
        <v>41544</v>
      </c>
      <c r="F3594" t="s">
        <v>233</v>
      </c>
      <c r="G3594" s="27">
        <v>19929</v>
      </c>
      <c r="H3594">
        <v>61</v>
      </c>
      <c r="I3594" t="s">
        <v>234</v>
      </c>
      <c r="J3594" t="s">
        <v>245</v>
      </c>
      <c r="K3594">
        <v>0</v>
      </c>
      <c r="L3594">
        <v>4</v>
      </c>
      <c r="M3594">
        <v>0</v>
      </c>
      <c r="N3594">
        <v>0</v>
      </c>
      <c r="O3594">
        <v>1</v>
      </c>
      <c r="P3594">
        <v>0</v>
      </c>
      <c r="Q3594" s="28">
        <v>41544.179861111108</v>
      </c>
      <c r="R3594" s="28">
        <v>41545.219444444447</v>
      </c>
      <c r="S3594" t="s">
        <v>12652</v>
      </c>
      <c r="U3594" s="27">
        <v>41544</v>
      </c>
      <c r="V3594">
        <v>0</v>
      </c>
      <c r="W3594" t="s">
        <v>32</v>
      </c>
      <c r="X3594" t="s">
        <v>274</v>
      </c>
      <c r="Y3594">
        <v>0</v>
      </c>
      <c r="AB3594" t="s">
        <v>237</v>
      </c>
      <c r="AH3594">
        <v>0</v>
      </c>
      <c r="AN3594" t="s">
        <v>238</v>
      </c>
      <c r="AO3594">
        <v>2</v>
      </c>
      <c r="AP3594" t="s">
        <v>239</v>
      </c>
      <c r="AQ3594" s="27">
        <v>41544</v>
      </c>
      <c r="AR3594" t="s">
        <v>240</v>
      </c>
      <c r="AS3594">
        <v>4</v>
      </c>
      <c r="AT3594" t="s">
        <v>239</v>
      </c>
      <c r="AU3594" s="27">
        <v>41544</v>
      </c>
    </row>
    <row r="3595" spans="1:47" x14ac:dyDescent="0.2">
      <c r="A3595">
        <v>3594</v>
      </c>
      <c r="B3595" t="s">
        <v>12653</v>
      </c>
      <c r="C3595" t="s">
        <v>484</v>
      </c>
      <c r="D3595" t="s">
        <v>12654</v>
      </c>
      <c r="E3595" s="27">
        <v>41730</v>
      </c>
      <c r="F3595" t="s">
        <v>233</v>
      </c>
      <c r="G3595" s="27">
        <v>23810</v>
      </c>
      <c r="H3595">
        <v>51</v>
      </c>
      <c r="I3595" t="s">
        <v>234</v>
      </c>
      <c r="J3595" t="s">
        <v>250</v>
      </c>
      <c r="K3595">
        <v>0</v>
      </c>
      <c r="L3595">
        <v>4</v>
      </c>
      <c r="M3595">
        <v>0</v>
      </c>
      <c r="N3595">
        <v>0</v>
      </c>
      <c r="O3595">
        <v>1</v>
      </c>
      <c r="P3595">
        <v>-1</v>
      </c>
      <c r="Q3595" s="28">
        <v>41729.498611111114</v>
      </c>
      <c r="R3595" s="28">
        <v>41730.057638888888</v>
      </c>
      <c r="S3595" t="s">
        <v>12655</v>
      </c>
      <c r="T3595" s="27">
        <v>41729</v>
      </c>
      <c r="V3595">
        <v>1</v>
      </c>
      <c r="W3595" t="s">
        <v>36</v>
      </c>
      <c r="X3595" t="s">
        <v>412</v>
      </c>
      <c r="Y3595">
        <v>1</v>
      </c>
      <c r="AA3595" t="s">
        <v>12656</v>
      </c>
      <c r="AB3595" t="s">
        <v>36</v>
      </c>
      <c r="AD3595" s="27">
        <v>41769</v>
      </c>
      <c r="AE3595" t="s">
        <v>412</v>
      </c>
      <c r="AH3595">
        <v>0</v>
      </c>
      <c r="AN3595" t="s">
        <v>238</v>
      </c>
      <c r="AO3595">
        <v>1</v>
      </c>
      <c r="AP3595" t="s">
        <v>239</v>
      </c>
      <c r="AQ3595" s="27">
        <v>41730</v>
      </c>
      <c r="AR3595" t="s">
        <v>240</v>
      </c>
      <c r="AS3595">
        <v>4</v>
      </c>
      <c r="AT3595" t="s">
        <v>239</v>
      </c>
      <c r="AU3595" s="27">
        <v>41730</v>
      </c>
    </row>
    <row r="3596" spans="1:47" x14ac:dyDescent="0.2">
      <c r="A3596">
        <v>3595</v>
      </c>
      <c r="B3596" t="s">
        <v>12657</v>
      </c>
      <c r="C3596" t="s">
        <v>5596</v>
      </c>
      <c r="D3596" t="s">
        <v>603</v>
      </c>
      <c r="E3596" s="27">
        <v>41852</v>
      </c>
      <c r="F3596" t="s">
        <v>233</v>
      </c>
      <c r="G3596" s="27">
        <v>32737</v>
      </c>
      <c r="H3596">
        <v>26</v>
      </c>
      <c r="I3596" t="s">
        <v>244</v>
      </c>
      <c r="J3596" t="s">
        <v>250</v>
      </c>
      <c r="K3596">
        <v>0</v>
      </c>
      <c r="L3596">
        <v>9</v>
      </c>
      <c r="M3596">
        <v>0</v>
      </c>
      <c r="N3596">
        <v>1</v>
      </c>
      <c r="O3596">
        <v>3</v>
      </c>
      <c r="S3596" t="s">
        <v>12658</v>
      </c>
      <c r="U3596" s="27">
        <v>40981</v>
      </c>
      <c r="V3596">
        <v>871</v>
      </c>
      <c r="W3596" t="s">
        <v>36</v>
      </c>
      <c r="X3596" t="s">
        <v>274</v>
      </c>
      <c r="Y3596">
        <v>0</v>
      </c>
      <c r="AB3596" t="s">
        <v>237</v>
      </c>
      <c r="AH3596">
        <v>0</v>
      </c>
      <c r="AN3596" t="s">
        <v>238</v>
      </c>
      <c r="AO3596">
        <v>5</v>
      </c>
      <c r="AP3596" t="s">
        <v>246</v>
      </c>
      <c r="AQ3596" s="27">
        <v>41852</v>
      </c>
      <c r="AR3596" t="s">
        <v>240</v>
      </c>
      <c r="AS3596">
        <v>9</v>
      </c>
      <c r="AT3596" t="s">
        <v>269</v>
      </c>
      <c r="AU3596" s="27">
        <v>41852</v>
      </c>
    </row>
    <row r="3597" spans="1:47" x14ac:dyDescent="0.2">
      <c r="A3597">
        <v>3596</v>
      </c>
      <c r="B3597" t="s">
        <v>12659</v>
      </c>
      <c r="C3597" t="s">
        <v>1313</v>
      </c>
      <c r="D3597" t="s">
        <v>12660</v>
      </c>
      <c r="E3597" s="27">
        <v>41398</v>
      </c>
      <c r="F3597" t="s">
        <v>233</v>
      </c>
      <c r="G3597" s="27">
        <v>21469</v>
      </c>
      <c r="H3597">
        <v>57</v>
      </c>
      <c r="I3597" t="s">
        <v>234</v>
      </c>
      <c r="J3597" t="s">
        <v>245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 s="28">
        <v>41398.502083333333</v>
      </c>
      <c r="R3597" s="28">
        <v>41426.238194444442</v>
      </c>
      <c r="S3597" t="s">
        <v>12661</v>
      </c>
      <c r="T3597" s="27">
        <v>41397</v>
      </c>
      <c r="V3597">
        <v>1</v>
      </c>
      <c r="W3597" t="s">
        <v>32</v>
      </c>
      <c r="X3597" t="s">
        <v>313</v>
      </c>
      <c r="Y3597">
        <v>0</v>
      </c>
      <c r="AB3597" t="s">
        <v>237</v>
      </c>
      <c r="AH3597">
        <v>0</v>
      </c>
      <c r="AN3597" t="s">
        <v>238</v>
      </c>
      <c r="AO3597">
        <v>1</v>
      </c>
      <c r="AP3597" t="s">
        <v>239</v>
      </c>
      <c r="AQ3597" s="27">
        <v>41398</v>
      </c>
      <c r="AR3597" t="s">
        <v>240</v>
      </c>
      <c r="AS3597">
        <v>1</v>
      </c>
      <c r="AT3597" t="s">
        <v>239</v>
      </c>
      <c r="AU3597" s="27">
        <v>41398</v>
      </c>
    </row>
    <row r="3598" spans="1:47" x14ac:dyDescent="0.2">
      <c r="A3598">
        <v>3597</v>
      </c>
      <c r="B3598" t="s">
        <v>12662</v>
      </c>
      <c r="C3598" t="s">
        <v>288</v>
      </c>
      <c r="D3598" t="s">
        <v>12663</v>
      </c>
      <c r="E3598" s="27">
        <v>41631</v>
      </c>
      <c r="F3598" t="s">
        <v>233</v>
      </c>
      <c r="G3598" s="27">
        <v>33687</v>
      </c>
      <c r="H3598">
        <v>24</v>
      </c>
      <c r="I3598" t="s">
        <v>259</v>
      </c>
      <c r="J3598" t="s">
        <v>245</v>
      </c>
      <c r="K3598">
        <v>0</v>
      </c>
      <c r="L3598">
        <v>5</v>
      </c>
      <c r="M3598">
        <v>0</v>
      </c>
      <c r="N3598">
        <v>3</v>
      </c>
      <c r="O3598">
        <v>3</v>
      </c>
      <c r="P3598">
        <v>-1</v>
      </c>
      <c r="Q3598" s="28">
        <v>41630.253472222219</v>
      </c>
      <c r="R3598" s="28">
        <v>41631.32916666667</v>
      </c>
      <c r="S3598" t="s">
        <v>12664</v>
      </c>
      <c r="T3598" s="27">
        <v>41630</v>
      </c>
      <c r="V3598">
        <v>1</v>
      </c>
      <c r="W3598" t="s">
        <v>36</v>
      </c>
      <c r="X3598" t="s">
        <v>279</v>
      </c>
      <c r="Y3598">
        <v>1</v>
      </c>
      <c r="AA3598" t="s">
        <v>12665</v>
      </c>
      <c r="AB3598" t="s">
        <v>36</v>
      </c>
      <c r="AC3598">
        <v>0</v>
      </c>
      <c r="AD3598" s="27">
        <v>42175</v>
      </c>
      <c r="AE3598" t="s">
        <v>279</v>
      </c>
      <c r="AF3598" s="27">
        <v>42175</v>
      </c>
      <c r="AG3598" s="27">
        <v>42177</v>
      </c>
      <c r="AH3598">
        <v>1</v>
      </c>
      <c r="AJ3598" t="s">
        <v>12665</v>
      </c>
      <c r="AK3598" t="s">
        <v>462</v>
      </c>
      <c r="AL3598" s="27">
        <v>42175</v>
      </c>
      <c r="AM3598" t="s">
        <v>279</v>
      </c>
      <c r="AN3598" t="s">
        <v>238</v>
      </c>
      <c r="AO3598">
        <v>4</v>
      </c>
      <c r="AP3598" t="s">
        <v>239</v>
      </c>
      <c r="AQ3598" s="27">
        <v>41631</v>
      </c>
      <c r="AR3598" t="s">
        <v>240</v>
      </c>
      <c r="AS3598">
        <v>5</v>
      </c>
      <c r="AT3598" t="s">
        <v>246</v>
      </c>
      <c r="AU3598" s="27">
        <v>41631</v>
      </c>
    </row>
    <row r="3599" spans="1:47" x14ac:dyDescent="0.2">
      <c r="A3599">
        <v>3598</v>
      </c>
      <c r="B3599" t="s">
        <v>12666</v>
      </c>
      <c r="C3599" t="s">
        <v>12667</v>
      </c>
      <c r="D3599" t="s">
        <v>12668</v>
      </c>
      <c r="E3599" s="27">
        <v>41383</v>
      </c>
      <c r="F3599" t="s">
        <v>233</v>
      </c>
      <c r="G3599" s="27">
        <v>29839</v>
      </c>
      <c r="H3599">
        <v>34</v>
      </c>
      <c r="I3599" t="s">
        <v>244</v>
      </c>
      <c r="J3599" t="s">
        <v>250</v>
      </c>
      <c r="K3599">
        <v>0</v>
      </c>
      <c r="L3599">
        <v>1</v>
      </c>
      <c r="M3599">
        <v>0</v>
      </c>
      <c r="N3599">
        <v>0</v>
      </c>
      <c r="O3599">
        <v>1</v>
      </c>
      <c r="P3599">
        <v>-1</v>
      </c>
      <c r="Q3599" s="28">
        <v>41382.344444444447</v>
      </c>
      <c r="R3599" s="28">
        <v>41383.307638888888</v>
      </c>
      <c r="S3599" t="s">
        <v>12669</v>
      </c>
      <c r="U3599" s="27">
        <v>41382</v>
      </c>
      <c r="V3599">
        <v>1</v>
      </c>
      <c r="W3599" t="s">
        <v>32</v>
      </c>
      <c r="X3599" t="s">
        <v>274</v>
      </c>
      <c r="Y3599">
        <v>0</v>
      </c>
      <c r="AB3599" t="s">
        <v>237</v>
      </c>
      <c r="AH3599">
        <v>0</v>
      </c>
      <c r="AN3599" t="s">
        <v>238</v>
      </c>
      <c r="AO3599">
        <v>2</v>
      </c>
      <c r="AP3599" t="s">
        <v>239</v>
      </c>
      <c r="AQ3599" s="27">
        <v>41383</v>
      </c>
      <c r="AR3599" t="s">
        <v>240</v>
      </c>
      <c r="AS3599">
        <v>1</v>
      </c>
      <c r="AT3599" t="s">
        <v>239</v>
      </c>
      <c r="AU3599" s="27">
        <v>41383</v>
      </c>
    </row>
    <row r="3600" spans="1:47" x14ac:dyDescent="0.2">
      <c r="A3600">
        <v>3599</v>
      </c>
      <c r="B3600" t="s">
        <v>12670</v>
      </c>
      <c r="C3600" t="s">
        <v>12671</v>
      </c>
      <c r="D3600" t="s">
        <v>12672</v>
      </c>
      <c r="E3600" s="27">
        <v>41745</v>
      </c>
      <c r="F3600" t="s">
        <v>294</v>
      </c>
      <c r="G3600" s="27">
        <v>27739</v>
      </c>
      <c r="H3600">
        <v>40</v>
      </c>
      <c r="I3600" t="s">
        <v>244</v>
      </c>
      <c r="J3600" t="s">
        <v>22</v>
      </c>
      <c r="K3600">
        <v>0</v>
      </c>
      <c r="L3600">
        <v>4</v>
      </c>
      <c r="M3600">
        <v>0</v>
      </c>
      <c r="N3600">
        <v>0</v>
      </c>
      <c r="O3600">
        <v>4</v>
      </c>
      <c r="P3600">
        <v>-22</v>
      </c>
      <c r="Q3600" s="28">
        <v>41723.209722222222</v>
      </c>
      <c r="R3600" s="28">
        <v>41744.459722222222</v>
      </c>
      <c r="S3600" t="s">
        <v>12673</v>
      </c>
      <c r="U3600" s="27">
        <v>41723</v>
      </c>
      <c r="V3600">
        <v>22</v>
      </c>
      <c r="W3600" t="s">
        <v>32</v>
      </c>
      <c r="X3600" t="s">
        <v>274</v>
      </c>
      <c r="Y3600">
        <v>0</v>
      </c>
      <c r="AB3600" t="s">
        <v>237</v>
      </c>
      <c r="AH3600">
        <v>0</v>
      </c>
      <c r="AN3600" t="s">
        <v>238</v>
      </c>
      <c r="AO3600">
        <v>1</v>
      </c>
      <c r="AP3600" t="s">
        <v>239</v>
      </c>
      <c r="AQ3600" s="27">
        <v>41745</v>
      </c>
      <c r="AR3600" t="s">
        <v>240</v>
      </c>
      <c r="AS3600">
        <v>4</v>
      </c>
      <c r="AT3600" t="s">
        <v>239</v>
      </c>
      <c r="AU3600" s="27">
        <v>41745</v>
      </c>
    </row>
    <row r="3601" spans="1:47" x14ac:dyDescent="0.2">
      <c r="A3601">
        <v>3600</v>
      </c>
      <c r="B3601" t="s">
        <v>12674</v>
      </c>
      <c r="C3601" t="s">
        <v>5273</v>
      </c>
      <c r="D3601" t="s">
        <v>4093</v>
      </c>
      <c r="E3601" s="27">
        <v>41420</v>
      </c>
      <c r="F3601" t="s">
        <v>233</v>
      </c>
      <c r="G3601" s="27">
        <v>32329</v>
      </c>
      <c r="H3601">
        <v>27</v>
      </c>
      <c r="I3601" t="s">
        <v>244</v>
      </c>
      <c r="J3601" t="s">
        <v>353</v>
      </c>
      <c r="K3601">
        <v>0</v>
      </c>
      <c r="L3601">
        <v>2</v>
      </c>
      <c r="M3601">
        <v>0</v>
      </c>
      <c r="N3601">
        <v>0</v>
      </c>
      <c r="O3601">
        <v>1</v>
      </c>
      <c r="P3601">
        <v>-1</v>
      </c>
      <c r="Q3601" s="28">
        <v>41419.475694444445</v>
      </c>
      <c r="R3601" s="28">
        <v>41421.186805555553</v>
      </c>
      <c r="S3601" t="s">
        <v>12675</v>
      </c>
      <c r="T3601" s="27">
        <v>41419</v>
      </c>
      <c r="V3601">
        <v>1</v>
      </c>
      <c r="W3601" t="s">
        <v>32</v>
      </c>
      <c r="X3601" t="s">
        <v>10694</v>
      </c>
      <c r="Y3601">
        <v>0</v>
      </c>
      <c r="AB3601" t="s">
        <v>237</v>
      </c>
      <c r="AH3601">
        <v>0</v>
      </c>
      <c r="AN3601" t="s">
        <v>238</v>
      </c>
      <c r="AO3601">
        <v>3</v>
      </c>
      <c r="AP3601" t="s">
        <v>239</v>
      </c>
      <c r="AQ3601" s="27">
        <v>41420</v>
      </c>
      <c r="AR3601" t="s">
        <v>240</v>
      </c>
      <c r="AS3601">
        <v>2</v>
      </c>
      <c r="AT3601" t="s">
        <v>239</v>
      </c>
      <c r="AU3601" s="27">
        <v>41420</v>
      </c>
    </row>
    <row r="3602" spans="1:47" x14ac:dyDescent="0.2">
      <c r="A3602">
        <v>3601</v>
      </c>
      <c r="B3602" t="s">
        <v>12676</v>
      </c>
      <c r="C3602" t="s">
        <v>12677</v>
      </c>
      <c r="D3602" t="s">
        <v>2119</v>
      </c>
      <c r="E3602" s="27">
        <v>41380</v>
      </c>
      <c r="F3602" t="s">
        <v>294</v>
      </c>
      <c r="G3602" s="27">
        <v>31952</v>
      </c>
      <c r="H3602">
        <v>28</v>
      </c>
      <c r="I3602" t="s">
        <v>244</v>
      </c>
      <c r="J3602" t="s">
        <v>250</v>
      </c>
      <c r="K3602">
        <v>0</v>
      </c>
      <c r="L3602">
        <v>7</v>
      </c>
      <c r="M3602">
        <v>0</v>
      </c>
      <c r="N3602">
        <v>0</v>
      </c>
      <c r="O3602">
        <v>10</v>
      </c>
      <c r="P3602">
        <v>15</v>
      </c>
      <c r="Q3602" s="28">
        <v>41395.533333333333</v>
      </c>
      <c r="R3602" s="28">
        <v>41399.088888888888</v>
      </c>
      <c r="S3602" t="s">
        <v>12678</v>
      </c>
      <c r="T3602" s="27">
        <v>41344</v>
      </c>
      <c r="V3602">
        <v>36</v>
      </c>
      <c r="W3602" t="s">
        <v>36</v>
      </c>
      <c r="X3602" t="s">
        <v>392</v>
      </c>
      <c r="Y3602">
        <v>1</v>
      </c>
      <c r="AA3602" t="s">
        <v>12679</v>
      </c>
      <c r="AB3602" t="s">
        <v>32</v>
      </c>
      <c r="AC3602">
        <v>0</v>
      </c>
      <c r="AD3602" s="27">
        <v>41491</v>
      </c>
      <c r="AE3602" t="s">
        <v>2909</v>
      </c>
      <c r="AF3602" s="27">
        <v>41491</v>
      </c>
      <c r="AG3602" s="27">
        <v>41591</v>
      </c>
      <c r="AH3602">
        <v>0</v>
      </c>
      <c r="AN3602" t="s">
        <v>238</v>
      </c>
      <c r="AO3602">
        <v>4</v>
      </c>
      <c r="AP3602" t="s">
        <v>239</v>
      </c>
      <c r="AQ3602" s="27">
        <v>41380</v>
      </c>
      <c r="AR3602" t="s">
        <v>240</v>
      </c>
      <c r="AS3602">
        <v>7</v>
      </c>
      <c r="AT3602" t="s">
        <v>246</v>
      </c>
      <c r="AU3602" s="27">
        <v>41380</v>
      </c>
    </row>
    <row r="3603" spans="1:47" x14ac:dyDescent="0.2">
      <c r="A3603">
        <v>3602</v>
      </c>
      <c r="B3603" t="s">
        <v>12680</v>
      </c>
      <c r="C3603" t="s">
        <v>12681</v>
      </c>
      <c r="D3603" t="s">
        <v>3447</v>
      </c>
      <c r="E3603" s="27">
        <v>41413</v>
      </c>
      <c r="F3603" t="s">
        <v>233</v>
      </c>
      <c r="G3603" s="27">
        <v>29590</v>
      </c>
      <c r="H3603">
        <v>35</v>
      </c>
      <c r="I3603" t="s">
        <v>244</v>
      </c>
      <c r="J3603" t="s">
        <v>250</v>
      </c>
      <c r="K3603">
        <v>0</v>
      </c>
      <c r="L3603">
        <v>8</v>
      </c>
      <c r="M3603">
        <v>0</v>
      </c>
      <c r="N3603">
        <v>0</v>
      </c>
      <c r="O3603">
        <v>10</v>
      </c>
      <c r="P3603">
        <v>0</v>
      </c>
      <c r="Q3603" s="28">
        <v>41413.540277777778</v>
      </c>
      <c r="R3603" s="28">
        <v>41414.113194444442</v>
      </c>
      <c r="S3603" t="s">
        <v>12682</v>
      </c>
      <c r="T3603" s="27">
        <v>41412</v>
      </c>
      <c r="V3603">
        <v>1</v>
      </c>
      <c r="W3603" t="s">
        <v>36</v>
      </c>
      <c r="X3603" t="s">
        <v>1884</v>
      </c>
      <c r="Y3603">
        <v>1</v>
      </c>
      <c r="AA3603" t="s">
        <v>12683</v>
      </c>
      <c r="AB3603" t="s">
        <v>32</v>
      </c>
      <c r="AC3603">
        <v>1</v>
      </c>
      <c r="AD3603" s="27">
        <v>41572</v>
      </c>
      <c r="AE3603" t="s">
        <v>459</v>
      </c>
      <c r="AF3603" s="27">
        <v>41573</v>
      </c>
      <c r="AG3603" s="27">
        <v>41573</v>
      </c>
      <c r="AH3603">
        <v>1</v>
      </c>
      <c r="AJ3603" t="s">
        <v>12683</v>
      </c>
      <c r="AK3603" t="s">
        <v>255</v>
      </c>
      <c r="AL3603" s="27">
        <v>41572</v>
      </c>
      <c r="AM3603" t="s">
        <v>508</v>
      </c>
      <c r="AN3603" t="s">
        <v>238</v>
      </c>
      <c r="AO3603">
        <v>3</v>
      </c>
      <c r="AP3603" t="s">
        <v>239</v>
      </c>
      <c r="AQ3603" s="27">
        <v>41413</v>
      </c>
      <c r="AR3603" t="s">
        <v>240</v>
      </c>
      <c r="AS3603">
        <v>8</v>
      </c>
      <c r="AT3603" t="s">
        <v>269</v>
      </c>
      <c r="AU3603" s="27">
        <v>41413</v>
      </c>
    </row>
    <row r="3604" spans="1:47" x14ac:dyDescent="0.2">
      <c r="A3604">
        <v>3603</v>
      </c>
      <c r="B3604" t="s">
        <v>12684</v>
      </c>
      <c r="C3604" t="s">
        <v>793</v>
      </c>
      <c r="D3604" t="s">
        <v>9206</v>
      </c>
      <c r="E3604" s="27">
        <v>41277</v>
      </c>
      <c r="F3604" t="s">
        <v>233</v>
      </c>
      <c r="G3604" s="27">
        <v>31251</v>
      </c>
      <c r="H3604">
        <v>30</v>
      </c>
      <c r="I3604" t="s">
        <v>244</v>
      </c>
      <c r="J3604" t="s">
        <v>250</v>
      </c>
      <c r="K3604">
        <v>0</v>
      </c>
      <c r="L3604">
        <v>6</v>
      </c>
      <c r="M3604">
        <v>0</v>
      </c>
      <c r="N3604">
        <v>0</v>
      </c>
      <c r="O3604">
        <v>6</v>
      </c>
      <c r="P3604">
        <v>0</v>
      </c>
      <c r="Q3604" s="28">
        <v>41277.056944444441</v>
      </c>
      <c r="R3604" s="28">
        <v>41278.260416666664</v>
      </c>
      <c r="S3604" t="s">
        <v>12685</v>
      </c>
      <c r="T3604" s="27">
        <v>41277</v>
      </c>
      <c r="V3604">
        <v>0</v>
      </c>
      <c r="W3604" t="s">
        <v>32</v>
      </c>
      <c r="X3604" t="s">
        <v>364</v>
      </c>
      <c r="Y3604">
        <v>1</v>
      </c>
      <c r="AA3604" t="s">
        <v>12686</v>
      </c>
      <c r="AB3604" t="s">
        <v>36</v>
      </c>
      <c r="AD3604" s="27">
        <v>41753</v>
      </c>
      <c r="AE3604" t="s">
        <v>5655</v>
      </c>
      <c r="AH3604">
        <v>0</v>
      </c>
      <c r="AN3604" t="s">
        <v>238</v>
      </c>
      <c r="AO3604">
        <v>4</v>
      </c>
      <c r="AP3604" t="s">
        <v>239</v>
      </c>
      <c r="AQ3604" s="27">
        <v>41277</v>
      </c>
      <c r="AR3604" t="s">
        <v>240</v>
      </c>
      <c r="AS3604">
        <v>6</v>
      </c>
      <c r="AT3604" t="s">
        <v>246</v>
      </c>
      <c r="AU3604" s="27">
        <v>41277</v>
      </c>
    </row>
    <row r="3605" spans="1:47" x14ac:dyDescent="0.2">
      <c r="A3605">
        <v>3604</v>
      </c>
      <c r="B3605" t="s">
        <v>12687</v>
      </c>
      <c r="C3605" t="s">
        <v>941</v>
      </c>
      <c r="D3605" t="s">
        <v>11408</v>
      </c>
      <c r="E3605" s="27">
        <v>41341</v>
      </c>
      <c r="F3605" t="s">
        <v>233</v>
      </c>
      <c r="G3605" s="27">
        <v>22790</v>
      </c>
      <c r="H3605">
        <v>53</v>
      </c>
      <c r="I3605" t="s">
        <v>234</v>
      </c>
      <c r="J3605" t="s">
        <v>22</v>
      </c>
      <c r="K3605">
        <v>0</v>
      </c>
      <c r="L3605">
        <v>5</v>
      </c>
      <c r="M3605">
        <v>0</v>
      </c>
      <c r="N3605">
        <v>0</v>
      </c>
      <c r="O3605">
        <v>1</v>
      </c>
      <c r="P3605">
        <v>733</v>
      </c>
      <c r="Q3605" s="28">
        <v>42074.322916666664</v>
      </c>
      <c r="R3605" s="28">
        <v>42079.404166666667</v>
      </c>
      <c r="S3605" t="s">
        <v>12688</v>
      </c>
      <c r="U3605" s="27">
        <v>41249</v>
      </c>
      <c r="V3605">
        <v>92</v>
      </c>
      <c r="W3605" t="s">
        <v>32</v>
      </c>
      <c r="X3605" t="s">
        <v>274</v>
      </c>
      <c r="Y3605">
        <v>0</v>
      </c>
      <c r="AB3605" t="s">
        <v>237</v>
      </c>
      <c r="AH3605">
        <v>0</v>
      </c>
      <c r="AN3605" t="s">
        <v>238</v>
      </c>
      <c r="AO3605">
        <v>2</v>
      </c>
      <c r="AP3605" t="s">
        <v>239</v>
      </c>
      <c r="AQ3605" s="27">
        <v>41341</v>
      </c>
      <c r="AR3605" t="s">
        <v>240</v>
      </c>
      <c r="AS3605">
        <v>5</v>
      </c>
      <c r="AT3605" t="s">
        <v>246</v>
      </c>
      <c r="AU3605" s="27">
        <v>41341</v>
      </c>
    </row>
    <row r="3606" spans="1:47" x14ac:dyDescent="0.2">
      <c r="A3606">
        <v>3605</v>
      </c>
      <c r="B3606" t="s">
        <v>12689</v>
      </c>
      <c r="C3606" t="s">
        <v>456</v>
      </c>
      <c r="D3606" t="s">
        <v>12690</v>
      </c>
      <c r="E3606" s="27">
        <v>41589</v>
      </c>
      <c r="F3606" t="s">
        <v>233</v>
      </c>
      <c r="G3606" s="27">
        <v>26223</v>
      </c>
      <c r="H3606">
        <v>44</v>
      </c>
      <c r="I3606" t="s">
        <v>244</v>
      </c>
      <c r="J3606" t="s">
        <v>250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-1</v>
      </c>
      <c r="Q3606" s="28">
        <v>41588.161111111112</v>
      </c>
      <c r="R3606" s="28">
        <v>41589.329861111109</v>
      </c>
      <c r="S3606" t="s">
        <v>12691</v>
      </c>
      <c r="T3606" s="27">
        <v>41588</v>
      </c>
      <c r="V3606">
        <v>1</v>
      </c>
      <c r="W3606" t="s">
        <v>32</v>
      </c>
      <c r="X3606" t="s">
        <v>867</v>
      </c>
      <c r="Y3606">
        <v>0</v>
      </c>
      <c r="AB3606" t="s">
        <v>237</v>
      </c>
      <c r="AH3606">
        <v>0</v>
      </c>
      <c r="AN3606" t="s">
        <v>238</v>
      </c>
      <c r="AO3606">
        <v>2</v>
      </c>
      <c r="AP3606" t="s">
        <v>239</v>
      </c>
      <c r="AQ3606" s="27">
        <v>41589</v>
      </c>
      <c r="AR3606" t="s">
        <v>240</v>
      </c>
      <c r="AS3606">
        <v>1</v>
      </c>
      <c r="AT3606" t="s">
        <v>239</v>
      </c>
      <c r="AU3606" s="27">
        <v>41589</v>
      </c>
    </row>
    <row r="3607" spans="1:47" x14ac:dyDescent="0.2">
      <c r="A3607">
        <v>3606</v>
      </c>
      <c r="B3607" t="s">
        <v>12692</v>
      </c>
      <c r="C3607" t="s">
        <v>2861</v>
      </c>
      <c r="D3607" t="s">
        <v>12693</v>
      </c>
      <c r="E3607" s="27">
        <v>41902</v>
      </c>
      <c r="F3607" t="s">
        <v>233</v>
      </c>
      <c r="G3607" s="27">
        <v>22161</v>
      </c>
      <c r="H3607">
        <v>55</v>
      </c>
      <c r="I3607" t="s">
        <v>234</v>
      </c>
      <c r="J3607" t="s">
        <v>245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-1</v>
      </c>
      <c r="Q3607" s="28">
        <v>41901.488194444442</v>
      </c>
      <c r="R3607" s="28">
        <v>41902.290277777778</v>
      </c>
      <c r="S3607" t="s">
        <v>12694</v>
      </c>
      <c r="T3607" s="27">
        <v>41901</v>
      </c>
      <c r="V3607">
        <v>1</v>
      </c>
      <c r="W3607" t="s">
        <v>32</v>
      </c>
      <c r="X3607" t="s">
        <v>378</v>
      </c>
      <c r="Y3607">
        <v>0</v>
      </c>
      <c r="AB3607" t="s">
        <v>237</v>
      </c>
      <c r="AH3607">
        <v>0</v>
      </c>
      <c r="AN3607" t="s">
        <v>238</v>
      </c>
      <c r="AO3607">
        <v>1</v>
      </c>
      <c r="AP3607" t="s">
        <v>239</v>
      </c>
      <c r="AQ3607" s="27">
        <v>41902</v>
      </c>
      <c r="AR3607" t="s">
        <v>240</v>
      </c>
      <c r="AS3607">
        <v>1</v>
      </c>
      <c r="AT3607" t="s">
        <v>239</v>
      </c>
      <c r="AU3607" s="27">
        <v>41902</v>
      </c>
    </row>
    <row r="3608" spans="1:47" x14ac:dyDescent="0.2">
      <c r="A3608">
        <v>3607</v>
      </c>
      <c r="B3608" t="s">
        <v>12695</v>
      </c>
      <c r="C3608" t="s">
        <v>1828</v>
      </c>
      <c r="D3608" t="s">
        <v>10468</v>
      </c>
      <c r="E3608" s="27">
        <v>41734</v>
      </c>
      <c r="F3608" t="s">
        <v>233</v>
      </c>
      <c r="G3608" s="27">
        <v>21531</v>
      </c>
      <c r="H3608">
        <v>57</v>
      </c>
      <c r="I3608" t="s">
        <v>234</v>
      </c>
      <c r="J3608" t="s">
        <v>245</v>
      </c>
      <c r="K3608">
        <v>0</v>
      </c>
      <c r="L3608">
        <v>3</v>
      </c>
      <c r="M3608">
        <v>0</v>
      </c>
      <c r="N3608">
        <v>0</v>
      </c>
      <c r="O3608">
        <v>3</v>
      </c>
      <c r="S3608" t="s">
        <v>12696</v>
      </c>
      <c r="T3608" s="27">
        <v>40617</v>
      </c>
      <c r="V3608">
        <v>1117</v>
      </c>
      <c r="W3608" t="s">
        <v>36</v>
      </c>
      <c r="X3608" t="s">
        <v>3189</v>
      </c>
      <c r="Y3608">
        <v>1</v>
      </c>
      <c r="AA3608" t="s">
        <v>12697</v>
      </c>
      <c r="AB3608" t="s">
        <v>36</v>
      </c>
      <c r="AD3608" s="27">
        <v>41995</v>
      </c>
      <c r="AE3608" t="s">
        <v>12698</v>
      </c>
      <c r="AH3608">
        <v>0</v>
      </c>
      <c r="AN3608" t="s">
        <v>238</v>
      </c>
      <c r="AO3608">
        <v>1</v>
      </c>
      <c r="AP3608" t="s">
        <v>239</v>
      </c>
      <c r="AQ3608" s="27">
        <v>41734</v>
      </c>
      <c r="AR3608" t="s">
        <v>240</v>
      </c>
      <c r="AS3608">
        <v>3</v>
      </c>
      <c r="AT3608" t="s">
        <v>239</v>
      </c>
      <c r="AU3608" s="27">
        <v>41734</v>
      </c>
    </row>
    <row r="3609" spans="1:47" x14ac:dyDescent="0.2">
      <c r="A3609">
        <v>3608</v>
      </c>
      <c r="B3609" t="s">
        <v>12699</v>
      </c>
      <c r="C3609" t="s">
        <v>12700</v>
      </c>
      <c r="D3609" t="s">
        <v>12701</v>
      </c>
      <c r="E3609" s="27">
        <v>41769</v>
      </c>
      <c r="F3609" t="s">
        <v>233</v>
      </c>
      <c r="G3609" s="27">
        <v>28611</v>
      </c>
      <c r="H3609">
        <v>37</v>
      </c>
      <c r="I3609" t="s">
        <v>244</v>
      </c>
      <c r="J3609" t="s">
        <v>1115</v>
      </c>
      <c r="K3609">
        <v>0</v>
      </c>
      <c r="L3609">
        <v>2</v>
      </c>
      <c r="M3609">
        <v>0</v>
      </c>
      <c r="N3609">
        <v>0</v>
      </c>
      <c r="O3609">
        <v>1</v>
      </c>
      <c r="P3609">
        <v>-1</v>
      </c>
      <c r="Q3609" s="28">
        <v>41768.486805555556</v>
      </c>
      <c r="R3609" s="28">
        <v>41769.353472222225</v>
      </c>
      <c r="S3609" t="s">
        <v>12702</v>
      </c>
      <c r="T3609" s="27">
        <v>41768</v>
      </c>
      <c r="V3609">
        <v>1</v>
      </c>
      <c r="W3609" t="s">
        <v>32</v>
      </c>
      <c r="X3609" t="s">
        <v>364</v>
      </c>
      <c r="Y3609">
        <v>0</v>
      </c>
      <c r="AB3609" t="s">
        <v>237</v>
      </c>
      <c r="AH3609">
        <v>0</v>
      </c>
      <c r="AN3609" t="s">
        <v>238</v>
      </c>
      <c r="AO3609">
        <v>1</v>
      </c>
      <c r="AP3609" t="s">
        <v>239</v>
      </c>
      <c r="AQ3609" s="27">
        <v>41769</v>
      </c>
      <c r="AR3609" t="s">
        <v>240</v>
      </c>
      <c r="AS3609">
        <v>2</v>
      </c>
      <c r="AT3609" t="s">
        <v>239</v>
      </c>
      <c r="AU3609" s="27">
        <v>41769</v>
      </c>
    </row>
    <row r="3610" spans="1:47" x14ac:dyDescent="0.2">
      <c r="A3610">
        <v>3609</v>
      </c>
      <c r="B3610" t="s">
        <v>12703</v>
      </c>
      <c r="C3610" t="s">
        <v>288</v>
      </c>
      <c r="D3610" t="s">
        <v>2809</v>
      </c>
      <c r="E3610" s="27">
        <v>41978</v>
      </c>
      <c r="F3610" t="s">
        <v>233</v>
      </c>
      <c r="G3610" s="27">
        <v>22444</v>
      </c>
      <c r="H3610">
        <v>54</v>
      </c>
      <c r="I3610" t="s">
        <v>234</v>
      </c>
      <c r="J3610" t="s">
        <v>245</v>
      </c>
      <c r="K3610">
        <v>0</v>
      </c>
      <c r="L3610">
        <v>3</v>
      </c>
      <c r="M3610">
        <v>0</v>
      </c>
      <c r="N3610">
        <v>0</v>
      </c>
      <c r="O3610">
        <v>3</v>
      </c>
      <c r="S3610" t="s">
        <v>12704</v>
      </c>
      <c r="T3610" s="27">
        <v>41977</v>
      </c>
      <c r="V3610">
        <v>1</v>
      </c>
      <c r="W3610" t="s">
        <v>32</v>
      </c>
      <c r="X3610" t="s">
        <v>12705</v>
      </c>
      <c r="Y3610">
        <v>0</v>
      </c>
      <c r="AB3610" t="s">
        <v>237</v>
      </c>
      <c r="AH3610">
        <v>0</v>
      </c>
      <c r="AN3610" t="s">
        <v>238</v>
      </c>
      <c r="AO3610">
        <v>2</v>
      </c>
      <c r="AP3610" t="s">
        <v>239</v>
      </c>
      <c r="AQ3610" s="27">
        <v>41978</v>
      </c>
      <c r="AR3610" t="s">
        <v>240</v>
      </c>
      <c r="AS3610">
        <v>3</v>
      </c>
      <c r="AT3610" t="s">
        <v>239</v>
      </c>
      <c r="AU3610" s="27">
        <v>41978</v>
      </c>
    </row>
    <row r="3611" spans="1:47" x14ac:dyDescent="0.2">
      <c r="A3611">
        <v>3610</v>
      </c>
      <c r="B3611" t="s">
        <v>12706</v>
      </c>
      <c r="C3611" t="s">
        <v>9846</v>
      </c>
      <c r="D3611" t="s">
        <v>1234</v>
      </c>
      <c r="E3611" s="27">
        <v>41775</v>
      </c>
      <c r="F3611" t="s">
        <v>233</v>
      </c>
      <c r="G3611" s="27">
        <v>25935</v>
      </c>
      <c r="H3611">
        <v>45</v>
      </c>
      <c r="I3611" t="s">
        <v>234</v>
      </c>
      <c r="J3611" t="s">
        <v>250</v>
      </c>
      <c r="K3611">
        <v>0</v>
      </c>
      <c r="L3611">
        <v>6</v>
      </c>
      <c r="M3611">
        <v>0</v>
      </c>
      <c r="N3611">
        <v>0</v>
      </c>
      <c r="O3611">
        <v>1</v>
      </c>
      <c r="P3611">
        <v>-84</v>
      </c>
      <c r="Q3611" s="28">
        <v>41691.45416666667</v>
      </c>
      <c r="R3611" s="28">
        <v>41692.211805555555</v>
      </c>
      <c r="S3611" t="s">
        <v>12707</v>
      </c>
      <c r="T3611" s="27">
        <v>40628</v>
      </c>
      <c r="V3611">
        <v>1147</v>
      </c>
      <c r="W3611" t="s">
        <v>36</v>
      </c>
      <c r="X3611" t="s">
        <v>1265</v>
      </c>
      <c r="Y3611">
        <v>0</v>
      </c>
      <c r="AB3611" t="s">
        <v>237</v>
      </c>
      <c r="AH3611">
        <v>0</v>
      </c>
      <c r="AN3611" t="s">
        <v>238</v>
      </c>
      <c r="AO3611">
        <v>6</v>
      </c>
      <c r="AP3611" t="s">
        <v>246</v>
      </c>
      <c r="AQ3611" s="27">
        <v>41775</v>
      </c>
      <c r="AR3611" t="s">
        <v>240</v>
      </c>
      <c r="AS3611">
        <v>6</v>
      </c>
      <c r="AT3611" t="s">
        <v>246</v>
      </c>
      <c r="AU3611" s="27">
        <v>41775</v>
      </c>
    </row>
    <row r="3612" spans="1:47" x14ac:dyDescent="0.2">
      <c r="A3612">
        <v>3611</v>
      </c>
      <c r="B3612" t="s">
        <v>12708</v>
      </c>
      <c r="C3612" t="s">
        <v>11576</v>
      </c>
      <c r="D3612" t="s">
        <v>12709</v>
      </c>
      <c r="E3612" s="27">
        <v>41550</v>
      </c>
      <c r="F3612" t="s">
        <v>233</v>
      </c>
      <c r="G3612" s="27">
        <v>20094</v>
      </c>
      <c r="H3612">
        <v>61</v>
      </c>
      <c r="I3612" t="s">
        <v>234</v>
      </c>
      <c r="J3612" t="s">
        <v>245</v>
      </c>
      <c r="K3612">
        <v>0</v>
      </c>
      <c r="L3612">
        <v>6</v>
      </c>
      <c r="M3612">
        <v>0</v>
      </c>
      <c r="N3612">
        <v>0</v>
      </c>
      <c r="O3612">
        <v>10</v>
      </c>
      <c r="P3612">
        <v>-1</v>
      </c>
      <c r="Q3612" s="28">
        <v>41549.491666666669</v>
      </c>
      <c r="R3612" s="28">
        <v>41572.355555555558</v>
      </c>
      <c r="S3612" t="s">
        <v>12710</v>
      </c>
      <c r="T3612" s="27">
        <v>41549</v>
      </c>
      <c r="V3612">
        <v>1</v>
      </c>
      <c r="W3612" t="s">
        <v>32</v>
      </c>
      <c r="X3612" t="s">
        <v>847</v>
      </c>
      <c r="Y3612">
        <v>0</v>
      </c>
      <c r="AB3612" t="s">
        <v>237</v>
      </c>
      <c r="AH3612">
        <v>0</v>
      </c>
      <c r="AN3612" t="s">
        <v>238</v>
      </c>
      <c r="AO3612">
        <v>5</v>
      </c>
      <c r="AP3612" t="s">
        <v>246</v>
      </c>
      <c r="AQ3612" s="27">
        <v>41550</v>
      </c>
      <c r="AR3612" t="s">
        <v>240</v>
      </c>
      <c r="AS3612">
        <v>6</v>
      </c>
      <c r="AT3612" t="s">
        <v>246</v>
      </c>
      <c r="AU3612" s="27">
        <v>41550</v>
      </c>
    </row>
    <row r="3613" spans="1:47" x14ac:dyDescent="0.2">
      <c r="A3613">
        <v>3612</v>
      </c>
      <c r="B3613" t="s">
        <v>12711</v>
      </c>
      <c r="C3613" t="s">
        <v>2056</v>
      </c>
      <c r="D3613" t="s">
        <v>958</v>
      </c>
      <c r="E3613" s="27">
        <v>41823</v>
      </c>
      <c r="F3613" t="s">
        <v>233</v>
      </c>
      <c r="G3613" s="27">
        <v>32453</v>
      </c>
      <c r="H3613">
        <v>27</v>
      </c>
      <c r="I3613" t="s">
        <v>244</v>
      </c>
      <c r="J3613" t="s">
        <v>250</v>
      </c>
      <c r="K3613">
        <v>0</v>
      </c>
      <c r="L3613">
        <v>5</v>
      </c>
      <c r="M3613">
        <v>0</v>
      </c>
      <c r="N3613">
        <v>0</v>
      </c>
      <c r="O3613">
        <v>7</v>
      </c>
      <c r="P3613">
        <v>-13</v>
      </c>
      <c r="Q3613" s="28">
        <v>41810.44027777778</v>
      </c>
      <c r="R3613" s="28">
        <v>41823.252083333333</v>
      </c>
      <c r="S3613" t="s">
        <v>12712</v>
      </c>
      <c r="U3613" s="27">
        <v>41810</v>
      </c>
      <c r="V3613">
        <v>13</v>
      </c>
      <c r="W3613" t="s">
        <v>32</v>
      </c>
      <c r="X3613" t="s">
        <v>274</v>
      </c>
      <c r="Y3613">
        <v>0</v>
      </c>
      <c r="AB3613" t="s">
        <v>237</v>
      </c>
      <c r="AH3613">
        <v>0</v>
      </c>
      <c r="AN3613" t="s">
        <v>238</v>
      </c>
      <c r="AO3613">
        <v>5</v>
      </c>
      <c r="AP3613" t="s">
        <v>246</v>
      </c>
      <c r="AQ3613" s="27">
        <v>41823</v>
      </c>
      <c r="AR3613" t="s">
        <v>240</v>
      </c>
      <c r="AS3613">
        <v>5</v>
      </c>
      <c r="AT3613" t="s">
        <v>246</v>
      </c>
      <c r="AU3613" s="27">
        <v>41823</v>
      </c>
    </row>
    <row r="3614" spans="1:47" x14ac:dyDescent="0.2">
      <c r="A3614">
        <v>3613</v>
      </c>
      <c r="B3614" t="s">
        <v>12713</v>
      </c>
      <c r="C3614" t="s">
        <v>1127</v>
      </c>
      <c r="D3614" t="s">
        <v>12714</v>
      </c>
      <c r="E3614" s="27">
        <v>41897</v>
      </c>
      <c r="F3614" t="s">
        <v>233</v>
      </c>
      <c r="G3614" s="27">
        <v>34426</v>
      </c>
      <c r="H3614">
        <v>22</v>
      </c>
      <c r="I3614" t="s">
        <v>259</v>
      </c>
      <c r="J3614" t="s">
        <v>245</v>
      </c>
      <c r="K3614">
        <v>0</v>
      </c>
      <c r="L3614">
        <v>8</v>
      </c>
      <c r="M3614">
        <v>1</v>
      </c>
      <c r="N3614">
        <v>0</v>
      </c>
      <c r="O3614">
        <v>2</v>
      </c>
      <c r="P3614">
        <v>-1</v>
      </c>
      <c r="Q3614" s="28">
        <v>41896.298611111109</v>
      </c>
      <c r="R3614" s="28">
        <v>42263.211111111108</v>
      </c>
      <c r="S3614" t="s">
        <v>12715</v>
      </c>
      <c r="T3614" s="27">
        <v>41896</v>
      </c>
      <c r="V3614">
        <v>1</v>
      </c>
      <c r="W3614" t="s">
        <v>32</v>
      </c>
      <c r="X3614" t="s">
        <v>1756</v>
      </c>
      <c r="Y3614">
        <v>0</v>
      </c>
      <c r="AB3614" t="s">
        <v>237</v>
      </c>
      <c r="AH3614">
        <v>0</v>
      </c>
      <c r="AN3614" t="s">
        <v>238</v>
      </c>
      <c r="AO3614">
        <v>8</v>
      </c>
      <c r="AP3614" t="s">
        <v>269</v>
      </c>
      <c r="AQ3614" s="27">
        <v>41897</v>
      </c>
      <c r="AR3614" t="s">
        <v>240</v>
      </c>
      <c r="AS3614">
        <v>8</v>
      </c>
      <c r="AT3614" t="s">
        <v>269</v>
      </c>
      <c r="AU3614" s="27">
        <v>41897</v>
      </c>
    </row>
    <row r="3615" spans="1:47" x14ac:dyDescent="0.2">
      <c r="A3615">
        <v>3614</v>
      </c>
      <c r="B3615" t="s">
        <v>12716</v>
      </c>
      <c r="C3615" t="s">
        <v>12717</v>
      </c>
      <c r="D3615" t="s">
        <v>12385</v>
      </c>
      <c r="E3615" s="27">
        <v>41531</v>
      </c>
      <c r="F3615" t="s">
        <v>233</v>
      </c>
      <c r="G3615" s="27">
        <v>32679</v>
      </c>
      <c r="H3615">
        <v>26</v>
      </c>
      <c r="I3615" t="s">
        <v>244</v>
      </c>
      <c r="J3615" t="s">
        <v>250</v>
      </c>
      <c r="K3615">
        <v>0</v>
      </c>
      <c r="L3615">
        <v>9</v>
      </c>
      <c r="M3615">
        <v>0</v>
      </c>
      <c r="N3615">
        <v>0</v>
      </c>
      <c r="O3615">
        <v>1</v>
      </c>
      <c r="P3615">
        <v>-1</v>
      </c>
      <c r="Q3615" s="28">
        <v>41530.472222222219</v>
      </c>
      <c r="R3615" s="28">
        <v>41531.300694444442</v>
      </c>
      <c r="S3615" t="s">
        <v>12718</v>
      </c>
      <c r="U3615" s="27">
        <v>41530</v>
      </c>
      <c r="V3615">
        <v>1</v>
      </c>
      <c r="W3615" t="s">
        <v>32</v>
      </c>
      <c r="X3615" t="s">
        <v>274</v>
      </c>
      <c r="Y3615">
        <v>1</v>
      </c>
      <c r="AA3615" t="s">
        <v>12719</v>
      </c>
      <c r="AB3615" t="s">
        <v>32</v>
      </c>
      <c r="AC3615">
        <v>0</v>
      </c>
      <c r="AD3615" s="27">
        <v>41940</v>
      </c>
      <c r="AE3615" t="s">
        <v>359</v>
      </c>
      <c r="AF3615" s="27">
        <v>41940</v>
      </c>
      <c r="AG3615" s="27">
        <v>41951</v>
      </c>
      <c r="AH3615">
        <v>0</v>
      </c>
      <c r="AN3615" t="s">
        <v>238</v>
      </c>
      <c r="AO3615">
        <v>7</v>
      </c>
      <c r="AP3615" t="s">
        <v>246</v>
      </c>
      <c r="AQ3615" s="27">
        <v>41531</v>
      </c>
      <c r="AR3615" t="s">
        <v>240</v>
      </c>
      <c r="AS3615">
        <v>9</v>
      </c>
      <c r="AT3615" t="s">
        <v>269</v>
      </c>
      <c r="AU3615" s="27">
        <v>41531</v>
      </c>
    </row>
    <row r="3616" spans="1:47" x14ac:dyDescent="0.2">
      <c r="A3616">
        <v>3615</v>
      </c>
      <c r="B3616" t="s">
        <v>12720</v>
      </c>
      <c r="C3616" t="s">
        <v>12721</v>
      </c>
      <c r="D3616" t="s">
        <v>12722</v>
      </c>
      <c r="E3616" s="27">
        <v>41277</v>
      </c>
      <c r="F3616" t="s">
        <v>233</v>
      </c>
      <c r="G3616" s="27">
        <v>31699</v>
      </c>
      <c r="H3616">
        <v>29</v>
      </c>
      <c r="I3616" t="s">
        <v>244</v>
      </c>
      <c r="J3616" t="s">
        <v>250</v>
      </c>
      <c r="K3616">
        <v>0</v>
      </c>
      <c r="L3616">
        <v>6</v>
      </c>
      <c r="M3616">
        <v>0</v>
      </c>
      <c r="N3616">
        <v>0</v>
      </c>
      <c r="O3616">
        <v>4</v>
      </c>
      <c r="P3616">
        <v>0</v>
      </c>
      <c r="Q3616" s="28">
        <v>41277.143750000003</v>
      </c>
      <c r="R3616" s="28">
        <v>41450.270138888889</v>
      </c>
      <c r="S3616" t="s">
        <v>12723</v>
      </c>
      <c r="T3616" s="27">
        <v>41277</v>
      </c>
      <c r="V3616">
        <v>0</v>
      </c>
      <c r="W3616" t="s">
        <v>32</v>
      </c>
      <c r="X3616" t="s">
        <v>343</v>
      </c>
      <c r="Y3616">
        <v>0</v>
      </c>
      <c r="AB3616" t="s">
        <v>237</v>
      </c>
      <c r="AH3616">
        <v>0</v>
      </c>
      <c r="AN3616" t="s">
        <v>238</v>
      </c>
      <c r="AO3616">
        <v>6</v>
      </c>
      <c r="AP3616" t="s">
        <v>246</v>
      </c>
      <c r="AQ3616" s="27">
        <v>41277</v>
      </c>
      <c r="AR3616" t="s">
        <v>240</v>
      </c>
      <c r="AS3616">
        <v>6</v>
      </c>
      <c r="AT3616" t="s">
        <v>246</v>
      </c>
      <c r="AU3616" s="27">
        <v>41277</v>
      </c>
    </row>
    <row r="3617" spans="1:47" x14ac:dyDescent="0.2">
      <c r="A3617">
        <v>3616</v>
      </c>
      <c r="B3617" t="s">
        <v>12724</v>
      </c>
      <c r="C3617" t="s">
        <v>901</v>
      </c>
      <c r="D3617" t="s">
        <v>357</v>
      </c>
      <c r="E3617" s="27">
        <v>41902</v>
      </c>
      <c r="F3617" t="s">
        <v>233</v>
      </c>
      <c r="G3617" s="27">
        <v>24605</v>
      </c>
      <c r="H3617">
        <v>48</v>
      </c>
      <c r="I3617" t="s">
        <v>234</v>
      </c>
      <c r="J3617" t="s">
        <v>250</v>
      </c>
      <c r="K3617">
        <v>1</v>
      </c>
      <c r="L3617">
        <v>7</v>
      </c>
      <c r="M3617">
        <v>0</v>
      </c>
      <c r="N3617">
        <v>0</v>
      </c>
      <c r="O3617">
        <v>10</v>
      </c>
      <c r="P3617">
        <v>-1</v>
      </c>
      <c r="Q3617" s="28">
        <v>41901.159722222219</v>
      </c>
      <c r="R3617" s="28">
        <v>41905.260416666664</v>
      </c>
      <c r="S3617" t="s">
        <v>12725</v>
      </c>
      <c r="T3617" s="27">
        <v>41901</v>
      </c>
      <c r="V3617">
        <v>1</v>
      </c>
      <c r="W3617" t="s">
        <v>32</v>
      </c>
      <c r="X3617" t="s">
        <v>348</v>
      </c>
      <c r="Y3617">
        <v>1</v>
      </c>
      <c r="AA3617" t="s">
        <v>12726</v>
      </c>
      <c r="AB3617" t="s">
        <v>36</v>
      </c>
      <c r="AD3617" s="27">
        <v>42307</v>
      </c>
      <c r="AE3617" t="s">
        <v>324</v>
      </c>
      <c r="AH3617">
        <v>0</v>
      </c>
      <c r="AN3617" t="s">
        <v>238</v>
      </c>
      <c r="AO3617">
        <v>6</v>
      </c>
      <c r="AP3617" t="s">
        <v>246</v>
      </c>
      <c r="AQ3617" s="27">
        <v>41902</v>
      </c>
      <c r="AR3617" t="s">
        <v>240</v>
      </c>
      <c r="AS3617">
        <v>7</v>
      </c>
      <c r="AT3617" t="s">
        <v>246</v>
      </c>
      <c r="AU3617" s="27">
        <v>41902</v>
      </c>
    </row>
    <row r="3618" spans="1:47" x14ac:dyDescent="0.2">
      <c r="A3618">
        <v>3617</v>
      </c>
      <c r="B3618" t="s">
        <v>12727</v>
      </c>
      <c r="C3618" t="s">
        <v>674</v>
      </c>
      <c r="D3618" t="s">
        <v>5190</v>
      </c>
      <c r="E3618" s="27">
        <v>41637</v>
      </c>
      <c r="F3618" t="s">
        <v>233</v>
      </c>
      <c r="G3618" s="27">
        <v>26861</v>
      </c>
      <c r="H3618">
        <v>42</v>
      </c>
      <c r="I3618" t="s">
        <v>244</v>
      </c>
      <c r="J3618" t="s">
        <v>250</v>
      </c>
      <c r="K3618">
        <v>0</v>
      </c>
      <c r="L3618">
        <v>1</v>
      </c>
      <c r="M3618">
        <v>0</v>
      </c>
      <c r="N3618">
        <v>0</v>
      </c>
      <c r="O3618">
        <v>4</v>
      </c>
      <c r="P3618">
        <v>0</v>
      </c>
      <c r="Q3618" s="28">
        <v>41637.168749999997</v>
      </c>
      <c r="R3618" s="28">
        <v>41637.310416666667</v>
      </c>
      <c r="S3618" t="s">
        <v>12728</v>
      </c>
      <c r="T3618" s="27">
        <v>39628</v>
      </c>
      <c r="V3618">
        <v>2009</v>
      </c>
      <c r="W3618" t="s">
        <v>36</v>
      </c>
      <c r="X3618" t="s">
        <v>324</v>
      </c>
      <c r="Y3618">
        <v>0</v>
      </c>
      <c r="AB3618" t="s">
        <v>237</v>
      </c>
      <c r="AH3618">
        <v>0</v>
      </c>
      <c r="AN3618" t="s">
        <v>238</v>
      </c>
      <c r="AO3618">
        <v>1</v>
      </c>
      <c r="AP3618" t="s">
        <v>239</v>
      </c>
      <c r="AQ3618" s="27">
        <v>41637</v>
      </c>
      <c r="AR3618" t="s">
        <v>240</v>
      </c>
      <c r="AS3618">
        <v>1</v>
      </c>
      <c r="AT3618" t="s">
        <v>239</v>
      </c>
      <c r="AU3618" s="27">
        <v>41637</v>
      </c>
    </row>
    <row r="3619" spans="1:47" x14ac:dyDescent="0.2">
      <c r="A3619">
        <v>3618</v>
      </c>
      <c r="B3619" t="s">
        <v>12729</v>
      </c>
      <c r="C3619" t="s">
        <v>2390</v>
      </c>
      <c r="D3619" t="s">
        <v>12730</v>
      </c>
      <c r="E3619" s="27">
        <v>41805</v>
      </c>
      <c r="F3619" t="s">
        <v>233</v>
      </c>
      <c r="G3619" s="27">
        <v>28575</v>
      </c>
      <c r="H3619">
        <v>38</v>
      </c>
      <c r="I3619" t="s">
        <v>244</v>
      </c>
      <c r="J3619" t="s">
        <v>245</v>
      </c>
      <c r="K3619">
        <v>0</v>
      </c>
      <c r="L3619">
        <v>8</v>
      </c>
      <c r="M3619">
        <v>0</v>
      </c>
      <c r="N3619">
        <v>0</v>
      </c>
      <c r="O3619">
        <v>10</v>
      </c>
      <c r="P3619">
        <v>-1</v>
      </c>
      <c r="Q3619" s="28">
        <v>41804.32916666667</v>
      </c>
      <c r="R3619" s="28">
        <v>41805.05972222222</v>
      </c>
      <c r="S3619" t="s">
        <v>12731</v>
      </c>
      <c r="T3619" s="27">
        <v>41804</v>
      </c>
      <c r="V3619">
        <v>1</v>
      </c>
      <c r="W3619" t="s">
        <v>32</v>
      </c>
      <c r="X3619" t="s">
        <v>261</v>
      </c>
      <c r="Y3619">
        <v>1</v>
      </c>
      <c r="AA3619" t="s">
        <v>12732</v>
      </c>
      <c r="AB3619" t="s">
        <v>32</v>
      </c>
      <c r="AC3619">
        <v>0</v>
      </c>
      <c r="AD3619" s="27">
        <v>41842</v>
      </c>
      <c r="AE3619" t="s">
        <v>261</v>
      </c>
      <c r="AF3619" s="27">
        <v>41842</v>
      </c>
      <c r="AG3619" s="27">
        <v>41876</v>
      </c>
      <c r="AH3619">
        <v>0</v>
      </c>
      <c r="AN3619" t="s">
        <v>238</v>
      </c>
      <c r="AO3619">
        <v>2</v>
      </c>
      <c r="AP3619" t="s">
        <v>239</v>
      </c>
      <c r="AQ3619" s="27">
        <v>41805</v>
      </c>
      <c r="AR3619" t="s">
        <v>240</v>
      </c>
      <c r="AS3619">
        <v>8</v>
      </c>
      <c r="AT3619" t="s">
        <v>269</v>
      </c>
      <c r="AU3619" s="27">
        <v>41805</v>
      </c>
    </row>
    <row r="3620" spans="1:47" x14ac:dyDescent="0.2">
      <c r="A3620">
        <v>3619</v>
      </c>
      <c r="B3620" t="s">
        <v>12733</v>
      </c>
      <c r="C3620" t="s">
        <v>957</v>
      </c>
      <c r="D3620" t="s">
        <v>1535</v>
      </c>
      <c r="E3620" s="27">
        <v>41492</v>
      </c>
      <c r="F3620" t="s">
        <v>233</v>
      </c>
      <c r="G3620" s="27">
        <v>28165</v>
      </c>
      <c r="H3620">
        <v>39</v>
      </c>
      <c r="I3620" t="s">
        <v>244</v>
      </c>
      <c r="J3620" t="s">
        <v>250</v>
      </c>
      <c r="K3620">
        <v>0</v>
      </c>
      <c r="L3620">
        <v>2</v>
      </c>
      <c r="M3620">
        <v>0</v>
      </c>
      <c r="N3620">
        <v>0</v>
      </c>
      <c r="O3620">
        <v>4</v>
      </c>
      <c r="P3620">
        <v>-32</v>
      </c>
      <c r="Q3620" s="28">
        <v>41460.527083333334</v>
      </c>
      <c r="R3620" s="28">
        <v>41467.351388888892</v>
      </c>
      <c r="S3620" t="s">
        <v>12734</v>
      </c>
      <c r="T3620" s="27">
        <v>41492</v>
      </c>
      <c r="V3620">
        <v>0</v>
      </c>
      <c r="W3620" t="s">
        <v>32</v>
      </c>
      <c r="X3620" t="s">
        <v>359</v>
      </c>
      <c r="Y3620">
        <v>0</v>
      </c>
      <c r="AB3620" t="s">
        <v>237</v>
      </c>
      <c r="AH3620">
        <v>0</v>
      </c>
      <c r="AN3620" t="s">
        <v>238</v>
      </c>
      <c r="AO3620">
        <v>2</v>
      </c>
      <c r="AP3620" t="s">
        <v>239</v>
      </c>
      <c r="AQ3620" s="27">
        <v>41492</v>
      </c>
      <c r="AR3620" t="s">
        <v>240</v>
      </c>
      <c r="AS3620">
        <v>2</v>
      </c>
      <c r="AT3620" t="s">
        <v>239</v>
      </c>
      <c r="AU3620" s="27">
        <v>41492</v>
      </c>
    </row>
    <row r="3621" spans="1:47" x14ac:dyDescent="0.2">
      <c r="A3621">
        <v>3620</v>
      </c>
      <c r="B3621" t="s">
        <v>12735</v>
      </c>
      <c r="C3621" t="s">
        <v>12736</v>
      </c>
      <c r="D3621" t="s">
        <v>12737</v>
      </c>
      <c r="E3621" s="27">
        <v>41624</v>
      </c>
      <c r="F3621" t="s">
        <v>294</v>
      </c>
      <c r="G3621" s="27">
        <v>23014</v>
      </c>
      <c r="H3621">
        <v>53</v>
      </c>
      <c r="I3621" t="s">
        <v>234</v>
      </c>
      <c r="J3621" t="s">
        <v>245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-1</v>
      </c>
      <c r="Q3621" s="28">
        <v>41623.506944444445</v>
      </c>
      <c r="R3621" s="28">
        <v>41624.047222222223</v>
      </c>
      <c r="S3621" t="s">
        <v>12738</v>
      </c>
      <c r="T3621" s="27">
        <v>41623</v>
      </c>
      <c r="V3621">
        <v>1</v>
      </c>
      <c r="W3621" t="s">
        <v>36</v>
      </c>
      <c r="X3621" t="s">
        <v>279</v>
      </c>
      <c r="Y3621">
        <v>0</v>
      </c>
      <c r="AB3621" t="s">
        <v>237</v>
      </c>
      <c r="AH3621">
        <v>0</v>
      </c>
      <c r="AN3621" t="s">
        <v>238</v>
      </c>
      <c r="AO3621">
        <v>1</v>
      </c>
      <c r="AP3621" t="s">
        <v>239</v>
      </c>
      <c r="AQ3621" s="27">
        <v>41624</v>
      </c>
      <c r="AR3621" t="s">
        <v>240</v>
      </c>
      <c r="AS3621">
        <v>1</v>
      </c>
      <c r="AT3621" t="s">
        <v>239</v>
      </c>
      <c r="AU3621" s="27">
        <v>41624</v>
      </c>
    </row>
    <row r="3622" spans="1:47" x14ac:dyDescent="0.2">
      <c r="A3622">
        <v>3621</v>
      </c>
      <c r="B3622" t="s">
        <v>12739</v>
      </c>
      <c r="C3622" t="s">
        <v>990</v>
      </c>
      <c r="D3622" t="s">
        <v>331</v>
      </c>
      <c r="E3622" s="27">
        <v>41834</v>
      </c>
      <c r="F3622" t="s">
        <v>233</v>
      </c>
      <c r="G3622" s="27">
        <v>28422</v>
      </c>
      <c r="H3622">
        <v>38</v>
      </c>
      <c r="I3622" t="s">
        <v>244</v>
      </c>
      <c r="J3622" t="s">
        <v>250</v>
      </c>
      <c r="K3622">
        <v>0</v>
      </c>
      <c r="L3622">
        <v>2</v>
      </c>
      <c r="M3622">
        <v>0</v>
      </c>
      <c r="N3622">
        <v>0</v>
      </c>
      <c r="O3622">
        <v>0</v>
      </c>
      <c r="W3622" t="s">
        <v>237</v>
      </c>
      <c r="Y3622">
        <v>-1</v>
      </c>
      <c r="AB3622" t="s">
        <v>237</v>
      </c>
      <c r="AH3622">
        <v>0</v>
      </c>
      <c r="AN3622" t="s">
        <v>238</v>
      </c>
      <c r="AO3622">
        <v>1</v>
      </c>
      <c r="AP3622" t="s">
        <v>239</v>
      </c>
      <c r="AQ3622" s="27">
        <v>41834</v>
      </c>
      <c r="AR3622" t="s">
        <v>240</v>
      </c>
      <c r="AS3622">
        <v>2</v>
      </c>
      <c r="AT3622" t="s">
        <v>239</v>
      </c>
      <c r="AU3622" s="27">
        <v>41834</v>
      </c>
    </row>
    <row r="3623" spans="1:47" x14ac:dyDescent="0.2">
      <c r="A3623">
        <v>3622</v>
      </c>
      <c r="B3623" t="s">
        <v>12740</v>
      </c>
      <c r="C3623" t="s">
        <v>1539</v>
      </c>
      <c r="D3623" t="s">
        <v>12741</v>
      </c>
      <c r="E3623" s="27">
        <v>41291</v>
      </c>
      <c r="F3623" t="s">
        <v>233</v>
      </c>
      <c r="G3623" s="27">
        <v>32858</v>
      </c>
      <c r="H3623">
        <v>26</v>
      </c>
      <c r="I3623" t="s">
        <v>244</v>
      </c>
      <c r="J3623" t="s">
        <v>250</v>
      </c>
      <c r="K3623">
        <v>0</v>
      </c>
      <c r="L3623">
        <v>10</v>
      </c>
      <c r="M3623">
        <v>0</v>
      </c>
      <c r="N3623">
        <v>0</v>
      </c>
      <c r="O3623">
        <v>3</v>
      </c>
      <c r="P3623">
        <v>-1</v>
      </c>
      <c r="Q3623" s="28">
        <v>41290.306944444441</v>
      </c>
      <c r="R3623" s="28">
        <v>41292.232638888891</v>
      </c>
      <c r="S3623" t="s">
        <v>12742</v>
      </c>
      <c r="T3623" s="27">
        <v>41290</v>
      </c>
      <c r="V3623">
        <v>1</v>
      </c>
      <c r="W3623" t="s">
        <v>36</v>
      </c>
      <c r="X3623" t="s">
        <v>1469</v>
      </c>
      <c r="Y3623">
        <v>1</v>
      </c>
      <c r="AA3623" t="s">
        <v>12743</v>
      </c>
      <c r="AB3623" t="s">
        <v>32</v>
      </c>
      <c r="AC3623">
        <v>0</v>
      </c>
      <c r="AD3623" s="27">
        <v>42100</v>
      </c>
      <c r="AE3623" t="s">
        <v>359</v>
      </c>
      <c r="AF3623" s="27">
        <v>42100</v>
      </c>
      <c r="AG3623" s="27">
        <v>42100</v>
      </c>
      <c r="AH3623">
        <v>0</v>
      </c>
      <c r="AN3623" t="s">
        <v>238</v>
      </c>
      <c r="AO3623">
        <v>9</v>
      </c>
      <c r="AP3623" t="s">
        <v>269</v>
      </c>
      <c r="AQ3623" s="27">
        <v>41291</v>
      </c>
      <c r="AR3623" t="s">
        <v>240</v>
      </c>
      <c r="AS3623">
        <v>10</v>
      </c>
      <c r="AT3623" t="s">
        <v>269</v>
      </c>
      <c r="AU3623" s="27">
        <v>41291</v>
      </c>
    </row>
    <row r="3624" spans="1:47" x14ac:dyDescent="0.2">
      <c r="A3624">
        <v>3623</v>
      </c>
      <c r="B3624" t="s">
        <v>12744</v>
      </c>
      <c r="C3624" t="s">
        <v>4825</v>
      </c>
      <c r="D3624" t="s">
        <v>12745</v>
      </c>
      <c r="E3624" s="27">
        <v>41681</v>
      </c>
      <c r="F3624" t="s">
        <v>233</v>
      </c>
      <c r="G3624" s="27">
        <v>33683</v>
      </c>
      <c r="H3624">
        <v>24</v>
      </c>
      <c r="I3624" t="s">
        <v>259</v>
      </c>
      <c r="J3624" t="s">
        <v>245</v>
      </c>
      <c r="K3624">
        <v>0</v>
      </c>
      <c r="L3624">
        <v>8</v>
      </c>
      <c r="M3624">
        <v>0</v>
      </c>
      <c r="N3624">
        <v>0</v>
      </c>
      <c r="O3624">
        <v>4</v>
      </c>
      <c r="P3624">
        <v>0</v>
      </c>
      <c r="Q3624" s="28">
        <v>41681.086111111108</v>
      </c>
      <c r="R3624" s="28">
        <v>41717.508333333331</v>
      </c>
      <c r="S3624" t="s">
        <v>12746</v>
      </c>
      <c r="U3624" s="27">
        <v>41681</v>
      </c>
      <c r="V3624">
        <v>0</v>
      </c>
      <c r="W3624" t="s">
        <v>32</v>
      </c>
      <c r="X3624" t="s">
        <v>274</v>
      </c>
      <c r="Y3624">
        <v>0</v>
      </c>
      <c r="AB3624" t="s">
        <v>237</v>
      </c>
      <c r="AH3624">
        <v>0</v>
      </c>
      <c r="AN3624" t="s">
        <v>238</v>
      </c>
      <c r="AO3624">
        <v>8</v>
      </c>
      <c r="AP3624" t="s">
        <v>269</v>
      </c>
      <c r="AQ3624" s="27">
        <v>41681</v>
      </c>
      <c r="AR3624" t="s">
        <v>240</v>
      </c>
      <c r="AS3624">
        <v>8</v>
      </c>
      <c r="AT3624" t="s">
        <v>269</v>
      </c>
      <c r="AU3624" s="27">
        <v>41681</v>
      </c>
    </row>
    <row r="3625" spans="1:47" x14ac:dyDescent="0.2">
      <c r="A3625">
        <v>3624</v>
      </c>
      <c r="B3625" t="s">
        <v>12747</v>
      </c>
      <c r="C3625" t="s">
        <v>12748</v>
      </c>
      <c r="D3625" t="s">
        <v>2798</v>
      </c>
      <c r="E3625" s="27">
        <v>41354</v>
      </c>
      <c r="F3625" t="s">
        <v>233</v>
      </c>
      <c r="G3625" s="27">
        <v>34403</v>
      </c>
      <c r="H3625">
        <v>22</v>
      </c>
      <c r="I3625" t="s">
        <v>259</v>
      </c>
      <c r="J3625" t="s">
        <v>250</v>
      </c>
      <c r="K3625">
        <v>0</v>
      </c>
      <c r="L3625">
        <v>7</v>
      </c>
      <c r="M3625">
        <v>0</v>
      </c>
      <c r="N3625">
        <v>0</v>
      </c>
      <c r="O3625">
        <v>1</v>
      </c>
      <c r="P3625">
        <v>-1</v>
      </c>
      <c r="Q3625" s="28">
        <v>41353.081944444442</v>
      </c>
      <c r="R3625" s="28">
        <v>41354.047222222223</v>
      </c>
      <c r="S3625" t="s">
        <v>12749</v>
      </c>
      <c r="T3625" s="27">
        <v>41353</v>
      </c>
      <c r="V3625">
        <v>1</v>
      </c>
      <c r="W3625" t="s">
        <v>32</v>
      </c>
      <c r="X3625" t="s">
        <v>555</v>
      </c>
      <c r="Y3625">
        <v>1</v>
      </c>
      <c r="AA3625" t="s">
        <v>12750</v>
      </c>
      <c r="AB3625" t="s">
        <v>36</v>
      </c>
      <c r="AC3625">
        <v>415</v>
      </c>
      <c r="AD3625" s="27">
        <v>41762</v>
      </c>
      <c r="AE3625" t="s">
        <v>392</v>
      </c>
      <c r="AF3625" s="27">
        <v>42177</v>
      </c>
      <c r="AG3625" s="27">
        <v>42278</v>
      </c>
      <c r="AH3625">
        <v>0</v>
      </c>
      <c r="AN3625" t="s">
        <v>238</v>
      </c>
      <c r="AO3625">
        <v>6</v>
      </c>
      <c r="AP3625" t="s">
        <v>246</v>
      </c>
      <c r="AQ3625" s="27">
        <v>41354</v>
      </c>
      <c r="AR3625" t="s">
        <v>240</v>
      </c>
      <c r="AS3625">
        <v>7</v>
      </c>
      <c r="AT3625" t="s">
        <v>246</v>
      </c>
      <c r="AU3625" s="27">
        <v>41354</v>
      </c>
    </row>
    <row r="3626" spans="1:47" x14ac:dyDescent="0.2">
      <c r="A3626">
        <v>3625</v>
      </c>
      <c r="B3626" t="s">
        <v>12751</v>
      </c>
      <c r="C3626" t="s">
        <v>8550</v>
      </c>
      <c r="D3626" t="s">
        <v>12752</v>
      </c>
      <c r="E3626" s="27">
        <v>41800</v>
      </c>
      <c r="F3626" t="s">
        <v>233</v>
      </c>
      <c r="G3626" s="27">
        <v>26799</v>
      </c>
      <c r="H3626">
        <v>42</v>
      </c>
      <c r="I3626" t="s">
        <v>244</v>
      </c>
      <c r="J3626" t="s">
        <v>250</v>
      </c>
      <c r="K3626">
        <v>0</v>
      </c>
      <c r="L3626">
        <v>1</v>
      </c>
      <c r="M3626">
        <v>0</v>
      </c>
      <c r="N3626">
        <v>0</v>
      </c>
      <c r="O3626">
        <v>2</v>
      </c>
      <c r="P3626">
        <v>0</v>
      </c>
      <c r="Q3626" s="28">
        <v>41800.095833333333</v>
      </c>
      <c r="R3626" s="28">
        <v>41801.149305555555</v>
      </c>
      <c r="S3626" t="s">
        <v>12753</v>
      </c>
      <c r="T3626" s="27">
        <v>41800</v>
      </c>
      <c r="V3626">
        <v>0</v>
      </c>
      <c r="W3626" t="s">
        <v>32</v>
      </c>
      <c r="X3626" t="s">
        <v>12754</v>
      </c>
      <c r="Y3626">
        <v>0</v>
      </c>
      <c r="AB3626" t="s">
        <v>237</v>
      </c>
      <c r="AH3626">
        <v>0</v>
      </c>
      <c r="AN3626" t="s">
        <v>238</v>
      </c>
      <c r="AO3626">
        <v>1</v>
      </c>
      <c r="AP3626" t="s">
        <v>239</v>
      </c>
      <c r="AQ3626" s="27">
        <v>41800</v>
      </c>
      <c r="AR3626" t="s">
        <v>240</v>
      </c>
      <c r="AS3626">
        <v>1</v>
      </c>
      <c r="AT3626" t="s">
        <v>239</v>
      </c>
      <c r="AU3626" s="27">
        <v>41800</v>
      </c>
    </row>
    <row r="3627" spans="1:47" x14ac:dyDescent="0.2">
      <c r="A3627">
        <v>3626</v>
      </c>
      <c r="B3627" t="s">
        <v>12755</v>
      </c>
      <c r="C3627" t="s">
        <v>2212</v>
      </c>
      <c r="D3627" t="s">
        <v>12756</v>
      </c>
      <c r="E3627" s="27">
        <v>41682</v>
      </c>
      <c r="F3627" t="s">
        <v>233</v>
      </c>
      <c r="G3627" s="27">
        <v>24123</v>
      </c>
      <c r="H3627">
        <v>50</v>
      </c>
      <c r="I3627" t="s">
        <v>234</v>
      </c>
      <c r="J3627" t="s">
        <v>245</v>
      </c>
      <c r="K3627">
        <v>0</v>
      </c>
      <c r="L3627">
        <v>7</v>
      </c>
      <c r="M3627">
        <v>0</v>
      </c>
      <c r="N3627">
        <v>0</v>
      </c>
      <c r="O3627">
        <v>0</v>
      </c>
      <c r="P3627">
        <v>-1</v>
      </c>
      <c r="Q3627" s="28">
        <v>41681.203472222223</v>
      </c>
      <c r="R3627" s="28">
        <v>41711.418055555558</v>
      </c>
      <c r="S3627" t="s">
        <v>12757</v>
      </c>
      <c r="T3627" s="27">
        <v>41681</v>
      </c>
      <c r="V3627">
        <v>1</v>
      </c>
      <c r="W3627" t="s">
        <v>32</v>
      </c>
      <c r="X3627" t="s">
        <v>359</v>
      </c>
      <c r="Y3627">
        <v>0</v>
      </c>
      <c r="AB3627" t="s">
        <v>237</v>
      </c>
      <c r="AH3627">
        <v>0</v>
      </c>
      <c r="AN3627" t="s">
        <v>238</v>
      </c>
      <c r="AO3627">
        <v>2</v>
      </c>
      <c r="AP3627" t="s">
        <v>239</v>
      </c>
      <c r="AQ3627" s="27">
        <v>41682</v>
      </c>
      <c r="AR3627" t="s">
        <v>240</v>
      </c>
      <c r="AS3627">
        <v>7</v>
      </c>
      <c r="AT3627" t="s">
        <v>246</v>
      </c>
      <c r="AU3627" s="27">
        <v>41682</v>
      </c>
    </row>
    <row r="3628" spans="1:47" x14ac:dyDescent="0.2">
      <c r="A3628">
        <v>3627</v>
      </c>
      <c r="B3628" t="s">
        <v>12758</v>
      </c>
      <c r="C3628" t="s">
        <v>484</v>
      </c>
      <c r="D3628" t="s">
        <v>11603</v>
      </c>
      <c r="E3628" s="27">
        <v>41300</v>
      </c>
      <c r="F3628" t="s">
        <v>233</v>
      </c>
      <c r="G3628" s="27">
        <v>26396</v>
      </c>
      <c r="H3628">
        <v>44</v>
      </c>
      <c r="I3628" t="s">
        <v>244</v>
      </c>
      <c r="J3628" t="s">
        <v>245</v>
      </c>
      <c r="K3628">
        <v>3</v>
      </c>
      <c r="L3628">
        <v>7</v>
      </c>
      <c r="M3628">
        <v>0</v>
      </c>
      <c r="N3628">
        <v>0</v>
      </c>
      <c r="O3628">
        <v>16</v>
      </c>
      <c r="P3628">
        <v>-1</v>
      </c>
      <c r="Q3628" s="28">
        <v>41299.288194444445</v>
      </c>
      <c r="R3628" s="28">
        <v>41381.20208333333</v>
      </c>
      <c r="S3628" t="s">
        <v>12759</v>
      </c>
      <c r="T3628" s="27">
        <v>41299</v>
      </c>
      <c r="V3628">
        <v>1</v>
      </c>
      <c r="W3628" t="s">
        <v>36</v>
      </c>
      <c r="X3628" t="s">
        <v>263</v>
      </c>
      <c r="Y3628">
        <v>0</v>
      </c>
      <c r="AB3628" t="s">
        <v>237</v>
      </c>
      <c r="AH3628">
        <v>0</v>
      </c>
      <c r="AN3628" t="s">
        <v>238</v>
      </c>
      <c r="AO3628">
        <v>3</v>
      </c>
      <c r="AP3628" t="s">
        <v>239</v>
      </c>
      <c r="AQ3628" s="27">
        <v>41300</v>
      </c>
      <c r="AR3628" t="s">
        <v>240</v>
      </c>
      <c r="AS3628">
        <v>7</v>
      </c>
      <c r="AT3628" t="s">
        <v>246</v>
      </c>
      <c r="AU3628" s="27">
        <v>41300</v>
      </c>
    </row>
    <row r="3629" spans="1:47" x14ac:dyDescent="0.2">
      <c r="A3629">
        <v>3628</v>
      </c>
      <c r="B3629" t="s">
        <v>12760</v>
      </c>
      <c r="C3629" t="s">
        <v>12761</v>
      </c>
      <c r="D3629" t="s">
        <v>2683</v>
      </c>
      <c r="E3629" s="27">
        <v>41919</v>
      </c>
      <c r="F3629" t="s">
        <v>233</v>
      </c>
      <c r="G3629" s="27">
        <v>33457</v>
      </c>
      <c r="H3629">
        <v>24</v>
      </c>
      <c r="I3629" t="s">
        <v>259</v>
      </c>
      <c r="J3629" t="s">
        <v>250</v>
      </c>
      <c r="K3629">
        <v>0</v>
      </c>
      <c r="L3629">
        <v>6</v>
      </c>
      <c r="M3629">
        <v>1</v>
      </c>
      <c r="N3629">
        <v>3</v>
      </c>
      <c r="O3629">
        <v>4</v>
      </c>
      <c r="P3629">
        <v>-1</v>
      </c>
      <c r="Q3629" s="28">
        <v>41918.07708333333</v>
      </c>
      <c r="R3629" s="28">
        <v>41919.290972222225</v>
      </c>
      <c r="S3629" t="s">
        <v>12762</v>
      </c>
      <c r="T3629" s="27">
        <v>41918</v>
      </c>
      <c r="V3629">
        <v>1</v>
      </c>
      <c r="W3629" t="s">
        <v>32</v>
      </c>
      <c r="X3629" t="s">
        <v>5308</v>
      </c>
      <c r="Y3629">
        <v>1</v>
      </c>
      <c r="AA3629" t="s">
        <v>12763</v>
      </c>
      <c r="AB3629" t="s">
        <v>32</v>
      </c>
      <c r="AC3629">
        <v>6</v>
      </c>
      <c r="AD3629" s="27">
        <v>42037</v>
      </c>
      <c r="AE3629" t="s">
        <v>254</v>
      </c>
      <c r="AF3629" s="27">
        <v>42043</v>
      </c>
      <c r="AG3629" s="27">
        <v>42044</v>
      </c>
      <c r="AH3629">
        <v>1</v>
      </c>
      <c r="AJ3629" t="s">
        <v>12763</v>
      </c>
      <c r="AK3629" t="s">
        <v>255</v>
      </c>
      <c r="AL3629" s="27">
        <v>42037</v>
      </c>
      <c r="AM3629" t="s">
        <v>254</v>
      </c>
      <c r="AN3629" t="s">
        <v>238</v>
      </c>
      <c r="AO3629">
        <v>6</v>
      </c>
      <c r="AP3629" t="s">
        <v>246</v>
      </c>
      <c r="AQ3629" s="27">
        <v>41919</v>
      </c>
      <c r="AR3629" t="s">
        <v>240</v>
      </c>
      <c r="AS3629">
        <v>6</v>
      </c>
      <c r="AT3629" t="s">
        <v>246</v>
      </c>
      <c r="AU3629" s="27">
        <v>41919</v>
      </c>
    </row>
    <row r="3630" spans="1:47" x14ac:dyDescent="0.2">
      <c r="A3630">
        <v>3629</v>
      </c>
      <c r="B3630" t="s">
        <v>12764</v>
      </c>
      <c r="C3630" t="s">
        <v>5535</v>
      </c>
      <c r="D3630" t="s">
        <v>266</v>
      </c>
      <c r="E3630" s="27">
        <v>41325</v>
      </c>
      <c r="F3630" t="s">
        <v>233</v>
      </c>
      <c r="G3630" s="27">
        <v>34644</v>
      </c>
      <c r="H3630">
        <v>21</v>
      </c>
      <c r="I3630" t="s">
        <v>259</v>
      </c>
      <c r="J3630" t="s">
        <v>250</v>
      </c>
      <c r="K3630">
        <v>0</v>
      </c>
      <c r="L3630">
        <v>7</v>
      </c>
      <c r="M3630">
        <v>0</v>
      </c>
      <c r="N3630">
        <v>0</v>
      </c>
      <c r="O3630">
        <v>0</v>
      </c>
      <c r="P3630">
        <v>-1</v>
      </c>
      <c r="Q3630" s="28">
        <v>41324.220138888886</v>
      </c>
      <c r="R3630" s="28">
        <v>41325.377083333333</v>
      </c>
      <c r="S3630" t="s">
        <v>12765</v>
      </c>
      <c r="T3630" s="27">
        <v>41324</v>
      </c>
      <c r="V3630">
        <v>1</v>
      </c>
      <c r="W3630" t="s">
        <v>32</v>
      </c>
      <c r="X3630" t="s">
        <v>359</v>
      </c>
      <c r="Y3630">
        <v>1</v>
      </c>
      <c r="AA3630" t="s">
        <v>12766</v>
      </c>
      <c r="AB3630" t="s">
        <v>32</v>
      </c>
      <c r="AC3630">
        <v>0</v>
      </c>
      <c r="AD3630" s="27">
        <v>41396</v>
      </c>
      <c r="AE3630" t="s">
        <v>359</v>
      </c>
      <c r="AF3630" s="27">
        <v>41396</v>
      </c>
      <c r="AG3630" s="27">
        <v>41510</v>
      </c>
      <c r="AH3630">
        <v>0</v>
      </c>
      <c r="AN3630" t="s">
        <v>238</v>
      </c>
      <c r="AO3630">
        <v>7</v>
      </c>
      <c r="AP3630" t="s">
        <v>246</v>
      </c>
      <c r="AQ3630" s="27">
        <v>41325</v>
      </c>
      <c r="AR3630" t="s">
        <v>240</v>
      </c>
      <c r="AS3630">
        <v>7</v>
      </c>
      <c r="AT3630" t="s">
        <v>246</v>
      </c>
      <c r="AU3630" s="27">
        <v>41325</v>
      </c>
    </row>
    <row r="3631" spans="1:47" x14ac:dyDescent="0.2">
      <c r="A3631">
        <v>3630</v>
      </c>
      <c r="B3631" t="s">
        <v>12767</v>
      </c>
      <c r="C3631" t="s">
        <v>12768</v>
      </c>
      <c r="D3631" t="s">
        <v>12769</v>
      </c>
      <c r="E3631" s="27">
        <v>41405</v>
      </c>
      <c r="F3631" t="s">
        <v>233</v>
      </c>
      <c r="G3631" s="27">
        <v>24035</v>
      </c>
      <c r="H3631">
        <v>50</v>
      </c>
      <c r="I3631" t="s">
        <v>234</v>
      </c>
      <c r="J3631" t="s">
        <v>245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 s="28">
        <v>41405.128472222219</v>
      </c>
      <c r="R3631" s="28">
        <v>41407.326388888891</v>
      </c>
      <c r="S3631" t="s">
        <v>12770</v>
      </c>
      <c r="T3631" s="27">
        <v>41404</v>
      </c>
      <c r="V3631">
        <v>1</v>
      </c>
      <c r="W3631" t="s">
        <v>32</v>
      </c>
      <c r="X3631" t="s">
        <v>261</v>
      </c>
      <c r="Y3631">
        <v>0</v>
      </c>
      <c r="AB3631" t="s">
        <v>237</v>
      </c>
      <c r="AH3631">
        <v>0</v>
      </c>
      <c r="AN3631" t="s">
        <v>238</v>
      </c>
      <c r="AO3631">
        <v>1</v>
      </c>
      <c r="AP3631" t="s">
        <v>239</v>
      </c>
      <c r="AQ3631" s="27">
        <v>41405</v>
      </c>
      <c r="AR3631" t="s">
        <v>240</v>
      </c>
      <c r="AS3631">
        <v>1</v>
      </c>
      <c r="AT3631" t="s">
        <v>239</v>
      </c>
      <c r="AU3631" s="27">
        <v>41405</v>
      </c>
    </row>
    <row r="3632" spans="1:47" x14ac:dyDescent="0.2">
      <c r="A3632">
        <v>3631</v>
      </c>
      <c r="B3632" t="s">
        <v>12771</v>
      </c>
      <c r="C3632" t="s">
        <v>3122</v>
      </c>
      <c r="D3632" t="s">
        <v>12772</v>
      </c>
      <c r="E3632" s="27">
        <v>41678</v>
      </c>
      <c r="F3632" t="s">
        <v>294</v>
      </c>
      <c r="G3632" s="27">
        <v>29319</v>
      </c>
      <c r="H3632">
        <v>36</v>
      </c>
      <c r="I3632" t="s">
        <v>244</v>
      </c>
      <c r="J3632" t="s">
        <v>245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 s="28">
        <v>41678.177777777775</v>
      </c>
      <c r="R3632" s="28">
        <v>41679.269444444442</v>
      </c>
      <c r="S3632" t="s">
        <v>12773</v>
      </c>
      <c r="T3632" s="27">
        <v>41678</v>
      </c>
      <c r="V3632">
        <v>0</v>
      </c>
      <c r="W3632" t="s">
        <v>36</v>
      </c>
      <c r="X3632" t="s">
        <v>279</v>
      </c>
      <c r="Y3632">
        <v>0</v>
      </c>
      <c r="AB3632" t="s">
        <v>237</v>
      </c>
      <c r="AH3632">
        <v>0</v>
      </c>
      <c r="AN3632" t="s">
        <v>238</v>
      </c>
      <c r="AO3632">
        <v>1</v>
      </c>
      <c r="AP3632" t="s">
        <v>239</v>
      </c>
      <c r="AQ3632" s="27">
        <v>41678</v>
      </c>
      <c r="AR3632" t="s">
        <v>240</v>
      </c>
      <c r="AS3632">
        <v>1</v>
      </c>
      <c r="AT3632" t="s">
        <v>239</v>
      </c>
      <c r="AU3632" s="27">
        <v>41678</v>
      </c>
    </row>
    <row r="3633" spans="1:47" x14ac:dyDescent="0.2">
      <c r="A3633">
        <v>3632</v>
      </c>
      <c r="B3633" t="s">
        <v>12774</v>
      </c>
      <c r="C3633" t="s">
        <v>12775</v>
      </c>
      <c r="D3633" t="s">
        <v>12776</v>
      </c>
      <c r="E3633" s="27">
        <v>41796</v>
      </c>
      <c r="F3633" t="s">
        <v>233</v>
      </c>
      <c r="G3633" s="27">
        <v>31285</v>
      </c>
      <c r="H3633">
        <v>30</v>
      </c>
      <c r="I3633" t="s">
        <v>244</v>
      </c>
      <c r="J3633" t="s">
        <v>250</v>
      </c>
      <c r="K3633">
        <v>0</v>
      </c>
      <c r="L3633">
        <v>6</v>
      </c>
      <c r="M3633">
        <v>0</v>
      </c>
      <c r="N3633">
        <v>0</v>
      </c>
      <c r="O3633">
        <v>2</v>
      </c>
      <c r="S3633" t="s">
        <v>12777</v>
      </c>
      <c r="U3633" s="27">
        <v>41102</v>
      </c>
      <c r="V3633">
        <v>694</v>
      </c>
      <c r="W3633" t="s">
        <v>32</v>
      </c>
      <c r="X3633" t="s">
        <v>274</v>
      </c>
      <c r="Y3633">
        <v>0</v>
      </c>
      <c r="AB3633" t="s">
        <v>237</v>
      </c>
      <c r="AH3633">
        <v>0</v>
      </c>
      <c r="AN3633" t="s">
        <v>238</v>
      </c>
      <c r="AO3633">
        <v>4</v>
      </c>
      <c r="AP3633" t="s">
        <v>239</v>
      </c>
      <c r="AQ3633" s="27">
        <v>41796</v>
      </c>
      <c r="AR3633" t="s">
        <v>240</v>
      </c>
      <c r="AS3633">
        <v>6</v>
      </c>
      <c r="AT3633" t="s">
        <v>246</v>
      </c>
      <c r="AU3633" s="27">
        <v>41796</v>
      </c>
    </row>
    <row r="3634" spans="1:47" x14ac:dyDescent="0.2">
      <c r="A3634">
        <v>3633</v>
      </c>
      <c r="B3634" t="s">
        <v>12778</v>
      </c>
      <c r="C3634" t="s">
        <v>12779</v>
      </c>
      <c r="D3634" t="s">
        <v>575</v>
      </c>
      <c r="E3634" s="27">
        <v>41326</v>
      </c>
      <c r="F3634" t="s">
        <v>294</v>
      </c>
      <c r="G3634" s="27">
        <v>30977</v>
      </c>
      <c r="H3634">
        <v>31</v>
      </c>
      <c r="I3634" t="s">
        <v>244</v>
      </c>
      <c r="J3634" t="s">
        <v>250</v>
      </c>
      <c r="K3634">
        <v>0</v>
      </c>
      <c r="L3634">
        <v>5</v>
      </c>
      <c r="M3634">
        <v>0</v>
      </c>
      <c r="N3634">
        <v>0</v>
      </c>
      <c r="O3634">
        <v>0</v>
      </c>
      <c r="W3634" t="s">
        <v>237</v>
      </c>
      <c r="Y3634">
        <v>-1</v>
      </c>
      <c r="AB3634" t="s">
        <v>237</v>
      </c>
      <c r="AH3634">
        <v>0</v>
      </c>
      <c r="AN3634" t="s">
        <v>238</v>
      </c>
      <c r="AO3634">
        <v>3</v>
      </c>
      <c r="AP3634" t="s">
        <v>239</v>
      </c>
      <c r="AQ3634" s="27">
        <v>41326</v>
      </c>
      <c r="AR3634" t="s">
        <v>240</v>
      </c>
      <c r="AS3634">
        <v>5</v>
      </c>
      <c r="AT3634" t="s">
        <v>246</v>
      </c>
      <c r="AU3634" s="27">
        <v>41326</v>
      </c>
    </row>
    <row r="3635" spans="1:47" x14ac:dyDescent="0.2">
      <c r="A3635">
        <v>3634</v>
      </c>
      <c r="B3635" t="s">
        <v>12780</v>
      </c>
      <c r="C3635" t="s">
        <v>231</v>
      </c>
      <c r="D3635" t="s">
        <v>12781</v>
      </c>
      <c r="E3635" s="27">
        <v>41362</v>
      </c>
      <c r="F3635" t="s">
        <v>233</v>
      </c>
      <c r="G3635" s="27">
        <v>27962</v>
      </c>
      <c r="H3635">
        <v>39</v>
      </c>
      <c r="I3635" t="s">
        <v>244</v>
      </c>
      <c r="J3635" t="s">
        <v>245</v>
      </c>
      <c r="K3635">
        <v>0</v>
      </c>
      <c r="L3635">
        <v>3</v>
      </c>
      <c r="M3635">
        <v>0</v>
      </c>
      <c r="N3635">
        <v>0</v>
      </c>
      <c r="O3635">
        <v>0</v>
      </c>
      <c r="P3635">
        <v>-1</v>
      </c>
      <c r="Q3635" s="28">
        <v>41361.236805555556</v>
      </c>
      <c r="R3635" s="28">
        <v>41415.461111111108</v>
      </c>
      <c r="S3635" t="s">
        <v>12782</v>
      </c>
      <c r="U3635" s="27">
        <v>41361</v>
      </c>
      <c r="V3635">
        <v>1</v>
      </c>
      <c r="W3635" t="s">
        <v>32</v>
      </c>
      <c r="X3635" t="s">
        <v>274</v>
      </c>
      <c r="Y3635">
        <v>0</v>
      </c>
      <c r="AB3635" t="s">
        <v>237</v>
      </c>
      <c r="AH3635">
        <v>0</v>
      </c>
      <c r="AN3635" t="s">
        <v>238</v>
      </c>
      <c r="AO3635">
        <v>2</v>
      </c>
      <c r="AP3635" t="s">
        <v>239</v>
      </c>
      <c r="AQ3635" s="27">
        <v>41362</v>
      </c>
      <c r="AR3635" t="s">
        <v>240</v>
      </c>
      <c r="AS3635">
        <v>3</v>
      </c>
      <c r="AT3635" t="s">
        <v>239</v>
      </c>
      <c r="AU3635" s="27">
        <v>41362</v>
      </c>
    </row>
    <row r="3636" spans="1:47" x14ac:dyDescent="0.2">
      <c r="A3636">
        <v>3635</v>
      </c>
      <c r="B3636" t="s">
        <v>12783</v>
      </c>
      <c r="C3636" t="s">
        <v>12784</v>
      </c>
      <c r="D3636" t="s">
        <v>3917</v>
      </c>
      <c r="E3636" s="27">
        <v>41345</v>
      </c>
      <c r="F3636" t="s">
        <v>294</v>
      </c>
      <c r="G3636" s="27">
        <v>33581</v>
      </c>
      <c r="H3636">
        <v>24</v>
      </c>
      <c r="I3636" t="s">
        <v>259</v>
      </c>
      <c r="J3636" t="s">
        <v>250</v>
      </c>
      <c r="K3636">
        <v>0</v>
      </c>
      <c r="L3636">
        <v>4</v>
      </c>
      <c r="M3636">
        <v>0</v>
      </c>
      <c r="N3636">
        <v>0</v>
      </c>
      <c r="O3636">
        <v>2</v>
      </c>
      <c r="P3636">
        <v>729</v>
      </c>
      <c r="Q3636" s="28">
        <v>42074.492361111108</v>
      </c>
      <c r="R3636" s="28">
        <v>42088.352083333331</v>
      </c>
      <c r="S3636" t="s">
        <v>12785</v>
      </c>
      <c r="T3636" s="27">
        <v>41255</v>
      </c>
      <c r="V3636">
        <v>90</v>
      </c>
      <c r="W3636" t="s">
        <v>32</v>
      </c>
      <c r="X3636" t="s">
        <v>12786</v>
      </c>
      <c r="Y3636">
        <v>0</v>
      </c>
      <c r="AB3636" t="s">
        <v>237</v>
      </c>
      <c r="AH3636">
        <v>0</v>
      </c>
      <c r="AN3636" t="s">
        <v>238</v>
      </c>
      <c r="AO3636">
        <v>4</v>
      </c>
      <c r="AP3636" t="s">
        <v>239</v>
      </c>
      <c r="AQ3636" s="27">
        <v>41345</v>
      </c>
      <c r="AR3636" t="s">
        <v>240</v>
      </c>
      <c r="AS3636">
        <v>4</v>
      </c>
      <c r="AT3636" t="s">
        <v>239</v>
      </c>
      <c r="AU3636" s="27">
        <v>41345</v>
      </c>
    </row>
    <row r="3637" spans="1:47" x14ac:dyDescent="0.2">
      <c r="A3637">
        <v>3636</v>
      </c>
      <c r="B3637" t="s">
        <v>12787</v>
      </c>
      <c r="C3637" t="s">
        <v>2025</v>
      </c>
      <c r="D3637" t="s">
        <v>12788</v>
      </c>
      <c r="E3637" s="27">
        <v>41406</v>
      </c>
      <c r="F3637" t="s">
        <v>294</v>
      </c>
      <c r="G3637" s="27">
        <v>22429</v>
      </c>
      <c r="H3637">
        <v>54</v>
      </c>
      <c r="I3637" t="s">
        <v>234</v>
      </c>
      <c r="J3637" t="s">
        <v>250</v>
      </c>
      <c r="K3637">
        <v>0</v>
      </c>
      <c r="L3637">
        <v>6</v>
      </c>
      <c r="M3637">
        <v>0</v>
      </c>
      <c r="N3637">
        <v>0</v>
      </c>
      <c r="O3637">
        <v>7</v>
      </c>
      <c r="P3637">
        <v>-1</v>
      </c>
      <c r="Q3637" s="28">
        <v>41405.377083333333</v>
      </c>
      <c r="R3637" s="28">
        <v>41424.23333333333</v>
      </c>
      <c r="S3637" t="s">
        <v>12789</v>
      </c>
      <c r="T3637" s="27">
        <v>41405</v>
      </c>
      <c r="V3637">
        <v>1</v>
      </c>
      <c r="W3637" t="s">
        <v>32</v>
      </c>
      <c r="X3637" t="s">
        <v>1351</v>
      </c>
      <c r="Y3637">
        <v>0</v>
      </c>
      <c r="AB3637" t="s">
        <v>237</v>
      </c>
      <c r="AH3637">
        <v>0</v>
      </c>
      <c r="AN3637" t="s">
        <v>238</v>
      </c>
      <c r="AO3637">
        <v>1</v>
      </c>
      <c r="AP3637" t="s">
        <v>239</v>
      </c>
      <c r="AQ3637" s="27">
        <v>41406</v>
      </c>
      <c r="AR3637" t="s">
        <v>240</v>
      </c>
      <c r="AS3637">
        <v>6</v>
      </c>
      <c r="AT3637" t="s">
        <v>246</v>
      </c>
      <c r="AU3637" s="27">
        <v>41406</v>
      </c>
    </row>
    <row r="3638" spans="1:47" x14ac:dyDescent="0.2">
      <c r="A3638">
        <v>3637</v>
      </c>
      <c r="B3638" t="s">
        <v>12790</v>
      </c>
      <c r="C3638" t="s">
        <v>6977</v>
      </c>
      <c r="D3638" t="s">
        <v>2053</v>
      </c>
      <c r="E3638" s="27">
        <v>41952</v>
      </c>
      <c r="F3638" t="s">
        <v>233</v>
      </c>
      <c r="G3638" s="27">
        <v>28955</v>
      </c>
      <c r="H3638">
        <v>37</v>
      </c>
      <c r="I3638" t="s">
        <v>244</v>
      </c>
      <c r="J3638" t="s">
        <v>245</v>
      </c>
      <c r="K3638">
        <v>0</v>
      </c>
      <c r="L3638">
        <v>1</v>
      </c>
      <c r="M3638">
        <v>0</v>
      </c>
      <c r="N3638">
        <v>0</v>
      </c>
      <c r="O3638">
        <v>1</v>
      </c>
      <c r="P3638">
        <v>-1</v>
      </c>
      <c r="Q3638" s="28">
        <v>41951.328472222223</v>
      </c>
      <c r="R3638" s="28">
        <v>41952.080555555556</v>
      </c>
      <c r="S3638" t="s">
        <v>12791</v>
      </c>
      <c r="T3638" s="27">
        <v>41951</v>
      </c>
      <c r="V3638">
        <v>1</v>
      </c>
      <c r="W3638" t="s">
        <v>32</v>
      </c>
      <c r="X3638" t="s">
        <v>359</v>
      </c>
      <c r="Y3638">
        <v>0</v>
      </c>
      <c r="AB3638" t="s">
        <v>237</v>
      </c>
      <c r="AH3638">
        <v>0</v>
      </c>
      <c r="AN3638" t="s">
        <v>238</v>
      </c>
      <c r="AO3638">
        <v>1</v>
      </c>
      <c r="AP3638" t="s">
        <v>239</v>
      </c>
      <c r="AQ3638" s="27">
        <v>41952</v>
      </c>
      <c r="AR3638" t="s">
        <v>240</v>
      </c>
      <c r="AS3638">
        <v>1</v>
      </c>
      <c r="AT3638" t="s">
        <v>239</v>
      </c>
      <c r="AU3638" s="27">
        <v>41952</v>
      </c>
    </row>
    <row r="3639" spans="1:47" x14ac:dyDescent="0.2">
      <c r="A3639">
        <v>3638</v>
      </c>
      <c r="B3639" t="s">
        <v>12792</v>
      </c>
      <c r="C3639" t="s">
        <v>803</v>
      </c>
      <c r="D3639" t="s">
        <v>12793</v>
      </c>
      <c r="E3639" s="27">
        <v>41544</v>
      </c>
      <c r="F3639" t="s">
        <v>233</v>
      </c>
      <c r="G3639" s="27">
        <v>32178</v>
      </c>
      <c r="H3639">
        <v>28</v>
      </c>
      <c r="I3639" t="s">
        <v>244</v>
      </c>
      <c r="J3639" t="s">
        <v>250</v>
      </c>
      <c r="K3639">
        <v>0</v>
      </c>
      <c r="L3639">
        <v>1</v>
      </c>
      <c r="M3639">
        <v>0</v>
      </c>
      <c r="N3639">
        <v>0</v>
      </c>
      <c r="O3639">
        <v>0</v>
      </c>
      <c r="W3639" t="s">
        <v>237</v>
      </c>
      <c r="Y3639">
        <v>-1</v>
      </c>
      <c r="AB3639" t="s">
        <v>237</v>
      </c>
      <c r="AH3639">
        <v>0</v>
      </c>
      <c r="AN3639" t="s">
        <v>238</v>
      </c>
      <c r="AO3639">
        <v>2</v>
      </c>
      <c r="AP3639" t="s">
        <v>239</v>
      </c>
      <c r="AQ3639" s="27">
        <v>41544</v>
      </c>
      <c r="AR3639" t="s">
        <v>240</v>
      </c>
      <c r="AS3639">
        <v>1</v>
      </c>
      <c r="AT3639" t="s">
        <v>239</v>
      </c>
      <c r="AU3639" s="27">
        <v>41544</v>
      </c>
    </row>
    <row r="3640" spans="1:47" x14ac:dyDescent="0.2">
      <c r="A3640">
        <v>3639</v>
      </c>
      <c r="B3640" t="s">
        <v>12794</v>
      </c>
      <c r="C3640" t="s">
        <v>345</v>
      </c>
      <c r="D3640" t="s">
        <v>597</v>
      </c>
      <c r="E3640" s="27">
        <v>41493</v>
      </c>
      <c r="F3640" t="s">
        <v>233</v>
      </c>
      <c r="G3640" s="27">
        <v>31782</v>
      </c>
      <c r="H3640">
        <v>29</v>
      </c>
      <c r="I3640" t="s">
        <v>244</v>
      </c>
      <c r="J3640" t="s">
        <v>250</v>
      </c>
      <c r="K3640">
        <v>0</v>
      </c>
      <c r="L3640">
        <v>2</v>
      </c>
      <c r="M3640">
        <v>0</v>
      </c>
      <c r="N3640">
        <v>0</v>
      </c>
      <c r="O3640">
        <v>0</v>
      </c>
      <c r="P3640">
        <v>0</v>
      </c>
      <c r="Q3640" s="28">
        <v>41493.175694444442</v>
      </c>
      <c r="R3640" s="28">
        <v>41494.07708333333</v>
      </c>
      <c r="S3640" t="s">
        <v>12795</v>
      </c>
      <c r="T3640" s="27">
        <v>41492</v>
      </c>
      <c r="V3640">
        <v>1</v>
      </c>
      <c r="W3640" t="s">
        <v>36</v>
      </c>
      <c r="X3640" t="s">
        <v>1207</v>
      </c>
      <c r="Y3640">
        <v>0</v>
      </c>
      <c r="AB3640" t="s">
        <v>237</v>
      </c>
      <c r="AH3640">
        <v>0</v>
      </c>
      <c r="AN3640" t="s">
        <v>238</v>
      </c>
      <c r="AO3640">
        <v>2</v>
      </c>
      <c r="AP3640" t="s">
        <v>239</v>
      </c>
      <c r="AQ3640" s="27">
        <v>41493</v>
      </c>
      <c r="AR3640" t="s">
        <v>240</v>
      </c>
      <c r="AS3640">
        <v>2</v>
      </c>
      <c r="AT3640" t="s">
        <v>239</v>
      </c>
      <c r="AU3640" s="27">
        <v>41493</v>
      </c>
    </row>
    <row r="3641" spans="1:47" x14ac:dyDescent="0.2">
      <c r="A3641">
        <v>3640</v>
      </c>
      <c r="B3641" t="s">
        <v>12796</v>
      </c>
      <c r="C3641" t="s">
        <v>2931</v>
      </c>
      <c r="D3641" t="s">
        <v>4166</v>
      </c>
      <c r="E3641" s="27">
        <v>41821</v>
      </c>
      <c r="F3641" t="s">
        <v>233</v>
      </c>
      <c r="G3641" s="27">
        <v>33672</v>
      </c>
      <c r="H3641">
        <v>24</v>
      </c>
      <c r="I3641" t="s">
        <v>259</v>
      </c>
      <c r="J3641" t="s">
        <v>250</v>
      </c>
      <c r="K3641">
        <v>0</v>
      </c>
      <c r="L3641">
        <v>7</v>
      </c>
      <c r="M3641">
        <v>0</v>
      </c>
      <c r="N3641">
        <v>0</v>
      </c>
      <c r="O3641">
        <v>7</v>
      </c>
      <c r="P3641">
        <v>49</v>
      </c>
      <c r="Q3641" s="28">
        <v>41870.063888888886</v>
      </c>
      <c r="R3641" s="28">
        <v>41898.261805555558</v>
      </c>
      <c r="S3641" t="s">
        <v>12797</v>
      </c>
      <c r="U3641" s="27">
        <v>41709</v>
      </c>
      <c r="V3641">
        <v>112</v>
      </c>
      <c r="W3641" t="s">
        <v>32</v>
      </c>
      <c r="X3641" t="s">
        <v>274</v>
      </c>
      <c r="Y3641">
        <v>0</v>
      </c>
      <c r="AB3641" t="s">
        <v>237</v>
      </c>
      <c r="AH3641">
        <v>0</v>
      </c>
      <c r="AN3641" t="s">
        <v>238</v>
      </c>
      <c r="AO3641">
        <v>7</v>
      </c>
      <c r="AP3641" t="s">
        <v>246</v>
      </c>
      <c r="AQ3641" s="27">
        <v>41821</v>
      </c>
      <c r="AR3641" t="s">
        <v>240</v>
      </c>
      <c r="AS3641">
        <v>7</v>
      </c>
      <c r="AT3641" t="s">
        <v>246</v>
      </c>
      <c r="AU3641" s="27">
        <v>41821</v>
      </c>
    </row>
    <row r="3642" spans="1:47" x14ac:dyDescent="0.2">
      <c r="A3642">
        <v>3641</v>
      </c>
      <c r="B3642" t="s">
        <v>12798</v>
      </c>
      <c r="C3642" t="s">
        <v>242</v>
      </c>
      <c r="D3642" t="s">
        <v>1318</v>
      </c>
      <c r="E3642" s="27">
        <v>41665</v>
      </c>
      <c r="F3642" t="s">
        <v>233</v>
      </c>
      <c r="G3642" s="27">
        <v>32654</v>
      </c>
      <c r="H3642">
        <v>26</v>
      </c>
      <c r="I3642" t="s">
        <v>244</v>
      </c>
      <c r="J3642" t="s">
        <v>245</v>
      </c>
      <c r="K3642">
        <v>0</v>
      </c>
      <c r="L3642">
        <v>6</v>
      </c>
      <c r="M3642">
        <v>0</v>
      </c>
      <c r="N3642">
        <v>0</v>
      </c>
      <c r="O3642">
        <v>0</v>
      </c>
      <c r="P3642">
        <v>-1</v>
      </c>
      <c r="Q3642" s="28">
        <v>41664.470138888886</v>
      </c>
      <c r="R3642" s="28">
        <v>41665.336805555555</v>
      </c>
      <c r="S3642" t="s">
        <v>12799</v>
      </c>
      <c r="T3642" s="27">
        <v>41664</v>
      </c>
      <c r="V3642">
        <v>1</v>
      </c>
      <c r="W3642" t="s">
        <v>36</v>
      </c>
      <c r="X3642" t="s">
        <v>279</v>
      </c>
      <c r="Y3642">
        <v>0</v>
      </c>
      <c r="AB3642" t="s">
        <v>237</v>
      </c>
      <c r="AH3642">
        <v>0</v>
      </c>
      <c r="AN3642" t="s">
        <v>238</v>
      </c>
      <c r="AO3642">
        <v>2</v>
      </c>
      <c r="AP3642" t="s">
        <v>239</v>
      </c>
      <c r="AQ3642" s="27">
        <v>41665</v>
      </c>
      <c r="AR3642" t="s">
        <v>240</v>
      </c>
      <c r="AS3642">
        <v>6</v>
      </c>
      <c r="AT3642" t="s">
        <v>246</v>
      </c>
      <c r="AU3642" s="27">
        <v>41665</v>
      </c>
    </row>
    <row r="3643" spans="1:47" x14ac:dyDescent="0.2">
      <c r="A3643">
        <v>3642</v>
      </c>
      <c r="B3643" t="s">
        <v>12800</v>
      </c>
      <c r="C3643" t="s">
        <v>793</v>
      </c>
      <c r="D3643" t="s">
        <v>2666</v>
      </c>
      <c r="E3643" s="27">
        <v>41677</v>
      </c>
      <c r="F3643" t="s">
        <v>233</v>
      </c>
      <c r="G3643" s="27">
        <v>27468</v>
      </c>
      <c r="H3643">
        <v>41</v>
      </c>
      <c r="I3643" t="s">
        <v>244</v>
      </c>
      <c r="J3643" t="s">
        <v>250</v>
      </c>
      <c r="K3643">
        <v>0</v>
      </c>
      <c r="L3643">
        <v>4</v>
      </c>
      <c r="M3643">
        <v>0</v>
      </c>
      <c r="N3643">
        <v>0</v>
      </c>
      <c r="O3643">
        <v>3</v>
      </c>
      <c r="P3643">
        <v>-1</v>
      </c>
      <c r="Q3643" s="28">
        <v>41676.277777777781</v>
      </c>
      <c r="R3643" s="28">
        <v>41677.379861111112</v>
      </c>
      <c r="S3643" t="s">
        <v>12801</v>
      </c>
      <c r="T3643" s="27">
        <v>41676</v>
      </c>
      <c r="V3643">
        <v>1</v>
      </c>
      <c r="W3643" t="s">
        <v>32</v>
      </c>
      <c r="X3643" t="s">
        <v>348</v>
      </c>
      <c r="Y3643">
        <v>1</v>
      </c>
      <c r="AA3643" t="s">
        <v>12802</v>
      </c>
      <c r="AB3643" t="s">
        <v>36</v>
      </c>
      <c r="AC3643">
        <v>0</v>
      </c>
      <c r="AD3643" s="27">
        <v>41850</v>
      </c>
      <c r="AE3643" t="s">
        <v>2030</v>
      </c>
      <c r="AF3643" s="27">
        <v>41850</v>
      </c>
      <c r="AG3643" s="27">
        <v>41851</v>
      </c>
      <c r="AH3643">
        <v>0</v>
      </c>
      <c r="AN3643" t="s">
        <v>238</v>
      </c>
      <c r="AO3643">
        <v>2</v>
      </c>
      <c r="AP3643" t="s">
        <v>239</v>
      </c>
      <c r="AQ3643" s="27">
        <v>41677</v>
      </c>
      <c r="AR3643" t="s">
        <v>240</v>
      </c>
      <c r="AS3643">
        <v>4</v>
      </c>
      <c r="AT3643" t="s">
        <v>239</v>
      </c>
      <c r="AU3643" s="27">
        <v>41677</v>
      </c>
    </row>
    <row r="3644" spans="1:47" x14ac:dyDescent="0.2">
      <c r="A3644">
        <v>3643</v>
      </c>
      <c r="B3644" t="s">
        <v>12803</v>
      </c>
      <c r="C3644" t="s">
        <v>1286</v>
      </c>
      <c r="D3644" t="s">
        <v>5483</v>
      </c>
      <c r="E3644" s="27">
        <v>41682</v>
      </c>
      <c r="F3644" t="s">
        <v>233</v>
      </c>
      <c r="G3644" s="27">
        <v>33961</v>
      </c>
      <c r="H3644">
        <v>23</v>
      </c>
      <c r="I3644" t="s">
        <v>259</v>
      </c>
      <c r="J3644" t="s">
        <v>250</v>
      </c>
      <c r="K3644">
        <v>0</v>
      </c>
      <c r="L3644">
        <v>6</v>
      </c>
      <c r="M3644">
        <v>0</v>
      </c>
      <c r="N3644">
        <v>0</v>
      </c>
      <c r="O3644">
        <v>1</v>
      </c>
      <c r="P3644">
        <v>-1</v>
      </c>
      <c r="Q3644" s="28">
        <v>41681.134722222225</v>
      </c>
      <c r="R3644" s="28">
        <v>41683.393055555556</v>
      </c>
      <c r="S3644" t="s">
        <v>12804</v>
      </c>
      <c r="T3644" s="27">
        <v>41681</v>
      </c>
      <c r="V3644">
        <v>1</v>
      </c>
      <c r="W3644" t="s">
        <v>32</v>
      </c>
      <c r="X3644" t="s">
        <v>359</v>
      </c>
      <c r="Y3644">
        <v>1</v>
      </c>
      <c r="AA3644" t="s">
        <v>12805</v>
      </c>
      <c r="AB3644" t="s">
        <v>36</v>
      </c>
      <c r="AC3644">
        <v>0</v>
      </c>
      <c r="AD3644" s="27">
        <v>41773</v>
      </c>
      <c r="AE3644" t="s">
        <v>1508</v>
      </c>
      <c r="AF3644" s="27">
        <v>41773</v>
      </c>
      <c r="AG3644" s="27">
        <v>41804</v>
      </c>
      <c r="AH3644">
        <v>0</v>
      </c>
      <c r="AN3644" t="s">
        <v>238</v>
      </c>
      <c r="AO3644">
        <v>5</v>
      </c>
      <c r="AP3644" t="s">
        <v>246</v>
      </c>
      <c r="AQ3644" s="27">
        <v>41682</v>
      </c>
      <c r="AR3644" t="s">
        <v>240</v>
      </c>
      <c r="AS3644">
        <v>6</v>
      </c>
      <c r="AT3644" t="s">
        <v>246</v>
      </c>
      <c r="AU3644" s="27">
        <v>41682</v>
      </c>
    </row>
    <row r="3645" spans="1:47" x14ac:dyDescent="0.2">
      <c r="A3645">
        <v>3644</v>
      </c>
      <c r="B3645" t="s">
        <v>12806</v>
      </c>
      <c r="C3645" t="s">
        <v>1010</v>
      </c>
      <c r="D3645" t="s">
        <v>803</v>
      </c>
      <c r="E3645" s="27">
        <v>41576</v>
      </c>
      <c r="F3645" t="s">
        <v>233</v>
      </c>
      <c r="G3645" s="27">
        <v>24041</v>
      </c>
      <c r="H3645">
        <v>50</v>
      </c>
      <c r="I3645" t="s">
        <v>234</v>
      </c>
      <c r="J3645" t="s">
        <v>250</v>
      </c>
      <c r="K3645">
        <v>0</v>
      </c>
      <c r="L3645">
        <v>1</v>
      </c>
      <c r="M3645">
        <v>0</v>
      </c>
      <c r="N3645">
        <v>0</v>
      </c>
      <c r="O3645">
        <v>0</v>
      </c>
      <c r="W3645" t="s">
        <v>237</v>
      </c>
      <c r="Y3645">
        <v>-1</v>
      </c>
      <c r="AB3645" t="s">
        <v>237</v>
      </c>
      <c r="AH3645">
        <v>0</v>
      </c>
      <c r="AN3645" t="s">
        <v>238</v>
      </c>
      <c r="AO3645">
        <v>1</v>
      </c>
      <c r="AP3645" t="s">
        <v>239</v>
      </c>
      <c r="AQ3645" s="27">
        <v>41576</v>
      </c>
      <c r="AR3645" t="s">
        <v>240</v>
      </c>
      <c r="AS3645">
        <v>1</v>
      </c>
      <c r="AT3645" t="s">
        <v>239</v>
      </c>
      <c r="AU3645" s="27">
        <v>41576</v>
      </c>
    </row>
    <row r="3646" spans="1:47" x14ac:dyDescent="0.2">
      <c r="A3646">
        <v>3645</v>
      </c>
      <c r="B3646" t="s">
        <v>12807</v>
      </c>
      <c r="C3646" t="s">
        <v>545</v>
      </c>
      <c r="D3646" t="s">
        <v>3752</v>
      </c>
      <c r="E3646" s="27">
        <v>41596</v>
      </c>
      <c r="F3646" t="s">
        <v>233</v>
      </c>
      <c r="G3646" s="27">
        <v>29898</v>
      </c>
      <c r="H3646">
        <v>34</v>
      </c>
      <c r="I3646" t="s">
        <v>244</v>
      </c>
      <c r="J3646" t="s">
        <v>245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-1</v>
      </c>
      <c r="Q3646" s="28">
        <v>41595.356944444444</v>
      </c>
      <c r="R3646" s="28">
        <v>41596.351388888892</v>
      </c>
      <c r="S3646" t="s">
        <v>12808</v>
      </c>
      <c r="T3646" s="27">
        <v>41595</v>
      </c>
      <c r="V3646">
        <v>1</v>
      </c>
      <c r="W3646" t="s">
        <v>36</v>
      </c>
      <c r="X3646" t="s">
        <v>279</v>
      </c>
      <c r="Y3646">
        <v>0</v>
      </c>
      <c r="AB3646" t="s">
        <v>237</v>
      </c>
      <c r="AH3646">
        <v>0</v>
      </c>
      <c r="AN3646" t="s">
        <v>238</v>
      </c>
      <c r="AO3646">
        <v>2</v>
      </c>
      <c r="AP3646" t="s">
        <v>239</v>
      </c>
      <c r="AQ3646" s="27">
        <v>41596</v>
      </c>
      <c r="AR3646" t="s">
        <v>240</v>
      </c>
      <c r="AS3646">
        <v>1</v>
      </c>
      <c r="AT3646" t="s">
        <v>239</v>
      </c>
      <c r="AU3646" s="27">
        <v>41596</v>
      </c>
    </row>
    <row r="3647" spans="1:47" x14ac:dyDescent="0.2">
      <c r="A3647">
        <v>3646</v>
      </c>
      <c r="B3647" t="s">
        <v>12809</v>
      </c>
      <c r="C3647" t="s">
        <v>4408</v>
      </c>
      <c r="D3647" t="s">
        <v>12810</v>
      </c>
      <c r="E3647" s="27">
        <v>41976</v>
      </c>
      <c r="F3647" t="s">
        <v>233</v>
      </c>
      <c r="G3647" s="27">
        <v>30963</v>
      </c>
      <c r="H3647">
        <v>31</v>
      </c>
      <c r="I3647" t="s">
        <v>244</v>
      </c>
      <c r="J3647" t="s">
        <v>245</v>
      </c>
      <c r="K3647">
        <v>0</v>
      </c>
      <c r="L3647">
        <v>7</v>
      </c>
      <c r="M3647">
        <v>0</v>
      </c>
      <c r="N3647">
        <v>0</v>
      </c>
      <c r="O3647">
        <v>11</v>
      </c>
      <c r="P3647">
        <v>0</v>
      </c>
      <c r="Q3647" s="28">
        <v>41976.538194444445</v>
      </c>
      <c r="R3647" s="28">
        <v>41988.388194444444</v>
      </c>
      <c r="S3647" t="s">
        <v>12811</v>
      </c>
      <c r="T3647" s="27">
        <v>41975</v>
      </c>
      <c r="V3647">
        <v>1</v>
      </c>
      <c r="W3647" t="s">
        <v>32</v>
      </c>
      <c r="X3647" t="s">
        <v>983</v>
      </c>
      <c r="Y3647">
        <v>1</v>
      </c>
      <c r="AA3647" t="s">
        <v>12812</v>
      </c>
      <c r="AB3647" t="s">
        <v>32</v>
      </c>
      <c r="AC3647">
        <v>0</v>
      </c>
      <c r="AD3647" s="27">
        <v>42024</v>
      </c>
      <c r="AE3647" t="s">
        <v>359</v>
      </c>
      <c r="AF3647" s="27">
        <v>42024</v>
      </c>
      <c r="AG3647" s="27">
        <v>42076</v>
      </c>
      <c r="AH3647">
        <v>0</v>
      </c>
      <c r="AN3647" t="s">
        <v>238</v>
      </c>
      <c r="AO3647">
        <v>9</v>
      </c>
      <c r="AP3647" t="s">
        <v>269</v>
      </c>
      <c r="AQ3647" s="27">
        <v>41976</v>
      </c>
      <c r="AR3647" t="s">
        <v>240</v>
      </c>
      <c r="AS3647">
        <v>7</v>
      </c>
      <c r="AT3647" t="s">
        <v>246</v>
      </c>
      <c r="AU3647" s="27">
        <v>41976</v>
      </c>
    </row>
    <row r="3648" spans="1:47" x14ac:dyDescent="0.2">
      <c r="A3648">
        <v>3647</v>
      </c>
      <c r="B3648" t="s">
        <v>12813</v>
      </c>
      <c r="C3648" t="s">
        <v>12814</v>
      </c>
      <c r="D3648" t="s">
        <v>2220</v>
      </c>
      <c r="E3648" s="27">
        <v>41632</v>
      </c>
      <c r="F3648" t="s">
        <v>233</v>
      </c>
      <c r="G3648" s="27">
        <v>34813</v>
      </c>
      <c r="H3648">
        <v>20</v>
      </c>
      <c r="I3648" t="s">
        <v>259</v>
      </c>
      <c r="J3648" t="s">
        <v>250</v>
      </c>
      <c r="K3648">
        <v>0</v>
      </c>
      <c r="L3648">
        <v>3</v>
      </c>
      <c r="M3648">
        <v>0</v>
      </c>
      <c r="N3648">
        <v>0</v>
      </c>
      <c r="O3648">
        <v>0</v>
      </c>
      <c r="P3648">
        <v>-1</v>
      </c>
      <c r="Q3648" s="28">
        <v>41631.306250000001</v>
      </c>
      <c r="R3648" s="28">
        <v>41633.163888888892</v>
      </c>
      <c r="S3648" t="s">
        <v>12815</v>
      </c>
      <c r="T3648" s="27">
        <v>41631</v>
      </c>
      <c r="V3648">
        <v>1</v>
      </c>
      <c r="W3648" t="s">
        <v>32</v>
      </c>
      <c r="X3648" t="s">
        <v>359</v>
      </c>
      <c r="Y3648">
        <v>0</v>
      </c>
      <c r="AB3648" t="s">
        <v>237</v>
      </c>
      <c r="AH3648">
        <v>0</v>
      </c>
      <c r="AN3648" t="s">
        <v>238</v>
      </c>
      <c r="AO3648">
        <v>6</v>
      </c>
      <c r="AP3648" t="s">
        <v>246</v>
      </c>
      <c r="AQ3648" s="27">
        <v>41632</v>
      </c>
      <c r="AR3648" t="s">
        <v>240</v>
      </c>
      <c r="AS3648">
        <v>3</v>
      </c>
      <c r="AT3648" t="s">
        <v>239</v>
      </c>
      <c r="AU3648" s="27">
        <v>41632</v>
      </c>
    </row>
    <row r="3649" spans="1:47" x14ac:dyDescent="0.2">
      <c r="A3649">
        <v>3648</v>
      </c>
      <c r="B3649" t="s">
        <v>12816</v>
      </c>
      <c r="C3649" t="s">
        <v>12817</v>
      </c>
      <c r="D3649" t="s">
        <v>387</v>
      </c>
      <c r="E3649" s="27">
        <v>41722</v>
      </c>
      <c r="F3649" t="s">
        <v>233</v>
      </c>
      <c r="G3649" s="27">
        <v>24490</v>
      </c>
      <c r="H3649">
        <v>49</v>
      </c>
      <c r="I3649" t="s">
        <v>234</v>
      </c>
      <c r="J3649" t="s">
        <v>250</v>
      </c>
      <c r="K3649">
        <v>0</v>
      </c>
      <c r="L3649">
        <v>6</v>
      </c>
      <c r="M3649">
        <v>0</v>
      </c>
      <c r="N3649">
        <v>0</v>
      </c>
      <c r="O3649">
        <v>10</v>
      </c>
      <c r="P3649">
        <v>-1</v>
      </c>
      <c r="Q3649" s="28">
        <v>41721.229166666664</v>
      </c>
      <c r="R3649" s="28">
        <v>41765.199999999997</v>
      </c>
      <c r="S3649" t="s">
        <v>12818</v>
      </c>
      <c r="U3649" s="27">
        <v>41721</v>
      </c>
      <c r="V3649">
        <v>1</v>
      </c>
      <c r="W3649" t="s">
        <v>32</v>
      </c>
      <c r="X3649" t="s">
        <v>274</v>
      </c>
      <c r="Y3649">
        <v>1</v>
      </c>
      <c r="AA3649" t="s">
        <v>12819</v>
      </c>
      <c r="AB3649" t="s">
        <v>36</v>
      </c>
      <c r="AC3649">
        <v>0</v>
      </c>
      <c r="AD3649" s="27">
        <v>41769</v>
      </c>
      <c r="AE3649" t="s">
        <v>422</v>
      </c>
      <c r="AF3649" s="27">
        <v>41769</v>
      </c>
      <c r="AG3649" s="27">
        <v>41905</v>
      </c>
      <c r="AH3649">
        <v>0</v>
      </c>
      <c r="AN3649" t="s">
        <v>238</v>
      </c>
      <c r="AO3649">
        <v>3</v>
      </c>
      <c r="AP3649" t="s">
        <v>239</v>
      </c>
      <c r="AQ3649" s="27">
        <v>41722</v>
      </c>
      <c r="AR3649" t="s">
        <v>240</v>
      </c>
      <c r="AS3649">
        <v>6</v>
      </c>
      <c r="AT3649" t="s">
        <v>246</v>
      </c>
      <c r="AU3649" s="27">
        <v>41722</v>
      </c>
    </row>
    <row r="3650" spans="1:47" x14ac:dyDescent="0.2">
      <c r="A3650">
        <v>3649</v>
      </c>
      <c r="B3650" t="s">
        <v>12820</v>
      </c>
      <c r="C3650" t="s">
        <v>2931</v>
      </c>
      <c r="D3650" t="s">
        <v>12821</v>
      </c>
      <c r="E3650" s="27">
        <v>41769</v>
      </c>
      <c r="F3650" t="s">
        <v>233</v>
      </c>
      <c r="G3650" s="27">
        <v>32885</v>
      </c>
      <c r="H3650">
        <v>26</v>
      </c>
      <c r="I3650" t="s">
        <v>244</v>
      </c>
      <c r="J3650" t="s">
        <v>250</v>
      </c>
      <c r="K3650">
        <v>0</v>
      </c>
      <c r="L3650">
        <v>8</v>
      </c>
      <c r="M3650">
        <v>0</v>
      </c>
      <c r="N3650">
        <v>0</v>
      </c>
      <c r="O3650">
        <v>4</v>
      </c>
      <c r="P3650">
        <v>0</v>
      </c>
      <c r="Q3650" s="28">
        <v>41769.51458333333</v>
      </c>
      <c r="R3650" s="28">
        <v>41770.070833333331</v>
      </c>
      <c r="S3650" t="s">
        <v>12822</v>
      </c>
      <c r="T3650" s="27">
        <v>41769</v>
      </c>
      <c r="V3650">
        <v>0</v>
      </c>
      <c r="W3650" t="s">
        <v>32</v>
      </c>
      <c r="X3650" t="s">
        <v>390</v>
      </c>
      <c r="Y3650">
        <v>1</v>
      </c>
      <c r="AA3650" t="s">
        <v>12823</v>
      </c>
      <c r="AB3650" t="s">
        <v>36</v>
      </c>
      <c r="AC3650">
        <v>0</v>
      </c>
      <c r="AD3650" s="27">
        <v>42082</v>
      </c>
      <c r="AE3650" t="s">
        <v>474</v>
      </c>
      <c r="AF3650" s="27">
        <v>42082</v>
      </c>
      <c r="AG3650" s="27">
        <v>42083</v>
      </c>
      <c r="AH3650">
        <v>1</v>
      </c>
      <c r="AJ3650" t="s">
        <v>12824</v>
      </c>
      <c r="AK3650" t="s">
        <v>462</v>
      </c>
      <c r="AL3650" s="27">
        <v>42392</v>
      </c>
      <c r="AM3650" t="s">
        <v>279</v>
      </c>
      <c r="AN3650" t="s">
        <v>238</v>
      </c>
      <c r="AO3650">
        <v>6</v>
      </c>
      <c r="AP3650" t="s">
        <v>246</v>
      </c>
      <c r="AQ3650" s="27">
        <v>41769</v>
      </c>
      <c r="AR3650" t="s">
        <v>240</v>
      </c>
      <c r="AS3650">
        <v>8</v>
      </c>
      <c r="AT3650" t="s">
        <v>269</v>
      </c>
      <c r="AU3650" s="27">
        <v>41769</v>
      </c>
    </row>
    <row r="3651" spans="1:47" x14ac:dyDescent="0.2">
      <c r="A3651">
        <v>3650</v>
      </c>
      <c r="B3651" t="s">
        <v>12825</v>
      </c>
      <c r="C3651" t="s">
        <v>602</v>
      </c>
      <c r="D3651" t="s">
        <v>11408</v>
      </c>
      <c r="E3651" s="27">
        <v>41789</v>
      </c>
      <c r="F3651" t="s">
        <v>233</v>
      </c>
      <c r="G3651" s="27">
        <v>28155</v>
      </c>
      <c r="H3651">
        <v>39</v>
      </c>
      <c r="I3651" t="s">
        <v>244</v>
      </c>
      <c r="J3651" t="s">
        <v>245</v>
      </c>
      <c r="K3651">
        <v>0</v>
      </c>
      <c r="L3651">
        <v>6</v>
      </c>
      <c r="M3651">
        <v>0</v>
      </c>
      <c r="N3651">
        <v>0</v>
      </c>
      <c r="O3651">
        <v>2</v>
      </c>
      <c r="S3651" t="s">
        <v>12826</v>
      </c>
      <c r="U3651" s="27">
        <v>40926</v>
      </c>
      <c r="V3651">
        <v>863</v>
      </c>
      <c r="W3651" t="s">
        <v>32</v>
      </c>
      <c r="X3651" t="s">
        <v>274</v>
      </c>
      <c r="Y3651">
        <v>0</v>
      </c>
      <c r="AB3651" t="s">
        <v>237</v>
      </c>
      <c r="AH3651">
        <v>0</v>
      </c>
      <c r="AN3651" t="s">
        <v>238</v>
      </c>
      <c r="AO3651">
        <v>2</v>
      </c>
      <c r="AP3651" t="s">
        <v>239</v>
      </c>
      <c r="AQ3651" s="27">
        <v>41789</v>
      </c>
      <c r="AR3651" t="s">
        <v>240</v>
      </c>
      <c r="AS3651">
        <v>6</v>
      </c>
      <c r="AT3651" t="s">
        <v>246</v>
      </c>
      <c r="AU3651" s="27">
        <v>41789</v>
      </c>
    </row>
    <row r="3652" spans="1:47" x14ac:dyDescent="0.2">
      <c r="A3652">
        <v>3651</v>
      </c>
      <c r="B3652" t="s">
        <v>12827</v>
      </c>
      <c r="C3652" t="s">
        <v>12828</v>
      </c>
      <c r="D3652" t="s">
        <v>12829</v>
      </c>
      <c r="E3652" s="27">
        <v>41800</v>
      </c>
      <c r="F3652" t="s">
        <v>233</v>
      </c>
      <c r="G3652" s="27">
        <v>33804</v>
      </c>
      <c r="H3652">
        <v>23</v>
      </c>
      <c r="I3652" t="s">
        <v>259</v>
      </c>
      <c r="J3652" t="s">
        <v>22</v>
      </c>
      <c r="K3652">
        <v>0</v>
      </c>
      <c r="L3652">
        <v>4</v>
      </c>
      <c r="M3652">
        <v>0</v>
      </c>
      <c r="N3652">
        <v>0</v>
      </c>
      <c r="O3652">
        <v>1</v>
      </c>
      <c r="S3652" t="s">
        <v>12830</v>
      </c>
      <c r="T3652" s="27">
        <v>40657</v>
      </c>
      <c r="V3652">
        <v>1143</v>
      </c>
      <c r="W3652" t="s">
        <v>32</v>
      </c>
      <c r="X3652" t="s">
        <v>261</v>
      </c>
      <c r="Y3652">
        <v>0</v>
      </c>
      <c r="AB3652" t="s">
        <v>237</v>
      </c>
      <c r="AH3652">
        <v>0</v>
      </c>
      <c r="AN3652" t="s">
        <v>238</v>
      </c>
      <c r="AO3652">
        <v>5</v>
      </c>
      <c r="AP3652" t="s">
        <v>246</v>
      </c>
      <c r="AQ3652" s="27">
        <v>41800</v>
      </c>
      <c r="AR3652" t="s">
        <v>240</v>
      </c>
      <c r="AS3652">
        <v>4</v>
      </c>
      <c r="AT3652" t="s">
        <v>239</v>
      </c>
      <c r="AU3652" s="27">
        <v>41800</v>
      </c>
    </row>
    <row r="3653" spans="1:47" x14ac:dyDescent="0.2">
      <c r="A3653">
        <v>3652</v>
      </c>
      <c r="B3653" t="s">
        <v>12831</v>
      </c>
      <c r="C3653" t="s">
        <v>7932</v>
      </c>
      <c r="D3653" t="s">
        <v>1768</v>
      </c>
      <c r="E3653" s="27">
        <v>41649</v>
      </c>
      <c r="F3653" t="s">
        <v>233</v>
      </c>
      <c r="G3653" s="27">
        <v>32202</v>
      </c>
      <c r="H3653">
        <v>28</v>
      </c>
      <c r="I3653" t="s">
        <v>244</v>
      </c>
      <c r="J3653" t="s">
        <v>250</v>
      </c>
      <c r="K3653">
        <v>0</v>
      </c>
      <c r="L3653">
        <v>4</v>
      </c>
      <c r="M3653">
        <v>0</v>
      </c>
      <c r="N3653">
        <v>0</v>
      </c>
      <c r="O3653">
        <v>1</v>
      </c>
      <c r="P3653">
        <v>-1</v>
      </c>
      <c r="Q3653" s="28">
        <v>41648.388194444444</v>
      </c>
      <c r="R3653" s="28">
        <v>41649.32708333333</v>
      </c>
      <c r="S3653" t="s">
        <v>12832</v>
      </c>
      <c r="T3653" s="27">
        <v>41648</v>
      </c>
      <c r="V3653">
        <v>1</v>
      </c>
      <c r="W3653" t="s">
        <v>32</v>
      </c>
      <c r="X3653" t="s">
        <v>261</v>
      </c>
      <c r="Y3653">
        <v>1</v>
      </c>
      <c r="AA3653" t="s">
        <v>12833</v>
      </c>
      <c r="AB3653" t="s">
        <v>36</v>
      </c>
      <c r="AC3653">
        <v>249</v>
      </c>
      <c r="AD3653" s="27">
        <v>41712</v>
      </c>
      <c r="AE3653" t="s">
        <v>681</v>
      </c>
      <c r="AF3653" s="27">
        <v>41961</v>
      </c>
      <c r="AG3653" s="27">
        <v>41981</v>
      </c>
      <c r="AH3653">
        <v>0</v>
      </c>
      <c r="AN3653" t="s">
        <v>238</v>
      </c>
      <c r="AO3653">
        <v>2</v>
      </c>
      <c r="AP3653" t="s">
        <v>239</v>
      </c>
      <c r="AQ3653" s="27">
        <v>41649</v>
      </c>
      <c r="AR3653" t="s">
        <v>240</v>
      </c>
      <c r="AS3653">
        <v>4</v>
      </c>
      <c r="AT3653" t="s">
        <v>239</v>
      </c>
      <c r="AU3653" s="27">
        <v>41649</v>
      </c>
    </row>
    <row r="3654" spans="1:47" x14ac:dyDescent="0.2">
      <c r="A3654">
        <v>3653</v>
      </c>
      <c r="B3654" t="s">
        <v>12834</v>
      </c>
      <c r="C3654" t="s">
        <v>1262</v>
      </c>
      <c r="D3654" t="s">
        <v>4052</v>
      </c>
      <c r="E3654" s="27">
        <v>41284</v>
      </c>
      <c r="F3654" t="s">
        <v>233</v>
      </c>
      <c r="G3654" s="27">
        <v>32932</v>
      </c>
      <c r="H3654">
        <v>26</v>
      </c>
      <c r="I3654" t="s">
        <v>244</v>
      </c>
      <c r="J3654" t="s">
        <v>250</v>
      </c>
      <c r="K3654">
        <v>0</v>
      </c>
      <c r="L3654">
        <v>2</v>
      </c>
      <c r="M3654">
        <v>0</v>
      </c>
      <c r="N3654">
        <v>0</v>
      </c>
      <c r="O3654">
        <v>0</v>
      </c>
      <c r="P3654">
        <v>-1</v>
      </c>
      <c r="Q3654" s="28">
        <v>41283.456944444442</v>
      </c>
      <c r="R3654" s="28">
        <v>41284.055555555555</v>
      </c>
      <c r="S3654" t="s">
        <v>12835</v>
      </c>
      <c r="T3654" s="27">
        <v>41283</v>
      </c>
      <c r="V3654">
        <v>1</v>
      </c>
      <c r="W3654" t="s">
        <v>32</v>
      </c>
      <c r="X3654" t="s">
        <v>359</v>
      </c>
      <c r="Y3654">
        <v>0</v>
      </c>
      <c r="AB3654" t="s">
        <v>237</v>
      </c>
      <c r="AH3654">
        <v>0</v>
      </c>
      <c r="AN3654" t="s">
        <v>238</v>
      </c>
      <c r="AO3654">
        <v>3</v>
      </c>
      <c r="AP3654" t="s">
        <v>239</v>
      </c>
      <c r="AQ3654" s="27">
        <v>41284</v>
      </c>
      <c r="AR3654" t="s">
        <v>240</v>
      </c>
      <c r="AS3654">
        <v>2</v>
      </c>
      <c r="AT3654" t="s">
        <v>239</v>
      </c>
      <c r="AU3654" s="27">
        <v>41284</v>
      </c>
    </row>
    <row r="3655" spans="1:47" x14ac:dyDescent="0.2">
      <c r="A3655">
        <v>3654</v>
      </c>
      <c r="B3655" t="s">
        <v>12836</v>
      </c>
      <c r="C3655" t="s">
        <v>12837</v>
      </c>
      <c r="D3655" t="s">
        <v>1593</v>
      </c>
      <c r="E3655" s="27">
        <v>41904</v>
      </c>
      <c r="F3655" t="s">
        <v>294</v>
      </c>
      <c r="G3655" s="27">
        <v>27878</v>
      </c>
      <c r="H3655">
        <v>39</v>
      </c>
      <c r="I3655" t="s">
        <v>244</v>
      </c>
      <c r="J3655" t="s">
        <v>353</v>
      </c>
      <c r="K3655">
        <v>0</v>
      </c>
      <c r="L3655">
        <v>6</v>
      </c>
      <c r="M3655">
        <v>0</v>
      </c>
      <c r="N3655">
        <v>0</v>
      </c>
      <c r="O3655">
        <v>1</v>
      </c>
      <c r="P3655">
        <v>-31</v>
      </c>
      <c r="Q3655" s="28">
        <v>41873.322916666664</v>
      </c>
      <c r="R3655" s="28">
        <v>41902.526388888888</v>
      </c>
      <c r="S3655" t="s">
        <v>12838</v>
      </c>
      <c r="T3655" s="27">
        <v>41873</v>
      </c>
      <c r="V3655">
        <v>31</v>
      </c>
      <c r="W3655" t="s">
        <v>32</v>
      </c>
      <c r="X3655" t="s">
        <v>359</v>
      </c>
      <c r="Y3655">
        <v>0</v>
      </c>
      <c r="AB3655" t="s">
        <v>237</v>
      </c>
      <c r="AH3655">
        <v>0</v>
      </c>
      <c r="AN3655" t="s">
        <v>238</v>
      </c>
      <c r="AO3655">
        <v>3</v>
      </c>
      <c r="AP3655" t="s">
        <v>239</v>
      </c>
      <c r="AQ3655" s="27">
        <v>41904</v>
      </c>
      <c r="AR3655" t="s">
        <v>240</v>
      </c>
      <c r="AS3655">
        <v>6</v>
      </c>
      <c r="AT3655" t="s">
        <v>246</v>
      </c>
      <c r="AU3655" s="27">
        <v>41904</v>
      </c>
    </row>
    <row r="3656" spans="1:47" x14ac:dyDescent="0.2">
      <c r="A3656">
        <v>3655</v>
      </c>
      <c r="B3656" t="s">
        <v>12839</v>
      </c>
      <c r="C3656" t="s">
        <v>637</v>
      </c>
      <c r="D3656" t="s">
        <v>12840</v>
      </c>
      <c r="E3656" s="27">
        <v>41364</v>
      </c>
      <c r="F3656" t="s">
        <v>233</v>
      </c>
      <c r="G3656" s="27">
        <v>22246</v>
      </c>
      <c r="H3656">
        <v>55</v>
      </c>
      <c r="I3656" t="s">
        <v>234</v>
      </c>
      <c r="J3656" t="s">
        <v>250</v>
      </c>
      <c r="K3656">
        <v>0</v>
      </c>
      <c r="L3656">
        <v>4</v>
      </c>
      <c r="M3656">
        <v>0</v>
      </c>
      <c r="N3656">
        <v>0</v>
      </c>
      <c r="O3656">
        <v>1</v>
      </c>
      <c r="P3656">
        <v>-1</v>
      </c>
      <c r="Q3656" s="28">
        <v>41363.369444444441</v>
      </c>
      <c r="R3656" s="28">
        <v>41364.100694444445</v>
      </c>
      <c r="S3656" t="s">
        <v>12841</v>
      </c>
      <c r="T3656" s="27">
        <v>41363</v>
      </c>
      <c r="V3656">
        <v>1</v>
      </c>
      <c r="W3656" t="s">
        <v>32</v>
      </c>
      <c r="X3656" t="s">
        <v>261</v>
      </c>
      <c r="Y3656">
        <v>0</v>
      </c>
      <c r="AB3656" t="s">
        <v>237</v>
      </c>
      <c r="AH3656">
        <v>0</v>
      </c>
      <c r="AN3656" t="s">
        <v>238</v>
      </c>
      <c r="AO3656">
        <v>1</v>
      </c>
      <c r="AP3656" t="s">
        <v>239</v>
      </c>
      <c r="AQ3656" s="27">
        <v>41364</v>
      </c>
      <c r="AR3656" t="s">
        <v>240</v>
      </c>
      <c r="AS3656">
        <v>4</v>
      </c>
      <c r="AT3656" t="s">
        <v>239</v>
      </c>
      <c r="AU3656" s="27">
        <v>41364</v>
      </c>
    </row>
    <row r="3657" spans="1:47" x14ac:dyDescent="0.2">
      <c r="A3657">
        <v>3656</v>
      </c>
      <c r="B3657" t="s">
        <v>12842</v>
      </c>
      <c r="C3657" t="s">
        <v>12843</v>
      </c>
      <c r="D3657" t="s">
        <v>1832</v>
      </c>
      <c r="E3657" s="27">
        <v>41389</v>
      </c>
      <c r="F3657" t="s">
        <v>233</v>
      </c>
      <c r="G3657" s="27">
        <v>34173</v>
      </c>
      <c r="H3657">
        <v>22</v>
      </c>
      <c r="I3657" t="s">
        <v>259</v>
      </c>
      <c r="J3657" t="s">
        <v>250</v>
      </c>
      <c r="K3657">
        <v>0</v>
      </c>
      <c r="L3657">
        <v>9</v>
      </c>
      <c r="M3657">
        <v>0</v>
      </c>
      <c r="N3657">
        <v>0</v>
      </c>
      <c r="O3657">
        <v>0</v>
      </c>
      <c r="P3657">
        <v>-1</v>
      </c>
      <c r="Q3657" s="28">
        <v>41388.060416666667</v>
      </c>
      <c r="R3657" s="28">
        <v>41390.186805555553</v>
      </c>
      <c r="S3657" t="s">
        <v>12844</v>
      </c>
      <c r="T3657" s="27">
        <v>41388</v>
      </c>
      <c r="V3657">
        <v>1</v>
      </c>
      <c r="W3657" t="s">
        <v>36</v>
      </c>
      <c r="X3657" t="s">
        <v>385</v>
      </c>
      <c r="Y3657">
        <v>0</v>
      </c>
      <c r="AB3657" t="s">
        <v>237</v>
      </c>
      <c r="AH3657">
        <v>0</v>
      </c>
      <c r="AN3657" t="s">
        <v>238</v>
      </c>
      <c r="AO3657">
        <v>7</v>
      </c>
      <c r="AP3657" t="s">
        <v>246</v>
      </c>
      <c r="AQ3657" s="27">
        <v>41389</v>
      </c>
      <c r="AR3657" t="s">
        <v>240</v>
      </c>
      <c r="AS3657">
        <v>9</v>
      </c>
      <c r="AT3657" t="s">
        <v>269</v>
      </c>
      <c r="AU3657" s="27">
        <v>41389</v>
      </c>
    </row>
    <row r="3658" spans="1:47" x14ac:dyDescent="0.2">
      <c r="A3658">
        <v>3657</v>
      </c>
      <c r="B3658" t="s">
        <v>12845</v>
      </c>
      <c r="C3658" t="s">
        <v>12846</v>
      </c>
      <c r="D3658" t="s">
        <v>850</v>
      </c>
      <c r="E3658" s="27">
        <v>41686</v>
      </c>
      <c r="F3658" t="s">
        <v>294</v>
      </c>
      <c r="G3658" s="27">
        <v>32743</v>
      </c>
      <c r="H3658">
        <v>26</v>
      </c>
      <c r="I3658" t="s">
        <v>244</v>
      </c>
      <c r="J3658" t="s">
        <v>250</v>
      </c>
      <c r="K3658">
        <v>0</v>
      </c>
      <c r="L3658">
        <v>4</v>
      </c>
      <c r="M3658">
        <v>0</v>
      </c>
      <c r="N3658">
        <v>0</v>
      </c>
      <c r="O3658">
        <v>0</v>
      </c>
      <c r="P3658">
        <v>-1</v>
      </c>
      <c r="Q3658" s="28">
        <v>41685.102777777778</v>
      </c>
      <c r="R3658" s="28">
        <v>41686.390972222223</v>
      </c>
      <c r="S3658" t="s">
        <v>12847</v>
      </c>
      <c r="T3658" s="27">
        <v>41685</v>
      </c>
      <c r="V3658">
        <v>1</v>
      </c>
      <c r="W3658" t="s">
        <v>36</v>
      </c>
      <c r="X3658" t="s">
        <v>412</v>
      </c>
      <c r="Y3658">
        <v>0</v>
      </c>
      <c r="AB3658" t="s">
        <v>237</v>
      </c>
      <c r="AH3658">
        <v>0</v>
      </c>
      <c r="AN3658" t="s">
        <v>238</v>
      </c>
      <c r="AO3658">
        <v>3</v>
      </c>
      <c r="AP3658" t="s">
        <v>239</v>
      </c>
      <c r="AQ3658" s="27">
        <v>41686</v>
      </c>
      <c r="AR3658" t="s">
        <v>240</v>
      </c>
      <c r="AS3658">
        <v>4</v>
      </c>
      <c r="AT3658" t="s">
        <v>239</v>
      </c>
      <c r="AU3658" s="27">
        <v>41686</v>
      </c>
    </row>
    <row r="3659" spans="1:47" x14ac:dyDescent="0.2">
      <c r="A3659">
        <v>3658</v>
      </c>
      <c r="B3659" t="s">
        <v>12848</v>
      </c>
      <c r="C3659" t="s">
        <v>7866</v>
      </c>
      <c r="D3659" t="s">
        <v>5277</v>
      </c>
      <c r="E3659" s="27">
        <v>41315</v>
      </c>
      <c r="F3659" t="s">
        <v>233</v>
      </c>
      <c r="G3659" s="27">
        <v>21808</v>
      </c>
      <c r="H3659">
        <v>56</v>
      </c>
      <c r="I3659" t="s">
        <v>234</v>
      </c>
      <c r="J3659" t="s">
        <v>22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 s="28">
        <v>41315.301388888889</v>
      </c>
      <c r="R3659" s="28">
        <v>41316.306944444441</v>
      </c>
      <c r="S3659" t="s">
        <v>12849</v>
      </c>
      <c r="T3659" s="27">
        <v>41315</v>
      </c>
      <c r="V3659">
        <v>0</v>
      </c>
      <c r="W3659" t="s">
        <v>36</v>
      </c>
      <c r="X3659" t="s">
        <v>279</v>
      </c>
      <c r="Y3659">
        <v>0</v>
      </c>
      <c r="AB3659" t="s">
        <v>237</v>
      </c>
      <c r="AH3659">
        <v>0</v>
      </c>
      <c r="AN3659" t="s">
        <v>238</v>
      </c>
      <c r="AO3659">
        <v>1</v>
      </c>
      <c r="AP3659" t="s">
        <v>239</v>
      </c>
      <c r="AQ3659" s="27">
        <v>41315</v>
      </c>
      <c r="AR3659" t="s">
        <v>240</v>
      </c>
      <c r="AS3659">
        <v>1</v>
      </c>
      <c r="AT3659" t="s">
        <v>239</v>
      </c>
      <c r="AU3659" s="27">
        <v>41315</v>
      </c>
    </row>
    <row r="3660" spans="1:47" x14ac:dyDescent="0.2">
      <c r="A3660">
        <v>3659</v>
      </c>
      <c r="B3660" t="s">
        <v>12850</v>
      </c>
      <c r="C3660" t="s">
        <v>2515</v>
      </c>
      <c r="D3660" t="s">
        <v>12851</v>
      </c>
      <c r="E3660" s="27">
        <v>41332</v>
      </c>
      <c r="F3660" t="s">
        <v>233</v>
      </c>
      <c r="G3660" s="27">
        <v>18119</v>
      </c>
      <c r="H3660">
        <v>66</v>
      </c>
      <c r="I3660" t="s">
        <v>234</v>
      </c>
      <c r="J3660" t="s">
        <v>245</v>
      </c>
      <c r="K3660">
        <v>0</v>
      </c>
      <c r="L3660">
        <v>1</v>
      </c>
      <c r="M3660">
        <v>0</v>
      </c>
      <c r="N3660">
        <v>0</v>
      </c>
      <c r="O3660">
        <v>1</v>
      </c>
      <c r="P3660">
        <v>331</v>
      </c>
      <c r="Q3660" s="28">
        <v>41663.439583333333</v>
      </c>
      <c r="R3660" s="28">
        <v>41830.526388888888</v>
      </c>
      <c r="S3660" t="s">
        <v>12852</v>
      </c>
      <c r="U3660" s="27">
        <v>41331</v>
      </c>
      <c r="V3660">
        <v>1</v>
      </c>
      <c r="W3660" t="s">
        <v>32</v>
      </c>
      <c r="X3660" t="s">
        <v>274</v>
      </c>
      <c r="Y3660">
        <v>0</v>
      </c>
      <c r="AB3660" t="s">
        <v>237</v>
      </c>
      <c r="AH3660">
        <v>0</v>
      </c>
      <c r="AN3660" t="s">
        <v>238</v>
      </c>
      <c r="AO3660">
        <v>2</v>
      </c>
      <c r="AP3660" t="s">
        <v>239</v>
      </c>
      <c r="AQ3660" s="27">
        <v>41332</v>
      </c>
      <c r="AR3660" t="s">
        <v>240</v>
      </c>
      <c r="AS3660">
        <v>1</v>
      </c>
      <c r="AT3660" t="s">
        <v>239</v>
      </c>
      <c r="AU3660" s="27">
        <v>41332</v>
      </c>
    </row>
    <row r="3661" spans="1:47" x14ac:dyDescent="0.2">
      <c r="A3661">
        <v>3660</v>
      </c>
      <c r="B3661" t="s">
        <v>12853</v>
      </c>
      <c r="C3661" t="s">
        <v>5101</v>
      </c>
      <c r="D3661" t="s">
        <v>12854</v>
      </c>
      <c r="E3661" s="27">
        <v>41570</v>
      </c>
      <c r="F3661" t="s">
        <v>233</v>
      </c>
      <c r="G3661" s="27">
        <v>25545</v>
      </c>
      <c r="H3661">
        <v>46</v>
      </c>
      <c r="I3661" t="s">
        <v>234</v>
      </c>
      <c r="J3661" t="s">
        <v>22</v>
      </c>
      <c r="K3661">
        <v>0</v>
      </c>
      <c r="L3661">
        <v>3</v>
      </c>
      <c r="M3661">
        <v>0</v>
      </c>
      <c r="N3661">
        <v>0</v>
      </c>
      <c r="O3661">
        <v>2</v>
      </c>
      <c r="P3661">
        <v>-1</v>
      </c>
      <c r="Q3661" s="28">
        <v>41569.171527777777</v>
      </c>
      <c r="R3661" s="28">
        <v>41570.175000000003</v>
      </c>
      <c r="S3661" t="s">
        <v>12855</v>
      </c>
      <c r="T3661" s="27">
        <v>41569</v>
      </c>
      <c r="V3661">
        <v>1</v>
      </c>
      <c r="W3661" t="s">
        <v>32</v>
      </c>
      <c r="X3661" t="s">
        <v>12856</v>
      </c>
      <c r="Y3661">
        <v>0</v>
      </c>
      <c r="AB3661" t="s">
        <v>237</v>
      </c>
      <c r="AH3661">
        <v>0</v>
      </c>
      <c r="AN3661" t="s">
        <v>238</v>
      </c>
      <c r="AO3661">
        <v>4</v>
      </c>
      <c r="AP3661" t="s">
        <v>239</v>
      </c>
      <c r="AQ3661" s="27">
        <v>41570</v>
      </c>
      <c r="AR3661" t="s">
        <v>240</v>
      </c>
      <c r="AS3661">
        <v>3</v>
      </c>
      <c r="AT3661" t="s">
        <v>239</v>
      </c>
      <c r="AU3661" s="27">
        <v>41570</v>
      </c>
    </row>
    <row r="3662" spans="1:47" x14ac:dyDescent="0.2">
      <c r="A3662">
        <v>3661</v>
      </c>
      <c r="B3662" t="s">
        <v>12857</v>
      </c>
      <c r="C3662" t="s">
        <v>9997</v>
      </c>
      <c r="D3662" t="s">
        <v>12858</v>
      </c>
      <c r="E3662" s="27">
        <v>41761</v>
      </c>
      <c r="F3662" t="s">
        <v>233</v>
      </c>
      <c r="G3662" s="27">
        <v>21167</v>
      </c>
      <c r="H3662">
        <v>58</v>
      </c>
      <c r="I3662" t="s">
        <v>234</v>
      </c>
      <c r="J3662" t="s">
        <v>250</v>
      </c>
      <c r="K3662">
        <v>0</v>
      </c>
      <c r="L3662">
        <v>6</v>
      </c>
      <c r="M3662">
        <v>0</v>
      </c>
      <c r="N3662">
        <v>0</v>
      </c>
      <c r="O3662">
        <v>16</v>
      </c>
      <c r="P3662">
        <v>-1</v>
      </c>
      <c r="Q3662" s="28">
        <v>41760.066666666666</v>
      </c>
      <c r="R3662" s="28">
        <v>41828.474305555559</v>
      </c>
      <c r="S3662" t="s">
        <v>12859</v>
      </c>
      <c r="U3662" s="27">
        <v>41760</v>
      </c>
      <c r="V3662">
        <v>1</v>
      </c>
      <c r="W3662" t="s">
        <v>32</v>
      </c>
      <c r="X3662" t="s">
        <v>274</v>
      </c>
      <c r="Y3662">
        <v>1</v>
      </c>
      <c r="AA3662" t="s">
        <v>12860</v>
      </c>
      <c r="AB3662" t="s">
        <v>36</v>
      </c>
      <c r="AC3662">
        <v>0</v>
      </c>
      <c r="AD3662" s="27">
        <v>41829</v>
      </c>
      <c r="AE3662" t="s">
        <v>404</v>
      </c>
      <c r="AF3662" s="27">
        <v>41829</v>
      </c>
      <c r="AG3662" s="27">
        <v>41872</v>
      </c>
      <c r="AH3662">
        <v>0</v>
      </c>
      <c r="AN3662" t="s">
        <v>238</v>
      </c>
      <c r="AO3662">
        <v>3</v>
      </c>
      <c r="AP3662" t="s">
        <v>239</v>
      </c>
      <c r="AQ3662" s="27">
        <v>41761</v>
      </c>
      <c r="AR3662" t="s">
        <v>240</v>
      </c>
      <c r="AS3662">
        <v>6</v>
      </c>
      <c r="AT3662" t="s">
        <v>246</v>
      </c>
      <c r="AU3662" s="27">
        <v>41761</v>
      </c>
    </row>
    <row r="3663" spans="1:47" x14ac:dyDescent="0.2">
      <c r="A3663">
        <v>3662</v>
      </c>
      <c r="B3663" t="s">
        <v>12861</v>
      </c>
      <c r="C3663" t="s">
        <v>1123</v>
      </c>
      <c r="D3663" t="s">
        <v>1683</v>
      </c>
      <c r="E3663" s="27">
        <v>41358</v>
      </c>
      <c r="F3663" t="s">
        <v>233</v>
      </c>
      <c r="G3663" s="27">
        <v>32183</v>
      </c>
      <c r="H3663">
        <v>28</v>
      </c>
      <c r="I3663" t="s">
        <v>244</v>
      </c>
      <c r="J3663" t="s">
        <v>250</v>
      </c>
      <c r="K3663">
        <v>0</v>
      </c>
      <c r="L3663">
        <v>7</v>
      </c>
      <c r="M3663">
        <v>0</v>
      </c>
      <c r="N3663">
        <v>0</v>
      </c>
      <c r="O3663">
        <v>4</v>
      </c>
      <c r="P3663">
        <v>-1</v>
      </c>
      <c r="Q3663" s="28">
        <v>41357.490972222222</v>
      </c>
      <c r="R3663" s="28">
        <v>41387.379861111112</v>
      </c>
      <c r="S3663" t="s">
        <v>12862</v>
      </c>
      <c r="T3663" s="27">
        <v>41357</v>
      </c>
      <c r="V3663">
        <v>1</v>
      </c>
      <c r="W3663" t="s">
        <v>32</v>
      </c>
      <c r="X3663" t="s">
        <v>498</v>
      </c>
      <c r="Y3663">
        <v>0</v>
      </c>
      <c r="AB3663" t="s">
        <v>237</v>
      </c>
      <c r="AH3663">
        <v>0</v>
      </c>
      <c r="AN3663" t="s">
        <v>238</v>
      </c>
      <c r="AO3663">
        <v>9</v>
      </c>
      <c r="AP3663" t="s">
        <v>269</v>
      </c>
      <c r="AQ3663" s="27">
        <v>41358</v>
      </c>
      <c r="AR3663" t="s">
        <v>240</v>
      </c>
      <c r="AS3663">
        <v>7</v>
      </c>
      <c r="AT3663" t="s">
        <v>246</v>
      </c>
      <c r="AU3663" s="27">
        <v>41358</v>
      </c>
    </row>
    <row r="3664" spans="1:47" x14ac:dyDescent="0.2">
      <c r="A3664">
        <v>3663</v>
      </c>
      <c r="B3664" t="s">
        <v>12863</v>
      </c>
      <c r="C3664" t="s">
        <v>424</v>
      </c>
      <c r="D3664" t="s">
        <v>12864</v>
      </c>
      <c r="E3664" s="27">
        <v>41305</v>
      </c>
      <c r="F3664" t="s">
        <v>233</v>
      </c>
      <c r="G3664" s="27">
        <v>30185</v>
      </c>
      <c r="H3664">
        <v>33</v>
      </c>
      <c r="I3664" t="s">
        <v>244</v>
      </c>
      <c r="J3664" t="s">
        <v>250</v>
      </c>
      <c r="K3664">
        <v>0</v>
      </c>
      <c r="L3664">
        <v>6</v>
      </c>
      <c r="M3664">
        <v>0</v>
      </c>
      <c r="N3664">
        <v>0</v>
      </c>
      <c r="O3664">
        <v>8</v>
      </c>
      <c r="P3664">
        <v>-1</v>
      </c>
      <c r="Q3664" s="28">
        <v>41304.492361111108</v>
      </c>
      <c r="R3664" s="28">
        <v>41306.411805555559</v>
      </c>
      <c r="S3664" t="s">
        <v>12865</v>
      </c>
      <c r="T3664" s="27">
        <v>41304</v>
      </c>
      <c r="V3664">
        <v>1</v>
      </c>
      <c r="W3664" t="s">
        <v>32</v>
      </c>
      <c r="X3664" t="s">
        <v>608</v>
      </c>
      <c r="Y3664">
        <v>1</v>
      </c>
      <c r="AA3664" t="s">
        <v>12866</v>
      </c>
      <c r="AB3664" t="s">
        <v>36</v>
      </c>
      <c r="AD3664" s="27">
        <v>42150</v>
      </c>
      <c r="AE3664" t="s">
        <v>422</v>
      </c>
      <c r="AH3664">
        <v>0</v>
      </c>
      <c r="AN3664" t="s">
        <v>238</v>
      </c>
      <c r="AO3664">
        <v>5</v>
      </c>
      <c r="AP3664" t="s">
        <v>246</v>
      </c>
      <c r="AQ3664" s="27">
        <v>41305</v>
      </c>
      <c r="AR3664" t="s">
        <v>240</v>
      </c>
      <c r="AS3664">
        <v>6</v>
      </c>
      <c r="AT3664" t="s">
        <v>246</v>
      </c>
      <c r="AU3664" s="27">
        <v>41305</v>
      </c>
    </row>
    <row r="3665" spans="1:47" x14ac:dyDescent="0.2">
      <c r="A3665">
        <v>3664</v>
      </c>
      <c r="B3665" t="s">
        <v>12867</v>
      </c>
      <c r="C3665" t="s">
        <v>1313</v>
      </c>
      <c r="D3665" t="s">
        <v>12868</v>
      </c>
      <c r="E3665" s="27">
        <v>41540</v>
      </c>
      <c r="F3665" t="s">
        <v>233</v>
      </c>
      <c r="G3665" s="27">
        <v>27935</v>
      </c>
      <c r="H3665">
        <v>39</v>
      </c>
      <c r="I3665" t="s">
        <v>244</v>
      </c>
      <c r="J3665" t="s">
        <v>353</v>
      </c>
      <c r="K3665">
        <v>0</v>
      </c>
      <c r="L3665">
        <v>1</v>
      </c>
      <c r="M3665">
        <v>0</v>
      </c>
      <c r="N3665">
        <v>0</v>
      </c>
      <c r="O3665">
        <v>0</v>
      </c>
      <c r="W3665" t="s">
        <v>237</v>
      </c>
      <c r="Y3665">
        <v>-1</v>
      </c>
      <c r="AB3665" t="s">
        <v>237</v>
      </c>
      <c r="AH3665">
        <v>0</v>
      </c>
      <c r="AN3665" t="s">
        <v>238</v>
      </c>
      <c r="AO3665">
        <v>1</v>
      </c>
      <c r="AP3665" t="s">
        <v>239</v>
      </c>
      <c r="AQ3665" s="27">
        <v>41540</v>
      </c>
      <c r="AR3665" t="s">
        <v>240</v>
      </c>
      <c r="AS3665">
        <v>1</v>
      </c>
      <c r="AT3665" t="s">
        <v>239</v>
      </c>
      <c r="AU3665" s="27">
        <v>41540</v>
      </c>
    </row>
    <row r="3666" spans="1:47" x14ac:dyDescent="0.2">
      <c r="A3666">
        <v>3665</v>
      </c>
      <c r="B3666" t="s">
        <v>12869</v>
      </c>
      <c r="C3666" t="s">
        <v>10302</v>
      </c>
      <c r="D3666" t="s">
        <v>400</v>
      </c>
      <c r="E3666" s="27">
        <v>41955</v>
      </c>
      <c r="F3666" t="s">
        <v>233</v>
      </c>
      <c r="G3666" s="27">
        <v>30015</v>
      </c>
      <c r="H3666">
        <v>34</v>
      </c>
      <c r="I3666" t="s">
        <v>244</v>
      </c>
      <c r="J3666" t="s">
        <v>250</v>
      </c>
      <c r="K3666">
        <v>0</v>
      </c>
      <c r="L3666">
        <v>5</v>
      </c>
      <c r="M3666">
        <v>0</v>
      </c>
      <c r="N3666">
        <v>0</v>
      </c>
      <c r="O3666">
        <v>1</v>
      </c>
      <c r="P3666">
        <v>-1</v>
      </c>
      <c r="Q3666" s="28">
        <v>41954.3</v>
      </c>
      <c r="R3666" s="28">
        <v>41955.384027777778</v>
      </c>
      <c r="S3666" t="s">
        <v>12870</v>
      </c>
      <c r="T3666" s="27">
        <v>41954</v>
      </c>
      <c r="V3666">
        <v>1</v>
      </c>
      <c r="W3666" t="s">
        <v>32</v>
      </c>
      <c r="X3666" t="s">
        <v>359</v>
      </c>
      <c r="Y3666">
        <v>0</v>
      </c>
      <c r="AB3666" t="s">
        <v>237</v>
      </c>
      <c r="AH3666">
        <v>0</v>
      </c>
      <c r="AN3666" t="s">
        <v>238</v>
      </c>
      <c r="AO3666">
        <v>1</v>
      </c>
      <c r="AP3666" t="s">
        <v>239</v>
      </c>
      <c r="AQ3666" s="27">
        <v>41955</v>
      </c>
      <c r="AR3666" t="s">
        <v>240</v>
      </c>
      <c r="AS3666">
        <v>5</v>
      </c>
      <c r="AT3666" t="s">
        <v>246</v>
      </c>
      <c r="AU3666" s="27">
        <v>41955</v>
      </c>
    </row>
    <row r="3667" spans="1:47" x14ac:dyDescent="0.2">
      <c r="A3667">
        <v>3666</v>
      </c>
      <c r="B3667" t="s">
        <v>12871</v>
      </c>
      <c r="C3667" t="s">
        <v>5290</v>
      </c>
      <c r="D3667" t="s">
        <v>1960</v>
      </c>
      <c r="E3667" s="27">
        <v>41644</v>
      </c>
      <c r="F3667" t="s">
        <v>294</v>
      </c>
      <c r="G3667" s="27">
        <v>30890</v>
      </c>
      <c r="H3667">
        <v>31</v>
      </c>
      <c r="I3667" t="s">
        <v>244</v>
      </c>
      <c r="J3667" t="s">
        <v>250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-1</v>
      </c>
      <c r="Q3667" s="28">
        <v>41643.396527777775</v>
      </c>
      <c r="R3667" s="28">
        <v>41644.067361111112</v>
      </c>
      <c r="S3667" t="s">
        <v>12872</v>
      </c>
      <c r="T3667" s="27">
        <v>41643</v>
      </c>
      <c r="V3667">
        <v>1</v>
      </c>
      <c r="W3667" t="s">
        <v>36</v>
      </c>
      <c r="X3667" t="s">
        <v>279</v>
      </c>
      <c r="Y3667">
        <v>0</v>
      </c>
      <c r="AB3667" t="s">
        <v>237</v>
      </c>
      <c r="AH3667">
        <v>0</v>
      </c>
      <c r="AN3667" t="s">
        <v>238</v>
      </c>
      <c r="AO3667">
        <v>2</v>
      </c>
      <c r="AP3667" t="s">
        <v>239</v>
      </c>
      <c r="AQ3667" s="27">
        <v>41644</v>
      </c>
      <c r="AR3667" t="s">
        <v>240</v>
      </c>
      <c r="AS3667">
        <v>2</v>
      </c>
      <c r="AT3667" t="s">
        <v>239</v>
      </c>
      <c r="AU3667" s="27">
        <v>41644</v>
      </c>
    </row>
    <row r="3668" spans="1:47" x14ac:dyDescent="0.2">
      <c r="A3668">
        <v>3667</v>
      </c>
      <c r="B3668" t="s">
        <v>12873</v>
      </c>
      <c r="C3668" t="s">
        <v>12874</v>
      </c>
      <c r="D3668" t="s">
        <v>12875</v>
      </c>
      <c r="E3668" s="27">
        <v>41289</v>
      </c>
      <c r="F3668" t="s">
        <v>233</v>
      </c>
      <c r="G3668" s="27">
        <v>32799</v>
      </c>
      <c r="H3668">
        <v>26</v>
      </c>
      <c r="I3668" t="s">
        <v>244</v>
      </c>
      <c r="J3668" t="s">
        <v>250</v>
      </c>
      <c r="K3668">
        <v>0</v>
      </c>
      <c r="L3668">
        <v>5</v>
      </c>
      <c r="M3668">
        <v>0</v>
      </c>
      <c r="N3668">
        <v>0</v>
      </c>
      <c r="O3668">
        <v>1</v>
      </c>
      <c r="P3668">
        <v>0</v>
      </c>
      <c r="Q3668" s="28">
        <v>41289.209027777775</v>
      </c>
      <c r="R3668" s="28">
        <v>41289.279861111114</v>
      </c>
      <c r="S3668" t="s">
        <v>12876</v>
      </c>
      <c r="T3668" s="27">
        <v>41289</v>
      </c>
      <c r="V3668">
        <v>0</v>
      </c>
      <c r="W3668" t="s">
        <v>36</v>
      </c>
      <c r="X3668" t="s">
        <v>1469</v>
      </c>
      <c r="Y3668">
        <v>0</v>
      </c>
      <c r="AB3668" t="s">
        <v>237</v>
      </c>
      <c r="AH3668">
        <v>0</v>
      </c>
      <c r="AN3668" t="s">
        <v>238</v>
      </c>
      <c r="AO3668">
        <v>4</v>
      </c>
      <c r="AP3668" t="s">
        <v>239</v>
      </c>
      <c r="AQ3668" s="27">
        <v>41289</v>
      </c>
      <c r="AR3668" t="s">
        <v>240</v>
      </c>
      <c r="AS3668">
        <v>5</v>
      </c>
      <c r="AT3668" t="s">
        <v>246</v>
      </c>
      <c r="AU3668" s="27">
        <v>41289</v>
      </c>
    </row>
    <row r="3669" spans="1:47" x14ac:dyDescent="0.2">
      <c r="A3669">
        <v>3668</v>
      </c>
      <c r="B3669" t="s">
        <v>12877</v>
      </c>
      <c r="C3669" t="s">
        <v>12878</v>
      </c>
      <c r="D3669" t="s">
        <v>4401</v>
      </c>
      <c r="E3669" s="27">
        <v>41572</v>
      </c>
      <c r="F3669" t="s">
        <v>233</v>
      </c>
      <c r="G3669" s="27">
        <v>29425</v>
      </c>
      <c r="H3669">
        <v>35</v>
      </c>
      <c r="I3669" t="s">
        <v>244</v>
      </c>
      <c r="J3669" t="s">
        <v>250</v>
      </c>
      <c r="K3669">
        <v>0</v>
      </c>
      <c r="L3669">
        <v>5</v>
      </c>
      <c r="M3669">
        <v>0</v>
      </c>
      <c r="N3669">
        <v>0</v>
      </c>
      <c r="O3669">
        <v>4</v>
      </c>
      <c r="S3669" t="s">
        <v>12879</v>
      </c>
      <c r="T3669" s="27">
        <v>40850</v>
      </c>
      <c r="V3669">
        <v>722</v>
      </c>
      <c r="W3669" t="s">
        <v>36</v>
      </c>
      <c r="X3669" t="s">
        <v>1469</v>
      </c>
      <c r="Y3669">
        <v>0</v>
      </c>
      <c r="AB3669" t="s">
        <v>237</v>
      </c>
      <c r="AH3669">
        <v>0</v>
      </c>
      <c r="AN3669" t="s">
        <v>238</v>
      </c>
      <c r="AO3669">
        <v>2</v>
      </c>
      <c r="AP3669" t="s">
        <v>239</v>
      </c>
      <c r="AQ3669" s="27">
        <v>41572</v>
      </c>
      <c r="AR3669" t="s">
        <v>240</v>
      </c>
      <c r="AS3669">
        <v>5</v>
      </c>
      <c r="AT3669" t="s">
        <v>246</v>
      </c>
      <c r="AU3669" s="27">
        <v>41572</v>
      </c>
    </row>
    <row r="3670" spans="1:47" x14ac:dyDescent="0.2">
      <c r="A3670">
        <v>3669</v>
      </c>
      <c r="B3670" t="s">
        <v>12880</v>
      </c>
      <c r="C3670" t="s">
        <v>6419</v>
      </c>
      <c r="D3670" t="s">
        <v>289</v>
      </c>
      <c r="E3670" s="27">
        <v>41708</v>
      </c>
      <c r="F3670" t="s">
        <v>294</v>
      </c>
      <c r="G3670" s="27">
        <v>27273</v>
      </c>
      <c r="H3670">
        <v>41</v>
      </c>
      <c r="I3670" t="s">
        <v>244</v>
      </c>
      <c r="J3670" t="s">
        <v>245</v>
      </c>
      <c r="K3670">
        <v>0</v>
      </c>
      <c r="L3670">
        <v>7</v>
      </c>
      <c r="M3670">
        <v>0</v>
      </c>
      <c r="N3670">
        <v>0</v>
      </c>
      <c r="O3670">
        <v>12</v>
      </c>
      <c r="P3670">
        <v>-45</v>
      </c>
      <c r="Q3670" s="28">
        <v>41663.354861111111</v>
      </c>
      <c r="R3670" s="28">
        <v>41674.27847222222</v>
      </c>
      <c r="S3670" t="s">
        <v>12881</v>
      </c>
      <c r="T3670" s="27">
        <v>41663</v>
      </c>
      <c r="V3670">
        <v>45</v>
      </c>
      <c r="W3670" t="s">
        <v>32</v>
      </c>
      <c r="X3670" t="s">
        <v>252</v>
      </c>
      <c r="Y3670">
        <v>1</v>
      </c>
      <c r="AA3670" t="s">
        <v>12882</v>
      </c>
      <c r="AB3670" t="s">
        <v>36</v>
      </c>
      <c r="AC3670">
        <v>0</v>
      </c>
      <c r="AD3670" s="27">
        <v>42094</v>
      </c>
      <c r="AE3670" t="s">
        <v>279</v>
      </c>
      <c r="AF3670" s="27">
        <v>42094</v>
      </c>
      <c r="AG3670" s="27">
        <v>42107</v>
      </c>
      <c r="AH3670">
        <v>1</v>
      </c>
      <c r="AJ3670" t="s">
        <v>12882</v>
      </c>
      <c r="AK3670" t="s">
        <v>462</v>
      </c>
      <c r="AL3670" s="27">
        <v>42094</v>
      </c>
      <c r="AM3670" t="s">
        <v>279</v>
      </c>
      <c r="AN3670" t="s">
        <v>238</v>
      </c>
      <c r="AO3670">
        <v>5</v>
      </c>
      <c r="AP3670" t="s">
        <v>246</v>
      </c>
      <c r="AQ3670" s="27">
        <v>41708</v>
      </c>
      <c r="AR3670" t="s">
        <v>240</v>
      </c>
      <c r="AS3670">
        <v>7</v>
      </c>
      <c r="AT3670" t="s">
        <v>246</v>
      </c>
      <c r="AU3670" s="27">
        <v>41708</v>
      </c>
    </row>
    <row r="3671" spans="1:47" x14ac:dyDescent="0.2">
      <c r="A3671">
        <v>3670</v>
      </c>
      <c r="B3671" t="s">
        <v>12883</v>
      </c>
      <c r="C3671" t="s">
        <v>5933</v>
      </c>
      <c r="D3671" t="s">
        <v>1768</v>
      </c>
      <c r="E3671" s="27">
        <v>41757</v>
      </c>
      <c r="F3671" t="s">
        <v>233</v>
      </c>
      <c r="G3671" s="27">
        <v>27038</v>
      </c>
      <c r="H3671">
        <v>42</v>
      </c>
      <c r="I3671" t="s">
        <v>244</v>
      </c>
      <c r="J3671" t="s">
        <v>250</v>
      </c>
      <c r="K3671">
        <v>0</v>
      </c>
      <c r="L3671">
        <v>2</v>
      </c>
      <c r="M3671">
        <v>0</v>
      </c>
      <c r="N3671">
        <v>0</v>
      </c>
      <c r="O3671">
        <v>5</v>
      </c>
      <c r="P3671">
        <v>-1</v>
      </c>
      <c r="Q3671" s="28">
        <v>41756.091666666667</v>
      </c>
      <c r="R3671" s="28">
        <v>41814.459722222222</v>
      </c>
      <c r="S3671" t="s">
        <v>12884</v>
      </c>
      <c r="T3671" s="27">
        <v>41756</v>
      </c>
      <c r="V3671">
        <v>1</v>
      </c>
      <c r="W3671" t="s">
        <v>36</v>
      </c>
      <c r="X3671" t="s">
        <v>279</v>
      </c>
      <c r="Y3671">
        <v>0</v>
      </c>
      <c r="AB3671" t="s">
        <v>237</v>
      </c>
      <c r="AH3671">
        <v>0</v>
      </c>
      <c r="AN3671" t="s">
        <v>238</v>
      </c>
      <c r="AO3671">
        <v>1</v>
      </c>
      <c r="AP3671" t="s">
        <v>239</v>
      </c>
      <c r="AQ3671" s="27">
        <v>41757</v>
      </c>
      <c r="AR3671" t="s">
        <v>240</v>
      </c>
      <c r="AS3671">
        <v>2</v>
      </c>
      <c r="AT3671" t="s">
        <v>239</v>
      </c>
      <c r="AU3671" s="27">
        <v>41757</v>
      </c>
    </row>
    <row r="3672" spans="1:47" x14ac:dyDescent="0.2">
      <c r="A3672">
        <v>3671</v>
      </c>
      <c r="B3672" t="s">
        <v>12885</v>
      </c>
      <c r="C3672" t="s">
        <v>1584</v>
      </c>
      <c r="D3672" t="s">
        <v>8133</v>
      </c>
      <c r="E3672" s="27">
        <v>41377</v>
      </c>
      <c r="F3672" t="s">
        <v>233</v>
      </c>
      <c r="G3672" s="27">
        <v>29734</v>
      </c>
      <c r="H3672">
        <v>34</v>
      </c>
      <c r="I3672" t="s">
        <v>244</v>
      </c>
      <c r="J3672" t="s">
        <v>245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-1</v>
      </c>
      <c r="Q3672" s="28">
        <v>41376.372916666667</v>
      </c>
      <c r="R3672" s="28">
        <v>41377.34097222222</v>
      </c>
      <c r="S3672" t="s">
        <v>12886</v>
      </c>
      <c r="T3672" s="27">
        <v>41376</v>
      </c>
      <c r="V3672">
        <v>1</v>
      </c>
      <c r="W3672" t="s">
        <v>36</v>
      </c>
      <c r="X3672" t="s">
        <v>279</v>
      </c>
      <c r="Y3672">
        <v>0</v>
      </c>
      <c r="AB3672" t="s">
        <v>237</v>
      </c>
      <c r="AH3672">
        <v>0</v>
      </c>
      <c r="AN3672" t="s">
        <v>238</v>
      </c>
      <c r="AO3672">
        <v>1</v>
      </c>
      <c r="AP3672" t="s">
        <v>239</v>
      </c>
      <c r="AQ3672" s="27">
        <v>41377</v>
      </c>
      <c r="AR3672" t="s">
        <v>240</v>
      </c>
      <c r="AS3672">
        <v>1</v>
      </c>
      <c r="AT3672" t="s">
        <v>239</v>
      </c>
      <c r="AU3672" s="27">
        <v>41377</v>
      </c>
    </row>
    <row r="3673" spans="1:47" x14ac:dyDescent="0.2">
      <c r="A3673">
        <v>3672</v>
      </c>
      <c r="B3673" t="s">
        <v>12887</v>
      </c>
      <c r="C3673" t="s">
        <v>4287</v>
      </c>
      <c r="D3673" t="s">
        <v>11912</v>
      </c>
      <c r="E3673" s="27">
        <v>41796</v>
      </c>
      <c r="F3673" t="s">
        <v>233</v>
      </c>
      <c r="G3673" s="27">
        <v>31771</v>
      </c>
      <c r="H3673">
        <v>29</v>
      </c>
      <c r="I3673" t="s">
        <v>244</v>
      </c>
      <c r="J3673" t="s">
        <v>250</v>
      </c>
      <c r="K3673">
        <v>0</v>
      </c>
      <c r="L3673">
        <v>9</v>
      </c>
      <c r="M3673">
        <v>0</v>
      </c>
      <c r="N3673">
        <v>0</v>
      </c>
      <c r="O3673">
        <v>9</v>
      </c>
      <c r="P3673">
        <v>-1</v>
      </c>
      <c r="Q3673" s="28">
        <v>41795.383333333331</v>
      </c>
      <c r="R3673" s="28">
        <v>41797.167361111111</v>
      </c>
      <c r="S3673" t="s">
        <v>12888</v>
      </c>
      <c r="U3673" s="27">
        <v>41795</v>
      </c>
      <c r="V3673">
        <v>1</v>
      </c>
      <c r="W3673" t="s">
        <v>32</v>
      </c>
      <c r="X3673" t="s">
        <v>274</v>
      </c>
      <c r="Y3673">
        <v>0</v>
      </c>
      <c r="AB3673" t="s">
        <v>237</v>
      </c>
      <c r="AH3673">
        <v>0</v>
      </c>
      <c r="AN3673" t="s">
        <v>238</v>
      </c>
      <c r="AO3673">
        <v>7</v>
      </c>
      <c r="AP3673" t="s">
        <v>246</v>
      </c>
      <c r="AQ3673" s="27">
        <v>41796</v>
      </c>
      <c r="AR3673" t="s">
        <v>240</v>
      </c>
      <c r="AS3673">
        <v>9</v>
      </c>
      <c r="AT3673" t="s">
        <v>269</v>
      </c>
      <c r="AU3673" s="27">
        <v>41796</v>
      </c>
    </row>
    <row r="3674" spans="1:47" x14ac:dyDescent="0.2">
      <c r="A3674">
        <v>3673</v>
      </c>
      <c r="B3674" t="s">
        <v>12889</v>
      </c>
      <c r="C3674" t="s">
        <v>1338</v>
      </c>
      <c r="D3674" t="s">
        <v>3399</v>
      </c>
      <c r="E3674" s="27">
        <v>41390</v>
      </c>
      <c r="F3674" t="s">
        <v>233</v>
      </c>
      <c r="G3674" s="27">
        <v>30320</v>
      </c>
      <c r="H3674">
        <v>33</v>
      </c>
      <c r="I3674" t="s">
        <v>244</v>
      </c>
      <c r="J3674" t="s">
        <v>22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-1</v>
      </c>
      <c r="Q3674" s="28">
        <v>41389.284722222219</v>
      </c>
      <c r="R3674" s="28">
        <v>41390.345138888886</v>
      </c>
      <c r="S3674" t="s">
        <v>12890</v>
      </c>
      <c r="T3674" s="27">
        <v>41389</v>
      </c>
      <c r="V3674">
        <v>1</v>
      </c>
      <c r="W3674" t="s">
        <v>32</v>
      </c>
      <c r="X3674" t="s">
        <v>10717</v>
      </c>
      <c r="Y3674">
        <v>0</v>
      </c>
      <c r="AB3674" t="s">
        <v>237</v>
      </c>
      <c r="AH3674">
        <v>0</v>
      </c>
      <c r="AN3674" t="s">
        <v>238</v>
      </c>
      <c r="AO3674">
        <v>1</v>
      </c>
      <c r="AP3674" t="s">
        <v>239</v>
      </c>
      <c r="AQ3674" s="27">
        <v>41390</v>
      </c>
      <c r="AR3674" t="s">
        <v>240</v>
      </c>
      <c r="AS3674">
        <v>1</v>
      </c>
      <c r="AT3674" t="s">
        <v>239</v>
      </c>
      <c r="AU3674" s="27">
        <v>41390</v>
      </c>
    </row>
    <row r="3675" spans="1:47" x14ac:dyDescent="0.2">
      <c r="A3675">
        <v>3674</v>
      </c>
      <c r="B3675" t="s">
        <v>12891</v>
      </c>
      <c r="C3675" t="s">
        <v>12892</v>
      </c>
      <c r="D3675" t="s">
        <v>12893</v>
      </c>
      <c r="E3675" s="27">
        <v>41686</v>
      </c>
      <c r="F3675" t="s">
        <v>294</v>
      </c>
      <c r="G3675" s="27">
        <v>30628</v>
      </c>
      <c r="H3675">
        <v>32</v>
      </c>
      <c r="I3675" t="s">
        <v>244</v>
      </c>
      <c r="J3675" t="s">
        <v>250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-1</v>
      </c>
      <c r="Q3675" s="28">
        <v>41685.140972222223</v>
      </c>
      <c r="R3675" s="28">
        <v>41686.102083333331</v>
      </c>
      <c r="S3675" t="s">
        <v>12894</v>
      </c>
      <c r="T3675" s="27">
        <v>41685</v>
      </c>
      <c r="V3675">
        <v>1</v>
      </c>
      <c r="W3675" t="s">
        <v>32</v>
      </c>
      <c r="X3675" t="s">
        <v>348</v>
      </c>
      <c r="Y3675">
        <v>0</v>
      </c>
      <c r="AB3675" t="s">
        <v>237</v>
      </c>
      <c r="AH3675">
        <v>0</v>
      </c>
      <c r="AN3675" t="s">
        <v>238</v>
      </c>
      <c r="AO3675">
        <v>1</v>
      </c>
      <c r="AP3675" t="s">
        <v>239</v>
      </c>
      <c r="AQ3675" s="27">
        <v>41686</v>
      </c>
      <c r="AR3675" t="s">
        <v>240</v>
      </c>
      <c r="AS3675">
        <v>2</v>
      </c>
      <c r="AT3675" t="s">
        <v>239</v>
      </c>
      <c r="AU3675" s="27">
        <v>41686</v>
      </c>
    </row>
    <row r="3676" spans="1:47" x14ac:dyDescent="0.2">
      <c r="A3676">
        <v>3675</v>
      </c>
      <c r="B3676" t="s">
        <v>12895</v>
      </c>
      <c r="C3676" t="s">
        <v>6705</v>
      </c>
      <c r="D3676" t="s">
        <v>12896</v>
      </c>
      <c r="E3676" s="27">
        <v>41530</v>
      </c>
      <c r="F3676" t="s">
        <v>233</v>
      </c>
      <c r="G3676" s="27">
        <v>28893</v>
      </c>
      <c r="H3676">
        <v>37</v>
      </c>
      <c r="I3676" t="s">
        <v>244</v>
      </c>
      <c r="J3676" t="s">
        <v>250</v>
      </c>
      <c r="K3676">
        <v>0</v>
      </c>
      <c r="L3676">
        <v>6</v>
      </c>
      <c r="M3676">
        <v>0</v>
      </c>
      <c r="N3676">
        <v>0</v>
      </c>
      <c r="O3676">
        <v>9</v>
      </c>
      <c r="P3676">
        <v>0</v>
      </c>
      <c r="Q3676" s="28">
        <v>41530.165972222225</v>
      </c>
      <c r="R3676" s="28">
        <v>41531.207638888889</v>
      </c>
      <c r="S3676" t="s">
        <v>12897</v>
      </c>
      <c r="T3676" s="27">
        <v>41529</v>
      </c>
      <c r="V3676">
        <v>1</v>
      </c>
      <c r="W3676" t="s">
        <v>32</v>
      </c>
      <c r="X3676" t="s">
        <v>378</v>
      </c>
      <c r="Y3676">
        <v>1</v>
      </c>
      <c r="AA3676" t="s">
        <v>12898</v>
      </c>
      <c r="AB3676" t="s">
        <v>32</v>
      </c>
      <c r="AC3676">
        <v>0</v>
      </c>
      <c r="AD3676" s="27">
        <v>41778</v>
      </c>
      <c r="AE3676" t="s">
        <v>461</v>
      </c>
      <c r="AF3676" s="27">
        <v>41778</v>
      </c>
      <c r="AG3676" s="27">
        <v>41982</v>
      </c>
      <c r="AH3676">
        <v>1</v>
      </c>
      <c r="AJ3676" t="s">
        <v>12898</v>
      </c>
      <c r="AK3676" t="s">
        <v>312</v>
      </c>
      <c r="AL3676" s="27">
        <v>41778</v>
      </c>
      <c r="AM3676" t="s">
        <v>583</v>
      </c>
      <c r="AN3676" t="s">
        <v>238</v>
      </c>
      <c r="AO3676">
        <v>9</v>
      </c>
      <c r="AP3676" t="s">
        <v>269</v>
      </c>
      <c r="AQ3676" s="27">
        <v>41530</v>
      </c>
      <c r="AR3676" t="s">
        <v>240</v>
      </c>
      <c r="AS3676">
        <v>6</v>
      </c>
      <c r="AT3676" t="s">
        <v>246</v>
      </c>
      <c r="AU3676" s="27">
        <v>41530</v>
      </c>
    </row>
    <row r="3677" spans="1:47" x14ac:dyDescent="0.2">
      <c r="A3677">
        <v>3676</v>
      </c>
      <c r="B3677" t="s">
        <v>12899</v>
      </c>
      <c r="C3677" t="s">
        <v>4505</v>
      </c>
      <c r="D3677" t="s">
        <v>12900</v>
      </c>
      <c r="E3677" s="27">
        <v>41431</v>
      </c>
      <c r="F3677" t="s">
        <v>233</v>
      </c>
      <c r="G3677" s="27">
        <v>24014</v>
      </c>
      <c r="H3677">
        <v>50</v>
      </c>
      <c r="I3677" t="s">
        <v>234</v>
      </c>
      <c r="J3677" t="s">
        <v>250</v>
      </c>
      <c r="K3677">
        <v>0</v>
      </c>
      <c r="L3677">
        <v>5</v>
      </c>
      <c r="M3677">
        <v>0</v>
      </c>
      <c r="N3677">
        <v>0</v>
      </c>
      <c r="O3677">
        <v>1</v>
      </c>
      <c r="P3677">
        <v>-22</v>
      </c>
      <c r="Q3677" s="28">
        <v>41409.469444444447</v>
      </c>
      <c r="R3677" s="28">
        <v>41410.086111111108</v>
      </c>
      <c r="S3677" t="s">
        <v>12901</v>
      </c>
      <c r="T3677" s="27">
        <v>41409</v>
      </c>
      <c r="V3677">
        <v>22</v>
      </c>
      <c r="W3677" t="s">
        <v>32</v>
      </c>
      <c r="X3677" t="s">
        <v>261</v>
      </c>
      <c r="Y3677">
        <v>0</v>
      </c>
      <c r="AB3677" t="s">
        <v>237</v>
      </c>
      <c r="AH3677">
        <v>0</v>
      </c>
      <c r="AN3677" t="s">
        <v>238</v>
      </c>
      <c r="AO3677">
        <v>5</v>
      </c>
      <c r="AP3677" t="s">
        <v>246</v>
      </c>
      <c r="AQ3677" s="27">
        <v>41431</v>
      </c>
      <c r="AR3677" t="s">
        <v>240</v>
      </c>
      <c r="AS3677">
        <v>5</v>
      </c>
      <c r="AT3677" t="s">
        <v>246</v>
      </c>
      <c r="AU3677" s="27">
        <v>41431</v>
      </c>
    </row>
    <row r="3678" spans="1:47" x14ac:dyDescent="0.2">
      <c r="A3678">
        <v>3677</v>
      </c>
      <c r="B3678" t="s">
        <v>12902</v>
      </c>
      <c r="C3678" t="s">
        <v>4277</v>
      </c>
      <c r="D3678" t="s">
        <v>12903</v>
      </c>
      <c r="E3678" s="27">
        <v>41759</v>
      </c>
      <c r="F3678" t="s">
        <v>294</v>
      </c>
      <c r="G3678" s="27">
        <v>34155</v>
      </c>
      <c r="H3678">
        <v>22</v>
      </c>
      <c r="I3678" t="s">
        <v>259</v>
      </c>
      <c r="J3678" t="s">
        <v>250</v>
      </c>
      <c r="K3678">
        <v>0</v>
      </c>
      <c r="L3678">
        <v>5</v>
      </c>
      <c r="M3678">
        <v>0</v>
      </c>
      <c r="N3678">
        <v>0</v>
      </c>
      <c r="O3678">
        <v>0</v>
      </c>
      <c r="P3678">
        <v>0</v>
      </c>
      <c r="Q3678" s="28">
        <v>41759.12222222222</v>
      </c>
      <c r="R3678" s="28">
        <v>41761.250694444447</v>
      </c>
      <c r="S3678" t="s">
        <v>12904</v>
      </c>
      <c r="T3678" s="27">
        <v>41759</v>
      </c>
      <c r="V3678">
        <v>0</v>
      </c>
      <c r="W3678" t="s">
        <v>36</v>
      </c>
      <c r="X3678" t="s">
        <v>279</v>
      </c>
      <c r="Y3678">
        <v>0</v>
      </c>
      <c r="AB3678" t="s">
        <v>237</v>
      </c>
      <c r="AH3678">
        <v>0</v>
      </c>
      <c r="AN3678" t="s">
        <v>238</v>
      </c>
      <c r="AO3678">
        <v>5</v>
      </c>
      <c r="AP3678" t="s">
        <v>246</v>
      </c>
      <c r="AQ3678" s="27">
        <v>41759</v>
      </c>
      <c r="AR3678" t="s">
        <v>240</v>
      </c>
      <c r="AS3678">
        <v>5</v>
      </c>
      <c r="AT3678" t="s">
        <v>246</v>
      </c>
      <c r="AU3678" s="27">
        <v>41759</v>
      </c>
    </row>
    <row r="3679" spans="1:47" x14ac:dyDescent="0.2">
      <c r="A3679">
        <v>3678</v>
      </c>
      <c r="B3679" t="s">
        <v>12905</v>
      </c>
      <c r="C3679" t="s">
        <v>1371</v>
      </c>
      <c r="D3679" t="s">
        <v>1905</v>
      </c>
      <c r="E3679" s="27">
        <v>41529</v>
      </c>
      <c r="F3679" t="s">
        <v>233</v>
      </c>
      <c r="G3679" s="27">
        <v>29650</v>
      </c>
      <c r="H3679">
        <v>35</v>
      </c>
      <c r="I3679" t="s">
        <v>244</v>
      </c>
      <c r="J3679" t="s">
        <v>245</v>
      </c>
      <c r="K3679">
        <v>0</v>
      </c>
      <c r="L3679">
        <v>2</v>
      </c>
      <c r="M3679">
        <v>0</v>
      </c>
      <c r="N3679">
        <v>0</v>
      </c>
      <c r="O3679">
        <v>1</v>
      </c>
      <c r="P3679">
        <v>-1</v>
      </c>
      <c r="Q3679" s="28">
        <v>41528.436805555553</v>
      </c>
      <c r="R3679" s="28">
        <v>41531.129166666666</v>
      </c>
      <c r="S3679" t="s">
        <v>12906</v>
      </c>
      <c r="U3679" s="27">
        <v>41528</v>
      </c>
      <c r="V3679">
        <v>1</v>
      </c>
      <c r="W3679" t="s">
        <v>32</v>
      </c>
      <c r="X3679" t="s">
        <v>274</v>
      </c>
      <c r="Y3679">
        <v>0</v>
      </c>
      <c r="AB3679" t="s">
        <v>237</v>
      </c>
      <c r="AH3679">
        <v>0</v>
      </c>
      <c r="AN3679" t="s">
        <v>238</v>
      </c>
      <c r="AO3679">
        <v>1</v>
      </c>
      <c r="AP3679" t="s">
        <v>239</v>
      </c>
      <c r="AQ3679" s="27">
        <v>41529</v>
      </c>
      <c r="AR3679" t="s">
        <v>240</v>
      </c>
      <c r="AS3679">
        <v>2</v>
      </c>
      <c r="AT3679" t="s">
        <v>239</v>
      </c>
      <c r="AU3679" s="27">
        <v>41529</v>
      </c>
    </row>
    <row r="3680" spans="1:47" x14ac:dyDescent="0.2">
      <c r="A3680">
        <v>3679</v>
      </c>
      <c r="B3680" t="s">
        <v>12907</v>
      </c>
      <c r="C3680" t="s">
        <v>6615</v>
      </c>
      <c r="D3680" t="s">
        <v>12908</v>
      </c>
      <c r="E3680" s="27">
        <v>41619</v>
      </c>
      <c r="F3680" t="s">
        <v>294</v>
      </c>
      <c r="G3680" s="27">
        <v>25172</v>
      </c>
      <c r="H3680">
        <v>47</v>
      </c>
      <c r="I3680" t="s">
        <v>234</v>
      </c>
      <c r="J3680" t="s">
        <v>245</v>
      </c>
      <c r="K3680">
        <v>0</v>
      </c>
      <c r="L3680">
        <v>3</v>
      </c>
      <c r="M3680">
        <v>0</v>
      </c>
      <c r="N3680">
        <v>0</v>
      </c>
      <c r="O3680">
        <v>0</v>
      </c>
      <c r="P3680">
        <v>-6</v>
      </c>
      <c r="Q3680" s="28">
        <v>41613.243750000001</v>
      </c>
      <c r="R3680" s="28">
        <v>41617.418055555558</v>
      </c>
      <c r="S3680" t="s">
        <v>12909</v>
      </c>
      <c r="T3680" s="27">
        <v>41613</v>
      </c>
      <c r="V3680">
        <v>6</v>
      </c>
      <c r="W3680" t="s">
        <v>36</v>
      </c>
      <c r="X3680" t="s">
        <v>1280</v>
      </c>
      <c r="Y3680">
        <v>1</v>
      </c>
      <c r="AA3680" t="s">
        <v>12910</v>
      </c>
      <c r="AB3680" t="s">
        <v>32</v>
      </c>
      <c r="AC3680">
        <v>0</v>
      </c>
      <c r="AD3680" s="27">
        <v>42180</v>
      </c>
      <c r="AE3680" t="s">
        <v>261</v>
      </c>
      <c r="AF3680" s="27">
        <v>42180</v>
      </c>
      <c r="AG3680" s="27">
        <v>42190</v>
      </c>
      <c r="AH3680">
        <v>0</v>
      </c>
      <c r="AN3680" t="s">
        <v>238</v>
      </c>
      <c r="AO3680">
        <v>1</v>
      </c>
      <c r="AP3680" t="s">
        <v>239</v>
      </c>
      <c r="AQ3680" s="27">
        <v>41619</v>
      </c>
      <c r="AR3680" t="s">
        <v>240</v>
      </c>
      <c r="AS3680">
        <v>3</v>
      </c>
      <c r="AT3680" t="s">
        <v>239</v>
      </c>
      <c r="AU3680" s="27">
        <v>41619</v>
      </c>
    </row>
    <row r="3681" spans="1:47" x14ac:dyDescent="0.2">
      <c r="A3681">
        <v>3680</v>
      </c>
      <c r="B3681" t="s">
        <v>12911</v>
      </c>
      <c r="C3681" t="s">
        <v>2056</v>
      </c>
      <c r="D3681" t="s">
        <v>12912</v>
      </c>
      <c r="E3681" s="27">
        <v>41834</v>
      </c>
      <c r="F3681" t="s">
        <v>233</v>
      </c>
      <c r="G3681" s="27">
        <v>32684</v>
      </c>
      <c r="H3681">
        <v>26</v>
      </c>
      <c r="I3681" t="s">
        <v>244</v>
      </c>
      <c r="J3681" t="s">
        <v>245</v>
      </c>
      <c r="K3681">
        <v>0</v>
      </c>
      <c r="L3681">
        <v>4</v>
      </c>
      <c r="M3681">
        <v>0</v>
      </c>
      <c r="N3681">
        <v>0</v>
      </c>
      <c r="O3681">
        <v>1</v>
      </c>
      <c r="P3681">
        <v>-39</v>
      </c>
      <c r="Q3681" s="28">
        <v>41795.320833333331</v>
      </c>
      <c r="R3681" s="28">
        <v>41796.104861111111</v>
      </c>
      <c r="S3681" t="s">
        <v>12913</v>
      </c>
      <c r="U3681" s="27">
        <v>41795</v>
      </c>
      <c r="V3681">
        <v>39</v>
      </c>
      <c r="W3681" t="s">
        <v>32</v>
      </c>
      <c r="X3681" t="s">
        <v>274</v>
      </c>
      <c r="Y3681">
        <v>0</v>
      </c>
      <c r="AB3681" t="s">
        <v>237</v>
      </c>
      <c r="AH3681">
        <v>0</v>
      </c>
      <c r="AN3681" t="s">
        <v>238</v>
      </c>
      <c r="AO3681">
        <v>3</v>
      </c>
      <c r="AP3681" t="s">
        <v>239</v>
      </c>
      <c r="AQ3681" s="27">
        <v>41834</v>
      </c>
      <c r="AR3681" t="s">
        <v>240</v>
      </c>
      <c r="AS3681">
        <v>4</v>
      </c>
      <c r="AT3681" t="s">
        <v>239</v>
      </c>
      <c r="AU3681" s="27">
        <v>41834</v>
      </c>
    </row>
    <row r="3682" spans="1:47" x14ac:dyDescent="0.2">
      <c r="A3682">
        <v>3681</v>
      </c>
      <c r="B3682" t="s">
        <v>12914</v>
      </c>
      <c r="C3682" t="s">
        <v>2838</v>
      </c>
      <c r="D3682" t="s">
        <v>2885</v>
      </c>
      <c r="E3682" s="27">
        <v>41396</v>
      </c>
      <c r="F3682" t="s">
        <v>294</v>
      </c>
      <c r="G3682" s="27">
        <v>23239</v>
      </c>
      <c r="H3682">
        <v>52</v>
      </c>
      <c r="I3682" t="s">
        <v>234</v>
      </c>
      <c r="J3682" t="s">
        <v>250</v>
      </c>
      <c r="K3682">
        <v>0</v>
      </c>
      <c r="L3682">
        <v>9</v>
      </c>
      <c r="M3682">
        <v>0</v>
      </c>
      <c r="N3682">
        <v>0</v>
      </c>
      <c r="O3682">
        <v>8</v>
      </c>
      <c r="P3682">
        <v>-1</v>
      </c>
      <c r="Q3682" s="28">
        <v>41395.377083333333</v>
      </c>
      <c r="R3682" s="28">
        <v>41438.438888888886</v>
      </c>
      <c r="S3682" t="s">
        <v>12915</v>
      </c>
      <c r="U3682" s="27">
        <v>41395</v>
      </c>
      <c r="V3682">
        <v>1</v>
      </c>
      <c r="W3682" t="s">
        <v>32</v>
      </c>
      <c r="X3682" t="s">
        <v>274</v>
      </c>
      <c r="Y3682">
        <v>0</v>
      </c>
      <c r="AB3682" t="s">
        <v>237</v>
      </c>
      <c r="AH3682">
        <v>0</v>
      </c>
      <c r="AN3682" t="s">
        <v>238</v>
      </c>
      <c r="AO3682">
        <v>7</v>
      </c>
      <c r="AP3682" t="s">
        <v>246</v>
      </c>
      <c r="AQ3682" s="27">
        <v>41396</v>
      </c>
      <c r="AR3682" t="s">
        <v>240</v>
      </c>
      <c r="AS3682">
        <v>9</v>
      </c>
      <c r="AT3682" t="s">
        <v>269</v>
      </c>
      <c r="AU3682" s="27">
        <v>41396</v>
      </c>
    </row>
    <row r="3683" spans="1:47" x14ac:dyDescent="0.2">
      <c r="A3683">
        <v>3682</v>
      </c>
      <c r="B3683" t="s">
        <v>12916</v>
      </c>
      <c r="C3683" t="s">
        <v>12917</v>
      </c>
      <c r="D3683" t="s">
        <v>689</v>
      </c>
      <c r="E3683" s="27">
        <v>41963</v>
      </c>
      <c r="F3683" t="s">
        <v>294</v>
      </c>
      <c r="G3683" s="27">
        <v>32552</v>
      </c>
      <c r="H3683">
        <v>27</v>
      </c>
      <c r="I3683" t="s">
        <v>244</v>
      </c>
      <c r="J3683" t="s">
        <v>250</v>
      </c>
      <c r="K3683">
        <v>0</v>
      </c>
      <c r="L3683">
        <v>4</v>
      </c>
      <c r="M3683">
        <v>0</v>
      </c>
      <c r="N3683">
        <v>0</v>
      </c>
      <c r="O3683">
        <v>3</v>
      </c>
      <c r="P3683">
        <v>-1</v>
      </c>
      <c r="Q3683" s="28">
        <v>41962.071527777778</v>
      </c>
      <c r="R3683" s="28">
        <v>41964.171527777777</v>
      </c>
      <c r="S3683" t="s">
        <v>12918</v>
      </c>
      <c r="T3683" s="27">
        <v>41961</v>
      </c>
      <c r="V3683">
        <v>2</v>
      </c>
      <c r="W3683" t="s">
        <v>32</v>
      </c>
      <c r="X3683" t="s">
        <v>402</v>
      </c>
      <c r="Y3683">
        <v>0</v>
      </c>
      <c r="AB3683" t="s">
        <v>237</v>
      </c>
      <c r="AH3683">
        <v>0</v>
      </c>
      <c r="AN3683" t="s">
        <v>238</v>
      </c>
      <c r="AO3683">
        <v>4</v>
      </c>
      <c r="AP3683" t="s">
        <v>239</v>
      </c>
      <c r="AQ3683" s="27">
        <v>41963</v>
      </c>
      <c r="AR3683" t="s">
        <v>240</v>
      </c>
      <c r="AS3683">
        <v>4</v>
      </c>
      <c r="AT3683" t="s">
        <v>239</v>
      </c>
      <c r="AU3683" s="27">
        <v>41963</v>
      </c>
    </row>
    <row r="3684" spans="1:47" x14ac:dyDescent="0.2">
      <c r="A3684">
        <v>3683</v>
      </c>
      <c r="B3684" t="s">
        <v>12919</v>
      </c>
      <c r="C3684" t="s">
        <v>2212</v>
      </c>
      <c r="D3684" t="s">
        <v>12920</v>
      </c>
      <c r="E3684" s="27">
        <v>41329</v>
      </c>
      <c r="F3684" t="s">
        <v>233</v>
      </c>
      <c r="G3684" s="27">
        <v>31663</v>
      </c>
      <c r="H3684">
        <v>29</v>
      </c>
      <c r="I3684" t="s">
        <v>244</v>
      </c>
      <c r="J3684" t="s">
        <v>245</v>
      </c>
      <c r="K3684">
        <v>0</v>
      </c>
      <c r="L3684">
        <v>4</v>
      </c>
      <c r="M3684">
        <v>0</v>
      </c>
      <c r="N3684">
        <v>0</v>
      </c>
      <c r="O3684">
        <v>0</v>
      </c>
      <c r="W3684" t="s">
        <v>237</v>
      </c>
      <c r="Y3684">
        <v>-1</v>
      </c>
      <c r="AB3684" t="s">
        <v>237</v>
      </c>
      <c r="AH3684">
        <v>0</v>
      </c>
      <c r="AN3684" t="s">
        <v>238</v>
      </c>
      <c r="AO3684">
        <v>3</v>
      </c>
      <c r="AP3684" t="s">
        <v>239</v>
      </c>
      <c r="AQ3684" s="27">
        <v>41329</v>
      </c>
      <c r="AR3684" t="s">
        <v>240</v>
      </c>
      <c r="AS3684">
        <v>4</v>
      </c>
      <c r="AT3684" t="s">
        <v>239</v>
      </c>
      <c r="AU3684" s="27">
        <v>41329</v>
      </c>
    </row>
    <row r="3685" spans="1:47" x14ac:dyDescent="0.2">
      <c r="A3685">
        <v>3684</v>
      </c>
      <c r="B3685" t="s">
        <v>12921</v>
      </c>
      <c r="C3685" t="s">
        <v>2634</v>
      </c>
      <c r="D3685" t="s">
        <v>12922</v>
      </c>
      <c r="E3685" s="27">
        <v>41626</v>
      </c>
      <c r="F3685" t="s">
        <v>233</v>
      </c>
      <c r="G3685" s="27">
        <v>32816</v>
      </c>
      <c r="H3685">
        <v>26</v>
      </c>
      <c r="I3685" t="s">
        <v>244</v>
      </c>
      <c r="J3685" t="s">
        <v>250</v>
      </c>
      <c r="K3685">
        <v>0</v>
      </c>
      <c r="L3685">
        <v>7</v>
      </c>
      <c r="M3685">
        <v>1</v>
      </c>
      <c r="N3685">
        <v>2</v>
      </c>
      <c r="O3685">
        <v>5</v>
      </c>
      <c r="P3685">
        <v>-1</v>
      </c>
      <c r="Q3685" s="28">
        <v>41625.290277777778</v>
      </c>
      <c r="R3685" s="28">
        <v>41631.337500000001</v>
      </c>
      <c r="S3685" t="s">
        <v>12923</v>
      </c>
      <c r="T3685" s="27">
        <v>41625</v>
      </c>
      <c r="V3685">
        <v>1</v>
      </c>
      <c r="W3685" t="s">
        <v>32</v>
      </c>
      <c r="X3685" t="s">
        <v>12924</v>
      </c>
      <c r="Y3685">
        <v>1</v>
      </c>
      <c r="AA3685" t="s">
        <v>12925</v>
      </c>
      <c r="AB3685" t="s">
        <v>36</v>
      </c>
      <c r="AC3685">
        <v>0</v>
      </c>
      <c r="AD3685" s="27">
        <v>41642</v>
      </c>
      <c r="AE3685" t="s">
        <v>474</v>
      </c>
      <c r="AF3685" s="27">
        <v>41642</v>
      </c>
      <c r="AG3685" s="27">
        <v>41655</v>
      </c>
      <c r="AH3685">
        <v>1</v>
      </c>
      <c r="AJ3685" t="s">
        <v>12926</v>
      </c>
      <c r="AK3685" t="s">
        <v>462</v>
      </c>
      <c r="AL3685" s="27">
        <v>41762</v>
      </c>
      <c r="AM3685" t="s">
        <v>313</v>
      </c>
      <c r="AN3685" t="s">
        <v>238</v>
      </c>
      <c r="AO3685">
        <v>7</v>
      </c>
      <c r="AP3685" t="s">
        <v>246</v>
      </c>
      <c r="AQ3685" s="27">
        <v>41626</v>
      </c>
      <c r="AR3685" t="s">
        <v>240</v>
      </c>
      <c r="AS3685">
        <v>7</v>
      </c>
      <c r="AT3685" t="s">
        <v>246</v>
      </c>
      <c r="AU3685" s="27">
        <v>41626</v>
      </c>
    </row>
    <row r="3686" spans="1:47" x14ac:dyDescent="0.2">
      <c r="A3686">
        <v>3685</v>
      </c>
      <c r="B3686" t="s">
        <v>12927</v>
      </c>
      <c r="C3686" t="s">
        <v>12928</v>
      </c>
      <c r="D3686" t="s">
        <v>2479</v>
      </c>
      <c r="E3686" s="27">
        <v>41301</v>
      </c>
      <c r="F3686" t="s">
        <v>233</v>
      </c>
      <c r="G3686" s="27">
        <v>29191</v>
      </c>
      <c r="H3686">
        <v>36</v>
      </c>
      <c r="I3686" t="s">
        <v>244</v>
      </c>
      <c r="J3686" t="s">
        <v>250</v>
      </c>
      <c r="K3686">
        <v>0</v>
      </c>
      <c r="L3686">
        <v>9</v>
      </c>
      <c r="M3686">
        <v>0</v>
      </c>
      <c r="N3686">
        <v>0</v>
      </c>
      <c r="O3686">
        <v>1</v>
      </c>
      <c r="S3686" t="s">
        <v>12929</v>
      </c>
      <c r="U3686" s="27">
        <v>37636</v>
      </c>
      <c r="V3686">
        <v>3665</v>
      </c>
      <c r="W3686" t="s">
        <v>36</v>
      </c>
      <c r="X3686" t="s">
        <v>274</v>
      </c>
      <c r="Y3686">
        <v>1</v>
      </c>
      <c r="AA3686" t="s">
        <v>12930</v>
      </c>
      <c r="AB3686" t="s">
        <v>36</v>
      </c>
      <c r="AD3686" s="27">
        <v>41719</v>
      </c>
      <c r="AE3686" t="s">
        <v>392</v>
      </c>
      <c r="AH3686">
        <v>1</v>
      </c>
      <c r="AJ3686" t="s">
        <v>12931</v>
      </c>
      <c r="AK3686" t="s">
        <v>8654</v>
      </c>
      <c r="AL3686" s="27">
        <v>42349</v>
      </c>
      <c r="AM3686" t="s">
        <v>1395</v>
      </c>
      <c r="AN3686" t="s">
        <v>238</v>
      </c>
      <c r="AO3686">
        <v>6</v>
      </c>
      <c r="AP3686" t="s">
        <v>246</v>
      </c>
      <c r="AQ3686" s="27">
        <v>41301</v>
      </c>
      <c r="AR3686" t="s">
        <v>240</v>
      </c>
      <c r="AS3686">
        <v>9</v>
      </c>
      <c r="AT3686" t="s">
        <v>269</v>
      </c>
      <c r="AU3686" s="27">
        <v>41301</v>
      </c>
    </row>
    <row r="3687" spans="1:47" x14ac:dyDescent="0.2">
      <c r="A3687">
        <v>3686</v>
      </c>
      <c r="B3687" t="s">
        <v>12932</v>
      </c>
      <c r="C3687" t="s">
        <v>12933</v>
      </c>
      <c r="D3687" t="s">
        <v>754</v>
      </c>
      <c r="E3687" s="27">
        <v>41832</v>
      </c>
      <c r="F3687" t="s">
        <v>233</v>
      </c>
      <c r="G3687" s="27">
        <v>33564</v>
      </c>
      <c r="H3687">
        <v>24</v>
      </c>
      <c r="I3687" t="s">
        <v>259</v>
      </c>
      <c r="J3687" t="s">
        <v>250</v>
      </c>
      <c r="K3687">
        <v>0</v>
      </c>
      <c r="L3687">
        <v>5</v>
      </c>
      <c r="M3687">
        <v>0</v>
      </c>
      <c r="N3687">
        <v>0</v>
      </c>
      <c r="O3687">
        <v>0</v>
      </c>
      <c r="P3687">
        <v>-1</v>
      </c>
      <c r="Q3687" s="28">
        <v>41831.17291666667</v>
      </c>
      <c r="R3687" s="28">
        <v>41833.366666666669</v>
      </c>
      <c r="S3687" t="s">
        <v>12934</v>
      </c>
      <c r="T3687" s="27">
        <v>41831</v>
      </c>
      <c r="V3687">
        <v>1</v>
      </c>
      <c r="W3687" t="s">
        <v>32</v>
      </c>
      <c r="X3687" t="s">
        <v>453</v>
      </c>
      <c r="Y3687">
        <v>0</v>
      </c>
      <c r="AB3687" t="s">
        <v>237</v>
      </c>
      <c r="AH3687">
        <v>0</v>
      </c>
      <c r="AN3687" t="s">
        <v>238</v>
      </c>
      <c r="AO3687">
        <v>4</v>
      </c>
      <c r="AP3687" t="s">
        <v>239</v>
      </c>
      <c r="AQ3687" s="27">
        <v>41832</v>
      </c>
      <c r="AR3687" t="s">
        <v>240</v>
      </c>
      <c r="AS3687">
        <v>5</v>
      </c>
      <c r="AT3687" t="s">
        <v>246</v>
      </c>
      <c r="AU3687" s="27">
        <v>41832</v>
      </c>
    </row>
    <row r="3688" spans="1:47" x14ac:dyDescent="0.2">
      <c r="A3688">
        <v>3687</v>
      </c>
      <c r="B3688" t="s">
        <v>12935</v>
      </c>
      <c r="C3688" t="s">
        <v>400</v>
      </c>
      <c r="D3688" t="s">
        <v>12936</v>
      </c>
      <c r="E3688" s="27">
        <v>41822</v>
      </c>
      <c r="F3688" t="s">
        <v>233</v>
      </c>
      <c r="G3688" s="27">
        <v>25873</v>
      </c>
      <c r="H3688">
        <v>45</v>
      </c>
      <c r="I3688" t="s">
        <v>234</v>
      </c>
      <c r="J3688" t="s">
        <v>250</v>
      </c>
      <c r="K3688">
        <v>0</v>
      </c>
      <c r="L3688">
        <v>1</v>
      </c>
      <c r="M3688">
        <v>0</v>
      </c>
      <c r="N3688">
        <v>0</v>
      </c>
      <c r="O3688">
        <v>13</v>
      </c>
      <c r="P3688">
        <v>-1</v>
      </c>
      <c r="Q3688" s="28">
        <v>41821.402777777781</v>
      </c>
      <c r="R3688" s="28">
        <v>41822.390277777777</v>
      </c>
      <c r="S3688" t="s">
        <v>12937</v>
      </c>
      <c r="T3688" s="27">
        <v>41821</v>
      </c>
      <c r="V3688">
        <v>1</v>
      </c>
      <c r="W3688" t="s">
        <v>32</v>
      </c>
      <c r="X3688" t="s">
        <v>348</v>
      </c>
      <c r="Y3688">
        <v>1</v>
      </c>
      <c r="AA3688" t="s">
        <v>12938</v>
      </c>
      <c r="AB3688" t="s">
        <v>36</v>
      </c>
      <c r="AD3688" s="27">
        <v>41961</v>
      </c>
      <c r="AE3688" t="s">
        <v>324</v>
      </c>
      <c r="AH3688">
        <v>0</v>
      </c>
      <c r="AN3688" t="s">
        <v>238</v>
      </c>
      <c r="AO3688">
        <v>1</v>
      </c>
      <c r="AP3688" t="s">
        <v>239</v>
      </c>
      <c r="AQ3688" s="27">
        <v>41822</v>
      </c>
      <c r="AR3688" t="s">
        <v>240</v>
      </c>
      <c r="AS3688">
        <v>1</v>
      </c>
      <c r="AT3688" t="s">
        <v>239</v>
      </c>
      <c r="AU3688" s="27">
        <v>41822</v>
      </c>
    </row>
    <row r="3689" spans="1:47" x14ac:dyDescent="0.2">
      <c r="A3689">
        <v>3688</v>
      </c>
      <c r="B3689" t="s">
        <v>12939</v>
      </c>
      <c r="C3689" t="s">
        <v>12940</v>
      </c>
      <c r="D3689" t="s">
        <v>3373</v>
      </c>
      <c r="E3689" s="27">
        <v>41583</v>
      </c>
      <c r="F3689" t="s">
        <v>233</v>
      </c>
      <c r="G3689" s="27">
        <v>31636</v>
      </c>
      <c r="H3689">
        <v>29</v>
      </c>
      <c r="I3689" t="s">
        <v>244</v>
      </c>
      <c r="J3689" t="s">
        <v>250</v>
      </c>
      <c r="K3689">
        <v>0</v>
      </c>
      <c r="L3689">
        <v>4</v>
      </c>
      <c r="M3689">
        <v>0</v>
      </c>
      <c r="N3689">
        <v>0</v>
      </c>
      <c r="O3689">
        <v>0</v>
      </c>
      <c r="W3689" t="s">
        <v>237</v>
      </c>
      <c r="Y3689">
        <v>-1</v>
      </c>
      <c r="AB3689" t="s">
        <v>237</v>
      </c>
      <c r="AH3689">
        <v>0</v>
      </c>
      <c r="AN3689" t="s">
        <v>238</v>
      </c>
      <c r="AO3689">
        <v>5</v>
      </c>
      <c r="AP3689" t="s">
        <v>246</v>
      </c>
      <c r="AQ3689" s="27">
        <v>41583</v>
      </c>
      <c r="AR3689" t="s">
        <v>240</v>
      </c>
      <c r="AS3689">
        <v>4</v>
      </c>
      <c r="AT3689" t="s">
        <v>239</v>
      </c>
      <c r="AU3689" s="27">
        <v>41583</v>
      </c>
    </row>
    <row r="3690" spans="1:47" x14ac:dyDescent="0.2">
      <c r="A3690">
        <v>3689</v>
      </c>
      <c r="B3690" t="s">
        <v>12941</v>
      </c>
      <c r="C3690" t="s">
        <v>12942</v>
      </c>
      <c r="D3690" t="s">
        <v>4800</v>
      </c>
      <c r="E3690" s="27">
        <v>41908</v>
      </c>
      <c r="F3690" t="s">
        <v>233</v>
      </c>
      <c r="G3690" s="27">
        <v>31732</v>
      </c>
      <c r="H3690">
        <v>29</v>
      </c>
      <c r="I3690" t="s">
        <v>244</v>
      </c>
      <c r="J3690" t="s">
        <v>250</v>
      </c>
      <c r="K3690">
        <v>0</v>
      </c>
      <c r="L3690">
        <v>1</v>
      </c>
      <c r="M3690">
        <v>0</v>
      </c>
      <c r="N3690">
        <v>0</v>
      </c>
      <c r="O3690">
        <v>1</v>
      </c>
      <c r="P3690">
        <v>-36</v>
      </c>
      <c r="Q3690" s="28">
        <v>41872.515277777777</v>
      </c>
      <c r="R3690" s="28">
        <v>41877.159722222219</v>
      </c>
      <c r="S3690" t="s">
        <v>12943</v>
      </c>
      <c r="U3690" s="27">
        <v>41872</v>
      </c>
      <c r="V3690">
        <v>36</v>
      </c>
      <c r="W3690" t="s">
        <v>32</v>
      </c>
      <c r="X3690" t="s">
        <v>274</v>
      </c>
      <c r="Y3690">
        <v>0</v>
      </c>
      <c r="AB3690" t="s">
        <v>237</v>
      </c>
      <c r="AH3690">
        <v>0</v>
      </c>
      <c r="AN3690" t="s">
        <v>238</v>
      </c>
      <c r="AO3690">
        <v>2</v>
      </c>
      <c r="AP3690" t="s">
        <v>239</v>
      </c>
      <c r="AQ3690" s="27">
        <v>41908</v>
      </c>
      <c r="AR3690" t="s">
        <v>240</v>
      </c>
      <c r="AS3690">
        <v>1</v>
      </c>
      <c r="AT3690" t="s">
        <v>239</v>
      </c>
      <c r="AU3690" s="27">
        <v>41908</v>
      </c>
    </row>
    <row r="3691" spans="1:47" x14ac:dyDescent="0.2">
      <c r="A3691">
        <v>3690</v>
      </c>
      <c r="B3691" t="s">
        <v>12944</v>
      </c>
      <c r="C3691" t="s">
        <v>990</v>
      </c>
      <c r="D3691" t="s">
        <v>12945</v>
      </c>
      <c r="E3691" s="27">
        <v>41873</v>
      </c>
      <c r="F3691" t="s">
        <v>233</v>
      </c>
      <c r="G3691" s="27">
        <v>24583</v>
      </c>
      <c r="H3691">
        <v>48</v>
      </c>
      <c r="I3691" t="s">
        <v>234</v>
      </c>
      <c r="J3691" t="s">
        <v>245</v>
      </c>
      <c r="K3691">
        <v>0</v>
      </c>
      <c r="L3691">
        <v>3</v>
      </c>
      <c r="M3691">
        <v>0</v>
      </c>
      <c r="N3691">
        <v>0</v>
      </c>
      <c r="O3691">
        <v>2</v>
      </c>
      <c r="P3691">
        <v>-1</v>
      </c>
      <c r="Q3691" s="28">
        <v>41872.42291666667</v>
      </c>
      <c r="R3691" s="28">
        <v>41882.371527777781</v>
      </c>
      <c r="S3691" t="s">
        <v>12946</v>
      </c>
      <c r="U3691" s="27">
        <v>41872</v>
      </c>
      <c r="V3691">
        <v>1</v>
      </c>
      <c r="W3691" t="s">
        <v>32</v>
      </c>
      <c r="X3691" t="s">
        <v>274</v>
      </c>
      <c r="Y3691">
        <v>0</v>
      </c>
      <c r="AB3691" t="s">
        <v>237</v>
      </c>
      <c r="AH3691">
        <v>0</v>
      </c>
      <c r="AN3691" t="s">
        <v>238</v>
      </c>
      <c r="AO3691">
        <v>2</v>
      </c>
      <c r="AP3691" t="s">
        <v>239</v>
      </c>
      <c r="AQ3691" s="27">
        <v>41873</v>
      </c>
      <c r="AR3691" t="s">
        <v>240</v>
      </c>
      <c r="AS3691">
        <v>3</v>
      </c>
      <c r="AT3691" t="s">
        <v>239</v>
      </c>
      <c r="AU3691" s="27">
        <v>41873</v>
      </c>
    </row>
    <row r="3692" spans="1:47" x14ac:dyDescent="0.2">
      <c r="A3692">
        <v>3691</v>
      </c>
      <c r="B3692" t="s">
        <v>10572</v>
      </c>
      <c r="C3692" t="s">
        <v>726</v>
      </c>
      <c r="D3692" t="s">
        <v>3163</v>
      </c>
      <c r="E3692" s="27">
        <v>41920</v>
      </c>
      <c r="F3692" t="s">
        <v>233</v>
      </c>
      <c r="G3692" s="27">
        <v>35322</v>
      </c>
      <c r="H3692">
        <v>19</v>
      </c>
      <c r="I3692" t="s">
        <v>259</v>
      </c>
      <c r="J3692" t="s">
        <v>22</v>
      </c>
      <c r="K3692">
        <v>0</v>
      </c>
      <c r="L3692">
        <v>9</v>
      </c>
      <c r="M3692">
        <v>0</v>
      </c>
      <c r="N3692">
        <v>0</v>
      </c>
      <c r="O3692">
        <v>0</v>
      </c>
      <c r="P3692">
        <v>-1</v>
      </c>
      <c r="Q3692" s="28">
        <v>41919.131944444445</v>
      </c>
      <c r="R3692" s="28">
        <v>41920.354166666664</v>
      </c>
      <c r="S3692" t="s">
        <v>12947</v>
      </c>
      <c r="T3692" s="27">
        <v>41919</v>
      </c>
      <c r="V3692">
        <v>1</v>
      </c>
      <c r="W3692" t="s">
        <v>36</v>
      </c>
      <c r="X3692" t="s">
        <v>279</v>
      </c>
      <c r="Y3692">
        <v>1</v>
      </c>
      <c r="AA3692" t="s">
        <v>12948</v>
      </c>
      <c r="AB3692" t="s">
        <v>32</v>
      </c>
      <c r="AC3692">
        <v>0</v>
      </c>
      <c r="AD3692" s="27">
        <v>42115</v>
      </c>
      <c r="AE3692" t="s">
        <v>974</v>
      </c>
      <c r="AF3692" s="27">
        <v>42115</v>
      </c>
      <c r="AG3692" s="27">
        <v>42151</v>
      </c>
      <c r="AH3692">
        <v>1</v>
      </c>
      <c r="AJ3692" t="s">
        <v>12948</v>
      </c>
      <c r="AK3692" t="s">
        <v>255</v>
      </c>
      <c r="AL3692" s="27">
        <v>42115</v>
      </c>
      <c r="AM3692" t="s">
        <v>974</v>
      </c>
      <c r="AN3692" t="s">
        <v>238</v>
      </c>
      <c r="AO3692">
        <v>9</v>
      </c>
      <c r="AP3692" t="s">
        <v>269</v>
      </c>
      <c r="AQ3692" s="27">
        <v>41920</v>
      </c>
      <c r="AR3692" t="s">
        <v>240</v>
      </c>
      <c r="AS3692">
        <v>9</v>
      </c>
      <c r="AT3692" t="s">
        <v>269</v>
      </c>
      <c r="AU3692" s="27">
        <v>41920</v>
      </c>
    </row>
    <row r="3693" spans="1:47" x14ac:dyDescent="0.2">
      <c r="A3693">
        <v>3692</v>
      </c>
      <c r="B3693" t="s">
        <v>12949</v>
      </c>
      <c r="C3693" t="s">
        <v>6822</v>
      </c>
      <c r="D3693" t="s">
        <v>12950</v>
      </c>
      <c r="E3693" s="27">
        <v>41325</v>
      </c>
      <c r="F3693" t="s">
        <v>233</v>
      </c>
      <c r="G3693" s="27">
        <v>27410</v>
      </c>
      <c r="H3693">
        <v>41</v>
      </c>
      <c r="I3693" t="s">
        <v>244</v>
      </c>
      <c r="J3693" t="s">
        <v>250</v>
      </c>
      <c r="K3693">
        <v>0</v>
      </c>
      <c r="L3693">
        <v>2</v>
      </c>
      <c r="M3693">
        <v>0</v>
      </c>
      <c r="N3693">
        <v>0</v>
      </c>
      <c r="O3693">
        <v>8</v>
      </c>
      <c r="P3693">
        <v>-1</v>
      </c>
      <c r="Q3693" s="28">
        <v>41324.131944444445</v>
      </c>
      <c r="R3693" s="28">
        <v>41325.388194444444</v>
      </c>
      <c r="S3693" t="s">
        <v>12951</v>
      </c>
      <c r="T3693" s="27">
        <v>41324</v>
      </c>
      <c r="V3693">
        <v>1</v>
      </c>
      <c r="W3693" t="s">
        <v>32</v>
      </c>
      <c r="X3693" t="s">
        <v>364</v>
      </c>
      <c r="Y3693">
        <v>1</v>
      </c>
      <c r="AA3693" t="s">
        <v>12952</v>
      </c>
      <c r="AB3693" t="s">
        <v>36</v>
      </c>
      <c r="AD3693" s="27">
        <v>41788</v>
      </c>
      <c r="AE3693" t="s">
        <v>324</v>
      </c>
      <c r="AH3693">
        <v>0</v>
      </c>
      <c r="AN3693" t="s">
        <v>238</v>
      </c>
      <c r="AO3693">
        <v>4</v>
      </c>
      <c r="AP3693" t="s">
        <v>239</v>
      </c>
      <c r="AQ3693" s="27">
        <v>41325</v>
      </c>
      <c r="AR3693" t="s">
        <v>240</v>
      </c>
      <c r="AS3693">
        <v>2</v>
      </c>
      <c r="AT3693" t="s">
        <v>239</v>
      </c>
      <c r="AU3693" s="27">
        <v>41325</v>
      </c>
    </row>
    <row r="3694" spans="1:47" x14ac:dyDescent="0.2">
      <c r="A3694">
        <v>3693</v>
      </c>
      <c r="B3694" t="s">
        <v>12953</v>
      </c>
      <c r="C3694" t="s">
        <v>3539</v>
      </c>
      <c r="D3694" t="s">
        <v>12202</v>
      </c>
      <c r="E3694" s="27">
        <v>41713</v>
      </c>
      <c r="F3694" t="s">
        <v>233</v>
      </c>
      <c r="G3694" s="27">
        <v>33472</v>
      </c>
      <c r="H3694">
        <v>24</v>
      </c>
      <c r="I3694" t="s">
        <v>259</v>
      </c>
      <c r="J3694" t="s">
        <v>250</v>
      </c>
      <c r="K3694">
        <v>0</v>
      </c>
      <c r="L3694">
        <v>2</v>
      </c>
      <c r="M3694">
        <v>0</v>
      </c>
      <c r="N3694">
        <v>0</v>
      </c>
      <c r="O3694">
        <v>0</v>
      </c>
      <c r="P3694">
        <v>0</v>
      </c>
      <c r="Q3694" s="28">
        <v>41713.050694444442</v>
      </c>
      <c r="R3694" s="28">
        <v>41714.357638888891</v>
      </c>
      <c r="S3694" t="s">
        <v>12954</v>
      </c>
      <c r="T3694" s="27">
        <v>41712</v>
      </c>
      <c r="V3694">
        <v>1</v>
      </c>
      <c r="W3694" t="s">
        <v>36</v>
      </c>
      <c r="X3694" t="s">
        <v>279</v>
      </c>
      <c r="Y3694">
        <v>0</v>
      </c>
      <c r="AB3694" t="s">
        <v>237</v>
      </c>
      <c r="AH3694">
        <v>0</v>
      </c>
      <c r="AN3694" t="s">
        <v>238</v>
      </c>
      <c r="AO3694">
        <v>3</v>
      </c>
      <c r="AP3694" t="s">
        <v>239</v>
      </c>
      <c r="AQ3694" s="27">
        <v>41713</v>
      </c>
      <c r="AR3694" t="s">
        <v>240</v>
      </c>
      <c r="AS3694">
        <v>2</v>
      </c>
      <c r="AT3694" t="s">
        <v>239</v>
      </c>
      <c r="AU3694" s="27">
        <v>41713</v>
      </c>
    </row>
    <row r="3695" spans="1:47" x14ac:dyDescent="0.2">
      <c r="A3695">
        <v>3694</v>
      </c>
      <c r="B3695" t="s">
        <v>12955</v>
      </c>
      <c r="C3695" t="s">
        <v>990</v>
      </c>
      <c r="D3695" t="s">
        <v>3123</v>
      </c>
      <c r="E3695" s="27">
        <v>41845</v>
      </c>
      <c r="F3695" t="s">
        <v>233</v>
      </c>
      <c r="G3695" s="27">
        <v>24378</v>
      </c>
      <c r="H3695">
        <v>49</v>
      </c>
      <c r="I3695" t="s">
        <v>234</v>
      </c>
      <c r="J3695" t="s">
        <v>245</v>
      </c>
      <c r="K3695">
        <v>0</v>
      </c>
      <c r="L3695">
        <v>2</v>
      </c>
      <c r="M3695">
        <v>0</v>
      </c>
      <c r="N3695">
        <v>0</v>
      </c>
      <c r="O3695">
        <v>6</v>
      </c>
      <c r="P3695">
        <v>0</v>
      </c>
      <c r="Q3695" s="28">
        <v>41845.081250000003</v>
      </c>
      <c r="R3695" s="28">
        <v>41848.465277777781</v>
      </c>
      <c r="S3695" t="s">
        <v>12956</v>
      </c>
      <c r="T3695" s="27">
        <v>41844</v>
      </c>
      <c r="V3695">
        <v>1</v>
      </c>
      <c r="W3695" t="s">
        <v>36</v>
      </c>
      <c r="X3695" t="s">
        <v>279</v>
      </c>
      <c r="Y3695">
        <v>0</v>
      </c>
      <c r="AB3695" t="s">
        <v>237</v>
      </c>
      <c r="AH3695">
        <v>0</v>
      </c>
      <c r="AN3695" t="s">
        <v>238</v>
      </c>
      <c r="AO3695">
        <v>2</v>
      </c>
      <c r="AP3695" t="s">
        <v>239</v>
      </c>
      <c r="AQ3695" s="27">
        <v>41845</v>
      </c>
      <c r="AR3695" t="s">
        <v>240</v>
      </c>
      <c r="AS3695">
        <v>2</v>
      </c>
      <c r="AT3695" t="s">
        <v>239</v>
      </c>
      <c r="AU3695" s="27">
        <v>41845</v>
      </c>
    </row>
    <row r="3696" spans="1:47" x14ac:dyDescent="0.2">
      <c r="A3696">
        <v>3695</v>
      </c>
      <c r="B3696" t="s">
        <v>12957</v>
      </c>
      <c r="C3696" t="s">
        <v>1075</v>
      </c>
      <c r="D3696" t="s">
        <v>12958</v>
      </c>
      <c r="E3696" s="27">
        <v>41835</v>
      </c>
      <c r="F3696" t="s">
        <v>233</v>
      </c>
      <c r="G3696" s="27">
        <v>31775</v>
      </c>
      <c r="H3696">
        <v>29</v>
      </c>
      <c r="I3696" t="s">
        <v>244</v>
      </c>
      <c r="J3696" t="s">
        <v>250</v>
      </c>
      <c r="K3696">
        <v>0</v>
      </c>
      <c r="L3696">
        <v>3</v>
      </c>
      <c r="M3696">
        <v>0</v>
      </c>
      <c r="N3696">
        <v>0</v>
      </c>
      <c r="O3696">
        <v>4</v>
      </c>
      <c r="P3696">
        <v>-5</v>
      </c>
      <c r="Q3696" s="28">
        <v>41830.206250000003</v>
      </c>
      <c r="R3696" s="28">
        <v>41833.259722222225</v>
      </c>
      <c r="S3696" t="s">
        <v>12959</v>
      </c>
      <c r="T3696" s="27">
        <v>41830</v>
      </c>
      <c r="V3696">
        <v>5</v>
      </c>
      <c r="W3696" t="s">
        <v>36</v>
      </c>
      <c r="X3696" t="s">
        <v>548</v>
      </c>
      <c r="Y3696">
        <v>0</v>
      </c>
      <c r="AB3696" t="s">
        <v>237</v>
      </c>
      <c r="AH3696">
        <v>0</v>
      </c>
      <c r="AN3696" t="s">
        <v>238</v>
      </c>
      <c r="AO3696">
        <v>2</v>
      </c>
      <c r="AP3696" t="s">
        <v>239</v>
      </c>
      <c r="AQ3696" s="27">
        <v>41835</v>
      </c>
      <c r="AR3696" t="s">
        <v>240</v>
      </c>
      <c r="AS3696">
        <v>3</v>
      </c>
      <c r="AT3696" t="s">
        <v>239</v>
      </c>
      <c r="AU3696" s="27">
        <v>41835</v>
      </c>
    </row>
    <row r="3697" spans="1:47" x14ac:dyDescent="0.2">
      <c r="A3697">
        <v>3696</v>
      </c>
      <c r="B3697" t="s">
        <v>12960</v>
      </c>
      <c r="C3697" t="s">
        <v>1387</v>
      </c>
      <c r="D3697" t="s">
        <v>12961</v>
      </c>
      <c r="E3697" s="27">
        <v>41305</v>
      </c>
      <c r="F3697" t="s">
        <v>233</v>
      </c>
      <c r="G3697" s="27">
        <v>34717</v>
      </c>
      <c r="H3697">
        <v>21</v>
      </c>
      <c r="I3697" t="s">
        <v>259</v>
      </c>
      <c r="J3697" t="s">
        <v>250</v>
      </c>
      <c r="K3697">
        <v>0</v>
      </c>
      <c r="L3697">
        <v>9</v>
      </c>
      <c r="M3697">
        <v>1</v>
      </c>
      <c r="N3697">
        <v>0</v>
      </c>
      <c r="O3697">
        <v>1</v>
      </c>
      <c r="P3697">
        <v>-1</v>
      </c>
      <c r="Q3697" s="28">
        <v>41304.300694444442</v>
      </c>
      <c r="R3697" s="28">
        <v>41305.302777777775</v>
      </c>
      <c r="S3697" t="s">
        <v>12962</v>
      </c>
      <c r="T3697" s="27">
        <v>41304</v>
      </c>
      <c r="V3697">
        <v>1</v>
      </c>
      <c r="W3697" t="s">
        <v>32</v>
      </c>
      <c r="X3697" t="s">
        <v>867</v>
      </c>
      <c r="Y3697">
        <v>1</v>
      </c>
      <c r="AA3697" t="s">
        <v>12963</v>
      </c>
      <c r="AB3697" t="s">
        <v>36</v>
      </c>
      <c r="AD3697" s="27">
        <v>42109</v>
      </c>
      <c r="AE3697" t="s">
        <v>412</v>
      </c>
      <c r="AH3697">
        <v>0</v>
      </c>
      <c r="AN3697" t="s">
        <v>238</v>
      </c>
      <c r="AO3697">
        <v>8</v>
      </c>
      <c r="AP3697" t="s">
        <v>269</v>
      </c>
      <c r="AQ3697" s="27">
        <v>41305</v>
      </c>
      <c r="AR3697" t="s">
        <v>240</v>
      </c>
      <c r="AS3697">
        <v>9</v>
      </c>
      <c r="AT3697" t="s">
        <v>269</v>
      </c>
      <c r="AU3697" s="27">
        <v>41305</v>
      </c>
    </row>
    <row r="3698" spans="1:47" x14ac:dyDescent="0.2">
      <c r="A3698">
        <v>3697</v>
      </c>
      <c r="B3698" t="s">
        <v>12964</v>
      </c>
      <c r="C3698" t="s">
        <v>12965</v>
      </c>
      <c r="D3698" t="s">
        <v>12966</v>
      </c>
      <c r="E3698" s="27">
        <v>41301</v>
      </c>
      <c r="F3698" t="s">
        <v>233</v>
      </c>
      <c r="G3698" s="27">
        <v>22652</v>
      </c>
      <c r="H3698">
        <v>54</v>
      </c>
      <c r="I3698" t="s">
        <v>234</v>
      </c>
      <c r="J3698" t="s">
        <v>245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-1</v>
      </c>
      <c r="Q3698" s="28">
        <v>41300.320833333331</v>
      </c>
      <c r="R3698" s="28">
        <v>41301.080555555556</v>
      </c>
      <c r="S3698" t="s">
        <v>12967</v>
      </c>
      <c r="T3698" s="27">
        <v>41300</v>
      </c>
      <c r="V3698">
        <v>1</v>
      </c>
      <c r="W3698" t="s">
        <v>36</v>
      </c>
      <c r="X3698" t="s">
        <v>279</v>
      </c>
      <c r="Y3698">
        <v>0</v>
      </c>
      <c r="AB3698" t="s">
        <v>237</v>
      </c>
      <c r="AH3698">
        <v>0</v>
      </c>
      <c r="AN3698" t="s">
        <v>238</v>
      </c>
      <c r="AO3698">
        <v>2</v>
      </c>
      <c r="AP3698" t="s">
        <v>239</v>
      </c>
      <c r="AQ3698" s="27">
        <v>41301</v>
      </c>
      <c r="AR3698" t="s">
        <v>240</v>
      </c>
      <c r="AS3698">
        <v>1</v>
      </c>
      <c r="AT3698" t="s">
        <v>239</v>
      </c>
      <c r="AU3698" s="27">
        <v>41301</v>
      </c>
    </row>
    <row r="3699" spans="1:47" x14ac:dyDescent="0.2">
      <c r="A3699">
        <v>3698</v>
      </c>
      <c r="B3699" t="s">
        <v>12968</v>
      </c>
      <c r="C3699" t="s">
        <v>928</v>
      </c>
      <c r="D3699" t="s">
        <v>12969</v>
      </c>
      <c r="E3699" s="27">
        <v>41589</v>
      </c>
      <c r="F3699" t="s">
        <v>233</v>
      </c>
      <c r="G3699" s="27">
        <v>24228</v>
      </c>
      <c r="H3699">
        <v>49</v>
      </c>
      <c r="I3699" t="s">
        <v>234</v>
      </c>
      <c r="J3699" t="s">
        <v>245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-1</v>
      </c>
      <c r="Q3699" s="28">
        <v>41588.487500000003</v>
      </c>
      <c r="R3699" s="28">
        <v>41662.246527777781</v>
      </c>
      <c r="S3699" t="s">
        <v>12970</v>
      </c>
      <c r="T3699" s="27">
        <v>41588</v>
      </c>
      <c r="V3699">
        <v>1</v>
      </c>
      <c r="W3699" t="s">
        <v>32</v>
      </c>
      <c r="X3699" t="s">
        <v>343</v>
      </c>
      <c r="Y3699">
        <v>0</v>
      </c>
      <c r="AB3699" t="s">
        <v>237</v>
      </c>
      <c r="AH3699">
        <v>0</v>
      </c>
      <c r="AN3699" t="s">
        <v>238</v>
      </c>
      <c r="AO3699">
        <v>1</v>
      </c>
      <c r="AP3699" t="s">
        <v>239</v>
      </c>
      <c r="AQ3699" s="27">
        <v>41589</v>
      </c>
      <c r="AR3699" t="s">
        <v>240</v>
      </c>
      <c r="AS3699">
        <v>1</v>
      </c>
      <c r="AT3699" t="s">
        <v>239</v>
      </c>
      <c r="AU3699" s="27">
        <v>41589</v>
      </c>
    </row>
    <row r="3700" spans="1:47" x14ac:dyDescent="0.2">
      <c r="A3700">
        <v>3699</v>
      </c>
      <c r="B3700" t="s">
        <v>12971</v>
      </c>
      <c r="C3700" t="s">
        <v>3523</v>
      </c>
      <c r="D3700" t="s">
        <v>1110</v>
      </c>
      <c r="E3700" s="27">
        <v>41318</v>
      </c>
      <c r="F3700" t="s">
        <v>233</v>
      </c>
      <c r="G3700" s="27">
        <v>26924</v>
      </c>
      <c r="H3700">
        <v>42</v>
      </c>
      <c r="I3700" t="s">
        <v>244</v>
      </c>
      <c r="J3700" t="s">
        <v>245</v>
      </c>
      <c r="K3700">
        <v>0</v>
      </c>
      <c r="L3700">
        <v>2</v>
      </c>
      <c r="M3700">
        <v>0</v>
      </c>
      <c r="N3700">
        <v>0</v>
      </c>
      <c r="O3700">
        <v>1</v>
      </c>
      <c r="P3700">
        <v>0</v>
      </c>
      <c r="Q3700" s="28">
        <v>41318.511111111111</v>
      </c>
      <c r="R3700" s="28">
        <v>41611.431250000001</v>
      </c>
      <c r="S3700" t="s">
        <v>12972</v>
      </c>
      <c r="U3700" s="27">
        <v>41318</v>
      </c>
      <c r="V3700">
        <v>0</v>
      </c>
      <c r="W3700" t="s">
        <v>32</v>
      </c>
      <c r="X3700" t="s">
        <v>274</v>
      </c>
      <c r="Y3700">
        <v>0</v>
      </c>
      <c r="AB3700" t="s">
        <v>237</v>
      </c>
      <c r="AH3700">
        <v>0</v>
      </c>
      <c r="AN3700" t="s">
        <v>238</v>
      </c>
      <c r="AO3700">
        <v>1</v>
      </c>
      <c r="AP3700" t="s">
        <v>239</v>
      </c>
      <c r="AQ3700" s="27">
        <v>41318</v>
      </c>
      <c r="AR3700" t="s">
        <v>240</v>
      </c>
      <c r="AS3700">
        <v>2</v>
      </c>
      <c r="AT3700" t="s">
        <v>239</v>
      </c>
      <c r="AU3700" s="27">
        <v>41318</v>
      </c>
    </row>
    <row r="3701" spans="1:47" x14ac:dyDescent="0.2">
      <c r="A3701">
        <v>3700</v>
      </c>
      <c r="B3701" t="s">
        <v>12973</v>
      </c>
      <c r="C3701" t="s">
        <v>5320</v>
      </c>
      <c r="D3701" t="s">
        <v>12974</v>
      </c>
      <c r="E3701" s="27">
        <v>41640</v>
      </c>
      <c r="F3701" t="s">
        <v>233</v>
      </c>
      <c r="G3701" s="27">
        <v>34557</v>
      </c>
      <c r="H3701">
        <v>21</v>
      </c>
      <c r="I3701" t="s">
        <v>259</v>
      </c>
      <c r="J3701" t="s">
        <v>250</v>
      </c>
      <c r="K3701">
        <v>0</v>
      </c>
      <c r="L3701">
        <v>4</v>
      </c>
      <c r="M3701">
        <v>0</v>
      </c>
      <c r="N3701">
        <v>0</v>
      </c>
      <c r="O3701">
        <v>1</v>
      </c>
      <c r="P3701">
        <v>0</v>
      </c>
      <c r="Q3701" s="28">
        <v>41640.144444444442</v>
      </c>
      <c r="R3701" s="28">
        <v>41641.508333333331</v>
      </c>
      <c r="S3701" t="s">
        <v>12975</v>
      </c>
      <c r="T3701" s="27">
        <v>41640</v>
      </c>
      <c r="V3701">
        <v>0</v>
      </c>
      <c r="W3701" t="s">
        <v>32</v>
      </c>
      <c r="X3701" t="s">
        <v>261</v>
      </c>
      <c r="Y3701">
        <v>1</v>
      </c>
      <c r="AA3701" t="s">
        <v>12976</v>
      </c>
      <c r="AB3701" t="s">
        <v>32</v>
      </c>
      <c r="AC3701">
        <v>0</v>
      </c>
      <c r="AD3701" s="27">
        <v>41697</v>
      </c>
      <c r="AE3701" t="s">
        <v>261</v>
      </c>
      <c r="AF3701" s="27">
        <v>41697</v>
      </c>
      <c r="AG3701" s="27">
        <v>41731</v>
      </c>
      <c r="AH3701">
        <v>0</v>
      </c>
      <c r="AN3701" t="s">
        <v>238</v>
      </c>
      <c r="AO3701">
        <v>6</v>
      </c>
      <c r="AP3701" t="s">
        <v>246</v>
      </c>
      <c r="AQ3701" s="27">
        <v>41640</v>
      </c>
      <c r="AR3701" t="s">
        <v>240</v>
      </c>
      <c r="AS3701">
        <v>4</v>
      </c>
      <c r="AT3701" t="s">
        <v>239</v>
      </c>
      <c r="AU3701" s="27">
        <v>41640</v>
      </c>
    </row>
    <row r="3702" spans="1:47" x14ac:dyDescent="0.2">
      <c r="A3702">
        <v>3701</v>
      </c>
      <c r="B3702" t="s">
        <v>12977</v>
      </c>
      <c r="C3702" t="s">
        <v>9712</v>
      </c>
      <c r="D3702" t="s">
        <v>2691</v>
      </c>
      <c r="E3702" s="27">
        <v>41570</v>
      </c>
      <c r="F3702" t="s">
        <v>233</v>
      </c>
      <c r="G3702" s="27">
        <v>20124</v>
      </c>
      <c r="H3702">
        <v>61</v>
      </c>
      <c r="I3702" t="s">
        <v>234</v>
      </c>
      <c r="J3702" t="s">
        <v>250</v>
      </c>
      <c r="K3702">
        <v>0</v>
      </c>
      <c r="L3702">
        <v>4</v>
      </c>
      <c r="M3702">
        <v>0</v>
      </c>
      <c r="N3702">
        <v>0</v>
      </c>
      <c r="O3702">
        <v>30</v>
      </c>
      <c r="P3702">
        <v>-56</v>
      </c>
      <c r="Q3702" s="28">
        <v>41514.538888888892</v>
      </c>
      <c r="R3702" s="28">
        <v>41564.536805555559</v>
      </c>
      <c r="S3702" t="s">
        <v>12978</v>
      </c>
      <c r="U3702" s="27">
        <v>41514</v>
      </c>
      <c r="V3702">
        <v>56</v>
      </c>
      <c r="W3702" t="s">
        <v>32</v>
      </c>
      <c r="X3702" t="s">
        <v>274</v>
      </c>
      <c r="Y3702">
        <v>0</v>
      </c>
      <c r="AB3702" t="s">
        <v>237</v>
      </c>
      <c r="AH3702">
        <v>0</v>
      </c>
      <c r="AN3702" t="s">
        <v>238</v>
      </c>
      <c r="AO3702">
        <v>2</v>
      </c>
      <c r="AP3702" t="s">
        <v>239</v>
      </c>
      <c r="AQ3702" s="27">
        <v>41570</v>
      </c>
      <c r="AR3702" t="s">
        <v>240</v>
      </c>
      <c r="AS3702">
        <v>4</v>
      </c>
      <c r="AT3702" t="s">
        <v>239</v>
      </c>
      <c r="AU3702" s="27">
        <v>41570</v>
      </c>
    </row>
    <row r="3703" spans="1:47" x14ac:dyDescent="0.2">
      <c r="A3703">
        <v>3702</v>
      </c>
      <c r="B3703" t="s">
        <v>12979</v>
      </c>
      <c r="C3703" t="s">
        <v>1300</v>
      </c>
      <c r="D3703" t="s">
        <v>12980</v>
      </c>
      <c r="E3703" s="27">
        <v>41313</v>
      </c>
      <c r="F3703" t="s">
        <v>233</v>
      </c>
      <c r="G3703" s="27">
        <v>25481</v>
      </c>
      <c r="H3703">
        <v>46</v>
      </c>
      <c r="I3703" t="s">
        <v>234</v>
      </c>
      <c r="J3703" t="s">
        <v>245</v>
      </c>
      <c r="K3703">
        <v>0</v>
      </c>
      <c r="L3703">
        <v>8</v>
      </c>
      <c r="M3703">
        <v>0</v>
      </c>
      <c r="N3703">
        <v>0</v>
      </c>
      <c r="O3703">
        <v>5</v>
      </c>
      <c r="P3703">
        <v>0</v>
      </c>
      <c r="Q3703" s="28">
        <v>41313.214583333334</v>
      </c>
      <c r="R3703" s="28">
        <v>41313.083333333336</v>
      </c>
      <c r="S3703" t="s">
        <v>12981</v>
      </c>
      <c r="T3703" s="27">
        <v>41313</v>
      </c>
      <c r="V3703">
        <v>0</v>
      </c>
      <c r="W3703" t="s">
        <v>32</v>
      </c>
      <c r="X3703" t="s">
        <v>12982</v>
      </c>
      <c r="Y3703">
        <v>1</v>
      </c>
      <c r="AA3703" t="s">
        <v>12983</v>
      </c>
      <c r="AB3703" t="s">
        <v>32</v>
      </c>
      <c r="AC3703">
        <v>1</v>
      </c>
      <c r="AD3703" s="27">
        <v>41643</v>
      </c>
      <c r="AE3703" t="s">
        <v>261</v>
      </c>
      <c r="AF3703" s="27">
        <v>41644</v>
      </c>
      <c r="AG3703" s="27">
        <v>41644</v>
      </c>
      <c r="AH3703">
        <v>0</v>
      </c>
      <c r="AN3703" t="s">
        <v>238</v>
      </c>
      <c r="AO3703">
        <v>3</v>
      </c>
      <c r="AP3703" t="s">
        <v>239</v>
      </c>
      <c r="AQ3703" s="27">
        <v>41313</v>
      </c>
      <c r="AR3703" t="s">
        <v>240</v>
      </c>
      <c r="AS3703">
        <v>8</v>
      </c>
      <c r="AT3703" t="s">
        <v>269</v>
      </c>
      <c r="AU3703" s="27">
        <v>41313</v>
      </c>
    </row>
    <row r="3704" spans="1:47" x14ac:dyDescent="0.2">
      <c r="A3704">
        <v>3703</v>
      </c>
      <c r="B3704" t="s">
        <v>12984</v>
      </c>
      <c r="C3704" t="s">
        <v>1070</v>
      </c>
      <c r="D3704" t="s">
        <v>12985</v>
      </c>
      <c r="E3704" s="27">
        <v>41567</v>
      </c>
      <c r="F3704" t="s">
        <v>233</v>
      </c>
      <c r="G3704" s="27">
        <v>15438</v>
      </c>
      <c r="H3704">
        <v>74</v>
      </c>
      <c r="I3704" t="s">
        <v>234</v>
      </c>
      <c r="J3704" t="s">
        <v>245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 s="28">
        <v>41567.501388888886</v>
      </c>
      <c r="R3704" s="28">
        <v>41568.387499999997</v>
      </c>
      <c r="S3704" t="s">
        <v>12986</v>
      </c>
      <c r="T3704" s="27">
        <v>41566</v>
      </c>
      <c r="V3704">
        <v>1</v>
      </c>
      <c r="W3704" t="s">
        <v>36</v>
      </c>
      <c r="X3704" t="s">
        <v>2882</v>
      </c>
      <c r="Y3704">
        <v>0</v>
      </c>
      <c r="AB3704" t="s">
        <v>237</v>
      </c>
      <c r="AH3704">
        <v>0</v>
      </c>
      <c r="AN3704" t="s">
        <v>238</v>
      </c>
      <c r="AO3704">
        <v>1</v>
      </c>
      <c r="AP3704" t="s">
        <v>239</v>
      </c>
      <c r="AQ3704" s="27">
        <v>41567</v>
      </c>
      <c r="AR3704" t="s">
        <v>240</v>
      </c>
      <c r="AS3704">
        <v>1</v>
      </c>
      <c r="AT3704" t="s">
        <v>239</v>
      </c>
      <c r="AU3704" s="27">
        <v>41567</v>
      </c>
    </row>
    <row r="3705" spans="1:47" x14ac:dyDescent="0.2">
      <c r="A3705">
        <v>3704</v>
      </c>
      <c r="B3705" t="s">
        <v>12987</v>
      </c>
      <c r="C3705" t="s">
        <v>5409</v>
      </c>
      <c r="D3705" t="s">
        <v>491</v>
      </c>
      <c r="E3705" s="27">
        <v>41277</v>
      </c>
      <c r="F3705" t="s">
        <v>294</v>
      </c>
      <c r="G3705" s="27">
        <v>28550</v>
      </c>
      <c r="H3705">
        <v>38</v>
      </c>
      <c r="I3705" t="s">
        <v>244</v>
      </c>
      <c r="J3705" t="s">
        <v>353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 s="28">
        <v>41277.100694444445</v>
      </c>
      <c r="R3705" s="28">
        <v>41277.281944444447</v>
      </c>
      <c r="S3705" t="s">
        <v>12988</v>
      </c>
      <c r="T3705" s="27">
        <v>41277</v>
      </c>
      <c r="V3705">
        <v>0</v>
      </c>
      <c r="W3705" t="s">
        <v>32</v>
      </c>
      <c r="X3705" t="s">
        <v>268</v>
      </c>
      <c r="Y3705">
        <v>0</v>
      </c>
      <c r="AB3705" t="s">
        <v>237</v>
      </c>
      <c r="AH3705">
        <v>0</v>
      </c>
      <c r="AN3705" t="s">
        <v>238</v>
      </c>
      <c r="AO3705">
        <v>1</v>
      </c>
      <c r="AP3705" t="s">
        <v>239</v>
      </c>
      <c r="AQ3705" s="27">
        <v>41277</v>
      </c>
      <c r="AR3705" t="s">
        <v>240</v>
      </c>
      <c r="AS3705">
        <v>1</v>
      </c>
      <c r="AT3705" t="s">
        <v>239</v>
      </c>
      <c r="AU3705" s="27">
        <v>41277</v>
      </c>
    </row>
    <row r="3706" spans="1:47" x14ac:dyDescent="0.2">
      <c r="A3706">
        <v>3705</v>
      </c>
      <c r="B3706" t="s">
        <v>12989</v>
      </c>
      <c r="C3706" t="s">
        <v>12990</v>
      </c>
      <c r="D3706" t="s">
        <v>12991</v>
      </c>
      <c r="E3706" s="27">
        <v>41681</v>
      </c>
      <c r="F3706" t="s">
        <v>233</v>
      </c>
      <c r="G3706" s="27">
        <v>14815</v>
      </c>
      <c r="H3706">
        <v>75</v>
      </c>
      <c r="I3706" t="s">
        <v>234</v>
      </c>
      <c r="J3706" t="s">
        <v>245</v>
      </c>
      <c r="K3706">
        <v>0</v>
      </c>
      <c r="L3706">
        <v>1</v>
      </c>
      <c r="M3706">
        <v>0</v>
      </c>
      <c r="N3706">
        <v>0</v>
      </c>
      <c r="O3706">
        <v>2</v>
      </c>
      <c r="S3706" t="s">
        <v>12992</v>
      </c>
      <c r="T3706" s="27">
        <v>41623</v>
      </c>
      <c r="V3706">
        <v>58</v>
      </c>
      <c r="W3706" t="s">
        <v>36</v>
      </c>
      <c r="X3706" t="s">
        <v>324</v>
      </c>
      <c r="Y3706">
        <v>0</v>
      </c>
      <c r="AB3706" t="s">
        <v>237</v>
      </c>
      <c r="AH3706">
        <v>0</v>
      </c>
      <c r="AN3706" t="s">
        <v>238</v>
      </c>
      <c r="AO3706">
        <v>1</v>
      </c>
      <c r="AP3706" t="s">
        <v>239</v>
      </c>
      <c r="AQ3706" s="27">
        <v>41681</v>
      </c>
      <c r="AR3706" t="s">
        <v>240</v>
      </c>
      <c r="AS3706">
        <v>1</v>
      </c>
      <c r="AT3706" t="s">
        <v>239</v>
      </c>
      <c r="AU3706" s="27">
        <v>41681</v>
      </c>
    </row>
    <row r="3707" spans="1:47" x14ac:dyDescent="0.2">
      <c r="A3707">
        <v>3706</v>
      </c>
      <c r="B3707" t="s">
        <v>12993</v>
      </c>
      <c r="C3707" t="s">
        <v>12994</v>
      </c>
      <c r="D3707" t="s">
        <v>967</v>
      </c>
      <c r="E3707" s="27">
        <v>41373</v>
      </c>
      <c r="F3707" t="s">
        <v>294</v>
      </c>
      <c r="G3707" s="27">
        <v>28065</v>
      </c>
      <c r="H3707">
        <v>39</v>
      </c>
      <c r="I3707" t="s">
        <v>244</v>
      </c>
      <c r="J3707" t="s">
        <v>250</v>
      </c>
      <c r="K3707">
        <v>0</v>
      </c>
      <c r="L3707">
        <v>1</v>
      </c>
      <c r="M3707">
        <v>0</v>
      </c>
      <c r="N3707">
        <v>0</v>
      </c>
      <c r="O3707">
        <v>1</v>
      </c>
      <c r="P3707">
        <v>-1</v>
      </c>
      <c r="Q3707" s="28">
        <v>41372.35</v>
      </c>
      <c r="R3707" s="28">
        <v>41373.09097222222</v>
      </c>
      <c r="S3707" t="s">
        <v>12995</v>
      </c>
      <c r="U3707" s="27">
        <v>41373</v>
      </c>
      <c r="V3707">
        <v>0</v>
      </c>
      <c r="W3707" t="s">
        <v>32</v>
      </c>
      <c r="X3707" t="s">
        <v>274</v>
      </c>
      <c r="Y3707">
        <v>0</v>
      </c>
      <c r="AB3707" t="s">
        <v>237</v>
      </c>
      <c r="AH3707">
        <v>0</v>
      </c>
      <c r="AN3707" t="s">
        <v>238</v>
      </c>
      <c r="AO3707">
        <v>1</v>
      </c>
      <c r="AP3707" t="s">
        <v>239</v>
      </c>
      <c r="AQ3707" s="27">
        <v>41373</v>
      </c>
      <c r="AR3707" t="s">
        <v>240</v>
      </c>
      <c r="AS3707">
        <v>1</v>
      </c>
      <c r="AT3707" t="s">
        <v>239</v>
      </c>
      <c r="AU3707" s="27">
        <v>41373</v>
      </c>
    </row>
    <row r="3708" spans="1:47" x14ac:dyDescent="0.2">
      <c r="A3708">
        <v>3707</v>
      </c>
      <c r="B3708" t="s">
        <v>12996</v>
      </c>
      <c r="C3708" t="s">
        <v>242</v>
      </c>
      <c r="D3708" t="s">
        <v>12997</v>
      </c>
      <c r="E3708" s="27">
        <v>41872</v>
      </c>
      <c r="F3708" t="s">
        <v>233</v>
      </c>
      <c r="G3708" s="27">
        <v>26625</v>
      </c>
      <c r="H3708">
        <v>43</v>
      </c>
      <c r="I3708" t="s">
        <v>244</v>
      </c>
      <c r="J3708" t="s">
        <v>245</v>
      </c>
      <c r="K3708">
        <v>0</v>
      </c>
      <c r="L3708">
        <v>1</v>
      </c>
      <c r="M3708">
        <v>0</v>
      </c>
      <c r="N3708">
        <v>0</v>
      </c>
      <c r="O3708">
        <v>3</v>
      </c>
      <c r="P3708">
        <v>-1</v>
      </c>
      <c r="Q3708" s="28">
        <v>41871.382638888892</v>
      </c>
      <c r="R3708" s="28">
        <v>41875.194444444445</v>
      </c>
      <c r="S3708" t="s">
        <v>12998</v>
      </c>
      <c r="T3708" s="27">
        <v>41871</v>
      </c>
      <c r="V3708">
        <v>1</v>
      </c>
      <c r="W3708" t="s">
        <v>36</v>
      </c>
      <c r="X3708" t="s">
        <v>548</v>
      </c>
      <c r="Y3708">
        <v>0</v>
      </c>
      <c r="AB3708" t="s">
        <v>237</v>
      </c>
      <c r="AH3708">
        <v>0</v>
      </c>
      <c r="AN3708" t="s">
        <v>238</v>
      </c>
      <c r="AO3708">
        <v>1</v>
      </c>
      <c r="AP3708" t="s">
        <v>239</v>
      </c>
      <c r="AQ3708" s="27">
        <v>41872</v>
      </c>
      <c r="AR3708" t="s">
        <v>240</v>
      </c>
      <c r="AS3708">
        <v>1</v>
      </c>
      <c r="AT3708" t="s">
        <v>239</v>
      </c>
      <c r="AU3708" s="27">
        <v>41872</v>
      </c>
    </row>
    <row r="3709" spans="1:47" x14ac:dyDescent="0.2">
      <c r="A3709">
        <v>3708</v>
      </c>
      <c r="B3709" t="s">
        <v>12999</v>
      </c>
      <c r="C3709" t="s">
        <v>13000</v>
      </c>
      <c r="D3709" t="s">
        <v>13001</v>
      </c>
      <c r="E3709" s="27">
        <v>41406</v>
      </c>
      <c r="F3709" t="s">
        <v>294</v>
      </c>
      <c r="G3709" s="27">
        <v>27894</v>
      </c>
      <c r="H3709">
        <v>39</v>
      </c>
      <c r="I3709" t="s">
        <v>244</v>
      </c>
      <c r="J3709" t="s">
        <v>245</v>
      </c>
      <c r="K3709">
        <v>0</v>
      </c>
      <c r="L3709">
        <v>-1</v>
      </c>
      <c r="M3709">
        <v>0</v>
      </c>
      <c r="N3709">
        <v>0</v>
      </c>
      <c r="O3709">
        <v>0</v>
      </c>
      <c r="P3709">
        <v>-1</v>
      </c>
      <c r="Q3709" s="28">
        <v>41405.215277777781</v>
      </c>
      <c r="R3709" s="28">
        <v>41406.246527777781</v>
      </c>
      <c r="S3709" t="s">
        <v>13002</v>
      </c>
      <c r="T3709" s="27">
        <v>41405</v>
      </c>
      <c r="V3709">
        <v>1</v>
      </c>
      <c r="W3709" t="s">
        <v>36</v>
      </c>
      <c r="X3709" t="s">
        <v>263</v>
      </c>
      <c r="Y3709">
        <v>0</v>
      </c>
      <c r="AB3709" t="s">
        <v>237</v>
      </c>
      <c r="AH3709">
        <v>0</v>
      </c>
      <c r="AN3709" t="s">
        <v>238</v>
      </c>
      <c r="AO3709">
        <v>1</v>
      </c>
      <c r="AP3709" t="s">
        <v>239</v>
      </c>
      <c r="AQ3709" s="27">
        <v>41406</v>
      </c>
      <c r="AR3709" t="s">
        <v>240</v>
      </c>
      <c r="AS3709">
        <v>-1</v>
      </c>
      <c r="AT3709" t="s">
        <v>405</v>
      </c>
      <c r="AU3709" s="27">
        <v>41406</v>
      </c>
    </row>
    <row r="3710" spans="1:47" x14ac:dyDescent="0.2">
      <c r="A3710">
        <v>3709</v>
      </c>
      <c r="B3710" t="s">
        <v>13003</v>
      </c>
      <c r="C3710" t="s">
        <v>13004</v>
      </c>
      <c r="D3710" t="s">
        <v>1692</v>
      </c>
      <c r="E3710" s="27">
        <v>41378</v>
      </c>
      <c r="F3710" t="s">
        <v>294</v>
      </c>
      <c r="G3710" s="27">
        <v>28446</v>
      </c>
      <c r="H3710">
        <v>38</v>
      </c>
      <c r="I3710" t="s">
        <v>244</v>
      </c>
      <c r="J3710" t="s">
        <v>250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-1</v>
      </c>
      <c r="Q3710" s="28">
        <v>41377.106944444444</v>
      </c>
      <c r="R3710" s="28">
        <v>41381.46597222222</v>
      </c>
      <c r="S3710" t="s">
        <v>13005</v>
      </c>
      <c r="U3710" s="27">
        <v>41377</v>
      </c>
      <c r="V3710">
        <v>1</v>
      </c>
      <c r="W3710" t="s">
        <v>32</v>
      </c>
      <c r="X3710" t="s">
        <v>274</v>
      </c>
      <c r="Y3710">
        <v>0</v>
      </c>
      <c r="AB3710" t="s">
        <v>237</v>
      </c>
      <c r="AH3710">
        <v>0</v>
      </c>
      <c r="AN3710" t="s">
        <v>238</v>
      </c>
      <c r="AO3710">
        <v>1</v>
      </c>
      <c r="AP3710" t="s">
        <v>239</v>
      </c>
      <c r="AQ3710" s="27">
        <v>41378</v>
      </c>
      <c r="AR3710" t="s">
        <v>240</v>
      </c>
      <c r="AS3710">
        <v>1</v>
      </c>
      <c r="AT3710" t="s">
        <v>239</v>
      </c>
      <c r="AU3710" s="27">
        <v>41378</v>
      </c>
    </row>
    <row r="3711" spans="1:47" x14ac:dyDescent="0.2">
      <c r="A3711">
        <v>3710</v>
      </c>
      <c r="B3711" t="s">
        <v>13006</v>
      </c>
      <c r="C3711" t="s">
        <v>3391</v>
      </c>
      <c r="D3711" t="s">
        <v>13007</v>
      </c>
      <c r="E3711" s="27">
        <v>41975</v>
      </c>
      <c r="F3711" t="s">
        <v>233</v>
      </c>
      <c r="G3711" s="27">
        <v>35392</v>
      </c>
      <c r="H3711">
        <v>19</v>
      </c>
      <c r="I3711" t="s">
        <v>259</v>
      </c>
      <c r="J3711" t="s">
        <v>250</v>
      </c>
      <c r="K3711">
        <v>1</v>
      </c>
      <c r="L3711">
        <v>7</v>
      </c>
      <c r="M3711">
        <v>0</v>
      </c>
      <c r="N3711">
        <v>1</v>
      </c>
      <c r="O3711">
        <v>1</v>
      </c>
      <c r="P3711">
        <v>-1</v>
      </c>
      <c r="Q3711" s="28">
        <v>41974.247916666667</v>
      </c>
      <c r="R3711" s="28">
        <v>41975.406944444447</v>
      </c>
      <c r="S3711" t="s">
        <v>13008</v>
      </c>
      <c r="U3711" s="27">
        <v>41974</v>
      </c>
      <c r="V3711">
        <v>1</v>
      </c>
      <c r="W3711" t="s">
        <v>32</v>
      </c>
      <c r="X3711" t="s">
        <v>274</v>
      </c>
      <c r="Y3711">
        <v>1</v>
      </c>
      <c r="AA3711" t="s">
        <v>13009</v>
      </c>
      <c r="AB3711" t="s">
        <v>36</v>
      </c>
      <c r="AC3711">
        <v>0</v>
      </c>
      <c r="AD3711" s="27">
        <v>42063</v>
      </c>
      <c r="AE3711" t="s">
        <v>724</v>
      </c>
      <c r="AF3711" s="27">
        <v>42063</v>
      </c>
      <c r="AG3711" s="27">
        <v>42064</v>
      </c>
      <c r="AH3711">
        <v>0</v>
      </c>
      <c r="AN3711" t="s">
        <v>238</v>
      </c>
      <c r="AO3711">
        <v>9</v>
      </c>
      <c r="AP3711" t="s">
        <v>269</v>
      </c>
      <c r="AQ3711" s="27">
        <v>41975</v>
      </c>
      <c r="AR3711" t="s">
        <v>240</v>
      </c>
      <c r="AS3711">
        <v>7</v>
      </c>
      <c r="AT3711" t="s">
        <v>246</v>
      </c>
      <c r="AU3711" s="27">
        <v>41975</v>
      </c>
    </row>
    <row r="3712" spans="1:47" x14ac:dyDescent="0.2">
      <c r="A3712">
        <v>3711</v>
      </c>
      <c r="B3712" t="s">
        <v>13010</v>
      </c>
      <c r="C3712" t="s">
        <v>914</v>
      </c>
      <c r="D3712" t="s">
        <v>1102</v>
      </c>
      <c r="E3712" s="27">
        <v>41378</v>
      </c>
      <c r="F3712" t="s">
        <v>233</v>
      </c>
      <c r="G3712" s="27">
        <v>32185</v>
      </c>
      <c r="H3712">
        <v>28</v>
      </c>
      <c r="I3712" t="s">
        <v>244</v>
      </c>
      <c r="J3712" t="s">
        <v>245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-1</v>
      </c>
      <c r="Q3712" s="28">
        <v>41377.253472222219</v>
      </c>
      <c r="R3712" s="28">
        <v>41378.321527777778</v>
      </c>
      <c r="S3712" t="s">
        <v>13011</v>
      </c>
      <c r="T3712" s="27">
        <v>41377</v>
      </c>
      <c r="V3712">
        <v>1</v>
      </c>
      <c r="W3712" t="s">
        <v>32</v>
      </c>
      <c r="X3712" t="s">
        <v>555</v>
      </c>
      <c r="Y3712">
        <v>1</v>
      </c>
      <c r="AA3712" t="s">
        <v>13012</v>
      </c>
      <c r="AB3712" t="s">
        <v>36</v>
      </c>
      <c r="AC3712">
        <v>0</v>
      </c>
      <c r="AD3712" s="27">
        <v>41872</v>
      </c>
      <c r="AE3712" t="s">
        <v>474</v>
      </c>
      <c r="AF3712" s="27">
        <v>41872</v>
      </c>
      <c r="AG3712" s="27">
        <v>41877</v>
      </c>
      <c r="AH3712">
        <v>0</v>
      </c>
      <c r="AN3712" t="s">
        <v>238</v>
      </c>
      <c r="AO3712">
        <v>3</v>
      </c>
      <c r="AP3712" t="s">
        <v>239</v>
      </c>
      <c r="AQ3712" s="27">
        <v>41378</v>
      </c>
      <c r="AR3712" t="s">
        <v>240</v>
      </c>
      <c r="AS3712">
        <v>2</v>
      </c>
      <c r="AT3712" t="s">
        <v>239</v>
      </c>
      <c r="AU3712" s="27">
        <v>41378</v>
      </c>
    </row>
    <row r="3713" spans="1:47" x14ac:dyDescent="0.2">
      <c r="A3713">
        <v>3712</v>
      </c>
      <c r="B3713" t="s">
        <v>13013</v>
      </c>
      <c r="C3713" t="s">
        <v>990</v>
      </c>
      <c r="D3713" t="s">
        <v>8353</v>
      </c>
      <c r="E3713" s="27">
        <v>41338</v>
      </c>
      <c r="F3713" t="s">
        <v>233</v>
      </c>
      <c r="G3713" s="27">
        <v>22889</v>
      </c>
      <c r="H3713">
        <v>53</v>
      </c>
      <c r="I3713" t="s">
        <v>234</v>
      </c>
      <c r="J3713" t="s">
        <v>250</v>
      </c>
      <c r="K3713">
        <v>0</v>
      </c>
      <c r="L3713">
        <v>1</v>
      </c>
      <c r="M3713">
        <v>0</v>
      </c>
      <c r="N3713">
        <v>0</v>
      </c>
      <c r="O3713">
        <v>2</v>
      </c>
      <c r="S3713" t="s">
        <v>13014</v>
      </c>
      <c r="U3713" s="27">
        <v>39742</v>
      </c>
      <c r="V3713">
        <v>1596</v>
      </c>
      <c r="W3713" t="s">
        <v>32</v>
      </c>
      <c r="X3713" t="s">
        <v>274</v>
      </c>
      <c r="Y3713">
        <v>0</v>
      </c>
      <c r="AB3713" t="s">
        <v>237</v>
      </c>
      <c r="AH3713">
        <v>0</v>
      </c>
      <c r="AN3713" t="s">
        <v>238</v>
      </c>
      <c r="AO3713">
        <v>1</v>
      </c>
      <c r="AP3713" t="s">
        <v>239</v>
      </c>
      <c r="AQ3713" s="27">
        <v>41338</v>
      </c>
      <c r="AR3713" t="s">
        <v>240</v>
      </c>
      <c r="AS3713">
        <v>1</v>
      </c>
      <c r="AT3713" t="s">
        <v>239</v>
      </c>
      <c r="AU3713" s="27">
        <v>41338</v>
      </c>
    </row>
    <row r="3714" spans="1:47" x14ac:dyDescent="0.2">
      <c r="A3714">
        <v>3713</v>
      </c>
      <c r="B3714" t="s">
        <v>13015</v>
      </c>
      <c r="C3714" t="s">
        <v>1147</v>
      </c>
      <c r="D3714" t="s">
        <v>1300</v>
      </c>
      <c r="E3714" s="27">
        <v>41311</v>
      </c>
      <c r="F3714" t="s">
        <v>233</v>
      </c>
      <c r="G3714" s="27">
        <v>33133</v>
      </c>
      <c r="H3714">
        <v>25</v>
      </c>
      <c r="I3714" t="s">
        <v>244</v>
      </c>
      <c r="J3714" t="s">
        <v>250</v>
      </c>
      <c r="K3714">
        <v>0</v>
      </c>
      <c r="L3714">
        <v>6</v>
      </c>
      <c r="M3714">
        <v>0</v>
      </c>
      <c r="N3714">
        <v>0</v>
      </c>
      <c r="O3714">
        <v>1</v>
      </c>
      <c r="P3714">
        <v>-1</v>
      </c>
      <c r="Q3714" s="28">
        <v>41310.321527777778</v>
      </c>
      <c r="R3714" s="28">
        <v>41339.268750000003</v>
      </c>
      <c r="S3714" t="s">
        <v>13016</v>
      </c>
      <c r="T3714" s="27">
        <v>41310</v>
      </c>
      <c r="V3714">
        <v>1</v>
      </c>
      <c r="W3714" t="s">
        <v>32</v>
      </c>
      <c r="X3714" t="s">
        <v>2909</v>
      </c>
      <c r="Y3714">
        <v>1</v>
      </c>
      <c r="AA3714" t="s">
        <v>13017</v>
      </c>
      <c r="AB3714" t="s">
        <v>36</v>
      </c>
      <c r="AD3714" s="27">
        <v>41985</v>
      </c>
      <c r="AE3714" t="s">
        <v>1435</v>
      </c>
      <c r="AH3714">
        <v>0</v>
      </c>
      <c r="AN3714" t="s">
        <v>238</v>
      </c>
      <c r="AO3714">
        <v>5</v>
      </c>
      <c r="AP3714" t="s">
        <v>246</v>
      </c>
      <c r="AQ3714" s="27">
        <v>41311</v>
      </c>
      <c r="AR3714" t="s">
        <v>240</v>
      </c>
      <c r="AS3714">
        <v>6</v>
      </c>
      <c r="AT3714" t="s">
        <v>246</v>
      </c>
      <c r="AU3714" s="27">
        <v>41311</v>
      </c>
    </row>
    <row r="3715" spans="1:47" x14ac:dyDescent="0.2">
      <c r="A3715">
        <v>3714</v>
      </c>
      <c r="B3715" t="s">
        <v>13018</v>
      </c>
      <c r="C3715" t="s">
        <v>13019</v>
      </c>
      <c r="D3715" t="s">
        <v>13020</v>
      </c>
      <c r="E3715" s="27">
        <v>41369</v>
      </c>
      <c r="F3715" t="s">
        <v>233</v>
      </c>
      <c r="G3715" s="27">
        <v>23031</v>
      </c>
      <c r="H3715">
        <v>53</v>
      </c>
      <c r="I3715" t="s">
        <v>234</v>
      </c>
      <c r="J3715" t="s">
        <v>245</v>
      </c>
      <c r="K3715">
        <v>0</v>
      </c>
      <c r="L3715">
        <v>1</v>
      </c>
      <c r="M3715">
        <v>0</v>
      </c>
      <c r="N3715">
        <v>0</v>
      </c>
      <c r="O3715">
        <v>1</v>
      </c>
      <c r="P3715">
        <v>-1</v>
      </c>
      <c r="Q3715" s="28">
        <v>41368.468055555553</v>
      </c>
      <c r="R3715" s="28">
        <v>41369.407638888886</v>
      </c>
      <c r="S3715" t="s">
        <v>13021</v>
      </c>
      <c r="T3715" s="27">
        <v>41368</v>
      </c>
      <c r="V3715">
        <v>1</v>
      </c>
      <c r="W3715" t="s">
        <v>36</v>
      </c>
      <c r="X3715" t="s">
        <v>780</v>
      </c>
      <c r="Y3715">
        <v>0</v>
      </c>
      <c r="AB3715" t="s">
        <v>237</v>
      </c>
      <c r="AH3715">
        <v>0</v>
      </c>
      <c r="AN3715" t="s">
        <v>238</v>
      </c>
      <c r="AO3715">
        <v>1</v>
      </c>
      <c r="AP3715" t="s">
        <v>239</v>
      </c>
      <c r="AQ3715" s="27">
        <v>41369</v>
      </c>
      <c r="AR3715" t="s">
        <v>240</v>
      </c>
      <c r="AS3715">
        <v>1</v>
      </c>
      <c r="AT3715" t="s">
        <v>239</v>
      </c>
      <c r="AU3715" s="27">
        <v>41369</v>
      </c>
    </row>
    <row r="3716" spans="1:47" x14ac:dyDescent="0.2">
      <c r="A3716">
        <v>3715</v>
      </c>
      <c r="B3716" t="s">
        <v>13022</v>
      </c>
      <c r="C3716" t="s">
        <v>400</v>
      </c>
      <c r="D3716" t="s">
        <v>13023</v>
      </c>
      <c r="E3716" s="27">
        <v>41848</v>
      </c>
      <c r="F3716" t="s">
        <v>233</v>
      </c>
      <c r="G3716" s="27">
        <v>32409</v>
      </c>
      <c r="H3716">
        <v>27</v>
      </c>
      <c r="I3716" t="s">
        <v>244</v>
      </c>
      <c r="J3716" t="s">
        <v>250</v>
      </c>
      <c r="K3716">
        <v>0</v>
      </c>
      <c r="L3716">
        <v>2</v>
      </c>
      <c r="M3716">
        <v>0</v>
      </c>
      <c r="N3716">
        <v>0</v>
      </c>
      <c r="O3716">
        <v>0</v>
      </c>
      <c r="P3716">
        <v>-1</v>
      </c>
      <c r="Q3716" s="28">
        <v>41847.211805555555</v>
      </c>
      <c r="R3716" s="28">
        <v>41850.243055555555</v>
      </c>
      <c r="S3716" t="s">
        <v>13024</v>
      </c>
      <c r="T3716" s="27">
        <v>41847</v>
      </c>
      <c r="V3716">
        <v>1</v>
      </c>
      <c r="W3716" t="s">
        <v>32</v>
      </c>
      <c r="X3716" t="s">
        <v>252</v>
      </c>
      <c r="Y3716">
        <v>0</v>
      </c>
      <c r="AB3716" t="s">
        <v>237</v>
      </c>
      <c r="AH3716">
        <v>0</v>
      </c>
      <c r="AN3716" t="s">
        <v>238</v>
      </c>
      <c r="AO3716">
        <v>2</v>
      </c>
      <c r="AP3716" t="s">
        <v>239</v>
      </c>
      <c r="AQ3716" s="27">
        <v>41848</v>
      </c>
      <c r="AR3716" t="s">
        <v>240</v>
      </c>
      <c r="AS3716">
        <v>2</v>
      </c>
      <c r="AT3716" t="s">
        <v>239</v>
      </c>
      <c r="AU3716" s="27">
        <v>41848</v>
      </c>
    </row>
    <row r="3717" spans="1:47" x14ac:dyDescent="0.2">
      <c r="A3717">
        <v>3716</v>
      </c>
      <c r="B3717" t="s">
        <v>13025</v>
      </c>
      <c r="C3717" t="s">
        <v>602</v>
      </c>
      <c r="D3717" t="s">
        <v>3828</v>
      </c>
      <c r="E3717" s="27">
        <v>41396</v>
      </c>
      <c r="F3717" t="s">
        <v>233</v>
      </c>
      <c r="G3717" s="27">
        <v>22897</v>
      </c>
      <c r="H3717">
        <v>53</v>
      </c>
      <c r="I3717" t="s">
        <v>234</v>
      </c>
      <c r="J3717" t="s">
        <v>250</v>
      </c>
      <c r="K3717">
        <v>0</v>
      </c>
      <c r="L3717">
        <v>7</v>
      </c>
      <c r="M3717">
        <v>0</v>
      </c>
      <c r="N3717">
        <v>0</v>
      </c>
      <c r="O3717">
        <v>4</v>
      </c>
      <c r="S3717" t="s">
        <v>13026</v>
      </c>
      <c r="T3717" s="27">
        <v>41015</v>
      </c>
      <c r="V3717">
        <v>381</v>
      </c>
      <c r="W3717" t="s">
        <v>32</v>
      </c>
      <c r="X3717" t="s">
        <v>359</v>
      </c>
      <c r="Y3717">
        <v>0</v>
      </c>
      <c r="AB3717" t="s">
        <v>237</v>
      </c>
      <c r="AH3717">
        <v>0</v>
      </c>
      <c r="AN3717" t="s">
        <v>238</v>
      </c>
      <c r="AO3717">
        <v>1</v>
      </c>
      <c r="AP3717" t="s">
        <v>239</v>
      </c>
      <c r="AQ3717" s="27">
        <v>41396</v>
      </c>
      <c r="AR3717" t="s">
        <v>240</v>
      </c>
      <c r="AS3717">
        <v>7</v>
      </c>
      <c r="AT3717" t="s">
        <v>246</v>
      </c>
      <c r="AU3717" s="27">
        <v>41396</v>
      </c>
    </row>
    <row r="3718" spans="1:47" x14ac:dyDescent="0.2">
      <c r="A3718">
        <v>3717</v>
      </c>
      <c r="B3718" t="s">
        <v>13027</v>
      </c>
      <c r="C3718" t="s">
        <v>242</v>
      </c>
      <c r="D3718" t="s">
        <v>990</v>
      </c>
      <c r="E3718" s="27">
        <v>41825</v>
      </c>
      <c r="F3718" t="s">
        <v>233</v>
      </c>
      <c r="G3718" s="27">
        <v>30441</v>
      </c>
      <c r="H3718">
        <v>32</v>
      </c>
      <c r="I3718" t="s">
        <v>244</v>
      </c>
      <c r="J3718" t="s">
        <v>245</v>
      </c>
      <c r="K3718">
        <v>0</v>
      </c>
      <c r="L3718">
        <v>5</v>
      </c>
      <c r="M3718">
        <v>0</v>
      </c>
      <c r="N3718">
        <v>0</v>
      </c>
      <c r="O3718">
        <v>8</v>
      </c>
      <c r="P3718">
        <v>-1</v>
      </c>
      <c r="Q3718" s="28">
        <v>41824.487500000003</v>
      </c>
      <c r="R3718" s="28">
        <v>41825.357638888891</v>
      </c>
      <c r="S3718" t="s">
        <v>13028</v>
      </c>
      <c r="T3718" s="27">
        <v>41824</v>
      </c>
      <c r="V3718">
        <v>1</v>
      </c>
      <c r="W3718" t="s">
        <v>32</v>
      </c>
      <c r="X3718" t="s">
        <v>1207</v>
      </c>
      <c r="Y3718">
        <v>0</v>
      </c>
      <c r="AB3718" t="s">
        <v>237</v>
      </c>
      <c r="AH3718">
        <v>0</v>
      </c>
      <c r="AN3718" t="s">
        <v>238</v>
      </c>
      <c r="AO3718">
        <v>5</v>
      </c>
      <c r="AP3718" t="s">
        <v>246</v>
      </c>
      <c r="AQ3718" s="27">
        <v>41825</v>
      </c>
      <c r="AR3718" t="s">
        <v>240</v>
      </c>
      <c r="AS3718">
        <v>5</v>
      </c>
      <c r="AT3718" t="s">
        <v>246</v>
      </c>
      <c r="AU3718" s="27">
        <v>41825</v>
      </c>
    </row>
    <row r="3719" spans="1:47" x14ac:dyDescent="0.2">
      <c r="A3719">
        <v>3718</v>
      </c>
      <c r="B3719" t="s">
        <v>13029</v>
      </c>
      <c r="C3719" t="s">
        <v>242</v>
      </c>
      <c r="D3719" t="s">
        <v>13030</v>
      </c>
      <c r="E3719" s="27">
        <v>41863</v>
      </c>
      <c r="F3719" t="s">
        <v>233</v>
      </c>
      <c r="G3719" s="27">
        <v>21596</v>
      </c>
      <c r="H3719">
        <v>57</v>
      </c>
      <c r="I3719" t="s">
        <v>234</v>
      </c>
      <c r="J3719" t="s">
        <v>245</v>
      </c>
      <c r="K3719">
        <v>0</v>
      </c>
      <c r="L3719">
        <v>1</v>
      </c>
      <c r="M3719">
        <v>0</v>
      </c>
      <c r="N3719">
        <v>0</v>
      </c>
      <c r="O3719">
        <v>3</v>
      </c>
      <c r="P3719">
        <v>128</v>
      </c>
      <c r="Q3719" s="28">
        <v>41991.480555555558</v>
      </c>
      <c r="R3719" s="28">
        <v>42033.263888888891</v>
      </c>
      <c r="S3719" t="s">
        <v>13031</v>
      </c>
      <c r="U3719" s="27">
        <v>41442</v>
      </c>
      <c r="V3719">
        <v>421</v>
      </c>
      <c r="W3719" t="s">
        <v>32</v>
      </c>
      <c r="X3719" t="s">
        <v>274</v>
      </c>
      <c r="Y3719">
        <v>0</v>
      </c>
      <c r="AB3719" t="s">
        <v>237</v>
      </c>
      <c r="AH3719">
        <v>0</v>
      </c>
      <c r="AN3719" t="s">
        <v>238</v>
      </c>
      <c r="AO3719">
        <v>1</v>
      </c>
      <c r="AP3719" t="s">
        <v>239</v>
      </c>
      <c r="AQ3719" s="27">
        <v>41863</v>
      </c>
      <c r="AR3719" t="s">
        <v>240</v>
      </c>
      <c r="AS3719">
        <v>1</v>
      </c>
      <c r="AT3719" t="s">
        <v>239</v>
      </c>
      <c r="AU3719" s="27">
        <v>41863</v>
      </c>
    </row>
    <row r="3720" spans="1:47" x14ac:dyDescent="0.2">
      <c r="A3720">
        <v>3719</v>
      </c>
      <c r="B3720" t="s">
        <v>13032</v>
      </c>
      <c r="C3720" t="s">
        <v>2670</v>
      </c>
      <c r="D3720" t="s">
        <v>13033</v>
      </c>
      <c r="E3720" s="27">
        <v>41304</v>
      </c>
      <c r="F3720" t="s">
        <v>233</v>
      </c>
      <c r="G3720" s="27">
        <v>34013</v>
      </c>
      <c r="H3720">
        <v>23</v>
      </c>
      <c r="I3720" t="s">
        <v>259</v>
      </c>
      <c r="J3720" t="s">
        <v>250</v>
      </c>
      <c r="K3720">
        <v>0</v>
      </c>
      <c r="L3720">
        <v>9</v>
      </c>
      <c r="M3720">
        <v>1</v>
      </c>
      <c r="N3720">
        <v>0</v>
      </c>
      <c r="O3720">
        <v>2</v>
      </c>
      <c r="P3720">
        <v>-1</v>
      </c>
      <c r="Q3720" s="28">
        <v>41303.241666666669</v>
      </c>
      <c r="R3720" s="28">
        <v>41380.05972222222</v>
      </c>
      <c r="S3720" t="s">
        <v>13034</v>
      </c>
      <c r="T3720" s="27">
        <v>41303</v>
      </c>
      <c r="V3720">
        <v>1</v>
      </c>
      <c r="W3720" t="s">
        <v>32</v>
      </c>
      <c r="X3720" t="s">
        <v>555</v>
      </c>
      <c r="Y3720">
        <v>0</v>
      </c>
      <c r="AB3720" t="s">
        <v>237</v>
      </c>
      <c r="AH3720">
        <v>0</v>
      </c>
      <c r="AN3720" t="s">
        <v>238</v>
      </c>
      <c r="AO3720">
        <v>9</v>
      </c>
      <c r="AP3720" t="s">
        <v>269</v>
      </c>
      <c r="AQ3720" s="27">
        <v>41304</v>
      </c>
      <c r="AR3720" t="s">
        <v>240</v>
      </c>
      <c r="AS3720">
        <v>9</v>
      </c>
      <c r="AT3720" t="s">
        <v>269</v>
      </c>
      <c r="AU3720" s="27">
        <v>41304</v>
      </c>
    </row>
    <row r="3721" spans="1:47" x14ac:dyDescent="0.2">
      <c r="A3721">
        <v>3720</v>
      </c>
      <c r="B3721" t="s">
        <v>13035</v>
      </c>
      <c r="C3721" t="s">
        <v>793</v>
      </c>
      <c r="D3721" t="s">
        <v>13036</v>
      </c>
      <c r="E3721" s="27">
        <v>41357</v>
      </c>
      <c r="F3721" t="s">
        <v>233</v>
      </c>
      <c r="G3721" s="27">
        <v>22181</v>
      </c>
      <c r="H3721">
        <v>55</v>
      </c>
      <c r="I3721" t="s">
        <v>234</v>
      </c>
      <c r="J3721" t="s">
        <v>245</v>
      </c>
      <c r="K3721">
        <v>0</v>
      </c>
      <c r="L3721">
        <v>9</v>
      </c>
      <c r="M3721">
        <v>0</v>
      </c>
      <c r="N3721">
        <v>0</v>
      </c>
      <c r="O3721">
        <v>33</v>
      </c>
      <c r="P3721">
        <v>-1</v>
      </c>
      <c r="Q3721" s="28">
        <v>41356.138888888891</v>
      </c>
      <c r="R3721" s="28">
        <v>41598.206944444442</v>
      </c>
      <c r="S3721" t="s">
        <v>13037</v>
      </c>
      <c r="T3721" s="27">
        <v>41356</v>
      </c>
      <c r="V3721">
        <v>1</v>
      </c>
      <c r="W3721" t="s">
        <v>32</v>
      </c>
      <c r="X3721" t="s">
        <v>494</v>
      </c>
      <c r="Y3721">
        <v>1</v>
      </c>
      <c r="AA3721" t="s">
        <v>13038</v>
      </c>
      <c r="AB3721" t="s">
        <v>32</v>
      </c>
      <c r="AC3721">
        <v>0</v>
      </c>
      <c r="AD3721" s="27">
        <v>41659</v>
      </c>
      <c r="AE3721" t="s">
        <v>494</v>
      </c>
      <c r="AF3721" s="27">
        <v>41659</v>
      </c>
      <c r="AG3721" s="27">
        <v>41901</v>
      </c>
      <c r="AH3721">
        <v>0</v>
      </c>
      <c r="AN3721" t="s">
        <v>238</v>
      </c>
      <c r="AO3721">
        <v>3</v>
      </c>
      <c r="AP3721" t="s">
        <v>239</v>
      </c>
      <c r="AQ3721" s="27">
        <v>41357</v>
      </c>
      <c r="AR3721" t="s">
        <v>240</v>
      </c>
      <c r="AS3721">
        <v>9</v>
      </c>
      <c r="AT3721" t="s">
        <v>269</v>
      </c>
      <c r="AU3721" s="27">
        <v>41357</v>
      </c>
    </row>
    <row r="3722" spans="1:47" x14ac:dyDescent="0.2">
      <c r="A3722">
        <v>3721</v>
      </c>
      <c r="B3722" t="s">
        <v>13039</v>
      </c>
      <c r="C3722" t="s">
        <v>1750</v>
      </c>
      <c r="D3722" t="s">
        <v>13040</v>
      </c>
      <c r="E3722" s="27">
        <v>41557</v>
      </c>
      <c r="F3722" t="s">
        <v>294</v>
      </c>
      <c r="G3722" s="27">
        <v>18830</v>
      </c>
      <c r="H3722">
        <v>64</v>
      </c>
      <c r="I3722" t="s">
        <v>234</v>
      </c>
      <c r="J3722" t="s">
        <v>245</v>
      </c>
      <c r="K3722">
        <v>0</v>
      </c>
      <c r="L3722">
        <v>1</v>
      </c>
      <c r="M3722">
        <v>0</v>
      </c>
      <c r="N3722">
        <v>0</v>
      </c>
      <c r="O3722">
        <v>1</v>
      </c>
      <c r="P3722">
        <v>-1</v>
      </c>
      <c r="Q3722" s="28">
        <v>41556.201388888891</v>
      </c>
      <c r="R3722" s="28">
        <v>41557.40902777778</v>
      </c>
      <c r="S3722" t="s">
        <v>13041</v>
      </c>
      <c r="U3722" s="27">
        <v>41556</v>
      </c>
      <c r="V3722">
        <v>1</v>
      </c>
      <c r="W3722" t="s">
        <v>32</v>
      </c>
      <c r="X3722" t="s">
        <v>274</v>
      </c>
      <c r="Y3722">
        <v>0</v>
      </c>
      <c r="AB3722" t="s">
        <v>237</v>
      </c>
      <c r="AH3722">
        <v>0</v>
      </c>
      <c r="AN3722" t="s">
        <v>238</v>
      </c>
      <c r="AO3722">
        <v>1</v>
      </c>
      <c r="AP3722" t="s">
        <v>239</v>
      </c>
      <c r="AQ3722" s="27">
        <v>41557</v>
      </c>
      <c r="AR3722" t="s">
        <v>240</v>
      </c>
      <c r="AS3722">
        <v>1</v>
      </c>
      <c r="AT3722" t="s">
        <v>239</v>
      </c>
      <c r="AU3722" s="27">
        <v>41557</v>
      </c>
    </row>
    <row r="3723" spans="1:47" x14ac:dyDescent="0.2">
      <c r="A3723">
        <v>3722</v>
      </c>
      <c r="B3723" t="s">
        <v>13042</v>
      </c>
      <c r="C3723" t="s">
        <v>13043</v>
      </c>
      <c r="D3723" t="s">
        <v>7831</v>
      </c>
      <c r="E3723" s="27">
        <v>41650</v>
      </c>
      <c r="F3723" t="s">
        <v>233</v>
      </c>
      <c r="G3723" s="27">
        <v>33898</v>
      </c>
      <c r="H3723">
        <v>23</v>
      </c>
      <c r="I3723" t="s">
        <v>259</v>
      </c>
      <c r="J3723" t="s">
        <v>250</v>
      </c>
      <c r="K3723">
        <v>0</v>
      </c>
      <c r="L3723">
        <v>7</v>
      </c>
      <c r="M3723">
        <v>0</v>
      </c>
      <c r="N3723">
        <v>0</v>
      </c>
      <c r="O3723">
        <v>1</v>
      </c>
      <c r="P3723">
        <v>-1</v>
      </c>
      <c r="Q3723" s="28">
        <v>41649.339583333334</v>
      </c>
      <c r="R3723" s="28">
        <v>41676.379861111112</v>
      </c>
      <c r="S3723" t="s">
        <v>13044</v>
      </c>
      <c r="T3723" s="27">
        <v>41649</v>
      </c>
      <c r="V3723">
        <v>1</v>
      </c>
      <c r="W3723" t="s">
        <v>36</v>
      </c>
      <c r="X3723" t="s">
        <v>279</v>
      </c>
      <c r="Y3723">
        <v>1</v>
      </c>
      <c r="AA3723" t="s">
        <v>13045</v>
      </c>
      <c r="AB3723" t="s">
        <v>36</v>
      </c>
      <c r="AD3723" s="27">
        <v>42030</v>
      </c>
      <c r="AE3723" t="s">
        <v>392</v>
      </c>
      <c r="AH3723">
        <v>0</v>
      </c>
      <c r="AN3723" t="s">
        <v>238</v>
      </c>
      <c r="AO3723">
        <v>6</v>
      </c>
      <c r="AP3723" t="s">
        <v>246</v>
      </c>
      <c r="AQ3723" s="27">
        <v>41650</v>
      </c>
      <c r="AR3723" t="s">
        <v>240</v>
      </c>
      <c r="AS3723">
        <v>7</v>
      </c>
      <c r="AT3723" t="s">
        <v>246</v>
      </c>
      <c r="AU3723" s="27">
        <v>41650</v>
      </c>
    </row>
    <row r="3724" spans="1:47" x14ac:dyDescent="0.2">
      <c r="A3724">
        <v>3723</v>
      </c>
      <c r="B3724" t="s">
        <v>13046</v>
      </c>
      <c r="C3724" t="s">
        <v>13047</v>
      </c>
      <c r="D3724" t="s">
        <v>2717</v>
      </c>
      <c r="E3724" s="27">
        <v>41804</v>
      </c>
      <c r="F3724" t="s">
        <v>294</v>
      </c>
      <c r="G3724" s="27">
        <v>33263</v>
      </c>
      <c r="H3724">
        <v>25</v>
      </c>
      <c r="I3724" t="s">
        <v>244</v>
      </c>
      <c r="J3724" t="s">
        <v>245</v>
      </c>
      <c r="K3724">
        <v>0</v>
      </c>
      <c r="L3724">
        <v>3</v>
      </c>
      <c r="M3724">
        <v>0</v>
      </c>
      <c r="N3724">
        <v>0</v>
      </c>
      <c r="O3724">
        <v>0</v>
      </c>
      <c r="P3724">
        <v>-1</v>
      </c>
      <c r="Q3724" s="28">
        <v>41803.402777777781</v>
      </c>
      <c r="R3724" s="28">
        <v>41804.341666666667</v>
      </c>
      <c r="S3724" t="s">
        <v>13048</v>
      </c>
      <c r="T3724" s="27">
        <v>41803</v>
      </c>
      <c r="V3724">
        <v>1</v>
      </c>
      <c r="W3724" t="s">
        <v>36</v>
      </c>
      <c r="X3724" t="s">
        <v>279</v>
      </c>
      <c r="Y3724">
        <v>0</v>
      </c>
      <c r="AB3724" t="s">
        <v>237</v>
      </c>
      <c r="AH3724">
        <v>0</v>
      </c>
      <c r="AN3724" t="s">
        <v>238</v>
      </c>
      <c r="AO3724">
        <v>3</v>
      </c>
      <c r="AP3724" t="s">
        <v>239</v>
      </c>
      <c r="AQ3724" s="27">
        <v>41804</v>
      </c>
      <c r="AR3724" t="s">
        <v>240</v>
      </c>
      <c r="AS3724">
        <v>3</v>
      </c>
      <c r="AT3724" t="s">
        <v>239</v>
      </c>
      <c r="AU3724" s="27">
        <v>41804</v>
      </c>
    </row>
    <row r="3725" spans="1:47" x14ac:dyDescent="0.2">
      <c r="A3725">
        <v>3724</v>
      </c>
      <c r="B3725" t="s">
        <v>13049</v>
      </c>
      <c r="C3725" t="s">
        <v>12768</v>
      </c>
      <c r="D3725" t="s">
        <v>13050</v>
      </c>
      <c r="E3725" s="27">
        <v>41281</v>
      </c>
      <c r="F3725" t="s">
        <v>233</v>
      </c>
      <c r="G3725" s="27">
        <v>28301</v>
      </c>
      <c r="H3725">
        <v>38</v>
      </c>
      <c r="I3725" t="s">
        <v>244</v>
      </c>
      <c r="J3725" t="s">
        <v>353</v>
      </c>
      <c r="K3725">
        <v>0</v>
      </c>
      <c r="L3725">
        <v>1</v>
      </c>
      <c r="M3725">
        <v>0</v>
      </c>
      <c r="N3725">
        <v>0</v>
      </c>
      <c r="O3725">
        <v>1</v>
      </c>
      <c r="S3725" t="s">
        <v>13051</v>
      </c>
      <c r="T3725" s="27">
        <v>41187</v>
      </c>
      <c r="V3725">
        <v>94</v>
      </c>
      <c r="W3725" t="s">
        <v>36</v>
      </c>
      <c r="X3725" t="s">
        <v>263</v>
      </c>
      <c r="Y3725">
        <v>0</v>
      </c>
      <c r="AB3725" t="s">
        <v>237</v>
      </c>
      <c r="AH3725">
        <v>0</v>
      </c>
      <c r="AN3725" t="s">
        <v>238</v>
      </c>
      <c r="AO3725">
        <v>1</v>
      </c>
      <c r="AP3725" t="s">
        <v>239</v>
      </c>
      <c r="AQ3725" s="27">
        <v>41281</v>
      </c>
      <c r="AR3725" t="s">
        <v>240</v>
      </c>
      <c r="AS3725">
        <v>1</v>
      </c>
      <c r="AT3725" t="s">
        <v>239</v>
      </c>
      <c r="AU3725" s="27">
        <v>41281</v>
      </c>
    </row>
    <row r="3726" spans="1:47" x14ac:dyDescent="0.2">
      <c r="A3726">
        <v>3725</v>
      </c>
      <c r="B3726" t="s">
        <v>13052</v>
      </c>
      <c r="C3726" t="s">
        <v>13053</v>
      </c>
      <c r="D3726" t="s">
        <v>6914</v>
      </c>
      <c r="E3726" s="27">
        <v>41630</v>
      </c>
      <c r="F3726" t="s">
        <v>233</v>
      </c>
      <c r="G3726" s="27">
        <v>33748</v>
      </c>
      <c r="H3726">
        <v>23</v>
      </c>
      <c r="I3726" t="s">
        <v>259</v>
      </c>
      <c r="J3726" t="s">
        <v>250</v>
      </c>
      <c r="K3726">
        <v>0</v>
      </c>
      <c r="L3726">
        <v>8</v>
      </c>
      <c r="M3726">
        <v>0</v>
      </c>
      <c r="N3726">
        <v>2</v>
      </c>
      <c r="O3726">
        <v>4</v>
      </c>
      <c r="P3726">
        <v>-1</v>
      </c>
      <c r="Q3726" s="28">
        <v>41629.272916666669</v>
      </c>
      <c r="R3726" s="28">
        <v>41630.180555555555</v>
      </c>
      <c r="S3726" t="s">
        <v>13054</v>
      </c>
      <c r="T3726" s="27">
        <v>41629</v>
      </c>
      <c r="V3726">
        <v>1</v>
      </c>
      <c r="W3726" t="s">
        <v>32</v>
      </c>
      <c r="X3726" t="s">
        <v>268</v>
      </c>
      <c r="Y3726">
        <v>1</v>
      </c>
      <c r="AA3726" t="s">
        <v>13055</v>
      </c>
      <c r="AB3726" t="s">
        <v>36</v>
      </c>
      <c r="AD3726" s="27">
        <v>41688</v>
      </c>
      <c r="AE3726" t="s">
        <v>412</v>
      </c>
      <c r="AH3726">
        <v>0</v>
      </c>
      <c r="AN3726" t="s">
        <v>238</v>
      </c>
      <c r="AO3726">
        <v>5</v>
      </c>
      <c r="AP3726" t="s">
        <v>246</v>
      </c>
      <c r="AQ3726" s="27">
        <v>41630</v>
      </c>
      <c r="AR3726" t="s">
        <v>240</v>
      </c>
      <c r="AS3726">
        <v>8</v>
      </c>
      <c r="AT3726" t="s">
        <v>269</v>
      </c>
      <c r="AU3726" s="27">
        <v>41630</v>
      </c>
    </row>
    <row r="3727" spans="1:47" x14ac:dyDescent="0.2">
      <c r="A3727">
        <v>3726</v>
      </c>
      <c r="B3727" t="s">
        <v>13056</v>
      </c>
      <c r="C3727" t="s">
        <v>13057</v>
      </c>
      <c r="D3727" t="s">
        <v>13058</v>
      </c>
      <c r="E3727" s="27">
        <v>41701</v>
      </c>
      <c r="F3727" t="s">
        <v>294</v>
      </c>
      <c r="G3727" s="27">
        <v>27433</v>
      </c>
      <c r="H3727">
        <v>41</v>
      </c>
      <c r="I3727" t="s">
        <v>244</v>
      </c>
      <c r="J3727" t="s">
        <v>353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 s="28">
        <v>41701.113194444442</v>
      </c>
      <c r="R3727" s="28">
        <v>41701.223611111112</v>
      </c>
      <c r="S3727" t="s">
        <v>13059</v>
      </c>
      <c r="T3727" s="27">
        <v>41700</v>
      </c>
      <c r="V3727">
        <v>1</v>
      </c>
      <c r="W3727" t="s">
        <v>32</v>
      </c>
      <c r="X3727" t="s">
        <v>749</v>
      </c>
      <c r="Y3727">
        <v>0</v>
      </c>
      <c r="AB3727" t="s">
        <v>237</v>
      </c>
      <c r="AH3727">
        <v>0</v>
      </c>
      <c r="AN3727" t="s">
        <v>238</v>
      </c>
      <c r="AO3727">
        <v>1</v>
      </c>
      <c r="AP3727" t="s">
        <v>239</v>
      </c>
      <c r="AQ3727" s="27">
        <v>41701</v>
      </c>
      <c r="AR3727" t="s">
        <v>240</v>
      </c>
      <c r="AS3727">
        <v>1</v>
      </c>
      <c r="AT3727" t="s">
        <v>239</v>
      </c>
      <c r="AU3727" s="27">
        <v>41701</v>
      </c>
    </row>
    <row r="3728" spans="1:47" x14ac:dyDescent="0.2">
      <c r="A3728">
        <v>3727</v>
      </c>
      <c r="B3728" t="s">
        <v>13060</v>
      </c>
      <c r="C3728" t="s">
        <v>13061</v>
      </c>
      <c r="D3728" t="s">
        <v>13062</v>
      </c>
      <c r="E3728" s="27">
        <v>41388</v>
      </c>
      <c r="F3728" t="s">
        <v>294</v>
      </c>
      <c r="G3728" s="27">
        <v>32507</v>
      </c>
      <c r="H3728">
        <v>27</v>
      </c>
      <c r="I3728" t="s">
        <v>244</v>
      </c>
      <c r="J3728" t="s">
        <v>245</v>
      </c>
      <c r="K3728">
        <v>0</v>
      </c>
      <c r="L3728">
        <v>9</v>
      </c>
      <c r="M3728">
        <v>0</v>
      </c>
      <c r="N3728">
        <v>0</v>
      </c>
      <c r="O3728">
        <v>7</v>
      </c>
      <c r="P3728">
        <v>-1</v>
      </c>
      <c r="Q3728" s="28">
        <v>41387.425000000003</v>
      </c>
      <c r="R3728" s="28">
        <v>41410.23333333333</v>
      </c>
      <c r="S3728" t="s">
        <v>13063</v>
      </c>
      <c r="U3728" s="27">
        <v>41387</v>
      </c>
      <c r="V3728">
        <v>1</v>
      </c>
      <c r="W3728" t="s">
        <v>32</v>
      </c>
      <c r="X3728" t="s">
        <v>274</v>
      </c>
      <c r="Y3728">
        <v>0</v>
      </c>
      <c r="AB3728" t="s">
        <v>237</v>
      </c>
      <c r="AH3728">
        <v>0</v>
      </c>
      <c r="AN3728" t="s">
        <v>238</v>
      </c>
      <c r="AO3728">
        <v>5</v>
      </c>
      <c r="AP3728" t="s">
        <v>246</v>
      </c>
      <c r="AQ3728" s="27">
        <v>41388</v>
      </c>
      <c r="AR3728" t="s">
        <v>240</v>
      </c>
      <c r="AS3728">
        <v>9</v>
      </c>
      <c r="AT3728" t="s">
        <v>269</v>
      </c>
      <c r="AU3728" s="27">
        <v>41388</v>
      </c>
    </row>
    <row r="3729" spans="1:47" x14ac:dyDescent="0.2">
      <c r="A3729">
        <v>3728</v>
      </c>
      <c r="B3729" t="s">
        <v>13064</v>
      </c>
      <c r="C3729" t="s">
        <v>13065</v>
      </c>
      <c r="D3729" t="s">
        <v>13066</v>
      </c>
      <c r="E3729" s="27">
        <v>41520</v>
      </c>
      <c r="F3729" t="s">
        <v>233</v>
      </c>
      <c r="G3729" s="27">
        <v>22931</v>
      </c>
      <c r="H3729">
        <v>53</v>
      </c>
      <c r="I3729" t="s">
        <v>234</v>
      </c>
      <c r="J3729" t="s">
        <v>22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 s="28">
        <v>41520.160416666666</v>
      </c>
      <c r="R3729" s="28">
        <v>41520.380555555559</v>
      </c>
      <c r="S3729" t="s">
        <v>13067</v>
      </c>
      <c r="T3729" s="27">
        <v>41520</v>
      </c>
      <c r="V3729">
        <v>0</v>
      </c>
      <c r="W3729" t="s">
        <v>36</v>
      </c>
      <c r="X3729" t="s">
        <v>263</v>
      </c>
      <c r="Y3729">
        <v>0</v>
      </c>
      <c r="AB3729" t="s">
        <v>237</v>
      </c>
      <c r="AH3729">
        <v>0</v>
      </c>
      <c r="AN3729" t="s">
        <v>238</v>
      </c>
      <c r="AO3729">
        <v>1</v>
      </c>
      <c r="AP3729" t="s">
        <v>239</v>
      </c>
      <c r="AQ3729" s="27">
        <v>41520</v>
      </c>
      <c r="AR3729" t="s">
        <v>240</v>
      </c>
      <c r="AS3729">
        <v>1</v>
      </c>
      <c r="AT3729" t="s">
        <v>239</v>
      </c>
      <c r="AU3729" s="27">
        <v>41520</v>
      </c>
    </row>
    <row r="3730" spans="1:47" x14ac:dyDescent="0.2">
      <c r="A3730">
        <v>3729</v>
      </c>
      <c r="B3730" t="s">
        <v>13068</v>
      </c>
      <c r="C3730" t="s">
        <v>13069</v>
      </c>
      <c r="D3730" t="s">
        <v>381</v>
      </c>
      <c r="E3730" s="27">
        <v>41609</v>
      </c>
      <c r="F3730" t="s">
        <v>233</v>
      </c>
      <c r="G3730" s="27">
        <v>29994</v>
      </c>
      <c r="H3730">
        <v>34</v>
      </c>
      <c r="I3730" t="s">
        <v>244</v>
      </c>
      <c r="J3730" t="s">
        <v>250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-1</v>
      </c>
      <c r="Q3730" s="28">
        <v>41608.178472222222</v>
      </c>
      <c r="R3730" s="28">
        <v>41610.48541666667</v>
      </c>
      <c r="S3730" t="s">
        <v>13070</v>
      </c>
      <c r="T3730" s="27">
        <v>41608</v>
      </c>
      <c r="V3730">
        <v>1</v>
      </c>
      <c r="W3730" t="s">
        <v>32</v>
      </c>
      <c r="X3730" t="s">
        <v>834</v>
      </c>
      <c r="Y3730">
        <v>0</v>
      </c>
      <c r="AB3730" t="s">
        <v>237</v>
      </c>
      <c r="AH3730">
        <v>0</v>
      </c>
      <c r="AN3730" t="s">
        <v>238</v>
      </c>
      <c r="AO3730">
        <v>1</v>
      </c>
      <c r="AP3730" t="s">
        <v>239</v>
      </c>
      <c r="AQ3730" s="27">
        <v>41609</v>
      </c>
      <c r="AR3730" t="s">
        <v>240</v>
      </c>
      <c r="AS3730">
        <v>1</v>
      </c>
      <c r="AT3730" t="s">
        <v>239</v>
      </c>
      <c r="AU3730" s="27">
        <v>41609</v>
      </c>
    </row>
    <row r="3731" spans="1:47" x14ac:dyDescent="0.2">
      <c r="A3731">
        <v>3730</v>
      </c>
      <c r="B3731" t="s">
        <v>13071</v>
      </c>
      <c r="C3731" t="s">
        <v>5244</v>
      </c>
      <c r="D3731" t="s">
        <v>13072</v>
      </c>
      <c r="E3731" s="27">
        <v>41776</v>
      </c>
      <c r="F3731" t="s">
        <v>233</v>
      </c>
      <c r="G3731" s="27">
        <v>33616</v>
      </c>
      <c r="H3731">
        <v>24</v>
      </c>
      <c r="I3731" t="s">
        <v>259</v>
      </c>
      <c r="J3731" t="s">
        <v>353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-1</v>
      </c>
      <c r="Q3731" s="28">
        <v>41775.247916666667</v>
      </c>
      <c r="R3731" s="28">
        <v>41776.336805555555</v>
      </c>
      <c r="S3731" t="s">
        <v>13073</v>
      </c>
      <c r="T3731" s="27">
        <v>41775</v>
      </c>
      <c r="V3731">
        <v>1</v>
      </c>
      <c r="W3731" t="s">
        <v>32</v>
      </c>
      <c r="X3731" t="s">
        <v>254</v>
      </c>
      <c r="Y3731">
        <v>1</v>
      </c>
      <c r="AA3731" t="s">
        <v>13074</v>
      </c>
      <c r="AB3731" t="s">
        <v>36</v>
      </c>
      <c r="AC3731">
        <v>0</v>
      </c>
      <c r="AD3731" s="27">
        <v>41783</v>
      </c>
      <c r="AE3731" t="s">
        <v>6851</v>
      </c>
      <c r="AF3731" s="27">
        <v>41783</v>
      </c>
      <c r="AG3731" s="27">
        <v>41784</v>
      </c>
      <c r="AH3731">
        <v>0</v>
      </c>
      <c r="AN3731" t="s">
        <v>238</v>
      </c>
      <c r="AO3731">
        <v>3</v>
      </c>
      <c r="AP3731" t="s">
        <v>239</v>
      </c>
      <c r="AQ3731" s="27">
        <v>41776</v>
      </c>
      <c r="AR3731" t="s">
        <v>240</v>
      </c>
      <c r="AS3731">
        <v>1</v>
      </c>
      <c r="AT3731" t="s">
        <v>239</v>
      </c>
      <c r="AU3731" s="27">
        <v>41776</v>
      </c>
    </row>
    <row r="3732" spans="1:47" x14ac:dyDescent="0.2">
      <c r="A3732">
        <v>3731</v>
      </c>
      <c r="B3732" t="s">
        <v>13075</v>
      </c>
      <c r="C3732" t="s">
        <v>11262</v>
      </c>
      <c r="D3732" t="s">
        <v>13076</v>
      </c>
      <c r="E3732" s="27">
        <v>41833</v>
      </c>
      <c r="F3732" t="s">
        <v>233</v>
      </c>
      <c r="G3732" s="27">
        <v>32112</v>
      </c>
      <c r="H3732">
        <v>28</v>
      </c>
      <c r="I3732" t="s">
        <v>244</v>
      </c>
      <c r="J3732" t="s">
        <v>250</v>
      </c>
      <c r="K3732">
        <v>0</v>
      </c>
      <c r="L3732">
        <v>10</v>
      </c>
      <c r="M3732">
        <v>0</v>
      </c>
      <c r="N3732">
        <v>0</v>
      </c>
      <c r="O3732">
        <v>0</v>
      </c>
      <c r="P3732">
        <v>-1</v>
      </c>
      <c r="Q3732" s="28">
        <v>41832.378472222219</v>
      </c>
      <c r="R3732" s="28">
        <v>41950.15</v>
      </c>
      <c r="S3732" t="s">
        <v>13077</v>
      </c>
      <c r="T3732" s="27">
        <v>41832</v>
      </c>
      <c r="V3732">
        <v>1</v>
      </c>
      <c r="W3732" t="s">
        <v>32</v>
      </c>
      <c r="X3732" t="s">
        <v>364</v>
      </c>
      <c r="Y3732">
        <v>0</v>
      </c>
      <c r="AB3732" t="s">
        <v>237</v>
      </c>
      <c r="AH3732">
        <v>0</v>
      </c>
      <c r="AN3732" t="s">
        <v>238</v>
      </c>
      <c r="AO3732">
        <v>7</v>
      </c>
      <c r="AP3732" t="s">
        <v>246</v>
      </c>
      <c r="AQ3732" s="27">
        <v>41833</v>
      </c>
      <c r="AR3732" t="s">
        <v>240</v>
      </c>
      <c r="AS3732">
        <v>10</v>
      </c>
      <c r="AT3732" t="s">
        <v>269</v>
      </c>
      <c r="AU3732" s="27">
        <v>41833</v>
      </c>
    </row>
    <row r="3733" spans="1:47" x14ac:dyDescent="0.2">
      <c r="A3733">
        <v>3732</v>
      </c>
      <c r="B3733" t="s">
        <v>13078</v>
      </c>
      <c r="C3733" t="s">
        <v>2056</v>
      </c>
      <c r="D3733" t="s">
        <v>13079</v>
      </c>
      <c r="E3733" s="27">
        <v>41526</v>
      </c>
      <c r="F3733" t="s">
        <v>233</v>
      </c>
      <c r="G3733" s="27">
        <v>32927</v>
      </c>
      <c r="H3733">
        <v>26</v>
      </c>
      <c r="I3733" t="s">
        <v>244</v>
      </c>
      <c r="J3733" t="s">
        <v>250</v>
      </c>
      <c r="K3733">
        <v>0</v>
      </c>
      <c r="L3733">
        <v>1</v>
      </c>
      <c r="M3733">
        <v>0</v>
      </c>
      <c r="N3733">
        <v>0</v>
      </c>
      <c r="O3733">
        <v>1</v>
      </c>
      <c r="P3733">
        <v>-1</v>
      </c>
      <c r="Q3733" s="28">
        <v>41525.337500000001</v>
      </c>
      <c r="R3733" s="28">
        <v>41557.427083333336</v>
      </c>
      <c r="S3733" t="s">
        <v>13080</v>
      </c>
      <c r="T3733" s="27">
        <v>41525</v>
      </c>
      <c r="V3733">
        <v>1</v>
      </c>
      <c r="W3733" t="s">
        <v>36</v>
      </c>
      <c r="X3733" t="s">
        <v>1077</v>
      </c>
      <c r="Y3733">
        <v>0</v>
      </c>
      <c r="AB3733" t="s">
        <v>237</v>
      </c>
      <c r="AH3733">
        <v>0</v>
      </c>
      <c r="AN3733" t="s">
        <v>238</v>
      </c>
      <c r="AO3733">
        <v>2</v>
      </c>
      <c r="AP3733" t="s">
        <v>239</v>
      </c>
      <c r="AQ3733" s="27">
        <v>41526</v>
      </c>
      <c r="AR3733" t="s">
        <v>240</v>
      </c>
      <c r="AS3733">
        <v>1</v>
      </c>
      <c r="AT3733" t="s">
        <v>239</v>
      </c>
      <c r="AU3733" s="27">
        <v>41526</v>
      </c>
    </row>
    <row r="3734" spans="1:47" x14ac:dyDescent="0.2">
      <c r="A3734">
        <v>3733</v>
      </c>
      <c r="B3734" t="s">
        <v>13081</v>
      </c>
      <c r="C3734" t="s">
        <v>292</v>
      </c>
      <c r="D3734" t="s">
        <v>13082</v>
      </c>
      <c r="E3734" s="27">
        <v>41935</v>
      </c>
      <c r="F3734" t="s">
        <v>294</v>
      </c>
      <c r="G3734" s="27">
        <v>30874</v>
      </c>
      <c r="H3734">
        <v>31</v>
      </c>
      <c r="I3734" t="s">
        <v>244</v>
      </c>
      <c r="J3734" t="s">
        <v>245</v>
      </c>
      <c r="K3734">
        <v>0</v>
      </c>
      <c r="L3734">
        <v>5</v>
      </c>
      <c r="M3734">
        <v>0</v>
      </c>
      <c r="N3734">
        <v>0</v>
      </c>
      <c r="O3734">
        <v>1</v>
      </c>
      <c r="P3734">
        <v>-23</v>
      </c>
      <c r="Q3734" s="28">
        <v>41912.305555555555</v>
      </c>
      <c r="R3734" s="28">
        <v>41913.093055555553</v>
      </c>
      <c r="S3734" t="s">
        <v>13083</v>
      </c>
      <c r="T3734" s="27">
        <v>41912</v>
      </c>
      <c r="V3734">
        <v>23</v>
      </c>
      <c r="W3734" t="s">
        <v>32</v>
      </c>
      <c r="X3734" t="s">
        <v>13084</v>
      </c>
      <c r="Y3734">
        <v>0</v>
      </c>
      <c r="AB3734" t="s">
        <v>237</v>
      </c>
      <c r="AH3734">
        <v>0</v>
      </c>
      <c r="AN3734" t="s">
        <v>238</v>
      </c>
      <c r="AO3734">
        <v>2</v>
      </c>
      <c r="AP3734" t="s">
        <v>239</v>
      </c>
      <c r="AQ3734" s="27">
        <v>41935</v>
      </c>
      <c r="AR3734" t="s">
        <v>240</v>
      </c>
      <c r="AS3734">
        <v>5</v>
      </c>
      <c r="AT3734" t="s">
        <v>246</v>
      </c>
      <c r="AU3734" s="27">
        <v>41935</v>
      </c>
    </row>
    <row r="3735" spans="1:47" x14ac:dyDescent="0.2">
      <c r="A3735">
        <v>3734</v>
      </c>
      <c r="B3735" t="s">
        <v>13085</v>
      </c>
      <c r="C3735" t="s">
        <v>13086</v>
      </c>
      <c r="D3735" t="s">
        <v>13087</v>
      </c>
      <c r="E3735" s="27">
        <v>41820</v>
      </c>
      <c r="F3735" t="s">
        <v>294</v>
      </c>
      <c r="G3735" s="27">
        <v>30546</v>
      </c>
      <c r="H3735">
        <v>32</v>
      </c>
      <c r="I3735" t="s">
        <v>244</v>
      </c>
      <c r="J3735" t="s">
        <v>250</v>
      </c>
      <c r="K3735">
        <v>0</v>
      </c>
      <c r="L3735">
        <v>4</v>
      </c>
      <c r="M3735">
        <v>0</v>
      </c>
      <c r="N3735">
        <v>0</v>
      </c>
      <c r="O3735">
        <v>1</v>
      </c>
      <c r="P3735">
        <v>-1</v>
      </c>
      <c r="Q3735" s="28">
        <v>41819.37777777778</v>
      </c>
      <c r="R3735" s="28">
        <v>41825.370833333334</v>
      </c>
      <c r="S3735" t="s">
        <v>13088</v>
      </c>
      <c r="U3735" s="27">
        <v>41819</v>
      </c>
      <c r="V3735">
        <v>1</v>
      </c>
      <c r="W3735" t="s">
        <v>32</v>
      </c>
      <c r="X3735" t="s">
        <v>274</v>
      </c>
      <c r="Y3735">
        <v>0</v>
      </c>
      <c r="AB3735" t="s">
        <v>237</v>
      </c>
      <c r="AH3735">
        <v>0</v>
      </c>
      <c r="AN3735" t="s">
        <v>238</v>
      </c>
      <c r="AO3735">
        <v>2</v>
      </c>
      <c r="AP3735" t="s">
        <v>239</v>
      </c>
      <c r="AQ3735" s="27">
        <v>41820</v>
      </c>
      <c r="AR3735" t="s">
        <v>240</v>
      </c>
      <c r="AS3735">
        <v>4</v>
      </c>
      <c r="AT3735" t="s">
        <v>239</v>
      </c>
      <c r="AU3735" s="27">
        <v>41820</v>
      </c>
    </row>
    <row r="3736" spans="1:47" x14ac:dyDescent="0.2">
      <c r="A3736">
        <v>3735</v>
      </c>
      <c r="B3736" t="s">
        <v>13089</v>
      </c>
      <c r="C3736" t="s">
        <v>13090</v>
      </c>
      <c r="D3736" t="s">
        <v>13091</v>
      </c>
      <c r="E3736" s="27">
        <v>41995</v>
      </c>
      <c r="F3736" t="s">
        <v>233</v>
      </c>
      <c r="G3736" s="27">
        <v>32302</v>
      </c>
      <c r="H3736">
        <v>27</v>
      </c>
      <c r="I3736" t="s">
        <v>244</v>
      </c>
      <c r="J3736" t="s">
        <v>250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-1</v>
      </c>
      <c r="Q3736" s="28">
        <v>41994.474999999999</v>
      </c>
      <c r="R3736" s="28">
        <v>41995.050694444442</v>
      </c>
      <c r="S3736" t="s">
        <v>13092</v>
      </c>
      <c r="T3736" s="27">
        <v>41994</v>
      </c>
      <c r="V3736">
        <v>1</v>
      </c>
      <c r="W3736" t="s">
        <v>32</v>
      </c>
      <c r="X3736" t="s">
        <v>441</v>
      </c>
      <c r="Y3736">
        <v>0</v>
      </c>
      <c r="AB3736" t="s">
        <v>237</v>
      </c>
      <c r="AH3736">
        <v>0</v>
      </c>
      <c r="AN3736" t="s">
        <v>238</v>
      </c>
      <c r="AO3736">
        <v>3</v>
      </c>
      <c r="AP3736" t="s">
        <v>239</v>
      </c>
      <c r="AQ3736" s="27">
        <v>41995</v>
      </c>
      <c r="AR3736" t="s">
        <v>240</v>
      </c>
      <c r="AS3736">
        <v>2</v>
      </c>
      <c r="AT3736" t="s">
        <v>239</v>
      </c>
      <c r="AU3736" s="27">
        <v>41995</v>
      </c>
    </row>
    <row r="3737" spans="1:47" x14ac:dyDescent="0.2">
      <c r="A3737">
        <v>3736</v>
      </c>
      <c r="B3737" t="s">
        <v>13093</v>
      </c>
      <c r="C3737" t="s">
        <v>13094</v>
      </c>
      <c r="D3737" t="s">
        <v>13095</v>
      </c>
      <c r="E3737" s="27">
        <v>41487</v>
      </c>
      <c r="F3737" t="s">
        <v>233</v>
      </c>
      <c r="G3737" s="27">
        <v>26106</v>
      </c>
      <c r="H3737">
        <v>44</v>
      </c>
      <c r="I3737" t="s">
        <v>244</v>
      </c>
      <c r="J3737" t="s">
        <v>245</v>
      </c>
      <c r="K3737">
        <v>0</v>
      </c>
      <c r="L3737">
        <v>2</v>
      </c>
      <c r="M3737">
        <v>0</v>
      </c>
      <c r="N3737">
        <v>0</v>
      </c>
      <c r="O3737">
        <v>4</v>
      </c>
      <c r="P3737">
        <v>-1</v>
      </c>
      <c r="Q3737" s="28">
        <v>41486.29791666667</v>
      </c>
      <c r="R3737" s="28">
        <v>41488.203472222223</v>
      </c>
      <c r="S3737" t="s">
        <v>13096</v>
      </c>
      <c r="T3737" s="27">
        <v>41486</v>
      </c>
      <c r="V3737">
        <v>1</v>
      </c>
      <c r="W3737" t="s">
        <v>32</v>
      </c>
      <c r="X3737" t="s">
        <v>364</v>
      </c>
      <c r="Y3737">
        <v>0</v>
      </c>
      <c r="AB3737" t="s">
        <v>237</v>
      </c>
      <c r="AH3737">
        <v>0</v>
      </c>
      <c r="AN3737" t="s">
        <v>238</v>
      </c>
      <c r="AO3737">
        <v>3</v>
      </c>
      <c r="AP3737" t="s">
        <v>239</v>
      </c>
      <c r="AQ3737" s="27">
        <v>41487</v>
      </c>
      <c r="AR3737" t="s">
        <v>240</v>
      </c>
      <c r="AS3737">
        <v>2</v>
      </c>
      <c r="AT3737" t="s">
        <v>239</v>
      </c>
      <c r="AU3737" s="27">
        <v>41487</v>
      </c>
    </row>
    <row r="3738" spans="1:47" x14ac:dyDescent="0.2">
      <c r="A3738">
        <v>3737</v>
      </c>
      <c r="B3738" t="s">
        <v>13097</v>
      </c>
      <c r="C3738" t="s">
        <v>13098</v>
      </c>
      <c r="D3738" t="s">
        <v>13099</v>
      </c>
      <c r="E3738" s="27">
        <v>41690</v>
      </c>
      <c r="F3738" t="s">
        <v>294</v>
      </c>
      <c r="G3738" s="27">
        <v>32272</v>
      </c>
      <c r="H3738">
        <v>27</v>
      </c>
      <c r="I3738" t="s">
        <v>244</v>
      </c>
      <c r="J3738" t="s">
        <v>245</v>
      </c>
      <c r="K3738">
        <v>0</v>
      </c>
      <c r="L3738">
        <v>2</v>
      </c>
      <c r="M3738">
        <v>0</v>
      </c>
      <c r="N3738">
        <v>0</v>
      </c>
      <c r="O3738">
        <v>0</v>
      </c>
      <c r="P3738">
        <v>0</v>
      </c>
      <c r="Q3738" s="28">
        <v>41690.119444444441</v>
      </c>
      <c r="R3738" s="28">
        <v>41695.256249999999</v>
      </c>
      <c r="S3738" t="s">
        <v>13100</v>
      </c>
      <c r="T3738" s="27">
        <v>41689</v>
      </c>
      <c r="V3738">
        <v>1</v>
      </c>
      <c r="W3738" t="s">
        <v>32</v>
      </c>
      <c r="X3738" t="s">
        <v>313</v>
      </c>
      <c r="Y3738">
        <v>0</v>
      </c>
      <c r="AB3738" t="s">
        <v>237</v>
      </c>
      <c r="AH3738">
        <v>0</v>
      </c>
      <c r="AN3738" t="s">
        <v>238</v>
      </c>
      <c r="AO3738">
        <v>2</v>
      </c>
      <c r="AP3738" t="s">
        <v>239</v>
      </c>
      <c r="AQ3738" s="27">
        <v>41690</v>
      </c>
      <c r="AR3738" t="s">
        <v>240</v>
      </c>
      <c r="AS3738">
        <v>2</v>
      </c>
      <c r="AT3738" t="s">
        <v>239</v>
      </c>
      <c r="AU3738" s="27">
        <v>41690</v>
      </c>
    </row>
    <row r="3739" spans="1:47" x14ac:dyDescent="0.2">
      <c r="A3739">
        <v>3738</v>
      </c>
      <c r="B3739" t="s">
        <v>13101</v>
      </c>
      <c r="C3739" t="s">
        <v>963</v>
      </c>
      <c r="D3739" t="s">
        <v>13102</v>
      </c>
      <c r="E3739" s="27">
        <v>41639</v>
      </c>
      <c r="F3739" t="s">
        <v>233</v>
      </c>
      <c r="G3739" s="27">
        <v>32026</v>
      </c>
      <c r="H3739">
        <v>28</v>
      </c>
      <c r="I3739" t="s">
        <v>244</v>
      </c>
      <c r="J3739" t="s">
        <v>245</v>
      </c>
      <c r="K3739">
        <v>0</v>
      </c>
      <c r="L3739">
        <v>9</v>
      </c>
      <c r="M3739">
        <v>0</v>
      </c>
      <c r="N3739">
        <v>0</v>
      </c>
      <c r="O3739">
        <v>14</v>
      </c>
      <c r="P3739">
        <v>-1</v>
      </c>
      <c r="Q3739" s="28">
        <v>41638.461805555555</v>
      </c>
      <c r="R3739" s="28">
        <v>41639.330555555556</v>
      </c>
      <c r="S3739" t="s">
        <v>13103</v>
      </c>
      <c r="T3739" s="27">
        <v>41638</v>
      </c>
      <c r="V3739">
        <v>1</v>
      </c>
      <c r="W3739" t="s">
        <v>32</v>
      </c>
      <c r="X3739" t="s">
        <v>453</v>
      </c>
      <c r="Y3739">
        <v>0</v>
      </c>
      <c r="AB3739" t="s">
        <v>237</v>
      </c>
      <c r="AH3739">
        <v>0</v>
      </c>
      <c r="AN3739" t="s">
        <v>238</v>
      </c>
      <c r="AO3739">
        <v>3</v>
      </c>
      <c r="AP3739" t="s">
        <v>239</v>
      </c>
      <c r="AQ3739" s="27">
        <v>41639</v>
      </c>
      <c r="AR3739" t="s">
        <v>240</v>
      </c>
      <c r="AS3739">
        <v>9</v>
      </c>
      <c r="AT3739" t="s">
        <v>269</v>
      </c>
      <c r="AU3739" s="27">
        <v>41639</v>
      </c>
    </row>
    <row r="3740" spans="1:47" x14ac:dyDescent="0.2">
      <c r="A3740">
        <v>3739</v>
      </c>
      <c r="B3740" t="s">
        <v>13104</v>
      </c>
      <c r="C3740" t="s">
        <v>480</v>
      </c>
      <c r="D3740" t="s">
        <v>13105</v>
      </c>
      <c r="E3740" s="27">
        <v>41599</v>
      </c>
      <c r="F3740" t="s">
        <v>233</v>
      </c>
      <c r="G3740" s="27">
        <v>22124</v>
      </c>
      <c r="H3740">
        <v>55</v>
      </c>
      <c r="I3740" t="s">
        <v>234</v>
      </c>
      <c r="J3740" t="s">
        <v>245</v>
      </c>
      <c r="K3740">
        <v>0</v>
      </c>
      <c r="L3740">
        <v>1</v>
      </c>
      <c r="M3740">
        <v>0</v>
      </c>
      <c r="N3740">
        <v>0</v>
      </c>
      <c r="O3740">
        <v>1</v>
      </c>
      <c r="P3740">
        <v>-1</v>
      </c>
      <c r="Q3740" s="28">
        <v>41598.336111111108</v>
      </c>
      <c r="R3740" s="28">
        <v>41599.345138888886</v>
      </c>
      <c r="S3740" t="s">
        <v>13106</v>
      </c>
      <c r="T3740" s="27">
        <v>41598</v>
      </c>
      <c r="V3740">
        <v>1</v>
      </c>
      <c r="W3740" t="s">
        <v>36</v>
      </c>
      <c r="X3740" t="s">
        <v>780</v>
      </c>
      <c r="Y3740">
        <v>0</v>
      </c>
      <c r="AB3740" t="s">
        <v>237</v>
      </c>
      <c r="AH3740">
        <v>0</v>
      </c>
      <c r="AN3740" t="s">
        <v>238</v>
      </c>
      <c r="AO3740">
        <v>1</v>
      </c>
      <c r="AP3740" t="s">
        <v>239</v>
      </c>
      <c r="AQ3740" s="27">
        <v>41599</v>
      </c>
      <c r="AR3740" t="s">
        <v>240</v>
      </c>
      <c r="AS3740">
        <v>1</v>
      </c>
      <c r="AT3740" t="s">
        <v>239</v>
      </c>
      <c r="AU3740" s="27">
        <v>41599</v>
      </c>
    </row>
    <row r="3741" spans="1:47" x14ac:dyDescent="0.2">
      <c r="A3741">
        <v>3740</v>
      </c>
      <c r="B3741" t="s">
        <v>13107</v>
      </c>
      <c r="C3741" t="s">
        <v>13108</v>
      </c>
      <c r="D3741" t="s">
        <v>4637</v>
      </c>
      <c r="E3741" s="27">
        <v>41631</v>
      </c>
      <c r="F3741" t="s">
        <v>294</v>
      </c>
      <c r="G3741" s="27">
        <v>34299</v>
      </c>
      <c r="H3741">
        <v>22</v>
      </c>
      <c r="I3741" t="s">
        <v>259</v>
      </c>
      <c r="J3741" t="s">
        <v>250</v>
      </c>
      <c r="K3741">
        <v>0</v>
      </c>
      <c r="L3741">
        <v>4</v>
      </c>
      <c r="M3741">
        <v>0</v>
      </c>
      <c r="N3741">
        <v>0</v>
      </c>
      <c r="O3741">
        <v>2</v>
      </c>
      <c r="P3741">
        <v>-60</v>
      </c>
      <c r="Q3741" s="28">
        <v>41571.134027777778</v>
      </c>
      <c r="R3741" s="28">
        <v>41631.099305555559</v>
      </c>
      <c r="S3741" t="s">
        <v>13109</v>
      </c>
      <c r="U3741" s="27">
        <v>41571</v>
      </c>
      <c r="V3741">
        <v>60</v>
      </c>
      <c r="W3741" t="s">
        <v>32</v>
      </c>
      <c r="X3741" t="s">
        <v>274</v>
      </c>
      <c r="Y3741">
        <v>0</v>
      </c>
      <c r="AB3741" t="s">
        <v>237</v>
      </c>
      <c r="AH3741">
        <v>0</v>
      </c>
      <c r="AN3741" t="s">
        <v>238</v>
      </c>
      <c r="AO3741">
        <v>5</v>
      </c>
      <c r="AP3741" t="s">
        <v>246</v>
      </c>
      <c r="AQ3741" s="27">
        <v>41631</v>
      </c>
      <c r="AR3741" t="s">
        <v>240</v>
      </c>
      <c r="AS3741">
        <v>4</v>
      </c>
      <c r="AT3741" t="s">
        <v>239</v>
      </c>
      <c r="AU3741" s="27">
        <v>41631</v>
      </c>
    </row>
    <row r="3742" spans="1:47" x14ac:dyDescent="0.2">
      <c r="A3742">
        <v>3741</v>
      </c>
      <c r="B3742" t="s">
        <v>13110</v>
      </c>
      <c r="C3742" t="s">
        <v>2931</v>
      </c>
      <c r="D3742" t="s">
        <v>7596</v>
      </c>
      <c r="E3742" s="27">
        <v>41646</v>
      </c>
      <c r="F3742" t="s">
        <v>233</v>
      </c>
      <c r="G3742" s="27">
        <v>29310</v>
      </c>
      <c r="H3742">
        <v>36</v>
      </c>
      <c r="I3742" t="s">
        <v>244</v>
      </c>
      <c r="J3742" t="s">
        <v>250</v>
      </c>
      <c r="K3742">
        <v>0</v>
      </c>
      <c r="L3742">
        <v>5</v>
      </c>
      <c r="M3742">
        <v>0</v>
      </c>
      <c r="N3742">
        <v>0</v>
      </c>
      <c r="O3742">
        <v>15</v>
      </c>
      <c r="P3742">
        <v>-1</v>
      </c>
      <c r="Q3742" s="28">
        <v>41645.474305555559</v>
      </c>
      <c r="R3742" s="28">
        <v>41647.339583333334</v>
      </c>
      <c r="S3742" t="s">
        <v>13111</v>
      </c>
      <c r="U3742" s="27">
        <v>41646</v>
      </c>
      <c r="V3742">
        <v>0</v>
      </c>
      <c r="W3742" t="s">
        <v>32</v>
      </c>
      <c r="X3742" t="s">
        <v>274</v>
      </c>
      <c r="Y3742">
        <v>0</v>
      </c>
      <c r="AB3742" t="s">
        <v>237</v>
      </c>
      <c r="AH3742">
        <v>0</v>
      </c>
      <c r="AN3742" t="s">
        <v>238</v>
      </c>
      <c r="AO3742">
        <v>1</v>
      </c>
      <c r="AP3742" t="s">
        <v>239</v>
      </c>
      <c r="AQ3742" s="27">
        <v>41646</v>
      </c>
      <c r="AR3742" t="s">
        <v>240</v>
      </c>
      <c r="AS3742">
        <v>5</v>
      </c>
      <c r="AT3742" t="s">
        <v>246</v>
      </c>
      <c r="AU3742" s="27">
        <v>41646</v>
      </c>
    </row>
    <row r="3743" spans="1:47" x14ac:dyDescent="0.2">
      <c r="A3743">
        <v>3742</v>
      </c>
      <c r="B3743" t="s">
        <v>13112</v>
      </c>
      <c r="C3743" t="s">
        <v>242</v>
      </c>
      <c r="D3743" t="s">
        <v>830</v>
      </c>
      <c r="E3743" s="27">
        <v>41812</v>
      </c>
      <c r="F3743" t="s">
        <v>233</v>
      </c>
      <c r="G3743" s="27">
        <v>31703</v>
      </c>
      <c r="H3743">
        <v>29</v>
      </c>
      <c r="I3743" t="s">
        <v>244</v>
      </c>
      <c r="J3743" t="s">
        <v>250</v>
      </c>
      <c r="K3743">
        <v>0</v>
      </c>
      <c r="L3743">
        <v>8</v>
      </c>
      <c r="M3743">
        <v>0</v>
      </c>
      <c r="N3743">
        <v>0</v>
      </c>
      <c r="O3743">
        <v>6</v>
      </c>
      <c r="P3743">
        <v>-236</v>
      </c>
      <c r="Q3743" s="28">
        <v>41576.256944444445</v>
      </c>
      <c r="R3743" s="28">
        <v>41578.104166666664</v>
      </c>
      <c r="S3743" t="s">
        <v>13113</v>
      </c>
      <c r="T3743" s="27">
        <v>41576</v>
      </c>
      <c r="V3743">
        <v>236</v>
      </c>
      <c r="W3743" t="s">
        <v>32</v>
      </c>
      <c r="X3743" t="s">
        <v>13114</v>
      </c>
      <c r="Y3743">
        <v>1</v>
      </c>
      <c r="AA3743" t="s">
        <v>13115</v>
      </c>
      <c r="AB3743" t="s">
        <v>36</v>
      </c>
      <c r="AC3743">
        <v>0</v>
      </c>
      <c r="AD3743" s="27">
        <v>42076</v>
      </c>
      <c r="AE3743" t="s">
        <v>422</v>
      </c>
      <c r="AF3743" s="27">
        <v>42076</v>
      </c>
      <c r="AG3743" s="27">
        <v>42108</v>
      </c>
      <c r="AH3743">
        <v>0</v>
      </c>
      <c r="AN3743" t="s">
        <v>238</v>
      </c>
      <c r="AO3743">
        <v>6</v>
      </c>
      <c r="AP3743" t="s">
        <v>246</v>
      </c>
      <c r="AQ3743" s="27">
        <v>41812</v>
      </c>
      <c r="AR3743" t="s">
        <v>240</v>
      </c>
      <c r="AS3743">
        <v>8</v>
      </c>
      <c r="AT3743" t="s">
        <v>269</v>
      </c>
      <c r="AU3743" s="27">
        <v>41812</v>
      </c>
    </row>
    <row r="3744" spans="1:47" x14ac:dyDescent="0.2">
      <c r="A3744">
        <v>3743</v>
      </c>
      <c r="B3744" t="s">
        <v>13116</v>
      </c>
      <c r="C3744" t="s">
        <v>825</v>
      </c>
      <c r="D3744" t="s">
        <v>13117</v>
      </c>
      <c r="E3744" s="27">
        <v>41512</v>
      </c>
      <c r="F3744" t="s">
        <v>233</v>
      </c>
      <c r="G3744" s="27">
        <v>34067</v>
      </c>
      <c r="H3744">
        <v>23</v>
      </c>
      <c r="I3744" t="s">
        <v>259</v>
      </c>
      <c r="J3744" t="s">
        <v>250</v>
      </c>
      <c r="K3744">
        <v>0</v>
      </c>
      <c r="L3744">
        <v>4</v>
      </c>
      <c r="M3744">
        <v>0</v>
      </c>
      <c r="N3744">
        <v>0</v>
      </c>
      <c r="O3744">
        <v>1</v>
      </c>
      <c r="P3744">
        <v>-1</v>
      </c>
      <c r="Q3744" s="28">
        <v>41511.316666666666</v>
      </c>
      <c r="R3744" s="28">
        <v>41512.329861111109</v>
      </c>
      <c r="S3744" t="s">
        <v>13118</v>
      </c>
      <c r="U3744" s="27">
        <v>41511</v>
      </c>
      <c r="V3744">
        <v>1</v>
      </c>
      <c r="W3744" t="s">
        <v>32</v>
      </c>
      <c r="X3744" t="s">
        <v>274</v>
      </c>
      <c r="Y3744">
        <v>0</v>
      </c>
      <c r="AB3744" t="s">
        <v>237</v>
      </c>
      <c r="AH3744">
        <v>0</v>
      </c>
      <c r="AN3744" t="s">
        <v>238</v>
      </c>
      <c r="AO3744">
        <v>6</v>
      </c>
      <c r="AP3744" t="s">
        <v>246</v>
      </c>
      <c r="AQ3744" s="27">
        <v>41512</v>
      </c>
      <c r="AR3744" t="s">
        <v>240</v>
      </c>
      <c r="AS3744">
        <v>4</v>
      </c>
      <c r="AT3744" t="s">
        <v>239</v>
      </c>
      <c r="AU3744" s="27">
        <v>41512</v>
      </c>
    </row>
    <row r="3745" spans="1:47" x14ac:dyDescent="0.2">
      <c r="A3745">
        <v>3744</v>
      </c>
      <c r="B3745" t="s">
        <v>13119</v>
      </c>
      <c r="C3745" t="s">
        <v>1384</v>
      </c>
      <c r="D3745" t="s">
        <v>13120</v>
      </c>
      <c r="E3745" s="27">
        <v>41277</v>
      </c>
      <c r="F3745" t="s">
        <v>233</v>
      </c>
      <c r="G3745" s="27">
        <v>21808</v>
      </c>
      <c r="H3745">
        <v>56</v>
      </c>
      <c r="I3745" t="s">
        <v>234</v>
      </c>
      <c r="J3745" t="s">
        <v>250</v>
      </c>
      <c r="K3745">
        <v>0</v>
      </c>
      <c r="L3745">
        <v>1</v>
      </c>
      <c r="M3745">
        <v>0</v>
      </c>
      <c r="N3745">
        <v>0</v>
      </c>
      <c r="O3745">
        <v>1</v>
      </c>
      <c r="P3745">
        <v>0</v>
      </c>
      <c r="Q3745" s="28">
        <v>41277.052777777775</v>
      </c>
      <c r="R3745" s="28">
        <v>41277.067361111112</v>
      </c>
      <c r="S3745" t="s">
        <v>13121</v>
      </c>
      <c r="T3745" s="27">
        <v>41276</v>
      </c>
      <c r="V3745">
        <v>1</v>
      </c>
      <c r="W3745" t="s">
        <v>36</v>
      </c>
      <c r="X3745" t="s">
        <v>263</v>
      </c>
      <c r="Y3745">
        <v>0</v>
      </c>
      <c r="AB3745" t="s">
        <v>237</v>
      </c>
      <c r="AH3745">
        <v>0</v>
      </c>
      <c r="AN3745" t="s">
        <v>238</v>
      </c>
      <c r="AO3745">
        <v>2</v>
      </c>
      <c r="AP3745" t="s">
        <v>239</v>
      </c>
      <c r="AQ3745" s="27">
        <v>41277</v>
      </c>
      <c r="AR3745" t="s">
        <v>240</v>
      </c>
      <c r="AS3745">
        <v>1</v>
      </c>
      <c r="AT3745" t="s">
        <v>239</v>
      </c>
      <c r="AU3745" s="27">
        <v>41277</v>
      </c>
    </row>
    <row r="3746" spans="1:47" x14ac:dyDescent="0.2">
      <c r="A3746">
        <v>3745</v>
      </c>
      <c r="B3746" t="s">
        <v>13122</v>
      </c>
      <c r="C3746" t="s">
        <v>1147</v>
      </c>
      <c r="D3746" t="s">
        <v>9198</v>
      </c>
      <c r="E3746" s="27">
        <v>41595</v>
      </c>
      <c r="F3746" t="s">
        <v>233</v>
      </c>
      <c r="G3746" s="27">
        <v>32560</v>
      </c>
      <c r="H3746">
        <v>27</v>
      </c>
      <c r="I3746" t="s">
        <v>244</v>
      </c>
      <c r="J3746" t="s">
        <v>245</v>
      </c>
      <c r="K3746">
        <v>0</v>
      </c>
      <c r="L3746">
        <v>6</v>
      </c>
      <c r="M3746">
        <v>0</v>
      </c>
      <c r="N3746">
        <v>0</v>
      </c>
      <c r="O3746">
        <v>2</v>
      </c>
      <c r="P3746">
        <v>-1</v>
      </c>
      <c r="Q3746" s="28">
        <v>41594.474999999999</v>
      </c>
      <c r="R3746" s="28">
        <v>41595.349305555559</v>
      </c>
      <c r="S3746" t="s">
        <v>13123</v>
      </c>
      <c r="T3746" s="27">
        <v>41594</v>
      </c>
      <c r="V3746">
        <v>1</v>
      </c>
      <c r="W3746" t="s">
        <v>32</v>
      </c>
      <c r="X3746" t="s">
        <v>300</v>
      </c>
      <c r="Y3746">
        <v>1</v>
      </c>
      <c r="AA3746" t="s">
        <v>13124</v>
      </c>
      <c r="AB3746" t="s">
        <v>36</v>
      </c>
      <c r="AC3746">
        <v>1</v>
      </c>
      <c r="AD3746" s="27">
        <v>42009</v>
      </c>
      <c r="AE3746" t="s">
        <v>263</v>
      </c>
      <c r="AF3746" s="27">
        <v>42010</v>
      </c>
      <c r="AG3746" s="27">
        <v>42054</v>
      </c>
      <c r="AH3746">
        <v>0</v>
      </c>
      <c r="AN3746" t="s">
        <v>238</v>
      </c>
      <c r="AO3746">
        <v>3</v>
      </c>
      <c r="AP3746" t="s">
        <v>239</v>
      </c>
      <c r="AQ3746" s="27">
        <v>41595</v>
      </c>
      <c r="AR3746" t="s">
        <v>240</v>
      </c>
      <c r="AS3746">
        <v>6</v>
      </c>
      <c r="AT3746" t="s">
        <v>246</v>
      </c>
      <c r="AU3746" s="27">
        <v>41595</v>
      </c>
    </row>
    <row r="3747" spans="1:47" x14ac:dyDescent="0.2">
      <c r="A3747">
        <v>3746</v>
      </c>
      <c r="B3747" t="s">
        <v>13125</v>
      </c>
      <c r="C3747" t="s">
        <v>13126</v>
      </c>
      <c r="D3747" t="s">
        <v>4936</v>
      </c>
      <c r="E3747" s="27">
        <v>41648</v>
      </c>
      <c r="F3747" t="s">
        <v>233</v>
      </c>
      <c r="G3747" s="27">
        <v>32136</v>
      </c>
      <c r="H3747">
        <v>28</v>
      </c>
      <c r="I3747" t="s">
        <v>244</v>
      </c>
      <c r="J3747" t="s">
        <v>250</v>
      </c>
      <c r="K3747">
        <v>0</v>
      </c>
      <c r="L3747">
        <v>4</v>
      </c>
      <c r="M3747">
        <v>0</v>
      </c>
      <c r="N3747">
        <v>0</v>
      </c>
      <c r="O3747">
        <v>6</v>
      </c>
      <c r="P3747">
        <v>-21</v>
      </c>
      <c r="Q3747" s="28">
        <v>41627.056250000001</v>
      </c>
      <c r="R3747" s="28">
        <v>41647.294444444444</v>
      </c>
      <c r="S3747" t="s">
        <v>13127</v>
      </c>
      <c r="U3747" s="27">
        <v>41627</v>
      </c>
      <c r="V3747">
        <v>21</v>
      </c>
      <c r="W3747" t="s">
        <v>32</v>
      </c>
      <c r="X3747" t="s">
        <v>274</v>
      </c>
      <c r="Y3747">
        <v>0</v>
      </c>
      <c r="AB3747" t="s">
        <v>237</v>
      </c>
      <c r="AH3747">
        <v>0</v>
      </c>
      <c r="AN3747" t="s">
        <v>238</v>
      </c>
      <c r="AO3747">
        <v>3</v>
      </c>
      <c r="AP3747" t="s">
        <v>239</v>
      </c>
      <c r="AQ3747" s="27">
        <v>41648</v>
      </c>
      <c r="AR3747" t="s">
        <v>240</v>
      </c>
      <c r="AS3747">
        <v>4</v>
      </c>
      <c r="AT3747" t="s">
        <v>239</v>
      </c>
      <c r="AU3747" s="27">
        <v>41648</v>
      </c>
    </row>
    <row r="3748" spans="1:47" x14ac:dyDescent="0.2">
      <c r="A3748">
        <v>3747</v>
      </c>
      <c r="B3748" t="s">
        <v>13128</v>
      </c>
      <c r="C3748" t="s">
        <v>2454</v>
      </c>
      <c r="D3748" t="s">
        <v>3654</v>
      </c>
      <c r="E3748" s="27">
        <v>41420</v>
      </c>
      <c r="F3748" t="s">
        <v>233</v>
      </c>
      <c r="G3748" s="27">
        <v>28607</v>
      </c>
      <c r="H3748">
        <v>37</v>
      </c>
      <c r="I3748" t="s">
        <v>244</v>
      </c>
      <c r="J3748" t="s">
        <v>245</v>
      </c>
      <c r="K3748">
        <v>0</v>
      </c>
      <c r="L3748">
        <v>6</v>
      </c>
      <c r="M3748">
        <v>0</v>
      </c>
      <c r="N3748">
        <v>0</v>
      </c>
      <c r="O3748">
        <v>1</v>
      </c>
      <c r="P3748">
        <v>-1</v>
      </c>
      <c r="Q3748" s="28">
        <v>41419.245138888888</v>
      </c>
      <c r="R3748" s="28">
        <v>41420.356944444444</v>
      </c>
      <c r="S3748" t="s">
        <v>13129</v>
      </c>
      <c r="T3748" s="27">
        <v>41419</v>
      </c>
      <c r="V3748">
        <v>1</v>
      </c>
      <c r="W3748" t="s">
        <v>36</v>
      </c>
      <c r="X3748" t="s">
        <v>279</v>
      </c>
      <c r="Y3748">
        <v>0</v>
      </c>
      <c r="AB3748" t="s">
        <v>237</v>
      </c>
      <c r="AH3748">
        <v>0</v>
      </c>
      <c r="AN3748" t="s">
        <v>238</v>
      </c>
      <c r="AO3748">
        <v>4</v>
      </c>
      <c r="AP3748" t="s">
        <v>239</v>
      </c>
      <c r="AQ3748" s="27">
        <v>41420</v>
      </c>
      <c r="AR3748" t="s">
        <v>240</v>
      </c>
      <c r="AS3748">
        <v>6</v>
      </c>
      <c r="AT3748" t="s">
        <v>246</v>
      </c>
      <c r="AU3748" s="27">
        <v>41420</v>
      </c>
    </row>
    <row r="3749" spans="1:47" x14ac:dyDescent="0.2">
      <c r="A3749">
        <v>3748</v>
      </c>
      <c r="B3749" t="s">
        <v>13130</v>
      </c>
      <c r="C3749" t="s">
        <v>1828</v>
      </c>
      <c r="D3749" t="s">
        <v>13131</v>
      </c>
      <c r="E3749" s="27">
        <v>41961</v>
      </c>
      <c r="F3749" t="s">
        <v>233</v>
      </c>
      <c r="G3749" s="27">
        <v>28459</v>
      </c>
      <c r="H3749">
        <v>38</v>
      </c>
      <c r="I3749" t="s">
        <v>244</v>
      </c>
      <c r="J3749" t="s">
        <v>245</v>
      </c>
      <c r="K3749">
        <v>0</v>
      </c>
      <c r="L3749">
        <v>2</v>
      </c>
      <c r="M3749">
        <v>0</v>
      </c>
      <c r="N3749">
        <v>0</v>
      </c>
      <c r="O3749">
        <v>0</v>
      </c>
      <c r="P3749">
        <v>-1</v>
      </c>
      <c r="Q3749" s="28">
        <v>41960.301388888889</v>
      </c>
      <c r="R3749" s="28">
        <v>41961.371527777781</v>
      </c>
      <c r="S3749" t="s">
        <v>13132</v>
      </c>
      <c r="T3749" s="27">
        <v>41960</v>
      </c>
      <c r="V3749">
        <v>1</v>
      </c>
      <c r="W3749" t="s">
        <v>32</v>
      </c>
      <c r="X3749" t="s">
        <v>343</v>
      </c>
      <c r="Y3749">
        <v>0</v>
      </c>
      <c r="AB3749" t="s">
        <v>237</v>
      </c>
      <c r="AH3749">
        <v>0</v>
      </c>
      <c r="AN3749" t="s">
        <v>238</v>
      </c>
      <c r="AO3749">
        <v>2</v>
      </c>
      <c r="AP3749" t="s">
        <v>239</v>
      </c>
      <c r="AQ3749" s="27">
        <v>41961</v>
      </c>
      <c r="AR3749" t="s">
        <v>240</v>
      </c>
      <c r="AS3749">
        <v>2</v>
      </c>
      <c r="AT3749" t="s">
        <v>239</v>
      </c>
      <c r="AU3749" s="27">
        <v>41961</v>
      </c>
    </row>
    <row r="3750" spans="1:47" x14ac:dyDescent="0.2">
      <c r="A3750">
        <v>3749</v>
      </c>
      <c r="B3750" t="s">
        <v>13133</v>
      </c>
      <c r="C3750" t="s">
        <v>579</v>
      </c>
      <c r="D3750" t="s">
        <v>1079</v>
      </c>
      <c r="E3750" s="27">
        <v>41347</v>
      </c>
      <c r="F3750" t="s">
        <v>233</v>
      </c>
      <c r="G3750" s="27">
        <v>30623</v>
      </c>
      <c r="H3750">
        <v>32</v>
      </c>
      <c r="I3750" t="s">
        <v>244</v>
      </c>
      <c r="J3750" t="s">
        <v>250</v>
      </c>
      <c r="K3750">
        <v>0</v>
      </c>
      <c r="L3750">
        <v>8</v>
      </c>
      <c r="M3750">
        <v>0</v>
      </c>
      <c r="N3750">
        <v>0</v>
      </c>
      <c r="O3750">
        <v>1</v>
      </c>
      <c r="P3750">
        <v>-1</v>
      </c>
      <c r="Q3750" s="28">
        <v>41346.35833333333</v>
      </c>
      <c r="R3750" s="28">
        <v>41348.192361111112</v>
      </c>
      <c r="S3750" t="s">
        <v>13134</v>
      </c>
      <c r="T3750" s="27">
        <v>41346</v>
      </c>
      <c r="V3750">
        <v>1</v>
      </c>
      <c r="W3750" t="s">
        <v>32</v>
      </c>
      <c r="X3750" t="s">
        <v>1449</v>
      </c>
      <c r="Y3750">
        <v>1</v>
      </c>
      <c r="AA3750" t="s">
        <v>13135</v>
      </c>
      <c r="AB3750" t="s">
        <v>36</v>
      </c>
      <c r="AC3750">
        <v>0</v>
      </c>
      <c r="AD3750" s="27">
        <v>41904</v>
      </c>
      <c r="AE3750" t="s">
        <v>392</v>
      </c>
      <c r="AF3750" s="27">
        <v>41904</v>
      </c>
      <c r="AG3750" s="27">
        <v>41905</v>
      </c>
      <c r="AH3750">
        <v>0</v>
      </c>
      <c r="AN3750" t="s">
        <v>238</v>
      </c>
      <c r="AO3750">
        <v>3</v>
      </c>
      <c r="AP3750" t="s">
        <v>239</v>
      </c>
      <c r="AQ3750" s="27">
        <v>41347</v>
      </c>
      <c r="AR3750" t="s">
        <v>240</v>
      </c>
      <c r="AS3750">
        <v>8</v>
      </c>
      <c r="AT3750" t="s">
        <v>269</v>
      </c>
      <c r="AU3750" s="27">
        <v>41347</v>
      </c>
    </row>
    <row r="3751" spans="1:47" x14ac:dyDescent="0.2">
      <c r="A3751">
        <v>3750</v>
      </c>
      <c r="B3751" t="s">
        <v>13136</v>
      </c>
      <c r="C3751" t="s">
        <v>13137</v>
      </c>
      <c r="D3751" t="s">
        <v>266</v>
      </c>
      <c r="E3751" s="27">
        <v>41711</v>
      </c>
      <c r="F3751" t="s">
        <v>233</v>
      </c>
      <c r="G3751" s="27">
        <v>32609</v>
      </c>
      <c r="H3751">
        <v>27</v>
      </c>
      <c r="I3751" t="s">
        <v>244</v>
      </c>
      <c r="J3751" t="s">
        <v>250</v>
      </c>
      <c r="K3751">
        <v>1</v>
      </c>
      <c r="L3751">
        <v>7</v>
      </c>
      <c r="M3751">
        <v>0</v>
      </c>
      <c r="N3751">
        <v>0</v>
      </c>
      <c r="O3751">
        <v>4</v>
      </c>
      <c r="P3751">
        <v>-31</v>
      </c>
      <c r="Q3751" s="28">
        <v>41680.400694444441</v>
      </c>
      <c r="R3751" s="28">
        <v>41711.455555555556</v>
      </c>
      <c r="S3751" t="s">
        <v>13138</v>
      </c>
      <c r="U3751" s="27">
        <v>41680</v>
      </c>
      <c r="V3751">
        <v>31</v>
      </c>
      <c r="W3751" t="s">
        <v>32</v>
      </c>
      <c r="X3751" t="s">
        <v>274</v>
      </c>
      <c r="Y3751">
        <v>0</v>
      </c>
      <c r="AB3751" t="s">
        <v>237</v>
      </c>
      <c r="AH3751">
        <v>0</v>
      </c>
      <c r="AN3751" t="s">
        <v>238</v>
      </c>
      <c r="AO3751">
        <v>8</v>
      </c>
      <c r="AP3751" t="s">
        <v>269</v>
      </c>
      <c r="AQ3751" s="27">
        <v>41711</v>
      </c>
      <c r="AR3751" t="s">
        <v>240</v>
      </c>
      <c r="AS3751">
        <v>7</v>
      </c>
      <c r="AT3751" t="s">
        <v>246</v>
      </c>
      <c r="AU3751" s="27">
        <v>41711</v>
      </c>
    </row>
    <row r="3752" spans="1:47" x14ac:dyDescent="0.2">
      <c r="A3752">
        <v>3751</v>
      </c>
      <c r="B3752" t="s">
        <v>13139</v>
      </c>
      <c r="C3752" t="s">
        <v>13140</v>
      </c>
      <c r="D3752" t="s">
        <v>3874</v>
      </c>
      <c r="E3752" s="27">
        <v>41407</v>
      </c>
      <c r="F3752" t="s">
        <v>233</v>
      </c>
      <c r="G3752" s="27">
        <v>27429</v>
      </c>
      <c r="H3752">
        <v>41</v>
      </c>
      <c r="I3752" t="s">
        <v>244</v>
      </c>
      <c r="J3752" t="s">
        <v>250</v>
      </c>
      <c r="K3752">
        <v>2</v>
      </c>
      <c r="L3752">
        <v>10</v>
      </c>
      <c r="M3752">
        <v>0</v>
      </c>
      <c r="N3752">
        <v>0</v>
      </c>
      <c r="O3752">
        <v>18</v>
      </c>
      <c r="P3752">
        <v>-1</v>
      </c>
      <c r="Q3752" s="28">
        <v>41406.244444444441</v>
      </c>
      <c r="R3752" s="28">
        <v>41440.228472222225</v>
      </c>
      <c r="S3752" t="s">
        <v>13141</v>
      </c>
      <c r="T3752" s="27">
        <v>41406</v>
      </c>
      <c r="V3752">
        <v>1</v>
      </c>
      <c r="W3752" t="s">
        <v>36</v>
      </c>
      <c r="X3752" t="s">
        <v>529</v>
      </c>
      <c r="Y3752">
        <v>1</v>
      </c>
      <c r="AA3752" t="s">
        <v>13142</v>
      </c>
      <c r="AB3752" t="s">
        <v>36</v>
      </c>
      <c r="AC3752">
        <v>0</v>
      </c>
      <c r="AD3752" s="27">
        <v>42025</v>
      </c>
      <c r="AE3752" t="s">
        <v>529</v>
      </c>
      <c r="AF3752" s="27">
        <v>42025</v>
      </c>
      <c r="AG3752" s="27">
        <v>42027</v>
      </c>
      <c r="AH3752">
        <v>0</v>
      </c>
      <c r="AN3752" t="s">
        <v>238</v>
      </c>
      <c r="AO3752">
        <v>8</v>
      </c>
      <c r="AP3752" t="s">
        <v>269</v>
      </c>
      <c r="AQ3752" s="27">
        <v>41407</v>
      </c>
      <c r="AR3752" t="s">
        <v>240</v>
      </c>
      <c r="AS3752">
        <v>10</v>
      </c>
      <c r="AT3752" t="s">
        <v>269</v>
      </c>
      <c r="AU3752" s="27">
        <v>41407</v>
      </c>
    </row>
    <row r="3753" spans="1:47" x14ac:dyDescent="0.2">
      <c r="A3753">
        <v>3752</v>
      </c>
      <c r="B3753" t="s">
        <v>13143</v>
      </c>
      <c r="C3753" t="s">
        <v>8615</v>
      </c>
      <c r="D3753" t="s">
        <v>3304</v>
      </c>
      <c r="E3753" s="27">
        <v>41641</v>
      </c>
      <c r="F3753" t="s">
        <v>233</v>
      </c>
      <c r="G3753" s="27">
        <v>29888</v>
      </c>
      <c r="H3753">
        <v>34</v>
      </c>
      <c r="I3753" t="s">
        <v>244</v>
      </c>
      <c r="J3753" t="s">
        <v>250</v>
      </c>
      <c r="K3753">
        <v>0</v>
      </c>
      <c r="L3753">
        <v>10</v>
      </c>
      <c r="M3753">
        <v>0</v>
      </c>
      <c r="N3753">
        <v>0</v>
      </c>
      <c r="O3753">
        <v>2</v>
      </c>
      <c r="P3753">
        <v>0</v>
      </c>
      <c r="Q3753" s="28">
        <v>41641.063194444447</v>
      </c>
      <c r="R3753" s="28">
        <v>41710.511805555558</v>
      </c>
      <c r="S3753" t="s">
        <v>13144</v>
      </c>
      <c r="T3753" s="27">
        <v>41640</v>
      </c>
      <c r="V3753">
        <v>1</v>
      </c>
      <c r="W3753" t="s">
        <v>32</v>
      </c>
      <c r="X3753" t="s">
        <v>252</v>
      </c>
      <c r="Y3753">
        <v>0</v>
      </c>
      <c r="AB3753" t="s">
        <v>237</v>
      </c>
      <c r="AH3753">
        <v>0</v>
      </c>
      <c r="AN3753" t="s">
        <v>238</v>
      </c>
      <c r="AO3753">
        <v>6</v>
      </c>
      <c r="AP3753" t="s">
        <v>246</v>
      </c>
      <c r="AQ3753" s="27">
        <v>41641</v>
      </c>
      <c r="AR3753" t="s">
        <v>240</v>
      </c>
      <c r="AS3753">
        <v>10</v>
      </c>
      <c r="AT3753" t="s">
        <v>269</v>
      </c>
      <c r="AU3753" s="27">
        <v>41641</v>
      </c>
    </row>
    <row r="3754" spans="1:47" x14ac:dyDescent="0.2">
      <c r="A3754">
        <v>3753</v>
      </c>
      <c r="B3754" t="s">
        <v>13145</v>
      </c>
      <c r="C3754" t="s">
        <v>13146</v>
      </c>
      <c r="D3754" t="s">
        <v>1692</v>
      </c>
      <c r="E3754" s="27">
        <v>41564</v>
      </c>
      <c r="F3754" t="s">
        <v>233</v>
      </c>
      <c r="G3754" s="27">
        <v>34497</v>
      </c>
      <c r="H3754">
        <v>21</v>
      </c>
      <c r="I3754" t="s">
        <v>259</v>
      </c>
      <c r="J3754" t="s">
        <v>250</v>
      </c>
      <c r="K3754">
        <v>0</v>
      </c>
      <c r="L3754">
        <v>9</v>
      </c>
      <c r="M3754">
        <v>0</v>
      </c>
      <c r="N3754">
        <v>0</v>
      </c>
      <c r="O3754">
        <v>0</v>
      </c>
      <c r="W3754" t="s">
        <v>237</v>
      </c>
      <c r="Y3754">
        <v>-1</v>
      </c>
      <c r="AB3754" t="s">
        <v>237</v>
      </c>
      <c r="AH3754">
        <v>0</v>
      </c>
      <c r="AN3754" t="s">
        <v>238</v>
      </c>
      <c r="AO3754">
        <v>9</v>
      </c>
      <c r="AP3754" t="s">
        <v>269</v>
      </c>
      <c r="AQ3754" s="27">
        <v>41564</v>
      </c>
      <c r="AR3754" t="s">
        <v>240</v>
      </c>
      <c r="AS3754">
        <v>9</v>
      </c>
      <c r="AT3754" t="s">
        <v>269</v>
      </c>
      <c r="AU3754" s="27">
        <v>41564</v>
      </c>
    </row>
    <row r="3755" spans="1:47" x14ac:dyDescent="0.2">
      <c r="A3755">
        <v>3754</v>
      </c>
      <c r="B3755" t="s">
        <v>13147</v>
      </c>
      <c r="C3755" t="s">
        <v>813</v>
      </c>
      <c r="D3755" t="s">
        <v>2014</v>
      </c>
      <c r="E3755" s="27">
        <v>41681</v>
      </c>
      <c r="F3755" t="s">
        <v>233</v>
      </c>
      <c r="G3755" s="27">
        <v>34156</v>
      </c>
      <c r="H3755">
        <v>22</v>
      </c>
      <c r="I3755" t="s">
        <v>259</v>
      </c>
      <c r="J3755" t="s">
        <v>250</v>
      </c>
      <c r="K3755">
        <v>0</v>
      </c>
      <c r="L3755">
        <v>6</v>
      </c>
      <c r="M3755">
        <v>0</v>
      </c>
      <c r="N3755">
        <v>0</v>
      </c>
      <c r="O3755">
        <v>1</v>
      </c>
      <c r="P3755">
        <v>-1</v>
      </c>
      <c r="Q3755" s="28">
        <v>41680.46875</v>
      </c>
      <c r="R3755" s="28">
        <v>41682.100694444445</v>
      </c>
      <c r="S3755" t="s">
        <v>13148</v>
      </c>
      <c r="T3755" s="27">
        <v>41680</v>
      </c>
      <c r="V3755">
        <v>1</v>
      </c>
      <c r="W3755" t="s">
        <v>32</v>
      </c>
      <c r="X3755" t="s">
        <v>383</v>
      </c>
      <c r="Y3755">
        <v>1</v>
      </c>
      <c r="AA3755" t="s">
        <v>13149</v>
      </c>
      <c r="AB3755" t="s">
        <v>36</v>
      </c>
      <c r="AC3755">
        <v>0</v>
      </c>
      <c r="AD3755" s="27">
        <v>41791</v>
      </c>
      <c r="AE3755" t="s">
        <v>350</v>
      </c>
      <c r="AF3755" s="27">
        <v>41791</v>
      </c>
      <c r="AG3755" s="27">
        <v>41792</v>
      </c>
      <c r="AH3755">
        <v>0</v>
      </c>
      <c r="AN3755" t="s">
        <v>238</v>
      </c>
      <c r="AO3755">
        <v>4</v>
      </c>
      <c r="AP3755" t="s">
        <v>239</v>
      </c>
      <c r="AQ3755" s="27">
        <v>41681</v>
      </c>
      <c r="AR3755" t="s">
        <v>240</v>
      </c>
      <c r="AS3755">
        <v>6</v>
      </c>
      <c r="AT3755" t="s">
        <v>246</v>
      </c>
      <c r="AU3755" s="27">
        <v>41681</v>
      </c>
    </row>
    <row r="3756" spans="1:47" x14ac:dyDescent="0.2">
      <c r="A3756">
        <v>3755</v>
      </c>
      <c r="B3756" t="s">
        <v>13150</v>
      </c>
      <c r="C3756" t="s">
        <v>693</v>
      </c>
      <c r="D3756" t="s">
        <v>3831</v>
      </c>
      <c r="E3756" s="27">
        <v>41930</v>
      </c>
      <c r="F3756" t="s">
        <v>233</v>
      </c>
      <c r="G3756" s="27">
        <v>20152</v>
      </c>
      <c r="H3756">
        <v>61</v>
      </c>
      <c r="I3756" t="s">
        <v>234</v>
      </c>
      <c r="J3756" t="s">
        <v>250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-1</v>
      </c>
      <c r="Q3756" s="28">
        <v>41929.249305555553</v>
      </c>
      <c r="R3756" s="28">
        <v>41930.368055555555</v>
      </c>
      <c r="S3756" t="s">
        <v>13151</v>
      </c>
      <c r="T3756" s="27">
        <v>41929</v>
      </c>
      <c r="V3756">
        <v>1</v>
      </c>
      <c r="W3756" t="s">
        <v>32</v>
      </c>
      <c r="X3756" t="s">
        <v>268</v>
      </c>
      <c r="Y3756">
        <v>0</v>
      </c>
      <c r="AB3756" t="s">
        <v>237</v>
      </c>
      <c r="AH3756">
        <v>0</v>
      </c>
      <c r="AN3756" t="s">
        <v>238</v>
      </c>
      <c r="AO3756">
        <v>1</v>
      </c>
      <c r="AP3756" t="s">
        <v>239</v>
      </c>
      <c r="AQ3756" s="27">
        <v>41930</v>
      </c>
      <c r="AR3756" t="s">
        <v>240</v>
      </c>
      <c r="AS3756">
        <v>1</v>
      </c>
      <c r="AT3756" t="s">
        <v>239</v>
      </c>
      <c r="AU3756" s="27">
        <v>41930</v>
      </c>
    </row>
    <row r="3757" spans="1:47" x14ac:dyDescent="0.2">
      <c r="A3757">
        <v>3756</v>
      </c>
      <c r="B3757" t="s">
        <v>13152</v>
      </c>
      <c r="C3757" t="s">
        <v>13153</v>
      </c>
      <c r="D3757" t="s">
        <v>13153</v>
      </c>
      <c r="E3757" s="27">
        <v>41864</v>
      </c>
      <c r="F3757" t="s">
        <v>233</v>
      </c>
      <c r="G3757" s="27">
        <v>21186</v>
      </c>
      <c r="H3757">
        <v>58</v>
      </c>
      <c r="I3757" t="s">
        <v>234</v>
      </c>
      <c r="J3757" t="s">
        <v>245</v>
      </c>
      <c r="K3757">
        <v>0</v>
      </c>
      <c r="L3757">
        <v>4</v>
      </c>
      <c r="M3757">
        <v>0</v>
      </c>
      <c r="N3757">
        <v>0</v>
      </c>
      <c r="O3757">
        <v>0</v>
      </c>
      <c r="W3757" t="s">
        <v>237</v>
      </c>
      <c r="Y3757">
        <v>-1</v>
      </c>
      <c r="AB3757" t="s">
        <v>237</v>
      </c>
      <c r="AH3757">
        <v>0</v>
      </c>
      <c r="AN3757" t="s">
        <v>238</v>
      </c>
      <c r="AO3757">
        <v>8</v>
      </c>
      <c r="AP3757" t="s">
        <v>269</v>
      </c>
      <c r="AQ3757" s="27">
        <v>41864</v>
      </c>
      <c r="AR3757" t="s">
        <v>240</v>
      </c>
      <c r="AS3757">
        <v>4</v>
      </c>
      <c r="AT3757" t="s">
        <v>239</v>
      </c>
      <c r="AU3757" s="27">
        <v>41864</v>
      </c>
    </row>
    <row r="3758" spans="1:47" x14ac:dyDescent="0.2">
      <c r="A3758">
        <v>3757</v>
      </c>
      <c r="B3758" t="s">
        <v>13154</v>
      </c>
      <c r="C3758" t="s">
        <v>2600</v>
      </c>
      <c r="D3758" t="s">
        <v>13155</v>
      </c>
      <c r="E3758" s="27">
        <v>41874</v>
      </c>
      <c r="F3758" t="s">
        <v>233</v>
      </c>
      <c r="G3758" s="27">
        <v>28608</v>
      </c>
      <c r="H3758">
        <v>37</v>
      </c>
      <c r="I3758" t="s">
        <v>244</v>
      </c>
      <c r="J3758" t="s">
        <v>245</v>
      </c>
      <c r="K3758">
        <v>0</v>
      </c>
      <c r="L3758">
        <v>2</v>
      </c>
      <c r="M3758">
        <v>0</v>
      </c>
      <c r="N3758">
        <v>0</v>
      </c>
      <c r="O3758">
        <v>1</v>
      </c>
      <c r="P3758">
        <v>-1</v>
      </c>
      <c r="Q3758" s="28">
        <v>41873.379861111112</v>
      </c>
      <c r="R3758" s="28">
        <v>41874.07708333333</v>
      </c>
      <c r="S3758" t="s">
        <v>13156</v>
      </c>
      <c r="T3758" s="27">
        <v>41873</v>
      </c>
      <c r="V3758">
        <v>1</v>
      </c>
      <c r="W3758" t="s">
        <v>32</v>
      </c>
      <c r="X3758" t="s">
        <v>261</v>
      </c>
      <c r="Y3758">
        <v>1</v>
      </c>
      <c r="AA3758" t="s">
        <v>13157</v>
      </c>
      <c r="AB3758" t="s">
        <v>32</v>
      </c>
      <c r="AC3758">
        <v>6</v>
      </c>
      <c r="AD3758" s="27">
        <v>41974</v>
      </c>
      <c r="AE3758" t="s">
        <v>261</v>
      </c>
      <c r="AF3758" s="27">
        <v>41980</v>
      </c>
      <c r="AG3758" s="27">
        <v>41995</v>
      </c>
      <c r="AH3758">
        <v>0</v>
      </c>
      <c r="AN3758" t="s">
        <v>238</v>
      </c>
      <c r="AO3758">
        <v>1</v>
      </c>
      <c r="AP3758" t="s">
        <v>239</v>
      </c>
      <c r="AQ3758" s="27">
        <v>41874</v>
      </c>
      <c r="AR3758" t="s">
        <v>240</v>
      </c>
      <c r="AS3758">
        <v>2</v>
      </c>
      <c r="AT3758" t="s">
        <v>239</v>
      </c>
      <c r="AU3758" s="27">
        <v>41874</v>
      </c>
    </row>
    <row r="3759" spans="1:47" x14ac:dyDescent="0.2">
      <c r="A3759">
        <v>3758</v>
      </c>
      <c r="B3759" t="s">
        <v>13158</v>
      </c>
      <c r="C3759" t="s">
        <v>2159</v>
      </c>
      <c r="D3759" t="s">
        <v>11078</v>
      </c>
      <c r="E3759" s="27">
        <v>41697</v>
      </c>
      <c r="F3759" t="s">
        <v>233</v>
      </c>
      <c r="G3759" s="27">
        <v>25711</v>
      </c>
      <c r="H3759">
        <v>45</v>
      </c>
      <c r="I3759" t="s">
        <v>234</v>
      </c>
      <c r="J3759" t="s">
        <v>250</v>
      </c>
      <c r="K3759">
        <v>0</v>
      </c>
      <c r="L3759">
        <v>2</v>
      </c>
      <c r="M3759">
        <v>0</v>
      </c>
      <c r="N3759">
        <v>0</v>
      </c>
      <c r="O3759">
        <v>3</v>
      </c>
      <c r="P3759">
        <v>0</v>
      </c>
      <c r="Q3759" s="28">
        <v>41697.386805555558</v>
      </c>
      <c r="R3759" s="28">
        <v>41699.188888888886</v>
      </c>
      <c r="S3759" t="s">
        <v>13159</v>
      </c>
      <c r="T3759" s="27">
        <v>41697</v>
      </c>
      <c r="V3759">
        <v>0</v>
      </c>
      <c r="W3759" t="s">
        <v>36</v>
      </c>
      <c r="X3759" t="s">
        <v>550</v>
      </c>
      <c r="Y3759">
        <v>0</v>
      </c>
      <c r="AB3759" t="s">
        <v>237</v>
      </c>
      <c r="AH3759">
        <v>0</v>
      </c>
      <c r="AN3759" t="s">
        <v>238</v>
      </c>
      <c r="AO3759">
        <v>2</v>
      </c>
      <c r="AP3759" t="s">
        <v>239</v>
      </c>
      <c r="AQ3759" s="27">
        <v>41697</v>
      </c>
      <c r="AR3759" t="s">
        <v>240</v>
      </c>
      <c r="AS3759">
        <v>2</v>
      </c>
      <c r="AT3759" t="s">
        <v>239</v>
      </c>
      <c r="AU3759" s="27">
        <v>41697</v>
      </c>
    </row>
    <row r="3760" spans="1:47" x14ac:dyDescent="0.2">
      <c r="A3760">
        <v>3759</v>
      </c>
      <c r="B3760" t="s">
        <v>13160</v>
      </c>
      <c r="C3760" t="s">
        <v>13161</v>
      </c>
      <c r="D3760" t="s">
        <v>13162</v>
      </c>
      <c r="E3760" s="27">
        <v>41303</v>
      </c>
      <c r="F3760" t="s">
        <v>294</v>
      </c>
      <c r="G3760" s="27">
        <v>30954</v>
      </c>
      <c r="H3760">
        <v>31</v>
      </c>
      <c r="I3760" t="s">
        <v>244</v>
      </c>
      <c r="J3760" t="s">
        <v>250</v>
      </c>
      <c r="K3760">
        <v>0</v>
      </c>
      <c r="L3760">
        <v>8</v>
      </c>
      <c r="M3760">
        <v>0</v>
      </c>
      <c r="N3760">
        <v>0</v>
      </c>
      <c r="O3760">
        <v>14</v>
      </c>
      <c r="P3760">
        <v>-1</v>
      </c>
      <c r="Q3760" s="28">
        <v>41302.51666666667</v>
      </c>
      <c r="R3760" s="28">
        <v>41304.329861111109</v>
      </c>
      <c r="S3760" t="s">
        <v>13163</v>
      </c>
      <c r="T3760" s="27">
        <v>41302</v>
      </c>
      <c r="V3760">
        <v>1</v>
      </c>
      <c r="W3760" t="s">
        <v>32</v>
      </c>
      <c r="X3760" t="s">
        <v>3723</v>
      </c>
      <c r="Y3760">
        <v>0</v>
      </c>
      <c r="AB3760" t="s">
        <v>237</v>
      </c>
      <c r="AH3760">
        <v>0</v>
      </c>
      <c r="AN3760" t="s">
        <v>238</v>
      </c>
      <c r="AO3760">
        <v>8</v>
      </c>
      <c r="AP3760" t="s">
        <v>269</v>
      </c>
      <c r="AQ3760" s="27">
        <v>41303</v>
      </c>
      <c r="AR3760" t="s">
        <v>240</v>
      </c>
      <c r="AS3760">
        <v>8</v>
      </c>
      <c r="AT3760" t="s">
        <v>269</v>
      </c>
      <c r="AU3760" s="27">
        <v>41303</v>
      </c>
    </row>
    <row r="3761" spans="1:47" x14ac:dyDescent="0.2">
      <c r="A3761">
        <v>3760</v>
      </c>
      <c r="B3761" t="s">
        <v>13164</v>
      </c>
      <c r="C3761" t="s">
        <v>3007</v>
      </c>
      <c r="D3761" t="s">
        <v>4287</v>
      </c>
      <c r="E3761" s="27">
        <v>41961</v>
      </c>
      <c r="F3761" t="s">
        <v>233</v>
      </c>
      <c r="G3761" s="27">
        <v>31364</v>
      </c>
      <c r="H3761">
        <v>30</v>
      </c>
      <c r="I3761" t="s">
        <v>244</v>
      </c>
      <c r="J3761" t="s">
        <v>250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 s="28">
        <v>41961.073611111111</v>
      </c>
      <c r="R3761" s="28">
        <v>41961.049305555556</v>
      </c>
      <c r="S3761" t="s">
        <v>13165</v>
      </c>
      <c r="T3761" s="27">
        <v>41960</v>
      </c>
      <c r="V3761">
        <v>1</v>
      </c>
      <c r="W3761" t="s">
        <v>32</v>
      </c>
      <c r="X3761" t="s">
        <v>261</v>
      </c>
      <c r="Y3761">
        <v>0</v>
      </c>
      <c r="AB3761" t="s">
        <v>237</v>
      </c>
      <c r="AH3761">
        <v>0</v>
      </c>
      <c r="AN3761" t="s">
        <v>238</v>
      </c>
      <c r="AO3761">
        <v>1</v>
      </c>
      <c r="AP3761" t="s">
        <v>239</v>
      </c>
      <c r="AQ3761" s="27">
        <v>41961</v>
      </c>
      <c r="AR3761" t="s">
        <v>240</v>
      </c>
      <c r="AS3761">
        <v>1</v>
      </c>
      <c r="AT3761" t="s">
        <v>239</v>
      </c>
      <c r="AU3761" s="27">
        <v>41961</v>
      </c>
    </row>
    <row r="3762" spans="1:47" x14ac:dyDescent="0.2">
      <c r="A3762">
        <v>3761</v>
      </c>
      <c r="B3762" t="s">
        <v>13166</v>
      </c>
      <c r="C3762" t="s">
        <v>918</v>
      </c>
      <c r="D3762" t="s">
        <v>11078</v>
      </c>
      <c r="E3762" s="27">
        <v>41706</v>
      </c>
      <c r="F3762" t="s">
        <v>233</v>
      </c>
      <c r="G3762" s="27">
        <v>26929</v>
      </c>
      <c r="H3762">
        <v>42</v>
      </c>
      <c r="I3762" t="s">
        <v>244</v>
      </c>
      <c r="J3762" t="s">
        <v>250</v>
      </c>
      <c r="K3762">
        <v>0</v>
      </c>
      <c r="L3762">
        <v>5</v>
      </c>
      <c r="M3762">
        <v>0</v>
      </c>
      <c r="N3762">
        <v>0</v>
      </c>
      <c r="O3762">
        <v>7</v>
      </c>
      <c r="P3762">
        <v>-1</v>
      </c>
      <c r="Q3762" s="28">
        <v>41705.481249999997</v>
      </c>
      <c r="R3762" s="28">
        <v>41707.384722222225</v>
      </c>
      <c r="S3762" t="s">
        <v>13167</v>
      </c>
      <c r="T3762" s="27">
        <v>41705</v>
      </c>
      <c r="V3762">
        <v>1</v>
      </c>
      <c r="W3762" t="s">
        <v>32</v>
      </c>
      <c r="X3762" t="s">
        <v>254</v>
      </c>
      <c r="Y3762">
        <v>1</v>
      </c>
      <c r="AA3762" t="s">
        <v>13168</v>
      </c>
      <c r="AB3762" t="s">
        <v>36</v>
      </c>
      <c r="AC3762">
        <v>70</v>
      </c>
      <c r="AD3762" s="27">
        <v>41897</v>
      </c>
      <c r="AE3762" t="s">
        <v>550</v>
      </c>
      <c r="AF3762" s="27">
        <v>41967</v>
      </c>
      <c r="AG3762" s="27">
        <v>41971</v>
      </c>
      <c r="AH3762">
        <v>1</v>
      </c>
      <c r="AJ3762" t="s">
        <v>13168</v>
      </c>
      <c r="AK3762" t="s">
        <v>255</v>
      </c>
      <c r="AL3762" s="27">
        <v>41897</v>
      </c>
      <c r="AM3762" t="s">
        <v>252</v>
      </c>
      <c r="AN3762" t="s">
        <v>238</v>
      </c>
      <c r="AO3762">
        <v>1</v>
      </c>
      <c r="AP3762" t="s">
        <v>239</v>
      </c>
      <c r="AQ3762" s="27">
        <v>41706</v>
      </c>
      <c r="AR3762" t="s">
        <v>240</v>
      </c>
      <c r="AS3762">
        <v>5</v>
      </c>
      <c r="AT3762" t="s">
        <v>246</v>
      </c>
      <c r="AU3762" s="27">
        <v>41706</v>
      </c>
    </row>
    <row r="3763" spans="1:47" x14ac:dyDescent="0.2">
      <c r="A3763">
        <v>3762</v>
      </c>
      <c r="B3763" t="s">
        <v>2738</v>
      </c>
      <c r="C3763" t="s">
        <v>2739</v>
      </c>
      <c r="D3763" t="s">
        <v>2740</v>
      </c>
      <c r="E3763" s="27">
        <v>41326</v>
      </c>
      <c r="F3763" t="s">
        <v>233</v>
      </c>
      <c r="G3763" s="27">
        <v>32842</v>
      </c>
      <c r="H3763">
        <v>26</v>
      </c>
      <c r="I3763" t="s">
        <v>244</v>
      </c>
      <c r="J3763" t="s">
        <v>250</v>
      </c>
      <c r="K3763">
        <v>0</v>
      </c>
      <c r="L3763">
        <v>5</v>
      </c>
      <c r="M3763">
        <v>0</v>
      </c>
      <c r="N3763">
        <v>0</v>
      </c>
      <c r="O3763">
        <v>0</v>
      </c>
      <c r="W3763" t="s">
        <v>237</v>
      </c>
      <c r="Y3763">
        <v>-1</v>
      </c>
      <c r="AB3763" t="s">
        <v>237</v>
      </c>
      <c r="AH3763">
        <v>0</v>
      </c>
      <c r="AN3763" t="s">
        <v>238</v>
      </c>
      <c r="AO3763">
        <v>6</v>
      </c>
      <c r="AP3763" t="s">
        <v>246</v>
      </c>
      <c r="AQ3763" s="27">
        <v>41326</v>
      </c>
      <c r="AR3763" t="s">
        <v>240</v>
      </c>
      <c r="AS3763">
        <v>5</v>
      </c>
      <c r="AT3763" t="s">
        <v>246</v>
      </c>
      <c r="AU3763" s="27">
        <v>41326</v>
      </c>
    </row>
    <row r="3764" spans="1:47" x14ac:dyDescent="0.2">
      <c r="A3764">
        <v>3763</v>
      </c>
      <c r="B3764" t="s">
        <v>13169</v>
      </c>
      <c r="C3764" t="s">
        <v>13170</v>
      </c>
      <c r="D3764" t="s">
        <v>13171</v>
      </c>
      <c r="E3764" s="27">
        <v>41835</v>
      </c>
      <c r="F3764" t="s">
        <v>233</v>
      </c>
      <c r="G3764" s="27">
        <v>32834</v>
      </c>
      <c r="H3764">
        <v>26</v>
      </c>
      <c r="I3764" t="s">
        <v>244</v>
      </c>
      <c r="J3764" t="s">
        <v>250</v>
      </c>
      <c r="K3764">
        <v>0</v>
      </c>
      <c r="L3764">
        <v>9</v>
      </c>
      <c r="M3764">
        <v>2</v>
      </c>
      <c r="N3764">
        <v>2</v>
      </c>
      <c r="O3764">
        <v>20</v>
      </c>
      <c r="P3764">
        <v>-1</v>
      </c>
      <c r="Q3764" s="28">
        <v>41834.354166666664</v>
      </c>
      <c r="R3764" s="28">
        <v>41864.166666666664</v>
      </c>
      <c r="S3764" t="s">
        <v>13172</v>
      </c>
      <c r="T3764" s="27">
        <v>41834</v>
      </c>
      <c r="V3764">
        <v>1</v>
      </c>
      <c r="W3764" t="s">
        <v>32</v>
      </c>
      <c r="X3764" t="s">
        <v>343</v>
      </c>
      <c r="Y3764">
        <v>1</v>
      </c>
      <c r="AA3764" t="s">
        <v>13173</v>
      </c>
      <c r="AB3764" t="s">
        <v>36</v>
      </c>
      <c r="AD3764" s="27">
        <v>42411</v>
      </c>
      <c r="AE3764" t="s">
        <v>1435</v>
      </c>
      <c r="AH3764">
        <v>0</v>
      </c>
      <c r="AN3764" t="s">
        <v>238</v>
      </c>
      <c r="AO3764">
        <v>6</v>
      </c>
      <c r="AP3764" t="s">
        <v>246</v>
      </c>
      <c r="AQ3764" s="27">
        <v>41835</v>
      </c>
      <c r="AR3764" t="s">
        <v>240</v>
      </c>
      <c r="AS3764">
        <v>9</v>
      </c>
      <c r="AT3764" t="s">
        <v>269</v>
      </c>
      <c r="AU3764" s="27">
        <v>41835</v>
      </c>
    </row>
    <row r="3765" spans="1:47" x14ac:dyDescent="0.2">
      <c r="A3765">
        <v>3764</v>
      </c>
      <c r="B3765" t="s">
        <v>13174</v>
      </c>
      <c r="C3765" t="s">
        <v>656</v>
      </c>
      <c r="D3765" t="s">
        <v>13175</v>
      </c>
      <c r="E3765" s="27">
        <v>41338</v>
      </c>
      <c r="F3765" t="s">
        <v>294</v>
      </c>
      <c r="G3765" s="27">
        <v>29683</v>
      </c>
      <c r="H3765">
        <v>35</v>
      </c>
      <c r="I3765" t="s">
        <v>244</v>
      </c>
      <c r="J3765" t="s">
        <v>250</v>
      </c>
      <c r="K3765">
        <v>0</v>
      </c>
      <c r="L3765">
        <v>9</v>
      </c>
      <c r="M3765">
        <v>0</v>
      </c>
      <c r="N3765">
        <v>0</v>
      </c>
      <c r="O3765">
        <v>1</v>
      </c>
      <c r="S3765" t="s">
        <v>13176</v>
      </c>
      <c r="U3765" s="27">
        <v>38953</v>
      </c>
      <c r="V3765">
        <v>2385</v>
      </c>
      <c r="W3765" t="s">
        <v>36</v>
      </c>
      <c r="X3765" t="s">
        <v>274</v>
      </c>
      <c r="Y3765">
        <v>0</v>
      </c>
      <c r="AB3765" t="s">
        <v>237</v>
      </c>
      <c r="AH3765">
        <v>0</v>
      </c>
      <c r="AN3765" t="s">
        <v>238</v>
      </c>
      <c r="AO3765">
        <v>3</v>
      </c>
      <c r="AP3765" t="s">
        <v>239</v>
      </c>
      <c r="AQ3765" s="27">
        <v>41338</v>
      </c>
      <c r="AR3765" t="s">
        <v>240</v>
      </c>
      <c r="AS3765">
        <v>9</v>
      </c>
      <c r="AT3765" t="s">
        <v>269</v>
      </c>
      <c r="AU3765" s="27">
        <v>41338</v>
      </c>
    </row>
    <row r="3766" spans="1:47" x14ac:dyDescent="0.2">
      <c r="A3766">
        <v>3765</v>
      </c>
      <c r="B3766" t="s">
        <v>13177</v>
      </c>
      <c r="C3766" t="s">
        <v>881</v>
      </c>
      <c r="D3766" t="s">
        <v>13178</v>
      </c>
      <c r="E3766" s="27">
        <v>41487</v>
      </c>
      <c r="F3766" t="s">
        <v>233</v>
      </c>
      <c r="G3766" s="27">
        <v>30163</v>
      </c>
      <c r="H3766">
        <v>33</v>
      </c>
      <c r="I3766" t="s">
        <v>244</v>
      </c>
      <c r="J3766" t="s">
        <v>245</v>
      </c>
      <c r="K3766">
        <v>0</v>
      </c>
      <c r="L3766">
        <v>9</v>
      </c>
      <c r="M3766">
        <v>0</v>
      </c>
      <c r="N3766">
        <v>0</v>
      </c>
      <c r="O3766">
        <v>0</v>
      </c>
      <c r="P3766">
        <v>0</v>
      </c>
      <c r="Q3766" s="28">
        <v>41487.517361111109</v>
      </c>
      <c r="R3766" s="28">
        <v>41488.202777777777</v>
      </c>
      <c r="S3766" t="s">
        <v>13179</v>
      </c>
      <c r="T3766" s="27">
        <v>41486</v>
      </c>
      <c r="V3766">
        <v>1</v>
      </c>
      <c r="W3766" t="s">
        <v>32</v>
      </c>
      <c r="X3766" t="s">
        <v>1381</v>
      </c>
      <c r="Y3766">
        <v>1</v>
      </c>
      <c r="AA3766" t="s">
        <v>13180</v>
      </c>
      <c r="AB3766" t="s">
        <v>32</v>
      </c>
      <c r="AC3766">
        <v>0</v>
      </c>
      <c r="AD3766" s="27">
        <v>41943</v>
      </c>
      <c r="AE3766" t="s">
        <v>13181</v>
      </c>
      <c r="AF3766" s="27">
        <v>41943</v>
      </c>
      <c r="AG3766" s="27">
        <v>41978</v>
      </c>
      <c r="AH3766">
        <v>0</v>
      </c>
      <c r="AN3766" t="s">
        <v>238</v>
      </c>
      <c r="AO3766">
        <v>3</v>
      </c>
      <c r="AP3766" t="s">
        <v>239</v>
      </c>
      <c r="AQ3766" s="27">
        <v>41487</v>
      </c>
      <c r="AR3766" t="s">
        <v>240</v>
      </c>
      <c r="AS3766">
        <v>9</v>
      </c>
      <c r="AT3766" t="s">
        <v>269</v>
      </c>
      <c r="AU3766" s="27">
        <v>41487</v>
      </c>
    </row>
    <row r="3767" spans="1:47" x14ac:dyDescent="0.2">
      <c r="A3767">
        <v>3766</v>
      </c>
      <c r="B3767" t="s">
        <v>13182</v>
      </c>
      <c r="C3767" t="s">
        <v>500</v>
      </c>
      <c r="D3767" t="s">
        <v>13183</v>
      </c>
      <c r="E3767" s="27">
        <v>41696</v>
      </c>
      <c r="F3767" t="s">
        <v>233</v>
      </c>
      <c r="G3767" s="27">
        <v>34168</v>
      </c>
      <c r="H3767">
        <v>22</v>
      </c>
      <c r="I3767" t="s">
        <v>259</v>
      </c>
      <c r="J3767" t="s">
        <v>245</v>
      </c>
      <c r="K3767">
        <v>0</v>
      </c>
      <c r="L3767">
        <v>2</v>
      </c>
      <c r="M3767">
        <v>0</v>
      </c>
      <c r="N3767">
        <v>0</v>
      </c>
      <c r="O3767">
        <v>0</v>
      </c>
      <c r="P3767">
        <v>0</v>
      </c>
      <c r="Q3767" s="28">
        <v>41696.165972222225</v>
      </c>
      <c r="R3767" s="28">
        <v>41697.144444444442</v>
      </c>
      <c r="S3767" t="s">
        <v>13184</v>
      </c>
      <c r="T3767" s="27">
        <v>41696</v>
      </c>
      <c r="V3767">
        <v>0</v>
      </c>
      <c r="W3767" t="s">
        <v>36</v>
      </c>
      <c r="X3767" t="s">
        <v>595</v>
      </c>
      <c r="Y3767">
        <v>1</v>
      </c>
      <c r="AA3767" t="s">
        <v>13185</v>
      </c>
      <c r="AB3767" t="s">
        <v>36</v>
      </c>
      <c r="AD3767" s="27">
        <v>42344</v>
      </c>
      <c r="AE3767" t="s">
        <v>10383</v>
      </c>
      <c r="AH3767">
        <v>0</v>
      </c>
      <c r="AN3767" t="s">
        <v>238</v>
      </c>
      <c r="AO3767">
        <v>4</v>
      </c>
      <c r="AP3767" t="s">
        <v>239</v>
      </c>
      <c r="AQ3767" s="27">
        <v>41696</v>
      </c>
      <c r="AR3767" t="s">
        <v>240</v>
      </c>
      <c r="AS3767">
        <v>2</v>
      </c>
      <c r="AT3767" t="s">
        <v>239</v>
      </c>
      <c r="AU3767" s="27">
        <v>41696</v>
      </c>
    </row>
    <row r="3768" spans="1:47" x14ac:dyDescent="0.2">
      <c r="A3768">
        <v>3767</v>
      </c>
      <c r="B3768" t="s">
        <v>13186</v>
      </c>
      <c r="C3768" t="s">
        <v>13187</v>
      </c>
      <c r="D3768" t="s">
        <v>565</v>
      </c>
      <c r="E3768" s="27">
        <v>41772</v>
      </c>
      <c r="F3768" t="s">
        <v>233</v>
      </c>
      <c r="G3768" s="27">
        <v>30673</v>
      </c>
      <c r="H3768">
        <v>32</v>
      </c>
      <c r="I3768" t="s">
        <v>244</v>
      </c>
      <c r="J3768" t="s">
        <v>245</v>
      </c>
      <c r="K3768">
        <v>0</v>
      </c>
      <c r="L3768">
        <v>5</v>
      </c>
      <c r="M3768">
        <v>0</v>
      </c>
      <c r="N3768">
        <v>0</v>
      </c>
      <c r="O3768">
        <v>2</v>
      </c>
      <c r="P3768">
        <v>-61</v>
      </c>
      <c r="Q3768" s="28">
        <v>41711.163194444445</v>
      </c>
      <c r="R3768" s="28">
        <v>41740.127083333333</v>
      </c>
      <c r="S3768" t="s">
        <v>13188</v>
      </c>
      <c r="T3768" s="27">
        <v>41710</v>
      </c>
      <c r="V3768">
        <v>62</v>
      </c>
      <c r="W3768" t="s">
        <v>32</v>
      </c>
      <c r="X3768" t="s">
        <v>1207</v>
      </c>
      <c r="Y3768">
        <v>1</v>
      </c>
      <c r="AA3768" t="s">
        <v>13189</v>
      </c>
      <c r="AB3768" t="s">
        <v>36</v>
      </c>
      <c r="AD3768" s="27">
        <v>42152</v>
      </c>
      <c r="AE3768" t="s">
        <v>350</v>
      </c>
      <c r="AH3768">
        <v>0</v>
      </c>
      <c r="AN3768" t="s">
        <v>238</v>
      </c>
      <c r="AO3768">
        <v>7</v>
      </c>
      <c r="AP3768" t="s">
        <v>246</v>
      </c>
      <c r="AQ3768" s="27">
        <v>41772</v>
      </c>
      <c r="AR3768" t="s">
        <v>240</v>
      </c>
      <c r="AS3768">
        <v>5</v>
      </c>
      <c r="AT3768" t="s">
        <v>246</v>
      </c>
      <c r="AU3768" s="27">
        <v>41772</v>
      </c>
    </row>
    <row r="3769" spans="1:47" x14ac:dyDescent="0.2">
      <c r="A3769">
        <v>3768</v>
      </c>
      <c r="B3769" t="s">
        <v>13190</v>
      </c>
      <c r="C3769" t="s">
        <v>13191</v>
      </c>
      <c r="D3769" t="s">
        <v>13192</v>
      </c>
      <c r="E3769" s="27">
        <v>41276</v>
      </c>
      <c r="F3769" t="s">
        <v>294</v>
      </c>
      <c r="G3769" s="27">
        <v>29281</v>
      </c>
      <c r="H3769">
        <v>36</v>
      </c>
      <c r="I3769" t="s">
        <v>244</v>
      </c>
      <c r="J3769" t="s">
        <v>250</v>
      </c>
      <c r="K3769">
        <v>0</v>
      </c>
      <c r="L3769">
        <v>1</v>
      </c>
      <c r="M3769">
        <v>0</v>
      </c>
      <c r="N3769">
        <v>0</v>
      </c>
      <c r="O3769">
        <v>1</v>
      </c>
      <c r="P3769">
        <v>0</v>
      </c>
      <c r="Q3769" s="28">
        <v>41276.529861111114</v>
      </c>
      <c r="R3769" s="28">
        <v>41276.050000000003</v>
      </c>
      <c r="S3769" t="s">
        <v>13193</v>
      </c>
      <c r="T3769" s="27">
        <v>41275</v>
      </c>
      <c r="V3769">
        <v>1</v>
      </c>
      <c r="W3769" t="s">
        <v>36</v>
      </c>
      <c r="X3769" t="s">
        <v>279</v>
      </c>
      <c r="Y3769">
        <v>0</v>
      </c>
      <c r="AB3769" t="s">
        <v>237</v>
      </c>
      <c r="AH3769">
        <v>0</v>
      </c>
      <c r="AN3769" t="s">
        <v>238</v>
      </c>
      <c r="AO3769">
        <v>1</v>
      </c>
      <c r="AP3769" t="s">
        <v>239</v>
      </c>
      <c r="AQ3769" s="27">
        <v>41276</v>
      </c>
      <c r="AR3769" t="s">
        <v>240</v>
      </c>
      <c r="AS3769">
        <v>1</v>
      </c>
      <c r="AT3769" t="s">
        <v>239</v>
      </c>
      <c r="AU3769" s="27">
        <v>41276</v>
      </c>
    </row>
    <row r="3770" spans="1:47" x14ac:dyDescent="0.2">
      <c r="A3770">
        <v>3769</v>
      </c>
      <c r="B3770" t="s">
        <v>13194</v>
      </c>
      <c r="C3770" t="s">
        <v>637</v>
      </c>
      <c r="D3770" t="s">
        <v>13195</v>
      </c>
      <c r="E3770" s="27">
        <v>41298</v>
      </c>
      <c r="F3770" t="s">
        <v>233</v>
      </c>
      <c r="G3770" s="27">
        <v>22585</v>
      </c>
      <c r="H3770">
        <v>54</v>
      </c>
      <c r="I3770" t="s">
        <v>234</v>
      </c>
      <c r="J3770" t="s">
        <v>245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 s="28">
        <v>41298.087500000001</v>
      </c>
      <c r="R3770" s="28">
        <v>41298.298611111109</v>
      </c>
      <c r="S3770" t="s">
        <v>13196</v>
      </c>
      <c r="T3770" s="27">
        <v>41298</v>
      </c>
      <c r="V3770">
        <v>0</v>
      </c>
      <c r="W3770" t="s">
        <v>36</v>
      </c>
      <c r="X3770" t="s">
        <v>1280</v>
      </c>
      <c r="Y3770">
        <v>0</v>
      </c>
      <c r="AB3770" t="s">
        <v>237</v>
      </c>
      <c r="AH3770">
        <v>0</v>
      </c>
      <c r="AN3770" t="s">
        <v>238</v>
      </c>
      <c r="AO3770">
        <v>1</v>
      </c>
      <c r="AP3770" t="s">
        <v>239</v>
      </c>
      <c r="AQ3770" s="27">
        <v>41298</v>
      </c>
      <c r="AR3770" t="s">
        <v>240</v>
      </c>
      <c r="AS3770">
        <v>1</v>
      </c>
      <c r="AT3770" t="s">
        <v>239</v>
      </c>
      <c r="AU3770" s="27">
        <v>41298</v>
      </c>
    </row>
    <row r="3771" spans="1:47" x14ac:dyDescent="0.2">
      <c r="A3771">
        <v>3770</v>
      </c>
      <c r="B3771" t="s">
        <v>13197</v>
      </c>
      <c r="C3771" t="s">
        <v>11049</v>
      </c>
      <c r="D3771" t="s">
        <v>13198</v>
      </c>
      <c r="E3771" s="27">
        <v>41848</v>
      </c>
      <c r="F3771" t="s">
        <v>294</v>
      </c>
      <c r="G3771" s="27">
        <v>29455</v>
      </c>
      <c r="H3771">
        <v>35</v>
      </c>
      <c r="I3771" t="s">
        <v>244</v>
      </c>
      <c r="J3771" t="s">
        <v>353</v>
      </c>
      <c r="K3771">
        <v>0</v>
      </c>
      <c r="L3771">
        <v>1</v>
      </c>
      <c r="M3771">
        <v>0</v>
      </c>
      <c r="N3771">
        <v>0</v>
      </c>
      <c r="O3771">
        <v>3</v>
      </c>
      <c r="P3771">
        <v>0</v>
      </c>
      <c r="Q3771" s="28">
        <v>41848.201388888891</v>
      </c>
      <c r="R3771" s="28">
        <v>41851.536805555559</v>
      </c>
      <c r="S3771" t="s">
        <v>13199</v>
      </c>
      <c r="T3771" s="27">
        <v>41847</v>
      </c>
      <c r="V3771">
        <v>1</v>
      </c>
      <c r="W3771" t="s">
        <v>32</v>
      </c>
      <c r="X3771" t="s">
        <v>348</v>
      </c>
      <c r="Y3771">
        <v>0</v>
      </c>
      <c r="AB3771" t="s">
        <v>237</v>
      </c>
      <c r="AH3771">
        <v>0</v>
      </c>
      <c r="AN3771" t="s">
        <v>238</v>
      </c>
      <c r="AO3771">
        <v>1</v>
      </c>
      <c r="AP3771" t="s">
        <v>239</v>
      </c>
      <c r="AQ3771" s="27">
        <v>41848</v>
      </c>
      <c r="AR3771" t="s">
        <v>240</v>
      </c>
      <c r="AS3771">
        <v>1</v>
      </c>
      <c r="AT3771" t="s">
        <v>239</v>
      </c>
      <c r="AU3771" s="27">
        <v>41848</v>
      </c>
    </row>
    <row r="3772" spans="1:47" x14ac:dyDescent="0.2">
      <c r="A3772">
        <v>3771</v>
      </c>
      <c r="B3772" t="s">
        <v>13200</v>
      </c>
      <c r="C3772" t="s">
        <v>13201</v>
      </c>
      <c r="D3772" t="s">
        <v>13202</v>
      </c>
      <c r="E3772" s="27">
        <v>41355</v>
      </c>
      <c r="F3772" t="s">
        <v>233</v>
      </c>
      <c r="G3772" s="27">
        <v>33219</v>
      </c>
      <c r="H3772">
        <v>25</v>
      </c>
      <c r="I3772" t="s">
        <v>244</v>
      </c>
      <c r="J3772" t="s">
        <v>250</v>
      </c>
      <c r="K3772">
        <v>0</v>
      </c>
      <c r="L3772">
        <v>9</v>
      </c>
      <c r="M3772">
        <v>1</v>
      </c>
      <c r="N3772">
        <v>2</v>
      </c>
      <c r="O3772">
        <v>5</v>
      </c>
      <c r="P3772">
        <v>-1</v>
      </c>
      <c r="Q3772" s="28">
        <v>41354.271527777775</v>
      </c>
      <c r="R3772" s="28">
        <v>41509.277083333334</v>
      </c>
      <c r="S3772" t="s">
        <v>13203</v>
      </c>
      <c r="U3772" s="27">
        <v>41354</v>
      </c>
      <c r="V3772">
        <v>1</v>
      </c>
      <c r="W3772" t="s">
        <v>32</v>
      </c>
      <c r="X3772" t="s">
        <v>274</v>
      </c>
      <c r="Y3772">
        <v>1</v>
      </c>
      <c r="AA3772" t="s">
        <v>13204</v>
      </c>
      <c r="AB3772" t="s">
        <v>36</v>
      </c>
      <c r="AC3772">
        <v>0</v>
      </c>
      <c r="AD3772" s="27">
        <v>41902</v>
      </c>
      <c r="AE3772" t="s">
        <v>626</v>
      </c>
      <c r="AF3772" s="27">
        <v>41902</v>
      </c>
      <c r="AG3772" s="27">
        <v>41906</v>
      </c>
      <c r="AH3772">
        <v>0</v>
      </c>
      <c r="AN3772" t="s">
        <v>238</v>
      </c>
      <c r="AO3772">
        <v>9</v>
      </c>
      <c r="AP3772" t="s">
        <v>269</v>
      </c>
      <c r="AQ3772" s="27">
        <v>41355</v>
      </c>
      <c r="AR3772" t="s">
        <v>240</v>
      </c>
      <c r="AS3772">
        <v>9</v>
      </c>
      <c r="AT3772" t="s">
        <v>269</v>
      </c>
      <c r="AU3772" s="27">
        <v>41355</v>
      </c>
    </row>
    <row r="3773" spans="1:47" x14ac:dyDescent="0.2">
      <c r="A3773">
        <v>3772</v>
      </c>
      <c r="B3773" t="s">
        <v>13205</v>
      </c>
      <c r="C3773" t="s">
        <v>726</v>
      </c>
      <c r="D3773" t="s">
        <v>13206</v>
      </c>
      <c r="E3773" s="27">
        <v>41686</v>
      </c>
      <c r="F3773" t="s">
        <v>233</v>
      </c>
      <c r="G3773" s="27">
        <v>33410</v>
      </c>
      <c r="H3773">
        <v>24</v>
      </c>
      <c r="I3773" t="s">
        <v>259</v>
      </c>
      <c r="J3773" t="s">
        <v>245</v>
      </c>
      <c r="K3773">
        <v>0</v>
      </c>
      <c r="L3773">
        <v>5</v>
      </c>
      <c r="M3773">
        <v>0</v>
      </c>
      <c r="N3773">
        <v>0</v>
      </c>
      <c r="O3773">
        <v>3</v>
      </c>
      <c r="P3773">
        <v>-1</v>
      </c>
      <c r="Q3773" s="28">
        <v>41685.304861111108</v>
      </c>
      <c r="R3773" s="28">
        <v>41724.405555555553</v>
      </c>
      <c r="S3773" t="s">
        <v>13207</v>
      </c>
      <c r="T3773" s="27">
        <v>41685</v>
      </c>
      <c r="V3773">
        <v>1</v>
      </c>
      <c r="W3773" t="s">
        <v>32</v>
      </c>
      <c r="X3773" t="s">
        <v>359</v>
      </c>
      <c r="Y3773">
        <v>1</v>
      </c>
      <c r="AA3773" t="s">
        <v>13208</v>
      </c>
      <c r="AB3773" t="s">
        <v>36</v>
      </c>
      <c r="AC3773">
        <v>59</v>
      </c>
      <c r="AD3773" s="27">
        <v>41768</v>
      </c>
      <c r="AE3773" t="s">
        <v>1216</v>
      </c>
      <c r="AF3773" s="27">
        <v>41827</v>
      </c>
      <c r="AG3773" s="27">
        <v>41864</v>
      </c>
      <c r="AH3773">
        <v>0</v>
      </c>
      <c r="AN3773" t="s">
        <v>238</v>
      </c>
      <c r="AO3773">
        <v>4</v>
      </c>
      <c r="AP3773" t="s">
        <v>239</v>
      </c>
      <c r="AQ3773" s="27">
        <v>41686</v>
      </c>
      <c r="AR3773" t="s">
        <v>240</v>
      </c>
      <c r="AS3773">
        <v>5</v>
      </c>
      <c r="AT3773" t="s">
        <v>246</v>
      </c>
      <c r="AU3773" s="27">
        <v>41686</v>
      </c>
    </row>
    <row r="3774" spans="1:47" x14ac:dyDescent="0.2">
      <c r="A3774">
        <v>3773</v>
      </c>
      <c r="B3774" t="s">
        <v>13209</v>
      </c>
      <c r="C3774" t="s">
        <v>553</v>
      </c>
      <c r="D3774" t="s">
        <v>13210</v>
      </c>
      <c r="E3774" s="27">
        <v>41509</v>
      </c>
      <c r="F3774" t="s">
        <v>233</v>
      </c>
      <c r="G3774" s="27">
        <v>33837</v>
      </c>
      <c r="H3774">
        <v>23</v>
      </c>
      <c r="I3774" t="s">
        <v>259</v>
      </c>
      <c r="J3774" t="s">
        <v>353</v>
      </c>
      <c r="K3774">
        <v>0</v>
      </c>
      <c r="L3774">
        <v>7</v>
      </c>
      <c r="M3774">
        <v>0</v>
      </c>
      <c r="N3774">
        <v>0</v>
      </c>
      <c r="O3774">
        <v>0</v>
      </c>
      <c r="P3774">
        <v>-1</v>
      </c>
      <c r="Q3774" s="28">
        <v>41508.296527777777</v>
      </c>
      <c r="R3774" s="28">
        <v>41509.449999999997</v>
      </c>
      <c r="S3774" t="s">
        <v>13211</v>
      </c>
      <c r="T3774" s="27">
        <v>41508</v>
      </c>
      <c r="V3774">
        <v>1</v>
      </c>
      <c r="W3774" t="s">
        <v>36</v>
      </c>
      <c r="X3774" t="s">
        <v>1582</v>
      </c>
      <c r="Y3774">
        <v>0</v>
      </c>
      <c r="AB3774" t="s">
        <v>237</v>
      </c>
      <c r="AH3774">
        <v>0</v>
      </c>
      <c r="AN3774" t="s">
        <v>238</v>
      </c>
      <c r="AO3774">
        <v>5</v>
      </c>
      <c r="AP3774" t="s">
        <v>246</v>
      </c>
      <c r="AQ3774" s="27">
        <v>41509</v>
      </c>
      <c r="AR3774" t="s">
        <v>240</v>
      </c>
      <c r="AS3774">
        <v>7</v>
      </c>
      <c r="AT3774" t="s">
        <v>246</v>
      </c>
      <c r="AU3774" s="27">
        <v>41509</v>
      </c>
    </row>
    <row r="3775" spans="1:47" x14ac:dyDescent="0.2">
      <c r="A3775">
        <v>3774</v>
      </c>
      <c r="B3775" t="s">
        <v>13212</v>
      </c>
      <c r="C3775" t="s">
        <v>7108</v>
      </c>
      <c r="D3775" t="s">
        <v>13213</v>
      </c>
      <c r="E3775" s="27">
        <v>41425</v>
      </c>
      <c r="F3775" t="s">
        <v>233</v>
      </c>
      <c r="G3775" s="27">
        <v>20021</v>
      </c>
      <c r="H3775">
        <v>61</v>
      </c>
      <c r="I3775" t="s">
        <v>234</v>
      </c>
      <c r="J3775" t="s">
        <v>245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 s="28">
        <v>41425.15</v>
      </c>
      <c r="R3775" s="28">
        <v>41425.344444444447</v>
      </c>
      <c r="S3775" t="s">
        <v>13214</v>
      </c>
      <c r="T3775" s="27">
        <v>41425</v>
      </c>
      <c r="V3775">
        <v>0</v>
      </c>
      <c r="W3775" t="s">
        <v>36</v>
      </c>
      <c r="X3775" t="s">
        <v>279</v>
      </c>
      <c r="Y3775">
        <v>0</v>
      </c>
      <c r="AB3775" t="s">
        <v>237</v>
      </c>
      <c r="AH3775">
        <v>0</v>
      </c>
      <c r="AN3775" t="s">
        <v>238</v>
      </c>
      <c r="AO3775">
        <v>1</v>
      </c>
      <c r="AP3775" t="s">
        <v>239</v>
      </c>
      <c r="AQ3775" s="27">
        <v>41425</v>
      </c>
      <c r="AR3775" t="s">
        <v>240</v>
      </c>
      <c r="AS3775">
        <v>1</v>
      </c>
      <c r="AT3775" t="s">
        <v>239</v>
      </c>
      <c r="AU3775" s="27">
        <v>41425</v>
      </c>
    </row>
    <row r="3776" spans="1:47" x14ac:dyDescent="0.2">
      <c r="A3776">
        <v>3775</v>
      </c>
      <c r="B3776" t="s">
        <v>13215</v>
      </c>
      <c r="C3776" t="s">
        <v>13216</v>
      </c>
      <c r="D3776" t="s">
        <v>947</v>
      </c>
      <c r="E3776" s="27">
        <v>41914</v>
      </c>
      <c r="F3776" t="s">
        <v>294</v>
      </c>
      <c r="G3776" s="27">
        <v>27293</v>
      </c>
      <c r="H3776">
        <v>41</v>
      </c>
      <c r="I3776" t="s">
        <v>244</v>
      </c>
      <c r="J3776" t="s">
        <v>250</v>
      </c>
      <c r="K3776">
        <v>0</v>
      </c>
      <c r="L3776">
        <v>2</v>
      </c>
      <c r="M3776">
        <v>0</v>
      </c>
      <c r="N3776">
        <v>0</v>
      </c>
      <c r="O3776">
        <v>6</v>
      </c>
      <c r="P3776">
        <v>-1</v>
      </c>
      <c r="Q3776" s="28">
        <v>41913.044444444444</v>
      </c>
      <c r="R3776" s="28">
        <v>41916.349305555559</v>
      </c>
      <c r="S3776" t="s">
        <v>13217</v>
      </c>
      <c r="T3776" s="27">
        <v>41913</v>
      </c>
      <c r="V3776">
        <v>1</v>
      </c>
      <c r="W3776" t="s">
        <v>32</v>
      </c>
      <c r="X3776" t="s">
        <v>359</v>
      </c>
      <c r="Y3776">
        <v>0</v>
      </c>
      <c r="AB3776" t="s">
        <v>237</v>
      </c>
      <c r="AH3776">
        <v>0</v>
      </c>
      <c r="AN3776" t="s">
        <v>238</v>
      </c>
      <c r="AO3776">
        <v>1</v>
      </c>
      <c r="AP3776" t="s">
        <v>239</v>
      </c>
      <c r="AQ3776" s="27">
        <v>41914</v>
      </c>
      <c r="AR3776" t="s">
        <v>240</v>
      </c>
      <c r="AS3776">
        <v>2</v>
      </c>
      <c r="AT3776" t="s">
        <v>239</v>
      </c>
      <c r="AU3776" s="27">
        <v>41914</v>
      </c>
    </row>
    <row r="3777" spans="1:47" x14ac:dyDescent="0.2">
      <c r="A3777">
        <v>3776</v>
      </c>
      <c r="B3777" t="s">
        <v>13218</v>
      </c>
      <c r="C3777" t="s">
        <v>13219</v>
      </c>
      <c r="D3777" t="s">
        <v>13220</v>
      </c>
      <c r="E3777" s="27">
        <v>41534</v>
      </c>
      <c r="F3777" t="s">
        <v>294</v>
      </c>
      <c r="G3777" s="27">
        <v>27042</v>
      </c>
      <c r="H3777">
        <v>42</v>
      </c>
      <c r="I3777" t="s">
        <v>244</v>
      </c>
      <c r="J3777" t="s">
        <v>245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-1</v>
      </c>
      <c r="Q3777" s="28">
        <v>41533.259027777778</v>
      </c>
      <c r="R3777" s="28">
        <v>41534.07916666667</v>
      </c>
      <c r="S3777" t="s">
        <v>13221</v>
      </c>
      <c r="T3777" s="27">
        <v>41533</v>
      </c>
      <c r="V3777">
        <v>1</v>
      </c>
      <c r="W3777" t="s">
        <v>36</v>
      </c>
      <c r="X3777" t="s">
        <v>263</v>
      </c>
      <c r="Y3777">
        <v>0</v>
      </c>
      <c r="AB3777" t="s">
        <v>237</v>
      </c>
      <c r="AH3777">
        <v>0</v>
      </c>
      <c r="AN3777" t="s">
        <v>238</v>
      </c>
      <c r="AO3777">
        <v>1</v>
      </c>
      <c r="AP3777" t="s">
        <v>239</v>
      </c>
      <c r="AQ3777" s="27">
        <v>41534</v>
      </c>
      <c r="AR3777" t="s">
        <v>240</v>
      </c>
      <c r="AS3777">
        <v>1</v>
      </c>
      <c r="AT3777" t="s">
        <v>239</v>
      </c>
      <c r="AU3777" s="27">
        <v>41534</v>
      </c>
    </row>
    <row r="3778" spans="1:47" x14ac:dyDescent="0.2">
      <c r="A3778">
        <v>3777</v>
      </c>
      <c r="B3778" t="s">
        <v>13222</v>
      </c>
      <c r="C3778" t="s">
        <v>914</v>
      </c>
      <c r="D3778" t="s">
        <v>12974</v>
      </c>
      <c r="E3778" s="27">
        <v>41914</v>
      </c>
      <c r="F3778" t="s">
        <v>233</v>
      </c>
      <c r="G3778" s="27">
        <v>29495</v>
      </c>
      <c r="H3778">
        <v>35</v>
      </c>
      <c r="I3778" t="s">
        <v>244</v>
      </c>
      <c r="J3778" t="s">
        <v>245</v>
      </c>
      <c r="K3778">
        <v>0</v>
      </c>
      <c r="L3778">
        <v>3</v>
      </c>
      <c r="M3778">
        <v>0</v>
      </c>
      <c r="N3778">
        <v>0</v>
      </c>
      <c r="O3778">
        <v>0</v>
      </c>
      <c r="P3778">
        <v>-1</v>
      </c>
      <c r="Q3778" s="28">
        <v>41913.365277777775</v>
      </c>
      <c r="R3778" s="28">
        <v>41914.371527777781</v>
      </c>
      <c r="S3778" t="s">
        <v>13223</v>
      </c>
      <c r="T3778" s="27">
        <v>41913</v>
      </c>
      <c r="V3778">
        <v>1</v>
      </c>
      <c r="W3778" t="s">
        <v>36</v>
      </c>
      <c r="X3778" t="s">
        <v>279</v>
      </c>
      <c r="Y3778">
        <v>0</v>
      </c>
      <c r="AB3778" t="s">
        <v>237</v>
      </c>
      <c r="AH3778">
        <v>0</v>
      </c>
      <c r="AN3778" t="s">
        <v>238</v>
      </c>
      <c r="AO3778">
        <v>2</v>
      </c>
      <c r="AP3778" t="s">
        <v>239</v>
      </c>
      <c r="AQ3778" s="27">
        <v>41914</v>
      </c>
      <c r="AR3778" t="s">
        <v>240</v>
      </c>
      <c r="AS3778">
        <v>3</v>
      </c>
      <c r="AT3778" t="s">
        <v>239</v>
      </c>
      <c r="AU3778" s="27">
        <v>41914</v>
      </c>
    </row>
    <row r="3779" spans="1:47" x14ac:dyDescent="0.2">
      <c r="A3779">
        <v>3778</v>
      </c>
      <c r="B3779" t="s">
        <v>13224</v>
      </c>
      <c r="C3779" t="s">
        <v>618</v>
      </c>
      <c r="D3779" t="s">
        <v>13225</v>
      </c>
      <c r="E3779" s="27">
        <v>41348</v>
      </c>
      <c r="F3779" t="s">
        <v>233</v>
      </c>
      <c r="G3779" s="27">
        <v>32223</v>
      </c>
      <c r="H3779">
        <v>28</v>
      </c>
      <c r="I3779" t="s">
        <v>244</v>
      </c>
      <c r="J3779" t="s">
        <v>245</v>
      </c>
      <c r="K3779">
        <v>0</v>
      </c>
      <c r="L3779">
        <v>2</v>
      </c>
      <c r="M3779">
        <v>0</v>
      </c>
      <c r="N3779">
        <v>0</v>
      </c>
      <c r="O3779">
        <v>1</v>
      </c>
      <c r="P3779">
        <v>0</v>
      </c>
      <c r="Q3779" s="28">
        <v>41348.508333333331</v>
      </c>
      <c r="R3779" s="28">
        <v>41348.284722222219</v>
      </c>
      <c r="S3779" t="s">
        <v>13226</v>
      </c>
      <c r="T3779" s="27">
        <v>41347</v>
      </c>
      <c r="V3779">
        <v>1</v>
      </c>
      <c r="W3779" t="s">
        <v>36</v>
      </c>
      <c r="X3779" t="s">
        <v>780</v>
      </c>
      <c r="Y3779">
        <v>1</v>
      </c>
      <c r="AA3779" t="s">
        <v>13227</v>
      </c>
      <c r="AB3779" t="s">
        <v>36</v>
      </c>
      <c r="AC3779">
        <v>0</v>
      </c>
      <c r="AD3779" s="27">
        <v>41815</v>
      </c>
      <c r="AE3779" t="s">
        <v>2030</v>
      </c>
      <c r="AF3779" s="27">
        <v>41815</v>
      </c>
      <c r="AG3779" s="27">
        <v>41815</v>
      </c>
      <c r="AH3779">
        <v>0</v>
      </c>
      <c r="AN3779" t="s">
        <v>238</v>
      </c>
      <c r="AO3779">
        <v>3</v>
      </c>
      <c r="AP3779" t="s">
        <v>239</v>
      </c>
      <c r="AQ3779" s="27">
        <v>41348</v>
      </c>
      <c r="AR3779" t="s">
        <v>240</v>
      </c>
      <c r="AS3779">
        <v>2</v>
      </c>
      <c r="AT3779" t="s">
        <v>239</v>
      </c>
      <c r="AU3779" s="27">
        <v>41348</v>
      </c>
    </row>
    <row r="3780" spans="1:47" x14ac:dyDescent="0.2">
      <c r="A3780">
        <v>3779</v>
      </c>
      <c r="B3780" t="s">
        <v>13228</v>
      </c>
      <c r="C3780" t="s">
        <v>13229</v>
      </c>
      <c r="D3780" t="s">
        <v>13230</v>
      </c>
      <c r="E3780" s="27">
        <v>41717</v>
      </c>
      <c r="F3780" t="s">
        <v>233</v>
      </c>
      <c r="G3780" s="27">
        <v>32442</v>
      </c>
      <c r="H3780">
        <v>27</v>
      </c>
      <c r="I3780" t="s">
        <v>244</v>
      </c>
      <c r="J3780" t="s">
        <v>250</v>
      </c>
      <c r="K3780">
        <v>0</v>
      </c>
      <c r="L3780">
        <v>5</v>
      </c>
      <c r="M3780">
        <v>0</v>
      </c>
      <c r="N3780">
        <v>0</v>
      </c>
      <c r="O3780">
        <v>1</v>
      </c>
      <c r="P3780">
        <v>-1</v>
      </c>
      <c r="Q3780" s="28">
        <v>41716.322222222225</v>
      </c>
      <c r="R3780" s="28">
        <v>41718.506944444445</v>
      </c>
      <c r="S3780" t="s">
        <v>13231</v>
      </c>
      <c r="T3780" s="27">
        <v>41716</v>
      </c>
      <c r="V3780">
        <v>1</v>
      </c>
      <c r="W3780" t="s">
        <v>36</v>
      </c>
      <c r="X3780" t="s">
        <v>412</v>
      </c>
      <c r="Y3780">
        <v>0</v>
      </c>
      <c r="AB3780" t="s">
        <v>237</v>
      </c>
      <c r="AH3780">
        <v>0</v>
      </c>
      <c r="AN3780" t="s">
        <v>238</v>
      </c>
      <c r="AO3780">
        <v>3</v>
      </c>
      <c r="AP3780" t="s">
        <v>239</v>
      </c>
      <c r="AQ3780" s="27">
        <v>41717</v>
      </c>
      <c r="AR3780" t="s">
        <v>240</v>
      </c>
      <c r="AS3780">
        <v>5</v>
      </c>
      <c r="AT3780" t="s">
        <v>246</v>
      </c>
      <c r="AU3780" s="27">
        <v>41717</v>
      </c>
    </row>
    <row r="3781" spans="1:47" x14ac:dyDescent="0.2">
      <c r="A3781">
        <v>3780</v>
      </c>
      <c r="B3781" t="s">
        <v>13232</v>
      </c>
      <c r="C3781" t="s">
        <v>914</v>
      </c>
      <c r="D3781" t="s">
        <v>876</v>
      </c>
      <c r="E3781" s="27">
        <v>41337</v>
      </c>
      <c r="F3781" t="s">
        <v>233</v>
      </c>
      <c r="G3781" s="27">
        <v>33543</v>
      </c>
      <c r="H3781">
        <v>24</v>
      </c>
      <c r="I3781" t="s">
        <v>259</v>
      </c>
      <c r="J3781" t="s">
        <v>245</v>
      </c>
      <c r="K3781">
        <v>0</v>
      </c>
      <c r="L3781">
        <v>3</v>
      </c>
      <c r="M3781">
        <v>0</v>
      </c>
      <c r="N3781">
        <v>0</v>
      </c>
      <c r="O3781">
        <v>2</v>
      </c>
      <c r="P3781">
        <v>-18</v>
      </c>
      <c r="Q3781" s="28">
        <v>41319.336111111108</v>
      </c>
      <c r="R3781" s="28">
        <v>41334.34652777778</v>
      </c>
      <c r="S3781" t="s">
        <v>13233</v>
      </c>
      <c r="T3781" s="27">
        <v>41319</v>
      </c>
      <c r="V3781">
        <v>18</v>
      </c>
      <c r="W3781" t="s">
        <v>36</v>
      </c>
      <c r="X3781" t="s">
        <v>279</v>
      </c>
      <c r="Y3781">
        <v>0</v>
      </c>
      <c r="AB3781" t="s">
        <v>237</v>
      </c>
      <c r="AH3781">
        <v>0</v>
      </c>
      <c r="AN3781" t="s">
        <v>238</v>
      </c>
      <c r="AO3781">
        <v>5</v>
      </c>
      <c r="AP3781" t="s">
        <v>246</v>
      </c>
      <c r="AQ3781" s="27">
        <v>41337</v>
      </c>
      <c r="AR3781" t="s">
        <v>240</v>
      </c>
      <c r="AS3781">
        <v>3</v>
      </c>
      <c r="AT3781" t="s">
        <v>239</v>
      </c>
      <c r="AU3781" s="27">
        <v>41337</v>
      </c>
    </row>
    <row r="3782" spans="1:47" x14ac:dyDescent="0.2">
      <c r="A3782">
        <v>3781</v>
      </c>
      <c r="B3782" t="s">
        <v>13234</v>
      </c>
      <c r="C3782" t="s">
        <v>3191</v>
      </c>
      <c r="D3782" t="s">
        <v>4491</v>
      </c>
      <c r="E3782" s="27">
        <v>41677</v>
      </c>
      <c r="F3782" t="s">
        <v>233</v>
      </c>
      <c r="G3782" s="27">
        <v>30282</v>
      </c>
      <c r="H3782">
        <v>33</v>
      </c>
      <c r="I3782" t="s">
        <v>244</v>
      </c>
      <c r="J3782" t="s">
        <v>250</v>
      </c>
      <c r="K3782">
        <v>0</v>
      </c>
      <c r="L3782">
        <v>5</v>
      </c>
      <c r="M3782">
        <v>0</v>
      </c>
      <c r="N3782">
        <v>0</v>
      </c>
      <c r="O3782">
        <v>14</v>
      </c>
      <c r="P3782">
        <v>-59</v>
      </c>
      <c r="Q3782" s="28">
        <v>41618.052083333336</v>
      </c>
      <c r="R3782" s="28">
        <v>41618.061805555553</v>
      </c>
      <c r="S3782" t="s">
        <v>13235</v>
      </c>
      <c r="T3782" s="27">
        <v>41617</v>
      </c>
      <c r="V3782">
        <v>60</v>
      </c>
      <c r="W3782" t="s">
        <v>32</v>
      </c>
      <c r="X3782" t="s">
        <v>608</v>
      </c>
      <c r="Y3782">
        <v>0</v>
      </c>
      <c r="AB3782" t="s">
        <v>237</v>
      </c>
      <c r="AH3782">
        <v>0</v>
      </c>
      <c r="AN3782" t="s">
        <v>238</v>
      </c>
      <c r="AO3782">
        <v>2</v>
      </c>
      <c r="AP3782" t="s">
        <v>239</v>
      </c>
      <c r="AQ3782" s="27">
        <v>41677</v>
      </c>
      <c r="AR3782" t="s">
        <v>240</v>
      </c>
      <c r="AS3782">
        <v>5</v>
      </c>
      <c r="AT3782" t="s">
        <v>246</v>
      </c>
      <c r="AU3782" s="27">
        <v>41677</v>
      </c>
    </row>
    <row r="3783" spans="1:47" x14ac:dyDescent="0.2">
      <c r="A3783">
        <v>3782</v>
      </c>
      <c r="B3783" t="s">
        <v>13236</v>
      </c>
      <c r="C3783" t="s">
        <v>13237</v>
      </c>
      <c r="D3783" t="s">
        <v>13238</v>
      </c>
      <c r="E3783" s="27">
        <v>41891</v>
      </c>
      <c r="F3783" t="s">
        <v>233</v>
      </c>
      <c r="G3783" s="27">
        <v>30583</v>
      </c>
      <c r="H3783">
        <v>32</v>
      </c>
      <c r="I3783" t="s">
        <v>244</v>
      </c>
      <c r="J3783" t="s">
        <v>250</v>
      </c>
      <c r="K3783">
        <v>0</v>
      </c>
      <c r="L3783">
        <v>10</v>
      </c>
      <c r="M3783">
        <v>0</v>
      </c>
      <c r="N3783">
        <v>0</v>
      </c>
      <c r="O3783">
        <v>16</v>
      </c>
      <c r="P3783">
        <v>-1</v>
      </c>
      <c r="Q3783" s="28">
        <v>41890.513888888891</v>
      </c>
      <c r="R3783" s="28">
        <v>41891.442361111112</v>
      </c>
      <c r="S3783" t="s">
        <v>13239</v>
      </c>
      <c r="T3783" s="27">
        <v>41890</v>
      </c>
      <c r="V3783">
        <v>1</v>
      </c>
      <c r="W3783" t="s">
        <v>32</v>
      </c>
      <c r="X3783" t="s">
        <v>364</v>
      </c>
      <c r="Y3783">
        <v>1</v>
      </c>
      <c r="AA3783" t="s">
        <v>13240</v>
      </c>
      <c r="AB3783" t="s">
        <v>36</v>
      </c>
      <c r="AC3783">
        <v>0</v>
      </c>
      <c r="AD3783" s="27">
        <v>41892</v>
      </c>
      <c r="AE3783" t="s">
        <v>474</v>
      </c>
      <c r="AF3783" s="27">
        <v>41892</v>
      </c>
      <c r="AG3783" s="27">
        <v>41892</v>
      </c>
      <c r="AH3783">
        <v>0</v>
      </c>
      <c r="AN3783" t="s">
        <v>238</v>
      </c>
      <c r="AO3783">
        <v>7</v>
      </c>
      <c r="AP3783" t="s">
        <v>246</v>
      </c>
      <c r="AQ3783" s="27">
        <v>41891</v>
      </c>
      <c r="AR3783" t="s">
        <v>240</v>
      </c>
      <c r="AS3783">
        <v>10</v>
      </c>
      <c r="AT3783" t="s">
        <v>269</v>
      </c>
      <c r="AU3783" s="27">
        <v>41891</v>
      </c>
    </row>
    <row r="3784" spans="1:47" x14ac:dyDescent="0.2">
      <c r="A3784">
        <v>3783</v>
      </c>
      <c r="B3784" t="s">
        <v>13241</v>
      </c>
      <c r="C3784" t="s">
        <v>1313</v>
      </c>
      <c r="D3784" t="s">
        <v>11603</v>
      </c>
      <c r="E3784" s="27">
        <v>41579</v>
      </c>
      <c r="F3784" t="s">
        <v>233</v>
      </c>
      <c r="G3784" s="27">
        <v>28410</v>
      </c>
      <c r="H3784">
        <v>38</v>
      </c>
      <c r="I3784" t="s">
        <v>244</v>
      </c>
      <c r="J3784" t="s">
        <v>245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-7</v>
      </c>
      <c r="Q3784" s="28">
        <v>41572.119444444441</v>
      </c>
      <c r="R3784" s="28">
        <v>41579.439583333333</v>
      </c>
      <c r="S3784" t="s">
        <v>13242</v>
      </c>
      <c r="T3784" s="27">
        <v>41572</v>
      </c>
      <c r="V3784">
        <v>7</v>
      </c>
      <c r="W3784" t="s">
        <v>32</v>
      </c>
      <c r="X3784" t="s">
        <v>254</v>
      </c>
      <c r="Y3784">
        <v>0</v>
      </c>
      <c r="AB3784" t="s">
        <v>237</v>
      </c>
      <c r="AH3784">
        <v>0</v>
      </c>
      <c r="AN3784" t="s">
        <v>238</v>
      </c>
      <c r="AO3784">
        <v>1</v>
      </c>
      <c r="AP3784" t="s">
        <v>239</v>
      </c>
      <c r="AQ3784" s="27">
        <v>41579</v>
      </c>
      <c r="AR3784" t="s">
        <v>240</v>
      </c>
      <c r="AS3784">
        <v>1</v>
      </c>
      <c r="AT3784" t="s">
        <v>239</v>
      </c>
      <c r="AU3784" s="27">
        <v>41579</v>
      </c>
    </row>
    <row r="3785" spans="1:47" x14ac:dyDescent="0.2">
      <c r="A3785">
        <v>3784</v>
      </c>
      <c r="B3785" t="s">
        <v>13243</v>
      </c>
      <c r="C3785" t="s">
        <v>2021</v>
      </c>
      <c r="D3785" t="s">
        <v>1544</v>
      </c>
      <c r="E3785" s="27">
        <v>41764</v>
      </c>
      <c r="F3785" t="s">
        <v>233</v>
      </c>
      <c r="G3785" s="27">
        <v>30243</v>
      </c>
      <c r="H3785">
        <v>33</v>
      </c>
      <c r="I3785" t="s">
        <v>244</v>
      </c>
      <c r="J3785" t="s">
        <v>245</v>
      </c>
      <c r="K3785">
        <v>0</v>
      </c>
      <c r="L3785">
        <v>9</v>
      </c>
      <c r="M3785">
        <v>0</v>
      </c>
      <c r="N3785">
        <v>0</v>
      </c>
      <c r="O3785">
        <v>0</v>
      </c>
      <c r="P3785">
        <v>-1</v>
      </c>
      <c r="Q3785" s="28">
        <v>41763.302083333336</v>
      </c>
      <c r="R3785" s="28">
        <v>41764.104166666664</v>
      </c>
      <c r="S3785" t="s">
        <v>13244</v>
      </c>
      <c r="T3785" s="27">
        <v>41763</v>
      </c>
      <c r="V3785">
        <v>1</v>
      </c>
      <c r="W3785" t="s">
        <v>36</v>
      </c>
      <c r="X3785" t="s">
        <v>595</v>
      </c>
      <c r="Y3785">
        <v>0</v>
      </c>
      <c r="AB3785" t="s">
        <v>237</v>
      </c>
      <c r="AH3785">
        <v>0</v>
      </c>
      <c r="AN3785" t="s">
        <v>238</v>
      </c>
      <c r="AO3785">
        <v>1</v>
      </c>
      <c r="AP3785" t="s">
        <v>239</v>
      </c>
      <c r="AQ3785" s="27">
        <v>41764</v>
      </c>
      <c r="AR3785" t="s">
        <v>240</v>
      </c>
      <c r="AS3785">
        <v>9</v>
      </c>
      <c r="AT3785" t="s">
        <v>269</v>
      </c>
      <c r="AU3785" s="27">
        <v>41764</v>
      </c>
    </row>
    <row r="3786" spans="1:47" x14ac:dyDescent="0.2">
      <c r="A3786">
        <v>3785</v>
      </c>
      <c r="B3786" t="s">
        <v>13245</v>
      </c>
      <c r="C3786" t="s">
        <v>2381</v>
      </c>
      <c r="D3786" t="s">
        <v>232</v>
      </c>
      <c r="E3786" s="27">
        <v>41297</v>
      </c>
      <c r="F3786" t="s">
        <v>233</v>
      </c>
      <c r="G3786" s="27">
        <v>34551</v>
      </c>
      <c r="H3786">
        <v>21</v>
      </c>
      <c r="I3786" t="s">
        <v>259</v>
      </c>
      <c r="J3786" t="s">
        <v>245</v>
      </c>
      <c r="K3786">
        <v>0</v>
      </c>
      <c r="L3786">
        <v>3</v>
      </c>
      <c r="M3786">
        <v>1</v>
      </c>
      <c r="N3786">
        <v>1</v>
      </c>
      <c r="O3786">
        <v>1</v>
      </c>
      <c r="P3786">
        <v>-1</v>
      </c>
      <c r="Q3786" s="28">
        <v>41296.470833333333</v>
      </c>
      <c r="R3786" s="28">
        <v>41297.293749999997</v>
      </c>
      <c r="S3786" t="s">
        <v>13246</v>
      </c>
      <c r="T3786" s="27">
        <v>41296</v>
      </c>
      <c r="V3786">
        <v>1</v>
      </c>
      <c r="W3786" t="s">
        <v>36</v>
      </c>
      <c r="X3786" t="s">
        <v>13247</v>
      </c>
      <c r="Y3786">
        <v>1</v>
      </c>
      <c r="AA3786" t="s">
        <v>13248</v>
      </c>
      <c r="AB3786" t="s">
        <v>32</v>
      </c>
      <c r="AC3786">
        <v>0</v>
      </c>
      <c r="AD3786" s="27">
        <v>42433</v>
      </c>
      <c r="AF3786" s="27">
        <v>42433</v>
      </c>
      <c r="AG3786" s="27">
        <v>42433</v>
      </c>
      <c r="AH3786">
        <v>0</v>
      </c>
      <c r="AN3786" t="s">
        <v>238</v>
      </c>
      <c r="AO3786">
        <v>6</v>
      </c>
      <c r="AP3786" t="s">
        <v>246</v>
      </c>
      <c r="AQ3786" s="27">
        <v>41297</v>
      </c>
      <c r="AR3786" t="s">
        <v>240</v>
      </c>
      <c r="AS3786">
        <v>3</v>
      </c>
      <c r="AT3786" t="s">
        <v>239</v>
      </c>
      <c r="AU3786" s="27">
        <v>41297</v>
      </c>
    </row>
    <row r="3787" spans="1:47" x14ac:dyDescent="0.2">
      <c r="A3787">
        <v>3786</v>
      </c>
      <c r="B3787" t="s">
        <v>13249</v>
      </c>
      <c r="C3787" t="s">
        <v>813</v>
      </c>
      <c r="D3787" t="s">
        <v>13250</v>
      </c>
      <c r="E3787" s="27">
        <v>41849</v>
      </c>
      <c r="F3787" t="s">
        <v>233</v>
      </c>
      <c r="G3787" s="27">
        <v>27867</v>
      </c>
      <c r="H3787">
        <v>40</v>
      </c>
      <c r="I3787" t="s">
        <v>244</v>
      </c>
      <c r="J3787" t="s">
        <v>245</v>
      </c>
      <c r="K3787">
        <v>0</v>
      </c>
      <c r="L3787">
        <v>1</v>
      </c>
      <c r="M3787">
        <v>0</v>
      </c>
      <c r="N3787">
        <v>0</v>
      </c>
      <c r="O3787">
        <v>1</v>
      </c>
      <c r="P3787">
        <v>-241</v>
      </c>
      <c r="Q3787" s="28">
        <v>41608.251388888886</v>
      </c>
      <c r="R3787" s="28">
        <v>41669.464583333334</v>
      </c>
      <c r="S3787" t="s">
        <v>13251</v>
      </c>
      <c r="T3787" s="27">
        <v>41608</v>
      </c>
      <c r="V3787">
        <v>241</v>
      </c>
      <c r="W3787" t="s">
        <v>32</v>
      </c>
      <c r="X3787" t="s">
        <v>359</v>
      </c>
      <c r="Y3787">
        <v>0</v>
      </c>
      <c r="AB3787" t="s">
        <v>237</v>
      </c>
      <c r="AH3787">
        <v>0</v>
      </c>
      <c r="AN3787" t="s">
        <v>238</v>
      </c>
      <c r="AO3787">
        <v>2</v>
      </c>
      <c r="AP3787" t="s">
        <v>239</v>
      </c>
      <c r="AQ3787" s="27">
        <v>41849</v>
      </c>
      <c r="AR3787" t="s">
        <v>240</v>
      </c>
      <c r="AS3787">
        <v>1</v>
      </c>
      <c r="AT3787" t="s">
        <v>239</v>
      </c>
      <c r="AU3787" s="27">
        <v>41849</v>
      </c>
    </row>
    <row r="3788" spans="1:47" x14ac:dyDescent="0.2">
      <c r="A3788">
        <v>3787</v>
      </c>
      <c r="B3788" t="s">
        <v>13252</v>
      </c>
      <c r="C3788" t="s">
        <v>13253</v>
      </c>
      <c r="D3788" t="s">
        <v>2801</v>
      </c>
      <c r="E3788" s="27">
        <v>41500</v>
      </c>
      <c r="F3788" t="s">
        <v>233</v>
      </c>
      <c r="G3788" s="27">
        <v>32411</v>
      </c>
      <c r="H3788">
        <v>27</v>
      </c>
      <c r="I3788" t="s">
        <v>244</v>
      </c>
      <c r="J3788" t="s">
        <v>250</v>
      </c>
      <c r="K3788">
        <v>0</v>
      </c>
      <c r="L3788">
        <v>7</v>
      </c>
      <c r="M3788">
        <v>0</v>
      </c>
      <c r="N3788">
        <v>0</v>
      </c>
      <c r="O3788">
        <v>1</v>
      </c>
      <c r="P3788">
        <v>-1</v>
      </c>
      <c r="Q3788" s="28">
        <v>41499.064583333333</v>
      </c>
      <c r="R3788" s="28">
        <v>41667.269444444442</v>
      </c>
      <c r="S3788" t="s">
        <v>13254</v>
      </c>
      <c r="T3788" s="27">
        <v>41499</v>
      </c>
      <c r="V3788">
        <v>1</v>
      </c>
      <c r="W3788" t="s">
        <v>32</v>
      </c>
      <c r="X3788" t="s">
        <v>284</v>
      </c>
      <c r="Y3788">
        <v>1</v>
      </c>
      <c r="AA3788" t="s">
        <v>13255</v>
      </c>
      <c r="AB3788" t="s">
        <v>36</v>
      </c>
      <c r="AC3788">
        <v>48</v>
      </c>
      <c r="AD3788" s="27">
        <v>42390</v>
      </c>
      <c r="AE3788" t="s">
        <v>324</v>
      </c>
      <c r="AF3788" s="27">
        <v>42438</v>
      </c>
      <c r="AG3788" s="27">
        <v>42461</v>
      </c>
      <c r="AH3788">
        <v>0</v>
      </c>
      <c r="AN3788" t="s">
        <v>238</v>
      </c>
      <c r="AO3788">
        <v>8</v>
      </c>
      <c r="AP3788" t="s">
        <v>269</v>
      </c>
      <c r="AQ3788" s="27">
        <v>41500</v>
      </c>
      <c r="AR3788" t="s">
        <v>240</v>
      </c>
      <c r="AS3788">
        <v>7</v>
      </c>
      <c r="AT3788" t="s">
        <v>246</v>
      </c>
      <c r="AU3788" s="27">
        <v>41500</v>
      </c>
    </row>
    <row r="3789" spans="1:47" x14ac:dyDescent="0.2">
      <c r="A3789">
        <v>3788</v>
      </c>
      <c r="B3789" t="s">
        <v>13256</v>
      </c>
      <c r="C3789" t="s">
        <v>13257</v>
      </c>
      <c r="D3789" t="s">
        <v>13258</v>
      </c>
      <c r="E3789" s="27">
        <v>41509</v>
      </c>
      <c r="F3789" t="s">
        <v>233</v>
      </c>
      <c r="G3789" s="27">
        <v>28048</v>
      </c>
      <c r="H3789">
        <v>39</v>
      </c>
      <c r="I3789" t="s">
        <v>244</v>
      </c>
      <c r="J3789" t="s">
        <v>245</v>
      </c>
      <c r="K3789">
        <v>0</v>
      </c>
      <c r="L3789">
        <v>4</v>
      </c>
      <c r="M3789">
        <v>0</v>
      </c>
      <c r="N3789">
        <v>0</v>
      </c>
      <c r="O3789">
        <v>0</v>
      </c>
      <c r="P3789">
        <v>-1</v>
      </c>
      <c r="Q3789" s="28">
        <v>41508.536111111112</v>
      </c>
      <c r="R3789" s="28">
        <v>41508.325694444444</v>
      </c>
      <c r="S3789" t="s">
        <v>13259</v>
      </c>
      <c r="T3789" s="27">
        <v>41507</v>
      </c>
      <c r="V3789">
        <v>2</v>
      </c>
      <c r="W3789" t="s">
        <v>32</v>
      </c>
      <c r="X3789" t="s">
        <v>261</v>
      </c>
      <c r="Y3789">
        <v>0</v>
      </c>
      <c r="AB3789" t="s">
        <v>237</v>
      </c>
      <c r="AH3789">
        <v>0</v>
      </c>
      <c r="AN3789" t="s">
        <v>238</v>
      </c>
      <c r="AO3789">
        <v>1</v>
      </c>
      <c r="AP3789" t="s">
        <v>239</v>
      </c>
      <c r="AQ3789" s="27">
        <v>41509</v>
      </c>
      <c r="AR3789" t="s">
        <v>240</v>
      </c>
      <c r="AS3789">
        <v>4</v>
      </c>
      <c r="AT3789" t="s">
        <v>239</v>
      </c>
      <c r="AU3789" s="27">
        <v>41509</v>
      </c>
    </row>
    <row r="3790" spans="1:47" x14ac:dyDescent="0.2">
      <c r="A3790">
        <v>3789</v>
      </c>
      <c r="B3790" t="s">
        <v>13260</v>
      </c>
      <c r="C3790" t="s">
        <v>3523</v>
      </c>
      <c r="D3790" t="s">
        <v>689</v>
      </c>
      <c r="E3790" s="27">
        <v>41354</v>
      </c>
      <c r="F3790" t="s">
        <v>233</v>
      </c>
      <c r="G3790" s="27">
        <v>31683</v>
      </c>
      <c r="H3790">
        <v>29</v>
      </c>
      <c r="I3790" t="s">
        <v>244</v>
      </c>
      <c r="J3790" t="s">
        <v>245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-1</v>
      </c>
      <c r="Q3790" s="28">
        <v>41353.325694444444</v>
      </c>
      <c r="R3790" s="28">
        <v>41354.477777777778</v>
      </c>
      <c r="S3790" t="s">
        <v>13261</v>
      </c>
      <c r="T3790" s="27">
        <v>41353</v>
      </c>
      <c r="V3790">
        <v>1</v>
      </c>
      <c r="W3790" t="s">
        <v>32</v>
      </c>
      <c r="X3790" t="s">
        <v>588</v>
      </c>
      <c r="Y3790">
        <v>0</v>
      </c>
      <c r="AB3790" t="s">
        <v>237</v>
      </c>
      <c r="AH3790">
        <v>0</v>
      </c>
      <c r="AN3790" t="s">
        <v>238</v>
      </c>
      <c r="AO3790">
        <v>2</v>
      </c>
      <c r="AP3790" t="s">
        <v>239</v>
      </c>
      <c r="AQ3790" s="27">
        <v>41354</v>
      </c>
      <c r="AR3790" t="s">
        <v>240</v>
      </c>
      <c r="AS3790">
        <v>1</v>
      </c>
      <c r="AT3790" t="s">
        <v>239</v>
      </c>
      <c r="AU3790" s="27">
        <v>41354</v>
      </c>
    </row>
    <row r="3791" spans="1:47" x14ac:dyDescent="0.2">
      <c r="A3791">
        <v>3790</v>
      </c>
      <c r="B3791" t="s">
        <v>13262</v>
      </c>
      <c r="C3791" t="s">
        <v>13263</v>
      </c>
      <c r="D3791" t="s">
        <v>13264</v>
      </c>
      <c r="E3791" s="27">
        <v>41505</v>
      </c>
      <c r="F3791" t="s">
        <v>233</v>
      </c>
      <c r="G3791" s="27">
        <v>31658</v>
      </c>
      <c r="H3791">
        <v>29</v>
      </c>
      <c r="I3791" t="s">
        <v>244</v>
      </c>
      <c r="J3791" t="s">
        <v>245</v>
      </c>
      <c r="K3791">
        <v>0</v>
      </c>
      <c r="L3791">
        <v>3</v>
      </c>
      <c r="M3791">
        <v>0</v>
      </c>
      <c r="N3791">
        <v>0</v>
      </c>
      <c r="O3791">
        <v>1</v>
      </c>
      <c r="P3791">
        <v>-2</v>
      </c>
      <c r="Q3791" s="28">
        <v>41503.470833333333</v>
      </c>
      <c r="R3791" s="28">
        <v>41504.084722222222</v>
      </c>
      <c r="S3791" t="s">
        <v>13265</v>
      </c>
      <c r="T3791" s="27">
        <v>41503</v>
      </c>
      <c r="V3791">
        <v>2</v>
      </c>
      <c r="W3791" t="s">
        <v>32</v>
      </c>
      <c r="X3791" t="s">
        <v>261</v>
      </c>
      <c r="Y3791">
        <v>0</v>
      </c>
      <c r="AB3791" t="s">
        <v>237</v>
      </c>
      <c r="AH3791">
        <v>0</v>
      </c>
      <c r="AN3791" t="s">
        <v>238</v>
      </c>
      <c r="AO3791">
        <v>4</v>
      </c>
      <c r="AP3791" t="s">
        <v>239</v>
      </c>
      <c r="AQ3791" s="27">
        <v>41505</v>
      </c>
      <c r="AR3791" t="s">
        <v>240</v>
      </c>
      <c r="AS3791">
        <v>3</v>
      </c>
      <c r="AT3791" t="s">
        <v>239</v>
      </c>
      <c r="AU3791" s="27">
        <v>41505</v>
      </c>
    </row>
    <row r="3792" spans="1:47" x14ac:dyDescent="0.2">
      <c r="A3792">
        <v>3791</v>
      </c>
      <c r="B3792" t="s">
        <v>13266</v>
      </c>
      <c r="C3792" t="s">
        <v>3619</v>
      </c>
      <c r="D3792" t="s">
        <v>13267</v>
      </c>
      <c r="E3792" s="27">
        <v>41753</v>
      </c>
      <c r="F3792" t="s">
        <v>233</v>
      </c>
      <c r="G3792" s="27">
        <v>28375</v>
      </c>
      <c r="H3792">
        <v>38</v>
      </c>
      <c r="I3792" t="s">
        <v>244</v>
      </c>
      <c r="J3792" t="s">
        <v>245</v>
      </c>
      <c r="K3792">
        <v>0</v>
      </c>
      <c r="L3792">
        <v>4</v>
      </c>
      <c r="M3792">
        <v>0</v>
      </c>
      <c r="N3792">
        <v>0</v>
      </c>
      <c r="O3792">
        <v>3</v>
      </c>
      <c r="P3792">
        <v>-2</v>
      </c>
      <c r="Q3792" s="28">
        <v>41751.446527777778</v>
      </c>
      <c r="R3792" s="28">
        <v>41752.07916666667</v>
      </c>
      <c r="S3792" t="s">
        <v>13268</v>
      </c>
      <c r="T3792" s="27">
        <v>41751</v>
      </c>
      <c r="V3792">
        <v>2</v>
      </c>
      <c r="W3792" t="s">
        <v>32</v>
      </c>
      <c r="X3792" t="s">
        <v>390</v>
      </c>
      <c r="Y3792">
        <v>0</v>
      </c>
      <c r="AB3792" t="s">
        <v>237</v>
      </c>
      <c r="AH3792">
        <v>0</v>
      </c>
      <c r="AN3792" t="s">
        <v>238</v>
      </c>
      <c r="AO3792">
        <v>1</v>
      </c>
      <c r="AP3792" t="s">
        <v>239</v>
      </c>
      <c r="AQ3792" s="27">
        <v>41753</v>
      </c>
      <c r="AR3792" t="s">
        <v>240</v>
      </c>
      <c r="AS3792">
        <v>4</v>
      </c>
      <c r="AT3792" t="s">
        <v>239</v>
      </c>
      <c r="AU3792" s="27">
        <v>41753</v>
      </c>
    </row>
    <row r="3793" spans="1:47" x14ac:dyDescent="0.2">
      <c r="A3793">
        <v>3792</v>
      </c>
      <c r="B3793" t="s">
        <v>13269</v>
      </c>
      <c r="C3793" t="s">
        <v>2094</v>
      </c>
      <c r="D3793" t="s">
        <v>13270</v>
      </c>
      <c r="E3793" s="27">
        <v>41548</v>
      </c>
      <c r="F3793" t="s">
        <v>233</v>
      </c>
      <c r="G3793" s="27">
        <v>18618</v>
      </c>
      <c r="H3793">
        <v>65</v>
      </c>
      <c r="I3793" t="s">
        <v>234</v>
      </c>
      <c r="J3793" t="s">
        <v>245</v>
      </c>
      <c r="K3793">
        <v>0</v>
      </c>
      <c r="L3793">
        <v>4</v>
      </c>
      <c r="M3793">
        <v>0</v>
      </c>
      <c r="N3793">
        <v>0</v>
      </c>
      <c r="O3793">
        <v>6</v>
      </c>
      <c r="P3793">
        <v>-61</v>
      </c>
      <c r="Q3793" s="28">
        <v>41487.407638888886</v>
      </c>
      <c r="R3793" s="28">
        <v>41542.138194444444</v>
      </c>
      <c r="S3793" t="s">
        <v>13271</v>
      </c>
      <c r="U3793" s="27">
        <v>41513</v>
      </c>
      <c r="V3793">
        <v>35</v>
      </c>
      <c r="W3793" t="s">
        <v>32</v>
      </c>
      <c r="X3793" t="s">
        <v>274</v>
      </c>
      <c r="Y3793">
        <v>0</v>
      </c>
      <c r="AB3793" t="s">
        <v>237</v>
      </c>
      <c r="AH3793">
        <v>0</v>
      </c>
      <c r="AN3793" t="s">
        <v>238</v>
      </c>
      <c r="AO3793">
        <v>1</v>
      </c>
      <c r="AP3793" t="s">
        <v>239</v>
      </c>
      <c r="AQ3793" s="27">
        <v>41548</v>
      </c>
      <c r="AR3793" t="s">
        <v>240</v>
      </c>
      <c r="AS3793">
        <v>4</v>
      </c>
      <c r="AT3793" t="s">
        <v>239</v>
      </c>
      <c r="AU3793" s="27">
        <v>41548</v>
      </c>
    </row>
    <row r="3794" spans="1:47" x14ac:dyDescent="0.2">
      <c r="A3794">
        <v>3793</v>
      </c>
      <c r="B3794" t="s">
        <v>13272</v>
      </c>
      <c r="C3794" t="s">
        <v>928</v>
      </c>
      <c r="D3794" t="s">
        <v>13273</v>
      </c>
      <c r="E3794" s="27">
        <v>41530</v>
      </c>
      <c r="F3794" t="s">
        <v>233</v>
      </c>
      <c r="G3794" s="27">
        <v>29027</v>
      </c>
      <c r="H3794">
        <v>36</v>
      </c>
      <c r="I3794" t="s">
        <v>244</v>
      </c>
      <c r="J3794" t="s">
        <v>245</v>
      </c>
      <c r="K3794">
        <v>0</v>
      </c>
      <c r="L3794">
        <v>4</v>
      </c>
      <c r="M3794">
        <v>0</v>
      </c>
      <c r="N3794">
        <v>0</v>
      </c>
      <c r="O3794">
        <v>1</v>
      </c>
      <c r="P3794">
        <v>23</v>
      </c>
      <c r="Q3794" s="28">
        <v>41553.13958333333</v>
      </c>
      <c r="R3794" s="28">
        <v>41555.463194444441</v>
      </c>
      <c r="S3794" t="s">
        <v>13274</v>
      </c>
      <c r="T3794" s="27">
        <v>41506</v>
      </c>
      <c r="V3794">
        <v>24</v>
      </c>
      <c r="W3794" t="s">
        <v>32</v>
      </c>
      <c r="X3794" t="s">
        <v>300</v>
      </c>
      <c r="Y3794">
        <v>1</v>
      </c>
      <c r="AA3794" t="s">
        <v>13275</v>
      </c>
      <c r="AB3794" t="s">
        <v>36</v>
      </c>
      <c r="AC3794">
        <v>0</v>
      </c>
      <c r="AD3794" s="27">
        <v>41629</v>
      </c>
      <c r="AE3794" t="s">
        <v>385</v>
      </c>
      <c r="AF3794" s="27">
        <v>41629</v>
      </c>
      <c r="AG3794" s="27">
        <v>41630</v>
      </c>
      <c r="AH3794">
        <v>0</v>
      </c>
      <c r="AN3794" t="s">
        <v>238</v>
      </c>
      <c r="AO3794">
        <v>1</v>
      </c>
      <c r="AP3794" t="s">
        <v>239</v>
      </c>
      <c r="AQ3794" s="27">
        <v>41530</v>
      </c>
      <c r="AR3794" t="s">
        <v>240</v>
      </c>
      <c r="AS3794">
        <v>4</v>
      </c>
      <c r="AT3794" t="s">
        <v>239</v>
      </c>
      <c r="AU3794" s="27">
        <v>41530</v>
      </c>
    </row>
    <row r="3795" spans="1:47" x14ac:dyDescent="0.2">
      <c r="A3795">
        <v>3794</v>
      </c>
      <c r="B3795" t="s">
        <v>13276</v>
      </c>
      <c r="C3795" t="s">
        <v>3304</v>
      </c>
      <c r="D3795" t="s">
        <v>12028</v>
      </c>
      <c r="E3795" s="27">
        <v>41759</v>
      </c>
      <c r="F3795" t="s">
        <v>233</v>
      </c>
      <c r="G3795" s="27">
        <v>25615</v>
      </c>
      <c r="H3795">
        <v>46</v>
      </c>
      <c r="I3795" t="s">
        <v>234</v>
      </c>
      <c r="J3795" t="s">
        <v>250</v>
      </c>
      <c r="K3795">
        <v>0</v>
      </c>
      <c r="L3795">
        <v>7</v>
      </c>
      <c r="M3795">
        <v>0</v>
      </c>
      <c r="N3795">
        <v>0</v>
      </c>
      <c r="O3795">
        <v>0</v>
      </c>
      <c r="P3795">
        <v>0</v>
      </c>
      <c r="Q3795" s="28">
        <v>41759.138194444444</v>
      </c>
      <c r="R3795" s="28">
        <v>41759.349305555559</v>
      </c>
      <c r="S3795" t="s">
        <v>13277</v>
      </c>
      <c r="T3795" s="27">
        <v>41759</v>
      </c>
      <c r="V3795">
        <v>0</v>
      </c>
      <c r="W3795" t="s">
        <v>32</v>
      </c>
      <c r="X3795" t="s">
        <v>453</v>
      </c>
      <c r="Y3795">
        <v>1</v>
      </c>
      <c r="AA3795" t="s">
        <v>13278</v>
      </c>
      <c r="AB3795" t="s">
        <v>32</v>
      </c>
      <c r="AC3795">
        <v>0</v>
      </c>
      <c r="AD3795" s="27">
        <v>42236</v>
      </c>
      <c r="AE3795" t="s">
        <v>261</v>
      </c>
      <c r="AF3795" s="27">
        <v>42236</v>
      </c>
      <c r="AG3795" s="27">
        <v>42236</v>
      </c>
      <c r="AH3795">
        <v>0</v>
      </c>
      <c r="AN3795" t="s">
        <v>238</v>
      </c>
      <c r="AO3795">
        <v>1</v>
      </c>
      <c r="AP3795" t="s">
        <v>239</v>
      </c>
      <c r="AQ3795" s="27">
        <v>41759</v>
      </c>
      <c r="AR3795" t="s">
        <v>240</v>
      </c>
      <c r="AS3795">
        <v>7</v>
      </c>
      <c r="AT3795" t="s">
        <v>246</v>
      </c>
      <c r="AU3795" s="27">
        <v>41759</v>
      </c>
    </row>
    <row r="3796" spans="1:47" x14ac:dyDescent="0.2">
      <c r="A3796">
        <v>3795</v>
      </c>
      <c r="B3796" t="s">
        <v>13279</v>
      </c>
      <c r="C3796" t="s">
        <v>13280</v>
      </c>
      <c r="D3796" t="s">
        <v>13281</v>
      </c>
      <c r="E3796" s="27">
        <v>41949</v>
      </c>
      <c r="F3796" t="s">
        <v>294</v>
      </c>
      <c r="G3796" s="27">
        <v>21543</v>
      </c>
      <c r="H3796">
        <v>57</v>
      </c>
      <c r="I3796" t="s">
        <v>234</v>
      </c>
      <c r="J3796" t="s">
        <v>245</v>
      </c>
      <c r="K3796">
        <v>0</v>
      </c>
      <c r="L3796">
        <v>1</v>
      </c>
      <c r="M3796">
        <v>0</v>
      </c>
      <c r="N3796">
        <v>0</v>
      </c>
      <c r="O3796">
        <v>1</v>
      </c>
      <c r="P3796">
        <v>-51</v>
      </c>
      <c r="Q3796" s="28">
        <v>41898.053472222222</v>
      </c>
      <c r="R3796" s="28">
        <v>41899.409722222219</v>
      </c>
      <c r="S3796" t="s">
        <v>13282</v>
      </c>
      <c r="T3796" s="27">
        <v>41897</v>
      </c>
      <c r="V3796">
        <v>52</v>
      </c>
      <c r="W3796" t="s">
        <v>32</v>
      </c>
      <c r="X3796" t="s">
        <v>359</v>
      </c>
      <c r="Y3796">
        <v>0</v>
      </c>
      <c r="AB3796" t="s">
        <v>237</v>
      </c>
      <c r="AH3796">
        <v>0</v>
      </c>
      <c r="AN3796" t="s">
        <v>238</v>
      </c>
      <c r="AO3796">
        <v>1</v>
      </c>
      <c r="AP3796" t="s">
        <v>239</v>
      </c>
      <c r="AQ3796" s="27">
        <v>41949</v>
      </c>
      <c r="AR3796" t="s">
        <v>240</v>
      </c>
      <c r="AS3796">
        <v>1</v>
      </c>
      <c r="AT3796" t="s">
        <v>239</v>
      </c>
      <c r="AU3796" s="27">
        <v>41949</v>
      </c>
    </row>
    <row r="3797" spans="1:47" x14ac:dyDescent="0.2">
      <c r="A3797">
        <v>3796</v>
      </c>
      <c r="B3797" t="s">
        <v>13283</v>
      </c>
      <c r="C3797" t="s">
        <v>3619</v>
      </c>
      <c r="D3797" t="s">
        <v>13284</v>
      </c>
      <c r="E3797" s="27">
        <v>41879</v>
      </c>
      <c r="F3797" t="s">
        <v>233</v>
      </c>
      <c r="G3797" s="27">
        <v>22570</v>
      </c>
      <c r="H3797">
        <v>54</v>
      </c>
      <c r="I3797" t="s">
        <v>234</v>
      </c>
      <c r="J3797" t="s">
        <v>250</v>
      </c>
      <c r="K3797">
        <v>0</v>
      </c>
      <c r="L3797">
        <v>3</v>
      </c>
      <c r="M3797">
        <v>0</v>
      </c>
      <c r="N3797">
        <v>0</v>
      </c>
      <c r="O3797">
        <v>6</v>
      </c>
      <c r="P3797">
        <v>-1</v>
      </c>
      <c r="Q3797" s="28">
        <v>41878.357638888891</v>
      </c>
      <c r="R3797" s="28">
        <v>41879.368055555555</v>
      </c>
      <c r="S3797" t="s">
        <v>13285</v>
      </c>
      <c r="T3797" s="27">
        <v>41878</v>
      </c>
      <c r="V3797">
        <v>1</v>
      </c>
      <c r="W3797" t="s">
        <v>32</v>
      </c>
      <c r="X3797" t="s">
        <v>252</v>
      </c>
      <c r="Y3797">
        <v>0</v>
      </c>
      <c r="AB3797" t="s">
        <v>237</v>
      </c>
      <c r="AH3797">
        <v>0</v>
      </c>
      <c r="AN3797" t="s">
        <v>238</v>
      </c>
      <c r="AO3797">
        <v>3</v>
      </c>
      <c r="AP3797" t="s">
        <v>239</v>
      </c>
      <c r="AQ3797" s="27">
        <v>41879</v>
      </c>
      <c r="AR3797" t="s">
        <v>240</v>
      </c>
      <c r="AS3797">
        <v>3</v>
      </c>
      <c r="AT3797" t="s">
        <v>239</v>
      </c>
      <c r="AU3797" s="27">
        <v>41879</v>
      </c>
    </row>
    <row r="3798" spans="1:47" x14ac:dyDescent="0.2">
      <c r="A3798">
        <v>3797</v>
      </c>
      <c r="B3798" t="s">
        <v>13286</v>
      </c>
      <c r="C3798" t="s">
        <v>693</v>
      </c>
      <c r="D3798" t="s">
        <v>3425</v>
      </c>
      <c r="E3798" s="27">
        <v>41413</v>
      </c>
      <c r="F3798" t="s">
        <v>233</v>
      </c>
      <c r="G3798" s="27">
        <v>26346</v>
      </c>
      <c r="H3798">
        <v>44</v>
      </c>
      <c r="I3798" t="s">
        <v>244</v>
      </c>
      <c r="J3798" t="s">
        <v>250</v>
      </c>
      <c r="K3798">
        <v>1</v>
      </c>
      <c r="L3798">
        <v>6</v>
      </c>
      <c r="M3798">
        <v>0</v>
      </c>
      <c r="N3798">
        <v>0</v>
      </c>
      <c r="O3798">
        <v>7</v>
      </c>
      <c r="P3798">
        <v>-1</v>
      </c>
      <c r="Q3798" s="28">
        <v>41412.180555555555</v>
      </c>
      <c r="R3798" s="28">
        <v>41436.388888888891</v>
      </c>
      <c r="S3798" t="s">
        <v>13287</v>
      </c>
      <c r="T3798" s="27">
        <v>41412</v>
      </c>
      <c r="V3798">
        <v>1</v>
      </c>
      <c r="W3798" t="s">
        <v>32</v>
      </c>
      <c r="X3798" t="s">
        <v>9747</v>
      </c>
      <c r="Y3798">
        <v>1</v>
      </c>
      <c r="AA3798" t="s">
        <v>13288</v>
      </c>
      <c r="AB3798" t="s">
        <v>32</v>
      </c>
      <c r="AC3798">
        <v>1</v>
      </c>
      <c r="AD3798" s="27">
        <v>42391</v>
      </c>
      <c r="AF3798" s="27">
        <v>42392</v>
      </c>
      <c r="AG3798" s="27">
        <v>42392</v>
      </c>
      <c r="AH3798">
        <v>0</v>
      </c>
      <c r="AN3798" t="s">
        <v>238</v>
      </c>
      <c r="AO3798">
        <v>4</v>
      </c>
      <c r="AP3798" t="s">
        <v>239</v>
      </c>
      <c r="AQ3798" s="27">
        <v>41413</v>
      </c>
      <c r="AR3798" t="s">
        <v>240</v>
      </c>
      <c r="AS3798">
        <v>6</v>
      </c>
      <c r="AT3798" t="s">
        <v>246</v>
      </c>
      <c r="AU3798" s="27">
        <v>41413</v>
      </c>
    </row>
    <row r="3799" spans="1:47" x14ac:dyDescent="0.2">
      <c r="A3799">
        <v>3798</v>
      </c>
      <c r="B3799" t="s">
        <v>13289</v>
      </c>
      <c r="C3799" t="s">
        <v>3455</v>
      </c>
      <c r="D3799" t="s">
        <v>575</v>
      </c>
      <c r="E3799" s="27">
        <v>41871</v>
      </c>
      <c r="F3799" t="s">
        <v>233</v>
      </c>
      <c r="G3799" s="27">
        <v>35113</v>
      </c>
      <c r="H3799">
        <v>20</v>
      </c>
      <c r="I3799" t="s">
        <v>259</v>
      </c>
      <c r="J3799" t="s">
        <v>250</v>
      </c>
      <c r="K3799">
        <v>0</v>
      </c>
      <c r="L3799">
        <v>5</v>
      </c>
      <c r="M3799">
        <v>0</v>
      </c>
      <c r="N3799">
        <v>0</v>
      </c>
      <c r="O3799">
        <v>0</v>
      </c>
      <c r="P3799">
        <v>-1</v>
      </c>
      <c r="Q3799" s="28">
        <v>41870.227777777778</v>
      </c>
      <c r="R3799" s="28">
        <v>41874.107638888891</v>
      </c>
      <c r="S3799" t="s">
        <v>13290</v>
      </c>
      <c r="T3799" s="27">
        <v>41870</v>
      </c>
      <c r="V3799">
        <v>1</v>
      </c>
      <c r="W3799" t="s">
        <v>32</v>
      </c>
      <c r="X3799" t="s">
        <v>10694</v>
      </c>
      <c r="Y3799">
        <v>0</v>
      </c>
      <c r="AB3799" t="s">
        <v>237</v>
      </c>
      <c r="AH3799">
        <v>0</v>
      </c>
      <c r="AN3799" t="s">
        <v>238</v>
      </c>
      <c r="AO3799">
        <v>7</v>
      </c>
      <c r="AP3799" t="s">
        <v>246</v>
      </c>
      <c r="AQ3799" s="27">
        <v>41871</v>
      </c>
      <c r="AR3799" t="s">
        <v>240</v>
      </c>
      <c r="AS3799">
        <v>5</v>
      </c>
      <c r="AT3799" t="s">
        <v>246</v>
      </c>
      <c r="AU3799" s="27">
        <v>41871</v>
      </c>
    </row>
    <row r="3800" spans="1:47" x14ac:dyDescent="0.2">
      <c r="A3800">
        <v>3799</v>
      </c>
      <c r="B3800" t="s">
        <v>13291</v>
      </c>
      <c r="C3800" t="s">
        <v>3455</v>
      </c>
      <c r="D3800" t="s">
        <v>10822</v>
      </c>
      <c r="E3800" s="27">
        <v>41281</v>
      </c>
      <c r="F3800" t="s">
        <v>233</v>
      </c>
      <c r="G3800" s="27">
        <v>32378</v>
      </c>
      <c r="H3800">
        <v>27</v>
      </c>
      <c r="I3800" t="s">
        <v>244</v>
      </c>
      <c r="J3800" t="s">
        <v>250</v>
      </c>
      <c r="K3800">
        <v>0</v>
      </c>
      <c r="L3800">
        <v>2</v>
      </c>
      <c r="M3800">
        <v>0</v>
      </c>
      <c r="N3800">
        <v>0</v>
      </c>
      <c r="O3800">
        <v>0</v>
      </c>
      <c r="P3800">
        <v>-1</v>
      </c>
      <c r="Q3800" s="28">
        <v>41280.424305555556</v>
      </c>
      <c r="R3800" s="28">
        <v>41282.222222222219</v>
      </c>
      <c r="S3800" t="s">
        <v>13292</v>
      </c>
      <c r="T3800" s="27">
        <v>41280</v>
      </c>
      <c r="V3800">
        <v>1</v>
      </c>
      <c r="W3800" t="s">
        <v>36</v>
      </c>
      <c r="X3800" t="s">
        <v>422</v>
      </c>
      <c r="Y3800">
        <v>0</v>
      </c>
      <c r="AB3800" t="s">
        <v>237</v>
      </c>
      <c r="AH3800">
        <v>0</v>
      </c>
      <c r="AN3800" t="s">
        <v>238</v>
      </c>
      <c r="AO3800">
        <v>2</v>
      </c>
      <c r="AP3800" t="s">
        <v>239</v>
      </c>
      <c r="AQ3800" s="27">
        <v>41281</v>
      </c>
      <c r="AR3800" t="s">
        <v>240</v>
      </c>
      <c r="AS3800">
        <v>2</v>
      </c>
      <c r="AT3800" t="s">
        <v>239</v>
      </c>
      <c r="AU3800" s="27">
        <v>41281</v>
      </c>
    </row>
    <row r="3801" spans="1:47" x14ac:dyDescent="0.2">
      <c r="A3801">
        <v>3800</v>
      </c>
      <c r="B3801" t="s">
        <v>13293</v>
      </c>
      <c r="C3801" t="s">
        <v>13294</v>
      </c>
      <c r="D3801" t="s">
        <v>3275</v>
      </c>
      <c r="E3801" s="27">
        <v>41342</v>
      </c>
      <c r="F3801" t="s">
        <v>233</v>
      </c>
      <c r="G3801" s="27">
        <v>32421</v>
      </c>
      <c r="H3801">
        <v>27</v>
      </c>
      <c r="I3801" t="s">
        <v>244</v>
      </c>
      <c r="J3801" t="s">
        <v>250</v>
      </c>
      <c r="K3801">
        <v>0</v>
      </c>
      <c r="L3801">
        <v>7</v>
      </c>
      <c r="M3801">
        <v>0</v>
      </c>
      <c r="N3801">
        <v>0</v>
      </c>
      <c r="O3801">
        <v>8</v>
      </c>
      <c r="P3801">
        <v>-1</v>
      </c>
      <c r="Q3801" s="28">
        <v>41341.081944444442</v>
      </c>
      <c r="R3801" s="28">
        <v>41390.292361111111</v>
      </c>
      <c r="S3801" t="s">
        <v>13295</v>
      </c>
      <c r="T3801" s="27">
        <v>41341</v>
      </c>
      <c r="V3801">
        <v>1</v>
      </c>
      <c r="W3801" t="s">
        <v>32</v>
      </c>
      <c r="X3801" t="s">
        <v>254</v>
      </c>
      <c r="Y3801">
        <v>1</v>
      </c>
      <c r="AA3801" t="s">
        <v>13296</v>
      </c>
      <c r="AB3801" t="s">
        <v>36</v>
      </c>
      <c r="AC3801">
        <v>0</v>
      </c>
      <c r="AD3801" s="27">
        <v>41621</v>
      </c>
      <c r="AE3801" t="s">
        <v>2030</v>
      </c>
      <c r="AF3801" s="27">
        <v>41621</v>
      </c>
      <c r="AG3801" s="27">
        <v>41626</v>
      </c>
      <c r="AH3801">
        <v>1</v>
      </c>
      <c r="AJ3801" t="s">
        <v>13297</v>
      </c>
      <c r="AK3801" t="s">
        <v>255</v>
      </c>
      <c r="AL3801" s="27">
        <v>41717</v>
      </c>
      <c r="AM3801" t="s">
        <v>974</v>
      </c>
      <c r="AN3801" t="s">
        <v>238</v>
      </c>
      <c r="AO3801">
        <v>8</v>
      </c>
      <c r="AP3801" t="s">
        <v>269</v>
      </c>
      <c r="AQ3801" s="27">
        <v>41342</v>
      </c>
      <c r="AR3801" t="s">
        <v>240</v>
      </c>
      <c r="AS3801">
        <v>7</v>
      </c>
      <c r="AT3801" t="s">
        <v>246</v>
      </c>
      <c r="AU3801" s="27">
        <v>41342</v>
      </c>
    </row>
    <row r="3802" spans="1:47" x14ac:dyDescent="0.2">
      <c r="A3802">
        <v>3801</v>
      </c>
      <c r="B3802" t="s">
        <v>13298</v>
      </c>
      <c r="C3802" t="s">
        <v>242</v>
      </c>
      <c r="D3802" t="s">
        <v>13299</v>
      </c>
      <c r="E3802" s="27">
        <v>41407</v>
      </c>
      <c r="F3802" t="s">
        <v>233</v>
      </c>
      <c r="G3802" s="27">
        <v>20059</v>
      </c>
      <c r="H3802">
        <v>61</v>
      </c>
      <c r="I3802" t="s">
        <v>234</v>
      </c>
      <c r="J3802" t="s">
        <v>245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 s="28">
        <v>41407.159722222219</v>
      </c>
      <c r="R3802" s="28">
        <v>41409.385416666664</v>
      </c>
      <c r="S3802" t="s">
        <v>13300</v>
      </c>
      <c r="T3802" s="27">
        <v>41407</v>
      </c>
      <c r="V3802">
        <v>0</v>
      </c>
      <c r="W3802" t="s">
        <v>36</v>
      </c>
      <c r="X3802" t="s">
        <v>279</v>
      </c>
      <c r="Y3802">
        <v>0</v>
      </c>
      <c r="AB3802" t="s">
        <v>237</v>
      </c>
      <c r="AH3802">
        <v>0</v>
      </c>
      <c r="AN3802" t="s">
        <v>238</v>
      </c>
      <c r="AO3802">
        <v>1</v>
      </c>
      <c r="AP3802" t="s">
        <v>239</v>
      </c>
      <c r="AQ3802" s="27">
        <v>41407</v>
      </c>
      <c r="AR3802" t="s">
        <v>240</v>
      </c>
      <c r="AS3802">
        <v>1</v>
      </c>
      <c r="AT3802" t="s">
        <v>239</v>
      </c>
      <c r="AU3802" s="27">
        <v>41407</v>
      </c>
    </row>
    <row r="3803" spans="1:47" x14ac:dyDescent="0.2">
      <c r="A3803">
        <v>3802</v>
      </c>
      <c r="B3803" t="s">
        <v>13301</v>
      </c>
      <c r="C3803" t="s">
        <v>13302</v>
      </c>
      <c r="D3803" t="s">
        <v>12090</v>
      </c>
      <c r="E3803" s="27">
        <v>41931</v>
      </c>
      <c r="F3803" t="s">
        <v>233</v>
      </c>
      <c r="G3803" s="27">
        <v>25126</v>
      </c>
      <c r="H3803">
        <v>47</v>
      </c>
      <c r="I3803" t="s">
        <v>234</v>
      </c>
      <c r="J3803" t="s">
        <v>250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-1</v>
      </c>
      <c r="Q3803" s="28">
        <v>41930.366666666669</v>
      </c>
      <c r="R3803" s="28">
        <v>41931.321527777778</v>
      </c>
      <c r="S3803" t="s">
        <v>13303</v>
      </c>
      <c r="T3803" s="27">
        <v>41930</v>
      </c>
      <c r="V3803">
        <v>1</v>
      </c>
      <c r="W3803" t="s">
        <v>36</v>
      </c>
      <c r="X3803" t="s">
        <v>279</v>
      </c>
      <c r="Y3803">
        <v>1</v>
      </c>
      <c r="AA3803" t="s">
        <v>13304</v>
      </c>
      <c r="AB3803" t="s">
        <v>32</v>
      </c>
      <c r="AC3803">
        <v>0</v>
      </c>
      <c r="AD3803" s="27">
        <v>42269</v>
      </c>
      <c r="AE3803" t="s">
        <v>359</v>
      </c>
      <c r="AF3803" s="27">
        <v>42269</v>
      </c>
      <c r="AG3803" s="27">
        <v>42270</v>
      </c>
      <c r="AH3803">
        <v>0</v>
      </c>
      <c r="AN3803" t="s">
        <v>238</v>
      </c>
      <c r="AO3803">
        <v>1</v>
      </c>
      <c r="AP3803" t="s">
        <v>239</v>
      </c>
      <c r="AQ3803" s="27">
        <v>41931</v>
      </c>
      <c r="AR3803" t="s">
        <v>240</v>
      </c>
      <c r="AS3803">
        <v>1</v>
      </c>
      <c r="AT3803" t="s">
        <v>239</v>
      </c>
      <c r="AU3803" s="27">
        <v>41931</v>
      </c>
    </row>
    <row r="3804" spans="1:47" x14ac:dyDescent="0.2">
      <c r="A3804">
        <v>3803</v>
      </c>
      <c r="B3804" t="s">
        <v>13305</v>
      </c>
      <c r="C3804" t="s">
        <v>2065</v>
      </c>
      <c r="D3804" t="s">
        <v>13306</v>
      </c>
      <c r="E3804" s="27">
        <v>41863</v>
      </c>
      <c r="F3804" t="s">
        <v>233</v>
      </c>
      <c r="G3804" s="27">
        <v>31153</v>
      </c>
      <c r="H3804">
        <v>31</v>
      </c>
      <c r="I3804" t="s">
        <v>244</v>
      </c>
      <c r="J3804" t="s">
        <v>250</v>
      </c>
      <c r="K3804">
        <v>0</v>
      </c>
      <c r="L3804">
        <v>10</v>
      </c>
      <c r="M3804">
        <v>0</v>
      </c>
      <c r="N3804">
        <v>0</v>
      </c>
      <c r="O3804">
        <v>0</v>
      </c>
      <c r="W3804" t="s">
        <v>237</v>
      </c>
      <c r="Y3804">
        <v>-1</v>
      </c>
      <c r="AB3804" t="s">
        <v>237</v>
      </c>
      <c r="AH3804">
        <v>0</v>
      </c>
      <c r="AN3804" t="s">
        <v>238</v>
      </c>
      <c r="AO3804">
        <v>6</v>
      </c>
      <c r="AP3804" t="s">
        <v>246</v>
      </c>
      <c r="AQ3804" s="27">
        <v>41863</v>
      </c>
      <c r="AR3804" t="s">
        <v>240</v>
      </c>
      <c r="AS3804">
        <v>10</v>
      </c>
      <c r="AT3804" t="s">
        <v>269</v>
      </c>
      <c r="AU3804" s="27">
        <v>41863</v>
      </c>
    </row>
    <row r="3805" spans="1:47" x14ac:dyDescent="0.2">
      <c r="A3805">
        <v>3804</v>
      </c>
      <c r="B3805" t="s">
        <v>13307</v>
      </c>
      <c r="C3805" t="s">
        <v>243</v>
      </c>
      <c r="D3805" t="s">
        <v>13308</v>
      </c>
      <c r="E3805" s="27">
        <v>41604</v>
      </c>
      <c r="F3805" t="s">
        <v>233</v>
      </c>
      <c r="G3805" s="27">
        <v>32355</v>
      </c>
      <c r="H3805">
        <v>27</v>
      </c>
      <c r="I3805" t="s">
        <v>244</v>
      </c>
      <c r="J3805" t="s">
        <v>250</v>
      </c>
      <c r="K3805">
        <v>0</v>
      </c>
      <c r="L3805">
        <v>1</v>
      </c>
      <c r="M3805">
        <v>0</v>
      </c>
      <c r="N3805">
        <v>0</v>
      </c>
      <c r="O3805">
        <v>1</v>
      </c>
      <c r="P3805">
        <v>-1</v>
      </c>
      <c r="Q3805" s="28">
        <v>41603.51666666667</v>
      </c>
      <c r="R3805" s="28">
        <v>41604.345833333333</v>
      </c>
      <c r="S3805" t="s">
        <v>13309</v>
      </c>
      <c r="T3805" s="27">
        <v>41603</v>
      </c>
      <c r="V3805">
        <v>1</v>
      </c>
      <c r="W3805" t="s">
        <v>36</v>
      </c>
      <c r="X3805" t="s">
        <v>279</v>
      </c>
      <c r="Y3805">
        <v>0</v>
      </c>
      <c r="AB3805" t="s">
        <v>237</v>
      </c>
      <c r="AH3805">
        <v>0</v>
      </c>
      <c r="AN3805" t="s">
        <v>238</v>
      </c>
      <c r="AO3805">
        <v>2</v>
      </c>
      <c r="AP3805" t="s">
        <v>239</v>
      </c>
      <c r="AQ3805" s="27">
        <v>41604</v>
      </c>
      <c r="AR3805" t="s">
        <v>240</v>
      </c>
      <c r="AS3805">
        <v>1</v>
      </c>
      <c r="AT3805" t="s">
        <v>239</v>
      </c>
      <c r="AU3805" s="27">
        <v>41604</v>
      </c>
    </row>
    <row r="3806" spans="1:47" x14ac:dyDescent="0.2">
      <c r="A3806">
        <v>3805</v>
      </c>
      <c r="B3806" t="s">
        <v>13310</v>
      </c>
      <c r="C3806" t="s">
        <v>13187</v>
      </c>
      <c r="D3806" t="s">
        <v>3447</v>
      </c>
      <c r="E3806" s="27">
        <v>41917</v>
      </c>
      <c r="F3806" t="s">
        <v>233</v>
      </c>
      <c r="G3806" s="27">
        <v>32236</v>
      </c>
      <c r="H3806">
        <v>28</v>
      </c>
      <c r="I3806" t="s">
        <v>244</v>
      </c>
      <c r="J3806" t="s">
        <v>245</v>
      </c>
      <c r="K3806">
        <v>0</v>
      </c>
      <c r="L3806">
        <v>2</v>
      </c>
      <c r="M3806">
        <v>0</v>
      </c>
      <c r="N3806">
        <v>0</v>
      </c>
      <c r="O3806">
        <v>0</v>
      </c>
      <c r="P3806">
        <v>-1</v>
      </c>
      <c r="Q3806" s="28">
        <v>41916.412499999999</v>
      </c>
      <c r="R3806" s="28">
        <v>41918.191666666666</v>
      </c>
      <c r="S3806" t="s">
        <v>13311</v>
      </c>
      <c r="T3806" s="27">
        <v>41916</v>
      </c>
      <c r="V3806">
        <v>1</v>
      </c>
      <c r="W3806" t="s">
        <v>32</v>
      </c>
      <c r="X3806" t="s">
        <v>359</v>
      </c>
      <c r="Y3806">
        <v>1</v>
      </c>
      <c r="AA3806" t="s">
        <v>13312</v>
      </c>
      <c r="AB3806" t="s">
        <v>32</v>
      </c>
      <c r="AC3806">
        <v>101</v>
      </c>
      <c r="AD3806" s="27">
        <v>42311</v>
      </c>
      <c r="AE3806" t="s">
        <v>359</v>
      </c>
      <c r="AF3806" s="27">
        <v>42412</v>
      </c>
      <c r="AG3806" s="27">
        <v>42412</v>
      </c>
      <c r="AH3806">
        <v>0</v>
      </c>
      <c r="AN3806" t="s">
        <v>238</v>
      </c>
      <c r="AO3806">
        <v>2</v>
      </c>
      <c r="AP3806" t="s">
        <v>239</v>
      </c>
      <c r="AQ3806" s="27">
        <v>41917</v>
      </c>
      <c r="AR3806" t="s">
        <v>240</v>
      </c>
      <c r="AS3806">
        <v>2</v>
      </c>
      <c r="AT3806" t="s">
        <v>239</v>
      </c>
      <c r="AU3806" s="27">
        <v>41917</v>
      </c>
    </row>
    <row r="3807" spans="1:47" x14ac:dyDescent="0.2">
      <c r="A3807">
        <v>3806</v>
      </c>
      <c r="B3807" t="s">
        <v>13313</v>
      </c>
      <c r="C3807" t="s">
        <v>569</v>
      </c>
      <c r="D3807" t="s">
        <v>850</v>
      </c>
      <c r="E3807" s="27">
        <v>41606</v>
      </c>
      <c r="F3807" t="s">
        <v>233</v>
      </c>
      <c r="G3807" s="27">
        <v>30268</v>
      </c>
      <c r="H3807">
        <v>33</v>
      </c>
      <c r="I3807" t="s">
        <v>244</v>
      </c>
      <c r="J3807" t="s">
        <v>250</v>
      </c>
      <c r="K3807">
        <v>0</v>
      </c>
      <c r="L3807">
        <v>9</v>
      </c>
      <c r="M3807">
        <v>0</v>
      </c>
      <c r="N3807">
        <v>0</v>
      </c>
      <c r="O3807">
        <v>0</v>
      </c>
      <c r="W3807" t="s">
        <v>237</v>
      </c>
      <c r="Y3807">
        <v>-1</v>
      </c>
      <c r="AB3807" t="s">
        <v>237</v>
      </c>
      <c r="AH3807">
        <v>0</v>
      </c>
      <c r="AN3807" t="s">
        <v>238</v>
      </c>
      <c r="AO3807">
        <v>5</v>
      </c>
      <c r="AP3807" t="s">
        <v>246</v>
      </c>
      <c r="AQ3807" s="27">
        <v>41606</v>
      </c>
      <c r="AR3807" t="s">
        <v>240</v>
      </c>
      <c r="AS3807">
        <v>9</v>
      </c>
      <c r="AT3807" t="s">
        <v>269</v>
      </c>
      <c r="AU3807" s="27">
        <v>41606</v>
      </c>
    </row>
    <row r="3808" spans="1:47" x14ac:dyDescent="0.2">
      <c r="A3808">
        <v>3807</v>
      </c>
      <c r="B3808" t="s">
        <v>13314</v>
      </c>
      <c r="C3808" t="s">
        <v>1320</v>
      </c>
      <c r="D3808" t="s">
        <v>2094</v>
      </c>
      <c r="E3808" s="27">
        <v>41680</v>
      </c>
      <c r="F3808" t="s">
        <v>294</v>
      </c>
      <c r="G3808" s="27">
        <v>30946</v>
      </c>
      <c r="H3808">
        <v>31</v>
      </c>
      <c r="I3808" t="s">
        <v>244</v>
      </c>
      <c r="J3808" t="s">
        <v>245</v>
      </c>
      <c r="K3808">
        <v>0</v>
      </c>
      <c r="L3808">
        <v>5</v>
      </c>
      <c r="M3808">
        <v>0</v>
      </c>
      <c r="N3808">
        <v>0</v>
      </c>
      <c r="O3808">
        <v>1</v>
      </c>
      <c r="P3808">
        <v>-1</v>
      </c>
      <c r="Q3808" s="28">
        <v>41679.443749999999</v>
      </c>
      <c r="R3808" s="28">
        <v>41690.13958333333</v>
      </c>
      <c r="S3808" t="s">
        <v>13315</v>
      </c>
      <c r="T3808" s="27">
        <v>41679</v>
      </c>
      <c r="V3808">
        <v>1</v>
      </c>
      <c r="W3808" t="s">
        <v>36</v>
      </c>
      <c r="X3808" t="s">
        <v>279</v>
      </c>
      <c r="Y3808">
        <v>1</v>
      </c>
      <c r="AA3808" t="s">
        <v>13316</v>
      </c>
      <c r="AB3808" t="s">
        <v>36</v>
      </c>
      <c r="AD3808" s="27">
        <v>41709</v>
      </c>
      <c r="AE3808" t="s">
        <v>1280</v>
      </c>
      <c r="AH3808">
        <v>0</v>
      </c>
      <c r="AN3808" t="s">
        <v>238</v>
      </c>
      <c r="AO3808">
        <v>4</v>
      </c>
      <c r="AP3808" t="s">
        <v>239</v>
      </c>
      <c r="AQ3808" s="27">
        <v>41680</v>
      </c>
      <c r="AR3808" t="s">
        <v>240</v>
      </c>
      <c r="AS3808">
        <v>5</v>
      </c>
      <c r="AT3808" t="s">
        <v>246</v>
      </c>
      <c r="AU3808" s="27">
        <v>41680</v>
      </c>
    </row>
    <row r="3809" spans="1:47" x14ac:dyDescent="0.2">
      <c r="A3809">
        <v>3808</v>
      </c>
      <c r="B3809" t="s">
        <v>13317</v>
      </c>
      <c r="C3809" t="s">
        <v>13318</v>
      </c>
      <c r="D3809" t="s">
        <v>6746</v>
      </c>
      <c r="E3809" s="27">
        <v>41746</v>
      </c>
      <c r="F3809" t="s">
        <v>233</v>
      </c>
      <c r="G3809" s="27">
        <v>35133</v>
      </c>
      <c r="H3809">
        <v>20</v>
      </c>
      <c r="I3809" t="s">
        <v>259</v>
      </c>
      <c r="J3809" t="s">
        <v>245</v>
      </c>
      <c r="K3809">
        <v>0</v>
      </c>
      <c r="L3809">
        <v>8</v>
      </c>
      <c r="M3809">
        <v>0</v>
      </c>
      <c r="N3809">
        <v>0</v>
      </c>
      <c r="O3809">
        <v>2</v>
      </c>
      <c r="P3809">
        <v>-3</v>
      </c>
      <c r="Q3809" s="28">
        <v>41743.307638888888</v>
      </c>
      <c r="R3809" s="28">
        <v>41744.263194444444</v>
      </c>
      <c r="S3809" t="s">
        <v>13319</v>
      </c>
      <c r="T3809" s="27">
        <v>41743</v>
      </c>
      <c r="V3809">
        <v>3</v>
      </c>
      <c r="W3809" t="s">
        <v>32</v>
      </c>
      <c r="X3809" t="s">
        <v>847</v>
      </c>
      <c r="Y3809">
        <v>0</v>
      </c>
      <c r="AB3809" t="s">
        <v>237</v>
      </c>
      <c r="AH3809">
        <v>0</v>
      </c>
      <c r="AN3809" t="s">
        <v>238</v>
      </c>
      <c r="AO3809">
        <v>8</v>
      </c>
      <c r="AP3809" t="s">
        <v>269</v>
      </c>
      <c r="AQ3809" s="27">
        <v>41746</v>
      </c>
      <c r="AR3809" t="s">
        <v>240</v>
      </c>
      <c r="AS3809">
        <v>8</v>
      </c>
      <c r="AT3809" t="s">
        <v>269</v>
      </c>
      <c r="AU3809" s="27">
        <v>41746</v>
      </c>
    </row>
    <row r="3810" spans="1:47" x14ac:dyDescent="0.2">
      <c r="A3810">
        <v>3809</v>
      </c>
      <c r="B3810" t="s">
        <v>13320</v>
      </c>
      <c r="C3810" t="s">
        <v>345</v>
      </c>
      <c r="D3810" t="s">
        <v>13321</v>
      </c>
      <c r="E3810" s="27">
        <v>41896</v>
      </c>
      <c r="F3810" t="s">
        <v>233</v>
      </c>
      <c r="G3810" s="27">
        <v>32638</v>
      </c>
      <c r="H3810">
        <v>26</v>
      </c>
      <c r="I3810" t="s">
        <v>244</v>
      </c>
      <c r="J3810" t="s">
        <v>245</v>
      </c>
      <c r="K3810">
        <v>0</v>
      </c>
      <c r="L3810">
        <v>4</v>
      </c>
      <c r="M3810">
        <v>0</v>
      </c>
      <c r="N3810">
        <v>0</v>
      </c>
      <c r="O3810">
        <v>9</v>
      </c>
      <c r="P3810">
        <v>0</v>
      </c>
      <c r="Q3810" s="28">
        <v>41896.050000000003</v>
      </c>
      <c r="R3810" s="28">
        <v>41897.29791666667</v>
      </c>
      <c r="S3810" t="s">
        <v>13322</v>
      </c>
      <c r="T3810" s="27">
        <v>41896</v>
      </c>
      <c r="V3810">
        <v>0</v>
      </c>
      <c r="W3810" t="s">
        <v>237</v>
      </c>
      <c r="X3810" t="s">
        <v>13323</v>
      </c>
      <c r="Y3810">
        <v>1</v>
      </c>
      <c r="AA3810" t="s">
        <v>13324</v>
      </c>
      <c r="AB3810" t="s">
        <v>36</v>
      </c>
      <c r="AD3810" s="27">
        <v>42039</v>
      </c>
      <c r="AE3810" t="s">
        <v>324</v>
      </c>
      <c r="AH3810">
        <v>1</v>
      </c>
      <c r="AJ3810" t="s">
        <v>13325</v>
      </c>
      <c r="AK3810" t="s">
        <v>462</v>
      </c>
      <c r="AL3810" s="27">
        <v>42219</v>
      </c>
      <c r="AM3810" t="s">
        <v>279</v>
      </c>
      <c r="AN3810" t="s">
        <v>238</v>
      </c>
      <c r="AO3810">
        <v>3</v>
      </c>
      <c r="AP3810" t="s">
        <v>239</v>
      </c>
      <c r="AQ3810" s="27">
        <v>41896</v>
      </c>
      <c r="AR3810" t="s">
        <v>240</v>
      </c>
      <c r="AS3810">
        <v>4</v>
      </c>
      <c r="AT3810" t="s">
        <v>239</v>
      </c>
      <c r="AU3810" s="27">
        <v>41896</v>
      </c>
    </row>
    <row r="3811" spans="1:47" x14ac:dyDescent="0.2">
      <c r="A3811">
        <v>3810</v>
      </c>
      <c r="B3811" t="s">
        <v>13326</v>
      </c>
      <c r="C3811" t="s">
        <v>6819</v>
      </c>
      <c r="D3811" t="s">
        <v>13327</v>
      </c>
      <c r="E3811" s="27">
        <v>41596</v>
      </c>
      <c r="F3811" t="s">
        <v>294</v>
      </c>
      <c r="G3811" s="27">
        <v>26581</v>
      </c>
      <c r="H3811">
        <v>43</v>
      </c>
      <c r="I3811" t="s">
        <v>244</v>
      </c>
      <c r="J3811" t="s">
        <v>245</v>
      </c>
      <c r="K3811">
        <v>0</v>
      </c>
      <c r="L3811">
        <v>4</v>
      </c>
      <c r="M3811">
        <v>0</v>
      </c>
      <c r="N3811">
        <v>0</v>
      </c>
      <c r="O3811">
        <v>0</v>
      </c>
      <c r="P3811">
        <v>-1</v>
      </c>
      <c r="Q3811" s="28">
        <v>41595.320138888892</v>
      </c>
      <c r="R3811" s="28">
        <v>42037.397916666669</v>
      </c>
      <c r="S3811" t="s">
        <v>13328</v>
      </c>
      <c r="T3811" s="27">
        <v>41595</v>
      </c>
      <c r="V3811">
        <v>1</v>
      </c>
      <c r="W3811" t="s">
        <v>32</v>
      </c>
      <c r="X3811" t="s">
        <v>444</v>
      </c>
      <c r="Y3811">
        <v>0</v>
      </c>
      <c r="AB3811" t="s">
        <v>237</v>
      </c>
      <c r="AH3811">
        <v>0</v>
      </c>
      <c r="AN3811" t="s">
        <v>238</v>
      </c>
      <c r="AO3811">
        <v>2</v>
      </c>
      <c r="AP3811" t="s">
        <v>239</v>
      </c>
      <c r="AQ3811" s="27">
        <v>41596</v>
      </c>
      <c r="AR3811" t="s">
        <v>240</v>
      </c>
      <c r="AS3811">
        <v>4</v>
      </c>
      <c r="AT3811" t="s">
        <v>239</v>
      </c>
      <c r="AU3811" s="27">
        <v>41596</v>
      </c>
    </row>
    <row r="3812" spans="1:47" x14ac:dyDescent="0.2">
      <c r="A3812">
        <v>3811</v>
      </c>
      <c r="B3812" t="s">
        <v>13329</v>
      </c>
      <c r="C3812" t="s">
        <v>2424</v>
      </c>
      <c r="D3812" t="s">
        <v>13330</v>
      </c>
      <c r="E3812" s="27">
        <v>41854</v>
      </c>
      <c r="F3812" t="s">
        <v>233</v>
      </c>
      <c r="G3812" s="27">
        <v>23053</v>
      </c>
      <c r="H3812">
        <v>53</v>
      </c>
      <c r="I3812" t="s">
        <v>234</v>
      </c>
      <c r="J3812" t="s">
        <v>250</v>
      </c>
      <c r="K3812">
        <v>0</v>
      </c>
      <c r="L3812">
        <v>2</v>
      </c>
      <c r="M3812">
        <v>0</v>
      </c>
      <c r="N3812">
        <v>0</v>
      </c>
      <c r="O3812">
        <v>2</v>
      </c>
      <c r="P3812">
        <v>-1</v>
      </c>
      <c r="Q3812" s="28">
        <v>41853.454861111109</v>
      </c>
      <c r="R3812" s="28">
        <v>41861.170138888891</v>
      </c>
      <c r="S3812" t="s">
        <v>13331</v>
      </c>
      <c r="U3812" s="27">
        <v>41853</v>
      </c>
      <c r="V3812">
        <v>1</v>
      </c>
      <c r="W3812" t="s">
        <v>32</v>
      </c>
      <c r="X3812" t="s">
        <v>274</v>
      </c>
      <c r="Y3812">
        <v>1</v>
      </c>
      <c r="AA3812" t="s">
        <v>13332</v>
      </c>
      <c r="AB3812" t="s">
        <v>32</v>
      </c>
      <c r="AD3812" s="27">
        <v>41984</v>
      </c>
      <c r="AE3812" t="s">
        <v>9747</v>
      </c>
      <c r="AH3812">
        <v>0</v>
      </c>
      <c r="AN3812" t="s">
        <v>238</v>
      </c>
      <c r="AO3812">
        <v>1</v>
      </c>
      <c r="AP3812" t="s">
        <v>239</v>
      </c>
      <c r="AQ3812" s="27">
        <v>41854</v>
      </c>
      <c r="AR3812" t="s">
        <v>240</v>
      </c>
      <c r="AS3812">
        <v>2</v>
      </c>
      <c r="AT3812" t="s">
        <v>239</v>
      </c>
      <c r="AU3812" s="27">
        <v>41854</v>
      </c>
    </row>
    <row r="3813" spans="1:47" x14ac:dyDescent="0.2">
      <c r="A3813">
        <v>3812</v>
      </c>
      <c r="B3813" t="s">
        <v>13333</v>
      </c>
      <c r="C3813" t="s">
        <v>3523</v>
      </c>
      <c r="D3813" t="s">
        <v>13334</v>
      </c>
      <c r="E3813" s="27">
        <v>41285</v>
      </c>
      <c r="F3813" t="s">
        <v>233</v>
      </c>
      <c r="G3813" s="27">
        <v>32931</v>
      </c>
      <c r="H3813">
        <v>26</v>
      </c>
      <c r="I3813" t="s">
        <v>244</v>
      </c>
      <c r="J3813" t="s">
        <v>250</v>
      </c>
      <c r="K3813">
        <v>0</v>
      </c>
      <c r="L3813">
        <v>5</v>
      </c>
      <c r="M3813">
        <v>0</v>
      </c>
      <c r="N3813">
        <v>0</v>
      </c>
      <c r="O3813">
        <v>1</v>
      </c>
      <c r="P3813">
        <v>-1</v>
      </c>
      <c r="Q3813" s="28">
        <v>41284.439583333333</v>
      </c>
      <c r="R3813" s="28">
        <v>41307.35833333333</v>
      </c>
      <c r="S3813" t="s">
        <v>13335</v>
      </c>
      <c r="U3813" s="27">
        <v>41284</v>
      </c>
      <c r="V3813">
        <v>1</v>
      </c>
      <c r="W3813" t="s">
        <v>32</v>
      </c>
      <c r="X3813" t="s">
        <v>274</v>
      </c>
      <c r="Y3813">
        <v>1</v>
      </c>
      <c r="AA3813" t="s">
        <v>13336</v>
      </c>
      <c r="AB3813" t="s">
        <v>36</v>
      </c>
      <c r="AD3813" s="27">
        <v>41510</v>
      </c>
      <c r="AE3813" t="s">
        <v>324</v>
      </c>
      <c r="AH3813">
        <v>0</v>
      </c>
      <c r="AN3813" t="s">
        <v>238</v>
      </c>
      <c r="AO3813">
        <v>5</v>
      </c>
      <c r="AP3813" t="s">
        <v>246</v>
      </c>
      <c r="AQ3813" s="27">
        <v>41285</v>
      </c>
      <c r="AR3813" t="s">
        <v>240</v>
      </c>
      <c r="AS3813">
        <v>5</v>
      </c>
      <c r="AT3813" t="s">
        <v>246</v>
      </c>
      <c r="AU3813" s="27">
        <v>41285</v>
      </c>
    </row>
    <row r="3814" spans="1:47" x14ac:dyDescent="0.2">
      <c r="A3814">
        <v>3813</v>
      </c>
      <c r="B3814" t="s">
        <v>13337</v>
      </c>
      <c r="C3814" t="s">
        <v>1197</v>
      </c>
      <c r="D3814" t="s">
        <v>13338</v>
      </c>
      <c r="E3814" s="27">
        <v>41965</v>
      </c>
      <c r="F3814" t="s">
        <v>294</v>
      </c>
      <c r="G3814" s="27">
        <v>32354</v>
      </c>
      <c r="H3814">
        <v>27</v>
      </c>
      <c r="I3814" t="s">
        <v>244</v>
      </c>
      <c r="J3814" t="s">
        <v>245</v>
      </c>
      <c r="K3814">
        <v>0</v>
      </c>
      <c r="L3814">
        <v>4</v>
      </c>
      <c r="M3814">
        <v>1</v>
      </c>
      <c r="N3814">
        <v>0</v>
      </c>
      <c r="O3814">
        <v>2</v>
      </c>
      <c r="P3814">
        <v>0</v>
      </c>
      <c r="Q3814" s="28">
        <v>41965.531944444447</v>
      </c>
      <c r="R3814" s="28">
        <v>41967.202777777777</v>
      </c>
      <c r="S3814" t="s">
        <v>13339</v>
      </c>
      <c r="T3814" s="27">
        <v>41964</v>
      </c>
      <c r="V3814">
        <v>1</v>
      </c>
      <c r="W3814" t="s">
        <v>32</v>
      </c>
      <c r="X3814" t="s">
        <v>261</v>
      </c>
      <c r="Y3814">
        <v>0</v>
      </c>
      <c r="AB3814" t="s">
        <v>237</v>
      </c>
      <c r="AH3814">
        <v>0</v>
      </c>
      <c r="AN3814" t="s">
        <v>238</v>
      </c>
      <c r="AO3814">
        <v>3</v>
      </c>
      <c r="AP3814" t="s">
        <v>239</v>
      </c>
      <c r="AQ3814" s="27">
        <v>41965</v>
      </c>
      <c r="AR3814" t="s">
        <v>240</v>
      </c>
      <c r="AS3814">
        <v>4</v>
      </c>
      <c r="AT3814" t="s">
        <v>239</v>
      </c>
      <c r="AU3814" s="27">
        <v>41965</v>
      </c>
    </row>
    <row r="3815" spans="1:47" x14ac:dyDescent="0.2">
      <c r="A3815">
        <v>3814</v>
      </c>
      <c r="B3815" t="s">
        <v>13340</v>
      </c>
      <c r="C3815" t="s">
        <v>585</v>
      </c>
      <c r="D3815" t="s">
        <v>1110</v>
      </c>
      <c r="E3815" s="27">
        <v>41367</v>
      </c>
      <c r="F3815" t="s">
        <v>233</v>
      </c>
      <c r="G3815" s="27">
        <v>33157</v>
      </c>
      <c r="H3815">
        <v>25</v>
      </c>
      <c r="I3815" t="s">
        <v>244</v>
      </c>
      <c r="J3815" t="s">
        <v>250</v>
      </c>
      <c r="K3815">
        <v>0</v>
      </c>
      <c r="L3815">
        <v>4</v>
      </c>
      <c r="M3815">
        <v>0</v>
      </c>
      <c r="N3815">
        <v>0</v>
      </c>
      <c r="O3815">
        <v>2</v>
      </c>
      <c r="P3815">
        <v>-23</v>
      </c>
      <c r="Q3815" s="28">
        <v>41344.04791666667</v>
      </c>
      <c r="R3815" s="28">
        <v>41362.431250000001</v>
      </c>
      <c r="S3815" t="s">
        <v>13341</v>
      </c>
      <c r="U3815" s="27">
        <v>41344</v>
      </c>
      <c r="V3815">
        <v>23</v>
      </c>
      <c r="W3815" t="s">
        <v>32</v>
      </c>
      <c r="X3815" t="s">
        <v>274</v>
      </c>
      <c r="Y3815">
        <v>0</v>
      </c>
      <c r="AB3815" t="s">
        <v>237</v>
      </c>
      <c r="AH3815">
        <v>0</v>
      </c>
      <c r="AN3815" t="s">
        <v>238</v>
      </c>
      <c r="AO3815">
        <v>4</v>
      </c>
      <c r="AP3815" t="s">
        <v>239</v>
      </c>
      <c r="AQ3815" s="27">
        <v>41367</v>
      </c>
      <c r="AR3815" t="s">
        <v>240</v>
      </c>
      <c r="AS3815">
        <v>4</v>
      </c>
      <c r="AT3815" t="s">
        <v>239</v>
      </c>
      <c r="AU3815" s="27">
        <v>41367</v>
      </c>
    </row>
    <row r="3816" spans="1:47" x14ac:dyDescent="0.2">
      <c r="A3816">
        <v>3815</v>
      </c>
      <c r="B3816" t="s">
        <v>13342</v>
      </c>
      <c r="C3816" t="s">
        <v>13343</v>
      </c>
      <c r="D3816" t="s">
        <v>13171</v>
      </c>
      <c r="E3816" s="27">
        <v>42003</v>
      </c>
      <c r="F3816" t="s">
        <v>233</v>
      </c>
      <c r="G3816" s="27">
        <v>31332</v>
      </c>
      <c r="H3816">
        <v>30</v>
      </c>
      <c r="I3816" t="s">
        <v>244</v>
      </c>
      <c r="J3816" t="s">
        <v>250</v>
      </c>
      <c r="K3816">
        <v>0</v>
      </c>
      <c r="L3816">
        <v>1</v>
      </c>
      <c r="M3816">
        <v>2</v>
      </c>
      <c r="N3816">
        <v>0</v>
      </c>
      <c r="O3816">
        <v>3</v>
      </c>
      <c r="P3816">
        <v>-1</v>
      </c>
      <c r="Q3816" s="28">
        <v>42002.412499999999</v>
      </c>
      <c r="R3816" s="28">
        <v>42004.152777777781</v>
      </c>
      <c r="S3816" t="s">
        <v>13344</v>
      </c>
      <c r="T3816" s="27">
        <v>42002</v>
      </c>
      <c r="V3816">
        <v>1</v>
      </c>
      <c r="W3816" t="s">
        <v>32</v>
      </c>
      <c r="X3816" t="s">
        <v>254</v>
      </c>
      <c r="Y3816">
        <v>0</v>
      </c>
      <c r="AB3816" t="s">
        <v>237</v>
      </c>
      <c r="AH3816">
        <v>0</v>
      </c>
      <c r="AN3816" t="s">
        <v>238</v>
      </c>
      <c r="AO3816">
        <v>1</v>
      </c>
      <c r="AP3816" t="s">
        <v>239</v>
      </c>
      <c r="AQ3816" s="27">
        <v>42003</v>
      </c>
      <c r="AR3816" t="s">
        <v>240</v>
      </c>
      <c r="AS3816">
        <v>1</v>
      </c>
      <c r="AT3816" t="s">
        <v>239</v>
      </c>
      <c r="AU3816" s="27">
        <v>42003</v>
      </c>
    </row>
    <row r="3817" spans="1:47" x14ac:dyDescent="0.2">
      <c r="A3817">
        <v>3816</v>
      </c>
      <c r="B3817" t="s">
        <v>13345</v>
      </c>
      <c r="C3817" t="s">
        <v>13346</v>
      </c>
      <c r="D3817" t="s">
        <v>13347</v>
      </c>
      <c r="E3817" s="27">
        <v>41316</v>
      </c>
      <c r="F3817" t="s">
        <v>233</v>
      </c>
      <c r="G3817" s="27">
        <v>33926</v>
      </c>
      <c r="H3817">
        <v>23</v>
      </c>
      <c r="I3817" t="s">
        <v>259</v>
      </c>
      <c r="J3817" t="s">
        <v>22</v>
      </c>
      <c r="K3817">
        <v>0</v>
      </c>
      <c r="L3817">
        <v>10</v>
      </c>
      <c r="M3817">
        <v>0</v>
      </c>
      <c r="N3817">
        <v>0</v>
      </c>
      <c r="O3817">
        <v>5</v>
      </c>
      <c r="P3817">
        <v>-1</v>
      </c>
      <c r="Q3817" s="28">
        <v>41315.250694444447</v>
      </c>
      <c r="R3817" s="28">
        <v>41347.382638888892</v>
      </c>
      <c r="S3817" t="s">
        <v>13348</v>
      </c>
      <c r="T3817" s="27">
        <v>41315</v>
      </c>
      <c r="V3817">
        <v>1</v>
      </c>
      <c r="W3817" t="s">
        <v>36</v>
      </c>
      <c r="X3817" t="s">
        <v>474</v>
      </c>
      <c r="Y3817">
        <v>1</v>
      </c>
      <c r="AA3817" t="s">
        <v>13349</v>
      </c>
      <c r="AB3817" t="s">
        <v>36</v>
      </c>
      <c r="AC3817">
        <v>0</v>
      </c>
      <c r="AD3817" s="27">
        <v>41656</v>
      </c>
      <c r="AE3817" t="s">
        <v>279</v>
      </c>
      <c r="AF3817" s="27">
        <v>41656</v>
      </c>
      <c r="AG3817" s="27">
        <v>41699</v>
      </c>
      <c r="AH3817">
        <v>1</v>
      </c>
      <c r="AJ3817" t="s">
        <v>13349</v>
      </c>
      <c r="AK3817" t="s">
        <v>462</v>
      </c>
      <c r="AL3817" s="27">
        <v>41656</v>
      </c>
      <c r="AM3817" t="s">
        <v>279</v>
      </c>
      <c r="AN3817" t="s">
        <v>238</v>
      </c>
      <c r="AO3817">
        <v>9</v>
      </c>
      <c r="AP3817" t="s">
        <v>269</v>
      </c>
      <c r="AQ3817" s="27">
        <v>41316</v>
      </c>
      <c r="AR3817" t="s">
        <v>240</v>
      </c>
      <c r="AS3817">
        <v>10</v>
      </c>
      <c r="AT3817" t="s">
        <v>269</v>
      </c>
      <c r="AU3817" s="27">
        <v>41316</v>
      </c>
    </row>
    <row r="3818" spans="1:47" x14ac:dyDescent="0.2">
      <c r="A3818">
        <v>3817</v>
      </c>
      <c r="B3818" t="s">
        <v>13350</v>
      </c>
      <c r="C3818" t="s">
        <v>425</v>
      </c>
      <c r="D3818" t="s">
        <v>3917</v>
      </c>
      <c r="E3818" s="27">
        <v>41630</v>
      </c>
      <c r="F3818" t="s">
        <v>294</v>
      </c>
      <c r="G3818" s="27">
        <v>34530</v>
      </c>
      <c r="H3818">
        <v>21</v>
      </c>
      <c r="I3818" t="s">
        <v>259</v>
      </c>
      <c r="J3818" t="s">
        <v>250</v>
      </c>
      <c r="K3818">
        <v>0</v>
      </c>
      <c r="L3818">
        <v>8</v>
      </c>
      <c r="M3818">
        <v>3</v>
      </c>
      <c r="N3818">
        <v>1</v>
      </c>
      <c r="O3818">
        <v>4</v>
      </c>
      <c r="P3818">
        <v>-1</v>
      </c>
      <c r="Q3818" s="28">
        <v>41629.352083333331</v>
      </c>
      <c r="R3818" s="28">
        <v>41630.070138888892</v>
      </c>
      <c r="S3818" t="s">
        <v>13351</v>
      </c>
      <c r="U3818" s="27">
        <v>41167</v>
      </c>
      <c r="V3818">
        <v>463</v>
      </c>
      <c r="W3818" t="s">
        <v>36</v>
      </c>
      <c r="X3818" t="s">
        <v>274</v>
      </c>
      <c r="Y3818">
        <v>1</v>
      </c>
      <c r="AA3818" t="s">
        <v>13352</v>
      </c>
      <c r="AB3818" t="s">
        <v>36</v>
      </c>
      <c r="AC3818">
        <v>94</v>
      </c>
      <c r="AD3818" s="27">
        <v>42135</v>
      </c>
      <c r="AE3818" t="s">
        <v>324</v>
      </c>
      <c r="AF3818" s="27">
        <v>42229</v>
      </c>
      <c r="AG3818" s="27">
        <v>42238</v>
      </c>
      <c r="AH3818">
        <v>0</v>
      </c>
      <c r="AN3818" t="s">
        <v>238</v>
      </c>
      <c r="AO3818">
        <v>8</v>
      </c>
      <c r="AP3818" t="s">
        <v>269</v>
      </c>
      <c r="AQ3818" s="27">
        <v>41630</v>
      </c>
      <c r="AR3818" t="s">
        <v>240</v>
      </c>
      <c r="AS3818">
        <v>8</v>
      </c>
      <c r="AT3818" t="s">
        <v>269</v>
      </c>
      <c r="AU3818" s="27">
        <v>41630</v>
      </c>
    </row>
    <row r="3819" spans="1:47" x14ac:dyDescent="0.2">
      <c r="A3819">
        <v>3818</v>
      </c>
      <c r="B3819" t="s">
        <v>13353</v>
      </c>
      <c r="C3819" t="s">
        <v>13354</v>
      </c>
      <c r="D3819" t="s">
        <v>10195</v>
      </c>
      <c r="E3819" s="27">
        <v>41312</v>
      </c>
      <c r="F3819" t="s">
        <v>233</v>
      </c>
      <c r="G3819" s="27">
        <v>33837</v>
      </c>
      <c r="H3819">
        <v>23</v>
      </c>
      <c r="I3819" t="s">
        <v>259</v>
      </c>
      <c r="J3819" t="s">
        <v>250</v>
      </c>
      <c r="K3819">
        <v>0</v>
      </c>
      <c r="L3819">
        <v>4</v>
      </c>
      <c r="M3819">
        <v>0</v>
      </c>
      <c r="N3819">
        <v>0</v>
      </c>
      <c r="O3819">
        <v>1</v>
      </c>
      <c r="P3819">
        <v>0</v>
      </c>
      <c r="Q3819" s="28">
        <v>41312.529166666667</v>
      </c>
      <c r="R3819" s="28">
        <v>41315.184027777781</v>
      </c>
      <c r="S3819" t="s">
        <v>13355</v>
      </c>
      <c r="T3819" s="27">
        <v>41311</v>
      </c>
      <c r="V3819">
        <v>1</v>
      </c>
      <c r="W3819" t="s">
        <v>36</v>
      </c>
      <c r="X3819" t="s">
        <v>879</v>
      </c>
      <c r="Y3819">
        <v>0</v>
      </c>
      <c r="AB3819" t="s">
        <v>237</v>
      </c>
      <c r="AH3819">
        <v>0</v>
      </c>
      <c r="AN3819" t="s">
        <v>238</v>
      </c>
      <c r="AO3819">
        <v>6</v>
      </c>
      <c r="AP3819" t="s">
        <v>246</v>
      </c>
      <c r="AQ3819" s="27">
        <v>41312</v>
      </c>
      <c r="AR3819" t="s">
        <v>240</v>
      </c>
      <c r="AS3819">
        <v>4</v>
      </c>
      <c r="AT3819" t="s">
        <v>239</v>
      </c>
      <c r="AU3819" s="27">
        <v>41312</v>
      </c>
    </row>
    <row r="3820" spans="1:47" x14ac:dyDescent="0.2">
      <c r="A3820">
        <v>3819</v>
      </c>
      <c r="B3820" t="s">
        <v>13356</v>
      </c>
      <c r="C3820" t="s">
        <v>13357</v>
      </c>
      <c r="D3820" t="s">
        <v>3399</v>
      </c>
      <c r="E3820" s="27">
        <v>41669</v>
      </c>
      <c r="F3820" t="s">
        <v>233</v>
      </c>
      <c r="G3820" s="27">
        <v>30700</v>
      </c>
      <c r="H3820">
        <v>32</v>
      </c>
      <c r="I3820" t="s">
        <v>244</v>
      </c>
      <c r="J3820" t="s">
        <v>250</v>
      </c>
      <c r="K3820">
        <v>0</v>
      </c>
      <c r="L3820">
        <v>6</v>
      </c>
      <c r="M3820">
        <v>0</v>
      </c>
      <c r="N3820">
        <v>0</v>
      </c>
      <c r="O3820">
        <v>0</v>
      </c>
      <c r="P3820">
        <v>-1</v>
      </c>
      <c r="Q3820" s="28">
        <v>41668.308333333334</v>
      </c>
      <c r="R3820" s="28">
        <v>41671.464583333334</v>
      </c>
      <c r="S3820" t="s">
        <v>13358</v>
      </c>
      <c r="T3820" s="27">
        <v>41668</v>
      </c>
      <c r="V3820">
        <v>1</v>
      </c>
      <c r="W3820" t="s">
        <v>32</v>
      </c>
      <c r="X3820" t="s">
        <v>359</v>
      </c>
      <c r="Y3820">
        <v>0</v>
      </c>
      <c r="AB3820" t="s">
        <v>237</v>
      </c>
      <c r="AH3820">
        <v>0</v>
      </c>
      <c r="AN3820" t="s">
        <v>238</v>
      </c>
      <c r="AO3820">
        <v>3</v>
      </c>
      <c r="AP3820" t="s">
        <v>239</v>
      </c>
      <c r="AQ3820" s="27">
        <v>41669</v>
      </c>
      <c r="AR3820" t="s">
        <v>240</v>
      </c>
      <c r="AS3820">
        <v>6</v>
      </c>
      <c r="AT3820" t="s">
        <v>246</v>
      </c>
      <c r="AU3820" s="27">
        <v>41669</v>
      </c>
    </row>
    <row r="3821" spans="1:47" x14ac:dyDescent="0.2">
      <c r="A3821">
        <v>3820</v>
      </c>
      <c r="B3821" t="s">
        <v>13359</v>
      </c>
      <c r="C3821" t="s">
        <v>803</v>
      </c>
      <c r="D3821" t="s">
        <v>13360</v>
      </c>
      <c r="E3821" s="27">
        <v>41357</v>
      </c>
      <c r="F3821" t="s">
        <v>233</v>
      </c>
      <c r="G3821" s="27">
        <v>31490</v>
      </c>
      <c r="H3821">
        <v>30</v>
      </c>
      <c r="I3821" t="s">
        <v>244</v>
      </c>
      <c r="J3821" t="s">
        <v>22</v>
      </c>
      <c r="K3821">
        <v>0</v>
      </c>
      <c r="L3821">
        <v>1</v>
      </c>
      <c r="M3821">
        <v>1</v>
      </c>
      <c r="N3821">
        <v>1</v>
      </c>
      <c r="O3821">
        <v>3</v>
      </c>
      <c r="P3821">
        <v>-1</v>
      </c>
      <c r="Q3821" s="28">
        <v>41356.357638888891</v>
      </c>
      <c r="R3821" s="28">
        <v>41357.307638888888</v>
      </c>
      <c r="S3821" t="s">
        <v>13361</v>
      </c>
      <c r="T3821" s="27">
        <v>41356</v>
      </c>
      <c r="V3821">
        <v>1</v>
      </c>
      <c r="W3821" t="s">
        <v>36</v>
      </c>
      <c r="X3821" t="s">
        <v>279</v>
      </c>
      <c r="Y3821">
        <v>0</v>
      </c>
      <c r="AB3821" t="s">
        <v>237</v>
      </c>
      <c r="AH3821">
        <v>0</v>
      </c>
      <c r="AN3821" t="s">
        <v>238</v>
      </c>
      <c r="AO3821">
        <v>1</v>
      </c>
      <c r="AP3821" t="s">
        <v>239</v>
      </c>
      <c r="AQ3821" s="27">
        <v>41357</v>
      </c>
      <c r="AR3821" t="s">
        <v>240</v>
      </c>
      <c r="AS3821">
        <v>1</v>
      </c>
      <c r="AT3821" t="s">
        <v>239</v>
      </c>
      <c r="AU3821" s="27">
        <v>41357</v>
      </c>
    </row>
    <row r="3822" spans="1:47" x14ac:dyDescent="0.2">
      <c r="A3822">
        <v>3821</v>
      </c>
      <c r="B3822" t="s">
        <v>13362</v>
      </c>
      <c r="C3822" t="s">
        <v>13363</v>
      </c>
      <c r="D3822" t="s">
        <v>586</v>
      </c>
      <c r="E3822" s="27">
        <v>41397</v>
      </c>
      <c r="F3822" t="s">
        <v>294</v>
      </c>
      <c r="G3822" s="27">
        <v>25816</v>
      </c>
      <c r="H3822">
        <v>45</v>
      </c>
      <c r="I3822" t="s">
        <v>234</v>
      </c>
      <c r="J3822" t="s">
        <v>250</v>
      </c>
      <c r="K3822">
        <v>0</v>
      </c>
      <c r="L3822">
        <v>3</v>
      </c>
      <c r="M3822">
        <v>0</v>
      </c>
      <c r="N3822">
        <v>0</v>
      </c>
      <c r="O3822">
        <v>2</v>
      </c>
      <c r="P3822">
        <v>-1</v>
      </c>
      <c r="Q3822" s="28">
        <v>41396.297222222223</v>
      </c>
      <c r="R3822" s="28">
        <v>41408.25277777778</v>
      </c>
      <c r="S3822" t="s">
        <v>13364</v>
      </c>
      <c r="T3822" s="27">
        <v>41396</v>
      </c>
      <c r="V3822">
        <v>1</v>
      </c>
      <c r="W3822" t="s">
        <v>32</v>
      </c>
      <c r="X3822" t="s">
        <v>13365</v>
      </c>
      <c r="Y3822">
        <v>0</v>
      </c>
      <c r="AB3822" t="s">
        <v>237</v>
      </c>
      <c r="AH3822">
        <v>0</v>
      </c>
      <c r="AN3822" t="s">
        <v>238</v>
      </c>
      <c r="AO3822">
        <v>1</v>
      </c>
      <c r="AP3822" t="s">
        <v>239</v>
      </c>
      <c r="AQ3822" s="27">
        <v>41397</v>
      </c>
      <c r="AR3822" t="s">
        <v>240</v>
      </c>
      <c r="AS3822">
        <v>3</v>
      </c>
      <c r="AT3822" t="s">
        <v>239</v>
      </c>
      <c r="AU3822" s="27">
        <v>41397</v>
      </c>
    </row>
    <row r="3823" spans="1:47" x14ac:dyDescent="0.2">
      <c r="A3823">
        <v>3822</v>
      </c>
      <c r="B3823" t="s">
        <v>13366</v>
      </c>
      <c r="C3823" t="s">
        <v>5075</v>
      </c>
      <c r="D3823" t="s">
        <v>2850</v>
      </c>
      <c r="E3823" s="27">
        <v>41934</v>
      </c>
      <c r="F3823" t="s">
        <v>233</v>
      </c>
      <c r="G3823" s="27">
        <v>27714</v>
      </c>
      <c r="H3823">
        <v>40</v>
      </c>
      <c r="I3823" t="s">
        <v>244</v>
      </c>
      <c r="J3823" t="s">
        <v>250</v>
      </c>
      <c r="K3823">
        <v>0</v>
      </c>
      <c r="L3823">
        <v>6</v>
      </c>
      <c r="M3823">
        <v>0</v>
      </c>
      <c r="N3823">
        <v>0</v>
      </c>
      <c r="O3823">
        <v>9</v>
      </c>
      <c r="P3823">
        <v>0</v>
      </c>
      <c r="Q3823" s="28">
        <v>41934.091666666667</v>
      </c>
      <c r="R3823" s="28">
        <v>41934.374305555553</v>
      </c>
      <c r="S3823" t="s">
        <v>13367</v>
      </c>
      <c r="T3823" s="27">
        <v>41933</v>
      </c>
      <c r="V3823">
        <v>1</v>
      </c>
      <c r="W3823" t="s">
        <v>32</v>
      </c>
      <c r="X3823" t="s">
        <v>364</v>
      </c>
      <c r="Y3823">
        <v>0</v>
      </c>
      <c r="AB3823" t="s">
        <v>237</v>
      </c>
      <c r="AH3823">
        <v>0</v>
      </c>
      <c r="AN3823" t="s">
        <v>238</v>
      </c>
      <c r="AO3823">
        <v>2</v>
      </c>
      <c r="AP3823" t="s">
        <v>239</v>
      </c>
      <c r="AQ3823" s="27">
        <v>41934</v>
      </c>
      <c r="AR3823" t="s">
        <v>240</v>
      </c>
      <c r="AS3823">
        <v>6</v>
      </c>
      <c r="AT3823" t="s">
        <v>246</v>
      </c>
      <c r="AU3823" s="27">
        <v>41934</v>
      </c>
    </row>
    <row r="3824" spans="1:47" x14ac:dyDescent="0.2">
      <c r="A3824">
        <v>3823</v>
      </c>
      <c r="B3824" t="s">
        <v>13368</v>
      </c>
      <c r="C3824" t="s">
        <v>6981</v>
      </c>
      <c r="D3824" t="s">
        <v>13369</v>
      </c>
      <c r="E3824" s="27">
        <v>41695</v>
      </c>
      <c r="F3824" t="s">
        <v>294</v>
      </c>
      <c r="G3824" s="27">
        <v>30569</v>
      </c>
      <c r="H3824">
        <v>32</v>
      </c>
      <c r="I3824" t="s">
        <v>244</v>
      </c>
      <c r="J3824" t="s">
        <v>22</v>
      </c>
      <c r="K3824">
        <v>0</v>
      </c>
      <c r="L3824">
        <v>7</v>
      </c>
      <c r="M3824">
        <v>0</v>
      </c>
      <c r="N3824">
        <v>0</v>
      </c>
      <c r="O3824">
        <v>2</v>
      </c>
      <c r="P3824">
        <v>-1</v>
      </c>
      <c r="Q3824" s="28">
        <v>41694.512499999997</v>
      </c>
      <c r="R3824" s="28">
        <v>41793.245138888888</v>
      </c>
      <c r="S3824" t="s">
        <v>13370</v>
      </c>
      <c r="T3824" s="27">
        <v>41694</v>
      </c>
      <c r="V3824">
        <v>1</v>
      </c>
      <c r="W3824" t="s">
        <v>32</v>
      </c>
      <c r="X3824" t="s">
        <v>313</v>
      </c>
      <c r="Y3824">
        <v>0</v>
      </c>
      <c r="AB3824" t="s">
        <v>237</v>
      </c>
      <c r="AH3824">
        <v>0</v>
      </c>
      <c r="AN3824" t="s">
        <v>238</v>
      </c>
      <c r="AO3824">
        <v>7</v>
      </c>
      <c r="AP3824" t="s">
        <v>246</v>
      </c>
      <c r="AQ3824" s="27">
        <v>41695</v>
      </c>
      <c r="AR3824" t="s">
        <v>240</v>
      </c>
      <c r="AS3824">
        <v>7</v>
      </c>
      <c r="AT3824" t="s">
        <v>246</v>
      </c>
      <c r="AU3824" s="27">
        <v>41695</v>
      </c>
    </row>
    <row r="3825" spans="1:47" x14ac:dyDescent="0.2">
      <c r="A3825">
        <v>3824</v>
      </c>
      <c r="B3825" t="s">
        <v>13371</v>
      </c>
      <c r="C3825" t="s">
        <v>13372</v>
      </c>
      <c r="D3825" t="s">
        <v>13373</v>
      </c>
      <c r="E3825" s="27">
        <v>41529</v>
      </c>
      <c r="F3825" t="s">
        <v>233</v>
      </c>
      <c r="G3825" s="27">
        <v>32358</v>
      </c>
      <c r="H3825">
        <v>27</v>
      </c>
      <c r="I3825" t="s">
        <v>244</v>
      </c>
      <c r="J3825" t="s">
        <v>250</v>
      </c>
      <c r="K3825">
        <v>0</v>
      </c>
      <c r="L3825">
        <v>5</v>
      </c>
      <c r="M3825">
        <v>0</v>
      </c>
      <c r="N3825">
        <v>0</v>
      </c>
      <c r="O3825">
        <v>2</v>
      </c>
      <c r="P3825">
        <v>-1</v>
      </c>
      <c r="Q3825" s="28">
        <v>41528.154166666667</v>
      </c>
      <c r="R3825" s="28">
        <v>41537.375694444447</v>
      </c>
      <c r="S3825" t="s">
        <v>13374</v>
      </c>
      <c r="T3825" s="27">
        <v>41528</v>
      </c>
      <c r="V3825">
        <v>1</v>
      </c>
      <c r="W3825" t="s">
        <v>36</v>
      </c>
      <c r="X3825" t="s">
        <v>279</v>
      </c>
      <c r="Y3825">
        <v>1</v>
      </c>
      <c r="AA3825" t="s">
        <v>13375</v>
      </c>
      <c r="AB3825" t="s">
        <v>36</v>
      </c>
      <c r="AD3825" s="27">
        <v>41977</v>
      </c>
      <c r="AE3825" t="s">
        <v>1435</v>
      </c>
      <c r="AH3825">
        <v>0</v>
      </c>
      <c r="AN3825" t="s">
        <v>238</v>
      </c>
      <c r="AO3825">
        <v>4</v>
      </c>
      <c r="AP3825" t="s">
        <v>239</v>
      </c>
      <c r="AQ3825" s="27">
        <v>41529</v>
      </c>
      <c r="AR3825" t="s">
        <v>240</v>
      </c>
      <c r="AS3825">
        <v>5</v>
      </c>
      <c r="AT3825" t="s">
        <v>246</v>
      </c>
      <c r="AU3825" s="27">
        <v>41529</v>
      </c>
    </row>
    <row r="3826" spans="1:47" x14ac:dyDescent="0.2">
      <c r="A3826">
        <v>3825</v>
      </c>
      <c r="B3826" t="s">
        <v>13376</v>
      </c>
      <c r="C3826" t="s">
        <v>990</v>
      </c>
      <c r="D3826" t="s">
        <v>1566</v>
      </c>
      <c r="E3826" s="27">
        <v>41976</v>
      </c>
      <c r="F3826" t="s">
        <v>233</v>
      </c>
      <c r="G3826" s="27">
        <v>25689</v>
      </c>
      <c r="H3826">
        <v>45</v>
      </c>
      <c r="I3826" t="s">
        <v>234</v>
      </c>
      <c r="J3826" t="s">
        <v>245</v>
      </c>
      <c r="K3826">
        <v>0</v>
      </c>
      <c r="L3826">
        <v>2</v>
      </c>
      <c r="M3826">
        <v>0</v>
      </c>
      <c r="N3826">
        <v>0</v>
      </c>
      <c r="O3826">
        <v>2</v>
      </c>
      <c r="P3826">
        <v>-1</v>
      </c>
      <c r="Q3826" s="28">
        <v>41975.332638888889</v>
      </c>
      <c r="R3826" s="28">
        <v>42115.395833333336</v>
      </c>
      <c r="S3826" t="s">
        <v>13377</v>
      </c>
      <c r="T3826" s="27">
        <v>41975</v>
      </c>
      <c r="V3826">
        <v>1</v>
      </c>
      <c r="W3826" t="s">
        <v>32</v>
      </c>
      <c r="X3826" t="s">
        <v>13378</v>
      </c>
      <c r="Y3826">
        <v>0</v>
      </c>
      <c r="AB3826" t="s">
        <v>237</v>
      </c>
      <c r="AH3826">
        <v>0</v>
      </c>
      <c r="AN3826" t="s">
        <v>238</v>
      </c>
      <c r="AO3826">
        <v>1</v>
      </c>
      <c r="AP3826" t="s">
        <v>239</v>
      </c>
      <c r="AQ3826" s="27">
        <v>41976</v>
      </c>
      <c r="AR3826" t="s">
        <v>240</v>
      </c>
      <c r="AS3826">
        <v>2</v>
      </c>
      <c r="AT3826" t="s">
        <v>239</v>
      </c>
      <c r="AU3826" s="27">
        <v>41976</v>
      </c>
    </row>
    <row r="3827" spans="1:47" x14ac:dyDescent="0.2">
      <c r="A3827">
        <v>3826</v>
      </c>
      <c r="B3827" t="s">
        <v>13379</v>
      </c>
      <c r="C3827" t="s">
        <v>602</v>
      </c>
      <c r="D3827" t="s">
        <v>4936</v>
      </c>
      <c r="E3827" s="27">
        <v>41345</v>
      </c>
      <c r="F3827" t="s">
        <v>233</v>
      </c>
      <c r="G3827" s="27">
        <v>21594</v>
      </c>
      <c r="H3827">
        <v>57</v>
      </c>
      <c r="I3827" t="s">
        <v>234</v>
      </c>
      <c r="J3827" t="s">
        <v>250</v>
      </c>
      <c r="K3827">
        <v>0</v>
      </c>
      <c r="L3827">
        <v>9</v>
      </c>
      <c r="M3827">
        <v>0</v>
      </c>
      <c r="N3827">
        <v>0</v>
      </c>
      <c r="O3827">
        <v>6</v>
      </c>
      <c r="P3827">
        <v>370</v>
      </c>
      <c r="Q3827" s="28">
        <v>41715.531944444447</v>
      </c>
      <c r="R3827" s="28">
        <v>41792.211805555555</v>
      </c>
      <c r="S3827" t="s">
        <v>13380</v>
      </c>
      <c r="T3827" s="27">
        <v>41213</v>
      </c>
      <c r="V3827">
        <v>132</v>
      </c>
      <c r="W3827" t="s">
        <v>36</v>
      </c>
      <c r="X3827" t="s">
        <v>2030</v>
      </c>
      <c r="Y3827">
        <v>1</v>
      </c>
      <c r="AA3827" t="s">
        <v>13381</v>
      </c>
      <c r="AB3827" t="s">
        <v>36</v>
      </c>
      <c r="AC3827">
        <v>394</v>
      </c>
      <c r="AD3827" s="27">
        <v>41891</v>
      </c>
      <c r="AE3827" t="s">
        <v>724</v>
      </c>
      <c r="AF3827" s="27">
        <v>42285</v>
      </c>
      <c r="AG3827" s="27">
        <v>42286</v>
      </c>
      <c r="AH3827">
        <v>0</v>
      </c>
      <c r="AN3827" t="s">
        <v>238</v>
      </c>
      <c r="AO3827">
        <v>5</v>
      </c>
      <c r="AP3827" t="s">
        <v>246</v>
      </c>
      <c r="AQ3827" s="27">
        <v>41345</v>
      </c>
      <c r="AR3827" t="s">
        <v>240</v>
      </c>
      <c r="AS3827">
        <v>9</v>
      </c>
      <c r="AT3827" t="s">
        <v>269</v>
      </c>
      <c r="AU3827" s="27">
        <v>41345</v>
      </c>
    </row>
    <row r="3828" spans="1:47" x14ac:dyDescent="0.2">
      <c r="A3828">
        <v>3827</v>
      </c>
      <c r="B3828" t="s">
        <v>13382</v>
      </c>
      <c r="C3828" t="s">
        <v>13383</v>
      </c>
      <c r="D3828" t="s">
        <v>13384</v>
      </c>
      <c r="E3828" s="27">
        <v>41996</v>
      </c>
      <c r="F3828" t="s">
        <v>233</v>
      </c>
      <c r="G3828" s="27">
        <v>33393</v>
      </c>
      <c r="H3828">
        <v>24</v>
      </c>
      <c r="I3828" t="s">
        <v>259</v>
      </c>
      <c r="J3828" t="s">
        <v>250</v>
      </c>
      <c r="K3828">
        <v>0</v>
      </c>
      <c r="L3828">
        <v>6</v>
      </c>
      <c r="M3828">
        <v>2</v>
      </c>
      <c r="N3828">
        <v>0</v>
      </c>
      <c r="O3828">
        <v>5</v>
      </c>
      <c r="P3828">
        <v>-1</v>
      </c>
      <c r="Q3828" s="28">
        <v>41995.435416666667</v>
      </c>
      <c r="R3828" s="28">
        <v>41996.07916666667</v>
      </c>
      <c r="S3828" t="s">
        <v>13385</v>
      </c>
      <c r="T3828" s="27">
        <v>41995</v>
      </c>
      <c r="V3828">
        <v>1</v>
      </c>
      <c r="W3828" t="s">
        <v>32</v>
      </c>
      <c r="X3828" t="s">
        <v>268</v>
      </c>
      <c r="Y3828">
        <v>0</v>
      </c>
      <c r="AB3828" t="s">
        <v>237</v>
      </c>
      <c r="AH3828">
        <v>0</v>
      </c>
      <c r="AN3828" t="s">
        <v>238</v>
      </c>
      <c r="AO3828">
        <v>6</v>
      </c>
      <c r="AP3828" t="s">
        <v>246</v>
      </c>
      <c r="AQ3828" s="27">
        <v>41996</v>
      </c>
      <c r="AR3828" t="s">
        <v>240</v>
      </c>
      <c r="AS3828">
        <v>6</v>
      </c>
      <c r="AT3828" t="s">
        <v>246</v>
      </c>
      <c r="AU3828" s="27">
        <v>41996</v>
      </c>
    </row>
    <row r="3829" spans="1:47" x14ac:dyDescent="0.2">
      <c r="A3829">
        <v>3828</v>
      </c>
      <c r="B3829" t="s">
        <v>13386</v>
      </c>
      <c r="C3829" t="s">
        <v>4558</v>
      </c>
      <c r="D3829" t="s">
        <v>13387</v>
      </c>
      <c r="E3829" s="27">
        <v>41298</v>
      </c>
      <c r="F3829" t="s">
        <v>233</v>
      </c>
      <c r="G3829" s="27">
        <v>26267</v>
      </c>
      <c r="H3829">
        <v>44</v>
      </c>
      <c r="I3829" t="s">
        <v>244</v>
      </c>
      <c r="J3829" t="s">
        <v>245</v>
      </c>
      <c r="K3829">
        <v>0</v>
      </c>
      <c r="L3829">
        <v>6</v>
      </c>
      <c r="M3829">
        <v>0</v>
      </c>
      <c r="N3829">
        <v>0</v>
      </c>
      <c r="O3829">
        <v>8</v>
      </c>
      <c r="P3829">
        <v>231</v>
      </c>
      <c r="Q3829" s="28">
        <v>41529.102083333331</v>
      </c>
      <c r="R3829" s="28">
        <v>41531.129166666666</v>
      </c>
      <c r="S3829" t="s">
        <v>13388</v>
      </c>
      <c r="U3829" s="27">
        <v>40516</v>
      </c>
      <c r="V3829">
        <v>782</v>
      </c>
      <c r="W3829" t="s">
        <v>32</v>
      </c>
      <c r="X3829" t="s">
        <v>274</v>
      </c>
      <c r="Y3829">
        <v>1</v>
      </c>
      <c r="AA3829" t="s">
        <v>13389</v>
      </c>
      <c r="AB3829" t="s">
        <v>32</v>
      </c>
      <c r="AC3829">
        <v>0</v>
      </c>
      <c r="AD3829" s="27">
        <v>41529</v>
      </c>
      <c r="AE3829" t="s">
        <v>359</v>
      </c>
      <c r="AF3829" s="27">
        <v>41529</v>
      </c>
      <c r="AG3829" s="27">
        <v>41531</v>
      </c>
      <c r="AH3829">
        <v>0</v>
      </c>
      <c r="AN3829" t="s">
        <v>238</v>
      </c>
      <c r="AO3829">
        <v>5</v>
      </c>
      <c r="AP3829" t="s">
        <v>246</v>
      </c>
      <c r="AQ3829" s="27">
        <v>41298</v>
      </c>
      <c r="AR3829" t="s">
        <v>240</v>
      </c>
      <c r="AS3829">
        <v>6</v>
      </c>
      <c r="AT3829" t="s">
        <v>246</v>
      </c>
      <c r="AU3829" s="27">
        <v>41298</v>
      </c>
    </row>
    <row r="3830" spans="1:47" x14ac:dyDescent="0.2">
      <c r="A3830">
        <v>3829</v>
      </c>
      <c r="B3830" t="s">
        <v>13390</v>
      </c>
      <c r="C3830" t="s">
        <v>1592</v>
      </c>
      <c r="D3830" t="s">
        <v>3540</v>
      </c>
      <c r="E3830" s="27">
        <v>41960</v>
      </c>
      <c r="F3830" t="s">
        <v>233</v>
      </c>
      <c r="G3830" s="27">
        <v>17879</v>
      </c>
      <c r="H3830">
        <v>67</v>
      </c>
      <c r="I3830" t="s">
        <v>234</v>
      </c>
      <c r="J3830" t="s">
        <v>22</v>
      </c>
      <c r="K3830">
        <v>0</v>
      </c>
      <c r="L3830">
        <v>1</v>
      </c>
      <c r="M3830">
        <v>0</v>
      </c>
      <c r="N3830">
        <v>0</v>
      </c>
      <c r="O3830">
        <v>1</v>
      </c>
      <c r="P3830">
        <v>-1</v>
      </c>
      <c r="Q3830" s="28">
        <v>41959.40625</v>
      </c>
      <c r="R3830" s="28">
        <v>41960.070138888892</v>
      </c>
      <c r="S3830" t="s">
        <v>13391</v>
      </c>
      <c r="T3830" s="27">
        <v>41959</v>
      </c>
      <c r="V3830">
        <v>1</v>
      </c>
      <c r="W3830" t="s">
        <v>36</v>
      </c>
      <c r="X3830" t="s">
        <v>780</v>
      </c>
      <c r="Y3830">
        <v>0</v>
      </c>
      <c r="AB3830" t="s">
        <v>237</v>
      </c>
      <c r="AH3830">
        <v>0</v>
      </c>
      <c r="AN3830" t="s">
        <v>238</v>
      </c>
      <c r="AO3830">
        <v>1</v>
      </c>
      <c r="AP3830" t="s">
        <v>239</v>
      </c>
      <c r="AQ3830" s="27">
        <v>41960</v>
      </c>
      <c r="AR3830" t="s">
        <v>240</v>
      </c>
      <c r="AS3830">
        <v>1</v>
      </c>
      <c r="AT3830" t="s">
        <v>239</v>
      </c>
      <c r="AU3830" s="27">
        <v>41960</v>
      </c>
    </row>
    <row r="3831" spans="1:47" x14ac:dyDescent="0.2">
      <c r="A3831">
        <v>3830</v>
      </c>
      <c r="B3831" t="s">
        <v>13392</v>
      </c>
      <c r="C3831" t="s">
        <v>4277</v>
      </c>
      <c r="D3831" t="s">
        <v>664</v>
      </c>
      <c r="E3831" s="27">
        <v>41616</v>
      </c>
      <c r="F3831" t="s">
        <v>294</v>
      </c>
      <c r="G3831" s="27">
        <v>32696</v>
      </c>
      <c r="H3831">
        <v>26</v>
      </c>
      <c r="I3831" t="s">
        <v>244</v>
      </c>
      <c r="J3831" t="s">
        <v>250</v>
      </c>
      <c r="K3831">
        <v>0</v>
      </c>
      <c r="L3831">
        <v>2</v>
      </c>
      <c r="M3831">
        <v>0</v>
      </c>
      <c r="N3831">
        <v>0</v>
      </c>
      <c r="O3831">
        <v>0</v>
      </c>
      <c r="P3831">
        <v>-1</v>
      </c>
      <c r="Q3831" s="28">
        <v>41615.45208333333</v>
      </c>
      <c r="R3831" s="28">
        <v>41616.163888888892</v>
      </c>
      <c r="S3831" t="s">
        <v>13393</v>
      </c>
      <c r="T3831" s="27">
        <v>41615</v>
      </c>
      <c r="V3831">
        <v>1</v>
      </c>
      <c r="W3831" t="s">
        <v>36</v>
      </c>
      <c r="X3831" t="s">
        <v>279</v>
      </c>
      <c r="Y3831">
        <v>0</v>
      </c>
      <c r="AB3831" t="s">
        <v>237</v>
      </c>
      <c r="AH3831">
        <v>0</v>
      </c>
      <c r="AN3831" t="s">
        <v>238</v>
      </c>
      <c r="AO3831">
        <v>2</v>
      </c>
      <c r="AP3831" t="s">
        <v>239</v>
      </c>
      <c r="AQ3831" s="27">
        <v>41616</v>
      </c>
      <c r="AR3831" t="s">
        <v>240</v>
      </c>
      <c r="AS3831">
        <v>2</v>
      </c>
      <c r="AT3831" t="s">
        <v>239</v>
      </c>
      <c r="AU3831" s="27">
        <v>41616</v>
      </c>
    </row>
    <row r="3832" spans="1:47" x14ac:dyDescent="0.2">
      <c r="A3832">
        <v>3831</v>
      </c>
      <c r="B3832" t="s">
        <v>13394</v>
      </c>
      <c r="C3832" t="s">
        <v>13395</v>
      </c>
      <c r="D3832" t="s">
        <v>13396</v>
      </c>
      <c r="E3832" s="27">
        <v>41355</v>
      </c>
      <c r="F3832" t="s">
        <v>233</v>
      </c>
      <c r="G3832" s="27">
        <v>34634</v>
      </c>
      <c r="H3832">
        <v>21</v>
      </c>
      <c r="I3832" t="s">
        <v>259</v>
      </c>
      <c r="J3832" t="s">
        <v>245</v>
      </c>
      <c r="K3832">
        <v>0</v>
      </c>
      <c r="L3832">
        <v>8</v>
      </c>
      <c r="M3832">
        <v>0</v>
      </c>
      <c r="N3832">
        <v>0</v>
      </c>
      <c r="O3832">
        <v>0</v>
      </c>
      <c r="P3832">
        <v>-1</v>
      </c>
      <c r="Q3832" s="28">
        <v>41354.131249999999</v>
      </c>
      <c r="R3832" s="28">
        <v>41361.303472222222</v>
      </c>
      <c r="S3832" t="s">
        <v>13397</v>
      </c>
      <c r="U3832" s="27">
        <v>41354</v>
      </c>
      <c r="V3832">
        <v>1</v>
      </c>
      <c r="W3832" t="s">
        <v>32</v>
      </c>
      <c r="X3832" t="s">
        <v>274</v>
      </c>
      <c r="Y3832">
        <v>1</v>
      </c>
      <c r="AA3832" t="s">
        <v>13398</v>
      </c>
      <c r="AB3832" t="s">
        <v>32</v>
      </c>
      <c r="AC3832">
        <v>118</v>
      </c>
      <c r="AD3832" s="27">
        <v>41640</v>
      </c>
      <c r="AE3832" t="s">
        <v>8885</v>
      </c>
      <c r="AF3832" s="27">
        <v>41758</v>
      </c>
      <c r="AG3832" s="27">
        <v>41844</v>
      </c>
      <c r="AH3832">
        <v>1</v>
      </c>
      <c r="AJ3832" t="s">
        <v>13398</v>
      </c>
      <c r="AK3832" t="s">
        <v>255</v>
      </c>
      <c r="AL3832" s="27">
        <v>41640</v>
      </c>
      <c r="AM3832" t="s">
        <v>8885</v>
      </c>
      <c r="AN3832" t="s">
        <v>238</v>
      </c>
      <c r="AO3832">
        <v>7</v>
      </c>
      <c r="AP3832" t="s">
        <v>246</v>
      </c>
      <c r="AQ3832" s="27">
        <v>41355</v>
      </c>
      <c r="AR3832" t="s">
        <v>240</v>
      </c>
      <c r="AS3832">
        <v>8</v>
      </c>
      <c r="AT3832" t="s">
        <v>269</v>
      </c>
      <c r="AU3832" s="27">
        <v>41355</v>
      </c>
    </row>
    <row r="3833" spans="1:47" x14ac:dyDescent="0.2">
      <c r="A3833">
        <v>3832</v>
      </c>
      <c r="B3833" t="s">
        <v>13399</v>
      </c>
      <c r="C3833" t="s">
        <v>2556</v>
      </c>
      <c r="D3833" t="s">
        <v>13400</v>
      </c>
      <c r="E3833" s="27">
        <v>41634</v>
      </c>
      <c r="F3833" t="s">
        <v>233</v>
      </c>
      <c r="G3833" s="27">
        <v>27857</v>
      </c>
      <c r="H3833">
        <v>40</v>
      </c>
      <c r="I3833" t="s">
        <v>244</v>
      </c>
      <c r="J3833" t="s">
        <v>353</v>
      </c>
      <c r="K3833">
        <v>0</v>
      </c>
      <c r="L3833">
        <v>2</v>
      </c>
      <c r="M3833">
        <v>0</v>
      </c>
      <c r="N3833">
        <v>0</v>
      </c>
      <c r="O3833">
        <v>2</v>
      </c>
      <c r="P3833">
        <v>-1</v>
      </c>
      <c r="Q3833" s="28">
        <v>41633.218055555553</v>
      </c>
      <c r="R3833" s="28">
        <v>41811.247916666667</v>
      </c>
      <c r="S3833" t="s">
        <v>13401</v>
      </c>
      <c r="T3833" s="27">
        <v>41633</v>
      </c>
      <c r="V3833">
        <v>1</v>
      </c>
      <c r="W3833" t="s">
        <v>32</v>
      </c>
      <c r="X3833" t="s">
        <v>1613</v>
      </c>
      <c r="Y3833">
        <v>0</v>
      </c>
      <c r="AB3833" t="s">
        <v>237</v>
      </c>
      <c r="AH3833">
        <v>0</v>
      </c>
      <c r="AN3833" t="s">
        <v>238</v>
      </c>
      <c r="AO3833">
        <v>3</v>
      </c>
      <c r="AP3833" t="s">
        <v>239</v>
      </c>
      <c r="AQ3833" s="27">
        <v>41634</v>
      </c>
      <c r="AR3833" t="s">
        <v>240</v>
      </c>
      <c r="AS3833">
        <v>2</v>
      </c>
      <c r="AT3833" t="s">
        <v>239</v>
      </c>
      <c r="AU3833" s="27">
        <v>41634</v>
      </c>
    </row>
    <row r="3834" spans="1:47" x14ac:dyDescent="0.2">
      <c r="A3834">
        <v>3833</v>
      </c>
      <c r="B3834" t="s">
        <v>13402</v>
      </c>
      <c r="C3834" t="s">
        <v>2968</v>
      </c>
      <c r="D3834" t="s">
        <v>13403</v>
      </c>
      <c r="E3834" s="27">
        <v>41754</v>
      </c>
      <c r="F3834" t="s">
        <v>233</v>
      </c>
      <c r="G3834" s="27">
        <v>34705</v>
      </c>
      <c r="H3834">
        <v>21</v>
      </c>
      <c r="I3834" t="s">
        <v>259</v>
      </c>
      <c r="J3834" t="s">
        <v>250</v>
      </c>
      <c r="K3834">
        <v>0</v>
      </c>
      <c r="L3834">
        <v>2</v>
      </c>
      <c r="M3834">
        <v>0</v>
      </c>
      <c r="N3834">
        <v>0</v>
      </c>
      <c r="O3834">
        <v>0</v>
      </c>
      <c r="P3834">
        <v>-1</v>
      </c>
      <c r="Q3834" s="28">
        <v>41753.28125</v>
      </c>
      <c r="R3834" s="28">
        <v>41754.46597222222</v>
      </c>
      <c r="S3834" t="s">
        <v>13404</v>
      </c>
      <c r="T3834" s="27">
        <v>41753</v>
      </c>
      <c r="V3834">
        <v>1</v>
      </c>
      <c r="W3834" t="s">
        <v>36</v>
      </c>
      <c r="X3834" t="s">
        <v>279</v>
      </c>
      <c r="Y3834">
        <v>0</v>
      </c>
      <c r="AB3834" t="s">
        <v>237</v>
      </c>
      <c r="AH3834">
        <v>0</v>
      </c>
      <c r="AN3834" t="s">
        <v>238</v>
      </c>
      <c r="AO3834">
        <v>5</v>
      </c>
      <c r="AP3834" t="s">
        <v>246</v>
      </c>
      <c r="AQ3834" s="27">
        <v>41754</v>
      </c>
      <c r="AR3834" t="s">
        <v>240</v>
      </c>
      <c r="AS3834">
        <v>2</v>
      </c>
      <c r="AT3834" t="s">
        <v>239</v>
      </c>
      <c r="AU3834" s="27">
        <v>41754</v>
      </c>
    </row>
    <row r="3835" spans="1:47" x14ac:dyDescent="0.2">
      <c r="A3835">
        <v>3834</v>
      </c>
      <c r="B3835" t="s">
        <v>13405</v>
      </c>
      <c r="C3835" t="s">
        <v>231</v>
      </c>
      <c r="D3835" t="s">
        <v>9139</v>
      </c>
      <c r="E3835" s="27">
        <v>41438</v>
      </c>
      <c r="F3835" t="s">
        <v>233</v>
      </c>
      <c r="G3835" s="27">
        <v>19222</v>
      </c>
      <c r="H3835">
        <v>63</v>
      </c>
      <c r="I3835" t="s">
        <v>234</v>
      </c>
      <c r="J3835" t="s">
        <v>250</v>
      </c>
      <c r="K3835">
        <v>0</v>
      </c>
      <c r="L3835">
        <v>6</v>
      </c>
      <c r="M3835">
        <v>0</v>
      </c>
      <c r="N3835">
        <v>0</v>
      </c>
      <c r="O3835">
        <v>1</v>
      </c>
      <c r="S3835" t="s">
        <v>13406</v>
      </c>
      <c r="T3835" s="27">
        <v>41091</v>
      </c>
      <c r="V3835">
        <v>347</v>
      </c>
      <c r="W3835" t="s">
        <v>32</v>
      </c>
      <c r="X3835" t="s">
        <v>254</v>
      </c>
      <c r="Y3835">
        <v>0</v>
      </c>
      <c r="AB3835" t="s">
        <v>237</v>
      </c>
      <c r="AH3835">
        <v>0</v>
      </c>
      <c r="AN3835" t="s">
        <v>238</v>
      </c>
      <c r="AO3835">
        <v>2</v>
      </c>
      <c r="AP3835" t="s">
        <v>239</v>
      </c>
      <c r="AQ3835" s="27">
        <v>41438</v>
      </c>
      <c r="AR3835" t="s">
        <v>240</v>
      </c>
      <c r="AS3835">
        <v>6</v>
      </c>
      <c r="AT3835" t="s">
        <v>246</v>
      </c>
      <c r="AU3835" s="27">
        <v>41438</v>
      </c>
    </row>
    <row r="3836" spans="1:47" x14ac:dyDescent="0.2">
      <c r="A3836">
        <v>3835</v>
      </c>
      <c r="B3836" t="s">
        <v>13407</v>
      </c>
      <c r="C3836" t="s">
        <v>4747</v>
      </c>
      <c r="D3836" t="s">
        <v>506</v>
      </c>
      <c r="E3836" s="27">
        <v>41537</v>
      </c>
      <c r="F3836" t="s">
        <v>294</v>
      </c>
      <c r="G3836" s="27">
        <v>19568</v>
      </c>
      <c r="H3836">
        <v>62</v>
      </c>
      <c r="I3836" t="s">
        <v>234</v>
      </c>
      <c r="J3836" t="s">
        <v>245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-1</v>
      </c>
      <c r="Q3836" s="28">
        <v>41536.487500000003</v>
      </c>
      <c r="R3836" s="28">
        <v>41540.386111111111</v>
      </c>
      <c r="S3836" t="s">
        <v>13408</v>
      </c>
      <c r="T3836" s="27">
        <v>41536</v>
      </c>
      <c r="V3836">
        <v>1</v>
      </c>
      <c r="W3836" t="s">
        <v>36</v>
      </c>
      <c r="X3836" t="s">
        <v>2836</v>
      </c>
      <c r="Y3836">
        <v>0</v>
      </c>
      <c r="AB3836" t="s">
        <v>237</v>
      </c>
      <c r="AH3836">
        <v>0</v>
      </c>
      <c r="AN3836" t="s">
        <v>238</v>
      </c>
      <c r="AO3836">
        <v>1</v>
      </c>
      <c r="AP3836" t="s">
        <v>239</v>
      </c>
      <c r="AQ3836" s="27">
        <v>41537</v>
      </c>
      <c r="AR3836" t="s">
        <v>240</v>
      </c>
      <c r="AS3836">
        <v>1</v>
      </c>
      <c r="AT3836" t="s">
        <v>239</v>
      </c>
      <c r="AU3836" s="27">
        <v>41537</v>
      </c>
    </row>
    <row r="3837" spans="1:47" x14ac:dyDescent="0.2">
      <c r="A3837">
        <v>3836</v>
      </c>
      <c r="B3837" t="s">
        <v>13409</v>
      </c>
      <c r="C3837" t="s">
        <v>928</v>
      </c>
      <c r="D3837" t="s">
        <v>13410</v>
      </c>
      <c r="E3837" s="27">
        <v>41624</v>
      </c>
      <c r="F3837" t="s">
        <v>233</v>
      </c>
      <c r="G3837" s="27">
        <v>24858</v>
      </c>
      <c r="H3837">
        <v>48</v>
      </c>
      <c r="I3837" t="s">
        <v>234</v>
      </c>
      <c r="J3837" t="s">
        <v>245</v>
      </c>
      <c r="K3837">
        <v>0</v>
      </c>
      <c r="L3837">
        <v>3</v>
      </c>
      <c r="M3837">
        <v>0</v>
      </c>
      <c r="N3837">
        <v>0</v>
      </c>
      <c r="O3837">
        <v>0</v>
      </c>
      <c r="P3837">
        <v>-1</v>
      </c>
      <c r="Q3837" s="28">
        <v>41623.133333333331</v>
      </c>
      <c r="R3837" s="28">
        <v>41650.229861111111</v>
      </c>
      <c r="S3837" t="s">
        <v>13411</v>
      </c>
      <c r="T3837" s="27">
        <v>41623</v>
      </c>
      <c r="V3837">
        <v>1</v>
      </c>
      <c r="W3837" t="s">
        <v>32</v>
      </c>
      <c r="X3837" t="s">
        <v>261</v>
      </c>
      <c r="Y3837">
        <v>0</v>
      </c>
      <c r="AB3837" t="s">
        <v>237</v>
      </c>
      <c r="AH3837">
        <v>0</v>
      </c>
      <c r="AN3837" t="s">
        <v>238</v>
      </c>
      <c r="AO3837">
        <v>2</v>
      </c>
      <c r="AP3837" t="s">
        <v>239</v>
      </c>
      <c r="AQ3837" s="27">
        <v>41624</v>
      </c>
      <c r="AR3837" t="s">
        <v>240</v>
      </c>
      <c r="AS3837">
        <v>3</v>
      </c>
      <c r="AT3837" t="s">
        <v>239</v>
      </c>
      <c r="AU3837" s="27">
        <v>41624</v>
      </c>
    </row>
    <row r="3838" spans="1:47" x14ac:dyDescent="0.2">
      <c r="A3838">
        <v>3837</v>
      </c>
      <c r="B3838" t="s">
        <v>13412</v>
      </c>
      <c r="C3838" t="s">
        <v>5273</v>
      </c>
      <c r="D3838" t="s">
        <v>13413</v>
      </c>
      <c r="E3838" s="27">
        <v>41816</v>
      </c>
      <c r="F3838" t="s">
        <v>233</v>
      </c>
      <c r="G3838" s="27">
        <v>29658</v>
      </c>
      <c r="H3838">
        <v>35</v>
      </c>
      <c r="I3838" t="s">
        <v>244</v>
      </c>
      <c r="J3838" t="s">
        <v>245</v>
      </c>
      <c r="K3838">
        <v>0</v>
      </c>
      <c r="L3838">
        <v>4</v>
      </c>
      <c r="M3838">
        <v>0</v>
      </c>
      <c r="N3838">
        <v>0</v>
      </c>
      <c r="O3838">
        <v>1</v>
      </c>
      <c r="P3838">
        <v>-1</v>
      </c>
      <c r="Q3838" s="28">
        <v>41815.368750000001</v>
      </c>
      <c r="R3838" s="28">
        <v>41860.188888888886</v>
      </c>
      <c r="S3838" t="s">
        <v>13414</v>
      </c>
      <c r="U3838" s="27">
        <v>41815</v>
      </c>
      <c r="V3838">
        <v>1</v>
      </c>
      <c r="W3838" t="s">
        <v>32</v>
      </c>
      <c r="X3838" t="s">
        <v>274</v>
      </c>
      <c r="Y3838">
        <v>0</v>
      </c>
      <c r="AB3838" t="s">
        <v>237</v>
      </c>
      <c r="AH3838">
        <v>0</v>
      </c>
      <c r="AN3838" t="s">
        <v>238</v>
      </c>
      <c r="AO3838">
        <v>4</v>
      </c>
      <c r="AP3838" t="s">
        <v>239</v>
      </c>
      <c r="AQ3838" s="27">
        <v>41816</v>
      </c>
      <c r="AR3838" t="s">
        <v>240</v>
      </c>
      <c r="AS3838">
        <v>4</v>
      </c>
      <c r="AT3838" t="s">
        <v>239</v>
      </c>
      <c r="AU3838" s="27">
        <v>41816</v>
      </c>
    </row>
    <row r="3839" spans="1:47" x14ac:dyDescent="0.2">
      <c r="A3839">
        <v>3838</v>
      </c>
      <c r="B3839" t="s">
        <v>13415</v>
      </c>
      <c r="C3839" t="s">
        <v>13416</v>
      </c>
      <c r="D3839" t="s">
        <v>5133</v>
      </c>
      <c r="E3839" s="27">
        <v>41353</v>
      </c>
      <c r="F3839" t="s">
        <v>233</v>
      </c>
      <c r="G3839" s="27">
        <v>23087</v>
      </c>
      <c r="H3839">
        <v>53</v>
      </c>
      <c r="I3839" t="s">
        <v>234</v>
      </c>
      <c r="J3839" t="s">
        <v>250</v>
      </c>
      <c r="K3839">
        <v>0</v>
      </c>
      <c r="L3839">
        <v>1</v>
      </c>
      <c r="M3839">
        <v>0</v>
      </c>
      <c r="N3839">
        <v>0</v>
      </c>
      <c r="O3839">
        <v>1</v>
      </c>
      <c r="P3839">
        <v>-1</v>
      </c>
      <c r="Q3839" s="28">
        <v>41352.388194444444</v>
      </c>
      <c r="R3839" s="28">
        <v>41353.323611111111</v>
      </c>
      <c r="S3839" t="s">
        <v>13417</v>
      </c>
      <c r="T3839" s="27">
        <v>41263</v>
      </c>
      <c r="V3839">
        <v>90</v>
      </c>
      <c r="W3839" t="s">
        <v>36</v>
      </c>
      <c r="X3839" t="s">
        <v>13418</v>
      </c>
      <c r="Y3839">
        <v>0</v>
      </c>
      <c r="AB3839" t="s">
        <v>237</v>
      </c>
      <c r="AH3839">
        <v>0</v>
      </c>
      <c r="AN3839" t="s">
        <v>238</v>
      </c>
      <c r="AO3839">
        <v>1</v>
      </c>
      <c r="AP3839" t="s">
        <v>239</v>
      </c>
      <c r="AQ3839" s="27">
        <v>41353</v>
      </c>
      <c r="AR3839" t="s">
        <v>240</v>
      </c>
      <c r="AS3839">
        <v>1</v>
      </c>
      <c r="AT3839" t="s">
        <v>239</v>
      </c>
      <c r="AU3839" s="27">
        <v>41353</v>
      </c>
    </row>
    <row r="3840" spans="1:47" x14ac:dyDescent="0.2">
      <c r="A3840">
        <v>3839</v>
      </c>
      <c r="B3840" t="s">
        <v>13419</v>
      </c>
      <c r="C3840" t="s">
        <v>775</v>
      </c>
      <c r="D3840" t="s">
        <v>13420</v>
      </c>
      <c r="E3840" s="27">
        <v>41638</v>
      </c>
      <c r="F3840" t="s">
        <v>233</v>
      </c>
      <c r="G3840" s="27">
        <v>19792</v>
      </c>
      <c r="H3840">
        <v>62</v>
      </c>
      <c r="I3840" t="s">
        <v>234</v>
      </c>
      <c r="J3840" t="s">
        <v>250</v>
      </c>
      <c r="K3840">
        <v>0</v>
      </c>
      <c r="L3840">
        <v>3</v>
      </c>
      <c r="M3840">
        <v>0</v>
      </c>
      <c r="N3840">
        <v>0</v>
      </c>
      <c r="O3840">
        <v>3</v>
      </c>
      <c r="P3840">
        <v>-1</v>
      </c>
      <c r="Q3840" s="28">
        <v>41637.356249999997</v>
      </c>
      <c r="R3840" s="28">
        <v>41639.162499999999</v>
      </c>
      <c r="S3840" t="s">
        <v>13421</v>
      </c>
      <c r="T3840" s="27">
        <v>41637</v>
      </c>
      <c r="V3840">
        <v>1</v>
      </c>
      <c r="W3840" t="s">
        <v>36</v>
      </c>
      <c r="X3840" t="s">
        <v>780</v>
      </c>
      <c r="Y3840">
        <v>1</v>
      </c>
      <c r="AA3840" t="s">
        <v>13422</v>
      </c>
      <c r="AB3840" t="s">
        <v>36</v>
      </c>
      <c r="AC3840">
        <v>0</v>
      </c>
      <c r="AD3840" s="27">
        <v>42070</v>
      </c>
      <c r="AE3840" t="s">
        <v>4182</v>
      </c>
      <c r="AF3840" s="27">
        <v>42070</v>
      </c>
      <c r="AG3840" s="27">
        <v>42128</v>
      </c>
      <c r="AH3840">
        <v>0</v>
      </c>
      <c r="AN3840" t="s">
        <v>238</v>
      </c>
      <c r="AO3840">
        <v>1</v>
      </c>
      <c r="AP3840" t="s">
        <v>239</v>
      </c>
      <c r="AQ3840" s="27">
        <v>41638</v>
      </c>
      <c r="AR3840" t="s">
        <v>240</v>
      </c>
      <c r="AS3840">
        <v>3</v>
      </c>
      <c r="AT3840" t="s">
        <v>239</v>
      </c>
      <c r="AU3840" s="27">
        <v>41638</v>
      </c>
    </row>
    <row r="3841" spans="1:47" x14ac:dyDescent="0.2">
      <c r="A3841">
        <v>3840</v>
      </c>
      <c r="B3841" t="s">
        <v>13423</v>
      </c>
      <c r="C3841" t="s">
        <v>1127</v>
      </c>
      <c r="D3841" t="s">
        <v>5302</v>
      </c>
      <c r="E3841" s="27">
        <v>41280</v>
      </c>
      <c r="F3841" t="s">
        <v>233</v>
      </c>
      <c r="G3841" s="27">
        <v>32132</v>
      </c>
      <c r="H3841">
        <v>28</v>
      </c>
      <c r="I3841" t="s">
        <v>244</v>
      </c>
      <c r="J3841" t="s">
        <v>250</v>
      </c>
      <c r="K3841">
        <v>1</v>
      </c>
      <c r="L3841">
        <v>10</v>
      </c>
      <c r="M3841">
        <v>1</v>
      </c>
      <c r="N3841">
        <v>0</v>
      </c>
      <c r="O3841">
        <v>5</v>
      </c>
      <c r="P3841">
        <v>-1</v>
      </c>
      <c r="Q3841" s="28">
        <v>41279.375694444447</v>
      </c>
      <c r="R3841" s="28">
        <v>41416.251388888886</v>
      </c>
      <c r="S3841" t="s">
        <v>13424</v>
      </c>
      <c r="T3841" s="27">
        <v>41279</v>
      </c>
      <c r="V3841">
        <v>1</v>
      </c>
      <c r="W3841" t="s">
        <v>32</v>
      </c>
      <c r="X3841" t="s">
        <v>720</v>
      </c>
      <c r="Y3841">
        <v>0</v>
      </c>
      <c r="AB3841" t="s">
        <v>237</v>
      </c>
      <c r="AH3841">
        <v>0</v>
      </c>
      <c r="AN3841" t="s">
        <v>238</v>
      </c>
      <c r="AO3841">
        <v>10</v>
      </c>
      <c r="AP3841" t="s">
        <v>269</v>
      </c>
      <c r="AQ3841" s="27">
        <v>41280</v>
      </c>
      <c r="AR3841" t="s">
        <v>240</v>
      </c>
      <c r="AS3841">
        <v>10</v>
      </c>
      <c r="AT3841" t="s">
        <v>269</v>
      </c>
      <c r="AU3841" s="27">
        <v>41280</v>
      </c>
    </row>
    <row r="3842" spans="1:47" x14ac:dyDescent="0.2">
      <c r="A3842">
        <v>3841</v>
      </c>
      <c r="B3842" t="s">
        <v>13425</v>
      </c>
      <c r="C3842" t="s">
        <v>242</v>
      </c>
      <c r="D3842" t="s">
        <v>13426</v>
      </c>
      <c r="E3842" s="27">
        <v>41581</v>
      </c>
      <c r="F3842" t="s">
        <v>233</v>
      </c>
      <c r="G3842" s="27">
        <v>21944</v>
      </c>
      <c r="H3842">
        <v>56</v>
      </c>
      <c r="I3842" t="s">
        <v>234</v>
      </c>
      <c r="J3842" t="s">
        <v>245</v>
      </c>
      <c r="K3842">
        <v>0</v>
      </c>
      <c r="L3842">
        <v>2</v>
      </c>
      <c r="M3842">
        <v>0</v>
      </c>
      <c r="N3842">
        <v>0</v>
      </c>
      <c r="O3842">
        <v>1</v>
      </c>
      <c r="P3842">
        <v>0</v>
      </c>
      <c r="Q3842" s="28">
        <v>41581.205555555556</v>
      </c>
      <c r="R3842" s="28">
        <v>41582.340277777781</v>
      </c>
      <c r="S3842" t="s">
        <v>13427</v>
      </c>
      <c r="T3842" s="27">
        <v>41581</v>
      </c>
      <c r="V3842">
        <v>0</v>
      </c>
      <c r="W3842" t="s">
        <v>32</v>
      </c>
      <c r="X3842" t="s">
        <v>1607</v>
      </c>
      <c r="Y3842">
        <v>0</v>
      </c>
      <c r="AB3842" t="s">
        <v>237</v>
      </c>
      <c r="AH3842">
        <v>0</v>
      </c>
      <c r="AN3842" t="s">
        <v>238</v>
      </c>
      <c r="AO3842">
        <v>1</v>
      </c>
      <c r="AP3842" t="s">
        <v>239</v>
      </c>
      <c r="AQ3842" s="27">
        <v>41581</v>
      </c>
      <c r="AR3842" t="s">
        <v>240</v>
      </c>
      <c r="AS3842">
        <v>2</v>
      </c>
      <c r="AT3842" t="s">
        <v>239</v>
      </c>
      <c r="AU3842" s="27">
        <v>41581</v>
      </c>
    </row>
    <row r="3843" spans="1:47" x14ac:dyDescent="0.2">
      <c r="A3843">
        <v>3842</v>
      </c>
      <c r="B3843" t="s">
        <v>13428</v>
      </c>
      <c r="C3843" t="s">
        <v>13429</v>
      </c>
      <c r="D3843" t="s">
        <v>6588</v>
      </c>
      <c r="E3843" s="27">
        <v>41621</v>
      </c>
      <c r="F3843" t="s">
        <v>233</v>
      </c>
      <c r="G3843" s="27">
        <v>29663</v>
      </c>
      <c r="H3843">
        <v>35</v>
      </c>
      <c r="I3843" t="s">
        <v>244</v>
      </c>
      <c r="J3843" t="s">
        <v>353</v>
      </c>
      <c r="K3843">
        <v>0</v>
      </c>
      <c r="L3843">
        <v>1</v>
      </c>
      <c r="M3843">
        <v>0</v>
      </c>
      <c r="N3843">
        <v>0</v>
      </c>
      <c r="O3843">
        <v>2</v>
      </c>
      <c r="P3843">
        <v>-8</v>
      </c>
      <c r="Q3843" s="28">
        <v>41613.338888888888</v>
      </c>
      <c r="R3843" s="28">
        <v>41621.460416666669</v>
      </c>
      <c r="S3843" t="s">
        <v>13430</v>
      </c>
      <c r="U3843" s="27">
        <v>41613</v>
      </c>
      <c r="V3843">
        <v>8</v>
      </c>
      <c r="W3843" t="s">
        <v>32</v>
      </c>
      <c r="X3843" t="s">
        <v>274</v>
      </c>
      <c r="Y3843">
        <v>0</v>
      </c>
      <c r="AB3843" t="s">
        <v>237</v>
      </c>
      <c r="AH3843">
        <v>0</v>
      </c>
      <c r="AN3843" t="s">
        <v>238</v>
      </c>
      <c r="AO3843">
        <v>1</v>
      </c>
      <c r="AP3843" t="s">
        <v>239</v>
      </c>
      <c r="AQ3843" s="27">
        <v>41621</v>
      </c>
      <c r="AR3843" t="s">
        <v>240</v>
      </c>
      <c r="AS3843">
        <v>1</v>
      </c>
      <c r="AT3843" t="s">
        <v>239</v>
      </c>
      <c r="AU3843" s="27">
        <v>41621</v>
      </c>
    </row>
    <row r="3844" spans="1:47" x14ac:dyDescent="0.2">
      <c r="A3844">
        <v>3843</v>
      </c>
      <c r="B3844" t="s">
        <v>13431</v>
      </c>
      <c r="C3844" t="s">
        <v>13432</v>
      </c>
      <c r="D3844" t="s">
        <v>13433</v>
      </c>
      <c r="E3844" s="27">
        <v>41794</v>
      </c>
      <c r="F3844" t="s">
        <v>294</v>
      </c>
      <c r="G3844" s="27">
        <v>21978</v>
      </c>
      <c r="H3844">
        <v>56</v>
      </c>
      <c r="I3844" t="s">
        <v>234</v>
      </c>
      <c r="J3844" t="s">
        <v>353</v>
      </c>
      <c r="K3844">
        <v>0</v>
      </c>
      <c r="L3844">
        <v>1</v>
      </c>
      <c r="M3844">
        <v>0</v>
      </c>
      <c r="N3844">
        <v>0</v>
      </c>
      <c r="O3844">
        <v>2</v>
      </c>
      <c r="P3844">
        <v>-1</v>
      </c>
      <c r="Q3844" s="28">
        <v>41793.095833333333</v>
      </c>
      <c r="R3844" s="28">
        <v>41842.249305555553</v>
      </c>
      <c r="S3844" t="s">
        <v>13434</v>
      </c>
      <c r="T3844" s="27">
        <v>41793</v>
      </c>
      <c r="V3844">
        <v>1</v>
      </c>
      <c r="W3844" t="s">
        <v>36</v>
      </c>
      <c r="X3844" t="s">
        <v>6851</v>
      </c>
      <c r="Y3844">
        <v>1</v>
      </c>
      <c r="AA3844" t="s">
        <v>13435</v>
      </c>
      <c r="AB3844" t="s">
        <v>36</v>
      </c>
      <c r="AD3844" s="27">
        <v>41897</v>
      </c>
      <c r="AE3844" t="s">
        <v>392</v>
      </c>
      <c r="AH3844">
        <v>0</v>
      </c>
      <c r="AN3844" t="s">
        <v>238</v>
      </c>
      <c r="AO3844">
        <v>1</v>
      </c>
      <c r="AP3844" t="s">
        <v>239</v>
      </c>
      <c r="AQ3844" s="27">
        <v>41794</v>
      </c>
      <c r="AR3844" t="s">
        <v>240</v>
      </c>
      <c r="AS3844">
        <v>1</v>
      </c>
      <c r="AT3844" t="s">
        <v>239</v>
      </c>
      <c r="AU3844" s="27">
        <v>41794</v>
      </c>
    </row>
    <row r="3845" spans="1:47" x14ac:dyDescent="0.2">
      <c r="A3845">
        <v>3844</v>
      </c>
      <c r="B3845" t="s">
        <v>13436</v>
      </c>
      <c r="C3845" t="s">
        <v>1286</v>
      </c>
      <c r="D3845" t="s">
        <v>4771</v>
      </c>
      <c r="E3845" s="27">
        <v>41780</v>
      </c>
      <c r="F3845" t="s">
        <v>233</v>
      </c>
      <c r="G3845" s="27">
        <v>31413</v>
      </c>
      <c r="H3845">
        <v>30</v>
      </c>
      <c r="I3845" t="s">
        <v>244</v>
      </c>
      <c r="J3845" t="s">
        <v>250</v>
      </c>
      <c r="K3845">
        <v>0</v>
      </c>
      <c r="L3845">
        <v>4</v>
      </c>
      <c r="M3845">
        <v>0</v>
      </c>
      <c r="N3845">
        <v>1</v>
      </c>
      <c r="O3845">
        <v>12</v>
      </c>
      <c r="P3845">
        <v>-53</v>
      </c>
      <c r="Q3845" s="28">
        <v>41727.21875</v>
      </c>
      <c r="R3845" s="28">
        <v>41728.050000000003</v>
      </c>
      <c r="S3845" t="s">
        <v>13437</v>
      </c>
      <c r="T3845" s="27">
        <v>41727</v>
      </c>
      <c r="V3845">
        <v>53</v>
      </c>
      <c r="W3845" t="s">
        <v>32</v>
      </c>
      <c r="X3845" t="s">
        <v>252</v>
      </c>
      <c r="Y3845">
        <v>0</v>
      </c>
      <c r="AB3845" t="s">
        <v>237</v>
      </c>
      <c r="AH3845">
        <v>0</v>
      </c>
      <c r="AN3845" t="s">
        <v>238</v>
      </c>
      <c r="AO3845">
        <v>3</v>
      </c>
      <c r="AP3845" t="s">
        <v>239</v>
      </c>
      <c r="AQ3845" s="27">
        <v>41780</v>
      </c>
      <c r="AR3845" t="s">
        <v>240</v>
      </c>
      <c r="AS3845">
        <v>4</v>
      </c>
      <c r="AT3845" t="s">
        <v>239</v>
      </c>
      <c r="AU3845" s="27">
        <v>41780</v>
      </c>
    </row>
    <row r="3846" spans="1:47" x14ac:dyDescent="0.2">
      <c r="A3846">
        <v>3845</v>
      </c>
      <c r="B3846" t="s">
        <v>13438</v>
      </c>
      <c r="C3846" t="s">
        <v>826</v>
      </c>
      <c r="D3846" t="s">
        <v>689</v>
      </c>
      <c r="E3846" s="27">
        <v>41977</v>
      </c>
      <c r="F3846" t="s">
        <v>233</v>
      </c>
      <c r="G3846" s="27">
        <v>31969</v>
      </c>
      <c r="H3846">
        <v>28</v>
      </c>
      <c r="I3846" t="s">
        <v>244</v>
      </c>
      <c r="J3846" t="s">
        <v>245</v>
      </c>
      <c r="K3846">
        <v>0</v>
      </c>
      <c r="L3846">
        <v>4</v>
      </c>
      <c r="M3846">
        <v>0</v>
      </c>
      <c r="N3846">
        <v>0</v>
      </c>
      <c r="O3846">
        <v>0</v>
      </c>
      <c r="W3846" t="s">
        <v>237</v>
      </c>
      <c r="Y3846">
        <v>-1</v>
      </c>
      <c r="AB3846" t="s">
        <v>237</v>
      </c>
      <c r="AH3846">
        <v>0</v>
      </c>
      <c r="AN3846" t="s">
        <v>238</v>
      </c>
      <c r="AO3846">
        <v>3</v>
      </c>
      <c r="AP3846" t="s">
        <v>239</v>
      </c>
      <c r="AQ3846" s="27">
        <v>41977</v>
      </c>
      <c r="AR3846" t="s">
        <v>240</v>
      </c>
      <c r="AS3846">
        <v>4</v>
      </c>
      <c r="AT3846" t="s">
        <v>239</v>
      </c>
      <c r="AU3846" s="27">
        <v>41977</v>
      </c>
    </row>
    <row r="3847" spans="1:47" x14ac:dyDescent="0.2">
      <c r="A3847">
        <v>3846</v>
      </c>
      <c r="B3847" t="s">
        <v>13439</v>
      </c>
      <c r="C3847" t="s">
        <v>3523</v>
      </c>
      <c r="D3847" t="s">
        <v>13440</v>
      </c>
      <c r="E3847" s="27">
        <v>41491</v>
      </c>
      <c r="F3847" t="s">
        <v>233</v>
      </c>
      <c r="G3847" s="27">
        <v>34757</v>
      </c>
      <c r="H3847">
        <v>21</v>
      </c>
      <c r="I3847" t="s">
        <v>259</v>
      </c>
      <c r="J3847" t="s">
        <v>353</v>
      </c>
      <c r="K3847">
        <v>0</v>
      </c>
      <c r="L3847">
        <v>9</v>
      </c>
      <c r="M3847">
        <v>0</v>
      </c>
      <c r="N3847">
        <v>0</v>
      </c>
      <c r="O3847">
        <v>1</v>
      </c>
      <c r="P3847">
        <v>-40</v>
      </c>
      <c r="Q3847" s="28">
        <v>41451.194444444445</v>
      </c>
      <c r="R3847" s="28">
        <v>41456.123611111114</v>
      </c>
      <c r="S3847" t="s">
        <v>13441</v>
      </c>
      <c r="T3847" s="27">
        <v>41451</v>
      </c>
      <c r="V3847">
        <v>40</v>
      </c>
      <c r="W3847" t="s">
        <v>32</v>
      </c>
      <c r="X3847" t="s">
        <v>11929</v>
      </c>
      <c r="Y3847">
        <v>0</v>
      </c>
      <c r="AB3847" t="s">
        <v>237</v>
      </c>
      <c r="AH3847">
        <v>0</v>
      </c>
      <c r="AN3847" t="s">
        <v>238</v>
      </c>
      <c r="AO3847">
        <v>8</v>
      </c>
      <c r="AP3847" t="s">
        <v>269</v>
      </c>
      <c r="AQ3847" s="27">
        <v>41491</v>
      </c>
      <c r="AR3847" t="s">
        <v>240</v>
      </c>
      <c r="AS3847">
        <v>9</v>
      </c>
      <c r="AT3847" t="s">
        <v>269</v>
      </c>
      <c r="AU3847" s="27">
        <v>41491</v>
      </c>
    </row>
    <row r="3848" spans="1:47" x14ac:dyDescent="0.2">
      <c r="A3848">
        <v>3847</v>
      </c>
      <c r="B3848" t="s">
        <v>13442</v>
      </c>
      <c r="C3848" t="s">
        <v>13443</v>
      </c>
      <c r="D3848" t="s">
        <v>13444</v>
      </c>
      <c r="E3848" s="27">
        <v>41334</v>
      </c>
      <c r="F3848" t="s">
        <v>233</v>
      </c>
      <c r="G3848" s="27">
        <v>34086</v>
      </c>
      <c r="H3848">
        <v>22</v>
      </c>
      <c r="I3848" t="s">
        <v>259</v>
      </c>
      <c r="J3848" t="s">
        <v>250</v>
      </c>
      <c r="K3848">
        <v>1</v>
      </c>
      <c r="L3848">
        <v>7</v>
      </c>
      <c r="M3848">
        <v>0</v>
      </c>
      <c r="N3848">
        <v>0</v>
      </c>
      <c r="O3848">
        <v>2</v>
      </c>
      <c r="P3848">
        <v>-1</v>
      </c>
      <c r="Q3848" s="28">
        <v>41333.454861111109</v>
      </c>
      <c r="R3848" s="28">
        <v>41335.149305555555</v>
      </c>
      <c r="S3848" t="s">
        <v>13445</v>
      </c>
      <c r="T3848" s="27">
        <v>41333</v>
      </c>
      <c r="V3848">
        <v>1</v>
      </c>
      <c r="W3848" t="s">
        <v>32</v>
      </c>
      <c r="X3848" t="s">
        <v>588</v>
      </c>
      <c r="Y3848">
        <v>1</v>
      </c>
      <c r="AA3848" t="s">
        <v>13446</v>
      </c>
      <c r="AB3848" t="s">
        <v>36</v>
      </c>
      <c r="AC3848">
        <v>0</v>
      </c>
      <c r="AD3848" s="27">
        <v>41342</v>
      </c>
      <c r="AE3848" t="s">
        <v>412</v>
      </c>
      <c r="AF3848" s="27">
        <v>41342</v>
      </c>
      <c r="AG3848" s="27">
        <v>41345</v>
      </c>
      <c r="AH3848">
        <v>0</v>
      </c>
      <c r="AN3848" t="s">
        <v>238</v>
      </c>
      <c r="AO3848">
        <v>8</v>
      </c>
      <c r="AP3848" t="s">
        <v>269</v>
      </c>
      <c r="AQ3848" s="27">
        <v>41334</v>
      </c>
      <c r="AR3848" t="s">
        <v>240</v>
      </c>
      <c r="AS3848">
        <v>7</v>
      </c>
      <c r="AT3848" t="s">
        <v>246</v>
      </c>
      <c r="AU3848" s="27">
        <v>41334</v>
      </c>
    </row>
    <row r="3849" spans="1:47" x14ac:dyDescent="0.2">
      <c r="A3849">
        <v>3848</v>
      </c>
      <c r="B3849" t="s">
        <v>13447</v>
      </c>
      <c r="C3849" t="s">
        <v>963</v>
      </c>
      <c r="D3849" t="s">
        <v>381</v>
      </c>
      <c r="E3849" s="27">
        <v>41361</v>
      </c>
      <c r="F3849" t="s">
        <v>233</v>
      </c>
      <c r="G3849" s="27">
        <v>32969</v>
      </c>
      <c r="H3849">
        <v>26</v>
      </c>
      <c r="I3849" t="s">
        <v>244</v>
      </c>
      <c r="J3849" t="s">
        <v>250</v>
      </c>
      <c r="K3849">
        <v>0</v>
      </c>
      <c r="L3849">
        <v>8</v>
      </c>
      <c r="M3849">
        <v>0</v>
      </c>
      <c r="N3849">
        <v>0</v>
      </c>
      <c r="O3849">
        <v>5</v>
      </c>
      <c r="P3849">
        <v>-1</v>
      </c>
      <c r="Q3849" s="28">
        <v>41360.166666666664</v>
      </c>
      <c r="R3849" s="28">
        <v>41396.412499999999</v>
      </c>
      <c r="S3849" t="s">
        <v>13448</v>
      </c>
      <c r="T3849" s="27">
        <v>41360</v>
      </c>
      <c r="V3849">
        <v>1</v>
      </c>
      <c r="W3849" t="s">
        <v>32</v>
      </c>
      <c r="X3849" t="s">
        <v>3102</v>
      </c>
      <c r="Y3849">
        <v>1</v>
      </c>
      <c r="AA3849" t="s">
        <v>13449</v>
      </c>
      <c r="AB3849" t="s">
        <v>36</v>
      </c>
      <c r="AC3849">
        <v>15</v>
      </c>
      <c r="AD3849" s="27">
        <v>41526</v>
      </c>
      <c r="AE3849" t="s">
        <v>422</v>
      </c>
      <c r="AF3849" s="27">
        <v>41541</v>
      </c>
      <c r="AG3849" s="27">
        <v>41620</v>
      </c>
      <c r="AH3849">
        <v>0</v>
      </c>
      <c r="AN3849" t="s">
        <v>238</v>
      </c>
      <c r="AO3849">
        <v>9</v>
      </c>
      <c r="AP3849" t="s">
        <v>269</v>
      </c>
      <c r="AQ3849" s="27">
        <v>41361</v>
      </c>
      <c r="AR3849" t="s">
        <v>240</v>
      </c>
      <c r="AS3849">
        <v>8</v>
      </c>
      <c r="AT3849" t="s">
        <v>269</v>
      </c>
      <c r="AU3849" s="27">
        <v>41361</v>
      </c>
    </row>
    <row r="3850" spans="1:47" x14ac:dyDescent="0.2">
      <c r="A3850">
        <v>3849</v>
      </c>
      <c r="B3850" t="s">
        <v>13450</v>
      </c>
      <c r="C3850" t="s">
        <v>3380</v>
      </c>
      <c r="D3850" t="s">
        <v>13451</v>
      </c>
      <c r="E3850" s="27">
        <v>41940</v>
      </c>
      <c r="F3850" t="s">
        <v>294</v>
      </c>
      <c r="G3850" s="27">
        <v>26477</v>
      </c>
      <c r="H3850">
        <v>43</v>
      </c>
      <c r="I3850" t="s">
        <v>244</v>
      </c>
      <c r="J3850" t="s">
        <v>245</v>
      </c>
      <c r="K3850">
        <v>0</v>
      </c>
      <c r="L3850">
        <v>2</v>
      </c>
      <c r="M3850">
        <v>0</v>
      </c>
      <c r="N3850">
        <v>0</v>
      </c>
      <c r="O3850">
        <v>0</v>
      </c>
      <c r="W3850" t="s">
        <v>237</v>
      </c>
      <c r="Y3850">
        <v>-1</v>
      </c>
      <c r="AB3850" t="s">
        <v>237</v>
      </c>
      <c r="AH3850">
        <v>0</v>
      </c>
      <c r="AN3850" t="s">
        <v>238</v>
      </c>
      <c r="AO3850">
        <v>1</v>
      </c>
      <c r="AP3850" t="s">
        <v>239</v>
      </c>
      <c r="AQ3850" s="27">
        <v>41940</v>
      </c>
      <c r="AR3850" t="s">
        <v>240</v>
      </c>
      <c r="AS3850">
        <v>2</v>
      </c>
      <c r="AT3850" t="s">
        <v>239</v>
      </c>
      <c r="AU3850" s="27">
        <v>41940</v>
      </c>
    </row>
    <row r="3851" spans="1:47" x14ac:dyDescent="0.2">
      <c r="A3851">
        <v>3850</v>
      </c>
      <c r="B3851" t="s">
        <v>13452</v>
      </c>
      <c r="C3851" t="s">
        <v>2634</v>
      </c>
      <c r="D3851" t="s">
        <v>4363</v>
      </c>
      <c r="E3851" s="27">
        <v>41843</v>
      </c>
      <c r="F3851" t="s">
        <v>233</v>
      </c>
      <c r="G3851" s="27">
        <v>27711</v>
      </c>
      <c r="H3851">
        <v>40</v>
      </c>
      <c r="I3851" t="s">
        <v>244</v>
      </c>
      <c r="J3851" t="s">
        <v>250</v>
      </c>
      <c r="K3851">
        <v>0</v>
      </c>
      <c r="L3851">
        <v>5</v>
      </c>
      <c r="M3851">
        <v>0</v>
      </c>
      <c r="N3851">
        <v>0</v>
      </c>
      <c r="O3851">
        <v>16</v>
      </c>
      <c r="P3851">
        <v>-1</v>
      </c>
      <c r="Q3851" s="28">
        <v>41842.074305555558</v>
      </c>
      <c r="R3851" s="28">
        <v>41844.240972222222</v>
      </c>
      <c r="S3851" t="s">
        <v>13453</v>
      </c>
      <c r="T3851" s="27">
        <v>41842</v>
      </c>
      <c r="V3851">
        <v>1</v>
      </c>
      <c r="W3851" t="s">
        <v>36</v>
      </c>
      <c r="X3851" t="s">
        <v>324</v>
      </c>
      <c r="Y3851">
        <v>0</v>
      </c>
      <c r="AB3851" t="s">
        <v>237</v>
      </c>
      <c r="AH3851">
        <v>0</v>
      </c>
      <c r="AN3851" t="s">
        <v>238</v>
      </c>
      <c r="AO3851">
        <v>2</v>
      </c>
      <c r="AP3851" t="s">
        <v>239</v>
      </c>
      <c r="AQ3851" s="27">
        <v>41843</v>
      </c>
      <c r="AR3851" t="s">
        <v>240</v>
      </c>
      <c r="AS3851">
        <v>5</v>
      </c>
      <c r="AT3851" t="s">
        <v>246</v>
      </c>
      <c r="AU3851" s="27">
        <v>41843</v>
      </c>
    </row>
    <row r="3852" spans="1:47" x14ac:dyDescent="0.2">
      <c r="A3852">
        <v>3851</v>
      </c>
      <c r="B3852" t="s">
        <v>13454</v>
      </c>
      <c r="C3852" t="s">
        <v>1412</v>
      </c>
      <c r="D3852" t="s">
        <v>414</v>
      </c>
      <c r="E3852" s="27">
        <v>41840</v>
      </c>
      <c r="F3852" t="s">
        <v>233</v>
      </c>
      <c r="G3852" s="27">
        <v>22411</v>
      </c>
      <c r="H3852">
        <v>54</v>
      </c>
      <c r="I3852" t="s">
        <v>234</v>
      </c>
      <c r="J3852" t="s">
        <v>250</v>
      </c>
      <c r="K3852">
        <v>0</v>
      </c>
      <c r="L3852">
        <v>7</v>
      </c>
      <c r="M3852">
        <v>0</v>
      </c>
      <c r="N3852">
        <v>0</v>
      </c>
      <c r="O3852">
        <v>2</v>
      </c>
      <c r="P3852">
        <v>-1</v>
      </c>
      <c r="Q3852" s="28">
        <v>41839.290972222225</v>
      </c>
      <c r="R3852" s="28">
        <v>41874.520833333336</v>
      </c>
      <c r="S3852" t="s">
        <v>13455</v>
      </c>
      <c r="T3852" s="27">
        <v>41839</v>
      </c>
      <c r="V3852">
        <v>1</v>
      </c>
      <c r="W3852" t="s">
        <v>36</v>
      </c>
      <c r="X3852" t="s">
        <v>1265</v>
      </c>
      <c r="Y3852">
        <v>0</v>
      </c>
      <c r="AB3852" t="s">
        <v>237</v>
      </c>
      <c r="AH3852">
        <v>0</v>
      </c>
      <c r="AN3852" t="s">
        <v>238</v>
      </c>
      <c r="AO3852">
        <v>3</v>
      </c>
      <c r="AP3852" t="s">
        <v>239</v>
      </c>
      <c r="AQ3852" s="27">
        <v>41840</v>
      </c>
      <c r="AR3852" t="s">
        <v>240</v>
      </c>
      <c r="AS3852">
        <v>7</v>
      </c>
      <c r="AT3852" t="s">
        <v>246</v>
      </c>
      <c r="AU3852" s="27">
        <v>41840</v>
      </c>
    </row>
    <row r="3853" spans="1:47" x14ac:dyDescent="0.2">
      <c r="A3853">
        <v>3852</v>
      </c>
      <c r="B3853" t="s">
        <v>13456</v>
      </c>
      <c r="C3853" t="s">
        <v>288</v>
      </c>
      <c r="D3853" t="s">
        <v>13457</v>
      </c>
      <c r="E3853" s="27">
        <v>41571</v>
      </c>
      <c r="F3853" t="s">
        <v>233</v>
      </c>
      <c r="G3853" s="27">
        <v>26572</v>
      </c>
      <c r="H3853">
        <v>43</v>
      </c>
      <c r="I3853" t="s">
        <v>244</v>
      </c>
      <c r="J3853" t="s">
        <v>245</v>
      </c>
      <c r="K3853">
        <v>0</v>
      </c>
      <c r="L3853">
        <v>1</v>
      </c>
      <c r="M3853">
        <v>0</v>
      </c>
      <c r="N3853">
        <v>0</v>
      </c>
      <c r="O3853">
        <v>0</v>
      </c>
      <c r="W3853" t="s">
        <v>237</v>
      </c>
      <c r="Y3853">
        <v>-1</v>
      </c>
      <c r="AB3853" t="s">
        <v>237</v>
      </c>
      <c r="AH3853">
        <v>0</v>
      </c>
      <c r="AN3853" t="s">
        <v>238</v>
      </c>
      <c r="AO3853">
        <v>1</v>
      </c>
      <c r="AP3853" t="s">
        <v>239</v>
      </c>
      <c r="AQ3853" s="27">
        <v>41571</v>
      </c>
      <c r="AR3853" t="s">
        <v>240</v>
      </c>
      <c r="AS3853">
        <v>1</v>
      </c>
      <c r="AT3853" t="s">
        <v>239</v>
      </c>
      <c r="AU3853" s="27">
        <v>41571</v>
      </c>
    </row>
    <row r="3854" spans="1:47" x14ac:dyDescent="0.2">
      <c r="A3854">
        <v>3853</v>
      </c>
      <c r="B3854" t="s">
        <v>13458</v>
      </c>
      <c r="C3854" t="s">
        <v>1711</v>
      </c>
      <c r="D3854" t="s">
        <v>967</v>
      </c>
      <c r="E3854" s="27">
        <v>41403</v>
      </c>
      <c r="F3854" t="s">
        <v>233</v>
      </c>
      <c r="G3854" s="27">
        <v>29620</v>
      </c>
      <c r="H3854">
        <v>35</v>
      </c>
      <c r="I3854" t="s">
        <v>244</v>
      </c>
      <c r="J3854" t="s">
        <v>250</v>
      </c>
      <c r="K3854">
        <v>0</v>
      </c>
      <c r="L3854">
        <v>5</v>
      </c>
      <c r="M3854">
        <v>0</v>
      </c>
      <c r="N3854">
        <v>0</v>
      </c>
      <c r="O3854">
        <v>4</v>
      </c>
      <c r="P3854">
        <v>0</v>
      </c>
      <c r="Q3854" s="28">
        <v>41403.091666666667</v>
      </c>
      <c r="R3854" s="28">
        <v>41404.500694444447</v>
      </c>
      <c r="S3854" t="s">
        <v>13459</v>
      </c>
      <c r="T3854" s="27">
        <v>41244</v>
      </c>
      <c r="V3854">
        <v>159</v>
      </c>
      <c r="W3854" t="s">
        <v>36</v>
      </c>
      <c r="X3854" t="s">
        <v>324</v>
      </c>
      <c r="Y3854">
        <v>0</v>
      </c>
      <c r="AB3854" t="s">
        <v>237</v>
      </c>
      <c r="AH3854">
        <v>0</v>
      </c>
      <c r="AN3854" t="s">
        <v>238</v>
      </c>
      <c r="AO3854">
        <v>6</v>
      </c>
      <c r="AP3854" t="s">
        <v>246</v>
      </c>
      <c r="AQ3854" s="27">
        <v>41403</v>
      </c>
      <c r="AR3854" t="s">
        <v>240</v>
      </c>
      <c r="AS3854">
        <v>5</v>
      </c>
      <c r="AT3854" t="s">
        <v>246</v>
      </c>
      <c r="AU3854" s="27">
        <v>41403</v>
      </c>
    </row>
    <row r="3855" spans="1:47" x14ac:dyDescent="0.2">
      <c r="A3855">
        <v>3854</v>
      </c>
      <c r="B3855" t="s">
        <v>13460</v>
      </c>
      <c r="C3855" t="s">
        <v>914</v>
      </c>
      <c r="D3855" t="s">
        <v>331</v>
      </c>
      <c r="E3855" s="27">
        <v>41291</v>
      </c>
      <c r="F3855" t="s">
        <v>233</v>
      </c>
      <c r="G3855" s="27">
        <v>34221</v>
      </c>
      <c r="H3855">
        <v>22</v>
      </c>
      <c r="I3855" t="s">
        <v>259</v>
      </c>
      <c r="J3855" t="s">
        <v>250</v>
      </c>
      <c r="K3855">
        <v>0</v>
      </c>
      <c r="L3855">
        <v>3</v>
      </c>
      <c r="M3855">
        <v>0</v>
      </c>
      <c r="N3855">
        <v>0</v>
      </c>
      <c r="O3855">
        <v>1</v>
      </c>
      <c r="P3855">
        <v>-1</v>
      </c>
      <c r="Q3855" s="28">
        <v>41290.385416666664</v>
      </c>
      <c r="R3855" s="28">
        <v>41305.413888888892</v>
      </c>
      <c r="S3855" t="s">
        <v>13461</v>
      </c>
      <c r="T3855" s="27">
        <v>41290</v>
      </c>
      <c r="V3855">
        <v>1</v>
      </c>
      <c r="W3855" t="s">
        <v>32</v>
      </c>
      <c r="X3855" t="s">
        <v>359</v>
      </c>
      <c r="Y3855">
        <v>1</v>
      </c>
      <c r="AA3855" t="s">
        <v>13462</v>
      </c>
      <c r="AB3855" t="s">
        <v>36</v>
      </c>
      <c r="AC3855">
        <v>0</v>
      </c>
      <c r="AD3855" s="27">
        <v>41969</v>
      </c>
      <c r="AE3855" t="s">
        <v>412</v>
      </c>
      <c r="AF3855" s="27">
        <v>41969</v>
      </c>
      <c r="AG3855" s="27">
        <v>42026</v>
      </c>
      <c r="AH3855">
        <v>0</v>
      </c>
      <c r="AN3855" t="s">
        <v>238</v>
      </c>
      <c r="AO3855">
        <v>6</v>
      </c>
      <c r="AP3855" t="s">
        <v>246</v>
      </c>
      <c r="AQ3855" s="27">
        <v>41291</v>
      </c>
      <c r="AR3855" t="s">
        <v>240</v>
      </c>
      <c r="AS3855">
        <v>3</v>
      </c>
      <c r="AT3855" t="s">
        <v>239</v>
      </c>
      <c r="AU3855" s="27">
        <v>41291</v>
      </c>
    </row>
    <row r="3856" spans="1:47" x14ac:dyDescent="0.2">
      <c r="A3856">
        <v>3855</v>
      </c>
      <c r="B3856" t="s">
        <v>13463</v>
      </c>
      <c r="C3856" t="s">
        <v>281</v>
      </c>
      <c r="D3856" t="s">
        <v>13464</v>
      </c>
      <c r="E3856" s="27">
        <v>41360</v>
      </c>
      <c r="F3856" t="s">
        <v>233</v>
      </c>
      <c r="G3856" s="27">
        <v>20269</v>
      </c>
      <c r="H3856">
        <v>60</v>
      </c>
      <c r="I3856" t="s">
        <v>234</v>
      </c>
      <c r="J3856" t="s">
        <v>245</v>
      </c>
      <c r="K3856">
        <v>0</v>
      </c>
      <c r="L3856">
        <v>1</v>
      </c>
      <c r="M3856">
        <v>0</v>
      </c>
      <c r="N3856">
        <v>0</v>
      </c>
      <c r="O3856">
        <v>3</v>
      </c>
      <c r="S3856" t="s">
        <v>13465</v>
      </c>
      <c r="T3856" s="27">
        <v>41258</v>
      </c>
      <c r="V3856">
        <v>102</v>
      </c>
      <c r="W3856" t="s">
        <v>36</v>
      </c>
      <c r="X3856" t="s">
        <v>422</v>
      </c>
      <c r="Y3856">
        <v>0</v>
      </c>
      <c r="AB3856" t="s">
        <v>237</v>
      </c>
      <c r="AH3856">
        <v>0</v>
      </c>
      <c r="AN3856" t="s">
        <v>238</v>
      </c>
      <c r="AO3856">
        <v>1</v>
      </c>
      <c r="AP3856" t="s">
        <v>239</v>
      </c>
      <c r="AQ3856" s="27">
        <v>41360</v>
      </c>
      <c r="AR3856" t="s">
        <v>240</v>
      </c>
      <c r="AS3856">
        <v>1</v>
      </c>
      <c r="AT3856" t="s">
        <v>239</v>
      </c>
      <c r="AU3856" s="27">
        <v>41360</v>
      </c>
    </row>
    <row r="3857" spans="1:47" x14ac:dyDescent="0.2">
      <c r="A3857">
        <v>3856</v>
      </c>
      <c r="B3857" t="s">
        <v>13466</v>
      </c>
      <c r="C3857" t="s">
        <v>13467</v>
      </c>
      <c r="D3857" t="s">
        <v>603</v>
      </c>
      <c r="E3857" s="27">
        <v>41381</v>
      </c>
      <c r="F3857" t="s">
        <v>294</v>
      </c>
      <c r="G3857" s="27">
        <v>28927</v>
      </c>
      <c r="H3857">
        <v>37</v>
      </c>
      <c r="I3857" t="s">
        <v>244</v>
      </c>
      <c r="J3857" t="s">
        <v>250</v>
      </c>
      <c r="K3857">
        <v>1</v>
      </c>
      <c r="L3857">
        <v>3</v>
      </c>
      <c r="M3857">
        <v>0</v>
      </c>
      <c r="N3857">
        <v>0</v>
      </c>
      <c r="O3857">
        <v>7</v>
      </c>
      <c r="P3857">
        <v>-1</v>
      </c>
      <c r="Q3857" s="28">
        <v>41380.32916666667</v>
      </c>
      <c r="R3857" s="28">
        <v>41382.24722222222</v>
      </c>
      <c r="S3857" t="s">
        <v>13468</v>
      </c>
      <c r="T3857" s="27">
        <v>41380</v>
      </c>
      <c r="V3857">
        <v>1</v>
      </c>
      <c r="W3857" t="s">
        <v>32</v>
      </c>
      <c r="X3857" t="s">
        <v>13469</v>
      </c>
      <c r="Y3857">
        <v>0</v>
      </c>
      <c r="AB3857" t="s">
        <v>237</v>
      </c>
      <c r="AH3857">
        <v>0</v>
      </c>
      <c r="AN3857" t="s">
        <v>238</v>
      </c>
      <c r="AO3857">
        <v>1</v>
      </c>
      <c r="AP3857" t="s">
        <v>239</v>
      </c>
      <c r="AQ3857" s="27">
        <v>41381</v>
      </c>
      <c r="AR3857" t="s">
        <v>240</v>
      </c>
      <c r="AS3857">
        <v>3</v>
      </c>
      <c r="AT3857" t="s">
        <v>239</v>
      </c>
      <c r="AU3857" s="27">
        <v>41381</v>
      </c>
    </row>
    <row r="3858" spans="1:47" x14ac:dyDescent="0.2">
      <c r="A3858">
        <v>3857</v>
      </c>
      <c r="B3858" t="s">
        <v>13470</v>
      </c>
      <c r="C3858" t="s">
        <v>8732</v>
      </c>
      <c r="D3858" t="s">
        <v>13471</v>
      </c>
      <c r="E3858" s="27">
        <v>41513</v>
      </c>
      <c r="F3858" t="s">
        <v>294</v>
      </c>
      <c r="G3858" s="27">
        <v>30722</v>
      </c>
      <c r="H3858">
        <v>32</v>
      </c>
      <c r="I3858" t="s">
        <v>244</v>
      </c>
      <c r="J3858" t="s">
        <v>250</v>
      </c>
      <c r="K3858">
        <v>0</v>
      </c>
      <c r="L3858">
        <v>2</v>
      </c>
      <c r="M3858">
        <v>0</v>
      </c>
      <c r="N3858">
        <v>0</v>
      </c>
      <c r="O3858">
        <v>0</v>
      </c>
      <c r="P3858">
        <v>0</v>
      </c>
      <c r="Q3858" s="28">
        <v>41513.208333333336</v>
      </c>
      <c r="R3858" s="28">
        <v>41513.287499999999</v>
      </c>
      <c r="S3858" t="s">
        <v>13472</v>
      </c>
      <c r="T3858" s="27">
        <v>41512</v>
      </c>
      <c r="V3858">
        <v>1</v>
      </c>
      <c r="W3858" t="s">
        <v>32</v>
      </c>
      <c r="X3858" t="s">
        <v>5398</v>
      </c>
      <c r="Y3858">
        <v>0</v>
      </c>
      <c r="AB3858" t="s">
        <v>237</v>
      </c>
      <c r="AH3858">
        <v>0</v>
      </c>
      <c r="AN3858" t="s">
        <v>238</v>
      </c>
      <c r="AO3858">
        <v>1</v>
      </c>
      <c r="AP3858" t="s">
        <v>239</v>
      </c>
      <c r="AQ3858" s="27">
        <v>41513</v>
      </c>
      <c r="AR3858" t="s">
        <v>240</v>
      </c>
      <c r="AS3858">
        <v>2</v>
      </c>
      <c r="AT3858" t="s">
        <v>239</v>
      </c>
      <c r="AU3858" s="27">
        <v>41513</v>
      </c>
    </row>
    <row r="3859" spans="1:47" x14ac:dyDescent="0.2">
      <c r="A3859">
        <v>3858</v>
      </c>
      <c r="B3859" t="s">
        <v>13473</v>
      </c>
      <c r="C3859" t="s">
        <v>13474</v>
      </c>
      <c r="D3859" t="s">
        <v>1566</v>
      </c>
      <c r="E3859" s="27">
        <v>41938</v>
      </c>
      <c r="F3859" t="s">
        <v>294</v>
      </c>
      <c r="G3859" s="27">
        <v>30310</v>
      </c>
      <c r="H3859">
        <v>33</v>
      </c>
      <c r="I3859" t="s">
        <v>244</v>
      </c>
      <c r="J3859" t="s">
        <v>250</v>
      </c>
      <c r="K3859">
        <v>0</v>
      </c>
      <c r="L3859">
        <v>6</v>
      </c>
      <c r="M3859">
        <v>0</v>
      </c>
      <c r="N3859">
        <v>0</v>
      </c>
      <c r="O3859">
        <v>3</v>
      </c>
      <c r="P3859">
        <v>-1</v>
      </c>
      <c r="Q3859" s="28">
        <v>41937.26458333333</v>
      </c>
      <c r="R3859" s="28">
        <v>41946.458333333336</v>
      </c>
      <c r="S3859" t="s">
        <v>13475</v>
      </c>
      <c r="T3859" s="27">
        <v>41937</v>
      </c>
      <c r="V3859">
        <v>1</v>
      </c>
      <c r="W3859" t="s">
        <v>32</v>
      </c>
      <c r="X3859" t="s">
        <v>974</v>
      </c>
      <c r="Y3859">
        <v>1</v>
      </c>
      <c r="AA3859" t="s">
        <v>13476</v>
      </c>
      <c r="AB3859" t="s">
        <v>36</v>
      </c>
      <c r="AD3859" s="27">
        <v>42164</v>
      </c>
      <c r="AE3859" t="s">
        <v>10383</v>
      </c>
      <c r="AH3859">
        <v>0</v>
      </c>
      <c r="AN3859" t="s">
        <v>238</v>
      </c>
      <c r="AO3859">
        <v>4</v>
      </c>
      <c r="AP3859" t="s">
        <v>239</v>
      </c>
      <c r="AQ3859" s="27">
        <v>41938</v>
      </c>
      <c r="AR3859" t="s">
        <v>240</v>
      </c>
      <c r="AS3859">
        <v>6</v>
      </c>
      <c r="AT3859" t="s">
        <v>246</v>
      </c>
      <c r="AU3859" s="27">
        <v>41938</v>
      </c>
    </row>
    <row r="3860" spans="1:47" x14ac:dyDescent="0.2">
      <c r="A3860">
        <v>3859</v>
      </c>
      <c r="B3860" t="s">
        <v>13477</v>
      </c>
      <c r="C3860" t="s">
        <v>13478</v>
      </c>
      <c r="D3860" t="s">
        <v>13479</v>
      </c>
      <c r="E3860" s="27">
        <v>41667</v>
      </c>
      <c r="F3860" t="s">
        <v>233</v>
      </c>
      <c r="G3860" s="27">
        <v>28319</v>
      </c>
      <c r="H3860">
        <v>38</v>
      </c>
      <c r="I3860" t="s">
        <v>244</v>
      </c>
      <c r="J3860" t="s">
        <v>22</v>
      </c>
      <c r="K3860">
        <v>0</v>
      </c>
      <c r="L3860">
        <v>3</v>
      </c>
      <c r="M3860">
        <v>0</v>
      </c>
      <c r="N3860">
        <v>0</v>
      </c>
      <c r="O3860">
        <v>2</v>
      </c>
      <c r="P3860">
        <v>0</v>
      </c>
      <c r="Q3860" s="28">
        <v>41667.123611111114</v>
      </c>
      <c r="R3860" s="28">
        <v>41667.348611111112</v>
      </c>
      <c r="S3860" t="s">
        <v>13480</v>
      </c>
      <c r="T3860" s="27">
        <v>41667</v>
      </c>
      <c r="V3860">
        <v>0</v>
      </c>
      <c r="W3860" t="s">
        <v>32</v>
      </c>
      <c r="X3860" t="s">
        <v>348</v>
      </c>
      <c r="Y3860">
        <v>1</v>
      </c>
      <c r="AA3860" t="s">
        <v>13481</v>
      </c>
      <c r="AB3860" t="s">
        <v>32</v>
      </c>
      <c r="AC3860">
        <v>0</v>
      </c>
      <c r="AD3860" s="27">
        <v>41682</v>
      </c>
      <c r="AE3860" t="s">
        <v>261</v>
      </c>
      <c r="AF3860" s="27">
        <v>41682</v>
      </c>
      <c r="AG3860" s="27">
        <v>41739</v>
      </c>
      <c r="AH3860">
        <v>0</v>
      </c>
      <c r="AN3860" t="s">
        <v>238</v>
      </c>
      <c r="AO3860">
        <v>3</v>
      </c>
      <c r="AP3860" t="s">
        <v>239</v>
      </c>
      <c r="AQ3860" s="27">
        <v>41667</v>
      </c>
      <c r="AR3860" t="s">
        <v>240</v>
      </c>
      <c r="AS3860">
        <v>3</v>
      </c>
      <c r="AT3860" t="s">
        <v>239</v>
      </c>
      <c r="AU3860" s="27">
        <v>41667</v>
      </c>
    </row>
    <row r="3861" spans="1:47" x14ac:dyDescent="0.2">
      <c r="A3861">
        <v>3860</v>
      </c>
      <c r="B3861" t="s">
        <v>13482</v>
      </c>
      <c r="C3861" t="s">
        <v>990</v>
      </c>
      <c r="D3861" t="s">
        <v>13483</v>
      </c>
      <c r="E3861" s="27">
        <v>41287</v>
      </c>
      <c r="F3861" t="s">
        <v>233</v>
      </c>
      <c r="G3861" s="27">
        <v>22869</v>
      </c>
      <c r="H3861">
        <v>53</v>
      </c>
      <c r="I3861" t="s">
        <v>234</v>
      </c>
      <c r="J3861" t="s">
        <v>245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-1</v>
      </c>
      <c r="Q3861" s="28">
        <v>41286.486805555556</v>
      </c>
      <c r="R3861" s="28">
        <v>41287.538888888892</v>
      </c>
      <c r="S3861" t="s">
        <v>13484</v>
      </c>
      <c r="T3861" s="27">
        <v>41286</v>
      </c>
      <c r="V3861">
        <v>1</v>
      </c>
      <c r="W3861" t="s">
        <v>36</v>
      </c>
      <c r="X3861" t="s">
        <v>279</v>
      </c>
      <c r="Y3861">
        <v>0</v>
      </c>
      <c r="AB3861" t="s">
        <v>237</v>
      </c>
      <c r="AH3861">
        <v>0</v>
      </c>
      <c r="AN3861" t="s">
        <v>238</v>
      </c>
      <c r="AO3861">
        <v>1</v>
      </c>
      <c r="AP3861" t="s">
        <v>239</v>
      </c>
      <c r="AQ3861" s="27">
        <v>41287</v>
      </c>
      <c r="AR3861" t="s">
        <v>240</v>
      </c>
      <c r="AS3861">
        <v>1</v>
      </c>
      <c r="AT3861" t="s">
        <v>239</v>
      </c>
      <c r="AU3861" s="27">
        <v>41287</v>
      </c>
    </row>
    <row r="3862" spans="1:47" x14ac:dyDescent="0.2">
      <c r="A3862">
        <v>3861</v>
      </c>
      <c r="B3862" t="s">
        <v>13485</v>
      </c>
      <c r="C3862" t="s">
        <v>4628</v>
      </c>
      <c r="D3862" t="s">
        <v>3964</v>
      </c>
      <c r="E3862" s="27">
        <v>41910</v>
      </c>
      <c r="F3862" t="s">
        <v>294</v>
      </c>
      <c r="G3862" s="27">
        <v>32940</v>
      </c>
      <c r="H3862">
        <v>26</v>
      </c>
      <c r="I3862" t="s">
        <v>244</v>
      </c>
      <c r="J3862" t="s">
        <v>250</v>
      </c>
      <c r="K3862">
        <v>0</v>
      </c>
      <c r="L3862">
        <v>6</v>
      </c>
      <c r="M3862">
        <v>0</v>
      </c>
      <c r="N3862">
        <v>0</v>
      </c>
      <c r="O3862">
        <v>3</v>
      </c>
      <c r="P3862">
        <v>-1</v>
      </c>
      <c r="Q3862" s="28">
        <v>41909.100694444445</v>
      </c>
      <c r="R3862" s="28">
        <v>41911.077777777777</v>
      </c>
      <c r="S3862" t="s">
        <v>13486</v>
      </c>
      <c r="T3862" s="27">
        <v>41909</v>
      </c>
      <c r="V3862">
        <v>1</v>
      </c>
      <c r="W3862" t="s">
        <v>32</v>
      </c>
      <c r="X3862" t="s">
        <v>348</v>
      </c>
      <c r="Y3862">
        <v>0</v>
      </c>
      <c r="AB3862" t="s">
        <v>237</v>
      </c>
      <c r="AH3862">
        <v>0</v>
      </c>
      <c r="AN3862" t="s">
        <v>238</v>
      </c>
      <c r="AO3862">
        <v>4</v>
      </c>
      <c r="AP3862" t="s">
        <v>239</v>
      </c>
      <c r="AQ3862" s="27">
        <v>41910</v>
      </c>
      <c r="AR3862" t="s">
        <v>240</v>
      </c>
      <c r="AS3862">
        <v>6</v>
      </c>
      <c r="AT3862" t="s">
        <v>246</v>
      </c>
      <c r="AU3862" s="27">
        <v>41910</v>
      </c>
    </row>
    <row r="3863" spans="1:47" x14ac:dyDescent="0.2">
      <c r="A3863">
        <v>3862</v>
      </c>
      <c r="B3863" t="s">
        <v>13487</v>
      </c>
      <c r="C3863" t="s">
        <v>963</v>
      </c>
      <c r="D3863" t="s">
        <v>13488</v>
      </c>
      <c r="E3863" s="27">
        <v>41649</v>
      </c>
      <c r="F3863" t="s">
        <v>233</v>
      </c>
      <c r="G3863" s="27">
        <v>30600</v>
      </c>
      <c r="H3863">
        <v>32</v>
      </c>
      <c r="I3863" t="s">
        <v>244</v>
      </c>
      <c r="J3863" t="s">
        <v>245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-1</v>
      </c>
      <c r="Q3863" s="28">
        <v>41648.377083333333</v>
      </c>
      <c r="R3863" s="28">
        <v>41649.051388888889</v>
      </c>
      <c r="S3863" t="s">
        <v>13489</v>
      </c>
      <c r="T3863" s="27">
        <v>41648</v>
      </c>
      <c r="V3863">
        <v>1</v>
      </c>
      <c r="W3863" t="s">
        <v>36</v>
      </c>
      <c r="X3863" t="s">
        <v>279</v>
      </c>
      <c r="Y3863">
        <v>0</v>
      </c>
      <c r="AB3863" t="s">
        <v>237</v>
      </c>
      <c r="AH3863">
        <v>0</v>
      </c>
      <c r="AN3863" t="s">
        <v>238</v>
      </c>
      <c r="AO3863">
        <v>1</v>
      </c>
      <c r="AP3863" t="s">
        <v>239</v>
      </c>
      <c r="AQ3863" s="27">
        <v>41649</v>
      </c>
      <c r="AR3863" t="s">
        <v>240</v>
      </c>
      <c r="AS3863">
        <v>1</v>
      </c>
      <c r="AT3863" t="s">
        <v>239</v>
      </c>
      <c r="AU3863" s="27">
        <v>41649</v>
      </c>
    </row>
    <row r="3864" spans="1:47" x14ac:dyDescent="0.2">
      <c r="A3864">
        <v>3863</v>
      </c>
      <c r="B3864" t="s">
        <v>13490</v>
      </c>
      <c r="C3864" t="s">
        <v>11156</v>
      </c>
      <c r="D3864" t="s">
        <v>13491</v>
      </c>
      <c r="E3864" s="27">
        <v>41276</v>
      </c>
      <c r="F3864" t="s">
        <v>233</v>
      </c>
      <c r="G3864" s="27">
        <v>32798</v>
      </c>
      <c r="H3864">
        <v>26</v>
      </c>
      <c r="I3864" t="s">
        <v>244</v>
      </c>
      <c r="J3864" t="s">
        <v>245</v>
      </c>
      <c r="K3864">
        <v>0</v>
      </c>
      <c r="L3864">
        <v>2</v>
      </c>
      <c r="M3864">
        <v>0</v>
      </c>
      <c r="N3864">
        <v>0</v>
      </c>
      <c r="O3864">
        <v>0</v>
      </c>
      <c r="P3864">
        <v>-1</v>
      </c>
      <c r="Q3864" s="28">
        <v>41275.222916666666</v>
      </c>
      <c r="R3864" s="28">
        <v>41276.052777777775</v>
      </c>
      <c r="S3864" t="s">
        <v>13492</v>
      </c>
      <c r="T3864" s="27">
        <v>41275</v>
      </c>
      <c r="V3864">
        <v>1</v>
      </c>
      <c r="W3864" t="s">
        <v>36</v>
      </c>
      <c r="X3864" t="s">
        <v>1077</v>
      </c>
      <c r="Y3864">
        <v>0</v>
      </c>
      <c r="AB3864" t="s">
        <v>237</v>
      </c>
      <c r="AH3864">
        <v>0</v>
      </c>
      <c r="AN3864" t="s">
        <v>238</v>
      </c>
      <c r="AO3864">
        <v>3</v>
      </c>
      <c r="AP3864" t="s">
        <v>239</v>
      </c>
      <c r="AQ3864" s="27">
        <v>41276</v>
      </c>
      <c r="AR3864" t="s">
        <v>240</v>
      </c>
      <c r="AS3864">
        <v>2</v>
      </c>
      <c r="AT3864" t="s">
        <v>239</v>
      </c>
      <c r="AU3864" s="27">
        <v>41276</v>
      </c>
    </row>
    <row r="3865" spans="1:47" x14ac:dyDescent="0.2">
      <c r="A3865">
        <v>3864</v>
      </c>
      <c r="B3865" t="s">
        <v>13493</v>
      </c>
      <c r="C3865" t="s">
        <v>6373</v>
      </c>
      <c r="D3865" t="s">
        <v>7752</v>
      </c>
      <c r="E3865" s="27">
        <v>41729</v>
      </c>
      <c r="F3865" t="s">
        <v>233</v>
      </c>
      <c r="G3865" s="27">
        <v>20177</v>
      </c>
      <c r="H3865">
        <v>61</v>
      </c>
      <c r="I3865" t="s">
        <v>234</v>
      </c>
      <c r="J3865" t="s">
        <v>245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-1</v>
      </c>
      <c r="Q3865" s="28">
        <v>41728.159722222219</v>
      </c>
      <c r="R3865" s="28">
        <v>41730.174305555556</v>
      </c>
      <c r="S3865" t="s">
        <v>13494</v>
      </c>
      <c r="T3865" s="27">
        <v>41728</v>
      </c>
      <c r="V3865">
        <v>1</v>
      </c>
      <c r="W3865" t="s">
        <v>36</v>
      </c>
      <c r="X3865" t="s">
        <v>595</v>
      </c>
      <c r="Y3865">
        <v>0</v>
      </c>
      <c r="AB3865" t="s">
        <v>237</v>
      </c>
      <c r="AH3865">
        <v>0</v>
      </c>
      <c r="AN3865" t="s">
        <v>238</v>
      </c>
      <c r="AO3865">
        <v>1</v>
      </c>
      <c r="AP3865" t="s">
        <v>239</v>
      </c>
      <c r="AQ3865" s="27">
        <v>41729</v>
      </c>
      <c r="AR3865" t="s">
        <v>240</v>
      </c>
      <c r="AS3865">
        <v>1</v>
      </c>
      <c r="AT3865" t="s">
        <v>239</v>
      </c>
      <c r="AU3865" s="27">
        <v>41729</v>
      </c>
    </row>
    <row r="3866" spans="1:47" x14ac:dyDescent="0.2">
      <c r="A3866">
        <v>3865</v>
      </c>
      <c r="B3866" t="s">
        <v>13495</v>
      </c>
      <c r="C3866" t="s">
        <v>2560</v>
      </c>
      <c r="D3866" t="s">
        <v>13496</v>
      </c>
      <c r="E3866" s="27">
        <v>41687</v>
      </c>
      <c r="F3866" t="s">
        <v>233</v>
      </c>
      <c r="G3866" s="27">
        <v>34779</v>
      </c>
      <c r="H3866">
        <v>21</v>
      </c>
      <c r="I3866" t="s">
        <v>259</v>
      </c>
      <c r="J3866" t="s">
        <v>250</v>
      </c>
      <c r="K3866">
        <v>0</v>
      </c>
      <c r="L3866">
        <v>10</v>
      </c>
      <c r="M3866">
        <v>0</v>
      </c>
      <c r="N3866">
        <v>0</v>
      </c>
      <c r="O3866">
        <v>0</v>
      </c>
      <c r="P3866">
        <v>-1</v>
      </c>
      <c r="Q3866" s="28">
        <v>41686.162499999999</v>
      </c>
      <c r="R3866" s="28">
        <v>41687.050000000003</v>
      </c>
      <c r="S3866" t="s">
        <v>13497</v>
      </c>
      <c r="T3866" s="27">
        <v>41686</v>
      </c>
      <c r="V3866">
        <v>1</v>
      </c>
      <c r="W3866" t="s">
        <v>36</v>
      </c>
      <c r="X3866" t="s">
        <v>279</v>
      </c>
      <c r="Y3866">
        <v>0</v>
      </c>
      <c r="AB3866" t="s">
        <v>237</v>
      </c>
      <c r="AH3866">
        <v>0</v>
      </c>
      <c r="AN3866" t="s">
        <v>238</v>
      </c>
      <c r="AO3866">
        <v>7</v>
      </c>
      <c r="AP3866" t="s">
        <v>246</v>
      </c>
      <c r="AQ3866" s="27">
        <v>41687</v>
      </c>
      <c r="AR3866" t="s">
        <v>240</v>
      </c>
      <c r="AS3866">
        <v>10</v>
      </c>
      <c r="AT3866" t="s">
        <v>269</v>
      </c>
      <c r="AU3866" s="27">
        <v>41687</v>
      </c>
    </row>
    <row r="3867" spans="1:47" x14ac:dyDescent="0.2">
      <c r="A3867">
        <v>3866</v>
      </c>
      <c r="B3867" t="s">
        <v>13498</v>
      </c>
      <c r="C3867" t="s">
        <v>5465</v>
      </c>
      <c r="D3867" t="s">
        <v>13499</v>
      </c>
      <c r="E3867" s="27">
        <v>41872</v>
      </c>
      <c r="F3867" t="s">
        <v>233</v>
      </c>
      <c r="G3867" s="27">
        <v>34964</v>
      </c>
      <c r="H3867">
        <v>20</v>
      </c>
      <c r="I3867" t="s">
        <v>259</v>
      </c>
      <c r="J3867" t="s">
        <v>245</v>
      </c>
      <c r="K3867">
        <v>0</v>
      </c>
      <c r="L3867">
        <v>4</v>
      </c>
      <c r="M3867">
        <v>0</v>
      </c>
      <c r="N3867">
        <v>2</v>
      </c>
      <c r="O3867">
        <v>0</v>
      </c>
      <c r="W3867" t="s">
        <v>237</v>
      </c>
      <c r="Y3867">
        <v>-1</v>
      </c>
      <c r="AB3867" t="s">
        <v>237</v>
      </c>
      <c r="AH3867">
        <v>0</v>
      </c>
      <c r="AN3867" t="s">
        <v>238</v>
      </c>
      <c r="AO3867">
        <v>6</v>
      </c>
      <c r="AP3867" t="s">
        <v>246</v>
      </c>
      <c r="AQ3867" s="27">
        <v>41872</v>
      </c>
      <c r="AR3867" t="s">
        <v>240</v>
      </c>
      <c r="AS3867">
        <v>4</v>
      </c>
      <c r="AT3867" t="s">
        <v>239</v>
      </c>
      <c r="AU3867" s="27">
        <v>41872</v>
      </c>
    </row>
    <row r="3868" spans="1:47" x14ac:dyDescent="0.2">
      <c r="A3868">
        <v>3867</v>
      </c>
      <c r="B3868" t="s">
        <v>13500</v>
      </c>
      <c r="C3868" t="s">
        <v>929</v>
      </c>
      <c r="D3868" t="s">
        <v>6678</v>
      </c>
      <c r="E3868" s="27">
        <v>41676</v>
      </c>
      <c r="F3868" t="s">
        <v>233</v>
      </c>
      <c r="G3868" s="27">
        <v>17252</v>
      </c>
      <c r="H3868">
        <v>69</v>
      </c>
      <c r="I3868" t="s">
        <v>234</v>
      </c>
      <c r="J3868" t="s">
        <v>250</v>
      </c>
      <c r="K3868">
        <v>0</v>
      </c>
      <c r="L3868">
        <v>5</v>
      </c>
      <c r="M3868">
        <v>0</v>
      </c>
      <c r="N3868">
        <v>0</v>
      </c>
      <c r="O3868">
        <v>22</v>
      </c>
      <c r="P3868">
        <v>-1</v>
      </c>
      <c r="Q3868" s="28">
        <v>41675.229861111111</v>
      </c>
      <c r="R3868" s="28">
        <v>41676.381944444445</v>
      </c>
      <c r="S3868" t="s">
        <v>13501</v>
      </c>
      <c r="T3868" s="27">
        <v>41675</v>
      </c>
      <c r="V3868">
        <v>1</v>
      </c>
      <c r="W3868" t="s">
        <v>36</v>
      </c>
      <c r="X3868" t="s">
        <v>1265</v>
      </c>
      <c r="Y3868">
        <v>0</v>
      </c>
      <c r="AB3868" t="s">
        <v>237</v>
      </c>
      <c r="AH3868">
        <v>0</v>
      </c>
      <c r="AN3868" t="s">
        <v>238</v>
      </c>
      <c r="AO3868">
        <v>4</v>
      </c>
      <c r="AP3868" t="s">
        <v>239</v>
      </c>
      <c r="AQ3868" s="27">
        <v>41676</v>
      </c>
      <c r="AR3868" t="s">
        <v>240</v>
      </c>
      <c r="AS3868">
        <v>5</v>
      </c>
      <c r="AT3868" t="s">
        <v>246</v>
      </c>
      <c r="AU3868" s="27">
        <v>41676</v>
      </c>
    </row>
    <row r="3869" spans="1:47" x14ac:dyDescent="0.2">
      <c r="A3869">
        <v>3868</v>
      </c>
      <c r="B3869" t="s">
        <v>13502</v>
      </c>
      <c r="C3869" t="s">
        <v>1317</v>
      </c>
      <c r="D3869" t="s">
        <v>5942</v>
      </c>
      <c r="E3869" s="27">
        <v>41968</v>
      </c>
      <c r="F3869" t="s">
        <v>233</v>
      </c>
      <c r="G3869" s="27">
        <v>30933</v>
      </c>
      <c r="H3869">
        <v>31</v>
      </c>
      <c r="I3869" t="s">
        <v>244</v>
      </c>
      <c r="J3869" t="s">
        <v>353</v>
      </c>
      <c r="K3869">
        <v>0</v>
      </c>
      <c r="L3869">
        <v>2</v>
      </c>
      <c r="M3869">
        <v>0</v>
      </c>
      <c r="N3869">
        <v>1</v>
      </c>
      <c r="O3869">
        <v>2</v>
      </c>
      <c r="P3869">
        <v>-1</v>
      </c>
      <c r="Q3869" s="28">
        <v>41967.334722222222</v>
      </c>
      <c r="R3869" s="28">
        <v>41968.09652777778</v>
      </c>
      <c r="S3869" t="s">
        <v>13503</v>
      </c>
      <c r="T3869" s="27">
        <v>41967</v>
      </c>
      <c r="V3869">
        <v>1</v>
      </c>
      <c r="W3869" t="s">
        <v>36</v>
      </c>
      <c r="X3869" t="s">
        <v>279</v>
      </c>
      <c r="Y3869">
        <v>0</v>
      </c>
      <c r="AB3869" t="s">
        <v>237</v>
      </c>
      <c r="AH3869">
        <v>0</v>
      </c>
      <c r="AN3869" t="s">
        <v>238</v>
      </c>
      <c r="AO3869">
        <v>2</v>
      </c>
      <c r="AP3869" t="s">
        <v>239</v>
      </c>
      <c r="AQ3869" s="27">
        <v>41968</v>
      </c>
      <c r="AR3869" t="s">
        <v>240</v>
      </c>
      <c r="AS3869">
        <v>2</v>
      </c>
      <c r="AT3869" t="s">
        <v>239</v>
      </c>
      <c r="AU3869" s="27">
        <v>41968</v>
      </c>
    </row>
    <row r="3870" spans="1:47" x14ac:dyDescent="0.2">
      <c r="A3870">
        <v>3869</v>
      </c>
      <c r="B3870" t="s">
        <v>13504</v>
      </c>
      <c r="C3870" t="s">
        <v>13505</v>
      </c>
      <c r="D3870" t="s">
        <v>400</v>
      </c>
      <c r="E3870" s="27">
        <v>41540</v>
      </c>
      <c r="F3870" t="s">
        <v>233</v>
      </c>
      <c r="G3870" s="27">
        <v>32800</v>
      </c>
      <c r="H3870">
        <v>26</v>
      </c>
      <c r="I3870" t="s">
        <v>244</v>
      </c>
      <c r="J3870" t="s">
        <v>250</v>
      </c>
      <c r="K3870">
        <v>0</v>
      </c>
      <c r="L3870">
        <v>4</v>
      </c>
      <c r="M3870">
        <v>0</v>
      </c>
      <c r="N3870">
        <v>0</v>
      </c>
      <c r="O3870">
        <v>0</v>
      </c>
      <c r="P3870">
        <v>0</v>
      </c>
      <c r="Q3870" s="28">
        <v>41540.258333333331</v>
      </c>
      <c r="R3870" s="28">
        <v>41540.350694444445</v>
      </c>
      <c r="S3870" t="s">
        <v>13506</v>
      </c>
      <c r="T3870" s="27">
        <v>41540</v>
      </c>
      <c r="V3870">
        <v>0</v>
      </c>
      <c r="W3870" t="s">
        <v>36</v>
      </c>
      <c r="X3870" t="s">
        <v>263</v>
      </c>
      <c r="Y3870">
        <v>0</v>
      </c>
      <c r="AB3870" t="s">
        <v>237</v>
      </c>
      <c r="AH3870">
        <v>0</v>
      </c>
      <c r="AN3870" t="s">
        <v>238</v>
      </c>
      <c r="AO3870">
        <v>4</v>
      </c>
      <c r="AP3870" t="s">
        <v>239</v>
      </c>
      <c r="AQ3870" s="27">
        <v>41540</v>
      </c>
      <c r="AR3870" t="s">
        <v>240</v>
      </c>
      <c r="AS3870">
        <v>4</v>
      </c>
      <c r="AT3870" t="s">
        <v>239</v>
      </c>
      <c r="AU3870" s="27">
        <v>41540</v>
      </c>
    </row>
    <row r="3871" spans="1:47" x14ac:dyDescent="0.2">
      <c r="A3871">
        <v>3870</v>
      </c>
      <c r="B3871" t="s">
        <v>13507</v>
      </c>
      <c r="C3871" t="s">
        <v>3710</v>
      </c>
      <c r="D3871" t="s">
        <v>6234</v>
      </c>
      <c r="E3871" s="27">
        <v>41948</v>
      </c>
      <c r="F3871" t="s">
        <v>233</v>
      </c>
      <c r="G3871" s="27">
        <v>31398</v>
      </c>
      <c r="H3871">
        <v>30</v>
      </c>
      <c r="I3871" t="s">
        <v>244</v>
      </c>
      <c r="J3871" t="s">
        <v>250</v>
      </c>
      <c r="K3871">
        <v>0</v>
      </c>
      <c r="L3871">
        <v>10</v>
      </c>
      <c r="M3871">
        <v>0</v>
      </c>
      <c r="N3871">
        <v>0</v>
      </c>
      <c r="O3871">
        <v>9</v>
      </c>
      <c r="P3871">
        <v>-1</v>
      </c>
      <c r="Q3871" s="28">
        <v>41947.370833333334</v>
      </c>
      <c r="R3871" s="28">
        <v>42143.48333333333</v>
      </c>
      <c r="S3871" t="s">
        <v>13508</v>
      </c>
      <c r="T3871" s="27">
        <v>41948</v>
      </c>
      <c r="V3871">
        <v>0</v>
      </c>
      <c r="W3871" t="s">
        <v>32</v>
      </c>
      <c r="X3871" t="s">
        <v>286</v>
      </c>
      <c r="Y3871">
        <v>1</v>
      </c>
      <c r="AA3871" t="s">
        <v>13509</v>
      </c>
      <c r="AB3871" t="s">
        <v>32</v>
      </c>
      <c r="AD3871" s="27">
        <v>42284</v>
      </c>
      <c r="AE3871" t="s">
        <v>5253</v>
      </c>
      <c r="AH3871">
        <v>1</v>
      </c>
      <c r="AJ3871" t="s">
        <v>13509</v>
      </c>
      <c r="AK3871" t="s">
        <v>255</v>
      </c>
      <c r="AL3871" s="27">
        <v>42284</v>
      </c>
      <c r="AM3871" t="s">
        <v>5253</v>
      </c>
      <c r="AN3871" t="s">
        <v>238</v>
      </c>
      <c r="AO3871">
        <v>7</v>
      </c>
      <c r="AP3871" t="s">
        <v>246</v>
      </c>
      <c r="AQ3871" s="27">
        <v>41948</v>
      </c>
      <c r="AR3871" t="s">
        <v>240</v>
      </c>
      <c r="AS3871">
        <v>10</v>
      </c>
      <c r="AT3871" t="s">
        <v>269</v>
      </c>
      <c r="AU3871" s="27">
        <v>41948</v>
      </c>
    </row>
    <row r="3872" spans="1:47" x14ac:dyDescent="0.2">
      <c r="A3872">
        <v>3871</v>
      </c>
      <c r="B3872" t="s">
        <v>13510</v>
      </c>
      <c r="C3872" t="s">
        <v>13511</v>
      </c>
      <c r="D3872" t="s">
        <v>13512</v>
      </c>
      <c r="E3872" s="27">
        <v>41323</v>
      </c>
      <c r="F3872" t="s">
        <v>233</v>
      </c>
      <c r="G3872" s="27">
        <v>28423</v>
      </c>
      <c r="H3872">
        <v>38</v>
      </c>
      <c r="I3872" t="s">
        <v>244</v>
      </c>
      <c r="J3872" t="s">
        <v>250</v>
      </c>
      <c r="K3872">
        <v>0</v>
      </c>
      <c r="L3872">
        <v>1</v>
      </c>
      <c r="M3872">
        <v>0</v>
      </c>
      <c r="N3872">
        <v>0</v>
      </c>
      <c r="O3872">
        <v>0</v>
      </c>
      <c r="W3872" t="s">
        <v>237</v>
      </c>
      <c r="Y3872">
        <v>-1</v>
      </c>
      <c r="AB3872" t="s">
        <v>237</v>
      </c>
      <c r="AH3872">
        <v>0</v>
      </c>
      <c r="AN3872" t="s">
        <v>238</v>
      </c>
      <c r="AO3872">
        <v>1</v>
      </c>
      <c r="AP3872" t="s">
        <v>239</v>
      </c>
      <c r="AQ3872" s="27">
        <v>41323</v>
      </c>
      <c r="AR3872" t="s">
        <v>240</v>
      </c>
      <c r="AS3872">
        <v>1</v>
      </c>
      <c r="AT3872" t="s">
        <v>239</v>
      </c>
      <c r="AU3872" s="27">
        <v>41323</v>
      </c>
    </row>
    <row r="3873" spans="1:47" x14ac:dyDescent="0.2">
      <c r="A3873">
        <v>3872</v>
      </c>
      <c r="B3873" t="s">
        <v>13513</v>
      </c>
      <c r="C3873" t="s">
        <v>2056</v>
      </c>
      <c r="D3873" t="s">
        <v>13514</v>
      </c>
      <c r="E3873" s="27">
        <v>41695</v>
      </c>
      <c r="F3873" t="s">
        <v>233</v>
      </c>
      <c r="G3873" s="27">
        <v>34478</v>
      </c>
      <c r="H3873">
        <v>21</v>
      </c>
      <c r="I3873" t="s">
        <v>259</v>
      </c>
      <c r="J3873" t="s">
        <v>245</v>
      </c>
      <c r="K3873">
        <v>0</v>
      </c>
      <c r="L3873">
        <v>4</v>
      </c>
      <c r="M3873">
        <v>0</v>
      </c>
      <c r="N3873">
        <v>0</v>
      </c>
      <c r="O3873">
        <v>1</v>
      </c>
      <c r="P3873">
        <v>-5</v>
      </c>
      <c r="Q3873" s="28">
        <v>41690.443749999999</v>
      </c>
      <c r="R3873" s="28">
        <v>41691.348611111112</v>
      </c>
      <c r="S3873" t="s">
        <v>13515</v>
      </c>
      <c r="U3873" s="27">
        <v>41690</v>
      </c>
      <c r="V3873">
        <v>5</v>
      </c>
      <c r="W3873" t="s">
        <v>32</v>
      </c>
      <c r="X3873" t="s">
        <v>274</v>
      </c>
      <c r="Y3873">
        <v>0</v>
      </c>
      <c r="AB3873" t="s">
        <v>237</v>
      </c>
      <c r="AH3873">
        <v>0</v>
      </c>
      <c r="AN3873" t="s">
        <v>238</v>
      </c>
      <c r="AO3873">
        <v>5</v>
      </c>
      <c r="AP3873" t="s">
        <v>246</v>
      </c>
      <c r="AQ3873" s="27">
        <v>41695</v>
      </c>
      <c r="AR3873" t="s">
        <v>240</v>
      </c>
      <c r="AS3873">
        <v>4</v>
      </c>
      <c r="AT3873" t="s">
        <v>239</v>
      </c>
      <c r="AU3873" s="27">
        <v>41695</v>
      </c>
    </row>
    <row r="3874" spans="1:47" x14ac:dyDescent="0.2">
      <c r="A3874">
        <v>3873</v>
      </c>
      <c r="B3874" t="s">
        <v>13516</v>
      </c>
      <c r="C3874" t="s">
        <v>13517</v>
      </c>
      <c r="D3874" t="s">
        <v>266</v>
      </c>
      <c r="E3874" s="27">
        <v>41739</v>
      </c>
      <c r="F3874" t="s">
        <v>294</v>
      </c>
      <c r="G3874" s="27">
        <v>22753</v>
      </c>
      <c r="H3874">
        <v>54</v>
      </c>
      <c r="I3874" t="s">
        <v>234</v>
      </c>
      <c r="J3874" t="s">
        <v>250</v>
      </c>
      <c r="K3874">
        <v>0</v>
      </c>
      <c r="L3874">
        <v>8</v>
      </c>
      <c r="M3874">
        <v>0</v>
      </c>
      <c r="N3874">
        <v>0</v>
      </c>
      <c r="O3874">
        <v>3</v>
      </c>
      <c r="S3874" t="s">
        <v>13518</v>
      </c>
      <c r="U3874" s="27">
        <v>41738</v>
      </c>
      <c r="V3874">
        <v>1</v>
      </c>
      <c r="W3874" t="s">
        <v>32</v>
      </c>
      <c r="X3874" t="s">
        <v>274</v>
      </c>
      <c r="Y3874">
        <v>0</v>
      </c>
      <c r="AB3874" t="s">
        <v>237</v>
      </c>
      <c r="AH3874">
        <v>0</v>
      </c>
      <c r="AN3874" t="s">
        <v>238</v>
      </c>
      <c r="AO3874">
        <v>4</v>
      </c>
      <c r="AP3874" t="s">
        <v>239</v>
      </c>
      <c r="AQ3874" s="27">
        <v>41739</v>
      </c>
      <c r="AR3874" t="s">
        <v>240</v>
      </c>
      <c r="AS3874">
        <v>8</v>
      </c>
      <c r="AT3874" t="s">
        <v>269</v>
      </c>
      <c r="AU3874" s="27">
        <v>41739</v>
      </c>
    </row>
    <row r="3875" spans="1:47" x14ac:dyDescent="0.2">
      <c r="A3875">
        <v>3874</v>
      </c>
      <c r="B3875" t="s">
        <v>13519</v>
      </c>
      <c r="C3875" t="s">
        <v>488</v>
      </c>
      <c r="D3875" t="s">
        <v>13520</v>
      </c>
      <c r="E3875" s="27">
        <v>41964</v>
      </c>
      <c r="F3875" t="s">
        <v>233</v>
      </c>
      <c r="G3875" s="27">
        <v>31684</v>
      </c>
      <c r="H3875">
        <v>29</v>
      </c>
      <c r="I3875" t="s">
        <v>244</v>
      </c>
      <c r="J3875" t="s">
        <v>245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-1</v>
      </c>
      <c r="Q3875" s="28">
        <v>41963.065972222219</v>
      </c>
      <c r="R3875" s="28">
        <v>41964.359722222223</v>
      </c>
      <c r="S3875" t="s">
        <v>13521</v>
      </c>
      <c r="T3875" s="27">
        <v>41963</v>
      </c>
      <c r="V3875">
        <v>1</v>
      </c>
      <c r="W3875" t="s">
        <v>36</v>
      </c>
      <c r="X3875" t="s">
        <v>595</v>
      </c>
      <c r="Y3875">
        <v>0</v>
      </c>
      <c r="AB3875" t="s">
        <v>237</v>
      </c>
      <c r="AH3875">
        <v>0</v>
      </c>
      <c r="AN3875" t="s">
        <v>238</v>
      </c>
      <c r="AO3875">
        <v>2</v>
      </c>
      <c r="AP3875" t="s">
        <v>239</v>
      </c>
      <c r="AQ3875" s="27">
        <v>41964</v>
      </c>
      <c r="AR3875" t="s">
        <v>240</v>
      </c>
      <c r="AS3875">
        <v>1</v>
      </c>
      <c r="AT3875" t="s">
        <v>239</v>
      </c>
      <c r="AU3875" s="27">
        <v>41964</v>
      </c>
    </row>
    <row r="3876" spans="1:47" x14ac:dyDescent="0.2">
      <c r="A3876">
        <v>3875</v>
      </c>
      <c r="B3876" t="s">
        <v>13522</v>
      </c>
      <c r="C3876" t="s">
        <v>10843</v>
      </c>
      <c r="D3876" t="s">
        <v>1849</v>
      </c>
      <c r="E3876" s="27">
        <v>41812</v>
      </c>
      <c r="F3876" t="s">
        <v>294</v>
      </c>
      <c r="G3876" s="27">
        <v>30717</v>
      </c>
      <c r="H3876">
        <v>32</v>
      </c>
      <c r="I3876" t="s">
        <v>244</v>
      </c>
      <c r="J3876" t="s">
        <v>245</v>
      </c>
      <c r="K3876">
        <v>0</v>
      </c>
      <c r="L3876">
        <v>8</v>
      </c>
      <c r="M3876">
        <v>0</v>
      </c>
      <c r="N3876">
        <v>0</v>
      </c>
      <c r="O3876">
        <v>0</v>
      </c>
      <c r="P3876">
        <v>-1</v>
      </c>
      <c r="Q3876" s="28">
        <v>41811.246527777781</v>
      </c>
      <c r="R3876" s="28">
        <v>41838.224999999999</v>
      </c>
      <c r="S3876" t="s">
        <v>13523</v>
      </c>
      <c r="T3876" s="27">
        <v>41811</v>
      </c>
      <c r="V3876">
        <v>1</v>
      </c>
      <c r="W3876" t="s">
        <v>32</v>
      </c>
      <c r="X3876" t="s">
        <v>13524</v>
      </c>
      <c r="Y3876">
        <v>0</v>
      </c>
      <c r="AB3876" t="s">
        <v>237</v>
      </c>
      <c r="AH3876">
        <v>0</v>
      </c>
      <c r="AN3876" t="s">
        <v>238</v>
      </c>
      <c r="AO3876">
        <v>4</v>
      </c>
      <c r="AP3876" t="s">
        <v>239</v>
      </c>
      <c r="AQ3876" s="27">
        <v>41812</v>
      </c>
      <c r="AR3876" t="s">
        <v>240</v>
      </c>
      <c r="AS3876">
        <v>8</v>
      </c>
      <c r="AT3876" t="s">
        <v>269</v>
      </c>
      <c r="AU3876" s="27">
        <v>41812</v>
      </c>
    </row>
    <row r="3877" spans="1:47" x14ac:dyDescent="0.2">
      <c r="A3877">
        <v>3876</v>
      </c>
      <c r="B3877" t="s">
        <v>13525</v>
      </c>
      <c r="C3877" t="s">
        <v>13526</v>
      </c>
      <c r="D3877" t="s">
        <v>13527</v>
      </c>
      <c r="E3877" s="27">
        <v>41810</v>
      </c>
      <c r="F3877" t="s">
        <v>294</v>
      </c>
      <c r="G3877" s="27">
        <v>33685</v>
      </c>
      <c r="H3877">
        <v>24</v>
      </c>
      <c r="I3877" t="s">
        <v>259</v>
      </c>
      <c r="J3877" t="s">
        <v>353</v>
      </c>
      <c r="K3877">
        <v>0</v>
      </c>
      <c r="L3877">
        <v>3</v>
      </c>
      <c r="M3877">
        <v>0</v>
      </c>
      <c r="N3877">
        <v>0</v>
      </c>
      <c r="O3877">
        <v>0</v>
      </c>
      <c r="P3877">
        <v>-2</v>
      </c>
      <c r="Q3877" s="28">
        <v>41808.32916666667</v>
      </c>
      <c r="R3877" s="28">
        <v>41809.38958333333</v>
      </c>
      <c r="S3877" t="s">
        <v>13528</v>
      </c>
      <c r="T3877" s="27">
        <v>41808</v>
      </c>
      <c r="V3877">
        <v>2</v>
      </c>
      <c r="W3877" t="s">
        <v>32</v>
      </c>
      <c r="X3877" t="s">
        <v>588</v>
      </c>
      <c r="Y3877">
        <v>0</v>
      </c>
      <c r="AB3877" t="s">
        <v>237</v>
      </c>
      <c r="AH3877">
        <v>0</v>
      </c>
      <c r="AN3877" t="s">
        <v>238</v>
      </c>
      <c r="AO3877">
        <v>4</v>
      </c>
      <c r="AP3877" t="s">
        <v>239</v>
      </c>
      <c r="AQ3877" s="27">
        <v>41810</v>
      </c>
      <c r="AR3877" t="s">
        <v>240</v>
      </c>
      <c r="AS3877">
        <v>3</v>
      </c>
      <c r="AT3877" t="s">
        <v>239</v>
      </c>
      <c r="AU3877" s="27">
        <v>41810</v>
      </c>
    </row>
    <row r="3878" spans="1:47" x14ac:dyDescent="0.2">
      <c r="A3878">
        <v>3877</v>
      </c>
      <c r="B3878" t="s">
        <v>13529</v>
      </c>
      <c r="C3878" t="s">
        <v>13530</v>
      </c>
      <c r="D3878" t="s">
        <v>13531</v>
      </c>
      <c r="E3878" s="27">
        <v>41850</v>
      </c>
      <c r="F3878" t="s">
        <v>233</v>
      </c>
      <c r="G3878" s="27">
        <v>33781</v>
      </c>
      <c r="H3878">
        <v>23</v>
      </c>
      <c r="I3878" t="s">
        <v>259</v>
      </c>
      <c r="J3878" t="s">
        <v>250</v>
      </c>
      <c r="K3878">
        <v>0</v>
      </c>
      <c r="L3878">
        <v>7</v>
      </c>
      <c r="M3878">
        <v>0</v>
      </c>
      <c r="N3878">
        <v>0</v>
      </c>
      <c r="O3878">
        <v>1</v>
      </c>
      <c r="P3878">
        <v>-13</v>
      </c>
      <c r="Q3878" s="28">
        <v>41837.326388888891</v>
      </c>
      <c r="R3878" s="28">
        <v>41838.333333333336</v>
      </c>
      <c r="S3878" t="s">
        <v>13532</v>
      </c>
      <c r="T3878" s="27">
        <v>41837</v>
      </c>
      <c r="V3878">
        <v>13</v>
      </c>
      <c r="W3878" t="s">
        <v>36</v>
      </c>
      <c r="X3878" t="s">
        <v>412</v>
      </c>
      <c r="Y3878">
        <v>0</v>
      </c>
      <c r="AB3878" t="s">
        <v>237</v>
      </c>
      <c r="AH3878">
        <v>0</v>
      </c>
      <c r="AN3878" t="s">
        <v>238</v>
      </c>
      <c r="AO3878">
        <v>4</v>
      </c>
      <c r="AP3878" t="s">
        <v>239</v>
      </c>
      <c r="AQ3878" s="27">
        <v>41850</v>
      </c>
      <c r="AR3878" t="s">
        <v>240</v>
      </c>
      <c r="AS3878">
        <v>7</v>
      </c>
      <c r="AT3878" t="s">
        <v>246</v>
      </c>
      <c r="AU3878" s="27">
        <v>41850</v>
      </c>
    </row>
    <row r="3879" spans="1:47" x14ac:dyDescent="0.2">
      <c r="A3879">
        <v>3878</v>
      </c>
      <c r="B3879" t="s">
        <v>13533</v>
      </c>
      <c r="C3879" t="s">
        <v>5305</v>
      </c>
      <c r="D3879" t="s">
        <v>4118</v>
      </c>
      <c r="E3879" s="27">
        <v>41388</v>
      </c>
      <c r="F3879" t="s">
        <v>233</v>
      </c>
      <c r="G3879" s="27">
        <v>32625</v>
      </c>
      <c r="H3879">
        <v>26</v>
      </c>
      <c r="I3879" t="s">
        <v>244</v>
      </c>
      <c r="J3879" t="s">
        <v>353</v>
      </c>
      <c r="K3879">
        <v>0</v>
      </c>
      <c r="L3879">
        <v>8</v>
      </c>
      <c r="M3879">
        <v>0</v>
      </c>
      <c r="N3879">
        <v>0</v>
      </c>
      <c r="O3879">
        <v>0</v>
      </c>
      <c r="W3879" t="s">
        <v>237</v>
      </c>
      <c r="Y3879">
        <v>-1</v>
      </c>
      <c r="AB3879" t="s">
        <v>237</v>
      </c>
      <c r="AH3879">
        <v>0</v>
      </c>
      <c r="AN3879" t="s">
        <v>238</v>
      </c>
      <c r="AO3879">
        <v>10</v>
      </c>
      <c r="AP3879" t="s">
        <v>269</v>
      </c>
      <c r="AQ3879" s="27">
        <v>41388</v>
      </c>
      <c r="AR3879" t="s">
        <v>240</v>
      </c>
      <c r="AS3879">
        <v>8</v>
      </c>
      <c r="AT3879" t="s">
        <v>269</v>
      </c>
      <c r="AU3879" s="27">
        <v>41388</v>
      </c>
    </row>
    <row r="3880" spans="1:47" x14ac:dyDescent="0.2">
      <c r="A3880">
        <v>3879</v>
      </c>
      <c r="B3880" t="s">
        <v>13534</v>
      </c>
      <c r="C3880" t="s">
        <v>400</v>
      </c>
      <c r="D3880" t="s">
        <v>13535</v>
      </c>
      <c r="E3880" s="27">
        <v>41647</v>
      </c>
      <c r="F3880" t="s">
        <v>233</v>
      </c>
      <c r="G3880" s="27">
        <v>27412</v>
      </c>
      <c r="H3880">
        <v>41</v>
      </c>
      <c r="I3880" t="s">
        <v>244</v>
      </c>
      <c r="J3880" t="s">
        <v>245</v>
      </c>
      <c r="K3880">
        <v>0</v>
      </c>
      <c r="L3880">
        <v>2</v>
      </c>
      <c r="M3880">
        <v>0</v>
      </c>
      <c r="N3880">
        <v>0</v>
      </c>
      <c r="O3880">
        <v>0</v>
      </c>
      <c r="P3880">
        <v>0</v>
      </c>
      <c r="Q3880" s="28">
        <v>41647.047222222223</v>
      </c>
      <c r="R3880" s="28">
        <v>41647.40625</v>
      </c>
      <c r="S3880" t="s">
        <v>13536</v>
      </c>
      <c r="T3880" s="27">
        <v>41646</v>
      </c>
      <c r="V3880">
        <v>1</v>
      </c>
      <c r="W3880" t="s">
        <v>36</v>
      </c>
      <c r="X3880" t="s">
        <v>780</v>
      </c>
      <c r="Y3880">
        <v>0</v>
      </c>
      <c r="AB3880" t="s">
        <v>237</v>
      </c>
      <c r="AH3880">
        <v>0</v>
      </c>
      <c r="AN3880" t="s">
        <v>238</v>
      </c>
      <c r="AO3880">
        <v>1</v>
      </c>
      <c r="AP3880" t="s">
        <v>239</v>
      </c>
      <c r="AQ3880" s="27">
        <v>41647</v>
      </c>
      <c r="AR3880" t="s">
        <v>240</v>
      </c>
      <c r="AS3880">
        <v>2</v>
      </c>
      <c r="AT3880" t="s">
        <v>239</v>
      </c>
      <c r="AU3880" s="27">
        <v>41647</v>
      </c>
    </row>
    <row r="3881" spans="1:47" x14ac:dyDescent="0.2">
      <c r="A3881">
        <v>3880</v>
      </c>
      <c r="B3881" t="s">
        <v>13537</v>
      </c>
      <c r="C3881" t="s">
        <v>12817</v>
      </c>
      <c r="D3881" t="s">
        <v>13538</v>
      </c>
      <c r="E3881" s="27">
        <v>41363</v>
      </c>
      <c r="F3881" t="s">
        <v>233</v>
      </c>
      <c r="G3881" s="27">
        <v>25772</v>
      </c>
      <c r="H3881">
        <v>45</v>
      </c>
      <c r="I3881" t="s">
        <v>234</v>
      </c>
      <c r="J3881" t="s">
        <v>250</v>
      </c>
      <c r="K3881">
        <v>0</v>
      </c>
      <c r="L3881">
        <v>6</v>
      </c>
      <c r="M3881">
        <v>0</v>
      </c>
      <c r="N3881">
        <v>0</v>
      </c>
      <c r="O3881">
        <v>0</v>
      </c>
      <c r="P3881">
        <v>-1</v>
      </c>
      <c r="Q3881" s="28">
        <v>41362.464583333334</v>
      </c>
      <c r="R3881" s="28">
        <v>41363.352083333331</v>
      </c>
      <c r="S3881" t="s">
        <v>13539</v>
      </c>
      <c r="T3881" s="27">
        <v>41362</v>
      </c>
      <c r="V3881">
        <v>1</v>
      </c>
      <c r="W3881" t="s">
        <v>32</v>
      </c>
      <c r="X3881" t="s">
        <v>364</v>
      </c>
      <c r="Y3881">
        <v>1</v>
      </c>
      <c r="AA3881" t="s">
        <v>13540</v>
      </c>
      <c r="AB3881" t="s">
        <v>36</v>
      </c>
      <c r="AD3881" s="27">
        <v>41380</v>
      </c>
      <c r="AE3881" t="s">
        <v>412</v>
      </c>
      <c r="AH3881">
        <v>0</v>
      </c>
      <c r="AN3881" t="s">
        <v>238</v>
      </c>
      <c r="AO3881">
        <v>3</v>
      </c>
      <c r="AP3881" t="s">
        <v>239</v>
      </c>
      <c r="AQ3881" s="27">
        <v>41363</v>
      </c>
      <c r="AR3881" t="s">
        <v>240</v>
      </c>
      <c r="AS3881">
        <v>6</v>
      </c>
      <c r="AT3881" t="s">
        <v>246</v>
      </c>
      <c r="AU3881" s="27">
        <v>41363</v>
      </c>
    </row>
    <row r="3882" spans="1:47" x14ac:dyDescent="0.2">
      <c r="A3882">
        <v>3881</v>
      </c>
      <c r="B3882" t="s">
        <v>13541</v>
      </c>
      <c r="C3882" t="s">
        <v>4736</v>
      </c>
      <c r="D3882" t="s">
        <v>8839</v>
      </c>
      <c r="E3882" s="27">
        <v>41293</v>
      </c>
      <c r="F3882" t="s">
        <v>233</v>
      </c>
      <c r="G3882" s="27">
        <v>30917</v>
      </c>
      <c r="H3882">
        <v>31</v>
      </c>
      <c r="I3882" t="s">
        <v>244</v>
      </c>
      <c r="J3882" t="s">
        <v>250</v>
      </c>
      <c r="K3882">
        <v>0</v>
      </c>
      <c r="L3882">
        <v>5</v>
      </c>
      <c r="M3882">
        <v>1</v>
      </c>
      <c r="N3882">
        <v>3</v>
      </c>
      <c r="O3882">
        <v>10</v>
      </c>
      <c r="P3882">
        <v>-1</v>
      </c>
      <c r="Q3882" s="28">
        <v>41292.336805555555</v>
      </c>
      <c r="R3882" s="28">
        <v>41293.393055555556</v>
      </c>
      <c r="S3882" t="s">
        <v>13542</v>
      </c>
      <c r="T3882" s="27">
        <v>41292</v>
      </c>
      <c r="V3882">
        <v>1</v>
      </c>
      <c r="W3882" t="s">
        <v>32</v>
      </c>
      <c r="X3882" t="s">
        <v>364</v>
      </c>
      <c r="Y3882">
        <v>1</v>
      </c>
      <c r="AA3882" t="s">
        <v>13543</v>
      </c>
      <c r="AB3882" t="s">
        <v>36</v>
      </c>
      <c r="AD3882" s="27">
        <v>41551</v>
      </c>
      <c r="AE3882" t="s">
        <v>324</v>
      </c>
      <c r="AH3882">
        <v>0</v>
      </c>
      <c r="AN3882" t="s">
        <v>238</v>
      </c>
      <c r="AO3882">
        <v>3</v>
      </c>
      <c r="AP3882" t="s">
        <v>239</v>
      </c>
      <c r="AQ3882" s="27">
        <v>41293</v>
      </c>
      <c r="AR3882" t="s">
        <v>240</v>
      </c>
      <c r="AS3882">
        <v>5</v>
      </c>
      <c r="AT3882" t="s">
        <v>246</v>
      </c>
      <c r="AU3882" s="27">
        <v>41293</v>
      </c>
    </row>
    <row r="3883" spans="1:47" x14ac:dyDescent="0.2">
      <c r="A3883">
        <v>3882</v>
      </c>
      <c r="B3883" t="s">
        <v>13544</v>
      </c>
      <c r="C3883" t="s">
        <v>400</v>
      </c>
      <c r="D3883" t="s">
        <v>13545</v>
      </c>
      <c r="E3883" s="27">
        <v>41535</v>
      </c>
      <c r="F3883" t="s">
        <v>233</v>
      </c>
      <c r="G3883" s="27">
        <v>34239</v>
      </c>
      <c r="H3883">
        <v>22</v>
      </c>
      <c r="I3883" t="s">
        <v>259</v>
      </c>
      <c r="J3883" t="s">
        <v>245</v>
      </c>
      <c r="K3883">
        <v>0</v>
      </c>
      <c r="L3883">
        <v>3</v>
      </c>
      <c r="M3883">
        <v>0</v>
      </c>
      <c r="N3883">
        <v>0</v>
      </c>
      <c r="O3883">
        <v>0</v>
      </c>
      <c r="P3883">
        <v>-2</v>
      </c>
      <c r="Q3883" s="28">
        <v>41533.301388888889</v>
      </c>
      <c r="R3883" s="28">
        <v>41534.305555555555</v>
      </c>
      <c r="S3883" t="s">
        <v>13546</v>
      </c>
      <c r="T3883" s="27">
        <v>41533</v>
      </c>
      <c r="V3883">
        <v>2</v>
      </c>
      <c r="W3883" t="s">
        <v>32</v>
      </c>
      <c r="X3883" t="s">
        <v>13547</v>
      </c>
      <c r="Y3883">
        <v>0</v>
      </c>
      <c r="AB3883" t="s">
        <v>237</v>
      </c>
      <c r="AH3883">
        <v>0</v>
      </c>
      <c r="AN3883" t="s">
        <v>238</v>
      </c>
      <c r="AO3883">
        <v>5</v>
      </c>
      <c r="AP3883" t="s">
        <v>246</v>
      </c>
      <c r="AQ3883" s="27">
        <v>41535</v>
      </c>
      <c r="AR3883" t="s">
        <v>240</v>
      </c>
      <c r="AS3883">
        <v>3</v>
      </c>
      <c r="AT3883" t="s">
        <v>239</v>
      </c>
      <c r="AU3883" s="27">
        <v>41535</v>
      </c>
    </row>
    <row r="3884" spans="1:47" x14ac:dyDescent="0.2">
      <c r="A3884">
        <v>3883</v>
      </c>
      <c r="B3884" t="s">
        <v>13548</v>
      </c>
      <c r="C3884" t="s">
        <v>400</v>
      </c>
      <c r="D3884" t="s">
        <v>13549</v>
      </c>
      <c r="E3884" s="27">
        <v>41931</v>
      </c>
      <c r="F3884" t="s">
        <v>233</v>
      </c>
      <c r="G3884" s="27">
        <v>19068</v>
      </c>
      <c r="H3884">
        <v>64</v>
      </c>
      <c r="I3884" t="s">
        <v>234</v>
      </c>
      <c r="J3884" t="s">
        <v>245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 s="28">
        <v>41931.080555555556</v>
      </c>
      <c r="R3884" s="28">
        <v>41931.074999999997</v>
      </c>
      <c r="S3884" t="s">
        <v>13550</v>
      </c>
      <c r="T3884" s="27">
        <v>41931</v>
      </c>
      <c r="V3884">
        <v>0</v>
      </c>
      <c r="W3884" t="s">
        <v>36</v>
      </c>
      <c r="X3884" t="s">
        <v>2836</v>
      </c>
      <c r="Y3884">
        <v>0</v>
      </c>
      <c r="AB3884" t="s">
        <v>237</v>
      </c>
      <c r="AH3884">
        <v>0</v>
      </c>
      <c r="AN3884" t="s">
        <v>238</v>
      </c>
      <c r="AO3884">
        <v>1</v>
      </c>
      <c r="AP3884" t="s">
        <v>239</v>
      </c>
      <c r="AQ3884" s="27">
        <v>41931</v>
      </c>
      <c r="AR3884" t="s">
        <v>240</v>
      </c>
      <c r="AS3884">
        <v>1</v>
      </c>
      <c r="AT3884" t="s">
        <v>239</v>
      </c>
      <c r="AU3884" s="27">
        <v>41931</v>
      </c>
    </row>
    <row r="3885" spans="1:47" x14ac:dyDescent="0.2">
      <c r="A3885">
        <v>3884</v>
      </c>
      <c r="B3885" t="s">
        <v>13551</v>
      </c>
      <c r="C3885" t="s">
        <v>7138</v>
      </c>
      <c r="D3885" t="s">
        <v>1243</v>
      </c>
      <c r="E3885" s="27">
        <v>41523</v>
      </c>
      <c r="F3885" t="s">
        <v>294</v>
      </c>
      <c r="G3885" s="27">
        <v>22419</v>
      </c>
      <c r="H3885">
        <v>54</v>
      </c>
      <c r="I3885" t="s">
        <v>234</v>
      </c>
      <c r="J3885" t="s">
        <v>245</v>
      </c>
      <c r="K3885">
        <v>0</v>
      </c>
      <c r="L3885">
        <v>3</v>
      </c>
      <c r="M3885">
        <v>0</v>
      </c>
      <c r="N3885">
        <v>0</v>
      </c>
      <c r="O3885">
        <v>0</v>
      </c>
      <c r="P3885">
        <v>0</v>
      </c>
      <c r="Q3885" s="28">
        <v>41523.088194444441</v>
      </c>
      <c r="R3885" s="28">
        <v>41543.429166666669</v>
      </c>
      <c r="S3885" t="s">
        <v>13552</v>
      </c>
      <c r="T3885" s="27">
        <v>41522</v>
      </c>
      <c r="V3885">
        <v>1</v>
      </c>
      <c r="W3885" t="s">
        <v>32</v>
      </c>
      <c r="X3885" t="s">
        <v>583</v>
      </c>
      <c r="Y3885">
        <v>1</v>
      </c>
      <c r="AA3885" t="s">
        <v>13553</v>
      </c>
      <c r="AB3885" t="s">
        <v>36</v>
      </c>
      <c r="AD3885" s="27">
        <v>41821</v>
      </c>
      <c r="AE3885" t="s">
        <v>324</v>
      </c>
      <c r="AH3885">
        <v>1</v>
      </c>
      <c r="AJ3885" t="s">
        <v>13554</v>
      </c>
      <c r="AK3885" t="s">
        <v>462</v>
      </c>
      <c r="AL3885" s="27">
        <v>41991</v>
      </c>
      <c r="AM3885" t="s">
        <v>279</v>
      </c>
      <c r="AN3885" t="s">
        <v>238</v>
      </c>
      <c r="AO3885">
        <v>1</v>
      </c>
      <c r="AP3885" t="s">
        <v>239</v>
      </c>
      <c r="AQ3885" s="27">
        <v>41523</v>
      </c>
      <c r="AR3885" t="s">
        <v>240</v>
      </c>
      <c r="AS3885">
        <v>3</v>
      </c>
      <c r="AT3885" t="s">
        <v>239</v>
      </c>
      <c r="AU3885" s="27">
        <v>41523</v>
      </c>
    </row>
    <row r="3886" spans="1:47" x14ac:dyDescent="0.2">
      <c r="A3886">
        <v>3885</v>
      </c>
      <c r="B3886" t="s">
        <v>13555</v>
      </c>
      <c r="C3886" t="s">
        <v>918</v>
      </c>
      <c r="D3886" t="s">
        <v>13556</v>
      </c>
      <c r="E3886" s="27">
        <v>41897</v>
      </c>
      <c r="F3886" t="s">
        <v>233</v>
      </c>
      <c r="G3886" s="27">
        <v>24034</v>
      </c>
      <c r="H3886">
        <v>50</v>
      </c>
      <c r="I3886" t="s">
        <v>234</v>
      </c>
      <c r="J3886" t="s">
        <v>245</v>
      </c>
      <c r="K3886">
        <v>0</v>
      </c>
      <c r="L3886">
        <v>1</v>
      </c>
      <c r="M3886">
        <v>0</v>
      </c>
      <c r="N3886">
        <v>0</v>
      </c>
      <c r="O3886">
        <v>2</v>
      </c>
      <c r="P3886">
        <v>-1</v>
      </c>
      <c r="Q3886" s="28">
        <v>41896.268750000003</v>
      </c>
      <c r="R3886" s="28">
        <v>41897.044444444444</v>
      </c>
      <c r="S3886" t="s">
        <v>13557</v>
      </c>
      <c r="T3886" s="27">
        <v>41896</v>
      </c>
      <c r="V3886">
        <v>1</v>
      </c>
      <c r="W3886" t="s">
        <v>36</v>
      </c>
      <c r="X3886" t="s">
        <v>279</v>
      </c>
      <c r="Y3886">
        <v>1</v>
      </c>
      <c r="AA3886" t="s">
        <v>13558</v>
      </c>
      <c r="AB3886" t="s">
        <v>36</v>
      </c>
      <c r="AC3886">
        <v>0</v>
      </c>
      <c r="AD3886" s="27">
        <v>42348</v>
      </c>
      <c r="AE3886" t="s">
        <v>279</v>
      </c>
      <c r="AF3886" s="27">
        <v>42348</v>
      </c>
      <c r="AG3886" s="27">
        <v>42349</v>
      </c>
      <c r="AH3886">
        <v>1</v>
      </c>
      <c r="AJ3886" t="s">
        <v>13558</v>
      </c>
      <c r="AK3886" t="s">
        <v>462</v>
      </c>
      <c r="AL3886" s="27">
        <v>42348</v>
      </c>
      <c r="AM3886" t="s">
        <v>279</v>
      </c>
      <c r="AN3886" t="s">
        <v>238</v>
      </c>
      <c r="AO3886">
        <v>1</v>
      </c>
      <c r="AP3886" t="s">
        <v>239</v>
      </c>
      <c r="AQ3886" s="27">
        <v>41897</v>
      </c>
      <c r="AR3886" t="s">
        <v>240</v>
      </c>
      <c r="AS3886">
        <v>1</v>
      </c>
      <c r="AT3886" t="s">
        <v>239</v>
      </c>
      <c r="AU3886" s="27">
        <v>41897</v>
      </c>
    </row>
    <row r="3887" spans="1:47" x14ac:dyDescent="0.2">
      <c r="A3887">
        <v>3886</v>
      </c>
      <c r="B3887" t="s">
        <v>13559</v>
      </c>
      <c r="C3887" t="s">
        <v>13560</v>
      </c>
      <c r="D3887" t="s">
        <v>13561</v>
      </c>
      <c r="E3887" s="27">
        <v>41990</v>
      </c>
      <c r="F3887" t="s">
        <v>233</v>
      </c>
      <c r="G3887" s="27">
        <v>27593</v>
      </c>
      <c r="H3887">
        <v>40</v>
      </c>
      <c r="I3887" t="s">
        <v>244</v>
      </c>
      <c r="J3887" t="s">
        <v>353</v>
      </c>
      <c r="K3887">
        <v>0</v>
      </c>
      <c r="L3887">
        <v>1</v>
      </c>
      <c r="M3887">
        <v>0</v>
      </c>
      <c r="N3887">
        <v>0</v>
      </c>
      <c r="O3887">
        <v>2</v>
      </c>
      <c r="P3887">
        <v>-5</v>
      </c>
      <c r="Q3887" s="28">
        <v>41985.283333333333</v>
      </c>
      <c r="R3887" s="28">
        <v>41986.304861111108</v>
      </c>
      <c r="S3887" t="s">
        <v>13562</v>
      </c>
      <c r="T3887" s="27">
        <v>41985</v>
      </c>
      <c r="V3887">
        <v>5</v>
      </c>
      <c r="W3887" t="s">
        <v>36</v>
      </c>
      <c r="X3887" t="s">
        <v>7123</v>
      </c>
      <c r="Y3887">
        <v>0</v>
      </c>
      <c r="AB3887" t="s">
        <v>237</v>
      </c>
      <c r="AH3887">
        <v>0</v>
      </c>
      <c r="AN3887" t="s">
        <v>238</v>
      </c>
      <c r="AO3887">
        <v>1</v>
      </c>
      <c r="AP3887" t="s">
        <v>239</v>
      </c>
      <c r="AQ3887" s="27">
        <v>41990</v>
      </c>
      <c r="AR3887" t="s">
        <v>240</v>
      </c>
      <c r="AS3887">
        <v>1</v>
      </c>
      <c r="AT3887" t="s">
        <v>239</v>
      </c>
      <c r="AU3887" s="27">
        <v>41990</v>
      </c>
    </row>
    <row r="3888" spans="1:47" x14ac:dyDescent="0.2">
      <c r="A3888">
        <v>3887</v>
      </c>
      <c r="B3888" t="s">
        <v>13563</v>
      </c>
      <c r="C3888" t="s">
        <v>13564</v>
      </c>
      <c r="D3888" t="s">
        <v>13565</v>
      </c>
      <c r="E3888" s="27">
        <v>41996</v>
      </c>
      <c r="F3888" t="s">
        <v>233</v>
      </c>
      <c r="G3888" s="27">
        <v>35411</v>
      </c>
      <c r="H3888">
        <v>19</v>
      </c>
      <c r="I3888" t="s">
        <v>259</v>
      </c>
      <c r="J3888" t="s">
        <v>250</v>
      </c>
      <c r="K3888">
        <v>0</v>
      </c>
      <c r="L3888">
        <v>4</v>
      </c>
      <c r="M3888">
        <v>0</v>
      </c>
      <c r="N3888">
        <v>0</v>
      </c>
      <c r="O3888">
        <v>0</v>
      </c>
      <c r="P3888">
        <v>-1</v>
      </c>
      <c r="Q3888" s="28">
        <v>41995.350694444445</v>
      </c>
      <c r="R3888" s="28">
        <v>41996.074305555558</v>
      </c>
      <c r="S3888" t="s">
        <v>13566</v>
      </c>
      <c r="T3888" s="27">
        <v>41995</v>
      </c>
      <c r="V3888">
        <v>1</v>
      </c>
      <c r="W3888" t="s">
        <v>32</v>
      </c>
      <c r="X3888" t="s">
        <v>359</v>
      </c>
      <c r="Y3888">
        <v>0</v>
      </c>
      <c r="AB3888" t="s">
        <v>237</v>
      </c>
      <c r="AH3888">
        <v>0</v>
      </c>
      <c r="AN3888" t="s">
        <v>238</v>
      </c>
      <c r="AO3888">
        <v>7</v>
      </c>
      <c r="AP3888" t="s">
        <v>246</v>
      </c>
      <c r="AQ3888" s="27">
        <v>41996</v>
      </c>
      <c r="AR3888" t="s">
        <v>240</v>
      </c>
      <c r="AS3888">
        <v>4</v>
      </c>
      <c r="AT3888" t="s">
        <v>239</v>
      </c>
      <c r="AU3888" s="27">
        <v>41996</v>
      </c>
    </row>
    <row r="3889" spans="1:47" x14ac:dyDescent="0.2">
      <c r="A3889">
        <v>3888</v>
      </c>
      <c r="B3889" t="s">
        <v>13567</v>
      </c>
      <c r="C3889" t="s">
        <v>1271</v>
      </c>
      <c r="D3889" t="s">
        <v>3828</v>
      </c>
      <c r="E3889" s="27">
        <v>41299</v>
      </c>
      <c r="F3889" t="s">
        <v>294</v>
      </c>
      <c r="G3889" s="27">
        <v>23984</v>
      </c>
      <c r="H3889">
        <v>50</v>
      </c>
      <c r="I3889" t="s">
        <v>234</v>
      </c>
      <c r="J3889" t="s">
        <v>250</v>
      </c>
      <c r="K3889">
        <v>0</v>
      </c>
      <c r="L3889">
        <v>2</v>
      </c>
      <c r="M3889">
        <v>0</v>
      </c>
      <c r="N3889">
        <v>0</v>
      </c>
      <c r="O3889">
        <v>5</v>
      </c>
      <c r="S3889" t="s">
        <v>13568</v>
      </c>
      <c r="U3889" s="27">
        <v>41117</v>
      </c>
      <c r="V3889">
        <v>182</v>
      </c>
      <c r="W3889" t="s">
        <v>32</v>
      </c>
      <c r="X3889" t="s">
        <v>274</v>
      </c>
      <c r="Y3889">
        <v>0</v>
      </c>
      <c r="AB3889" t="s">
        <v>237</v>
      </c>
      <c r="AH3889">
        <v>0</v>
      </c>
      <c r="AN3889" t="s">
        <v>238</v>
      </c>
      <c r="AO3889">
        <v>1</v>
      </c>
      <c r="AP3889" t="s">
        <v>239</v>
      </c>
      <c r="AQ3889" s="27">
        <v>41299</v>
      </c>
      <c r="AR3889" t="s">
        <v>240</v>
      </c>
      <c r="AS3889">
        <v>2</v>
      </c>
      <c r="AT3889" t="s">
        <v>239</v>
      </c>
      <c r="AU3889" s="27">
        <v>41299</v>
      </c>
    </row>
    <row r="3890" spans="1:47" x14ac:dyDescent="0.2">
      <c r="A3890">
        <v>3889</v>
      </c>
      <c r="B3890" t="s">
        <v>13569</v>
      </c>
      <c r="C3890" t="s">
        <v>414</v>
      </c>
      <c r="D3890" t="s">
        <v>1234</v>
      </c>
      <c r="E3890" s="27">
        <v>41957</v>
      </c>
      <c r="F3890" t="s">
        <v>233</v>
      </c>
      <c r="G3890" s="27">
        <v>30635</v>
      </c>
      <c r="H3890">
        <v>32</v>
      </c>
      <c r="I3890" t="s">
        <v>244</v>
      </c>
      <c r="J3890" t="s">
        <v>250</v>
      </c>
      <c r="K3890">
        <v>0</v>
      </c>
      <c r="L3890">
        <v>7</v>
      </c>
      <c r="M3890">
        <v>0</v>
      </c>
      <c r="N3890">
        <v>0</v>
      </c>
      <c r="O3890">
        <v>4</v>
      </c>
      <c r="P3890">
        <v>-1</v>
      </c>
      <c r="Q3890" s="28">
        <v>41956.048611111109</v>
      </c>
      <c r="R3890" s="28">
        <v>42143.288194444445</v>
      </c>
      <c r="S3890" t="s">
        <v>13570</v>
      </c>
      <c r="T3890" s="27">
        <v>41956</v>
      </c>
      <c r="V3890">
        <v>1</v>
      </c>
      <c r="W3890" t="s">
        <v>32</v>
      </c>
      <c r="X3890" t="s">
        <v>378</v>
      </c>
      <c r="Y3890">
        <v>0</v>
      </c>
      <c r="AB3890" t="s">
        <v>237</v>
      </c>
      <c r="AH3890">
        <v>0</v>
      </c>
      <c r="AN3890" t="s">
        <v>238</v>
      </c>
      <c r="AO3890">
        <v>4</v>
      </c>
      <c r="AP3890" t="s">
        <v>239</v>
      </c>
      <c r="AQ3890" s="27">
        <v>41957</v>
      </c>
      <c r="AR3890" t="s">
        <v>240</v>
      </c>
      <c r="AS3890">
        <v>7</v>
      </c>
      <c r="AT3890" t="s">
        <v>246</v>
      </c>
      <c r="AU3890" s="27">
        <v>41957</v>
      </c>
    </row>
    <row r="3891" spans="1:47" x14ac:dyDescent="0.2">
      <c r="A3891">
        <v>3890</v>
      </c>
      <c r="B3891" t="s">
        <v>13571</v>
      </c>
      <c r="C3891" t="s">
        <v>13572</v>
      </c>
      <c r="D3891" t="s">
        <v>4162</v>
      </c>
      <c r="E3891" s="27">
        <v>41569</v>
      </c>
      <c r="F3891" t="s">
        <v>233</v>
      </c>
      <c r="G3891" s="27">
        <v>28723</v>
      </c>
      <c r="H3891">
        <v>37</v>
      </c>
      <c r="I3891" t="s">
        <v>244</v>
      </c>
      <c r="J3891" t="s">
        <v>22</v>
      </c>
      <c r="K3891">
        <v>2</v>
      </c>
      <c r="L3891">
        <v>3</v>
      </c>
      <c r="M3891">
        <v>0</v>
      </c>
      <c r="N3891">
        <v>0</v>
      </c>
      <c r="O3891">
        <v>11</v>
      </c>
      <c r="P3891">
        <v>-1</v>
      </c>
      <c r="Q3891" s="28">
        <v>41568.411805555559</v>
      </c>
      <c r="R3891" s="28">
        <v>41569.470833333333</v>
      </c>
      <c r="S3891" t="s">
        <v>13573</v>
      </c>
      <c r="T3891" s="27">
        <v>41568</v>
      </c>
      <c r="V3891">
        <v>1</v>
      </c>
      <c r="W3891" t="s">
        <v>32</v>
      </c>
      <c r="X3891" t="s">
        <v>453</v>
      </c>
      <c r="Y3891">
        <v>0</v>
      </c>
      <c r="AB3891" t="s">
        <v>237</v>
      </c>
      <c r="AH3891">
        <v>0</v>
      </c>
      <c r="AN3891" t="s">
        <v>238</v>
      </c>
      <c r="AO3891">
        <v>1</v>
      </c>
      <c r="AP3891" t="s">
        <v>239</v>
      </c>
      <c r="AQ3891" s="27">
        <v>41569</v>
      </c>
      <c r="AR3891" t="s">
        <v>240</v>
      </c>
      <c r="AS3891">
        <v>3</v>
      </c>
      <c r="AT3891" t="s">
        <v>239</v>
      </c>
      <c r="AU3891" s="27">
        <v>41569</v>
      </c>
    </row>
    <row r="3892" spans="1:47" x14ac:dyDescent="0.2">
      <c r="A3892">
        <v>3891</v>
      </c>
      <c r="B3892" t="s">
        <v>13574</v>
      </c>
      <c r="C3892" t="s">
        <v>6736</v>
      </c>
      <c r="D3892" t="s">
        <v>5332</v>
      </c>
      <c r="E3892" s="27">
        <v>41340</v>
      </c>
      <c r="F3892" t="s">
        <v>294</v>
      </c>
      <c r="G3892" s="27">
        <v>34461</v>
      </c>
      <c r="H3892">
        <v>21</v>
      </c>
      <c r="I3892" t="s">
        <v>259</v>
      </c>
      <c r="J3892" t="s">
        <v>250</v>
      </c>
      <c r="K3892">
        <v>0</v>
      </c>
      <c r="L3892">
        <v>8</v>
      </c>
      <c r="M3892">
        <v>0</v>
      </c>
      <c r="N3892">
        <v>0</v>
      </c>
      <c r="O3892">
        <v>0</v>
      </c>
      <c r="P3892">
        <v>-1</v>
      </c>
      <c r="Q3892" s="28">
        <v>41339.294444444444</v>
      </c>
      <c r="R3892" s="28">
        <v>41340.452777777777</v>
      </c>
      <c r="S3892" t="s">
        <v>13575</v>
      </c>
      <c r="T3892" s="27">
        <v>41339</v>
      </c>
      <c r="V3892">
        <v>1</v>
      </c>
      <c r="W3892" t="s">
        <v>32</v>
      </c>
      <c r="X3892" t="s">
        <v>898</v>
      </c>
      <c r="Y3892">
        <v>1</v>
      </c>
      <c r="AA3892" t="s">
        <v>13576</v>
      </c>
      <c r="AB3892" t="s">
        <v>36</v>
      </c>
      <c r="AD3892" s="27">
        <v>41584</v>
      </c>
      <c r="AE3892" t="s">
        <v>392</v>
      </c>
      <c r="AH3892">
        <v>0</v>
      </c>
      <c r="AN3892" t="s">
        <v>238</v>
      </c>
      <c r="AO3892">
        <v>7</v>
      </c>
      <c r="AP3892" t="s">
        <v>246</v>
      </c>
      <c r="AQ3892" s="27">
        <v>41340</v>
      </c>
      <c r="AR3892" t="s">
        <v>240</v>
      </c>
      <c r="AS3892">
        <v>8</v>
      </c>
      <c r="AT3892" t="s">
        <v>269</v>
      </c>
      <c r="AU3892" s="27">
        <v>41340</v>
      </c>
    </row>
    <row r="3893" spans="1:47" x14ac:dyDescent="0.2">
      <c r="A3893">
        <v>3892</v>
      </c>
      <c r="B3893" t="s">
        <v>13577</v>
      </c>
      <c r="C3893" t="s">
        <v>13578</v>
      </c>
      <c r="D3893" t="s">
        <v>881</v>
      </c>
      <c r="E3893" s="27">
        <v>41682</v>
      </c>
      <c r="F3893" t="s">
        <v>233</v>
      </c>
      <c r="G3893" s="27">
        <v>30915</v>
      </c>
      <c r="H3893">
        <v>31</v>
      </c>
      <c r="I3893" t="s">
        <v>244</v>
      </c>
      <c r="J3893" t="s">
        <v>245</v>
      </c>
      <c r="K3893">
        <v>0</v>
      </c>
      <c r="L3893">
        <v>5</v>
      </c>
      <c r="M3893">
        <v>0</v>
      </c>
      <c r="N3893">
        <v>1</v>
      </c>
      <c r="O3893">
        <v>2</v>
      </c>
      <c r="P3893">
        <v>-194</v>
      </c>
      <c r="Q3893" s="28">
        <v>41488.086805555555</v>
      </c>
      <c r="R3893" s="28">
        <v>41508.484722222223</v>
      </c>
      <c r="S3893" t="s">
        <v>13579</v>
      </c>
      <c r="U3893" s="27">
        <v>41488</v>
      </c>
      <c r="V3893">
        <v>194</v>
      </c>
      <c r="W3893" t="s">
        <v>32</v>
      </c>
      <c r="X3893" t="s">
        <v>274</v>
      </c>
      <c r="Y3893">
        <v>0</v>
      </c>
      <c r="AB3893" t="s">
        <v>237</v>
      </c>
      <c r="AH3893">
        <v>0</v>
      </c>
      <c r="AN3893" t="s">
        <v>238</v>
      </c>
      <c r="AO3893">
        <v>3</v>
      </c>
      <c r="AP3893" t="s">
        <v>239</v>
      </c>
      <c r="AQ3893" s="27">
        <v>41682</v>
      </c>
      <c r="AR3893" t="s">
        <v>240</v>
      </c>
      <c r="AS3893">
        <v>5</v>
      </c>
      <c r="AT3893" t="s">
        <v>246</v>
      </c>
      <c r="AU3893" s="27">
        <v>41682</v>
      </c>
    </row>
    <row r="3894" spans="1:47" x14ac:dyDescent="0.2">
      <c r="A3894">
        <v>3893</v>
      </c>
      <c r="B3894" t="s">
        <v>13580</v>
      </c>
      <c r="C3894" t="s">
        <v>400</v>
      </c>
      <c r="D3894" t="s">
        <v>13581</v>
      </c>
      <c r="E3894" s="27">
        <v>41774</v>
      </c>
      <c r="F3894" t="s">
        <v>233</v>
      </c>
      <c r="G3894" s="27">
        <v>24167</v>
      </c>
      <c r="H3894">
        <v>50</v>
      </c>
      <c r="I3894" t="s">
        <v>234</v>
      </c>
      <c r="J3894" t="s">
        <v>245</v>
      </c>
      <c r="K3894">
        <v>0</v>
      </c>
      <c r="L3894">
        <v>1</v>
      </c>
      <c r="M3894">
        <v>0</v>
      </c>
      <c r="N3894">
        <v>0</v>
      </c>
      <c r="O3894">
        <v>0</v>
      </c>
      <c r="W3894" t="s">
        <v>237</v>
      </c>
      <c r="Y3894">
        <v>-1</v>
      </c>
      <c r="AB3894" t="s">
        <v>237</v>
      </c>
      <c r="AH3894">
        <v>0</v>
      </c>
      <c r="AN3894" t="s">
        <v>238</v>
      </c>
      <c r="AO3894">
        <v>1</v>
      </c>
      <c r="AP3894" t="s">
        <v>239</v>
      </c>
      <c r="AQ3894" s="27">
        <v>41774</v>
      </c>
      <c r="AR3894" t="s">
        <v>240</v>
      </c>
      <c r="AS3894">
        <v>1</v>
      </c>
      <c r="AT3894" t="s">
        <v>239</v>
      </c>
      <c r="AU3894" s="27">
        <v>41774</v>
      </c>
    </row>
    <row r="3895" spans="1:47" x14ac:dyDescent="0.2">
      <c r="A3895">
        <v>3894</v>
      </c>
      <c r="B3895" t="s">
        <v>13582</v>
      </c>
      <c r="C3895" t="s">
        <v>3743</v>
      </c>
      <c r="D3895" t="s">
        <v>13583</v>
      </c>
      <c r="E3895" s="27">
        <v>41754</v>
      </c>
      <c r="F3895" t="s">
        <v>233</v>
      </c>
      <c r="G3895" s="27">
        <v>27879</v>
      </c>
      <c r="H3895">
        <v>39</v>
      </c>
      <c r="I3895" t="s">
        <v>244</v>
      </c>
      <c r="J3895" t="s">
        <v>353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-1</v>
      </c>
      <c r="Q3895" s="28">
        <v>41753.340277777781</v>
      </c>
      <c r="R3895" s="28">
        <v>41755.506249999999</v>
      </c>
      <c r="S3895" t="s">
        <v>13584</v>
      </c>
      <c r="T3895" s="27">
        <v>41753</v>
      </c>
      <c r="V3895">
        <v>1</v>
      </c>
      <c r="W3895" t="s">
        <v>32</v>
      </c>
      <c r="X3895" t="s">
        <v>2223</v>
      </c>
      <c r="Y3895">
        <v>0</v>
      </c>
      <c r="AB3895" t="s">
        <v>237</v>
      </c>
      <c r="AH3895">
        <v>0</v>
      </c>
      <c r="AN3895" t="s">
        <v>238</v>
      </c>
      <c r="AO3895">
        <v>1</v>
      </c>
      <c r="AP3895" t="s">
        <v>239</v>
      </c>
      <c r="AQ3895" s="27">
        <v>41754</v>
      </c>
      <c r="AR3895" t="s">
        <v>240</v>
      </c>
      <c r="AS3895">
        <v>1</v>
      </c>
      <c r="AT3895" t="s">
        <v>239</v>
      </c>
      <c r="AU3895" s="27">
        <v>41754</v>
      </c>
    </row>
    <row r="3896" spans="1:47" x14ac:dyDescent="0.2">
      <c r="A3896">
        <v>3895</v>
      </c>
      <c r="B3896" t="s">
        <v>13585</v>
      </c>
      <c r="C3896" t="s">
        <v>1438</v>
      </c>
      <c r="D3896" t="s">
        <v>13586</v>
      </c>
      <c r="E3896" s="27">
        <v>41945</v>
      </c>
      <c r="F3896" t="s">
        <v>233</v>
      </c>
      <c r="G3896" s="27">
        <v>25178</v>
      </c>
      <c r="H3896">
        <v>47</v>
      </c>
      <c r="I3896" t="s">
        <v>234</v>
      </c>
      <c r="J3896" t="s">
        <v>353</v>
      </c>
      <c r="K3896">
        <v>0</v>
      </c>
      <c r="L3896">
        <v>5</v>
      </c>
      <c r="M3896">
        <v>0</v>
      </c>
      <c r="N3896">
        <v>0</v>
      </c>
      <c r="O3896">
        <v>0</v>
      </c>
      <c r="P3896">
        <v>-1</v>
      </c>
      <c r="Q3896" s="28">
        <v>41944.256944444445</v>
      </c>
      <c r="R3896" s="28">
        <v>41947.111805555556</v>
      </c>
      <c r="S3896" t="s">
        <v>13587</v>
      </c>
      <c r="T3896" s="27">
        <v>41944</v>
      </c>
      <c r="V3896">
        <v>1</v>
      </c>
      <c r="W3896" t="s">
        <v>32</v>
      </c>
      <c r="X3896" t="s">
        <v>359</v>
      </c>
      <c r="Y3896">
        <v>0</v>
      </c>
      <c r="AB3896" t="s">
        <v>237</v>
      </c>
      <c r="AH3896">
        <v>0</v>
      </c>
      <c r="AN3896" t="s">
        <v>238</v>
      </c>
      <c r="AO3896">
        <v>7</v>
      </c>
      <c r="AP3896" t="s">
        <v>246</v>
      </c>
      <c r="AQ3896" s="27">
        <v>41945</v>
      </c>
      <c r="AR3896" t="s">
        <v>240</v>
      </c>
      <c r="AS3896">
        <v>5</v>
      </c>
      <c r="AT3896" t="s">
        <v>246</v>
      </c>
      <c r="AU3896" s="27">
        <v>41945</v>
      </c>
    </row>
    <row r="3897" spans="1:47" x14ac:dyDescent="0.2">
      <c r="A3897">
        <v>3896</v>
      </c>
      <c r="B3897" t="s">
        <v>13588</v>
      </c>
      <c r="C3897" t="s">
        <v>3523</v>
      </c>
      <c r="D3897" t="s">
        <v>13589</v>
      </c>
      <c r="E3897" s="27">
        <v>41582</v>
      </c>
      <c r="F3897" t="s">
        <v>233</v>
      </c>
      <c r="G3897" s="27">
        <v>33756</v>
      </c>
      <c r="H3897">
        <v>23</v>
      </c>
      <c r="I3897" t="s">
        <v>259</v>
      </c>
      <c r="J3897" t="s">
        <v>353</v>
      </c>
      <c r="K3897">
        <v>0</v>
      </c>
      <c r="L3897">
        <v>7</v>
      </c>
      <c r="M3897">
        <v>0</v>
      </c>
      <c r="N3897">
        <v>0</v>
      </c>
      <c r="O3897">
        <v>6</v>
      </c>
      <c r="P3897">
        <v>-1</v>
      </c>
      <c r="Q3897" s="28">
        <v>41581.095138888886</v>
      </c>
      <c r="R3897" s="28">
        <v>41586.206250000003</v>
      </c>
      <c r="S3897" t="s">
        <v>13590</v>
      </c>
      <c r="T3897" s="27">
        <v>41581</v>
      </c>
      <c r="V3897">
        <v>1</v>
      </c>
      <c r="W3897" t="s">
        <v>36</v>
      </c>
      <c r="X3897" t="s">
        <v>548</v>
      </c>
      <c r="Y3897">
        <v>1</v>
      </c>
      <c r="AA3897" t="s">
        <v>13591</v>
      </c>
      <c r="AB3897" t="s">
        <v>36</v>
      </c>
      <c r="AC3897">
        <v>0</v>
      </c>
      <c r="AD3897" s="27">
        <v>42091</v>
      </c>
      <c r="AE3897" t="s">
        <v>422</v>
      </c>
      <c r="AF3897" s="27">
        <v>42091</v>
      </c>
      <c r="AG3897" s="27">
        <v>42091</v>
      </c>
      <c r="AH3897">
        <v>0</v>
      </c>
      <c r="AN3897" t="s">
        <v>238</v>
      </c>
      <c r="AO3897">
        <v>7</v>
      </c>
      <c r="AP3897" t="s">
        <v>246</v>
      </c>
      <c r="AQ3897" s="27">
        <v>41582</v>
      </c>
      <c r="AR3897" t="s">
        <v>240</v>
      </c>
      <c r="AS3897">
        <v>7</v>
      </c>
      <c r="AT3897" t="s">
        <v>246</v>
      </c>
      <c r="AU3897" s="27">
        <v>41582</v>
      </c>
    </row>
    <row r="3898" spans="1:47" x14ac:dyDescent="0.2">
      <c r="A3898">
        <v>3897</v>
      </c>
      <c r="B3898" t="s">
        <v>13592</v>
      </c>
      <c r="C3898" t="s">
        <v>13593</v>
      </c>
      <c r="D3898" t="s">
        <v>13594</v>
      </c>
      <c r="E3898" s="27">
        <v>41768</v>
      </c>
      <c r="F3898" t="s">
        <v>233</v>
      </c>
      <c r="G3898" s="27">
        <v>31285</v>
      </c>
      <c r="H3898">
        <v>30</v>
      </c>
      <c r="I3898" t="s">
        <v>244</v>
      </c>
      <c r="J3898" t="s">
        <v>245</v>
      </c>
      <c r="K3898">
        <v>0</v>
      </c>
      <c r="L3898">
        <v>3</v>
      </c>
      <c r="M3898">
        <v>0</v>
      </c>
      <c r="N3898">
        <v>0</v>
      </c>
      <c r="O3898">
        <v>0</v>
      </c>
      <c r="P3898">
        <v>-1</v>
      </c>
      <c r="Q3898" s="28">
        <v>41767.496527777781</v>
      </c>
      <c r="R3898" s="28">
        <v>41768.331944444442</v>
      </c>
      <c r="S3898" t="s">
        <v>13595</v>
      </c>
      <c r="T3898" s="27">
        <v>41767</v>
      </c>
      <c r="V3898">
        <v>1</v>
      </c>
      <c r="W3898" t="s">
        <v>32</v>
      </c>
      <c r="X3898" t="s">
        <v>461</v>
      </c>
      <c r="Y3898">
        <v>1</v>
      </c>
      <c r="AA3898" t="s">
        <v>13596</v>
      </c>
      <c r="AB3898" t="s">
        <v>36</v>
      </c>
      <c r="AD3898" s="27">
        <v>42056</v>
      </c>
      <c r="AE3898" t="s">
        <v>412</v>
      </c>
      <c r="AH3898">
        <v>0</v>
      </c>
      <c r="AN3898" t="s">
        <v>238</v>
      </c>
      <c r="AO3898">
        <v>3</v>
      </c>
      <c r="AP3898" t="s">
        <v>239</v>
      </c>
      <c r="AQ3898" s="27">
        <v>41768</v>
      </c>
      <c r="AR3898" t="s">
        <v>240</v>
      </c>
      <c r="AS3898">
        <v>3</v>
      </c>
      <c r="AT3898" t="s">
        <v>239</v>
      </c>
      <c r="AU3898" s="27">
        <v>41768</v>
      </c>
    </row>
    <row r="3899" spans="1:47" x14ac:dyDescent="0.2">
      <c r="A3899">
        <v>3898</v>
      </c>
      <c r="B3899" t="s">
        <v>13597</v>
      </c>
      <c r="C3899" t="s">
        <v>693</v>
      </c>
      <c r="D3899" t="s">
        <v>13598</v>
      </c>
      <c r="E3899" s="27">
        <v>41429</v>
      </c>
      <c r="F3899" t="s">
        <v>233</v>
      </c>
      <c r="G3899" s="27">
        <v>23079</v>
      </c>
      <c r="H3899">
        <v>53</v>
      </c>
      <c r="I3899" t="s">
        <v>234</v>
      </c>
      <c r="J3899" t="s">
        <v>245</v>
      </c>
      <c r="K3899">
        <v>0</v>
      </c>
      <c r="L3899">
        <v>1</v>
      </c>
      <c r="M3899">
        <v>0</v>
      </c>
      <c r="N3899">
        <v>0</v>
      </c>
      <c r="O3899">
        <v>2</v>
      </c>
      <c r="P3899">
        <v>-32</v>
      </c>
      <c r="Q3899" s="28">
        <v>41397.168749999997</v>
      </c>
      <c r="R3899" s="28">
        <v>41414.435416666667</v>
      </c>
      <c r="S3899" t="s">
        <v>13599</v>
      </c>
      <c r="T3899" s="27">
        <v>41397</v>
      </c>
      <c r="V3899">
        <v>32</v>
      </c>
      <c r="W3899" t="s">
        <v>32</v>
      </c>
      <c r="X3899" t="s">
        <v>13600</v>
      </c>
      <c r="Y3899">
        <v>0</v>
      </c>
      <c r="AB3899" t="s">
        <v>237</v>
      </c>
      <c r="AH3899">
        <v>0</v>
      </c>
      <c r="AN3899" t="s">
        <v>238</v>
      </c>
      <c r="AO3899">
        <v>1</v>
      </c>
      <c r="AP3899" t="s">
        <v>239</v>
      </c>
      <c r="AQ3899" s="27">
        <v>41429</v>
      </c>
      <c r="AR3899" t="s">
        <v>240</v>
      </c>
      <c r="AS3899">
        <v>1</v>
      </c>
      <c r="AT3899" t="s">
        <v>239</v>
      </c>
      <c r="AU3899" s="27">
        <v>41429</v>
      </c>
    </row>
    <row r="3900" spans="1:47" x14ac:dyDescent="0.2">
      <c r="A3900">
        <v>3899</v>
      </c>
      <c r="B3900" t="s">
        <v>13601</v>
      </c>
      <c r="C3900" t="s">
        <v>678</v>
      </c>
      <c r="D3900" t="s">
        <v>381</v>
      </c>
      <c r="E3900" s="27">
        <v>41367</v>
      </c>
      <c r="F3900" t="s">
        <v>233</v>
      </c>
      <c r="G3900" s="27">
        <v>31501</v>
      </c>
      <c r="H3900">
        <v>30</v>
      </c>
      <c r="I3900" t="s">
        <v>244</v>
      </c>
      <c r="J3900" t="s">
        <v>250</v>
      </c>
      <c r="K3900">
        <v>0</v>
      </c>
      <c r="L3900">
        <v>8</v>
      </c>
      <c r="M3900">
        <v>0</v>
      </c>
      <c r="N3900">
        <v>0</v>
      </c>
      <c r="O3900">
        <v>11</v>
      </c>
      <c r="P3900">
        <v>-1</v>
      </c>
      <c r="Q3900" s="28">
        <v>41366.538888888892</v>
      </c>
      <c r="R3900" s="28">
        <v>41369.191666666666</v>
      </c>
      <c r="S3900" t="s">
        <v>13602</v>
      </c>
      <c r="U3900" s="27">
        <v>41366</v>
      </c>
      <c r="V3900">
        <v>1</v>
      </c>
      <c r="W3900" t="s">
        <v>32</v>
      </c>
      <c r="X3900" t="s">
        <v>274</v>
      </c>
      <c r="Y3900">
        <v>1</v>
      </c>
      <c r="AA3900" t="s">
        <v>13603</v>
      </c>
      <c r="AB3900" t="s">
        <v>36</v>
      </c>
      <c r="AC3900">
        <v>0</v>
      </c>
      <c r="AD3900" s="27">
        <v>41461</v>
      </c>
      <c r="AE3900" t="s">
        <v>474</v>
      </c>
      <c r="AF3900" s="27">
        <v>41461</v>
      </c>
      <c r="AG3900" s="27">
        <v>41462</v>
      </c>
      <c r="AH3900">
        <v>0</v>
      </c>
      <c r="AN3900" t="s">
        <v>238</v>
      </c>
      <c r="AO3900">
        <v>4</v>
      </c>
      <c r="AP3900" t="s">
        <v>239</v>
      </c>
      <c r="AQ3900" s="27">
        <v>41367</v>
      </c>
      <c r="AR3900" t="s">
        <v>240</v>
      </c>
      <c r="AS3900">
        <v>8</v>
      </c>
      <c r="AT3900" t="s">
        <v>269</v>
      </c>
      <c r="AU3900" s="27">
        <v>41367</v>
      </c>
    </row>
    <row r="3901" spans="1:47" x14ac:dyDescent="0.2">
      <c r="A3901">
        <v>3900</v>
      </c>
      <c r="B3901" t="s">
        <v>13604</v>
      </c>
      <c r="C3901" t="s">
        <v>4839</v>
      </c>
      <c r="D3901" t="s">
        <v>13605</v>
      </c>
      <c r="E3901" s="27">
        <v>41994</v>
      </c>
      <c r="F3901" t="s">
        <v>294</v>
      </c>
      <c r="G3901" s="27">
        <v>29565</v>
      </c>
      <c r="H3901">
        <v>35</v>
      </c>
      <c r="I3901" t="s">
        <v>244</v>
      </c>
      <c r="J3901" t="s">
        <v>250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-1</v>
      </c>
      <c r="Q3901" s="28">
        <v>41993.397916666669</v>
      </c>
      <c r="R3901" s="28">
        <v>41994.344444444447</v>
      </c>
      <c r="S3901" t="s">
        <v>13606</v>
      </c>
      <c r="T3901" s="27">
        <v>41993</v>
      </c>
      <c r="V3901">
        <v>1</v>
      </c>
      <c r="W3901" t="s">
        <v>32</v>
      </c>
      <c r="X3901" t="s">
        <v>254</v>
      </c>
      <c r="Y3901">
        <v>0</v>
      </c>
      <c r="AB3901" t="s">
        <v>237</v>
      </c>
      <c r="AH3901">
        <v>0</v>
      </c>
      <c r="AN3901" t="s">
        <v>238</v>
      </c>
      <c r="AO3901">
        <v>1</v>
      </c>
      <c r="AP3901" t="s">
        <v>239</v>
      </c>
      <c r="AQ3901" s="27">
        <v>41994</v>
      </c>
      <c r="AR3901" t="s">
        <v>240</v>
      </c>
      <c r="AS3901">
        <v>1</v>
      </c>
      <c r="AT3901" t="s">
        <v>239</v>
      </c>
      <c r="AU3901" s="27">
        <v>41994</v>
      </c>
    </row>
    <row r="3902" spans="1:47" x14ac:dyDescent="0.2">
      <c r="A3902">
        <v>3901</v>
      </c>
      <c r="B3902" t="s">
        <v>13607</v>
      </c>
      <c r="C3902" t="s">
        <v>13608</v>
      </c>
      <c r="D3902" t="s">
        <v>13609</v>
      </c>
      <c r="E3902" s="27">
        <v>41761</v>
      </c>
      <c r="F3902" t="s">
        <v>294</v>
      </c>
      <c r="G3902" s="27">
        <v>34587</v>
      </c>
      <c r="H3902">
        <v>21</v>
      </c>
      <c r="I3902" t="s">
        <v>259</v>
      </c>
      <c r="J3902" t="s">
        <v>250</v>
      </c>
      <c r="K3902">
        <v>0</v>
      </c>
      <c r="L3902">
        <v>9</v>
      </c>
      <c r="M3902">
        <v>0</v>
      </c>
      <c r="N3902">
        <v>0</v>
      </c>
      <c r="O3902">
        <v>0</v>
      </c>
      <c r="P3902">
        <v>-1</v>
      </c>
      <c r="Q3902" s="28">
        <v>41760.246527777781</v>
      </c>
      <c r="R3902" s="28">
        <v>41762.184027777781</v>
      </c>
      <c r="S3902" t="s">
        <v>13610</v>
      </c>
      <c r="U3902" s="27">
        <v>41760</v>
      </c>
      <c r="V3902">
        <v>1</v>
      </c>
      <c r="W3902" t="s">
        <v>32</v>
      </c>
      <c r="X3902" t="s">
        <v>274</v>
      </c>
      <c r="Y3902">
        <v>0</v>
      </c>
      <c r="AB3902" t="s">
        <v>237</v>
      </c>
      <c r="AH3902">
        <v>0</v>
      </c>
      <c r="AN3902" t="s">
        <v>238</v>
      </c>
      <c r="AO3902">
        <v>5</v>
      </c>
      <c r="AP3902" t="s">
        <v>246</v>
      </c>
      <c r="AQ3902" s="27">
        <v>41761</v>
      </c>
      <c r="AR3902" t="s">
        <v>240</v>
      </c>
      <c r="AS3902">
        <v>9</v>
      </c>
      <c r="AT3902" t="s">
        <v>269</v>
      </c>
      <c r="AU3902" s="27">
        <v>41761</v>
      </c>
    </row>
    <row r="3903" spans="1:47" x14ac:dyDescent="0.2">
      <c r="A3903">
        <v>3902</v>
      </c>
      <c r="B3903" t="s">
        <v>13611</v>
      </c>
      <c r="C3903" t="s">
        <v>4287</v>
      </c>
      <c r="D3903" t="s">
        <v>13612</v>
      </c>
      <c r="E3903" s="27">
        <v>41641</v>
      </c>
      <c r="F3903" t="s">
        <v>233</v>
      </c>
      <c r="G3903" s="27">
        <v>32779</v>
      </c>
      <c r="H3903">
        <v>26</v>
      </c>
      <c r="I3903" t="s">
        <v>244</v>
      </c>
      <c r="J3903" t="s">
        <v>245</v>
      </c>
      <c r="K3903">
        <v>0</v>
      </c>
      <c r="L3903">
        <v>4</v>
      </c>
      <c r="M3903">
        <v>0</v>
      </c>
      <c r="N3903">
        <v>0</v>
      </c>
      <c r="O3903">
        <v>5</v>
      </c>
      <c r="P3903">
        <v>0</v>
      </c>
      <c r="Q3903" s="28">
        <v>41641.232638888891</v>
      </c>
      <c r="R3903" s="28">
        <v>41641.363194444442</v>
      </c>
      <c r="S3903" t="s">
        <v>13613</v>
      </c>
      <c r="T3903" s="27">
        <v>41641</v>
      </c>
      <c r="V3903">
        <v>0</v>
      </c>
      <c r="W3903" t="s">
        <v>36</v>
      </c>
      <c r="X3903" t="s">
        <v>2836</v>
      </c>
      <c r="Y3903">
        <v>0</v>
      </c>
      <c r="AB3903" t="s">
        <v>237</v>
      </c>
      <c r="AH3903">
        <v>0</v>
      </c>
      <c r="AN3903" t="s">
        <v>238</v>
      </c>
      <c r="AO3903">
        <v>4</v>
      </c>
      <c r="AP3903" t="s">
        <v>239</v>
      </c>
      <c r="AQ3903" s="27">
        <v>41641</v>
      </c>
      <c r="AR3903" t="s">
        <v>240</v>
      </c>
      <c r="AS3903">
        <v>4</v>
      </c>
      <c r="AT3903" t="s">
        <v>239</v>
      </c>
      <c r="AU3903" s="27">
        <v>41641</v>
      </c>
    </row>
    <row r="3904" spans="1:47" x14ac:dyDescent="0.2">
      <c r="A3904">
        <v>3903</v>
      </c>
      <c r="B3904" t="s">
        <v>13614</v>
      </c>
      <c r="C3904" t="s">
        <v>13615</v>
      </c>
      <c r="D3904" t="s">
        <v>13616</v>
      </c>
      <c r="E3904" s="27">
        <v>41626</v>
      </c>
      <c r="F3904" t="s">
        <v>294</v>
      </c>
      <c r="G3904" s="27">
        <v>31293</v>
      </c>
      <c r="H3904">
        <v>30</v>
      </c>
      <c r="I3904" t="s">
        <v>244</v>
      </c>
      <c r="J3904" t="s">
        <v>250</v>
      </c>
      <c r="K3904">
        <v>0</v>
      </c>
      <c r="L3904">
        <v>9</v>
      </c>
      <c r="M3904">
        <v>0</v>
      </c>
      <c r="N3904">
        <v>0</v>
      </c>
      <c r="O3904">
        <v>1</v>
      </c>
      <c r="P3904">
        <v>-62</v>
      </c>
      <c r="Q3904" s="28">
        <v>41564.272222222222</v>
      </c>
      <c r="R3904" s="28">
        <v>41572.449999999997</v>
      </c>
      <c r="S3904" t="s">
        <v>13617</v>
      </c>
      <c r="U3904" s="27">
        <v>41564</v>
      </c>
      <c r="V3904">
        <v>62</v>
      </c>
      <c r="W3904" t="s">
        <v>32</v>
      </c>
      <c r="X3904" t="s">
        <v>274</v>
      </c>
      <c r="Y3904">
        <v>1</v>
      </c>
      <c r="AA3904" t="s">
        <v>13618</v>
      </c>
      <c r="AB3904" t="s">
        <v>32</v>
      </c>
      <c r="AD3904" s="27">
        <v>42354</v>
      </c>
      <c r="AE3904" t="s">
        <v>359</v>
      </c>
      <c r="AH3904">
        <v>0</v>
      </c>
      <c r="AN3904" t="s">
        <v>238</v>
      </c>
      <c r="AO3904">
        <v>3</v>
      </c>
      <c r="AP3904" t="s">
        <v>239</v>
      </c>
      <c r="AQ3904" s="27">
        <v>41626</v>
      </c>
      <c r="AR3904" t="s">
        <v>240</v>
      </c>
      <c r="AS3904">
        <v>9</v>
      </c>
      <c r="AT3904" t="s">
        <v>269</v>
      </c>
      <c r="AU3904" s="27">
        <v>41626</v>
      </c>
    </row>
    <row r="3905" spans="1:47" x14ac:dyDescent="0.2">
      <c r="A3905">
        <v>3904</v>
      </c>
      <c r="B3905" t="s">
        <v>13619</v>
      </c>
      <c r="C3905" t="s">
        <v>1271</v>
      </c>
      <c r="D3905" t="s">
        <v>13620</v>
      </c>
      <c r="E3905" s="27">
        <v>41309</v>
      </c>
      <c r="F3905" t="s">
        <v>294</v>
      </c>
      <c r="G3905" s="27">
        <v>20853</v>
      </c>
      <c r="H3905">
        <v>59</v>
      </c>
      <c r="I3905" t="s">
        <v>234</v>
      </c>
      <c r="J3905" t="s">
        <v>250</v>
      </c>
      <c r="K3905">
        <v>0</v>
      </c>
      <c r="L3905">
        <v>2</v>
      </c>
      <c r="M3905">
        <v>0</v>
      </c>
      <c r="N3905">
        <v>0</v>
      </c>
      <c r="O3905">
        <v>0</v>
      </c>
      <c r="P3905">
        <v>-1</v>
      </c>
      <c r="Q3905" s="28">
        <v>41308.374305555553</v>
      </c>
      <c r="R3905" s="28">
        <v>41309.334027777775</v>
      </c>
      <c r="S3905" t="s">
        <v>13621</v>
      </c>
      <c r="T3905" s="27">
        <v>41308</v>
      </c>
      <c r="V3905">
        <v>1</v>
      </c>
      <c r="W3905" t="s">
        <v>36</v>
      </c>
      <c r="X3905" t="s">
        <v>279</v>
      </c>
      <c r="Y3905">
        <v>0</v>
      </c>
      <c r="AB3905" t="s">
        <v>237</v>
      </c>
      <c r="AH3905">
        <v>0</v>
      </c>
      <c r="AN3905" t="s">
        <v>238</v>
      </c>
      <c r="AO3905">
        <v>1</v>
      </c>
      <c r="AP3905" t="s">
        <v>239</v>
      </c>
      <c r="AQ3905" s="27">
        <v>41309</v>
      </c>
      <c r="AR3905" t="s">
        <v>240</v>
      </c>
      <c r="AS3905">
        <v>2</v>
      </c>
      <c r="AT3905" t="s">
        <v>239</v>
      </c>
      <c r="AU3905" s="27">
        <v>41309</v>
      </c>
    </row>
    <row r="3906" spans="1:47" x14ac:dyDescent="0.2">
      <c r="A3906">
        <v>3905</v>
      </c>
      <c r="B3906" t="s">
        <v>13622</v>
      </c>
      <c r="C3906" t="s">
        <v>13623</v>
      </c>
      <c r="D3906" t="s">
        <v>13624</v>
      </c>
      <c r="E3906" s="27">
        <v>41859</v>
      </c>
      <c r="F3906" t="s">
        <v>294</v>
      </c>
      <c r="G3906" s="27">
        <v>29557</v>
      </c>
      <c r="H3906">
        <v>35</v>
      </c>
      <c r="I3906" t="s">
        <v>244</v>
      </c>
      <c r="J3906" t="s">
        <v>250</v>
      </c>
      <c r="K3906">
        <v>0</v>
      </c>
      <c r="L3906">
        <v>1</v>
      </c>
      <c r="M3906">
        <v>0</v>
      </c>
      <c r="N3906">
        <v>0</v>
      </c>
      <c r="O3906">
        <v>2</v>
      </c>
      <c r="P3906">
        <v>-37</v>
      </c>
      <c r="Q3906" s="28">
        <v>41822.532638888886</v>
      </c>
      <c r="R3906" s="28">
        <v>41852.255555555559</v>
      </c>
      <c r="S3906" t="s">
        <v>13625</v>
      </c>
      <c r="U3906" s="27">
        <v>41822</v>
      </c>
      <c r="V3906">
        <v>37</v>
      </c>
      <c r="W3906" t="s">
        <v>32</v>
      </c>
      <c r="X3906" t="s">
        <v>274</v>
      </c>
      <c r="Y3906">
        <v>0</v>
      </c>
      <c r="AB3906" t="s">
        <v>237</v>
      </c>
      <c r="AH3906">
        <v>0</v>
      </c>
      <c r="AN3906" t="s">
        <v>238</v>
      </c>
      <c r="AO3906">
        <v>1</v>
      </c>
      <c r="AP3906" t="s">
        <v>239</v>
      </c>
      <c r="AQ3906" s="27">
        <v>41859</v>
      </c>
      <c r="AR3906" t="s">
        <v>240</v>
      </c>
      <c r="AS3906">
        <v>1</v>
      </c>
      <c r="AT3906" t="s">
        <v>239</v>
      </c>
      <c r="AU3906" s="27">
        <v>41859</v>
      </c>
    </row>
    <row r="3907" spans="1:47" x14ac:dyDescent="0.2">
      <c r="A3907">
        <v>3906</v>
      </c>
      <c r="B3907" t="s">
        <v>13626</v>
      </c>
      <c r="C3907" t="s">
        <v>464</v>
      </c>
      <c r="D3907" t="s">
        <v>13627</v>
      </c>
      <c r="E3907" s="27">
        <v>41402</v>
      </c>
      <c r="F3907" t="s">
        <v>233</v>
      </c>
      <c r="G3907" s="27">
        <v>31747</v>
      </c>
      <c r="H3907">
        <v>29</v>
      </c>
      <c r="I3907" t="s">
        <v>244</v>
      </c>
      <c r="J3907" t="s">
        <v>250</v>
      </c>
      <c r="K3907">
        <v>0</v>
      </c>
      <c r="L3907">
        <v>8</v>
      </c>
      <c r="M3907">
        <v>0</v>
      </c>
      <c r="N3907">
        <v>0</v>
      </c>
      <c r="O3907">
        <v>13</v>
      </c>
      <c r="P3907">
        <v>-1</v>
      </c>
      <c r="Q3907" s="28">
        <v>41401.330555555556</v>
      </c>
      <c r="R3907" s="28">
        <v>41402.479166666664</v>
      </c>
      <c r="S3907" t="s">
        <v>13628</v>
      </c>
      <c r="T3907" s="27">
        <v>41401</v>
      </c>
      <c r="V3907">
        <v>1</v>
      </c>
      <c r="W3907" t="s">
        <v>32</v>
      </c>
      <c r="X3907" t="s">
        <v>364</v>
      </c>
      <c r="Y3907">
        <v>1</v>
      </c>
      <c r="AA3907" t="s">
        <v>13629</v>
      </c>
      <c r="AB3907" t="s">
        <v>36</v>
      </c>
      <c r="AC3907">
        <v>0</v>
      </c>
      <c r="AD3907" s="27">
        <v>41717</v>
      </c>
      <c r="AE3907" t="s">
        <v>13630</v>
      </c>
      <c r="AF3907" s="27">
        <v>41717</v>
      </c>
      <c r="AG3907" s="27">
        <v>41718</v>
      </c>
      <c r="AH3907">
        <v>0</v>
      </c>
      <c r="AN3907" t="s">
        <v>238</v>
      </c>
      <c r="AO3907">
        <v>3</v>
      </c>
      <c r="AP3907" t="s">
        <v>239</v>
      </c>
      <c r="AQ3907" s="27">
        <v>41402</v>
      </c>
      <c r="AR3907" t="s">
        <v>240</v>
      </c>
      <c r="AS3907">
        <v>8</v>
      </c>
      <c r="AT3907" t="s">
        <v>269</v>
      </c>
      <c r="AU3907" s="27">
        <v>41402</v>
      </c>
    </row>
    <row r="3908" spans="1:47" x14ac:dyDescent="0.2">
      <c r="A3908">
        <v>3907</v>
      </c>
      <c r="B3908" t="s">
        <v>13631</v>
      </c>
      <c r="C3908" t="s">
        <v>387</v>
      </c>
      <c r="D3908" t="s">
        <v>3308</v>
      </c>
      <c r="E3908" s="27">
        <v>41330</v>
      </c>
      <c r="F3908" t="s">
        <v>233</v>
      </c>
      <c r="G3908" s="27">
        <v>18001</v>
      </c>
      <c r="H3908">
        <v>67</v>
      </c>
      <c r="I3908" t="s">
        <v>234</v>
      </c>
      <c r="J3908" t="s">
        <v>353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-3</v>
      </c>
      <c r="Q3908" s="28">
        <v>41327.521527777775</v>
      </c>
      <c r="R3908" s="28">
        <v>41328.189583333333</v>
      </c>
      <c r="S3908" t="s">
        <v>13632</v>
      </c>
      <c r="T3908" s="27">
        <v>41326</v>
      </c>
      <c r="V3908">
        <v>4</v>
      </c>
      <c r="W3908" t="s">
        <v>32</v>
      </c>
      <c r="X3908" t="s">
        <v>12560</v>
      </c>
      <c r="Y3908">
        <v>0</v>
      </c>
      <c r="AB3908" t="s">
        <v>237</v>
      </c>
      <c r="AH3908">
        <v>0</v>
      </c>
      <c r="AN3908" t="s">
        <v>238</v>
      </c>
      <c r="AO3908">
        <v>1</v>
      </c>
      <c r="AP3908" t="s">
        <v>239</v>
      </c>
      <c r="AQ3908" s="27">
        <v>41330</v>
      </c>
      <c r="AR3908" t="s">
        <v>240</v>
      </c>
      <c r="AS3908">
        <v>1</v>
      </c>
      <c r="AT3908" t="s">
        <v>239</v>
      </c>
      <c r="AU3908" s="27">
        <v>41330</v>
      </c>
    </row>
    <row r="3909" spans="1:47" x14ac:dyDescent="0.2">
      <c r="A3909">
        <v>3908</v>
      </c>
      <c r="B3909" t="s">
        <v>13633</v>
      </c>
      <c r="C3909" t="s">
        <v>2404</v>
      </c>
      <c r="D3909" t="s">
        <v>7340</v>
      </c>
      <c r="E3909" s="27">
        <v>41986</v>
      </c>
      <c r="F3909" t="s">
        <v>233</v>
      </c>
      <c r="G3909" s="27">
        <v>32890</v>
      </c>
      <c r="H3909">
        <v>26</v>
      </c>
      <c r="I3909" t="s">
        <v>244</v>
      </c>
      <c r="J3909" t="s">
        <v>353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-1</v>
      </c>
      <c r="Q3909" s="28">
        <v>41985.197916666664</v>
      </c>
      <c r="R3909" s="28">
        <v>41986.286111111112</v>
      </c>
      <c r="S3909" t="s">
        <v>13634</v>
      </c>
      <c r="T3909" s="27">
        <v>41985</v>
      </c>
      <c r="V3909">
        <v>1</v>
      </c>
      <c r="W3909" t="s">
        <v>32</v>
      </c>
      <c r="X3909" t="s">
        <v>254</v>
      </c>
      <c r="Y3909">
        <v>0</v>
      </c>
      <c r="AB3909" t="s">
        <v>237</v>
      </c>
      <c r="AH3909">
        <v>0</v>
      </c>
      <c r="AN3909" t="s">
        <v>238</v>
      </c>
      <c r="AO3909">
        <v>2</v>
      </c>
      <c r="AP3909" t="s">
        <v>239</v>
      </c>
      <c r="AQ3909" s="27">
        <v>41986</v>
      </c>
      <c r="AR3909" t="s">
        <v>240</v>
      </c>
      <c r="AS3909">
        <v>1</v>
      </c>
      <c r="AT3909" t="s">
        <v>239</v>
      </c>
      <c r="AU3909" s="27">
        <v>41986</v>
      </c>
    </row>
    <row r="3910" spans="1:47" x14ac:dyDescent="0.2">
      <c r="A3910">
        <v>3909</v>
      </c>
      <c r="B3910" t="s">
        <v>13635</v>
      </c>
      <c r="C3910" t="s">
        <v>2244</v>
      </c>
      <c r="D3910" t="s">
        <v>13636</v>
      </c>
      <c r="E3910" s="27">
        <v>41999</v>
      </c>
      <c r="F3910" t="s">
        <v>233</v>
      </c>
      <c r="G3910" s="27">
        <v>31337</v>
      </c>
      <c r="H3910">
        <v>30</v>
      </c>
      <c r="I3910" t="s">
        <v>244</v>
      </c>
      <c r="J3910" t="s">
        <v>245</v>
      </c>
      <c r="K3910">
        <v>0</v>
      </c>
      <c r="L3910">
        <v>8</v>
      </c>
      <c r="M3910">
        <v>0</v>
      </c>
      <c r="N3910">
        <v>0</v>
      </c>
      <c r="O3910">
        <v>13</v>
      </c>
      <c r="P3910">
        <v>-2</v>
      </c>
      <c r="Q3910" s="28">
        <v>41997.232638888891</v>
      </c>
      <c r="R3910" s="28">
        <v>42030.393750000003</v>
      </c>
      <c r="S3910" t="s">
        <v>13637</v>
      </c>
      <c r="T3910" s="27">
        <v>41997</v>
      </c>
      <c r="V3910">
        <v>2</v>
      </c>
      <c r="W3910" t="s">
        <v>32</v>
      </c>
      <c r="X3910" t="s">
        <v>402</v>
      </c>
      <c r="Y3910">
        <v>1</v>
      </c>
      <c r="AA3910" t="s">
        <v>13638</v>
      </c>
      <c r="AB3910" t="s">
        <v>36</v>
      </c>
      <c r="AC3910">
        <v>0</v>
      </c>
      <c r="AD3910" s="27">
        <v>42113</v>
      </c>
      <c r="AE3910" t="s">
        <v>529</v>
      </c>
      <c r="AF3910" s="27">
        <v>42113</v>
      </c>
      <c r="AG3910" s="27">
        <v>42131</v>
      </c>
      <c r="AH3910">
        <v>0</v>
      </c>
      <c r="AN3910" t="s">
        <v>238</v>
      </c>
      <c r="AO3910">
        <v>2</v>
      </c>
      <c r="AP3910" t="s">
        <v>239</v>
      </c>
      <c r="AQ3910" s="27">
        <v>41999</v>
      </c>
      <c r="AR3910" t="s">
        <v>240</v>
      </c>
      <c r="AS3910">
        <v>8</v>
      </c>
      <c r="AT3910" t="s">
        <v>269</v>
      </c>
      <c r="AU3910" s="27">
        <v>41999</v>
      </c>
    </row>
    <row r="3911" spans="1:47" x14ac:dyDescent="0.2">
      <c r="A3911">
        <v>3910</v>
      </c>
      <c r="B3911" t="s">
        <v>13639</v>
      </c>
      <c r="C3911" t="s">
        <v>13640</v>
      </c>
      <c r="D3911" t="s">
        <v>1683</v>
      </c>
      <c r="E3911" s="27">
        <v>41825</v>
      </c>
      <c r="F3911" t="s">
        <v>233</v>
      </c>
      <c r="G3911" s="27">
        <v>33250</v>
      </c>
      <c r="H3911">
        <v>25</v>
      </c>
      <c r="I3911" t="s">
        <v>244</v>
      </c>
      <c r="J3911" t="s">
        <v>250</v>
      </c>
      <c r="K3911">
        <v>0</v>
      </c>
      <c r="L3911">
        <v>5</v>
      </c>
      <c r="M3911">
        <v>0</v>
      </c>
      <c r="N3911">
        <v>0</v>
      </c>
      <c r="O3911">
        <v>5</v>
      </c>
      <c r="P3911">
        <v>-1</v>
      </c>
      <c r="Q3911" s="28">
        <v>41824.455555555556</v>
      </c>
      <c r="R3911" s="28">
        <v>41825.370138888888</v>
      </c>
      <c r="S3911" t="s">
        <v>13641</v>
      </c>
      <c r="T3911" s="27">
        <v>41824</v>
      </c>
      <c r="V3911">
        <v>1</v>
      </c>
      <c r="W3911" t="s">
        <v>36</v>
      </c>
      <c r="X3911" t="s">
        <v>279</v>
      </c>
      <c r="Y3911">
        <v>1</v>
      </c>
      <c r="AA3911" t="s">
        <v>13642</v>
      </c>
      <c r="AB3911" t="s">
        <v>36</v>
      </c>
      <c r="AD3911" s="27">
        <v>42158</v>
      </c>
      <c r="AE3911" t="s">
        <v>324</v>
      </c>
      <c r="AH3911">
        <v>0</v>
      </c>
      <c r="AN3911" t="s">
        <v>238</v>
      </c>
      <c r="AO3911">
        <v>4</v>
      </c>
      <c r="AP3911" t="s">
        <v>239</v>
      </c>
      <c r="AQ3911" s="27">
        <v>41825</v>
      </c>
      <c r="AR3911" t="s">
        <v>240</v>
      </c>
      <c r="AS3911">
        <v>5</v>
      </c>
      <c r="AT3911" t="s">
        <v>246</v>
      </c>
      <c r="AU3911" s="27">
        <v>41825</v>
      </c>
    </row>
    <row r="3912" spans="1:47" x14ac:dyDescent="0.2">
      <c r="A3912">
        <v>3911</v>
      </c>
      <c r="B3912" t="s">
        <v>13643</v>
      </c>
      <c r="C3912" t="s">
        <v>2404</v>
      </c>
      <c r="D3912" t="s">
        <v>4096</v>
      </c>
      <c r="E3912" s="27">
        <v>41540</v>
      </c>
      <c r="F3912" t="s">
        <v>233</v>
      </c>
      <c r="G3912" s="27">
        <v>26019</v>
      </c>
      <c r="H3912">
        <v>45</v>
      </c>
      <c r="I3912" t="s">
        <v>234</v>
      </c>
      <c r="J3912" t="s">
        <v>353</v>
      </c>
      <c r="K3912">
        <v>0</v>
      </c>
      <c r="L3912">
        <v>6</v>
      </c>
      <c r="M3912">
        <v>0</v>
      </c>
      <c r="N3912">
        <v>0</v>
      </c>
      <c r="O3912">
        <v>8</v>
      </c>
      <c r="P3912">
        <v>-1</v>
      </c>
      <c r="Q3912" s="28">
        <v>41539.254166666666</v>
      </c>
      <c r="R3912" s="28">
        <v>41540.338194444441</v>
      </c>
      <c r="S3912" t="s">
        <v>13644</v>
      </c>
      <c r="T3912" s="27">
        <v>41539</v>
      </c>
      <c r="V3912">
        <v>1</v>
      </c>
      <c r="W3912" t="s">
        <v>32</v>
      </c>
      <c r="X3912" t="s">
        <v>494</v>
      </c>
      <c r="Y3912">
        <v>0</v>
      </c>
      <c r="AB3912" t="s">
        <v>237</v>
      </c>
      <c r="AH3912">
        <v>0</v>
      </c>
      <c r="AN3912" t="s">
        <v>238</v>
      </c>
      <c r="AO3912">
        <v>3</v>
      </c>
      <c r="AP3912" t="s">
        <v>239</v>
      </c>
      <c r="AQ3912" s="27">
        <v>41540</v>
      </c>
      <c r="AR3912" t="s">
        <v>240</v>
      </c>
      <c r="AS3912">
        <v>6</v>
      </c>
      <c r="AT3912" t="s">
        <v>246</v>
      </c>
      <c r="AU3912" s="27">
        <v>41540</v>
      </c>
    </row>
    <row r="3913" spans="1:47" x14ac:dyDescent="0.2">
      <c r="A3913">
        <v>3912</v>
      </c>
      <c r="B3913" t="s">
        <v>13645</v>
      </c>
      <c r="C3913" t="s">
        <v>830</v>
      </c>
      <c r="D3913" t="s">
        <v>5431</v>
      </c>
      <c r="E3913" s="27">
        <v>41288</v>
      </c>
      <c r="F3913" t="s">
        <v>233</v>
      </c>
      <c r="G3913" s="27">
        <v>29628</v>
      </c>
      <c r="H3913">
        <v>35</v>
      </c>
      <c r="I3913" t="s">
        <v>244</v>
      </c>
      <c r="J3913" t="s">
        <v>245</v>
      </c>
      <c r="K3913">
        <v>0</v>
      </c>
      <c r="L3913">
        <v>2</v>
      </c>
      <c r="M3913">
        <v>0</v>
      </c>
      <c r="N3913">
        <v>0</v>
      </c>
      <c r="O3913">
        <v>4</v>
      </c>
      <c r="S3913" t="s">
        <v>13646</v>
      </c>
      <c r="T3913" s="27">
        <v>41121</v>
      </c>
      <c r="V3913">
        <v>167</v>
      </c>
      <c r="W3913" t="s">
        <v>36</v>
      </c>
      <c r="X3913" t="s">
        <v>5858</v>
      </c>
      <c r="Y3913">
        <v>0</v>
      </c>
      <c r="AB3913" t="s">
        <v>237</v>
      </c>
      <c r="AH3913">
        <v>0</v>
      </c>
      <c r="AN3913" t="s">
        <v>238</v>
      </c>
      <c r="AO3913">
        <v>4</v>
      </c>
      <c r="AP3913" t="s">
        <v>239</v>
      </c>
      <c r="AQ3913" s="27">
        <v>41288</v>
      </c>
      <c r="AR3913" t="s">
        <v>240</v>
      </c>
      <c r="AS3913">
        <v>2</v>
      </c>
      <c r="AT3913" t="s">
        <v>239</v>
      </c>
      <c r="AU3913" s="27">
        <v>41288</v>
      </c>
    </row>
    <row r="3914" spans="1:47" x14ac:dyDescent="0.2">
      <c r="A3914">
        <v>3913</v>
      </c>
      <c r="B3914" t="s">
        <v>13647</v>
      </c>
      <c r="C3914" t="s">
        <v>3523</v>
      </c>
      <c r="D3914" t="s">
        <v>3539</v>
      </c>
      <c r="E3914" s="27">
        <v>41957</v>
      </c>
      <c r="F3914" t="s">
        <v>233</v>
      </c>
      <c r="G3914" s="27">
        <v>32473</v>
      </c>
      <c r="H3914">
        <v>27</v>
      </c>
      <c r="I3914" t="s">
        <v>244</v>
      </c>
      <c r="J3914" t="s">
        <v>245</v>
      </c>
      <c r="K3914">
        <v>0</v>
      </c>
      <c r="L3914">
        <v>3</v>
      </c>
      <c r="M3914">
        <v>1</v>
      </c>
      <c r="N3914">
        <v>0</v>
      </c>
      <c r="O3914">
        <v>1</v>
      </c>
      <c r="P3914">
        <v>0</v>
      </c>
      <c r="Q3914" s="28">
        <v>41957.179166666669</v>
      </c>
      <c r="R3914" s="28">
        <v>41958.158333333333</v>
      </c>
      <c r="S3914" t="s">
        <v>13648</v>
      </c>
      <c r="T3914" s="27">
        <v>41957</v>
      </c>
      <c r="V3914">
        <v>0</v>
      </c>
      <c r="W3914" t="s">
        <v>32</v>
      </c>
      <c r="X3914" t="s">
        <v>2223</v>
      </c>
      <c r="Y3914">
        <v>0</v>
      </c>
      <c r="AB3914" t="s">
        <v>237</v>
      </c>
      <c r="AH3914">
        <v>0</v>
      </c>
      <c r="AN3914" t="s">
        <v>238</v>
      </c>
      <c r="AO3914">
        <v>3</v>
      </c>
      <c r="AP3914" t="s">
        <v>239</v>
      </c>
      <c r="AQ3914" s="27">
        <v>41957</v>
      </c>
      <c r="AR3914" t="s">
        <v>240</v>
      </c>
      <c r="AS3914">
        <v>3</v>
      </c>
      <c r="AT3914" t="s">
        <v>239</v>
      </c>
      <c r="AU3914" s="27">
        <v>41957</v>
      </c>
    </row>
    <row r="3915" spans="1:47" x14ac:dyDescent="0.2">
      <c r="A3915">
        <v>3914</v>
      </c>
      <c r="B3915" t="s">
        <v>13649</v>
      </c>
      <c r="C3915" t="s">
        <v>1478</v>
      </c>
      <c r="D3915" t="s">
        <v>5942</v>
      </c>
      <c r="E3915" s="27">
        <v>41662</v>
      </c>
      <c r="F3915" t="s">
        <v>233</v>
      </c>
      <c r="G3915" s="27">
        <v>33366</v>
      </c>
      <c r="H3915">
        <v>24</v>
      </c>
      <c r="I3915" t="s">
        <v>259</v>
      </c>
      <c r="J3915" t="s">
        <v>245</v>
      </c>
      <c r="K3915">
        <v>0</v>
      </c>
      <c r="L3915">
        <v>6</v>
      </c>
      <c r="M3915">
        <v>0</v>
      </c>
      <c r="N3915">
        <v>0</v>
      </c>
      <c r="O3915">
        <v>1</v>
      </c>
      <c r="P3915">
        <v>-1</v>
      </c>
      <c r="Q3915" s="28">
        <v>41661.48333333333</v>
      </c>
      <c r="R3915" s="28">
        <v>41782.195138888892</v>
      </c>
      <c r="S3915" t="s">
        <v>13650</v>
      </c>
      <c r="T3915" s="27">
        <v>41661</v>
      </c>
      <c r="V3915">
        <v>1</v>
      </c>
      <c r="W3915" t="s">
        <v>32</v>
      </c>
      <c r="X3915" t="s">
        <v>1607</v>
      </c>
      <c r="Y3915">
        <v>0</v>
      </c>
      <c r="AB3915" t="s">
        <v>237</v>
      </c>
      <c r="AH3915">
        <v>0</v>
      </c>
      <c r="AN3915" t="s">
        <v>238</v>
      </c>
      <c r="AO3915">
        <v>4</v>
      </c>
      <c r="AP3915" t="s">
        <v>239</v>
      </c>
      <c r="AQ3915" s="27">
        <v>41662</v>
      </c>
      <c r="AR3915" t="s">
        <v>240</v>
      </c>
      <c r="AS3915">
        <v>6</v>
      </c>
      <c r="AT3915" t="s">
        <v>246</v>
      </c>
      <c r="AU3915" s="27">
        <v>41662</v>
      </c>
    </row>
    <row r="3916" spans="1:47" x14ac:dyDescent="0.2">
      <c r="A3916">
        <v>3915</v>
      </c>
      <c r="B3916" t="s">
        <v>13651</v>
      </c>
      <c r="C3916" t="s">
        <v>4367</v>
      </c>
      <c r="D3916" t="s">
        <v>13652</v>
      </c>
      <c r="E3916" s="27">
        <v>41791</v>
      </c>
      <c r="F3916" t="s">
        <v>233</v>
      </c>
      <c r="G3916" s="27">
        <v>30462</v>
      </c>
      <c r="H3916">
        <v>32</v>
      </c>
      <c r="I3916" t="s">
        <v>244</v>
      </c>
      <c r="J3916" t="s">
        <v>245</v>
      </c>
      <c r="K3916">
        <v>0</v>
      </c>
      <c r="L3916">
        <v>4</v>
      </c>
      <c r="M3916">
        <v>0</v>
      </c>
      <c r="N3916">
        <v>0</v>
      </c>
      <c r="O3916">
        <v>0</v>
      </c>
      <c r="P3916">
        <v>-1</v>
      </c>
      <c r="Q3916" s="28">
        <v>41790.205555555556</v>
      </c>
      <c r="R3916" s="28">
        <v>41791.421527777777</v>
      </c>
      <c r="S3916" t="s">
        <v>13653</v>
      </c>
      <c r="T3916" s="27">
        <v>41790</v>
      </c>
      <c r="V3916">
        <v>1</v>
      </c>
      <c r="W3916" t="s">
        <v>36</v>
      </c>
      <c r="X3916" t="s">
        <v>279</v>
      </c>
      <c r="Y3916">
        <v>0</v>
      </c>
      <c r="AB3916" t="s">
        <v>237</v>
      </c>
      <c r="AH3916">
        <v>0</v>
      </c>
      <c r="AN3916" t="s">
        <v>238</v>
      </c>
      <c r="AO3916">
        <v>2</v>
      </c>
      <c r="AP3916" t="s">
        <v>239</v>
      </c>
      <c r="AQ3916" s="27">
        <v>41791</v>
      </c>
      <c r="AR3916" t="s">
        <v>240</v>
      </c>
      <c r="AS3916">
        <v>4</v>
      </c>
      <c r="AT3916" t="s">
        <v>239</v>
      </c>
      <c r="AU3916" s="27">
        <v>41791</v>
      </c>
    </row>
    <row r="3917" spans="1:47" x14ac:dyDescent="0.2">
      <c r="A3917">
        <v>3916</v>
      </c>
      <c r="B3917" t="s">
        <v>13654</v>
      </c>
      <c r="C3917" t="s">
        <v>990</v>
      </c>
      <c r="D3917" t="s">
        <v>13655</v>
      </c>
      <c r="E3917" s="27">
        <v>41962</v>
      </c>
      <c r="F3917" t="s">
        <v>233</v>
      </c>
      <c r="G3917" s="27">
        <v>30966</v>
      </c>
      <c r="H3917">
        <v>31</v>
      </c>
      <c r="I3917" t="s">
        <v>244</v>
      </c>
      <c r="J3917" t="s">
        <v>245</v>
      </c>
      <c r="K3917">
        <v>0</v>
      </c>
      <c r="L3917">
        <v>3</v>
      </c>
      <c r="M3917">
        <v>0</v>
      </c>
      <c r="N3917">
        <v>0</v>
      </c>
      <c r="O3917">
        <v>2</v>
      </c>
      <c r="P3917">
        <v>-1</v>
      </c>
      <c r="Q3917" s="28">
        <v>41961.268055555556</v>
      </c>
      <c r="R3917" s="28">
        <v>41962.229166666664</v>
      </c>
      <c r="S3917" t="s">
        <v>13656</v>
      </c>
      <c r="T3917" s="27">
        <v>41960</v>
      </c>
      <c r="V3917">
        <v>2</v>
      </c>
      <c r="W3917" t="s">
        <v>32</v>
      </c>
      <c r="X3917" t="s">
        <v>461</v>
      </c>
      <c r="Y3917">
        <v>0</v>
      </c>
      <c r="AB3917" t="s">
        <v>237</v>
      </c>
      <c r="AH3917">
        <v>0</v>
      </c>
      <c r="AN3917" t="s">
        <v>238</v>
      </c>
      <c r="AO3917">
        <v>2</v>
      </c>
      <c r="AP3917" t="s">
        <v>239</v>
      </c>
      <c r="AQ3917" s="27">
        <v>41962</v>
      </c>
      <c r="AR3917" t="s">
        <v>240</v>
      </c>
      <c r="AS3917">
        <v>3</v>
      </c>
      <c r="AT3917" t="s">
        <v>239</v>
      </c>
      <c r="AU3917" s="27">
        <v>41962</v>
      </c>
    </row>
    <row r="3918" spans="1:47" x14ac:dyDescent="0.2">
      <c r="A3918">
        <v>3917</v>
      </c>
      <c r="B3918" t="s">
        <v>13657</v>
      </c>
      <c r="C3918" t="s">
        <v>849</v>
      </c>
      <c r="D3918" t="s">
        <v>622</v>
      </c>
      <c r="E3918" s="27">
        <v>41289</v>
      </c>
      <c r="F3918" t="s">
        <v>233</v>
      </c>
      <c r="G3918" s="27">
        <v>34188</v>
      </c>
      <c r="H3918">
        <v>22</v>
      </c>
      <c r="I3918" t="s">
        <v>259</v>
      </c>
      <c r="J3918" t="s">
        <v>250</v>
      </c>
      <c r="K3918">
        <v>0</v>
      </c>
      <c r="L3918">
        <v>3</v>
      </c>
      <c r="M3918">
        <v>0</v>
      </c>
      <c r="N3918">
        <v>1</v>
      </c>
      <c r="O3918">
        <v>0</v>
      </c>
      <c r="P3918">
        <v>0</v>
      </c>
      <c r="Q3918" s="28">
        <v>41289.521527777775</v>
      </c>
      <c r="R3918" s="28">
        <v>41289.053472222222</v>
      </c>
      <c r="S3918" t="s">
        <v>13658</v>
      </c>
      <c r="T3918" s="27">
        <v>41288</v>
      </c>
      <c r="V3918">
        <v>1</v>
      </c>
      <c r="W3918" t="s">
        <v>32</v>
      </c>
      <c r="X3918" t="s">
        <v>13659</v>
      </c>
      <c r="Y3918">
        <v>1</v>
      </c>
      <c r="AA3918" t="s">
        <v>13660</v>
      </c>
      <c r="AB3918" t="s">
        <v>32</v>
      </c>
      <c r="AD3918" s="27">
        <v>42302</v>
      </c>
      <c r="AE3918" t="s">
        <v>268</v>
      </c>
      <c r="AH3918">
        <v>0</v>
      </c>
      <c r="AN3918" t="s">
        <v>238</v>
      </c>
      <c r="AO3918">
        <v>6</v>
      </c>
      <c r="AP3918" t="s">
        <v>246</v>
      </c>
      <c r="AQ3918" s="27">
        <v>41289</v>
      </c>
      <c r="AR3918" t="s">
        <v>240</v>
      </c>
      <c r="AS3918">
        <v>3</v>
      </c>
      <c r="AT3918" t="s">
        <v>239</v>
      </c>
      <c r="AU3918" s="27">
        <v>41289</v>
      </c>
    </row>
    <row r="3919" spans="1:47" x14ac:dyDescent="0.2">
      <c r="A3919">
        <v>3918</v>
      </c>
      <c r="B3919" t="s">
        <v>13661</v>
      </c>
      <c r="C3919" t="s">
        <v>693</v>
      </c>
      <c r="D3919" t="s">
        <v>13662</v>
      </c>
      <c r="E3919" s="27">
        <v>41891</v>
      </c>
      <c r="F3919" t="s">
        <v>233</v>
      </c>
      <c r="G3919" s="27">
        <v>27229</v>
      </c>
      <c r="H3919">
        <v>41</v>
      </c>
      <c r="I3919" t="s">
        <v>244</v>
      </c>
      <c r="J3919" t="s">
        <v>250</v>
      </c>
      <c r="K3919">
        <v>0</v>
      </c>
      <c r="L3919">
        <v>1</v>
      </c>
      <c r="M3919">
        <v>0</v>
      </c>
      <c r="N3919">
        <v>0</v>
      </c>
      <c r="O3919">
        <v>8</v>
      </c>
      <c r="P3919">
        <v>0</v>
      </c>
      <c r="Q3919" s="28">
        <v>41891.120833333334</v>
      </c>
      <c r="R3919" s="28">
        <v>41893.15625</v>
      </c>
      <c r="S3919" t="s">
        <v>13663</v>
      </c>
      <c r="T3919" s="27">
        <v>41891</v>
      </c>
      <c r="V3919">
        <v>0</v>
      </c>
      <c r="W3919" t="s">
        <v>32</v>
      </c>
      <c r="X3919" t="s">
        <v>364</v>
      </c>
      <c r="Y3919">
        <v>1</v>
      </c>
      <c r="AA3919" t="s">
        <v>13664</v>
      </c>
      <c r="AB3919" t="s">
        <v>36</v>
      </c>
      <c r="AC3919">
        <v>0</v>
      </c>
      <c r="AD3919" s="27">
        <v>41981</v>
      </c>
      <c r="AE3919" t="s">
        <v>11554</v>
      </c>
      <c r="AF3919" s="27">
        <v>41981</v>
      </c>
      <c r="AG3919" s="27">
        <v>41981</v>
      </c>
      <c r="AH3919">
        <v>0</v>
      </c>
      <c r="AN3919" t="s">
        <v>238</v>
      </c>
      <c r="AO3919">
        <v>1</v>
      </c>
      <c r="AP3919" t="s">
        <v>239</v>
      </c>
      <c r="AQ3919" s="27">
        <v>41891</v>
      </c>
      <c r="AR3919" t="s">
        <v>240</v>
      </c>
      <c r="AS3919">
        <v>1</v>
      </c>
      <c r="AT3919" t="s">
        <v>239</v>
      </c>
      <c r="AU3919" s="27">
        <v>41891</v>
      </c>
    </row>
    <row r="3920" spans="1:47" x14ac:dyDescent="0.2">
      <c r="A3920">
        <v>3919</v>
      </c>
      <c r="B3920" t="s">
        <v>13665</v>
      </c>
      <c r="C3920" t="s">
        <v>13666</v>
      </c>
      <c r="D3920" t="s">
        <v>13667</v>
      </c>
      <c r="E3920" s="27">
        <v>41349</v>
      </c>
      <c r="F3920" t="s">
        <v>233</v>
      </c>
      <c r="G3920" s="27">
        <v>25328</v>
      </c>
      <c r="H3920">
        <v>46</v>
      </c>
      <c r="I3920" t="s">
        <v>234</v>
      </c>
      <c r="J3920" t="s">
        <v>1115</v>
      </c>
      <c r="K3920">
        <v>0</v>
      </c>
      <c r="L3920">
        <v>5</v>
      </c>
      <c r="M3920">
        <v>0</v>
      </c>
      <c r="N3920">
        <v>0</v>
      </c>
      <c r="O3920">
        <v>3</v>
      </c>
      <c r="P3920">
        <v>-1</v>
      </c>
      <c r="Q3920" s="28">
        <v>41348.479166666664</v>
      </c>
      <c r="R3920" s="28">
        <v>41408.273611111108</v>
      </c>
      <c r="S3920" t="s">
        <v>13668</v>
      </c>
      <c r="T3920" s="27">
        <v>41348</v>
      </c>
      <c r="V3920">
        <v>1</v>
      </c>
      <c r="W3920" t="s">
        <v>32</v>
      </c>
      <c r="X3920" t="s">
        <v>261</v>
      </c>
      <c r="Y3920">
        <v>1</v>
      </c>
      <c r="AA3920" t="s">
        <v>13669</v>
      </c>
      <c r="AB3920" t="s">
        <v>36</v>
      </c>
      <c r="AD3920" s="27">
        <v>41554</v>
      </c>
      <c r="AE3920" t="s">
        <v>404</v>
      </c>
      <c r="AH3920">
        <v>0</v>
      </c>
      <c r="AN3920" t="s">
        <v>238</v>
      </c>
      <c r="AO3920">
        <v>2</v>
      </c>
      <c r="AP3920" t="s">
        <v>239</v>
      </c>
      <c r="AQ3920" s="27">
        <v>41349</v>
      </c>
      <c r="AR3920" t="s">
        <v>240</v>
      </c>
      <c r="AS3920">
        <v>5</v>
      </c>
      <c r="AT3920" t="s">
        <v>246</v>
      </c>
      <c r="AU3920" s="27">
        <v>41349</v>
      </c>
    </row>
    <row r="3921" spans="1:47" x14ac:dyDescent="0.2">
      <c r="A3921">
        <v>3920</v>
      </c>
      <c r="B3921" t="s">
        <v>13670</v>
      </c>
      <c r="C3921" t="s">
        <v>13671</v>
      </c>
      <c r="D3921" t="s">
        <v>13672</v>
      </c>
      <c r="E3921" s="27">
        <v>41394</v>
      </c>
      <c r="F3921" t="s">
        <v>233</v>
      </c>
      <c r="G3921" s="27">
        <v>32570</v>
      </c>
      <c r="H3921">
        <v>27</v>
      </c>
      <c r="I3921" t="s">
        <v>244</v>
      </c>
      <c r="J3921" t="s">
        <v>22</v>
      </c>
      <c r="K3921">
        <v>0</v>
      </c>
      <c r="L3921">
        <v>5</v>
      </c>
      <c r="M3921">
        <v>0</v>
      </c>
      <c r="N3921">
        <v>0</v>
      </c>
      <c r="O3921">
        <v>0</v>
      </c>
      <c r="P3921">
        <v>-1</v>
      </c>
      <c r="Q3921" s="28">
        <v>41393.163194444445</v>
      </c>
      <c r="R3921" s="28">
        <v>41395.138194444444</v>
      </c>
      <c r="S3921" t="s">
        <v>13673</v>
      </c>
      <c r="T3921" s="27">
        <v>41393</v>
      </c>
      <c r="V3921">
        <v>1</v>
      </c>
      <c r="W3921" t="s">
        <v>36</v>
      </c>
      <c r="X3921" t="s">
        <v>279</v>
      </c>
      <c r="Y3921">
        <v>0</v>
      </c>
      <c r="AB3921" t="s">
        <v>237</v>
      </c>
      <c r="AH3921">
        <v>0</v>
      </c>
      <c r="AN3921" t="s">
        <v>238</v>
      </c>
      <c r="AO3921">
        <v>3</v>
      </c>
      <c r="AP3921" t="s">
        <v>239</v>
      </c>
      <c r="AQ3921" s="27">
        <v>41394</v>
      </c>
      <c r="AR3921" t="s">
        <v>240</v>
      </c>
      <c r="AS3921">
        <v>5</v>
      </c>
      <c r="AT3921" t="s">
        <v>246</v>
      </c>
      <c r="AU3921" s="27">
        <v>41394</v>
      </c>
    </row>
    <row r="3922" spans="1:47" x14ac:dyDescent="0.2">
      <c r="A3922">
        <v>3921</v>
      </c>
      <c r="B3922" t="s">
        <v>13674</v>
      </c>
      <c r="C3922" t="s">
        <v>13675</v>
      </c>
      <c r="D3922" t="s">
        <v>13676</v>
      </c>
      <c r="E3922" s="27">
        <v>41886</v>
      </c>
      <c r="F3922" t="s">
        <v>233</v>
      </c>
      <c r="G3922" s="27">
        <v>32207</v>
      </c>
      <c r="H3922">
        <v>28</v>
      </c>
      <c r="I3922" t="s">
        <v>244</v>
      </c>
      <c r="J3922" t="s">
        <v>22</v>
      </c>
      <c r="K3922">
        <v>0</v>
      </c>
      <c r="L3922">
        <v>9</v>
      </c>
      <c r="M3922">
        <v>0</v>
      </c>
      <c r="N3922">
        <v>0</v>
      </c>
      <c r="O3922">
        <v>12</v>
      </c>
      <c r="P3922">
        <v>-1</v>
      </c>
      <c r="Q3922" s="28">
        <v>41885.305555555555</v>
      </c>
      <c r="R3922" s="28">
        <v>41898.394444444442</v>
      </c>
      <c r="S3922" t="s">
        <v>13677</v>
      </c>
      <c r="T3922" s="27">
        <v>41885</v>
      </c>
      <c r="V3922">
        <v>1</v>
      </c>
      <c r="W3922" t="s">
        <v>32</v>
      </c>
      <c r="X3922" t="s">
        <v>847</v>
      </c>
      <c r="Y3922">
        <v>0</v>
      </c>
      <c r="AB3922" t="s">
        <v>237</v>
      </c>
      <c r="AH3922">
        <v>0</v>
      </c>
      <c r="AN3922" t="s">
        <v>238</v>
      </c>
      <c r="AO3922">
        <v>7</v>
      </c>
      <c r="AP3922" t="s">
        <v>246</v>
      </c>
      <c r="AQ3922" s="27">
        <v>41886</v>
      </c>
      <c r="AR3922" t="s">
        <v>240</v>
      </c>
      <c r="AS3922">
        <v>9</v>
      </c>
      <c r="AT3922" t="s">
        <v>269</v>
      </c>
      <c r="AU3922" s="27">
        <v>41886</v>
      </c>
    </row>
    <row r="3923" spans="1:47" x14ac:dyDescent="0.2">
      <c r="A3923">
        <v>3922</v>
      </c>
      <c r="B3923" t="s">
        <v>13678</v>
      </c>
      <c r="C3923" t="s">
        <v>13679</v>
      </c>
      <c r="D3923" t="s">
        <v>13680</v>
      </c>
      <c r="E3923" s="27">
        <v>41404</v>
      </c>
      <c r="F3923" t="s">
        <v>233</v>
      </c>
      <c r="G3923" s="27">
        <v>23788</v>
      </c>
      <c r="H3923">
        <v>51</v>
      </c>
      <c r="I3923" t="s">
        <v>234</v>
      </c>
      <c r="J3923" t="s">
        <v>245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-1</v>
      </c>
      <c r="Q3923" s="28">
        <v>41403.40625</v>
      </c>
      <c r="R3923" s="28">
        <v>41406.232638888891</v>
      </c>
      <c r="S3923" t="s">
        <v>13681</v>
      </c>
      <c r="T3923" s="27">
        <v>41403</v>
      </c>
      <c r="V3923">
        <v>1</v>
      </c>
      <c r="W3923" t="s">
        <v>32</v>
      </c>
      <c r="X3923" t="s">
        <v>1578</v>
      </c>
      <c r="Y3923">
        <v>0</v>
      </c>
      <c r="AB3923" t="s">
        <v>237</v>
      </c>
      <c r="AH3923">
        <v>0</v>
      </c>
      <c r="AN3923" t="s">
        <v>238</v>
      </c>
      <c r="AO3923">
        <v>1</v>
      </c>
      <c r="AP3923" t="s">
        <v>239</v>
      </c>
      <c r="AQ3923" s="27">
        <v>41404</v>
      </c>
      <c r="AR3923" t="s">
        <v>240</v>
      </c>
      <c r="AS3923">
        <v>1</v>
      </c>
      <c r="AT3923" t="s">
        <v>239</v>
      </c>
      <c r="AU3923" s="27">
        <v>41404</v>
      </c>
    </row>
    <row r="3924" spans="1:47" x14ac:dyDescent="0.2">
      <c r="A3924">
        <v>3923</v>
      </c>
      <c r="B3924" t="s">
        <v>13682</v>
      </c>
      <c r="C3924" t="s">
        <v>3191</v>
      </c>
      <c r="D3924" t="s">
        <v>13683</v>
      </c>
      <c r="E3924" s="27">
        <v>41638</v>
      </c>
      <c r="F3924" t="s">
        <v>233</v>
      </c>
      <c r="G3924" s="27">
        <v>21719</v>
      </c>
      <c r="H3924">
        <v>56</v>
      </c>
      <c r="I3924" t="s">
        <v>234</v>
      </c>
      <c r="J3924" t="s">
        <v>250</v>
      </c>
      <c r="K3924">
        <v>0</v>
      </c>
      <c r="L3924">
        <v>1</v>
      </c>
      <c r="M3924">
        <v>0</v>
      </c>
      <c r="N3924">
        <v>0</v>
      </c>
      <c r="O3924">
        <v>4</v>
      </c>
      <c r="P3924">
        <v>58</v>
      </c>
      <c r="Q3924" s="28">
        <v>41696.186111111114</v>
      </c>
      <c r="R3924" s="28">
        <v>42048.206944444442</v>
      </c>
      <c r="S3924" t="s">
        <v>13684</v>
      </c>
      <c r="U3924" s="27">
        <v>41485</v>
      </c>
      <c r="V3924">
        <v>153</v>
      </c>
      <c r="W3924" t="s">
        <v>32</v>
      </c>
      <c r="X3924" t="s">
        <v>274</v>
      </c>
      <c r="Y3924">
        <v>0</v>
      </c>
      <c r="AB3924" t="s">
        <v>237</v>
      </c>
      <c r="AH3924">
        <v>0</v>
      </c>
      <c r="AN3924" t="s">
        <v>238</v>
      </c>
      <c r="AO3924">
        <v>1</v>
      </c>
      <c r="AP3924" t="s">
        <v>239</v>
      </c>
      <c r="AQ3924" s="27">
        <v>41638</v>
      </c>
      <c r="AR3924" t="s">
        <v>240</v>
      </c>
      <c r="AS3924">
        <v>1</v>
      </c>
      <c r="AT3924" t="s">
        <v>239</v>
      </c>
      <c r="AU3924" s="27">
        <v>41638</v>
      </c>
    </row>
    <row r="3925" spans="1:47" x14ac:dyDescent="0.2">
      <c r="A3925">
        <v>3924</v>
      </c>
      <c r="B3925" t="s">
        <v>13685</v>
      </c>
      <c r="C3925" t="s">
        <v>13686</v>
      </c>
      <c r="D3925" t="s">
        <v>13687</v>
      </c>
      <c r="E3925" s="27">
        <v>41277</v>
      </c>
      <c r="F3925" t="s">
        <v>294</v>
      </c>
      <c r="G3925" s="27">
        <v>28867</v>
      </c>
      <c r="H3925">
        <v>37</v>
      </c>
      <c r="I3925" t="s">
        <v>244</v>
      </c>
      <c r="J3925" t="s">
        <v>250</v>
      </c>
      <c r="K3925">
        <v>0</v>
      </c>
      <c r="L3925">
        <v>6</v>
      </c>
      <c r="M3925">
        <v>0</v>
      </c>
      <c r="N3925">
        <v>0</v>
      </c>
      <c r="O3925">
        <v>13</v>
      </c>
      <c r="P3925">
        <v>-1</v>
      </c>
      <c r="Q3925" s="28">
        <v>41276.418749999997</v>
      </c>
      <c r="R3925" s="28">
        <v>41278.045138888891</v>
      </c>
      <c r="S3925" t="s">
        <v>13688</v>
      </c>
      <c r="T3925" s="27">
        <v>41276</v>
      </c>
      <c r="V3925">
        <v>1</v>
      </c>
      <c r="W3925" t="s">
        <v>32</v>
      </c>
      <c r="X3925" t="s">
        <v>348</v>
      </c>
      <c r="Y3925">
        <v>1</v>
      </c>
      <c r="AA3925" t="s">
        <v>13689</v>
      </c>
      <c r="AB3925" t="s">
        <v>32</v>
      </c>
      <c r="AC3925">
        <v>0</v>
      </c>
      <c r="AD3925" s="27">
        <v>42158</v>
      </c>
      <c r="AE3925" t="s">
        <v>359</v>
      </c>
      <c r="AF3925" s="27">
        <v>42158</v>
      </c>
      <c r="AG3925" s="27">
        <v>42159</v>
      </c>
      <c r="AH3925">
        <v>0</v>
      </c>
      <c r="AN3925" t="s">
        <v>238</v>
      </c>
      <c r="AO3925">
        <v>3</v>
      </c>
      <c r="AP3925" t="s">
        <v>239</v>
      </c>
      <c r="AQ3925" s="27">
        <v>41277</v>
      </c>
      <c r="AR3925" t="s">
        <v>240</v>
      </c>
      <c r="AS3925">
        <v>6</v>
      </c>
      <c r="AT3925" t="s">
        <v>246</v>
      </c>
      <c r="AU3925" s="27">
        <v>41277</v>
      </c>
    </row>
    <row r="3926" spans="1:47" x14ac:dyDescent="0.2">
      <c r="A3926">
        <v>3925</v>
      </c>
      <c r="B3926" t="s">
        <v>13690</v>
      </c>
      <c r="C3926" t="s">
        <v>693</v>
      </c>
      <c r="D3926" t="s">
        <v>13691</v>
      </c>
      <c r="E3926" s="27">
        <v>41711</v>
      </c>
      <c r="F3926" t="s">
        <v>233</v>
      </c>
      <c r="G3926" s="27">
        <v>34323</v>
      </c>
      <c r="H3926">
        <v>22</v>
      </c>
      <c r="I3926" t="s">
        <v>259</v>
      </c>
      <c r="J3926" t="s">
        <v>250</v>
      </c>
      <c r="K3926">
        <v>0</v>
      </c>
      <c r="L3926">
        <v>3</v>
      </c>
      <c r="M3926">
        <v>0</v>
      </c>
      <c r="N3926">
        <v>2</v>
      </c>
      <c r="O3926">
        <v>0</v>
      </c>
      <c r="P3926">
        <v>-1</v>
      </c>
      <c r="Q3926" s="28">
        <v>41710.306250000001</v>
      </c>
      <c r="R3926" s="28">
        <v>41723.366666666669</v>
      </c>
      <c r="S3926" t="s">
        <v>13692</v>
      </c>
      <c r="T3926" s="27">
        <v>41710</v>
      </c>
      <c r="V3926">
        <v>1</v>
      </c>
      <c r="W3926" t="s">
        <v>32</v>
      </c>
      <c r="X3926" t="s">
        <v>847</v>
      </c>
      <c r="Y3926">
        <v>1</v>
      </c>
      <c r="AA3926" t="s">
        <v>13693</v>
      </c>
      <c r="AB3926" t="s">
        <v>36</v>
      </c>
      <c r="AC3926">
        <v>0</v>
      </c>
      <c r="AD3926" s="27">
        <v>42012</v>
      </c>
      <c r="AE3926" t="s">
        <v>385</v>
      </c>
      <c r="AF3926" s="27">
        <v>42012</v>
      </c>
      <c r="AG3926" s="27">
        <v>42264</v>
      </c>
      <c r="AH3926">
        <v>0</v>
      </c>
      <c r="AN3926" t="s">
        <v>238</v>
      </c>
      <c r="AO3926">
        <v>5</v>
      </c>
      <c r="AP3926" t="s">
        <v>246</v>
      </c>
      <c r="AQ3926" s="27">
        <v>41711</v>
      </c>
      <c r="AR3926" t="s">
        <v>240</v>
      </c>
      <c r="AS3926">
        <v>3</v>
      </c>
      <c r="AT3926" t="s">
        <v>239</v>
      </c>
      <c r="AU3926" s="27">
        <v>41711</v>
      </c>
    </row>
    <row r="3927" spans="1:47" x14ac:dyDescent="0.2">
      <c r="A3927">
        <v>3926</v>
      </c>
      <c r="B3927" t="s">
        <v>13694</v>
      </c>
      <c r="C3927" t="s">
        <v>2670</v>
      </c>
      <c r="D3927" t="s">
        <v>1384</v>
      </c>
      <c r="E3927" s="27">
        <v>41903</v>
      </c>
      <c r="F3927" t="s">
        <v>233</v>
      </c>
      <c r="G3927" s="27">
        <v>29731</v>
      </c>
      <c r="H3927">
        <v>34</v>
      </c>
      <c r="I3927" t="s">
        <v>244</v>
      </c>
      <c r="J3927" t="s">
        <v>22</v>
      </c>
      <c r="K3927">
        <v>0</v>
      </c>
      <c r="L3927">
        <v>2</v>
      </c>
      <c r="M3927">
        <v>0</v>
      </c>
      <c r="N3927">
        <v>0</v>
      </c>
      <c r="O3927">
        <v>0</v>
      </c>
      <c r="P3927">
        <v>0</v>
      </c>
      <c r="Q3927" s="28">
        <v>41903.152777777781</v>
      </c>
      <c r="R3927" s="28">
        <v>41904.365972222222</v>
      </c>
      <c r="S3927" t="s">
        <v>13695</v>
      </c>
      <c r="T3927" s="27">
        <v>41903</v>
      </c>
      <c r="V3927">
        <v>0</v>
      </c>
      <c r="W3927" t="s">
        <v>32</v>
      </c>
      <c r="X3927" t="s">
        <v>974</v>
      </c>
      <c r="Y3927">
        <v>0</v>
      </c>
      <c r="AB3927" t="s">
        <v>237</v>
      </c>
      <c r="AH3927">
        <v>0</v>
      </c>
      <c r="AN3927" t="s">
        <v>238</v>
      </c>
      <c r="AO3927">
        <v>3</v>
      </c>
      <c r="AP3927" t="s">
        <v>239</v>
      </c>
      <c r="AQ3927" s="27">
        <v>41903</v>
      </c>
      <c r="AR3927" t="s">
        <v>240</v>
      </c>
      <c r="AS3927">
        <v>2</v>
      </c>
      <c r="AT3927" t="s">
        <v>239</v>
      </c>
      <c r="AU3927" s="27">
        <v>41903</v>
      </c>
    </row>
    <row r="3928" spans="1:47" x14ac:dyDescent="0.2">
      <c r="A3928">
        <v>3927</v>
      </c>
      <c r="B3928" t="s">
        <v>13696</v>
      </c>
      <c r="C3928" t="s">
        <v>2861</v>
      </c>
      <c r="D3928" t="s">
        <v>400</v>
      </c>
      <c r="E3928" s="27">
        <v>41939</v>
      </c>
      <c r="F3928" t="s">
        <v>233</v>
      </c>
      <c r="G3928" s="27">
        <v>30255</v>
      </c>
      <c r="H3928">
        <v>33</v>
      </c>
      <c r="I3928" t="s">
        <v>244</v>
      </c>
      <c r="J3928" t="s">
        <v>250</v>
      </c>
      <c r="K3928">
        <v>0</v>
      </c>
      <c r="L3928">
        <v>7</v>
      </c>
      <c r="M3928">
        <v>3</v>
      </c>
      <c r="N3928">
        <v>2</v>
      </c>
      <c r="O3928">
        <v>6</v>
      </c>
      <c r="P3928">
        <v>-187</v>
      </c>
      <c r="Q3928" s="28">
        <v>41752.058333333334</v>
      </c>
      <c r="R3928" s="28">
        <v>41939.493055555555</v>
      </c>
      <c r="S3928" t="s">
        <v>13697</v>
      </c>
      <c r="U3928" s="27">
        <v>41752</v>
      </c>
      <c r="V3928">
        <v>187</v>
      </c>
      <c r="W3928" t="s">
        <v>36</v>
      </c>
      <c r="X3928" t="s">
        <v>274</v>
      </c>
      <c r="Y3928">
        <v>0</v>
      </c>
      <c r="AB3928" t="s">
        <v>237</v>
      </c>
      <c r="AH3928">
        <v>0</v>
      </c>
      <c r="AN3928" t="s">
        <v>238</v>
      </c>
      <c r="AO3928">
        <v>5</v>
      </c>
      <c r="AP3928" t="s">
        <v>246</v>
      </c>
      <c r="AQ3928" s="27">
        <v>41939</v>
      </c>
      <c r="AR3928" t="s">
        <v>240</v>
      </c>
      <c r="AS3928">
        <v>7</v>
      </c>
      <c r="AT3928" t="s">
        <v>246</v>
      </c>
      <c r="AU3928" s="27">
        <v>41939</v>
      </c>
    </row>
    <row r="3929" spans="1:47" x14ac:dyDescent="0.2">
      <c r="A3929">
        <v>3928</v>
      </c>
      <c r="B3929" t="s">
        <v>13698</v>
      </c>
      <c r="C3929" t="s">
        <v>3369</v>
      </c>
      <c r="D3929" t="s">
        <v>13699</v>
      </c>
      <c r="E3929" s="27">
        <v>41327</v>
      </c>
      <c r="F3929" t="s">
        <v>294</v>
      </c>
      <c r="G3929" s="27">
        <v>26914</v>
      </c>
      <c r="H3929">
        <v>42</v>
      </c>
      <c r="I3929" t="s">
        <v>244</v>
      </c>
      <c r="J3929" t="s">
        <v>353</v>
      </c>
      <c r="K3929">
        <v>0</v>
      </c>
      <c r="L3929">
        <v>2</v>
      </c>
      <c r="M3929">
        <v>0</v>
      </c>
      <c r="N3929">
        <v>0</v>
      </c>
      <c r="O3929">
        <v>0</v>
      </c>
      <c r="W3929" t="s">
        <v>237</v>
      </c>
      <c r="Y3929">
        <v>-1</v>
      </c>
      <c r="AB3929" t="s">
        <v>237</v>
      </c>
      <c r="AH3929">
        <v>0</v>
      </c>
      <c r="AN3929" t="s">
        <v>238</v>
      </c>
      <c r="AO3929">
        <v>2</v>
      </c>
      <c r="AP3929" t="s">
        <v>239</v>
      </c>
      <c r="AQ3929" s="27">
        <v>41327</v>
      </c>
      <c r="AR3929" t="s">
        <v>240</v>
      </c>
      <c r="AS3929">
        <v>2</v>
      </c>
      <c r="AT3929" t="s">
        <v>239</v>
      </c>
      <c r="AU3929" s="27">
        <v>41327</v>
      </c>
    </row>
    <row r="3930" spans="1:47" x14ac:dyDescent="0.2">
      <c r="A3930">
        <v>3929</v>
      </c>
      <c r="B3930" t="s">
        <v>13700</v>
      </c>
      <c r="C3930" t="s">
        <v>13701</v>
      </c>
      <c r="D3930" t="s">
        <v>13702</v>
      </c>
      <c r="E3930" s="27">
        <v>41928</v>
      </c>
      <c r="F3930" t="s">
        <v>233</v>
      </c>
      <c r="G3930" s="27">
        <v>35266</v>
      </c>
      <c r="H3930">
        <v>19</v>
      </c>
      <c r="I3930" t="s">
        <v>259</v>
      </c>
      <c r="J3930" t="s">
        <v>250</v>
      </c>
      <c r="K3930">
        <v>0</v>
      </c>
      <c r="L3930">
        <v>4</v>
      </c>
      <c r="M3930">
        <v>0</v>
      </c>
      <c r="N3930">
        <v>0</v>
      </c>
      <c r="O3930">
        <v>0</v>
      </c>
      <c r="P3930">
        <v>-1</v>
      </c>
      <c r="Q3930" s="28">
        <v>41927.186111111114</v>
      </c>
      <c r="R3930" s="28">
        <v>41928.09375</v>
      </c>
      <c r="S3930" t="s">
        <v>13703</v>
      </c>
      <c r="T3930" s="27">
        <v>41927</v>
      </c>
      <c r="V3930">
        <v>1</v>
      </c>
      <c r="W3930" t="s">
        <v>32</v>
      </c>
      <c r="X3930" t="s">
        <v>453</v>
      </c>
      <c r="Y3930">
        <v>1</v>
      </c>
      <c r="AA3930" t="s">
        <v>13704</v>
      </c>
      <c r="AB3930" t="s">
        <v>32</v>
      </c>
      <c r="AC3930">
        <v>0</v>
      </c>
      <c r="AD3930" s="27">
        <v>42395</v>
      </c>
      <c r="AF3930" s="27">
        <v>42395</v>
      </c>
      <c r="AG3930" s="27">
        <v>42396</v>
      </c>
      <c r="AH3930">
        <v>0</v>
      </c>
      <c r="AN3930" t="s">
        <v>238</v>
      </c>
      <c r="AO3930">
        <v>6</v>
      </c>
      <c r="AP3930" t="s">
        <v>246</v>
      </c>
      <c r="AQ3930" s="27">
        <v>41928</v>
      </c>
      <c r="AR3930" t="s">
        <v>240</v>
      </c>
      <c r="AS3930">
        <v>4</v>
      </c>
      <c r="AT3930" t="s">
        <v>239</v>
      </c>
      <c r="AU3930" s="27">
        <v>41928</v>
      </c>
    </row>
    <row r="3931" spans="1:47" x14ac:dyDescent="0.2">
      <c r="A3931">
        <v>3930</v>
      </c>
      <c r="B3931" t="s">
        <v>13705</v>
      </c>
      <c r="C3931" t="s">
        <v>2359</v>
      </c>
      <c r="D3931" t="s">
        <v>13706</v>
      </c>
      <c r="E3931" s="27">
        <v>41328</v>
      </c>
      <c r="F3931" t="s">
        <v>233</v>
      </c>
      <c r="G3931" s="27">
        <v>25733</v>
      </c>
      <c r="H3931">
        <v>45</v>
      </c>
      <c r="I3931" t="s">
        <v>234</v>
      </c>
      <c r="J3931" t="s">
        <v>245</v>
      </c>
      <c r="K3931">
        <v>0</v>
      </c>
      <c r="L3931">
        <v>2</v>
      </c>
      <c r="M3931">
        <v>0</v>
      </c>
      <c r="N3931">
        <v>0</v>
      </c>
      <c r="O3931">
        <v>2</v>
      </c>
      <c r="P3931">
        <v>-1</v>
      </c>
      <c r="Q3931" s="28">
        <v>41327.524305555555</v>
      </c>
      <c r="R3931" s="28">
        <v>41328.355555555558</v>
      </c>
      <c r="S3931" t="s">
        <v>13707</v>
      </c>
      <c r="U3931" s="27">
        <v>41327</v>
      </c>
      <c r="V3931">
        <v>1</v>
      </c>
      <c r="W3931" t="s">
        <v>36</v>
      </c>
      <c r="X3931" t="s">
        <v>274</v>
      </c>
      <c r="Y3931">
        <v>0</v>
      </c>
      <c r="AB3931" t="s">
        <v>237</v>
      </c>
      <c r="AH3931">
        <v>0</v>
      </c>
      <c r="AN3931" t="s">
        <v>238</v>
      </c>
      <c r="AO3931">
        <v>1</v>
      </c>
      <c r="AP3931" t="s">
        <v>239</v>
      </c>
      <c r="AQ3931" s="27">
        <v>41328</v>
      </c>
      <c r="AR3931" t="s">
        <v>240</v>
      </c>
      <c r="AS3931">
        <v>2</v>
      </c>
      <c r="AT3931" t="s">
        <v>239</v>
      </c>
      <c r="AU3931" s="27">
        <v>41328</v>
      </c>
    </row>
    <row r="3932" spans="1:47" x14ac:dyDescent="0.2">
      <c r="A3932">
        <v>3931</v>
      </c>
      <c r="B3932" t="s">
        <v>13708</v>
      </c>
      <c r="C3932" t="s">
        <v>4055</v>
      </c>
      <c r="D3932" t="s">
        <v>13709</v>
      </c>
      <c r="E3932" s="27">
        <v>41942</v>
      </c>
      <c r="F3932" t="s">
        <v>294</v>
      </c>
      <c r="G3932" s="27">
        <v>29779</v>
      </c>
      <c r="H3932">
        <v>34</v>
      </c>
      <c r="I3932" t="s">
        <v>244</v>
      </c>
      <c r="J3932" t="s">
        <v>245</v>
      </c>
      <c r="K3932">
        <v>0</v>
      </c>
      <c r="L3932">
        <v>5</v>
      </c>
      <c r="M3932">
        <v>0</v>
      </c>
      <c r="N3932">
        <v>0</v>
      </c>
      <c r="O3932">
        <v>3</v>
      </c>
      <c r="P3932">
        <v>213</v>
      </c>
      <c r="Q3932" s="28">
        <v>42155.324305555558</v>
      </c>
      <c r="R3932" s="28">
        <v>42173.392361111109</v>
      </c>
      <c r="S3932" t="s">
        <v>13710</v>
      </c>
      <c r="T3932" s="27">
        <v>41936</v>
      </c>
      <c r="V3932">
        <v>6</v>
      </c>
      <c r="W3932" t="s">
        <v>32</v>
      </c>
      <c r="X3932" t="s">
        <v>588</v>
      </c>
      <c r="Y3932">
        <v>0</v>
      </c>
      <c r="AB3932" t="s">
        <v>237</v>
      </c>
      <c r="AH3932">
        <v>0</v>
      </c>
      <c r="AN3932" t="s">
        <v>238</v>
      </c>
      <c r="AO3932">
        <v>2</v>
      </c>
      <c r="AP3932" t="s">
        <v>239</v>
      </c>
      <c r="AQ3932" s="27">
        <v>41942</v>
      </c>
      <c r="AR3932" t="s">
        <v>240</v>
      </c>
      <c r="AS3932">
        <v>5</v>
      </c>
      <c r="AT3932" t="s">
        <v>246</v>
      </c>
      <c r="AU3932" s="27">
        <v>41942</v>
      </c>
    </row>
    <row r="3933" spans="1:47" x14ac:dyDescent="0.2">
      <c r="A3933">
        <v>3932</v>
      </c>
      <c r="B3933" t="s">
        <v>13711</v>
      </c>
      <c r="C3933" t="s">
        <v>2412</v>
      </c>
      <c r="D3933" t="s">
        <v>13712</v>
      </c>
      <c r="E3933" s="27">
        <v>41297</v>
      </c>
      <c r="F3933" t="s">
        <v>294</v>
      </c>
      <c r="G3933" s="27">
        <v>30733</v>
      </c>
      <c r="H3933">
        <v>32</v>
      </c>
      <c r="I3933" t="s">
        <v>244</v>
      </c>
      <c r="J3933" t="s">
        <v>250</v>
      </c>
      <c r="K3933">
        <v>0</v>
      </c>
      <c r="L3933">
        <v>3</v>
      </c>
      <c r="M3933">
        <v>0</v>
      </c>
      <c r="N3933">
        <v>0</v>
      </c>
      <c r="O3933">
        <v>0</v>
      </c>
      <c r="W3933" t="s">
        <v>237</v>
      </c>
      <c r="Y3933">
        <v>-1</v>
      </c>
      <c r="AB3933" t="s">
        <v>237</v>
      </c>
      <c r="AH3933">
        <v>0</v>
      </c>
      <c r="AN3933" t="s">
        <v>238</v>
      </c>
      <c r="AO3933">
        <v>2</v>
      </c>
      <c r="AP3933" t="s">
        <v>239</v>
      </c>
      <c r="AQ3933" s="27">
        <v>41297</v>
      </c>
      <c r="AR3933" t="s">
        <v>240</v>
      </c>
      <c r="AS3933">
        <v>3</v>
      </c>
      <c r="AT3933" t="s">
        <v>239</v>
      </c>
      <c r="AU3933" s="27">
        <v>41297</v>
      </c>
    </row>
    <row r="3934" spans="1:47" x14ac:dyDescent="0.2">
      <c r="A3934">
        <v>3933</v>
      </c>
      <c r="B3934" t="s">
        <v>13713</v>
      </c>
      <c r="C3934" t="s">
        <v>13714</v>
      </c>
      <c r="D3934" t="s">
        <v>13715</v>
      </c>
      <c r="E3934" s="27">
        <v>41841</v>
      </c>
      <c r="F3934" t="s">
        <v>294</v>
      </c>
      <c r="G3934" s="27">
        <v>30311</v>
      </c>
      <c r="H3934">
        <v>33</v>
      </c>
      <c r="I3934" t="s">
        <v>244</v>
      </c>
      <c r="J3934" t="s">
        <v>250</v>
      </c>
      <c r="K3934">
        <v>0</v>
      </c>
      <c r="L3934">
        <v>9</v>
      </c>
      <c r="M3934">
        <v>0</v>
      </c>
      <c r="N3934">
        <v>0</v>
      </c>
      <c r="O3934">
        <v>5</v>
      </c>
      <c r="P3934">
        <v>-1</v>
      </c>
      <c r="Q3934" s="28">
        <v>41840.265972222223</v>
      </c>
      <c r="R3934" s="28">
        <v>41841.258333333331</v>
      </c>
      <c r="S3934" t="s">
        <v>13716</v>
      </c>
      <c r="T3934" s="27">
        <v>41840</v>
      </c>
      <c r="V3934">
        <v>1</v>
      </c>
      <c r="W3934" t="s">
        <v>32</v>
      </c>
      <c r="X3934" t="s">
        <v>261</v>
      </c>
      <c r="Y3934">
        <v>1</v>
      </c>
      <c r="AA3934" t="s">
        <v>13717</v>
      </c>
      <c r="AB3934" t="s">
        <v>36</v>
      </c>
      <c r="AC3934">
        <v>0</v>
      </c>
      <c r="AD3934" s="27">
        <v>41849</v>
      </c>
      <c r="AE3934" t="s">
        <v>1280</v>
      </c>
      <c r="AF3934" s="27">
        <v>41849</v>
      </c>
      <c r="AG3934" s="27">
        <v>41887</v>
      </c>
      <c r="AH3934">
        <v>0</v>
      </c>
      <c r="AN3934" t="s">
        <v>238</v>
      </c>
      <c r="AO3934">
        <v>3</v>
      </c>
      <c r="AP3934" t="s">
        <v>239</v>
      </c>
      <c r="AQ3934" s="27">
        <v>41841</v>
      </c>
      <c r="AR3934" t="s">
        <v>240</v>
      </c>
      <c r="AS3934">
        <v>9</v>
      </c>
      <c r="AT3934" t="s">
        <v>269</v>
      </c>
      <c r="AU3934" s="27">
        <v>41841</v>
      </c>
    </row>
    <row r="3935" spans="1:47" x14ac:dyDescent="0.2">
      <c r="A3935">
        <v>3934</v>
      </c>
      <c r="B3935" t="s">
        <v>13718</v>
      </c>
      <c r="C3935" t="s">
        <v>2056</v>
      </c>
      <c r="D3935" t="s">
        <v>13719</v>
      </c>
      <c r="E3935" s="27">
        <v>41301</v>
      </c>
      <c r="F3935" t="s">
        <v>233</v>
      </c>
      <c r="G3935" s="27">
        <v>23438</v>
      </c>
      <c r="H3935">
        <v>52</v>
      </c>
      <c r="I3935" t="s">
        <v>234</v>
      </c>
      <c r="J3935" t="s">
        <v>250</v>
      </c>
      <c r="K3935">
        <v>0</v>
      </c>
      <c r="L3935">
        <v>5</v>
      </c>
      <c r="M3935">
        <v>0</v>
      </c>
      <c r="N3935">
        <v>0</v>
      </c>
      <c r="O3935">
        <v>7</v>
      </c>
      <c r="P3935">
        <v>-1</v>
      </c>
      <c r="Q3935" s="28">
        <v>41300.477083333331</v>
      </c>
      <c r="R3935" s="28">
        <v>41482.237500000003</v>
      </c>
      <c r="S3935" t="s">
        <v>13720</v>
      </c>
      <c r="T3935" s="27">
        <v>41300</v>
      </c>
      <c r="V3935">
        <v>1</v>
      </c>
      <c r="W3935" t="s">
        <v>32</v>
      </c>
      <c r="X3935" t="s">
        <v>494</v>
      </c>
      <c r="Y3935">
        <v>1</v>
      </c>
      <c r="AA3935" t="s">
        <v>13721</v>
      </c>
      <c r="AB3935" t="s">
        <v>36</v>
      </c>
      <c r="AC3935">
        <v>1</v>
      </c>
      <c r="AD3935" s="27">
        <v>42218</v>
      </c>
      <c r="AE3935" t="s">
        <v>2320</v>
      </c>
      <c r="AF3935" s="27">
        <v>42219</v>
      </c>
      <c r="AG3935" s="27">
        <v>42251</v>
      </c>
      <c r="AH3935">
        <v>0</v>
      </c>
      <c r="AN3935" t="s">
        <v>238</v>
      </c>
      <c r="AO3935">
        <v>1</v>
      </c>
      <c r="AP3935" t="s">
        <v>239</v>
      </c>
      <c r="AQ3935" s="27">
        <v>41301</v>
      </c>
      <c r="AR3935" t="s">
        <v>240</v>
      </c>
      <c r="AS3935">
        <v>5</v>
      </c>
      <c r="AT3935" t="s">
        <v>246</v>
      </c>
      <c r="AU3935" s="27">
        <v>41301</v>
      </c>
    </row>
    <row r="3936" spans="1:47" x14ac:dyDescent="0.2">
      <c r="A3936">
        <v>3935</v>
      </c>
      <c r="B3936" t="s">
        <v>13722</v>
      </c>
      <c r="C3936" t="s">
        <v>12066</v>
      </c>
      <c r="D3936" t="s">
        <v>689</v>
      </c>
      <c r="E3936" s="27">
        <v>41511</v>
      </c>
      <c r="F3936" t="s">
        <v>294</v>
      </c>
      <c r="G3936" s="27">
        <v>34796</v>
      </c>
      <c r="H3936">
        <v>21</v>
      </c>
      <c r="I3936" t="s">
        <v>259</v>
      </c>
      <c r="J3936" t="s">
        <v>250</v>
      </c>
      <c r="K3936">
        <v>0</v>
      </c>
      <c r="L3936">
        <v>6</v>
      </c>
      <c r="M3936">
        <v>0</v>
      </c>
      <c r="N3936">
        <v>0</v>
      </c>
      <c r="O3936">
        <v>0</v>
      </c>
      <c r="P3936">
        <v>-1</v>
      </c>
      <c r="Q3936" s="28">
        <v>41510.335416666669</v>
      </c>
      <c r="R3936" s="28">
        <v>41511.356944444444</v>
      </c>
      <c r="S3936" t="s">
        <v>13723</v>
      </c>
      <c r="T3936" s="27">
        <v>41510</v>
      </c>
      <c r="V3936">
        <v>1</v>
      </c>
      <c r="W3936" t="s">
        <v>32</v>
      </c>
      <c r="X3936" t="s">
        <v>300</v>
      </c>
      <c r="Y3936">
        <v>0</v>
      </c>
      <c r="AB3936" t="s">
        <v>237</v>
      </c>
      <c r="AH3936">
        <v>0</v>
      </c>
      <c r="AN3936" t="s">
        <v>238</v>
      </c>
      <c r="AO3936">
        <v>8</v>
      </c>
      <c r="AP3936" t="s">
        <v>269</v>
      </c>
      <c r="AQ3936" s="27">
        <v>41511</v>
      </c>
      <c r="AR3936" t="s">
        <v>240</v>
      </c>
      <c r="AS3936">
        <v>6</v>
      </c>
      <c r="AT3936" t="s">
        <v>246</v>
      </c>
      <c r="AU3936" s="27">
        <v>41511</v>
      </c>
    </row>
    <row r="3937" spans="1:47" x14ac:dyDescent="0.2">
      <c r="A3937">
        <v>3936</v>
      </c>
      <c r="B3937" t="s">
        <v>13724</v>
      </c>
      <c r="C3937" t="s">
        <v>1908</v>
      </c>
      <c r="D3937" t="s">
        <v>9354</v>
      </c>
      <c r="E3937" s="27">
        <v>41857</v>
      </c>
      <c r="F3937" t="s">
        <v>233</v>
      </c>
      <c r="G3937" s="27">
        <v>26493</v>
      </c>
      <c r="H3937">
        <v>43</v>
      </c>
      <c r="I3937" t="s">
        <v>244</v>
      </c>
      <c r="J3937" t="s">
        <v>250</v>
      </c>
      <c r="K3937">
        <v>0</v>
      </c>
      <c r="L3937">
        <v>10</v>
      </c>
      <c r="M3937">
        <v>0</v>
      </c>
      <c r="N3937">
        <v>0</v>
      </c>
      <c r="O3937">
        <v>6</v>
      </c>
      <c r="P3937">
        <v>0</v>
      </c>
      <c r="Q3937" s="28">
        <v>41857.447222222225</v>
      </c>
      <c r="R3937" s="28">
        <v>41858.347222222219</v>
      </c>
      <c r="S3937" t="s">
        <v>13725</v>
      </c>
      <c r="U3937" s="27">
        <v>41776</v>
      </c>
      <c r="V3937">
        <v>81</v>
      </c>
      <c r="W3937" t="s">
        <v>36</v>
      </c>
      <c r="X3937" t="s">
        <v>274</v>
      </c>
      <c r="Y3937">
        <v>1</v>
      </c>
      <c r="AA3937" t="s">
        <v>13726</v>
      </c>
      <c r="AB3937" t="s">
        <v>36</v>
      </c>
      <c r="AC3937">
        <v>8</v>
      </c>
      <c r="AD3937" s="27">
        <v>42247</v>
      </c>
      <c r="AE3937" t="s">
        <v>3409</v>
      </c>
      <c r="AF3937" s="27">
        <v>42255</v>
      </c>
      <c r="AG3937" s="27">
        <v>42256</v>
      </c>
      <c r="AH3937">
        <v>0</v>
      </c>
      <c r="AN3937" t="s">
        <v>238</v>
      </c>
      <c r="AO3937">
        <v>5</v>
      </c>
      <c r="AP3937" t="s">
        <v>246</v>
      </c>
      <c r="AQ3937" s="27">
        <v>41857</v>
      </c>
      <c r="AR3937" t="s">
        <v>240</v>
      </c>
      <c r="AS3937">
        <v>10</v>
      </c>
      <c r="AT3937" t="s">
        <v>269</v>
      </c>
      <c r="AU3937" s="27">
        <v>41857</v>
      </c>
    </row>
    <row r="3938" spans="1:47" x14ac:dyDescent="0.2">
      <c r="A3938">
        <v>3937</v>
      </c>
      <c r="B3938" t="s">
        <v>13727</v>
      </c>
      <c r="C3938" t="s">
        <v>13728</v>
      </c>
      <c r="D3938" t="s">
        <v>3828</v>
      </c>
      <c r="E3938" s="27">
        <v>41701</v>
      </c>
      <c r="F3938" t="s">
        <v>233</v>
      </c>
      <c r="G3938" s="27">
        <v>33756</v>
      </c>
      <c r="H3938">
        <v>23</v>
      </c>
      <c r="I3938" t="s">
        <v>259</v>
      </c>
      <c r="J3938" t="s">
        <v>250</v>
      </c>
      <c r="K3938">
        <v>0</v>
      </c>
      <c r="L3938">
        <v>4</v>
      </c>
      <c r="M3938">
        <v>0</v>
      </c>
      <c r="N3938">
        <v>0</v>
      </c>
      <c r="O3938">
        <v>3</v>
      </c>
      <c r="P3938">
        <v>-2</v>
      </c>
      <c r="Q3938" s="28">
        <v>41699.12222222222</v>
      </c>
      <c r="R3938" s="28">
        <v>41701.447222222225</v>
      </c>
      <c r="S3938" t="s">
        <v>13729</v>
      </c>
      <c r="T3938" s="27">
        <v>41698</v>
      </c>
      <c r="V3938">
        <v>3</v>
      </c>
      <c r="W3938" t="s">
        <v>32</v>
      </c>
      <c r="X3938" t="s">
        <v>359</v>
      </c>
      <c r="Y3938">
        <v>0</v>
      </c>
      <c r="AB3938" t="s">
        <v>237</v>
      </c>
      <c r="AH3938">
        <v>0</v>
      </c>
      <c r="AN3938" t="s">
        <v>238</v>
      </c>
      <c r="AO3938">
        <v>6</v>
      </c>
      <c r="AP3938" t="s">
        <v>246</v>
      </c>
      <c r="AQ3938" s="27">
        <v>41701</v>
      </c>
      <c r="AR3938" t="s">
        <v>240</v>
      </c>
      <c r="AS3938">
        <v>4</v>
      </c>
      <c r="AT3938" t="s">
        <v>239</v>
      </c>
      <c r="AU3938" s="27">
        <v>41701</v>
      </c>
    </row>
    <row r="3939" spans="1:47" x14ac:dyDescent="0.2">
      <c r="A3939">
        <v>3938</v>
      </c>
      <c r="B3939" t="s">
        <v>13730</v>
      </c>
      <c r="C3939" t="s">
        <v>3856</v>
      </c>
      <c r="D3939" t="s">
        <v>13731</v>
      </c>
      <c r="E3939" s="27">
        <v>41299</v>
      </c>
      <c r="F3939" t="s">
        <v>233</v>
      </c>
      <c r="G3939" s="27">
        <v>30260</v>
      </c>
      <c r="H3939">
        <v>33</v>
      </c>
      <c r="I3939" t="s">
        <v>244</v>
      </c>
      <c r="J3939" t="s">
        <v>245</v>
      </c>
      <c r="K3939">
        <v>0</v>
      </c>
      <c r="L3939">
        <v>6</v>
      </c>
      <c r="M3939">
        <v>0</v>
      </c>
      <c r="N3939">
        <v>0</v>
      </c>
      <c r="O3939">
        <v>3</v>
      </c>
      <c r="P3939">
        <v>-1</v>
      </c>
      <c r="Q3939" s="28">
        <v>41298.149305555555</v>
      </c>
      <c r="R3939" s="28">
        <v>41299.336805555555</v>
      </c>
      <c r="S3939" t="s">
        <v>13732</v>
      </c>
      <c r="U3939" s="27">
        <v>41298</v>
      </c>
      <c r="V3939">
        <v>1</v>
      </c>
      <c r="W3939" t="s">
        <v>32</v>
      </c>
      <c r="X3939" t="s">
        <v>274</v>
      </c>
      <c r="Y3939">
        <v>0</v>
      </c>
      <c r="AB3939" t="s">
        <v>237</v>
      </c>
      <c r="AH3939">
        <v>0</v>
      </c>
      <c r="AN3939" t="s">
        <v>238</v>
      </c>
      <c r="AO3939">
        <v>6</v>
      </c>
      <c r="AP3939" t="s">
        <v>246</v>
      </c>
      <c r="AQ3939" s="27">
        <v>41299</v>
      </c>
      <c r="AR3939" t="s">
        <v>240</v>
      </c>
      <c r="AS3939">
        <v>6</v>
      </c>
      <c r="AT3939" t="s">
        <v>246</v>
      </c>
      <c r="AU3939" s="27">
        <v>41299</v>
      </c>
    </row>
    <row r="3940" spans="1:47" x14ac:dyDescent="0.2">
      <c r="A3940">
        <v>3939</v>
      </c>
      <c r="B3940" t="s">
        <v>13733</v>
      </c>
      <c r="C3940" t="s">
        <v>1123</v>
      </c>
      <c r="D3940" t="s">
        <v>1218</v>
      </c>
      <c r="E3940" s="27">
        <v>41389</v>
      </c>
      <c r="F3940" t="s">
        <v>233</v>
      </c>
      <c r="G3940" s="27">
        <v>32750</v>
      </c>
      <c r="H3940">
        <v>26</v>
      </c>
      <c r="I3940" t="s">
        <v>244</v>
      </c>
      <c r="J3940" t="s">
        <v>250</v>
      </c>
      <c r="K3940">
        <v>1</v>
      </c>
      <c r="L3940">
        <v>10</v>
      </c>
      <c r="M3940">
        <v>0</v>
      </c>
      <c r="N3940">
        <v>0</v>
      </c>
      <c r="O3940">
        <v>3</v>
      </c>
      <c r="P3940">
        <v>-1</v>
      </c>
      <c r="Q3940" s="28">
        <v>41388.320138888892</v>
      </c>
      <c r="R3940" s="28">
        <v>41392.171527777777</v>
      </c>
      <c r="S3940" t="s">
        <v>13734</v>
      </c>
      <c r="T3940" s="27">
        <v>41388</v>
      </c>
      <c r="V3940">
        <v>1</v>
      </c>
      <c r="W3940" t="s">
        <v>32</v>
      </c>
      <c r="X3940" t="s">
        <v>252</v>
      </c>
      <c r="Y3940">
        <v>1</v>
      </c>
      <c r="AA3940" t="s">
        <v>13735</v>
      </c>
      <c r="AB3940" t="s">
        <v>36</v>
      </c>
      <c r="AC3940">
        <v>74</v>
      </c>
      <c r="AD3940" s="27">
        <v>41775</v>
      </c>
      <c r="AE3940" t="s">
        <v>412</v>
      </c>
      <c r="AF3940" s="27">
        <v>41849</v>
      </c>
      <c r="AG3940" s="27">
        <v>41850</v>
      </c>
      <c r="AH3940">
        <v>1</v>
      </c>
      <c r="AJ3940" t="s">
        <v>13736</v>
      </c>
      <c r="AK3940" t="s">
        <v>255</v>
      </c>
      <c r="AL3940" s="27">
        <v>41999</v>
      </c>
      <c r="AM3940" t="s">
        <v>801</v>
      </c>
      <c r="AN3940" t="s">
        <v>238</v>
      </c>
      <c r="AO3940">
        <v>9</v>
      </c>
      <c r="AP3940" t="s">
        <v>269</v>
      </c>
      <c r="AQ3940" s="27">
        <v>41389</v>
      </c>
      <c r="AR3940" t="s">
        <v>240</v>
      </c>
      <c r="AS3940">
        <v>10</v>
      </c>
      <c r="AT3940" t="s">
        <v>269</v>
      </c>
      <c r="AU3940" s="27">
        <v>41389</v>
      </c>
    </row>
    <row r="3941" spans="1:47" x14ac:dyDescent="0.2">
      <c r="A3941">
        <v>3940</v>
      </c>
      <c r="B3941" t="s">
        <v>13737</v>
      </c>
      <c r="C3941" t="s">
        <v>13738</v>
      </c>
      <c r="D3941" t="s">
        <v>13739</v>
      </c>
      <c r="E3941" s="27">
        <v>41871</v>
      </c>
      <c r="F3941" t="s">
        <v>294</v>
      </c>
      <c r="G3941" s="27">
        <v>34997</v>
      </c>
      <c r="H3941">
        <v>20</v>
      </c>
      <c r="I3941" t="s">
        <v>259</v>
      </c>
      <c r="J3941" t="s">
        <v>250</v>
      </c>
      <c r="K3941">
        <v>0</v>
      </c>
      <c r="L3941">
        <v>4</v>
      </c>
      <c r="M3941">
        <v>0</v>
      </c>
      <c r="N3941">
        <v>0</v>
      </c>
      <c r="O3941">
        <v>0</v>
      </c>
      <c r="P3941">
        <v>0</v>
      </c>
      <c r="Q3941" s="28">
        <v>41871.115277777775</v>
      </c>
      <c r="R3941" s="28">
        <v>41871.386111111111</v>
      </c>
      <c r="S3941" t="s">
        <v>13740</v>
      </c>
      <c r="T3941" s="27">
        <v>41871</v>
      </c>
      <c r="V3941">
        <v>0</v>
      </c>
      <c r="W3941" t="s">
        <v>36</v>
      </c>
      <c r="X3941" t="s">
        <v>279</v>
      </c>
      <c r="Y3941">
        <v>0</v>
      </c>
      <c r="AB3941" t="s">
        <v>237</v>
      </c>
      <c r="AH3941">
        <v>0</v>
      </c>
      <c r="AN3941" t="s">
        <v>238</v>
      </c>
      <c r="AO3941">
        <v>5</v>
      </c>
      <c r="AP3941" t="s">
        <v>246</v>
      </c>
      <c r="AQ3941" s="27">
        <v>41871</v>
      </c>
      <c r="AR3941" t="s">
        <v>240</v>
      </c>
      <c r="AS3941">
        <v>4</v>
      </c>
      <c r="AT3941" t="s">
        <v>239</v>
      </c>
      <c r="AU3941" s="27">
        <v>41871</v>
      </c>
    </row>
    <row r="3942" spans="1:47" x14ac:dyDescent="0.2">
      <c r="A3942">
        <v>3941</v>
      </c>
      <c r="B3942" t="s">
        <v>13741</v>
      </c>
      <c r="C3942" t="s">
        <v>726</v>
      </c>
      <c r="D3942" t="s">
        <v>13742</v>
      </c>
      <c r="E3942" s="27">
        <v>41645</v>
      </c>
      <c r="F3942" t="s">
        <v>233</v>
      </c>
      <c r="G3942" s="27">
        <v>28852</v>
      </c>
      <c r="H3942">
        <v>37</v>
      </c>
      <c r="I3942" t="s">
        <v>244</v>
      </c>
      <c r="J3942" t="s">
        <v>245</v>
      </c>
      <c r="K3942">
        <v>0</v>
      </c>
      <c r="L3942">
        <v>3</v>
      </c>
      <c r="M3942">
        <v>0</v>
      </c>
      <c r="N3942">
        <v>0</v>
      </c>
      <c r="O3942">
        <v>0</v>
      </c>
      <c r="P3942">
        <v>-1</v>
      </c>
      <c r="Q3942" s="28">
        <v>41644.287499999999</v>
      </c>
      <c r="R3942" s="28">
        <v>41646.135416666664</v>
      </c>
      <c r="S3942" t="s">
        <v>13743</v>
      </c>
      <c r="T3942" s="27">
        <v>41644</v>
      </c>
      <c r="V3942">
        <v>1</v>
      </c>
      <c r="W3942" t="s">
        <v>36</v>
      </c>
      <c r="X3942" t="s">
        <v>279</v>
      </c>
      <c r="Y3942">
        <v>0</v>
      </c>
      <c r="AB3942" t="s">
        <v>237</v>
      </c>
      <c r="AH3942">
        <v>0</v>
      </c>
      <c r="AN3942" t="s">
        <v>238</v>
      </c>
      <c r="AO3942">
        <v>1</v>
      </c>
      <c r="AP3942" t="s">
        <v>239</v>
      </c>
      <c r="AQ3942" s="27">
        <v>41645</v>
      </c>
      <c r="AR3942" t="s">
        <v>240</v>
      </c>
      <c r="AS3942">
        <v>3</v>
      </c>
      <c r="AT3942" t="s">
        <v>239</v>
      </c>
      <c r="AU3942" s="27">
        <v>41645</v>
      </c>
    </row>
    <row r="3943" spans="1:47" x14ac:dyDescent="0.2">
      <c r="A3943">
        <v>3942</v>
      </c>
      <c r="B3943" t="s">
        <v>13744</v>
      </c>
      <c r="C3943" t="s">
        <v>990</v>
      </c>
      <c r="D3943" t="s">
        <v>9255</v>
      </c>
      <c r="E3943" s="27">
        <v>41641</v>
      </c>
      <c r="F3943" t="s">
        <v>233</v>
      </c>
      <c r="G3943" s="27">
        <v>28422</v>
      </c>
      <c r="H3943">
        <v>38</v>
      </c>
      <c r="I3943" t="s">
        <v>244</v>
      </c>
      <c r="J3943" t="s">
        <v>250</v>
      </c>
      <c r="K3943">
        <v>0</v>
      </c>
      <c r="L3943">
        <v>1</v>
      </c>
      <c r="M3943">
        <v>0</v>
      </c>
      <c r="N3943">
        <v>0</v>
      </c>
      <c r="O3943">
        <v>1</v>
      </c>
      <c r="P3943">
        <v>-8</v>
      </c>
      <c r="Q3943" s="28">
        <v>41633.255555555559</v>
      </c>
      <c r="R3943" s="28">
        <v>41641.067361111112</v>
      </c>
      <c r="S3943" t="s">
        <v>13745</v>
      </c>
      <c r="T3943" s="27">
        <v>41633</v>
      </c>
      <c r="V3943">
        <v>8</v>
      </c>
      <c r="W3943" t="s">
        <v>32</v>
      </c>
      <c r="X3943" t="s">
        <v>1207</v>
      </c>
      <c r="Y3943">
        <v>1</v>
      </c>
      <c r="AA3943" t="s">
        <v>13746</v>
      </c>
      <c r="AB3943" t="s">
        <v>32</v>
      </c>
      <c r="AD3943" s="27">
        <v>42184</v>
      </c>
      <c r="AE3943" t="s">
        <v>13747</v>
      </c>
      <c r="AH3943">
        <v>0</v>
      </c>
      <c r="AN3943" t="s">
        <v>238</v>
      </c>
      <c r="AO3943">
        <v>1</v>
      </c>
      <c r="AP3943" t="s">
        <v>239</v>
      </c>
      <c r="AQ3943" s="27">
        <v>41641</v>
      </c>
      <c r="AR3943" t="s">
        <v>240</v>
      </c>
      <c r="AS3943">
        <v>1</v>
      </c>
      <c r="AT3943" t="s">
        <v>239</v>
      </c>
      <c r="AU3943" s="27">
        <v>41641</v>
      </c>
    </row>
    <row r="3944" spans="1:47" x14ac:dyDescent="0.2">
      <c r="A3944">
        <v>3943</v>
      </c>
      <c r="B3944" t="s">
        <v>13748</v>
      </c>
      <c r="C3944" t="s">
        <v>13749</v>
      </c>
      <c r="D3944" t="s">
        <v>7347</v>
      </c>
      <c r="E3944" s="27">
        <v>41920</v>
      </c>
      <c r="F3944" t="s">
        <v>294</v>
      </c>
      <c r="G3944" s="27">
        <v>33074</v>
      </c>
      <c r="H3944">
        <v>25</v>
      </c>
      <c r="I3944" t="s">
        <v>244</v>
      </c>
      <c r="J3944" t="s">
        <v>250</v>
      </c>
      <c r="K3944">
        <v>0</v>
      </c>
      <c r="L3944">
        <v>4</v>
      </c>
      <c r="M3944">
        <v>0</v>
      </c>
      <c r="N3944">
        <v>0</v>
      </c>
      <c r="O3944">
        <v>0</v>
      </c>
      <c r="P3944">
        <v>-1</v>
      </c>
      <c r="Q3944" s="28">
        <v>41919.338194444441</v>
      </c>
      <c r="R3944" s="28">
        <v>41920.133333333331</v>
      </c>
      <c r="S3944" t="s">
        <v>13750</v>
      </c>
      <c r="T3944" s="27">
        <v>41919</v>
      </c>
      <c r="V3944">
        <v>1</v>
      </c>
      <c r="W3944" t="s">
        <v>32</v>
      </c>
      <c r="X3944" t="s">
        <v>300</v>
      </c>
      <c r="Y3944">
        <v>0</v>
      </c>
      <c r="AB3944" t="s">
        <v>237</v>
      </c>
      <c r="AH3944">
        <v>0</v>
      </c>
      <c r="AN3944" t="s">
        <v>238</v>
      </c>
      <c r="AO3944">
        <v>3</v>
      </c>
      <c r="AP3944" t="s">
        <v>239</v>
      </c>
      <c r="AQ3944" s="27">
        <v>41920</v>
      </c>
      <c r="AR3944" t="s">
        <v>240</v>
      </c>
      <c r="AS3944">
        <v>4</v>
      </c>
      <c r="AT3944" t="s">
        <v>239</v>
      </c>
      <c r="AU3944" s="27">
        <v>41920</v>
      </c>
    </row>
    <row r="3945" spans="1:47" x14ac:dyDescent="0.2">
      <c r="A3945">
        <v>3944</v>
      </c>
      <c r="B3945" t="s">
        <v>13751</v>
      </c>
      <c r="C3945" t="s">
        <v>2046</v>
      </c>
      <c r="D3945" t="s">
        <v>3639</v>
      </c>
      <c r="E3945" s="27">
        <v>41896</v>
      </c>
      <c r="F3945" t="s">
        <v>233</v>
      </c>
      <c r="G3945" s="27">
        <v>29623</v>
      </c>
      <c r="H3945">
        <v>35</v>
      </c>
      <c r="I3945" t="s">
        <v>244</v>
      </c>
      <c r="J3945" t="s">
        <v>353</v>
      </c>
      <c r="K3945">
        <v>0</v>
      </c>
      <c r="L3945">
        <v>1</v>
      </c>
      <c r="M3945">
        <v>0</v>
      </c>
      <c r="N3945">
        <v>0</v>
      </c>
      <c r="O3945">
        <v>1</v>
      </c>
      <c r="P3945">
        <v>-1</v>
      </c>
      <c r="Q3945" s="28">
        <v>41895.39166666667</v>
      </c>
      <c r="R3945" s="28">
        <v>41896.054861111108</v>
      </c>
      <c r="S3945" t="s">
        <v>13752</v>
      </c>
      <c r="T3945" s="27">
        <v>41895</v>
      </c>
      <c r="V3945">
        <v>1</v>
      </c>
      <c r="W3945" t="s">
        <v>36</v>
      </c>
      <c r="X3945" t="s">
        <v>279</v>
      </c>
      <c r="Y3945">
        <v>1</v>
      </c>
      <c r="AA3945" t="s">
        <v>13753</v>
      </c>
      <c r="AB3945" t="s">
        <v>36</v>
      </c>
      <c r="AD3945" s="27">
        <v>42203</v>
      </c>
      <c r="AE3945" t="s">
        <v>324</v>
      </c>
      <c r="AH3945">
        <v>0</v>
      </c>
      <c r="AN3945" t="s">
        <v>238</v>
      </c>
      <c r="AO3945">
        <v>1</v>
      </c>
      <c r="AP3945" t="s">
        <v>239</v>
      </c>
      <c r="AQ3945" s="27">
        <v>41896</v>
      </c>
      <c r="AR3945" t="s">
        <v>240</v>
      </c>
      <c r="AS3945">
        <v>1</v>
      </c>
      <c r="AT3945" t="s">
        <v>239</v>
      </c>
      <c r="AU3945" s="27">
        <v>41896</v>
      </c>
    </row>
    <row r="3946" spans="1:47" x14ac:dyDescent="0.2">
      <c r="A3946">
        <v>3945</v>
      </c>
      <c r="B3946" t="s">
        <v>13754</v>
      </c>
      <c r="C3946" t="s">
        <v>2056</v>
      </c>
      <c r="D3946" t="s">
        <v>2846</v>
      </c>
      <c r="E3946" s="27">
        <v>41790</v>
      </c>
      <c r="F3946" t="s">
        <v>233</v>
      </c>
      <c r="G3946" s="27">
        <v>33038</v>
      </c>
      <c r="H3946">
        <v>25</v>
      </c>
      <c r="I3946" t="s">
        <v>244</v>
      </c>
      <c r="J3946" t="s">
        <v>245</v>
      </c>
      <c r="K3946">
        <v>0</v>
      </c>
      <c r="L3946">
        <v>9</v>
      </c>
      <c r="M3946">
        <v>0</v>
      </c>
      <c r="N3946">
        <v>0</v>
      </c>
      <c r="O3946">
        <v>0</v>
      </c>
      <c r="P3946">
        <v>-1</v>
      </c>
      <c r="Q3946" s="28">
        <v>41789.251388888886</v>
      </c>
      <c r="R3946" s="28">
        <v>41790.401388888888</v>
      </c>
      <c r="S3946" t="s">
        <v>13755</v>
      </c>
      <c r="T3946" s="27">
        <v>41789</v>
      </c>
      <c r="V3946">
        <v>1</v>
      </c>
      <c r="W3946" t="s">
        <v>32</v>
      </c>
      <c r="X3946" t="s">
        <v>359</v>
      </c>
      <c r="Y3946">
        <v>0</v>
      </c>
      <c r="AB3946" t="s">
        <v>237</v>
      </c>
      <c r="AH3946">
        <v>0</v>
      </c>
      <c r="AN3946" t="s">
        <v>238</v>
      </c>
      <c r="AO3946">
        <v>4</v>
      </c>
      <c r="AP3946" t="s">
        <v>239</v>
      </c>
      <c r="AQ3946" s="27">
        <v>41790</v>
      </c>
      <c r="AR3946" t="s">
        <v>240</v>
      </c>
      <c r="AS3946">
        <v>9</v>
      </c>
      <c r="AT3946" t="s">
        <v>269</v>
      </c>
      <c r="AU3946" s="27">
        <v>41790</v>
      </c>
    </row>
    <row r="3947" spans="1:47" x14ac:dyDescent="0.2">
      <c r="A3947">
        <v>3946</v>
      </c>
      <c r="B3947" t="s">
        <v>13756</v>
      </c>
      <c r="C3947" t="s">
        <v>7731</v>
      </c>
      <c r="D3947" t="s">
        <v>13757</v>
      </c>
      <c r="E3947" s="27">
        <v>41715</v>
      </c>
      <c r="F3947" t="s">
        <v>233</v>
      </c>
      <c r="G3947" s="27">
        <v>32504</v>
      </c>
      <c r="H3947">
        <v>27</v>
      </c>
      <c r="I3947" t="s">
        <v>244</v>
      </c>
      <c r="J3947" t="s">
        <v>250</v>
      </c>
      <c r="K3947">
        <v>0</v>
      </c>
      <c r="L3947">
        <v>2</v>
      </c>
      <c r="M3947">
        <v>0</v>
      </c>
      <c r="N3947">
        <v>0</v>
      </c>
      <c r="O3947">
        <v>1</v>
      </c>
      <c r="P3947">
        <v>-1</v>
      </c>
      <c r="Q3947" s="28">
        <v>41714.091666666667</v>
      </c>
      <c r="R3947" s="28">
        <v>41715.061111111114</v>
      </c>
      <c r="S3947" t="s">
        <v>13758</v>
      </c>
      <c r="T3947" s="27">
        <v>41714</v>
      </c>
      <c r="V3947">
        <v>1</v>
      </c>
      <c r="W3947" t="s">
        <v>32</v>
      </c>
      <c r="X3947" t="s">
        <v>348</v>
      </c>
      <c r="Y3947">
        <v>1</v>
      </c>
      <c r="AA3947" t="s">
        <v>13759</v>
      </c>
      <c r="AB3947" t="s">
        <v>36</v>
      </c>
      <c r="AD3947" s="27">
        <v>41811</v>
      </c>
      <c r="AE3947" t="s">
        <v>324</v>
      </c>
      <c r="AH3947">
        <v>0</v>
      </c>
      <c r="AN3947" t="s">
        <v>238</v>
      </c>
      <c r="AO3947">
        <v>2</v>
      </c>
      <c r="AP3947" t="s">
        <v>239</v>
      </c>
      <c r="AQ3947" s="27">
        <v>41715</v>
      </c>
      <c r="AR3947" t="s">
        <v>240</v>
      </c>
      <c r="AS3947">
        <v>2</v>
      </c>
      <c r="AT3947" t="s">
        <v>239</v>
      </c>
      <c r="AU3947" s="27">
        <v>41715</v>
      </c>
    </row>
    <row r="3948" spans="1:47" x14ac:dyDescent="0.2">
      <c r="A3948">
        <v>3947</v>
      </c>
      <c r="B3948" t="s">
        <v>13760</v>
      </c>
      <c r="C3948" t="s">
        <v>13761</v>
      </c>
      <c r="D3948" t="s">
        <v>5343</v>
      </c>
      <c r="E3948" s="27">
        <v>41547</v>
      </c>
      <c r="F3948" t="s">
        <v>233</v>
      </c>
      <c r="G3948" s="27">
        <v>27619</v>
      </c>
      <c r="H3948">
        <v>40</v>
      </c>
      <c r="I3948" t="s">
        <v>244</v>
      </c>
      <c r="J3948" t="s">
        <v>22</v>
      </c>
      <c r="K3948">
        <v>0</v>
      </c>
      <c r="L3948">
        <v>1</v>
      </c>
      <c r="M3948">
        <v>0</v>
      </c>
      <c r="N3948">
        <v>0</v>
      </c>
      <c r="O3948">
        <v>1</v>
      </c>
      <c r="P3948">
        <v>0</v>
      </c>
      <c r="Q3948" s="28">
        <v>41547.09652777778</v>
      </c>
      <c r="R3948" s="28">
        <v>41548.087500000001</v>
      </c>
      <c r="S3948" t="s">
        <v>13762</v>
      </c>
      <c r="T3948" s="27">
        <v>41547</v>
      </c>
      <c r="V3948">
        <v>0</v>
      </c>
      <c r="W3948" t="s">
        <v>32</v>
      </c>
      <c r="X3948" t="s">
        <v>254</v>
      </c>
      <c r="Y3948">
        <v>0</v>
      </c>
      <c r="AB3948" t="s">
        <v>237</v>
      </c>
      <c r="AH3948">
        <v>0</v>
      </c>
      <c r="AN3948" t="s">
        <v>238</v>
      </c>
      <c r="AO3948">
        <v>1</v>
      </c>
      <c r="AP3948" t="s">
        <v>239</v>
      </c>
      <c r="AQ3948" s="27">
        <v>41547</v>
      </c>
      <c r="AR3948" t="s">
        <v>240</v>
      </c>
      <c r="AS3948">
        <v>1</v>
      </c>
      <c r="AT3948" t="s">
        <v>239</v>
      </c>
      <c r="AU3948" s="27">
        <v>41547</v>
      </c>
    </row>
    <row r="3949" spans="1:47" x14ac:dyDescent="0.2">
      <c r="A3949">
        <v>3948</v>
      </c>
      <c r="B3949" t="s">
        <v>13763</v>
      </c>
      <c r="C3949" t="s">
        <v>2884</v>
      </c>
      <c r="D3949" t="s">
        <v>4861</v>
      </c>
      <c r="E3949" s="27">
        <v>41354</v>
      </c>
      <c r="F3949" t="s">
        <v>233</v>
      </c>
      <c r="G3949" s="27">
        <v>34780</v>
      </c>
      <c r="H3949">
        <v>21</v>
      </c>
      <c r="I3949" t="s">
        <v>259</v>
      </c>
      <c r="J3949" t="s">
        <v>250</v>
      </c>
      <c r="K3949">
        <v>1</v>
      </c>
      <c r="L3949">
        <v>5</v>
      </c>
      <c r="M3949">
        <v>0</v>
      </c>
      <c r="N3949">
        <v>0</v>
      </c>
      <c r="O3949">
        <v>1</v>
      </c>
      <c r="P3949">
        <v>-2</v>
      </c>
      <c r="Q3949" s="28">
        <v>41352.499305555553</v>
      </c>
      <c r="R3949" s="28">
        <v>41353.382638888892</v>
      </c>
      <c r="S3949" t="s">
        <v>13764</v>
      </c>
      <c r="U3949" s="27">
        <v>41352</v>
      </c>
      <c r="V3949">
        <v>2</v>
      </c>
      <c r="W3949" t="s">
        <v>32</v>
      </c>
      <c r="X3949" t="s">
        <v>274</v>
      </c>
      <c r="Y3949">
        <v>0</v>
      </c>
      <c r="AB3949" t="s">
        <v>237</v>
      </c>
      <c r="AH3949">
        <v>0</v>
      </c>
      <c r="AN3949" t="s">
        <v>238</v>
      </c>
      <c r="AO3949">
        <v>7</v>
      </c>
      <c r="AP3949" t="s">
        <v>246</v>
      </c>
      <c r="AQ3949" s="27">
        <v>41354</v>
      </c>
      <c r="AR3949" t="s">
        <v>240</v>
      </c>
      <c r="AS3949">
        <v>5</v>
      </c>
      <c r="AT3949" t="s">
        <v>246</v>
      </c>
      <c r="AU3949" s="27">
        <v>41354</v>
      </c>
    </row>
    <row r="3950" spans="1:47" x14ac:dyDescent="0.2">
      <c r="A3950">
        <v>3949</v>
      </c>
      <c r="B3950" t="s">
        <v>13765</v>
      </c>
      <c r="C3950" t="s">
        <v>387</v>
      </c>
      <c r="D3950" t="s">
        <v>13766</v>
      </c>
      <c r="E3950" s="27">
        <v>41855</v>
      </c>
      <c r="F3950" t="s">
        <v>233</v>
      </c>
      <c r="G3950" s="27">
        <v>28614</v>
      </c>
      <c r="H3950">
        <v>37</v>
      </c>
      <c r="I3950" t="s">
        <v>244</v>
      </c>
      <c r="J3950" t="s">
        <v>353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-3</v>
      </c>
      <c r="Q3950" s="28">
        <v>41852.385416666664</v>
      </c>
      <c r="R3950" s="28">
        <v>41855.453472222223</v>
      </c>
      <c r="S3950" t="s">
        <v>13767</v>
      </c>
      <c r="T3950" s="27">
        <v>41852</v>
      </c>
      <c r="V3950">
        <v>3</v>
      </c>
      <c r="W3950" t="s">
        <v>32</v>
      </c>
      <c r="X3950" t="s">
        <v>974</v>
      </c>
      <c r="Y3950">
        <v>0</v>
      </c>
      <c r="AB3950" t="s">
        <v>237</v>
      </c>
      <c r="AH3950">
        <v>0</v>
      </c>
      <c r="AN3950" t="s">
        <v>238</v>
      </c>
      <c r="AO3950">
        <v>1</v>
      </c>
      <c r="AP3950" t="s">
        <v>239</v>
      </c>
      <c r="AQ3950" s="27">
        <v>41855</v>
      </c>
      <c r="AR3950" t="s">
        <v>240</v>
      </c>
      <c r="AS3950">
        <v>1</v>
      </c>
      <c r="AT3950" t="s">
        <v>239</v>
      </c>
      <c r="AU3950" s="27">
        <v>41855</v>
      </c>
    </row>
    <row r="3951" spans="1:47" x14ac:dyDescent="0.2">
      <c r="A3951">
        <v>3950</v>
      </c>
      <c r="B3951" t="s">
        <v>13768</v>
      </c>
      <c r="C3951" t="s">
        <v>13769</v>
      </c>
      <c r="D3951" t="s">
        <v>13770</v>
      </c>
      <c r="E3951" s="27">
        <v>41626</v>
      </c>
      <c r="F3951" t="s">
        <v>233</v>
      </c>
      <c r="G3951" s="27">
        <v>28418</v>
      </c>
      <c r="H3951">
        <v>38</v>
      </c>
      <c r="I3951" t="s">
        <v>244</v>
      </c>
      <c r="J3951" t="s">
        <v>245</v>
      </c>
      <c r="K3951">
        <v>0</v>
      </c>
      <c r="L3951">
        <v>9</v>
      </c>
      <c r="M3951">
        <v>0</v>
      </c>
      <c r="N3951">
        <v>0</v>
      </c>
      <c r="O3951">
        <v>3</v>
      </c>
      <c r="P3951">
        <v>-1</v>
      </c>
      <c r="Q3951" s="28">
        <v>41625.495833333334</v>
      </c>
      <c r="R3951" s="28">
        <v>41627.359722222223</v>
      </c>
      <c r="S3951" t="s">
        <v>13771</v>
      </c>
      <c r="T3951" s="27">
        <v>41625</v>
      </c>
      <c r="V3951">
        <v>1</v>
      </c>
      <c r="W3951" t="s">
        <v>32</v>
      </c>
      <c r="X3951" t="s">
        <v>261</v>
      </c>
      <c r="Y3951">
        <v>1</v>
      </c>
      <c r="AA3951" t="s">
        <v>13772</v>
      </c>
      <c r="AB3951" t="s">
        <v>36</v>
      </c>
      <c r="AC3951">
        <v>0</v>
      </c>
      <c r="AD3951" s="27">
        <v>41695</v>
      </c>
      <c r="AE3951" t="s">
        <v>1488</v>
      </c>
      <c r="AF3951" s="27">
        <v>41695</v>
      </c>
      <c r="AG3951" s="27">
        <v>41777</v>
      </c>
      <c r="AH3951">
        <v>0</v>
      </c>
      <c r="AN3951" t="s">
        <v>238</v>
      </c>
      <c r="AO3951">
        <v>6</v>
      </c>
      <c r="AP3951" t="s">
        <v>246</v>
      </c>
      <c r="AQ3951" s="27">
        <v>41626</v>
      </c>
      <c r="AR3951" t="s">
        <v>240</v>
      </c>
      <c r="AS3951">
        <v>9</v>
      </c>
      <c r="AT3951" t="s">
        <v>269</v>
      </c>
      <c r="AU3951" s="27">
        <v>41626</v>
      </c>
    </row>
    <row r="3952" spans="1:47" x14ac:dyDescent="0.2">
      <c r="A3952">
        <v>3951</v>
      </c>
      <c r="B3952" t="s">
        <v>13773</v>
      </c>
      <c r="C3952" t="s">
        <v>914</v>
      </c>
      <c r="D3952" t="s">
        <v>13774</v>
      </c>
      <c r="E3952" s="27">
        <v>41663</v>
      </c>
      <c r="F3952" t="s">
        <v>233</v>
      </c>
      <c r="G3952" s="27">
        <v>31289</v>
      </c>
      <c r="H3952">
        <v>30</v>
      </c>
      <c r="I3952" t="s">
        <v>244</v>
      </c>
      <c r="J3952" t="s">
        <v>245</v>
      </c>
      <c r="K3952">
        <v>0</v>
      </c>
      <c r="L3952">
        <v>7</v>
      </c>
      <c r="M3952">
        <v>0</v>
      </c>
      <c r="N3952">
        <v>0</v>
      </c>
      <c r="O3952">
        <v>5</v>
      </c>
      <c r="P3952">
        <v>0</v>
      </c>
      <c r="Q3952" s="28">
        <v>41663.199305555558</v>
      </c>
      <c r="R3952" s="28">
        <v>41740.441666666666</v>
      </c>
      <c r="S3952" t="s">
        <v>13775</v>
      </c>
      <c r="T3952" s="27">
        <v>41662</v>
      </c>
      <c r="V3952">
        <v>1</v>
      </c>
      <c r="W3952" t="s">
        <v>32</v>
      </c>
      <c r="X3952" t="s">
        <v>261</v>
      </c>
      <c r="Y3952">
        <v>0</v>
      </c>
      <c r="AB3952" t="s">
        <v>237</v>
      </c>
      <c r="AH3952">
        <v>0</v>
      </c>
      <c r="AN3952" t="s">
        <v>238</v>
      </c>
      <c r="AO3952">
        <v>4</v>
      </c>
      <c r="AP3952" t="s">
        <v>239</v>
      </c>
      <c r="AQ3952" s="27">
        <v>41663</v>
      </c>
      <c r="AR3952" t="s">
        <v>240</v>
      </c>
      <c r="AS3952">
        <v>7</v>
      </c>
      <c r="AT3952" t="s">
        <v>246</v>
      </c>
      <c r="AU3952" s="27">
        <v>41663</v>
      </c>
    </row>
    <row r="3953" spans="1:47" x14ac:dyDescent="0.2">
      <c r="A3953">
        <v>3952</v>
      </c>
      <c r="B3953" t="s">
        <v>13776</v>
      </c>
      <c r="C3953" t="s">
        <v>242</v>
      </c>
      <c r="D3953" t="s">
        <v>10081</v>
      </c>
      <c r="E3953" s="27">
        <v>41302</v>
      </c>
      <c r="F3953" t="s">
        <v>233</v>
      </c>
      <c r="G3953" s="27">
        <v>28947</v>
      </c>
      <c r="H3953">
        <v>37</v>
      </c>
      <c r="I3953" t="s">
        <v>244</v>
      </c>
      <c r="J3953" t="s">
        <v>245</v>
      </c>
      <c r="K3953">
        <v>0</v>
      </c>
      <c r="L3953">
        <v>4</v>
      </c>
      <c r="M3953">
        <v>0</v>
      </c>
      <c r="N3953">
        <v>0</v>
      </c>
      <c r="O3953">
        <v>0</v>
      </c>
      <c r="P3953">
        <v>-1</v>
      </c>
      <c r="Q3953" s="28">
        <v>41301.460416666669</v>
      </c>
      <c r="R3953" s="28">
        <v>41302.359722222223</v>
      </c>
      <c r="S3953" t="s">
        <v>13777</v>
      </c>
      <c r="T3953" s="27">
        <v>41301</v>
      </c>
      <c r="V3953">
        <v>1</v>
      </c>
      <c r="W3953" t="s">
        <v>36</v>
      </c>
      <c r="X3953" t="s">
        <v>780</v>
      </c>
      <c r="Y3953">
        <v>0</v>
      </c>
      <c r="AB3953" t="s">
        <v>237</v>
      </c>
      <c r="AH3953">
        <v>0</v>
      </c>
      <c r="AN3953" t="s">
        <v>238</v>
      </c>
      <c r="AO3953">
        <v>1</v>
      </c>
      <c r="AP3953" t="s">
        <v>239</v>
      </c>
      <c r="AQ3953" s="27">
        <v>41302</v>
      </c>
      <c r="AR3953" t="s">
        <v>240</v>
      </c>
      <c r="AS3953">
        <v>4</v>
      </c>
      <c r="AT3953" t="s">
        <v>239</v>
      </c>
      <c r="AU3953" s="27">
        <v>41302</v>
      </c>
    </row>
    <row r="3954" spans="1:47" x14ac:dyDescent="0.2">
      <c r="A3954">
        <v>3953</v>
      </c>
      <c r="B3954" t="s">
        <v>13778</v>
      </c>
      <c r="C3954" t="s">
        <v>3380</v>
      </c>
      <c r="D3954" t="s">
        <v>3373</v>
      </c>
      <c r="E3954" s="27">
        <v>41792</v>
      </c>
      <c r="F3954" t="s">
        <v>294</v>
      </c>
      <c r="G3954" s="27">
        <v>23661</v>
      </c>
      <c r="H3954">
        <v>51</v>
      </c>
      <c r="I3954" t="s">
        <v>234</v>
      </c>
      <c r="J3954" t="s">
        <v>250</v>
      </c>
      <c r="K3954">
        <v>0</v>
      </c>
      <c r="L3954">
        <v>3</v>
      </c>
      <c r="M3954">
        <v>0</v>
      </c>
      <c r="N3954">
        <v>0</v>
      </c>
      <c r="O3954">
        <v>2</v>
      </c>
      <c r="S3954" t="s">
        <v>13779</v>
      </c>
      <c r="T3954" s="27">
        <v>41246</v>
      </c>
      <c r="V3954">
        <v>546</v>
      </c>
      <c r="W3954" t="s">
        <v>32</v>
      </c>
      <c r="X3954" t="s">
        <v>13780</v>
      </c>
      <c r="Y3954">
        <v>0</v>
      </c>
      <c r="AB3954" t="s">
        <v>237</v>
      </c>
      <c r="AH3954">
        <v>0</v>
      </c>
      <c r="AN3954" t="s">
        <v>238</v>
      </c>
      <c r="AO3954">
        <v>1</v>
      </c>
      <c r="AP3954" t="s">
        <v>239</v>
      </c>
      <c r="AQ3954" s="27">
        <v>41792</v>
      </c>
      <c r="AR3954" t="s">
        <v>240</v>
      </c>
      <c r="AS3954">
        <v>3</v>
      </c>
      <c r="AT3954" t="s">
        <v>239</v>
      </c>
      <c r="AU3954" s="27">
        <v>41792</v>
      </c>
    </row>
    <row r="3955" spans="1:47" x14ac:dyDescent="0.2">
      <c r="A3955">
        <v>3954</v>
      </c>
      <c r="B3955" t="s">
        <v>13781</v>
      </c>
      <c r="C3955" t="s">
        <v>1320</v>
      </c>
      <c r="D3955" t="s">
        <v>664</v>
      </c>
      <c r="E3955" s="27">
        <v>41839</v>
      </c>
      <c r="F3955" t="s">
        <v>294</v>
      </c>
      <c r="G3955" s="27">
        <v>31003</v>
      </c>
      <c r="H3955">
        <v>31</v>
      </c>
      <c r="I3955" t="s">
        <v>244</v>
      </c>
      <c r="J3955" t="s">
        <v>250</v>
      </c>
      <c r="K3955">
        <v>0</v>
      </c>
      <c r="L3955">
        <v>7</v>
      </c>
      <c r="M3955">
        <v>0</v>
      </c>
      <c r="N3955">
        <v>0</v>
      </c>
      <c r="O3955">
        <v>4</v>
      </c>
      <c r="P3955">
        <v>0</v>
      </c>
      <c r="Q3955" s="28">
        <v>41839.050000000003</v>
      </c>
      <c r="R3955" s="28">
        <v>41840.402777777781</v>
      </c>
      <c r="S3955" t="s">
        <v>13782</v>
      </c>
      <c r="T3955" s="27">
        <v>41838</v>
      </c>
      <c r="V3955">
        <v>1</v>
      </c>
      <c r="W3955" t="s">
        <v>36</v>
      </c>
      <c r="X3955" t="s">
        <v>279</v>
      </c>
      <c r="Y3955">
        <v>0</v>
      </c>
      <c r="AB3955" t="s">
        <v>237</v>
      </c>
      <c r="AH3955">
        <v>0</v>
      </c>
      <c r="AN3955" t="s">
        <v>238</v>
      </c>
      <c r="AO3955">
        <v>5</v>
      </c>
      <c r="AP3955" t="s">
        <v>246</v>
      </c>
      <c r="AQ3955" s="27">
        <v>41839</v>
      </c>
      <c r="AR3955" t="s">
        <v>240</v>
      </c>
      <c r="AS3955">
        <v>7</v>
      </c>
      <c r="AT3955" t="s">
        <v>246</v>
      </c>
      <c r="AU3955" s="27">
        <v>41839</v>
      </c>
    </row>
    <row r="3956" spans="1:47" x14ac:dyDescent="0.2">
      <c r="A3956">
        <v>3955</v>
      </c>
      <c r="B3956" t="s">
        <v>13783</v>
      </c>
      <c r="C3956" t="s">
        <v>1317</v>
      </c>
      <c r="D3956" t="s">
        <v>13784</v>
      </c>
      <c r="E3956" s="27">
        <v>41743</v>
      </c>
      <c r="F3956" t="s">
        <v>233</v>
      </c>
      <c r="G3956" s="27">
        <v>29730</v>
      </c>
      <c r="H3956">
        <v>34</v>
      </c>
      <c r="I3956" t="s">
        <v>244</v>
      </c>
      <c r="J3956" t="s">
        <v>353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-2</v>
      </c>
      <c r="Q3956" s="28">
        <v>41741.429861111108</v>
      </c>
      <c r="R3956" s="28">
        <v>41742.355555555558</v>
      </c>
      <c r="S3956" t="s">
        <v>13785</v>
      </c>
      <c r="T3956" s="27">
        <v>41741</v>
      </c>
      <c r="V3956">
        <v>2</v>
      </c>
      <c r="W3956" t="s">
        <v>36</v>
      </c>
      <c r="X3956" t="s">
        <v>392</v>
      </c>
      <c r="Y3956">
        <v>0</v>
      </c>
      <c r="AB3956" t="s">
        <v>237</v>
      </c>
      <c r="AH3956">
        <v>0</v>
      </c>
      <c r="AN3956" t="s">
        <v>238</v>
      </c>
      <c r="AO3956">
        <v>1</v>
      </c>
      <c r="AP3956" t="s">
        <v>239</v>
      </c>
      <c r="AQ3956" s="27">
        <v>41743</v>
      </c>
      <c r="AR3956" t="s">
        <v>240</v>
      </c>
      <c r="AS3956">
        <v>1</v>
      </c>
      <c r="AT3956" t="s">
        <v>239</v>
      </c>
      <c r="AU3956" s="27">
        <v>41743</v>
      </c>
    </row>
    <row r="3957" spans="1:47" x14ac:dyDescent="0.2">
      <c r="A3957">
        <v>3956</v>
      </c>
      <c r="B3957" t="s">
        <v>13786</v>
      </c>
      <c r="C3957" t="s">
        <v>13787</v>
      </c>
      <c r="D3957" t="s">
        <v>13788</v>
      </c>
      <c r="E3957" s="27">
        <v>41746</v>
      </c>
      <c r="F3957" t="s">
        <v>233</v>
      </c>
      <c r="G3957" s="27">
        <v>34335</v>
      </c>
      <c r="H3957">
        <v>22</v>
      </c>
      <c r="I3957" t="s">
        <v>259</v>
      </c>
      <c r="J3957" t="s">
        <v>245</v>
      </c>
      <c r="K3957">
        <v>0</v>
      </c>
      <c r="L3957">
        <v>3</v>
      </c>
      <c r="M3957">
        <v>0</v>
      </c>
      <c r="N3957">
        <v>0</v>
      </c>
      <c r="O3957">
        <v>0</v>
      </c>
      <c r="P3957">
        <v>0</v>
      </c>
      <c r="Q3957" s="28">
        <v>41746.207638888889</v>
      </c>
      <c r="R3957" s="28">
        <v>41747.36041666667</v>
      </c>
      <c r="S3957" t="s">
        <v>13789</v>
      </c>
      <c r="T3957" s="27">
        <v>41746</v>
      </c>
      <c r="V3957">
        <v>0</v>
      </c>
      <c r="W3957" t="s">
        <v>36</v>
      </c>
      <c r="X3957" t="s">
        <v>279</v>
      </c>
      <c r="Y3957">
        <v>0</v>
      </c>
      <c r="AB3957" t="s">
        <v>237</v>
      </c>
      <c r="AH3957">
        <v>0</v>
      </c>
      <c r="AN3957" t="s">
        <v>238</v>
      </c>
      <c r="AO3957">
        <v>5</v>
      </c>
      <c r="AP3957" t="s">
        <v>246</v>
      </c>
      <c r="AQ3957" s="27">
        <v>41746</v>
      </c>
      <c r="AR3957" t="s">
        <v>240</v>
      </c>
      <c r="AS3957">
        <v>3</v>
      </c>
      <c r="AT3957" t="s">
        <v>239</v>
      </c>
      <c r="AU3957" s="27">
        <v>41746</v>
      </c>
    </row>
    <row r="3958" spans="1:47" x14ac:dyDescent="0.2">
      <c r="A3958">
        <v>3957</v>
      </c>
      <c r="B3958" t="s">
        <v>13790</v>
      </c>
      <c r="C3958" t="s">
        <v>13791</v>
      </c>
      <c r="D3958" t="s">
        <v>4029</v>
      </c>
      <c r="E3958" s="27">
        <v>41646</v>
      </c>
      <c r="F3958" t="s">
        <v>233</v>
      </c>
      <c r="G3958" s="27">
        <v>33560</v>
      </c>
      <c r="H3958">
        <v>24</v>
      </c>
      <c r="I3958" t="s">
        <v>259</v>
      </c>
      <c r="J3958" t="s">
        <v>353</v>
      </c>
      <c r="K3958">
        <v>0</v>
      </c>
      <c r="L3958">
        <v>2</v>
      </c>
      <c r="M3958">
        <v>0</v>
      </c>
      <c r="N3958">
        <v>0</v>
      </c>
      <c r="O3958">
        <v>1</v>
      </c>
      <c r="P3958">
        <v>-78</v>
      </c>
      <c r="Q3958" s="28">
        <v>41568.186805555553</v>
      </c>
      <c r="R3958" s="28">
        <v>41569.217361111114</v>
      </c>
      <c r="S3958" t="s">
        <v>13792</v>
      </c>
      <c r="T3958" s="27">
        <v>41568</v>
      </c>
      <c r="V3958">
        <v>78</v>
      </c>
      <c r="W3958" t="s">
        <v>36</v>
      </c>
      <c r="X3958" t="s">
        <v>13793</v>
      </c>
      <c r="Y3958">
        <v>0</v>
      </c>
      <c r="AB3958" t="s">
        <v>237</v>
      </c>
      <c r="AH3958">
        <v>0</v>
      </c>
      <c r="AN3958" t="s">
        <v>238</v>
      </c>
      <c r="AO3958">
        <v>4</v>
      </c>
      <c r="AP3958" t="s">
        <v>239</v>
      </c>
      <c r="AQ3958" s="27">
        <v>41646</v>
      </c>
      <c r="AR3958" t="s">
        <v>240</v>
      </c>
      <c r="AS3958">
        <v>2</v>
      </c>
      <c r="AT3958" t="s">
        <v>239</v>
      </c>
      <c r="AU3958" s="27">
        <v>41646</v>
      </c>
    </row>
    <row r="3959" spans="1:47" x14ac:dyDescent="0.2">
      <c r="A3959">
        <v>3958</v>
      </c>
      <c r="B3959" t="s">
        <v>13794</v>
      </c>
      <c r="C3959" t="s">
        <v>11325</v>
      </c>
      <c r="D3959" t="s">
        <v>13795</v>
      </c>
      <c r="E3959" s="27">
        <v>41633</v>
      </c>
      <c r="F3959" t="s">
        <v>233</v>
      </c>
      <c r="G3959" s="27">
        <v>26049</v>
      </c>
      <c r="H3959">
        <v>44</v>
      </c>
      <c r="I3959" t="s">
        <v>244</v>
      </c>
      <c r="J3959" t="s">
        <v>245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-1</v>
      </c>
      <c r="Q3959" s="28">
        <v>41632.248611111114</v>
      </c>
      <c r="R3959" s="28">
        <v>41633.359722222223</v>
      </c>
      <c r="S3959" t="s">
        <v>13796</v>
      </c>
      <c r="T3959" s="27">
        <v>41632</v>
      </c>
      <c r="V3959">
        <v>1</v>
      </c>
      <c r="W3959" t="s">
        <v>32</v>
      </c>
      <c r="X3959" t="s">
        <v>3031</v>
      </c>
      <c r="Y3959">
        <v>0</v>
      </c>
      <c r="AB3959" t="s">
        <v>237</v>
      </c>
      <c r="AH3959">
        <v>0</v>
      </c>
      <c r="AN3959" t="s">
        <v>238</v>
      </c>
      <c r="AO3959">
        <v>1</v>
      </c>
      <c r="AP3959" t="s">
        <v>239</v>
      </c>
      <c r="AQ3959" s="27">
        <v>41633</v>
      </c>
      <c r="AR3959" t="s">
        <v>240</v>
      </c>
      <c r="AS3959">
        <v>1</v>
      </c>
      <c r="AT3959" t="s">
        <v>239</v>
      </c>
      <c r="AU3959" s="27">
        <v>41633</v>
      </c>
    </row>
    <row r="3960" spans="1:47" x14ac:dyDescent="0.2">
      <c r="A3960">
        <v>3959</v>
      </c>
      <c r="B3960" t="s">
        <v>13797</v>
      </c>
      <c r="C3960" t="s">
        <v>1338</v>
      </c>
      <c r="D3960" t="s">
        <v>13798</v>
      </c>
      <c r="E3960" s="27">
        <v>41736</v>
      </c>
      <c r="F3960" t="s">
        <v>233</v>
      </c>
      <c r="G3960" s="27">
        <v>30616</v>
      </c>
      <c r="H3960">
        <v>32</v>
      </c>
      <c r="I3960" t="s">
        <v>244</v>
      </c>
      <c r="J3960" t="s">
        <v>22</v>
      </c>
      <c r="K3960">
        <v>0</v>
      </c>
      <c r="L3960">
        <v>4</v>
      </c>
      <c r="M3960">
        <v>0</v>
      </c>
      <c r="N3960">
        <v>0</v>
      </c>
      <c r="O3960">
        <v>2</v>
      </c>
      <c r="P3960">
        <v>-14</v>
      </c>
      <c r="Q3960" s="28">
        <v>41722.533333333333</v>
      </c>
      <c r="R3960" s="28">
        <v>41729.390972222223</v>
      </c>
      <c r="S3960" t="s">
        <v>13799</v>
      </c>
      <c r="U3960" s="27">
        <v>41722</v>
      </c>
      <c r="V3960">
        <v>14</v>
      </c>
      <c r="W3960" t="s">
        <v>32</v>
      </c>
      <c r="X3960" t="s">
        <v>274</v>
      </c>
      <c r="Y3960">
        <v>0</v>
      </c>
      <c r="AB3960" t="s">
        <v>237</v>
      </c>
      <c r="AH3960">
        <v>0</v>
      </c>
      <c r="AN3960" t="s">
        <v>238</v>
      </c>
      <c r="AO3960">
        <v>5</v>
      </c>
      <c r="AP3960" t="s">
        <v>246</v>
      </c>
      <c r="AQ3960" s="27">
        <v>41736</v>
      </c>
      <c r="AR3960" t="s">
        <v>240</v>
      </c>
      <c r="AS3960">
        <v>4</v>
      </c>
      <c r="AT3960" t="s">
        <v>239</v>
      </c>
      <c r="AU3960" s="27">
        <v>41736</v>
      </c>
    </row>
    <row r="3961" spans="1:47" x14ac:dyDescent="0.2">
      <c r="A3961">
        <v>3960</v>
      </c>
      <c r="B3961" t="s">
        <v>13800</v>
      </c>
      <c r="C3961" t="s">
        <v>2056</v>
      </c>
      <c r="D3961" t="s">
        <v>13801</v>
      </c>
      <c r="E3961" s="27">
        <v>41571</v>
      </c>
      <c r="F3961" t="s">
        <v>233</v>
      </c>
      <c r="G3961" s="27">
        <v>31217</v>
      </c>
      <c r="H3961">
        <v>30</v>
      </c>
      <c r="I3961" t="s">
        <v>244</v>
      </c>
      <c r="J3961" t="s">
        <v>250</v>
      </c>
      <c r="K3961">
        <v>0</v>
      </c>
      <c r="L3961">
        <v>2</v>
      </c>
      <c r="M3961">
        <v>0</v>
      </c>
      <c r="N3961">
        <v>0</v>
      </c>
      <c r="O3961">
        <v>0</v>
      </c>
      <c r="P3961">
        <v>-1</v>
      </c>
      <c r="Q3961" s="28">
        <v>41570.385416666664</v>
      </c>
      <c r="R3961" s="28">
        <v>41571.397916666669</v>
      </c>
      <c r="S3961" t="s">
        <v>13802</v>
      </c>
      <c r="T3961" s="27">
        <v>41570</v>
      </c>
      <c r="V3961">
        <v>1</v>
      </c>
      <c r="W3961" t="s">
        <v>32</v>
      </c>
      <c r="X3961" t="s">
        <v>268</v>
      </c>
      <c r="Y3961">
        <v>0</v>
      </c>
      <c r="AB3961" t="s">
        <v>237</v>
      </c>
      <c r="AH3961">
        <v>0</v>
      </c>
      <c r="AN3961" t="s">
        <v>238</v>
      </c>
      <c r="AO3961">
        <v>2</v>
      </c>
      <c r="AP3961" t="s">
        <v>239</v>
      </c>
      <c r="AQ3961" s="27">
        <v>41571</v>
      </c>
      <c r="AR3961" t="s">
        <v>240</v>
      </c>
      <c r="AS3961">
        <v>2</v>
      </c>
      <c r="AT3961" t="s">
        <v>239</v>
      </c>
      <c r="AU3961" s="27">
        <v>41571</v>
      </c>
    </row>
    <row r="3962" spans="1:47" x14ac:dyDescent="0.2">
      <c r="A3962">
        <v>3961</v>
      </c>
      <c r="B3962" t="s">
        <v>13803</v>
      </c>
      <c r="C3962" t="s">
        <v>456</v>
      </c>
      <c r="D3962" t="s">
        <v>972</v>
      </c>
      <c r="E3962" s="27">
        <v>41575</v>
      </c>
      <c r="F3962" t="s">
        <v>233</v>
      </c>
      <c r="G3962" s="27">
        <v>27667</v>
      </c>
      <c r="H3962">
        <v>40</v>
      </c>
      <c r="I3962" t="s">
        <v>244</v>
      </c>
      <c r="J3962" t="s">
        <v>353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 s="28">
        <v>41575.050000000003</v>
      </c>
      <c r="R3962" s="28">
        <v>41575.302083333336</v>
      </c>
      <c r="S3962" t="s">
        <v>13804</v>
      </c>
      <c r="T3962" s="27">
        <v>41574</v>
      </c>
      <c r="V3962">
        <v>1</v>
      </c>
      <c r="W3962" t="s">
        <v>32</v>
      </c>
      <c r="X3962" t="s">
        <v>313</v>
      </c>
      <c r="Y3962">
        <v>0</v>
      </c>
      <c r="AB3962" t="s">
        <v>237</v>
      </c>
      <c r="AH3962">
        <v>0</v>
      </c>
      <c r="AN3962" t="s">
        <v>238</v>
      </c>
      <c r="AO3962">
        <v>1</v>
      </c>
      <c r="AP3962" t="s">
        <v>239</v>
      </c>
      <c r="AQ3962" s="27">
        <v>41575</v>
      </c>
      <c r="AR3962" t="s">
        <v>240</v>
      </c>
      <c r="AS3962">
        <v>1</v>
      </c>
      <c r="AT3962" t="s">
        <v>239</v>
      </c>
      <c r="AU3962" s="27">
        <v>41575</v>
      </c>
    </row>
    <row r="3963" spans="1:47" x14ac:dyDescent="0.2">
      <c r="A3963">
        <v>3962</v>
      </c>
      <c r="B3963" t="s">
        <v>13805</v>
      </c>
      <c r="C3963" t="s">
        <v>13806</v>
      </c>
      <c r="D3963" t="s">
        <v>266</v>
      </c>
      <c r="E3963" s="27">
        <v>41492</v>
      </c>
      <c r="F3963" t="s">
        <v>233</v>
      </c>
      <c r="G3963" s="27">
        <v>32410</v>
      </c>
      <c r="H3963">
        <v>27</v>
      </c>
      <c r="I3963" t="s">
        <v>244</v>
      </c>
      <c r="J3963" t="s">
        <v>250</v>
      </c>
      <c r="K3963">
        <v>0</v>
      </c>
      <c r="L3963">
        <v>5</v>
      </c>
      <c r="M3963">
        <v>0</v>
      </c>
      <c r="N3963">
        <v>0</v>
      </c>
      <c r="O3963">
        <v>3</v>
      </c>
      <c r="P3963">
        <v>-1</v>
      </c>
      <c r="Q3963" s="28">
        <v>41491.418055555558</v>
      </c>
      <c r="R3963" s="28">
        <v>41494.379166666666</v>
      </c>
      <c r="S3963" t="s">
        <v>13807</v>
      </c>
      <c r="T3963" s="27">
        <v>41491</v>
      </c>
      <c r="V3963">
        <v>1</v>
      </c>
      <c r="W3963" t="s">
        <v>32</v>
      </c>
      <c r="X3963" t="s">
        <v>359</v>
      </c>
      <c r="Y3963">
        <v>0</v>
      </c>
      <c r="AB3963" t="s">
        <v>237</v>
      </c>
      <c r="AH3963">
        <v>0</v>
      </c>
      <c r="AN3963" t="s">
        <v>238</v>
      </c>
      <c r="AO3963">
        <v>4</v>
      </c>
      <c r="AP3963" t="s">
        <v>239</v>
      </c>
      <c r="AQ3963" s="27">
        <v>41492</v>
      </c>
      <c r="AR3963" t="s">
        <v>240</v>
      </c>
      <c r="AS3963">
        <v>5</v>
      </c>
      <c r="AT3963" t="s">
        <v>246</v>
      </c>
      <c r="AU3963" s="27">
        <v>41492</v>
      </c>
    </row>
    <row r="3964" spans="1:47" x14ac:dyDescent="0.2">
      <c r="A3964">
        <v>3963</v>
      </c>
      <c r="B3964" t="s">
        <v>13808</v>
      </c>
      <c r="C3964" t="s">
        <v>990</v>
      </c>
      <c r="D3964" t="s">
        <v>13809</v>
      </c>
      <c r="E3964" s="27">
        <v>41689</v>
      </c>
      <c r="F3964" t="s">
        <v>233</v>
      </c>
      <c r="G3964" s="27">
        <v>24540</v>
      </c>
      <c r="H3964">
        <v>49</v>
      </c>
      <c r="I3964" t="s">
        <v>234</v>
      </c>
      <c r="J3964" t="s">
        <v>245</v>
      </c>
      <c r="K3964">
        <v>0</v>
      </c>
      <c r="L3964">
        <v>1</v>
      </c>
      <c r="M3964">
        <v>0</v>
      </c>
      <c r="N3964">
        <v>0</v>
      </c>
      <c r="O3964">
        <v>1</v>
      </c>
      <c r="P3964">
        <v>-22</v>
      </c>
      <c r="Q3964" s="28">
        <v>41667.518750000003</v>
      </c>
      <c r="R3964" s="28">
        <v>41669.364583333336</v>
      </c>
      <c r="S3964" t="s">
        <v>13810</v>
      </c>
      <c r="T3964" s="27">
        <v>41666</v>
      </c>
      <c r="V3964">
        <v>23</v>
      </c>
      <c r="W3964" t="s">
        <v>32</v>
      </c>
      <c r="X3964" t="s">
        <v>1207</v>
      </c>
      <c r="Y3964">
        <v>0</v>
      </c>
      <c r="AB3964" t="s">
        <v>237</v>
      </c>
      <c r="AH3964">
        <v>0</v>
      </c>
      <c r="AN3964" t="s">
        <v>238</v>
      </c>
      <c r="AO3964">
        <v>1</v>
      </c>
      <c r="AP3964" t="s">
        <v>239</v>
      </c>
      <c r="AQ3964" s="27">
        <v>41689</v>
      </c>
      <c r="AR3964" t="s">
        <v>240</v>
      </c>
      <c r="AS3964">
        <v>1</v>
      </c>
      <c r="AT3964" t="s">
        <v>239</v>
      </c>
      <c r="AU3964" s="27">
        <v>41689</v>
      </c>
    </row>
    <row r="3965" spans="1:47" x14ac:dyDescent="0.2">
      <c r="A3965">
        <v>3964</v>
      </c>
      <c r="B3965" t="s">
        <v>13811</v>
      </c>
      <c r="C3965" t="s">
        <v>281</v>
      </c>
      <c r="D3965" t="s">
        <v>1412</v>
      </c>
      <c r="E3965" s="27">
        <v>41570</v>
      </c>
      <c r="F3965" t="s">
        <v>233</v>
      </c>
      <c r="G3965" s="27">
        <v>21215</v>
      </c>
      <c r="H3965">
        <v>58</v>
      </c>
      <c r="I3965" t="s">
        <v>234</v>
      </c>
      <c r="J3965" t="s">
        <v>250</v>
      </c>
      <c r="K3965">
        <v>0</v>
      </c>
      <c r="L3965">
        <v>8</v>
      </c>
      <c r="M3965">
        <v>0</v>
      </c>
      <c r="N3965">
        <v>0</v>
      </c>
      <c r="O3965">
        <v>2</v>
      </c>
      <c r="P3965">
        <v>7</v>
      </c>
      <c r="Q3965" s="28">
        <v>41577.529861111114</v>
      </c>
      <c r="R3965" s="28">
        <v>41631.042361111111</v>
      </c>
      <c r="S3965" t="s">
        <v>13812</v>
      </c>
      <c r="U3965" s="27">
        <v>38735</v>
      </c>
      <c r="V3965">
        <v>2835</v>
      </c>
      <c r="W3965" t="s">
        <v>36</v>
      </c>
      <c r="X3965" t="s">
        <v>274</v>
      </c>
      <c r="Y3965">
        <v>0</v>
      </c>
      <c r="AB3965" t="s">
        <v>237</v>
      </c>
      <c r="AH3965">
        <v>0</v>
      </c>
      <c r="AN3965" t="s">
        <v>238</v>
      </c>
      <c r="AO3965">
        <v>2</v>
      </c>
      <c r="AP3965" t="s">
        <v>239</v>
      </c>
      <c r="AQ3965" s="27">
        <v>41570</v>
      </c>
      <c r="AR3965" t="s">
        <v>240</v>
      </c>
      <c r="AS3965">
        <v>8</v>
      </c>
      <c r="AT3965" t="s">
        <v>269</v>
      </c>
      <c r="AU3965" s="27">
        <v>41570</v>
      </c>
    </row>
    <row r="3966" spans="1:47" x14ac:dyDescent="0.2">
      <c r="A3966">
        <v>3965</v>
      </c>
      <c r="B3966" t="s">
        <v>13813</v>
      </c>
      <c r="C3966" t="s">
        <v>4616</v>
      </c>
      <c r="D3966" t="s">
        <v>13814</v>
      </c>
      <c r="E3966" s="27">
        <v>41646</v>
      </c>
      <c r="F3966" t="s">
        <v>233</v>
      </c>
      <c r="G3966" s="27">
        <v>17691</v>
      </c>
      <c r="H3966">
        <v>67</v>
      </c>
      <c r="I3966" t="s">
        <v>234</v>
      </c>
      <c r="J3966" t="s">
        <v>245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 s="28">
        <v>41646.20416666667</v>
      </c>
      <c r="R3966" s="28">
        <v>41646.34652777778</v>
      </c>
      <c r="S3966" t="s">
        <v>13815</v>
      </c>
      <c r="T3966" s="27">
        <v>41646</v>
      </c>
      <c r="V3966">
        <v>0</v>
      </c>
      <c r="W3966" t="s">
        <v>36</v>
      </c>
      <c r="X3966" t="s">
        <v>10477</v>
      </c>
      <c r="Y3966">
        <v>0</v>
      </c>
      <c r="AB3966" t="s">
        <v>237</v>
      </c>
      <c r="AH3966">
        <v>0</v>
      </c>
      <c r="AN3966" t="s">
        <v>238</v>
      </c>
      <c r="AO3966">
        <v>1</v>
      </c>
      <c r="AP3966" t="s">
        <v>239</v>
      </c>
      <c r="AQ3966" s="27">
        <v>41646</v>
      </c>
      <c r="AR3966" t="s">
        <v>240</v>
      </c>
      <c r="AS3966">
        <v>1</v>
      </c>
      <c r="AT3966" t="s">
        <v>239</v>
      </c>
      <c r="AU3966" s="27">
        <v>41646</v>
      </c>
    </row>
    <row r="3967" spans="1:47" x14ac:dyDescent="0.2">
      <c r="A3967">
        <v>3966</v>
      </c>
      <c r="B3967" t="s">
        <v>13816</v>
      </c>
      <c r="C3967" t="s">
        <v>12028</v>
      </c>
      <c r="D3967" t="s">
        <v>13817</v>
      </c>
      <c r="E3967" s="27">
        <v>41873</v>
      </c>
      <c r="F3967" t="s">
        <v>233</v>
      </c>
      <c r="G3967" s="27">
        <v>20701</v>
      </c>
      <c r="H3967">
        <v>59</v>
      </c>
      <c r="I3967" t="s">
        <v>234</v>
      </c>
      <c r="J3967" t="s">
        <v>250</v>
      </c>
      <c r="K3967">
        <v>0</v>
      </c>
      <c r="L3967">
        <v>8</v>
      </c>
      <c r="M3967">
        <v>0</v>
      </c>
      <c r="N3967">
        <v>0</v>
      </c>
      <c r="O3967">
        <v>14</v>
      </c>
      <c r="P3967">
        <v>-1</v>
      </c>
      <c r="Q3967" s="28">
        <v>41872.131249999999</v>
      </c>
      <c r="R3967" s="28">
        <v>41905.143055555556</v>
      </c>
      <c r="S3967" t="s">
        <v>13818</v>
      </c>
      <c r="T3967" s="27">
        <v>41872</v>
      </c>
      <c r="V3967">
        <v>1</v>
      </c>
      <c r="W3967" t="s">
        <v>32</v>
      </c>
      <c r="X3967" t="s">
        <v>261</v>
      </c>
      <c r="Y3967">
        <v>1</v>
      </c>
      <c r="AA3967" t="s">
        <v>13819</v>
      </c>
      <c r="AB3967" t="s">
        <v>32</v>
      </c>
      <c r="AC3967">
        <v>0</v>
      </c>
      <c r="AD3967" s="27">
        <v>41913</v>
      </c>
      <c r="AE3967" t="s">
        <v>5612</v>
      </c>
      <c r="AF3967" s="27">
        <v>41913</v>
      </c>
      <c r="AG3967" s="27">
        <v>42318</v>
      </c>
      <c r="AH3967">
        <v>0</v>
      </c>
      <c r="AN3967" t="s">
        <v>238</v>
      </c>
      <c r="AO3967">
        <v>4</v>
      </c>
      <c r="AP3967" t="s">
        <v>239</v>
      </c>
      <c r="AQ3967" s="27">
        <v>41873</v>
      </c>
      <c r="AR3967" t="s">
        <v>240</v>
      </c>
      <c r="AS3967">
        <v>8</v>
      </c>
      <c r="AT3967" t="s">
        <v>269</v>
      </c>
      <c r="AU3967" s="27">
        <v>41873</v>
      </c>
    </row>
    <row r="3968" spans="1:47" x14ac:dyDescent="0.2">
      <c r="A3968">
        <v>3967</v>
      </c>
      <c r="B3968" t="s">
        <v>13820</v>
      </c>
      <c r="C3968" t="s">
        <v>464</v>
      </c>
      <c r="D3968" t="s">
        <v>13821</v>
      </c>
      <c r="E3968" s="27">
        <v>41766</v>
      </c>
      <c r="F3968" t="s">
        <v>233</v>
      </c>
      <c r="G3968" s="27">
        <v>28728</v>
      </c>
      <c r="H3968">
        <v>37</v>
      </c>
      <c r="I3968" t="s">
        <v>244</v>
      </c>
      <c r="J3968" t="s">
        <v>245</v>
      </c>
      <c r="K3968">
        <v>0</v>
      </c>
      <c r="L3968">
        <v>7</v>
      </c>
      <c r="M3968">
        <v>0</v>
      </c>
      <c r="N3968">
        <v>0</v>
      </c>
      <c r="O3968">
        <v>0</v>
      </c>
      <c r="W3968" t="s">
        <v>237</v>
      </c>
      <c r="Y3968">
        <v>-1</v>
      </c>
      <c r="AB3968" t="s">
        <v>237</v>
      </c>
      <c r="AH3968">
        <v>0</v>
      </c>
      <c r="AN3968" t="s">
        <v>238</v>
      </c>
      <c r="AO3968">
        <v>6</v>
      </c>
      <c r="AP3968" t="s">
        <v>246</v>
      </c>
      <c r="AQ3968" s="27">
        <v>41766</v>
      </c>
      <c r="AR3968" t="s">
        <v>240</v>
      </c>
      <c r="AS3968">
        <v>7</v>
      </c>
      <c r="AT3968" t="s">
        <v>246</v>
      </c>
      <c r="AU3968" s="27">
        <v>41766</v>
      </c>
    </row>
    <row r="3969" spans="1:47" x14ac:dyDescent="0.2">
      <c r="A3969">
        <v>3968</v>
      </c>
      <c r="B3969" t="s">
        <v>13822</v>
      </c>
      <c r="C3969" t="s">
        <v>702</v>
      </c>
      <c r="D3969" t="s">
        <v>4936</v>
      </c>
      <c r="E3969" s="27">
        <v>41850</v>
      </c>
      <c r="F3969" t="s">
        <v>233</v>
      </c>
      <c r="G3969" s="27">
        <v>33615</v>
      </c>
      <c r="H3969">
        <v>24</v>
      </c>
      <c r="I3969" t="s">
        <v>259</v>
      </c>
      <c r="J3969" t="s">
        <v>250</v>
      </c>
      <c r="K3969">
        <v>0</v>
      </c>
      <c r="L3969">
        <v>2</v>
      </c>
      <c r="M3969">
        <v>0</v>
      </c>
      <c r="N3969">
        <v>0</v>
      </c>
      <c r="O3969">
        <v>1</v>
      </c>
      <c r="P3969">
        <v>-105</v>
      </c>
      <c r="Q3969" s="28">
        <v>41745.075694444444</v>
      </c>
      <c r="R3969" s="28">
        <v>41769.09375</v>
      </c>
      <c r="S3969" t="s">
        <v>13823</v>
      </c>
      <c r="T3969" s="27">
        <v>41745</v>
      </c>
      <c r="V3969">
        <v>105</v>
      </c>
      <c r="W3969" t="s">
        <v>32</v>
      </c>
      <c r="X3969" t="s">
        <v>1546</v>
      </c>
      <c r="Y3969">
        <v>0</v>
      </c>
      <c r="AB3969" t="s">
        <v>237</v>
      </c>
      <c r="AH3969">
        <v>0</v>
      </c>
      <c r="AN3969" t="s">
        <v>238</v>
      </c>
      <c r="AO3969">
        <v>3</v>
      </c>
      <c r="AP3969" t="s">
        <v>239</v>
      </c>
      <c r="AQ3969" s="27">
        <v>41850</v>
      </c>
      <c r="AR3969" t="s">
        <v>240</v>
      </c>
      <c r="AS3969">
        <v>2</v>
      </c>
      <c r="AT3969" t="s">
        <v>239</v>
      </c>
      <c r="AU3969" s="27">
        <v>41850</v>
      </c>
    </row>
    <row r="3970" spans="1:47" x14ac:dyDescent="0.2">
      <c r="A3970">
        <v>3969</v>
      </c>
      <c r="B3970" t="s">
        <v>13824</v>
      </c>
      <c r="C3970" t="s">
        <v>579</v>
      </c>
      <c r="D3970" t="s">
        <v>13825</v>
      </c>
      <c r="E3970" s="27">
        <v>41340</v>
      </c>
      <c r="F3970" t="s">
        <v>233</v>
      </c>
      <c r="G3970" s="27">
        <v>34762</v>
      </c>
      <c r="H3970">
        <v>21</v>
      </c>
      <c r="I3970" t="s">
        <v>259</v>
      </c>
      <c r="J3970" t="s">
        <v>250</v>
      </c>
      <c r="K3970">
        <v>1</v>
      </c>
      <c r="L3970">
        <v>10</v>
      </c>
      <c r="M3970">
        <v>0</v>
      </c>
      <c r="N3970">
        <v>0</v>
      </c>
      <c r="O3970">
        <v>1</v>
      </c>
      <c r="P3970">
        <v>-1</v>
      </c>
      <c r="Q3970" s="28">
        <v>41339.370833333334</v>
      </c>
      <c r="R3970" s="28">
        <v>41341.190972222219</v>
      </c>
      <c r="S3970" t="s">
        <v>13826</v>
      </c>
      <c r="U3970" s="27">
        <v>41339</v>
      </c>
      <c r="V3970">
        <v>1</v>
      </c>
      <c r="W3970" t="s">
        <v>32</v>
      </c>
      <c r="X3970" t="s">
        <v>274</v>
      </c>
      <c r="Y3970">
        <v>1</v>
      </c>
      <c r="AA3970" t="s">
        <v>13827</v>
      </c>
      <c r="AB3970" t="s">
        <v>36</v>
      </c>
      <c r="AC3970">
        <v>0</v>
      </c>
      <c r="AD3970" s="27">
        <v>41577</v>
      </c>
      <c r="AE3970" t="s">
        <v>385</v>
      </c>
      <c r="AF3970" s="27">
        <v>41577</v>
      </c>
      <c r="AG3970" s="27">
        <v>41578</v>
      </c>
      <c r="AH3970">
        <v>0</v>
      </c>
      <c r="AN3970" t="s">
        <v>238</v>
      </c>
      <c r="AO3970">
        <v>10</v>
      </c>
      <c r="AP3970" t="s">
        <v>269</v>
      </c>
      <c r="AQ3970" s="27">
        <v>41340</v>
      </c>
      <c r="AR3970" t="s">
        <v>240</v>
      </c>
      <c r="AS3970">
        <v>10</v>
      </c>
      <c r="AT3970" t="s">
        <v>269</v>
      </c>
      <c r="AU3970" s="27">
        <v>41340</v>
      </c>
    </row>
    <row r="3971" spans="1:47" x14ac:dyDescent="0.2">
      <c r="A3971">
        <v>3970</v>
      </c>
      <c r="B3971" t="s">
        <v>13828</v>
      </c>
      <c r="C3971" t="s">
        <v>345</v>
      </c>
      <c r="D3971" t="s">
        <v>13829</v>
      </c>
      <c r="E3971" s="27">
        <v>41624</v>
      </c>
      <c r="F3971" t="s">
        <v>233</v>
      </c>
      <c r="G3971" s="27">
        <v>29796</v>
      </c>
      <c r="H3971">
        <v>34</v>
      </c>
      <c r="I3971" t="s">
        <v>244</v>
      </c>
      <c r="J3971" t="s">
        <v>250</v>
      </c>
      <c r="K3971">
        <v>0</v>
      </c>
      <c r="L3971">
        <v>1</v>
      </c>
      <c r="M3971">
        <v>0</v>
      </c>
      <c r="N3971">
        <v>0</v>
      </c>
      <c r="O3971">
        <v>0</v>
      </c>
      <c r="W3971" t="s">
        <v>237</v>
      </c>
      <c r="Y3971">
        <v>-1</v>
      </c>
      <c r="AB3971" t="s">
        <v>237</v>
      </c>
      <c r="AH3971">
        <v>0</v>
      </c>
      <c r="AN3971" t="s">
        <v>238</v>
      </c>
      <c r="AO3971">
        <v>1</v>
      </c>
      <c r="AP3971" t="s">
        <v>239</v>
      </c>
      <c r="AQ3971" s="27">
        <v>41624</v>
      </c>
      <c r="AR3971" t="s">
        <v>240</v>
      </c>
      <c r="AS3971">
        <v>1</v>
      </c>
      <c r="AT3971" t="s">
        <v>239</v>
      </c>
      <c r="AU3971" s="27">
        <v>41624</v>
      </c>
    </row>
    <row r="3972" spans="1:47" x14ac:dyDescent="0.2">
      <c r="A3972">
        <v>3971</v>
      </c>
      <c r="B3972" t="s">
        <v>13830</v>
      </c>
      <c r="C3972" t="s">
        <v>13831</v>
      </c>
      <c r="D3972" t="s">
        <v>13832</v>
      </c>
      <c r="E3972" s="27">
        <v>41871</v>
      </c>
      <c r="F3972" t="s">
        <v>233</v>
      </c>
      <c r="G3972" s="27">
        <v>29695</v>
      </c>
      <c r="H3972">
        <v>35</v>
      </c>
      <c r="I3972" t="s">
        <v>244</v>
      </c>
      <c r="J3972" t="s">
        <v>22</v>
      </c>
      <c r="K3972">
        <v>0</v>
      </c>
      <c r="L3972">
        <v>3</v>
      </c>
      <c r="M3972">
        <v>0</v>
      </c>
      <c r="N3972">
        <v>0</v>
      </c>
      <c r="O3972">
        <v>1</v>
      </c>
      <c r="P3972">
        <v>-25</v>
      </c>
      <c r="Q3972" s="28">
        <v>41846.131249999999</v>
      </c>
      <c r="R3972" s="28">
        <v>41847.363194444442</v>
      </c>
      <c r="S3972" t="s">
        <v>13833</v>
      </c>
      <c r="T3972" s="27">
        <v>41846</v>
      </c>
      <c r="V3972">
        <v>25</v>
      </c>
      <c r="W3972" t="s">
        <v>32</v>
      </c>
      <c r="X3972" t="s">
        <v>261</v>
      </c>
      <c r="Y3972">
        <v>0</v>
      </c>
      <c r="AB3972" t="s">
        <v>237</v>
      </c>
      <c r="AH3972">
        <v>0</v>
      </c>
      <c r="AN3972" t="s">
        <v>238</v>
      </c>
      <c r="AO3972">
        <v>1</v>
      </c>
      <c r="AP3972" t="s">
        <v>239</v>
      </c>
      <c r="AQ3972" s="27">
        <v>41871</v>
      </c>
      <c r="AR3972" t="s">
        <v>240</v>
      </c>
      <c r="AS3972">
        <v>3</v>
      </c>
      <c r="AT3972" t="s">
        <v>239</v>
      </c>
      <c r="AU3972" s="27">
        <v>41871</v>
      </c>
    </row>
    <row r="3973" spans="1:47" x14ac:dyDescent="0.2">
      <c r="A3973">
        <v>3972</v>
      </c>
      <c r="B3973" t="s">
        <v>13834</v>
      </c>
      <c r="C3973" t="s">
        <v>13835</v>
      </c>
      <c r="D3973" t="s">
        <v>2032</v>
      </c>
      <c r="E3973" s="27">
        <v>41512</v>
      </c>
      <c r="F3973" t="s">
        <v>233</v>
      </c>
      <c r="G3973" s="27">
        <v>30876</v>
      </c>
      <c r="H3973">
        <v>31</v>
      </c>
      <c r="I3973" t="s">
        <v>244</v>
      </c>
      <c r="J3973" t="s">
        <v>245</v>
      </c>
      <c r="K3973">
        <v>0</v>
      </c>
      <c r="L3973">
        <v>7</v>
      </c>
      <c r="M3973">
        <v>0</v>
      </c>
      <c r="N3973">
        <v>0</v>
      </c>
      <c r="O3973">
        <v>6</v>
      </c>
      <c r="P3973">
        <v>-1</v>
      </c>
      <c r="Q3973" s="28">
        <v>41511.120833333334</v>
      </c>
      <c r="R3973" s="28">
        <v>41521.35833333333</v>
      </c>
      <c r="S3973" t="s">
        <v>13836</v>
      </c>
      <c r="T3973" s="27">
        <v>41511</v>
      </c>
      <c r="V3973">
        <v>1</v>
      </c>
      <c r="W3973" t="s">
        <v>36</v>
      </c>
      <c r="X3973" t="s">
        <v>780</v>
      </c>
      <c r="Y3973">
        <v>0</v>
      </c>
      <c r="AB3973" t="s">
        <v>237</v>
      </c>
      <c r="AH3973">
        <v>0</v>
      </c>
      <c r="AN3973" t="s">
        <v>238</v>
      </c>
      <c r="AO3973">
        <v>3</v>
      </c>
      <c r="AP3973" t="s">
        <v>239</v>
      </c>
      <c r="AQ3973" s="27">
        <v>41512</v>
      </c>
      <c r="AR3973" t="s">
        <v>240</v>
      </c>
      <c r="AS3973">
        <v>7</v>
      </c>
      <c r="AT3973" t="s">
        <v>246</v>
      </c>
      <c r="AU3973" s="27">
        <v>41512</v>
      </c>
    </row>
    <row r="3974" spans="1:47" x14ac:dyDescent="0.2">
      <c r="A3974">
        <v>3973</v>
      </c>
      <c r="B3974" t="s">
        <v>13837</v>
      </c>
      <c r="C3974" t="s">
        <v>13838</v>
      </c>
      <c r="D3974" t="s">
        <v>13839</v>
      </c>
      <c r="E3974" s="27">
        <v>41353</v>
      </c>
      <c r="F3974" t="s">
        <v>294</v>
      </c>
      <c r="G3974" s="27">
        <v>24119</v>
      </c>
      <c r="H3974">
        <v>50</v>
      </c>
      <c r="I3974" t="s">
        <v>234</v>
      </c>
      <c r="J3974" t="s">
        <v>245</v>
      </c>
      <c r="K3974">
        <v>0</v>
      </c>
      <c r="L3974">
        <v>1</v>
      </c>
      <c r="M3974">
        <v>0</v>
      </c>
      <c r="N3974">
        <v>0</v>
      </c>
      <c r="O3974">
        <v>2</v>
      </c>
      <c r="P3974">
        <v>-1</v>
      </c>
      <c r="Q3974" s="28">
        <v>41352.459722222222</v>
      </c>
      <c r="R3974" s="28">
        <v>41353.04791666667</v>
      </c>
      <c r="S3974" t="s">
        <v>13840</v>
      </c>
      <c r="T3974" s="27">
        <v>41352</v>
      </c>
      <c r="V3974">
        <v>1</v>
      </c>
      <c r="W3974" t="s">
        <v>32</v>
      </c>
      <c r="X3974" t="s">
        <v>261</v>
      </c>
      <c r="Y3974">
        <v>1</v>
      </c>
      <c r="AA3974" t="s">
        <v>13841</v>
      </c>
      <c r="AB3974" t="s">
        <v>32</v>
      </c>
      <c r="AC3974">
        <v>0</v>
      </c>
      <c r="AD3974" s="27">
        <v>41818</v>
      </c>
      <c r="AE3974" t="s">
        <v>261</v>
      </c>
      <c r="AF3974" s="27">
        <v>41818</v>
      </c>
      <c r="AG3974" s="27">
        <v>41819</v>
      </c>
      <c r="AH3974">
        <v>0</v>
      </c>
      <c r="AN3974" t="s">
        <v>238</v>
      </c>
      <c r="AO3974">
        <v>1</v>
      </c>
      <c r="AP3974" t="s">
        <v>239</v>
      </c>
      <c r="AQ3974" s="27">
        <v>41353</v>
      </c>
      <c r="AR3974" t="s">
        <v>240</v>
      </c>
      <c r="AS3974">
        <v>1</v>
      </c>
      <c r="AT3974" t="s">
        <v>239</v>
      </c>
      <c r="AU3974" s="27">
        <v>41353</v>
      </c>
    </row>
    <row r="3975" spans="1:47" x14ac:dyDescent="0.2">
      <c r="A3975">
        <v>3974</v>
      </c>
      <c r="B3975" t="s">
        <v>13842</v>
      </c>
      <c r="C3975" t="s">
        <v>7233</v>
      </c>
      <c r="D3975" t="s">
        <v>2912</v>
      </c>
      <c r="E3975" s="27">
        <v>41557</v>
      </c>
      <c r="F3975" t="s">
        <v>233</v>
      </c>
      <c r="G3975" s="27">
        <v>31254</v>
      </c>
      <c r="H3975">
        <v>30</v>
      </c>
      <c r="I3975" t="s">
        <v>244</v>
      </c>
      <c r="J3975" t="s">
        <v>250</v>
      </c>
      <c r="K3975">
        <v>0</v>
      </c>
      <c r="L3975">
        <v>3</v>
      </c>
      <c r="M3975">
        <v>0</v>
      </c>
      <c r="N3975">
        <v>0</v>
      </c>
      <c r="O3975">
        <v>7</v>
      </c>
      <c r="P3975">
        <v>-1</v>
      </c>
      <c r="Q3975" s="28">
        <v>41556.261111111111</v>
      </c>
      <c r="R3975" s="28">
        <v>41557.229166666664</v>
      </c>
      <c r="S3975" t="s">
        <v>13843</v>
      </c>
      <c r="T3975" s="27">
        <v>41556</v>
      </c>
      <c r="V3975">
        <v>1</v>
      </c>
      <c r="W3975" t="s">
        <v>32</v>
      </c>
      <c r="X3975" t="s">
        <v>364</v>
      </c>
      <c r="Y3975">
        <v>0</v>
      </c>
      <c r="AB3975" t="s">
        <v>237</v>
      </c>
      <c r="AH3975">
        <v>0</v>
      </c>
      <c r="AN3975" t="s">
        <v>238</v>
      </c>
      <c r="AO3975">
        <v>3</v>
      </c>
      <c r="AP3975" t="s">
        <v>239</v>
      </c>
      <c r="AQ3975" s="27">
        <v>41557</v>
      </c>
      <c r="AR3975" t="s">
        <v>240</v>
      </c>
      <c r="AS3975">
        <v>3</v>
      </c>
      <c r="AT3975" t="s">
        <v>239</v>
      </c>
      <c r="AU3975" s="27">
        <v>41557</v>
      </c>
    </row>
    <row r="3976" spans="1:47" x14ac:dyDescent="0.2">
      <c r="A3976">
        <v>3975</v>
      </c>
      <c r="B3976" t="s">
        <v>13844</v>
      </c>
      <c r="C3976" t="s">
        <v>414</v>
      </c>
      <c r="D3976" t="s">
        <v>13845</v>
      </c>
      <c r="E3976" s="27">
        <v>41629</v>
      </c>
      <c r="F3976" t="s">
        <v>233</v>
      </c>
      <c r="G3976" s="27">
        <v>32248</v>
      </c>
      <c r="H3976">
        <v>28</v>
      </c>
      <c r="I3976" t="s">
        <v>244</v>
      </c>
      <c r="J3976" t="s">
        <v>245</v>
      </c>
      <c r="K3976">
        <v>0</v>
      </c>
      <c r="L3976">
        <v>2</v>
      </c>
      <c r="M3976">
        <v>0</v>
      </c>
      <c r="N3976">
        <v>0</v>
      </c>
      <c r="O3976">
        <v>1</v>
      </c>
      <c r="P3976">
        <v>-1</v>
      </c>
      <c r="Q3976" s="28">
        <v>41628.467361111114</v>
      </c>
      <c r="R3976" s="28">
        <v>41629.371527777781</v>
      </c>
      <c r="S3976" t="s">
        <v>13846</v>
      </c>
      <c r="T3976" s="27">
        <v>41628</v>
      </c>
      <c r="V3976">
        <v>1</v>
      </c>
      <c r="W3976" t="s">
        <v>36</v>
      </c>
      <c r="X3976" t="s">
        <v>1265</v>
      </c>
      <c r="Y3976">
        <v>0</v>
      </c>
      <c r="AB3976" t="s">
        <v>237</v>
      </c>
      <c r="AH3976">
        <v>0</v>
      </c>
      <c r="AN3976" t="s">
        <v>238</v>
      </c>
      <c r="AO3976">
        <v>2</v>
      </c>
      <c r="AP3976" t="s">
        <v>239</v>
      </c>
      <c r="AQ3976" s="27">
        <v>41629</v>
      </c>
      <c r="AR3976" t="s">
        <v>240</v>
      </c>
      <c r="AS3976">
        <v>2</v>
      </c>
      <c r="AT3976" t="s">
        <v>239</v>
      </c>
      <c r="AU3976" s="27">
        <v>41629</v>
      </c>
    </row>
    <row r="3977" spans="1:47" x14ac:dyDescent="0.2">
      <c r="A3977">
        <v>3976</v>
      </c>
      <c r="B3977" t="s">
        <v>13847</v>
      </c>
      <c r="C3977" t="s">
        <v>663</v>
      </c>
      <c r="D3977" t="s">
        <v>11307</v>
      </c>
      <c r="E3977" s="27">
        <v>41757</v>
      </c>
      <c r="F3977" t="s">
        <v>233</v>
      </c>
      <c r="G3977" s="27">
        <v>24679</v>
      </c>
      <c r="H3977">
        <v>48</v>
      </c>
      <c r="I3977" t="s">
        <v>234</v>
      </c>
      <c r="J3977" t="s">
        <v>250</v>
      </c>
      <c r="K3977">
        <v>0</v>
      </c>
      <c r="L3977">
        <v>7</v>
      </c>
      <c r="M3977">
        <v>0</v>
      </c>
      <c r="N3977">
        <v>0</v>
      </c>
      <c r="O3977">
        <v>7</v>
      </c>
      <c r="P3977">
        <v>-1</v>
      </c>
      <c r="Q3977" s="28">
        <v>41756.308333333334</v>
      </c>
      <c r="R3977" s="28">
        <v>41759.161111111112</v>
      </c>
      <c r="S3977" t="s">
        <v>13848</v>
      </c>
      <c r="T3977" s="27">
        <v>41756</v>
      </c>
      <c r="V3977">
        <v>1</v>
      </c>
      <c r="W3977" t="s">
        <v>32</v>
      </c>
      <c r="X3977" t="s">
        <v>261</v>
      </c>
      <c r="Y3977">
        <v>1</v>
      </c>
      <c r="AA3977" t="s">
        <v>13849</v>
      </c>
      <c r="AB3977" t="s">
        <v>32</v>
      </c>
      <c r="AD3977" s="27">
        <v>41764</v>
      </c>
      <c r="AE3977" t="s">
        <v>983</v>
      </c>
      <c r="AH3977">
        <v>0</v>
      </c>
      <c r="AN3977" t="s">
        <v>238</v>
      </c>
      <c r="AO3977">
        <v>3</v>
      </c>
      <c r="AP3977" t="s">
        <v>239</v>
      </c>
      <c r="AQ3977" s="27">
        <v>41757</v>
      </c>
      <c r="AR3977" t="s">
        <v>240</v>
      </c>
      <c r="AS3977">
        <v>7</v>
      </c>
      <c r="AT3977" t="s">
        <v>246</v>
      </c>
      <c r="AU3977" s="27">
        <v>41757</v>
      </c>
    </row>
    <row r="3978" spans="1:47" x14ac:dyDescent="0.2">
      <c r="A3978">
        <v>3977</v>
      </c>
      <c r="B3978" t="s">
        <v>13850</v>
      </c>
      <c r="C3978" t="s">
        <v>803</v>
      </c>
      <c r="D3978" t="s">
        <v>375</v>
      </c>
      <c r="E3978" s="27">
        <v>41610</v>
      </c>
      <c r="F3978" t="s">
        <v>233</v>
      </c>
      <c r="G3978" s="27">
        <v>22210</v>
      </c>
      <c r="H3978">
        <v>55</v>
      </c>
      <c r="I3978" t="s">
        <v>234</v>
      </c>
      <c r="J3978" t="s">
        <v>245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-1</v>
      </c>
      <c r="Q3978" s="28">
        <v>41609.345138888886</v>
      </c>
      <c r="R3978" s="28">
        <v>41610.079861111109</v>
      </c>
      <c r="S3978" t="s">
        <v>13851</v>
      </c>
      <c r="T3978" s="27">
        <v>41609</v>
      </c>
      <c r="V3978">
        <v>1</v>
      </c>
      <c r="W3978" t="s">
        <v>36</v>
      </c>
      <c r="X3978" t="s">
        <v>10477</v>
      </c>
      <c r="Y3978">
        <v>0</v>
      </c>
      <c r="AB3978" t="s">
        <v>237</v>
      </c>
      <c r="AH3978">
        <v>0</v>
      </c>
      <c r="AN3978" t="s">
        <v>238</v>
      </c>
      <c r="AO3978">
        <v>1</v>
      </c>
      <c r="AP3978" t="s">
        <v>239</v>
      </c>
      <c r="AQ3978" s="27">
        <v>41610</v>
      </c>
      <c r="AR3978" t="s">
        <v>240</v>
      </c>
      <c r="AS3978">
        <v>1</v>
      </c>
      <c r="AT3978" t="s">
        <v>239</v>
      </c>
      <c r="AU3978" s="27">
        <v>41610</v>
      </c>
    </row>
    <row r="3979" spans="1:47" x14ac:dyDescent="0.2">
      <c r="A3979">
        <v>3978</v>
      </c>
      <c r="B3979" t="s">
        <v>13852</v>
      </c>
      <c r="C3979" t="s">
        <v>6819</v>
      </c>
      <c r="D3979" t="s">
        <v>13853</v>
      </c>
      <c r="E3979" s="27">
        <v>41277</v>
      </c>
      <c r="F3979" t="s">
        <v>294</v>
      </c>
      <c r="G3979" s="27">
        <v>33622</v>
      </c>
      <c r="H3979">
        <v>24</v>
      </c>
      <c r="I3979" t="s">
        <v>259</v>
      </c>
      <c r="J3979" t="s">
        <v>245</v>
      </c>
      <c r="K3979">
        <v>0</v>
      </c>
      <c r="L3979">
        <v>3</v>
      </c>
      <c r="M3979">
        <v>0</v>
      </c>
      <c r="N3979">
        <v>0</v>
      </c>
      <c r="O3979">
        <v>1</v>
      </c>
      <c r="S3979" t="s">
        <v>13854</v>
      </c>
      <c r="T3979" s="27">
        <v>41269</v>
      </c>
      <c r="V3979">
        <v>8</v>
      </c>
      <c r="W3979" t="s">
        <v>32</v>
      </c>
      <c r="X3979" t="s">
        <v>983</v>
      </c>
      <c r="Y3979">
        <v>0</v>
      </c>
      <c r="AB3979" t="s">
        <v>237</v>
      </c>
      <c r="AH3979">
        <v>0</v>
      </c>
      <c r="AN3979" t="s">
        <v>238</v>
      </c>
      <c r="AO3979">
        <v>4</v>
      </c>
      <c r="AP3979" t="s">
        <v>239</v>
      </c>
      <c r="AQ3979" s="27">
        <v>41277</v>
      </c>
      <c r="AR3979" t="s">
        <v>240</v>
      </c>
      <c r="AS3979">
        <v>3</v>
      </c>
      <c r="AT3979" t="s">
        <v>239</v>
      </c>
      <c r="AU3979" s="27">
        <v>41277</v>
      </c>
    </row>
    <row r="3980" spans="1:47" x14ac:dyDescent="0.2">
      <c r="A3980">
        <v>3979</v>
      </c>
      <c r="B3980" t="s">
        <v>13855</v>
      </c>
      <c r="C3980" t="s">
        <v>13856</v>
      </c>
      <c r="D3980" t="s">
        <v>13857</v>
      </c>
      <c r="E3980" s="27">
        <v>41316</v>
      </c>
      <c r="F3980" t="s">
        <v>233</v>
      </c>
      <c r="G3980" s="27">
        <v>26978</v>
      </c>
      <c r="H3980">
        <v>42</v>
      </c>
      <c r="I3980" t="s">
        <v>244</v>
      </c>
      <c r="J3980" t="s">
        <v>245</v>
      </c>
      <c r="K3980">
        <v>0</v>
      </c>
      <c r="L3980">
        <v>3</v>
      </c>
      <c r="M3980">
        <v>0</v>
      </c>
      <c r="N3980">
        <v>0</v>
      </c>
      <c r="O3980">
        <v>0</v>
      </c>
      <c r="P3980">
        <v>-1</v>
      </c>
      <c r="Q3980" s="28">
        <v>41315.076388888891</v>
      </c>
      <c r="R3980" s="28">
        <v>41317.384722222225</v>
      </c>
      <c r="S3980" t="s">
        <v>13858</v>
      </c>
      <c r="T3980" s="27">
        <v>41315</v>
      </c>
      <c r="V3980">
        <v>1</v>
      </c>
      <c r="W3980" t="s">
        <v>36</v>
      </c>
      <c r="X3980" t="s">
        <v>279</v>
      </c>
      <c r="Y3980">
        <v>0</v>
      </c>
      <c r="AB3980" t="s">
        <v>237</v>
      </c>
      <c r="AH3980">
        <v>0</v>
      </c>
      <c r="AN3980" t="s">
        <v>238</v>
      </c>
      <c r="AO3980">
        <v>1</v>
      </c>
      <c r="AP3980" t="s">
        <v>239</v>
      </c>
      <c r="AQ3980" s="27">
        <v>41316</v>
      </c>
      <c r="AR3980" t="s">
        <v>240</v>
      </c>
      <c r="AS3980">
        <v>3</v>
      </c>
      <c r="AT3980" t="s">
        <v>239</v>
      </c>
      <c r="AU3980" s="27">
        <v>41316</v>
      </c>
    </row>
    <row r="3981" spans="1:47" x14ac:dyDescent="0.2">
      <c r="A3981">
        <v>3980</v>
      </c>
      <c r="B3981" t="s">
        <v>13859</v>
      </c>
      <c r="C3981" t="s">
        <v>1928</v>
      </c>
      <c r="D3981" t="s">
        <v>13860</v>
      </c>
      <c r="E3981" s="27">
        <v>41325</v>
      </c>
      <c r="F3981" t="s">
        <v>233</v>
      </c>
      <c r="G3981" s="27">
        <v>29842</v>
      </c>
      <c r="H3981">
        <v>34</v>
      </c>
      <c r="I3981" t="s">
        <v>244</v>
      </c>
      <c r="J3981" t="s">
        <v>250</v>
      </c>
      <c r="K3981">
        <v>0</v>
      </c>
      <c r="L3981">
        <v>7</v>
      </c>
      <c r="M3981">
        <v>0</v>
      </c>
      <c r="N3981">
        <v>0</v>
      </c>
      <c r="O3981">
        <v>0</v>
      </c>
      <c r="P3981">
        <v>0</v>
      </c>
      <c r="Q3981" s="28">
        <v>41325.15347222222</v>
      </c>
      <c r="R3981" s="28">
        <v>41354.291666666664</v>
      </c>
      <c r="S3981" t="s">
        <v>13861</v>
      </c>
      <c r="T3981" s="27">
        <v>41325</v>
      </c>
      <c r="V3981">
        <v>0</v>
      </c>
      <c r="W3981" t="s">
        <v>36</v>
      </c>
      <c r="X3981" t="s">
        <v>279</v>
      </c>
      <c r="Y3981">
        <v>1</v>
      </c>
      <c r="AA3981" t="s">
        <v>13862</v>
      </c>
      <c r="AB3981" t="s">
        <v>36</v>
      </c>
      <c r="AD3981" s="27">
        <v>41508</v>
      </c>
      <c r="AE3981" t="s">
        <v>412</v>
      </c>
      <c r="AH3981">
        <v>0</v>
      </c>
      <c r="AN3981" t="s">
        <v>238</v>
      </c>
      <c r="AO3981">
        <v>8</v>
      </c>
      <c r="AP3981" t="s">
        <v>269</v>
      </c>
      <c r="AQ3981" s="27">
        <v>41325</v>
      </c>
      <c r="AR3981" t="s">
        <v>240</v>
      </c>
      <c r="AS3981">
        <v>7</v>
      </c>
      <c r="AT3981" t="s">
        <v>246</v>
      </c>
      <c r="AU3981" s="27">
        <v>41325</v>
      </c>
    </row>
    <row r="3982" spans="1:47" x14ac:dyDescent="0.2">
      <c r="A3982">
        <v>3981</v>
      </c>
      <c r="B3982" t="s">
        <v>13863</v>
      </c>
      <c r="C3982" t="s">
        <v>793</v>
      </c>
      <c r="D3982" t="s">
        <v>327</v>
      </c>
      <c r="E3982" s="27">
        <v>41781</v>
      </c>
      <c r="F3982" t="s">
        <v>233</v>
      </c>
      <c r="G3982" s="27">
        <v>26595</v>
      </c>
      <c r="H3982">
        <v>43</v>
      </c>
      <c r="I3982" t="s">
        <v>244</v>
      </c>
      <c r="J3982" t="s">
        <v>250</v>
      </c>
      <c r="K3982">
        <v>0</v>
      </c>
      <c r="L3982">
        <v>5</v>
      </c>
      <c r="M3982">
        <v>0</v>
      </c>
      <c r="N3982">
        <v>0</v>
      </c>
      <c r="O3982">
        <v>4</v>
      </c>
      <c r="P3982">
        <v>0</v>
      </c>
      <c r="Q3982" s="28">
        <v>41781.195138888892</v>
      </c>
      <c r="R3982" s="28">
        <v>41782.163888888892</v>
      </c>
      <c r="S3982" t="s">
        <v>13864</v>
      </c>
      <c r="T3982" s="27">
        <v>41781</v>
      </c>
      <c r="V3982">
        <v>0</v>
      </c>
      <c r="W3982" t="s">
        <v>36</v>
      </c>
      <c r="X3982" t="s">
        <v>550</v>
      </c>
      <c r="Y3982">
        <v>1</v>
      </c>
      <c r="AA3982" t="s">
        <v>13865</v>
      </c>
      <c r="AB3982" t="s">
        <v>36</v>
      </c>
      <c r="AD3982" s="27">
        <v>41863</v>
      </c>
      <c r="AE3982" t="s">
        <v>550</v>
      </c>
      <c r="AH3982">
        <v>1</v>
      </c>
      <c r="AJ3982" t="s">
        <v>13866</v>
      </c>
      <c r="AK3982" t="s">
        <v>255</v>
      </c>
      <c r="AL3982" s="27">
        <v>41949</v>
      </c>
      <c r="AM3982" t="s">
        <v>254</v>
      </c>
      <c r="AN3982" t="s">
        <v>238</v>
      </c>
      <c r="AO3982">
        <v>4</v>
      </c>
      <c r="AP3982" t="s">
        <v>239</v>
      </c>
      <c r="AQ3982" s="27">
        <v>41781</v>
      </c>
      <c r="AR3982" t="s">
        <v>240</v>
      </c>
      <c r="AS3982">
        <v>5</v>
      </c>
      <c r="AT3982" t="s">
        <v>246</v>
      </c>
      <c r="AU3982" s="27">
        <v>41781</v>
      </c>
    </row>
    <row r="3983" spans="1:47" x14ac:dyDescent="0.2">
      <c r="A3983">
        <v>3982</v>
      </c>
      <c r="B3983" t="s">
        <v>13867</v>
      </c>
      <c r="C3983" t="s">
        <v>13868</v>
      </c>
      <c r="D3983" t="s">
        <v>13869</v>
      </c>
      <c r="E3983" s="27">
        <v>41331</v>
      </c>
      <c r="F3983" t="s">
        <v>233</v>
      </c>
      <c r="G3983" s="27">
        <v>26117</v>
      </c>
      <c r="H3983">
        <v>44</v>
      </c>
      <c r="I3983" t="s">
        <v>244</v>
      </c>
      <c r="J3983" t="s">
        <v>250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 s="28">
        <v>41331.159722222219</v>
      </c>
      <c r="R3983" s="28">
        <v>41373.319444444445</v>
      </c>
      <c r="S3983" t="s">
        <v>13870</v>
      </c>
      <c r="T3983" s="27">
        <v>41331</v>
      </c>
      <c r="V3983">
        <v>0</v>
      </c>
      <c r="W3983" t="s">
        <v>32</v>
      </c>
      <c r="X3983" t="s">
        <v>6467</v>
      </c>
      <c r="Y3983">
        <v>0</v>
      </c>
      <c r="AB3983" t="s">
        <v>237</v>
      </c>
      <c r="AH3983">
        <v>0</v>
      </c>
      <c r="AN3983" t="s">
        <v>238</v>
      </c>
      <c r="AO3983">
        <v>1</v>
      </c>
      <c r="AP3983" t="s">
        <v>239</v>
      </c>
      <c r="AQ3983" s="27">
        <v>41331</v>
      </c>
      <c r="AR3983" t="s">
        <v>240</v>
      </c>
      <c r="AS3983">
        <v>1</v>
      </c>
      <c r="AT3983" t="s">
        <v>239</v>
      </c>
      <c r="AU3983" s="27">
        <v>41331</v>
      </c>
    </row>
    <row r="3984" spans="1:47" x14ac:dyDescent="0.2">
      <c r="A3984">
        <v>3983</v>
      </c>
      <c r="B3984" t="s">
        <v>13871</v>
      </c>
      <c r="C3984" t="s">
        <v>5994</v>
      </c>
      <c r="D3984" t="s">
        <v>13872</v>
      </c>
      <c r="E3984" s="27">
        <v>41965</v>
      </c>
      <c r="F3984" t="s">
        <v>233</v>
      </c>
      <c r="G3984" s="27">
        <v>31728</v>
      </c>
      <c r="H3984">
        <v>29</v>
      </c>
      <c r="I3984" t="s">
        <v>244</v>
      </c>
      <c r="J3984" t="s">
        <v>22</v>
      </c>
      <c r="K3984">
        <v>0</v>
      </c>
      <c r="L3984">
        <v>6</v>
      </c>
      <c r="M3984">
        <v>0</v>
      </c>
      <c r="N3984">
        <v>0</v>
      </c>
      <c r="O3984">
        <v>1</v>
      </c>
      <c r="S3984" t="s">
        <v>13873</v>
      </c>
      <c r="U3984" s="27">
        <v>41416</v>
      </c>
      <c r="V3984">
        <v>549</v>
      </c>
      <c r="W3984" t="s">
        <v>32</v>
      </c>
      <c r="X3984" t="s">
        <v>274</v>
      </c>
      <c r="Y3984">
        <v>0</v>
      </c>
      <c r="AB3984" t="s">
        <v>237</v>
      </c>
      <c r="AH3984">
        <v>0</v>
      </c>
      <c r="AN3984" t="s">
        <v>238</v>
      </c>
      <c r="AO3984">
        <v>3</v>
      </c>
      <c r="AP3984" t="s">
        <v>239</v>
      </c>
      <c r="AQ3984" s="27">
        <v>41965</v>
      </c>
      <c r="AR3984" t="s">
        <v>240</v>
      </c>
      <c r="AS3984">
        <v>6</v>
      </c>
      <c r="AT3984" t="s">
        <v>246</v>
      </c>
      <c r="AU3984" s="27">
        <v>41965</v>
      </c>
    </row>
    <row r="3985" spans="1:47" x14ac:dyDescent="0.2">
      <c r="A3985">
        <v>3984</v>
      </c>
      <c r="B3985" t="s">
        <v>13874</v>
      </c>
      <c r="C3985" t="s">
        <v>803</v>
      </c>
      <c r="D3985" t="s">
        <v>13875</v>
      </c>
      <c r="E3985" s="27">
        <v>41298</v>
      </c>
      <c r="F3985" t="s">
        <v>233</v>
      </c>
      <c r="G3985" s="27">
        <v>33053</v>
      </c>
      <c r="H3985">
        <v>25</v>
      </c>
      <c r="I3985" t="s">
        <v>244</v>
      </c>
      <c r="J3985" t="s">
        <v>245</v>
      </c>
      <c r="K3985">
        <v>0</v>
      </c>
      <c r="L3985">
        <v>7</v>
      </c>
      <c r="M3985">
        <v>0</v>
      </c>
      <c r="N3985">
        <v>0</v>
      </c>
      <c r="O3985">
        <v>0</v>
      </c>
      <c r="P3985">
        <v>256</v>
      </c>
      <c r="Q3985" s="28">
        <v>41554.198611111111</v>
      </c>
      <c r="R3985" s="28">
        <v>41555.131944444445</v>
      </c>
      <c r="S3985" t="s">
        <v>13876</v>
      </c>
      <c r="T3985" s="27">
        <v>41298</v>
      </c>
      <c r="V3985">
        <v>0</v>
      </c>
      <c r="W3985" t="s">
        <v>36</v>
      </c>
      <c r="X3985" t="s">
        <v>1170</v>
      </c>
      <c r="Y3985">
        <v>0</v>
      </c>
      <c r="AB3985" t="s">
        <v>237</v>
      </c>
      <c r="AH3985">
        <v>0</v>
      </c>
      <c r="AN3985" t="s">
        <v>238</v>
      </c>
      <c r="AO3985">
        <v>5</v>
      </c>
      <c r="AP3985" t="s">
        <v>246</v>
      </c>
      <c r="AQ3985" s="27">
        <v>41298</v>
      </c>
      <c r="AR3985" t="s">
        <v>240</v>
      </c>
      <c r="AS3985">
        <v>7</v>
      </c>
      <c r="AT3985" t="s">
        <v>246</v>
      </c>
      <c r="AU3985" s="27">
        <v>41298</v>
      </c>
    </row>
    <row r="3986" spans="1:47" x14ac:dyDescent="0.2">
      <c r="A3986">
        <v>3985</v>
      </c>
      <c r="B3986" t="s">
        <v>13877</v>
      </c>
      <c r="C3986" t="s">
        <v>2600</v>
      </c>
      <c r="D3986" t="s">
        <v>13878</v>
      </c>
      <c r="E3986" s="27">
        <v>41788</v>
      </c>
      <c r="F3986" t="s">
        <v>233</v>
      </c>
      <c r="G3986" s="27">
        <v>31758</v>
      </c>
      <c r="H3986">
        <v>29</v>
      </c>
      <c r="I3986" t="s">
        <v>244</v>
      </c>
      <c r="J3986" t="s">
        <v>353</v>
      </c>
      <c r="K3986">
        <v>0</v>
      </c>
      <c r="L3986">
        <v>6</v>
      </c>
      <c r="M3986">
        <v>1</v>
      </c>
      <c r="N3986">
        <v>0</v>
      </c>
      <c r="O3986">
        <v>17</v>
      </c>
      <c r="P3986">
        <v>0</v>
      </c>
      <c r="Q3986" s="28">
        <v>41788.052777777775</v>
      </c>
      <c r="R3986" s="28">
        <v>41790.18472222222</v>
      </c>
      <c r="S3986" t="s">
        <v>13879</v>
      </c>
      <c r="T3986" s="27">
        <v>41787</v>
      </c>
      <c r="V3986">
        <v>1</v>
      </c>
      <c r="W3986" t="s">
        <v>32</v>
      </c>
      <c r="X3986" t="s">
        <v>254</v>
      </c>
      <c r="Y3986">
        <v>1</v>
      </c>
      <c r="AA3986" t="s">
        <v>13880</v>
      </c>
      <c r="AB3986" t="s">
        <v>36</v>
      </c>
      <c r="AD3986" s="27">
        <v>42374</v>
      </c>
      <c r="AE3986" t="s">
        <v>412</v>
      </c>
      <c r="AH3986">
        <v>0</v>
      </c>
      <c r="AN3986" t="s">
        <v>238</v>
      </c>
      <c r="AO3986">
        <v>7</v>
      </c>
      <c r="AP3986" t="s">
        <v>246</v>
      </c>
      <c r="AQ3986" s="27">
        <v>41788</v>
      </c>
      <c r="AR3986" t="s">
        <v>240</v>
      </c>
      <c r="AS3986">
        <v>6</v>
      </c>
      <c r="AT3986" t="s">
        <v>246</v>
      </c>
      <c r="AU3986" s="27">
        <v>41788</v>
      </c>
    </row>
    <row r="3987" spans="1:47" x14ac:dyDescent="0.2">
      <c r="A3987">
        <v>3986</v>
      </c>
      <c r="B3987" t="s">
        <v>13881</v>
      </c>
      <c r="C3987" t="s">
        <v>2056</v>
      </c>
      <c r="D3987" t="s">
        <v>13882</v>
      </c>
      <c r="E3987" s="27">
        <v>41914</v>
      </c>
      <c r="F3987" t="s">
        <v>233</v>
      </c>
      <c r="G3987" s="27">
        <v>30599</v>
      </c>
      <c r="H3987">
        <v>32</v>
      </c>
      <c r="I3987" t="s">
        <v>244</v>
      </c>
      <c r="J3987" t="s">
        <v>250</v>
      </c>
      <c r="K3987">
        <v>2</v>
      </c>
      <c r="L3987">
        <v>10</v>
      </c>
      <c r="M3987">
        <v>0</v>
      </c>
      <c r="N3987">
        <v>2</v>
      </c>
      <c r="O3987">
        <v>11</v>
      </c>
      <c r="P3987">
        <v>0</v>
      </c>
      <c r="Q3987" s="28">
        <v>41914.091666666667</v>
      </c>
      <c r="R3987" s="28">
        <v>41915.363194444442</v>
      </c>
      <c r="S3987" t="s">
        <v>13883</v>
      </c>
      <c r="T3987" s="27">
        <v>41914</v>
      </c>
      <c r="V3987">
        <v>0</v>
      </c>
      <c r="W3987" t="s">
        <v>32</v>
      </c>
      <c r="X3987" t="s">
        <v>402</v>
      </c>
      <c r="Y3987">
        <v>0</v>
      </c>
      <c r="AB3987" t="s">
        <v>237</v>
      </c>
      <c r="AH3987">
        <v>0</v>
      </c>
      <c r="AN3987" t="s">
        <v>238</v>
      </c>
      <c r="AO3987">
        <v>7</v>
      </c>
      <c r="AP3987" t="s">
        <v>246</v>
      </c>
      <c r="AQ3987" s="27">
        <v>41914</v>
      </c>
      <c r="AR3987" t="s">
        <v>240</v>
      </c>
      <c r="AS3987">
        <v>10</v>
      </c>
      <c r="AT3987" t="s">
        <v>269</v>
      </c>
      <c r="AU3987" s="27">
        <v>41914</v>
      </c>
    </row>
    <row r="3988" spans="1:47" x14ac:dyDescent="0.2">
      <c r="A3988">
        <v>3987</v>
      </c>
      <c r="B3988" t="s">
        <v>13884</v>
      </c>
      <c r="C3988" t="s">
        <v>5575</v>
      </c>
      <c r="D3988" t="s">
        <v>13885</v>
      </c>
      <c r="E3988" s="27">
        <v>41867</v>
      </c>
      <c r="F3988" t="s">
        <v>233</v>
      </c>
      <c r="G3988" s="27">
        <v>32990</v>
      </c>
      <c r="H3988">
        <v>25</v>
      </c>
      <c r="I3988" t="s">
        <v>244</v>
      </c>
      <c r="J3988" t="s">
        <v>245</v>
      </c>
      <c r="K3988">
        <v>0</v>
      </c>
      <c r="L3988">
        <v>5</v>
      </c>
      <c r="M3988">
        <v>0</v>
      </c>
      <c r="N3988">
        <v>0</v>
      </c>
      <c r="O3988">
        <v>2</v>
      </c>
      <c r="P3988">
        <v>-1</v>
      </c>
      <c r="Q3988" s="28">
        <v>41866.301388888889</v>
      </c>
      <c r="R3988" s="28">
        <v>41867.094444444447</v>
      </c>
      <c r="S3988" t="s">
        <v>13886</v>
      </c>
      <c r="T3988" s="27">
        <v>41866</v>
      </c>
      <c r="V3988">
        <v>1</v>
      </c>
      <c r="W3988" t="s">
        <v>32</v>
      </c>
      <c r="X3988" t="s">
        <v>441</v>
      </c>
      <c r="Y3988">
        <v>1</v>
      </c>
      <c r="AA3988" t="s">
        <v>13887</v>
      </c>
      <c r="AB3988" t="s">
        <v>36</v>
      </c>
      <c r="AC3988">
        <v>0</v>
      </c>
      <c r="AD3988" s="27">
        <v>42184</v>
      </c>
      <c r="AE3988" t="s">
        <v>404</v>
      </c>
      <c r="AF3988" s="27">
        <v>42184</v>
      </c>
      <c r="AG3988" s="27">
        <v>42202</v>
      </c>
      <c r="AH3988">
        <v>0</v>
      </c>
      <c r="AN3988" t="s">
        <v>238</v>
      </c>
      <c r="AO3988">
        <v>4</v>
      </c>
      <c r="AP3988" t="s">
        <v>239</v>
      </c>
      <c r="AQ3988" s="27">
        <v>41867</v>
      </c>
      <c r="AR3988" t="s">
        <v>240</v>
      </c>
      <c r="AS3988">
        <v>5</v>
      </c>
      <c r="AT3988" t="s">
        <v>246</v>
      </c>
      <c r="AU3988" s="27">
        <v>41867</v>
      </c>
    </row>
    <row r="3989" spans="1:47" x14ac:dyDescent="0.2">
      <c r="A3989">
        <v>3988</v>
      </c>
      <c r="B3989" t="s">
        <v>13888</v>
      </c>
      <c r="C3989" t="s">
        <v>2767</v>
      </c>
      <c r="D3989" t="s">
        <v>9015</v>
      </c>
      <c r="E3989" s="27">
        <v>41381</v>
      </c>
      <c r="F3989" t="s">
        <v>294</v>
      </c>
      <c r="G3989" s="27">
        <v>30780</v>
      </c>
      <c r="H3989">
        <v>32</v>
      </c>
      <c r="I3989" t="s">
        <v>244</v>
      </c>
      <c r="J3989" t="s">
        <v>250</v>
      </c>
      <c r="K3989">
        <v>0</v>
      </c>
      <c r="L3989">
        <v>3</v>
      </c>
      <c r="M3989">
        <v>0</v>
      </c>
      <c r="N3989">
        <v>0</v>
      </c>
      <c r="O3989">
        <v>0</v>
      </c>
      <c r="P3989">
        <v>-1</v>
      </c>
      <c r="Q3989" s="28">
        <v>41380.324999999997</v>
      </c>
      <c r="R3989" s="28">
        <v>41381.461111111108</v>
      </c>
      <c r="S3989" t="s">
        <v>13889</v>
      </c>
      <c r="T3989" s="27">
        <v>41380</v>
      </c>
      <c r="V3989">
        <v>1</v>
      </c>
      <c r="W3989" t="s">
        <v>36</v>
      </c>
      <c r="X3989" t="s">
        <v>279</v>
      </c>
      <c r="Y3989">
        <v>1</v>
      </c>
      <c r="AA3989" t="s">
        <v>13890</v>
      </c>
      <c r="AB3989" t="s">
        <v>36</v>
      </c>
      <c r="AD3989" s="27">
        <v>41611</v>
      </c>
      <c r="AE3989" t="s">
        <v>3189</v>
      </c>
      <c r="AH3989">
        <v>0</v>
      </c>
      <c r="AN3989" t="s">
        <v>238</v>
      </c>
      <c r="AO3989">
        <v>2</v>
      </c>
      <c r="AP3989" t="s">
        <v>239</v>
      </c>
      <c r="AQ3989" s="27">
        <v>41381</v>
      </c>
      <c r="AR3989" t="s">
        <v>240</v>
      </c>
      <c r="AS3989">
        <v>3</v>
      </c>
      <c r="AT3989" t="s">
        <v>239</v>
      </c>
      <c r="AU3989" s="27">
        <v>41381</v>
      </c>
    </row>
    <row r="3990" spans="1:47" x14ac:dyDescent="0.2">
      <c r="A3990">
        <v>3989</v>
      </c>
      <c r="B3990" t="s">
        <v>13891</v>
      </c>
      <c r="C3990" t="s">
        <v>480</v>
      </c>
      <c r="D3990" t="s">
        <v>6094</v>
      </c>
      <c r="E3990" s="27">
        <v>41729</v>
      </c>
      <c r="F3990" t="s">
        <v>233</v>
      </c>
      <c r="G3990" s="27">
        <v>7227</v>
      </c>
      <c r="H3990">
        <v>96</v>
      </c>
      <c r="I3990" t="s">
        <v>234</v>
      </c>
      <c r="J3990" t="s">
        <v>353</v>
      </c>
      <c r="K3990">
        <v>0</v>
      </c>
      <c r="L3990">
        <v>2</v>
      </c>
      <c r="M3990">
        <v>0</v>
      </c>
      <c r="N3990">
        <v>0</v>
      </c>
      <c r="O3990">
        <v>2</v>
      </c>
      <c r="P3990">
        <v>-3</v>
      </c>
      <c r="Q3990" s="28">
        <v>41726.53125</v>
      </c>
      <c r="R3990" s="28">
        <v>41727.381249999999</v>
      </c>
      <c r="S3990" t="s">
        <v>13892</v>
      </c>
      <c r="T3990" s="27">
        <v>41726</v>
      </c>
      <c r="V3990">
        <v>3</v>
      </c>
      <c r="W3990" t="s">
        <v>32</v>
      </c>
      <c r="X3990" t="s">
        <v>974</v>
      </c>
      <c r="Y3990">
        <v>1</v>
      </c>
      <c r="AA3990" t="s">
        <v>13893</v>
      </c>
      <c r="AB3990" t="s">
        <v>36</v>
      </c>
      <c r="AC3990">
        <v>0</v>
      </c>
      <c r="AD3990" s="27">
        <v>41907</v>
      </c>
      <c r="AE3990" t="s">
        <v>404</v>
      </c>
      <c r="AF3990" s="27">
        <v>41907</v>
      </c>
      <c r="AG3990" s="27">
        <v>41920</v>
      </c>
      <c r="AH3990">
        <v>0</v>
      </c>
      <c r="AN3990" t="s">
        <v>238</v>
      </c>
      <c r="AO3990">
        <v>1</v>
      </c>
      <c r="AP3990" t="s">
        <v>239</v>
      </c>
      <c r="AQ3990" s="27">
        <v>41729</v>
      </c>
      <c r="AR3990" t="s">
        <v>240</v>
      </c>
      <c r="AS3990">
        <v>2</v>
      </c>
      <c r="AT3990" t="s">
        <v>239</v>
      </c>
      <c r="AU3990" s="27">
        <v>41729</v>
      </c>
    </row>
    <row r="3991" spans="1:47" x14ac:dyDescent="0.2">
      <c r="A3991">
        <v>3990</v>
      </c>
      <c r="B3991" t="s">
        <v>13894</v>
      </c>
      <c r="C3991" t="s">
        <v>7477</v>
      </c>
      <c r="D3991" t="s">
        <v>565</v>
      </c>
      <c r="E3991" s="27">
        <v>41921</v>
      </c>
      <c r="F3991" t="s">
        <v>233</v>
      </c>
      <c r="G3991" s="27">
        <v>29389</v>
      </c>
      <c r="H3991">
        <v>35</v>
      </c>
      <c r="I3991" t="s">
        <v>244</v>
      </c>
      <c r="J3991" t="s">
        <v>250</v>
      </c>
      <c r="K3991">
        <v>0</v>
      </c>
      <c r="L3991">
        <v>4</v>
      </c>
      <c r="M3991">
        <v>0</v>
      </c>
      <c r="N3991">
        <v>0</v>
      </c>
      <c r="O3991">
        <v>10</v>
      </c>
      <c r="P3991">
        <v>-232</v>
      </c>
      <c r="Q3991" s="28">
        <v>41689.086111111108</v>
      </c>
      <c r="R3991" s="28">
        <v>41689.4375</v>
      </c>
      <c r="S3991" t="s">
        <v>13895</v>
      </c>
      <c r="U3991" s="27">
        <v>41920</v>
      </c>
      <c r="V3991">
        <v>1</v>
      </c>
      <c r="W3991" t="s">
        <v>36</v>
      </c>
      <c r="X3991" t="s">
        <v>274</v>
      </c>
      <c r="Y3991">
        <v>1</v>
      </c>
      <c r="AA3991" t="s">
        <v>13896</v>
      </c>
      <c r="AB3991" t="s">
        <v>36</v>
      </c>
      <c r="AD3991" s="27">
        <v>42313</v>
      </c>
      <c r="AE3991" t="s">
        <v>474</v>
      </c>
      <c r="AH3991">
        <v>0</v>
      </c>
      <c r="AN3991" t="s">
        <v>238</v>
      </c>
      <c r="AO3991">
        <v>5</v>
      </c>
      <c r="AP3991" t="s">
        <v>246</v>
      </c>
      <c r="AQ3991" s="27">
        <v>41921</v>
      </c>
      <c r="AR3991" t="s">
        <v>240</v>
      </c>
      <c r="AS3991">
        <v>4</v>
      </c>
      <c r="AT3991" t="s">
        <v>239</v>
      </c>
      <c r="AU3991" s="27">
        <v>41921</v>
      </c>
    </row>
    <row r="3992" spans="1:47" x14ac:dyDescent="0.2">
      <c r="A3992">
        <v>3991</v>
      </c>
      <c r="B3992" t="s">
        <v>13897</v>
      </c>
      <c r="C3992" t="s">
        <v>1896</v>
      </c>
      <c r="D3992" t="s">
        <v>496</v>
      </c>
      <c r="E3992" s="27">
        <v>41490</v>
      </c>
      <c r="F3992" t="s">
        <v>233</v>
      </c>
      <c r="G3992" s="27">
        <v>31690</v>
      </c>
      <c r="H3992">
        <v>29</v>
      </c>
      <c r="I3992" t="s">
        <v>244</v>
      </c>
      <c r="J3992" t="s">
        <v>353</v>
      </c>
      <c r="K3992">
        <v>0</v>
      </c>
      <c r="L3992">
        <v>2</v>
      </c>
      <c r="M3992">
        <v>0</v>
      </c>
      <c r="N3992">
        <v>0</v>
      </c>
      <c r="O3992">
        <v>0</v>
      </c>
      <c r="P3992">
        <v>-1</v>
      </c>
      <c r="Q3992" s="28">
        <v>41489.357638888891</v>
      </c>
      <c r="R3992" s="28">
        <v>41491.177777777775</v>
      </c>
      <c r="S3992" t="s">
        <v>13898</v>
      </c>
      <c r="T3992" s="27">
        <v>41489</v>
      </c>
      <c r="V3992">
        <v>1</v>
      </c>
      <c r="W3992" t="s">
        <v>36</v>
      </c>
      <c r="X3992" t="s">
        <v>279</v>
      </c>
      <c r="Y3992">
        <v>0</v>
      </c>
      <c r="AB3992" t="s">
        <v>237</v>
      </c>
      <c r="AH3992">
        <v>0</v>
      </c>
      <c r="AN3992" t="s">
        <v>238</v>
      </c>
      <c r="AO3992">
        <v>2</v>
      </c>
      <c r="AP3992" t="s">
        <v>239</v>
      </c>
      <c r="AQ3992" s="27">
        <v>41490</v>
      </c>
      <c r="AR3992" t="s">
        <v>240</v>
      </c>
      <c r="AS3992">
        <v>2</v>
      </c>
      <c r="AT3992" t="s">
        <v>239</v>
      </c>
      <c r="AU3992" s="27">
        <v>41490</v>
      </c>
    </row>
    <row r="3993" spans="1:47" x14ac:dyDescent="0.2">
      <c r="A3993">
        <v>3992</v>
      </c>
      <c r="B3993" t="s">
        <v>13899</v>
      </c>
      <c r="C3993" t="s">
        <v>13900</v>
      </c>
      <c r="D3993" t="s">
        <v>13901</v>
      </c>
      <c r="E3993" s="27">
        <v>41328</v>
      </c>
      <c r="F3993" t="s">
        <v>233</v>
      </c>
      <c r="G3993" s="27">
        <v>32346</v>
      </c>
      <c r="H3993">
        <v>27</v>
      </c>
      <c r="I3993" t="s">
        <v>244</v>
      </c>
      <c r="J3993" t="s">
        <v>353</v>
      </c>
      <c r="K3993">
        <v>0</v>
      </c>
      <c r="L3993">
        <v>5</v>
      </c>
      <c r="M3993">
        <v>1</v>
      </c>
      <c r="N3993">
        <v>1</v>
      </c>
      <c r="O3993">
        <v>8</v>
      </c>
      <c r="P3993">
        <v>-1</v>
      </c>
      <c r="Q3993" s="28">
        <v>41327.054861111108</v>
      </c>
      <c r="R3993" s="28">
        <v>41328.379861111112</v>
      </c>
      <c r="S3993" t="s">
        <v>13902</v>
      </c>
      <c r="T3993" s="27">
        <v>41327</v>
      </c>
      <c r="V3993">
        <v>1</v>
      </c>
      <c r="W3993" t="s">
        <v>32</v>
      </c>
      <c r="X3993" t="s">
        <v>300</v>
      </c>
      <c r="Y3993">
        <v>1</v>
      </c>
      <c r="AA3993" t="s">
        <v>13903</v>
      </c>
      <c r="AB3993" t="s">
        <v>32</v>
      </c>
      <c r="AC3993">
        <v>1</v>
      </c>
      <c r="AD3993" s="27">
        <v>41338</v>
      </c>
      <c r="AE3993" t="s">
        <v>268</v>
      </c>
      <c r="AF3993" s="27">
        <v>41339</v>
      </c>
      <c r="AG3993" s="27">
        <v>41351</v>
      </c>
      <c r="AH3993">
        <v>0</v>
      </c>
      <c r="AN3993" t="s">
        <v>238</v>
      </c>
      <c r="AO3993">
        <v>4</v>
      </c>
      <c r="AP3993" t="s">
        <v>239</v>
      </c>
      <c r="AQ3993" s="27">
        <v>41328</v>
      </c>
      <c r="AR3993" t="s">
        <v>240</v>
      </c>
      <c r="AS3993">
        <v>5</v>
      </c>
      <c r="AT3993" t="s">
        <v>246</v>
      </c>
      <c r="AU3993" s="27">
        <v>41328</v>
      </c>
    </row>
    <row r="3994" spans="1:47" x14ac:dyDescent="0.2">
      <c r="A3994">
        <v>3993</v>
      </c>
      <c r="B3994" t="s">
        <v>13904</v>
      </c>
      <c r="C3994" t="s">
        <v>5358</v>
      </c>
      <c r="D3994" t="s">
        <v>477</v>
      </c>
      <c r="E3994" s="27">
        <v>41575</v>
      </c>
      <c r="F3994" t="s">
        <v>233</v>
      </c>
      <c r="G3994" s="27">
        <v>27245</v>
      </c>
      <c r="H3994">
        <v>41</v>
      </c>
      <c r="I3994" t="s">
        <v>244</v>
      </c>
      <c r="J3994" t="s">
        <v>353</v>
      </c>
      <c r="K3994">
        <v>0</v>
      </c>
      <c r="L3994">
        <v>2</v>
      </c>
      <c r="M3994">
        <v>0</v>
      </c>
      <c r="N3994">
        <v>0</v>
      </c>
      <c r="O3994">
        <v>2</v>
      </c>
      <c r="P3994">
        <v>-132</v>
      </c>
      <c r="Q3994" s="28">
        <v>41443.384027777778</v>
      </c>
      <c r="R3994" s="28">
        <v>41572.251388888886</v>
      </c>
      <c r="S3994" t="s">
        <v>13905</v>
      </c>
      <c r="U3994" s="27">
        <v>41443</v>
      </c>
      <c r="V3994">
        <v>132</v>
      </c>
      <c r="W3994" t="s">
        <v>32</v>
      </c>
      <c r="X3994" t="s">
        <v>274</v>
      </c>
      <c r="Y3994">
        <v>0</v>
      </c>
      <c r="AB3994" t="s">
        <v>237</v>
      </c>
      <c r="AH3994">
        <v>0</v>
      </c>
      <c r="AN3994" t="s">
        <v>238</v>
      </c>
      <c r="AO3994">
        <v>2</v>
      </c>
      <c r="AP3994" t="s">
        <v>239</v>
      </c>
      <c r="AQ3994" s="27">
        <v>41575</v>
      </c>
      <c r="AR3994" t="s">
        <v>240</v>
      </c>
      <c r="AS3994">
        <v>2</v>
      </c>
      <c r="AT3994" t="s">
        <v>239</v>
      </c>
      <c r="AU3994" s="27">
        <v>41575</v>
      </c>
    </row>
    <row r="3995" spans="1:47" x14ac:dyDescent="0.2">
      <c r="A3995">
        <v>3994</v>
      </c>
      <c r="B3995" t="s">
        <v>13906</v>
      </c>
      <c r="C3995" t="s">
        <v>13907</v>
      </c>
      <c r="D3995" t="s">
        <v>6814</v>
      </c>
      <c r="E3995" s="27">
        <v>41645</v>
      </c>
      <c r="F3995" t="s">
        <v>233</v>
      </c>
      <c r="G3995" s="27">
        <v>31113</v>
      </c>
      <c r="H3995">
        <v>31</v>
      </c>
      <c r="I3995" t="s">
        <v>244</v>
      </c>
      <c r="J3995" t="s">
        <v>353</v>
      </c>
      <c r="K3995">
        <v>0</v>
      </c>
      <c r="L3995">
        <v>5</v>
      </c>
      <c r="M3995">
        <v>0</v>
      </c>
      <c r="N3995">
        <v>0</v>
      </c>
      <c r="O3995">
        <v>0</v>
      </c>
      <c r="P3995">
        <v>-3</v>
      </c>
      <c r="Q3995" s="28">
        <v>41642.337500000001</v>
      </c>
      <c r="R3995" s="28">
        <v>41643.06527777778</v>
      </c>
      <c r="S3995" t="s">
        <v>13908</v>
      </c>
      <c r="T3995" s="27">
        <v>41642</v>
      </c>
      <c r="V3995">
        <v>3</v>
      </c>
      <c r="W3995" t="s">
        <v>36</v>
      </c>
      <c r="X3995" t="s">
        <v>1508</v>
      </c>
      <c r="Y3995">
        <v>0</v>
      </c>
      <c r="AB3995" t="s">
        <v>237</v>
      </c>
      <c r="AH3995">
        <v>0</v>
      </c>
      <c r="AN3995" t="s">
        <v>238</v>
      </c>
      <c r="AO3995">
        <v>2</v>
      </c>
      <c r="AP3995" t="s">
        <v>239</v>
      </c>
      <c r="AQ3995" s="27">
        <v>41645</v>
      </c>
      <c r="AR3995" t="s">
        <v>240</v>
      </c>
      <c r="AS3995">
        <v>5</v>
      </c>
      <c r="AT3995" t="s">
        <v>246</v>
      </c>
      <c r="AU3995" s="27">
        <v>41645</v>
      </c>
    </row>
    <row r="3996" spans="1:47" x14ac:dyDescent="0.2">
      <c r="A3996">
        <v>3995</v>
      </c>
      <c r="B3996" t="s">
        <v>13909</v>
      </c>
      <c r="C3996" t="s">
        <v>914</v>
      </c>
      <c r="D3996" t="s">
        <v>2534</v>
      </c>
      <c r="E3996" s="27">
        <v>41352</v>
      </c>
      <c r="F3996" t="s">
        <v>233</v>
      </c>
      <c r="G3996" s="27">
        <v>33353</v>
      </c>
      <c r="H3996">
        <v>24</v>
      </c>
      <c r="I3996" t="s">
        <v>259</v>
      </c>
      <c r="J3996" t="s">
        <v>250</v>
      </c>
      <c r="K3996">
        <v>0</v>
      </c>
      <c r="L3996">
        <v>3</v>
      </c>
      <c r="M3996">
        <v>0</v>
      </c>
      <c r="N3996">
        <v>0</v>
      </c>
      <c r="O3996">
        <v>1</v>
      </c>
      <c r="P3996">
        <v>-1</v>
      </c>
      <c r="Q3996" s="28">
        <v>41351.280555555553</v>
      </c>
      <c r="R3996" s="28">
        <v>41352.275000000001</v>
      </c>
      <c r="S3996" t="s">
        <v>13910</v>
      </c>
      <c r="T3996" s="27">
        <v>41351</v>
      </c>
      <c r="V3996">
        <v>1</v>
      </c>
      <c r="W3996" t="s">
        <v>32</v>
      </c>
      <c r="X3996" t="s">
        <v>2367</v>
      </c>
      <c r="Y3996">
        <v>1</v>
      </c>
      <c r="AA3996" t="s">
        <v>13911</v>
      </c>
      <c r="AB3996" t="s">
        <v>36</v>
      </c>
      <c r="AD3996" s="27">
        <v>41431</v>
      </c>
      <c r="AE3996" t="s">
        <v>412</v>
      </c>
      <c r="AH3996">
        <v>0</v>
      </c>
      <c r="AN3996" t="s">
        <v>238</v>
      </c>
      <c r="AO3996">
        <v>3</v>
      </c>
      <c r="AP3996" t="s">
        <v>239</v>
      </c>
      <c r="AQ3996" s="27">
        <v>41352</v>
      </c>
      <c r="AR3996" t="s">
        <v>240</v>
      </c>
      <c r="AS3996">
        <v>3</v>
      </c>
      <c r="AT3996" t="s">
        <v>239</v>
      </c>
      <c r="AU3996" s="27">
        <v>41352</v>
      </c>
    </row>
    <row r="3997" spans="1:47" x14ac:dyDescent="0.2">
      <c r="A3997">
        <v>3996</v>
      </c>
      <c r="B3997" t="s">
        <v>13912</v>
      </c>
      <c r="C3997" t="s">
        <v>13913</v>
      </c>
      <c r="D3997" t="s">
        <v>7343</v>
      </c>
      <c r="E3997" s="27">
        <v>41751</v>
      </c>
      <c r="F3997" t="s">
        <v>233</v>
      </c>
      <c r="G3997" s="27">
        <v>24572</v>
      </c>
      <c r="H3997">
        <v>49</v>
      </c>
      <c r="I3997" t="s">
        <v>234</v>
      </c>
      <c r="J3997" t="s">
        <v>353</v>
      </c>
      <c r="K3997">
        <v>0</v>
      </c>
      <c r="L3997">
        <v>1</v>
      </c>
      <c r="M3997">
        <v>0</v>
      </c>
      <c r="N3997">
        <v>0</v>
      </c>
      <c r="O3997">
        <v>5</v>
      </c>
      <c r="P3997">
        <v>-139</v>
      </c>
      <c r="Q3997" s="28">
        <v>41612.393055555556</v>
      </c>
      <c r="R3997" s="28">
        <v>41751.452777777777</v>
      </c>
      <c r="S3997" t="s">
        <v>13914</v>
      </c>
      <c r="T3997" s="27">
        <v>41612</v>
      </c>
      <c r="V3997">
        <v>139</v>
      </c>
      <c r="W3997" t="s">
        <v>32</v>
      </c>
      <c r="X3997" t="s">
        <v>7777</v>
      </c>
      <c r="Y3997">
        <v>0</v>
      </c>
      <c r="AB3997" t="s">
        <v>237</v>
      </c>
      <c r="AH3997">
        <v>0</v>
      </c>
      <c r="AN3997" t="s">
        <v>238</v>
      </c>
      <c r="AO3997">
        <v>1</v>
      </c>
      <c r="AP3997" t="s">
        <v>239</v>
      </c>
      <c r="AQ3997" s="27">
        <v>41751</v>
      </c>
      <c r="AR3997" t="s">
        <v>240</v>
      </c>
      <c r="AS3997">
        <v>1</v>
      </c>
      <c r="AT3997" t="s">
        <v>239</v>
      </c>
      <c r="AU3997" s="27">
        <v>41751</v>
      </c>
    </row>
    <row r="3998" spans="1:47" x14ac:dyDescent="0.2">
      <c r="A3998">
        <v>3997</v>
      </c>
      <c r="B3998" t="s">
        <v>13915</v>
      </c>
      <c r="C3998" t="s">
        <v>13916</v>
      </c>
      <c r="D3998" t="s">
        <v>13917</v>
      </c>
      <c r="E3998" s="27">
        <v>41842</v>
      </c>
      <c r="F3998" t="s">
        <v>233</v>
      </c>
      <c r="G3998" s="27">
        <v>29955</v>
      </c>
      <c r="H3998">
        <v>34</v>
      </c>
      <c r="I3998" t="s">
        <v>244</v>
      </c>
      <c r="J3998" t="s">
        <v>250</v>
      </c>
      <c r="K3998">
        <v>0</v>
      </c>
      <c r="L3998">
        <v>7</v>
      </c>
      <c r="M3998">
        <v>0</v>
      </c>
      <c r="N3998">
        <v>0</v>
      </c>
      <c r="O3998">
        <v>0</v>
      </c>
      <c r="P3998">
        <v>0</v>
      </c>
      <c r="Q3998" s="28">
        <v>41842.079861111109</v>
      </c>
      <c r="R3998" s="28">
        <v>42083.179166666669</v>
      </c>
      <c r="S3998" t="s">
        <v>13918</v>
      </c>
      <c r="U3998" s="27">
        <v>41842</v>
      </c>
      <c r="V3998">
        <v>0</v>
      </c>
      <c r="W3998" t="s">
        <v>32</v>
      </c>
      <c r="X3998" t="s">
        <v>274</v>
      </c>
      <c r="Y3998">
        <v>1</v>
      </c>
      <c r="AA3998" t="s">
        <v>13919</v>
      </c>
      <c r="AB3998" t="s">
        <v>36</v>
      </c>
      <c r="AD3998" s="27">
        <v>42440</v>
      </c>
      <c r="AH3998">
        <v>0</v>
      </c>
      <c r="AN3998" t="s">
        <v>238</v>
      </c>
      <c r="AO3998">
        <v>4</v>
      </c>
      <c r="AP3998" t="s">
        <v>239</v>
      </c>
      <c r="AQ3998" s="27">
        <v>41842</v>
      </c>
      <c r="AR3998" t="s">
        <v>240</v>
      </c>
      <c r="AS3998">
        <v>7</v>
      </c>
      <c r="AT3998" t="s">
        <v>246</v>
      </c>
      <c r="AU3998" s="27">
        <v>41842</v>
      </c>
    </row>
    <row r="3999" spans="1:47" x14ac:dyDescent="0.2">
      <c r="A3999">
        <v>3998</v>
      </c>
      <c r="B3999" t="s">
        <v>13920</v>
      </c>
      <c r="C3999" t="s">
        <v>2884</v>
      </c>
      <c r="D3999" t="s">
        <v>2524</v>
      </c>
      <c r="E3999" s="27">
        <v>41838</v>
      </c>
      <c r="F3999" t="s">
        <v>233</v>
      </c>
      <c r="G3999" s="27">
        <v>24708</v>
      </c>
      <c r="H3999">
        <v>48</v>
      </c>
      <c r="I3999" t="s">
        <v>234</v>
      </c>
      <c r="J3999" t="s">
        <v>250</v>
      </c>
      <c r="K3999">
        <v>0</v>
      </c>
      <c r="L3999">
        <v>1</v>
      </c>
      <c r="M3999">
        <v>0</v>
      </c>
      <c r="N3999">
        <v>0</v>
      </c>
      <c r="O3999">
        <v>2</v>
      </c>
      <c r="P3999">
        <v>0</v>
      </c>
      <c r="Q3999" s="28">
        <v>41838.098611111112</v>
      </c>
      <c r="R3999" s="28">
        <v>41839.144444444442</v>
      </c>
      <c r="S3999" t="s">
        <v>13921</v>
      </c>
      <c r="T3999" s="27">
        <v>41837</v>
      </c>
      <c r="V3999">
        <v>1</v>
      </c>
      <c r="W3999" t="s">
        <v>32</v>
      </c>
      <c r="X3999" t="s">
        <v>359</v>
      </c>
      <c r="Y3999">
        <v>1</v>
      </c>
      <c r="AA3999" t="s">
        <v>13922</v>
      </c>
      <c r="AB3999" t="s">
        <v>36</v>
      </c>
      <c r="AC3999">
        <v>0</v>
      </c>
      <c r="AD3999" s="27">
        <v>41915</v>
      </c>
      <c r="AE3999" t="s">
        <v>5456</v>
      </c>
      <c r="AF3999" s="27">
        <v>41915</v>
      </c>
      <c r="AG3999" s="27">
        <v>41933</v>
      </c>
      <c r="AH3999">
        <v>0</v>
      </c>
      <c r="AN3999" t="s">
        <v>238</v>
      </c>
      <c r="AO3999">
        <v>1</v>
      </c>
      <c r="AP3999" t="s">
        <v>239</v>
      </c>
      <c r="AQ3999" s="27">
        <v>41838</v>
      </c>
      <c r="AR3999" t="s">
        <v>240</v>
      </c>
      <c r="AS3999">
        <v>1</v>
      </c>
      <c r="AT3999" t="s">
        <v>239</v>
      </c>
      <c r="AU3999" s="27">
        <v>41838</v>
      </c>
    </row>
    <row r="4000" spans="1:47" x14ac:dyDescent="0.2">
      <c r="A4000">
        <v>3999</v>
      </c>
      <c r="B4000" t="s">
        <v>13923</v>
      </c>
      <c r="C4000" t="s">
        <v>13924</v>
      </c>
      <c r="D4000" t="s">
        <v>13925</v>
      </c>
      <c r="E4000" s="27">
        <v>41331</v>
      </c>
      <c r="F4000" t="s">
        <v>233</v>
      </c>
      <c r="G4000" s="27">
        <v>27169</v>
      </c>
      <c r="H4000">
        <v>41</v>
      </c>
      <c r="I4000" t="s">
        <v>244</v>
      </c>
      <c r="J4000" t="s">
        <v>250</v>
      </c>
      <c r="K4000">
        <v>0</v>
      </c>
      <c r="L4000">
        <v>1</v>
      </c>
      <c r="M4000">
        <v>0</v>
      </c>
      <c r="N4000">
        <v>0</v>
      </c>
      <c r="O4000">
        <v>1</v>
      </c>
      <c r="P4000">
        <v>-1</v>
      </c>
      <c r="Q4000" s="28">
        <v>41330.223611111112</v>
      </c>
      <c r="R4000" s="28">
        <v>41332.241666666669</v>
      </c>
      <c r="S4000" t="s">
        <v>13926</v>
      </c>
      <c r="T4000" s="27">
        <v>41330</v>
      </c>
      <c r="V4000">
        <v>1</v>
      </c>
      <c r="W4000" t="s">
        <v>32</v>
      </c>
      <c r="X4000" t="s">
        <v>3021</v>
      </c>
      <c r="Y4000">
        <v>0</v>
      </c>
      <c r="AB4000" t="s">
        <v>237</v>
      </c>
      <c r="AH4000">
        <v>0</v>
      </c>
      <c r="AN4000" t="s">
        <v>238</v>
      </c>
      <c r="AO4000">
        <v>1</v>
      </c>
      <c r="AP4000" t="s">
        <v>239</v>
      </c>
      <c r="AQ4000" s="27">
        <v>41331</v>
      </c>
      <c r="AR4000" t="s">
        <v>240</v>
      </c>
      <c r="AS4000">
        <v>1</v>
      </c>
      <c r="AT4000" t="s">
        <v>239</v>
      </c>
      <c r="AU4000" s="27">
        <v>41331</v>
      </c>
    </row>
    <row r="4001" spans="1:47" x14ac:dyDescent="0.2">
      <c r="A4001">
        <v>4000</v>
      </c>
      <c r="B4001" t="s">
        <v>13927</v>
      </c>
      <c r="C4001" t="s">
        <v>8615</v>
      </c>
      <c r="D4001" t="s">
        <v>13928</v>
      </c>
      <c r="E4001" s="27">
        <v>41981</v>
      </c>
      <c r="F4001" t="s">
        <v>233</v>
      </c>
      <c r="G4001" s="27">
        <v>32878</v>
      </c>
      <c r="H4001">
        <v>26</v>
      </c>
      <c r="I4001" t="s">
        <v>244</v>
      </c>
      <c r="J4001" t="s">
        <v>250</v>
      </c>
      <c r="K4001">
        <v>0</v>
      </c>
      <c r="L4001">
        <v>9</v>
      </c>
      <c r="M4001">
        <v>0</v>
      </c>
      <c r="N4001">
        <v>1</v>
      </c>
      <c r="O4001">
        <v>12</v>
      </c>
      <c r="P4001">
        <v>-1</v>
      </c>
      <c r="Q4001" s="28">
        <v>41980.359027777777</v>
      </c>
      <c r="R4001" s="28">
        <v>41991.080555555556</v>
      </c>
      <c r="S4001" t="s">
        <v>13929</v>
      </c>
      <c r="T4001" s="27">
        <v>41980</v>
      </c>
      <c r="V4001">
        <v>1</v>
      </c>
      <c r="W4001" t="s">
        <v>36</v>
      </c>
      <c r="X4001" t="s">
        <v>279</v>
      </c>
      <c r="Y4001">
        <v>1</v>
      </c>
      <c r="AA4001" t="s">
        <v>13930</v>
      </c>
      <c r="AB4001" t="s">
        <v>36</v>
      </c>
      <c r="AC4001">
        <v>0</v>
      </c>
      <c r="AD4001" s="27">
        <v>42315</v>
      </c>
      <c r="AE4001" t="s">
        <v>3112</v>
      </c>
      <c r="AF4001" s="27">
        <v>42315</v>
      </c>
      <c r="AG4001" s="27">
        <v>42316</v>
      </c>
      <c r="AH4001">
        <v>0</v>
      </c>
      <c r="AN4001" t="s">
        <v>238</v>
      </c>
      <c r="AO4001">
        <v>4</v>
      </c>
      <c r="AP4001" t="s">
        <v>239</v>
      </c>
      <c r="AQ4001" s="27">
        <v>41981</v>
      </c>
      <c r="AR4001" t="s">
        <v>240</v>
      </c>
      <c r="AS4001">
        <v>9</v>
      </c>
      <c r="AT4001" t="s">
        <v>269</v>
      </c>
      <c r="AU4001" s="27">
        <v>41981</v>
      </c>
    </row>
    <row r="4002" spans="1:47" x14ac:dyDescent="0.2">
      <c r="A4002">
        <v>4001</v>
      </c>
      <c r="B4002" t="s">
        <v>13931</v>
      </c>
      <c r="C4002" t="s">
        <v>414</v>
      </c>
      <c r="D4002" t="s">
        <v>775</v>
      </c>
      <c r="E4002" s="27">
        <v>41852</v>
      </c>
      <c r="F4002" t="s">
        <v>233</v>
      </c>
      <c r="G4002" s="27">
        <v>26960</v>
      </c>
      <c r="H4002">
        <v>42</v>
      </c>
      <c r="I4002" t="s">
        <v>244</v>
      </c>
      <c r="J4002" t="s">
        <v>250</v>
      </c>
      <c r="K4002">
        <v>0</v>
      </c>
      <c r="L4002">
        <v>5</v>
      </c>
      <c r="M4002">
        <v>0</v>
      </c>
      <c r="N4002">
        <v>0</v>
      </c>
      <c r="O4002">
        <v>0</v>
      </c>
      <c r="P4002">
        <v>0</v>
      </c>
      <c r="Q4002" s="28">
        <v>41852.095833333333</v>
      </c>
      <c r="R4002" s="28">
        <v>41859.147916666669</v>
      </c>
      <c r="S4002" t="s">
        <v>13932</v>
      </c>
      <c r="T4002" s="27">
        <v>41852</v>
      </c>
      <c r="V4002">
        <v>0</v>
      </c>
      <c r="W4002" t="s">
        <v>32</v>
      </c>
      <c r="X4002" t="s">
        <v>5209</v>
      </c>
      <c r="Y4002">
        <v>1</v>
      </c>
      <c r="AA4002" t="s">
        <v>13933</v>
      </c>
      <c r="AB4002" t="s">
        <v>32</v>
      </c>
      <c r="AC4002">
        <v>305</v>
      </c>
      <c r="AD4002" s="27">
        <v>41873</v>
      </c>
      <c r="AE4002" t="s">
        <v>494</v>
      </c>
      <c r="AF4002" s="27">
        <v>42178</v>
      </c>
      <c r="AG4002" s="27">
        <v>42216</v>
      </c>
      <c r="AH4002">
        <v>0</v>
      </c>
      <c r="AN4002" t="s">
        <v>238</v>
      </c>
      <c r="AO4002">
        <v>2</v>
      </c>
      <c r="AP4002" t="s">
        <v>239</v>
      </c>
      <c r="AQ4002" s="27">
        <v>41852</v>
      </c>
      <c r="AR4002" t="s">
        <v>240</v>
      </c>
      <c r="AS4002">
        <v>5</v>
      </c>
      <c r="AT4002" t="s">
        <v>246</v>
      </c>
      <c r="AU4002" s="27">
        <v>41852</v>
      </c>
    </row>
    <row r="4003" spans="1:47" x14ac:dyDescent="0.2">
      <c r="A4003">
        <v>4002</v>
      </c>
      <c r="B4003" t="s">
        <v>13934</v>
      </c>
      <c r="C4003" t="s">
        <v>602</v>
      </c>
      <c r="D4003" t="s">
        <v>565</v>
      </c>
      <c r="E4003" s="27">
        <v>41342</v>
      </c>
      <c r="F4003" t="s">
        <v>233</v>
      </c>
      <c r="G4003" s="27">
        <v>31775</v>
      </c>
      <c r="H4003">
        <v>29</v>
      </c>
      <c r="I4003" t="s">
        <v>244</v>
      </c>
      <c r="J4003" t="s">
        <v>250</v>
      </c>
      <c r="K4003">
        <v>0</v>
      </c>
      <c r="L4003">
        <v>5</v>
      </c>
      <c r="M4003">
        <v>0</v>
      </c>
      <c r="N4003">
        <v>0</v>
      </c>
      <c r="O4003">
        <v>0</v>
      </c>
      <c r="P4003">
        <v>-1</v>
      </c>
      <c r="Q4003" s="28">
        <v>41341.136805555558</v>
      </c>
      <c r="R4003" s="28">
        <v>41383.356944444444</v>
      </c>
      <c r="S4003" t="s">
        <v>13935</v>
      </c>
      <c r="T4003" s="27">
        <v>41341</v>
      </c>
      <c r="V4003">
        <v>1</v>
      </c>
      <c r="W4003" t="s">
        <v>36</v>
      </c>
      <c r="X4003" t="s">
        <v>474</v>
      </c>
      <c r="Y4003">
        <v>0</v>
      </c>
      <c r="AB4003" t="s">
        <v>237</v>
      </c>
      <c r="AH4003">
        <v>0</v>
      </c>
      <c r="AN4003" t="s">
        <v>238</v>
      </c>
      <c r="AO4003">
        <v>3</v>
      </c>
      <c r="AP4003" t="s">
        <v>239</v>
      </c>
      <c r="AQ4003" s="27">
        <v>41342</v>
      </c>
      <c r="AR4003" t="s">
        <v>240</v>
      </c>
      <c r="AS4003">
        <v>5</v>
      </c>
      <c r="AT4003" t="s">
        <v>246</v>
      </c>
      <c r="AU4003" s="27">
        <v>41342</v>
      </c>
    </row>
    <row r="4004" spans="1:47" x14ac:dyDescent="0.2">
      <c r="A4004">
        <v>4003</v>
      </c>
      <c r="B4004" t="s">
        <v>13936</v>
      </c>
      <c r="C4004" t="s">
        <v>243</v>
      </c>
      <c r="D4004" t="s">
        <v>13937</v>
      </c>
      <c r="E4004" s="27">
        <v>41413</v>
      </c>
      <c r="F4004" t="s">
        <v>233</v>
      </c>
      <c r="G4004" s="27">
        <v>32630</v>
      </c>
      <c r="H4004">
        <v>26</v>
      </c>
      <c r="I4004" t="s">
        <v>244</v>
      </c>
      <c r="J4004" t="s">
        <v>245</v>
      </c>
      <c r="K4004">
        <v>0</v>
      </c>
      <c r="L4004">
        <v>2</v>
      </c>
      <c r="M4004">
        <v>0</v>
      </c>
      <c r="N4004">
        <v>0</v>
      </c>
      <c r="O4004">
        <v>0</v>
      </c>
      <c r="P4004">
        <v>-1</v>
      </c>
      <c r="Q4004" s="28">
        <v>41412.474305555559</v>
      </c>
      <c r="R4004" s="28">
        <v>41413.534722222219</v>
      </c>
      <c r="S4004" t="s">
        <v>13938</v>
      </c>
      <c r="T4004" s="27">
        <v>41412</v>
      </c>
      <c r="V4004">
        <v>1</v>
      </c>
      <c r="W4004" t="s">
        <v>36</v>
      </c>
      <c r="X4004" t="s">
        <v>279</v>
      </c>
      <c r="Y4004">
        <v>0</v>
      </c>
      <c r="AB4004" t="s">
        <v>237</v>
      </c>
      <c r="AH4004">
        <v>0</v>
      </c>
      <c r="AN4004" t="s">
        <v>238</v>
      </c>
      <c r="AO4004">
        <v>3</v>
      </c>
      <c r="AP4004" t="s">
        <v>239</v>
      </c>
      <c r="AQ4004" s="27">
        <v>41413</v>
      </c>
      <c r="AR4004" t="s">
        <v>240</v>
      </c>
      <c r="AS4004">
        <v>2</v>
      </c>
      <c r="AT4004" t="s">
        <v>239</v>
      </c>
      <c r="AU4004" s="27">
        <v>41413</v>
      </c>
    </row>
    <row r="4005" spans="1:47" x14ac:dyDescent="0.2">
      <c r="A4005">
        <v>4004</v>
      </c>
      <c r="B4005" t="s">
        <v>13939</v>
      </c>
      <c r="C4005" t="s">
        <v>13940</v>
      </c>
      <c r="D4005" t="s">
        <v>9846</v>
      </c>
      <c r="E4005" s="27">
        <v>41540</v>
      </c>
      <c r="F4005" t="s">
        <v>294</v>
      </c>
      <c r="G4005" s="27">
        <v>32311</v>
      </c>
      <c r="H4005">
        <v>27</v>
      </c>
      <c r="I4005" t="s">
        <v>244</v>
      </c>
      <c r="J4005" t="s">
        <v>250</v>
      </c>
      <c r="K4005">
        <v>0</v>
      </c>
      <c r="L4005">
        <v>3</v>
      </c>
      <c r="M4005">
        <v>0</v>
      </c>
      <c r="N4005">
        <v>0</v>
      </c>
      <c r="O4005">
        <v>1</v>
      </c>
      <c r="P4005">
        <v>0</v>
      </c>
      <c r="Q4005" s="28">
        <v>41540.510416666664</v>
      </c>
      <c r="R4005" s="28">
        <v>41585.095833333333</v>
      </c>
      <c r="S4005" t="s">
        <v>13941</v>
      </c>
      <c r="U4005" s="27">
        <v>41539</v>
      </c>
      <c r="V4005">
        <v>1</v>
      </c>
      <c r="W4005" t="s">
        <v>32</v>
      </c>
      <c r="X4005" t="s">
        <v>274</v>
      </c>
      <c r="Y4005">
        <v>0</v>
      </c>
      <c r="AB4005" t="s">
        <v>237</v>
      </c>
      <c r="AH4005">
        <v>0</v>
      </c>
      <c r="AN4005" t="s">
        <v>238</v>
      </c>
      <c r="AO4005">
        <v>3</v>
      </c>
      <c r="AP4005" t="s">
        <v>239</v>
      </c>
      <c r="AQ4005" s="27">
        <v>41540</v>
      </c>
      <c r="AR4005" t="s">
        <v>240</v>
      </c>
      <c r="AS4005">
        <v>3</v>
      </c>
      <c r="AT4005" t="s">
        <v>239</v>
      </c>
      <c r="AU4005" s="27">
        <v>41540</v>
      </c>
    </row>
    <row r="4006" spans="1:47" x14ac:dyDescent="0.2">
      <c r="A4006">
        <v>4005</v>
      </c>
      <c r="B4006" t="s">
        <v>13942</v>
      </c>
      <c r="C4006" t="s">
        <v>400</v>
      </c>
      <c r="D4006" t="s">
        <v>13943</v>
      </c>
      <c r="E4006" s="27">
        <v>41535</v>
      </c>
      <c r="F4006" t="s">
        <v>233</v>
      </c>
      <c r="G4006" s="27">
        <v>29627</v>
      </c>
      <c r="H4006">
        <v>35</v>
      </c>
      <c r="I4006" t="s">
        <v>244</v>
      </c>
      <c r="J4006" t="s">
        <v>245</v>
      </c>
      <c r="K4006">
        <v>0</v>
      </c>
      <c r="L4006">
        <v>2</v>
      </c>
      <c r="M4006">
        <v>0</v>
      </c>
      <c r="N4006">
        <v>0</v>
      </c>
      <c r="O4006">
        <v>4</v>
      </c>
      <c r="P4006">
        <v>-1</v>
      </c>
      <c r="Q4006" s="28">
        <v>41534.331250000003</v>
      </c>
      <c r="R4006" s="28">
        <v>41565.376388888886</v>
      </c>
      <c r="S4006" t="s">
        <v>13944</v>
      </c>
      <c r="T4006" s="27">
        <v>41534</v>
      </c>
      <c r="V4006">
        <v>1</v>
      </c>
      <c r="W4006" t="s">
        <v>36</v>
      </c>
      <c r="X4006" t="s">
        <v>279</v>
      </c>
      <c r="Y4006">
        <v>0</v>
      </c>
      <c r="AB4006" t="s">
        <v>237</v>
      </c>
      <c r="AH4006">
        <v>0</v>
      </c>
      <c r="AN4006" t="s">
        <v>238</v>
      </c>
      <c r="AO4006">
        <v>3</v>
      </c>
      <c r="AP4006" t="s">
        <v>239</v>
      </c>
      <c r="AQ4006" s="27">
        <v>41535</v>
      </c>
      <c r="AR4006" t="s">
        <v>240</v>
      </c>
      <c r="AS4006">
        <v>2</v>
      </c>
      <c r="AT4006" t="s">
        <v>239</v>
      </c>
      <c r="AU4006" s="27">
        <v>41535</v>
      </c>
    </row>
    <row r="4007" spans="1:47" x14ac:dyDescent="0.2">
      <c r="A4007">
        <v>4006</v>
      </c>
      <c r="B4007" t="s">
        <v>13945</v>
      </c>
      <c r="C4007" t="s">
        <v>918</v>
      </c>
      <c r="D4007" t="s">
        <v>13946</v>
      </c>
      <c r="E4007" s="27">
        <v>41321</v>
      </c>
      <c r="F4007" t="s">
        <v>233</v>
      </c>
      <c r="G4007" s="27">
        <v>22603</v>
      </c>
      <c r="H4007">
        <v>54</v>
      </c>
      <c r="I4007" t="s">
        <v>234</v>
      </c>
      <c r="J4007" t="s">
        <v>245</v>
      </c>
      <c r="K4007">
        <v>0</v>
      </c>
      <c r="L4007">
        <v>1</v>
      </c>
      <c r="M4007">
        <v>0</v>
      </c>
      <c r="N4007">
        <v>0</v>
      </c>
      <c r="O4007">
        <v>1</v>
      </c>
      <c r="P4007">
        <v>-1</v>
      </c>
      <c r="Q4007" s="28">
        <v>41320.478472222225</v>
      </c>
      <c r="R4007" s="28">
        <v>41321.043055555558</v>
      </c>
      <c r="S4007" t="s">
        <v>13947</v>
      </c>
      <c r="T4007" s="27">
        <v>41320</v>
      </c>
      <c r="V4007">
        <v>1</v>
      </c>
      <c r="W4007" t="s">
        <v>32</v>
      </c>
      <c r="X4007" t="s">
        <v>359</v>
      </c>
      <c r="Y4007">
        <v>0</v>
      </c>
      <c r="AB4007" t="s">
        <v>237</v>
      </c>
      <c r="AH4007">
        <v>0</v>
      </c>
      <c r="AN4007" t="s">
        <v>238</v>
      </c>
      <c r="AO4007">
        <v>1</v>
      </c>
      <c r="AP4007" t="s">
        <v>239</v>
      </c>
      <c r="AQ4007" s="27">
        <v>41321</v>
      </c>
      <c r="AR4007" t="s">
        <v>240</v>
      </c>
      <c r="AS4007">
        <v>1</v>
      </c>
      <c r="AT4007" t="s">
        <v>239</v>
      </c>
      <c r="AU4007" s="27">
        <v>41321</v>
      </c>
    </row>
    <row r="4008" spans="1:47" x14ac:dyDescent="0.2">
      <c r="A4008">
        <v>4007</v>
      </c>
      <c r="B4008" t="s">
        <v>13948</v>
      </c>
      <c r="C4008" t="s">
        <v>13949</v>
      </c>
      <c r="D4008" t="s">
        <v>13950</v>
      </c>
      <c r="E4008" s="27">
        <v>41972</v>
      </c>
      <c r="F4008" t="s">
        <v>233</v>
      </c>
      <c r="G4008" s="27">
        <v>33542</v>
      </c>
      <c r="H4008">
        <v>24</v>
      </c>
      <c r="I4008" t="s">
        <v>259</v>
      </c>
      <c r="J4008" t="s">
        <v>250</v>
      </c>
      <c r="K4008">
        <v>0</v>
      </c>
      <c r="L4008">
        <v>10</v>
      </c>
      <c r="M4008">
        <v>0</v>
      </c>
      <c r="N4008">
        <v>0</v>
      </c>
      <c r="O4008">
        <v>3</v>
      </c>
      <c r="P4008">
        <v>-155</v>
      </c>
      <c r="Q4008" s="28">
        <v>41817.540277777778</v>
      </c>
      <c r="R4008" s="28">
        <v>41817.357638888891</v>
      </c>
      <c r="S4008" t="s">
        <v>13951</v>
      </c>
      <c r="T4008" s="27">
        <v>41816</v>
      </c>
      <c r="V4008">
        <v>156</v>
      </c>
      <c r="W4008" t="s">
        <v>36</v>
      </c>
      <c r="X4008" t="s">
        <v>626</v>
      </c>
      <c r="Y4008">
        <v>1</v>
      </c>
      <c r="AA4008" t="s">
        <v>13952</v>
      </c>
      <c r="AB4008" t="s">
        <v>36</v>
      </c>
      <c r="AC4008">
        <v>44</v>
      </c>
      <c r="AD4008" s="27">
        <v>42122</v>
      </c>
      <c r="AE4008" t="s">
        <v>324</v>
      </c>
      <c r="AF4008" s="27">
        <v>42166</v>
      </c>
      <c r="AG4008" s="27">
        <v>42167</v>
      </c>
      <c r="AH4008">
        <v>0</v>
      </c>
      <c r="AN4008" t="s">
        <v>238</v>
      </c>
      <c r="AO4008">
        <v>10</v>
      </c>
      <c r="AP4008" t="s">
        <v>269</v>
      </c>
      <c r="AQ4008" s="27">
        <v>41972</v>
      </c>
      <c r="AR4008" t="s">
        <v>240</v>
      </c>
      <c r="AS4008">
        <v>10</v>
      </c>
      <c r="AT4008" t="s">
        <v>269</v>
      </c>
      <c r="AU4008" s="27">
        <v>41972</v>
      </c>
    </row>
    <row r="4009" spans="1:47" x14ac:dyDescent="0.2">
      <c r="A4009">
        <v>4008</v>
      </c>
      <c r="B4009" t="s">
        <v>13953</v>
      </c>
      <c r="C4009" t="s">
        <v>1014</v>
      </c>
      <c r="D4009" t="s">
        <v>3828</v>
      </c>
      <c r="E4009" s="27">
        <v>41985</v>
      </c>
      <c r="F4009" t="s">
        <v>233</v>
      </c>
      <c r="G4009" s="27">
        <v>26873</v>
      </c>
      <c r="H4009">
        <v>42</v>
      </c>
      <c r="I4009" t="s">
        <v>244</v>
      </c>
      <c r="J4009" t="s">
        <v>250</v>
      </c>
      <c r="K4009">
        <v>0</v>
      </c>
      <c r="L4009">
        <v>8</v>
      </c>
      <c r="M4009">
        <v>0</v>
      </c>
      <c r="N4009">
        <v>0</v>
      </c>
      <c r="O4009">
        <v>1</v>
      </c>
      <c r="P4009">
        <v>0</v>
      </c>
      <c r="Q4009" s="28">
        <v>41985.156944444447</v>
      </c>
      <c r="R4009" s="28">
        <v>42019.048611111109</v>
      </c>
      <c r="S4009" t="s">
        <v>13954</v>
      </c>
      <c r="T4009" s="27">
        <v>41985</v>
      </c>
      <c r="V4009">
        <v>0</v>
      </c>
      <c r="W4009" t="s">
        <v>32</v>
      </c>
      <c r="X4009" t="s">
        <v>359</v>
      </c>
      <c r="Y4009">
        <v>0</v>
      </c>
      <c r="AB4009" t="s">
        <v>237</v>
      </c>
      <c r="AH4009">
        <v>0</v>
      </c>
      <c r="AN4009" t="s">
        <v>238</v>
      </c>
      <c r="AO4009">
        <v>4</v>
      </c>
      <c r="AP4009" t="s">
        <v>239</v>
      </c>
      <c r="AQ4009" s="27">
        <v>41985</v>
      </c>
      <c r="AR4009" t="s">
        <v>240</v>
      </c>
      <c r="AS4009">
        <v>8</v>
      </c>
      <c r="AT4009" t="s">
        <v>269</v>
      </c>
      <c r="AU4009" s="27">
        <v>41985</v>
      </c>
    </row>
    <row r="4010" spans="1:47" x14ac:dyDescent="0.2">
      <c r="A4010">
        <v>4009</v>
      </c>
      <c r="B4010" t="s">
        <v>13955</v>
      </c>
      <c r="C4010" t="s">
        <v>400</v>
      </c>
      <c r="D4010" t="s">
        <v>13956</v>
      </c>
      <c r="E4010" s="27">
        <v>41936</v>
      </c>
      <c r="F4010" t="s">
        <v>233</v>
      </c>
      <c r="G4010" s="27">
        <v>33198</v>
      </c>
      <c r="H4010">
        <v>25</v>
      </c>
      <c r="I4010" t="s">
        <v>244</v>
      </c>
      <c r="J4010" t="s">
        <v>245</v>
      </c>
      <c r="K4010">
        <v>0</v>
      </c>
      <c r="L4010">
        <v>2</v>
      </c>
      <c r="M4010">
        <v>0</v>
      </c>
      <c r="N4010">
        <v>0</v>
      </c>
      <c r="O4010">
        <v>1</v>
      </c>
      <c r="P4010">
        <v>-1</v>
      </c>
      <c r="Q4010" s="28">
        <v>41935.388194444444</v>
      </c>
      <c r="R4010" s="28">
        <v>41936.35833333333</v>
      </c>
      <c r="S4010" t="s">
        <v>13957</v>
      </c>
      <c r="T4010" s="27">
        <v>41935</v>
      </c>
      <c r="V4010">
        <v>1</v>
      </c>
      <c r="W4010" t="s">
        <v>36</v>
      </c>
      <c r="X4010" t="s">
        <v>279</v>
      </c>
      <c r="Y4010">
        <v>0</v>
      </c>
      <c r="AB4010" t="s">
        <v>237</v>
      </c>
      <c r="AH4010">
        <v>0</v>
      </c>
      <c r="AN4010" t="s">
        <v>238</v>
      </c>
      <c r="AO4010">
        <v>2</v>
      </c>
      <c r="AP4010" t="s">
        <v>239</v>
      </c>
      <c r="AQ4010" s="27">
        <v>41936</v>
      </c>
      <c r="AR4010" t="s">
        <v>240</v>
      </c>
      <c r="AS4010">
        <v>2</v>
      </c>
      <c r="AT4010" t="s">
        <v>239</v>
      </c>
      <c r="AU4010" s="27">
        <v>41936</v>
      </c>
    </row>
    <row r="4011" spans="1:47" x14ac:dyDescent="0.2">
      <c r="A4011">
        <v>4010</v>
      </c>
      <c r="B4011" t="s">
        <v>13958</v>
      </c>
      <c r="C4011" t="s">
        <v>399</v>
      </c>
      <c r="D4011" t="s">
        <v>331</v>
      </c>
      <c r="E4011" s="27">
        <v>41672</v>
      </c>
      <c r="F4011" t="s">
        <v>233</v>
      </c>
      <c r="G4011" s="27">
        <v>34862</v>
      </c>
      <c r="H4011">
        <v>20</v>
      </c>
      <c r="I4011" t="s">
        <v>259</v>
      </c>
      <c r="J4011" t="s">
        <v>250</v>
      </c>
      <c r="K4011">
        <v>0</v>
      </c>
      <c r="L4011">
        <v>6</v>
      </c>
      <c r="M4011">
        <v>0</v>
      </c>
      <c r="N4011">
        <v>0</v>
      </c>
      <c r="O4011">
        <v>0</v>
      </c>
      <c r="P4011">
        <v>-1</v>
      </c>
      <c r="Q4011" s="28">
        <v>41671.38958333333</v>
      </c>
      <c r="R4011" s="28">
        <v>41672.324999999997</v>
      </c>
      <c r="S4011" t="s">
        <v>13959</v>
      </c>
      <c r="T4011" s="27">
        <v>41671</v>
      </c>
      <c r="V4011">
        <v>1</v>
      </c>
      <c r="W4011" t="s">
        <v>32</v>
      </c>
      <c r="X4011" t="s">
        <v>567</v>
      </c>
      <c r="Y4011">
        <v>0</v>
      </c>
      <c r="AB4011" t="s">
        <v>237</v>
      </c>
      <c r="AH4011">
        <v>0</v>
      </c>
      <c r="AN4011" t="s">
        <v>238</v>
      </c>
      <c r="AO4011">
        <v>6</v>
      </c>
      <c r="AP4011" t="s">
        <v>246</v>
      </c>
      <c r="AQ4011" s="27">
        <v>41672</v>
      </c>
      <c r="AR4011" t="s">
        <v>240</v>
      </c>
      <c r="AS4011">
        <v>6</v>
      </c>
      <c r="AT4011" t="s">
        <v>246</v>
      </c>
      <c r="AU4011" s="27">
        <v>41672</v>
      </c>
    </row>
    <row r="4012" spans="1:47" x14ac:dyDescent="0.2">
      <c r="A4012">
        <v>4011</v>
      </c>
      <c r="B4012" t="s">
        <v>13960</v>
      </c>
      <c r="C4012" t="s">
        <v>2056</v>
      </c>
      <c r="D4012" t="s">
        <v>9038</v>
      </c>
      <c r="E4012" s="27">
        <v>41463</v>
      </c>
      <c r="F4012" t="s">
        <v>233</v>
      </c>
      <c r="G4012" s="27">
        <v>32548</v>
      </c>
      <c r="H4012">
        <v>27</v>
      </c>
      <c r="I4012" t="s">
        <v>244</v>
      </c>
      <c r="J4012" t="s">
        <v>245</v>
      </c>
      <c r="K4012">
        <v>0</v>
      </c>
      <c r="L4012">
        <v>6</v>
      </c>
      <c r="M4012">
        <v>0</v>
      </c>
      <c r="N4012">
        <v>0</v>
      </c>
      <c r="O4012">
        <v>0</v>
      </c>
      <c r="P4012">
        <v>-3</v>
      </c>
      <c r="Q4012" s="28">
        <v>41460.090277777781</v>
      </c>
      <c r="R4012" s="28">
        <v>41461.314583333333</v>
      </c>
      <c r="S4012" t="s">
        <v>13961</v>
      </c>
      <c r="U4012" s="27">
        <v>41460</v>
      </c>
      <c r="V4012">
        <v>3</v>
      </c>
      <c r="W4012" t="s">
        <v>32</v>
      </c>
      <c r="X4012" t="s">
        <v>274</v>
      </c>
      <c r="Y4012">
        <v>0</v>
      </c>
      <c r="AB4012" t="s">
        <v>237</v>
      </c>
      <c r="AH4012">
        <v>0</v>
      </c>
      <c r="AN4012" t="s">
        <v>238</v>
      </c>
      <c r="AO4012">
        <v>5</v>
      </c>
      <c r="AP4012" t="s">
        <v>246</v>
      </c>
      <c r="AQ4012" s="27">
        <v>41463</v>
      </c>
      <c r="AR4012" t="s">
        <v>240</v>
      </c>
      <c r="AS4012">
        <v>6</v>
      </c>
      <c r="AT4012" t="s">
        <v>246</v>
      </c>
      <c r="AU4012" s="27">
        <v>41463</v>
      </c>
    </row>
    <row r="4013" spans="1:47" x14ac:dyDescent="0.2">
      <c r="A4013">
        <v>4012</v>
      </c>
      <c r="B4013" t="s">
        <v>13962</v>
      </c>
      <c r="C4013" t="s">
        <v>10976</v>
      </c>
      <c r="D4013" t="s">
        <v>9354</v>
      </c>
      <c r="E4013" s="27">
        <v>41355</v>
      </c>
      <c r="F4013" t="s">
        <v>233</v>
      </c>
      <c r="G4013" s="27">
        <v>34545</v>
      </c>
      <c r="H4013">
        <v>21</v>
      </c>
      <c r="I4013" t="s">
        <v>259</v>
      </c>
      <c r="J4013" t="s">
        <v>250</v>
      </c>
      <c r="K4013">
        <v>0</v>
      </c>
      <c r="L4013">
        <v>7</v>
      </c>
      <c r="M4013">
        <v>0</v>
      </c>
      <c r="N4013">
        <v>0</v>
      </c>
      <c r="O4013">
        <v>1</v>
      </c>
      <c r="P4013">
        <v>-1</v>
      </c>
      <c r="Q4013" s="28">
        <v>41354.276388888888</v>
      </c>
      <c r="R4013" s="28">
        <v>41356.199999999997</v>
      </c>
      <c r="S4013" t="s">
        <v>13963</v>
      </c>
      <c r="T4013" s="27">
        <v>41354</v>
      </c>
      <c r="V4013">
        <v>1</v>
      </c>
      <c r="W4013" t="s">
        <v>32</v>
      </c>
      <c r="X4013" t="s">
        <v>555</v>
      </c>
      <c r="Y4013">
        <v>0</v>
      </c>
      <c r="AB4013" t="s">
        <v>237</v>
      </c>
      <c r="AH4013">
        <v>0</v>
      </c>
      <c r="AN4013" t="s">
        <v>238</v>
      </c>
      <c r="AO4013">
        <v>7</v>
      </c>
      <c r="AP4013" t="s">
        <v>246</v>
      </c>
      <c r="AQ4013" s="27">
        <v>41355</v>
      </c>
      <c r="AR4013" t="s">
        <v>240</v>
      </c>
      <c r="AS4013">
        <v>7</v>
      </c>
      <c r="AT4013" t="s">
        <v>246</v>
      </c>
      <c r="AU4013" s="27">
        <v>41355</v>
      </c>
    </row>
    <row r="4014" spans="1:47" x14ac:dyDescent="0.2">
      <c r="A4014">
        <v>4013</v>
      </c>
      <c r="B4014" t="s">
        <v>3492</v>
      </c>
      <c r="C4014" t="s">
        <v>693</v>
      </c>
      <c r="D4014" t="s">
        <v>3493</v>
      </c>
      <c r="E4014" s="27">
        <v>41745</v>
      </c>
      <c r="F4014" t="s">
        <v>233</v>
      </c>
      <c r="G4014" s="27">
        <v>32553</v>
      </c>
      <c r="H4014">
        <v>27</v>
      </c>
      <c r="I4014" t="s">
        <v>244</v>
      </c>
      <c r="J4014" t="s">
        <v>245</v>
      </c>
      <c r="K4014">
        <v>0</v>
      </c>
      <c r="L4014">
        <v>9</v>
      </c>
      <c r="M4014">
        <v>1</v>
      </c>
      <c r="N4014">
        <v>1</v>
      </c>
      <c r="O4014">
        <v>7</v>
      </c>
      <c r="P4014">
        <v>-1</v>
      </c>
      <c r="Q4014" s="28">
        <v>41744.073611111111</v>
      </c>
      <c r="R4014" s="28">
        <v>41746.128472222219</v>
      </c>
      <c r="S4014" t="s">
        <v>13964</v>
      </c>
      <c r="T4014" s="27">
        <v>41744</v>
      </c>
      <c r="V4014">
        <v>1</v>
      </c>
      <c r="W4014" t="s">
        <v>36</v>
      </c>
      <c r="X4014" t="s">
        <v>279</v>
      </c>
      <c r="Y4014">
        <v>1</v>
      </c>
      <c r="AA4014" t="s">
        <v>13965</v>
      </c>
      <c r="AB4014" t="s">
        <v>32</v>
      </c>
      <c r="AD4014" s="27">
        <v>41975</v>
      </c>
      <c r="AE4014" t="s">
        <v>359</v>
      </c>
      <c r="AH4014">
        <v>0</v>
      </c>
      <c r="AN4014" t="s">
        <v>238</v>
      </c>
      <c r="AO4014">
        <v>8</v>
      </c>
      <c r="AP4014" t="s">
        <v>269</v>
      </c>
      <c r="AQ4014" s="27">
        <v>41745</v>
      </c>
      <c r="AR4014" t="s">
        <v>240</v>
      </c>
      <c r="AS4014">
        <v>9</v>
      </c>
      <c r="AT4014" t="s">
        <v>269</v>
      </c>
      <c r="AU4014" s="27">
        <v>41745</v>
      </c>
    </row>
    <row r="4015" spans="1:47" x14ac:dyDescent="0.2">
      <c r="A4015">
        <v>4014</v>
      </c>
      <c r="B4015" t="s">
        <v>13966</v>
      </c>
      <c r="C4015" t="s">
        <v>1761</v>
      </c>
      <c r="D4015" t="s">
        <v>13967</v>
      </c>
      <c r="E4015" s="27">
        <v>41699</v>
      </c>
      <c r="F4015" t="s">
        <v>233</v>
      </c>
      <c r="G4015" s="27">
        <v>29896</v>
      </c>
      <c r="H4015">
        <v>34</v>
      </c>
      <c r="I4015" t="s">
        <v>244</v>
      </c>
      <c r="J4015" t="s">
        <v>250</v>
      </c>
      <c r="K4015">
        <v>1</v>
      </c>
      <c r="L4015">
        <v>8</v>
      </c>
      <c r="M4015">
        <v>0</v>
      </c>
      <c r="N4015">
        <v>0</v>
      </c>
      <c r="O4015">
        <v>11</v>
      </c>
      <c r="P4015">
        <v>-1</v>
      </c>
      <c r="Q4015" s="28">
        <v>41698.196527777778</v>
      </c>
      <c r="R4015" s="28">
        <v>41699.412499999999</v>
      </c>
      <c r="S4015" t="s">
        <v>13968</v>
      </c>
      <c r="U4015" s="27">
        <v>41698</v>
      </c>
      <c r="V4015">
        <v>1</v>
      </c>
      <c r="W4015" t="s">
        <v>32</v>
      </c>
      <c r="X4015" t="s">
        <v>274</v>
      </c>
      <c r="Y4015">
        <v>1</v>
      </c>
      <c r="AA4015" t="s">
        <v>13969</v>
      </c>
      <c r="AB4015" t="s">
        <v>36</v>
      </c>
      <c r="AC4015">
        <v>0</v>
      </c>
      <c r="AD4015" s="27">
        <v>42378</v>
      </c>
      <c r="AF4015" s="27">
        <v>42378</v>
      </c>
      <c r="AG4015" s="27">
        <v>42384</v>
      </c>
      <c r="AH4015">
        <v>0</v>
      </c>
      <c r="AN4015" t="s">
        <v>238</v>
      </c>
      <c r="AO4015">
        <v>4</v>
      </c>
      <c r="AP4015" t="s">
        <v>239</v>
      </c>
      <c r="AQ4015" s="27">
        <v>41699</v>
      </c>
      <c r="AR4015" t="s">
        <v>240</v>
      </c>
      <c r="AS4015">
        <v>8</v>
      </c>
      <c r="AT4015" t="s">
        <v>269</v>
      </c>
      <c r="AU4015" s="27">
        <v>41699</v>
      </c>
    </row>
    <row r="4016" spans="1:47" x14ac:dyDescent="0.2">
      <c r="A4016">
        <v>4015</v>
      </c>
      <c r="B4016" t="s">
        <v>13970</v>
      </c>
      <c r="C4016" t="s">
        <v>13971</v>
      </c>
      <c r="D4016" t="s">
        <v>2147</v>
      </c>
      <c r="E4016" s="27">
        <v>41892</v>
      </c>
      <c r="F4016" t="s">
        <v>233</v>
      </c>
      <c r="G4016" s="27">
        <v>32827</v>
      </c>
      <c r="H4016">
        <v>26</v>
      </c>
      <c r="I4016" t="s">
        <v>244</v>
      </c>
      <c r="J4016" t="s">
        <v>353</v>
      </c>
      <c r="K4016">
        <v>0</v>
      </c>
      <c r="L4016">
        <v>8</v>
      </c>
      <c r="M4016">
        <v>0</v>
      </c>
      <c r="N4016">
        <v>0</v>
      </c>
      <c r="O4016">
        <v>9</v>
      </c>
      <c r="P4016">
        <v>-18</v>
      </c>
      <c r="Q4016" s="28">
        <v>41874.316666666666</v>
      </c>
      <c r="R4016" s="28">
        <v>41892.42083333333</v>
      </c>
      <c r="S4016" t="s">
        <v>13972</v>
      </c>
      <c r="T4016" s="27">
        <v>41874</v>
      </c>
      <c r="V4016">
        <v>18</v>
      </c>
      <c r="W4016" t="s">
        <v>32</v>
      </c>
      <c r="X4016" t="s">
        <v>371</v>
      </c>
      <c r="Y4016">
        <v>0</v>
      </c>
      <c r="AB4016" t="s">
        <v>237</v>
      </c>
      <c r="AH4016">
        <v>0</v>
      </c>
      <c r="AN4016" t="s">
        <v>238</v>
      </c>
      <c r="AO4016">
        <v>6</v>
      </c>
      <c r="AP4016" t="s">
        <v>246</v>
      </c>
      <c r="AQ4016" s="27">
        <v>41892</v>
      </c>
      <c r="AR4016" t="s">
        <v>240</v>
      </c>
      <c r="AS4016">
        <v>8</v>
      </c>
      <c r="AT4016" t="s">
        <v>269</v>
      </c>
      <c r="AU4016" s="27">
        <v>41892</v>
      </c>
    </row>
    <row r="4017" spans="1:47" x14ac:dyDescent="0.2">
      <c r="A4017">
        <v>4016</v>
      </c>
      <c r="B4017" t="s">
        <v>13973</v>
      </c>
      <c r="C4017" t="s">
        <v>2056</v>
      </c>
      <c r="D4017" t="s">
        <v>990</v>
      </c>
      <c r="E4017" s="27">
        <v>41682</v>
      </c>
      <c r="F4017" t="s">
        <v>233</v>
      </c>
      <c r="G4017" s="27">
        <v>32287</v>
      </c>
      <c r="H4017">
        <v>27</v>
      </c>
      <c r="I4017" t="s">
        <v>244</v>
      </c>
      <c r="J4017" t="s">
        <v>245</v>
      </c>
      <c r="K4017">
        <v>0</v>
      </c>
      <c r="L4017">
        <v>7</v>
      </c>
      <c r="M4017">
        <v>0</v>
      </c>
      <c r="N4017">
        <v>0</v>
      </c>
      <c r="O4017">
        <v>4</v>
      </c>
      <c r="P4017">
        <v>-42</v>
      </c>
      <c r="Q4017" s="28">
        <v>41640.498611111114</v>
      </c>
      <c r="R4017" s="28">
        <v>41682.470138888886</v>
      </c>
      <c r="S4017" t="s">
        <v>13974</v>
      </c>
      <c r="T4017" s="27">
        <v>41640</v>
      </c>
      <c r="V4017">
        <v>42</v>
      </c>
      <c r="W4017" t="s">
        <v>32</v>
      </c>
      <c r="X4017" t="s">
        <v>806</v>
      </c>
      <c r="Y4017">
        <v>0</v>
      </c>
      <c r="AB4017" t="s">
        <v>237</v>
      </c>
      <c r="AH4017">
        <v>0</v>
      </c>
      <c r="AN4017" t="s">
        <v>238</v>
      </c>
      <c r="AO4017">
        <v>2</v>
      </c>
      <c r="AP4017" t="s">
        <v>239</v>
      </c>
      <c r="AQ4017" s="27">
        <v>41682</v>
      </c>
      <c r="AR4017" t="s">
        <v>240</v>
      </c>
      <c r="AS4017">
        <v>7</v>
      </c>
      <c r="AT4017" t="s">
        <v>246</v>
      </c>
      <c r="AU4017" s="27">
        <v>41682</v>
      </c>
    </row>
    <row r="4018" spans="1:47" x14ac:dyDescent="0.2">
      <c r="A4018">
        <v>4017</v>
      </c>
      <c r="B4018" t="s">
        <v>13975</v>
      </c>
      <c r="C4018" t="s">
        <v>726</v>
      </c>
      <c r="D4018" t="s">
        <v>13976</v>
      </c>
      <c r="E4018" s="27">
        <v>41535</v>
      </c>
      <c r="F4018" t="s">
        <v>233</v>
      </c>
      <c r="G4018" s="27">
        <v>19030</v>
      </c>
      <c r="H4018">
        <v>64</v>
      </c>
      <c r="I4018" t="s">
        <v>234</v>
      </c>
      <c r="J4018" t="s">
        <v>250</v>
      </c>
      <c r="K4018">
        <v>0</v>
      </c>
      <c r="L4018">
        <v>1</v>
      </c>
      <c r="M4018">
        <v>0</v>
      </c>
      <c r="N4018">
        <v>0</v>
      </c>
      <c r="O4018">
        <v>0</v>
      </c>
      <c r="W4018" t="s">
        <v>237</v>
      </c>
      <c r="Y4018">
        <v>-1</v>
      </c>
      <c r="AB4018" t="s">
        <v>237</v>
      </c>
      <c r="AH4018">
        <v>0</v>
      </c>
      <c r="AN4018" t="s">
        <v>238</v>
      </c>
      <c r="AO4018">
        <v>1</v>
      </c>
      <c r="AP4018" t="s">
        <v>239</v>
      </c>
      <c r="AQ4018" s="27">
        <v>41535</v>
      </c>
      <c r="AR4018" t="s">
        <v>240</v>
      </c>
      <c r="AS4018">
        <v>1</v>
      </c>
      <c r="AT4018" t="s">
        <v>239</v>
      </c>
      <c r="AU4018" s="27">
        <v>41535</v>
      </c>
    </row>
    <row r="4019" spans="1:47" x14ac:dyDescent="0.2">
      <c r="A4019">
        <v>4018</v>
      </c>
      <c r="B4019" t="s">
        <v>13977</v>
      </c>
      <c r="C4019" t="s">
        <v>9997</v>
      </c>
      <c r="D4019" t="s">
        <v>13978</v>
      </c>
      <c r="E4019" s="27">
        <v>41366</v>
      </c>
      <c r="F4019" t="s">
        <v>233</v>
      </c>
      <c r="G4019" s="27">
        <v>22607</v>
      </c>
      <c r="H4019">
        <v>54</v>
      </c>
      <c r="I4019" t="s">
        <v>234</v>
      </c>
      <c r="J4019" t="s">
        <v>250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-1</v>
      </c>
      <c r="Q4019" s="28">
        <v>41365.520138888889</v>
      </c>
      <c r="R4019" s="28">
        <v>41366.529861111114</v>
      </c>
      <c r="S4019" t="s">
        <v>13979</v>
      </c>
      <c r="T4019" s="27">
        <v>41365</v>
      </c>
      <c r="V4019">
        <v>1</v>
      </c>
      <c r="W4019" t="s">
        <v>36</v>
      </c>
      <c r="X4019" t="s">
        <v>1508</v>
      </c>
      <c r="Y4019">
        <v>0</v>
      </c>
      <c r="AB4019" t="s">
        <v>237</v>
      </c>
      <c r="AH4019">
        <v>0</v>
      </c>
      <c r="AN4019" t="s">
        <v>238</v>
      </c>
      <c r="AO4019">
        <v>1</v>
      </c>
      <c r="AP4019" t="s">
        <v>239</v>
      </c>
      <c r="AQ4019" s="27">
        <v>41366</v>
      </c>
      <c r="AR4019" t="s">
        <v>240</v>
      </c>
      <c r="AS4019">
        <v>1</v>
      </c>
      <c r="AT4019" t="s">
        <v>239</v>
      </c>
      <c r="AU4019" s="27">
        <v>41366</v>
      </c>
    </row>
    <row r="4020" spans="1:47" x14ac:dyDescent="0.2">
      <c r="A4020">
        <v>4019</v>
      </c>
      <c r="B4020" t="s">
        <v>13980</v>
      </c>
      <c r="C4020" t="s">
        <v>7708</v>
      </c>
      <c r="D4020" t="s">
        <v>3752</v>
      </c>
      <c r="E4020" s="27">
        <v>41815</v>
      </c>
      <c r="F4020" t="s">
        <v>233</v>
      </c>
      <c r="G4020" s="27">
        <v>31627</v>
      </c>
      <c r="H4020">
        <v>29</v>
      </c>
      <c r="I4020" t="s">
        <v>244</v>
      </c>
      <c r="J4020" t="s">
        <v>245</v>
      </c>
      <c r="K4020">
        <v>0</v>
      </c>
      <c r="L4020">
        <v>2</v>
      </c>
      <c r="M4020">
        <v>0</v>
      </c>
      <c r="N4020">
        <v>0</v>
      </c>
      <c r="O4020">
        <v>4</v>
      </c>
      <c r="P4020">
        <v>-333</v>
      </c>
      <c r="Q4020" s="28">
        <v>41482.251388888886</v>
      </c>
      <c r="R4020" s="28">
        <v>41483.165277777778</v>
      </c>
      <c r="S4020" t="s">
        <v>13981</v>
      </c>
      <c r="U4020" s="27">
        <v>41482</v>
      </c>
      <c r="V4020">
        <v>333</v>
      </c>
      <c r="W4020" t="s">
        <v>36</v>
      </c>
      <c r="X4020" t="s">
        <v>274</v>
      </c>
      <c r="Y4020">
        <v>0</v>
      </c>
      <c r="AB4020" t="s">
        <v>237</v>
      </c>
      <c r="AH4020">
        <v>0</v>
      </c>
      <c r="AN4020" t="s">
        <v>238</v>
      </c>
      <c r="AO4020">
        <v>2</v>
      </c>
      <c r="AP4020" t="s">
        <v>239</v>
      </c>
      <c r="AQ4020" s="27">
        <v>41815</v>
      </c>
      <c r="AR4020" t="s">
        <v>240</v>
      </c>
      <c r="AS4020">
        <v>2</v>
      </c>
      <c r="AT4020" t="s">
        <v>239</v>
      </c>
      <c r="AU4020" s="27">
        <v>41815</v>
      </c>
    </row>
    <row r="4021" spans="1:47" x14ac:dyDescent="0.2">
      <c r="A4021">
        <v>4020</v>
      </c>
      <c r="B4021" t="s">
        <v>13982</v>
      </c>
      <c r="C4021" t="s">
        <v>13983</v>
      </c>
      <c r="D4021" t="s">
        <v>1309</v>
      </c>
      <c r="E4021" s="27">
        <v>41567</v>
      </c>
      <c r="F4021" t="s">
        <v>233</v>
      </c>
      <c r="G4021" s="27">
        <v>31812</v>
      </c>
      <c r="H4021">
        <v>29</v>
      </c>
      <c r="I4021" t="s">
        <v>244</v>
      </c>
      <c r="J4021" t="s">
        <v>22</v>
      </c>
      <c r="K4021">
        <v>0</v>
      </c>
      <c r="L4021">
        <v>2</v>
      </c>
      <c r="M4021">
        <v>0</v>
      </c>
      <c r="N4021">
        <v>0</v>
      </c>
      <c r="O4021">
        <v>2</v>
      </c>
      <c r="P4021">
        <v>-1</v>
      </c>
      <c r="Q4021" s="28">
        <v>41566.397916666669</v>
      </c>
      <c r="R4021" s="28">
        <v>41568.128472222219</v>
      </c>
      <c r="S4021" t="s">
        <v>13984</v>
      </c>
      <c r="T4021" s="27">
        <v>41566</v>
      </c>
      <c r="V4021">
        <v>1</v>
      </c>
      <c r="W4021" t="s">
        <v>32</v>
      </c>
      <c r="X4021" t="s">
        <v>348</v>
      </c>
      <c r="Y4021">
        <v>1</v>
      </c>
      <c r="AA4021" t="s">
        <v>13985</v>
      </c>
      <c r="AB4021" t="s">
        <v>36</v>
      </c>
      <c r="AD4021" s="27">
        <v>42290</v>
      </c>
      <c r="AE4021" t="s">
        <v>422</v>
      </c>
      <c r="AH4021">
        <v>0</v>
      </c>
      <c r="AN4021" t="s">
        <v>238</v>
      </c>
      <c r="AO4021">
        <v>2</v>
      </c>
      <c r="AP4021" t="s">
        <v>239</v>
      </c>
      <c r="AQ4021" s="27">
        <v>41567</v>
      </c>
      <c r="AR4021" t="s">
        <v>240</v>
      </c>
      <c r="AS4021">
        <v>2</v>
      </c>
      <c r="AT4021" t="s">
        <v>239</v>
      </c>
      <c r="AU4021" s="27">
        <v>41567</v>
      </c>
    </row>
    <row r="4022" spans="1:47" x14ac:dyDescent="0.2">
      <c r="A4022">
        <v>4021</v>
      </c>
      <c r="B4022" t="s">
        <v>13986</v>
      </c>
      <c r="C4022" t="s">
        <v>569</v>
      </c>
      <c r="D4022" t="s">
        <v>13987</v>
      </c>
      <c r="E4022" s="27">
        <v>41431</v>
      </c>
      <c r="F4022" t="s">
        <v>233</v>
      </c>
      <c r="G4022" s="27">
        <v>28203</v>
      </c>
      <c r="H4022">
        <v>39</v>
      </c>
      <c r="I4022" t="s">
        <v>244</v>
      </c>
      <c r="J4022" t="s">
        <v>250</v>
      </c>
      <c r="K4022">
        <v>0</v>
      </c>
      <c r="L4022">
        <v>1</v>
      </c>
      <c r="M4022">
        <v>0</v>
      </c>
      <c r="N4022">
        <v>0</v>
      </c>
      <c r="O4022">
        <v>1</v>
      </c>
      <c r="P4022">
        <v>-6</v>
      </c>
      <c r="Q4022" s="28">
        <v>41425.425694444442</v>
      </c>
      <c r="R4022" s="28">
        <v>41430.407638888886</v>
      </c>
      <c r="S4022" t="s">
        <v>13988</v>
      </c>
      <c r="U4022" s="27">
        <v>41425</v>
      </c>
      <c r="V4022">
        <v>6</v>
      </c>
      <c r="W4022" t="s">
        <v>32</v>
      </c>
      <c r="X4022" t="s">
        <v>274</v>
      </c>
      <c r="Y4022">
        <v>0</v>
      </c>
      <c r="AB4022" t="s">
        <v>237</v>
      </c>
      <c r="AH4022">
        <v>0</v>
      </c>
      <c r="AN4022" t="s">
        <v>238</v>
      </c>
      <c r="AO4022">
        <v>1</v>
      </c>
      <c r="AP4022" t="s">
        <v>239</v>
      </c>
      <c r="AQ4022" s="27">
        <v>41431</v>
      </c>
      <c r="AR4022" t="s">
        <v>240</v>
      </c>
      <c r="AS4022">
        <v>1</v>
      </c>
      <c r="AT4022" t="s">
        <v>239</v>
      </c>
      <c r="AU4022" s="27">
        <v>41431</v>
      </c>
    </row>
    <row r="4023" spans="1:47" x14ac:dyDescent="0.2">
      <c r="A4023">
        <v>4022</v>
      </c>
      <c r="B4023" t="s">
        <v>13989</v>
      </c>
      <c r="C4023" t="s">
        <v>13990</v>
      </c>
      <c r="D4023" t="s">
        <v>2037</v>
      </c>
      <c r="E4023" s="27">
        <v>41697</v>
      </c>
      <c r="F4023" t="s">
        <v>294</v>
      </c>
      <c r="G4023" s="27">
        <v>34252</v>
      </c>
      <c r="H4023">
        <v>22</v>
      </c>
      <c r="I4023" t="s">
        <v>259</v>
      </c>
      <c r="J4023" t="s">
        <v>245</v>
      </c>
      <c r="K4023">
        <v>0</v>
      </c>
      <c r="L4023">
        <v>7</v>
      </c>
      <c r="M4023">
        <v>1</v>
      </c>
      <c r="N4023">
        <v>1</v>
      </c>
      <c r="O4023">
        <v>2</v>
      </c>
      <c r="S4023" t="s">
        <v>13991</v>
      </c>
      <c r="U4023" s="27">
        <v>41016</v>
      </c>
      <c r="V4023">
        <v>681</v>
      </c>
      <c r="W4023" t="s">
        <v>32</v>
      </c>
      <c r="X4023" t="s">
        <v>274</v>
      </c>
      <c r="Y4023">
        <v>0</v>
      </c>
      <c r="AB4023" t="s">
        <v>237</v>
      </c>
      <c r="AH4023">
        <v>0</v>
      </c>
      <c r="AN4023" t="s">
        <v>238</v>
      </c>
      <c r="AO4023">
        <v>5</v>
      </c>
      <c r="AP4023" t="s">
        <v>246</v>
      </c>
      <c r="AQ4023" s="27">
        <v>41697</v>
      </c>
      <c r="AR4023" t="s">
        <v>240</v>
      </c>
      <c r="AS4023">
        <v>7</v>
      </c>
      <c r="AT4023" t="s">
        <v>246</v>
      </c>
      <c r="AU4023" s="27">
        <v>41697</v>
      </c>
    </row>
    <row r="4024" spans="1:47" x14ac:dyDescent="0.2">
      <c r="A4024">
        <v>4023</v>
      </c>
      <c r="B4024" t="s">
        <v>13992</v>
      </c>
      <c r="C4024" t="s">
        <v>13993</v>
      </c>
      <c r="D4024" t="s">
        <v>13994</v>
      </c>
      <c r="E4024" s="27">
        <v>41534</v>
      </c>
      <c r="F4024" t="s">
        <v>294</v>
      </c>
      <c r="G4024" s="27">
        <v>30371</v>
      </c>
      <c r="H4024">
        <v>33</v>
      </c>
      <c r="I4024" t="s">
        <v>244</v>
      </c>
      <c r="J4024" t="s">
        <v>245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-2</v>
      </c>
      <c r="Q4024" s="28">
        <v>41532.46875</v>
      </c>
      <c r="R4024" s="28">
        <v>41533.102083333331</v>
      </c>
      <c r="S4024" t="s">
        <v>13995</v>
      </c>
      <c r="T4024" s="27">
        <v>41532</v>
      </c>
      <c r="V4024">
        <v>2</v>
      </c>
      <c r="W4024" t="s">
        <v>36</v>
      </c>
      <c r="X4024" t="s">
        <v>422</v>
      </c>
      <c r="Y4024">
        <v>0</v>
      </c>
      <c r="AB4024" t="s">
        <v>237</v>
      </c>
      <c r="AH4024">
        <v>0</v>
      </c>
      <c r="AN4024" t="s">
        <v>238</v>
      </c>
      <c r="AO4024">
        <v>1</v>
      </c>
      <c r="AP4024" t="s">
        <v>239</v>
      </c>
      <c r="AQ4024" s="27">
        <v>41534</v>
      </c>
      <c r="AR4024" t="s">
        <v>240</v>
      </c>
      <c r="AS4024">
        <v>1</v>
      </c>
      <c r="AT4024" t="s">
        <v>239</v>
      </c>
      <c r="AU4024" s="27">
        <v>41534</v>
      </c>
    </row>
    <row r="4025" spans="1:47" x14ac:dyDescent="0.2">
      <c r="A4025">
        <v>4024</v>
      </c>
      <c r="B4025" t="s">
        <v>13996</v>
      </c>
      <c r="C4025" t="s">
        <v>13997</v>
      </c>
      <c r="D4025" t="s">
        <v>13998</v>
      </c>
      <c r="E4025" s="27">
        <v>41288</v>
      </c>
      <c r="F4025" t="s">
        <v>294</v>
      </c>
      <c r="G4025" s="27">
        <v>33140</v>
      </c>
      <c r="H4025">
        <v>25</v>
      </c>
      <c r="I4025" t="s">
        <v>244</v>
      </c>
      <c r="J4025" t="s">
        <v>250</v>
      </c>
      <c r="K4025">
        <v>0</v>
      </c>
      <c r="L4025">
        <v>8</v>
      </c>
      <c r="M4025">
        <v>0</v>
      </c>
      <c r="N4025">
        <v>0</v>
      </c>
      <c r="O4025">
        <v>2</v>
      </c>
      <c r="P4025">
        <v>210</v>
      </c>
      <c r="Q4025" s="28">
        <v>41498.156944444447</v>
      </c>
      <c r="R4025" s="28">
        <v>41906.247916666667</v>
      </c>
      <c r="S4025" t="s">
        <v>13999</v>
      </c>
      <c r="U4025" s="27">
        <v>41250</v>
      </c>
      <c r="V4025">
        <v>38</v>
      </c>
      <c r="W4025" t="s">
        <v>32</v>
      </c>
      <c r="X4025" t="s">
        <v>274</v>
      </c>
      <c r="Y4025">
        <v>1</v>
      </c>
      <c r="AA4025" t="s">
        <v>14000</v>
      </c>
      <c r="AB4025" t="s">
        <v>36</v>
      </c>
      <c r="AC4025">
        <v>32</v>
      </c>
      <c r="AD4025" s="27">
        <v>41466</v>
      </c>
      <c r="AE4025" t="s">
        <v>1508</v>
      </c>
      <c r="AF4025" s="27">
        <v>41498</v>
      </c>
      <c r="AG4025" s="27">
        <v>41906</v>
      </c>
      <c r="AH4025">
        <v>0</v>
      </c>
      <c r="AN4025" t="s">
        <v>238</v>
      </c>
      <c r="AO4025">
        <v>7</v>
      </c>
      <c r="AP4025" t="s">
        <v>246</v>
      </c>
      <c r="AQ4025" s="27">
        <v>41288</v>
      </c>
      <c r="AR4025" t="s">
        <v>240</v>
      </c>
      <c r="AS4025">
        <v>8</v>
      </c>
      <c r="AT4025" t="s">
        <v>269</v>
      </c>
      <c r="AU4025" s="27">
        <v>41288</v>
      </c>
    </row>
    <row r="4026" spans="1:47" x14ac:dyDescent="0.2">
      <c r="A4026">
        <v>4025</v>
      </c>
      <c r="B4026" t="s">
        <v>14001</v>
      </c>
      <c r="C4026" t="s">
        <v>14002</v>
      </c>
      <c r="D4026" t="s">
        <v>14003</v>
      </c>
      <c r="E4026" s="27">
        <v>41881</v>
      </c>
      <c r="F4026" t="s">
        <v>233</v>
      </c>
      <c r="G4026" s="27">
        <v>34694</v>
      </c>
      <c r="H4026">
        <v>21</v>
      </c>
      <c r="I4026" t="s">
        <v>259</v>
      </c>
      <c r="J4026" t="s">
        <v>250</v>
      </c>
      <c r="K4026">
        <v>0</v>
      </c>
      <c r="L4026">
        <v>3</v>
      </c>
      <c r="M4026">
        <v>0</v>
      </c>
      <c r="N4026">
        <v>0</v>
      </c>
      <c r="O4026">
        <v>0</v>
      </c>
      <c r="P4026">
        <v>-1</v>
      </c>
      <c r="Q4026" s="28">
        <v>41880.384722222225</v>
      </c>
      <c r="R4026" s="28">
        <v>41881.395833333336</v>
      </c>
      <c r="S4026" t="s">
        <v>14004</v>
      </c>
      <c r="T4026" s="27">
        <v>41880</v>
      </c>
      <c r="V4026">
        <v>1</v>
      </c>
      <c r="W4026" t="s">
        <v>32</v>
      </c>
      <c r="X4026" t="s">
        <v>555</v>
      </c>
      <c r="Y4026">
        <v>0</v>
      </c>
      <c r="AB4026" t="s">
        <v>237</v>
      </c>
      <c r="AH4026">
        <v>0</v>
      </c>
      <c r="AN4026" t="s">
        <v>238</v>
      </c>
      <c r="AO4026">
        <v>4</v>
      </c>
      <c r="AP4026" t="s">
        <v>239</v>
      </c>
      <c r="AQ4026" s="27">
        <v>41881</v>
      </c>
      <c r="AR4026" t="s">
        <v>240</v>
      </c>
      <c r="AS4026">
        <v>3</v>
      </c>
      <c r="AT4026" t="s">
        <v>239</v>
      </c>
      <c r="AU4026" s="27">
        <v>41881</v>
      </c>
    </row>
    <row r="4027" spans="1:47" x14ac:dyDescent="0.2">
      <c r="A4027">
        <v>4026</v>
      </c>
      <c r="B4027" t="s">
        <v>14005</v>
      </c>
      <c r="C4027" t="s">
        <v>14006</v>
      </c>
      <c r="D4027" t="s">
        <v>7971</v>
      </c>
      <c r="E4027" s="27">
        <v>41717</v>
      </c>
      <c r="F4027" t="s">
        <v>294</v>
      </c>
      <c r="G4027" s="27">
        <v>27612</v>
      </c>
      <c r="H4027">
        <v>40</v>
      </c>
      <c r="I4027" t="s">
        <v>244</v>
      </c>
      <c r="J4027" t="s">
        <v>353</v>
      </c>
      <c r="K4027">
        <v>0</v>
      </c>
      <c r="L4027">
        <v>2</v>
      </c>
      <c r="M4027">
        <v>0</v>
      </c>
      <c r="N4027">
        <v>0</v>
      </c>
      <c r="O4027">
        <v>7</v>
      </c>
      <c r="P4027">
        <v>-19</v>
      </c>
      <c r="Q4027" s="28">
        <v>41698.09375</v>
      </c>
      <c r="R4027" s="28">
        <v>41704.400000000001</v>
      </c>
      <c r="S4027" t="s">
        <v>14007</v>
      </c>
      <c r="U4027" s="27">
        <v>41698</v>
      </c>
      <c r="V4027">
        <v>19</v>
      </c>
      <c r="W4027" t="s">
        <v>32</v>
      </c>
      <c r="X4027" t="s">
        <v>274</v>
      </c>
      <c r="Y4027">
        <v>1</v>
      </c>
      <c r="AA4027" t="s">
        <v>14008</v>
      </c>
      <c r="AB4027" t="s">
        <v>36</v>
      </c>
      <c r="AD4027" s="27">
        <v>41919</v>
      </c>
      <c r="AE4027" t="s">
        <v>392</v>
      </c>
      <c r="AH4027">
        <v>0</v>
      </c>
      <c r="AN4027" t="s">
        <v>238</v>
      </c>
      <c r="AO4027">
        <v>1</v>
      </c>
      <c r="AP4027" t="s">
        <v>239</v>
      </c>
      <c r="AQ4027" s="27">
        <v>41717</v>
      </c>
      <c r="AR4027" t="s">
        <v>240</v>
      </c>
      <c r="AS4027">
        <v>2</v>
      </c>
      <c r="AT4027" t="s">
        <v>239</v>
      </c>
      <c r="AU4027" s="27">
        <v>41717</v>
      </c>
    </row>
    <row r="4028" spans="1:47" x14ac:dyDescent="0.2">
      <c r="A4028">
        <v>4027</v>
      </c>
      <c r="B4028" t="s">
        <v>14009</v>
      </c>
      <c r="C4028" t="s">
        <v>1313</v>
      </c>
      <c r="D4028" t="s">
        <v>14010</v>
      </c>
      <c r="E4028" s="27">
        <v>41912</v>
      </c>
      <c r="F4028" t="s">
        <v>233</v>
      </c>
      <c r="G4028" s="27">
        <v>32995</v>
      </c>
      <c r="H4028">
        <v>25</v>
      </c>
      <c r="I4028" t="s">
        <v>244</v>
      </c>
      <c r="J4028" t="s">
        <v>22</v>
      </c>
      <c r="K4028">
        <v>0</v>
      </c>
      <c r="L4028">
        <v>3</v>
      </c>
      <c r="M4028">
        <v>0</v>
      </c>
      <c r="N4028">
        <v>0</v>
      </c>
      <c r="O4028">
        <v>2</v>
      </c>
      <c r="P4028">
        <v>-1</v>
      </c>
      <c r="Q4028" s="28">
        <v>41911.130555555559</v>
      </c>
      <c r="R4028" s="28">
        <v>41913.493055555555</v>
      </c>
      <c r="S4028" t="s">
        <v>14011</v>
      </c>
      <c r="T4028" s="27">
        <v>41911</v>
      </c>
      <c r="V4028">
        <v>1</v>
      </c>
      <c r="W4028" t="s">
        <v>36</v>
      </c>
      <c r="X4028" t="s">
        <v>279</v>
      </c>
      <c r="Y4028">
        <v>0</v>
      </c>
      <c r="AB4028" t="s">
        <v>237</v>
      </c>
      <c r="AH4028">
        <v>0</v>
      </c>
      <c r="AN4028" t="s">
        <v>238</v>
      </c>
      <c r="AO4028">
        <v>5</v>
      </c>
      <c r="AP4028" t="s">
        <v>246</v>
      </c>
      <c r="AQ4028" s="27">
        <v>41912</v>
      </c>
      <c r="AR4028" t="s">
        <v>240</v>
      </c>
      <c r="AS4028">
        <v>3</v>
      </c>
      <c r="AT4028" t="s">
        <v>239</v>
      </c>
      <c r="AU4028" s="27">
        <v>41912</v>
      </c>
    </row>
    <row r="4029" spans="1:47" x14ac:dyDescent="0.2">
      <c r="A4029">
        <v>4028</v>
      </c>
      <c r="B4029" t="s">
        <v>14012</v>
      </c>
      <c r="C4029" t="s">
        <v>4277</v>
      </c>
      <c r="D4029" t="s">
        <v>266</v>
      </c>
      <c r="E4029" s="27">
        <v>41561</v>
      </c>
      <c r="F4029" t="s">
        <v>294</v>
      </c>
      <c r="G4029" s="27">
        <v>29361</v>
      </c>
      <c r="H4029">
        <v>35</v>
      </c>
      <c r="I4029" t="s">
        <v>244</v>
      </c>
      <c r="J4029" t="s">
        <v>250</v>
      </c>
      <c r="K4029">
        <v>0</v>
      </c>
      <c r="L4029">
        <v>4</v>
      </c>
      <c r="M4029">
        <v>0</v>
      </c>
      <c r="N4029">
        <v>0</v>
      </c>
      <c r="O4029">
        <v>0</v>
      </c>
      <c r="P4029">
        <v>-1</v>
      </c>
      <c r="Q4029" s="28">
        <v>41560.240972222222</v>
      </c>
      <c r="R4029" s="28">
        <v>41561.211111111108</v>
      </c>
      <c r="S4029" t="s">
        <v>14013</v>
      </c>
      <c r="T4029" s="27">
        <v>41560</v>
      </c>
      <c r="V4029">
        <v>1</v>
      </c>
      <c r="W4029" t="s">
        <v>36</v>
      </c>
      <c r="X4029" t="s">
        <v>279</v>
      </c>
      <c r="Y4029">
        <v>0</v>
      </c>
      <c r="AB4029" t="s">
        <v>237</v>
      </c>
      <c r="AH4029">
        <v>0</v>
      </c>
      <c r="AN4029" t="s">
        <v>238</v>
      </c>
      <c r="AO4029">
        <v>2</v>
      </c>
      <c r="AP4029" t="s">
        <v>239</v>
      </c>
      <c r="AQ4029" s="27">
        <v>41561</v>
      </c>
      <c r="AR4029" t="s">
        <v>240</v>
      </c>
      <c r="AS4029">
        <v>4</v>
      </c>
      <c r="AT4029" t="s">
        <v>239</v>
      </c>
      <c r="AU4029" s="27">
        <v>41561</v>
      </c>
    </row>
    <row r="4030" spans="1:47" x14ac:dyDescent="0.2">
      <c r="A4030">
        <v>4029</v>
      </c>
      <c r="B4030" t="s">
        <v>14014</v>
      </c>
      <c r="C4030" t="s">
        <v>2454</v>
      </c>
      <c r="D4030" t="s">
        <v>6366</v>
      </c>
      <c r="E4030" s="27">
        <v>41423</v>
      </c>
      <c r="F4030" t="s">
        <v>233</v>
      </c>
      <c r="G4030" s="27">
        <v>32027</v>
      </c>
      <c r="H4030">
        <v>28</v>
      </c>
      <c r="I4030" t="s">
        <v>244</v>
      </c>
      <c r="J4030" t="s">
        <v>353</v>
      </c>
      <c r="K4030">
        <v>0</v>
      </c>
      <c r="L4030">
        <v>2</v>
      </c>
      <c r="M4030">
        <v>0</v>
      </c>
      <c r="N4030">
        <v>0</v>
      </c>
      <c r="O4030">
        <v>0</v>
      </c>
      <c r="P4030">
        <v>0</v>
      </c>
      <c r="Q4030" s="28">
        <v>41423.179166666669</v>
      </c>
      <c r="R4030" s="28">
        <v>41425.508333333331</v>
      </c>
      <c r="S4030" t="s">
        <v>14015</v>
      </c>
      <c r="T4030" s="27">
        <v>41423</v>
      </c>
      <c r="V4030">
        <v>0</v>
      </c>
      <c r="W4030" t="s">
        <v>36</v>
      </c>
      <c r="X4030" t="s">
        <v>279</v>
      </c>
      <c r="Y4030">
        <v>1</v>
      </c>
      <c r="AA4030" t="s">
        <v>14016</v>
      </c>
      <c r="AB4030" t="s">
        <v>36</v>
      </c>
      <c r="AD4030" s="27">
        <v>41665</v>
      </c>
      <c r="AE4030" t="s">
        <v>404</v>
      </c>
      <c r="AH4030">
        <v>0</v>
      </c>
      <c r="AN4030" t="s">
        <v>238</v>
      </c>
      <c r="AO4030">
        <v>4</v>
      </c>
      <c r="AP4030" t="s">
        <v>239</v>
      </c>
      <c r="AQ4030" s="27">
        <v>41423</v>
      </c>
      <c r="AR4030" t="s">
        <v>240</v>
      </c>
      <c r="AS4030">
        <v>2</v>
      </c>
      <c r="AT4030" t="s">
        <v>239</v>
      </c>
      <c r="AU4030" s="27">
        <v>41423</v>
      </c>
    </row>
    <row r="4031" spans="1:47" x14ac:dyDescent="0.2">
      <c r="A4031">
        <v>4030</v>
      </c>
      <c r="B4031" t="s">
        <v>14017</v>
      </c>
      <c r="C4031" t="s">
        <v>891</v>
      </c>
      <c r="D4031" t="s">
        <v>902</v>
      </c>
      <c r="E4031" s="27">
        <v>41750</v>
      </c>
      <c r="F4031" t="s">
        <v>294</v>
      </c>
      <c r="G4031" s="27">
        <v>21521</v>
      </c>
      <c r="H4031">
        <v>57</v>
      </c>
      <c r="I4031" t="s">
        <v>234</v>
      </c>
      <c r="J4031" t="s">
        <v>245</v>
      </c>
      <c r="K4031">
        <v>0</v>
      </c>
      <c r="L4031">
        <v>2</v>
      </c>
      <c r="M4031">
        <v>0</v>
      </c>
      <c r="N4031">
        <v>0</v>
      </c>
      <c r="O4031">
        <v>0</v>
      </c>
      <c r="P4031">
        <v>-3</v>
      </c>
      <c r="Q4031" s="28">
        <v>41747.467361111114</v>
      </c>
      <c r="R4031" s="28">
        <v>41748.072916666664</v>
      </c>
      <c r="S4031" t="s">
        <v>14018</v>
      </c>
      <c r="T4031" s="27">
        <v>41747</v>
      </c>
      <c r="V4031">
        <v>3</v>
      </c>
      <c r="W4031" t="s">
        <v>32</v>
      </c>
      <c r="X4031" t="s">
        <v>14019</v>
      </c>
      <c r="Y4031">
        <v>0</v>
      </c>
      <c r="AB4031" t="s">
        <v>237</v>
      </c>
      <c r="AH4031">
        <v>0</v>
      </c>
      <c r="AN4031" t="s">
        <v>238</v>
      </c>
      <c r="AO4031">
        <v>1</v>
      </c>
      <c r="AP4031" t="s">
        <v>239</v>
      </c>
      <c r="AQ4031" s="27">
        <v>41750</v>
      </c>
      <c r="AR4031" t="s">
        <v>240</v>
      </c>
      <c r="AS4031">
        <v>2</v>
      </c>
      <c r="AT4031" t="s">
        <v>239</v>
      </c>
      <c r="AU4031" s="27">
        <v>41750</v>
      </c>
    </row>
    <row r="4032" spans="1:47" x14ac:dyDescent="0.2">
      <c r="A4032">
        <v>4031</v>
      </c>
      <c r="B4032" t="s">
        <v>14020</v>
      </c>
      <c r="C4032" t="s">
        <v>6618</v>
      </c>
      <c r="D4032" t="s">
        <v>2683</v>
      </c>
      <c r="E4032" s="27">
        <v>41521</v>
      </c>
      <c r="F4032" t="s">
        <v>233</v>
      </c>
      <c r="G4032" s="27">
        <v>22848</v>
      </c>
      <c r="H4032">
        <v>53</v>
      </c>
      <c r="I4032" t="s">
        <v>234</v>
      </c>
      <c r="J4032" t="s">
        <v>250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-3</v>
      </c>
      <c r="Q4032" s="28">
        <v>41518.378472222219</v>
      </c>
      <c r="R4032" s="28">
        <v>41519.344444444447</v>
      </c>
      <c r="S4032" t="s">
        <v>14021</v>
      </c>
      <c r="T4032" s="27">
        <v>41518</v>
      </c>
      <c r="V4032">
        <v>3</v>
      </c>
      <c r="W4032" t="s">
        <v>36</v>
      </c>
      <c r="X4032" t="s">
        <v>279</v>
      </c>
      <c r="Y4032">
        <v>0</v>
      </c>
      <c r="AB4032" t="s">
        <v>237</v>
      </c>
      <c r="AH4032">
        <v>0</v>
      </c>
      <c r="AN4032" t="s">
        <v>238</v>
      </c>
      <c r="AO4032">
        <v>1</v>
      </c>
      <c r="AP4032" t="s">
        <v>239</v>
      </c>
      <c r="AQ4032" s="27">
        <v>41521</v>
      </c>
      <c r="AR4032" t="s">
        <v>240</v>
      </c>
      <c r="AS4032">
        <v>1</v>
      </c>
      <c r="AT4032" t="s">
        <v>239</v>
      </c>
      <c r="AU4032" s="27">
        <v>41521</v>
      </c>
    </row>
    <row r="4033" spans="1:47" x14ac:dyDescent="0.2">
      <c r="A4033">
        <v>4032</v>
      </c>
      <c r="B4033" t="s">
        <v>14022</v>
      </c>
      <c r="C4033" t="s">
        <v>1761</v>
      </c>
      <c r="D4033" t="s">
        <v>14023</v>
      </c>
      <c r="E4033" s="27">
        <v>41313</v>
      </c>
      <c r="F4033" t="s">
        <v>233</v>
      </c>
      <c r="G4033" s="27">
        <v>32105</v>
      </c>
      <c r="H4033">
        <v>28</v>
      </c>
      <c r="I4033" t="s">
        <v>244</v>
      </c>
      <c r="J4033" t="s">
        <v>245</v>
      </c>
      <c r="K4033">
        <v>0</v>
      </c>
      <c r="L4033">
        <v>4</v>
      </c>
      <c r="M4033">
        <v>0</v>
      </c>
      <c r="N4033">
        <v>1</v>
      </c>
      <c r="O4033">
        <v>2</v>
      </c>
      <c r="P4033">
        <v>-1</v>
      </c>
      <c r="Q4033" s="28">
        <v>41312.203472222223</v>
      </c>
      <c r="R4033" s="28">
        <v>41325.322222222225</v>
      </c>
      <c r="S4033" t="s">
        <v>14024</v>
      </c>
      <c r="T4033" s="27">
        <v>41312</v>
      </c>
      <c r="V4033">
        <v>1</v>
      </c>
      <c r="W4033" t="s">
        <v>36</v>
      </c>
      <c r="X4033" t="s">
        <v>2796</v>
      </c>
      <c r="Y4033">
        <v>0</v>
      </c>
      <c r="AB4033" t="s">
        <v>237</v>
      </c>
      <c r="AH4033">
        <v>0</v>
      </c>
      <c r="AN4033" t="s">
        <v>238</v>
      </c>
      <c r="AO4033">
        <v>3</v>
      </c>
      <c r="AP4033" t="s">
        <v>239</v>
      </c>
      <c r="AQ4033" s="27">
        <v>41313</v>
      </c>
      <c r="AR4033" t="s">
        <v>240</v>
      </c>
      <c r="AS4033">
        <v>4</v>
      </c>
      <c r="AT4033" t="s">
        <v>239</v>
      </c>
      <c r="AU4033" s="27">
        <v>41313</v>
      </c>
    </row>
    <row r="4034" spans="1:47" x14ac:dyDescent="0.2">
      <c r="A4034">
        <v>4033</v>
      </c>
      <c r="B4034" t="s">
        <v>14025</v>
      </c>
      <c r="C4034" t="s">
        <v>1524</v>
      </c>
      <c r="D4034" t="s">
        <v>14026</v>
      </c>
      <c r="E4034" s="27">
        <v>41312</v>
      </c>
      <c r="F4034" t="s">
        <v>233</v>
      </c>
      <c r="G4034" s="27">
        <v>32707</v>
      </c>
      <c r="H4034">
        <v>26</v>
      </c>
      <c r="I4034" t="s">
        <v>244</v>
      </c>
      <c r="J4034" t="s">
        <v>250</v>
      </c>
      <c r="K4034">
        <v>0</v>
      </c>
      <c r="L4034">
        <v>8</v>
      </c>
      <c r="M4034">
        <v>0</v>
      </c>
      <c r="N4034">
        <v>0</v>
      </c>
      <c r="O4034">
        <v>0</v>
      </c>
      <c r="P4034">
        <v>-1</v>
      </c>
      <c r="Q4034" s="28">
        <v>41311.435416666667</v>
      </c>
      <c r="R4034" s="28">
        <v>41312.338194444441</v>
      </c>
      <c r="S4034" t="s">
        <v>14027</v>
      </c>
      <c r="T4034" s="27">
        <v>41311</v>
      </c>
      <c r="V4034">
        <v>1</v>
      </c>
      <c r="W4034" t="s">
        <v>32</v>
      </c>
      <c r="X4034" t="s">
        <v>359</v>
      </c>
      <c r="Y4034">
        <v>0</v>
      </c>
      <c r="AB4034" t="s">
        <v>237</v>
      </c>
      <c r="AH4034">
        <v>0</v>
      </c>
      <c r="AN4034" t="s">
        <v>238</v>
      </c>
      <c r="AO4034">
        <v>4</v>
      </c>
      <c r="AP4034" t="s">
        <v>239</v>
      </c>
      <c r="AQ4034" s="27">
        <v>41312</v>
      </c>
      <c r="AR4034" t="s">
        <v>240</v>
      </c>
      <c r="AS4034">
        <v>8</v>
      </c>
      <c r="AT4034" t="s">
        <v>269</v>
      </c>
      <c r="AU4034" s="27">
        <v>41312</v>
      </c>
    </row>
    <row r="4035" spans="1:47" x14ac:dyDescent="0.2">
      <c r="A4035">
        <v>4034</v>
      </c>
      <c r="B4035" t="s">
        <v>14028</v>
      </c>
      <c r="C4035" t="s">
        <v>1478</v>
      </c>
      <c r="D4035" t="s">
        <v>14029</v>
      </c>
      <c r="E4035" s="27">
        <v>41803</v>
      </c>
      <c r="F4035" t="s">
        <v>233</v>
      </c>
      <c r="G4035" s="27">
        <v>23302</v>
      </c>
      <c r="H4035">
        <v>52</v>
      </c>
      <c r="I4035" t="s">
        <v>234</v>
      </c>
      <c r="J4035" t="s">
        <v>245</v>
      </c>
      <c r="K4035">
        <v>0</v>
      </c>
      <c r="L4035">
        <v>2</v>
      </c>
      <c r="M4035">
        <v>0</v>
      </c>
      <c r="N4035">
        <v>0</v>
      </c>
      <c r="O4035">
        <v>1</v>
      </c>
      <c r="P4035">
        <v>-1</v>
      </c>
      <c r="Q4035" s="28">
        <v>41802.069444444445</v>
      </c>
      <c r="R4035" s="28">
        <v>41803.372916666667</v>
      </c>
      <c r="S4035" t="s">
        <v>14030</v>
      </c>
      <c r="T4035" s="27">
        <v>41802</v>
      </c>
      <c r="V4035">
        <v>1</v>
      </c>
      <c r="W4035" t="s">
        <v>32</v>
      </c>
      <c r="X4035" t="s">
        <v>364</v>
      </c>
      <c r="Y4035">
        <v>0</v>
      </c>
      <c r="AB4035" t="s">
        <v>237</v>
      </c>
      <c r="AH4035">
        <v>0</v>
      </c>
      <c r="AN4035" t="s">
        <v>238</v>
      </c>
      <c r="AO4035">
        <v>2</v>
      </c>
      <c r="AP4035" t="s">
        <v>239</v>
      </c>
      <c r="AQ4035" s="27">
        <v>41803</v>
      </c>
      <c r="AR4035" t="s">
        <v>240</v>
      </c>
      <c r="AS4035">
        <v>2</v>
      </c>
      <c r="AT4035" t="s">
        <v>239</v>
      </c>
      <c r="AU4035" s="27">
        <v>41803</v>
      </c>
    </row>
    <row r="4036" spans="1:47" x14ac:dyDescent="0.2">
      <c r="A4036">
        <v>4035</v>
      </c>
      <c r="B4036" t="s">
        <v>14031</v>
      </c>
      <c r="C4036" t="s">
        <v>14032</v>
      </c>
      <c r="D4036" t="s">
        <v>575</v>
      </c>
      <c r="E4036" s="27">
        <v>41368</v>
      </c>
      <c r="F4036" t="s">
        <v>233</v>
      </c>
      <c r="G4036" s="27">
        <v>31182</v>
      </c>
      <c r="H4036">
        <v>30</v>
      </c>
      <c r="I4036" t="s">
        <v>244</v>
      </c>
      <c r="J4036" t="s">
        <v>250</v>
      </c>
      <c r="K4036">
        <v>0</v>
      </c>
      <c r="L4036">
        <v>3</v>
      </c>
      <c r="M4036">
        <v>0</v>
      </c>
      <c r="N4036">
        <v>0</v>
      </c>
      <c r="O4036">
        <v>1</v>
      </c>
      <c r="P4036">
        <v>1040</v>
      </c>
      <c r="Q4036" s="28">
        <v>42408.227777777778</v>
      </c>
      <c r="R4036" s="28">
        <v>42425.400694444441</v>
      </c>
      <c r="S4036" t="s">
        <v>14033</v>
      </c>
      <c r="U4036" s="27">
        <v>40318</v>
      </c>
      <c r="V4036">
        <v>1050</v>
      </c>
      <c r="W4036" t="s">
        <v>32</v>
      </c>
      <c r="X4036" t="s">
        <v>274</v>
      </c>
      <c r="Y4036">
        <v>1</v>
      </c>
      <c r="AA4036" t="s">
        <v>14034</v>
      </c>
      <c r="AB4036" t="s">
        <v>32</v>
      </c>
      <c r="AC4036">
        <v>0</v>
      </c>
      <c r="AD4036" s="27">
        <v>42408</v>
      </c>
      <c r="AE4036" t="s">
        <v>13365</v>
      </c>
      <c r="AF4036" s="27">
        <v>42408</v>
      </c>
      <c r="AG4036" s="27">
        <v>42425</v>
      </c>
      <c r="AH4036">
        <v>0</v>
      </c>
      <c r="AN4036" t="s">
        <v>238</v>
      </c>
      <c r="AO4036">
        <v>2</v>
      </c>
      <c r="AP4036" t="s">
        <v>239</v>
      </c>
      <c r="AQ4036" s="27">
        <v>41368</v>
      </c>
      <c r="AR4036" t="s">
        <v>240</v>
      </c>
      <c r="AS4036">
        <v>3</v>
      </c>
      <c r="AT4036" t="s">
        <v>239</v>
      </c>
      <c r="AU4036" s="27">
        <v>41368</v>
      </c>
    </row>
    <row r="4037" spans="1:47" x14ac:dyDescent="0.2">
      <c r="A4037">
        <v>4036</v>
      </c>
      <c r="B4037" t="s">
        <v>14035</v>
      </c>
      <c r="C4037" t="s">
        <v>963</v>
      </c>
      <c r="D4037" t="s">
        <v>9331</v>
      </c>
      <c r="E4037" s="27">
        <v>41359</v>
      </c>
      <c r="F4037" t="s">
        <v>233</v>
      </c>
      <c r="G4037" s="27">
        <v>31016</v>
      </c>
      <c r="H4037">
        <v>31</v>
      </c>
      <c r="I4037" t="s">
        <v>244</v>
      </c>
      <c r="J4037" t="s">
        <v>250</v>
      </c>
      <c r="K4037">
        <v>0</v>
      </c>
      <c r="L4037">
        <v>5</v>
      </c>
      <c r="M4037">
        <v>1</v>
      </c>
      <c r="N4037">
        <v>0</v>
      </c>
      <c r="O4037">
        <v>3</v>
      </c>
      <c r="P4037">
        <v>0</v>
      </c>
      <c r="Q4037" s="28">
        <v>41359.152777777781</v>
      </c>
      <c r="R4037" s="28">
        <v>41360.101388888892</v>
      </c>
      <c r="S4037" t="s">
        <v>14036</v>
      </c>
      <c r="T4037" s="27">
        <v>41359</v>
      </c>
      <c r="V4037">
        <v>0</v>
      </c>
      <c r="W4037" t="s">
        <v>32</v>
      </c>
      <c r="X4037" t="s">
        <v>254</v>
      </c>
      <c r="Y4037">
        <v>0</v>
      </c>
      <c r="AB4037" t="s">
        <v>237</v>
      </c>
      <c r="AH4037">
        <v>0</v>
      </c>
      <c r="AN4037" t="s">
        <v>238</v>
      </c>
      <c r="AO4037">
        <v>5</v>
      </c>
      <c r="AP4037" t="s">
        <v>246</v>
      </c>
      <c r="AQ4037" s="27">
        <v>41359</v>
      </c>
      <c r="AR4037" t="s">
        <v>240</v>
      </c>
      <c r="AS4037">
        <v>5</v>
      </c>
      <c r="AT4037" t="s">
        <v>246</v>
      </c>
      <c r="AU4037" s="27">
        <v>41359</v>
      </c>
    </row>
    <row r="4038" spans="1:47" x14ac:dyDescent="0.2">
      <c r="A4038">
        <v>4037</v>
      </c>
      <c r="B4038" t="s">
        <v>14037</v>
      </c>
      <c r="C4038" t="s">
        <v>7138</v>
      </c>
      <c r="D4038" t="s">
        <v>14038</v>
      </c>
      <c r="E4038" s="27">
        <v>41707</v>
      </c>
      <c r="F4038" t="s">
        <v>233</v>
      </c>
      <c r="G4038" s="27">
        <v>33634</v>
      </c>
      <c r="H4038">
        <v>24</v>
      </c>
      <c r="I4038" t="s">
        <v>259</v>
      </c>
      <c r="J4038" t="s">
        <v>245</v>
      </c>
      <c r="K4038">
        <v>0</v>
      </c>
      <c r="L4038">
        <v>8</v>
      </c>
      <c r="M4038">
        <v>0</v>
      </c>
      <c r="N4038">
        <v>0</v>
      </c>
      <c r="O4038">
        <v>3</v>
      </c>
      <c r="P4038">
        <v>-1</v>
      </c>
      <c r="Q4038" s="28">
        <v>41706.361805555556</v>
      </c>
      <c r="R4038" s="28">
        <v>41707.422222222223</v>
      </c>
      <c r="S4038" t="s">
        <v>14039</v>
      </c>
      <c r="T4038" s="27">
        <v>41706</v>
      </c>
      <c r="V4038">
        <v>1</v>
      </c>
      <c r="W4038" t="s">
        <v>36</v>
      </c>
      <c r="X4038" t="s">
        <v>279</v>
      </c>
      <c r="Y4038">
        <v>1</v>
      </c>
      <c r="AA4038" t="s">
        <v>14040</v>
      </c>
      <c r="AB4038" t="s">
        <v>36</v>
      </c>
      <c r="AD4038" s="27">
        <v>42021</v>
      </c>
      <c r="AE4038" t="s">
        <v>11554</v>
      </c>
      <c r="AH4038">
        <v>0</v>
      </c>
      <c r="AN4038" t="s">
        <v>238</v>
      </c>
      <c r="AO4038">
        <v>5</v>
      </c>
      <c r="AP4038" t="s">
        <v>246</v>
      </c>
      <c r="AQ4038" s="27">
        <v>41707</v>
      </c>
      <c r="AR4038" t="s">
        <v>240</v>
      </c>
      <c r="AS4038">
        <v>8</v>
      </c>
      <c r="AT4038" t="s">
        <v>269</v>
      </c>
      <c r="AU4038" s="27">
        <v>41707</v>
      </c>
    </row>
    <row r="4039" spans="1:47" x14ac:dyDescent="0.2">
      <c r="A4039">
        <v>4038</v>
      </c>
      <c r="B4039" t="s">
        <v>14041</v>
      </c>
      <c r="C4039" t="s">
        <v>2021</v>
      </c>
      <c r="D4039" t="s">
        <v>14042</v>
      </c>
      <c r="E4039" s="27">
        <v>41713</v>
      </c>
      <c r="F4039" t="s">
        <v>233</v>
      </c>
      <c r="G4039" s="27">
        <v>25791</v>
      </c>
      <c r="H4039">
        <v>45</v>
      </c>
      <c r="I4039" t="s">
        <v>234</v>
      </c>
      <c r="J4039" t="s">
        <v>245</v>
      </c>
      <c r="K4039">
        <v>0</v>
      </c>
      <c r="L4039">
        <v>6</v>
      </c>
      <c r="M4039">
        <v>0</v>
      </c>
      <c r="N4039">
        <v>0</v>
      </c>
      <c r="O4039">
        <v>19</v>
      </c>
      <c r="P4039">
        <v>-1</v>
      </c>
      <c r="Q4039" s="28">
        <v>41712.248611111114</v>
      </c>
      <c r="R4039" s="28">
        <v>41714.163888888892</v>
      </c>
      <c r="S4039" t="s">
        <v>14043</v>
      </c>
      <c r="T4039" s="27">
        <v>41712</v>
      </c>
      <c r="V4039">
        <v>1</v>
      </c>
      <c r="W4039" t="s">
        <v>32</v>
      </c>
      <c r="X4039" t="s">
        <v>494</v>
      </c>
      <c r="Y4039">
        <v>1</v>
      </c>
      <c r="AA4039" t="s">
        <v>14044</v>
      </c>
      <c r="AB4039" t="s">
        <v>32</v>
      </c>
      <c r="AC4039">
        <v>0</v>
      </c>
      <c r="AD4039" s="27">
        <v>41761</v>
      </c>
      <c r="AE4039" t="s">
        <v>359</v>
      </c>
      <c r="AF4039" s="27">
        <v>41761</v>
      </c>
      <c r="AG4039" s="27">
        <v>41877</v>
      </c>
      <c r="AH4039">
        <v>0</v>
      </c>
      <c r="AN4039" t="s">
        <v>238</v>
      </c>
      <c r="AO4039">
        <v>7</v>
      </c>
      <c r="AP4039" t="s">
        <v>246</v>
      </c>
      <c r="AQ4039" s="27">
        <v>41713</v>
      </c>
      <c r="AR4039" t="s">
        <v>240</v>
      </c>
      <c r="AS4039">
        <v>6</v>
      </c>
      <c r="AT4039" t="s">
        <v>246</v>
      </c>
      <c r="AU4039" s="27">
        <v>41713</v>
      </c>
    </row>
    <row r="4040" spans="1:47" x14ac:dyDescent="0.2">
      <c r="A4040">
        <v>4039</v>
      </c>
      <c r="B4040" t="s">
        <v>14045</v>
      </c>
      <c r="C4040" t="s">
        <v>480</v>
      </c>
      <c r="D4040" t="s">
        <v>741</v>
      </c>
      <c r="E4040" s="27">
        <v>41677</v>
      </c>
      <c r="F4040" t="s">
        <v>233</v>
      </c>
      <c r="G4040" s="27">
        <v>30268</v>
      </c>
      <c r="H4040">
        <v>33</v>
      </c>
      <c r="I4040" t="s">
        <v>244</v>
      </c>
      <c r="J4040" t="s">
        <v>353</v>
      </c>
      <c r="K4040">
        <v>0</v>
      </c>
      <c r="L4040">
        <v>4</v>
      </c>
      <c r="M4040">
        <v>0</v>
      </c>
      <c r="N4040">
        <v>0</v>
      </c>
      <c r="O4040">
        <v>1</v>
      </c>
      <c r="P4040">
        <v>0</v>
      </c>
      <c r="Q4040" s="28">
        <v>41677.140277777777</v>
      </c>
      <c r="R4040" s="28">
        <v>41677.386111111111</v>
      </c>
      <c r="S4040" t="s">
        <v>14046</v>
      </c>
      <c r="T4040" s="27">
        <v>41677</v>
      </c>
      <c r="V4040">
        <v>0</v>
      </c>
      <c r="W4040" t="s">
        <v>36</v>
      </c>
      <c r="X4040" t="s">
        <v>263</v>
      </c>
      <c r="Y4040">
        <v>0</v>
      </c>
      <c r="AB4040" t="s">
        <v>237</v>
      </c>
      <c r="AH4040">
        <v>0</v>
      </c>
      <c r="AN4040" t="s">
        <v>238</v>
      </c>
      <c r="AO4040">
        <v>2</v>
      </c>
      <c r="AP4040" t="s">
        <v>239</v>
      </c>
      <c r="AQ4040" s="27">
        <v>41677</v>
      </c>
      <c r="AR4040" t="s">
        <v>240</v>
      </c>
      <c r="AS4040">
        <v>4</v>
      </c>
      <c r="AT4040" t="s">
        <v>239</v>
      </c>
      <c r="AU4040" s="27">
        <v>41677</v>
      </c>
    </row>
    <row r="4041" spans="1:47" x14ac:dyDescent="0.2">
      <c r="A4041">
        <v>4040</v>
      </c>
      <c r="B4041" t="s">
        <v>14047</v>
      </c>
      <c r="C4041" t="s">
        <v>2056</v>
      </c>
      <c r="D4041" t="s">
        <v>1087</v>
      </c>
      <c r="E4041" s="27">
        <v>41670</v>
      </c>
      <c r="F4041" t="s">
        <v>233</v>
      </c>
      <c r="G4041" s="27">
        <v>32718</v>
      </c>
      <c r="H4041">
        <v>26</v>
      </c>
      <c r="I4041" t="s">
        <v>244</v>
      </c>
      <c r="J4041" t="s">
        <v>250</v>
      </c>
      <c r="K4041">
        <v>0</v>
      </c>
      <c r="L4041">
        <v>5</v>
      </c>
      <c r="M4041">
        <v>0</v>
      </c>
      <c r="N4041">
        <v>0</v>
      </c>
      <c r="O4041">
        <v>0</v>
      </c>
      <c r="W4041" t="s">
        <v>237</v>
      </c>
      <c r="Y4041">
        <v>-1</v>
      </c>
      <c r="AB4041" t="s">
        <v>237</v>
      </c>
      <c r="AH4041">
        <v>0</v>
      </c>
      <c r="AN4041" t="s">
        <v>238</v>
      </c>
      <c r="AO4041">
        <v>3</v>
      </c>
      <c r="AP4041" t="s">
        <v>239</v>
      </c>
      <c r="AQ4041" s="27">
        <v>41670</v>
      </c>
      <c r="AR4041" t="s">
        <v>240</v>
      </c>
      <c r="AS4041">
        <v>5</v>
      </c>
      <c r="AT4041" t="s">
        <v>246</v>
      </c>
      <c r="AU4041" s="27">
        <v>41670</v>
      </c>
    </row>
    <row r="4042" spans="1:47" x14ac:dyDescent="0.2">
      <c r="A4042">
        <v>4041</v>
      </c>
      <c r="B4042" t="s">
        <v>14048</v>
      </c>
      <c r="C4042" t="s">
        <v>14049</v>
      </c>
      <c r="D4042" t="s">
        <v>266</v>
      </c>
      <c r="E4042" s="27">
        <v>41650</v>
      </c>
      <c r="F4042" t="s">
        <v>233</v>
      </c>
      <c r="G4042" s="27">
        <v>32107</v>
      </c>
      <c r="H4042">
        <v>28</v>
      </c>
      <c r="I4042" t="s">
        <v>244</v>
      </c>
      <c r="J4042" t="s">
        <v>250</v>
      </c>
      <c r="K4042">
        <v>0</v>
      </c>
      <c r="L4042">
        <v>7</v>
      </c>
      <c r="M4042">
        <v>0</v>
      </c>
      <c r="N4042">
        <v>0</v>
      </c>
      <c r="O4042">
        <v>1</v>
      </c>
      <c r="P4042">
        <v>0</v>
      </c>
      <c r="Q4042" s="28">
        <v>41650.222916666666</v>
      </c>
      <c r="R4042" s="28">
        <v>41650.36041666667</v>
      </c>
      <c r="S4042" t="s">
        <v>14050</v>
      </c>
      <c r="T4042" s="27">
        <v>41650</v>
      </c>
      <c r="V4042">
        <v>0</v>
      </c>
      <c r="W4042" t="s">
        <v>32</v>
      </c>
      <c r="X4042" t="s">
        <v>14051</v>
      </c>
      <c r="Y4042">
        <v>0</v>
      </c>
      <c r="AB4042" t="s">
        <v>237</v>
      </c>
      <c r="AH4042">
        <v>0</v>
      </c>
      <c r="AN4042" t="s">
        <v>238</v>
      </c>
      <c r="AO4042">
        <v>7</v>
      </c>
      <c r="AP4042" t="s">
        <v>246</v>
      </c>
      <c r="AQ4042" s="27">
        <v>41650</v>
      </c>
      <c r="AR4042" t="s">
        <v>240</v>
      </c>
      <c r="AS4042">
        <v>7</v>
      </c>
      <c r="AT4042" t="s">
        <v>246</v>
      </c>
      <c r="AU4042" s="27">
        <v>41650</v>
      </c>
    </row>
    <row r="4043" spans="1:47" x14ac:dyDescent="0.2">
      <c r="A4043">
        <v>4042</v>
      </c>
      <c r="B4043" t="s">
        <v>14052</v>
      </c>
      <c r="C4043" t="s">
        <v>419</v>
      </c>
      <c r="D4043" t="s">
        <v>14053</v>
      </c>
      <c r="E4043" s="27">
        <v>41704</v>
      </c>
      <c r="F4043" t="s">
        <v>233</v>
      </c>
      <c r="G4043" s="27">
        <v>21326</v>
      </c>
      <c r="H4043">
        <v>57</v>
      </c>
      <c r="I4043" t="s">
        <v>234</v>
      </c>
      <c r="J4043" t="s">
        <v>245</v>
      </c>
      <c r="K4043">
        <v>0</v>
      </c>
      <c r="L4043">
        <v>1</v>
      </c>
      <c r="M4043">
        <v>0</v>
      </c>
      <c r="N4043">
        <v>0</v>
      </c>
      <c r="O4043">
        <v>1</v>
      </c>
      <c r="P4043">
        <v>-1</v>
      </c>
      <c r="Q4043" s="28">
        <v>41703.138888888891</v>
      </c>
      <c r="R4043" s="28">
        <v>41707.392361111109</v>
      </c>
      <c r="S4043" t="s">
        <v>14054</v>
      </c>
      <c r="T4043" s="27">
        <v>41703</v>
      </c>
      <c r="V4043">
        <v>1</v>
      </c>
      <c r="W4043" t="s">
        <v>32</v>
      </c>
      <c r="X4043" t="s">
        <v>1207</v>
      </c>
      <c r="Y4043">
        <v>0</v>
      </c>
      <c r="AB4043" t="s">
        <v>237</v>
      </c>
      <c r="AH4043">
        <v>0</v>
      </c>
      <c r="AN4043" t="s">
        <v>238</v>
      </c>
      <c r="AO4043">
        <v>1</v>
      </c>
      <c r="AP4043" t="s">
        <v>239</v>
      </c>
      <c r="AQ4043" s="27">
        <v>41704</v>
      </c>
      <c r="AR4043" t="s">
        <v>240</v>
      </c>
      <c r="AS4043">
        <v>1</v>
      </c>
      <c r="AT4043" t="s">
        <v>239</v>
      </c>
      <c r="AU4043" s="27">
        <v>41704</v>
      </c>
    </row>
    <row r="4044" spans="1:47" x14ac:dyDescent="0.2">
      <c r="A4044">
        <v>4043</v>
      </c>
      <c r="B4044" t="s">
        <v>14055</v>
      </c>
      <c r="C4044" t="s">
        <v>963</v>
      </c>
      <c r="D4044" t="s">
        <v>14056</v>
      </c>
      <c r="E4044" s="27">
        <v>41766</v>
      </c>
      <c r="F4044" t="s">
        <v>233</v>
      </c>
      <c r="G4044" s="27">
        <v>34668</v>
      </c>
      <c r="H4044">
        <v>21</v>
      </c>
      <c r="I4044" t="s">
        <v>259</v>
      </c>
      <c r="J4044" t="s">
        <v>22</v>
      </c>
      <c r="K4044">
        <v>0</v>
      </c>
      <c r="L4044">
        <v>6</v>
      </c>
      <c r="M4044">
        <v>0</v>
      </c>
      <c r="N4044">
        <v>0</v>
      </c>
      <c r="O4044">
        <v>1</v>
      </c>
      <c r="P4044">
        <v>-137</v>
      </c>
      <c r="Q4044" s="28">
        <v>41629.09375</v>
      </c>
      <c r="R4044" s="28">
        <v>41629.521527777775</v>
      </c>
      <c r="S4044" t="s">
        <v>14057</v>
      </c>
      <c r="T4044" s="27">
        <v>41628</v>
      </c>
      <c r="V4044">
        <v>138</v>
      </c>
      <c r="W4044" t="s">
        <v>36</v>
      </c>
      <c r="X4044" t="s">
        <v>1170</v>
      </c>
      <c r="Y4044">
        <v>0</v>
      </c>
      <c r="AB4044" t="s">
        <v>237</v>
      </c>
      <c r="AH4044">
        <v>0</v>
      </c>
      <c r="AN4044" t="s">
        <v>238</v>
      </c>
      <c r="AO4044">
        <v>5</v>
      </c>
      <c r="AP4044" t="s">
        <v>246</v>
      </c>
      <c r="AQ4044" s="27">
        <v>41766</v>
      </c>
      <c r="AR4044" t="s">
        <v>240</v>
      </c>
      <c r="AS4044">
        <v>6</v>
      </c>
      <c r="AT4044" t="s">
        <v>246</v>
      </c>
      <c r="AU4044" s="27">
        <v>41766</v>
      </c>
    </row>
    <row r="4045" spans="1:47" x14ac:dyDescent="0.2">
      <c r="A4045">
        <v>4044</v>
      </c>
      <c r="B4045" t="s">
        <v>14058</v>
      </c>
      <c r="C4045" t="s">
        <v>14059</v>
      </c>
      <c r="D4045" t="s">
        <v>14060</v>
      </c>
      <c r="E4045" s="27">
        <v>41751</v>
      </c>
      <c r="F4045" t="s">
        <v>233</v>
      </c>
      <c r="G4045" s="27">
        <v>33008</v>
      </c>
      <c r="H4045">
        <v>25</v>
      </c>
      <c r="I4045" t="s">
        <v>244</v>
      </c>
      <c r="J4045" t="s">
        <v>245</v>
      </c>
      <c r="K4045">
        <v>0</v>
      </c>
      <c r="L4045">
        <v>3</v>
      </c>
      <c r="M4045">
        <v>0</v>
      </c>
      <c r="N4045">
        <v>0</v>
      </c>
      <c r="O4045">
        <v>0</v>
      </c>
      <c r="P4045">
        <v>-1</v>
      </c>
      <c r="Q4045" s="28">
        <v>41750.214583333334</v>
      </c>
      <c r="R4045" s="28">
        <v>41751.353472222225</v>
      </c>
      <c r="S4045" t="s">
        <v>14061</v>
      </c>
      <c r="T4045" s="27">
        <v>41750</v>
      </c>
      <c r="V4045">
        <v>1</v>
      </c>
      <c r="W4045" t="s">
        <v>36</v>
      </c>
      <c r="X4045" t="s">
        <v>279</v>
      </c>
      <c r="Y4045">
        <v>0</v>
      </c>
      <c r="AB4045" t="s">
        <v>237</v>
      </c>
      <c r="AH4045">
        <v>0</v>
      </c>
      <c r="AN4045" t="s">
        <v>238</v>
      </c>
      <c r="AO4045">
        <v>3</v>
      </c>
      <c r="AP4045" t="s">
        <v>239</v>
      </c>
      <c r="AQ4045" s="27">
        <v>41751</v>
      </c>
      <c r="AR4045" t="s">
        <v>240</v>
      </c>
      <c r="AS4045">
        <v>3</v>
      </c>
      <c r="AT4045" t="s">
        <v>239</v>
      </c>
      <c r="AU4045" s="27">
        <v>41751</v>
      </c>
    </row>
    <row r="4046" spans="1:47" x14ac:dyDescent="0.2">
      <c r="A4046">
        <v>4045</v>
      </c>
      <c r="B4046" t="s">
        <v>14062</v>
      </c>
      <c r="C4046" t="s">
        <v>670</v>
      </c>
      <c r="D4046" t="s">
        <v>14063</v>
      </c>
      <c r="E4046" s="27">
        <v>41390</v>
      </c>
      <c r="F4046" t="s">
        <v>294</v>
      </c>
      <c r="G4046" s="27">
        <v>25715</v>
      </c>
      <c r="H4046">
        <v>45</v>
      </c>
      <c r="I4046" t="s">
        <v>234</v>
      </c>
      <c r="J4046" t="s">
        <v>245</v>
      </c>
      <c r="K4046">
        <v>0</v>
      </c>
      <c r="L4046">
        <v>3</v>
      </c>
      <c r="M4046">
        <v>0</v>
      </c>
      <c r="N4046">
        <v>0</v>
      </c>
      <c r="O4046">
        <v>1</v>
      </c>
      <c r="P4046">
        <v>-1</v>
      </c>
      <c r="Q4046" s="28">
        <v>41389.054861111108</v>
      </c>
      <c r="R4046" s="28">
        <v>41390.080555555556</v>
      </c>
      <c r="S4046" t="s">
        <v>14064</v>
      </c>
      <c r="T4046" s="27">
        <v>41389</v>
      </c>
      <c r="V4046">
        <v>1</v>
      </c>
      <c r="W4046" t="s">
        <v>32</v>
      </c>
      <c r="X4046" t="s">
        <v>390</v>
      </c>
      <c r="Y4046">
        <v>1</v>
      </c>
      <c r="AA4046" t="s">
        <v>14065</v>
      </c>
      <c r="AB4046" t="s">
        <v>36</v>
      </c>
      <c r="AC4046">
        <v>134</v>
      </c>
      <c r="AD4046" s="27">
        <v>41597</v>
      </c>
      <c r="AE4046" t="s">
        <v>1435</v>
      </c>
      <c r="AF4046" s="27">
        <v>41731</v>
      </c>
      <c r="AG4046" s="27">
        <v>41739</v>
      </c>
      <c r="AH4046">
        <v>0</v>
      </c>
      <c r="AN4046" t="s">
        <v>238</v>
      </c>
      <c r="AO4046">
        <v>1</v>
      </c>
      <c r="AP4046" t="s">
        <v>239</v>
      </c>
      <c r="AQ4046" s="27">
        <v>41390</v>
      </c>
      <c r="AR4046" t="s">
        <v>240</v>
      </c>
      <c r="AS4046">
        <v>3</v>
      </c>
      <c r="AT4046" t="s">
        <v>239</v>
      </c>
      <c r="AU4046" s="27">
        <v>41390</v>
      </c>
    </row>
    <row r="4047" spans="1:47" x14ac:dyDescent="0.2">
      <c r="A4047">
        <v>4046</v>
      </c>
      <c r="B4047" t="s">
        <v>14066</v>
      </c>
      <c r="C4047" t="s">
        <v>14067</v>
      </c>
      <c r="D4047" t="s">
        <v>603</v>
      </c>
      <c r="E4047" s="27">
        <v>41745</v>
      </c>
      <c r="F4047" t="s">
        <v>294</v>
      </c>
      <c r="G4047" s="27">
        <v>31657</v>
      </c>
      <c r="H4047">
        <v>29</v>
      </c>
      <c r="I4047" t="s">
        <v>244</v>
      </c>
      <c r="J4047" t="s">
        <v>250</v>
      </c>
      <c r="K4047">
        <v>0</v>
      </c>
      <c r="L4047">
        <v>4</v>
      </c>
      <c r="M4047">
        <v>0</v>
      </c>
      <c r="N4047">
        <v>0</v>
      </c>
      <c r="O4047">
        <v>1</v>
      </c>
      <c r="P4047">
        <v>-67</v>
      </c>
      <c r="Q4047" s="28">
        <v>41678.505555555559</v>
      </c>
      <c r="R4047" s="28">
        <v>41678.447916666664</v>
      </c>
      <c r="S4047" t="s">
        <v>14068</v>
      </c>
      <c r="T4047" s="27">
        <v>41677</v>
      </c>
      <c r="V4047">
        <v>68</v>
      </c>
      <c r="W4047" t="s">
        <v>32</v>
      </c>
      <c r="X4047" t="s">
        <v>359</v>
      </c>
      <c r="Y4047">
        <v>0</v>
      </c>
      <c r="AB4047" t="s">
        <v>237</v>
      </c>
      <c r="AH4047">
        <v>0</v>
      </c>
      <c r="AN4047" t="s">
        <v>238</v>
      </c>
      <c r="AO4047">
        <v>2</v>
      </c>
      <c r="AP4047" t="s">
        <v>239</v>
      </c>
      <c r="AQ4047" s="27">
        <v>41745</v>
      </c>
      <c r="AR4047" t="s">
        <v>240</v>
      </c>
      <c r="AS4047">
        <v>4</v>
      </c>
      <c r="AT4047" t="s">
        <v>239</v>
      </c>
      <c r="AU4047" s="27">
        <v>41745</v>
      </c>
    </row>
    <row r="4048" spans="1:47" x14ac:dyDescent="0.2">
      <c r="A4048">
        <v>4047</v>
      </c>
      <c r="B4048" t="s">
        <v>14069</v>
      </c>
      <c r="C4048" t="s">
        <v>14070</v>
      </c>
      <c r="D4048" t="s">
        <v>14071</v>
      </c>
      <c r="E4048" s="27">
        <v>41556</v>
      </c>
      <c r="F4048" t="s">
        <v>294</v>
      </c>
      <c r="G4048" s="27">
        <v>34188</v>
      </c>
      <c r="H4048">
        <v>22</v>
      </c>
      <c r="I4048" t="s">
        <v>259</v>
      </c>
      <c r="J4048" t="s">
        <v>250</v>
      </c>
      <c r="K4048">
        <v>0</v>
      </c>
      <c r="L4048">
        <v>6</v>
      </c>
      <c r="M4048">
        <v>0</v>
      </c>
      <c r="N4048">
        <v>0</v>
      </c>
      <c r="O4048">
        <v>1</v>
      </c>
      <c r="S4048" t="s">
        <v>14072</v>
      </c>
      <c r="T4048" s="27">
        <v>41028</v>
      </c>
      <c r="V4048">
        <v>528</v>
      </c>
      <c r="W4048" t="s">
        <v>36</v>
      </c>
      <c r="X4048" t="s">
        <v>279</v>
      </c>
      <c r="Y4048">
        <v>0</v>
      </c>
      <c r="AB4048" t="s">
        <v>237</v>
      </c>
      <c r="AH4048">
        <v>0</v>
      </c>
      <c r="AN4048" t="s">
        <v>238</v>
      </c>
      <c r="AO4048">
        <v>7</v>
      </c>
      <c r="AP4048" t="s">
        <v>246</v>
      </c>
      <c r="AQ4048" s="27">
        <v>41556</v>
      </c>
      <c r="AR4048" t="s">
        <v>240</v>
      </c>
      <c r="AS4048">
        <v>6</v>
      </c>
      <c r="AT4048" t="s">
        <v>246</v>
      </c>
      <c r="AU4048" s="27">
        <v>41556</v>
      </c>
    </row>
    <row r="4049" spans="1:47" x14ac:dyDescent="0.2">
      <c r="A4049">
        <v>4048</v>
      </c>
      <c r="B4049" t="s">
        <v>14073</v>
      </c>
      <c r="C4049" t="s">
        <v>1262</v>
      </c>
      <c r="D4049" t="s">
        <v>14074</v>
      </c>
      <c r="E4049" s="27">
        <v>41394</v>
      </c>
      <c r="F4049" t="s">
        <v>233</v>
      </c>
      <c r="G4049" s="27">
        <v>30123</v>
      </c>
      <c r="H4049">
        <v>33</v>
      </c>
      <c r="I4049" t="s">
        <v>244</v>
      </c>
      <c r="J4049" t="s">
        <v>245</v>
      </c>
      <c r="K4049">
        <v>0</v>
      </c>
      <c r="L4049">
        <v>8</v>
      </c>
      <c r="M4049">
        <v>0</v>
      </c>
      <c r="N4049">
        <v>0</v>
      </c>
      <c r="O4049">
        <v>3</v>
      </c>
      <c r="P4049">
        <v>-19</v>
      </c>
      <c r="Q4049" s="28">
        <v>41375.499305555553</v>
      </c>
      <c r="R4049" s="28">
        <v>41390.291666666664</v>
      </c>
      <c r="S4049" t="s">
        <v>14075</v>
      </c>
      <c r="U4049" s="27">
        <v>41375</v>
      </c>
      <c r="V4049">
        <v>19</v>
      </c>
      <c r="W4049" t="s">
        <v>32</v>
      </c>
      <c r="X4049" t="s">
        <v>274</v>
      </c>
      <c r="Y4049">
        <v>1</v>
      </c>
      <c r="AA4049" t="s">
        <v>14076</v>
      </c>
      <c r="AB4049" t="s">
        <v>36</v>
      </c>
      <c r="AC4049">
        <v>0</v>
      </c>
      <c r="AD4049" s="27">
        <v>42126</v>
      </c>
      <c r="AE4049" t="s">
        <v>1508</v>
      </c>
      <c r="AF4049" s="27">
        <v>42126</v>
      </c>
      <c r="AG4049" s="27">
        <v>42139</v>
      </c>
      <c r="AH4049">
        <v>0</v>
      </c>
      <c r="AN4049" t="s">
        <v>238</v>
      </c>
      <c r="AO4049">
        <v>7</v>
      </c>
      <c r="AP4049" t="s">
        <v>246</v>
      </c>
      <c r="AQ4049" s="27">
        <v>41394</v>
      </c>
      <c r="AR4049" t="s">
        <v>240</v>
      </c>
      <c r="AS4049">
        <v>8</v>
      </c>
      <c r="AT4049" t="s">
        <v>269</v>
      </c>
      <c r="AU4049" s="27">
        <v>41394</v>
      </c>
    </row>
    <row r="4050" spans="1:47" x14ac:dyDescent="0.2">
      <c r="A4050">
        <v>4049</v>
      </c>
      <c r="B4050" t="s">
        <v>14077</v>
      </c>
      <c r="C4050" t="s">
        <v>242</v>
      </c>
      <c r="D4050" t="s">
        <v>14078</v>
      </c>
      <c r="E4050" s="27">
        <v>41925</v>
      </c>
      <c r="F4050" t="s">
        <v>233</v>
      </c>
      <c r="G4050" s="27">
        <v>33864</v>
      </c>
      <c r="H4050">
        <v>23</v>
      </c>
      <c r="I4050" t="s">
        <v>259</v>
      </c>
      <c r="J4050" t="s">
        <v>245</v>
      </c>
      <c r="K4050">
        <v>0</v>
      </c>
      <c r="L4050">
        <v>6</v>
      </c>
      <c r="M4050">
        <v>0</v>
      </c>
      <c r="N4050">
        <v>4</v>
      </c>
      <c r="O4050">
        <v>4</v>
      </c>
      <c r="P4050">
        <v>0</v>
      </c>
      <c r="Q4050" s="28">
        <v>41925.53402777778</v>
      </c>
      <c r="R4050" s="28">
        <v>41925.072222222225</v>
      </c>
      <c r="S4050" t="s">
        <v>14079</v>
      </c>
      <c r="T4050" s="27">
        <v>41924</v>
      </c>
      <c r="V4050">
        <v>1</v>
      </c>
      <c r="W4050" t="s">
        <v>32</v>
      </c>
      <c r="X4050" t="s">
        <v>402</v>
      </c>
      <c r="Y4050">
        <v>1</v>
      </c>
      <c r="AA4050" t="s">
        <v>14080</v>
      </c>
      <c r="AB4050" t="s">
        <v>36</v>
      </c>
      <c r="AD4050" s="27">
        <v>42053</v>
      </c>
      <c r="AE4050" t="s">
        <v>392</v>
      </c>
      <c r="AH4050">
        <v>1</v>
      </c>
      <c r="AJ4050" t="s">
        <v>14081</v>
      </c>
      <c r="AK4050" t="s">
        <v>255</v>
      </c>
      <c r="AL4050" s="27">
        <v>42141</v>
      </c>
      <c r="AM4050" t="s">
        <v>383</v>
      </c>
      <c r="AN4050" t="s">
        <v>238</v>
      </c>
      <c r="AO4050">
        <v>4</v>
      </c>
      <c r="AP4050" t="s">
        <v>239</v>
      </c>
      <c r="AQ4050" s="27">
        <v>41925</v>
      </c>
      <c r="AR4050" t="s">
        <v>240</v>
      </c>
      <c r="AS4050">
        <v>6</v>
      </c>
      <c r="AT4050" t="s">
        <v>246</v>
      </c>
      <c r="AU4050" s="27">
        <v>41925</v>
      </c>
    </row>
    <row r="4051" spans="1:47" x14ac:dyDescent="0.2">
      <c r="A4051">
        <v>4050</v>
      </c>
      <c r="B4051" t="s">
        <v>14082</v>
      </c>
      <c r="C4051" t="s">
        <v>10241</v>
      </c>
      <c r="D4051" t="s">
        <v>7091</v>
      </c>
      <c r="E4051" s="27">
        <v>41810</v>
      </c>
      <c r="F4051" t="s">
        <v>294</v>
      </c>
      <c r="G4051" s="27">
        <v>27126</v>
      </c>
      <c r="H4051">
        <v>42</v>
      </c>
      <c r="I4051" t="s">
        <v>244</v>
      </c>
      <c r="J4051" t="s">
        <v>250</v>
      </c>
      <c r="K4051">
        <v>0</v>
      </c>
      <c r="L4051">
        <v>2</v>
      </c>
      <c r="M4051">
        <v>0</v>
      </c>
      <c r="N4051">
        <v>0</v>
      </c>
      <c r="O4051">
        <v>2</v>
      </c>
      <c r="P4051">
        <v>-1</v>
      </c>
      <c r="Q4051" s="28">
        <v>41809.256249999999</v>
      </c>
      <c r="R4051" s="28">
        <v>41812.129166666666</v>
      </c>
      <c r="S4051" t="s">
        <v>14083</v>
      </c>
      <c r="T4051" s="27">
        <v>41809</v>
      </c>
      <c r="V4051">
        <v>1</v>
      </c>
      <c r="W4051" t="s">
        <v>36</v>
      </c>
      <c r="X4051" t="s">
        <v>412</v>
      </c>
      <c r="Y4051">
        <v>0</v>
      </c>
      <c r="AB4051" t="s">
        <v>237</v>
      </c>
      <c r="AH4051">
        <v>0</v>
      </c>
      <c r="AN4051" t="s">
        <v>238</v>
      </c>
      <c r="AO4051">
        <v>1</v>
      </c>
      <c r="AP4051" t="s">
        <v>239</v>
      </c>
      <c r="AQ4051" s="27">
        <v>41810</v>
      </c>
      <c r="AR4051" t="s">
        <v>240</v>
      </c>
      <c r="AS4051">
        <v>2</v>
      </c>
      <c r="AT4051" t="s">
        <v>239</v>
      </c>
      <c r="AU4051" s="27">
        <v>41810</v>
      </c>
    </row>
    <row r="4052" spans="1:47" x14ac:dyDescent="0.2">
      <c r="A4052">
        <v>4051</v>
      </c>
      <c r="B4052" t="s">
        <v>14084</v>
      </c>
      <c r="C4052" t="s">
        <v>2021</v>
      </c>
      <c r="D4052" t="s">
        <v>14085</v>
      </c>
      <c r="E4052" s="27">
        <v>41952</v>
      </c>
      <c r="F4052" t="s">
        <v>233</v>
      </c>
      <c r="G4052" s="27">
        <v>34015</v>
      </c>
      <c r="H4052">
        <v>23</v>
      </c>
      <c r="I4052" t="s">
        <v>259</v>
      </c>
      <c r="J4052" t="s">
        <v>245</v>
      </c>
      <c r="K4052">
        <v>0</v>
      </c>
      <c r="L4052">
        <v>5</v>
      </c>
      <c r="M4052">
        <v>0</v>
      </c>
      <c r="N4052">
        <v>0</v>
      </c>
      <c r="O4052">
        <v>0</v>
      </c>
      <c r="W4052" t="s">
        <v>237</v>
      </c>
      <c r="Y4052">
        <v>-1</v>
      </c>
      <c r="AB4052" t="s">
        <v>237</v>
      </c>
      <c r="AH4052">
        <v>0</v>
      </c>
      <c r="AN4052" t="s">
        <v>238</v>
      </c>
      <c r="AO4052">
        <v>8</v>
      </c>
      <c r="AP4052" t="s">
        <v>269</v>
      </c>
      <c r="AQ4052" s="27">
        <v>41952</v>
      </c>
      <c r="AR4052" t="s">
        <v>240</v>
      </c>
      <c r="AS4052">
        <v>5</v>
      </c>
      <c r="AT4052" t="s">
        <v>246</v>
      </c>
      <c r="AU4052" s="27">
        <v>41952</v>
      </c>
    </row>
    <row r="4053" spans="1:47" x14ac:dyDescent="0.2">
      <c r="A4053">
        <v>4052</v>
      </c>
      <c r="B4053" t="s">
        <v>14086</v>
      </c>
      <c r="C4053" t="s">
        <v>4333</v>
      </c>
      <c r="D4053" t="s">
        <v>14087</v>
      </c>
      <c r="E4053" s="27">
        <v>41279</v>
      </c>
      <c r="F4053" t="s">
        <v>233</v>
      </c>
      <c r="G4053" s="27">
        <v>29159</v>
      </c>
      <c r="H4053">
        <v>36</v>
      </c>
      <c r="I4053" t="s">
        <v>244</v>
      </c>
      <c r="J4053" t="s">
        <v>250</v>
      </c>
      <c r="K4053">
        <v>0</v>
      </c>
      <c r="L4053">
        <v>5</v>
      </c>
      <c r="M4053">
        <v>0</v>
      </c>
      <c r="N4053">
        <v>0</v>
      </c>
      <c r="O4053">
        <v>6</v>
      </c>
      <c r="P4053">
        <v>-1</v>
      </c>
      <c r="Q4053" s="28">
        <v>41278.131944444445</v>
      </c>
      <c r="R4053" s="28">
        <v>41362.431944444441</v>
      </c>
      <c r="S4053" t="s">
        <v>14088</v>
      </c>
      <c r="T4053" s="27">
        <v>41278</v>
      </c>
      <c r="V4053">
        <v>1</v>
      </c>
      <c r="W4053" t="s">
        <v>32</v>
      </c>
      <c r="X4053" t="s">
        <v>8025</v>
      </c>
      <c r="Y4053">
        <v>0</v>
      </c>
      <c r="AB4053" t="s">
        <v>237</v>
      </c>
      <c r="AH4053">
        <v>0</v>
      </c>
      <c r="AN4053" t="s">
        <v>238</v>
      </c>
      <c r="AO4053">
        <v>5</v>
      </c>
      <c r="AP4053" t="s">
        <v>246</v>
      </c>
      <c r="AQ4053" s="27">
        <v>41279</v>
      </c>
      <c r="AR4053" t="s">
        <v>240</v>
      </c>
      <c r="AS4053">
        <v>5</v>
      </c>
      <c r="AT4053" t="s">
        <v>246</v>
      </c>
      <c r="AU4053" s="27">
        <v>41279</v>
      </c>
    </row>
    <row r="4054" spans="1:47" x14ac:dyDescent="0.2">
      <c r="A4054">
        <v>4053</v>
      </c>
      <c r="B4054" t="s">
        <v>14089</v>
      </c>
      <c r="C4054" t="s">
        <v>2674</v>
      </c>
      <c r="D4054" t="s">
        <v>10741</v>
      </c>
      <c r="E4054" s="27">
        <v>41537</v>
      </c>
      <c r="F4054" t="s">
        <v>233</v>
      </c>
      <c r="G4054" s="27">
        <v>26236</v>
      </c>
      <c r="H4054">
        <v>44</v>
      </c>
      <c r="I4054" t="s">
        <v>244</v>
      </c>
      <c r="J4054" t="s">
        <v>250</v>
      </c>
      <c r="K4054">
        <v>0</v>
      </c>
      <c r="L4054">
        <v>9</v>
      </c>
      <c r="M4054">
        <v>0</v>
      </c>
      <c r="N4054">
        <v>0</v>
      </c>
      <c r="O4054">
        <v>0</v>
      </c>
      <c r="S4054" t="s">
        <v>14090</v>
      </c>
      <c r="T4054" s="27">
        <v>40561</v>
      </c>
      <c r="V4054">
        <v>976</v>
      </c>
      <c r="W4054" t="s">
        <v>36</v>
      </c>
      <c r="X4054" t="s">
        <v>14091</v>
      </c>
      <c r="Y4054">
        <v>0</v>
      </c>
      <c r="AB4054" t="s">
        <v>237</v>
      </c>
      <c r="AH4054">
        <v>0</v>
      </c>
      <c r="AN4054" t="s">
        <v>238</v>
      </c>
      <c r="AO4054">
        <v>7</v>
      </c>
      <c r="AP4054" t="s">
        <v>246</v>
      </c>
      <c r="AQ4054" s="27">
        <v>41537</v>
      </c>
      <c r="AR4054" t="s">
        <v>240</v>
      </c>
      <c r="AS4054">
        <v>9</v>
      </c>
      <c r="AT4054" t="s">
        <v>269</v>
      </c>
      <c r="AU4054" s="27">
        <v>41537</v>
      </c>
    </row>
    <row r="4055" spans="1:47" x14ac:dyDescent="0.2">
      <c r="A4055">
        <v>4054</v>
      </c>
      <c r="B4055" t="s">
        <v>14092</v>
      </c>
      <c r="C4055" t="s">
        <v>793</v>
      </c>
      <c r="D4055" t="s">
        <v>689</v>
      </c>
      <c r="E4055" s="27">
        <v>41363</v>
      </c>
      <c r="F4055" t="s">
        <v>233</v>
      </c>
      <c r="G4055" s="27">
        <v>34440</v>
      </c>
      <c r="H4055">
        <v>22</v>
      </c>
      <c r="I4055" t="s">
        <v>259</v>
      </c>
      <c r="J4055" t="s">
        <v>250</v>
      </c>
      <c r="K4055">
        <v>0</v>
      </c>
      <c r="L4055">
        <v>3</v>
      </c>
      <c r="M4055">
        <v>0</v>
      </c>
      <c r="N4055">
        <v>0</v>
      </c>
      <c r="O4055">
        <v>0</v>
      </c>
      <c r="P4055">
        <v>-1</v>
      </c>
      <c r="Q4055" s="28">
        <v>41362.25277777778</v>
      </c>
      <c r="R4055" s="28">
        <v>41363.173611111109</v>
      </c>
      <c r="S4055" t="s">
        <v>14093</v>
      </c>
      <c r="T4055" s="27">
        <v>41362</v>
      </c>
      <c r="V4055">
        <v>1</v>
      </c>
      <c r="W4055" t="s">
        <v>32</v>
      </c>
      <c r="X4055" t="s">
        <v>453</v>
      </c>
      <c r="Y4055">
        <v>0</v>
      </c>
      <c r="AB4055" t="s">
        <v>237</v>
      </c>
      <c r="AH4055">
        <v>0</v>
      </c>
      <c r="AN4055" t="s">
        <v>238</v>
      </c>
      <c r="AO4055">
        <v>5</v>
      </c>
      <c r="AP4055" t="s">
        <v>246</v>
      </c>
      <c r="AQ4055" s="27">
        <v>41363</v>
      </c>
      <c r="AR4055" t="s">
        <v>240</v>
      </c>
      <c r="AS4055">
        <v>3</v>
      </c>
      <c r="AT4055" t="s">
        <v>239</v>
      </c>
      <c r="AU4055" s="27">
        <v>41363</v>
      </c>
    </row>
    <row r="4056" spans="1:47" x14ac:dyDescent="0.2">
      <c r="A4056">
        <v>4055</v>
      </c>
      <c r="B4056" t="s">
        <v>14094</v>
      </c>
      <c r="C4056" t="s">
        <v>7091</v>
      </c>
      <c r="D4056" t="s">
        <v>2875</v>
      </c>
      <c r="E4056" s="27">
        <v>41555</v>
      </c>
      <c r="F4056" t="s">
        <v>233</v>
      </c>
      <c r="G4056" s="27">
        <v>26527</v>
      </c>
      <c r="H4056">
        <v>43</v>
      </c>
      <c r="I4056" t="s">
        <v>244</v>
      </c>
      <c r="J4056" t="s">
        <v>250</v>
      </c>
      <c r="K4056">
        <v>0</v>
      </c>
      <c r="L4056">
        <v>8</v>
      </c>
      <c r="M4056">
        <v>0</v>
      </c>
      <c r="N4056">
        <v>0</v>
      </c>
      <c r="O4056">
        <v>10</v>
      </c>
      <c r="P4056">
        <v>28</v>
      </c>
      <c r="Q4056" s="28">
        <v>41583.041666666664</v>
      </c>
      <c r="R4056" s="28">
        <v>41585.302083333336</v>
      </c>
      <c r="S4056" t="s">
        <v>14095</v>
      </c>
      <c r="T4056" s="27">
        <v>40973</v>
      </c>
      <c r="V4056">
        <v>582</v>
      </c>
      <c r="W4056" t="s">
        <v>32</v>
      </c>
      <c r="X4056" t="s">
        <v>261</v>
      </c>
      <c r="Y4056">
        <v>0</v>
      </c>
      <c r="AB4056" t="s">
        <v>237</v>
      </c>
      <c r="AH4056">
        <v>0</v>
      </c>
      <c r="AN4056" t="s">
        <v>238</v>
      </c>
      <c r="AO4056">
        <v>5</v>
      </c>
      <c r="AP4056" t="s">
        <v>246</v>
      </c>
      <c r="AQ4056" s="27">
        <v>41555</v>
      </c>
      <c r="AR4056" t="s">
        <v>240</v>
      </c>
      <c r="AS4056">
        <v>8</v>
      </c>
      <c r="AT4056" t="s">
        <v>269</v>
      </c>
      <c r="AU4056" s="27">
        <v>41555</v>
      </c>
    </row>
    <row r="4057" spans="1:47" x14ac:dyDescent="0.2">
      <c r="A4057">
        <v>4056</v>
      </c>
      <c r="B4057" t="s">
        <v>14096</v>
      </c>
      <c r="C4057" t="s">
        <v>14097</v>
      </c>
      <c r="D4057" t="s">
        <v>14098</v>
      </c>
      <c r="E4057" s="27">
        <v>41841</v>
      </c>
      <c r="F4057" t="s">
        <v>294</v>
      </c>
      <c r="G4057" s="27">
        <v>34057</v>
      </c>
      <c r="H4057">
        <v>23</v>
      </c>
      <c r="I4057" t="s">
        <v>259</v>
      </c>
      <c r="J4057" t="s">
        <v>245</v>
      </c>
      <c r="K4057">
        <v>0</v>
      </c>
      <c r="L4057">
        <v>2</v>
      </c>
      <c r="M4057">
        <v>0</v>
      </c>
      <c r="N4057">
        <v>0</v>
      </c>
      <c r="O4057">
        <v>0</v>
      </c>
      <c r="P4057">
        <v>-1</v>
      </c>
      <c r="Q4057" s="28">
        <v>41840.352777777778</v>
      </c>
      <c r="R4057" s="28">
        <v>41841.331250000003</v>
      </c>
      <c r="S4057" t="s">
        <v>14099</v>
      </c>
      <c r="T4057" s="27">
        <v>41840</v>
      </c>
      <c r="V4057">
        <v>1</v>
      </c>
      <c r="W4057" t="s">
        <v>36</v>
      </c>
      <c r="X4057" t="s">
        <v>279</v>
      </c>
      <c r="Y4057">
        <v>0</v>
      </c>
      <c r="AB4057" t="s">
        <v>237</v>
      </c>
      <c r="AH4057">
        <v>0</v>
      </c>
      <c r="AN4057" t="s">
        <v>238</v>
      </c>
      <c r="AO4057">
        <v>3</v>
      </c>
      <c r="AP4057" t="s">
        <v>239</v>
      </c>
      <c r="AQ4057" s="27">
        <v>41841</v>
      </c>
      <c r="AR4057" t="s">
        <v>240</v>
      </c>
      <c r="AS4057">
        <v>2</v>
      </c>
      <c r="AT4057" t="s">
        <v>239</v>
      </c>
      <c r="AU4057" s="27">
        <v>41841</v>
      </c>
    </row>
    <row r="4058" spans="1:47" x14ac:dyDescent="0.2">
      <c r="A4058">
        <v>4057</v>
      </c>
      <c r="B4058" t="s">
        <v>14100</v>
      </c>
      <c r="C4058" t="s">
        <v>14101</v>
      </c>
      <c r="D4058" t="s">
        <v>14102</v>
      </c>
      <c r="E4058" s="27">
        <v>41975</v>
      </c>
      <c r="F4058" t="s">
        <v>233</v>
      </c>
      <c r="G4058" s="27">
        <v>27821</v>
      </c>
      <c r="H4058">
        <v>40</v>
      </c>
      <c r="I4058" t="s">
        <v>244</v>
      </c>
      <c r="J4058" t="s">
        <v>22</v>
      </c>
      <c r="K4058">
        <v>0</v>
      </c>
      <c r="L4058">
        <v>1</v>
      </c>
      <c r="M4058">
        <v>0</v>
      </c>
      <c r="N4058">
        <v>0</v>
      </c>
      <c r="O4058">
        <v>1</v>
      </c>
      <c r="P4058">
        <v>0</v>
      </c>
      <c r="Q4058" s="28">
        <v>41975.509027777778</v>
      </c>
      <c r="R4058" s="28">
        <v>41975.4</v>
      </c>
      <c r="S4058" t="s">
        <v>14103</v>
      </c>
      <c r="T4058" s="27">
        <v>41974</v>
      </c>
      <c r="V4058">
        <v>1</v>
      </c>
      <c r="W4058" t="s">
        <v>36</v>
      </c>
      <c r="X4058" t="s">
        <v>279</v>
      </c>
      <c r="Y4058">
        <v>0</v>
      </c>
      <c r="AB4058" t="s">
        <v>237</v>
      </c>
      <c r="AH4058">
        <v>0</v>
      </c>
      <c r="AN4058" t="s">
        <v>238</v>
      </c>
      <c r="AO4058">
        <v>1</v>
      </c>
      <c r="AP4058" t="s">
        <v>239</v>
      </c>
      <c r="AQ4058" s="27">
        <v>41975</v>
      </c>
      <c r="AR4058" t="s">
        <v>240</v>
      </c>
      <c r="AS4058">
        <v>1</v>
      </c>
      <c r="AT4058" t="s">
        <v>239</v>
      </c>
      <c r="AU4058" s="27">
        <v>41975</v>
      </c>
    </row>
    <row r="4059" spans="1:47" x14ac:dyDescent="0.2">
      <c r="A4059">
        <v>4058</v>
      </c>
      <c r="B4059" t="s">
        <v>14104</v>
      </c>
      <c r="C4059" t="s">
        <v>6612</v>
      </c>
      <c r="D4059" t="s">
        <v>14105</v>
      </c>
      <c r="E4059" s="27">
        <v>41417</v>
      </c>
      <c r="F4059" t="s">
        <v>233</v>
      </c>
      <c r="G4059" s="27">
        <v>25797</v>
      </c>
      <c r="H4059">
        <v>45</v>
      </c>
      <c r="I4059" t="s">
        <v>234</v>
      </c>
      <c r="J4059" t="s">
        <v>245</v>
      </c>
      <c r="K4059">
        <v>0</v>
      </c>
      <c r="L4059">
        <v>1</v>
      </c>
      <c r="M4059">
        <v>0</v>
      </c>
      <c r="N4059">
        <v>0</v>
      </c>
      <c r="O4059">
        <v>1</v>
      </c>
      <c r="S4059" t="s">
        <v>14106</v>
      </c>
      <c r="T4059" s="27">
        <v>40906</v>
      </c>
      <c r="V4059">
        <v>511</v>
      </c>
      <c r="W4059" t="s">
        <v>36</v>
      </c>
      <c r="X4059" t="s">
        <v>279</v>
      </c>
      <c r="Y4059">
        <v>0</v>
      </c>
      <c r="AB4059" t="s">
        <v>237</v>
      </c>
      <c r="AH4059">
        <v>0</v>
      </c>
      <c r="AN4059" t="s">
        <v>238</v>
      </c>
      <c r="AO4059">
        <v>1</v>
      </c>
      <c r="AP4059" t="s">
        <v>239</v>
      </c>
      <c r="AQ4059" s="27">
        <v>41417</v>
      </c>
      <c r="AR4059" t="s">
        <v>240</v>
      </c>
      <c r="AS4059">
        <v>1</v>
      </c>
      <c r="AT4059" t="s">
        <v>239</v>
      </c>
      <c r="AU4059" s="27">
        <v>41417</v>
      </c>
    </row>
    <row r="4060" spans="1:47" x14ac:dyDescent="0.2">
      <c r="A4060">
        <v>4059</v>
      </c>
      <c r="B4060" t="s">
        <v>14107</v>
      </c>
      <c r="C4060" t="s">
        <v>8054</v>
      </c>
      <c r="D4060" t="s">
        <v>664</v>
      </c>
      <c r="E4060" s="27">
        <v>41339</v>
      </c>
      <c r="F4060" t="s">
        <v>233</v>
      </c>
      <c r="G4060" s="27">
        <v>32154</v>
      </c>
      <c r="H4060">
        <v>28</v>
      </c>
      <c r="I4060" t="s">
        <v>244</v>
      </c>
      <c r="J4060" t="s">
        <v>250</v>
      </c>
      <c r="K4060">
        <v>0</v>
      </c>
      <c r="L4060">
        <v>5</v>
      </c>
      <c r="M4060">
        <v>0</v>
      </c>
      <c r="N4060">
        <v>0</v>
      </c>
      <c r="O4060">
        <v>2</v>
      </c>
      <c r="P4060">
        <v>0</v>
      </c>
      <c r="Q4060" s="28">
        <v>41339.095833333333</v>
      </c>
      <c r="R4060" s="28">
        <v>41340.213888888888</v>
      </c>
      <c r="S4060" t="s">
        <v>14108</v>
      </c>
      <c r="T4060" s="27">
        <v>41338</v>
      </c>
      <c r="V4060">
        <v>1</v>
      </c>
      <c r="W4060" t="s">
        <v>32</v>
      </c>
      <c r="X4060" t="s">
        <v>359</v>
      </c>
      <c r="Y4060">
        <v>1</v>
      </c>
      <c r="AA4060" t="s">
        <v>14109</v>
      </c>
      <c r="AB4060" t="s">
        <v>36</v>
      </c>
      <c r="AD4060" s="27">
        <v>42053</v>
      </c>
      <c r="AE4060" t="s">
        <v>412</v>
      </c>
      <c r="AH4060">
        <v>0</v>
      </c>
      <c r="AN4060" t="s">
        <v>238</v>
      </c>
      <c r="AO4060">
        <v>6</v>
      </c>
      <c r="AP4060" t="s">
        <v>246</v>
      </c>
      <c r="AQ4060" s="27">
        <v>41339</v>
      </c>
      <c r="AR4060" t="s">
        <v>240</v>
      </c>
      <c r="AS4060">
        <v>5</v>
      </c>
      <c r="AT4060" t="s">
        <v>246</v>
      </c>
      <c r="AU4060" s="27">
        <v>41339</v>
      </c>
    </row>
    <row r="4061" spans="1:47" x14ac:dyDescent="0.2">
      <c r="A4061">
        <v>4060</v>
      </c>
      <c r="B4061" t="s">
        <v>14110</v>
      </c>
      <c r="C4061" t="s">
        <v>11262</v>
      </c>
      <c r="D4061" t="s">
        <v>1998</v>
      </c>
      <c r="E4061" s="27">
        <v>41393</v>
      </c>
      <c r="F4061" t="s">
        <v>233</v>
      </c>
      <c r="G4061" s="27">
        <v>28724</v>
      </c>
      <c r="H4061">
        <v>37</v>
      </c>
      <c r="I4061" t="s">
        <v>244</v>
      </c>
      <c r="J4061" t="s">
        <v>250</v>
      </c>
      <c r="K4061">
        <v>0</v>
      </c>
      <c r="L4061">
        <v>2</v>
      </c>
      <c r="M4061">
        <v>0</v>
      </c>
      <c r="N4061">
        <v>0</v>
      </c>
      <c r="O4061">
        <v>3</v>
      </c>
      <c r="P4061">
        <v>-1</v>
      </c>
      <c r="Q4061" s="28">
        <v>41392.447222222225</v>
      </c>
      <c r="R4061" s="28">
        <v>41393.274305555555</v>
      </c>
      <c r="S4061" t="s">
        <v>14111</v>
      </c>
      <c r="T4061" s="27">
        <v>41392</v>
      </c>
      <c r="V4061">
        <v>1</v>
      </c>
      <c r="W4061" t="s">
        <v>36</v>
      </c>
      <c r="X4061" t="s">
        <v>279</v>
      </c>
      <c r="Y4061">
        <v>1</v>
      </c>
      <c r="AA4061" t="s">
        <v>14112</v>
      </c>
      <c r="AB4061" t="s">
        <v>36</v>
      </c>
      <c r="AD4061" s="27">
        <v>42163</v>
      </c>
      <c r="AE4061" t="s">
        <v>14113</v>
      </c>
      <c r="AH4061">
        <v>0</v>
      </c>
      <c r="AN4061" t="s">
        <v>238</v>
      </c>
      <c r="AO4061">
        <v>1</v>
      </c>
      <c r="AP4061" t="s">
        <v>239</v>
      </c>
      <c r="AQ4061" s="27">
        <v>41393</v>
      </c>
      <c r="AR4061" t="s">
        <v>240</v>
      </c>
      <c r="AS4061">
        <v>2</v>
      </c>
      <c r="AT4061" t="s">
        <v>239</v>
      </c>
      <c r="AU4061" s="27">
        <v>41393</v>
      </c>
    </row>
    <row r="4062" spans="1:47" x14ac:dyDescent="0.2">
      <c r="A4062">
        <v>4061</v>
      </c>
      <c r="B4062" t="s">
        <v>14114</v>
      </c>
      <c r="C4062" t="s">
        <v>14115</v>
      </c>
      <c r="D4062" t="s">
        <v>10224</v>
      </c>
      <c r="E4062" s="27">
        <v>41287</v>
      </c>
      <c r="F4062" t="s">
        <v>294</v>
      </c>
      <c r="G4062" s="27">
        <v>23445</v>
      </c>
      <c r="H4062">
        <v>52</v>
      </c>
      <c r="I4062" t="s">
        <v>234</v>
      </c>
      <c r="J4062" t="s">
        <v>245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-1</v>
      </c>
      <c r="Q4062" s="28">
        <v>41286.294444444444</v>
      </c>
      <c r="R4062" s="28">
        <v>41287.077777777777</v>
      </c>
      <c r="S4062" t="s">
        <v>14116</v>
      </c>
      <c r="T4062" s="27">
        <v>41286</v>
      </c>
      <c r="V4062">
        <v>1</v>
      </c>
      <c r="W4062" t="s">
        <v>36</v>
      </c>
      <c r="X4062" t="s">
        <v>263</v>
      </c>
      <c r="Y4062">
        <v>0</v>
      </c>
      <c r="AB4062" t="s">
        <v>237</v>
      </c>
      <c r="AH4062">
        <v>0</v>
      </c>
      <c r="AN4062" t="s">
        <v>238</v>
      </c>
      <c r="AO4062">
        <v>1</v>
      </c>
      <c r="AP4062" t="s">
        <v>239</v>
      </c>
      <c r="AQ4062" s="27">
        <v>41287</v>
      </c>
      <c r="AR4062" t="s">
        <v>240</v>
      </c>
      <c r="AS4062">
        <v>1</v>
      </c>
      <c r="AT4062" t="s">
        <v>239</v>
      </c>
      <c r="AU4062" s="27">
        <v>41287</v>
      </c>
    </row>
    <row r="4063" spans="1:47" x14ac:dyDescent="0.2">
      <c r="A4063">
        <v>4062</v>
      </c>
      <c r="B4063" t="s">
        <v>14117</v>
      </c>
      <c r="C4063" t="s">
        <v>8334</v>
      </c>
      <c r="D4063" t="s">
        <v>9969</v>
      </c>
      <c r="E4063" s="27">
        <v>41502</v>
      </c>
      <c r="F4063" t="s">
        <v>233</v>
      </c>
      <c r="G4063" s="27">
        <v>32683</v>
      </c>
      <c r="H4063">
        <v>26</v>
      </c>
      <c r="I4063" t="s">
        <v>244</v>
      </c>
      <c r="J4063" t="s">
        <v>245</v>
      </c>
      <c r="K4063">
        <v>0</v>
      </c>
      <c r="L4063">
        <v>2</v>
      </c>
      <c r="M4063">
        <v>0</v>
      </c>
      <c r="N4063">
        <v>0</v>
      </c>
      <c r="O4063">
        <v>0</v>
      </c>
      <c r="P4063">
        <v>0</v>
      </c>
      <c r="Q4063" s="28">
        <v>41502.255555555559</v>
      </c>
      <c r="R4063" s="28">
        <v>41504.213888888888</v>
      </c>
      <c r="S4063" t="s">
        <v>14118</v>
      </c>
      <c r="T4063" s="27">
        <v>41502</v>
      </c>
      <c r="V4063">
        <v>0</v>
      </c>
      <c r="W4063" t="s">
        <v>32</v>
      </c>
      <c r="X4063" t="s">
        <v>2976</v>
      </c>
      <c r="Y4063">
        <v>1</v>
      </c>
      <c r="AA4063" t="s">
        <v>14119</v>
      </c>
      <c r="AB4063" t="s">
        <v>36</v>
      </c>
      <c r="AD4063" s="27">
        <v>42264</v>
      </c>
      <c r="AE4063" t="s">
        <v>392</v>
      </c>
      <c r="AH4063">
        <v>0</v>
      </c>
      <c r="AN4063" t="s">
        <v>238</v>
      </c>
      <c r="AO4063">
        <v>3</v>
      </c>
      <c r="AP4063" t="s">
        <v>239</v>
      </c>
      <c r="AQ4063" s="27">
        <v>41502</v>
      </c>
      <c r="AR4063" t="s">
        <v>240</v>
      </c>
      <c r="AS4063">
        <v>2</v>
      </c>
      <c r="AT4063" t="s">
        <v>239</v>
      </c>
      <c r="AU4063" s="27">
        <v>41502</v>
      </c>
    </row>
    <row r="4064" spans="1:47" x14ac:dyDescent="0.2">
      <c r="A4064">
        <v>4063</v>
      </c>
      <c r="B4064" t="s">
        <v>14120</v>
      </c>
      <c r="C4064" t="s">
        <v>464</v>
      </c>
      <c r="D4064" t="s">
        <v>7942</v>
      </c>
      <c r="E4064" s="27">
        <v>41955</v>
      </c>
      <c r="F4064" t="s">
        <v>233</v>
      </c>
      <c r="G4064" s="27">
        <v>31903</v>
      </c>
      <c r="H4064">
        <v>28</v>
      </c>
      <c r="I4064" t="s">
        <v>244</v>
      </c>
      <c r="J4064" t="s">
        <v>245</v>
      </c>
      <c r="K4064">
        <v>0</v>
      </c>
      <c r="L4064">
        <v>4</v>
      </c>
      <c r="M4064">
        <v>0</v>
      </c>
      <c r="N4064">
        <v>0</v>
      </c>
      <c r="O4064">
        <v>4</v>
      </c>
      <c r="P4064">
        <v>-1</v>
      </c>
      <c r="Q4064" s="28">
        <v>41954.275000000001</v>
      </c>
      <c r="R4064" s="28">
        <v>41958.126388888886</v>
      </c>
      <c r="S4064" t="s">
        <v>14121</v>
      </c>
      <c r="T4064" s="27">
        <v>41954</v>
      </c>
      <c r="V4064">
        <v>1</v>
      </c>
      <c r="W4064" t="s">
        <v>32</v>
      </c>
      <c r="X4064" t="s">
        <v>371</v>
      </c>
      <c r="Y4064">
        <v>1</v>
      </c>
      <c r="AA4064" t="s">
        <v>14122</v>
      </c>
      <c r="AB4064" t="s">
        <v>32</v>
      </c>
      <c r="AC4064">
        <v>0</v>
      </c>
      <c r="AD4064" s="27">
        <v>42046</v>
      </c>
      <c r="AE4064" t="s">
        <v>997</v>
      </c>
      <c r="AF4064" s="27">
        <v>42046</v>
      </c>
      <c r="AG4064" s="27">
        <v>42082</v>
      </c>
      <c r="AH4064">
        <v>0</v>
      </c>
      <c r="AN4064" t="s">
        <v>238</v>
      </c>
      <c r="AO4064">
        <v>2</v>
      </c>
      <c r="AP4064" t="s">
        <v>239</v>
      </c>
      <c r="AQ4064" s="27">
        <v>41955</v>
      </c>
      <c r="AR4064" t="s">
        <v>240</v>
      </c>
      <c r="AS4064">
        <v>4</v>
      </c>
      <c r="AT4064" t="s">
        <v>239</v>
      </c>
      <c r="AU4064" s="27">
        <v>41955</v>
      </c>
    </row>
    <row r="4065" spans="1:47" x14ac:dyDescent="0.2">
      <c r="A4065">
        <v>4064</v>
      </c>
      <c r="B4065" t="s">
        <v>14123</v>
      </c>
      <c r="C4065" t="s">
        <v>14124</v>
      </c>
      <c r="D4065" t="s">
        <v>496</v>
      </c>
      <c r="E4065" s="27">
        <v>41716</v>
      </c>
      <c r="F4065" t="s">
        <v>294</v>
      </c>
      <c r="G4065" s="27">
        <v>30350</v>
      </c>
      <c r="H4065">
        <v>33</v>
      </c>
      <c r="I4065" t="s">
        <v>244</v>
      </c>
      <c r="J4065" t="s">
        <v>245</v>
      </c>
      <c r="K4065">
        <v>0</v>
      </c>
      <c r="L4065">
        <v>4</v>
      </c>
      <c r="M4065">
        <v>0</v>
      </c>
      <c r="N4065">
        <v>0</v>
      </c>
      <c r="O4065">
        <v>2</v>
      </c>
      <c r="P4065">
        <v>-1</v>
      </c>
      <c r="Q4065" s="28">
        <v>41715.385416666664</v>
      </c>
      <c r="R4065" s="28">
        <v>41729.418055555558</v>
      </c>
      <c r="S4065" t="s">
        <v>14125</v>
      </c>
      <c r="U4065" s="27">
        <v>41716</v>
      </c>
      <c r="V4065">
        <v>0</v>
      </c>
      <c r="W4065" t="s">
        <v>32</v>
      </c>
      <c r="X4065" t="s">
        <v>274</v>
      </c>
      <c r="Y4065">
        <v>0</v>
      </c>
      <c r="AB4065" t="s">
        <v>237</v>
      </c>
      <c r="AH4065">
        <v>0</v>
      </c>
      <c r="AN4065" t="s">
        <v>238</v>
      </c>
      <c r="AO4065">
        <v>2</v>
      </c>
      <c r="AP4065" t="s">
        <v>239</v>
      </c>
      <c r="AQ4065" s="27">
        <v>41716</v>
      </c>
      <c r="AR4065" t="s">
        <v>240</v>
      </c>
      <c r="AS4065">
        <v>4</v>
      </c>
      <c r="AT4065" t="s">
        <v>239</v>
      </c>
      <c r="AU4065" s="27">
        <v>41716</v>
      </c>
    </row>
    <row r="4066" spans="1:47" x14ac:dyDescent="0.2">
      <c r="A4066">
        <v>4065</v>
      </c>
      <c r="B4066" t="s">
        <v>14126</v>
      </c>
      <c r="C4066" t="s">
        <v>3523</v>
      </c>
      <c r="D4066" t="s">
        <v>14127</v>
      </c>
      <c r="E4066" s="27">
        <v>41368</v>
      </c>
      <c r="F4066" t="s">
        <v>233</v>
      </c>
      <c r="G4066" s="27">
        <v>33765</v>
      </c>
      <c r="H4066">
        <v>23</v>
      </c>
      <c r="I4066" t="s">
        <v>259</v>
      </c>
      <c r="J4066" t="s">
        <v>245</v>
      </c>
      <c r="K4066">
        <v>0</v>
      </c>
      <c r="L4066">
        <v>4</v>
      </c>
      <c r="M4066">
        <v>0</v>
      </c>
      <c r="N4066">
        <v>1</v>
      </c>
      <c r="O4066">
        <v>3</v>
      </c>
      <c r="P4066">
        <v>-1</v>
      </c>
      <c r="Q4066" s="28">
        <v>41367.088194444441</v>
      </c>
      <c r="R4066" s="28">
        <v>41408.336805555555</v>
      </c>
      <c r="S4066" t="s">
        <v>14128</v>
      </c>
      <c r="U4066" s="27">
        <v>41367</v>
      </c>
      <c r="V4066">
        <v>1</v>
      </c>
      <c r="W4066" t="s">
        <v>32</v>
      </c>
      <c r="X4066" t="s">
        <v>274</v>
      </c>
      <c r="Y4066">
        <v>1</v>
      </c>
      <c r="AA4066" t="s">
        <v>14129</v>
      </c>
      <c r="AB4066" t="s">
        <v>36</v>
      </c>
      <c r="AD4066" s="27">
        <v>41655</v>
      </c>
      <c r="AE4066" t="s">
        <v>404</v>
      </c>
      <c r="AH4066">
        <v>0</v>
      </c>
      <c r="AN4066" t="s">
        <v>238</v>
      </c>
      <c r="AO4066">
        <v>4</v>
      </c>
      <c r="AP4066" t="s">
        <v>239</v>
      </c>
      <c r="AQ4066" s="27">
        <v>41368</v>
      </c>
      <c r="AR4066" t="s">
        <v>240</v>
      </c>
      <c r="AS4066">
        <v>4</v>
      </c>
      <c r="AT4066" t="s">
        <v>239</v>
      </c>
      <c r="AU4066" s="27">
        <v>41368</v>
      </c>
    </row>
    <row r="4067" spans="1:47" x14ac:dyDescent="0.2">
      <c r="A4067">
        <v>4066</v>
      </c>
      <c r="B4067" t="s">
        <v>14130</v>
      </c>
      <c r="C4067" t="s">
        <v>14131</v>
      </c>
      <c r="D4067" t="s">
        <v>14132</v>
      </c>
      <c r="E4067" s="27">
        <v>41841</v>
      </c>
      <c r="F4067" t="s">
        <v>294</v>
      </c>
      <c r="G4067" s="27">
        <v>29325</v>
      </c>
      <c r="H4067">
        <v>36</v>
      </c>
      <c r="I4067" t="s">
        <v>244</v>
      </c>
      <c r="J4067" t="s">
        <v>245</v>
      </c>
      <c r="K4067">
        <v>0</v>
      </c>
      <c r="L4067">
        <v>7</v>
      </c>
      <c r="M4067">
        <v>0</v>
      </c>
      <c r="N4067">
        <v>0</v>
      </c>
      <c r="O4067">
        <v>6</v>
      </c>
      <c r="P4067">
        <v>-50</v>
      </c>
      <c r="Q4067" s="28">
        <v>41791.412499999999</v>
      </c>
      <c r="R4067" s="28">
        <v>41830.284722222219</v>
      </c>
      <c r="S4067" t="s">
        <v>14133</v>
      </c>
      <c r="T4067" s="27">
        <v>41791</v>
      </c>
      <c r="V4067">
        <v>50</v>
      </c>
      <c r="W4067" t="s">
        <v>32</v>
      </c>
      <c r="X4067" t="s">
        <v>364</v>
      </c>
      <c r="Y4067">
        <v>0</v>
      </c>
      <c r="AB4067" t="s">
        <v>237</v>
      </c>
      <c r="AH4067">
        <v>0</v>
      </c>
      <c r="AN4067" t="s">
        <v>238</v>
      </c>
      <c r="AO4067">
        <v>2</v>
      </c>
      <c r="AP4067" t="s">
        <v>239</v>
      </c>
      <c r="AQ4067" s="27">
        <v>41841</v>
      </c>
      <c r="AR4067" t="s">
        <v>240</v>
      </c>
      <c r="AS4067">
        <v>7</v>
      </c>
      <c r="AT4067" t="s">
        <v>246</v>
      </c>
      <c r="AU4067" s="27">
        <v>41841</v>
      </c>
    </row>
    <row r="4068" spans="1:47" x14ac:dyDescent="0.2">
      <c r="A4068">
        <v>4067</v>
      </c>
      <c r="B4068" t="s">
        <v>14134</v>
      </c>
      <c r="C4068" t="s">
        <v>1147</v>
      </c>
      <c r="D4068" t="s">
        <v>14135</v>
      </c>
      <c r="E4068" s="27">
        <v>41665</v>
      </c>
      <c r="F4068" t="s">
        <v>233</v>
      </c>
      <c r="G4068" s="27">
        <v>31043</v>
      </c>
      <c r="H4068">
        <v>31</v>
      </c>
      <c r="I4068" t="s">
        <v>244</v>
      </c>
      <c r="J4068" t="s">
        <v>245</v>
      </c>
      <c r="K4068">
        <v>0</v>
      </c>
      <c r="L4068">
        <v>4</v>
      </c>
      <c r="M4068">
        <v>0</v>
      </c>
      <c r="N4068">
        <v>1</v>
      </c>
      <c r="O4068">
        <v>3</v>
      </c>
      <c r="P4068">
        <v>-1</v>
      </c>
      <c r="Q4068" s="28">
        <v>41664.468055555553</v>
      </c>
      <c r="R4068" s="28">
        <v>41665.334722222222</v>
      </c>
      <c r="S4068" t="s">
        <v>14136</v>
      </c>
      <c r="T4068" s="27">
        <v>41664</v>
      </c>
      <c r="V4068">
        <v>1</v>
      </c>
      <c r="W4068" t="s">
        <v>36</v>
      </c>
      <c r="X4068" t="s">
        <v>263</v>
      </c>
      <c r="Y4068">
        <v>1</v>
      </c>
      <c r="AA4068" t="s">
        <v>14137</v>
      </c>
      <c r="AB4068" t="s">
        <v>36</v>
      </c>
      <c r="AD4068" s="27">
        <v>41804</v>
      </c>
      <c r="AE4068" t="s">
        <v>392</v>
      </c>
      <c r="AH4068">
        <v>0</v>
      </c>
      <c r="AN4068" t="s">
        <v>238</v>
      </c>
      <c r="AO4068">
        <v>2</v>
      </c>
      <c r="AP4068" t="s">
        <v>239</v>
      </c>
      <c r="AQ4068" s="27">
        <v>41665</v>
      </c>
      <c r="AR4068" t="s">
        <v>240</v>
      </c>
      <c r="AS4068">
        <v>4</v>
      </c>
      <c r="AT4068" t="s">
        <v>239</v>
      </c>
      <c r="AU4068" s="27">
        <v>41665</v>
      </c>
    </row>
    <row r="4069" spans="1:47" x14ac:dyDescent="0.2">
      <c r="A4069">
        <v>4068</v>
      </c>
      <c r="B4069" t="s">
        <v>14138</v>
      </c>
      <c r="C4069" t="s">
        <v>2442</v>
      </c>
      <c r="D4069" t="s">
        <v>14139</v>
      </c>
      <c r="E4069" s="27">
        <v>41498</v>
      </c>
      <c r="F4069" t="s">
        <v>294</v>
      </c>
      <c r="G4069" s="27">
        <v>22316</v>
      </c>
      <c r="H4069">
        <v>55</v>
      </c>
      <c r="I4069" t="s">
        <v>234</v>
      </c>
      <c r="J4069" t="s">
        <v>245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-1</v>
      </c>
      <c r="Q4069" s="28">
        <v>41497.28402777778</v>
      </c>
      <c r="R4069" s="28">
        <v>41498.397222222222</v>
      </c>
      <c r="S4069" t="s">
        <v>14140</v>
      </c>
      <c r="T4069" s="27">
        <v>41497</v>
      </c>
      <c r="V4069">
        <v>1</v>
      </c>
      <c r="W4069" t="s">
        <v>36</v>
      </c>
      <c r="X4069" t="s">
        <v>263</v>
      </c>
      <c r="Y4069">
        <v>0</v>
      </c>
      <c r="AB4069" t="s">
        <v>237</v>
      </c>
      <c r="AH4069">
        <v>0</v>
      </c>
      <c r="AN4069" t="s">
        <v>238</v>
      </c>
      <c r="AO4069">
        <v>1</v>
      </c>
      <c r="AP4069" t="s">
        <v>239</v>
      </c>
      <c r="AQ4069" s="27">
        <v>41498</v>
      </c>
      <c r="AR4069" t="s">
        <v>240</v>
      </c>
      <c r="AS4069">
        <v>1</v>
      </c>
      <c r="AT4069" t="s">
        <v>239</v>
      </c>
      <c r="AU4069" s="27">
        <v>41498</v>
      </c>
    </row>
    <row r="4070" spans="1:47" x14ac:dyDescent="0.2">
      <c r="A4070">
        <v>4069</v>
      </c>
      <c r="B4070" t="s">
        <v>14141</v>
      </c>
      <c r="C4070" t="s">
        <v>14142</v>
      </c>
      <c r="D4070" t="s">
        <v>4645</v>
      </c>
      <c r="E4070" s="27">
        <v>41540</v>
      </c>
      <c r="F4070" t="s">
        <v>233</v>
      </c>
      <c r="G4070" s="27">
        <v>33363</v>
      </c>
      <c r="H4070">
        <v>24</v>
      </c>
      <c r="I4070" t="s">
        <v>259</v>
      </c>
      <c r="J4070" t="s">
        <v>245</v>
      </c>
      <c r="K4070">
        <v>0</v>
      </c>
      <c r="L4070">
        <v>4</v>
      </c>
      <c r="M4070">
        <v>0</v>
      </c>
      <c r="N4070">
        <v>2</v>
      </c>
      <c r="O4070">
        <v>3</v>
      </c>
      <c r="P4070">
        <v>0</v>
      </c>
      <c r="Q4070" s="28">
        <v>41540.51458333333</v>
      </c>
      <c r="R4070" s="28">
        <v>41540.327777777777</v>
      </c>
      <c r="S4070" t="s">
        <v>14143</v>
      </c>
      <c r="T4070" s="27">
        <v>41539</v>
      </c>
      <c r="V4070">
        <v>1</v>
      </c>
      <c r="W4070" t="s">
        <v>32</v>
      </c>
      <c r="X4070" t="s">
        <v>2088</v>
      </c>
      <c r="Y4070">
        <v>1</v>
      </c>
      <c r="AA4070" t="s">
        <v>14144</v>
      </c>
      <c r="AB4070" t="s">
        <v>36</v>
      </c>
      <c r="AD4070" s="27">
        <v>42108</v>
      </c>
      <c r="AE4070" t="s">
        <v>11554</v>
      </c>
      <c r="AH4070">
        <v>0</v>
      </c>
      <c r="AN4070" t="s">
        <v>238</v>
      </c>
      <c r="AO4070">
        <v>6</v>
      </c>
      <c r="AP4070" t="s">
        <v>246</v>
      </c>
      <c r="AQ4070" s="27">
        <v>41540</v>
      </c>
      <c r="AR4070" t="s">
        <v>240</v>
      </c>
      <c r="AS4070">
        <v>4</v>
      </c>
      <c r="AT4070" t="s">
        <v>239</v>
      </c>
      <c r="AU4070" s="27">
        <v>41540</v>
      </c>
    </row>
    <row r="4071" spans="1:47" x14ac:dyDescent="0.2">
      <c r="A4071">
        <v>4070</v>
      </c>
      <c r="B4071" t="s">
        <v>14145</v>
      </c>
      <c r="C4071" t="s">
        <v>1010</v>
      </c>
      <c r="D4071" t="s">
        <v>12453</v>
      </c>
      <c r="E4071" s="27">
        <v>41672</v>
      </c>
      <c r="F4071" t="s">
        <v>233</v>
      </c>
      <c r="G4071" s="27">
        <v>28872</v>
      </c>
      <c r="H4071">
        <v>37</v>
      </c>
      <c r="I4071" t="s">
        <v>244</v>
      </c>
      <c r="J4071" t="s">
        <v>250</v>
      </c>
      <c r="K4071">
        <v>0</v>
      </c>
      <c r="L4071">
        <v>1</v>
      </c>
      <c r="M4071">
        <v>0</v>
      </c>
      <c r="N4071">
        <v>0</v>
      </c>
      <c r="O4071">
        <v>2</v>
      </c>
      <c r="P4071">
        <v>0</v>
      </c>
      <c r="Q4071" s="28">
        <v>41672.402083333334</v>
      </c>
      <c r="R4071" s="28">
        <v>41673.366666666669</v>
      </c>
      <c r="S4071" t="s">
        <v>14146</v>
      </c>
      <c r="T4071" s="27">
        <v>41551</v>
      </c>
      <c r="V4071">
        <v>121</v>
      </c>
      <c r="W4071" t="s">
        <v>36</v>
      </c>
      <c r="X4071" t="s">
        <v>324</v>
      </c>
      <c r="Y4071">
        <v>0</v>
      </c>
      <c r="AB4071" t="s">
        <v>237</v>
      </c>
      <c r="AH4071">
        <v>0</v>
      </c>
      <c r="AN4071" t="s">
        <v>238</v>
      </c>
      <c r="AO4071">
        <v>1</v>
      </c>
      <c r="AP4071" t="s">
        <v>239</v>
      </c>
      <c r="AQ4071" s="27">
        <v>41672</v>
      </c>
      <c r="AR4071" t="s">
        <v>240</v>
      </c>
      <c r="AS4071">
        <v>1</v>
      </c>
      <c r="AT4071" t="s">
        <v>239</v>
      </c>
      <c r="AU4071" s="27">
        <v>41672</v>
      </c>
    </row>
    <row r="4072" spans="1:47" x14ac:dyDescent="0.2">
      <c r="A4072">
        <v>4071</v>
      </c>
      <c r="B4072" t="s">
        <v>14147</v>
      </c>
      <c r="C4072" t="s">
        <v>1127</v>
      </c>
      <c r="D4072" t="s">
        <v>14148</v>
      </c>
      <c r="E4072" s="27">
        <v>41505</v>
      </c>
      <c r="F4072" t="s">
        <v>233</v>
      </c>
      <c r="G4072" s="27">
        <v>17968</v>
      </c>
      <c r="H4072">
        <v>67</v>
      </c>
      <c r="I4072" t="s">
        <v>234</v>
      </c>
      <c r="J4072" t="s">
        <v>245</v>
      </c>
      <c r="K4072">
        <v>0</v>
      </c>
      <c r="L4072">
        <v>1</v>
      </c>
      <c r="M4072">
        <v>0</v>
      </c>
      <c r="N4072">
        <v>0</v>
      </c>
      <c r="O4072">
        <v>0</v>
      </c>
      <c r="W4072" t="s">
        <v>237</v>
      </c>
      <c r="Y4072">
        <v>-1</v>
      </c>
      <c r="AB4072" t="s">
        <v>237</v>
      </c>
      <c r="AH4072">
        <v>0</v>
      </c>
      <c r="AN4072" t="s">
        <v>238</v>
      </c>
      <c r="AO4072">
        <v>1</v>
      </c>
      <c r="AP4072" t="s">
        <v>239</v>
      </c>
      <c r="AQ4072" s="27">
        <v>41505</v>
      </c>
      <c r="AR4072" t="s">
        <v>240</v>
      </c>
      <c r="AS4072">
        <v>1</v>
      </c>
      <c r="AT4072" t="s">
        <v>239</v>
      </c>
      <c r="AU4072" s="27">
        <v>41505</v>
      </c>
    </row>
    <row r="4073" spans="1:47" x14ac:dyDescent="0.2">
      <c r="A4073">
        <v>4072</v>
      </c>
      <c r="B4073" t="s">
        <v>14149</v>
      </c>
      <c r="C4073" t="s">
        <v>941</v>
      </c>
      <c r="D4073" t="s">
        <v>14150</v>
      </c>
      <c r="E4073" s="27">
        <v>41551</v>
      </c>
      <c r="F4073" t="s">
        <v>233</v>
      </c>
      <c r="G4073" s="27">
        <v>27258</v>
      </c>
      <c r="H4073">
        <v>41</v>
      </c>
      <c r="I4073" t="s">
        <v>244</v>
      </c>
      <c r="J4073" t="s">
        <v>250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 s="28">
        <v>41551.087500000001</v>
      </c>
      <c r="R4073" s="28">
        <v>41728.177083333336</v>
      </c>
      <c r="S4073" t="s">
        <v>14151</v>
      </c>
      <c r="T4073" s="27">
        <v>41550</v>
      </c>
      <c r="V4073">
        <v>1</v>
      </c>
      <c r="W4073" t="s">
        <v>32</v>
      </c>
      <c r="X4073" t="s">
        <v>236</v>
      </c>
      <c r="Y4073">
        <v>0</v>
      </c>
      <c r="AB4073" t="s">
        <v>237</v>
      </c>
      <c r="AH4073">
        <v>0</v>
      </c>
      <c r="AN4073" t="s">
        <v>238</v>
      </c>
      <c r="AO4073">
        <v>1</v>
      </c>
      <c r="AP4073" t="s">
        <v>239</v>
      </c>
      <c r="AQ4073" s="27">
        <v>41551</v>
      </c>
      <c r="AR4073" t="s">
        <v>240</v>
      </c>
      <c r="AS4073">
        <v>1</v>
      </c>
      <c r="AT4073" t="s">
        <v>239</v>
      </c>
      <c r="AU4073" s="27">
        <v>41551</v>
      </c>
    </row>
    <row r="4074" spans="1:47" x14ac:dyDescent="0.2">
      <c r="A4074">
        <v>4073</v>
      </c>
      <c r="B4074" t="s">
        <v>14152</v>
      </c>
      <c r="C4074" t="s">
        <v>1010</v>
      </c>
      <c r="D4074" t="s">
        <v>14153</v>
      </c>
      <c r="E4074" s="27">
        <v>41339</v>
      </c>
      <c r="F4074" t="s">
        <v>233</v>
      </c>
      <c r="G4074" s="27">
        <v>32734</v>
      </c>
      <c r="H4074">
        <v>26</v>
      </c>
      <c r="I4074" t="s">
        <v>244</v>
      </c>
      <c r="J4074" t="s">
        <v>245</v>
      </c>
      <c r="K4074">
        <v>0</v>
      </c>
      <c r="L4074">
        <v>2</v>
      </c>
      <c r="M4074">
        <v>0</v>
      </c>
      <c r="N4074">
        <v>0</v>
      </c>
      <c r="O4074">
        <v>0</v>
      </c>
      <c r="P4074">
        <v>-1</v>
      </c>
      <c r="Q4074" s="28">
        <v>41338.394444444442</v>
      </c>
      <c r="R4074" s="28">
        <v>41339.300000000003</v>
      </c>
      <c r="S4074" t="s">
        <v>14154</v>
      </c>
      <c r="T4074" s="27">
        <v>41338</v>
      </c>
      <c r="V4074">
        <v>1</v>
      </c>
      <c r="W4074" t="s">
        <v>36</v>
      </c>
      <c r="X4074" t="s">
        <v>263</v>
      </c>
      <c r="Y4074">
        <v>0</v>
      </c>
      <c r="AB4074" t="s">
        <v>237</v>
      </c>
      <c r="AH4074">
        <v>0</v>
      </c>
      <c r="AN4074" t="s">
        <v>238</v>
      </c>
      <c r="AO4074">
        <v>3</v>
      </c>
      <c r="AP4074" t="s">
        <v>239</v>
      </c>
      <c r="AQ4074" s="27">
        <v>41339</v>
      </c>
      <c r="AR4074" t="s">
        <v>240</v>
      </c>
      <c r="AS4074">
        <v>2</v>
      </c>
      <c r="AT4074" t="s">
        <v>239</v>
      </c>
      <c r="AU4074" s="27">
        <v>41339</v>
      </c>
    </row>
    <row r="4075" spans="1:47" x14ac:dyDescent="0.2">
      <c r="A4075">
        <v>4074</v>
      </c>
      <c r="B4075" t="s">
        <v>14155</v>
      </c>
      <c r="C4075" t="s">
        <v>14156</v>
      </c>
      <c r="D4075" t="s">
        <v>14157</v>
      </c>
      <c r="E4075" s="27">
        <v>41830</v>
      </c>
      <c r="F4075" t="s">
        <v>233</v>
      </c>
      <c r="G4075" s="27">
        <v>27312</v>
      </c>
      <c r="H4075">
        <v>41</v>
      </c>
      <c r="I4075" t="s">
        <v>244</v>
      </c>
      <c r="J4075" t="s">
        <v>245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-1</v>
      </c>
      <c r="Q4075" s="28">
        <v>41829.247916666667</v>
      </c>
      <c r="R4075" s="28">
        <v>41830.070138888892</v>
      </c>
      <c r="S4075" t="s">
        <v>14158</v>
      </c>
      <c r="T4075" s="27">
        <v>41829</v>
      </c>
      <c r="V4075">
        <v>1</v>
      </c>
      <c r="W4075" t="s">
        <v>36</v>
      </c>
      <c r="X4075" t="s">
        <v>279</v>
      </c>
      <c r="Y4075">
        <v>0</v>
      </c>
      <c r="AB4075" t="s">
        <v>237</v>
      </c>
      <c r="AH4075">
        <v>0</v>
      </c>
      <c r="AN4075" t="s">
        <v>238</v>
      </c>
      <c r="AO4075">
        <v>1</v>
      </c>
      <c r="AP4075" t="s">
        <v>239</v>
      </c>
      <c r="AQ4075" s="27">
        <v>41830</v>
      </c>
      <c r="AR4075" t="s">
        <v>240</v>
      </c>
      <c r="AS4075">
        <v>1</v>
      </c>
      <c r="AT4075" t="s">
        <v>239</v>
      </c>
      <c r="AU4075" s="27">
        <v>41830</v>
      </c>
    </row>
    <row r="4076" spans="1:47" x14ac:dyDescent="0.2">
      <c r="A4076">
        <v>4075</v>
      </c>
      <c r="B4076" t="s">
        <v>14159</v>
      </c>
      <c r="C4076" t="s">
        <v>1761</v>
      </c>
      <c r="D4076" t="s">
        <v>14160</v>
      </c>
      <c r="E4076" s="27">
        <v>41372</v>
      </c>
      <c r="F4076" t="s">
        <v>233</v>
      </c>
      <c r="G4076" s="27">
        <v>27499</v>
      </c>
      <c r="H4076">
        <v>41</v>
      </c>
      <c r="I4076" t="s">
        <v>244</v>
      </c>
      <c r="J4076" t="s">
        <v>250</v>
      </c>
      <c r="K4076">
        <v>0</v>
      </c>
      <c r="L4076">
        <v>5</v>
      </c>
      <c r="M4076">
        <v>0</v>
      </c>
      <c r="N4076">
        <v>0</v>
      </c>
      <c r="O4076">
        <v>13</v>
      </c>
      <c r="P4076">
        <v>-1</v>
      </c>
      <c r="Q4076" s="28">
        <v>41371.495833333334</v>
      </c>
      <c r="R4076" s="28">
        <v>41374.209722222222</v>
      </c>
      <c r="S4076" t="s">
        <v>14161</v>
      </c>
      <c r="T4076" s="27">
        <v>41371</v>
      </c>
      <c r="V4076">
        <v>1</v>
      </c>
      <c r="W4076" t="s">
        <v>32</v>
      </c>
      <c r="X4076" t="s">
        <v>2976</v>
      </c>
      <c r="Y4076">
        <v>0</v>
      </c>
      <c r="AB4076" t="s">
        <v>237</v>
      </c>
      <c r="AH4076">
        <v>0</v>
      </c>
      <c r="AN4076" t="s">
        <v>238</v>
      </c>
      <c r="AO4076">
        <v>5</v>
      </c>
      <c r="AP4076" t="s">
        <v>246</v>
      </c>
      <c r="AQ4076" s="27">
        <v>41372</v>
      </c>
      <c r="AR4076" t="s">
        <v>240</v>
      </c>
      <c r="AS4076">
        <v>5</v>
      </c>
      <c r="AT4076" t="s">
        <v>246</v>
      </c>
      <c r="AU4076" s="27">
        <v>41372</v>
      </c>
    </row>
    <row r="4077" spans="1:47" x14ac:dyDescent="0.2">
      <c r="A4077">
        <v>4076</v>
      </c>
      <c r="B4077" t="s">
        <v>14162</v>
      </c>
      <c r="C4077" t="s">
        <v>2220</v>
      </c>
      <c r="D4077" t="s">
        <v>14163</v>
      </c>
      <c r="E4077" s="27">
        <v>41323</v>
      </c>
      <c r="F4077" t="s">
        <v>233</v>
      </c>
      <c r="G4077" s="27">
        <v>30347</v>
      </c>
      <c r="H4077">
        <v>33</v>
      </c>
      <c r="I4077" t="s">
        <v>244</v>
      </c>
      <c r="J4077" t="s">
        <v>250</v>
      </c>
      <c r="K4077">
        <v>0</v>
      </c>
      <c r="L4077">
        <v>6</v>
      </c>
      <c r="M4077">
        <v>0</v>
      </c>
      <c r="N4077">
        <v>0</v>
      </c>
      <c r="O4077">
        <v>6</v>
      </c>
      <c r="P4077">
        <v>-1</v>
      </c>
      <c r="Q4077" s="28">
        <v>41322.296527777777</v>
      </c>
      <c r="R4077" s="28">
        <v>41323.116666666669</v>
      </c>
      <c r="S4077" t="s">
        <v>14164</v>
      </c>
      <c r="T4077" s="27">
        <v>41322</v>
      </c>
      <c r="V4077">
        <v>1</v>
      </c>
      <c r="W4077" t="s">
        <v>32</v>
      </c>
      <c r="X4077" t="s">
        <v>453</v>
      </c>
      <c r="Y4077">
        <v>0</v>
      </c>
      <c r="AB4077" t="s">
        <v>237</v>
      </c>
      <c r="AH4077">
        <v>0</v>
      </c>
      <c r="AN4077" t="s">
        <v>238</v>
      </c>
      <c r="AO4077">
        <v>2</v>
      </c>
      <c r="AP4077" t="s">
        <v>239</v>
      </c>
      <c r="AQ4077" s="27">
        <v>41323</v>
      </c>
      <c r="AR4077" t="s">
        <v>240</v>
      </c>
      <c r="AS4077">
        <v>6</v>
      </c>
      <c r="AT4077" t="s">
        <v>246</v>
      </c>
      <c r="AU4077" s="27">
        <v>41323</v>
      </c>
    </row>
    <row r="4078" spans="1:47" x14ac:dyDescent="0.2">
      <c r="A4078">
        <v>4077</v>
      </c>
      <c r="B4078" t="s">
        <v>14165</v>
      </c>
      <c r="C4078" t="s">
        <v>5075</v>
      </c>
      <c r="D4078" t="s">
        <v>5668</v>
      </c>
      <c r="E4078" s="27">
        <v>41837</v>
      </c>
      <c r="F4078" t="s">
        <v>233</v>
      </c>
      <c r="G4078" s="27">
        <v>32349</v>
      </c>
      <c r="H4078">
        <v>27</v>
      </c>
      <c r="I4078" t="s">
        <v>244</v>
      </c>
      <c r="J4078" t="s">
        <v>250</v>
      </c>
      <c r="K4078">
        <v>0</v>
      </c>
      <c r="L4078">
        <v>8</v>
      </c>
      <c r="M4078">
        <v>1</v>
      </c>
      <c r="N4078">
        <v>0</v>
      </c>
      <c r="O4078">
        <v>7</v>
      </c>
      <c r="P4078">
        <v>0</v>
      </c>
      <c r="Q4078" s="28">
        <v>41837.518055555556</v>
      </c>
      <c r="R4078" s="28">
        <v>41845.378472222219</v>
      </c>
      <c r="S4078" t="s">
        <v>14166</v>
      </c>
      <c r="U4078" s="27">
        <v>41837</v>
      </c>
      <c r="V4078">
        <v>0</v>
      </c>
      <c r="W4078" t="s">
        <v>32</v>
      </c>
      <c r="X4078" t="s">
        <v>274</v>
      </c>
      <c r="Y4078">
        <v>0</v>
      </c>
      <c r="AB4078" t="s">
        <v>237</v>
      </c>
      <c r="AH4078">
        <v>0</v>
      </c>
      <c r="AN4078" t="s">
        <v>238</v>
      </c>
      <c r="AO4078">
        <v>4</v>
      </c>
      <c r="AP4078" t="s">
        <v>239</v>
      </c>
      <c r="AQ4078" s="27">
        <v>41837</v>
      </c>
      <c r="AR4078" t="s">
        <v>240</v>
      </c>
      <c r="AS4078">
        <v>8</v>
      </c>
      <c r="AT4078" t="s">
        <v>269</v>
      </c>
      <c r="AU4078" s="27">
        <v>41837</v>
      </c>
    </row>
    <row r="4079" spans="1:47" x14ac:dyDescent="0.2">
      <c r="A4079">
        <v>4078</v>
      </c>
      <c r="B4079" t="s">
        <v>14167</v>
      </c>
      <c r="C4079" t="s">
        <v>414</v>
      </c>
      <c r="D4079" t="s">
        <v>5588</v>
      </c>
      <c r="E4079" s="27">
        <v>41651</v>
      </c>
      <c r="F4079" t="s">
        <v>233</v>
      </c>
      <c r="G4079" s="27">
        <v>24986</v>
      </c>
      <c r="H4079">
        <v>47</v>
      </c>
      <c r="I4079" t="s">
        <v>234</v>
      </c>
      <c r="J4079" t="s">
        <v>353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-1</v>
      </c>
      <c r="Q4079" s="28">
        <v>41650.26458333333</v>
      </c>
      <c r="R4079" s="28">
        <v>41653.388194444444</v>
      </c>
      <c r="S4079" t="s">
        <v>14168</v>
      </c>
      <c r="T4079" s="27">
        <v>41650</v>
      </c>
      <c r="V4079">
        <v>1</v>
      </c>
      <c r="W4079" t="s">
        <v>36</v>
      </c>
      <c r="X4079" t="s">
        <v>2796</v>
      </c>
      <c r="Y4079">
        <v>1</v>
      </c>
      <c r="AA4079" t="s">
        <v>14169</v>
      </c>
      <c r="AB4079" t="s">
        <v>36</v>
      </c>
      <c r="AD4079" s="27">
        <v>41758</v>
      </c>
      <c r="AE4079" t="s">
        <v>392</v>
      </c>
      <c r="AH4079">
        <v>0</v>
      </c>
      <c r="AN4079" t="s">
        <v>238</v>
      </c>
      <c r="AO4079">
        <v>1</v>
      </c>
      <c r="AP4079" t="s">
        <v>239</v>
      </c>
      <c r="AQ4079" s="27">
        <v>41651</v>
      </c>
      <c r="AR4079" t="s">
        <v>240</v>
      </c>
      <c r="AS4079">
        <v>1</v>
      </c>
      <c r="AT4079" t="s">
        <v>239</v>
      </c>
      <c r="AU4079" s="27">
        <v>41651</v>
      </c>
    </row>
    <row r="4080" spans="1:47" x14ac:dyDescent="0.2">
      <c r="A4080">
        <v>4079</v>
      </c>
      <c r="B4080" t="s">
        <v>14170</v>
      </c>
      <c r="C4080" t="s">
        <v>1147</v>
      </c>
      <c r="D4080" t="s">
        <v>14171</v>
      </c>
      <c r="E4080" s="27">
        <v>41870</v>
      </c>
      <c r="F4080" t="s">
        <v>233</v>
      </c>
      <c r="G4080" s="27">
        <v>29163</v>
      </c>
      <c r="H4080">
        <v>36</v>
      </c>
      <c r="I4080" t="s">
        <v>244</v>
      </c>
      <c r="J4080" t="s">
        <v>245</v>
      </c>
      <c r="K4080">
        <v>0</v>
      </c>
      <c r="L4080">
        <v>1</v>
      </c>
      <c r="M4080">
        <v>0</v>
      </c>
      <c r="N4080">
        <v>1</v>
      </c>
      <c r="O4080">
        <v>1</v>
      </c>
      <c r="P4080">
        <v>-1</v>
      </c>
      <c r="Q4080" s="28">
        <v>41869.451388888891</v>
      </c>
      <c r="R4080" s="28">
        <v>41870.329861111109</v>
      </c>
      <c r="S4080" t="s">
        <v>14172</v>
      </c>
      <c r="T4080" s="27">
        <v>41869</v>
      </c>
      <c r="V4080">
        <v>1</v>
      </c>
      <c r="W4080" t="s">
        <v>36</v>
      </c>
      <c r="X4080" t="s">
        <v>3794</v>
      </c>
      <c r="Y4080">
        <v>0</v>
      </c>
      <c r="AB4080" t="s">
        <v>237</v>
      </c>
      <c r="AH4080">
        <v>0</v>
      </c>
      <c r="AN4080" t="s">
        <v>238</v>
      </c>
      <c r="AO4080">
        <v>1</v>
      </c>
      <c r="AP4080" t="s">
        <v>239</v>
      </c>
      <c r="AQ4080" s="27">
        <v>41870</v>
      </c>
      <c r="AR4080" t="s">
        <v>240</v>
      </c>
      <c r="AS4080">
        <v>1</v>
      </c>
      <c r="AT4080" t="s">
        <v>239</v>
      </c>
      <c r="AU4080" s="27">
        <v>41870</v>
      </c>
    </row>
    <row r="4081" spans="1:47" x14ac:dyDescent="0.2">
      <c r="A4081">
        <v>4080</v>
      </c>
      <c r="B4081" t="s">
        <v>14173</v>
      </c>
      <c r="C4081" t="s">
        <v>2114</v>
      </c>
      <c r="D4081" t="s">
        <v>5942</v>
      </c>
      <c r="E4081" s="27">
        <v>41577</v>
      </c>
      <c r="F4081" t="s">
        <v>233</v>
      </c>
      <c r="G4081" s="27">
        <v>33735</v>
      </c>
      <c r="H4081">
        <v>23</v>
      </c>
      <c r="I4081" t="s">
        <v>259</v>
      </c>
      <c r="J4081" t="s">
        <v>250</v>
      </c>
      <c r="K4081">
        <v>0</v>
      </c>
      <c r="L4081">
        <v>5</v>
      </c>
      <c r="M4081">
        <v>0</v>
      </c>
      <c r="N4081">
        <v>0</v>
      </c>
      <c r="O4081">
        <v>0</v>
      </c>
      <c r="P4081">
        <v>-1</v>
      </c>
      <c r="Q4081" s="28">
        <v>41576.254166666666</v>
      </c>
      <c r="R4081" s="28">
        <v>41578.104166666664</v>
      </c>
      <c r="S4081" t="s">
        <v>14174</v>
      </c>
      <c r="T4081" s="27">
        <v>41576</v>
      </c>
      <c r="V4081">
        <v>1</v>
      </c>
      <c r="W4081" t="s">
        <v>32</v>
      </c>
      <c r="X4081" t="s">
        <v>359</v>
      </c>
      <c r="Y4081">
        <v>0</v>
      </c>
      <c r="AB4081" t="s">
        <v>237</v>
      </c>
      <c r="AH4081">
        <v>0</v>
      </c>
      <c r="AN4081" t="s">
        <v>238</v>
      </c>
      <c r="AO4081">
        <v>6</v>
      </c>
      <c r="AP4081" t="s">
        <v>246</v>
      </c>
      <c r="AQ4081" s="27">
        <v>41577</v>
      </c>
      <c r="AR4081" t="s">
        <v>240</v>
      </c>
      <c r="AS4081">
        <v>5</v>
      </c>
      <c r="AT4081" t="s">
        <v>246</v>
      </c>
      <c r="AU4081" s="27">
        <v>41577</v>
      </c>
    </row>
    <row r="4082" spans="1:47" x14ac:dyDescent="0.2">
      <c r="A4082">
        <v>4081</v>
      </c>
      <c r="B4082" t="s">
        <v>14175</v>
      </c>
      <c r="C4082" t="s">
        <v>793</v>
      </c>
      <c r="D4082" t="s">
        <v>14176</v>
      </c>
      <c r="E4082" s="27">
        <v>41706</v>
      </c>
      <c r="F4082" t="s">
        <v>233</v>
      </c>
      <c r="G4082" s="27">
        <v>32426</v>
      </c>
      <c r="H4082">
        <v>27</v>
      </c>
      <c r="I4082" t="s">
        <v>244</v>
      </c>
      <c r="J4082" t="s">
        <v>245</v>
      </c>
      <c r="K4082">
        <v>0</v>
      </c>
      <c r="L4082">
        <v>3</v>
      </c>
      <c r="M4082">
        <v>0</v>
      </c>
      <c r="N4082">
        <v>0</v>
      </c>
      <c r="O4082">
        <v>1</v>
      </c>
      <c r="P4082">
        <v>-1</v>
      </c>
      <c r="Q4082" s="28">
        <v>41705.313888888886</v>
      </c>
      <c r="R4082" s="28">
        <v>41706.380555555559</v>
      </c>
      <c r="S4082" t="s">
        <v>14177</v>
      </c>
      <c r="U4082" s="27">
        <v>41705</v>
      </c>
      <c r="V4082">
        <v>1</v>
      </c>
      <c r="W4082" t="s">
        <v>32</v>
      </c>
      <c r="X4082" t="s">
        <v>274</v>
      </c>
      <c r="Y4082">
        <v>0</v>
      </c>
      <c r="AB4082" t="s">
        <v>237</v>
      </c>
      <c r="AH4082">
        <v>0</v>
      </c>
      <c r="AN4082" t="s">
        <v>238</v>
      </c>
      <c r="AO4082">
        <v>2</v>
      </c>
      <c r="AP4082" t="s">
        <v>239</v>
      </c>
      <c r="AQ4082" s="27">
        <v>41706</v>
      </c>
      <c r="AR4082" t="s">
        <v>240</v>
      </c>
      <c r="AS4082">
        <v>3</v>
      </c>
      <c r="AT4082" t="s">
        <v>239</v>
      </c>
      <c r="AU4082" s="27">
        <v>41706</v>
      </c>
    </row>
    <row r="4083" spans="1:47" x14ac:dyDescent="0.2">
      <c r="A4083">
        <v>4082</v>
      </c>
      <c r="B4083" t="s">
        <v>14178</v>
      </c>
      <c r="C4083" t="s">
        <v>3523</v>
      </c>
      <c r="D4083" t="s">
        <v>14179</v>
      </c>
      <c r="E4083" s="27">
        <v>41724</v>
      </c>
      <c r="F4083" t="s">
        <v>233</v>
      </c>
      <c r="G4083" s="27">
        <v>33581</v>
      </c>
      <c r="H4083">
        <v>24</v>
      </c>
      <c r="I4083" t="s">
        <v>259</v>
      </c>
      <c r="J4083" t="s">
        <v>245</v>
      </c>
      <c r="K4083">
        <v>0</v>
      </c>
      <c r="L4083">
        <v>5</v>
      </c>
      <c r="M4083">
        <v>0</v>
      </c>
      <c r="N4083">
        <v>0</v>
      </c>
      <c r="O4083">
        <v>0</v>
      </c>
      <c r="P4083">
        <v>0</v>
      </c>
      <c r="Q4083" s="28">
        <v>41724.511805555558</v>
      </c>
      <c r="R4083" s="28">
        <v>41761.46597222222</v>
      </c>
      <c r="S4083" t="s">
        <v>14180</v>
      </c>
      <c r="T4083" s="27">
        <v>41723</v>
      </c>
      <c r="V4083">
        <v>1</v>
      </c>
      <c r="W4083" t="s">
        <v>32</v>
      </c>
      <c r="X4083" t="s">
        <v>4156</v>
      </c>
      <c r="Y4083">
        <v>1</v>
      </c>
      <c r="AA4083" t="s">
        <v>14181</v>
      </c>
      <c r="AB4083" t="s">
        <v>36</v>
      </c>
      <c r="AC4083">
        <v>0</v>
      </c>
      <c r="AD4083" s="27">
        <v>42113</v>
      </c>
      <c r="AE4083" t="s">
        <v>548</v>
      </c>
      <c r="AF4083" s="27">
        <v>42113</v>
      </c>
      <c r="AG4083" s="27">
        <v>42231</v>
      </c>
      <c r="AH4083">
        <v>1</v>
      </c>
      <c r="AJ4083" t="s">
        <v>14182</v>
      </c>
      <c r="AK4083" t="s">
        <v>462</v>
      </c>
      <c r="AL4083" s="27">
        <v>42314</v>
      </c>
      <c r="AM4083" t="s">
        <v>279</v>
      </c>
      <c r="AN4083" t="s">
        <v>238</v>
      </c>
      <c r="AO4083">
        <v>5</v>
      </c>
      <c r="AP4083" t="s">
        <v>246</v>
      </c>
      <c r="AQ4083" s="27">
        <v>41724</v>
      </c>
      <c r="AR4083" t="s">
        <v>240</v>
      </c>
      <c r="AS4083">
        <v>5</v>
      </c>
      <c r="AT4083" t="s">
        <v>246</v>
      </c>
      <c r="AU4083" s="27">
        <v>41724</v>
      </c>
    </row>
    <row r="4084" spans="1:47" x14ac:dyDescent="0.2">
      <c r="A4084">
        <v>4083</v>
      </c>
      <c r="B4084" t="s">
        <v>14183</v>
      </c>
      <c r="C4084" t="s">
        <v>1793</v>
      </c>
      <c r="D4084" t="s">
        <v>1309</v>
      </c>
      <c r="E4084" s="27">
        <v>41408</v>
      </c>
      <c r="F4084" t="s">
        <v>233</v>
      </c>
      <c r="G4084" s="27">
        <v>33816</v>
      </c>
      <c r="H4084">
        <v>23</v>
      </c>
      <c r="I4084" t="s">
        <v>259</v>
      </c>
      <c r="J4084" t="s">
        <v>22</v>
      </c>
      <c r="K4084">
        <v>0</v>
      </c>
      <c r="L4084">
        <v>8</v>
      </c>
      <c r="M4084">
        <v>0</v>
      </c>
      <c r="N4084">
        <v>0</v>
      </c>
      <c r="O4084">
        <v>2</v>
      </c>
      <c r="S4084" t="s">
        <v>14184</v>
      </c>
      <c r="U4084" s="27">
        <v>41407</v>
      </c>
      <c r="V4084">
        <v>1</v>
      </c>
      <c r="W4084" t="s">
        <v>36</v>
      </c>
      <c r="X4084" t="s">
        <v>274</v>
      </c>
      <c r="Y4084">
        <v>0</v>
      </c>
      <c r="AB4084" t="s">
        <v>237</v>
      </c>
      <c r="AH4084">
        <v>0</v>
      </c>
      <c r="AN4084" t="s">
        <v>238</v>
      </c>
      <c r="AO4084">
        <v>7</v>
      </c>
      <c r="AP4084" t="s">
        <v>246</v>
      </c>
      <c r="AQ4084" s="27">
        <v>41408</v>
      </c>
      <c r="AR4084" t="s">
        <v>240</v>
      </c>
      <c r="AS4084">
        <v>8</v>
      </c>
      <c r="AT4084" t="s">
        <v>269</v>
      </c>
      <c r="AU4084" s="27">
        <v>41408</v>
      </c>
    </row>
    <row r="4085" spans="1:47" x14ac:dyDescent="0.2">
      <c r="A4085">
        <v>4084</v>
      </c>
      <c r="B4085" t="s">
        <v>14185</v>
      </c>
      <c r="C4085" t="s">
        <v>3737</v>
      </c>
      <c r="D4085" t="s">
        <v>6952</v>
      </c>
      <c r="E4085" s="27">
        <v>41386</v>
      </c>
      <c r="F4085" t="s">
        <v>233</v>
      </c>
      <c r="G4085" s="27">
        <v>31180</v>
      </c>
      <c r="H4085">
        <v>30</v>
      </c>
      <c r="I4085" t="s">
        <v>244</v>
      </c>
      <c r="J4085" t="s">
        <v>250</v>
      </c>
      <c r="K4085">
        <v>0</v>
      </c>
      <c r="L4085">
        <v>9</v>
      </c>
      <c r="M4085">
        <v>1</v>
      </c>
      <c r="N4085">
        <v>0</v>
      </c>
      <c r="O4085">
        <v>10</v>
      </c>
      <c r="P4085">
        <v>0</v>
      </c>
      <c r="Q4085" s="28">
        <v>41386.536111111112</v>
      </c>
      <c r="R4085" s="28">
        <v>41480.269444444442</v>
      </c>
      <c r="S4085" t="s">
        <v>14186</v>
      </c>
      <c r="U4085" s="27">
        <v>41386</v>
      </c>
      <c r="V4085">
        <v>0</v>
      </c>
      <c r="W4085" t="s">
        <v>32</v>
      </c>
      <c r="X4085" t="s">
        <v>274</v>
      </c>
      <c r="Y4085">
        <v>0</v>
      </c>
      <c r="AB4085" t="s">
        <v>237</v>
      </c>
      <c r="AH4085">
        <v>0</v>
      </c>
      <c r="AN4085" t="s">
        <v>238</v>
      </c>
      <c r="AO4085">
        <v>6</v>
      </c>
      <c r="AP4085" t="s">
        <v>246</v>
      </c>
      <c r="AQ4085" s="27">
        <v>41386</v>
      </c>
      <c r="AR4085" t="s">
        <v>240</v>
      </c>
      <c r="AS4085">
        <v>9</v>
      </c>
      <c r="AT4085" t="s">
        <v>269</v>
      </c>
      <c r="AU4085" s="27">
        <v>41386</v>
      </c>
    </row>
    <row r="4086" spans="1:47" x14ac:dyDescent="0.2">
      <c r="A4086">
        <v>4085</v>
      </c>
      <c r="B4086" t="s">
        <v>14187</v>
      </c>
      <c r="C4086" t="s">
        <v>830</v>
      </c>
      <c r="D4086" t="s">
        <v>1079</v>
      </c>
      <c r="E4086" s="27">
        <v>41324</v>
      </c>
      <c r="F4086" t="s">
        <v>233</v>
      </c>
      <c r="G4086" s="27">
        <v>22286</v>
      </c>
      <c r="H4086">
        <v>55</v>
      </c>
      <c r="I4086" t="s">
        <v>234</v>
      </c>
      <c r="J4086" t="s">
        <v>245</v>
      </c>
      <c r="K4086">
        <v>0</v>
      </c>
      <c r="L4086">
        <v>3</v>
      </c>
      <c r="M4086">
        <v>0</v>
      </c>
      <c r="N4086">
        <v>0</v>
      </c>
      <c r="O4086">
        <v>1</v>
      </c>
      <c r="P4086">
        <v>0</v>
      </c>
      <c r="Q4086" s="28">
        <v>41324.135416666664</v>
      </c>
      <c r="R4086" s="28">
        <v>41325.04791666667</v>
      </c>
      <c r="S4086" t="s">
        <v>14188</v>
      </c>
      <c r="T4086" s="27">
        <v>41324</v>
      </c>
      <c r="V4086">
        <v>0</v>
      </c>
      <c r="W4086" t="s">
        <v>32</v>
      </c>
      <c r="X4086" t="s">
        <v>261</v>
      </c>
      <c r="Y4086">
        <v>0</v>
      </c>
      <c r="AB4086" t="s">
        <v>237</v>
      </c>
      <c r="AH4086">
        <v>0</v>
      </c>
      <c r="AN4086" t="s">
        <v>238</v>
      </c>
      <c r="AO4086">
        <v>2</v>
      </c>
      <c r="AP4086" t="s">
        <v>239</v>
      </c>
      <c r="AQ4086" s="27">
        <v>41324</v>
      </c>
      <c r="AR4086" t="s">
        <v>240</v>
      </c>
      <c r="AS4086">
        <v>3</v>
      </c>
      <c r="AT4086" t="s">
        <v>239</v>
      </c>
      <c r="AU4086" s="27">
        <v>41324</v>
      </c>
    </row>
    <row r="4087" spans="1:47" x14ac:dyDescent="0.2">
      <c r="A4087">
        <v>4086</v>
      </c>
      <c r="B4087" t="s">
        <v>14189</v>
      </c>
      <c r="C4087" t="s">
        <v>424</v>
      </c>
      <c r="D4087" t="s">
        <v>476</v>
      </c>
      <c r="E4087" s="27">
        <v>41663</v>
      </c>
      <c r="F4087" t="s">
        <v>233</v>
      </c>
      <c r="G4087" s="27">
        <v>32671</v>
      </c>
      <c r="H4087">
        <v>26</v>
      </c>
      <c r="I4087" t="s">
        <v>244</v>
      </c>
      <c r="J4087" t="s">
        <v>250</v>
      </c>
      <c r="K4087">
        <v>0</v>
      </c>
      <c r="L4087">
        <v>10</v>
      </c>
      <c r="M4087">
        <v>0</v>
      </c>
      <c r="N4087">
        <v>0</v>
      </c>
      <c r="O4087">
        <v>13</v>
      </c>
      <c r="P4087">
        <v>0</v>
      </c>
      <c r="Q4087" s="28">
        <v>41663.074305555558</v>
      </c>
      <c r="R4087" s="28">
        <v>41670.377083333333</v>
      </c>
      <c r="S4087" t="s">
        <v>14190</v>
      </c>
      <c r="T4087" s="27">
        <v>41662</v>
      </c>
      <c r="V4087">
        <v>1</v>
      </c>
      <c r="W4087" t="s">
        <v>36</v>
      </c>
      <c r="X4087" t="s">
        <v>279</v>
      </c>
      <c r="Y4087">
        <v>1</v>
      </c>
      <c r="AA4087" t="s">
        <v>14191</v>
      </c>
      <c r="AB4087" t="s">
        <v>36</v>
      </c>
      <c r="AD4087" s="27">
        <v>41817</v>
      </c>
      <c r="AE4087" t="s">
        <v>412</v>
      </c>
      <c r="AH4087">
        <v>0</v>
      </c>
      <c r="AN4087" t="s">
        <v>238</v>
      </c>
      <c r="AO4087">
        <v>10</v>
      </c>
      <c r="AP4087" t="s">
        <v>269</v>
      </c>
      <c r="AQ4087" s="27">
        <v>41663</v>
      </c>
      <c r="AR4087" t="s">
        <v>240</v>
      </c>
      <c r="AS4087">
        <v>10</v>
      </c>
      <c r="AT4087" t="s">
        <v>269</v>
      </c>
      <c r="AU4087" s="27">
        <v>41663</v>
      </c>
    </row>
    <row r="4088" spans="1:47" x14ac:dyDescent="0.2">
      <c r="A4088">
        <v>4087</v>
      </c>
      <c r="B4088" t="s">
        <v>14192</v>
      </c>
      <c r="C4088" t="s">
        <v>8766</v>
      </c>
      <c r="D4088" t="s">
        <v>14193</v>
      </c>
      <c r="E4088" s="27">
        <v>41701</v>
      </c>
      <c r="F4088" t="s">
        <v>294</v>
      </c>
      <c r="G4088" s="27">
        <v>27191</v>
      </c>
      <c r="H4088">
        <v>41</v>
      </c>
      <c r="I4088" t="s">
        <v>244</v>
      </c>
      <c r="J4088" t="s">
        <v>250</v>
      </c>
      <c r="K4088">
        <v>0</v>
      </c>
      <c r="L4088">
        <v>6</v>
      </c>
      <c r="M4088">
        <v>1</v>
      </c>
      <c r="N4088">
        <v>0</v>
      </c>
      <c r="O4088">
        <v>6</v>
      </c>
      <c r="P4088">
        <v>-65</v>
      </c>
      <c r="Q4088" s="28">
        <v>41636.289583333331</v>
      </c>
      <c r="R4088" s="28">
        <v>41637.094444444447</v>
      </c>
      <c r="S4088" t="s">
        <v>14194</v>
      </c>
      <c r="T4088" s="27">
        <v>41636</v>
      </c>
      <c r="V4088">
        <v>65</v>
      </c>
      <c r="W4088" t="s">
        <v>36</v>
      </c>
      <c r="X4088" t="s">
        <v>404</v>
      </c>
      <c r="Y4088">
        <v>0</v>
      </c>
      <c r="AB4088" t="s">
        <v>237</v>
      </c>
      <c r="AH4088">
        <v>0</v>
      </c>
      <c r="AN4088" t="s">
        <v>238</v>
      </c>
      <c r="AO4088">
        <v>2</v>
      </c>
      <c r="AP4088" t="s">
        <v>239</v>
      </c>
      <c r="AQ4088" s="27">
        <v>41701</v>
      </c>
      <c r="AR4088" t="s">
        <v>240</v>
      </c>
      <c r="AS4088">
        <v>6</v>
      </c>
      <c r="AT4088" t="s">
        <v>246</v>
      </c>
      <c r="AU4088" s="27">
        <v>41701</v>
      </c>
    </row>
    <row r="4089" spans="1:47" x14ac:dyDescent="0.2">
      <c r="A4089">
        <v>4088</v>
      </c>
      <c r="B4089" t="s">
        <v>14195</v>
      </c>
      <c r="C4089" t="s">
        <v>488</v>
      </c>
      <c r="D4089" t="s">
        <v>5392</v>
      </c>
      <c r="E4089" s="27">
        <v>41319</v>
      </c>
      <c r="F4089" t="s">
        <v>233</v>
      </c>
      <c r="G4089" s="27">
        <v>29646</v>
      </c>
      <c r="H4089">
        <v>35</v>
      </c>
      <c r="I4089" t="s">
        <v>244</v>
      </c>
      <c r="J4089" t="s">
        <v>250</v>
      </c>
      <c r="K4089">
        <v>0</v>
      </c>
      <c r="L4089">
        <v>3</v>
      </c>
      <c r="M4089">
        <v>0</v>
      </c>
      <c r="N4089">
        <v>0</v>
      </c>
      <c r="O4089">
        <v>0</v>
      </c>
      <c r="P4089">
        <v>0</v>
      </c>
      <c r="Q4089" s="28">
        <v>41319.086805555555</v>
      </c>
      <c r="R4089" s="28">
        <v>41320.081944444442</v>
      </c>
      <c r="S4089" t="s">
        <v>14196</v>
      </c>
      <c r="T4089" s="27">
        <v>41319</v>
      </c>
      <c r="V4089">
        <v>0</v>
      </c>
      <c r="W4089" t="s">
        <v>32</v>
      </c>
      <c r="X4089" t="s">
        <v>2976</v>
      </c>
      <c r="Y4089">
        <v>0</v>
      </c>
      <c r="AB4089" t="s">
        <v>237</v>
      </c>
      <c r="AH4089">
        <v>0</v>
      </c>
      <c r="AN4089" t="s">
        <v>238</v>
      </c>
      <c r="AO4089">
        <v>1</v>
      </c>
      <c r="AP4089" t="s">
        <v>239</v>
      </c>
      <c r="AQ4089" s="27">
        <v>41319</v>
      </c>
      <c r="AR4089" t="s">
        <v>240</v>
      </c>
      <c r="AS4089">
        <v>3</v>
      </c>
      <c r="AT4089" t="s">
        <v>239</v>
      </c>
      <c r="AU4089" s="27">
        <v>41319</v>
      </c>
    </row>
    <row r="4090" spans="1:47" x14ac:dyDescent="0.2">
      <c r="A4090">
        <v>4089</v>
      </c>
      <c r="B4090" t="s">
        <v>14197</v>
      </c>
      <c r="C4090" t="s">
        <v>242</v>
      </c>
      <c r="D4090" t="s">
        <v>1300</v>
      </c>
      <c r="E4090" s="27">
        <v>41900</v>
      </c>
      <c r="F4090" t="s">
        <v>233</v>
      </c>
      <c r="G4090" s="27">
        <v>30510</v>
      </c>
      <c r="H4090">
        <v>32</v>
      </c>
      <c r="I4090" t="s">
        <v>244</v>
      </c>
      <c r="J4090" t="s">
        <v>250</v>
      </c>
      <c r="K4090">
        <v>0</v>
      </c>
      <c r="L4090">
        <v>9</v>
      </c>
      <c r="M4090">
        <v>0</v>
      </c>
      <c r="N4090">
        <v>0</v>
      </c>
      <c r="O4090">
        <v>0</v>
      </c>
      <c r="W4090" t="s">
        <v>237</v>
      </c>
      <c r="Y4090">
        <v>-1</v>
      </c>
      <c r="AB4090" t="s">
        <v>237</v>
      </c>
      <c r="AH4090">
        <v>0</v>
      </c>
      <c r="AN4090" t="s">
        <v>238</v>
      </c>
      <c r="AO4090">
        <v>6</v>
      </c>
      <c r="AP4090" t="s">
        <v>246</v>
      </c>
      <c r="AQ4090" s="27">
        <v>41900</v>
      </c>
      <c r="AR4090" t="s">
        <v>240</v>
      </c>
      <c r="AS4090">
        <v>9</v>
      </c>
      <c r="AT4090" t="s">
        <v>269</v>
      </c>
      <c r="AU4090" s="27">
        <v>41900</v>
      </c>
    </row>
    <row r="4091" spans="1:47" x14ac:dyDescent="0.2">
      <c r="A4091">
        <v>4090</v>
      </c>
      <c r="B4091" t="s">
        <v>14198</v>
      </c>
      <c r="C4091" t="s">
        <v>14199</v>
      </c>
      <c r="D4091" t="s">
        <v>3119</v>
      </c>
      <c r="E4091" s="27">
        <v>41515</v>
      </c>
      <c r="F4091" t="s">
        <v>233</v>
      </c>
      <c r="G4091" s="27">
        <v>34717</v>
      </c>
      <c r="H4091">
        <v>21</v>
      </c>
      <c r="I4091" t="s">
        <v>259</v>
      </c>
      <c r="J4091" t="s">
        <v>245</v>
      </c>
      <c r="K4091">
        <v>0</v>
      </c>
      <c r="L4091">
        <v>5</v>
      </c>
      <c r="M4091">
        <v>0</v>
      </c>
      <c r="N4091">
        <v>0</v>
      </c>
      <c r="O4091">
        <v>0</v>
      </c>
      <c r="W4091" t="s">
        <v>237</v>
      </c>
      <c r="Y4091">
        <v>-1</v>
      </c>
      <c r="AB4091" t="s">
        <v>237</v>
      </c>
      <c r="AH4091">
        <v>0</v>
      </c>
      <c r="AN4091" t="s">
        <v>238</v>
      </c>
      <c r="AO4091">
        <v>5</v>
      </c>
      <c r="AP4091" t="s">
        <v>246</v>
      </c>
      <c r="AQ4091" s="27">
        <v>41515</v>
      </c>
      <c r="AR4091" t="s">
        <v>240</v>
      </c>
      <c r="AS4091">
        <v>5</v>
      </c>
      <c r="AT4091" t="s">
        <v>246</v>
      </c>
      <c r="AU4091" s="27">
        <v>41515</v>
      </c>
    </row>
    <row r="4092" spans="1:47" x14ac:dyDescent="0.2">
      <c r="A4092">
        <v>4091</v>
      </c>
      <c r="B4092" t="s">
        <v>14200</v>
      </c>
      <c r="C4092" t="s">
        <v>14201</v>
      </c>
      <c r="D4092" t="s">
        <v>14202</v>
      </c>
      <c r="E4092" s="27">
        <v>41514</v>
      </c>
      <c r="F4092" t="s">
        <v>233</v>
      </c>
      <c r="G4092" s="27">
        <v>29978</v>
      </c>
      <c r="H4092">
        <v>34</v>
      </c>
      <c r="I4092" t="s">
        <v>244</v>
      </c>
      <c r="J4092" t="s">
        <v>3068</v>
      </c>
      <c r="K4092">
        <v>0</v>
      </c>
      <c r="L4092">
        <v>2</v>
      </c>
      <c r="M4092">
        <v>0</v>
      </c>
      <c r="N4092">
        <v>0</v>
      </c>
      <c r="O4092">
        <v>0</v>
      </c>
      <c r="W4092" t="s">
        <v>237</v>
      </c>
      <c r="Y4092">
        <v>-1</v>
      </c>
      <c r="AB4092" t="s">
        <v>237</v>
      </c>
      <c r="AH4092">
        <v>0</v>
      </c>
      <c r="AN4092" t="s">
        <v>238</v>
      </c>
      <c r="AO4092">
        <v>1</v>
      </c>
      <c r="AP4092" t="s">
        <v>239</v>
      </c>
      <c r="AQ4092" s="27">
        <v>41514</v>
      </c>
      <c r="AR4092" t="s">
        <v>240</v>
      </c>
      <c r="AS4092">
        <v>2</v>
      </c>
      <c r="AT4092" t="s">
        <v>239</v>
      </c>
      <c r="AU4092" s="27">
        <v>41514</v>
      </c>
    </row>
    <row r="4093" spans="1:47" x14ac:dyDescent="0.2">
      <c r="A4093">
        <v>4092</v>
      </c>
      <c r="B4093" t="s">
        <v>14203</v>
      </c>
      <c r="C4093" t="s">
        <v>14204</v>
      </c>
      <c r="D4093" t="s">
        <v>14205</v>
      </c>
      <c r="E4093" s="27">
        <v>41279</v>
      </c>
      <c r="F4093" t="s">
        <v>294</v>
      </c>
      <c r="G4093" s="27">
        <v>30469</v>
      </c>
      <c r="H4093">
        <v>32</v>
      </c>
      <c r="I4093" t="s">
        <v>244</v>
      </c>
      <c r="J4093" t="s">
        <v>250</v>
      </c>
      <c r="K4093">
        <v>0</v>
      </c>
      <c r="L4093">
        <v>7</v>
      </c>
      <c r="M4093">
        <v>0</v>
      </c>
      <c r="N4093">
        <v>0</v>
      </c>
      <c r="O4093">
        <v>0</v>
      </c>
      <c r="W4093" t="s">
        <v>237</v>
      </c>
      <c r="Y4093">
        <v>-1</v>
      </c>
      <c r="AB4093" t="s">
        <v>237</v>
      </c>
      <c r="AH4093">
        <v>0</v>
      </c>
      <c r="AN4093" t="s">
        <v>238</v>
      </c>
      <c r="AO4093">
        <v>6</v>
      </c>
      <c r="AP4093" t="s">
        <v>246</v>
      </c>
      <c r="AQ4093" s="27">
        <v>41279</v>
      </c>
      <c r="AR4093" t="s">
        <v>240</v>
      </c>
      <c r="AS4093">
        <v>7</v>
      </c>
      <c r="AT4093" t="s">
        <v>246</v>
      </c>
      <c r="AU4093" s="27">
        <v>41279</v>
      </c>
    </row>
    <row r="4094" spans="1:47" x14ac:dyDescent="0.2">
      <c r="A4094">
        <v>4093</v>
      </c>
      <c r="B4094" t="s">
        <v>14206</v>
      </c>
      <c r="C4094" t="s">
        <v>14207</v>
      </c>
      <c r="D4094" t="s">
        <v>1481</v>
      </c>
      <c r="E4094" s="27">
        <v>41919</v>
      </c>
      <c r="F4094" t="s">
        <v>233</v>
      </c>
      <c r="G4094" s="27">
        <v>34001</v>
      </c>
      <c r="H4094">
        <v>23</v>
      </c>
      <c r="I4094" t="s">
        <v>259</v>
      </c>
      <c r="J4094" t="s">
        <v>250</v>
      </c>
      <c r="K4094">
        <v>0</v>
      </c>
      <c r="L4094">
        <v>4</v>
      </c>
      <c r="M4094">
        <v>0</v>
      </c>
      <c r="N4094">
        <v>0</v>
      </c>
      <c r="O4094">
        <v>0</v>
      </c>
      <c r="W4094" t="s">
        <v>237</v>
      </c>
      <c r="Y4094">
        <v>-1</v>
      </c>
      <c r="AB4094" t="s">
        <v>237</v>
      </c>
      <c r="AH4094">
        <v>0</v>
      </c>
      <c r="AN4094" t="s">
        <v>238</v>
      </c>
      <c r="AO4094">
        <v>4</v>
      </c>
      <c r="AP4094" t="s">
        <v>239</v>
      </c>
      <c r="AQ4094" s="27">
        <v>41919</v>
      </c>
      <c r="AR4094" t="s">
        <v>240</v>
      </c>
      <c r="AS4094">
        <v>4</v>
      </c>
      <c r="AT4094" t="s">
        <v>239</v>
      </c>
      <c r="AU4094" s="27">
        <v>41919</v>
      </c>
    </row>
    <row r="4095" spans="1:47" x14ac:dyDescent="0.2">
      <c r="A4095">
        <v>4094</v>
      </c>
      <c r="B4095" t="s">
        <v>14208</v>
      </c>
      <c r="C4095" t="s">
        <v>14209</v>
      </c>
      <c r="D4095" t="s">
        <v>2479</v>
      </c>
      <c r="E4095" s="27">
        <v>41564</v>
      </c>
      <c r="F4095" t="s">
        <v>233</v>
      </c>
      <c r="G4095" s="27">
        <v>34901</v>
      </c>
      <c r="H4095">
        <v>20</v>
      </c>
      <c r="I4095" t="s">
        <v>259</v>
      </c>
      <c r="J4095" t="s">
        <v>250</v>
      </c>
      <c r="K4095">
        <v>0</v>
      </c>
      <c r="L4095">
        <v>10</v>
      </c>
      <c r="M4095">
        <v>0</v>
      </c>
      <c r="N4095">
        <v>0</v>
      </c>
      <c r="O4095">
        <v>0</v>
      </c>
      <c r="W4095" t="s">
        <v>237</v>
      </c>
      <c r="Y4095">
        <v>-1</v>
      </c>
      <c r="AB4095" t="s">
        <v>237</v>
      </c>
      <c r="AH4095">
        <v>0</v>
      </c>
      <c r="AN4095" t="s">
        <v>238</v>
      </c>
      <c r="AO4095">
        <v>8</v>
      </c>
      <c r="AP4095" t="s">
        <v>269</v>
      </c>
      <c r="AQ4095" s="27">
        <v>41564</v>
      </c>
      <c r="AR4095" t="s">
        <v>240</v>
      </c>
      <c r="AS4095">
        <v>10</v>
      </c>
      <c r="AT4095" t="s">
        <v>269</v>
      </c>
      <c r="AU4095" s="27">
        <v>41564</v>
      </c>
    </row>
    <row r="4096" spans="1:47" x14ac:dyDescent="0.2">
      <c r="A4096">
        <v>4095</v>
      </c>
      <c r="B4096" t="s">
        <v>14210</v>
      </c>
      <c r="C4096" t="s">
        <v>3123</v>
      </c>
      <c r="D4096" t="s">
        <v>14211</v>
      </c>
      <c r="E4096" s="27">
        <v>41577</v>
      </c>
      <c r="F4096" t="s">
        <v>233</v>
      </c>
      <c r="G4096" s="27">
        <v>25761</v>
      </c>
      <c r="H4096">
        <v>45</v>
      </c>
      <c r="I4096" t="s">
        <v>234</v>
      </c>
      <c r="J4096" t="s">
        <v>245</v>
      </c>
      <c r="K4096">
        <v>0</v>
      </c>
      <c r="L4096">
        <v>1</v>
      </c>
      <c r="M4096">
        <v>0</v>
      </c>
      <c r="N4096">
        <v>0</v>
      </c>
      <c r="O4096">
        <v>0</v>
      </c>
      <c r="W4096" t="s">
        <v>237</v>
      </c>
      <c r="Y4096">
        <v>-1</v>
      </c>
      <c r="AB4096" t="s">
        <v>237</v>
      </c>
      <c r="AH4096">
        <v>0</v>
      </c>
      <c r="AN4096" t="s">
        <v>238</v>
      </c>
      <c r="AO4096">
        <v>1</v>
      </c>
      <c r="AP4096" t="s">
        <v>239</v>
      </c>
      <c r="AQ4096" s="27">
        <v>41577</v>
      </c>
      <c r="AR4096" t="s">
        <v>240</v>
      </c>
      <c r="AS4096">
        <v>1</v>
      </c>
      <c r="AT4096" t="s">
        <v>239</v>
      </c>
      <c r="AU4096" s="27">
        <v>41577</v>
      </c>
    </row>
    <row r="4097" spans="1:47" x14ac:dyDescent="0.2">
      <c r="A4097">
        <v>4096</v>
      </c>
      <c r="B4097" t="s">
        <v>14212</v>
      </c>
      <c r="C4097" t="s">
        <v>4333</v>
      </c>
      <c r="D4097" t="s">
        <v>586</v>
      </c>
      <c r="E4097" s="27">
        <v>41562</v>
      </c>
      <c r="F4097" t="s">
        <v>233</v>
      </c>
      <c r="G4097" s="27">
        <v>16609</v>
      </c>
      <c r="H4097">
        <v>70</v>
      </c>
      <c r="I4097" t="s">
        <v>234</v>
      </c>
      <c r="J4097" t="s">
        <v>250</v>
      </c>
      <c r="K4097">
        <v>0</v>
      </c>
      <c r="L4097">
        <v>4</v>
      </c>
      <c r="M4097">
        <v>0</v>
      </c>
      <c r="N4097">
        <v>0</v>
      </c>
      <c r="O4097">
        <v>0</v>
      </c>
      <c r="W4097" t="s">
        <v>237</v>
      </c>
      <c r="Y4097">
        <v>-1</v>
      </c>
      <c r="AB4097" t="s">
        <v>237</v>
      </c>
      <c r="AH4097">
        <v>0</v>
      </c>
      <c r="AN4097" t="s">
        <v>238</v>
      </c>
      <c r="AO4097">
        <v>1</v>
      </c>
      <c r="AP4097" t="s">
        <v>239</v>
      </c>
      <c r="AQ4097" s="27">
        <v>41562</v>
      </c>
      <c r="AR4097" t="s">
        <v>240</v>
      </c>
      <c r="AS4097">
        <v>4</v>
      </c>
      <c r="AT4097" t="s">
        <v>239</v>
      </c>
      <c r="AU4097" s="27">
        <v>41562</v>
      </c>
    </row>
    <row r="4098" spans="1:47" x14ac:dyDescent="0.2">
      <c r="A4098">
        <v>4097</v>
      </c>
      <c r="B4098" t="s">
        <v>14213</v>
      </c>
      <c r="C4098" t="s">
        <v>14214</v>
      </c>
      <c r="D4098" t="s">
        <v>2717</v>
      </c>
      <c r="E4098" s="27">
        <v>41817</v>
      </c>
      <c r="F4098" t="s">
        <v>233</v>
      </c>
      <c r="G4098" s="27">
        <v>29374</v>
      </c>
      <c r="H4098">
        <v>35</v>
      </c>
      <c r="I4098" t="s">
        <v>244</v>
      </c>
      <c r="J4098" t="s">
        <v>353</v>
      </c>
      <c r="K4098">
        <v>0</v>
      </c>
      <c r="L4098">
        <v>1</v>
      </c>
      <c r="M4098">
        <v>0</v>
      </c>
      <c r="N4098">
        <v>0</v>
      </c>
      <c r="O4098">
        <v>1</v>
      </c>
      <c r="P4098">
        <v>-21</v>
      </c>
      <c r="Q4098" s="28">
        <v>41796.523611111108</v>
      </c>
      <c r="R4098" s="28">
        <v>41796.107638888891</v>
      </c>
      <c r="S4098" t="s">
        <v>14215</v>
      </c>
      <c r="T4098" s="27">
        <v>41795</v>
      </c>
      <c r="V4098">
        <v>22</v>
      </c>
      <c r="W4098" t="s">
        <v>32</v>
      </c>
      <c r="X4098" t="s">
        <v>261</v>
      </c>
      <c r="Y4098">
        <v>0</v>
      </c>
      <c r="AB4098" t="s">
        <v>237</v>
      </c>
      <c r="AH4098">
        <v>0</v>
      </c>
      <c r="AN4098" t="s">
        <v>238</v>
      </c>
      <c r="AO4098">
        <v>1</v>
      </c>
      <c r="AP4098" t="s">
        <v>239</v>
      </c>
      <c r="AQ4098" s="27">
        <v>41817</v>
      </c>
      <c r="AR4098" t="s">
        <v>240</v>
      </c>
      <c r="AS4098">
        <v>1</v>
      </c>
      <c r="AT4098" t="s">
        <v>239</v>
      </c>
      <c r="AU4098" s="27">
        <v>41817</v>
      </c>
    </row>
    <row r="4099" spans="1:47" x14ac:dyDescent="0.2">
      <c r="A4099">
        <v>4098</v>
      </c>
      <c r="B4099" t="s">
        <v>14216</v>
      </c>
      <c r="C4099" t="s">
        <v>4501</v>
      </c>
      <c r="D4099" t="s">
        <v>14217</v>
      </c>
      <c r="E4099" s="27">
        <v>41757</v>
      </c>
      <c r="F4099" t="s">
        <v>233</v>
      </c>
      <c r="G4099" s="27">
        <v>32885</v>
      </c>
      <c r="H4099">
        <v>26</v>
      </c>
      <c r="I4099" t="s">
        <v>244</v>
      </c>
      <c r="J4099" t="s">
        <v>250</v>
      </c>
      <c r="K4099">
        <v>0</v>
      </c>
      <c r="L4099">
        <v>4</v>
      </c>
      <c r="M4099">
        <v>0</v>
      </c>
      <c r="N4099">
        <v>0</v>
      </c>
      <c r="O4099">
        <v>4</v>
      </c>
      <c r="P4099">
        <v>-73</v>
      </c>
      <c r="Q4099" s="28">
        <v>41684.205555555556</v>
      </c>
      <c r="R4099" s="28">
        <v>41757.51666666667</v>
      </c>
      <c r="S4099" t="s">
        <v>14218</v>
      </c>
      <c r="T4099" s="27">
        <v>41683</v>
      </c>
      <c r="V4099">
        <v>74</v>
      </c>
      <c r="W4099" t="s">
        <v>32</v>
      </c>
      <c r="X4099" t="s">
        <v>2367</v>
      </c>
      <c r="Y4099">
        <v>1</v>
      </c>
      <c r="AA4099" t="s">
        <v>14219</v>
      </c>
      <c r="AB4099" t="s">
        <v>32</v>
      </c>
      <c r="AC4099">
        <v>0</v>
      </c>
      <c r="AD4099" s="27">
        <v>42103</v>
      </c>
      <c r="AE4099" t="s">
        <v>402</v>
      </c>
      <c r="AF4099" s="27">
        <v>42103</v>
      </c>
      <c r="AG4099" s="27">
        <v>42209</v>
      </c>
      <c r="AH4099">
        <v>0</v>
      </c>
      <c r="AN4099" t="s">
        <v>238</v>
      </c>
      <c r="AO4099">
        <v>5</v>
      </c>
      <c r="AP4099" t="s">
        <v>246</v>
      </c>
      <c r="AQ4099" s="27">
        <v>41757</v>
      </c>
      <c r="AR4099" t="s">
        <v>240</v>
      </c>
      <c r="AS4099">
        <v>4</v>
      </c>
      <c r="AT4099" t="s">
        <v>239</v>
      </c>
      <c r="AU4099" s="27">
        <v>41757</v>
      </c>
    </row>
    <row r="4100" spans="1:47" x14ac:dyDescent="0.2">
      <c r="A4100">
        <v>4099</v>
      </c>
      <c r="B4100" t="s">
        <v>14220</v>
      </c>
      <c r="C4100" t="s">
        <v>5439</v>
      </c>
      <c r="D4100" t="s">
        <v>10908</v>
      </c>
      <c r="E4100" s="27">
        <v>41689</v>
      </c>
      <c r="F4100" t="s">
        <v>233</v>
      </c>
      <c r="G4100" s="27">
        <v>34913</v>
      </c>
      <c r="H4100">
        <v>20</v>
      </c>
      <c r="I4100" t="s">
        <v>259</v>
      </c>
      <c r="J4100" t="s">
        <v>250</v>
      </c>
      <c r="K4100">
        <v>0</v>
      </c>
      <c r="L4100">
        <v>4</v>
      </c>
      <c r="M4100">
        <v>0</v>
      </c>
      <c r="N4100">
        <v>0</v>
      </c>
      <c r="O4100">
        <v>1</v>
      </c>
      <c r="P4100">
        <v>-22</v>
      </c>
      <c r="Q4100" s="28">
        <v>41667.525000000001</v>
      </c>
      <c r="R4100" s="28">
        <v>41668.082638888889</v>
      </c>
      <c r="S4100" t="s">
        <v>14221</v>
      </c>
      <c r="T4100" s="27">
        <v>41667</v>
      </c>
      <c r="V4100">
        <v>22</v>
      </c>
      <c r="W4100" t="s">
        <v>36</v>
      </c>
      <c r="X4100" t="s">
        <v>385</v>
      </c>
      <c r="Y4100">
        <v>0</v>
      </c>
      <c r="AB4100" t="s">
        <v>237</v>
      </c>
      <c r="AH4100">
        <v>0</v>
      </c>
      <c r="AN4100" t="s">
        <v>238</v>
      </c>
      <c r="AO4100">
        <v>6</v>
      </c>
      <c r="AP4100" t="s">
        <v>246</v>
      </c>
      <c r="AQ4100" s="27">
        <v>41689</v>
      </c>
      <c r="AR4100" t="s">
        <v>240</v>
      </c>
      <c r="AS4100">
        <v>4</v>
      </c>
      <c r="AT4100" t="s">
        <v>239</v>
      </c>
      <c r="AU4100" s="27">
        <v>41689</v>
      </c>
    </row>
    <row r="4101" spans="1:47" x14ac:dyDescent="0.2">
      <c r="A4101">
        <v>4100</v>
      </c>
      <c r="B4101" t="s">
        <v>14222</v>
      </c>
      <c r="C4101" t="s">
        <v>242</v>
      </c>
      <c r="D4101" t="s">
        <v>14223</v>
      </c>
      <c r="E4101" s="27">
        <v>41296</v>
      </c>
      <c r="F4101" t="s">
        <v>233</v>
      </c>
      <c r="G4101" s="27">
        <v>33561</v>
      </c>
      <c r="H4101">
        <v>24</v>
      </c>
      <c r="I4101" t="s">
        <v>259</v>
      </c>
      <c r="J4101" t="s">
        <v>245</v>
      </c>
      <c r="K4101">
        <v>0</v>
      </c>
      <c r="L4101">
        <v>8</v>
      </c>
      <c r="M4101">
        <v>0</v>
      </c>
      <c r="N4101">
        <v>0</v>
      </c>
      <c r="O4101">
        <v>3</v>
      </c>
      <c r="P4101">
        <v>-1</v>
      </c>
      <c r="Q4101" s="28">
        <v>41295.163888888892</v>
      </c>
      <c r="R4101" s="28">
        <v>41304.09652777778</v>
      </c>
      <c r="S4101" t="s">
        <v>14224</v>
      </c>
      <c r="T4101" s="27">
        <v>41295</v>
      </c>
      <c r="V4101">
        <v>1</v>
      </c>
      <c r="W4101" t="s">
        <v>36</v>
      </c>
      <c r="X4101" t="s">
        <v>3794</v>
      </c>
      <c r="Y4101">
        <v>1</v>
      </c>
      <c r="AA4101" t="s">
        <v>14225</v>
      </c>
      <c r="AB4101" t="s">
        <v>32</v>
      </c>
      <c r="AC4101">
        <v>0</v>
      </c>
      <c r="AD4101" s="27">
        <v>41418</v>
      </c>
      <c r="AE4101" t="s">
        <v>4213</v>
      </c>
      <c r="AF4101" s="27">
        <v>41418</v>
      </c>
      <c r="AG4101" s="27">
        <v>41429</v>
      </c>
      <c r="AH4101">
        <v>0</v>
      </c>
      <c r="AN4101" t="s">
        <v>238</v>
      </c>
      <c r="AO4101">
        <v>7</v>
      </c>
      <c r="AP4101" t="s">
        <v>246</v>
      </c>
      <c r="AQ4101" s="27">
        <v>41296</v>
      </c>
      <c r="AR4101" t="s">
        <v>240</v>
      </c>
      <c r="AS4101">
        <v>8</v>
      </c>
      <c r="AT4101" t="s">
        <v>269</v>
      </c>
      <c r="AU4101" s="27">
        <v>41296</v>
      </c>
    </row>
    <row r="4102" spans="1:47" x14ac:dyDescent="0.2">
      <c r="A4102">
        <v>4101</v>
      </c>
      <c r="B4102" t="s">
        <v>14226</v>
      </c>
      <c r="C4102" t="s">
        <v>14227</v>
      </c>
      <c r="D4102" t="s">
        <v>1007</v>
      </c>
      <c r="E4102" s="27">
        <v>41542</v>
      </c>
      <c r="F4102" t="s">
        <v>233</v>
      </c>
      <c r="G4102" s="27">
        <v>31141</v>
      </c>
      <c r="H4102">
        <v>31</v>
      </c>
      <c r="I4102" t="s">
        <v>244</v>
      </c>
      <c r="J4102" t="s">
        <v>250</v>
      </c>
      <c r="K4102">
        <v>0</v>
      </c>
      <c r="L4102">
        <v>10</v>
      </c>
      <c r="M4102">
        <v>2</v>
      </c>
      <c r="N4102">
        <v>0</v>
      </c>
      <c r="O4102">
        <v>8</v>
      </c>
      <c r="P4102">
        <v>-1</v>
      </c>
      <c r="Q4102" s="28">
        <v>41541.424305555556</v>
      </c>
      <c r="R4102" s="28">
        <v>41545.209722222222</v>
      </c>
      <c r="S4102" t="s">
        <v>14228</v>
      </c>
      <c r="T4102" s="27">
        <v>41541</v>
      </c>
      <c r="V4102">
        <v>1</v>
      </c>
      <c r="W4102" t="s">
        <v>36</v>
      </c>
      <c r="X4102" t="s">
        <v>279</v>
      </c>
      <c r="Y4102">
        <v>1</v>
      </c>
      <c r="AA4102" t="s">
        <v>14229</v>
      </c>
      <c r="AB4102" t="s">
        <v>36</v>
      </c>
      <c r="AC4102">
        <v>0</v>
      </c>
      <c r="AD4102" s="27">
        <v>41830</v>
      </c>
      <c r="AE4102" t="s">
        <v>422</v>
      </c>
      <c r="AF4102" s="27">
        <v>41830</v>
      </c>
      <c r="AG4102" s="27">
        <v>41831</v>
      </c>
      <c r="AH4102">
        <v>1</v>
      </c>
      <c r="AJ4102" t="s">
        <v>14230</v>
      </c>
      <c r="AK4102" t="s">
        <v>255</v>
      </c>
      <c r="AL4102" s="27">
        <v>42024</v>
      </c>
      <c r="AM4102" t="s">
        <v>254</v>
      </c>
      <c r="AN4102" t="s">
        <v>238</v>
      </c>
      <c r="AO4102">
        <v>10</v>
      </c>
      <c r="AP4102" t="s">
        <v>269</v>
      </c>
      <c r="AQ4102" s="27">
        <v>41542</v>
      </c>
      <c r="AR4102" t="s">
        <v>240</v>
      </c>
      <c r="AS4102">
        <v>10</v>
      </c>
      <c r="AT4102" t="s">
        <v>269</v>
      </c>
      <c r="AU4102" s="27">
        <v>41542</v>
      </c>
    </row>
    <row r="4103" spans="1:47" x14ac:dyDescent="0.2">
      <c r="A4103">
        <v>4102</v>
      </c>
      <c r="B4103" t="s">
        <v>14231</v>
      </c>
      <c r="C4103" t="s">
        <v>14232</v>
      </c>
      <c r="D4103" t="s">
        <v>14233</v>
      </c>
      <c r="E4103" s="27">
        <v>41418</v>
      </c>
      <c r="F4103" t="s">
        <v>233</v>
      </c>
      <c r="G4103" s="27">
        <v>34181</v>
      </c>
      <c r="H4103">
        <v>22</v>
      </c>
      <c r="I4103" t="s">
        <v>259</v>
      </c>
      <c r="J4103" t="s">
        <v>250</v>
      </c>
      <c r="K4103">
        <v>0</v>
      </c>
      <c r="L4103">
        <v>9</v>
      </c>
      <c r="M4103">
        <v>1</v>
      </c>
      <c r="N4103">
        <v>0</v>
      </c>
      <c r="O4103">
        <v>2</v>
      </c>
      <c r="S4103" t="s">
        <v>14234</v>
      </c>
      <c r="U4103" s="27">
        <v>41417</v>
      </c>
      <c r="V4103">
        <v>1</v>
      </c>
      <c r="W4103" t="s">
        <v>32</v>
      </c>
      <c r="X4103" t="s">
        <v>274</v>
      </c>
      <c r="Y4103">
        <v>0</v>
      </c>
      <c r="AB4103" t="s">
        <v>237</v>
      </c>
      <c r="AH4103">
        <v>0</v>
      </c>
      <c r="AN4103" t="s">
        <v>238</v>
      </c>
      <c r="AO4103">
        <v>7</v>
      </c>
      <c r="AP4103" t="s">
        <v>246</v>
      </c>
      <c r="AQ4103" s="27">
        <v>41418</v>
      </c>
      <c r="AR4103" t="s">
        <v>240</v>
      </c>
      <c r="AS4103">
        <v>9</v>
      </c>
      <c r="AT4103" t="s">
        <v>269</v>
      </c>
      <c r="AU4103" s="27">
        <v>41418</v>
      </c>
    </row>
    <row r="4104" spans="1:47" x14ac:dyDescent="0.2">
      <c r="A4104">
        <v>4103</v>
      </c>
      <c r="B4104" t="s">
        <v>14235</v>
      </c>
      <c r="C4104" t="s">
        <v>2842</v>
      </c>
      <c r="D4104" t="s">
        <v>14236</v>
      </c>
      <c r="E4104" s="27">
        <v>41888</v>
      </c>
      <c r="F4104" t="s">
        <v>233</v>
      </c>
      <c r="G4104" s="27">
        <v>31463</v>
      </c>
      <c r="H4104">
        <v>30</v>
      </c>
      <c r="I4104" t="s">
        <v>244</v>
      </c>
      <c r="J4104" t="s">
        <v>250</v>
      </c>
      <c r="K4104">
        <v>0</v>
      </c>
      <c r="L4104">
        <v>3</v>
      </c>
      <c r="M4104">
        <v>0</v>
      </c>
      <c r="N4104">
        <v>0</v>
      </c>
      <c r="O4104">
        <v>2</v>
      </c>
      <c r="S4104" t="s">
        <v>14237</v>
      </c>
      <c r="U4104" s="27">
        <v>40764</v>
      </c>
      <c r="V4104">
        <v>1124</v>
      </c>
      <c r="W4104" t="s">
        <v>32</v>
      </c>
      <c r="X4104" t="s">
        <v>274</v>
      </c>
      <c r="Y4104">
        <v>0</v>
      </c>
      <c r="AB4104" t="s">
        <v>237</v>
      </c>
      <c r="AH4104">
        <v>0</v>
      </c>
      <c r="AN4104" t="s">
        <v>238</v>
      </c>
      <c r="AO4104">
        <v>3</v>
      </c>
      <c r="AP4104" t="s">
        <v>239</v>
      </c>
      <c r="AQ4104" s="27">
        <v>41888</v>
      </c>
      <c r="AR4104" t="s">
        <v>240</v>
      </c>
      <c r="AS4104">
        <v>3</v>
      </c>
      <c r="AT4104" t="s">
        <v>239</v>
      </c>
      <c r="AU4104" s="27">
        <v>41888</v>
      </c>
    </row>
    <row r="4105" spans="1:47" x14ac:dyDescent="0.2">
      <c r="A4105">
        <v>4104</v>
      </c>
      <c r="B4105" t="s">
        <v>14238</v>
      </c>
      <c r="C4105" t="s">
        <v>5427</v>
      </c>
      <c r="D4105" t="s">
        <v>14239</v>
      </c>
      <c r="E4105" s="27">
        <v>41685</v>
      </c>
      <c r="F4105" t="s">
        <v>233</v>
      </c>
      <c r="G4105" s="27">
        <v>22212</v>
      </c>
      <c r="H4105">
        <v>55</v>
      </c>
      <c r="I4105" t="s">
        <v>234</v>
      </c>
      <c r="J4105" t="s">
        <v>250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-1</v>
      </c>
      <c r="Q4105" s="28">
        <v>41684.39166666667</v>
      </c>
      <c r="R4105" s="28">
        <v>41686.150694444441</v>
      </c>
      <c r="S4105" t="s">
        <v>14240</v>
      </c>
      <c r="T4105" s="27">
        <v>41684</v>
      </c>
      <c r="V4105">
        <v>1</v>
      </c>
      <c r="W4105" t="s">
        <v>32</v>
      </c>
      <c r="X4105" t="s">
        <v>453</v>
      </c>
      <c r="Y4105">
        <v>1</v>
      </c>
      <c r="AA4105" t="s">
        <v>14241</v>
      </c>
      <c r="AB4105" t="s">
        <v>32</v>
      </c>
      <c r="AD4105" s="27">
        <v>41773</v>
      </c>
      <c r="AE4105" t="s">
        <v>268</v>
      </c>
      <c r="AH4105">
        <v>0</v>
      </c>
      <c r="AN4105" t="s">
        <v>238</v>
      </c>
      <c r="AO4105">
        <v>1</v>
      </c>
      <c r="AP4105" t="s">
        <v>239</v>
      </c>
      <c r="AQ4105" s="27">
        <v>41685</v>
      </c>
      <c r="AR4105" t="s">
        <v>240</v>
      </c>
      <c r="AS4105">
        <v>1</v>
      </c>
      <c r="AT4105" t="s">
        <v>239</v>
      </c>
      <c r="AU4105" s="27">
        <v>41685</v>
      </c>
    </row>
    <row r="4106" spans="1:47" x14ac:dyDescent="0.2">
      <c r="A4106">
        <v>4105</v>
      </c>
      <c r="B4106" t="s">
        <v>14242</v>
      </c>
      <c r="C4106" t="s">
        <v>4645</v>
      </c>
      <c r="D4106" t="s">
        <v>9648</v>
      </c>
      <c r="E4106" s="27">
        <v>41778</v>
      </c>
      <c r="F4106" t="s">
        <v>233</v>
      </c>
      <c r="G4106" s="27">
        <v>30165</v>
      </c>
      <c r="H4106">
        <v>33</v>
      </c>
      <c r="I4106" t="s">
        <v>244</v>
      </c>
      <c r="J4106" t="s">
        <v>245</v>
      </c>
      <c r="K4106">
        <v>0</v>
      </c>
      <c r="L4106">
        <v>9</v>
      </c>
      <c r="M4106">
        <v>0</v>
      </c>
      <c r="N4106">
        <v>0</v>
      </c>
      <c r="O4106">
        <v>7</v>
      </c>
      <c r="P4106">
        <v>-1</v>
      </c>
      <c r="Q4106" s="28">
        <v>41777.540972222225</v>
      </c>
      <c r="R4106" s="28">
        <v>41778.36041666667</v>
      </c>
      <c r="S4106" t="s">
        <v>14243</v>
      </c>
      <c r="T4106" s="27">
        <v>41777</v>
      </c>
      <c r="V4106">
        <v>1</v>
      </c>
      <c r="W4106" t="s">
        <v>32</v>
      </c>
      <c r="X4106" t="s">
        <v>2223</v>
      </c>
      <c r="Y4106">
        <v>1</v>
      </c>
      <c r="AA4106" t="s">
        <v>14244</v>
      </c>
      <c r="AB4106" t="s">
        <v>36</v>
      </c>
      <c r="AC4106">
        <v>0</v>
      </c>
      <c r="AD4106" s="27">
        <v>41884</v>
      </c>
      <c r="AE4106" t="s">
        <v>548</v>
      </c>
      <c r="AF4106" s="27">
        <v>41884</v>
      </c>
      <c r="AG4106" s="27">
        <v>41915</v>
      </c>
      <c r="AH4106">
        <v>1</v>
      </c>
      <c r="AJ4106" t="s">
        <v>14244</v>
      </c>
      <c r="AK4106" t="s">
        <v>8654</v>
      </c>
      <c r="AL4106" s="27">
        <v>41884</v>
      </c>
      <c r="AM4106" t="s">
        <v>1354</v>
      </c>
      <c r="AN4106" t="s">
        <v>238</v>
      </c>
      <c r="AO4106">
        <v>9</v>
      </c>
      <c r="AP4106" t="s">
        <v>269</v>
      </c>
      <c r="AQ4106" s="27">
        <v>41778</v>
      </c>
      <c r="AR4106" t="s">
        <v>240</v>
      </c>
      <c r="AS4106">
        <v>9</v>
      </c>
      <c r="AT4106" t="s">
        <v>269</v>
      </c>
      <c r="AU4106" s="27">
        <v>41778</v>
      </c>
    </row>
    <row r="4107" spans="1:47" x14ac:dyDescent="0.2">
      <c r="A4107">
        <v>4106</v>
      </c>
      <c r="B4107" t="s">
        <v>14245</v>
      </c>
      <c r="C4107" t="s">
        <v>288</v>
      </c>
      <c r="D4107" t="s">
        <v>2053</v>
      </c>
      <c r="E4107" s="27">
        <v>41657</v>
      </c>
      <c r="F4107" t="s">
        <v>233</v>
      </c>
      <c r="G4107" s="27">
        <v>26082</v>
      </c>
      <c r="H4107">
        <v>44</v>
      </c>
      <c r="I4107" t="s">
        <v>244</v>
      </c>
      <c r="J4107" t="s">
        <v>245</v>
      </c>
      <c r="K4107">
        <v>0</v>
      </c>
      <c r="L4107">
        <v>6</v>
      </c>
      <c r="M4107">
        <v>0</v>
      </c>
      <c r="N4107">
        <v>0</v>
      </c>
      <c r="O4107">
        <v>6</v>
      </c>
      <c r="P4107">
        <v>-1</v>
      </c>
      <c r="Q4107" s="28">
        <v>41656.230555555558</v>
      </c>
      <c r="R4107" s="28">
        <v>41926.254861111112</v>
      </c>
      <c r="S4107" t="s">
        <v>14246</v>
      </c>
      <c r="U4107" s="27">
        <v>41656</v>
      </c>
      <c r="V4107">
        <v>1</v>
      </c>
      <c r="W4107" t="s">
        <v>32</v>
      </c>
      <c r="X4107" t="s">
        <v>274</v>
      </c>
      <c r="Y4107">
        <v>1</v>
      </c>
      <c r="AA4107" t="s">
        <v>14247</v>
      </c>
      <c r="AB4107" t="s">
        <v>36</v>
      </c>
      <c r="AD4107" s="27">
        <v>42204</v>
      </c>
      <c r="AE4107" t="s">
        <v>279</v>
      </c>
      <c r="AH4107">
        <v>1</v>
      </c>
      <c r="AJ4107" t="s">
        <v>14247</v>
      </c>
      <c r="AK4107" t="s">
        <v>462</v>
      </c>
      <c r="AL4107" s="27">
        <v>42204</v>
      </c>
      <c r="AM4107" t="s">
        <v>279</v>
      </c>
      <c r="AN4107" t="s">
        <v>238</v>
      </c>
      <c r="AO4107">
        <v>4</v>
      </c>
      <c r="AP4107" t="s">
        <v>239</v>
      </c>
      <c r="AQ4107" s="27">
        <v>41657</v>
      </c>
      <c r="AR4107" t="s">
        <v>240</v>
      </c>
      <c r="AS4107">
        <v>6</v>
      </c>
      <c r="AT4107" t="s">
        <v>246</v>
      </c>
      <c r="AU4107" s="27">
        <v>41657</v>
      </c>
    </row>
    <row r="4108" spans="1:47" x14ac:dyDescent="0.2">
      <c r="A4108">
        <v>4107</v>
      </c>
      <c r="B4108" t="s">
        <v>14248</v>
      </c>
      <c r="C4108" t="s">
        <v>14249</v>
      </c>
      <c r="D4108" t="s">
        <v>6476</v>
      </c>
      <c r="E4108" s="27">
        <v>41995</v>
      </c>
      <c r="F4108" t="s">
        <v>294</v>
      </c>
      <c r="G4108" s="27">
        <v>31652</v>
      </c>
      <c r="H4108">
        <v>29</v>
      </c>
      <c r="I4108" t="s">
        <v>244</v>
      </c>
      <c r="J4108" t="s">
        <v>250</v>
      </c>
      <c r="K4108">
        <v>0</v>
      </c>
      <c r="L4108">
        <v>2</v>
      </c>
      <c r="M4108">
        <v>0</v>
      </c>
      <c r="N4108">
        <v>0</v>
      </c>
      <c r="O4108">
        <v>1</v>
      </c>
      <c r="P4108">
        <v>-35</v>
      </c>
      <c r="Q4108" s="28">
        <v>41960.537499999999</v>
      </c>
      <c r="R4108" s="28">
        <v>41961.163888888892</v>
      </c>
      <c r="S4108" t="s">
        <v>14250</v>
      </c>
      <c r="U4108" s="27">
        <v>41960</v>
      </c>
      <c r="V4108">
        <v>35</v>
      </c>
      <c r="W4108" t="s">
        <v>32</v>
      </c>
      <c r="X4108" t="s">
        <v>274</v>
      </c>
      <c r="Y4108">
        <v>0</v>
      </c>
      <c r="AB4108" t="s">
        <v>237</v>
      </c>
      <c r="AH4108">
        <v>0</v>
      </c>
      <c r="AN4108" t="s">
        <v>238</v>
      </c>
      <c r="AO4108">
        <v>2</v>
      </c>
      <c r="AP4108" t="s">
        <v>239</v>
      </c>
      <c r="AQ4108" s="27">
        <v>41995</v>
      </c>
      <c r="AR4108" t="s">
        <v>240</v>
      </c>
      <c r="AS4108">
        <v>2</v>
      </c>
      <c r="AT4108" t="s">
        <v>239</v>
      </c>
      <c r="AU4108" s="27">
        <v>41995</v>
      </c>
    </row>
    <row r="4109" spans="1:47" x14ac:dyDescent="0.2">
      <c r="A4109">
        <v>4108</v>
      </c>
      <c r="B4109" t="s">
        <v>14251</v>
      </c>
      <c r="C4109" t="s">
        <v>339</v>
      </c>
      <c r="D4109" t="s">
        <v>1110</v>
      </c>
      <c r="E4109" s="27">
        <v>41311</v>
      </c>
      <c r="F4109" t="s">
        <v>233</v>
      </c>
      <c r="G4109" s="27">
        <v>27342</v>
      </c>
      <c r="H4109">
        <v>41</v>
      </c>
      <c r="I4109" t="s">
        <v>244</v>
      </c>
      <c r="J4109" t="s">
        <v>250</v>
      </c>
      <c r="K4109">
        <v>0</v>
      </c>
      <c r="L4109">
        <v>9</v>
      </c>
      <c r="M4109">
        <v>0</v>
      </c>
      <c r="N4109">
        <v>0</v>
      </c>
      <c r="O4109">
        <v>25</v>
      </c>
      <c r="P4109">
        <v>-1</v>
      </c>
      <c r="Q4109" s="28">
        <v>41310.229861111111</v>
      </c>
      <c r="R4109" s="28">
        <v>41496.208333333336</v>
      </c>
      <c r="S4109" t="s">
        <v>14252</v>
      </c>
      <c r="T4109" s="27">
        <v>41310</v>
      </c>
      <c r="V4109">
        <v>1</v>
      </c>
      <c r="W4109" t="s">
        <v>32</v>
      </c>
      <c r="X4109" t="s">
        <v>261</v>
      </c>
      <c r="Y4109">
        <v>1</v>
      </c>
      <c r="AA4109" t="s">
        <v>14253</v>
      </c>
      <c r="AB4109" t="s">
        <v>36</v>
      </c>
      <c r="AC4109">
        <v>0</v>
      </c>
      <c r="AD4109" s="27">
        <v>41909</v>
      </c>
      <c r="AE4109" t="s">
        <v>279</v>
      </c>
      <c r="AF4109" s="27">
        <v>41909</v>
      </c>
      <c r="AG4109" s="27">
        <v>41941</v>
      </c>
      <c r="AH4109">
        <v>1</v>
      </c>
      <c r="AJ4109" t="s">
        <v>14253</v>
      </c>
      <c r="AK4109" t="s">
        <v>462</v>
      </c>
      <c r="AL4109" s="27">
        <v>41909</v>
      </c>
      <c r="AM4109" t="s">
        <v>279</v>
      </c>
      <c r="AN4109" t="s">
        <v>238</v>
      </c>
      <c r="AO4109">
        <v>9</v>
      </c>
      <c r="AP4109" t="s">
        <v>269</v>
      </c>
      <c r="AQ4109" s="27">
        <v>41311</v>
      </c>
      <c r="AR4109" t="s">
        <v>240</v>
      </c>
      <c r="AS4109">
        <v>9</v>
      </c>
      <c r="AT4109" t="s">
        <v>269</v>
      </c>
      <c r="AU4109" s="27">
        <v>41311</v>
      </c>
    </row>
    <row r="4110" spans="1:47" x14ac:dyDescent="0.2">
      <c r="A4110">
        <v>4109</v>
      </c>
      <c r="B4110" t="s">
        <v>14254</v>
      </c>
      <c r="C4110" t="s">
        <v>4899</v>
      </c>
      <c r="D4110" t="s">
        <v>8133</v>
      </c>
      <c r="E4110" s="27">
        <v>41514</v>
      </c>
      <c r="F4110" t="s">
        <v>294</v>
      </c>
      <c r="G4110" s="27">
        <v>27267</v>
      </c>
      <c r="H4110">
        <v>41</v>
      </c>
      <c r="I4110" t="s">
        <v>244</v>
      </c>
      <c r="J4110" t="s">
        <v>250</v>
      </c>
      <c r="K4110">
        <v>0</v>
      </c>
      <c r="L4110">
        <v>4</v>
      </c>
      <c r="M4110">
        <v>0</v>
      </c>
      <c r="N4110">
        <v>0</v>
      </c>
      <c r="O4110">
        <v>4</v>
      </c>
      <c r="P4110">
        <v>-1</v>
      </c>
      <c r="Q4110" s="28">
        <v>41513.26666666667</v>
      </c>
      <c r="R4110" s="28">
        <v>41755.240972222222</v>
      </c>
      <c r="S4110" t="s">
        <v>14255</v>
      </c>
      <c r="U4110" s="27">
        <v>41513</v>
      </c>
      <c r="V4110">
        <v>1</v>
      </c>
      <c r="W4110" t="s">
        <v>32</v>
      </c>
      <c r="X4110" t="s">
        <v>274</v>
      </c>
      <c r="Y4110">
        <v>0</v>
      </c>
      <c r="AB4110" t="s">
        <v>237</v>
      </c>
      <c r="AH4110">
        <v>0</v>
      </c>
      <c r="AN4110" t="s">
        <v>238</v>
      </c>
      <c r="AO4110">
        <v>2</v>
      </c>
      <c r="AP4110" t="s">
        <v>239</v>
      </c>
      <c r="AQ4110" s="27">
        <v>41514</v>
      </c>
      <c r="AR4110" t="s">
        <v>240</v>
      </c>
      <c r="AS4110">
        <v>4</v>
      </c>
      <c r="AT4110" t="s">
        <v>239</v>
      </c>
      <c r="AU4110" s="27">
        <v>41514</v>
      </c>
    </row>
    <row r="4111" spans="1:47" x14ac:dyDescent="0.2">
      <c r="A4111">
        <v>4110</v>
      </c>
      <c r="B4111" t="s">
        <v>14256</v>
      </c>
      <c r="C4111" t="s">
        <v>14257</v>
      </c>
      <c r="D4111" t="s">
        <v>6370</v>
      </c>
      <c r="E4111" s="27">
        <v>41591</v>
      </c>
      <c r="F4111" t="s">
        <v>294</v>
      </c>
      <c r="G4111" s="27">
        <v>21162</v>
      </c>
      <c r="H4111">
        <v>58</v>
      </c>
      <c r="I4111" t="s">
        <v>234</v>
      </c>
      <c r="J4111" t="s">
        <v>245</v>
      </c>
      <c r="K4111">
        <v>0</v>
      </c>
      <c r="L4111">
        <v>4</v>
      </c>
      <c r="M4111">
        <v>0</v>
      </c>
      <c r="N4111">
        <v>0</v>
      </c>
      <c r="O4111">
        <v>0</v>
      </c>
      <c r="W4111" t="s">
        <v>237</v>
      </c>
      <c r="Y4111">
        <v>-1</v>
      </c>
      <c r="AB4111" t="s">
        <v>237</v>
      </c>
      <c r="AH4111">
        <v>0</v>
      </c>
      <c r="AN4111" t="s">
        <v>238</v>
      </c>
      <c r="AO4111">
        <v>1</v>
      </c>
      <c r="AP4111" t="s">
        <v>239</v>
      </c>
      <c r="AQ4111" s="27">
        <v>41591</v>
      </c>
      <c r="AR4111" t="s">
        <v>240</v>
      </c>
      <c r="AS4111">
        <v>4</v>
      </c>
      <c r="AT4111" t="s">
        <v>239</v>
      </c>
      <c r="AU4111" s="27">
        <v>41591</v>
      </c>
    </row>
    <row r="4112" spans="1:47" x14ac:dyDescent="0.2">
      <c r="A4112">
        <v>4111</v>
      </c>
      <c r="B4112" t="s">
        <v>14258</v>
      </c>
      <c r="C4112" t="s">
        <v>957</v>
      </c>
      <c r="D4112" t="s">
        <v>1413</v>
      </c>
      <c r="E4112" s="27">
        <v>41646</v>
      </c>
      <c r="F4112" t="s">
        <v>233</v>
      </c>
      <c r="G4112" s="27">
        <v>21963</v>
      </c>
      <c r="H4112">
        <v>56</v>
      </c>
      <c r="I4112" t="s">
        <v>234</v>
      </c>
      <c r="J4112" t="s">
        <v>250</v>
      </c>
      <c r="K4112">
        <v>0</v>
      </c>
      <c r="L4112">
        <v>8</v>
      </c>
      <c r="M4112">
        <v>0</v>
      </c>
      <c r="N4112">
        <v>0</v>
      </c>
      <c r="O4112">
        <v>9</v>
      </c>
      <c r="P4112">
        <v>0</v>
      </c>
      <c r="Q4112" s="28">
        <v>41646.506249999999</v>
      </c>
      <c r="R4112" s="28">
        <v>41647.171527777777</v>
      </c>
      <c r="S4112" t="s">
        <v>14259</v>
      </c>
      <c r="U4112" s="27">
        <v>39002</v>
      </c>
      <c r="V4112">
        <v>2644</v>
      </c>
      <c r="W4112" t="s">
        <v>36</v>
      </c>
      <c r="X4112" t="s">
        <v>274</v>
      </c>
      <c r="Y4112">
        <v>0</v>
      </c>
      <c r="AB4112" t="s">
        <v>237</v>
      </c>
      <c r="AH4112">
        <v>0</v>
      </c>
      <c r="AN4112" t="s">
        <v>238</v>
      </c>
      <c r="AO4112">
        <v>5</v>
      </c>
      <c r="AP4112" t="s">
        <v>246</v>
      </c>
      <c r="AQ4112" s="27">
        <v>41646</v>
      </c>
      <c r="AR4112" t="s">
        <v>240</v>
      </c>
      <c r="AS4112">
        <v>8</v>
      </c>
      <c r="AT4112" t="s">
        <v>269</v>
      </c>
      <c r="AU4112" s="27">
        <v>41646</v>
      </c>
    </row>
    <row r="4113" spans="1:47" x14ac:dyDescent="0.2">
      <c r="A4113">
        <v>4112</v>
      </c>
      <c r="B4113" t="s">
        <v>14260</v>
      </c>
      <c r="C4113" t="s">
        <v>8312</v>
      </c>
      <c r="D4113" t="s">
        <v>3163</v>
      </c>
      <c r="E4113" s="27">
        <v>41522</v>
      </c>
      <c r="F4113" t="s">
        <v>233</v>
      </c>
      <c r="G4113" s="27">
        <v>34807</v>
      </c>
      <c r="H4113">
        <v>21</v>
      </c>
      <c r="I4113" t="s">
        <v>259</v>
      </c>
      <c r="J4113" t="s">
        <v>250</v>
      </c>
      <c r="K4113">
        <v>0</v>
      </c>
      <c r="L4113">
        <v>3</v>
      </c>
      <c r="M4113">
        <v>0</v>
      </c>
      <c r="N4113">
        <v>0</v>
      </c>
      <c r="O4113">
        <v>1</v>
      </c>
      <c r="P4113">
        <v>-10</v>
      </c>
      <c r="Q4113" s="28">
        <v>41512.265277777777</v>
      </c>
      <c r="R4113" s="28">
        <v>41514.463194444441</v>
      </c>
      <c r="S4113" t="s">
        <v>14261</v>
      </c>
      <c r="T4113" s="27">
        <v>41512</v>
      </c>
      <c r="V4113">
        <v>10</v>
      </c>
      <c r="W4113" t="s">
        <v>32</v>
      </c>
      <c r="X4113" t="s">
        <v>555</v>
      </c>
      <c r="Y4113">
        <v>0</v>
      </c>
      <c r="AB4113" t="s">
        <v>237</v>
      </c>
      <c r="AH4113">
        <v>0</v>
      </c>
      <c r="AN4113" t="s">
        <v>238</v>
      </c>
      <c r="AO4113">
        <v>6</v>
      </c>
      <c r="AP4113" t="s">
        <v>246</v>
      </c>
      <c r="AQ4113" s="27">
        <v>41522</v>
      </c>
      <c r="AR4113" t="s">
        <v>240</v>
      </c>
      <c r="AS4113">
        <v>3</v>
      </c>
      <c r="AT4113" t="s">
        <v>239</v>
      </c>
      <c r="AU4113" s="27">
        <v>41522</v>
      </c>
    </row>
    <row r="4114" spans="1:47" x14ac:dyDescent="0.2">
      <c r="A4114">
        <v>4113</v>
      </c>
      <c r="B4114" t="s">
        <v>14262</v>
      </c>
      <c r="C4114" t="s">
        <v>803</v>
      </c>
      <c r="D4114" t="s">
        <v>14263</v>
      </c>
      <c r="E4114" s="27">
        <v>41827</v>
      </c>
      <c r="F4114" t="s">
        <v>233</v>
      </c>
      <c r="G4114" s="27">
        <v>21242</v>
      </c>
      <c r="H4114">
        <v>58</v>
      </c>
      <c r="I4114" t="s">
        <v>234</v>
      </c>
      <c r="J4114" t="s">
        <v>245</v>
      </c>
      <c r="K4114">
        <v>0</v>
      </c>
      <c r="L4114">
        <v>6</v>
      </c>
      <c r="M4114">
        <v>0</v>
      </c>
      <c r="N4114">
        <v>0</v>
      </c>
      <c r="O4114">
        <v>11</v>
      </c>
      <c r="P4114">
        <v>-8</v>
      </c>
      <c r="Q4114" s="28">
        <v>41819.091666666667</v>
      </c>
      <c r="R4114" s="28">
        <v>41827.479166666664</v>
      </c>
      <c r="S4114" t="s">
        <v>14264</v>
      </c>
      <c r="U4114" s="27">
        <v>41819</v>
      </c>
      <c r="V4114">
        <v>8</v>
      </c>
      <c r="W4114" t="s">
        <v>32</v>
      </c>
      <c r="X4114" t="s">
        <v>274</v>
      </c>
      <c r="Y4114">
        <v>0</v>
      </c>
      <c r="AB4114" t="s">
        <v>237</v>
      </c>
      <c r="AH4114">
        <v>0</v>
      </c>
      <c r="AN4114" t="s">
        <v>238</v>
      </c>
      <c r="AO4114">
        <v>2</v>
      </c>
      <c r="AP4114" t="s">
        <v>239</v>
      </c>
      <c r="AQ4114" s="27">
        <v>41827</v>
      </c>
      <c r="AR4114" t="s">
        <v>240</v>
      </c>
      <c r="AS4114">
        <v>6</v>
      </c>
      <c r="AT4114" t="s">
        <v>246</v>
      </c>
      <c r="AU4114" s="27">
        <v>41827</v>
      </c>
    </row>
    <row r="4115" spans="1:47" x14ac:dyDescent="0.2">
      <c r="A4115">
        <v>4114</v>
      </c>
      <c r="B4115" t="s">
        <v>14265</v>
      </c>
      <c r="C4115" t="s">
        <v>14266</v>
      </c>
      <c r="D4115" t="s">
        <v>14267</v>
      </c>
      <c r="E4115" s="27">
        <v>41966</v>
      </c>
      <c r="F4115" t="s">
        <v>233</v>
      </c>
      <c r="G4115" s="27">
        <v>26164</v>
      </c>
      <c r="H4115">
        <v>44</v>
      </c>
      <c r="I4115" t="s">
        <v>244</v>
      </c>
      <c r="J4115" t="s">
        <v>353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 s="28">
        <v>41966.220833333333</v>
      </c>
      <c r="R4115" s="28">
        <v>41967.094444444447</v>
      </c>
      <c r="S4115" t="s">
        <v>14268</v>
      </c>
      <c r="T4115" s="27">
        <v>41966</v>
      </c>
      <c r="V4115">
        <v>0</v>
      </c>
      <c r="W4115" t="s">
        <v>36</v>
      </c>
      <c r="X4115" t="s">
        <v>279</v>
      </c>
      <c r="Y4115">
        <v>0</v>
      </c>
      <c r="AB4115" t="s">
        <v>237</v>
      </c>
      <c r="AH4115">
        <v>0</v>
      </c>
      <c r="AN4115" t="s">
        <v>238</v>
      </c>
      <c r="AO4115">
        <v>1</v>
      </c>
      <c r="AP4115" t="s">
        <v>239</v>
      </c>
      <c r="AQ4115" s="27">
        <v>41966</v>
      </c>
      <c r="AR4115" t="s">
        <v>240</v>
      </c>
      <c r="AS4115">
        <v>1</v>
      </c>
      <c r="AT4115" t="s">
        <v>239</v>
      </c>
      <c r="AU4115" s="27">
        <v>41966</v>
      </c>
    </row>
    <row r="4116" spans="1:47" x14ac:dyDescent="0.2">
      <c r="A4116">
        <v>4115</v>
      </c>
      <c r="B4116" t="s">
        <v>14269</v>
      </c>
      <c r="C4116" t="s">
        <v>14270</v>
      </c>
      <c r="D4116" t="s">
        <v>14271</v>
      </c>
      <c r="E4116" s="27">
        <v>41327</v>
      </c>
      <c r="F4116" t="s">
        <v>233</v>
      </c>
      <c r="G4116" s="27">
        <v>32927</v>
      </c>
      <c r="H4116">
        <v>26</v>
      </c>
      <c r="I4116" t="s">
        <v>244</v>
      </c>
      <c r="J4116" t="s">
        <v>353</v>
      </c>
      <c r="K4116">
        <v>0</v>
      </c>
      <c r="L4116">
        <v>6</v>
      </c>
      <c r="M4116">
        <v>0</v>
      </c>
      <c r="N4116">
        <v>1</v>
      </c>
      <c r="O4116">
        <v>3</v>
      </c>
      <c r="P4116">
        <v>-44</v>
      </c>
      <c r="Q4116" s="28">
        <v>41283.095138888886</v>
      </c>
      <c r="R4116" s="28">
        <v>41285.137499999997</v>
      </c>
      <c r="S4116" t="s">
        <v>14272</v>
      </c>
      <c r="T4116" s="27">
        <v>41283</v>
      </c>
      <c r="V4116">
        <v>44</v>
      </c>
      <c r="W4116" t="s">
        <v>32</v>
      </c>
      <c r="X4116" t="s">
        <v>867</v>
      </c>
      <c r="Y4116">
        <v>0</v>
      </c>
      <c r="AB4116" t="s">
        <v>237</v>
      </c>
      <c r="AH4116">
        <v>0</v>
      </c>
      <c r="AN4116" t="s">
        <v>238</v>
      </c>
      <c r="AO4116">
        <v>4</v>
      </c>
      <c r="AP4116" t="s">
        <v>239</v>
      </c>
      <c r="AQ4116" s="27">
        <v>41327</v>
      </c>
      <c r="AR4116" t="s">
        <v>240</v>
      </c>
      <c r="AS4116">
        <v>6</v>
      </c>
      <c r="AT4116" t="s">
        <v>246</v>
      </c>
      <c r="AU4116" s="27">
        <v>41327</v>
      </c>
    </row>
    <row r="4117" spans="1:47" x14ac:dyDescent="0.2">
      <c r="A4117">
        <v>4116</v>
      </c>
      <c r="B4117" t="s">
        <v>14273</v>
      </c>
      <c r="C4117" t="s">
        <v>14274</v>
      </c>
      <c r="D4117" t="s">
        <v>8177</v>
      </c>
      <c r="E4117" s="27">
        <v>41339</v>
      </c>
      <c r="F4117" t="s">
        <v>233</v>
      </c>
      <c r="G4117" s="27">
        <v>28999</v>
      </c>
      <c r="H4117">
        <v>36</v>
      </c>
      <c r="I4117" t="s">
        <v>244</v>
      </c>
      <c r="J4117" t="s">
        <v>250</v>
      </c>
      <c r="K4117">
        <v>0</v>
      </c>
      <c r="L4117">
        <v>2</v>
      </c>
      <c r="M4117">
        <v>0</v>
      </c>
      <c r="N4117">
        <v>0</v>
      </c>
      <c r="O4117">
        <v>1</v>
      </c>
      <c r="P4117">
        <v>550</v>
      </c>
      <c r="Q4117" s="28">
        <v>41889.306944444441</v>
      </c>
      <c r="R4117" s="28">
        <v>42108.34097222222</v>
      </c>
      <c r="S4117" t="s">
        <v>14275</v>
      </c>
      <c r="U4117" s="27">
        <v>40989</v>
      </c>
      <c r="V4117">
        <v>350</v>
      </c>
      <c r="W4117" t="s">
        <v>32</v>
      </c>
      <c r="X4117" t="s">
        <v>274</v>
      </c>
      <c r="Y4117">
        <v>1</v>
      </c>
      <c r="AA4117" t="s">
        <v>14276</v>
      </c>
      <c r="AB4117" t="s">
        <v>32</v>
      </c>
      <c r="AC4117">
        <v>509</v>
      </c>
      <c r="AD4117" s="27">
        <v>41380</v>
      </c>
      <c r="AE4117" t="s">
        <v>6835</v>
      </c>
      <c r="AF4117" s="27">
        <v>41889</v>
      </c>
      <c r="AG4117" s="27">
        <v>42108</v>
      </c>
      <c r="AH4117">
        <v>0</v>
      </c>
      <c r="AN4117" t="s">
        <v>238</v>
      </c>
      <c r="AO4117">
        <v>4</v>
      </c>
      <c r="AP4117" t="s">
        <v>239</v>
      </c>
      <c r="AQ4117" s="27">
        <v>41339</v>
      </c>
      <c r="AR4117" t="s">
        <v>240</v>
      </c>
      <c r="AS4117">
        <v>2</v>
      </c>
      <c r="AT4117" t="s">
        <v>239</v>
      </c>
      <c r="AU4117" s="27">
        <v>41339</v>
      </c>
    </row>
    <row r="4118" spans="1:47" x14ac:dyDescent="0.2">
      <c r="A4118">
        <v>4117</v>
      </c>
      <c r="B4118" t="s">
        <v>14277</v>
      </c>
      <c r="C4118" t="s">
        <v>14278</v>
      </c>
      <c r="D4118" t="s">
        <v>14279</v>
      </c>
      <c r="E4118" s="27">
        <v>41326</v>
      </c>
      <c r="F4118" t="s">
        <v>294</v>
      </c>
      <c r="G4118" s="27">
        <v>24858</v>
      </c>
      <c r="H4118">
        <v>48</v>
      </c>
      <c r="I4118" t="s">
        <v>234</v>
      </c>
      <c r="J4118" t="s">
        <v>245</v>
      </c>
      <c r="K4118">
        <v>0</v>
      </c>
      <c r="L4118">
        <v>1</v>
      </c>
      <c r="M4118">
        <v>0</v>
      </c>
      <c r="N4118">
        <v>0</v>
      </c>
      <c r="O4118">
        <v>1</v>
      </c>
      <c r="P4118">
        <v>0</v>
      </c>
      <c r="Q4118" s="28">
        <v>41326.51458333333</v>
      </c>
      <c r="R4118" s="28">
        <v>41327.044444444444</v>
      </c>
      <c r="S4118" t="s">
        <v>14280</v>
      </c>
      <c r="T4118" s="27">
        <v>41325</v>
      </c>
      <c r="V4118">
        <v>1</v>
      </c>
      <c r="W4118" t="s">
        <v>36</v>
      </c>
      <c r="X4118" t="s">
        <v>595</v>
      </c>
      <c r="Y4118">
        <v>0</v>
      </c>
      <c r="AB4118" t="s">
        <v>237</v>
      </c>
      <c r="AH4118">
        <v>0</v>
      </c>
      <c r="AN4118" t="s">
        <v>238</v>
      </c>
      <c r="AO4118">
        <v>1</v>
      </c>
      <c r="AP4118" t="s">
        <v>239</v>
      </c>
      <c r="AQ4118" s="27">
        <v>41326</v>
      </c>
      <c r="AR4118" t="s">
        <v>240</v>
      </c>
      <c r="AS4118">
        <v>1</v>
      </c>
      <c r="AT4118" t="s">
        <v>239</v>
      </c>
      <c r="AU4118" s="27">
        <v>41326</v>
      </c>
    </row>
    <row r="4119" spans="1:47" x14ac:dyDescent="0.2">
      <c r="A4119">
        <v>4118</v>
      </c>
      <c r="B4119" t="s">
        <v>14281</v>
      </c>
      <c r="C4119" t="s">
        <v>918</v>
      </c>
      <c r="D4119" t="s">
        <v>14282</v>
      </c>
      <c r="E4119" s="27">
        <v>41290</v>
      </c>
      <c r="F4119" t="s">
        <v>233</v>
      </c>
      <c r="G4119" s="27">
        <v>32443</v>
      </c>
      <c r="H4119">
        <v>27</v>
      </c>
      <c r="I4119" t="s">
        <v>244</v>
      </c>
      <c r="J4119" t="s">
        <v>245</v>
      </c>
      <c r="K4119">
        <v>0</v>
      </c>
      <c r="L4119">
        <v>6</v>
      </c>
      <c r="M4119">
        <v>0</v>
      </c>
      <c r="N4119">
        <v>0</v>
      </c>
      <c r="O4119">
        <v>6</v>
      </c>
      <c r="P4119">
        <v>117</v>
      </c>
      <c r="Q4119" s="28">
        <v>41407.18472222222</v>
      </c>
      <c r="R4119" s="28">
        <v>41410.268055555556</v>
      </c>
      <c r="S4119" t="s">
        <v>14283</v>
      </c>
      <c r="U4119" s="27">
        <v>41060</v>
      </c>
      <c r="V4119">
        <v>230</v>
      </c>
      <c r="W4119" t="s">
        <v>32</v>
      </c>
      <c r="X4119" t="s">
        <v>274</v>
      </c>
      <c r="Y4119">
        <v>1</v>
      </c>
      <c r="AA4119" t="s">
        <v>14284</v>
      </c>
      <c r="AB4119" t="s">
        <v>36</v>
      </c>
      <c r="AD4119" s="27">
        <v>42257</v>
      </c>
      <c r="AE4119" t="s">
        <v>392</v>
      </c>
      <c r="AH4119">
        <v>0</v>
      </c>
      <c r="AN4119" t="s">
        <v>238</v>
      </c>
      <c r="AO4119">
        <v>5</v>
      </c>
      <c r="AP4119" t="s">
        <v>246</v>
      </c>
      <c r="AQ4119" s="27">
        <v>41290</v>
      </c>
      <c r="AR4119" t="s">
        <v>240</v>
      </c>
      <c r="AS4119">
        <v>6</v>
      </c>
      <c r="AT4119" t="s">
        <v>246</v>
      </c>
      <c r="AU4119" s="27">
        <v>41290</v>
      </c>
    </row>
    <row r="4120" spans="1:47" x14ac:dyDescent="0.2">
      <c r="A4120">
        <v>4119</v>
      </c>
      <c r="B4120" t="s">
        <v>14285</v>
      </c>
      <c r="C4120" t="s">
        <v>2212</v>
      </c>
      <c r="D4120" t="s">
        <v>496</v>
      </c>
      <c r="E4120" s="27">
        <v>41368</v>
      </c>
      <c r="F4120" t="s">
        <v>233</v>
      </c>
      <c r="G4120" s="27">
        <v>21948</v>
      </c>
      <c r="H4120">
        <v>56</v>
      </c>
      <c r="I4120" t="s">
        <v>234</v>
      </c>
      <c r="J4120" t="s">
        <v>245</v>
      </c>
      <c r="K4120">
        <v>0</v>
      </c>
      <c r="L4120">
        <v>6</v>
      </c>
      <c r="M4120">
        <v>0</v>
      </c>
      <c r="N4120">
        <v>0</v>
      </c>
      <c r="O4120">
        <v>7</v>
      </c>
      <c r="P4120">
        <v>-1</v>
      </c>
      <c r="Q4120" s="28">
        <v>41367.172222222223</v>
      </c>
      <c r="R4120" s="28">
        <v>41561.361805555556</v>
      </c>
      <c r="S4120" t="s">
        <v>14286</v>
      </c>
      <c r="T4120" s="27">
        <v>41367</v>
      </c>
      <c r="V4120">
        <v>1</v>
      </c>
      <c r="W4120" t="s">
        <v>32</v>
      </c>
      <c r="X4120" t="s">
        <v>252</v>
      </c>
      <c r="Y4120">
        <v>1</v>
      </c>
      <c r="AA4120" t="s">
        <v>14287</v>
      </c>
      <c r="AB4120" t="s">
        <v>32</v>
      </c>
      <c r="AC4120">
        <v>349</v>
      </c>
      <c r="AD4120" s="27">
        <v>41388</v>
      </c>
      <c r="AE4120" t="s">
        <v>359</v>
      </c>
      <c r="AF4120" s="27">
        <v>41737</v>
      </c>
      <c r="AG4120" s="27">
        <v>41757</v>
      </c>
      <c r="AH4120">
        <v>0</v>
      </c>
      <c r="AN4120" t="s">
        <v>238</v>
      </c>
      <c r="AO4120">
        <v>8</v>
      </c>
      <c r="AP4120" t="s">
        <v>269</v>
      </c>
      <c r="AQ4120" s="27">
        <v>41368</v>
      </c>
      <c r="AR4120" t="s">
        <v>240</v>
      </c>
      <c r="AS4120">
        <v>6</v>
      </c>
      <c r="AT4120" t="s">
        <v>246</v>
      </c>
      <c r="AU4120" s="27">
        <v>41368</v>
      </c>
    </row>
    <row r="4121" spans="1:47" x14ac:dyDescent="0.2">
      <c r="A4121">
        <v>4120</v>
      </c>
      <c r="B4121" t="s">
        <v>14288</v>
      </c>
      <c r="C4121" t="s">
        <v>4676</v>
      </c>
      <c r="D4121" t="s">
        <v>14289</v>
      </c>
      <c r="E4121" s="27">
        <v>41569</v>
      </c>
      <c r="F4121" t="s">
        <v>233</v>
      </c>
      <c r="G4121" s="27">
        <v>27919</v>
      </c>
      <c r="H4121">
        <v>39</v>
      </c>
      <c r="I4121" t="s">
        <v>244</v>
      </c>
      <c r="J4121" t="s">
        <v>245</v>
      </c>
      <c r="K4121">
        <v>0</v>
      </c>
      <c r="L4121">
        <v>1</v>
      </c>
      <c r="M4121">
        <v>0</v>
      </c>
      <c r="N4121">
        <v>0</v>
      </c>
      <c r="O4121">
        <v>2</v>
      </c>
      <c r="P4121">
        <v>-26</v>
      </c>
      <c r="Q4121" s="28">
        <v>41543.259027777778</v>
      </c>
      <c r="R4121" s="28">
        <v>41546.10833333333</v>
      </c>
      <c r="S4121" t="s">
        <v>14290</v>
      </c>
      <c r="T4121" s="27">
        <v>41543</v>
      </c>
      <c r="V4121">
        <v>26</v>
      </c>
      <c r="W4121" t="s">
        <v>36</v>
      </c>
      <c r="X4121" t="s">
        <v>279</v>
      </c>
      <c r="Y4121">
        <v>0</v>
      </c>
      <c r="AB4121" t="s">
        <v>237</v>
      </c>
      <c r="AH4121">
        <v>0</v>
      </c>
      <c r="AN4121" t="s">
        <v>238</v>
      </c>
      <c r="AO4121">
        <v>1</v>
      </c>
      <c r="AP4121" t="s">
        <v>239</v>
      </c>
      <c r="AQ4121" s="27">
        <v>41569</v>
      </c>
      <c r="AR4121" t="s">
        <v>240</v>
      </c>
      <c r="AS4121">
        <v>1</v>
      </c>
      <c r="AT4121" t="s">
        <v>239</v>
      </c>
      <c r="AU4121" s="27">
        <v>41569</v>
      </c>
    </row>
    <row r="4122" spans="1:47" x14ac:dyDescent="0.2">
      <c r="A4122">
        <v>4121</v>
      </c>
      <c r="B4122" t="s">
        <v>14291</v>
      </c>
      <c r="C4122" t="s">
        <v>5206</v>
      </c>
      <c r="D4122" t="s">
        <v>14292</v>
      </c>
      <c r="E4122" s="27">
        <v>41300</v>
      </c>
      <c r="F4122" t="s">
        <v>233</v>
      </c>
      <c r="G4122" s="27">
        <v>31053</v>
      </c>
      <c r="H4122">
        <v>31</v>
      </c>
      <c r="I4122" t="s">
        <v>244</v>
      </c>
      <c r="J4122" t="s">
        <v>353</v>
      </c>
      <c r="K4122">
        <v>0</v>
      </c>
      <c r="L4122">
        <v>2</v>
      </c>
      <c r="M4122">
        <v>0</v>
      </c>
      <c r="N4122">
        <v>0</v>
      </c>
      <c r="O4122">
        <v>0</v>
      </c>
      <c r="P4122">
        <v>-1</v>
      </c>
      <c r="Q4122" s="28">
        <v>41299.491666666669</v>
      </c>
      <c r="R4122" s="28">
        <v>41301.166666666664</v>
      </c>
      <c r="S4122" t="s">
        <v>14293</v>
      </c>
      <c r="T4122" s="27">
        <v>41299</v>
      </c>
      <c r="V4122">
        <v>1</v>
      </c>
      <c r="W4122" t="s">
        <v>32</v>
      </c>
      <c r="X4122" t="s">
        <v>459</v>
      </c>
      <c r="Y4122">
        <v>0</v>
      </c>
      <c r="AB4122" t="s">
        <v>237</v>
      </c>
      <c r="AH4122">
        <v>0</v>
      </c>
      <c r="AN4122" t="s">
        <v>238</v>
      </c>
      <c r="AO4122">
        <v>2</v>
      </c>
      <c r="AP4122" t="s">
        <v>239</v>
      </c>
      <c r="AQ4122" s="27">
        <v>41300</v>
      </c>
      <c r="AR4122" t="s">
        <v>240</v>
      </c>
      <c r="AS4122">
        <v>2</v>
      </c>
      <c r="AT4122" t="s">
        <v>239</v>
      </c>
      <c r="AU4122" s="27">
        <v>41300</v>
      </c>
    </row>
    <row r="4123" spans="1:47" x14ac:dyDescent="0.2">
      <c r="A4123">
        <v>4122</v>
      </c>
      <c r="B4123" t="s">
        <v>14294</v>
      </c>
      <c r="C4123" t="s">
        <v>7239</v>
      </c>
      <c r="D4123" t="s">
        <v>496</v>
      </c>
      <c r="E4123" s="27">
        <v>41373</v>
      </c>
      <c r="F4123" t="s">
        <v>294</v>
      </c>
      <c r="G4123" s="27">
        <v>33325</v>
      </c>
      <c r="H4123">
        <v>25</v>
      </c>
      <c r="I4123" t="s">
        <v>244</v>
      </c>
      <c r="J4123" t="s">
        <v>245</v>
      </c>
      <c r="K4123">
        <v>0</v>
      </c>
      <c r="L4123">
        <v>6</v>
      </c>
      <c r="M4123">
        <v>0</v>
      </c>
      <c r="N4123">
        <v>0</v>
      </c>
      <c r="O4123">
        <v>0</v>
      </c>
      <c r="P4123">
        <v>-1</v>
      </c>
      <c r="Q4123" s="28">
        <v>41372.478472222225</v>
      </c>
      <c r="R4123" s="28">
        <v>41373.356249999997</v>
      </c>
      <c r="S4123" t="s">
        <v>14295</v>
      </c>
      <c r="T4123" s="27">
        <v>41372</v>
      </c>
      <c r="V4123">
        <v>1</v>
      </c>
      <c r="W4123" t="s">
        <v>32</v>
      </c>
      <c r="X4123" t="s">
        <v>14296</v>
      </c>
      <c r="Y4123">
        <v>0</v>
      </c>
      <c r="AB4123" t="s">
        <v>237</v>
      </c>
      <c r="AH4123">
        <v>0</v>
      </c>
      <c r="AN4123" t="s">
        <v>238</v>
      </c>
      <c r="AO4123">
        <v>4</v>
      </c>
      <c r="AP4123" t="s">
        <v>239</v>
      </c>
      <c r="AQ4123" s="27">
        <v>41373</v>
      </c>
      <c r="AR4123" t="s">
        <v>240</v>
      </c>
      <c r="AS4123">
        <v>6</v>
      </c>
      <c r="AT4123" t="s">
        <v>246</v>
      </c>
      <c r="AU4123" s="27">
        <v>41373</v>
      </c>
    </row>
    <row r="4124" spans="1:47" x14ac:dyDescent="0.2">
      <c r="A4124">
        <v>4123</v>
      </c>
      <c r="B4124" t="s">
        <v>14297</v>
      </c>
      <c r="C4124" t="s">
        <v>1127</v>
      </c>
      <c r="D4124" t="s">
        <v>14298</v>
      </c>
      <c r="E4124" s="27">
        <v>41625</v>
      </c>
      <c r="F4124" t="s">
        <v>233</v>
      </c>
      <c r="G4124" s="27">
        <v>23755</v>
      </c>
      <c r="H4124">
        <v>51</v>
      </c>
      <c r="I4124" t="s">
        <v>234</v>
      </c>
      <c r="J4124" t="s">
        <v>245</v>
      </c>
      <c r="K4124">
        <v>0</v>
      </c>
      <c r="L4124">
        <v>1</v>
      </c>
      <c r="M4124">
        <v>0</v>
      </c>
      <c r="N4124">
        <v>0</v>
      </c>
      <c r="O4124">
        <v>1</v>
      </c>
      <c r="P4124">
        <v>-83</v>
      </c>
      <c r="Q4124" s="28">
        <v>41542.298611111109</v>
      </c>
      <c r="R4124" s="28">
        <v>41545.090277777781</v>
      </c>
      <c r="S4124" t="s">
        <v>14299</v>
      </c>
      <c r="U4124" s="27">
        <v>41542</v>
      </c>
      <c r="V4124">
        <v>83</v>
      </c>
      <c r="W4124" t="s">
        <v>32</v>
      </c>
      <c r="X4124" t="s">
        <v>274</v>
      </c>
      <c r="Y4124">
        <v>0</v>
      </c>
      <c r="AB4124" t="s">
        <v>237</v>
      </c>
      <c r="AH4124">
        <v>0</v>
      </c>
      <c r="AN4124" t="s">
        <v>238</v>
      </c>
      <c r="AO4124">
        <v>1</v>
      </c>
      <c r="AP4124" t="s">
        <v>239</v>
      </c>
      <c r="AQ4124" s="27">
        <v>41625</v>
      </c>
      <c r="AR4124" t="s">
        <v>240</v>
      </c>
      <c r="AS4124">
        <v>1</v>
      </c>
      <c r="AT4124" t="s">
        <v>239</v>
      </c>
      <c r="AU4124" s="27">
        <v>41625</v>
      </c>
    </row>
    <row r="4125" spans="1:47" x14ac:dyDescent="0.2">
      <c r="A4125">
        <v>4124</v>
      </c>
      <c r="B4125" t="s">
        <v>14300</v>
      </c>
      <c r="C4125" t="s">
        <v>14301</v>
      </c>
      <c r="D4125" t="s">
        <v>14302</v>
      </c>
      <c r="E4125" s="27">
        <v>41772</v>
      </c>
      <c r="F4125" t="s">
        <v>294</v>
      </c>
      <c r="G4125" s="27">
        <v>25976</v>
      </c>
      <c r="H4125">
        <v>45</v>
      </c>
      <c r="I4125" t="s">
        <v>234</v>
      </c>
      <c r="J4125" t="s">
        <v>22</v>
      </c>
      <c r="K4125">
        <v>0</v>
      </c>
      <c r="L4125">
        <v>7</v>
      </c>
      <c r="M4125">
        <v>0</v>
      </c>
      <c r="N4125">
        <v>0</v>
      </c>
      <c r="O4125">
        <v>2</v>
      </c>
      <c r="P4125">
        <v>0</v>
      </c>
      <c r="Q4125" s="28">
        <v>41772.04583333333</v>
      </c>
      <c r="R4125" s="28">
        <v>41777.352777777778</v>
      </c>
      <c r="S4125" t="s">
        <v>14303</v>
      </c>
      <c r="T4125" s="27">
        <v>41373</v>
      </c>
      <c r="V4125">
        <v>399</v>
      </c>
      <c r="W4125" t="s">
        <v>36</v>
      </c>
      <c r="X4125" t="s">
        <v>724</v>
      </c>
      <c r="Y4125">
        <v>0</v>
      </c>
      <c r="AB4125" t="s">
        <v>237</v>
      </c>
      <c r="AH4125">
        <v>0</v>
      </c>
      <c r="AN4125" t="s">
        <v>238</v>
      </c>
      <c r="AO4125">
        <v>3</v>
      </c>
      <c r="AP4125" t="s">
        <v>239</v>
      </c>
      <c r="AQ4125" s="27">
        <v>41772</v>
      </c>
      <c r="AR4125" t="s">
        <v>240</v>
      </c>
      <c r="AS4125">
        <v>7</v>
      </c>
      <c r="AT4125" t="s">
        <v>246</v>
      </c>
      <c r="AU4125" s="27">
        <v>41772</v>
      </c>
    </row>
    <row r="4126" spans="1:47" x14ac:dyDescent="0.2">
      <c r="A4126">
        <v>4125</v>
      </c>
      <c r="B4126" t="s">
        <v>14304</v>
      </c>
      <c r="C4126" t="s">
        <v>4920</v>
      </c>
      <c r="D4126" t="s">
        <v>14305</v>
      </c>
      <c r="E4126" s="27">
        <v>41585</v>
      </c>
      <c r="F4126" t="s">
        <v>294</v>
      </c>
      <c r="G4126" s="27">
        <v>32054</v>
      </c>
      <c r="H4126">
        <v>28</v>
      </c>
      <c r="I4126" t="s">
        <v>244</v>
      </c>
      <c r="J4126" t="s">
        <v>250</v>
      </c>
      <c r="K4126">
        <v>0</v>
      </c>
      <c r="L4126">
        <v>5</v>
      </c>
      <c r="M4126">
        <v>0</v>
      </c>
      <c r="N4126">
        <v>0</v>
      </c>
      <c r="O4126">
        <v>3</v>
      </c>
      <c r="P4126">
        <v>-16</v>
      </c>
      <c r="Q4126" s="28">
        <v>41569.305555555555</v>
      </c>
      <c r="R4126" s="28">
        <v>41585.537499999999</v>
      </c>
      <c r="S4126" t="s">
        <v>14306</v>
      </c>
      <c r="T4126" s="27">
        <v>41569</v>
      </c>
      <c r="V4126">
        <v>16</v>
      </c>
      <c r="W4126" t="s">
        <v>32</v>
      </c>
      <c r="X4126" t="s">
        <v>2976</v>
      </c>
      <c r="Y4126">
        <v>0</v>
      </c>
      <c r="AB4126" t="s">
        <v>237</v>
      </c>
      <c r="AH4126">
        <v>0</v>
      </c>
      <c r="AN4126" t="s">
        <v>238</v>
      </c>
      <c r="AO4126">
        <v>4</v>
      </c>
      <c r="AP4126" t="s">
        <v>239</v>
      </c>
      <c r="AQ4126" s="27">
        <v>41585</v>
      </c>
      <c r="AR4126" t="s">
        <v>240</v>
      </c>
      <c r="AS4126">
        <v>5</v>
      </c>
      <c r="AT4126" t="s">
        <v>246</v>
      </c>
      <c r="AU4126" s="27">
        <v>41585</v>
      </c>
    </row>
    <row r="4127" spans="1:47" x14ac:dyDescent="0.2">
      <c r="A4127">
        <v>4126</v>
      </c>
      <c r="B4127" t="s">
        <v>14307</v>
      </c>
      <c r="C4127" t="s">
        <v>242</v>
      </c>
      <c r="D4127" t="s">
        <v>1309</v>
      </c>
      <c r="E4127" s="27">
        <v>41622</v>
      </c>
      <c r="F4127" t="s">
        <v>233</v>
      </c>
      <c r="G4127" s="27">
        <v>31270</v>
      </c>
      <c r="H4127">
        <v>30</v>
      </c>
      <c r="I4127" t="s">
        <v>244</v>
      </c>
      <c r="J4127" t="s">
        <v>250</v>
      </c>
      <c r="K4127">
        <v>0</v>
      </c>
      <c r="L4127">
        <v>2</v>
      </c>
      <c r="M4127">
        <v>0</v>
      </c>
      <c r="N4127">
        <v>0</v>
      </c>
      <c r="O4127">
        <v>0</v>
      </c>
      <c r="P4127">
        <v>-1</v>
      </c>
      <c r="Q4127" s="28">
        <v>41621.435416666667</v>
      </c>
      <c r="R4127" s="28">
        <v>41622.357638888891</v>
      </c>
      <c r="S4127" t="s">
        <v>14308</v>
      </c>
      <c r="T4127" s="27">
        <v>41621</v>
      </c>
      <c r="V4127">
        <v>1</v>
      </c>
      <c r="W4127" t="s">
        <v>32</v>
      </c>
      <c r="X4127" t="s">
        <v>608</v>
      </c>
      <c r="Y4127">
        <v>1</v>
      </c>
      <c r="AA4127" t="s">
        <v>14309</v>
      </c>
      <c r="AB4127" t="s">
        <v>36</v>
      </c>
      <c r="AD4127" s="27">
        <v>41990</v>
      </c>
      <c r="AE4127" t="s">
        <v>279</v>
      </c>
      <c r="AH4127">
        <v>1</v>
      </c>
      <c r="AJ4127" t="s">
        <v>14309</v>
      </c>
      <c r="AK4127" t="s">
        <v>462</v>
      </c>
      <c r="AL4127" s="27">
        <v>41990</v>
      </c>
      <c r="AM4127" t="s">
        <v>279</v>
      </c>
      <c r="AN4127" t="s">
        <v>238</v>
      </c>
      <c r="AO4127">
        <v>2</v>
      </c>
      <c r="AP4127" t="s">
        <v>239</v>
      </c>
      <c r="AQ4127" s="27">
        <v>41622</v>
      </c>
      <c r="AR4127" t="s">
        <v>240</v>
      </c>
      <c r="AS4127">
        <v>2</v>
      </c>
      <c r="AT4127" t="s">
        <v>239</v>
      </c>
      <c r="AU4127" s="27">
        <v>41622</v>
      </c>
    </row>
    <row r="4128" spans="1:47" x14ac:dyDescent="0.2">
      <c r="A4128">
        <v>4127</v>
      </c>
      <c r="B4128" t="s">
        <v>14310</v>
      </c>
      <c r="C4128" t="s">
        <v>3398</v>
      </c>
      <c r="D4128" t="s">
        <v>3209</v>
      </c>
      <c r="E4128" s="27">
        <v>41827</v>
      </c>
      <c r="F4128" t="s">
        <v>294</v>
      </c>
      <c r="G4128" s="27">
        <v>35241</v>
      </c>
      <c r="H4128">
        <v>19</v>
      </c>
      <c r="I4128" t="s">
        <v>259</v>
      </c>
      <c r="J4128" t="s">
        <v>250</v>
      </c>
      <c r="K4128">
        <v>0</v>
      </c>
      <c r="L4128">
        <v>8</v>
      </c>
      <c r="M4128">
        <v>0</v>
      </c>
      <c r="N4128">
        <v>0</v>
      </c>
      <c r="O4128">
        <v>0</v>
      </c>
      <c r="P4128">
        <v>-1</v>
      </c>
      <c r="Q4128" s="28">
        <v>41826.129166666666</v>
      </c>
      <c r="R4128" s="28">
        <v>41827.321527777778</v>
      </c>
      <c r="S4128" t="s">
        <v>14311</v>
      </c>
      <c r="T4128" s="27">
        <v>41826</v>
      </c>
      <c r="V4128">
        <v>1</v>
      </c>
      <c r="W4128" t="s">
        <v>36</v>
      </c>
      <c r="X4128" t="s">
        <v>2796</v>
      </c>
      <c r="Y4128">
        <v>1</v>
      </c>
      <c r="AA4128" t="s">
        <v>14312</v>
      </c>
      <c r="AB4128" t="s">
        <v>32</v>
      </c>
      <c r="AC4128">
        <v>0</v>
      </c>
      <c r="AD4128" s="27">
        <v>42153</v>
      </c>
      <c r="AE4128" t="s">
        <v>801</v>
      </c>
      <c r="AF4128" s="27">
        <v>42153</v>
      </c>
      <c r="AG4128" s="27">
        <v>42155</v>
      </c>
      <c r="AH4128">
        <v>1</v>
      </c>
      <c r="AJ4128" t="s">
        <v>14312</v>
      </c>
      <c r="AK4128" t="s">
        <v>255</v>
      </c>
      <c r="AL4128" s="27">
        <v>42153</v>
      </c>
      <c r="AM4128" t="s">
        <v>801</v>
      </c>
      <c r="AN4128" t="s">
        <v>238</v>
      </c>
      <c r="AO4128">
        <v>8</v>
      </c>
      <c r="AP4128" t="s">
        <v>269</v>
      </c>
      <c r="AQ4128" s="27">
        <v>41827</v>
      </c>
      <c r="AR4128" t="s">
        <v>240</v>
      </c>
      <c r="AS4128">
        <v>8</v>
      </c>
      <c r="AT4128" t="s">
        <v>269</v>
      </c>
      <c r="AU4128" s="27">
        <v>41827</v>
      </c>
    </row>
    <row r="4129" spans="1:47" x14ac:dyDescent="0.2">
      <c r="A4129">
        <v>4128</v>
      </c>
      <c r="B4129" t="s">
        <v>14313</v>
      </c>
      <c r="C4129" t="s">
        <v>14314</v>
      </c>
      <c r="D4129" t="s">
        <v>14315</v>
      </c>
      <c r="E4129" s="27">
        <v>41605</v>
      </c>
      <c r="F4129" t="s">
        <v>233</v>
      </c>
      <c r="G4129" s="27">
        <v>34921</v>
      </c>
      <c r="H4129">
        <v>20</v>
      </c>
      <c r="I4129" t="s">
        <v>259</v>
      </c>
      <c r="J4129" t="s">
        <v>250</v>
      </c>
      <c r="K4129">
        <v>0</v>
      </c>
      <c r="L4129">
        <v>4</v>
      </c>
      <c r="M4129">
        <v>0</v>
      </c>
      <c r="N4129">
        <v>0</v>
      </c>
      <c r="O4129">
        <v>0</v>
      </c>
      <c r="P4129">
        <v>-1</v>
      </c>
      <c r="Q4129" s="28">
        <v>41604.068749999999</v>
      </c>
      <c r="R4129" s="28">
        <v>41605.320138888892</v>
      </c>
      <c r="S4129" t="s">
        <v>14316</v>
      </c>
      <c r="T4129" s="27">
        <v>41604</v>
      </c>
      <c r="V4129">
        <v>1</v>
      </c>
      <c r="W4129" t="s">
        <v>36</v>
      </c>
      <c r="X4129" t="s">
        <v>279</v>
      </c>
      <c r="Y4129">
        <v>1</v>
      </c>
      <c r="AA4129" t="s">
        <v>14317</v>
      </c>
      <c r="AB4129" t="s">
        <v>36</v>
      </c>
      <c r="AD4129" s="27">
        <v>41745</v>
      </c>
      <c r="AE4129" t="s">
        <v>681</v>
      </c>
      <c r="AH4129">
        <v>0</v>
      </c>
      <c r="AN4129" t="s">
        <v>238</v>
      </c>
      <c r="AO4129">
        <v>7</v>
      </c>
      <c r="AP4129" t="s">
        <v>246</v>
      </c>
      <c r="AQ4129" s="27">
        <v>41605</v>
      </c>
      <c r="AR4129" t="s">
        <v>240</v>
      </c>
      <c r="AS4129">
        <v>4</v>
      </c>
      <c r="AT4129" t="s">
        <v>239</v>
      </c>
      <c r="AU4129" s="27">
        <v>41605</v>
      </c>
    </row>
    <row r="4130" spans="1:47" x14ac:dyDescent="0.2">
      <c r="A4130">
        <v>4129</v>
      </c>
      <c r="B4130" t="s">
        <v>14318</v>
      </c>
      <c r="C4130" t="s">
        <v>3041</v>
      </c>
      <c r="D4130" t="s">
        <v>1654</v>
      </c>
      <c r="E4130" s="27">
        <v>41294</v>
      </c>
      <c r="F4130" t="s">
        <v>233</v>
      </c>
      <c r="G4130" s="27">
        <v>30707</v>
      </c>
      <c r="H4130">
        <v>32</v>
      </c>
      <c r="I4130" t="s">
        <v>244</v>
      </c>
      <c r="J4130" t="s">
        <v>250</v>
      </c>
      <c r="K4130">
        <v>0</v>
      </c>
      <c r="L4130">
        <v>7</v>
      </c>
      <c r="M4130">
        <v>0</v>
      </c>
      <c r="N4130">
        <v>0</v>
      </c>
      <c r="O4130">
        <v>0</v>
      </c>
      <c r="W4130" t="s">
        <v>237</v>
      </c>
      <c r="Y4130">
        <v>-1</v>
      </c>
      <c r="AB4130" t="s">
        <v>237</v>
      </c>
      <c r="AH4130">
        <v>0</v>
      </c>
      <c r="AN4130" t="s">
        <v>238</v>
      </c>
      <c r="AO4130">
        <v>5</v>
      </c>
      <c r="AP4130" t="s">
        <v>246</v>
      </c>
      <c r="AQ4130" s="27">
        <v>41294</v>
      </c>
      <c r="AR4130" t="s">
        <v>240</v>
      </c>
      <c r="AS4130">
        <v>7</v>
      </c>
      <c r="AT4130" t="s">
        <v>246</v>
      </c>
      <c r="AU4130" s="27">
        <v>41294</v>
      </c>
    </row>
    <row r="4131" spans="1:47" x14ac:dyDescent="0.2">
      <c r="A4131">
        <v>4130</v>
      </c>
      <c r="B4131" t="s">
        <v>14319</v>
      </c>
      <c r="C4131" t="s">
        <v>14320</v>
      </c>
      <c r="D4131" t="s">
        <v>1388</v>
      </c>
      <c r="E4131" s="27">
        <v>41663</v>
      </c>
      <c r="F4131" t="s">
        <v>233</v>
      </c>
      <c r="G4131" s="27">
        <v>21360</v>
      </c>
      <c r="H4131">
        <v>57</v>
      </c>
      <c r="I4131" t="s">
        <v>234</v>
      </c>
      <c r="J4131" t="s">
        <v>245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-1</v>
      </c>
      <c r="Q4131" s="28">
        <v>41662.497916666667</v>
      </c>
      <c r="R4131" s="28">
        <v>41667.275694444441</v>
      </c>
      <c r="S4131" t="s">
        <v>14321</v>
      </c>
      <c r="T4131" s="27">
        <v>41662</v>
      </c>
      <c r="V4131">
        <v>1</v>
      </c>
      <c r="W4131" t="s">
        <v>32</v>
      </c>
      <c r="X4131" t="s">
        <v>313</v>
      </c>
      <c r="Y4131">
        <v>0</v>
      </c>
      <c r="AB4131" t="s">
        <v>237</v>
      </c>
      <c r="AH4131">
        <v>0</v>
      </c>
      <c r="AN4131" t="s">
        <v>238</v>
      </c>
      <c r="AO4131">
        <v>1</v>
      </c>
      <c r="AP4131" t="s">
        <v>239</v>
      </c>
      <c r="AQ4131" s="27">
        <v>41663</v>
      </c>
      <c r="AR4131" t="s">
        <v>240</v>
      </c>
      <c r="AS4131">
        <v>1</v>
      </c>
      <c r="AT4131" t="s">
        <v>239</v>
      </c>
      <c r="AU4131" s="27">
        <v>41663</v>
      </c>
    </row>
    <row r="4132" spans="1:47" x14ac:dyDescent="0.2">
      <c r="A4132">
        <v>4131</v>
      </c>
      <c r="B4132" t="s">
        <v>14322</v>
      </c>
      <c r="C4132" t="s">
        <v>963</v>
      </c>
      <c r="D4132" t="s">
        <v>488</v>
      </c>
      <c r="E4132" s="27">
        <v>41570</v>
      </c>
      <c r="F4132" t="s">
        <v>233</v>
      </c>
      <c r="G4132" s="27">
        <v>33070</v>
      </c>
      <c r="H4132">
        <v>25</v>
      </c>
      <c r="I4132" t="s">
        <v>244</v>
      </c>
      <c r="J4132" t="s">
        <v>245</v>
      </c>
      <c r="K4132">
        <v>0</v>
      </c>
      <c r="L4132">
        <v>7</v>
      </c>
      <c r="M4132">
        <v>0</v>
      </c>
      <c r="N4132">
        <v>0</v>
      </c>
      <c r="O4132">
        <v>0</v>
      </c>
      <c r="W4132" t="s">
        <v>237</v>
      </c>
      <c r="Y4132">
        <v>-1</v>
      </c>
      <c r="AB4132" t="s">
        <v>237</v>
      </c>
      <c r="AH4132">
        <v>0</v>
      </c>
      <c r="AN4132" t="s">
        <v>238</v>
      </c>
      <c r="AO4132">
        <v>4</v>
      </c>
      <c r="AP4132" t="s">
        <v>239</v>
      </c>
      <c r="AQ4132" s="27">
        <v>41570</v>
      </c>
      <c r="AR4132" t="s">
        <v>240</v>
      </c>
      <c r="AS4132">
        <v>7</v>
      </c>
      <c r="AT4132" t="s">
        <v>246</v>
      </c>
      <c r="AU4132" s="27">
        <v>41570</v>
      </c>
    </row>
    <row r="4133" spans="1:47" x14ac:dyDescent="0.2">
      <c r="A4133">
        <v>4132</v>
      </c>
      <c r="B4133" t="s">
        <v>14323</v>
      </c>
      <c r="C4133" t="s">
        <v>6959</v>
      </c>
      <c r="D4133" t="s">
        <v>14324</v>
      </c>
      <c r="E4133" s="27">
        <v>41901</v>
      </c>
      <c r="F4133" t="s">
        <v>233</v>
      </c>
      <c r="G4133" s="27">
        <v>21043</v>
      </c>
      <c r="H4133">
        <v>58</v>
      </c>
      <c r="I4133" t="s">
        <v>234</v>
      </c>
      <c r="J4133" t="s">
        <v>250</v>
      </c>
      <c r="K4133">
        <v>0</v>
      </c>
      <c r="L4133">
        <v>7</v>
      </c>
      <c r="M4133">
        <v>0</v>
      </c>
      <c r="N4133">
        <v>0</v>
      </c>
      <c r="O4133">
        <v>6</v>
      </c>
      <c r="P4133">
        <v>-2</v>
      </c>
      <c r="Q4133" s="28">
        <v>41899.300000000003</v>
      </c>
      <c r="R4133" s="28">
        <v>41901.536111111112</v>
      </c>
      <c r="S4133" t="s">
        <v>14325</v>
      </c>
      <c r="T4133" s="27">
        <v>41899</v>
      </c>
      <c r="V4133">
        <v>2</v>
      </c>
      <c r="W4133" t="s">
        <v>32</v>
      </c>
      <c r="X4133" t="s">
        <v>261</v>
      </c>
      <c r="Y4133">
        <v>0</v>
      </c>
      <c r="AB4133" t="s">
        <v>237</v>
      </c>
      <c r="AH4133">
        <v>0</v>
      </c>
      <c r="AN4133" t="s">
        <v>238</v>
      </c>
      <c r="AO4133">
        <v>3</v>
      </c>
      <c r="AP4133" t="s">
        <v>239</v>
      </c>
      <c r="AQ4133" s="27">
        <v>41901</v>
      </c>
      <c r="AR4133" t="s">
        <v>240</v>
      </c>
      <c r="AS4133">
        <v>7</v>
      </c>
      <c r="AT4133" t="s">
        <v>246</v>
      </c>
      <c r="AU4133" s="27">
        <v>41901</v>
      </c>
    </row>
    <row r="4134" spans="1:47" x14ac:dyDescent="0.2">
      <c r="A4134">
        <v>4133</v>
      </c>
      <c r="B4134" t="s">
        <v>14326</v>
      </c>
      <c r="C4134" t="s">
        <v>663</v>
      </c>
      <c r="D4134" t="s">
        <v>1832</v>
      </c>
      <c r="E4134" s="27">
        <v>41842</v>
      </c>
      <c r="F4134" t="s">
        <v>233</v>
      </c>
      <c r="G4134" s="27">
        <v>34979</v>
      </c>
      <c r="H4134">
        <v>20</v>
      </c>
      <c r="I4134" t="s">
        <v>259</v>
      </c>
      <c r="J4134" t="s">
        <v>250</v>
      </c>
      <c r="K4134">
        <v>0</v>
      </c>
      <c r="L4134">
        <v>8</v>
      </c>
      <c r="M4134">
        <v>0</v>
      </c>
      <c r="N4134">
        <v>1</v>
      </c>
      <c r="O4134">
        <v>2</v>
      </c>
      <c r="P4134">
        <v>-104</v>
      </c>
      <c r="Q4134" s="28">
        <v>41738.250694444447</v>
      </c>
      <c r="R4134" s="28">
        <v>41842.04791666667</v>
      </c>
      <c r="S4134" t="s">
        <v>14327</v>
      </c>
      <c r="T4134" s="27">
        <v>41738</v>
      </c>
      <c r="V4134">
        <v>104</v>
      </c>
      <c r="W4134" t="s">
        <v>32</v>
      </c>
      <c r="X4134" t="s">
        <v>867</v>
      </c>
      <c r="Y4134">
        <v>0</v>
      </c>
      <c r="AB4134" t="s">
        <v>237</v>
      </c>
      <c r="AH4134">
        <v>0</v>
      </c>
      <c r="AN4134" t="s">
        <v>238</v>
      </c>
      <c r="AO4134">
        <v>9</v>
      </c>
      <c r="AP4134" t="s">
        <v>269</v>
      </c>
      <c r="AQ4134" s="27">
        <v>41842</v>
      </c>
      <c r="AR4134" t="s">
        <v>240</v>
      </c>
      <c r="AS4134">
        <v>8</v>
      </c>
      <c r="AT4134" t="s">
        <v>269</v>
      </c>
      <c r="AU4134" s="27">
        <v>41842</v>
      </c>
    </row>
    <row r="4135" spans="1:47" x14ac:dyDescent="0.2">
      <c r="A4135">
        <v>4134</v>
      </c>
      <c r="B4135" t="s">
        <v>14328</v>
      </c>
      <c r="C4135" t="s">
        <v>2674</v>
      </c>
      <c r="D4135" t="s">
        <v>14329</v>
      </c>
      <c r="E4135" s="27">
        <v>41310</v>
      </c>
      <c r="F4135" t="s">
        <v>233</v>
      </c>
      <c r="G4135" s="27">
        <v>23768</v>
      </c>
      <c r="H4135">
        <v>51</v>
      </c>
      <c r="I4135" t="s">
        <v>234</v>
      </c>
      <c r="J4135" t="s">
        <v>250</v>
      </c>
      <c r="K4135">
        <v>0</v>
      </c>
      <c r="L4135">
        <v>6</v>
      </c>
      <c r="M4135">
        <v>0</v>
      </c>
      <c r="N4135">
        <v>0</v>
      </c>
      <c r="O4135">
        <v>8</v>
      </c>
      <c r="P4135">
        <v>-1</v>
      </c>
      <c r="Q4135" s="28">
        <v>41309.227083333331</v>
      </c>
      <c r="R4135" s="28">
        <v>41310.074999999997</v>
      </c>
      <c r="S4135" t="s">
        <v>14330</v>
      </c>
      <c r="T4135" s="27">
        <v>41309</v>
      </c>
      <c r="V4135">
        <v>1</v>
      </c>
      <c r="W4135" t="s">
        <v>36</v>
      </c>
      <c r="X4135" t="s">
        <v>1508</v>
      </c>
      <c r="Y4135">
        <v>1</v>
      </c>
      <c r="AA4135" t="s">
        <v>14331</v>
      </c>
      <c r="AB4135" t="s">
        <v>32</v>
      </c>
      <c r="AC4135">
        <v>0</v>
      </c>
      <c r="AD4135" s="27">
        <v>41349</v>
      </c>
      <c r="AE4135" t="s">
        <v>494</v>
      </c>
      <c r="AF4135" s="27">
        <v>41349</v>
      </c>
      <c r="AG4135" s="27">
        <v>41350</v>
      </c>
      <c r="AH4135">
        <v>0</v>
      </c>
      <c r="AN4135" t="s">
        <v>238</v>
      </c>
      <c r="AO4135">
        <v>7</v>
      </c>
      <c r="AP4135" t="s">
        <v>246</v>
      </c>
      <c r="AQ4135" s="27">
        <v>41310</v>
      </c>
      <c r="AR4135" t="s">
        <v>240</v>
      </c>
      <c r="AS4135">
        <v>6</v>
      </c>
      <c r="AT4135" t="s">
        <v>246</v>
      </c>
      <c r="AU4135" s="27">
        <v>41310</v>
      </c>
    </row>
    <row r="4136" spans="1:47" x14ac:dyDescent="0.2">
      <c r="A4136">
        <v>4135</v>
      </c>
      <c r="B4136" t="s">
        <v>14332</v>
      </c>
      <c r="C4136" t="s">
        <v>243</v>
      </c>
      <c r="D4136" t="s">
        <v>586</v>
      </c>
      <c r="E4136" s="27">
        <v>41673</v>
      </c>
      <c r="F4136" t="s">
        <v>233</v>
      </c>
      <c r="G4136" s="27">
        <v>32342</v>
      </c>
      <c r="H4136">
        <v>27</v>
      </c>
      <c r="I4136" t="s">
        <v>244</v>
      </c>
      <c r="J4136" t="s">
        <v>250</v>
      </c>
      <c r="K4136">
        <v>0</v>
      </c>
      <c r="L4136">
        <v>3</v>
      </c>
      <c r="M4136">
        <v>0</v>
      </c>
      <c r="N4136">
        <v>0</v>
      </c>
      <c r="O4136">
        <v>5</v>
      </c>
      <c r="P4136">
        <v>0</v>
      </c>
      <c r="Q4136" s="28">
        <v>41673.179166666669</v>
      </c>
      <c r="R4136" s="28">
        <v>41676.390972222223</v>
      </c>
      <c r="S4136" t="s">
        <v>14333</v>
      </c>
      <c r="T4136" s="27">
        <v>41673</v>
      </c>
      <c r="V4136">
        <v>0</v>
      </c>
      <c r="W4136" t="s">
        <v>32</v>
      </c>
      <c r="X4136" t="s">
        <v>390</v>
      </c>
      <c r="Y4136">
        <v>1</v>
      </c>
      <c r="AA4136" t="s">
        <v>14334</v>
      </c>
      <c r="AB4136" t="s">
        <v>36</v>
      </c>
      <c r="AC4136">
        <v>0</v>
      </c>
      <c r="AD4136" s="27">
        <v>41731</v>
      </c>
      <c r="AE4136" t="s">
        <v>474</v>
      </c>
      <c r="AF4136" s="27">
        <v>41731</v>
      </c>
      <c r="AG4136" s="27">
        <v>41732</v>
      </c>
      <c r="AH4136">
        <v>0</v>
      </c>
      <c r="AN4136" t="s">
        <v>238</v>
      </c>
      <c r="AO4136">
        <v>4</v>
      </c>
      <c r="AP4136" t="s">
        <v>239</v>
      </c>
      <c r="AQ4136" s="27">
        <v>41673</v>
      </c>
      <c r="AR4136" t="s">
        <v>240</v>
      </c>
      <c r="AS4136">
        <v>3</v>
      </c>
      <c r="AT4136" t="s">
        <v>239</v>
      </c>
      <c r="AU4136" s="27">
        <v>41673</v>
      </c>
    </row>
    <row r="4137" spans="1:47" x14ac:dyDescent="0.2">
      <c r="A4137">
        <v>4136</v>
      </c>
      <c r="B4137" t="s">
        <v>14335</v>
      </c>
      <c r="C4137" t="s">
        <v>1832</v>
      </c>
      <c r="D4137" t="s">
        <v>14336</v>
      </c>
      <c r="E4137" s="27">
        <v>41690</v>
      </c>
      <c r="F4137" t="s">
        <v>233</v>
      </c>
      <c r="G4137" s="27">
        <v>32886</v>
      </c>
      <c r="H4137">
        <v>26</v>
      </c>
      <c r="I4137" t="s">
        <v>244</v>
      </c>
      <c r="J4137" t="s">
        <v>250</v>
      </c>
      <c r="K4137">
        <v>0</v>
      </c>
      <c r="L4137">
        <v>5</v>
      </c>
      <c r="M4137">
        <v>0</v>
      </c>
      <c r="N4137">
        <v>2</v>
      </c>
      <c r="O4137">
        <v>0</v>
      </c>
      <c r="P4137">
        <v>-1</v>
      </c>
      <c r="Q4137" s="28">
        <v>41689.222222222219</v>
      </c>
      <c r="R4137" s="28">
        <v>41690.104166666664</v>
      </c>
      <c r="S4137" t="s">
        <v>14337</v>
      </c>
      <c r="T4137" s="27">
        <v>41689</v>
      </c>
      <c r="V4137">
        <v>1</v>
      </c>
      <c r="W4137" t="s">
        <v>32</v>
      </c>
      <c r="X4137" t="s">
        <v>6806</v>
      </c>
      <c r="Y4137">
        <v>0</v>
      </c>
      <c r="AB4137" t="s">
        <v>237</v>
      </c>
      <c r="AH4137">
        <v>0</v>
      </c>
      <c r="AN4137" t="s">
        <v>238</v>
      </c>
      <c r="AO4137">
        <v>2</v>
      </c>
      <c r="AP4137" t="s">
        <v>239</v>
      </c>
      <c r="AQ4137" s="27">
        <v>41690</v>
      </c>
      <c r="AR4137" t="s">
        <v>240</v>
      </c>
      <c r="AS4137">
        <v>5</v>
      </c>
      <c r="AT4137" t="s">
        <v>246</v>
      </c>
      <c r="AU4137" s="27">
        <v>41690</v>
      </c>
    </row>
    <row r="4138" spans="1:47" x14ac:dyDescent="0.2">
      <c r="A4138">
        <v>4137</v>
      </c>
      <c r="B4138" t="s">
        <v>14338</v>
      </c>
      <c r="C4138" t="s">
        <v>918</v>
      </c>
      <c r="D4138" t="s">
        <v>14339</v>
      </c>
      <c r="E4138" s="27">
        <v>41373</v>
      </c>
      <c r="F4138" t="s">
        <v>233</v>
      </c>
      <c r="G4138" s="27">
        <v>33959</v>
      </c>
      <c r="H4138">
        <v>23</v>
      </c>
      <c r="I4138" t="s">
        <v>259</v>
      </c>
      <c r="J4138" t="s">
        <v>245</v>
      </c>
      <c r="K4138">
        <v>0</v>
      </c>
      <c r="L4138">
        <v>8</v>
      </c>
      <c r="M4138">
        <v>0</v>
      </c>
      <c r="N4138">
        <v>0</v>
      </c>
      <c r="O4138">
        <v>3</v>
      </c>
      <c r="P4138">
        <v>-1</v>
      </c>
      <c r="Q4138" s="28">
        <v>41372.474305555559</v>
      </c>
      <c r="R4138" s="28">
        <v>41408.306250000001</v>
      </c>
      <c r="S4138" t="s">
        <v>14340</v>
      </c>
      <c r="T4138" s="27">
        <v>41372</v>
      </c>
      <c r="V4138">
        <v>1</v>
      </c>
      <c r="W4138" t="s">
        <v>36</v>
      </c>
      <c r="X4138" t="s">
        <v>404</v>
      </c>
      <c r="Y4138">
        <v>1</v>
      </c>
      <c r="AA4138" t="s">
        <v>14341</v>
      </c>
      <c r="AB4138" t="s">
        <v>32</v>
      </c>
      <c r="AD4138" s="27">
        <v>41442</v>
      </c>
      <c r="AE4138" t="s">
        <v>14342</v>
      </c>
      <c r="AH4138">
        <v>0</v>
      </c>
      <c r="AN4138" t="s">
        <v>238</v>
      </c>
      <c r="AO4138">
        <v>5</v>
      </c>
      <c r="AP4138" t="s">
        <v>246</v>
      </c>
      <c r="AQ4138" s="27">
        <v>41373</v>
      </c>
      <c r="AR4138" t="s">
        <v>240</v>
      </c>
      <c r="AS4138">
        <v>8</v>
      </c>
      <c r="AT4138" t="s">
        <v>269</v>
      </c>
      <c r="AU4138" s="27">
        <v>41373</v>
      </c>
    </row>
    <row r="4139" spans="1:47" x14ac:dyDescent="0.2">
      <c r="A4139">
        <v>4138</v>
      </c>
      <c r="B4139" t="s">
        <v>14343</v>
      </c>
      <c r="C4139" t="s">
        <v>4287</v>
      </c>
      <c r="D4139" t="s">
        <v>14344</v>
      </c>
      <c r="E4139" s="27">
        <v>41406</v>
      </c>
      <c r="F4139" t="s">
        <v>233</v>
      </c>
      <c r="G4139" s="27">
        <v>23056</v>
      </c>
      <c r="H4139">
        <v>53</v>
      </c>
      <c r="I4139" t="s">
        <v>234</v>
      </c>
      <c r="J4139" t="s">
        <v>245</v>
      </c>
      <c r="K4139">
        <v>0</v>
      </c>
      <c r="L4139">
        <v>4</v>
      </c>
      <c r="M4139">
        <v>0</v>
      </c>
      <c r="N4139">
        <v>0</v>
      </c>
      <c r="O4139">
        <v>0</v>
      </c>
      <c r="W4139" t="s">
        <v>237</v>
      </c>
      <c r="Y4139">
        <v>-1</v>
      </c>
      <c r="AB4139" t="s">
        <v>237</v>
      </c>
      <c r="AH4139">
        <v>0</v>
      </c>
      <c r="AN4139" t="s">
        <v>238</v>
      </c>
      <c r="AO4139">
        <v>1</v>
      </c>
      <c r="AP4139" t="s">
        <v>239</v>
      </c>
      <c r="AQ4139" s="27">
        <v>41406</v>
      </c>
      <c r="AR4139" t="s">
        <v>240</v>
      </c>
      <c r="AS4139">
        <v>4</v>
      </c>
      <c r="AT4139" t="s">
        <v>239</v>
      </c>
      <c r="AU4139" s="27">
        <v>41406</v>
      </c>
    </row>
    <row r="4140" spans="1:47" x14ac:dyDescent="0.2">
      <c r="A4140">
        <v>4139</v>
      </c>
      <c r="B4140" t="s">
        <v>14345</v>
      </c>
      <c r="C4140" t="s">
        <v>400</v>
      </c>
      <c r="D4140" t="s">
        <v>14346</v>
      </c>
      <c r="E4140" s="27">
        <v>41791</v>
      </c>
      <c r="F4140" t="s">
        <v>233</v>
      </c>
      <c r="G4140" s="27">
        <v>29661</v>
      </c>
      <c r="H4140">
        <v>35</v>
      </c>
      <c r="I4140" t="s">
        <v>244</v>
      </c>
      <c r="J4140" t="s">
        <v>250</v>
      </c>
      <c r="K4140">
        <v>0</v>
      </c>
      <c r="L4140">
        <v>8</v>
      </c>
      <c r="M4140">
        <v>1</v>
      </c>
      <c r="N4140">
        <v>0</v>
      </c>
      <c r="O4140">
        <v>14</v>
      </c>
      <c r="P4140">
        <v>-1</v>
      </c>
      <c r="Q4140" s="28">
        <v>41790.522222222222</v>
      </c>
      <c r="R4140" s="28">
        <v>41791.396527777775</v>
      </c>
      <c r="S4140" t="s">
        <v>14347</v>
      </c>
      <c r="T4140" s="27">
        <v>41790</v>
      </c>
      <c r="V4140">
        <v>1</v>
      </c>
      <c r="W4140" t="s">
        <v>36</v>
      </c>
      <c r="X4140" t="s">
        <v>279</v>
      </c>
      <c r="Y4140">
        <v>1</v>
      </c>
      <c r="AA4140" t="s">
        <v>14348</v>
      </c>
      <c r="AB4140" t="s">
        <v>32</v>
      </c>
      <c r="AD4140" s="27">
        <v>42363</v>
      </c>
      <c r="AE4140" t="s">
        <v>847</v>
      </c>
      <c r="AH4140">
        <v>0</v>
      </c>
      <c r="AN4140" t="s">
        <v>238</v>
      </c>
      <c r="AO4140">
        <v>5</v>
      </c>
      <c r="AP4140" t="s">
        <v>246</v>
      </c>
      <c r="AQ4140" s="27">
        <v>41791</v>
      </c>
      <c r="AR4140" t="s">
        <v>240</v>
      </c>
      <c r="AS4140">
        <v>8</v>
      </c>
      <c r="AT4140" t="s">
        <v>269</v>
      </c>
      <c r="AU4140" s="27">
        <v>41791</v>
      </c>
    </row>
    <row r="4141" spans="1:47" x14ac:dyDescent="0.2">
      <c r="A4141">
        <v>4140</v>
      </c>
      <c r="B4141" t="s">
        <v>14349</v>
      </c>
      <c r="C4141" t="s">
        <v>14350</v>
      </c>
      <c r="D4141" t="s">
        <v>381</v>
      </c>
      <c r="E4141" s="27">
        <v>41389</v>
      </c>
      <c r="F4141" t="s">
        <v>294</v>
      </c>
      <c r="G4141" s="27">
        <v>27400</v>
      </c>
      <c r="H4141">
        <v>41</v>
      </c>
      <c r="I4141" t="s">
        <v>244</v>
      </c>
      <c r="J4141" t="s">
        <v>245</v>
      </c>
      <c r="K4141">
        <v>0</v>
      </c>
      <c r="L4141">
        <v>1</v>
      </c>
      <c r="M4141">
        <v>0</v>
      </c>
      <c r="N4141">
        <v>0</v>
      </c>
      <c r="O4141">
        <v>1</v>
      </c>
      <c r="S4141" t="s">
        <v>14351</v>
      </c>
      <c r="T4141" s="27">
        <v>40689</v>
      </c>
      <c r="V4141">
        <v>700</v>
      </c>
      <c r="W4141" t="s">
        <v>36</v>
      </c>
      <c r="X4141" t="s">
        <v>14352</v>
      </c>
      <c r="Y4141">
        <v>0</v>
      </c>
      <c r="AB4141" t="s">
        <v>237</v>
      </c>
      <c r="AH4141">
        <v>0</v>
      </c>
      <c r="AN4141" t="s">
        <v>238</v>
      </c>
      <c r="AO4141">
        <v>1</v>
      </c>
      <c r="AP4141" t="s">
        <v>239</v>
      </c>
      <c r="AQ4141" s="27">
        <v>41389</v>
      </c>
      <c r="AR4141" t="s">
        <v>240</v>
      </c>
      <c r="AS4141">
        <v>1</v>
      </c>
      <c r="AT4141" t="s">
        <v>239</v>
      </c>
      <c r="AU4141" s="27">
        <v>41389</v>
      </c>
    </row>
    <row r="4142" spans="1:47" x14ac:dyDescent="0.2">
      <c r="A4142">
        <v>4141</v>
      </c>
      <c r="B4142" t="s">
        <v>14353</v>
      </c>
      <c r="C4142" t="s">
        <v>2256</v>
      </c>
      <c r="D4142" t="s">
        <v>381</v>
      </c>
      <c r="E4142" s="27">
        <v>41325</v>
      </c>
      <c r="F4142" t="s">
        <v>233</v>
      </c>
      <c r="G4142" s="27">
        <v>28860</v>
      </c>
      <c r="H4142">
        <v>37</v>
      </c>
      <c r="I4142" t="s">
        <v>244</v>
      </c>
      <c r="J4142" t="s">
        <v>250</v>
      </c>
      <c r="K4142">
        <v>0</v>
      </c>
      <c r="L4142">
        <v>6</v>
      </c>
      <c r="M4142">
        <v>0</v>
      </c>
      <c r="N4142">
        <v>0</v>
      </c>
      <c r="O4142">
        <v>5</v>
      </c>
      <c r="P4142">
        <v>-29</v>
      </c>
      <c r="Q4142" s="28">
        <v>41296.174305555556</v>
      </c>
      <c r="R4142" s="28">
        <v>41296.245833333334</v>
      </c>
      <c r="S4142" t="s">
        <v>14354</v>
      </c>
      <c r="T4142" s="27">
        <v>41296</v>
      </c>
      <c r="V4142">
        <v>29</v>
      </c>
      <c r="W4142" t="s">
        <v>32</v>
      </c>
      <c r="X4142" t="s">
        <v>261</v>
      </c>
      <c r="Y4142">
        <v>0</v>
      </c>
      <c r="AB4142" t="s">
        <v>237</v>
      </c>
      <c r="AH4142">
        <v>0</v>
      </c>
      <c r="AN4142" t="s">
        <v>238</v>
      </c>
      <c r="AO4142">
        <v>4</v>
      </c>
      <c r="AP4142" t="s">
        <v>239</v>
      </c>
      <c r="AQ4142" s="27">
        <v>41325</v>
      </c>
      <c r="AR4142" t="s">
        <v>240</v>
      </c>
      <c r="AS4142">
        <v>6</v>
      </c>
      <c r="AT4142" t="s">
        <v>246</v>
      </c>
      <c r="AU4142" s="27">
        <v>41325</v>
      </c>
    </row>
    <row r="4143" spans="1:47" x14ac:dyDescent="0.2">
      <c r="A4143">
        <v>4142</v>
      </c>
      <c r="B4143" t="s">
        <v>14355</v>
      </c>
      <c r="C4143" t="s">
        <v>4055</v>
      </c>
      <c r="D4143" t="s">
        <v>14356</v>
      </c>
      <c r="E4143" s="27">
        <v>41868</v>
      </c>
      <c r="F4143" t="s">
        <v>233</v>
      </c>
      <c r="G4143" s="27">
        <v>32266</v>
      </c>
      <c r="H4143">
        <v>27</v>
      </c>
      <c r="I4143" t="s">
        <v>244</v>
      </c>
      <c r="J4143" t="s">
        <v>250</v>
      </c>
      <c r="K4143">
        <v>0</v>
      </c>
      <c r="L4143">
        <v>2</v>
      </c>
      <c r="M4143">
        <v>0</v>
      </c>
      <c r="N4143">
        <v>0</v>
      </c>
      <c r="O4143">
        <v>0</v>
      </c>
      <c r="P4143">
        <v>-1</v>
      </c>
      <c r="Q4143" s="28">
        <v>41867.309027777781</v>
      </c>
      <c r="R4143" s="28">
        <v>41868.04583333333</v>
      </c>
      <c r="S4143" t="s">
        <v>14357</v>
      </c>
      <c r="T4143" s="27">
        <v>41867</v>
      </c>
      <c r="V4143">
        <v>1</v>
      </c>
      <c r="W4143" t="s">
        <v>36</v>
      </c>
      <c r="X4143" t="s">
        <v>279</v>
      </c>
      <c r="Y4143">
        <v>0</v>
      </c>
      <c r="AB4143" t="s">
        <v>237</v>
      </c>
      <c r="AH4143">
        <v>0</v>
      </c>
      <c r="AN4143" t="s">
        <v>238</v>
      </c>
      <c r="AO4143">
        <v>3</v>
      </c>
      <c r="AP4143" t="s">
        <v>239</v>
      </c>
      <c r="AQ4143" s="27">
        <v>41868</v>
      </c>
      <c r="AR4143" t="s">
        <v>240</v>
      </c>
      <c r="AS4143">
        <v>2</v>
      </c>
      <c r="AT4143" t="s">
        <v>239</v>
      </c>
      <c r="AU4143" s="27">
        <v>41868</v>
      </c>
    </row>
    <row r="4144" spans="1:47" x14ac:dyDescent="0.2">
      <c r="A4144">
        <v>4143</v>
      </c>
      <c r="B4144" t="s">
        <v>14358</v>
      </c>
      <c r="C4144" t="s">
        <v>1761</v>
      </c>
      <c r="D4144" t="s">
        <v>1066</v>
      </c>
      <c r="E4144" s="27">
        <v>41636</v>
      </c>
      <c r="F4144" t="s">
        <v>233</v>
      </c>
      <c r="G4144" s="27">
        <v>24665</v>
      </c>
      <c r="H4144">
        <v>48</v>
      </c>
      <c r="I4144" t="s">
        <v>234</v>
      </c>
      <c r="J4144" t="s">
        <v>250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 s="28">
        <v>41636.222222222219</v>
      </c>
      <c r="R4144" s="28">
        <v>41638.396527777775</v>
      </c>
      <c r="S4144" t="s">
        <v>14359</v>
      </c>
      <c r="T4144" s="27">
        <v>41636</v>
      </c>
      <c r="V4144">
        <v>0</v>
      </c>
      <c r="W4144" t="s">
        <v>32</v>
      </c>
      <c r="X4144" t="s">
        <v>254</v>
      </c>
      <c r="Y4144">
        <v>0</v>
      </c>
      <c r="AB4144" t="s">
        <v>237</v>
      </c>
      <c r="AH4144">
        <v>0</v>
      </c>
      <c r="AN4144" t="s">
        <v>238</v>
      </c>
      <c r="AO4144">
        <v>1</v>
      </c>
      <c r="AP4144" t="s">
        <v>239</v>
      </c>
      <c r="AQ4144" s="27">
        <v>41636</v>
      </c>
      <c r="AR4144" t="s">
        <v>240</v>
      </c>
      <c r="AS4144">
        <v>1</v>
      </c>
      <c r="AT4144" t="s">
        <v>239</v>
      </c>
      <c r="AU4144" s="27">
        <v>41636</v>
      </c>
    </row>
    <row r="4145" spans="1:47" x14ac:dyDescent="0.2">
      <c r="A4145">
        <v>4144</v>
      </c>
      <c r="B4145" t="s">
        <v>14360</v>
      </c>
      <c r="C4145" t="s">
        <v>2786</v>
      </c>
      <c r="D4145" t="s">
        <v>357</v>
      </c>
      <c r="E4145" s="27">
        <v>41355</v>
      </c>
      <c r="F4145" t="s">
        <v>233</v>
      </c>
      <c r="G4145" s="27">
        <v>34677</v>
      </c>
      <c r="H4145">
        <v>21</v>
      </c>
      <c r="I4145" t="s">
        <v>259</v>
      </c>
      <c r="J4145" t="s">
        <v>250</v>
      </c>
      <c r="K4145">
        <v>0</v>
      </c>
      <c r="L4145">
        <v>9</v>
      </c>
      <c r="M4145">
        <v>0</v>
      </c>
      <c r="N4145">
        <v>1</v>
      </c>
      <c r="O4145">
        <v>0</v>
      </c>
      <c r="P4145">
        <v>-1</v>
      </c>
      <c r="Q4145" s="28">
        <v>41354.272916666669</v>
      </c>
      <c r="R4145" s="28">
        <v>41356.299305555556</v>
      </c>
      <c r="S4145" t="s">
        <v>14361</v>
      </c>
      <c r="T4145" s="27">
        <v>41354</v>
      </c>
      <c r="V4145">
        <v>1</v>
      </c>
      <c r="W4145" t="s">
        <v>32</v>
      </c>
      <c r="X4145" t="s">
        <v>555</v>
      </c>
      <c r="Y4145">
        <v>0</v>
      </c>
      <c r="AB4145" t="s">
        <v>237</v>
      </c>
      <c r="AH4145">
        <v>0</v>
      </c>
      <c r="AN4145" t="s">
        <v>238</v>
      </c>
      <c r="AO4145">
        <v>9</v>
      </c>
      <c r="AP4145" t="s">
        <v>269</v>
      </c>
      <c r="AQ4145" s="27">
        <v>41355</v>
      </c>
      <c r="AR4145" t="s">
        <v>240</v>
      </c>
      <c r="AS4145">
        <v>9</v>
      </c>
      <c r="AT4145" t="s">
        <v>269</v>
      </c>
      <c r="AU4145" s="27">
        <v>41355</v>
      </c>
    </row>
    <row r="4146" spans="1:47" x14ac:dyDescent="0.2">
      <c r="A4146">
        <v>4145</v>
      </c>
      <c r="B4146" t="s">
        <v>14362</v>
      </c>
      <c r="C4146" t="s">
        <v>14363</v>
      </c>
      <c r="D4146" t="s">
        <v>387</v>
      </c>
      <c r="E4146" s="27">
        <v>41953</v>
      </c>
      <c r="F4146" t="s">
        <v>233</v>
      </c>
      <c r="G4146" s="27">
        <v>35310</v>
      </c>
      <c r="H4146">
        <v>19</v>
      </c>
      <c r="I4146" t="s">
        <v>259</v>
      </c>
      <c r="J4146" t="s">
        <v>250</v>
      </c>
      <c r="K4146">
        <v>3</v>
      </c>
      <c r="L4146">
        <v>10</v>
      </c>
      <c r="M4146">
        <v>0</v>
      </c>
      <c r="N4146">
        <v>0</v>
      </c>
      <c r="O4146">
        <v>3</v>
      </c>
      <c r="P4146">
        <v>74</v>
      </c>
      <c r="Q4146" s="28">
        <v>42027.477777777778</v>
      </c>
      <c r="R4146" s="28">
        <v>42301.368750000001</v>
      </c>
      <c r="S4146" t="s">
        <v>14364</v>
      </c>
      <c r="U4146" s="27">
        <v>41701</v>
      </c>
      <c r="V4146">
        <v>252</v>
      </c>
      <c r="W4146" t="s">
        <v>32</v>
      </c>
      <c r="X4146" t="s">
        <v>274</v>
      </c>
      <c r="Y4146">
        <v>1</v>
      </c>
      <c r="AA4146" t="s">
        <v>14365</v>
      </c>
      <c r="AB4146" t="s">
        <v>32</v>
      </c>
      <c r="AC4146">
        <v>13</v>
      </c>
      <c r="AD4146" s="27">
        <v>42014</v>
      </c>
      <c r="AE4146" t="s">
        <v>555</v>
      </c>
      <c r="AF4146" s="27">
        <v>42027</v>
      </c>
      <c r="AG4146" s="27">
        <v>42301</v>
      </c>
      <c r="AH4146">
        <v>0</v>
      </c>
      <c r="AN4146" t="s">
        <v>238</v>
      </c>
      <c r="AO4146">
        <v>10</v>
      </c>
      <c r="AP4146" t="s">
        <v>269</v>
      </c>
      <c r="AQ4146" s="27">
        <v>41953</v>
      </c>
      <c r="AR4146" t="s">
        <v>240</v>
      </c>
      <c r="AS4146">
        <v>10</v>
      </c>
      <c r="AT4146" t="s">
        <v>269</v>
      </c>
      <c r="AU4146" s="27">
        <v>41953</v>
      </c>
    </row>
    <row r="4147" spans="1:47" x14ac:dyDescent="0.2">
      <c r="A4147">
        <v>4146</v>
      </c>
      <c r="B4147" t="s">
        <v>14366</v>
      </c>
      <c r="C4147" t="s">
        <v>505</v>
      </c>
      <c r="D4147" t="s">
        <v>5448</v>
      </c>
      <c r="E4147" s="27">
        <v>41775</v>
      </c>
      <c r="F4147" t="s">
        <v>233</v>
      </c>
      <c r="G4147" s="27">
        <v>34491</v>
      </c>
      <c r="H4147">
        <v>21</v>
      </c>
      <c r="I4147" t="s">
        <v>259</v>
      </c>
      <c r="J4147" t="s">
        <v>250</v>
      </c>
      <c r="K4147">
        <v>0</v>
      </c>
      <c r="L4147">
        <v>5</v>
      </c>
      <c r="M4147">
        <v>0</v>
      </c>
      <c r="N4147">
        <v>0</v>
      </c>
      <c r="O4147">
        <v>1</v>
      </c>
      <c r="P4147">
        <v>-31</v>
      </c>
      <c r="Q4147" s="28">
        <v>41744.463194444441</v>
      </c>
      <c r="R4147" s="28">
        <v>41775.455555555556</v>
      </c>
      <c r="S4147" t="s">
        <v>14367</v>
      </c>
      <c r="T4147" s="27">
        <v>41744</v>
      </c>
      <c r="V4147">
        <v>31</v>
      </c>
      <c r="W4147" t="s">
        <v>32</v>
      </c>
      <c r="X4147" t="s">
        <v>974</v>
      </c>
      <c r="Y4147">
        <v>1</v>
      </c>
      <c r="AA4147" t="s">
        <v>14368</v>
      </c>
      <c r="AB4147" t="s">
        <v>36</v>
      </c>
      <c r="AC4147">
        <v>96</v>
      </c>
      <c r="AD4147" s="27">
        <v>42293</v>
      </c>
      <c r="AE4147" t="s">
        <v>392</v>
      </c>
      <c r="AF4147" s="27">
        <v>42389</v>
      </c>
      <c r="AG4147" s="27">
        <v>42428</v>
      </c>
      <c r="AH4147">
        <v>0</v>
      </c>
      <c r="AN4147" t="s">
        <v>238</v>
      </c>
      <c r="AO4147">
        <v>5</v>
      </c>
      <c r="AP4147" t="s">
        <v>246</v>
      </c>
      <c r="AQ4147" s="27">
        <v>41775</v>
      </c>
      <c r="AR4147" t="s">
        <v>240</v>
      </c>
      <c r="AS4147">
        <v>5</v>
      </c>
      <c r="AT4147" t="s">
        <v>246</v>
      </c>
      <c r="AU4147" s="27">
        <v>41775</v>
      </c>
    </row>
    <row r="4148" spans="1:47" x14ac:dyDescent="0.2">
      <c r="A4148">
        <v>4147</v>
      </c>
      <c r="B4148" t="s">
        <v>14369</v>
      </c>
      <c r="C4148" t="s">
        <v>918</v>
      </c>
      <c r="D4148" t="s">
        <v>3460</v>
      </c>
      <c r="E4148" s="27">
        <v>41891</v>
      </c>
      <c r="F4148" t="s">
        <v>233</v>
      </c>
      <c r="G4148" s="27">
        <v>29039</v>
      </c>
      <c r="H4148">
        <v>36</v>
      </c>
      <c r="I4148" t="s">
        <v>244</v>
      </c>
      <c r="J4148" t="s">
        <v>245</v>
      </c>
      <c r="K4148">
        <v>0</v>
      </c>
      <c r="L4148">
        <v>6</v>
      </c>
      <c r="M4148">
        <v>0</v>
      </c>
      <c r="N4148">
        <v>0</v>
      </c>
      <c r="O4148">
        <v>0</v>
      </c>
      <c r="W4148" t="s">
        <v>237</v>
      </c>
      <c r="Y4148">
        <v>-1</v>
      </c>
      <c r="AB4148" t="s">
        <v>237</v>
      </c>
      <c r="AH4148">
        <v>0</v>
      </c>
      <c r="AN4148" t="s">
        <v>238</v>
      </c>
      <c r="AO4148">
        <v>2</v>
      </c>
      <c r="AP4148" t="s">
        <v>239</v>
      </c>
      <c r="AQ4148" s="27">
        <v>41891</v>
      </c>
      <c r="AR4148" t="s">
        <v>240</v>
      </c>
      <c r="AS4148">
        <v>6</v>
      </c>
      <c r="AT4148" t="s">
        <v>246</v>
      </c>
      <c r="AU4148" s="27">
        <v>41891</v>
      </c>
    </row>
    <row r="4149" spans="1:47" x14ac:dyDescent="0.2">
      <c r="A4149">
        <v>4148</v>
      </c>
      <c r="B4149" t="s">
        <v>14370</v>
      </c>
      <c r="C4149" t="s">
        <v>3523</v>
      </c>
      <c r="D4149" t="s">
        <v>603</v>
      </c>
      <c r="E4149" s="27">
        <v>41661</v>
      </c>
      <c r="F4149" t="s">
        <v>233</v>
      </c>
      <c r="G4149" s="27">
        <v>34828</v>
      </c>
      <c r="H4149">
        <v>20</v>
      </c>
      <c r="I4149" t="s">
        <v>259</v>
      </c>
      <c r="J4149" t="s">
        <v>250</v>
      </c>
      <c r="K4149">
        <v>0</v>
      </c>
      <c r="L4149">
        <v>5</v>
      </c>
      <c r="M4149">
        <v>0</v>
      </c>
      <c r="N4149">
        <v>1</v>
      </c>
      <c r="O4149">
        <v>1</v>
      </c>
      <c r="P4149">
        <v>-1</v>
      </c>
      <c r="Q4149" s="28">
        <v>41660.496527777781</v>
      </c>
      <c r="R4149" s="28">
        <v>41904.536111111112</v>
      </c>
      <c r="S4149" t="s">
        <v>14371</v>
      </c>
      <c r="U4149" s="27">
        <v>41660</v>
      </c>
      <c r="V4149">
        <v>1</v>
      </c>
      <c r="W4149" t="s">
        <v>32</v>
      </c>
      <c r="X4149" t="s">
        <v>274</v>
      </c>
      <c r="Y4149">
        <v>0</v>
      </c>
      <c r="AB4149" t="s">
        <v>237</v>
      </c>
      <c r="AH4149">
        <v>0</v>
      </c>
      <c r="AN4149" t="s">
        <v>238</v>
      </c>
      <c r="AO4149">
        <v>7</v>
      </c>
      <c r="AP4149" t="s">
        <v>246</v>
      </c>
      <c r="AQ4149" s="27">
        <v>41661</v>
      </c>
      <c r="AR4149" t="s">
        <v>240</v>
      </c>
      <c r="AS4149">
        <v>5</v>
      </c>
      <c r="AT4149" t="s">
        <v>246</v>
      </c>
      <c r="AU4149" s="27">
        <v>41661</v>
      </c>
    </row>
    <row r="4150" spans="1:47" x14ac:dyDescent="0.2">
      <c r="A4150">
        <v>4149</v>
      </c>
      <c r="B4150" t="s">
        <v>14372</v>
      </c>
      <c r="C4150" t="s">
        <v>803</v>
      </c>
      <c r="D4150" t="s">
        <v>14373</v>
      </c>
      <c r="E4150" s="27">
        <v>41858</v>
      </c>
      <c r="F4150" t="s">
        <v>233</v>
      </c>
      <c r="G4150" s="27">
        <v>21436</v>
      </c>
      <c r="H4150">
        <v>57</v>
      </c>
      <c r="I4150" t="s">
        <v>234</v>
      </c>
      <c r="J4150" t="s">
        <v>245</v>
      </c>
      <c r="K4150">
        <v>0</v>
      </c>
      <c r="L4150">
        <v>1</v>
      </c>
      <c r="M4150">
        <v>0</v>
      </c>
      <c r="N4150">
        <v>0</v>
      </c>
      <c r="O4150">
        <v>6</v>
      </c>
      <c r="P4150">
        <v>47</v>
      </c>
      <c r="Q4150" s="28">
        <v>41905.530555555553</v>
      </c>
      <c r="R4150" s="28">
        <v>41906.112500000003</v>
      </c>
      <c r="S4150" t="s">
        <v>14374</v>
      </c>
      <c r="T4150" s="27">
        <v>41762</v>
      </c>
      <c r="V4150">
        <v>96</v>
      </c>
      <c r="W4150" t="s">
        <v>32</v>
      </c>
      <c r="X4150" t="s">
        <v>939</v>
      </c>
      <c r="Y4150">
        <v>0</v>
      </c>
      <c r="AB4150" t="s">
        <v>237</v>
      </c>
      <c r="AH4150">
        <v>0</v>
      </c>
      <c r="AN4150" t="s">
        <v>238</v>
      </c>
      <c r="AO4150">
        <v>1</v>
      </c>
      <c r="AP4150" t="s">
        <v>239</v>
      </c>
      <c r="AQ4150" s="27">
        <v>41858</v>
      </c>
      <c r="AR4150" t="s">
        <v>240</v>
      </c>
      <c r="AS4150">
        <v>1</v>
      </c>
      <c r="AT4150" t="s">
        <v>239</v>
      </c>
      <c r="AU4150" s="27">
        <v>41858</v>
      </c>
    </row>
    <row r="4151" spans="1:47" x14ac:dyDescent="0.2">
      <c r="A4151">
        <v>4150</v>
      </c>
      <c r="B4151" t="s">
        <v>14375</v>
      </c>
      <c r="C4151" t="s">
        <v>14376</v>
      </c>
      <c r="D4151" t="s">
        <v>432</v>
      </c>
      <c r="E4151" s="27">
        <v>41736</v>
      </c>
      <c r="F4151" t="s">
        <v>233</v>
      </c>
      <c r="G4151" s="27">
        <v>32845</v>
      </c>
      <c r="H4151">
        <v>26</v>
      </c>
      <c r="I4151" t="s">
        <v>244</v>
      </c>
      <c r="J4151" t="s">
        <v>250</v>
      </c>
      <c r="K4151">
        <v>0</v>
      </c>
      <c r="L4151">
        <v>4</v>
      </c>
      <c r="M4151">
        <v>2</v>
      </c>
      <c r="N4151">
        <v>0</v>
      </c>
      <c r="O4151">
        <v>11</v>
      </c>
      <c r="P4151">
        <v>-142</v>
      </c>
      <c r="Q4151" s="28">
        <v>41594.363888888889</v>
      </c>
      <c r="R4151" s="28">
        <v>41597.353472222225</v>
      </c>
      <c r="S4151" t="s">
        <v>14377</v>
      </c>
      <c r="T4151" s="27">
        <v>41485</v>
      </c>
      <c r="V4151">
        <v>251</v>
      </c>
      <c r="W4151" t="s">
        <v>36</v>
      </c>
      <c r="X4151" t="s">
        <v>412</v>
      </c>
      <c r="Y4151">
        <v>0</v>
      </c>
      <c r="AB4151" t="s">
        <v>237</v>
      </c>
      <c r="AH4151">
        <v>0</v>
      </c>
      <c r="AN4151" t="s">
        <v>238</v>
      </c>
      <c r="AO4151">
        <v>4</v>
      </c>
      <c r="AP4151" t="s">
        <v>239</v>
      </c>
      <c r="AQ4151" s="27">
        <v>41736</v>
      </c>
      <c r="AR4151" t="s">
        <v>240</v>
      </c>
      <c r="AS4151">
        <v>4</v>
      </c>
      <c r="AT4151" t="s">
        <v>239</v>
      </c>
      <c r="AU4151" s="27">
        <v>41736</v>
      </c>
    </row>
    <row r="4152" spans="1:47" x14ac:dyDescent="0.2">
      <c r="A4152">
        <v>4151</v>
      </c>
      <c r="B4152" t="s">
        <v>14378</v>
      </c>
      <c r="C4152" t="s">
        <v>726</v>
      </c>
      <c r="D4152" t="s">
        <v>14379</v>
      </c>
      <c r="E4152" s="27">
        <v>41835</v>
      </c>
      <c r="F4152" t="s">
        <v>233</v>
      </c>
      <c r="G4152" s="27">
        <v>31581</v>
      </c>
      <c r="H4152">
        <v>29</v>
      </c>
      <c r="I4152" t="s">
        <v>244</v>
      </c>
      <c r="J4152" t="s">
        <v>245</v>
      </c>
      <c r="K4152">
        <v>0</v>
      </c>
      <c r="L4152">
        <v>3</v>
      </c>
      <c r="M4152">
        <v>0</v>
      </c>
      <c r="N4152">
        <v>0</v>
      </c>
      <c r="O4152">
        <v>3</v>
      </c>
      <c r="P4152">
        <v>-31</v>
      </c>
      <c r="Q4152" s="28">
        <v>41804.429861111108</v>
      </c>
      <c r="R4152" s="28">
        <v>41805.059027777781</v>
      </c>
      <c r="S4152" t="s">
        <v>14380</v>
      </c>
      <c r="T4152" s="27">
        <v>41804</v>
      </c>
      <c r="V4152">
        <v>31</v>
      </c>
      <c r="W4152" t="s">
        <v>32</v>
      </c>
      <c r="X4152" t="s">
        <v>300</v>
      </c>
      <c r="Y4152">
        <v>0</v>
      </c>
      <c r="AB4152" t="s">
        <v>237</v>
      </c>
      <c r="AH4152">
        <v>0</v>
      </c>
      <c r="AN4152" t="s">
        <v>238</v>
      </c>
      <c r="AO4152">
        <v>2</v>
      </c>
      <c r="AP4152" t="s">
        <v>239</v>
      </c>
      <c r="AQ4152" s="27">
        <v>41835</v>
      </c>
      <c r="AR4152" t="s">
        <v>240</v>
      </c>
      <c r="AS4152">
        <v>3</v>
      </c>
      <c r="AT4152" t="s">
        <v>239</v>
      </c>
      <c r="AU4152" s="27">
        <v>41835</v>
      </c>
    </row>
    <row r="4153" spans="1:47" x14ac:dyDescent="0.2">
      <c r="A4153">
        <v>4152</v>
      </c>
      <c r="B4153" t="s">
        <v>14381</v>
      </c>
      <c r="C4153" t="s">
        <v>480</v>
      </c>
      <c r="D4153" t="s">
        <v>11613</v>
      </c>
      <c r="E4153" s="27">
        <v>41403</v>
      </c>
      <c r="F4153" t="s">
        <v>233</v>
      </c>
      <c r="G4153" s="27">
        <v>31632</v>
      </c>
      <c r="H4153">
        <v>29</v>
      </c>
      <c r="I4153" t="s">
        <v>244</v>
      </c>
      <c r="J4153" t="s">
        <v>353</v>
      </c>
      <c r="K4153">
        <v>0</v>
      </c>
      <c r="L4153">
        <v>2</v>
      </c>
      <c r="M4153">
        <v>0</v>
      </c>
      <c r="N4153">
        <v>1</v>
      </c>
      <c r="O4153">
        <v>1</v>
      </c>
      <c r="S4153" t="s">
        <v>14382</v>
      </c>
      <c r="T4153" s="27">
        <v>41198</v>
      </c>
      <c r="V4153">
        <v>205</v>
      </c>
      <c r="W4153" t="s">
        <v>36</v>
      </c>
      <c r="X4153" t="s">
        <v>412</v>
      </c>
      <c r="Y4153">
        <v>0</v>
      </c>
      <c r="AB4153" t="s">
        <v>237</v>
      </c>
      <c r="AH4153">
        <v>0</v>
      </c>
      <c r="AN4153" t="s">
        <v>238</v>
      </c>
      <c r="AO4153">
        <v>2</v>
      </c>
      <c r="AP4153" t="s">
        <v>239</v>
      </c>
      <c r="AQ4153" s="27">
        <v>41403</v>
      </c>
      <c r="AR4153" t="s">
        <v>240</v>
      </c>
      <c r="AS4153">
        <v>2</v>
      </c>
      <c r="AT4153" t="s">
        <v>239</v>
      </c>
      <c r="AU4153" s="27">
        <v>41403</v>
      </c>
    </row>
    <row r="4154" spans="1:47" x14ac:dyDescent="0.2">
      <c r="A4154">
        <v>4153</v>
      </c>
      <c r="B4154" t="s">
        <v>14383</v>
      </c>
      <c r="C4154" t="s">
        <v>875</v>
      </c>
      <c r="D4154" t="s">
        <v>14384</v>
      </c>
      <c r="E4154" s="27">
        <v>41549</v>
      </c>
      <c r="F4154" t="s">
        <v>233</v>
      </c>
      <c r="G4154" s="27">
        <v>27179</v>
      </c>
      <c r="H4154">
        <v>41</v>
      </c>
      <c r="I4154" t="s">
        <v>244</v>
      </c>
      <c r="J4154" t="s">
        <v>250</v>
      </c>
      <c r="K4154">
        <v>0</v>
      </c>
      <c r="L4154">
        <v>3</v>
      </c>
      <c r="M4154">
        <v>0</v>
      </c>
      <c r="N4154">
        <v>0</v>
      </c>
      <c r="O4154">
        <v>6</v>
      </c>
      <c r="P4154">
        <v>0</v>
      </c>
      <c r="Q4154" s="28">
        <v>41549.201388888891</v>
      </c>
      <c r="R4154" s="28">
        <v>41814.225694444445</v>
      </c>
      <c r="S4154" t="s">
        <v>14385</v>
      </c>
      <c r="T4154" s="27">
        <v>41549</v>
      </c>
      <c r="V4154">
        <v>0</v>
      </c>
      <c r="W4154" t="s">
        <v>32</v>
      </c>
      <c r="X4154" t="s">
        <v>720</v>
      </c>
      <c r="Y4154">
        <v>0</v>
      </c>
      <c r="AB4154" t="s">
        <v>237</v>
      </c>
      <c r="AH4154">
        <v>0</v>
      </c>
      <c r="AN4154" t="s">
        <v>238</v>
      </c>
      <c r="AO4154">
        <v>3</v>
      </c>
      <c r="AP4154" t="s">
        <v>239</v>
      </c>
      <c r="AQ4154" s="27">
        <v>41549</v>
      </c>
      <c r="AR4154" t="s">
        <v>240</v>
      </c>
      <c r="AS4154">
        <v>3</v>
      </c>
      <c r="AT4154" t="s">
        <v>239</v>
      </c>
      <c r="AU4154" s="27">
        <v>41549</v>
      </c>
    </row>
    <row r="4155" spans="1:47" x14ac:dyDescent="0.2">
      <c r="A4155">
        <v>4154</v>
      </c>
      <c r="B4155" t="s">
        <v>14386</v>
      </c>
      <c r="C4155" t="s">
        <v>2173</v>
      </c>
      <c r="D4155" t="s">
        <v>5781</v>
      </c>
      <c r="E4155" s="27">
        <v>41603</v>
      </c>
      <c r="F4155" t="s">
        <v>233</v>
      </c>
      <c r="G4155" s="27">
        <v>23425</v>
      </c>
      <c r="H4155">
        <v>52</v>
      </c>
      <c r="I4155" t="s">
        <v>234</v>
      </c>
      <c r="J4155" t="s">
        <v>250</v>
      </c>
      <c r="K4155">
        <v>0</v>
      </c>
      <c r="L4155">
        <v>1</v>
      </c>
      <c r="M4155">
        <v>0</v>
      </c>
      <c r="N4155">
        <v>0</v>
      </c>
      <c r="O4155">
        <v>1</v>
      </c>
      <c r="P4155">
        <v>-21</v>
      </c>
      <c r="Q4155" s="28">
        <v>41582.525694444441</v>
      </c>
      <c r="R4155" s="28">
        <v>41592.388194444444</v>
      </c>
      <c r="S4155" t="s">
        <v>14387</v>
      </c>
      <c r="U4155" s="27">
        <v>41581</v>
      </c>
      <c r="V4155">
        <v>22</v>
      </c>
      <c r="W4155" t="s">
        <v>36</v>
      </c>
      <c r="X4155" t="s">
        <v>274</v>
      </c>
      <c r="Y4155">
        <v>0</v>
      </c>
      <c r="AB4155" t="s">
        <v>237</v>
      </c>
      <c r="AH4155">
        <v>0</v>
      </c>
      <c r="AN4155" t="s">
        <v>238</v>
      </c>
      <c r="AO4155">
        <v>1</v>
      </c>
      <c r="AP4155" t="s">
        <v>239</v>
      </c>
      <c r="AQ4155" s="27">
        <v>41603</v>
      </c>
      <c r="AR4155" t="s">
        <v>240</v>
      </c>
      <c r="AS4155">
        <v>1</v>
      </c>
      <c r="AT4155" t="s">
        <v>239</v>
      </c>
      <c r="AU4155" s="27">
        <v>41603</v>
      </c>
    </row>
    <row r="4156" spans="1:47" x14ac:dyDescent="0.2">
      <c r="A4156">
        <v>4155</v>
      </c>
      <c r="B4156" t="s">
        <v>14388</v>
      </c>
      <c r="C4156" t="s">
        <v>1665</v>
      </c>
      <c r="D4156" t="s">
        <v>586</v>
      </c>
      <c r="E4156" s="27">
        <v>41538</v>
      </c>
      <c r="F4156" t="s">
        <v>233</v>
      </c>
      <c r="G4156" s="27">
        <v>33735</v>
      </c>
      <c r="H4156">
        <v>23</v>
      </c>
      <c r="I4156" t="s">
        <v>259</v>
      </c>
      <c r="J4156" t="s">
        <v>250</v>
      </c>
      <c r="K4156">
        <v>0</v>
      </c>
      <c r="L4156">
        <v>9</v>
      </c>
      <c r="M4156">
        <v>0</v>
      </c>
      <c r="N4156">
        <v>0</v>
      </c>
      <c r="O4156">
        <v>5</v>
      </c>
      <c r="P4156">
        <v>256</v>
      </c>
      <c r="Q4156" s="28">
        <v>41794.46597222222</v>
      </c>
      <c r="R4156" s="28">
        <v>41796.136805555558</v>
      </c>
      <c r="S4156" t="s">
        <v>14389</v>
      </c>
      <c r="T4156" s="27">
        <v>41538</v>
      </c>
      <c r="V4156">
        <v>0</v>
      </c>
      <c r="W4156" t="s">
        <v>32</v>
      </c>
      <c r="X4156" t="s">
        <v>337</v>
      </c>
      <c r="Y4156">
        <v>1</v>
      </c>
      <c r="AA4156" t="s">
        <v>14390</v>
      </c>
      <c r="AB4156" t="s">
        <v>32</v>
      </c>
      <c r="AC4156">
        <v>39</v>
      </c>
      <c r="AD4156" s="27">
        <v>41755</v>
      </c>
      <c r="AE4156" t="s">
        <v>847</v>
      </c>
      <c r="AF4156" s="27">
        <v>41794</v>
      </c>
      <c r="AG4156" s="27">
        <v>41796</v>
      </c>
      <c r="AH4156">
        <v>0</v>
      </c>
      <c r="AN4156" t="s">
        <v>238</v>
      </c>
      <c r="AO4156">
        <v>9</v>
      </c>
      <c r="AP4156" t="s">
        <v>269</v>
      </c>
      <c r="AQ4156" s="27">
        <v>41538</v>
      </c>
      <c r="AR4156" t="s">
        <v>240</v>
      </c>
      <c r="AS4156">
        <v>9</v>
      </c>
      <c r="AT4156" t="s">
        <v>269</v>
      </c>
      <c r="AU4156" s="27">
        <v>41538</v>
      </c>
    </row>
    <row r="4157" spans="1:47" x14ac:dyDescent="0.2">
      <c r="A4157">
        <v>4156</v>
      </c>
      <c r="B4157" t="s">
        <v>14391</v>
      </c>
      <c r="C4157" t="s">
        <v>2838</v>
      </c>
      <c r="D4157" t="s">
        <v>2972</v>
      </c>
      <c r="E4157" s="27">
        <v>41351</v>
      </c>
      <c r="F4157" t="s">
        <v>294</v>
      </c>
      <c r="G4157" s="27">
        <v>30363</v>
      </c>
      <c r="H4157">
        <v>33</v>
      </c>
      <c r="I4157" t="s">
        <v>244</v>
      </c>
      <c r="J4157" t="s">
        <v>353</v>
      </c>
      <c r="K4157">
        <v>0</v>
      </c>
      <c r="L4157">
        <v>3</v>
      </c>
      <c r="M4157">
        <v>0</v>
      </c>
      <c r="N4157">
        <v>0</v>
      </c>
      <c r="O4157">
        <v>0</v>
      </c>
      <c r="W4157" t="s">
        <v>237</v>
      </c>
      <c r="Y4157">
        <v>-1</v>
      </c>
      <c r="AB4157" t="s">
        <v>237</v>
      </c>
      <c r="AH4157">
        <v>0</v>
      </c>
      <c r="AN4157" t="s">
        <v>238</v>
      </c>
      <c r="AO4157">
        <v>2</v>
      </c>
      <c r="AP4157" t="s">
        <v>239</v>
      </c>
      <c r="AQ4157" s="27">
        <v>41351</v>
      </c>
      <c r="AR4157" t="s">
        <v>240</v>
      </c>
      <c r="AS4157">
        <v>3</v>
      </c>
      <c r="AT4157" t="s">
        <v>239</v>
      </c>
      <c r="AU4157" s="27">
        <v>41351</v>
      </c>
    </row>
    <row r="4158" spans="1:47" x14ac:dyDescent="0.2">
      <c r="A4158">
        <v>4157</v>
      </c>
      <c r="B4158" t="s">
        <v>14392</v>
      </c>
      <c r="C4158" t="s">
        <v>10741</v>
      </c>
      <c r="D4158" t="s">
        <v>1936</v>
      </c>
      <c r="E4158" s="27">
        <v>41871</v>
      </c>
      <c r="F4158" t="s">
        <v>233</v>
      </c>
      <c r="G4158" s="27">
        <v>34291</v>
      </c>
      <c r="H4158">
        <v>22</v>
      </c>
      <c r="I4158" t="s">
        <v>259</v>
      </c>
      <c r="J4158" t="s">
        <v>250</v>
      </c>
      <c r="K4158">
        <v>0</v>
      </c>
      <c r="L4158">
        <v>4</v>
      </c>
      <c r="M4158">
        <v>0</v>
      </c>
      <c r="N4158">
        <v>0</v>
      </c>
      <c r="O4158">
        <v>0</v>
      </c>
      <c r="P4158">
        <v>-1</v>
      </c>
      <c r="Q4158" s="28">
        <v>41870.540972222225</v>
      </c>
      <c r="R4158" s="28">
        <v>41871.159722222219</v>
      </c>
      <c r="S4158" t="s">
        <v>14393</v>
      </c>
      <c r="T4158" s="27">
        <v>41870</v>
      </c>
      <c r="V4158">
        <v>1</v>
      </c>
      <c r="W4158" t="s">
        <v>32</v>
      </c>
      <c r="X4158" t="s">
        <v>261</v>
      </c>
      <c r="Y4158">
        <v>1</v>
      </c>
      <c r="AA4158" t="s">
        <v>14394</v>
      </c>
      <c r="AB4158" t="s">
        <v>36</v>
      </c>
      <c r="AC4158">
        <v>0</v>
      </c>
      <c r="AD4158" s="27">
        <v>41879</v>
      </c>
      <c r="AE4158" t="s">
        <v>2320</v>
      </c>
      <c r="AF4158" s="27">
        <v>41879</v>
      </c>
      <c r="AG4158" s="27">
        <v>41880</v>
      </c>
      <c r="AH4158">
        <v>0</v>
      </c>
      <c r="AN4158" t="s">
        <v>238</v>
      </c>
      <c r="AO4158">
        <v>5</v>
      </c>
      <c r="AP4158" t="s">
        <v>246</v>
      </c>
      <c r="AQ4158" s="27">
        <v>41871</v>
      </c>
      <c r="AR4158" t="s">
        <v>240</v>
      </c>
      <c r="AS4158">
        <v>4</v>
      </c>
      <c r="AT4158" t="s">
        <v>239</v>
      </c>
      <c r="AU4158" s="27">
        <v>41871</v>
      </c>
    </row>
    <row r="4159" spans="1:47" x14ac:dyDescent="0.2">
      <c r="A4159">
        <v>4158</v>
      </c>
      <c r="B4159" t="s">
        <v>14395</v>
      </c>
      <c r="C4159" t="s">
        <v>484</v>
      </c>
      <c r="D4159" t="s">
        <v>14396</v>
      </c>
      <c r="E4159" s="27">
        <v>41674</v>
      </c>
      <c r="F4159" t="s">
        <v>233</v>
      </c>
      <c r="G4159" s="27">
        <v>35347</v>
      </c>
      <c r="H4159">
        <v>19</v>
      </c>
      <c r="I4159" t="s">
        <v>259</v>
      </c>
      <c r="J4159" t="s">
        <v>250</v>
      </c>
      <c r="K4159">
        <v>1</v>
      </c>
      <c r="L4159">
        <v>10</v>
      </c>
      <c r="M4159">
        <v>0</v>
      </c>
      <c r="N4159">
        <v>1</v>
      </c>
      <c r="O4159">
        <v>1</v>
      </c>
      <c r="P4159">
        <v>-40</v>
      </c>
      <c r="Q4159" s="28">
        <v>41634.468055555553</v>
      </c>
      <c r="R4159" s="28">
        <v>41670.27847222222</v>
      </c>
      <c r="S4159" t="s">
        <v>14397</v>
      </c>
      <c r="U4159" s="27">
        <v>41634</v>
      </c>
      <c r="V4159">
        <v>40</v>
      </c>
      <c r="W4159" t="s">
        <v>32</v>
      </c>
      <c r="X4159" t="s">
        <v>274</v>
      </c>
      <c r="Y4159">
        <v>1</v>
      </c>
      <c r="AA4159" t="s">
        <v>14398</v>
      </c>
      <c r="AB4159" t="s">
        <v>32</v>
      </c>
      <c r="AC4159">
        <v>0</v>
      </c>
      <c r="AD4159" s="27">
        <v>42144</v>
      </c>
      <c r="AE4159" t="s">
        <v>14399</v>
      </c>
      <c r="AF4159" s="27">
        <v>42144</v>
      </c>
      <c r="AG4159" s="27">
        <v>42176</v>
      </c>
      <c r="AH4159">
        <v>1</v>
      </c>
      <c r="AJ4159" t="s">
        <v>14400</v>
      </c>
      <c r="AK4159" t="s">
        <v>255</v>
      </c>
      <c r="AL4159" s="27">
        <v>42304</v>
      </c>
      <c r="AM4159" t="s">
        <v>2367</v>
      </c>
      <c r="AN4159" t="s">
        <v>238</v>
      </c>
      <c r="AO4159">
        <v>10</v>
      </c>
      <c r="AP4159" t="s">
        <v>269</v>
      </c>
      <c r="AQ4159" s="27">
        <v>41674</v>
      </c>
      <c r="AR4159" t="s">
        <v>240</v>
      </c>
      <c r="AS4159">
        <v>10</v>
      </c>
      <c r="AT4159" t="s">
        <v>269</v>
      </c>
      <c r="AU4159" s="27">
        <v>41674</v>
      </c>
    </row>
    <row r="4160" spans="1:47" x14ac:dyDescent="0.2">
      <c r="A4160">
        <v>4159</v>
      </c>
      <c r="B4160" t="s">
        <v>14401</v>
      </c>
      <c r="C4160" t="s">
        <v>3634</v>
      </c>
      <c r="D4160" t="s">
        <v>14402</v>
      </c>
      <c r="E4160" s="27">
        <v>41742</v>
      </c>
      <c r="F4160" t="s">
        <v>233</v>
      </c>
      <c r="G4160" s="27">
        <v>27248</v>
      </c>
      <c r="H4160">
        <v>41</v>
      </c>
      <c r="I4160" t="s">
        <v>244</v>
      </c>
      <c r="J4160" t="s">
        <v>245</v>
      </c>
      <c r="K4160">
        <v>0</v>
      </c>
      <c r="L4160">
        <v>2</v>
      </c>
      <c r="M4160">
        <v>0</v>
      </c>
      <c r="N4160">
        <v>0</v>
      </c>
      <c r="O4160">
        <v>1</v>
      </c>
      <c r="P4160">
        <v>-1</v>
      </c>
      <c r="Q4160" s="28">
        <v>41741.32708333333</v>
      </c>
      <c r="R4160" s="28">
        <v>41743.125694444447</v>
      </c>
      <c r="S4160" t="s">
        <v>14403</v>
      </c>
      <c r="T4160" s="27">
        <v>41741</v>
      </c>
      <c r="V4160">
        <v>1</v>
      </c>
      <c r="W4160" t="s">
        <v>32</v>
      </c>
      <c r="X4160" t="s">
        <v>847</v>
      </c>
      <c r="Y4160">
        <v>1</v>
      </c>
      <c r="AA4160" t="s">
        <v>14404</v>
      </c>
      <c r="AB4160" t="s">
        <v>36</v>
      </c>
      <c r="AC4160">
        <v>0</v>
      </c>
      <c r="AD4160" s="27">
        <v>41821</v>
      </c>
      <c r="AE4160" t="s">
        <v>600</v>
      </c>
      <c r="AF4160" s="27">
        <v>41821</v>
      </c>
      <c r="AG4160" s="27">
        <v>41821</v>
      </c>
      <c r="AH4160">
        <v>0</v>
      </c>
      <c r="AN4160" t="s">
        <v>238</v>
      </c>
      <c r="AO4160">
        <v>1</v>
      </c>
      <c r="AP4160" t="s">
        <v>239</v>
      </c>
      <c r="AQ4160" s="27">
        <v>41742</v>
      </c>
      <c r="AR4160" t="s">
        <v>240</v>
      </c>
      <c r="AS4160">
        <v>2</v>
      </c>
      <c r="AT4160" t="s">
        <v>239</v>
      </c>
      <c r="AU4160" s="27">
        <v>41742</v>
      </c>
    </row>
    <row r="4161" spans="1:47" x14ac:dyDescent="0.2">
      <c r="A4161">
        <v>4160</v>
      </c>
      <c r="B4161" t="s">
        <v>14405</v>
      </c>
      <c r="C4161" t="s">
        <v>2690</v>
      </c>
      <c r="D4161" t="s">
        <v>14406</v>
      </c>
      <c r="E4161" s="27">
        <v>41305</v>
      </c>
      <c r="F4161" t="s">
        <v>294</v>
      </c>
      <c r="G4161" s="27">
        <v>33260</v>
      </c>
      <c r="H4161">
        <v>25</v>
      </c>
      <c r="I4161" t="s">
        <v>244</v>
      </c>
      <c r="J4161" t="s">
        <v>245</v>
      </c>
      <c r="K4161">
        <v>0</v>
      </c>
      <c r="L4161">
        <v>5</v>
      </c>
      <c r="M4161">
        <v>0</v>
      </c>
      <c r="N4161">
        <v>0</v>
      </c>
      <c r="O4161">
        <v>1</v>
      </c>
      <c r="P4161">
        <v>-1</v>
      </c>
      <c r="Q4161" s="28">
        <v>41304.477083333331</v>
      </c>
      <c r="R4161" s="28">
        <v>41305.35</v>
      </c>
      <c r="S4161" t="s">
        <v>14407</v>
      </c>
      <c r="T4161" s="27">
        <v>41304</v>
      </c>
      <c r="V4161">
        <v>1</v>
      </c>
      <c r="W4161" t="s">
        <v>36</v>
      </c>
      <c r="X4161" t="s">
        <v>279</v>
      </c>
      <c r="Y4161">
        <v>1</v>
      </c>
      <c r="AA4161" t="s">
        <v>14408</v>
      </c>
      <c r="AB4161" t="s">
        <v>36</v>
      </c>
      <c r="AD4161" s="27">
        <v>41507</v>
      </c>
      <c r="AE4161" t="s">
        <v>392</v>
      </c>
      <c r="AH4161">
        <v>0</v>
      </c>
      <c r="AN4161" t="s">
        <v>238</v>
      </c>
      <c r="AO4161">
        <v>4</v>
      </c>
      <c r="AP4161" t="s">
        <v>239</v>
      </c>
      <c r="AQ4161" s="27">
        <v>41305</v>
      </c>
      <c r="AR4161" t="s">
        <v>240</v>
      </c>
      <c r="AS4161">
        <v>5</v>
      </c>
      <c r="AT4161" t="s">
        <v>246</v>
      </c>
      <c r="AU4161" s="27">
        <v>41305</v>
      </c>
    </row>
    <row r="4162" spans="1:47" x14ac:dyDescent="0.2">
      <c r="A4162">
        <v>4161</v>
      </c>
      <c r="B4162" t="s">
        <v>14409</v>
      </c>
      <c r="C4162" t="s">
        <v>14410</v>
      </c>
      <c r="D4162" t="s">
        <v>331</v>
      </c>
      <c r="E4162" s="27">
        <v>41337</v>
      </c>
      <c r="F4162" t="s">
        <v>233</v>
      </c>
      <c r="G4162" s="27">
        <v>22428</v>
      </c>
      <c r="H4162">
        <v>54</v>
      </c>
      <c r="I4162" t="s">
        <v>234</v>
      </c>
      <c r="J4162" t="s">
        <v>250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 s="28">
        <v>41337.149305555555</v>
      </c>
      <c r="R4162" s="28">
        <v>41337.304166666669</v>
      </c>
      <c r="S4162" t="s">
        <v>14411</v>
      </c>
      <c r="T4162" s="27">
        <v>41337</v>
      </c>
      <c r="V4162">
        <v>0</v>
      </c>
      <c r="W4162" t="s">
        <v>36</v>
      </c>
      <c r="X4162" t="s">
        <v>279</v>
      </c>
      <c r="Y4162">
        <v>1</v>
      </c>
      <c r="AA4162" t="s">
        <v>14412</v>
      </c>
      <c r="AB4162" t="s">
        <v>36</v>
      </c>
      <c r="AC4162">
        <v>374</v>
      </c>
      <c r="AD4162" s="27">
        <v>41999</v>
      </c>
      <c r="AE4162" t="s">
        <v>279</v>
      </c>
      <c r="AF4162" s="27">
        <v>42373</v>
      </c>
      <c r="AG4162" s="27">
        <v>42375</v>
      </c>
      <c r="AH4162">
        <v>1</v>
      </c>
      <c r="AJ4162" t="s">
        <v>14412</v>
      </c>
      <c r="AK4162" t="s">
        <v>255</v>
      </c>
      <c r="AL4162" s="27">
        <v>41999</v>
      </c>
      <c r="AM4162" t="s">
        <v>974</v>
      </c>
      <c r="AN4162" t="s">
        <v>238</v>
      </c>
      <c r="AO4162">
        <v>1</v>
      </c>
      <c r="AP4162" t="s">
        <v>239</v>
      </c>
      <c r="AQ4162" s="27">
        <v>41337</v>
      </c>
      <c r="AR4162" t="s">
        <v>240</v>
      </c>
      <c r="AS4162">
        <v>1</v>
      </c>
      <c r="AT4162" t="s">
        <v>239</v>
      </c>
      <c r="AU4162" s="27">
        <v>41337</v>
      </c>
    </row>
    <row r="4163" spans="1:47" x14ac:dyDescent="0.2">
      <c r="A4163">
        <v>4162</v>
      </c>
      <c r="B4163" t="s">
        <v>14413</v>
      </c>
      <c r="C4163" t="s">
        <v>243</v>
      </c>
      <c r="D4163" t="s">
        <v>14414</v>
      </c>
      <c r="E4163" s="27">
        <v>41991</v>
      </c>
      <c r="F4163" t="s">
        <v>233</v>
      </c>
      <c r="G4163" s="27">
        <v>33199</v>
      </c>
      <c r="H4163">
        <v>25</v>
      </c>
      <c r="I4163" t="s">
        <v>244</v>
      </c>
      <c r="J4163" t="s">
        <v>250</v>
      </c>
      <c r="K4163">
        <v>4</v>
      </c>
      <c r="L4163">
        <v>10</v>
      </c>
      <c r="M4163">
        <v>0</v>
      </c>
      <c r="N4163">
        <v>0</v>
      </c>
      <c r="O4163">
        <v>13</v>
      </c>
      <c r="P4163">
        <v>-8</v>
      </c>
      <c r="Q4163" s="28">
        <v>41983.052777777775</v>
      </c>
      <c r="R4163" s="28">
        <v>42019.388194444444</v>
      </c>
      <c r="S4163" t="s">
        <v>14415</v>
      </c>
      <c r="U4163" s="27">
        <v>41983</v>
      </c>
      <c r="V4163">
        <v>8</v>
      </c>
      <c r="W4163" t="s">
        <v>32</v>
      </c>
      <c r="X4163" t="s">
        <v>274</v>
      </c>
      <c r="Y4163">
        <v>1</v>
      </c>
      <c r="AA4163" t="s">
        <v>14416</v>
      </c>
      <c r="AB4163" t="s">
        <v>36</v>
      </c>
      <c r="AC4163">
        <v>0</v>
      </c>
      <c r="AD4163" s="27">
        <v>42103</v>
      </c>
      <c r="AE4163" t="s">
        <v>474</v>
      </c>
      <c r="AF4163" s="27">
        <v>42103</v>
      </c>
      <c r="AG4163" s="27">
        <v>42263</v>
      </c>
      <c r="AH4163">
        <v>0</v>
      </c>
      <c r="AN4163" t="s">
        <v>238</v>
      </c>
      <c r="AO4163">
        <v>9</v>
      </c>
      <c r="AP4163" t="s">
        <v>269</v>
      </c>
      <c r="AQ4163" s="27">
        <v>41991</v>
      </c>
      <c r="AR4163" t="s">
        <v>240</v>
      </c>
      <c r="AS4163">
        <v>10</v>
      </c>
      <c r="AT4163" t="s">
        <v>269</v>
      </c>
      <c r="AU4163" s="27">
        <v>41991</v>
      </c>
    </row>
    <row r="4164" spans="1:47" x14ac:dyDescent="0.2">
      <c r="A4164">
        <v>4163</v>
      </c>
      <c r="B4164" t="s">
        <v>14417</v>
      </c>
      <c r="C4164" t="s">
        <v>14418</v>
      </c>
      <c r="D4164" t="s">
        <v>14419</v>
      </c>
      <c r="E4164" s="27">
        <v>41385</v>
      </c>
      <c r="F4164" t="s">
        <v>294</v>
      </c>
      <c r="G4164" s="27">
        <v>31346</v>
      </c>
      <c r="H4164">
        <v>30</v>
      </c>
      <c r="I4164" t="s">
        <v>244</v>
      </c>
      <c r="J4164" t="s">
        <v>245</v>
      </c>
      <c r="K4164">
        <v>0</v>
      </c>
      <c r="L4164">
        <v>4</v>
      </c>
      <c r="M4164">
        <v>0</v>
      </c>
      <c r="N4164">
        <v>0</v>
      </c>
      <c r="O4164">
        <v>0</v>
      </c>
      <c r="W4164" t="s">
        <v>237</v>
      </c>
      <c r="Y4164">
        <v>1</v>
      </c>
      <c r="AA4164" t="s">
        <v>14420</v>
      </c>
      <c r="AB4164" t="s">
        <v>36</v>
      </c>
      <c r="AC4164">
        <v>0</v>
      </c>
      <c r="AD4164" s="27">
        <v>41457</v>
      </c>
      <c r="AE4164" t="s">
        <v>392</v>
      </c>
      <c r="AF4164" s="27">
        <v>41457</v>
      </c>
      <c r="AG4164" s="27">
        <v>41521</v>
      </c>
      <c r="AH4164">
        <v>0</v>
      </c>
      <c r="AN4164" t="s">
        <v>238</v>
      </c>
      <c r="AO4164">
        <v>2</v>
      </c>
      <c r="AP4164" t="s">
        <v>239</v>
      </c>
      <c r="AQ4164" s="27">
        <v>41385</v>
      </c>
      <c r="AR4164" t="s">
        <v>240</v>
      </c>
      <c r="AS4164">
        <v>4</v>
      </c>
      <c r="AT4164" t="s">
        <v>239</v>
      </c>
      <c r="AU4164" s="27">
        <v>41385</v>
      </c>
    </row>
    <row r="4165" spans="1:47" x14ac:dyDescent="0.2">
      <c r="A4165">
        <v>4164</v>
      </c>
      <c r="B4165" t="s">
        <v>14421</v>
      </c>
      <c r="C4165" t="s">
        <v>1840</v>
      </c>
      <c r="D4165" t="s">
        <v>1809</v>
      </c>
      <c r="E4165" s="27">
        <v>41284</v>
      </c>
      <c r="F4165" t="s">
        <v>294</v>
      </c>
      <c r="G4165" s="27">
        <v>27710</v>
      </c>
      <c r="H4165">
        <v>40</v>
      </c>
      <c r="I4165" t="s">
        <v>244</v>
      </c>
      <c r="J4165" t="s">
        <v>245</v>
      </c>
      <c r="K4165">
        <v>0</v>
      </c>
      <c r="L4165">
        <v>4</v>
      </c>
      <c r="M4165">
        <v>0</v>
      </c>
      <c r="N4165">
        <v>0</v>
      </c>
      <c r="O4165">
        <v>4</v>
      </c>
      <c r="P4165">
        <v>-1</v>
      </c>
      <c r="Q4165" s="28">
        <v>41283.152777777781</v>
      </c>
      <c r="R4165" s="28">
        <v>41285.269444444442</v>
      </c>
      <c r="S4165" t="s">
        <v>14422</v>
      </c>
      <c r="T4165" s="27">
        <v>41283</v>
      </c>
      <c r="V4165">
        <v>1</v>
      </c>
      <c r="W4165" t="s">
        <v>32</v>
      </c>
      <c r="X4165" t="s">
        <v>261</v>
      </c>
      <c r="Y4165">
        <v>1</v>
      </c>
      <c r="AA4165" t="s">
        <v>14423</v>
      </c>
      <c r="AB4165" t="s">
        <v>32</v>
      </c>
      <c r="AC4165">
        <v>0</v>
      </c>
      <c r="AD4165" s="27">
        <v>42162</v>
      </c>
      <c r="AE4165" t="s">
        <v>261</v>
      </c>
      <c r="AF4165" s="27">
        <v>42162</v>
      </c>
      <c r="AG4165" s="27">
        <v>42196</v>
      </c>
      <c r="AH4165">
        <v>0</v>
      </c>
      <c r="AN4165" t="s">
        <v>238</v>
      </c>
      <c r="AO4165">
        <v>1</v>
      </c>
      <c r="AP4165" t="s">
        <v>239</v>
      </c>
      <c r="AQ4165" s="27">
        <v>41284</v>
      </c>
      <c r="AR4165" t="s">
        <v>240</v>
      </c>
      <c r="AS4165">
        <v>4</v>
      </c>
      <c r="AT4165" t="s">
        <v>239</v>
      </c>
      <c r="AU4165" s="27">
        <v>41284</v>
      </c>
    </row>
    <row r="4166" spans="1:47" x14ac:dyDescent="0.2">
      <c r="A4166">
        <v>4165</v>
      </c>
      <c r="B4166" t="s">
        <v>14424</v>
      </c>
      <c r="C4166" t="s">
        <v>1761</v>
      </c>
      <c r="D4166" t="s">
        <v>881</v>
      </c>
      <c r="E4166" s="27">
        <v>41377</v>
      </c>
      <c r="F4166" t="s">
        <v>233</v>
      </c>
      <c r="G4166" s="27">
        <v>34296</v>
      </c>
      <c r="H4166">
        <v>22</v>
      </c>
      <c r="I4166" t="s">
        <v>259</v>
      </c>
      <c r="J4166" t="s">
        <v>250</v>
      </c>
      <c r="K4166">
        <v>0</v>
      </c>
      <c r="L4166">
        <v>7</v>
      </c>
      <c r="M4166">
        <v>0</v>
      </c>
      <c r="N4166">
        <v>0</v>
      </c>
      <c r="O4166">
        <v>0</v>
      </c>
      <c r="P4166">
        <v>0</v>
      </c>
      <c r="Q4166" s="28">
        <v>41377.251388888886</v>
      </c>
      <c r="R4166" s="28">
        <v>41388.377083333333</v>
      </c>
      <c r="S4166" t="s">
        <v>14425</v>
      </c>
      <c r="T4166" s="27">
        <v>41377</v>
      </c>
      <c r="V4166">
        <v>0</v>
      </c>
      <c r="W4166" t="s">
        <v>32</v>
      </c>
      <c r="X4166" t="s">
        <v>3905</v>
      </c>
      <c r="Y4166">
        <v>0</v>
      </c>
      <c r="AB4166" t="s">
        <v>237</v>
      </c>
      <c r="AH4166">
        <v>0</v>
      </c>
      <c r="AN4166" t="s">
        <v>238</v>
      </c>
      <c r="AO4166">
        <v>6</v>
      </c>
      <c r="AP4166" t="s">
        <v>246</v>
      </c>
      <c r="AQ4166" s="27">
        <v>41377</v>
      </c>
      <c r="AR4166" t="s">
        <v>240</v>
      </c>
      <c r="AS4166">
        <v>7</v>
      </c>
      <c r="AT4166" t="s">
        <v>246</v>
      </c>
      <c r="AU4166" s="27">
        <v>41377</v>
      </c>
    </row>
    <row r="4167" spans="1:47" x14ac:dyDescent="0.2">
      <c r="A4167">
        <v>4166</v>
      </c>
      <c r="B4167" t="s">
        <v>14426</v>
      </c>
      <c r="C4167" t="s">
        <v>14427</v>
      </c>
      <c r="D4167" t="s">
        <v>3963</v>
      </c>
      <c r="E4167" s="27">
        <v>41975</v>
      </c>
      <c r="F4167" t="s">
        <v>233</v>
      </c>
      <c r="G4167" s="27">
        <v>28592</v>
      </c>
      <c r="H4167">
        <v>38</v>
      </c>
      <c r="I4167" t="s">
        <v>244</v>
      </c>
      <c r="J4167" t="s">
        <v>250</v>
      </c>
      <c r="K4167">
        <v>0</v>
      </c>
      <c r="L4167">
        <v>3</v>
      </c>
      <c r="M4167">
        <v>0</v>
      </c>
      <c r="N4167">
        <v>0</v>
      </c>
      <c r="O4167">
        <v>9</v>
      </c>
      <c r="P4167">
        <v>0</v>
      </c>
      <c r="Q4167" s="28">
        <v>41975.507638888892</v>
      </c>
      <c r="R4167" s="28">
        <v>41976.147222222222</v>
      </c>
      <c r="S4167" t="s">
        <v>14428</v>
      </c>
      <c r="U4167" s="27">
        <v>41974</v>
      </c>
      <c r="V4167">
        <v>1</v>
      </c>
      <c r="W4167" t="s">
        <v>32</v>
      </c>
      <c r="X4167" t="s">
        <v>274</v>
      </c>
      <c r="Y4167">
        <v>0</v>
      </c>
      <c r="AB4167" t="s">
        <v>237</v>
      </c>
      <c r="AH4167">
        <v>0</v>
      </c>
      <c r="AN4167" t="s">
        <v>238</v>
      </c>
      <c r="AO4167">
        <v>5</v>
      </c>
      <c r="AP4167" t="s">
        <v>246</v>
      </c>
      <c r="AQ4167" s="27">
        <v>41975</v>
      </c>
      <c r="AR4167" t="s">
        <v>240</v>
      </c>
      <c r="AS4167">
        <v>3</v>
      </c>
      <c r="AT4167" t="s">
        <v>239</v>
      </c>
      <c r="AU4167" s="27">
        <v>41975</v>
      </c>
    </row>
    <row r="4168" spans="1:47" x14ac:dyDescent="0.2">
      <c r="A4168">
        <v>4167</v>
      </c>
      <c r="B4168" t="s">
        <v>14429</v>
      </c>
      <c r="C4168" t="s">
        <v>693</v>
      </c>
      <c r="D4168" t="s">
        <v>331</v>
      </c>
      <c r="E4168" s="27">
        <v>41749</v>
      </c>
      <c r="F4168" t="s">
        <v>233</v>
      </c>
      <c r="G4168" s="27">
        <v>28773</v>
      </c>
      <c r="H4168">
        <v>37</v>
      </c>
      <c r="I4168" t="s">
        <v>244</v>
      </c>
      <c r="J4168" t="s">
        <v>250</v>
      </c>
      <c r="K4168">
        <v>1</v>
      </c>
      <c r="L4168">
        <v>4</v>
      </c>
      <c r="M4168">
        <v>1</v>
      </c>
      <c r="N4168">
        <v>0</v>
      </c>
      <c r="O4168">
        <v>8</v>
      </c>
      <c r="P4168">
        <v>-1</v>
      </c>
      <c r="Q4168" s="28">
        <v>41748.333333333336</v>
      </c>
      <c r="R4168" s="28">
        <v>41749.316666666666</v>
      </c>
      <c r="S4168" t="s">
        <v>14430</v>
      </c>
      <c r="T4168" s="27">
        <v>41748</v>
      </c>
      <c r="V4168">
        <v>1</v>
      </c>
      <c r="W4168" t="s">
        <v>36</v>
      </c>
      <c r="X4168" t="s">
        <v>279</v>
      </c>
      <c r="Y4168">
        <v>0</v>
      </c>
      <c r="AB4168" t="s">
        <v>237</v>
      </c>
      <c r="AH4168">
        <v>0</v>
      </c>
      <c r="AN4168" t="s">
        <v>238</v>
      </c>
      <c r="AO4168">
        <v>3</v>
      </c>
      <c r="AP4168" t="s">
        <v>239</v>
      </c>
      <c r="AQ4168" s="27">
        <v>41749</v>
      </c>
      <c r="AR4168" t="s">
        <v>240</v>
      </c>
      <c r="AS4168">
        <v>4</v>
      </c>
      <c r="AT4168" t="s">
        <v>239</v>
      </c>
      <c r="AU4168" s="27">
        <v>41749</v>
      </c>
    </row>
    <row r="4169" spans="1:47" x14ac:dyDescent="0.2">
      <c r="A4169">
        <v>4168</v>
      </c>
      <c r="B4169" t="s">
        <v>14431</v>
      </c>
      <c r="C4169" t="s">
        <v>2056</v>
      </c>
      <c r="D4169" t="s">
        <v>14432</v>
      </c>
      <c r="E4169" s="27">
        <v>41489</v>
      </c>
      <c r="F4169" t="s">
        <v>233</v>
      </c>
      <c r="G4169" s="27">
        <v>24149</v>
      </c>
      <c r="H4169">
        <v>50</v>
      </c>
      <c r="I4169" t="s">
        <v>234</v>
      </c>
      <c r="J4169" t="s">
        <v>245</v>
      </c>
      <c r="K4169">
        <v>0</v>
      </c>
      <c r="L4169">
        <v>4</v>
      </c>
      <c r="M4169">
        <v>0</v>
      </c>
      <c r="N4169">
        <v>0</v>
      </c>
      <c r="O4169">
        <v>10</v>
      </c>
      <c r="P4169">
        <v>-1</v>
      </c>
      <c r="Q4169" s="28">
        <v>41488.472916666666</v>
      </c>
      <c r="R4169" s="28">
        <v>41489.332638888889</v>
      </c>
      <c r="S4169" t="s">
        <v>14433</v>
      </c>
      <c r="T4169" s="27">
        <v>41488</v>
      </c>
      <c r="V4169">
        <v>1</v>
      </c>
      <c r="W4169" t="s">
        <v>32</v>
      </c>
      <c r="X4169" t="s">
        <v>1607</v>
      </c>
      <c r="Y4169">
        <v>0</v>
      </c>
      <c r="AB4169" t="s">
        <v>237</v>
      </c>
      <c r="AH4169">
        <v>0</v>
      </c>
      <c r="AN4169" t="s">
        <v>238</v>
      </c>
      <c r="AO4169">
        <v>2</v>
      </c>
      <c r="AP4169" t="s">
        <v>239</v>
      </c>
      <c r="AQ4169" s="27">
        <v>41489</v>
      </c>
      <c r="AR4169" t="s">
        <v>240</v>
      </c>
      <c r="AS4169">
        <v>4</v>
      </c>
      <c r="AT4169" t="s">
        <v>239</v>
      </c>
      <c r="AU4169" s="27">
        <v>41489</v>
      </c>
    </row>
    <row r="4170" spans="1:47" x14ac:dyDescent="0.2">
      <c r="A4170">
        <v>4169</v>
      </c>
      <c r="B4170" t="s">
        <v>14434</v>
      </c>
      <c r="C4170" t="s">
        <v>400</v>
      </c>
      <c r="D4170" t="s">
        <v>14435</v>
      </c>
      <c r="E4170" s="27">
        <v>41281</v>
      </c>
      <c r="F4170" t="s">
        <v>233</v>
      </c>
      <c r="G4170" s="27">
        <v>29671</v>
      </c>
      <c r="H4170">
        <v>35</v>
      </c>
      <c r="I4170" t="s">
        <v>244</v>
      </c>
      <c r="J4170" t="s">
        <v>245</v>
      </c>
      <c r="K4170">
        <v>0</v>
      </c>
      <c r="L4170">
        <v>3</v>
      </c>
      <c r="M4170">
        <v>0</v>
      </c>
      <c r="N4170">
        <v>0</v>
      </c>
      <c r="O4170">
        <v>2</v>
      </c>
      <c r="P4170">
        <v>0</v>
      </c>
      <c r="Q4170" s="28">
        <v>41281.109722222223</v>
      </c>
      <c r="R4170" s="28">
        <v>41281.375</v>
      </c>
      <c r="S4170" t="s">
        <v>14436</v>
      </c>
      <c r="T4170" s="27">
        <v>41281</v>
      </c>
      <c r="V4170">
        <v>0</v>
      </c>
      <c r="W4170" t="s">
        <v>36</v>
      </c>
      <c r="X4170" t="s">
        <v>279</v>
      </c>
      <c r="Y4170">
        <v>1</v>
      </c>
      <c r="AA4170" t="s">
        <v>14437</v>
      </c>
      <c r="AB4170" t="s">
        <v>36</v>
      </c>
      <c r="AC4170">
        <v>0</v>
      </c>
      <c r="AD4170" s="27">
        <v>42203</v>
      </c>
      <c r="AE4170" t="s">
        <v>1170</v>
      </c>
      <c r="AF4170" s="27">
        <v>42203</v>
      </c>
      <c r="AG4170" s="27">
        <v>42203</v>
      </c>
      <c r="AH4170">
        <v>0</v>
      </c>
      <c r="AN4170" t="s">
        <v>238</v>
      </c>
      <c r="AO4170">
        <v>4</v>
      </c>
      <c r="AP4170" t="s">
        <v>239</v>
      </c>
      <c r="AQ4170" s="27">
        <v>41281</v>
      </c>
      <c r="AR4170" t="s">
        <v>240</v>
      </c>
      <c r="AS4170">
        <v>3</v>
      </c>
      <c r="AT4170" t="s">
        <v>239</v>
      </c>
      <c r="AU4170" s="27">
        <v>41281</v>
      </c>
    </row>
    <row r="4171" spans="1:47" x14ac:dyDescent="0.2">
      <c r="A4171">
        <v>4170</v>
      </c>
      <c r="B4171" t="s">
        <v>14438</v>
      </c>
      <c r="C4171" t="s">
        <v>14439</v>
      </c>
      <c r="D4171" t="s">
        <v>14440</v>
      </c>
      <c r="E4171" s="27">
        <v>41395</v>
      </c>
      <c r="F4171" t="s">
        <v>233</v>
      </c>
      <c r="G4171" s="27">
        <v>32248</v>
      </c>
      <c r="H4171">
        <v>28</v>
      </c>
      <c r="I4171" t="s">
        <v>244</v>
      </c>
      <c r="J4171" t="s">
        <v>245</v>
      </c>
      <c r="K4171">
        <v>0</v>
      </c>
      <c r="L4171">
        <v>9</v>
      </c>
      <c r="M4171">
        <v>0</v>
      </c>
      <c r="N4171">
        <v>0</v>
      </c>
      <c r="O4171">
        <v>7</v>
      </c>
      <c r="P4171">
        <v>-1</v>
      </c>
      <c r="Q4171" s="28">
        <v>41394.220833333333</v>
      </c>
      <c r="R4171" s="28">
        <v>41395.407638888886</v>
      </c>
      <c r="S4171" t="s">
        <v>14441</v>
      </c>
      <c r="T4171" s="27">
        <v>41394</v>
      </c>
      <c r="V4171">
        <v>1</v>
      </c>
      <c r="W4171" t="s">
        <v>32</v>
      </c>
      <c r="X4171" t="s">
        <v>444</v>
      </c>
      <c r="Y4171">
        <v>1</v>
      </c>
      <c r="AA4171" t="s">
        <v>14442</v>
      </c>
      <c r="AB4171" t="s">
        <v>32</v>
      </c>
      <c r="AC4171">
        <v>18</v>
      </c>
      <c r="AD4171" s="27">
        <v>41434</v>
      </c>
      <c r="AE4171" t="s">
        <v>343</v>
      </c>
      <c r="AF4171" s="27">
        <v>41452</v>
      </c>
      <c r="AG4171" s="27">
        <v>41455</v>
      </c>
      <c r="AH4171">
        <v>0</v>
      </c>
      <c r="AN4171" t="s">
        <v>238</v>
      </c>
      <c r="AO4171">
        <v>10</v>
      </c>
      <c r="AP4171" t="s">
        <v>269</v>
      </c>
      <c r="AQ4171" s="27">
        <v>41395</v>
      </c>
      <c r="AR4171" t="s">
        <v>240</v>
      </c>
      <c r="AS4171">
        <v>9</v>
      </c>
      <c r="AT4171" t="s">
        <v>269</v>
      </c>
      <c r="AU4171" s="27">
        <v>41395</v>
      </c>
    </row>
    <row r="4172" spans="1:47" x14ac:dyDescent="0.2">
      <c r="A4172">
        <v>4171</v>
      </c>
      <c r="B4172" t="s">
        <v>14443</v>
      </c>
      <c r="C4172" t="s">
        <v>14444</v>
      </c>
      <c r="D4172" t="s">
        <v>331</v>
      </c>
      <c r="E4172" s="27">
        <v>41672</v>
      </c>
      <c r="F4172" t="s">
        <v>233</v>
      </c>
      <c r="G4172" s="27">
        <v>34514</v>
      </c>
      <c r="H4172">
        <v>21</v>
      </c>
      <c r="I4172" t="s">
        <v>259</v>
      </c>
      <c r="J4172" t="s">
        <v>250</v>
      </c>
      <c r="K4172">
        <v>0</v>
      </c>
      <c r="L4172">
        <v>7</v>
      </c>
      <c r="M4172">
        <v>0</v>
      </c>
      <c r="N4172">
        <v>0</v>
      </c>
      <c r="O4172">
        <v>0</v>
      </c>
      <c r="P4172">
        <v>-1</v>
      </c>
      <c r="Q4172" s="28">
        <v>41671.133333333331</v>
      </c>
      <c r="R4172" s="28">
        <v>41673.363888888889</v>
      </c>
      <c r="S4172" t="s">
        <v>14445</v>
      </c>
      <c r="T4172" s="27">
        <v>41671</v>
      </c>
      <c r="V4172">
        <v>1</v>
      </c>
      <c r="W4172" t="s">
        <v>32</v>
      </c>
      <c r="X4172" t="s">
        <v>441</v>
      </c>
      <c r="Y4172">
        <v>0</v>
      </c>
      <c r="AB4172" t="s">
        <v>237</v>
      </c>
      <c r="AH4172">
        <v>0</v>
      </c>
      <c r="AN4172" t="s">
        <v>238</v>
      </c>
      <c r="AO4172">
        <v>6</v>
      </c>
      <c r="AP4172" t="s">
        <v>246</v>
      </c>
      <c r="AQ4172" s="27">
        <v>41672</v>
      </c>
      <c r="AR4172" t="s">
        <v>240</v>
      </c>
      <c r="AS4172">
        <v>7</v>
      </c>
      <c r="AT4172" t="s">
        <v>246</v>
      </c>
      <c r="AU4172" s="27">
        <v>41672</v>
      </c>
    </row>
    <row r="4173" spans="1:47" x14ac:dyDescent="0.2">
      <c r="A4173">
        <v>4172</v>
      </c>
      <c r="B4173" t="s">
        <v>14446</v>
      </c>
      <c r="C4173" t="s">
        <v>14447</v>
      </c>
      <c r="D4173" t="s">
        <v>10081</v>
      </c>
      <c r="E4173" s="27">
        <v>41961</v>
      </c>
      <c r="F4173" t="s">
        <v>294</v>
      </c>
      <c r="G4173" s="27">
        <v>28394</v>
      </c>
      <c r="H4173">
        <v>38</v>
      </c>
      <c r="I4173" t="s">
        <v>244</v>
      </c>
      <c r="J4173" t="s">
        <v>22</v>
      </c>
      <c r="K4173">
        <v>0</v>
      </c>
      <c r="L4173">
        <v>4</v>
      </c>
      <c r="M4173">
        <v>0</v>
      </c>
      <c r="N4173">
        <v>0</v>
      </c>
      <c r="O4173">
        <v>6</v>
      </c>
      <c r="P4173">
        <v>-34</v>
      </c>
      <c r="Q4173" s="28">
        <v>41927.28125</v>
      </c>
      <c r="R4173" s="28">
        <v>41954.09652777778</v>
      </c>
      <c r="S4173" t="s">
        <v>14448</v>
      </c>
      <c r="T4173" s="27">
        <v>41927</v>
      </c>
      <c r="V4173">
        <v>34</v>
      </c>
      <c r="W4173" t="s">
        <v>32</v>
      </c>
      <c r="X4173" t="s">
        <v>555</v>
      </c>
      <c r="Y4173">
        <v>1</v>
      </c>
      <c r="AA4173" t="s">
        <v>14449</v>
      </c>
      <c r="AB4173" t="s">
        <v>36</v>
      </c>
      <c r="AC4173">
        <v>0</v>
      </c>
      <c r="AD4173" s="27">
        <v>42002</v>
      </c>
      <c r="AE4173" t="s">
        <v>548</v>
      </c>
      <c r="AF4173" s="27">
        <v>42002</v>
      </c>
      <c r="AG4173" s="27">
        <v>42151</v>
      </c>
      <c r="AH4173">
        <v>0</v>
      </c>
      <c r="AN4173" t="s">
        <v>238</v>
      </c>
      <c r="AO4173">
        <v>1</v>
      </c>
      <c r="AP4173" t="s">
        <v>239</v>
      </c>
      <c r="AQ4173" s="27">
        <v>41961</v>
      </c>
      <c r="AR4173" t="s">
        <v>240</v>
      </c>
      <c r="AS4173">
        <v>4</v>
      </c>
      <c r="AT4173" t="s">
        <v>239</v>
      </c>
      <c r="AU4173" s="27">
        <v>41961</v>
      </c>
    </row>
    <row r="4174" spans="1:47" x14ac:dyDescent="0.2">
      <c r="A4174">
        <v>4173</v>
      </c>
      <c r="B4174" t="s">
        <v>14450</v>
      </c>
      <c r="C4174" t="s">
        <v>8334</v>
      </c>
      <c r="D4174" t="s">
        <v>14451</v>
      </c>
      <c r="E4174" s="27">
        <v>41810</v>
      </c>
      <c r="F4174" t="s">
        <v>233</v>
      </c>
      <c r="G4174" s="27">
        <v>20963</v>
      </c>
      <c r="H4174">
        <v>58</v>
      </c>
      <c r="I4174" t="s">
        <v>234</v>
      </c>
      <c r="J4174" t="s">
        <v>353</v>
      </c>
      <c r="K4174">
        <v>0</v>
      </c>
      <c r="L4174">
        <v>1</v>
      </c>
      <c r="M4174">
        <v>0</v>
      </c>
      <c r="N4174">
        <v>0</v>
      </c>
      <c r="O4174">
        <v>4</v>
      </c>
      <c r="P4174">
        <v>-1</v>
      </c>
      <c r="Q4174" s="28">
        <v>41809.470833333333</v>
      </c>
      <c r="R4174" s="28">
        <v>41811.404861111114</v>
      </c>
      <c r="S4174" t="s">
        <v>14452</v>
      </c>
      <c r="T4174" s="27">
        <v>41809</v>
      </c>
      <c r="V4174">
        <v>1</v>
      </c>
      <c r="W4174" t="s">
        <v>32</v>
      </c>
      <c r="X4174" t="s">
        <v>261</v>
      </c>
      <c r="Y4174">
        <v>0</v>
      </c>
      <c r="AB4174" t="s">
        <v>237</v>
      </c>
      <c r="AH4174">
        <v>0</v>
      </c>
      <c r="AN4174" t="s">
        <v>238</v>
      </c>
      <c r="AO4174">
        <v>1</v>
      </c>
      <c r="AP4174" t="s">
        <v>239</v>
      </c>
      <c r="AQ4174" s="27">
        <v>41810</v>
      </c>
      <c r="AR4174" t="s">
        <v>240</v>
      </c>
      <c r="AS4174">
        <v>1</v>
      </c>
      <c r="AT4174" t="s">
        <v>239</v>
      </c>
      <c r="AU4174" s="27">
        <v>41810</v>
      </c>
    </row>
    <row r="4175" spans="1:47" x14ac:dyDescent="0.2">
      <c r="A4175">
        <v>4174</v>
      </c>
      <c r="B4175" t="s">
        <v>14453</v>
      </c>
      <c r="C4175" t="s">
        <v>1010</v>
      </c>
      <c r="D4175" t="s">
        <v>9712</v>
      </c>
      <c r="E4175" s="27">
        <v>41676</v>
      </c>
      <c r="F4175" t="s">
        <v>233</v>
      </c>
      <c r="G4175" s="27">
        <v>29090</v>
      </c>
      <c r="H4175">
        <v>36</v>
      </c>
      <c r="I4175" t="s">
        <v>244</v>
      </c>
      <c r="J4175" t="s">
        <v>245</v>
      </c>
      <c r="K4175">
        <v>0</v>
      </c>
      <c r="L4175">
        <v>6</v>
      </c>
      <c r="M4175">
        <v>0</v>
      </c>
      <c r="N4175">
        <v>0</v>
      </c>
      <c r="O4175">
        <v>1</v>
      </c>
      <c r="P4175">
        <v>-1</v>
      </c>
      <c r="Q4175" s="28">
        <v>41675.22152777778</v>
      </c>
      <c r="R4175" s="28">
        <v>41781.526388888888</v>
      </c>
      <c r="S4175" t="s">
        <v>14454</v>
      </c>
      <c r="U4175" s="27">
        <v>41675</v>
      </c>
      <c r="V4175">
        <v>1</v>
      </c>
      <c r="W4175" t="s">
        <v>32</v>
      </c>
      <c r="X4175" t="s">
        <v>274</v>
      </c>
      <c r="Y4175">
        <v>0</v>
      </c>
      <c r="AB4175" t="s">
        <v>237</v>
      </c>
      <c r="AH4175">
        <v>0</v>
      </c>
      <c r="AN4175" t="s">
        <v>238</v>
      </c>
      <c r="AO4175">
        <v>3</v>
      </c>
      <c r="AP4175" t="s">
        <v>239</v>
      </c>
      <c r="AQ4175" s="27">
        <v>41676</v>
      </c>
      <c r="AR4175" t="s">
        <v>240</v>
      </c>
      <c r="AS4175">
        <v>6</v>
      </c>
      <c r="AT4175" t="s">
        <v>246</v>
      </c>
      <c r="AU4175" s="27">
        <v>41676</v>
      </c>
    </row>
    <row r="4176" spans="1:47" x14ac:dyDescent="0.2">
      <c r="A4176">
        <v>4175</v>
      </c>
      <c r="B4176" t="s">
        <v>14455</v>
      </c>
      <c r="C4176" t="s">
        <v>2056</v>
      </c>
      <c r="D4176" t="s">
        <v>14456</v>
      </c>
      <c r="E4176" s="27">
        <v>41800</v>
      </c>
      <c r="F4176" t="s">
        <v>233</v>
      </c>
      <c r="G4176" s="27">
        <v>32462</v>
      </c>
      <c r="H4176">
        <v>27</v>
      </c>
      <c r="I4176" t="s">
        <v>244</v>
      </c>
      <c r="J4176" t="s">
        <v>22</v>
      </c>
      <c r="K4176">
        <v>0</v>
      </c>
      <c r="L4176">
        <v>5</v>
      </c>
      <c r="M4176">
        <v>0</v>
      </c>
      <c r="N4176">
        <v>0</v>
      </c>
      <c r="O4176">
        <v>6</v>
      </c>
      <c r="P4176">
        <v>-1</v>
      </c>
      <c r="Q4176" s="28">
        <v>41799.152777777781</v>
      </c>
      <c r="R4176" s="28">
        <v>41905.344444444447</v>
      </c>
      <c r="S4176" t="s">
        <v>14457</v>
      </c>
      <c r="T4176" s="27">
        <v>41799</v>
      </c>
      <c r="V4176">
        <v>1</v>
      </c>
      <c r="W4176" t="s">
        <v>32</v>
      </c>
      <c r="X4176" t="s">
        <v>555</v>
      </c>
      <c r="Y4176">
        <v>0</v>
      </c>
      <c r="AB4176" t="s">
        <v>237</v>
      </c>
      <c r="AH4176">
        <v>0</v>
      </c>
      <c r="AN4176" t="s">
        <v>238</v>
      </c>
      <c r="AO4176">
        <v>3</v>
      </c>
      <c r="AP4176" t="s">
        <v>239</v>
      </c>
      <c r="AQ4176" s="27">
        <v>41800</v>
      </c>
      <c r="AR4176" t="s">
        <v>240</v>
      </c>
      <c r="AS4176">
        <v>5</v>
      </c>
      <c r="AT4176" t="s">
        <v>246</v>
      </c>
      <c r="AU4176" s="27">
        <v>41800</v>
      </c>
    </row>
    <row r="4177" spans="1:47" x14ac:dyDescent="0.2">
      <c r="A4177">
        <v>4176</v>
      </c>
      <c r="B4177" t="s">
        <v>14458</v>
      </c>
      <c r="C4177" t="s">
        <v>1066</v>
      </c>
      <c r="D4177" t="s">
        <v>12090</v>
      </c>
      <c r="E4177" s="27">
        <v>41776</v>
      </c>
      <c r="F4177" t="s">
        <v>233</v>
      </c>
      <c r="G4177" s="27">
        <v>28228</v>
      </c>
      <c r="H4177">
        <v>39</v>
      </c>
      <c r="I4177" t="s">
        <v>244</v>
      </c>
      <c r="J4177" t="s">
        <v>250</v>
      </c>
      <c r="K4177">
        <v>0</v>
      </c>
      <c r="L4177">
        <v>1</v>
      </c>
      <c r="M4177">
        <v>0</v>
      </c>
      <c r="N4177">
        <v>0</v>
      </c>
      <c r="O4177">
        <v>1</v>
      </c>
      <c r="P4177">
        <v>-1</v>
      </c>
      <c r="Q4177" s="28">
        <v>41775.28125</v>
      </c>
      <c r="R4177" s="28">
        <v>41776.070833333331</v>
      </c>
      <c r="S4177" t="s">
        <v>14459</v>
      </c>
      <c r="U4177" s="27">
        <v>41775</v>
      </c>
      <c r="V4177">
        <v>1</v>
      </c>
      <c r="W4177" t="s">
        <v>32</v>
      </c>
      <c r="X4177" t="s">
        <v>274</v>
      </c>
      <c r="Y4177">
        <v>0</v>
      </c>
      <c r="AB4177" t="s">
        <v>237</v>
      </c>
      <c r="AH4177">
        <v>0</v>
      </c>
      <c r="AN4177" t="s">
        <v>238</v>
      </c>
      <c r="AO4177">
        <v>1</v>
      </c>
      <c r="AP4177" t="s">
        <v>239</v>
      </c>
      <c r="AQ4177" s="27">
        <v>41776</v>
      </c>
      <c r="AR4177" t="s">
        <v>240</v>
      </c>
      <c r="AS4177">
        <v>1</v>
      </c>
      <c r="AT4177" t="s">
        <v>239</v>
      </c>
      <c r="AU4177" s="27">
        <v>41776</v>
      </c>
    </row>
    <row r="4178" spans="1:47" x14ac:dyDescent="0.2">
      <c r="A4178">
        <v>4177</v>
      </c>
      <c r="B4178" t="s">
        <v>14460</v>
      </c>
      <c r="C4178" t="s">
        <v>14461</v>
      </c>
      <c r="D4178" t="s">
        <v>3130</v>
      </c>
      <c r="E4178" s="27">
        <v>41503</v>
      </c>
      <c r="F4178" t="s">
        <v>233</v>
      </c>
      <c r="G4178" s="27">
        <v>25349</v>
      </c>
      <c r="H4178">
        <v>46</v>
      </c>
      <c r="I4178" t="s">
        <v>234</v>
      </c>
      <c r="J4178" t="s">
        <v>22</v>
      </c>
      <c r="K4178">
        <v>0</v>
      </c>
      <c r="L4178">
        <v>1</v>
      </c>
      <c r="M4178">
        <v>0</v>
      </c>
      <c r="N4178">
        <v>0</v>
      </c>
      <c r="O4178">
        <v>0</v>
      </c>
      <c r="W4178" t="s">
        <v>237</v>
      </c>
      <c r="Y4178">
        <v>-1</v>
      </c>
      <c r="AB4178" t="s">
        <v>237</v>
      </c>
      <c r="AH4178">
        <v>0</v>
      </c>
      <c r="AN4178" t="s">
        <v>238</v>
      </c>
      <c r="AO4178">
        <v>1</v>
      </c>
      <c r="AP4178" t="s">
        <v>239</v>
      </c>
      <c r="AQ4178" s="27">
        <v>41503</v>
      </c>
      <c r="AR4178" t="s">
        <v>240</v>
      </c>
      <c r="AS4178">
        <v>1</v>
      </c>
      <c r="AT4178" t="s">
        <v>239</v>
      </c>
      <c r="AU4178" s="27">
        <v>41503</v>
      </c>
    </row>
    <row r="4179" spans="1:47" x14ac:dyDescent="0.2">
      <c r="A4179">
        <v>4178</v>
      </c>
      <c r="B4179" t="s">
        <v>14462</v>
      </c>
      <c r="C4179" t="s">
        <v>14463</v>
      </c>
      <c r="D4179" t="s">
        <v>14464</v>
      </c>
      <c r="E4179" s="27">
        <v>41284</v>
      </c>
      <c r="F4179" t="s">
        <v>233</v>
      </c>
      <c r="G4179" s="27">
        <v>32263</v>
      </c>
      <c r="H4179">
        <v>27</v>
      </c>
      <c r="I4179" t="s">
        <v>244</v>
      </c>
      <c r="J4179" t="s">
        <v>245</v>
      </c>
      <c r="K4179">
        <v>0</v>
      </c>
      <c r="L4179">
        <v>3</v>
      </c>
      <c r="M4179">
        <v>0</v>
      </c>
      <c r="N4179">
        <v>0</v>
      </c>
      <c r="O4179">
        <v>0</v>
      </c>
      <c r="P4179">
        <v>-1</v>
      </c>
      <c r="Q4179" s="28">
        <v>41283.182638888888</v>
      </c>
      <c r="R4179" s="28">
        <v>41288.13958333333</v>
      </c>
      <c r="S4179" t="s">
        <v>14465</v>
      </c>
      <c r="T4179" s="27">
        <v>41283</v>
      </c>
      <c r="V4179">
        <v>1</v>
      </c>
      <c r="W4179" t="s">
        <v>32</v>
      </c>
      <c r="X4179" t="s">
        <v>847</v>
      </c>
      <c r="Y4179">
        <v>0</v>
      </c>
      <c r="AB4179" t="s">
        <v>237</v>
      </c>
      <c r="AH4179">
        <v>0</v>
      </c>
      <c r="AN4179" t="s">
        <v>238</v>
      </c>
      <c r="AO4179">
        <v>4</v>
      </c>
      <c r="AP4179" t="s">
        <v>239</v>
      </c>
      <c r="AQ4179" s="27">
        <v>41284</v>
      </c>
      <c r="AR4179" t="s">
        <v>240</v>
      </c>
      <c r="AS4179">
        <v>3</v>
      </c>
      <c r="AT4179" t="s">
        <v>239</v>
      </c>
      <c r="AU4179" s="27">
        <v>41284</v>
      </c>
    </row>
    <row r="4180" spans="1:47" x14ac:dyDescent="0.2">
      <c r="A4180">
        <v>4179</v>
      </c>
      <c r="B4180" t="s">
        <v>14466</v>
      </c>
      <c r="C4180" t="s">
        <v>1955</v>
      </c>
      <c r="D4180" t="s">
        <v>14467</v>
      </c>
      <c r="E4180" s="27">
        <v>41629</v>
      </c>
      <c r="F4180" t="s">
        <v>233</v>
      </c>
      <c r="G4180" s="27">
        <v>34431</v>
      </c>
      <c r="H4180">
        <v>22</v>
      </c>
      <c r="I4180" t="s">
        <v>259</v>
      </c>
      <c r="J4180" t="s">
        <v>250</v>
      </c>
      <c r="K4180">
        <v>0</v>
      </c>
      <c r="L4180">
        <v>3</v>
      </c>
      <c r="M4180">
        <v>0</v>
      </c>
      <c r="N4180">
        <v>0</v>
      </c>
      <c r="O4180">
        <v>0</v>
      </c>
      <c r="P4180">
        <v>0</v>
      </c>
      <c r="Q4180" s="28">
        <v>41629.515972222223</v>
      </c>
      <c r="R4180" s="28">
        <v>41629.398611111108</v>
      </c>
      <c r="S4180" t="s">
        <v>14468</v>
      </c>
      <c r="T4180" s="27">
        <v>41628</v>
      </c>
      <c r="V4180">
        <v>1</v>
      </c>
      <c r="W4180" t="s">
        <v>32</v>
      </c>
      <c r="X4180" t="s">
        <v>974</v>
      </c>
      <c r="Y4180">
        <v>1</v>
      </c>
      <c r="AA4180" t="s">
        <v>14469</v>
      </c>
      <c r="AB4180" t="s">
        <v>32</v>
      </c>
      <c r="AC4180">
        <v>0</v>
      </c>
      <c r="AD4180" s="27">
        <v>42074</v>
      </c>
      <c r="AE4180" t="s">
        <v>300</v>
      </c>
      <c r="AF4180" s="27">
        <v>42074</v>
      </c>
      <c r="AG4180" s="27">
        <v>42074</v>
      </c>
      <c r="AH4180">
        <v>0</v>
      </c>
      <c r="AN4180" t="s">
        <v>238</v>
      </c>
      <c r="AO4180">
        <v>5</v>
      </c>
      <c r="AP4180" t="s">
        <v>246</v>
      </c>
      <c r="AQ4180" s="27">
        <v>41629</v>
      </c>
      <c r="AR4180" t="s">
        <v>240</v>
      </c>
      <c r="AS4180">
        <v>3</v>
      </c>
      <c r="AT4180" t="s">
        <v>239</v>
      </c>
      <c r="AU4180" s="27">
        <v>41629</v>
      </c>
    </row>
    <row r="4181" spans="1:47" x14ac:dyDescent="0.2">
      <c r="A4181">
        <v>4180</v>
      </c>
      <c r="B4181" t="s">
        <v>14470</v>
      </c>
      <c r="C4181" t="s">
        <v>1320</v>
      </c>
      <c r="D4181" t="s">
        <v>629</v>
      </c>
      <c r="E4181" s="27">
        <v>41372</v>
      </c>
      <c r="F4181" t="s">
        <v>294</v>
      </c>
      <c r="G4181" s="27">
        <v>28516</v>
      </c>
      <c r="H4181">
        <v>38</v>
      </c>
      <c r="I4181" t="s">
        <v>244</v>
      </c>
      <c r="J4181" t="s">
        <v>353</v>
      </c>
      <c r="K4181">
        <v>0</v>
      </c>
      <c r="L4181">
        <v>9</v>
      </c>
      <c r="M4181">
        <v>0</v>
      </c>
      <c r="N4181">
        <v>0</v>
      </c>
      <c r="O4181">
        <v>20</v>
      </c>
      <c r="P4181">
        <v>-1</v>
      </c>
      <c r="Q4181" s="28">
        <v>41371.298611111109</v>
      </c>
      <c r="R4181" s="28">
        <v>41373.219444444447</v>
      </c>
      <c r="S4181" t="s">
        <v>14471</v>
      </c>
      <c r="T4181" s="27">
        <v>41371</v>
      </c>
      <c r="V4181">
        <v>1</v>
      </c>
      <c r="W4181" t="s">
        <v>32</v>
      </c>
      <c r="X4181" t="s">
        <v>383</v>
      </c>
      <c r="Y4181">
        <v>1</v>
      </c>
      <c r="AA4181" t="s">
        <v>14472</v>
      </c>
      <c r="AB4181" t="s">
        <v>32</v>
      </c>
      <c r="AC4181">
        <v>0</v>
      </c>
      <c r="AD4181" s="27">
        <v>41395</v>
      </c>
      <c r="AE4181" t="s">
        <v>261</v>
      </c>
      <c r="AF4181" s="27">
        <v>41395</v>
      </c>
      <c r="AG4181" s="27">
        <v>41514</v>
      </c>
      <c r="AH4181">
        <v>1</v>
      </c>
      <c r="AJ4181" t="s">
        <v>14473</v>
      </c>
      <c r="AK4181" t="s">
        <v>462</v>
      </c>
      <c r="AL4181" s="27">
        <v>41751</v>
      </c>
      <c r="AM4181" t="s">
        <v>279</v>
      </c>
      <c r="AN4181" t="s">
        <v>238</v>
      </c>
      <c r="AO4181">
        <v>3</v>
      </c>
      <c r="AP4181" t="s">
        <v>239</v>
      </c>
      <c r="AQ4181" s="27">
        <v>41372</v>
      </c>
      <c r="AR4181" t="s">
        <v>240</v>
      </c>
      <c r="AS4181">
        <v>9</v>
      </c>
      <c r="AT4181" t="s">
        <v>269</v>
      </c>
      <c r="AU4181" s="27">
        <v>41372</v>
      </c>
    </row>
    <row r="4182" spans="1:47" x14ac:dyDescent="0.2">
      <c r="A4182">
        <v>4181</v>
      </c>
      <c r="B4182" t="s">
        <v>14474</v>
      </c>
      <c r="C4182" t="s">
        <v>14475</v>
      </c>
      <c r="D4182" t="s">
        <v>689</v>
      </c>
      <c r="E4182" s="27">
        <v>41571</v>
      </c>
      <c r="F4182" t="s">
        <v>233</v>
      </c>
      <c r="G4182" s="27">
        <v>30624</v>
      </c>
      <c r="H4182">
        <v>32</v>
      </c>
      <c r="I4182" t="s">
        <v>244</v>
      </c>
      <c r="J4182" t="s">
        <v>250</v>
      </c>
      <c r="K4182">
        <v>2</v>
      </c>
      <c r="L4182">
        <v>10</v>
      </c>
      <c r="M4182">
        <v>0</v>
      </c>
      <c r="N4182">
        <v>0</v>
      </c>
      <c r="O4182">
        <v>26</v>
      </c>
      <c r="P4182">
        <v>-32</v>
      </c>
      <c r="Q4182" s="28">
        <v>41539.127083333333</v>
      </c>
      <c r="R4182" s="28">
        <v>41540.147916666669</v>
      </c>
      <c r="S4182" t="s">
        <v>14476</v>
      </c>
      <c r="T4182" s="27">
        <v>41539</v>
      </c>
      <c r="V4182">
        <v>32</v>
      </c>
      <c r="W4182" t="s">
        <v>32</v>
      </c>
      <c r="X4182" t="s">
        <v>261</v>
      </c>
      <c r="Y4182">
        <v>1</v>
      </c>
      <c r="AA4182" t="s">
        <v>14477</v>
      </c>
      <c r="AB4182" t="s">
        <v>36</v>
      </c>
      <c r="AC4182">
        <v>0</v>
      </c>
      <c r="AD4182" s="27">
        <v>41875</v>
      </c>
      <c r="AE4182" t="s">
        <v>422</v>
      </c>
      <c r="AF4182" s="27">
        <v>41875</v>
      </c>
      <c r="AG4182" s="27">
        <v>41880</v>
      </c>
      <c r="AH4182">
        <v>0</v>
      </c>
      <c r="AN4182" t="s">
        <v>238</v>
      </c>
      <c r="AO4182">
        <v>8</v>
      </c>
      <c r="AP4182" t="s">
        <v>269</v>
      </c>
      <c r="AQ4182" s="27">
        <v>41571</v>
      </c>
      <c r="AR4182" t="s">
        <v>240</v>
      </c>
      <c r="AS4182">
        <v>10</v>
      </c>
      <c r="AT4182" t="s">
        <v>269</v>
      </c>
      <c r="AU4182" s="27">
        <v>41571</v>
      </c>
    </row>
    <row r="4183" spans="1:47" x14ac:dyDescent="0.2">
      <c r="A4183">
        <v>4182</v>
      </c>
      <c r="B4183" t="s">
        <v>14478</v>
      </c>
      <c r="C4183" t="s">
        <v>14479</v>
      </c>
      <c r="D4183" t="s">
        <v>14480</v>
      </c>
      <c r="E4183" s="27">
        <v>41521</v>
      </c>
      <c r="F4183" t="s">
        <v>233</v>
      </c>
      <c r="G4183" s="27">
        <v>30768</v>
      </c>
      <c r="H4183">
        <v>32</v>
      </c>
      <c r="I4183" t="s">
        <v>244</v>
      </c>
      <c r="J4183" t="s">
        <v>245</v>
      </c>
      <c r="K4183">
        <v>0</v>
      </c>
      <c r="L4183">
        <v>5</v>
      </c>
      <c r="M4183">
        <v>0</v>
      </c>
      <c r="N4183">
        <v>0</v>
      </c>
      <c r="O4183">
        <v>0</v>
      </c>
      <c r="P4183">
        <v>0</v>
      </c>
      <c r="Q4183" s="28">
        <v>41521.092361111114</v>
      </c>
      <c r="R4183" s="28">
        <v>41528.172222222223</v>
      </c>
      <c r="S4183" t="s">
        <v>14481</v>
      </c>
      <c r="T4183" s="27">
        <v>41521</v>
      </c>
      <c r="V4183">
        <v>0</v>
      </c>
      <c r="W4183" t="s">
        <v>32</v>
      </c>
      <c r="X4183" t="s">
        <v>390</v>
      </c>
      <c r="Y4183">
        <v>0</v>
      </c>
      <c r="AB4183" t="s">
        <v>237</v>
      </c>
      <c r="AH4183">
        <v>0</v>
      </c>
      <c r="AN4183" t="s">
        <v>238</v>
      </c>
      <c r="AO4183">
        <v>2</v>
      </c>
      <c r="AP4183" t="s">
        <v>239</v>
      </c>
      <c r="AQ4183" s="27">
        <v>41521</v>
      </c>
      <c r="AR4183" t="s">
        <v>240</v>
      </c>
      <c r="AS4183">
        <v>5</v>
      </c>
      <c r="AT4183" t="s">
        <v>246</v>
      </c>
      <c r="AU4183" s="27">
        <v>41521</v>
      </c>
    </row>
    <row r="4184" spans="1:47" x14ac:dyDescent="0.2">
      <c r="A4184">
        <v>4183</v>
      </c>
      <c r="B4184" t="s">
        <v>14482</v>
      </c>
      <c r="C4184" t="s">
        <v>1147</v>
      </c>
      <c r="D4184" t="s">
        <v>14483</v>
      </c>
      <c r="E4184" s="27">
        <v>41508</v>
      </c>
      <c r="F4184" t="s">
        <v>233</v>
      </c>
      <c r="G4184" s="27">
        <v>20605</v>
      </c>
      <c r="H4184">
        <v>59</v>
      </c>
      <c r="I4184" t="s">
        <v>234</v>
      </c>
      <c r="J4184" t="s">
        <v>245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-1</v>
      </c>
      <c r="Q4184" s="28">
        <v>41507.176388888889</v>
      </c>
      <c r="R4184" s="28">
        <v>41508.359722222223</v>
      </c>
      <c r="S4184" t="s">
        <v>14484</v>
      </c>
      <c r="T4184" s="27">
        <v>41507</v>
      </c>
      <c r="V4184">
        <v>1</v>
      </c>
      <c r="W4184" t="s">
        <v>32</v>
      </c>
      <c r="X4184" t="s">
        <v>359</v>
      </c>
      <c r="Y4184">
        <v>0</v>
      </c>
      <c r="AB4184" t="s">
        <v>237</v>
      </c>
      <c r="AH4184">
        <v>0</v>
      </c>
      <c r="AN4184" t="s">
        <v>238</v>
      </c>
      <c r="AO4184">
        <v>1</v>
      </c>
      <c r="AP4184" t="s">
        <v>239</v>
      </c>
      <c r="AQ4184" s="27">
        <v>41508</v>
      </c>
      <c r="AR4184" t="s">
        <v>240</v>
      </c>
      <c r="AS4184">
        <v>1</v>
      </c>
      <c r="AT4184" t="s">
        <v>239</v>
      </c>
      <c r="AU4184" s="27">
        <v>41508</v>
      </c>
    </row>
    <row r="4185" spans="1:47" x14ac:dyDescent="0.2">
      <c r="A4185">
        <v>4184</v>
      </c>
      <c r="B4185" t="s">
        <v>14485</v>
      </c>
      <c r="C4185" t="s">
        <v>2056</v>
      </c>
      <c r="D4185" t="s">
        <v>10122</v>
      </c>
      <c r="E4185" s="27">
        <v>41957</v>
      </c>
      <c r="F4185" t="s">
        <v>233</v>
      </c>
      <c r="G4185" s="27">
        <v>31406</v>
      </c>
      <c r="H4185">
        <v>30</v>
      </c>
      <c r="I4185" t="s">
        <v>244</v>
      </c>
      <c r="J4185" t="s">
        <v>245</v>
      </c>
      <c r="K4185">
        <v>0</v>
      </c>
      <c r="L4185">
        <v>10</v>
      </c>
      <c r="M4185">
        <v>0</v>
      </c>
      <c r="N4185">
        <v>0</v>
      </c>
      <c r="O4185">
        <v>19</v>
      </c>
      <c r="P4185">
        <v>57</v>
      </c>
      <c r="Q4185" s="28">
        <v>42014.077777777777</v>
      </c>
      <c r="R4185" s="28">
        <v>42096.229861111111</v>
      </c>
      <c r="S4185" t="s">
        <v>14486</v>
      </c>
      <c r="T4185" s="27">
        <v>41888</v>
      </c>
      <c r="V4185">
        <v>69</v>
      </c>
      <c r="W4185" t="s">
        <v>32</v>
      </c>
      <c r="X4185" t="s">
        <v>261</v>
      </c>
      <c r="Y4185">
        <v>1</v>
      </c>
      <c r="AA4185" t="s">
        <v>14487</v>
      </c>
      <c r="AB4185" t="s">
        <v>32</v>
      </c>
      <c r="AC4185">
        <v>0</v>
      </c>
      <c r="AD4185" s="27">
        <v>42151</v>
      </c>
      <c r="AE4185" t="s">
        <v>494</v>
      </c>
      <c r="AF4185" s="27">
        <v>42151</v>
      </c>
      <c r="AG4185" s="27">
        <v>42155</v>
      </c>
      <c r="AH4185">
        <v>0</v>
      </c>
      <c r="AN4185" t="s">
        <v>238</v>
      </c>
      <c r="AO4185">
        <v>3</v>
      </c>
      <c r="AP4185" t="s">
        <v>239</v>
      </c>
      <c r="AQ4185" s="27">
        <v>41957</v>
      </c>
      <c r="AR4185" t="s">
        <v>240</v>
      </c>
      <c r="AS4185">
        <v>10</v>
      </c>
      <c r="AT4185" t="s">
        <v>269</v>
      </c>
      <c r="AU4185" s="27">
        <v>41957</v>
      </c>
    </row>
    <row r="4186" spans="1:47" x14ac:dyDescent="0.2">
      <c r="A4186">
        <v>4185</v>
      </c>
      <c r="B4186" t="s">
        <v>14488</v>
      </c>
      <c r="C4186" t="s">
        <v>14489</v>
      </c>
      <c r="D4186" t="s">
        <v>14490</v>
      </c>
      <c r="E4186" s="27">
        <v>41665</v>
      </c>
      <c r="F4186" t="s">
        <v>233</v>
      </c>
      <c r="G4186" s="27">
        <v>35070</v>
      </c>
      <c r="H4186">
        <v>20</v>
      </c>
      <c r="I4186" t="s">
        <v>259</v>
      </c>
      <c r="J4186" t="s">
        <v>22</v>
      </c>
      <c r="K4186">
        <v>0</v>
      </c>
      <c r="L4186">
        <v>6</v>
      </c>
      <c r="M4186">
        <v>0</v>
      </c>
      <c r="N4186">
        <v>0</v>
      </c>
      <c r="O4186">
        <v>0</v>
      </c>
      <c r="P4186">
        <v>-1</v>
      </c>
      <c r="Q4186" s="28">
        <v>41664.390972222223</v>
      </c>
      <c r="R4186" s="28">
        <v>41665.336805555555</v>
      </c>
      <c r="S4186" t="s">
        <v>14491</v>
      </c>
      <c r="T4186" s="27">
        <v>41664</v>
      </c>
      <c r="V4186">
        <v>1</v>
      </c>
      <c r="W4186" t="s">
        <v>36</v>
      </c>
      <c r="X4186" t="s">
        <v>279</v>
      </c>
      <c r="Y4186">
        <v>1</v>
      </c>
      <c r="AA4186" t="s">
        <v>14492</v>
      </c>
      <c r="AB4186" t="s">
        <v>36</v>
      </c>
      <c r="AC4186">
        <v>0</v>
      </c>
      <c r="AD4186" s="27">
        <v>41919</v>
      </c>
      <c r="AE4186" t="s">
        <v>412</v>
      </c>
      <c r="AF4186" s="27">
        <v>41919</v>
      </c>
      <c r="AG4186" s="27">
        <v>41920</v>
      </c>
      <c r="AH4186">
        <v>0</v>
      </c>
      <c r="AN4186" t="s">
        <v>238</v>
      </c>
      <c r="AO4186">
        <v>9</v>
      </c>
      <c r="AP4186" t="s">
        <v>269</v>
      </c>
      <c r="AQ4186" s="27">
        <v>41665</v>
      </c>
      <c r="AR4186" t="s">
        <v>240</v>
      </c>
      <c r="AS4186">
        <v>6</v>
      </c>
      <c r="AT4186" t="s">
        <v>246</v>
      </c>
      <c r="AU4186" s="27">
        <v>41665</v>
      </c>
    </row>
    <row r="4187" spans="1:47" x14ac:dyDescent="0.2">
      <c r="A4187">
        <v>4186</v>
      </c>
      <c r="B4187" t="s">
        <v>14493</v>
      </c>
      <c r="C4187" t="s">
        <v>3215</v>
      </c>
      <c r="D4187" t="s">
        <v>14494</v>
      </c>
      <c r="E4187" s="27">
        <v>41394</v>
      </c>
      <c r="F4187" t="s">
        <v>233</v>
      </c>
      <c r="G4187" s="27">
        <v>20780</v>
      </c>
      <c r="H4187">
        <v>59</v>
      </c>
      <c r="I4187" t="s">
        <v>234</v>
      </c>
      <c r="J4187" t="s">
        <v>245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 s="28">
        <v>41394.111805555556</v>
      </c>
      <c r="R4187" s="28">
        <v>41394.329861111109</v>
      </c>
      <c r="S4187" t="s">
        <v>14495</v>
      </c>
      <c r="T4187" s="27">
        <v>41394</v>
      </c>
      <c r="V4187">
        <v>0</v>
      </c>
      <c r="W4187" t="s">
        <v>32</v>
      </c>
      <c r="X4187" t="s">
        <v>300</v>
      </c>
      <c r="Y4187">
        <v>0</v>
      </c>
      <c r="AB4187" t="s">
        <v>237</v>
      </c>
      <c r="AH4187">
        <v>0</v>
      </c>
      <c r="AN4187" t="s">
        <v>238</v>
      </c>
      <c r="AO4187">
        <v>1</v>
      </c>
      <c r="AP4187" t="s">
        <v>239</v>
      </c>
      <c r="AQ4187" s="27">
        <v>41394</v>
      </c>
      <c r="AR4187" t="s">
        <v>240</v>
      </c>
      <c r="AS4187">
        <v>1</v>
      </c>
      <c r="AT4187" t="s">
        <v>239</v>
      </c>
      <c r="AU4187" s="27">
        <v>41394</v>
      </c>
    </row>
    <row r="4188" spans="1:47" x14ac:dyDescent="0.2">
      <c r="A4188">
        <v>4187</v>
      </c>
      <c r="B4188" t="s">
        <v>14496</v>
      </c>
      <c r="C4188" t="s">
        <v>14497</v>
      </c>
      <c r="D4188" t="s">
        <v>14498</v>
      </c>
      <c r="E4188" s="27">
        <v>41688</v>
      </c>
      <c r="F4188" t="s">
        <v>294</v>
      </c>
      <c r="G4188" s="27">
        <v>26207</v>
      </c>
      <c r="H4188">
        <v>44</v>
      </c>
      <c r="I4188" t="s">
        <v>244</v>
      </c>
      <c r="J4188" t="s">
        <v>245</v>
      </c>
      <c r="K4188">
        <v>0</v>
      </c>
      <c r="L4188">
        <v>1</v>
      </c>
      <c r="M4188">
        <v>0</v>
      </c>
      <c r="N4188">
        <v>0</v>
      </c>
      <c r="O4188">
        <v>1</v>
      </c>
      <c r="P4188">
        <v>-3</v>
      </c>
      <c r="Q4188" s="28">
        <v>41685.095138888886</v>
      </c>
      <c r="R4188" s="28">
        <v>41686.342361111114</v>
      </c>
      <c r="S4188" t="s">
        <v>14499</v>
      </c>
      <c r="T4188" s="27">
        <v>41684</v>
      </c>
      <c r="V4188">
        <v>4</v>
      </c>
      <c r="W4188" t="s">
        <v>32</v>
      </c>
      <c r="X4188" t="s">
        <v>383</v>
      </c>
      <c r="Y4188">
        <v>1</v>
      </c>
      <c r="AA4188" t="s">
        <v>14500</v>
      </c>
      <c r="AB4188" t="s">
        <v>36</v>
      </c>
      <c r="AC4188">
        <v>0</v>
      </c>
      <c r="AD4188" s="27">
        <v>41691</v>
      </c>
      <c r="AE4188" t="s">
        <v>2882</v>
      </c>
      <c r="AF4188" s="27">
        <v>41691</v>
      </c>
      <c r="AG4188" s="27">
        <v>41691</v>
      </c>
      <c r="AH4188">
        <v>0</v>
      </c>
      <c r="AN4188" t="s">
        <v>238</v>
      </c>
      <c r="AO4188">
        <v>1</v>
      </c>
      <c r="AP4188" t="s">
        <v>239</v>
      </c>
      <c r="AQ4188" s="27">
        <v>41688</v>
      </c>
      <c r="AR4188" t="s">
        <v>240</v>
      </c>
      <c r="AS4188">
        <v>1</v>
      </c>
      <c r="AT4188" t="s">
        <v>239</v>
      </c>
      <c r="AU4188" s="27">
        <v>41688</v>
      </c>
    </row>
    <row r="4189" spans="1:47" x14ac:dyDescent="0.2">
      <c r="A4189">
        <v>4188</v>
      </c>
      <c r="B4189" t="s">
        <v>14501</v>
      </c>
      <c r="C4189" t="s">
        <v>488</v>
      </c>
      <c r="D4189" t="s">
        <v>1325</v>
      </c>
      <c r="E4189" s="27">
        <v>41955</v>
      </c>
      <c r="F4189" t="s">
        <v>233</v>
      </c>
      <c r="G4189" s="27">
        <v>32773</v>
      </c>
      <c r="H4189">
        <v>26</v>
      </c>
      <c r="I4189" t="s">
        <v>244</v>
      </c>
      <c r="J4189" t="s">
        <v>245</v>
      </c>
      <c r="K4189">
        <v>0</v>
      </c>
      <c r="L4189">
        <v>2</v>
      </c>
      <c r="M4189">
        <v>0</v>
      </c>
      <c r="N4189">
        <v>0</v>
      </c>
      <c r="O4189">
        <v>0</v>
      </c>
      <c r="P4189">
        <v>0</v>
      </c>
      <c r="Q4189" s="28">
        <v>41955.185416666667</v>
      </c>
      <c r="R4189" s="28">
        <v>41955.419444444444</v>
      </c>
      <c r="S4189" t="s">
        <v>14502</v>
      </c>
      <c r="T4189" s="27">
        <v>41955</v>
      </c>
      <c r="V4189">
        <v>0</v>
      </c>
      <c r="W4189" t="s">
        <v>32</v>
      </c>
      <c r="X4189" t="s">
        <v>1130</v>
      </c>
      <c r="Y4189">
        <v>0</v>
      </c>
      <c r="AB4189" t="s">
        <v>237</v>
      </c>
      <c r="AH4189">
        <v>0</v>
      </c>
      <c r="AN4189" t="s">
        <v>238</v>
      </c>
      <c r="AO4189">
        <v>3</v>
      </c>
      <c r="AP4189" t="s">
        <v>239</v>
      </c>
      <c r="AQ4189" s="27">
        <v>41955</v>
      </c>
      <c r="AR4189" t="s">
        <v>240</v>
      </c>
      <c r="AS4189">
        <v>2</v>
      </c>
      <c r="AT4189" t="s">
        <v>239</v>
      </c>
      <c r="AU4189" s="27">
        <v>41955</v>
      </c>
    </row>
    <row r="4190" spans="1:47" x14ac:dyDescent="0.2">
      <c r="A4190">
        <v>4189</v>
      </c>
      <c r="B4190" t="s">
        <v>14503</v>
      </c>
      <c r="C4190" t="s">
        <v>4367</v>
      </c>
      <c r="D4190" t="s">
        <v>3624</v>
      </c>
      <c r="E4190" s="27">
        <v>41279</v>
      </c>
      <c r="F4190" t="s">
        <v>233</v>
      </c>
      <c r="G4190" s="27">
        <v>32778</v>
      </c>
      <c r="H4190">
        <v>26</v>
      </c>
      <c r="I4190" t="s">
        <v>244</v>
      </c>
      <c r="J4190" t="s">
        <v>250</v>
      </c>
      <c r="K4190">
        <v>0</v>
      </c>
      <c r="L4190">
        <v>10</v>
      </c>
      <c r="M4190">
        <v>1</v>
      </c>
      <c r="N4190">
        <v>1</v>
      </c>
      <c r="O4190">
        <v>9</v>
      </c>
      <c r="P4190">
        <v>-1</v>
      </c>
      <c r="Q4190" s="28">
        <v>41278.32708333333</v>
      </c>
      <c r="R4190" s="28">
        <v>41280.163888888892</v>
      </c>
      <c r="S4190" t="s">
        <v>14504</v>
      </c>
      <c r="T4190" s="27">
        <v>41278</v>
      </c>
      <c r="V4190">
        <v>1</v>
      </c>
      <c r="W4190" t="s">
        <v>36</v>
      </c>
      <c r="X4190" t="s">
        <v>474</v>
      </c>
      <c r="Y4190">
        <v>1</v>
      </c>
      <c r="AA4190" t="s">
        <v>14505</v>
      </c>
      <c r="AB4190" t="s">
        <v>36</v>
      </c>
      <c r="AC4190">
        <v>0</v>
      </c>
      <c r="AD4190" s="27">
        <v>41663</v>
      </c>
      <c r="AE4190" t="s">
        <v>474</v>
      </c>
      <c r="AF4190" s="27">
        <v>41663</v>
      </c>
      <c r="AG4190" s="27">
        <v>41674</v>
      </c>
      <c r="AH4190">
        <v>0</v>
      </c>
      <c r="AN4190" t="s">
        <v>238</v>
      </c>
      <c r="AO4190">
        <v>9</v>
      </c>
      <c r="AP4190" t="s">
        <v>269</v>
      </c>
      <c r="AQ4190" s="27">
        <v>41279</v>
      </c>
      <c r="AR4190" t="s">
        <v>240</v>
      </c>
      <c r="AS4190">
        <v>10</v>
      </c>
      <c r="AT4190" t="s">
        <v>269</v>
      </c>
      <c r="AU4190" s="27">
        <v>41279</v>
      </c>
    </row>
    <row r="4191" spans="1:47" x14ac:dyDescent="0.2">
      <c r="A4191">
        <v>4190</v>
      </c>
      <c r="B4191" t="s">
        <v>14506</v>
      </c>
      <c r="C4191" t="s">
        <v>716</v>
      </c>
      <c r="D4191" t="s">
        <v>2534</v>
      </c>
      <c r="E4191" s="27">
        <v>41339</v>
      </c>
      <c r="F4191" t="s">
        <v>233</v>
      </c>
      <c r="G4191" s="27">
        <v>31446</v>
      </c>
      <c r="H4191">
        <v>30</v>
      </c>
      <c r="I4191" t="s">
        <v>244</v>
      </c>
      <c r="J4191" t="s">
        <v>250</v>
      </c>
      <c r="K4191">
        <v>0</v>
      </c>
      <c r="L4191">
        <v>6</v>
      </c>
      <c r="M4191">
        <v>1</v>
      </c>
      <c r="N4191">
        <v>0</v>
      </c>
      <c r="O4191">
        <v>9</v>
      </c>
      <c r="P4191">
        <v>-1</v>
      </c>
      <c r="Q4191" s="28">
        <v>41338.161111111112</v>
      </c>
      <c r="R4191" s="28">
        <v>41339.402777777781</v>
      </c>
      <c r="S4191" t="s">
        <v>14507</v>
      </c>
      <c r="T4191" s="27">
        <v>41338</v>
      </c>
      <c r="V4191">
        <v>1</v>
      </c>
      <c r="W4191" t="s">
        <v>32</v>
      </c>
      <c r="X4191" t="s">
        <v>364</v>
      </c>
      <c r="Y4191">
        <v>1</v>
      </c>
      <c r="AA4191" t="s">
        <v>14508</v>
      </c>
      <c r="AB4191" t="s">
        <v>32</v>
      </c>
      <c r="AD4191" s="27">
        <v>41737</v>
      </c>
      <c r="AE4191" t="s">
        <v>1089</v>
      </c>
      <c r="AH4191">
        <v>0</v>
      </c>
      <c r="AN4191" t="s">
        <v>238</v>
      </c>
      <c r="AO4191">
        <v>3</v>
      </c>
      <c r="AP4191" t="s">
        <v>239</v>
      </c>
      <c r="AQ4191" s="27">
        <v>41339</v>
      </c>
      <c r="AR4191" t="s">
        <v>240</v>
      </c>
      <c r="AS4191">
        <v>6</v>
      </c>
      <c r="AT4191" t="s">
        <v>246</v>
      </c>
      <c r="AU4191" s="27">
        <v>41339</v>
      </c>
    </row>
    <row r="4192" spans="1:47" x14ac:dyDescent="0.2">
      <c r="A4192">
        <v>4191</v>
      </c>
      <c r="B4192" t="s">
        <v>14509</v>
      </c>
      <c r="C4192" t="s">
        <v>14510</v>
      </c>
      <c r="D4192" t="s">
        <v>14511</v>
      </c>
      <c r="E4192" s="27">
        <v>41493</v>
      </c>
      <c r="F4192" t="s">
        <v>294</v>
      </c>
      <c r="G4192" s="27">
        <v>29682</v>
      </c>
      <c r="H4192">
        <v>35</v>
      </c>
      <c r="I4192" t="s">
        <v>244</v>
      </c>
      <c r="J4192" t="s">
        <v>245</v>
      </c>
      <c r="K4192">
        <v>0</v>
      </c>
      <c r="L4192">
        <v>4</v>
      </c>
      <c r="M4192">
        <v>0</v>
      </c>
      <c r="N4192">
        <v>0</v>
      </c>
      <c r="O4192">
        <v>2</v>
      </c>
      <c r="S4192" t="s">
        <v>14512</v>
      </c>
      <c r="T4192" s="27">
        <v>41492</v>
      </c>
      <c r="V4192">
        <v>1</v>
      </c>
      <c r="W4192" t="s">
        <v>32</v>
      </c>
      <c r="X4192" t="s">
        <v>343</v>
      </c>
      <c r="Y4192">
        <v>0</v>
      </c>
      <c r="AB4192" t="s">
        <v>237</v>
      </c>
      <c r="AH4192">
        <v>0</v>
      </c>
      <c r="AN4192" t="s">
        <v>238</v>
      </c>
      <c r="AO4192">
        <v>2</v>
      </c>
      <c r="AP4192" t="s">
        <v>239</v>
      </c>
      <c r="AQ4192" s="27">
        <v>41493</v>
      </c>
      <c r="AR4192" t="s">
        <v>240</v>
      </c>
      <c r="AS4192">
        <v>4</v>
      </c>
      <c r="AT4192" t="s">
        <v>239</v>
      </c>
      <c r="AU4192" s="27">
        <v>41493</v>
      </c>
    </row>
    <row r="4193" spans="1:47" x14ac:dyDescent="0.2">
      <c r="A4193">
        <v>4192</v>
      </c>
      <c r="B4193" t="s">
        <v>14513</v>
      </c>
      <c r="C4193" t="s">
        <v>14514</v>
      </c>
      <c r="D4193" t="s">
        <v>14515</v>
      </c>
      <c r="E4193" s="27">
        <v>41357</v>
      </c>
      <c r="F4193" t="s">
        <v>233</v>
      </c>
      <c r="G4193" s="27">
        <v>33112</v>
      </c>
      <c r="H4193">
        <v>25</v>
      </c>
      <c r="I4193" t="s">
        <v>244</v>
      </c>
      <c r="J4193" t="s">
        <v>250</v>
      </c>
      <c r="K4193">
        <v>0</v>
      </c>
      <c r="L4193">
        <v>8</v>
      </c>
      <c r="M4193">
        <v>1</v>
      </c>
      <c r="N4193">
        <v>1</v>
      </c>
      <c r="O4193">
        <v>3</v>
      </c>
      <c r="P4193">
        <v>0</v>
      </c>
      <c r="Q4193" s="28">
        <v>41357.051388888889</v>
      </c>
      <c r="R4193" s="28">
        <v>41357.447222222225</v>
      </c>
      <c r="S4193" t="s">
        <v>14516</v>
      </c>
      <c r="T4193" s="27">
        <v>41357</v>
      </c>
      <c r="V4193">
        <v>0</v>
      </c>
      <c r="W4193" t="s">
        <v>36</v>
      </c>
      <c r="X4193" t="s">
        <v>422</v>
      </c>
      <c r="Y4193">
        <v>1</v>
      </c>
      <c r="AA4193" t="s">
        <v>14517</v>
      </c>
      <c r="AB4193" t="s">
        <v>36</v>
      </c>
      <c r="AC4193">
        <v>0</v>
      </c>
      <c r="AD4193" s="27">
        <v>41481</v>
      </c>
      <c r="AE4193" t="s">
        <v>422</v>
      </c>
      <c r="AF4193" s="27">
        <v>41481</v>
      </c>
      <c r="AG4193" s="27">
        <v>41481</v>
      </c>
      <c r="AH4193">
        <v>0</v>
      </c>
      <c r="AN4193" t="s">
        <v>238</v>
      </c>
      <c r="AO4193">
        <v>4</v>
      </c>
      <c r="AP4193" t="s">
        <v>239</v>
      </c>
      <c r="AQ4193" s="27">
        <v>41357</v>
      </c>
      <c r="AR4193" t="s">
        <v>240</v>
      </c>
      <c r="AS4193">
        <v>8</v>
      </c>
      <c r="AT4193" t="s">
        <v>269</v>
      </c>
      <c r="AU4193" s="27">
        <v>41357</v>
      </c>
    </row>
    <row r="4194" spans="1:47" x14ac:dyDescent="0.2">
      <c r="A4194">
        <v>4193</v>
      </c>
      <c r="B4194" t="s">
        <v>14518</v>
      </c>
      <c r="C4194" t="s">
        <v>456</v>
      </c>
      <c r="D4194" t="s">
        <v>14519</v>
      </c>
      <c r="E4194" s="27">
        <v>41484</v>
      </c>
      <c r="F4194" t="s">
        <v>233</v>
      </c>
      <c r="G4194" s="27">
        <v>26098</v>
      </c>
      <c r="H4194">
        <v>44</v>
      </c>
      <c r="I4194" t="s">
        <v>244</v>
      </c>
      <c r="J4194" t="s">
        <v>353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-2</v>
      </c>
      <c r="Q4194" s="28">
        <v>41482.069444444445</v>
      </c>
      <c r="R4194" s="28">
        <v>41483.115972222222</v>
      </c>
      <c r="S4194" t="s">
        <v>14520</v>
      </c>
      <c r="T4194" s="27">
        <v>41482</v>
      </c>
      <c r="V4194">
        <v>2</v>
      </c>
      <c r="W4194" t="s">
        <v>36</v>
      </c>
      <c r="X4194" t="s">
        <v>279</v>
      </c>
      <c r="Y4194">
        <v>0</v>
      </c>
      <c r="AB4194" t="s">
        <v>237</v>
      </c>
      <c r="AH4194">
        <v>0</v>
      </c>
      <c r="AN4194" t="s">
        <v>238</v>
      </c>
      <c r="AO4194">
        <v>1</v>
      </c>
      <c r="AP4194" t="s">
        <v>239</v>
      </c>
      <c r="AQ4194" s="27">
        <v>41484</v>
      </c>
      <c r="AR4194" t="s">
        <v>240</v>
      </c>
      <c r="AS4194">
        <v>1</v>
      </c>
      <c r="AT4194" t="s">
        <v>239</v>
      </c>
      <c r="AU4194" s="27">
        <v>41484</v>
      </c>
    </row>
    <row r="4195" spans="1:47" x14ac:dyDescent="0.2">
      <c r="A4195">
        <v>4194</v>
      </c>
      <c r="B4195" t="s">
        <v>14521</v>
      </c>
      <c r="C4195" t="s">
        <v>1010</v>
      </c>
      <c r="D4195" t="s">
        <v>586</v>
      </c>
      <c r="E4195" s="27">
        <v>41337</v>
      </c>
      <c r="F4195" t="s">
        <v>233</v>
      </c>
      <c r="G4195" s="27">
        <v>27681</v>
      </c>
      <c r="H4195">
        <v>40</v>
      </c>
      <c r="I4195" t="s">
        <v>244</v>
      </c>
      <c r="J4195" t="s">
        <v>250</v>
      </c>
      <c r="K4195">
        <v>0</v>
      </c>
      <c r="L4195">
        <v>8</v>
      </c>
      <c r="M4195">
        <v>0</v>
      </c>
      <c r="N4195">
        <v>0</v>
      </c>
      <c r="O4195">
        <v>7</v>
      </c>
      <c r="P4195">
        <v>129</v>
      </c>
      <c r="Q4195" s="28">
        <v>41466.540972222225</v>
      </c>
      <c r="R4195" s="28">
        <v>41502.194444444445</v>
      </c>
      <c r="S4195" t="s">
        <v>14522</v>
      </c>
      <c r="T4195" s="27">
        <v>41260</v>
      </c>
      <c r="V4195">
        <v>77</v>
      </c>
      <c r="W4195" t="s">
        <v>32</v>
      </c>
      <c r="X4195" t="s">
        <v>359</v>
      </c>
      <c r="Y4195">
        <v>0</v>
      </c>
      <c r="AB4195" t="s">
        <v>237</v>
      </c>
      <c r="AH4195">
        <v>0</v>
      </c>
      <c r="AN4195" t="s">
        <v>238</v>
      </c>
      <c r="AO4195">
        <v>9</v>
      </c>
      <c r="AP4195" t="s">
        <v>269</v>
      </c>
      <c r="AQ4195" s="27">
        <v>41337</v>
      </c>
      <c r="AR4195" t="s">
        <v>240</v>
      </c>
      <c r="AS4195">
        <v>8</v>
      </c>
      <c r="AT4195" t="s">
        <v>269</v>
      </c>
      <c r="AU4195" s="27">
        <v>41337</v>
      </c>
    </row>
    <row r="4196" spans="1:47" x14ac:dyDescent="0.2">
      <c r="A4196">
        <v>4195</v>
      </c>
      <c r="B4196" t="s">
        <v>14523</v>
      </c>
      <c r="C4196" t="s">
        <v>14524</v>
      </c>
      <c r="D4196" t="s">
        <v>991</v>
      </c>
      <c r="E4196" s="27">
        <v>41466</v>
      </c>
      <c r="F4196" t="s">
        <v>294</v>
      </c>
      <c r="G4196" s="27">
        <v>31066</v>
      </c>
      <c r="H4196">
        <v>31</v>
      </c>
      <c r="I4196" t="s">
        <v>244</v>
      </c>
      <c r="J4196" t="s">
        <v>250</v>
      </c>
      <c r="K4196">
        <v>0</v>
      </c>
      <c r="L4196">
        <v>6</v>
      </c>
      <c r="M4196">
        <v>0</v>
      </c>
      <c r="N4196">
        <v>0</v>
      </c>
      <c r="O4196">
        <v>0</v>
      </c>
      <c r="P4196">
        <v>-2</v>
      </c>
      <c r="Q4196" s="28">
        <v>41464.143750000003</v>
      </c>
      <c r="R4196" s="28">
        <v>41466.066666666666</v>
      </c>
      <c r="S4196" t="s">
        <v>14525</v>
      </c>
      <c r="T4196" s="27">
        <v>41461</v>
      </c>
      <c r="V4196">
        <v>5</v>
      </c>
      <c r="W4196" t="s">
        <v>36</v>
      </c>
      <c r="X4196" t="s">
        <v>279</v>
      </c>
      <c r="Y4196">
        <v>1</v>
      </c>
      <c r="AA4196" t="s">
        <v>14526</v>
      </c>
      <c r="AB4196" t="s">
        <v>36</v>
      </c>
      <c r="AC4196">
        <v>0</v>
      </c>
      <c r="AD4196" s="27">
        <v>41822</v>
      </c>
      <c r="AE4196" t="s">
        <v>474</v>
      </c>
      <c r="AF4196" s="27">
        <v>41822</v>
      </c>
      <c r="AG4196" s="27">
        <v>41950</v>
      </c>
      <c r="AH4196">
        <v>1</v>
      </c>
      <c r="AJ4196" t="s">
        <v>14526</v>
      </c>
      <c r="AK4196" t="s">
        <v>462</v>
      </c>
      <c r="AL4196" s="27">
        <v>41822</v>
      </c>
      <c r="AM4196" t="s">
        <v>279</v>
      </c>
      <c r="AN4196" t="s">
        <v>238</v>
      </c>
      <c r="AO4196">
        <v>4</v>
      </c>
      <c r="AP4196" t="s">
        <v>239</v>
      </c>
      <c r="AQ4196" s="27">
        <v>41466</v>
      </c>
      <c r="AR4196" t="s">
        <v>240</v>
      </c>
      <c r="AS4196">
        <v>6</v>
      </c>
      <c r="AT4196" t="s">
        <v>246</v>
      </c>
      <c r="AU4196" s="27">
        <v>41466</v>
      </c>
    </row>
    <row r="4197" spans="1:47" x14ac:dyDescent="0.2">
      <c r="A4197">
        <v>4196</v>
      </c>
      <c r="B4197" t="s">
        <v>14527</v>
      </c>
      <c r="C4197" t="s">
        <v>14528</v>
      </c>
      <c r="D4197" t="s">
        <v>14529</v>
      </c>
      <c r="E4197" s="27">
        <v>41662</v>
      </c>
      <c r="F4197" t="s">
        <v>294</v>
      </c>
      <c r="G4197" s="27">
        <v>30637</v>
      </c>
      <c r="H4197">
        <v>32</v>
      </c>
      <c r="I4197" t="s">
        <v>244</v>
      </c>
      <c r="J4197" t="s">
        <v>250</v>
      </c>
      <c r="K4197">
        <v>0</v>
      </c>
      <c r="L4197">
        <v>3</v>
      </c>
      <c r="M4197">
        <v>0</v>
      </c>
      <c r="N4197">
        <v>0</v>
      </c>
      <c r="O4197">
        <v>0</v>
      </c>
      <c r="P4197">
        <v>-1</v>
      </c>
      <c r="Q4197" s="28">
        <v>41661.509027777778</v>
      </c>
      <c r="R4197" s="28">
        <v>41662.245833333334</v>
      </c>
      <c r="S4197" t="s">
        <v>14530</v>
      </c>
      <c r="T4197" s="27">
        <v>41661</v>
      </c>
      <c r="V4197">
        <v>1</v>
      </c>
      <c r="W4197" t="s">
        <v>32</v>
      </c>
      <c r="X4197" t="s">
        <v>847</v>
      </c>
      <c r="Y4197">
        <v>0</v>
      </c>
      <c r="AB4197" t="s">
        <v>237</v>
      </c>
      <c r="AH4197">
        <v>0</v>
      </c>
      <c r="AN4197" t="s">
        <v>238</v>
      </c>
      <c r="AO4197">
        <v>2</v>
      </c>
      <c r="AP4197" t="s">
        <v>239</v>
      </c>
      <c r="AQ4197" s="27">
        <v>41662</v>
      </c>
      <c r="AR4197" t="s">
        <v>240</v>
      </c>
      <c r="AS4197">
        <v>3</v>
      </c>
      <c r="AT4197" t="s">
        <v>239</v>
      </c>
      <c r="AU4197" s="27">
        <v>41662</v>
      </c>
    </row>
    <row r="4198" spans="1:47" x14ac:dyDescent="0.2">
      <c r="A4198">
        <v>4197</v>
      </c>
      <c r="B4198" t="s">
        <v>14531</v>
      </c>
      <c r="C4198" t="s">
        <v>5273</v>
      </c>
      <c r="D4198" t="s">
        <v>14532</v>
      </c>
      <c r="E4198" s="27">
        <v>41968</v>
      </c>
      <c r="F4198" t="s">
        <v>233</v>
      </c>
      <c r="G4198" s="27">
        <v>25230</v>
      </c>
      <c r="H4198">
        <v>47</v>
      </c>
      <c r="I4198" t="s">
        <v>234</v>
      </c>
      <c r="J4198" t="s">
        <v>250</v>
      </c>
      <c r="K4198">
        <v>0</v>
      </c>
      <c r="L4198">
        <v>2</v>
      </c>
      <c r="M4198">
        <v>0</v>
      </c>
      <c r="N4198">
        <v>0</v>
      </c>
      <c r="O4198">
        <v>0</v>
      </c>
      <c r="P4198">
        <v>-1</v>
      </c>
      <c r="Q4198" s="28">
        <v>41967.495833333334</v>
      </c>
      <c r="R4198" s="28">
        <v>41972.177777777775</v>
      </c>
      <c r="S4198" t="s">
        <v>14533</v>
      </c>
      <c r="T4198" s="27">
        <v>41967</v>
      </c>
      <c r="V4198">
        <v>1</v>
      </c>
      <c r="W4198" t="s">
        <v>36</v>
      </c>
      <c r="X4198" t="s">
        <v>263</v>
      </c>
      <c r="Y4198">
        <v>0</v>
      </c>
      <c r="AB4198" t="s">
        <v>237</v>
      </c>
      <c r="AH4198">
        <v>0</v>
      </c>
      <c r="AN4198" t="s">
        <v>238</v>
      </c>
      <c r="AO4198">
        <v>1</v>
      </c>
      <c r="AP4198" t="s">
        <v>239</v>
      </c>
      <c r="AQ4198" s="27">
        <v>41968</v>
      </c>
      <c r="AR4198" t="s">
        <v>240</v>
      </c>
      <c r="AS4198">
        <v>2</v>
      </c>
      <c r="AT4198" t="s">
        <v>239</v>
      </c>
      <c r="AU4198" s="27">
        <v>41968</v>
      </c>
    </row>
    <row r="4199" spans="1:47" x14ac:dyDescent="0.2">
      <c r="A4199">
        <v>4198</v>
      </c>
      <c r="B4199" t="s">
        <v>14534</v>
      </c>
      <c r="C4199" t="s">
        <v>8181</v>
      </c>
      <c r="D4199" t="s">
        <v>331</v>
      </c>
      <c r="E4199" s="27">
        <v>41302</v>
      </c>
      <c r="F4199" t="s">
        <v>233</v>
      </c>
      <c r="G4199" s="27">
        <v>28653</v>
      </c>
      <c r="H4199">
        <v>37</v>
      </c>
      <c r="I4199" t="s">
        <v>244</v>
      </c>
      <c r="J4199" t="s">
        <v>250</v>
      </c>
      <c r="K4199">
        <v>0</v>
      </c>
      <c r="L4199">
        <v>9</v>
      </c>
      <c r="M4199">
        <v>0</v>
      </c>
      <c r="N4199">
        <v>0</v>
      </c>
      <c r="O4199">
        <v>22</v>
      </c>
      <c r="P4199">
        <v>-1</v>
      </c>
      <c r="Q4199" s="28">
        <v>41301.045138888891</v>
      </c>
      <c r="R4199" s="28">
        <v>41382.463194444441</v>
      </c>
      <c r="S4199" t="s">
        <v>14535</v>
      </c>
      <c r="U4199" s="27">
        <v>41302</v>
      </c>
      <c r="V4199">
        <v>0</v>
      </c>
      <c r="W4199" t="s">
        <v>32</v>
      </c>
      <c r="X4199" t="s">
        <v>274</v>
      </c>
      <c r="Y4199">
        <v>1</v>
      </c>
      <c r="AA4199" t="s">
        <v>14536</v>
      </c>
      <c r="AB4199" t="s">
        <v>36</v>
      </c>
      <c r="AD4199" s="27">
        <v>41743</v>
      </c>
      <c r="AE4199" t="s">
        <v>392</v>
      </c>
      <c r="AH4199">
        <v>0</v>
      </c>
      <c r="AN4199" t="s">
        <v>238</v>
      </c>
      <c r="AO4199">
        <v>6</v>
      </c>
      <c r="AP4199" t="s">
        <v>246</v>
      </c>
      <c r="AQ4199" s="27">
        <v>41302</v>
      </c>
      <c r="AR4199" t="s">
        <v>240</v>
      </c>
      <c r="AS4199">
        <v>9</v>
      </c>
      <c r="AT4199" t="s">
        <v>269</v>
      </c>
      <c r="AU4199" s="27">
        <v>41302</v>
      </c>
    </row>
    <row r="4200" spans="1:47" x14ac:dyDescent="0.2">
      <c r="A4200">
        <v>4199</v>
      </c>
      <c r="B4200" t="s">
        <v>14537</v>
      </c>
      <c r="C4200" t="s">
        <v>2931</v>
      </c>
      <c r="D4200" t="s">
        <v>14538</v>
      </c>
      <c r="E4200" s="27">
        <v>41508</v>
      </c>
      <c r="F4200" t="s">
        <v>233</v>
      </c>
      <c r="G4200" s="27">
        <v>34213</v>
      </c>
      <c r="H4200">
        <v>22</v>
      </c>
      <c r="I4200" t="s">
        <v>259</v>
      </c>
      <c r="J4200" t="s">
        <v>245</v>
      </c>
      <c r="K4200">
        <v>1</v>
      </c>
      <c r="L4200">
        <v>4</v>
      </c>
      <c r="M4200">
        <v>0</v>
      </c>
      <c r="N4200">
        <v>0</v>
      </c>
      <c r="O4200">
        <v>2</v>
      </c>
      <c r="P4200">
        <v>-1</v>
      </c>
      <c r="Q4200" s="28">
        <v>41507.073611111111</v>
      </c>
      <c r="R4200" s="28">
        <v>41508.377083333333</v>
      </c>
      <c r="S4200" t="s">
        <v>14539</v>
      </c>
      <c r="U4200" s="27">
        <v>41507</v>
      </c>
      <c r="V4200">
        <v>1</v>
      </c>
      <c r="W4200" t="s">
        <v>32</v>
      </c>
      <c r="X4200" t="s">
        <v>274</v>
      </c>
      <c r="Y4200">
        <v>0</v>
      </c>
      <c r="AB4200" t="s">
        <v>237</v>
      </c>
      <c r="AH4200">
        <v>0</v>
      </c>
      <c r="AN4200" t="s">
        <v>238</v>
      </c>
      <c r="AO4200">
        <v>6</v>
      </c>
      <c r="AP4200" t="s">
        <v>246</v>
      </c>
      <c r="AQ4200" s="27">
        <v>41508</v>
      </c>
      <c r="AR4200" t="s">
        <v>240</v>
      </c>
      <c r="AS4200">
        <v>4</v>
      </c>
      <c r="AT4200" t="s">
        <v>239</v>
      </c>
      <c r="AU4200" s="27">
        <v>41508</v>
      </c>
    </row>
    <row r="4201" spans="1:47" x14ac:dyDescent="0.2">
      <c r="A4201">
        <v>4200</v>
      </c>
      <c r="B4201" t="s">
        <v>14540</v>
      </c>
      <c r="C4201" t="s">
        <v>813</v>
      </c>
      <c r="D4201" t="s">
        <v>14541</v>
      </c>
      <c r="E4201" s="27">
        <v>41847</v>
      </c>
      <c r="F4201" t="s">
        <v>233</v>
      </c>
      <c r="G4201" s="27">
        <v>30188</v>
      </c>
      <c r="H4201">
        <v>33</v>
      </c>
      <c r="I4201" t="s">
        <v>244</v>
      </c>
      <c r="J4201" t="s">
        <v>353</v>
      </c>
      <c r="K4201">
        <v>0</v>
      </c>
      <c r="L4201">
        <v>3</v>
      </c>
      <c r="M4201">
        <v>0</v>
      </c>
      <c r="N4201">
        <v>0</v>
      </c>
      <c r="O4201">
        <v>0</v>
      </c>
      <c r="W4201" t="s">
        <v>237</v>
      </c>
      <c r="Y4201">
        <v>-1</v>
      </c>
      <c r="AB4201" t="s">
        <v>237</v>
      </c>
      <c r="AH4201">
        <v>0</v>
      </c>
      <c r="AN4201" t="s">
        <v>238</v>
      </c>
      <c r="AO4201">
        <v>3</v>
      </c>
      <c r="AP4201" t="s">
        <v>239</v>
      </c>
      <c r="AQ4201" s="27">
        <v>41847</v>
      </c>
      <c r="AR4201" t="s">
        <v>240</v>
      </c>
      <c r="AS4201">
        <v>3</v>
      </c>
      <c r="AT4201" t="s">
        <v>239</v>
      </c>
      <c r="AU4201" s="27">
        <v>41847</v>
      </c>
    </row>
    <row r="4202" spans="1:47" x14ac:dyDescent="0.2">
      <c r="A4202">
        <v>4201</v>
      </c>
      <c r="B4202" t="s">
        <v>14542</v>
      </c>
      <c r="C4202" t="s">
        <v>14543</v>
      </c>
      <c r="D4202" t="s">
        <v>14544</v>
      </c>
      <c r="E4202" s="27">
        <v>41548</v>
      </c>
      <c r="F4202" t="s">
        <v>233</v>
      </c>
      <c r="G4202" s="27">
        <v>34175</v>
      </c>
      <c r="H4202">
        <v>22</v>
      </c>
      <c r="I4202" t="s">
        <v>259</v>
      </c>
      <c r="J4202" t="s">
        <v>250</v>
      </c>
      <c r="K4202">
        <v>0</v>
      </c>
      <c r="L4202">
        <v>4</v>
      </c>
      <c r="M4202">
        <v>0</v>
      </c>
      <c r="N4202">
        <v>0</v>
      </c>
      <c r="O4202">
        <v>0</v>
      </c>
      <c r="W4202" t="s">
        <v>237</v>
      </c>
      <c r="Y4202">
        <v>-1</v>
      </c>
      <c r="AB4202" t="s">
        <v>237</v>
      </c>
      <c r="AH4202">
        <v>0</v>
      </c>
      <c r="AN4202" t="s">
        <v>238</v>
      </c>
      <c r="AO4202">
        <v>6</v>
      </c>
      <c r="AP4202" t="s">
        <v>246</v>
      </c>
      <c r="AQ4202" s="27">
        <v>41548</v>
      </c>
      <c r="AR4202" t="s">
        <v>240</v>
      </c>
      <c r="AS4202">
        <v>4</v>
      </c>
      <c r="AT4202" t="s">
        <v>239</v>
      </c>
      <c r="AU4202" s="27">
        <v>41548</v>
      </c>
    </row>
    <row r="4203" spans="1:47" x14ac:dyDescent="0.2">
      <c r="A4203">
        <v>4202</v>
      </c>
      <c r="B4203" t="s">
        <v>14545</v>
      </c>
      <c r="C4203" t="s">
        <v>500</v>
      </c>
      <c r="D4203" t="s">
        <v>10417</v>
      </c>
      <c r="E4203" s="27">
        <v>41873</v>
      </c>
      <c r="F4203" t="s">
        <v>233</v>
      </c>
      <c r="G4203" s="27">
        <v>28573</v>
      </c>
      <c r="H4203">
        <v>38</v>
      </c>
      <c r="I4203" t="s">
        <v>244</v>
      </c>
      <c r="J4203" t="s">
        <v>250</v>
      </c>
      <c r="K4203">
        <v>0</v>
      </c>
      <c r="L4203">
        <v>6</v>
      </c>
      <c r="M4203">
        <v>0</v>
      </c>
      <c r="N4203">
        <v>0</v>
      </c>
      <c r="O4203">
        <v>8</v>
      </c>
      <c r="P4203">
        <v>-1</v>
      </c>
      <c r="Q4203" s="28">
        <v>41872.375694444447</v>
      </c>
      <c r="R4203" s="28">
        <v>41882.197222222225</v>
      </c>
      <c r="S4203" t="s">
        <v>14546</v>
      </c>
      <c r="T4203" s="27">
        <v>41872</v>
      </c>
      <c r="V4203">
        <v>1</v>
      </c>
      <c r="W4203" t="s">
        <v>36</v>
      </c>
      <c r="X4203" t="s">
        <v>529</v>
      </c>
      <c r="Y4203">
        <v>1</v>
      </c>
      <c r="AA4203" t="s">
        <v>14547</v>
      </c>
      <c r="AB4203" t="s">
        <v>36</v>
      </c>
      <c r="AC4203">
        <v>0</v>
      </c>
      <c r="AD4203" s="27">
        <v>42037</v>
      </c>
      <c r="AE4203" t="s">
        <v>3794</v>
      </c>
      <c r="AF4203" s="27">
        <v>42037</v>
      </c>
      <c r="AG4203" s="27">
        <v>42039</v>
      </c>
      <c r="AH4203">
        <v>0</v>
      </c>
      <c r="AN4203" t="s">
        <v>238</v>
      </c>
      <c r="AO4203">
        <v>7</v>
      </c>
      <c r="AP4203" t="s">
        <v>246</v>
      </c>
      <c r="AQ4203" s="27">
        <v>41873</v>
      </c>
      <c r="AR4203" t="s">
        <v>240</v>
      </c>
      <c r="AS4203">
        <v>6</v>
      </c>
      <c r="AT4203" t="s">
        <v>246</v>
      </c>
      <c r="AU4203" s="27">
        <v>41873</v>
      </c>
    </row>
    <row r="4204" spans="1:47" x14ac:dyDescent="0.2">
      <c r="A4204">
        <v>4203</v>
      </c>
      <c r="B4204" t="s">
        <v>14548</v>
      </c>
      <c r="C4204" t="s">
        <v>1584</v>
      </c>
      <c r="D4204" t="s">
        <v>14549</v>
      </c>
      <c r="E4204" s="27">
        <v>41685</v>
      </c>
      <c r="F4204" t="s">
        <v>233</v>
      </c>
      <c r="G4204" s="27">
        <v>29866</v>
      </c>
      <c r="H4204">
        <v>34</v>
      </c>
      <c r="I4204" t="s">
        <v>244</v>
      </c>
      <c r="J4204" t="s">
        <v>245</v>
      </c>
      <c r="K4204">
        <v>0</v>
      </c>
      <c r="L4204">
        <v>4</v>
      </c>
      <c r="M4204">
        <v>0</v>
      </c>
      <c r="N4204">
        <v>0</v>
      </c>
      <c r="O4204">
        <v>2</v>
      </c>
      <c r="P4204">
        <v>-1</v>
      </c>
      <c r="Q4204" s="28">
        <v>41684.40625</v>
      </c>
      <c r="R4204" s="28">
        <v>41687.049305555556</v>
      </c>
      <c r="S4204" t="s">
        <v>14550</v>
      </c>
      <c r="U4204" s="27">
        <v>41684</v>
      </c>
      <c r="V4204">
        <v>1</v>
      </c>
      <c r="W4204" t="s">
        <v>32</v>
      </c>
      <c r="X4204" t="s">
        <v>274</v>
      </c>
      <c r="Y4204">
        <v>0</v>
      </c>
      <c r="AB4204" t="s">
        <v>237</v>
      </c>
      <c r="AH4204">
        <v>0</v>
      </c>
      <c r="AN4204" t="s">
        <v>238</v>
      </c>
      <c r="AO4204">
        <v>2</v>
      </c>
      <c r="AP4204" t="s">
        <v>239</v>
      </c>
      <c r="AQ4204" s="27">
        <v>41685</v>
      </c>
      <c r="AR4204" t="s">
        <v>240</v>
      </c>
      <c r="AS4204">
        <v>4</v>
      </c>
      <c r="AT4204" t="s">
        <v>239</v>
      </c>
      <c r="AU4204" s="27">
        <v>41685</v>
      </c>
    </row>
    <row r="4205" spans="1:47" x14ac:dyDescent="0.2">
      <c r="A4205">
        <v>4204</v>
      </c>
      <c r="B4205" t="s">
        <v>14551</v>
      </c>
      <c r="C4205" t="s">
        <v>793</v>
      </c>
      <c r="D4205" t="s">
        <v>13369</v>
      </c>
      <c r="E4205" s="27">
        <v>41633</v>
      </c>
      <c r="F4205" t="s">
        <v>233</v>
      </c>
      <c r="G4205" s="27">
        <v>31207</v>
      </c>
      <c r="H4205">
        <v>30</v>
      </c>
      <c r="I4205" t="s">
        <v>244</v>
      </c>
      <c r="J4205" t="s">
        <v>250</v>
      </c>
      <c r="K4205">
        <v>0</v>
      </c>
      <c r="L4205">
        <v>3</v>
      </c>
      <c r="M4205">
        <v>1</v>
      </c>
      <c r="N4205">
        <v>0</v>
      </c>
      <c r="O4205">
        <v>7</v>
      </c>
      <c r="P4205">
        <v>-1</v>
      </c>
      <c r="Q4205" s="28">
        <v>41632.254861111112</v>
      </c>
      <c r="R4205" s="28">
        <v>41634.132638888892</v>
      </c>
      <c r="S4205" t="s">
        <v>14552</v>
      </c>
      <c r="U4205" s="27">
        <v>41632</v>
      </c>
      <c r="V4205">
        <v>1</v>
      </c>
      <c r="W4205" t="s">
        <v>32</v>
      </c>
      <c r="X4205" t="s">
        <v>274</v>
      </c>
      <c r="Y4205">
        <v>0</v>
      </c>
      <c r="AB4205" t="s">
        <v>237</v>
      </c>
      <c r="AH4205">
        <v>0</v>
      </c>
      <c r="AN4205" t="s">
        <v>238</v>
      </c>
      <c r="AO4205">
        <v>2</v>
      </c>
      <c r="AP4205" t="s">
        <v>239</v>
      </c>
      <c r="AQ4205" s="27">
        <v>41633</v>
      </c>
      <c r="AR4205" t="s">
        <v>240</v>
      </c>
      <c r="AS4205">
        <v>3</v>
      </c>
      <c r="AT4205" t="s">
        <v>239</v>
      </c>
      <c r="AU4205" s="27">
        <v>41633</v>
      </c>
    </row>
    <row r="4206" spans="1:47" x14ac:dyDescent="0.2">
      <c r="A4206">
        <v>4205</v>
      </c>
      <c r="B4206" t="s">
        <v>14553</v>
      </c>
      <c r="C4206" t="s">
        <v>8766</v>
      </c>
      <c r="D4206" t="s">
        <v>4260</v>
      </c>
      <c r="E4206" s="27">
        <v>41791</v>
      </c>
      <c r="F4206" t="s">
        <v>294</v>
      </c>
      <c r="G4206" s="27">
        <v>28280</v>
      </c>
      <c r="H4206">
        <v>38</v>
      </c>
      <c r="I4206" t="s">
        <v>244</v>
      </c>
      <c r="J4206" t="s">
        <v>245</v>
      </c>
      <c r="K4206">
        <v>0</v>
      </c>
      <c r="L4206">
        <v>4</v>
      </c>
      <c r="M4206">
        <v>0</v>
      </c>
      <c r="N4206">
        <v>0</v>
      </c>
      <c r="O4206">
        <v>0</v>
      </c>
      <c r="P4206">
        <v>-1</v>
      </c>
      <c r="Q4206" s="28">
        <v>41790.30972222222</v>
      </c>
      <c r="R4206" s="28">
        <v>41791.328472222223</v>
      </c>
      <c r="S4206" t="s">
        <v>14554</v>
      </c>
      <c r="T4206" s="27">
        <v>41790</v>
      </c>
      <c r="V4206">
        <v>1</v>
      </c>
      <c r="W4206" t="s">
        <v>32</v>
      </c>
      <c r="X4206" t="s">
        <v>1207</v>
      </c>
      <c r="Y4206">
        <v>1</v>
      </c>
      <c r="AA4206" t="s">
        <v>14555</v>
      </c>
      <c r="AB4206" t="s">
        <v>36</v>
      </c>
      <c r="AD4206" s="27">
        <v>41930</v>
      </c>
      <c r="AE4206" t="s">
        <v>14556</v>
      </c>
      <c r="AH4206">
        <v>0</v>
      </c>
      <c r="AN4206" t="s">
        <v>238</v>
      </c>
      <c r="AO4206">
        <v>2</v>
      </c>
      <c r="AP4206" t="s">
        <v>239</v>
      </c>
      <c r="AQ4206" s="27">
        <v>41791</v>
      </c>
      <c r="AR4206" t="s">
        <v>240</v>
      </c>
      <c r="AS4206">
        <v>4</v>
      </c>
      <c r="AT4206" t="s">
        <v>239</v>
      </c>
      <c r="AU4206" s="27">
        <v>41791</v>
      </c>
    </row>
    <row r="4207" spans="1:47" x14ac:dyDescent="0.2">
      <c r="A4207">
        <v>4206</v>
      </c>
      <c r="B4207" t="s">
        <v>14557</v>
      </c>
      <c r="C4207" t="s">
        <v>14558</v>
      </c>
      <c r="D4207" t="s">
        <v>14559</v>
      </c>
      <c r="E4207" s="27">
        <v>41333</v>
      </c>
      <c r="F4207" t="s">
        <v>233</v>
      </c>
      <c r="G4207" s="27">
        <v>29584</v>
      </c>
      <c r="H4207">
        <v>35</v>
      </c>
      <c r="I4207" t="s">
        <v>244</v>
      </c>
      <c r="J4207" t="s">
        <v>250</v>
      </c>
      <c r="K4207">
        <v>0</v>
      </c>
      <c r="L4207">
        <v>3</v>
      </c>
      <c r="M4207">
        <v>0</v>
      </c>
      <c r="N4207">
        <v>0</v>
      </c>
      <c r="O4207">
        <v>0</v>
      </c>
      <c r="W4207" t="s">
        <v>237</v>
      </c>
      <c r="Y4207">
        <v>-1</v>
      </c>
      <c r="AB4207" t="s">
        <v>237</v>
      </c>
      <c r="AH4207">
        <v>0</v>
      </c>
      <c r="AN4207" t="s">
        <v>238</v>
      </c>
      <c r="AO4207">
        <v>3</v>
      </c>
      <c r="AP4207" t="s">
        <v>239</v>
      </c>
      <c r="AQ4207" s="27">
        <v>41333</v>
      </c>
      <c r="AR4207" t="s">
        <v>240</v>
      </c>
      <c r="AS4207">
        <v>3</v>
      </c>
      <c r="AT4207" t="s">
        <v>239</v>
      </c>
      <c r="AU4207" s="27">
        <v>41333</v>
      </c>
    </row>
    <row r="4208" spans="1:47" x14ac:dyDescent="0.2">
      <c r="A4208">
        <v>4207</v>
      </c>
      <c r="B4208" t="s">
        <v>14560</v>
      </c>
      <c r="C4208" t="s">
        <v>242</v>
      </c>
      <c r="D4208" t="s">
        <v>14561</v>
      </c>
      <c r="E4208" s="27">
        <v>41342</v>
      </c>
      <c r="F4208" t="s">
        <v>233</v>
      </c>
      <c r="G4208" s="27">
        <v>29220</v>
      </c>
      <c r="H4208">
        <v>36</v>
      </c>
      <c r="I4208" t="s">
        <v>244</v>
      </c>
      <c r="J4208" t="s">
        <v>250</v>
      </c>
      <c r="K4208">
        <v>0</v>
      </c>
      <c r="L4208">
        <v>10</v>
      </c>
      <c r="M4208">
        <v>0</v>
      </c>
      <c r="N4208">
        <v>0</v>
      </c>
      <c r="O4208">
        <v>10</v>
      </c>
      <c r="P4208">
        <v>-1</v>
      </c>
      <c r="Q4208" s="28">
        <v>41341.430555555555</v>
      </c>
      <c r="R4208" s="28">
        <v>41374.209722222222</v>
      </c>
      <c r="S4208" t="s">
        <v>14562</v>
      </c>
      <c r="T4208" s="27">
        <v>41341</v>
      </c>
      <c r="V4208">
        <v>1</v>
      </c>
      <c r="W4208" t="s">
        <v>32</v>
      </c>
      <c r="X4208" t="s">
        <v>9747</v>
      </c>
      <c r="Y4208">
        <v>1</v>
      </c>
      <c r="AA4208" t="s">
        <v>14563</v>
      </c>
      <c r="AB4208" t="s">
        <v>32</v>
      </c>
      <c r="AC4208">
        <v>0</v>
      </c>
      <c r="AD4208" s="27">
        <v>41730</v>
      </c>
      <c r="AE4208" t="s">
        <v>261</v>
      </c>
      <c r="AF4208" s="27">
        <v>41730</v>
      </c>
      <c r="AG4208" s="27">
        <v>41822</v>
      </c>
      <c r="AH4208">
        <v>0</v>
      </c>
      <c r="AN4208" t="s">
        <v>238</v>
      </c>
      <c r="AO4208">
        <v>5</v>
      </c>
      <c r="AP4208" t="s">
        <v>246</v>
      </c>
      <c r="AQ4208" s="27">
        <v>41342</v>
      </c>
      <c r="AR4208" t="s">
        <v>240</v>
      </c>
      <c r="AS4208">
        <v>10</v>
      </c>
      <c r="AT4208" t="s">
        <v>269</v>
      </c>
      <c r="AU4208" s="27">
        <v>41342</v>
      </c>
    </row>
    <row r="4209" spans="1:47" x14ac:dyDescent="0.2">
      <c r="A4209">
        <v>4208</v>
      </c>
      <c r="B4209" t="s">
        <v>14564</v>
      </c>
      <c r="C4209" t="s">
        <v>3114</v>
      </c>
      <c r="D4209" t="s">
        <v>1416</v>
      </c>
      <c r="E4209" s="27">
        <v>41963</v>
      </c>
      <c r="F4209" t="s">
        <v>233</v>
      </c>
      <c r="G4209" s="27">
        <v>29903</v>
      </c>
      <c r="H4209">
        <v>34</v>
      </c>
      <c r="I4209" t="s">
        <v>244</v>
      </c>
      <c r="J4209" t="s">
        <v>250</v>
      </c>
      <c r="K4209">
        <v>0</v>
      </c>
      <c r="L4209">
        <v>9</v>
      </c>
      <c r="M4209">
        <v>0</v>
      </c>
      <c r="N4209">
        <v>0</v>
      </c>
      <c r="O4209">
        <v>0</v>
      </c>
      <c r="P4209">
        <v>0</v>
      </c>
      <c r="Q4209" s="28">
        <v>41963.118055555555</v>
      </c>
      <c r="R4209" s="28">
        <v>42287.491666666669</v>
      </c>
      <c r="S4209" t="s">
        <v>14565</v>
      </c>
      <c r="U4209" s="27">
        <v>41962</v>
      </c>
      <c r="V4209">
        <v>1</v>
      </c>
      <c r="W4209" t="s">
        <v>32</v>
      </c>
      <c r="X4209" t="s">
        <v>274</v>
      </c>
      <c r="Y4209">
        <v>0</v>
      </c>
      <c r="AB4209" t="s">
        <v>237</v>
      </c>
      <c r="AH4209">
        <v>0</v>
      </c>
      <c r="AN4209" t="s">
        <v>238</v>
      </c>
      <c r="AO4209">
        <v>7</v>
      </c>
      <c r="AP4209" t="s">
        <v>246</v>
      </c>
      <c r="AQ4209" s="27">
        <v>41963</v>
      </c>
      <c r="AR4209" t="s">
        <v>240</v>
      </c>
      <c r="AS4209">
        <v>9</v>
      </c>
      <c r="AT4209" t="s">
        <v>269</v>
      </c>
      <c r="AU4209" s="27">
        <v>41963</v>
      </c>
    </row>
    <row r="4210" spans="1:47" x14ac:dyDescent="0.2">
      <c r="A4210">
        <v>4209</v>
      </c>
      <c r="B4210" t="s">
        <v>14566</v>
      </c>
      <c r="C4210" t="s">
        <v>5683</v>
      </c>
      <c r="D4210" t="s">
        <v>14567</v>
      </c>
      <c r="E4210" s="27">
        <v>41844</v>
      </c>
      <c r="F4210" t="s">
        <v>294</v>
      </c>
      <c r="G4210" s="27">
        <v>31411</v>
      </c>
      <c r="H4210">
        <v>30</v>
      </c>
      <c r="I4210" t="s">
        <v>244</v>
      </c>
      <c r="J4210" t="s">
        <v>250</v>
      </c>
      <c r="K4210">
        <v>0</v>
      </c>
      <c r="L4210">
        <v>10</v>
      </c>
      <c r="M4210">
        <v>0</v>
      </c>
      <c r="N4210">
        <v>0</v>
      </c>
      <c r="O4210">
        <v>2</v>
      </c>
      <c r="P4210">
        <v>-1</v>
      </c>
      <c r="Q4210" s="28">
        <v>41843.041666666664</v>
      </c>
      <c r="R4210" s="28">
        <v>41845.237500000003</v>
      </c>
      <c r="S4210" t="s">
        <v>14568</v>
      </c>
      <c r="U4210" s="27">
        <v>41843</v>
      </c>
      <c r="V4210">
        <v>1</v>
      </c>
      <c r="W4210" t="s">
        <v>32</v>
      </c>
      <c r="X4210" t="s">
        <v>274</v>
      </c>
      <c r="Y4210">
        <v>0</v>
      </c>
      <c r="AB4210" t="s">
        <v>237</v>
      </c>
      <c r="AH4210">
        <v>0</v>
      </c>
      <c r="AN4210" t="s">
        <v>238</v>
      </c>
      <c r="AO4210">
        <v>9</v>
      </c>
      <c r="AP4210" t="s">
        <v>269</v>
      </c>
      <c r="AQ4210" s="27">
        <v>41844</v>
      </c>
      <c r="AR4210" t="s">
        <v>240</v>
      </c>
      <c r="AS4210">
        <v>10</v>
      </c>
      <c r="AT4210" t="s">
        <v>269</v>
      </c>
      <c r="AU4210" s="27">
        <v>41844</v>
      </c>
    </row>
    <row r="4211" spans="1:47" x14ac:dyDescent="0.2">
      <c r="A4211">
        <v>4210</v>
      </c>
      <c r="B4211" t="s">
        <v>14569</v>
      </c>
      <c r="C4211" t="s">
        <v>13429</v>
      </c>
      <c r="D4211" t="s">
        <v>496</v>
      </c>
      <c r="E4211" s="27">
        <v>41773</v>
      </c>
      <c r="F4211" t="s">
        <v>233</v>
      </c>
      <c r="G4211" s="27">
        <v>35048</v>
      </c>
      <c r="H4211">
        <v>20</v>
      </c>
      <c r="I4211" t="s">
        <v>259</v>
      </c>
      <c r="J4211" t="s">
        <v>353</v>
      </c>
      <c r="K4211">
        <v>0</v>
      </c>
      <c r="L4211">
        <v>7</v>
      </c>
      <c r="M4211">
        <v>2</v>
      </c>
      <c r="N4211">
        <v>2</v>
      </c>
      <c r="O4211">
        <v>2</v>
      </c>
      <c r="P4211">
        <v>-7</v>
      </c>
      <c r="Q4211" s="28">
        <v>41766.046527777777</v>
      </c>
      <c r="R4211" s="28">
        <v>41767.240972222222</v>
      </c>
      <c r="S4211" t="s">
        <v>14570</v>
      </c>
      <c r="T4211" s="27">
        <v>41766</v>
      </c>
      <c r="V4211">
        <v>7</v>
      </c>
      <c r="W4211" t="s">
        <v>32</v>
      </c>
      <c r="X4211" t="s">
        <v>461</v>
      </c>
      <c r="Y4211">
        <v>0</v>
      </c>
      <c r="AB4211" t="s">
        <v>237</v>
      </c>
      <c r="AH4211">
        <v>0</v>
      </c>
      <c r="AN4211" t="s">
        <v>238</v>
      </c>
      <c r="AO4211">
        <v>6</v>
      </c>
      <c r="AP4211" t="s">
        <v>246</v>
      </c>
      <c r="AQ4211" s="27">
        <v>41773</v>
      </c>
      <c r="AR4211" t="s">
        <v>240</v>
      </c>
      <c r="AS4211">
        <v>7</v>
      </c>
      <c r="AT4211" t="s">
        <v>246</v>
      </c>
      <c r="AU4211" s="27">
        <v>41773</v>
      </c>
    </row>
    <row r="4212" spans="1:47" x14ac:dyDescent="0.2">
      <c r="A4212">
        <v>4211</v>
      </c>
      <c r="B4212" t="s">
        <v>14571</v>
      </c>
      <c r="C4212" t="s">
        <v>14572</v>
      </c>
      <c r="D4212" t="s">
        <v>14573</v>
      </c>
      <c r="E4212" s="27">
        <v>41523</v>
      </c>
      <c r="F4212" t="s">
        <v>233</v>
      </c>
      <c r="G4212" s="27">
        <v>25439</v>
      </c>
      <c r="H4212">
        <v>46</v>
      </c>
      <c r="I4212" t="s">
        <v>234</v>
      </c>
      <c r="J4212" t="s">
        <v>22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 s="28">
        <v>41523.042361111111</v>
      </c>
      <c r="R4212" s="28">
        <v>41523.379861111112</v>
      </c>
      <c r="S4212" t="s">
        <v>14574</v>
      </c>
      <c r="T4212" s="27">
        <v>41522</v>
      </c>
      <c r="V4212">
        <v>1</v>
      </c>
      <c r="W4212" t="s">
        <v>32</v>
      </c>
      <c r="X4212" t="s">
        <v>359</v>
      </c>
      <c r="Y4212">
        <v>0</v>
      </c>
      <c r="AB4212" t="s">
        <v>237</v>
      </c>
      <c r="AH4212">
        <v>0</v>
      </c>
      <c r="AN4212" t="s">
        <v>238</v>
      </c>
      <c r="AO4212">
        <v>1</v>
      </c>
      <c r="AP4212" t="s">
        <v>239</v>
      </c>
      <c r="AQ4212" s="27">
        <v>41523</v>
      </c>
      <c r="AR4212" t="s">
        <v>240</v>
      </c>
      <c r="AS4212">
        <v>1</v>
      </c>
      <c r="AT4212" t="s">
        <v>239</v>
      </c>
      <c r="AU4212" s="27">
        <v>41523</v>
      </c>
    </row>
    <row r="4213" spans="1:47" x14ac:dyDescent="0.2">
      <c r="A4213">
        <v>4212</v>
      </c>
      <c r="B4213" t="s">
        <v>14575</v>
      </c>
      <c r="C4213" t="s">
        <v>330</v>
      </c>
      <c r="D4213" t="s">
        <v>14576</v>
      </c>
      <c r="E4213" s="27">
        <v>41795</v>
      </c>
      <c r="F4213" t="s">
        <v>233</v>
      </c>
      <c r="G4213" s="27">
        <v>34262</v>
      </c>
      <c r="H4213">
        <v>22</v>
      </c>
      <c r="I4213" t="s">
        <v>259</v>
      </c>
      <c r="J4213" t="s">
        <v>3068</v>
      </c>
      <c r="K4213">
        <v>0</v>
      </c>
      <c r="L4213">
        <v>4</v>
      </c>
      <c r="M4213">
        <v>0</v>
      </c>
      <c r="N4213">
        <v>2</v>
      </c>
      <c r="O4213">
        <v>0</v>
      </c>
      <c r="W4213" t="s">
        <v>237</v>
      </c>
      <c r="Y4213">
        <v>1</v>
      </c>
      <c r="AA4213" t="s">
        <v>14577</v>
      </c>
      <c r="AB4213" t="s">
        <v>36</v>
      </c>
      <c r="AD4213" s="27">
        <v>42013</v>
      </c>
      <c r="AE4213" t="s">
        <v>404</v>
      </c>
      <c r="AH4213">
        <v>0</v>
      </c>
      <c r="AN4213" t="s">
        <v>238</v>
      </c>
      <c r="AO4213">
        <v>4</v>
      </c>
      <c r="AP4213" t="s">
        <v>239</v>
      </c>
      <c r="AQ4213" s="27">
        <v>41795</v>
      </c>
      <c r="AR4213" t="s">
        <v>240</v>
      </c>
      <c r="AS4213">
        <v>4</v>
      </c>
      <c r="AT4213" t="s">
        <v>239</v>
      </c>
      <c r="AU4213" s="27">
        <v>41795</v>
      </c>
    </row>
    <row r="4214" spans="1:47" x14ac:dyDescent="0.2">
      <c r="A4214">
        <v>4213</v>
      </c>
      <c r="B4214" t="s">
        <v>14578</v>
      </c>
      <c r="C4214" t="s">
        <v>14579</v>
      </c>
      <c r="D4214" t="s">
        <v>6896</v>
      </c>
      <c r="E4214" s="27">
        <v>41876</v>
      </c>
      <c r="F4214" t="s">
        <v>233</v>
      </c>
      <c r="G4214" s="27">
        <v>33022</v>
      </c>
      <c r="H4214">
        <v>25</v>
      </c>
      <c r="I4214" t="s">
        <v>244</v>
      </c>
      <c r="J4214" t="s">
        <v>353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 s="28">
        <v>41876.07708333333</v>
      </c>
      <c r="R4214" s="28">
        <v>41877.208333333336</v>
      </c>
      <c r="S4214" t="s">
        <v>14580</v>
      </c>
      <c r="T4214" s="27">
        <v>41876</v>
      </c>
      <c r="V4214">
        <v>0</v>
      </c>
      <c r="W4214" t="s">
        <v>32</v>
      </c>
      <c r="X4214" t="s">
        <v>254</v>
      </c>
      <c r="Y4214">
        <v>0</v>
      </c>
      <c r="AB4214" t="s">
        <v>237</v>
      </c>
      <c r="AH4214">
        <v>0</v>
      </c>
      <c r="AN4214" t="s">
        <v>238</v>
      </c>
      <c r="AO4214">
        <v>2</v>
      </c>
      <c r="AP4214" t="s">
        <v>239</v>
      </c>
      <c r="AQ4214" s="27">
        <v>41876</v>
      </c>
      <c r="AR4214" t="s">
        <v>240</v>
      </c>
      <c r="AS4214">
        <v>1</v>
      </c>
      <c r="AT4214" t="s">
        <v>239</v>
      </c>
      <c r="AU4214" s="27">
        <v>41876</v>
      </c>
    </row>
    <row r="4215" spans="1:47" x14ac:dyDescent="0.2">
      <c r="A4215">
        <v>4214</v>
      </c>
      <c r="B4215" t="s">
        <v>14581</v>
      </c>
      <c r="C4215" t="s">
        <v>488</v>
      </c>
      <c r="D4215" t="s">
        <v>14582</v>
      </c>
      <c r="E4215" s="27">
        <v>41967</v>
      </c>
      <c r="F4215" t="s">
        <v>233</v>
      </c>
      <c r="G4215" s="27">
        <v>26703</v>
      </c>
      <c r="H4215">
        <v>43</v>
      </c>
      <c r="I4215" t="s">
        <v>244</v>
      </c>
      <c r="J4215" t="s">
        <v>245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-1</v>
      </c>
      <c r="Q4215" s="28">
        <v>41966.163888888892</v>
      </c>
      <c r="R4215" s="28">
        <v>41967.148611111108</v>
      </c>
      <c r="S4215" t="s">
        <v>14583</v>
      </c>
      <c r="T4215" s="27">
        <v>41966</v>
      </c>
      <c r="V4215">
        <v>1</v>
      </c>
      <c r="W4215" t="s">
        <v>32</v>
      </c>
      <c r="X4215" t="s">
        <v>1051</v>
      </c>
      <c r="Y4215">
        <v>0</v>
      </c>
      <c r="AB4215" t="s">
        <v>237</v>
      </c>
      <c r="AH4215">
        <v>0</v>
      </c>
      <c r="AN4215" t="s">
        <v>238</v>
      </c>
      <c r="AO4215">
        <v>1</v>
      </c>
      <c r="AP4215" t="s">
        <v>239</v>
      </c>
      <c r="AQ4215" s="27">
        <v>41967</v>
      </c>
      <c r="AR4215" t="s">
        <v>240</v>
      </c>
      <c r="AS4215">
        <v>1</v>
      </c>
      <c r="AT4215" t="s">
        <v>239</v>
      </c>
      <c r="AU4215" s="27">
        <v>41967</v>
      </c>
    </row>
    <row r="4216" spans="1:47" x14ac:dyDescent="0.2">
      <c r="A4216">
        <v>4215</v>
      </c>
      <c r="B4216" t="s">
        <v>14584</v>
      </c>
      <c r="C4216" t="s">
        <v>14585</v>
      </c>
      <c r="D4216" t="s">
        <v>1087</v>
      </c>
      <c r="E4216" s="27">
        <v>41939</v>
      </c>
      <c r="F4216" t="s">
        <v>294</v>
      </c>
      <c r="G4216" s="27">
        <v>35063</v>
      </c>
      <c r="H4216">
        <v>20</v>
      </c>
      <c r="I4216" t="s">
        <v>259</v>
      </c>
      <c r="J4216" t="s">
        <v>250</v>
      </c>
      <c r="K4216">
        <v>0</v>
      </c>
      <c r="L4216">
        <v>6</v>
      </c>
      <c r="M4216">
        <v>0</v>
      </c>
      <c r="N4216">
        <v>0</v>
      </c>
      <c r="O4216">
        <v>0</v>
      </c>
      <c r="P4216">
        <v>-1</v>
      </c>
      <c r="Q4216" s="28">
        <v>41938.434027777781</v>
      </c>
      <c r="R4216" s="28">
        <v>41942.449305555558</v>
      </c>
      <c r="S4216" t="s">
        <v>14586</v>
      </c>
      <c r="T4216" s="27">
        <v>41938</v>
      </c>
      <c r="V4216">
        <v>1</v>
      </c>
      <c r="W4216" t="s">
        <v>32</v>
      </c>
      <c r="X4216" t="s">
        <v>359</v>
      </c>
      <c r="Y4216">
        <v>0</v>
      </c>
      <c r="AB4216" t="s">
        <v>237</v>
      </c>
      <c r="AH4216">
        <v>0</v>
      </c>
      <c r="AN4216" t="s">
        <v>238</v>
      </c>
      <c r="AO4216">
        <v>7</v>
      </c>
      <c r="AP4216" t="s">
        <v>246</v>
      </c>
      <c r="AQ4216" s="27">
        <v>41939</v>
      </c>
      <c r="AR4216" t="s">
        <v>240</v>
      </c>
      <c r="AS4216">
        <v>6</v>
      </c>
      <c r="AT4216" t="s">
        <v>246</v>
      </c>
      <c r="AU4216" s="27">
        <v>41939</v>
      </c>
    </row>
    <row r="4217" spans="1:47" x14ac:dyDescent="0.2">
      <c r="A4217">
        <v>4216</v>
      </c>
      <c r="B4217" t="s">
        <v>14587</v>
      </c>
      <c r="C4217" t="s">
        <v>14588</v>
      </c>
      <c r="D4217" t="s">
        <v>1662</v>
      </c>
      <c r="E4217" s="27">
        <v>41925</v>
      </c>
      <c r="F4217" t="s">
        <v>233</v>
      </c>
      <c r="G4217" s="27">
        <v>32447</v>
      </c>
      <c r="H4217">
        <v>27</v>
      </c>
      <c r="I4217" t="s">
        <v>244</v>
      </c>
      <c r="J4217" t="s">
        <v>250</v>
      </c>
      <c r="K4217">
        <v>0</v>
      </c>
      <c r="L4217">
        <v>3</v>
      </c>
      <c r="M4217">
        <v>0</v>
      </c>
      <c r="N4217">
        <v>0</v>
      </c>
      <c r="O4217">
        <v>5</v>
      </c>
      <c r="P4217">
        <v>-1</v>
      </c>
      <c r="Q4217" s="28">
        <v>41924.356944444444</v>
      </c>
      <c r="R4217" s="28">
        <v>41963.506944444445</v>
      </c>
      <c r="S4217" t="s">
        <v>14589</v>
      </c>
      <c r="T4217" s="27">
        <v>41924</v>
      </c>
      <c r="V4217">
        <v>1</v>
      </c>
      <c r="W4217" t="s">
        <v>36</v>
      </c>
      <c r="X4217" t="s">
        <v>279</v>
      </c>
      <c r="Y4217">
        <v>0</v>
      </c>
      <c r="AB4217" t="s">
        <v>237</v>
      </c>
      <c r="AH4217">
        <v>0</v>
      </c>
      <c r="AN4217" t="s">
        <v>238</v>
      </c>
      <c r="AO4217">
        <v>4</v>
      </c>
      <c r="AP4217" t="s">
        <v>239</v>
      </c>
      <c r="AQ4217" s="27">
        <v>41925</v>
      </c>
      <c r="AR4217" t="s">
        <v>240</v>
      </c>
      <c r="AS4217">
        <v>3</v>
      </c>
      <c r="AT4217" t="s">
        <v>239</v>
      </c>
      <c r="AU4217" s="27">
        <v>41925</v>
      </c>
    </row>
    <row r="4218" spans="1:47" x14ac:dyDescent="0.2">
      <c r="A4218">
        <v>4217</v>
      </c>
      <c r="B4218" t="s">
        <v>14590</v>
      </c>
      <c r="C4218" t="s">
        <v>1863</v>
      </c>
      <c r="D4218" t="s">
        <v>14591</v>
      </c>
      <c r="E4218" s="27">
        <v>41797</v>
      </c>
      <c r="F4218" t="s">
        <v>233</v>
      </c>
      <c r="G4218" s="27">
        <v>29420</v>
      </c>
      <c r="H4218">
        <v>35</v>
      </c>
      <c r="I4218" t="s">
        <v>244</v>
      </c>
      <c r="J4218" t="s">
        <v>245</v>
      </c>
      <c r="K4218">
        <v>0</v>
      </c>
      <c r="L4218">
        <v>5</v>
      </c>
      <c r="M4218">
        <v>0</v>
      </c>
      <c r="N4218">
        <v>0</v>
      </c>
      <c r="O4218">
        <v>2</v>
      </c>
      <c r="P4218">
        <v>0</v>
      </c>
      <c r="Q4218" s="28">
        <v>41797.143055555556</v>
      </c>
      <c r="R4218" s="28">
        <v>41798.129166666666</v>
      </c>
      <c r="S4218" t="s">
        <v>14592</v>
      </c>
      <c r="T4218" s="27">
        <v>41797</v>
      </c>
      <c r="V4218">
        <v>0</v>
      </c>
      <c r="W4218" t="s">
        <v>32</v>
      </c>
      <c r="X4218" t="s">
        <v>14593</v>
      </c>
      <c r="Y4218">
        <v>1</v>
      </c>
      <c r="AA4218" t="s">
        <v>14594</v>
      </c>
      <c r="AB4218" t="s">
        <v>36</v>
      </c>
      <c r="AC4218">
        <v>1</v>
      </c>
      <c r="AD4218" s="27">
        <v>41866</v>
      </c>
      <c r="AE4218" t="s">
        <v>279</v>
      </c>
      <c r="AF4218" s="27">
        <v>41867</v>
      </c>
      <c r="AG4218" s="27">
        <v>41868</v>
      </c>
      <c r="AH4218">
        <v>1</v>
      </c>
      <c r="AJ4218" t="s">
        <v>14594</v>
      </c>
      <c r="AK4218" t="s">
        <v>462</v>
      </c>
      <c r="AL4218" s="27">
        <v>41866</v>
      </c>
      <c r="AM4218" t="s">
        <v>279</v>
      </c>
      <c r="AN4218" t="s">
        <v>238</v>
      </c>
      <c r="AO4218">
        <v>4</v>
      </c>
      <c r="AP4218" t="s">
        <v>239</v>
      </c>
      <c r="AQ4218" s="27">
        <v>41797</v>
      </c>
      <c r="AR4218" t="s">
        <v>240</v>
      </c>
      <c r="AS4218">
        <v>5</v>
      </c>
      <c r="AT4218" t="s">
        <v>246</v>
      </c>
      <c r="AU4218" s="27">
        <v>41797</v>
      </c>
    </row>
    <row r="4219" spans="1:47" x14ac:dyDescent="0.2">
      <c r="A4219">
        <v>4218</v>
      </c>
      <c r="B4219" t="s">
        <v>14595</v>
      </c>
      <c r="C4219" t="s">
        <v>693</v>
      </c>
      <c r="D4219" t="s">
        <v>14596</v>
      </c>
      <c r="E4219" s="27">
        <v>41826</v>
      </c>
      <c r="F4219" t="s">
        <v>233</v>
      </c>
      <c r="G4219" s="27">
        <v>25444</v>
      </c>
      <c r="H4219">
        <v>46</v>
      </c>
      <c r="I4219" t="s">
        <v>234</v>
      </c>
      <c r="J4219" t="s">
        <v>245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 s="28">
        <v>41826.065972222219</v>
      </c>
      <c r="R4219" s="28">
        <v>41826.415972222225</v>
      </c>
      <c r="S4219" t="s">
        <v>14597</v>
      </c>
      <c r="T4219" s="27">
        <v>41826</v>
      </c>
      <c r="V4219">
        <v>0</v>
      </c>
      <c r="W4219" t="s">
        <v>32</v>
      </c>
      <c r="X4219" t="s">
        <v>261</v>
      </c>
      <c r="Y4219">
        <v>0</v>
      </c>
      <c r="AB4219" t="s">
        <v>237</v>
      </c>
      <c r="AH4219">
        <v>0</v>
      </c>
      <c r="AN4219" t="s">
        <v>238</v>
      </c>
      <c r="AO4219">
        <v>1</v>
      </c>
      <c r="AP4219" t="s">
        <v>239</v>
      </c>
      <c r="AQ4219" s="27">
        <v>41826</v>
      </c>
      <c r="AR4219" t="s">
        <v>240</v>
      </c>
      <c r="AS4219">
        <v>1</v>
      </c>
      <c r="AT4219" t="s">
        <v>239</v>
      </c>
      <c r="AU4219" s="27">
        <v>41826</v>
      </c>
    </row>
    <row r="4220" spans="1:47" x14ac:dyDescent="0.2">
      <c r="A4220">
        <v>4219</v>
      </c>
      <c r="B4220" t="s">
        <v>14598</v>
      </c>
      <c r="C4220" t="s">
        <v>3437</v>
      </c>
      <c r="D4220" t="s">
        <v>13687</v>
      </c>
      <c r="E4220" s="27">
        <v>41287</v>
      </c>
      <c r="F4220" t="s">
        <v>233</v>
      </c>
      <c r="G4220" s="27">
        <v>29598</v>
      </c>
      <c r="H4220">
        <v>35</v>
      </c>
      <c r="I4220" t="s">
        <v>244</v>
      </c>
      <c r="J4220" t="s">
        <v>250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-1</v>
      </c>
      <c r="Q4220" s="28">
        <v>41286.066666666666</v>
      </c>
      <c r="R4220" s="28">
        <v>41287.056944444441</v>
      </c>
      <c r="S4220" t="s">
        <v>14599</v>
      </c>
      <c r="T4220" s="27">
        <v>41286</v>
      </c>
      <c r="V4220">
        <v>1</v>
      </c>
      <c r="W4220" t="s">
        <v>32</v>
      </c>
      <c r="X4220" t="s">
        <v>2088</v>
      </c>
      <c r="Y4220">
        <v>0</v>
      </c>
      <c r="AB4220" t="s">
        <v>237</v>
      </c>
      <c r="AH4220">
        <v>0</v>
      </c>
      <c r="AN4220" t="s">
        <v>238</v>
      </c>
      <c r="AO4220">
        <v>1</v>
      </c>
      <c r="AP4220" t="s">
        <v>239</v>
      </c>
      <c r="AQ4220" s="27">
        <v>41287</v>
      </c>
      <c r="AR4220" t="s">
        <v>240</v>
      </c>
      <c r="AS4220">
        <v>1</v>
      </c>
      <c r="AT4220" t="s">
        <v>239</v>
      </c>
      <c r="AU4220" s="27">
        <v>41287</v>
      </c>
    </row>
    <row r="4221" spans="1:47" x14ac:dyDescent="0.2">
      <c r="A4221">
        <v>4220</v>
      </c>
      <c r="B4221" t="s">
        <v>14600</v>
      </c>
      <c r="C4221" t="s">
        <v>1075</v>
      </c>
      <c r="D4221" t="s">
        <v>14601</v>
      </c>
      <c r="E4221" s="27">
        <v>41871</v>
      </c>
      <c r="F4221" t="s">
        <v>233</v>
      </c>
      <c r="G4221" s="27">
        <v>34946</v>
      </c>
      <c r="H4221">
        <v>20</v>
      </c>
      <c r="I4221" t="s">
        <v>259</v>
      </c>
      <c r="J4221" t="s">
        <v>22</v>
      </c>
      <c r="K4221">
        <v>0</v>
      </c>
      <c r="L4221">
        <v>6</v>
      </c>
      <c r="M4221">
        <v>0</v>
      </c>
      <c r="N4221">
        <v>0</v>
      </c>
      <c r="O4221">
        <v>1</v>
      </c>
      <c r="P4221">
        <v>-1</v>
      </c>
      <c r="Q4221" s="28">
        <v>41870.229166666664</v>
      </c>
      <c r="R4221" s="28">
        <v>41871.385416666664</v>
      </c>
      <c r="S4221" t="s">
        <v>14602</v>
      </c>
      <c r="T4221" s="27">
        <v>41870</v>
      </c>
      <c r="V4221">
        <v>1</v>
      </c>
      <c r="W4221" t="s">
        <v>32</v>
      </c>
      <c r="X4221" t="s">
        <v>284</v>
      </c>
      <c r="Y4221">
        <v>1</v>
      </c>
      <c r="AA4221" t="s">
        <v>14603</v>
      </c>
      <c r="AB4221" t="s">
        <v>36</v>
      </c>
      <c r="AD4221" s="27">
        <v>41969</v>
      </c>
      <c r="AE4221" t="s">
        <v>404</v>
      </c>
      <c r="AH4221">
        <v>0</v>
      </c>
      <c r="AN4221" t="s">
        <v>238</v>
      </c>
      <c r="AO4221">
        <v>6</v>
      </c>
      <c r="AP4221" t="s">
        <v>246</v>
      </c>
      <c r="AQ4221" s="27">
        <v>41871</v>
      </c>
      <c r="AR4221" t="s">
        <v>240</v>
      </c>
      <c r="AS4221">
        <v>6</v>
      </c>
      <c r="AT4221" t="s">
        <v>246</v>
      </c>
      <c r="AU4221" s="27">
        <v>41871</v>
      </c>
    </row>
    <row r="4222" spans="1:47" x14ac:dyDescent="0.2">
      <c r="A4222">
        <v>4221</v>
      </c>
      <c r="B4222" t="s">
        <v>14604</v>
      </c>
      <c r="C4222" t="s">
        <v>14605</v>
      </c>
      <c r="D4222" t="s">
        <v>3281</v>
      </c>
      <c r="E4222" s="27">
        <v>41848</v>
      </c>
      <c r="F4222" t="s">
        <v>233</v>
      </c>
      <c r="G4222" s="27">
        <v>34275</v>
      </c>
      <c r="H4222">
        <v>22</v>
      </c>
      <c r="I4222" t="s">
        <v>259</v>
      </c>
      <c r="J4222" t="s">
        <v>250</v>
      </c>
      <c r="K4222">
        <v>0</v>
      </c>
      <c r="L4222">
        <v>5</v>
      </c>
      <c r="M4222">
        <v>0</v>
      </c>
      <c r="N4222">
        <v>0</v>
      </c>
      <c r="O4222">
        <v>0</v>
      </c>
      <c r="P4222">
        <v>-1</v>
      </c>
      <c r="Q4222" s="28">
        <v>41847.21875</v>
      </c>
      <c r="R4222" s="28">
        <v>41848.35833333333</v>
      </c>
      <c r="S4222" t="s">
        <v>14606</v>
      </c>
      <c r="T4222" s="27">
        <v>41847</v>
      </c>
      <c r="V4222">
        <v>1</v>
      </c>
      <c r="W4222" t="s">
        <v>32</v>
      </c>
      <c r="X4222" t="s">
        <v>453</v>
      </c>
      <c r="Y4222">
        <v>0</v>
      </c>
      <c r="AB4222" t="s">
        <v>237</v>
      </c>
      <c r="AH4222">
        <v>0</v>
      </c>
      <c r="AN4222" t="s">
        <v>238</v>
      </c>
      <c r="AO4222">
        <v>5</v>
      </c>
      <c r="AP4222" t="s">
        <v>246</v>
      </c>
      <c r="AQ4222" s="27">
        <v>41848</v>
      </c>
      <c r="AR4222" t="s">
        <v>240</v>
      </c>
      <c r="AS4222">
        <v>5</v>
      </c>
      <c r="AT4222" t="s">
        <v>246</v>
      </c>
      <c r="AU4222" s="27">
        <v>41848</v>
      </c>
    </row>
    <row r="4223" spans="1:47" x14ac:dyDescent="0.2">
      <c r="A4223">
        <v>4222</v>
      </c>
      <c r="B4223" t="s">
        <v>14607</v>
      </c>
      <c r="C4223" t="s">
        <v>14608</v>
      </c>
      <c r="D4223" t="s">
        <v>14609</v>
      </c>
      <c r="E4223" s="27">
        <v>41899</v>
      </c>
      <c r="F4223" t="s">
        <v>233</v>
      </c>
      <c r="G4223" s="27">
        <v>27582</v>
      </c>
      <c r="H4223">
        <v>40</v>
      </c>
      <c r="I4223" t="s">
        <v>244</v>
      </c>
      <c r="J4223" t="s">
        <v>245</v>
      </c>
      <c r="K4223">
        <v>0</v>
      </c>
      <c r="L4223">
        <v>1</v>
      </c>
      <c r="M4223">
        <v>0</v>
      </c>
      <c r="N4223">
        <v>0</v>
      </c>
      <c r="O4223">
        <v>1</v>
      </c>
      <c r="S4223" t="s">
        <v>14610</v>
      </c>
      <c r="T4223" s="27">
        <v>41112</v>
      </c>
      <c r="V4223">
        <v>787</v>
      </c>
      <c r="W4223" t="s">
        <v>32</v>
      </c>
      <c r="X4223" t="s">
        <v>444</v>
      </c>
      <c r="Y4223">
        <v>0</v>
      </c>
      <c r="AB4223" t="s">
        <v>237</v>
      </c>
      <c r="AH4223">
        <v>0</v>
      </c>
      <c r="AN4223" t="s">
        <v>238</v>
      </c>
      <c r="AO4223">
        <v>1</v>
      </c>
      <c r="AP4223" t="s">
        <v>239</v>
      </c>
      <c r="AQ4223" s="27">
        <v>41899</v>
      </c>
      <c r="AR4223" t="s">
        <v>240</v>
      </c>
      <c r="AS4223">
        <v>1</v>
      </c>
      <c r="AT4223" t="s">
        <v>239</v>
      </c>
      <c r="AU4223" s="27">
        <v>41899</v>
      </c>
    </row>
    <row r="4224" spans="1:47" x14ac:dyDescent="0.2">
      <c r="A4224">
        <v>4223</v>
      </c>
      <c r="B4224" t="s">
        <v>14611</v>
      </c>
      <c r="C4224" t="s">
        <v>14612</v>
      </c>
      <c r="D4224" t="s">
        <v>266</v>
      </c>
      <c r="E4224" s="27">
        <v>41317</v>
      </c>
      <c r="F4224" t="s">
        <v>294</v>
      </c>
      <c r="G4224" s="27">
        <v>31361</v>
      </c>
      <c r="H4224">
        <v>30</v>
      </c>
      <c r="I4224" t="s">
        <v>244</v>
      </c>
      <c r="J4224" t="s">
        <v>250</v>
      </c>
      <c r="K4224">
        <v>0</v>
      </c>
      <c r="L4224">
        <v>9</v>
      </c>
      <c r="M4224">
        <v>0</v>
      </c>
      <c r="N4224">
        <v>0</v>
      </c>
      <c r="O4224">
        <v>9</v>
      </c>
      <c r="P4224">
        <v>-1</v>
      </c>
      <c r="Q4224" s="28">
        <v>41316.145138888889</v>
      </c>
      <c r="R4224" s="28">
        <v>41559.236111111109</v>
      </c>
      <c r="S4224" t="s">
        <v>14613</v>
      </c>
      <c r="T4224" s="27">
        <v>41316</v>
      </c>
      <c r="V4224">
        <v>1</v>
      </c>
      <c r="W4224" t="s">
        <v>32</v>
      </c>
      <c r="X4224" t="s">
        <v>494</v>
      </c>
      <c r="Y4224">
        <v>1</v>
      </c>
      <c r="AA4224" t="s">
        <v>14614</v>
      </c>
      <c r="AB4224" t="s">
        <v>36</v>
      </c>
      <c r="AC4224">
        <v>0</v>
      </c>
      <c r="AD4224" s="27">
        <v>41771</v>
      </c>
      <c r="AE4224" t="s">
        <v>279</v>
      </c>
      <c r="AF4224" s="27">
        <v>41771</v>
      </c>
      <c r="AG4224" s="27">
        <v>41793</v>
      </c>
      <c r="AH4224">
        <v>1</v>
      </c>
      <c r="AJ4224" t="s">
        <v>14614</v>
      </c>
      <c r="AK4224" t="s">
        <v>462</v>
      </c>
      <c r="AL4224" s="27">
        <v>41771</v>
      </c>
      <c r="AM4224" t="s">
        <v>279</v>
      </c>
      <c r="AN4224" t="s">
        <v>238</v>
      </c>
      <c r="AO4224">
        <v>5</v>
      </c>
      <c r="AP4224" t="s">
        <v>246</v>
      </c>
      <c r="AQ4224" s="27">
        <v>41317</v>
      </c>
      <c r="AR4224" t="s">
        <v>240</v>
      </c>
      <c r="AS4224">
        <v>9</v>
      </c>
      <c r="AT4224" t="s">
        <v>269</v>
      </c>
      <c r="AU4224" s="27">
        <v>41317</v>
      </c>
    </row>
    <row r="4225" spans="1:47" x14ac:dyDescent="0.2">
      <c r="A4225">
        <v>4224</v>
      </c>
      <c r="B4225" t="s">
        <v>14615</v>
      </c>
      <c r="C4225" t="s">
        <v>1565</v>
      </c>
      <c r="D4225" t="s">
        <v>14616</v>
      </c>
      <c r="E4225" s="27">
        <v>41733</v>
      </c>
      <c r="F4225" t="s">
        <v>233</v>
      </c>
      <c r="G4225" s="27">
        <v>24510</v>
      </c>
      <c r="H4225">
        <v>49</v>
      </c>
      <c r="I4225" t="s">
        <v>234</v>
      </c>
      <c r="J4225" t="s">
        <v>250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-1</v>
      </c>
      <c r="Q4225" s="28">
        <v>41732.295138888891</v>
      </c>
      <c r="R4225" s="28">
        <v>41733.390972222223</v>
      </c>
      <c r="S4225" t="s">
        <v>14617</v>
      </c>
      <c r="T4225" s="27">
        <v>41732</v>
      </c>
      <c r="V4225">
        <v>1</v>
      </c>
      <c r="W4225" t="s">
        <v>32</v>
      </c>
      <c r="X4225" t="s">
        <v>359</v>
      </c>
      <c r="Y4225">
        <v>0</v>
      </c>
      <c r="AB4225" t="s">
        <v>237</v>
      </c>
      <c r="AH4225">
        <v>0</v>
      </c>
      <c r="AN4225" t="s">
        <v>238</v>
      </c>
      <c r="AO4225">
        <v>1</v>
      </c>
      <c r="AP4225" t="s">
        <v>239</v>
      </c>
      <c r="AQ4225" s="27">
        <v>41733</v>
      </c>
      <c r="AR4225" t="s">
        <v>240</v>
      </c>
      <c r="AS4225">
        <v>1</v>
      </c>
      <c r="AT4225" t="s">
        <v>239</v>
      </c>
      <c r="AU4225" s="27">
        <v>41733</v>
      </c>
    </row>
    <row r="4226" spans="1:47" x14ac:dyDescent="0.2">
      <c r="A4226">
        <v>4225</v>
      </c>
      <c r="B4226" t="s">
        <v>14618</v>
      </c>
      <c r="C4226" t="s">
        <v>14619</v>
      </c>
      <c r="D4226" t="s">
        <v>1832</v>
      </c>
      <c r="E4226" s="27">
        <v>41564</v>
      </c>
      <c r="F4226" t="s">
        <v>233</v>
      </c>
      <c r="G4226" s="27">
        <v>30035</v>
      </c>
      <c r="H4226">
        <v>34</v>
      </c>
      <c r="I4226" t="s">
        <v>244</v>
      </c>
      <c r="J4226" t="s">
        <v>250</v>
      </c>
      <c r="K4226">
        <v>0</v>
      </c>
      <c r="L4226">
        <v>9</v>
      </c>
      <c r="M4226">
        <v>0</v>
      </c>
      <c r="N4226">
        <v>0</v>
      </c>
      <c r="O4226">
        <v>16</v>
      </c>
      <c r="P4226">
        <v>-1</v>
      </c>
      <c r="Q4226" s="28">
        <v>41563.356249999997</v>
      </c>
      <c r="R4226" s="28">
        <v>41564.368750000001</v>
      </c>
      <c r="S4226" t="s">
        <v>14620</v>
      </c>
      <c r="T4226" s="27">
        <v>41563</v>
      </c>
      <c r="V4226">
        <v>1</v>
      </c>
      <c r="W4226" t="s">
        <v>32</v>
      </c>
      <c r="X4226" t="s">
        <v>2909</v>
      </c>
      <c r="Y4226">
        <v>1</v>
      </c>
      <c r="AA4226" t="s">
        <v>14621</v>
      </c>
      <c r="AB4226" t="s">
        <v>36</v>
      </c>
      <c r="AC4226">
        <v>0</v>
      </c>
      <c r="AD4226" s="27">
        <v>41952</v>
      </c>
      <c r="AE4226" t="s">
        <v>529</v>
      </c>
      <c r="AF4226" s="27">
        <v>41952</v>
      </c>
      <c r="AG4226" s="27">
        <v>41952</v>
      </c>
      <c r="AH4226">
        <v>0</v>
      </c>
      <c r="AN4226" t="s">
        <v>238</v>
      </c>
      <c r="AO4226">
        <v>6</v>
      </c>
      <c r="AP4226" t="s">
        <v>246</v>
      </c>
      <c r="AQ4226" s="27">
        <v>41564</v>
      </c>
      <c r="AR4226" t="s">
        <v>240</v>
      </c>
      <c r="AS4226">
        <v>9</v>
      </c>
      <c r="AT4226" t="s">
        <v>269</v>
      </c>
      <c r="AU4226" s="27">
        <v>41564</v>
      </c>
    </row>
    <row r="4227" spans="1:47" x14ac:dyDescent="0.2">
      <c r="A4227">
        <v>4226</v>
      </c>
      <c r="B4227" t="s">
        <v>14622</v>
      </c>
      <c r="C4227" t="s">
        <v>14623</v>
      </c>
      <c r="D4227" t="s">
        <v>14624</v>
      </c>
      <c r="E4227" s="27">
        <v>41479</v>
      </c>
      <c r="F4227" t="s">
        <v>233</v>
      </c>
      <c r="G4227" s="27">
        <v>31019</v>
      </c>
      <c r="H4227">
        <v>31</v>
      </c>
      <c r="I4227" t="s">
        <v>244</v>
      </c>
      <c r="J4227" t="s">
        <v>245</v>
      </c>
      <c r="K4227">
        <v>0</v>
      </c>
      <c r="L4227">
        <v>4</v>
      </c>
      <c r="M4227">
        <v>0</v>
      </c>
      <c r="N4227">
        <v>0</v>
      </c>
      <c r="O4227">
        <v>3</v>
      </c>
      <c r="P4227">
        <v>-19</v>
      </c>
      <c r="Q4227" s="28">
        <v>41460.073611111111</v>
      </c>
      <c r="R4227" s="28">
        <v>41461.381249999999</v>
      </c>
      <c r="S4227" t="s">
        <v>14625</v>
      </c>
      <c r="T4227" s="27">
        <v>41460</v>
      </c>
      <c r="V4227">
        <v>19</v>
      </c>
      <c r="W4227" t="s">
        <v>32</v>
      </c>
      <c r="X4227" t="s">
        <v>939</v>
      </c>
      <c r="Y4227">
        <v>1</v>
      </c>
      <c r="AA4227" t="s">
        <v>14626</v>
      </c>
      <c r="AB4227" t="s">
        <v>32</v>
      </c>
      <c r="AC4227">
        <v>0</v>
      </c>
      <c r="AD4227" s="27">
        <v>41583</v>
      </c>
      <c r="AE4227" t="s">
        <v>371</v>
      </c>
      <c r="AF4227" s="27">
        <v>41583</v>
      </c>
      <c r="AG4227" s="27">
        <v>41649</v>
      </c>
      <c r="AH4227">
        <v>0</v>
      </c>
      <c r="AN4227" t="s">
        <v>238</v>
      </c>
      <c r="AO4227">
        <v>2</v>
      </c>
      <c r="AP4227" t="s">
        <v>239</v>
      </c>
      <c r="AQ4227" s="27">
        <v>41479</v>
      </c>
      <c r="AR4227" t="s">
        <v>240</v>
      </c>
      <c r="AS4227">
        <v>4</v>
      </c>
      <c r="AT4227" t="s">
        <v>239</v>
      </c>
      <c r="AU4227" s="27">
        <v>41479</v>
      </c>
    </row>
    <row r="4228" spans="1:47" x14ac:dyDescent="0.2">
      <c r="A4228">
        <v>4227</v>
      </c>
      <c r="B4228" t="s">
        <v>14627</v>
      </c>
      <c r="C4228" t="s">
        <v>1317</v>
      </c>
      <c r="D4228" t="s">
        <v>14628</v>
      </c>
      <c r="E4228" s="27">
        <v>41603</v>
      </c>
      <c r="F4228" t="s">
        <v>233</v>
      </c>
      <c r="G4228" s="27">
        <v>30521</v>
      </c>
      <c r="H4228">
        <v>32</v>
      </c>
      <c r="I4228" t="s">
        <v>244</v>
      </c>
      <c r="J4228" t="s">
        <v>353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-1</v>
      </c>
      <c r="Q4228" s="28">
        <v>41602.242361111108</v>
      </c>
      <c r="R4228" s="28">
        <v>41604.094444444447</v>
      </c>
      <c r="S4228" t="s">
        <v>14629</v>
      </c>
      <c r="T4228" s="27">
        <v>41602</v>
      </c>
      <c r="V4228">
        <v>1</v>
      </c>
      <c r="W4228" t="s">
        <v>36</v>
      </c>
      <c r="X4228" t="s">
        <v>263</v>
      </c>
      <c r="Y4228">
        <v>1</v>
      </c>
      <c r="AA4228" t="s">
        <v>14630</v>
      </c>
      <c r="AB4228" t="s">
        <v>32</v>
      </c>
      <c r="AC4228">
        <v>0</v>
      </c>
      <c r="AD4228" s="27">
        <v>41792</v>
      </c>
      <c r="AE4228" t="s">
        <v>390</v>
      </c>
      <c r="AF4228" s="27">
        <v>41792</v>
      </c>
      <c r="AG4228" s="27">
        <v>41810</v>
      </c>
      <c r="AH4228">
        <v>0</v>
      </c>
      <c r="AN4228" t="s">
        <v>238</v>
      </c>
      <c r="AO4228">
        <v>1</v>
      </c>
      <c r="AP4228" t="s">
        <v>239</v>
      </c>
      <c r="AQ4228" s="27">
        <v>41603</v>
      </c>
      <c r="AR4228" t="s">
        <v>240</v>
      </c>
      <c r="AS4228">
        <v>1</v>
      </c>
      <c r="AT4228" t="s">
        <v>239</v>
      </c>
      <c r="AU4228" s="27">
        <v>41603</v>
      </c>
    </row>
    <row r="4229" spans="1:47" x14ac:dyDescent="0.2">
      <c r="A4229">
        <v>4228</v>
      </c>
      <c r="B4229" t="s">
        <v>14631</v>
      </c>
      <c r="C4229" t="s">
        <v>830</v>
      </c>
      <c r="D4229" t="s">
        <v>14632</v>
      </c>
      <c r="E4229" s="27">
        <v>41606</v>
      </c>
      <c r="F4229" t="s">
        <v>233</v>
      </c>
      <c r="G4229" s="27">
        <v>31077</v>
      </c>
      <c r="H4229">
        <v>31</v>
      </c>
      <c r="I4229" t="s">
        <v>244</v>
      </c>
      <c r="J4229" t="s">
        <v>245</v>
      </c>
      <c r="K4229">
        <v>0</v>
      </c>
      <c r="L4229">
        <v>8</v>
      </c>
      <c r="M4229">
        <v>1</v>
      </c>
      <c r="N4229">
        <v>1</v>
      </c>
      <c r="O4229">
        <v>4</v>
      </c>
      <c r="P4229">
        <v>0</v>
      </c>
      <c r="Q4229" s="28">
        <v>41606.112500000003</v>
      </c>
      <c r="R4229" s="28">
        <v>41608.101388888892</v>
      </c>
      <c r="S4229" t="s">
        <v>14633</v>
      </c>
      <c r="U4229" s="27">
        <v>41606</v>
      </c>
      <c r="V4229">
        <v>0</v>
      </c>
      <c r="W4229" t="s">
        <v>32</v>
      </c>
      <c r="X4229" t="s">
        <v>274</v>
      </c>
      <c r="Y4229">
        <v>1</v>
      </c>
      <c r="AA4229" t="s">
        <v>14634</v>
      </c>
      <c r="AB4229" t="s">
        <v>36</v>
      </c>
      <c r="AC4229">
        <v>0</v>
      </c>
      <c r="AD4229" s="27">
        <v>41774</v>
      </c>
      <c r="AE4229" t="s">
        <v>550</v>
      </c>
      <c r="AF4229" s="27">
        <v>41774</v>
      </c>
      <c r="AG4229" s="27">
        <v>41802</v>
      </c>
      <c r="AH4229">
        <v>1</v>
      </c>
      <c r="AJ4229" t="s">
        <v>14635</v>
      </c>
      <c r="AK4229" t="s">
        <v>8654</v>
      </c>
      <c r="AL4229" s="27">
        <v>41978</v>
      </c>
      <c r="AM4229" t="s">
        <v>12705</v>
      </c>
      <c r="AN4229" t="s">
        <v>238</v>
      </c>
      <c r="AO4229">
        <v>6</v>
      </c>
      <c r="AP4229" t="s">
        <v>246</v>
      </c>
      <c r="AQ4229" s="27">
        <v>41606</v>
      </c>
      <c r="AR4229" t="s">
        <v>240</v>
      </c>
      <c r="AS4229">
        <v>8</v>
      </c>
      <c r="AT4229" t="s">
        <v>269</v>
      </c>
      <c r="AU4229" s="27">
        <v>41606</v>
      </c>
    </row>
    <row r="4230" spans="1:47" x14ac:dyDescent="0.2">
      <c r="A4230">
        <v>4229</v>
      </c>
      <c r="B4230" t="s">
        <v>14636</v>
      </c>
      <c r="C4230" t="s">
        <v>830</v>
      </c>
      <c r="D4230" t="s">
        <v>14637</v>
      </c>
      <c r="E4230" s="27">
        <v>41286</v>
      </c>
      <c r="F4230" t="s">
        <v>233</v>
      </c>
      <c r="G4230" s="27">
        <v>34089</v>
      </c>
      <c r="H4230">
        <v>22</v>
      </c>
      <c r="I4230" t="s">
        <v>259</v>
      </c>
      <c r="J4230" t="s">
        <v>245</v>
      </c>
      <c r="K4230">
        <v>0</v>
      </c>
      <c r="L4230">
        <v>8</v>
      </c>
      <c r="M4230">
        <v>1</v>
      </c>
      <c r="N4230">
        <v>1</v>
      </c>
      <c r="O4230">
        <v>2</v>
      </c>
      <c r="P4230">
        <v>-1</v>
      </c>
      <c r="Q4230" s="28">
        <v>41285.427083333336</v>
      </c>
      <c r="R4230" s="28">
        <v>41297.363194444442</v>
      </c>
      <c r="S4230" t="s">
        <v>14638</v>
      </c>
      <c r="T4230" s="27">
        <v>41285</v>
      </c>
      <c r="V4230">
        <v>1</v>
      </c>
      <c r="W4230" t="s">
        <v>32</v>
      </c>
      <c r="X4230" t="s">
        <v>300</v>
      </c>
      <c r="Y4230">
        <v>1</v>
      </c>
      <c r="AA4230" t="s">
        <v>14639</v>
      </c>
      <c r="AB4230" t="s">
        <v>32</v>
      </c>
      <c r="AC4230">
        <v>0</v>
      </c>
      <c r="AD4230" s="27">
        <v>41376</v>
      </c>
      <c r="AE4230" t="s">
        <v>300</v>
      </c>
      <c r="AF4230" s="27">
        <v>41376</v>
      </c>
      <c r="AG4230" s="27">
        <v>41451</v>
      </c>
      <c r="AH4230">
        <v>0</v>
      </c>
      <c r="AN4230" t="s">
        <v>238</v>
      </c>
      <c r="AO4230">
        <v>7</v>
      </c>
      <c r="AP4230" t="s">
        <v>246</v>
      </c>
      <c r="AQ4230" s="27">
        <v>41286</v>
      </c>
      <c r="AR4230" t="s">
        <v>240</v>
      </c>
      <c r="AS4230">
        <v>8</v>
      </c>
      <c r="AT4230" t="s">
        <v>269</v>
      </c>
      <c r="AU4230" s="27">
        <v>41286</v>
      </c>
    </row>
    <row r="4231" spans="1:47" x14ac:dyDescent="0.2">
      <c r="A4231">
        <v>4230</v>
      </c>
      <c r="B4231" t="s">
        <v>14640</v>
      </c>
      <c r="C4231" t="s">
        <v>414</v>
      </c>
      <c r="D4231" t="s">
        <v>1569</v>
      </c>
      <c r="E4231" s="27">
        <v>41418</v>
      </c>
      <c r="F4231" t="s">
        <v>233</v>
      </c>
      <c r="G4231" s="27">
        <v>31110</v>
      </c>
      <c r="H4231">
        <v>31</v>
      </c>
      <c r="I4231" t="s">
        <v>244</v>
      </c>
      <c r="J4231" t="s">
        <v>353</v>
      </c>
      <c r="K4231">
        <v>0</v>
      </c>
      <c r="L4231">
        <v>10</v>
      </c>
      <c r="M4231">
        <v>0</v>
      </c>
      <c r="N4231">
        <v>0</v>
      </c>
      <c r="O4231">
        <v>0</v>
      </c>
      <c r="P4231">
        <v>-1</v>
      </c>
      <c r="Q4231" s="28">
        <v>41417.311805555553</v>
      </c>
      <c r="R4231" s="28">
        <v>41498.300694444442</v>
      </c>
      <c r="S4231" t="s">
        <v>14641</v>
      </c>
      <c r="T4231" s="27">
        <v>41417</v>
      </c>
      <c r="V4231">
        <v>1</v>
      </c>
      <c r="W4231" t="s">
        <v>32</v>
      </c>
      <c r="X4231" t="s">
        <v>359</v>
      </c>
      <c r="Y4231">
        <v>0</v>
      </c>
      <c r="AB4231" t="s">
        <v>237</v>
      </c>
      <c r="AH4231">
        <v>0</v>
      </c>
      <c r="AN4231" t="s">
        <v>238</v>
      </c>
      <c r="AO4231">
        <v>7</v>
      </c>
      <c r="AP4231" t="s">
        <v>246</v>
      </c>
      <c r="AQ4231" s="27">
        <v>41418</v>
      </c>
      <c r="AR4231" t="s">
        <v>240</v>
      </c>
      <c r="AS4231">
        <v>10</v>
      </c>
      <c r="AT4231" t="s">
        <v>269</v>
      </c>
      <c r="AU4231" s="27">
        <v>41418</v>
      </c>
    </row>
    <row r="4232" spans="1:47" x14ac:dyDescent="0.2">
      <c r="A4232">
        <v>4231</v>
      </c>
      <c r="B4232" t="s">
        <v>14642</v>
      </c>
      <c r="C4232" t="s">
        <v>585</v>
      </c>
      <c r="D4232" t="s">
        <v>3752</v>
      </c>
      <c r="E4232" s="27">
        <v>41774</v>
      </c>
      <c r="F4232" t="s">
        <v>233</v>
      </c>
      <c r="G4232" s="27">
        <v>31832</v>
      </c>
      <c r="H4232">
        <v>29</v>
      </c>
      <c r="I4232" t="s">
        <v>244</v>
      </c>
      <c r="J4232" t="s">
        <v>353</v>
      </c>
      <c r="K4232">
        <v>0</v>
      </c>
      <c r="L4232">
        <v>4</v>
      </c>
      <c r="M4232">
        <v>0</v>
      </c>
      <c r="N4232">
        <v>0</v>
      </c>
      <c r="O4232">
        <v>0</v>
      </c>
      <c r="P4232">
        <v>0</v>
      </c>
      <c r="Q4232" s="28">
        <v>41774.049305555556</v>
      </c>
      <c r="R4232" s="28">
        <v>41797.345138888886</v>
      </c>
      <c r="S4232" t="s">
        <v>14643</v>
      </c>
      <c r="T4232" s="27">
        <v>41773</v>
      </c>
      <c r="V4232">
        <v>1</v>
      </c>
      <c r="W4232" t="s">
        <v>32</v>
      </c>
      <c r="X4232" t="s">
        <v>254</v>
      </c>
      <c r="Y4232">
        <v>0</v>
      </c>
      <c r="AB4232" t="s">
        <v>237</v>
      </c>
      <c r="AH4232">
        <v>0</v>
      </c>
      <c r="AN4232" t="s">
        <v>238</v>
      </c>
      <c r="AO4232">
        <v>4</v>
      </c>
      <c r="AP4232" t="s">
        <v>239</v>
      </c>
      <c r="AQ4232" s="27">
        <v>41774</v>
      </c>
      <c r="AR4232" t="s">
        <v>240</v>
      </c>
      <c r="AS4232">
        <v>4</v>
      </c>
      <c r="AT4232" t="s">
        <v>239</v>
      </c>
      <c r="AU4232" s="27">
        <v>41774</v>
      </c>
    </row>
    <row r="4233" spans="1:47" x14ac:dyDescent="0.2">
      <c r="A4233">
        <v>4232</v>
      </c>
      <c r="B4233" t="s">
        <v>14644</v>
      </c>
      <c r="C4233" t="s">
        <v>14645</v>
      </c>
      <c r="D4233" t="s">
        <v>1303</v>
      </c>
      <c r="E4233" s="27">
        <v>41298</v>
      </c>
      <c r="F4233" t="s">
        <v>233</v>
      </c>
      <c r="G4233" s="27">
        <v>29035</v>
      </c>
      <c r="H4233">
        <v>36</v>
      </c>
      <c r="I4233" t="s">
        <v>244</v>
      </c>
      <c r="J4233" t="s">
        <v>250</v>
      </c>
      <c r="K4233">
        <v>0</v>
      </c>
      <c r="L4233">
        <v>5</v>
      </c>
      <c r="M4233">
        <v>0</v>
      </c>
      <c r="N4233">
        <v>0</v>
      </c>
      <c r="O4233">
        <v>5</v>
      </c>
      <c r="P4233">
        <v>-1</v>
      </c>
      <c r="Q4233" s="28">
        <v>41297.135416666664</v>
      </c>
      <c r="R4233" s="28">
        <v>41298.279861111114</v>
      </c>
      <c r="S4233" t="s">
        <v>14646</v>
      </c>
      <c r="T4233" s="27">
        <v>41297</v>
      </c>
      <c r="V4233">
        <v>1</v>
      </c>
      <c r="W4233" t="s">
        <v>36</v>
      </c>
      <c r="X4233" t="s">
        <v>279</v>
      </c>
      <c r="Y4233">
        <v>1</v>
      </c>
      <c r="AA4233" t="s">
        <v>14647</v>
      </c>
      <c r="AB4233" t="s">
        <v>32</v>
      </c>
      <c r="AC4233">
        <v>0</v>
      </c>
      <c r="AD4233" s="27">
        <v>41512</v>
      </c>
      <c r="AE4233" t="s">
        <v>2976</v>
      </c>
      <c r="AF4233" s="27">
        <v>41512</v>
      </c>
      <c r="AG4233" s="27">
        <v>41543</v>
      </c>
      <c r="AH4233">
        <v>1</v>
      </c>
      <c r="AJ4233" t="s">
        <v>14647</v>
      </c>
      <c r="AK4233" t="s">
        <v>312</v>
      </c>
      <c r="AL4233" s="27">
        <v>41512</v>
      </c>
      <c r="AM4233" t="s">
        <v>2976</v>
      </c>
      <c r="AN4233" t="s">
        <v>238</v>
      </c>
      <c r="AO4233">
        <v>3</v>
      </c>
      <c r="AP4233" t="s">
        <v>239</v>
      </c>
      <c r="AQ4233" s="27">
        <v>41298</v>
      </c>
      <c r="AR4233" t="s">
        <v>240</v>
      </c>
      <c r="AS4233">
        <v>5</v>
      </c>
      <c r="AT4233" t="s">
        <v>246</v>
      </c>
      <c r="AU4233" s="27">
        <v>41298</v>
      </c>
    </row>
    <row r="4234" spans="1:47" x14ac:dyDescent="0.2">
      <c r="A4234">
        <v>4233</v>
      </c>
      <c r="B4234" t="s">
        <v>14648</v>
      </c>
      <c r="C4234" t="s">
        <v>424</v>
      </c>
      <c r="D4234" t="s">
        <v>892</v>
      </c>
      <c r="E4234" s="27">
        <v>41302</v>
      </c>
      <c r="F4234" t="s">
        <v>233</v>
      </c>
      <c r="G4234" s="27">
        <v>28025</v>
      </c>
      <c r="H4234">
        <v>39</v>
      </c>
      <c r="I4234" t="s">
        <v>244</v>
      </c>
      <c r="J4234" t="s">
        <v>250</v>
      </c>
      <c r="K4234">
        <v>0</v>
      </c>
      <c r="L4234">
        <v>1</v>
      </c>
      <c r="M4234">
        <v>0</v>
      </c>
      <c r="N4234">
        <v>0</v>
      </c>
      <c r="O4234">
        <v>2</v>
      </c>
      <c r="P4234">
        <v>-1</v>
      </c>
      <c r="Q4234" s="28">
        <v>41301.161805555559</v>
      </c>
      <c r="R4234" s="28">
        <v>41348.393750000003</v>
      </c>
      <c r="S4234" t="s">
        <v>14649</v>
      </c>
      <c r="T4234" s="27">
        <v>41224</v>
      </c>
      <c r="V4234">
        <v>78</v>
      </c>
      <c r="W4234" t="s">
        <v>36</v>
      </c>
      <c r="X4234" t="s">
        <v>324</v>
      </c>
      <c r="Y4234">
        <v>0</v>
      </c>
      <c r="AB4234" t="s">
        <v>237</v>
      </c>
      <c r="AH4234">
        <v>0</v>
      </c>
      <c r="AN4234" t="s">
        <v>238</v>
      </c>
      <c r="AO4234">
        <v>1</v>
      </c>
      <c r="AP4234" t="s">
        <v>239</v>
      </c>
      <c r="AQ4234" s="27">
        <v>41302</v>
      </c>
      <c r="AR4234" t="s">
        <v>240</v>
      </c>
      <c r="AS4234">
        <v>1</v>
      </c>
      <c r="AT4234" t="s">
        <v>239</v>
      </c>
      <c r="AU4234" s="27">
        <v>41302</v>
      </c>
    </row>
    <row r="4235" spans="1:47" x14ac:dyDescent="0.2">
      <c r="A4235">
        <v>4234</v>
      </c>
      <c r="B4235" t="s">
        <v>14650</v>
      </c>
      <c r="C4235" t="s">
        <v>8694</v>
      </c>
      <c r="D4235" t="s">
        <v>2889</v>
      </c>
      <c r="E4235" s="27">
        <v>41944</v>
      </c>
      <c r="F4235" t="s">
        <v>233</v>
      </c>
      <c r="G4235" s="27">
        <v>20214</v>
      </c>
      <c r="H4235">
        <v>60</v>
      </c>
      <c r="I4235" t="s">
        <v>234</v>
      </c>
      <c r="J4235" t="s">
        <v>250</v>
      </c>
      <c r="K4235">
        <v>0</v>
      </c>
      <c r="L4235">
        <v>3</v>
      </c>
      <c r="M4235">
        <v>0</v>
      </c>
      <c r="N4235">
        <v>0</v>
      </c>
      <c r="O4235">
        <v>0</v>
      </c>
      <c r="W4235" t="s">
        <v>237</v>
      </c>
      <c r="Y4235">
        <v>-1</v>
      </c>
      <c r="AB4235" t="s">
        <v>237</v>
      </c>
      <c r="AH4235">
        <v>0</v>
      </c>
      <c r="AN4235" t="s">
        <v>238</v>
      </c>
      <c r="AO4235">
        <v>2</v>
      </c>
      <c r="AP4235" t="s">
        <v>239</v>
      </c>
      <c r="AQ4235" s="27">
        <v>41944</v>
      </c>
      <c r="AR4235" t="s">
        <v>240</v>
      </c>
      <c r="AS4235">
        <v>3</v>
      </c>
      <c r="AT4235" t="s">
        <v>239</v>
      </c>
      <c r="AU4235" s="27">
        <v>41944</v>
      </c>
    </row>
    <row r="4236" spans="1:47" x14ac:dyDescent="0.2">
      <c r="A4236">
        <v>4235</v>
      </c>
      <c r="B4236" t="s">
        <v>14651</v>
      </c>
      <c r="C4236" t="s">
        <v>10045</v>
      </c>
      <c r="D4236" t="s">
        <v>1087</v>
      </c>
      <c r="E4236" s="27">
        <v>41948</v>
      </c>
      <c r="F4236" t="s">
        <v>233</v>
      </c>
      <c r="G4236" s="27">
        <v>23625</v>
      </c>
      <c r="H4236">
        <v>51</v>
      </c>
      <c r="I4236" t="s">
        <v>234</v>
      </c>
      <c r="J4236" t="s">
        <v>250</v>
      </c>
      <c r="K4236">
        <v>0</v>
      </c>
      <c r="L4236">
        <v>9</v>
      </c>
      <c r="M4236">
        <v>0</v>
      </c>
      <c r="N4236">
        <v>0</v>
      </c>
      <c r="O4236">
        <v>9</v>
      </c>
      <c r="P4236">
        <v>-1</v>
      </c>
      <c r="Q4236" s="28">
        <v>41947.072916666664</v>
      </c>
      <c r="R4236" s="28">
        <v>41982.401388888888</v>
      </c>
      <c r="S4236" t="s">
        <v>14652</v>
      </c>
      <c r="T4236" s="27">
        <v>41947</v>
      </c>
      <c r="V4236">
        <v>1</v>
      </c>
      <c r="W4236" t="s">
        <v>32</v>
      </c>
      <c r="X4236" t="s">
        <v>261</v>
      </c>
      <c r="Y4236">
        <v>1</v>
      </c>
      <c r="AA4236" t="s">
        <v>14653</v>
      </c>
      <c r="AB4236" t="s">
        <v>32</v>
      </c>
      <c r="AD4236" s="27">
        <v>42249</v>
      </c>
      <c r="AE4236" t="s">
        <v>847</v>
      </c>
      <c r="AH4236">
        <v>0</v>
      </c>
      <c r="AN4236" t="s">
        <v>238</v>
      </c>
      <c r="AO4236">
        <v>5</v>
      </c>
      <c r="AP4236" t="s">
        <v>246</v>
      </c>
      <c r="AQ4236" s="27">
        <v>41948</v>
      </c>
      <c r="AR4236" t="s">
        <v>240</v>
      </c>
      <c r="AS4236">
        <v>9</v>
      </c>
      <c r="AT4236" t="s">
        <v>269</v>
      </c>
      <c r="AU4236" s="27">
        <v>41948</v>
      </c>
    </row>
    <row r="4237" spans="1:47" x14ac:dyDescent="0.2">
      <c r="A4237">
        <v>4236</v>
      </c>
      <c r="B4237" t="s">
        <v>14654</v>
      </c>
      <c r="C4237" t="s">
        <v>14655</v>
      </c>
      <c r="D4237" t="s">
        <v>9354</v>
      </c>
      <c r="E4237" s="27">
        <v>41966</v>
      </c>
      <c r="F4237" t="s">
        <v>233</v>
      </c>
      <c r="G4237" s="27">
        <v>29607</v>
      </c>
      <c r="H4237">
        <v>35</v>
      </c>
      <c r="I4237" t="s">
        <v>244</v>
      </c>
      <c r="J4237" t="s">
        <v>250</v>
      </c>
      <c r="K4237">
        <v>0</v>
      </c>
      <c r="L4237">
        <v>2</v>
      </c>
      <c r="M4237">
        <v>0</v>
      </c>
      <c r="N4237">
        <v>0</v>
      </c>
      <c r="O4237">
        <v>7</v>
      </c>
      <c r="P4237">
        <v>-1</v>
      </c>
      <c r="Q4237" s="28">
        <v>41965.207638888889</v>
      </c>
      <c r="R4237" s="28">
        <v>41966.337500000001</v>
      </c>
      <c r="S4237" t="s">
        <v>14656</v>
      </c>
      <c r="T4237" s="27">
        <v>41965</v>
      </c>
      <c r="V4237">
        <v>1</v>
      </c>
      <c r="W4237" t="s">
        <v>32</v>
      </c>
      <c r="X4237" t="s">
        <v>348</v>
      </c>
      <c r="Y4237">
        <v>1</v>
      </c>
      <c r="AA4237" t="s">
        <v>14657</v>
      </c>
      <c r="AB4237" t="s">
        <v>36</v>
      </c>
      <c r="AC4237">
        <v>0</v>
      </c>
      <c r="AD4237" s="27">
        <v>41975</v>
      </c>
      <c r="AE4237" t="s">
        <v>2030</v>
      </c>
      <c r="AF4237" s="27">
        <v>41975</v>
      </c>
      <c r="AG4237" s="27">
        <v>41975</v>
      </c>
      <c r="AH4237">
        <v>0</v>
      </c>
      <c r="AN4237" t="s">
        <v>238</v>
      </c>
      <c r="AO4237">
        <v>2</v>
      </c>
      <c r="AP4237" t="s">
        <v>239</v>
      </c>
      <c r="AQ4237" s="27">
        <v>41966</v>
      </c>
      <c r="AR4237" t="s">
        <v>240</v>
      </c>
      <c r="AS4237">
        <v>2</v>
      </c>
      <c r="AT4237" t="s">
        <v>239</v>
      </c>
      <c r="AU4237" s="27">
        <v>41966</v>
      </c>
    </row>
    <row r="4238" spans="1:47" x14ac:dyDescent="0.2">
      <c r="A4238">
        <v>4237</v>
      </c>
      <c r="B4238" t="s">
        <v>14658</v>
      </c>
      <c r="C4238" t="s">
        <v>5320</v>
      </c>
      <c r="D4238" t="s">
        <v>4936</v>
      </c>
      <c r="E4238" s="27">
        <v>41526</v>
      </c>
      <c r="F4238" t="s">
        <v>233</v>
      </c>
      <c r="G4238" s="27">
        <v>30848</v>
      </c>
      <c r="H4238">
        <v>31</v>
      </c>
      <c r="I4238" t="s">
        <v>244</v>
      </c>
      <c r="J4238" t="s">
        <v>250</v>
      </c>
      <c r="K4238">
        <v>0</v>
      </c>
      <c r="L4238">
        <v>4</v>
      </c>
      <c r="M4238">
        <v>0</v>
      </c>
      <c r="N4238">
        <v>0</v>
      </c>
      <c r="O4238">
        <v>0</v>
      </c>
      <c r="W4238" t="s">
        <v>237</v>
      </c>
      <c r="Y4238">
        <v>-1</v>
      </c>
      <c r="AB4238" t="s">
        <v>237</v>
      </c>
      <c r="AH4238">
        <v>0</v>
      </c>
      <c r="AN4238" t="s">
        <v>238</v>
      </c>
      <c r="AO4238">
        <v>4</v>
      </c>
      <c r="AP4238" t="s">
        <v>239</v>
      </c>
      <c r="AQ4238" s="27">
        <v>41526</v>
      </c>
      <c r="AR4238" t="s">
        <v>240</v>
      </c>
      <c r="AS4238">
        <v>4</v>
      </c>
      <c r="AT4238" t="s">
        <v>239</v>
      </c>
      <c r="AU4238" s="27">
        <v>41526</v>
      </c>
    </row>
    <row r="4239" spans="1:47" x14ac:dyDescent="0.2">
      <c r="A4239">
        <v>4238</v>
      </c>
      <c r="B4239" t="s">
        <v>14659</v>
      </c>
      <c r="C4239" t="s">
        <v>3889</v>
      </c>
      <c r="D4239" t="s">
        <v>14660</v>
      </c>
      <c r="E4239" s="27">
        <v>41411</v>
      </c>
      <c r="F4239" t="s">
        <v>233</v>
      </c>
      <c r="G4239" s="27">
        <v>31211</v>
      </c>
      <c r="H4239">
        <v>30</v>
      </c>
      <c r="I4239" t="s">
        <v>244</v>
      </c>
      <c r="J4239" t="s">
        <v>250</v>
      </c>
      <c r="K4239">
        <v>0</v>
      </c>
      <c r="L4239">
        <v>7</v>
      </c>
      <c r="M4239">
        <v>0</v>
      </c>
      <c r="N4239">
        <v>0</v>
      </c>
      <c r="O4239">
        <v>1</v>
      </c>
      <c r="P4239">
        <v>213</v>
      </c>
      <c r="Q4239" s="28">
        <v>41624.104166666664</v>
      </c>
      <c r="R4239" s="28">
        <v>41624.441666666666</v>
      </c>
      <c r="S4239" t="s">
        <v>14661</v>
      </c>
      <c r="T4239" s="27">
        <v>40863</v>
      </c>
      <c r="V4239">
        <v>548</v>
      </c>
      <c r="W4239" t="s">
        <v>32</v>
      </c>
      <c r="X4239" t="s">
        <v>300</v>
      </c>
      <c r="Y4239">
        <v>1</v>
      </c>
      <c r="AA4239" t="s">
        <v>14662</v>
      </c>
      <c r="AB4239" t="s">
        <v>36</v>
      </c>
      <c r="AC4239">
        <v>1</v>
      </c>
      <c r="AD4239" s="27">
        <v>41623</v>
      </c>
      <c r="AE4239" t="s">
        <v>681</v>
      </c>
      <c r="AF4239" s="27">
        <v>41624</v>
      </c>
      <c r="AG4239" s="27">
        <v>41624</v>
      </c>
      <c r="AH4239">
        <v>0</v>
      </c>
      <c r="AN4239" t="s">
        <v>238</v>
      </c>
      <c r="AO4239">
        <v>5</v>
      </c>
      <c r="AP4239" t="s">
        <v>246</v>
      </c>
      <c r="AQ4239" s="27">
        <v>41411</v>
      </c>
      <c r="AR4239" t="s">
        <v>240</v>
      </c>
      <c r="AS4239">
        <v>7</v>
      </c>
      <c r="AT4239" t="s">
        <v>246</v>
      </c>
      <c r="AU4239" s="27">
        <v>41411</v>
      </c>
    </row>
    <row r="4240" spans="1:47" x14ac:dyDescent="0.2">
      <c r="A4240">
        <v>4239</v>
      </c>
      <c r="B4240" t="s">
        <v>14663</v>
      </c>
      <c r="C4240" t="s">
        <v>1371</v>
      </c>
      <c r="D4240" t="s">
        <v>14664</v>
      </c>
      <c r="E4240" s="27">
        <v>41514</v>
      </c>
      <c r="F4240" t="s">
        <v>233</v>
      </c>
      <c r="G4240" s="27">
        <v>29623</v>
      </c>
      <c r="H4240">
        <v>35</v>
      </c>
      <c r="I4240" t="s">
        <v>244</v>
      </c>
      <c r="J4240" t="s">
        <v>353</v>
      </c>
      <c r="K4240">
        <v>0</v>
      </c>
      <c r="L4240">
        <v>3</v>
      </c>
      <c r="M4240">
        <v>0</v>
      </c>
      <c r="N4240">
        <v>1</v>
      </c>
      <c r="O4240">
        <v>0</v>
      </c>
      <c r="P4240">
        <v>-1</v>
      </c>
      <c r="Q4240" s="28">
        <v>41513.359722222223</v>
      </c>
      <c r="R4240" s="28">
        <v>41515.242361111108</v>
      </c>
      <c r="S4240" t="s">
        <v>14665</v>
      </c>
      <c r="T4240" s="27">
        <v>41513</v>
      </c>
      <c r="V4240">
        <v>1</v>
      </c>
      <c r="W4240" t="s">
        <v>32</v>
      </c>
      <c r="X4240" t="s">
        <v>371</v>
      </c>
      <c r="Y4240">
        <v>0</v>
      </c>
      <c r="AB4240" t="s">
        <v>237</v>
      </c>
      <c r="AH4240">
        <v>0</v>
      </c>
      <c r="AN4240" t="s">
        <v>238</v>
      </c>
      <c r="AO4240">
        <v>2</v>
      </c>
      <c r="AP4240" t="s">
        <v>239</v>
      </c>
      <c r="AQ4240" s="27">
        <v>41514</v>
      </c>
      <c r="AR4240" t="s">
        <v>240</v>
      </c>
      <c r="AS4240">
        <v>3</v>
      </c>
      <c r="AT4240" t="s">
        <v>239</v>
      </c>
      <c r="AU4240" s="27">
        <v>41514</v>
      </c>
    </row>
    <row r="4241" spans="1:47" x14ac:dyDescent="0.2">
      <c r="A4241">
        <v>4240</v>
      </c>
      <c r="B4241" t="s">
        <v>14666</v>
      </c>
      <c r="C4241" t="s">
        <v>14667</v>
      </c>
      <c r="D4241" t="s">
        <v>14668</v>
      </c>
      <c r="E4241" s="27">
        <v>41418</v>
      </c>
      <c r="F4241" t="s">
        <v>233</v>
      </c>
      <c r="G4241" s="27">
        <v>34049</v>
      </c>
      <c r="H4241">
        <v>23</v>
      </c>
      <c r="I4241" t="s">
        <v>259</v>
      </c>
      <c r="J4241" t="s">
        <v>353</v>
      </c>
      <c r="K4241">
        <v>0</v>
      </c>
      <c r="L4241">
        <v>2</v>
      </c>
      <c r="M4241">
        <v>0</v>
      </c>
      <c r="N4241">
        <v>0</v>
      </c>
      <c r="O4241">
        <v>0</v>
      </c>
      <c r="P4241">
        <v>-1</v>
      </c>
      <c r="Q4241" s="28">
        <v>41417.289583333331</v>
      </c>
      <c r="R4241" s="28">
        <v>41418.079861111109</v>
      </c>
      <c r="S4241" t="s">
        <v>14669</v>
      </c>
      <c r="T4241" s="27">
        <v>41417</v>
      </c>
      <c r="V4241">
        <v>1</v>
      </c>
      <c r="W4241" t="s">
        <v>32</v>
      </c>
      <c r="X4241" t="s">
        <v>364</v>
      </c>
      <c r="Y4241">
        <v>1</v>
      </c>
      <c r="AA4241" t="s">
        <v>14670</v>
      </c>
      <c r="AB4241" t="s">
        <v>36</v>
      </c>
      <c r="AD4241" s="27">
        <v>41698</v>
      </c>
      <c r="AE4241" t="s">
        <v>724</v>
      </c>
      <c r="AH4241">
        <v>0</v>
      </c>
      <c r="AN4241" t="s">
        <v>238</v>
      </c>
      <c r="AO4241">
        <v>4</v>
      </c>
      <c r="AP4241" t="s">
        <v>239</v>
      </c>
      <c r="AQ4241" s="27">
        <v>41418</v>
      </c>
      <c r="AR4241" t="s">
        <v>240</v>
      </c>
      <c r="AS4241">
        <v>2</v>
      </c>
      <c r="AT4241" t="s">
        <v>239</v>
      </c>
      <c r="AU4241" s="27">
        <v>41418</v>
      </c>
    </row>
    <row r="4242" spans="1:47" x14ac:dyDescent="0.2">
      <c r="A4242">
        <v>4241</v>
      </c>
      <c r="B4242" t="s">
        <v>14671</v>
      </c>
      <c r="C4242" t="s">
        <v>14672</v>
      </c>
      <c r="D4242" t="s">
        <v>2527</v>
      </c>
      <c r="E4242" s="27">
        <v>41904</v>
      </c>
      <c r="F4242" t="s">
        <v>294</v>
      </c>
      <c r="G4242" s="27">
        <v>33457</v>
      </c>
      <c r="H4242">
        <v>24</v>
      </c>
      <c r="I4242" t="s">
        <v>259</v>
      </c>
      <c r="J4242" t="s">
        <v>353</v>
      </c>
      <c r="K4242">
        <v>0</v>
      </c>
      <c r="L4242">
        <v>2</v>
      </c>
      <c r="M4242">
        <v>0</v>
      </c>
      <c r="N4242">
        <v>0</v>
      </c>
      <c r="O4242">
        <v>1</v>
      </c>
      <c r="P4242">
        <v>-1</v>
      </c>
      <c r="Q4242" s="28">
        <v>41903.466666666667</v>
      </c>
      <c r="R4242" s="28">
        <v>41904.306944444441</v>
      </c>
      <c r="S4242" t="s">
        <v>14673</v>
      </c>
      <c r="T4242" s="27">
        <v>40644</v>
      </c>
      <c r="V4242">
        <v>1260</v>
      </c>
      <c r="W4242" t="s">
        <v>36</v>
      </c>
      <c r="X4242" t="s">
        <v>1231</v>
      </c>
      <c r="Y4242">
        <v>0</v>
      </c>
      <c r="AB4242" t="s">
        <v>237</v>
      </c>
      <c r="AH4242">
        <v>0</v>
      </c>
      <c r="AN4242" t="s">
        <v>238</v>
      </c>
      <c r="AO4242">
        <v>2</v>
      </c>
      <c r="AP4242" t="s">
        <v>239</v>
      </c>
      <c r="AQ4242" s="27">
        <v>41904</v>
      </c>
      <c r="AR4242" t="s">
        <v>240</v>
      </c>
      <c r="AS4242">
        <v>2</v>
      </c>
      <c r="AT4242" t="s">
        <v>239</v>
      </c>
      <c r="AU4242" s="27">
        <v>41904</v>
      </c>
    </row>
    <row r="4243" spans="1:47" x14ac:dyDescent="0.2">
      <c r="A4243">
        <v>4242</v>
      </c>
      <c r="B4243" t="s">
        <v>14674</v>
      </c>
      <c r="C4243" t="s">
        <v>4357</v>
      </c>
      <c r="D4243" t="s">
        <v>14675</v>
      </c>
      <c r="E4243" s="27">
        <v>41638</v>
      </c>
      <c r="F4243" t="s">
        <v>233</v>
      </c>
      <c r="G4243" s="27">
        <v>22889</v>
      </c>
      <c r="H4243">
        <v>53</v>
      </c>
      <c r="I4243" t="s">
        <v>234</v>
      </c>
      <c r="J4243" t="s">
        <v>245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-1</v>
      </c>
      <c r="Q4243" s="28">
        <v>41637.158333333333</v>
      </c>
      <c r="R4243" s="28">
        <v>41733.11041666667</v>
      </c>
      <c r="S4243" t="s">
        <v>14676</v>
      </c>
      <c r="T4243" s="27">
        <v>41636</v>
      </c>
      <c r="V4243">
        <v>2</v>
      </c>
      <c r="W4243" t="s">
        <v>36</v>
      </c>
      <c r="X4243" t="s">
        <v>14677</v>
      </c>
      <c r="Y4243">
        <v>0</v>
      </c>
      <c r="AB4243" t="s">
        <v>237</v>
      </c>
      <c r="AH4243">
        <v>0</v>
      </c>
      <c r="AN4243" t="s">
        <v>238</v>
      </c>
      <c r="AO4243">
        <v>1</v>
      </c>
      <c r="AP4243" t="s">
        <v>239</v>
      </c>
      <c r="AQ4243" s="27">
        <v>41638</v>
      </c>
      <c r="AR4243" t="s">
        <v>240</v>
      </c>
      <c r="AS4243">
        <v>1</v>
      </c>
      <c r="AT4243" t="s">
        <v>239</v>
      </c>
      <c r="AU4243" s="27">
        <v>41638</v>
      </c>
    </row>
    <row r="4244" spans="1:47" x14ac:dyDescent="0.2">
      <c r="A4244">
        <v>4243</v>
      </c>
      <c r="B4244" t="s">
        <v>14678</v>
      </c>
      <c r="C4244" t="s">
        <v>4384</v>
      </c>
      <c r="D4244" t="s">
        <v>381</v>
      </c>
      <c r="E4244" s="27">
        <v>41970</v>
      </c>
      <c r="F4244" t="s">
        <v>233</v>
      </c>
      <c r="G4244" s="27">
        <v>32374</v>
      </c>
      <c r="H4244">
        <v>27</v>
      </c>
      <c r="I4244" t="s">
        <v>244</v>
      </c>
      <c r="J4244" t="s">
        <v>250</v>
      </c>
      <c r="K4244">
        <v>0</v>
      </c>
      <c r="L4244">
        <v>8</v>
      </c>
      <c r="M4244">
        <v>0</v>
      </c>
      <c r="N4244">
        <v>0</v>
      </c>
      <c r="O4244">
        <v>5</v>
      </c>
      <c r="P4244">
        <v>-1</v>
      </c>
      <c r="Q4244" s="28">
        <v>41969.443055555559</v>
      </c>
      <c r="R4244" s="28">
        <v>41970.34097222222</v>
      </c>
      <c r="S4244" t="s">
        <v>14679</v>
      </c>
      <c r="U4244" s="27">
        <v>41969</v>
      </c>
      <c r="V4244">
        <v>1</v>
      </c>
      <c r="W4244" t="s">
        <v>32</v>
      </c>
      <c r="X4244" t="s">
        <v>274</v>
      </c>
      <c r="Y4244">
        <v>0</v>
      </c>
      <c r="AB4244" t="s">
        <v>237</v>
      </c>
      <c r="AH4244">
        <v>0</v>
      </c>
      <c r="AN4244" t="s">
        <v>238</v>
      </c>
      <c r="AO4244">
        <v>6</v>
      </c>
      <c r="AP4244" t="s">
        <v>246</v>
      </c>
      <c r="AQ4244" s="27">
        <v>41970</v>
      </c>
      <c r="AR4244" t="s">
        <v>240</v>
      </c>
      <c r="AS4244">
        <v>8</v>
      </c>
      <c r="AT4244" t="s">
        <v>269</v>
      </c>
      <c r="AU4244" s="27">
        <v>41970</v>
      </c>
    </row>
    <row r="4245" spans="1:47" x14ac:dyDescent="0.2">
      <c r="A4245">
        <v>4244</v>
      </c>
      <c r="B4245" t="s">
        <v>14680</v>
      </c>
      <c r="C4245" t="s">
        <v>302</v>
      </c>
      <c r="D4245" t="s">
        <v>14681</v>
      </c>
      <c r="E4245" s="27">
        <v>41492</v>
      </c>
      <c r="F4245" t="s">
        <v>233</v>
      </c>
      <c r="G4245" s="27">
        <v>26706</v>
      </c>
      <c r="H4245">
        <v>43</v>
      </c>
      <c r="I4245" t="s">
        <v>244</v>
      </c>
      <c r="J4245" t="s">
        <v>245</v>
      </c>
      <c r="K4245">
        <v>0</v>
      </c>
      <c r="L4245">
        <v>1</v>
      </c>
      <c r="M4245">
        <v>0</v>
      </c>
      <c r="N4245">
        <v>0</v>
      </c>
      <c r="O4245">
        <v>3</v>
      </c>
      <c r="P4245">
        <v>-54</v>
      </c>
      <c r="Q4245" s="28">
        <v>41438.07708333333</v>
      </c>
      <c r="R4245" s="28">
        <v>41468.334722222222</v>
      </c>
      <c r="S4245" t="s">
        <v>14682</v>
      </c>
      <c r="T4245" s="27">
        <v>41438</v>
      </c>
      <c r="V4245">
        <v>54</v>
      </c>
      <c r="W4245" t="s">
        <v>36</v>
      </c>
      <c r="X4245" t="s">
        <v>279</v>
      </c>
      <c r="Y4245">
        <v>1</v>
      </c>
      <c r="AA4245" t="s">
        <v>14683</v>
      </c>
      <c r="AB4245" t="s">
        <v>36</v>
      </c>
      <c r="AD4245" s="27">
        <v>41562</v>
      </c>
      <c r="AE4245" t="s">
        <v>11554</v>
      </c>
      <c r="AH4245">
        <v>0</v>
      </c>
      <c r="AN4245" t="s">
        <v>238</v>
      </c>
      <c r="AO4245">
        <v>1</v>
      </c>
      <c r="AP4245" t="s">
        <v>239</v>
      </c>
      <c r="AQ4245" s="27">
        <v>41492</v>
      </c>
      <c r="AR4245" t="s">
        <v>240</v>
      </c>
      <c r="AS4245">
        <v>1</v>
      </c>
      <c r="AT4245" t="s">
        <v>239</v>
      </c>
      <c r="AU4245" s="27">
        <v>41492</v>
      </c>
    </row>
    <row r="4246" spans="1:47" x14ac:dyDescent="0.2">
      <c r="A4246">
        <v>4245</v>
      </c>
      <c r="B4246" t="s">
        <v>14684</v>
      </c>
      <c r="C4246" t="s">
        <v>14685</v>
      </c>
      <c r="D4246" t="s">
        <v>14686</v>
      </c>
      <c r="E4246" s="27">
        <v>41540</v>
      </c>
      <c r="F4246" t="s">
        <v>233</v>
      </c>
      <c r="G4246" s="27">
        <v>28755</v>
      </c>
      <c r="H4246">
        <v>37</v>
      </c>
      <c r="I4246" t="s">
        <v>244</v>
      </c>
      <c r="J4246" t="s">
        <v>250</v>
      </c>
      <c r="K4246">
        <v>0</v>
      </c>
      <c r="L4246">
        <v>3</v>
      </c>
      <c r="M4246">
        <v>0</v>
      </c>
      <c r="N4246">
        <v>0</v>
      </c>
      <c r="O4246">
        <v>0</v>
      </c>
      <c r="P4246">
        <v>-1</v>
      </c>
      <c r="Q4246" s="28">
        <v>41539.331944444442</v>
      </c>
      <c r="R4246" s="28">
        <v>41542.104861111111</v>
      </c>
      <c r="S4246" t="s">
        <v>14687</v>
      </c>
      <c r="T4246" s="27">
        <v>41539</v>
      </c>
      <c r="V4246">
        <v>1</v>
      </c>
      <c r="W4246" t="s">
        <v>36</v>
      </c>
      <c r="X4246" t="s">
        <v>13793</v>
      </c>
      <c r="Y4246">
        <v>0</v>
      </c>
      <c r="AB4246" t="s">
        <v>237</v>
      </c>
      <c r="AH4246">
        <v>0</v>
      </c>
      <c r="AN4246" t="s">
        <v>238</v>
      </c>
      <c r="AO4246">
        <v>1</v>
      </c>
      <c r="AP4246" t="s">
        <v>239</v>
      </c>
      <c r="AQ4246" s="27">
        <v>41540</v>
      </c>
      <c r="AR4246" t="s">
        <v>240</v>
      </c>
      <c r="AS4246">
        <v>3</v>
      </c>
      <c r="AT4246" t="s">
        <v>239</v>
      </c>
      <c r="AU4246" s="27">
        <v>41540</v>
      </c>
    </row>
    <row r="4247" spans="1:47" x14ac:dyDescent="0.2">
      <c r="A4247">
        <v>4246</v>
      </c>
      <c r="B4247" t="s">
        <v>14688</v>
      </c>
      <c r="C4247" t="s">
        <v>7233</v>
      </c>
      <c r="D4247" t="s">
        <v>1110</v>
      </c>
      <c r="E4247" s="27">
        <v>41892</v>
      </c>
      <c r="F4247" t="s">
        <v>233</v>
      </c>
      <c r="G4247" s="27">
        <v>24345</v>
      </c>
      <c r="H4247">
        <v>49</v>
      </c>
      <c r="I4247" t="s">
        <v>234</v>
      </c>
      <c r="J4247" t="s">
        <v>250</v>
      </c>
      <c r="K4247">
        <v>0</v>
      </c>
      <c r="L4247">
        <v>5</v>
      </c>
      <c r="M4247">
        <v>0</v>
      </c>
      <c r="N4247">
        <v>2</v>
      </c>
      <c r="O4247">
        <v>12</v>
      </c>
      <c r="S4247" t="s">
        <v>14689</v>
      </c>
      <c r="T4247" s="27">
        <v>41891</v>
      </c>
      <c r="V4247">
        <v>1</v>
      </c>
      <c r="W4247" t="s">
        <v>32</v>
      </c>
      <c r="X4247" t="s">
        <v>555</v>
      </c>
      <c r="Y4247">
        <v>0</v>
      </c>
      <c r="AB4247" t="s">
        <v>237</v>
      </c>
      <c r="AH4247">
        <v>0</v>
      </c>
      <c r="AN4247" t="s">
        <v>238</v>
      </c>
      <c r="AO4247">
        <v>3</v>
      </c>
      <c r="AP4247" t="s">
        <v>239</v>
      </c>
      <c r="AQ4247" s="27">
        <v>41892</v>
      </c>
      <c r="AR4247" t="s">
        <v>240</v>
      </c>
      <c r="AS4247">
        <v>5</v>
      </c>
      <c r="AT4247" t="s">
        <v>246</v>
      </c>
      <c r="AU4247" s="27">
        <v>41892</v>
      </c>
    </row>
    <row r="4248" spans="1:47" x14ac:dyDescent="0.2">
      <c r="A4248">
        <v>4247</v>
      </c>
      <c r="B4248" t="s">
        <v>14690</v>
      </c>
      <c r="C4248" t="s">
        <v>1308</v>
      </c>
      <c r="D4248" t="s">
        <v>1128</v>
      </c>
      <c r="E4248" s="27">
        <v>41312</v>
      </c>
      <c r="F4248" t="s">
        <v>233</v>
      </c>
      <c r="G4248" s="27">
        <v>33104</v>
      </c>
      <c r="H4248">
        <v>25</v>
      </c>
      <c r="I4248" t="s">
        <v>244</v>
      </c>
      <c r="J4248" t="s">
        <v>250</v>
      </c>
      <c r="K4248">
        <v>0</v>
      </c>
      <c r="L4248">
        <v>6</v>
      </c>
      <c r="M4248">
        <v>0</v>
      </c>
      <c r="N4248">
        <v>2</v>
      </c>
      <c r="O4248">
        <v>3</v>
      </c>
      <c r="P4248">
        <v>0</v>
      </c>
      <c r="Q4248" s="28">
        <v>41312.159722222219</v>
      </c>
      <c r="R4248" s="28">
        <v>41319.363194444442</v>
      </c>
      <c r="S4248" t="s">
        <v>14691</v>
      </c>
      <c r="T4248" s="27">
        <v>40501</v>
      </c>
      <c r="V4248">
        <v>811</v>
      </c>
      <c r="W4248" t="s">
        <v>36</v>
      </c>
      <c r="X4248" t="s">
        <v>11554</v>
      </c>
      <c r="Y4248">
        <v>0</v>
      </c>
      <c r="AB4248" t="s">
        <v>237</v>
      </c>
      <c r="AH4248">
        <v>0</v>
      </c>
      <c r="AN4248" t="s">
        <v>238</v>
      </c>
      <c r="AO4248">
        <v>3</v>
      </c>
      <c r="AP4248" t="s">
        <v>239</v>
      </c>
      <c r="AQ4248" s="27">
        <v>41312</v>
      </c>
      <c r="AR4248" t="s">
        <v>240</v>
      </c>
      <c r="AS4248">
        <v>6</v>
      </c>
      <c r="AT4248" t="s">
        <v>246</v>
      </c>
      <c r="AU4248" s="27">
        <v>41312</v>
      </c>
    </row>
    <row r="4249" spans="1:47" x14ac:dyDescent="0.2">
      <c r="A4249">
        <v>4248</v>
      </c>
      <c r="B4249" t="s">
        <v>14692</v>
      </c>
      <c r="C4249" t="s">
        <v>6822</v>
      </c>
      <c r="D4249" t="s">
        <v>4985</v>
      </c>
      <c r="E4249" s="27">
        <v>41761</v>
      </c>
      <c r="F4249" t="s">
        <v>233</v>
      </c>
      <c r="G4249" s="27">
        <v>30364</v>
      </c>
      <c r="H4249">
        <v>33</v>
      </c>
      <c r="I4249" t="s">
        <v>244</v>
      </c>
      <c r="J4249" t="s">
        <v>353</v>
      </c>
      <c r="K4249">
        <v>0</v>
      </c>
      <c r="L4249">
        <v>9</v>
      </c>
      <c r="M4249">
        <v>0</v>
      </c>
      <c r="N4249">
        <v>0</v>
      </c>
      <c r="O4249">
        <v>8</v>
      </c>
      <c r="P4249">
        <v>-165</v>
      </c>
      <c r="Q4249" s="28">
        <v>41596.34375</v>
      </c>
      <c r="R4249" s="28">
        <v>41597.430555555555</v>
      </c>
      <c r="S4249" t="s">
        <v>14693</v>
      </c>
      <c r="T4249" s="27">
        <v>41596</v>
      </c>
      <c r="V4249">
        <v>165</v>
      </c>
      <c r="W4249" t="s">
        <v>32</v>
      </c>
      <c r="X4249" t="s">
        <v>1207</v>
      </c>
      <c r="Y4249">
        <v>1</v>
      </c>
      <c r="AA4249" t="s">
        <v>14694</v>
      </c>
      <c r="AB4249" t="s">
        <v>32</v>
      </c>
      <c r="AC4249">
        <v>1</v>
      </c>
      <c r="AD4249" s="27">
        <v>42006</v>
      </c>
      <c r="AE4249" t="s">
        <v>459</v>
      </c>
      <c r="AF4249" s="27">
        <v>42007</v>
      </c>
      <c r="AG4249" s="27">
        <v>42008</v>
      </c>
      <c r="AH4249">
        <v>0</v>
      </c>
      <c r="AN4249" t="s">
        <v>238</v>
      </c>
      <c r="AO4249">
        <v>4</v>
      </c>
      <c r="AP4249" t="s">
        <v>239</v>
      </c>
      <c r="AQ4249" s="27">
        <v>41761</v>
      </c>
      <c r="AR4249" t="s">
        <v>240</v>
      </c>
      <c r="AS4249">
        <v>9</v>
      </c>
      <c r="AT4249" t="s">
        <v>269</v>
      </c>
      <c r="AU4249" s="27">
        <v>41761</v>
      </c>
    </row>
    <row r="4250" spans="1:47" x14ac:dyDescent="0.2">
      <c r="A4250">
        <v>4249</v>
      </c>
      <c r="B4250" t="s">
        <v>14695</v>
      </c>
      <c r="C4250" t="s">
        <v>1338</v>
      </c>
      <c r="D4250" t="s">
        <v>3788</v>
      </c>
      <c r="E4250" s="27">
        <v>41980</v>
      </c>
      <c r="F4250" t="s">
        <v>233</v>
      </c>
      <c r="G4250" s="27">
        <v>24263</v>
      </c>
      <c r="H4250">
        <v>49</v>
      </c>
      <c r="I4250" t="s">
        <v>234</v>
      </c>
      <c r="J4250" t="s">
        <v>250</v>
      </c>
      <c r="K4250">
        <v>1</v>
      </c>
      <c r="L4250">
        <v>7</v>
      </c>
      <c r="M4250">
        <v>0</v>
      </c>
      <c r="N4250">
        <v>0</v>
      </c>
      <c r="O4250">
        <v>17</v>
      </c>
      <c r="P4250">
        <v>-1</v>
      </c>
      <c r="Q4250" s="28">
        <v>41979.339583333334</v>
      </c>
      <c r="R4250" s="28">
        <v>41980.302777777775</v>
      </c>
      <c r="S4250" t="s">
        <v>14696</v>
      </c>
      <c r="T4250" s="27">
        <v>41978</v>
      </c>
      <c r="V4250">
        <v>2</v>
      </c>
      <c r="W4250" t="s">
        <v>32</v>
      </c>
      <c r="X4250" t="s">
        <v>254</v>
      </c>
      <c r="Y4250">
        <v>0</v>
      </c>
      <c r="AB4250" t="s">
        <v>237</v>
      </c>
      <c r="AH4250">
        <v>0</v>
      </c>
      <c r="AN4250" t="s">
        <v>238</v>
      </c>
      <c r="AO4250">
        <v>2</v>
      </c>
      <c r="AP4250" t="s">
        <v>239</v>
      </c>
      <c r="AQ4250" s="27">
        <v>41980</v>
      </c>
      <c r="AR4250" t="s">
        <v>240</v>
      </c>
      <c r="AS4250">
        <v>7</v>
      </c>
      <c r="AT4250" t="s">
        <v>246</v>
      </c>
      <c r="AU4250" s="27">
        <v>41980</v>
      </c>
    </row>
    <row r="4251" spans="1:47" x14ac:dyDescent="0.2">
      <c r="A4251">
        <v>4250</v>
      </c>
      <c r="B4251" t="s">
        <v>14697</v>
      </c>
      <c r="C4251" t="s">
        <v>14698</v>
      </c>
      <c r="D4251" t="s">
        <v>14699</v>
      </c>
      <c r="E4251" s="27">
        <v>41421</v>
      </c>
      <c r="F4251" t="s">
        <v>294</v>
      </c>
      <c r="G4251" s="27">
        <v>32566</v>
      </c>
      <c r="H4251">
        <v>27</v>
      </c>
      <c r="I4251" t="s">
        <v>244</v>
      </c>
      <c r="J4251" t="s">
        <v>250</v>
      </c>
      <c r="K4251">
        <v>0</v>
      </c>
      <c r="L4251">
        <v>3</v>
      </c>
      <c r="M4251">
        <v>0</v>
      </c>
      <c r="N4251">
        <v>0</v>
      </c>
      <c r="O4251">
        <v>0</v>
      </c>
      <c r="P4251">
        <v>-1</v>
      </c>
      <c r="Q4251" s="28">
        <v>41420.457638888889</v>
      </c>
      <c r="R4251" s="28">
        <v>41421.277777777781</v>
      </c>
      <c r="S4251" t="s">
        <v>14700</v>
      </c>
      <c r="T4251" s="27">
        <v>41420</v>
      </c>
      <c r="V4251">
        <v>1</v>
      </c>
      <c r="W4251" t="s">
        <v>32</v>
      </c>
      <c r="X4251" t="s">
        <v>359</v>
      </c>
      <c r="Y4251">
        <v>0</v>
      </c>
      <c r="AB4251" t="s">
        <v>237</v>
      </c>
      <c r="AH4251">
        <v>0</v>
      </c>
      <c r="AN4251" t="s">
        <v>238</v>
      </c>
      <c r="AO4251">
        <v>3</v>
      </c>
      <c r="AP4251" t="s">
        <v>239</v>
      </c>
      <c r="AQ4251" s="27">
        <v>41421</v>
      </c>
      <c r="AR4251" t="s">
        <v>240</v>
      </c>
      <c r="AS4251">
        <v>3</v>
      </c>
      <c r="AT4251" t="s">
        <v>239</v>
      </c>
      <c r="AU4251" s="27">
        <v>41421</v>
      </c>
    </row>
    <row r="4252" spans="1:47" x14ac:dyDescent="0.2">
      <c r="A4252">
        <v>4251</v>
      </c>
      <c r="B4252" t="s">
        <v>14701</v>
      </c>
      <c r="C4252" t="s">
        <v>14702</v>
      </c>
      <c r="D4252" t="s">
        <v>10122</v>
      </c>
      <c r="E4252" s="27">
        <v>41781</v>
      </c>
      <c r="F4252" t="s">
        <v>233</v>
      </c>
      <c r="G4252" s="27">
        <v>31894</v>
      </c>
      <c r="H4252">
        <v>28</v>
      </c>
      <c r="I4252" t="s">
        <v>244</v>
      </c>
      <c r="J4252" t="s">
        <v>250</v>
      </c>
      <c r="K4252">
        <v>0</v>
      </c>
      <c r="L4252">
        <v>6</v>
      </c>
      <c r="M4252">
        <v>0</v>
      </c>
      <c r="N4252">
        <v>0</v>
      </c>
      <c r="O4252">
        <v>3</v>
      </c>
      <c r="P4252">
        <v>0</v>
      </c>
      <c r="Q4252" s="28">
        <v>41781.527777777781</v>
      </c>
      <c r="R4252" s="28">
        <v>41781.068749999999</v>
      </c>
      <c r="S4252" t="s">
        <v>14703</v>
      </c>
      <c r="T4252" s="27">
        <v>41780</v>
      </c>
      <c r="V4252">
        <v>1</v>
      </c>
      <c r="W4252" t="s">
        <v>36</v>
      </c>
      <c r="X4252" t="s">
        <v>412</v>
      </c>
      <c r="Y4252">
        <v>0</v>
      </c>
      <c r="AB4252" t="s">
        <v>237</v>
      </c>
      <c r="AH4252">
        <v>0</v>
      </c>
      <c r="AN4252" t="s">
        <v>238</v>
      </c>
      <c r="AO4252">
        <v>4</v>
      </c>
      <c r="AP4252" t="s">
        <v>239</v>
      </c>
      <c r="AQ4252" s="27">
        <v>41781</v>
      </c>
      <c r="AR4252" t="s">
        <v>240</v>
      </c>
      <c r="AS4252">
        <v>6</v>
      </c>
      <c r="AT4252" t="s">
        <v>246</v>
      </c>
      <c r="AU4252" s="27">
        <v>41781</v>
      </c>
    </row>
    <row r="4253" spans="1:47" x14ac:dyDescent="0.2">
      <c r="A4253">
        <v>4252</v>
      </c>
      <c r="B4253" t="s">
        <v>14704</v>
      </c>
      <c r="C4253" t="s">
        <v>783</v>
      </c>
      <c r="D4253" t="s">
        <v>14705</v>
      </c>
      <c r="E4253" s="27">
        <v>41494</v>
      </c>
      <c r="F4253" t="s">
        <v>233</v>
      </c>
      <c r="G4253" s="27">
        <v>24955</v>
      </c>
      <c r="H4253">
        <v>47</v>
      </c>
      <c r="I4253" t="s">
        <v>234</v>
      </c>
      <c r="J4253" t="s">
        <v>245</v>
      </c>
      <c r="K4253">
        <v>0</v>
      </c>
      <c r="L4253">
        <v>1</v>
      </c>
      <c r="M4253">
        <v>0</v>
      </c>
      <c r="N4253">
        <v>0</v>
      </c>
      <c r="O4253">
        <v>2</v>
      </c>
      <c r="P4253">
        <v>-25</v>
      </c>
      <c r="Q4253" s="28">
        <v>41469.261111111111</v>
      </c>
      <c r="R4253" s="28">
        <v>41470.381249999999</v>
      </c>
      <c r="S4253" t="s">
        <v>14706</v>
      </c>
      <c r="T4253" s="27">
        <v>41469</v>
      </c>
      <c r="V4253">
        <v>25</v>
      </c>
      <c r="W4253" t="s">
        <v>36</v>
      </c>
      <c r="X4253" t="s">
        <v>279</v>
      </c>
      <c r="Y4253">
        <v>0</v>
      </c>
      <c r="AB4253" t="s">
        <v>237</v>
      </c>
      <c r="AH4253">
        <v>0</v>
      </c>
      <c r="AN4253" t="s">
        <v>238</v>
      </c>
      <c r="AO4253">
        <v>1</v>
      </c>
      <c r="AP4253" t="s">
        <v>239</v>
      </c>
      <c r="AQ4253" s="27">
        <v>41494</v>
      </c>
      <c r="AR4253" t="s">
        <v>240</v>
      </c>
      <c r="AS4253">
        <v>1</v>
      </c>
      <c r="AT4253" t="s">
        <v>239</v>
      </c>
      <c r="AU4253" s="27">
        <v>41494</v>
      </c>
    </row>
    <row r="4254" spans="1:47" x14ac:dyDescent="0.2">
      <c r="A4254">
        <v>4253</v>
      </c>
      <c r="B4254" t="s">
        <v>14707</v>
      </c>
      <c r="C4254" t="s">
        <v>1014</v>
      </c>
      <c r="D4254" t="s">
        <v>14708</v>
      </c>
      <c r="E4254" s="27">
        <v>41976</v>
      </c>
      <c r="F4254" t="s">
        <v>233</v>
      </c>
      <c r="G4254" s="27">
        <v>31584</v>
      </c>
      <c r="H4254">
        <v>29</v>
      </c>
      <c r="I4254" t="s">
        <v>244</v>
      </c>
      <c r="J4254" t="s">
        <v>250</v>
      </c>
      <c r="K4254">
        <v>0</v>
      </c>
      <c r="L4254">
        <v>10</v>
      </c>
      <c r="M4254">
        <v>0</v>
      </c>
      <c r="N4254">
        <v>0</v>
      </c>
      <c r="O4254">
        <v>2</v>
      </c>
      <c r="P4254">
        <v>-1</v>
      </c>
      <c r="Q4254" s="28">
        <v>41975.186111111114</v>
      </c>
      <c r="R4254" s="28">
        <v>41976.334027777775</v>
      </c>
      <c r="S4254" t="s">
        <v>14709</v>
      </c>
      <c r="T4254" s="27">
        <v>41975</v>
      </c>
      <c r="V4254">
        <v>1</v>
      </c>
      <c r="W4254" t="s">
        <v>32</v>
      </c>
      <c r="X4254" t="s">
        <v>453</v>
      </c>
      <c r="Y4254">
        <v>0</v>
      </c>
      <c r="AB4254" t="s">
        <v>237</v>
      </c>
      <c r="AH4254">
        <v>0</v>
      </c>
      <c r="AN4254" t="s">
        <v>238</v>
      </c>
      <c r="AO4254">
        <v>9</v>
      </c>
      <c r="AP4254" t="s">
        <v>269</v>
      </c>
      <c r="AQ4254" s="27">
        <v>41976</v>
      </c>
      <c r="AR4254" t="s">
        <v>240</v>
      </c>
      <c r="AS4254">
        <v>10</v>
      </c>
      <c r="AT4254" t="s">
        <v>269</v>
      </c>
      <c r="AU4254" s="27">
        <v>41976</v>
      </c>
    </row>
    <row r="4255" spans="1:47" x14ac:dyDescent="0.2">
      <c r="A4255">
        <v>4254</v>
      </c>
      <c r="B4255" t="s">
        <v>14710</v>
      </c>
      <c r="C4255" t="s">
        <v>1127</v>
      </c>
      <c r="D4255" t="s">
        <v>14711</v>
      </c>
      <c r="E4255" s="27">
        <v>41612</v>
      </c>
      <c r="F4255" t="s">
        <v>233</v>
      </c>
      <c r="G4255" s="27">
        <v>25430</v>
      </c>
      <c r="H4255">
        <v>46</v>
      </c>
      <c r="I4255" t="s">
        <v>234</v>
      </c>
      <c r="J4255" t="s">
        <v>250</v>
      </c>
      <c r="K4255">
        <v>0</v>
      </c>
      <c r="L4255">
        <v>6</v>
      </c>
      <c r="M4255">
        <v>0</v>
      </c>
      <c r="N4255">
        <v>0</v>
      </c>
      <c r="O4255">
        <v>12</v>
      </c>
      <c r="P4255">
        <v>-1</v>
      </c>
      <c r="Q4255" s="28">
        <v>41611.272916666669</v>
      </c>
      <c r="R4255" s="28">
        <v>41614.239583333336</v>
      </c>
      <c r="S4255" t="s">
        <v>14712</v>
      </c>
      <c r="T4255" s="27">
        <v>41611</v>
      </c>
      <c r="V4255">
        <v>1</v>
      </c>
      <c r="W4255" t="s">
        <v>36</v>
      </c>
      <c r="X4255" t="s">
        <v>453</v>
      </c>
      <c r="Y4255">
        <v>0</v>
      </c>
      <c r="AB4255" t="s">
        <v>237</v>
      </c>
      <c r="AH4255">
        <v>0</v>
      </c>
      <c r="AN4255" t="s">
        <v>238</v>
      </c>
      <c r="AO4255">
        <v>4</v>
      </c>
      <c r="AP4255" t="s">
        <v>239</v>
      </c>
      <c r="AQ4255" s="27">
        <v>41612</v>
      </c>
      <c r="AR4255" t="s">
        <v>240</v>
      </c>
      <c r="AS4255">
        <v>6</v>
      </c>
      <c r="AT4255" t="s">
        <v>246</v>
      </c>
      <c r="AU4255" s="27">
        <v>41612</v>
      </c>
    </row>
    <row r="4256" spans="1:47" x14ac:dyDescent="0.2">
      <c r="A4256">
        <v>4255</v>
      </c>
      <c r="B4256" t="s">
        <v>14713</v>
      </c>
      <c r="C4256" t="s">
        <v>6382</v>
      </c>
      <c r="D4256" t="s">
        <v>5942</v>
      </c>
      <c r="E4256" s="27">
        <v>41383</v>
      </c>
      <c r="F4256" t="s">
        <v>233</v>
      </c>
      <c r="G4256" s="27">
        <v>32581</v>
      </c>
      <c r="H4256">
        <v>27</v>
      </c>
      <c r="I4256" t="s">
        <v>244</v>
      </c>
      <c r="J4256" t="s">
        <v>245</v>
      </c>
      <c r="K4256">
        <v>0</v>
      </c>
      <c r="L4256">
        <v>5</v>
      </c>
      <c r="M4256">
        <v>0</v>
      </c>
      <c r="N4256">
        <v>0</v>
      </c>
      <c r="O4256">
        <v>0</v>
      </c>
      <c r="P4256">
        <v>-1</v>
      </c>
      <c r="Q4256" s="28">
        <v>41382.434027777781</v>
      </c>
      <c r="R4256" s="28">
        <v>41383.30972222222</v>
      </c>
      <c r="S4256" t="s">
        <v>14714</v>
      </c>
      <c r="T4256" s="27">
        <v>41382</v>
      </c>
      <c r="V4256">
        <v>1</v>
      </c>
      <c r="W4256" t="s">
        <v>32</v>
      </c>
      <c r="X4256" t="s">
        <v>453</v>
      </c>
      <c r="Y4256">
        <v>0</v>
      </c>
      <c r="AB4256" t="s">
        <v>237</v>
      </c>
      <c r="AH4256">
        <v>0</v>
      </c>
      <c r="AN4256" t="s">
        <v>238</v>
      </c>
      <c r="AO4256">
        <v>6</v>
      </c>
      <c r="AP4256" t="s">
        <v>246</v>
      </c>
      <c r="AQ4256" s="27">
        <v>41383</v>
      </c>
      <c r="AR4256" t="s">
        <v>240</v>
      </c>
      <c r="AS4256">
        <v>5</v>
      </c>
      <c r="AT4256" t="s">
        <v>246</v>
      </c>
      <c r="AU4256" s="27">
        <v>41383</v>
      </c>
    </row>
    <row r="4257" spans="1:47" x14ac:dyDescent="0.2">
      <c r="A4257">
        <v>4256</v>
      </c>
      <c r="B4257" t="s">
        <v>14715</v>
      </c>
      <c r="C4257" t="s">
        <v>8615</v>
      </c>
      <c r="D4257" t="s">
        <v>14716</v>
      </c>
      <c r="E4257" s="27">
        <v>41596</v>
      </c>
      <c r="F4257" t="s">
        <v>233</v>
      </c>
      <c r="G4257" s="27">
        <v>29877</v>
      </c>
      <c r="H4257">
        <v>34</v>
      </c>
      <c r="I4257" t="s">
        <v>244</v>
      </c>
      <c r="J4257" t="s">
        <v>250</v>
      </c>
      <c r="K4257">
        <v>0</v>
      </c>
      <c r="L4257">
        <v>9</v>
      </c>
      <c r="M4257">
        <v>0</v>
      </c>
      <c r="N4257">
        <v>0</v>
      </c>
      <c r="O4257">
        <v>0</v>
      </c>
      <c r="P4257">
        <v>-1</v>
      </c>
      <c r="Q4257" s="28">
        <v>41595.091666666667</v>
      </c>
      <c r="R4257" s="28">
        <v>41597.442361111112</v>
      </c>
      <c r="S4257" t="s">
        <v>14717</v>
      </c>
      <c r="T4257" s="27">
        <v>41595</v>
      </c>
      <c r="V4257">
        <v>1</v>
      </c>
      <c r="W4257" t="s">
        <v>32</v>
      </c>
      <c r="X4257" t="s">
        <v>252</v>
      </c>
      <c r="Y4257">
        <v>1</v>
      </c>
      <c r="AA4257" t="s">
        <v>14718</v>
      </c>
      <c r="AB4257" t="s">
        <v>32</v>
      </c>
      <c r="AC4257">
        <v>0</v>
      </c>
      <c r="AD4257" s="27">
        <v>41746</v>
      </c>
      <c r="AE4257" t="s">
        <v>254</v>
      </c>
      <c r="AF4257" s="27">
        <v>41746</v>
      </c>
      <c r="AG4257" s="27">
        <v>41751</v>
      </c>
      <c r="AH4257">
        <v>1</v>
      </c>
      <c r="AJ4257" t="s">
        <v>14718</v>
      </c>
      <c r="AK4257" t="s">
        <v>255</v>
      </c>
      <c r="AL4257" s="27">
        <v>41746</v>
      </c>
      <c r="AM4257" t="s">
        <v>254</v>
      </c>
      <c r="AN4257" t="s">
        <v>238</v>
      </c>
      <c r="AO4257">
        <v>8</v>
      </c>
      <c r="AP4257" t="s">
        <v>269</v>
      </c>
      <c r="AQ4257" s="27">
        <v>41596</v>
      </c>
      <c r="AR4257" t="s">
        <v>240</v>
      </c>
      <c r="AS4257">
        <v>9</v>
      </c>
      <c r="AT4257" t="s">
        <v>269</v>
      </c>
      <c r="AU4257" s="27">
        <v>41596</v>
      </c>
    </row>
    <row r="4258" spans="1:47" x14ac:dyDescent="0.2">
      <c r="A4258">
        <v>4257</v>
      </c>
      <c r="B4258" t="s">
        <v>14719</v>
      </c>
      <c r="C4258" t="s">
        <v>12562</v>
      </c>
      <c r="D4258" t="s">
        <v>357</v>
      </c>
      <c r="E4258" s="27">
        <v>41356</v>
      </c>
      <c r="F4258" t="s">
        <v>233</v>
      </c>
      <c r="G4258" s="27">
        <v>31173</v>
      </c>
      <c r="H4258">
        <v>30</v>
      </c>
      <c r="I4258" t="s">
        <v>244</v>
      </c>
      <c r="J4258" t="s">
        <v>250</v>
      </c>
      <c r="K4258">
        <v>0</v>
      </c>
      <c r="L4258">
        <v>7</v>
      </c>
      <c r="M4258">
        <v>0</v>
      </c>
      <c r="N4258">
        <v>0</v>
      </c>
      <c r="O4258">
        <v>4</v>
      </c>
      <c r="P4258">
        <v>163</v>
      </c>
      <c r="Q4258" s="28">
        <v>41519.083333333336</v>
      </c>
      <c r="R4258" s="28">
        <v>41520.329861111109</v>
      </c>
      <c r="S4258" t="s">
        <v>14720</v>
      </c>
      <c r="T4258" s="27">
        <v>41172</v>
      </c>
      <c r="V4258">
        <v>184</v>
      </c>
      <c r="W4258" t="s">
        <v>36</v>
      </c>
      <c r="X4258" t="s">
        <v>324</v>
      </c>
      <c r="Y4258">
        <v>1</v>
      </c>
      <c r="AA4258" t="s">
        <v>14721</v>
      </c>
      <c r="AB4258" t="s">
        <v>36</v>
      </c>
      <c r="AC4258">
        <v>0</v>
      </c>
      <c r="AD4258" s="27">
        <v>41535</v>
      </c>
      <c r="AE4258" t="s">
        <v>279</v>
      </c>
      <c r="AF4258" s="27">
        <v>41535</v>
      </c>
      <c r="AG4258" s="27">
        <v>41540</v>
      </c>
      <c r="AH4258">
        <v>1</v>
      </c>
      <c r="AJ4258" t="s">
        <v>14721</v>
      </c>
      <c r="AK4258" t="s">
        <v>462</v>
      </c>
      <c r="AL4258" s="27">
        <v>41535</v>
      </c>
      <c r="AM4258" t="s">
        <v>279</v>
      </c>
      <c r="AN4258" t="s">
        <v>238</v>
      </c>
      <c r="AO4258">
        <v>5</v>
      </c>
      <c r="AP4258" t="s">
        <v>246</v>
      </c>
      <c r="AQ4258" s="27">
        <v>41356</v>
      </c>
      <c r="AR4258" t="s">
        <v>240</v>
      </c>
      <c r="AS4258">
        <v>7</v>
      </c>
      <c r="AT4258" t="s">
        <v>246</v>
      </c>
      <c r="AU4258" s="27">
        <v>41356</v>
      </c>
    </row>
    <row r="4259" spans="1:47" x14ac:dyDescent="0.2">
      <c r="A4259">
        <v>4258</v>
      </c>
      <c r="B4259" t="s">
        <v>14722</v>
      </c>
      <c r="C4259" t="s">
        <v>830</v>
      </c>
      <c r="D4259" t="s">
        <v>14723</v>
      </c>
      <c r="E4259" s="27">
        <v>41675</v>
      </c>
      <c r="F4259" t="s">
        <v>233</v>
      </c>
      <c r="G4259" s="27">
        <v>33273</v>
      </c>
      <c r="H4259">
        <v>25</v>
      </c>
      <c r="I4259" t="s">
        <v>244</v>
      </c>
      <c r="J4259" t="s">
        <v>245</v>
      </c>
      <c r="K4259">
        <v>0</v>
      </c>
      <c r="L4259">
        <v>2</v>
      </c>
      <c r="M4259">
        <v>0</v>
      </c>
      <c r="N4259">
        <v>0</v>
      </c>
      <c r="O4259">
        <v>0</v>
      </c>
      <c r="P4259">
        <v>-1</v>
      </c>
      <c r="Q4259" s="28">
        <v>41674.225694444445</v>
      </c>
      <c r="R4259" s="28">
        <v>41674.353472222225</v>
      </c>
      <c r="S4259" t="s">
        <v>14724</v>
      </c>
      <c r="T4259" s="27">
        <v>41674</v>
      </c>
      <c r="V4259">
        <v>1</v>
      </c>
      <c r="W4259" t="s">
        <v>36</v>
      </c>
      <c r="X4259" t="s">
        <v>780</v>
      </c>
      <c r="Y4259">
        <v>0</v>
      </c>
      <c r="AB4259" t="s">
        <v>237</v>
      </c>
      <c r="AH4259">
        <v>0</v>
      </c>
      <c r="AN4259" t="s">
        <v>238</v>
      </c>
      <c r="AO4259">
        <v>3</v>
      </c>
      <c r="AP4259" t="s">
        <v>239</v>
      </c>
      <c r="AQ4259" s="27">
        <v>41675</v>
      </c>
      <c r="AR4259" t="s">
        <v>240</v>
      </c>
      <c r="AS4259">
        <v>2</v>
      </c>
      <c r="AT4259" t="s">
        <v>239</v>
      </c>
      <c r="AU4259" s="27">
        <v>41675</v>
      </c>
    </row>
    <row r="4260" spans="1:47" x14ac:dyDescent="0.2">
      <c r="A4260">
        <v>4259</v>
      </c>
      <c r="B4260" t="s">
        <v>14725</v>
      </c>
      <c r="C4260" t="s">
        <v>2056</v>
      </c>
      <c r="D4260" t="s">
        <v>8063</v>
      </c>
      <c r="E4260" s="27">
        <v>41956</v>
      </c>
      <c r="F4260" t="s">
        <v>233</v>
      </c>
      <c r="G4260" s="27">
        <v>34745</v>
      </c>
      <c r="H4260">
        <v>21</v>
      </c>
      <c r="I4260" t="s">
        <v>259</v>
      </c>
      <c r="J4260" t="s">
        <v>250</v>
      </c>
      <c r="K4260">
        <v>0</v>
      </c>
      <c r="L4260">
        <v>10</v>
      </c>
      <c r="M4260">
        <v>0</v>
      </c>
      <c r="N4260">
        <v>0</v>
      </c>
      <c r="O4260">
        <v>0</v>
      </c>
      <c r="P4260">
        <v>-1</v>
      </c>
      <c r="Q4260" s="28">
        <v>41955.102083333331</v>
      </c>
      <c r="R4260" s="28">
        <v>42058.387499999997</v>
      </c>
      <c r="S4260" t="s">
        <v>14726</v>
      </c>
      <c r="T4260" s="27">
        <v>41955</v>
      </c>
      <c r="V4260">
        <v>1</v>
      </c>
      <c r="W4260" t="s">
        <v>32</v>
      </c>
      <c r="X4260" t="s">
        <v>729</v>
      </c>
      <c r="Y4260">
        <v>0</v>
      </c>
      <c r="AB4260" t="s">
        <v>237</v>
      </c>
      <c r="AH4260">
        <v>0</v>
      </c>
      <c r="AN4260" t="s">
        <v>238</v>
      </c>
      <c r="AO4260">
        <v>5</v>
      </c>
      <c r="AP4260" t="s">
        <v>246</v>
      </c>
      <c r="AQ4260" s="27">
        <v>41956</v>
      </c>
      <c r="AR4260" t="s">
        <v>240</v>
      </c>
      <c r="AS4260">
        <v>10</v>
      </c>
      <c r="AT4260" t="s">
        <v>269</v>
      </c>
      <c r="AU4260" s="27">
        <v>41956</v>
      </c>
    </row>
    <row r="4261" spans="1:47" x14ac:dyDescent="0.2">
      <c r="A4261">
        <v>4260</v>
      </c>
      <c r="B4261" t="s">
        <v>14727</v>
      </c>
      <c r="C4261" t="s">
        <v>5358</v>
      </c>
      <c r="D4261" t="s">
        <v>14728</v>
      </c>
      <c r="E4261" s="27">
        <v>41398</v>
      </c>
      <c r="F4261" t="s">
        <v>233</v>
      </c>
      <c r="G4261" s="27">
        <v>32955</v>
      </c>
      <c r="H4261">
        <v>26</v>
      </c>
      <c r="I4261" t="s">
        <v>244</v>
      </c>
      <c r="J4261" t="s">
        <v>250</v>
      </c>
      <c r="K4261">
        <v>0</v>
      </c>
      <c r="L4261">
        <v>5</v>
      </c>
      <c r="M4261">
        <v>1</v>
      </c>
      <c r="N4261">
        <v>0</v>
      </c>
      <c r="O4261">
        <v>5</v>
      </c>
      <c r="P4261">
        <v>-1</v>
      </c>
      <c r="Q4261" s="28">
        <v>41397.186111111114</v>
      </c>
      <c r="R4261" s="28">
        <v>41398.299305555556</v>
      </c>
      <c r="S4261" t="s">
        <v>14729</v>
      </c>
      <c r="U4261" s="27">
        <v>41397</v>
      </c>
      <c r="V4261">
        <v>1</v>
      </c>
      <c r="W4261" t="s">
        <v>36</v>
      </c>
      <c r="X4261" t="s">
        <v>274</v>
      </c>
      <c r="Y4261">
        <v>0</v>
      </c>
      <c r="AB4261" t="s">
        <v>237</v>
      </c>
      <c r="AH4261">
        <v>0</v>
      </c>
      <c r="AN4261" t="s">
        <v>238</v>
      </c>
      <c r="AO4261">
        <v>4</v>
      </c>
      <c r="AP4261" t="s">
        <v>239</v>
      </c>
      <c r="AQ4261" s="27">
        <v>41398</v>
      </c>
      <c r="AR4261" t="s">
        <v>240</v>
      </c>
      <c r="AS4261">
        <v>5</v>
      </c>
      <c r="AT4261" t="s">
        <v>246</v>
      </c>
      <c r="AU4261" s="27">
        <v>41398</v>
      </c>
    </row>
    <row r="4262" spans="1:47" x14ac:dyDescent="0.2">
      <c r="A4262">
        <v>4261</v>
      </c>
      <c r="B4262" t="s">
        <v>14730</v>
      </c>
      <c r="C4262" t="s">
        <v>2056</v>
      </c>
      <c r="D4262" t="s">
        <v>3523</v>
      </c>
      <c r="E4262" s="27">
        <v>41913</v>
      </c>
      <c r="F4262" t="s">
        <v>233</v>
      </c>
      <c r="G4262" s="27">
        <v>33860</v>
      </c>
      <c r="H4262">
        <v>23</v>
      </c>
      <c r="I4262" t="s">
        <v>259</v>
      </c>
      <c r="J4262" t="s">
        <v>250</v>
      </c>
      <c r="K4262">
        <v>0</v>
      </c>
      <c r="L4262">
        <v>8</v>
      </c>
      <c r="M4262">
        <v>0</v>
      </c>
      <c r="N4262">
        <v>0</v>
      </c>
      <c r="O4262">
        <v>6</v>
      </c>
      <c r="P4262">
        <v>-1</v>
      </c>
      <c r="Q4262" s="28">
        <v>41912.296527777777</v>
      </c>
      <c r="R4262" s="28">
        <v>41913.344444444447</v>
      </c>
      <c r="S4262" t="s">
        <v>14731</v>
      </c>
      <c r="U4262" s="27">
        <v>41912</v>
      </c>
      <c r="V4262">
        <v>1</v>
      </c>
      <c r="W4262" t="s">
        <v>32</v>
      </c>
      <c r="X4262" t="s">
        <v>274</v>
      </c>
      <c r="Y4262">
        <v>0</v>
      </c>
      <c r="AB4262" t="s">
        <v>237</v>
      </c>
      <c r="AH4262">
        <v>0</v>
      </c>
      <c r="AN4262" t="s">
        <v>238</v>
      </c>
      <c r="AO4262">
        <v>8</v>
      </c>
      <c r="AP4262" t="s">
        <v>269</v>
      </c>
      <c r="AQ4262" s="27">
        <v>41913</v>
      </c>
      <c r="AR4262" t="s">
        <v>240</v>
      </c>
      <c r="AS4262">
        <v>8</v>
      </c>
      <c r="AT4262" t="s">
        <v>269</v>
      </c>
      <c r="AU4262" s="27">
        <v>41913</v>
      </c>
    </row>
    <row r="4263" spans="1:47" x14ac:dyDescent="0.2">
      <c r="A4263">
        <v>4262</v>
      </c>
      <c r="B4263" t="s">
        <v>14732</v>
      </c>
      <c r="C4263" t="s">
        <v>14733</v>
      </c>
      <c r="D4263" t="s">
        <v>3624</v>
      </c>
      <c r="E4263" s="27">
        <v>41492</v>
      </c>
      <c r="F4263" t="s">
        <v>233</v>
      </c>
      <c r="G4263" s="27">
        <v>33347</v>
      </c>
      <c r="H4263">
        <v>25</v>
      </c>
      <c r="I4263" t="s">
        <v>244</v>
      </c>
      <c r="J4263" t="s">
        <v>250</v>
      </c>
      <c r="K4263">
        <v>0</v>
      </c>
      <c r="L4263">
        <v>4</v>
      </c>
      <c r="M4263">
        <v>0</v>
      </c>
      <c r="N4263">
        <v>0</v>
      </c>
      <c r="O4263">
        <v>1</v>
      </c>
      <c r="P4263">
        <v>-18</v>
      </c>
      <c r="Q4263" s="28">
        <v>41474.369444444441</v>
      </c>
      <c r="R4263" s="28">
        <v>41475.044444444444</v>
      </c>
      <c r="S4263" t="s">
        <v>14734</v>
      </c>
      <c r="T4263" s="27">
        <v>41474</v>
      </c>
      <c r="V4263">
        <v>18</v>
      </c>
      <c r="W4263" t="s">
        <v>32</v>
      </c>
      <c r="X4263" t="s">
        <v>261</v>
      </c>
      <c r="Y4263">
        <v>1</v>
      </c>
      <c r="AA4263" t="s">
        <v>14735</v>
      </c>
      <c r="AB4263" t="s">
        <v>32</v>
      </c>
      <c r="AC4263">
        <v>0</v>
      </c>
      <c r="AD4263" s="27">
        <v>41511</v>
      </c>
      <c r="AE4263" t="s">
        <v>261</v>
      </c>
      <c r="AF4263" s="27">
        <v>41511</v>
      </c>
      <c r="AG4263" s="27">
        <v>41528</v>
      </c>
      <c r="AH4263">
        <v>0</v>
      </c>
      <c r="AN4263" t="s">
        <v>238</v>
      </c>
      <c r="AO4263">
        <v>4</v>
      </c>
      <c r="AP4263" t="s">
        <v>239</v>
      </c>
      <c r="AQ4263" s="27">
        <v>41492</v>
      </c>
      <c r="AR4263" t="s">
        <v>240</v>
      </c>
      <c r="AS4263">
        <v>4</v>
      </c>
      <c r="AT4263" t="s">
        <v>239</v>
      </c>
      <c r="AU4263" s="27">
        <v>41492</v>
      </c>
    </row>
    <row r="4264" spans="1:47" x14ac:dyDescent="0.2">
      <c r="A4264">
        <v>4263</v>
      </c>
      <c r="B4264" t="s">
        <v>14736</v>
      </c>
      <c r="C4264" t="s">
        <v>3523</v>
      </c>
      <c r="D4264" t="s">
        <v>14737</v>
      </c>
      <c r="E4264" s="27">
        <v>41728</v>
      </c>
      <c r="F4264" t="s">
        <v>233</v>
      </c>
      <c r="G4264" s="27">
        <v>24965</v>
      </c>
      <c r="H4264">
        <v>47</v>
      </c>
      <c r="I4264" t="s">
        <v>234</v>
      </c>
      <c r="J4264" t="s">
        <v>245</v>
      </c>
      <c r="K4264">
        <v>0</v>
      </c>
      <c r="L4264">
        <v>1</v>
      </c>
      <c r="M4264">
        <v>0</v>
      </c>
      <c r="N4264">
        <v>0</v>
      </c>
      <c r="O4264">
        <v>1</v>
      </c>
      <c r="P4264">
        <v>-1</v>
      </c>
      <c r="Q4264" s="28">
        <v>41727.254861111112</v>
      </c>
      <c r="R4264" s="28">
        <v>41729.353472222225</v>
      </c>
      <c r="S4264" t="s">
        <v>14738</v>
      </c>
      <c r="T4264" s="27">
        <v>41727</v>
      </c>
      <c r="V4264">
        <v>1</v>
      </c>
      <c r="W4264" t="s">
        <v>32</v>
      </c>
      <c r="X4264" t="s">
        <v>359</v>
      </c>
      <c r="Y4264">
        <v>0</v>
      </c>
      <c r="AB4264" t="s">
        <v>237</v>
      </c>
      <c r="AH4264">
        <v>0</v>
      </c>
      <c r="AN4264" t="s">
        <v>238</v>
      </c>
      <c r="AO4264">
        <v>1</v>
      </c>
      <c r="AP4264" t="s">
        <v>239</v>
      </c>
      <c r="AQ4264" s="27">
        <v>41728</v>
      </c>
      <c r="AR4264" t="s">
        <v>240</v>
      </c>
      <c r="AS4264">
        <v>1</v>
      </c>
      <c r="AT4264" t="s">
        <v>239</v>
      </c>
      <c r="AU4264" s="27">
        <v>41728</v>
      </c>
    </row>
    <row r="4265" spans="1:47" x14ac:dyDescent="0.2">
      <c r="A4265">
        <v>4264</v>
      </c>
      <c r="B4265" t="s">
        <v>14739</v>
      </c>
      <c r="C4265" t="s">
        <v>793</v>
      </c>
      <c r="D4265" t="s">
        <v>1960</v>
      </c>
      <c r="E4265" s="27">
        <v>41685</v>
      </c>
      <c r="F4265" t="s">
        <v>233</v>
      </c>
      <c r="G4265" s="27">
        <v>31891</v>
      </c>
      <c r="H4265">
        <v>28</v>
      </c>
      <c r="I4265" t="s">
        <v>244</v>
      </c>
      <c r="J4265" t="s">
        <v>245</v>
      </c>
      <c r="K4265">
        <v>0</v>
      </c>
      <c r="L4265">
        <v>2</v>
      </c>
      <c r="M4265">
        <v>0</v>
      </c>
      <c r="N4265">
        <v>0</v>
      </c>
      <c r="O4265">
        <v>0</v>
      </c>
      <c r="W4265" t="s">
        <v>237</v>
      </c>
      <c r="Y4265">
        <v>-1</v>
      </c>
      <c r="AB4265" t="s">
        <v>237</v>
      </c>
      <c r="AH4265">
        <v>0</v>
      </c>
      <c r="AN4265" t="s">
        <v>238</v>
      </c>
      <c r="AO4265">
        <v>3</v>
      </c>
      <c r="AP4265" t="s">
        <v>239</v>
      </c>
      <c r="AQ4265" s="27">
        <v>41685</v>
      </c>
      <c r="AR4265" t="s">
        <v>240</v>
      </c>
      <c r="AS4265">
        <v>2</v>
      </c>
      <c r="AT4265" t="s">
        <v>239</v>
      </c>
      <c r="AU4265" s="27">
        <v>41685</v>
      </c>
    </row>
    <row r="4266" spans="1:47" x14ac:dyDescent="0.2">
      <c r="A4266">
        <v>4265</v>
      </c>
      <c r="B4266" t="s">
        <v>14740</v>
      </c>
      <c r="C4266" t="s">
        <v>6393</v>
      </c>
      <c r="D4266" t="s">
        <v>881</v>
      </c>
      <c r="E4266" s="27">
        <v>41695</v>
      </c>
      <c r="F4266" t="s">
        <v>233</v>
      </c>
      <c r="G4266" s="27">
        <v>20278</v>
      </c>
      <c r="H4266">
        <v>60</v>
      </c>
      <c r="I4266" t="s">
        <v>234</v>
      </c>
      <c r="J4266" t="s">
        <v>250</v>
      </c>
      <c r="K4266">
        <v>0</v>
      </c>
      <c r="L4266">
        <v>8</v>
      </c>
      <c r="M4266">
        <v>0</v>
      </c>
      <c r="N4266">
        <v>0</v>
      </c>
      <c r="O4266">
        <v>9</v>
      </c>
      <c r="P4266">
        <v>-1</v>
      </c>
      <c r="Q4266" s="28">
        <v>41694.411111111112</v>
      </c>
      <c r="R4266" s="28">
        <v>41695.407638888886</v>
      </c>
      <c r="S4266" t="s">
        <v>14741</v>
      </c>
      <c r="T4266" s="27">
        <v>41694</v>
      </c>
      <c r="V4266">
        <v>1</v>
      </c>
      <c r="W4266" t="s">
        <v>32</v>
      </c>
      <c r="X4266" t="s">
        <v>261</v>
      </c>
      <c r="Y4266">
        <v>0</v>
      </c>
      <c r="AB4266" t="s">
        <v>237</v>
      </c>
      <c r="AH4266">
        <v>0</v>
      </c>
      <c r="AN4266" t="s">
        <v>238</v>
      </c>
      <c r="AO4266">
        <v>1</v>
      </c>
      <c r="AP4266" t="s">
        <v>239</v>
      </c>
      <c r="AQ4266" s="27">
        <v>41695</v>
      </c>
      <c r="AR4266" t="s">
        <v>240</v>
      </c>
      <c r="AS4266">
        <v>8</v>
      </c>
      <c r="AT4266" t="s">
        <v>269</v>
      </c>
      <c r="AU4266" s="27">
        <v>41695</v>
      </c>
    </row>
    <row r="4267" spans="1:47" x14ac:dyDescent="0.2">
      <c r="A4267">
        <v>4266</v>
      </c>
      <c r="B4267" t="s">
        <v>14742</v>
      </c>
      <c r="C4267" t="s">
        <v>4134</v>
      </c>
      <c r="D4267" t="s">
        <v>1318</v>
      </c>
      <c r="E4267" s="27">
        <v>41928</v>
      </c>
      <c r="F4267" t="s">
        <v>233</v>
      </c>
      <c r="G4267" s="27">
        <v>24737</v>
      </c>
      <c r="H4267">
        <v>48</v>
      </c>
      <c r="I4267" t="s">
        <v>234</v>
      </c>
      <c r="J4267" t="s">
        <v>353</v>
      </c>
      <c r="K4267">
        <v>0</v>
      </c>
      <c r="L4267">
        <v>2</v>
      </c>
      <c r="M4267">
        <v>0</v>
      </c>
      <c r="N4267">
        <v>0</v>
      </c>
      <c r="O4267">
        <v>0</v>
      </c>
      <c r="P4267">
        <v>-1</v>
      </c>
      <c r="Q4267" s="28">
        <v>41927.36041666667</v>
      </c>
      <c r="R4267" s="28">
        <v>41929.152777777781</v>
      </c>
      <c r="S4267" t="s">
        <v>14743</v>
      </c>
      <c r="T4267" s="27">
        <v>41927</v>
      </c>
      <c r="V4267">
        <v>1</v>
      </c>
      <c r="W4267" t="s">
        <v>32</v>
      </c>
      <c r="X4267" t="s">
        <v>348</v>
      </c>
      <c r="Y4267">
        <v>0</v>
      </c>
      <c r="AB4267" t="s">
        <v>237</v>
      </c>
      <c r="AH4267">
        <v>0</v>
      </c>
      <c r="AN4267" t="s">
        <v>238</v>
      </c>
      <c r="AO4267">
        <v>1</v>
      </c>
      <c r="AP4267" t="s">
        <v>239</v>
      </c>
      <c r="AQ4267" s="27">
        <v>41928</v>
      </c>
      <c r="AR4267" t="s">
        <v>240</v>
      </c>
      <c r="AS4267">
        <v>2</v>
      </c>
      <c r="AT4267" t="s">
        <v>239</v>
      </c>
      <c r="AU4267" s="27">
        <v>41928</v>
      </c>
    </row>
    <row r="4268" spans="1:47" x14ac:dyDescent="0.2">
      <c r="A4268">
        <v>4267</v>
      </c>
      <c r="B4268" t="s">
        <v>14744</v>
      </c>
      <c r="C4268" t="s">
        <v>8344</v>
      </c>
      <c r="D4268" t="s">
        <v>1540</v>
      </c>
      <c r="E4268" s="27">
        <v>41409</v>
      </c>
      <c r="F4268" t="s">
        <v>233</v>
      </c>
      <c r="G4268" s="27">
        <v>24527</v>
      </c>
      <c r="H4268">
        <v>49</v>
      </c>
      <c r="I4268" t="s">
        <v>234</v>
      </c>
      <c r="J4268" t="s">
        <v>22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-1</v>
      </c>
      <c r="Q4268" s="28">
        <v>41408.059027777781</v>
      </c>
      <c r="R4268" s="28">
        <v>41409.09097222222</v>
      </c>
      <c r="S4268" t="s">
        <v>14745</v>
      </c>
      <c r="T4268" s="27">
        <v>41408</v>
      </c>
      <c r="V4268">
        <v>1</v>
      </c>
      <c r="W4268" t="s">
        <v>36</v>
      </c>
      <c r="X4268" t="s">
        <v>279</v>
      </c>
      <c r="Y4268">
        <v>1</v>
      </c>
      <c r="AA4268" t="s">
        <v>14746</v>
      </c>
      <c r="AB4268" t="s">
        <v>36</v>
      </c>
      <c r="AC4268">
        <v>1</v>
      </c>
      <c r="AD4268" s="27">
        <v>41459</v>
      </c>
      <c r="AE4268" t="s">
        <v>6851</v>
      </c>
      <c r="AF4268" s="27">
        <v>41460</v>
      </c>
      <c r="AG4268" s="27">
        <v>41479</v>
      </c>
      <c r="AH4268">
        <v>1</v>
      </c>
      <c r="AJ4268" t="s">
        <v>14746</v>
      </c>
      <c r="AK4268" t="s">
        <v>462</v>
      </c>
      <c r="AL4268" s="27">
        <v>41459</v>
      </c>
      <c r="AM4268" t="s">
        <v>279</v>
      </c>
      <c r="AN4268" t="s">
        <v>238</v>
      </c>
      <c r="AO4268">
        <v>1</v>
      </c>
      <c r="AP4268" t="s">
        <v>239</v>
      </c>
      <c r="AQ4268" s="27">
        <v>41409</v>
      </c>
      <c r="AR4268" t="s">
        <v>240</v>
      </c>
      <c r="AS4268">
        <v>1</v>
      </c>
      <c r="AT4268" t="s">
        <v>239</v>
      </c>
      <c r="AU4268" s="27">
        <v>41409</v>
      </c>
    </row>
    <row r="4269" spans="1:47" x14ac:dyDescent="0.2">
      <c r="A4269">
        <v>4268</v>
      </c>
      <c r="B4269" t="s">
        <v>14747</v>
      </c>
      <c r="C4269" t="s">
        <v>14748</v>
      </c>
      <c r="D4269" t="s">
        <v>2527</v>
      </c>
      <c r="E4269" s="27">
        <v>41920</v>
      </c>
      <c r="F4269" t="s">
        <v>294</v>
      </c>
      <c r="G4269" s="27">
        <v>27209</v>
      </c>
      <c r="H4269">
        <v>41</v>
      </c>
      <c r="I4269" t="s">
        <v>244</v>
      </c>
      <c r="J4269" t="s">
        <v>245</v>
      </c>
      <c r="K4269">
        <v>0</v>
      </c>
      <c r="L4269">
        <v>3</v>
      </c>
      <c r="M4269">
        <v>0</v>
      </c>
      <c r="N4269">
        <v>0</v>
      </c>
      <c r="O4269">
        <v>2</v>
      </c>
      <c r="P4269">
        <v>-1</v>
      </c>
      <c r="Q4269" s="28">
        <v>41919.461805555555</v>
      </c>
      <c r="R4269" s="28">
        <v>41957.240277777775</v>
      </c>
      <c r="S4269" t="s">
        <v>14749</v>
      </c>
      <c r="T4269" s="27">
        <v>41919</v>
      </c>
      <c r="V4269">
        <v>1</v>
      </c>
      <c r="W4269" t="s">
        <v>36</v>
      </c>
      <c r="X4269" t="s">
        <v>1297</v>
      </c>
      <c r="Y4269">
        <v>0</v>
      </c>
      <c r="AB4269" t="s">
        <v>237</v>
      </c>
      <c r="AH4269">
        <v>0</v>
      </c>
      <c r="AN4269" t="s">
        <v>238</v>
      </c>
      <c r="AO4269">
        <v>1</v>
      </c>
      <c r="AP4269" t="s">
        <v>239</v>
      </c>
      <c r="AQ4269" s="27">
        <v>41920</v>
      </c>
      <c r="AR4269" t="s">
        <v>240</v>
      </c>
      <c r="AS4269">
        <v>3</v>
      </c>
      <c r="AT4269" t="s">
        <v>239</v>
      </c>
      <c r="AU4269" s="27">
        <v>41920</v>
      </c>
    </row>
    <row r="4270" spans="1:47" x14ac:dyDescent="0.2">
      <c r="A4270">
        <v>4269</v>
      </c>
      <c r="B4270" t="s">
        <v>14750</v>
      </c>
      <c r="C4270" t="s">
        <v>14751</v>
      </c>
      <c r="D4270" t="s">
        <v>775</v>
      </c>
      <c r="E4270" s="27">
        <v>41531</v>
      </c>
      <c r="F4270" t="s">
        <v>233</v>
      </c>
      <c r="G4270" s="27">
        <v>31407</v>
      </c>
      <c r="H4270">
        <v>30</v>
      </c>
      <c r="I4270" t="s">
        <v>244</v>
      </c>
      <c r="J4270" t="s">
        <v>250</v>
      </c>
      <c r="K4270">
        <v>0</v>
      </c>
      <c r="L4270">
        <v>9</v>
      </c>
      <c r="M4270">
        <v>0</v>
      </c>
      <c r="N4270">
        <v>0</v>
      </c>
      <c r="O4270">
        <v>12</v>
      </c>
      <c r="P4270">
        <v>0</v>
      </c>
      <c r="Q4270" s="28">
        <v>41531.53402777778</v>
      </c>
      <c r="R4270" s="28">
        <v>41531.459027777775</v>
      </c>
      <c r="S4270" t="s">
        <v>14752</v>
      </c>
      <c r="T4270" s="27">
        <v>41530</v>
      </c>
      <c r="V4270">
        <v>1</v>
      </c>
      <c r="W4270" t="s">
        <v>32</v>
      </c>
      <c r="X4270" t="s">
        <v>364</v>
      </c>
      <c r="Y4270">
        <v>1</v>
      </c>
      <c r="AA4270" t="s">
        <v>14753</v>
      </c>
      <c r="AB4270" t="s">
        <v>36</v>
      </c>
      <c r="AC4270">
        <v>0</v>
      </c>
      <c r="AD4270" s="27">
        <v>41560</v>
      </c>
      <c r="AE4270" t="s">
        <v>2836</v>
      </c>
      <c r="AF4270" s="27">
        <v>41560</v>
      </c>
      <c r="AG4270" s="27">
        <v>41679</v>
      </c>
      <c r="AH4270">
        <v>0</v>
      </c>
      <c r="AN4270" t="s">
        <v>238</v>
      </c>
      <c r="AO4270">
        <v>3</v>
      </c>
      <c r="AP4270" t="s">
        <v>239</v>
      </c>
      <c r="AQ4270" s="27">
        <v>41531</v>
      </c>
      <c r="AR4270" t="s">
        <v>240</v>
      </c>
      <c r="AS4270">
        <v>9</v>
      </c>
      <c r="AT4270" t="s">
        <v>269</v>
      </c>
      <c r="AU4270" s="27">
        <v>41531</v>
      </c>
    </row>
    <row r="4271" spans="1:47" x14ac:dyDescent="0.2">
      <c r="A4271">
        <v>4270</v>
      </c>
      <c r="B4271" t="s">
        <v>14754</v>
      </c>
      <c r="C4271" t="s">
        <v>488</v>
      </c>
      <c r="D4271" t="s">
        <v>4287</v>
      </c>
      <c r="E4271" s="27">
        <v>41470</v>
      </c>
      <c r="F4271" t="s">
        <v>233</v>
      </c>
      <c r="G4271" s="27">
        <v>34473</v>
      </c>
      <c r="H4271">
        <v>21</v>
      </c>
      <c r="I4271" t="s">
        <v>259</v>
      </c>
      <c r="J4271" t="s">
        <v>250</v>
      </c>
      <c r="K4271">
        <v>0</v>
      </c>
      <c r="L4271">
        <v>4</v>
      </c>
      <c r="M4271">
        <v>0</v>
      </c>
      <c r="N4271">
        <v>0</v>
      </c>
      <c r="O4271">
        <v>0</v>
      </c>
      <c r="P4271">
        <v>-3</v>
      </c>
      <c r="Q4271" s="28">
        <v>41467.175694444442</v>
      </c>
      <c r="R4271" s="28">
        <v>41468.067361111112</v>
      </c>
      <c r="S4271" t="s">
        <v>14755</v>
      </c>
      <c r="T4271" s="27">
        <v>41467</v>
      </c>
      <c r="V4271">
        <v>3</v>
      </c>
      <c r="W4271" t="s">
        <v>32</v>
      </c>
      <c r="X4271" t="s">
        <v>359</v>
      </c>
      <c r="Y4271">
        <v>0</v>
      </c>
      <c r="AB4271" t="s">
        <v>237</v>
      </c>
      <c r="AH4271">
        <v>0</v>
      </c>
      <c r="AN4271" t="s">
        <v>238</v>
      </c>
      <c r="AO4271">
        <v>7</v>
      </c>
      <c r="AP4271" t="s">
        <v>246</v>
      </c>
      <c r="AQ4271" s="27">
        <v>41470</v>
      </c>
      <c r="AR4271" t="s">
        <v>240</v>
      </c>
      <c r="AS4271">
        <v>4</v>
      </c>
      <c r="AT4271" t="s">
        <v>239</v>
      </c>
      <c r="AU4271" s="27">
        <v>41470</v>
      </c>
    </row>
    <row r="4272" spans="1:47" x14ac:dyDescent="0.2">
      <c r="A4272">
        <v>4271</v>
      </c>
      <c r="B4272" t="s">
        <v>14756</v>
      </c>
      <c r="C4272" t="s">
        <v>14757</v>
      </c>
      <c r="D4272" t="s">
        <v>14758</v>
      </c>
      <c r="E4272" s="27">
        <v>41579</v>
      </c>
      <c r="F4272" t="s">
        <v>294</v>
      </c>
      <c r="G4272" s="27">
        <v>33535</v>
      </c>
      <c r="H4272">
        <v>24</v>
      </c>
      <c r="I4272" t="s">
        <v>259</v>
      </c>
      <c r="J4272" t="s">
        <v>250</v>
      </c>
      <c r="K4272">
        <v>0</v>
      </c>
      <c r="L4272">
        <v>10</v>
      </c>
      <c r="M4272">
        <v>0</v>
      </c>
      <c r="N4272">
        <v>0</v>
      </c>
      <c r="O4272">
        <v>1</v>
      </c>
      <c r="P4272">
        <v>-1</v>
      </c>
      <c r="Q4272" s="28">
        <v>41578.075694444444</v>
      </c>
      <c r="R4272" s="28">
        <v>41579.387499999997</v>
      </c>
      <c r="S4272" t="s">
        <v>14759</v>
      </c>
      <c r="T4272" s="27">
        <v>41578</v>
      </c>
      <c r="V4272">
        <v>1</v>
      </c>
      <c r="W4272" t="s">
        <v>32</v>
      </c>
      <c r="X4272" t="s">
        <v>390</v>
      </c>
      <c r="Y4272">
        <v>0</v>
      </c>
      <c r="AB4272" t="s">
        <v>237</v>
      </c>
      <c r="AH4272">
        <v>0</v>
      </c>
      <c r="AN4272" t="s">
        <v>238</v>
      </c>
      <c r="AO4272">
        <v>7</v>
      </c>
      <c r="AP4272" t="s">
        <v>246</v>
      </c>
      <c r="AQ4272" s="27">
        <v>41579</v>
      </c>
      <c r="AR4272" t="s">
        <v>240</v>
      </c>
      <c r="AS4272">
        <v>10</v>
      </c>
      <c r="AT4272" t="s">
        <v>269</v>
      </c>
      <c r="AU4272" s="27">
        <v>41579</v>
      </c>
    </row>
    <row r="4273" spans="1:47" x14ac:dyDescent="0.2">
      <c r="A4273">
        <v>4272</v>
      </c>
      <c r="B4273" t="s">
        <v>14760</v>
      </c>
      <c r="C4273" t="s">
        <v>4114</v>
      </c>
      <c r="D4273" t="s">
        <v>14761</v>
      </c>
      <c r="E4273" s="27">
        <v>41914</v>
      </c>
      <c r="F4273" t="s">
        <v>294</v>
      </c>
      <c r="G4273" s="27">
        <v>25125</v>
      </c>
      <c r="H4273">
        <v>47</v>
      </c>
      <c r="I4273" t="s">
        <v>234</v>
      </c>
      <c r="J4273" t="s">
        <v>245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-28</v>
      </c>
      <c r="Q4273" s="28">
        <v>41886.525694444441</v>
      </c>
      <c r="R4273" s="28">
        <v>41886.099305555559</v>
      </c>
      <c r="S4273" t="s">
        <v>14762</v>
      </c>
      <c r="T4273" s="27">
        <v>41885</v>
      </c>
      <c r="V4273">
        <v>29</v>
      </c>
      <c r="W4273" t="s">
        <v>36</v>
      </c>
      <c r="X4273" t="s">
        <v>6783</v>
      </c>
      <c r="Y4273">
        <v>0</v>
      </c>
      <c r="AB4273" t="s">
        <v>237</v>
      </c>
      <c r="AH4273">
        <v>0</v>
      </c>
      <c r="AN4273" t="s">
        <v>238</v>
      </c>
      <c r="AO4273">
        <v>1</v>
      </c>
      <c r="AP4273" t="s">
        <v>239</v>
      </c>
      <c r="AQ4273" s="27">
        <v>41914</v>
      </c>
      <c r="AR4273" t="s">
        <v>240</v>
      </c>
      <c r="AS4273">
        <v>1</v>
      </c>
      <c r="AT4273" t="s">
        <v>239</v>
      </c>
      <c r="AU4273" s="27">
        <v>41914</v>
      </c>
    </row>
    <row r="4274" spans="1:47" x14ac:dyDescent="0.2">
      <c r="A4274">
        <v>4273</v>
      </c>
      <c r="B4274" t="s">
        <v>14763</v>
      </c>
      <c r="C4274" t="s">
        <v>14764</v>
      </c>
      <c r="D4274" t="s">
        <v>400</v>
      </c>
      <c r="E4274" s="27">
        <v>41896</v>
      </c>
      <c r="F4274" t="s">
        <v>233</v>
      </c>
      <c r="G4274" s="27">
        <v>30682</v>
      </c>
      <c r="H4274">
        <v>32</v>
      </c>
      <c r="I4274" t="s">
        <v>244</v>
      </c>
      <c r="J4274" t="s">
        <v>22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-1</v>
      </c>
      <c r="Q4274" s="28">
        <v>41895.34375</v>
      </c>
      <c r="R4274" s="28">
        <v>41896.288888888892</v>
      </c>
      <c r="S4274" t="s">
        <v>14765</v>
      </c>
      <c r="T4274" s="27">
        <v>41895</v>
      </c>
      <c r="V4274">
        <v>1</v>
      </c>
      <c r="W4274" t="s">
        <v>36</v>
      </c>
      <c r="X4274" t="s">
        <v>279</v>
      </c>
      <c r="Y4274">
        <v>0</v>
      </c>
      <c r="AB4274" t="s">
        <v>237</v>
      </c>
      <c r="AH4274">
        <v>0</v>
      </c>
      <c r="AN4274" t="s">
        <v>238</v>
      </c>
      <c r="AO4274">
        <v>1</v>
      </c>
      <c r="AP4274" t="s">
        <v>239</v>
      </c>
      <c r="AQ4274" s="27">
        <v>41896</v>
      </c>
      <c r="AR4274" t="s">
        <v>240</v>
      </c>
      <c r="AS4274">
        <v>1</v>
      </c>
      <c r="AT4274" t="s">
        <v>239</v>
      </c>
      <c r="AU4274" s="27">
        <v>41896</v>
      </c>
    </row>
    <row r="4275" spans="1:47" x14ac:dyDescent="0.2">
      <c r="A4275">
        <v>4274</v>
      </c>
      <c r="B4275" t="s">
        <v>14766</v>
      </c>
      <c r="C4275" t="s">
        <v>3303</v>
      </c>
      <c r="D4275" t="s">
        <v>419</v>
      </c>
      <c r="E4275" s="27">
        <v>41577</v>
      </c>
      <c r="F4275" t="s">
        <v>233</v>
      </c>
      <c r="G4275" s="27">
        <v>33011</v>
      </c>
      <c r="H4275">
        <v>25</v>
      </c>
      <c r="I4275" t="s">
        <v>244</v>
      </c>
      <c r="J4275" t="s">
        <v>250</v>
      </c>
      <c r="K4275">
        <v>0</v>
      </c>
      <c r="L4275">
        <v>8</v>
      </c>
      <c r="M4275">
        <v>0</v>
      </c>
      <c r="N4275">
        <v>0</v>
      </c>
      <c r="O4275">
        <v>4</v>
      </c>
      <c r="P4275">
        <v>-1</v>
      </c>
      <c r="Q4275" s="28">
        <v>41576.488194444442</v>
      </c>
      <c r="R4275" s="28">
        <v>41577.084722222222</v>
      </c>
      <c r="S4275" t="s">
        <v>14767</v>
      </c>
      <c r="T4275" s="27">
        <v>41576</v>
      </c>
      <c r="V4275">
        <v>1</v>
      </c>
      <c r="W4275" t="s">
        <v>32</v>
      </c>
      <c r="X4275" t="s">
        <v>261</v>
      </c>
      <c r="Y4275">
        <v>1</v>
      </c>
      <c r="AA4275" t="s">
        <v>14768</v>
      </c>
      <c r="AB4275" t="s">
        <v>36</v>
      </c>
      <c r="AC4275">
        <v>0</v>
      </c>
      <c r="AD4275" s="27">
        <v>41752</v>
      </c>
      <c r="AE4275" t="s">
        <v>392</v>
      </c>
      <c r="AF4275" s="27">
        <v>41752</v>
      </c>
      <c r="AG4275" s="27">
        <v>41831</v>
      </c>
      <c r="AH4275">
        <v>0</v>
      </c>
      <c r="AN4275" t="s">
        <v>238</v>
      </c>
      <c r="AO4275">
        <v>3</v>
      </c>
      <c r="AP4275" t="s">
        <v>239</v>
      </c>
      <c r="AQ4275" s="27">
        <v>41577</v>
      </c>
      <c r="AR4275" t="s">
        <v>240</v>
      </c>
      <c r="AS4275">
        <v>8</v>
      </c>
      <c r="AT4275" t="s">
        <v>269</v>
      </c>
      <c r="AU4275" s="27">
        <v>41577</v>
      </c>
    </row>
    <row r="4276" spans="1:47" x14ac:dyDescent="0.2">
      <c r="A4276">
        <v>4275</v>
      </c>
      <c r="B4276" t="s">
        <v>14769</v>
      </c>
      <c r="C4276" t="s">
        <v>400</v>
      </c>
      <c r="D4276" t="s">
        <v>3460</v>
      </c>
      <c r="E4276" s="27">
        <v>41420</v>
      </c>
      <c r="F4276" t="s">
        <v>233</v>
      </c>
      <c r="G4276" s="27">
        <v>22962</v>
      </c>
      <c r="H4276">
        <v>53</v>
      </c>
      <c r="I4276" t="s">
        <v>234</v>
      </c>
      <c r="J4276" t="s">
        <v>245</v>
      </c>
      <c r="K4276">
        <v>0</v>
      </c>
      <c r="L4276">
        <v>3</v>
      </c>
      <c r="M4276">
        <v>0</v>
      </c>
      <c r="N4276">
        <v>0</v>
      </c>
      <c r="O4276">
        <v>1</v>
      </c>
      <c r="P4276">
        <v>283</v>
      </c>
      <c r="Q4276" s="28">
        <v>41703.531944444447</v>
      </c>
      <c r="R4276" s="28">
        <v>41736.134027777778</v>
      </c>
      <c r="S4276" t="s">
        <v>14770</v>
      </c>
      <c r="U4276" s="27">
        <v>41420</v>
      </c>
      <c r="V4276">
        <v>0</v>
      </c>
      <c r="W4276" t="s">
        <v>32</v>
      </c>
      <c r="X4276" t="s">
        <v>274</v>
      </c>
      <c r="Y4276">
        <v>0</v>
      </c>
      <c r="AB4276" t="s">
        <v>237</v>
      </c>
      <c r="AH4276">
        <v>0</v>
      </c>
      <c r="AN4276" t="s">
        <v>238</v>
      </c>
      <c r="AO4276">
        <v>1</v>
      </c>
      <c r="AP4276" t="s">
        <v>239</v>
      </c>
      <c r="AQ4276" s="27">
        <v>41420</v>
      </c>
      <c r="AR4276" t="s">
        <v>240</v>
      </c>
      <c r="AS4276">
        <v>3</v>
      </c>
      <c r="AT4276" t="s">
        <v>239</v>
      </c>
      <c r="AU4276" s="27">
        <v>41420</v>
      </c>
    </row>
    <row r="4277" spans="1:47" x14ac:dyDescent="0.2">
      <c r="A4277">
        <v>4276</v>
      </c>
      <c r="B4277" t="s">
        <v>14771</v>
      </c>
      <c r="C4277" t="s">
        <v>14772</v>
      </c>
      <c r="D4277" t="s">
        <v>726</v>
      </c>
      <c r="E4277" s="27">
        <v>41859</v>
      </c>
      <c r="F4277" t="s">
        <v>233</v>
      </c>
      <c r="G4277" s="27">
        <v>34522</v>
      </c>
      <c r="H4277">
        <v>21</v>
      </c>
      <c r="I4277" t="s">
        <v>259</v>
      </c>
      <c r="J4277" t="s">
        <v>250</v>
      </c>
      <c r="K4277">
        <v>0</v>
      </c>
      <c r="L4277">
        <v>4</v>
      </c>
      <c r="M4277">
        <v>0</v>
      </c>
      <c r="N4277">
        <v>0</v>
      </c>
      <c r="O4277">
        <v>0</v>
      </c>
      <c r="P4277">
        <v>16</v>
      </c>
      <c r="Q4277" s="28">
        <v>41875.226388888892</v>
      </c>
      <c r="R4277" s="28">
        <v>41906.172222222223</v>
      </c>
      <c r="S4277" t="s">
        <v>14773</v>
      </c>
      <c r="T4277" s="27">
        <v>41858</v>
      </c>
      <c r="V4277">
        <v>1</v>
      </c>
      <c r="W4277" t="s">
        <v>32</v>
      </c>
      <c r="X4277" t="s">
        <v>254</v>
      </c>
      <c r="Y4277">
        <v>1</v>
      </c>
      <c r="AA4277" t="s">
        <v>14774</v>
      </c>
      <c r="AB4277" t="s">
        <v>32</v>
      </c>
      <c r="AC4277">
        <v>0</v>
      </c>
      <c r="AD4277" s="27">
        <v>41875</v>
      </c>
      <c r="AE4277" t="s">
        <v>2157</v>
      </c>
      <c r="AF4277" s="27">
        <v>41875</v>
      </c>
      <c r="AG4277" s="27">
        <v>41906</v>
      </c>
      <c r="AH4277">
        <v>1</v>
      </c>
      <c r="AJ4277" t="s">
        <v>14774</v>
      </c>
      <c r="AK4277" t="s">
        <v>312</v>
      </c>
      <c r="AL4277" s="27">
        <v>41875</v>
      </c>
      <c r="AM4277" t="s">
        <v>2157</v>
      </c>
      <c r="AN4277" t="s">
        <v>238</v>
      </c>
      <c r="AO4277">
        <v>8</v>
      </c>
      <c r="AP4277" t="s">
        <v>269</v>
      </c>
      <c r="AQ4277" s="27">
        <v>41859</v>
      </c>
      <c r="AR4277" t="s">
        <v>240</v>
      </c>
      <c r="AS4277">
        <v>4</v>
      </c>
      <c r="AT4277" t="s">
        <v>239</v>
      </c>
      <c r="AU4277" s="27">
        <v>41859</v>
      </c>
    </row>
    <row r="4278" spans="1:47" x14ac:dyDescent="0.2">
      <c r="A4278">
        <v>4277</v>
      </c>
      <c r="B4278" t="s">
        <v>14775</v>
      </c>
      <c r="C4278" t="s">
        <v>14776</v>
      </c>
      <c r="D4278" t="s">
        <v>14777</v>
      </c>
      <c r="E4278" s="27">
        <v>41875</v>
      </c>
      <c r="F4278" t="s">
        <v>294</v>
      </c>
      <c r="G4278" s="27">
        <v>34358</v>
      </c>
      <c r="H4278">
        <v>22</v>
      </c>
      <c r="I4278" t="s">
        <v>259</v>
      </c>
      <c r="J4278" t="s">
        <v>250</v>
      </c>
      <c r="K4278">
        <v>0</v>
      </c>
      <c r="L4278">
        <v>10</v>
      </c>
      <c r="M4278">
        <v>0</v>
      </c>
      <c r="N4278">
        <v>1</v>
      </c>
      <c r="O4278">
        <v>0</v>
      </c>
      <c r="P4278">
        <v>0</v>
      </c>
      <c r="Q4278" s="28">
        <v>41875.144444444442</v>
      </c>
      <c r="R4278" s="28">
        <v>41876.111805555556</v>
      </c>
      <c r="S4278" t="s">
        <v>14778</v>
      </c>
      <c r="T4278" s="27">
        <v>41875</v>
      </c>
      <c r="V4278">
        <v>0</v>
      </c>
      <c r="W4278" t="s">
        <v>32</v>
      </c>
      <c r="X4278" t="s">
        <v>503</v>
      </c>
      <c r="Y4278">
        <v>0</v>
      </c>
      <c r="AB4278" t="s">
        <v>237</v>
      </c>
      <c r="AH4278">
        <v>0</v>
      </c>
      <c r="AN4278" t="s">
        <v>238</v>
      </c>
      <c r="AO4278">
        <v>5</v>
      </c>
      <c r="AP4278" t="s">
        <v>246</v>
      </c>
      <c r="AQ4278" s="27">
        <v>41875</v>
      </c>
      <c r="AR4278" t="s">
        <v>240</v>
      </c>
      <c r="AS4278">
        <v>10</v>
      </c>
      <c r="AT4278" t="s">
        <v>269</v>
      </c>
      <c r="AU4278" s="27">
        <v>41875</v>
      </c>
    </row>
    <row r="4279" spans="1:47" x14ac:dyDescent="0.2">
      <c r="A4279">
        <v>4278</v>
      </c>
      <c r="B4279" t="s">
        <v>14779</v>
      </c>
      <c r="C4279" t="s">
        <v>1565</v>
      </c>
      <c r="D4279" t="s">
        <v>14780</v>
      </c>
      <c r="E4279" s="27">
        <v>41982</v>
      </c>
      <c r="F4279" t="s">
        <v>294</v>
      </c>
      <c r="G4279" s="27">
        <v>25961</v>
      </c>
      <c r="H4279">
        <v>45</v>
      </c>
      <c r="I4279" t="s">
        <v>234</v>
      </c>
      <c r="J4279" t="s">
        <v>245</v>
      </c>
      <c r="K4279">
        <v>0</v>
      </c>
      <c r="L4279">
        <v>7</v>
      </c>
      <c r="M4279">
        <v>0</v>
      </c>
      <c r="N4279">
        <v>0</v>
      </c>
      <c r="O4279">
        <v>4</v>
      </c>
      <c r="P4279">
        <v>0</v>
      </c>
      <c r="Q4279" s="28">
        <v>41982.193749999999</v>
      </c>
      <c r="R4279" s="28">
        <v>42006.36041666667</v>
      </c>
      <c r="S4279" t="s">
        <v>14781</v>
      </c>
      <c r="T4279" s="27">
        <v>41982</v>
      </c>
      <c r="V4279">
        <v>0</v>
      </c>
      <c r="W4279" t="s">
        <v>32</v>
      </c>
      <c r="X4279" t="s">
        <v>359</v>
      </c>
      <c r="Y4279">
        <v>0</v>
      </c>
      <c r="AB4279" t="s">
        <v>237</v>
      </c>
      <c r="AH4279">
        <v>0</v>
      </c>
      <c r="AN4279" t="s">
        <v>238</v>
      </c>
      <c r="AO4279">
        <v>6</v>
      </c>
      <c r="AP4279" t="s">
        <v>246</v>
      </c>
      <c r="AQ4279" s="27">
        <v>41982</v>
      </c>
      <c r="AR4279" t="s">
        <v>240</v>
      </c>
      <c r="AS4279">
        <v>7</v>
      </c>
      <c r="AT4279" t="s">
        <v>246</v>
      </c>
      <c r="AU4279" s="27">
        <v>41982</v>
      </c>
    </row>
    <row r="4280" spans="1:47" x14ac:dyDescent="0.2">
      <c r="A4280">
        <v>4279</v>
      </c>
      <c r="B4280" t="s">
        <v>14782</v>
      </c>
      <c r="C4280" t="s">
        <v>1262</v>
      </c>
      <c r="D4280" t="s">
        <v>4186</v>
      </c>
      <c r="E4280" s="27">
        <v>41922</v>
      </c>
      <c r="F4280" t="s">
        <v>233</v>
      </c>
      <c r="G4280" s="27">
        <v>32828</v>
      </c>
      <c r="H4280">
        <v>26</v>
      </c>
      <c r="I4280" t="s">
        <v>244</v>
      </c>
      <c r="J4280" t="s">
        <v>250</v>
      </c>
      <c r="K4280">
        <v>0</v>
      </c>
      <c r="L4280">
        <v>5</v>
      </c>
      <c r="M4280">
        <v>0</v>
      </c>
      <c r="N4280">
        <v>0</v>
      </c>
      <c r="O4280">
        <v>10</v>
      </c>
      <c r="P4280">
        <v>0</v>
      </c>
      <c r="Q4280" s="28">
        <v>41922.116666666669</v>
      </c>
      <c r="R4280" s="28">
        <v>41923.206250000003</v>
      </c>
      <c r="S4280" t="s">
        <v>14783</v>
      </c>
      <c r="T4280" s="27">
        <v>41922</v>
      </c>
      <c r="V4280">
        <v>0</v>
      </c>
      <c r="W4280" t="s">
        <v>32</v>
      </c>
      <c r="X4280" t="s">
        <v>402</v>
      </c>
      <c r="Y4280">
        <v>0</v>
      </c>
      <c r="AB4280" t="s">
        <v>237</v>
      </c>
      <c r="AH4280">
        <v>0</v>
      </c>
      <c r="AN4280" t="s">
        <v>238</v>
      </c>
      <c r="AO4280">
        <v>3</v>
      </c>
      <c r="AP4280" t="s">
        <v>239</v>
      </c>
      <c r="AQ4280" s="27">
        <v>41922</v>
      </c>
      <c r="AR4280" t="s">
        <v>240</v>
      </c>
      <c r="AS4280">
        <v>5</v>
      </c>
      <c r="AT4280" t="s">
        <v>246</v>
      </c>
      <c r="AU4280" s="27">
        <v>41922</v>
      </c>
    </row>
    <row r="4281" spans="1:47" x14ac:dyDescent="0.2">
      <c r="A4281">
        <v>4280</v>
      </c>
      <c r="B4281" t="s">
        <v>14784</v>
      </c>
      <c r="C4281" t="s">
        <v>901</v>
      </c>
      <c r="D4281" t="s">
        <v>14785</v>
      </c>
      <c r="E4281" s="27">
        <v>41626</v>
      </c>
      <c r="F4281" t="s">
        <v>233</v>
      </c>
      <c r="G4281" s="27">
        <v>31667</v>
      </c>
      <c r="H4281">
        <v>29</v>
      </c>
      <c r="I4281" t="s">
        <v>244</v>
      </c>
      <c r="J4281" t="s">
        <v>353</v>
      </c>
      <c r="K4281">
        <v>0</v>
      </c>
      <c r="L4281">
        <v>9</v>
      </c>
      <c r="M4281">
        <v>0</v>
      </c>
      <c r="N4281">
        <v>0</v>
      </c>
      <c r="O4281">
        <v>1</v>
      </c>
      <c r="P4281">
        <v>-2</v>
      </c>
      <c r="Q4281" s="28">
        <v>41624.40902777778</v>
      </c>
      <c r="R4281" s="28">
        <v>41625.363194444442</v>
      </c>
      <c r="S4281" t="s">
        <v>14786</v>
      </c>
      <c r="T4281" s="27">
        <v>41624</v>
      </c>
      <c r="V4281">
        <v>2</v>
      </c>
      <c r="W4281" t="s">
        <v>36</v>
      </c>
      <c r="X4281" t="s">
        <v>1170</v>
      </c>
      <c r="Y4281">
        <v>0</v>
      </c>
      <c r="AB4281" t="s">
        <v>237</v>
      </c>
      <c r="AH4281">
        <v>0</v>
      </c>
      <c r="AN4281" t="s">
        <v>238</v>
      </c>
      <c r="AO4281">
        <v>3</v>
      </c>
      <c r="AP4281" t="s">
        <v>239</v>
      </c>
      <c r="AQ4281" s="27">
        <v>41626</v>
      </c>
      <c r="AR4281" t="s">
        <v>240</v>
      </c>
      <c r="AS4281">
        <v>9</v>
      </c>
      <c r="AT4281" t="s">
        <v>269</v>
      </c>
      <c r="AU4281" s="27">
        <v>41626</v>
      </c>
    </row>
    <row r="4282" spans="1:47" x14ac:dyDescent="0.2">
      <c r="A4282">
        <v>4281</v>
      </c>
      <c r="B4282" t="s">
        <v>14787</v>
      </c>
      <c r="C4282" t="s">
        <v>1832</v>
      </c>
      <c r="D4282" t="s">
        <v>10234</v>
      </c>
      <c r="E4282" s="27">
        <v>41592</v>
      </c>
      <c r="F4282" t="s">
        <v>233</v>
      </c>
      <c r="G4282" s="27">
        <v>31663</v>
      </c>
      <c r="H4282">
        <v>29</v>
      </c>
      <c r="I4282" t="s">
        <v>244</v>
      </c>
      <c r="J4282" t="s">
        <v>250</v>
      </c>
      <c r="K4282">
        <v>0</v>
      </c>
      <c r="L4282">
        <v>4</v>
      </c>
      <c r="M4282">
        <v>0</v>
      </c>
      <c r="N4282">
        <v>0</v>
      </c>
      <c r="O4282">
        <v>4</v>
      </c>
      <c r="P4282">
        <v>-26</v>
      </c>
      <c r="Q4282" s="28">
        <v>41566.238888888889</v>
      </c>
      <c r="R4282" s="28">
        <v>41567.226388888892</v>
      </c>
      <c r="S4282" t="s">
        <v>14788</v>
      </c>
      <c r="T4282" s="27">
        <v>41566</v>
      </c>
      <c r="V4282">
        <v>26</v>
      </c>
      <c r="W4282" t="s">
        <v>36</v>
      </c>
      <c r="X4282" t="s">
        <v>279</v>
      </c>
      <c r="Y4282">
        <v>0</v>
      </c>
      <c r="AB4282" t="s">
        <v>237</v>
      </c>
      <c r="AH4282">
        <v>0</v>
      </c>
      <c r="AN4282" t="s">
        <v>238</v>
      </c>
      <c r="AO4282">
        <v>2</v>
      </c>
      <c r="AP4282" t="s">
        <v>239</v>
      </c>
      <c r="AQ4282" s="27">
        <v>41592</v>
      </c>
      <c r="AR4282" t="s">
        <v>240</v>
      </c>
      <c r="AS4282">
        <v>4</v>
      </c>
      <c r="AT4282" t="s">
        <v>239</v>
      </c>
      <c r="AU4282" s="27">
        <v>41592</v>
      </c>
    </row>
    <row r="4283" spans="1:47" x14ac:dyDescent="0.2">
      <c r="A4283">
        <v>4282</v>
      </c>
      <c r="B4283" t="s">
        <v>14789</v>
      </c>
      <c r="C4283" t="s">
        <v>1363</v>
      </c>
      <c r="D4283" t="s">
        <v>741</v>
      </c>
      <c r="E4283" s="27">
        <v>41652</v>
      </c>
      <c r="F4283" t="s">
        <v>233</v>
      </c>
      <c r="G4283" s="27">
        <v>34602</v>
      </c>
      <c r="H4283">
        <v>21</v>
      </c>
      <c r="I4283" t="s">
        <v>259</v>
      </c>
      <c r="J4283" t="s">
        <v>353</v>
      </c>
      <c r="K4283">
        <v>0</v>
      </c>
      <c r="L4283">
        <v>3</v>
      </c>
      <c r="M4283">
        <v>0</v>
      </c>
      <c r="N4283">
        <v>0</v>
      </c>
      <c r="O4283">
        <v>0</v>
      </c>
      <c r="P4283">
        <v>0</v>
      </c>
      <c r="Q4283" s="28">
        <v>41652.064583333333</v>
      </c>
      <c r="R4283" s="28">
        <v>41653.059027777781</v>
      </c>
      <c r="S4283" t="s">
        <v>14790</v>
      </c>
      <c r="T4283" s="27">
        <v>41652</v>
      </c>
      <c r="V4283">
        <v>0</v>
      </c>
      <c r="W4283" t="s">
        <v>36</v>
      </c>
      <c r="X4283" t="s">
        <v>279</v>
      </c>
      <c r="Y4283">
        <v>0</v>
      </c>
      <c r="AB4283" t="s">
        <v>237</v>
      </c>
      <c r="AH4283">
        <v>0</v>
      </c>
      <c r="AN4283" t="s">
        <v>238</v>
      </c>
      <c r="AO4283">
        <v>6</v>
      </c>
      <c r="AP4283" t="s">
        <v>246</v>
      </c>
      <c r="AQ4283" s="27">
        <v>41652</v>
      </c>
      <c r="AR4283" t="s">
        <v>240</v>
      </c>
      <c r="AS4283">
        <v>3</v>
      </c>
      <c r="AT4283" t="s">
        <v>239</v>
      </c>
      <c r="AU4283" s="27">
        <v>41652</v>
      </c>
    </row>
    <row r="4284" spans="1:47" x14ac:dyDescent="0.2">
      <c r="A4284">
        <v>4283</v>
      </c>
      <c r="B4284" t="s">
        <v>14791</v>
      </c>
      <c r="C4284" t="s">
        <v>14792</v>
      </c>
      <c r="D4284" t="s">
        <v>14793</v>
      </c>
      <c r="E4284" s="27">
        <v>41443</v>
      </c>
      <c r="F4284" t="s">
        <v>294</v>
      </c>
      <c r="G4284" s="27">
        <v>33521</v>
      </c>
      <c r="H4284">
        <v>24</v>
      </c>
      <c r="I4284" t="s">
        <v>259</v>
      </c>
      <c r="J4284" t="s">
        <v>250</v>
      </c>
      <c r="K4284">
        <v>0</v>
      </c>
      <c r="L4284">
        <v>7</v>
      </c>
      <c r="M4284">
        <v>0</v>
      </c>
      <c r="N4284">
        <v>0</v>
      </c>
      <c r="O4284">
        <v>2</v>
      </c>
      <c r="P4284">
        <v>569</v>
      </c>
      <c r="Q4284" s="28">
        <v>42012.490972222222</v>
      </c>
      <c r="R4284" s="28">
        <v>42020.365277777775</v>
      </c>
      <c r="S4284" t="s">
        <v>14794</v>
      </c>
      <c r="T4284" s="27">
        <v>41037</v>
      </c>
      <c r="V4284">
        <v>406</v>
      </c>
      <c r="W4284" t="s">
        <v>36</v>
      </c>
      <c r="X4284" t="s">
        <v>279</v>
      </c>
      <c r="Y4284">
        <v>1</v>
      </c>
      <c r="AA4284" t="s">
        <v>14795</v>
      </c>
      <c r="AB4284" t="s">
        <v>36</v>
      </c>
      <c r="AC4284">
        <v>0</v>
      </c>
      <c r="AD4284" s="27">
        <v>42012</v>
      </c>
      <c r="AE4284" t="s">
        <v>350</v>
      </c>
      <c r="AF4284" s="27">
        <v>42012</v>
      </c>
      <c r="AG4284" s="27">
        <v>42020</v>
      </c>
      <c r="AH4284">
        <v>1</v>
      </c>
      <c r="AJ4284" t="s">
        <v>14795</v>
      </c>
      <c r="AK4284" t="s">
        <v>312</v>
      </c>
      <c r="AL4284" s="27">
        <v>42012</v>
      </c>
      <c r="AM4284" t="s">
        <v>313</v>
      </c>
      <c r="AN4284" t="s">
        <v>238</v>
      </c>
      <c r="AO4284">
        <v>5</v>
      </c>
      <c r="AP4284" t="s">
        <v>246</v>
      </c>
      <c r="AQ4284" s="27">
        <v>41443</v>
      </c>
      <c r="AR4284" t="s">
        <v>240</v>
      </c>
      <c r="AS4284">
        <v>7</v>
      </c>
      <c r="AT4284" t="s">
        <v>246</v>
      </c>
      <c r="AU4284" s="27">
        <v>41443</v>
      </c>
    </row>
    <row r="4285" spans="1:47" x14ac:dyDescent="0.2">
      <c r="A4285">
        <v>4284</v>
      </c>
      <c r="B4285" t="s">
        <v>14796</v>
      </c>
      <c r="C4285" t="s">
        <v>918</v>
      </c>
      <c r="D4285" t="s">
        <v>2076</v>
      </c>
      <c r="E4285" s="27">
        <v>41630</v>
      </c>
      <c r="F4285" t="s">
        <v>233</v>
      </c>
      <c r="G4285" s="27">
        <v>23109</v>
      </c>
      <c r="H4285">
        <v>53</v>
      </c>
      <c r="I4285" t="s">
        <v>234</v>
      </c>
      <c r="J4285" t="s">
        <v>22</v>
      </c>
      <c r="K4285">
        <v>0</v>
      </c>
      <c r="L4285">
        <v>1</v>
      </c>
      <c r="M4285">
        <v>0</v>
      </c>
      <c r="N4285">
        <v>0</v>
      </c>
      <c r="O4285">
        <v>4</v>
      </c>
      <c r="P4285">
        <v>-1</v>
      </c>
      <c r="Q4285" s="28">
        <v>41629.48541666667</v>
      </c>
      <c r="R4285" s="28">
        <v>41630.056250000001</v>
      </c>
      <c r="S4285" t="s">
        <v>14797</v>
      </c>
      <c r="T4285" s="27">
        <v>41629</v>
      </c>
      <c r="V4285">
        <v>1</v>
      </c>
      <c r="W4285" t="s">
        <v>36</v>
      </c>
      <c r="X4285" t="s">
        <v>2223</v>
      </c>
      <c r="Y4285">
        <v>1</v>
      </c>
      <c r="AA4285" t="s">
        <v>14798</v>
      </c>
      <c r="AB4285" t="s">
        <v>36</v>
      </c>
      <c r="AD4285" s="27">
        <v>42153</v>
      </c>
      <c r="AE4285" t="s">
        <v>392</v>
      </c>
      <c r="AH4285">
        <v>0</v>
      </c>
      <c r="AN4285" t="s">
        <v>238</v>
      </c>
      <c r="AO4285">
        <v>1</v>
      </c>
      <c r="AP4285" t="s">
        <v>239</v>
      </c>
      <c r="AQ4285" s="27">
        <v>41630</v>
      </c>
      <c r="AR4285" t="s">
        <v>240</v>
      </c>
      <c r="AS4285">
        <v>1</v>
      </c>
      <c r="AT4285" t="s">
        <v>239</v>
      </c>
      <c r="AU4285" s="27">
        <v>41630</v>
      </c>
    </row>
    <row r="4286" spans="1:47" x14ac:dyDescent="0.2">
      <c r="A4286">
        <v>4285</v>
      </c>
      <c r="B4286" t="s">
        <v>14799</v>
      </c>
      <c r="C4286" t="s">
        <v>12994</v>
      </c>
      <c r="D4286" t="s">
        <v>12050</v>
      </c>
      <c r="E4286" s="27">
        <v>41779</v>
      </c>
      <c r="F4286" t="s">
        <v>294</v>
      </c>
      <c r="G4286" s="27">
        <v>28332</v>
      </c>
      <c r="H4286">
        <v>38</v>
      </c>
      <c r="I4286" t="s">
        <v>244</v>
      </c>
      <c r="J4286" t="s">
        <v>250</v>
      </c>
      <c r="K4286">
        <v>0</v>
      </c>
      <c r="L4286">
        <v>7</v>
      </c>
      <c r="M4286">
        <v>0</v>
      </c>
      <c r="N4286">
        <v>0</v>
      </c>
      <c r="O4286">
        <v>2</v>
      </c>
      <c r="P4286">
        <v>-1</v>
      </c>
      <c r="Q4286" s="28">
        <v>41778.32916666667</v>
      </c>
      <c r="R4286" s="28">
        <v>41803.404861111114</v>
      </c>
      <c r="S4286" t="s">
        <v>14800</v>
      </c>
      <c r="T4286" s="27">
        <v>36808</v>
      </c>
      <c r="V4286">
        <v>4971</v>
      </c>
      <c r="W4286" t="s">
        <v>36</v>
      </c>
      <c r="X4286" t="s">
        <v>324</v>
      </c>
      <c r="Y4286">
        <v>0</v>
      </c>
      <c r="AB4286" t="s">
        <v>237</v>
      </c>
      <c r="AH4286">
        <v>0</v>
      </c>
      <c r="AN4286" t="s">
        <v>238</v>
      </c>
      <c r="AO4286">
        <v>2</v>
      </c>
      <c r="AP4286" t="s">
        <v>239</v>
      </c>
      <c r="AQ4286" s="27">
        <v>41779</v>
      </c>
      <c r="AR4286" t="s">
        <v>240</v>
      </c>
      <c r="AS4286">
        <v>7</v>
      </c>
      <c r="AT4286" t="s">
        <v>246</v>
      </c>
      <c r="AU4286" s="27">
        <v>41779</v>
      </c>
    </row>
    <row r="4287" spans="1:47" x14ac:dyDescent="0.2">
      <c r="A4287">
        <v>4286</v>
      </c>
      <c r="B4287" t="s">
        <v>14801</v>
      </c>
      <c r="C4287" t="s">
        <v>14802</v>
      </c>
      <c r="D4287" t="s">
        <v>14803</v>
      </c>
      <c r="E4287" s="27">
        <v>41592</v>
      </c>
      <c r="F4287" t="s">
        <v>233</v>
      </c>
      <c r="G4287" s="27">
        <v>34184</v>
      </c>
      <c r="H4287">
        <v>22</v>
      </c>
      <c r="I4287" t="s">
        <v>259</v>
      </c>
      <c r="J4287" t="s">
        <v>250</v>
      </c>
      <c r="K4287">
        <v>0</v>
      </c>
      <c r="L4287">
        <v>3</v>
      </c>
      <c r="M4287">
        <v>0</v>
      </c>
      <c r="N4287">
        <v>0</v>
      </c>
      <c r="O4287">
        <v>0</v>
      </c>
      <c r="W4287" t="s">
        <v>237</v>
      </c>
      <c r="Y4287">
        <v>-1</v>
      </c>
      <c r="AB4287" t="s">
        <v>237</v>
      </c>
      <c r="AH4287">
        <v>0</v>
      </c>
      <c r="AN4287" t="s">
        <v>238</v>
      </c>
      <c r="AO4287">
        <v>5</v>
      </c>
      <c r="AP4287" t="s">
        <v>246</v>
      </c>
      <c r="AQ4287" s="27">
        <v>41592</v>
      </c>
      <c r="AR4287" t="s">
        <v>240</v>
      </c>
      <c r="AS4287">
        <v>3</v>
      </c>
      <c r="AT4287" t="s">
        <v>239</v>
      </c>
      <c r="AU4287" s="27">
        <v>41592</v>
      </c>
    </row>
    <row r="4288" spans="1:47" x14ac:dyDescent="0.2">
      <c r="A4288">
        <v>4287</v>
      </c>
      <c r="B4288" t="s">
        <v>14804</v>
      </c>
      <c r="C4288" t="s">
        <v>881</v>
      </c>
      <c r="D4288" t="s">
        <v>2342</v>
      </c>
      <c r="E4288" s="27">
        <v>41803</v>
      </c>
      <c r="F4288" t="s">
        <v>233</v>
      </c>
      <c r="G4288" s="27">
        <v>34814</v>
      </c>
      <c r="H4288">
        <v>20</v>
      </c>
      <c r="I4288" t="s">
        <v>259</v>
      </c>
      <c r="J4288" t="s">
        <v>245</v>
      </c>
      <c r="K4288">
        <v>0</v>
      </c>
      <c r="L4288">
        <v>3</v>
      </c>
      <c r="M4288">
        <v>0</v>
      </c>
      <c r="N4288">
        <v>0</v>
      </c>
      <c r="O4288">
        <v>0</v>
      </c>
      <c r="P4288">
        <v>-1</v>
      </c>
      <c r="Q4288" s="28">
        <v>41802.334027777775</v>
      </c>
      <c r="R4288" s="28">
        <v>41803.508333333331</v>
      </c>
      <c r="S4288" t="s">
        <v>14805</v>
      </c>
      <c r="T4288" s="27">
        <v>41802</v>
      </c>
      <c r="V4288">
        <v>1</v>
      </c>
      <c r="W4288" t="s">
        <v>32</v>
      </c>
      <c r="X4288" t="s">
        <v>268</v>
      </c>
      <c r="Y4288">
        <v>0</v>
      </c>
      <c r="AB4288" t="s">
        <v>237</v>
      </c>
      <c r="AH4288">
        <v>0</v>
      </c>
      <c r="AN4288" t="s">
        <v>238</v>
      </c>
      <c r="AO4288">
        <v>5</v>
      </c>
      <c r="AP4288" t="s">
        <v>246</v>
      </c>
      <c r="AQ4288" s="27">
        <v>41803</v>
      </c>
      <c r="AR4288" t="s">
        <v>240</v>
      </c>
      <c r="AS4288">
        <v>3</v>
      </c>
      <c r="AT4288" t="s">
        <v>239</v>
      </c>
      <c r="AU4288" s="27">
        <v>41803</v>
      </c>
    </row>
    <row r="4289" spans="1:47" x14ac:dyDescent="0.2">
      <c r="A4289">
        <v>4288</v>
      </c>
      <c r="B4289" t="s">
        <v>14806</v>
      </c>
      <c r="C4289" t="s">
        <v>2674</v>
      </c>
      <c r="D4289" t="s">
        <v>14807</v>
      </c>
      <c r="E4289" s="27">
        <v>41492</v>
      </c>
      <c r="F4289" t="s">
        <v>233</v>
      </c>
      <c r="G4289" s="27">
        <v>23728</v>
      </c>
      <c r="H4289">
        <v>51</v>
      </c>
      <c r="I4289" t="s">
        <v>234</v>
      </c>
      <c r="J4289" t="s">
        <v>245</v>
      </c>
      <c r="K4289">
        <v>0</v>
      </c>
      <c r="L4289">
        <v>1</v>
      </c>
      <c r="M4289">
        <v>0</v>
      </c>
      <c r="N4289">
        <v>0</v>
      </c>
      <c r="O4289">
        <v>2</v>
      </c>
      <c r="P4289">
        <v>0</v>
      </c>
      <c r="Q4289" s="28">
        <v>41492.194444444445</v>
      </c>
      <c r="R4289" s="28">
        <v>41515.171527777777</v>
      </c>
      <c r="S4289" t="s">
        <v>14808</v>
      </c>
      <c r="T4289" s="27">
        <v>41491</v>
      </c>
      <c r="V4289">
        <v>1</v>
      </c>
      <c r="W4289" t="s">
        <v>32</v>
      </c>
      <c r="X4289" t="s">
        <v>583</v>
      </c>
      <c r="Y4289">
        <v>0</v>
      </c>
      <c r="AB4289" t="s">
        <v>237</v>
      </c>
      <c r="AH4289">
        <v>0</v>
      </c>
      <c r="AN4289" t="s">
        <v>238</v>
      </c>
      <c r="AO4289">
        <v>1</v>
      </c>
      <c r="AP4289" t="s">
        <v>239</v>
      </c>
      <c r="AQ4289" s="27">
        <v>41492</v>
      </c>
      <c r="AR4289" t="s">
        <v>240</v>
      </c>
      <c r="AS4289">
        <v>1</v>
      </c>
      <c r="AT4289" t="s">
        <v>239</v>
      </c>
      <c r="AU4289" s="27">
        <v>41492</v>
      </c>
    </row>
    <row r="4290" spans="1:47" x14ac:dyDescent="0.2">
      <c r="A4290">
        <v>4289</v>
      </c>
      <c r="B4290" t="s">
        <v>14809</v>
      </c>
      <c r="C4290" t="s">
        <v>4287</v>
      </c>
      <c r="D4290" t="s">
        <v>14810</v>
      </c>
      <c r="E4290" s="27">
        <v>41900</v>
      </c>
      <c r="F4290" t="s">
        <v>233</v>
      </c>
      <c r="G4290" s="27">
        <v>32887</v>
      </c>
      <c r="H4290">
        <v>26</v>
      </c>
      <c r="I4290" t="s">
        <v>244</v>
      </c>
      <c r="J4290" t="s">
        <v>245</v>
      </c>
      <c r="K4290">
        <v>0</v>
      </c>
      <c r="L4290">
        <v>2</v>
      </c>
      <c r="M4290">
        <v>0</v>
      </c>
      <c r="N4290">
        <v>0</v>
      </c>
      <c r="O4290">
        <v>0</v>
      </c>
      <c r="P4290">
        <v>-1</v>
      </c>
      <c r="Q4290" s="28">
        <v>41899.237500000003</v>
      </c>
      <c r="R4290" s="28">
        <v>41901.166666666664</v>
      </c>
      <c r="S4290" t="s">
        <v>14811</v>
      </c>
      <c r="T4290" s="27">
        <v>41899</v>
      </c>
      <c r="V4290">
        <v>1</v>
      </c>
      <c r="W4290" t="s">
        <v>32</v>
      </c>
      <c r="X4290" t="s">
        <v>749</v>
      </c>
      <c r="Y4290">
        <v>0</v>
      </c>
      <c r="AB4290" t="s">
        <v>237</v>
      </c>
      <c r="AH4290">
        <v>0</v>
      </c>
      <c r="AN4290" t="s">
        <v>238</v>
      </c>
      <c r="AO4290">
        <v>3</v>
      </c>
      <c r="AP4290" t="s">
        <v>239</v>
      </c>
      <c r="AQ4290" s="27">
        <v>41900</v>
      </c>
      <c r="AR4290" t="s">
        <v>240</v>
      </c>
      <c r="AS4290">
        <v>2</v>
      </c>
      <c r="AT4290" t="s">
        <v>239</v>
      </c>
      <c r="AU4290" s="27">
        <v>41900</v>
      </c>
    </row>
    <row r="4291" spans="1:47" x14ac:dyDescent="0.2">
      <c r="A4291">
        <v>4290</v>
      </c>
      <c r="B4291" t="s">
        <v>14812</v>
      </c>
      <c r="C4291" t="s">
        <v>793</v>
      </c>
      <c r="D4291" t="s">
        <v>14813</v>
      </c>
      <c r="E4291" s="27">
        <v>41284</v>
      </c>
      <c r="F4291" t="s">
        <v>233</v>
      </c>
      <c r="G4291" s="27">
        <v>31765</v>
      </c>
      <c r="H4291">
        <v>29</v>
      </c>
      <c r="I4291" t="s">
        <v>244</v>
      </c>
      <c r="J4291" t="s">
        <v>250</v>
      </c>
      <c r="K4291">
        <v>0</v>
      </c>
      <c r="L4291">
        <v>1</v>
      </c>
      <c r="M4291">
        <v>0</v>
      </c>
      <c r="N4291">
        <v>0</v>
      </c>
      <c r="O4291">
        <v>1</v>
      </c>
      <c r="P4291">
        <v>0</v>
      </c>
      <c r="Q4291" s="28">
        <v>41284.154861111114</v>
      </c>
      <c r="R4291" s="28">
        <v>41284.298611111109</v>
      </c>
      <c r="S4291" t="s">
        <v>14814</v>
      </c>
      <c r="T4291" s="27">
        <v>41284</v>
      </c>
      <c r="V4291">
        <v>0</v>
      </c>
      <c r="W4291" t="s">
        <v>36</v>
      </c>
      <c r="X4291" t="s">
        <v>422</v>
      </c>
      <c r="Y4291">
        <v>0</v>
      </c>
      <c r="AB4291" t="s">
        <v>237</v>
      </c>
      <c r="AH4291">
        <v>0</v>
      </c>
      <c r="AN4291" t="s">
        <v>238</v>
      </c>
      <c r="AO4291">
        <v>2</v>
      </c>
      <c r="AP4291" t="s">
        <v>239</v>
      </c>
      <c r="AQ4291" s="27">
        <v>41284</v>
      </c>
      <c r="AR4291" t="s">
        <v>240</v>
      </c>
      <c r="AS4291">
        <v>1</v>
      </c>
      <c r="AT4291" t="s">
        <v>239</v>
      </c>
      <c r="AU4291" s="27">
        <v>41284</v>
      </c>
    </row>
    <row r="4292" spans="1:47" x14ac:dyDescent="0.2">
      <c r="A4292">
        <v>4291</v>
      </c>
      <c r="B4292" t="s">
        <v>14815</v>
      </c>
      <c r="C4292" t="s">
        <v>575</v>
      </c>
      <c r="D4292" t="s">
        <v>14816</v>
      </c>
      <c r="E4292" s="27">
        <v>41963</v>
      </c>
      <c r="F4292" t="s">
        <v>233</v>
      </c>
      <c r="G4292" s="27">
        <v>24251</v>
      </c>
      <c r="H4292">
        <v>49</v>
      </c>
      <c r="I4292" t="s">
        <v>234</v>
      </c>
      <c r="J4292" t="s">
        <v>250</v>
      </c>
      <c r="K4292">
        <v>0</v>
      </c>
      <c r="L4292">
        <v>1</v>
      </c>
      <c r="M4292">
        <v>0</v>
      </c>
      <c r="N4292">
        <v>0</v>
      </c>
      <c r="O4292">
        <v>2</v>
      </c>
      <c r="P4292">
        <v>0</v>
      </c>
      <c r="Q4292" s="28">
        <v>41963.144444444442</v>
      </c>
      <c r="R4292" s="28">
        <v>41968.196527777778</v>
      </c>
      <c r="S4292" t="s">
        <v>14817</v>
      </c>
      <c r="T4292" s="27">
        <v>41963</v>
      </c>
      <c r="V4292">
        <v>0</v>
      </c>
      <c r="W4292" t="s">
        <v>36</v>
      </c>
      <c r="X4292" t="s">
        <v>595</v>
      </c>
      <c r="Y4292">
        <v>0</v>
      </c>
      <c r="AB4292" t="s">
        <v>237</v>
      </c>
      <c r="AH4292">
        <v>0</v>
      </c>
      <c r="AN4292" t="s">
        <v>238</v>
      </c>
      <c r="AO4292">
        <v>1</v>
      </c>
      <c r="AP4292" t="s">
        <v>239</v>
      </c>
      <c r="AQ4292" s="27">
        <v>41963</v>
      </c>
      <c r="AR4292" t="s">
        <v>240</v>
      </c>
      <c r="AS4292">
        <v>1</v>
      </c>
      <c r="AT4292" t="s">
        <v>239</v>
      </c>
      <c r="AU4292" s="27">
        <v>41963</v>
      </c>
    </row>
    <row r="4293" spans="1:47" x14ac:dyDescent="0.2">
      <c r="A4293">
        <v>4292</v>
      </c>
      <c r="B4293" t="s">
        <v>14818</v>
      </c>
      <c r="C4293" t="s">
        <v>2412</v>
      </c>
      <c r="D4293" t="s">
        <v>14819</v>
      </c>
      <c r="E4293" s="27">
        <v>41390</v>
      </c>
      <c r="F4293" t="s">
        <v>294</v>
      </c>
      <c r="G4293" s="27">
        <v>33582</v>
      </c>
      <c r="H4293">
        <v>24</v>
      </c>
      <c r="I4293" t="s">
        <v>259</v>
      </c>
      <c r="J4293" t="s">
        <v>22</v>
      </c>
      <c r="K4293">
        <v>0</v>
      </c>
      <c r="L4293">
        <v>5</v>
      </c>
      <c r="M4293">
        <v>0</v>
      </c>
      <c r="N4293">
        <v>0</v>
      </c>
      <c r="O4293">
        <v>0</v>
      </c>
      <c r="P4293">
        <v>0</v>
      </c>
      <c r="Q4293" s="28">
        <v>41390.208333333336</v>
      </c>
      <c r="R4293" s="28">
        <v>41390.336111111108</v>
      </c>
      <c r="S4293" t="s">
        <v>14820</v>
      </c>
      <c r="T4293" s="27">
        <v>41389</v>
      </c>
      <c r="V4293">
        <v>1</v>
      </c>
      <c r="W4293" t="s">
        <v>32</v>
      </c>
      <c r="X4293" t="s">
        <v>2223</v>
      </c>
      <c r="Y4293">
        <v>0</v>
      </c>
      <c r="AB4293" t="s">
        <v>237</v>
      </c>
      <c r="AH4293">
        <v>0</v>
      </c>
      <c r="AN4293" t="s">
        <v>238</v>
      </c>
      <c r="AO4293">
        <v>5</v>
      </c>
      <c r="AP4293" t="s">
        <v>246</v>
      </c>
      <c r="AQ4293" s="27">
        <v>41390</v>
      </c>
      <c r="AR4293" t="s">
        <v>240</v>
      </c>
      <c r="AS4293">
        <v>5</v>
      </c>
      <c r="AT4293" t="s">
        <v>246</v>
      </c>
      <c r="AU4293" s="27">
        <v>41390</v>
      </c>
    </row>
    <row r="4294" spans="1:47" x14ac:dyDescent="0.2">
      <c r="A4294">
        <v>4293</v>
      </c>
      <c r="B4294" t="s">
        <v>14821</v>
      </c>
      <c r="C4294" t="s">
        <v>2094</v>
      </c>
      <c r="D4294" t="s">
        <v>14822</v>
      </c>
      <c r="E4294" s="27">
        <v>41398</v>
      </c>
      <c r="F4294" t="s">
        <v>233</v>
      </c>
      <c r="G4294" s="27">
        <v>33606</v>
      </c>
      <c r="H4294">
        <v>24</v>
      </c>
      <c r="I4294" t="s">
        <v>259</v>
      </c>
      <c r="J4294" t="s">
        <v>22</v>
      </c>
      <c r="K4294">
        <v>0</v>
      </c>
      <c r="L4294">
        <v>10</v>
      </c>
      <c r="M4294">
        <v>1</v>
      </c>
      <c r="N4294">
        <v>9</v>
      </c>
      <c r="O4294">
        <v>2</v>
      </c>
      <c r="P4294">
        <v>-1</v>
      </c>
      <c r="Q4294" s="28">
        <v>41397.181250000001</v>
      </c>
      <c r="R4294" s="28">
        <v>41639.135416666664</v>
      </c>
      <c r="S4294" t="s">
        <v>14823</v>
      </c>
      <c r="T4294" s="27">
        <v>41397</v>
      </c>
      <c r="V4294">
        <v>1</v>
      </c>
      <c r="W4294" t="s">
        <v>32</v>
      </c>
      <c r="X4294" t="s">
        <v>261</v>
      </c>
      <c r="Y4294">
        <v>1</v>
      </c>
      <c r="AA4294" t="s">
        <v>14824</v>
      </c>
      <c r="AB4294" t="s">
        <v>36</v>
      </c>
      <c r="AC4294">
        <v>1</v>
      </c>
      <c r="AD4294" s="27">
        <v>41755</v>
      </c>
      <c r="AE4294" t="s">
        <v>412</v>
      </c>
      <c r="AF4294" s="27">
        <v>41756</v>
      </c>
      <c r="AG4294" s="27">
        <v>41756</v>
      </c>
      <c r="AH4294">
        <v>0</v>
      </c>
      <c r="AN4294" t="s">
        <v>238</v>
      </c>
      <c r="AO4294">
        <v>9</v>
      </c>
      <c r="AP4294" t="s">
        <v>269</v>
      </c>
      <c r="AQ4294" s="27">
        <v>41398</v>
      </c>
      <c r="AR4294" t="s">
        <v>240</v>
      </c>
      <c r="AS4294">
        <v>10</v>
      </c>
      <c r="AT4294" t="s">
        <v>269</v>
      </c>
      <c r="AU4294" s="27">
        <v>41398</v>
      </c>
    </row>
    <row r="4295" spans="1:47" x14ac:dyDescent="0.2">
      <c r="A4295">
        <v>4294</v>
      </c>
      <c r="B4295" t="s">
        <v>14825</v>
      </c>
      <c r="C4295" t="s">
        <v>231</v>
      </c>
      <c r="D4295" t="s">
        <v>14826</v>
      </c>
      <c r="E4295" s="27">
        <v>41891</v>
      </c>
      <c r="F4295" t="s">
        <v>233</v>
      </c>
      <c r="G4295" s="27">
        <v>33389</v>
      </c>
      <c r="H4295">
        <v>24</v>
      </c>
      <c r="I4295" t="s">
        <v>259</v>
      </c>
      <c r="J4295" t="s">
        <v>353</v>
      </c>
      <c r="K4295">
        <v>0</v>
      </c>
      <c r="L4295">
        <v>2</v>
      </c>
      <c r="M4295">
        <v>0</v>
      </c>
      <c r="N4295">
        <v>0</v>
      </c>
      <c r="O4295">
        <v>0</v>
      </c>
      <c r="P4295">
        <v>-1</v>
      </c>
      <c r="Q4295" s="28">
        <v>41890.521527777775</v>
      </c>
      <c r="R4295" s="28">
        <v>41891.443055555559</v>
      </c>
      <c r="S4295" t="s">
        <v>14827</v>
      </c>
      <c r="T4295" s="27">
        <v>41890</v>
      </c>
      <c r="V4295">
        <v>1</v>
      </c>
      <c r="W4295" t="s">
        <v>36</v>
      </c>
      <c r="X4295" t="s">
        <v>263</v>
      </c>
      <c r="Y4295">
        <v>0</v>
      </c>
      <c r="AB4295" t="s">
        <v>237</v>
      </c>
      <c r="AH4295">
        <v>0</v>
      </c>
      <c r="AN4295" t="s">
        <v>238</v>
      </c>
      <c r="AO4295">
        <v>3</v>
      </c>
      <c r="AP4295" t="s">
        <v>239</v>
      </c>
      <c r="AQ4295" s="27">
        <v>41891</v>
      </c>
      <c r="AR4295" t="s">
        <v>240</v>
      </c>
      <c r="AS4295">
        <v>2</v>
      </c>
      <c r="AT4295" t="s">
        <v>239</v>
      </c>
      <c r="AU4295" s="27">
        <v>41891</v>
      </c>
    </row>
    <row r="4296" spans="1:47" x14ac:dyDescent="0.2">
      <c r="A4296">
        <v>4295</v>
      </c>
      <c r="B4296" t="s">
        <v>14828</v>
      </c>
      <c r="C4296" t="s">
        <v>2316</v>
      </c>
      <c r="D4296" t="s">
        <v>14829</v>
      </c>
      <c r="E4296" s="27">
        <v>41792</v>
      </c>
      <c r="F4296" t="s">
        <v>233</v>
      </c>
      <c r="G4296" s="27">
        <v>28211</v>
      </c>
      <c r="H4296">
        <v>39</v>
      </c>
      <c r="I4296" t="s">
        <v>244</v>
      </c>
      <c r="J4296" t="s">
        <v>245</v>
      </c>
      <c r="K4296">
        <v>0</v>
      </c>
      <c r="L4296">
        <v>4</v>
      </c>
      <c r="M4296">
        <v>0</v>
      </c>
      <c r="N4296">
        <v>0</v>
      </c>
      <c r="O4296">
        <v>5</v>
      </c>
      <c r="P4296">
        <v>-32</v>
      </c>
      <c r="Q4296" s="28">
        <v>41760.40902777778</v>
      </c>
      <c r="R4296" s="28">
        <v>41789.206944444442</v>
      </c>
      <c r="S4296" t="s">
        <v>14830</v>
      </c>
      <c r="T4296" s="27">
        <v>41760</v>
      </c>
      <c r="V4296">
        <v>32</v>
      </c>
      <c r="W4296" t="s">
        <v>36</v>
      </c>
      <c r="X4296" t="s">
        <v>279</v>
      </c>
      <c r="Y4296">
        <v>0</v>
      </c>
      <c r="AB4296" t="s">
        <v>237</v>
      </c>
      <c r="AH4296">
        <v>0</v>
      </c>
      <c r="AN4296" t="s">
        <v>238</v>
      </c>
      <c r="AO4296">
        <v>2</v>
      </c>
      <c r="AP4296" t="s">
        <v>239</v>
      </c>
      <c r="AQ4296" s="27">
        <v>41792</v>
      </c>
      <c r="AR4296" t="s">
        <v>240</v>
      </c>
      <c r="AS4296">
        <v>4</v>
      </c>
      <c r="AT4296" t="s">
        <v>239</v>
      </c>
      <c r="AU4296" s="27">
        <v>41792</v>
      </c>
    </row>
    <row r="4297" spans="1:47" x14ac:dyDescent="0.2">
      <c r="A4297">
        <v>4296</v>
      </c>
      <c r="B4297" t="s">
        <v>14831</v>
      </c>
      <c r="C4297" t="s">
        <v>2212</v>
      </c>
      <c r="D4297" t="s">
        <v>14832</v>
      </c>
      <c r="E4297" s="27">
        <v>41326</v>
      </c>
      <c r="F4297" t="s">
        <v>233</v>
      </c>
      <c r="G4297" s="27">
        <v>28818</v>
      </c>
      <c r="H4297">
        <v>37</v>
      </c>
      <c r="I4297" t="s">
        <v>244</v>
      </c>
      <c r="J4297" t="s">
        <v>353</v>
      </c>
      <c r="K4297">
        <v>0</v>
      </c>
      <c r="L4297">
        <v>2</v>
      </c>
      <c r="M4297">
        <v>0</v>
      </c>
      <c r="N4297">
        <v>0</v>
      </c>
      <c r="O4297">
        <v>5</v>
      </c>
      <c r="P4297">
        <v>-1</v>
      </c>
      <c r="Q4297" s="28">
        <v>41325.218055555553</v>
      </c>
      <c r="R4297" s="28">
        <v>41326.393055555556</v>
      </c>
      <c r="S4297" t="s">
        <v>14833</v>
      </c>
      <c r="T4297" s="27">
        <v>41325</v>
      </c>
      <c r="V4297">
        <v>1</v>
      </c>
      <c r="W4297" t="s">
        <v>32</v>
      </c>
      <c r="X4297" t="s">
        <v>364</v>
      </c>
      <c r="Y4297">
        <v>0</v>
      </c>
      <c r="AB4297" t="s">
        <v>237</v>
      </c>
      <c r="AH4297">
        <v>0</v>
      </c>
      <c r="AN4297" t="s">
        <v>238</v>
      </c>
      <c r="AO4297">
        <v>1</v>
      </c>
      <c r="AP4297" t="s">
        <v>239</v>
      </c>
      <c r="AQ4297" s="27">
        <v>41326</v>
      </c>
      <c r="AR4297" t="s">
        <v>240</v>
      </c>
      <c r="AS4297">
        <v>2</v>
      </c>
      <c r="AT4297" t="s">
        <v>239</v>
      </c>
      <c r="AU4297" s="27">
        <v>41326</v>
      </c>
    </row>
    <row r="4298" spans="1:47" x14ac:dyDescent="0.2">
      <c r="A4298">
        <v>4297</v>
      </c>
      <c r="B4298" t="s">
        <v>14834</v>
      </c>
      <c r="C4298" t="s">
        <v>3548</v>
      </c>
      <c r="D4298" t="s">
        <v>597</v>
      </c>
      <c r="E4298" s="27">
        <v>41936</v>
      </c>
      <c r="F4298" t="s">
        <v>233</v>
      </c>
      <c r="G4298" s="27">
        <v>35103</v>
      </c>
      <c r="H4298">
        <v>20</v>
      </c>
      <c r="I4298" t="s">
        <v>259</v>
      </c>
      <c r="J4298" t="s">
        <v>245</v>
      </c>
      <c r="K4298">
        <v>0</v>
      </c>
      <c r="L4298">
        <v>9</v>
      </c>
      <c r="M4298">
        <v>0</v>
      </c>
      <c r="N4298">
        <v>0</v>
      </c>
      <c r="O4298">
        <v>0</v>
      </c>
      <c r="P4298">
        <v>-1</v>
      </c>
      <c r="Q4298" s="28">
        <v>41935.203472222223</v>
      </c>
      <c r="R4298" s="28">
        <v>41935.384722222225</v>
      </c>
      <c r="S4298" t="s">
        <v>14835</v>
      </c>
      <c r="T4298" s="27">
        <v>41935</v>
      </c>
      <c r="V4298">
        <v>1</v>
      </c>
      <c r="W4298" t="s">
        <v>32</v>
      </c>
      <c r="X4298" t="s">
        <v>14836</v>
      </c>
      <c r="Y4298">
        <v>1</v>
      </c>
      <c r="AA4298" t="s">
        <v>14837</v>
      </c>
      <c r="AB4298" t="s">
        <v>32</v>
      </c>
      <c r="AC4298">
        <v>1</v>
      </c>
      <c r="AD4298" s="27">
        <v>42218</v>
      </c>
      <c r="AE4298" t="s">
        <v>359</v>
      </c>
      <c r="AF4298" s="27">
        <v>42219</v>
      </c>
      <c r="AG4298" s="27">
        <v>42220</v>
      </c>
      <c r="AH4298">
        <v>0</v>
      </c>
      <c r="AN4298" t="s">
        <v>238</v>
      </c>
      <c r="AO4298">
        <v>7</v>
      </c>
      <c r="AP4298" t="s">
        <v>246</v>
      </c>
      <c r="AQ4298" s="27">
        <v>41936</v>
      </c>
      <c r="AR4298" t="s">
        <v>240</v>
      </c>
      <c r="AS4298">
        <v>9</v>
      </c>
      <c r="AT4298" t="s">
        <v>269</v>
      </c>
      <c r="AU4298" s="27">
        <v>41936</v>
      </c>
    </row>
    <row r="4299" spans="1:47" x14ac:dyDescent="0.2">
      <c r="A4299">
        <v>4298</v>
      </c>
      <c r="B4299" t="s">
        <v>14838</v>
      </c>
      <c r="C4299" t="s">
        <v>633</v>
      </c>
      <c r="D4299" t="s">
        <v>14839</v>
      </c>
      <c r="E4299" s="27">
        <v>41561</v>
      </c>
      <c r="F4299" t="s">
        <v>294</v>
      </c>
      <c r="G4299" s="27">
        <v>22705</v>
      </c>
      <c r="H4299">
        <v>54</v>
      </c>
      <c r="I4299" t="s">
        <v>234</v>
      </c>
      <c r="J4299" t="s">
        <v>353</v>
      </c>
      <c r="K4299">
        <v>0</v>
      </c>
      <c r="L4299">
        <v>1</v>
      </c>
      <c r="M4299">
        <v>0</v>
      </c>
      <c r="N4299">
        <v>0</v>
      </c>
      <c r="O4299">
        <v>2</v>
      </c>
      <c r="S4299" t="s">
        <v>14840</v>
      </c>
      <c r="T4299" s="27">
        <v>40800</v>
      </c>
      <c r="V4299">
        <v>761</v>
      </c>
      <c r="W4299" t="s">
        <v>36</v>
      </c>
      <c r="X4299" t="s">
        <v>324</v>
      </c>
      <c r="Y4299">
        <v>0</v>
      </c>
      <c r="AB4299" t="s">
        <v>237</v>
      </c>
      <c r="AH4299">
        <v>0</v>
      </c>
      <c r="AN4299" t="s">
        <v>238</v>
      </c>
      <c r="AO4299">
        <v>1</v>
      </c>
      <c r="AP4299" t="s">
        <v>239</v>
      </c>
      <c r="AQ4299" s="27">
        <v>41561</v>
      </c>
      <c r="AR4299" t="s">
        <v>240</v>
      </c>
      <c r="AS4299">
        <v>1</v>
      </c>
      <c r="AT4299" t="s">
        <v>239</v>
      </c>
      <c r="AU4299" s="27">
        <v>41561</v>
      </c>
    </row>
    <row r="4300" spans="1:47" x14ac:dyDescent="0.2">
      <c r="A4300">
        <v>4299</v>
      </c>
      <c r="B4300" t="s">
        <v>14841</v>
      </c>
      <c r="C4300" t="s">
        <v>14842</v>
      </c>
      <c r="D4300" t="s">
        <v>7577</v>
      </c>
      <c r="E4300" s="27">
        <v>41373</v>
      </c>
      <c r="F4300" t="s">
        <v>294</v>
      </c>
      <c r="G4300" s="27">
        <v>23698</v>
      </c>
      <c r="H4300">
        <v>51</v>
      </c>
      <c r="I4300" t="s">
        <v>234</v>
      </c>
      <c r="J4300" t="s">
        <v>245</v>
      </c>
      <c r="K4300">
        <v>0</v>
      </c>
      <c r="L4300">
        <v>9</v>
      </c>
      <c r="M4300">
        <v>0</v>
      </c>
      <c r="N4300">
        <v>0</v>
      </c>
      <c r="O4300">
        <v>14</v>
      </c>
      <c r="S4300" t="s">
        <v>14843</v>
      </c>
      <c r="T4300" s="27">
        <v>41061</v>
      </c>
      <c r="V4300">
        <v>312</v>
      </c>
      <c r="W4300" t="s">
        <v>32</v>
      </c>
      <c r="X4300" t="s">
        <v>14844</v>
      </c>
      <c r="Y4300">
        <v>0</v>
      </c>
      <c r="AB4300" t="s">
        <v>237</v>
      </c>
      <c r="AH4300">
        <v>0</v>
      </c>
      <c r="AN4300" t="s">
        <v>238</v>
      </c>
      <c r="AO4300">
        <v>6</v>
      </c>
      <c r="AP4300" t="s">
        <v>246</v>
      </c>
      <c r="AQ4300" s="27">
        <v>41373</v>
      </c>
      <c r="AR4300" t="s">
        <v>240</v>
      </c>
      <c r="AS4300">
        <v>9</v>
      </c>
      <c r="AT4300" t="s">
        <v>269</v>
      </c>
      <c r="AU4300" s="27">
        <v>41373</v>
      </c>
    </row>
    <row r="4301" spans="1:47" x14ac:dyDescent="0.2">
      <c r="A4301">
        <v>4300</v>
      </c>
      <c r="B4301" t="s">
        <v>14845</v>
      </c>
      <c r="C4301" t="s">
        <v>5580</v>
      </c>
      <c r="D4301" t="s">
        <v>14846</v>
      </c>
      <c r="E4301" s="27">
        <v>41710</v>
      </c>
      <c r="F4301" t="s">
        <v>233</v>
      </c>
      <c r="G4301" s="27">
        <v>22808</v>
      </c>
      <c r="H4301">
        <v>53</v>
      </c>
      <c r="I4301" t="s">
        <v>234</v>
      </c>
      <c r="J4301" t="s">
        <v>245</v>
      </c>
      <c r="K4301">
        <v>0</v>
      </c>
      <c r="L4301">
        <v>1</v>
      </c>
      <c r="M4301">
        <v>0</v>
      </c>
      <c r="N4301">
        <v>0</v>
      </c>
      <c r="O4301">
        <v>1</v>
      </c>
      <c r="P4301">
        <v>-21</v>
      </c>
      <c r="Q4301" s="28">
        <v>41689.457638888889</v>
      </c>
      <c r="R4301" s="28">
        <v>41710.470833333333</v>
      </c>
      <c r="S4301" t="s">
        <v>14847</v>
      </c>
      <c r="T4301" s="27">
        <v>41689</v>
      </c>
      <c r="V4301">
        <v>21</v>
      </c>
      <c r="W4301" t="s">
        <v>32</v>
      </c>
      <c r="X4301" t="s">
        <v>1546</v>
      </c>
      <c r="Y4301">
        <v>0</v>
      </c>
      <c r="AB4301" t="s">
        <v>237</v>
      </c>
      <c r="AH4301">
        <v>0</v>
      </c>
      <c r="AN4301" t="s">
        <v>238</v>
      </c>
      <c r="AO4301">
        <v>1</v>
      </c>
      <c r="AP4301" t="s">
        <v>239</v>
      </c>
      <c r="AQ4301" s="27">
        <v>41710</v>
      </c>
      <c r="AR4301" t="s">
        <v>240</v>
      </c>
      <c r="AS4301">
        <v>1</v>
      </c>
      <c r="AT4301" t="s">
        <v>239</v>
      </c>
      <c r="AU4301" s="27">
        <v>41710</v>
      </c>
    </row>
    <row r="4302" spans="1:47" x14ac:dyDescent="0.2">
      <c r="A4302">
        <v>4301</v>
      </c>
      <c r="B4302" t="s">
        <v>14848</v>
      </c>
      <c r="C4302" t="s">
        <v>14849</v>
      </c>
      <c r="D4302" t="s">
        <v>991</v>
      </c>
      <c r="E4302" s="27">
        <v>41689</v>
      </c>
      <c r="F4302" t="s">
        <v>233</v>
      </c>
      <c r="G4302" s="27">
        <v>30822</v>
      </c>
      <c r="H4302">
        <v>31</v>
      </c>
      <c r="I4302" t="s">
        <v>244</v>
      </c>
      <c r="J4302" t="s">
        <v>250</v>
      </c>
      <c r="K4302">
        <v>0</v>
      </c>
      <c r="L4302">
        <v>3</v>
      </c>
      <c r="M4302">
        <v>0</v>
      </c>
      <c r="N4302">
        <v>0</v>
      </c>
      <c r="O4302">
        <v>2</v>
      </c>
      <c r="S4302" t="s">
        <v>14850</v>
      </c>
      <c r="U4302" s="27">
        <v>41675</v>
      </c>
      <c r="V4302">
        <v>14</v>
      </c>
      <c r="W4302" t="s">
        <v>32</v>
      </c>
      <c r="X4302" t="s">
        <v>274</v>
      </c>
      <c r="Y4302">
        <v>0</v>
      </c>
      <c r="AB4302" t="s">
        <v>237</v>
      </c>
      <c r="AH4302">
        <v>0</v>
      </c>
      <c r="AN4302" t="s">
        <v>238</v>
      </c>
      <c r="AO4302">
        <v>3</v>
      </c>
      <c r="AP4302" t="s">
        <v>239</v>
      </c>
      <c r="AQ4302" s="27">
        <v>41689</v>
      </c>
      <c r="AR4302" t="s">
        <v>240</v>
      </c>
      <c r="AS4302">
        <v>3</v>
      </c>
      <c r="AT4302" t="s">
        <v>239</v>
      </c>
      <c r="AU4302" s="27">
        <v>41689</v>
      </c>
    </row>
    <row r="4303" spans="1:47" x14ac:dyDescent="0.2">
      <c r="A4303">
        <v>4302</v>
      </c>
      <c r="B4303" t="s">
        <v>14851</v>
      </c>
      <c r="C4303" t="s">
        <v>2316</v>
      </c>
      <c r="D4303" t="s">
        <v>14852</v>
      </c>
      <c r="E4303" s="27">
        <v>41746</v>
      </c>
      <c r="F4303" t="s">
        <v>233</v>
      </c>
      <c r="G4303" s="27">
        <v>31538</v>
      </c>
      <c r="H4303">
        <v>29</v>
      </c>
      <c r="I4303" t="s">
        <v>244</v>
      </c>
      <c r="J4303" t="s">
        <v>245</v>
      </c>
      <c r="K4303">
        <v>0</v>
      </c>
      <c r="L4303">
        <v>3</v>
      </c>
      <c r="M4303">
        <v>0</v>
      </c>
      <c r="N4303">
        <v>0</v>
      </c>
      <c r="O4303">
        <v>0</v>
      </c>
      <c r="W4303" t="s">
        <v>237</v>
      </c>
      <c r="Y4303">
        <v>-1</v>
      </c>
      <c r="AB4303" t="s">
        <v>237</v>
      </c>
      <c r="AH4303">
        <v>0</v>
      </c>
      <c r="AN4303" t="s">
        <v>238</v>
      </c>
      <c r="AO4303">
        <v>1</v>
      </c>
      <c r="AP4303" t="s">
        <v>239</v>
      </c>
      <c r="AQ4303" s="27">
        <v>41746</v>
      </c>
      <c r="AR4303" t="s">
        <v>240</v>
      </c>
      <c r="AS4303">
        <v>3</v>
      </c>
      <c r="AT4303" t="s">
        <v>239</v>
      </c>
      <c r="AU4303" s="27">
        <v>41746</v>
      </c>
    </row>
    <row r="4304" spans="1:47" x14ac:dyDescent="0.2">
      <c r="A4304">
        <v>4303</v>
      </c>
      <c r="B4304" t="s">
        <v>14853</v>
      </c>
      <c r="C4304" t="s">
        <v>14854</v>
      </c>
      <c r="D4304" t="s">
        <v>4287</v>
      </c>
      <c r="E4304" s="27">
        <v>41313</v>
      </c>
      <c r="F4304" t="s">
        <v>233</v>
      </c>
      <c r="G4304" s="27">
        <v>33204</v>
      </c>
      <c r="H4304">
        <v>25</v>
      </c>
      <c r="I4304" t="s">
        <v>244</v>
      </c>
      <c r="J4304" t="s">
        <v>250</v>
      </c>
      <c r="K4304">
        <v>0</v>
      </c>
      <c r="L4304">
        <v>8</v>
      </c>
      <c r="M4304">
        <v>0</v>
      </c>
      <c r="N4304">
        <v>0</v>
      </c>
      <c r="O4304">
        <v>5</v>
      </c>
      <c r="P4304">
        <v>-1</v>
      </c>
      <c r="Q4304" s="28">
        <v>41312.162499999999</v>
      </c>
      <c r="R4304" s="28">
        <v>41347.309027777781</v>
      </c>
      <c r="S4304" t="s">
        <v>14855</v>
      </c>
      <c r="T4304" s="27">
        <v>41312</v>
      </c>
      <c r="V4304">
        <v>1</v>
      </c>
      <c r="W4304" t="s">
        <v>32</v>
      </c>
      <c r="X4304" t="s">
        <v>898</v>
      </c>
      <c r="Y4304">
        <v>0</v>
      </c>
      <c r="AB4304" t="s">
        <v>237</v>
      </c>
      <c r="AH4304">
        <v>0</v>
      </c>
      <c r="AN4304" t="s">
        <v>238</v>
      </c>
      <c r="AO4304">
        <v>6</v>
      </c>
      <c r="AP4304" t="s">
        <v>246</v>
      </c>
      <c r="AQ4304" s="27">
        <v>41313</v>
      </c>
      <c r="AR4304" t="s">
        <v>240</v>
      </c>
      <c r="AS4304">
        <v>8</v>
      </c>
      <c r="AT4304" t="s">
        <v>269</v>
      </c>
      <c r="AU4304" s="27">
        <v>41313</v>
      </c>
    </row>
    <row r="4305" spans="1:47" x14ac:dyDescent="0.2">
      <c r="A4305">
        <v>4304</v>
      </c>
      <c r="B4305" t="s">
        <v>14856</v>
      </c>
      <c r="C4305" t="s">
        <v>400</v>
      </c>
      <c r="D4305" t="s">
        <v>14857</v>
      </c>
      <c r="E4305" s="27">
        <v>41947</v>
      </c>
      <c r="F4305" t="s">
        <v>233</v>
      </c>
      <c r="G4305" s="27">
        <v>32032</v>
      </c>
      <c r="H4305">
        <v>28</v>
      </c>
      <c r="I4305" t="s">
        <v>244</v>
      </c>
      <c r="J4305" t="s">
        <v>353</v>
      </c>
      <c r="K4305">
        <v>0</v>
      </c>
      <c r="L4305">
        <v>9</v>
      </c>
      <c r="M4305">
        <v>0</v>
      </c>
      <c r="N4305">
        <v>0</v>
      </c>
      <c r="O4305">
        <v>10</v>
      </c>
      <c r="P4305">
        <v>-1</v>
      </c>
      <c r="Q4305" s="28">
        <v>41946.404861111114</v>
      </c>
      <c r="R4305" s="28">
        <v>41975.362500000003</v>
      </c>
      <c r="S4305" t="s">
        <v>14858</v>
      </c>
      <c r="T4305" s="27">
        <v>41946</v>
      </c>
      <c r="V4305">
        <v>1</v>
      </c>
      <c r="W4305" t="s">
        <v>32</v>
      </c>
      <c r="X4305" t="s">
        <v>494</v>
      </c>
      <c r="Y4305">
        <v>0</v>
      </c>
      <c r="AB4305" t="s">
        <v>237</v>
      </c>
      <c r="AH4305">
        <v>0</v>
      </c>
      <c r="AN4305" t="s">
        <v>238</v>
      </c>
      <c r="AO4305">
        <v>5</v>
      </c>
      <c r="AP4305" t="s">
        <v>246</v>
      </c>
      <c r="AQ4305" s="27">
        <v>41947</v>
      </c>
      <c r="AR4305" t="s">
        <v>240</v>
      </c>
      <c r="AS4305">
        <v>9</v>
      </c>
      <c r="AT4305" t="s">
        <v>269</v>
      </c>
      <c r="AU4305" s="27">
        <v>41947</v>
      </c>
    </row>
    <row r="4306" spans="1:47" x14ac:dyDescent="0.2">
      <c r="A4306">
        <v>4305</v>
      </c>
      <c r="B4306" t="s">
        <v>14859</v>
      </c>
      <c r="C4306" t="s">
        <v>424</v>
      </c>
      <c r="D4306" t="s">
        <v>14860</v>
      </c>
      <c r="E4306" s="27">
        <v>41495</v>
      </c>
      <c r="F4306" t="s">
        <v>233</v>
      </c>
      <c r="G4306" s="27">
        <v>28441</v>
      </c>
      <c r="H4306">
        <v>38</v>
      </c>
      <c r="I4306" t="s">
        <v>244</v>
      </c>
      <c r="J4306" t="s">
        <v>353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0</v>
      </c>
      <c r="Q4306" s="28">
        <v>41495.048611111109</v>
      </c>
      <c r="R4306" s="28">
        <v>41496.15902777778</v>
      </c>
      <c r="S4306" t="s">
        <v>14861</v>
      </c>
      <c r="T4306" s="27">
        <v>41494</v>
      </c>
      <c r="V4306">
        <v>1</v>
      </c>
      <c r="W4306" t="s">
        <v>36</v>
      </c>
      <c r="X4306" t="s">
        <v>263</v>
      </c>
      <c r="Y4306">
        <v>0</v>
      </c>
      <c r="AB4306" t="s">
        <v>237</v>
      </c>
      <c r="AH4306">
        <v>0</v>
      </c>
      <c r="AN4306" t="s">
        <v>238</v>
      </c>
      <c r="AO4306">
        <v>1</v>
      </c>
      <c r="AP4306" t="s">
        <v>239</v>
      </c>
      <c r="AQ4306" s="27">
        <v>41495</v>
      </c>
      <c r="AR4306" t="s">
        <v>240</v>
      </c>
      <c r="AS4306">
        <v>1</v>
      </c>
      <c r="AT4306" t="s">
        <v>239</v>
      </c>
      <c r="AU4306" s="27">
        <v>41495</v>
      </c>
    </row>
    <row r="4307" spans="1:47" x14ac:dyDescent="0.2">
      <c r="A4307">
        <v>4306</v>
      </c>
      <c r="B4307" t="s">
        <v>14862</v>
      </c>
      <c r="C4307" t="s">
        <v>315</v>
      </c>
      <c r="D4307" t="s">
        <v>400</v>
      </c>
      <c r="E4307" s="27">
        <v>41294</v>
      </c>
      <c r="F4307" t="s">
        <v>233</v>
      </c>
      <c r="G4307" s="27">
        <v>34301</v>
      </c>
      <c r="H4307">
        <v>22</v>
      </c>
      <c r="I4307" t="s">
        <v>259</v>
      </c>
      <c r="J4307" t="s">
        <v>250</v>
      </c>
      <c r="K4307">
        <v>0</v>
      </c>
      <c r="L4307">
        <v>10</v>
      </c>
      <c r="M4307">
        <v>1</v>
      </c>
      <c r="N4307">
        <v>1</v>
      </c>
      <c r="O4307">
        <v>3</v>
      </c>
      <c r="P4307">
        <v>0</v>
      </c>
      <c r="Q4307" s="28">
        <v>41294.15902777778</v>
      </c>
      <c r="R4307" s="28">
        <v>41613.276388888888</v>
      </c>
      <c r="S4307" t="s">
        <v>14863</v>
      </c>
      <c r="U4307" s="27">
        <v>41294</v>
      </c>
      <c r="V4307">
        <v>0</v>
      </c>
      <c r="W4307" t="s">
        <v>32</v>
      </c>
      <c r="X4307" t="s">
        <v>274</v>
      </c>
      <c r="Y4307">
        <v>1</v>
      </c>
      <c r="AA4307" t="s">
        <v>14864</v>
      </c>
      <c r="AB4307" t="s">
        <v>32</v>
      </c>
      <c r="AD4307" s="27">
        <v>41555</v>
      </c>
      <c r="AE4307" t="s">
        <v>14865</v>
      </c>
      <c r="AH4307">
        <v>1</v>
      </c>
      <c r="AJ4307" t="s">
        <v>14864</v>
      </c>
      <c r="AK4307" t="s">
        <v>255</v>
      </c>
      <c r="AL4307" s="27">
        <v>41555</v>
      </c>
      <c r="AM4307" t="s">
        <v>14865</v>
      </c>
      <c r="AN4307" t="s">
        <v>238</v>
      </c>
      <c r="AO4307">
        <v>10</v>
      </c>
      <c r="AP4307" t="s">
        <v>269</v>
      </c>
      <c r="AQ4307" s="27">
        <v>41294</v>
      </c>
      <c r="AR4307" t="s">
        <v>240</v>
      </c>
      <c r="AS4307">
        <v>10</v>
      </c>
      <c r="AT4307" t="s">
        <v>269</v>
      </c>
      <c r="AU4307" s="27">
        <v>41294</v>
      </c>
    </row>
    <row r="4308" spans="1:47" x14ac:dyDescent="0.2">
      <c r="A4308">
        <v>4307</v>
      </c>
      <c r="B4308" t="s">
        <v>14866</v>
      </c>
      <c r="C4308" t="s">
        <v>9177</v>
      </c>
      <c r="D4308" t="s">
        <v>14867</v>
      </c>
      <c r="E4308" s="27">
        <v>41304</v>
      </c>
      <c r="F4308" t="s">
        <v>233</v>
      </c>
      <c r="G4308" s="27">
        <v>34494</v>
      </c>
      <c r="H4308">
        <v>21</v>
      </c>
      <c r="I4308" t="s">
        <v>259</v>
      </c>
      <c r="J4308" t="s">
        <v>250</v>
      </c>
      <c r="K4308">
        <v>0</v>
      </c>
      <c r="L4308">
        <v>8</v>
      </c>
      <c r="M4308">
        <v>0</v>
      </c>
      <c r="N4308">
        <v>0</v>
      </c>
      <c r="O4308">
        <v>1</v>
      </c>
      <c r="P4308">
        <v>-1</v>
      </c>
      <c r="Q4308" s="28">
        <v>41303.070138888892</v>
      </c>
      <c r="R4308" s="28">
        <v>41316.503472222219</v>
      </c>
      <c r="S4308" t="s">
        <v>14868</v>
      </c>
      <c r="T4308" s="27">
        <v>41303</v>
      </c>
      <c r="V4308">
        <v>1</v>
      </c>
      <c r="W4308" t="s">
        <v>32</v>
      </c>
      <c r="X4308" t="s">
        <v>14869</v>
      </c>
      <c r="Y4308">
        <v>1</v>
      </c>
      <c r="AA4308" t="s">
        <v>14870</v>
      </c>
      <c r="AB4308" t="s">
        <v>36</v>
      </c>
      <c r="AD4308" s="27">
        <v>42153</v>
      </c>
      <c r="AE4308" t="s">
        <v>412</v>
      </c>
      <c r="AH4308">
        <v>0</v>
      </c>
      <c r="AN4308" t="s">
        <v>238</v>
      </c>
      <c r="AO4308">
        <v>8</v>
      </c>
      <c r="AP4308" t="s">
        <v>269</v>
      </c>
      <c r="AQ4308" s="27">
        <v>41304</v>
      </c>
      <c r="AR4308" t="s">
        <v>240</v>
      </c>
      <c r="AS4308">
        <v>8</v>
      </c>
      <c r="AT4308" t="s">
        <v>269</v>
      </c>
      <c r="AU4308" s="27">
        <v>41304</v>
      </c>
    </row>
    <row r="4309" spans="1:47" x14ac:dyDescent="0.2">
      <c r="A4309">
        <v>4308</v>
      </c>
      <c r="B4309" t="s">
        <v>14871</v>
      </c>
      <c r="C4309" t="s">
        <v>14872</v>
      </c>
      <c r="D4309" t="s">
        <v>266</v>
      </c>
      <c r="E4309" s="27">
        <v>41655</v>
      </c>
      <c r="F4309" t="s">
        <v>233</v>
      </c>
      <c r="G4309" s="27">
        <v>31817</v>
      </c>
      <c r="H4309">
        <v>29</v>
      </c>
      <c r="I4309" t="s">
        <v>244</v>
      </c>
      <c r="J4309" t="s">
        <v>250</v>
      </c>
      <c r="K4309">
        <v>0</v>
      </c>
      <c r="L4309">
        <v>2</v>
      </c>
      <c r="M4309">
        <v>0</v>
      </c>
      <c r="N4309">
        <v>0</v>
      </c>
      <c r="O4309">
        <v>0</v>
      </c>
      <c r="W4309" t="s">
        <v>237</v>
      </c>
      <c r="Y4309">
        <v>-1</v>
      </c>
      <c r="AB4309" t="s">
        <v>237</v>
      </c>
      <c r="AH4309">
        <v>0</v>
      </c>
      <c r="AN4309" t="s">
        <v>238</v>
      </c>
      <c r="AO4309">
        <v>3</v>
      </c>
      <c r="AP4309" t="s">
        <v>239</v>
      </c>
      <c r="AQ4309" s="27">
        <v>41655</v>
      </c>
      <c r="AR4309" t="s">
        <v>240</v>
      </c>
      <c r="AS4309">
        <v>2</v>
      </c>
      <c r="AT4309" t="s">
        <v>239</v>
      </c>
      <c r="AU4309" s="27">
        <v>41655</v>
      </c>
    </row>
    <row r="4310" spans="1:47" x14ac:dyDescent="0.2">
      <c r="A4310">
        <v>4309</v>
      </c>
      <c r="B4310" t="s">
        <v>14873</v>
      </c>
      <c r="C4310" t="s">
        <v>242</v>
      </c>
      <c r="D4310" t="s">
        <v>14874</v>
      </c>
      <c r="E4310" s="27">
        <v>41682</v>
      </c>
      <c r="F4310" t="s">
        <v>233</v>
      </c>
      <c r="G4310" s="27">
        <v>17074</v>
      </c>
      <c r="H4310">
        <v>69</v>
      </c>
      <c r="I4310" t="s">
        <v>234</v>
      </c>
      <c r="J4310" t="s">
        <v>245</v>
      </c>
      <c r="K4310">
        <v>0</v>
      </c>
      <c r="L4310">
        <v>1</v>
      </c>
      <c r="M4310">
        <v>0</v>
      </c>
      <c r="N4310">
        <v>0</v>
      </c>
      <c r="O4310">
        <v>0</v>
      </c>
      <c r="W4310" t="s">
        <v>237</v>
      </c>
      <c r="Y4310">
        <v>-1</v>
      </c>
      <c r="AB4310" t="s">
        <v>237</v>
      </c>
      <c r="AH4310">
        <v>0</v>
      </c>
      <c r="AN4310" t="s">
        <v>238</v>
      </c>
      <c r="AO4310">
        <v>1</v>
      </c>
      <c r="AP4310" t="s">
        <v>239</v>
      </c>
      <c r="AQ4310" s="27">
        <v>41682</v>
      </c>
      <c r="AR4310" t="s">
        <v>240</v>
      </c>
      <c r="AS4310">
        <v>1</v>
      </c>
      <c r="AT4310" t="s">
        <v>239</v>
      </c>
      <c r="AU4310" s="27">
        <v>41682</v>
      </c>
    </row>
    <row r="4311" spans="1:47" x14ac:dyDescent="0.2">
      <c r="A4311">
        <v>4310</v>
      </c>
      <c r="B4311" t="s">
        <v>14875</v>
      </c>
      <c r="C4311" t="s">
        <v>6870</v>
      </c>
      <c r="D4311" t="s">
        <v>14876</v>
      </c>
      <c r="E4311" s="27">
        <v>41418</v>
      </c>
      <c r="F4311" t="s">
        <v>233</v>
      </c>
      <c r="G4311" s="27">
        <v>34470</v>
      </c>
      <c r="H4311">
        <v>21</v>
      </c>
      <c r="I4311" t="s">
        <v>259</v>
      </c>
      <c r="J4311" t="s">
        <v>245</v>
      </c>
      <c r="K4311">
        <v>0</v>
      </c>
      <c r="L4311">
        <v>5</v>
      </c>
      <c r="M4311">
        <v>0</v>
      </c>
      <c r="N4311">
        <v>0</v>
      </c>
      <c r="O4311">
        <v>1</v>
      </c>
      <c r="P4311">
        <v>-1</v>
      </c>
      <c r="Q4311" s="28">
        <v>41417.286805555559</v>
      </c>
      <c r="R4311" s="28">
        <v>41422.329861111109</v>
      </c>
      <c r="S4311" t="s">
        <v>14877</v>
      </c>
      <c r="T4311" s="27">
        <v>41417</v>
      </c>
      <c r="V4311">
        <v>1</v>
      </c>
      <c r="W4311" t="s">
        <v>32</v>
      </c>
      <c r="X4311" t="s">
        <v>441</v>
      </c>
      <c r="Y4311">
        <v>1</v>
      </c>
      <c r="AA4311" t="s">
        <v>14878</v>
      </c>
      <c r="AB4311" t="s">
        <v>36</v>
      </c>
      <c r="AD4311" s="27">
        <v>41513</v>
      </c>
      <c r="AE4311" t="s">
        <v>392</v>
      </c>
      <c r="AH4311">
        <v>0</v>
      </c>
      <c r="AN4311" t="s">
        <v>238</v>
      </c>
      <c r="AO4311">
        <v>6</v>
      </c>
      <c r="AP4311" t="s">
        <v>246</v>
      </c>
      <c r="AQ4311" s="27">
        <v>41418</v>
      </c>
      <c r="AR4311" t="s">
        <v>240</v>
      </c>
      <c r="AS4311">
        <v>5</v>
      </c>
      <c r="AT4311" t="s">
        <v>246</v>
      </c>
      <c r="AU4311" s="27">
        <v>41418</v>
      </c>
    </row>
    <row r="4312" spans="1:47" x14ac:dyDescent="0.2">
      <c r="A4312">
        <v>4311</v>
      </c>
      <c r="B4312" t="s">
        <v>14879</v>
      </c>
      <c r="C4312" t="s">
        <v>7731</v>
      </c>
      <c r="D4312" t="s">
        <v>400</v>
      </c>
      <c r="E4312" s="27">
        <v>41783</v>
      </c>
      <c r="F4312" t="s">
        <v>233</v>
      </c>
      <c r="G4312" s="27">
        <v>32513</v>
      </c>
      <c r="H4312">
        <v>27</v>
      </c>
      <c r="I4312" t="s">
        <v>244</v>
      </c>
      <c r="J4312" t="s">
        <v>250</v>
      </c>
      <c r="K4312">
        <v>2</v>
      </c>
      <c r="L4312">
        <v>8</v>
      </c>
      <c r="M4312">
        <v>0</v>
      </c>
      <c r="N4312">
        <v>0</v>
      </c>
      <c r="O4312">
        <v>6</v>
      </c>
      <c r="P4312">
        <v>-1</v>
      </c>
      <c r="Q4312" s="28">
        <v>41782.259722222225</v>
      </c>
      <c r="R4312" s="28">
        <v>41783.191666666666</v>
      </c>
      <c r="S4312" t="s">
        <v>14880</v>
      </c>
      <c r="T4312" s="27">
        <v>41782</v>
      </c>
      <c r="V4312">
        <v>1</v>
      </c>
      <c r="W4312" t="s">
        <v>36</v>
      </c>
      <c r="X4312" t="s">
        <v>324</v>
      </c>
      <c r="Y4312">
        <v>1</v>
      </c>
      <c r="AA4312" t="s">
        <v>14881</v>
      </c>
      <c r="AB4312" t="s">
        <v>36</v>
      </c>
      <c r="AD4312" s="27">
        <v>42272</v>
      </c>
      <c r="AE4312" t="s">
        <v>2030</v>
      </c>
      <c r="AH4312">
        <v>0</v>
      </c>
      <c r="AN4312" t="s">
        <v>238</v>
      </c>
      <c r="AO4312">
        <v>8</v>
      </c>
      <c r="AP4312" t="s">
        <v>269</v>
      </c>
      <c r="AQ4312" s="27">
        <v>41783</v>
      </c>
      <c r="AR4312" t="s">
        <v>240</v>
      </c>
      <c r="AS4312">
        <v>8</v>
      </c>
      <c r="AT4312" t="s">
        <v>269</v>
      </c>
      <c r="AU4312" s="27">
        <v>41783</v>
      </c>
    </row>
    <row r="4313" spans="1:47" x14ac:dyDescent="0.2">
      <c r="A4313">
        <v>4312</v>
      </c>
      <c r="B4313" t="s">
        <v>14882</v>
      </c>
      <c r="C4313" t="s">
        <v>14883</v>
      </c>
      <c r="D4313" t="s">
        <v>3399</v>
      </c>
      <c r="E4313" s="27">
        <v>41792</v>
      </c>
      <c r="F4313" t="s">
        <v>233</v>
      </c>
      <c r="G4313" s="27">
        <v>33493</v>
      </c>
      <c r="H4313">
        <v>24</v>
      </c>
      <c r="I4313" t="s">
        <v>259</v>
      </c>
      <c r="J4313" t="s">
        <v>245</v>
      </c>
      <c r="K4313">
        <v>0</v>
      </c>
      <c r="L4313">
        <v>3</v>
      </c>
      <c r="M4313">
        <v>0</v>
      </c>
      <c r="N4313">
        <v>0</v>
      </c>
      <c r="O4313">
        <v>0</v>
      </c>
      <c r="P4313">
        <v>-1</v>
      </c>
      <c r="Q4313" s="28">
        <v>41791.336111111108</v>
      </c>
      <c r="R4313" s="28">
        <v>41793.374305555553</v>
      </c>
      <c r="S4313" t="s">
        <v>14884</v>
      </c>
      <c r="T4313" s="27">
        <v>41791</v>
      </c>
      <c r="V4313">
        <v>1</v>
      </c>
      <c r="W4313" t="s">
        <v>32</v>
      </c>
      <c r="X4313" t="s">
        <v>254</v>
      </c>
      <c r="Y4313">
        <v>0</v>
      </c>
      <c r="AB4313" t="s">
        <v>237</v>
      </c>
      <c r="AH4313">
        <v>0</v>
      </c>
      <c r="AN4313" t="s">
        <v>238</v>
      </c>
      <c r="AO4313">
        <v>4</v>
      </c>
      <c r="AP4313" t="s">
        <v>239</v>
      </c>
      <c r="AQ4313" s="27">
        <v>41792</v>
      </c>
      <c r="AR4313" t="s">
        <v>240</v>
      </c>
      <c r="AS4313">
        <v>3</v>
      </c>
      <c r="AT4313" t="s">
        <v>239</v>
      </c>
      <c r="AU4313" s="27">
        <v>41792</v>
      </c>
    </row>
    <row r="4314" spans="1:47" x14ac:dyDescent="0.2">
      <c r="A4314">
        <v>4313</v>
      </c>
      <c r="B4314" t="s">
        <v>14885</v>
      </c>
      <c r="C4314" t="s">
        <v>5848</v>
      </c>
      <c r="D4314" t="s">
        <v>14886</v>
      </c>
      <c r="E4314" s="27">
        <v>41674</v>
      </c>
      <c r="F4314" t="s">
        <v>233</v>
      </c>
      <c r="G4314" s="27">
        <v>32657</v>
      </c>
      <c r="H4314">
        <v>26</v>
      </c>
      <c r="I4314" t="s">
        <v>244</v>
      </c>
      <c r="J4314" t="s">
        <v>250</v>
      </c>
      <c r="K4314">
        <v>0</v>
      </c>
      <c r="L4314">
        <v>8</v>
      </c>
      <c r="M4314">
        <v>0</v>
      </c>
      <c r="N4314">
        <v>0</v>
      </c>
      <c r="O4314">
        <v>2</v>
      </c>
      <c r="P4314">
        <v>-1</v>
      </c>
      <c r="Q4314" s="28">
        <v>41673.282638888886</v>
      </c>
      <c r="R4314" s="28">
        <v>41683.151388888888</v>
      </c>
      <c r="S4314" t="s">
        <v>14887</v>
      </c>
      <c r="U4314" s="27">
        <v>41673</v>
      </c>
      <c r="V4314">
        <v>1</v>
      </c>
      <c r="W4314" t="s">
        <v>32</v>
      </c>
      <c r="X4314" t="s">
        <v>274</v>
      </c>
      <c r="Y4314">
        <v>0</v>
      </c>
      <c r="AB4314" t="s">
        <v>237</v>
      </c>
      <c r="AH4314">
        <v>0</v>
      </c>
      <c r="AN4314" t="s">
        <v>238</v>
      </c>
      <c r="AO4314">
        <v>8</v>
      </c>
      <c r="AP4314" t="s">
        <v>269</v>
      </c>
      <c r="AQ4314" s="27">
        <v>41674</v>
      </c>
      <c r="AR4314" t="s">
        <v>240</v>
      </c>
      <c r="AS4314">
        <v>8</v>
      </c>
      <c r="AT4314" t="s">
        <v>269</v>
      </c>
      <c r="AU4314" s="27">
        <v>41674</v>
      </c>
    </row>
    <row r="4315" spans="1:47" x14ac:dyDescent="0.2">
      <c r="A4315">
        <v>4314</v>
      </c>
      <c r="B4315" t="s">
        <v>14888</v>
      </c>
      <c r="C4315" t="s">
        <v>6309</v>
      </c>
      <c r="D4315" t="s">
        <v>664</v>
      </c>
      <c r="E4315" s="27">
        <v>41836</v>
      </c>
      <c r="F4315" t="s">
        <v>233</v>
      </c>
      <c r="G4315" s="27">
        <v>32041</v>
      </c>
      <c r="H4315">
        <v>28</v>
      </c>
      <c r="I4315" t="s">
        <v>244</v>
      </c>
      <c r="J4315" t="s">
        <v>250</v>
      </c>
      <c r="K4315">
        <v>0</v>
      </c>
      <c r="L4315">
        <v>7</v>
      </c>
      <c r="M4315">
        <v>1</v>
      </c>
      <c r="N4315">
        <v>0</v>
      </c>
      <c r="O4315">
        <v>14</v>
      </c>
      <c r="P4315">
        <v>29</v>
      </c>
      <c r="Q4315" s="28">
        <v>41865.042361111111</v>
      </c>
      <c r="R4315" s="28">
        <v>41885.390972222223</v>
      </c>
      <c r="S4315" t="s">
        <v>14889</v>
      </c>
      <c r="T4315" s="27">
        <v>41623</v>
      </c>
      <c r="V4315">
        <v>213</v>
      </c>
      <c r="W4315" t="s">
        <v>36</v>
      </c>
      <c r="X4315" t="s">
        <v>474</v>
      </c>
      <c r="Y4315">
        <v>1</v>
      </c>
      <c r="AA4315" t="s">
        <v>14890</v>
      </c>
      <c r="AB4315" t="s">
        <v>32</v>
      </c>
      <c r="AC4315">
        <v>0</v>
      </c>
      <c r="AD4315" s="27">
        <v>41865</v>
      </c>
      <c r="AE4315" t="s">
        <v>343</v>
      </c>
      <c r="AF4315" s="27">
        <v>41865</v>
      </c>
      <c r="AG4315" s="27">
        <v>41885</v>
      </c>
      <c r="AH4315">
        <v>1</v>
      </c>
      <c r="AJ4315" t="s">
        <v>14891</v>
      </c>
      <c r="AK4315" t="s">
        <v>255</v>
      </c>
      <c r="AL4315" s="27">
        <v>42200</v>
      </c>
      <c r="AM4315" t="s">
        <v>974</v>
      </c>
      <c r="AN4315" t="s">
        <v>238</v>
      </c>
      <c r="AO4315">
        <v>8</v>
      </c>
      <c r="AP4315" t="s">
        <v>269</v>
      </c>
      <c r="AQ4315" s="27">
        <v>41836</v>
      </c>
      <c r="AR4315" t="s">
        <v>240</v>
      </c>
      <c r="AS4315">
        <v>7</v>
      </c>
      <c r="AT4315" t="s">
        <v>246</v>
      </c>
      <c r="AU4315" s="27">
        <v>41836</v>
      </c>
    </row>
    <row r="4316" spans="1:47" x14ac:dyDescent="0.2">
      <c r="A4316">
        <v>4315</v>
      </c>
      <c r="B4316" t="s">
        <v>14892</v>
      </c>
      <c r="C4316" t="s">
        <v>484</v>
      </c>
      <c r="D4316" t="s">
        <v>14893</v>
      </c>
      <c r="E4316" s="27">
        <v>41849</v>
      </c>
      <c r="F4316" t="s">
        <v>233</v>
      </c>
      <c r="G4316" s="27">
        <v>24486</v>
      </c>
      <c r="H4316">
        <v>49</v>
      </c>
      <c r="I4316" t="s">
        <v>234</v>
      </c>
      <c r="J4316" t="s">
        <v>250</v>
      </c>
      <c r="K4316">
        <v>0</v>
      </c>
      <c r="L4316">
        <v>4</v>
      </c>
      <c r="M4316">
        <v>0</v>
      </c>
      <c r="N4316">
        <v>0</v>
      </c>
      <c r="O4316">
        <v>6</v>
      </c>
      <c r="P4316">
        <v>-1</v>
      </c>
      <c r="Q4316" s="28">
        <v>41848.147916666669</v>
      </c>
      <c r="R4316" s="28">
        <v>41849.078472222223</v>
      </c>
      <c r="S4316" t="s">
        <v>14894</v>
      </c>
      <c r="T4316" s="27">
        <v>41848</v>
      </c>
      <c r="V4316">
        <v>1</v>
      </c>
      <c r="W4316" t="s">
        <v>36</v>
      </c>
      <c r="X4316" t="s">
        <v>279</v>
      </c>
      <c r="Y4316">
        <v>1</v>
      </c>
      <c r="AA4316" t="s">
        <v>14895</v>
      </c>
      <c r="AB4316" t="s">
        <v>36</v>
      </c>
      <c r="AD4316" s="27">
        <v>42396</v>
      </c>
      <c r="AE4316" t="s">
        <v>412</v>
      </c>
      <c r="AH4316">
        <v>0</v>
      </c>
      <c r="AN4316" t="s">
        <v>238</v>
      </c>
      <c r="AO4316">
        <v>1</v>
      </c>
      <c r="AP4316" t="s">
        <v>239</v>
      </c>
      <c r="AQ4316" s="27">
        <v>41849</v>
      </c>
      <c r="AR4316" t="s">
        <v>240</v>
      </c>
      <c r="AS4316">
        <v>4</v>
      </c>
      <c r="AT4316" t="s">
        <v>239</v>
      </c>
      <c r="AU4316" s="27">
        <v>41849</v>
      </c>
    </row>
    <row r="4317" spans="1:47" x14ac:dyDescent="0.2">
      <c r="A4317">
        <v>4316</v>
      </c>
      <c r="B4317" t="s">
        <v>14896</v>
      </c>
      <c r="C4317" t="s">
        <v>637</v>
      </c>
      <c r="D4317" t="s">
        <v>991</v>
      </c>
      <c r="E4317" s="27">
        <v>41406</v>
      </c>
      <c r="F4317" t="s">
        <v>233</v>
      </c>
      <c r="G4317" s="27">
        <v>23476</v>
      </c>
      <c r="H4317">
        <v>52</v>
      </c>
      <c r="I4317" t="s">
        <v>234</v>
      </c>
      <c r="J4317" t="s">
        <v>250</v>
      </c>
      <c r="K4317">
        <v>0</v>
      </c>
      <c r="L4317">
        <v>9</v>
      </c>
      <c r="M4317">
        <v>0</v>
      </c>
      <c r="N4317">
        <v>0</v>
      </c>
      <c r="O4317">
        <v>7</v>
      </c>
      <c r="P4317">
        <v>-1</v>
      </c>
      <c r="Q4317" s="28">
        <v>41405.259027777778</v>
      </c>
      <c r="R4317" s="28">
        <v>41409.209027777775</v>
      </c>
      <c r="S4317" t="s">
        <v>14897</v>
      </c>
      <c r="T4317" s="27">
        <v>35956</v>
      </c>
      <c r="V4317">
        <v>5450</v>
      </c>
      <c r="W4317" t="s">
        <v>32</v>
      </c>
      <c r="X4317" t="s">
        <v>14898</v>
      </c>
      <c r="Y4317">
        <v>1</v>
      </c>
      <c r="AA4317" t="s">
        <v>14899</v>
      </c>
      <c r="AB4317" t="s">
        <v>32</v>
      </c>
      <c r="AD4317" s="27">
        <v>41914</v>
      </c>
      <c r="AE4317" t="s">
        <v>847</v>
      </c>
      <c r="AH4317">
        <v>0</v>
      </c>
      <c r="AN4317" t="s">
        <v>238</v>
      </c>
      <c r="AO4317">
        <v>3</v>
      </c>
      <c r="AP4317" t="s">
        <v>239</v>
      </c>
      <c r="AQ4317" s="27">
        <v>41406</v>
      </c>
      <c r="AR4317" t="s">
        <v>240</v>
      </c>
      <c r="AS4317">
        <v>9</v>
      </c>
      <c r="AT4317" t="s">
        <v>269</v>
      </c>
      <c r="AU4317" s="27">
        <v>41406</v>
      </c>
    </row>
    <row r="4318" spans="1:47" x14ac:dyDescent="0.2">
      <c r="A4318">
        <v>4317</v>
      </c>
      <c r="B4318" t="s">
        <v>14900</v>
      </c>
      <c r="C4318" t="s">
        <v>14901</v>
      </c>
      <c r="D4318" t="s">
        <v>14902</v>
      </c>
      <c r="E4318" s="27">
        <v>41353</v>
      </c>
      <c r="F4318" t="s">
        <v>233</v>
      </c>
      <c r="G4318" s="27">
        <v>33013</v>
      </c>
      <c r="H4318">
        <v>25</v>
      </c>
      <c r="I4318" t="s">
        <v>244</v>
      </c>
      <c r="J4318" t="s">
        <v>250</v>
      </c>
      <c r="K4318">
        <v>0</v>
      </c>
      <c r="L4318">
        <v>6</v>
      </c>
      <c r="M4318">
        <v>0</v>
      </c>
      <c r="N4318">
        <v>0</v>
      </c>
      <c r="O4318">
        <v>1</v>
      </c>
      <c r="P4318">
        <v>-1</v>
      </c>
      <c r="Q4318" s="28">
        <v>41352.050000000003</v>
      </c>
      <c r="R4318" s="28">
        <v>41353.051388888889</v>
      </c>
      <c r="S4318" t="s">
        <v>14903</v>
      </c>
      <c r="T4318" s="27">
        <v>41352</v>
      </c>
      <c r="V4318">
        <v>1</v>
      </c>
      <c r="W4318" t="s">
        <v>36</v>
      </c>
      <c r="X4318" t="s">
        <v>422</v>
      </c>
      <c r="Y4318">
        <v>0</v>
      </c>
      <c r="AB4318" t="s">
        <v>237</v>
      </c>
      <c r="AH4318">
        <v>0</v>
      </c>
      <c r="AN4318" t="s">
        <v>238</v>
      </c>
      <c r="AO4318">
        <v>5</v>
      </c>
      <c r="AP4318" t="s">
        <v>246</v>
      </c>
      <c r="AQ4318" s="27">
        <v>41353</v>
      </c>
      <c r="AR4318" t="s">
        <v>240</v>
      </c>
      <c r="AS4318">
        <v>6</v>
      </c>
      <c r="AT4318" t="s">
        <v>246</v>
      </c>
      <c r="AU4318" s="27">
        <v>41353</v>
      </c>
    </row>
    <row r="4319" spans="1:47" x14ac:dyDescent="0.2">
      <c r="A4319">
        <v>4318</v>
      </c>
      <c r="B4319" t="s">
        <v>14904</v>
      </c>
      <c r="C4319" t="s">
        <v>14905</v>
      </c>
      <c r="D4319" t="s">
        <v>3828</v>
      </c>
      <c r="E4319" s="27">
        <v>41983</v>
      </c>
      <c r="F4319" t="s">
        <v>294</v>
      </c>
      <c r="G4319" s="27">
        <v>34605</v>
      </c>
      <c r="H4319">
        <v>21</v>
      </c>
      <c r="I4319" t="s">
        <v>259</v>
      </c>
      <c r="J4319" t="s">
        <v>250</v>
      </c>
      <c r="K4319">
        <v>0</v>
      </c>
      <c r="L4319">
        <v>7</v>
      </c>
      <c r="M4319">
        <v>0</v>
      </c>
      <c r="N4319">
        <v>0</v>
      </c>
      <c r="O4319">
        <v>0</v>
      </c>
      <c r="P4319">
        <v>-1</v>
      </c>
      <c r="Q4319" s="28">
        <v>41982.393750000003</v>
      </c>
      <c r="R4319" s="28">
        <v>41996.212500000001</v>
      </c>
      <c r="S4319" t="s">
        <v>14906</v>
      </c>
      <c r="T4319" s="27">
        <v>41982</v>
      </c>
      <c r="V4319">
        <v>1</v>
      </c>
      <c r="W4319" t="s">
        <v>32</v>
      </c>
      <c r="X4319" t="s">
        <v>801</v>
      </c>
      <c r="Y4319">
        <v>0</v>
      </c>
      <c r="AB4319" t="s">
        <v>237</v>
      </c>
      <c r="AH4319">
        <v>0</v>
      </c>
      <c r="AN4319" t="s">
        <v>238</v>
      </c>
      <c r="AO4319">
        <v>8</v>
      </c>
      <c r="AP4319" t="s">
        <v>269</v>
      </c>
      <c r="AQ4319" s="27">
        <v>41983</v>
      </c>
      <c r="AR4319" t="s">
        <v>240</v>
      </c>
      <c r="AS4319">
        <v>7</v>
      </c>
      <c r="AT4319" t="s">
        <v>246</v>
      </c>
      <c r="AU4319" s="27">
        <v>41983</v>
      </c>
    </row>
    <row r="4320" spans="1:47" x14ac:dyDescent="0.2">
      <c r="A4320">
        <v>4319</v>
      </c>
      <c r="B4320" t="s">
        <v>14907</v>
      </c>
      <c r="C4320" t="s">
        <v>4367</v>
      </c>
      <c r="D4320" t="s">
        <v>14908</v>
      </c>
      <c r="E4320" s="27">
        <v>41635</v>
      </c>
      <c r="F4320" t="s">
        <v>233</v>
      </c>
      <c r="G4320" s="27">
        <v>21899</v>
      </c>
      <c r="H4320">
        <v>56</v>
      </c>
      <c r="I4320" t="s">
        <v>234</v>
      </c>
      <c r="J4320" t="s">
        <v>245</v>
      </c>
      <c r="K4320">
        <v>0</v>
      </c>
      <c r="L4320">
        <v>4</v>
      </c>
      <c r="M4320">
        <v>0</v>
      </c>
      <c r="N4320">
        <v>0</v>
      </c>
      <c r="O4320">
        <v>2</v>
      </c>
      <c r="P4320">
        <v>-4</v>
      </c>
      <c r="Q4320" s="28">
        <v>41631.381944444445</v>
      </c>
      <c r="R4320" s="28">
        <v>41634.361111111109</v>
      </c>
      <c r="S4320" t="s">
        <v>14909</v>
      </c>
      <c r="T4320" s="27">
        <v>41631</v>
      </c>
      <c r="V4320">
        <v>4</v>
      </c>
      <c r="W4320" t="s">
        <v>32</v>
      </c>
      <c r="X4320" t="s">
        <v>2529</v>
      </c>
      <c r="Y4320">
        <v>0</v>
      </c>
      <c r="AB4320" t="s">
        <v>237</v>
      </c>
      <c r="AH4320">
        <v>0</v>
      </c>
      <c r="AN4320" t="s">
        <v>238</v>
      </c>
      <c r="AO4320">
        <v>1</v>
      </c>
      <c r="AP4320" t="s">
        <v>239</v>
      </c>
      <c r="AQ4320" s="27">
        <v>41635</v>
      </c>
      <c r="AR4320" t="s">
        <v>240</v>
      </c>
      <c r="AS4320">
        <v>4</v>
      </c>
      <c r="AT4320" t="s">
        <v>239</v>
      </c>
      <c r="AU4320" s="27">
        <v>41635</v>
      </c>
    </row>
    <row r="4321" spans="1:47" x14ac:dyDescent="0.2">
      <c r="A4321">
        <v>4320</v>
      </c>
      <c r="B4321" t="s">
        <v>14910</v>
      </c>
      <c r="C4321" t="s">
        <v>14911</v>
      </c>
      <c r="D4321" t="s">
        <v>653</v>
      </c>
      <c r="E4321" s="27">
        <v>41397</v>
      </c>
      <c r="F4321" t="s">
        <v>233</v>
      </c>
      <c r="G4321" s="27">
        <v>29958</v>
      </c>
      <c r="H4321">
        <v>34</v>
      </c>
      <c r="I4321" t="s">
        <v>244</v>
      </c>
      <c r="J4321" t="s">
        <v>250</v>
      </c>
      <c r="K4321">
        <v>0</v>
      </c>
      <c r="L4321">
        <v>9</v>
      </c>
      <c r="M4321">
        <v>0</v>
      </c>
      <c r="N4321">
        <v>0</v>
      </c>
      <c r="O4321">
        <v>22</v>
      </c>
      <c r="P4321">
        <v>-29</v>
      </c>
      <c r="Q4321" s="28">
        <v>41368.208333333336</v>
      </c>
      <c r="R4321" s="28">
        <v>41370.20208333333</v>
      </c>
      <c r="S4321" t="s">
        <v>14912</v>
      </c>
      <c r="T4321" s="27">
        <v>41368</v>
      </c>
      <c r="V4321">
        <v>29</v>
      </c>
      <c r="W4321" t="s">
        <v>32</v>
      </c>
      <c r="X4321" t="s">
        <v>364</v>
      </c>
      <c r="Y4321">
        <v>0</v>
      </c>
      <c r="AB4321" t="s">
        <v>237</v>
      </c>
      <c r="AH4321">
        <v>0</v>
      </c>
      <c r="AN4321" t="s">
        <v>238</v>
      </c>
      <c r="AO4321">
        <v>4</v>
      </c>
      <c r="AP4321" t="s">
        <v>239</v>
      </c>
      <c r="AQ4321" s="27">
        <v>41397</v>
      </c>
      <c r="AR4321" t="s">
        <v>240</v>
      </c>
      <c r="AS4321">
        <v>9</v>
      </c>
      <c r="AT4321" t="s">
        <v>269</v>
      </c>
      <c r="AU4321" s="27">
        <v>41397</v>
      </c>
    </row>
    <row r="4322" spans="1:47" x14ac:dyDescent="0.2">
      <c r="A4322">
        <v>4321</v>
      </c>
      <c r="B4322" t="s">
        <v>14913</v>
      </c>
      <c r="C4322" t="s">
        <v>957</v>
      </c>
      <c r="D4322" t="s">
        <v>967</v>
      </c>
      <c r="E4322" s="27">
        <v>41923</v>
      </c>
      <c r="F4322" t="s">
        <v>233</v>
      </c>
      <c r="G4322" s="27">
        <v>28257</v>
      </c>
      <c r="H4322">
        <v>38</v>
      </c>
      <c r="I4322" t="s">
        <v>244</v>
      </c>
      <c r="J4322" t="s">
        <v>250</v>
      </c>
      <c r="K4322">
        <v>0</v>
      </c>
      <c r="L4322">
        <v>6</v>
      </c>
      <c r="M4322">
        <v>4</v>
      </c>
      <c r="N4322">
        <v>2</v>
      </c>
      <c r="O4322">
        <v>12</v>
      </c>
      <c r="P4322">
        <v>0</v>
      </c>
      <c r="Q4322" s="28">
        <v>41923.066666666666</v>
      </c>
      <c r="R4322" s="28">
        <v>41925.13958333333</v>
      </c>
      <c r="S4322" t="s">
        <v>14914</v>
      </c>
      <c r="T4322" s="27">
        <v>41922</v>
      </c>
      <c r="V4322">
        <v>1</v>
      </c>
      <c r="W4322" t="s">
        <v>36</v>
      </c>
      <c r="X4322" t="s">
        <v>279</v>
      </c>
      <c r="Y4322">
        <v>0</v>
      </c>
      <c r="AB4322" t="s">
        <v>237</v>
      </c>
      <c r="AH4322">
        <v>0</v>
      </c>
      <c r="AN4322" t="s">
        <v>238</v>
      </c>
      <c r="AO4322">
        <v>1</v>
      </c>
      <c r="AP4322" t="s">
        <v>239</v>
      </c>
      <c r="AQ4322" s="27">
        <v>41923</v>
      </c>
      <c r="AR4322" t="s">
        <v>240</v>
      </c>
      <c r="AS4322">
        <v>6</v>
      </c>
      <c r="AT4322" t="s">
        <v>246</v>
      </c>
      <c r="AU4322" s="27">
        <v>41923</v>
      </c>
    </row>
    <row r="4323" spans="1:47" x14ac:dyDescent="0.2">
      <c r="A4323">
        <v>4322</v>
      </c>
      <c r="B4323" t="s">
        <v>14915</v>
      </c>
      <c r="C4323" t="s">
        <v>2541</v>
      </c>
      <c r="D4323" t="s">
        <v>14916</v>
      </c>
      <c r="E4323" s="27">
        <v>41613</v>
      </c>
      <c r="F4323" t="s">
        <v>233</v>
      </c>
      <c r="G4323" s="27">
        <v>29540</v>
      </c>
      <c r="H4323">
        <v>35</v>
      </c>
      <c r="I4323" t="s">
        <v>244</v>
      </c>
      <c r="J4323" t="s">
        <v>353</v>
      </c>
      <c r="K4323">
        <v>0</v>
      </c>
      <c r="L4323">
        <v>7</v>
      </c>
      <c r="M4323">
        <v>0</v>
      </c>
      <c r="N4323">
        <v>0</v>
      </c>
      <c r="O4323">
        <v>7</v>
      </c>
      <c r="P4323">
        <v>0</v>
      </c>
      <c r="Q4323" s="28">
        <v>41613.092361111114</v>
      </c>
      <c r="R4323" s="28">
        <v>41614.168055555558</v>
      </c>
      <c r="S4323" t="s">
        <v>14917</v>
      </c>
      <c r="U4323" s="27">
        <v>41613</v>
      </c>
      <c r="V4323">
        <v>0</v>
      </c>
      <c r="W4323" t="s">
        <v>32</v>
      </c>
      <c r="X4323" t="s">
        <v>274</v>
      </c>
      <c r="Y4323">
        <v>0</v>
      </c>
      <c r="AB4323" t="s">
        <v>237</v>
      </c>
      <c r="AH4323">
        <v>0</v>
      </c>
      <c r="AN4323" t="s">
        <v>238</v>
      </c>
      <c r="AO4323">
        <v>4</v>
      </c>
      <c r="AP4323" t="s">
        <v>239</v>
      </c>
      <c r="AQ4323" s="27">
        <v>41613</v>
      </c>
      <c r="AR4323" t="s">
        <v>240</v>
      </c>
      <c r="AS4323">
        <v>7</v>
      </c>
      <c r="AT4323" t="s">
        <v>246</v>
      </c>
      <c r="AU4323" s="27">
        <v>41613</v>
      </c>
    </row>
    <row r="4324" spans="1:47" x14ac:dyDescent="0.2">
      <c r="A4324">
        <v>4323</v>
      </c>
      <c r="B4324" t="s">
        <v>14918</v>
      </c>
      <c r="C4324" t="s">
        <v>14919</v>
      </c>
      <c r="D4324" t="s">
        <v>14920</v>
      </c>
      <c r="E4324" s="27">
        <v>41550</v>
      </c>
      <c r="F4324" t="s">
        <v>233</v>
      </c>
      <c r="G4324" s="27">
        <v>33818</v>
      </c>
      <c r="H4324">
        <v>23</v>
      </c>
      <c r="I4324" t="s">
        <v>259</v>
      </c>
      <c r="J4324" t="s">
        <v>250</v>
      </c>
      <c r="K4324">
        <v>0</v>
      </c>
      <c r="L4324">
        <v>3</v>
      </c>
      <c r="M4324">
        <v>0</v>
      </c>
      <c r="N4324">
        <v>0</v>
      </c>
      <c r="O4324">
        <v>1</v>
      </c>
      <c r="P4324">
        <v>-27</v>
      </c>
      <c r="Q4324" s="28">
        <v>41523.142361111109</v>
      </c>
      <c r="R4324" s="28">
        <v>41524.202777777777</v>
      </c>
      <c r="S4324" t="s">
        <v>14921</v>
      </c>
      <c r="U4324" s="27">
        <v>41523</v>
      </c>
      <c r="V4324">
        <v>27</v>
      </c>
      <c r="W4324" t="s">
        <v>36</v>
      </c>
      <c r="X4324" t="s">
        <v>274</v>
      </c>
      <c r="Y4324">
        <v>1</v>
      </c>
      <c r="AA4324" t="s">
        <v>14922</v>
      </c>
      <c r="AB4324" t="s">
        <v>36</v>
      </c>
      <c r="AD4324" s="27">
        <v>41731</v>
      </c>
      <c r="AE4324" t="s">
        <v>11554</v>
      </c>
      <c r="AH4324">
        <v>0</v>
      </c>
      <c r="AN4324" t="s">
        <v>238</v>
      </c>
      <c r="AO4324">
        <v>4</v>
      </c>
      <c r="AP4324" t="s">
        <v>239</v>
      </c>
      <c r="AQ4324" s="27">
        <v>41550</v>
      </c>
      <c r="AR4324" t="s">
        <v>240</v>
      </c>
      <c r="AS4324">
        <v>3</v>
      </c>
      <c r="AT4324" t="s">
        <v>239</v>
      </c>
      <c r="AU4324" s="27">
        <v>41550</v>
      </c>
    </row>
    <row r="4325" spans="1:47" x14ac:dyDescent="0.2">
      <c r="A4325">
        <v>4324</v>
      </c>
      <c r="B4325" t="s">
        <v>14923</v>
      </c>
      <c r="C4325" t="s">
        <v>14924</v>
      </c>
      <c r="D4325" t="s">
        <v>14925</v>
      </c>
      <c r="E4325" s="27">
        <v>41449</v>
      </c>
      <c r="F4325" t="s">
        <v>233</v>
      </c>
      <c r="G4325" s="27">
        <v>34248</v>
      </c>
      <c r="H4325">
        <v>22</v>
      </c>
      <c r="I4325" t="s">
        <v>259</v>
      </c>
      <c r="J4325" t="s">
        <v>245</v>
      </c>
      <c r="K4325">
        <v>0</v>
      </c>
      <c r="L4325">
        <v>5</v>
      </c>
      <c r="M4325">
        <v>0</v>
      </c>
      <c r="N4325">
        <v>2</v>
      </c>
      <c r="O4325">
        <v>0</v>
      </c>
      <c r="P4325">
        <v>-3</v>
      </c>
      <c r="Q4325" s="28">
        <v>41446.521527777775</v>
      </c>
      <c r="R4325" s="28">
        <v>41446.314583333333</v>
      </c>
      <c r="S4325" t="s">
        <v>14926</v>
      </c>
      <c r="T4325" s="27">
        <v>41445</v>
      </c>
      <c r="V4325">
        <v>4</v>
      </c>
      <c r="W4325" t="s">
        <v>32</v>
      </c>
      <c r="X4325" t="s">
        <v>300</v>
      </c>
      <c r="Y4325">
        <v>0</v>
      </c>
      <c r="AB4325" t="s">
        <v>237</v>
      </c>
      <c r="AH4325">
        <v>0</v>
      </c>
      <c r="AN4325" t="s">
        <v>238</v>
      </c>
      <c r="AO4325">
        <v>6</v>
      </c>
      <c r="AP4325" t="s">
        <v>246</v>
      </c>
      <c r="AQ4325" s="27">
        <v>41449</v>
      </c>
      <c r="AR4325" t="s">
        <v>240</v>
      </c>
      <c r="AS4325">
        <v>5</v>
      </c>
      <c r="AT4325" t="s">
        <v>246</v>
      </c>
      <c r="AU4325" s="27">
        <v>41449</v>
      </c>
    </row>
    <row r="4326" spans="1:47" x14ac:dyDescent="0.2">
      <c r="A4326">
        <v>4325</v>
      </c>
      <c r="B4326" t="s">
        <v>14927</v>
      </c>
      <c r="C4326" t="s">
        <v>14928</v>
      </c>
      <c r="D4326" t="s">
        <v>14929</v>
      </c>
      <c r="E4326" s="27">
        <v>41869</v>
      </c>
      <c r="F4326" t="s">
        <v>233</v>
      </c>
      <c r="G4326" s="27">
        <v>28038</v>
      </c>
      <c r="H4326">
        <v>39</v>
      </c>
      <c r="I4326" t="s">
        <v>244</v>
      </c>
      <c r="J4326" t="s">
        <v>22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-1</v>
      </c>
      <c r="Q4326" s="28">
        <v>41868.345138888886</v>
      </c>
      <c r="R4326" s="28">
        <v>41869.533333333333</v>
      </c>
      <c r="S4326" t="s">
        <v>14930</v>
      </c>
      <c r="T4326" s="27">
        <v>41868</v>
      </c>
      <c r="V4326">
        <v>1</v>
      </c>
      <c r="W4326" t="s">
        <v>36</v>
      </c>
      <c r="X4326" t="s">
        <v>279</v>
      </c>
      <c r="Y4326">
        <v>0</v>
      </c>
      <c r="AB4326" t="s">
        <v>237</v>
      </c>
      <c r="AH4326">
        <v>0</v>
      </c>
      <c r="AN4326" t="s">
        <v>238</v>
      </c>
      <c r="AO4326">
        <v>1</v>
      </c>
      <c r="AP4326" t="s">
        <v>239</v>
      </c>
      <c r="AQ4326" s="27">
        <v>41869</v>
      </c>
      <c r="AR4326" t="s">
        <v>240</v>
      </c>
      <c r="AS4326">
        <v>1</v>
      </c>
      <c r="AT4326" t="s">
        <v>239</v>
      </c>
      <c r="AU4326" s="27">
        <v>41869</v>
      </c>
    </row>
    <row r="4327" spans="1:47" x14ac:dyDescent="0.2">
      <c r="A4327">
        <v>4326</v>
      </c>
      <c r="B4327" t="s">
        <v>14931</v>
      </c>
      <c r="C4327" t="s">
        <v>1840</v>
      </c>
      <c r="D4327" t="s">
        <v>5604</v>
      </c>
      <c r="E4327" s="27">
        <v>41734</v>
      </c>
      <c r="F4327" t="s">
        <v>294</v>
      </c>
      <c r="G4327" s="27">
        <v>33897</v>
      </c>
      <c r="H4327">
        <v>23</v>
      </c>
      <c r="I4327" t="s">
        <v>259</v>
      </c>
      <c r="J4327" t="s">
        <v>250</v>
      </c>
      <c r="K4327">
        <v>0</v>
      </c>
      <c r="L4327">
        <v>5</v>
      </c>
      <c r="M4327">
        <v>0</v>
      </c>
      <c r="N4327">
        <v>0</v>
      </c>
      <c r="O4327">
        <v>0</v>
      </c>
      <c r="P4327">
        <v>-1</v>
      </c>
      <c r="Q4327" s="28">
        <v>41733.067361111112</v>
      </c>
      <c r="R4327" s="28">
        <v>41734.46597222222</v>
      </c>
      <c r="S4327" t="s">
        <v>14932</v>
      </c>
      <c r="T4327" s="27">
        <v>41733</v>
      </c>
      <c r="V4327">
        <v>1</v>
      </c>
      <c r="W4327" t="s">
        <v>32</v>
      </c>
      <c r="X4327" t="s">
        <v>2223</v>
      </c>
      <c r="Y4327">
        <v>0</v>
      </c>
      <c r="AB4327" t="s">
        <v>237</v>
      </c>
      <c r="AH4327">
        <v>0</v>
      </c>
      <c r="AN4327" t="s">
        <v>238</v>
      </c>
      <c r="AO4327">
        <v>6</v>
      </c>
      <c r="AP4327" t="s">
        <v>246</v>
      </c>
      <c r="AQ4327" s="27">
        <v>41734</v>
      </c>
      <c r="AR4327" t="s">
        <v>240</v>
      </c>
      <c r="AS4327">
        <v>5</v>
      </c>
      <c r="AT4327" t="s">
        <v>246</v>
      </c>
      <c r="AU4327" s="27">
        <v>41734</v>
      </c>
    </row>
    <row r="4328" spans="1:47" x14ac:dyDescent="0.2">
      <c r="A4328">
        <v>4327</v>
      </c>
      <c r="B4328" t="s">
        <v>14933</v>
      </c>
      <c r="C4328" t="s">
        <v>990</v>
      </c>
      <c r="D4328" t="s">
        <v>14934</v>
      </c>
      <c r="E4328" s="27">
        <v>41654</v>
      </c>
      <c r="F4328" t="s">
        <v>233</v>
      </c>
      <c r="G4328" s="27">
        <v>34604</v>
      </c>
      <c r="H4328">
        <v>21</v>
      </c>
      <c r="I4328" t="s">
        <v>259</v>
      </c>
      <c r="J4328" t="s">
        <v>245</v>
      </c>
      <c r="K4328">
        <v>0</v>
      </c>
      <c r="L4328">
        <v>3</v>
      </c>
      <c r="M4328">
        <v>0</v>
      </c>
      <c r="N4328">
        <v>0</v>
      </c>
      <c r="O4328">
        <v>1</v>
      </c>
      <c r="P4328">
        <v>-1</v>
      </c>
      <c r="Q4328" s="28">
        <v>41653.205555555556</v>
      </c>
      <c r="R4328" s="28">
        <v>41681.231249999997</v>
      </c>
      <c r="S4328" t="s">
        <v>14935</v>
      </c>
      <c r="T4328" s="27">
        <v>41653</v>
      </c>
      <c r="V4328">
        <v>1</v>
      </c>
      <c r="W4328" t="s">
        <v>32</v>
      </c>
      <c r="X4328" t="s">
        <v>555</v>
      </c>
      <c r="Y4328">
        <v>0</v>
      </c>
      <c r="AB4328" t="s">
        <v>237</v>
      </c>
      <c r="AH4328">
        <v>0</v>
      </c>
      <c r="AN4328" t="s">
        <v>238</v>
      </c>
      <c r="AO4328">
        <v>5</v>
      </c>
      <c r="AP4328" t="s">
        <v>246</v>
      </c>
      <c r="AQ4328" s="27">
        <v>41654</v>
      </c>
      <c r="AR4328" t="s">
        <v>240</v>
      </c>
      <c r="AS4328">
        <v>3</v>
      </c>
      <c r="AT4328" t="s">
        <v>239</v>
      </c>
      <c r="AU4328" s="27">
        <v>41654</v>
      </c>
    </row>
    <row r="4329" spans="1:47" x14ac:dyDescent="0.2">
      <c r="A4329">
        <v>4328</v>
      </c>
      <c r="B4329" t="s">
        <v>14936</v>
      </c>
      <c r="C4329" t="s">
        <v>14937</v>
      </c>
      <c r="D4329" t="s">
        <v>4218</v>
      </c>
      <c r="E4329" s="27">
        <v>41388</v>
      </c>
      <c r="F4329" t="s">
        <v>233</v>
      </c>
      <c r="G4329" s="27">
        <v>33999</v>
      </c>
      <c r="H4329">
        <v>23</v>
      </c>
      <c r="I4329" t="s">
        <v>259</v>
      </c>
      <c r="J4329" t="s">
        <v>250</v>
      </c>
      <c r="K4329">
        <v>0</v>
      </c>
      <c r="L4329">
        <v>8</v>
      </c>
      <c r="M4329">
        <v>0</v>
      </c>
      <c r="N4329">
        <v>0</v>
      </c>
      <c r="O4329">
        <v>0</v>
      </c>
      <c r="P4329">
        <v>-1</v>
      </c>
      <c r="Q4329" s="28">
        <v>41387.282638888886</v>
      </c>
      <c r="R4329" s="28">
        <v>41389.347916666666</v>
      </c>
      <c r="S4329" t="s">
        <v>14938</v>
      </c>
      <c r="T4329" s="27">
        <v>41387</v>
      </c>
      <c r="V4329">
        <v>1</v>
      </c>
      <c r="W4329" t="s">
        <v>32</v>
      </c>
      <c r="X4329" t="s">
        <v>359</v>
      </c>
      <c r="Y4329">
        <v>1</v>
      </c>
      <c r="AA4329" t="s">
        <v>14939</v>
      </c>
      <c r="AB4329" t="s">
        <v>32</v>
      </c>
      <c r="AC4329">
        <v>23</v>
      </c>
      <c r="AD4329" s="27">
        <v>41648</v>
      </c>
      <c r="AE4329" t="s">
        <v>1555</v>
      </c>
      <c r="AF4329" s="27">
        <v>41671</v>
      </c>
      <c r="AG4329" s="27">
        <v>41676</v>
      </c>
      <c r="AH4329">
        <v>1</v>
      </c>
      <c r="AJ4329" t="s">
        <v>14939</v>
      </c>
      <c r="AK4329" t="s">
        <v>366</v>
      </c>
      <c r="AL4329" s="27">
        <v>41648</v>
      </c>
      <c r="AM4329" t="s">
        <v>1555</v>
      </c>
      <c r="AN4329" t="s">
        <v>238</v>
      </c>
      <c r="AO4329">
        <v>8</v>
      </c>
      <c r="AP4329" t="s">
        <v>269</v>
      </c>
      <c r="AQ4329" s="27">
        <v>41388</v>
      </c>
      <c r="AR4329" t="s">
        <v>240</v>
      </c>
      <c r="AS4329">
        <v>8</v>
      </c>
      <c r="AT4329" t="s">
        <v>269</v>
      </c>
      <c r="AU4329" s="27">
        <v>41388</v>
      </c>
    </row>
    <row r="4330" spans="1:47" x14ac:dyDescent="0.2">
      <c r="A4330">
        <v>4329</v>
      </c>
      <c r="B4330" t="s">
        <v>14940</v>
      </c>
      <c r="C4330" t="s">
        <v>14941</v>
      </c>
      <c r="D4330" t="s">
        <v>8353</v>
      </c>
      <c r="E4330" s="27">
        <v>41544</v>
      </c>
      <c r="F4330" t="s">
        <v>233</v>
      </c>
      <c r="G4330" s="27">
        <v>31281</v>
      </c>
      <c r="H4330">
        <v>30</v>
      </c>
      <c r="I4330" t="s">
        <v>244</v>
      </c>
      <c r="J4330" t="s">
        <v>250</v>
      </c>
      <c r="K4330">
        <v>0</v>
      </c>
      <c r="L4330">
        <v>10</v>
      </c>
      <c r="M4330">
        <v>0</v>
      </c>
      <c r="N4330">
        <v>0</v>
      </c>
      <c r="O4330">
        <v>4</v>
      </c>
      <c r="P4330">
        <v>-1</v>
      </c>
      <c r="Q4330" s="28">
        <v>41543.317361111112</v>
      </c>
      <c r="R4330" s="28">
        <v>41597.375</v>
      </c>
      <c r="S4330" t="s">
        <v>14942</v>
      </c>
      <c r="T4330" s="27">
        <v>41543</v>
      </c>
      <c r="V4330">
        <v>1</v>
      </c>
      <c r="W4330" t="s">
        <v>36</v>
      </c>
      <c r="X4330" t="s">
        <v>422</v>
      </c>
      <c r="Y4330">
        <v>0</v>
      </c>
      <c r="AB4330" t="s">
        <v>237</v>
      </c>
      <c r="AH4330">
        <v>0</v>
      </c>
      <c r="AN4330" t="s">
        <v>238</v>
      </c>
      <c r="AO4330">
        <v>6</v>
      </c>
      <c r="AP4330" t="s">
        <v>246</v>
      </c>
      <c r="AQ4330" s="27">
        <v>41544</v>
      </c>
      <c r="AR4330" t="s">
        <v>240</v>
      </c>
      <c r="AS4330">
        <v>10</v>
      </c>
      <c r="AT4330" t="s">
        <v>269</v>
      </c>
      <c r="AU4330" s="27">
        <v>41544</v>
      </c>
    </row>
    <row r="4331" spans="1:47" x14ac:dyDescent="0.2">
      <c r="A4331">
        <v>4330</v>
      </c>
      <c r="B4331" t="s">
        <v>14943</v>
      </c>
      <c r="C4331" t="s">
        <v>14944</v>
      </c>
      <c r="D4331" t="s">
        <v>2600</v>
      </c>
      <c r="E4331" s="27">
        <v>41725</v>
      </c>
      <c r="F4331" t="s">
        <v>233</v>
      </c>
      <c r="G4331" s="27">
        <v>26955</v>
      </c>
      <c r="H4331">
        <v>42</v>
      </c>
      <c r="I4331" t="s">
        <v>244</v>
      </c>
      <c r="J4331" t="s">
        <v>250</v>
      </c>
      <c r="K4331">
        <v>0</v>
      </c>
      <c r="L4331">
        <v>6</v>
      </c>
      <c r="M4331">
        <v>0</v>
      </c>
      <c r="N4331">
        <v>0</v>
      </c>
      <c r="O4331">
        <v>1</v>
      </c>
      <c r="P4331">
        <v>0</v>
      </c>
      <c r="Q4331" s="28">
        <v>41725.09652777778</v>
      </c>
      <c r="R4331" s="28">
        <v>41731.223611111112</v>
      </c>
      <c r="S4331" t="s">
        <v>14945</v>
      </c>
      <c r="T4331" s="27">
        <v>41725</v>
      </c>
      <c r="V4331">
        <v>0</v>
      </c>
      <c r="W4331" t="s">
        <v>36</v>
      </c>
      <c r="X4331" t="s">
        <v>550</v>
      </c>
      <c r="Y4331">
        <v>1</v>
      </c>
      <c r="AA4331" t="s">
        <v>14946</v>
      </c>
      <c r="AB4331" t="s">
        <v>32</v>
      </c>
      <c r="AC4331">
        <v>0</v>
      </c>
      <c r="AD4331" s="27">
        <v>41837</v>
      </c>
      <c r="AE4331" t="s">
        <v>252</v>
      </c>
      <c r="AF4331" s="27">
        <v>41837</v>
      </c>
      <c r="AG4331" s="27">
        <v>41992</v>
      </c>
      <c r="AH4331">
        <v>1</v>
      </c>
      <c r="AJ4331" t="s">
        <v>14946</v>
      </c>
      <c r="AK4331" t="s">
        <v>255</v>
      </c>
      <c r="AL4331" s="27">
        <v>41837</v>
      </c>
      <c r="AM4331" t="s">
        <v>252</v>
      </c>
      <c r="AN4331" t="s">
        <v>238</v>
      </c>
      <c r="AO4331">
        <v>3</v>
      </c>
      <c r="AP4331" t="s">
        <v>239</v>
      </c>
      <c r="AQ4331" s="27">
        <v>41725</v>
      </c>
      <c r="AR4331" t="s">
        <v>240</v>
      </c>
      <c r="AS4331">
        <v>6</v>
      </c>
      <c r="AT4331" t="s">
        <v>246</v>
      </c>
      <c r="AU4331" s="27">
        <v>41725</v>
      </c>
    </row>
    <row r="4332" spans="1:47" x14ac:dyDescent="0.2">
      <c r="A4332">
        <v>4331</v>
      </c>
      <c r="B4332" t="s">
        <v>12235</v>
      </c>
      <c r="C4332" t="s">
        <v>990</v>
      </c>
      <c r="D4332" t="s">
        <v>967</v>
      </c>
      <c r="E4332" s="27">
        <v>41281</v>
      </c>
      <c r="F4332" t="s">
        <v>233</v>
      </c>
      <c r="G4332" s="27">
        <v>24170</v>
      </c>
      <c r="H4332">
        <v>50</v>
      </c>
      <c r="I4332" t="s">
        <v>234</v>
      </c>
      <c r="J4332" t="s">
        <v>250</v>
      </c>
      <c r="K4332">
        <v>0</v>
      </c>
      <c r="L4332">
        <v>8</v>
      </c>
      <c r="M4332">
        <v>0</v>
      </c>
      <c r="N4332">
        <v>2</v>
      </c>
      <c r="O4332">
        <v>24</v>
      </c>
      <c r="P4332">
        <v>0</v>
      </c>
      <c r="Q4332" s="28">
        <v>41281.100694444445</v>
      </c>
      <c r="R4332" s="28">
        <v>41313.481944444444</v>
      </c>
      <c r="S4332" t="s">
        <v>14947</v>
      </c>
      <c r="T4332" s="27">
        <v>41280</v>
      </c>
      <c r="V4332">
        <v>1</v>
      </c>
      <c r="W4332" t="s">
        <v>36</v>
      </c>
      <c r="X4332" t="s">
        <v>422</v>
      </c>
      <c r="Y4332">
        <v>1</v>
      </c>
      <c r="AA4332" t="s">
        <v>14948</v>
      </c>
      <c r="AB4332" t="s">
        <v>36</v>
      </c>
      <c r="AC4332">
        <v>0</v>
      </c>
      <c r="AD4332" s="27">
        <v>41458</v>
      </c>
      <c r="AE4332" t="s">
        <v>1077</v>
      </c>
      <c r="AF4332" s="27">
        <v>41458</v>
      </c>
      <c r="AG4332" s="27">
        <v>41521</v>
      </c>
      <c r="AH4332">
        <v>1</v>
      </c>
      <c r="AJ4332" t="s">
        <v>14949</v>
      </c>
      <c r="AK4332" t="s">
        <v>255</v>
      </c>
      <c r="AL4332" s="27">
        <v>42173</v>
      </c>
      <c r="AM4332" t="s">
        <v>2367</v>
      </c>
      <c r="AN4332" t="s">
        <v>238</v>
      </c>
      <c r="AO4332">
        <v>8</v>
      </c>
      <c r="AP4332" t="s">
        <v>269</v>
      </c>
      <c r="AQ4332" s="27">
        <v>41281</v>
      </c>
      <c r="AR4332" t="s">
        <v>240</v>
      </c>
      <c r="AS4332">
        <v>8</v>
      </c>
      <c r="AT4332" t="s">
        <v>269</v>
      </c>
      <c r="AU4332" s="27">
        <v>41281</v>
      </c>
    </row>
    <row r="4333" spans="1:47" x14ac:dyDescent="0.2">
      <c r="A4333">
        <v>4332</v>
      </c>
      <c r="B4333" t="s">
        <v>14950</v>
      </c>
      <c r="C4333" t="s">
        <v>1127</v>
      </c>
      <c r="D4333" t="s">
        <v>14951</v>
      </c>
      <c r="E4333" s="27">
        <v>41382</v>
      </c>
      <c r="F4333" t="s">
        <v>233</v>
      </c>
      <c r="G4333" s="27">
        <v>22612</v>
      </c>
      <c r="H4333">
        <v>54</v>
      </c>
      <c r="I4333" t="s">
        <v>234</v>
      </c>
      <c r="J4333" t="s">
        <v>245</v>
      </c>
      <c r="K4333">
        <v>0</v>
      </c>
      <c r="L4333">
        <v>7</v>
      </c>
      <c r="M4333">
        <v>0</v>
      </c>
      <c r="N4333">
        <v>0</v>
      </c>
      <c r="O4333">
        <v>12</v>
      </c>
      <c r="P4333">
        <v>-58</v>
      </c>
      <c r="Q4333" s="28">
        <v>41324.43472222222</v>
      </c>
      <c r="R4333" s="28">
        <v>41330.368055555555</v>
      </c>
      <c r="S4333" t="s">
        <v>14952</v>
      </c>
      <c r="T4333" s="27">
        <v>41324</v>
      </c>
      <c r="V4333">
        <v>58</v>
      </c>
      <c r="W4333" t="s">
        <v>32</v>
      </c>
      <c r="X4333" t="s">
        <v>4479</v>
      </c>
      <c r="Y4333">
        <v>1</v>
      </c>
      <c r="AA4333" t="s">
        <v>14953</v>
      </c>
      <c r="AB4333" t="s">
        <v>36</v>
      </c>
      <c r="AD4333" s="27">
        <v>41720</v>
      </c>
      <c r="AE4333" t="s">
        <v>2320</v>
      </c>
      <c r="AH4333">
        <v>0</v>
      </c>
      <c r="AN4333" t="s">
        <v>238</v>
      </c>
      <c r="AO4333">
        <v>3</v>
      </c>
      <c r="AP4333" t="s">
        <v>239</v>
      </c>
      <c r="AQ4333" s="27">
        <v>41382</v>
      </c>
      <c r="AR4333" t="s">
        <v>240</v>
      </c>
      <c r="AS4333">
        <v>7</v>
      </c>
      <c r="AT4333" t="s">
        <v>246</v>
      </c>
      <c r="AU4333" s="27">
        <v>41382</v>
      </c>
    </row>
    <row r="4334" spans="1:47" x14ac:dyDescent="0.2">
      <c r="A4334">
        <v>4333</v>
      </c>
      <c r="B4334" t="s">
        <v>14954</v>
      </c>
      <c r="C4334" t="s">
        <v>14955</v>
      </c>
      <c r="D4334" t="s">
        <v>3377</v>
      </c>
      <c r="E4334" s="27">
        <v>41499</v>
      </c>
      <c r="F4334" t="s">
        <v>233</v>
      </c>
      <c r="G4334" s="27">
        <v>28827</v>
      </c>
      <c r="H4334">
        <v>37</v>
      </c>
      <c r="I4334" t="s">
        <v>244</v>
      </c>
      <c r="J4334" t="s">
        <v>22</v>
      </c>
      <c r="K4334">
        <v>0</v>
      </c>
      <c r="L4334">
        <v>1</v>
      </c>
      <c r="M4334">
        <v>0</v>
      </c>
      <c r="N4334">
        <v>0</v>
      </c>
      <c r="O4334">
        <v>4</v>
      </c>
      <c r="P4334">
        <v>-1</v>
      </c>
      <c r="Q4334" s="28">
        <v>41498.136111111111</v>
      </c>
      <c r="R4334" s="28">
        <v>41500.211111111108</v>
      </c>
      <c r="S4334" t="s">
        <v>14956</v>
      </c>
      <c r="U4334" s="27">
        <v>41498</v>
      </c>
      <c r="V4334">
        <v>1</v>
      </c>
      <c r="W4334" t="s">
        <v>36</v>
      </c>
      <c r="X4334" t="s">
        <v>274</v>
      </c>
      <c r="Y4334">
        <v>1</v>
      </c>
      <c r="AA4334" t="s">
        <v>14957</v>
      </c>
      <c r="AB4334" t="s">
        <v>36</v>
      </c>
      <c r="AD4334" s="27">
        <v>42217</v>
      </c>
      <c r="AE4334" t="s">
        <v>600</v>
      </c>
      <c r="AH4334">
        <v>0</v>
      </c>
      <c r="AN4334" t="s">
        <v>238</v>
      </c>
      <c r="AO4334">
        <v>2</v>
      </c>
      <c r="AP4334" t="s">
        <v>239</v>
      </c>
      <c r="AQ4334" s="27">
        <v>41499</v>
      </c>
      <c r="AR4334" t="s">
        <v>240</v>
      </c>
      <c r="AS4334">
        <v>1</v>
      </c>
      <c r="AT4334" t="s">
        <v>239</v>
      </c>
      <c r="AU4334" s="27">
        <v>41499</v>
      </c>
    </row>
    <row r="4335" spans="1:47" x14ac:dyDescent="0.2">
      <c r="A4335">
        <v>4334</v>
      </c>
      <c r="B4335" t="s">
        <v>14958</v>
      </c>
      <c r="C4335" t="s">
        <v>813</v>
      </c>
      <c r="D4335" t="s">
        <v>14959</v>
      </c>
      <c r="E4335" s="27">
        <v>41936</v>
      </c>
      <c r="F4335" t="s">
        <v>233</v>
      </c>
      <c r="G4335" s="27">
        <v>32056</v>
      </c>
      <c r="H4335">
        <v>28</v>
      </c>
      <c r="I4335" t="s">
        <v>244</v>
      </c>
      <c r="J4335" t="s">
        <v>353</v>
      </c>
      <c r="K4335">
        <v>0</v>
      </c>
      <c r="L4335">
        <v>8</v>
      </c>
      <c r="M4335">
        <v>0</v>
      </c>
      <c r="N4335">
        <v>0</v>
      </c>
      <c r="O4335">
        <v>7</v>
      </c>
      <c r="P4335">
        <v>-1</v>
      </c>
      <c r="Q4335" s="28">
        <v>41935.447916666664</v>
      </c>
      <c r="R4335" s="28">
        <v>41936.530555555553</v>
      </c>
      <c r="S4335" t="s">
        <v>14960</v>
      </c>
      <c r="U4335" s="27">
        <v>41935</v>
      </c>
      <c r="V4335">
        <v>1</v>
      </c>
      <c r="W4335" t="s">
        <v>32</v>
      </c>
      <c r="X4335" t="s">
        <v>274</v>
      </c>
      <c r="Y4335">
        <v>0</v>
      </c>
      <c r="AB4335" t="s">
        <v>237</v>
      </c>
      <c r="AH4335">
        <v>0</v>
      </c>
      <c r="AN4335" t="s">
        <v>238</v>
      </c>
      <c r="AO4335">
        <v>8</v>
      </c>
      <c r="AP4335" t="s">
        <v>269</v>
      </c>
      <c r="AQ4335" s="27">
        <v>41936</v>
      </c>
      <c r="AR4335" t="s">
        <v>240</v>
      </c>
      <c r="AS4335">
        <v>8</v>
      </c>
      <c r="AT4335" t="s">
        <v>269</v>
      </c>
      <c r="AU4335" s="27">
        <v>41936</v>
      </c>
    </row>
    <row r="4336" spans="1:47" x14ac:dyDescent="0.2">
      <c r="A4336">
        <v>4335</v>
      </c>
      <c r="B4336" t="s">
        <v>14961</v>
      </c>
      <c r="C4336" t="s">
        <v>14962</v>
      </c>
      <c r="D4336" t="s">
        <v>266</v>
      </c>
      <c r="E4336" s="27">
        <v>41577</v>
      </c>
      <c r="F4336" t="s">
        <v>233</v>
      </c>
      <c r="G4336" s="27">
        <v>28808</v>
      </c>
      <c r="H4336">
        <v>37</v>
      </c>
      <c r="I4336" t="s">
        <v>244</v>
      </c>
      <c r="J4336" t="s">
        <v>250</v>
      </c>
      <c r="K4336">
        <v>0</v>
      </c>
      <c r="L4336">
        <v>9</v>
      </c>
      <c r="M4336">
        <v>0</v>
      </c>
      <c r="N4336">
        <v>0</v>
      </c>
      <c r="O4336">
        <v>0</v>
      </c>
      <c r="P4336">
        <v>-1</v>
      </c>
      <c r="Q4336" s="28">
        <v>41576.368055555555</v>
      </c>
      <c r="R4336" s="28">
        <v>41577.337500000001</v>
      </c>
      <c r="S4336" t="s">
        <v>14963</v>
      </c>
      <c r="T4336" s="27">
        <v>41576</v>
      </c>
      <c r="V4336">
        <v>1</v>
      </c>
      <c r="W4336" t="s">
        <v>32</v>
      </c>
      <c r="X4336" t="s">
        <v>261</v>
      </c>
      <c r="Y4336">
        <v>0</v>
      </c>
      <c r="AB4336" t="s">
        <v>237</v>
      </c>
      <c r="AH4336">
        <v>0</v>
      </c>
      <c r="AN4336" t="s">
        <v>238</v>
      </c>
      <c r="AO4336">
        <v>3</v>
      </c>
      <c r="AP4336" t="s">
        <v>239</v>
      </c>
      <c r="AQ4336" s="27">
        <v>41577</v>
      </c>
      <c r="AR4336" t="s">
        <v>240</v>
      </c>
      <c r="AS4336">
        <v>9</v>
      </c>
      <c r="AT4336" t="s">
        <v>269</v>
      </c>
      <c r="AU4336" s="27">
        <v>41577</v>
      </c>
    </row>
    <row r="4337" spans="1:47" x14ac:dyDescent="0.2">
      <c r="A4337">
        <v>4336</v>
      </c>
      <c r="B4337" t="s">
        <v>14964</v>
      </c>
      <c r="C4337" t="s">
        <v>14965</v>
      </c>
      <c r="D4337" t="s">
        <v>4215</v>
      </c>
      <c r="E4337" s="27">
        <v>41582</v>
      </c>
      <c r="F4337" t="s">
        <v>233</v>
      </c>
      <c r="G4337" s="27">
        <v>33844</v>
      </c>
      <c r="H4337">
        <v>23</v>
      </c>
      <c r="I4337" t="s">
        <v>259</v>
      </c>
      <c r="J4337" t="s">
        <v>250</v>
      </c>
      <c r="K4337">
        <v>0</v>
      </c>
      <c r="L4337">
        <v>4</v>
      </c>
      <c r="M4337">
        <v>0</v>
      </c>
      <c r="N4337">
        <v>0</v>
      </c>
      <c r="O4337">
        <v>1</v>
      </c>
      <c r="P4337">
        <v>0</v>
      </c>
      <c r="Q4337" s="28">
        <v>41582.234027777777</v>
      </c>
      <c r="R4337" s="28">
        <v>41583.154861111114</v>
      </c>
      <c r="S4337" t="s">
        <v>14966</v>
      </c>
      <c r="T4337" s="27">
        <v>41582</v>
      </c>
      <c r="V4337">
        <v>0</v>
      </c>
      <c r="W4337" t="s">
        <v>32</v>
      </c>
      <c r="X4337" t="s">
        <v>268</v>
      </c>
      <c r="Y4337">
        <v>0</v>
      </c>
      <c r="AB4337" t="s">
        <v>237</v>
      </c>
      <c r="AH4337">
        <v>0</v>
      </c>
      <c r="AN4337" t="s">
        <v>238</v>
      </c>
      <c r="AO4337">
        <v>5</v>
      </c>
      <c r="AP4337" t="s">
        <v>246</v>
      </c>
      <c r="AQ4337" s="27">
        <v>41582</v>
      </c>
      <c r="AR4337" t="s">
        <v>240</v>
      </c>
      <c r="AS4337">
        <v>4</v>
      </c>
      <c r="AT4337" t="s">
        <v>239</v>
      </c>
      <c r="AU4337" s="27">
        <v>41582</v>
      </c>
    </row>
    <row r="4338" spans="1:47" x14ac:dyDescent="0.2">
      <c r="A4338">
        <v>4337</v>
      </c>
      <c r="B4338" t="s">
        <v>14967</v>
      </c>
      <c r="C4338" t="s">
        <v>414</v>
      </c>
      <c r="D4338" t="s">
        <v>6086</v>
      </c>
      <c r="E4338" s="27">
        <v>41301</v>
      </c>
      <c r="F4338" t="s">
        <v>233</v>
      </c>
      <c r="G4338" s="27">
        <v>27223</v>
      </c>
      <c r="H4338">
        <v>41</v>
      </c>
      <c r="I4338" t="s">
        <v>244</v>
      </c>
      <c r="J4338" t="s">
        <v>245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-1</v>
      </c>
      <c r="Q4338" s="28">
        <v>41300.244444444441</v>
      </c>
      <c r="R4338" s="28">
        <v>41301.342361111114</v>
      </c>
      <c r="S4338" t="s">
        <v>14968</v>
      </c>
      <c r="T4338" s="27">
        <v>41300</v>
      </c>
      <c r="V4338">
        <v>1</v>
      </c>
      <c r="W4338" t="s">
        <v>32</v>
      </c>
      <c r="X4338" t="s">
        <v>583</v>
      </c>
      <c r="Y4338">
        <v>0</v>
      </c>
      <c r="AB4338" t="s">
        <v>237</v>
      </c>
      <c r="AH4338">
        <v>0</v>
      </c>
      <c r="AN4338" t="s">
        <v>238</v>
      </c>
      <c r="AO4338">
        <v>1</v>
      </c>
      <c r="AP4338" t="s">
        <v>239</v>
      </c>
      <c r="AQ4338" s="27">
        <v>41301</v>
      </c>
      <c r="AR4338" t="s">
        <v>240</v>
      </c>
      <c r="AS4338">
        <v>1</v>
      </c>
      <c r="AT4338" t="s">
        <v>239</v>
      </c>
      <c r="AU4338" s="27">
        <v>41301</v>
      </c>
    </row>
    <row r="4339" spans="1:47" x14ac:dyDescent="0.2">
      <c r="A4339">
        <v>4338</v>
      </c>
      <c r="B4339" t="s">
        <v>14969</v>
      </c>
      <c r="C4339" t="s">
        <v>1828</v>
      </c>
      <c r="D4339" t="s">
        <v>689</v>
      </c>
      <c r="E4339" s="27">
        <v>41543</v>
      </c>
      <c r="F4339" t="s">
        <v>233</v>
      </c>
      <c r="G4339" s="27">
        <v>24070</v>
      </c>
      <c r="H4339">
        <v>50</v>
      </c>
      <c r="I4339" t="s">
        <v>234</v>
      </c>
      <c r="J4339" t="s">
        <v>250</v>
      </c>
      <c r="K4339">
        <v>1</v>
      </c>
      <c r="L4339">
        <v>2</v>
      </c>
      <c r="M4339">
        <v>0</v>
      </c>
      <c r="N4339">
        <v>0</v>
      </c>
      <c r="O4339">
        <v>5</v>
      </c>
      <c r="P4339">
        <v>29</v>
      </c>
      <c r="Q4339" s="28">
        <v>41572.533333333333</v>
      </c>
      <c r="R4339" s="28">
        <v>41604.086111111108</v>
      </c>
      <c r="S4339" t="s">
        <v>14970</v>
      </c>
      <c r="T4339" s="27">
        <v>41374</v>
      </c>
      <c r="V4339">
        <v>169</v>
      </c>
      <c r="W4339" t="s">
        <v>32</v>
      </c>
      <c r="X4339" t="s">
        <v>261</v>
      </c>
      <c r="Y4339">
        <v>0</v>
      </c>
      <c r="AB4339" t="s">
        <v>237</v>
      </c>
      <c r="AH4339">
        <v>0</v>
      </c>
      <c r="AN4339" t="s">
        <v>238</v>
      </c>
      <c r="AO4339">
        <v>1</v>
      </c>
      <c r="AP4339" t="s">
        <v>239</v>
      </c>
      <c r="AQ4339" s="27">
        <v>41543</v>
      </c>
      <c r="AR4339" t="s">
        <v>240</v>
      </c>
      <c r="AS4339">
        <v>2</v>
      </c>
      <c r="AT4339" t="s">
        <v>239</v>
      </c>
      <c r="AU4339" s="27">
        <v>41543</v>
      </c>
    </row>
    <row r="4340" spans="1:47" x14ac:dyDescent="0.2">
      <c r="A4340">
        <v>4339</v>
      </c>
      <c r="B4340" t="s">
        <v>14971</v>
      </c>
      <c r="C4340" t="s">
        <v>803</v>
      </c>
      <c r="D4340" t="s">
        <v>14972</v>
      </c>
      <c r="E4340" s="27">
        <v>41999</v>
      </c>
      <c r="F4340" t="s">
        <v>233</v>
      </c>
      <c r="G4340" s="27">
        <v>27163</v>
      </c>
      <c r="H4340">
        <v>41</v>
      </c>
      <c r="I4340" t="s">
        <v>244</v>
      </c>
      <c r="J4340" t="s">
        <v>353</v>
      </c>
      <c r="K4340">
        <v>0</v>
      </c>
      <c r="L4340">
        <v>10</v>
      </c>
      <c r="M4340">
        <v>0</v>
      </c>
      <c r="N4340">
        <v>0</v>
      </c>
      <c r="O4340">
        <v>19</v>
      </c>
      <c r="P4340">
        <v>-1</v>
      </c>
      <c r="Q4340" s="28">
        <v>41998.284722222219</v>
      </c>
      <c r="R4340" s="28">
        <v>42041.24722222222</v>
      </c>
      <c r="S4340" t="s">
        <v>14973</v>
      </c>
      <c r="T4340" s="27">
        <v>41998</v>
      </c>
      <c r="V4340">
        <v>1</v>
      </c>
      <c r="W4340" t="s">
        <v>32</v>
      </c>
      <c r="X4340" t="s">
        <v>494</v>
      </c>
      <c r="Y4340">
        <v>1</v>
      </c>
      <c r="AA4340" t="s">
        <v>14974</v>
      </c>
      <c r="AB4340" t="s">
        <v>32</v>
      </c>
      <c r="AC4340">
        <v>0</v>
      </c>
      <c r="AD4340" s="27">
        <v>42045</v>
      </c>
      <c r="AE4340" t="s">
        <v>2730</v>
      </c>
      <c r="AF4340" s="27">
        <v>42045</v>
      </c>
      <c r="AG4340" s="27">
        <v>42079</v>
      </c>
      <c r="AH4340">
        <v>1</v>
      </c>
      <c r="AJ4340" t="s">
        <v>14974</v>
      </c>
      <c r="AK4340" t="s">
        <v>312</v>
      </c>
      <c r="AL4340" s="27">
        <v>42045</v>
      </c>
      <c r="AM4340" t="s">
        <v>2730</v>
      </c>
      <c r="AN4340" t="s">
        <v>238</v>
      </c>
      <c r="AO4340">
        <v>9</v>
      </c>
      <c r="AP4340" t="s">
        <v>269</v>
      </c>
      <c r="AQ4340" s="27">
        <v>41999</v>
      </c>
      <c r="AR4340" t="s">
        <v>240</v>
      </c>
      <c r="AS4340">
        <v>10</v>
      </c>
      <c r="AT4340" t="s">
        <v>269</v>
      </c>
      <c r="AU4340" s="27">
        <v>41999</v>
      </c>
    </row>
    <row r="4341" spans="1:47" x14ac:dyDescent="0.2">
      <c r="A4341">
        <v>4340</v>
      </c>
      <c r="B4341" t="s">
        <v>14975</v>
      </c>
      <c r="C4341" t="s">
        <v>14976</v>
      </c>
      <c r="D4341" t="s">
        <v>14977</v>
      </c>
      <c r="E4341" s="27">
        <v>41994</v>
      </c>
      <c r="F4341" t="s">
        <v>233</v>
      </c>
      <c r="G4341" s="27">
        <v>32924</v>
      </c>
      <c r="H4341">
        <v>26</v>
      </c>
      <c r="I4341" t="s">
        <v>244</v>
      </c>
      <c r="J4341" t="s">
        <v>250</v>
      </c>
      <c r="K4341">
        <v>0</v>
      </c>
      <c r="L4341">
        <v>2</v>
      </c>
      <c r="M4341">
        <v>0</v>
      </c>
      <c r="N4341">
        <v>0</v>
      </c>
      <c r="O4341">
        <v>2</v>
      </c>
      <c r="P4341">
        <v>-1</v>
      </c>
      <c r="Q4341" s="28">
        <v>41993.257638888892</v>
      </c>
      <c r="R4341" s="28">
        <v>41997.38958333333</v>
      </c>
      <c r="S4341" t="s">
        <v>14978</v>
      </c>
      <c r="T4341" s="27">
        <v>41993</v>
      </c>
      <c r="V4341">
        <v>1</v>
      </c>
      <c r="W4341" t="s">
        <v>32</v>
      </c>
      <c r="X4341" t="s">
        <v>343</v>
      </c>
      <c r="Y4341">
        <v>1</v>
      </c>
      <c r="AA4341" t="s">
        <v>14979</v>
      </c>
      <c r="AB4341" t="s">
        <v>36</v>
      </c>
      <c r="AC4341">
        <v>0</v>
      </c>
      <c r="AD4341" s="27">
        <v>42433</v>
      </c>
      <c r="AE4341" t="s">
        <v>724</v>
      </c>
      <c r="AF4341" s="27">
        <v>42433</v>
      </c>
      <c r="AG4341" s="27">
        <v>42434</v>
      </c>
      <c r="AH4341">
        <v>0</v>
      </c>
      <c r="AN4341" t="s">
        <v>238</v>
      </c>
      <c r="AO4341">
        <v>2</v>
      </c>
      <c r="AP4341" t="s">
        <v>239</v>
      </c>
      <c r="AQ4341" s="27">
        <v>41994</v>
      </c>
      <c r="AR4341" t="s">
        <v>240</v>
      </c>
      <c r="AS4341">
        <v>2</v>
      </c>
      <c r="AT4341" t="s">
        <v>239</v>
      </c>
      <c r="AU4341" s="27">
        <v>41994</v>
      </c>
    </row>
    <row r="4342" spans="1:47" x14ac:dyDescent="0.2">
      <c r="A4342">
        <v>4341</v>
      </c>
      <c r="B4342" t="s">
        <v>14980</v>
      </c>
      <c r="C4342" t="s">
        <v>2056</v>
      </c>
      <c r="D4342" t="s">
        <v>10330</v>
      </c>
      <c r="E4342" s="27">
        <v>41622</v>
      </c>
      <c r="F4342" t="s">
        <v>233</v>
      </c>
      <c r="G4342" s="27">
        <v>27797</v>
      </c>
      <c r="H4342">
        <v>40</v>
      </c>
      <c r="I4342" t="s">
        <v>244</v>
      </c>
      <c r="J4342" t="s">
        <v>22</v>
      </c>
      <c r="K4342">
        <v>0</v>
      </c>
      <c r="L4342">
        <v>7</v>
      </c>
      <c r="M4342">
        <v>0</v>
      </c>
      <c r="N4342">
        <v>0</v>
      </c>
      <c r="O4342">
        <v>8</v>
      </c>
      <c r="P4342">
        <v>-1</v>
      </c>
      <c r="Q4342" s="28">
        <v>41621.15902777778</v>
      </c>
      <c r="R4342" s="28">
        <v>41661.356249999997</v>
      </c>
      <c r="S4342" t="s">
        <v>14981</v>
      </c>
      <c r="T4342" s="27">
        <v>41621</v>
      </c>
      <c r="V4342">
        <v>1</v>
      </c>
      <c r="W4342" t="s">
        <v>32</v>
      </c>
      <c r="X4342" t="s">
        <v>261</v>
      </c>
      <c r="Y4342">
        <v>1</v>
      </c>
      <c r="AA4342" t="s">
        <v>14982</v>
      </c>
      <c r="AB4342" t="s">
        <v>32</v>
      </c>
      <c r="AC4342">
        <v>0</v>
      </c>
      <c r="AD4342" s="27">
        <v>41734</v>
      </c>
      <c r="AE4342" t="s">
        <v>834</v>
      </c>
      <c r="AF4342" s="27">
        <v>41734</v>
      </c>
      <c r="AG4342" s="27">
        <v>42073</v>
      </c>
      <c r="AH4342">
        <v>1</v>
      </c>
      <c r="AJ4342" t="s">
        <v>14982</v>
      </c>
      <c r="AK4342" t="s">
        <v>255</v>
      </c>
      <c r="AL4342" s="27">
        <v>41734</v>
      </c>
      <c r="AM4342" t="s">
        <v>834</v>
      </c>
      <c r="AN4342" t="s">
        <v>238</v>
      </c>
      <c r="AO4342">
        <v>4</v>
      </c>
      <c r="AP4342" t="s">
        <v>239</v>
      </c>
      <c r="AQ4342" s="27">
        <v>41622</v>
      </c>
      <c r="AR4342" t="s">
        <v>240</v>
      </c>
      <c r="AS4342">
        <v>7</v>
      </c>
      <c r="AT4342" t="s">
        <v>246</v>
      </c>
      <c r="AU4342" s="27">
        <v>41622</v>
      </c>
    </row>
    <row r="4343" spans="1:47" x14ac:dyDescent="0.2">
      <c r="A4343">
        <v>4342</v>
      </c>
      <c r="B4343" t="s">
        <v>14983</v>
      </c>
      <c r="C4343" t="s">
        <v>14984</v>
      </c>
      <c r="D4343" t="s">
        <v>758</v>
      </c>
      <c r="E4343" s="27">
        <v>41525</v>
      </c>
      <c r="F4343" t="s">
        <v>233</v>
      </c>
      <c r="G4343" s="27">
        <v>34040</v>
      </c>
      <c r="H4343">
        <v>23</v>
      </c>
      <c r="I4343" t="s">
        <v>259</v>
      </c>
      <c r="J4343" t="s">
        <v>250</v>
      </c>
      <c r="K4343">
        <v>0</v>
      </c>
      <c r="L4343">
        <v>8</v>
      </c>
      <c r="M4343">
        <v>0</v>
      </c>
      <c r="N4343">
        <v>0</v>
      </c>
      <c r="O4343">
        <v>2</v>
      </c>
      <c r="P4343">
        <v>-1</v>
      </c>
      <c r="Q4343" s="28">
        <v>41524.26458333333</v>
      </c>
      <c r="R4343" s="28">
        <v>41531.188194444447</v>
      </c>
      <c r="S4343" t="s">
        <v>14985</v>
      </c>
      <c r="T4343" s="27">
        <v>41524</v>
      </c>
      <c r="V4343">
        <v>1</v>
      </c>
      <c r="W4343" t="s">
        <v>32</v>
      </c>
      <c r="X4343" t="s">
        <v>337</v>
      </c>
      <c r="Y4343">
        <v>1</v>
      </c>
      <c r="AA4343" t="s">
        <v>14986</v>
      </c>
      <c r="AB4343" t="s">
        <v>36</v>
      </c>
      <c r="AC4343">
        <v>0</v>
      </c>
      <c r="AD4343" s="27">
        <v>41940</v>
      </c>
      <c r="AE4343" t="s">
        <v>474</v>
      </c>
      <c r="AF4343" s="27">
        <v>41940</v>
      </c>
      <c r="AG4343" s="27">
        <v>41992</v>
      </c>
      <c r="AH4343">
        <v>0</v>
      </c>
      <c r="AN4343" t="s">
        <v>238</v>
      </c>
      <c r="AO4343">
        <v>9</v>
      </c>
      <c r="AP4343" t="s">
        <v>269</v>
      </c>
      <c r="AQ4343" s="27">
        <v>41525</v>
      </c>
      <c r="AR4343" t="s">
        <v>240</v>
      </c>
      <c r="AS4343">
        <v>8</v>
      </c>
      <c r="AT4343" t="s">
        <v>269</v>
      </c>
      <c r="AU4343" s="27">
        <v>41525</v>
      </c>
    </row>
    <row r="4344" spans="1:47" x14ac:dyDescent="0.2">
      <c r="A4344">
        <v>4343</v>
      </c>
      <c r="B4344" t="s">
        <v>14987</v>
      </c>
      <c r="C4344" t="s">
        <v>1308</v>
      </c>
      <c r="D4344" t="s">
        <v>14988</v>
      </c>
      <c r="E4344" s="27">
        <v>41801</v>
      </c>
      <c r="F4344" t="s">
        <v>233</v>
      </c>
      <c r="G4344" s="27">
        <v>24037</v>
      </c>
      <c r="H4344">
        <v>50</v>
      </c>
      <c r="I4344" t="s">
        <v>234</v>
      </c>
      <c r="J4344" t="s">
        <v>245</v>
      </c>
      <c r="K4344">
        <v>0</v>
      </c>
      <c r="L4344">
        <v>3</v>
      </c>
      <c r="M4344">
        <v>0</v>
      </c>
      <c r="N4344">
        <v>0</v>
      </c>
      <c r="O4344">
        <v>1</v>
      </c>
      <c r="P4344">
        <v>-1</v>
      </c>
      <c r="Q4344" s="28">
        <v>41800.448611111111</v>
      </c>
      <c r="R4344" s="28">
        <v>41803.071527777778</v>
      </c>
      <c r="S4344" t="s">
        <v>14989</v>
      </c>
      <c r="T4344" s="27">
        <v>41800</v>
      </c>
      <c r="V4344">
        <v>1</v>
      </c>
      <c r="W4344" t="s">
        <v>32</v>
      </c>
      <c r="X4344" t="s">
        <v>3723</v>
      </c>
      <c r="Y4344">
        <v>0</v>
      </c>
      <c r="AB4344" t="s">
        <v>237</v>
      </c>
      <c r="AH4344">
        <v>0</v>
      </c>
      <c r="AN4344" t="s">
        <v>238</v>
      </c>
      <c r="AO4344">
        <v>1</v>
      </c>
      <c r="AP4344" t="s">
        <v>239</v>
      </c>
      <c r="AQ4344" s="27">
        <v>41801</v>
      </c>
      <c r="AR4344" t="s">
        <v>240</v>
      </c>
      <c r="AS4344">
        <v>3</v>
      </c>
      <c r="AT4344" t="s">
        <v>239</v>
      </c>
      <c r="AU4344" s="27">
        <v>41801</v>
      </c>
    </row>
    <row r="4345" spans="1:47" x14ac:dyDescent="0.2">
      <c r="A4345">
        <v>4344</v>
      </c>
      <c r="B4345" t="s">
        <v>14990</v>
      </c>
      <c r="C4345" t="s">
        <v>14991</v>
      </c>
      <c r="D4345" t="s">
        <v>9142</v>
      </c>
      <c r="E4345" s="27">
        <v>42002</v>
      </c>
      <c r="F4345" t="s">
        <v>294</v>
      </c>
      <c r="G4345" s="27">
        <v>27709</v>
      </c>
      <c r="H4345">
        <v>40</v>
      </c>
      <c r="I4345" t="s">
        <v>244</v>
      </c>
      <c r="J4345" t="s">
        <v>250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 s="28">
        <v>42002.506944444445</v>
      </c>
      <c r="R4345" s="28">
        <v>42002.290972222225</v>
      </c>
      <c r="S4345" t="s">
        <v>14992</v>
      </c>
      <c r="T4345" s="27">
        <v>42001</v>
      </c>
      <c r="V4345">
        <v>1</v>
      </c>
      <c r="W4345" t="s">
        <v>36</v>
      </c>
      <c r="X4345" t="s">
        <v>279</v>
      </c>
      <c r="Y4345">
        <v>0</v>
      </c>
      <c r="AB4345" t="s">
        <v>237</v>
      </c>
      <c r="AH4345">
        <v>0</v>
      </c>
      <c r="AN4345" t="s">
        <v>238</v>
      </c>
      <c r="AO4345">
        <v>1</v>
      </c>
      <c r="AP4345" t="s">
        <v>239</v>
      </c>
      <c r="AQ4345" s="27">
        <v>42002</v>
      </c>
      <c r="AR4345" t="s">
        <v>240</v>
      </c>
      <c r="AS4345">
        <v>1</v>
      </c>
      <c r="AT4345" t="s">
        <v>239</v>
      </c>
      <c r="AU4345" s="27">
        <v>42002</v>
      </c>
    </row>
    <row r="4346" spans="1:47" x14ac:dyDescent="0.2">
      <c r="A4346">
        <v>4345</v>
      </c>
      <c r="B4346" t="s">
        <v>14993</v>
      </c>
      <c r="C4346" t="s">
        <v>414</v>
      </c>
      <c r="D4346" t="s">
        <v>3497</v>
      </c>
      <c r="E4346" s="27">
        <v>41913</v>
      </c>
      <c r="F4346" t="s">
        <v>233</v>
      </c>
      <c r="G4346" s="27">
        <v>35024</v>
      </c>
      <c r="H4346">
        <v>20</v>
      </c>
      <c r="I4346" t="s">
        <v>259</v>
      </c>
      <c r="J4346" t="s">
        <v>250</v>
      </c>
      <c r="K4346">
        <v>0</v>
      </c>
      <c r="L4346">
        <v>3</v>
      </c>
      <c r="M4346">
        <v>0</v>
      </c>
      <c r="N4346">
        <v>0</v>
      </c>
      <c r="O4346">
        <v>0</v>
      </c>
      <c r="P4346">
        <v>-1</v>
      </c>
      <c r="Q4346" s="28">
        <v>41912.443749999999</v>
      </c>
      <c r="R4346" s="28">
        <v>41913.138194444444</v>
      </c>
      <c r="S4346" t="s">
        <v>14994</v>
      </c>
      <c r="T4346" s="27">
        <v>41912</v>
      </c>
      <c r="V4346">
        <v>1</v>
      </c>
      <c r="W4346" t="s">
        <v>32</v>
      </c>
      <c r="X4346" t="s">
        <v>847</v>
      </c>
      <c r="Y4346">
        <v>0</v>
      </c>
      <c r="AB4346" t="s">
        <v>237</v>
      </c>
      <c r="AH4346">
        <v>0</v>
      </c>
      <c r="AN4346" t="s">
        <v>238</v>
      </c>
      <c r="AO4346">
        <v>6</v>
      </c>
      <c r="AP4346" t="s">
        <v>246</v>
      </c>
      <c r="AQ4346" s="27">
        <v>41913</v>
      </c>
      <c r="AR4346" t="s">
        <v>240</v>
      </c>
      <c r="AS4346">
        <v>3</v>
      </c>
      <c r="AT4346" t="s">
        <v>239</v>
      </c>
      <c r="AU4346" s="27">
        <v>41913</v>
      </c>
    </row>
    <row r="4347" spans="1:47" x14ac:dyDescent="0.2">
      <c r="A4347">
        <v>4346</v>
      </c>
      <c r="B4347" t="s">
        <v>14995</v>
      </c>
      <c r="C4347" t="s">
        <v>793</v>
      </c>
      <c r="D4347" t="s">
        <v>14996</v>
      </c>
      <c r="E4347" s="27">
        <v>41783</v>
      </c>
      <c r="F4347" t="s">
        <v>233</v>
      </c>
      <c r="G4347" s="27">
        <v>22209</v>
      </c>
      <c r="H4347">
        <v>55</v>
      </c>
      <c r="I4347" t="s">
        <v>234</v>
      </c>
      <c r="J4347" t="s">
        <v>245</v>
      </c>
      <c r="K4347">
        <v>0</v>
      </c>
      <c r="L4347">
        <v>2</v>
      </c>
      <c r="M4347">
        <v>0</v>
      </c>
      <c r="N4347">
        <v>0</v>
      </c>
      <c r="O4347">
        <v>1</v>
      </c>
      <c r="P4347">
        <v>-1</v>
      </c>
      <c r="Q4347" s="28">
        <v>41782.335416666669</v>
      </c>
      <c r="R4347" s="28">
        <v>41815.39166666667</v>
      </c>
      <c r="S4347" t="s">
        <v>14997</v>
      </c>
      <c r="U4347" s="27">
        <v>41782</v>
      </c>
      <c r="V4347">
        <v>1</v>
      </c>
      <c r="W4347" t="s">
        <v>32</v>
      </c>
      <c r="X4347" t="s">
        <v>274</v>
      </c>
      <c r="Y4347">
        <v>1</v>
      </c>
      <c r="AA4347" t="s">
        <v>14998</v>
      </c>
      <c r="AB4347" t="s">
        <v>36</v>
      </c>
      <c r="AC4347">
        <v>0</v>
      </c>
      <c r="AD4347" s="27">
        <v>41850</v>
      </c>
      <c r="AE4347" t="s">
        <v>404</v>
      </c>
      <c r="AF4347" s="27">
        <v>41850</v>
      </c>
      <c r="AG4347" s="27">
        <v>41877</v>
      </c>
      <c r="AH4347">
        <v>0</v>
      </c>
      <c r="AN4347" t="s">
        <v>238</v>
      </c>
      <c r="AO4347">
        <v>1</v>
      </c>
      <c r="AP4347" t="s">
        <v>239</v>
      </c>
      <c r="AQ4347" s="27">
        <v>41783</v>
      </c>
      <c r="AR4347" t="s">
        <v>240</v>
      </c>
      <c r="AS4347">
        <v>2</v>
      </c>
      <c r="AT4347" t="s">
        <v>239</v>
      </c>
      <c r="AU4347" s="27">
        <v>41783</v>
      </c>
    </row>
    <row r="4348" spans="1:47" x14ac:dyDescent="0.2">
      <c r="A4348">
        <v>4347</v>
      </c>
      <c r="B4348" t="s">
        <v>14999</v>
      </c>
      <c r="C4348" t="s">
        <v>15000</v>
      </c>
      <c r="D4348" t="s">
        <v>15001</v>
      </c>
      <c r="E4348" s="27">
        <v>41885</v>
      </c>
      <c r="F4348" t="s">
        <v>294</v>
      </c>
      <c r="G4348" s="27">
        <v>20775</v>
      </c>
      <c r="H4348">
        <v>59</v>
      </c>
      <c r="I4348" t="s">
        <v>234</v>
      </c>
      <c r="J4348" t="s">
        <v>245</v>
      </c>
      <c r="K4348">
        <v>0</v>
      </c>
      <c r="L4348">
        <v>1</v>
      </c>
      <c r="M4348">
        <v>0</v>
      </c>
      <c r="N4348">
        <v>0</v>
      </c>
      <c r="O4348">
        <v>0</v>
      </c>
      <c r="W4348" t="s">
        <v>237</v>
      </c>
      <c r="Y4348">
        <v>-1</v>
      </c>
      <c r="AB4348" t="s">
        <v>237</v>
      </c>
      <c r="AH4348">
        <v>0</v>
      </c>
      <c r="AN4348" t="s">
        <v>238</v>
      </c>
      <c r="AO4348">
        <v>1</v>
      </c>
      <c r="AP4348" t="s">
        <v>239</v>
      </c>
      <c r="AQ4348" s="27">
        <v>41885</v>
      </c>
      <c r="AR4348" t="s">
        <v>240</v>
      </c>
      <c r="AS4348">
        <v>1</v>
      </c>
      <c r="AT4348" t="s">
        <v>239</v>
      </c>
      <c r="AU4348" s="27">
        <v>41885</v>
      </c>
    </row>
    <row r="4349" spans="1:47" x14ac:dyDescent="0.2">
      <c r="A4349">
        <v>4348</v>
      </c>
      <c r="B4349" t="s">
        <v>15002</v>
      </c>
      <c r="C4349" t="s">
        <v>414</v>
      </c>
      <c r="D4349" t="s">
        <v>3228</v>
      </c>
      <c r="E4349" s="27">
        <v>41917</v>
      </c>
      <c r="F4349" t="s">
        <v>233</v>
      </c>
      <c r="G4349" s="27">
        <v>33485</v>
      </c>
      <c r="H4349">
        <v>24</v>
      </c>
      <c r="I4349" t="s">
        <v>259</v>
      </c>
      <c r="J4349" t="s">
        <v>250</v>
      </c>
      <c r="K4349">
        <v>0</v>
      </c>
      <c r="L4349">
        <v>6</v>
      </c>
      <c r="M4349">
        <v>0</v>
      </c>
      <c r="N4349">
        <v>0</v>
      </c>
      <c r="O4349">
        <v>0</v>
      </c>
      <c r="P4349">
        <v>-1</v>
      </c>
      <c r="Q4349" s="28">
        <v>41916.393750000003</v>
      </c>
      <c r="R4349" s="28">
        <v>41918.192361111112</v>
      </c>
      <c r="S4349" t="s">
        <v>15003</v>
      </c>
      <c r="T4349" s="27">
        <v>41916</v>
      </c>
      <c r="V4349">
        <v>1</v>
      </c>
      <c r="W4349" t="s">
        <v>32</v>
      </c>
      <c r="X4349" t="s">
        <v>359</v>
      </c>
      <c r="Y4349">
        <v>1</v>
      </c>
      <c r="AA4349" t="s">
        <v>15004</v>
      </c>
      <c r="AB4349" t="s">
        <v>32</v>
      </c>
      <c r="AC4349">
        <v>0</v>
      </c>
      <c r="AD4349" s="27">
        <v>42055</v>
      </c>
      <c r="AE4349" t="s">
        <v>588</v>
      </c>
      <c r="AF4349" s="27">
        <v>42055</v>
      </c>
      <c r="AG4349" s="27">
        <v>42056</v>
      </c>
      <c r="AH4349">
        <v>0</v>
      </c>
      <c r="AN4349" t="s">
        <v>238</v>
      </c>
      <c r="AO4349">
        <v>4</v>
      </c>
      <c r="AP4349" t="s">
        <v>239</v>
      </c>
      <c r="AQ4349" s="27">
        <v>41917</v>
      </c>
      <c r="AR4349" t="s">
        <v>240</v>
      </c>
      <c r="AS4349">
        <v>6</v>
      </c>
      <c r="AT4349" t="s">
        <v>246</v>
      </c>
      <c r="AU4349" s="27">
        <v>41917</v>
      </c>
    </row>
    <row r="4350" spans="1:47" x14ac:dyDescent="0.2">
      <c r="A4350">
        <v>4349</v>
      </c>
      <c r="B4350" t="s">
        <v>15005</v>
      </c>
      <c r="C4350" t="s">
        <v>726</v>
      </c>
      <c r="D4350" t="s">
        <v>5048</v>
      </c>
      <c r="E4350" s="27">
        <v>41939</v>
      </c>
      <c r="F4350" t="s">
        <v>233</v>
      </c>
      <c r="G4350" s="27">
        <v>26056</v>
      </c>
      <c r="H4350">
        <v>44</v>
      </c>
      <c r="I4350" t="s">
        <v>244</v>
      </c>
      <c r="J4350" t="s">
        <v>250</v>
      </c>
      <c r="K4350">
        <v>0</v>
      </c>
      <c r="L4350">
        <v>7</v>
      </c>
      <c r="M4350">
        <v>0</v>
      </c>
      <c r="N4350">
        <v>0</v>
      </c>
      <c r="O4350">
        <v>3</v>
      </c>
      <c r="P4350">
        <v>-1</v>
      </c>
      <c r="Q4350" s="28">
        <v>41938.161805555559</v>
      </c>
      <c r="R4350" s="28">
        <v>41941.415277777778</v>
      </c>
      <c r="S4350" t="s">
        <v>15006</v>
      </c>
      <c r="T4350" s="27">
        <v>41938</v>
      </c>
      <c r="V4350">
        <v>1</v>
      </c>
      <c r="W4350" t="s">
        <v>32</v>
      </c>
      <c r="X4350" t="s">
        <v>364</v>
      </c>
      <c r="Y4350">
        <v>0</v>
      </c>
      <c r="AB4350" t="s">
        <v>237</v>
      </c>
      <c r="AH4350">
        <v>0</v>
      </c>
      <c r="AN4350" t="s">
        <v>238</v>
      </c>
      <c r="AO4350">
        <v>2</v>
      </c>
      <c r="AP4350" t="s">
        <v>239</v>
      </c>
      <c r="AQ4350" s="27">
        <v>41939</v>
      </c>
      <c r="AR4350" t="s">
        <v>240</v>
      </c>
      <c r="AS4350">
        <v>7</v>
      </c>
      <c r="AT4350" t="s">
        <v>246</v>
      </c>
      <c r="AU4350" s="27">
        <v>41939</v>
      </c>
    </row>
    <row r="4351" spans="1:47" x14ac:dyDescent="0.2">
      <c r="A4351">
        <v>4350</v>
      </c>
      <c r="B4351" t="s">
        <v>15007</v>
      </c>
      <c r="C4351" t="s">
        <v>6615</v>
      </c>
      <c r="D4351" t="s">
        <v>15008</v>
      </c>
      <c r="E4351" s="27">
        <v>41955</v>
      </c>
      <c r="F4351" t="s">
        <v>294</v>
      </c>
      <c r="G4351" s="27">
        <v>23854</v>
      </c>
      <c r="H4351">
        <v>50</v>
      </c>
      <c r="I4351" t="s">
        <v>234</v>
      </c>
      <c r="J4351" t="s">
        <v>245</v>
      </c>
      <c r="K4351">
        <v>0</v>
      </c>
      <c r="L4351">
        <v>9</v>
      </c>
      <c r="M4351">
        <v>0</v>
      </c>
      <c r="N4351">
        <v>0</v>
      </c>
      <c r="O4351">
        <v>14</v>
      </c>
      <c r="P4351">
        <v>-1</v>
      </c>
      <c r="Q4351" s="28">
        <v>41954.466666666667</v>
      </c>
      <c r="R4351" s="28">
        <v>41985.459027777775</v>
      </c>
      <c r="S4351" t="s">
        <v>15009</v>
      </c>
      <c r="T4351" s="27">
        <v>41954</v>
      </c>
      <c r="V4351">
        <v>1</v>
      </c>
      <c r="W4351" t="s">
        <v>32</v>
      </c>
      <c r="X4351" t="s">
        <v>15010</v>
      </c>
      <c r="Y4351">
        <v>0</v>
      </c>
      <c r="AB4351" t="s">
        <v>237</v>
      </c>
      <c r="AH4351">
        <v>0</v>
      </c>
      <c r="AN4351" t="s">
        <v>238</v>
      </c>
      <c r="AO4351">
        <v>6</v>
      </c>
      <c r="AP4351" t="s">
        <v>246</v>
      </c>
      <c r="AQ4351" s="27">
        <v>41955</v>
      </c>
      <c r="AR4351" t="s">
        <v>240</v>
      </c>
      <c r="AS4351">
        <v>9</v>
      </c>
      <c r="AT4351" t="s">
        <v>269</v>
      </c>
      <c r="AU4351" s="27">
        <v>41955</v>
      </c>
    </row>
    <row r="4352" spans="1:47" x14ac:dyDescent="0.2">
      <c r="A4352">
        <v>4351</v>
      </c>
      <c r="B4352" t="s">
        <v>15011</v>
      </c>
      <c r="C4352" t="s">
        <v>15012</v>
      </c>
      <c r="D4352" t="s">
        <v>1692</v>
      </c>
      <c r="E4352" s="27">
        <v>41364</v>
      </c>
      <c r="F4352" t="s">
        <v>233</v>
      </c>
      <c r="G4352" s="27">
        <v>33328</v>
      </c>
      <c r="H4352">
        <v>25</v>
      </c>
      <c r="I4352" t="s">
        <v>244</v>
      </c>
      <c r="J4352" t="s">
        <v>250</v>
      </c>
      <c r="K4352">
        <v>0</v>
      </c>
      <c r="L4352">
        <v>9</v>
      </c>
      <c r="M4352">
        <v>0</v>
      </c>
      <c r="N4352">
        <v>0</v>
      </c>
      <c r="O4352">
        <v>3</v>
      </c>
      <c r="P4352">
        <v>-1</v>
      </c>
      <c r="Q4352" s="28">
        <v>41363.397222222222</v>
      </c>
      <c r="R4352" s="28">
        <v>41383.371527777781</v>
      </c>
      <c r="S4352" t="s">
        <v>15013</v>
      </c>
      <c r="T4352" s="27">
        <v>41363</v>
      </c>
      <c r="V4352">
        <v>1</v>
      </c>
      <c r="W4352" t="s">
        <v>36</v>
      </c>
      <c r="X4352" t="s">
        <v>412</v>
      </c>
      <c r="Y4352">
        <v>0</v>
      </c>
      <c r="AB4352" t="s">
        <v>237</v>
      </c>
      <c r="AH4352">
        <v>0</v>
      </c>
      <c r="AN4352" t="s">
        <v>238</v>
      </c>
      <c r="AO4352">
        <v>6</v>
      </c>
      <c r="AP4352" t="s">
        <v>246</v>
      </c>
      <c r="AQ4352" s="27">
        <v>41364</v>
      </c>
      <c r="AR4352" t="s">
        <v>240</v>
      </c>
      <c r="AS4352">
        <v>9</v>
      </c>
      <c r="AT4352" t="s">
        <v>269</v>
      </c>
      <c r="AU4352" s="27">
        <v>41364</v>
      </c>
    </row>
    <row r="4353" spans="1:47" x14ac:dyDescent="0.2">
      <c r="A4353">
        <v>4352</v>
      </c>
      <c r="B4353" t="s">
        <v>15014</v>
      </c>
      <c r="C4353" t="s">
        <v>1127</v>
      </c>
      <c r="D4353" t="s">
        <v>15015</v>
      </c>
      <c r="E4353" s="27">
        <v>41887</v>
      </c>
      <c r="F4353" t="s">
        <v>233</v>
      </c>
      <c r="G4353" s="27">
        <v>23578</v>
      </c>
      <c r="H4353">
        <v>51</v>
      </c>
      <c r="I4353" t="s">
        <v>234</v>
      </c>
      <c r="J4353" t="s">
        <v>245</v>
      </c>
      <c r="K4353">
        <v>0</v>
      </c>
      <c r="L4353">
        <v>1</v>
      </c>
      <c r="M4353">
        <v>0</v>
      </c>
      <c r="N4353">
        <v>0</v>
      </c>
      <c r="O4353">
        <v>2</v>
      </c>
      <c r="P4353">
        <v>-1</v>
      </c>
      <c r="Q4353" s="28">
        <v>41886.411111111112</v>
      </c>
      <c r="R4353" s="28">
        <v>41887.357638888891</v>
      </c>
      <c r="S4353" t="s">
        <v>15016</v>
      </c>
      <c r="T4353" s="27">
        <v>41885</v>
      </c>
      <c r="V4353">
        <v>2</v>
      </c>
      <c r="W4353" t="s">
        <v>32</v>
      </c>
      <c r="X4353" t="s">
        <v>2134</v>
      </c>
      <c r="Y4353">
        <v>0</v>
      </c>
      <c r="AB4353" t="s">
        <v>237</v>
      </c>
      <c r="AH4353">
        <v>0</v>
      </c>
      <c r="AN4353" t="s">
        <v>238</v>
      </c>
      <c r="AO4353">
        <v>1</v>
      </c>
      <c r="AP4353" t="s">
        <v>239</v>
      </c>
      <c r="AQ4353" s="27">
        <v>41887</v>
      </c>
      <c r="AR4353" t="s">
        <v>240</v>
      </c>
      <c r="AS4353">
        <v>1</v>
      </c>
      <c r="AT4353" t="s">
        <v>239</v>
      </c>
      <c r="AU4353" s="27">
        <v>41887</v>
      </c>
    </row>
    <row r="4354" spans="1:47" x14ac:dyDescent="0.2">
      <c r="A4354">
        <v>4353</v>
      </c>
      <c r="B4354" t="s">
        <v>15017</v>
      </c>
      <c r="C4354" t="s">
        <v>813</v>
      </c>
      <c r="D4354" t="s">
        <v>15018</v>
      </c>
      <c r="E4354" s="27">
        <v>41728</v>
      </c>
      <c r="F4354" t="s">
        <v>233</v>
      </c>
      <c r="G4354" s="27">
        <v>30075</v>
      </c>
      <c r="H4354">
        <v>33</v>
      </c>
      <c r="I4354" t="s">
        <v>244</v>
      </c>
      <c r="J4354" t="s">
        <v>245</v>
      </c>
      <c r="K4354">
        <v>0</v>
      </c>
      <c r="L4354">
        <v>1</v>
      </c>
      <c r="M4354">
        <v>1</v>
      </c>
      <c r="N4354">
        <v>0</v>
      </c>
      <c r="O4354">
        <v>5</v>
      </c>
      <c r="P4354">
        <v>-1</v>
      </c>
      <c r="Q4354" s="28">
        <v>41727.273611111108</v>
      </c>
      <c r="R4354" s="28">
        <v>41728.345833333333</v>
      </c>
      <c r="S4354" t="s">
        <v>15019</v>
      </c>
      <c r="T4354" s="27">
        <v>41727</v>
      </c>
      <c r="V4354">
        <v>1</v>
      </c>
      <c r="W4354" t="s">
        <v>36</v>
      </c>
      <c r="X4354" t="s">
        <v>279</v>
      </c>
      <c r="Y4354">
        <v>1</v>
      </c>
      <c r="AA4354" t="s">
        <v>15020</v>
      </c>
      <c r="AB4354" t="s">
        <v>36</v>
      </c>
      <c r="AC4354">
        <v>0</v>
      </c>
      <c r="AD4354" s="27">
        <v>41789</v>
      </c>
      <c r="AE4354" t="s">
        <v>550</v>
      </c>
      <c r="AF4354" s="27">
        <v>41789</v>
      </c>
      <c r="AG4354" s="27">
        <v>41799</v>
      </c>
      <c r="AH4354">
        <v>0</v>
      </c>
      <c r="AN4354" t="s">
        <v>238</v>
      </c>
      <c r="AO4354">
        <v>1</v>
      </c>
      <c r="AP4354" t="s">
        <v>239</v>
      </c>
      <c r="AQ4354" s="27">
        <v>41728</v>
      </c>
      <c r="AR4354" t="s">
        <v>240</v>
      </c>
      <c r="AS4354">
        <v>1</v>
      </c>
      <c r="AT4354" t="s">
        <v>239</v>
      </c>
      <c r="AU4354" s="27">
        <v>41728</v>
      </c>
    </row>
    <row r="4355" spans="1:47" x14ac:dyDescent="0.2">
      <c r="A4355">
        <v>4354</v>
      </c>
      <c r="B4355" t="s">
        <v>15021</v>
      </c>
      <c r="C4355" t="s">
        <v>15022</v>
      </c>
      <c r="D4355" t="s">
        <v>6366</v>
      </c>
      <c r="E4355" s="27">
        <v>41842</v>
      </c>
      <c r="F4355" t="s">
        <v>294</v>
      </c>
      <c r="G4355" s="27">
        <v>23505</v>
      </c>
      <c r="H4355">
        <v>51</v>
      </c>
      <c r="I4355" t="s">
        <v>234</v>
      </c>
      <c r="J4355" t="s">
        <v>353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-2</v>
      </c>
      <c r="Q4355" s="28">
        <v>41840.48541666667</v>
      </c>
      <c r="R4355" s="28">
        <v>41842.40347222222</v>
      </c>
      <c r="S4355" t="s">
        <v>15023</v>
      </c>
      <c r="T4355" s="27">
        <v>41840</v>
      </c>
      <c r="V4355">
        <v>2</v>
      </c>
      <c r="W4355" t="s">
        <v>32</v>
      </c>
      <c r="X4355" t="s">
        <v>974</v>
      </c>
      <c r="Y4355">
        <v>0</v>
      </c>
      <c r="AB4355" t="s">
        <v>237</v>
      </c>
      <c r="AH4355">
        <v>0</v>
      </c>
      <c r="AN4355" t="s">
        <v>238</v>
      </c>
      <c r="AO4355">
        <v>1</v>
      </c>
      <c r="AP4355" t="s">
        <v>239</v>
      </c>
      <c r="AQ4355" s="27">
        <v>41842</v>
      </c>
      <c r="AR4355" t="s">
        <v>240</v>
      </c>
      <c r="AS4355">
        <v>1</v>
      </c>
      <c r="AT4355" t="s">
        <v>239</v>
      </c>
      <c r="AU4355" s="27">
        <v>41842</v>
      </c>
    </row>
    <row r="4356" spans="1:47" x14ac:dyDescent="0.2">
      <c r="A4356">
        <v>4355</v>
      </c>
      <c r="B4356" t="s">
        <v>1167</v>
      </c>
      <c r="C4356" t="s">
        <v>1168</v>
      </c>
      <c r="D4356" t="s">
        <v>375</v>
      </c>
      <c r="E4356" s="27">
        <v>41710</v>
      </c>
      <c r="F4356" t="s">
        <v>233</v>
      </c>
      <c r="G4356" s="27">
        <v>28609</v>
      </c>
      <c r="H4356">
        <v>37</v>
      </c>
      <c r="I4356" t="s">
        <v>244</v>
      </c>
      <c r="J4356" t="s">
        <v>250</v>
      </c>
      <c r="K4356">
        <v>2</v>
      </c>
      <c r="L4356">
        <v>10</v>
      </c>
      <c r="M4356">
        <v>0</v>
      </c>
      <c r="N4356">
        <v>0</v>
      </c>
      <c r="O4356">
        <v>27</v>
      </c>
      <c r="P4356">
        <v>-1</v>
      </c>
      <c r="Q4356" s="28">
        <v>41709.497916666667</v>
      </c>
      <c r="R4356" s="28">
        <v>42075.327777777777</v>
      </c>
      <c r="S4356" t="s">
        <v>15024</v>
      </c>
      <c r="T4356" s="27">
        <v>41709</v>
      </c>
      <c r="V4356">
        <v>1</v>
      </c>
      <c r="W4356" t="s">
        <v>32</v>
      </c>
      <c r="X4356" t="s">
        <v>15025</v>
      </c>
      <c r="Y4356">
        <v>0</v>
      </c>
      <c r="AB4356" t="s">
        <v>237</v>
      </c>
      <c r="AH4356">
        <v>0</v>
      </c>
      <c r="AN4356" t="s">
        <v>238</v>
      </c>
      <c r="AO4356">
        <v>9</v>
      </c>
      <c r="AP4356" t="s">
        <v>269</v>
      </c>
      <c r="AQ4356" s="27">
        <v>41710</v>
      </c>
      <c r="AR4356" t="s">
        <v>240</v>
      </c>
      <c r="AS4356">
        <v>10</v>
      </c>
      <c r="AT4356" t="s">
        <v>269</v>
      </c>
      <c r="AU4356" s="27">
        <v>41710</v>
      </c>
    </row>
    <row r="4357" spans="1:47" x14ac:dyDescent="0.2">
      <c r="A4357">
        <v>4356</v>
      </c>
      <c r="B4357" t="s">
        <v>15026</v>
      </c>
      <c r="C4357" t="s">
        <v>1963</v>
      </c>
      <c r="D4357" t="s">
        <v>15027</v>
      </c>
      <c r="E4357" s="27">
        <v>41549</v>
      </c>
      <c r="F4357" t="s">
        <v>233</v>
      </c>
      <c r="G4357" s="27">
        <v>33730</v>
      </c>
      <c r="H4357">
        <v>23</v>
      </c>
      <c r="I4357" t="s">
        <v>259</v>
      </c>
      <c r="J4357" t="s">
        <v>245</v>
      </c>
      <c r="K4357">
        <v>0</v>
      </c>
      <c r="L4357">
        <v>2</v>
      </c>
      <c r="M4357">
        <v>0</v>
      </c>
      <c r="N4357">
        <v>0</v>
      </c>
      <c r="O4357">
        <v>0</v>
      </c>
      <c r="P4357">
        <v>-1</v>
      </c>
      <c r="Q4357" s="28">
        <v>41548.268055555556</v>
      </c>
      <c r="R4357" s="28">
        <v>41549.320138888892</v>
      </c>
      <c r="S4357" t="s">
        <v>15028</v>
      </c>
      <c r="T4357" s="27">
        <v>41548</v>
      </c>
      <c r="V4357">
        <v>1</v>
      </c>
      <c r="W4357" t="s">
        <v>32</v>
      </c>
      <c r="X4357" t="s">
        <v>453</v>
      </c>
      <c r="Y4357">
        <v>0</v>
      </c>
      <c r="AB4357" t="s">
        <v>237</v>
      </c>
      <c r="AH4357">
        <v>0</v>
      </c>
      <c r="AN4357" t="s">
        <v>238</v>
      </c>
      <c r="AO4357">
        <v>4</v>
      </c>
      <c r="AP4357" t="s">
        <v>239</v>
      </c>
      <c r="AQ4357" s="27">
        <v>41549</v>
      </c>
      <c r="AR4357" t="s">
        <v>240</v>
      </c>
      <c r="AS4357">
        <v>2</v>
      </c>
      <c r="AT4357" t="s">
        <v>239</v>
      </c>
      <c r="AU4357" s="27">
        <v>41549</v>
      </c>
    </row>
    <row r="4358" spans="1:47" x14ac:dyDescent="0.2">
      <c r="A4358">
        <v>4357</v>
      </c>
      <c r="B4358" t="s">
        <v>15029</v>
      </c>
      <c r="C4358" t="s">
        <v>6112</v>
      </c>
      <c r="D4358" t="s">
        <v>1110</v>
      </c>
      <c r="E4358" s="27">
        <v>41652</v>
      </c>
      <c r="F4358" t="s">
        <v>233</v>
      </c>
      <c r="G4358" s="27">
        <v>28789</v>
      </c>
      <c r="H4358">
        <v>37</v>
      </c>
      <c r="I4358" t="s">
        <v>244</v>
      </c>
      <c r="J4358" t="s">
        <v>250</v>
      </c>
      <c r="K4358">
        <v>0</v>
      </c>
      <c r="L4358">
        <v>7</v>
      </c>
      <c r="M4358">
        <v>0</v>
      </c>
      <c r="N4358">
        <v>0</v>
      </c>
      <c r="O4358">
        <v>1</v>
      </c>
      <c r="P4358">
        <v>-3</v>
      </c>
      <c r="Q4358" s="28">
        <v>41649.379166666666</v>
      </c>
      <c r="R4358" s="28">
        <v>41650.066666666666</v>
      </c>
      <c r="S4358" t="s">
        <v>15030</v>
      </c>
      <c r="T4358" s="27">
        <v>41649</v>
      </c>
      <c r="V4358">
        <v>3</v>
      </c>
      <c r="W4358" t="s">
        <v>36</v>
      </c>
      <c r="X4358" t="s">
        <v>324</v>
      </c>
      <c r="Y4358">
        <v>1</v>
      </c>
      <c r="AA4358" t="s">
        <v>15031</v>
      </c>
      <c r="AB4358" t="s">
        <v>36</v>
      </c>
      <c r="AD4358" s="27">
        <v>42066</v>
      </c>
      <c r="AE4358" t="s">
        <v>8253</v>
      </c>
      <c r="AH4358">
        <v>0</v>
      </c>
      <c r="AN4358" t="s">
        <v>238</v>
      </c>
      <c r="AO4358">
        <v>3</v>
      </c>
      <c r="AP4358" t="s">
        <v>239</v>
      </c>
      <c r="AQ4358" s="27">
        <v>41652</v>
      </c>
      <c r="AR4358" t="s">
        <v>240</v>
      </c>
      <c r="AS4358">
        <v>7</v>
      </c>
      <c r="AT4358" t="s">
        <v>246</v>
      </c>
      <c r="AU4358" s="27">
        <v>41652</v>
      </c>
    </row>
    <row r="4359" spans="1:47" x14ac:dyDescent="0.2">
      <c r="A4359">
        <v>4358</v>
      </c>
      <c r="B4359" t="s">
        <v>15032</v>
      </c>
      <c r="C4359" t="s">
        <v>15033</v>
      </c>
      <c r="D4359" t="s">
        <v>15034</v>
      </c>
      <c r="E4359" s="27">
        <v>41569</v>
      </c>
      <c r="F4359" t="s">
        <v>294</v>
      </c>
      <c r="G4359" s="27">
        <v>18760</v>
      </c>
      <c r="H4359">
        <v>64</v>
      </c>
      <c r="I4359" t="s">
        <v>234</v>
      </c>
      <c r="J4359" t="s">
        <v>22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-1</v>
      </c>
      <c r="Q4359" s="28">
        <v>41568.477083333331</v>
      </c>
      <c r="R4359" s="28">
        <v>41569.082638888889</v>
      </c>
      <c r="S4359" t="s">
        <v>15035</v>
      </c>
      <c r="T4359" s="27">
        <v>41568</v>
      </c>
      <c r="V4359">
        <v>1</v>
      </c>
      <c r="W4359" t="s">
        <v>32</v>
      </c>
      <c r="X4359" t="s">
        <v>343</v>
      </c>
      <c r="Y4359">
        <v>0</v>
      </c>
      <c r="AB4359" t="s">
        <v>237</v>
      </c>
      <c r="AH4359">
        <v>0</v>
      </c>
      <c r="AN4359" t="s">
        <v>238</v>
      </c>
      <c r="AO4359">
        <v>1</v>
      </c>
      <c r="AP4359" t="s">
        <v>239</v>
      </c>
      <c r="AQ4359" s="27">
        <v>41569</v>
      </c>
      <c r="AR4359" t="s">
        <v>240</v>
      </c>
      <c r="AS4359">
        <v>1</v>
      </c>
      <c r="AT4359" t="s">
        <v>239</v>
      </c>
      <c r="AU4359" s="27">
        <v>41569</v>
      </c>
    </row>
    <row r="4360" spans="1:47" x14ac:dyDescent="0.2">
      <c r="A4360">
        <v>4359</v>
      </c>
      <c r="B4360" t="s">
        <v>15036</v>
      </c>
      <c r="C4360" t="s">
        <v>4246</v>
      </c>
      <c r="D4360" t="s">
        <v>932</v>
      </c>
      <c r="E4360" s="27">
        <v>41594</v>
      </c>
      <c r="F4360" t="s">
        <v>233</v>
      </c>
      <c r="G4360" s="27">
        <v>33889</v>
      </c>
      <c r="H4360">
        <v>23</v>
      </c>
      <c r="I4360" t="s">
        <v>259</v>
      </c>
      <c r="J4360" t="s">
        <v>250</v>
      </c>
      <c r="K4360">
        <v>0</v>
      </c>
      <c r="L4360">
        <v>5</v>
      </c>
      <c r="M4360">
        <v>0</v>
      </c>
      <c r="N4360">
        <v>0</v>
      </c>
      <c r="O4360">
        <v>2</v>
      </c>
      <c r="P4360">
        <v>-1</v>
      </c>
      <c r="Q4360" s="28">
        <v>41593.15</v>
      </c>
      <c r="R4360" s="28">
        <v>41620.10833333333</v>
      </c>
      <c r="S4360" t="s">
        <v>15037</v>
      </c>
      <c r="U4360" s="27">
        <v>41593</v>
      </c>
      <c r="V4360">
        <v>1</v>
      </c>
      <c r="W4360" t="s">
        <v>32</v>
      </c>
      <c r="X4360" t="s">
        <v>274</v>
      </c>
      <c r="Y4360">
        <v>0</v>
      </c>
      <c r="AB4360" t="s">
        <v>237</v>
      </c>
      <c r="AH4360">
        <v>0</v>
      </c>
      <c r="AN4360" t="s">
        <v>238</v>
      </c>
      <c r="AO4360">
        <v>6</v>
      </c>
      <c r="AP4360" t="s">
        <v>246</v>
      </c>
      <c r="AQ4360" s="27">
        <v>41594</v>
      </c>
      <c r="AR4360" t="s">
        <v>240</v>
      </c>
      <c r="AS4360">
        <v>5</v>
      </c>
      <c r="AT4360" t="s">
        <v>246</v>
      </c>
      <c r="AU4360" s="27">
        <v>41594</v>
      </c>
    </row>
    <row r="4361" spans="1:47" x14ac:dyDescent="0.2">
      <c r="A4361">
        <v>4360</v>
      </c>
      <c r="B4361" t="s">
        <v>15038</v>
      </c>
      <c r="C4361" t="s">
        <v>1832</v>
      </c>
      <c r="D4361" t="s">
        <v>15039</v>
      </c>
      <c r="E4361" s="27">
        <v>41498</v>
      </c>
      <c r="F4361" t="s">
        <v>233</v>
      </c>
      <c r="G4361" s="27">
        <v>23507</v>
      </c>
      <c r="H4361">
        <v>51</v>
      </c>
      <c r="I4361" t="s">
        <v>234</v>
      </c>
      <c r="J4361" t="s">
        <v>245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-1</v>
      </c>
      <c r="Q4361" s="28">
        <v>41497.344444444447</v>
      </c>
      <c r="R4361" s="28">
        <v>41498.306250000001</v>
      </c>
      <c r="S4361" t="s">
        <v>15040</v>
      </c>
      <c r="T4361" s="27">
        <v>41497</v>
      </c>
      <c r="V4361">
        <v>1</v>
      </c>
      <c r="W4361" t="s">
        <v>36</v>
      </c>
      <c r="X4361" t="s">
        <v>279</v>
      </c>
      <c r="Y4361">
        <v>0</v>
      </c>
      <c r="AB4361" t="s">
        <v>237</v>
      </c>
      <c r="AH4361">
        <v>0</v>
      </c>
      <c r="AN4361" t="s">
        <v>238</v>
      </c>
      <c r="AO4361">
        <v>1</v>
      </c>
      <c r="AP4361" t="s">
        <v>239</v>
      </c>
      <c r="AQ4361" s="27">
        <v>41498</v>
      </c>
      <c r="AR4361" t="s">
        <v>240</v>
      </c>
      <c r="AS4361">
        <v>1</v>
      </c>
      <c r="AT4361" t="s">
        <v>239</v>
      </c>
      <c r="AU4361" s="27">
        <v>41498</v>
      </c>
    </row>
    <row r="4362" spans="1:47" x14ac:dyDescent="0.2">
      <c r="A4362">
        <v>4361</v>
      </c>
      <c r="B4362" t="s">
        <v>15041</v>
      </c>
      <c r="C4362" t="s">
        <v>15042</v>
      </c>
      <c r="D4362" t="s">
        <v>689</v>
      </c>
      <c r="E4362" s="27">
        <v>41920</v>
      </c>
      <c r="F4362" t="s">
        <v>294</v>
      </c>
      <c r="G4362" s="27">
        <v>35090</v>
      </c>
      <c r="H4362">
        <v>20</v>
      </c>
      <c r="I4362" t="s">
        <v>259</v>
      </c>
      <c r="J4362" t="s">
        <v>250</v>
      </c>
      <c r="K4362">
        <v>0</v>
      </c>
      <c r="L4362">
        <v>5</v>
      </c>
      <c r="M4362">
        <v>0</v>
      </c>
      <c r="N4362">
        <v>0</v>
      </c>
      <c r="O4362">
        <v>0</v>
      </c>
      <c r="P4362">
        <v>-1</v>
      </c>
      <c r="Q4362" s="28">
        <v>41919.300000000003</v>
      </c>
      <c r="R4362" s="28">
        <v>41920.387499999997</v>
      </c>
      <c r="S4362" t="s">
        <v>15043</v>
      </c>
      <c r="T4362" s="27">
        <v>41919</v>
      </c>
      <c r="V4362">
        <v>1</v>
      </c>
      <c r="W4362" t="s">
        <v>32</v>
      </c>
      <c r="X4362" t="s">
        <v>359</v>
      </c>
      <c r="Y4362">
        <v>0</v>
      </c>
      <c r="AB4362" t="s">
        <v>237</v>
      </c>
      <c r="AH4362">
        <v>0</v>
      </c>
      <c r="AN4362" t="s">
        <v>238</v>
      </c>
      <c r="AO4362">
        <v>6</v>
      </c>
      <c r="AP4362" t="s">
        <v>246</v>
      </c>
      <c r="AQ4362" s="27">
        <v>41920</v>
      </c>
      <c r="AR4362" t="s">
        <v>240</v>
      </c>
      <c r="AS4362">
        <v>5</v>
      </c>
      <c r="AT4362" t="s">
        <v>246</v>
      </c>
      <c r="AU4362" s="27">
        <v>41920</v>
      </c>
    </row>
    <row r="4363" spans="1:47" x14ac:dyDescent="0.2">
      <c r="A4363">
        <v>4362</v>
      </c>
      <c r="B4363" t="s">
        <v>15044</v>
      </c>
      <c r="C4363" t="s">
        <v>15045</v>
      </c>
      <c r="D4363" t="s">
        <v>15046</v>
      </c>
      <c r="E4363" s="27">
        <v>41331</v>
      </c>
      <c r="F4363" t="s">
        <v>233</v>
      </c>
      <c r="G4363" s="27">
        <v>27524</v>
      </c>
      <c r="H4363">
        <v>40</v>
      </c>
      <c r="I4363" t="s">
        <v>244</v>
      </c>
      <c r="J4363" t="s">
        <v>22</v>
      </c>
      <c r="K4363">
        <v>0</v>
      </c>
      <c r="L4363">
        <v>1</v>
      </c>
      <c r="M4363">
        <v>0</v>
      </c>
      <c r="N4363">
        <v>0</v>
      </c>
      <c r="O4363">
        <v>4</v>
      </c>
      <c r="P4363">
        <v>-1</v>
      </c>
      <c r="Q4363" s="28">
        <v>41330.324999999997</v>
      </c>
      <c r="R4363" s="28">
        <v>41346.250694444447</v>
      </c>
      <c r="S4363" t="s">
        <v>15047</v>
      </c>
      <c r="T4363" s="27">
        <v>41330</v>
      </c>
      <c r="V4363">
        <v>1</v>
      </c>
      <c r="W4363" t="s">
        <v>32</v>
      </c>
      <c r="X4363" t="s">
        <v>583</v>
      </c>
      <c r="Y4363">
        <v>1</v>
      </c>
      <c r="AA4363" t="s">
        <v>15048</v>
      </c>
      <c r="AB4363" t="s">
        <v>32</v>
      </c>
      <c r="AC4363">
        <v>0</v>
      </c>
      <c r="AD4363" s="27">
        <v>41751</v>
      </c>
      <c r="AE4363" t="s">
        <v>749</v>
      </c>
      <c r="AF4363" s="27">
        <v>41751</v>
      </c>
      <c r="AG4363" s="27">
        <v>41752</v>
      </c>
      <c r="AH4363">
        <v>0</v>
      </c>
      <c r="AN4363" t="s">
        <v>238</v>
      </c>
      <c r="AO4363">
        <v>1</v>
      </c>
      <c r="AP4363" t="s">
        <v>239</v>
      </c>
      <c r="AQ4363" s="27">
        <v>41331</v>
      </c>
      <c r="AR4363" t="s">
        <v>240</v>
      </c>
      <c r="AS4363">
        <v>1</v>
      </c>
      <c r="AT4363" t="s">
        <v>239</v>
      </c>
      <c r="AU4363" s="27">
        <v>41331</v>
      </c>
    </row>
    <row r="4364" spans="1:47" x14ac:dyDescent="0.2">
      <c r="A4364">
        <v>4363</v>
      </c>
      <c r="B4364" t="s">
        <v>15049</v>
      </c>
      <c r="C4364" t="s">
        <v>5866</v>
      </c>
      <c r="D4364" t="s">
        <v>15050</v>
      </c>
      <c r="E4364" s="27">
        <v>41552</v>
      </c>
      <c r="F4364" t="s">
        <v>233</v>
      </c>
      <c r="G4364" s="27">
        <v>33119</v>
      </c>
      <c r="H4364">
        <v>25</v>
      </c>
      <c r="I4364" t="s">
        <v>244</v>
      </c>
      <c r="J4364" t="s">
        <v>353</v>
      </c>
      <c r="K4364">
        <v>0</v>
      </c>
      <c r="L4364">
        <v>5</v>
      </c>
      <c r="M4364">
        <v>0</v>
      </c>
      <c r="N4364">
        <v>0</v>
      </c>
      <c r="O4364">
        <v>0</v>
      </c>
      <c r="W4364" t="s">
        <v>237</v>
      </c>
      <c r="Y4364">
        <v>-1</v>
      </c>
      <c r="AB4364" t="s">
        <v>237</v>
      </c>
      <c r="AH4364">
        <v>0</v>
      </c>
      <c r="AN4364" t="s">
        <v>238</v>
      </c>
      <c r="AO4364">
        <v>3</v>
      </c>
      <c r="AP4364" t="s">
        <v>239</v>
      </c>
      <c r="AQ4364" s="27">
        <v>41552</v>
      </c>
      <c r="AR4364" t="s">
        <v>240</v>
      </c>
      <c r="AS4364">
        <v>5</v>
      </c>
      <c r="AT4364" t="s">
        <v>246</v>
      </c>
      <c r="AU4364" s="27">
        <v>41552</v>
      </c>
    </row>
    <row r="4365" spans="1:47" x14ac:dyDescent="0.2">
      <c r="A4365">
        <v>4364</v>
      </c>
      <c r="B4365" t="s">
        <v>15051</v>
      </c>
      <c r="C4365" t="s">
        <v>830</v>
      </c>
      <c r="D4365" t="s">
        <v>12028</v>
      </c>
      <c r="E4365" s="27">
        <v>41983</v>
      </c>
      <c r="F4365" t="s">
        <v>233</v>
      </c>
      <c r="G4365" s="27">
        <v>24887</v>
      </c>
      <c r="H4365">
        <v>48</v>
      </c>
      <c r="I4365" t="s">
        <v>234</v>
      </c>
      <c r="J4365" t="s">
        <v>245</v>
      </c>
      <c r="K4365">
        <v>0</v>
      </c>
      <c r="L4365">
        <v>1</v>
      </c>
      <c r="M4365">
        <v>0</v>
      </c>
      <c r="N4365">
        <v>0</v>
      </c>
      <c r="O4365">
        <v>1</v>
      </c>
      <c r="P4365">
        <v>-14</v>
      </c>
      <c r="Q4365" s="28">
        <v>41969.202777777777</v>
      </c>
      <c r="R4365" s="28">
        <v>41969.339583333334</v>
      </c>
      <c r="S4365" t="s">
        <v>15052</v>
      </c>
      <c r="T4365" s="27">
        <v>41969</v>
      </c>
      <c r="V4365">
        <v>14</v>
      </c>
      <c r="W4365" t="s">
        <v>36</v>
      </c>
      <c r="X4365" t="s">
        <v>279</v>
      </c>
      <c r="Y4365">
        <v>0</v>
      </c>
      <c r="AB4365" t="s">
        <v>237</v>
      </c>
      <c r="AH4365">
        <v>0</v>
      </c>
      <c r="AN4365" t="s">
        <v>238</v>
      </c>
      <c r="AO4365">
        <v>1</v>
      </c>
      <c r="AP4365" t="s">
        <v>239</v>
      </c>
      <c r="AQ4365" s="27">
        <v>41983</v>
      </c>
      <c r="AR4365" t="s">
        <v>240</v>
      </c>
      <c r="AS4365">
        <v>1</v>
      </c>
      <c r="AT4365" t="s">
        <v>239</v>
      </c>
      <c r="AU4365" s="27">
        <v>41983</v>
      </c>
    </row>
    <row r="4366" spans="1:47" x14ac:dyDescent="0.2">
      <c r="A4366">
        <v>4365</v>
      </c>
      <c r="B4366" t="s">
        <v>15053</v>
      </c>
      <c r="C4366" t="s">
        <v>693</v>
      </c>
      <c r="D4366" t="s">
        <v>15054</v>
      </c>
      <c r="E4366" s="27">
        <v>41542</v>
      </c>
      <c r="F4366" t="s">
        <v>233</v>
      </c>
      <c r="G4366" s="27">
        <v>26512</v>
      </c>
      <c r="H4366">
        <v>43</v>
      </c>
      <c r="I4366" t="s">
        <v>244</v>
      </c>
      <c r="J4366" t="s">
        <v>245</v>
      </c>
      <c r="K4366">
        <v>0</v>
      </c>
      <c r="L4366">
        <v>5</v>
      </c>
      <c r="M4366">
        <v>0</v>
      </c>
      <c r="N4366">
        <v>0</v>
      </c>
      <c r="O4366">
        <v>1</v>
      </c>
      <c r="S4366" t="s">
        <v>15055</v>
      </c>
      <c r="T4366" s="27">
        <v>41253</v>
      </c>
      <c r="V4366">
        <v>289</v>
      </c>
      <c r="W4366" t="s">
        <v>32</v>
      </c>
      <c r="X4366" t="s">
        <v>15056</v>
      </c>
      <c r="Y4366">
        <v>0</v>
      </c>
      <c r="AB4366" t="s">
        <v>237</v>
      </c>
      <c r="AH4366">
        <v>0</v>
      </c>
      <c r="AN4366" t="s">
        <v>238</v>
      </c>
      <c r="AO4366">
        <v>3</v>
      </c>
      <c r="AP4366" t="s">
        <v>239</v>
      </c>
      <c r="AQ4366" s="27">
        <v>41542</v>
      </c>
      <c r="AR4366" t="s">
        <v>240</v>
      </c>
      <c r="AS4366">
        <v>5</v>
      </c>
      <c r="AT4366" t="s">
        <v>246</v>
      </c>
      <c r="AU4366" s="27">
        <v>41542</v>
      </c>
    </row>
    <row r="4367" spans="1:47" x14ac:dyDescent="0.2">
      <c r="A4367">
        <v>4366</v>
      </c>
      <c r="B4367" t="s">
        <v>15057</v>
      </c>
      <c r="C4367" t="s">
        <v>5580</v>
      </c>
      <c r="D4367" t="s">
        <v>4981</v>
      </c>
      <c r="E4367" s="27">
        <v>41791</v>
      </c>
      <c r="F4367" t="s">
        <v>294</v>
      </c>
      <c r="G4367" s="27">
        <v>33826</v>
      </c>
      <c r="H4367">
        <v>23</v>
      </c>
      <c r="I4367" t="s">
        <v>259</v>
      </c>
      <c r="J4367" t="s">
        <v>245</v>
      </c>
      <c r="K4367">
        <v>0</v>
      </c>
      <c r="L4367">
        <v>9</v>
      </c>
      <c r="M4367">
        <v>0</v>
      </c>
      <c r="N4367">
        <v>0</v>
      </c>
      <c r="O4367">
        <v>7</v>
      </c>
      <c r="P4367">
        <v>-1</v>
      </c>
      <c r="Q4367" s="28">
        <v>41790.07708333333</v>
      </c>
      <c r="R4367" s="28">
        <v>41848.447222222225</v>
      </c>
      <c r="S4367" t="s">
        <v>15058</v>
      </c>
      <c r="T4367" s="27">
        <v>41790</v>
      </c>
      <c r="V4367">
        <v>1</v>
      </c>
      <c r="W4367" t="s">
        <v>32</v>
      </c>
      <c r="X4367" t="s">
        <v>359</v>
      </c>
      <c r="Y4367">
        <v>0</v>
      </c>
      <c r="AB4367" t="s">
        <v>237</v>
      </c>
      <c r="AH4367">
        <v>0</v>
      </c>
      <c r="AN4367" t="s">
        <v>238</v>
      </c>
      <c r="AO4367">
        <v>5</v>
      </c>
      <c r="AP4367" t="s">
        <v>246</v>
      </c>
      <c r="AQ4367" s="27">
        <v>41791</v>
      </c>
      <c r="AR4367" t="s">
        <v>240</v>
      </c>
      <c r="AS4367">
        <v>9</v>
      </c>
      <c r="AT4367" t="s">
        <v>269</v>
      </c>
      <c r="AU4367" s="27">
        <v>41791</v>
      </c>
    </row>
    <row r="4368" spans="1:47" x14ac:dyDescent="0.2">
      <c r="A4368">
        <v>4367</v>
      </c>
      <c r="B4368" t="s">
        <v>15059</v>
      </c>
      <c r="C4368" t="s">
        <v>15060</v>
      </c>
      <c r="D4368" t="s">
        <v>3828</v>
      </c>
      <c r="E4368" s="27">
        <v>41400</v>
      </c>
      <c r="F4368" t="s">
        <v>294</v>
      </c>
      <c r="G4368" s="27">
        <v>29364</v>
      </c>
      <c r="H4368">
        <v>35</v>
      </c>
      <c r="I4368" t="s">
        <v>244</v>
      </c>
      <c r="J4368" t="s">
        <v>250</v>
      </c>
      <c r="K4368">
        <v>0</v>
      </c>
      <c r="L4368">
        <v>6</v>
      </c>
      <c r="M4368">
        <v>0</v>
      </c>
      <c r="N4368">
        <v>0</v>
      </c>
      <c r="O4368">
        <v>3</v>
      </c>
      <c r="P4368">
        <v>0</v>
      </c>
      <c r="Q4368" s="28">
        <v>41400.136111111111</v>
      </c>
      <c r="R4368" s="28">
        <v>41401.109722222223</v>
      </c>
      <c r="S4368" t="s">
        <v>15061</v>
      </c>
      <c r="T4368" s="27">
        <v>41400</v>
      </c>
      <c r="V4368">
        <v>0</v>
      </c>
      <c r="W4368" t="s">
        <v>36</v>
      </c>
      <c r="X4368" t="s">
        <v>279</v>
      </c>
      <c r="Y4368">
        <v>1</v>
      </c>
      <c r="AA4368" t="s">
        <v>15062</v>
      </c>
      <c r="AB4368" t="s">
        <v>32</v>
      </c>
      <c r="AC4368">
        <v>26</v>
      </c>
      <c r="AD4368" s="27">
        <v>41592</v>
      </c>
      <c r="AE4368" t="s">
        <v>313</v>
      </c>
      <c r="AF4368" s="27">
        <v>41618</v>
      </c>
      <c r="AG4368" s="27">
        <v>41619</v>
      </c>
      <c r="AH4368">
        <v>1</v>
      </c>
      <c r="AJ4368" t="s">
        <v>15062</v>
      </c>
      <c r="AK4368" t="s">
        <v>312</v>
      </c>
      <c r="AL4368" s="27">
        <v>41592</v>
      </c>
      <c r="AM4368" t="s">
        <v>313</v>
      </c>
      <c r="AN4368" t="s">
        <v>238</v>
      </c>
      <c r="AO4368">
        <v>3</v>
      </c>
      <c r="AP4368" t="s">
        <v>239</v>
      </c>
      <c r="AQ4368" s="27">
        <v>41400</v>
      </c>
      <c r="AR4368" t="s">
        <v>240</v>
      </c>
      <c r="AS4368">
        <v>6</v>
      </c>
      <c r="AT4368" t="s">
        <v>246</v>
      </c>
      <c r="AU4368" s="27">
        <v>41400</v>
      </c>
    </row>
    <row r="4369" spans="1:47" x14ac:dyDescent="0.2">
      <c r="A4369">
        <v>4368</v>
      </c>
      <c r="B4369" t="s">
        <v>15063</v>
      </c>
      <c r="C4369" t="s">
        <v>5686</v>
      </c>
      <c r="D4369" t="s">
        <v>3654</v>
      </c>
      <c r="E4369" s="27">
        <v>41875</v>
      </c>
      <c r="F4369" t="s">
        <v>233</v>
      </c>
      <c r="G4369" s="27">
        <v>34122</v>
      </c>
      <c r="H4369">
        <v>22</v>
      </c>
      <c r="I4369" t="s">
        <v>259</v>
      </c>
      <c r="J4369" t="s">
        <v>353</v>
      </c>
      <c r="K4369">
        <v>0</v>
      </c>
      <c r="L4369">
        <v>4</v>
      </c>
      <c r="M4369">
        <v>0</v>
      </c>
      <c r="N4369">
        <v>0</v>
      </c>
      <c r="O4369">
        <v>1</v>
      </c>
      <c r="P4369">
        <v>-1</v>
      </c>
      <c r="Q4369" s="28">
        <v>41874.430555555555</v>
      </c>
      <c r="R4369" s="28">
        <v>41876.149305555555</v>
      </c>
      <c r="S4369" t="s">
        <v>15064</v>
      </c>
      <c r="T4369" s="27">
        <v>41874</v>
      </c>
      <c r="V4369">
        <v>1</v>
      </c>
      <c r="W4369" t="s">
        <v>32</v>
      </c>
      <c r="X4369" t="s">
        <v>359</v>
      </c>
      <c r="Y4369">
        <v>1</v>
      </c>
      <c r="AA4369" t="s">
        <v>15065</v>
      </c>
      <c r="AB4369" t="s">
        <v>36</v>
      </c>
      <c r="AD4369" s="27">
        <v>41976</v>
      </c>
      <c r="AE4369" t="s">
        <v>412</v>
      </c>
      <c r="AH4369">
        <v>0</v>
      </c>
      <c r="AN4369" t="s">
        <v>238</v>
      </c>
      <c r="AO4369">
        <v>5</v>
      </c>
      <c r="AP4369" t="s">
        <v>246</v>
      </c>
      <c r="AQ4369" s="27">
        <v>41875</v>
      </c>
      <c r="AR4369" t="s">
        <v>240</v>
      </c>
      <c r="AS4369">
        <v>4</v>
      </c>
      <c r="AT4369" t="s">
        <v>239</v>
      </c>
      <c r="AU4369" s="27">
        <v>41875</v>
      </c>
    </row>
    <row r="4370" spans="1:47" x14ac:dyDescent="0.2">
      <c r="A4370">
        <v>4369</v>
      </c>
      <c r="B4370" t="s">
        <v>15066</v>
      </c>
      <c r="C4370" t="s">
        <v>524</v>
      </c>
      <c r="D4370" t="s">
        <v>375</v>
      </c>
      <c r="E4370" s="27">
        <v>41959</v>
      </c>
      <c r="F4370" t="s">
        <v>233</v>
      </c>
      <c r="G4370" s="27">
        <v>25965</v>
      </c>
      <c r="H4370">
        <v>45</v>
      </c>
      <c r="I4370" t="s">
        <v>234</v>
      </c>
      <c r="J4370" t="s">
        <v>250</v>
      </c>
      <c r="K4370">
        <v>0</v>
      </c>
      <c r="L4370">
        <v>1</v>
      </c>
      <c r="M4370">
        <v>0</v>
      </c>
      <c r="N4370">
        <v>0</v>
      </c>
      <c r="O4370">
        <v>1</v>
      </c>
      <c r="P4370">
        <v>-1</v>
      </c>
      <c r="Q4370" s="28">
        <v>41958.328472222223</v>
      </c>
      <c r="R4370" s="28">
        <v>41959.538194444445</v>
      </c>
      <c r="S4370" t="s">
        <v>15067</v>
      </c>
      <c r="U4370" s="27">
        <v>41958</v>
      </c>
      <c r="V4370">
        <v>1</v>
      </c>
      <c r="W4370" t="s">
        <v>32</v>
      </c>
      <c r="X4370" t="s">
        <v>274</v>
      </c>
      <c r="Y4370">
        <v>0</v>
      </c>
      <c r="AB4370" t="s">
        <v>237</v>
      </c>
      <c r="AH4370">
        <v>0</v>
      </c>
      <c r="AN4370" t="s">
        <v>238</v>
      </c>
      <c r="AO4370">
        <v>1</v>
      </c>
      <c r="AP4370" t="s">
        <v>239</v>
      </c>
      <c r="AQ4370" s="27">
        <v>41959</v>
      </c>
      <c r="AR4370" t="s">
        <v>240</v>
      </c>
      <c r="AS4370">
        <v>1</v>
      </c>
      <c r="AT4370" t="s">
        <v>239</v>
      </c>
      <c r="AU4370" s="27">
        <v>41959</v>
      </c>
    </row>
    <row r="4371" spans="1:47" x14ac:dyDescent="0.2">
      <c r="A4371">
        <v>4370</v>
      </c>
      <c r="B4371" t="s">
        <v>15068</v>
      </c>
      <c r="C4371" t="s">
        <v>1127</v>
      </c>
      <c r="D4371" t="s">
        <v>15069</v>
      </c>
      <c r="E4371" s="27">
        <v>41314</v>
      </c>
      <c r="F4371" t="s">
        <v>233</v>
      </c>
      <c r="G4371" s="27">
        <v>31754</v>
      </c>
      <c r="H4371">
        <v>29</v>
      </c>
      <c r="I4371" t="s">
        <v>244</v>
      </c>
      <c r="J4371" t="s">
        <v>250</v>
      </c>
      <c r="K4371">
        <v>0</v>
      </c>
      <c r="L4371">
        <v>9</v>
      </c>
      <c r="M4371">
        <v>0</v>
      </c>
      <c r="N4371">
        <v>0</v>
      </c>
      <c r="O4371">
        <v>2</v>
      </c>
      <c r="P4371">
        <v>0</v>
      </c>
      <c r="Q4371" s="28">
        <v>41314.502083333333</v>
      </c>
      <c r="R4371" s="28">
        <v>41474.524305555555</v>
      </c>
      <c r="S4371" t="s">
        <v>15070</v>
      </c>
      <c r="T4371" s="27">
        <v>41313</v>
      </c>
      <c r="V4371">
        <v>1</v>
      </c>
      <c r="W4371" t="s">
        <v>32</v>
      </c>
      <c r="X4371" t="s">
        <v>397</v>
      </c>
      <c r="Y4371">
        <v>0</v>
      </c>
      <c r="AB4371" t="s">
        <v>237</v>
      </c>
      <c r="AH4371">
        <v>0</v>
      </c>
      <c r="AN4371" t="s">
        <v>238</v>
      </c>
      <c r="AO4371">
        <v>6</v>
      </c>
      <c r="AP4371" t="s">
        <v>246</v>
      </c>
      <c r="AQ4371" s="27">
        <v>41314</v>
      </c>
      <c r="AR4371" t="s">
        <v>240</v>
      </c>
      <c r="AS4371">
        <v>9</v>
      </c>
      <c r="AT4371" t="s">
        <v>269</v>
      </c>
      <c r="AU4371" s="27">
        <v>41314</v>
      </c>
    </row>
    <row r="4372" spans="1:47" x14ac:dyDescent="0.2">
      <c r="A4372">
        <v>4371</v>
      </c>
      <c r="B4372" t="s">
        <v>15071</v>
      </c>
      <c r="C4372" t="s">
        <v>242</v>
      </c>
      <c r="D4372" t="s">
        <v>6750</v>
      </c>
      <c r="E4372" s="27">
        <v>41645</v>
      </c>
      <c r="F4372" t="s">
        <v>233</v>
      </c>
      <c r="G4372" s="27">
        <v>21577</v>
      </c>
      <c r="H4372">
        <v>57</v>
      </c>
      <c r="I4372" t="s">
        <v>234</v>
      </c>
      <c r="J4372" t="s">
        <v>245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-3</v>
      </c>
      <c r="Q4372" s="28">
        <v>41642.1875</v>
      </c>
      <c r="R4372" s="28">
        <v>41644.061805555553</v>
      </c>
      <c r="S4372" t="s">
        <v>15072</v>
      </c>
      <c r="T4372" s="27">
        <v>41642</v>
      </c>
      <c r="V4372">
        <v>3</v>
      </c>
      <c r="W4372" t="s">
        <v>36</v>
      </c>
      <c r="X4372" t="s">
        <v>385</v>
      </c>
      <c r="Y4372">
        <v>0</v>
      </c>
      <c r="AB4372" t="s">
        <v>237</v>
      </c>
      <c r="AH4372">
        <v>0</v>
      </c>
      <c r="AN4372" t="s">
        <v>238</v>
      </c>
      <c r="AO4372">
        <v>1</v>
      </c>
      <c r="AP4372" t="s">
        <v>239</v>
      </c>
      <c r="AQ4372" s="27">
        <v>41645</v>
      </c>
      <c r="AR4372" t="s">
        <v>240</v>
      </c>
      <c r="AS4372">
        <v>1</v>
      </c>
      <c r="AT4372" t="s">
        <v>239</v>
      </c>
      <c r="AU4372" s="27">
        <v>41645</v>
      </c>
    </row>
    <row r="4373" spans="1:47" x14ac:dyDescent="0.2">
      <c r="A4373">
        <v>4372</v>
      </c>
      <c r="B4373" t="s">
        <v>15073</v>
      </c>
      <c r="C4373" t="s">
        <v>3619</v>
      </c>
      <c r="D4373" t="s">
        <v>9688</v>
      </c>
      <c r="E4373" s="27">
        <v>41604</v>
      </c>
      <c r="F4373" t="s">
        <v>233</v>
      </c>
      <c r="G4373" s="27">
        <v>34894</v>
      </c>
      <c r="H4373">
        <v>20</v>
      </c>
      <c r="I4373" t="s">
        <v>259</v>
      </c>
      <c r="J4373" t="s">
        <v>250</v>
      </c>
      <c r="K4373">
        <v>0</v>
      </c>
      <c r="L4373">
        <v>5</v>
      </c>
      <c r="M4373">
        <v>1</v>
      </c>
      <c r="N4373">
        <v>2</v>
      </c>
      <c r="O4373">
        <v>1</v>
      </c>
      <c r="P4373">
        <v>0</v>
      </c>
      <c r="Q4373" s="28">
        <v>41604.100694444445</v>
      </c>
      <c r="R4373" s="28">
        <v>41604.356249999997</v>
      </c>
      <c r="S4373" t="s">
        <v>15074</v>
      </c>
      <c r="T4373" s="27">
        <v>41603</v>
      </c>
      <c r="V4373">
        <v>1</v>
      </c>
      <c r="W4373" t="s">
        <v>36</v>
      </c>
      <c r="X4373" t="s">
        <v>279</v>
      </c>
      <c r="Y4373">
        <v>1</v>
      </c>
      <c r="AA4373" t="s">
        <v>15075</v>
      </c>
      <c r="AB4373" t="s">
        <v>36</v>
      </c>
      <c r="AD4373" s="27">
        <v>41663</v>
      </c>
      <c r="AE4373" t="s">
        <v>404</v>
      </c>
      <c r="AH4373">
        <v>0</v>
      </c>
      <c r="AN4373" t="s">
        <v>238</v>
      </c>
      <c r="AO4373">
        <v>8</v>
      </c>
      <c r="AP4373" t="s">
        <v>269</v>
      </c>
      <c r="AQ4373" s="27">
        <v>41604</v>
      </c>
      <c r="AR4373" t="s">
        <v>240</v>
      </c>
      <c r="AS4373">
        <v>5</v>
      </c>
      <c r="AT4373" t="s">
        <v>246</v>
      </c>
      <c r="AU4373" s="27">
        <v>41604</v>
      </c>
    </row>
    <row r="4374" spans="1:47" x14ac:dyDescent="0.2">
      <c r="A4374">
        <v>4373</v>
      </c>
      <c r="B4374" t="s">
        <v>15076</v>
      </c>
      <c r="C4374" t="s">
        <v>15077</v>
      </c>
      <c r="D4374" t="s">
        <v>15078</v>
      </c>
      <c r="E4374" s="27">
        <v>41760</v>
      </c>
      <c r="F4374" t="s">
        <v>233</v>
      </c>
      <c r="G4374" s="27">
        <v>27955</v>
      </c>
      <c r="H4374">
        <v>39</v>
      </c>
      <c r="I4374" t="s">
        <v>244</v>
      </c>
      <c r="J4374" t="s">
        <v>250</v>
      </c>
      <c r="K4374">
        <v>0</v>
      </c>
      <c r="L4374">
        <v>2</v>
      </c>
      <c r="M4374">
        <v>0</v>
      </c>
      <c r="N4374">
        <v>0</v>
      </c>
      <c r="O4374">
        <v>1</v>
      </c>
      <c r="P4374">
        <v>-1</v>
      </c>
      <c r="Q4374" s="28">
        <v>41759.275000000001</v>
      </c>
      <c r="R4374" s="28">
        <v>41761.134027777778</v>
      </c>
      <c r="S4374" t="s">
        <v>15079</v>
      </c>
      <c r="T4374" s="27">
        <v>41759</v>
      </c>
      <c r="V4374">
        <v>1</v>
      </c>
      <c r="W4374" t="s">
        <v>32</v>
      </c>
      <c r="X4374" t="s">
        <v>2909</v>
      </c>
      <c r="Y4374">
        <v>0</v>
      </c>
      <c r="AB4374" t="s">
        <v>237</v>
      </c>
      <c r="AH4374">
        <v>0</v>
      </c>
      <c r="AN4374" t="s">
        <v>238</v>
      </c>
      <c r="AO4374">
        <v>2</v>
      </c>
      <c r="AP4374" t="s">
        <v>239</v>
      </c>
      <c r="AQ4374" s="27">
        <v>41760</v>
      </c>
      <c r="AR4374" t="s">
        <v>240</v>
      </c>
      <c r="AS4374">
        <v>2</v>
      </c>
      <c r="AT4374" t="s">
        <v>239</v>
      </c>
      <c r="AU4374" s="27">
        <v>41760</v>
      </c>
    </row>
    <row r="4375" spans="1:47" x14ac:dyDescent="0.2">
      <c r="A4375">
        <v>4374</v>
      </c>
      <c r="B4375" t="s">
        <v>15080</v>
      </c>
      <c r="C4375" t="s">
        <v>3399</v>
      </c>
      <c r="D4375" t="s">
        <v>15081</v>
      </c>
      <c r="E4375" s="27">
        <v>41954</v>
      </c>
      <c r="F4375" t="s">
        <v>233</v>
      </c>
      <c r="G4375" s="27">
        <v>33071</v>
      </c>
      <c r="H4375">
        <v>25</v>
      </c>
      <c r="I4375" t="s">
        <v>244</v>
      </c>
      <c r="J4375" t="s">
        <v>245</v>
      </c>
      <c r="K4375">
        <v>0</v>
      </c>
      <c r="L4375">
        <v>3</v>
      </c>
      <c r="M4375">
        <v>0</v>
      </c>
      <c r="N4375">
        <v>0</v>
      </c>
      <c r="O4375">
        <v>3</v>
      </c>
      <c r="P4375">
        <v>0</v>
      </c>
      <c r="Q4375" s="28">
        <v>41954.517361111109</v>
      </c>
      <c r="R4375" s="28">
        <v>42228.511111111111</v>
      </c>
      <c r="S4375" t="s">
        <v>15082</v>
      </c>
      <c r="T4375" s="27">
        <v>41954</v>
      </c>
      <c r="V4375">
        <v>0</v>
      </c>
      <c r="W4375" t="s">
        <v>32</v>
      </c>
      <c r="X4375" t="s">
        <v>749</v>
      </c>
      <c r="Y4375">
        <v>0</v>
      </c>
      <c r="AB4375" t="s">
        <v>237</v>
      </c>
      <c r="AH4375">
        <v>0</v>
      </c>
      <c r="AN4375" t="s">
        <v>238</v>
      </c>
      <c r="AO4375">
        <v>3</v>
      </c>
      <c r="AP4375" t="s">
        <v>239</v>
      </c>
      <c r="AQ4375" s="27">
        <v>41954</v>
      </c>
      <c r="AR4375" t="s">
        <v>240</v>
      </c>
      <c r="AS4375">
        <v>3</v>
      </c>
      <c r="AT4375" t="s">
        <v>239</v>
      </c>
      <c r="AU4375" s="27">
        <v>41954</v>
      </c>
    </row>
    <row r="4376" spans="1:47" x14ac:dyDescent="0.2">
      <c r="A4376">
        <v>4375</v>
      </c>
      <c r="B4376" t="s">
        <v>15083</v>
      </c>
      <c r="C4376" t="s">
        <v>1317</v>
      </c>
      <c r="D4376" t="s">
        <v>1325</v>
      </c>
      <c r="E4376" s="27">
        <v>41645</v>
      </c>
      <c r="F4376" t="s">
        <v>233</v>
      </c>
      <c r="G4376" s="27">
        <v>28811</v>
      </c>
      <c r="H4376">
        <v>37</v>
      </c>
      <c r="I4376" t="s">
        <v>244</v>
      </c>
      <c r="J4376" t="s">
        <v>245</v>
      </c>
      <c r="K4376">
        <v>0</v>
      </c>
      <c r="L4376">
        <v>5</v>
      </c>
      <c r="M4376">
        <v>0</v>
      </c>
      <c r="N4376">
        <v>0</v>
      </c>
      <c r="O4376">
        <v>1</v>
      </c>
      <c r="P4376">
        <v>-203</v>
      </c>
      <c r="Q4376" s="28">
        <v>41442.535416666666</v>
      </c>
      <c r="R4376" s="28">
        <v>41442.349305555559</v>
      </c>
      <c r="S4376" t="s">
        <v>15084</v>
      </c>
      <c r="T4376" s="27">
        <v>41441</v>
      </c>
      <c r="V4376">
        <v>204</v>
      </c>
      <c r="W4376" t="s">
        <v>36</v>
      </c>
      <c r="X4376" t="s">
        <v>3794</v>
      </c>
      <c r="Y4376">
        <v>1</v>
      </c>
      <c r="AA4376" t="s">
        <v>15085</v>
      </c>
      <c r="AB4376" t="s">
        <v>36</v>
      </c>
      <c r="AC4376">
        <v>1</v>
      </c>
      <c r="AD4376" s="27">
        <v>42181</v>
      </c>
      <c r="AE4376" t="s">
        <v>15086</v>
      </c>
      <c r="AF4376" s="27">
        <v>42182</v>
      </c>
      <c r="AG4376" s="27">
        <v>42214</v>
      </c>
      <c r="AH4376">
        <v>1</v>
      </c>
      <c r="AJ4376" t="s">
        <v>15087</v>
      </c>
      <c r="AK4376" t="s">
        <v>591</v>
      </c>
      <c r="AL4376" s="27">
        <v>41939</v>
      </c>
      <c r="AM4376" t="s">
        <v>15088</v>
      </c>
      <c r="AN4376" t="s">
        <v>238</v>
      </c>
      <c r="AO4376">
        <v>2</v>
      </c>
      <c r="AP4376" t="s">
        <v>239</v>
      </c>
      <c r="AQ4376" s="27">
        <v>41645</v>
      </c>
      <c r="AR4376" t="s">
        <v>240</v>
      </c>
      <c r="AS4376">
        <v>5</v>
      </c>
      <c r="AT4376" t="s">
        <v>246</v>
      </c>
      <c r="AU4376" s="27">
        <v>41645</v>
      </c>
    </row>
    <row r="4377" spans="1:47" x14ac:dyDescent="0.2">
      <c r="A4377">
        <v>4376</v>
      </c>
      <c r="B4377" t="s">
        <v>15089</v>
      </c>
      <c r="C4377" t="s">
        <v>15090</v>
      </c>
      <c r="D4377" t="s">
        <v>1540</v>
      </c>
      <c r="E4377" s="27">
        <v>41686</v>
      </c>
      <c r="F4377" t="s">
        <v>294</v>
      </c>
      <c r="G4377" s="27">
        <v>33959</v>
      </c>
      <c r="H4377">
        <v>23</v>
      </c>
      <c r="I4377" t="s">
        <v>259</v>
      </c>
      <c r="J4377" t="s">
        <v>22</v>
      </c>
      <c r="K4377">
        <v>0</v>
      </c>
      <c r="L4377">
        <v>5</v>
      </c>
      <c r="M4377">
        <v>0</v>
      </c>
      <c r="N4377">
        <v>0</v>
      </c>
      <c r="O4377">
        <v>0</v>
      </c>
      <c r="P4377">
        <v>-1</v>
      </c>
      <c r="Q4377" s="28">
        <v>41685.496527777781</v>
      </c>
      <c r="R4377" s="28">
        <v>41686.39166666667</v>
      </c>
      <c r="S4377" t="s">
        <v>15091</v>
      </c>
      <c r="T4377" s="27">
        <v>41685</v>
      </c>
      <c r="V4377">
        <v>1</v>
      </c>
      <c r="W4377" t="s">
        <v>36</v>
      </c>
      <c r="X4377" t="s">
        <v>279</v>
      </c>
      <c r="Y4377">
        <v>0</v>
      </c>
      <c r="AB4377" t="s">
        <v>237</v>
      </c>
      <c r="AH4377">
        <v>0</v>
      </c>
      <c r="AN4377" t="s">
        <v>238</v>
      </c>
      <c r="AO4377">
        <v>5</v>
      </c>
      <c r="AP4377" t="s">
        <v>246</v>
      </c>
      <c r="AQ4377" s="27">
        <v>41686</v>
      </c>
      <c r="AR4377" t="s">
        <v>240</v>
      </c>
      <c r="AS4377">
        <v>5</v>
      </c>
      <c r="AT4377" t="s">
        <v>246</v>
      </c>
      <c r="AU4377" s="27">
        <v>41686</v>
      </c>
    </row>
    <row r="4378" spans="1:47" x14ac:dyDescent="0.2">
      <c r="A4378">
        <v>4377</v>
      </c>
      <c r="B4378" t="s">
        <v>15092</v>
      </c>
      <c r="C4378" t="s">
        <v>15093</v>
      </c>
      <c r="D4378" t="s">
        <v>5332</v>
      </c>
      <c r="E4378" s="27">
        <v>41944</v>
      </c>
      <c r="F4378" t="s">
        <v>233</v>
      </c>
      <c r="G4378" s="27">
        <v>33823</v>
      </c>
      <c r="H4378">
        <v>23</v>
      </c>
      <c r="I4378" t="s">
        <v>259</v>
      </c>
      <c r="J4378" t="s">
        <v>250</v>
      </c>
      <c r="K4378">
        <v>0</v>
      </c>
      <c r="L4378">
        <v>8</v>
      </c>
      <c r="M4378">
        <v>0</v>
      </c>
      <c r="N4378">
        <v>0</v>
      </c>
      <c r="O4378">
        <v>3</v>
      </c>
      <c r="P4378">
        <v>-1</v>
      </c>
      <c r="Q4378" s="28">
        <v>41943.255555555559</v>
      </c>
      <c r="R4378" s="28">
        <v>42034.444444444445</v>
      </c>
      <c r="S4378" t="s">
        <v>15094</v>
      </c>
      <c r="U4378" s="27">
        <v>41944</v>
      </c>
      <c r="V4378">
        <v>0</v>
      </c>
      <c r="W4378" t="s">
        <v>32</v>
      </c>
      <c r="X4378" t="s">
        <v>274</v>
      </c>
      <c r="Y4378">
        <v>1</v>
      </c>
      <c r="AA4378" t="s">
        <v>15095</v>
      </c>
      <c r="AB4378" t="s">
        <v>36</v>
      </c>
      <c r="AC4378">
        <v>0</v>
      </c>
      <c r="AD4378" s="27">
        <v>42147</v>
      </c>
      <c r="AE4378" t="s">
        <v>681</v>
      </c>
      <c r="AF4378" s="27">
        <v>42147</v>
      </c>
      <c r="AG4378" s="27">
        <v>42271</v>
      </c>
      <c r="AH4378">
        <v>0</v>
      </c>
      <c r="AN4378" t="s">
        <v>238</v>
      </c>
      <c r="AO4378">
        <v>9</v>
      </c>
      <c r="AP4378" t="s">
        <v>269</v>
      </c>
      <c r="AQ4378" s="27">
        <v>41944</v>
      </c>
      <c r="AR4378" t="s">
        <v>240</v>
      </c>
      <c r="AS4378">
        <v>8</v>
      </c>
      <c r="AT4378" t="s">
        <v>269</v>
      </c>
      <c r="AU4378" s="27">
        <v>41944</v>
      </c>
    </row>
    <row r="4379" spans="1:47" x14ac:dyDescent="0.2">
      <c r="A4379">
        <v>4378</v>
      </c>
      <c r="B4379" t="s">
        <v>15096</v>
      </c>
      <c r="C4379" t="s">
        <v>288</v>
      </c>
      <c r="D4379" t="s">
        <v>15097</v>
      </c>
      <c r="E4379" s="27">
        <v>41878</v>
      </c>
      <c r="F4379" t="s">
        <v>233</v>
      </c>
      <c r="G4379" s="27">
        <v>29121</v>
      </c>
      <c r="H4379">
        <v>36</v>
      </c>
      <c r="I4379" t="s">
        <v>244</v>
      </c>
      <c r="J4379" t="s">
        <v>245</v>
      </c>
      <c r="K4379">
        <v>0</v>
      </c>
      <c r="L4379">
        <v>4</v>
      </c>
      <c r="M4379">
        <v>0</v>
      </c>
      <c r="N4379">
        <v>0</v>
      </c>
      <c r="O4379">
        <v>9</v>
      </c>
      <c r="P4379">
        <v>0</v>
      </c>
      <c r="Q4379" s="28">
        <v>41878.169444444444</v>
      </c>
      <c r="R4379" s="28">
        <v>41879.380555555559</v>
      </c>
      <c r="S4379" t="s">
        <v>15098</v>
      </c>
      <c r="U4379" s="27">
        <v>39706</v>
      </c>
      <c r="V4379">
        <v>2172</v>
      </c>
      <c r="W4379" t="s">
        <v>36</v>
      </c>
      <c r="X4379" t="s">
        <v>274</v>
      </c>
      <c r="Y4379">
        <v>1</v>
      </c>
      <c r="AA4379" t="s">
        <v>15099</v>
      </c>
      <c r="AB4379" t="s">
        <v>36</v>
      </c>
      <c r="AD4379" s="27">
        <v>42352</v>
      </c>
      <c r="AE4379" t="s">
        <v>324</v>
      </c>
      <c r="AH4379">
        <v>0</v>
      </c>
      <c r="AN4379" t="s">
        <v>238</v>
      </c>
      <c r="AO4379">
        <v>3</v>
      </c>
      <c r="AP4379" t="s">
        <v>239</v>
      </c>
      <c r="AQ4379" s="27">
        <v>41878</v>
      </c>
      <c r="AR4379" t="s">
        <v>240</v>
      </c>
      <c r="AS4379">
        <v>4</v>
      </c>
      <c r="AT4379" t="s">
        <v>239</v>
      </c>
      <c r="AU4379" s="27">
        <v>41878</v>
      </c>
    </row>
    <row r="4380" spans="1:47" x14ac:dyDescent="0.2">
      <c r="A4380">
        <v>4379</v>
      </c>
      <c r="B4380" t="s">
        <v>15100</v>
      </c>
      <c r="C4380" t="s">
        <v>8723</v>
      </c>
      <c r="D4380" t="s">
        <v>7363</v>
      </c>
      <c r="E4380" s="27">
        <v>41983</v>
      </c>
      <c r="F4380" t="s">
        <v>233</v>
      </c>
      <c r="G4380" s="27">
        <v>28514</v>
      </c>
      <c r="H4380">
        <v>38</v>
      </c>
      <c r="I4380" t="s">
        <v>244</v>
      </c>
      <c r="J4380" t="s">
        <v>245</v>
      </c>
      <c r="K4380">
        <v>0</v>
      </c>
      <c r="L4380">
        <v>1</v>
      </c>
      <c r="M4380">
        <v>0</v>
      </c>
      <c r="N4380">
        <v>0</v>
      </c>
      <c r="O4380">
        <v>1</v>
      </c>
      <c r="P4380">
        <v>-1</v>
      </c>
      <c r="Q4380" s="28">
        <v>41982.348611111112</v>
      </c>
      <c r="R4380" s="28">
        <v>41983.411111111112</v>
      </c>
      <c r="S4380" t="s">
        <v>15101</v>
      </c>
      <c r="U4380" s="27">
        <v>41982</v>
      </c>
      <c r="V4380">
        <v>1</v>
      </c>
      <c r="W4380" t="s">
        <v>32</v>
      </c>
      <c r="X4380" t="s">
        <v>274</v>
      </c>
      <c r="Y4380">
        <v>0</v>
      </c>
      <c r="AB4380" t="s">
        <v>237</v>
      </c>
      <c r="AH4380">
        <v>0</v>
      </c>
      <c r="AN4380" t="s">
        <v>238</v>
      </c>
      <c r="AO4380">
        <v>1</v>
      </c>
      <c r="AP4380" t="s">
        <v>239</v>
      </c>
      <c r="AQ4380" s="27">
        <v>41983</v>
      </c>
      <c r="AR4380" t="s">
        <v>240</v>
      </c>
      <c r="AS4380">
        <v>1</v>
      </c>
      <c r="AT4380" t="s">
        <v>239</v>
      </c>
      <c r="AU4380" s="27">
        <v>41983</v>
      </c>
    </row>
    <row r="4381" spans="1:47" x14ac:dyDescent="0.2">
      <c r="A4381">
        <v>4380</v>
      </c>
      <c r="B4381" t="s">
        <v>15102</v>
      </c>
      <c r="C4381" t="s">
        <v>15103</v>
      </c>
      <c r="D4381" t="s">
        <v>15104</v>
      </c>
      <c r="E4381" s="27">
        <v>41773</v>
      </c>
      <c r="F4381" t="s">
        <v>294</v>
      </c>
      <c r="G4381" s="27">
        <v>31506</v>
      </c>
      <c r="H4381">
        <v>30</v>
      </c>
      <c r="I4381" t="s">
        <v>244</v>
      </c>
      <c r="J4381" t="s">
        <v>250</v>
      </c>
      <c r="K4381">
        <v>0</v>
      </c>
      <c r="L4381">
        <v>8</v>
      </c>
      <c r="M4381">
        <v>4</v>
      </c>
      <c r="N4381">
        <v>1</v>
      </c>
      <c r="O4381">
        <v>12</v>
      </c>
      <c r="P4381">
        <v>-1</v>
      </c>
      <c r="Q4381" s="28">
        <v>41772.181250000001</v>
      </c>
      <c r="R4381" s="28">
        <v>41773.438888888886</v>
      </c>
      <c r="S4381" t="s">
        <v>15105</v>
      </c>
      <c r="T4381" s="27">
        <v>41772</v>
      </c>
      <c r="V4381">
        <v>1</v>
      </c>
      <c r="W4381" t="s">
        <v>32</v>
      </c>
      <c r="X4381" t="s">
        <v>261</v>
      </c>
      <c r="Y4381">
        <v>0</v>
      </c>
      <c r="AB4381" t="s">
        <v>237</v>
      </c>
      <c r="AH4381">
        <v>0</v>
      </c>
      <c r="AN4381" t="s">
        <v>238</v>
      </c>
      <c r="AO4381">
        <v>3</v>
      </c>
      <c r="AP4381" t="s">
        <v>239</v>
      </c>
      <c r="AQ4381" s="27">
        <v>41773</v>
      </c>
      <c r="AR4381" t="s">
        <v>240</v>
      </c>
      <c r="AS4381">
        <v>8</v>
      </c>
      <c r="AT4381" t="s">
        <v>269</v>
      </c>
      <c r="AU4381" s="27">
        <v>41773</v>
      </c>
    </row>
    <row r="4382" spans="1:47" x14ac:dyDescent="0.2">
      <c r="A4382">
        <v>4381</v>
      </c>
      <c r="B4382" t="s">
        <v>15106</v>
      </c>
      <c r="C4382" t="s">
        <v>850</v>
      </c>
      <c r="D4382" t="s">
        <v>15107</v>
      </c>
      <c r="E4382" s="27">
        <v>41477</v>
      </c>
      <c r="F4382" t="s">
        <v>233</v>
      </c>
      <c r="G4382" s="27">
        <v>22032</v>
      </c>
      <c r="H4382">
        <v>55</v>
      </c>
      <c r="I4382" t="s">
        <v>234</v>
      </c>
      <c r="J4382" t="s">
        <v>245</v>
      </c>
      <c r="K4382">
        <v>0</v>
      </c>
      <c r="L4382">
        <v>1</v>
      </c>
      <c r="M4382">
        <v>0</v>
      </c>
      <c r="N4382">
        <v>0</v>
      </c>
      <c r="O4382">
        <v>1</v>
      </c>
      <c r="P4382">
        <v>-3</v>
      </c>
      <c r="Q4382" s="28">
        <v>41474.438194444447</v>
      </c>
      <c r="R4382" s="28">
        <v>41475.058333333334</v>
      </c>
      <c r="S4382" t="s">
        <v>15108</v>
      </c>
      <c r="T4382" s="27">
        <v>41474</v>
      </c>
      <c r="V4382">
        <v>3</v>
      </c>
      <c r="W4382" t="s">
        <v>36</v>
      </c>
      <c r="X4382" t="s">
        <v>879</v>
      </c>
      <c r="Y4382">
        <v>0</v>
      </c>
      <c r="AB4382" t="s">
        <v>237</v>
      </c>
      <c r="AH4382">
        <v>0</v>
      </c>
      <c r="AN4382" t="s">
        <v>238</v>
      </c>
      <c r="AO4382">
        <v>1</v>
      </c>
      <c r="AP4382" t="s">
        <v>239</v>
      </c>
      <c r="AQ4382" s="27">
        <v>41477</v>
      </c>
      <c r="AR4382" t="s">
        <v>240</v>
      </c>
      <c r="AS4382">
        <v>1</v>
      </c>
      <c r="AT4382" t="s">
        <v>239</v>
      </c>
      <c r="AU4382" s="27">
        <v>41477</v>
      </c>
    </row>
    <row r="4383" spans="1:47" x14ac:dyDescent="0.2">
      <c r="A4383">
        <v>4382</v>
      </c>
      <c r="B4383" t="s">
        <v>15109</v>
      </c>
      <c r="C4383" t="s">
        <v>414</v>
      </c>
      <c r="D4383" t="s">
        <v>5321</v>
      </c>
      <c r="E4383" s="27">
        <v>41749</v>
      </c>
      <c r="F4383" t="s">
        <v>233</v>
      </c>
      <c r="G4383" s="27">
        <v>22067</v>
      </c>
      <c r="H4383">
        <v>55</v>
      </c>
      <c r="I4383" t="s">
        <v>234</v>
      </c>
      <c r="J4383" t="s">
        <v>250</v>
      </c>
      <c r="K4383">
        <v>0</v>
      </c>
      <c r="L4383">
        <v>6</v>
      </c>
      <c r="M4383">
        <v>0</v>
      </c>
      <c r="N4383">
        <v>0</v>
      </c>
      <c r="O4383">
        <v>11</v>
      </c>
      <c r="P4383">
        <v>0</v>
      </c>
      <c r="Q4383" s="28">
        <v>41749.094444444447</v>
      </c>
      <c r="R4383" s="28">
        <v>41750.279861111114</v>
      </c>
      <c r="S4383" t="s">
        <v>15110</v>
      </c>
      <c r="T4383" s="27">
        <v>41748</v>
      </c>
      <c r="V4383">
        <v>1</v>
      </c>
      <c r="W4383" t="s">
        <v>32</v>
      </c>
      <c r="X4383" t="s">
        <v>1207</v>
      </c>
      <c r="Y4383">
        <v>0</v>
      </c>
      <c r="AB4383" t="s">
        <v>237</v>
      </c>
      <c r="AH4383">
        <v>0</v>
      </c>
      <c r="AN4383" t="s">
        <v>238</v>
      </c>
      <c r="AO4383">
        <v>6</v>
      </c>
      <c r="AP4383" t="s">
        <v>246</v>
      </c>
      <c r="AQ4383" s="27">
        <v>41749</v>
      </c>
      <c r="AR4383" t="s">
        <v>240</v>
      </c>
      <c r="AS4383">
        <v>6</v>
      </c>
      <c r="AT4383" t="s">
        <v>246</v>
      </c>
      <c r="AU4383" s="27">
        <v>41749</v>
      </c>
    </row>
    <row r="4384" spans="1:47" x14ac:dyDescent="0.2">
      <c r="A4384">
        <v>4383</v>
      </c>
      <c r="B4384" t="s">
        <v>15111</v>
      </c>
      <c r="C4384" t="s">
        <v>15112</v>
      </c>
      <c r="D4384" t="s">
        <v>1110</v>
      </c>
      <c r="E4384" s="27">
        <v>41323</v>
      </c>
      <c r="F4384" t="s">
        <v>233</v>
      </c>
      <c r="G4384" s="27">
        <v>22960</v>
      </c>
      <c r="H4384">
        <v>53</v>
      </c>
      <c r="I4384" t="s">
        <v>234</v>
      </c>
      <c r="J4384" t="s">
        <v>250</v>
      </c>
      <c r="K4384">
        <v>0</v>
      </c>
      <c r="L4384">
        <v>7</v>
      </c>
      <c r="M4384">
        <v>0</v>
      </c>
      <c r="N4384">
        <v>0</v>
      </c>
      <c r="O4384">
        <v>18</v>
      </c>
      <c r="P4384">
        <v>-1</v>
      </c>
      <c r="Q4384" s="28">
        <v>41322.188888888886</v>
      </c>
      <c r="R4384" s="28">
        <v>41363.384722222225</v>
      </c>
      <c r="S4384" t="s">
        <v>15113</v>
      </c>
      <c r="T4384" s="27">
        <v>41322</v>
      </c>
      <c r="V4384">
        <v>1</v>
      </c>
      <c r="W4384" t="s">
        <v>36</v>
      </c>
      <c r="X4384" t="s">
        <v>529</v>
      </c>
      <c r="Y4384">
        <v>1</v>
      </c>
      <c r="AA4384" t="s">
        <v>15114</v>
      </c>
      <c r="AB4384" t="s">
        <v>36</v>
      </c>
      <c r="AC4384">
        <v>0</v>
      </c>
      <c r="AD4384" s="27">
        <v>41408</v>
      </c>
      <c r="AE4384" t="s">
        <v>529</v>
      </c>
      <c r="AF4384" s="27">
        <v>41408</v>
      </c>
      <c r="AG4384" s="27">
        <v>41589</v>
      </c>
      <c r="AH4384">
        <v>0</v>
      </c>
      <c r="AN4384" t="s">
        <v>238</v>
      </c>
      <c r="AO4384">
        <v>1</v>
      </c>
      <c r="AP4384" t="s">
        <v>239</v>
      </c>
      <c r="AQ4384" s="27">
        <v>41323</v>
      </c>
      <c r="AR4384" t="s">
        <v>240</v>
      </c>
      <c r="AS4384">
        <v>7</v>
      </c>
      <c r="AT4384" t="s">
        <v>246</v>
      </c>
      <c r="AU4384" s="27">
        <v>41323</v>
      </c>
    </row>
    <row r="4385" spans="1:47" x14ac:dyDescent="0.2">
      <c r="A4385">
        <v>4384</v>
      </c>
      <c r="B4385" t="s">
        <v>15115</v>
      </c>
      <c r="C4385" t="s">
        <v>15116</v>
      </c>
      <c r="D4385" t="s">
        <v>15117</v>
      </c>
      <c r="E4385" s="27">
        <v>41705</v>
      </c>
      <c r="F4385" t="s">
        <v>233</v>
      </c>
      <c r="G4385" s="27">
        <v>34619</v>
      </c>
      <c r="H4385">
        <v>21</v>
      </c>
      <c r="I4385" t="s">
        <v>259</v>
      </c>
      <c r="J4385" t="s">
        <v>250</v>
      </c>
      <c r="K4385">
        <v>0</v>
      </c>
      <c r="L4385">
        <v>9</v>
      </c>
      <c r="M4385">
        <v>0</v>
      </c>
      <c r="N4385">
        <v>0</v>
      </c>
      <c r="O4385">
        <v>1</v>
      </c>
      <c r="P4385">
        <v>-1</v>
      </c>
      <c r="Q4385" s="28">
        <v>41704.522222222222</v>
      </c>
      <c r="R4385" s="28">
        <v>41705.369444444441</v>
      </c>
      <c r="S4385" t="s">
        <v>15118</v>
      </c>
      <c r="T4385" s="27">
        <v>41704</v>
      </c>
      <c r="V4385">
        <v>1</v>
      </c>
      <c r="W4385" t="s">
        <v>32</v>
      </c>
      <c r="X4385" t="s">
        <v>453</v>
      </c>
      <c r="Y4385">
        <v>1</v>
      </c>
      <c r="AA4385" t="s">
        <v>15119</v>
      </c>
      <c r="AB4385" t="s">
        <v>36</v>
      </c>
      <c r="AC4385">
        <v>0</v>
      </c>
      <c r="AD4385" s="27">
        <v>41715</v>
      </c>
      <c r="AE4385" t="s">
        <v>6874</v>
      </c>
      <c r="AF4385" s="27">
        <v>41715</v>
      </c>
      <c r="AG4385" s="27">
        <v>41715</v>
      </c>
      <c r="AH4385">
        <v>0</v>
      </c>
      <c r="AN4385" t="s">
        <v>238</v>
      </c>
      <c r="AO4385">
        <v>8</v>
      </c>
      <c r="AP4385" t="s">
        <v>269</v>
      </c>
      <c r="AQ4385" s="27">
        <v>41705</v>
      </c>
      <c r="AR4385" t="s">
        <v>240</v>
      </c>
      <c r="AS4385">
        <v>9</v>
      </c>
      <c r="AT4385" t="s">
        <v>269</v>
      </c>
      <c r="AU4385" s="27">
        <v>41705</v>
      </c>
    </row>
    <row r="4386" spans="1:47" x14ac:dyDescent="0.2">
      <c r="A4386">
        <v>4385</v>
      </c>
      <c r="B4386" t="s">
        <v>15120</v>
      </c>
      <c r="C4386" t="s">
        <v>901</v>
      </c>
      <c r="D4386" t="s">
        <v>1272</v>
      </c>
      <c r="E4386" s="27">
        <v>41635</v>
      </c>
      <c r="F4386" t="s">
        <v>233</v>
      </c>
      <c r="G4386" s="27">
        <v>32474</v>
      </c>
      <c r="H4386">
        <v>27</v>
      </c>
      <c r="I4386" t="s">
        <v>244</v>
      </c>
      <c r="J4386" t="s">
        <v>250</v>
      </c>
      <c r="K4386">
        <v>0</v>
      </c>
      <c r="L4386">
        <v>3</v>
      </c>
      <c r="M4386">
        <v>0</v>
      </c>
      <c r="N4386">
        <v>0</v>
      </c>
      <c r="O4386">
        <v>3</v>
      </c>
      <c r="P4386">
        <v>-1</v>
      </c>
      <c r="Q4386" s="28">
        <v>41634.239583333336</v>
      </c>
      <c r="R4386" s="28">
        <v>41646.408333333333</v>
      </c>
      <c r="S4386" t="s">
        <v>15121</v>
      </c>
      <c r="T4386" s="27">
        <v>41634</v>
      </c>
      <c r="V4386">
        <v>1</v>
      </c>
      <c r="W4386" t="s">
        <v>36</v>
      </c>
      <c r="X4386" t="s">
        <v>279</v>
      </c>
      <c r="Y4386">
        <v>1</v>
      </c>
      <c r="AA4386" t="s">
        <v>15122</v>
      </c>
      <c r="AB4386" t="s">
        <v>32</v>
      </c>
      <c r="AC4386">
        <v>0</v>
      </c>
      <c r="AD4386" s="27">
        <v>41774</v>
      </c>
      <c r="AE4386" t="s">
        <v>1994</v>
      </c>
      <c r="AF4386" s="27">
        <v>41774</v>
      </c>
      <c r="AG4386" s="27">
        <v>41824</v>
      </c>
      <c r="AH4386">
        <v>0</v>
      </c>
      <c r="AN4386" t="s">
        <v>238</v>
      </c>
      <c r="AO4386">
        <v>3</v>
      </c>
      <c r="AP4386" t="s">
        <v>239</v>
      </c>
      <c r="AQ4386" s="27">
        <v>41635</v>
      </c>
      <c r="AR4386" t="s">
        <v>240</v>
      </c>
      <c r="AS4386">
        <v>3</v>
      </c>
      <c r="AT4386" t="s">
        <v>239</v>
      </c>
      <c r="AU4386" s="27">
        <v>41635</v>
      </c>
    </row>
    <row r="4387" spans="1:47" x14ac:dyDescent="0.2">
      <c r="A4387">
        <v>4386</v>
      </c>
      <c r="B4387" t="s">
        <v>15123</v>
      </c>
      <c r="C4387" t="s">
        <v>1662</v>
      </c>
      <c r="D4387" t="s">
        <v>9979</v>
      </c>
      <c r="E4387" s="27">
        <v>41745</v>
      </c>
      <c r="F4387" t="s">
        <v>233</v>
      </c>
      <c r="G4387" s="27">
        <v>35592</v>
      </c>
      <c r="H4387">
        <v>18</v>
      </c>
      <c r="I4387" t="s">
        <v>259</v>
      </c>
      <c r="J4387" t="s">
        <v>353</v>
      </c>
      <c r="K4387">
        <v>1</v>
      </c>
      <c r="L4387">
        <v>9</v>
      </c>
      <c r="M4387">
        <v>0</v>
      </c>
      <c r="N4387">
        <v>0</v>
      </c>
      <c r="O4387">
        <v>1</v>
      </c>
      <c r="P4387">
        <v>-23</v>
      </c>
      <c r="Q4387" s="28">
        <v>41722.043055555558</v>
      </c>
      <c r="R4387" s="28">
        <v>41741.11041666667</v>
      </c>
      <c r="S4387" t="s">
        <v>15124</v>
      </c>
      <c r="T4387" s="27">
        <v>41412</v>
      </c>
      <c r="V4387">
        <v>333</v>
      </c>
      <c r="W4387" t="s">
        <v>32</v>
      </c>
      <c r="X4387" t="s">
        <v>359</v>
      </c>
      <c r="Y4387">
        <v>0</v>
      </c>
      <c r="AB4387" t="s">
        <v>237</v>
      </c>
      <c r="AH4387">
        <v>0</v>
      </c>
      <c r="AN4387" t="s">
        <v>238</v>
      </c>
      <c r="AO4387">
        <v>10</v>
      </c>
      <c r="AP4387" t="s">
        <v>269</v>
      </c>
      <c r="AQ4387" s="27">
        <v>41745</v>
      </c>
      <c r="AR4387" t="s">
        <v>240</v>
      </c>
      <c r="AS4387">
        <v>9</v>
      </c>
      <c r="AT4387" t="s">
        <v>269</v>
      </c>
      <c r="AU4387" s="27">
        <v>41745</v>
      </c>
    </row>
    <row r="4388" spans="1:47" x14ac:dyDescent="0.2">
      <c r="A4388">
        <v>4387</v>
      </c>
      <c r="B4388" t="s">
        <v>15125</v>
      </c>
      <c r="C4388" t="s">
        <v>2818</v>
      </c>
      <c r="D4388" t="s">
        <v>3377</v>
      </c>
      <c r="E4388" s="27">
        <v>41591</v>
      </c>
      <c r="F4388" t="s">
        <v>233</v>
      </c>
      <c r="G4388" s="27">
        <v>32059</v>
      </c>
      <c r="H4388">
        <v>28</v>
      </c>
      <c r="I4388" t="s">
        <v>244</v>
      </c>
      <c r="J4388" t="s">
        <v>250</v>
      </c>
      <c r="K4388">
        <v>0</v>
      </c>
      <c r="L4388">
        <v>9</v>
      </c>
      <c r="M4388">
        <v>1</v>
      </c>
      <c r="N4388">
        <v>0</v>
      </c>
      <c r="O4388">
        <v>6</v>
      </c>
      <c r="P4388">
        <v>-1</v>
      </c>
      <c r="Q4388" s="28">
        <v>41590.300694444442</v>
      </c>
      <c r="R4388" s="28">
        <v>41593.17291666667</v>
      </c>
      <c r="S4388" t="s">
        <v>15126</v>
      </c>
      <c r="T4388" s="27">
        <v>41590</v>
      </c>
      <c r="V4388">
        <v>1</v>
      </c>
      <c r="W4388" t="s">
        <v>32</v>
      </c>
      <c r="X4388" t="s">
        <v>359</v>
      </c>
      <c r="Y4388">
        <v>1</v>
      </c>
      <c r="AA4388" t="s">
        <v>15127</v>
      </c>
      <c r="AB4388" t="s">
        <v>32</v>
      </c>
      <c r="AD4388" s="27">
        <v>42319</v>
      </c>
      <c r="AE4388" t="s">
        <v>729</v>
      </c>
      <c r="AH4388">
        <v>1</v>
      </c>
      <c r="AJ4388" t="s">
        <v>15127</v>
      </c>
      <c r="AK4388" t="s">
        <v>312</v>
      </c>
      <c r="AL4388" s="27">
        <v>42319</v>
      </c>
      <c r="AM4388" t="s">
        <v>729</v>
      </c>
      <c r="AN4388" t="s">
        <v>238</v>
      </c>
      <c r="AO4388">
        <v>8</v>
      </c>
      <c r="AP4388" t="s">
        <v>269</v>
      </c>
      <c r="AQ4388" s="27">
        <v>41591</v>
      </c>
      <c r="AR4388" t="s">
        <v>240</v>
      </c>
      <c r="AS4388">
        <v>9</v>
      </c>
      <c r="AT4388" t="s">
        <v>269</v>
      </c>
      <c r="AU4388" s="27">
        <v>41591</v>
      </c>
    </row>
    <row r="4389" spans="1:47" x14ac:dyDescent="0.2">
      <c r="A4389">
        <v>4388</v>
      </c>
      <c r="B4389" t="s">
        <v>15128</v>
      </c>
      <c r="C4389" t="s">
        <v>330</v>
      </c>
      <c r="D4389" t="s">
        <v>15129</v>
      </c>
      <c r="E4389" s="27">
        <v>41344</v>
      </c>
      <c r="F4389" t="s">
        <v>233</v>
      </c>
      <c r="G4389" s="27">
        <v>32687</v>
      </c>
      <c r="H4389">
        <v>26</v>
      </c>
      <c r="I4389" t="s">
        <v>244</v>
      </c>
      <c r="J4389" t="s">
        <v>245</v>
      </c>
      <c r="K4389">
        <v>0</v>
      </c>
      <c r="L4389">
        <v>3</v>
      </c>
      <c r="M4389">
        <v>0</v>
      </c>
      <c r="N4389">
        <v>0</v>
      </c>
      <c r="O4389">
        <v>1</v>
      </c>
      <c r="P4389">
        <v>-1</v>
      </c>
      <c r="Q4389" s="28">
        <v>41343.321527777778</v>
      </c>
      <c r="R4389" s="28">
        <v>41344.084027777775</v>
      </c>
      <c r="S4389" t="s">
        <v>15130</v>
      </c>
      <c r="U4389" s="27">
        <v>41343</v>
      </c>
      <c r="V4389">
        <v>1</v>
      </c>
      <c r="W4389" t="s">
        <v>32</v>
      </c>
      <c r="X4389" t="s">
        <v>274</v>
      </c>
      <c r="Y4389">
        <v>1</v>
      </c>
      <c r="AA4389" t="s">
        <v>15131</v>
      </c>
      <c r="AB4389" t="s">
        <v>32</v>
      </c>
      <c r="AC4389">
        <v>0</v>
      </c>
      <c r="AD4389" s="27">
        <v>41359</v>
      </c>
      <c r="AE4389" t="s">
        <v>1381</v>
      </c>
      <c r="AF4389" s="27">
        <v>41359</v>
      </c>
      <c r="AG4389" s="27">
        <v>41360</v>
      </c>
      <c r="AH4389">
        <v>0</v>
      </c>
      <c r="AN4389" t="s">
        <v>238</v>
      </c>
      <c r="AO4389">
        <v>4</v>
      </c>
      <c r="AP4389" t="s">
        <v>239</v>
      </c>
      <c r="AQ4389" s="27">
        <v>41344</v>
      </c>
      <c r="AR4389" t="s">
        <v>240</v>
      </c>
      <c r="AS4389">
        <v>3</v>
      </c>
      <c r="AT4389" t="s">
        <v>239</v>
      </c>
      <c r="AU4389" s="27">
        <v>41344</v>
      </c>
    </row>
    <row r="4390" spans="1:47" x14ac:dyDescent="0.2">
      <c r="A4390">
        <v>4389</v>
      </c>
      <c r="B4390" t="s">
        <v>15132</v>
      </c>
      <c r="C4390" t="s">
        <v>242</v>
      </c>
      <c r="D4390" t="s">
        <v>5495</v>
      </c>
      <c r="E4390" s="27">
        <v>41678</v>
      </c>
      <c r="F4390" t="s">
        <v>233</v>
      </c>
      <c r="G4390" s="27">
        <v>33245</v>
      </c>
      <c r="H4390">
        <v>25</v>
      </c>
      <c r="I4390" t="s">
        <v>244</v>
      </c>
      <c r="J4390" t="s">
        <v>245</v>
      </c>
      <c r="K4390">
        <v>0</v>
      </c>
      <c r="L4390">
        <v>6</v>
      </c>
      <c r="M4390">
        <v>0</v>
      </c>
      <c r="N4390">
        <v>0</v>
      </c>
      <c r="O4390">
        <v>1</v>
      </c>
      <c r="P4390">
        <v>-1</v>
      </c>
      <c r="Q4390" s="28">
        <v>41677.386805555558</v>
      </c>
      <c r="R4390" s="28">
        <v>41678.429166666669</v>
      </c>
      <c r="S4390" t="s">
        <v>15133</v>
      </c>
      <c r="T4390" s="27">
        <v>41677</v>
      </c>
      <c r="V4390">
        <v>1</v>
      </c>
      <c r="W4390" t="s">
        <v>32</v>
      </c>
      <c r="X4390" t="s">
        <v>337</v>
      </c>
      <c r="Y4390">
        <v>0</v>
      </c>
      <c r="AB4390" t="s">
        <v>237</v>
      </c>
      <c r="AH4390">
        <v>0</v>
      </c>
      <c r="AN4390" t="s">
        <v>238</v>
      </c>
      <c r="AO4390">
        <v>3</v>
      </c>
      <c r="AP4390" t="s">
        <v>239</v>
      </c>
      <c r="AQ4390" s="27">
        <v>41678</v>
      </c>
      <c r="AR4390" t="s">
        <v>240</v>
      </c>
      <c r="AS4390">
        <v>6</v>
      </c>
      <c r="AT4390" t="s">
        <v>246</v>
      </c>
      <c r="AU4390" s="27">
        <v>41678</v>
      </c>
    </row>
    <row r="4391" spans="1:47" x14ac:dyDescent="0.2">
      <c r="A4391">
        <v>4390</v>
      </c>
      <c r="B4391" t="s">
        <v>15134</v>
      </c>
      <c r="C4391" t="s">
        <v>990</v>
      </c>
      <c r="D4391" t="s">
        <v>15135</v>
      </c>
      <c r="E4391" s="27">
        <v>41671</v>
      </c>
      <c r="F4391" t="s">
        <v>233</v>
      </c>
      <c r="G4391" s="27">
        <v>18029</v>
      </c>
      <c r="H4391">
        <v>66</v>
      </c>
      <c r="I4391" t="s">
        <v>234</v>
      </c>
      <c r="J4391" t="s">
        <v>245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-1</v>
      </c>
      <c r="Q4391" s="28">
        <v>41670.158333333333</v>
      </c>
      <c r="R4391" s="28">
        <v>41671.42291666667</v>
      </c>
      <c r="S4391" t="s">
        <v>15136</v>
      </c>
      <c r="T4391" s="27">
        <v>41670</v>
      </c>
      <c r="V4391">
        <v>1</v>
      </c>
      <c r="W4391" t="s">
        <v>32</v>
      </c>
      <c r="X4391" t="s">
        <v>359</v>
      </c>
      <c r="Y4391">
        <v>0</v>
      </c>
      <c r="AB4391" t="s">
        <v>237</v>
      </c>
      <c r="AH4391">
        <v>0</v>
      </c>
      <c r="AN4391" t="s">
        <v>238</v>
      </c>
      <c r="AO4391">
        <v>1</v>
      </c>
      <c r="AP4391" t="s">
        <v>239</v>
      </c>
      <c r="AQ4391" s="27">
        <v>41671</v>
      </c>
      <c r="AR4391" t="s">
        <v>240</v>
      </c>
      <c r="AS4391">
        <v>1</v>
      </c>
      <c r="AT4391" t="s">
        <v>239</v>
      </c>
      <c r="AU4391" s="27">
        <v>41671</v>
      </c>
    </row>
    <row r="4392" spans="1:47" x14ac:dyDescent="0.2">
      <c r="A4392">
        <v>4391</v>
      </c>
      <c r="B4392" t="s">
        <v>15137</v>
      </c>
      <c r="C4392" t="s">
        <v>1539</v>
      </c>
      <c r="D4392" t="s">
        <v>3849</v>
      </c>
      <c r="E4392" s="27">
        <v>41378</v>
      </c>
      <c r="F4392" t="s">
        <v>233</v>
      </c>
      <c r="G4392" s="27">
        <v>32035</v>
      </c>
      <c r="H4392">
        <v>28</v>
      </c>
      <c r="I4392" t="s">
        <v>244</v>
      </c>
      <c r="J4392" t="s">
        <v>250</v>
      </c>
      <c r="K4392">
        <v>0</v>
      </c>
      <c r="L4392">
        <v>2</v>
      </c>
      <c r="M4392">
        <v>0</v>
      </c>
      <c r="N4392">
        <v>0</v>
      </c>
      <c r="O4392">
        <v>3</v>
      </c>
      <c r="P4392">
        <v>0</v>
      </c>
      <c r="Q4392" s="28">
        <v>41378.133333333331</v>
      </c>
      <c r="R4392" s="28">
        <v>41378.306944444441</v>
      </c>
      <c r="S4392" t="s">
        <v>15138</v>
      </c>
      <c r="T4392" s="27">
        <v>41378</v>
      </c>
      <c r="V4392">
        <v>0</v>
      </c>
      <c r="W4392" t="s">
        <v>36</v>
      </c>
      <c r="X4392" t="s">
        <v>441</v>
      </c>
      <c r="Y4392">
        <v>0</v>
      </c>
      <c r="AB4392" t="s">
        <v>237</v>
      </c>
      <c r="AH4392">
        <v>0</v>
      </c>
      <c r="AN4392" t="s">
        <v>238</v>
      </c>
      <c r="AO4392">
        <v>2</v>
      </c>
      <c r="AP4392" t="s">
        <v>239</v>
      </c>
      <c r="AQ4392" s="27">
        <v>41378</v>
      </c>
      <c r="AR4392" t="s">
        <v>240</v>
      </c>
      <c r="AS4392">
        <v>2</v>
      </c>
      <c r="AT4392" t="s">
        <v>239</v>
      </c>
      <c r="AU4392" s="27">
        <v>41378</v>
      </c>
    </row>
    <row r="4393" spans="1:47" x14ac:dyDescent="0.2">
      <c r="A4393">
        <v>4392</v>
      </c>
      <c r="B4393" t="s">
        <v>15139</v>
      </c>
      <c r="C4393" t="s">
        <v>15140</v>
      </c>
      <c r="D4393" t="s">
        <v>5675</v>
      </c>
      <c r="E4393" s="27">
        <v>41932</v>
      </c>
      <c r="F4393" t="s">
        <v>233</v>
      </c>
      <c r="G4393" s="27">
        <v>24009</v>
      </c>
      <c r="H4393">
        <v>50</v>
      </c>
      <c r="I4393" t="s">
        <v>234</v>
      </c>
      <c r="J4393" t="s">
        <v>22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-1</v>
      </c>
      <c r="Q4393" s="28">
        <v>41931.066666666666</v>
      </c>
      <c r="R4393" s="28">
        <v>41932.068055555559</v>
      </c>
      <c r="S4393" t="s">
        <v>15141</v>
      </c>
      <c r="T4393" s="27">
        <v>41931</v>
      </c>
      <c r="V4393">
        <v>1</v>
      </c>
      <c r="W4393" t="s">
        <v>36</v>
      </c>
      <c r="X4393" t="s">
        <v>279</v>
      </c>
      <c r="Y4393">
        <v>0</v>
      </c>
      <c r="AB4393" t="s">
        <v>237</v>
      </c>
      <c r="AH4393">
        <v>0</v>
      </c>
      <c r="AN4393" t="s">
        <v>238</v>
      </c>
      <c r="AO4393">
        <v>1</v>
      </c>
      <c r="AP4393" t="s">
        <v>239</v>
      </c>
      <c r="AQ4393" s="27">
        <v>41932</v>
      </c>
      <c r="AR4393" t="s">
        <v>240</v>
      </c>
      <c r="AS4393">
        <v>1</v>
      </c>
      <c r="AT4393" t="s">
        <v>239</v>
      </c>
      <c r="AU4393" s="27">
        <v>41932</v>
      </c>
    </row>
    <row r="4394" spans="1:47" x14ac:dyDescent="0.2">
      <c r="A4394">
        <v>4393</v>
      </c>
      <c r="B4394" t="s">
        <v>15142</v>
      </c>
      <c r="C4394" t="s">
        <v>1168</v>
      </c>
      <c r="D4394" t="s">
        <v>689</v>
      </c>
      <c r="E4394" s="27">
        <v>41416</v>
      </c>
      <c r="F4394" t="s">
        <v>233</v>
      </c>
      <c r="G4394" s="27">
        <v>34512</v>
      </c>
      <c r="H4394">
        <v>21</v>
      </c>
      <c r="I4394" t="s">
        <v>259</v>
      </c>
      <c r="J4394" t="s">
        <v>250</v>
      </c>
      <c r="K4394">
        <v>0</v>
      </c>
      <c r="L4394">
        <v>4</v>
      </c>
      <c r="M4394">
        <v>0</v>
      </c>
      <c r="N4394">
        <v>0</v>
      </c>
      <c r="O4394">
        <v>0</v>
      </c>
      <c r="P4394">
        <v>523</v>
      </c>
      <c r="Q4394" s="28">
        <v>41939.540972222225</v>
      </c>
      <c r="R4394" s="28">
        <v>42057.192361111112</v>
      </c>
      <c r="S4394" t="s">
        <v>15143</v>
      </c>
      <c r="T4394" s="27">
        <v>41415</v>
      </c>
      <c r="V4394">
        <v>1</v>
      </c>
      <c r="W4394" t="s">
        <v>32</v>
      </c>
      <c r="X4394" t="s">
        <v>359</v>
      </c>
      <c r="Y4394">
        <v>1</v>
      </c>
      <c r="AA4394" t="s">
        <v>15144</v>
      </c>
      <c r="AB4394" t="s">
        <v>32</v>
      </c>
      <c r="AC4394">
        <v>0</v>
      </c>
      <c r="AD4394" s="27">
        <v>41939</v>
      </c>
      <c r="AE4394" t="s">
        <v>453</v>
      </c>
      <c r="AF4394" s="27">
        <v>41939</v>
      </c>
      <c r="AG4394" s="27">
        <v>42057</v>
      </c>
      <c r="AH4394">
        <v>0</v>
      </c>
      <c r="AN4394" t="s">
        <v>238</v>
      </c>
      <c r="AO4394">
        <v>6</v>
      </c>
      <c r="AP4394" t="s">
        <v>246</v>
      </c>
      <c r="AQ4394" s="27">
        <v>41416</v>
      </c>
      <c r="AR4394" t="s">
        <v>240</v>
      </c>
      <c r="AS4394">
        <v>4</v>
      </c>
      <c r="AT4394" t="s">
        <v>239</v>
      </c>
      <c r="AU4394" s="27">
        <v>41416</v>
      </c>
    </row>
    <row r="4395" spans="1:47" x14ac:dyDescent="0.2">
      <c r="A4395">
        <v>4394</v>
      </c>
      <c r="B4395" t="s">
        <v>15145</v>
      </c>
      <c r="C4395" t="s">
        <v>13701</v>
      </c>
      <c r="D4395" t="s">
        <v>4519</v>
      </c>
      <c r="E4395" s="27">
        <v>41554</v>
      </c>
      <c r="F4395" t="s">
        <v>233</v>
      </c>
      <c r="G4395" s="27">
        <v>33483</v>
      </c>
      <c r="H4395">
        <v>24</v>
      </c>
      <c r="I4395" t="s">
        <v>259</v>
      </c>
      <c r="J4395" t="s">
        <v>250</v>
      </c>
      <c r="K4395">
        <v>0</v>
      </c>
      <c r="L4395">
        <v>5</v>
      </c>
      <c r="M4395">
        <v>0</v>
      </c>
      <c r="N4395">
        <v>0</v>
      </c>
      <c r="O4395">
        <v>0</v>
      </c>
      <c r="P4395">
        <v>-2</v>
      </c>
      <c r="Q4395" s="28">
        <v>41552.504166666666</v>
      </c>
      <c r="R4395" s="28">
        <v>41553.370833333334</v>
      </c>
      <c r="S4395" t="s">
        <v>15146</v>
      </c>
      <c r="T4395" s="27">
        <v>41551</v>
      </c>
      <c r="V4395">
        <v>3</v>
      </c>
      <c r="W4395" t="s">
        <v>36</v>
      </c>
      <c r="X4395" t="s">
        <v>412</v>
      </c>
      <c r="Y4395">
        <v>0</v>
      </c>
      <c r="AB4395" t="s">
        <v>237</v>
      </c>
      <c r="AH4395">
        <v>0</v>
      </c>
      <c r="AN4395" t="s">
        <v>238</v>
      </c>
      <c r="AO4395">
        <v>5</v>
      </c>
      <c r="AP4395" t="s">
        <v>246</v>
      </c>
      <c r="AQ4395" s="27">
        <v>41554</v>
      </c>
      <c r="AR4395" t="s">
        <v>240</v>
      </c>
      <c r="AS4395">
        <v>5</v>
      </c>
      <c r="AT4395" t="s">
        <v>246</v>
      </c>
      <c r="AU4395" s="27">
        <v>41554</v>
      </c>
    </row>
    <row r="4396" spans="1:47" x14ac:dyDescent="0.2">
      <c r="A4396">
        <v>4395</v>
      </c>
      <c r="B4396" t="s">
        <v>15147</v>
      </c>
      <c r="C4396" t="s">
        <v>12044</v>
      </c>
      <c r="D4396" t="s">
        <v>3109</v>
      </c>
      <c r="E4396" s="27">
        <v>41773</v>
      </c>
      <c r="F4396" t="s">
        <v>294</v>
      </c>
      <c r="G4396" s="27">
        <v>29811</v>
      </c>
      <c r="H4396">
        <v>34</v>
      </c>
      <c r="I4396" t="s">
        <v>244</v>
      </c>
      <c r="J4396" t="s">
        <v>250</v>
      </c>
      <c r="K4396">
        <v>0</v>
      </c>
      <c r="L4396">
        <v>3</v>
      </c>
      <c r="M4396">
        <v>0</v>
      </c>
      <c r="N4396">
        <v>0</v>
      </c>
      <c r="O4396">
        <v>1</v>
      </c>
      <c r="P4396">
        <v>-1</v>
      </c>
      <c r="Q4396" s="28">
        <v>41772.370833333334</v>
      </c>
      <c r="R4396" s="28">
        <v>41773.086111111108</v>
      </c>
      <c r="S4396" t="s">
        <v>15148</v>
      </c>
      <c r="U4396" s="27">
        <v>41772</v>
      </c>
      <c r="V4396">
        <v>1</v>
      </c>
      <c r="W4396" t="s">
        <v>32</v>
      </c>
      <c r="X4396" t="s">
        <v>274</v>
      </c>
      <c r="Y4396">
        <v>0</v>
      </c>
      <c r="AB4396" t="s">
        <v>237</v>
      </c>
      <c r="AH4396">
        <v>0</v>
      </c>
      <c r="AN4396" t="s">
        <v>238</v>
      </c>
      <c r="AO4396">
        <v>1</v>
      </c>
      <c r="AP4396" t="s">
        <v>239</v>
      </c>
      <c r="AQ4396" s="27">
        <v>41773</v>
      </c>
      <c r="AR4396" t="s">
        <v>240</v>
      </c>
      <c r="AS4396">
        <v>3</v>
      </c>
      <c r="AT4396" t="s">
        <v>239</v>
      </c>
      <c r="AU4396" s="27">
        <v>41773</v>
      </c>
    </row>
    <row r="4397" spans="1:47" x14ac:dyDescent="0.2">
      <c r="A4397">
        <v>4396</v>
      </c>
      <c r="B4397" t="s">
        <v>15149</v>
      </c>
      <c r="C4397" t="s">
        <v>2666</v>
      </c>
      <c r="D4397" t="s">
        <v>15150</v>
      </c>
      <c r="E4397" s="27">
        <v>41736</v>
      </c>
      <c r="F4397" t="s">
        <v>233</v>
      </c>
      <c r="G4397" s="27">
        <v>20260</v>
      </c>
      <c r="H4397">
        <v>60</v>
      </c>
      <c r="I4397" t="s">
        <v>234</v>
      </c>
      <c r="J4397" t="s">
        <v>245</v>
      </c>
      <c r="K4397">
        <v>0</v>
      </c>
      <c r="L4397">
        <v>2</v>
      </c>
      <c r="M4397">
        <v>0</v>
      </c>
      <c r="N4397">
        <v>0</v>
      </c>
      <c r="O4397">
        <v>18</v>
      </c>
      <c r="P4397">
        <v>-26</v>
      </c>
      <c r="Q4397" s="28">
        <v>41710.106944444444</v>
      </c>
      <c r="R4397" s="28">
        <v>41713.272916666669</v>
      </c>
      <c r="S4397" t="s">
        <v>15151</v>
      </c>
      <c r="T4397" s="27">
        <v>41710</v>
      </c>
      <c r="V4397">
        <v>26</v>
      </c>
      <c r="W4397" t="s">
        <v>36</v>
      </c>
      <c r="X4397" t="s">
        <v>263</v>
      </c>
      <c r="Y4397">
        <v>1</v>
      </c>
      <c r="AA4397" t="s">
        <v>15152</v>
      </c>
      <c r="AB4397" t="s">
        <v>36</v>
      </c>
      <c r="AD4397" s="27">
        <v>42354</v>
      </c>
      <c r="AE4397" t="s">
        <v>15153</v>
      </c>
      <c r="AH4397">
        <v>0</v>
      </c>
      <c r="AN4397" t="s">
        <v>238</v>
      </c>
      <c r="AO4397">
        <v>3</v>
      </c>
      <c r="AP4397" t="s">
        <v>239</v>
      </c>
      <c r="AQ4397" s="27">
        <v>41736</v>
      </c>
      <c r="AR4397" t="s">
        <v>240</v>
      </c>
      <c r="AS4397">
        <v>2</v>
      </c>
      <c r="AT4397" t="s">
        <v>239</v>
      </c>
      <c r="AU4397" s="27">
        <v>41736</v>
      </c>
    </row>
    <row r="4398" spans="1:47" x14ac:dyDescent="0.2">
      <c r="A4398">
        <v>4397</v>
      </c>
      <c r="B4398" t="s">
        <v>15154</v>
      </c>
      <c r="C4398" t="s">
        <v>3663</v>
      </c>
      <c r="D4398" t="s">
        <v>11267</v>
      </c>
      <c r="E4398" s="27">
        <v>41864</v>
      </c>
      <c r="F4398" t="s">
        <v>233</v>
      </c>
      <c r="G4398" s="27">
        <v>28960</v>
      </c>
      <c r="H4398">
        <v>37</v>
      </c>
      <c r="I4398" t="s">
        <v>244</v>
      </c>
      <c r="J4398" t="s">
        <v>250</v>
      </c>
      <c r="K4398">
        <v>0</v>
      </c>
      <c r="L4398">
        <v>4</v>
      </c>
      <c r="M4398">
        <v>0</v>
      </c>
      <c r="N4398">
        <v>0</v>
      </c>
      <c r="O4398">
        <v>2</v>
      </c>
      <c r="P4398">
        <v>-1</v>
      </c>
      <c r="Q4398" s="28">
        <v>41863.438194444447</v>
      </c>
      <c r="R4398" s="28">
        <v>41864.070138888892</v>
      </c>
      <c r="S4398" t="s">
        <v>15155</v>
      </c>
      <c r="T4398" s="27">
        <v>41863</v>
      </c>
      <c r="V4398">
        <v>1</v>
      </c>
      <c r="W4398" t="s">
        <v>32</v>
      </c>
      <c r="X4398" t="s">
        <v>364</v>
      </c>
      <c r="Y4398">
        <v>1</v>
      </c>
      <c r="AA4398" t="s">
        <v>15156</v>
      </c>
      <c r="AB4398" t="s">
        <v>32</v>
      </c>
      <c r="AC4398">
        <v>0</v>
      </c>
      <c r="AD4398" s="27">
        <v>41900</v>
      </c>
      <c r="AE4398" t="s">
        <v>364</v>
      </c>
      <c r="AF4398" s="27">
        <v>41900</v>
      </c>
      <c r="AG4398" s="27">
        <v>41901</v>
      </c>
      <c r="AH4398">
        <v>0</v>
      </c>
      <c r="AN4398" t="s">
        <v>238</v>
      </c>
      <c r="AO4398">
        <v>2</v>
      </c>
      <c r="AP4398" t="s">
        <v>239</v>
      </c>
      <c r="AQ4398" s="27">
        <v>41864</v>
      </c>
      <c r="AR4398" t="s">
        <v>240</v>
      </c>
      <c r="AS4398">
        <v>4</v>
      </c>
      <c r="AT4398" t="s">
        <v>239</v>
      </c>
      <c r="AU4398" s="27">
        <v>41864</v>
      </c>
    </row>
    <row r="4399" spans="1:47" x14ac:dyDescent="0.2">
      <c r="A4399">
        <v>4398</v>
      </c>
      <c r="B4399" t="s">
        <v>15157</v>
      </c>
      <c r="C4399" t="s">
        <v>2167</v>
      </c>
      <c r="D4399" t="s">
        <v>15158</v>
      </c>
      <c r="E4399" s="27">
        <v>41303</v>
      </c>
      <c r="F4399" t="s">
        <v>233</v>
      </c>
      <c r="G4399" s="27">
        <v>33984</v>
      </c>
      <c r="H4399">
        <v>23</v>
      </c>
      <c r="I4399" t="s">
        <v>259</v>
      </c>
      <c r="J4399" t="s">
        <v>250</v>
      </c>
      <c r="K4399">
        <v>0</v>
      </c>
      <c r="L4399">
        <v>9</v>
      </c>
      <c r="M4399">
        <v>0</v>
      </c>
      <c r="N4399">
        <v>0</v>
      </c>
      <c r="O4399">
        <v>2</v>
      </c>
      <c r="S4399" t="s">
        <v>15159</v>
      </c>
      <c r="T4399" s="27">
        <v>41207</v>
      </c>
      <c r="V4399">
        <v>96</v>
      </c>
      <c r="W4399" t="s">
        <v>36</v>
      </c>
      <c r="X4399" t="s">
        <v>12586</v>
      </c>
      <c r="Y4399">
        <v>1</v>
      </c>
      <c r="AA4399" t="s">
        <v>15160</v>
      </c>
      <c r="AB4399" t="s">
        <v>36</v>
      </c>
      <c r="AD4399" s="27">
        <v>41531</v>
      </c>
      <c r="AE4399" t="s">
        <v>1508</v>
      </c>
      <c r="AH4399">
        <v>0</v>
      </c>
      <c r="AN4399" t="s">
        <v>238</v>
      </c>
      <c r="AO4399">
        <v>8</v>
      </c>
      <c r="AP4399" t="s">
        <v>269</v>
      </c>
      <c r="AQ4399" s="27">
        <v>41303</v>
      </c>
      <c r="AR4399" t="s">
        <v>240</v>
      </c>
      <c r="AS4399">
        <v>9</v>
      </c>
      <c r="AT4399" t="s">
        <v>269</v>
      </c>
      <c r="AU4399" s="27">
        <v>41303</v>
      </c>
    </row>
    <row r="4400" spans="1:47" x14ac:dyDescent="0.2">
      <c r="A4400">
        <v>4399</v>
      </c>
      <c r="B4400" t="s">
        <v>15161</v>
      </c>
      <c r="C4400" t="s">
        <v>15162</v>
      </c>
      <c r="D4400" t="s">
        <v>603</v>
      </c>
      <c r="E4400" s="27">
        <v>41953</v>
      </c>
      <c r="F4400" t="s">
        <v>294</v>
      </c>
      <c r="G4400" s="27">
        <v>32289</v>
      </c>
      <c r="H4400">
        <v>27</v>
      </c>
      <c r="I4400" t="s">
        <v>244</v>
      </c>
      <c r="J4400" t="s">
        <v>250</v>
      </c>
      <c r="K4400">
        <v>0</v>
      </c>
      <c r="L4400">
        <v>2</v>
      </c>
      <c r="M4400">
        <v>0</v>
      </c>
      <c r="N4400">
        <v>0</v>
      </c>
      <c r="O4400">
        <v>1</v>
      </c>
      <c r="P4400">
        <v>-1</v>
      </c>
      <c r="Q4400" s="28">
        <v>41952.186805555553</v>
      </c>
      <c r="R4400" s="28">
        <v>41953.385416666664</v>
      </c>
      <c r="S4400" t="s">
        <v>15163</v>
      </c>
      <c r="T4400" s="27">
        <v>41952</v>
      </c>
      <c r="V4400">
        <v>1</v>
      </c>
      <c r="W4400" t="s">
        <v>36</v>
      </c>
      <c r="X4400" t="s">
        <v>279</v>
      </c>
      <c r="Y4400">
        <v>0</v>
      </c>
      <c r="AB4400" t="s">
        <v>237</v>
      </c>
      <c r="AH4400">
        <v>0</v>
      </c>
      <c r="AN4400" t="s">
        <v>238</v>
      </c>
      <c r="AO4400">
        <v>3</v>
      </c>
      <c r="AP4400" t="s">
        <v>239</v>
      </c>
      <c r="AQ4400" s="27">
        <v>41953</v>
      </c>
      <c r="AR4400" t="s">
        <v>240</v>
      </c>
      <c r="AS4400">
        <v>2</v>
      </c>
      <c r="AT4400" t="s">
        <v>239</v>
      </c>
      <c r="AU4400" s="27">
        <v>41953</v>
      </c>
    </row>
    <row r="4401" spans="1:47" x14ac:dyDescent="0.2">
      <c r="A4401">
        <v>4400</v>
      </c>
      <c r="B4401" t="s">
        <v>15164</v>
      </c>
      <c r="C4401" t="s">
        <v>918</v>
      </c>
      <c r="D4401" t="s">
        <v>8612</v>
      </c>
      <c r="E4401" s="27">
        <v>41725</v>
      </c>
      <c r="F4401" t="s">
        <v>233</v>
      </c>
      <c r="G4401" s="27">
        <v>15717</v>
      </c>
      <c r="H4401">
        <v>73</v>
      </c>
      <c r="I4401" t="s">
        <v>234</v>
      </c>
      <c r="J4401" t="s">
        <v>245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-1</v>
      </c>
      <c r="Q4401" s="28">
        <v>41724.054166666669</v>
      </c>
      <c r="R4401" s="28">
        <v>41725.072222222225</v>
      </c>
      <c r="S4401" t="s">
        <v>15165</v>
      </c>
      <c r="T4401" s="27">
        <v>41724</v>
      </c>
      <c r="V4401">
        <v>1</v>
      </c>
      <c r="W4401" t="s">
        <v>36</v>
      </c>
      <c r="X4401" t="s">
        <v>279</v>
      </c>
      <c r="Y4401">
        <v>0</v>
      </c>
      <c r="AB4401" t="s">
        <v>237</v>
      </c>
      <c r="AH4401">
        <v>0</v>
      </c>
      <c r="AN4401" t="s">
        <v>238</v>
      </c>
      <c r="AO4401">
        <v>1</v>
      </c>
      <c r="AP4401" t="s">
        <v>239</v>
      </c>
      <c r="AQ4401" s="27">
        <v>41725</v>
      </c>
      <c r="AR4401" t="s">
        <v>240</v>
      </c>
      <c r="AS4401">
        <v>1</v>
      </c>
      <c r="AT4401" t="s">
        <v>239</v>
      </c>
      <c r="AU4401" s="27">
        <v>41725</v>
      </c>
    </row>
    <row r="4402" spans="1:47" x14ac:dyDescent="0.2">
      <c r="A4402">
        <v>4401</v>
      </c>
      <c r="B4402" t="s">
        <v>15166</v>
      </c>
      <c r="C4402" t="s">
        <v>4307</v>
      </c>
      <c r="D4402" t="s">
        <v>15167</v>
      </c>
      <c r="E4402" s="27">
        <v>41602</v>
      </c>
      <c r="F4402" t="s">
        <v>233</v>
      </c>
      <c r="G4402" s="27">
        <v>26200</v>
      </c>
      <c r="H4402">
        <v>44</v>
      </c>
      <c r="I4402" t="s">
        <v>244</v>
      </c>
      <c r="J4402" t="s">
        <v>250</v>
      </c>
      <c r="K4402">
        <v>0</v>
      </c>
      <c r="L4402">
        <v>2</v>
      </c>
      <c r="M4402">
        <v>0</v>
      </c>
      <c r="N4402">
        <v>0</v>
      </c>
      <c r="O4402">
        <v>0</v>
      </c>
      <c r="P4402">
        <v>-1</v>
      </c>
      <c r="Q4402" s="28">
        <v>41601.134027777778</v>
      </c>
      <c r="R4402" s="28">
        <v>41603.376388888886</v>
      </c>
      <c r="S4402" t="s">
        <v>15168</v>
      </c>
      <c r="U4402" s="27">
        <v>41601</v>
      </c>
      <c r="V4402">
        <v>1</v>
      </c>
      <c r="W4402" t="s">
        <v>32</v>
      </c>
      <c r="X4402" t="s">
        <v>274</v>
      </c>
      <c r="Y4402">
        <v>0</v>
      </c>
      <c r="AB4402" t="s">
        <v>237</v>
      </c>
      <c r="AH4402">
        <v>0</v>
      </c>
      <c r="AN4402" t="s">
        <v>238</v>
      </c>
      <c r="AO4402">
        <v>1</v>
      </c>
      <c r="AP4402" t="s">
        <v>239</v>
      </c>
      <c r="AQ4402" s="27">
        <v>41602</v>
      </c>
      <c r="AR4402" t="s">
        <v>240</v>
      </c>
      <c r="AS4402">
        <v>2</v>
      </c>
      <c r="AT4402" t="s">
        <v>239</v>
      </c>
      <c r="AU4402" s="27">
        <v>41602</v>
      </c>
    </row>
    <row r="4403" spans="1:47" x14ac:dyDescent="0.2">
      <c r="A4403">
        <v>4402</v>
      </c>
      <c r="B4403" t="s">
        <v>15169</v>
      </c>
      <c r="C4403" t="s">
        <v>1313</v>
      </c>
      <c r="D4403" t="s">
        <v>15170</v>
      </c>
      <c r="E4403" s="27">
        <v>41592</v>
      </c>
      <c r="F4403" t="s">
        <v>233</v>
      </c>
      <c r="G4403" s="27">
        <v>26967</v>
      </c>
      <c r="H4403">
        <v>42</v>
      </c>
      <c r="I4403" t="s">
        <v>244</v>
      </c>
      <c r="J4403" t="s">
        <v>353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 s="28">
        <v>41592.241666666669</v>
      </c>
      <c r="R4403" s="28">
        <v>41596.316666666666</v>
      </c>
      <c r="S4403" t="s">
        <v>15171</v>
      </c>
      <c r="T4403" s="27">
        <v>41592</v>
      </c>
      <c r="V4403">
        <v>0</v>
      </c>
      <c r="W4403" t="s">
        <v>36</v>
      </c>
      <c r="X4403" t="s">
        <v>263</v>
      </c>
      <c r="Y4403">
        <v>0</v>
      </c>
      <c r="AB4403" t="s">
        <v>237</v>
      </c>
      <c r="AH4403">
        <v>0</v>
      </c>
      <c r="AN4403" t="s">
        <v>238</v>
      </c>
      <c r="AO4403">
        <v>1</v>
      </c>
      <c r="AP4403" t="s">
        <v>239</v>
      </c>
      <c r="AQ4403" s="27">
        <v>41592</v>
      </c>
      <c r="AR4403" t="s">
        <v>240</v>
      </c>
      <c r="AS4403">
        <v>1</v>
      </c>
      <c r="AT4403" t="s">
        <v>239</v>
      </c>
      <c r="AU4403" s="27">
        <v>41592</v>
      </c>
    </row>
    <row r="4404" spans="1:47" x14ac:dyDescent="0.2">
      <c r="A4404">
        <v>4403</v>
      </c>
      <c r="B4404" t="s">
        <v>15172</v>
      </c>
      <c r="C4404" t="s">
        <v>1584</v>
      </c>
      <c r="D4404" t="s">
        <v>10747</v>
      </c>
      <c r="E4404" s="27">
        <v>41718</v>
      </c>
      <c r="F4404" t="s">
        <v>233</v>
      </c>
      <c r="G4404" s="27">
        <v>27791</v>
      </c>
      <c r="H4404">
        <v>40</v>
      </c>
      <c r="I4404" t="s">
        <v>244</v>
      </c>
      <c r="J4404" t="s">
        <v>250</v>
      </c>
      <c r="K4404">
        <v>0</v>
      </c>
      <c r="L4404">
        <v>7</v>
      </c>
      <c r="M4404">
        <v>0</v>
      </c>
      <c r="N4404">
        <v>0</v>
      </c>
      <c r="O4404">
        <v>6</v>
      </c>
      <c r="P4404">
        <v>-1</v>
      </c>
      <c r="Q4404" s="28">
        <v>41717.189583333333</v>
      </c>
      <c r="R4404" s="28">
        <v>41719.111805555556</v>
      </c>
      <c r="S4404" t="s">
        <v>15173</v>
      </c>
      <c r="T4404" s="27">
        <v>41717</v>
      </c>
      <c r="V4404">
        <v>1</v>
      </c>
      <c r="W4404" t="s">
        <v>32</v>
      </c>
      <c r="X4404" t="s">
        <v>261</v>
      </c>
      <c r="Y4404">
        <v>0</v>
      </c>
      <c r="AB4404" t="s">
        <v>237</v>
      </c>
      <c r="AH4404">
        <v>0</v>
      </c>
      <c r="AN4404" t="s">
        <v>238</v>
      </c>
      <c r="AO4404">
        <v>4</v>
      </c>
      <c r="AP4404" t="s">
        <v>239</v>
      </c>
      <c r="AQ4404" s="27">
        <v>41718</v>
      </c>
      <c r="AR4404" t="s">
        <v>240</v>
      </c>
      <c r="AS4404">
        <v>7</v>
      </c>
      <c r="AT4404" t="s">
        <v>246</v>
      </c>
      <c r="AU4404" s="27">
        <v>41718</v>
      </c>
    </row>
    <row r="4405" spans="1:47" x14ac:dyDescent="0.2">
      <c r="A4405">
        <v>4404</v>
      </c>
      <c r="B4405" t="s">
        <v>15174</v>
      </c>
      <c r="C4405" t="s">
        <v>15175</v>
      </c>
      <c r="D4405" t="s">
        <v>8063</v>
      </c>
      <c r="E4405" s="27">
        <v>41662</v>
      </c>
      <c r="F4405" t="s">
        <v>294</v>
      </c>
      <c r="G4405" s="27">
        <v>32159</v>
      </c>
      <c r="H4405">
        <v>28</v>
      </c>
      <c r="I4405" t="s">
        <v>244</v>
      </c>
      <c r="J4405" t="s">
        <v>250</v>
      </c>
      <c r="K4405">
        <v>0</v>
      </c>
      <c r="L4405">
        <v>10</v>
      </c>
      <c r="M4405">
        <v>0</v>
      </c>
      <c r="N4405">
        <v>0</v>
      </c>
      <c r="O4405">
        <v>0</v>
      </c>
      <c r="P4405">
        <v>391</v>
      </c>
      <c r="Q4405" s="28">
        <v>42053.182638888888</v>
      </c>
      <c r="R4405" s="28">
        <v>42060.074305555558</v>
      </c>
      <c r="S4405" t="s">
        <v>15176</v>
      </c>
      <c r="T4405" s="27">
        <v>41661</v>
      </c>
      <c r="V4405">
        <v>1</v>
      </c>
      <c r="W4405" t="s">
        <v>32</v>
      </c>
      <c r="X4405" t="s">
        <v>9032</v>
      </c>
      <c r="Y4405">
        <v>1</v>
      </c>
      <c r="AA4405" t="s">
        <v>15177</v>
      </c>
      <c r="AB4405" t="s">
        <v>36</v>
      </c>
      <c r="AC4405">
        <v>0</v>
      </c>
      <c r="AD4405" s="27">
        <v>42053</v>
      </c>
      <c r="AE4405" t="s">
        <v>529</v>
      </c>
      <c r="AF4405" s="27">
        <v>42053</v>
      </c>
      <c r="AG4405" s="27">
        <v>42060</v>
      </c>
      <c r="AH4405">
        <v>0</v>
      </c>
      <c r="AN4405" t="s">
        <v>238</v>
      </c>
      <c r="AO4405">
        <v>6</v>
      </c>
      <c r="AP4405" t="s">
        <v>246</v>
      </c>
      <c r="AQ4405" s="27">
        <v>41662</v>
      </c>
      <c r="AR4405" t="s">
        <v>240</v>
      </c>
      <c r="AS4405">
        <v>10</v>
      </c>
      <c r="AT4405" t="s">
        <v>269</v>
      </c>
      <c r="AU4405" s="27">
        <v>41662</v>
      </c>
    </row>
    <row r="4406" spans="1:47" x14ac:dyDescent="0.2">
      <c r="A4406">
        <v>4405</v>
      </c>
      <c r="B4406" t="s">
        <v>15178</v>
      </c>
      <c r="C4406" t="s">
        <v>15179</v>
      </c>
      <c r="D4406" t="s">
        <v>10844</v>
      </c>
      <c r="E4406" s="27">
        <v>41943</v>
      </c>
      <c r="F4406" t="s">
        <v>233</v>
      </c>
      <c r="G4406" s="27">
        <v>29627</v>
      </c>
      <c r="H4406">
        <v>35</v>
      </c>
      <c r="I4406" t="s">
        <v>244</v>
      </c>
      <c r="J4406" t="s">
        <v>250</v>
      </c>
      <c r="K4406">
        <v>0</v>
      </c>
      <c r="L4406">
        <v>8</v>
      </c>
      <c r="M4406">
        <v>0</v>
      </c>
      <c r="N4406">
        <v>0</v>
      </c>
      <c r="O4406">
        <v>23</v>
      </c>
      <c r="P4406">
        <v>-63</v>
      </c>
      <c r="Q4406" s="28">
        <v>41880.504861111112</v>
      </c>
      <c r="R4406" s="28">
        <v>41943.461805555555</v>
      </c>
      <c r="S4406" t="s">
        <v>15180</v>
      </c>
      <c r="U4406" s="27">
        <v>41885</v>
      </c>
      <c r="V4406">
        <v>58</v>
      </c>
      <c r="W4406" t="s">
        <v>32</v>
      </c>
      <c r="X4406" t="s">
        <v>274</v>
      </c>
      <c r="Y4406">
        <v>0</v>
      </c>
      <c r="AB4406" t="s">
        <v>237</v>
      </c>
      <c r="AH4406">
        <v>0</v>
      </c>
      <c r="AN4406" t="s">
        <v>238</v>
      </c>
      <c r="AO4406">
        <v>4</v>
      </c>
      <c r="AP4406" t="s">
        <v>239</v>
      </c>
      <c r="AQ4406" s="27">
        <v>41943</v>
      </c>
      <c r="AR4406" t="s">
        <v>240</v>
      </c>
      <c r="AS4406">
        <v>8</v>
      </c>
      <c r="AT4406" t="s">
        <v>269</v>
      </c>
      <c r="AU4406" s="27">
        <v>41943</v>
      </c>
    </row>
    <row r="4407" spans="1:47" x14ac:dyDescent="0.2">
      <c r="A4407">
        <v>4406</v>
      </c>
      <c r="B4407" t="s">
        <v>15181</v>
      </c>
      <c r="C4407" t="s">
        <v>7141</v>
      </c>
      <c r="D4407" t="s">
        <v>2953</v>
      </c>
      <c r="E4407" s="27">
        <v>41388</v>
      </c>
      <c r="F4407" t="s">
        <v>233</v>
      </c>
      <c r="G4407" s="27">
        <v>34711</v>
      </c>
      <c r="H4407">
        <v>21</v>
      </c>
      <c r="I4407" t="s">
        <v>259</v>
      </c>
      <c r="J4407" t="s">
        <v>353</v>
      </c>
      <c r="K4407">
        <v>0</v>
      </c>
      <c r="L4407">
        <v>10</v>
      </c>
      <c r="M4407">
        <v>0</v>
      </c>
      <c r="N4407">
        <v>0</v>
      </c>
      <c r="O4407">
        <v>0</v>
      </c>
      <c r="P4407">
        <v>0</v>
      </c>
      <c r="Q4407" s="28">
        <v>41388.125</v>
      </c>
      <c r="R4407" s="28">
        <v>41395.193749999999</v>
      </c>
      <c r="S4407" t="s">
        <v>15182</v>
      </c>
      <c r="T4407" s="27">
        <v>41387</v>
      </c>
      <c r="V4407">
        <v>1</v>
      </c>
      <c r="W4407" t="s">
        <v>32</v>
      </c>
      <c r="X4407" t="s">
        <v>343</v>
      </c>
      <c r="Y4407">
        <v>0</v>
      </c>
      <c r="AB4407" t="s">
        <v>237</v>
      </c>
      <c r="AH4407">
        <v>0</v>
      </c>
      <c r="AN4407" t="s">
        <v>238</v>
      </c>
      <c r="AO4407">
        <v>8</v>
      </c>
      <c r="AP4407" t="s">
        <v>269</v>
      </c>
      <c r="AQ4407" s="27">
        <v>41388</v>
      </c>
      <c r="AR4407" t="s">
        <v>240</v>
      </c>
      <c r="AS4407">
        <v>10</v>
      </c>
      <c r="AT4407" t="s">
        <v>269</v>
      </c>
      <c r="AU4407" s="27">
        <v>41388</v>
      </c>
    </row>
    <row r="4408" spans="1:47" x14ac:dyDescent="0.2">
      <c r="A4408">
        <v>4407</v>
      </c>
      <c r="B4408" t="s">
        <v>15183</v>
      </c>
      <c r="C4408" t="s">
        <v>2424</v>
      </c>
      <c r="D4408" t="s">
        <v>15184</v>
      </c>
      <c r="E4408" s="27">
        <v>41277</v>
      </c>
      <c r="F4408" t="s">
        <v>233</v>
      </c>
      <c r="G4408" s="27">
        <v>21882</v>
      </c>
      <c r="H4408">
        <v>56</v>
      </c>
      <c r="I4408" t="s">
        <v>234</v>
      </c>
      <c r="J4408" t="s">
        <v>245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-2</v>
      </c>
      <c r="Q4408" s="28">
        <v>41275.518055555556</v>
      </c>
      <c r="R4408" s="28">
        <v>41276.313888888886</v>
      </c>
      <c r="S4408" t="s">
        <v>15185</v>
      </c>
      <c r="T4408" s="27">
        <v>41274</v>
      </c>
      <c r="V4408">
        <v>3</v>
      </c>
      <c r="W4408" t="s">
        <v>36</v>
      </c>
      <c r="X4408" t="s">
        <v>279</v>
      </c>
      <c r="Y4408">
        <v>1</v>
      </c>
      <c r="AA4408" t="s">
        <v>15186</v>
      </c>
      <c r="AB4408" t="s">
        <v>36</v>
      </c>
      <c r="AC4408">
        <v>0</v>
      </c>
      <c r="AD4408" s="27">
        <v>41748</v>
      </c>
      <c r="AE4408" t="s">
        <v>474</v>
      </c>
      <c r="AF4408" s="27">
        <v>41748</v>
      </c>
      <c r="AG4408" s="27">
        <v>41749</v>
      </c>
      <c r="AH4408">
        <v>1</v>
      </c>
      <c r="AJ4408" t="s">
        <v>15187</v>
      </c>
      <c r="AK4408" t="s">
        <v>312</v>
      </c>
      <c r="AL4408" s="27">
        <v>41941</v>
      </c>
      <c r="AM4408" t="s">
        <v>729</v>
      </c>
      <c r="AN4408" t="s">
        <v>238</v>
      </c>
      <c r="AO4408">
        <v>1</v>
      </c>
      <c r="AP4408" t="s">
        <v>239</v>
      </c>
      <c r="AQ4408" s="27">
        <v>41277</v>
      </c>
      <c r="AR4408" t="s">
        <v>240</v>
      </c>
      <c r="AS4408">
        <v>1</v>
      </c>
      <c r="AT4408" t="s">
        <v>239</v>
      </c>
      <c r="AU4408" s="27">
        <v>41277</v>
      </c>
    </row>
    <row r="4409" spans="1:47" x14ac:dyDescent="0.2">
      <c r="A4409">
        <v>4408</v>
      </c>
      <c r="B4409" t="s">
        <v>15188</v>
      </c>
      <c r="C4409" t="s">
        <v>1233</v>
      </c>
      <c r="D4409" t="s">
        <v>15189</v>
      </c>
      <c r="E4409" s="27">
        <v>41277</v>
      </c>
      <c r="F4409" t="s">
        <v>233</v>
      </c>
      <c r="G4409" s="27">
        <v>26983</v>
      </c>
      <c r="H4409">
        <v>42</v>
      </c>
      <c r="I4409" t="s">
        <v>244</v>
      </c>
      <c r="J4409" t="s">
        <v>250</v>
      </c>
      <c r="K4409">
        <v>0</v>
      </c>
      <c r="L4409">
        <v>1</v>
      </c>
      <c r="M4409">
        <v>0</v>
      </c>
      <c r="N4409">
        <v>0</v>
      </c>
      <c r="O4409">
        <v>3</v>
      </c>
      <c r="P4409">
        <v>-1</v>
      </c>
      <c r="Q4409" s="28">
        <v>41276.386805555558</v>
      </c>
      <c r="R4409" s="28">
        <v>41277.474999999999</v>
      </c>
      <c r="S4409" t="s">
        <v>15190</v>
      </c>
      <c r="T4409" s="27">
        <v>41276</v>
      </c>
      <c r="V4409">
        <v>1</v>
      </c>
      <c r="W4409" t="s">
        <v>32</v>
      </c>
      <c r="X4409" t="s">
        <v>261</v>
      </c>
      <c r="Y4409">
        <v>0</v>
      </c>
      <c r="AB4409" t="s">
        <v>237</v>
      </c>
      <c r="AH4409">
        <v>0</v>
      </c>
      <c r="AN4409" t="s">
        <v>238</v>
      </c>
      <c r="AO4409">
        <v>1</v>
      </c>
      <c r="AP4409" t="s">
        <v>239</v>
      </c>
      <c r="AQ4409" s="27">
        <v>41277</v>
      </c>
      <c r="AR4409" t="s">
        <v>240</v>
      </c>
      <c r="AS4409">
        <v>1</v>
      </c>
      <c r="AT4409" t="s">
        <v>239</v>
      </c>
      <c r="AU4409" s="27">
        <v>41277</v>
      </c>
    </row>
    <row r="4410" spans="1:47" x14ac:dyDescent="0.2">
      <c r="A4410">
        <v>4409</v>
      </c>
      <c r="B4410" t="s">
        <v>15191</v>
      </c>
      <c r="C4410" t="s">
        <v>1584</v>
      </c>
      <c r="D4410" t="s">
        <v>15192</v>
      </c>
      <c r="E4410" s="27">
        <v>41340</v>
      </c>
      <c r="F4410" t="s">
        <v>233</v>
      </c>
      <c r="G4410" s="27">
        <v>30497</v>
      </c>
      <c r="H4410">
        <v>32</v>
      </c>
      <c r="I4410" t="s">
        <v>244</v>
      </c>
      <c r="J4410" t="s">
        <v>245</v>
      </c>
      <c r="K4410">
        <v>1</v>
      </c>
      <c r="L4410">
        <v>10</v>
      </c>
      <c r="M4410">
        <v>0</v>
      </c>
      <c r="N4410">
        <v>0</v>
      </c>
      <c r="O4410">
        <v>11</v>
      </c>
      <c r="P4410">
        <v>149</v>
      </c>
      <c r="Q4410" s="28">
        <v>41489.515277777777</v>
      </c>
      <c r="R4410" s="28">
        <v>41804.248611111114</v>
      </c>
      <c r="S4410" t="s">
        <v>15193</v>
      </c>
      <c r="U4410" s="27">
        <v>41213</v>
      </c>
      <c r="V4410">
        <v>127</v>
      </c>
      <c r="W4410" t="s">
        <v>32</v>
      </c>
      <c r="X4410" t="s">
        <v>274</v>
      </c>
      <c r="Y4410">
        <v>1</v>
      </c>
      <c r="AA4410" t="s">
        <v>15194</v>
      </c>
      <c r="AB4410" t="s">
        <v>36</v>
      </c>
      <c r="AC4410">
        <v>1</v>
      </c>
      <c r="AD4410" s="27">
        <v>41488</v>
      </c>
      <c r="AE4410" t="s">
        <v>412</v>
      </c>
      <c r="AF4410" s="27">
        <v>41489</v>
      </c>
      <c r="AG4410" s="27">
        <v>41804</v>
      </c>
      <c r="AH4410">
        <v>0</v>
      </c>
      <c r="AN4410" t="s">
        <v>238</v>
      </c>
      <c r="AO4410">
        <v>10</v>
      </c>
      <c r="AP4410" t="s">
        <v>269</v>
      </c>
      <c r="AQ4410" s="27">
        <v>41340</v>
      </c>
      <c r="AR4410" t="s">
        <v>240</v>
      </c>
      <c r="AS4410">
        <v>10</v>
      </c>
      <c r="AT4410" t="s">
        <v>269</v>
      </c>
      <c r="AU4410" s="27">
        <v>41340</v>
      </c>
    </row>
    <row r="4411" spans="1:47" x14ac:dyDescent="0.2">
      <c r="A4411">
        <v>4410</v>
      </c>
      <c r="B4411" t="s">
        <v>15195</v>
      </c>
      <c r="C4411" t="s">
        <v>4403</v>
      </c>
      <c r="D4411" t="s">
        <v>381</v>
      </c>
      <c r="E4411" s="27">
        <v>41970</v>
      </c>
      <c r="F4411" t="s">
        <v>294</v>
      </c>
      <c r="G4411" s="27">
        <v>29767</v>
      </c>
      <c r="H4411">
        <v>34</v>
      </c>
      <c r="I4411" t="s">
        <v>244</v>
      </c>
      <c r="J4411" t="s">
        <v>22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-1</v>
      </c>
      <c r="Q4411" s="28">
        <v>41969.488194444442</v>
      </c>
      <c r="R4411" s="28">
        <v>41970.2</v>
      </c>
      <c r="S4411" t="s">
        <v>15196</v>
      </c>
      <c r="T4411" s="27">
        <v>41969</v>
      </c>
      <c r="V4411">
        <v>1</v>
      </c>
      <c r="W4411" t="s">
        <v>36</v>
      </c>
      <c r="X4411" t="s">
        <v>279</v>
      </c>
      <c r="Y4411">
        <v>0</v>
      </c>
      <c r="AB4411" t="s">
        <v>237</v>
      </c>
      <c r="AH4411">
        <v>0</v>
      </c>
      <c r="AN4411" t="s">
        <v>238</v>
      </c>
      <c r="AO4411">
        <v>1</v>
      </c>
      <c r="AP4411" t="s">
        <v>239</v>
      </c>
      <c r="AQ4411" s="27">
        <v>41970</v>
      </c>
      <c r="AR4411" t="s">
        <v>240</v>
      </c>
      <c r="AS4411">
        <v>1</v>
      </c>
      <c r="AT4411" t="s">
        <v>239</v>
      </c>
      <c r="AU4411" s="27">
        <v>41970</v>
      </c>
    </row>
    <row r="4412" spans="1:47" x14ac:dyDescent="0.2">
      <c r="A4412">
        <v>4411</v>
      </c>
      <c r="B4412" t="s">
        <v>15197</v>
      </c>
      <c r="C4412" t="s">
        <v>803</v>
      </c>
      <c r="D4412" t="s">
        <v>1856</v>
      </c>
      <c r="E4412" s="27">
        <v>41289</v>
      </c>
      <c r="F4412" t="s">
        <v>233</v>
      </c>
      <c r="G4412" s="27">
        <v>24120</v>
      </c>
      <c r="H4412">
        <v>50</v>
      </c>
      <c r="I4412" t="s">
        <v>234</v>
      </c>
      <c r="J4412" t="s">
        <v>245</v>
      </c>
      <c r="K4412">
        <v>0</v>
      </c>
      <c r="L4412">
        <v>3</v>
      </c>
      <c r="M4412">
        <v>0</v>
      </c>
      <c r="N4412">
        <v>0</v>
      </c>
      <c r="O4412">
        <v>1</v>
      </c>
      <c r="P4412">
        <v>-1</v>
      </c>
      <c r="Q4412" s="28">
        <v>41288.498611111114</v>
      </c>
      <c r="R4412" s="28">
        <v>41290.340277777781</v>
      </c>
      <c r="S4412" t="s">
        <v>15198</v>
      </c>
      <c r="U4412" s="27">
        <v>41288</v>
      </c>
      <c r="V4412">
        <v>1</v>
      </c>
      <c r="W4412" t="s">
        <v>32</v>
      </c>
      <c r="X4412" t="s">
        <v>274</v>
      </c>
      <c r="Y4412">
        <v>0</v>
      </c>
      <c r="AB4412" t="s">
        <v>237</v>
      </c>
      <c r="AH4412">
        <v>0</v>
      </c>
      <c r="AN4412" t="s">
        <v>238</v>
      </c>
      <c r="AO4412">
        <v>1</v>
      </c>
      <c r="AP4412" t="s">
        <v>239</v>
      </c>
      <c r="AQ4412" s="27">
        <v>41289</v>
      </c>
      <c r="AR4412" t="s">
        <v>240</v>
      </c>
      <c r="AS4412">
        <v>3</v>
      </c>
      <c r="AT4412" t="s">
        <v>239</v>
      </c>
      <c r="AU4412" s="27">
        <v>41289</v>
      </c>
    </row>
    <row r="4413" spans="1:47" x14ac:dyDescent="0.2">
      <c r="A4413">
        <v>4412</v>
      </c>
      <c r="B4413" t="s">
        <v>15199</v>
      </c>
      <c r="C4413" t="s">
        <v>15200</v>
      </c>
      <c r="D4413" t="s">
        <v>15201</v>
      </c>
      <c r="E4413" s="27">
        <v>41865</v>
      </c>
      <c r="F4413" t="s">
        <v>294</v>
      </c>
      <c r="G4413" s="27">
        <v>31624</v>
      </c>
      <c r="H4413">
        <v>29</v>
      </c>
      <c r="I4413" t="s">
        <v>244</v>
      </c>
      <c r="J4413" t="s">
        <v>250</v>
      </c>
      <c r="K4413">
        <v>0</v>
      </c>
      <c r="L4413">
        <v>10</v>
      </c>
      <c r="M4413">
        <v>0</v>
      </c>
      <c r="N4413">
        <v>0</v>
      </c>
      <c r="O4413">
        <v>5</v>
      </c>
      <c r="P4413">
        <v>-1</v>
      </c>
      <c r="Q4413" s="28">
        <v>41864.381249999999</v>
      </c>
      <c r="R4413" s="28">
        <v>41873.347222222219</v>
      </c>
      <c r="S4413" t="s">
        <v>15202</v>
      </c>
      <c r="U4413" s="27">
        <v>41864</v>
      </c>
      <c r="V4413">
        <v>1</v>
      </c>
      <c r="W4413" t="s">
        <v>32</v>
      </c>
      <c r="X4413" t="s">
        <v>274</v>
      </c>
      <c r="Y4413">
        <v>0</v>
      </c>
      <c r="AB4413" t="s">
        <v>237</v>
      </c>
      <c r="AH4413">
        <v>0</v>
      </c>
      <c r="AN4413" t="s">
        <v>238</v>
      </c>
      <c r="AO4413">
        <v>4</v>
      </c>
      <c r="AP4413" t="s">
        <v>239</v>
      </c>
      <c r="AQ4413" s="27">
        <v>41865</v>
      </c>
      <c r="AR4413" t="s">
        <v>240</v>
      </c>
      <c r="AS4413">
        <v>10</v>
      </c>
      <c r="AT4413" t="s">
        <v>269</v>
      </c>
      <c r="AU4413" s="27">
        <v>41865</v>
      </c>
    </row>
    <row r="4414" spans="1:47" x14ac:dyDescent="0.2">
      <c r="A4414">
        <v>4413</v>
      </c>
      <c r="B4414" t="s">
        <v>15203</v>
      </c>
      <c r="C4414" t="s">
        <v>1168</v>
      </c>
      <c r="D4414" t="s">
        <v>14494</v>
      </c>
      <c r="E4414" s="27">
        <v>41764</v>
      </c>
      <c r="F4414" t="s">
        <v>233</v>
      </c>
      <c r="G4414" s="27">
        <v>25779</v>
      </c>
      <c r="H4414">
        <v>45</v>
      </c>
      <c r="I4414" t="s">
        <v>234</v>
      </c>
      <c r="J4414" t="s">
        <v>245</v>
      </c>
      <c r="K4414">
        <v>0</v>
      </c>
      <c r="L4414">
        <v>4</v>
      </c>
      <c r="M4414">
        <v>0</v>
      </c>
      <c r="N4414">
        <v>0</v>
      </c>
      <c r="O4414">
        <v>0</v>
      </c>
      <c r="W4414" t="s">
        <v>237</v>
      </c>
      <c r="Y4414">
        <v>0</v>
      </c>
      <c r="AB4414" t="s">
        <v>237</v>
      </c>
      <c r="AH4414">
        <v>0</v>
      </c>
      <c r="AN4414" t="s">
        <v>238</v>
      </c>
      <c r="AO4414">
        <v>3</v>
      </c>
      <c r="AP4414" t="s">
        <v>239</v>
      </c>
      <c r="AQ4414" s="27">
        <v>41764</v>
      </c>
      <c r="AR4414" t="s">
        <v>240</v>
      </c>
      <c r="AS4414">
        <v>4</v>
      </c>
      <c r="AT4414" t="s">
        <v>239</v>
      </c>
      <c r="AU4414" s="27">
        <v>41764</v>
      </c>
    </row>
    <row r="4415" spans="1:47" x14ac:dyDescent="0.2">
      <c r="A4415">
        <v>4414</v>
      </c>
      <c r="B4415" t="s">
        <v>15204</v>
      </c>
      <c r="C4415" t="s">
        <v>6987</v>
      </c>
      <c r="D4415" t="s">
        <v>15205</v>
      </c>
      <c r="E4415" s="27">
        <v>41686</v>
      </c>
      <c r="F4415" t="s">
        <v>233</v>
      </c>
      <c r="G4415" s="27">
        <v>29929</v>
      </c>
      <c r="H4415">
        <v>34</v>
      </c>
      <c r="I4415" t="s">
        <v>244</v>
      </c>
      <c r="J4415" t="s">
        <v>245</v>
      </c>
      <c r="K4415">
        <v>0</v>
      </c>
      <c r="L4415">
        <v>2</v>
      </c>
      <c r="M4415">
        <v>0</v>
      </c>
      <c r="N4415">
        <v>0</v>
      </c>
      <c r="O4415">
        <v>0</v>
      </c>
      <c r="P4415">
        <v>-1</v>
      </c>
      <c r="Q4415" s="28">
        <v>41685.34375</v>
      </c>
      <c r="R4415" s="28">
        <v>41686.401388888888</v>
      </c>
      <c r="S4415" t="s">
        <v>15206</v>
      </c>
      <c r="T4415" s="27">
        <v>41685</v>
      </c>
      <c r="V4415">
        <v>1</v>
      </c>
      <c r="W4415" t="s">
        <v>36</v>
      </c>
      <c r="X4415" t="s">
        <v>279</v>
      </c>
      <c r="Y4415">
        <v>0</v>
      </c>
      <c r="AB4415" t="s">
        <v>237</v>
      </c>
      <c r="AH4415">
        <v>0</v>
      </c>
      <c r="AN4415" t="s">
        <v>238</v>
      </c>
      <c r="AO4415">
        <v>2</v>
      </c>
      <c r="AP4415" t="s">
        <v>239</v>
      </c>
      <c r="AQ4415" s="27">
        <v>41686</v>
      </c>
      <c r="AR4415" t="s">
        <v>240</v>
      </c>
      <c r="AS4415">
        <v>2</v>
      </c>
      <c r="AT4415" t="s">
        <v>239</v>
      </c>
      <c r="AU4415" s="27">
        <v>41686</v>
      </c>
    </row>
    <row r="4416" spans="1:47" x14ac:dyDescent="0.2">
      <c r="A4416">
        <v>4415</v>
      </c>
      <c r="B4416" t="s">
        <v>15207</v>
      </c>
      <c r="C4416" t="s">
        <v>663</v>
      </c>
      <c r="D4416" t="s">
        <v>15208</v>
      </c>
      <c r="E4416" s="27">
        <v>41719</v>
      </c>
      <c r="F4416" t="s">
        <v>233</v>
      </c>
      <c r="G4416" s="27">
        <v>25185</v>
      </c>
      <c r="H4416">
        <v>47</v>
      </c>
      <c r="I4416" t="s">
        <v>234</v>
      </c>
      <c r="J4416" t="s">
        <v>250</v>
      </c>
      <c r="K4416">
        <v>0</v>
      </c>
      <c r="L4416">
        <v>1</v>
      </c>
      <c r="M4416">
        <v>0</v>
      </c>
      <c r="N4416">
        <v>0</v>
      </c>
      <c r="O4416">
        <v>1</v>
      </c>
      <c r="P4416">
        <v>-1</v>
      </c>
      <c r="Q4416" s="28">
        <v>41718.091666666667</v>
      </c>
      <c r="R4416" s="28">
        <v>41720.136111111111</v>
      </c>
      <c r="S4416" t="s">
        <v>15209</v>
      </c>
      <c r="T4416" s="27">
        <v>41718</v>
      </c>
      <c r="V4416">
        <v>1</v>
      </c>
      <c r="W4416" t="s">
        <v>36</v>
      </c>
      <c r="X4416" t="s">
        <v>279</v>
      </c>
      <c r="Y4416">
        <v>1</v>
      </c>
      <c r="AA4416" t="s">
        <v>15210</v>
      </c>
      <c r="AB4416" t="s">
        <v>32</v>
      </c>
      <c r="AC4416">
        <v>0</v>
      </c>
      <c r="AD4416" s="27">
        <v>42190</v>
      </c>
      <c r="AE4416" t="s">
        <v>359</v>
      </c>
      <c r="AF4416" s="27">
        <v>42190</v>
      </c>
      <c r="AG4416" s="27">
        <v>42191</v>
      </c>
      <c r="AH4416">
        <v>1</v>
      </c>
      <c r="AJ4416" t="s">
        <v>15210</v>
      </c>
      <c r="AK4416" t="s">
        <v>255</v>
      </c>
      <c r="AL4416" s="27">
        <v>42190</v>
      </c>
      <c r="AM4416" t="s">
        <v>974</v>
      </c>
      <c r="AN4416" t="s">
        <v>238</v>
      </c>
      <c r="AO4416">
        <v>1</v>
      </c>
      <c r="AP4416" t="s">
        <v>239</v>
      </c>
      <c r="AQ4416" s="27">
        <v>41719</v>
      </c>
      <c r="AR4416" t="s">
        <v>240</v>
      </c>
      <c r="AS4416">
        <v>1</v>
      </c>
      <c r="AT4416" t="s">
        <v>239</v>
      </c>
      <c r="AU4416" s="27">
        <v>41719</v>
      </c>
    </row>
    <row r="4417" spans="1:47" x14ac:dyDescent="0.2">
      <c r="A4417">
        <v>4416</v>
      </c>
      <c r="B4417" t="s">
        <v>15211</v>
      </c>
      <c r="C4417" t="s">
        <v>1832</v>
      </c>
      <c r="D4417" t="s">
        <v>15212</v>
      </c>
      <c r="E4417" s="27">
        <v>41627</v>
      </c>
      <c r="F4417" t="s">
        <v>233</v>
      </c>
      <c r="G4417" s="27">
        <v>21074</v>
      </c>
      <c r="H4417">
        <v>58</v>
      </c>
      <c r="I4417" t="s">
        <v>234</v>
      </c>
      <c r="J4417" t="s">
        <v>245</v>
      </c>
      <c r="K4417">
        <v>0</v>
      </c>
      <c r="L4417">
        <v>2</v>
      </c>
      <c r="M4417">
        <v>0</v>
      </c>
      <c r="N4417">
        <v>0</v>
      </c>
      <c r="O4417">
        <v>3</v>
      </c>
      <c r="P4417">
        <v>-1</v>
      </c>
      <c r="Q4417" s="28">
        <v>41626.068055555559</v>
      </c>
      <c r="R4417" s="28">
        <v>41628.366666666669</v>
      </c>
      <c r="S4417" t="s">
        <v>15213</v>
      </c>
      <c r="T4417" s="27">
        <v>41626</v>
      </c>
      <c r="V4417">
        <v>1</v>
      </c>
      <c r="W4417" t="s">
        <v>32</v>
      </c>
      <c r="X4417" t="s">
        <v>252</v>
      </c>
      <c r="Y4417">
        <v>0</v>
      </c>
      <c r="AB4417" t="s">
        <v>237</v>
      </c>
      <c r="AH4417">
        <v>0</v>
      </c>
      <c r="AN4417" t="s">
        <v>238</v>
      </c>
      <c r="AO4417">
        <v>1</v>
      </c>
      <c r="AP4417" t="s">
        <v>239</v>
      </c>
      <c r="AQ4417" s="27">
        <v>41627</v>
      </c>
      <c r="AR4417" t="s">
        <v>240</v>
      </c>
      <c r="AS4417">
        <v>2</v>
      </c>
      <c r="AT4417" t="s">
        <v>239</v>
      </c>
      <c r="AU4417" s="27">
        <v>41627</v>
      </c>
    </row>
    <row r="4418" spans="1:47" x14ac:dyDescent="0.2">
      <c r="A4418">
        <v>4417</v>
      </c>
      <c r="B4418" t="s">
        <v>15214</v>
      </c>
      <c r="C4418" t="s">
        <v>15215</v>
      </c>
      <c r="D4418" t="s">
        <v>15216</v>
      </c>
      <c r="E4418" s="27">
        <v>41631</v>
      </c>
      <c r="F4418" t="s">
        <v>294</v>
      </c>
      <c r="G4418" s="27">
        <v>34646</v>
      </c>
      <c r="H4418">
        <v>21</v>
      </c>
      <c r="I4418" t="s">
        <v>259</v>
      </c>
      <c r="J4418" t="s">
        <v>250</v>
      </c>
      <c r="K4418">
        <v>0</v>
      </c>
      <c r="L4418">
        <v>9</v>
      </c>
      <c r="M4418">
        <v>0</v>
      </c>
      <c r="N4418">
        <v>0</v>
      </c>
      <c r="O4418">
        <v>0</v>
      </c>
      <c r="W4418" t="s">
        <v>237</v>
      </c>
      <c r="Y4418">
        <v>-1</v>
      </c>
      <c r="AB4418" t="s">
        <v>237</v>
      </c>
      <c r="AH4418">
        <v>0</v>
      </c>
      <c r="AN4418" t="s">
        <v>238</v>
      </c>
      <c r="AO4418">
        <v>6</v>
      </c>
      <c r="AP4418" t="s">
        <v>246</v>
      </c>
      <c r="AQ4418" s="27">
        <v>41631</v>
      </c>
      <c r="AR4418" t="s">
        <v>240</v>
      </c>
      <c r="AS4418">
        <v>9</v>
      </c>
      <c r="AT4418" t="s">
        <v>269</v>
      </c>
      <c r="AU4418" s="27">
        <v>41631</v>
      </c>
    </row>
    <row r="4419" spans="1:47" x14ac:dyDescent="0.2">
      <c r="A4419">
        <v>4418</v>
      </c>
      <c r="B4419" t="s">
        <v>15217</v>
      </c>
      <c r="C4419" t="s">
        <v>1192</v>
      </c>
      <c r="D4419" t="s">
        <v>15218</v>
      </c>
      <c r="E4419" s="27">
        <v>41460</v>
      </c>
      <c r="F4419" t="s">
        <v>233</v>
      </c>
      <c r="G4419" s="27">
        <v>24714</v>
      </c>
      <c r="H4419">
        <v>48</v>
      </c>
      <c r="I4419" t="s">
        <v>234</v>
      </c>
      <c r="J4419" t="s">
        <v>245</v>
      </c>
      <c r="K4419">
        <v>0</v>
      </c>
      <c r="L4419">
        <v>4</v>
      </c>
      <c r="M4419">
        <v>0</v>
      </c>
      <c r="N4419">
        <v>0</v>
      </c>
      <c r="O4419">
        <v>3</v>
      </c>
      <c r="P4419">
        <v>-7</v>
      </c>
      <c r="Q4419" s="28">
        <v>41453.115277777775</v>
      </c>
      <c r="R4419" s="28">
        <v>41453.35</v>
      </c>
      <c r="S4419" t="s">
        <v>15219</v>
      </c>
      <c r="T4419" s="27">
        <v>41453</v>
      </c>
      <c r="V4419">
        <v>7</v>
      </c>
      <c r="W4419" t="s">
        <v>32</v>
      </c>
      <c r="X4419" t="s">
        <v>939</v>
      </c>
      <c r="Y4419">
        <v>0</v>
      </c>
      <c r="AB4419" t="s">
        <v>237</v>
      </c>
      <c r="AH4419">
        <v>0</v>
      </c>
      <c r="AN4419" t="s">
        <v>238</v>
      </c>
      <c r="AO4419">
        <v>1</v>
      </c>
      <c r="AP4419" t="s">
        <v>239</v>
      </c>
      <c r="AQ4419" s="27">
        <v>41460</v>
      </c>
      <c r="AR4419" t="s">
        <v>240</v>
      </c>
      <c r="AS4419">
        <v>4</v>
      </c>
      <c r="AT4419" t="s">
        <v>239</v>
      </c>
      <c r="AU4419" s="27">
        <v>41460</v>
      </c>
    </row>
    <row r="4420" spans="1:47" x14ac:dyDescent="0.2">
      <c r="A4420">
        <v>4419</v>
      </c>
      <c r="B4420" t="s">
        <v>15220</v>
      </c>
      <c r="C4420" t="s">
        <v>6612</v>
      </c>
      <c r="D4420" t="s">
        <v>15221</v>
      </c>
      <c r="E4420" s="27">
        <v>41666</v>
      </c>
      <c r="F4420" t="s">
        <v>294</v>
      </c>
      <c r="G4420" s="27">
        <v>35072</v>
      </c>
      <c r="H4420">
        <v>20</v>
      </c>
      <c r="I4420" t="s">
        <v>259</v>
      </c>
      <c r="J4420" t="s">
        <v>245</v>
      </c>
      <c r="K4420">
        <v>0</v>
      </c>
      <c r="L4420">
        <v>3</v>
      </c>
      <c r="M4420">
        <v>0</v>
      </c>
      <c r="N4420">
        <v>0</v>
      </c>
      <c r="O4420">
        <v>0</v>
      </c>
      <c r="P4420">
        <v>-2</v>
      </c>
      <c r="Q4420" s="28">
        <v>41664.46597222222</v>
      </c>
      <c r="R4420" s="28">
        <v>41665.086805555555</v>
      </c>
      <c r="S4420" t="s">
        <v>15222</v>
      </c>
      <c r="T4420" s="27">
        <v>41664</v>
      </c>
      <c r="V4420">
        <v>2</v>
      </c>
      <c r="W4420" t="s">
        <v>32</v>
      </c>
      <c r="X4420" t="s">
        <v>359</v>
      </c>
      <c r="Y4420">
        <v>1</v>
      </c>
      <c r="AA4420" t="s">
        <v>15223</v>
      </c>
      <c r="AB4420" t="s">
        <v>36</v>
      </c>
      <c r="AC4420">
        <v>0</v>
      </c>
      <c r="AD4420" s="27">
        <v>42442</v>
      </c>
      <c r="AE4420" t="s">
        <v>1077</v>
      </c>
      <c r="AF4420" s="27">
        <v>42442</v>
      </c>
      <c r="AG4420" s="27">
        <v>42445</v>
      </c>
      <c r="AH4420">
        <v>1</v>
      </c>
      <c r="AJ4420" t="s">
        <v>15223</v>
      </c>
      <c r="AK4420" t="s">
        <v>462</v>
      </c>
      <c r="AL4420" s="27">
        <v>42442</v>
      </c>
      <c r="AM4420" t="s">
        <v>279</v>
      </c>
      <c r="AN4420" t="s">
        <v>238</v>
      </c>
      <c r="AO4420">
        <v>6</v>
      </c>
      <c r="AP4420" t="s">
        <v>246</v>
      </c>
      <c r="AQ4420" s="27">
        <v>41666</v>
      </c>
      <c r="AR4420" t="s">
        <v>240</v>
      </c>
      <c r="AS4420">
        <v>3</v>
      </c>
      <c r="AT4420" t="s">
        <v>239</v>
      </c>
      <c r="AU4420" s="27">
        <v>41666</v>
      </c>
    </row>
    <row r="4421" spans="1:47" x14ac:dyDescent="0.2">
      <c r="A4421">
        <v>4420</v>
      </c>
      <c r="B4421" t="s">
        <v>15224</v>
      </c>
      <c r="C4421" t="s">
        <v>400</v>
      </c>
      <c r="D4421" t="s">
        <v>8890</v>
      </c>
      <c r="E4421" s="27">
        <v>41738</v>
      </c>
      <c r="F4421" t="s">
        <v>233</v>
      </c>
      <c r="G4421" s="27">
        <v>25710</v>
      </c>
      <c r="H4421">
        <v>45</v>
      </c>
      <c r="I4421" t="s">
        <v>234</v>
      </c>
      <c r="J4421" t="s">
        <v>245</v>
      </c>
      <c r="K4421">
        <v>0</v>
      </c>
      <c r="L4421">
        <v>3</v>
      </c>
      <c r="M4421">
        <v>0</v>
      </c>
      <c r="N4421">
        <v>0</v>
      </c>
      <c r="O4421">
        <v>5</v>
      </c>
      <c r="P4421">
        <v>-1</v>
      </c>
      <c r="Q4421" s="28">
        <v>41737.374305555553</v>
      </c>
      <c r="R4421" s="28">
        <v>41738.382638888892</v>
      </c>
      <c r="S4421" t="s">
        <v>15225</v>
      </c>
      <c r="T4421" s="27">
        <v>41737</v>
      </c>
      <c r="V4421">
        <v>1</v>
      </c>
      <c r="W4421" t="s">
        <v>32</v>
      </c>
      <c r="X4421" t="s">
        <v>364</v>
      </c>
      <c r="Y4421">
        <v>0</v>
      </c>
      <c r="AB4421" t="s">
        <v>237</v>
      </c>
      <c r="AH4421">
        <v>0</v>
      </c>
      <c r="AN4421" t="s">
        <v>238</v>
      </c>
      <c r="AO4421">
        <v>2</v>
      </c>
      <c r="AP4421" t="s">
        <v>239</v>
      </c>
      <c r="AQ4421" s="27">
        <v>41738</v>
      </c>
      <c r="AR4421" t="s">
        <v>240</v>
      </c>
      <c r="AS4421">
        <v>3</v>
      </c>
      <c r="AT4421" t="s">
        <v>239</v>
      </c>
      <c r="AU4421" s="27">
        <v>41738</v>
      </c>
    </row>
    <row r="4422" spans="1:47" x14ac:dyDescent="0.2">
      <c r="A4422">
        <v>4421</v>
      </c>
      <c r="B4422" t="s">
        <v>15226</v>
      </c>
      <c r="C4422" t="s">
        <v>1188</v>
      </c>
      <c r="D4422" t="s">
        <v>1110</v>
      </c>
      <c r="E4422" s="27">
        <v>41392</v>
      </c>
      <c r="F4422" t="s">
        <v>294</v>
      </c>
      <c r="G4422" s="27">
        <v>22785</v>
      </c>
      <c r="H4422">
        <v>53</v>
      </c>
      <c r="I4422" t="s">
        <v>234</v>
      </c>
      <c r="J4422" t="s">
        <v>250</v>
      </c>
      <c r="K4422">
        <v>0</v>
      </c>
      <c r="L4422">
        <v>2</v>
      </c>
      <c r="M4422">
        <v>0</v>
      </c>
      <c r="N4422">
        <v>0</v>
      </c>
      <c r="O4422">
        <v>10</v>
      </c>
      <c r="P4422">
        <v>-1</v>
      </c>
      <c r="Q4422" s="28">
        <v>41391.392361111109</v>
      </c>
      <c r="R4422" s="28">
        <v>41395.426388888889</v>
      </c>
      <c r="S4422" t="s">
        <v>15227</v>
      </c>
      <c r="T4422" s="27">
        <v>41391</v>
      </c>
      <c r="V4422">
        <v>1</v>
      </c>
      <c r="W4422" t="s">
        <v>32</v>
      </c>
      <c r="X4422" t="s">
        <v>1406</v>
      </c>
      <c r="Y4422">
        <v>1</v>
      </c>
      <c r="AA4422" t="s">
        <v>15228</v>
      </c>
      <c r="AB4422" t="s">
        <v>32</v>
      </c>
      <c r="AC4422">
        <v>0</v>
      </c>
      <c r="AD4422" s="27">
        <v>41837</v>
      </c>
      <c r="AE4422" t="s">
        <v>364</v>
      </c>
      <c r="AF4422" s="27">
        <v>41837</v>
      </c>
      <c r="AG4422" s="27">
        <v>41838</v>
      </c>
      <c r="AH4422">
        <v>0</v>
      </c>
      <c r="AN4422" t="s">
        <v>238</v>
      </c>
      <c r="AO4422">
        <v>1</v>
      </c>
      <c r="AP4422" t="s">
        <v>239</v>
      </c>
      <c r="AQ4422" s="27">
        <v>41392</v>
      </c>
      <c r="AR4422" t="s">
        <v>240</v>
      </c>
      <c r="AS4422">
        <v>2</v>
      </c>
      <c r="AT4422" t="s">
        <v>239</v>
      </c>
      <c r="AU4422" s="27">
        <v>41392</v>
      </c>
    </row>
    <row r="4423" spans="1:47" x14ac:dyDescent="0.2">
      <c r="A4423">
        <v>4422</v>
      </c>
      <c r="B4423" t="s">
        <v>15229</v>
      </c>
      <c r="C4423" t="s">
        <v>3477</v>
      </c>
      <c r="D4423" t="s">
        <v>5133</v>
      </c>
      <c r="E4423" s="27">
        <v>41595</v>
      </c>
      <c r="F4423" t="s">
        <v>233</v>
      </c>
      <c r="G4423" s="27">
        <v>31790</v>
      </c>
      <c r="H4423">
        <v>29</v>
      </c>
      <c r="I4423" t="s">
        <v>244</v>
      </c>
      <c r="J4423" t="s">
        <v>250</v>
      </c>
      <c r="K4423">
        <v>0</v>
      </c>
      <c r="L4423">
        <v>9</v>
      </c>
      <c r="M4423">
        <v>0</v>
      </c>
      <c r="N4423">
        <v>0</v>
      </c>
      <c r="O4423">
        <v>0</v>
      </c>
      <c r="P4423">
        <v>-1</v>
      </c>
      <c r="Q4423" s="28">
        <v>41594.345138888886</v>
      </c>
      <c r="R4423" s="28">
        <v>41595.347222222219</v>
      </c>
      <c r="S4423" t="s">
        <v>15230</v>
      </c>
      <c r="T4423" s="27">
        <v>41594</v>
      </c>
      <c r="V4423">
        <v>1</v>
      </c>
      <c r="W4423" t="s">
        <v>32</v>
      </c>
      <c r="X4423" t="s">
        <v>364</v>
      </c>
      <c r="Y4423">
        <v>0</v>
      </c>
      <c r="AB4423" t="s">
        <v>237</v>
      </c>
      <c r="AH4423">
        <v>0</v>
      </c>
      <c r="AN4423" t="s">
        <v>238</v>
      </c>
      <c r="AO4423">
        <v>6</v>
      </c>
      <c r="AP4423" t="s">
        <v>246</v>
      </c>
      <c r="AQ4423" s="27">
        <v>41595</v>
      </c>
      <c r="AR4423" t="s">
        <v>240</v>
      </c>
      <c r="AS4423">
        <v>9</v>
      </c>
      <c r="AT4423" t="s">
        <v>269</v>
      </c>
      <c r="AU4423" s="27">
        <v>41595</v>
      </c>
    </row>
    <row r="4424" spans="1:47" x14ac:dyDescent="0.2">
      <c r="A4424">
        <v>4423</v>
      </c>
      <c r="B4424" t="s">
        <v>15231</v>
      </c>
      <c r="C4424" t="s">
        <v>7470</v>
      </c>
      <c r="D4424" t="s">
        <v>15232</v>
      </c>
      <c r="E4424" s="27">
        <v>41850</v>
      </c>
      <c r="F4424" t="s">
        <v>294</v>
      </c>
      <c r="G4424" s="27">
        <v>31242</v>
      </c>
      <c r="H4424">
        <v>30</v>
      </c>
      <c r="I4424" t="s">
        <v>244</v>
      </c>
      <c r="J4424" t="s">
        <v>245</v>
      </c>
      <c r="K4424">
        <v>0</v>
      </c>
      <c r="L4424">
        <v>3</v>
      </c>
      <c r="M4424">
        <v>0</v>
      </c>
      <c r="N4424">
        <v>0</v>
      </c>
      <c r="O4424">
        <v>9</v>
      </c>
      <c r="P4424">
        <v>-150</v>
      </c>
      <c r="Q4424" s="28">
        <v>41700.445833333331</v>
      </c>
      <c r="R4424" s="28">
        <v>41701.365972222222</v>
      </c>
      <c r="S4424" t="s">
        <v>15233</v>
      </c>
      <c r="T4424" s="27">
        <v>41700</v>
      </c>
      <c r="V4424">
        <v>150</v>
      </c>
      <c r="W4424" t="s">
        <v>36</v>
      </c>
      <c r="X4424" t="s">
        <v>324</v>
      </c>
      <c r="Y4424">
        <v>0</v>
      </c>
      <c r="AB4424" t="s">
        <v>237</v>
      </c>
      <c r="AH4424">
        <v>0</v>
      </c>
      <c r="AN4424" t="s">
        <v>238</v>
      </c>
      <c r="AO4424">
        <v>2</v>
      </c>
      <c r="AP4424" t="s">
        <v>239</v>
      </c>
      <c r="AQ4424" s="27">
        <v>41850</v>
      </c>
      <c r="AR4424" t="s">
        <v>240</v>
      </c>
      <c r="AS4424">
        <v>3</v>
      </c>
      <c r="AT4424" t="s">
        <v>239</v>
      </c>
      <c r="AU4424" s="27">
        <v>41850</v>
      </c>
    </row>
    <row r="4425" spans="1:47" x14ac:dyDescent="0.2">
      <c r="A4425">
        <v>4424</v>
      </c>
      <c r="B4425" t="s">
        <v>15234</v>
      </c>
      <c r="C4425" t="s">
        <v>5244</v>
      </c>
      <c r="D4425" t="s">
        <v>1569</v>
      </c>
      <c r="E4425" s="27">
        <v>41722</v>
      </c>
      <c r="F4425" t="s">
        <v>233</v>
      </c>
      <c r="G4425" s="27">
        <v>33007</v>
      </c>
      <c r="H4425">
        <v>25</v>
      </c>
      <c r="I4425" t="s">
        <v>244</v>
      </c>
      <c r="J4425" t="s">
        <v>353</v>
      </c>
      <c r="K4425">
        <v>0</v>
      </c>
      <c r="L4425">
        <v>5</v>
      </c>
      <c r="M4425">
        <v>0</v>
      </c>
      <c r="N4425">
        <v>0</v>
      </c>
      <c r="O4425">
        <v>0</v>
      </c>
      <c r="W4425" t="s">
        <v>237</v>
      </c>
      <c r="Y4425">
        <v>-1</v>
      </c>
      <c r="AB4425" t="s">
        <v>237</v>
      </c>
      <c r="AH4425">
        <v>0</v>
      </c>
      <c r="AN4425" t="s">
        <v>238</v>
      </c>
      <c r="AO4425">
        <v>7</v>
      </c>
      <c r="AP4425" t="s">
        <v>246</v>
      </c>
      <c r="AQ4425" s="27">
        <v>41722</v>
      </c>
      <c r="AR4425" t="s">
        <v>240</v>
      </c>
      <c r="AS4425">
        <v>5</v>
      </c>
      <c r="AT4425" t="s">
        <v>246</v>
      </c>
      <c r="AU4425" s="27">
        <v>41722</v>
      </c>
    </row>
    <row r="4426" spans="1:47" x14ac:dyDescent="0.2">
      <c r="A4426">
        <v>4425</v>
      </c>
      <c r="B4426" t="s">
        <v>15235</v>
      </c>
      <c r="C4426" t="s">
        <v>15236</v>
      </c>
      <c r="D4426" t="s">
        <v>6394</v>
      </c>
      <c r="E4426" s="27">
        <v>41533</v>
      </c>
      <c r="F4426" t="s">
        <v>233</v>
      </c>
      <c r="G4426" s="27">
        <v>28445</v>
      </c>
      <c r="H4426">
        <v>38</v>
      </c>
      <c r="I4426" t="s">
        <v>244</v>
      </c>
      <c r="J4426" t="s">
        <v>22</v>
      </c>
      <c r="K4426">
        <v>0</v>
      </c>
      <c r="L4426">
        <v>1</v>
      </c>
      <c r="M4426">
        <v>0</v>
      </c>
      <c r="N4426">
        <v>0</v>
      </c>
      <c r="O4426">
        <v>1</v>
      </c>
      <c r="P4426">
        <v>-1</v>
      </c>
      <c r="Q4426" s="28">
        <v>41532.397916666669</v>
      </c>
      <c r="R4426" s="28">
        <v>41533.295138888891</v>
      </c>
      <c r="S4426" t="s">
        <v>15237</v>
      </c>
      <c r="T4426" s="27">
        <v>41532</v>
      </c>
      <c r="V4426">
        <v>1</v>
      </c>
      <c r="W4426" t="s">
        <v>36</v>
      </c>
      <c r="X4426" t="s">
        <v>279</v>
      </c>
      <c r="Y4426">
        <v>0</v>
      </c>
      <c r="AB4426" t="s">
        <v>237</v>
      </c>
      <c r="AH4426">
        <v>0</v>
      </c>
      <c r="AN4426" t="s">
        <v>238</v>
      </c>
      <c r="AO4426">
        <v>2</v>
      </c>
      <c r="AP4426" t="s">
        <v>239</v>
      </c>
      <c r="AQ4426" s="27">
        <v>41533</v>
      </c>
      <c r="AR4426" t="s">
        <v>240</v>
      </c>
      <c r="AS4426">
        <v>1</v>
      </c>
      <c r="AT4426" t="s">
        <v>239</v>
      </c>
      <c r="AU4426" s="27">
        <v>41533</v>
      </c>
    </row>
    <row r="4427" spans="1:47" x14ac:dyDescent="0.2">
      <c r="A4427">
        <v>4426</v>
      </c>
      <c r="B4427" t="s">
        <v>15238</v>
      </c>
      <c r="C4427" t="s">
        <v>15239</v>
      </c>
      <c r="D4427" t="s">
        <v>2671</v>
      </c>
      <c r="E4427" s="27">
        <v>41709</v>
      </c>
      <c r="F4427" t="s">
        <v>294</v>
      </c>
      <c r="G4427" s="27">
        <v>26420</v>
      </c>
      <c r="H4427">
        <v>43</v>
      </c>
      <c r="I4427" t="s">
        <v>244</v>
      </c>
      <c r="J4427" t="s">
        <v>245</v>
      </c>
      <c r="K4427">
        <v>0</v>
      </c>
      <c r="L4427">
        <v>2</v>
      </c>
      <c r="M4427">
        <v>0</v>
      </c>
      <c r="N4427">
        <v>0</v>
      </c>
      <c r="O4427">
        <v>0</v>
      </c>
      <c r="P4427">
        <v>0</v>
      </c>
      <c r="Q4427" s="28">
        <v>41709.176388888889</v>
      </c>
      <c r="R4427" s="28">
        <v>41709.362500000003</v>
      </c>
      <c r="S4427" t="s">
        <v>15240</v>
      </c>
      <c r="T4427" s="27">
        <v>41709</v>
      </c>
      <c r="V4427">
        <v>0</v>
      </c>
      <c r="W4427" t="s">
        <v>36</v>
      </c>
      <c r="X4427" t="s">
        <v>343</v>
      </c>
      <c r="Y4427">
        <v>0</v>
      </c>
      <c r="AB4427" t="s">
        <v>237</v>
      </c>
      <c r="AH4427">
        <v>0</v>
      </c>
      <c r="AN4427" t="s">
        <v>238</v>
      </c>
      <c r="AO4427">
        <v>1</v>
      </c>
      <c r="AP4427" t="s">
        <v>239</v>
      </c>
      <c r="AQ4427" s="27">
        <v>41709</v>
      </c>
      <c r="AR4427" t="s">
        <v>240</v>
      </c>
      <c r="AS4427">
        <v>2</v>
      </c>
      <c r="AT4427" t="s">
        <v>239</v>
      </c>
      <c r="AU4427" s="27">
        <v>41709</v>
      </c>
    </row>
    <row r="4428" spans="1:47" x14ac:dyDescent="0.2">
      <c r="A4428">
        <v>4427</v>
      </c>
      <c r="B4428" t="s">
        <v>15241</v>
      </c>
      <c r="C4428" t="s">
        <v>803</v>
      </c>
      <c r="D4428" t="s">
        <v>15242</v>
      </c>
      <c r="E4428" s="27">
        <v>41902</v>
      </c>
      <c r="F4428" t="s">
        <v>233</v>
      </c>
      <c r="G4428" s="27">
        <v>33518</v>
      </c>
      <c r="H4428">
        <v>24</v>
      </c>
      <c r="I4428" t="s">
        <v>259</v>
      </c>
      <c r="J4428" t="s">
        <v>245</v>
      </c>
      <c r="K4428">
        <v>0</v>
      </c>
      <c r="L4428">
        <v>9</v>
      </c>
      <c r="M4428">
        <v>0</v>
      </c>
      <c r="N4428">
        <v>0</v>
      </c>
      <c r="O4428">
        <v>6</v>
      </c>
      <c r="P4428">
        <v>-1</v>
      </c>
      <c r="Q4428" s="28">
        <v>41901.171527777777</v>
      </c>
      <c r="R4428" s="28">
        <v>41904.132638888892</v>
      </c>
      <c r="S4428" t="s">
        <v>15243</v>
      </c>
      <c r="T4428" s="27">
        <v>41901</v>
      </c>
      <c r="V4428">
        <v>1</v>
      </c>
      <c r="W4428" t="s">
        <v>32</v>
      </c>
      <c r="X4428" t="s">
        <v>729</v>
      </c>
      <c r="Y4428">
        <v>0</v>
      </c>
      <c r="AB4428" t="s">
        <v>237</v>
      </c>
      <c r="AH4428">
        <v>0</v>
      </c>
      <c r="AN4428" t="s">
        <v>238</v>
      </c>
      <c r="AO4428">
        <v>5</v>
      </c>
      <c r="AP4428" t="s">
        <v>246</v>
      </c>
      <c r="AQ4428" s="27">
        <v>41902</v>
      </c>
      <c r="AR4428" t="s">
        <v>240</v>
      </c>
      <c r="AS4428">
        <v>9</v>
      </c>
      <c r="AT4428" t="s">
        <v>269</v>
      </c>
      <c r="AU4428" s="27">
        <v>41902</v>
      </c>
    </row>
    <row r="4429" spans="1:47" x14ac:dyDescent="0.2">
      <c r="A4429">
        <v>4428</v>
      </c>
      <c r="B4429" t="s">
        <v>15244</v>
      </c>
      <c r="C4429" t="s">
        <v>4166</v>
      </c>
      <c r="D4429" t="s">
        <v>15245</v>
      </c>
      <c r="E4429" s="27">
        <v>41387</v>
      </c>
      <c r="F4429" t="s">
        <v>233</v>
      </c>
      <c r="G4429" s="27">
        <v>29531</v>
      </c>
      <c r="H4429">
        <v>35</v>
      </c>
      <c r="I4429" t="s">
        <v>244</v>
      </c>
      <c r="J4429" t="s">
        <v>250</v>
      </c>
      <c r="K4429">
        <v>0</v>
      </c>
      <c r="L4429">
        <v>9</v>
      </c>
      <c r="M4429">
        <v>0</v>
      </c>
      <c r="N4429">
        <v>0</v>
      </c>
      <c r="O4429">
        <v>1</v>
      </c>
      <c r="S4429" t="s">
        <v>15246</v>
      </c>
      <c r="U4429" s="27">
        <v>39916</v>
      </c>
      <c r="V4429">
        <v>1471</v>
      </c>
      <c r="W4429" t="s">
        <v>36</v>
      </c>
      <c r="X4429" t="s">
        <v>274</v>
      </c>
      <c r="Y4429">
        <v>0</v>
      </c>
      <c r="AB4429" t="s">
        <v>237</v>
      </c>
      <c r="AH4429">
        <v>0</v>
      </c>
      <c r="AN4429" t="s">
        <v>238</v>
      </c>
      <c r="AO4429">
        <v>6</v>
      </c>
      <c r="AP4429" t="s">
        <v>246</v>
      </c>
      <c r="AQ4429" s="27">
        <v>41387</v>
      </c>
      <c r="AR4429" t="s">
        <v>240</v>
      </c>
      <c r="AS4429">
        <v>9</v>
      </c>
      <c r="AT4429" t="s">
        <v>269</v>
      </c>
      <c r="AU4429" s="27">
        <v>41387</v>
      </c>
    </row>
    <row r="4430" spans="1:47" x14ac:dyDescent="0.2">
      <c r="A4430">
        <v>4429</v>
      </c>
      <c r="B4430" t="s">
        <v>15247</v>
      </c>
      <c r="C4430" t="s">
        <v>15248</v>
      </c>
      <c r="D4430" t="s">
        <v>15249</v>
      </c>
      <c r="E4430" s="27">
        <v>41935</v>
      </c>
      <c r="F4430" t="s">
        <v>233</v>
      </c>
      <c r="G4430" s="27">
        <v>32202</v>
      </c>
      <c r="H4430">
        <v>28</v>
      </c>
      <c r="I4430" t="s">
        <v>244</v>
      </c>
      <c r="J4430" t="s">
        <v>245</v>
      </c>
      <c r="K4430">
        <v>0</v>
      </c>
      <c r="L4430">
        <v>2</v>
      </c>
      <c r="M4430">
        <v>0</v>
      </c>
      <c r="N4430">
        <v>0</v>
      </c>
      <c r="O4430">
        <v>0</v>
      </c>
      <c r="P4430">
        <v>-1</v>
      </c>
      <c r="Q4430" s="28">
        <v>41934.379861111112</v>
      </c>
      <c r="R4430" s="28">
        <v>41935.425000000003</v>
      </c>
      <c r="S4430" t="s">
        <v>15250</v>
      </c>
      <c r="T4430" s="27">
        <v>41934</v>
      </c>
      <c r="V4430">
        <v>1</v>
      </c>
      <c r="W4430" t="s">
        <v>32</v>
      </c>
      <c r="X4430" t="s">
        <v>359</v>
      </c>
      <c r="Y4430">
        <v>0</v>
      </c>
      <c r="AB4430" t="s">
        <v>237</v>
      </c>
      <c r="AH4430">
        <v>0</v>
      </c>
      <c r="AN4430" t="s">
        <v>238</v>
      </c>
      <c r="AO4430">
        <v>2</v>
      </c>
      <c r="AP4430" t="s">
        <v>239</v>
      </c>
      <c r="AQ4430" s="27">
        <v>41935</v>
      </c>
      <c r="AR4430" t="s">
        <v>240</v>
      </c>
      <c r="AS4430">
        <v>2</v>
      </c>
      <c r="AT4430" t="s">
        <v>239</v>
      </c>
      <c r="AU4430" s="27">
        <v>41935</v>
      </c>
    </row>
    <row r="4431" spans="1:47" x14ac:dyDescent="0.2">
      <c r="A4431">
        <v>4430</v>
      </c>
      <c r="B4431" t="s">
        <v>15251</v>
      </c>
      <c r="C4431" t="s">
        <v>6457</v>
      </c>
      <c r="D4431" t="s">
        <v>4096</v>
      </c>
      <c r="E4431" s="27">
        <v>41350</v>
      </c>
      <c r="F4431" t="s">
        <v>233</v>
      </c>
      <c r="G4431" s="27">
        <v>33170</v>
      </c>
      <c r="H4431">
        <v>25</v>
      </c>
      <c r="I4431" t="s">
        <v>244</v>
      </c>
      <c r="J4431" t="s">
        <v>353</v>
      </c>
      <c r="K4431">
        <v>0</v>
      </c>
      <c r="L4431">
        <v>3</v>
      </c>
      <c r="M4431">
        <v>0</v>
      </c>
      <c r="N4431">
        <v>0</v>
      </c>
      <c r="O4431">
        <v>2</v>
      </c>
      <c r="P4431">
        <v>-1</v>
      </c>
      <c r="Q4431" s="28">
        <v>41349.050000000003</v>
      </c>
      <c r="R4431" s="28">
        <v>41350.085416666669</v>
      </c>
      <c r="S4431" t="s">
        <v>15252</v>
      </c>
      <c r="T4431" s="27">
        <v>41349</v>
      </c>
      <c r="V4431">
        <v>1</v>
      </c>
      <c r="W4431" t="s">
        <v>36</v>
      </c>
      <c r="X4431" t="s">
        <v>279</v>
      </c>
      <c r="Y4431">
        <v>1</v>
      </c>
      <c r="AA4431" t="s">
        <v>15253</v>
      </c>
      <c r="AB4431" t="s">
        <v>36</v>
      </c>
      <c r="AC4431">
        <v>92</v>
      </c>
      <c r="AD4431" s="27">
        <v>41617</v>
      </c>
      <c r="AE4431" t="s">
        <v>324</v>
      </c>
      <c r="AF4431" s="27">
        <v>41709</v>
      </c>
      <c r="AG4431" s="27">
        <v>41712</v>
      </c>
      <c r="AH4431">
        <v>1</v>
      </c>
      <c r="AJ4431" t="s">
        <v>15254</v>
      </c>
      <c r="AK4431" t="s">
        <v>312</v>
      </c>
      <c r="AL4431" s="27">
        <v>42194</v>
      </c>
      <c r="AM4431" t="s">
        <v>313</v>
      </c>
      <c r="AN4431" t="s">
        <v>238</v>
      </c>
      <c r="AO4431">
        <v>5</v>
      </c>
      <c r="AP4431" t="s">
        <v>246</v>
      </c>
      <c r="AQ4431" s="27">
        <v>41350</v>
      </c>
      <c r="AR4431" t="s">
        <v>240</v>
      </c>
      <c r="AS4431">
        <v>3</v>
      </c>
      <c r="AT4431" t="s">
        <v>239</v>
      </c>
      <c r="AU4431" s="27">
        <v>41350</v>
      </c>
    </row>
    <row r="4432" spans="1:47" x14ac:dyDescent="0.2">
      <c r="A4432">
        <v>4431</v>
      </c>
      <c r="B4432" t="s">
        <v>15255</v>
      </c>
      <c r="C4432" t="s">
        <v>15256</v>
      </c>
      <c r="D4432" t="s">
        <v>15257</v>
      </c>
      <c r="E4432" s="27">
        <v>41379</v>
      </c>
      <c r="F4432" t="s">
        <v>233</v>
      </c>
      <c r="G4432" s="27">
        <v>22988</v>
      </c>
      <c r="H4432">
        <v>53</v>
      </c>
      <c r="I4432" t="s">
        <v>234</v>
      </c>
      <c r="J4432" t="s">
        <v>245</v>
      </c>
      <c r="K4432">
        <v>0</v>
      </c>
      <c r="L4432">
        <v>1</v>
      </c>
      <c r="M4432">
        <v>0</v>
      </c>
      <c r="N4432">
        <v>0</v>
      </c>
      <c r="O4432">
        <v>1</v>
      </c>
      <c r="P4432">
        <v>-1</v>
      </c>
      <c r="Q4432" s="28">
        <v>41378.443749999999</v>
      </c>
      <c r="R4432" s="28">
        <v>41383.440972222219</v>
      </c>
      <c r="S4432" t="s">
        <v>15258</v>
      </c>
      <c r="T4432" s="27">
        <v>41378</v>
      </c>
      <c r="V4432">
        <v>1</v>
      </c>
      <c r="W4432" t="s">
        <v>36</v>
      </c>
      <c r="X4432" t="s">
        <v>279</v>
      </c>
      <c r="Y4432">
        <v>1</v>
      </c>
      <c r="AA4432" t="s">
        <v>15259</v>
      </c>
      <c r="AB4432" t="s">
        <v>36</v>
      </c>
      <c r="AC4432">
        <v>0</v>
      </c>
      <c r="AD4432" s="27">
        <v>41465</v>
      </c>
      <c r="AE4432" t="s">
        <v>550</v>
      </c>
      <c r="AF4432" s="27">
        <v>41465</v>
      </c>
      <c r="AG4432" s="27">
        <v>41509</v>
      </c>
      <c r="AH4432">
        <v>0</v>
      </c>
      <c r="AN4432" t="s">
        <v>238</v>
      </c>
      <c r="AO4432">
        <v>1</v>
      </c>
      <c r="AP4432" t="s">
        <v>239</v>
      </c>
      <c r="AQ4432" s="27">
        <v>41379</v>
      </c>
      <c r="AR4432" t="s">
        <v>240</v>
      </c>
      <c r="AS4432">
        <v>1</v>
      </c>
      <c r="AT4432" t="s">
        <v>239</v>
      </c>
      <c r="AU4432" s="27">
        <v>41379</v>
      </c>
    </row>
    <row r="4433" spans="1:47" x14ac:dyDescent="0.2">
      <c r="A4433">
        <v>4432</v>
      </c>
      <c r="B4433" t="s">
        <v>15260</v>
      </c>
      <c r="C4433" t="s">
        <v>716</v>
      </c>
      <c r="D4433" t="s">
        <v>14893</v>
      </c>
      <c r="E4433" s="27">
        <v>41364</v>
      </c>
      <c r="F4433" t="s">
        <v>233</v>
      </c>
      <c r="G4433" s="27">
        <v>34366</v>
      </c>
      <c r="H4433">
        <v>22</v>
      </c>
      <c r="I4433" t="s">
        <v>259</v>
      </c>
      <c r="J4433" t="s">
        <v>245</v>
      </c>
      <c r="K4433">
        <v>0</v>
      </c>
      <c r="L4433">
        <v>7</v>
      </c>
      <c r="M4433">
        <v>0</v>
      </c>
      <c r="N4433">
        <v>3</v>
      </c>
      <c r="O4433">
        <v>0</v>
      </c>
      <c r="P4433">
        <v>-1</v>
      </c>
      <c r="Q4433" s="28">
        <v>41363.334722222222</v>
      </c>
      <c r="R4433" s="28">
        <v>41364.120833333334</v>
      </c>
      <c r="S4433" t="s">
        <v>15261</v>
      </c>
      <c r="T4433" s="27">
        <v>39857</v>
      </c>
      <c r="V4433">
        <v>1507</v>
      </c>
      <c r="W4433" t="s">
        <v>237</v>
      </c>
      <c r="X4433" t="s">
        <v>15262</v>
      </c>
      <c r="Y4433">
        <v>0</v>
      </c>
      <c r="AB4433" t="s">
        <v>237</v>
      </c>
      <c r="AH4433">
        <v>0</v>
      </c>
      <c r="AN4433" t="s">
        <v>238</v>
      </c>
      <c r="AO4433">
        <v>10</v>
      </c>
      <c r="AP4433" t="s">
        <v>269</v>
      </c>
      <c r="AQ4433" s="27">
        <v>41364</v>
      </c>
      <c r="AR4433" t="s">
        <v>240</v>
      </c>
      <c r="AS4433">
        <v>7</v>
      </c>
      <c r="AT4433" t="s">
        <v>246</v>
      </c>
      <c r="AU4433" s="27">
        <v>41364</v>
      </c>
    </row>
    <row r="4434" spans="1:47" x14ac:dyDescent="0.2">
      <c r="A4434">
        <v>4433</v>
      </c>
      <c r="B4434" t="s">
        <v>15263</v>
      </c>
      <c r="C4434" t="s">
        <v>15264</v>
      </c>
      <c r="D4434" t="s">
        <v>546</v>
      </c>
      <c r="E4434" s="27">
        <v>41730</v>
      </c>
      <c r="F4434" t="s">
        <v>294</v>
      </c>
      <c r="G4434" s="27">
        <v>30686</v>
      </c>
      <c r="H4434">
        <v>32</v>
      </c>
      <c r="I4434" t="s">
        <v>244</v>
      </c>
      <c r="J4434" t="s">
        <v>353</v>
      </c>
      <c r="K4434">
        <v>0</v>
      </c>
      <c r="L4434">
        <v>2</v>
      </c>
      <c r="M4434">
        <v>0</v>
      </c>
      <c r="N4434">
        <v>0</v>
      </c>
      <c r="O4434">
        <v>1</v>
      </c>
      <c r="P4434">
        <v>-11</v>
      </c>
      <c r="Q4434" s="28">
        <v>41719.46875</v>
      </c>
      <c r="R4434" s="28">
        <v>41730.435416666667</v>
      </c>
      <c r="S4434" t="s">
        <v>15265</v>
      </c>
      <c r="T4434" s="27">
        <v>41719</v>
      </c>
      <c r="V4434">
        <v>11</v>
      </c>
      <c r="W4434" t="s">
        <v>36</v>
      </c>
      <c r="X4434" t="s">
        <v>4016</v>
      </c>
      <c r="Y4434">
        <v>0</v>
      </c>
      <c r="AB4434" t="s">
        <v>237</v>
      </c>
      <c r="AH4434">
        <v>0</v>
      </c>
      <c r="AN4434" t="s">
        <v>238</v>
      </c>
      <c r="AO4434">
        <v>2</v>
      </c>
      <c r="AP4434" t="s">
        <v>239</v>
      </c>
      <c r="AQ4434" s="27">
        <v>41730</v>
      </c>
      <c r="AR4434" t="s">
        <v>240</v>
      </c>
      <c r="AS4434">
        <v>2</v>
      </c>
      <c r="AT4434" t="s">
        <v>239</v>
      </c>
      <c r="AU4434" s="27">
        <v>41730</v>
      </c>
    </row>
    <row r="4435" spans="1:47" x14ac:dyDescent="0.2">
      <c r="A4435">
        <v>4434</v>
      </c>
      <c r="B4435" t="s">
        <v>15266</v>
      </c>
      <c r="C4435" t="s">
        <v>1761</v>
      </c>
      <c r="D4435" t="s">
        <v>15267</v>
      </c>
      <c r="E4435" s="27">
        <v>41358</v>
      </c>
      <c r="F4435" t="s">
        <v>233</v>
      </c>
      <c r="G4435" s="27">
        <v>32678</v>
      </c>
      <c r="H4435">
        <v>26</v>
      </c>
      <c r="I4435" t="s">
        <v>244</v>
      </c>
      <c r="J4435" t="s">
        <v>245</v>
      </c>
      <c r="K4435">
        <v>0</v>
      </c>
      <c r="L4435">
        <v>7</v>
      </c>
      <c r="M4435">
        <v>0</v>
      </c>
      <c r="N4435">
        <v>0</v>
      </c>
      <c r="O4435">
        <v>9</v>
      </c>
      <c r="P4435">
        <v>-1</v>
      </c>
      <c r="Q4435" s="28">
        <v>41357.100694444445</v>
      </c>
      <c r="R4435" s="28">
        <v>41358.336111111108</v>
      </c>
      <c r="S4435" t="s">
        <v>15268</v>
      </c>
      <c r="T4435" s="27">
        <v>41357</v>
      </c>
      <c r="V4435">
        <v>1</v>
      </c>
      <c r="W4435" t="s">
        <v>36</v>
      </c>
      <c r="X4435" t="s">
        <v>412</v>
      </c>
      <c r="Y4435">
        <v>1</v>
      </c>
      <c r="AA4435" t="s">
        <v>15269</v>
      </c>
      <c r="AB4435" t="s">
        <v>36</v>
      </c>
      <c r="AC4435">
        <v>1</v>
      </c>
      <c r="AD4435" s="27">
        <v>41757</v>
      </c>
      <c r="AE4435" t="s">
        <v>1774</v>
      </c>
      <c r="AF4435" s="27">
        <v>41758</v>
      </c>
      <c r="AG4435" s="27">
        <v>41758</v>
      </c>
      <c r="AH4435">
        <v>1</v>
      </c>
      <c r="AJ4435" t="s">
        <v>15270</v>
      </c>
      <c r="AK4435" t="s">
        <v>2239</v>
      </c>
      <c r="AL4435" s="27">
        <v>42041</v>
      </c>
      <c r="AM4435" t="s">
        <v>1265</v>
      </c>
      <c r="AN4435" t="s">
        <v>238</v>
      </c>
      <c r="AO4435">
        <v>5</v>
      </c>
      <c r="AP4435" t="s">
        <v>246</v>
      </c>
      <c r="AQ4435" s="27">
        <v>41358</v>
      </c>
      <c r="AR4435" t="s">
        <v>240</v>
      </c>
      <c r="AS4435">
        <v>7</v>
      </c>
      <c r="AT4435" t="s">
        <v>246</v>
      </c>
      <c r="AU4435" s="27">
        <v>41358</v>
      </c>
    </row>
    <row r="4436" spans="1:47" x14ac:dyDescent="0.2">
      <c r="A4436">
        <v>4435</v>
      </c>
      <c r="B4436" t="s">
        <v>15271</v>
      </c>
      <c r="C4436" t="s">
        <v>15272</v>
      </c>
      <c r="D4436" t="s">
        <v>1544</v>
      </c>
      <c r="E4436" s="27">
        <v>41332</v>
      </c>
      <c r="F4436" t="s">
        <v>294</v>
      </c>
      <c r="G4436" s="27">
        <v>24796</v>
      </c>
      <c r="H4436">
        <v>48</v>
      </c>
      <c r="I4436" t="s">
        <v>234</v>
      </c>
      <c r="J4436" t="s">
        <v>22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-1</v>
      </c>
      <c r="Q4436" s="28">
        <v>41331.202777777777</v>
      </c>
      <c r="R4436" s="28">
        <v>41332.40902777778</v>
      </c>
      <c r="S4436" t="s">
        <v>15273</v>
      </c>
      <c r="T4436" s="27">
        <v>41331</v>
      </c>
      <c r="V4436">
        <v>1</v>
      </c>
      <c r="W4436" t="s">
        <v>32</v>
      </c>
      <c r="X4436" t="s">
        <v>313</v>
      </c>
      <c r="Y4436">
        <v>0</v>
      </c>
      <c r="AB4436" t="s">
        <v>237</v>
      </c>
      <c r="AH4436">
        <v>0</v>
      </c>
      <c r="AN4436" t="s">
        <v>238</v>
      </c>
      <c r="AO4436">
        <v>1</v>
      </c>
      <c r="AP4436" t="s">
        <v>239</v>
      </c>
      <c r="AQ4436" s="27">
        <v>41332</v>
      </c>
      <c r="AR4436" t="s">
        <v>240</v>
      </c>
      <c r="AS4436">
        <v>1</v>
      </c>
      <c r="AT4436" t="s">
        <v>239</v>
      </c>
      <c r="AU4436" s="27">
        <v>41332</v>
      </c>
    </row>
    <row r="4437" spans="1:47" x14ac:dyDescent="0.2">
      <c r="A4437">
        <v>4436</v>
      </c>
      <c r="B4437" t="s">
        <v>15274</v>
      </c>
      <c r="C4437" t="s">
        <v>803</v>
      </c>
      <c r="D4437" t="s">
        <v>15275</v>
      </c>
      <c r="E4437" s="27">
        <v>41590</v>
      </c>
      <c r="F4437" t="s">
        <v>233</v>
      </c>
      <c r="G4437" s="27">
        <v>34018</v>
      </c>
      <c r="H4437">
        <v>23</v>
      </c>
      <c r="I4437" t="s">
        <v>259</v>
      </c>
      <c r="J4437" t="s">
        <v>250</v>
      </c>
      <c r="K4437">
        <v>0</v>
      </c>
      <c r="L4437">
        <v>10</v>
      </c>
      <c r="M4437">
        <v>0</v>
      </c>
      <c r="N4437">
        <v>0</v>
      </c>
      <c r="O4437">
        <v>4</v>
      </c>
      <c r="P4437">
        <v>-1</v>
      </c>
      <c r="Q4437" s="28">
        <v>41589.361111111109</v>
      </c>
      <c r="R4437" s="28">
        <v>41590.056944444441</v>
      </c>
      <c r="S4437" t="s">
        <v>15276</v>
      </c>
      <c r="T4437" s="27">
        <v>41589</v>
      </c>
      <c r="V4437">
        <v>1</v>
      </c>
      <c r="W4437" t="s">
        <v>32</v>
      </c>
      <c r="X4437" t="s">
        <v>9221</v>
      </c>
      <c r="Y4437">
        <v>1</v>
      </c>
      <c r="AA4437" t="s">
        <v>15277</v>
      </c>
      <c r="AB4437" t="s">
        <v>32</v>
      </c>
      <c r="AC4437">
        <v>0</v>
      </c>
      <c r="AD4437" s="27">
        <v>41663</v>
      </c>
      <c r="AE4437" t="s">
        <v>15278</v>
      </c>
      <c r="AF4437" s="27">
        <v>41663</v>
      </c>
      <c r="AG4437" s="27">
        <v>41665</v>
      </c>
      <c r="AH4437">
        <v>0</v>
      </c>
      <c r="AN4437" t="s">
        <v>238</v>
      </c>
      <c r="AO4437">
        <v>9</v>
      </c>
      <c r="AP4437" t="s">
        <v>269</v>
      </c>
      <c r="AQ4437" s="27">
        <v>41590</v>
      </c>
      <c r="AR4437" t="s">
        <v>240</v>
      </c>
      <c r="AS4437">
        <v>10</v>
      </c>
      <c r="AT4437" t="s">
        <v>269</v>
      </c>
      <c r="AU4437" s="27">
        <v>41590</v>
      </c>
    </row>
    <row r="4438" spans="1:47" x14ac:dyDescent="0.2">
      <c r="A4438">
        <v>4437</v>
      </c>
      <c r="B4438" t="s">
        <v>15279</v>
      </c>
      <c r="C4438" t="s">
        <v>4287</v>
      </c>
      <c r="D4438" t="s">
        <v>15280</v>
      </c>
      <c r="E4438" s="27">
        <v>41450</v>
      </c>
      <c r="F4438" t="s">
        <v>233</v>
      </c>
      <c r="G4438" s="27">
        <v>16354</v>
      </c>
      <c r="H4438">
        <v>71</v>
      </c>
      <c r="I4438" t="s">
        <v>234</v>
      </c>
      <c r="J4438" t="s">
        <v>245</v>
      </c>
      <c r="K4438">
        <v>0</v>
      </c>
      <c r="L4438">
        <v>1</v>
      </c>
      <c r="M4438">
        <v>0</v>
      </c>
      <c r="N4438">
        <v>0</v>
      </c>
      <c r="O4438">
        <v>1</v>
      </c>
      <c r="P4438">
        <v>-28</v>
      </c>
      <c r="Q4438" s="28">
        <v>41422.44027777778</v>
      </c>
      <c r="R4438" s="28">
        <v>41426.412499999999</v>
      </c>
      <c r="S4438" t="s">
        <v>15281</v>
      </c>
      <c r="T4438" s="27">
        <v>41422</v>
      </c>
      <c r="V4438">
        <v>28</v>
      </c>
      <c r="W4438" t="s">
        <v>36</v>
      </c>
      <c r="X4438" t="s">
        <v>780</v>
      </c>
      <c r="Y4438">
        <v>0</v>
      </c>
      <c r="AB4438" t="s">
        <v>237</v>
      </c>
      <c r="AH4438">
        <v>0</v>
      </c>
      <c r="AN4438" t="s">
        <v>238</v>
      </c>
      <c r="AO4438">
        <v>1</v>
      </c>
      <c r="AP4438" t="s">
        <v>239</v>
      </c>
      <c r="AQ4438" s="27">
        <v>41450</v>
      </c>
      <c r="AR4438" t="s">
        <v>240</v>
      </c>
      <c r="AS4438">
        <v>1</v>
      </c>
      <c r="AT4438" t="s">
        <v>239</v>
      </c>
      <c r="AU4438" s="27">
        <v>41450</v>
      </c>
    </row>
    <row r="4439" spans="1:47" x14ac:dyDescent="0.2">
      <c r="A4439">
        <v>4438</v>
      </c>
      <c r="B4439" t="s">
        <v>15282</v>
      </c>
      <c r="C4439" t="s">
        <v>15283</v>
      </c>
      <c r="D4439" t="s">
        <v>15284</v>
      </c>
      <c r="E4439" s="27">
        <v>41298</v>
      </c>
      <c r="F4439" t="s">
        <v>294</v>
      </c>
      <c r="G4439" s="27">
        <v>20184</v>
      </c>
      <c r="H4439">
        <v>61</v>
      </c>
      <c r="I4439" t="s">
        <v>234</v>
      </c>
      <c r="J4439" t="s">
        <v>245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-1</v>
      </c>
      <c r="Q4439" s="28">
        <v>41297.057638888888</v>
      </c>
      <c r="R4439" s="28">
        <v>41297.093055555553</v>
      </c>
      <c r="S4439" t="s">
        <v>15285</v>
      </c>
      <c r="T4439" s="27">
        <v>41297</v>
      </c>
      <c r="V4439">
        <v>1</v>
      </c>
      <c r="W4439" t="s">
        <v>36</v>
      </c>
      <c r="X4439" t="s">
        <v>3794</v>
      </c>
      <c r="Y4439">
        <v>0</v>
      </c>
      <c r="AB4439" t="s">
        <v>237</v>
      </c>
      <c r="AH4439">
        <v>0</v>
      </c>
      <c r="AN4439" t="s">
        <v>238</v>
      </c>
      <c r="AO4439">
        <v>1</v>
      </c>
      <c r="AP4439" t="s">
        <v>239</v>
      </c>
      <c r="AQ4439" s="27">
        <v>41298</v>
      </c>
      <c r="AR4439" t="s">
        <v>240</v>
      </c>
      <c r="AS4439">
        <v>1</v>
      </c>
      <c r="AT4439" t="s">
        <v>239</v>
      </c>
      <c r="AU4439" s="27">
        <v>41298</v>
      </c>
    </row>
    <row r="4440" spans="1:47" x14ac:dyDescent="0.2">
      <c r="A4440">
        <v>4439</v>
      </c>
      <c r="B4440" t="s">
        <v>15286</v>
      </c>
      <c r="C4440" t="s">
        <v>6789</v>
      </c>
      <c r="D4440" t="s">
        <v>15287</v>
      </c>
      <c r="E4440" s="27">
        <v>41561</v>
      </c>
      <c r="F4440" t="s">
        <v>294</v>
      </c>
      <c r="G4440" s="27">
        <v>34130</v>
      </c>
      <c r="H4440">
        <v>22</v>
      </c>
      <c r="I4440" t="s">
        <v>259</v>
      </c>
      <c r="J4440" t="s">
        <v>245</v>
      </c>
      <c r="K4440">
        <v>0</v>
      </c>
      <c r="L4440">
        <v>5</v>
      </c>
      <c r="M4440">
        <v>0</v>
      </c>
      <c r="N4440">
        <v>0</v>
      </c>
      <c r="O4440">
        <v>2</v>
      </c>
      <c r="P4440">
        <v>-22</v>
      </c>
      <c r="Q4440" s="28">
        <v>41539.330555555556</v>
      </c>
      <c r="R4440" s="28">
        <v>41540.07708333333</v>
      </c>
      <c r="S4440" t="s">
        <v>15288</v>
      </c>
      <c r="T4440" s="27">
        <v>41539</v>
      </c>
      <c r="V4440">
        <v>22</v>
      </c>
      <c r="W4440" t="s">
        <v>36</v>
      </c>
      <c r="X4440" t="s">
        <v>412</v>
      </c>
      <c r="Y4440">
        <v>0</v>
      </c>
      <c r="AB4440" t="s">
        <v>237</v>
      </c>
      <c r="AH4440">
        <v>0</v>
      </c>
      <c r="AN4440" t="s">
        <v>238</v>
      </c>
      <c r="AO4440">
        <v>5</v>
      </c>
      <c r="AP4440" t="s">
        <v>246</v>
      </c>
      <c r="AQ4440" s="27">
        <v>41561</v>
      </c>
      <c r="AR4440" t="s">
        <v>240</v>
      </c>
      <c r="AS4440">
        <v>5</v>
      </c>
      <c r="AT4440" t="s">
        <v>246</v>
      </c>
      <c r="AU4440" s="27">
        <v>41561</v>
      </c>
    </row>
    <row r="4441" spans="1:47" x14ac:dyDescent="0.2">
      <c r="A4441">
        <v>4440</v>
      </c>
      <c r="B4441" t="s">
        <v>15289</v>
      </c>
      <c r="C4441" t="s">
        <v>297</v>
      </c>
      <c r="D4441" t="s">
        <v>1128</v>
      </c>
      <c r="E4441" s="27">
        <v>41996</v>
      </c>
      <c r="F4441" t="s">
        <v>233</v>
      </c>
      <c r="G4441" s="27">
        <v>31533</v>
      </c>
      <c r="H4441">
        <v>29</v>
      </c>
      <c r="I4441" t="s">
        <v>244</v>
      </c>
      <c r="J4441" t="s">
        <v>250</v>
      </c>
      <c r="K4441">
        <v>0</v>
      </c>
      <c r="L4441">
        <v>2</v>
      </c>
      <c r="M4441">
        <v>0</v>
      </c>
      <c r="N4441">
        <v>0</v>
      </c>
      <c r="O4441">
        <v>1</v>
      </c>
      <c r="P4441">
        <v>82</v>
      </c>
      <c r="Q4441" s="28">
        <v>42078.519444444442</v>
      </c>
      <c r="R4441" s="28">
        <v>42116.072916666664</v>
      </c>
      <c r="S4441" t="s">
        <v>15290</v>
      </c>
      <c r="T4441" s="27">
        <v>40530</v>
      </c>
      <c r="V4441">
        <v>1466</v>
      </c>
      <c r="W4441" t="s">
        <v>36</v>
      </c>
      <c r="X4441" t="s">
        <v>5947</v>
      </c>
      <c r="Y4441">
        <v>1</v>
      </c>
      <c r="AA4441" t="s">
        <v>15291</v>
      </c>
      <c r="AB4441" t="s">
        <v>36</v>
      </c>
      <c r="AC4441">
        <v>1</v>
      </c>
      <c r="AD4441" s="27">
        <v>42077</v>
      </c>
      <c r="AE4441" t="s">
        <v>279</v>
      </c>
      <c r="AF4441" s="27">
        <v>42078</v>
      </c>
      <c r="AG4441" s="27">
        <v>42116</v>
      </c>
      <c r="AH4441">
        <v>1</v>
      </c>
      <c r="AJ4441" t="s">
        <v>15291</v>
      </c>
      <c r="AK4441" t="s">
        <v>462</v>
      </c>
      <c r="AL4441" s="27">
        <v>42077</v>
      </c>
      <c r="AM4441" t="s">
        <v>279</v>
      </c>
      <c r="AN4441" t="s">
        <v>238</v>
      </c>
      <c r="AO4441">
        <v>2</v>
      </c>
      <c r="AP4441" t="s">
        <v>239</v>
      </c>
      <c r="AQ4441" s="27">
        <v>41996</v>
      </c>
      <c r="AR4441" t="s">
        <v>240</v>
      </c>
      <c r="AS4441">
        <v>2</v>
      </c>
      <c r="AT4441" t="s">
        <v>239</v>
      </c>
      <c r="AU4441" s="27">
        <v>41996</v>
      </c>
    </row>
    <row r="4442" spans="1:47" x14ac:dyDescent="0.2">
      <c r="A4442">
        <v>4441</v>
      </c>
      <c r="B4442" t="s">
        <v>15292</v>
      </c>
      <c r="C4442" t="s">
        <v>5089</v>
      </c>
      <c r="D4442" t="s">
        <v>2815</v>
      </c>
      <c r="E4442" s="27">
        <v>41366</v>
      </c>
      <c r="F4442" t="s">
        <v>294</v>
      </c>
      <c r="G4442" s="27">
        <v>22673</v>
      </c>
      <c r="H4442">
        <v>54</v>
      </c>
      <c r="I4442" t="s">
        <v>234</v>
      </c>
      <c r="J4442" t="s">
        <v>245</v>
      </c>
      <c r="K4442">
        <v>0</v>
      </c>
      <c r="L4442">
        <v>2</v>
      </c>
      <c r="M4442">
        <v>0</v>
      </c>
      <c r="N4442">
        <v>0</v>
      </c>
      <c r="O4442">
        <v>1</v>
      </c>
      <c r="P4442">
        <v>-22</v>
      </c>
      <c r="Q4442" s="28">
        <v>41344.167361111111</v>
      </c>
      <c r="R4442" s="28">
        <v>41344.324305555558</v>
      </c>
      <c r="S4442" t="s">
        <v>15293</v>
      </c>
      <c r="T4442" s="27">
        <v>41344</v>
      </c>
      <c r="V4442">
        <v>22</v>
      </c>
      <c r="W4442" t="s">
        <v>36</v>
      </c>
      <c r="X4442" t="s">
        <v>474</v>
      </c>
      <c r="Y4442">
        <v>0</v>
      </c>
      <c r="AB4442" t="s">
        <v>237</v>
      </c>
      <c r="AH4442">
        <v>0</v>
      </c>
      <c r="AN4442" t="s">
        <v>238</v>
      </c>
      <c r="AO4442">
        <v>1</v>
      </c>
      <c r="AP4442" t="s">
        <v>239</v>
      </c>
      <c r="AQ4442" s="27">
        <v>41366</v>
      </c>
      <c r="AR4442" t="s">
        <v>240</v>
      </c>
      <c r="AS4442">
        <v>2</v>
      </c>
      <c r="AT4442" t="s">
        <v>239</v>
      </c>
      <c r="AU4442" s="27">
        <v>41366</v>
      </c>
    </row>
    <row r="4443" spans="1:47" x14ac:dyDescent="0.2">
      <c r="A4443">
        <v>4442</v>
      </c>
      <c r="B4443" t="s">
        <v>15294</v>
      </c>
      <c r="C4443" t="s">
        <v>400</v>
      </c>
      <c r="D4443" t="s">
        <v>15295</v>
      </c>
      <c r="E4443" s="27">
        <v>41601</v>
      </c>
      <c r="F4443" t="s">
        <v>233</v>
      </c>
      <c r="G4443" s="27">
        <v>33544</v>
      </c>
      <c r="H4443">
        <v>24</v>
      </c>
      <c r="I4443" t="s">
        <v>259</v>
      </c>
      <c r="J4443" t="s">
        <v>245</v>
      </c>
      <c r="K4443">
        <v>0</v>
      </c>
      <c r="L4443">
        <v>9</v>
      </c>
      <c r="M4443">
        <v>2</v>
      </c>
      <c r="N4443">
        <v>0</v>
      </c>
      <c r="O4443">
        <v>6</v>
      </c>
      <c r="P4443">
        <v>-1</v>
      </c>
      <c r="Q4443" s="28">
        <v>41600.356944444444</v>
      </c>
      <c r="R4443" s="28">
        <v>41601.427777777775</v>
      </c>
      <c r="S4443" t="s">
        <v>15296</v>
      </c>
      <c r="U4443" s="27">
        <v>41600</v>
      </c>
      <c r="V4443">
        <v>1</v>
      </c>
      <c r="W4443" t="s">
        <v>32</v>
      </c>
      <c r="X4443" t="s">
        <v>274</v>
      </c>
      <c r="Y4443">
        <v>0</v>
      </c>
      <c r="AB4443" t="s">
        <v>237</v>
      </c>
      <c r="AH4443">
        <v>0</v>
      </c>
      <c r="AN4443" t="s">
        <v>238</v>
      </c>
      <c r="AO4443">
        <v>7</v>
      </c>
      <c r="AP4443" t="s">
        <v>246</v>
      </c>
      <c r="AQ4443" s="27">
        <v>41601</v>
      </c>
      <c r="AR4443" t="s">
        <v>240</v>
      </c>
      <c r="AS4443">
        <v>9</v>
      </c>
      <c r="AT4443" t="s">
        <v>269</v>
      </c>
      <c r="AU4443" s="27">
        <v>41601</v>
      </c>
    </row>
    <row r="4444" spans="1:47" x14ac:dyDescent="0.2">
      <c r="A4444">
        <v>4443</v>
      </c>
      <c r="B4444" t="s">
        <v>15297</v>
      </c>
      <c r="C4444" t="s">
        <v>15298</v>
      </c>
      <c r="D4444" t="s">
        <v>1393</v>
      </c>
      <c r="E4444" s="27">
        <v>41288</v>
      </c>
      <c r="F4444" t="s">
        <v>294</v>
      </c>
      <c r="G4444" s="27">
        <v>32142</v>
      </c>
      <c r="H4444">
        <v>28</v>
      </c>
      <c r="I4444" t="s">
        <v>244</v>
      </c>
      <c r="J4444" t="s">
        <v>245</v>
      </c>
      <c r="K4444">
        <v>0</v>
      </c>
      <c r="L4444">
        <v>5</v>
      </c>
      <c r="M4444">
        <v>0</v>
      </c>
      <c r="N4444">
        <v>0</v>
      </c>
      <c r="O4444">
        <v>0</v>
      </c>
      <c r="P4444">
        <v>-1</v>
      </c>
      <c r="Q4444" s="28">
        <v>41287.206944444442</v>
      </c>
      <c r="R4444" s="28">
        <v>41288.284722222219</v>
      </c>
      <c r="S4444" t="s">
        <v>15299</v>
      </c>
      <c r="T4444" s="27">
        <v>41287</v>
      </c>
      <c r="V4444">
        <v>1</v>
      </c>
      <c r="W4444" t="s">
        <v>32</v>
      </c>
      <c r="X4444" t="s">
        <v>313</v>
      </c>
      <c r="Y4444">
        <v>0</v>
      </c>
      <c r="AB4444" t="s">
        <v>237</v>
      </c>
      <c r="AH4444">
        <v>0</v>
      </c>
      <c r="AN4444" t="s">
        <v>238</v>
      </c>
      <c r="AO4444">
        <v>3</v>
      </c>
      <c r="AP4444" t="s">
        <v>239</v>
      </c>
      <c r="AQ4444" s="27">
        <v>41288</v>
      </c>
      <c r="AR4444" t="s">
        <v>240</v>
      </c>
      <c r="AS4444">
        <v>5</v>
      </c>
      <c r="AT4444" t="s">
        <v>246</v>
      </c>
      <c r="AU4444" s="27">
        <v>41288</v>
      </c>
    </row>
    <row r="4445" spans="1:47" x14ac:dyDescent="0.2">
      <c r="A4445">
        <v>4444</v>
      </c>
      <c r="B4445" t="s">
        <v>15300</v>
      </c>
      <c r="C4445" t="s">
        <v>12066</v>
      </c>
      <c r="D4445" t="s">
        <v>11814</v>
      </c>
      <c r="E4445" s="27">
        <v>41416</v>
      </c>
      <c r="F4445" t="s">
        <v>294</v>
      </c>
      <c r="G4445" s="27">
        <v>33222</v>
      </c>
      <c r="H4445">
        <v>25</v>
      </c>
      <c r="I4445" t="s">
        <v>244</v>
      </c>
      <c r="J4445" t="s">
        <v>245</v>
      </c>
      <c r="K4445">
        <v>0</v>
      </c>
      <c r="L4445">
        <v>10</v>
      </c>
      <c r="M4445">
        <v>0</v>
      </c>
      <c r="N4445">
        <v>0</v>
      </c>
      <c r="O4445">
        <v>2</v>
      </c>
      <c r="P4445">
        <v>0</v>
      </c>
      <c r="Q4445" s="28">
        <v>41416.097222222219</v>
      </c>
      <c r="R4445" s="28">
        <v>41597.228472222225</v>
      </c>
      <c r="S4445" t="s">
        <v>15301</v>
      </c>
      <c r="T4445" s="27">
        <v>41415</v>
      </c>
      <c r="V4445">
        <v>1</v>
      </c>
      <c r="W4445" t="s">
        <v>32</v>
      </c>
      <c r="X4445" t="s">
        <v>11929</v>
      </c>
      <c r="Y4445">
        <v>0</v>
      </c>
      <c r="AB4445" t="s">
        <v>237</v>
      </c>
      <c r="AH4445">
        <v>0</v>
      </c>
      <c r="AN4445" t="s">
        <v>238</v>
      </c>
      <c r="AO4445">
        <v>8</v>
      </c>
      <c r="AP4445" t="s">
        <v>269</v>
      </c>
      <c r="AQ4445" s="27">
        <v>41416</v>
      </c>
      <c r="AR4445" t="s">
        <v>240</v>
      </c>
      <c r="AS4445">
        <v>10</v>
      </c>
      <c r="AT4445" t="s">
        <v>269</v>
      </c>
      <c r="AU4445" s="27">
        <v>41416</v>
      </c>
    </row>
    <row r="4446" spans="1:47" x14ac:dyDescent="0.2">
      <c r="A4446">
        <v>4445</v>
      </c>
      <c r="B4446" t="s">
        <v>15302</v>
      </c>
      <c r="C4446" t="s">
        <v>2755</v>
      </c>
      <c r="D4446" t="s">
        <v>2032</v>
      </c>
      <c r="E4446" s="27">
        <v>41473</v>
      </c>
      <c r="F4446" t="s">
        <v>294</v>
      </c>
      <c r="G4446" s="27">
        <v>34296</v>
      </c>
      <c r="H4446">
        <v>22</v>
      </c>
      <c r="I4446" t="s">
        <v>259</v>
      </c>
      <c r="J4446" t="s">
        <v>250</v>
      </c>
      <c r="K4446">
        <v>0</v>
      </c>
      <c r="L4446">
        <v>5</v>
      </c>
      <c r="M4446">
        <v>0</v>
      </c>
      <c r="N4446">
        <v>0</v>
      </c>
      <c r="O4446">
        <v>1</v>
      </c>
      <c r="P4446">
        <v>-28</v>
      </c>
      <c r="Q4446" s="28">
        <v>41445.191666666666</v>
      </c>
      <c r="R4446" s="28">
        <v>41458.416666666664</v>
      </c>
      <c r="S4446" t="s">
        <v>15303</v>
      </c>
      <c r="T4446" s="27">
        <v>41445</v>
      </c>
      <c r="V4446">
        <v>28</v>
      </c>
      <c r="W4446" t="s">
        <v>32</v>
      </c>
      <c r="X4446" t="s">
        <v>5233</v>
      </c>
      <c r="Y4446">
        <v>0</v>
      </c>
      <c r="AB4446" t="s">
        <v>237</v>
      </c>
      <c r="AH4446">
        <v>0</v>
      </c>
      <c r="AN4446" t="s">
        <v>238</v>
      </c>
      <c r="AO4446">
        <v>5</v>
      </c>
      <c r="AP4446" t="s">
        <v>246</v>
      </c>
      <c r="AQ4446" s="27">
        <v>41473</v>
      </c>
      <c r="AR4446" t="s">
        <v>240</v>
      </c>
      <c r="AS4446">
        <v>5</v>
      </c>
      <c r="AT4446" t="s">
        <v>246</v>
      </c>
      <c r="AU4446" s="27">
        <v>41473</v>
      </c>
    </row>
    <row r="4447" spans="1:47" x14ac:dyDescent="0.2">
      <c r="A4447">
        <v>4446</v>
      </c>
      <c r="B4447" t="s">
        <v>15304</v>
      </c>
      <c r="C4447" t="s">
        <v>575</v>
      </c>
      <c r="D4447" t="s">
        <v>272</v>
      </c>
      <c r="E4447" s="27">
        <v>41795</v>
      </c>
      <c r="F4447" t="s">
        <v>233</v>
      </c>
      <c r="G4447" s="27">
        <v>30633</v>
      </c>
      <c r="H4447">
        <v>32</v>
      </c>
      <c r="I4447" t="s">
        <v>244</v>
      </c>
      <c r="J4447" t="s">
        <v>250</v>
      </c>
      <c r="K4447">
        <v>0</v>
      </c>
      <c r="L4447">
        <v>6</v>
      </c>
      <c r="M4447">
        <v>0</v>
      </c>
      <c r="N4447">
        <v>0</v>
      </c>
      <c r="O4447">
        <v>3</v>
      </c>
      <c r="P4447">
        <v>-1</v>
      </c>
      <c r="Q4447" s="28">
        <v>41794.51666666667</v>
      </c>
      <c r="R4447" s="28">
        <v>41814.459722222222</v>
      </c>
      <c r="S4447" t="s">
        <v>15305</v>
      </c>
      <c r="T4447" s="27">
        <v>41794</v>
      </c>
      <c r="V4447">
        <v>1</v>
      </c>
      <c r="W4447" t="s">
        <v>32</v>
      </c>
      <c r="X4447" t="s">
        <v>8885</v>
      </c>
      <c r="Y4447">
        <v>0</v>
      </c>
      <c r="AB4447" t="s">
        <v>237</v>
      </c>
      <c r="AH4447">
        <v>0</v>
      </c>
      <c r="AN4447" t="s">
        <v>238</v>
      </c>
      <c r="AO4447">
        <v>4</v>
      </c>
      <c r="AP4447" t="s">
        <v>239</v>
      </c>
      <c r="AQ4447" s="27">
        <v>41795</v>
      </c>
      <c r="AR4447" t="s">
        <v>240</v>
      </c>
      <c r="AS4447">
        <v>6</v>
      </c>
      <c r="AT4447" t="s">
        <v>246</v>
      </c>
      <c r="AU4447" s="27">
        <v>41795</v>
      </c>
    </row>
    <row r="4448" spans="1:47" x14ac:dyDescent="0.2">
      <c r="A4448">
        <v>4447</v>
      </c>
      <c r="B4448" t="s">
        <v>15306</v>
      </c>
      <c r="C4448" t="s">
        <v>243</v>
      </c>
      <c r="D4448" t="s">
        <v>451</v>
      </c>
      <c r="E4448" s="27">
        <v>41507</v>
      </c>
      <c r="F4448" t="s">
        <v>233</v>
      </c>
      <c r="G4448" s="27">
        <v>33671</v>
      </c>
      <c r="H4448">
        <v>24</v>
      </c>
      <c r="I4448" t="s">
        <v>259</v>
      </c>
      <c r="J4448" t="s">
        <v>250</v>
      </c>
      <c r="K4448">
        <v>0</v>
      </c>
      <c r="L4448">
        <v>3</v>
      </c>
      <c r="M4448">
        <v>0</v>
      </c>
      <c r="N4448">
        <v>0</v>
      </c>
      <c r="O4448">
        <v>2</v>
      </c>
      <c r="P4448">
        <v>0</v>
      </c>
      <c r="Q4448" s="28">
        <v>41507.09097222222</v>
      </c>
      <c r="R4448" s="28">
        <v>41508.20416666667</v>
      </c>
      <c r="S4448" t="s">
        <v>15307</v>
      </c>
      <c r="T4448" s="27">
        <v>41506</v>
      </c>
      <c r="V4448">
        <v>1</v>
      </c>
      <c r="W4448" t="s">
        <v>32</v>
      </c>
      <c r="X4448" t="s">
        <v>1207</v>
      </c>
      <c r="Y4448">
        <v>1</v>
      </c>
      <c r="AA4448" t="s">
        <v>15308</v>
      </c>
      <c r="AB4448" t="s">
        <v>36</v>
      </c>
      <c r="AC4448">
        <v>367</v>
      </c>
      <c r="AD4448" s="27">
        <v>41510</v>
      </c>
      <c r="AE4448" t="s">
        <v>412</v>
      </c>
      <c r="AF4448" s="27">
        <v>41877</v>
      </c>
      <c r="AG4448" s="27">
        <v>41878</v>
      </c>
      <c r="AH4448">
        <v>0</v>
      </c>
      <c r="AN4448" t="s">
        <v>238</v>
      </c>
      <c r="AO4448">
        <v>4</v>
      </c>
      <c r="AP4448" t="s">
        <v>239</v>
      </c>
      <c r="AQ4448" s="27">
        <v>41507</v>
      </c>
      <c r="AR4448" t="s">
        <v>240</v>
      </c>
      <c r="AS4448">
        <v>3</v>
      </c>
      <c r="AT4448" t="s">
        <v>239</v>
      </c>
      <c r="AU4448" s="27">
        <v>41507</v>
      </c>
    </row>
    <row r="4449" spans="1:47" x14ac:dyDescent="0.2">
      <c r="A4449">
        <v>4448</v>
      </c>
      <c r="B4449" t="s">
        <v>15309</v>
      </c>
      <c r="C4449" t="s">
        <v>400</v>
      </c>
      <c r="D4449" t="s">
        <v>15310</v>
      </c>
      <c r="E4449" s="27">
        <v>41659</v>
      </c>
      <c r="F4449" t="s">
        <v>233</v>
      </c>
      <c r="G4449" s="27">
        <v>29341</v>
      </c>
      <c r="H4449">
        <v>35</v>
      </c>
      <c r="I4449" t="s">
        <v>244</v>
      </c>
      <c r="J4449" t="s">
        <v>250</v>
      </c>
      <c r="K4449">
        <v>0</v>
      </c>
      <c r="L4449">
        <v>4</v>
      </c>
      <c r="M4449">
        <v>0</v>
      </c>
      <c r="N4449">
        <v>0</v>
      </c>
      <c r="O4449">
        <v>0</v>
      </c>
      <c r="P4449">
        <v>-1</v>
      </c>
      <c r="Q4449" s="28">
        <v>41658.313194444447</v>
      </c>
      <c r="R4449" s="28">
        <v>41659.345138888886</v>
      </c>
      <c r="S4449" t="s">
        <v>15311</v>
      </c>
      <c r="T4449" s="27">
        <v>41658</v>
      </c>
      <c r="V4449">
        <v>1</v>
      </c>
      <c r="W4449" t="s">
        <v>32</v>
      </c>
      <c r="X4449" t="s">
        <v>459</v>
      </c>
      <c r="Y4449">
        <v>0</v>
      </c>
      <c r="AB4449" t="s">
        <v>237</v>
      </c>
      <c r="AH4449">
        <v>0</v>
      </c>
      <c r="AN4449" t="s">
        <v>238</v>
      </c>
      <c r="AO4449">
        <v>3</v>
      </c>
      <c r="AP4449" t="s">
        <v>239</v>
      </c>
      <c r="AQ4449" s="27">
        <v>41659</v>
      </c>
      <c r="AR4449" t="s">
        <v>240</v>
      </c>
      <c r="AS4449">
        <v>4</v>
      </c>
      <c r="AT4449" t="s">
        <v>239</v>
      </c>
      <c r="AU4449" s="27">
        <v>41659</v>
      </c>
    </row>
    <row r="4450" spans="1:47" x14ac:dyDescent="0.2">
      <c r="A4450">
        <v>4449</v>
      </c>
      <c r="B4450" t="s">
        <v>15312</v>
      </c>
      <c r="C4450" t="s">
        <v>15313</v>
      </c>
      <c r="D4450" t="s">
        <v>689</v>
      </c>
      <c r="E4450" s="27">
        <v>41826</v>
      </c>
      <c r="F4450" t="s">
        <v>294</v>
      </c>
      <c r="G4450" s="27">
        <v>21866</v>
      </c>
      <c r="H4450">
        <v>56</v>
      </c>
      <c r="I4450" t="s">
        <v>234</v>
      </c>
      <c r="J4450" t="s">
        <v>3068</v>
      </c>
      <c r="K4450">
        <v>0</v>
      </c>
      <c r="L4450">
        <v>1</v>
      </c>
      <c r="M4450">
        <v>0</v>
      </c>
      <c r="N4450">
        <v>0</v>
      </c>
      <c r="O4450">
        <v>0</v>
      </c>
      <c r="P4450">
        <v>-1</v>
      </c>
      <c r="Q4450" s="28">
        <v>41825.297222222223</v>
      </c>
      <c r="R4450" s="28">
        <v>41826.070833333331</v>
      </c>
      <c r="S4450" t="s">
        <v>15314</v>
      </c>
      <c r="T4450" s="27">
        <v>41825</v>
      </c>
      <c r="V4450">
        <v>1</v>
      </c>
      <c r="W4450" t="s">
        <v>32</v>
      </c>
      <c r="X4450" t="s">
        <v>383</v>
      </c>
      <c r="Y4450">
        <v>0</v>
      </c>
      <c r="AB4450" t="s">
        <v>237</v>
      </c>
      <c r="AH4450">
        <v>0</v>
      </c>
      <c r="AN4450" t="s">
        <v>238</v>
      </c>
      <c r="AO4450">
        <v>1</v>
      </c>
      <c r="AP4450" t="s">
        <v>239</v>
      </c>
      <c r="AQ4450" s="27">
        <v>41826</v>
      </c>
      <c r="AR4450" t="s">
        <v>240</v>
      </c>
      <c r="AS4450">
        <v>1</v>
      </c>
      <c r="AT4450" t="s">
        <v>239</v>
      </c>
      <c r="AU4450" s="27">
        <v>41826</v>
      </c>
    </row>
    <row r="4451" spans="1:47" x14ac:dyDescent="0.2">
      <c r="A4451">
        <v>4450</v>
      </c>
      <c r="B4451" t="s">
        <v>15315</v>
      </c>
      <c r="C4451" t="s">
        <v>9617</v>
      </c>
      <c r="D4451" t="s">
        <v>15316</v>
      </c>
      <c r="E4451" s="27">
        <v>41666</v>
      </c>
      <c r="F4451" t="s">
        <v>233</v>
      </c>
      <c r="G4451" s="27">
        <v>34608</v>
      </c>
      <c r="H4451">
        <v>21</v>
      </c>
      <c r="I4451" t="s">
        <v>259</v>
      </c>
      <c r="J4451" t="s">
        <v>250</v>
      </c>
      <c r="K4451">
        <v>0</v>
      </c>
      <c r="L4451">
        <v>3</v>
      </c>
      <c r="M4451">
        <v>0</v>
      </c>
      <c r="N4451">
        <v>0</v>
      </c>
      <c r="O4451">
        <v>0</v>
      </c>
      <c r="P4451">
        <v>-1</v>
      </c>
      <c r="Q4451" s="28">
        <v>41665.163194444445</v>
      </c>
      <c r="R4451" s="28">
        <v>41666.356944444444</v>
      </c>
      <c r="S4451" t="s">
        <v>15317</v>
      </c>
      <c r="T4451" s="27">
        <v>41665</v>
      </c>
      <c r="V4451">
        <v>1</v>
      </c>
      <c r="W4451" t="s">
        <v>32</v>
      </c>
      <c r="X4451" t="s">
        <v>729</v>
      </c>
      <c r="Y4451">
        <v>0</v>
      </c>
      <c r="AB4451" t="s">
        <v>237</v>
      </c>
      <c r="AH4451">
        <v>0</v>
      </c>
      <c r="AN4451" t="s">
        <v>238</v>
      </c>
      <c r="AO4451">
        <v>5</v>
      </c>
      <c r="AP4451" t="s">
        <v>246</v>
      </c>
      <c r="AQ4451" s="27">
        <v>41666</v>
      </c>
      <c r="AR4451" t="s">
        <v>240</v>
      </c>
      <c r="AS4451">
        <v>3</v>
      </c>
      <c r="AT4451" t="s">
        <v>239</v>
      </c>
      <c r="AU4451" s="27">
        <v>41666</v>
      </c>
    </row>
    <row r="4452" spans="1:47" x14ac:dyDescent="0.2">
      <c r="A4452">
        <v>4451</v>
      </c>
      <c r="B4452" t="s">
        <v>15318</v>
      </c>
      <c r="C4452" t="s">
        <v>4287</v>
      </c>
      <c r="D4452" t="s">
        <v>1044</v>
      </c>
      <c r="E4452" s="27">
        <v>41286</v>
      </c>
      <c r="F4452" t="s">
        <v>233</v>
      </c>
      <c r="G4452" s="27">
        <v>24540</v>
      </c>
      <c r="H4452">
        <v>49</v>
      </c>
      <c r="I4452" t="s">
        <v>234</v>
      </c>
      <c r="J4452" t="s">
        <v>245</v>
      </c>
      <c r="K4452">
        <v>0</v>
      </c>
      <c r="L4452">
        <v>1</v>
      </c>
      <c r="M4452">
        <v>0</v>
      </c>
      <c r="N4452">
        <v>0</v>
      </c>
      <c r="O4452">
        <v>1</v>
      </c>
      <c r="P4452">
        <v>0</v>
      </c>
      <c r="Q4452" s="28">
        <v>41286.175000000003</v>
      </c>
      <c r="R4452" s="28">
        <v>41290.359722222223</v>
      </c>
      <c r="S4452" t="s">
        <v>15319</v>
      </c>
      <c r="T4452" s="27">
        <v>41286</v>
      </c>
      <c r="V4452">
        <v>0</v>
      </c>
      <c r="W4452" t="s">
        <v>36</v>
      </c>
      <c r="X4452" t="s">
        <v>252</v>
      </c>
      <c r="Y4452">
        <v>0</v>
      </c>
      <c r="AB4452" t="s">
        <v>237</v>
      </c>
      <c r="AH4452">
        <v>0</v>
      </c>
      <c r="AN4452" t="s">
        <v>238</v>
      </c>
      <c r="AO4452">
        <v>1</v>
      </c>
      <c r="AP4452" t="s">
        <v>239</v>
      </c>
      <c r="AQ4452" s="27">
        <v>41286</v>
      </c>
      <c r="AR4452" t="s">
        <v>240</v>
      </c>
      <c r="AS4452">
        <v>1</v>
      </c>
      <c r="AT4452" t="s">
        <v>239</v>
      </c>
      <c r="AU4452" s="27">
        <v>41286</v>
      </c>
    </row>
    <row r="4453" spans="1:47" x14ac:dyDescent="0.2">
      <c r="A4453">
        <v>4452</v>
      </c>
      <c r="B4453" t="s">
        <v>15320</v>
      </c>
      <c r="C4453" t="s">
        <v>15321</v>
      </c>
      <c r="D4453" t="s">
        <v>10530</v>
      </c>
      <c r="E4453" s="27">
        <v>41492</v>
      </c>
      <c r="F4453" t="s">
        <v>233</v>
      </c>
      <c r="G4453" s="27">
        <v>32943</v>
      </c>
      <c r="H4453">
        <v>26</v>
      </c>
      <c r="I4453" t="s">
        <v>244</v>
      </c>
      <c r="J4453" t="s">
        <v>250</v>
      </c>
      <c r="K4453">
        <v>0</v>
      </c>
      <c r="L4453">
        <v>9</v>
      </c>
      <c r="M4453">
        <v>0</v>
      </c>
      <c r="N4453">
        <v>0</v>
      </c>
      <c r="O4453">
        <v>6</v>
      </c>
      <c r="P4453">
        <v>-1</v>
      </c>
      <c r="Q4453" s="28">
        <v>41491.192361111112</v>
      </c>
      <c r="R4453" s="28">
        <v>41493.447222222225</v>
      </c>
      <c r="S4453" t="s">
        <v>15322</v>
      </c>
      <c r="T4453" s="27">
        <v>41491</v>
      </c>
      <c r="V4453">
        <v>1</v>
      </c>
      <c r="W4453" t="s">
        <v>32</v>
      </c>
      <c r="X4453" t="s">
        <v>729</v>
      </c>
      <c r="Y4453">
        <v>1</v>
      </c>
      <c r="AA4453" t="s">
        <v>15323</v>
      </c>
      <c r="AB4453" t="s">
        <v>36</v>
      </c>
      <c r="AD4453" s="27">
        <v>41780</v>
      </c>
      <c r="AE4453" t="s">
        <v>412</v>
      </c>
      <c r="AH4453">
        <v>0</v>
      </c>
      <c r="AN4453" t="s">
        <v>238</v>
      </c>
      <c r="AO4453">
        <v>7</v>
      </c>
      <c r="AP4453" t="s">
        <v>246</v>
      </c>
      <c r="AQ4453" s="27">
        <v>41492</v>
      </c>
      <c r="AR4453" t="s">
        <v>240</v>
      </c>
      <c r="AS4453">
        <v>9</v>
      </c>
      <c r="AT4453" t="s">
        <v>269</v>
      </c>
      <c r="AU4453" s="27">
        <v>41492</v>
      </c>
    </row>
    <row r="4454" spans="1:47" x14ac:dyDescent="0.2">
      <c r="A4454">
        <v>4453</v>
      </c>
      <c r="B4454" t="s">
        <v>15324</v>
      </c>
      <c r="C4454" t="s">
        <v>1412</v>
      </c>
      <c r="D4454" t="s">
        <v>3788</v>
      </c>
      <c r="E4454" s="27">
        <v>41625</v>
      </c>
      <c r="F4454" t="s">
        <v>233</v>
      </c>
      <c r="G4454" s="27">
        <v>31488</v>
      </c>
      <c r="H4454">
        <v>30</v>
      </c>
      <c r="I4454" t="s">
        <v>244</v>
      </c>
      <c r="J4454" t="s">
        <v>250</v>
      </c>
      <c r="K4454">
        <v>0</v>
      </c>
      <c r="L4454">
        <v>9</v>
      </c>
      <c r="M4454">
        <v>1</v>
      </c>
      <c r="N4454">
        <v>0</v>
      </c>
      <c r="O4454">
        <v>7</v>
      </c>
      <c r="P4454">
        <v>-1</v>
      </c>
      <c r="Q4454" s="28">
        <v>41624.431250000001</v>
      </c>
      <c r="R4454" s="28">
        <v>41663.135416666664</v>
      </c>
      <c r="S4454" t="s">
        <v>15325</v>
      </c>
      <c r="T4454" s="27">
        <v>41624</v>
      </c>
      <c r="V4454">
        <v>1</v>
      </c>
      <c r="W4454" t="s">
        <v>32</v>
      </c>
      <c r="X4454" t="s">
        <v>847</v>
      </c>
      <c r="Y4454">
        <v>1</v>
      </c>
      <c r="AA4454" t="s">
        <v>15326</v>
      </c>
      <c r="AB4454" t="s">
        <v>32</v>
      </c>
      <c r="AC4454">
        <v>0</v>
      </c>
      <c r="AD4454" s="27">
        <v>42378</v>
      </c>
      <c r="AE4454" t="s">
        <v>555</v>
      </c>
      <c r="AF4454" s="27">
        <v>42378</v>
      </c>
      <c r="AG4454" s="27">
        <v>42411</v>
      </c>
      <c r="AH4454">
        <v>0</v>
      </c>
      <c r="AN4454" t="s">
        <v>238</v>
      </c>
      <c r="AO4454">
        <v>9</v>
      </c>
      <c r="AP4454" t="s">
        <v>269</v>
      </c>
      <c r="AQ4454" s="27">
        <v>41625</v>
      </c>
      <c r="AR4454" t="s">
        <v>240</v>
      </c>
      <c r="AS4454">
        <v>9</v>
      </c>
      <c r="AT4454" t="s">
        <v>269</v>
      </c>
      <c r="AU4454" s="27">
        <v>41625</v>
      </c>
    </row>
    <row r="4455" spans="1:47" x14ac:dyDescent="0.2">
      <c r="A4455">
        <v>4454</v>
      </c>
      <c r="B4455" t="s">
        <v>15327</v>
      </c>
      <c r="C4455" t="s">
        <v>15328</v>
      </c>
      <c r="D4455" t="s">
        <v>15329</v>
      </c>
      <c r="E4455" s="27">
        <v>41387</v>
      </c>
      <c r="F4455" t="s">
        <v>233</v>
      </c>
      <c r="G4455" s="27">
        <v>32476</v>
      </c>
      <c r="H4455">
        <v>27</v>
      </c>
      <c r="I4455" t="s">
        <v>244</v>
      </c>
      <c r="J4455" t="s">
        <v>22</v>
      </c>
      <c r="K4455">
        <v>0</v>
      </c>
      <c r="L4455">
        <v>7</v>
      </c>
      <c r="M4455">
        <v>0</v>
      </c>
      <c r="N4455">
        <v>0</v>
      </c>
      <c r="O4455">
        <v>6</v>
      </c>
      <c r="P4455">
        <v>0</v>
      </c>
      <c r="Q4455" s="28">
        <v>41387.5</v>
      </c>
      <c r="R4455" s="28">
        <v>41474.220138888886</v>
      </c>
      <c r="S4455" t="s">
        <v>15330</v>
      </c>
      <c r="T4455" s="27">
        <v>41386</v>
      </c>
      <c r="V4455">
        <v>1</v>
      </c>
      <c r="W4455" t="s">
        <v>32</v>
      </c>
      <c r="X4455" t="s">
        <v>631</v>
      </c>
      <c r="Y4455">
        <v>0</v>
      </c>
      <c r="AB4455" t="s">
        <v>237</v>
      </c>
      <c r="AH4455">
        <v>0</v>
      </c>
      <c r="AN4455" t="s">
        <v>238</v>
      </c>
      <c r="AO4455">
        <v>8</v>
      </c>
      <c r="AP4455" t="s">
        <v>269</v>
      </c>
      <c r="AQ4455" s="27">
        <v>41387</v>
      </c>
      <c r="AR4455" t="s">
        <v>240</v>
      </c>
      <c r="AS4455">
        <v>7</v>
      </c>
      <c r="AT4455" t="s">
        <v>246</v>
      </c>
      <c r="AU4455" s="27">
        <v>41387</v>
      </c>
    </row>
    <row r="4456" spans="1:47" x14ac:dyDescent="0.2">
      <c r="A4456">
        <v>4455</v>
      </c>
      <c r="B4456" t="s">
        <v>15331</v>
      </c>
      <c r="C4456" t="s">
        <v>726</v>
      </c>
      <c r="D4456" t="s">
        <v>15332</v>
      </c>
      <c r="E4456" s="27">
        <v>41493</v>
      </c>
      <c r="F4456" t="s">
        <v>233</v>
      </c>
      <c r="G4456" s="27">
        <v>30472</v>
      </c>
      <c r="H4456">
        <v>32</v>
      </c>
      <c r="I4456" t="s">
        <v>244</v>
      </c>
      <c r="J4456" t="s">
        <v>353</v>
      </c>
      <c r="K4456">
        <v>0</v>
      </c>
      <c r="L4456">
        <v>1</v>
      </c>
      <c r="M4456">
        <v>0</v>
      </c>
      <c r="N4456">
        <v>1</v>
      </c>
      <c r="O4456">
        <v>1</v>
      </c>
      <c r="S4456" t="s">
        <v>15333</v>
      </c>
      <c r="T4456" s="27">
        <v>41105</v>
      </c>
      <c r="V4456">
        <v>388</v>
      </c>
      <c r="W4456" t="s">
        <v>36</v>
      </c>
      <c r="X4456" t="s">
        <v>263</v>
      </c>
      <c r="Y4456">
        <v>1</v>
      </c>
      <c r="AA4456" t="s">
        <v>15334</v>
      </c>
      <c r="AB4456" t="s">
        <v>36</v>
      </c>
      <c r="AD4456" s="27">
        <v>41540</v>
      </c>
      <c r="AE4456" t="s">
        <v>324</v>
      </c>
      <c r="AH4456">
        <v>0</v>
      </c>
      <c r="AN4456" t="s">
        <v>238</v>
      </c>
      <c r="AO4456">
        <v>1</v>
      </c>
      <c r="AP4456" t="s">
        <v>239</v>
      </c>
      <c r="AQ4456" s="27">
        <v>41493</v>
      </c>
      <c r="AR4456" t="s">
        <v>240</v>
      </c>
      <c r="AS4456">
        <v>1</v>
      </c>
      <c r="AT4456" t="s">
        <v>239</v>
      </c>
      <c r="AU4456" s="27">
        <v>41493</v>
      </c>
    </row>
    <row r="4457" spans="1:47" x14ac:dyDescent="0.2">
      <c r="A4457">
        <v>4456</v>
      </c>
      <c r="B4457" t="s">
        <v>15335</v>
      </c>
      <c r="C4457" t="s">
        <v>15336</v>
      </c>
      <c r="D4457" t="s">
        <v>15337</v>
      </c>
      <c r="E4457" s="27">
        <v>41989</v>
      </c>
      <c r="F4457" t="s">
        <v>233</v>
      </c>
      <c r="G4457" s="27">
        <v>31806</v>
      </c>
      <c r="H4457">
        <v>29</v>
      </c>
      <c r="I4457" t="s">
        <v>244</v>
      </c>
      <c r="J4457" t="s">
        <v>22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-1</v>
      </c>
      <c r="Q4457" s="28">
        <v>41988.161111111112</v>
      </c>
      <c r="R4457" s="28">
        <v>41989.047222222223</v>
      </c>
      <c r="S4457" t="s">
        <v>15338</v>
      </c>
      <c r="T4457" s="27">
        <v>41988</v>
      </c>
      <c r="V4457">
        <v>1</v>
      </c>
      <c r="W4457" t="s">
        <v>36</v>
      </c>
      <c r="X4457" t="s">
        <v>279</v>
      </c>
      <c r="Y4457">
        <v>0</v>
      </c>
      <c r="AB4457" t="s">
        <v>237</v>
      </c>
      <c r="AH4457">
        <v>0</v>
      </c>
      <c r="AN4457" t="s">
        <v>238</v>
      </c>
      <c r="AO4457">
        <v>1</v>
      </c>
      <c r="AP4457" t="s">
        <v>239</v>
      </c>
      <c r="AQ4457" s="27">
        <v>41989</v>
      </c>
      <c r="AR4457" t="s">
        <v>240</v>
      </c>
      <c r="AS4457">
        <v>1</v>
      </c>
      <c r="AT4457" t="s">
        <v>239</v>
      </c>
      <c r="AU4457" s="27">
        <v>41989</v>
      </c>
    </row>
    <row r="4458" spans="1:47" x14ac:dyDescent="0.2">
      <c r="A4458">
        <v>4457</v>
      </c>
      <c r="B4458" t="s">
        <v>15339</v>
      </c>
      <c r="C4458" t="s">
        <v>2634</v>
      </c>
      <c r="D4458" t="s">
        <v>331</v>
      </c>
      <c r="E4458" s="27">
        <v>41505</v>
      </c>
      <c r="F4458" t="s">
        <v>233</v>
      </c>
      <c r="G4458" s="27">
        <v>31351</v>
      </c>
      <c r="H4458">
        <v>30</v>
      </c>
      <c r="I4458" t="s">
        <v>244</v>
      </c>
      <c r="J4458" t="s">
        <v>250</v>
      </c>
      <c r="K4458">
        <v>0</v>
      </c>
      <c r="L4458">
        <v>4</v>
      </c>
      <c r="M4458">
        <v>0</v>
      </c>
      <c r="N4458">
        <v>0</v>
      </c>
      <c r="O4458">
        <v>5</v>
      </c>
      <c r="P4458">
        <v>-1</v>
      </c>
      <c r="Q4458" s="28">
        <v>41504.44027777778</v>
      </c>
      <c r="R4458" s="28">
        <v>41685.193749999999</v>
      </c>
      <c r="S4458" t="s">
        <v>15340</v>
      </c>
      <c r="T4458" s="27">
        <v>41504</v>
      </c>
      <c r="V4458">
        <v>1</v>
      </c>
      <c r="W4458" t="s">
        <v>32</v>
      </c>
      <c r="X4458" t="s">
        <v>236</v>
      </c>
      <c r="Y4458">
        <v>1</v>
      </c>
      <c r="AA4458" t="s">
        <v>15341</v>
      </c>
      <c r="AB4458" t="s">
        <v>36</v>
      </c>
      <c r="AC4458">
        <v>0</v>
      </c>
      <c r="AD4458" s="27">
        <v>41724</v>
      </c>
      <c r="AE4458" t="s">
        <v>412</v>
      </c>
      <c r="AF4458" s="27">
        <v>41724</v>
      </c>
      <c r="AG4458" s="27">
        <v>41928</v>
      </c>
      <c r="AH4458">
        <v>0</v>
      </c>
      <c r="AN4458" t="s">
        <v>238</v>
      </c>
      <c r="AO4458">
        <v>6</v>
      </c>
      <c r="AP4458" t="s">
        <v>246</v>
      </c>
      <c r="AQ4458" s="27">
        <v>41505</v>
      </c>
      <c r="AR4458" t="s">
        <v>240</v>
      </c>
      <c r="AS4458">
        <v>4</v>
      </c>
      <c r="AT4458" t="s">
        <v>239</v>
      </c>
      <c r="AU4458" s="27">
        <v>41505</v>
      </c>
    </row>
    <row r="4459" spans="1:47" x14ac:dyDescent="0.2">
      <c r="A4459">
        <v>4458</v>
      </c>
      <c r="B4459" t="s">
        <v>15342</v>
      </c>
      <c r="C4459" t="s">
        <v>15343</v>
      </c>
      <c r="D4459" t="s">
        <v>15344</v>
      </c>
      <c r="E4459" s="27">
        <v>41963</v>
      </c>
      <c r="F4459" t="s">
        <v>294</v>
      </c>
      <c r="G4459" s="27">
        <v>27074</v>
      </c>
      <c r="H4459">
        <v>42</v>
      </c>
      <c r="I4459" t="s">
        <v>244</v>
      </c>
      <c r="J4459" t="s">
        <v>22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-2</v>
      </c>
      <c r="Q4459" s="28">
        <v>41961.416666666664</v>
      </c>
      <c r="R4459" s="28">
        <v>41963.073611111111</v>
      </c>
      <c r="S4459" t="s">
        <v>15345</v>
      </c>
      <c r="T4459" s="27">
        <v>41961</v>
      </c>
      <c r="V4459">
        <v>2</v>
      </c>
      <c r="W4459" t="s">
        <v>36</v>
      </c>
      <c r="X4459" t="s">
        <v>279</v>
      </c>
      <c r="Y4459">
        <v>0</v>
      </c>
      <c r="AB4459" t="s">
        <v>237</v>
      </c>
      <c r="AH4459">
        <v>0</v>
      </c>
      <c r="AN4459" t="s">
        <v>238</v>
      </c>
      <c r="AO4459">
        <v>1</v>
      </c>
      <c r="AP4459" t="s">
        <v>239</v>
      </c>
      <c r="AQ4459" s="27">
        <v>41963</v>
      </c>
      <c r="AR4459" t="s">
        <v>240</v>
      </c>
      <c r="AS4459">
        <v>1</v>
      </c>
      <c r="AT4459" t="s">
        <v>239</v>
      </c>
      <c r="AU4459" s="27">
        <v>41963</v>
      </c>
    </row>
    <row r="4460" spans="1:47" x14ac:dyDescent="0.2">
      <c r="A4460">
        <v>4459</v>
      </c>
      <c r="B4460" t="s">
        <v>15346</v>
      </c>
      <c r="C4460" t="s">
        <v>2316</v>
      </c>
      <c r="D4460" t="s">
        <v>15347</v>
      </c>
      <c r="E4460" s="27">
        <v>41498</v>
      </c>
      <c r="F4460" t="s">
        <v>233</v>
      </c>
      <c r="G4460" s="27">
        <v>34497</v>
      </c>
      <c r="H4460">
        <v>21</v>
      </c>
      <c r="I4460" t="s">
        <v>259</v>
      </c>
      <c r="J4460" t="s">
        <v>250</v>
      </c>
      <c r="K4460">
        <v>0</v>
      </c>
      <c r="L4460">
        <v>4</v>
      </c>
      <c r="M4460">
        <v>0</v>
      </c>
      <c r="N4460">
        <v>0</v>
      </c>
      <c r="O4460">
        <v>1</v>
      </c>
      <c r="P4460">
        <v>-40</v>
      </c>
      <c r="Q4460" s="28">
        <v>41458.445833333331</v>
      </c>
      <c r="R4460" s="28">
        <v>41471.34097222222</v>
      </c>
      <c r="S4460" t="s">
        <v>15348</v>
      </c>
      <c r="U4460" s="27">
        <v>41458</v>
      </c>
      <c r="V4460">
        <v>40</v>
      </c>
      <c r="W4460" t="s">
        <v>32</v>
      </c>
      <c r="X4460" t="s">
        <v>274</v>
      </c>
      <c r="Y4460">
        <v>0</v>
      </c>
      <c r="AB4460" t="s">
        <v>237</v>
      </c>
      <c r="AH4460">
        <v>0</v>
      </c>
      <c r="AN4460" t="s">
        <v>238</v>
      </c>
      <c r="AO4460">
        <v>6</v>
      </c>
      <c r="AP4460" t="s">
        <v>246</v>
      </c>
      <c r="AQ4460" s="27">
        <v>41498</v>
      </c>
      <c r="AR4460" t="s">
        <v>240</v>
      </c>
      <c r="AS4460">
        <v>4</v>
      </c>
      <c r="AT4460" t="s">
        <v>239</v>
      </c>
      <c r="AU4460" s="27">
        <v>41498</v>
      </c>
    </row>
    <row r="4461" spans="1:47" x14ac:dyDescent="0.2">
      <c r="A4461">
        <v>4460</v>
      </c>
      <c r="B4461" t="s">
        <v>15349</v>
      </c>
      <c r="C4461" t="s">
        <v>6298</v>
      </c>
      <c r="D4461" t="s">
        <v>15350</v>
      </c>
      <c r="E4461" s="27">
        <v>41824</v>
      </c>
      <c r="F4461" t="s">
        <v>294</v>
      </c>
      <c r="G4461" s="27">
        <v>26316</v>
      </c>
      <c r="H4461">
        <v>44</v>
      </c>
      <c r="I4461" t="s">
        <v>244</v>
      </c>
      <c r="J4461" t="s">
        <v>245</v>
      </c>
      <c r="K4461">
        <v>0</v>
      </c>
      <c r="L4461">
        <v>1</v>
      </c>
      <c r="M4461">
        <v>0</v>
      </c>
      <c r="N4461">
        <v>0</v>
      </c>
      <c r="O4461">
        <v>2</v>
      </c>
      <c r="P4461">
        <v>-1</v>
      </c>
      <c r="Q4461" s="28">
        <v>41823.462500000001</v>
      </c>
      <c r="R4461" s="28">
        <v>41834.323611111111</v>
      </c>
      <c r="S4461" t="s">
        <v>15351</v>
      </c>
      <c r="U4461" s="27">
        <v>41823</v>
      </c>
      <c r="V4461">
        <v>1</v>
      </c>
      <c r="W4461" t="s">
        <v>32</v>
      </c>
      <c r="X4461" t="s">
        <v>274</v>
      </c>
      <c r="Y4461">
        <v>0</v>
      </c>
      <c r="AB4461" t="s">
        <v>237</v>
      </c>
      <c r="AH4461">
        <v>0</v>
      </c>
      <c r="AN4461" t="s">
        <v>238</v>
      </c>
      <c r="AO4461">
        <v>1</v>
      </c>
      <c r="AP4461" t="s">
        <v>239</v>
      </c>
      <c r="AQ4461" s="27">
        <v>41824</v>
      </c>
      <c r="AR4461" t="s">
        <v>240</v>
      </c>
      <c r="AS4461">
        <v>1</v>
      </c>
      <c r="AT4461" t="s">
        <v>239</v>
      </c>
      <c r="AU4461" s="27">
        <v>41824</v>
      </c>
    </row>
    <row r="4462" spans="1:47" x14ac:dyDescent="0.2">
      <c r="A4462">
        <v>4461</v>
      </c>
      <c r="B4462" t="s">
        <v>15352</v>
      </c>
      <c r="C4462" t="s">
        <v>15353</v>
      </c>
      <c r="D4462" t="s">
        <v>15354</v>
      </c>
      <c r="E4462" s="27">
        <v>41368</v>
      </c>
      <c r="F4462" t="s">
        <v>233</v>
      </c>
      <c r="G4462" s="27">
        <v>18742</v>
      </c>
      <c r="H4462">
        <v>64</v>
      </c>
      <c r="I4462" t="s">
        <v>234</v>
      </c>
      <c r="J4462" t="s">
        <v>245</v>
      </c>
      <c r="K4462">
        <v>0</v>
      </c>
      <c r="L4462">
        <v>1</v>
      </c>
      <c r="M4462">
        <v>0</v>
      </c>
      <c r="N4462">
        <v>0</v>
      </c>
      <c r="O4462">
        <v>8</v>
      </c>
      <c r="P4462">
        <v>-1</v>
      </c>
      <c r="Q4462" s="28">
        <v>41367.449305555558</v>
      </c>
      <c r="R4462" s="28">
        <v>41368.318055555559</v>
      </c>
      <c r="S4462" t="s">
        <v>15355</v>
      </c>
      <c r="T4462" s="27">
        <v>41367</v>
      </c>
      <c r="V4462">
        <v>1</v>
      </c>
      <c r="W4462" t="s">
        <v>32</v>
      </c>
      <c r="X4462" t="s">
        <v>364</v>
      </c>
      <c r="Y4462">
        <v>0</v>
      </c>
      <c r="AB4462" t="s">
        <v>237</v>
      </c>
      <c r="AH4462">
        <v>0</v>
      </c>
      <c r="AN4462" t="s">
        <v>238</v>
      </c>
      <c r="AO4462">
        <v>1</v>
      </c>
      <c r="AP4462" t="s">
        <v>239</v>
      </c>
      <c r="AQ4462" s="27">
        <v>41368</v>
      </c>
      <c r="AR4462" t="s">
        <v>240</v>
      </c>
      <c r="AS4462">
        <v>1</v>
      </c>
      <c r="AT4462" t="s">
        <v>239</v>
      </c>
      <c r="AU4462" s="27">
        <v>41368</v>
      </c>
    </row>
    <row r="4463" spans="1:47" x14ac:dyDescent="0.2">
      <c r="A4463">
        <v>4462</v>
      </c>
      <c r="B4463" t="s">
        <v>15356</v>
      </c>
      <c r="C4463" t="s">
        <v>15357</v>
      </c>
      <c r="D4463" t="s">
        <v>1079</v>
      </c>
      <c r="E4463" s="27">
        <v>41548</v>
      </c>
      <c r="F4463" t="s">
        <v>294</v>
      </c>
      <c r="G4463" s="27">
        <v>32892</v>
      </c>
      <c r="H4463">
        <v>26</v>
      </c>
      <c r="I4463" t="s">
        <v>244</v>
      </c>
      <c r="J4463" t="s">
        <v>250</v>
      </c>
      <c r="K4463">
        <v>0</v>
      </c>
      <c r="L4463">
        <v>3</v>
      </c>
      <c r="M4463">
        <v>0</v>
      </c>
      <c r="N4463">
        <v>0</v>
      </c>
      <c r="O4463">
        <v>1</v>
      </c>
      <c r="P4463">
        <v>35</v>
      </c>
      <c r="Q4463" s="28">
        <v>41583.26666666667</v>
      </c>
      <c r="R4463" s="28">
        <v>41627.435416666667</v>
      </c>
      <c r="S4463" t="s">
        <v>15358</v>
      </c>
      <c r="U4463" s="27">
        <v>41351</v>
      </c>
      <c r="V4463">
        <v>197</v>
      </c>
      <c r="W4463" t="s">
        <v>32</v>
      </c>
      <c r="X4463" t="s">
        <v>274</v>
      </c>
      <c r="Y4463">
        <v>0</v>
      </c>
      <c r="AB4463" t="s">
        <v>237</v>
      </c>
      <c r="AH4463">
        <v>0</v>
      </c>
      <c r="AN4463" t="s">
        <v>238</v>
      </c>
      <c r="AO4463">
        <v>2</v>
      </c>
      <c r="AP4463" t="s">
        <v>239</v>
      </c>
      <c r="AQ4463" s="27">
        <v>41548</v>
      </c>
      <c r="AR4463" t="s">
        <v>240</v>
      </c>
      <c r="AS4463">
        <v>3</v>
      </c>
      <c r="AT4463" t="s">
        <v>239</v>
      </c>
      <c r="AU4463" s="27">
        <v>41548</v>
      </c>
    </row>
    <row r="4464" spans="1:47" x14ac:dyDescent="0.2">
      <c r="A4464">
        <v>4463</v>
      </c>
      <c r="B4464" t="s">
        <v>15359</v>
      </c>
      <c r="C4464" t="s">
        <v>5512</v>
      </c>
      <c r="D4464" t="s">
        <v>689</v>
      </c>
      <c r="E4464" s="27">
        <v>41768</v>
      </c>
      <c r="F4464" t="s">
        <v>294</v>
      </c>
      <c r="G4464" s="27">
        <v>25955</v>
      </c>
      <c r="H4464">
        <v>45</v>
      </c>
      <c r="I4464" t="s">
        <v>234</v>
      </c>
      <c r="J4464" t="s">
        <v>245</v>
      </c>
      <c r="K4464">
        <v>0</v>
      </c>
      <c r="L4464">
        <v>2</v>
      </c>
      <c r="M4464">
        <v>1</v>
      </c>
      <c r="N4464">
        <v>0</v>
      </c>
      <c r="O4464">
        <v>7</v>
      </c>
      <c r="P4464">
        <v>-1</v>
      </c>
      <c r="Q4464" s="28">
        <v>41767.323611111111</v>
      </c>
      <c r="R4464" s="28">
        <v>41768.058333333334</v>
      </c>
      <c r="S4464" t="s">
        <v>15360</v>
      </c>
      <c r="U4464" s="27">
        <v>41768</v>
      </c>
      <c r="V4464">
        <v>0</v>
      </c>
      <c r="W4464" t="s">
        <v>32</v>
      </c>
      <c r="X4464" t="s">
        <v>274</v>
      </c>
      <c r="Y4464">
        <v>1</v>
      </c>
      <c r="AA4464" t="s">
        <v>15361</v>
      </c>
      <c r="AB4464" t="s">
        <v>36</v>
      </c>
      <c r="AC4464">
        <v>0</v>
      </c>
      <c r="AD4464" s="27">
        <v>41892</v>
      </c>
      <c r="AE4464" t="s">
        <v>392</v>
      </c>
      <c r="AF4464" s="27">
        <v>41892</v>
      </c>
      <c r="AG4464" s="27">
        <v>41894</v>
      </c>
      <c r="AH4464">
        <v>0</v>
      </c>
      <c r="AN4464" t="s">
        <v>238</v>
      </c>
      <c r="AO4464">
        <v>1</v>
      </c>
      <c r="AP4464" t="s">
        <v>239</v>
      </c>
      <c r="AQ4464" s="27">
        <v>41768</v>
      </c>
      <c r="AR4464" t="s">
        <v>240</v>
      </c>
      <c r="AS4464">
        <v>2</v>
      </c>
      <c r="AT4464" t="s">
        <v>239</v>
      </c>
      <c r="AU4464" s="27">
        <v>41768</v>
      </c>
    </row>
    <row r="4465" spans="1:47" x14ac:dyDescent="0.2">
      <c r="A4465">
        <v>4464</v>
      </c>
      <c r="B4465" t="s">
        <v>15362</v>
      </c>
      <c r="C4465" t="s">
        <v>15363</v>
      </c>
      <c r="D4465" t="s">
        <v>15364</v>
      </c>
      <c r="E4465" s="27">
        <v>41412</v>
      </c>
      <c r="F4465" t="s">
        <v>233</v>
      </c>
      <c r="G4465" s="27">
        <v>28765</v>
      </c>
      <c r="H4465">
        <v>37</v>
      </c>
      <c r="I4465" t="s">
        <v>244</v>
      </c>
      <c r="J4465" t="s">
        <v>250</v>
      </c>
      <c r="K4465">
        <v>0</v>
      </c>
      <c r="L4465">
        <v>2</v>
      </c>
      <c r="M4465">
        <v>0</v>
      </c>
      <c r="N4465">
        <v>0</v>
      </c>
      <c r="O4465">
        <v>3</v>
      </c>
      <c r="P4465">
        <v>-1</v>
      </c>
      <c r="Q4465" s="28">
        <v>41411.237500000003</v>
      </c>
      <c r="R4465" s="28">
        <v>41412.322222222225</v>
      </c>
      <c r="S4465" t="s">
        <v>15365</v>
      </c>
      <c r="T4465" s="27">
        <v>41411</v>
      </c>
      <c r="V4465">
        <v>1</v>
      </c>
      <c r="W4465" t="s">
        <v>36</v>
      </c>
      <c r="X4465" t="s">
        <v>279</v>
      </c>
      <c r="Y4465">
        <v>0</v>
      </c>
      <c r="AB4465" t="s">
        <v>237</v>
      </c>
      <c r="AH4465">
        <v>0</v>
      </c>
      <c r="AN4465" t="s">
        <v>238</v>
      </c>
      <c r="AO4465">
        <v>2</v>
      </c>
      <c r="AP4465" t="s">
        <v>239</v>
      </c>
      <c r="AQ4465" s="27">
        <v>41412</v>
      </c>
      <c r="AR4465" t="s">
        <v>240</v>
      </c>
      <c r="AS4465">
        <v>2</v>
      </c>
      <c r="AT4465" t="s">
        <v>239</v>
      </c>
      <c r="AU4465" s="27">
        <v>41412</v>
      </c>
    </row>
    <row r="4466" spans="1:47" x14ac:dyDescent="0.2">
      <c r="A4466">
        <v>4465</v>
      </c>
      <c r="B4466" t="s">
        <v>15366</v>
      </c>
      <c r="C4466" t="s">
        <v>2560</v>
      </c>
      <c r="D4466" t="s">
        <v>3828</v>
      </c>
      <c r="E4466" s="27">
        <v>41938</v>
      </c>
      <c r="F4466" t="s">
        <v>233</v>
      </c>
      <c r="G4466" s="27">
        <v>27648</v>
      </c>
      <c r="H4466">
        <v>40</v>
      </c>
      <c r="I4466" t="s">
        <v>244</v>
      </c>
      <c r="J4466" t="s">
        <v>22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-1</v>
      </c>
      <c r="Q4466" s="28">
        <v>41937.487500000003</v>
      </c>
      <c r="R4466" s="28">
        <v>41938.074305555558</v>
      </c>
      <c r="S4466" t="s">
        <v>15367</v>
      </c>
      <c r="T4466" s="27">
        <v>41937</v>
      </c>
      <c r="V4466">
        <v>1</v>
      </c>
      <c r="W4466" t="s">
        <v>36</v>
      </c>
      <c r="X4466" t="s">
        <v>279</v>
      </c>
      <c r="Y4466">
        <v>0</v>
      </c>
      <c r="AB4466" t="s">
        <v>237</v>
      </c>
      <c r="AH4466">
        <v>0</v>
      </c>
      <c r="AN4466" t="s">
        <v>238</v>
      </c>
      <c r="AO4466">
        <v>1</v>
      </c>
      <c r="AP4466" t="s">
        <v>239</v>
      </c>
      <c r="AQ4466" s="27">
        <v>41938</v>
      </c>
      <c r="AR4466" t="s">
        <v>240</v>
      </c>
      <c r="AS4466">
        <v>1</v>
      </c>
      <c r="AT4466" t="s">
        <v>239</v>
      </c>
      <c r="AU4466" s="27">
        <v>41938</v>
      </c>
    </row>
    <row r="4467" spans="1:47" x14ac:dyDescent="0.2">
      <c r="A4467">
        <v>4466</v>
      </c>
      <c r="B4467" t="s">
        <v>15368</v>
      </c>
      <c r="C4467" t="s">
        <v>1887</v>
      </c>
      <c r="D4467" t="s">
        <v>15369</v>
      </c>
      <c r="E4467" s="27">
        <v>41547</v>
      </c>
      <c r="F4467" t="s">
        <v>294</v>
      </c>
      <c r="G4467" s="27">
        <v>29868</v>
      </c>
      <c r="H4467">
        <v>34</v>
      </c>
      <c r="I4467" t="s">
        <v>244</v>
      </c>
      <c r="J4467" t="s">
        <v>250</v>
      </c>
      <c r="K4467">
        <v>0</v>
      </c>
      <c r="L4467">
        <v>7</v>
      </c>
      <c r="M4467">
        <v>0</v>
      </c>
      <c r="N4467">
        <v>0</v>
      </c>
      <c r="O4467">
        <v>1</v>
      </c>
      <c r="P4467">
        <v>-1</v>
      </c>
      <c r="Q4467" s="28">
        <v>41546.479166666664</v>
      </c>
      <c r="R4467" s="28">
        <v>41662.50277777778</v>
      </c>
      <c r="S4467" t="s">
        <v>15370</v>
      </c>
      <c r="T4467" s="27">
        <v>41546</v>
      </c>
      <c r="V4467">
        <v>1</v>
      </c>
      <c r="W4467" t="s">
        <v>32</v>
      </c>
      <c r="X4467" t="s">
        <v>2223</v>
      </c>
      <c r="Y4467">
        <v>1</v>
      </c>
      <c r="AA4467" t="s">
        <v>15371</v>
      </c>
      <c r="AB4467" t="s">
        <v>32</v>
      </c>
      <c r="AD4467" s="27">
        <v>42347</v>
      </c>
      <c r="AE4467" t="s">
        <v>383</v>
      </c>
      <c r="AH4467">
        <v>1</v>
      </c>
      <c r="AJ4467" t="s">
        <v>15371</v>
      </c>
      <c r="AK4467" t="s">
        <v>255</v>
      </c>
      <c r="AL4467" s="27">
        <v>42347</v>
      </c>
      <c r="AM4467" t="s">
        <v>383</v>
      </c>
      <c r="AN4467" t="s">
        <v>238</v>
      </c>
      <c r="AO4467">
        <v>3</v>
      </c>
      <c r="AP4467" t="s">
        <v>239</v>
      </c>
      <c r="AQ4467" s="27">
        <v>41547</v>
      </c>
      <c r="AR4467" t="s">
        <v>240</v>
      </c>
      <c r="AS4467">
        <v>7</v>
      </c>
      <c r="AT4467" t="s">
        <v>246</v>
      </c>
      <c r="AU4467" s="27">
        <v>41547</v>
      </c>
    </row>
    <row r="4468" spans="1:47" x14ac:dyDescent="0.2">
      <c r="A4468">
        <v>4467</v>
      </c>
      <c r="B4468" t="s">
        <v>15372</v>
      </c>
      <c r="C4468" t="s">
        <v>1294</v>
      </c>
      <c r="D4468" t="s">
        <v>15373</v>
      </c>
      <c r="E4468" s="27">
        <v>41774</v>
      </c>
      <c r="F4468" t="s">
        <v>294</v>
      </c>
      <c r="G4468" s="27">
        <v>31253</v>
      </c>
      <c r="H4468">
        <v>30</v>
      </c>
      <c r="I4468" t="s">
        <v>244</v>
      </c>
      <c r="J4468" t="s">
        <v>245</v>
      </c>
      <c r="K4468">
        <v>0</v>
      </c>
      <c r="L4468">
        <v>2</v>
      </c>
      <c r="M4468">
        <v>0</v>
      </c>
      <c r="N4468">
        <v>0</v>
      </c>
      <c r="O4468">
        <v>0</v>
      </c>
      <c r="P4468">
        <v>-1</v>
      </c>
      <c r="Q4468" s="28">
        <v>41773.147916666669</v>
      </c>
      <c r="R4468" s="28">
        <v>41774.375694444447</v>
      </c>
      <c r="S4468" t="s">
        <v>15374</v>
      </c>
      <c r="T4468" s="27">
        <v>41773</v>
      </c>
      <c r="V4468">
        <v>1</v>
      </c>
      <c r="W4468" t="s">
        <v>36</v>
      </c>
      <c r="X4468" t="s">
        <v>279</v>
      </c>
      <c r="Y4468">
        <v>0</v>
      </c>
      <c r="AB4468" t="s">
        <v>237</v>
      </c>
      <c r="AH4468">
        <v>0</v>
      </c>
      <c r="AN4468" t="s">
        <v>238</v>
      </c>
      <c r="AO4468">
        <v>1</v>
      </c>
      <c r="AP4468" t="s">
        <v>239</v>
      </c>
      <c r="AQ4468" s="27">
        <v>41774</v>
      </c>
      <c r="AR4468" t="s">
        <v>240</v>
      </c>
      <c r="AS4468">
        <v>2</v>
      </c>
      <c r="AT4468" t="s">
        <v>239</v>
      </c>
      <c r="AU4468" s="27">
        <v>41774</v>
      </c>
    </row>
    <row r="4469" spans="1:47" x14ac:dyDescent="0.2">
      <c r="A4469">
        <v>4468</v>
      </c>
      <c r="B4469" t="s">
        <v>15375</v>
      </c>
      <c r="C4469" t="s">
        <v>12965</v>
      </c>
      <c r="D4469" t="s">
        <v>11044</v>
      </c>
      <c r="E4469" s="27">
        <v>41444</v>
      </c>
      <c r="F4469" t="s">
        <v>233</v>
      </c>
      <c r="G4469" s="27">
        <v>20507</v>
      </c>
      <c r="H4469">
        <v>60</v>
      </c>
      <c r="I4469" t="s">
        <v>234</v>
      </c>
      <c r="J4469" t="s">
        <v>353</v>
      </c>
      <c r="K4469">
        <v>0</v>
      </c>
      <c r="L4469">
        <v>1</v>
      </c>
      <c r="M4469">
        <v>0</v>
      </c>
      <c r="N4469">
        <v>0</v>
      </c>
      <c r="O4469">
        <v>4</v>
      </c>
      <c r="P4469">
        <v>-15</v>
      </c>
      <c r="Q4469" s="28">
        <v>41429.050000000003</v>
      </c>
      <c r="R4469" s="28">
        <v>41435.26666666667</v>
      </c>
      <c r="S4469" t="s">
        <v>15376</v>
      </c>
      <c r="T4469" s="27">
        <v>41428</v>
      </c>
      <c r="V4469">
        <v>16</v>
      </c>
      <c r="W4469" t="s">
        <v>32</v>
      </c>
      <c r="X4469" t="s">
        <v>359</v>
      </c>
      <c r="Y4469">
        <v>0</v>
      </c>
      <c r="AB4469" t="s">
        <v>237</v>
      </c>
      <c r="AH4469">
        <v>0</v>
      </c>
      <c r="AN4469" t="s">
        <v>238</v>
      </c>
      <c r="AO4469">
        <v>1</v>
      </c>
      <c r="AP4469" t="s">
        <v>239</v>
      </c>
      <c r="AQ4469" s="27">
        <v>41444</v>
      </c>
      <c r="AR4469" t="s">
        <v>240</v>
      </c>
      <c r="AS4469">
        <v>1</v>
      </c>
      <c r="AT4469" t="s">
        <v>239</v>
      </c>
      <c r="AU4469" s="27">
        <v>41444</v>
      </c>
    </row>
    <row r="4470" spans="1:47" x14ac:dyDescent="0.2">
      <c r="A4470">
        <v>4469</v>
      </c>
      <c r="B4470" t="s">
        <v>15377</v>
      </c>
      <c r="C4470" t="s">
        <v>803</v>
      </c>
      <c r="D4470" t="s">
        <v>5194</v>
      </c>
      <c r="E4470" s="27">
        <v>41421</v>
      </c>
      <c r="F4470" t="s">
        <v>233</v>
      </c>
      <c r="G4470" s="27">
        <v>21091</v>
      </c>
      <c r="H4470">
        <v>58</v>
      </c>
      <c r="I4470" t="s">
        <v>234</v>
      </c>
      <c r="J4470" t="s">
        <v>245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-1</v>
      </c>
      <c r="Q4470" s="28">
        <v>41420.436805555553</v>
      </c>
      <c r="R4470" s="28">
        <v>41421.260416666664</v>
      </c>
      <c r="S4470" t="s">
        <v>15378</v>
      </c>
      <c r="T4470" s="27">
        <v>41420</v>
      </c>
      <c r="V4470">
        <v>1</v>
      </c>
      <c r="W4470" t="s">
        <v>36</v>
      </c>
      <c r="X4470" t="s">
        <v>6851</v>
      </c>
      <c r="Y4470">
        <v>0</v>
      </c>
      <c r="AB4470" t="s">
        <v>237</v>
      </c>
      <c r="AH4470">
        <v>0</v>
      </c>
      <c r="AN4470" t="s">
        <v>238</v>
      </c>
      <c r="AO4470">
        <v>1</v>
      </c>
      <c r="AP4470" t="s">
        <v>239</v>
      </c>
      <c r="AQ4470" s="27">
        <v>41421</v>
      </c>
      <c r="AR4470" t="s">
        <v>240</v>
      </c>
      <c r="AS4470">
        <v>1</v>
      </c>
      <c r="AT4470" t="s">
        <v>239</v>
      </c>
      <c r="AU4470" s="27">
        <v>41421</v>
      </c>
    </row>
    <row r="4471" spans="1:47" x14ac:dyDescent="0.2">
      <c r="A4471">
        <v>4470</v>
      </c>
      <c r="B4471" t="s">
        <v>15379</v>
      </c>
      <c r="C4471" t="s">
        <v>793</v>
      </c>
      <c r="D4471" t="s">
        <v>15380</v>
      </c>
      <c r="E4471" s="27">
        <v>41294</v>
      </c>
      <c r="F4471" t="s">
        <v>233</v>
      </c>
      <c r="G4471" s="27">
        <v>24622</v>
      </c>
      <c r="H4471">
        <v>48</v>
      </c>
      <c r="I4471" t="s">
        <v>234</v>
      </c>
      <c r="J4471" t="s">
        <v>250</v>
      </c>
      <c r="K4471">
        <v>0</v>
      </c>
      <c r="L4471">
        <v>8</v>
      </c>
      <c r="M4471">
        <v>0</v>
      </c>
      <c r="N4471">
        <v>0</v>
      </c>
      <c r="O4471">
        <v>0</v>
      </c>
      <c r="W4471" t="s">
        <v>237</v>
      </c>
      <c r="Y4471">
        <v>-1</v>
      </c>
      <c r="AB4471" t="s">
        <v>237</v>
      </c>
      <c r="AH4471">
        <v>0</v>
      </c>
      <c r="AN4471" t="s">
        <v>238</v>
      </c>
      <c r="AO4471">
        <v>1</v>
      </c>
      <c r="AP4471" t="s">
        <v>239</v>
      </c>
      <c r="AQ4471" s="27">
        <v>41294</v>
      </c>
      <c r="AR4471" t="s">
        <v>240</v>
      </c>
      <c r="AS4471">
        <v>8</v>
      </c>
      <c r="AT4471" t="s">
        <v>269</v>
      </c>
      <c r="AU4471" s="27">
        <v>41294</v>
      </c>
    </row>
    <row r="4472" spans="1:47" x14ac:dyDescent="0.2">
      <c r="A4472">
        <v>4471</v>
      </c>
      <c r="B4472" t="s">
        <v>15381</v>
      </c>
      <c r="C4472" t="s">
        <v>14608</v>
      </c>
      <c r="D4472" t="s">
        <v>15382</v>
      </c>
      <c r="E4472" s="27">
        <v>41593</v>
      </c>
      <c r="F4472" t="s">
        <v>233</v>
      </c>
      <c r="G4472" s="27">
        <v>32379</v>
      </c>
      <c r="H4472">
        <v>27</v>
      </c>
      <c r="I4472" t="s">
        <v>244</v>
      </c>
      <c r="J4472" t="s">
        <v>245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-1</v>
      </c>
      <c r="Q4472" s="28">
        <v>41592.209027777775</v>
      </c>
      <c r="R4472" s="28">
        <v>41593.124305555553</v>
      </c>
      <c r="S4472" t="s">
        <v>15383</v>
      </c>
      <c r="T4472" s="27">
        <v>41592</v>
      </c>
      <c r="V4472">
        <v>1</v>
      </c>
      <c r="W4472" t="s">
        <v>32</v>
      </c>
      <c r="X4472" t="s">
        <v>4773</v>
      </c>
      <c r="Y4472">
        <v>0</v>
      </c>
      <c r="AB4472" t="s">
        <v>237</v>
      </c>
      <c r="AH4472">
        <v>0</v>
      </c>
      <c r="AN4472" t="s">
        <v>238</v>
      </c>
      <c r="AO4472">
        <v>2</v>
      </c>
      <c r="AP4472" t="s">
        <v>239</v>
      </c>
      <c r="AQ4472" s="27">
        <v>41593</v>
      </c>
      <c r="AR4472" t="s">
        <v>240</v>
      </c>
      <c r="AS4472">
        <v>1</v>
      </c>
      <c r="AT4472" t="s">
        <v>239</v>
      </c>
      <c r="AU4472" s="27">
        <v>41593</v>
      </c>
    </row>
    <row r="4473" spans="1:47" x14ac:dyDescent="0.2">
      <c r="A4473">
        <v>4472</v>
      </c>
      <c r="B4473" t="s">
        <v>15384</v>
      </c>
      <c r="C4473" t="s">
        <v>505</v>
      </c>
      <c r="D4473" t="s">
        <v>1717</v>
      </c>
      <c r="E4473" s="27">
        <v>41836</v>
      </c>
      <c r="F4473" t="s">
        <v>233</v>
      </c>
      <c r="G4473" s="27">
        <v>32976</v>
      </c>
      <c r="H4473">
        <v>26</v>
      </c>
      <c r="I4473" t="s">
        <v>244</v>
      </c>
      <c r="J4473" t="s">
        <v>250</v>
      </c>
      <c r="K4473">
        <v>0</v>
      </c>
      <c r="L4473">
        <v>9</v>
      </c>
      <c r="M4473">
        <v>0</v>
      </c>
      <c r="N4473">
        <v>0</v>
      </c>
      <c r="O4473">
        <v>3</v>
      </c>
      <c r="S4473" t="s">
        <v>15385</v>
      </c>
      <c r="U4473" s="27">
        <v>41835</v>
      </c>
      <c r="V4473">
        <v>1</v>
      </c>
      <c r="W4473" t="s">
        <v>32</v>
      </c>
      <c r="X4473" t="s">
        <v>274</v>
      </c>
      <c r="Y4473">
        <v>0</v>
      </c>
      <c r="AB4473" t="s">
        <v>237</v>
      </c>
      <c r="AH4473">
        <v>0</v>
      </c>
      <c r="AN4473" t="s">
        <v>238</v>
      </c>
      <c r="AO4473">
        <v>9</v>
      </c>
      <c r="AP4473" t="s">
        <v>269</v>
      </c>
      <c r="AQ4473" s="27">
        <v>41836</v>
      </c>
      <c r="AR4473" t="s">
        <v>240</v>
      </c>
      <c r="AS4473">
        <v>9</v>
      </c>
      <c r="AT4473" t="s">
        <v>269</v>
      </c>
      <c r="AU4473" s="27">
        <v>41836</v>
      </c>
    </row>
    <row r="4474" spans="1:47" x14ac:dyDescent="0.2">
      <c r="A4474">
        <v>4473</v>
      </c>
      <c r="B4474" t="s">
        <v>15386</v>
      </c>
      <c r="C4474" t="s">
        <v>7174</v>
      </c>
      <c r="D4474" t="s">
        <v>15387</v>
      </c>
      <c r="E4474" s="27">
        <v>41298</v>
      </c>
      <c r="F4474" t="s">
        <v>233</v>
      </c>
      <c r="G4474" s="27">
        <v>31197</v>
      </c>
      <c r="H4474">
        <v>30</v>
      </c>
      <c r="I4474" t="s">
        <v>244</v>
      </c>
      <c r="J4474" t="s">
        <v>250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 s="28">
        <v>41298.209027777775</v>
      </c>
      <c r="R4474" s="28">
        <v>41298.347916666666</v>
      </c>
      <c r="S4474" t="s">
        <v>15388</v>
      </c>
      <c r="T4474" s="27">
        <v>41298</v>
      </c>
      <c r="V4474">
        <v>0</v>
      </c>
      <c r="W4474" t="s">
        <v>36</v>
      </c>
      <c r="X4474" t="s">
        <v>595</v>
      </c>
      <c r="Y4474">
        <v>1</v>
      </c>
      <c r="AA4474" t="s">
        <v>15389</v>
      </c>
      <c r="AB4474" t="s">
        <v>36</v>
      </c>
      <c r="AC4474">
        <v>0</v>
      </c>
      <c r="AD4474" s="27">
        <v>41449</v>
      </c>
      <c r="AE4474" t="s">
        <v>422</v>
      </c>
      <c r="AF4474" s="27">
        <v>41449</v>
      </c>
      <c r="AG4474" s="27">
        <v>41450</v>
      </c>
      <c r="AH4474">
        <v>0</v>
      </c>
      <c r="AN4474" t="s">
        <v>238</v>
      </c>
      <c r="AO4474">
        <v>2</v>
      </c>
      <c r="AP4474" t="s">
        <v>239</v>
      </c>
      <c r="AQ4474" s="27">
        <v>41298</v>
      </c>
      <c r="AR4474" t="s">
        <v>240</v>
      </c>
      <c r="AS4474">
        <v>1</v>
      </c>
      <c r="AT4474" t="s">
        <v>239</v>
      </c>
      <c r="AU4474" s="27">
        <v>41298</v>
      </c>
    </row>
    <row r="4475" spans="1:47" x14ac:dyDescent="0.2">
      <c r="A4475">
        <v>4474</v>
      </c>
      <c r="B4475" t="s">
        <v>15390</v>
      </c>
      <c r="C4475" t="s">
        <v>1524</v>
      </c>
      <c r="D4475" t="s">
        <v>15391</v>
      </c>
      <c r="E4475" s="27">
        <v>41726</v>
      </c>
      <c r="F4475" t="s">
        <v>233</v>
      </c>
      <c r="G4475" s="27">
        <v>32449</v>
      </c>
      <c r="H4475">
        <v>27</v>
      </c>
      <c r="I4475" t="s">
        <v>244</v>
      </c>
      <c r="J4475" t="s">
        <v>353</v>
      </c>
      <c r="K4475">
        <v>0</v>
      </c>
      <c r="L4475">
        <v>10</v>
      </c>
      <c r="M4475">
        <v>0</v>
      </c>
      <c r="N4475">
        <v>1</v>
      </c>
      <c r="O4475">
        <v>18</v>
      </c>
      <c r="P4475">
        <v>70</v>
      </c>
      <c r="Q4475" s="28">
        <v>41796.524305555555</v>
      </c>
      <c r="R4475" s="28">
        <v>41851.261111111111</v>
      </c>
      <c r="S4475" t="s">
        <v>15392</v>
      </c>
      <c r="T4475" s="27">
        <v>41598</v>
      </c>
      <c r="V4475">
        <v>128</v>
      </c>
      <c r="W4475" t="s">
        <v>32</v>
      </c>
      <c r="X4475" t="s">
        <v>359</v>
      </c>
      <c r="Y4475">
        <v>0</v>
      </c>
      <c r="AB4475" t="s">
        <v>237</v>
      </c>
      <c r="AH4475">
        <v>0</v>
      </c>
      <c r="AN4475" t="s">
        <v>238</v>
      </c>
      <c r="AO4475">
        <v>10</v>
      </c>
      <c r="AP4475" t="s">
        <v>269</v>
      </c>
      <c r="AQ4475" s="27">
        <v>41726</v>
      </c>
      <c r="AR4475" t="s">
        <v>240</v>
      </c>
      <c r="AS4475">
        <v>10</v>
      </c>
      <c r="AT4475" t="s">
        <v>269</v>
      </c>
      <c r="AU4475" s="27">
        <v>41726</v>
      </c>
    </row>
    <row r="4476" spans="1:47" x14ac:dyDescent="0.2">
      <c r="A4476">
        <v>4475</v>
      </c>
      <c r="B4476" t="s">
        <v>15393</v>
      </c>
      <c r="C4476" t="s">
        <v>15394</v>
      </c>
      <c r="D4476" t="s">
        <v>15395</v>
      </c>
      <c r="E4476" s="27">
        <v>41407</v>
      </c>
      <c r="F4476" t="s">
        <v>233</v>
      </c>
      <c r="G4476" s="27">
        <v>33171</v>
      </c>
      <c r="H4476">
        <v>25</v>
      </c>
      <c r="I4476" t="s">
        <v>244</v>
      </c>
      <c r="J4476" t="s">
        <v>250</v>
      </c>
      <c r="K4476">
        <v>0</v>
      </c>
      <c r="L4476">
        <v>2</v>
      </c>
      <c r="M4476">
        <v>0</v>
      </c>
      <c r="N4476">
        <v>2</v>
      </c>
      <c r="O4476">
        <v>0</v>
      </c>
      <c r="P4476">
        <v>0</v>
      </c>
      <c r="Q4476" s="28">
        <v>41407.051388888889</v>
      </c>
      <c r="R4476" s="28">
        <v>41407.081250000003</v>
      </c>
      <c r="S4476" t="s">
        <v>15396</v>
      </c>
      <c r="T4476" s="27">
        <v>41406</v>
      </c>
      <c r="V4476">
        <v>1</v>
      </c>
      <c r="W4476" t="s">
        <v>36</v>
      </c>
      <c r="X4476" t="s">
        <v>780</v>
      </c>
      <c r="Y4476">
        <v>0</v>
      </c>
      <c r="AB4476" t="s">
        <v>237</v>
      </c>
      <c r="AH4476">
        <v>0</v>
      </c>
      <c r="AN4476" t="s">
        <v>238</v>
      </c>
      <c r="AO4476">
        <v>3</v>
      </c>
      <c r="AP4476" t="s">
        <v>239</v>
      </c>
      <c r="AQ4476" s="27">
        <v>41407</v>
      </c>
      <c r="AR4476" t="s">
        <v>240</v>
      </c>
      <c r="AS4476">
        <v>2</v>
      </c>
      <c r="AT4476" t="s">
        <v>239</v>
      </c>
      <c r="AU4476" s="27">
        <v>41407</v>
      </c>
    </row>
    <row r="4477" spans="1:47" x14ac:dyDescent="0.2">
      <c r="A4477">
        <v>4476</v>
      </c>
      <c r="B4477" t="s">
        <v>15397</v>
      </c>
      <c r="C4477" t="s">
        <v>15398</v>
      </c>
      <c r="D4477" t="s">
        <v>3209</v>
      </c>
      <c r="E4477" s="27">
        <v>41726</v>
      </c>
      <c r="F4477" t="s">
        <v>233</v>
      </c>
      <c r="G4477" s="27">
        <v>20540</v>
      </c>
      <c r="H4477">
        <v>60</v>
      </c>
      <c r="I4477" t="s">
        <v>234</v>
      </c>
      <c r="J4477" t="s">
        <v>250</v>
      </c>
      <c r="K4477">
        <v>0</v>
      </c>
      <c r="L4477">
        <v>8</v>
      </c>
      <c r="M4477">
        <v>0</v>
      </c>
      <c r="N4477">
        <v>0</v>
      </c>
      <c r="O4477">
        <v>19</v>
      </c>
      <c r="P4477">
        <v>0</v>
      </c>
      <c r="Q4477" s="28">
        <v>41726.163888888892</v>
      </c>
      <c r="R4477" s="28">
        <v>41765.169444444444</v>
      </c>
      <c r="S4477" t="s">
        <v>15399</v>
      </c>
      <c r="T4477" s="27">
        <v>41726</v>
      </c>
      <c r="V4477">
        <v>0</v>
      </c>
      <c r="W4477" t="s">
        <v>32</v>
      </c>
      <c r="X4477" t="s">
        <v>261</v>
      </c>
      <c r="Y4477">
        <v>1</v>
      </c>
      <c r="AA4477" t="s">
        <v>15400</v>
      </c>
      <c r="AB4477" t="s">
        <v>32</v>
      </c>
      <c r="AC4477">
        <v>1</v>
      </c>
      <c r="AD4477" s="27">
        <v>42217</v>
      </c>
      <c r="AE4477" t="s">
        <v>261</v>
      </c>
      <c r="AF4477" s="27">
        <v>42218</v>
      </c>
      <c r="AG4477" s="27">
        <v>42305</v>
      </c>
      <c r="AH4477">
        <v>0</v>
      </c>
      <c r="AN4477" t="s">
        <v>238</v>
      </c>
      <c r="AO4477">
        <v>5</v>
      </c>
      <c r="AP4477" t="s">
        <v>246</v>
      </c>
      <c r="AQ4477" s="27">
        <v>41726</v>
      </c>
      <c r="AR4477" t="s">
        <v>240</v>
      </c>
      <c r="AS4477">
        <v>8</v>
      </c>
      <c r="AT4477" t="s">
        <v>269</v>
      </c>
      <c r="AU4477" s="27">
        <v>41726</v>
      </c>
    </row>
    <row r="4478" spans="1:47" x14ac:dyDescent="0.2">
      <c r="A4478">
        <v>4477</v>
      </c>
      <c r="B4478" t="s">
        <v>15401</v>
      </c>
      <c r="C4478" t="s">
        <v>7239</v>
      </c>
      <c r="D4478" t="s">
        <v>15402</v>
      </c>
      <c r="E4478" s="27">
        <v>41592</v>
      </c>
      <c r="F4478" t="s">
        <v>294</v>
      </c>
      <c r="G4478" s="27">
        <v>32095</v>
      </c>
      <c r="H4478">
        <v>28</v>
      </c>
      <c r="I4478" t="s">
        <v>244</v>
      </c>
      <c r="J4478" t="s">
        <v>353</v>
      </c>
      <c r="K4478">
        <v>0</v>
      </c>
      <c r="L4478">
        <v>3</v>
      </c>
      <c r="M4478">
        <v>0</v>
      </c>
      <c r="N4478">
        <v>0</v>
      </c>
      <c r="O4478">
        <v>0</v>
      </c>
      <c r="W4478" t="s">
        <v>237</v>
      </c>
      <c r="Y4478">
        <v>-1</v>
      </c>
      <c r="AB4478" t="s">
        <v>237</v>
      </c>
      <c r="AH4478">
        <v>0</v>
      </c>
      <c r="AN4478" t="s">
        <v>238</v>
      </c>
      <c r="AO4478">
        <v>2</v>
      </c>
      <c r="AP4478" t="s">
        <v>239</v>
      </c>
      <c r="AQ4478" s="27">
        <v>41592</v>
      </c>
      <c r="AR4478" t="s">
        <v>240</v>
      </c>
      <c r="AS4478">
        <v>3</v>
      </c>
      <c r="AT4478" t="s">
        <v>239</v>
      </c>
      <c r="AU4478" s="27">
        <v>41592</v>
      </c>
    </row>
    <row r="4479" spans="1:47" x14ac:dyDescent="0.2">
      <c r="A4479">
        <v>4478</v>
      </c>
      <c r="B4479" t="s">
        <v>15403</v>
      </c>
      <c r="C4479" t="s">
        <v>1584</v>
      </c>
      <c r="D4479" t="s">
        <v>1087</v>
      </c>
      <c r="E4479" s="27">
        <v>41387</v>
      </c>
      <c r="F4479" t="s">
        <v>233</v>
      </c>
      <c r="G4479" s="27">
        <v>21736</v>
      </c>
      <c r="H4479">
        <v>56</v>
      </c>
      <c r="I4479" t="s">
        <v>234</v>
      </c>
      <c r="J4479" t="s">
        <v>250</v>
      </c>
      <c r="K4479">
        <v>0</v>
      </c>
      <c r="L4479">
        <v>8</v>
      </c>
      <c r="M4479">
        <v>0</v>
      </c>
      <c r="N4479">
        <v>0</v>
      </c>
      <c r="O4479">
        <v>24</v>
      </c>
      <c r="P4479">
        <v>22</v>
      </c>
      <c r="Q4479" s="28">
        <v>41409.081250000003</v>
      </c>
      <c r="R4479" s="28">
        <v>41415.461111111108</v>
      </c>
      <c r="S4479" t="s">
        <v>15404</v>
      </c>
      <c r="T4479" s="27">
        <v>41295</v>
      </c>
      <c r="V4479">
        <v>92</v>
      </c>
      <c r="W4479" t="s">
        <v>32</v>
      </c>
      <c r="X4479" t="s">
        <v>494</v>
      </c>
      <c r="Y4479">
        <v>0</v>
      </c>
      <c r="AB4479" t="s">
        <v>237</v>
      </c>
      <c r="AH4479">
        <v>0</v>
      </c>
      <c r="AN4479" t="s">
        <v>238</v>
      </c>
      <c r="AO4479">
        <v>4</v>
      </c>
      <c r="AP4479" t="s">
        <v>239</v>
      </c>
      <c r="AQ4479" s="27">
        <v>41387</v>
      </c>
      <c r="AR4479" t="s">
        <v>240</v>
      </c>
      <c r="AS4479">
        <v>8</v>
      </c>
      <c r="AT4479" t="s">
        <v>269</v>
      </c>
      <c r="AU4479" s="27">
        <v>41387</v>
      </c>
    </row>
    <row r="4480" spans="1:47" x14ac:dyDescent="0.2">
      <c r="A4480">
        <v>4479</v>
      </c>
      <c r="B4480" t="s">
        <v>15405</v>
      </c>
      <c r="C4480" t="s">
        <v>2107</v>
      </c>
      <c r="D4480" t="s">
        <v>15284</v>
      </c>
      <c r="E4480" s="27">
        <v>41511</v>
      </c>
      <c r="F4480" t="s">
        <v>233</v>
      </c>
      <c r="G4480" s="27">
        <v>30297</v>
      </c>
      <c r="H4480">
        <v>33</v>
      </c>
      <c r="I4480" t="s">
        <v>244</v>
      </c>
      <c r="J4480" t="s">
        <v>250</v>
      </c>
      <c r="K4480">
        <v>0</v>
      </c>
      <c r="L4480">
        <v>1</v>
      </c>
      <c r="M4480">
        <v>0</v>
      </c>
      <c r="N4480">
        <v>0</v>
      </c>
      <c r="O4480">
        <v>2</v>
      </c>
      <c r="P4480">
        <v>-1</v>
      </c>
      <c r="Q4480" s="28">
        <v>41510.282638888886</v>
      </c>
      <c r="R4480" s="28">
        <v>41511.345138888886</v>
      </c>
      <c r="S4480" t="s">
        <v>15406</v>
      </c>
      <c r="T4480" s="27">
        <v>41510</v>
      </c>
      <c r="V4480">
        <v>1</v>
      </c>
      <c r="W4480" t="s">
        <v>36</v>
      </c>
      <c r="X4480" t="s">
        <v>279</v>
      </c>
      <c r="Y4480">
        <v>0</v>
      </c>
      <c r="AB4480" t="s">
        <v>237</v>
      </c>
      <c r="AH4480">
        <v>0</v>
      </c>
      <c r="AN4480" t="s">
        <v>238</v>
      </c>
      <c r="AO4480">
        <v>2</v>
      </c>
      <c r="AP4480" t="s">
        <v>239</v>
      </c>
      <c r="AQ4480" s="27">
        <v>41511</v>
      </c>
      <c r="AR4480" t="s">
        <v>240</v>
      </c>
      <c r="AS4480">
        <v>1</v>
      </c>
      <c r="AT4480" t="s">
        <v>239</v>
      </c>
      <c r="AU4480" s="27">
        <v>41511</v>
      </c>
    </row>
    <row r="4481" spans="1:47" x14ac:dyDescent="0.2">
      <c r="A4481">
        <v>4480</v>
      </c>
      <c r="B4481" t="s">
        <v>15407</v>
      </c>
      <c r="C4481" t="s">
        <v>2212</v>
      </c>
      <c r="D4481" t="s">
        <v>6814</v>
      </c>
      <c r="E4481" s="27">
        <v>41492</v>
      </c>
      <c r="F4481" t="s">
        <v>233</v>
      </c>
      <c r="G4481" s="27">
        <v>33144</v>
      </c>
      <c r="H4481">
        <v>25</v>
      </c>
      <c r="I4481" t="s">
        <v>244</v>
      </c>
      <c r="J4481" t="s">
        <v>245</v>
      </c>
      <c r="K4481">
        <v>0</v>
      </c>
      <c r="L4481">
        <v>9</v>
      </c>
      <c r="M4481">
        <v>1</v>
      </c>
      <c r="N4481">
        <v>0</v>
      </c>
      <c r="O4481">
        <v>9</v>
      </c>
      <c r="P4481">
        <v>-1</v>
      </c>
      <c r="Q4481" s="28">
        <v>41491.446527777778</v>
      </c>
      <c r="R4481" s="28">
        <v>41579.439583333333</v>
      </c>
      <c r="S4481" t="s">
        <v>15408</v>
      </c>
      <c r="T4481" s="27">
        <v>41491</v>
      </c>
      <c r="V4481">
        <v>1</v>
      </c>
      <c r="W4481" t="s">
        <v>32</v>
      </c>
      <c r="X4481" t="s">
        <v>567</v>
      </c>
      <c r="Y4481">
        <v>1</v>
      </c>
      <c r="AA4481" t="s">
        <v>15409</v>
      </c>
      <c r="AB4481" t="s">
        <v>36</v>
      </c>
      <c r="AC4481">
        <v>0</v>
      </c>
      <c r="AD4481" s="27">
        <v>42061</v>
      </c>
      <c r="AE4481" t="s">
        <v>392</v>
      </c>
      <c r="AF4481" s="27">
        <v>42061</v>
      </c>
      <c r="AG4481" s="27">
        <v>42063</v>
      </c>
      <c r="AH4481">
        <v>0</v>
      </c>
      <c r="AN4481" t="s">
        <v>238</v>
      </c>
      <c r="AO4481">
        <v>9</v>
      </c>
      <c r="AP4481" t="s">
        <v>269</v>
      </c>
      <c r="AQ4481" s="27">
        <v>41492</v>
      </c>
      <c r="AR4481" t="s">
        <v>240</v>
      </c>
      <c r="AS4481">
        <v>9</v>
      </c>
      <c r="AT4481" t="s">
        <v>269</v>
      </c>
      <c r="AU4481" s="27">
        <v>41492</v>
      </c>
    </row>
    <row r="4482" spans="1:47" x14ac:dyDescent="0.2">
      <c r="A4482">
        <v>4481</v>
      </c>
      <c r="B4482" t="s">
        <v>15410</v>
      </c>
      <c r="C4482" t="s">
        <v>918</v>
      </c>
      <c r="D4482" t="s">
        <v>1540</v>
      </c>
      <c r="E4482" s="27">
        <v>41457</v>
      </c>
      <c r="F4482" t="s">
        <v>233</v>
      </c>
      <c r="G4482" s="27">
        <v>25182</v>
      </c>
      <c r="H4482">
        <v>47</v>
      </c>
      <c r="I4482" t="s">
        <v>234</v>
      </c>
      <c r="J4482" t="s">
        <v>250</v>
      </c>
      <c r="K4482">
        <v>0</v>
      </c>
      <c r="L4482">
        <v>7</v>
      </c>
      <c r="M4482">
        <v>0</v>
      </c>
      <c r="N4482">
        <v>0</v>
      </c>
      <c r="O4482">
        <v>15</v>
      </c>
      <c r="P4482">
        <v>-60</v>
      </c>
      <c r="Q4482" s="28">
        <v>41397.132638888892</v>
      </c>
      <c r="R4482" s="28">
        <v>41457.447222222225</v>
      </c>
      <c r="S4482" t="s">
        <v>15411</v>
      </c>
      <c r="T4482" s="27">
        <v>41397</v>
      </c>
      <c r="V4482">
        <v>60</v>
      </c>
      <c r="W4482" t="s">
        <v>32</v>
      </c>
      <c r="X4482" t="s">
        <v>261</v>
      </c>
      <c r="Y4482">
        <v>0</v>
      </c>
      <c r="AB4482" t="s">
        <v>237</v>
      </c>
      <c r="AH4482">
        <v>0</v>
      </c>
      <c r="AN4482" t="s">
        <v>238</v>
      </c>
      <c r="AO4482">
        <v>2</v>
      </c>
      <c r="AP4482" t="s">
        <v>239</v>
      </c>
      <c r="AQ4482" s="27">
        <v>41457</v>
      </c>
      <c r="AR4482" t="s">
        <v>240</v>
      </c>
      <c r="AS4482">
        <v>7</v>
      </c>
      <c r="AT4482" t="s">
        <v>246</v>
      </c>
      <c r="AU4482" s="27">
        <v>41457</v>
      </c>
    </row>
    <row r="4483" spans="1:47" x14ac:dyDescent="0.2">
      <c r="A4483">
        <v>4482</v>
      </c>
      <c r="B4483" t="s">
        <v>15412</v>
      </c>
      <c r="C4483" t="s">
        <v>5465</v>
      </c>
      <c r="D4483" t="s">
        <v>15413</v>
      </c>
      <c r="E4483" s="27">
        <v>41806</v>
      </c>
      <c r="F4483" t="s">
        <v>233</v>
      </c>
      <c r="G4483" s="27">
        <v>31412</v>
      </c>
      <c r="H4483">
        <v>30</v>
      </c>
      <c r="I4483" t="s">
        <v>244</v>
      </c>
      <c r="J4483" t="s">
        <v>22</v>
      </c>
      <c r="K4483">
        <v>0</v>
      </c>
      <c r="L4483">
        <v>2</v>
      </c>
      <c r="M4483">
        <v>0</v>
      </c>
      <c r="N4483">
        <v>0</v>
      </c>
      <c r="O4483">
        <v>2</v>
      </c>
      <c r="P4483">
        <v>-1</v>
      </c>
      <c r="Q4483" s="28">
        <v>41805.436111111114</v>
      </c>
      <c r="R4483" s="28">
        <v>41806.254861111112</v>
      </c>
      <c r="S4483" t="s">
        <v>15414</v>
      </c>
      <c r="T4483" s="27">
        <v>41805</v>
      </c>
      <c r="V4483">
        <v>1</v>
      </c>
      <c r="W4483" t="s">
        <v>32</v>
      </c>
      <c r="X4483" t="s">
        <v>2088</v>
      </c>
      <c r="Y4483">
        <v>0</v>
      </c>
      <c r="AB4483" t="s">
        <v>237</v>
      </c>
      <c r="AH4483">
        <v>0</v>
      </c>
      <c r="AN4483" t="s">
        <v>238</v>
      </c>
      <c r="AO4483">
        <v>2</v>
      </c>
      <c r="AP4483" t="s">
        <v>239</v>
      </c>
      <c r="AQ4483" s="27">
        <v>41806</v>
      </c>
      <c r="AR4483" t="s">
        <v>240</v>
      </c>
      <c r="AS4483">
        <v>2</v>
      </c>
      <c r="AT4483" t="s">
        <v>239</v>
      </c>
      <c r="AU4483" s="27">
        <v>41806</v>
      </c>
    </row>
    <row r="4484" spans="1:47" x14ac:dyDescent="0.2">
      <c r="A4484">
        <v>4483</v>
      </c>
      <c r="B4484" t="s">
        <v>15415</v>
      </c>
      <c r="C4484" t="s">
        <v>2183</v>
      </c>
      <c r="D4484" t="s">
        <v>2703</v>
      </c>
      <c r="E4484" s="27">
        <v>41559</v>
      </c>
      <c r="F4484" t="s">
        <v>233</v>
      </c>
      <c r="G4484" s="27">
        <v>30782</v>
      </c>
      <c r="H4484">
        <v>32</v>
      </c>
      <c r="I4484" t="s">
        <v>244</v>
      </c>
      <c r="J4484" t="s">
        <v>250</v>
      </c>
      <c r="K4484">
        <v>0</v>
      </c>
      <c r="L4484">
        <v>7</v>
      </c>
      <c r="M4484">
        <v>0</v>
      </c>
      <c r="N4484">
        <v>0</v>
      </c>
      <c r="O4484">
        <v>6</v>
      </c>
      <c r="P4484">
        <v>-1</v>
      </c>
      <c r="Q4484" s="28">
        <v>41558.234722222223</v>
      </c>
      <c r="R4484" s="28">
        <v>41562.299305555556</v>
      </c>
      <c r="S4484" t="s">
        <v>15416</v>
      </c>
      <c r="T4484" s="27">
        <v>41558</v>
      </c>
      <c r="V4484">
        <v>1</v>
      </c>
      <c r="W4484" t="s">
        <v>32</v>
      </c>
      <c r="X4484" t="s">
        <v>359</v>
      </c>
      <c r="Y4484">
        <v>1</v>
      </c>
      <c r="AA4484" t="s">
        <v>15417</v>
      </c>
      <c r="AB4484" t="s">
        <v>32</v>
      </c>
      <c r="AC4484">
        <v>1</v>
      </c>
      <c r="AD4484" s="27">
        <v>41628</v>
      </c>
      <c r="AE4484" t="s">
        <v>252</v>
      </c>
      <c r="AF4484" s="27">
        <v>41629</v>
      </c>
      <c r="AG4484" s="27">
        <v>41691</v>
      </c>
      <c r="AH4484">
        <v>1</v>
      </c>
      <c r="AJ4484" t="s">
        <v>15417</v>
      </c>
      <c r="AK4484" t="s">
        <v>255</v>
      </c>
      <c r="AL4484" s="27">
        <v>41628</v>
      </c>
      <c r="AM4484" t="s">
        <v>252</v>
      </c>
      <c r="AN4484" t="s">
        <v>238</v>
      </c>
      <c r="AO4484">
        <v>4</v>
      </c>
      <c r="AP4484" t="s">
        <v>239</v>
      </c>
      <c r="AQ4484" s="27">
        <v>41559</v>
      </c>
      <c r="AR4484" t="s">
        <v>240</v>
      </c>
      <c r="AS4484">
        <v>7</v>
      </c>
      <c r="AT4484" t="s">
        <v>246</v>
      </c>
      <c r="AU4484" s="27">
        <v>41559</v>
      </c>
    </row>
    <row r="4485" spans="1:47" x14ac:dyDescent="0.2">
      <c r="A4485">
        <v>4484</v>
      </c>
      <c r="B4485" t="s">
        <v>15418</v>
      </c>
      <c r="C4485" t="s">
        <v>15419</v>
      </c>
      <c r="D4485" t="s">
        <v>15420</v>
      </c>
      <c r="E4485" s="27">
        <v>41749</v>
      </c>
      <c r="F4485" t="s">
        <v>233</v>
      </c>
      <c r="G4485" s="27">
        <v>20258</v>
      </c>
      <c r="H4485">
        <v>60</v>
      </c>
      <c r="I4485" t="s">
        <v>234</v>
      </c>
      <c r="J4485" t="s">
        <v>353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 s="28">
        <v>41749.165972222225</v>
      </c>
      <c r="R4485" s="28">
        <v>41750.067361111112</v>
      </c>
      <c r="S4485" t="s">
        <v>15421</v>
      </c>
      <c r="T4485" s="27">
        <v>41748</v>
      </c>
      <c r="V4485">
        <v>1</v>
      </c>
      <c r="W4485" t="s">
        <v>36</v>
      </c>
      <c r="X4485" t="s">
        <v>279</v>
      </c>
      <c r="Y4485">
        <v>0</v>
      </c>
      <c r="AB4485" t="s">
        <v>237</v>
      </c>
      <c r="AH4485">
        <v>0</v>
      </c>
      <c r="AN4485" t="s">
        <v>238</v>
      </c>
      <c r="AO4485">
        <v>1</v>
      </c>
      <c r="AP4485" t="s">
        <v>239</v>
      </c>
      <c r="AQ4485" s="27">
        <v>41749</v>
      </c>
      <c r="AR4485" t="s">
        <v>240</v>
      </c>
      <c r="AS4485">
        <v>1</v>
      </c>
      <c r="AT4485" t="s">
        <v>239</v>
      </c>
      <c r="AU4485" s="27">
        <v>41749</v>
      </c>
    </row>
    <row r="4486" spans="1:47" x14ac:dyDescent="0.2">
      <c r="A4486">
        <v>4485</v>
      </c>
      <c r="B4486" t="s">
        <v>15422</v>
      </c>
      <c r="C4486" t="s">
        <v>803</v>
      </c>
      <c r="D4486" t="s">
        <v>4673</v>
      </c>
      <c r="E4486" s="27">
        <v>41587</v>
      </c>
      <c r="F4486" t="s">
        <v>233</v>
      </c>
      <c r="G4486" s="27">
        <v>33395</v>
      </c>
      <c r="H4486">
        <v>24</v>
      </c>
      <c r="I4486" t="s">
        <v>259</v>
      </c>
      <c r="J4486" t="s">
        <v>250</v>
      </c>
      <c r="K4486">
        <v>0</v>
      </c>
      <c r="L4486">
        <v>3</v>
      </c>
      <c r="M4486">
        <v>0</v>
      </c>
      <c r="N4486">
        <v>0</v>
      </c>
      <c r="O4486">
        <v>3</v>
      </c>
      <c r="P4486">
        <v>-1</v>
      </c>
      <c r="Q4486" s="28">
        <v>41586.151388888888</v>
      </c>
      <c r="R4486" s="28">
        <v>41587.093055555553</v>
      </c>
      <c r="S4486" t="s">
        <v>15423</v>
      </c>
      <c r="T4486" s="27">
        <v>41586</v>
      </c>
      <c r="V4486">
        <v>1</v>
      </c>
      <c r="W4486" t="s">
        <v>32</v>
      </c>
      <c r="X4486" t="s">
        <v>2254</v>
      </c>
      <c r="Y4486">
        <v>1</v>
      </c>
      <c r="AA4486" t="s">
        <v>15424</v>
      </c>
      <c r="AB4486" t="s">
        <v>32</v>
      </c>
      <c r="AC4486">
        <v>0</v>
      </c>
      <c r="AD4486" s="27">
        <v>41592</v>
      </c>
      <c r="AE4486" t="s">
        <v>359</v>
      </c>
      <c r="AF4486" s="27">
        <v>41592</v>
      </c>
      <c r="AG4486" s="27">
        <v>41594</v>
      </c>
      <c r="AH4486">
        <v>0</v>
      </c>
      <c r="AN4486" t="s">
        <v>238</v>
      </c>
      <c r="AO4486">
        <v>4</v>
      </c>
      <c r="AP4486" t="s">
        <v>239</v>
      </c>
      <c r="AQ4486" s="27">
        <v>41587</v>
      </c>
      <c r="AR4486" t="s">
        <v>240</v>
      </c>
      <c r="AS4486">
        <v>3</v>
      </c>
      <c r="AT4486" t="s">
        <v>239</v>
      </c>
      <c r="AU4486" s="27">
        <v>41587</v>
      </c>
    </row>
    <row r="4487" spans="1:47" x14ac:dyDescent="0.2">
      <c r="A4487">
        <v>4486</v>
      </c>
      <c r="B4487" t="s">
        <v>15425</v>
      </c>
      <c r="C4487" t="s">
        <v>2056</v>
      </c>
      <c r="D4487" t="s">
        <v>496</v>
      </c>
      <c r="E4487" s="27">
        <v>41689</v>
      </c>
      <c r="F4487" t="s">
        <v>233</v>
      </c>
      <c r="G4487" s="27">
        <v>33969</v>
      </c>
      <c r="H4487">
        <v>23</v>
      </c>
      <c r="I4487" t="s">
        <v>259</v>
      </c>
      <c r="J4487" t="s">
        <v>245</v>
      </c>
      <c r="K4487">
        <v>0</v>
      </c>
      <c r="L4487">
        <v>8</v>
      </c>
      <c r="M4487">
        <v>1</v>
      </c>
      <c r="N4487">
        <v>0</v>
      </c>
      <c r="O4487">
        <v>2</v>
      </c>
      <c r="P4487">
        <v>-1</v>
      </c>
      <c r="Q4487" s="28">
        <v>41688.435416666667</v>
      </c>
      <c r="R4487" s="28">
        <v>41696.243055555555</v>
      </c>
      <c r="S4487" t="s">
        <v>15426</v>
      </c>
      <c r="U4487" s="27">
        <v>41688</v>
      </c>
      <c r="V4487">
        <v>1</v>
      </c>
      <c r="W4487" t="s">
        <v>32</v>
      </c>
      <c r="X4487" t="s">
        <v>274</v>
      </c>
      <c r="Y4487">
        <v>1</v>
      </c>
      <c r="AA4487" t="s">
        <v>15427</v>
      </c>
      <c r="AB4487" t="s">
        <v>32</v>
      </c>
      <c r="AD4487" s="27">
        <v>41961</v>
      </c>
      <c r="AE4487" t="s">
        <v>2727</v>
      </c>
      <c r="AH4487">
        <v>0</v>
      </c>
      <c r="AN4487" t="s">
        <v>238</v>
      </c>
      <c r="AO4487">
        <v>8</v>
      </c>
      <c r="AP4487" t="s">
        <v>269</v>
      </c>
      <c r="AQ4487" s="27">
        <v>41689</v>
      </c>
      <c r="AR4487" t="s">
        <v>240</v>
      </c>
      <c r="AS4487">
        <v>8</v>
      </c>
      <c r="AT4487" t="s">
        <v>269</v>
      </c>
      <c r="AU4487" s="27">
        <v>41689</v>
      </c>
    </row>
    <row r="4488" spans="1:47" x14ac:dyDescent="0.2">
      <c r="A4488">
        <v>4487</v>
      </c>
      <c r="B4488" t="s">
        <v>15428</v>
      </c>
      <c r="C4488" t="s">
        <v>4959</v>
      </c>
      <c r="D4488" t="s">
        <v>15429</v>
      </c>
      <c r="E4488" s="27">
        <v>41935</v>
      </c>
      <c r="F4488" t="s">
        <v>233</v>
      </c>
      <c r="G4488" s="27">
        <v>30375</v>
      </c>
      <c r="H4488">
        <v>33</v>
      </c>
      <c r="I4488" t="s">
        <v>244</v>
      </c>
      <c r="J4488" t="s">
        <v>353</v>
      </c>
      <c r="K4488">
        <v>0</v>
      </c>
      <c r="L4488">
        <v>2</v>
      </c>
      <c r="M4488">
        <v>0</v>
      </c>
      <c r="N4488">
        <v>0</v>
      </c>
      <c r="O4488">
        <v>0</v>
      </c>
      <c r="P4488">
        <v>-1</v>
      </c>
      <c r="Q4488" s="28">
        <v>41934.245833333334</v>
      </c>
      <c r="R4488" s="28">
        <v>41942.284722222219</v>
      </c>
      <c r="S4488" t="s">
        <v>15430</v>
      </c>
      <c r="U4488" s="27">
        <v>41934</v>
      </c>
      <c r="V4488">
        <v>1</v>
      </c>
      <c r="W4488" t="s">
        <v>32</v>
      </c>
      <c r="X4488" t="s">
        <v>274</v>
      </c>
      <c r="Y4488">
        <v>0</v>
      </c>
      <c r="AB4488" t="s">
        <v>237</v>
      </c>
      <c r="AH4488">
        <v>0</v>
      </c>
      <c r="AN4488" t="s">
        <v>238</v>
      </c>
      <c r="AO4488">
        <v>2</v>
      </c>
      <c r="AP4488" t="s">
        <v>239</v>
      </c>
      <c r="AQ4488" s="27">
        <v>41935</v>
      </c>
      <c r="AR4488" t="s">
        <v>240</v>
      </c>
      <c r="AS4488">
        <v>2</v>
      </c>
      <c r="AT4488" t="s">
        <v>239</v>
      </c>
      <c r="AU4488" s="27">
        <v>41935</v>
      </c>
    </row>
    <row r="4489" spans="1:47" x14ac:dyDescent="0.2">
      <c r="A4489">
        <v>4488</v>
      </c>
      <c r="B4489" t="s">
        <v>15431</v>
      </c>
      <c r="C4489" t="s">
        <v>746</v>
      </c>
      <c r="D4489" t="s">
        <v>3219</v>
      </c>
      <c r="E4489" s="27">
        <v>41757</v>
      </c>
      <c r="F4489" t="s">
        <v>233</v>
      </c>
      <c r="G4489" s="27">
        <v>34010</v>
      </c>
      <c r="H4489">
        <v>23</v>
      </c>
      <c r="I4489" t="s">
        <v>259</v>
      </c>
      <c r="J4489" t="s">
        <v>353</v>
      </c>
      <c r="K4489">
        <v>0</v>
      </c>
      <c r="L4489">
        <v>6</v>
      </c>
      <c r="M4489">
        <v>0</v>
      </c>
      <c r="N4489">
        <v>0</v>
      </c>
      <c r="O4489">
        <v>3</v>
      </c>
      <c r="P4489">
        <v>-1</v>
      </c>
      <c r="Q4489" s="28">
        <v>41756.35</v>
      </c>
      <c r="R4489" s="28">
        <v>41759.404861111114</v>
      </c>
      <c r="S4489" t="s">
        <v>15432</v>
      </c>
      <c r="T4489" s="27">
        <v>41756</v>
      </c>
      <c r="V4489">
        <v>1</v>
      </c>
      <c r="W4489" t="s">
        <v>32</v>
      </c>
      <c r="X4489" t="s">
        <v>847</v>
      </c>
      <c r="Y4489">
        <v>1</v>
      </c>
      <c r="AA4489" t="s">
        <v>15433</v>
      </c>
      <c r="AB4489" t="s">
        <v>36</v>
      </c>
      <c r="AC4489">
        <v>0</v>
      </c>
      <c r="AD4489" s="27">
        <v>41826</v>
      </c>
      <c r="AE4489" t="s">
        <v>3954</v>
      </c>
      <c r="AF4489" s="27">
        <v>41826</v>
      </c>
      <c r="AG4489" s="27">
        <v>41826</v>
      </c>
      <c r="AH4489">
        <v>0</v>
      </c>
      <c r="AN4489" t="s">
        <v>238</v>
      </c>
      <c r="AO4489">
        <v>5</v>
      </c>
      <c r="AP4489" t="s">
        <v>246</v>
      </c>
      <c r="AQ4489" s="27">
        <v>41757</v>
      </c>
      <c r="AR4489" t="s">
        <v>240</v>
      </c>
      <c r="AS4489">
        <v>6</v>
      </c>
      <c r="AT4489" t="s">
        <v>246</v>
      </c>
      <c r="AU4489" s="27">
        <v>41757</v>
      </c>
    </row>
    <row r="4490" spans="1:47" x14ac:dyDescent="0.2">
      <c r="A4490">
        <v>4489</v>
      </c>
      <c r="B4490" t="s">
        <v>15434</v>
      </c>
      <c r="C4490" t="s">
        <v>15435</v>
      </c>
      <c r="D4490" t="s">
        <v>381</v>
      </c>
      <c r="E4490" s="27">
        <v>41965</v>
      </c>
      <c r="F4490" t="s">
        <v>294</v>
      </c>
      <c r="G4490" s="27">
        <v>32057</v>
      </c>
      <c r="H4490">
        <v>28</v>
      </c>
      <c r="I4490" t="s">
        <v>244</v>
      </c>
      <c r="J4490" t="s">
        <v>250</v>
      </c>
      <c r="K4490">
        <v>0</v>
      </c>
      <c r="L4490">
        <v>6</v>
      </c>
      <c r="M4490">
        <v>0</v>
      </c>
      <c r="N4490">
        <v>0</v>
      </c>
      <c r="O4490">
        <v>3</v>
      </c>
      <c r="P4490">
        <v>-1</v>
      </c>
      <c r="Q4490" s="28">
        <v>41964.487500000003</v>
      </c>
      <c r="R4490" s="28">
        <v>41966.191666666666</v>
      </c>
      <c r="S4490" t="s">
        <v>15436</v>
      </c>
      <c r="T4490" s="27">
        <v>41964</v>
      </c>
      <c r="V4490">
        <v>1</v>
      </c>
      <c r="W4490" t="s">
        <v>32</v>
      </c>
      <c r="X4490" t="s">
        <v>1351</v>
      </c>
      <c r="Y4490">
        <v>0</v>
      </c>
      <c r="AB4490" t="s">
        <v>237</v>
      </c>
      <c r="AH4490">
        <v>0</v>
      </c>
      <c r="AN4490" t="s">
        <v>238</v>
      </c>
      <c r="AO4490">
        <v>2</v>
      </c>
      <c r="AP4490" t="s">
        <v>239</v>
      </c>
      <c r="AQ4490" s="27">
        <v>41965</v>
      </c>
      <c r="AR4490" t="s">
        <v>240</v>
      </c>
      <c r="AS4490">
        <v>6</v>
      </c>
      <c r="AT4490" t="s">
        <v>246</v>
      </c>
      <c r="AU4490" s="27">
        <v>41965</v>
      </c>
    </row>
    <row r="4491" spans="1:47" x14ac:dyDescent="0.2">
      <c r="A4491">
        <v>4490</v>
      </c>
      <c r="B4491" t="s">
        <v>15437</v>
      </c>
      <c r="C4491" t="s">
        <v>14883</v>
      </c>
      <c r="D4491" t="s">
        <v>15438</v>
      </c>
      <c r="E4491" s="27">
        <v>41790</v>
      </c>
      <c r="F4491" t="s">
        <v>233</v>
      </c>
      <c r="G4491" s="27">
        <v>33739</v>
      </c>
      <c r="H4491">
        <v>23</v>
      </c>
      <c r="I4491" t="s">
        <v>259</v>
      </c>
      <c r="J4491" t="s">
        <v>250</v>
      </c>
      <c r="K4491">
        <v>0</v>
      </c>
      <c r="L4491">
        <v>2</v>
      </c>
      <c r="M4491">
        <v>0</v>
      </c>
      <c r="N4491">
        <v>0</v>
      </c>
      <c r="O4491">
        <v>1</v>
      </c>
      <c r="P4491">
        <v>-1</v>
      </c>
      <c r="Q4491" s="28">
        <v>41789.466666666667</v>
      </c>
      <c r="R4491" s="28">
        <v>41791.361805555556</v>
      </c>
      <c r="S4491" t="s">
        <v>15439</v>
      </c>
      <c r="U4491" s="27">
        <v>41789</v>
      </c>
      <c r="V4491">
        <v>1</v>
      </c>
      <c r="W4491" t="s">
        <v>32</v>
      </c>
      <c r="X4491" t="s">
        <v>274</v>
      </c>
      <c r="Y4491">
        <v>0</v>
      </c>
      <c r="AB4491" t="s">
        <v>237</v>
      </c>
      <c r="AH4491">
        <v>0</v>
      </c>
      <c r="AN4491" t="s">
        <v>238</v>
      </c>
      <c r="AO4491">
        <v>3</v>
      </c>
      <c r="AP4491" t="s">
        <v>239</v>
      </c>
      <c r="AQ4491" s="27">
        <v>41790</v>
      </c>
      <c r="AR4491" t="s">
        <v>240</v>
      </c>
      <c r="AS4491">
        <v>2</v>
      </c>
      <c r="AT4491" t="s">
        <v>239</v>
      </c>
      <c r="AU4491" s="27">
        <v>41790</v>
      </c>
    </row>
    <row r="4492" spans="1:47" x14ac:dyDescent="0.2">
      <c r="A4492">
        <v>4491</v>
      </c>
      <c r="B4492" t="s">
        <v>15440</v>
      </c>
      <c r="C4492" t="s">
        <v>15441</v>
      </c>
      <c r="D4492" t="s">
        <v>15442</v>
      </c>
      <c r="E4492" s="27">
        <v>41278</v>
      </c>
      <c r="F4492" t="s">
        <v>233</v>
      </c>
      <c r="G4492" s="27">
        <v>33059</v>
      </c>
      <c r="H4492">
        <v>25</v>
      </c>
      <c r="I4492" t="s">
        <v>244</v>
      </c>
      <c r="J4492" t="s">
        <v>250</v>
      </c>
      <c r="K4492">
        <v>0</v>
      </c>
      <c r="L4492">
        <v>4</v>
      </c>
      <c r="M4492">
        <v>0</v>
      </c>
      <c r="N4492">
        <v>0</v>
      </c>
      <c r="O4492">
        <v>1</v>
      </c>
      <c r="P4492">
        <v>-1</v>
      </c>
      <c r="Q4492" s="28">
        <v>41277.414583333331</v>
      </c>
      <c r="R4492" s="28">
        <v>41278.066666666666</v>
      </c>
      <c r="S4492" t="s">
        <v>15443</v>
      </c>
      <c r="T4492" s="27">
        <v>41277</v>
      </c>
      <c r="V4492">
        <v>1</v>
      </c>
      <c r="W4492" t="s">
        <v>32</v>
      </c>
      <c r="X4492" t="s">
        <v>4479</v>
      </c>
      <c r="Y4492">
        <v>1</v>
      </c>
      <c r="AA4492" t="s">
        <v>15444</v>
      </c>
      <c r="AB4492" t="s">
        <v>36</v>
      </c>
      <c r="AC4492">
        <v>1</v>
      </c>
      <c r="AD4492" s="27">
        <v>41393</v>
      </c>
      <c r="AE4492" t="s">
        <v>474</v>
      </c>
      <c r="AF4492" s="27">
        <v>41394</v>
      </c>
      <c r="AG4492" s="27">
        <v>41611</v>
      </c>
      <c r="AH4492">
        <v>1</v>
      </c>
      <c r="AJ4492" t="s">
        <v>15444</v>
      </c>
      <c r="AK4492" t="s">
        <v>462</v>
      </c>
      <c r="AL4492" s="27">
        <v>41393</v>
      </c>
      <c r="AM4492" t="s">
        <v>279</v>
      </c>
      <c r="AN4492" t="s">
        <v>238</v>
      </c>
      <c r="AO4492">
        <v>5</v>
      </c>
      <c r="AP4492" t="s">
        <v>246</v>
      </c>
      <c r="AQ4492" s="27">
        <v>41278</v>
      </c>
      <c r="AR4492" t="s">
        <v>240</v>
      </c>
      <c r="AS4492">
        <v>4</v>
      </c>
      <c r="AT4492" t="s">
        <v>239</v>
      </c>
      <c r="AU4492" s="27">
        <v>41278</v>
      </c>
    </row>
    <row r="4493" spans="1:47" x14ac:dyDescent="0.2">
      <c r="A4493">
        <v>4492</v>
      </c>
      <c r="B4493" t="s">
        <v>15445</v>
      </c>
      <c r="C4493" t="s">
        <v>15446</v>
      </c>
      <c r="D4493" t="s">
        <v>15447</v>
      </c>
      <c r="E4493" s="27">
        <v>41672</v>
      </c>
      <c r="F4493" t="s">
        <v>294</v>
      </c>
      <c r="G4493" s="27">
        <v>35020</v>
      </c>
      <c r="H4493">
        <v>20</v>
      </c>
      <c r="I4493" t="s">
        <v>259</v>
      </c>
      <c r="J4493" t="s">
        <v>250</v>
      </c>
      <c r="K4493">
        <v>0</v>
      </c>
      <c r="L4493">
        <v>4</v>
      </c>
      <c r="M4493">
        <v>0</v>
      </c>
      <c r="N4493">
        <v>0</v>
      </c>
      <c r="O4493">
        <v>0</v>
      </c>
      <c r="P4493">
        <v>-1</v>
      </c>
      <c r="Q4493" s="28">
        <v>41671.42291666667</v>
      </c>
      <c r="R4493" s="28">
        <v>41672.369444444441</v>
      </c>
      <c r="S4493" t="s">
        <v>15448</v>
      </c>
      <c r="T4493" s="27">
        <v>41671</v>
      </c>
      <c r="V4493">
        <v>1</v>
      </c>
      <c r="W4493" t="s">
        <v>32</v>
      </c>
      <c r="X4493" t="s">
        <v>359</v>
      </c>
      <c r="Y4493">
        <v>0</v>
      </c>
      <c r="AB4493" t="s">
        <v>237</v>
      </c>
      <c r="AH4493">
        <v>0</v>
      </c>
      <c r="AN4493" t="s">
        <v>238</v>
      </c>
      <c r="AO4493">
        <v>6</v>
      </c>
      <c r="AP4493" t="s">
        <v>246</v>
      </c>
      <c r="AQ4493" s="27">
        <v>41672</v>
      </c>
      <c r="AR4493" t="s">
        <v>240</v>
      </c>
      <c r="AS4493">
        <v>4</v>
      </c>
      <c r="AT4493" t="s">
        <v>239</v>
      </c>
      <c r="AU4493" s="27">
        <v>41672</v>
      </c>
    </row>
    <row r="4494" spans="1:47" x14ac:dyDescent="0.2">
      <c r="A4494">
        <v>4493</v>
      </c>
      <c r="B4494" t="s">
        <v>15449</v>
      </c>
      <c r="C4494" t="s">
        <v>1127</v>
      </c>
      <c r="D4494" t="s">
        <v>7395</v>
      </c>
      <c r="E4494" s="27">
        <v>41689</v>
      </c>
      <c r="F4494" t="s">
        <v>233</v>
      </c>
      <c r="G4494" s="27">
        <v>30468</v>
      </c>
      <c r="H4494">
        <v>32</v>
      </c>
      <c r="I4494" t="s">
        <v>244</v>
      </c>
      <c r="J4494" t="s">
        <v>250</v>
      </c>
      <c r="K4494">
        <v>0</v>
      </c>
      <c r="L4494">
        <v>9</v>
      </c>
      <c r="M4494">
        <v>0</v>
      </c>
      <c r="N4494">
        <v>4</v>
      </c>
      <c r="O4494">
        <v>9</v>
      </c>
      <c r="P4494">
        <v>-1</v>
      </c>
      <c r="Q4494" s="28">
        <v>41688.288888888892</v>
      </c>
      <c r="R4494" s="28">
        <v>41689.088888888888</v>
      </c>
      <c r="S4494" t="s">
        <v>15450</v>
      </c>
      <c r="T4494" s="27">
        <v>41688</v>
      </c>
      <c r="V4494">
        <v>1</v>
      </c>
      <c r="W4494" t="s">
        <v>32</v>
      </c>
      <c r="X4494" t="s">
        <v>555</v>
      </c>
      <c r="Y4494">
        <v>0</v>
      </c>
      <c r="AB4494" t="s">
        <v>237</v>
      </c>
      <c r="AH4494">
        <v>0</v>
      </c>
      <c r="AN4494" t="s">
        <v>238</v>
      </c>
      <c r="AO4494">
        <v>7</v>
      </c>
      <c r="AP4494" t="s">
        <v>246</v>
      </c>
      <c r="AQ4494" s="27">
        <v>41689</v>
      </c>
      <c r="AR4494" t="s">
        <v>240</v>
      </c>
      <c r="AS4494">
        <v>9</v>
      </c>
      <c r="AT4494" t="s">
        <v>269</v>
      </c>
      <c r="AU4494" s="27">
        <v>41689</v>
      </c>
    </row>
    <row r="4495" spans="1:47" x14ac:dyDescent="0.2">
      <c r="A4495">
        <v>4494</v>
      </c>
      <c r="B4495" t="s">
        <v>15451</v>
      </c>
      <c r="C4495" t="s">
        <v>15452</v>
      </c>
      <c r="D4495" t="s">
        <v>15453</v>
      </c>
      <c r="E4495" s="27">
        <v>41280</v>
      </c>
      <c r="F4495" t="s">
        <v>294</v>
      </c>
      <c r="G4495" s="27">
        <v>24280</v>
      </c>
      <c r="H4495">
        <v>49</v>
      </c>
      <c r="I4495" t="s">
        <v>234</v>
      </c>
      <c r="J4495" t="s">
        <v>250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 s="28">
        <v>41280.136805555558</v>
      </c>
      <c r="R4495" s="28">
        <v>41281.36041666667</v>
      </c>
      <c r="S4495" t="s">
        <v>15454</v>
      </c>
      <c r="T4495" s="27">
        <v>41280</v>
      </c>
      <c r="V4495">
        <v>0</v>
      </c>
      <c r="W4495" t="s">
        <v>32</v>
      </c>
      <c r="X4495" t="s">
        <v>1406</v>
      </c>
      <c r="Y4495">
        <v>0</v>
      </c>
      <c r="AB4495" t="s">
        <v>237</v>
      </c>
      <c r="AH4495">
        <v>0</v>
      </c>
      <c r="AN4495" t="s">
        <v>238</v>
      </c>
      <c r="AO4495">
        <v>2</v>
      </c>
      <c r="AP4495" t="s">
        <v>239</v>
      </c>
      <c r="AQ4495" s="27">
        <v>41280</v>
      </c>
      <c r="AR4495" t="s">
        <v>240</v>
      </c>
      <c r="AS4495">
        <v>1</v>
      </c>
      <c r="AT4495" t="s">
        <v>239</v>
      </c>
      <c r="AU4495" s="27">
        <v>41280</v>
      </c>
    </row>
    <row r="4496" spans="1:47" x14ac:dyDescent="0.2">
      <c r="A4496">
        <v>4495</v>
      </c>
      <c r="B4496" t="s">
        <v>15455</v>
      </c>
      <c r="C4496" t="s">
        <v>15456</v>
      </c>
      <c r="D4496" t="s">
        <v>12433</v>
      </c>
      <c r="E4496" s="27">
        <v>41520</v>
      </c>
      <c r="F4496" t="s">
        <v>233</v>
      </c>
      <c r="G4496" s="27">
        <v>34270</v>
      </c>
      <c r="H4496">
        <v>22</v>
      </c>
      <c r="I4496" t="s">
        <v>259</v>
      </c>
      <c r="J4496" t="s">
        <v>250</v>
      </c>
      <c r="K4496">
        <v>0</v>
      </c>
      <c r="L4496">
        <v>3</v>
      </c>
      <c r="M4496">
        <v>0</v>
      </c>
      <c r="N4496">
        <v>0</v>
      </c>
      <c r="O4496">
        <v>1</v>
      </c>
      <c r="P4496">
        <v>-4</v>
      </c>
      <c r="Q4496" s="28">
        <v>41516.15625</v>
      </c>
      <c r="R4496" s="28">
        <v>41517.259722222225</v>
      </c>
      <c r="S4496" t="s">
        <v>15457</v>
      </c>
      <c r="T4496" s="27">
        <v>41516</v>
      </c>
      <c r="V4496">
        <v>4</v>
      </c>
      <c r="W4496" t="s">
        <v>32</v>
      </c>
      <c r="X4496" t="s">
        <v>359</v>
      </c>
      <c r="Y4496">
        <v>0</v>
      </c>
      <c r="AB4496" t="s">
        <v>237</v>
      </c>
      <c r="AH4496">
        <v>0</v>
      </c>
      <c r="AN4496" t="s">
        <v>238</v>
      </c>
      <c r="AO4496">
        <v>5</v>
      </c>
      <c r="AP4496" t="s">
        <v>246</v>
      </c>
      <c r="AQ4496" s="27">
        <v>41520</v>
      </c>
      <c r="AR4496" t="s">
        <v>240</v>
      </c>
      <c r="AS4496">
        <v>3</v>
      </c>
      <c r="AT4496" t="s">
        <v>239</v>
      </c>
      <c r="AU4496" s="27">
        <v>41520</v>
      </c>
    </row>
    <row r="4497" spans="1:47" x14ac:dyDescent="0.2">
      <c r="A4497">
        <v>4496</v>
      </c>
      <c r="B4497" t="s">
        <v>15458</v>
      </c>
      <c r="C4497" t="s">
        <v>963</v>
      </c>
      <c r="D4497" t="s">
        <v>15459</v>
      </c>
      <c r="E4497" s="27">
        <v>41587</v>
      </c>
      <c r="F4497" t="s">
        <v>233</v>
      </c>
      <c r="G4497" s="27">
        <v>33555</v>
      </c>
      <c r="H4497">
        <v>24</v>
      </c>
      <c r="I4497" t="s">
        <v>259</v>
      </c>
      <c r="J4497" t="s">
        <v>250</v>
      </c>
      <c r="K4497">
        <v>0</v>
      </c>
      <c r="L4497">
        <v>3</v>
      </c>
      <c r="M4497">
        <v>0</v>
      </c>
      <c r="N4497">
        <v>0</v>
      </c>
      <c r="O4497">
        <v>0</v>
      </c>
      <c r="P4497">
        <v>-1</v>
      </c>
      <c r="Q4497" s="28">
        <v>41586.538888888892</v>
      </c>
      <c r="R4497" s="28">
        <v>41587.088888888888</v>
      </c>
      <c r="S4497" t="s">
        <v>15460</v>
      </c>
      <c r="T4497" s="27">
        <v>41586</v>
      </c>
      <c r="V4497">
        <v>1</v>
      </c>
      <c r="W4497" t="s">
        <v>32</v>
      </c>
      <c r="X4497" t="s">
        <v>284</v>
      </c>
      <c r="Y4497">
        <v>0</v>
      </c>
      <c r="AB4497" t="s">
        <v>237</v>
      </c>
      <c r="AH4497">
        <v>0</v>
      </c>
      <c r="AN4497" t="s">
        <v>238</v>
      </c>
      <c r="AO4497">
        <v>4</v>
      </c>
      <c r="AP4497" t="s">
        <v>239</v>
      </c>
      <c r="AQ4497" s="27">
        <v>41587</v>
      </c>
      <c r="AR4497" t="s">
        <v>240</v>
      </c>
      <c r="AS4497">
        <v>3</v>
      </c>
      <c r="AT4497" t="s">
        <v>239</v>
      </c>
      <c r="AU4497" s="27">
        <v>41587</v>
      </c>
    </row>
    <row r="4498" spans="1:47" x14ac:dyDescent="0.2">
      <c r="A4498">
        <v>4497</v>
      </c>
      <c r="B4498" t="s">
        <v>15461</v>
      </c>
      <c r="C4498" t="s">
        <v>3144</v>
      </c>
      <c r="D4498" t="s">
        <v>5133</v>
      </c>
      <c r="E4498" s="27">
        <v>41963</v>
      </c>
      <c r="F4498" t="s">
        <v>233</v>
      </c>
      <c r="G4498" s="27">
        <v>20527</v>
      </c>
      <c r="H4498">
        <v>60</v>
      </c>
      <c r="I4498" t="s">
        <v>234</v>
      </c>
      <c r="J4498" t="s">
        <v>250</v>
      </c>
      <c r="K4498">
        <v>0</v>
      </c>
      <c r="L4498">
        <v>4</v>
      </c>
      <c r="M4498">
        <v>0</v>
      </c>
      <c r="N4498">
        <v>0</v>
      </c>
      <c r="O4498">
        <v>7</v>
      </c>
      <c r="P4498">
        <v>-2</v>
      </c>
      <c r="Q4498" s="28">
        <v>41961.482638888891</v>
      </c>
      <c r="R4498" s="28">
        <v>42139.216666666667</v>
      </c>
      <c r="S4498" t="s">
        <v>15462</v>
      </c>
      <c r="U4498" s="27">
        <v>41962</v>
      </c>
      <c r="V4498">
        <v>1</v>
      </c>
      <c r="W4498" t="s">
        <v>32</v>
      </c>
      <c r="X4498" t="s">
        <v>274</v>
      </c>
      <c r="Y4498">
        <v>0</v>
      </c>
      <c r="AB4498" t="s">
        <v>237</v>
      </c>
      <c r="AH4498">
        <v>0</v>
      </c>
      <c r="AN4498" t="s">
        <v>238</v>
      </c>
      <c r="AO4498">
        <v>4</v>
      </c>
      <c r="AP4498" t="s">
        <v>239</v>
      </c>
      <c r="AQ4498" s="27">
        <v>41963</v>
      </c>
      <c r="AR4498" t="s">
        <v>240</v>
      </c>
      <c r="AS4498">
        <v>4</v>
      </c>
      <c r="AT4498" t="s">
        <v>239</v>
      </c>
      <c r="AU4498" s="27">
        <v>41963</v>
      </c>
    </row>
    <row r="4499" spans="1:47" x14ac:dyDescent="0.2">
      <c r="A4499">
        <v>4498</v>
      </c>
      <c r="B4499" t="s">
        <v>15463</v>
      </c>
      <c r="C4499" t="s">
        <v>3285</v>
      </c>
      <c r="D4499" t="s">
        <v>15464</v>
      </c>
      <c r="E4499" s="27">
        <v>41934</v>
      </c>
      <c r="F4499" t="s">
        <v>233</v>
      </c>
      <c r="G4499" s="27">
        <v>32683</v>
      </c>
      <c r="H4499">
        <v>26</v>
      </c>
      <c r="I4499" t="s">
        <v>244</v>
      </c>
      <c r="J4499" t="s">
        <v>245</v>
      </c>
      <c r="K4499">
        <v>0</v>
      </c>
      <c r="L4499">
        <v>7</v>
      </c>
      <c r="M4499">
        <v>0</v>
      </c>
      <c r="N4499">
        <v>0</v>
      </c>
      <c r="O4499">
        <v>10</v>
      </c>
      <c r="P4499">
        <v>7</v>
      </c>
      <c r="Q4499" s="28">
        <v>41941.068749999999</v>
      </c>
      <c r="R4499" s="28">
        <v>41941.352777777778</v>
      </c>
      <c r="S4499" t="s">
        <v>15465</v>
      </c>
      <c r="T4499" s="27">
        <v>41820</v>
      </c>
      <c r="V4499">
        <v>114</v>
      </c>
      <c r="W4499" t="s">
        <v>32</v>
      </c>
      <c r="X4499" t="s">
        <v>364</v>
      </c>
      <c r="Y4499">
        <v>1</v>
      </c>
      <c r="AA4499" t="s">
        <v>15466</v>
      </c>
      <c r="AB4499" t="s">
        <v>36</v>
      </c>
      <c r="AC4499">
        <v>1</v>
      </c>
      <c r="AD4499" s="27">
        <v>41940</v>
      </c>
      <c r="AE4499" t="s">
        <v>474</v>
      </c>
      <c r="AF4499" s="27">
        <v>41941</v>
      </c>
      <c r="AG4499" s="27">
        <v>41941</v>
      </c>
      <c r="AH4499">
        <v>0</v>
      </c>
      <c r="AN4499" t="s">
        <v>238</v>
      </c>
      <c r="AO4499">
        <v>5</v>
      </c>
      <c r="AP4499" t="s">
        <v>246</v>
      </c>
      <c r="AQ4499" s="27">
        <v>41934</v>
      </c>
      <c r="AR4499" t="s">
        <v>240</v>
      </c>
      <c r="AS4499">
        <v>7</v>
      </c>
      <c r="AT4499" t="s">
        <v>246</v>
      </c>
      <c r="AU4499" s="27">
        <v>41934</v>
      </c>
    </row>
    <row r="4500" spans="1:47" x14ac:dyDescent="0.2">
      <c r="A4500">
        <v>4499</v>
      </c>
      <c r="B4500" t="s">
        <v>15467</v>
      </c>
      <c r="C4500" t="s">
        <v>2818</v>
      </c>
      <c r="D4500" t="s">
        <v>11551</v>
      </c>
      <c r="E4500" s="27">
        <v>41677</v>
      </c>
      <c r="F4500" t="s">
        <v>233</v>
      </c>
      <c r="G4500" s="27">
        <v>30019</v>
      </c>
      <c r="H4500">
        <v>34</v>
      </c>
      <c r="I4500" t="s">
        <v>244</v>
      </c>
      <c r="J4500" t="s">
        <v>250</v>
      </c>
      <c r="K4500">
        <v>0</v>
      </c>
      <c r="L4500">
        <v>5</v>
      </c>
      <c r="M4500">
        <v>0</v>
      </c>
      <c r="N4500">
        <v>0</v>
      </c>
      <c r="O4500">
        <v>3</v>
      </c>
      <c r="P4500">
        <v>0</v>
      </c>
      <c r="Q4500" s="28">
        <v>41677.183333333334</v>
      </c>
      <c r="R4500" s="28">
        <v>41730.318749999999</v>
      </c>
      <c r="S4500" t="s">
        <v>15468</v>
      </c>
      <c r="T4500" s="27">
        <v>41676</v>
      </c>
      <c r="V4500">
        <v>1</v>
      </c>
      <c r="W4500" t="s">
        <v>32</v>
      </c>
      <c r="X4500" t="s">
        <v>1207</v>
      </c>
      <c r="Y4500">
        <v>0</v>
      </c>
      <c r="AB4500" t="s">
        <v>237</v>
      </c>
      <c r="AH4500">
        <v>0</v>
      </c>
      <c r="AN4500" t="s">
        <v>238</v>
      </c>
      <c r="AO4500">
        <v>2</v>
      </c>
      <c r="AP4500" t="s">
        <v>239</v>
      </c>
      <c r="AQ4500" s="27">
        <v>41677</v>
      </c>
      <c r="AR4500" t="s">
        <v>240</v>
      </c>
      <c r="AS4500">
        <v>5</v>
      </c>
      <c r="AT4500" t="s">
        <v>246</v>
      </c>
      <c r="AU4500" s="27">
        <v>41677</v>
      </c>
    </row>
    <row r="4501" spans="1:47" x14ac:dyDescent="0.2">
      <c r="A4501">
        <v>4500</v>
      </c>
      <c r="B4501" t="s">
        <v>15469</v>
      </c>
      <c r="C4501" t="s">
        <v>553</v>
      </c>
      <c r="D4501" t="s">
        <v>3624</v>
      </c>
      <c r="E4501" s="27">
        <v>41412</v>
      </c>
      <c r="F4501" t="s">
        <v>233</v>
      </c>
      <c r="G4501" s="27">
        <v>31716</v>
      </c>
      <c r="H4501">
        <v>29</v>
      </c>
      <c r="I4501" t="s">
        <v>244</v>
      </c>
      <c r="J4501" t="s">
        <v>250</v>
      </c>
      <c r="K4501">
        <v>0</v>
      </c>
      <c r="L4501">
        <v>8</v>
      </c>
      <c r="M4501">
        <v>0</v>
      </c>
      <c r="N4501">
        <v>0</v>
      </c>
      <c r="O4501">
        <v>5</v>
      </c>
      <c r="S4501" t="s">
        <v>15470</v>
      </c>
      <c r="T4501" s="27">
        <v>40444</v>
      </c>
      <c r="V4501">
        <v>968</v>
      </c>
      <c r="W4501" t="s">
        <v>32</v>
      </c>
      <c r="X4501" t="s">
        <v>1207</v>
      </c>
      <c r="Y4501">
        <v>0</v>
      </c>
      <c r="AB4501" t="s">
        <v>237</v>
      </c>
      <c r="AH4501">
        <v>0</v>
      </c>
      <c r="AN4501" t="s">
        <v>238</v>
      </c>
      <c r="AO4501">
        <v>5</v>
      </c>
      <c r="AP4501" t="s">
        <v>246</v>
      </c>
      <c r="AQ4501" s="27">
        <v>41412</v>
      </c>
      <c r="AR4501" t="s">
        <v>240</v>
      </c>
      <c r="AS4501">
        <v>8</v>
      </c>
      <c r="AT4501" t="s">
        <v>269</v>
      </c>
      <c r="AU4501" s="27">
        <v>41412</v>
      </c>
    </row>
    <row r="4502" spans="1:47" x14ac:dyDescent="0.2">
      <c r="A4502">
        <v>4501</v>
      </c>
      <c r="B4502" t="s">
        <v>15471</v>
      </c>
      <c r="C4502" t="s">
        <v>15472</v>
      </c>
      <c r="D4502" t="s">
        <v>15473</v>
      </c>
      <c r="E4502" s="27">
        <v>41733</v>
      </c>
      <c r="F4502" t="s">
        <v>294</v>
      </c>
      <c r="G4502" s="27">
        <v>35131</v>
      </c>
      <c r="H4502">
        <v>20</v>
      </c>
      <c r="I4502" t="s">
        <v>259</v>
      </c>
      <c r="J4502" t="s">
        <v>250</v>
      </c>
      <c r="K4502">
        <v>1</v>
      </c>
      <c r="L4502">
        <v>10</v>
      </c>
      <c r="M4502">
        <v>0</v>
      </c>
      <c r="N4502">
        <v>0</v>
      </c>
      <c r="O4502">
        <v>1</v>
      </c>
      <c r="P4502">
        <v>483</v>
      </c>
      <c r="Q4502" s="28">
        <v>42216.51666666667</v>
      </c>
      <c r="R4502" s="28">
        <v>42228.216666666667</v>
      </c>
      <c r="S4502" t="s">
        <v>15474</v>
      </c>
      <c r="T4502" s="27">
        <v>41681</v>
      </c>
      <c r="V4502">
        <v>52</v>
      </c>
      <c r="W4502" t="s">
        <v>32</v>
      </c>
      <c r="X4502" t="s">
        <v>343</v>
      </c>
      <c r="Y4502">
        <v>1</v>
      </c>
      <c r="AA4502" t="s">
        <v>15475</v>
      </c>
      <c r="AB4502" t="s">
        <v>36</v>
      </c>
      <c r="AC4502">
        <v>210</v>
      </c>
      <c r="AD4502" s="27">
        <v>42006</v>
      </c>
      <c r="AE4502" t="s">
        <v>404</v>
      </c>
      <c r="AF4502" s="27">
        <v>42216</v>
      </c>
      <c r="AG4502" s="27">
        <v>42228</v>
      </c>
      <c r="AH4502">
        <v>0</v>
      </c>
      <c r="AN4502" t="s">
        <v>238</v>
      </c>
      <c r="AO4502">
        <v>9</v>
      </c>
      <c r="AP4502" t="s">
        <v>269</v>
      </c>
      <c r="AQ4502" s="27">
        <v>41733</v>
      </c>
      <c r="AR4502" t="s">
        <v>240</v>
      </c>
      <c r="AS4502">
        <v>10</v>
      </c>
      <c r="AT4502" t="s">
        <v>269</v>
      </c>
      <c r="AU4502" s="27">
        <v>41733</v>
      </c>
    </row>
    <row r="4503" spans="1:47" x14ac:dyDescent="0.2">
      <c r="A4503">
        <v>4502</v>
      </c>
      <c r="B4503" t="s">
        <v>15476</v>
      </c>
      <c r="C4503" t="s">
        <v>830</v>
      </c>
      <c r="D4503" t="s">
        <v>15477</v>
      </c>
      <c r="E4503" s="27">
        <v>41368</v>
      </c>
      <c r="F4503" t="s">
        <v>233</v>
      </c>
      <c r="G4503" s="27">
        <v>24349</v>
      </c>
      <c r="H4503">
        <v>49</v>
      </c>
      <c r="I4503" t="s">
        <v>234</v>
      </c>
      <c r="J4503" t="s">
        <v>245</v>
      </c>
      <c r="K4503">
        <v>0</v>
      </c>
      <c r="L4503">
        <v>1</v>
      </c>
      <c r="M4503">
        <v>0</v>
      </c>
      <c r="N4503">
        <v>0</v>
      </c>
      <c r="O4503">
        <v>1</v>
      </c>
      <c r="S4503" t="s">
        <v>15478</v>
      </c>
      <c r="T4503" s="27">
        <v>40799</v>
      </c>
      <c r="V4503">
        <v>569</v>
      </c>
      <c r="W4503" t="s">
        <v>36</v>
      </c>
      <c r="X4503" t="s">
        <v>780</v>
      </c>
      <c r="Y4503">
        <v>0</v>
      </c>
      <c r="AB4503" t="s">
        <v>237</v>
      </c>
      <c r="AH4503">
        <v>0</v>
      </c>
      <c r="AN4503" t="s">
        <v>238</v>
      </c>
      <c r="AO4503">
        <v>1</v>
      </c>
      <c r="AP4503" t="s">
        <v>239</v>
      </c>
      <c r="AQ4503" s="27">
        <v>41368</v>
      </c>
      <c r="AR4503" t="s">
        <v>240</v>
      </c>
      <c r="AS4503">
        <v>1</v>
      </c>
      <c r="AT4503" t="s">
        <v>239</v>
      </c>
      <c r="AU4503" s="27">
        <v>41368</v>
      </c>
    </row>
    <row r="4504" spans="1:47" x14ac:dyDescent="0.2">
      <c r="A4504">
        <v>4503</v>
      </c>
      <c r="B4504" t="s">
        <v>15479</v>
      </c>
      <c r="C4504" t="s">
        <v>4842</v>
      </c>
      <c r="D4504" t="s">
        <v>15480</v>
      </c>
      <c r="E4504" s="27">
        <v>41780</v>
      </c>
      <c r="F4504" t="s">
        <v>233</v>
      </c>
      <c r="G4504" s="27">
        <v>31702</v>
      </c>
      <c r="H4504">
        <v>29</v>
      </c>
      <c r="I4504" t="s">
        <v>244</v>
      </c>
      <c r="J4504" t="s">
        <v>250</v>
      </c>
      <c r="K4504">
        <v>0</v>
      </c>
      <c r="L4504">
        <v>2</v>
      </c>
      <c r="M4504">
        <v>0</v>
      </c>
      <c r="N4504">
        <v>0</v>
      </c>
      <c r="O4504">
        <v>1</v>
      </c>
      <c r="P4504">
        <v>0</v>
      </c>
      <c r="Q4504" s="28">
        <v>41780.104861111111</v>
      </c>
      <c r="R4504" s="28">
        <v>41782.080555555556</v>
      </c>
      <c r="S4504" t="s">
        <v>15481</v>
      </c>
      <c r="T4504" s="27">
        <v>41780</v>
      </c>
      <c r="V4504">
        <v>0</v>
      </c>
      <c r="W4504" t="s">
        <v>36</v>
      </c>
      <c r="X4504" t="s">
        <v>279</v>
      </c>
      <c r="Y4504">
        <v>1</v>
      </c>
      <c r="AA4504" t="s">
        <v>15482</v>
      </c>
      <c r="AB4504" t="s">
        <v>36</v>
      </c>
      <c r="AC4504">
        <v>0</v>
      </c>
      <c r="AD4504" s="27">
        <v>41826</v>
      </c>
      <c r="AE4504" t="s">
        <v>1231</v>
      </c>
      <c r="AF4504" s="27">
        <v>41826</v>
      </c>
      <c r="AG4504" s="27">
        <v>41827</v>
      </c>
      <c r="AH4504">
        <v>0</v>
      </c>
      <c r="AN4504" t="s">
        <v>238</v>
      </c>
      <c r="AO4504">
        <v>2</v>
      </c>
      <c r="AP4504" t="s">
        <v>239</v>
      </c>
      <c r="AQ4504" s="27">
        <v>41780</v>
      </c>
      <c r="AR4504" t="s">
        <v>240</v>
      </c>
      <c r="AS4504">
        <v>2</v>
      </c>
      <c r="AT4504" t="s">
        <v>239</v>
      </c>
      <c r="AU4504" s="27">
        <v>41780</v>
      </c>
    </row>
    <row r="4505" spans="1:47" x14ac:dyDescent="0.2">
      <c r="A4505">
        <v>4504</v>
      </c>
      <c r="B4505" t="s">
        <v>15483</v>
      </c>
      <c r="C4505" t="s">
        <v>15484</v>
      </c>
      <c r="D4505" t="s">
        <v>1097</v>
      </c>
      <c r="E4505" s="27">
        <v>41886</v>
      </c>
      <c r="F4505" t="s">
        <v>233</v>
      </c>
      <c r="G4505" s="27">
        <v>35633</v>
      </c>
      <c r="H4505">
        <v>18</v>
      </c>
      <c r="I4505" t="s">
        <v>259</v>
      </c>
      <c r="J4505" t="s">
        <v>250</v>
      </c>
      <c r="K4505">
        <v>3</v>
      </c>
      <c r="L4505">
        <v>9</v>
      </c>
      <c r="M4505">
        <v>0</v>
      </c>
      <c r="N4505">
        <v>0</v>
      </c>
      <c r="O4505">
        <v>2</v>
      </c>
      <c r="P4505">
        <v>-85</v>
      </c>
      <c r="Q4505" s="28">
        <v>41801.529861111114</v>
      </c>
      <c r="R4505" s="28">
        <v>41886.425000000003</v>
      </c>
      <c r="S4505" t="s">
        <v>15485</v>
      </c>
      <c r="U4505" s="27">
        <v>41835</v>
      </c>
      <c r="V4505">
        <v>51</v>
      </c>
      <c r="W4505" t="s">
        <v>32</v>
      </c>
      <c r="X4505" t="s">
        <v>274</v>
      </c>
      <c r="Y4505">
        <v>1</v>
      </c>
      <c r="AA4505" t="s">
        <v>15486</v>
      </c>
      <c r="AB4505" t="s">
        <v>32</v>
      </c>
      <c r="AD4505" s="27">
        <v>42151</v>
      </c>
      <c r="AE4505" t="s">
        <v>284</v>
      </c>
      <c r="AH4505">
        <v>0</v>
      </c>
      <c r="AN4505" t="s">
        <v>238</v>
      </c>
      <c r="AO4505">
        <v>7</v>
      </c>
      <c r="AP4505" t="s">
        <v>246</v>
      </c>
      <c r="AQ4505" s="27">
        <v>41886</v>
      </c>
      <c r="AR4505" t="s">
        <v>240</v>
      </c>
      <c r="AS4505">
        <v>9</v>
      </c>
      <c r="AT4505" t="s">
        <v>269</v>
      </c>
      <c r="AU4505" s="27">
        <v>41886</v>
      </c>
    </row>
    <row r="4506" spans="1:47" x14ac:dyDescent="0.2">
      <c r="A4506">
        <v>4505</v>
      </c>
      <c r="B4506" t="s">
        <v>15487</v>
      </c>
      <c r="C4506" t="s">
        <v>15488</v>
      </c>
      <c r="D4506" t="s">
        <v>15489</v>
      </c>
      <c r="E4506" s="27">
        <v>41338</v>
      </c>
      <c r="F4506" t="s">
        <v>233</v>
      </c>
      <c r="G4506" s="27">
        <v>34094</v>
      </c>
      <c r="H4506">
        <v>22</v>
      </c>
      <c r="I4506" t="s">
        <v>259</v>
      </c>
      <c r="J4506" t="s">
        <v>245</v>
      </c>
      <c r="K4506">
        <v>0</v>
      </c>
      <c r="L4506">
        <v>6</v>
      </c>
      <c r="M4506">
        <v>0</v>
      </c>
      <c r="N4506">
        <v>0</v>
      </c>
      <c r="O4506">
        <v>0</v>
      </c>
      <c r="P4506">
        <v>-1</v>
      </c>
      <c r="Q4506" s="28">
        <v>41337.334722222222</v>
      </c>
      <c r="R4506" s="28">
        <v>41338.413888888892</v>
      </c>
      <c r="S4506" t="s">
        <v>15490</v>
      </c>
      <c r="T4506" s="27">
        <v>41337</v>
      </c>
      <c r="V4506">
        <v>1</v>
      </c>
      <c r="W4506" t="s">
        <v>32</v>
      </c>
      <c r="X4506" t="s">
        <v>453</v>
      </c>
      <c r="Y4506">
        <v>0</v>
      </c>
      <c r="AB4506" t="s">
        <v>237</v>
      </c>
      <c r="AH4506">
        <v>0</v>
      </c>
      <c r="AN4506" t="s">
        <v>238</v>
      </c>
      <c r="AO4506">
        <v>5</v>
      </c>
      <c r="AP4506" t="s">
        <v>246</v>
      </c>
      <c r="AQ4506" s="27">
        <v>41338</v>
      </c>
      <c r="AR4506" t="s">
        <v>240</v>
      </c>
      <c r="AS4506">
        <v>6</v>
      </c>
      <c r="AT4506" t="s">
        <v>246</v>
      </c>
      <c r="AU4506" s="27">
        <v>41338</v>
      </c>
    </row>
    <row r="4507" spans="1:47" x14ac:dyDescent="0.2">
      <c r="A4507">
        <v>4506</v>
      </c>
      <c r="B4507" t="s">
        <v>15491</v>
      </c>
      <c r="C4507" t="s">
        <v>496</v>
      </c>
      <c r="D4507" t="s">
        <v>15492</v>
      </c>
      <c r="E4507" s="27">
        <v>41688</v>
      </c>
      <c r="F4507" t="s">
        <v>233</v>
      </c>
      <c r="G4507" s="27">
        <v>29949</v>
      </c>
      <c r="H4507">
        <v>34</v>
      </c>
      <c r="I4507" t="s">
        <v>244</v>
      </c>
      <c r="J4507" t="s">
        <v>250</v>
      </c>
      <c r="K4507">
        <v>3</v>
      </c>
      <c r="L4507">
        <v>10</v>
      </c>
      <c r="M4507">
        <v>0</v>
      </c>
      <c r="N4507">
        <v>0</v>
      </c>
      <c r="O4507">
        <v>8</v>
      </c>
      <c r="S4507" t="s">
        <v>15493</v>
      </c>
      <c r="U4507" s="27">
        <v>40779</v>
      </c>
      <c r="V4507">
        <v>909</v>
      </c>
      <c r="W4507" t="s">
        <v>32</v>
      </c>
      <c r="X4507" t="s">
        <v>274</v>
      </c>
      <c r="Y4507">
        <v>0</v>
      </c>
      <c r="AB4507" t="s">
        <v>237</v>
      </c>
      <c r="AH4507">
        <v>0</v>
      </c>
      <c r="AN4507" t="s">
        <v>238</v>
      </c>
      <c r="AO4507">
        <v>7</v>
      </c>
      <c r="AP4507" t="s">
        <v>246</v>
      </c>
      <c r="AQ4507" s="27">
        <v>41688</v>
      </c>
      <c r="AR4507" t="s">
        <v>240</v>
      </c>
      <c r="AS4507">
        <v>10</v>
      </c>
      <c r="AT4507" t="s">
        <v>269</v>
      </c>
      <c r="AU4507" s="27">
        <v>41688</v>
      </c>
    </row>
    <row r="4508" spans="1:47" x14ac:dyDescent="0.2">
      <c r="A4508">
        <v>4507</v>
      </c>
      <c r="B4508" t="s">
        <v>15494</v>
      </c>
      <c r="C4508" t="s">
        <v>8334</v>
      </c>
      <c r="D4508" t="s">
        <v>13058</v>
      </c>
      <c r="E4508" s="27">
        <v>41918</v>
      </c>
      <c r="F4508" t="s">
        <v>233</v>
      </c>
      <c r="G4508" s="27">
        <v>25232</v>
      </c>
      <c r="H4508">
        <v>47</v>
      </c>
      <c r="I4508" t="s">
        <v>234</v>
      </c>
      <c r="J4508" t="s">
        <v>245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0</v>
      </c>
      <c r="Q4508" s="28">
        <v>41918.157638888886</v>
      </c>
      <c r="R4508" s="28">
        <v>41918.052777777775</v>
      </c>
      <c r="S4508" t="s">
        <v>15495</v>
      </c>
      <c r="T4508" s="27">
        <v>41918</v>
      </c>
      <c r="V4508">
        <v>0</v>
      </c>
      <c r="W4508" t="s">
        <v>36</v>
      </c>
      <c r="X4508" t="s">
        <v>263</v>
      </c>
      <c r="Y4508">
        <v>0</v>
      </c>
      <c r="AB4508" t="s">
        <v>237</v>
      </c>
      <c r="AH4508">
        <v>0</v>
      </c>
      <c r="AN4508" t="s">
        <v>238</v>
      </c>
      <c r="AO4508">
        <v>1</v>
      </c>
      <c r="AP4508" t="s">
        <v>239</v>
      </c>
      <c r="AQ4508" s="27">
        <v>41918</v>
      </c>
      <c r="AR4508" t="s">
        <v>240</v>
      </c>
      <c r="AS4508">
        <v>1</v>
      </c>
      <c r="AT4508" t="s">
        <v>239</v>
      </c>
      <c r="AU4508" s="27">
        <v>41918</v>
      </c>
    </row>
    <row r="4509" spans="1:47" x14ac:dyDescent="0.2">
      <c r="A4509">
        <v>4508</v>
      </c>
      <c r="B4509" t="s">
        <v>15496</v>
      </c>
      <c r="C4509" t="s">
        <v>15497</v>
      </c>
      <c r="D4509" t="s">
        <v>14406</v>
      </c>
      <c r="E4509" s="27">
        <v>41393</v>
      </c>
      <c r="F4509" t="s">
        <v>294</v>
      </c>
      <c r="G4509" s="27">
        <v>32784</v>
      </c>
      <c r="H4509">
        <v>26</v>
      </c>
      <c r="I4509" t="s">
        <v>244</v>
      </c>
      <c r="J4509" t="s">
        <v>250</v>
      </c>
      <c r="K4509">
        <v>0</v>
      </c>
      <c r="L4509">
        <v>5</v>
      </c>
      <c r="M4509">
        <v>0</v>
      </c>
      <c r="N4509">
        <v>0</v>
      </c>
      <c r="O4509">
        <v>3</v>
      </c>
      <c r="P4509">
        <v>-1</v>
      </c>
      <c r="Q4509" s="28">
        <v>41392.395138888889</v>
      </c>
      <c r="R4509" s="28">
        <v>41393.36041666667</v>
      </c>
      <c r="S4509" t="s">
        <v>15498</v>
      </c>
      <c r="T4509" s="27">
        <v>41392</v>
      </c>
      <c r="V4509">
        <v>1</v>
      </c>
      <c r="W4509" t="s">
        <v>32</v>
      </c>
      <c r="X4509" t="s">
        <v>1406</v>
      </c>
      <c r="Y4509">
        <v>1</v>
      </c>
      <c r="AA4509" t="s">
        <v>15499</v>
      </c>
      <c r="AB4509" t="s">
        <v>32</v>
      </c>
      <c r="AD4509" s="27">
        <v>42329</v>
      </c>
      <c r="AE4509" t="s">
        <v>359</v>
      </c>
      <c r="AH4509">
        <v>0</v>
      </c>
      <c r="AN4509" t="s">
        <v>238</v>
      </c>
      <c r="AO4509">
        <v>4</v>
      </c>
      <c r="AP4509" t="s">
        <v>239</v>
      </c>
      <c r="AQ4509" s="27">
        <v>41393</v>
      </c>
      <c r="AR4509" t="s">
        <v>240</v>
      </c>
      <c r="AS4509">
        <v>5</v>
      </c>
      <c r="AT4509" t="s">
        <v>246</v>
      </c>
      <c r="AU4509" s="27">
        <v>41393</v>
      </c>
    </row>
    <row r="4510" spans="1:47" x14ac:dyDescent="0.2">
      <c r="A4510">
        <v>4509</v>
      </c>
      <c r="B4510" t="s">
        <v>15500</v>
      </c>
      <c r="C4510" t="s">
        <v>990</v>
      </c>
      <c r="D4510" t="s">
        <v>15501</v>
      </c>
      <c r="E4510" s="27">
        <v>41571</v>
      </c>
      <c r="F4510" t="s">
        <v>233</v>
      </c>
      <c r="G4510" s="27">
        <v>34474</v>
      </c>
      <c r="H4510">
        <v>21</v>
      </c>
      <c r="I4510" t="s">
        <v>259</v>
      </c>
      <c r="J4510" t="s">
        <v>250</v>
      </c>
      <c r="K4510">
        <v>0</v>
      </c>
      <c r="L4510">
        <v>7</v>
      </c>
      <c r="M4510">
        <v>0</v>
      </c>
      <c r="N4510">
        <v>0</v>
      </c>
      <c r="O4510">
        <v>0</v>
      </c>
      <c r="P4510">
        <v>-1</v>
      </c>
      <c r="Q4510" s="28">
        <v>41570.106944444444</v>
      </c>
      <c r="R4510" s="28">
        <v>41573.352777777778</v>
      </c>
      <c r="S4510" t="s">
        <v>15502</v>
      </c>
      <c r="T4510" s="27">
        <v>41570</v>
      </c>
      <c r="V4510">
        <v>1</v>
      </c>
      <c r="W4510" t="s">
        <v>32</v>
      </c>
      <c r="X4510" t="s">
        <v>555</v>
      </c>
      <c r="Y4510">
        <v>1</v>
      </c>
      <c r="AA4510" t="s">
        <v>15503</v>
      </c>
      <c r="AB4510" t="s">
        <v>32</v>
      </c>
      <c r="AD4510" s="27">
        <v>42233</v>
      </c>
      <c r="AE4510" t="s">
        <v>567</v>
      </c>
      <c r="AH4510">
        <v>0</v>
      </c>
      <c r="AN4510" t="s">
        <v>238</v>
      </c>
      <c r="AO4510">
        <v>7</v>
      </c>
      <c r="AP4510" t="s">
        <v>246</v>
      </c>
      <c r="AQ4510" s="27">
        <v>41571</v>
      </c>
      <c r="AR4510" t="s">
        <v>240</v>
      </c>
      <c r="AS4510">
        <v>7</v>
      </c>
      <c r="AT4510" t="s">
        <v>246</v>
      </c>
      <c r="AU4510" s="27">
        <v>41571</v>
      </c>
    </row>
    <row r="4511" spans="1:47" x14ac:dyDescent="0.2">
      <c r="A4511">
        <v>4510</v>
      </c>
      <c r="B4511" t="s">
        <v>15504</v>
      </c>
      <c r="C4511" t="s">
        <v>1313</v>
      </c>
      <c r="D4511" t="s">
        <v>15505</v>
      </c>
      <c r="E4511" s="27">
        <v>41342</v>
      </c>
      <c r="F4511" t="s">
        <v>233</v>
      </c>
      <c r="G4511" s="27">
        <v>22749</v>
      </c>
      <c r="H4511">
        <v>54</v>
      </c>
      <c r="I4511" t="s">
        <v>234</v>
      </c>
      <c r="J4511" t="s">
        <v>245</v>
      </c>
      <c r="K4511">
        <v>0</v>
      </c>
      <c r="L4511">
        <v>1</v>
      </c>
      <c r="M4511">
        <v>0</v>
      </c>
      <c r="N4511">
        <v>0</v>
      </c>
      <c r="O4511">
        <v>2</v>
      </c>
      <c r="P4511">
        <v>-1</v>
      </c>
      <c r="Q4511" s="28">
        <v>41341.042361111111</v>
      </c>
      <c r="R4511" s="28">
        <v>41380.05972222222</v>
      </c>
      <c r="S4511" t="s">
        <v>15506</v>
      </c>
      <c r="T4511" s="27">
        <v>41341</v>
      </c>
      <c r="V4511">
        <v>1</v>
      </c>
      <c r="W4511" t="s">
        <v>36</v>
      </c>
      <c r="X4511" t="s">
        <v>279</v>
      </c>
      <c r="Y4511">
        <v>1</v>
      </c>
      <c r="AA4511" t="s">
        <v>15507</v>
      </c>
      <c r="AB4511" t="s">
        <v>36</v>
      </c>
      <c r="AD4511" s="27">
        <v>42161</v>
      </c>
      <c r="AE4511" t="s">
        <v>2030</v>
      </c>
      <c r="AH4511">
        <v>0</v>
      </c>
      <c r="AN4511" t="s">
        <v>238</v>
      </c>
      <c r="AO4511">
        <v>1</v>
      </c>
      <c r="AP4511" t="s">
        <v>239</v>
      </c>
      <c r="AQ4511" s="27">
        <v>41342</v>
      </c>
      <c r="AR4511" t="s">
        <v>240</v>
      </c>
      <c r="AS4511">
        <v>1</v>
      </c>
      <c r="AT4511" t="s">
        <v>239</v>
      </c>
      <c r="AU4511" s="27">
        <v>41342</v>
      </c>
    </row>
    <row r="4512" spans="1:47" x14ac:dyDescent="0.2">
      <c r="A4512">
        <v>4511</v>
      </c>
      <c r="B4512" t="s">
        <v>15508</v>
      </c>
      <c r="C4512" t="s">
        <v>10147</v>
      </c>
      <c r="D4512" t="s">
        <v>3624</v>
      </c>
      <c r="E4512" s="27">
        <v>41283</v>
      </c>
      <c r="F4512" t="s">
        <v>233</v>
      </c>
      <c r="G4512" s="27">
        <v>20644</v>
      </c>
      <c r="H4512">
        <v>59</v>
      </c>
      <c r="I4512" t="s">
        <v>234</v>
      </c>
      <c r="J4512" t="s">
        <v>250</v>
      </c>
      <c r="K4512">
        <v>0</v>
      </c>
      <c r="L4512">
        <v>1</v>
      </c>
      <c r="M4512">
        <v>0</v>
      </c>
      <c r="N4512">
        <v>0</v>
      </c>
      <c r="O4512">
        <v>1</v>
      </c>
      <c r="P4512">
        <v>-1</v>
      </c>
      <c r="Q4512" s="28">
        <v>41282.317361111112</v>
      </c>
      <c r="R4512" s="28">
        <v>41283.529861111114</v>
      </c>
      <c r="S4512" t="s">
        <v>15509</v>
      </c>
      <c r="T4512" s="27">
        <v>41282</v>
      </c>
      <c r="V4512">
        <v>1</v>
      </c>
      <c r="W4512" t="s">
        <v>32</v>
      </c>
      <c r="X4512" t="s">
        <v>261</v>
      </c>
      <c r="Y4512">
        <v>0</v>
      </c>
      <c r="AB4512" t="s">
        <v>237</v>
      </c>
      <c r="AH4512">
        <v>0</v>
      </c>
      <c r="AN4512" t="s">
        <v>238</v>
      </c>
      <c r="AO4512">
        <v>1</v>
      </c>
      <c r="AP4512" t="s">
        <v>239</v>
      </c>
      <c r="AQ4512" s="27">
        <v>41283</v>
      </c>
      <c r="AR4512" t="s">
        <v>240</v>
      </c>
      <c r="AS4512">
        <v>1</v>
      </c>
      <c r="AT4512" t="s">
        <v>239</v>
      </c>
      <c r="AU4512" s="27">
        <v>41283</v>
      </c>
    </row>
    <row r="4513" spans="1:47" x14ac:dyDescent="0.2">
      <c r="A4513">
        <v>4512</v>
      </c>
      <c r="B4513" t="s">
        <v>15510</v>
      </c>
      <c r="C4513" t="s">
        <v>726</v>
      </c>
      <c r="D4513" t="s">
        <v>15511</v>
      </c>
      <c r="E4513" s="27">
        <v>41782</v>
      </c>
      <c r="F4513" t="s">
        <v>233</v>
      </c>
      <c r="G4513" s="27">
        <v>34367</v>
      </c>
      <c r="H4513">
        <v>22</v>
      </c>
      <c r="I4513" t="s">
        <v>259</v>
      </c>
      <c r="J4513" t="s">
        <v>250</v>
      </c>
      <c r="K4513">
        <v>0</v>
      </c>
      <c r="L4513">
        <v>8</v>
      </c>
      <c r="M4513">
        <v>0</v>
      </c>
      <c r="N4513">
        <v>1</v>
      </c>
      <c r="O4513">
        <v>0</v>
      </c>
      <c r="P4513">
        <v>-1</v>
      </c>
      <c r="Q4513" s="28">
        <v>41781.270138888889</v>
      </c>
      <c r="R4513" s="28">
        <v>41782.34652777778</v>
      </c>
      <c r="S4513" t="s">
        <v>15512</v>
      </c>
      <c r="T4513" s="27">
        <v>41781</v>
      </c>
      <c r="V4513">
        <v>1</v>
      </c>
      <c r="W4513" t="s">
        <v>32</v>
      </c>
      <c r="X4513" t="s">
        <v>588</v>
      </c>
      <c r="Y4513">
        <v>1</v>
      </c>
      <c r="AA4513" t="s">
        <v>15513</v>
      </c>
      <c r="AB4513" t="s">
        <v>32</v>
      </c>
      <c r="AC4513">
        <v>0</v>
      </c>
      <c r="AD4513" s="27">
        <v>42120</v>
      </c>
      <c r="AE4513" t="s">
        <v>402</v>
      </c>
      <c r="AF4513" s="27">
        <v>42120</v>
      </c>
      <c r="AG4513" s="27">
        <v>42132</v>
      </c>
      <c r="AH4513">
        <v>0</v>
      </c>
      <c r="AN4513" t="s">
        <v>238</v>
      </c>
      <c r="AO4513">
        <v>8</v>
      </c>
      <c r="AP4513" t="s">
        <v>269</v>
      </c>
      <c r="AQ4513" s="27">
        <v>41782</v>
      </c>
      <c r="AR4513" t="s">
        <v>240</v>
      </c>
      <c r="AS4513">
        <v>8</v>
      </c>
      <c r="AT4513" t="s">
        <v>269</v>
      </c>
      <c r="AU4513" s="27">
        <v>41782</v>
      </c>
    </row>
    <row r="4514" spans="1:47" x14ac:dyDescent="0.2">
      <c r="A4514">
        <v>4513</v>
      </c>
      <c r="B4514" t="s">
        <v>15514</v>
      </c>
      <c r="C4514" t="s">
        <v>3828</v>
      </c>
      <c r="D4514" t="s">
        <v>15515</v>
      </c>
      <c r="E4514" s="27">
        <v>41413</v>
      </c>
      <c r="F4514" t="s">
        <v>233</v>
      </c>
      <c r="G4514" s="27">
        <v>33567</v>
      </c>
      <c r="H4514">
        <v>24</v>
      </c>
      <c r="I4514" t="s">
        <v>259</v>
      </c>
      <c r="J4514" t="s">
        <v>22</v>
      </c>
      <c r="K4514">
        <v>0</v>
      </c>
      <c r="L4514">
        <v>4</v>
      </c>
      <c r="M4514">
        <v>0</v>
      </c>
      <c r="N4514">
        <v>0</v>
      </c>
      <c r="O4514">
        <v>1</v>
      </c>
      <c r="P4514">
        <v>-1</v>
      </c>
      <c r="Q4514" s="28">
        <v>41412.245138888888</v>
      </c>
      <c r="R4514" s="28">
        <v>41417.163194444445</v>
      </c>
      <c r="S4514" t="s">
        <v>15516</v>
      </c>
      <c r="T4514" s="27">
        <v>41412</v>
      </c>
      <c r="V4514">
        <v>1</v>
      </c>
      <c r="W4514" t="s">
        <v>32</v>
      </c>
      <c r="X4514" t="s">
        <v>1406</v>
      </c>
      <c r="Y4514">
        <v>1</v>
      </c>
      <c r="AA4514" t="s">
        <v>15517</v>
      </c>
      <c r="AB4514" t="s">
        <v>36</v>
      </c>
      <c r="AC4514">
        <v>1</v>
      </c>
      <c r="AD4514" s="27">
        <v>42074</v>
      </c>
      <c r="AE4514" t="s">
        <v>474</v>
      </c>
      <c r="AF4514" s="27">
        <v>42075</v>
      </c>
      <c r="AG4514" s="27">
        <v>42115</v>
      </c>
      <c r="AH4514">
        <v>1</v>
      </c>
      <c r="AJ4514" t="s">
        <v>15517</v>
      </c>
      <c r="AK4514" t="s">
        <v>462</v>
      </c>
      <c r="AL4514" s="27">
        <v>42074</v>
      </c>
      <c r="AM4514" t="s">
        <v>279</v>
      </c>
      <c r="AN4514" t="s">
        <v>238</v>
      </c>
      <c r="AO4514">
        <v>6</v>
      </c>
      <c r="AP4514" t="s">
        <v>246</v>
      </c>
      <c r="AQ4514" s="27">
        <v>41413</v>
      </c>
      <c r="AR4514" t="s">
        <v>240</v>
      </c>
      <c r="AS4514">
        <v>4</v>
      </c>
      <c r="AT4514" t="s">
        <v>239</v>
      </c>
      <c r="AU4514" s="27">
        <v>41413</v>
      </c>
    </row>
    <row r="4515" spans="1:47" x14ac:dyDescent="0.2">
      <c r="A4515">
        <v>4514</v>
      </c>
      <c r="B4515" t="s">
        <v>15518</v>
      </c>
      <c r="C4515" t="s">
        <v>15519</v>
      </c>
      <c r="D4515" t="s">
        <v>2846</v>
      </c>
      <c r="E4515" s="27">
        <v>41634</v>
      </c>
      <c r="F4515" t="s">
        <v>233</v>
      </c>
      <c r="G4515" s="27">
        <v>18909</v>
      </c>
      <c r="H4515">
        <v>64</v>
      </c>
      <c r="I4515" t="s">
        <v>234</v>
      </c>
      <c r="J4515" t="s">
        <v>250</v>
      </c>
      <c r="K4515">
        <v>0</v>
      </c>
      <c r="L4515">
        <v>7</v>
      </c>
      <c r="M4515">
        <v>0</v>
      </c>
      <c r="N4515">
        <v>0</v>
      </c>
      <c r="O4515">
        <v>20</v>
      </c>
      <c r="P4515">
        <v>-1</v>
      </c>
      <c r="Q4515" s="28">
        <v>41633.42291666667</v>
      </c>
      <c r="R4515" s="28">
        <v>41635.490972222222</v>
      </c>
      <c r="S4515" t="s">
        <v>15520</v>
      </c>
      <c r="T4515" s="27">
        <v>41633</v>
      </c>
      <c r="V4515">
        <v>1</v>
      </c>
      <c r="W4515" t="s">
        <v>32</v>
      </c>
      <c r="X4515" t="s">
        <v>364</v>
      </c>
      <c r="Y4515">
        <v>0</v>
      </c>
      <c r="AB4515" t="s">
        <v>237</v>
      </c>
      <c r="AH4515">
        <v>0</v>
      </c>
      <c r="AN4515" t="s">
        <v>238</v>
      </c>
      <c r="AO4515">
        <v>1</v>
      </c>
      <c r="AP4515" t="s">
        <v>239</v>
      </c>
      <c r="AQ4515" s="27">
        <v>41634</v>
      </c>
      <c r="AR4515" t="s">
        <v>240</v>
      </c>
      <c r="AS4515">
        <v>7</v>
      </c>
      <c r="AT4515" t="s">
        <v>246</v>
      </c>
      <c r="AU4515" s="27">
        <v>41634</v>
      </c>
    </row>
    <row r="4516" spans="1:47" x14ac:dyDescent="0.2">
      <c r="A4516">
        <v>4515</v>
      </c>
      <c r="B4516" t="s">
        <v>15521</v>
      </c>
      <c r="C4516" t="s">
        <v>569</v>
      </c>
      <c r="D4516" t="s">
        <v>929</v>
      </c>
      <c r="E4516" s="27">
        <v>41908</v>
      </c>
      <c r="F4516" t="s">
        <v>233</v>
      </c>
      <c r="G4516" s="27">
        <v>27240</v>
      </c>
      <c r="H4516">
        <v>41</v>
      </c>
      <c r="I4516" t="s">
        <v>244</v>
      </c>
      <c r="J4516" t="s">
        <v>250</v>
      </c>
      <c r="K4516">
        <v>0</v>
      </c>
      <c r="L4516">
        <v>7</v>
      </c>
      <c r="M4516">
        <v>0</v>
      </c>
      <c r="N4516">
        <v>0</v>
      </c>
      <c r="O4516">
        <v>14</v>
      </c>
      <c r="P4516">
        <v>-202</v>
      </c>
      <c r="Q4516" s="28">
        <v>41706.061111111114</v>
      </c>
      <c r="R4516" s="28">
        <v>41904.472916666666</v>
      </c>
      <c r="S4516" t="s">
        <v>15522</v>
      </c>
      <c r="T4516" s="27">
        <v>41705</v>
      </c>
      <c r="V4516">
        <v>203</v>
      </c>
      <c r="W4516" t="s">
        <v>32</v>
      </c>
      <c r="X4516" t="s">
        <v>527</v>
      </c>
      <c r="Y4516">
        <v>0</v>
      </c>
      <c r="AB4516" t="s">
        <v>237</v>
      </c>
      <c r="AH4516">
        <v>0</v>
      </c>
      <c r="AN4516" t="s">
        <v>238</v>
      </c>
      <c r="AO4516">
        <v>10</v>
      </c>
      <c r="AP4516" t="s">
        <v>269</v>
      </c>
      <c r="AQ4516" s="27">
        <v>41908</v>
      </c>
      <c r="AR4516" t="s">
        <v>240</v>
      </c>
      <c r="AS4516">
        <v>7</v>
      </c>
      <c r="AT4516" t="s">
        <v>246</v>
      </c>
      <c r="AU4516" s="27">
        <v>41908</v>
      </c>
    </row>
    <row r="4517" spans="1:47" x14ac:dyDescent="0.2">
      <c r="A4517">
        <v>4516</v>
      </c>
      <c r="B4517" t="s">
        <v>15523</v>
      </c>
      <c r="C4517" t="s">
        <v>242</v>
      </c>
      <c r="D4517" t="s">
        <v>15524</v>
      </c>
      <c r="E4517" s="27">
        <v>41528</v>
      </c>
      <c r="F4517" t="s">
        <v>233</v>
      </c>
      <c r="G4517" s="27">
        <v>25698</v>
      </c>
      <c r="H4517">
        <v>45</v>
      </c>
      <c r="I4517" t="s">
        <v>234</v>
      </c>
      <c r="J4517" t="s">
        <v>245</v>
      </c>
      <c r="K4517">
        <v>0</v>
      </c>
      <c r="L4517">
        <v>1</v>
      </c>
      <c r="M4517">
        <v>0</v>
      </c>
      <c r="N4517">
        <v>0</v>
      </c>
      <c r="O4517">
        <v>1</v>
      </c>
      <c r="P4517">
        <v>0</v>
      </c>
      <c r="Q4517" s="28">
        <v>41528.111111111109</v>
      </c>
      <c r="R4517" s="28">
        <v>41528.352777777778</v>
      </c>
      <c r="S4517" t="s">
        <v>15525</v>
      </c>
      <c r="T4517" s="27">
        <v>41528</v>
      </c>
      <c r="V4517">
        <v>0</v>
      </c>
      <c r="W4517" t="s">
        <v>36</v>
      </c>
      <c r="X4517" t="s">
        <v>263</v>
      </c>
      <c r="Y4517">
        <v>1</v>
      </c>
      <c r="AA4517" t="s">
        <v>15526</v>
      </c>
      <c r="AB4517" t="s">
        <v>36</v>
      </c>
      <c r="AD4517" s="27">
        <v>41882</v>
      </c>
      <c r="AE4517" t="s">
        <v>3794</v>
      </c>
      <c r="AH4517">
        <v>0</v>
      </c>
      <c r="AN4517" t="s">
        <v>238</v>
      </c>
      <c r="AO4517">
        <v>1</v>
      </c>
      <c r="AP4517" t="s">
        <v>239</v>
      </c>
      <c r="AQ4517" s="27">
        <v>41528</v>
      </c>
      <c r="AR4517" t="s">
        <v>240</v>
      </c>
      <c r="AS4517">
        <v>1</v>
      </c>
      <c r="AT4517" t="s">
        <v>239</v>
      </c>
      <c r="AU4517" s="27">
        <v>41528</v>
      </c>
    </row>
    <row r="4518" spans="1:47" x14ac:dyDescent="0.2">
      <c r="A4518">
        <v>4517</v>
      </c>
      <c r="B4518" t="s">
        <v>15527</v>
      </c>
      <c r="C4518" t="s">
        <v>15528</v>
      </c>
      <c r="D4518" t="s">
        <v>15529</v>
      </c>
      <c r="E4518" s="27">
        <v>41452</v>
      </c>
      <c r="F4518" t="s">
        <v>294</v>
      </c>
      <c r="G4518" s="27">
        <v>34105</v>
      </c>
      <c r="H4518">
        <v>22</v>
      </c>
      <c r="I4518" t="s">
        <v>259</v>
      </c>
      <c r="J4518" t="s">
        <v>250</v>
      </c>
      <c r="K4518">
        <v>0</v>
      </c>
      <c r="L4518">
        <v>4</v>
      </c>
      <c r="M4518">
        <v>0</v>
      </c>
      <c r="N4518">
        <v>0</v>
      </c>
      <c r="O4518">
        <v>0</v>
      </c>
      <c r="P4518">
        <v>-7</v>
      </c>
      <c r="Q4518" s="28">
        <v>41445.438888888886</v>
      </c>
      <c r="R4518" s="28">
        <v>41451.378472222219</v>
      </c>
      <c r="S4518" t="s">
        <v>15530</v>
      </c>
      <c r="T4518" s="27">
        <v>41445</v>
      </c>
      <c r="V4518">
        <v>7</v>
      </c>
      <c r="W4518" t="s">
        <v>32</v>
      </c>
      <c r="X4518" t="s">
        <v>359</v>
      </c>
      <c r="Y4518">
        <v>0</v>
      </c>
      <c r="AB4518" t="s">
        <v>237</v>
      </c>
      <c r="AH4518">
        <v>0</v>
      </c>
      <c r="AN4518" t="s">
        <v>238</v>
      </c>
      <c r="AO4518">
        <v>5</v>
      </c>
      <c r="AP4518" t="s">
        <v>246</v>
      </c>
      <c r="AQ4518" s="27">
        <v>41452</v>
      </c>
      <c r="AR4518" t="s">
        <v>240</v>
      </c>
      <c r="AS4518">
        <v>4</v>
      </c>
      <c r="AT4518" t="s">
        <v>239</v>
      </c>
      <c r="AU4518" s="27">
        <v>41452</v>
      </c>
    </row>
    <row r="4519" spans="1:47" x14ac:dyDescent="0.2">
      <c r="A4519">
        <v>4518</v>
      </c>
      <c r="B4519" t="s">
        <v>15531</v>
      </c>
      <c r="C4519" t="s">
        <v>1584</v>
      </c>
      <c r="D4519" t="s">
        <v>15532</v>
      </c>
      <c r="E4519" s="27">
        <v>41653</v>
      </c>
      <c r="F4519" t="s">
        <v>233</v>
      </c>
      <c r="G4519" s="27">
        <v>33629</v>
      </c>
      <c r="H4519">
        <v>24</v>
      </c>
      <c r="I4519" t="s">
        <v>259</v>
      </c>
      <c r="J4519" t="s">
        <v>250</v>
      </c>
      <c r="K4519">
        <v>0</v>
      </c>
      <c r="L4519">
        <v>3</v>
      </c>
      <c r="M4519">
        <v>0</v>
      </c>
      <c r="N4519">
        <v>0</v>
      </c>
      <c r="O4519">
        <v>5</v>
      </c>
      <c r="P4519">
        <v>-1</v>
      </c>
      <c r="Q4519" s="28">
        <v>41652.338888888888</v>
      </c>
      <c r="R4519" s="28">
        <v>41653.321527777778</v>
      </c>
      <c r="S4519" t="s">
        <v>15533</v>
      </c>
      <c r="T4519" s="27">
        <v>41652</v>
      </c>
      <c r="V4519">
        <v>1</v>
      </c>
      <c r="W4519" t="s">
        <v>32</v>
      </c>
      <c r="X4519" t="s">
        <v>348</v>
      </c>
      <c r="Y4519">
        <v>1</v>
      </c>
      <c r="AA4519" t="s">
        <v>15534</v>
      </c>
      <c r="AB4519" t="s">
        <v>36</v>
      </c>
      <c r="AD4519" s="27">
        <v>41900</v>
      </c>
      <c r="AE4519" t="s">
        <v>879</v>
      </c>
      <c r="AH4519">
        <v>0</v>
      </c>
      <c r="AN4519" t="s">
        <v>238</v>
      </c>
      <c r="AO4519">
        <v>4</v>
      </c>
      <c r="AP4519" t="s">
        <v>239</v>
      </c>
      <c r="AQ4519" s="27">
        <v>41653</v>
      </c>
      <c r="AR4519" t="s">
        <v>240</v>
      </c>
      <c r="AS4519">
        <v>3</v>
      </c>
      <c r="AT4519" t="s">
        <v>239</v>
      </c>
      <c r="AU4519" s="27">
        <v>41653</v>
      </c>
    </row>
    <row r="4520" spans="1:47" x14ac:dyDescent="0.2">
      <c r="A4520">
        <v>4519</v>
      </c>
      <c r="B4520" t="s">
        <v>15535</v>
      </c>
      <c r="C4520" t="s">
        <v>557</v>
      </c>
      <c r="D4520" t="s">
        <v>15536</v>
      </c>
      <c r="E4520" s="27">
        <v>41920</v>
      </c>
      <c r="F4520" t="s">
        <v>294</v>
      </c>
      <c r="G4520" s="27">
        <v>22422</v>
      </c>
      <c r="H4520">
        <v>54</v>
      </c>
      <c r="I4520" t="s">
        <v>234</v>
      </c>
      <c r="J4520" t="s">
        <v>245</v>
      </c>
      <c r="K4520">
        <v>0</v>
      </c>
      <c r="L4520">
        <v>1</v>
      </c>
      <c r="M4520">
        <v>0</v>
      </c>
      <c r="N4520">
        <v>0</v>
      </c>
      <c r="O4520">
        <v>1</v>
      </c>
      <c r="P4520">
        <v>-128</v>
      </c>
      <c r="Q4520" s="28">
        <v>41792.400694444441</v>
      </c>
      <c r="R4520" s="28">
        <v>41918.255555555559</v>
      </c>
      <c r="S4520" t="s">
        <v>15537</v>
      </c>
      <c r="T4520" s="27">
        <v>41792</v>
      </c>
      <c r="V4520">
        <v>128</v>
      </c>
      <c r="W4520" t="s">
        <v>32</v>
      </c>
      <c r="X4520" t="s">
        <v>974</v>
      </c>
      <c r="Y4520">
        <v>0</v>
      </c>
      <c r="AB4520" t="s">
        <v>237</v>
      </c>
      <c r="AH4520">
        <v>0</v>
      </c>
      <c r="AN4520" t="s">
        <v>238</v>
      </c>
      <c r="AO4520">
        <v>1</v>
      </c>
      <c r="AP4520" t="s">
        <v>239</v>
      </c>
      <c r="AQ4520" s="27">
        <v>41920</v>
      </c>
      <c r="AR4520" t="s">
        <v>240</v>
      </c>
      <c r="AS4520">
        <v>1</v>
      </c>
      <c r="AT4520" t="s">
        <v>239</v>
      </c>
      <c r="AU4520" s="27">
        <v>41920</v>
      </c>
    </row>
    <row r="4521" spans="1:47" x14ac:dyDescent="0.2">
      <c r="A4521">
        <v>4520</v>
      </c>
      <c r="B4521" t="s">
        <v>15538</v>
      </c>
      <c r="C4521" t="s">
        <v>15539</v>
      </c>
      <c r="D4521" t="s">
        <v>15540</v>
      </c>
      <c r="E4521" s="27">
        <v>41543</v>
      </c>
      <c r="F4521" t="s">
        <v>294</v>
      </c>
      <c r="G4521" s="27">
        <v>31503</v>
      </c>
      <c r="H4521">
        <v>30</v>
      </c>
      <c r="I4521" t="s">
        <v>244</v>
      </c>
      <c r="J4521" t="s">
        <v>250</v>
      </c>
      <c r="K4521">
        <v>0</v>
      </c>
      <c r="L4521">
        <v>6</v>
      </c>
      <c r="M4521">
        <v>0</v>
      </c>
      <c r="N4521">
        <v>0</v>
      </c>
      <c r="O4521">
        <v>3</v>
      </c>
      <c r="P4521">
        <v>0</v>
      </c>
      <c r="Q4521" s="28">
        <v>41543.203472222223</v>
      </c>
      <c r="R4521" s="28">
        <v>41555.230555555558</v>
      </c>
      <c r="S4521" t="s">
        <v>15541</v>
      </c>
      <c r="T4521" s="27">
        <v>41543</v>
      </c>
      <c r="V4521">
        <v>0</v>
      </c>
      <c r="W4521" t="s">
        <v>32</v>
      </c>
      <c r="X4521" t="s">
        <v>348</v>
      </c>
      <c r="Y4521">
        <v>1</v>
      </c>
      <c r="AA4521" t="s">
        <v>15542</v>
      </c>
      <c r="AB4521" t="s">
        <v>36</v>
      </c>
      <c r="AC4521">
        <v>0</v>
      </c>
      <c r="AD4521" s="27">
        <v>41703</v>
      </c>
      <c r="AE4521" t="s">
        <v>279</v>
      </c>
      <c r="AF4521" s="27">
        <v>41703</v>
      </c>
      <c r="AG4521" s="27">
        <v>41704</v>
      </c>
      <c r="AH4521">
        <v>1</v>
      </c>
      <c r="AJ4521" t="s">
        <v>15542</v>
      </c>
      <c r="AK4521" t="s">
        <v>462</v>
      </c>
      <c r="AL4521" s="27">
        <v>41703</v>
      </c>
      <c r="AM4521" t="s">
        <v>279</v>
      </c>
      <c r="AN4521" t="s">
        <v>238</v>
      </c>
      <c r="AO4521">
        <v>3</v>
      </c>
      <c r="AP4521" t="s">
        <v>239</v>
      </c>
      <c r="AQ4521" s="27">
        <v>41543</v>
      </c>
      <c r="AR4521" t="s">
        <v>240</v>
      </c>
      <c r="AS4521">
        <v>6</v>
      </c>
      <c r="AT4521" t="s">
        <v>246</v>
      </c>
      <c r="AU4521" s="27">
        <v>41543</v>
      </c>
    </row>
    <row r="4522" spans="1:47" x14ac:dyDescent="0.2">
      <c r="A4522">
        <v>4521</v>
      </c>
      <c r="B4522" t="s">
        <v>15543</v>
      </c>
      <c r="C4522" t="s">
        <v>15544</v>
      </c>
      <c r="D4522" t="s">
        <v>5971</v>
      </c>
      <c r="E4522" s="27">
        <v>41614</v>
      </c>
      <c r="F4522" t="s">
        <v>294</v>
      </c>
      <c r="G4522" s="27">
        <v>32616</v>
      </c>
      <c r="H4522">
        <v>27</v>
      </c>
      <c r="I4522" t="s">
        <v>244</v>
      </c>
      <c r="J4522" t="s">
        <v>245</v>
      </c>
      <c r="K4522">
        <v>0</v>
      </c>
      <c r="L4522">
        <v>5</v>
      </c>
      <c r="M4522">
        <v>0</v>
      </c>
      <c r="N4522">
        <v>0</v>
      </c>
      <c r="O4522">
        <v>0</v>
      </c>
      <c r="P4522">
        <v>0</v>
      </c>
      <c r="Q4522" s="28">
        <v>41614.135416666664</v>
      </c>
      <c r="R4522" s="28">
        <v>41614.395138888889</v>
      </c>
      <c r="S4522" t="s">
        <v>15545</v>
      </c>
      <c r="T4522" s="27">
        <v>41614</v>
      </c>
      <c r="V4522">
        <v>0</v>
      </c>
      <c r="W4522" t="s">
        <v>32</v>
      </c>
      <c r="Y4522">
        <v>0</v>
      </c>
      <c r="AB4522" t="s">
        <v>237</v>
      </c>
      <c r="AH4522">
        <v>0</v>
      </c>
      <c r="AN4522" t="s">
        <v>238</v>
      </c>
      <c r="AO4522">
        <v>3</v>
      </c>
      <c r="AP4522" t="s">
        <v>239</v>
      </c>
      <c r="AQ4522" s="27">
        <v>41614</v>
      </c>
      <c r="AR4522" t="s">
        <v>240</v>
      </c>
      <c r="AS4522">
        <v>5</v>
      </c>
      <c r="AT4522" t="s">
        <v>246</v>
      </c>
      <c r="AU4522" s="27">
        <v>41614</v>
      </c>
    </row>
    <row r="4523" spans="1:47" x14ac:dyDescent="0.2">
      <c r="A4523">
        <v>4522</v>
      </c>
      <c r="B4523" t="s">
        <v>15546</v>
      </c>
      <c r="C4523" t="s">
        <v>569</v>
      </c>
      <c r="D4523" t="s">
        <v>1474</v>
      </c>
      <c r="E4523" s="27">
        <v>41647</v>
      </c>
      <c r="F4523" t="s">
        <v>233</v>
      </c>
      <c r="G4523" s="27">
        <v>33901</v>
      </c>
      <c r="H4523">
        <v>23</v>
      </c>
      <c r="I4523" t="s">
        <v>259</v>
      </c>
      <c r="J4523" t="s">
        <v>250</v>
      </c>
      <c r="K4523">
        <v>0</v>
      </c>
      <c r="L4523">
        <v>3</v>
      </c>
      <c r="M4523">
        <v>0</v>
      </c>
      <c r="N4523">
        <v>0</v>
      </c>
      <c r="O4523">
        <v>0</v>
      </c>
      <c r="W4523" t="s">
        <v>237</v>
      </c>
      <c r="Y4523">
        <v>-1</v>
      </c>
      <c r="AB4523" t="s">
        <v>237</v>
      </c>
      <c r="AH4523">
        <v>0</v>
      </c>
      <c r="AN4523" t="s">
        <v>238</v>
      </c>
      <c r="AO4523">
        <v>5</v>
      </c>
      <c r="AP4523" t="s">
        <v>246</v>
      </c>
      <c r="AQ4523" s="27">
        <v>41647</v>
      </c>
      <c r="AR4523" t="s">
        <v>240</v>
      </c>
      <c r="AS4523">
        <v>3</v>
      </c>
      <c r="AT4523" t="s">
        <v>239</v>
      </c>
      <c r="AU4523" s="27">
        <v>41647</v>
      </c>
    </row>
    <row r="4524" spans="1:47" x14ac:dyDescent="0.2">
      <c r="A4524">
        <v>4523</v>
      </c>
      <c r="B4524" t="s">
        <v>15547</v>
      </c>
      <c r="C4524" t="s">
        <v>1592</v>
      </c>
      <c r="D4524" t="s">
        <v>1325</v>
      </c>
      <c r="E4524" s="27">
        <v>41834</v>
      </c>
      <c r="F4524" t="s">
        <v>233</v>
      </c>
      <c r="G4524" s="27">
        <v>24714</v>
      </c>
      <c r="H4524">
        <v>48</v>
      </c>
      <c r="I4524" t="s">
        <v>234</v>
      </c>
      <c r="J4524" t="s">
        <v>353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-1</v>
      </c>
      <c r="Q4524" s="28">
        <v>41833.45416666667</v>
      </c>
      <c r="R4524" s="28">
        <v>41834.054166666669</v>
      </c>
      <c r="S4524" t="s">
        <v>15548</v>
      </c>
      <c r="T4524" s="27">
        <v>41833</v>
      </c>
      <c r="V4524">
        <v>1</v>
      </c>
      <c r="W4524" t="s">
        <v>36</v>
      </c>
      <c r="X4524" t="s">
        <v>279</v>
      </c>
      <c r="Y4524">
        <v>0</v>
      </c>
      <c r="AB4524" t="s">
        <v>237</v>
      </c>
      <c r="AH4524">
        <v>0</v>
      </c>
      <c r="AN4524" t="s">
        <v>238</v>
      </c>
      <c r="AO4524">
        <v>1</v>
      </c>
      <c r="AP4524" t="s">
        <v>239</v>
      </c>
      <c r="AQ4524" s="27">
        <v>41834</v>
      </c>
      <c r="AR4524" t="s">
        <v>240</v>
      </c>
      <c r="AS4524">
        <v>1</v>
      </c>
      <c r="AT4524" t="s">
        <v>239</v>
      </c>
      <c r="AU4524" s="27">
        <v>41834</v>
      </c>
    </row>
    <row r="4525" spans="1:47" x14ac:dyDescent="0.2">
      <c r="A4525">
        <v>4524</v>
      </c>
      <c r="B4525" t="s">
        <v>15549</v>
      </c>
      <c r="C4525" t="s">
        <v>488</v>
      </c>
      <c r="D4525" t="s">
        <v>15550</v>
      </c>
      <c r="E4525" s="27">
        <v>41638</v>
      </c>
      <c r="F4525" t="s">
        <v>233</v>
      </c>
      <c r="G4525" s="27">
        <v>35035</v>
      </c>
      <c r="H4525">
        <v>20</v>
      </c>
      <c r="I4525" t="s">
        <v>259</v>
      </c>
      <c r="J4525" t="s">
        <v>245</v>
      </c>
      <c r="K4525">
        <v>0</v>
      </c>
      <c r="L4525">
        <v>4</v>
      </c>
      <c r="M4525">
        <v>0</v>
      </c>
      <c r="N4525">
        <v>2</v>
      </c>
      <c r="O4525">
        <v>0</v>
      </c>
      <c r="P4525">
        <v>-3</v>
      </c>
      <c r="Q4525" s="28">
        <v>41635.074305555558</v>
      </c>
      <c r="R4525" s="28">
        <v>41635.368750000001</v>
      </c>
      <c r="S4525" t="s">
        <v>15551</v>
      </c>
      <c r="T4525" s="27">
        <v>41634</v>
      </c>
      <c r="V4525">
        <v>4</v>
      </c>
      <c r="W4525" t="s">
        <v>32</v>
      </c>
      <c r="X4525" t="s">
        <v>359</v>
      </c>
      <c r="Y4525">
        <v>0</v>
      </c>
      <c r="AB4525" t="s">
        <v>237</v>
      </c>
      <c r="AH4525">
        <v>0</v>
      </c>
      <c r="AN4525" t="s">
        <v>238</v>
      </c>
      <c r="AO4525">
        <v>7</v>
      </c>
      <c r="AP4525" t="s">
        <v>246</v>
      </c>
      <c r="AQ4525" s="27">
        <v>41638</v>
      </c>
      <c r="AR4525" t="s">
        <v>240</v>
      </c>
      <c r="AS4525">
        <v>4</v>
      </c>
      <c r="AT4525" t="s">
        <v>239</v>
      </c>
      <c r="AU4525" s="27">
        <v>41638</v>
      </c>
    </row>
    <row r="4526" spans="1:47" x14ac:dyDescent="0.2">
      <c r="A4526">
        <v>4525</v>
      </c>
      <c r="B4526" t="s">
        <v>15552</v>
      </c>
      <c r="C4526" t="s">
        <v>15553</v>
      </c>
      <c r="D4526" t="s">
        <v>15554</v>
      </c>
      <c r="E4526" s="27">
        <v>41277</v>
      </c>
      <c r="F4526" t="s">
        <v>233</v>
      </c>
      <c r="G4526" s="27">
        <v>31843</v>
      </c>
      <c r="H4526">
        <v>29</v>
      </c>
      <c r="I4526" t="s">
        <v>244</v>
      </c>
      <c r="J4526" t="s">
        <v>353</v>
      </c>
      <c r="K4526">
        <v>0</v>
      </c>
      <c r="L4526">
        <v>5</v>
      </c>
      <c r="M4526">
        <v>0</v>
      </c>
      <c r="N4526">
        <v>0</v>
      </c>
      <c r="O4526">
        <v>0</v>
      </c>
      <c r="P4526">
        <v>-1</v>
      </c>
      <c r="Q4526" s="28">
        <v>41276.420138888891</v>
      </c>
      <c r="R4526" s="28">
        <v>41283.238888888889</v>
      </c>
      <c r="S4526" t="s">
        <v>15555</v>
      </c>
      <c r="T4526" s="27">
        <v>41276</v>
      </c>
      <c r="V4526">
        <v>1</v>
      </c>
      <c r="W4526" t="s">
        <v>32</v>
      </c>
      <c r="X4526" t="s">
        <v>4564</v>
      </c>
      <c r="Y4526">
        <v>1</v>
      </c>
      <c r="AA4526" t="s">
        <v>15556</v>
      </c>
      <c r="AB4526" t="s">
        <v>36</v>
      </c>
      <c r="AD4526" s="27">
        <v>41984</v>
      </c>
      <c r="AE4526" t="s">
        <v>1488</v>
      </c>
      <c r="AH4526">
        <v>0</v>
      </c>
      <c r="AN4526" t="s">
        <v>238</v>
      </c>
      <c r="AO4526">
        <v>4</v>
      </c>
      <c r="AP4526" t="s">
        <v>239</v>
      </c>
      <c r="AQ4526" s="27">
        <v>41277</v>
      </c>
      <c r="AR4526" t="s">
        <v>240</v>
      </c>
      <c r="AS4526">
        <v>5</v>
      </c>
      <c r="AT4526" t="s">
        <v>246</v>
      </c>
      <c r="AU4526" s="27">
        <v>41277</v>
      </c>
    </row>
    <row r="4527" spans="1:47" x14ac:dyDescent="0.2">
      <c r="A4527">
        <v>4526</v>
      </c>
      <c r="B4527" t="s">
        <v>15557</v>
      </c>
      <c r="C4527" t="s">
        <v>243</v>
      </c>
      <c r="D4527" t="s">
        <v>15558</v>
      </c>
      <c r="E4527" s="27">
        <v>41442</v>
      </c>
      <c r="F4527" t="s">
        <v>233</v>
      </c>
      <c r="G4527" s="27">
        <v>32105</v>
      </c>
      <c r="H4527">
        <v>28</v>
      </c>
      <c r="I4527" t="s">
        <v>244</v>
      </c>
      <c r="J4527" t="s">
        <v>245</v>
      </c>
      <c r="K4527">
        <v>0</v>
      </c>
      <c r="L4527">
        <v>5</v>
      </c>
      <c r="M4527">
        <v>0</v>
      </c>
      <c r="N4527">
        <v>0</v>
      </c>
      <c r="O4527">
        <v>5</v>
      </c>
      <c r="P4527">
        <v>-23</v>
      </c>
      <c r="Q4527" s="28">
        <v>41419.320138888892</v>
      </c>
      <c r="R4527" s="28">
        <v>41440.228472222225</v>
      </c>
      <c r="S4527" t="s">
        <v>15559</v>
      </c>
      <c r="U4527" s="27">
        <v>41419</v>
      </c>
      <c r="V4527">
        <v>23</v>
      </c>
      <c r="W4527" t="s">
        <v>32</v>
      </c>
      <c r="X4527" t="s">
        <v>274</v>
      </c>
      <c r="Y4527">
        <v>1</v>
      </c>
      <c r="AA4527" t="s">
        <v>15560</v>
      </c>
      <c r="AB4527" t="s">
        <v>36</v>
      </c>
      <c r="AD4527" s="27">
        <v>41565</v>
      </c>
      <c r="AE4527" t="s">
        <v>1617</v>
      </c>
      <c r="AH4527">
        <v>0</v>
      </c>
      <c r="AN4527" t="s">
        <v>238</v>
      </c>
      <c r="AO4527">
        <v>4</v>
      </c>
      <c r="AP4527" t="s">
        <v>239</v>
      </c>
      <c r="AQ4527" s="27">
        <v>41442</v>
      </c>
      <c r="AR4527" t="s">
        <v>240</v>
      </c>
      <c r="AS4527">
        <v>5</v>
      </c>
      <c r="AT4527" t="s">
        <v>246</v>
      </c>
      <c r="AU4527" s="27">
        <v>41442</v>
      </c>
    </row>
    <row r="4528" spans="1:47" x14ac:dyDescent="0.2">
      <c r="A4528">
        <v>4527</v>
      </c>
      <c r="B4528" t="s">
        <v>15561</v>
      </c>
      <c r="C4528" t="s">
        <v>15562</v>
      </c>
      <c r="D4528" t="s">
        <v>4800</v>
      </c>
      <c r="E4528" s="27">
        <v>41667</v>
      </c>
      <c r="F4528" t="s">
        <v>233</v>
      </c>
      <c r="G4528" s="27">
        <v>28613</v>
      </c>
      <c r="H4528">
        <v>37</v>
      </c>
      <c r="I4528" t="s">
        <v>244</v>
      </c>
      <c r="J4528" t="s">
        <v>22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-1</v>
      </c>
      <c r="Q4528" s="28">
        <v>41666.19027777778</v>
      </c>
      <c r="R4528" s="28">
        <v>41667.341666666667</v>
      </c>
      <c r="S4528" t="s">
        <v>15563</v>
      </c>
      <c r="T4528" s="27">
        <v>41666</v>
      </c>
      <c r="V4528">
        <v>1</v>
      </c>
      <c r="W4528" t="s">
        <v>36</v>
      </c>
      <c r="X4528" t="s">
        <v>279</v>
      </c>
      <c r="Y4528">
        <v>0</v>
      </c>
      <c r="AB4528" t="s">
        <v>237</v>
      </c>
      <c r="AH4528">
        <v>0</v>
      </c>
      <c r="AN4528" t="s">
        <v>238</v>
      </c>
      <c r="AO4528">
        <v>1</v>
      </c>
      <c r="AP4528" t="s">
        <v>239</v>
      </c>
      <c r="AQ4528" s="27">
        <v>41667</v>
      </c>
      <c r="AR4528" t="s">
        <v>240</v>
      </c>
      <c r="AS4528">
        <v>1</v>
      </c>
      <c r="AT4528" t="s">
        <v>239</v>
      </c>
      <c r="AU4528" s="27">
        <v>41667</v>
      </c>
    </row>
    <row r="4529" spans="1:47" x14ac:dyDescent="0.2">
      <c r="A4529">
        <v>4528</v>
      </c>
      <c r="B4529" t="s">
        <v>15564</v>
      </c>
      <c r="C4529" t="s">
        <v>693</v>
      </c>
      <c r="D4529" t="s">
        <v>3828</v>
      </c>
      <c r="E4529" s="27">
        <v>41826</v>
      </c>
      <c r="F4529" t="s">
        <v>233</v>
      </c>
      <c r="G4529" s="27">
        <v>23000</v>
      </c>
      <c r="H4529">
        <v>53</v>
      </c>
      <c r="I4529" t="s">
        <v>234</v>
      </c>
      <c r="J4529" t="s">
        <v>250</v>
      </c>
      <c r="K4529">
        <v>0</v>
      </c>
      <c r="L4529">
        <v>1</v>
      </c>
      <c r="M4529">
        <v>0</v>
      </c>
      <c r="N4529">
        <v>0</v>
      </c>
      <c r="O4529">
        <v>2</v>
      </c>
      <c r="P4529">
        <v>-1</v>
      </c>
      <c r="Q4529" s="28">
        <v>41825.201388888891</v>
      </c>
      <c r="R4529" s="28">
        <v>41830.375694444447</v>
      </c>
      <c r="S4529" t="s">
        <v>15565</v>
      </c>
      <c r="T4529" s="27">
        <v>41825</v>
      </c>
      <c r="V4529">
        <v>1</v>
      </c>
      <c r="W4529" t="s">
        <v>36</v>
      </c>
      <c r="X4529" t="s">
        <v>263</v>
      </c>
      <c r="Y4529">
        <v>0</v>
      </c>
      <c r="AB4529" t="s">
        <v>237</v>
      </c>
      <c r="AH4529">
        <v>0</v>
      </c>
      <c r="AN4529" t="s">
        <v>238</v>
      </c>
      <c r="AO4529">
        <v>1</v>
      </c>
      <c r="AP4529" t="s">
        <v>239</v>
      </c>
      <c r="AQ4529" s="27">
        <v>41826</v>
      </c>
      <c r="AR4529" t="s">
        <v>240</v>
      </c>
      <c r="AS4529">
        <v>1</v>
      </c>
      <c r="AT4529" t="s">
        <v>239</v>
      </c>
      <c r="AU4529" s="27">
        <v>41826</v>
      </c>
    </row>
    <row r="4530" spans="1:47" x14ac:dyDescent="0.2">
      <c r="A4530">
        <v>4529</v>
      </c>
      <c r="B4530" t="s">
        <v>15566</v>
      </c>
      <c r="C4530" t="s">
        <v>1010</v>
      </c>
      <c r="D4530" t="s">
        <v>15567</v>
      </c>
      <c r="E4530" s="27">
        <v>41741</v>
      </c>
      <c r="F4530" t="s">
        <v>233</v>
      </c>
      <c r="G4530" s="27">
        <v>31671</v>
      </c>
      <c r="H4530">
        <v>29</v>
      </c>
      <c r="I4530" t="s">
        <v>244</v>
      </c>
      <c r="J4530" t="s">
        <v>250</v>
      </c>
      <c r="K4530">
        <v>0</v>
      </c>
      <c r="L4530">
        <v>3</v>
      </c>
      <c r="M4530">
        <v>0</v>
      </c>
      <c r="N4530">
        <v>0</v>
      </c>
      <c r="O4530">
        <v>4</v>
      </c>
      <c r="P4530">
        <v>-1</v>
      </c>
      <c r="Q4530" s="28">
        <v>41740.308333333334</v>
      </c>
      <c r="R4530" s="28">
        <v>41741.37222222222</v>
      </c>
      <c r="S4530" t="s">
        <v>15568</v>
      </c>
      <c r="T4530" s="27">
        <v>41740</v>
      </c>
      <c r="V4530">
        <v>1</v>
      </c>
      <c r="W4530" t="s">
        <v>32</v>
      </c>
      <c r="X4530" t="s">
        <v>254</v>
      </c>
      <c r="Y4530">
        <v>0</v>
      </c>
      <c r="AB4530" t="s">
        <v>237</v>
      </c>
      <c r="AH4530">
        <v>0</v>
      </c>
      <c r="AN4530" t="s">
        <v>238</v>
      </c>
      <c r="AO4530">
        <v>3</v>
      </c>
      <c r="AP4530" t="s">
        <v>239</v>
      </c>
      <c r="AQ4530" s="27">
        <v>41741</v>
      </c>
      <c r="AR4530" t="s">
        <v>240</v>
      </c>
      <c r="AS4530">
        <v>3</v>
      </c>
      <c r="AT4530" t="s">
        <v>239</v>
      </c>
      <c r="AU4530" s="27">
        <v>41741</v>
      </c>
    </row>
    <row r="4531" spans="1:47" x14ac:dyDescent="0.2">
      <c r="A4531">
        <v>4530</v>
      </c>
      <c r="B4531" t="s">
        <v>15569</v>
      </c>
      <c r="C4531" t="s">
        <v>424</v>
      </c>
      <c r="D4531" t="s">
        <v>1576</v>
      </c>
      <c r="E4531" s="27">
        <v>41605</v>
      </c>
      <c r="F4531" t="s">
        <v>233</v>
      </c>
      <c r="G4531" s="27">
        <v>33069</v>
      </c>
      <c r="H4531">
        <v>25</v>
      </c>
      <c r="I4531" t="s">
        <v>244</v>
      </c>
      <c r="J4531" t="s">
        <v>22</v>
      </c>
      <c r="K4531">
        <v>0</v>
      </c>
      <c r="L4531">
        <v>2</v>
      </c>
      <c r="M4531">
        <v>0</v>
      </c>
      <c r="N4531">
        <v>0</v>
      </c>
      <c r="O4531">
        <v>2</v>
      </c>
      <c r="P4531">
        <v>0</v>
      </c>
      <c r="Q4531" s="28">
        <v>41605.522222222222</v>
      </c>
      <c r="R4531" s="28">
        <v>41605.119444444441</v>
      </c>
      <c r="S4531" t="s">
        <v>15570</v>
      </c>
      <c r="T4531" s="27">
        <v>41604</v>
      </c>
      <c r="V4531">
        <v>1</v>
      </c>
      <c r="W4531" t="s">
        <v>32</v>
      </c>
      <c r="X4531" t="s">
        <v>337</v>
      </c>
      <c r="Y4531">
        <v>0</v>
      </c>
      <c r="AB4531" t="s">
        <v>237</v>
      </c>
      <c r="AH4531">
        <v>0</v>
      </c>
      <c r="AN4531" t="s">
        <v>238</v>
      </c>
      <c r="AO4531">
        <v>3</v>
      </c>
      <c r="AP4531" t="s">
        <v>239</v>
      </c>
      <c r="AQ4531" s="27">
        <v>41605</v>
      </c>
      <c r="AR4531" t="s">
        <v>240</v>
      </c>
      <c r="AS4531">
        <v>2</v>
      </c>
      <c r="AT4531" t="s">
        <v>239</v>
      </c>
      <c r="AU4531" s="27">
        <v>41605</v>
      </c>
    </row>
    <row r="4532" spans="1:47" x14ac:dyDescent="0.2">
      <c r="A4532">
        <v>4531</v>
      </c>
      <c r="B4532" t="s">
        <v>15571</v>
      </c>
      <c r="C4532" t="s">
        <v>15572</v>
      </c>
      <c r="D4532" t="s">
        <v>15573</v>
      </c>
      <c r="E4532" s="27">
        <v>41941</v>
      </c>
      <c r="F4532" t="s">
        <v>233</v>
      </c>
      <c r="G4532" s="27">
        <v>31138</v>
      </c>
      <c r="H4532">
        <v>31</v>
      </c>
      <c r="I4532" t="s">
        <v>244</v>
      </c>
      <c r="J4532" t="s">
        <v>245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 s="28">
        <v>41941.042361111111</v>
      </c>
      <c r="R4532" s="28">
        <v>41941.354861111111</v>
      </c>
      <c r="S4532" t="s">
        <v>15574</v>
      </c>
      <c r="T4532" s="27">
        <v>41940</v>
      </c>
      <c r="V4532">
        <v>1</v>
      </c>
      <c r="W4532" t="s">
        <v>32</v>
      </c>
      <c r="X4532" t="s">
        <v>649</v>
      </c>
      <c r="Y4532">
        <v>0</v>
      </c>
      <c r="AB4532" t="s">
        <v>237</v>
      </c>
      <c r="AH4532">
        <v>0</v>
      </c>
      <c r="AN4532" t="s">
        <v>238</v>
      </c>
      <c r="AO4532">
        <v>1</v>
      </c>
      <c r="AP4532" t="s">
        <v>239</v>
      </c>
      <c r="AQ4532" s="27">
        <v>41941</v>
      </c>
      <c r="AR4532" t="s">
        <v>240</v>
      </c>
      <c r="AS4532">
        <v>1</v>
      </c>
      <c r="AT4532" t="s">
        <v>239</v>
      </c>
      <c r="AU4532" s="27">
        <v>41941</v>
      </c>
    </row>
    <row r="4533" spans="1:47" x14ac:dyDescent="0.2">
      <c r="A4533">
        <v>4532</v>
      </c>
      <c r="B4533" t="s">
        <v>15575</v>
      </c>
      <c r="C4533" t="s">
        <v>242</v>
      </c>
      <c r="D4533" t="s">
        <v>9846</v>
      </c>
      <c r="E4533" s="27">
        <v>41731</v>
      </c>
      <c r="F4533" t="s">
        <v>233</v>
      </c>
      <c r="G4533" s="27">
        <v>30328</v>
      </c>
      <c r="H4533">
        <v>33</v>
      </c>
      <c r="I4533" t="s">
        <v>244</v>
      </c>
      <c r="J4533" t="s">
        <v>250</v>
      </c>
      <c r="K4533">
        <v>0</v>
      </c>
      <c r="L4533">
        <v>8</v>
      </c>
      <c r="M4533">
        <v>0</v>
      </c>
      <c r="N4533">
        <v>0</v>
      </c>
      <c r="O4533">
        <v>2</v>
      </c>
      <c r="P4533">
        <v>-1</v>
      </c>
      <c r="Q4533" s="28">
        <v>41730.165972222225</v>
      </c>
      <c r="R4533" s="28">
        <v>41871.361805555556</v>
      </c>
      <c r="S4533" t="s">
        <v>15576</v>
      </c>
      <c r="T4533" s="27">
        <v>41730</v>
      </c>
      <c r="V4533">
        <v>1</v>
      </c>
      <c r="W4533" t="s">
        <v>36</v>
      </c>
      <c r="X4533" t="s">
        <v>1488</v>
      </c>
      <c r="Y4533">
        <v>0</v>
      </c>
      <c r="AB4533" t="s">
        <v>237</v>
      </c>
      <c r="AH4533">
        <v>0</v>
      </c>
      <c r="AN4533" t="s">
        <v>238</v>
      </c>
      <c r="AO4533">
        <v>5</v>
      </c>
      <c r="AP4533" t="s">
        <v>246</v>
      </c>
      <c r="AQ4533" s="27">
        <v>41731</v>
      </c>
      <c r="AR4533" t="s">
        <v>240</v>
      </c>
      <c r="AS4533">
        <v>8</v>
      </c>
      <c r="AT4533" t="s">
        <v>269</v>
      </c>
      <c r="AU4533" s="27">
        <v>41731</v>
      </c>
    </row>
    <row r="4534" spans="1:47" x14ac:dyDescent="0.2">
      <c r="A4534">
        <v>4533</v>
      </c>
      <c r="B4534" t="s">
        <v>15577</v>
      </c>
      <c r="C4534" t="s">
        <v>15578</v>
      </c>
      <c r="D4534" t="s">
        <v>15579</v>
      </c>
      <c r="E4534" s="27">
        <v>41278</v>
      </c>
      <c r="F4534" t="s">
        <v>233</v>
      </c>
      <c r="G4534" s="27">
        <v>34053</v>
      </c>
      <c r="H4534">
        <v>23</v>
      </c>
      <c r="I4534" t="s">
        <v>259</v>
      </c>
      <c r="J4534" t="s">
        <v>245</v>
      </c>
      <c r="K4534">
        <v>0</v>
      </c>
      <c r="L4534">
        <v>6</v>
      </c>
      <c r="M4534">
        <v>0</v>
      </c>
      <c r="N4534">
        <v>1</v>
      </c>
      <c r="O4534">
        <v>3</v>
      </c>
      <c r="P4534">
        <v>18</v>
      </c>
      <c r="Q4534" s="28">
        <v>41296.496527777781</v>
      </c>
      <c r="R4534" s="28">
        <v>41541.424305555556</v>
      </c>
      <c r="S4534" t="s">
        <v>15580</v>
      </c>
      <c r="U4534" s="27">
        <v>41274</v>
      </c>
      <c r="V4534">
        <v>4</v>
      </c>
      <c r="W4534" t="s">
        <v>32</v>
      </c>
      <c r="X4534" t="s">
        <v>274</v>
      </c>
      <c r="Y4534">
        <v>1</v>
      </c>
      <c r="AA4534" t="s">
        <v>15581</v>
      </c>
      <c r="AB4534" t="s">
        <v>32</v>
      </c>
      <c r="AC4534">
        <v>5</v>
      </c>
      <c r="AD4534" s="27">
        <v>41291</v>
      </c>
      <c r="AE4534" t="s">
        <v>720</v>
      </c>
      <c r="AF4534" s="27">
        <v>41296</v>
      </c>
      <c r="AG4534" s="27">
        <v>41541</v>
      </c>
      <c r="AH4534">
        <v>0</v>
      </c>
      <c r="AN4534" t="s">
        <v>238</v>
      </c>
      <c r="AO4534">
        <v>6</v>
      </c>
      <c r="AP4534" t="s">
        <v>246</v>
      </c>
      <c r="AQ4534" s="27">
        <v>41278</v>
      </c>
      <c r="AR4534" t="s">
        <v>240</v>
      </c>
      <c r="AS4534">
        <v>6</v>
      </c>
      <c r="AT4534" t="s">
        <v>246</v>
      </c>
      <c r="AU4534" s="27">
        <v>41278</v>
      </c>
    </row>
    <row r="4535" spans="1:47" x14ac:dyDescent="0.2">
      <c r="A4535">
        <v>4534</v>
      </c>
      <c r="B4535" t="s">
        <v>15582</v>
      </c>
      <c r="C4535" t="s">
        <v>15583</v>
      </c>
      <c r="D4535" t="s">
        <v>8177</v>
      </c>
      <c r="E4535" s="27">
        <v>41675</v>
      </c>
      <c r="F4535" t="s">
        <v>294</v>
      </c>
      <c r="G4535" s="27">
        <v>30435</v>
      </c>
      <c r="H4535">
        <v>32</v>
      </c>
      <c r="I4535" t="s">
        <v>244</v>
      </c>
      <c r="J4535" t="s">
        <v>250</v>
      </c>
      <c r="K4535">
        <v>0</v>
      </c>
      <c r="L4535">
        <v>2</v>
      </c>
      <c r="M4535">
        <v>0</v>
      </c>
      <c r="N4535">
        <v>0</v>
      </c>
      <c r="O4535">
        <v>0</v>
      </c>
      <c r="P4535">
        <v>-1</v>
      </c>
      <c r="Q4535" s="28">
        <v>41674.522222222222</v>
      </c>
      <c r="R4535" s="28">
        <v>41675.414583333331</v>
      </c>
      <c r="S4535" t="s">
        <v>15584</v>
      </c>
      <c r="T4535" s="27">
        <v>41674</v>
      </c>
      <c r="V4535">
        <v>1</v>
      </c>
      <c r="W4535" t="s">
        <v>36</v>
      </c>
      <c r="X4535" t="s">
        <v>279</v>
      </c>
      <c r="Y4535">
        <v>0</v>
      </c>
      <c r="AB4535" t="s">
        <v>237</v>
      </c>
      <c r="AH4535">
        <v>0</v>
      </c>
      <c r="AN4535" t="s">
        <v>238</v>
      </c>
      <c r="AO4535">
        <v>1</v>
      </c>
      <c r="AP4535" t="s">
        <v>239</v>
      </c>
      <c r="AQ4535" s="27">
        <v>41675</v>
      </c>
      <c r="AR4535" t="s">
        <v>240</v>
      </c>
      <c r="AS4535">
        <v>2</v>
      </c>
      <c r="AT4535" t="s">
        <v>239</v>
      </c>
      <c r="AU4535" s="27">
        <v>41675</v>
      </c>
    </row>
    <row r="4536" spans="1:47" x14ac:dyDescent="0.2">
      <c r="A4536">
        <v>4535</v>
      </c>
      <c r="B4536" t="s">
        <v>15585</v>
      </c>
      <c r="C4536" t="s">
        <v>618</v>
      </c>
      <c r="D4536" t="s">
        <v>8387</v>
      </c>
      <c r="E4536" s="27">
        <v>41827</v>
      </c>
      <c r="F4536" t="s">
        <v>233</v>
      </c>
      <c r="G4536" s="27">
        <v>29836</v>
      </c>
      <c r="H4536">
        <v>34</v>
      </c>
      <c r="I4536" t="s">
        <v>244</v>
      </c>
      <c r="J4536" t="s">
        <v>245</v>
      </c>
      <c r="K4536">
        <v>0</v>
      </c>
      <c r="L4536">
        <v>1</v>
      </c>
      <c r="M4536">
        <v>0</v>
      </c>
      <c r="N4536">
        <v>0</v>
      </c>
      <c r="O4536">
        <v>2</v>
      </c>
      <c r="P4536">
        <v>-1</v>
      </c>
      <c r="Q4536" s="28">
        <v>41826.35</v>
      </c>
      <c r="R4536" s="28">
        <v>41827.342361111114</v>
      </c>
      <c r="S4536" t="s">
        <v>15586</v>
      </c>
      <c r="T4536" s="27">
        <v>41826</v>
      </c>
      <c r="V4536">
        <v>1</v>
      </c>
      <c r="W4536" t="s">
        <v>32</v>
      </c>
      <c r="X4536" t="s">
        <v>390</v>
      </c>
      <c r="Y4536">
        <v>0</v>
      </c>
      <c r="AB4536" t="s">
        <v>237</v>
      </c>
      <c r="AH4536">
        <v>0</v>
      </c>
      <c r="AN4536" t="s">
        <v>238</v>
      </c>
      <c r="AO4536">
        <v>1</v>
      </c>
      <c r="AP4536" t="s">
        <v>239</v>
      </c>
      <c r="AQ4536" s="27">
        <v>41827</v>
      </c>
      <c r="AR4536" t="s">
        <v>240</v>
      </c>
      <c r="AS4536">
        <v>1</v>
      </c>
      <c r="AT4536" t="s">
        <v>239</v>
      </c>
      <c r="AU4536" s="27">
        <v>41827</v>
      </c>
    </row>
    <row r="4537" spans="1:47" x14ac:dyDescent="0.2">
      <c r="A4537">
        <v>4536</v>
      </c>
      <c r="B4537" t="s">
        <v>15587</v>
      </c>
      <c r="C4537" t="s">
        <v>15588</v>
      </c>
      <c r="D4537" t="s">
        <v>15589</v>
      </c>
      <c r="E4537" s="27">
        <v>41505</v>
      </c>
      <c r="F4537" t="s">
        <v>294</v>
      </c>
      <c r="G4537" s="27">
        <v>26117</v>
      </c>
      <c r="H4537">
        <v>44</v>
      </c>
      <c r="I4537" t="s">
        <v>244</v>
      </c>
      <c r="J4537" t="s">
        <v>245</v>
      </c>
      <c r="K4537">
        <v>0</v>
      </c>
      <c r="L4537">
        <v>1</v>
      </c>
      <c r="M4537">
        <v>0</v>
      </c>
      <c r="N4537">
        <v>0</v>
      </c>
      <c r="O4537">
        <v>1</v>
      </c>
      <c r="P4537">
        <v>-3</v>
      </c>
      <c r="Q4537" s="28">
        <v>41502.397222222222</v>
      </c>
      <c r="R4537" s="28">
        <v>41503.277777777781</v>
      </c>
      <c r="S4537" t="s">
        <v>15590</v>
      </c>
      <c r="T4537" s="27">
        <v>41502</v>
      </c>
      <c r="V4537">
        <v>3</v>
      </c>
      <c r="W4537" t="s">
        <v>32</v>
      </c>
      <c r="X4537" t="s">
        <v>359</v>
      </c>
      <c r="Y4537">
        <v>0</v>
      </c>
      <c r="AB4537" t="s">
        <v>237</v>
      </c>
      <c r="AH4537">
        <v>0</v>
      </c>
      <c r="AN4537" t="s">
        <v>238</v>
      </c>
      <c r="AO4537">
        <v>1</v>
      </c>
      <c r="AP4537" t="s">
        <v>239</v>
      </c>
      <c r="AQ4537" s="27">
        <v>41505</v>
      </c>
      <c r="AR4537" t="s">
        <v>240</v>
      </c>
      <c r="AS4537">
        <v>1</v>
      </c>
      <c r="AT4537" t="s">
        <v>239</v>
      </c>
      <c r="AU4537" s="27">
        <v>41505</v>
      </c>
    </row>
    <row r="4538" spans="1:47" x14ac:dyDescent="0.2">
      <c r="A4538">
        <v>4537</v>
      </c>
      <c r="B4538" t="s">
        <v>15591</v>
      </c>
      <c r="C4538" t="s">
        <v>15592</v>
      </c>
      <c r="D4538" t="s">
        <v>8133</v>
      </c>
      <c r="E4538" s="27">
        <v>41342</v>
      </c>
      <c r="F4538" t="s">
        <v>233</v>
      </c>
      <c r="G4538" s="27">
        <v>27494</v>
      </c>
      <c r="H4538">
        <v>41</v>
      </c>
      <c r="I4538" t="s">
        <v>244</v>
      </c>
      <c r="J4538" t="s">
        <v>250</v>
      </c>
      <c r="K4538">
        <v>0</v>
      </c>
      <c r="L4538">
        <v>4</v>
      </c>
      <c r="M4538">
        <v>0</v>
      </c>
      <c r="N4538">
        <v>0</v>
      </c>
      <c r="O4538">
        <v>8</v>
      </c>
      <c r="P4538">
        <v>-1</v>
      </c>
      <c r="Q4538" s="28">
        <v>41341.472222222219</v>
      </c>
      <c r="R4538" s="28">
        <v>41343.068055555559</v>
      </c>
      <c r="S4538" t="s">
        <v>15593</v>
      </c>
      <c r="T4538" s="27">
        <v>41341</v>
      </c>
      <c r="V4538">
        <v>1</v>
      </c>
      <c r="W4538" t="s">
        <v>32</v>
      </c>
      <c r="X4538" t="s">
        <v>254</v>
      </c>
      <c r="Y4538">
        <v>0</v>
      </c>
      <c r="AB4538" t="s">
        <v>237</v>
      </c>
      <c r="AH4538">
        <v>0</v>
      </c>
      <c r="AN4538" t="s">
        <v>238</v>
      </c>
      <c r="AO4538">
        <v>2</v>
      </c>
      <c r="AP4538" t="s">
        <v>239</v>
      </c>
      <c r="AQ4538" s="27">
        <v>41342</v>
      </c>
      <c r="AR4538" t="s">
        <v>240</v>
      </c>
      <c r="AS4538">
        <v>4</v>
      </c>
      <c r="AT4538" t="s">
        <v>239</v>
      </c>
      <c r="AU4538" s="27">
        <v>41342</v>
      </c>
    </row>
    <row r="4539" spans="1:47" x14ac:dyDescent="0.2">
      <c r="A4539">
        <v>4538</v>
      </c>
      <c r="B4539" t="s">
        <v>15594</v>
      </c>
      <c r="C4539" t="s">
        <v>15595</v>
      </c>
      <c r="D4539" t="s">
        <v>15596</v>
      </c>
      <c r="E4539" s="27">
        <v>41355</v>
      </c>
      <c r="F4539" t="s">
        <v>233</v>
      </c>
      <c r="G4539" s="27">
        <v>28730</v>
      </c>
      <c r="H4539">
        <v>37</v>
      </c>
      <c r="I4539" t="s">
        <v>244</v>
      </c>
      <c r="J4539" t="s">
        <v>250</v>
      </c>
      <c r="K4539">
        <v>0</v>
      </c>
      <c r="L4539">
        <v>9</v>
      </c>
      <c r="M4539">
        <v>1</v>
      </c>
      <c r="N4539">
        <v>0</v>
      </c>
      <c r="O4539">
        <v>16</v>
      </c>
      <c r="P4539">
        <v>-1</v>
      </c>
      <c r="Q4539" s="28">
        <v>41354.306250000001</v>
      </c>
      <c r="R4539" s="28">
        <v>41515.314583333333</v>
      </c>
      <c r="S4539" t="s">
        <v>15597</v>
      </c>
      <c r="T4539" s="27">
        <v>41354</v>
      </c>
      <c r="V4539">
        <v>1</v>
      </c>
      <c r="W4539" t="s">
        <v>32</v>
      </c>
      <c r="X4539" t="s">
        <v>15598</v>
      </c>
      <c r="Y4539">
        <v>0</v>
      </c>
      <c r="AB4539" t="s">
        <v>237</v>
      </c>
      <c r="AH4539">
        <v>0</v>
      </c>
      <c r="AN4539" t="s">
        <v>238</v>
      </c>
      <c r="AO4539">
        <v>3</v>
      </c>
      <c r="AP4539" t="s">
        <v>239</v>
      </c>
      <c r="AQ4539" s="27">
        <v>41355</v>
      </c>
      <c r="AR4539" t="s">
        <v>240</v>
      </c>
      <c r="AS4539">
        <v>9</v>
      </c>
      <c r="AT4539" t="s">
        <v>269</v>
      </c>
      <c r="AU4539" s="27">
        <v>41355</v>
      </c>
    </row>
    <row r="4540" spans="1:47" x14ac:dyDescent="0.2">
      <c r="A4540">
        <v>4539</v>
      </c>
      <c r="B4540" t="s">
        <v>15599</v>
      </c>
      <c r="C4540" t="s">
        <v>15600</v>
      </c>
      <c r="D4540" t="s">
        <v>15601</v>
      </c>
      <c r="E4540" s="27">
        <v>41726</v>
      </c>
      <c r="F4540" t="s">
        <v>294</v>
      </c>
      <c r="G4540" s="27">
        <v>27621</v>
      </c>
      <c r="H4540">
        <v>40</v>
      </c>
      <c r="I4540" t="s">
        <v>244</v>
      </c>
      <c r="J4540" t="s">
        <v>245</v>
      </c>
      <c r="K4540">
        <v>0</v>
      </c>
      <c r="L4540">
        <v>1</v>
      </c>
      <c r="M4540">
        <v>0</v>
      </c>
      <c r="N4540">
        <v>0</v>
      </c>
      <c r="O4540">
        <v>0</v>
      </c>
      <c r="W4540" t="s">
        <v>237</v>
      </c>
      <c r="Y4540">
        <v>-1</v>
      </c>
      <c r="AB4540" t="s">
        <v>237</v>
      </c>
      <c r="AH4540">
        <v>0</v>
      </c>
      <c r="AN4540" t="s">
        <v>238</v>
      </c>
      <c r="AO4540">
        <v>1</v>
      </c>
      <c r="AP4540" t="s">
        <v>239</v>
      </c>
      <c r="AQ4540" s="27">
        <v>41726</v>
      </c>
      <c r="AR4540" t="s">
        <v>240</v>
      </c>
      <c r="AS4540">
        <v>1</v>
      </c>
      <c r="AT4540" t="s">
        <v>239</v>
      </c>
      <c r="AU4540" s="27">
        <v>41726</v>
      </c>
    </row>
    <row r="4541" spans="1:47" x14ac:dyDescent="0.2">
      <c r="A4541">
        <v>4540</v>
      </c>
      <c r="B4541" t="s">
        <v>15602</v>
      </c>
      <c r="C4541" t="s">
        <v>3285</v>
      </c>
      <c r="D4541" t="s">
        <v>15603</v>
      </c>
      <c r="E4541" s="27">
        <v>41936</v>
      </c>
      <c r="F4541" t="s">
        <v>233</v>
      </c>
      <c r="G4541" s="27">
        <v>32722</v>
      </c>
      <c r="H4541">
        <v>26</v>
      </c>
      <c r="I4541" t="s">
        <v>244</v>
      </c>
      <c r="J4541" t="s">
        <v>245</v>
      </c>
      <c r="K4541">
        <v>0</v>
      </c>
      <c r="L4541">
        <v>4</v>
      </c>
      <c r="M4541">
        <v>0</v>
      </c>
      <c r="N4541">
        <v>0</v>
      </c>
      <c r="O4541">
        <v>2</v>
      </c>
      <c r="P4541">
        <v>-177</v>
      </c>
      <c r="Q4541" s="28">
        <v>41759.166666666664</v>
      </c>
      <c r="R4541" s="28">
        <v>41780.458333333336</v>
      </c>
      <c r="S4541" t="s">
        <v>15604</v>
      </c>
      <c r="U4541" s="27">
        <v>41759</v>
      </c>
      <c r="V4541">
        <v>177</v>
      </c>
      <c r="W4541" t="s">
        <v>32</v>
      </c>
      <c r="X4541" t="s">
        <v>274</v>
      </c>
      <c r="Y4541">
        <v>0</v>
      </c>
      <c r="AB4541" t="s">
        <v>237</v>
      </c>
      <c r="AH4541">
        <v>0</v>
      </c>
      <c r="AN4541" t="s">
        <v>238</v>
      </c>
      <c r="AO4541">
        <v>3</v>
      </c>
      <c r="AP4541" t="s">
        <v>239</v>
      </c>
      <c r="AQ4541" s="27">
        <v>41936</v>
      </c>
      <c r="AR4541" t="s">
        <v>240</v>
      </c>
      <c r="AS4541">
        <v>4</v>
      </c>
      <c r="AT4541" t="s">
        <v>239</v>
      </c>
      <c r="AU4541" s="27">
        <v>41936</v>
      </c>
    </row>
    <row r="4542" spans="1:47" x14ac:dyDescent="0.2">
      <c r="A4542">
        <v>4541</v>
      </c>
      <c r="B4542" t="s">
        <v>15605</v>
      </c>
      <c r="C4542" t="s">
        <v>602</v>
      </c>
      <c r="D4542" t="s">
        <v>15606</v>
      </c>
      <c r="E4542" s="27">
        <v>41351</v>
      </c>
      <c r="F4542" t="s">
        <v>233</v>
      </c>
      <c r="G4542" s="27">
        <v>31361</v>
      </c>
      <c r="H4542">
        <v>30</v>
      </c>
      <c r="I4542" t="s">
        <v>244</v>
      </c>
      <c r="J4542" t="s">
        <v>245</v>
      </c>
      <c r="K4542">
        <v>0</v>
      </c>
      <c r="L4542">
        <v>2</v>
      </c>
      <c r="M4542">
        <v>0</v>
      </c>
      <c r="N4542">
        <v>0</v>
      </c>
      <c r="O4542">
        <v>3</v>
      </c>
      <c r="P4542">
        <v>21</v>
      </c>
      <c r="Q4542" s="28">
        <v>41372.17291666667</v>
      </c>
      <c r="R4542" s="28">
        <v>41398.101388888892</v>
      </c>
      <c r="S4542" t="s">
        <v>15607</v>
      </c>
      <c r="T4542" s="27">
        <v>40042</v>
      </c>
      <c r="V4542">
        <v>1309</v>
      </c>
      <c r="W4542" t="s">
        <v>32</v>
      </c>
      <c r="X4542" t="s">
        <v>15608</v>
      </c>
      <c r="Y4542">
        <v>0</v>
      </c>
      <c r="AB4542" t="s">
        <v>237</v>
      </c>
      <c r="AH4542">
        <v>0</v>
      </c>
      <c r="AN4542" t="s">
        <v>238</v>
      </c>
      <c r="AO4542">
        <v>2</v>
      </c>
      <c r="AP4542" t="s">
        <v>239</v>
      </c>
      <c r="AQ4542" s="27">
        <v>41351</v>
      </c>
      <c r="AR4542" t="s">
        <v>240</v>
      </c>
      <c r="AS4542">
        <v>2</v>
      </c>
      <c r="AT4542" t="s">
        <v>239</v>
      </c>
      <c r="AU4542" s="27">
        <v>41351</v>
      </c>
    </row>
    <row r="4543" spans="1:47" x14ac:dyDescent="0.2">
      <c r="A4543">
        <v>4542</v>
      </c>
      <c r="B4543" t="s">
        <v>15609</v>
      </c>
      <c r="C4543" t="s">
        <v>4558</v>
      </c>
      <c r="D4543" t="s">
        <v>1566</v>
      </c>
      <c r="E4543" s="27">
        <v>41936</v>
      </c>
      <c r="F4543" t="s">
        <v>233</v>
      </c>
      <c r="G4543" s="27">
        <v>26450</v>
      </c>
      <c r="H4543">
        <v>43</v>
      </c>
      <c r="I4543" t="s">
        <v>244</v>
      </c>
      <c r="J4543" t="s">
        <v>250</v>
      </c>
      <c r="K4543">
        <v>0</v>
      </c>
      <c r="L4543">
        <v>8</v>
      </c>
      <c r="M4543">
        <v>0</v>
      </c>
      <c r="N4543">
        <v>0</v>
      </c>
      <c r="O4543">
        <v>18</v>
      </c>
      <c r="S4543" t="s">
        <v>15610</v>
      </c>
      <c r="T4543" s="27">
        <v>41757</v>
      </c>
      <c r="V4543">
        <v>179</v>
      </c>
      <c r="W4543" t="s">
        <v>36</v>
      </c>
      <c r="X4543" t="s">
        <v>324</v>
      </c>
      <c r="Y4543">
        <v>0</v>
      </c>
      <c r="AB4543" t="s">
        <v>237</v>
      </c>
      <c r="AH4543">
        <v>0</v>
      </c>
      <c r="AN4543" t="s">
        <v>238</v>
      </c>
      <c r="AO4543">
        <v>3</v>
      </c>
      <c r="AP4543" t="s">
        <v>239</v>
      </c>
      <c r="AQ4543" s="27">
        <v>41936</v>
      </c>
      <c r="AR4543" t="s">
        <v>240</v>
      </c>
      <c r="AS4543">
        <v>8</v>
      </c>
      <c r="AT4543" t="s">
        <v>269</v>
      </c>
      <c r="AU4543" s="27">
        <v>41936</v>
      </c>
    </row>
    <row r="4544" spans="1:47" x14ac:dyDescent="0.2">
      <c r="A4544">
        <v>4543</v>
      </c>
      <c r="B4544" t="s">
        <v>15611</v>
      </c>
      <c r="C4544" t="s">
        <v>1197</v>
      </c>
      <c r="D4544" t="s">
        <v>15612</v>
      </c>
      <c r="E4544" s="27">
        <v>41747</v>
      </c>
      <c r="F4544" t="s">
        <v>294</v>
      </c>
      <c r="G4544" s="27">
        <v>30183</v>
      </c>
      <c r="H4544">
        <v>33</v>
      </c>
      <c r="I4544" t="s">
        <v>244</v>
      </c>
      <c r="J4544" t="s">
        <v>245</v>
      </c>
      <c r="K4544">
        <v>0</v>
      </c>
      <c r="L4544">
        <v>2</v>
      </c>
      <c r="M4544">
        <v>0</v>
      </c>
      <c r="N4544">
        <v>0</v>
      </c>
      <c r="O4544">
        <v>1</v>
      </c>
      <c r="P4544">
        <v>-1</v>
      </c>
      <c r="Q4544" s="28">
        <v>41746.340277777781</v>
      </c>
      <c r="R4544" s="28">
        <v>41748.370138888888</v>
      </c>
      <c r="S4544" t="s">
        <v>15613</v>
      </c>
      <c r="T4544" s="27">
        <v>41746</v>
      </c>
      <c r="V4544">
        <v>1</v>
      </c>
      <c r="W4544" t="s">
        <v>36</v>
      </c>
      <c r="X4544" t="s">
        <v>279</v>
      </c>
      <c r="Y4544">
        <v>0</v>
      </c>
      <c r="AB4544" t="s">
        <v>237</v>
      </c>
      <c r="AH4544">
        <v>0</v>
      </c>
      <c r="AN4544" t="s">
        <v>238</v>
      </c>
      <c r="AO4544">
        <v>2</v>
      </c>
      <c r="AP4544" t="s">
        <v>239</v>
      </c>
      <c r="AQ4544" s="27">
        <v>41747</v>
      </c>
      <c r="AR4544" t="s">
        <v>240</v>
      </c>
      <c r="AS4544">
        <v>2</v>
      </c>
      <c r="AT4544" t="s">
        <v>239</v>
      </c>
      <c r="AU4544" s="27">
        <v>41747</v>
      </c>
    </row>
    <row r="4545" spans="1:47" x14ac:dyDescent="0.2">
      <c r="A4545">
        <v>4544</v>
      </c>
      <c r="B4545" t="s">
        <v>15614</v>
      </c>
      <c r="C4545" t="s">
        <v>15615</v>
      </c>
      <c r="D4545" t="s">
        <v>15616</v>
      </c>
      <c r="E4545" s="27">
        <v>41418</v>
      </c>
      <c r="F4545" t="s">
        <v>233</v>
      </c>
      <c r="G4545" s="27">
        <v>32433</v>
      </c>
      <c r="H4545">
        <v>27</v>
      </c>
      <c r="I4545" t="s">
        <v>244</v>
      </c>
      <c r="J4545" t="s">
        <v>250</v>
      </c>
      <c r="K4545">
        <v>0</v>
      </c>
      <c r="L4545">
        <v>5</v>
      </c>
      <c r="M4545">
        <v>0</v>
      </c>
      <c r="N4545">
        <v>0</v>
      </c>
      <c r="O4545">
        <v>2</v>
      </c>
      <c r="P4545">
        <v>0</v>
      </c>
      <c r="Q4545" s="28">
        <v>41418.193055555559</v>
      </c>
      <c r="R4545" s="28">
        <v>41425.420138888891</v>
      </c>
      <c r="S4545" t="s">
        <v>15617</v>
      </c>
      <c r="T4545" s="27">
        <v>41418</v>
      </c>
      <c r="V4545">
        <v>0</v>
      </c>
      <c r="W4545" t="s">
        <v>36</v>
      </c>
      <c r="X4545" t="s">
        <v>279</v>
      </c>
      <c r="Y4545">
        <v>1</v>
      </c>
      <c r="AA4545" t="s">
        <v>15618</v>
      </c>
      <c r="AB4545" t="s">
        <v>36</v>
      </c>
      <c r="AC4545">
        <v>0</v>
      </c>
      <c r="AD4545" s="27">
        <v>41707</v>
      </c>
      <c r="AE4545" t="s">
        <v>279</v>
      </c>
      <c r="AF4545" s="27">
        <v>41707</v>
      </c>
      <c r="AG4545" s="27">
        <v>41775</v>
      </c>
      <c r="AH4545">
        <v>1</v>
      </c>
      <c r="AJ4545" t="s">
        <v>15618</v>
      </c>
      <c r="AK4545" t="s">
        <v>312</v>
      </c>
      <c r="AL4545" s="27">
        <v>41707</v>
      </c>
      <c r="AM4545" t="s">
        <v>583</v>
      </c>
      <c r="AN4545" t="s">
        <v>238</v>
      </c>
      <c r="AO4545">
        <v>6</v>
      </c>
      <c r="AP4545" t="s">
        <v>246</v>
      </c>
      <c r="AQ4545" s="27">
        <v>41418</v>
      </c>
      <c r="AR4545" t="s">
        <v>240</v>
      </c>
      <c r="AS4545">
        <v>5</v>
      </c>
      <c r="AT4545" t="s">
        <v>246</v>
      </c>
      <c r="AU4545" s="27">
        <v>41418</v>
      </c>
    </row>
    <row r="4546" spans="1:47" x14ac:dyDescent="0.2">
      <c r="A4546">
        <v>4545</v>
      </c>
      <c r="B4546" t="s">
        <v>15619</v>
      </c>
      <c r="C4546" t="s">
        <v>2173</v>
      </c>
      <c r="D4546" t="s">
        <v>689</v>
      </c>
      <c r="E4546" s="27">
        <v>41891</v>
      </c>
      <c r="F4546" t="s">
        <v>233</v>
      </c>
      <c r="G4546" s="27">
        <v>24462</v>
      </c>
      <c r="H4546">
        <v>49</v>
      </c>
      <c r="I4546" t="s">
        <v>234</v>
      </c>
      <c r="J4546" t="s">
        <v>250</v>
      </c>
      <c r="K4546">
        <v>0</v>
      </c>
      <c r="L4546">
        <v>3</v>
      </c>
      <c r="M4546">
        <v>0</v>
      </c>
      <c r="N4546">
        <v>0</v>
      </c>
      <c r="O4546">
        <v>1</v>
      </c>
      <c r="P4546">
        <v>-33</v>
      </c>
      <c r="Q4546" s="28">
        <v>41858.213888888888</v>
      </c>
      <c r="R4546" s="28">
        <v>41867.056944444441</v>
      </c>
      <c r="S4546" t="s">
        <v>15620</v>
      </c>
      <c r="U4546" s="27">
        <v>41858</v>
      </c>
      <c r="V4546">
        <v>33</v>
      </c>
      <c r="W4546" t="s">
        <v>32</v>
      </c>
      <c r="X4546" t="s">
        <v>274</v>
      </c>
      <c r="Y4546">
        <v>0</v>
      </c>
      <c r="AB4546" t="s">
        <v>237</v>
      </c>
      <c r="AH4546">
        <v>0</v>
      </c>
      <c r="AN4546" t="s">
        <v>238</v>
      </c>
      <c r="AO4546">
        <v>1</v>
      </c>
      <c r="AP4546" t="s">
        <v>239</v>
      </c>
      <c r="AQ4546" s="27">
        <v>41891</v>
      </c>
      <c r="AR4546" t="s">
        <v>240</v>
      </c>
      <c r="AS4546">
        <v>3</v>
      </c>
      <c r="AT4546" t="s">
        <v>239</v>
      </c>
      <c r="AU4546" s="27">
        <v>41891</v>
      </c>
    </row>
    <row r="4547" spans="1:47" x14ac:dyDescent="0.2">
      <c r="A4547">
        <v>4546</v>
      </c>
      <c r="B4547" t="s">
        <v>15621</v>
      </c>
      <c r="C4547" t="s">
        <v>15622</v>
      </c>
      <c r="D4547" t="s">
        <v>13928</v>
      </c>
      <c r="E4547" s="27">
        <v>41681</v>
      </c>
      <c r="F4547" t="s">
        <v>233</v>
      </c>
      <c r="G4547" s="27">
        <v>30590</v>
      </c>
      <c r="H4547">
        <v>32</v>
      </c>
      <c r="I4547" t="s">
        <v>244</v>
      </c>
      <c r="J4547" t="s">
        <v>250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-1</v>
      </c>
      <c r="Q4547" s="28">
        <v>41680.388888888891</v>
      </c>
      <c r="R4547" s="28">
        <v>41681.059027777781</v>
      </c>
      <c r="S4547" t="s">
        <v>15623</v>
      </c>
      <c r="T4547" s="27">
        <v>41680</v>
      </c>
      <c r="V4547">
        <v>1</v>
      </c>
      <c r="W4547" t="s">
        <v>32</v>
      </c>
      <c r="X4547" t="s">
        <v>261</v>
      </c>
      <c r="Y4547">
        <v>1</v>
      </c>
      <c r="AA4547" t="s">
        <v>15624</v>
      </c>
      <c r="AB4547" t="s">
        <v>36</v>
      </c>
      <c r="AD4547" s="27">
        <v>42211</v>
      </c>
      <c r="AE4547" t="s">
        <v>404</v>
      </c>
      <c r="AH4547">
        <v>0</v>
      </c>
      <c r="AN4547" t="s">
        <v>238</v>
      </c>
      <c r="AO4547">
        <v>1</v>
      </c>
      <c r="AP4547" t="s">
        <v>239</v>
      </c>
      <c r="AQ4547" s="27">
        <v>41681</v>
      </c>
      <c r="AR4547" t="s">
        <v>240</v>
      </c>
      <c r="AS4547">
        <v>1</v>
      </c>
      <c r="AT4547" t="s">
        <v>239</v>
      </c>
      <c r="AU4547" s="27">
        <v>41681</v>
      </c>
    </row>
    <row r="4548" spans="1:47" x14ac:dyDescent="0.2">
      <c r="A4548">
        <v>4547</v>
      </c>
      <c r="B4548" t="s">
        <v>15625</v>
      </c>
      <c r="C4548" t="s">
        <v>1087</v>
      </c>
      <c r="D4548" t="s">
        <v>15626</v>
      </c>
      <c r="E4548" s="27">
        <v>41778</v>
      </c>
      <c r="F4548" t="s">
        <v>233</v>
      </c>
      <c r="G4548" s="27">
        <v>21046</v>
      </c>
      <c r="H4548">
        <v>58</v>
      </c>
      <c r="I4548" t="s">
        <v>234</v>
      </c>
      <c r="J4548" t="s">
        <v>245</v>
      </c>
      <c r="K4548">
        <v>0</v>
      </c>
      <c r="L4548">
        <v>5</v>
      </c>
      <c r="M4548">
        <v>0</v>
      </c>
      <c r="N4548">
        <v>0</v>
      </c>
      <c r="O4548">
        <v>0</v>
      </c>
      <c r="W4548" t="s">
        <v>237</v>
      </c>
      <c r="Y4548">
        <v>-1</v>
      </c>
      <c r="AB4548" t="s">
        <v>237</v>
      </c>
      <c r="AH4548">
        <v>0</v>
      </c>
      <c r="AN4548" t="s">
        <v>238</v>
      </c>
      <c r="AO4548">
        <v>2</v>
      </c>
      <c r="AP4548" t="s">
        <v>239</v>
      </c>
      <c r="AQ4548" s="27">
        <v>41778</v>
      </c>
      <c r="AR4548" t="s">
        <v>240</v>
      </c>
      <c r="AS4548">
        <v>5</v>
      </c>
      <c r="AT4548" t="s">
        <v>246</v>
      </c>
      <c r="AU4548" s="27">
        <v>41778</v>
      </c>
    </row>
    <row r="4549" spans="1:47" x14ac:dyDescent="0.2">
      <c r="A4549">
        <v>4548</v>
      </c>
      <c r="B4549" t="s">
        <v>15627</v>
      </c>
      <c r="C4549" t="s">
        <v>15628</v>
      </c>
      <c r="D4549" t="s">
        <v>15629</v>
      </c>
      <c r="E4549" s="27">
        <v>41761</v>
      </c>
      <c r="F4549" t="s">
        <v>233</v>
      </c>
      <c r="G4549" s="27">
        <v>34080</v>
      </c>
      <c r="H4549">
        <v>22</v>
      </c>
      <c r="I4549" t="s">
        <v>259</v>
      </c>
      <c r="J4549" t="s">
        <v>245</v>
      </c>
      <c r="K4549">
        <v>0</v>
      </c>
      <c r="L4549">
        <v>5</v>
      </c>
      <c r="M4549">
        <v>0</v>
      </c>
      <c r="N4549">
        <v>0</v>
      </c>
      <c r="O4549">
        <v>2</v>
      </c>
      <c r="P4549">
        <v>-1</v>
      </c>
      <c r="Q4549" s="28">
        <v>41760.254861111112</v>
      </c>
      <c r="R4549" s="28">
        <v>41761.402083333334</v>
      </c>
      <c r="S4549" t="s">
        <v>15630</v>
      </c>
      <c r="T4549" s="27">
        <v>41760</v>
      </c>
      <c r="V4549">
        <v>1</v>
      </c>
      <c r="W4549" t="s">
        <v>36</v>
      </c>
      <c r="X4549" t="s">
        <v>279</v>
      </c>
      <c r="Y4549">
        <v>0</v>
      </c>
      <c r="AB4549" t="s">
        <v>237</v>
      </c>
      <c r="AH4549">
        <v>0</v>
      </c>
      <c r="AN4549" t="s">
        <v>238</v>
      </c>
      <c r="AO4549">
        <v>5</v>
      </c>
      <c r="AP4549" t="s">
        <v>246</v>
      </c>
      <c r="AQ4549" s="27">
        <v>41761</v>
      </c>
      <c r="AR4549" t="s">
        <v>240</v>
      </c>
      <c r="AS4549">
        <v>5</v>
      </c>
      <c r="AT4549" t="s">
        <v>246</v>
      </c>
      <c r="AU4549" s="27">
        <v>41761</v>
      </c>
    </row>
    <row r="4550" spans="1:47" x14ac:dyDescent="0.2">
      <c r="A4550">
        <v>4549</v>
      </c>
      <c r="B4550" t="s">
        <v>15631</v>
      </c>
      <c r="C4550" t="s">
        <v>15632</v>
      </c>
      <c r="D4550" t="s">
        <v>9025</v>
      </c>
      <c r="E4550" s="27">
        <v>41758</v>
      </c>
      <c r="F4550" t="s">
        <v>294</v>
      </c>
      <c r="G4550" s="27">
        <v>26292</v>
      </c>
      <c r="H4550">
        <v>44</v>
      </c>
      <c r="I4550" t="s">
        <v>244</v>
      </c>
      <c r="J4550" t="s">
        <v>250</v>
      </c>
      <c r="K4550">
        <v>0</v>
      </c>
      <c r="L4550">
        <v>3</v>
      </c>
      <c r="M4550">
        <v>0</v>
      </c>
      <c r="N4550">
        <v>0</v>
      </c>
      <c r="O4550">
        <v>2</v>
      </c>
      <c r="P4550">
        <v>-42</v>
      </c>
      <c r="Q4550" s="28">
        <v>41716.48541666667</v>
      </c>
      <c r="R4550" s="28">
        <v>41717.397222222222</v>
      </c>
      <c r="S4550" t="s">
        <v>15633</v>
      </c>
      <c r="T4550" s="27">
        <v>41716</v>
      </c>
      <c r="V4550">
        <v>42</v>
      </c>
      <c r="W4550" t="s">
        <v>32</v>
      </c>
      <c r="X4550" t="s">
        <v>261</v>
      </c>
      <c r="Y4550">
        <v>0</v>
      </c>
      <c r="AB4550" t="s">
        <v>237</v>
      </c>
      <c r="AH4550">
        <v>0</v>
      </c>
      <c r="AN4550" t="s">
        <v>238</v>
      </c>
      <c r="AO4550">
        <v>1</v>
      </c>
      <c r="AP4550" t="s">
        <v>239</v>
      </c>
      <c r="AQ4550" s="27">
        <v>41758</v>
      </c>
      <c r="AR4550" t="s">
        <v>240</v>
      </c>
      <c r="AS4550">
        <v>3</v>
      </c>
      <c r="AT4550" t="s">
        <v>239</v>
      </c>
      <c r="AU4550" s="27">
        <v>41758</v>
      </c>
    </row>
    <row r="4551" spans="1:47" x14ac:dyDescent="0.2">
      <c r="A4551">
        <v>4550</v>
      </c>
      <c r="B4551" t="s">
        <v>15634</v>
      </c>
      <c r="C4551" t="s">
        <v>242</v>
      </c>
      <c r="D4551" t="s">
        <v>1066</v>
      </c>
      <c r="E4551" s="27">
        <v>41679</v>
      </c>
      <c r="F4551" t="s">
        <v>233</v>
      </c>
      <c r="G4551" s="27">
        <v>27746</v>
      </c>
      <c r="H4551">
        <v>40</v>
      </c>
      <c r="I4551" t="s">
        <v>244</v>
      </c>
      <c r="J4551" t="s">
        <v>250</v>
      </c>
      <c r="K4551">
        <v>0</v>
      </c>
      <c r="L4551">
        <v>8</v>
      </c>
      <c r="M4551">
        <v>1</v>
      </c>
      <c r="N4551">
        <v>1</v>
      </c>
      <c r="O4551">
        <v>24</v>
      </c>
      <c r="P4551">
        <v>-1</v>
      </c>
      <c r="Q4551" s="28">
        <v>41678.195138888892</v>
      </c>
      <c r="R4551" s="28">
        <v>41679.302777777775</v>
      </c>
      <c r="S4551" t="s">
        <v>15635</v>
      </c>
      <c r="T4551" s="27">
        <v>41678</v>
      </c>
      <c r="V4551">
        <v>1</v>
      </c>
      <c r="W4551" t="s">
        <v>36</v>
      </c>
      <c r="X4551" t="s">
        <v>279</v>
      </c>
      <c r="Y4551">
        <v>1</v>
      </c>
      <c r="AA4551" t="s">
        <v>15636</v>
      </c>
      <c r="AB4551" t="s">
        <v>36</v>
      </c>
      <c r="AC4551">
        <v>0</v>
      </c>
      <c r="AD4551" s="27">
        <v>41873</v>
      </c>
      <c r="AE4551" t="s">
        <v>474</v>
      </c>
      <c r="AF4551" s="27">
        <v>41873</v>
      </c>
      <c r="AG4551" s="27">
        <v>41874</v>
      </c>
      <c r="AH4551">
        <v>0</v>
      </c>
      <c r="AN4551" t="s">
        <v>238</v>
      </c>
      <c r="AO4551">
        <v>7</v>
      </c>
      <c r="AP4551" t="s">
        <v>246</v>
      </c>
      <c r="AQ4551" s="27">
        <v>41679</v>
      </c>
      <c r="AR4551" t="s">
        <v>240</v>
      </c>
      <c r="AS4551">
        <v>8</v>
      </c>
      <c r="AT4551" t="s">
        <v>269</v>
      </c>
      <c r="AU4551" s="27">
        <v>41679</v>
      </c>
    </row>
    <row r="4552" spans="1:47" x14ac:dyDescent="0.2">
      <c r="A4552">
        <v>4551</v>
      </c>
      <c r="B4552" t="s">
        <v>15637</v>
      </c>
      <c r="C4552" t="s">
        <v>15638</v>
      </c>
      <c r="D4552" t="s">
        <v>10844</v>
      </c>
      <c r="E4552" s="27">
        <v>41999</v>
      </c>
      <c r="F4552" t="s">
        <v>233</v>
      </c>
      <c r="G4552" s="27">
        <v>29424</v>
      </c>
      <c r="H4552">
        <v>35</v>
      </c>
      <c r="I4552" t="s">
        <v>244</v>
      </c>
      <c r="J4552" t="s">
        <v>250</v>
      </c>
      <c r="K4552">
        <v>0</v>
      </c>
      <c r="L4552">
        <v>2</v>
      </c>
      <c r="M4552">
        <v>0</v>
      </c>
      <c r="N4552">
        <v>0</v>
      </c>
      <c r="O4552">
        <v>0</v>
      </c>
      <c r="W4552" t="s">
        <v>237</v>
      </c>
      <c r="Y4552">
        <v>-1</v>
      </c>
      <c r="AB4552" t="s">
        <v>237</v>
      </c>
      <c r="AH4552">
        <v>0</v>
      </c>
      <c r="AN4552" t="s">
        <v>238</v>
      </c>
      <c r="AO4552">
        <v>1</v>
      </c>
      <c r="AP4552" t="s">
        <v>239</v>
      </c>
      <c r="AQ4552" s="27">
        <v>41999</v>
      </c>
      <c r="AR4552" t="s">
        <v>240</v>
      </c>
      <c r="AS4552">
        <v>2</v>
      </c>
      <c r="AT4552" t="s">
        <v>239</v>
      </c>
      <c r="AU4552" s="27">
        <v>41999</v>
      </c>
    </row>
    <row r="4553" spans="1:47" x14ac:dyDescent="0.2">
      <c r="A4553">
        <v>4552</v>
      </c>
      <c r="B4553" t="s">
        <v>15639</v>
      </c>
      <c r="C4553" t="s">
        <v>2972</v>
      </c>
      <c r="D4553" t="s">
        <v>15640</v>
      </c>
      <c r="E4553" s="27">
        <v>41647</v>
      </c>
      <c r="F4553" t="s">
        <v>233</v>
      </c>
      <c r="G4553" s="27">
        <v>33901</v>
      </c>
      <c r="H4553">
        <v>23</v>
      </c>
      <c r="I4553" t="s">
        <v>259</v>
      </c>
      <c r="J4553" t="s">
        <v>250</v>
      </c>
      <c r="K4553">
        <v>0</v>
      </c>
      <c r="L4553">
        <v>2</v>
      </c>
      <c r="M4553">
        <v>0</v>
      </c>
      <c r="N4553">
        <v>0</v>
      </c>
      <c r="O4553">
        <v>1</v>
      </c>
      <c r="P4553">
        <v>-45</v>
      </c>
      <c r="Q4553" s="28">
        <v>41602.325694444444</v>
      </c>
      <c r="R4553" s="28">
        <v>41602.341666666667</v>
      </c>
      <c r="S4553" t="s">
        <v>15641</v>
      </c>
      <c r="T4553" s="27">
        <v>41602</v>
      </c>
      <c r="V4553">
        <v>45</v>
      </c>
      <c r="W4553" t="s">
        <v>32</v>
      </c>
      <c r="Y4553">
        <v>0</v>
      </c>
      <c r="AB4553" t="s">
        <v>237</v>
      </c>
      <c r="AH4553">
        <v>0</v>
      </c>
      <c r="AN4553" t="s">
        <v>238</v>
      </c>
      <c r="AO4553">
        <v>3</v>
      </c>
      <c r="AP4553" t="s">
        <v>239</v>
      </c>
      <c r="AQ4553" s="27">
        <v>41647</v>
      </c>
      <c r="AR4553" t="s">
        <v>240</v>
      </c>
      <c r="AS4553">
        <v>2</v>
      </c>
      <c r="AT4553" t="s">
        <v>239</v>
      </c>
      <c r="AU4553" s="27">
        <v>41647</v>
      </c>
    </row>
    <row r="4554" spans="1:47" x14ac:dyDescent="0.2">
      <c r="A4554">
        <v>4553</v>
      </c>
      <c r="B4554" t="s">
        <v>15642</v>
      </c>
      <c r="C4554" t="s">
        <v>2515</v>
      </c>
      <c r="D4554" t="s">
        <v>15643</v>
      </c>
      <c r="E4554" s="27">
        <v>41391</v>
      </c>
      <c r="F4554" t="s">
        <v>233</v>
      </c>
      <c r="G4554" s="27">
        <v>29935</v>
      </c>
      <c r="H4554">
        <v>34</v>
      </c>
      <c r="I4554" t="s">
        <v>244</v>
      </c>
      <c r="J4554" t="s">
        <v>353</v>
      </c>
      <c r="K4554">
        <v>0</v>
      </c>
      <c r="L4554">
        <v>3</v>
      </c>
      <c r="M4554">
        <v>0</v>
      </c>
      <c r="N4554">
        <v>0</v>
      </c>
      <c r="O4554">
        <v>2</v>
      </c>
      <c r="P4554">
        <v>0</v>
      </c>
      <c r="Q4554" s="28">
        <v>41391.106249999997</v>
      </c>
      <c r="R4554" s="28">
        <v>41391.311805555553</v>
      </c>
      <c r="S4554" t="s">
        <v>15644</v>
      </c>
      <c r="T4554" s="27">
        <v>41391</v>
      </c>
      <c r="V4554">
        <v>0</v>
      </c>
      <c r="W4554" t="s">
        <v>36</v>
      </c>
      <c r="X4554" t="s">
        <v>392</v>
      </c>
      <c r="Y4554">
        <v>1</v>
      </c>
      <c r="AA4554" t="s">
        <v>15645</v>
      </c>
      <c r="AB4554" t="s">
        <v>36</v>
      </c>
      <c r="AC4554">
        <v>0</v>
      </c>
      <c r="AD4554" s="27">
        <v>42370</v>
      </c>
      <c r="AE4554" t="s">
        <v>724</v>
      </c>
      <c r="AF4554" s="27">
        <v>42370</v>
      </c>
      <c r="AG4554" s="27">
        <v>42372</v>
      </c>
      <c r="AH4554">
        <v>0</v>
      </c>
      <c r="AN4554" t="s">
        <v>238</v>
      </c>
      <c r="AO4554">
        <v>2</v>
      </c>
      <c r="AP4554" t="s">
        <v>239</v>
      </c>
      <c r="AQ4554" s="27">
        <v>41391</v>
      </c>
      <c r="AR4554" t="s">
        <v>240</v>
      </c>
      <c r="AS4554">
        <v>3</v>
      </c>
      <c r="AT4554" t="s">
        <v>239</v>
      </c>
      <c r="AU4554" s="27">
        <v>41391</v>
      </c>
    </row>
    <row r="4555" spans="1:47" x14ac:dyDescent="0.2">
      <c r="A4555">
        <v>4554</v>
      </c>
      <c r="B4555" t="s">
        <v>15646</v>
      </c>
      <c r="C4555" t="s">
        <v>2021</v>
      </c>
      <c r="D4555" t="s">
        <v>575</v>
      </c>
      <c r="E4555" s="27">
        <v>41614</v>
      </c>
      <c r="F4555" t="s">
        <v>233</v>
      </c>
      <c r="G4555" s="27">
        <v>30409</v>
      </c>
      <c r="H4555">
        <v>33</v>
      </c>
      <c r="I4555" t="s">
        <v>244</v>
      </c>
      <c r="J4555" t="s">
        <v>250</v>
      </c>
      <c r="K4555">
        <v>0</v>
      </c>
      <c r="L4555">
        <v>10</v>
      </c>
      <c r="M4555">
        <v>0</v>
      </c>
      <c r="N4555">
        <v>0</v>
      </c>
      <c r="O4555">
        <v>1</v>
      </c>
      <c r="S4555" t="s">
        <v>15647</v>
      </c>
      <c r="U4555" s="27">
        <v>41607</v>
      </c>
      <c r="V4555">
        <v>7</v>
      </c>
      <c r="W4555" t="s">
        <v>32</v>
      </c>
      <c r="X4555" t="s">
        <v>274</v>
      </c>
      <c r="Y4555">
        <v>0</v>
      </c>
      <c r="AB4555" t="s">
        <v>237</v>
      </c>
      <c r="AH4555">
        <v>0</v>
      </c>
      <c r="AN4555" t="s">
        <v>238</v>
      </c>
      <c r="AO4555">
        <v>6</v>
      </c>
      <c r="AP4555" t="s">
        <v>246</v>
      </c>
      <c r="AQ4555" s="27">
        <v>41614</v>
      </c>
      <c r="AR4555" t="s">
        <v>240</v>
      </c>
      <c r="AS4555">
        <v>10</v>
      </c>
      <c r="AT4555" t="s">
        <v>269</v>
      </c>
      <c r="AU4555" s="27">
        <v>41614</v>
      </c>
    </row>
    <row r="4556" spans="1:47" x14ac:dyDescent="0.2">
      <c r="A4556">
        <v>4555</v>
      </c>
      <c r="B4556" t="s">
        <v>15648</v>
      </c>
      <c r="C4556" t="s">
        <v>15649</v>
      </c>
      <c r="D4556" t="s">
        <v>5571</v>
      </c>
      <c r="E4556" s="27">
        <v>41388</v>
      </c>
      <c r="F4556" t="s">
        <v>233</v>
      </c>
      <c r="G4556" s="27">
        <v>23900</v>
      </c>
      <c r="H4556">
        <v>50</v>
      </c>
      <c r="I4556" t="s">
        <v>234</v>
      </c>
      <c r="J4556" t="s">
        <v>250</v>
      </c>
      <c r="K4556">
        <v>0</v>
      </c>
      <c r="L4556">
        <v>7</v>
      </c>
      <c r="M4556">
        <v>0</v>
      </c>
      <c r="N4556">
        <v>0</v>
      </c>
      <c r="O4556">
        <v>0</v>
      </c>
      <c r="W4556" t="s">
        <v>237</v>
      </c>
      <c r="Y4556">
        <v>-1</v>
      </c>
      <c r="AB4556" t="s">
        <v>237</v>
      </c>
      <c r="AH4556">
        <v>0</v>
      </c>
      <c r="AN4556" t="s">
        <v>238</v>
      </c>
      <c r="AO4556">
        <v>6</v>
      </c>
      <c r="AP4556" t="s">
        <v>246</v>
      </c>
      <c r="AQ4556" s="27">
        <v>41388</v>
      </c>
      <c r="AR4556" t="s">
        <v>240</v>
      </c>
      <c r="AS4556">
        <v>7</v>
      </c>
      <c r="AT4556" t="s">
        <v>246</v>
      </c>
      <c r="AU4556" s="27">
        <v>41388</v>
      </c>
    </row>
    <row r="4557" spans="1:47" x14ac:dyDescent="0.2">
      <c r="A4557">
        <v>4556</v>
      </c>
      <c r="B4557" t="s">
        <v>15650</v>
      </c>
      <c r="C4557" t="s">
        <v>15651</v>
      </c>
      <c r="D4557" t="s">
        <v>15652</v>
      </c>
      <c r="E4557" s="27">
        <v>41721</v>
      </c>
      <c r="F4557" t="s">
        <v>294</v>
      </c>
      <c r="G4557" s="27">
        <v>30357</v>
      </c>
      <c r="H4557">
        <v>33</v>
      </c>
      <c r="I4557" t="s">
        <v>244</v>
      </c>
      <c r="J4557" t="s">
        <v>250</v>
      </c>
      <c r="K4557">
        <v>0</v>
      </c>
      <c r="L4557">
        <v>4</v>
      </c>
      <c r="M4557">
        <v>0</v>
      </c>
      <c r="N4557">
        <v>0</v>
      </c>
      <c r="O4557">
        <v>3</v>
      </c>
      <c r="P4557">
        <v>-1</v>
      </c>
      <c r="Q4557" s="28">
        <v>41720.306944444441</v>
      </c>
      <c r="R4557" s="28">
        <v>41721.379861111112</v>
      </c>
      <c r="S4557" t="s">
        <v>15653</v>
      </c>
      <c r="T4557" s="27">
        <v>41720</v>
      </c>
      <c r="V4557">
        <v>1</v>
      </c>
      <c r="W4557" t="s">
        <v>36</v>
      </c>
      <c r="X4557" t="s">
        <v>279</v>
      </c>
      <c r="Y4557">
        <v>0</v>
      </c>
      <c r="AB4557" t="s">
        <v>237</v>
      </c>
      <c r="AH4557">
        <v>0</v>
      </c>
      <c r="AN4557" t="s">
        <v>238</v>
      </c>
      <c r="AO4557">
        <v>1</v>
      </c>
      <c r="AP4557" t="s">
        <v>239</v>
      </c>
      <c r="AQ4557" s="27">
        <v>41721</v>
      </c>
      <c r="AR4557" t="s">
        <v>240</v>
      </c>
      <c r="AS4557">
        <v>4</v>
      </c>
      <c r="AT4557" t="s">
        <v>239</v>
      </c>
      <c r="AU4557" s="27">
        <v>41721</v>
      </c>
    </row>
    <row r="4558" spans="1:47" x14ac:dyDescent="0.2">
      <c r="A4558">
        <v>4557</v>
      </c>
      <c r="B4558" t="s">
        <v>15654</v>
      </c>
      <c r="C4558" t="s">
        <v>2600</v>
      </c>
      <c r="D4558" t="s">
        <v>8107</v>
      </c>
      <c r="E4558" s="27">
        <v>41471</v>
      </c>
      <c r="F4558" t="s">
        <v>233</v>
      </c>
      <c r="G4558" s="27">
        <v>30190</v>
      </c>
      <c r="H4558">
        <v>33</v>
      </c>
      <c r="I4558" t="s">
        <v>244</v>
      </c>
      <c r="J4558" t="s">
        <v>245</v>
      </c>
      <c r="K4558">
        <v>0</v>
      </c>
      <c r="L4558">
        <v>5</v>
      </c>
      <c r="M4558">
        <v>0</v>
      </c>
      <c r="N4558">
        <v>0</v>
      </c>
      <c r="O4558">
        <v>3</v>
      </c>
      <c r="P4558">
        <v>-42</v>
      </c>
      <c r="Q4558" s="28">
        <v>41429.510416666664</v>
      </c>
      <c r="R4558" s="28">
        <v>41470.474999999999</v>
      </c>
      <c r="S4558" t="s">
        <v>15655</v>
      </c>
      <c r="T4558" s="27">
        <v>41428</v>
      </c>
      <c r="V4558">
        <v>43</v>
      </c>
      <c r="W4558" t="s">
        <v>32</v>
      </c>
      <c r="X4558" t="s">
        <v>983</v>
      </c>
      <c r="Y4558">
        <v>0</v>
      </c>
      <c r="AB4558" t="s">
        <v>237</v>
      </c>
      <c r="AH4558">
        <v>0</v>
      </c>
      <c r="AN4558" t="s">
        <v>238</v>
      </c>
      <c r="AO4558">
        <v>3</v>
      </c>
      <c r="AP4558" t="s">
        <v>239</v>
      </c>
      <c r="AQ4558" s="27">
        <v>41471</v>
      </c>
      <c r="AR4558" t="s">
        <v>240</v>
      </c>
      <c r="AS4558">
        <v>5</v>
      </c>
      <c r="AT4558" t="s">
        <v>246</v>
      </c>
      <c r="AU4558" s="27">
        <v>41471</v>
      </c>
    </row>
    <row r="4559" spans="1:47" x14ac:dyDescent="0.2">
      <c r="A4559">
        <v>4558</v>
      </c>
      <c r="B4559" t="s">
        <v>15656</v>
      </c>
      <c r="C4559" t="s">
        <v>726</v>
      </c>
      <c r="D4559" t="s">
        <v>15657</v>
      </c>
      <c r="E4559" s="27">
        <v>41696</v>
      </c>
      <c r="F4559" t="s">
        <v>233</v>
      </c>
      <c r="G4559" s="27">
        <v>30335</v>
      </c>
      <c r="H4559">
        <v>33</v>
      </c>
      <c r="I4559" t="s">
        <v>244</v>
      </c>
      <c r="J4559" t="s">
        <v>245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-1</v>
      </c>
      <c r="Q4559" s="28">
        <v>41695.176388888889</v>
      </c>
      <c r="R4559" s="28">
        <v>41702.101388888892</v>
      </c>
      <c r="S4559" t="s">
        <v>15658</v>
      </c>
      <c r="T4559" s="27">
        <v>41695</v>
      </c>
      <c r="V4559">
        <v>1</v>
      </c>
      <c r="W4559" t="s">
        <v>32</v>
      </c>
      <c r="X4559" t="s">
        <v>1207</v>
      </c>
      <c r="Y4559">
        <v>0</v>
      </c>
      <c r="AB4559" t="s">
        <v>237</v>
      </c>
      <c r="AH4559">
        <v>0</v>
      </c>
      <c r="AN4559" t="s">
        <v>238</v>
      </c>
      <c r="AO4559">
        <v>2</v>
      </c>
      <c r="AP4559" t="s">
        <v>239</v>
      </c>
      <c r="AQ4559" s="27">
        <v>41696</v>
      </c>
      <c r="AR4559" t="s">
        <v>240</v>
      </c>
      <c r="AS4559">
        <v>1</v>
      </c>
      <c r="AT4559" t="s">
        <v>239</v>
      </c>
      <c r="AU4559" s="27">
        <v>41696</v>
      </c>
    </row>
    <row r="4560" spans="1:47" x14ac:dyDescent="0.2">
      <c r="A4560">
        <v>4559</v>
      </c>
      <c r="B4560" t="s">
        <v>15659</v>
      </c>
      <c r="C4560" t="s">
        <v>803</v>
      </c>
      <c r="D4560" t="s">
        <v>15660</v>
      </c>
      <c r="E4560" s="27">
        <v>41688</v>
      </c>
      <c r="F4560" t="s">
        <v>233</v>
      </c>
      <c r="G4560" s="27">
        <v>27479</v>
      </c>
      <c r="H4560">
        <v>41</v>
      </c>
      <c r="I4560" t="s">
        <v>244</v>
      </c>
      <c r="J4560" t="s">
        <v>250</v>
      </c>
      <c r="K4560">
        <v>0</v>
      </c>
      <c r="L4560">
        <v>6</v>
      </c>
      <c r="M4560">
        <v>0</v>
      </c>
      <c r="N4560">
        <v>0</v>
      </c>
      <c r="O4560">
        <v>2</v>
      </c>
      <c r="P4560">
        <v>46</v>
      </c>
      <c r="Q4560" s="28">
        <v>41734.534722222219</v>
      </c>
      <c r="R4560" s="28">
        <v>41746.135416666664</v>
      </c>
      <c r="S4560" t="s">
        <v>15661</v>
      </c>
      <c r="U4560" s="27">
        <v>41631</v>
      </c>
      <c r="V4560">
        <v>57</v>
      </c>
      <c r="W4560" t="s">
        <v>36</v>
      </c>
      <c r="X4560" t="s">
        <v>274</v>
      </c>
      <c r="Y4560">
        <v>1</v>
      </c>
      <c r="AA4560" t="s">
        <v>15662</v>
      </c>
      <c r="AB4560" t="s">
        <v>36</v>
      </c>
      <c r="AC4560">
        <v>0</v>
      </c>
      <c r="AD4560" s="27">
        <v>41734</v>
      </c>
      <c r="AE4560" t="s">
        <v>404</v>
      </c>
      <c r="AF4560" s="27">
        <v>41734</v>
      </c>
      <c r="AG4560" s="27">
        <v>41746</v>
      </c>
      <c r="AH4560">
        <v>1</v>
      </c>
      <c r="AJ4560" t="s">
        <v>15663</v>
      </c>
      <c r="AK4560" t="s">
        <v>462</v>
      </c>
      <c r="AL4560" s="27">
        <v>41749</v>
      </c>
      <c r="AM4560" t="s">
        <v>279</v>
      </c>
      <c r="AN4560" t="s">
        <v>238</v>
      </c>
      <c r="AO4560">
        <v>5</v>
      </c>
      <c r="AP4560" t="s">
        <v>246</v>
      </c>
      <c r="AQ4560" s="27">
        <v>41688</v>
      </c>
      <c r="AR4560" t="s">
        <v>240</v>
      </c>
      <c r="AS4560">
        <v>6</v>
      </c>
      <c r="AT4560" t="s">
        <v>246</v>
      </c>
      <c r="AU4560" s="27">
        <v>41688</v>
      </c>
    </row>
    <row r="4561" spans="1:47" x14ac:dyDescent="0.2">
      <c r="A4561">
        <v>4560</v>
      </c>
      <c r="B4561" t="s">
        <v>15664</v>
      </c>
      <c r="C4561" t="s">
        <v>2454</v>
      </c>
      <c r="D4561" t="s">
        <v>232</v>
      </c>
      <c r="E4561" s="27">
        <v>41548</v>
      </c>
      <c r="F4561" t="s">
        <v>233</v>
      </c>
      <c r="G4561" s="27">
        <v>28737</v>
      </c>
      <c r="H4561">
        <v>37</v>
      </c>
      <c r="I4561" t="s">
        <v>244</v>
      </c>
      <c r="J4561" t="s">
        <v>353</v>
      </c>
      <c r="K4561">
        <v>0</v>
      </c>
      <c r="L4561">
        <v>1</v>
      </c>
      <c r="M4561">
        <v>0</v>
      </c>
      <c r="N4561">
        <v>0</v>
      </c>
      <c r="O4561">
        <v>1</v>
      </c>
      <c r="P4561">
        <v>-1</v>
      </c>
      <c r="Q4561" s="28">
        <v>41547.431944444441</v>
      </c>
      <c r="R4561" s="28">
        <v>41548.313194444447</v>
      </c>
      <c r="S4561" t="s">
        <v>15665</v>
      </c>
      <c r="T4561" s="27">
        <v>41547</v>
      </c>
      <c r="V4561">
        <v>1</v>
      </c>
      <c r="W4561" t="s">
        <v>36</v>
      </c>
      <c r="X4561" t="s">
        <v>279</v>
      </c>
      <c r="Y4561">
        <v>0</v>
      </c>
      <c r="AB4561" t="s">
        <v>237</v>
      </c>
      <c r="AH4561">
        <v>0</v>
      </c>
      <c r="AN4561" t="s">
        <v>238</v>
      </c>
      <c r="AO4561">
        <v>1</v>
      </c>
      <c r="AP4561" t="s">
        <v>239</v>
      </c>
      <c r="AQ4561" s="27">
        <v>41548</v>
      </c>
      <c r="AR4561" t="s">
        <v>240</v>
      </c>
      <c r="AS4561">
        <v>1</v>
      </c>
      <c r="AT4561" t="s">
        <v>239</v>
      </c>
      <c r="AU4561" s="27">
        <v>41548</v>
      </c>
    </row>
    <row r="4562" spans="1:47" x14ac:dyDescent="0.2">
      <c r="A4562">
        <v>4561</v>
      </c>
      <c r="B4562" t="s">
        <v>15666</v>
      </c>
      <c r="C4562" t="s">
        <v>15667</v>
      </c>
      <c r="D4562" t="s">
        <v>991</v>
      </c>
      <c r="E4562" s="27">
        <v>41972</v>
      </c>
      <c r="F4562" t="s">
        <v>233</v>
      </c>
      <c r="G4562" s="27">
        <v>29493</v>
      </c>
      <c r="H4562">
        <v>35</v>
      </c>
      <c r="I4562" t="s">
        <v>244</v>
      </c>
      <c r="J4562" t="s">
        <v>22</v>
      </c>
      <c r="K4562">
        <v>0</v>
      </c>
      <c r="L4562">
        <v>1</v>
      </c>
      <c r="M4562">
        <v>0</v>
      </c>
      <c r="N4562">
        <v>0</v>
      </c>
      <c r="O4562">
        <v>0</v>
      </c>
      <c r="W4562" t="s">
        <v>237</v>
      </c>
      <c r="Y4562">
        <v>-1</v>
      </c>
      <c r="AB4562" t="s">
        <v>237</v>
      </c>
      <c r="AH4562">
        <v>0</v>
      </c>
      <c r="AN4562" t="s">
        <v>238</v>
      </c>
      <c r="AO4562">
        <v>1</v>
      </c>
      <c r="AP4562" t="s">
        <v>239</v>
      </c>
      <c r="AQ4562" s="27">
        <v>41972</v>
      </c>
      <c r="AR4562" t="s">
        <v>240</v>
      </c>
      <c r="AS4562">
        <v>1</v>
      </c>
      <c r="AT4562" t="s">
        <v>239</v>
      </c>
      <c r="AU4562" s="27">
        <v>41972</v>
      </c>
    </row>
    <row r="4563" spans="1:47" x14ac:dyDescent="0.2">
      <c r="A4563">
        <v>4562</v>
      </c>
      <c r="B4563" t="s">
        <v>15668</v>
      </c>
      <c r="C4563" t="s">
        <v>3533</v>
      </c>
      <c r="D4563" t="s">
        <v>1778</v>
      </c>
      <c r="E4563" s="27">
        <v>41502</v>
      </c>
      <c r="F4563" t="s">
        <v>233</v>
      </c>
      <c r="G4563" s="27">
        <v>32234</v>
      </c>
      <c r="H4563">
        <v>28</v>
      </c>
      <c r="I4563" t="s">
        <v>244</v>
      </c>
      <c r="J4563" t="s">
        <v>250</v>
      </c>
      <c r="K4563">
        <v>0</v>
      </c>
      <c r="L4563">
        <v>5</v>
      </c>
      <c r="M4563">
        <v>0</v>
      </c>
      <c r="N4563">
        <v>0</v>
      </c>
      <c r="O4563">
        <v>9</v>
      </c>
      <c r="P4563">
        <v>-1</v>
      </c>
      <c r="Q4563" s="28">
        <v>41501.534722222219</v>
      </c>
      <c r="R4563" s="28">
        <v>41503.176388888889</v>
      </c>
      <c r="S4563" t="s">
        <v>15669</v>
      </c>
      <c r="T4563" s="27">
        <v>41501</v>
      </c>
      <c r="V4563">
        <v>1</v>
      </c>
      <c r="W4563" t="s">
        <v>36</v>
      </c>
      <c r="X4563" t="s">
        <v>279</v>
      </c>
      <c r="Y4563">
        <v>0</v>
      </c>
      <c r="AB4563" t="s">
        <v>237</v>
      </c>
      <c r="AH4563">
        <v>0</v>
      </c>
      <c r="AN4563" t="s">
        <v>238</v>
      </c>
      <c r="AO4563">
        <v>4</v>
      </c>
      <c r="AP4563" t="s">
        <v>239</v>
      </c>
      <c r="AQ4563" s="27">
        <v>41502</v>
      </c>
      <c r="AR4563" t="s">
        <v>240</v>
      </c>
      <c r="AS4563">
        <v>5</v>
      </c>
      <c r="AT4563" t="s">
        <v>246</v>
      </c>
      <c r="AU4563" s="27">
        <v>41502</v>
      </c>
    </row>
    <row r="4564" spans="1:47" x14ac:dyDescent="0.2">
      <c r="A4564">
        <v>4563</v>
      </c>
      <c r="B4564" t="s">
        <v>15670</v>
      </c>
      <c r="C4564" t="s">
        <v>15671</v>
      </c>
      <c r="D4564" t="s">
        <v>15672</v>
      </c>
      <c r="E4564" s="27">
        <v>41331</v>
      </c>
      <c r="F4564" t="s">
        <v>294</v>
      </c>
      <c r="G4564" s="27">
        <v>33223</v>
      </c>
      <c r="H4564">
        <v>25</v>
      </c>
      <c r="I4564" t="s">
        <v>244</v>
      </c>
      <c r="J4564" t="s">
        <v>250</v>
      </c>
      <c r="K4564">
        <v>0</v>
      </c>
      <c r="L4564">
        <v>5</v>
      </c>
      <c r="M4564">
        <v>0</v>
      </c>
      <c r="N4564">
        <v>0</v>
      </c>
      <c r="O4564">
        <v>0</v>
      </c>
      <c r="P4564">
        <v>-1</v>
      </c>
      <c r="Q4564" s="28">
        <v>41330.422222222223</v>
      </c>
      <c r="R4564" s="28">
        <v>41331.536111111112</v>
      </c>
      <c r="S4564" t="s">
        <v>15673</v>
      </c>
      <c r="T4564" s="27">
        <v>41330</v>
      </c>
      <c r="V4564">
        <v>1</v>
      </c>
      <c r="W4564" t="s">
        <v>32</v>
      </c>
      <c r="X4564" t="s">
        <v>1406</v>
      </c>
      <c r="Y4564">
        <v>1</v>
      </c>
      <c r="AA4564" t="s">
        <v>15674</v>
      </c>
      <c r="AB4564" t="s">
        <v>32</v>
      </c>
      <c r="AC4564">
        <v>0</v>
      </c>
      <c r="AD4564" s="27">
        <v>41475</v>
      </c>
      <c r="AE4564" t="s">
        <v>5308</v>
      </c>
      <c r="AF4564" s="27">
        <v>41475</v>
      </c>
      <c r="AG4564" s="27">
        <v>41476</v>
      </c>
      <c r="AH4564">
        <v>1</v>
      </c>
      <c r="AJ4564" t="s">
        <v>15674</v>
      </c>
      <c r="AK4564" t="s">
        <v>255</v>
      </c>
      <c r="AL4564" s="27">
        <v>41475</v>
      </c>
      <c r="AM4564" t="s">
        <v>5308</v>
      </c>
      <c r="AN4564" t="s">
        <v>238</v>
      </c>
      <c r="AO4564">
        <v>5</v>
      </c>
      <c r="AP4564" t="s">
        <v>246</v>
      </c>
      <c r="AQ4564" s="27">
        <v>41331</v>
      </c>
      <c r="AR4564" t="s">
        <v>240</v>
      </c>
      <c r="AS4564">
        <v>5</v>
      </c>
      <c r="AT4564" t="s">
        <v>246</v>
      </c>
      <c r="AU4564" s="27">
        <v>41331</v>
      </c>
    </row>
    <row r="4565" spans="1:47" x14ac:dyDescent="0.2">
      <c r="A4565">
        <v>4564</v>
      </c>
      <c r="B4565" t="s">
        <v>15675</v>
      </c>
      <c r="C4565" t="s">
        <v>1478</v>
      </c>
      <c r="D4565" t="s">
        <v>3460</v>
      </c>
      <c r="E4565" s="27">
        <v>41594</v>
      </c>
      <c r="F4565" t="s">
        <v>233</v>
      </c>
      <c r="G4565" s="27">
        <v>23817</v>
      </c>
      <c r="H4565">
        <v>51</v>
      </c>
      <c r="I4565" t="s">
        <v>234</v>
      </c>
      <c r="J4565" t="s">
        <v>22</v>
      </c>
      <c r="K4565">
        <v>0</v>
      </c>
      <c r="L4565">
        <v>4</v>
      </c>
      <c r="M4565">
        <v>0</v>
      </c>
      <c r="N4565">
        <v>0</v>
      </c>
      <c r="O4565">
        <v>14</v>
      </c>
      <c r="P4565">
        <v>496</v>
      </c>
      <c r="Q4565" s="28">
        <v>42090.043055555558</v>
      </c>
      <c r="R4565" s="28">
        <v>42094.066666666666</v>
      </c>
      <c r="S4565" t="s">
        <v>15676</v>
      </c>
      <c r="T4565" s="27">
        <v>40289</v>
      </c>
      <c r="V4565">
        <v>1305</v>
      </c>
      <c r="W4565" t="s">
        <v>32</v>
      </c>
      <c r="X4565" t="s">
        <v>15677</v>
      </c>
      <c r="Y4565">
        <v>1</v>
      </c>
      <c r="AA4565" t="s">
        <v>15678</v>
      </c>
      <c r="AB4565" t="s">
        <v>36</v>
      </c>
      <c r="AD4565" s="27">
        <v>42078</v>
      </c>
      <c r="AE4565" t="s">
        <v>1508</v>
      </c>
      <c r="AH4565">
        <v>0</v>
      </c>
      <c r="AN4565" t="s">
        <v>238</v>
      </c>
      <c r="AO4565">
        <v>2</v>
      </c>
      <c r="AP4565" t="s">
        <v>239</v>
      </c>
      <c r="AQ4565" s="27">
        <v>41594</v>
      </c>
      <c r="AR4565" t="s">
        <v>240</v>
      </c>
      <c r="AS4565">
        <v>4</v>
      </c>
      <c r="AT4565" t="s">
        <v>239</v>
      </c>
      <c r="AU4565" s="27">
        <v>41594</v>
      </c>
    </row>
    <row r="4566" spans="1:47" x14ac:dyDescent="0.2">
      <c r="A4566">
        <v>4565</v>
      </c>
      <c r="B4566" t="s">
        <v>15679</v>
      </c>
      <c r="C4566" t="s">
        <v>13263</v>
      </c>
      <c r="D4566" t="s">
        <v>15680</v>
      </c>
      <c r="E4566" s="27">
        <v>41832</v>
      </c>
      <c r="F4566" t="s">
        <v>233</v>
      </c>
      <c r="G4566" s="27">
        <v>25589</v>
      </c>
      <c r="H4566">
        <v>46</v>
      </c>
      <c r="I4566" t="s">
        <v>234</v>
      </c>
      <c r="J4566" t="s">
        <v>245</v>
      </c>
      <c r="K4566">
        <v>0</v>
      </c>
      <c r="L4566">
        <v>1</v>
      </c>
      <c r="M4566">
        <v>0</v>
      </c>
      <c r="N4566">
        <v>0</v>
      </c>
      <c r="O4566">
        <v>2</v>
      </c>
      <c r="P4566">
        <v>-1</v>
      </c>
      <c r="Q4566" s="28">
        <v>41831.181250000001</v>
      </c>
      <c r="R4566" s="28">
        <v>41832.334722222222</v>
      </c>
      <c r="S4566" t="s">
        <v>15681</v>
      </c>
      <c r="U4566" s="27">
        <v>41831</v>
      </c>
      <c r="V4566">
        <v>1</v>
      </c>
      <c r="W4566" t="s">
        <v>32</v>
      </c>
      <c r="X4566" t="s">
        <v>274</v>
      </c>
      <c r="Y4566">
        <v>0</v>
      </c>
      <c r="AB4566" t="s">
        <v>237</v>
      </c>
      <c r="AH4566">
        <v>0</v>
      </c>
      <c r="AN4566" t="s">
        <v>238</v>
      </c>
      <c r="AO4566">
        <v>1</v>
      </c>
      <c r="AP4566" t="s">
        <v>239</v>
      </c>
      <c r="AQ4566" s="27">
        <v>41832</v>
      </c>
      <c r="AR4566" t="s">
        <v>240</v>
      </c>
      <c r="AS4566">
        <v>1</v>
      </c>
      <c r="AT4566" t="s">
        <v>239</v>
      </c>
      <c r="AU4566" s="27">
        <v>41832</v>
      </c>
    </row>
    <row r="4567" spans="1:47" x14ac:dyDescent="0.2">
      <c r="A4567">
        <v>4566</v>
      </c>
      <c r="B4567" t="s">
        <v>15682</v>
      </c>
      <c r="C4567" t="s">
        <v>15683</v>
      </c>
      <c r="D4567" t="s">
        <v>2261</v>
      </c>
      <c r="E4567" s="27">
        <v>41308</v>
      </c>
      <c r="F4567" t="s">
        <v>294</v>
      </c>
      <c r="G4567" s="27">
        <v>31314</v>
      </c>
      <c r="H4567">
        <v>30</v>
      </c>
      <c r="I4567" t="s">
        <v>244</v>
      </c>
      <c r="J4567" t="s">
        <v>250</v>
      </c>
      <c r="K4567">
        <v>0</v>
      </c>
      <c r="L4567">
        <v>4</v>
      </c>
      <c r="M4567">
        <v>0</v>
      </c>
      <c r="N4567">
        <v>0</v>
      </c>
      <c r="O4567">
        <v>1</v>
      </c>
      <c r="P4567">
        <v>-1</v>
      </c>
      <c r="Q4567" s="28">
        <v>41307.215277777781</v>
      </c>
      <c r="R4567" s="28">
        <v>41309.234027777777</v>
      </c>
      <c r="S4567" t="s">
        <v>15684</v>
      </c>
      <c r="T4567" s="27">
        <v>41307</v>
      </c>
      <c r="V4567">
        <v>1</v>
      </c>
      <c r="W4567" t="s">
        <v>36</v>
      </c>
      <c r="X4567" t="s">
        <v>263</v>
      </c>
      <c r="Y4567">
        <v>0</v>
      </c>
      <c r="AB4567" t="s">
        <v>237</v>
      </c>
      <c r="AH4567">
        <v>0</v>
      </c>
      <c r="AN4567" t="s">
        <v>238</v>
      </c>
      <c r="AO4567">
        <v>3</v>
      </c>
      <c r="AP4567" t="s">
        <v>239</v>
      </c>
      <c r="AQ4567" s="27">
        <v>41308</v>
      </c>
      <c r="AR4567" t="s">
        <v>240</v>
      </c>
      <c r="AS4567">
        <v>4</v>
      </c>
      <c r="AT4567" t="s">
        <v>239</v>
      </c>
      <c r="AU4567" s="27">
        <v>41308</v>
      </c>
    </row>
    <row r="4568" spans="1:47" x14ac:dyDescent="0.2">
      <c r="A4568">
        <v>4567</v>
      </c>
      <c r="B4568" t="s">
        <v>15685</v>
      </c>
      <c r="C4568" t="s">
        <v>3744</v>
      </c>
      <c r="D4568" t="s">
        <v>15686</v>
      </c>
      <c r="E4568" s="27">
        <v>41383</v>
      </c>
      <c r="F4568" t="s">
        <v>294</v>
      </c>
      <c r="G4568" s="27">
        <v>25054</v>
      </c>
      <c r="H4568">
        <v>47</v>
      </c>
      <c r="I4568" t="s">
        <v>234</v>
      </c>
      <c r="J4568" t="s">
        <v>250</v>
      </c>
      <c r="K4568">
        <v>0</v>
      </c>
      <c r="L4568">
        <v>2</v>
      </c>
      <c r="M4568">
        <v>0</v>
      </c>
      <c r="N4568">
        <v>0</v>
      </c>
      <c r="O4568">
        <v>0</v>
      </c>
      <c r="P4568">
        <v>-2</v>
      </c>
      <c r="Q4568" s="28">
        <v>41381.469444444447</v>
      </c>
      <c r="R4568" s="28">
        <v>41382.334027777775</v>
      </c>
      <c r="S4568" t="s">
        <v>15687</v>
      </c>
      <c r="T4568" s="27">
        <v>41381</v>
      </c>
      <c r="V4568">
        <v>2</v>
      </c>
      <c r="W4568" t="s">
        <v>36</v>
      </c>
      <c r="X4568" t="s">
        <v>1170</v>
      </c>
      <c r="Y4568">
        <v>0</v>
      </c>
      <c r="AB4568" t="s">
        <v>237</v>
      </c>
      <c r="AH4568">
        <v>0</v>
      </c>
      <c r="AN4568" t="s">
        <v>238</v>
      </c>
      <c r="AO4568">
        <v>1</v>
      </c>
      <c r="AP4568" t="s">
        <v>239</v>
      </c>
      <c r="AQ4568" s="27">
        <v>41383</v>
      </c>
      <c r="AR4568" t="s">
        <v>240</v>
      </c>
      <c r="AS4568">
        <v>2</v>
      </c>
      <c r="AT4568" t="s">
        <v>239</v>
      </c>
      <c r="AU4568" s="27">
        <v>41383</v>
      </c>
    </row>
    <row r="4569" spans="1:47" x14ac:dyDescent="0.2">
      <c r="A4569">
        <v>4568</v>
      </c>
      <c r="B4569" t="s">
        <v>15688</v>
      </c>
      <c r="C4569" t="s">
        <v>2412</v>
      </c>
      <c r="D4569" t="s">
        <v>4052</v>
      </c>
      <c r="E4569" s="27">
        <v>41689</v>
      </c>
      <c r="F4569" t="s">
        <v>233</v>
      </c>
      <c r="G4569" s="27">
        <v>33655</v>
      </c>
      <c r="H4569">
        <v>24</v>
      </c>
      <c r="I4569" t="s">
        <v>259</v>
      </c>
      <c r="J4569" t="s">
        <v>245</v>
      </c>
      <c r="K4569">
        <v>0</v>
      </c>
      <c r="L4569">
        <v>2</v>
      </c>
      <c r="M4569">
        <v>0</v>
      </c>
      <c r="N4569">
        <v>0</v>
      </c>
      <c r="O4569">
        <v>0</v>
      </c>
      <c r="P4569">
        <v>-1</v>
      </c>
      <c r="Q4569" s="28">
        <v>41688.065972222219</v>
      </c>
      <c r="R4569" s="28">
        <v>41689.422222222223</v>
      </c>
      <c r="S4569" t="s">
        <v>15689</v>
      </c>
      <c r="T4569" s="27">
        <v>41688</v>
      </c>
      <c r="V4569">
        <v>1</v>
      </c>
      <c r="W4569" t="s">
        <v>32</v>
      </c>
      <c r="X4569" t="s">
        <v>359</v>
      </c>
      <c r="Y4569">
        <v>1</v>
      </c>
      <c r="AA4569" t="s">
        <v>15690</v>
      </c>
      <c r="AB4569" t="s">
        <v>36</v>
      </c>
      <c r="AD4569" s="27">
        <v>41866</v>
      </c>
      <c r="AE4569" t="s">
        <v>412</v>
      </c>
      <c r="AH4569">
        <v>0</v>
      </c>
      <c r="AN4569" t="s">
        <v>238</v>
      </c>
      <c r="AO4569">
        <v>3</v>
      </c>
      <c r="AP4569" t="s">
        <v>239</v>
      </c>
      <c r="AQ4569" s="27">
        <v>41689</v>
      </c>
      <c r="AR4569" t="s">
        <v>240</v>
      </c>
      <c r="AS4569">
        <v>2</v>
      </c>
      <c r="AT4569" t="s">
        <v>239</v>
      </c>
      <c r="AU4569" s="27">
        <v>41689</v>
      </c>
    </row>
    <row r="4570" spans="1:47" x14ac:dyDescent="0.2">
      <c r="A4570">
        <v>4569</v>
      </c>
      <c r="B4570" t="s">
        <v>15691</v>
      </c>
      <c r="C4570" t="s">
        <v>15692</v>
      </c>
      <c r="D4570" t="s">
        <v>593</v>
      </c>
      <c r="E4570" s="27">
        <v>41515</v>
      </c>
      <c r="F4570" t="s">
        <v>233</v>
      </c>
      <c r="G4570" s="27">
        <v>28765</v>
      </c>
      <c r="H4570">
        <v>37</v>
      </c>
      <c r="I4570" t="s">
        <v>244</v>
      </c>
      <c r="J4570" t="s">
        <v>245</v>
      </c>
      <c r="K4570">
        <v>0</v>
      </c>
      <c r="L4570">
        <v>5</v>
      </c>
      <c r="M4570">
        <v>0</v>
      </c>
      <c r="N4570">
        <v>0</v>
      </c>
      <c r="O4570">
        <v>5</v>
      </c>
      <c r="P4570">
        <v>-105</v>
      </c>
      <c r="Q4570" s="28">
        <v>41410.444444444445</v>
      </c>
      <c r="R4570" s="28">
        <v>41515.434027777781</v>
      </c>
      <c r="S4570" t="s">
        <v>15693</v>
      </c>
      <c r="U4570" s="27">
        <v>41411</v>
      </c>
      <c r="V4570">
        <v>104</v>
      </c>
      <c r="W4570" t="s">
        <v>36</v>
      </c>
      <c r="X4570" t="s">
        <v>274</v>
      </c>
      <c r="Y4570">
        <v>0</v>
      </c>
      <c r="AB4570" t="s">
        <v>237</v>
      </c>
      <c r="AH4570">
        <v>0</v>
      </c>
      <c r="AN4570" t="s">
        <v>238</v>
      </c>
      <c r="AO4570">
        <v>1</v>
      </c>
      <c r="AP4570" t="s">
        <v>239</v>
      </c>
      <c r="AQ4570" s="27">
        <v>41515</v>
      </c>
      <c r="AR4570" t="s">
        <v>240</v>
      </c>
      <c r="AS4570">
        <v>5</v>
      </c>
      <c r="AT4570" t="s">
        <v>246</v>
      </c>
      <c r="AU4570" s="27">
        <v>41515</v>
      </c>
    </row>
    <row r="4571" spans="1:47" x14ac:dyDescent="0.2">
      <c r="A4571">
        <v>4570</v>
      </c>
      <c r="B4571" t="s">
        <v>15694</v>
      </c>
      <c r="C4571" t="s">
        <v>10639</v>
      </c>
      <c r="D4571" t="s">
        <v>15695</v>
      </c>
      <c r="E4571" s="27">
        <v>41353</v>
      </c>
      <c r="F4571" t="s">
        <v>294</v>
      </c>
      <c r="G4571" s="27">
        <v>31772</v>
      </c>
      <c r="H4571">
        <v>29</v>
      </c>
      <c r="I4571" t="s">
        <v>244</v>
      </c>
      <c r="J4571" t="s">
        <v>245</v>
      </c>
      <c r="K4571">
        <v>0</v>
      </c>
      <c r="L4571">
        <v>10</v>
      </c>
      <c r="M4571">
        <v>0</v>
      </c>
      <c r="N4571">
        <v>0</v>
      </c>
      <c r="O4571">
        <v>0</v>
      </c>
      <c r="W4571" t="s">
        <v>237</v>
      </c>
      <c r="Y4571">
        <v>-1</v>
      </c>
      <c r="AB4571" t="s">
        <v>237</v>
      </c>
      <c r="AH4571">
        <v>0</v>
      </c>
      <c r="AN4571" t="s">
        <v>238</v>
      </c>
      <c r="AO4571">
        <v>5</v>
      </c>
      <c r="AP4571" t="s">
        <v>246</v>
      </c>
      <c r="AQ4571" s="27">
        <v>41353</v>
      </c>
      <c r="AR4571" t="s">
        <v>240</v>
      </c>
      <c r="AS4571">
        <v>10</v>
      </c>
      <c r="AT4571" t="s">
        <v>269</v>
      </c>
      <c r="AU4571" s="27">
        <v>41353</v>
      </c>
    </row>
    <row r="4572" spans="1:47" x14ac:dyDescent="0.2">
      <c r="A4572">
        <v>4571</v>
      </c>
      <c r="B4572" t="s">
        <v>15696</v>
      </c>
      <c r="C4572" t="s">
        <v>6363</v>
      </c>
      <c r="D4572" t="s">
        <v>15697</v>
      </c>
      <c r="E4572" s="27">
        <v>41740</v>
      </c>
      <c r="F4572" t="s">
        <v>233</v>
      </c>
      <c r="G4572" s="27">
        <v>34643</v>
      </c>
      <c r="H4572">
        <v>21</v>
      </c>
      <c r="I4572" t="s">
        <v>259</v>
      </c>
      <c r="J4572" t="s">
        <v>250</v>
      </c>
      <c r="K4572">
        <v>0</v>
      </c>
      <c r="L4572">
        <v>3</v>
      </c>
      <c r="M4572">
        <v>0</v>
      </c>
      <c r="N4572">
        <v>0</v>
      </c>
      <c r="O4572">
        <v>0</v>
      </c>
      <c r="P4572">
        <v>0</v>
      </c>
      <c r="Q4572" s="28">
        <v>41740.532638888886</v>
      </c>
      <c r="R4572" s="28">
        <v>41741.229861111111</v>
      </c>
      <c r="S4572" t="s">
        <v>15698</v>
      </c>
      <c r="T4572" s="27">
        <v>41739</v>
      </c>
      <c r="V4572">
        <v>1</v>
      </c>
      <c r="W4572" t="s">
        <v>32</v>
      </c>
      <c r="X4572" t="s">
        <v>15699</v>
      </c>
      <c r="Y4572">
        <v>0</v>
      </c>
      <c r="AB4572" t="s">
        <v>237</v>
      </c>
      <c r="AH4572">
        <v>0</v>
      </c>
      <c r="AN4572" t="s">
        <v>238</v>
      </c>
      <c r="AO4572">
        <v>6</v>
      </c>
      <c r="AP4572" t="s">
        <v>246</v>
      </c>
      <c r="AQ4572" s="27">
        <v>41740</v>
      </c>
      <c r="AR4572" t="s">
        <v>240</v>
      </c>
      <c r="AS4572">
        <v>3</v>
      </c>
      <c r="AT4572" t="s">
        <v>239</v>
      </c>
      <c r="AU4572" s="27">
        <v>41740</v>
      </c>
    </row>
    <row r="4573" spans="1:47" x14ac:dyDescent="0.2">
      <c r="A4573">
        <v>4572</v>
      </c>
      <c r="B4573" t="s">
        <v>15700</v>
      </c>
      <c r="C4573" t="s">
        <v>2276</v>
      </c>
      <c r="D4573" t="s">
        <v>15701</v>
      </c>
      <c r="E4573" s="27">
        <v>41693</v>
      </c>
      <c r="F4573" t="s">
        <v>233</v>
      </c>
      <c r="G4573" s="27">
        <v>28463</v>
      </c>
      <c r="H4573">
        <v>38</v>
      </c>
      <c r="I4573" t="s">
        <v>244</v>
      </c>
      <c r="J4573" t="s">
        <v>250</v>
      </c>
      <c r="K4573">
        <v>0</v>
      </c>
      <c r="L4573">
        <v>1</v>
      </c>
      <c r="M4573">
        <v>0</v>
      </c>
      <c r="N4573">
        <v>0</v>
      </c>
      <c r="O4573">
        <v>5</v>
      </c>
      <c r="P4573">
        <v>-1</v>
      </c>
      <c r="Q4573" s="28">
        <v>41692.222222222219</v>
      </c>
      <c r="R4573" s="28">
        <v>41694.086111111108</v>
      </c>
      <c r="S4573" t="s">
        <v>15702</v>
      </c>
      <c r="U4573" s="27">
        <v>41692</v>
      </c>
      <c r="V4573">
        <v>1</v>
      </c>
      <c r="W4573" t="s">
        <v>32</v>
      </c>
      <c r="X4573" t="s">
        <v>274</v>
      </c>
      <c r="Y4573">
        <v>0</v>
      </c>
      <c r="AB4573" t="s">
        <v>237</v>
      </c>
      <c r="AH4573">
        <v>0</v>
      </c>
      <c r="AN4573" t="s">
        <v>238</v>
      </c>
      <c r="AO4573">
        <v>1</v>
      </c>
      <c r="AP4573" t="s">
        <v>239</v>
      </c>
      <c r="AQ4573" s="27">
        <v>41693</v>
      </c>
      <c r="AR4573" t="s">
        <v>240</v>
      </c>
      <c r="AS4573">
        <v>1</v>
      </c>
      <c r="AT4573" t="s">
        <v>239</v>
      </c>
      <c r="AU4573" s="27">
        <v>41693</v>
      </c>
    </row>
    <row r="4574" spans="1:47" x14ac:dyDescent="0.2">
      <c r="A4574">
        <v>4573</v>
      </c>
      <c r="B4574" t="s">
        <v>15703</v>
      </c>
      <c r="C4574" t="s">
        <v>4603</v>
      </c>
      <c r="D4574" t="s">
        <v>15704</v>
      </c>
      <c r="E4574" s="27">
        <v>41958</v>
      </c>
      <c r="F4574" t="s">
        <v>233</v>
      </c>
      <c r="G4574" s="27">
        <v>25592</v>
      </c>
      <c r="H4574">
        <v>46</v>
      </c>
      <c r="I4574" t="s">
        <v>234</v>
      </c>
      <c r="J4574" t="s">
        <v>245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 s="28">
        <v>41958.501388888886</v>
      </c>
      <c r="R4574" s="28">
        <v>41959.359027777777</v>
      </c>
      <c r="S4574" t="s">
        <v>15705</v>
      </c>
      <c r="T4574" s="27">
        <v>41957</v>
      </c>
      <c r="V4574">
        <v>1</v>
      </c>
      <c r="W4574" t="s">
        <v>36</v>
      </c>
      <c r="X4574" t="s">
        <v>279</v>
      </c>
      <c r="Y4574">
        <v>0</v>
      </c>
      <c r="AB4574" t="s">
        <v>237</v>
      </c>
      <c r="AH4574">
        <v>0</v>
      </c>
      <c r="AN4574" t="s">
        <v>238</v>
      </c>
      <c r="AO4574">
        <v>1</v>
      </c>
      <c r="AP4574" t="s">
        <v>239</v>
      </c>
      <c r="AQ4574" s="27">
        <v>41958</v>
      </c>
      <c r="AR4574" t="s">
        <v>240</v>
      </c>
      <c r="AS4574">
        <v>1</v>
      </c>
      <c r="AT4574" t="s">
        <v>239</v>
      </c>
      <c r="AU4574" s="27">
        <v>41958</v>
      </c>
    </row>
    <row r="4575" spans="1:47" x14ac:dyDescent="0.2">
      <c r="A4575">
        <v>4574</v>
      </c>
      <c r="B4575" t="s">
        <v>15706</v>
      </c>
      <c r="C4575" t="s">
        <v>2381</v>
      </c>
      <c r="D4575" t="s">
        <v>15707</v>
      </c>
      <c r="E4575" s="27">
        <v>41287</v>
      </c>
      <c r="F4575" t="s">
        <v>233</v>
      </c>
      <c r="G4575" s="27">
        <v>31011</v>
      </c>
      <c r="H4575">
        <v>31</v>
      </c>
      <c r="I4575" t="s">
        <v>244</v>
      </c>
      <c r="J4575" t="s">
        <v>245</v>
      </c>
      <c r="K4575">
        <v>0</v>
      </c>
      <c r="L4575">
        <v>8</v>
      </c>
      <c r="M4575">
        <v>0</v>
      </c>
      <c r="N4575">
        <v>0</v>
      </c>
      <c r="O4575">
        <v>9</v>
      </c>
      <c r="P4575">
        <v>0</v>
      </c>
      <c r="Q4575" s="28">
        <v>41287.143055555556</v>
      </c>
      <c r="R4575" s="28">
        <v>41404.061111111114</v>
      </c>
      <c r="S4575" t="s">
        <v>15708</v>
      </c>
      <c r="U4575" s="27">
        <v>41287</v>
      </c>
      <c r="V4575">
        <v>0</v>
      </c>
      <c r="W4575" t="s">
        <v>32</v>
      </c>
      <c r="X4575" t="s">
        <v>274</v>
      </c>
      <c r="Y4575">
        <v>1</v>
      </c>
      <c r="AA4575" t="s">
        <v>15709</v>
      </c>
      <c r="AB4575" t="s">
        <v>32</v>
      </c>
      <c r="AC4575">
        <v>0</v>
      </c>
      <c r="AD4575" s="27">
        <v>41656</v>
      </c>
      <c r="AE4575" t="s">
        <v>261</v>
      </c>
      <c r="AF4575" s="27">
        <v>41656</v>
      </c>
      <c r="AG4575" s="27">
        <v>41656</v>
      </c>
      <c r="AH4575">
        <v>1</v>
      </c>
      <c r="AJ4575" t="s">
        <v>15710</v>
      </c>
      <c r="AK4575" t="s">
        <v>255</v>
      </c>
      <c r="AL4575" s="27">
        <v>41720</v>
      </c>
      <c r="AM4575" t="s">
        <v>974</v>
      </c>
      <c r="AN4575" t="s">
        <v>238</v>
      </c>
      <c r="AO4575">
        <v>4</v>
      </c>
      <c r="AP4575" t="s">
        <v>239</v>
      </c>
      <c r="AQ4575" s="27">
        <v>41287</v>
      </c>
      <c r="AR4575" t="s">
        <v>240</v>
      </c>
      <c r="AS4575">
        <v>8</v>
      </c>
      <c r="AT4575" t="s">
        <v>269</v>
      </c>
      <c r="AU4575" s="27">
        <v>41287</v>
      </c>
    </row>
    <row r="4576" spans="1:47" x14ac:dyDescent="0.2">
      <c r="A4576">
        <v>4575</v>
      </c>
      <c r="B4576" t="s">
        <v>15711</v>
      </c>
      <c r="C4576" t="s">
        <v>15712</v>
      </c>
      <c r="D4576" t="s">
        <v>1321</v>
      </c>
      <c r="E4576" s="27">
        <v>41309</v>
      </c>
      <c r="F4576" t="s">
        <v>233</v>
      </c>
      <c r="G4576" s="27">
        <v>34446</v>
      </c>
      <c r="H4576">
        <v>21</v>
      </c>
      <c r="I4576" t="s">
        <v>259</v>
      </c>
      <c r="J4576" t="s">
        <v>250</v>
      </c>
      <c r="K4576">
        <v>0</v>
      </c>
      <c r="L4576">
        <v>4</v>
      </c>
      <c r="M4576">
        <v>0</v>
      </c>
      <c r="N4576">
        <v>1</v>
      </c>
      <c r="O4576">
        <v>1</v>
      </c>
      <c r="P4576">
        <v>147</v>
      </c>
      <c r="Q4576" s="28">
        <v>41456.469444444447</v>
      </c>
      <c r="R4576" s="28">
        <v>41779.269444444442</v>
      </c>
      <c r="S4576" t="s">
        <v>15713</v>
      </c>
      <c r="T4576" s="27">
        <v>41264</v>
      </c>
      <c r="V4576">
        <v>45</v>
      </c>
      <c r="W4576" t="s">
        <v>32</v>
      </c>
      <c r="X4576" t="s">
        <v>359</v>
      </c>
      <c r="Y4576">
        <v>0</v>
      </c>
      <c r="AB4576" t="s">
        <v>237</v>
      </c>
      <c r="AH4576">
        <v>0</v>
      </c>
      <c r="AN4576" t="s">
        <v>238</v>
      </c>
      <c r="AO4576">
        <v>6</v>
      </c>
      <c r="AP4576" t="s">
        <v>246</v>
      </c>
      <c r="AQ4576" s="27">
        <v>41309</v>
      </c>
      <c r="AR4576" t="s">
        <v>240</v>
      </c>
      <c r="AS4576">
        <v>4</v>
      </c>
      <c r="AT4576" t="s">
        <v>239</v>
      </c>
      <c r="AU4576" s="27">
        <v>41309</v>
      </c>
    </row>
    <row r="4577" spans="1:47" x14ac:dyDescent="0.2">
      <c r="A4577">
        <v>4576</v>
      </c>
      <c r="B4577" t="s">
        <v>15714</v>
      </c>
      <c r="C4577" t="s">
        <v>6612</v>
      </c>
      <c r="D4577" t="s">
        <v>15715</v>
      </c>
      <c r="E4577" s="27">
        <v>41353</v>
      </c>
      <c r="F4577" t="s">
        <v>294</v>
      </c>
      <c r="G4577" s="27">
        <v>31430</v>
      </c>
      <c r="H4577">
        <v>30</v>
      </c>
      <c r="I4577" t="s">
        <v>244</v>
      </c>
      <c r="J4577" t="s">
        <v>245</v>
      </c>
      <c r="K4577">
        <v>0</v>
      </c>
      <c r="L4577">
        <v>3</v>
      </c>
      <c r="M4577">
        <v>0</v>
      </c>
      <c r="N4577">
        <v>0</v>
      </c>
      <c r="O4577">
        <v>1</v>
      </c>
      <c r="P4577">
        <v>-43</v>
      </c>
      <c r="Q4577" s="28">
        <v>41310.191666666666</v>
      </c>
      <c r="R4577" s="28">
        <v>41310.310416666667</v>
      </c>
      <c r="S4577" t="s">
        <v>15716</v>
      </c>
      <c r="T4577" s="27">
        <v>41310</v>
      </c>
      <c r="V4577">
        <v>43</v>
      </c>
      <c r="W4577" t="s">
        <v>32</v>
      </c>
      <c r="X4577" t="s">
        <v>261</v>
      </c>
      <c r="Y4577">
        <v>0</v>
      </c>
      <c r="AB4577" t="s">
        <v>237</v>
      </c>
      <c r="AH4577">
        <v>0</v>
      </c>
      <c r="AN4577" t="s">
        <v>238</v>
      </c>
      <c r="AO4577">
        <v>2</v>
      </c>
      <c r="AP4577" t="s">
        <v>239</v>
      </c>
      <c r="AQ4577" s="27">
        <v>41353</v>
      </c>
      <c r="AR4577" t="s">
        <v>240</v>
      </c>
      <c r="AS4577">
        <v>3</v>
      </c>
      <c r="AT4577" t="s">
        <v>239</v>
      </c>
      <c r="AU4577" s="27">
        <v>41353</v>
      </c>
    </row>
    <row r="4578" spans="1:47" x14ac:dyDescent="0.2">
      <c r="A4578">
        <v>4577</v>
      </c>
      <c r="B4578" t="s">
        <v>15717</v>
      </c>
      <c r="C4578" t="s">
        <v>15718</v>
      </c>
      <c r="D4578" t="s">
        <v>15719</v>
      </c>
      <c r="E4578" s="27">
        <v>41899</v>
      </c>
      <c r="F4578" t="s">
        <v>233</v>
      </c>
      <c r="G4578" s="27">
        <v>27387</v>
      </c>
      <c r="H4578">
        <v>41</v>
      </c>
      <c r="I4578" t="s">
        <v>244</v>
      </c>
      <c r="J4578" t="s">
        <v>3068</v>
      </c>
      <c r="K4578">
        <v>0</v>
      </c>
      <c r="L4578">
        <v>2</v>
      </c>
      <c r="M4578">
        <v>0</v>
      </c>
      <c r="N4578">
        <v>0</v>
      </c>
      <c r="O4578">
        <v>5</v>
      </c>
      <c r="P4578">
        <v>-18</v>
      </c>
      <c r="Q4578" s="28">
        <v>41881.0625</v>
      </c>
      <c r="R4578" s="28">
        <v>41899.431250000001</v>
      </c>
      <c r="S4578" t="s">
        <v>15720</v>
      </c>
      <c r="T4578" s="27">
        <v>41881</v>
      </c>
      <c r="V4578">
        <v>18</v>
      </c>
      <c r="W4578" t="s">
        <v>32</v>
      </c>
      <c r="X4578" t="s">
        <v>1051</v>
      </c>
      <c r="Y4578">
        <v>0</v>
      </c>
      <c r="AB4578" t="s">
        <v>237</v>
      </c>
      <c r="AH4578">
        <v>0</v>
      </c>
      <c r="AN4578" t="s">
        <v>238</v>
      </c>
      <c r="AO4578">
        <v>2</v>
      </c>
      <c r="AP4578" t="s">
        <v>239</v>
      </c>
      <c r="AQ4578" s="27">
        <v>41899</v>
      </c>
      <c r="AR4578" t="s">
        <v>240</v>
      </c>
      <c r="AS4578">
        <v>2</v>
      </c>
      <c r="AT4578" t="s">
        <v>239</v>
      </c>
      <c r="AU4578" s="27">
        <v>41899</v>
      </c>
    </row>
    <row r="4579" spans="1:47" x14ac:dyDescent="0.2">
      <c r="A4579">
        <v>4578</v>
      </c>
      <c r="B4579" t="s">
        <v>15721</v>
      </c>
      <c r="C4579" t="s">
        <v>2021</v>
      </c>
      <c r="D4579" t="s">
        <v>15722</v>
      </c>
      <c r="E4579" s="27">
        <v>41718</v>
      </c>
      <c r="F4579" t="s">
        <v>233</v>
      </c>
      <c r="G4579" s="27">
        <v>23960</v>
      </c>
      <c r="H4579">
        <v>50</v>
      </c>
      <c r="I4579" t="s">
        <v>234</v>
      </c>
      <c r="J4579" t="s">
        <v>250</v>
      </c>
      <c r="K4579">
        <v>0</v>
      </c>
      <c r="L4579">
        <v>1</v>
      </c>
      <c r="M4579">
        <v>0</v>
      </c>
      <c r="N4579">
        <v>0</v>
      </c>
      <c r="O4579">
        <v>2</v>
      </c>
      <c r="P4579">
        <v>-2</v>
      </c>
      <c r="Q4579" s="28">
        <v>41716.427083333336</v>
      </c>
      <c r="R4579" s="28">
        <v>41717.061111111114</v>
      </c>
      <c r="S4579" t="s">
        <v>15723</v>
      </c>
      <c r="T4579" s="27">
        <v>41716</v>
      </c>
      <c r="V4579">
        <v>2</v>
      </c>
      <c r="W4579" t="s">
        <v>32</v>
      </c>
      <c r="X4579" t="s">
        <v>261</v>
      </c>
      <c r="Y4579">
        <v>0</v>
      </c>
      <c r="AB4579" t="s">
        <v>237</v>
      </c>
      <c r="AH4579">
        <v>0</v>
      </c>
      <c r="AN4579" t="s">
        <v>238</v>
      </c>
      <c r="AO4579">
        <v>1</v>
      </c>
      <c r="AP4579" t="s">
        <v>239</v>
      </c>
      <c r="AQ4579" s="27">
        <v>41718</v>
      </c>
      <c r="AR4579" t="s">
        <v>240</v>
      </c>
      <c r="AS4579">
        <v>1</v>
      </c>
      <c r="AT4579" t="s">
        <v>239</v>
      </c>
      <c r="AU4579" s="27">
        <v>41718</v>
      </c>
    </row>
    <row r="4580" spans="1:47" x14ac:dyDescent="0.2">
      <c r="A4580">
        <v>4579</v>
      </c>
      <c r="B4580" t="s">
        <v>1078</v>
      </c>
      <c r="C4580" t="s">
        <v>850</v>
      </c>
      <c r="D4580" t="s">
        <v>1079</v>
      </c>
      <c r="E4580" s="27">
        <v>41420</v>
      </c>
      <c r="F4580" t="s">
        <v>233</v>
      </c>
      <c r="G4580" s="27">
        <v>23258</v>
      </c>
      <c r="H4580">
        <v>52</v>
      </c>
      <c r="I4580" t="s">
        <v>234</v>
      </c>
      <c r="J4580" t="s">
        <v>250</v>
      </c>
      <c r="K4580">
        <v>0</v>
      </c>
      <c r="L4580">
        <v>4</v>
      </c>
      <c r="M4580">
        <v>0</v>
      </c>
      <c r="N4580">
        <v>0</v>
      </c>
      <c r="O4580">
        <v>0</v>
      </c>
      <c r="P4580">
        <v>-1</v>
      </c>
      <c r="Q4580" s="28">
        <v>41419.345138888886</v>
      </c>
      <c r="R4580" s="28">
        <v>41445.359722222223</v>
      </c>
      <c r="S4580" t="s">
        <v>15724</v>
      </c>
      <c r="T4580" s="27">
        <v>41419</v>
      </c>
      <c r="V4580">
        <v>1</v>
      </c>
      <c r="W4580" t="s">
        <v>32</v>
      </c>
      <c r="X4580" t="s">
        <v>6887</v>
      </c>
      <c r="Y4580">
        <v>1</v>
      </c>
      <c r="AA4580" t="s">
        <v>15725</v>
      </c>
      <c r="AB4580" t="s">
        <v>32</v>
      </c>
      <c r="AC4580">
        <v>0</v>
      </c>
      <c r="AD4580" s="27">
        <v>41758</v>
      </c>
      <c r="AE4580" t="s">
        <v>364</v>
      </c>
      <c r="AF4580" s="27">
        <v>41758</v>
      </c>
      <c r="AG4580" s="27">
        <v>41759</v>
      </c>
      <c r="AH4580">
        <v>0</v>
      </c>
      <c r="AN4580" t="s">
        <v>238</v>
      </c>
      <c r="AO4580">
        <v>1</v>
      </c>
      <c r="AP4580" t="s">
        <v>239</v>
      </c>
      <c r="AQ4580" s="27">
        <v>41420</v>
      </c>
      <c r="AR4580" t="s">
        <v>240</v>
      </c>
      <c r="AS4580">
        <v>4</v>
      </c>
      <c r="AT4580" t="s">
        <v>239</v>
      </c>
      <c r="AU4580" s="27">
        <v>41420</v>
      </c>
    </row>
    <row r="4581" spans="1:47" x14ac:dyDescent="0.2">
      <c r="A4581">
        <v>4580</v>
      </c>
      <c r="B4581" t="s">
        <v>15726</v>
      </c>
      <c r="C4581" t="s">
        <v>4013</v>
      </c>
      <c r="D4581" t="s">
        <v>3392</v>
      </c>
      <c r="E4581" s="27">
        <v>41353</v>
      </c>
      <c r="F4581" t="s">
        <v>233</v>
      </c>
      <c r="G4581" s="27">
        <v>33219</v>
      </c>
      <c r="H4581">
        <v>25</v>
      </c>
      <c r="I4581" t="s">
        <v>244</v>
      </c>
      <c r="J4581" t="s">
        <v>250</v>
      </c>
      <c r="K4581">
        <v>0</v>
      </c>
      <c r="L4581">
        <v>10</v>
      </c>
      <c r="M4581">
        <v>0</v>
      </c>
      <c r="N4581">
        <v>1</v>
      </c>
      <c r="O4581">
        <v>5</v>
      </c>
      <c r="P4581">
        <v>-1</v>
      </c>
      <c r="Q4581" s="28">
        <v>41352.301388888889</v>
      </c>
      <c r="R4581" s="28">
        <v>41588.520138888889</v>
      </c>
      <c r="S4581" t="s">
        <v>15727</v>
      </c>
      <c r="T4581" s="27">
        <v>41352</v>
      </c>
      <c r="V4581">
        <v>1</v>
      </c>
      <c r="W4581" t="s">
        <v>32</v>
      </c>
      <c r="X4581" t="s">
        <v>10641</v>
      </c>
      <c r="Y4581">
        <v>1</v>
      </c>
      <c r="AA4581" t="s">
        <v>15728</v>
      </c>
      <c r="AB4581" t="s">
        <v>32</v>
      </c>
      <c r="AC4581">
        <v>0</v>
      </c>
      <c r="AD4581" s="27">
        <v>41908</v>
      </c>
      <c r="AE4581" t="s">
        <v>261</v>
      </c>
      <c r="AF4581" s="27">
        <v>41908</v>
      </c>
      <c r="AG4581" s="27">
        <v>41909</v>
      </c>
      <c r="AH4581">
        <v>0</v>
      </c>
      <c r="AN4581" t="s">
        <v>238</v>
      </c>
      <c r="AO4581">
        <v>8</v>
      </c>
      <c r="AP4581" t="s">
        <v>269</v>
      </c>
      <c r="AQ4581" s="27">
        <v>41353</v>
      </c>
      <c r="AR4581" t="s">
        <v>240</v>
      </c>
      <c r="AS4581">
        <v>10</v>
      </c>
      <c r="AT4581" t="s">
        <v>269</v>
      </c>
      <c r="AU4581" s="27">
        <v>41353</v>
      </c>
    </row>
    <row r="4582" spans="1:47" x14ac:dyDescent="0.2">
      <c r="A4582">
        <v>4581</v>
      </c>
      <c r="B4582" t="s">
        <v>15729</v>
      </c>
      <c r="C4582" t="s">
        <v>826</v>
      </c>
      <c r="D4582" t="s">
        <v>2885</v>
      </c>
      <c r="E4582" s="27">
        <v>41527</v>
      </c>
      <c r="F4582" t="s">
        <v>233</v>
      </c>
      <c r="G4582" s="27">
        <v>20342</v>
      </c>
      <c r="H4582">
        <v>60</v>
      </c>
      <c r="I4582" t="s">
        <v>234</v>
      </c>
      <c r="J4582" t="s">
        <v>250</v>
      </c>
      <c r="K4582">
        <v>0</v>
      </c>
      <c r="L4582">
        <v>9</v>
      </c>
      <c r="M4582">
        <v>0</v>
      </c>
      <c r="N4582">
        <v>0</v>
      </c>
      <c r="O4582">
        <v>10</v>
      </c>
      <c r="S4582" t="s">
        <v>15730</v>
      </c>
      <c r="U4582" s="27">
        <v>41423</v>
      </c>
      <c r="V4582">
        <v>104</v>
      </c>
      <c r="W4582" t="s">
        <v>32</v>
      </c>
      <c r="X4582" t="s">
        <v>274</v>
      </c>
      <c r="Y4582">
        <v>0</v>
      </c>
      <c r="AB4582" t="s">
        <v>237</v>
      </c>
      <c r="AH4582">
        <v>0</v>
      </c>
      <c r="AN4582" t="s">
        <v>238</v>
      </c>
      <c r="AO4582">
        <v>4</v>
      </c>
      <c r="AP4582" t="s">
        <v>239</v>
      </c>
      <c r="AQ4582" s="27">
        <v>41527</v>
      </c>
      <c r="AR4582" t="s">
        <v>240</v>
      </c>
      <c r="AS4582">
        <v>9</v>
      </c>
      <c r="AT4582" t="s">
        <v>269</v>
      </c>
      <c r="AU4582" s="27">
        <v>41527</v>
      </c>
    </row>
    <row r="4583" spans="1:47" x14ac:dyDescent="0.2">
      <c r="A4583">
        <v>4582</v>
      </c>
      <c r="B4583" t="s">
        <v>15731</v>
      </c>
      <c r="C4583" t="s">
        <v>7177</v>
      </c>
      <c r="D4583" t="s">
        <v>15208</v>
      </c>
      <c r="E4583" s="27">
        <v>41352</v>
      </c>
      <c r="F4583" t="s">
        <v>294</v>
      </c>
      <c r="G4583" s="27">
        <v>25411</v>
      </c>
      <c r="H4583">
        <v>46</v>
      </c>
      <c r="I4583" t="s">
        <v>234</v>
      </c>
      <c r="J4583" t="s">
        <v>250</v>
      </c>
      <c r="K4583">
        <v>0</v>
      </c>
      <c r="L4583">
        <v>8</v>
      </c>
      <c r="M4583">
        <v>0</v>
      </c>
      <c r="N4583">
        <v>0</v>
      </c>
      <c r="O4583">
        <v>7</v>
      </c>
      <c r="P4583">
        <v>-1</v>
      </c>
      <c r="Q4583" s="28">
        <v>41351.467361111114</v>
      </c>
      <c r="R4583" s="28">
        <v>41370.363194444442</v>
      </c>
      <c r="S4583" t="s">
        <v>15732</v>
      </c>
      <c r="T4583" s="27">
        <v>41351</v>
      </c>
      <c r="V4583">
        <v>1</v>
      </c>
      <c r="W4583" t="s">
        <v>36</v>
      </c>
      <c r="X4583" t="s">
        <v>279</v>
      </c>
      <c r="Y4583">
        <v>0</v>
      </c>
      <c r="AB4583" t="s">
        <v>237</v>
      </c>
      <c r="AH4583">
        <v>0</v>
      </c>
      <c r="AN4583" t="s">
        <v>238</v>
      </c>
      <c r="AO4583">
        <v>3</v>
      </c>
      <c r="AP4583" t="s">
        <v>239</v>
      </c>
      <c r="AQ4583" s="27">
        <v>41352</v>
      </c>
      <c r="AR4583" t="s">
        <v>240</v>
      </c>
      <c r="AS4583">
        <v>8</v>
      </c>
      <c r="AT4583" t="s">
        <v>269</v>
      </c>
      <c r="AU4583" s="27">
        <v>41352</v>
      </c>
    </row>
    <row r="4584" spans="1:47" x14ac:dyDescent="0.2">
      <c r="A4584">
        <v>4583</v>
      </c>
      <c r="B4584" t="s">
        <v>15733</v>
      </c>
      <c r="C4584" t="s">
        <v>2212</v>
      </c>
      <c r="D4584" t="s">
        <v>15734</v>
      </c>
      <c r="E4584" s="27">
        <v>41861</v>
      </c>
      <c r="F4584" t="s">
        <v>233</v>
      </c>
      <c r="G4584" s="27">
        <v>34099</v>
      </c>
      <c r="H4584">
        <v>22</v>
      </c>
      <c r="I4584" t="s">
        <v>259</v>
      </c>
      <c r="J4584" t="s">
        <v>245</v>
      </c>
      <c r="K4584">
        <v>0</v>
      </c>
      <c r="L4584">
        <v>6</v>
      </c>
      <c r="M4584">
        <v>1</v>
      </c>
      <c r="N4584">
        <v>2</v>
      </c>
      <c r="O4584">
        <v>3</v>
      </c>
      <c r="P4584">
        <v>0</v>
      </c>
      <c r="Q4584" s="28">
        <v>41861.331944444442</v>
      </c>
      <c r="R4584" s="28">
        <v>41899.243055555555</v>
      </c>
      <c r="S4584" t="s">
        <v>15735</v>
      </c>
      <c r="T4584" s="27">
        <v>41861</v>
      </c>
      <c r="V4584">
        <v>0</v>
      </c>
      <c r="W4584" t="s">
        <v>36</v>
      </c>
      <c r="X4584" t="s">
        <v>279</v>
      </c>
      <c r="Y4584">
        <v>0</v>
      </c>
      <c r="AB4584" t="s">
        <v>237</v>
      </c>
      <c r="AH4584">
        <v>0</v>
      </c>
      <c r="AN4584" t="s">
        <v>238</v>
      </c>
      <c r="AO4584">
        <v>5</v>
      </c>
      <c r="AP4584" t="s">
        <v>246</v>
      </c>
      <c r="AQ4584" s="27">
        <v>41861</v>
      </c>
      <c r="AR4584" t="s">
        <v>240</v>
      </c>
      <c r="AS4584">
        <v>6</v>
      </c>
      <c r="AT4584" t="s">
        <v>246</v>
      </c>
      <c r="AU4584" s="27">
        <v>41861</v>
      </c>
    </row>
    <row r="4585" spans="1:47" x14ac:dyDescent="0.2">
      <c r="A4585">
        <v>4584</v>
      </c>
      <c r="B4585" t="s">
        <v>15736</v>
      </c>
      <c r="C4585" t="s">
        <v>1300</v>
      </c>
      <c r="D4585" t="s">
        <v>12595</v>
      </c>
      <c r="E4585" s="27">
        <v>41382</v>
      </c>
      <c r="F4585" t="s">
        <v>233</v>
      </c>
      <c r="G4585" s="27">
        <v>19619</v>
      </c>
      <c r="H4585">
        <v>62</v>
      </c>
      <c r="I4585" t="s">
        <v>234</v>
      </c>
      <c r="J4585" t="s">
        <v>245</v>
      </c>
      <c r="K4585">
        <v>0</v>
      </c>
      <c r="L4585">
        <v>1</v>
      </c>
      <c r="M4585">
        <v>0</v>
      </c>
      <c r="N4585">
        <v>0</v>
      </c>
      <c r="O4585">
        <v>3</v>
      </c>
      <c r="P4585">
        <v>-1</v>
      </c>
      <c r="Q4585" s="28">
        <v>41381.529166666667</v>
      </c>
      <c r="R4585" s="28">
        <v>41382.076388888891</v>
      </c>
      <c r="S4585" t="s">
        <v>15737</v>
      </c>
      <c r="T4585" s="27">
        <v>41381</v>
      </c>
      <c r="V4585">
        <v>1</v>
      </c>
      <c r="W4585" t="s">
        <v>36</v>
      </c>
      <c r="X4585" t="s">
        <v>279</v>
      </c>
      <c r="Y4585">
        <v>0</v>
      </c>
      <c r="AB4585" t="s">
        <v>237</v>
      </c>
      <c r="AH4585">
        <v>0</v>
      </c>
      <c r="AN4585" t="s">
        <v>238</v>
      </c>
      <c r="AO4585">
        <v>1</v>
      </c>
      <c r="AP4585" t="s">
        <v>239</v>
      </c>
      <c r="AQ4585" s="27">
        <v>41382</v>
      </c>
      <c r="AR4585" t="s">
        <v>240</v>
      </c>
      <c r="AS4585">
        <v>1</v>
      </c>
      <c r="AT4585" t="s">
        <v>239</v>
      </c>
      <c r="AU4585" s="27">
        <v>41382</v>
      </c>
    </row>
    <row r="4586" spans="1:47" x14ac:dyDescent="0.2">
      <c r="A4586">
        <v>4585</v>
      </c>
      <c r="B4586" t="s">
        <v>15738</v>
      </c>
      <c r="C4586" t="s">
        <v>15739</v>
      </c>
      <c r="D4586" t="s">
        <v>15740</v>
      </c>
      <c r="E4586" s="27">
        <v>41732</v>
      </c>
      <c r="F4586" t="s">
        <v>294</v>
      </c>
      <c r="G4586" s="27">
        <v>14920</v>
      </c>
      <c r="H4586">
        <v>75</v>
      </c>
      <c r="I4586" t="s">
        <v>234</v>
      </c>
      <c r="J4586" t="s">
        <v>250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-1</v>
      </c>
      <c r="Q4586" s="28">
        <v>41731.273611111108</v>
      </c>
      <c r="R4586" s="28">
        <v>41732.078472222223</v>
      </c>
      <c r="S4586" t="s">
        <v>15741</v>
      </c>
      <c r="T4586" s="27">
        <v>41731</v>
      </c>
      <c r="V4586">
        <v>1</v>
      </c>
      <c r="W4586" t="s">
        <v>32</v>
      </c>
      <c r="X4586" t="s">
        <v>749</v>
      </c>
      <c r="Y4586">
        <v>0</v>
      </c>
      <c r="AB4586" t="s">
        <v>237</v>
      </c>
      <c r="AH4586">
        <v>0</v>
      </c>
      <c r="AN4586" t="s">
        <v>238</v>
      </c>
      <c r="AO4586">
        <v>1</v>
      </c>
      <c r="AP4586" t="s">
        <v>239</v>
      </c>
      <c r="AQ4586" s="27">
        <v>41732</v>
      </c>
      <c r="AR4586" t="s">
        <v>240</v>
      </c>
      <c r="AS4586">
        <v>1</v>
      </c>
      <c r="AT4586" t="s">
        <v>239</v>
      </c>
      <c r="AU4586" s="27">
        <v>41732</v>
      </c>
    </row>
    <row r="4587" spans="1:47" x14ac:dyDescent="0.2">
      <c r="A4587">
        <v>4586</v>
      </c>
      <c r="B4587" t="s">
        <v>15742</v>
      </c>
      <c r="C4587" t="s">
        <v>1863</v>
      </c>
      <c r="D4587" t="s">
        <v>4166</v>
      </c>
      <c r="E4587" s="27">
        <v>41391</v>
      </c>
      <c r="F4587" t="s">
        <v>233</v>
      </c>
      <c r="G4587" s="27">
        <v>21529</v>
      </c>
      <c r="H4587">
        <v>57</v>
      </c>
      <c r="I4587" t="s">
        <v>234</v>
      </c>
      <c r="J4587" t="s">
        <v>22</v>
      </c>
      <c r="K4587">
        <v>0</v>
      </c>
      <c r="L4587">
        <v>4</v>
      </c>
      <c r="M4587">
        <v>0</v>
      </c>
      <c r="N4587">
        <v>0</v>
      </c>
      <c r="O4587">
        <v>10</v>
      </c>
      <c r="P4587">
        <v>246</v>
      </c>
      <c r="Q4587" s="28">
        <v>41637.06527777778</v>
      </c>
      <c r="R4587" s="28">
        <v>41819.058333333334</v>
      </c>
      <c r="S4587" t="s">
        <v>15743</v>
      </c>
      <c r="T4587" s="27">
        <v>41391</v>
      </c>
      <c r="V4587">
        <v>0</v>
      </c>
      <c r="W4587" t="s">
        <v>32</v>
      </c>
      <c r="X4587" t="s">
        <v>261</v>
      </c>
      <c r="Y4587">
        <v>1</v>
      </c>
      <c r="AA4587" t="s">
        <v>15744</v>
      </c>
      <c r="AB4587" t="s">
        <v>32</v>
      </c>
      <c r="AC4587">
        <v>0</v>
      </c>
      <c r="AD4587" s="27">
        <v>41637</v>
      </c>
      <c r="AE4587" t="s">
        <v>494</v>
      </c>
      <c r="AF4587" s="27">
        <v>41637</v>
      </c>
      <c r="AG4587" s="27">
        <v>41819</v>
      </c>
      <c r="AH4587">
        <v>0</v>
      </c>
      <c r="AN4587" t="s">
        <v>238</v>
      </c>
      <c r="AO4587">
        <v>3</v>
      </c>
      <c r="AP4587" t="s">
        <v>239</v>
      </c>
      <c r="AQ4587" s="27">
        <v>41391</v>
      </c>
      <c r="AR4587" t="s">
        <v>240</v>
      </c>
      <c r="AS4587">
        <v>4</v>
      </c>
      <c r="AT4587" t="s">
        <v>239</v>
      </c>
      <c r="AU4587" s="27">
        <v>41391</v>
      </c>
    </row>
    <row r="4588" spans="1:47" x14ac:dyDescent="0.2">
      <c r="A4588">
        <v>4587</v>
      </c>
      <c r="B4588" t="s">
        <v>15745</v>
      </c>
      <c r="C4588" t="s">
        <v>464</v>
      </c>
      <c r="D4588" t="s">
        <v>12896</v>
      </c>
      <c r="E4588" s="27">
        <v>41872</v>
      </c>
      <c r="F4588" t="s">
        <v>233</v>
      </c>
      <c r="G4588" s="27">
        <v>29074</v>
      </c>
      <c r="H4588">
        <v>36</v>
      </c>
      <c r="I4588" t="s">
        <v>244</v>
      </c>
      <c r="J4588" t="s">
        <v>245</v>
      </c>
      <c r="K4588">
        <v>0</v>
      </c>
      <c r="L4588">
        <v>7</v>
      </c>
      <c r="M4588">
        <v>0</v>
      </c>
      <c r="N4588">
        <v>0</v>
      </c>
      <c r="O4588">
        <v>0</v>
      </c>
      <c r="P4588">
        <v>-1</v>
      </c>
      <c r="Q4588" s="28">
        <v>41871.484027777777</v>
      </c>
      <c r="R4588" s="28">
        <v>41877.38958333333</v>
      </c>
      <c r="S4588" t="s">
        <v>15746</v>
      </c>
      <c r="T4588" s="27">
        <v>41871</v>
      </c>
      <c r="V4588">
        <v>1</v>
      </c>
      <c r="W4588" t="s">
        <v>36</v>
      </c>
      <c r="X4588" t="s">
        <v>279</v>
      </c>
      <c r="Y4588">
        <v>1</v>
      </c>
      <c r="AA4588" t="s">
        <v>15747</v>
      </c>
      <c r="AB4588" t="s">
        <v>36</v>
      </c>
      <c r="AC4588">
        <v>0</v>
      </c>
      <c r="AD4588" s="27">
        <v>41878</v>
      </c>
      <c r="AE4588" t="s">
        <v>550</v>
      </c>
      <c r="AF4588" s="27">
        <v>41878</v>
      </c>
      <c r="AG4588" s="27">
        <v>41879</v>
      </c>
      <c r="AH4588">
        <v>0</v>
      </c>
      <c r="AN4588" t="s">
        <v>238</v>
      </c>
      <c r="AO4588">
        <v>4</v>
      </c>
      <c r="AP4588" t="s">
        <v>239</v>
      </c>
      <c r="AQ4588" s="27">
        <v>41872</v>
      </c>
      <c r="AR4588" t="s">
        <v>240</v>
      </c>
      <c r="AS4588">
        <v>7</v>
      </c>
      <c r="AT4588" t="s">
        <v>246</v>
      </c>
      <c r="AU4588" s="27">
        <v>41872</v>
      </c>
    </row>
    <row r="4589" spans="1:47" x14ac:dyDescent="0.2">
      <c r="A4589">
        <v>4588</v>
      </c>
      <c r="B4589" t="s">
        <v>15748</v>
      </c>
      <c r="C4589" t="s">
        <v>424</v>
      </c>
      <c r="D4589" t="s">
        <v>2846</v>
      </c>
      <c r="E4589" s="27">
        <v>41755</v>
      </c>
      <c r="F4589" t="s">
        <v>233</v>
      </c>
      <c r="G4589" s="27">
        <v>33515</v>
      </c>
      <c r="H4589">
        <v>24</v>
      </c>
      <c r="I4589" t="s">
        <v>259</v>
      </c>
      <c r="J4589" t="s">
        <v>250</v>
      </c>
      <c r="K4589">
        <v>0</v>
      </c>
      <c r="L4589">
        <v>3</v>
      </c>
      <c r="M4589">
        <v>0</v>
      </c>
      <c r="N4589">
        <v>1</v>
      </c>
      <c r="O4589">
        <v>2</v>
      </c>
      <c r="P4589">
        <v>-1</v>
      </c>
      <c r="Q4589" s="28">
        <v>41754.313194444447</v>
      </c>
      <c r="R4589" s="28">
        <v>41765.199999999997</v>
      </c>
      <c r="S4589" t="s">
        <v>15749</v>
      </c>
      <c r="T4589" s="27">
        <v>41754</v>
      </c>
      <c r="V4589">
        <v>1</v>
      </c>
      <c r="W4589" t="s">
        <v>32</v>
      </c>
      <c r="X4589" t="s">
        <v>15750</v>
      </c>
      <c r="Y4589">
        <v>1</v>
      </c>
      <c r="AA4589" t="s">
        <v>15751</v>
      </c>
      <c r="AB4589" t="s">
        <v>36</v>
      </c>
      <c r="AD4589" s="27">
        <v>41915</v>
      </c>
      <c r="AE4589" t="s">
        <v>324</v>
      </c>
      <c r="AH4589">
        <v>0</v>
      </c>
      <c r="AN4589" t="s">
        <v>238</v>
      </c>
      <c r="AO4589">
        <v>4</v>
      </c>
      <c r="AP4589" t="s">
        <v>239</v>
      </c>
      <c r="AQ4589" s="27">
        <v>41755</v>
      </c>
      <c r="AR4589" t="s">
        <v>240</v>
      </c>
      <c r="AS4589">
        <v>3</v>
      </c>
      <c r="AT4589" t="s">
        <v>239</v>
      </c>
      <c r="AU4589" s="27">
        <v>41755</v>
      </c>
    </row>
    <row r="4590" spans="1:47" x14ac:dyDescent="0.2">
      <c r="A4590">
        <v>4589</v>
      </c>
      <c r="B4590" t="s">
        <v>15752</v>
      </c>
      <c r="C4590" t="s">
        <v>553</v>
      </c>
      <c r="D4590" t="s">
        <v>15753</v>
      </c>
      <c r="E4590" s="27">
        <v>41887</v>
      </c>
      <c r="F4590" t="s">
        <v>233</v>
      </c>
      <c r="G4590" s="27">
        <v>33838</v>
      </c>
      <c r="H4590">
        <v>23</v>
      </c>
      <c r="I4590" t="s">
        <v>259</v>
      </c>
      <c r="J4590" t="s">
        <v>353</v>
      </c>
      <c r="K4590">
        <v>0</v>
      </c>
      <c r="L4590">
        <v>6</v>
      </c>
      <c r="M4590">
        <v>0</v>
      </c>
      <c r="N4590">
        <v>0</v>
      </c>
      <c r="O4590">
        <v>0</v>
      </c>
      <c r="P4590">
        <v>-1</v>
      </c>
      <c r="Q4590" s="28">
        <v>41886.397222222222</v>
      </c>
      <c r="R4590" s="28">
        <v>41887.353472222225</v>
      </c>
      <c r="S4590" t="s">
        <v>15754</v>
      </c>
      <c r="T4590" s="27">
        <v>41886</v>
      </c>
      <c r="V4590">
        <v>1</v>
      </c>
      <c r="W4590" t="s">
        <v>32</v>
      </c>
      <c r="X4590" t="s">
        <v>10769</v>
      </c>
      <c r="Y4590">
        <v>0</v>
      </c>
      <c r="AB4590" t="s">
        <v>237</v>
      </c>
      <c r="AH4590">
        <v>0</v>
      </c>
      <c r="AN4590" t="s">
        <v>238</v>
      </c>
      <c r="AO4590">
        <v>5</v>
      </c>
      <c r="AP4590" t="s">
        <v>246</v>
      </c>
      <c r="AQ4590" s="27">
        <v>41887</v>
      </c>
      <c r="AR4590" t="s">
        <v>240</v>
      </c>
      <c r="AS4590">
        <v>6</v>
      </c>
      <c r="AT4590" t="s">
        <v>246</v>
      </c>
      <c r="AU4590" s="27">
        <v>41887</v>
      </c>
    </row>
    <row r="4591" spans="1:47" x14ac:dyDescent="0.2">
      <c r="A4591">
        <v>4590</v>
      </c>
      <c r="B4591" t="s">
        <v>15755</v>
      </c>
      <c r="C4591" t="s">
        <v>1584</v>
      </c>
      <c r="D4591" t="s">
        <v>477</v>
      </c>
      <c r="E4591" s="27">
        <v>41896</v>
      </c>
      <c r="F4591" t="s">
        <v>233</v>
      </c>
      <c r="G4591" s="27">
        <v>28741</v>
      </c>
      <c r="H4591">
        <v>37</v>
      </c>
      <c r="I4591" t="s">
        <v>244</v>
      </c>
      <c r="J4591" t="s">
        <v>353</v>
      </c>
      <c r="K4591">
        <v>0</v>
      </c>
      <c r="L4591">
        <v>2</v>
      </c>
      <c r="M4591">
        <v>0</v>
      </c>
      <c r="N4591">
        <v>0</v>
      </c>
      <c r="O4591">
        <v>3</v>
      </c>
      <c r="P4591">
        <v>-1</v>
      </c>
      <c r="Q4591" s="28">
        <v>41895.0625</v>
      </c>
      <c r="R4591" s="28">
        <v>41897.135416666664</v>
      </c>
      <c r="S4591" t="s">
        <v>15756</v>
      </c>
      <c r="T4591" s="27">
        <v>41895</v>
      </c>
      <c r="V4591">
        <v>1</v>
      </c>
      <c r="W4591" t="s">
        <v>36</v>
      </c>
      <c r="X4591" t="s">
        <v>254</v>
      </c>
      <c r="Y4591">
        <v>1</v>
      </c>
      <c r="AA4591" t="s">
        <v>15757</v>
      </c>
      <c r="AB4591" t="s">
        <v>36</v>
      </c>
      <c r="AC4591">
        <v>35</v>
      </c>
      <c r="AD4591" s="27">
        <v>42290</v>
      </c>
      <c r="AE4591" t="s">
        <v>324</v>
      </c>
      <c r="AF4591" s="27">
        <v>42325</v>
      </c>
      <c r="AG4591" s="27">
        <v>42331</v>
      </c>
      <c r="AH4591">
        <v>0</v>
      </c>
      <c r="AN4591" t="s">
        <v>238</v>
      </c>
      <c r="AO4591">
        <v>1</v>
      </c>
      <c r="AP4591" t="s">
        <v>239</v>
      </c>
      <c r="AQ4591" s="27">
        <v>41896</v>
      </c>
      <c r="AR4591" t="s">
        <v>240</v>
      </c>
      <c r="AS4591">
        <v>2</v>
      </c>
      <c r="AT4591" t="s">
        <v>239</v>
      </c>
      <c r="AU4591" s="27">
        <v>41896</v>
      </c>
    </row>
    <row r="4592" spans="1:47" x14ac:dyDescent="0.2">
      <c r="A4592">
        <v>4591</v>
      </c>
      <c r="B4592" t="s">
        <v>1664</v>
      </c>
      <c r="C4592" t="s">
        <v>1665</v>
      </c>
      <c r="D4592" t="s">
        <v>1110</v>
      </c>
      <c r="E4592" s="27">
        <v>41280</v>
      </c>
      <c r="F4592" t="s">
        <v>233</v>
      </c>
      <c r="G4592" s="27">
        <v>33253</v>
      </c>
      <c r="H4592">
        <v>25</v>
      </c>
      <c r="I4592" t="s">
        <v>244</v>
      </c>
      <c r="J4592" t="s">
        <v>245</v>
      </c>
      <c r="K4592">
        <v>0</v>
      </c>
      <c r="L4592">
        <v>9</v>
      </c>
      <c r="M4592">
        <v>2</v>
      </c>
      <c r="N4592">
        <v>1</v>
      </c>
      <c r="O4592">
        <v>9</v>
      </c>
      <c r="P4592">
        <v>0</v>
      </c>
      <c r="Q4592" s="28">
        <v>41280.191666666666</v>
      </c>
      <c r="R4592" s="28">
        <v>41334.322222222225</v>
      </c>
      <c r="S4592" t="s">
        <v>15758</v>
      </c>
      <c r="U4592" s="27">
        <v>41280</v>
      </c>
      <c r="V4592">
        <v>0</v>
      </c>
      <c r="W4592" t="s">
        <v>32</v>
      </c>
      <c r="X4592" t="s">
        <v>274</v>
      </c>
      <c r="Y4592">
        <v>0</v>
      </c>
      <c r="AB4592" t="s">
        <v>237</v>
      </c>
      <c r="AH4592">
        <v>0</v>
      </c>
      <c r="AN4592" t="s">
        <v>238</v>
      </c>
      <c r="AO4592">
        <v>9</v>
      </c>
      <c r="AP4592" t="s">
        <v>269</v>
      </c>
      <c r="AQ4592" s="27">
        <v>41280</v>
      </c>
      <c r="AR4592" t="s">
        <v>240</v>
      </c>
      <c r="AS4592">
        <v>9</v>
      </c>
      <c r="AT4592" t="s">
        <v>269</v>
      </c>
      <c r="AU4592" s="27">
        <v>41280</v>
      </c>
    </row>
    <row r="4593" spans="1:47" x14ac:dyDescent="0.2">
      <c r="A4593">
        <v>4592</v>
      </c>
      <c r="B4593" t="s">
        <v>15759</v>
      </c>
      <c r="C4593" t="s">
        <v>15760</v>
      </c>
      <c r="D4593" t="s">
        <v>6240</v>
      </c>
      <c r="E4593" s="27">
        <v>41527</v>
      </c>
      <c r="F4593" t="s">
        <v>233</v>
      </c>
      <c r="G4593" s="27">
        <v>34705</v>
      </c>
      <c r="H4593">
        <v>21</v>
      </c>
      <c r="I4593" t="s">
        <v>259</v>
      </c>
      <c r="J4593" t="s">
        <v>250</v>
      </c>
      <c r="K4593">
        <v>0</v>
      </c>
      <c r="L4593">
        <v>10</v>
      </c>
      <c r="M4593">
        <v>0</v>
      </c>
      <c r="N4593">
        <v>1</v>
      </c>
      <c r="O4593">
        <v>0</v>
      </c>
      <c r="P4593">
        <v>-1</v>
      </c>
      <c r="Q4593" s="28">
        <v>41526.334722222222</v>
      </c>
      <c r="R4593" s="28">
        <v>41561.339583333334</v>
      </c>
      <c r="S4593" t="s">
        <v>15761</v>
      </c>
      <c r="T4593" s="27">
        <v>41526</v>
      </c>
      <c r="V4593">
        <v>1</v>
      </c>
      <c r="W4593" t="s">
        <v>36</v>
      </c>
      <c r="X4593" t="s">
        <v>279</v>
      </c>
      <c r="Y4593">
        <v>1</v>
      </c>
      <c r="AA4593" t="s">
        <v>15762</v>
      </c>
      <c r="AB4593" t="s">
        <v>36</v>
      </c>
      <c r="AC4593">
        <v>0</v>
      </c>
      <c r="AD4593" s="27">
        <v>41586</v>
      </c>
      <c r="AE4593" t="s">
        <v>474</v>
      </c>
      <c r="AF4593" s="27">
        <v>41586</v>
      </c>
      <c r="AG4593" s="27">
        <v>41601</v>
      </c>
      <c r="AH4593">
        <v>0</v>
      </c>
      <c r="AN4593" t="s">
        <v>238</v>
      </c>
      <c r="AO4593">
        <v>9</v>
      </c>
      <c r="AP4593" t="s">
        <v>269</v>
      </c>
      <c r="AQ4593" s="27">
        <v>41527</v>
      </c>
      <c r="AR4593" t="s">
        <v>240</v>
      </c>
      <c r="AS4593">
        <v>10</v>
      </c>
      <c r="AT4593" t="s">
        <v>269</v>
      </c>
      <c r="AU4593" s="27">
        <v>41527</v>
      </c>
    </row>
    <row r="4594" spans="1:47" x14ac:dyDescent="0.2">
      <c r="A4594">
        <v>4593</v>
      </c>
      <c r="B4594" t="s">
        <v>15763</v>
      </c>
      <c r="C4594" t="s">
        <v>15764</v>
      </c>
      <c r="D4594" t="s">
        <v>15765</v>
      </c>
      <c r="E4594" s="27">
        <v>41322</v>
      </c>
      <c r="F4594" t="s">
        <v>233</v>
      </c>
      <c r="G4594" s="27">
        <v>28599</v>
      </c>
      <c r="H4594">
        <v>38</v>
      </c>
      <c r="I4594" t="s">
        <v>244</v>
      </c>
      <c r="J4594" t="s">
        <v>1115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-1</v>
      </c>
      <c r="Q4594" s="28">
        <v>41321.336111111108</v>
      </c>
      <c r="R4594" s="28">
        <v>41322.081944444442</v>
      </c>
      <c r="S4594" t="s">
        <v>15766</v>
      </c>
      <c r="T4594" s="27">
        <v>41321</v>
      </c>
      <c r="V4594">
        <v>1</v>
      </c>
      <c r="W4594" t="s">
        <v>36</v>
      </c>
      <c r="X4594" t="s">
        <v>279</v>
      </c>
      <c r="Y4594">
        <v>0</v>
      </c>
      <c r="AB4594" t="s">
        <v>237</v>
      </c>
      <c r="AH4594">
        <v>0</v>
      </c>
      <c r="AN4594" t="s">
        <v>238</v>
      </c>
      <c r="AO4594">
        <v>1</v>
      </c>
      <c r="AP4594" t="s">
        <v>239</v>
      </c>
      <c r="AQ4594" s="27">
        <v>41322</v>
      </c>
      <c r="AR4594" t="s">
        <v>240</v>
      </c>
      <c r="AS4594">
        <v>1</v>
      </c>
      <c r="AT4594" t="s">
        <v>239</v>
      </c>
      <c r="AU4594" s="27">
        <v>41322</v>
      </c>
    </row>
    <row r="4595" spans="1:47" x14ac:dyDescent="0.2">
      <c r="A4595">
        <v>4594</v>
      </c>
      <c r="B4595" t="s">
        <v>15767</v>
      </c>
      <c r="C4595" t="s">
        <v>2212</v>
      </c>
      <c r="D4595" t="s">
        <v>15768</v>
      </c>
      <c r="E4595" s="27">
        <v>41880</v>
      </c>
      <c r="F4595" t="s">
        <v>233</v>
      </c>
      <c r="G4595" s="27">
        <v>33254</v>
      </c>
      <c r="H4595">
        <v>25</v>
      </c>
      <c r="I4595" t="s">
        <v>244</v>
      </c>
      <c r="J4595" t="s">
        <v>245</v>
      </c>
      <c r="K4595">
        <v>0</v>
      </c>
      <c r="L4595">
        <v>3</v>
      </c>
      <c r="M4595">
        <v>0</v>
      </c>
      <c r="N4595">
        <v>0</v>
      </c>
      <c r="O4595">
        <v>2</v>
      </c>
      <c r="P4595">
        <v>0</v>
      </c>
      <c r="Q4595" s="28">
        <v>41880.151388888888</v>
      </c>
      <c r="R4595" s="28">
        <v>41881.164583333331</v>
      </c>
      <c r="S4595" t="s">
        <v>15769</v>
      </c>
      <c r="T4595" s="27">
        <v>41880</v>
      </c>
      <c r="V4595">
        <v>0</v>
      </c>
      <c r="W4595" t="s">
        <v>32</v>
      </c>
      <c r="X4595" t="s">
        <v>729</v>
      </c>
      <c r="Y4595">
        <v>0</v>
      </c>
      <c r="AB4595" t="s">
        <v>237</v>
      </c>
      <c r="AH4595">
        <v>0</v>
      </c>
      <c r="AN4595" t="s">
        <v>238</v>
      </c>
      <c r="AO4595">
        <v>5</v>
      </c>
      <c r="AP4595" t="s">
        <v>246</v>
      </c>
      <c r="AQ4595" s="27">
        <v>41880</v>
      </c>
      <c r="AR4595" t="s">
        <v>240</v>
      </c>
      <c r="AS4595">
        <v>3</v>
      </c>
      <c r="AT4595" t="s">
        <v>239</v>
      </c>
      <c r="AU4595" s="27">
        <v>41880</v>
      </c>
    </row>
    <row r="4596" spans="1:47" x14ac:dyDescent="0.2">
      <c r="A4596">
        <v>4595</v>
      </c>
      <c r="B4596" t="s">
        <v>15770</v>
      </c>
      <c r="C4596" t="s">
        <v>4043</v>
      </c>
      <c r="D4596" t="s">
        <v>2666</v>
      </c>
      <c r="E4596" s="27">
        <v>41278</v>
      </c>
      <c r="F4596" t="s">
        <v>233</v>
      </c>
      <c r="G4596" s="27">
        <v>31556</v>
      </c>
      <c r="H4596">
        <v>29</v>
      </c>
      <c r="I4596" t="s">
        <v>244</v>
      </c>
      <c r="J4596" t="s">
        <v>250</v>
      </c>
      <c r="K4596">
        <v>0</v>
      </c>
      <c r="L4596">
        <v>7</v>
      </c>
      <c r="M4596">
        <v>0</v>
      </c>
      <c r="N4596">
        <v>0</v>
      </c>
      <c r="O4596">
        <v>5</v>
      </c>
      <c r="P4596">
        <v>-1</v>
      </c>
      <c r="Q4596" s="28">
        <v>41277.230555555558</v>
      </c>
      <c r="R4596" s="28">
        <v>41282.240972222222</v>
      </c>
      <c r="S4596" t="s">
        <v>15771</v>
      </c>
      <c r="T4596" s="27">
        <v>41277</v>
      </c>
      <c r="V4596">
        <v>1</v>
      </c>
      <c r="W4596" t="s">
        <v>32</v>
      </c>
      <c r="X4596" t="s">
        <v>268</v>
      </c>
      <c r="Y4596">
        <v>1</v>
      </c>
      <c r="AA4596" t="s">
        <v>15772</v>
      </c>
      <c r="AB4596" t="s">
        <v>36</v>
      </c>
      <c r="AD4596" s="27">
        <v>41298</v>
      </c>
      <c r="AE4596" t="s">
        <v>324</v>
      </c>
      <c r="AH4596">
        <v>0</v>
      </c>
      <c r="AN4596" t="s">
        <v>238</v>
      </c>
      <c r="AO4596">
        <v>5</v>
      </c>
      <c r="AP4596" t="s">
        <v>246</v>
      </c>
      <c r="AQ4596" s="27">
        <v>41278</v>
      </c>
      <c r="AR4596" t="s">
        <v>240</v>
      </c>
      <c r="AS4596">
        <v>7</v>
      </c>
      <c r="AT4596" t="s">
        <v>246</v>
      </c>
      <c r="AU4596" s="27">
        <v>41278</v>
      </c>
    </row>
    <row r="4597" spans="1:47" x14ac:dyDescent="0.2">
      <c r="A4597">
        <v>4596</v>
      </c>
      <c r="B4597" t="s">
        <v>15773</v>
      </c>
      <c r="C4597" t="s">
        <v>15774</v>
      </c>
      <c r="D4597" t="s">
        <v>1133</v>
      </c>
      <c r="E4597" s="27">
        <v>41383</v>
      </c>
      <c r="F4597" t="s">
        <v>233</v>
      </c>
      <c r="G4597" s="27">
        <v>23313</v>
      </c>
      <c r="H4597">
        <v>52</v>
      </c>
      <c r="I4597" t="s">
        <v>234</v>
      </c>
      <c r="J4597" t="s">
        <v>250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 s="28">
        <v>41383.1</v>
      </c>
      <c r="R4597" s="28">
        <v>41383.331250000003</v>
      </c>
      <c r="S4597" t="s">
        <v>15775</v>
      </c>
      <c r="T4597" s="27">
        <v>41382</v>
      </c>
      <c r="V4597">
        <v>1</v>
      </c>
      <c r="W4597" t="s">
        <v>36</v>
      </c>
      <c r="X4597" t="s">
        <v>279</v>
      </c>
      <c r="Y4597">
        <v>1</v>
      </c>
      <c r="AA4597" t="s">
        <v>15776</v>
      </c>
      <c r="AB4597" t="s">
        <v>36</v>
      </c>
      <c r="AD4597" s="27">
        <v>41479</v>
      </c>
      <c r="AE4597" t="s">
        <v>392</v>
      </c>
      <c r="AH4597">
        <v>0</v>
      </c>
      <c r="AN4597" t="s">
        <v>238</v>
      </c>
      <c r="AO4597">
        <v>1</v>
      </c>
      <c r="AP4597" t="s">
        <v>239</v>
      </c>
      <c r="AQ4597" s="27">
        <v>41383</v>
      </c>
      <c r="AR4597" t="s">
        <v>240</v>
      </c>
      <c r="AS4597">
        <v>1</v>
      </c>
      <c r="AT4597" t="s">
        <v>239</v>
      </c>
      <c r="AU4597" s="27">
        <v>41383</v>
      </c>
    </row>
    <row r="4598" spans="1:47" x14ac:dyDescent="0.2">
      <c r="A4598">
        <v>4597</v>
      </c>
      <c r="B4598" t="s">
        <v>15777</v>
      </c>
      <c r="C4598" t="s">
        <v>3041</v>
      </c>
      <c r="D4598" t="s">
        <v>15778</v>
      </c>
      <c r="E4598" s="27">
        <v>41791</v>
      </c>
      <c r="F4598" t="s">
        <v>233</v>
      </c>
      <c r="G4598" s="27">
        <v>30084</v>
      </c>
      <c r="H4598">
        <v>33</v>
      </c>
      <c r="I4598" t="s">
        <v>244</v>
      </c>
      <c r="J4598" t="s">
        <v>22</v>
      </c>
      <c r="K4598">
        <v>0</v>
      </c>
      <c r="L4598">
        <v>2</v>
      </c>
      <c r="M4598">
        <v>0</v>
      </c>
      <c r="N4598">
        <v>0</v>
      </c>
      <c r="O4598">
        <v>3</v>
      </c>
      <c r="P4598">
        <v>0</v>
      </c>
      <c r="Q4598" s="28">
        <v>41791.197916666664</v>
      </c>
      <c r="R4598" s="28">
        <v>41792.35</v>
      </c>
      <c r="S4598" t="s">
        <v>15779</v>
      </c>
      <c r="T4598" s="27">
        <v>41791</v>
      </c>
      <c r="V4598">
        <v>0</v>
      </c>
      <c r="W4598" t="s">
        <v>36</v>
      </c>
      <c r="X4598" t="s">
        <v>279</v>
      </c>
      <c r="Y4598">
        <v>0</v>
      </c>
      <c r="AB4598" t="s">
        <v>237</v>
      </c>
      <c r="AH4598">
        <v>0</v>
      </c>
      <c r="AN4598" t="s">
        <v>238</v>
      </c>
      <c r="AO4598">
        <v>3</v>
      </c>
      <c r="AP4598" t="s">
        <v>239</v>
      </c>
      <c r="AQ4598" s="27">
        <v>41791</v>
      </c>
      <c r="AR4598" t="s">
        <v>240</v>
      </c>
      <c r="AS4598">
        <v>2</v>
      </c>
      <c r="AT4598" t="s">
        <v>239</v>
      </c>
      <c r="AU4598" s="27">
        <v>41791</v>
      </c>
    </row>
    <row r="4599" spans="1:47" x14ac:dyDescent="0.2">
      <c r="A4599">
        <v>4598</v>
      </c>
      <c r="B4599" t="s">
        <v>15780</v>
      </c>
      <c r="C4599" t="s">
        <v>15781</v>
      </c>
      <c r="D4599" t="s">
        <v>881</v>
      </c>
      <c r="E4599" s="27">
        <v>41404</v>
      </c>
      <c r="F4599" t="s">
        <v>233</v>
      </c>
      <c r="G4599" s="27">
        <v>31539</v>
      </c>
      <c r="H4599">
        <v>29</v>
      </c>
      <c r="I4599" t="s">
        <v>244</v>
      </c>
      <c r="J4599" t="s">
        <v>250</v>
      </c>
      <c r="K4599">
        <v>0</v>
      </c>
      <c r="L4599">
        <v>10</v>
      </c>
      <c r="M4599">
        <v>0</v>
      </c>
      <c r="N4599">
        <v>0</v>
      </c>
      <c r="O4599">
        <v>5</v>
      </c>
      <c r="P4599">
        <v>-1</v>
      </c>
      <c r="Q4599" s="28">
        <v>41403.061805555553</v>
      </c>
      <c r="R4599" s="28">
        <v>41405.261111111111</v>
      </c>
      <c r="S4599" t="s">
        <v>15782</v>
      </c>
      <c r="T4599" s="27">
        <v>41403</v>
      </c>
      <c r="V4599">
        <v>1</v>
      </c>
      <c r="W4599" t="s">
        <v>32</v>
      </c>
      <c r="X4599" t="s">
        <v>284</v>
      </c>
      <c r="Y4599">
        <v>1</v>
      </c>
      <c r="AA4599" t="s">
        <v>15783</v>
      </c>
      <c r="AB4599" t="s">
        <v>36</v>
      </c>
      <c r="AD4599" s="27">
        <v>42257</v>
      </c>
      <c r="AE4599" t="s">
        <v>1508</v>
      </c>
      <c r="AH4599">
        <v>0</v>
      </c>
      <c r="AN4599" t="s">
        <v>238</v>
      </c>
      <c r="AO4599">
        <v>8</v>
      </c>
      <c r="AP4599" t="s">
        <v>269</v>
      </c>
      <c r="AQ4599" s="27">
        <v>41404</v>
      </c>
      <c r="AR4599" t="s">
        <v>240</v>
      </c>
      <c r="AS4599">
        <v>10</v>
      </c>
      <c r="AT4599" t="s">
        <v>269</v>
      </c>
      <c r="AU4599" s="27">
        <v>41404</v>
      </c>
    </row>
    <row r="4600" spans="1:47" x14ac:dyDescent="0.2">
      <c r="A4600">
        <v>4599</v>
      </c>
      <c r="B4600" t="s">
        <v>15784</v>
      </c>
      <c r="C4600" t="s">
        <v>10302</v>
      </c>
      <c r="D4600" t="s">
        <v>12425</v>
      </c>
      <c r="E4600" s="27">
        <v>41713</v>
      </c>
      <c r="F4600" t="s">
        <v>233</v>
      </c>
      <c r="G4600" s="27">
        <v>20787</v>
      </c>
      <c r="H4600">
        <v>59</v>
      </c>
      <c r="I4600" t="s">
        <v>234</v>
      </c>
      <c r="J4600" t="s">
        <v>250</v>
      </c>
      <c r="K4600">
        <v>0</v>
      </c>
      <c r="L4600">
        <v>2</v>
      </c>
      <c r="M4600">
        <v>0</v>
      </c>
      <c r="N4600">
        <v>0</v>
      </c>
      <c r="O4600">
        <v>13</v>
      </c>
      <c r="P4600">
        <v>-1</v>
      </c>
      <c r="Q4600" s="28">
        <v>41712.171527777777</v>
      </c>
      <c r="R4600" s="28">
        <v>41954.480555555558</v>
      </c>
      <c r="S4600" t="s">
        <v>15785</v>
      </c>
      <c r="T4600" s="27">
        <v>41712</v>
      </c>
      <c r="V4600">
        <v>1</v>
      </c>
      <c r="W4600" t="s">
        <v>32</v>
      </c>
      <c r="X4600" t="s">
        <v>494</v>
      </c>
      <c r="Y4600">
        <v>1</v>
      </c>
      <c r="AA4600" t="s">
        <v>15786</v>
      </c>
      <c r="AB4600" t="s">
        <v>32</v>
      </c>
      <c r="AC4600">
        <v>0</v>
      </c>
      <c r="AD4600" s="27">
        <v>42023</v>
      </c>
      <c r="AE4600" t="s">
        <v>494</v>
      </c>
      <c r="AF4600" s="27">
        <v>42023</v>
      </c>
      <c r="AG4600" s="27">
        <v>42101</v>
      </c>
      <c r="AH4600">
        <v>0</v>
      </c>
      <c r="AN4600" t="s">
        <v>238</v>
      </c>
      <c r="AO4600">
        <v>2</v>
      </c>
      <c r="AP4600" t="s">
        <v>239</v>
      </c>
      <c r="AQ4600" s="27">
        <v>41713</v>
      </c>
      <c r="AR4600" t="s">
        <v>240</v>
      </c>
      <c r="AS4600">
        <v>2</v>
      </c>
      <c r="AT4600" t="s">
        <v>239</v>
      </c>
      <c r="AU4600" s="27">
        <v>41713</v>
      </c>
    </row>
    <row r="4601" spans="1:47" x14ac:dyDescent="0.2">
      <c r="A4601">
        <v>4600</v>
      </c>
      <c r="B4601" t="s">
        <v>15787</v>
      </c>
      <c r="C4601" t="s">
        <v>15788</v>
      </c>
      <c r="D4601" t="s">
        <v>381</v>
      </c>
      <c r="E4601" s="27">
        <v>41522</v>
      </c>
      <c r="F4601" t="s">
        <v>233</v>
      </c>
      <c r="G4601" s="27">
        <v>34313</v>
      </c>
      <c r="H4601">
        <v>22</v>
      </c>
      <c r="I4601" t="s">
        <v>259</v>
      </c>
      <c r="J4601" t="s">
        <v>250</v>
      </c>
      <c r="K4601">
        <v>1</v>
      </c>
      <c r="L4601">
        <v>9</v>
      </c>
      <c r="M4601">
        <v>1</v>
      </c>
      <c r="N4601">
        <v>0</v>
      </c>
      <c r="O4601">
        <v>5</v>
      </c>
      <c r="P4601">
        <v>-1</v>
      </c>
      <c r="Q4601" s="28">
        <v>41521.536805555559</v>
      </c>
      <c r="R4601" s="28">
        <v>41716.265972222223</v>
      </c>
      <c r="S4601" t="s">
        <v>15789</v>
      </c>
      <c r="U4601" s="27">
        <v>41521</v>
      </c>
      <c r="V4601">
        <v>1</v>
      </c>
      <c r="W4601" t="s">
        <v>32</v>
      </c>
      <c r="X4601" t="s">
        <v>274</v>
      </c>
      <c r="Y4601">
        <v>0</v>
      </c>
      <c r="AB4601" t="s">
        <v>237</v>
      </c>
      <c r="AH4601">
        <v>0</v>
      </c>
      <c r="AN4601" t="s">
        <v>238</v>
      </c>
      <c r="AO4601">
        <v>6</v>
      </c>
      <c r="AP4601" t="s">
        <v>246</v>
      </c>
      <c r="AQ4601" s="27">
        <v>41522</v>
      </c>
      <c r="AR4601" t="s">
        <v>240</v>
      </c>
      <c r="AS4601">
        <v>9</v>
      </c>
      <c r="AT4601" t="s">
        <v>269</v>
      </c>
      <c r="AU4601" s="27">
        <v>41522</v>
      </c>
    </row>
    <row r="4602" spans="1:47" x14ac:dyDescent="0.2">
      <c r="A4602">
        <v>4601</v>
      </c>
      <c r="B4602" t="s">
        <v>15790</v>
      </c>
      <c r="C4602" t="s">
        <v>990</v>
      </c>
      <c r="D4602" t="s">
        <v>12912</v>
      </c>
      <c r="E4602" s="27">
        <v>41991</v>
      </c>
      <c r="F4602" t="s">
        <v>233</v>
      </c>
      <c r="G4602" s="27">
        <v>27608</v>
      </c>
      <c r="H4602">
        <v>40</v>
      </c>
      <c r="I4602" t="s">
        <v>244</v>
      </c>
      <c r="J4602" t="s">
        <v>245</v>
      </c>
      <c r="K4602">
        <v>0</v>
      </c>
      <c r="L4602">
        <v>8</v>
      </c>
      <c r="M4602">
        <v>0</v>
      </c>
      <c r="N4602">
        <v>0</v>
      </c>
      <c r="O4602">
        <v>7</v>
      </c>
      <c r="P4602">
        <v>-1</v>
      </c>
      <c r="Q4602" s="28">
        <v>41990.048611111109</v>
      </c>
      <c r="R4602" s="28">
        <v>42031.397222222222</v>
      </c>
      <c r="S4602" t="s">
        <v>15791</v>
      </c>
      <c r="U4602" s="27">
        <v>41990</v>
      </c>
      <c r="V4602">
        <v>1</v>
      </c>
      <c r="W4602" t="s">
        <v>32</v>
      </c>
      <c r="X4602" t="s">
        <v>274</v>
      </c>
      <c r="Y4602">
        <v>0</v>
      </c>
      <c r="AB4602" t="s">
        <v>237</v>
      </c>
      <c r="AH4602">
        <v>0</v>
      </c>
      <c r="AN4602" t="s">
        <v>238</v>
      </c>
      <c r="AO4602">
        <v>6</v>
      </c>
      <c r="AP4602" t="s">
        <v>246</v>
      </c>
      <c r="AQ4602" s="27">
        <v>41991</v>
      </c>
      <c r="AR4602" t="s">
        <v>240</v>
      </c>
      <c r="AS4602">
        <v>8</v>
      </c>
      <c r="AT4602" t="s">
        <v>269</v>
      </c>
      <c r="AU4602" s="27">
        <v>41991</v>
      </c>
    </row>
    <row r="4603" spans="1:47" x14ac:dyDescent="0.2">
      <c r="A4603">
        <v>4602</v>
      </c>
      <c r="B4603" t="s">
        <v>15792</v>
      </c>
      <c r="C4603" t="s">
        <v>1539</v>
      </c>
      <c r="D4603" t="s">
        <v>15793</v>
      </c>
      <c r="E4603" s="27">
        <v>41830</v>
      </c>
      <c r="F4603" t="s">
        <v>233</v>
      </c>
      <c r="G4603" s="27">
        <v>29218</v>
      </c>
      <c r="H4603">
        <v>36</v>
      </c>
      <c r="I4603" t="s">
        <v>244</v>
      </c>
      <c r="J4603" t="s">
        <v>245</v>
      </c>
      <c r="K4603">
        <v>0</v>
      </c>
      <c r="L4603">
        <v>5</v>
      </c>
      <c r="M4603">
        <v>0</v>
      </c>
      <c r="N4603">
        <v>0</v>
      </c>
      <c r="O4603">
        <v>3</v>
      </c>
      <c r="P4603">
        <v>-30</v>
      </c>
      <c r="Q4603" s="28">
        <v>41800.193055555559</v>
      </c>
      <c r="R4603" s="28">
        <v>41829.387499999997</v>
      </c>
      <c r="S4603" t="s">
        <v>15794</v>
      </c>
      <c r="T4603" s="27">
        <v>39514</v>
      </c>
      <c r="V4603">
        <v>2316</v>
      </c>
      <c r="W4603" t="s">
        <v>36</v>
      </c>
      <c r="X4603" t="s">
        <v>412</v>
      </c>
      <c r="Y4603">
        <v>0</v>
      </c>
      <c r="AB4603" t="s">
        <v>237</v>
      </c>
      <c r="AH4603">
        <v>0</v>
      </c>
      <c r="AN4603" t="s">
        <v>238</v>
      </c>
      <c r="AO4603">
        <v>1</v>
      </c>
      <c r="AP4603" t="s">
        <v>239</v>
      </c>
      <c r="AQ4603" s="27">
        <v>41830</v>
      </c>
      <c r="AR4603" t="s">
        <v>240</v>
      </c>
      <c r="AS4603">
        <v>5</v>
      </c>
      <c r="AT4603" t="s">
        <v>246</v>
      </c>
      <c r="AU4603" s="27">
        <v>41830</v>
      </c>
    </row>
    <row r="4604" spans="1:47" x14ac:dyDescent="0.2">
      <c r="A4604">
        <v>4603</v>
      </c>
      <c r="B4604" t="s">
        <v>15795</v>
      </c>
      <c r="C4604" t="s">
        <v>1761</v>
      </c>
      <c r="D4604" t="s">
        <v>3399</v>
      </c>
      <c r="E4604" s="27">
        <v>41321</v>
      </c>
      <c r="F4604" t="s">
        <v>233</v>
      </c>
      <c r="G4604" s="27">
        <v>27980</v>
      </c>
      <c r="H4604">
        <v>39</v>
      </c>
      <c r="I4604" t="s">
        <v>244</v>
      </c>
      <c r="J4604" t="s">
        <v>250</v>
      </c>
      <c r="K4604">
        <v>0</v>
      </c>
      <c r="L4604">
        <v>3</v>
      </c>
      <c r="M4604">
        <v>0</v>
      </c>
      <c r="N4604">
        <v>0</v>
      </c>
      <c r="O4604">
        <v>2</v>
      </c>
      <c r="P4604">
        <v>0</v>
      </c>
      <c r="Q4604" s="28">
        <v>41321.15902777778</v>
      </c>
      <c r="R4604" s="28">
        <v>41321.339583333334</v>
      </c>
      <c r="S4604" t="s">
        <v>15796</v>
      </c>
      <c r="T4604" s="27">
        <v>41321</v>
      </c>
      <c r="V4604">
        <v>0</v>
      </c>
      <c r="W4604" t="s">
        <v>32</v>
      </c>
      <c r="X4604" t="s">
        <v>268</v>
      </c>
      <c r="Y4604">
        <v>1</v>
      </c>
      <c r="AA4604" t="s">
        <v>15797</v>
      </c>
      <c r="AB4604" t="s">
        <v>36</v>
      </c>
      <c r="AD4604" s="27">
        <v>42248</v>
      </c>
      <c r="AE4604" t="s">
        <v>724</v>
      </c>
      <c r="AH4604">
        <v>0</v>
      </c>
      <c r="AN4604" t="s">
        <v>238</v>
      </c>
      <c r="AO4604">
        <v>1</v>
      </c>
      <c r="AP4604" t="s">
        <v>239</v>
      </c>
      <c r="AQ4604" s="27">
        <v>41321</v>
      </c>
      <c r="AR4604" t="s">
        <v>240</v>
      </c>
      <c r="AS4604">
        <v>3</v>
      </c>
      <c r="AT4604" t="s">
        <v>239</v>
      </c>
      <c r="AU4604" s="27">
        <v>41321</v>
      </c>
    </row>
    <row r="4605" spans="1:47" x14ac:dyDescent="0.2">
      <c r="A4605">
        <v>4604</v>
      </c>
      <c r="B4605" t="s">
        <v>15798</v>
      </c>
      <c r="C4605" t="s">
        <v>15799</v>
      </c>
      <c r="D4605" t="s">
        <v>2342</v>
      </c>
      <c r="E4605" s="27">
        <v>41333</v>
      </c>
      <c r="F4605" t="s">
        <v>233</v>
      </c>
      <c r="G4605" s="27">
        <v>24845</v>
      </c>
      <c r="H4605">
        <v>48</v>
      </c>
      <c r="I4605" t="s">
        <v>234</v>
      </c>
      <c r="J4605" t="s">
        <v>353</v>
      </c>
      <c r="K4605">
        <v>0</v>
      </c>
      <c r="L4605">
        <v>1</v>
      </c>
      <c r="M4605">
        <v>0</v>
      </c>
      <c r="N4605">
        <v>0</v>
      </c>
      <c r="O4605">
        <v>1</v>
      </c>
      <c r="P4605">
        <v>0</v>
      </c>
      <c r="Q4605" s="28">
        <v>41333.1</v>
      </c>
      <c r="R4605" s="28">
        <v>41500.479166666664</v>
      </c>
      <c r="S4605" t="s">
        <v>15800</v>
      </c>
      <c r="T4605" s="27">
        <v>41332</v>
      </c>
      <c r="V4605">
        <v>1</v>
      </c>
      <c r="W4605" t="s">
        <v>36</v>
      </c>
      <c r="X4605" t="s">
        <v>263</v>
      </c>
      <c r="Y4605">
        <v>0</v>
      </c>
      <c r="AB4605" t="s">
        <v>237</v>
      </c>
      <c r="AH4605">
        <v>0</v>
      </c>
      <c r="AN4605" t="s">
        <v>238</v>
      </c>
      <c r="AO4605">
        <v>1</v>
      </c>
      <c r="AP4605" t="s">
        <v>239</v>
      </c>
      <c r="AQ4605" s="27">
        <v>41333</v>
      </c>
      <c r="AR4605" t="s">
        <v>240</v>
      </c>
      <c r="AS4605">
        <v>1</v>
      </c>
      <c r="AT4605" t="s">
        <v>239</v>
      </c>
      <c r="AU4605" s="27">
        <v>41333</v>
      </c>
    </row>
    <row r="4606" spans="1:47" x14ac:dyDescent="0.2">
      <c r="A4606">
        <v>4605</v>
      </c>
      <c r="B4606" t="s">
        <v>15801</v>
      </c>
      <c r="C4606" t="s">
        <v>15802</v>
      </c>
      <c r="D4606" t="s">
        <v>15803</v>
      </c>
      <c r="E4606" s="27">
        <v>41398</v>
      </c>
      <c r="F4606" t="s">
        <v>233</v>
      </c>
      <c r="G4606" s="27">
        <v>30878</v>
      </c>
      <c r="H4606">
        <v>31</v>
      </c>
      <c r="I4606" t="s">
        <v>244</v>
      </c>
      <c r="J4606" t="s">
        <v>22</v>
      </c>
      <c r="K4606">
        <v>0</v>
      </c>
      <c r="L4606">
        <v>1</v>
      </c>
      <c r="M4606">
        <v>0</v>
      </c>
      <c r="N4606">
        <v>0</v>
      </c>
      <c r="O4606">
        <v>3</v>
      </c>
      <c r="P4606">
        <v>-1</v>
      </c>
      <c r="Q4606" s="28">
        <v>41397.525694444441</v>
      </c>
      <c r="R4606" s="28">
        <v>41398.23541666667</v>
      </c>
      <c r="S4606" t="s">
        <v>15804</v>
      </c>
      <c r="T4606" s="27">
        <v>41397</v>
      </c>
      <c r="V4606">
        <v>1</v>
      </c>
      <c r="W4606" t="s">
        <v>36</v>
      </c>
      <c r="X4606" t="s">
        <v>279</v>
      </c>
      <c r="Y4606">
        <v>1</v>
      </c>
      <c r="AA4606" t="s">
        <v>15805</v>
      </c>
      <c r="AB4606" t="s">
        <v>36</v>
      </c>
      <c r="AD4606" s="27">
        <v>41628</v>
      </c>
      <c r="AE4606" t="s">
        <v>1617</v>
      </c>
      <c r="AH4606">
        <v>1</v>
      </c>
      <c r="AJ4606" t="s">
        <v>15805</v>
      </c>
      <c r="AK4606" t="s">
        <v>462</v>
      </c>
      <c r="AL4606" s="27">
        <v>41628</v>
      </c>
      <c r="AM4606" t="s">
        <v>279</v>
      </c>
      <c r="AN4606" t="s">
        <v>238</v>
      </c>
      <c r="AO4606">
        <v>1</v>
      </c>
      <c r="AP4606" t="s">
        <v>239</v>
      </c>
      <c r="AQ4606" s="27">
        <v>41398</v>
      </c>
      <c r="AR4606" t="s">
        <v>240</v>
      </c>
      <c r="AS4606">
        <v>1</v>
      </c>
      <c r="AT4606" t="s">
        <v>239</v>
      </c>
      <c r="AU4606" s="27">
        <v>41398</v>
      </c>
    </row>
    <row r="4607" spans="1:47" x14ac:dyDescent="0.2">
      <c r="A4607">
        <v>4606</v>
      </c>
      <c r="B4607" t="s">
        <v>15806</v>
      </c>
      <c r="C4607" t="s">
        <v>15807</v>
      </c>
      <c r="D4607" t="s">
        <v>4558</v>
      </c>
      <c r="E4607" s="27">
        <v>41876</v>
      </c>
      <c r="F4607" t="s">
        <v>233</v>
      </c>
      <c r="G4607" s="27">
        <v>35167</v>
      </c>
      <c r="H4607">
        <v>20</v>
      </c>
      <c r="I4607" t="s">
        <v>259</v>
      </c>
      <c r="J4607" t="s">
        <v>250</v>
      </c>
      <c r="K4607">
        <v>1</v>
      </c>
      <c r="L4607">
        <v>4</v>
      </c>
      <c r="M4607">
        <v>1</v>
      </c>
      <c r="N4607">
        <v>0</v>
      </c>
      <c r="O4607">
        <v>2</v>
      </c>
      <c r="P4607">
        <v>162</v>
      </c>
      <c r="Q4607" s="28">
        <v>42038.505555555559</v>
      </c>
      <c r="R4607" s="28">
        <v>42280.350694444445</v>
      </c>
      <c r="S4607" t="s">
        <v>15808</v>
      </c>
      <c r="U4607" s="27">
        <v>41871</v>
      </c>
      <c r="V4607">
        <v>5</v>
      </c>
      <c r="W4607" t="s">
        <v>32</v>
      </c>
      <c r="X4607" t="s">
        <v>274</v>
      </c>
      <c r="Y4607">
        <v>0</v>
      </c>
      <c r="AB4607" t="s">
        <v>237</v>
      </c>
      <c r="AH4607">
        <v>0</v>
      </c>
      <c r="AN4607" t="s">
        <v>238</v>
      </c>
      <c r="AO4607">
        <v>7</v>
      </c>
      <c r="AP4607" t="s">
        <v>246</v>
      </c>
      <c r="AQ4607" s="27">
        <v>41876</v>
      </c>
      <c r="AR4607" t="s">
        <v>240</v>
      </c>
      <c r="AS4607">
        <v>4</v>
      </c>
      <c r="AT4607" t="s">
        <v>239</v>
      </c>
      <c r="AU4607" s="27">
        <v>41876</v>
      </c>
    </row>
    <row r="4608" spans="1:47" x14ac:dyDescent="0.2">
      <c r="A4608">
        <v>4607</v>
      </c>
      <c r="B4608" t="s">
        <v>15809</v>
      </c>
      <c r="C4608" t="s">
        <v>1446</v>
      </c>
      <c r="D4608" t="s">
        <v>15810</v>
      </c>
      <c r="E4608" s="27">
        <v>41912</v>
      </c>
      <c r="F4608" t="s">
        <v>233</v>
      </c>
      <c r="G4608" s="27">
        <v>20049</v>
      </c>
      <c r="H4608">
        <v>61</v>
      </c>
      <c r="I4608" t="s">
        <v>234</v>
      </c>
      <c r="J4608" t="s">
        <v>1115</v>
      </c>
      <c r="K4608">
        <v>0</v>
      </c>
      <c r="L4608">
        <v>1</v>
      </c>
      <c r="M4608">
        <v>0</v>
      </c>
      <c r="N4608">
        <v>0</v>
      </c>
      <c r="O4608">
        <v>1</v>
      </c>
      <c r="P4608">
        <v>0</v>
      </c>
      <c r="Q4608" s="28">
        <v>41912.121527777781</v>
      </c>
      <c r="R4608" s="28">
        <v>41912.35</v>
      </c>
      <c r="S4608" t="s">
        <v>15811</v>
      </c>
      <c r="T4608" s="27">
        <v>41912</v>
      </c>
      <c r="V4608">
        <v>0</v>
      </c>
      <c r="W4608" t="s">
        <v>36</v>
      </c>
      <c r="X4608" t="s">
        <v>279</v>
      </c>
      <c r="Y4608">
        <v>0</v>
      </c>
      <c r="AB4608" t="s">
        <v>237</v>
      </c>
      <c r="AH4608">
        <v>0</v>
      </c>
      <c r="AN4608" t="s">
        <v>238</v>
      </c>
      <c r="AO4608">
        <v>1</v>
      </c>
      <c r="AP4608" t="s">
        <v>239</v>
      </c>
      <c r="AQ4608" s="27">
        <v>41912</v>
      </c>
      <c r="AR4608" t="s">
        <v>240</v>
      </c>
      <c r="AS4608">
        <v>1</v>
      </c>
      <c r="AT4608" t="s">
        <v>239</v>
      </c>
      <c r="AU4608" s="27">
        <v>41912</v>
      </c>
    </row>
    <row r="4609" spans="1:47" x14ac:dyDescent="0.2">
      <c r="A4609">
        <v>4608</v>
      </c>
      <c r="B4609" t="s">
        <v>15812</v>
      </c>
      <c r="C4609" t="s">
        <v>602</v>
      </c>
      <c r="D4609" t="s">
        <v>15813</v>
      </c>
      <c r="E4609" s="27">
        <v>41397</v>
      </c>
      <c r="F4609" t="s">
        <v>233</v>
      </c>
      <c r="G4609" s="27">
        <v>34816</v>
      </c>
      <c r="H4609">
        <v>20</v>
      </c>
      <c r="I4609" t="s">
        <v>259</v>
      </c>
      <c r="J4609" t="s">
        <v>250</v>
      </c>
      <c r="K4609">
        <v>0</v>
      </c>
      <c r="L4609">
        <v>10</v>
      </c>
      <c r="M4609">
        <v>1</v>
      </c>
      <c r="N4609">
        <v>1</v>
      </c>
      <c r="O4609">
        <v>1</v>
      </c>
      <c r="P4609">
        <v>-1</v>
      </c>
      <c r="Q4609" s="28">
        <v>41396.064583333333</v>
      </c>
      <c r="R4609" s="28">
        <v>41401.228472222225</v>
      </c>
      <c r="S4609" t="s">
        <v>15814</v>
      </c>
      <c r="T4609" s="27">
        <v>41396</v>
      </c>
      <c r="V4609">
        <v>1</v>
      </c>
      <c r="W4609" t="s">
        <v>32</v>
      </c>
      <c r="X4609" t="s">
        <v>847</v>
      </c>
      <c r="Y4609">
        <v>1</v>
      </c>
      <c r="AA4609" t="s">
        <v>15815</v>
      </c>
      <c r="AB4609" t="s">
        <v>36</v>
      </c>
      <c r="AD4609" s="27">
        <v>41532</v>
      </c>
      <c r="AE4609" t="s">
        <v>404</v>
      </c>
      <c r="AH4609">
        <v>0</v>
      </c>
      <c r="AN4609" t="s">
        <v>238</v>
      </c>
      <c r="AO4609">
        <v>8</v>
      </c>
      <c r="AP4609" t="s">
        <v>269</v>
      </c>
      <c r="AQ4609" s="27">
        <v>41397</v>
      </c>
      <c r="AR4609" t="s">
        <v>240</v>
      </c>
      <c r="AS4609">
        <v>10</v>
      </c>
      <c r="AT4609" t="s">
        <v>269</v>
      </c>
      <c r="AU4609" s="27">
        <v>41397</v>
      </c>
    </row>
    <row r="4610" spans="1:47" x14ac:dyDescent="0.2">
      <c r="A4610">
        <v>4609</v>
      </c>
      <c r="B4610" t="s">
        <v>15816</v>
      </c>
      <c r="C4610" t="s">
        <v>15817</v>
      </c>
      <c r="D4610" t="s">
        <v>15818</v>
      </c>
      <c r="E4610" s="27">
        <v>41587</v>
      </c>
      <c r="F4610" t="s">
        <v>233</v>
      </c>
      <c r="G4610" s="27">
        <v>24033</v>
      </c>
      <c r="H4610">
        <v>50</v>
      </c>
      <c r="I4610" t="s">
        <v>234</v>
      </c>
      <c r="J4610" t="s">
        <v>245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-1</v>
      </c>
      <c r="Q4610" s="28">
        <v>41586.407638888886</v>
      </c>
      <c r="R4610" s="28">
        <v>41587.076388888891</v>
      </c>
      <c r="S4610" t="s">
        <v>15819</v>
      </c>
      <c r="T4610" s="27">
        <v>41586</v>
      </c>
      <c r="V4610">
        <v>1</v>
      </c>
      <c r="W4610" t="s">
        <v>36</v>
      </c>
      <c r="X4610" t="s">
        <v>780</v>
      </c>
      <c r="Y4610">
        <v>0</v>
      </c>
      <c r="AB4610" t="s">
        <v>237</v>
      </c>
      <c r="AH4610">
        <v>0</v>
      </c>
      <c r="AN4610" t="s">
        <v>238</v>
      </c>
      <c r="AO4610">
        <v>1</v>
      </c>
      <c r="AP4610" t="s">
        <v>239</v>
      </c>
      <c r="AQ4610" s="27">
        <v>41587</v>
      </c>
      <c r="AR4610" t="s">
        <v>240</v>
      </c>
      <c r="AS4610">
        <v>1</v>
      </c>
      <c r="AT4610" t="s">
        <v>239</v>
      </c>
      <c r="AU4610" s="27">
        <v>41587</v>
      </c>
    </row>
    <row r="4611" spans="1:47" x14ac:dyDescent="0.2">
      <c r="A4611">
        <v>4610</v>
      </c>
      <c r="B4611" t="s">
        <v>15820</v>
      </c>
      <c r="C4611" t="s">
        <v>15821</v>
      </c>
      <c r="D4611" t="s">
        <v>652</v>
      </c>
      <c r="E4611" s="27">
        <v>41320</v>
      </c>
      <c r="F4611" t="s">
        <v>233</v>
      </c>
      <c r="G4611" s="27">
        <v>32594</v>
      </c>
      <c r="H4611">
        <v>27</v>
      </c>
      <c r="I4611" t="s">
        <v>244</v>
      </c>
      <c r="J4611" t="s">
        <v>250</v>
      </c>
      <c r="K4611">
        <v>0</v>
      </c>
      <c r="L4611">
        <v>9</v>
      </c>
      <c r="M4611">
        <v>0</v>
      </c>
      <c r="N4611">
        <v>0</v>
      </c>
      <c r="O4611">
        <v>7</v>
      </c>
      <c r="P4611">
        <v>-1</v>
      </c>
      <c r="Q4611" s="28">
        <v>41319.234722222223</v>
      </c>
      <c r="R4611" s="28">
        <v>41323.299305555556</v>
      </c>
      <c r="S4611" t="s">
        <v>15822</v>
      </c>
      <c r="T4611" s="27">
        <v>41319</v>
      </c>
      <c r="V4611">
        <v>1</v>
      </c>
      <c r="W4611" t="s">
        <v>32</v>
      </c>
      <c r="X4611" t="s">
        <v>749</v>
      </c>
      <c r="Y4611">
        <v>1</v>
      </c>
      <c r="AA4611" t="s">
        <v>15823</v>
      </c>
      <c r="AB4611" t="s">
        <v>36</v>
      </c>
      <c r="AC4611">
        <v>1</v>
      </c>
      <c r="AD4611" s="27">
        <v>41531</v>
      </c>
      <c r="AE4611" t="s">
        <v>724</v>
      </c>
      <c r="AF4611" s="27">
        <v>41532</v>
      </c>
      <c r="AG4611" s="27">
        <v>41729</v>
      </c>
      <c r="AH4611">
        <v>0</v>
      </c>
      <c r="AN4611" t="s">
        <v>238</v>
      </c>
      <c r="AO4611">
        <v>8</v>
      </c>
      <c r="AP4611" t="s">
        <v>269</v>
      </c>
      <c r="AQ4611" s="27">
        <v>41320</v>
      </c>
      <c r="AR4611" t="s">
        <v>240</v>
      </c>
      <c r="AS4611">
        <v>9</v>
      </c>
      <c r="AT4611" t="s">
        <v>269</v>
      </c>
      <c r="AU4611" s="27">
        <v>41320</v>
      </c>
    </row>
    <row r="4612" spans="1:47" x14ac:dyDescent="0.2">
      <c r="A4612">
        <v>4611</v>
      </c>
      <c r="B4612" t="s">
        <v>15824</v>
      </c>
      <c r="C4612" t="s">
        <v>8181</v>
      </c>
      <c r="D4612" t="s">
        <v>12974</v>
      </c>
      <c r="E4612" s="27">
        <v>41544</v>
      </c>
      <c r="F4612" t="s">
        <v>233</v>
      </c>
      <c r="G4612" s="27">
        <v>32331</v>
      </c>
      <c r="H4612">
        <v>27</v>
      </c>
      <c r="I4612" t="s">
        <v>244</v>
      </c>
      <c r="J4612" t="s">
        <v>250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 s="28">
        <v>41544.047222222223</v>
      </c>
      <c r="R4612" s="28">
        <v>41545.070833333331</v>
      </c>
      <c r="S4612" t="s">
        <v>15825</v>
      </c>
      <c r="T4612" s="27">
        <v>41544</v>
      </c>
      <c r="V4612">
        <v>0</v>
      </c>
      <c r="W4612" t="s">
        <v>36</v>
      </c>
      <c r="X4612" t="s">
        <v>279</v>
      </c>
      <c r="Y4612">
        <v>0</v>
      </c>
      <c r="AB4612" t="s">
        <v>237</v>
      </c>
      <c r="AH4612">
        <v>0</v>
      </c>
      <c r="AN4612" t="s">
        <v>238</v>
      </c>
      <c r="AO4612">
        <v>2</v>
      </c>
      <c r="AP4612" t="s">
        <v>239</v>
      </c>
      <c r="AQ4612" s="27">
        <v>41544</v>
      </c>
      <c r="AR4612" t="s">
        <v>240</v>
      </c>
      <c r="AS4612">
        <v>1</v>
      </c>
      <c r="AT4612" t="s">
        <v>239</v>
      </c>
      <c r="AU4612" s="27">
        <v>41544</v>
      </c>
    </row>
    <row r="4613" spans="1:47" x14ac:dyDescent="0.2">
      <c r="A4613">
        <v>4612</v>
      </c>
      <c r="B4613" t="s">
        <v>15826</v>
      </c>
      <c r="C4613" t="s">
        <v>1010</v>
      </c>
      <c r="D4613" t="s">
        <v>15827</v>
      </c>
      <c r="E4613" s="27">
        <v>41846</v>
      </c>
      <c r="F4613" t="s">
        <v>233</v>
      </c>
      <c r="G4613" s="27">
        <v>31092</v>
      </c>
      <c r="H4613">
        <v>31</v>
      </c>
      <c r="I4613" t="s">
        <v>244</v>
      </c>
      <c r="J4613" t="s">
        <v>245</v>
      </c>
      <c r="K4613">
        <v>0</v>
      </c>
      <c r="L4613">
        <v>7</v>
      </c>
      <c r="M4613">
        <v>0</v>
      </c>
      <c r="N4613">
        <v>0</v>
      </c>
      <c r="O4613">
        <v>4</v>
      </c>
      <c r="P4613">
        <v>-1</v>
      </c>
      <c r="Q4613" s="28">
        <v>41845.22152777778</v>
      </c>
      <c r="R4613" s="28">
        <v>41850.390972222223</v>
      </c>
      <c r="S4613" t="s">
        <v>15828</v>
      </c>
      <c r="T4613" s="27">
        <v>41845</v>
      </c>
      <c r="V4613">
        <v>1</v>
      </c>
      <c r="W4613" t="s">
        <v>32</v>
      </c>
      <c r="X4613" t="s">
        <v>494</v>
      </c>
      <c r="Y4613">
        <v>1</v>
      </c>
      <c r="AA4613" t="s">
        <v>15829</v>
      </c>
      <c r="AB4613" t="s">
        <v>36</v>
      </c>
      <c r="AC4613">
        <v>1</v>
      </c>
      <c r="AD4613" s="27">
        <v>41853</v>
      </c>
      <c r="AE4613" t="s">
        <v>404</v>
      </c>
      <c r="AF4613" s="27">
        <v>41854</v>
      </c>
      <c r="AG4613" s="27">
        <v>41890</v>
      </c>
      <c r="AH4613">
        <v>0</v>
      </c>
      <c r="AN4613" t="s">
        <v>238</v>
      </c>
      <c r="AO4613">
        <v>2</v>
      </c>
      <c r="AP4613" t="s">
        <v>239</v>
      </c>
      <c r="AQ4613" s="27">
        <v>41846</v>
      </c>
      <c r="AR4613" t="s">
        <v>240</v>
      </c>
      <c r="AS4613">
        <v>7</v>
      </c>
      <c r="AT4613" t="s">
        <v>246</v>
      </c>
      <c r="AU4613" s="27">
        <v>41846</v>
      </c>
    </row>
    <row r="4614" spans="1:47" x14ac:dyDescent="0.2">
      <c r="A4614">
        <v>4613</v>
      </c>
      <c r="B4614" t="s">
        <v>15830</v>
      </c>
      <c r="C4614" t="s">
        <v>15831</v>
      </c>
      <c r="D4614" t="s">
        <v>400</v>
      </c>
      <c r="E4614" s="27">
        <v>41285</v>
      </c>
      <c r="F4614" t="s">
        <v>294</v>
      </c>
      <c r="G4614" s="27">
        <v>30494</v>
      </c>
      <c r="H4614">
        <v>32</v>
      </c>
      <c r="I4614" t="s">
        <v>244</v>
      </c>
      <c r="J4614" t="s">
        <v>250</v>
      </c>
      <c r="K4614">
        <v>0</v>
      </c>
      <c r="L4614">
        <v>3</v>
      </c>
      <c r="M4614">
        <v>0</v>
      </c>
      <c r="N4614">
        <v>0</v>
      </c>
      <c r="O4614">
        <v>2</v>
      </c>
      <c r="P4614">
        <v>340</v>
      </c>
      <c r="Q4614" s="28">
        <v>41625.511111111111</v>
      </c>
      <c r="R4614" s="28">
        <v>41703.174305555556</v>
      </c>
      <c r="S4614" t="s">
        <v>15832</v>
      </c>
      <c r="T4614" s="27">
        <v>40933</v>
      </c>
      <c r="V4614">
        <v>352</v>
      </c>
      <c r="W4614" t="s">
        <v>32</v>
      </c>
      <c r="X4614" t="s">
        <v>588</v>
      </c>
      <c r="Y4614">
        <v>0</v>
      </c>
      <c r="AB4614" t="s">
        <v>237</v>
      </c>
      <c r="AH4614">
        <v>0</v>
      </c>
      <c r="AN4614" t="s">
        <v>238</v>
      </c>
      <c r="AO4614">
        <v>2</v>
      </c>
      <c r="AP4614" t="s">
        <v>239</v>
      </c>
      <c r="AQ4614" s="27">
        <v>41285</v>
      </c>
      <c r="AR4614" t="s">
        <v>240</v>
      </c>
      <c r="AS4614">
        <v>3</v>
      </c>
      <c r="AT4614" t="s">
        <v>239</v>
      </c>
      <c r="AU4614" s="27">
        <v>41285</v>
      </c>
    </row>
    <row r="4615" spans="1:47" x14ac:dyDescent="0.2">
      <c r="A4615">
        <v>4614</v>
      </c>
      <c r="B4615" t="s">
        <v>15833</v>
      </c>
      <c r="C4615" t="s">
        <v>1584</v>
      </c>
      <c r="D4615" t="s">
        <v>15834</v>
      </c>
      <c r="E4615" s="27">
        <v>41990</v>
      </c>
      <c r="F4615" t="s">
        <v>233</v>
      </c>
      <c r="G4615" s="27">
        <v>27948</v>
      </c>
      <c r="H4615">
        <v>39</v>
      </c>
      <c r="I4615" t="s">
        <v>244</v>
      </c>
      <c r="J4615" t="s">
        <v>250</v>
      </c>
      <c r="K4615">
        <v>0</v>
      </c>
      <c r="L4615">
        <v>9</v>
      </c>
      <c r="M4615">
        <v>0</v>
      </c>
      <c r="N4615">
        <v>0</v>
      </c>
      <c r="O4615">
        <v>11</v>
      </c>
      <c r="P4615">
        <v>-1</v>
      </c>
      <c r="Q4615" s="28">
        <v>41989.342361111114</v>
      </c>
      <c r="R4615" s="28">
        <v>41990.375</v>
      </c>
      <c r="S4615" t="s">
        <v>15835</v>
      </c>
      <c r="T4615" s="27">
        <v>41989</v>
      </c>
      <c r="V4615">
        <v>1</v>
      </c>
      <c r="W4615" t="s">
        <v>32</v>
      </c>
      <c r="X4615" t="s">
        <v>261</v>
      </c>
      <c r="Y4615">
        <v>0</v>
      </c>
      <c r="AB4615" t="s">
        <v>237</v>
      </c>
      <c r="AH4615">
        <v>0</v>
      </c>
      <c r="AN4615" t="s">
        <v>238</v>
      </c>
      <c r="AO4615">
        <v>4</v>
      </c>
      <c r="AP4615" t="s">
        <v>239</v>
      </c>
      <c r="AQ4615" s="27">
        <v>41990</v>
      </c>
      <c r="AR4615" t="s">
        <v>240</v>
      </c>
      <c r="AS4615">
        <v>9</v>
      </c>
      <c r="AT4615" t="s">
        <v>269</v>
      </c>
      <c r="AU4615" s="27">
        <v>41990</v>
      </c>
    </row>
    <row r="4616" spans="1:47" x14ac:dyDescent="0.2">
      <c r="A4616">
        <v>4615</v>
      </c>
      <c r="B4616" t="s">
        <v>15836</v>
      </c>
      <c r="C4616" t="s">
        <v>15837</v>
      </c>
      <c r="D4616" t="s">
        <v>3828</v>
      </c>
      <c r="E4616" s="27">
        <v>41293</v>
      </c>
      <c r="F4616" t="s">
        <v>294</v>
      </c>
      <c r="G4616" s="27">
        <v>33613</v>
      </c>
      <c r="H4616">
        <v>24</v>
      </c>
      <c r="I4616" t="s">
        <v>259</v>
      </c>
      <c r="J4616" t="s">
        <v>250</v>
      </c>
      <c r="K4616">
        <v>0</v>
      </c>
      <c r="L4616">
        <v>6</v>
      </c>
      <c r="M4616">
        <v>0</v>
      </c>
      <c r="N4616">
        <v>0</v>
      </c>
      <c r="O4616">
        <v>2</v>
      </c>
      <c r="P4616">
        <v>0</v>
      </c>
      <c r="Q4616" s="28">
        <v>41293.269444444442</v>
      </c>
      <c r="R4616" s="28">
        <v>41324.162499999999</v>
      </c>
      <c r="S4616" t="s">
        <v>15838</v>
      </c>
      <c r="T4616" s="27">
        <v>41293</v>
      </c>
      <c r="V4616">
        <v>0</v>
      </c>
      <c r="W4616" t="s">
        <v>36</v>
      </c>
      <c r="X4616" t="s">
        <v>724</v>
      </c>
      <c r="Y4616">
        <v>0</v>
      </c>
      <c r="AB4616" t="s">
        <v>237</v>
      </c>
      <c r="AH4616">
        <v>0</v>
      </c>
      <c r="AN4616" t="s">
        <v>238</v>
      </c>
      <c r="AO4616">
        <v>5</v>
      </c>
      <c r="AP4616" t="s">
        <v>246</v>
      </c>
      <c r="AQ4616" s="27">
        <v>41293</v>
      </c>
      <c r="AR4616" t="s">
        <v>240</v>
      </c>
      <c r="AS4616">
        <v>6</v>
      </c>
      <c r="AT4616" t="s">
        <v>246</v>
      </c>
      <c r="AU4616" s="27">
        <v>41293</v>
      </c>
    </row>
    <row r="4617" spans="1:47" x14ac:dyDescent="0.2">
      <c r="A4617">
        <v>4616</v>
      </c>
      <c r="B4617" t="s">
        <v>15839</v>
      </c>
      <c r="C4617" t="s">
        <v>15840</v>
      </c>
      <c r="D4617" t="s">
        <v>15841</v>
      </c>
      <c r="E4617" s="27">
        <v>41325</v>
      </c>
      <c r="F4617" t="s">
        <v>233</v>
      </c>
      <c r="G4617" s="27">
        <v>33700</v>
      </c>
      <c r="H4617">
        <v>24</v>
      </c>
      <c r="I4617" t="s">
        <v>259</v>
      </c>
      <c r="J4617" t="s">
        <v>250</v>
      </c>
      <c r="K4617">
        <v>0</v>
      </c>
      <c r="L4617">
        <v>9</v>
      </c>
      <c r="M4617">
        <v>0</v>
      </c>
      <c r="N4617">
        <v>0</v>
      </c>
      <c r="O4617">
        <v>4</v>
      </c>
      <c r="P4617">
        <v>-1</v>
      </c>
      <c r="Q4617" s="28">
        <v>41324.327777777777</v>
      </c>
      <c r="R4617" s="28">
        <v>41375.359722222223</v>
      </c>
      <c r="S4617" t="s">
        <v>15842</v>
      </c>
      <c r="T4617" s="27">
        <v>41324</v>
      </c>
      <c r="V4617">
        <v>1</v>
      </c>
      <c r="W4617" t="s">
        <v>32</v>
      </c>
      <c r="X4617" t="s">
        <v>343</v>
      </c>
      <c r="Y4617">
        <v>1</v>
      </c>
      <c r="AA4617" t="s">
        <v>15843</v>
      </c>
      <c r="AB4617" t="s">
        <v>32</v>
      </c>
      <c r="AD4617" s="27">
        <v>41521</v>
      </c>
      <c r="AE4617" t="s">
        <v>359</v>
      </c>
      <c r="AH4617">
        <v>0</v>
      </c>
      <c r="AN4617" t="s">
        <v>238</v>
      </c>
      <c r="AO4617">
        <v>9</v>
      </c>
      <c r="AP4617" t="s">
        <v>269</v>
      </c>
      <c r="AQ4617" s="27">
        <v>41325</v>
      </c>
      <c r="AR4617" t="s">
        <v>240</v>
      </c>
      <c r="AS4617">
        <v>9</v>
      </c>
      <c r="AT4617" t="s">
        <v>269</v>
      </c>
      <c r="AU4617" s="27">
        <v>41325</v>
      </c>
    </row>
    <row r="4618" spans="1:47" x14ac:dyDescent="0.2">
      <c r="A4618">
        <v>4617</v>
      </c>
      <c r="B4618" t="s">
        <v>15844</v>
      </c>
      <c r="C4618" t="s">
        <v>242</v>
      </c>
      <c r="D4618" t="s">
        <v>15845</v>
      </c>
      <c r="E4618" s="27">
        <v>41603</v>
      </c>
      <c r="F4618" t="s">
        <v>233</v>
      </c>
      <c r="G4618" s="27">
        <v>31376</v>
      </c>
      <c r="H4618">
        <v>30</v>
      </c>
      <c r="I4618" t="s">
        <v>244</v>
      </c>
      <c r="J4618" t="s">
        <v>245</v>
      </c>
      <c r="K4618">
        <v>0</v>
      </c>
      <c r="L4618">
        <v>2</v>
      </c>
      <c r="M4618">
        <v>0</v>
      </c>
      <c r="N4618">
        <v>0</v>
      </c>
      <c r="O4618">
        <v>0</v>
      </c>
      <c r="P4618">
        <v>0</v>
      </c>
      <c r="Q4618" s="28">
        <v>41603.072916666664</v>
      </c>
      <c r="R4618" s="28">
        <v>41604.393750000003</v>
      </c>
      <c r="S4618" t="s">
        <v>15846</v>
      </c>
      <c r="T4618" s="27">
        <v>41602</v>
      </c>
      <c r="V4618">
        <v>1</v>
      </c>
      <c r="W4618" t="s">
        <v>36</v>
      </c>
      <c r="X4618" t="s">
        <v>412</v>
      </c>
      <c r="Y4618">
        <v>1</v>
      </c>
      <c r="AA4618" t="s">
        <v>15847</v>
      </c>
      <c r="AB4618" t="s">
        <v>36</v>
      </c>
      <c r="AD4618" s="27">
        <v>41927</v>
      </c>
      <c r="AE4618" t="s">
        <v>412</v>
      </c>
      <c r="AH4618">
        <v>0</v>
      </c>
      <c r="AN4618" t="s">
        <v>238</v>
      </c>
      <c r="AO4618">
        <v>3</v>
      </c>
      <c r="AP4618" t="s">
        <v>239</v>
      </c>
      <c r="AQ4618" s="27">
        <v>41603</v>
      </c>
      <c r="AR4618" t="s">
        <v>240</v>
      </c>
      <c r="AS4618">
        <v>2</v>
      </c>
      <c r="AT4618" t="s">
        <v>239</v>
      </c>
      <c r="AU4618" s="27">
        <v>41603</v>
      </c>
    </row>
    <row r="4619" spans="1:47" x14ac:dyDescent="0.2">
      <c r="A4619">
        <v>4618</v>
      </c>
      <c r="B4619" t="s">
        <v>15848</v>
      </c>
      <c r="C4619" t="s">
        <v>2114</v>
      </c>
      <c r="D4619" t="s">
        <v>15849</v>
      </c>
      <c r="E4619" s="27">
        <v>41569</v>
      </c>
      <c r="F4619" t="s">
        <v>233</v>
      </c>
      <c r="G4619" s="27">
        <v>34704</v>
      </c>
      <c r="H4619">
        <v>21</v>
      </c>
      <c r="I4619" t="s">
        <v>259</v>
      </c>
      <c r="J4619" t="s">
        <v>250</v>
      </c>
      <c r="K4619">
        <v>1</v>
      </c>
      <c r="L4619">
        <v>6</v>
      </c>
      <c r="M4619">
        <v>1</v>
      </c>
      <c r="N4619">
        <v>0</v>
      </c>
      <c r="O4619">
        <v>2</v>
      </c>
      <c r="P4619">
        <v>-32</v>
      </c>
      <c r="Q4619" s="28">
        <v>41537.438888888886</v>
      </c>
      <c r="R4619" s="28">
        <v>41559.098611111112</v>
      </c>
      <c r="S4619" t="s">
        <v>15850</v>
      </c>
      <c r="U4619" s="27">
        <v>41537</v>
      </c>
      <c r="V4619">
        <v>32</v>
      </c>
      <c r="W4619" t="s">
        <v>32</v>
      </c>
      <c r="X4619" t="s">
        <v>274</v>
      </c>
      <c r="Y4619">
        <v>0</v>
      </c>
      <c r="AB4619" t="s">
        <v>237</v>
      </c>
      <c r="AH4619">
        <v>0</v>
      </c>
      <c r="AN4619" t="s">
        <v>238</v>
      </c>
      <c r="AO4619">
        <v>8</v>
      </c>
      <c r="AP4619" t="s">
        <v>269</v>
      </c>
      <c r="AQ4619" s="27">
        <v>41569</v>
      </c>
      <c r="AR4619" t="s">
        <v>240</v>
      </c>
      <c r="AS4619">
        <v>6</v>
      </c>
      <c r="AT4619" t="s">
        <v>246</v>
      </c>
      <c r="AU4619" s="27">
        <v>41569</v>
      </c>
    </row>
    <row r="4620" spans="1:47" x14ac:dyDescent="0.2">
      <c r="A4620">
        <v>4619</v>
      </c>
      <c r="B4620" t="s">
        <v>15851</v>
      </c>
      <c r="C4620" t="s">
        <v>726</v>
      </c>
      <c r="D4620" t="s">
        <v>15852</v>
      </c>
      <c r="E4620" s="27">
        <v>41810</v>
      </c>
      <c r="F4620" t="s">
        <v>233</v>
      </c>
      <c r="G4620" s="27">
        <v>33608</v>
      </c>
      <c r="H4620">
        <v>24</v>
      </c>
      <c r="I4620" t="s">
        <v>259</v>
      </c>
      <c r="J4620" t="s">
        <v>245</v>
      </c>
      <c r="K4620">
        <v>0</v>
      </c>
      <c r="L4620">
        <v>2</v>
      </c>
      <c r="M4620">
        <v>0</v>
      </c>
      <c r="N4620">
        <v>0</v>
      </c>
      <c r="O4620">
        <v>0</v>
      </c>
      <c r="S4620" t="s">
        <v>15853</v>
      </c>
      <c r="T4620" s="27">
        <v>41809</v>
      </c>
      <c r="V4620">
        <v>1</v>
      </c>
      <c r="W4620" t="s">
        <v>32</v>
      </c>
      <c r="X4620" t="s">
        <v>15854</v>
      </c>
      <c r="Y4620">
        <v>0</v>
      </c>
      <c r="AB4620" t="s">
        <v>237</v>
      </c>
      <c r="AH4620">
        <v>0</v>
      </c>
      <c r="AN4620" t="s">
        <v>238</v>
      </c>
      <c r="AO4620">
        <v>2</v>
      </c>
      <c r="AP4620" t="s">
        <v>239</v>
      </c>
      <c r="AQ4620" s="27">
        <v>41810</v>
      </c>
      <c r="AR4620" t="s">
        <v>240</v>
      </c>
      <c r="AS4620">
        <v>2</v>
      </c>
      <c r="AT4620" t="s">
        <v>239</v>
      </c>
      <c r="AU4620" s="27">
        <v>41810</v>
      </c>
    </row>
    <row r="4621" spans="1:47" x14ac:dyDescent="0.2">
      <c r="A4621">
        <v>4620</v>
      </c>
      <c r="B4621" t="s">
        <v>15855</v>
      </c>
      <c r="C4621" t="s">
        <v>10714</v>
      </c>
      <c r="D4621" t="s">
        <v>15856</v>
      </c>
      <c r="E4621" s="27">
        <v>41323</v>
      </c>
      <c r="F4621" t="s">
        <v>233</v>
      </c>
      <c r="G4621" s="27">
        <v>27373</v>
      </c>
      <c r="H4621">
        <v>41</v>
      </c>
      <c r="I4621" t="s">
        <v>244</v>
      </c>
      <c r="J4621" t="s">
        <v>245</v>
      </c>
      <c r="K4621">
        <v>0</v>
      </c>
      <c r="L4621">
        <v>2</v>
      </c>
      <c r="M4621">
        <v>0</v>
      </c>
      <c r="N4621">
        <v>0</v>
      </c>
      <c r="O4621">
        <v>0</v>
      </c>
      <c r="P4621">
        <v>0</v>
      </c>
      <c r="Q4621" s="28">
        <v>41323.05972222222</v>
      </c>
      <c r="R4621" s="28">
        <v>41323.270138888889</v>
      </c>
      <c r="S4621" t="s">
        <v>15857</v>
      </c>
      <c r="T4621" s="27">
        <v>41322</v>
      </c>
      <c r="V4621">
        <v>1</v>
      </c>
      <c r="W4621" t="s">
        <v>32</v>
      </c>
      <c r="X4621" t="s">
        <v>261</v>
      </c>
      <c r="Y4621">
        <v>0</v>
      </c>
      <c r="AB4621" t="s">
        <v>237</v>
      </c>
      <c r="AH4621">
        <v>0</v>
      </c>
      <c r="AN4621" t="s">
        <v>238</v>
      </c>
      <c r="AO4621">
        <v>1</v>
      </c>
      <c r="AP4621" t="s">
        <v>239</v>
      </c>
      <c r="AQ4621" s="27">
        <v>41323</v>
      </c>
      <c r="AR4621" t="s">
        <v>240</v>
      </c>
      <c r="AS4621">
        <v>2</v>
      </c>
      <c r="AT4621" t="s">
        <v>239</v>
      </c>
      <c r="AU4621" s="27">
        <v>41323</v>
      </c>
    </row>
    <row r="4622" spans="1:47" x14ac:dyDescent="0.2">
      <c r="A4622">
        <v>4621</v>
      </c>
      <c r="B4622" t="s">
        <v>15858</v>
      </c>
      <c r="C4622" t="s">
        <v>464</v>
      </c>
      <c r="D4622" t="s">
        <v>15859</v>
      </c>
      <c r="E4622" s="27">
        <v>41431</v>
      </c>
      <c r="F4622" t="s">
        <v>233</v>
      </c>
      <c r="G4622" s="27">
        <v>17740</v>
      </c>
      <c r="H4622">
        <v>67</v>
      </c>
      <c r="I4622" t="s">
        <v>234</v>
      </c>
      <c r="J4622" t="s">
        <v>250</v>
      </c>
      <c r="K4622">
        <v>0</v>
      </c>
      <c r="L4622">
        <v>1</v>
      </c>
      <c r="M4622">
        <v>0</v>
      </c>
      <c r="N4622">
        <v>0</v>
      </c>
      <c r="O4622">
        <v>1</v>
      </c>
      <c r="P4622">
        <v>19</v>
      </c>
      <c r="Q4622" s="28">
        <v>41450.193055555559</v>
      </c>
      <c r="R4622" s="28">
        <v>41482.086805555555</v>
      </c>
      <c r="S4622" t="s">
        <v>15860</v>
      </c>
      <c r="T4622" s="27">
        <v>41172</v>
      </c>
      <c r="V4622">
        <v>259</v>
      </c>
      <c r="W4622" t="s">
        <v>32</v>
      </c>
      <c r="X4622" t="s">
        <v>3921</v>
      </c>
      <c r="Y4622">
        <v>0</v>
      </c>
      <c r="AB4622" t="s">
        <v>237</v>
      </c>
      <c r="AH4622">
        <v>0</v>
      </c>
      <c r="AN4622" t="s">
        <v>238</v>
      </c>
      <c r="AO4622">
        <v>1</v>
      </c>
      <c r="AP4622" t="s">
        <v>239</v>
      </c>
      <c r="AQ4622" s="27">
        <v>41431</v>
      </c>
      <c r="AR4622" t="s">
        <v>240</v>
      </c>
      <c r="AS4622">
        <v>1</v>
      </c>
      <c r="AT4622" t="s">
        <v>239</v>
      </c>
      <c r="AU4622" s="27">
        <v>41431</v>
      </c>
    </row>
    <row r="4623" spans="1:47" x14ac:dyDescent="0.2">
      <c r="A4623">
        <v>4622</v>
      </c>
      <c r="B4623" t="s">
        <v>15861</v>
      </c>
      <c r="C4623" t="s">
        <v>15862</v>
      </c>
      <c r="D4623" t="s">
        <v>2683</v>
      </c>
      <c r="E4623" s="27">
        <v>41416</v>
      </c>
      <c r="F4623" t="s">
        <v>233</v>
      </c>
      <c r="G4623" s="27">
        <v>28474</v>
      </c>
      <c r="H4623">
        <v>38</v>
      </c>
      <c r="I4623" t="s">
        <v>244</v>
      </c>
      <c r="J4623" t="s">
        <v>22</v>
      </c>
      <c r="K4623">
        <v>0</v>
      </c>
      <c r="L4623">
        <v>3</v>
      </c>
      <c r="M4623">
        <v>0</v>
      </c>
      <c r="N4623">
        <v>0</v>
      </c>
      <c r="O4623">
        <v>1</v>
      </c>
      <c r="P4623">
        <v>-1</v>
      </c>
      <c r="Q4623" s="28">
        <v>41415.204861111109</v>
      </c>
      <c r="R4623" s="28">
        <v>41416.145833333336</v>
      </c>
      <c r="S4623" t="s">
        <v>15863</v>
      </c>
      <c r="T4623" s="27">
        <v>41415</v>
      </c>
      <c r="V4623">
        <v>1</v>
      </c>
      <c r="W4623" t="s">
        <v>32</v>
      </c>
      <c r="X4623" t="s">
        <v>441</v>
      </c>
      <c r="Y4623">
        <v>0</v>
      </c>
      <c r="AB4623" t="s">
        <v>237</v>
      </c>
      <c r="AH4623">
        <v>0</v>
      </c>
      <c r="AN4623" t="s">
        <v>238</v>
      </c>
      <c r="AO4623">
        <v>3</v>
      </c>
      <c r="AP4623" t="s">
        <v>239</v>
      </c>
      <c r="AQ4623" s="27">
        <v>41416</v>
      </c>
      <c r="AR4623" t="s">
        <v>240</v>
      </c>
      <c r="AS4623">
        <v>3</v>
      </c>
      <c r="AT4623" t="s">
        <v>239</v>
      </c>
      <c r="AU4623" s="27">
        <v>41416</v>
      </c>
    </row>
    <row r="4624" spans="1:47" x14ac:dyDescent="0.2">
      <c r="A4624">
        <v>4623</v>
      </c>
      <c r="B4624" t="s">
        <v>15864</v>
      </c>
      <c r="C4624" t="s">
        <v>746</v>
      </c>
      <c r="D4624" t="s">
        <v>15865</v>
      </c>
      <c r="E4624" s="27">
        <v>41947</v>
      </c>
      <c r="F4624" t="s">
        <v>233</v>
      </c>
      <c r="G4624" s="27">
        <v>34809</v>
      </c>
      <c r="H4624">
        <v>20</v>
      </c>
      <c r="I4624" t="s">
        <v>259</v>
      </c>
      <c r="J4624" t="s">
        <v>353</v>
      </c>
      <c r="K4624">
        <v>0</v>
      </c>
      <c r="L4624">
        <v>6</v>
      </c>
      <c r="M4624">
        <v>0</v>
      </c>
      <c r="N4624">
        <v>0</v>
      </c>
      <c r="O4624">
        <v>0</v>
      </c>
      <c r="W4624" t="s">
        <v>237</v>
      </c>
      <c r="Y4624">
        <v>-1</v>
      </c>
      <c r="AB4624" t="s">
        <v>237</v>
      </c>
      <c r="AH4624">
        <v>0</v>
      </c>
      <c r="AN4624" t="s">
        <v>238</v>
      </c>
      <c r="AO4624">
        <v>7</v>
      </c>
      <c r="AP4624" t="s">
        <v>246</v>
      </c>
      <c r="AQ4624" s="27">
        <v>41947</v>
      </c>
      <c r="AR4624" t="s">
        <v>240</v>
      </c>
      <c r="AS4624">
        <v>6</v>
      </c>
      <c r="AT4624" t="s">
        <v>246</v>
      </c>
      <c r="AU4624" s="27">
        <v>41947</v>
      </c>
    </row>
    <row r="4625" spans="1:47" x14ac:dyDescent="0.2">
      <c r="A4625">
        <v>4624</v>
      </c>
      <c r="B4625" t="s">
        <v>15866</v>
      </c>
      <c r="C4625" t="s">
        <v>15867</v>
      </c>
      <c r="D4625" t="s">
        <v>266</v>
      </c>
      <c r="E4625" s="27">
        <v>41643</v>
      </c>
      <c r="F4625" t="s">
        <v>233</v>
      </c>
      <c r="G4625" s="27">
        <v>30576</v>
      </c>
      <c r="H4625">
        <v>32</v>
      </c>
      <c r="I4625" t="s">
        <v>244</v>
      </c>
      <c r="J4625" t="s">
        <v>250</v>
      </c>
      <c r="K4625">
        <v>0</v>
      </c>
      <c r="L4625">
        <v>8</v>
      </c>
      <c r="M4625">
        <v>0</v>
      </c>
      <c r="N4625">
        <v>0</v>
      </c>
      <c r="O4625">
        <v>2</v>
      </c>
      <c r="P4625">
        <v>0</v>
      </c>
      <c r="Q4625" s="28">
        <v>41643.121527777781</v>
      </c>
      <c r="R4625" s="28">
        <v>41662.420138888891</v>
      </c>
      <c r="S4625" t="s">
        <v>15868</v>
      </c>
      <c r="T4625" s="27">
        <v>41642</v>
      </c>
      <c r="V4625">
        <v>1</v>
      </c>
      <c r="W4625" t="s">
        <v>32</v>
      </c>
      <c r="X4625" t="s">
        <v>261</v>
      </c>
      <c r="Y4625">
        <v>1</v>
      </c>
      <c r="AA4625" t="s">
        <v>15869</v>
      </c>
      <c r="AB4625" t="s">
        <v>36</v>
      </c>
      <c r="AC4625">
        <v>0</v>
      </c>
      <c r="AD4625" s="27">
        <v>41731</v>
      </c>
      <c r="AE4625" t="s">
        <v>279</v>
      </c>
      <c r="AF4625" s="27">
        <v>41731</v>
      </c>
      <c r="AG4625" s="27">
        <v>41753</v>
      </c>
      <c r="AH4625">
        <v>1</v>
      </c>
      <c r="AJ4625" t="s">
        <v>15869</v>
      </c>
      <c r="AK4625" t="s">
        <v>462</v>
      </c>
      <c r="AL4625" s="27">
        <v>41731</v>
      </c>
      <c r="AM4625" t="s">
        <v>279</v>
      </c>
      <c r="AN4625" t="s">
        <v>238</v>
      </c>
      <c r="AO4625">
        <v>6</v>
      </c>
      <c r="AP4625" t="s">
        <v>246</v>
      </c>
      <c r="AQ4625" s="27">
        <v>41643</v>
      </c>
      <c r="AR4625" t="s">
        <v>240</v>
      </c>
      <c r="AS4625">
        <v>8</v>
      </c>
      <c r="AT4625" t="s">
        <v>269</v>
      </c>
      <c r="AU4625" s="27">
        <v>41643</v>
      </c>
    </row>
    <row r="4626" spans="1:47" x14ac:dyDescent="0.2">
      <c r="A4626">
        <v>4625</v>
      </c>
      <c r="B4626" t="s">
        <v>15870</v>
      </c>
      <c r="C4626" t="s">
        <v>400</v>
      </c>
      <c r="D4626" t="s">
        <v>15871</v>
      </c>
      <c r="E4626" s="27">
        <v>41562</v>
      </c>
      <c r="F4626" t="s">
        <v>233</v>
      </c>
      <c r="G4626" s="27">
        <v>32614</v>
      </c>
      <c r="H4626">
        <v>27</v>
      </c>
      <c r="I4626" t="s">
        <v>244</v>
      </c>
      <c r="J4626" t="s">
        <v>245</v>
      </c>
      <c r="K4626">
        <v>0</v>
      </c>
      <c r="L4626">
        <v>6</v>
      </c>
      <c r="M4626">
        <v>0</v>
      </c>
      <c r="N4626">
        <v>0</v>
      </c>
      <c r="O4626">
        <v>5</v>
      </c>
      <c r="P4626">
        <v>414</v>
      </c>
      <c r="Q4626" s="28">
        <v>41976.064583333333</v>
      </c>
      <c r="R4626" s="28">
        <v>42006.074305555558</v>
      </c>
      <c r="S4626" t="s">
        <v>15872</v>
      </c>
      <c r="T4626" s="27">
        <v>41562</v>
      </c>
      <c r="V4626">
        <v>0</v>
      </c>
      <c r="W4626" t="s">
        <v>32</v>
      </c>
      <c r="X4626" t="s">
        <v>261</v>
      </c>
      <c r="Y4626">
        <v>0</v>
      </c>
      <c r="AB4626" t="s">
        <v>237</v>
      </c>
      <c r="AH4626">
        <v>0</v>
      </c>
      <c r="AN4626" t="s">
        <v>238</v>
      </c>
      <c r="AO4626">
        <v>3</v>
      </c>
      <c r="AP4626" t="s">
        <v>239</v>
      </c>
      <c r="AQ4626" s="27">
        <v>41562</v>
      </c>
      <c r="AR4626" t="s">
        <v>240</v>
      </c>
      <c r="AS4626">
        <v>6</v>
      </c>
      <c r="AT4626" t="s">
        <v>246</v>
      </c>
      <c r="AU4626" s="27">
        <v>41562</v>
      </c>
    </row>
    <row r="4627" spans="1:47" x14ac:dyDescent="0.2">
      <c r="A4627">
        <v>4626</v>
      </c>
      <c r="B4627" t="s">
        <v>15873</v>
      </c>
      <c r="C4627" t="s">
        <v>3823</v>
      </c>
      <c r="D4627" t="s">
        <v>15874</v>
      </c>
      <c r="E4627" s="27">
        <v>41296</v>
      </c>
      <c r="F4627" t="s">
        <v>294</v>
      </c>
      <c r="G4627" s="27">
        <v>33639</v>
      </c>
      <c r="H4627">
        <v>24</v>
      </c>
      <c r="I4627" t="s">
        <v>259</v>
      </c>
      <c r="J4627" t="s">
        <v>245</v>
      </c>
      <c r="K4627">
        <v>0</v>
      </c>
      <c r="L4627">
        <v>5</v>
      </c>
      <c r="M4627">
        <v>0</v>
      </c>
      <c r="N4627">
        <v>0</v>
      </c>
      <c r="O4627">
        <v>1</v>
      </c>
      <c r="S4627" t="s">
        <v>15875</v>
      </c>
      <c r="T4627" s="27">
        <v>41165</v>
      </c>
      <c r="V4627">
        <v>131</v>
      </c>
      <c r="W4627" t="s">
        <v>32</v>
      </c>
      <c r="X4627" t="s">
        <v>359</v>
      </c>
      <c r="Y4627">
        <v>0</v>
      </c>
      <c r="AB4627" t="s">
        <v>237</v>
      </c>
      <c r="AH4627">
        <v>0</v>
      </c>
      <c r="AN4627" t="s">
        <v>238</v>
      </c>
      <c r="AO4627">
        <v>4</v>
      </c>
      <c r="AP4627" t="s">
        <v>239</v>
      </c>
      <c r="AQ4627" s="27">
        <v>41296</v>
      </c>
      <c r="AR4627" t="s">
        <v>240</v>
      </c>
      <c r="AS4627">
        <v>5</v>
      </c>
      <c r="AT4627" t="s">
        <v>246</v>
      </c>
      <c r="AU4627" s="27">
        <v>41296</v>
      </c>
    </row>
    <row r="4628" spans="1:47" x14ac:dyDescent="0.2">
      <c r="A4628">
        <v>4627</v>
      </c>
      <c r="B4628" t="s">
        <v>15876</v>
      </c>
      <c r="C4628" t="s">
        <v>15877</v>
      </c>
      <c r="D4628" t="s">
        <v>4861</v>
      </c>
      <c r="E4628" s="27">
        <v>41547</v>
      </c>
      <c r="F4628" t="s">
        <v>233</v>
      </c>
      <c r="G4628" s="27">
        <v>17034</v>
      </c>
      <c r="H4628">
        <v>69</v>
      </c>
      <c r="I4628" t="s">
        <v>234</v>
      </c>
      <c r="J4628" t="s">
        <v>245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-4</v>
      </c>
      <c r="Q4628" s="28">
        <v>41543.470833333333</v>
      </c>
      <c r="R4628" s="28">
        <v>41544.3125</v>
      </c>
      <c r="S4628" t="s">
        <v>15878</v>
      </c>
      <c r="T4628" s="27">
        <v>41543</v>
      </c>
      <c r="V4628">
        <v>4</v>
      </c>
      <c r="W4628" t="s">
        <v>36</v>
      </c>
      <c r="X4628" t="s">
        <v>10477</v>
      </c>
      <c r="Y4628">
        <v>1</v>
      </c>
      <c r="AA4628" t="s">
        <v>15879</v>
      </c>
      <c r="AB4628" t="s">
        <v>36</v>
      </c>
      <c r="AC4628">
        <v>1</v>
      </c>
      <c r="AD4628" s="27">
        <v>41633</v>
      </c>
      <c r="AE4628" t="s">
        <v>10477</v>
      </c>
      <c r="AF4628" s="27">
        <v>41634</v>
      </c>
      <c r="AG4628" s="27">
        <v>41650</v>
      </c>
      <c r="AH4628">
        <v>0</v>
      </c>
      <c r="AN4628" t="s">
        <v>238</v>
      </c>
      <c r="AO4628">
        <v>1</v>
      </c>
      <c r="AP4628" t="s">
        <v>239</v>
      </c>
      <c r="AQ4628" s="27">
        <v>41547</v>
      </c>
      <c r="AR4628" t="s">
        <v>240</v>
      </c>
      <c r="AS4628">
        <v>1</v>
      </c>
      <c r="AT4628" t="s">
        <v>239</v>
      </c>
      <c r="AU4628" s="27">
        <v>41547</v>
      </c>
    </row>
    <row r="4629" spans="1:47" x14ac:dyDescent="0.2">
      <c r="A4629">
        <v>4628</v>
      </c>
      <c r="B4629" t="s">
        <v>15880</v>
      </c>
      <c r="C4629" t="s">
        <v>793</v>
      </c>
      <c r="D4629" t="s">
        <v>1110</v>
      </c>
      <c r="E4629" s="27">
        <v>41313</v>
      </c>
      <c r="F4629" t="s">
        <v>233</v>
      </c>
      <c r="G4629" s="27">
        <v>33320</v>
      </c>
      <c r="H4629">
        <v>25</v>
      </c>
      <c r="I4629" t="s">
        <v>244</v>
      </c>
      <c r="J4629" t="s">
        <v>245</v>
      </c>
      <c r="K4629">
        <v>0</v>
      </c>
      <c r="L4629">
        <v>9</v>
      </c>
      <c r="M4629">
        <v>0</v>
      </c>
      <c r="N4629">
        <v>0</v>
      </c>
      <c r="O4629">
        <v>1</v>
      </c>
      <c r="P4629">
        <v>0</v>
      </c>
      <c r="Q4629" s="28">
        <v>41313.140972222223</v>
      </c>
      <c r="R4629" s="28">
        <v>41372.186805555553</v>
      </c>
      <c r="S4629" t="s">
        <v>15881</v>
      </c>
      <c r="T4629" s="27">
        <v>41313</v>
      </c>
      <c r="V4629">
        <v>0</v>
      </c>
      <c r="W4629" t="s">
        <v>32</v>
      </c>
      <c r="X4629" t="s">
        <v>261</v>
      </c>
      <c r="Y4629">
        <v>0</v>
      </c>
      <c r="AB4629" t="s">
        <v>237</v>
      </c>
      <c r="AH4629">
        <v>0</v>
      </c>
      <c r="AN4629" t="s">
        <v>238</v>
      </c>
      <c r="AO4629">
        <v>9</v>
      </c>
      <c r="AP4629" t="s">
        <v>269</v>
      </c>
      <c r="AQ4629" s="27">
        <v>41313</v>
      </c>
      <c r="AR4629" t="s">
        <v>240</v>
      </c>
      <c r="AS4629">
        <v>9</v>
      </c>
      <c r="AT4629" t="s">
        <v>269</v>
      </c>
      <c r="AU4629" s="27">
        <v>41313</v>
      </c>
    </row>
    <row r="4630" spans="1:47" x14ac:dyDescent="0.2">
      <c r="A4630">
        <v>4629</v>
      </c>
      <c r="B4630" t="s">
        <v>15882</v>
      </c>
      <c r="C4630" t="s">
        <v>500</v>
      </c>
      <c r="D4630" t="s">
        <v>5190</v>
      </c>
      <c r="E4630" s="27">
        <v>41557</v>
      </c>
      <c r="F4630" t="s">
        <v>233</v>
      </c>
      <c r="G4630" s="27">
        <v>22387</v>
      </c>
      <c r="H4630">
        <v>55</v>
      </c>
      <c r="I4630" t="s">
        <v>234</v>
      </c>
      <c r="J4630" t="s">
        <v>245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-1</v>
      </c>
      <c r="Q4630" s="28">
        <v>41556.222222222219</v>
      </c>
      <c r="R4630" s="28">
        <v>41586.424305555556</v>
      </c>
      <c r="S4630" t="s">
        <v>15883</v>
      </c>
      <c r="T4630" s="27">
        <v>41556</v>
      </c>
      <c r="V4630">
        <v>1</v>
      </c>
      <c r="W4630" t="s">
        <v>36</v>
      </c>
      <c r="X4630" t="s">
        <v>279</v>
      </c>
      <c r="Y4630">
        <v>1</v>
      </c>
      <c r="AA4630" t="s">
        <v>15884</v>
      </c>
      <c r="AB4630" t="s">
        <v>36</v>
      </c>
      <c r="AD4630" s="27">
        <v>42235</v>
      </c>
      <c r="AE4630" t="s">
        <v>279</v>
      </c>
      <c r="AH4630">
        <v>1</v>
      </c>
      <c r="AJ4630" t="s">
        <v>15884</v>
      </c>
      <c r="AK4630" t="s">
        <v>462</v>
      </c>
      <c r="AL4630" s="27">
        <v>42235</v>
      </c>
      <c r="AM4630" t="s">
        <v>279</v>
      </c>
      <c r="AN4630" t="s">
        <v>238</v>
      </c>
      <c r="AO4630">
        <v>2</v>
      </c>
      <c r="AP4630" t="s">
        <v>239</v>
      </c>
      <c r="AQ4630" s="27">
        <v>41557</v>
      </c>
      <c r="AR4630" t="s">
        <v>240</v>
      </c>
      <c r="AS4630">
        <v>1</v>
      </c>
      <c r="AT4630" t="s">
        <v>239</v>
      </c>
      <c r="AU4630" s="27">
        <v>41557</v>
      </c>
    </row>
    <row r="4631" spans="1:47" x14ac:dyDescent="0.2">
      <c r="A4631">
        <v>4630</v>
      </c>
      <c r="B4631" t="s">
        <v>15885</v>
      </c>
      <c r="C4631" t="s">
        <v>15886</v>
      </c>
      <c r="D4631" t="s">
        <v>15887</v>
      </c>
      <c r="E4631" s="27">
        <v>41401</v>
      </c>
      <c r="F4631" t="s">
        <v>294</v>
      </c>
      <c r="G4631" s="27">
        <v>22205</v>
      </c>
      <c r="H4631">
        <v>55</v>
      </c>
      <c r="I4631" t="s">
        <v>234</v>
      </c>
      <c r="J4631" t="s">
        <v>245</v>
      </c>
      <c r="K4631">
        <v>0</v>
      </c>
      <c r="L4631">
        <v>1</v>
      </c>
      <c r="M4631">
        <v>0</v>
      </c>
      <c r="N4631">
        <v>0</v>
      </c>
      <c r="O4631">
        <v>0</v>
      </c>
      <c r="W4631" t="s">
        <v>237</v>
      </c>
      <c r="Y4631">
        <v>-1</v>
      </c>
      <c r="AB4631" t="s">
        <v>237</v>
      </c>
      <c r="AH4631">
        <v>0</v>
      </c>
      <c r="AN4631" t="s">
        <v>238</v>
      </c>
      <c r="AO4631">
        <v>1</v>
      </c>
      <c r="AP4631" t="s">
        <v>239</v>
      </c>
      <c r="AQ4631" s="27">
        <v>41401</v>
      </c>
      <c r="AR4631" t="s">
        <v>240</v>
      </c>
      <c r="AS4631">
        <v>1</v>
      </c>
      <c r="AT4631" t="s">
        <v>239</v>
      </c>
      <c r="AU4631" s="27">
        <v>41401</v>
      </c>
    </row>
    <row r="4632" spans="1:47" x14ac:dyDescent="0.2">
      <c r="A4632">
        <v>4631</v>
      </c>
      <c r="B4632" t="s">
        <v>15888</v>
      </c>
      <c r="C4632" t="s">
        <v>424</v>
      </c>
      <c r="D4632" t="s">
        <v>15889</v>
      </c>
      <c r="E4632" s="27">
        <v>41825</v>
      </c>
      <c r="F4632" t="s">
        <v>233</v>
      </c>
      <c r="G4632" s="27">
        <v>32088</v>
      </c>
      <c r="H4632">
        <v>28</v>
      </c>
      <c r="I4632" t="s">
        <v>244</v>
      </c>
      <c r="J4632" t="s">
        <v>250</v>
      </c>
      <c r="K4632">
        <v>1</v>
      </c>
      <c r="L4632">
        <v>10</v>
      </c>
      <c r="M4632">
        <v>0</v>
      </c>
      <c r="N4632">
        <v>0</v>
      </c>
      <c r="O4632">
        <v>7</v>
      </c>
      <c r="P4632">
        <v>-1</v>
      </c>
      <c r="Q4632" s="28">
        <v>41824.334027777775</v>
      </c>
      <c r="R4632" s="28">
        <v>41825.351388888892</v>
      </c>
      <c r="S4632" t="s">
        <v>15890</v>
      </c>
      <c r="T4632" s="27">
        <v>41824</v>
      </c>
      <c r="V4632">
        <v>1</v>
      </c>
      <c r="W4632" t="s">
        <v>32</v>
      </c>
      <c r="X4632" t="s">
        <v>359</v>
      </c>
      <c r="Y4632">
        <v>1</v>
      </c>
      <c r="AA4632" t="s">
        <v>15891</v>
      </c>
      <c r="AB4632" t="s">
        <v>36</v>
      </c>
      <c r="AC4632">
        <v>78</v>
      </c>
      <c r="AD4632" s="27">
        <v>41963</v>
      </c>
      <c r="AE4632" t="s">
        <v>392</v>
      </c>
      <c r="AF4632" s="27">
        <v>42041</v>
      </c>
      <c r="AG4632" s="27">
        <v>42042</v>
      </c>
      <c r="AH4632">
        <v>1</v>
      </c>
      <c r="AJ4632" t="s">
        <v>15892</v>
      </c>
      <c r="AK4632" t="s">
        <v>255</v>
      </c>
      <c r="AL4632" s="27">
        <v>42064</v>
      </c>
      <c r="AM4632" t="s">
        <v>254</v>
      </c>
      <c r="AN4632" t="s">
        <v>238</v>
      </c>
      <c r="AO4632">
        <v>7</v>
      </c>
      <c r="AP4632" t="s">
        <v>246</v>
      </c>
      <c r="AQ4632" s="27">
        <v>41825</v>
      </c>
      <c r="AR4632" t="s">
        <v>240</v>
      </c>
      <c r="AS4632">
        <v>10</v>
      </c>
      <c r="AT4632" t="s">
        <v>269</v>
      </c>
      <c r="AU4632" s="27">
        <v>41825</v>
      </c>
    </row>
    <row r="4633" spans="1:47" x14ac:dyDescent="0.2">
      <c r="A4633">
        <v>4632</v>
      </c>
      <c r="B4633" t="s">
        <v>15893</v>
      </c>
      <c r="C4633" t="s">
        <v>914</v>
      </c>
      <c r="D4633" t="s">
        <v>15894</v>
      </c>
      <c r="E4633" s="27">
        <v>41978</v>
      </c>
      <c r="F4633" t="s">
        <v>233</v>
      </c>
      <c r="G4633" s="27">
        <v>35114</v>
      </c>
      <c r="H4633">
        <v>20</v>
      </c>
      <c r="I4633" t="s">
        <v>259</v>
      </c>
      <c r="J4633" t="s">
        <v>245</v>
      </c>
      <c r="K4633">
        <v>0</v>
      </c>
      <c r="L4633">
        <v>8</v>
      </c>
      <c r="M4633">
        <v>0</v>
      </c>
      <c r="N4633">
        <v>0</v>
      </c>
      <c r="O4633">
        <v>2</v>
      </c>
      <c r="P4633">
        <v>-1</v>
      </c>
      <c r="Q4633" s="28">
        <v>41977.166666666664</v>
      </c>
      <c r="R4633" s="28">
        <v>41979.310416666667</v>
      </c>
      <c r="S4633" t="s">
        <v>15895</v>
      </c>
      <c r="T4633" s="27">
        <v>41977</v>
      </c>
      <c r="V4633">
        <v>1</v>
      </c>
      <c r="W4633" t="s">
        <v>32</v>
      </c>
      <c r="X4633" t="s">
        <v>4142</v>
      </c>
      <c r="Y4633">
        <v>0</v>
      </c>
      <c r="AB4633" t="s">
        <v>237</v>
      </c>
      <c r="AH4633">
        <v>0</v>
      </c>
      <c r="AN4633" t="s">
        <v>238</v>
      </c>
      <c r="AO4633">
        <v>7</v>
      </c>
      <c r="AP4633" t="s">
        <v>246</v>
      </c>
      <c r="AQ4633" s="27">
        <v>41978</v>
      </c>
      <c r="AR4633" t="s">
        <v>240</v>
      </c>
      <c r="AS4633">
        <v>8</v>
      </c>
      <c r="AT4633" t="s">
        <v>269</v>
      </c>
      <c r="AU4633" s="27">
        <v>41978</v>
      </c>
    </row>
    <row r="4634" spans="1:47" x14ac:dyDescent="0.2">
      <c r="A4634">
        <v>4633</v>
      </c>
      <c r="B4634" t="s">
        <v>15896</v>
      </c>
      <c r="C4634" t="s">
        <v>12380</v>
      </c>
      <c r="D4634" t="s">
        <v>15897</v>
      </c>
      <c r="E4634" s="27">
        <v>41815</v>
      </c>
      <c r="F4634" t="s">
        <v>233</v>
      </c>
      <c r="G4634" s="27">
        <v>34452</v>
      </c>
      <c r="H4634">
        <v>21</v>
      </c>
      <c r="I4634" t="s">
        <v>259</v>
      </c>
      <c r="J4634" t="s">
        <v>245</v>
      </c>
      <c r="K4634">
        <v>0</v>
      </c>
      <c r="L4634">
        <v>3</v>
      </c>
      <c r="M4634">
        <v>0</v>
      </c>
      <c r="N4634">
        <v>1</v>
      </c>
      <c r="O4634">
        <v>3</v>
      </c>
      <c r="P4634">
        <v>-47</v>
      </c>
      <c r="Q4634" s="28">
        <v>41768.052083333336</v>
      </c>
      <c r="R4634" s="28">
        <v>41769.254166666666</v>
      </c>
      <c r="S4634" t="s">
        <v>15898</v>
      </c>
      <c r="T4634" s="27">
        <v>41767</v>
      </c>
      <c r="V4634">
        <v>48</v>
      </c>
      <c r="W4634" t="s">
        <v>32</v>
      </c>
      <c r="X4634" t="s">
        <v>1731</v>
      </c>
      <c r="Y4634">
        <v>0</v>
      </c>
      <c r="AB4634" t="s">
        <v>237</v>
      </c>
      <c r="AH4634">
        <v>0</v>
      </c>
      <c r="AN4634" t="s">
        <v>238</v>
      </c>
      <c r="AO4634">
        <v>4</v>
      </c>
      <c r="AP4634" t="s">
        <v>239</v>
      </c>
      <c r="AQ4634" s="27">
        <v>41815</v>
      </c>
      <c r="AR4634" t="s">
        <v>240</v>
      </c>
      <c r="AS4634">
        <v>3</v>
      </c>
      <c r="AT4634" t="s">
        <v>239</v>
      </c>
      <c r="AU4634" s="27">
        <v>41815</v>
      </c>
    </row>
    <row r="4635" spans="1:47" x14ac:dyDescent="0.2">
      <c r="A4635">
        <v>4634</v>
      </c>
      <c r="B4635" t="s">
        <v>15899</v>
      </c>
      <c r="C4635" t="s">
        <v>3658</v>
      </c>
      <c r="D4635" t="s">
        <v>15900</v>
      </c>
      <c r="E4635" s="27">
        <v>41576</v>
      </c>
      <c r="F4635" t="s">
        <v>233</v>
      </c>
      <c r="G4635" s="27">
        <v>32465</v>
      </c>
      <c r="H4635">
        <v>27</v>
      </c>
      <c r="I4635" t="s">
        <v>244</v>
      </c>
      <c r="J4635" t="s">
        <v>245</v>
      </c>
      <c r="K4635">
        <v>0</v>
      </c>
      <c r="L4635">
        <v>4</v>
      </c>
      <c r="M4635">
        <v>0</v>
      </c>
      <c r="N4635">
        <v>0</v>
      </c>
      <c r="O4635">
        <v>0</v>
      </c>
      <c r="P4635">
        <v>0</v>
      </c>
      <c r="Q4635" s="28">
        <v>41576.121527777781</v>
      </c>
      <c r="R4635" s="28">
        <v>41576.09097222222</v>
      </c>
      <c r="S4635" t="s">
        <v>15901</v>
      </c>
      <c r="T4635" s="27">
        <v>41576</v>
      </c>
      <c r="V4635">
        <v>0</v>
      </c>
      <c r="W4635" t="s">
        <v>36</v>
      </c>
      <c r="X4635" t="s">
        <v>595</v>
      </c>
      <c r="Y4635">
        <v>1</v>
      </c>
      <c r="AA4635" t="s">
        <v>15902</v>
      </c>
      <c r="AB4635" t="s">
        <v>36</v>
      </c>
      <c r="AD4635" s="27">
        <v>41934</v>
      </c>
      <c r="AE4635" t="s">
        <v>422</v>
      </c>
      <c r="AH4635">
        <v>0</v>
      </c>
      <c r="AN4635" t="s">
        <v>238</v>
      </c>
      <c r="AO4635">
        <v>2</v>
      </c>
      <c r="AP4635" t="s">
        <v>239</v>
      </c>
      <c r="AQ4635" s="27">
        <v>41576</v>
      </c>
      <c r="AR4635" t="s">
        <v>240</v>
      </c>
      <c r="AS4635">
        <v>4</v>
      </c>
      <c r="AT4635" t="s">
        <v>239</v>
      </c>
      <c r="AU4635" s="27">
        <v>41576</v>
      </c>
    </row>
    <row r="4636" spans="1:47" x14ac:dyDescent="0.2">
      <c r="A4636">
        <v>4635</v>
      </c>
      <c r="B4636" t="s">
        <v>15903</v>
      </c>
      <c r="C4636" t="s">
        <v>783</v>
      </c>
      <c r="D4636" t="s">
        <v>758</v>
      </c>
      <c r="E4636" s="27">
        <v>41877</v>
      </c>
      <c r="F4636" t="s">
        <v>233</v>
      </c>
      <c r="G4636" s="27">
        <v>32058</v>
      </c>
      <c r="H4636">
        <v>28</v>
      </c>
      <c r="I4636" t="s">
        <v>244</v>
      </c>
      <c r="J4636" t="s">
        <v>250</v>
      </c>
      <c r="K4636">
        <v>0</v>
      </c>
      <c r="L4636">
        <v>2</v>
      </c>
      <c r="M4636">
        <v>0</v>
      </c>
      <c r="N4636">
        <v>0</v>
      </c>
      <c r="O4636">
        <v>0</v>
      </c>
      <c r="P4636">
        <v>-1</v>
      </c>
      <c r="Q4636" s="28">
        <v>41876.388194444444</v>
      </c>
      <c r="R4636" s="28">
        <v>41878.156944444447</v>
      </c>
      <c r="S4636" t="s">
        <v>15904</v>
      </c>
      <c r="T4636" s="27">
        <v>41876</v>
      </c>
      <c r="V4636">
        <v>1</v>
      </c>
      <c r="W4636" t="s">
        <v>32</v>
      </c>
      <c r="X4636" t="s">
        <v>359</v>
      </c>
      <c r="Y4636">
        <v>0</v>
      </c>
      <c r="AB4636" t="s">
        <v>237</v>
      </c>
      <c r="AH4636">
        <v>0</v>
      </c>
      <c r="AN4636" t="s">
        <v>238</v>
      </c>
      <c r="AO4636">
        <v>4</v>
      </c>
      <c r="AP4636" t="s">
        <v>239</v>
      </c>
      <c r="AQ4636" s="27">
        <v>41877</v>
      </c>
      <c r="AR4636" t="s">
        <v>240</v>
      </c>
      <c r="AS4636">
        <v>2</v>
      </c>
      <c r="AT4636" t="s">
        <v>239</v>
      </c>
      <c r="AU4636" s="27">
        <v>41877</v>
      </c>
    </row>
    <row r="4637" spans="1:47" x14ac:dyDescent="0.2">
      <c r="A4637">
        <v>4636</v>
      </c>
      <c r="B4637" t="s">
        <v>15905</v>
      </c>
      <c r="C4637" t="s">
        <v>1320</v>
      </c>
      <c r="D4637" t="s">
        <v>1295</v>
      </c>
      <c r="E4637" s="27">
        <v>41642</v>
      </c>
      <c r="F4637" t="s">
        <v>294</v>
      </c>
      <c r="G4637" s="27">
        <v>34926</v>
      </c>
      <c r="H4637">
        <v>20</v>
      </c>
      <c r="I4637" t="s">
        <v>259</v>
      </c>
      <c r="J4637" t="s">
        <v>250</v>
      </c>
      <c r="K4637">
        <v>0</v>
      </c>
      <c r="L4637">
        <v>6</v>
      </c>
      <c r="M4637">
        <v>0</v>
      </c>
      <c r="N4637">
        <v>0</v>
      </c>
      <c r="O4637">
        <v>1</v>
      </c>
      <c r="P4637">
        <v>-1</v>
      </c>
      <c r="Q4637" s="28">
        <v>41641.387499999997</v>
      </c>
      <c r="R4637" s="28">
        <v>41642.443055555559</v>
      </c>
      <c r="S4637" t="s">
        <v>15906</v>
      </c>
      <c r="T4637" s="27">
        <v>41641</v>
      </c>
      <c r="V4637">
        <v>1</v>
      </c>
      <c r="W4637" t="s">
        <v>32</v>
      </c>
      <c r="X4637" t="s">
        <v>383</v>
      </c>
      <c r="Y4637">
        <v>1</v>
      </c>
      <c r="AA4637" t="s">
        <v>15907</v>
      </c>
      <c r="AB4637" t="s">
        <v>36</v>
      </c>
      <c r="AD4637" s="27">
        <v>41874</v>
      </c>
      <c r="AE4637" t="s">
        <v>324</v>
      </c>
      <c r="AH4637">
        <v>0</v>
      </c>
      <c r="AN4637" t="s">
        <v>238</v>
      </c>
      <c r="AO4637">
        <v>7</v>
      </c>
      <c r="AP4637" t="s">
        <v>246</v>
      </c>
      <c r="AQ4637" s="27">
        <v>41642</v>
      </c>
      <c r="AR4637" t="s">
        <v>240</v>
      </c>
      <c r="AS4637">
        <v>6</v>
      </c>
      <c r="AT4637" t="s">
        <v>246</v>
      </c>
      <c r="AU4637" s="27">
        <v>41642</v>
      </c>
    </row>
    <row r="4638" spans="1:47" x14ac:dyDescent="0.2">
      <c r="A4638">
        <v>4637</v>
      </c>
      <c r="B4638" t="s">
        <v>15908</v>
      </c>
      <c r="C4638" t="s">
        <v>3539</v>
      </c>
      <c r="D4638" t="s">
        <v>1128</v>
      </c>
      <c r="E4638" s="27">
        <v>41347</v>
      </c>
      <c r="F4638" t="s">
        <v>233</v>
      </c>
      <c r="G4638" s="27">
        <v>29157</v>
      </c>
      <c r="H4638">
        <v>36</v>
      </c>
      <c r="I4638" t="s">
        <v>244</v>
      </c>
      <c r="J4638" t="s">
        <v>250</v>
      </c>
      <c r="K4638">
        <v>0</v>
      </c>
      <c r="L4638">
        <v>1</v>
      </c>
      <c r="M4638">
        <v>0</v>
      </c>
      <c r="N4638">
        <v>0</v>
      </c>
      <c r="O4638">
        <v>2</v>
      </c>
      <c r="P4638">
        <v>0</v>
      </c>
      <c r="Q4638" s="28">
        <v>41347.502083333333</v>
      </c>
      <c r="R4638" s="28">
        <v>41347.109027777777</v>
      </c>
      <c r="S4638" t="s">
        <v>15909</v>
      </c>
      <c r="T4638" s="27">
        <v>41346</v>
      </c>
      <c r="V4638">
        <v>1</v>
      </c>
      <c r="W4638" t="s">
        <v>32</v>
      </c>
      <c r="X4638" t="s">
        <v>364</v>
      </c>
      <c r="Y4638">
        <v>1</v>
      </c>
      <c r="AA4638" t="s">
        <v>15910</v>
      </c>
      <c r="AB4638" t="s">
        <v>36</v>
      </c>
      <c r="AD4638" s="27">
        <v>41636</v>
      </c>
      <c r="AE4638" t="s">
        <v>15911</v>
      </c>
      <c r="AH4638">
        <v>0</v>
      </c>
      <c r="AN4638" t="s">
        <v>238</v>
      </c>
      <c r="AO4638">
        <v>2</v>
      </c>
      <c r="AP4638" t="s">
        <v>239</v>
      </c>
      <c r="AQ4638" s="27">
        <v>41347</v>
      </c>
      <c r="AR4638" t="s">
        <v>240</v>
      </c>
      <c r="AS4638">
        <v>1</v>
      </c>
      <c r="AT4638" t="s">
        <v>239</v>
      </c>
      <c r="AU4638" s="27">
        <v>41347</v>
      </c>
    </row>
    <row r="4639" spans="1:47" x14ac:dyDescent="0.2">
      <c r="A4639">
        <v>4638</v>
      </c>
      <c r="B4639" t="s">
        <v>15912</v>
      </c>
      <c r="C4639" t="s">
        <v>15913</v>
      </c>
      <c r="D4639" t="s">
        <v>15914</v>
      </c>
      <c r="E4639" s="27">
        <v>41899</v>
      </c>
      <c r="F4639" t="s">
        <v>294</v>
      </c>
      <c r="G4639" s="27">
        <v>32861</v>
      </c>
      <c r="H4639">
        <v>26</v>
      </c>
      <c r="I4639" t="s">
        <v>244</v>
      </c>
      <c r="J4639" t="s">
        <v>250</v>
      </c>
      <c r="K4639">
        <v>0</v>
      </c>
      <c r="L4639">
        <v>8</v>
      </c>
      <c r="M4639">
        <v>0</v>
      </c>
      <c r="N4639">
        <v>0</v>
      </c>
      <c r="O4639">
        <v>6</v>
      </c>
      <c r="P4639">
        <v>-1</v>
      </c>
      <c r="Q4639" s="28">
        <v>41898.210416666669</v>
      </c>
      <c r="R4639" s="28">
        <v>41899.443055555559</v>
      </c>
      <c r="S4639" t="s">
        <v>15915</v>
      </c>
      <c r="T4639" s="27">
        <v>41898</v>
      </c>
      <c r="V4639">
        <v>1</v>
      </c>
      <c r="W4639" t="s">
        <v>32</v>
      </c>
      <c r="X4639" t="s">
        <v>359</v>
      </c>
      <c r="Y4639">
        <v>0</v>
      </c>
      <c r="AB4639" t="s">
        <v>237</v>
      </c>
      <c r="AH4639">
        <v>0</v>
      </c>
      <c r="AN4639" t="s">
        <v>238</v>
      </c>
      <c r="AO4639">
        <v>6</v>
      </c>
      <c r="AP4639" t="s">
        <v>246</v>
      </c>
      <c r="AQ4639" s="27">
        <v>41899</v>
      </c>
      <c r="AR4639" t="s">
        <v>240</v>
      </c>
      <c r="AS4639">
        <v>8</v>
      </c>
      <c r="AT4639" t="s">
        <v>269</v>
      </c>
      <c r="AU4639" s="27">
        <v>41899</v>
      </c>
    </row>
    <row r="4640" spans="1:47" x14ac:dyDescent="0.2">
      <c r="A4640">
        <v>4639</v>
      </c>
      <c r="B4640" t="s">
        <v>15916</v>
      </c>
      <c r="C4640" t="s">
        <v>15917</v>
      </c>
      <c r="D4640" t="s">
        <v>15918</v>
      </c>
      <c r="E4640" s="27">
        <v>41651</v>
      </c>
      <c r="F4640" t="s">
        <v>294</v>
      </c>
      <c r="G4640" s="27">
        <v>28165</v>
      </c>
      <c r="H4640">
        <v>39</v>
      </c>
      <c r="I4640" t="s">
        <v>244</v>
      </c>
      <c r="J4640" t="s">
        <v>353</v>
      </c>
      <c r="K4640">
        <v>0</v>
      </c>
      <c r="L4640">
        <v>4</v>
      </c>
      <c r="M4640">
        <v>0</v>
      </c>
      <c r="N4640">
        <v>2</v>
      </c>
      <c r="O4640">
        <v>10</v>
      </c>
      <c r="P4640">
        <v>-1</v>
      </c>
      <c r="Q4640" s="28">
        <v>41650.415972222225</v>
      </c>
      <c r="R4640" s="28">
        <v>41651.104166666664</v>
      </c>
      <c r="S4640" t="s">
        <v>15919</v>
      </c>
      <c r="T4640" s="27">
        <v>41650</v>
      </c>
      <c r="V4640">
        <v>1</v>
      </c>
      <c r="W4640" t="s">
        <v>32</v>
      </c>
      <c r="X4640" t="s">
        <v>834</v>
      </c>
      <c r="Y4640">
        <v>1</v>
      </c>
      <c r="AA4640" t="s">
        <v>15920</v>
      </c>
      <c r="AB4640" t="s">
        <v>36</v>
      </c>
      <c r="AC4640">
        <v>1</v>
      </c>
      <c r="AD4640" s="27">
        <v>41869</v>
      </c>
      <c r="AE4640" t="s">
        <v>474</v>
      </c>
      <c r="AF4640" s="27">
        <v>41870</v>
      </c>
      <c r="AG4640" s="27">
        <v>41919</v>
      </c>
      <c r="AH4640">
        <v>1</v>
      </c>
      <c r="AJ4640" t="s">
        <v>15920</v>
      </c>
      <c r="AK4640" t="s">
        <v>255</v>
      </c>
      <c r="AL4640" s="27">
        <v>41869</v>
      </c>
      <c r="AM4640" t="s">
        <v>383</v>
      </c>
      <c r="AN4640" t="s">
        <v>238</v>
      </c>
      <c r="AO4640">
        <v>3</v>
      </c>
      <c r="AP4640" t="s">
        <v>239</v>
      </c>
      <c r="AQ4640" s="27">
        <v>41651</v>
      </c>
      <c r="AR4640" t="s">
        <v>240</v>
      </c>
      <c r="AS4640">
        <v>4</v>
      </c>
      <c r="AT4640" t="s">
        <v>239</v>
      </c>
      <c r="AU4640" s="27">
        <v>41651</v>
      </c>
    </row>
    <row r="4641" spans="1:47" x14ac:dyDescent="0.2">
      <c r="A4641">
        <v>4640</v>
      </c>
      <c r="B4641" t="s">
        <v>15921</v>
      </c>
      <c r="C4641" t="s">
        <v>1233</v>
      </c>
      <c r="D4641" t="s">
        <v>11110</v>
      </c>
      <c r="E4641" s="27">
        <v>41961</v>
      </c>
      <c r="F4641" t="s">
        <v>233</v>
      </c>
      <c r="G4641" s="27">
        <v>33162</v>
      </c>
      <c r="H4641">
        <v>25</v>
      </c>
      <c r="I4641" t="s">
        <v>244</v>
      </c>
      <c r="J4641" t="s">
        <v>250</v>
      </c>
      <c r="K4641">
        <v>0</v>
      </c>
      <c r="L4641">
        <v>10</v>
      </c>
      <c r="M4641">
        <v>1</v>
      </c>
      <c r="N4641">
        <v>1</v>
      </c>
      <c r="O4641">
        <v>10</v>
      </c>
      <c r="P4641">
        <v>-4</v>
      </c>
      <c r="Q4641" s="28">
        <v>41957.279166666667</v>
      </c>
      <c r="R4641" s="28">
        <v>41965.220138888886</v>
      </c>
      <c r="S4641" t="s">
        <v>15922</v>
      </c>
      <c r="T4641" s="27">
        <v>41957</v>
      </c>
      <c r="V4641">
        <v>4</v>
      </c>
      <c r="W4641" t="s">
        <v>32</v>
      </c>
      <c r="X4641" t="s">
        <v>898</v>
      </c>
      <c r="Y4641">
        <v>1</v>
      </c>
      <c r="AA4641" t="s">
        <v>15923</v>
      </c>
      <c r="AB4641" t="s">
        <v>36</v>
      </c>
      <c r="AC4641">
        <v>0</v>
      </c>
      <c r="AD4641" s="27">
        <v>42097</v>
      </c>
      <c r="AE4641" t="s">
        <v>3954</v>
      </c>
      <c r="AF4641" s="27">
        <v>42097</v>
      </c>
      <c r="AG4641" s="27">
        <v>42098</v>
      </c>
      <c r="AH4641">
        <v>0</v>
      </c>
      <c r="AN4641" t="s">
        <v>238</v>
      </c>
      <c r="AO4641">
        <v>6</v>
      </c>
      <c r="AP4641" t="s">
        <v>246</v>
      </c>
      <c r="AQ4641" s="27">
        <v>41961</v>
      </c>
      <c r="AR4641" t="s">
        <v>240</v>
      </c>
      <c r="AS4641">
        <v>10</v>
      </c>
      <c r="AT4641" t="s">
        <v>269</v>
      </c>
      <c r="AU4641" s="27">
        <v>41961</v>
      </c>
    </row>
    <row r="4642" spans="1:47" x14ac:dyDescent="0.2">
      <c r="A4642">
        <v>4641</v>
      </c>
      <c r="B4642" t="s">
        <v>15924</v>
      </c>
      <c r="C4642" t="s">
        <v>292</v>
      </c>
      <c r="D4642" t="s">
        <v>5597</v>
      </c>
      <c r="E4642" s="27">
        <v>41276</v>
      </c>
      <c r="F4642" t="s">
        <v>294</v>
      </c>
      <c r="G4642" s="27">
        <v>29637</v>
      </c>
      <c r="H4642">
        <v>35</v>
      </c>
      <c r="I4642" t="s">
        <v>244</v>
      </c>
      <c r="J4642" t="s">
        <v>245</v>
      </c>
      <c r="K4642">
        <v>0</v>
      </c>
      <c r="L4642">
        <v>4</v>
      </c>
      <c r="M4642">
        <v>0</v>
      </c>
      <c r="N4642">
        <v>0</v>
      </c>
      <c r="O4642">
        <v>1</v>
      </c>
      <c r="P4642">
        <v>-1</v>
      </c>
      <c r="Q4642" s="28">
        <v>41275.419444444444</v>
      </c>
      <c r="R4642" s="28">
        <v>41276.050000000003</v>
      </c>
      <c r="S4642" t="s">
        <v>15925</v>
      </c>
      <c r="T4642" s="27">
        <v>41275</v>
      </c>
      <c r="V4642">
        <v>1</v>
      </c>
      <c r="W4642" t="s">
        <v>36</v>
      </c>
      <c r="X4642" t="s">
        <v>279</v>
      </c>
      <c r="Y4642">
        <v>0</v>
      </c>
      <c r="AB4642" t="s">
        <v>237</v>
      </c>
      <c r="AH4642">
        <v>0</v>
      </c>
      <c r="AN4642" t="s">
        <v>238</v>
      </c>
      <c r="AO4642">
        <v>2</v>
      </c>
      <c r="AP4642" t="s">
        <v>239</v>
      </c>
      <c r="AQ4642" s="27">
        <v>41276</v>
      </c>
      <c r="AR4642" t="s">
        <v>240</v>
      </c>
      <c r="AS4642">
        <v>4</v>
      </c>
      <c r="AT4642" t="s">
        <v>239</v>
      </c>
      <c r="AU4642" s="27">
        <v>41276</v>
      </c>
    </row>
    <row r="4643" spans="1:47" x14ac:dyDescent="0.2">
      <c r="A4643">
        <v>4642</v>
      </c>
      <c r="B4643" t="s">
        <v>9249</v>
      </c>
      <c r="C4643" t="s">
        <v>793</v>
      </c>
      <c r="D4643" t="s">
        <v>432</v>
      </c>
      <c r="E4643" s="27">
        <v>41933</v>
      </c>
      <c r="F4643" t="s">
        <v>233</v>
      </c>
      <c r="G4643" s="27">
        <v>30939</v>
      </c>
      <c r="H4643">
        <v>31</v>
      </c>
      <c r="I4643" t="s">
        <v>244</v>
      </c>
      <c r="J4643" t="s">
        <v>245</v>
      </c>
      <c r="K4643">
        <v>0</v>
      </c>
      <c r="L4643">
        <v>8</v>
      </c>
      <c r="M4643">
        <v>0</v>
      </c>
      <c r="N4643">
        <v>1</v>
      </c>
      <c r="O4643">
        <v>9</v>
      </c>
      <c r="P4643">
        <v>-1</v>
      </c>
      <c r="Q4643" s="28">
        <v>41932.449305555558</v>
      </c>
      <c r="R4643" s="28">
        <v>42243.31527777778</v>
      </c>
      <c r="S4643" t="s">
        <v>15926</v>
      </c>
      <c r="T4643" s="27">
        <v>41932</v>
      </c>
      <c r="V4643">
        <v>1</v>
      </c>
      <c r="W4643" t="s">
        <v>32</v>
      </c>
      <c r="X4643" t="s">
        <v>847</v>
      </c>
      <c r="Y4643">
        <v>0</v>
      </c>
      <c r="AB4643" t="s">
        <v>237</v>
      </c>
      <c r="AH4643">
        <v>0</v>
      </c>
      <c r="AN4643" t="s">
        <v>238</v>
      </c>
      <c r="AO4643">
        <v>3</v>
      </c>
      <c r="AP4643" t="s">
        <v>239</v>
      </c>
      <c r="AQ4643" s="27">
        <v>41933</v>
      </c>
      <c r="AR4643" t="s">
        <v>240</v>
      </c>
      <c r="AS4643">
        <v>8</v>
      </c>
      <c r="AT4643" t="s">
        <v>269</v>
      </c>
      <c r="AU4643" s="27">
        <v>41933</v>
      </c>
    </row>
    <row r="4644" spans="1:47" x14ac:dyDescent="0.2">
      <c r="A4644">
        <v>4643</v>
      </c>
      <c r="B4644" t="s">
        <v>15927</v>
      </c>
      <c r="C4644" t="s">
        <v>15928</v>
      </c>
      <c r="D4644" t="s">
        <v>15929</v>
      </c>
      <c r="E4644" s="27">
        <v>41401</v>
      </c>
      <c r="F4644" t="s">
        <v>233</v>
      </c>
      <c r="G4644" s="27">
        <v>30706</v>
      </c>
      <c r="H4644">
        <v>32</v>
      </c>
      <c r="I4644" t="s">
        <v>244</v>
      </c>
      <c r="J4644" t="s">
        <v>250</v>
      </c>
      <c r="K4644">
        <v>0</v>
      </c>
      <c r="L4644">
        <v>10</v>
      </c>
      <c r="M4644">
        <v>1</v>
      </c>
      <c r="N4644">
        <v>3</v>
      </c>
      <c r="O4644">
        <v>12</v>
      </c>
      <c r="P4644">
        <v>-1</v>
      </c>
      <c r="Q4644" s="28">
        <v>41400.370833333334</v>
      </c>
      <c r="R4644" s="28">
        <v>41402.124305555553</v>
      </c>
      <c r="S4644" t="s">
        <v>15930</v>
      </c>
      <c r="T4644" s="27">
        <v>41400</v>
      </c>
      <c r="V4644">
        <v>1</v>
      </c>
      <c r="W4644" t="s">
        <v>36</v>
      </c>
      <c r="X4644" t="s">
        <v>279</v>
      </c>
      <c r="Y4644">
        <v>1</v>
      </c>
      <c r="AA4644" t="s">
        <v>15931</v>
      </c>
      <c r="AB4644" t="s">
        <v>32</v>
      </c>
      <c r="AC4644">
        <v>0</v>
      </c>
      <c r="AD4644" s="27">
        <v>41444</v>
      </c>
      <c r="AE4644" t="s">
        <v>453</v>
      </c>
      <c r="AF4644" s="27">
        <v>41444</v>
      </c>
      <c r="AG4644" s="27">
        <v>41445</v>
      </c>
      <c r="AH4644">
        <v>1</v>
      </c>
      <c r="AJ4644" t="s">
        <v>15932</v>
      </c>
      <c r="AK4644" t="s">
        <v>462</v>
      </c>
      <c r="AL4644" s="27">
        <v>41803</v>
      </c>
      <c r="AM4644" t="s">
        <v>279</v>
      </c>
      <c r="AN4644" t="s">
        <v>238</v>
      </c>
      <c r="AO4644">
        <v>6</v>
      </c>
      <c r="AP4644" t="s">
        <v>246</v>
      </c>
      <c r="AQ4644" s="27">
        <v>41401</v>
      </c>
      <c r="AR4644" t="s">
        <v>240</v>
      </c>
      <c r="AS4644">
        <v>10</v>
      </c>
      <c r="AT4644" t="s">
        <v>269</v>
      </c>
      <c r="AU4644" s="27">
        <v>41401</v>
      </c>
    </row>
    <row r="4645" spans="1:47" x14ac:dyDescent="0.2">
      <c r="A4645">
        <v>4644</v>
      </c>
      <c r="B4645" t="s">
        <v>15933</v>
      </c>
      <c r="C4645" t="s">
        <v>15934</v>
      </c>
      <c r="D4645" t="s">
        <v>1234</v>
      </c>
      <c r="E4645" s="27">
        <v>41927</v>
      </c>
      <c r="F4645" t="s">
        <v>233</v>
      </c>
      <c r="G4645" s="27">
        <v>33256</v>
      </c>
      <c r="H4645">
        <v>25</v>
      </c>
      <c r="I4645" t="s">
        <v>244</v>
      </c>
      <c r="J4645" t="s">
        <v>3068</v>
      </c>
      <c r="K4645">
        <v>0</v>
      </c>
      <c r="L4645">
        <v>3</v>
      </c>
      <c r="M4645">
        <v>0</v>
      </c>
      <c r="N4645">
        <v>0</v>
      </c>
      <c r="O4645">
        <v>1</v>
      </c>
      <c r="P4645">
        <v>-49</v>
      </c>
      <c r="Q4645" s="28">
        <v>41878.095138888886</v>
      </c>
      <c r="R4645" s="28">
        <v>41888.054861111108</v>
      </c>
      <c r="S4645" t="s">
        <v>15935</v>
      </c>
      <c r="U4645" s="27">
        <v>41878</v>
      </c>
      <c r="V4645">
        <v>49</v>
      </c>
      <c r="W4645" t="s">
        <v>32</v>
      </c>
      <c r="X4645" t="s">
        <v>274</v>
      </c>
      <c r="Y4645">
        <v>0</v>
      </c>
      <c r="AB4645" t="s">
        <v>237</v>
      </c>
      <c r="AH4645">
        <v>0</v>
      </c>
      <c r="AN4645" t="s">
        <v>238</v>
      </c>
      <c r="AO4645">
        <v>3</v>
      </c>
      <c r="AP4645" t="s">
        <v>239</v>
      </c>
      <c r="AQ4645" s="27">
        <v>41927</v>
      </c>
      <c r="AR4645" t="s">
        <v>240</v>
      </c>
      <c r="AS4645">
        <v>3</v>
      </c>
      <c r="AT4645" t="s">
        <v>239</v>
      </c>
      <c r="AU4645" s="27">
        <v>41927</v>
      </c>
    </row>
    <row r="4646" spans="1:47" x14ac:dyDescent="0.2">
      <c r="A4646">
        <v>4645</v>
      </c>
      <c r="B4646" t="s">
        <v>15936</v>
      </c>
      <c r="C4646" t="s">
        <v>15937</v>
      </c>
      <c r="D4646" t="s">
        <v>15938</v>
      </c>
      <c r="E4646" s="27">
        <v>41550</v>
      </c>
      <c r="F4646" t="s">
        <v>233</v>
      </c>
      <c r="G4646" s="27">
        <v>17261</v>
      </c>
      <c r="H4646">
        <v>69</v>
      </c>
      <c r="I4646" t="s">
        <v>234</v>
      </c>
      <c r="J4646" t="s">
        <v>22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-1</v>
      </c>
      <c r="Q4646" s="28">
        <v>41549.479166666664</v>
      </c>
      <c r="R4646" s="28">
        <v>41550.34375</v>
      </c>
      <c r="S4646" t="s">
        <v>15939</v>
      </c>
      <c r="T4646" s="27">
        <v>41549</v>
      </c>
      <c r="V4646">
        <v>1</v>
      </c>
      <c r="W4646" t="s">
        <v>36</v>
      </c>
      <c r="X4646" t="s">
        <v>279</v>
      </c>
      <c r="Y4646">
        <v>0</v>
      </c>
      <c r="AB4646" t="s">
        <v>237</v>
      </c>
      <c r="AH4646">
        <v>0</v>
      </c>
      <c r="AN4646" t="s">
        <v>238</v>
      </c>
      <c r="AO4646">
        <v>1</v>
      </c>
      <c r="AP4646" t="s">
        <v>239</v>
      </c>
      <c r="AQ4646" s="27">
        <v>41550</v>
      </c>
      <c r="AR4646" t="s">
        <v>240</v>
      </c>
      <c r="AS4646">
        <v>1</v>
      </c>
      <c r="AT4646" t="s">
        <v>239</v>
      </c>
      <c r="AU4646" s="27">
        <v>41550</v>
      </c>
    </row>
    <row r="4647" spans="1:47" x14ac:dyDescent="0.2">
      <c r="A4647">
        <v>4646</v>
      </c>
      <c r="B4647" t="s">
        <v>15940</v>
      </c>
      <c r="C4647" t="s">
        <v>9177</v>
      </c>
      <c r="D4647" t="s">
        <v>925</v>
      </c>
      <c r="E4647" s="27">
        <v>41963</v>
      </c>
      <c r="F4647" t="s">
        <v>233</v>
      </c>
      <c r="G4647" s="27">
        <v>34714</v>
      </c>
      <c r="H4647">
        <v>21</v>
      </c>
      <c r="I4647" t="s">
        <v>259</v>
      </c>
      <c r="J4647" t="s">
        <v>250</v>
      </c>
      <c r="K4647">
        <v>0</v>
      </c>
      <c r="L4647">
        <v>7</v>
      </c>
      <c r="M4647">
        <v>0</v>
      </c>
      <c r="N4647">
        <v>0</v>
      </c>
      <c r="O4647">
        <v>0</v>
      </c>
      <c r="P4647">
        <v>-1</v>
      </c>
      <c r="Q4647" s="28">
        <v>41962.438888888886</v>
      </c>
      <c r="R4647" s="28">
        <v>41964.14166666667</v>
      </c>
      <c r="S4647" t="s">
        <v>15941</v>
      </c>
      <c r="T4647" s="27">
        <v>41962</v>
      </c>
      <c r="V4647">
        <v>1</v>
      </c>
      <c r="W4647" t="s">
        <v>36</v>
      </c>
      <c r="X4647" t="s">
        <v>4695</v>
      </c>
      <c r="Y4647">
        <v>0</v>
      </c>
      <c r="AB4647" t="s">
        <v>237</v>
      </c>
      <c r="AH4647">
        <v>0</v>
      </c>
      <c r="AN4647" t="s">
        <v>238</v>
      </c>
      <c r="AO4647">
        <v>8</v>
      </c>
      <c r="AP4647" t="s">
        <v>269</v>
      </c>
      <c r="AQ4647" s="27">
        <v>41963</v>
      </c>
      <c r="AR4647" t="s">
        <v>240</v>
      </c>
      <c r="AS4647">
        <v>7</v>
      </c>
      <c r="AT4647" t="s">
        <v>246</v>
      </c>
      <c r="AU4647" s="27">
        <v>41963</v>
      </c>
    </row>
    <row r="4648" spans="1:47" x14ac:dyDescent="0.2">
      <c r="A4648">
        <v>4647</v>
      </c>
      <c r="B4648" t="s">
        <v>15942</v>
      </c>
      <c r="C4648" t="s">
        <v>15943</v>
      </c>
      <c r="D4648" t="s">
        <v>15944</v>
      </c>
      <c r="E4648" s="27">
        <v>41624</v>
      </c>
      <c r="F4648" t="s">
        <v>233</v>
      </c>
      <c r="G4648" s="27">
        <v>34624</v>
      </c>
      <c r="H4648">
        <v>21</v>
      </c>
      <c r="I4648" t="s">
        <v>259</v>
      </c>
      <c r="J4648" t="s">
        <v>245</v>
      </c>
      <c r="K4648">
        <v>0</v>
      </c>
      <c r="L4648">
        <v>6</v>
      </c>
      <c r="M4648">
        <v>0</v>
      </c>
      <c r="N4648">
        <v>1</v>
      </c>
      <c r="O4648">
        <v>1</v>
      </c>
      <c r="P4648">
        <v>-21</v>
      </c>
      <c r="Q4648" s="28">
        <v>41603.402083333334</v>
      </c>
      <c r="R4648" s="28">
        <v>41604.084027777775</v>
      </c>
      <c r="S4648" t="s">
        <v>15945</v>
      </c>
      <c r="T4648" s="27">
        <v>41603</v>
      </c>
      <c r="V4648">
        <v>21</v>
      </c>
      <c r="W4648" t="s">
        <v>36</v>
      </c>
      <c r="X4648" t="s">
        <v>1077</v>
      </c>
      <c r="Y4648">
        <v>0</v>
      </c>
      <c r="AB4648" t="s">
        <v>237</v>
      </c>
      <c r="AH4648">
        <v>0</v>
      </c>
      <c r="AN4648" t="s">
        <v>238</v>
      </c>
      <c r="AO4648">
        <v>8</v>
      </c>
      <c r="AP4648" t="s">
        <v>269</v>
      </c>
      <c r="AQ4648" s="27">
        <v>41624</v>
      </c>
      <c r="AR4648" t="s">
        <v>240</v>
      </c>
      <c r="AS4648">
        <v>6</v>
      </c>
      <c r="AT4648" t="s">
        <v>246</v>
      </c>
      <c r="AU4648" s="27">
        <v>41624</v>
      </c>
    </row>
    <row r="4649" spans="1:47" x14ac:dyDescent="0.2">
      <c r="A4649">
        <v>4648</v>
      </c>
      <c r="B4649" t="s">
        <v>15946</v>
      </c>
      <c r="C4649" t="s">
        <v>15947</v>
      </c>
      <c r="D4649" t="s">
        <v>15948</v>
      </c>
      <c r="E4649" s="27">
        <v>41402</v>
      </c>
      <c r="F4649" t="s">
        <v>233</v>
      </c>
      <c r="G4649" s="27">
        <v>27344</v>
      </c>
      <c r="H4649">
        <v>41</v>
      </c>
      <c r="I4649" t="s">
        <v>244</v>
      </c>
      <c r="J4649" t="s">
        <v>245</v>
      </c>
      <c r="K4649">
        <v>0</v>
      </c>
      <c r="L4649">
        <v>1</v>
      </c>
      <c r="M4649">
        <v>0</v>
      </c>
      <c r="N4649">
        <v>0</v>
      </c>
      <c r="O4649">
        <v>1</v>
      </c>
      <c r="P4649">
        <v>0</v>
      </c>
      <c r="Q4649" s="28">
        <v>41402.421527777777</v>
      </c>
      <c r="R4649" s="28">
        <v>41404.497916666667</v>
      </c>
      <c r="S4649" t="s">
        <v>15949</v>
      </c>
      <c r="U4649" s="27">
        <v>41402</v>
      </c>
      <c r="V4649">
        <v>0</v>
      </c>
      <c r="W4649" t="s">
        <v>32</v>
      </c>
      <c r="X4649" t="s">
        <v>274</v>
      </c>
      <c r="Y4649">
        <v>0</v>
      </c>
      <c r="AB4649" t="s">
        <v>237</v>
      </c>
      <c r="AH4649">
        <v>0</v>
      </c>
      <c r="AN4649" t="s">
        <v>238</v>
      </c>
      <c r="AO4649">
        <v>1</v>
      </c>
      <c r="AP4649" t="s">
        <v>239</v>
      </c>
      <c r="AQ4649" s="27">
        <v>41402</v>
      </c>
      <c r="AR4649" t="s">
        <v>240</v>
      </c>
      <c r="AS4649">
        <v>1</v>
      </c>
      <c r="AT4649" t="s">
        <v>239</v>
      </c>
      <c r="AU4649" s="27">
        <v>41402</v>
      </c>
    </row>
    <row r="4650" spans="1:47" x14ac:dyDescent="0.2">
      <c r="A4650">
        <v>4649</v>
      </c>
      <c r="B4650" t="s">
        <v>15950</v>
      </c>
      <c r="C4650" t="s">
        <v>15951</v>
      </c>
      <c r="D4650" t="s">
        <v>15952</v>
      </c>
      <c r="E4650" s="27">
        <v>41470</v>
      </c>
      <c r="F4650" t="s">
        <v>233</v>
      </c>
      <c r="G4650" s="27">
        <v>34548</v>
      </c>
      <c r="H4650">
        <v>21</v>
      </c>
      <c r="I4650" t="s">
        <v>259</v>
      </c>
      <c r="J4650" t="s">
        <v>353</v>
      </c>
      <c r="K4650">
        <v>0</v>
      </c>
      <c r="L4650">
        <v>5</v>
      </c>
      <c r="M4650">
        <v>0</v>
      </c>
      <c r="N4650">
        <v>0</v>
      </c>
      <c r="O4650">
        <v>0</v>
      </c>
      <c r="P4650">
        <v>-3</v>
      </c>
      <c r="Q4650" s="28">
        <v>41467.173611111109</v>
      </c>
      <c r="R4650" s="28">
        <v>41468.05972222222</v>
      </c>
      <c r="S4650" t="s">
        <v>15953</v>
      </c>
      <c r="T4650" s="27">
        <v>41467</v>
      </c>
      <c r="V4650">
        <v>3</v>
      </c>
      <c r="W4650" t="s">
        <v>32</v>
      </c>
      <c r="X4650" t="s">
        <v>359</v>
      </c>
      <c r="Y4650">
        <v>0</v>
      </c>
      <c r="AB4650" t="s">
        <v>237</v>
      </c>
      <c r="AH4650">
        <v>0</v>
      </c>
      <c r="AN4650" t="s">
        <v>238</v>
      </c>
      <c r="AO4650">
        <v>6</v>
      </c>
      <c r="AP4650" t="s">
        <v>246</v>
      </c>
      <c r="AQ4650" s="27">
        <v>41470</v>
      </c>
      <c r="AR4650" t="s">
        <v>240</v>
      </c>
      <c r="AS4650">
        <v>5</v>
      </c>
      <c r="AT4650" t="s">
        <v>246</v>
      </c>
      <c r="AU4650" s="27">
        <v>41470</v>
      </c>
    </row>
    <row r="4651" spans="1:47" x14ac:dyDescent="0.2">
      <c r="A4651">
        <v>4650</v>
      </c>
      <c r="B4651" t="s">
        <v>15954</v>
      </c>
      <c r="C4651" t="s">
        <v>1761</v>
      </c>
      <c r="D4651" t="s">
        <v>15955</v>
      </c>
      <c r="E4651" s="27">
        <v>41598</v>
      </c>
      <c r="F4651" t="s">
        <v>233</v>
      </c>
      <c r="G4651" s="27">
        <v>31730</v>
      </c>
      <c r="H4651">
        <v>29</v>
      </c>
      <c r="I4651" t="s">
        <v>244</v>
      </c>
      <c r="J4651" t="s">
        <v>245</v>
      </c>
      <c r="K4651">
        <v>0</v>
      </c>
      <c r="L4651">
        <v>3</v>
      </c>
      <c r="M4651">
        <v>0</v>
      </c>
      <c r="N4651">
        <v>0</v>
      </c>
      <c r="O4651">
        <v>1</v>
      </c>
      <c r="P4651">
        <v>0</v>
      </c>
      <c r="Q4651" s="28">
        <v>41598.092361111114</v>
      </c>
      <c r="R4651" s="28">
        <v>41600.18472222222</v>
      </c>
      <c r="S4651" t="s">
        <v>15956</v>
      </c>
      <c r="U4651" s="27">
        <v>41598</v>
      </c>
      <c r="V4651">
        <v>0</v>
      </c>
      <c r="W4651" t="s">
        <v>32</v>
      </c>
      <c r="X4651" t="s">
        <v>274</v>
      </c>
      <c r="Y4651">
        <v>0</v>
      </c>
      <c r="AB4651" t="s">
        <v>237</v>
      </c>
      <c r="AH4651">
        <v>0</v>
      </c>
      <c r="AN4651" t="s">
        <v>238</v>
      </c>
      <c r="AO4651">
        <v>3</v>
      </c>
      <c r="AP4651" t="s">
        <v>239</v>
      </c>
      <c r="AQ4651" s="27">
        <v>41598</v>
      </c>
      <c r="AR4651" t="s">
        <v>240</v>
      </c>
      <c r="AS4651">
        <v>3</v>
      </c>
      <c r="AT4651" t="s">
        <v>239</v>
      </c>
      <c r="AU4651" s="27">
        <v>41598</v>
      </c>
    </row>
    <row r="4652" spans="1:47" x14ac:dyDescent="0.2">
      <c r="A4652">
        <v>4651</v>
      </c>
      <c r="B4652" t="s">
        <v>15957</v>
      </c>
      <c r="C4652" t="s">
        <v>3285</v>
      </c>
      <c r="D4652" t="s">
        <v>4577</v>
      </c>
      <c r="E4652" s="27">
        <v>41301</v>
      </c>
      <c r="F4652" t="s">
        <v>233</v>
      </c>
      <c r="G4652" s="27">
        <v>28272</v>
      </c>
      <c r="H4652">
        <v>38</v>
      </c>
      <c r="I4652" t="s">
        <v>244</v>
      </c>
      <c r="J4652" t="s">
        <v>250</v>
      </c>
      <c r="K4652">
        <v>0</v>
      </c>
      <c r="L4652">
        <v>8</v>
      </c>
      <c r="M4652">
        <v>0</v>
      </c>
      <c r="N4652">
        <v>0</v>
      </c>
      <c r="O4652">
        <v>0</v>
      </c>
      <c r="P4652">
        <v>-1</v>
      </c>
      <c r="Q4652" s="28">
        <v>41300.352083333331</v>
      </c>
      <c r="R4652" s="28">
        <v>41305.366666666669</v>
      </c>
      <c r="S4652" t="s">
        <v>15958</v>
      </c>
      <c r="T4652" s="27">
        <v>41300</v>
      </c>
      <c r="V4652">
        <v>1</v>
      </c>
      <c r="W4652" t="s">
        <v>32</v>
      </c>
      <c r="X4652" t="s">
        <v>364</v>
      </c>
      <c r="Y4652">
        <v>0</v>
      </c>
      <c r="AB4652" t="s">
        <v>237</v>
      </c>
      <c r="AH4652">
        <v>0</v>
      </c>
      <c r="AN4652" t="s">
        <v>238</v>
      </c>
      <c r="AO4652">
        <v>6</v>
      </c>
      <c r="AP4652" t="s">
        <v>246</v>
      </c>
      <c r="AQ4652" s="27">
        <v>41301</v>
      </c>
      <c r="AR4652" t="s">
        <v>240</v>
      </c>
      <c r="AS4652">
        <v>8</v>
      </c>
      <c r="AT4652" t="s">
        <v>269</v>
      </c>
      <c r="AU4652" s="27">
        <v>41301</v>
      </c>
    </row>
    <row r="4653" spans="1:47" x14ac:dyDescent="0.2">
      <c r="A4653">
        <v>4652</v>
      </c>
      <c r="B4653" t="s">
        <v>15959</v>
      </c>
      <c r="C4653" t="s">
        <v>15960</v>
      </c>
      <c r="D4653" t="s">
        <v>14160</v>
      </c>
      <c r="E4653" s="27">
        <v>41759</v>
      </c>
      <c r="F4653" t="s">
        <v>233</v>
      </c>
      <c r="G4653" s="27">
        <v>34807</v>
      </c>
      <c r="H4653">
        <v>21</v>
      </c>
      <c r="I4653" t="s">
        <v>259</v>
      </c>
      <c r="J4653" t="s">
        <v>250</v>
      </c>
      <c r="K4653">
        <v>0</v>
      </c>
      <c r="L4653">
        <v>9</v>
      </c>
      <c r="M4653">
        <v>0</v>
      </c>
      <c r="N4653">
        <v>0</v>
      </c>
      <c r="O4653">
        <v>1</v>
      </c>
      <c r="P4653">
        <v>-1</v>
      </c>
      <c r="Q4653" s="28">
        <v>41758.175000000003</v>
      </c>
      <c r="R4653" s="28">
        <v>41759.427083333336</v>
      </c>
      <c r="S4653" t="s">
        <v>15961</v>
      </c>
      <c r="T4653" s="27">
        <v>41758</v>
      </c>
      <c r="V4653">
        <v>1</v>
      </c>
      <c r="W4653" t="s">
        <v>32</v>
      </c>
      <c r="X4653" t="s">
        <v>459</v>
      </c>
      <c r="Y4653">
        <v>1</v>
      </c>
      <c r="AA4653" t="s">
        <v>15962</v>
      </c>
      <c r="AB4653" t="s">
        <v>36</v>
      </c>
      <c r="AC4653">
        <v>0</v>
      </c>
      <c r="AD4653" s="27">
        <v>42179</v>
      </c>
      <c r="AE4653" t="s">
        <v>474</v>
      </c>
      <c r="AF4653" s="27">
        <v>42179</v>
      </c>
      <c r="AG4653" s="27">
        <v>42180</v>
      </c>
      <c r="AH4653">
        <v>0</v>
      </c>
      <c r="AN4653" t="s">
        <v>238</v>
      </c>
      <c r="AO4653">
        <v>9</v>
      </c>
      <c r="AP4653" t="s">
        <v>269</v>
      </c>
      <c r="AQ4653" s="27">
        <v>41759</v>
      </c>
      <c r="AR4653" t="s">
        <v>240</v>
      </c>
      <c r="AS4653">
        <v>9</v>
      </c>
      <c r="AT4653" t="s">
        <v>269</v>
      </c>
      <c r="AU4653" s="27">
        <v>41759</v>
      </c>
    </row>
    <row r="4654" spans="1:47" x14ac:dyDescent="0.2">
      <c r="A4654">
        <v>4653</v>
      </c>
      <c r="B4654" t="s">
        <v>15963</v>
      </c>
      <c r="C4654" t="s">
        <v>826</v>
      </c>
      <c r="D4654" t="s">
        <v>3828</v>
      </c>
      <c r="E4654" s="27">
        <v>41782</v>
      </c>
      <c r="F4654" t="s">
        <v>233</v>
      </c>
      <c r="G4654" s="27">
        <v>32925</v>
      </c>
      <c r="H4654">
        <v>26</v>
      </c>
      <c r="I4654" t="s">
        <v>244</v>
      </c>
      <c r="J4654" t="s">
        <v>250</v>
      </c>
      <c r="K4654">
        <v>0</v>
      </c>
      <c r="L4654">
        <v>8</v>
      </c>
      <c r="M4654">
        <v>0</v>
      </c>
      <c r="N4654">
        <v>0</v>
      </c>
      <c r="O4654">
        <v>11</v>
      </c>
      <c r="P4654">
        <v>0</v>
      </c>
      <c r="Q4654" s="28">
        <v>41782.320138888892</v>
      </c>
      <c r="R4654" s="28">
        <v>41783.336111111108</v>
      </c>
      <c r="S4654" t="s">
        <v>15964</v>
      </c>
      <c r="U4654" s="27">
        <v>41782</v>
      </c>
      <c r="V4654">
        <v>0</v>
      </c>
      <c r="W4654" t="s">
        <v>32</v>
      </c>
      <c r="X4654" t="s">
        <v>274</v>
      </c>
      <c r="Y4654">
        <v>0</v>
      </c>
      <c r="AB4654" t="s">
        <v>237</v>
      </c>
      <c r="AH4654">
        <v>0</v>
      </c>
      <c r="AN4654" t="s">
        <v>238</v>
      </c>
      <c r="AO4654">
        <v>7</v>
      </c>
      <c r="AP4654" t="s">
        <v>246</v>
      </c>
      <c r="AQ4654" s="27">
        <v>41782</v>
      </c>
      <c r="AR4654" t="s">
        <v>240</v>
      </c>
      <c r="AS4654">
        <v>8</v>
      </c>
      <c r="AT4654" t="s">
        <v>269</v>
      </c>
      <c r="AU4654" s="27">
        <v>41782</v>
      </c>
    </row>
    <row r="4655" spans="1:47" x14ac:dyDescent="0.2">
      <c r="A4655">
        <v>4654</v>
      </c>
      <c r="B4655" t="s">
        <v>15965</v>
      </c>
      <c r="C4655" t="s">
        <v>2972</v>
      </c>
      <c r="D4655" t="s">
        <v>6165</v>
      </c>
      <c r="E4655" s="27">
        <v>41891</v>
      </c>
      <c r="F4655" t="s">
        <v>233</v>
      </c>
      <c r="G4655" s="27">
        <v>22011</v>
      </c>
      <c r="H4655">
        <v>56</v>
      </c>
      <c r="I4655" t="s">
        <v>234</v>
      </c>
      <c r="J4655" t="s">
        <v>353</v>
      </c>
      <c r="K4655">
        <v>0</v>
      </c>
      <c r="L4655">
        <v>1</v>
      </c>
      <c r="M4655">
        <v>0</v>
      </c>
      <c r="N4655">
        <v>0</v>
      </c>
      <c r="O4655">
        <v>1</v>
      </c>
      <c r="S4655" t="s">
        <v>15966</v>
      </c>
      <c r="T4655" s="27">
        <v>41817</v>
      </c>
      <c r="V4655">
        <v>74</v>
      </c>
      <c r="W4655" t="s">
        <v>36</v>
      </c>
      <c r="X4655" t="s">
        <v>4182</v>
      </c>
      <c r="Y4655">
        <v>0</v>
      </c>
      <c r="AB4655" t="s">
        <v>237</v>
      </c>
      <c r="AH4655">
        <v>0</v>
      </c>
      <c r="AN4655" t="s">
        <v>238</v>
      </c>
      <c r="AO4655">
        <v>1</v>
      </c>
      <c r="AP4655" t="s">
        <v>239</v>
      </c>
      <c r="AQ4655" s="27">
        <v>41891</v>
      </c>
      <c r="AR4655" t="s">
        <v>240</v>
      </c>
      <c r="AS4655">
        <v>1</v>
      </c>
      <c r="AT4655" t="s">
        <v>239</v>
      </c>
      <c r="AU4655" s="27">
        <v>41891</v>
      </c>
    </row>
    <row r="4656" spans="1:47" x14ac:dyDescent="0.2">
      <c r="A4656">
        <v>4655</v>
      </c>
      <c r="B4656" t="s">
        <v>15967</v>
      </c>
      <c r="C4656" t="s">
        <v>15968</v>
      </c>
      <c r="D4656" t="s">
        <v>15969</v>
      </c>
      <c r="E4656" s="27">
        <v>41398</v>
      </c>
      <c r="F4656" t="s">
        <v>233</v>
      </c>
      <c r="G4656" s="27">
        <v>30810</v>
      </c>
      <c r="H4656">
        <v>31</v>
      </c>
      <c r="I4656" t="s">
        <v>244</v>
      </c>
      <c r="J4656" t="s">
        <v>245</v>
      </c>
      <c r="K4656">
        <v>0</v>
      </c>
      <c r="L4656">
        <v>8</v>
      </c>
      <c r="M4656">
        <v>0</v>
      </c>
      <c r="N4656">
        <v>0</v>
      </c>
      <c r="O4656">
        <v>10</v>
      </c>
      <c r="P4656">
        <v>185</v>
      </c>
      <c r="Q4656" s="28">
        <v>41583.502083333333</v>
      </c>
      <c r="R4656" s="28">
        <v>41583.086805555555</v>
      </c>
      <c r="S4656" t="s">
        <v>15970</v>
      </c>
      <c r="T4656" s="27">
        <v>40768</v>
      </c>
      <c r="V4656">
        <v>630</v>
      </c>
      <c r="W4656" t="s">
        <v>36</v>
      </c>
      <c r="X4656" t="s">
        <v>412</v>
      </c>
      <c r="Y4656">
        <v>0</v>
      </c>
      <c r="AB4656" t="s">
        <v>237</v>
      </c>
      <c r="AH4656">
        <v>0</v>
      </c>
      <c r="AN4656" t="s">
        <v>238</v>
      </c>
      <c r="AO4656">
        <v>4</v>
      </c>
      <c r="AP4656" t="s">
        <v>239</v>
      </c>
      <c r="AQ4656" s="27">
        <v>41398</v>
      </c>
      <c r="AR4656" t="s">
        <v>240</v>
      </c>
      <c r="AS4656">
        <v>8</v>
      </c>
      <c r="AT4656" t="s">
        <v>269</v>
      </c>
      <c r="AU4656" s="27">
        <v>41398</v>
      </c>
    </row>
    <row r="4657" spans="1:47" x14ac:dyDescent="0.2">
      <c r="A4657">
        <v>4656</v>
      </c>
      <c r="B4657" t="s">
        <v>15971</v>
      </c>
      <c r="C4657" t="s">
        <v>488</v>
      </c>
      <c r="D4657" t="s">
        <v>1692</v>
      </c>
      <c r="E4657" s="27">
        <v>41924</v>
      </c>
      <c r="F4657" t="s">
        <v>233</v>
      </c>
      <c r="G4657" s="27">
        <v>21767</v>
      </c>
      <c r="H4657">
        <v>56</v>
      </c>
      <c r="I4657" t="s">
        <v>234</v>
      </c>
      <c r="J4657" t="s">
        <v>250</v>
      </c>
      <c r="K4657">
        <v>0</v>
      </c>
      <c r="L4657">
        <v>2</v>
      </c>
      <c r="M4657">
        <v>0</v>
      </c>
      <c r="N4657">
        <v>0</v>
      </c>
      <c r="O4657">
        <v>0</v>
      </c>
      <c r="P4657">
        <v>0</v>
      </c>
      <c r="Q4657" s="28">
        <v>41924.145138888889</v>
      </c>
      <c r="R4657" s="28">
        <v>41926.342361111114</v>
      </c>
      <c r="S4657" t="s">
        <v>15972</v>
      </c>
      <c r="T4657" s="27">
        <v>41924</v>
      </c>
      <c r="V4657">
        <v>0</v>
      </c>
      <c r="W4657" t="s">
        <v>36</v>
      </c>
      <c r="X4657" t="s">
        <v>279</v>
      </c>
      <c r="Y4657">
        <v>0</v>
      </c>
      <c r="AB4657" t="s">
        <v>237</v>
      </c>
      <c r="AH4657">
        <v>0</v>
      </c>
      <c r="AN4657" t="s">
        <v>238</v>
      </c>
      <c r="AO4657">
        <v>1</v>
      </c>
      <c r="AP4657" t="s">
        <v>239</v>
      </c>
      <c r="AQ4657" s="27">
        <v>41924</v>
      </c>
      <c r="AR4657" t="s">
        <v>240</v>
      </c>
      <c r="AS4657">
        <v>2</v>
      </c>
      <c r="AT4657" t="s">
        <v>239</v>
      </c>
      <c r="AU4657" s="27">
        <v>41924</v>
      </c>
    </row>
    <row r="4658" spans="1:47" x14ac:dyDescent="0.2">
      <c r="A4658">
        <v>4657</v>
      </c>
      <c r="B4658" t="s">
        <v>15973</v>
      </c>
      <c r="C4658" t="s">
        <v>2941</v>
      </c>
      <c r="D4658" t="s">
        <v>15974</v>
      </c>
      <c r="E4658" s="27">
        <v>41513</v>
      </c>
      <c r="F4658" t="s">
        <v>233</v>
      </c>
      <c r="G4658" s="27">
        <v>29481</v>
      </c>
      <c r="H4658">
        <v>35</v>
      </c>
      <c r="I4658" t="s">
        <v>244</v>
      </c>
      <c r="J4658" t="s">
        <v>245</v>
      </c>
      <c r="K4658">
        <v>0</v>
      </c>
      <c r="L4658">
        <v>2</v>
      </c>
      <c r="M4658">
        <v>0</v>
      </c>
      <c r="N4658">
        <v>0</v>
      </c>
      <c r="O4658">
        <v>2</v>
      </c>
      <c r="P4658">
        <v>0</v>
      </c>
      <c r="Q4658" s="28">
        <v>41513.050694444442</v>
      </c>
      <c r="R4658" s="28">
        <v>41547.282638888886</v>
      </c>
      <c r="S4658" t="s">
        <v>15975</v>
      </c>
      <c r="T4658" s="27">
        <v>41513</v>
      </c>
      <c r="V4658">
        <v>0</v>
      </c>
      <c r="W4658" t="s">
        <v>36</v>
      </c>
      <c r="X4658" t="s">
        <v>1884</v>
      </c>
      <c r="Y4658">
        <v>1</v>
      </c>
      <c r="AA4658" t="s">
        <v>15976</v>
      </c>
      <c r="AB4658" t="s">
        <v>36</v>
      </c>
      <c r="AC4658">
        <v>183</v>
      </c>
      <c r="AD4658" s="27">
        <v>41591</v>
      </c>
      <c r="AE4658" t="s">
        <v>548</v>
      </c>
      <c r="AF4658" s="27">
        <v>41774</v>
      </c>
      <c r="AG4658" s="27">
        <v>41823</v>
      </c>
      <c r="AH4658">
        <v>1</v>
      </c>
      <c r="AJ4658" t="s">
        <v>15977</v>
      </c>
      <c r="AK4658" t="s">
        <v>255</v>
      </c>
      <c r="AL4658" s="27">
        <v>41821</v>
      </c>
      <c r="AM4658" t="s">
        <v>2518</v>
      </c>
      <c r="AN4658" t="s">
        <v>238</v>
      </c>
      <c r="AO4658">
        <v>3</v>
      </c>
      <c r="AP4658" t="s">
        <v>239</v>
      </c>
      <c r="AQ4658" s="27">
        <v>41513</v>
      </c>
      <c r="AR4658" t="s">
        <v>240</v>
      </c>
      <c r="AS4658">
        <v>2</v>
      </c>
      <c r="AT4658" t="s">
        <v>239</v>
      </c>
      <c r="AU4658" s="27">
        <v>41513</v>
      </c>
    </row>
    <row r="4659" spans="1:47" x14ac:dyDescent="0.2">
      <c r="A4659">
        <v>4658</v>
      </c>
      <c r="B4659" t="s">
        <v>15978</v>
      </c>
      <c r="C4659" t="s">
        <v>15979</v>
      </c>
      <c r="D4659" t="s">
        <v>15969</v>
      </c>
      <c r="E4659" s="27">
        <v>41360</v>
      </c>
      <c r="F4659" t="s">
        <v>233</v>
      </c>
      <c r="G4659" s="27">
        <v>29824</v>
      </c>
      <c r="H4659">
        <v>34</v>
      </c>
      <c r="I4659" t="s">
        <v>244</v>
      </c>
      <c r="J4659" t="s">
        <v>250</v>
      </c>
      <c r="K4659">
        <v>0</v>
      </c>
      <c r="L4659">
        <v>6</v>
      </c>
      <c r="M4659">
        <v>0</v>
      </c>
      <c r="N4659">
        <v>0</v>
      </c>
      <c r="O4659">
        <v>5</v>
      </c>
      <c r="P4659">
        <v>-13</v>
      </c>
      <c r="Q4659" s="28">
        <v>41347.441666666666</v>
      </c>
      <c r="R4659" s="28">
        <v>41349.520833333336</v>
      </c>
      <c r="S4659" t="s">
        <v>15980</v>
      </c>
      <c r="T4659" s="27">
        <v>41347</v>
      </c>
      <c r="V4659">
        <v>13</v>
      </c>
      <c r="W4659" t="s">
        <v>36</v>
      </c>
      <c r="X4659" t="s">
        <v>279</v>
      </c>
      <c r="Y4659">
        <v>0</v>
      </c>
      <c r="AB4659" t="s">
        <v>237</v>
      </c>
      <c r="AH4659">
        <v>0</v>
      </c>
      <c r="AN4659" t="s">
        <v>238</v>
      </c>
      <c r="AO4659">
        <v>6</v>
      </c>
      <c r="AP4659" t="s">
        <v>246</v>
      </c>
      <c r="AQ4659" s="27">
        <v>41360</v>
      </c>
      <c r="AR4659" t="s">
        <v>240</v>
      </c>
      <c r="AS4659">
        <v>6</v>
      </c>
      <c r="AT4659" t="s">
        <v>246</v>
      </c>
      <c r="AU4659" s="27">
        <v>41360</v>
      </c>
    </row>
    <row r="4660" spans="1:47" x14ac:dyDescent="0.2">
      <c r="A4660">
        <v>4659</v>
      </c>
      <c r="B4660" t="s">
        <v>15981</v>
      </c>
      <c r="C4660" t="s">
        <v>288</v>
      </c>
      <c r="D4660" t="s">
        <v>1841</v>
      </c>
      <c r="E4660" s="27">
        <v>41619</v>
      </c>
      <c r="F4660" t="s">
        <v>233</v>
      </c>
      <c r="G4660" s="27">
        <v>23328</v>
      </c>
      <c r="H4660">
        <v>52</v>
      </c>
      <c r="I4660" t="s">
        <v>234</v>
      </c>
      <c r="J4660" t="s">
        <v>245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-1</v>
      </c>
      <c r="Q4660" s="28">
        <v>41618.283333333333</v>
      </c>
      <c r="R4660" s="28">
        <v>41619.0625</v>
      </c>
      <c r="S4660" t="s">
        <v>15982</v>
      </c>
      <c r="T4660" s="27">
        <v>41618</v>
      </c>
      <c r="V4660">
        <v>1</v>
      </c>
      <c r="W4660" t="s">
        <v>36</v>
      </c>
      <c r="X4660" t="s">
        <v>279</v>
      </c>
      <c r="Y4660">
        <v>0</v>
      </c>
      <c r="AB4660" t="s">
        <v>237</v>
      </c>
      <c r="AH4660">
        <v>0</v>
      </c>
      <c r="AN4660" t="s">
        <v>238</v>
      </c>
      <c r="AO4660">
        <v>1</v>
      </c>
      <c r="AP4660" t="s">
        <v>239</v>
      </c>
      <c r="AQ4660" s="27">
        <v>41619</v>
      </c>
      <c r="AR4660" t="s">
        <v>240</v>
      </c>
      <c r="AS4660">
        <v>1</v>
      </c>
      <c r="AT4660" t="s">
        <v>239</v>
      </c>
      <c r="AU4660" s="27">
        <v>41619</v>
      </c>
    </row>
    <row r="4661" spans="1:47" x14ac:dyDescent="0.2">
      <c r="A4661">
        <v>4660</v>
      </c>
      <c r="B4661" t="s">
        <v>15983</v>
      </c>
      <c r="C4661" t="s">
        <v>15984</v>
      </c>
      <c r="D4661" t="s">
        <v>15985</v>
      </c>
      <c r="E4661" s="27">
        <v>41282</v>
      </c>
      <c r="F4661" t="s">
        <v>233</v>
      </c>
      <c r="G4661" s="27">
        <v>34623</v>
      </c>
      <c r="H4661">
        <v>21</v>
      </c>
      <c r="I4661" t="s">
        <v>259</v>
      </c>
      <c r="J4661" t="s">
        <v>250</v>
      </c>
      <c r="K4661">
        <v>0</v>
      </c>
      <c r="L4661">
        <v>8</v>
      </c>
      <c r="M4661">
        <v>0</v>
      </c>
      <c r="N4661">
        <v>0</v>
      </c>
      <c r="O4661">
        <v>0</v>
      </c>
      <c r="P4661">
        <v>-1</v>
      </c>
      <c r="Q4661" s="28">
        <v>41281.404166666667</v>
      </c>
      <c r="R4661" s="28">
        <v>41283.045138888891</v>
      </c>
      <c r="S4661" t="s">
        <v>15986</v>
      </c>
      <c r="U4661" s="27">
        <v>41281</v>
      </c>
      <c r="V4661">
        <v>1</v>
      </c>
      <c r="W4661" t="s">
        <v>32</v>
      </c>
      <c r="X4661" t="s">
        <v>274</v>
      </c>
      <c r="Y4661">
        <v>0</v>
      </c>
      <c r="AB4661" t="s">
        <v>237</v>
      </c>
      <c r="AH4661">
        <v>0</v>
      </c>
      <c r="AN4661" t="s">
        <v>238</v>
      </c>
      <c r="AO4661">
        <v>8</v>
      </c>
      <c r="AP4661" t="s">
        <v>269</v>
      </c>
      <c r="AQ4661" s="27">
        <v>41282</v>
      </c>
      <c r="AR4661" t="s">
        <v>240</v>
      </c>
      <c r="AS4661">
        <v>8</v>
      </c>
      <c r="AT4661" t="s">
        <v>269</v>
      </c>
      <c r="AU4661" s="27">
        <v>41282</v>
      </c>
    </row>
    <row r="4662" spans="1:47" x14ac:dyDescent="0.2">
      <c r="A4662">
        <v>4661</v>
      </c>
      <c r="B4662" t="s">
        <v>15987</v>
      </c>
      <c r="C4662" t="s">
        <v>2021</v>
      </c>
      <c r="D4662" t="s">
        <v>1535</v>
      </c>
      <c r="E4662" s="27">
        <v>41704</v>
      </c>
      <c r="F4662" t="s">
        <v>233</v>
      </c>
      <c r="G4662" s="27">
        <v>26740</v>
      </c>
      <c r="H4662">
        <v>43</v>
      </c>
      <c r="I4662" t="s">
        <v>244</v>
      </c>
      <c r="J4662" t="s">
        <v>250</v>
      </c>
      <c r="K4662">
        <v>0</v>
      </c>
      <c r="L4662">
        <v>2</v>
      </c>
      <c r="M4662">
        <v>0</v>
      </c>
      <c r="N4662">
        <v>0</v>
      </c>
      <c r="O4662">
        <v>8</v>
      </c>
      <c r="P4662">
        <v>-1</v>
      </c>
      <c r="Q4662" s="28">
        <v>41703.147222222222</v>
      </c>
      <c r="R4662" s="28">
        <v>41704.363888888889</v>
      </c>
      <c r="S4662" t="s">
        <v>15988</v>
      </c>
      <c r="T4662" s="27">
        <v>41703</v>
      </c>
      <c r="V4662">
        <v>1</v>
      </c>
      <c r="W4662" t="s">
        <v>36</v>
      </c>
      <c r="X4662" t="s">
        <v>279</v>
      </c>
      <c r="Y4662">
        <v>0</v>
      </c>
      <c r="AB4662" t="s">
        <v>237</v>
      </c>
      <c r="AH4662">
        <v>0</v>
      </c>
      <c r="AN4662" t="s">
        <v>238</v>
      </c>
      <c r="AO4662">
        <v>2</v>
      </c>
      <c r="AP4662" t="s">
        <v>239</v>
      </c>
      <c r="AQ4662" s="27">
        <v>41704</v>
      </c>
      <c r="AR4662" t="s">
        <v>240</v>
      </c>
      <c r="AS4662">
        <v>2</v>
      </c>
      <c r="AT4662" t="s">
        <v>239</v>
      </c>
      <c r="AU4662" s="27">
        <v>41704</v>
      </c>
    </row>
    <row r="4663" spans="1:47" x14ac:dyDescent="0.2">
      <c r="A4663">
        <v>4662</v>
      </c>
      <c r="B4663" t="s">
        <v>15989</v>
      </c>
      <c r="C4663" t="s">
        <v>1840</v>
      </c>
      <c r="D4663" t="s">
        <v>15990</v>
      </c>
      <c r="E4663" s="27">
        <v>41302</v>
      </c>
      <c r="F4663" t="s">
        <v>294</v>
      </c>
      <c r="G4663" s="27">
        <v>30579</v>
      </c>
      <c r="H4663">
        <v>32</v>
      </c>
      <c r="I4663" t="s">
        <v>244</v>
      </c>
      <c r="J4663" t="s">
        <v>245</v>
      </c>
      <c r="K4663">
        <v>0</v>
      </c>
      <c r="L4663">
        <v>2</v>
      </c>
      <c r="M4663">
        <v>0</v>
      </c>
      <c r="N4663">
        <v>0</v>
      </c>
      <c r="O4663">
        <v>0</v>
      </c>
      <c r="P4663">
        <v>-1</v>
      </c>
      <c r="Q4663" s="28">
        <v>41301.511111111111</v>
      </c>
      <c r="R4663" s="28">
        <v>41302.524305555555</v>
      </c>
      <c r="S4663" t="s">
        <v>15991</v>
      </c>
      <c r="T4663" s="27">
        <v>41300</v>
      </c>
      <c r="V4663">
        <v>2</v>
      </c>
      <c r="W4663" t="s">
        <v>32</v>
      </c>
      <c r="X4663" t="s">
        <v>359</v>
      </c>
      <c r="Y4663">
        <v>0</v>
      </c>
      <c r="AB4663" t="s">
        <v>237</v>
      </c>
      <c r="AH4663">
        <v>0</v>
      </c>
      <c r="AN4663" t="s">
        <v>238</v>
      </c>
      <c r="AO4663">
        <v>2</v>
      </c>
      <c r="AP4663" t="s">
        <v>239</v>
      </c>
      <c r="AQ4663" s="27">
        <v>41302</v>
      </c>
      <c r="AR4663" t="s">
        <v>240</v>
      </c>
      <c r="AS4663">
        <v>2</v>
      </c>
      <c r="AT4663" t="s">
        <v>239</v>
      </c>
      <c r="AU4663" s="27">
        <v>41302</v>
      </c>
    </row>
    <row r="4664" spans="1:47" x14ac:dyDescent="0.2">
      <c r="A4664">
        <v>4663</v>
      </c>
      <c r="B4664" t="s">
        <v>15992</v>
      </c>
      <c r="C4664" t="s">
        <v>6946</v>
      </c>
      <c r="D4664" t="s">
        <v>15993</v>
      </c>
      <c r="E4664" s="27">
        <v>41511</v>
      </c>
      <c r="F4664" t="s">
        <v>233</v>
      </c>
      <c r="G4664" s="27">
        <v>24426</v>
      </c>
      <c r="H4664">
        <v>49</v>
      </c>
      <c r="I4664" t="s">
        <v>234</v>
      </c>
      <c r="J4664" t="s">
        <v>245</v>
      </c>
      <c r="K4664">
        <v>0</v>
      </c>
      <c r="L4664">
        <v>6</v>
      </c>
      <c r="M4664">
        <v>0</v>
      </c>
      <c r="N4664">
        <v>0</v>
      </c>
      <c r="O4664">
        <v>5</v>
      </c>
      <c r="P4664">
        <v>-1</v>
      </c>
      <c r="Q4664" s="28">
        <v>41510.414583333331</v>
      </c>
      <c r="R4664" s="28">
        <v>41514.336111111108</v>
      </c>
      <c r="S4664" t="s">
        <v>15994</v>
      </c>
      <c r="T4664" s="27">
        <v>41510</v>
      </c>
      <c r="V4664">
        <v>1</v>
      </c>
      <c r="W4664" t="s">
        <v>32</v>
      </c>
      <c r="X4664" t="s">
        <v>867</v>
      </c>
      <c r="Y4664">
        <v>1</v>
      </c>
      <c r="AA4664" t="s">
        <v>15995</v>
      </c>
      <c r="AB4664" t="s">
        <v>32</v>
      </c>
      <c r="AC4664">
        <v>2</v>
      </c>
      <c r="AD4664" s="27">
        <v>41689</v>
      </c>
      <c r="AE4664" t="s">
        <v>15996</v>
      </c>
      <c r="AF4664" s="27">
        <v>41691</v>
      </c>
      <c r="AG4664" s="27">
        <v>41694</v>
      </c>
      <c r="AH4664">
        <v>0</v>
      </c>
      <c r="AN4664" t="s">
        <v>238</v>
      </c>
      <c r="AO4664">
        <v>3</v>
      </c>
      <c r="AP4664" t="s">
        <v>239</v>
      </c>
      <c r="AQ4664" s="27">
        <v>41511</v>
      </c>
      <c r="AR4664" t="s">
        <v>240</v>
      </c>
      <c r="AS4664">
        <v>6</v>
      </c>
      <c r="AT4664" t="s">
        <v>246</v>
      </c>
      <c r="AU4664" s="27">
        <v>41511</v>
      </c>
    </row>
    <row r="4665" spans="1:47" x14ac:dyDescent="0.2">
      <c r="A4665">
        <v>4664</v>
      </c>
      <c r="B4665" t="s">
        <v>15997</v>
      </c>
      <c r="C4665" t="s">
        <v>918</v>
      </c>
      <c r="D4665" t="s">
        <v>15998</v>
      </c>
      <c r="E4665" s="27">
        <v>41850</v>
      </c>
      <c r="F4665" t="s">
        <v>233</v>
      </c>
      <c r="G4665" s="27">
        <v>21955</v>
      </c>
      <c r="H4665">
        <v>56</v>
      </c>
      <c r="I4665" t="s">
        <v>234</v>
      </c>
      <c r="J4665" t="s">
        <v>245</v>
      </c>
      <c r="K4665">
        <v>0</v>
      </c>
      <c r="L4665">
        <v>4</v>
      </c>
      <c r="M4665">
        <v>0</v>
      </c>
      <c r="N4665">
        <v>0</v>
      </c>
      <c r="O4665">
        <v>11</v>
      </c>
      <c r="P4665">
        <v>-35</v>
      </c>
      <c r="Q4665" s="28">
        <v>41815.248611111114</v>
      </c>
      <c r="R4665" s="28">
        <v>41816.377083333333</v>
      </c>
      <c r="S4665" t="s">
        <v>15999</v>
      </c>
      <c r="T4665" s="27">
        <v>41815</v>
      </c>
      <c r="V4665">
        <v>35</v>
      </c>
      <c r="W4665" t="s">
        <v>32</v>
      </c>
      <c r="X4665" t="s">
        <v>441</v>
      </c>
      <c r="Y4665">
        <v>0</v>
      </c>
      <c r="AB4665" t="s">
        <v>237</v>
      </c>
      <c r="AH4665">
        <v>0</v>
      </c>
      <c r="AN4665" t="s">
        <v>238</v>
      </c>
      <c r="AO4665">
        <v>4</v>
      </c>
      <c r="AP4665" t="s">
        <v>239</v>
      </c>
      <c r="AQ4665" s="27">
        <v>41850</v>
      </c>
      <c r="AR4665" t="s">
        <v>240</v>
      </c>
      <c r="AS4665">
        <v>4</v>
      </c>
      <c r="AT4665" t="s">
        <v>239</v>
      </c>
      <c r="AU4665" s="27">
        <v>41850</v>
      </c>
    </row>
    <row r="4666" spans="1:47" x14ac:dyDescent="0.2">
      <c r="A4666">
        <v>4665</v>
      </c>
      <c r="B4666" t="s">
        <v>16000</v>
      </c>
      <c r="C4666" t="s">
        <v>16001</v>
      </c>
      <c r="D4666" t="s">
        <v>6207</v>
      </c>
      <c r="E4666" s="27">
        <v>41635</v>
      </c>
      <c r="F4666" t="s">
        <v>294</v>
      </c>
      <c r="G4666" s="27">
        <v>34533</v>
      </c>
      <c r="H4666">
        <v>21</v>
      </c>
      <c r="I4666" t="s">
        <v>259</v>
      </c>
      <c r="J4666" t="s">
        <v>250</v>
      </c>
      <c r="K4666">
        <v>0</v>
      </c>
      <c r="L4666">
        <v>4</v>
      </c>
      <c r="M4666">
        <v>0</v>
      </c>
      <c r="N4666">
        <v>0</v>
      </c>
      <c r="O4666">
        <v>0</v>
      </c>
      <c r="P4666">
        <v>-1</v>
      </c>
      <c r="Q4666" s="28">
        <v>41634.259027777778</v>
      </c>
      <c r="R4666" s="28">
        <v>41635.315972222219</v>
      </c>
      <c r="S4666" t="s">
        <v>16002</v>
      </c>
      <c r="T4666" s="27">
        <v>41634</v>
      </c>
      <c r="V4666">
        <v>1</v>
      </c>
      <c r="W4666" t="s">
        <v>36</v>
      </c>
      <c r="X4666" t="s">
        <v>279</v>
      </c>
      <c r="Y4666">
        <v>0</v>
      </c>
      <c r="AB4666" t="s">
        <v>237</v>
      </c>
      <c r="AH4666">
        <v>0</v>
      </c>
      <c r="AN4666" t="s">
        <v>238</v>
      </c>
      <c r="AO4666">
        <v>5</v>
      </c>
      <c r="AP4666" t="s">
        <v>246</v>
      </c>
      <c r="AQ4666" s="27">
        <v>41635</v>
      </c>
      <c r="AR4666" t="s">
        <v>240</v>
      </c>
      <c r="AS4666">
        <v>4</v>
      </c>
      <c r="AT4666" t="s">
        <v>239</v>
      </c>
      <c r="AU4666" s="27">
        <v>41635</v>
      </c>
    </row>
    <row r="4667" spans="1:47" x14ac:dyDescent="0.2">
      <c r="A4667">
        <v>4666</v>
      </c>
      <c r="B4667" t="s">
        <v>16003</v>
      </c>
      <c r="C4667" t="s">
        <v>16004</v>
      </c>
      <c r="D4667" t="s">
        <v>3281</v>
      </c>
      <c r="E4667" s="27">
        <v>41348</v>
      </c>
      <c r="F4667" t="s">
        <v>294</v>
      </c>
      <c r="G4667" s="27">
        <v>31734</v>
      </c>
      <c r="H4667">
        <v>29</v>
      </c>
      <c r="I4667" t="s">
        <v>244</v>
      </c>
      <c r="J4667" t="s">
        <v>250</v>
      </c>
      <c r="K4667">
        <v>0</v>
      </c>
      <c r="L4667">
        <v>7</v>
      </c>
      <c r="M4667">
        <v>0</v>
      </c>
      <c r="N4667">
        <v>0</v>
      </c>
      <c r="O4667">
        <v>2</v>
      </c>
      <c r="P4667">
        <v>377</v>
      </c>
      <c r="Q4667" s="28">
        <v>41725.527083333334</v>
      </c>
      <c r="R4667" s="28">
        <v>41740.225694444445</v>
      </c>
      <c r="S4667" t="s">
        <v>16005</v>
      </c>
      <c r="U4667" s="27">
        <v>41066</v>
      </c>
      <c r="V4667">
        <v>282</v>
      </c>
      <c r="W4667" t="s">
        <v>32</v>
      </c>
      <c r="X4667" t="s">
        <v>274</v>
      </c>
      <c r="Y4667">
        <v>0</v>
      </c>
      <c r="AB4667" t="s">
        <v>237</v>
      </c>
      <c r="AH4667">
        <v>0</v>
      </c>
      <c r="AN4667" t="s">
        <v>238</v>
      </c>
      <c r="AO4667">
        <v>5</v>
      </c>
      <c r="AP4667" t="s">
        <v>246</v>
      </c>
      <c r="AQ4667" s="27">
        <v>41348</v>
      </c>
      <c r="AR4667" t="s">
        <v>240</v>
      </c>
      <c r="AS4667">
        <v>7</v>
      </c>
      <c r="AT4667" t="s">
        <v>246</v>
      </c>
      <c r="AU4667" s="27">
        <v>41348</v>
      </c>
    </row>
    <row r="4668" spans="1:47" x14ac:dyDescent="0.2">
      <c r="A4668">
        <v>4667</v>
      </c>
      <c r="B4668" t="s">
        <v>16006</v>
      </c>
      <c r="C4668" t="s">
        <v>4092</v>
      </c>
      <c r="D4668" t="s">
        <v>1929</v>
      </c>
      <c r="E4668" s="27">
        <v>41322</v>
      </c>
      <c r="F4668" t="s">
        <v>233</v>
      </c>
      <c r="G4668" s="27">
        <v>32147</v>
      </c>
      <c r="H4668">
        <v>28</v>
      </c>
      <c r="I4668" t="s">
        <v>244</v>
      </c>
      <c r="J4668" t="s">
        <v>250</v>
      </c>
      <c r="K4668">
        <v>0</v>
      </c>
      <c r="L4668">
        <v>5</v>
      </c>
      <c r="M4668">
        <v>0</v>
      </c>
      <c r="N4668">
        <v>0</v>
      </c>
      <c r="O4668">
        <v>5</v>
      </c>
      <c r="P4668">
        <v>-1</v>
      </c>
      <c r="Q4668" s="28">
        <v>41321.173611111109</v>
      </c>
      <c r="R4668" s="28">
        <v>41322.068749999999</v>
      </c>
      <c r="S4668" t="s">
        <v>16007</v>
      </c>
      <c r="T4668" s="27">
        <v>41321</v>
      </c>
      <c r="V4668">
        <v>1</v>
      </c>
      <c r="W4668" t="s">
        <v>32</v>
      </c>
      <c r="X4668" t="s">
        <v>1089</v>
      </c>
      <c r="Y4668">
        <v>1</v>
      </c>
      <c r="AA4668" t="s">
        <v>16008</v>
      </c>
      <c r="AB4668" t="s">
        <v>36</v>
      </c>
      <c r="AC4668">
        <v>0</v>
      </c>
      <c r="AD4668" s="27">
        <v>41806</v>
      </c>
      <c r="AE4668" t="s">
        <v>422</v>
      </c>
      <c r="AF4668" s="27">
        <v>41806</v>
      </c>
      <c r="AG4668" s="27">
        <v>41807</v>
      </c>
      <c r="AH4668">
        <v>0</v>
      </c>
      <c r="AN4668" t="s">
        <v>238</v>
      </c>
      <c r="AO4668">
        <v>3</v>
      </c>
      <c r="AP4668" t="s">
        <v>239</v>
      </c>
      <c r="AQ4668" s="27">
        <v>41322</v>
      </c>
      <c r="AR4668" t="s">
        <v>240</v>
      </c>
      <c r="AS4668">
        <v>5</v>
      </c>
      <c r="AT4668" t="s">
        <v>246</v>
      </c>
      <c r="AU4668" s="27">
        <v>41322</v>
      </c>
    </row>
    <row r="4669" spans="1:47" x14ac:dyDescent="0.2">
      <c r="A4669">
        <v>4668</v>
      </c>
      <c r="B4669" t="s">
        <v>16009</v>
      </c>
      <c r="C4669" t="s">
        <v>16010</v>
      </c>
      <c r="D4669" t="s">
        <v>16011</v>
      </c>
      <c r="E4669" s="27">
        <v>41632</v>
      </c>
      <c r="F4669" t="s">
        <v>294</v>
      </c>
      <c r="G4669" s="27">
        <v>18601</v>
      </c>
      <c r="H4669">
        <v>65</v>
      </c>
      <c r="I4669" t="s">
        <v>234</v>
      </c>
      <c r="J4669" t="s">
        <v>245</v>
      </c>
      <c r="K4669">
        <v>0</v>
      </c>
      <c r="L4669">
        <v>1</v>
      </c>
      <c r="M4669">
        <v>0</v>
      </c>
      <c r="N4669">
        <v>0</v>
      </c>
      <c r="O4669">
        <v>1</v>
      </c>
      <c r="P4669">
        <v>-1</v>
      </c>
      <c r="Q4669" s="28">
        <v>41631.507638888892</v>
      </c>
      <c r="R4669" s="28">
        <v>41631.056250000001</v>
      </c>
      <c r="S4669" t="s">
        <v>16012</v>
      </c>
      <c r="T4669" s="27">
        <v>41630</v>
      </c>
      <c r="V4669">
        <v>2</v>
      </c>
      <c r="W4669" t="s">
        <v>32</v>
      </c>
      <c r="X4669" t="s">
        <v>397</v>
      </c>
      <c r="Y4669">
        <v>0</v>
      </c>
      <c r="AB4669" t="s">
        <v>237</v>
      </c>
      <c r="AH4669">
        <v>0</v>
      </c>
      <c r="AN4669" t="s">
        <v>238</v>
      </c>
      <c r="AO4669">
        <v>1</v>
      </c>
      <c r="AP4669" t="s">
        <v>239</v>
      </c>
      <c r="AQ4669" s="27">
        <v>41632</v>
      </c>
      <c r="AR4669" t="s">
        <v>240</v>
      </c>
      <c r="AS4669">
        <v>1</v>
      </c>
      <c r="AT4669" t="s">
        <v>239</v>
      </c>
      <c r="AU4669" s="27">
        <v>41632</v>
      </c>
    </row>
    <row r="4670" spans="1:47" x14ac:dyDescent="0.2">
      <c r="A4670">
        <v>4669</v>
      </c>
      <c r="B4670" t="s">
        <v>16013</v>
      </c>
      <c r="C4670" t="s">
        <v>16014</v>
      </c>
      <c r="D4670" t="s">
        <v>7971</v>
      </c>
      <c r="E4670" s="27">
        <v>41998</v>
      </c>
      <c r="F4670" t="s">
        <v>233</v>
      </c>
      <c r="G4670" s="27">
        <v>33210</v>
      </c>
      <c r="H4670">
        <v>25</v>
      </c>
      <c r="I4670" t="s">
        <v>244</v>
      </c>
      <c r="J4670" t="s">
        <v>245</v>
      </c>
      <c r="K4670">
        <v>0</v>
      </c>
      <c r="L4670">
        <v>4</v>
      </c>
      <c r="M4670">
        <v>0</v>
      </c>
      <c r="N4670">
        <v>0</v>
      </c>
      <c r="O4670">
        <v>1</v>
      </c>
      <c r="P4670">
        <v>-1</v>
      </c>
      <c r="Q4670" s="28">
        <v>41997.460416666669</v>
      </c>
      <c r="R4670" s="28">
        <v>42032.38958333333</v>
      </c>
      <c r="S4670" t="s">
        <v>16015</v>
      </c>
      <c r="T4670" s="27">
        <v>41997</v>
      </c>
      <c r="V4670">
        <v>1</v>
      </c>
      <c r="W4670" t="s">
        <v>32</v>
      </c>
      <c r="X4670" t="s">
        <v>555</v>
      </c>
      <c r="Y4670">
        <v>0</v>
      </c>
      <c r="AB4670" t="s">
        <v>237</v>
      </c>
      <c r="AH4670">
        <v>0</v>
      </c>
      <c r="AN4670" t="s">
        <v>238</v>
      </c>
      <c r="AO4670">
        <v>3</v>
      </c>
      <c r="AP4670" t="s">
        <v>239</v>
      </c>
      <c r="AQ4670" s="27">
        <v>41998</v>
      </c>
      <c r="AR4670" t="s">
        <v>240</v>
      </c>
      <c r="AS4670">
        <v>4</v>
      </c>
      <c r="AT4670" t="s">
        <v>239</v>
      </c>
      <c r="AU4670" s="27">
        <v>41998</v>
      </c>
    </row>
    <row r="4671" spans="1:47" x14ac:dyDescent="0.2">
      <c r="A4671">
        <v>4670</v>
      </c>
      <c r="B4671" t="s">
        <v>16016</v>
      </c>
      <c r="C4671" t="s">
        <v>16017</v>
      </c>
      <c r="D4671" t="s">
        <v>16018</v>
      </c>
      <c r="E4671" s="27">
        <v>41321</v>
      </c>
      <c r="F4671" t="s">
        <v>294</v>
      </c>
      <c r="G4671" s="27">
        <v>32338</v>
      </c>
      <c r="H4671">
        <v>27</v>
      </c>
      <c r="I4671" t="s">
        <v>244</v>
      </c>
      <c r="J4671" t="s">
        <v>245</v>
      </c>
      <c r="K4671">
        <v>0</v>
      </c>
      <c r="L4671">
        <v>3</v>
      </c>
      <c r="M4671">
        <v>0</v>
      </c>
      <c r="N4671">
        <v>0</v>
      </c>
      <c r="O4671">
        <v>0</v>
      </c>
      <c r="P4671">
        <v>0</v>
      </c>
      <c r="Q4671" s="28">
        <v>41321.199999999997</v>
      </c>
      <c r="R4671" s="28">
        <v>41322.379166666666</v>
      </c>
      <c r="S4671" t="s">
        <v>16019</v>
      </c>
      <c r="T4671" s="27">
        <v>41321</v>
      </c>
      <c r="V4671">
        <v>0</v>
      </c>
      <c r="W4671" t="s">
        <v>36</v>
      </c>
      <c r="X4671" t="s">
        <v>279</v>
      </c>
      <c r="Y4671">
        <v>0</v>
      </c>
      <c r="AB4671" t="s">
        <v>237</v>
      </c>
      <c r="AH4671">
        <v>0</v>
      </c>
      <c r="AN4671" t="s">
        <v>238</v>
      </c>
      <c r="AO4671">
        <v>3</v>
      </c>
      <c r="AP4671" t="s">
        <v>239</v>
      </c>
      <c r="AQ4671" s="27">
        <v>41321</v>
      </c>
      <c r="AR4671" t="s">
        <v>240</v>
      </c>
      <c r="AS4671">
        <v>3</v>
      </c>
      <c r="AT4671" t="s">
        <v>239</v>
      </c>
      <c r="AU4671" s="27">
        <v>41321</v>
      </c>
    </row>
    <row r="4672" spans="1:47" x14ac:dyDescent="0.2">
      <c r="A4672">
        <v>4671</v>
      </c>
      <c r="B4672" t="s">
        <v>16020</v>
      </c>
      <c r="C4672" t="s">
        <v>1168</v>
      </c>
      <c r="D4672" t="s">
        <v>16021</v>
      </c>
      <c r="E4672" s="27">
        <v>41874</v>
      </c>
      <c r="F4672" t="s">
        <v>233</v>
      </c>
      <c r="G4672" s="27">
        <v>31694</v>
      </c>
      <c r="H4672">
        <v>29</v>
      </c>
      <c r="I4672" t="s">
        <v>244</v>
      </c>
      <c r="J4672" t="s">
        <v>22</v>
      </c>
      <c r="K4672">
        <v>0</v>
      </c>
      <c r="L4672">
        <v>4</v>
      </c>
      <c r="M4672">
        <v>0</v>
      </c>
      <c r="N4672">
        <v>0</v>
      </c>
      <c r="O4672">
        <v>6</v>
      </c>
      <c r="S4672" t="s">
        <v>16022</v>
      </c>
      <c r="T4672" s="27">
        <v>41873</v>
      </c>
      <c r="V4672">
        <v>1</v>
      </c>
      <c r="W4672" t="s">
        <v>32</v>
      </c>
      <c r="X4672" t="s">
        <v>284</v>
      </c>
      <c r="Y4672">
        <v>1</v>
      </c>
      <c r="AA4672" t="s">
        <v>16023</v>
      </c>
      <c r="AB4672" t="s">
        <v>32</v>
      </c>
      <c r="AD4672" s="27">
        <v>42100</v>
      </c>
      <c r="AE4672" t="s">
        <v>2223</v>
      </c>
      <c r="AH4672">
        <v>0</v>
      </c>
      <c r="AN4672" t="s">
        <v>238</v>
      </c>
      <c r="AO4672">
        <v>3</v>
      </c>
      <c r="AP4672" t="s">
        <v>239</v>
      </c>
      <c r="AQ4672" s="27">
        <v>41874</v>
      </c>
      <c r="AR4672" t="s">
        <v>240</v>
      </c>
      <c r="AS4672">
        <v>4</v>
      </c>
      <c r="AT4672" t="s">
        <v>239</v>
      </c>
      <c r="AU4672" s="27">
        <v>41874</v>
      </c>
    </row>
    <row r="4673" spans="1:47" x14ac:dyDescent="0.2">
      <c r="A4673">
        <v>4672</v>
      </c>
      <c r="B4673" t="s">
        <v>16024</v>
      </c>
      <c r="C4673" t="s">
        <v>500</v>
      </c>
      <c r="D4673" t="s">
        <v>16025</v>
      </c>
      <c r="E4673" s="27">
        <v>41568</v>
      </c>
      <c r="F4673" t="s">
        <v>233</v>
      </c>
      <c r="G4673" s="27">
        <v>24849</v>
      </c>
      <c r="H4673">
        <v>48</v>
      </c>
      <c r="I4673" t="s">
        <v>234</v>
      </c>
      <c r="J4673" t="s">
        <v>245</v>
      </c>
      <c r="K4673">
        <v>0</v>
      </c>
      <c r="L4673">
        <v>8</v>
      </c>
      <c r="M4673">
        <v>0</v>
      </c>
      <c r="N4673">
        <v>0</v>
      </c>
      <c r="O4673">
        <v>20</v>
      </c>
      <c r="P4673">
        <v>0</v>
      </c>
      <c r="Q4673" s="28">
        <v>41568.257638888892</v>
      </c>
      <c r="R4673" s="28">
        <v>41614.477777777778</v>
      </c>
      <c r="S4673" t="s">
        <v>16026</v>
      </c>
      <c r="T4673" s="27">
        <v>41568</v>
      </c>
      <c r="V4673">
        <v>0</v>
      </c>
      <c r="W4673" t="s">
        <v>32</v>
      </c>
      <c r="X4673" t="s">
        <v>261</v>
      </c>
      <c r="Y4673">
        <v>1</v>
      </c>
      <c r="AA4673" t="s">
        <v>16027</v>
      </c>
      <c r="AB4673" t="s">
        <v>36</v>
      </c>
      <c r="AC4673">
        <v>0</v>
      </c>
      <c r="AD4673" s="27">
        <v>41640</v>
      </c>
      <c r="AE4673" t="s">
        <v>412</v>
      </c>
      <c r="AF4673" s="27">
        <v>41640</v>
      </c>
      <c r="AG4673" s="27">
        <v>41722</v>
      </c>
      <c r="AH4673">
        <v>0</v>
      </c>
      <c r="AN4673" t="s">
        <v>238</v>
      </c>
      <c r="AO4673">
        <v>6</v>
      </c>
      <c r="AP4673" t="s">
        <v>246</v>
      </c>
      <c r="AQ4673" s="27">
        <v>41568</v>
      </c>
      <c r="AR4673" t="s">
        <v>240</v>
      </c>
      <c r="AS4673">
        <v>8</v>
      </c>
      <c r="AT4673" t="s">
        <v>269</v>
      </c>
      <c r="AU4673" s="27">
        <v>41568</v>
      </c>
    </row>
    <row r="4674" spans="1:47" x14ac:dyDescent="0.2">
      <c r="A4674">
        <v>4673</v>
      </c>
      <c r="B4674" t="s">
        <v>16028</v>
      </c>
      <c r="C4674" t="s">
        <v>16029</v>
      </c>
      <c r="D4674" t="s">
        <v>16030</v>
      </c>
      <c r="E4674" s="27">
        <v>41352</v>
      </c>
      <c r="F4674" t="s">
        <v>233</v>
      </c>
      <c r="G4674" s="27">
        <v>33211</v>
      </c>
      <c r="H4674">
        <v>25</v>
      </c>
      <c r="I4674" t="s">
        <v>244</v>
      </c>
      <c r="J4674" t="s">
        <v>250</v>
      </c>
      <c r="K4674">
        <v>0</v>
      </c>
      <c r="L4674">
        <v>8</v>
      </c>
      <c r="M4674">
        <v>0</v>
      </c>
      <c r="N4674">
        <v>1</v>
      </c>
      <c r="O4674">
        <v>1</v>
      </c>
      <c r="P4674">
        <v>620</v>
      </c>
      <c r="Q4674" s="28">
        <v>41972.431250000001</v>
      </c>
      <c r="R4674" s="28">
        <v>42077.179166666669</v>
      </c>
      <c r="S4674" t="s">
        <v>16031</v>
      </c>
      <c r="T4674" s="27">
        <v>41351</v>
      </c>
      <c r="V4674">
        <v>1</v>
      </c>
      <c r="W4674" t="s">
        <v>36</v>
      </c>
      <c r="X4674" t="s">
        <v>412</v>
      </c>
      <c r="Y4674">
        <v>1</v>
      </c>
      <c r="AA4674" t="s">
        <v>16032</v>
      </c>
      <c r="AB4674" t="s">
        <v>32</v>
      </c>
      <c r="AD4674" s="27">
        <v>42438</v>
      </c>
      <c r="AH4674">
        <v>0</v>
      </c>
      <c r="AN4674" t="s">
        <v>238</v>
      </c>
      <c r="AO4674">
        <v>8</v>
      </c>
      <c r="AP4674" t="s">
        <v>269</v>
      </c>
      <c r="AQ4674" s="27">
        <v>41352</v>
      </c>
      <c r="AR4674" t="s">
        <v>240</v>
      </c>
      <c r="AS4674">
        <v>8</v>
      </c>
      <c r="AT4674" t="s">
        <v>269</v>
      </c>
      <c r="AU4674" s="27">
        <v>41352</v>
      </c>
    </row>
    <row r="4675" spans="1:47" x14ac:dyDescent="0.2">
      <c r="A4675">
        <v>4674</v>
      </c>
      <c r="B4675" t="s">
        <v>16033</v>
      </c>
      <c r="C4675" t="s">
        <v>16034</v>
      </c>
      <c r="D4675" t="s">
        <v>400</v>
      </c>
      <c r="E4675" s="27">
        <v>41635</v>
      </c>
      <c r="F4675" t="s">
        <v>233</v>
      </c>
      <c r="G4675" s="27">
        <v>34911</v>
      </c>
      <c r="H4675">
        <v>20</v>
      </c>
      <c r="I4675" t="s">
        <v>259</v>
      </c>
      <c r="J4675" t="s">
        <v>250</v>
      </c>
      <c r="K4675">
        <v>0</v>
      </c>
      <c r="L4675">
        <v>3</v>
      </c>
      <c r="M4675">
        <v>0</v>
      </c>
      <c r="N4675">
        <v>0</v>
      </c>
      <c r="O4675">
        <v>0</v>
      </c>
      <c r="P4675">
        <v>-1</v>
      </c>
      <c r="Q4675" s="28">
        <v>41634.260416666664</v>
      </c>
      <c r="R4675" s="28">
        <v>41635.345138888886</v>
      </c>
      <c r="S4675" t="s">
        <v>16035</v>
      </c>
      <c r="T4675" s="27">
        <v>41634</v>
      </c>
      <c r="V4675">
        <v>1</v>
      </c>
      <c r="W4675" t="s">
        <v>36</v>
      </c>
      <c r="X4675" t="s">
        <v>279</v>
      </c>
      <c r="Y4675">
        <v>1</v>
      </c>
      <c r="AA4675" t="s">
        <v>16036</v>
      </c>
      <c r="AB4675" t="s">
        <v>36</v>
      </c>
      <c r="AD4675" s="27">
        <v>42179</v>
      </c>
      <c r="AE4675" t="s">
        <v>392</v>
      </c>
      <c r="AH4675">
        <v>0</v>
      </c>
      <c r="AN4675" t="s">
        <v>238</v>
      </c>
      <c r="AO4675">
        <v>6</v>
      </c>
      <c r="AP4675" t="s">
        <v>246</v>
      </c>
      <c r="AQ4675" s="27">
        <v>41635</v>
      </c>
      <c r="AR4675" t="s">
        <v>240</v>
      </c>
      <c r="AS4675">
        <v>3</v>
      </c>
      <c r="AT4675" t="s">
        <v>239</v>
      </c>
      <c r="AU4675" s="27">
        <v>41635</v>
      </c>
    </row>
    <row r="4676" spans="1:47" x14ac:dyDescent="0.2">
      <c r="A4676">
        <v>4675</v>
      </c>
      <c r="B4676" t="s">
        <v>16037</v>
      </c>
      <c r="C4676" t="s">
        <v>1127</v>
      </c>
      <c r="D4676" t="s">
        <v>10147</v>
      </c>
      <c r="E4676" s="27">
        <v>41571</v>
      </c>
      <c r="F4676" t="s">
        <v>233</v>
      </c>
      <c r="G4676" s="27">
        <v>24497</v>
      </c>
      <c r="H4676">
        <v>49</v>
      </c>
      <c r="I4676" t="s">
        <v>234</v>
      </c>
      <c r="J4676" t="s">
        <v>22</v>
      </c>
      <c r="K4676">
        <v>0</v>
      </c>
      <c r="L4676">
        <v>6</v>
      </c>
      <c r="M4676">
        <v>0</v>
      </c>
      <c r="N4676">
        <v>0</v>
      </c>
      <c r="O4676">
        <v>7</v>
      </c>
      <c r="P4676">
        <v>0</v>
      </c>
      <c r="Q4676" s="28">
        <v>41571.531944444447</v>
      </c>
      <c r="R4676" s="28">
        <v>41584.473611111112</v>
      </c>
      <c r="S4676" t="s">
        <v>16038</v>
      </c>
      <c r="T4676" s="27">
        <v>41570</v>
      </c>
      <c r="V4676">
        <v>1</v>
      </c>
      <c r="W4676" t="s">
        <v>32</v>
      </c>
      <c r="X4676" t="s">
        <v>801</v>
      </c>
      <c r="Y4676">
        <v>1</v>
      </c>
      <c r="AA4676" t="s">
        <v>16039</v>
      </c>
      <c r="AB4676" t="s">
        <v>36</v>
      </c>
      <c r="AC4676">
        <v>0</v>
      </c>
      <c r="AD4676" s="27">
        <v>41952</v>
      </c>
      <c r="AE4676" t="s">
        <v>2030</v>
      </c>
      <c r="AF4676" s="27">
        <v>41952</v>
      </c>
      <c r="AG4676" s="27">
        <v>41953</v>
      </c>
      <c r="AH4676">
        <v>0</v>
      </c>
      <c r="AN4676" t="s">
        <v>238</v>
      </c>
      <c r="AO4676">
        <v>3</v>
      </c>
      <c r="AP4676" t="s">
        <v>239</v>
      </c>
      <c r="AQ4676" s="27">
        <v>41571</v>
      </c>
      <c r="AR4676" t="s">
        <v>240</v>
      </c>
      <c r="AS4676">
        <v>6</v>
      </c>
      <c r="AT4676" t="s">
        <v>246</v>
      </c>
      <c r="AU4676" s="27">
        <v>41571</v>
      </c>
    </row>
    <row r="4677" spans="1:47" x14ac:dyDescent="0.2">
      <c r="A4677">
        <v>4676</v>
      </c>
      <c r="B4677" t="s">
        <v>16040</v>
      </c>
      <c r="C4677" t="s">
        <v>16041</v>
      </c>
      <c r="D4677" t="s">
        <v>6896</v>
      </c>
      <c r="E4677" s="27">
        <v>41812</v>
      </c>
      <c r="F4677" t="s">
        <v>233</v>
      </c>
      <c r="G4677" s="27">
        <v>29029</v>
      </c>
      <c r="H4677">
        <v>36</v>
      </c>
      <c r="I4677" t="s">
        <v>244</v>
      </c>
      <c r="J4677" t="s">
        <v>245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 s="28">
        <v>41812.115972222222</v>
      </c>
      <c r="R4677" s="28">
        <v>41813.338888888888</v>
      </c>
      <c r="S4677" t="s">
        <v>16042</v>
      </c>
      <c r="T4677" s="27">
        <v>41811</v>
      </c>
      <c r="V4677">
        <v>1</v>
      </c>
      <c r="W4677" t="s">
        <v>36</v>
      </c>
      <c r="X4677" t="s">
        <v>279</v>
      </c>
      <c r="Y4677">
        <v>0</v>
      </c>
      <c r="AB4677" t="s">
        <v>237</v>
      </c>
      <c r="AH4677">
        <v>0</v>
      </c>
      <c r="AN4677" t="s">
        <v>238</v>
      </c>
      <c r="AO4677">
        <v>1</v>
      </c>
      <c r="AP4677" t="s">
        <v>239</v>
      </c>
      <c r="AQ4677" s="27">
        <v>41812</v>
      </c>
      <c r="AR4677" t="s">
        <v>240</v>
      </c>
      <c r="AS4677">
        <v>1</v>
      </c>
      <c r="AT4677" t="s">
        <v>239</v>
      </c>
      <c r="AU4677" s="27">
        <v>41812</v>
      </c>
    </row>
    <row r="4678" spans="1:47" x14ac:dyDescent="0.2">
      <c r="A4678">
        <v>4677</v>
      </c>
      <c r="B4678" t="s">
        <v>16043</v>
      </c>
      <c r="C4678" t="s">
        <v>16044</v>
      </c>
      <c r="D4678" t="s">
        <v>11297</v>
      </c>
      <c r="E4678" s="27">
        <v>41615</v>
      </c>
      <c r="F4678" t="s">
        <v>233</v>
      </c>
      <c r="G4678" s="27">
        <v>26979</v>
      </c>
      <c r="H4678">
        <v>42</v>
      </c>
      <c r="I4678" t="s">
        <v>244</v>
      </c>
      <c r="J4678" t="s">
        <v>22</v>
      </c>
      <c r="K4678">
        <v>0</v>
      </c>
      <c r="L4678">
        <v>3</v>
      </c>
      <c r="M4678">
        <v>0</v>
      </c>
      <c r="N4678">
        <v>0</v>
      </c>
      <c r="O4678">
        <v>6</v>
      </c>
      <c r="P4678">
        <v>-1</v>
      </c>
      <c r="Q4678" s="28">
        <v>41614.136805555558</v>
      </c>
      <c r="R4678" s="28">
        <v>41615.32708333333</v>
      </c>
      <c r="S4678" t="s">
        <v>16045</v>
      </c>
      <c r="T4678" s="27">
        <v>41614</v>
      </c>
      <c r="V4678">
        <v>1</v>
      </c>
      <c r="W4678" t="s">
        <v>36</v>
      </c>
      <c r="X4678" t="s">
        <v>1265</v>
      </c>
      <c r="Y4678">
        <v>0</v>
      </c>
      <c r="AB4678" t="s">
        <v>237</v>
      </c>
      <c r="AH4678">
        <v>0</v>
      </c>
      <c r="AN4678" t="s">
        <v>238</v>
      </c>
      <c r="AO4678">
        <v>1</v>
      </c>
      <c r="AP4678" t="s">
        <v>239</v>
      </c>
      <c r="AQ4678" s="27">
        <v>41615</v>
      </c>
      <c r="AR4678" t="s">
        <v>240</v>
      </c>
      <c r="AS4678">
        <v>3</v>
      </c>
      <c r="AT4678" t="s">
        <v>239</v>
      </c>
      <c r="AU4678" s="27">
        <v>41615</v>
      </c>
    </row>
    <row r="4679" spans="1:47" x14ac:dyDescent="0.2">
      <c r="A4679">
        <v>4678</v>
      </c>
      <c r="B4679" t="s">
        <v>16046</v>
      </c>
      <c r="C4679" t="s">
        <v>6393</v>
      </c>
      <c r="D4679" t="s">
        <v>2014</v>
      </c>
      <c r="E4679" s="27">
        <v>41386</v>
      </c>
      <c r="F4679" t="s">
        <v>233</v>
      </c>
      <c r="G4679" s="27">
        <v>19222</v>
      </c>
      <c r="H4679">
        <v>63</v>
      </c>
      <c r="I4679" t="s">
        <v>234</v>
      </c>
      <c r="J4679" t="s">
        <v>250</v>
      </c>
      <c r="K4679">
        <v>0</v>
      </c>
      <c r="L4679">
        <v>3</v>
      </c>
      <c r="M4679">
        <v>0</v>
      </c>
      <c r="N4679">
        <v>0</v>
      </c>
      <c r="O4679">
        <v>6</v>
      </c>
      <c r="P4679">
        <v>-1</v>
      </c>
      <c r="Q4679" s="28">
        <v>41385.465277777781</v>
      </c>
      <c r="R4679" s="28">
        <v>41410.281944444447</v>
      </c>
      <c r="S4679" t="s">
        <v>16047</v>
      </c>
      <c r="U4679" s="27">
        <v>41386</v>
      </c>
      <c r="V4679">
        <v>0</v>
      </c>
      <c r="W4679" t="s">
        <v>32</v>
      </c>
      <c r="X4679" t="s">
        <v>274</v>
      </c>
      <c r="Y4679">
        <v>0</v>
      </c>
      <c r="AB4679" t="s">
        <v>237</v>
      </c>
      <c r="AH4679">
        <v>0</v>
      </c>
      <c r="AN4679" t="s">
        <v>238</v>
      </c>
      <c r="AO4679">
        <v>2</v>
      </c>
      <c r="AP4679" t="s">
        <v>239</v>
      </c>
      <c r="AQ4679" s="27">
        <v>41386</v>
      </c>
      <c r="AR4679" t="s">
        <v>240</v>
      </c>
      <c r="AS4679">
        <v>3</v>
      </c>
      <c r="AT4679" t="s">
        <v>239</v>
      </c>
      <c r="AU4679" s="27">
        <v>41386</v>
      </c>
    </row>
    <row r="4680" spans="1:47" x14ac:dyDescent="0.2">
      <c r="A4680">
        <v>4679</v>
      </c>
      <c r="B4680" t="s">
        <v>16048</v>
      </c>
      <c r="C4680" t="s">
        <v>1317</v>
      </c>
      <c r="D4680" t="s">
        <v>671</v>
      </c>
      <c r="E4680" s="27">
        <v>41496</v>
      </c>
      <c r="F4680" t="s">
        <v>233</v>
      </c>
      <c r="G4680" s="27">
        <v>27550</v>
      </c>
      <c r="H4680">
        <v>40</v>
      </c>
      <c r="I4680" t="s">
        <v>244</v>
      </c>
      <c r="J4680" t="s">
        <v>245</v>
      </c>
      <c r="K4680">
        <v>0</v>
      </c>
      <c r="L4680">
        <v>2</v>
      </c>
      <c r="M4680">
        <v>0</v>
      </c>
      <c r="N4680">
        <v>0</v>
      </c>
      <c r="O4680">
        <v>0</v>
      </c>
      <c r="P4680">
        <v>0</v>
      </c>
      <c r="Q4680" s="28">
        <v>41496.536111111112</v>
      </c>
      <c r="R4680" s="28">
        <v>41496.388888888891</v>
      </c>
      <c r="S4680" t="s">
        <v>16049</v>
      </c>
      <c r="T4680" s="27">
        <v>41495</v>
      </c>
      <c r="V4680">
        <v>1</v>
      </c>
      <c r="W4680" t="s">
        <v>36</v>
      </c>
      <c r="X4680" t="s">
        <v>263</v>
      </c>
      <c r="Y4680">
        <v>0</v>
      </c>
      <c r="AB4680" t="s">
        <v>237</v>
      </c>
      <c r="AH4680">
        <v>0</v>
      </c>
      <c r="AN4680" t="s">
        <v>238</v>
      </c>
      <c r="AO4680">
        <v>1</v>
      </c>
      <c r="AP4680" t="s">
        <v>239</v>
      </c>
      <c r="AQ4680" s="27">
        <v>41496</v>
      </c>
      <c r="AR4680" t="s">
        <v>240</v>
      </c>
      <c r="AS4680">
        <v>2</v>
      </c>
      <c r="AT4680" t="s">
        <v>239</v>
      </c>
      <c r="AU4680" s="27">
        <v>41496</v>
      </c>
    </row>
    <row r="4681" spans="1:47" x14ac:dyDescent="0.2">
      <c r="A4681">
        <v>4680</v>
      </c>
      <c r="B4681" t="s">
        <v>16050</v>
      </c>
      <c r="C4681" t="s">
        <v>3848</v>
      </c>
      <c r="D4681" t="s">
        <v>16051</v>
      </c>
      <c r="E4681" s="27">
        <v>41376</v>
      </c>
      <c r="F4681" t="s">
        <v>233</v>
      </c>
      <c r="G4681" s="27">
        <v>29906</v>
      </c>
      <c r="H4681">
        <v>34</v>
      </c>
      <c r="I4681" t="s">
        <v>244</v>
      </c>
      <c r="J4681" t="s">
        <v>353</v>
      </c>
      <c r="K4681">
        <v>0</v>
      </c>
      <c r="L4681">
        <v>2</v>
      </c>
      <c r="M4681">
        <v>0</v>
      </c>
      <c r="N4681">
        <v>0</v>
      </c>
      <c r="O4681">
        <v>0</v>
      </c>
      <c r="P4681">
        <v>-1</v>
      </c>
      <c r="Q4681" s="28">
        <v>41375.411805555559</v>
      </c>
      <c r="R4681" s="28">
        <v>41376.382638888892</v>
      </c>
      <c r="S4681" t="s">
        <v>16052</v>
      </c>
      <c r="T4681" s="27">
        <v>41375</v>
      </c>
      <c r="V4681">
        <v>1</v>
      </c>
      <c r="W4681" t="s">
        <v>32</v>
      </c>
      <c r="X4681" t="s">
        <v>254</v>
      </c>
      <c r="Y4681">
        <v>0</v>
      </c>
      <c r="AB4681" t="s">
        <v>237</v>
      </c>
      <c r="AH4681">
        <v>0</v>
      </c>
      <c r="AN4681" t="s">
        <v>238</v>
      </c>
      <c r="AO4681">
        <v>3</v>
      </c>
      <c r="AP4681" t="s">
        <v>239</v>
      </c>
      <c r="AQ4681" s="27">
        <v>41376</v>
      </c>
      <c r="AR4681" t="s">
        <v>240</v>
      </c>
      <c r="AS4681">
        <v>2</v>
      </c>
      <c r="AT4681" t="s">
        <v>239</v>
      </c>
      <c r="AU4681" s="27">
        <v>41376</v>
      </c>
    </row>
    <row r="4682" spans="1:47" x14ac:dyDescent="0.2">
      <c r="A4682">
        <v>4681</v>
      </c>
      <c r="B4682" t="s">
        <v>16053</v>
      </c>
      <c r="C4682" t="s">
        <v>16054</v>
      </c>
      <c r="D4682" t="s">
        <v>10036</v>
      </c>
      <c r="E4682" s="27">
        <v>41375</v>
      </c>
      <c r="F4682" t="s">
        <v>233</v>
      </c>
      <c r="G4682" s="27">
        <v>34665</v>
      </c>
      <c r="H4682">
        <v>21</v>
      </c>
      <c r="I4682" t="s">
        <v>259</v>
      </c>
      <c r="J4682" t="s">
        <v>250</v>
      </c>
      <c r="K4682">
        <v>0</v>
      </c>
      <c r="L4682">
        <v>10</v>
      </c>
      <c r="M4682">
        <v>0</v>
      </c>
      <c r="N4682">
        <v>0</v>
      </c>
      <c r="O4682">
        <v>1</v>
      </c>
      <c r="P4682">
        <v>0</v>
      </c>
      <c r="Q4682" s="28">
        <v>41375.288194444445</v>
      </c>
      <c r="R4682" s="28">
        <v>41461.347916666666</v>
      </c>
      <c r="S4682" t="s">
        <v>16055</v>
      </c>
      <c r="T4682" s="27">
        <v>41375</v>
      </c>
      <c r="V4682">
        <v>0</v>
      </c>
      <c r="W4682" t="s">
        <v>32</v>
      </c>
      <c r="X4682" t="s">
        <v>359</v>
      </c>
      <c r="Y4682">
        <v>1</v>
      </c>
      <c r="AA4682" t="s">
        <v>16056</v>
      </c>
      <c r="AB4682" t="s">
        <v>36</v>
      </c>
      <c r="AC4682">
        <v>0</v>
      </c>
      <c r="AD4682" s="27">
        <v>41511</v>
      </c>
      <c r="AE4682" t="s">
        <v>412</v>
      </c>
      <c r="AF4682" s="27">
        <v>41511</v>
      </c>
      <c r="AG4682" s="27">
        <v>41513</v>
      </c>
      <c r="AH4682">
        <v>0</v>
      </c>
      <c r="AN4682" t="s">
        <v>238</v>
      </c>
      <c r="AO4682">
        <v>9</v>
      </c>
      <c r="AP4682" t="s">
        <v>269</v>
      </c>
      <c r="AQ4682" s="27">
        <v>41375</v>
      </c>
      <c r="AR4682" t="s">
        <v>240</v>
      </c>
      <c r="AS4682">
        <v>10</v>
      </c>
      <c r="AT4682" t="s">
        <v>269</v>
      </c>
      <c r="AU4682" s="27">
        <v>41375</v>
      </c>
    </row>
    <row r="4683" spans="1:47" x14ac:dyDescent="0.2">
      <c r="A4683">
        <v>4682</v>
      </c>
      <c r="B4683" t="s">
        <v>16057</v>
      </c>
      <c r="C4683" t="s">
        <v>419</v>
      </c>
      <c r="D4683" t="s">
        <v>16058</v>
      </c>
      <c r="E4683" s="27">
        <v>41556</v>
      </c>
      <c r="F4683" t="s">
        <v>233</v>
      </c>
      <c r="G4683" s="27">
        <v>32282</v>
      </c>
      <c r="H4683">
        <v>27</v>
      </c>
      <c r="I4683" t="s">
        <v>244</v>
      </c>
      <c r="J4683" t="s">
        <v>245</v>
      </c>
      <c r="K4683">
        <v>0</v>
      </c>
      <c r="L4683">
        <v>2</v>
      </c>
      <c r="M4683">
        <v>0</v>
      </c>
      <c r="N4683">
        <v>0</v>
      </c>
      <c r="O4683">
        <v>1</v>
      </c>
      <c r="P4683">
        <v>-1</v>
      </c>
      <c r="Q4683" s="28">
        <v>41555.463888888888</v>
      </c>
      <c r="R4683" s="28">
        <v>41556.357638888891</v>
      </c>
      <c r="S4683" t="s">
        <v>16059</v>
      </c>
      <c r="T4683" s="27">
        <v>41555</v>
      </c>
      <c r="V4683">
        <v>1</v>
      </c>
      <c r="W4683" t="s">
        <v>36</v>
      </c>
      <c r="X4683" t="s">
        <v>279</v>
      </c>
      <c r="Y4683">
        <v>0</v>
      </c>
      <c r="AB4683" t="s">
        <v>237</v>
      </c>
      <c r="AH4683">
        <v>0</v>
      </c>
      <c r="AN4683" t="s">
        <v>238</v>
      </c>
      <c r="AO4683">
        <v>2</v>
      </c>
      <c r="AP4683" t="s">
        <v>239</v>
      </c>
      <c r="AQ4683" s="27">
        <v>41556</v>
      </c>
      <c r="AR4683" t="s">
        <v>240</v>
      </c>
      <c r="AS4683">
        <v>2</v>
      </c>
      <c r="AT4683" t="s">
        <v>239</v>
      </c>
      <c r="AU4683" s="27">
        <v>41556</v>
      </c>
    </row>
    <row r="4684" spans="1:47" x14ac:dyDescent="0.2">
      <c r="A4684">
        <v>4683</v>
      </c>
      <c r="B4684" t="s">
        <v>16060</v>
      </c>
      <c r="C4684" t="s">
        <v>6334</v>
      </c>
      <c r="D4684" t="s">
        <v>3312</v>
      </c>
      <c r="E4684" s="27">
        <v>41715</v>
      </c>
      <c r="F4684" t="s">
        <v>233</v>
      </c>
      <c r="G4684" s="27">
        <v>31629</v>
      </c>
      <c r="H4684">
        <v>29</v>
      </c>
      <c r="I4684" t="s">
        <v>244</v>
      </c>
      <c r="J4684" t="s">
        <v>353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-1</v>
      </c>
      <c r="Q4684" s="28">
        <v>41714.210416666669</v>
      </c>
      <c r="R4684" s="28">
        <v>41715.370138888888</v>
      </c>
      <c r="S4684" t="s">
        <v>16061</v>
      </c>
      <c r="T4684" s="27">
        <v>41714</v>
      </c>
      <c r="V4684">
        <v>1</v>
      </c>
      <c r="W4684" t="s">
        <v>36</v>
      </c>
      <c r="X4684" t="s">
        <v>279</v>
      </c>
      <c r="Y4684">
        <v>0</v>
      </c>
      <c r="AB4684" t="s">
        <v>237</v>
      </c>
      <c r="AH4684">
        <v>0</v>
      </c>
      <c r="AN4684" t="s">
        <v>238</v>
      </c>
      <c r="AO4684">
        <v>1</v>
      </c>
      <c r="AP4684" t="s">
        <v>239</v>
      </c>
      <c r="AQ4684" s="27">
        <v>41715</v>
      </c>
      <c r="AR4684" t="s">
        <v>240</v>
      </c>
      <c r="AS4684">
        <v>1</v>
      </c>
      <c r="AT4684" t="s">
        <v>239</v>
      </c>
      <c r="AU4684" s="27">
        <v>41715</v>
      </c>
    </row>
    <row r="4685" spans="1:47" x14ac:dyDescent="0.2">
      <c r="A4685">
        <v>4684</v>
      </c>
      <c r="B4685" t="s">
        <v>16062</v>
      </c>
      <c r="C4685" t="s">
        <v>1119</v>
      </c>
      <c r="D4685" t="s">
        <v>16063</v>
      </c>
      <c r="E4685" s="27">
        <v>41954</v>
      </c>
      <c r="F4685" t="s">
        <v>233</v>
      </c>
      <c r="G4685" s="27">
        <v>29691</v>
      </c>
      <c r="H4685">
        <v>35</v>
      </c>
      <c r="I4685" t="s">
        <v>244</v>
      </c>
      <c r="J4685" t="s">
        <v>245</v>
      </c>
      <c r="K4685">
        <v>0</v>
      </c>
      <c r="L4685">
        <v>10</v>
      </c>
      <c r="M4685">
        <v>0</v>
      </c>
      <c r="N4685">
        <v>0</v>
      </c>
      <c r="O4685">
        <v>0</v>
      </c>
      <c r="P4685">
        <v>-1</v>
      </c>
      <c r="Q4685" s="28">
        <v>41953.397916666669</v>
      </c>
      <c r="R4685" s="28">
        <v>41969.361111111109</v>
      </c>
      <c r="S4685" t="s">
        <v>16064</v>
      </c>
      <c r="T4685" s="27">
        <v>41953</v>
      </c>
      <c r="V4685">
        <v>1</v>
      </c>
      <c r="W4685" t="s">
        <v>36</v>
      </c>
      <c r="X4685" t="s">
        <v>279</v>
      </c>
      <c r="Y4685">
        <v>1</v>
      </c>
      <c r="AA4685" t="s">
        <v>16065</v>
      </c>
      <c r="AB4685" t="s">
        <v>36</v>
      </c>
      <c r="AC4685">
        <v>4</v>
      </c>
      <c r="AD4685" s="27">
        <v>42313</v>
      </c>
      <c r="AE4685" t="s">
        <v>7939</v>
      </c>
      <c r="AF4685" s="27">
        <v>42317</v>
      </c>
      <c r="AG4685" s="27">
        <v>42328</v>
      </c>
      <c r="AH4685">
        <v>0</v>
      </c>
      <c r="AN4685" t="s">
        <v>238</v>
      </c>
      <c r="AO4685">
        <v>5</v>
      </c>
      <c r="AP4685" t="s">
        <v>246</v>
      </c>
      <c r="AQ4685" s="27">
        <v>41954</v>
      </c>
      <c r="AR4685" t="s">
        <v>240</v>
      </c>
      <c r="AS4685">
        <v>10</v>
      </c>
      <c r="AT4685" t="s">
        <v>269</v>
      </c>
      <c r="AU4685" s="27">
        <v>41954</v>
      </c>
    </row>
    <row r="4686" spans="1:47" x14ac:dyDescent="0.2">
      <c r="A4686">
        <v>4685</v>
      </c>
      <c r="B4686" t="s">
        <v>16066</v>
      </c>
      <c r="C4686" t="s">
        <v>414</v>
      </c>
      <c r="D4686" t="s">
        <v>2032</v>
      </c>
      <c r="E4686" s="27">
        <v>41397</v>
      </c>
      <c r="F4686" t="s">
        <v>233</v>
      </c>
      <c r="G4686" s="27">
        <v>30460</v>
      </c>
      <c r="H4686">
        <v>32</v>
      </c>
      <c r="I4686" t="s">
        <v>244</v>
      </c>
      <c r="J4686" t="s">
        <v>250</v>
      </c>
      <c r="K4686">
        <v>0</v>
      </c>
      <c r="L4686">
        <v>6</v>
      </c>
      <c r="M4686">
        <v>0</v>
      </c>
      <c r="N4686">
        <v>0</v>
      </c>
      <c r="O4686">
        <v>9</v>
      </c>
      <c r="P4686">
        <v>-39</v>
      </c>
      <c r="Q4686" s="28">
        <v>41358.50277777778</v>
      </c>
      <c r="R4686" s="28">
        <v>41397.238888888889</v>
      </c>
      <c r="S4686" t="s">
        <v>16067</v>
      </c>
      <c r="U4686" s="27">
        <v>41357</v>
      </c>
      <c r="V4686">
        <v>40</v>
      </c>
      <c r="W4686" t="s">
        <v>36</v>
      </c>
      <c r="X4686" t="s">
        <v>274</v>
      </c>
      <c r="Y4686">
        <v>1</v>
      </c>
      <c r="AA4686" t="s">
        <v>16068</v>
      </c>
      <c r="AB4686" t="s">
        <v>32</v>
      </c>
      <c r="AC4686">
        <v>0</v>
      </c>
      <c r="AD4686" s="27">
        <v>42052</v>
      </c>
      <c r="AE4686" t="s">
        <v>261</v>
      </c>
      <c r="AF4686" s="27">
        <v>42052</v>
      </c>
      <c r="AG4686" s="27">
        <v>42086</v>
      </c>
      <c r="AH4686">
        <v>0</v>
      </c>
      <c r="AN4686" t="s">
        <v>238</v>
      </c>
      <c r="AO4686">
        <v>2</v>
      </c>
      <c r="AP4686" t="s">
        <v>239</v>
      </c>
      <c r="AQ4686" s="27">
        <v>41397</v>
      </c>
      <c r="AR4686" t="s">
        <v>240</v>
      </c>
      <c r="AS4686">
        <v>6</v>
      </c>
      <c r="AT4686" t="s">
        <v>246</v>
      </c>
      <c r="AU4686" s="27">
        <v>41397</v>
      </c>
    </row>
    <row r="4687" spans="1:47" x14ac:dyDescent="0.2">
      <c r="A4687">
        <v>4686</v>
      </c>
      <c r="B4687" t="s">
        <v>16069</v>
      </c>
      <c r="C4687" t="s">
        <v>16070</v>
      </c>
      <c r="D4687" t="s">
        <v>1019</v>
      </c>
      <c r="E4687" s="27">
        <v>41408</v>
      </c>
      <c r="F4687" t="s">
        <v>294</v>
      </c>
      <c r="G4687" s="27">
        <v>23948</v>
      </c>
      <c r="H4687">
        <v>50</v>
      </c>
      <c r="I4687" t="s">
        <v>234</v>
      </c>
      <c r="J4687" t="s">
        <v>250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-1</v>
      </c>
      <c r="Q4687" s="28">
        <v>41407.388888888891</v>
      </c>
      <c r="R4687" s="28">
        <v>41408.38958333333</v>
      </c>
      <c r="S4687" t="s">
        <v>16071</v>
      </c>
      <c r="T4687" s="27">
        <v>41407</v>
      </c>
      <c r="V4687">
        <v>1</v>
      </c>
      <c r="W4687" t="s">
        <v>36</v>
      </c>
      <c r="X4687" t="s">
        <v>279</v>
      </c>
      <c r="Y4687">
        <v>0</v>
      </c>
      <c r="AB4687" t="s">
        <v>237</v>
      </c>
      <c r="AH4687">
        <v>0</v>
      </c>
      <c r="AN4687" t="s">
        <v>238</v>
      </c>
      <c r="AO4687">
        <v>2</v>
      </c>
      <c r="AP4687" t="s">
        <v>239</v>
      </c>
      <c r="AQ4687" s="27">
        <v>41408</v>
      </c>
      <c r="AR4687" t="s">
        <v>240</v>
      </c>
      <c r="AS4687">
        <v>1</v>
      </c>
      <c r="AT4687" t="s">
        <v>239</v>
      </c>
      <c r="AU4687" s="27">
        <v>41408</v>
      </c>
    </row>
    <row r="4688" spans="1:47" x14ac:dyDescent="0.2">
      <c r="A4688">
        <v>4687</v>
      </c>
      <c r="B4688" t="s">
        <v>16072</v>
      </c>
      <c r="C4688" t="s">
        <v>914</v>
      </c>
      <c r="D4688" t="s">
        <v>16073</v>
      </c>
      <c r="E4688" s="27">
        <v>41752</v>
      </c>
      <c r="F4688" t="s">
        <v>233</v>
      </c>
      <c r="G4688" s="27">
        <v>33527</v>
      </c>
      <c r="H4688">
        <v>24</v>
      </c>
      <c r="I4688" t="s">
        <v>259</v>
      </c>
      <c r="J4688" t="s">
        <v>22</v>
      </c>
      <c r="K4688">
        <v>0</v>
      </c>
      <c r="L4688">
        <v>3</v>
      </c>
      <c r="M4688">
        <v>0</v>
      </c>
      <c r="N4688">
        <v>0</v>
      </c>
      <c r="O4688">
        <v>2</v>
      </c>
      <c r="P4688">
        <v>-1</v>
      </c>
      <c r="Q4688" s="28">
        <v>41751.470138888886</v>
      </c>
      <c r="R4688" s="28">
        <v>41753.42291666667</v>
      </c>
      <c r="S4688" t="s">
        <v>16074</v>
      </c>
      <c r="T4688" s="27">
        <v>41751</v>
      </c>
      <c r="V4688">
        <v>1</v>
      </c>
      <c r="W4688" t="s">
        <v>36</v>
      </c>
      <c r="X4688" t="s">
        <v>279</v>
      </c>
      <c r="Y4688">
        <v>0</v>
      </c>
      <c r="AB4688" t="s">
        <v>237</v>
      </c>
      <c r="AH4688">
        <v>0</v>
      </c>
      <c r="AN4688" t="s">
        <v>238</v>
      </c>
      <c r="AO4688">
        <v>4</v>
      </c>
      <c r="AP4688" t="s">
        <v>239</v>
      </c>
      <c r="AQ4688" s="27">
        <v>41752</v>
      </c>
      <c r="AR4688" t="s">
        <v>240</v>
      </c>
      <c r="AS4688">
        <v>3</v>
      </c>
      <c r="AT4688" t="s">
        <v>239</v>
      </c>
      <c r="AU4688" s="27">
        <v>41752</v>
      </c>
    </row>
    <row r="4689" spans="1:47" x14ac:dyDescent="0.2">
      <c r="A4689">
        <v>4688</v>
      </c>
      <c r="B4689" t="s">
        <v>16075</v>
      </c>
      <c r="C4689" t="s">
        <v>12775</v>
      </c>
      <c r="D4689" t="s">
        <v>16076</v>
      </c>
      <c r="E4689" s="27">
        <v>41407</v>
      </c>
      <c r="F4689" t="s">
        <v>233</v>
      </c>
      <c r="G4689" s="27">
        <v>30814</v>
      </c>
      <c r="H4689">
        <v>31</v>
      </c>
      <c r="I4689" t="s">
        <v>244</v>
      </c>
      <c r="J4689" t="s">
        <v>250</v>
      </c>
      <c r="K4689">
        <v>0</v>
      </c>
      <c r="L4689">
        <v>2</v>
      </c>
      <c r="M4689">
        <v>0</v>
      </c>
      <c r="N4689">
        <v>0</v>
      </c>
      <c r="O4689">
        <v>1</v>
      </c>
      <c r="S4689" t="s">
        <v>16077</v>
      </c>
      <c r="T4689" s="27">
        <v>41339</v>
      </c>
      <c r="V4689">
        <v>68</v>
      </c>
      <c r="W4689" t="s">
        <v>36</v>
      </c>
      <c r="X4689" t="s">
        <v>324</v>
      </c>
      <c r="Y4689">
        <v>0</v>
      </c>
      <c r="AB4689" t="s">
        <v>237</v>
      </c>
      <c r="AH4689">
        <v>0</v>
      </c>
      <c r="AN4689" t="s">
        <v>238</v>
      </c>
      <c r="AO4689">
        <v>1</v>
      </c>
      <c r="AP4689" t="s">
        <v>239</v>
      </c>
      <c r="AQ4689" s="27">
        <v>41407</v>
      </c>
      <c r="AR4689" t="s">
        <v>240</v>
      </c>
      <c r="AS4689">
        <v>2</v>
      </c>
      <c r="AT4689" t="s">
        <v>239</v>
      </c>
      <c r="AU4689" s="27">
        <v>41407</v>
      </c>
    </row>
    <row r="4690" spans="1:47" x14ac:dyDescent="0.2">
      <c r="A4690">
        <v>4689</v>
      </c>
      <c r="B4690" t="s">
        <v>16078</v>
      </c>
      <c r="C4690" t="s">
        <v>2818</v>
      </c>
      <c r="D4690" t="s">
        <v>16079</v>
      </c>
      <c r="E4690" s="27">
        <v>41417</v>
      </c>
      <c r="F4690" t="s">
        <v>233</v>
      </c>
      <c r="G4690" s="27">
        <v>32004</v>
      </c>
      <c r="H4690">
        <v>28</v>
      </c>
      <c r="I4690" t="s">
        <v>244</v>
      </c>
      <c r="J4690" t="s">
        <v>250</v>
      </c>
      <c r="K4690">
        <v>0</v>
      </c>
      <c r="L4690">
        <v>4</v>
      </c>
      <c r="M4690">
        <v>0</v>
      </c>
      <c r="N4690">
        <v>0</v>
      </c>
      <c r="O4690">
        <v>0</v>
      </c>
      <c r="W4690" t="s">
        <v>237</v>
      </c>
      <c r="Y4690">
        <v>-1</v>
      </c>
      <c r="AB4690" t="s">
        <v>237</v>
      </c>
      <c r="AH4690">
        <v>0</v>
      </c>
      <c r="AN4690" t="s">
        <v>238</v>
      </c>
      <c r="AO4690">
        <v>5</v>
      </c>
      <c r="AP4690" t="s">
        <v>246</v>
      </c>
      <c r="AQ4690" s="27">
        <v>41417</v>
      </c>
      <c r="AR4690" t="s">
        <v>240</v>
      </c>
      <c r="AS4690">
        <v>4</v>
      </c>
      <c r="AT4690" t="s">
        <v>239</v>
      </c>
      <c r="AU4690" s="27">
        <v>41417</v>
      </c>
    </row>
    <row r="4691" spans="1:47" x14ac:dyDescent="0.2">
      <c r="A4691">
        <v>4690</v>
      </c>
      <c r="B4691" t="s">
        <v>16080</v>
      </c>
      <c r="C4691" t="s">
        <v>16081</v>
      </c>
      <c r="D4691" t="s">
        <v>1828</v>
      </c>
      <c r="E4691" s="27">
        <v>41849</v>
      </c>
      <c r="F4691" t="s">
        <v>294</v>
      </c>
      <c r="G4691" s="27">
        <v>33042</v>
      </c>
      <c r="H4691">
        <v>25</v>
      </c>
      <c r="I4691" t="s">
        <v>244</v>
      </c>
      <c r="J4691" t="s">
        <v>250</v>
      </c>
      <c r="K4691">
        <v>0</v>
      </c>
      <c r="L4691">
        <v>2</v>
      </c>
      <c r="M4691">
        <v>0</v>
      </c>
      <c r="N4691">
        <v>0</v>
      </c>
      <c r="O4691">
        <v>0</v>
      </c>
      <c r="P4691">
        <v>-1</v>
      </c>
      <c r="Q4691" s="28">
        <v>41848.140972222223</v>
      </c>
      <c r="R4691" s="28">
        <v>41849.45208333333</v>
      </c>
      <c r="S4691" t="s">
        <v>16082</v>
      </c>
      <c r="T4691" s="27">
        <v>41848</v>
      </c>
      <c r="V4691">
        <v>1</v>
      </c>
      <c r="W4691" t="s">
        <v>32</v>
      </c>
      <c r="X4691" t="s">
        <v>359</v>
      </c>
      <c r="Y4691">
        <v>0</v>
      </c>
      <c r="AB4691" t="s">
        <v>237</v>
      </c>
      <c r="AH4691">
        <v>0</v>
      </c>
      <c r="AN4691" t="s">
        <v>238</v>
      </c>
      <c r="AO4691">
        <v>2</v>
      </c>
      <c r="AP4691" t="s">
        <v>239</v>
      </c>
      <c r="AQ4691" s="27">
        <v>41849</v>
      </c>
      <c r="AR4691" t="s">
        <v>240</v>
      </c>
      <c r="AS4691">
        <v>2</v>
      </c>
      <c r="AT4691" t="s">
        <v>239</v>
      </c>
      <c r="AU4691" s="27">
        <v>41849</v>
      </c>
    </row>
    <row r="4692" spans="1:47" x14ac:dyDescent="0.2">
      <c r="A4692">
        <v>4691</v>
      </c>
      <c r="B4692" t="s">
        <v>16083</v>
      </c>
      <c r="C4692" t="s">
        <v>16084</v>
      </c>
      <c r="D4692" t="s">
        <v>16085</v>
      </c>
      <c r="E4692" s="27">
        <v>41936</v>
      </c>
      <c r="F4692" t="s">
        <v>294</v>
      </c>
      <c r="G4692" s="27">
        <v>29794</v>
      </c>
      <c r="H4692">
        <v>34</v>
      </c>
      <c r="I4692" t="s">
        <v>244</v>
      </c>
      <c r="J4692" t="s">
        <v>245</v>
      </c>
      <c r="K4692">
        <v>0</v>
      </c>
      <c r="L4692">
        <v>2</v>
      </c>
      <c r="M4692">
        <v>0</v>
      </c>
      <c r="N4692">
        <v>0</v>
      </c>
      <c r="O4692">
        <v>2</v>
      </c>
      <c r="P4692">
        <v>-1</v>
      </c>
      <c r="Q4692" s="28">
        <v>41935.53125</v>
      </c>
      <c r="R4692" s="28">
        <v>41936.429861111108</v>
      </c>
      <c r="S4692" t="s">
        <v>16086</v>
      </c>
      <c r="U4692" s="27">
        <v>41935</v>
      </c>
      <c r="V4692">
        <v>1</v>
      </c>
      <c r="W4692" t="s">
        <v>32</v>
      </c>
      <c r="X4692" t="s">
        <v>274</v>
      </c>
      <c r="Y4692">
        <v>0</v>
      </c>
      <c r="AB4692" t="s">
        <v>237</v>
      </c>
      <c r="AH4692">
        <v>0</v>
      </c>
      <c r="AN4692" t="s">
        <v>238</v>
      </c>
      <c r="AO4692">
        <v>2</v>
      </c>
      <c r="AP4692" t="s">
        <v>239</v>
      </c>
      <c r="AQ4692" s="27">
        <v>41936</v>
      </c>
      <c r="AR4692" t="s">
        <v>240</v>
      </c>
      <c r="AS4692">
        <v>2</v>
      </c>
      <c r="AT4692" t="s">
        <v>239</v>
      </c>
      <c r="AU4692" s="27">
        <v>41936</v>
      </c>
    </row>
    <row r="4693" spans="1:47" x14ac:dyDescent="0.2">
      <c r="A4693">
        <v>4692</v>
      </c>
      <c r="B4693" t="s">
        <v>16087</v>
      </c>
      <c r="C4693" t="s">
        <v>4287</v>
      </c>
      <c r="D4693" t="s">
        <v>16088</v>
      </c>
      <c r="E4693" s="27">
        <v>41394</v>
      </c>
      <c r="F4693" t="s">
        <v>233</v>
      </c>
      <c r="G4693" s="27">
        <v>25062</v>
      </c>
      <c r="H4693">
        <v>47</v>
      </c>
      <c r="I4693" t="s">
        <v>234</v>
      </c>
      <c r="J4693" t="s">
        <v>245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-1</v>
      </c>
      <c r="Q4693" s="28">
        <v>41393.402777777781</v>
      </c>
      <c r="R4693" s="28">
        <v>41394.04583333333</v>
      </c>
      <c r="S4693" t="s">
        <v>16089</v>
      </c>
      <c r="T4693" s="27">
        <v>41393</v>
      </c>
      <c r="V4693">
        <v>1</v>
      </c>
      <c r="W4693" t="s">
        <v>36</v>
      </c>
      <c r="X4693" t="s">
        <v>279</v>
      </c>
      <c r="Y4693">
        <v>0</v>
      </c>
      <c r="AB4693" t="s">
        <v>237</v>
      </c>
      <c r="AH4693">
        <v>0</v>
      </c>
      <c r="AN4693" t="s">
        <v>238</v>
      </c>
      <c r="AO4693">
        <v>1</v>
      </c>
      <c r="AP4693" t="s">
        <v>239</v>
      </c>
      <c r="AQ4693" s="27">
        <v>41394</v>
      </c>
      <c r="AR4693" t="s">
        <v>240</v>
      </c>
      <c r="AS4693">
        <v>1</v>
      </c>
      <c r="AT4693" t="s">
        <v>239</v>
      </c>
      <c r="AU4693" s="27">
        <v>41394</v>
      </c>
    </row>
    <row r="4694" spans="1:47" x14ac:dyDescent="0.2">
      <c r="A4694">
        <v>4693</v>
      </c>
      <c r="B4694" t="s">
        <v>16090</v>
      </c>
      <c r="C4694" t="s">
        <v>553</v>
      </c>
      <c r="D4694" t="s">
        <v>16091</v>
      </c>
      <c r="E4694" s="27">
        <v>41936</v>
      </c>
      <c r="F4694" t="s">
        <v>233</v>
      </c>
      <c r="G4694" s="27">
        <v>30268</v>
      </c>
      <c r="H4694">
        <v>33</v>
      </c>
      <c r="I4694" t="s">
        <v>244</v>
      </c>
      <c r="J4694" t="s">
        <v>22</v>
      </c>
      <c r="K4694">
        <v>0</v>
      </c>
      <c r="L4694">
        <v>8</v>
      </c>
      <c r="M4694">
        <v>0</v>
      </c>
      <c r="N4694">
        <v>0</v>
      </c>
      <c r="O4694">
        <v>0</v>
      </c>
      <c r="P4694">
        <v>0</v>
      </c>
      <c r="Q4694" s="28">
        <v>41936.125</v>
      </c>
      <c r="R4694" s="28">
        <v>41936.352777777778</v>
      </c>
      <c r="S4694" t="s">
        <v>16092</v>
      </c>
      <c r="T4694" s="27">
        <v>41936</v>
      </c>
      <c r="V4694">
        <v>0</v>
      </c>
      <c r="W4694" t="s">
        <v>32</v>
      </c>
      <c r="X4694" t="s">
        <v>254</v>
      </c>
      <c r="Y4694">
        <v>0</v>
      </c>
      <c r="AB4694" t="s">
        <v>237</v>
      </c>
      <c r="AH4694">
        <v>0</v>
      </c>
      <c r="AN4694" t="s">
        <v>238</v>
      </c>
      <c r="AO4694">
        <v>4</v>
      </c>
      <c r="AP4694" t="s">
        <v>239</v>
      </c>
      <c r="AQ4694" s="27">
        <v>41936</v>
      </c>
      <c r="AR4694" t="s">
        <v>240</v>
      </c>
      <c r="AS4694">
        <v>8</v>
      </c>
      <c r="AT4694" t="s">
        <v>269</v>
      </c>
      <c r="AU4694" s="27">
        <v>41936</v>
      </c>
    </row>
    <row r="4695" spans="1:47" x14ac:dyDescent="0.2">
      <c r="A4695">
        <v>4694</v>
      </c>
      <c r="B4695" t="s">
        <v>16093</v>
      </c>
      <c r="C4695" t="s">
        <v>400</v>
      </c>
      <c r="D4695" t="s">
        <v>3540</v>
      </c>
      <c r="E4695" s="27">
        <v>41666</v>
      </c>
      <c r="F4695" t="s">
        <v>233</v>
      </c>
      <c r="G4695" s="27">
        <v>26254</v>
      </c>
      <c r="H4695">
        <v>44</v>
      </c>
      <c r="I4695" t="s">
        <v>244</v>
      </c>
      <c r="J4695" t="s">
        <v>245</v>
      </c>
      <c r="K4695">
        <v>0</v>
      </c>
      <c r="L4695">
        <v>4</v>
      </c>
      <c r="M4695">
        <v>0</v>
      </c>
      <c r="N4695">
        <v>0</v>
      </c>
      <c r="O4695">
        <v>2</v>
      </c>
      <c r="P4695">
        <v>-2</v>
      </c>
      <c r="Q4695" s="28">
        <v>41664.519444444442</v>
      </c>
      <c r="R4695" s="28">
        <v>41664.203472222223</v>
      </c>
      <c r="S4695" t="s">
        <v>16094</v>
      </c>
      <c r="T4695" s="27">
        <v>41663</v>
      </c>
      <c r="V4695">
        <v>3</v>
      </c>
      <c r="W4695" t="s">
        <v>36</v>
      </c>
      <c r="X4695" t="s">
        <v>279</v>
      </c>
      <c r="Y4695">
        <v>0</v>
      </c>
      <c r="AB4695" t="s">
        <v>237</v>
      </c>
      <c r="AH4695">
        <v>0</v>
      </c>
      <c r="AN4695" t="s">
        <v>238</v>
      </c>
      <c r="AO4695">
        <v>1</v>
      </c>
      <c r="AP4695" t="s">
        <v>239</v>
      </c>
      <c r="AQ4695" s="27">
        <v>41666</v>
      </c>
      <c r="AR4695" t="s">
        <v>240</v>
      </c>
      <c r="AS4695">
        <v>4</v>
      </c>
      <c r="AT4695" t="s">
        <v>239</v>
      </c>
      <c r="AU4695" s="27">
        <v>41666</v>
      </c>
    </row>
    <row r="4696" spans="1:47" x14ac:dyDescent="0.2">
      <c r="A4696">
        <v>4695</v>
      </c>
      <c r="B4696" t="s">
        <v>16095</v>
      </c>
      <c r="C4696" t="s">
        <v>456</v>
      </c>
      <c r="D4696" t="s">
        <v>3312</v>
      </c>
      <c r="E4696" s="27">
        <v>41851</v>
      </c>
      <c r="F4696" t="s">
        <v>233</v>
      </c>
      <c r="G4696" s="27">
        <v>26408</v>
      </c>
      <c r="H4696">
        <v>44</v>
      </c>
      <c r="I4696" t="s">
        <v>244</v>
      </c>
      <c r="J4696" t="s">
        <v>353</v>
      </c>
      <c r="K4696">
        <v>0</v>
      </c>
      <c r="L4696">
        <v>1</v>
      </c>
      <c r="M4696">
        <v>0</v>
      </c>
      <c r="N4696">
        <v>0</v>
      </c>
      <c r="O4696">
        <v>8</v>
      </c>
      <c r="P4696">
        <v>-60</v>
      </c>
      <c r="Q4696" s="28">
        <v>41791.290972222225</v>
      </c>
      <c r="R4696" s="28">
        <v>41801.314583333333</v>
      </c>
      <c r="S4696" t="s">
        <v>16096</v>
      </c>
      <c r="T4696" s="27">
        <v>41791</v>
      </c>
      <c r="V4696">
        <v>60</v>
      </c>
      <c r="W4696" t="s">
        <v>32</v>
      </c>
      <c r="X4696" t="s">
        <v>236</v>
      </c>
      <c r="Y4696">
        <v>1</v>
      </c>
      <c r="AA4696" t="s">
        <v>16097</v>
      </c>
      <c r="AB4696" t="s">
        <v>36</v>
      </c>
      <c r="AD4696" s="27">
        <v>42141</v>
      </c>
      <c r="AE4696" t="s">
        <v>392</v>
      </c>
      <c r="AH4696">
        <v>0</v>
      </c>
      <c r="AN4696" t="s">
        <v>238</v>
      </c>
      <c r="AO4696">
        <v>2</v>
      </c>
      <c r="AP4696" t="s">
        <v>239</v>
      </c>
      <c r="AQ4696" s="27">
        <v>41851</v>
      </c>
      <c r="AR4696" t="s">
        <v>240</v>
      </c>
      <c r="AS4696">
        <v>1</v>
      </c>
      <c r="AT4696" t="s">
        <v>239</v>
      </c>
      <c r="AU4696" s="27">
        <v>41851</v>
      </c>
    </row>
    <row r="4697" spans="1:47" x14ac:dyDescent="0.2">
      <c r="A4697">
        <v>4696</v>
      </c>
      <c r="B4697" t="s">
        <v>16098</v>
      </c>
      <c r="C4697" t="s">
        <v>480</v>
      </c>
      <c r="D4697" t="s">
        <v>16099</v>
      </c>
      <c r="E4697" s="27">
        <v>41634</v>
      </c>
      <c r="F4697" t="s">
        <v>233</v>
      </c>
      <c r="G4697" s="27">
        <v>21978</v>
      </c>
      <c r="H4697">
        <v>56</v>
      </c>
      <c r="I4697" t="s">
        <v>234</v>
      </c>
      <c r="J4697" t="s">
        <v>353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-2</v>
      </c>
      <c r="Q4697" s="28">
        <v>41632.422222222223</v>
      </c>
      <c r="R4697" s="28">
        <v>41633.495138888888</v>
      </c>
      <c r="S4697" t="s">
        <v>16100</v>
      </c>
      <c r="T4697" s="27">
        <v>41632</v>
      </c>
      <c r="V4697">
        <v>2</v>
      </c>
      <c r="W4697" t="s">
        <v>32</v>
      </c>
      <c r="X4697" t="s">
        <v>378</v>
      </c>
      <c r="Y4697">
        <v>0</v>
      </c>
      <c r="AB4697" t="s">
        <v>237</v>
      </c>
      <c r="AH4697">
        <v>0</v>
      </c>
      <c r="AN4697" t="s">
        <v>238</v>
      </c>
      <c r="AO4697">
        <v>1</v>
      </c>
      <c r="AP4697" t="s">
        <v>239</v>
      </c>
      <c r="AQ4697" s="27">
        <v>41634</v>
      </c>
      <c r="AR4697" t="s">
        <v>240</v>
      </c>
      <c r="AS4697">
        <v>1</v>
      </c>
      <c r="AT4697" t="s">
        <v>239</v>
      </c>
      <c r="AU4697" s="27">
        <v>41634</v>
      </c>
    </row>
    <row r="4698" spans="1:47" x14ac:dyDescent="0.2">
      <c r="A4698">
        <v>4697</v>
      </c>
      <c r="B4698" t="s">
        <v>16101</v>
      </c>
      <c r="C4698" t="s">
        <v>16102</v>
      </c>
      <c r="D4698" t="s">
        <v>16103</v>
      </c>
      <c r="E4698" s="27">
        <v>41560</v>
      </c>
      <c r="F4698" t="s">
        <v>233</v>
      </c>
      <c r="G4698" s="27">
        <v>33882</v>
      </c>
      <c r="H4698">
        <v>23</v>
      </c>
      <c r="I4698" t="s">
        <v>259</v>
      </c>
      <c r="J4698" t="s">
        <v>250</v>
      </c>
      <c r="K4698">
        <v>0</v>
      </c>
      <c r="L4698">
        <v>3</v>
      </c>
      <c r="M4698">
        <v>0</v>
      </c>
      <c r="N4698">
        <v>0</v>
      </c>
      <c r="O4698">
        <v>0</v>
      </c>
      <c r="P4698">
        <v>-1</v>
      </c>
      <c r="Q4698" s="28">
        <v>41559.438194444447</v>
      </c>
      <c r="R4698" s="28">
        <v>41572.370833333334</v>
      </c>
      <c r="S4698" t="s">
        <v>16104</v>
      </c>
      <c r="T4698" s="27">
        <v>41559</v>
      </c>
      <c r="V4698">
        <v>1</v>
      </c>
      <c r="W4698" t="s">
        <v>36</v>
      </c>
      <c r="X4698" t="s">
        <v>279</v>
      </c>
      <c r="Y4698">
        <v>0</v>
      </c>
      <c r="AB4698" t="s">
        <v>237</v>
      </c>
      <c r="AH4698">
        <v>0</v>
      </c>
      <c r="AN4698" t="s">
        <v>238</v>
      </c>
      <c r="AO4698">
        <v>5</v>
      </c>
      <c r="AP4698" t="s">
        <v>246</v>
      </c>
      <c r="AQ4698" s="27">
        <v>41560</v>
      </c>
      <c r="AR4698" t="s">
        <v>240</v>
      </c>
      <c r="AS4698">
        <v>3</v>
      </c>
      <c r="AT4698" t="s">
        <v>239</v>
      </c>
      <c r="AU4698" s="27">
        <v>41560</v>
      </c>
    </row>
    <row r="4699" spans="1:47" x14ac:dyDescent="0.2">
      <c r="A4699">
        <v>4698</v>
      </c>
      <c r="B4699" t="s">
        <v>16105</v>
      </c>
      <c r="C4699" t="s">
        <v>16106</v>
      </c>
      <c r="D4699" t="s">
        <v>5901</v>
      </c>
      <c r="E4699" s="27">
        <v>41353</v>
      </c>
      <c r="F4699" t="s">
        <v>233</v>
      </c>
      <c r="G4699" s="27">
        <v>22637</v>
      </c>
      <c r="H4699">
        <v>54</v>
      </c>
      <c r="I4699" t="s">
        <v>234</v>
      </c>
      <c r="J4699" t="s">
        <v>250</v>
      </c>
      <c r="K4699">
        <v>0</v>
      </c>
      <c r="L4699">
        <v>6</v>
      </c>
      <c r="M4699">
        <v>0</v>
      </c>
      <c r="N4699">
        <v>0</v>
      </c>
      <c r="O4699">
        <v>10</v>
      </c>
      <c r="P4699">
        <v>0</v>
      </c>
      <c r="Q4699" s="28">
        <v>41353.074999999997</v>
      </c>
      <c r="R4699" s="28">
        <v>41383.314583333333</v>
      </c>
      <c r="S4699" t="s">
        <v>16107</v>
      </c>
      <c r="T4699" s="27">
        <v>41352</v>
      </c>
      <c r="V4699">
        <v>1</v>
      </c>
      <c r="W4699" t="s">
        <v>32</v>
      </c>
      <c r="X4699" t="s">
        <v>261</v>
      </c>
      <c r="Y4699">
        <v>0</v>
      </c>
      <c r="AB4699" t="s">
        <v>237</v>
      </c>
      <c r="AH4699">
        <v>0</v>
      </c>
      <c r="AN4699" t="s">
        <v>238</v>
      </c>
      <c r="AO4699">
        <v>1</v>
      </c>
      <c r="AP4699" t="s">
        <v>239</v>
      </c>
      <c r="AQ4699" s="27">
        <v>41353</v>
      </c>
      <c r="AR4699" t="s">
        <v>240</v>
      </c>
      <c r="AS4699">
        <v>6</v>
      </c>
      <c r="AT4699" t="s">
        <v>246</v>
      </c>
      <c r="AU4699" s="27">
        <v>41353</v>
      </c>
    </row>
    <row r="4700" spans="1:47" x14ac:dyDescent="0.2">
      <c r="A4700">
        <v>4699</v>
      </c>
      <c r="B4700" t="s">
        <v>16108</v>
      </c>
      <c r="C4700" t="s">
        <v>1262</v>
      </c>
      <c r="D4700" t="s">
        <v>586</v>
      </c>
      <c r="E4700" s="27">
        <v>41619</v>
      </c>
      <c r="F4700" t="s">
        <v>233</v>
      </c>
      <c r="G4700" s="27">
        <v>34646</v>
      </c>
      <c r="H4700">
        <v>21</v>
      </c>
      <c r="I4700" t="s">
        <v>259</v>
      </c>
      <c r="J4700" t="s">
        <v>250</v>
      </c>
      <c r="K4700">
        <v>1</v>
      </c>
      <c r="L4700">
        <v>4</v>
      </c>
      <c r="M4700">
        <v>0</v>
      </c>
      <c r="N4700">
        <v>1</v>
      </c>
      <c r="O4700">
        <v>1</v>
      </c>
      <c r="P4700">
        <v>-171</v>
      </c>
      <c r="Q4700" s="28">
        <v>41448.3125</v>
      </c>
      <c r="R4700" s="28">
        <v>41453.504166666666</v>
      </c>
      <c r="S4700" t="s">
        <v>16109</v>
      </c>
      <c r="U4700" s="27">
        <v>41448</v>
      </c>
      <c r="V4700">
        <v>171</v>
      </c>
      <c r="W4700" t="s">
        <v>32</v>
      </c>
      <c r="X4700" t="s">
        <v>274</v>
      </c>
      <c r="Y4700">
        <v>1</v>
      </c>
      <c r="AA4700" t="s">
        <v>16110</v>
      </c>
      <c r="AB4700" t="s">
        <v>36</v>
      </c>
      <c r="AD4700" s="27">
        <v>41785</v>
      </c>
      <c r="AE4700" t="s">
        <v>392</v>
      </c>
      <c r="AH4700">
        <v>0</v>
      </c>
      <c r="AN4700" t="s">
        <v>238</v>
      </c>
      <c r="AO4700">
        <v>6</v>
      </c>
      <c r="AP4700" t="s">
        <v>246</v>
      </c>
      <c r="AQ4700" s="27">
        <v>41619</v>
      </c>
      <c r="AR4700" t="s">
        <v>240</v>
      </c>
      <c r="AS4700">
        <v>4</v>
      </c>
      <c r="AT4700" t="s">
        <v>239</v>
      </c>
      <c r="AU4700" s="27">
        <v>41619</v>
      </c>
    </row>
    <row r="4701" spans="1:47" x14ac:dyDescent="0.2">
      <c r="A4701">
        <v>4700</v>
      </c>
      <c r="B4701" t="s">
        <v>16111</v>
      </c>
      <c r="C4701" t="s">
        <v>2442</v>
      </c>
      <c r="D4701" t="s">
        <v>6814</v>
      </c>
      <c r="E4701" s="27">
        <v>41878</v>
      </c>
      <c r="F4701" t="s">
        <v>294</v>
      </c>
      <c r="G4701" s="27">
        <v>33529</v>
      </c>
      <c r="H4701">
        <v>24</v>
      </c>
      <c r="I4701" t="s">
        <v>259</v>
      </c>
      <c r="J4701" t="s">
        <v>250</v>
      </c>
      <c r="K4701">
        <v>0</v>
      </c>
      <c r="L4701">
        <v>9</v>
      </c>
      <c r="M4701">
        <v>0</v>
      </c>
      <c r="N4701">
        <v>0</v>
      </c>
      <c r="O4701">
        <v>0</v>
      </c>
      <c r="W4701" t="s">
        <v>237</v>
      </c>
      <c r="Y4701">
        <v>-1</v>
      </c>
      <c r="AB4701" t="s">
        <v>237</v>
      </c>
      <c r="AH4701">
        <v>0</v>
      </c>
      <c r="AN4701" t="s">
        <v>238</v>
      </c>
      <c r="AO4701">
        <v>8</v>
      </c>
      <c r="AP4701" t="s">
        <v>269</v>
      </c>
      <c r="AQ4701" s="27">
        <v>41878</v>
      </c>
      <c r="AR4701" t="s">
        <v>240</v>
      </c>
      <c r="AS4701">
        <v>9</v>
      </c>
      <c r="AT4701" t="s">
        <v>269</v>
      </c>
      <c r="AU4701" s="27">
        <v>41878</v>
      </c>
    </row>
    <row r="4702" spans="1:47" x14ac:dyDescent="0.2">
      <c r="A4702">
        <v>4701</v>
      </c>
      <c r="B4702" t="s">
        <v>16112</v>
      </c>
      <c r="C4702" t="s">
        <v>693</v>
      </c>
      <c r="D4702" t="s">
        <v>16113</v>
      </c>
      <c r="E4702" s="27">
        <v>41504</v>
      </c>
      <c r="F4702" t="s">
        <v>233</v>
      </c>
      <c r="G4702" s="27">
        <v>28242</v>
      </c>
      <c r="H4702">
        <v>38</v>
      </c>
      <c r="I4702" t="s">
        <v>244</v>
      </c>
      <c r="J4702" t="s">
        <v>245</v>
      </c>
      <c r="K4702">
        <v>0</v>
      </c>
      <c r="L4702">
        <v>10</v>
      </c>
      <c r="M4702">
        <v>0</v>
      </c>
      <c r="N4702">
        <v>0</v>
      </c>
      <c r="O4702">
        <v>17</v>
      </c>
      <c r="P4702">
        <v>-1</v>
      </c>
      <c r="Q4702" s="28">
        <v>41503.166666666664</v>
      </c>
      <c r="R4702" s="28">
        <v>41683.436111111114</v>
      </c>
      <c r="S4702" t="s">
        <v>16114</v>
      </c>
      <c r="T4702" s="27">
        <v>41503</v>
      </c>
      <c r="V4702">
        <v>1</v>
      </c>
      <c r="W4702" t="s">
        <v>32</v>
      </c>
      <c r="X4702" t="s">
        <v>494</v>
      </c>
      <c r="Y4702">
        <v>0</v>
      </c>
      <c r="AB4702" t="s">
        <v>237</v>
      </c>
      <c r="AH4702">
        <v>0</v>
      </c>
      <c r="AN4702" t="s">
        <v>238</v>
      </c>
      <c r="AO4702">
        <v>8</v>
      </c>
      <c r="AP4702" t="s">
        <v>269</v>
      </c>
      <c r="AQ4702" s="27">
        <v>41504</v>
      </c>
      <c r="AR4702" t="s">
        <v>240</v>
      </c>
      <c r="AS4702">
        <v>10</v>
      </c>
      <c r="AT4702" t="s">
        <v>269</v>
      </c>
      <c r="AU4702" s="27">
        <v>41504</v>
      </c>
    </row>
    <row r="4703" spans="1:47" x14ac:dyDescent="0.2">
      <c r="A4703">
        <v>4702</v>
      </c>
      <c r="B4703" t="s">
        <v>16115</v>
      </c>
      <c r="C4703" t="s">
        <v>16116</v>
      </c>
      <c r="D4703" t="s">
        <v>1692</v>
      </c>
      <c r="E4703" s="27">
        <v>41571</v>
      </c>
      <c r="F4703" t="s">
        <v>233</v>
      </c>
      <c r="G4703" s="27">
        <v>34555</v>
      </c>
      <c r="H4703">
        <v>21</v>
      </c>
      <c r="I4703" t="s">
        <v>259</v>
      </c>
      <c r="J4703" t="s">
        <v>250</v>
      </c>
      <c r="K4703">
        <v>0</v>
      </c>
      <c r="L4703">
        <v>9</v>
      </c>
      <c r="M4703">
        <v>0</v>
      </c>
      <c r="N4703">
        <v>1</v>
      </c>
      <c r="O4703">
        <v>2</v>
      </c>
      <c r="P4703">
        <v>-1</v>
      </c>
      <c r="Q4703" s="28">
        <v>41570.103472222225</v>
      </c>
      <c r="R4703" s="28">
        <v>41626.398611111108</v>
      </c>
      <c r="S4703" t="s">
        <v>16117</v>
      </c>
      <c r="T4703" s="27">
        <v>41570</v>
      </c>
      <c r="V4703">
        <v>1</v>
      </c>
      <c r="W4703" t="s">
        <v>32</v>
      </c>
      <c r="X4703" t="s">
        <v>567</v>
      </c>
      <c r="Y4703">
        <v>0</v>
      </c>
      <c r="AB4703" t="s">
        <v>237</v>
      </c>
      <c r="AH4703">
        <v>0</v>
      </c>
      <c r="AN4703" t="s">
        <v>238</v>
      </c>
      <c r="AO4703">
        <v>8</v>
      </c>
      <c r="AP4703" t="s">
        <v>269</v>
      </c>
      <c r="AQ4703" s="27">
        <v>41571</v>
      </c>
      <c r="AR4703" t="s">
        <v>240</v>
      </c>
      <c r="AS4703">
        <v>9</v>
      </c>
      <c r="AT4703" t="s">
        <v>269</v>
      </c>
      <c r="AU4703" s="27">
        <v>41571</v>
      </c>
    </row>
    <row r="4704" spans="1:47" x14ac:dyDescent="0.2">
      <c r="A4704">
        <v>4703</v>
      </c>
      <c r="B4704" t="s">
        <v>16118</v>
      </c>
      <c r="C4704" t="s">
        <v>1286</v>
      </c>
      <c r="D4704" t="s">
        <v>16119</v>
      </c>
      <c r="E4704" s="27">
        <v>41316</v>
      </c>
      <c r="F4704" t="s">
        <v>233</v>
      </c>
      <c r="G4704" s="27">
        <v>33217</v>
      </c>
      <c r="H4704">
        <v>25</v>
      </c>
      <c r="I4704" t="s">
        <v>244</v>
      </c>
      <c r="J4704" t="s">
        <v>353</v>
      </c>
      <c r="K4704">
        <v>0</v>
      </c>
      <c r="L4704">
        <v>2</v>
      </c>
      <c r="M4704">
        <v>0</v>
      </c>
      <c r="N4704">
        <v>0</v>
      </c>
      <c r="O4704">
        <v>0</v>
      </c>
      <c r="P4704">
        <v>0</v>
      </c>
      <c r="Q4704" s="28">
        <v>41316.175694444442</v>
      </c>
      <c r="R4704" s="28">
        <v>41316.286805555559</v>
      </c>
      <c r="S4704" t="s">
        <v>16120</v>
      </c>
      <c r="T4704" s="27">
        <v>41315</v>
      </c>
      <c r="V4704">
        <v>1</v>
      </c>
      <c r="W4704" t="s">
        <v>32</v>
      </c>
      <c r="X4704" t="s">
        <v>453</v>
      </c>
      <c r="Y4704">
        <v>1</v>
      </c>
      <c r="AA4704" t="s">
        <v>16121</v>
      </c>
      <c r="AB4704" t="s">
        <v>36</v>
      </c>
      <c r="AD4704" s="27">
        <v>41584</v>
      </c>
      <c r="AE4704" t="s">
        <v>412</v>
      </c>
      <c r="AH4704">
        <v>1</v>
      </c>
      <c r="AJ4704" t="s">
        <v>16122</v>
      </c>
      <c r="AK4704" t="s">
        <v>462</v>
      </c>
      <c r="AL4704" s="27">
        <v>42306</v>
      </c>
      <c r="AM4704" t="s">
        <v>279</v>
      </c>
      <c r="AN4704" t="s">
        <v>238</v>
      </c>
      <c r="AO4704">
        <v>3</v>
      </c>
      <c r="AP4704" t="s">
        <v>239</v>
      </c>
      <c r="AQ4704" s="27">
        <v>41316</v>
      </c>
      <c r="AR4704" t="s">
        <v>240</v>
      </c>
      <c r="AS4704">
        <v>2</v>
      </c>
      <c r="AT4704" t="s">
        <v>239</v>
      </c>
      <c r="AU4704" s="27">
        <v>41316</v>
      </c>
    </row>
    <row r="4705" spans="1:47" x14ac:dyDescent="0.2">
      <c r="A4705">
        <v>4704</v>
      </c>
      <c r="B4705" t="s">
        <v>16123</v>
      </c>
      <c r="C4705" t="s">
        <v>15112</v>
      </c>
      <c r="D4705" t="s">
        <v>16124</v>
      </c>
      <c r="E4705" s="27">
        <v>41494</v>
      </c>
      <c r="F4705" t="s">
        <v>233</v>
      </c>
      <c r="G4705" s="27">
        <v>26361</v>
      </c>
      <c r="H4705">
        <v>44</v>
      </c>
      <c r="I4705" t="s">
        <v>244</v>
      </c>
      <c r="J4705" t="s">
        <v>245</v>
      </c>
      <c r="K4705">
        <v>0</v>
      </c>
      <c r="L4705">
        <v>3</v>
      </c>
      <c r="M4705">
        <v>0</v>
      </c>
      <c r="N4705">
        <v>0</v>
      </c>
      <c r="O4705">
        <v>2</v>
      </c>
      <c r="P4705">
        <v>-1</v>
      </c>
      <c r="Q4705" s="28">
        <v>41493.179166666669</v>
      </c>
      <c r="R4705" s="28">
        <v>41495.162499999999</v>
      </c>
      <c r="S4705" t="s">
        <v>16125</v>
      </c>
      <c r="T4705" s="27">
        <v>41493</v>
      </c>
      <c r="V4705">
        <v>1</v>
      </c>
      <c r="W4705" t="s">
        <v>32</v>
      </c>
      <c r="X4705" t="s">
        <v>494</v>
      </c>
      <c r="Y4705">
        <v>1</v>
      </c>
      <c r="AA4705" t="s">
        <v>16126</v>
      </c>
      <c r="AB4705" t="s">
        <v>32</v>
      </c>
      <c r="AD4705" s="27">
        <v>41760</v>
      </c>
      <c r="AE4705" t="s">
        <v>749</v>
      </c>
      <c r="AH4705">
        <v>0</v>
      </c>
      <c r="AN4705" t="s">
        <v>238</v>
      </c>
      <c r="AO4705">
        <v>3</v>
      </c>
      <c r="AP4705" t="s">
        <v>239</v>
      </c>
      <c r="AQ4705" s="27">
        <v>41494</v>
      </c>
      <c r="AR4705" t="s">
        <v>240</v>
      </c>
      <c r="AS4705">
        <v>3</v>
      </c>
      <c r="AT4705" t="s">
        <v>239</v>
      </c>
      <c r="AU4705" s="27">
        <v>41494</v>
      </c>
    </row>
    <row r="4706" spans="1:47" x14ac:dyDescent="0.2">
      <c r="A4706">
        <v>4705</v>
      </c>
      <c r="B4706" t="s">
        <v>16127</v>
      </c>
      <c r="C4706" t="s">
        <v>11852</v>
      </c>
      <c r="D4706" t="s">
        <v>266</v>
      </c>
      <c r="E4706" s="27">
        <v>41372</v>
      </c>
      <c r="F4706" t="s">
        <v>233</v>
      </c>
      <c r="G4706" s="27">
        <v>23464</v>
      </c>
      <c r="H4706">
        <v>52</v>
      </c>
      <c r="I4706" t="s">
        <v>234</v>
      </c>
      <c r="J4706" t="s">
        <v>250</v>
      </c>
      <c r="K4706">
        <v>0</v>
      </c>
      <c r="L4706">
        <v>3</v>
      </c>
      <c r="M4706">
        <v>0</v>
      </c>
      <c r="N4706">
        <v>0</v>
      </c>
      <c r="O4706">
        <v>3</v>
      </c>
      <c r="P4706">
        <v>-1</v>
      </c>
      <c r="Q4706" s="28">
        <v>41371.186805555553</v>
      </c>
      <c r="R4706" s="28">
        <v>41402.298611111109</v>
      </c>
      <c r="S4706" t="s">
        <v>16128</v>
      </c>
      <c r="T4706" s="27">
        <v>41371</v>
      </c>
      <c r="V4706">
        <v>1</v>
      </c>
      <c r="W4706" t="s">
        <v>36</v>
      </c>
      <c r="X4706" t="s">
        <v>474</v>
      </c>
      <c r="Y4706">
        <v>1</v>
      </c>
      <c r="AA4706" t="s">
        <v>16129</v>
      </c>
      <c r="AB4706" t="s">
        <v>36</v>
      </c>
      <c r="AC4706">
        <v>0</v>
      </c>
      <c r="AD4706" s="27">
        <v>41463</v>
      </c>
      <c r="AE4706" t="s">
        <v>474</v>
      </c>
      <c r="AF4706" s="27">
        <v>41463</v>
      </c>
      <c r="AG4706" s="27">
        <v>41466</v>
      </c>
      <c r="AH4706">
        <v>0</v>
      </c>
      <c r="AN4706" t="s">
        <v>238</v>
      </c>
      <c r="AO4706">
        <v>1</v>
      </c>
      <c r="AP4706" t="s">
        <v>239</v>
      </c>
      <c r="AQ4706" s="27">
        <v>41372</v>
      </c>
      <c r="AR4706" t="s">
        <v>240</v>
      </c>
      <c r="AS4706">
        <v>3</v>
      </c>
      <c r="AT4706" t="s">
        <v>239</v>
      </c>
      <c r="AU4706" s="27">
        <v>41372</v>
      </c>
    </row>
    <row r="4707" spans="1:47" x14ac:dyDescent="0.2">
      <c r="A4707">
        <v>4706</v>
      </c>
      <c r="B4707" t="s">
        <v>16130</v>
      </c>
      <c r="C4707" t="s">
        <v>16131</v>
      </c>
      <c r="D4707" t="s">
        <v>16132</v>
      </c>
      <c r="E4707" s="27">
        <v>41931</v>
      </c>
      <c r="F4707" t="s">
        <v>294</v>
      </c>
      <c r="G4707" s="27">
        <v>23335</v>
      </c>
      <c r="H4707">
        <v>52</v>
      </c>
      <c r="I4707" t="s">
        <v>234</v>
      </c>
      <c r="J4707" t="s">
        <v>245</v>
      </c>
      <c r="K4707">
        <v>0</v>
      </c>
      <c r="L4707">
        <v>2</v>
      </c>
      <c r="M4707">
        <v>0</v>
      </c>
      <c r="N4707">
        <v>0</v>
      </c>
      <c r="O4707">
        <v>0</v>
      </c>
      <c r="P4707">
        <v>-1</v>
      </c>
      <c r="Q4707" s="28">
        <v>41930.161805555559</v>
      </c>
      <c r="R4707" s="28">
        <v>42048.166666666664</v>
      </c>
      <c r="S4707" t="s">
        <v>16133</v>
      </c>
      <c r="T4707" s="27">
        <v>41930</v>
      </c>
      <c r="V4707">
        <v>1</v>
      </c>
      <c r="W4707" t="s">
        <v>32</v>
      </c>
      <c r="X4707" t="s">
        <v>494</v>
      </c>
      <c r="Y4707">
        <v>1</v>
      </c>
      <c r="AA4707" t="s">
        <v>16134</v>
      </c>
      <c r="AB4707" t="s">
        <v>32</v>
      </c>
      <c r="AC4707">
        <v>0</v>
      </c>
      <c r="AD4707" s="27">
        <v>42287</v>
      </c>
      <c r="AE4707" t="s">
        <v>300</v>
      </c>
      <c r="AF4707" s="27">
        <v>42287</v>
      </c>
      <c r="AG4707" s="27">
        <v>42320</v>
      </c>
      <c r="AH4707">
        <v>0</v>
      </c>
      <c r="AN4707" t="s">
        <v>238</v>
      </c>
      <c r="AO4707">
        <v>2</v>
      </c>
      <c r="AP4707" t="s">
        <v>239</v>
      </c>
      <c r="AQ4707" s="27">
        <v>41931</v>
      </c>
      <c r="AR4707" t="s">
        <v>240</v>
      </c>
      <c r="AS4707">
        <v>2</v>
      </c>
      <c r="AT4707" t="s">
        <v>239</v>
      </c>
      <c r="AU4707" s="27">
        <v>41931</v>
      </c>
    </row>
    <row r="4708" spans="1:47" x14ac:dyDescent="0.2">
      <c r="A4708">
        <v>4707</v>
      </c>
      <c r="B4708" t="s">
        <v>16135</v>
      </c>
      <c r="C4708" t="s">
        <v>2700</v>
      </c>
      <c r="D4708" t="s">
        <v>10822</v>
      </c>
      <c r="E4708" s="27">
        <v>41374</v>
      </c>
      <c r="F4708" t="s">
        <v>233</v>
      </c>
      <c r="G4708" s="27">
        <v>34656</v>
      </c>
      <c r="H4708">
        <v>21</v>
      </c>
      <c r="I4708" t="s">
        <v>259</v>
      </c>
      <c r="J4708" t="s">
        <v>250</v>
      </c>
      <c r="K4708">
        <v>0</v>
      </c>
      <c r="L4708">
        <v>9</v>
      </c>
      <c r="M4708">
        <v>0</v>
      </c>
      <c r="N4708">
        <v>0</v>
      </c>
      <c r="O4708">
        <v>0</v>
      </c>
      <c r="P4708">
        <v>-1</v>
      </c>
      <c r="Q4708" s="28">
        <v>41373.169444444444</v>
      </c>
      <c r="R4708" s="28">
        <v>41373.300000000003</v>
      </c>
      <c r="S4708" t="s">
        <v>16136</v>
      </c>
      <c r="T4708" s="27">
        <v>41373</v>
      </c>
      <c r="V4708">
        <v>1</v>
      </c>
      <c r="W4708" t="s">
        <v>36</v>
      </c>
      <c r="X4708" t="s">
        <v>385</v>
      </c>
      <c r="Y4708">
        <v>1</v>
      </c>
      <c r="AA4708" t="s">
        <v>16137</v>
      </c>
      <c r="AB4708" t="s">
        <v>36</v>
      </c>
      <c r="AC4708">
        <v>1</v>
      </c>
      <c r="AD4708" s="27">
        <v>41460</v>
      </c>
      <c r="AE4708" t="s">
        <v>16138</v>
      </c>
      <c r="AF4708" s="27">
        <v>41461</v>
      </c>
      <c r="AG4708" s="27">
        <v>41461</v>
      </c>
      <c r="AH4708">
        <v>0</v>
      </c>
      <c r="AN4708" t="s">
        <v>238</v>
      </c>
      <c r="AO4708">
        <v>8</v>
      </c>
      <c r="AP4708" t="s">
        <v>269</v>
      </c>
      <c r="AQ4708" s="27">
        <v>41374</v>
      </c>
      <c r="AR4708" t="s">
        <v>240</v>
      </c>
      <c r="AS4708">
        <v>9</v>
      </c>
      <c r="AT4708" t="s">
        <v>269</v>
      </c>
      <c r="AU4708" s="27">
        <v>41374</v>
      </c>
    </row>
    <row r="4709" spans="1:47" x14ac:dyDescent="0.2">
      <c r="A4709">
        <v>4708</v>
      </c>
      <c r="B4709" t="s">
        <v>16139</v>
      </c>
      <c r="C4709" t="s">
        <v>575</v>
      </c>
      <c r="D4709" t="s">
        <v>16140</v>
      </c>
      <c r="E4709" s="27">
        <v>41626</v>
      </c>
      <c r="F4709" t="s">
        <v>233</v>
      </c>
      <c r="G4709" s="27">
        <v>31011</v>
      </c>
      <c r="H4709">
        <v>31</v>
      </c>
      <c r="I4709" t="s">
        <v>244</v>
      </c>
      <c r="J4709" t="s">
        <v>250</v>
      </c>
      <c r="K4709">
        <v>0</v>
      </c>
      <c r="L4709">
        <v>2</v>
      </c>
      <c r="M4709">
        <v>0</v>
      </c>
      <c r="N4709">
        <v>0</v>
      </c>
      <c r="O4709">
        <v>4</v>
      </c>
      <c r="P4709">
        <v>-70</v>
      </c>
      <c r="Q4709" s="28">
        <v>41556.447916666664</v>
      </c>
      <c r="R4709" s="28">
        <v>41626.449305555558</v>
      </c>
      <c r="S4709" t="s">
        <v>16141</v>
      </c>
      <c r="U4709" s="27">
        <v>41579</v>
      </c>
      <c r="V4709">
        <v>47</v>
      </c>
      <c r="W4709" t="s">
        <v>32</v>
      </c>
      <c r="X4709" t="s">
        <v>274</v>
      </c>
      <c r="Y4709">
        <v>0</v>
      </c>
      <c r="AB4709" t="s">
        <v>237</v>
      </c>
      <c r="AH4709">
        <v>0</v>
      </c>
      <c r="AN4709" t="s">
        <v>238</v>
      </c>
      <c r="AO4709">
        <v>1</v>
      </c>
      <c r="AP4709" t="s">
        <v>239</v>
      </c>
      <c r="AQ4709" s="27">
        <v>41626</v>
      </c>
      <c r="AR4709" t="s">
        <v>240</v>
      </c>
      <c r="AS4709">
        <v>2</v>
      </c>
      <c r="AT4709" t="s">
        <v>239</v>
      </c>
      <c r="AU4709" s="27">
        <v>41626</v>
      </c>
    </row>
    <row r="4710" spans="1:47" x14ac:dyDescent="0.2">
      <c r="A4710">
        <v>4709</v>
      </c>
      <c r="B4710" t="s">
        <v>16142</v>
      </c>
      <c r="C4710" t="s">
        <v>352</v>
      </c>
      <c r="D4710" t="s">
        <v>16143</v>
      </c>
      <c r="E4710" s="27">
        <v>41842</v>
      </c>
      <c r="F4710" t="s">
        <v>233</v>
      </c>
      <c r="G4710" s="27">
        <v>30448</v>
      </c>
      <c r="H4710">
        <v>32</v>
      </c>
      <c r="I4710" t="s">
        <v>244</v>
      </c>
      <c r="J4710" t="s">
        <v>250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-1</v>
      </c>
      <c r="Q4710" s="28">
        <v>41841.242361111108</v>
      </c>
      <c r="R4710" s="28">
        <v>41842.088194444441</v>
      </c>
      <c r="S4710" t="s">
        <v>16144</v>
      </c>
      <c r="T4710" s="27">
        <v>41841</v>
      </c>
      <c r="V4710">
        <v>1</v>
      </c>
      <c r="W4710" t="s">
        <v>36</v>
      </c>
      <c r="X4710" t="s">
        <v>279</v>
      </c>
      <c r="Y4710">
        <v>0</v>
      </c>
      <c r="AB4710" t="s">
        <v>237</v>
      </c>
      <c r="AH4710">
        <v>0</v>
      </c>
      <c r="AN4710" t="s">
        <v>238</v>
      </c>
      <c r="AO4710">
        <v>1</v>
      </c>
      <c r="AP4710" t="s">
        <v>239</v>
      </c>
      <c r="AQ4710" s="27">
        <v>41842</v>
      </c>
      <c r="AR4710" t="s">
        <v>240</v>
      </c>
      <c r="AS4710">
        <v>1</v>
      </c>
      <c r="AT4710" t="s">
        <v>239</v>
      </c>
      <c r="AU4710" s="27">
        <v>41842</v>
      </c>
    </row>
    <row r="4711" spans="1:47" x14ac:dyDescent="0.2">
      <c r="A4711">
        <v>4710</v>
      </c>
      <c r="B4711" t="s">
        <v>16145</v>
      </c>
      <c r="C4711" t="s">
        <v>1840</v>
      </c>
      <c r="D4711" t="s">
        <v>16146</v>
      </c>
      <c r="E4711" s="27">
        <v>41915</v>
      </c>
      <c r="F4711" t="s">
        <v>294</v>
      </c>
      <c r="G4711" s="27">
        <v>31443</v>
      </c>
      <c r="H4711">
        <v>30</v>
      </c>
      <c r="I4711" t="s">
        <v>244</v>
      </c>
      <c r="J4711" t="s">
        <v>245</v>
      </c>
      <c r="K4711">
        <v>0</v>
      </c>
      <c r="L4711">
        <v>4</v>
      </c>
      <c r="M4711">
        <v>0</v>
      </c>
      <c r="N4711">
        <v>0</v>
      </c>
      <c r="O4711">
        <v>9</v>
      </c>
      <c r="P4711">
        <v>-19</v>
      </c>
      <c r="Q4711" s="28">
        <v>41896.484722222223</v>
      </c>
      <c r="R4711" s="28">
        <v>41901.070833333331</v>
      </c>
      <c r="S4711" t="s">
        <v>16147</v>
      </c>
      <c r="U4711" s="27">
        <v>41899</v>
      </c>
      <c r="V4711">
        <v>16</v>
      </c>
      <c r="W4711" t="s">
        <v>32</v>
      </c>
      <c r="X4711" t="s">
        <v>274</v>
      </c>
      <c r="Y4711">
        <v>1</v>
      </c>
      <c r="AA4711" t="s">
        <v>16148</v>
      </c>
      <c r="AB4711" t="s">
        <v>32</v>
      </c>
      <c r="AC4711">
        <v>0</v>
      </c>
      <c r="AD4711" s="27">
        <v>41969</v>
      </c>
      <c r="AE4711" t="s">
        <v>359</v>
      </c>
      <c r="AF4711" s="27">
        <v>41969</v>
      </c>
      <c r="AG4711" s="27">
        <v>41970</v>
      </c>
      <c r="AH4711">
        <v>0</v>
      </c>
      <c r="AN4711" t="s">
        <v>238</v>
      </c>
      <c r="AO4711">
        <v>2</v>
      </c>
      <c r="AP4711" t="s">
        <v>239</v>
      </c>
      <c r="AQ4711" s="27">
        <v>41915</v>
      </c>
      <c r="AR4711" t="s">
        <v>240</v>
      </c>
      <c r="AS4711">
        <v>4</v>
      </c>
      <c r="AT4711" t="s">
        <v>239</v>
      </c>
      <c r="AU4711" s="27">
        <v>41915</v>
      </c>
    </row>
    <row r="4712" spans="1:47" x14ac:dyDescent="0.2">
      <c r="A4712">
        <v>4711</v>
      </c>
      <c r="B4712" t="s">
        <v>16149</v>
      </c>
      <c r="C4712" t="s">
        <v>16150</v>
      </c>
      <c r="D4712" t="s">
        <v>16151</v>
      </c>
      <c r="E4712" s="27">
        <v>41494</v>
      </c>
      <c r="F4712" t="s">
        <v>294</v>
      </c>
      <c r="G4712" s="27">
        <v>28185</v>
      </c>
      <c r="H4712">
        <v>39</v>
      </c>
      <c r="I4712" t="s">
        <v>244</v>
      </c>
      <c r="J4712" t="s">
        <v>250</v>
      </c>
      <c r="K4712">
        <v>0</v>
      </c>
      <c r="L4712">
        <v>1</v>
      </c>
      <c r="M4712">
        <v>0</v>
      </c>
      <c r="N4712">
        <v>0</v>
      </c>
      <c r="O4712">
        <v>1</v>
      </c>
      <c r="P4712">
        <v>-42</v>
      </c>
      <c r="Q4712" s="28">
        <v>41452.362500000003</v>
      </c>
      <c r="R4712" s="28">
        <v>41458.050000000003</v>
      </c>
      <c r="S4712" t="s">
        <v>16152</v>
      </c>
      <c r="U4712" s="27">
        <v>41453</v>
      </c>
      <c r="V4712">
        <v>41</v>
      </c>
      <c r="W4712" t="s">
        <v>32</v>
      </c>
      <c r="X4712" t="s">
        <v>274</v>
      </c>
      <c r="Y4712">
        <v>0</v>
      </c>
      <c r="AB4712" t="s">
        <v>237</v>
      </c>
      <c r="AH4712">
        <v>0</v>
      </c>
      <c r="AN4712" t="s">
        <v>238</v>
      </c>
      <c r="AO4712">
        <v>1</v>
      </c>
      <c r="AP4712" t="s">
        <v>239</v>
      </c>
      <c r="AQ4712" s="27">
        <v>41494</v>
      </c>
      <c r="AR4712" t="s">
        <v>240</v>
      </c>
      <c r="AS4712">
        <v>1</v>
      </c>
      <c r="AT4712" t="s">
        <v>239</v>
      </c>
      <c r="AU4712" s="27">
        <v>41494</v>
      </c>
    </row>
    <row r="4713" spans="1:47" x14ac:dyDescent="0.2">
      <c r="A4713">
        <v>4712</v>
      </c>
      <c r="B4713" t="s">
        <v>16153</v>
      </c>
      <c r="C4713" t="s">
        <v>1308</v>
      </c>
      <c r="D4713" t="s">
        <v>1110</v>
      </c>
      <c r="E4713" s="27">
        <v>41647</v>
      </c>
      <c r="F4713" t="s">
        <v>233</v>
      </c>
      <c r="G4713" s="27">
        <v>21726</v>
      </c>
      <c r="H4713">
        <v>56</v>
      </c>
      <c r="I4713" t="s">
        <v>234</v>
      </c>
      <c r="J4713" t="s">
        <v>250</v>
      </c>
      <c r="K4713">
        <v>0</v>
      </c>
      <c r="L4713">
        <v>2</v>
      </c>
      <c r="M4713">
        <v>0</v>
      </c>
      <c r="N4713">
        <v>0</v>
      </c>
      <c r="O4713">
        <v>6</v>
      </c>
      <c r="P4713">
        <v>-1</v>
      </c>
      <c r="Q4713" s="28">
        <v>41646.463888888888</v>
      </c>
      <c r="R4713" s="28">
        <v>41647.515972222223</v>
      </c>
      <c r="S4713" t="s">
        <v>16154</v>
      </c>
      <c r="T4713" s="27">
        <v>41646</v>
      </c>
      <c r="V4713">
        <v>1</v>
      </c>
      <c r="W4713" t="s">
        <v>32</v>
      </c>
      <c r="X4713" t="s">
        <v>261</v>
      </c>
      <c r="Y4713">
        <v>0</v>
      </c>
      <c r="AB4713" t="s">
        <v>237</v>
      </c>
      <c r="AH4713">
        <v>0</v>
      </c>
      <c r="AN4713" t="s">
        <v>238</v>
      </c>
      <c r="AO4713">
        <v>1</v>
      </c>
      <c r="AP4713" t="s">
        <v>239</v>
      </c>
      <c r="AQ4713" s="27">
        <v>41647</v>
      </c>
      <c r="AR4713" t="s">
        <v>240</v>
      </c>
      <c r="AS4713">
        <v>2</v>
      </c>
      <c r="AT4713" t="s">
        <v>239</v>
      </c>
      <c r="AU4713" s="27">
        <v>41647</v>
      </c>
    </row>
    <row r="4714" spans="1:47" x14ac:dyDescent="0.2">
      <c r="A4714">
        <v>4713</v>
      </c>
      <c r="B4714" t="s">
        <v>16155</v>
      </c>
      <c r="C4714" t="s">
        <v>2212</v>
      </c>
      <c r="D4714" t="s">
        <v>16156</v>
      </c>
      <c r="E4714" s="27">
        <v>41879</v>
      </c>
      <c r="F4714" t="s">
        <v>233</v>
      </c>
      <c r="G4714" s="27">
        <v>34178</v>
      </c>
      <c r="H4714">
        <v>22</v>
      </c>
      <c r="I4714" t="s">
        <v>259</v>
      </c>
      <c r="J4714" t="s">
        <v>245</v>
      </c>
      <c r="K4714">
        <v>0</v>
      </c>
      <c r="L4714">
        <v>6</v>
      </c>
      <c r="M4714">
        <v>0</v>
      </c>
      <c r="N4714">
        <v>0</v>
      </c>
      <c r="O4714">
        <v>0</v>
      </c>
      <c r="P4714">
        <v>0</v>
      </c>
      <c r="Q4714" s="28">
        <v>41879.082638888889</v>
      </c>
      <c r="R4714" s="28">
        <v>41879.384027777778</v>
      </c>
      <c r="S4714" t="s">
        <v>16157</v>
      </c>
      <c r="T4714" s="27">
        <v>41878</v>
      </c>
      <c r="V4714">
        <v>1</v>
      </c>
      <c r="W4714" t="s">
        <v>32</v>
      </c>
      <c r="X4714" t="s">
        <v>5398</v>
      </c>
      <c r="Y4714">
        <v>0</v>
      </c>
      <c r="AB4714" t="s">
        <v>237</v>
      </c>
      <c r="AH4714">
        <v>0</v>
      </c>
      <c r="AN4714" t="s">
        <v>238</v>
      </c>
      <c r="AO4714">
        <v>7</v>
      </c>
      <c r="AP4714" t="s">
        <v>246</v>
      </c>
      <c r="AQ4714" s="27">
        <v>41879</v>
      </c>
      <c r="AR4714" t="s">
        <v>240</v>
      </c>
      <c r="AS4714">
        <v>6</v>
      </c>
      <c r="AT4714" t="s">
        <v>246</v>
      </c>
      <c r="AU4714" s="27">
        <v>41879</v>
      </c>
    </row>
    <row r="4715" spans="1:47" x14ac:dyDescent="0.2">
      <c r="A4715">
        <v>4714</v>
      </c>
      <c r="B4715" t="s">
        <v>16158</v>
      </c>
      <c r="C4715" t="s">
        <v>414</v>
      </c>
      <c r="D4715" t="s">
        <v>16159</v>
      </c>
      <c r="E4715" s="27">
        <v>41759</v>
      </c>
      <c r="F4715" t="s">
        <v>233</v>
      </c>
      <c r="G4715" s="27">
        <v>24363</v>
      </c>
      <c r="H4715">
        <v>49</v>
      </c>
      <c r="I4715" t="s">
        <v>234</v>
      </c>
      <c r="J4715" t="s">
        <v>245</v>
      </c>
      <c r="K4715">
        <v>0</v>
      </c>
      <c r="L4715">
        <v>3</v>
      </c>
      <c r="M4715">
        <v>0</v>
      </c>
      <c r="N4715">
        <v>0</v>
      </c>
      <c r="O4715">
        <v>8</v>
      </c>
      <c r="P4715">
        <v>-1</v>
      </c>
      <c r="Q4715" s="28">
        <v>41758.354861111111</v>
      </c>
      <c r="R4715" s="28">
        <v>41759.075694444444</v>
      </c>
      <c r="S4715" t="s">
        <v>16160</v>
      </c>
      <c r="T4715" s="27">
        <v>41758</v>
      </c>
      <c r="V4715">
        <v>1</v>
      </c>
      <c r="W4715" t="s">
        <v>32</v>
      </c>
      <c r="X4715" t="s">
        <v>261</v>
      </c>
      <c r="Y4715">
        <v>0</v>
      </c>
      <c r="AB4715" t="s">
        <v>237</v>
      </c>
      <c r="AH4715">
        <v>0</v>
      </c>
      <c r="AN4715" t="s">
        <v>238</v>
      </c>
      <c r="AO4715">
        <v>1</v>
      </c>
      <c r="AP4715" t="s">
        <v>239</v>
      </c>
      <c r="AQ4715" s="27">
        <v>41759</v>
      </c>
      <c r="AR4715" t="s">
        <v>240</v>
      </c>
      <c r="AS4715">
        <v>3</v>
      </c>
      <c r="AT4715" t="s">
        <v>239</v>
      </c>
      <c r="AU4715" s="27">
        <v>41759</v>
      </c>
    </row>
    <row r="4716" spans="1:47" x14ac:dyDescent="0.2">
      <c r="A4716">
        <v>4715</v>
      </c>
      <c r="B4716" t="s">
        <v>16161</v>
      </c>
      <c r="C4716" t="s">
        <v>813</v>
      </c>
      <c r="D4716" t="s">
        <v>381</v>
      </c>
      <c r="E4716" s="27">
        <v>41279</v>
      </c>
      <c r="F4716" t="s">
        <v>233</v>
      </c>
      <c r="G4716" s="27">
        <v>29626</v>
      </c>
      <c r="H4716">
        <v>35</v>
      </c>
      <c r="I4716" t="s">
        <v>244</v>
      </c>
      <c r="J4716" t="s">
        <v>250</v>
      </c>
      <c r="K4716">
        <v>0</v>
      </c>
      <c r="L4716">
        <v>8</v>
      </c>
      <c r="M4716">
        <v>0</v>
      </c>
      <c r="N4716">
        <v>0</v>
      </c>
      <c r="O4716">
        <v>12</v>
      </c>
      <c r="P4716">
        <v>-1</v>
      </c>
      <c r="Q4716" s="28">
        <v>41278.388888888891</v>
      </c>
      <c r="R4716" s="28">
        <v>41279.336805555555</v>
      </c>
      <c r="S4716" t="s">
        <v>16162</v>
      </c>
      <c r="T4716" s="27">
        <v>41278</v>
      </c>
      <c r="V4716">
        <v>1</v>
      </c>
      <c r="W4716" t="s">
        <v>32</v>
      </c>
      <c r="X4716" t="s">
        <v>608</v>
      </c>
      <c r="Y4716">
        <v>1</v>
      </c>
      <c r="AA4716" t="s">
        <v>16163</v>
      </c>
      <c r="AB4716" t="s">
        <v>36</v>
      </c>
      <c r="AC4716">
        <v>245</v>
      </c>
      <c r="AD4716" s="27">
        <v>41816</v>
      </c>
      <c r="AE4716" t="s">
        <v>324</v>
      </c>
      <c r="AF4716" s="27">
        <v>42061</v>
      </c>
      <c r="AG4716" s="27">
        <v>42116</v>
      </c>
      <c r="AH4716">
        <v>0</v>
      </c>
      <c r="AN4716" t="s">
        <v>238</v>
      </c>
      <c r="AO4716">
        <v>7</v>
      </c>
      <c r="AP4716" t="s">
        <v>246</v>
      </c>
      <c r="AQ4716" s="27">
        <v>41279</v>
      </c>
      <c r="AR4716" t="s">
        <v>240</v>
      </c>
      <c r="AS4716">
        <v>8</v>
      </c>
      <c r="AT4716" t="s">
        <v>269</v>
      </c>
      <c r="AU4716" s="27">
        <v>41279</v>
      </c>
    </row>
    <row r="4717" spans="1:47" x14ac:dyDescent="0.2">
      <c r="A4717">
        <v>4716</v>
      </c>
      <c r="B4717" t="s">
        <v>16164</v>
      </c>
      <c r="C4717" t="s">
        <v>6705</v>
      </c>
      <c r="D4717" t="s">
        <v>693</v>
      </c>
      <c r="E4717" s="27">
        <v>41344</v>
      </c>
      <c r="F4717" t="s">
        <v>233</v>
      </c>
      <c r="G4717" s="27">
        <v>29754</v>
      </c>
      <c r="H4717">
        <v>34</v>
      </c>
      <c r="I4717" t="s">
        <v>244</v>
      </c>
      <c r="J4717" t="s">
        <v>245</v>
      </c>
      <c r="K4717">
        <v>0</v>
      </c>
      <c r="L4717">
        <v>1</v>
      </c>
      <c r="M4717">
        <v>0</v>
      </c>
      <c r="N4717">
        <v>0</v>
      </c>
      <c r="O4717">
        <v>0</v>
      </c>
      <c r="W4717" t="s">
        <v>237</v>
      </c>
      <c r="Y4717">
        <v>-1</v>
      </c>
      <c r="AB4717" t="s">
        <v>237</v>
      </c>
      <c r="AH4717">
        <v>0</v>
      </c>
      <c r="AN4717" t="s">
        <v>238</v>
      </c>
      <c r="AO4717">
        <v>1</v>
      </c>
      <c r="AP4717" t="s">
        <v>239</v>
      </c>
      <c r="AQ4717" s="27">
        <v>41344</v>
      </c>
      <c r="AR4717" t="s">
        <v>240</v>
      </c>
      <c r="AS4717">
        <v>1</v>
      </c>
      <c r="AT4717" t="s">
        <v>239</v>
      </c>
      <c r="AU4717" s="27">
        <v>41344</v>
      </c>
    </row>
    <row r="4718" spans="1:47" x14ac:dyDescent="0.2">
      <c r="A4718">
        <v>4717</v>
      </c>
      <c r="B4718" t="s">
        <v>16165</v>
      </c>
      <c r="C4718" t="s">
        <v>2442</v>
      </c>
      <c r="D4718" t="s">
        <v>16166</v>
      </c>
      <c r="E4718" s="27">
        <v>41760</v>
      </c>
      <c r="F4718" t="s">
        <v>294</v>
      </c>
      <c r="G4718" s="27">
        <v>21602</v>
      </c>
      <c r="H4718">
        <v>57</v>
      </c>
      <c r="I4718" t="s">
        <v>234</v>
      </c>
      <c r="J4718" t="s">
        <v>245</v>
      </c>
      <c r="K4718">
        <v>0</v>
      </c>
      <c r="L4718">
        <v>1</v>
      </c>
      <c r="M4718">
        <v>0</v>
      </c>
      <c r="N4718">
        <v>0</v>
      </c>
      <c r="O4718">
        <v>2</v>
      </c>
      <c r="P4718">
        <v>-82</v>
      </c>
      <c r="Q4718" s="28">
        <v>41678.073611111111</v>
      </c>
      <c r="R4718" s="28">
        <v>41678.399305555555</v>
      </c>
      <c r="S4718" t="s">
        <v>16167</v>
      </c>
      <c r="T4718" s="27">
        <v>41677</v>
      </c>
      <c r="V4718">
        <v>83</v>
      </c>
      <c r="W4718" t="s">
        <v>32</v>
      </c>
      <c r="X4718" t="s">
        <v>2529</v>
      </c>
      <c r="Y4718">
        <v>0</v>
      </c>
      <c r="AB4718" t="s">
        <v>237</v>
      </c>
      <c r="AH4718">
        <v>0</v>
      </c>
      <c r="AN4718" t="s">
        <v>238</v>
      </c>
      <c r="AO4718">
        <v>1</v>
      </c>
      <c r="AP4718" t="s">
        <v>239</v>
      </c>
      <c r="AQ4718" s="27">
        <v>41760</v>
      </c>
      <c r="AR4718" t="s">
        <v>240</v>
      </c>
      <c r="AS4718">
        <v>1</v>
      </c>
      <c r="AT4718" t="s">
        <v>239</v>
      </c>
      <c r="AU4718" s="27">
        <v>41760</v>
      </c>
    </row>
    <row r="4719" spans="1:47" x14ac:dyDescent="0.2">
      <c r="A4719">
        <v>4718</v>
      </c>
      <c r="B4719" t="s">
        <v>16168</v>
      </c>
      <c r="C4719" t="s">
        <v>579</v>
      </c>
      <c r="D4719" t="s">
        <v>11060</v>
      </c>
      <c r="E4719" s="27">
        <v>41493</v>
      </c>
      <c r="F4719" t="s">
        <v>233</v>
      </c>
      <c r="G4719" s="27">
        <v>28093</v>
      </c>
      <c r="H4719">
        <v>39</v>
      </c>
      <c r="I4719" t="s">
        <v>244</v>
      </c>
      <c r="J4719" t="s">
        <v>245</v>
      </c>
      <c r="K4719">
        <v>0</v>
      </c>
      <c r="L4719">
        <v>1</v>
      </c>
      <c r="M4719">
        <v>0</v>
      </c>
      <c r="N4719">
        <v>0</v>
      </c>
      <c r="O4719">
        <v>1</v>
      </c>
      <c r="P4719">
        <v>-29</v>
      </c>
      <c r="Q4719" s="28">
        <v>41464.130555555559</v>
      </c>
      <c r="R4719" s="28">
        <v>41493.447222222225</v>
      </c>
      <c r="S4719" t="s">
        <v>16169</v>
      </c>
      <c r="T4719" s="27">
        <v>41464</v>
      </c>
      <c r="V4719">
        <v>29</v>
      </c>
      <c r="W4719" t="s">
        <v>32</v>
      </c>
      <c r="X4719" t="s">
        <v>806</v>
      </c>
      <c r="Y4719">
        <v>0</v>
      </c>
      <c r="AB4719" t="s">
        <v>237</v>
      </c>
      <c r="AH4719">
        <v>0</v>
      </c>
      <c r="AN4719" t="s">
        <v>238</v>
      </c>
      <c r="AO4719">
        <v>1</v>
      </c>
      <c r="AP4719" t="s">
        <v>239</v>
      </c>
      <c r="AQ4719" s="27">
        <v>41493</v>
      </c>
      <c r="AR4719" t="s">
        <v>240</v>
      </c>
      <c r="AS4719">
        <v>1</v>
      </c>
      <c r="AT4719" t="s">
        <v>239</v>
      </c>
      <c r="AU4719" s="27">
        <v>41493</v>
      </c>
    </row>
    <row r="4720" spans="1:47" x14ac:dyDescent="0.2">
      <c r="A4720">
        <v>4719</v>
      </c>
      <c r="B4720" t="s">
        <v>16170</v>
      </c>
      <c r="C4720" t="s">
        <v>3767</v>
      </c>
      <c r="D4720" t="s">
        <v>16171</v>
      </c>
      <c r="E4720" s="27">
        <v>41636</v>
      </c>
      <c r="F4720" t="s">
        <v>233</v>
      </c>
      <c r="G4720" s="27">
        <v>31564</v>
      </c>
      <c r="H4720">
        <v>29</v>
      </c>
      <c r="I4720" t="s">
        <v>244</v>
      </c>
      <c r="J4720" t="s">
        <v>245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 s="28">
        <v>41636.254166666666</v>
      </c>
      <c r="R4720" s="28">
        <v>41637.086805555555</v>
      </c>
      <c r="S4720" t="s">
        <v>16172</v>
      </c>
      <c r="T4720" s="27">
        <v>41636</v>
      </c>
      <c r="V4720">
        <v>0</v>
      </c>
      <c r="W4720" t="s">
        <v>36</v>
      </c>
      <c r="X4720" t="s">
        <v>279</v>
      </c>
      <c r="Y4720">
        <v>0</v>
      </c>
      <c r="AB4720" t="s">
        <v>237</v>
      </c>
      <c r="AH4720">
        <v>0</v>
      </c>
      <c r="AN4720" t="s">
        <v>238</v>
      </c>
      <c r="AO4720">
        <v>2</v>
      </c>
      <c r="AP4720" t="s">
        <v>239</v>
      </c>
      <c r="AQ4720" s="27">
        <v>41636</v>
      </c>
      <c r="AR4720" t="s">
        <v>240</v>
      </c>
      <c r="AS4720">
        <v>1</v>
      </c>
      <c r="AT4720" t="s">
        <v>239</v>
      </c>
      <c r="AU4720" s="27">
        <v>41636</v>
      </c>
    </row>
    <row r="4721" spans="1:47" x14ac:dyDescent="0.2">
      <c r="A4721">
        <v>4720</v>
      </c>
      <c r="B4721" t="s">
        <v>16173</v>
      </c>
      <c r="C4721" t="s">
        <v>12066</v>
      </c>
      <c r="D4721" t="s">
        <v>13420</v>
      </c>
      <c r="E4721" s="27">
        <v>41317</v>
      </c>
      <c r="F4721" t="s">
        <v>294</v>
      </c>
      <c r="G4721" s="27">
        <v>32235</v>
      </c>
      <c r="H4721">
        <v>28</v>
      </c>
      <c r="I4721" t="s">
        <v>244</v>
      </c>
      <c r="J4721" t="s">
        <v>245</v>
      </c>
      <c r="K4721">
        <v>0</v>
      </c>
      <c r="L4721">
        <v>8</v>
      </c>
      <c r="M4721">
        <v>0</v>
      </c>
      <c r="N4721">
        <v>0</v>
      </c>
      <c r="O4721">
        <v>3</v>
      </c>
      <c r="S4721" t="s">
        <v>16174</v>
      </c>
      <c r="T4721" s="27">
        <v>40465</v>
      </c>
      <c r="V4721">
        <v>852</v>
      </c>
      <c r="W4721" t="s">
        <v>32</v>
      </c>
      <c r="X4721" t="s">
        <v>9032</v>
      </c>
      <c r="Y4721">
        <v>0</v>
      </c>
      <c r="AB4721" t="s">
        <v>237</v>
      </c>
      <c r="AH4721">
        <v>0</v>
      </c>
      <c r="AN4721" t="s">
        <v>238</v>
      </c>
      <c r="AO4721">
        <v>3</v>
      </c>
      <c r="AP4721" t="s">
        <v>239</v>
      </c>
      <c r="AQ4721" s="27">
        <v>41317</v>
      </c>
      <c r="AR4721" t="s">
        <v>240</v>
      </c>
      <c r="AS4721">
        <v>8</v>
      </c>
      <c r="AT4721" t="s">
        <v>269</v>
      </c>
      <c r="AU4721" s="27">
        <v>41317</v>
      </c>
    </row>
    <row r="4722" spans="1:47" x14ac:dyDescent="0.2">
      <c r="A4722">
        <v>4721</v>
      </c>
      <c r="B4722" t="s">
        <v>16175</v>
      </c>
      <c r="C4722" t="s">
        <v>16176</v>
      </c>
      <c r="D4722" t="s">
        <v>16177</v>
      </c>
      <c r="E4722" s="27">
        <v>41867</v>
      </c>
      <c r="F4722" t="s">
        <v>233</v>
      </c>
      <c r="G4722" s="27">
        <v>33879</v>
      </c>
      <c r="H4722">
        <v>23</v>
      </c>
      <c r="I4722" t="s">
        <v>259</v>
      </c>
      <c r="J4722" t="s">
        <v>250</v>
      </c>
      <c r="K4722">
        <v>0</v>
      </c>
      <c r="L4722">
        <v>5</v>
      </c>
      <c r="M4722">
        <v>0</v>
      </c>
      <c r="N4722">
        <v>0</v>
      </c>
      <c r="O4722">
        <v>2</v>
      </c>
      <c r="P4722">
        <v>-1</v>
      </c>
      <c r="Q4722" s="28">
        <v>41866.302777777775</v>
      </c>
      <c r="R4722" s="28">
        <v>41889.067361111112</v>
      </c>
      <c r="S4722" t="s">
        <v>16178</v>
      </c>
      <c r="T4722" s="27">
        <v>41866</v>
      </c>
      <c r="V4722">
        <v>1</v>
      </c>
      <c r="W4722" t="s">
        <v>32</v>
      </c>
      <c r="X4722" t="s">
        <v>359</v>
      </c>
      <c r="Y4722">
        <v>1</v>
      </c>
      <c r="AA4722" t="s">
        <v>16179</v>
      </c>
      <c r="AB4722" t="s">
        <v>32</v>
      </c>
      <c r="AC4722">
        <v>0</v>
      </c>
      <c r="AD4722" s="27">
        <v>42160</v>
      </c>
      <c r="AE4722" t="s">
        <v>402</v>
      </c>
      <c r="AF4722" s="27">
        <v>42160</v>
      </c>
      <c r="AG4722" s="27">
        <v>42161</v>
      </c>
      <c r="AH4722">
        <v>0</v>
      </c>
      <c r="AN4722" t="s">
        <v>238</v>
      </c>
      <c r="AO4722">
        <v>8</v>
      </c>
      <c r="AP4722" t="s">
        <v>269</v>
      </c>
      <c r="AQ4722" s="27">
        <v>41867</v>
      </c>
      <c r="AR4722" t="s">
        <v>240</v>
      </c>
      <c r="AS4722">
        <v>5</v>
      </c>
      <c r="AT4722" t="s">
        <v>246</v>
      </c>
      <c r="AU4722" s="27">
        <v>41867</v>
      </c>
    </row>
    <row r="4723" spans="1:47" x14ac:dyDescent="0.2">
      <c r="A4723">
        <v>4722</v>
      </c>
      <c r="B4723" t="s">
        <v>16180</v>
      </c>
      <c r="C4723" t="s">
        <v>726</v>
      </c>
      <c r="D4723" t="s">
        <v>16181</v>
      </c>
      <c r="E4723" s="27">
        <v>41617</v>
      </c>
      <c r="F4723" t="s">
        <v>233</v>
      </c>
      <c r="G4723" s="27">
        <v>32805</v>
      </c>
      <c r="H4723">
        <v>26</v>
      </c>
      <c r="I4723" t="s">
        <v>244</v>
      </c>
      <c r="J4723" t="s">
        <v>245</v>
      </c>
      <c r="K4723">
        <v>0</v>
      </c>
      <c r="L4723">
        <v>5</v>
      </c>
      <c r="M4723">
        <v>0</v>
      </c>
      <c r="N4723">
        <v>0</v>
      </c>
      <c r="O4723">
        <v>0</v>
      </c>
      <c r="P4723">
        <v>-2</v>
      </c>
      <c r="Q4723" s="28">
        <v>41615.493750000001</v>
      </c>
      <c r="R4723" s="28">
        <v>41616.103472222225</v>
      </c>
      <c r="S4723" t="s">
        <v>16182</v>
      </c>
      <c r="T4723" s="27">
        <v>41615</v>
      </c>
      <c r="V4723">
        <v>2</v>
      </c>
      <c r="W4723" t="s">
        <v>36</v>
      </c>
      <c r="X4723" t="s">
        <v>350</v>
      </c>
      <c r="Y4723">
        <v>0</v>
      </c>
      <c r="AB4723" t="s">
        <v>237</v>
      </c>
      <c r="AH4723">
        <v>0</v>
      </c>
      <c r="AN4723" t="s">
        <v>238</v>
      </c>
      <c r="AO4723">
        <v>3</v>
      </c>
      <c r="AP4723" t="s">
        <v>239</v>
      </c>
      <c r="AQ4723" s="27">
        <v>41617</v>
      </c>
      <c r="AR4723" t="s">
        <v>240</v>
      </c>
      <c r="AS4723">
        <v>5</v>
      </c>
      <c r="AT4723" t="s">
        <v>246</v>
      </c>
      <c r="AU4723" s="27">
        <v>41617</v>
      </c>
    </row>
    <row r="4724" spans="1:47" x14ac:dyDescent="0.2">
      <c r="A4724">
        <v>4723</v>
      </c>
      <c r="B4724" t="s">
        <v>16183</v>
      </c>
      <c r="C4724" t="s">
        <v>2381</v>
      </c>
      <c r="D4724" t="s">
        <v>16184</v>
      </c>
      <c r="E4724" s="27">
        <v>41521</v>
      </c>
      <c r="F4724" t="s">
        <v>233</v>
      </c>
      <c r="G4724" s="27">
        <v>34198</v>
      </c>
      <c r="H4724">
        <v>22</v>
      </c>
      <c r="I4724" t="s">
        <v>259</v>
      </c>
      <c r="J4724" t="s">
        <v>353</v>
      </c>
      <c r="K4724">
        <v>0</v>
      </c>
      <c r="L4724">
        <v>7</v>
      </c>
      <c r="M4724">
        <v>0</v>
      </c>
      <c r="N4724">
        <v>2</v>
      </c>
      <c r="O4724">
        <v>5</v>
      </c>
      <c r="P4724">
        <v>0</v>
      </c>
      <c r="Q4724" s="28">
        <v>41521.34652777778</v>
      </c>
      <c r="R4724" s="28">
        <v>41739.286805555559</v>
      </c>
      <c r="S4724" t="s">
        <v>16185</v>
      </c>
      <c r="T4724" s="27">
        <v>41521</v>
      </c>
      <c r="V4724">
        <v>0</v>
      </c>
      <c r="W4724" t="s">
        <v>32</v>
      </c>
      <c r="X4724" t="s">
        <v>834</v>
      </c>
      <c r="Y4724">
        <v>0</v>
      </c>
      <c r="AB4724" t="s">
        <v>237</v>
      </c>
      <c r="AH4724">
        <v>0</v>
      </c>
      <c r="AN4724" t="s">
        <v>238</v>
      </c>
      <c r="AO4724">
        <v>9</v>
      </c>
      <c r="AP4724" t="s">
        <v>269</v>
      </c>
      <c r="AQ4724" s="27">
        <v>41521</v>
      </c>
      <c r="AR4724" t="s">
        <v>240</v>
      </c>
      <c r="AS4724">
        <v>7</v>
      </c>
      <c r="AT4724" t="s">
        <v>246</v>
      </c>
      <c r="AU4724" s="27">
        <v>41521</v>
      </c>
    </row>
    <row r="4725" spans="1:47" x14ac:dyDescent="0.2">
      <c r="A4725">
        <v>4724</v>
      </c>
      <c r="B4725" t="s">
        <v>16186</v>
      </c>
      <c r="C4725" t="s">
        <v>4747</v>
      </c>
      <c r="D4725" t="s">
        <v>16187</v>
      </c>
      <c r="E4725" s="27">
        <v>41864</v>
      </c>
      <c r="F4725" t="s">
        <v>294</v>
      </c>
      <c r="G4725" s="27">
        <v>18745</v>
      </c>
      <c r="H4725">
        <v>64</v>
      </c>
      <c r="I4725" t="s">
        <v>234</v>
      </c>
      <c r="J4725" t="s">
        <v>250</v>
      </c>
      <c r="K4725">
        <v>0</v>
      </c>
      <c r="L4725">
        <v>1</v>
      </c>
      <c r="M4725">
        <v>0</v>
      </c>
      <c r="N4725">
        <v>0</v>
      </c>
      <c r="O4725">
        <v>1</v>
      </c>
      <c r="P4725">
        <v>-1</v>
      </c>
      <c r="Q4725" s="28">
        <v>41863.405555555553</v>
      </c>
      <c r="R4725" s="28">
        <v>41864.087500000001</v>
      </c>
      <c r="S4725" t="s">
        <v>16188</v>
      </c>
      <c r="T4725" s="27">
        <v>41863</v>
      </c>
      <c r="V4725">
        <v>1</v>
      </c>
      <c r="W4725" t="s">
        <v>36</v>
      </c>
      <c r="X4725" t="s">
        <v>474</v>
      </c>
      <c r="Y4725">
        <v>1</v>
      </c>
      <c r="AA4725" t="s">
        <v>16189</v>
      </c>
      <c r="AB4725" t="s">
        <v>36</v>
      </c>
      <c r="AC4725">
        <v>0</v>
      </c>
      <c r="AD4725" s="27">
        <v>41906</v>
      </c>
      <c r="AE4725" t="s">
        <v>459</v>
      </c>
      <c r="AF4725" s="27">
        <v>41906</v>
      </c>
      <c r="AG4725" s="27">
        <v>41908</v>
      </c>
      <c r="AH4725">
        <v>0</v>
      </c>
      <c r="AN4725" t="s">
        <v>238</v>
      </c>
      <c r="AO4725">
        <v>1</v>
      </c>
      <c r="AP4725" t="s">
        <v>239</v>
      </c>
      <c r="AQ4725" s="27">
        <v>41864</v>
      </c>
      <c r="AR4725" t="s">
        <v>240</v>
      </c>
      <c r="AS4725">
        <v>1</v>
      </c>
      <c r="AT4725" t="s">
        <v>239</v>
      </c>
      <c r="AU4725" s="27">
        <v>41864</v>
      </c>
    </row>
    <row r="4726" spans="1:47" x14ac:dyDescent="0.2">
      <c r="A4726">
        <v>4725</v>
      </c>
      <c r="B4726" t="s">
        <v>16190</v>
      </c>
      <c r="C4726" t="s">
        <v>953</v>
      </c>
      <c r="D4726" t="s">
        <v>1110</v>
      </c>
      <c r="E4726" s="27">
        <v>41333</v>
      </c>
      <c r="F4726" t="s">
        <v>294</v>
      </c>
      <c r="G4726" s="27">
        <v>23713</v>
      </c>
      <c r="H4726">
        <v>51</v>
      </c>
      <c r="I4726" t="s">
        <v>234</v>
      </c>
      <c r="J4726" t="s">
        <v>250</v>
      </c>
      <c r="K4726">
        <v>1</v>
      </c>
      <c r="L4726">
        <v>10</v>
      </c>
      <c r="M4726">
        <v>0</v>
      </c>
      <c r="N4726">
        <v>0</v>
      </c>
      <c r="O4726">
        <v>10</v>
      </c>
      <c r="P4726">
        <v>173</v>
      </c>
      <c r="Q4726" s="28">
        <v>41506.270833333336</v>
      </c>
      <c r="R4726" s="28">
        <v>41571.479166666664</v>
      </c>
      <c r="S4726" t="s">
        <v>16191</v>
      </c>
      <c r="U4726" s="27">
        <v>41137</v>
      </c>
      <c r="V4726">
        <v>196</v>
      </c>
      <c r="W4726" t="s">
        <v>32</v>
      </c>
      <c r="X4726" t="s">
        <v>274</v>
      </c>
      <c r="Y4726">
        <v>1</v>
      </c>
      <c r="AA4726" t="s">
        <v>16192</v>
      </c>
      <c r="AB4726" t="s">
        <v>36</v>
      </c>
      <c r="AD4726" s="27">
        <v>42425</v>
      </c>
      <c r="AE4726" t="s">
        <v>404</v>
      </c>
      <c r="AH4726">
        <v>0</v>
      </c>
      <c r="AN4726" t="s">
        <v>238</v>
      </c>
      <c r="AO4726">
        <v>6</v>
      </c>
      <c r="AP4726" t="s">
        <v>246</v>
      </c>
      <c r="AQ4726" s="27">
        <v>41333</v>
      </c>
      <c r="AR4726" t="s">
        <v>240</v>
      </c>
      <c r="AS4726">
        <v>10</v>
      </c>
      <c r="AT4726" t="s">
        <v>269</v>
      </c>
      <c r="AU4726" s="27">
        <v>41333</v>
      </c>
    </row>
    <row r="4727" spans="1:47" x14ac:dyDescent="0.2">
      <c r="A4727">
        <v>4726</v>
      </c>
      <c r="B4727" t="s">
        <v>16193</v>
      </c>
      <c r="C4727" t="s">
        <v>16194</v>
      </c>
      <c r="D4727" t="s">
        <v>13774</v>
      </c>
      <c r="E4727" s="27">
        <v>41705</v>
      </c>
      <c r="F4727" t="s">
        <v>294</v>
      </c>
      <c r="G4727" s="27">
        <v>21231</v>
      </c>
      <c r="H4727">
        <v>58</v>
      </c>
      <c r="I4727" t="s">
        <v>234</v>
      </c>
      <c r="J4727" t="s">
        <v>22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-1</v>
      </c>
      <c r="Q4727" s="28">
        <v>41704.323611111111</v>
      </c>
      <c r="R4727" s="28">
        <v>41705.396527777775</v>
      </c>
      <c r="S4727" t="s">
        <v>16195</v>
      </c>
      <c r="T4727" s="27">
        <v>41704</v>
      </c>
      <c r="V4727">
        <v>1</v>
      </c>
      <c r="W4727" t="s">
        <v>32</v>
      </c>
      <c r="X4727" t="s">
        <v>9720</v>
      </c>
      <c r="Y4727">
        <v>0</v>
      </c>
      <c r="AB4727" t="s">
        <v>237</v>
      </c>
      <c r="AH4727">
        <v>0</v>
      </c>
      <c r="AN4727" t="s">
        <v>238</v>
      </c>
      <c r="AO4727">
        <v>1</v>
      </c>
      <c r="AP4727" t="s">
        <v>239</v>
      </c>
      <c r="AQ4727" s="27">
        <v>41705</v>
      </c>
      <c r="AR4727" t="s">
        <v>240</v>
      </c>
      <c r="AS4727">
        <v>1</v>
      </c>
      <c r="AT4727" t="s">
        <v>239</v>
      </c>
      <c r="AU4727" s="27">
        <v>41705</v>
      </c>
    </row>
    <row r="4728" spans="1:47" x14ac:dyDescent="0.2">
      <c r="A4728">
        <v>4727</v>
      </c>
      <c r="B4728" t="s">
        <v>16196</v>
      </c>
      <c r="C4728" t="s">
        <v>16197</v>
      </c>
      <c r="D4728" t="s">
        <v>1189</v>
      </c>
      <c r="E4728" s="27">
        <v>41863</v>
      </c>
      <c r="F4728" t="s">
        <v>233</v>
      </c>
      <c r="G4728" s="27">
        <v>34886</v>
      </c>
      <c r="H4728">
        <v>20</v>
      </c>
      <c r="I4728" t="s">
        <v>259</v>
      </c>
      <c r="J4728" t="s">
        <v>245</v>
      </c>
      <c r="K4728">
        <v>0</v>
      </c>
      <c r="L4728">
        <v>4</v>
      </c>
      <c r="M4728">
        <v>0</v>
      </c>
      <c r="N4728">
        <v>0</v>
      </c>
      <c r="O4728">
        <v>0</v>
      </c>
      <c r="P4728">
        <v>0</v>
      </c>
      <c r="Q4728" s="28">
        <v>41863.125</v>
      </c>
      <c r="R4728" s="28">
        <v>41864.063888888886</v>
      </c>
      <c r="S4728" t="s">
        <v>16198</v>
      </c>
      <c r="U4728" s="27">
        <v>41863</v>
      </c>
      <c r="V4728">
        <v>0</v>
      </c>
      <c r="W4728" t="s">
        <v>32</v>
      </c>
      <c r="X4728" t="s">
        <v>274</v>
      </c>
      <c r="Y4728">
        <v>0</v>
      </c>
      <c r="AB4728" t="s">
        <v>237</v>
      </c>
      <c r="AH4728">
        <v>0</v>
      </c>
      <c r="AN4728" t="s">
        <v>238</v>
      </c>
      <c r="AO4728">
        <v>6</v>
      </c>
      <c r="AP4728" t="s">
        <v>246</v>
      </c>
      <c r="AQ4728" s="27">
        <v>41863</v>
      </c>
      <c r="AR4728" t="s">
        <v>240</v>
      </c>
      <c r="AS4728">
        <v>4</v>
      </c>
      <c r="AT4728" t="s">
        <v>239</v>
      </c>
      <c r="AU4728" s="27">
        <v>41863</v>
      </c>
    </row>
    <row r="4729" spans="1:47" x14ac:dyDescent="0.2">
      <c r="A4729">
        <v>4728</v>
      </c>
      <c r="B4729" t="s">
        <v>16199</v>
      </c>
      <c r="C4729" t="s">
        <v>16200</v>
      </c>
      <c r="D4729" t="s">
        <v>10234</v>
      </c>
      <c r="E4729" s="27">
        <v>41926</v>
      </c>
      <c r="F4729" t="s">
        <v>294</v>
      </c>
      <c r="G4729" s="27">
        <v>32578</v>
      </c>
      <c r="H4729">
        <v>27</v>
      </c>
      <c r="I4729" t="s">
        <v>244</v>
      </c>
      <c r="J4729" t="s">
        <v>250</v>
      </c>
      <c r="K4729">
        <v>0</v>
      </c>
      <c r="L4729">
        <v>9</v>
      </c>
      <c r="M4729">
        <v>0</v>
      </c>
      <c r="N4729">
        <v>0</v>
      </c>
      <c r="O4729">
        <v>0</v>
      </c>
      <c r="W4729" t="s">
        <v>237</v>
      </c>
      <c r="Y4729">
        <v>-1</v>
      </c>
      <c r="AB4729" t="s">
        <v>237</v>
      </c>
      <c r="AH4729">
        <v>0</v>
      </c>
      <c r="AN4729" t="s">
        <v>238</v>
      </c>
      <c r="AO4729">
        <v>3</v>
      </c>
      <c r="AP4729" t="s">
        <v>239</v>
      </c>
      <c r="AQ4729" s="27">
        <v>41926</v>
      </c>
      <c r="AR4729" t="s">
        <v>240</v>
      </c>
      <c r="AS4729">
        <v>9</v>
      </c>
      <c r="AT4729" t="s">
        <v>269</v>
      </c>
      <c r="AU4729" s="27">
        <v>41926</v>
      </c>
    </row>
    <row r="4730" spans="1:47" x14ac:dyDescent="0.2">
      <c r="A4730">
        <v>4729</v>
      </c>
      <c r="B4730" t="s">
        <v>16201</v>
      </c>
      <c r="C4730" t="s">
        <v>16202</v>
      </c>
      <c r="D4730" t="s">
        <v>16203</v>
      </c>
      <c r="E4730" s="27">
        <v>41323</v>
      </c>
      <c r="F4730" t="s">
        <v>233</v>
      </c>
      <c r="G4730" s="27">
        <v>26726</v>
      </c>
      <c r="H4730">
        <v>43</v>
      </c>
      <c r="I4730" t="s">
        <v>244</v>
      </c>
      <c r="J4730" t="s">
        <v>353</v>
      </c>
      <c r="K4730">
        <v>0</v>
      </c>
      <c r="L4730">
        <v>1</v>
      </c>
      <c r="M4730">
        <v>0</v>
      </c>
      <c r="N4730">
        <v>0</v>
      </c>
      <c r="O4730">
        <v>0</v>
      </c>
      <c r="W4730" t="s">
        <v>237</v>
      </c>
      <c r="Y4730">
        <v>-1</v>
      </c>
      <c r="AB4730" t="s">
        <v>237</v>
      </c>
      <c r="AH4730">
        <v>0</v>
      </c>
      <c r="AN4730" t="s">
        <v>238</v>
      </c>
      <c r="AO4730">
        <v>1</v>
      </c>
      <c r="AP4730" t="s">
        <v>239</v>
      </c>
      <c r="AQ4730" s="27">
        <v>41323</v>
      </c>
      <c r="AR4730" t="s">
        <v>240</v>
      </c>
      <c r="AS4730">
        <v>1</v>
      </c>
      <c r="AT4730" t="s">
        <v>239</v>
      </c>
      <c r="AU4730" s="27">
        <v>41323</v>
      </c>
    </row>
    <row r="4731" spans="1:47" x14ac:dyDescent="0.2">
      <c r="A4731">
        <v>4730</v>
      </c>
      <c r="B4731" t="s">
        <v>16204</v>
      </c>
      <c r="C4731" t="s">
        <v>2021</v>
      </c>
      <c r="D4731" t="s">
        <v>16205</v>
      </c>
      <c r="E4731" s="27">
        <v>41647</v>
      </c>
      <c r="F4731" t="s">
        <v>233</v>
      </c>
      <c r="G4731" s="27">
        <v>34873</v>
      </c>
      <c r="H4731">
        <v>20</v>
      </c>
      <c r="I4731" t="s">
        <v>259</v>
      </c>
      <c r="J4731" t="s">
        <v>245</v>
      </c>
      <c r="K4731">
        <v>0</v>
      </c>
      <c r="L4731">
        <v>2</v>
      </c>
      <c r="M4731">
        <v>0</v>
      </c>
      <c r="N4731">
        <v>2</v>
      </c>
      <c r="O4731">
        <v>1</v>
      </c>
      <c r="P4731">
        <v>-1</v>
      </c>
      <c r="Q4731" s="28">
        <v>41646.513888888891</v>
      </c>
      <c r="R4731" s="28">
        <v>41648.15</v>
      </c>
      <c r="S4731" t="s">
        <v>16206</v>
      </c>
      <c r="T4731" s="27">
        <v>41646</v>
      </c>
      <c r="V4731">
        <v>1</v>
      </c>
      <c r="W4731" t="s">
        <v>32</v>
      </c>
      <c r="X4731" t="s">
        <v>5345</v>
      </c>
      <c r="Y4731">
        <v>1</v>
      </c>
      <c r="AA4731" t="s">
        <v>16207</v>
      </c>
      <c r="AB4731" t="s">
        <v>36</v>
      </c>
      <c r="AD4731" s="27">
        <v>41904</v>
      </c>
      <c r="AE4731" t="s">
        <v>1435</v>
      </c>
      <c r="AH4731">
        <v>0</v>
      </c>
      <c r="AN4731" t="s">
        <v>238</v>
      </c>
      <c r="AO4731">
        <v>5</v>
      </c>
      <c r="AP4731" t="s">
        <v>246</v>
      </c>
      <c r="AQ4731" s="27">
        <v>41647</v>
      </c>
      <c r="AR4731" t="s">
        <v>240</v>
      </c>
      <c r="AS4731">
        <v>2</v>
      </c>
      <c r="AT4731" t="s">
        <v>239</v>
      </c>
      <c r="AU4731" s="27">
        <v>41647</v>
      </c>
    </row>
    <row r="4732" spans="1:47" x14ac:dyDescent="0.2">
      <c r="A4732">
        <v>4731</v>
      </c>
      <c r="B4732" t="s">
        <v>16208</v>
      </c>
      <c r="C4732" t="s">
        <v>16209</v>
      </c>
      <c r="D4732" t="s">
        <v>16210</v>
      </c>
      <c r="E4732" s="27">
        <v>41503</v>
      </c>
      <c r="F4732" t="s">
        <v>233</v>
      </c>
      <c r="G4732" s="27">
        <v>34665</v>
      </c>
      <c r="H4732">
        <v>21</v>
      </c>
      <c r="I4732" t="s">
        <v>259</v>
      </c>
      <c r="J4732" t="s">
        <v>250</v>
      </c>
      <c r="K4732">
        <v>0</v>
      </c>
      <c r="L4732">
        <v>5</v>
      </c>
      <c r="M4732">
        <v>0</v>
      </c>
      <c r="N4732">
        <v>0</v>
      </c>
      <c r="O4732">
        <v>0</v>
      </c>
      <c r="P4732">
        <v>-1</v>
      </c>
      <c r="Q4732" s="28">
        <v>41502.339583333334</v>
      </c>
      <c r="R4732" s="28">
        <v>41544.438194444447</v>
      </c>
      <c r="S4732" t="s">
        <v>16211</v>
      </c>
      <c r="T4732" s="27">
        <v>41502</v>
      </c>
      <c r="V4732">
        <v>1</v>
      </c>
      <c r="W4732" t="s">
        <v>32</v>
      </c>
      <c r="X4732" t="s">
        <v>359</v>
      </c>
      <c r="Y4732">
        <v>1</v>
      </c>
      <c r="AA4732" t="s">
        <v>16212</v>
      </c>
      <c r="AB4732" t="s">
        <v>32</v>
      </c>
      <c r="AD4732" s="27">
        <v>41579</v>
      </c>
      <c r="AE4732" t="s">
        <v>801</v>
      </c>
      <c r="AH4732">
        <v>1</v>
      </c>
      <c r="AJ4732" t="s">
        <v>16212</v>
      </c>
      <c r="AK4732" t="s">
        <v>255</v>
      </c>
      <c r="AL4732" s="27">
        <v>41579</v>
      </c>
      <c r="AM4732" t="s">
        <v>801</v>
      </c>
      <c r="AN4732" t="s">
        <v>238</v>
      </c>
      <c r="AO4732">
        <v>7</v>
      </c>
      <c r="AP4732" t="s">
        <v>246</v>
      </c>
      <c r="AQ4732" s="27">
        <v>41503</v>
      </c>
      <c r="AR4732" t="s">
        <v>240</v>
      </c>
      <c r="AS4732">
        <v>5</v>
      </c>
      <c r="AT4732" t="s">
        <v>246</v>
      </c>
      <c r="AU4732" s="27">
        <v>41503</v>
      </c>
    </row>
    <row r="4733" spans="1:47" x14ac:dyDescent="0.2">
      <c r="A4733">
        <v>4732</v>
      </c>
      <c r="B4733" t="s">
        <v>16213</v>
      </c>
      <c r="C4733" t="s">
        <v>3710</v>
      </c>
      <c r="D4733" t="s">
        <v>6486</v>
      </c>
      <c r="E4733" s="27">
        <v>41321</v>
      </c>
      <c r="F4733" t="s">
        <v>233</v>
      </c>
      <c r="G4733" s="27">
        <v>34730</v>
      </c>
      <c r="H4733">
        <v>21</v>
      </c>
      <c r="I4733" t="s">
        <v>259</v>
      </c>
      <c r="J4733" t="s">
        <v>250</v>
      </c>
      <c r="K4733">
        <v>0</v>
      </c>
      <c r="L4733">
        <v>5</v>
      </c>
      <c r="M4733">
        <v>0</v>
      </c>
      <c r="N4733">
        <v>0</v>
      </c>
      <c r="O4733">
        <v>0</v>
      </c>
      <c r="P4733">
        <v>-1</v>
      </c>
      <c r="Q4733" s="28">
        <v>41320.094444444447</v>
      </c>
      <c r="R4733" s="28">
        <v>41367.078472222223</v>
      </c>
      <c r="S4733" t="s">
        <v>16214</v>
      </c>
      <c r="T4733" s="27">
        <v>41320</v>
      </c>
      <c r="V4733">
        <v>1</v>
      </c>
      <c r="W4733" t="s">
        <v>32</v>
      </c>
      <c r="X4733" t="s">
        <v>555</v>
      </c>
      <c r="Y4733">
        <v>1</v>
      </c>
      <c r="AA4733" t="s">
        <v>16215</v>
      </c>
      <c r="AB4733" t="s">
        <v>36</v>
      </c>
      <c r="AD4733" s="27">
        <v>42312</v>
      </c>
      <c r="AE4733" t="s">
        <v>392</v>
      </c>
      <c r="AH4733">
        <v>0</v>
      </c>
      <c r="AN4733" t="s">
        <v>238</v>
      </c>
      <c r="AO4733">
        <v>8</v>
      </c>
      <c r="AP4733" t="s">
        <v>269</v>
      </c>
      <c r="AQ4733" s="27">
        <v>41321</v>
      </c>
      <c r="AR4733" t="s">
        <v>240</v>
      </c>
      <c r="AS4733">
        <v>5</v>
      </c>
      <c r="AT4733" t="s">
        <v>246</v>
      </c>
      <c r="AU4733" s="27">
        <v>41321</v>
      </c>
    </row>
    <row r="4734" spans="1:47" x14ac:dyDescent="0.2">
      <c r="A4734">
        <v>4733</v>
      </c>
      <c r="B4734" t="s">
        <v>16216</v>
      </c>
      <c r="C4734" t="s">
        <v>16217</v>
      </c>
      <c r="D4734" t="s">
        <v>16218</v>
      </c>
      <c r="E4734" s="27">
        <v>41535</v>
      </c>
      <c r="F4734" t="s">
        <v>233</v>
      </c>
      <c r="G4734" s="27">
        <v>23914</v>
      </c>
      <c r="H4734">
        <v>50</v>
      </c>
      <c r="I4734" t="s">
        <v>234</v>
      </c>
      <c r="J4734" t="s">
        <v>245</v>
      </c>
      <c r="K4734">
        <v>0</v>
      </c>
      <c r="L4734">
        <v>1</v>
      </c>
      <c r="M4734">
        <v>0</v>
      </c>
      <c r="N4734">
        <v>0</v>
      </c>
      <c r="O4734">
        <v>0</v>
      </c>
      <c r="W4734" t="s">
        <v>237</v>
      </c>
      <c r="Y4734">
        <v>-1</v>
      </c>
      <c r="AB4734" t="s">
        <v>237</v>
      </c>
      <c r="AH4734">
        <v>0</v>
      </c>
      <c r="AN4734" t="s">
        <v>238</v>
      </c>
      <c r="AO4734">
        <v>5</v>
      </c>
      <c r="AP4734" t="s">
        <v>246</v>
      </c>
      <c r="AQ4734" s="27">
        <v>41535</v>
      </c>
      <c r="AR4734" t="s">
        <v>240</v>
      </c>
      <c r="AS4734">
        <v>1</v>
      </c>
      <c r="AT4734" t="s">
        <v>239</v>
      </c>
      <c r="AU4734" s="27">
        <v>41535</v>
      </c>
    </row>
    <row r="4735" spans="1:47" x14ac:dyDescent="0.2">
      <c r="A4735">
        <v>4734</v>
      </c>
      <c r="B4735" t="s">
        <v>16219</v>
      </c>
      <c r="C4735" t="s">
        <v>16220</v>
      </c>
      <c r="D4735" t="s">
        <v>2446</v>
      </c>
      <c r="E4735" s="27">
        <v>41829</v>
      </c>
      <c r="F4735" t="s">
        <v>294</v>
      </c>
      <c r="G4735" s="27">
        <v>23702</v>
      </c>
      <c r="H4735">
        <v>51</v>
      </c>
      <c r="I4735" t="s">
        <v>234</v>
      </c>
      <c r="J4735" t="s">
        <v>250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-1</v>
      </c>
      <c r="Q4735" s="28">
        <v>41828.200694444444</v>
      </c>
      <c r="R4735" s="28">
        <v>41829.060416666667</v>
      </c>
      <c r="S4735" t="s">
        <v>16221</v>
      </c>
      <c r="T4735" s="27">
        <v>41828</v>
      </c>
      <c r="V4735">
        <v>1</v>
      </c>
      <c r="W4735" t="s">
        <v>32</v>
      </c>
      <c r="X4735" t="s">
        <v>588</v>
      </c>
      <c r="Y4735">
        <v>0</v>
      </c>
      <c r="AB4735" t="s">
        <v>237</v>
      </c>
      <c r="AH4735">
        <v>0</v>
      </c>
      <c r="AN4735" t="s">
        <v>238</v>
      </c>
      <c r="AO4735">
        <v>1</v>
      </c>
      <c r="AP4735" t="s">
        <v>239</v>
      </c>
      <c r="AQ4735" s="27">
        <v>41829</v>
      </c>
      <c r="AR4735" t="s">
        <v>240</v>
      </c>
      <c r="AS4735">
        <v>1</v>
      </c>
      <c r="AT4735" t="s">
        <v>239</v>
      </c>
      <c r="AU4735" s="27">
        <v>41829</v>
      </c>
    </row>
    <row r="4736" spans="1:47" x14ac:dyDescent="0.2">
      <c r="A4736">
        <v>4735</v>
      </c>
      <c r="B4736" t="s">
        <v>16222</v>
      </c>
      <c r="C4736" t="s">
        <v>16223</v>
      </c>
      <c r="D4736" t="s">
        <v>13869</v>
      </c>
      <c r="E4736" s="27">
        <v>41497</v>
      </c>
      <c r="F4736" t="s">
        <v>233</v>
      </c>
      <c r="G4736" s="27">
        <v>33886</v>
      </c>
      <c r="H4736">
        <v>23</v>
      </c>
      <c r="I4736" t="s">
        <v>259</v>
      </c>
      <c r="J4736" t="s">
        <v>250</v>
      </c>
      <c r="K4736">
        <v>0</v>
      </c>
      <c r="L4736">
        <v>7</v>
      </c>
      <c r="M4736">
        <v>0</v>
      </c>
      <c r="N4736">
        <v>0</v>
      </c>
      <c r="O4736">
        <v>0</v>
      </c>
      <c r="P4736">
        <v>-1</v>
      </c>
      <c r="Q4736" s="28">
        <v>41496.173611111109</v>
      </c>
      <c r="R4736" s="28">
        <v>41498.305555555555</v>
      </c>
      <c r="S4736" t="s">
        <v>16224</v>
      </c>
      <c r="T4736" s="27">
        <v>41496</v>
      </c>
      <c r="V4736">
        <v>1</v>
      </c>
      <c r="W4736" t="s">
        <v>32</v>
      </c>
      <c r="X4736" t="s">
        <v>359</v>
      </c>
      <c r="Y4736">
        <v>0</v>
      </c>
      <c r="AB4736" t="s">
        <v>237</v>
      </c>
      <c r="AH4736">
        <v>0</v>
      </c>
      <c r="AN4736" t="s">
        <v>238</v>
      </c>
      <c r="AO4736">
        <v>8</v>
      </c>
      <c r="AP4736" t="s">
        <v>269</v>
      </c>
      <c r="AQ4736" s="27">
        <v>41497</v>
      </c>
      <c r="AR4736" t="s">
        <v>240</v>
      </c>
      <c r="AS4736">
        <v>7</v>
      </c>
      <c r="AT4736" t="s">
        <v>246</v>
      </c>
      <c r="AU4736" s="27">
        <v>41497</v>
      </c>
    </row>
    <row r="4737" spans="1:47" x14ac:dyDescent="0.2">
      <c r="A4737">
        <v>4736</v>
      </c>
      <c r="B4737" t="s">
        <v>16225</v>
      </c>
      <c r="C4737" t="s">
        <v>1584</v>
      </c>
      <c r="D4737" t="s">
        <v>277</v>
      </c>
      <c r="E4737" s="27">
        <v>41889</v>
      </c>
      <c r="F4737" t="s">
        <v>233</v>
      </c>
      <c r="G4737" s="27">
        <v>29618</v>
      </c>
      <c r="H4737">
        <v>35</v>
      </c>
      <c r="I4737" t="s">
        <v>244</v>
      </c>
      <c r="J4737" t="s">
        <v>250</v>
      </c>
      <c r="K4737">
        <v>0</v>
      </c>
      <c r="L4737">
        <v>4</v>
      </c>
      <c r="M4737">
        <v>0</v>
      </c>
      <c r="N4737">
        <v>0</v>
      </c>
      <c r="O4737">
        <v>2</v>
      </c>
      <c r="P4737">
        <v>-1</v>
      </c>
      <c r="Q4737" s="28">
        <v>41888.21875</v>
      </c>
      <c r="R4737" s="28">
        <v>41889.308333333334</v>
      </c>
      <c r="S4737" t="s">
        <v>16226</v>
      </c>
      <c r="T4737" s="27">
        <v>41888</v>
      </c>
      <c r="V4737">
        <v>1</v>
      </c>
      <c r="W4737" t="s">
        <v>36</v>
      </c>
      <c r="X4737" t="s">
        <v>279</v>
      </c>
      <c r="Y4737">
        <v>0</v>
      </c>
      <c r="AB4737" t="s">
        <v>237</v>
      </c>
      <c r="AH4737">
        <v>0</v>
      </c>
      <c r="AN4737" t="s">
        <v>238</v>
      </c>
      <c r="AO4737">
        <v>2</v>
      </c>
      <c r="AP4737" t="s">
        <v>239</v>
      </c>
      <c r="AQ4737" s="27">
        <v>41889</v>
      </c>
      <c r="AR4737" t="s">
        <v>240</v>
      </c>
      <c r="AS4737">
        <v>4</v>
      </c>
      <c r="AT4737" t="s">
        <v>239</v>
      </c>
      <c r="AU4737" s="27">
        <v>41889</v>
      </c>
    </row>
    <row r="4738" spans="1:47" x14ac:dyDescent="0.2">
      <c r="A4738">
        <v>4737</v>
      </c>
      <c r="B4738" t="s">
        <v>16227</v>
      </c>
      <c r="C4738" t="s">
        <v>803</v>
      </c>
      <c r="D4738" t="s">
        <v>2846</v>
      </c>
      <c r="E4738" s="27">
        <v>41509</v>
      </c>
      <c r="F4738" t="s">
        <v>233</v>
      </c>
      <c r="G4738" s="27">
        <v>25627</v>
      </c>
      <c r="H4738">
        <v>46</v>
      </c>
      <c r="I4738" t="s">
        <v>234</v>
      </c>
      <c r="J4738" t="s">
        <v>250</v>
      </c>
      <c r="K4738">
        <v>0</v>
      </c>
      <c r="L4738">
        <v>4</v>
      </c>
      <c r="M4738">
        <v>0</v>
      </c>
      <c r="N4738">
        <v>0</v>
      </c>
      <c r="O4738">
        <v>3</v>
      </c>
      <c r="P4738">
        <v>-1</v>
      </c>
      <c r="Q4738" s="28">
        <v>41508.438888888886</v>
      </c>
      <c r="R4738" s="28">
        <v>41510.525694444441</v>
      </c>
      <c r="S4738" t="s">
        <v>16228</v>
      </c>
      <c r="U4738" s="27">
        <v>41508</v>
      </c>
      <c r="V4738">
        <v>1</v>
      </c>
      <c r="W4738" t="s">
        <v>32</v>
      </c>
      <c r="X4738" t="s">
        <v>274</v>
      </c>
      <c r="Y4738">
        <v>0</v>
      </c>
      <c r="AB4738" t="s">
        <v>237</v>
      </c>
      <c r="AH4738">
        <v>0</v>
      </c>
      <c r="AN4738" t="s">
        <v>238</v>
      </c>
      <c r="AO4738">
        <v>3</v>
      </c>
      <c r="AP4738" t="s">
        <v>239</v>
      </c>
      <c r="AQ4738" s="27">
        <v>41509</v>
      </c>
      <c r="AR4738" t="s">
        <v>240</v>
      </c>
      <c r="AS4738">
        <v>4</v>
      </c>
      <c r="AT4738" t="s">
        <v>239</v>
      </c>
      <c r="AU4738" s="27">
        <v>41509</v>
      </c>
    </row>
    <row r="4739" spans="1:47" x14ac:dyDescent="0.2">
      <c r="A4739">
        <v>4738</v>
      </c>
      <c r="B4739" t="s">
        <v>16229</v>
      </c>
      <c r="C4739" t="s">
        <v>16230</v>
      </c>
      <c r="D4739" t="s">
        <v>16231</v>
      </c>
      <c r="E4739" s="27">
        <v>41755</v>
      </c>
      <c r="F4739" t="s">
        <v>233</v>
      </c>
      <c r="G4739" s="27">
        <v>31258</v>
      </c>
      <c r="H4739">
        <v>30</v>
      </c>
      <c r="I4739" t="s">
        <v>244</v>
      </c>
      <c r="J4739" t="s">
        <v>250</v>
      </c>
      <c r="K4739">
        <v>0</v>
      </c>
      <c r="L4739">
        <v>5</v>
      </c>
      <c r="M4739">
        <v>0</v>
      </c>
      <c r="N4739">
        <v>0</v>
      </c>
      <c r="O4739">
        <v>0</v>
      </c>
      <c r="P4739">
        <v>-1</v>
      </c>
      <c r="Q4739" s="28">
        <v>41754.186111111114</v>
      </c>
      <c r="R4739" s="28">
        <v>41755.354861111111</v>
      </c>
      <c r="S4739" t="s">
        <v>16232</v>
      </c>
      <c r="T4739" s="27">
        <v>41754</v>
      </c>
      <c r="V4739">
        <v>1</v>
      </c>
      <c r="W4739" t="s">
        <v>36</v>
      </c>
      <c r="X4739" t="s">
        <v>279</v>
      </c>
      <c r="Y4739">
        <v>0</v>
      </c>
      <c r="AB4739" t="s">
        <v>237</v>
      </c>
      <c r="AH4739">
        <v>0</v>
      </c>
      <c r="AN4739" t="s">
        <v>238</v>
      </c>
      <c r="AO4739">
        <v>2</v>
      </c>
      <c r="AP4739" t="s">
        <v>239</v>
      </c>
      <c r="AQ4739" s="27">
        <v>41755</v>
      </c>
      <c r="AR4739" t="s">
        <v>240</v>
      </c>
      <c r="AS4739">
        <v>5</v>
      </c>
      <c r="AT4739" t="s">
        <v>246</v>
      </c>
      <c r="AU4739" s="27">
        <v>41755</v>
      </c>
    </row>
    <row r="4740" spans="1:47" x14ac:dyDescent="0.2">
      <c r="A4740">
        <v>4739</v>
      </c>
      <c r="B4740" t="s">
        <v>16233</v>
      </c>
      <c r="C4740" t="s">
        <v>822</v>
      </c>
      <c r="D4740" t="s">
        <v>16234</v>
      </c>
      <c r="E4740" s="27">
        <v>41346</v>
      </c>
      <c r="F4740" t="s">
        <v>233</v>
      </c>
      <c r="G4740" s="27">
        <v>33107</v>
      </c>
      <c r="H4740">
        <v>25</v>
      </c>
      <c r="I4740" t="s">
        <v>244</v>
      </c>
      <c r="J4740" t="s">
        <v>250</v>
      </c>
      <c r="K4740">
        <v>0</v>
      </c>
      <c r="L4740">
        <v>9</v>
      </c>
      <c r="M4740">
        <v>13</v>
      </c>
      <c r="N4740">
        <v>1</v>
      </c>
      <c r="O4740">
        <v>21</v>
      </c>
      <c r="P4740">
        <v>0</v>
      </c>
      <c r="Q4740" s="28">
        <v>41346.302777777775</v>
      </c>
      <c r="R4740" s="28">
        <v>41464.061805555553</v>
      </c>
      <c r="S4740" t="s">
        <v>16235</v>
      </c>
      <c r="T4740" s="27">
        <v>41346</v>
      </c>
      <c r="V4740">
        <v>0</v>
      </c>
      <c r="W4740" t="s">
        <v>32</v>
      </c>
      <c r="X4740" t="s">
        <v>364</v>
      </c>
      <c r="Y4740">
        <v>1</v>
      </c>
      <c r="AA4740" t="s">
        <v>16236</v>
      </c>
      <c r="AB4740" t="s">
        <v>32</v>
      </c>
      <c r="AC4740">
        <v>0</v>
      </c>
      <c r="AD4740" s="27">
        <v>41600</v>
      </c>
      <c r="AE4740" t="s">
        <v>268</v>
      </c>
      <c r="AF4740" s="27">
        <v>41600</v>
      </c>
      <c r="AG4740" s="27">
        <v>41704</v>
      </c>
      <c r="AH4740">
        <v>0</v>
      </c>
      <c r="AN4740" t="s">
        <v>238</v>
      </c>
      <c r="AO4740">
        <v>9</v>
      </c>
      <c r="AP4740" t="s">
        <v>269</v>
      </c>
      <c r="AQ4740" s="27">
        <v>41346</v>
      </c>
      <c r="AR4740" t="s">
        <v>240</v>
      </c>
      <c r="AS4740">
        <v>9</v>
      </c>
      <c r="AT4740" t="s">
        <v>269</v>
      </c>
      <c r="AU4740" s="27">
        <v>41346</v>
      </c>
    </row>
    <row r="4741" spans="1:47" x14ac:dyDescent="0.2">
      <c r="A4741">
        <v>4740</v>
      </c>
      <c r="B4741" t="s">
        <v>16237</v>
      </c>
      <c r="C4741" t="s">
        <v>825</v>
      </c>
      <c r="D4741" t="s">
        <v>16238</v>
      </c>
      <c r="E4741" s="27">
        <v>41800</v>
      </c>
      <c r="F4741" t="s">
        <v>233</v>
      </c>
      <c r="G4741" s="27">
        <v>22134</v>
      </c>
      <c r="H4741">
        <v>55</v>
      </c>
      <c r="I4741" t="s">
        <v>234</v>
      </c>
      <c r="J4741" t="s">
        <v>250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-1</v>
      </c>
      <c r="Q4741" s="28">
        <v>41799.188194444447</v>
      </c>
      <c r="R4741" s="28">
        <v>41800.054861111108</v>
      </c>
      <c r="S4741" t="s">
        <v>16239</v>
      </c>
      <c r="T4741" s="27">
        <v>41799</v>
      </c>
      <c r="V4741">
        <v>1</v>
      </c>
      <c r="W4741" t="s">
        <v>32</v>
      </c>
      <c r="X4741" t="s">
        <v>359</v>
      </c>
      <c r="Y4741">
        <v>0</v>
      </c>
      <c r="AB4741" t="s">
        <v>237</v>
      </c>
      <c r="AH4741">
        <v>0</v>
      </c>
      <c r="AN4741" t="s">
        <v>238</v>
      </c>
      <c r="AO4741">
        <v>1</v>
      </c>
      <c r="AP4741" t="s">
        <v>239</v>
      </c>
      <c r="AQ4741" s="27">
        <v>41800</v>
      </c>
      <c r="AR4741" t="s">
        <v>240</v>
      </c>
      <c r="AS4741">
        <v>1</v>
      </c>
      <c r="AT4741" t="s">
        <v>239</v>
      </c>
      <c r="AU4741" s="27">
        <v>41800</v>
      </c>
    </row>
    <row r="4742" spans="1:47" x14ac:dyDescent="0.2">
      <c r="A4742">
        <v>4741</v>
      </c>
      <c r="B4742" t="s">
        <v>16240</v>
      </c>
      <c r="C4742" t="s">
        <v>16241</v>
      </c>
      <c r="D4742" t="s">
        <v>11282</v>
      </c>
      <c r="E4742" s="27">
        <v>41770</v>
      </c>
      <c r="F4742" t="s">
        <v>294</v>
      </c>
      <c r="G4742" s="27">
        <v>34490</v>
      </c>
      <c r="H4742">
        <v>21</v>
      </c>
      <c r="I4742" t="s">
        <v>259</v>
      </c>
      <c r="J4742" t="s">
        <v>245</v>
      </c>
      <c r="K4742">
        <v>0</v>
      </c>
      <c r="L4742">
        <v>4</v>
      </c>
      <c r="M4742">
        <v>0</v>
      </c>
      <c r="N4742">
        <v>0</v>
      </c>
      <c r="O4742">
        <v>0</v>
      </c>
      <c r="P4742">
        <v>0</v>
      </c>
      <c r="Q4742" s="28">
        <v>41770.095833333333</v>
      </c>
      <c r="R4742" s="28">
        <v>41771.068749999999</v>
      </c>
      <c r="S4742" t="s">
        <v>16242</v>
      </c>
      <c r="T4742" s="27">
        <v>41770</v>
      </c>
      <c r="V4742">
        <v>0</v>
      </c>
      <c r="W4742" t="s">
        <v>36</v>
      </c>
      <c r="X4742" t="s">
        <v>279</v>
      </c>
      <c r="Y4742">
        <v>0</v>
      </c>
      <c r="AB4742" t="s">
        <v>237</v>
      </c>
      <c r="AH4742">
        <v>0</v>
      </c>
      <c r="AN4742" t="s">
        <v>238</v>
      </c>
      <c r="AO4742">
        <v>4</v>
      </c>
      <c r="AP4742" t="s">
        <v>239</v>
      </c>
      <c r="AQ4742" s="27">
        <v>41770</v>
      </c>
      <c r="AR4742" t="s">
        <v>240</v>
      </c>
      <c r="AS4742">
        <v>4</v>
      </c>
      <c r="AT4742" t="s">
        <v>239</v>
      </c>
      <c r="AU4742" s="27">
        <v>41770</v>
      </c>
    </row>
    <row r="4743" spans="1:47" x14ac:dyDescent="0.2">
      <c r="A4743">
        <v>4742</v>
      </c>
      <c r="B4743" t="s">
        <v>16243</v>
      </c>
      <c r="C4743" t="s">
        <v>16244</v>
      </c>
      <c r="D4743" t="s">
        <v>958</v>
      </c>
      <c r="E4743" s="27">
        <v>41950</v>
      </c>
      <c r="F4743" t="s">
        <v>294</v>
      </c>
      <c r="G4743" s="27">
        <v>32303</v>
      </c>
      <c r="H4743">
        <v>27</v>
      </c>
      <c r="I4743" t="s">
        <v>244</v>
      </c>
      <c r="J4743" t="s">
        <v>250</v>
      </c>
      <c r="K4743">
        <v>0</v>
      </c>
      <c r="L4743">
        <v>2</v>
      </c>
      <c r="M4743">
        <v>0</v>
      </c>
      <c r="N4743">
        <v>0</v>
      </c>
      <c r="O4743">
        <v>0</v>
      </c>
      <c r="P4743">
        <v>-1</v>
      </c>
      <c r="Q4743" s="28">
        <v>41949.046527777777</v>
      </c>
      <c r="R4743" s="28">
        <v>41950.068749999999</v>
      </c>
      <c r="S4743" t="s">
        <v>16245</v>
      </c>
      <c r="T4743" s="27">
        <v>41949</v>
      </c>
      <c r="V4743">
        <v>1</v>
      </c>
      <c r="W4743" t="s">
        <v>32</v>
      </c>
      <c r="X4743" t="s">
        <v>313</v>
      </c>
      <c r="Y4743">
        <v>0</v>
      </c>
      <c r="AB4743" t="s">
        <v>237</v>
      </c>
      <c r="AH4743">
        <v>0</v>
      </c>
      <c r="AN4743" t="s">
        <v>238</v>
      </c>
      <c r="AO4743">
        <v>2</v>
      </c>
      <c r="AP4743" t="s">
        <v>239</v>
      </c>
      <c r="AQ4743" s="27">
        <v>41950</v>
      </c>
      <c r="AR4743" t="s">
        <v>240</v>
      </c>
      <c r="AS4743">
        <v>2</v>
      </c>
      <c r="AT4743" t="s">
        <v>239</v>
      </c>
      <c r="AU4743" s="27">
        <v>41950</v>
      </c>
    </row>
    <row r="4744" spans="1:47" x14ac:dyDescent="0.2">
      <c r="A4744">
        <v>4743</v>
      </c>
      <c r="B4744" t="s">
        <v>16246</v>
      </c>
      <c r="C4744" t="s">
        <v>464</v>
      </c>
      <c r="D4744" t="s">
        <v>741</v>
      </c>
      <c r="E4744" s="27">
        <v>41403</v>
      </c>
      <c r="F4744" t="s">
        <v>233</v>
      </c>
      <c r="G4744" s="27">
        <v>29458</v>
      </c>
      <c r="H4744">
        <v>35</v>
      </c>
      <c r="I4744" t="s">
        <v>244</v>
      </c>
      <c r="J4744" t="s">
        <v>353</v>
      </c>
      <c r="K4744">
        <v>0</v>
      </c>
      <c r="L4744">
        <v>7</v>
      </c>
      <c r="M4744">
        <v>0</v>
      </c>
      <c r="N4744">
        <v>0</v>
      </c>
      <c r="O4744">
        <v>5</v>
      </c>
      <c r="P4744">
        <v>0</v>
      </c>
      <c r="Q4744" s="28">
        <v>41403.113194444442</v>
      </c>
      <c r="R4744" s="28">
        <v>41403.321527777778</v>
      </c>
      <c r="S4744" t="s">
        <v>16247</v>
      </c>
      <c r="T4744" s="27">
        <v>41403</v>
      </c>
      <c r="V4744">
        <v>0</v>
      </c>
      <c r="W4744" t="s">
        <v>32</v>
      </c>
      <c r="X4744" t="s">
        <v>261</v>
      </c>
      <c r="Y4744">
        <v>1</v>
      </c>
      <c r="AA4744" t="s">
        <v>16248</v>
      </c>
      <c r="AB4744" t="s">
        <v>32</v>
      </c>
      <c r="AD4744" s="27">
        <v>42162</v>
      </c>
      <c r="AE4744" t="s">
        <v>8885</v>
      </c>
      <c r="AH4744">
        <v>1</v>
      </c>
      <c r="AJ4744" t="s">
        <v>16248</v>
      </c>
      <c r="AK4744" t="s">
        <v>255</v>
      </c>
      <c r="AL4744" s="27">
        <v>42162</v>
      </c>
      <c r="AM4744" t="s">
        <v>8885</v>
      </c>
      <c r="AN4744" t="s">
        <v>238</v>
      </c>
      <c r="AO4744">
        <v>5</v>
      </c>
      <c r="AP4744" t="s">
        <v>246</v>
      </c>
      <c r="AQ4744" s="27">
        <v>41403</v>
      </c>
      <c r="AR4744" t="s">
        <v>240</v>
      </c>
      <c r="AS4744">
        <v>7</v>
      </c>
      <c r="AT4744" t="s">
        <v>246</v>
      </c>
      <c r="AU4744" s="27">
        <v>41403</v>
      </c>
    </row>
    <row r="4745" spans="1:47" x14ac:dyDescent="0.2">
      <c r="A4745">
        <v>4744</v>
      </c>
      <c r="B4745" t="s">
        <v>16249</v>
      </c>
      <c r="C4745" t="s">
        <v>5587</v>
      </c>
      <c r="D4745" t="s">
        <v>16250</v>
      </c>
      <c r="E4745" s="27">
        <v>41794</v>
      </c>
      <c r="F4745" t="s">
        <v>294</v>
      </c>
      <c r="G4745" s="27">
        <v>32895</v>
      </c>
      <c r="H4745">
        <v>26</v>
      </c>
      <c r="I4745" t="s">
        <v>244</v>
      </c>
      <c r="J4745" t="s">
        <v>245</v>
      </c>
      <c r="K4745">
        <v>0</v>
      </c>
      <c r="L4745">
        <v>3</v>
      </c>
      <c r="M4745">
        <v>0</v>
      </c>
      <c r="N4745">
        <v>0</v>
      </c>
      <c r="O4745">
        <v>0</v>
      </c>
      <c r="P4745">
        <v>-1</v>
      </c>
      <c r="Q4745" s="28">
        <v>41793.423611111109</v>
      </c>
      <c r="R4745" s="28">
        <v>41794.354861111111</v>
      </c>
      <c r="S4745" t="s">
        <v>16251</v>
      </c>
      <c r="T4745" s="27">
        <v>41793</v>
      </c>
      <c r="V4745">
        <v>1</v>
      </c>
      <c r="W4745" t="s">
        <v>32</v>
      </c>
      <c r="X4745" t="s">
        <v>254</v>
      </c>
      <c r="Y4745">
        <v>0</v>
      </c>
      <c r="AB4745" t="s">
        <v>237</v>
      </c>
      <c r="AH4745">
        <v>0</v>
      </c>
      <c r="AN4745" t="s">
        <v>238</v>
      </c>
      <c r="AO4745">
        <v>3</v>
      </c>
      <c r="AP4745" t="s">
        <v>239</v>
      </c>
      <c r="AQ4745" s="27">
        <v>41794</v>
      </c>
      <c r="AR4745" t="s">
        <v>240</v>
      </c>
      <c r="AS4745">
        <v>3</v>
      </c>
      <c r="AT4745" t="s">
        <v>239</v>
      </c>
      <c r="AU4745" s="27">
        <v>41794</v>
      </c>
    </row>
    <row r="4746" spans="1:47" x14ac:dyDescent="0.2">
      <c r="A4746">
        <v>4745</v>
      </c>
      <c r="B4746" t="s">
        <v>16252</v>
      </c>
      <c r="C4746" t="s">
        <v>2146</v>
      </c>
      <c r="D4746" t="s">
        <v>16253</v>
      </c>
      <c r="E4746" s="27">
        <v>41754</v>
      </c>
      <c r="F4746" t="s">
        <v>294</v>
      </c>
      <c r="G4746" s="27">
        <v>30902</v>
      </c>
      <c r="H4746">
        <v>31</v>
      </c>
      <c r="I4746" t="s">
        <v>244</v>
      </c>
      <c r="J4746" t="s">
        <v>245</v>
      </c>
      <c r="K4746">
        <v>0</v>
      </c>
      <c r="L4746">
        <v>5</v>
      </c>
      <c r="M4746">
        <v>0</v>
      </c>
      <c r="N4746">
        <v>0</v>
      </c>
      <c r="O4746">
        <v>3</v>
      </c>
      <c r="P4746">
        <v>-1</v>
      </c>
      <c r="Q4746" s="28">
        <v>41753.470833333333</v>
      </c>
      <c r="R4746" s="28">
        <v>41754.07708333333</v>
      </c>
      <c r="S4746" t="s">
        <v>16254</v>
      </c>
      <c r="U4746" s="27">
        <v>41753</v>
      </c>
      <c r="V4746">
        <v>1</v>
      </c>
      <c r="W4746" t="s">
        <v>32</v>
      </c>
      <c r="X4746" t="s">
        <v>274</v>
      </c>
      <c r="Y4746">
        <v>0</v>
      </c>
      <c r="AB4746" t="s">
        <v>237</v>
      </c>
      <c r="AH4746">
        <v>0</v>
      </c>
      <c r="AN4746" t="s">
        <v>238</v>
      </c>
      <c r="AO4746">
        <v>2</v>
      </c>
      <c r="AP4746" t="s">
        <v>239</v>
      </c>
      <c r="AQ4746" s="27">
        <v>41754</v>
      </c>
      <c r="AR4746" t="s">
        <v>240</v>
      </c>
      <c r="AS4746">
        <v>5</v>
      </c>
      <c r="AT4746" t="s">
        <v>246</v>
      </c>
      <c r="AU4746" s="27">
        <v>41754</v>
      </c>
    </row>
    <row r="4747" spans="1:47" x14ac:dyDescent="0.2">
      <c r="A4747">
        <v>4746</v>
      </c>
      <c r="B4747" t="s">
        <v>16255</v>
      </c>
      <c r="C4747" t="s">
        <v>618</v>
      </c>
      <c r="D4747" t="s">
        <v>16256</v>
      </c>
      <c r="E4747" s="27">
        <v>41828</v>
      </c>
      <c r="F4747" t="s">
        <v>233</v>
      </c>
      <c r="G4747" s="27">
        <v>32511</v>
      </c>
      <c r="H4747">
        <v>27</v>
      </c>
      <c r="I4747" t="s">
        <v>244</v>
      </c>
      <c r="J4747" t="s">
        <v>250</v>
      </c>
      <c r="K4747">
        <v>0</v>
      </c>
      <c r="L4747">
        <v>3</v>
      </c>
      <c r="M4747">
        <v>0</v>
      </c>
      <c r="N4747">
        <v>0</v>
      </c>
      <c r="O4747">
        <v>3</v>
      </c>
      <c r="P4747">
        <v>-15</v>
      </c>
      <c r="Q4747" s="28">
        <v>41813.418055555558</v>
      </c>
      <c r="R4747" s="28">
        <v>41828.45416666667</v>
      </c>
      <c r="S4747" t="s">
        <v>16257</v>
      </c>
      <c r="U4747" s="27">
        <v>41813</v>
      </c>
      <c r="V4747">
        <v>15</v>
      </c>
      <c r="W4747" t="s">
        <v>32</v>
      </c>
      <c r="X4747" t="s">
        <v>274</v>
      </c>
      <c r="Y4747">
        <v>0</v>
      </c>
      <c r="AB4747" t="s">
        <v>237</v>
      </c>
      <c r="AH4747">
        <v>0</v>
      </c>
      <c r="AN4747" t="s">
        <v>238</v>
      </c>
      <c r="AO4747">
        <v>5</v>
      </c>
      <c r="AP4747" t="s">
        <v>246</v>
      </c>
      <c r="AQ4747" s="27">
        <v>41828</v>
      </c>
      <c r="AR4747" t="s">
        <v>240</v>
      </c>
      <c r="AS4747">
        <v>3</v>
      </c>
      <c r="AT4747" t="s">
        <v>239</v>
      </c>
      <c r="AU4747" s="27">
        <v>41828</v>
      </c>
    </row>
    <row r="4748" spans="1:47" x14ac:dyDescent="0.2">
      <c r="A4748">
        <v>4747</v>
      </c>
      <c r="B4748" t="s">
        <v>16258</v>
      </c>
      <c r="C4748" t="s">
        <v>16259</v>
      </c>
      <c r="D4748" t="s">
        <v>16260</v>
      </c>
      <c r="E4748" s="27">
        <v>41438</v>
      </c>
      <c r="F4748" t="s">
        <v>233</v>
      </c>
      <c r="G4748" s="27">
        <v>29835</v>
      </c>
      <c r="H4748">
        <v>34</v>
      </c>
      <c r="I4748" t="s">
        <v>244</v>
      </c>
      <c r="J4748" t="s">
        <v>250</v>
      </c>
      <c r="K4748">
        <v>0</v>
      </c>
      <c r="L4748">
        <v>7</v>
      </c>
      <c r="M4748">
        <v>0</v>
      </c>
      <c r="N4748">
        <v>0</v>
      </c>
      <c r="O4748">
        <v>12</v>
      </c>
      <c r="P4748">
        <v>-63</v>
      </c>
      <c r="Q4748" s="28">
        <v>41375.522222222222</v>
      </c>
      <c r="R4748" s="28">
        <v>41437.479166666664</v>
      </c>
      <c r="S4748" t="s">
        <v>16261</v>
      </c>
      <c r="T4748" s="27">
        <v>41374</v>
      </c>
      <c r="V4748">
        <v>64</v>
      </c>
      <c r="W4748" t="s">
        <v>32</v>
      </c>
      <c r="X4748" t="s">
        <v>898</v>
      </c>
      <c r="Y4748">
        <v>1</v>
      </c>
      <c r="AA4748" t="s">
        <v>16262</v>
      </c>
      <c r="AB4748" t="s">
        <v>36</v>
      </c>
      <c r="AD4748" s="27">
        <v>42249</v>
      </c>
      <c r="AE4748" t="s">
        <v>324</v>
      </c>
      <c r="AH4748">
        <v>0</v>
      </c>
      <c r="AN4748" t="s">
        <v>238</v>
      </c>
      <c r="AO4748">
        <v>6</v>
      </c>
      <c r="AP4748" t="s">
        <v>246</v>
      </c>
      <c r="AQ4748" s="27">
        <v>41438</v>
      </c>
      <c r="AR4748" t="s">
        <v>240</v>
      </c>
      <c r="AS4748">
        <v>7</v>
      </c>
      <c r="AT4748" t="s">
        <v>246</v>
      </c>
      <c r="AU4748" s="27">
        <v>41438</v>
      </c>
    </row>
    <row r="4749" spans="1:47" x14ac:dyDescent="0.2">
      <c r="A4749">
        <v>4748</v>
      </c>
      <c r="B4749" t="s">
        <v>16263</v>
      </c>
      <c r="C4749" t="s">
        <v>4920</v>
      </c>
      <c r="D4749" t="s">
        <v>16264</v>
      </c>
      <c r="E4749" s="27">
        <v>41670</v>
      </c>
      <c r="F4749" t="s">
        <v>294</v>
      </c>
      <c r="G4749" s="27">
        <v>31422</v>
      </c>
      <c r="H4749">
        <v>30</v>
      </c>
      <c r="I4749" t="s">
        <v>244</v>
      </c>
      <c r="J4749" t="s">
        <v>250</v>
      </c>
      <c r="K4749">
        <v>0</v>
      </c>
      <c r="L4749">
        <v>3</v>
      </c>
      <c r="M4749">
        <v>0</v>
      </c>
      <c r="N4749">
        <v>0</v>
      </c>
      <c r="O4749">
        <v>0</v>
      </c>
      <c r="P4749">
        <v>0</v>
      </c>
      <c r="Q4749" s="28">
        <v>41670.068055555559</v>
      </c>
      <c r="R4749" s="28">
        <v>41670.059027777781</v>
      </c>
      <c r="S4749" t="s">
        <v>16265</v>
      </c>
      <c r="T4749" s="27">
        <v>41669</v>
      </c>
      <c r="V4749">
        <v>1</v>
      </c>
      <c r="W4749" t="s">
        <v>36</v>
      </c>
      <c r="X4749" t="s">
        <v>279</v>
      </c>
      <c r="Y4749">
        <v>0</v>
      </c>
      <c r="AB4749" t="s">
        <v>237</v>
      </c>
      <c r="AH4749">
        <v>0</v>
      </c>
      <c r="AN4749" t="s">
        <v>238</v>
      </c>
      <c r="AO4749">
        <v>2</v>
      </c>
      <c r="AP4749" t="s">
        <v>239</v>
      </c>
      <c r="AQ4749" s="27">
        <v>41670</v>
      </c>
      <c r="AR4749" t="s">
        <v>240</v>
      </c>
      <c r="AS4749">
        <v>3</v>
      </c>
      <c r="AT4749" t="s">
        <v>239</v>
      </c>
      <c r="AU4749" s="27">
        <v>41670</v>
      </c>
    </row>
    <row r="4750" spans="1:47" x14ac:dyDescent="0.2">
      <c r="A4750">
        <v>4749</v>
      </c>
      <c r="B4750" t="s">
        <v>16266</v>
      </c>
      <c r="C4750" t="s">
        <v>6991</v>
      </c>
      <c r="D4750" t="s">
        <v>671</v>
      </c>
      <c r="E4750" s="27">
        <v>41663</v>
      </c>
      <c r="F4750" t="s">
        <v>233</v>
      </c>
      <c r="G4750" s="27">
        <v>25120</v>
      </c>
      <c r="H4750">
        <v>47</v>
      </c>
      <c r="I4750" t="s">
        <v>234</v>
      </c>
      <c r="J4750" t="s">
        <v>245</v>
      </c>
      <c r="K4750">
        <v>0</v>
      </c>
      <c r="L4750">
        <v>1</v>
      </c>
      <c r="M4750">
        <v>0</v>
      </c>
      <c r="N4750">
        <v>0</v>
      </c>
      <c r="O4750">
        <v>1</v>
      </c>
      <c r="P4750">
        <v>-1</v>
      </c>
      <c r="Q4750" s="28">
        <v>41662.28125</v>
      </c>
      <c r="R4750" s="28">
        <v>41663.461111111108</v>
      </c>
      <c r="S4750" t="s">
        <v>16267</v>
      </c>
      <c r="T4750" s="27">
        <v>41662</v>
      </c>
      <c r="V4750">
        <v>1</v>
      </c>
      <c r="W4750" t="s">
        <v>32</v>
      </c>
      <c r="X4750" t="s">
        <v>359</v>
      </c>
      <c r="Y4750">
        <v>0</v>
      </c>
      <c r="AB4750" t="s">
        <v>237</v>
      </c>
      <c r="AH4750">
        <v>0</v>
      </c>
      <c r="AN4750" t="s">
        <v>238</v>
      </c>
      <c r="AO4750">
        <v>1</v>
      </c>
      <c r="AP4750" t="s">
        <v>239</v>
      </c>
      <c r="AQ4750" s="27">
        <v>41663</v>
      </c>
      <c r="AR4750" t="s">
        <v>240</v>
      </c>
      <c r="AS4750">
        <v>1</v>
      </c>
      <c r="AT4750" t="s">
        <v>239</v>
      </c>
      <c r="AU4750" s="27">
        <v>41663</v>
      </c>
    </row>
    <row r="4751" spans="1:47" x14ac:dyDescent="0.2">
      <c r="A4751">
        <v>4750</v>
      </c>
      <c r="B4751" t="s">
        <v>16268</v>
      </c>
      <c r="C4751" t="s">
        <v>803</v>
      </c>
      <c r="D4751" t="s">
        <v>822</v>
      </c>
      <c r="E4751" s="27">
        <v>41451</v>
      </c>
      <c r="F4751" t="s">
        <v>233</v>
      </c>
      <c r="G4751" s="27">
        <v>31310</v>
      </c>
      <c r="H4751">
        <v>30</v>
      </c>
      <c r="I4751" t="s">
        <v>244</v>
      </c>
      <c r="J4751" t="s">
        <v>245</v>
      </c>
      <c r="K4751">
        <v>0</v>
      </c>
      <c r="L4751">
        <v>4</v>
      </c>
      <c r="M4751">
        <v>0</v>
      </c>
      <c r="N4751">
        <v>0</v>
      </c>
      <c r="O4751">
        <v>4</v>
      </c>
      <c r="P4751">
        <v>-25</v>
      </c>
      <c r="Q4751" s="28">
        <v>41426.318749999999</v>
      </c>
      <c r="R4751" s="28">
        <v>41430.15</v>
      </c>
      <c r="S4751" t="s">
        <v>16269</v>
      </c>
      <c r="T4751" s="27">
        <v>41426</v>
      </c>
      <c r="V4751">
        <v>25</v>
      </c>
      <c r="W4751" t="s">
        <v>32</v>
      </c>
      <c r="X4751" t="s">
        <v>3031</v>
      </c>
      <c r="Y4751">
        <v>0</v>
      </c>
      <c r="AB4751" t="s">
        <v>237</v>
      </c>
      <c r="AH4751">
        <v>0</v>
      </c>
      <c r="AN4751" t="s">
        <v>238</v>
      </c>
      <c r="AO4751">
        <v>2</v>
      </c>
      <c r="AP4751" t="s">
        <v>239</v>
      </c>
      <c r="AQ4751" s="27">
        <v>41451</v>
      </c>
      <c r="AR4751" t="s">
        <v>240</v>
      </c>
      <c r="AS4751">
        <v>4</v>
      </c>
      <c r="AT4751" t="s">
        <v>239</v>
      </c>
      <c r="AU4751" s="27">
        <v>41451</v>
      </c>
    </row>
    <row r="4752" spans="1:47" x14ac:dyDescent="0.2">
      <c r="A4752">
        <v>4751</v>
      </c>
      <c r="B4752" t="s">
        <v>16270</v>
      </c>
      <c r="C4752" t="s">
        <v>1109</v>
      </c>
      <c r="D4752" t="s">
        <v>16271</v>
      </c>
      <c r="E4752" s="27">
        <v>41959</v>
      </c>
      <c r="F4752" t="s">
        <v>233</v>
      </c>
      <c r="G4752" s="27">
        <v>25663</v>
      </c>
      <c r="H4752">
        <v>46</v>
      </c>
      <c r="I4752" t="s">
        <v>234</v>
      </c>
      <c r="J4752" t="s">
        <v>353</v>
      </c>
      <c r="K4752">
        <v>0</v>
      </c>
      <c r="L4752">
        <v>2</v>
      </c>
      <c r="M4752">
        <v>0</v>
      </c>
      <c r="N4752">
        <v>0</v>
      </c>
      <c r="O4752">
        <v>1</v>
      </c>
      <c r="P4752">
        <v>0</v>
      </c>
      <c r="Q4752" s="28">
        <v>41959.152083333334</v>
      </c>
      <c r="R4752" s="28">
        <v>41994.280555555553</v>
      </c>
      <c r="S4752" t="s">
        <v>16272</v>
      </c>
      <c r="T4752" s="27">
        <v>41958</v>
      </c>
      <c r="V4752">
        <v>1</v>
      </c>
      <c r="W4752" t="s">
        <v>32</v>
      </c>
      <c r="X4752" t="s">
        <v>974</v>
      </c>
      <c r="Y4752">
        <v>0</v>
      </c>
      <c r="AB4752" t="s">
        <v>237</v>
      </c>
      <c r="AH4752">
        <v>0</v>
      </c>
      <c r="AN4752" t="s">
        <v>238</v>
      </c>
      <c r="AO4752">
        <v>2</v>
      </c>
      <c r="AP4752" t="s">
        <v>239</v>
      </c>
      <c r="AQ4752" s="27">
        <v>41959</v>
      </c>
      <c r="AR4752" t="s">
        <v>240</v>
      </c>
      <c r="AS4752">
        <v>2</v>
      </c>
      <c r="AT4752" t="s">
        <v>239</v>
      </c>
      <c r="AU4752" s="27">
        <v>41959</v>
      </c>
    </row>
    <row r="4753" spans="1:47" x14ac:dyDescent="0.2">
      <c r="A4753">
        <v>4752</v>
      </c>
      <c r="B4753" t="s">
        <v>16273</v>
      </c>
      <c r="C4753" t="s">
        <v>414</v>
      </c>
      <c r="D4753" t="s">
        <v>16274</v>
      </c>
      <c r="E4753" s="27">
        <v>41895</v>
      </c>
      <c r="F4753" t="s">
        <v>233</v>
      </c>
      <c r="G4753" s="27">
        <v>34510</v>
      </c>
      <c r="H4753">
        <v>21</v>
      </c>
      <c r="I4753" t="s">
        <v>259</v>
      </c>
      <c r="J4753" t="s">
        <v>245</v>
      </c>
      <c r="K4753">
        <v>0</v>
      </c>
      <c r="L4753">
        <v>3</v>
      </c>
      <c r="M4753">
        <v>0</v>
      </c>
      <c r="N4753">
        <v>0</v>
      </c>
      <c r="O4753">
        <v>2</v>
      </c>
      <c r="P4753">
        <v>-1</v>
      </c>
      <c r="Q4753" s="28">
        <v>41894.402083333334</v>
      </c>
      <c r="R4753" s="28">
        <v>41895.060416666667</v>
      </c>
      <c r="S4753" t="s">
        <v>16275</v>
      </c>
      <c r="T4753" s="27">
        <v>41894</v>
      </c>
      <c r="V4753">
        <v>1</v>
      </c>
      <c r="W4753" t="s">
        <v>32</v>
      </c>
      <c r="X4753" t="s">
        <v>268</v>
      </c>
      <c r="Y4753">
        <v>0</v>
      </c>
      <c r="AB4753" t="s">
        <v>237</v>
      </c>
      <c r="AH4753">
        <v>0</v>
      </c>
      <c r="AN4753" t="s">
        <v>238</v>
      </c>
      <c r="AO4753">
        <v>5</v>
      </c>
      <c r="AP4753" t="s">
        <v>246</v>
      </c>
      <c r="AQ4753" s="27">
        <v>41895</v>
      </c>
      <c r="AR4753" t="s">
        <v>240</v>
      </c>
      <c r="AS4753">
        <v>3</v>
      </c>
      <c r="AT4753" t="s">
        <v>239</v>
      </c>
      <c r="AU4753" s="27">
        <v>41895</v>
      </c>
    </row>
    <row r="4754" spans="1:47" x14ac:dyDescent="0.2">
      <c r="A4754">
        <v>4753</v>
      </c>
      <c r="B4754" t="s">
        <v>16276</v>
      </c>
      <c r="C4754" t="s">
        <v>1317</v>
      </c>
      <c r="D4754" t="s">
        <v>16277</v>
      </c>
      <c r="E4754" s="27">
        <v>41609</v>
      </c>
      <c r="F4754" t="s">
        <v>233</v>
      </c>
      <c r="G4754" s="27">
        <v>30194</v>
      </c>
      <c r="H4754">
        <v>33</v>
      </c>
      <c r="I4754" t="s">
        <v>244</v>
      </c>
      <c r="J4754" t="s">
        <v>353</v>
      </c>
      <c r="K4754">
        <v>0</v>
      </c>
      <c r="L4754">
        <v>1</v>
      </c>
      <c r="M4754">
        <v>0</v>
      </c>
      <c r="N4754">
        <v>0</v>
      </c>
      <c r="O4754">
        <v>0</v>
      </c>
      <c r="S4754" t="s">
        <v>16278</v>
      </c>
      <c r="T4754" s="27">
        <v>41608</v>
      </c>
      <c r="V4754">
        <v>1</v>
      </c>
      <c r="W4754" t="s">
        <v>36</v>
      </c>
      <c r="X4754" t="s">
        <v>3794</v>
      </c>
      <c r="Y4754">
        <v>0</v>
      </c>
      <c r="AB4754" t="s">
        <v>237</v>
      </c>
      <c r="AH4754">
        <v>0</v>
      </c>
      <c r="AN4754" t="s">
        <v>238</v>
      </c>
      <c r="AO4754">
        <v>1</v>
      </c>
      <c r="AP4754" t="s">
        <v>239</v>
      </c>
      <c r="AQ4754" s="27">
        <v>41609</v>
      </c>
      <c r="AR4754" t="s">
        <v>240</v>
      </c>
      <c r="AS4754">
        <v>1</v>
      </c>
      <c r="AT4754" t="s">
        <v>239</v>
      </c>
      <c r="AU4754" s="27">
        <v>41609</v>
      </c>
    </row>
    <row r="4755" spans="1:47" x14ac:dyDescent="0.2">
      <c r="A4755">
        <v>4754</v>
      </c>
      <c r="B4755" t="s">
        <v>16279</v>
      </c>
      <c r="C4755" t="s">
        <v>693</v>
      </c>
      <c r="D4755" t="s">
        <v>16280</v>
      </c>
      <c r="E4755" s="27">
        <v>41327</v>
      </c>
      <c r="F4755" t="s">
        <v>233</v>
      </c>
      <c r="G4755" s="27">
        <v>25218</v>
      </c>
      <c r="H4755">
        <v>47</v>
      </c>
      <c r="I4755" t="s">
        <v>234</v>
      </c>
      <c r="J4755" t="s">
        <v>250</v>
      </c>
      <c r="K4755">
        <v>0</v>
      </c>
      <c r="L4755">
        <v>1</v>
      </c>
      <c r="M4755">
        <v>0</v>
      </c>
      <c r="N4755">
        <v>0</v>
      </c>
      <c r="O4755">
        <v>1</v>
      </c>
      <c r="P4755">
        <v>-23</v>
      </c>
      <c r="Q4755" s="28">
        <v>41304.111805555556</v>
      </c>
      <c r="R4755" s="28">
        <v>41305.113888888889</v>
      </c>
      <c r="S4755" t="s">
        <v>16281</v>
      </c>
      <c r="T4755" s="27">
        <v>41304</v>
      </c>
      <c r="V4755">
        <v>23</v>
      </c>
      <c r="W4755" t="s">
        <v>32</v>
      </c>
      <c r="X4755" t="s">
        <v>261</v>
      </c>
      <c r="Y4755">
        <v>0</v>
      </c>
      <c r="AB4755" t="s">
        <v>237</v>
      </c>
      <c r="AH4755">
        <v>0</v>
      </c>
      <c r="AN4755" t="s">
        <v>238</v>
      </c>
      <c r="AO4755">
        <v>1</v>
      </c>
      <c r="AP4755" t="s">
        <v>239</v>
      </c>
      <c r="AQ4755" s="27">
        <v>41327</v>
      </c>
      <c r="AR4755" t="s">
        <v>240</v>
      </c>
      <c r="AS4755">
        <v>1</v>
      </c>
      <c r="AT4755" t="s">
        <v>239</v>
      </c>
      <c r="AU4755" s="27">
        <v>41327</v>
      </c>
    </row>
    <row r="4756" spans="1:47" x14ac:dyDescent="0.2">
      <c r="A4756">
        <v>4755</v>
      </c>
      <c r="B4756" t="s">
        <v>16282</v>
      </c>
      <c r="C4756" t="s">
        <v>1168</v>
      </c>
      <c r="D4756" t="s">
        <v>3399</v>
      </c>
      <c r="E4756" s="27">
        <v>41403</v>
      </c>
      <c r="F4756" t="s">
        <v>233</v>
      </c>
      <c r="G4756" s="27">
        <v>26920</v>
      </c>
      <c r="H4756">
        <v>42</v>
      </c>
      <c r="I4756" t="s">
        <v>244</v>
      </c>
      <c r="J4756" t="s">
        <v>250</v>
      </c>
      <c r="K4756">
        <v>0</v>
      </c>
      <c r="L4756">
        <v>7</v>
      </c>
      <c r="M4756">
        <v>0</v>
      </c>
      <c r="N4756">
        <v>0</v>
      </c>
      <c r="O4756">
        <v>33</v>
      </c>
      <c r="P4756">
        <v>200</v>
      </c>
      <c r="Q4756" s="28">
        <v>41603.474305555559</v>
      </c>
      <c r="R4756" s="28">
        <v>41604.094444444447</v>
      </c>
      <c r="S4756" t="s">
        <v>16283</v>
      </c>
      <c r="U4756" s="27">
        <v>41384</v>
      </c>
      <c r="V4756">
        <v>19</v>
      </c>
      <c r="W4756" t="s">
        <v>32</v>
      </c>
      <c r="X4756" t="s">
        <v>274</v>
      </c>
      <c r="Y4756">
        <v>1</v>
      </c>
      <c r="AA4756" t="s">
        <v>16284</v>
      </c>
      <c r="AB4756" t="s">
        <v>36</v>
      </c>
      <c r="AC4756">
        <v>0</v>
      </c>
      <c r="AD4756" s="27">
        <v>41603</v>
      </c>
      <c r="AE4756" t="s">
        <v>16285</v>
      </c>
      <c r="AF4756" s="27">
        <v>41603</v>
      </c>
      <c r="AG4756" s="27">
        <v>41604</v>
      </c>
      <c r="AH4756">
        <v>0</v>
      </c>
      <c r="AN4756" t="s">
        <v>238</v>
      </c>
      <c r="AO4756">
        <v>3</v>
      </c>
      <c r="AP4756" t="s">
        <v>239</v>
      </c>
      <c r="AQ4756" s="27">
        <v>41403</v>
      </c>
      <c r="AR4756" t="s">
        <v>240</v>
      </c>
      <c r="AS4756">
        <v>7</v>
      </c>
      <c r="AT4756" t="s">
        <v>246</v>
      </c>
      <c r="AU4756" s="27">
        <v>41403</v>
      </c>
    </row>
    <row r="4757" spans="1:47" x14ac:dyDescent="0.2">
      <c r="A4757">
        <v>4756</v>
      </c>
      <c r="B4757" t="s">
        <v>16286</v>
      </c>
      <c r="C4757" t="s">
        <v>524</v>
      </c>
      <c r="D4757" t="s">
        <v>3089</v>
      </c>
      <c r="E4757" s="27">
        <v>41410</v>
      </c>
      <c r="F4757" t="s">
        <v>233</v>
      </c>
      <c r="G4757" s="27">
        <v>33467</v>
      </c>
      <c r="H4757">
        <v>24</v>
      </c>
      <c r="I4757" t="s">
        <v>259</v>
      </c>
      <c r="J4757" t="s">
        <v>250</v>
      </c>
      <c r="K4757">
        <v>0</v>
      </c>
      <c r="L4757">
        <v>6</v>
      </c>
      <c r="M4757">
        <v>0</v>
      </c>
      <c r="N4757">
        <v>0</v>
      </c>
      <c r="O4757">
        <v>0</v>
      </c>
      <c r="W4757" t="s">
        <v>237</v>
      </c>
      <c r="Y4757">
        <v>-1</v>
      </c>
      <c r="AB4757" t="s">
        <v>237</v>
      </c>
      <c r="AH4757">
        <v>0</v>
      </c>
      <c r="AN4757" t="s">
        <v>238</v>
      </c>
      <c r="AO4757">
        <v>7</v>
      </c>
      <c r="AP4757" t="s">
        <v>246</v>
      </c>
      <c r="AQ4757" s="27">
        <v>41410</v>
      </c>
      <c r="AR4757" t="s">
        <v>240</v>
      </c>
      <c r="AS4757">
        <v>6</v>
      </c>
      <c r="AT4757" t="s">
        <v>246</v>
      </c>
      <c r="AU4757" s="27">
        <v>41410</v>
      </c>
    </row>
    <row r="4758" spans="1:47" x14ac:dyDescent="0.2">
      <c r="A4758">
        <v>4757</v>
      </c>
      <c r="B4758" t="s">
        <v>16287</v>
      </c>
      <c r="C4758" t="s">
        <v>1127</v>
      </c>
      <c r="D4758" t="s">
        <v>1079</v>
      </c>
      <c r="E4758" s="27">
        <v>41335</v>
      </c>
      <c r="F4758" t="s">
        <v>233</v>
      </c>
      <c r="G4758" s="27">
        <v>28154</v>
      </c>
      <c r="H4758">
        <v>39</v>
      </c>
      <c r="I4758" t="s">
        <v>244</v>
      </c>
      <c r="J4758" t="s">
        <v>250</v>
      </c>
      <c r="K4758">
        <v>0</v>
      </c>
      <c r="L4758">
        <v>2</v>
      </c>
      <c r="M4758">
        <v>0</v>
      </c>
      <c r="N4758">
        <v>0</v>
      </c>
      <c r="O4758">
        <v>1</v>
      </c>
      <c r="P4758">
        <v>-1</v>
      </c>
      <c r="Q4758" s="28">
        <v>41334.464583333334</v>
      </c>
      <c r="R4758" s="28">
        <v>41335.36041666667</v>
      </c>
      <c r="S4758" t="s">
        <v>16288</v>
      </c>
      <c r="T4758" s="27">
        <v>41334</v>
      </c>
      <c r="V4758">
        <v>1</v>
      </c>
      <c r="W4758" t="s">
        <v>32</v>
      </c>
      <c r="X4758" t="s">
        <v>261</v>
      </c>
      <c r="Y4758">
        <v>1</v>
      </c>
      <c r="AA4758" t="s">
        <v>16289</v>
      </c>
      <c r="AB4758" t="s">
        <v>36</v>
      </c>
      <c r="AD4758" s="27">
        <v>41861</v>
      </c>
      <c r="AE4758" t="s">
        <v>16290</v>
      </c>
      <c r="AH4758">
        <v>0</v>
      </c>
      <c r="AN4758" t="s">
        <v>238</v>
      </c>
      <c r="AO4758">
        <v>1</v>
      </c>
      <c r="AP4758" t="s">
        <v>239</v>
      </c>
      <c r="AQ4758" s="27">
        <v>41335</v>
      </c>
      <c r="AR4758" t="s">
        <v>240</v>
      </c>
      <c r="AS4758">
        <v>2</v>
      </c>
      <c r="AT4758" t="s">
        <v>239</v>
      </c>
      <c r="AU4758" s="27">
        <v>41335</v>
      </c>
    </row>
    <row r="4759" spans="1:47" x14ac:dyDescent="0.2">
      <c r="A4759">
        <v>4758</v>
      </c>
      <c r="B4759" t="s">
        <v>16291</v>
      </c>
      <c r="C4759" t="s">
        <v>8615</v>
      </c>
      <c r="D4759" t="s">
        <v>16292</v>
      </c>
      <c r="E4759" s="27">
        <v>41550</v>
      </c>
      <c r="F4759" t="s">
        <v>233</v>
      </c>
      <c r="G4759" s="27">
        <v>30220</v>
      </c>
      <c r="H4759">
        <v>33</v>
      </c>
      <c r="I4759" t="s">
        <v>244</v>
      </c>
      <c r="J4759" t="s">
        <v>250</v>
      </c>
      <c r="K4759">
        <v>0</v>
      </c>
      <c r="L4759">
        <v>6</v>
      </c>
      <c r="M4759">
        <v>0</v>
      </c>
      <c r="N4759">
        <v>0</v>
      </c>
      <c r="O4759">
        <v>0</v>
      </c>
      <c r="W4759" t="s">
        <v>237</v>
      </c>
      <c r="Y4759">
        <v>-1</v>
      </c>
      <c r="AB4759" t="s">
        <v>237</v>
      </c>
      <c r="AH4759">
        <v>0</v>
      </c>
      <c r="AN4759" t="s">
        <v>238</v>
      </c>
      <c r="AO4759">
        <v>4</v>
      </c>
      <c r="AP4759" t="s">
        <v>239</v>
      </c>
      <c r="AQ4759" s="27">
        <v>41550</v>
      </c>
      <c r="AR4759" t="s">
        <v>240</v>
      </c>
      <c r="AS4759">
        <v>6</v>
      </c>
      <c r="AT4759" t="s">
        <v>246</v>
      </c>
      <c r="AU4759" s="27">
        <v>41550</v>
      </c>
    </row>
    <row r="4760" spans="1:47" x14ac:dyDescent="0.2">
      <c r="A4760">
        <v>4759</v>
      </c>
      <c r="B4760" t="s">
        <v>16293</v>
      </c>
      <c r="C4760" t="s">
        <v>2404</v>
      </c>
      <c r="D4760" t="s">
        <v>16294</v>
      </c>
      <c r="E4760" s="27">
        <v>41377</v>
      </c>
      <c r="F4760" t="s">
        <v>233</v>
      </c>
      <c r="G4760" s="27">
        <v>28429</v>
      </c>
      <c r="H4760">
        <v>38</v>
      </c>
      <c r="I4760" t="s">
        <v>244</v>
      </c>
      <c r="J4760" t="s">
        <v>353</v>
      </c>
      <c r="K4760">
        <v>0</v>
      </c>
      <c r="L4760">
        <v>6</v>
      </c>
      <c r="M4760">
        <v>0</v>
      </c>
      <c r="N4760">
        <v>0</v>
      </c>
      <c r="O4760">
        <v>4</v>
      </c>
      <c r="P4760">
        <v>-1</v>
      </c>
      <c r="Q4760" s="28">
        <v>41376.147222222222</v>
      </c>
      <c r="R4760" s="28">
        <v>42348.261111111111</v>
      </c>
      <c r="S4760" t="s">
        <v>16295</v>
      </c>
      <c r="U4760" s="27">
        <v>41377</v>
      </c>
      <c r="V4760">
        <v>0</v>
      </c>
      <c r="W4760" t="s">
        <v>32</v>
      </c>
      <c r="X4760" t="s">
        <v>274</v>
      </c>
      <c r="Y4760">
        <v>0</v>
      </c>
      <c r="AB4760" t="s">
        <v>237</v>
      </c>
      <c r="AH4760">
        <v>0</v>
      </c>
      <c r="AN4760" t="s">
        <v>238</v>
      </c>
      <c r="AO4760">
        <v>4</v>
      </c>
      <c r="AP4760" t="s">
        <v>239</v>
      </c>
      <c r="AQ4760" s="27">
        <v>41377</v>
      </c>
      <c r="AR4760" t="s">
        <v>240</v>
      </c>
      <c r="AS4760">
        <v>6</v>
      </c>
      <c r="AT4760" t="s">
        <v>246</v>
      </c>
      <c r="AU4760" s="27">
        <v>41377</v>
      </c>
    </row>
    <row r="4761" spans="1:47" x14ac:dyDescent="0.2">
      <c r="A4761">
        <v>4760</v>
      </c>
      <c r="B4761" t="s">
        <v>16296</v>
      </c>
      <c r="C4761" t="s">
        <v>345</v>
      </c>
      <c r="D4761" t="s">
        <v>16297</v>
      </c>
      <c r="E4761" s="27">
        <v>41477</v>
      </c>
      <c r="F4761" t="s">
        <v>233</v>
      </c>
      <c r="G4761" s="27">
        <v>24070</v>
      </c>
      <c r="H4761">
        <v>50</v>
      </c>
      <c r="I4761" t="s">
        <v>234</v>
      </c>
      <c r="J4761" t="s">
        <v>245</v>
      </c>
      <c r="K4761">
        <v>0</v>
      </c>
      <c r="L4761">
        <v>2</v>
      </c>
      <c r="M4761">
        <v>0</v>
      </c>
      <c r="N4761">
        <v>0</v>
      </c>
      <c r="O4761">
        <v>11</v>
      </c>
      <c r="P4761">
        <v>-31</v>
      </c>
      <c r="Q4761" s="28">
        <v>41446.490277777775</v>
      </c>
      <c r="R4761" s="28">
        <v>41473.345833333333</v>
      </c>
      <c r="S4761" t="s">
        <v>16298</v>
      </c>
      <c r="U4761" s="27">
        <v>41446</v>
      </c>
      <c r="V4761">
        <v>31</v>
      </c>
      <c r="W4761" t="s">
        <v>32</v>
      </c>
      <c r="X4761" t="s">
        <v>274</v>
      </c>
      <c r="Y4761">
        <v>1</v>
      </c>
      <c r="AA4761" t="s">
        <v>16299</v>
      </c>
      <c r="AB4761" t="s">
        <v>32</v>
      </c>
      <c r="AC4761">
        <v>0</v>
      </c>
      <c r="AD4761" s="27">
        <v>41796</v>
      </c>
      <c r="AE4761" t="s">
        <v>583</v>
      </c>
      <c r="AF4761" s="27">
        <v>41796</v>
      </c>
      <c r="AG4761" s="27">
        <v>41886</v>
      </c>
      <c r="AH4761">
        <v>1</v>
      </c>
      <c r="AJ4761" t="s">
        <v>16299</v>
      </c>
      <c r="AK4761" t="s">
        <v>312</v>
      </c>
      <c r="AL4761" s="27">
        <v>41796</v>
      </c>
      <c r="AM4761" t="s">
        <v>583</v>
      </c>
      <c r="AN4761" t="s">
        <v>238</v>
      </c>
      <c r="AO4761">
        <v>1</v>
      </c>
      <c r="AP4761" t="s">
        <v>239</v>
      </c>
      <c r="AQ4761" s="27">
        <v>41477</v>
      </c>
      <c r="AR4761" t="s">
        <v>240</v>
      </c>
      <c r="AS4761">
        <v>2</v>
      </c>
      <c r="AT4761" t="s">
        <v>239</v>
      </c>
      <c r="AU4761" s="27">
        <v>41477</v>
      </c>
    </row>
    <row r="4762" spans="1:47" x14ac:dyDescent="0.2">
      <c r="A4762">
        <v>4761</v>
      </c>
      <c r="B4762" t="s">
        <v>16300</v>
      </c>
      <c r="C4762" t="s">
        <v>11750</v>
      </c>
      <c r="D4762" t="s">
        <v>16301</v>
      </c>
      <c r="E4762" s="27">
        <v>41376</v>
      </c>
      <c r="F4762" t="s">
        <v>233</v>
      </c>
      <c r="G4762" s="27">
        <v>31380</v>
      </c>
      <c r="H4762">
        <v>30</v>
      </c>
      <c r="I4762" t="s">
        <v>244</v>
      </c>
      <c r="J4762" t="s">
        <v>353</v>
      </c>
      <c r="K4762">
        <v>0</v>
      </c>
      <c r="L4762">
        <v>2</v>
      </c>
      <c r="M4762">
        <v>0</v>
      </c>
      <c r="N4762">
        <v>0</v>
      </c>
      <c r="O4762">
        <v>2</v>
      </c>
      <c r="P4762">
        <v>-1</v>
      </c>
      <c r="Q4762" s="28">
        <v>41375.387499999997</v>
      </c>
      <c r="R4762" s="28">
        <v>41381.361111111109</v>
      </c>
      <c r="S4762" t="s">
        <v>16302</v>
      </c>
      <c r="T4762" s="27">
        <v>41375</v>
      </c>
      <c r="V4762">
        <v>1</v>
      </c>
      <c r="W4762" t="s">
        <v>36</v>
      </c>
      <c r="X4762" t="s">
        <v>422</v>
      </c>
      <c r="Y4762">
        <v>1</v>
      </c>
      <c r="AA4762" t="s">
        <v>16303</v>
      </c>
      <c r="AB4762" t="s">
        <v>36</v>
      </c>
      <c r="AD4762" s="27">
        <v>41658</v>
      </c>
      <c r="AE4762" t="s">
        <v>324</v>
      </c>
      <c r="AH4762">
        <v>0</v>
      </c>
      <c r="AN4762" t="s">
        <v>238</v>
      </c>
      <c r="AO4762">
        <v>2</v>
      </c>
      <c r="AP4762" t="s">
        <v>239</v>
      </c>
      <c r="AQ4762" s="27">
        <v>41376</v>
      </c>
      <c r="AR4762" t="s">
        <v>240</v>
      </c>
      <c r="AS4762">
        <v>2</v>
      </c>
      <c r="AT4762" t="s">
        <v>239</v>
      </c>
      <c r="AU4762" s="27">
        <v>41376</v>
      </c>
    </row>
    <row r="4763" spans="1:47" x14ac:dyDescent="0.2">
      <c r="A4763">
        <v>4762</v>
      </c>
      <c r="B4763" t="s">
        <v>16304</v>
      </c>
      <c r="C4763" t="s">
        <v>16305</v>
      </c>
      <c r="D4763" t="s">
        <v>16306</v>
      </c>
      <c r="E4763" s="27">
        <v>41826</v>
      </c>
      <c r="F4763" t="s">
        <v>294</v>
      </c>
      <c r="G4763" s="27">
        <v>33850</v>
      </c>
      <c r="H4763">
        <v>23</v>
      </c>
      <c r="I4763" t="s">
        <v>259</v>
      </c>
      <c r="J4763" t="s">
        <v>250</v>
      </c>
      <c r="K4763">
        <v>0</v>
      </c>
      <c r="L4763">
        <v>6</v>
      </c>
      <c r="M4763">
        <v>0</v>
      </c>
      <c r="N4763">
        <v>0</v>
      </c>
      <c r="O4763">
        <v>0</v>
      </c>
      <c r="P4763">
        <v>-1</v>
      </c>
      <c r="Q4763" s="28">
        <v>41825.407638888886</v>
      </c>
      <c r="R4763" s="28">
        <v>41826.354861111111</v>
      </c>
      <c r="S4763" t="s">
        <v>16307</v>
      </c>
      <c r="T4763" s="27">
        <v>41825</v>
      </c>
      <c r="V4763">
        <v>1</v>
      </c>
      <c r="W4763" t="s">
        <v>36</v>
      </c>
      <c r="X4763" t="s">
        <v>279</v>
      </c>
      <c r="Y4763">
        <v>0</v>
      </c>
      <c r="AB4763" t="s">
        <v>237</v>
      </c>
      <c r="AH4763">
        <v>0</v>
      </c>
      <c r="AN4763" t="s">
        <v>238</v>
      </c>
      <c r="AO4763">
        <v>5</v>
      </c>
      <c r="AP4763" t="s">
        <v>246</v>
      </c>
      <c r="AQ4763" s="27">
        <v>41826</v>
      </c>
      <c r="AR4763" t="s">
        <v>240</v>
      </c>
      <c r="AS4763">
        <v>6</v>
      </c>
      <c r="AT4763" t="s">
        <v>246</v>
      </c>
      <c r="AU4763" s="27">
        <v>41826</v>
      </c>
    </row>
    <row r="4764" spans="1:47" x14ac:dyDescent="0.2">
      <c r="A4764">
        <v>4763</v>
      </c>
      <c r="B4764" t="s">
        <v>16308</v>
      </c>
      <c r="C4764" t="s">
        <v>1197</v>
      </c>
      <c r="D4764" t="s">
        <v>16309</v>
      </c>
      <c r="E4764" s="27">
        <v>41368</v>
      </c>
      <c r="F4764" t="s">
        <v>233</v>
      </c>
      <c r="G4764" s="27">
        <v>33704</v>
      </c>
      <c r="H4764">
        <v>24</v>
      </c>
      <c r="I4764" t="s">
        <v>259</v>
      </c>
      <c r="J4764" t="s">
        <v>245</v>
      </c>
      <c r="K4764">
        <v>0</v>
      </c>
      <c r="L4764">
        <v>3</v>
      </c>
      <c r="M4764">
        <v>0</v>
      </c>
      <c r="N4764">
        <v>2</v>
      </c>
      <c r="O4764">
        <v>1</v>
      </c>
      <c r="P4764">
        <v>-1</v>
      </c>
      <c r="Q4764" s="28">
        <v>41367.459722222222</v>
      </c>
      <c r="R4764" s="28">
        <v>41368.061805555553</v>
      </c>
      <c r="S4764" t="s">
        <v>16310</v>
      </c>
      <c r="T4764" s="27">
        <v>41367</v>
      </c>
      <c r="V4764">
        <v>1</v>
      </c>
      <c r="W4764" t="s">
        <v>32</v>
      </c>
      <c r="X4764" t="s">
        <v>300</v>
      </c>
      <c r="Y4764">
        <v>0</v>
      </c>
      <c r="AB4764" t="s">
        <v>237</v>
      </c>
      <c r="AH4764">
        <v>0</v>
      </c>
      <c r="AN4764" t="s">
        <v>238</v>
      </c>
      <c r="AO4764">
        <v>4</v>
      </c>
      <c r="AP4764" t="s">
        <v>239</v>
      </c>
      <c r="AQ4764" s="27">
        <v>41368</v>
      </c>
      <c r="AR4764" t="s">
        <v>240</v>
      </c>
      <c r="AS4764">
        <v>3</v>
      </c>
      <c r="AT4764" t="s">
        <v>239</v>
      </c>
      <c r="AU4764" s="27">
        <v>41368</v>
      </c>
    </row>
    <row r="4765" spans="1:47" x14ac:dyDescent="0.2">
      <c r="A4765">
        <v>4764</v>
      </c>
      <c r="B4765" t="s">
        <v>16311</v>
      </c>
      <c r="C4765" t="s">
        <v>16312</v>
      </c>
      <c r="D4765" t="s">
        <v>266</v>
      </c>
      <c r="E4765" s="27">
        <v>41288</v>
      </c>
      <c r="F4765" t="s">
        <v>294</v>
      </c>
      <c r="G4765" s="27">
        <v>34249</v>
      </c>
      <c r="H4765">
        <v>22</v>
      </c>
      <c r="I4765" t="s">
        <v>259</v>
      </c>
      <c r="J4765" t="s">
        <v>250</v>
      </c>
      <c r="K4765">
        <v>0</v>
      </c>
      <c r="L4765">
        <v>9</v>
      </c>
      <c r="M4765">
        <v>0</v>
      </c>
      <c r="N4765">
        <v>0</v>
      </c>
      <c r="O4765">
        <v>2</v>
      </c>
      <c r="S4765" t="s">
        <v>16313</v>
      </c>
      <c r="T4765" s="27">
        <v>41216</v>
      </c>
      <c r="V4765">
        <v>72</v>
      </c>
      <c r="W4765" t="s">
        <v>32</v>
      </c>
      <c r="X4765" t="s">
        <v>2367</v>
      </c>
      <c r="Y4765">
        <v>0</v>
      </c>
      <c r="AB4765" t="s">
        <v>237</v>
      </c>
      <c r="AH4765">
        <v>0</v>
      </c>
      <c r="AN4765" t="s">
        <v>238</v>
      </c>
      <c r="AO4765">
        <v>6</v>
      </c>
      <c r="AP4765" t="s">
        <v>246</v>
      </c>
      <c r="AQ4765" s="27">
        <v>41288</v>
      </c>
      <c r="AR4765" t="s">
        <v>240</v>
      </c>
      <c r="AS4765">
        <v>9</v>
      </c>
      <c r="AT4765" t="s">
        <v>269</v>
      </c>
      <c r="AU4765" s="27">
        <v>41288</v>
      </c>
    </row>
    <row r="4766" spans="1:47" x14ac:dyDescent="0.2">
      <c r="A4766">
        <v>4765</v>
      </c>
      <c r="B4766" t="s">
        <v>16314</v>
      </c>
      <c r="C4766" t="s">
        <v>1010</v>
      </c>
      <c r="D4766" t="s">
        <v>4823</v>
      </c>
      <c r="E4766" s="27">
        <v>41506</v>
      </c>
      <c r="F4766" t="s">
        <v>233</v>
      </c>
      <c r="G4766" s="27">
        <v>25817</v>
      </c>
      <c r="H4766">
        <v>45</v>
      </c>
      <c r="I4766" t="s">
        <v>234</v>
      </c>
      <c r="J4766" t="s">
        <v>245</v>
      </c>
      <c r="K4766">
        <v>0</v>
      </c>
      <c r="L4766">
        <v>1</v>
      </c>
      <c r="M4766">
        <v>0</v>
      </c>
      <c r="N4766">
        <v>0</v>
      </c>
      <c r="O4766">
        <v>3</v>
      </c>
      <c r="P4766">
        <v>-1</v>
      </c>
      <c r="Q4766" s="28">
        <v>41505.202777777777</v>
      </c>
      <c r="R4766" s="28">
        <v>41506.299305555556</v>
      </c>
      <c r="S4766" t="s">
        <v>16315</v>
      </c>
      <c r="T4766" s="27">
        <v>41505</v>
      </c>
      <c r="V4766">
        <v>1</v>
      </c>
      <c r="W4766" t="s">
        <v>32</v>
      </c>
      <c r="X4766" t="s">
        <v>720</v>
      </c>
      <c r="Y4766">
        <v>0</v>
      </c>
      <c r="AB4766" t="s">
        <v>237</v>
      </c>
      <c r="AH4766">
        <v>0</v>
      </c>
      <c r="AN4766" t="s">
        <v>238</v>
      </c>
      <c r="AO4766">
        <v>1</v>
      </c>
      <c r="AP4766" t="s">
        <v>239</v>
      </c>
      <c r="AQ4766" s="27">
        <v>41506</v>
      </c>
      <c r="AR4766" t="s">
        <v>240</v>
      </c>
      <c r="AS4766">
        <v>1</v>
      </c>
      <c r="AT4766" t="s">
        <v>239</v>
      </c>
      <c r="AU4766" s="27">
        <v>41506</v>
      </c>
    </row>
    <row r="4767" spans="1:47" x14ac:dyDescent="0.2">
      <c r="A4767">
        <v>4766</v>
      </c>
      <c r="B4767" t="s">
        <v>16316</v>
      </c>
      <c r="C4767" t="s">
        <v>488</v>
      </c>
      <c r="D4767" t="s">
        <v>3539</v>
      </c>
      <c r="E4767" s="27">
        <v>41902</v>
      </c>
      <c r="F4767" t="s">
        <v>233</v>
      </c>
      <c r="G4767" s="27">
        <v>32937</v>
      </c>
      <c r="H4767">
        <v>26</v>
      </c>
      <c r="I4767" t="s">
        <v>244</v>
      </c>
      <c r="J4767" t="s">
        <v>245</v>
      </c>
      <c r="K4767">
        <v>0</v>
      </c>
      <c r="L4767">
        <v>9</v>
      </c>
      <c r="M4767">
        <v>0</v>
      </c>
      <c r="N4767">
        <v>0</v>
      </c>
      <c r="O4767">
        <v>2</v>
      </c>
      <c r="P4767">
        <v>-1</v>
      </c>
      <c r="Q4767" s="28">
        <v>41901.29791666667</v>
      </c>
      <c r="R4767" s="28">
        <v>41902.290277777778</v>
      </c>
      <c r="S4767" t="s">
        <v>16317</v>
      </c>
      <c r="T4767" s="27">
        <v>41901</v>
      </c>
      <c r="V4767">
        <v>1</v>
      </c>
      <c r="W4767" t="s">
        <v>32</v>
      </c>
      <c r="X4767" t="s">
        <v>359</v>
      </c>
      <c r="Y4767">
        <v>1</v>
      </c>
      <c r="AA4767" t="s">
        <v>16318</v>
      </c>
      <c r="AB4767" t="s">
        <v>32</v>
      </c>
      <c r="AC4767">
        <v>0</v>
      </c>
      <c r="AD4767" s="27">
        <v>41984</v>
      </c>
      <c r="AE4767" t="s">
        <v>359</v>
      </c>
      <c r="AF4767" s="27">
        <v>41984</v>
      </c>
      <c r="AG4767" s="27">
        <v>41985</v>
      </c>
      <c r="AH4767">
        <v>0</v>
      </c>
      <c r="AN4767" t="s">
        <v>238</v>
      </c>
      <c r="AO4767">
        <v>3</v>
      </c>
      <c r="AP4767" t="s">
        <v>239</v>
      </c>
      <c r="AQ4767" s="27">
        <v>41902</v>
      </c>
      <c r="AR4767" t="s">
        <v>240</v>
      </c>
      <c r="AS4767">
        <v>9</v>
      </c>
      <c r="AT4767" t="s">
        <v>269</v>
      </c>
      <c r="AU4767" s="27">
        <v>41902</v>
      </c>
    </row>
    <row r="4768" spans="1:47" x14ac:dyDescent="0.2">
      <c r="A4768">
        <v>4767</v>
      </c>
      <c r="B4768" t="s">
        <v>16319</v>
      </c>
      <c r="C4768" t="s">
        <v>456</v>
      </c>
      <c r="D4768" t="s">
        <v>16320</v>
      </c>
      <c r="E4768" s="27">
        <v>41357</v>
      </c>
      <c r="F4768" t="s">
        <v>233</v>
      </c>
      <c r="G4768" s="27">
        <v>28131</v>
      </c>
      <c r="H4768">
        <v>39</v>
      </c>
      <c r="I4768" t="s">
        <v>244</v>
      </c>
      <c r="J4768" t="s">
        <v>245</v>
      </c>
      <c r="K4768">
        <v>0</v>
      </c>
      <c r="L4768">
        <v>2</v>
      </c>
      <c r="M4768">
        <v>0</v>
      </c>
      <c r="N4768">
        <v>0</v>
      </c>
      <c r="O4768">
        <v>3</v>
      </c>
      <c r="P4768">
        <v>0</v>
      </c>
      <c r="Q4768" s="28">
        <v>41357.109722222223</v>
      </c>
      <c r="R4768" s="28">
        <v>41357.373611111114</v>
      </c>
      <c r="S4768" t="s">
        <v>16321</v>
      </c>
      <c r="T4768" s="27">
        <v>41357</v>
      </c>
      <c r="V4768">
        <v>0</v>
      </c>
      <c r="W4768" t="s">
        <v>32</v>
      </c>
      <c r="X4768" t="s">
        <v>261</v>
      </c>
      <c r="Y4768">
        <v>0</v>
      </c>
      <c r="AB4768" t="s">
        <v>237</v>
      </c>
      <c r="AH4768">
        <v>0</v>
      </c>
      <c r="AN4768" t="s">
        <v>238</v>
      </c>
      <c r="AO4768">
        <v>1</v>
      </c>
      <c r="AP4768" t="s">
        <v>239</v>
      </c>
      <c r="AQ4768" s="27">
        <v>41357</v>
      </c>
      <c r="AR4768" t="s">
        <v>240</v>
      </c>
      <c r="AS4768">
        <v>2</v>
      </c>
      <c r="AT4768" t="s">
        <v>239</v>
      </c>
      <c r="AU4768" s="27">
        <v>41357</v>
      </c>
    </row>
    <row r="4769" spans="1:47" x14ac:dyDescent="0.2">
      <c r="A4769">
        <v>4768</v>
      </c>
      <c r="B4769" t="s">
        <v>16322</v>
      </c>
      <c r="C4769" t="s">
        <v>6987</v>
      </c>
      <c r="D4769" t="s">
        <v>14628</v>
      </c>
      <c r="E4769" s="27">
        <v>41984</v>
      </c>
      <c r="F4769" t="s">
        <v>233</v>
      </c>
      <c r="G4769" s="27">
        <v>34346</v>
      </c>
      <c r="H4769">
        <v>22</v>
      </c>
      <c r="I4769" t="s">
        <v>259</v>
      </c>
      <c r="J4769" t="s">
        <v>245</v>
      </c>
      <c r="K4769">
        <v>0</v>
      </c>
      <c r="L4769">
        <v>5</v>
      </c>
      <c r="M4769">
        <v>0</v>
      </c>
      <c r="N4769">
        <v>0</v>
      </c>
      <c r="O4769">
        <v>2</v>
      </c>
      <c r="P4769">
        <v>112</v>
      </c>
      <c r="Q4769" s="28">
        <v>42096.520833333336</v>
      </c>
      <c r="R4769" s="28">
        <v>42153.206250000003</v>
      </c>
      <c r="S4769" t="s">
        <v>16323</v>
      </c>
      <c r="T4769" s="27">
        <v>41857</v>
      </c>
      <c r="V4769">
        <v>127</v>
      </c>
      <c r="W4769" t="s">
        <v>32</v>
      </c>
      <c r="X4769" t="s">
        <v>749</v>
      </c>
      <c r="Y4769">
        <v>0</v>
      </c>
      <c r="AB4769" t="s">
        <v>237</v>
      </c>
      <c r="AH4769">
        <v>0</v>
      </c>
      <c r="AN4769" t="s">
        <v>238</v>
      </c>
      <c r="AO4769">
        <v>6</v>
      </c>
      <c r="AP4769" t="s">
        <v>246</v>
      </c>
      <c r="AQ4769" s="27">
        <v>41984</v>
      </c>
      <c r="AR4769" t="s">
        <v>240</v>
      </c>
      <c r="AS4769">
        <v>5</v>
      </c>
      <c r="AT4769" t="s">
        <v>246</v>
      </c>
      <c r="AU4769" s="27">
        <v>41984</v>
      </c>
    </row>
    <row r="4770" spans="1:47" x14ac:dyDescent="0.2">
      <c r="A4770">
        <v>4769</v>
      </c>
      <c r="B4770" t="s">
        <v>16324</v>
      </c>
      <c r="C4770" t="s">
        <v>2931</v>
      </c>
      <c r="D4770" t="s">
        <v>6670</v>
      </c>
      <c r="E4770" s="27">
        <v>41501</v>
      </c>
      <c r="F4770" t="s">
        <v>233</v>
      </c>
      <c r="G4770" s="27">
        <v>27867</v>
      </c>
      <c r="H4770">
        <v>40</v>
      </c>
      <c r="I4770" t="s">
        <v>244</v>
      </c>
      <c r="J4770" t="s">
        <v>245</v>
      </c>
      <c r="K4770">
        <v>0</v>
      </c>
      <c r="L4770">
        <v>3</v>
      </c>
      <c r="M4770">
        <v>0</v>
      </c>
      <c r="N4770">
        <v>0</v>
      </c>
      <c r="O4770">
        <v>1</v>
      </c>
      <c r="P4770">
        <v>-1</v>
      </c>
      <c r="Q4770" s="28">
        <v>41500.477777777778</v>
      </c>
      <c r="R4770" s="28">
        <v>41542.464583333334</v>
      </c>
      <c r="S4770" t="s">
        <v>16325</v>
      </c>
      <c r="T4770" s="27">
        <v>41500</v>
      </c>
      <c r="V4770">
        <v>1</v>
      </c>
      <c r="W4770" t="s">
        <v>32</v>
      </c>
      <c r="X4770" t="s">
        <v>359</v>
      </c>
      <c r="Y4770">
        <v>0</v>
      </c>
      <c r="AB4770" t="s">
        <v>237</v>
      </c>
      <c r="AH4770">
        <v>0</v>
      </c>
      <c r="AN4770" t="s">
        <v>238</v>
      </c>
      <c r="AO4770">
        <v>1</v>
      </c>
      <c r="AP4770" t="s">
        <v>239</v>
      </c>
      <c r="AQ4770" s="27">
        <v>41501</v>
      </c>
      <c r="AR4770" t="s">
        <v>240</v>
      </c>
      <c r="AS4770">
        <v>3</v>
      </c>
      <c r="AT4770" t="s">
        <v>239</v>
      </c>
      <c r="AU4770" s="27">
        <v>41501</v>
      </c>
    </row>
    <row r="4771" spans="1:47" x14ac:dyDescent="0.2">
      <c r="A4771">
        <v>4770</v>
      </c>
      <c r="B4771" t="s">
        <v>16326</v>
      </c>
      <c r="C4771" t="s">
        <v>3816</v>
      </c>
      <c r="D4771" t="s">
        <v>14115</v>
      </c>
      <c r="E4771" s="27">
        <v>41773</v>
      </c>
      <c r="F4771" t="s">
        <v>294</v>
      </c>
      <c r="G4771" s="27">
        <v>31919</v>
      </c>
      <c r="H4771">
        <v>28</v>
      </c>
      <c r="I4771" t="s">
        <v>244</v>
      </c>
      <c r="J4771" t="s">
        <v>245</v>
      </c>
      <c r="K4771">
        <v>0</v>
      </c>
      <c r="L4771">
        <v>5</v>
      </c>
      <c r="M4771">
        <v>0</v>
      </c>
      <c r="N4771">
        <v>0</v>
      </c>
      <c r="O4771">
        <v>1</v>
      </c>
      <c r="P4771">
        <v>0</v>
      </c>
      <c r="Q4771" s="28">
        <v>41773.094444444447</v>
      </c>
      <c r="R4771" s="28">
        <v>41820.072916666664</v>
      </c>
      <c r="S4771" t="s">
        <v>16327</v>
      </c>
      <c r="U4771" s="27">
        <v>41773</v>
      </c>
      <c r="V4771">
        <v>0</v>
      </c>
      <c r="W4771" t="s">
        <v>32</v>
      </c>
      <c r="X4771" t="s">
        <v>274</v>
      </c>
      <c r="Y4771">
        <v>0</v>
      </c>
      <c r="AB4771" t="s">
        <v>237</v>
      </c>
      <c r="AH4771">
        <v>0</v>
      </c>
      <c r="AN4771" t="s">
        <v>238</v>
      </c>
      <c r="AO4771">
        <v>3</v>
      </c>
      <c r="AP4771" t="s">
        <v>239</v>
      </c>
      <c r="AQ4771" s="27">
        <v>41773</v>
      </c>
      <c r="AR4771" t="s">
        <v>240</v>
      </c>
      <c r="AS4771">
        <v>5</v>
      </c>
      <c r="AT4771" t="s">
        <v>246</v>
      </c>
      <c r="AU4771" s="27">
        <v>41773</v>
      </c>
    </row>
    <row r="4772" spans="1:47" x14ac:dyDescent="0.2">
      <c r="A4772">
        <v>4771</v>
      </c>
      <c r="B4772" t="s">
        <v>16328</v>
      </c>
      <c r="C4772" t="s">
        <v>6324</v>
      </c>
      <c r="D4772" t="s">
        <v>3540</v>
      </c>
      <c r="E4772" s="27">
        <v>41829</v>
      </c>
      <c r="F4772" t="s">
        <v>233</v>
      </c>
      <c r="G4772" s="27">
        <v>29124</v>
      </c>
      <c r="H4772">
        <v>36</v>
      </c>
      <c r="I4772" t="s">
        <v>244</v>
      </c>
      <c r="J4772" t="s">
        <v>245</v>
      </c>
      <c r="K4772">
        <v>0</v>
      </c>
      <c r="L4772">
        <v>5</v>
      </c>
      <c r="M4772">
        <v>0</v>
      </c>
      <c r="N4772">
        <v>0</v>
      </c>
      <c r="O4772">
        <v>1</v>
      </c>
      <c r="P4772">
        <v>-1</v>
      </c>
      <c r="Q4772" s="28">
        <v>41828.23333333333</v>
      </c>
      <c r="R4772" s="28">
        <v>41928.063888888886</v>
      </c>
      <c r="S4772" t="s">
        <v>16329</v>
      </c>
      <c r="T4772" s="27">
        <v>41828</v>
      </c>
      <c r="V4772">
        <v>1</v>
      </c>
      <c r="W4772" t="s">
        <v>32</v>
      </c>
      <c r="X4772" t="s">
        <v>359</v>
      </c>
      <c r="Y4772">
        <v>0</v>
      </c>
      <c r="AB4772" t="s">
        <v>237</v>
      </c>
      <c r="AH4772">
        <v>0</v>
      </c>
      <c r="AN4772" t="s">
        <v>238</v>
      </c>
      <c r="AO4772">
        <v>2</v>
      </c>
      <c r="AP4772" t="s">
        <v>239</v>
      </c>
      <c r="AQ4772" s="27">
        <v>41829</v>
      </c>
      <c r="AR4772" t="s">
        <v>240</v>
      </c>
      <c r="AS4772">
        <v>5</v>
      </c>
      <c r="AT4772" t="s">
        <v>246</v>
      </c>
      <c r="AU4772" s="27">
        <v>41829</v>
      </c>
    </row>
    <row r="4773" spans="1:47" x14ac:dyDescent="0.2">
      <c r="A4773">
        <v>4772</v>
      </c>
      <c r="B4773" t="s">
        <v>16330</v>
      </c>
      <c r="C4773" t="s">
        <v>2103</v>
      </c>
      <c r="D4773" t="s">
        <v>3886</v>
      </c>
      <c r="E4773" s="27">
        <v>41295</v>
      </c>
      <c r="F4773" t="s">
        <v>233</v>
      </c>
      <c r="G4773" s="27">
        <v>33466</v>
      </c>
      <c r="H4773">
        <v>24</v>
      </c>
      <c r="I4773" t="s">
        <v>259</v>
      </c>
      <c r="J4773" t="s">
        <v>250</v>
      </c>
      <c r="K4773">
        <v>0</v>
      </c>
      <c r="L4773">
        <v>10</v>
      </c>
      <c r="M4773">
        <v>0</v>
      </c>
      <c r="N4773">
        <v>0</v>
      </c>
      <c r="O4773">
        <v>0</v>
      </c>
      <c r="P4773">
        <v>-1</v>
      </c>
      <c r="Q4773" s="28">
        <v>41294.388194444444</v>
      </c>
      <c r="R4773" s="28">
        <v>41295.345138888886</v>
      </c>
      <c r="S4773" t="s">
        <v>16331</v>
      </c>
      <c r="T4773" s="27">
        <v>41294</v>
      </c>
      <c r="V4773">
        <v>1</v>
      </c>
      <c r="W4773" t="s">
        <v>32</v>
      </c>
      <c r="X4773" t="s">
        <v>268</v>
      </c>
      <c r="Y4773">
        <v>0</v>
      </c>
      <c r="AB4773" t="s">
        <v>237</v>
      </c>
      <c r="AH4773">
        <v>0</v>
      </c>
      <c r="AN4773" t="s">
        <v>238</v>
      </c>
      <c r="AO4773">
        <v>6</v>
      </c>
      <c r="AP4773" t="s">
        <v>246</v>
      </c>
      <c r="AQ4773" s="27">
        <v>41295</v>
      </c>
      <c r="AR4773" t="s">
        <v>240</v>
      </c>
      <c r="AS4773">
        <v>10</v>
      </c>
      <c r="AT4773" t="s">
        <v>269</v>
      </c>
      <c r="AU4773" s="27">
        <v>41295</v>
      </c>
    </row>
    <row r="4774" spans="1:47" x14ac:dyDescent="0.2">
      <c r="A4774">
        <v>4773</v>
      </c>
      <c r="B4774" t="s">
        <v>16332</v>
      </c>
      <c r="C4774" t="s">
        <v>16333</v>
      </c>
      <c r="D4774" t="s">
        <v>277</v>
      </c>
      <c r="E4774" s="27">
        <v>41644</v>
      </c>
      <c r="F4774" t="s">
        <v>233</v>
      </c>
      <c r="G4774" s="27">
        <v>33968</v>
      </c>
      <c r="H4774">
        <v>23</v>
      </c>
      <c r="I4774" t="s">
        <v>259</v>
      </c>
      <c r="J4774" t="s">
        <v>250</v>
      </c>
      <c r="K4774">
        <v>0</v>
      </c>
      <c r="L4774">
        <v>7</v>
      </c>
      <c r="M4774">
        <v>0</v>
      </c>
      <c r="N4774">
        <v>1</v>
      </c>
      <c r="O4774">
        <v>1</v>
      </c>
      <c r="P4774">
        <v>-1</v>
      </c>
      <c r="Q4774" s="28">
        <v>41643.411805555559</v>
      </c>
      <c r="R4774" s="28">
        <v>41644.336805555555</v>
      </c>
      <c r="S4774" t="s">
        <v>16334</v>
      </c>
      <c r="T4774" s="27">
        <v>41017</v>
      </c>
      <c r="V4774">
        <v>627</v>
      </c>
      <c r="W4774" t="s">
        <v>32</v>
      </c>
      <c r="X4774" t="s">
        <v>261</v>
      </c>
      <c r="Y4774">
        <v>0</v>
      </c>
      <c r="AB4774" t="s">
        <v>237</v>
      </c>
      <c r="AH4774">
        <v>0</v>
      </c>
      <c r="AN4774" t="s">
        <v>238</v>
      </c>
      <c r="AO4774">
        <v>4</v>
      </c>
      <c r="AP4774" t="s">
        <v>239</v>
      </c>
      <c r="AQ4774" s="27">
        <v>41644</v>
      </c>
      <c r="AR4774" t="s">
        <v>240</v>
      </c>
      <c r="AS4774">
        <v>7</v>
      </c>
      <c r="AT4774" t="s">
        <v>246</v>
      </c>
      <c r="AU4774" s="27">
        <v>41644</v>
      </c>
    </row>
    <row r="4775" spans="1:47" x14ac:dyDescent="0.2">
      <c r="A4775">
        <v>4774</v>
      </c>
      <c r="B4775" t="s">
        <v>16335</v>
      </c>
      <c r="C4775" t="s">
        <v>1481</v>
      </c>
      <c r="D4775" t="s">
        <v>6457</v>
      </c>
      <c r="E4775" s="27">
        <v>41334</v>
      </c>
      <c r="F4775" t="s">
        <v>233</v>
      </c>
      <c r="G4775" s="27">
        <v>20002</v>
      </c>
      <c r="H4775">
        <v>61</v>
      </c>
      <c r="I4775" t="s">
        <v>234</v>
      </c>
      <c r="J4775" t="s">
        <v>245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 s="28">
        <v>41334.218055555553</v>
      </c>
      <c r="R4775" s="28">
        <v>41334.074999999997</v>
      </c>
      <c r="S4775" t="s">
        <v>16336</v>
      </c>
      <c r="T4775" s="27">
        <v>41334</v>
      </c>
      <c r="V4775">
        <v>0</v>
      </c>
      <c r="W4775" t="s">
        <v>36</v>
      </c>
      <c r="X4775" t="s">
        <v>263</v>
      </c>
      <c r="Y4775">
        <v>0</v>
      </c>
      <c r="AB4775" t="s">
        <v>237</v>
      </c>
      <c r="AH4775">
        <v>0</v>
      </c>
      <c r="AN4775" t="s">
        <v>238</v>
      </c>
      <c r="AO4775">
        <v>1</v>
      </c>
      <c r="AP4775" t="s">
        <v>239</v>
      </c>
      <c r="AQ4775" s="27">
        <v>41334</v>
      </c>
      <c r="AR4775" t="s">
        <v>240</v>
      </c>
      <c r="AS4775">
        <v>1</v>
      </c>
      <c r="AT4775" t="s">
        <v>239</v>
      </c>
      <c r="AU4775" s="27">
        <v>41334</v>
      </c>
    </row>
    <row r="4776" spans="1:47" x14ac:dyDescent="0.2">
      <c r="A4776">
        <v>4775</v>
      </c>
      <c r="B4776" t="s">
        <v>16337</v>
      </c>
      <c r="C4776" t="s">
        <v>1371</v>
      </c>
      <c r="D4776" t="s">
        <v>16338</v>
      </c>
      <c r="E4776" s="27">
        <v>41524</v>
      </c>
      <c r="F4776" t="s">
        <v>233</v>
      </c>
      <c r="G4776" s="27">
        <v>26984</v>
      </c>
      <c r="H4776">
        <v>42</v>
      </c>
      <c r="I4776" t="s">
        <v>244</v>
      </c>
      <c r="J4776" t="s">
        <v>245</v>
      </c>
      <c r="K4776">
        <v>0</v>
      </c>
      <c r="L4776">
        <v>5</v>
      </c>
      <c r="M4776">
        <v>0</v>
      </c>
      <c r="N4776">
        <v>0</v>
      </c>
      <c r="O4776">
        <v>3</v>
      </c>
      <c r="P4776">
        <v>0</v>
      </c>
      <c r="Q4776" s="28">
        <v>41524.536805555559</v>
      </c>
      <c r="R4776" s="28">
        <v>41524.051388888889</v>
      </c>
      <c r="S4776" t="s">
        <v>16339</v>
      </c>
      <c r="T4776" s="27">
        <v>41523</v>
      </c>
      <c r="V4776">
        <v>1</v>
      </c>
      <c r="W4776" t="s">
        <v>32</v>
      </c>
      <c r="X4776" t="s">
        <v>12560</v>
      </c>
      <c r="Y4776">
        <v>1</v>
      </c>
      <c r="AA4776" t="s">
        <v>16340</v>
      </c>
      <c r="AB4776" t="s">
        <v>36</v>
      </c>
      <c r="AC4776">
        <v>0</v>
      </c>
      <c r="AD4776" s="27">
        <v>41743</v>
      </c>
      <c r="AE4776" t="s">
        <v>474</v>
      </c>
      <c r="AF4776" s="27">
        <v>41743</v>
      </c>
      <c r="AG4776" s="27">
        <v>41870</v>
      </c>
      <c r="AH4776">
        <v>0</v>
      </c>
      <c r="AN4776" t="s">
        <v>238</v>
      </c>
      <c r="AO4776">
        <v>3</v>
      </c>
      <c r="AP4776" t="s">
        <v>239</v>
      </c>
      <c r="AQ4776" s="27">
        <v>41524</v>
      </c>
      <c r="AR4776" t="s">
        <v>240</v>
      </c>
      <c r="AS4776">
        <v>5</v>
      </c>
      <c r="AT4776" t="s">
        <v>246</v>
      </c>
      <c r="AU4776" s="27">
        <v>41524</v>
      </c>
    </row>
    <row r="4777" spans="1:47" x14ac:dyDescent="0.2">
      <c r="A4777">
        <v>4776</v>
      </c>
      <c r="B4777" t="s">
        <v>16341</v>
      </c>
      <c r="C4777" t="s">
        <v>2316</v>
      </c>
      <c r="D4777" t="s">
        <v>1692</v>
      </c>
      <c r="E4777" s="27">
        <v>41283</v>
      </c>
      <c r="F4777" t="s">
        <v>233</v>
      </c>
      <c r="G4777" s="27">
        <v>28302</v>
      </c>
      <c r="H4777">
        <v>38</v>
      </c>
      <c r="I4777" t="s">
        <v>244</v>
      </c>
      <c r="J4777" t="s">
        <v>250</v>
      </c>
      <c r="K4777">
        <v>0</v>
      </c>
      <c r="L4777">
        <v>2</v>
      </c>
      <c r="M4777">
        <v>0</v>
      </c>
      <c r="N4777">
        <v>0</v>
      </c>
      <c r="O4777">
        <v>3</v>
      </c>
      <c r="P4777">
        <v>0</v>
      </c>
      <c r="Q4777" s="28">
        <v>41283.0625</v>
      </c>
      <c r="R4777" s="28">
        <v>41287.414583333331</v>
      </c>
      <c r="S4777" t="s">
        <v>16342</v>
      </c>
      <c r="T4777" s="27">
        <v>41282</v>
      </c>
      <c r="V4777">
        <v>1</v>
      </c>
      <c r="W4777" t="s">
        <v>32</v>
      </c>
      <c r="X4777" t="s">
        <v>254</v>
      </c>
      <c r="Y4777">
        <v>1</v>
      </c>
      <c r="AA4777" t="s">
        <v>16343</v>
      </c>
      <c r="AB4777" t="s">
        <v>36</v>
      </c>
      <c r="AD4777" s="27">
        <v>41381</v>
      </c>
      <c r="AE4777" t="s">
        <v>324</v>
      </c>
      <c r="AH4777">
        <v>0</v>
      </c>
      <c r="AN4777" t="s">
        <v>238</v>
      </c>
      <c r="AO4777">
        <v>1</v>
      </c>
      <c r="AP4777" t="s">
        <v>239</v>
      </c>
      <c r="AQ4777" s="27">
        <v>41283</v>
      </c>
      <c r="AR4777" t="s">
        <v>240</v>
      </c>
      <c r="AS4777">
        <v>2</v>
      </c>
      <c r="AT4777" t="s">
        <v>239</v>
      </c>
      <c r="AU4777" s="27">
        <v>41283</v>
      </c>
    </row>
    <row r="4778" spans="1:47" x14ac:dyDescent="0.2">
      <c r="A4778">
        <v>4777</v>
      </c>
      <c r="B4778" t="s">
        <v>16344</v>
      </c>
      <c r="C4778" t="s">
        <v>16345</v>
      </c>
      <c r="D4778" t="s">
        <v>12532</v>
      </c>
      <c r="E4778" s="27">
        <v>41854</v>
      </c>
      <c r="F4778" t="s">
        <v>233</v>
      </c>
      <c r="G4778" s="27">
        <v>31769</v>
      </c>
      <c r="H4778">
        <v>29</v>
      </c>
      <c r="I4778" t="s">
        <v>244</v>
      </c>
      <c r="J4778" t="s">
        <v>3068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-1</v>
      </c>
      <c r="Q4778" s="28">
        <v>41853.240972222222</v>
      </c>
      <c r="R4778" s="28">
        <v>41854.353472222225</v>
      </c>
      <c r="S4778" t="s">
        <v>16346</v>
      </c>
      <c r="T4778" s="27">
        <v>41853</v>
      </c>
      <c r="V4778">
        <v>1</v>
      </c>
      <c r="W4778" t="s">
        <v>36</v>
      </c>
      <c r="X4778" t="s">
        <v>279</v>
      </c>
      <c r="Y4778">
        <v>0</v>
      </c>
      <c r="AB4778" t="s">
        <v>237</v>
      </c>
      <c r="AH4778">
        <v>0</v>
      </c>
      <c r="AN4778" t="s">
        <v>238</v>
      </c>
      <c r="AO4778">
        <v>2</v>
      </c>
      <c r="AP4778" t="s">
        <v>239</v>
      </c>
      <c r="AQ4778" s="27">
        <v>41854</v>
      </c>
      <c r="AR4778" t="s">
        <v>240</v>
      </c>
      <c r="AS4778">
        <v>1</v>
      </c>
      <c r="AT4778" t="s">
        <v>239</v>
      </c>
      <c r="AU4778" s="27">
        <v>41854</v>
      </c>
    </row>
    <row r="4779" spans="1:47" x14ac:dyDescent="0.2">
      <c r="A4779">
        <v>4778</v>
      </c>
      <c r="B4779" t="s">
        <v>16347</v>
      </c>
      <c r="C4779" t="s">
        <v>1828</v>
      </c>
      <c r="D4779" t="s">
        <v>16348</v>
      </c>
      <c r="E4779" s="27">
        <v>41322</v>
      </c>
      <c r="F4779" t="s">
        <v>233</v>
      </c>
      <c r="G4779" s="27">
        <v>17796</v>
      </c>
      <c r="H4779">
        <v>67</v>
      </c>
      <c r="I4779" t="s">
        <v>234</v>
      </c>
      <c r="J4779" t="s">
        <v>245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-1</v>
      </c>
      <c r="Q4779" s="28">
        <v>41321.288194444445</v>
      </c>
      <c r="R4779" s="28">
        <v>41345.393055555556</v>
      </c>
      <c r="S4779" t="s">
        <v>16349</v>
      </c>
      <c r="T4779" s="27">
        <v>41321</v>
      </c>
      <c r="V4779">
        <v>1</v>
      </c>
      <c r="W4779" t="s">
        <v>32</v>
      </c>
      <c r="X4779" t="s">
        <v>359</v>
      </c>
      <c r="Y4779">
        <v>1</v>
      </c>
      <c r="AA4779" t="s">
        <v>16350</v>
      </c>
      <c r="AB4779" t="s">
        <v>36</v>
      </c>
      <c r="AC4779">
        <v>0</v>
      </c>
      <c r="AD4779" s="27">
        <v>41355</v>
      </c>
      <c r="AE4779" t="s">
        <v>3112</v>
      </c>
      <c r="AF4779" s="27">
        <v>41355</v>
      </c>
      <c r="AG4779" s="27">
        <v>41356</v>
      </c>
      <c r="AH4779">
        <v>0</v>
      </c>
      <c r="AN4779" t="s">
        <v>238</v>
      </c>
      <c r="AO4779">
        <v>1</v>
      </c>
      <c r="AP4779" t="s">
        <v>239</v>
      </c>
      <c r="AQ4779" s="27">
        <v>41322</v>
      </c>
      <c r="AR4779" t="s">
        <v>240</v>
      </c>
      <c r="AS4779">
        <v>1</v>
      </c>
      <c r="AT4779" t="s">
        <v>239</v>
      </c>
      <c r="AU4779" s="27">
        <v>41322</v>
      </c>
    </row>
    <row r="4780" spans="1:47" x14ac:dyDescent="0.2">
      <c r="A4780">
        <v>4779</v>
      </c>
      <c r="B4780" t="s">
        <v>16351</v>
      </c>
      <c r="C4780" t="s">
        <v>400</v>
      </c>
      <c r="D4780" t="s">
        <v>16352</v>
      </c>
      <c r="E4780" s="27">
        <v>42001</v>
      </c>
      <c r="F4780" t="s">
        <v>233</v>
      </c>
      <c r="G4780" s="27">
        <v>32408</v>
      </c>
      <c r="H4780">
        <v>27</v>
      </c>
      <c r="I4780" t="s">
        <v>244</v>
      </c>
      <c r="J4780" t="s">
        <v>245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 s="28">
        <v>42001.066666666666</v>
      </c>
      <c r="R4780" s="28">
        <v>42002.304861111108</v>
      </c>
      <c r="S4780" t="s">
        <v>16353</v>
      </c>
      <c r="T4780" s="27">
        <v>42000</v>
      </c>
      <c r="V4780">
        <v>1</v>
      </c>
      <c r="W4780" t="s">
        <v>36</v>
      </c>
      <c r="X4780" t="s">
        <v>279</v>
      </c>
      <c r="Y4780">
        <v>0</v>
      </c>
      <c r="AB4780" t="s">
        <v>237</v>
      </c>
      <c r="AH4780">
        <v>0</v>
      </c>
      <c r="AN4780" t="s">
        <v>238</v>
      </c>
      <c r="AO4780">
        <v>2</v>
      </c>
      <c r="AP4780" t="s">
        <v>239</v>
      </c>
      <c r="AQ4780" s="27">
        <v>42001</v>
      </c>
      <c r="AR4780" t="s">
        <v>240</v>
      </c>
      <c r="AS4780">
        <v>1</v>
      </c>
      <c r="AT4780" t="s">
        <v>239</v>
      </c>
      <c r="AU4780" s="27">
        <v>42001</v>
      </c>
    </row>
    <row r="4781" spans="1:47" x14ac:dyDescent="0.2">
      <c r="A4781">
        <v>4780</v>
      </c>
      <c r="B4781" t="s">
        <v>16354</v>
      </c>
      <c r="C4781" t="s">
        <v>602</v>
      </c>
      <c r="D4781" t="s">
        <v>12475</v>
      </c>
      <c r="E4781" s="27">
        <v>41641</v>
      </c>
      <c r="F4781" t="s">
        <v>233</v>
      </c>
      <c r="G4781" s="27">
        <v>34014</v>
      </c>
      <c r="H4781">
        <v>23</v>
      </c>
      <c r="I4781" t="s">
        <v>259</v>
      </c>
      <c r="J4781" t="s">
        <v>245</v>
      </c>
      <c r="K4781">
        <v>0</v>
      </c>
      <c r="L4781">
        <v>6</v>
      </c>
      <c r="M4781">
        <v>0</v>
      </c>
      <c r="N4781">
        <v>0</v>
      </c>
      <c r="O4781">
        <v>2</v>
      </c>
      <c r="P4781">
        <v>-20</v>
      </c>
      <c r="Q4781" s="28">
        <v>41621.093055555553</v>
      </c>
      <c r="R4781" s="28">
        <v>41629.088888888888</v>
      </c>
      <c r="S4781" t="s">
        <v>16355</v>
      </c>
      <c r="T4781" s="27">
        <v>41620</v>
      </c>
      <c r="V4781">
        <v>21</v>
      </c>
      <c r="W4781" t="s">
        <v>32</v>
      </c>
      <c r="X4781" t="s">
        <v>974</v>
      </c>
      <c r="Y4781">
        <v>0</v>
      </c>
      <c r="AB4781" t="s">
        <v>237</v>
      </c>
      <c r="AH4781">
        <v>0</v>
      </c>
      <c r="AN4781" t="s">
        <v>238</v>
      </c>
      <c r="AO4781">
        <v>7</v>
      </c>
      <c r="AP4781" t="s">
        <v>246</v>
      </c>
      <c r="AQ4781" s="27">
        <v>41641</v>
      </c>
      <c r="AR4781" t="s">
        <v>240</v>
      </c>
      <c r="AS4781">
        <v>6</v>
      </c>
      <c r="AT4781" t="s">
        <v>246</v>
      </c>
      <c r="AU4781" s="27">
        <v>41641</v>
      </c>
    </row>
    <row r="4782" spans="1:47" x14ac:dyDescent="0.2">
      <c r="A4782">
        <v>4781</v>
      </c>
      <c r="B4782" t="s">
        <v>16356</v>
      </c>
      <c r="C4782" t="s">
        <v>16357</v>
      </c>
      <c r="D4782" t="s">
        <v>3856</v>
      </c>
      <c r="E4782" s="27">
        <v>41563</v>
      </c>
      <c r="F4782" t="s">
        <v>233</v>
      </c>
      <c r="G4782" s="27">
        <v>26059</v>
      </c>
      <c r="H4782">
        <v>44</v>
      </c>
      <c r="I4782" t="s">
        <v>244</v>
      </c>
      <c r="J4782" t="s">
        <v>245</v>
      </c>
      <c r="K4782">
        <v>0</v>
      </c>
      <c r="L4782">
        <v>6</v>
      </c>
      <c r="M4782">
        <v>0</v>
      </c>
      <c r="N4782">
        <v>0</v>
      </c>
      <c r="O4782">
        <v>7</v>
      </c>
      <c r="P4782">
        <v>-1</v>
      </c>
      <c r="Q4782" s="28">
        <v>41562.086111111108</v>
      </c>
      <c r="R4782" s="28">
        <v>41816.192361111112</v>
      </c>
      <c r="S4782" t="s">
        <v>16358</v>
      </c>
      <c r="U4782" s="27">
        <v>41562</v>
      </c>
      <c r="V4782">
        <v>1</v>
      </c>
      <c r="W4782" t="s">
        <v>32</v>
      </c>
      <c r="X4782" t="s">
        <v>274</v>
      </c>
      <c r="Y4782">
        <v>0</v>
      </c>
      <c r="AB4782" t="s">
        <v>237</v>
      </c>
      <c r="AH4782">
        <v>0</v>
      </c>
      <c r="AN4782" t="s">
        <v>238</v>
      </c>
      <c r="AO4782">
        <v>3</v>
      </c>
      <c r="AP4782" t="s">
        <v>239</v>
      </c>
      <c r="AQ4782" s="27">
        <v>41563</v>
      </c>
      <c r="AR4782" t="s">
        <v>240</v>
      </c>
      <c r="AS4782">
        <v>6</v>
      </c>
      <c r="AT4782" t="s">
        <v>246</v>
      </c>
      <c r="AU4782" s="27">
        <v>41563</v>
      </c>
    </row>
    <row r="4783" spans="1:47" x14ac:dyDescent="0.2">
      <c r="A4783">
        <v>4782</v>
      </c>
      <c r="B4783" t="s">
        <v>16359</v>
      </c>
      <c r="C4783" t="s">
        <v>7923</v>
      </c>
      <c r="D4783" t="s">
        <v>1717</v>
      </c>
      <c r="E4783" s="27">
        <v>41982</v>
      </c>
      <c r="F4783" t="s">
        <v>233</v>
      </c>
      <c r="G4783" s="27">
        <v>26674</v>
      </c>
      <c r="H4783">
        <v>43</v>
      </c>
      <c r="I4783" t="s">
        <v>244</v>
      </c>
      <c r="J4783" t="s">
        <v>250</v>
      </c>
      <c r="K4783">
        <v>0</v>
      </c>
      <c r="L4783">
        <v>6</v>
      </c>
      <c r="M4783">
        <v>0</v>
      </c>
      <c r="N4783">
        <v>0</v>
      </c>
      <c r="O4783">
        <v>7</v>
      </c>
      <c r="P4783">
        <v>-26</v>
      </c>
      <c r="Q4783" s="28">
        <v>41956.282638888886</v>
      </c>
      <c r="R4783" s="28">
        <v>41982.434027777781</v>
      </c>
      <c r="S4783" t="s">
        <v>16360</v>
      </c>
      <c r="U4783" s="27">
        <v>41956</v>
      </c>
      <c r="V4783">
        <v>26</v>
      </c>
      <c r="W4783" t="s">
        <v>32</v>
      </c>
      <c r="X4783" t="s">
        <v>274</v>
      </c>
      <c r="Y4783">
        <v>0</v>
      </c>
      <c r="AB4783" t="s">
        <v>237</v>
      </c>
      <c r="AH4783">
        <v>0</v>
      </c>
      <c r="AN4783" t="s">
        <v>238</v>
      </c>
      <c r="AO4783">
        <v>3</v>
      </c>
      <c r="AP4783" t="s">
        <v>239</v>
      </c>
      <c r="AQ4783" s="27">
        <v>41982</v>
      </c>
      <c r="AR4783" t="s">
        <v>240</v>
      </c>
      <c r="AS4783">
        <v>6</v>
      </c>
      <c r="AT4783" t="s">
        <v>246</v>
      </c>
      <c r="AU4783" s="27">
        <v>41982</v>
      </c>
    </row>
    <row r="4784" spans="1:47" x14ac:dyDescent="0.2">
      <c r="A4784">
        <v>4783</v>
      </c>
      <c r="B4784" t="s">
        <v>16361</v>
      </c>
      <c r="C4784" t="s">
        <v>4092</v>
      </c>
      <c r="D4784" t="s">
        <v>16362</v>
      </c>
      <c r="E4784" s="27">
        <v>41981</v>
      </c>
      <c r="F4784" t="s">
        <v>233</v>
      </c>
      <c r="G4784" s="27">
        <v>31053</v>
      </c>
      <c r="H4784">
        <v>31</v>
      </c>
      <c r="I4784" t="s">
        <v>244</v>
      </c>
      <c r="J4784" t="s">
        <v>245</v>
      </c>
      <c r="K4784">
        <v>0</v>
      </c>
      <c r="L4784">
        <v>4</v>
      </c>
      <c r="M4784">
        <v>0</v>
      </c>
      <c r="N4784">
        <v>0</v>
      </c>
      <c r="O4784">
        <v>1</v>
      </c>
      <c r="P4784">
        <v>0</v>
      </c>
      <c r="Q4784" s="28">
        <v>41981.138194444444</v>
      </c>
      <c r="R4784" s="28">
        <v>41981.386111111111</v>
      </c>
      <c r="S4784" t="s">
        <v>16363</v>
      </c>
      <c r="T4784" s="27">
        <v>41981</v>
      </c>
      <c r="V4784">
        <v>0</v>
      </c>
      <c r="W4784" t="s">
        <v>32</v>
      </c>
      <c r="X4784" t="s">
        <v>371</v>
      </c>
      <c r="Y4784">
        <v>1</v>
      </c>
      <c r="AA4784" t="s">
        <v>16364</v>
      </c>
      <c r="AB4784" t="s">
        <v>32</v>
      </c>
      <c r="AC4784">
        <v>0</v>
      </c>
      <c r="AD4784" s="27">
        <v>42099</v>
      </c>
      <c r="AE4784" t="s">
        <v>1349</v>
      </c>
      <c r="AF4784" s="27">
        <v>42099</v>
      </c>
      <c r="AG4784" s="27">
        <v>42125</v>
      </c>
      <c r="AH4784">
        <v>0</v>
      </c>
      <c r="AN4784" t="s">
        <v>238</v>
      </c>
      <c r="AO4784">
        <v>2</v>
      </c>
      <c r="AP4784" t="s">
        <v>239</v>
      </c>
      <c r="AQ4784" s="27">
        <v>41981</v>
      </c>
      <c r="AR4784" t="s">
        <v>240</v>
      </c>
      <c r="AS4784">
        <v>4</v>
      </c>
      <c r="AT4784" t="s">
        <v>239</v>
      </c>
      <c r="AU4784" s="27">
        <v>41981</v>
      </c>
    </row>
    <row r="4785" spans="1:47" x14ac:dyDescent="0.2">
      <c r="A4785">
        <v>4784</v>
      </c>
      <c r="B4785" t="s">
        <v>16365</v>
      </c>
      <c r="C4785" t="s">
        <v>3144</v>
      </c>
      <c r="D4785" t="s">
        <v>758</v>
      </c>
      <c r="E4785" s="27">
        <v>41375</v>
      </c>
      <c r="F4785" t="s">
        <v>233</v>
      </c>
      <c r="G4785" s="27">
        <v>27774</v>
      </c>
      <c r="H4785">
        <v>40</v>
      </c>
      <c r="I4785" t="s">
        <v>244</v>
      </c>
      <c r="J4785" t="s">
        <v>250</v>
      </c>
      <c r="K4785">
        <v>1</v>
      </c>
      <c r="L4785">
        <v>8</v>
      </c>
      <c r="M4785">
        <v>0</v>
      </c>
      <c r="N4785">
        <v>0</v>
      </c>
      <c r="O4785">
        <v>15</v>
      </c>
      <c r="P4785">
        <v>-1</v>
      </c>
      <c r="Q4785" s="28">
        <v>41374.47152777778</v>
      </c>
      <c r="R4785" s="28">
        <v>41429.213888888888</v>
      </c>
      <c r="S4785" t="s">
        <v>16366</v>
      </c>
      <c r="U4785" s="27">
        <v>41374</v>
      </c>
      <c r="V4785">
        <v>1</v>
      </c>
      <c r="W4785" t="s">
        <v>32</v>
      </c>
      <c r="X4785" t="s">
        <v>274</v>
      </c>
      <c r="Y4785">
        <v>0</v>
      </c>
      <c r="AB4785" t="s">
        <v>237</v>
      </c>
      <c r="AH4785">
        <v>0</v>
      </c>
      <c r="AN4785" t="s">
        <v>238</v>
      </c>
      <c r="AO4785">
        <v>6</v>
      </c>
      <c r="AP4785" t="s">
        <v>246</v>
      </c>
      <c r="AQ4785" s="27">
        <v>41375</v>
      </c>
      <c r="AR4785" t="s">
        <v>240</v>
      </c>
      <c r="AS4785">
        <v>8</v>
      </c>
      <c r="AT4785" t="s">
        <v>269</v>
      </c>
      <c r="AU4785" s="27">
        <v>41375</v>
      </c>
    </row>
    <row r="4786" spans="1:47" x14ac:dyDescent="0.2">
      <c r="A4786">
        <v>4785</v>
      </c>
      <c r="B4786" t="s">
        <v>16367</v>
      </c>
      <c r="C4786" t="s">
        <v>288</v>
      </c>
      <c r="D4786" t="s">
        <v>6896</v>
      </c>
      <c r="E4786" s="27">
        <v>41896</v>
      </c>
      <c r="F4786" t="s">
        <v>233</v>
      </c>
      <c r="G4786" s="27">
        <v>20536</v>
      </c>
      <c r="H4786">
        <v>60</v>
      </c>
      <c r="I4786" t="s">
        <v>234</v>
      </c>
      <c r="J4786" t="s">
        <v>250</v>
      </c>
      <c r="K4786">
        <v>0</v>
      </c>
      <c r="L4786">
        <v>1</v>
      </c>
      <c r="M4786">
        <v>0</v>
      </c>
      <c r="N4786">
        <v>0</v>
      </c>
      <c r="O4786">
        <v>1</v>
      </c>
      <c r="P4786">
        <v>-1</v>
      </c>
      <c r="Q4786" s="28">
        <v>41895.469444444447</v>
      </c>
      <c r="R4786" s="28">
        <v>41903.347916666666</v>
      </c>
      <c r="S4786" t="s">
        <v>16368</v>
      </c>
      <c r="T4786" s="27">
        <v>41895</v>
      </c>
      <c r="V4786">
        <v>1</v>
      </c>
      <c r="W4786" t="s">
        <v>32</v>
      </c>
      <c r="X4786" t="s">
        <v>348</v>
      </c>
      <c r="Y4786">
        <v>0</v>
      </c>
      <c r="AB4786" t="s">
        <v>237</v>
      </c>
      <c r="AH4786">
        <v>0</v>
      </c>
      <c r="AN4786" t="s">
        <v>238</v>
      </c>
      <c r="AO4786">
        <v>1</v>
      </c>
      <c r="AP4786" t="s">
        <v>239</v>
      </c>
      <c r="AQ4786" s="27">
        <v>41896</v>
      </c>
      <c r="AR4786" t="s">
        <v>240</v>
      </c>
      <c r="AS4786">
        <v>1</v>
      </c>
      <c r="AT4786" t="s">
        <v>239</v>
      </c>
      <c r="AU4786" s="27">
        <v>41896</v>
      </c>
    </row>
    <row r="4787" spans="1:47" x14ac:dyDescent="0.2">
      <c r="A4787">
        <v>4786</v>
      </c>
      <c r="B4787" t="s">
        <v>16369</v>
      </c>
      <c r="C4787" t="s">
        <v>16370</v>
      </c>
      <c r="D4787" t="s">
        <v>13825</v>
      </c>
      <c r="E4787" s="27">
        <v>41787</v>
      </c>
      <c r="F4787" t="s">
        <v>233</v>
      </c>
      <c r="G4787" s="27">
        <v>29699</v>
      </c>
      <c r="H4787">
        <v>34</v>
      </c>
      <c r="I4787" t="s">
        <v>244</v>
      </c>
      <c r="J4787" t="s">
        <v>250</v>
      </c>
      <c r="K4787">
        <v>0</v>
      </c>
      <c r="L4787">
        <v>9</v>
      </c>
      <c r="M4787">
        <v>0</v>
      </c>
      <c r="N4787">
        <v>0</v>
      </c>
      <c r="O4787">
        <v>5</v>
      </c>
      <c r="P4787">
        <v>-47</v>
      </c>
      <c r="Q4787" s="28">
        <v>41740.255555555559</v>
      </c>
      <c r="R4787" s="28">
        <v>41741.088194444441</v>
      </c>
      <c r="S4787" t="s">
        <v>16371</v>
      </c>
      <c r="T4787" s="27">
        <v>41740</v>
      </c>
      <c r="V4787">
        <v>47</v>
      </c>
      <c r="W4787" t="s">
        <v>32</v>
      </c>
      <c r="X4787" t="s">
        <v>261</v>
      </c>
      <c r="Y4787">
        <v>0</v>
      </c>
      <c r="AB4787" t="s">
        <v>237</v>
      </c>
      <c r="AH4787">
        <v>0</v>
      </c>
      <c r="AN4787" t="s">
        <v>238</v>
      </c>
      <c r="AO4787">
        <v>7</v>
      </c>
      <c r="AP4787" t="s">
        <v>246</v>
      </c>
      <c r="AQ4787" s="27">
        <v>41787</v>
      </c>
      <c r="AR4787" t="s">
        <v>240</v>
      </c>
      <c r="AS4787">
        <v>9</v>
      </c>
      <c r="AT4787" t="s">
        <v>269</v>
      </c>
      <c r="AU4787" s="27">
        <v>41787</v>
      </c>
    </row>
    <row r="4788" spans="1:47" x14ac:dyDescent="0.2">
      <c r="A4788">
        <v>4787</v>
      </c>
      <c r="B4788" t="s">
        <v>16372</v>
      </c>
      <c r="C4788" t="s">
        <v>1308</v>
      </c>
      <c r="D4788" t="s">
        <v>266</v>
      </c>
      <c r="E4788" s="27">
        <v>41277</v>
      </c>
      <c r="F4788" t="s">
        <v>233</v>
      </c>
      <c r="G4788" s="27">
        <v>26100</v>
      </c>
      <c r="H4788">
        <v>44</v>
      </c>
      <c r="I4788" t="s">
        <v>244</v>
      </c>
      <c r="J4788" t="s">
        <v>250</v>
      </c>
      <c r="K4788">
        <v>0</v>
      </c>
      <c r="L4788">
        <v>2</v>
      </c>
      <c r="M4788">
        <v>0</v>
      </c>
      <c r="N4788">
        <v>0</v>
      </c>
      <c r="O4788">
        <v>0</v>
      </c>
      <c r="P4788">
        <v>-1</v>
      </c>
      <c r="Q4788" s="28">
        <v>41276.466666666667</v>
      </c>
      <c r="R4788" s="28">
        <v>41280.054166666669</v>
      </c>
      <c r="S4788" t="s">
        <v>16373</v>
      </c>
      <c r="U4788" s="27">
        <v>41276</v>
      </c>
      <c r="V4788">
        <v>1</v>
      </c>
      <c r="W4788" t="s">
        <v>32</v>
      </c>
      <c r="X4788" t="s">
        <v>274</v>
      </c>
      <c r="Y4788">
        <v>0</v>
      </c>
      <c r="AB4788" t="s">
        <v>237</v>
      </c>
      <c r="AH4788">
        <v>0</v>
      </c>
      <c r="AN4788" t="s">
        <v>238</v>
      </c>
      <c r="AO4788">
        <v>2</v>
      </c>
      <c r="AP4788" t="s">
        <v>239</v>
      </c>
      <c r="AQ4788" s="27">
        <v>41277</v>
      </c>
      <c r="AR4788" t="s">
        <v>240</v>
      </c>
      <c r="AS4788">
        <v>2</v>
      </c>
      <c r="AT4788" t="s">
        <v>239</v>
      </c>
      <c r="AU4788" s="27">
        <v>41277</v>
      </c>
    </row>
    <row r="4789" spans="1:47" x14ac:dyDescent="0.2">
      <c r="A4789">
        <v>4788</v>
      </c>
      <c r="B4789" t="s">
        <v>16374</v>
      </c>
      <c r="C4789" t="s">
        <v>1101</v>
      </c>
      <c r="D4789" t="s">
        <v>16375</v>
      </c>
      <c r="E4789" s="27">
        <v>41898</v>
      </c>
      <c r="F4789" t="s">
        <v>294</v>
      </c>
      <c r="G4789" s="27">
        <v>27648</v>
      </c>
      <c r="H4789">
        <v>40</v>
      </c>
      <c r="I4789" t="s">
        <v>244</v>
      </c>
      <c r="J4789" t="s">
        <v>245</v>
      </c>
      <c r="K4789">
        <v>0</v>
      </c>
      <c r="L4789">
        <v>1</v>
      </c>
      <c r="M4789">
        <v>0</v>
      </c>
      <c r="N4789">
        <v>0</v>
      </c>
      <c r="O4789">
        <v>0</v>
      </c>
      <c r="S4789" t="s">
        <v>16376</v>
      </c>
      <c r="T4789" s="27">
        <v>41264</v>
      </c>
      <c r="V4789">
        <v>634</v>
      </c>
      <c r="W4789" t="s">
        <v>36</v>
      </c>
      <c r="X4789" t="s">
        <v>1469</v>
      </c>
      <c r="Y4789">
        <v>0</v>
      </c>
      <c r="AB4789" t="s">
        <v>237</v>
      </c>
      <c r="AH4789">
        <v>0</v>
      </c>
      <c r="AN4789" t="s">
        <v>238</v>
      </c>
      <c r="AO4789">
        <v>1</v>
      </c>
      <c r="AP4789" t="s">
        <v>239</v>
      </c>
      <c r="AQ4789" s="27">
        <v>41898</v>
      </c>
      <c r="AR4789" t="s">
        <v>240</v>
      </c>
      <c r="AS4789">
        <v>1</v>
      </c>
      <c r="AT4789" t="s">
        <v>239</v>
      </c>
      <c r="AU4789" s="27">
        <v>41898</v>
      </c>
    </row>
    <row r="4790" spans="1:47" x14ac:dyDescent="0.2">
      <c r="A4790">
        <v>4789</v>
      </c>
      <c r="B4790" t="s">
        <v>16377</v>
      </c>
      <c r="C4790" t="s">
        <v>674</v>
      </c>
      <c r="D4790" t="s">
        <v>5895</v>
      </c>
      <c r="E4790" s="27">
        <v>41559</v>
      </c>
      <c r="F4790" t="s">
        <v>233</v>
      </c>
      <c r="G4790" s="27">
        <v>28911</v>
      </c>
      <c r="H4790">
        <v>37</v>
      </c>
      <c r="I4790" t="s">
        <v>244</v>
      </c>
      <c r="J4790" t="s">
        <v>250</v>
      </c>
      <c r="K4790">
        <v>0</v>
      </c>
      <c r="L4790">
        <v>7</v>
      </c>
      <c r="M4790">
        <v>0</v>
      </c>
      <c r="N4790">
        <v>0</v>
      </c>
      <c r="O4790">
        <v>10</v>
      </c>
      <c r="P4790">
        <v>-1</v>
      </c>
      <c r="Q4790" s="28">
        <v>41558.320138888892</v>
      </c>
      <c r="R4790" s="28">
        <v>41559.077777777777</v>
      </c>
      <c r="S4790" t="s">
        <v>16378</v>
      </c>
      <c r="T4790" s="27">
        <v>41558</v>
      </c>
      <c r="V4790">
        <v>1</v>
      </c>
      <c r="W4790" t="s">
        <v>32</v>
      </c>
      <c r="X4790" t="s">
        <v>1449</v>
      </c>
      <c r="Y4790">
        <v>1</v>
      </c>
      <c r="AA4790" t="s">
        <v>16379</v>
      </c>
      <c r="AB4790" t="s">
        <v>36</v>
      </c>
      <c r="AC4790">
        <v>119</v>
      </c>
      <c r="AD4790" s="27">
        <v>41684</v>
      </c>
      <c r="AE4790" t="s">
        <v>324</v>
      </c>
      <c r="AF4790" s="27">
        <v>41803</v>
      </c>
      <c r="AG4790" s="27">
        <v>42045</v>
      </c>
      <c r="AH4790">
        <v>0</v>
      </c>
      <c r="AN4790" t="s">
        <v>238</v>
      </c>
      <c r="AO4790">
        <v>2</v>
      </c>
      <c r="AP4790" t="s">
        <v>239</v>
      </c>
      <c r="AQ4790" s="27">
        <v>41559</v>
      </c>
      <c r="AR4790" t="s">
        <v>240</v>
      </c>
      <c r="AS4790">
        <v>7</v>
      </c>
      <c r="AT4790" t="s">
        <v>246</v>
      </c>
      <c r="AU4790" s="27">
        <v>41559</v>
      </c>
    </row>
    <row r="4791" spans="1:47" x14ac:dyDescent="0.2">
      <c r="A4791">
        <v>4790</v>
      </c>
      <c r="B4791" t="s">
        <v>16380</v>
      </c>
      <c r="C4791" t="s">
        <v>16381</v>
      </c>
      <c r="D4791" t="s">
        <v>16382</v>
      </c>
      <c r="E4791" s="27">
        <v>41753</v>
      </c>
      <c r="F4791" t="s">
        <v>294</v>
      </c>
      <c r="G4791" s="27">
        <v>22750</v>
      </c>
      <c r="H4791">
        <v>54</v>
      </c>
      <c r="I4791" t="s">
        <v>234</v>
      </c>
      <c r="J4791" t="s">
        <v>245</v>
      </c>
      <c r="K4791">
        <v>0</v>
      </c>
      <c r="L4791">
        <v>8</v>
      </c>
      <c r="M4791">
        <v>0</v>
      </c>
      <c r="N4791">
        <v>0</v>
      </c>
      <c r="O4791">
        <v>9</v>
      </c>
      <c r="P4791">
        <v>-13</v>
      </c>
      <c r="Q4791" s="28">
        <v>41740.329861111109</v>
      </c>
      <c r="R4791" s="28">
        <v>41752.361111111109</v>
      </c>
      <c r="S4791" t="s">
        <v>16383</v>
      </c>
      <c r="T4791" s="27">
        <v>41740</v>
      </c>
      <c r="V4791">
        <v>13</v>
      </c>
      <c r="W4791" t="s">
        <v>32</v>
      </c>
      <c r="X4791" t="s">
        <v>9032</v>
      </c>
      <c r="Y4791">
        <v>0</v>
      </c>
      <c r="AB4791" t="s">
        <v>237</v>
      </c>
      <c r="AH4791">
        <v>0</v>
      </c>
      <c r="AN4791" t="s">
        <v>238</v>
      </c>
      <c r="AO4791">
        <v>1</v>
      </c>
      <c r="AP4791" t="s">
        <v>239</v>
      </c>
      <c r="AQ4791" s="27">
        <v>41753</v>
      </c>
      <c r="AR4791" t="s">
        <v>240</v>
      </c>
      <c r="AS4791">
        <v>8</v>
      </c>
      <c r="AT4791" t="s">
        <v>269</v>
      </c>
      <c r="AU4791" s="27">
        <v>41753</v>
      </c>
    </row>
    <row r="4792" spans="1:47" x14ac:dyDescent="0.2">
      <c r="A4792">
        <v>4791</v>
      </c>
      <c r="B4792" t="s">
        <v>16384</v>
      </c>
      <c r="C4792" t="s">
        <v>505</v>
      </c>
      <c r="D4792" t="s">
        <v>10234</v>
      </c>
      <c r="E4792" s="27">
        <v>41577</v>
      </c>
      <c r="F4792" t="s">
        <v>233</v>
      </c>
      <c r="G4792" s="27">
        <v>33998</v>
      </c>
      <c r="H4792">
        <v>23</v>
      </c>
      <c r="I4792" t="s">
        <v>259</v>
      </c>
      <c r="J4792" t="s">
        <v>250</v>
      </c>
      <c r="K4792">
        <v>0</v>
      </c>
      <c r="L4792">
        <v>2</v>
      </c>
      <c r="M4792">
        <v>0</v>
      </c>
      <c r="N4792">
        <v>0</v>
      </c>
      <c r="O4792">
        <v>0</v>
      </c>
      <c r="W4792" t="s">
        <v>237</v>
      </c>
      <c r="Y4792">
        <v>-1</v>
      </c>
      <c r="AB4792" t="s">
        <v>237</v>
      </c>
      <c r="AH4792">
        <v>0</v>
      </c>
      <c r="AN4792" t="s">
        <v>238</v>
      </c>
      <c r="AO4792">
        <v>4</v>
      </c>
      <c r="AP4792" t="s">
        <v>239</v>
      </c>
      <c r="AQ4792" s="27">
        <v>41577</v>
      </c>
      <c r="AR4792" t="s">
        <v>240</v>
      </c>
      <c r="AS4792">
        <v>2</v>
      </c>
      <c r="AT4792" t="s">
        <v>239</v>
      </c>
      <c r="AU4792" s="27">
        <v>41577</v>
      </c>
    </row>
    <row r="4793" spans="1:47" x14ac:dyDescent="0.2">
      <c r="A4793">
        <v>4792</v>
      </c>
      <c r="B4793" t="s">
        <v>16385</v>
      </c>
      <c r="C4793" t="s">
        <v>1840</v>
      </c>
      <c r="D4793" t="s">
        <v>7673</v>
      </c>
      <c r="E4793" s="27">
        <v>41576</v>
      </c>
      <c r="F4793" t="s">
        <v>294</v>
      </c>
      <c r="G4793" s="27">
        <v>34435</v>
      </c>
      <c r="H4793">
        <v>22</v>
      </c>
      <c r="I4793" t="s">
        <v>259</v>
      </c>
      <c r="J4793" t="s">
        <v>250</v>
      </c>
      <c r="K4793">
        <v>0</v>
      </c>
      <c r="L4793">
        <v>9</v>
      </c>
      <c r="M4793">
        <v>1</v>
      </c>
      <c r="N4793">
        <v>0</v>
      </c>
      <c r="O4793">
        <v>3</v>
      </c>
      <c r="P4793">
        <v>-2</v>
      </c>
      <c r="Q4793" s="28">
        <v>41574.203472222223</v>
      </c>
      <c r="R4793" s="28">
        <v>41575.328472222223</v>
      </c>
      <c r="S4793" t="s">
        <v>16386</v>
      </c>
      <c r="T4793" s="27">
        <v>41574</v>
      </c>
      <c r="V4793">
        <v>2</v>
      </c>
      <c r="W4793" t="s">
        <v>36</v>
      </c>
      <c r="X4793" t="s">
        <v>1508</v>
      </c>
      <c r="Y4793">
        <v>0</v>
      </c>
      <c r="AB4793" t="s">
        <v>237</v>
      </c>
      <c r="AH4793">
        <v>0</v>
      </c>
      <c r="AN4793" t="s">
        <v>238</v>
      </c>
      <c r="AO4793">
        <v>6</v>
      </c>
      <c r="AP4793" t="s">
        <v>246</v>
      </c>
      <c r="AQ4793" s="27">
        <v>41576</v>
      </c>
      <c r="AR4793" t="s">
        <v>240</v>
      </c>
      <c r="AS4793">
        <v>9</v>
      </c>
      <c r="AT4793" t="s">
        <v>269</v>
      </c>
      <c r="AU4793" s="27">
        <v>41576</v>
      </c>
    </row>
    <row r="4794" spans="1:47" x14ac:dyDescent="0.2">
      <c r="A4794">
        <v>4793</v>
      </c>
      <c r="B4794" t="s">
        <v>16387</v>
      </c>
      <c r="C4794" t="s">
        <v>400</v>
      </c>
      <c r="D4794" t="s">
        <v>9493</v>
      </c>
      <c r="E4794" s="27">
        <v>41403</v>
      </c>
      <c r="F4794" t="s">
        <v>233</v>
      </c>
      <c r="G4794" s="27">
        <v>30862</v>
      </c>
      <c r="H4794">
        <v>31</v>
      </c>
      <c r="I4794" t="s">
        <v>244</v>
      </c>
      <c r="J4794" t="s">
        <v>245</v>
      </c>
      <c r="K4794">
        <v>0</v>
      </c>
      <c r="L4794">
        <v>3</v>
      </c>
      <c r="M4794">
        <v>0</v>
      </c>
      <c r="N4794">
        <v>0</v>
      </c>
      <c r="O4794">
        <v>6</v>
      </c>
      <c r="P4794">
        <v>0</v>
      </c>
      <c r="Q4794" s="28">
        <v>41403.142361111109</v>
      </c>
      <c r="R4794" s="28">
        <v>41403.366666666669</v>
      </c>
      <c r="S4794" t="s">
        <v>16388</v>
      </c>
      <c r="T4794" s="27">
        <v>41403</v>
      </c>
      <c r="V4794">
        <v>0</v>
      </c>
      <c r="W4794" t="s">
        <v>36</v>
      </c>
      <c r="X4794" t="s">
        <v>279</v>
      </c>
      <c r="Y4794">
        <v>1</v>
      </c>
      <c r="AA4794" t="s">
        <v>16389</v>
      </c>
      <c r="AB4794" t="s">
        <v>36</v>
      </c>
      <c r="AD4794" s="27">
        <v>41605</v>
      </c>
      <c r="AE4794" t="s">
        <v>412</v>
      </c>
      <c r="AH4794">
        <v>0</v>
      </c>
      <c r="AN4794" t="s">
        <v>238</v>
      </c>
      <c r="AO4794">
        <v>2</v>
      </c>
      <c r="AP4794" t="s">
        <v>239</v>
      </c>
      <c r="AQ4794" s="27">
        <v>41403</v>
      </c>
      <c r="AR4794" t="s">
        <v>240</v>
      </c>
      <c r="AS4794">
        <v>3</v>
      </c>
      <c r="AT4794" t="s">
        <v>239</v>
      </c>
      <c r="AU4794" s="27">
        <v>41403</v>
      </c>
    </row>
    <row r="4795" spans="1:47" x14ac:dyDescent="0.2">
      <c r="A4795">
        <v>4794</v>
      </c>
      <c r="B4795" t="s">
        <v>16390</v>
      </c>
      <c r="C4795" t="s">
        <v>1147</v>
      </c>
      <c r="D4795" t="s">
        <v>16391</v>
      </c>
      <c r="E4795" s="27">
        <v>41931</v>
      </c>
      <c r="F4795" t="s">
        <v>233</v>
      </c>
      <c r="G4795" s="27">
        <v>32211</v>
      </c>
      <c r="H4795">
        <v>28</v>
      </c>
      <c r="I4795" t="s">
        <v>244</v>
      </c>
      <c r="J4795" t="s">
        <v>250</v>
      </c>
      <c r="K4795">
        <v>0</v>
      </c>
      <c r="L4795">
        <v>7</v>
      </c>
      <c r="M4795">
        <v>0</v>
      </c>
      <c r="N4795">
        <v>0</v>
      </c>
      <c r="O4795">
        <v>9</v>
      </c>
      <c r="P4795">
        <v>-1</v>
      </c>
      <c r="Q4795" s="28">
        <v>41930.09375</v>
      </c>
      <c r="R4795" s="28">
        <v>41983.179166666669</v>
      </c>
      <c r="S4795" t="s">
        <v>16392</v>
      </c>
      <c r="T4795" s="27">
        <v>41930</v>
      </c>
      <c r="V4795">
        <v>1</v>
      </c>
      <c r="W4795" t="s">
        <v>32</v>
      </c>
      <c r="X4795" t="s">
        <v>3244</v>
      </c>
      <c r="Y4795">
        <v>1</v>
      </c>
      <c r="AA4795" t="s">
        <v>16393</v>
      </c>
      <c r="AB4795" t="s">
        <v>36</v>
      </c>
      <c r="AD4795" s="27">
        <v>42003</v>
      </c>
      <c r="AE4795" t="s">
        <v>412</v>
      </c>
      <c r="AH4795">
        <v>0</v>
      </c>
      <c r="AN4795" t="s">
        <v>238</v>
      </c>
      <c r="AO4795">
        <v>7</v>
      </c>
      <c r="AP4795" t="s">
        <v>246</v>
      </c>
      <c r="AQ4795" s="27">
        <v>41931</v>
      </c>
      <c r="AR4795" t="s">
        <v>240</v>
      </c>
      <c r="AS4795">
        <v>7</v>
      </c>
      <c r="AT4795" t="s">
        <v>246</v>
      </c>
      <c r="AU4795" s="27">
        <v>41931</v>
      </c>
    </row>
    <row r="4796" spans="1:47" x14ac:dyDescent="0.2">
      <c r="A4796">
        <v>4795</v>
      </c>
      <c r="B4796" t="s">
        <v>16394</v>
      </c>
      <c r="C4796" t="s">
        <v>16395</v>
      </c>
      <c r="D4796" t="s">
        <v>16396</v>
      </c>
      <c r="E4796" s="27">
        <v>41409</v>
      </c>
      <c r="F4796" t="s">
        <v>233</v>
      </c>
      <c r="G4796" s="27">
        <v>21546</v>
      </c>
      <c r="H4796">
        <v>57</v>
      </c>
      <c r="I4796" t="s">
        <v>234</v>
      </c>
      <c r="J4796" t="s">
        <v>250</v>
      </c>
      <c r="K4796">
        <v>0</v>
      </c>
      <c r="L4796">
        <v>8</v>
      </c>
      <c r="M4796">
        <v>0</v>
      </c>
      <c r="N4796">
        <v>0</v>
      </c>
      <c r="O4796">
        <v>2</v>
      </c>
      <c r="S4796" t="s">
        <v>16397</v>
      </c>
      <c r="T4796" s="27">
        <v>40597</v>
      </c>
      <c r="V4796">
        <v>812</v>
      </c>
      <c r="W4796" t="s">
        <v>32</v>
      </c>
      <c r="X4796" t="s">
        <v>1207</v>
      </c>
      <c r="Y4796">
        <v>0</v>
      </c>
      <c r="AB4796" t="s">
        <v>237</v>
      </c>
      <c r="AH4796">
        <v>0</v>
      </c>
      <c r="AN4796" t="s">
        <v>238</v>
      </c>
      <c r="AO4796">
        <v>4</v>
      </c>
      <c r="AP4796" t="s">
        <v>239</v>
      </c>
      <c r="AQ4796" s="27">
        <v>41409</v>
      </c>
      <c r="AR4796" t="s">
        <v>240</v>
      </c>
      <c r="AS4796">
        <v>8</v>
      </c>
      <c r="AT4796" t="s">
        <v>269</v>
      </c>
      <c r="AU4796" s="27">
        <v>41409</v>
      </c>
    </row>
    <row r="4797" spans="1:47" x14ac:dyDescent="0.2">
      <c r="A4797">
        <v>4796</v>
      </c>
      <c r="B4797" t="s">
        <v>16398</v>
      </c>
      <c r="C4797" t="s">
        <v>16399</v>
      </c>
      <c r="D4797" t="s">
        <v>16400</v>
      </c>
      <c r="E4797" s="27">
        <v>41356</v>
      </c>
      <c r="F4797" t="s">
        <v>233</v>
      </c>
      <c r="G4797" s="27">
        <v>33516</v>
      </c>
      <c r="H4797">
        <v>24</v>
      </c>
      <c r="I4797" t="s">
        <v>259</v>
      </c>
      <c r="J4797" t="s">
        <v>22</v>
      </c>
      <c r="K4797">
        <v>0</v>
      </c>
      <c r="L4797">
        <v>6</v>
      </c>
      <c r="M4797">
        <v>0</v>
      </c>
      <c r="N4797">
        <v>0</v>
      </c>
      <c r="O4797">
        <v>5</v>
      </c>
      <c r="P4797">
        <v>-1</v>
      </c>
      <c r="Q4797" s="28">
        <v>41355.152083333334</v>
      </c>
      <c r="R4797" s="28">
        <v>41360.502083333333</v>
      </c>
      <c r="S4797" t="s">
        <v>16401</v>
      </c>
      <c r="U4797" s="27">
        <v>41355</v>
      </c>
      <c r="V4797">
        <v>1</v>
      </c>
      <c r="W4797" t="s">
        <v>36</v>
      </c>
      <c r="X4797" t="s">
        <v>274</v>
      </c>
      <c r="Y4797">
        <v>0</v>
      </c>
      <c r="AB4797" t="s">
        <v>237</v>
      </c>
      <c r="AH4797">
        <v>0</v>
      </c>
      <c r="AN4797" t="s">
        <v>238</v>
      </c>
      <c r="AO4797">
        <v>4</v>
      </c>
      <c r="AP4797" t="s">
        <v>239</v>
      </c>
      <c r="AQ4797" s="27">
        <v>41356</v>
      </c>
      <c r="AR4797" t="s">
        <v>240</v>
      </c>
      <c r="AS4797">
        <v>6</v>
      </c>
      <c r="AT4797" t="s">
        <v>246</v>
      </c>
      <c r="AU4797" s="27">
        <v>41356</v>
      </c>
    </row>
    <row r="4798" spans="1:47" x14ac:dyDescent="0.2">
      <c r="A4798">
        <v>4797</v>
      </c>
      <c r="B4798" t="s">
        <v>16402</v>
      </c>
      <c r="C4798" t="s">
        <v>5305</v>
      </c>
      <c r="D4798" t="s">
        <v>16403</v>
      </c>
      <c r="E4798" s="27">
        <v>41378</v>
      </c>
      <c r="F4798" t="s">
        <v>233</v>
      </c>
      <c r="G4798" s="27">
        <v>30355</v>
      </c>
      <c r="H4798">
        <v>33</v>
      </c>
      <c r="I4798" t="s">
        <v>244</v>
      </c>
      <c r="J4798" t="s">
        <v>245</v>
      </c>
      <c r="K4798">
        <v>0</v>
      </c>
      <c r="L4798">
        <v>4</v>
      </c>
      <c r="M4798">
        <v>0</v>
      </c>
      <c r="N4798">
        <v>0</v>
      </c>
      <c r="O4798">
        <v>9</v>
      </c>
      <c r="P4798">
        <v>0</v>
      </c>
      <c r="Q4798" s="28">
        <v>41378.067361111112</v>
      </c>
      <c r="R4798" s="28">
        <v>41378.296527777777</v>
      </c>
      <c r="S4798" t="s">
        <v>16404</v>
      </c>
      <c r="T4798" s="27">
        <v>41378</v>
      </c>
      <c r="V4798">
        <v>0</v>
      </c>
      <c r="W4798" t="s">
        <v>32</v>
      </c>
      <c r="X4798" t="s">
        <v>16405</v>
      </c>
      <c r="Y4798">
        <v>0</v>
      </c>
      <c r="AB4798" t="s">
        <v>237</v>
      </c>
      <c r="AH4798">
        <v>0</v>
      </c>
      <c r="AN4798" t="s">
        <v>238</v>
      </c>
      <c r="AO4798">
        <v>3</v>
      </c>
      <c r="AP4798" t="s">
        <v>239</v>
      </c>
      <c r="AQ4798" s="27">
        <v>41378</v>
      </c>
      <c r="AR4798" t="s">
        <v>240</v>
      </c>
      <c r="AS4798">
        <v>4</v>
      </c>
      <c r="AT4798" t="s">
        <v>239</v>
      </c>
      <c r="AU4798" s="27">
        <v>41378</v>
      </c>
    </row>
    <row r="4799" spans="1:47" x14ac:dyDescent="0.2">
      <c r="A4799">
        <v>4798</v>
      </c>
      <c r="B4799" t="s">
        <v>16406</v>
      </c>
      <c r="C4799" t="s">
        <v>16407</v>
      </c>
      <c r="D4799" t="s">
        <v>1110</v>
      </c>
      <c r="E4799" s="27">
        <v>41780</v>
      </c>
      <c r="F4799" t="s">
        <v>233</v>
      </c>
      <c r="G4799" s="27">
        <v>31096</v>
      </c>
      <c r="H4799">
        <v>31</v>
      </c>
      <c r="I4799" t="s">
        <v>244</v>
      </c>
      <c r="J4799" t="s">
        <v>250</v>
      </c>
      <c r="K4799">
        <v>0</v>
      </c>
      <c r="L4799">
        <v>2</v>
      </c>
      <c r="M4799">
        <v>0</v>
      </c>
      <c r="N4799">
        <v>0</v>
      </c>
      <c r="O4799">
        <v>0</v>
      </c>
      <c r="P4799">
        <v>-2</v>
      </c>
      <c r="Q4799" s="28">
        <v>41778.142361111109</v>
      </c>
      <c r="R4799" s="28">
        <v>41778.363194444442</v>
      </c>
      <c r="S4799" t="s">
        <v>16408</v>
      </c>
      <c r="T4799" s="27">
        <v>41777</v>
      </c>
      <c r="V4799">
        <v>3</v>
      </c>
      <c r="W4799" t="s">
        <v>36</v>
      </c>
      <c r="X4799" t="s">
        <v>2882</v>
      </c>
      <c r="Y4799">
        <v>0</v>
      </c>
      <c r="AB4799" t="s">
        <v>237</v>
      </c>
      <c r="AH4799">
        <v>0</v>
      </c>
      <c r="AN4799" t="s">
        <v>238</v>
      </c>
      <c r="AO4799">
        <v>2</v>
      </c>
      <c r="AP4799" t="s">
        <v>239</v>
      </c>
      <c r="AQ4799" s="27">
        <v>41780</v>
      </c>
      <c r="AR4799" t="s">
        <v>240</v>
      </c>
      <c r="AS4799">
        <v>2</v>
      </c>
      <c r="AT4799" t="s">
        <v>239</v>
      </c>
      <c r="AU4799" s="27">
        <v>41780</v>
      </c>
    </row>
    <row r="4800" spans="1:47" x14ac:dyDescent="0.2">
      <c r="A4800">
        <v>4799</v>
      </c>
      <c r="B4800" t="s">
        <v>16409</v>
      </c>
      <c r="C4800" t="s">
        <v>3710</v>
      </c>
      <c r="D4800" t="s">
        <v>664</v>
      </c>
      <c r="E4800" s="27">
        <v>42003</v>
      </c>
      <c r="F4800" t="s">
        <v>233</v>
      </c>
      <c r="G4800" s="27">
        <v>32014</v>
      </c>
      <c r="H4800">
        <v>28</v>
      </c>
      <c r="I4800" t="s">
        <v>244</v>
      </c>
      <c r="J4800" t="s">
        <v>245</v>
      </c>
      <c r="K4800">
        <v>1</v>
      </c>
      <c r="L4800">
        <v>5</v>
      </c>
      <c r="M4800">
        <v>0</v>
      </c>
      <c r="N4800">
        <v>0</v>
      </c>
      <c r="O4800">
        <v>2</v>
      </c>
      <c r="S4800" t="s">
        <v>16410</v>
      </c>
      <c r="T4800" s="27">
        <v>40268</v>
      </c>
      <c r="V4800">
        <v>1735</v>
      </c>
      <c r="W4800" t="s">
        <v>36</v>
      </c>
      <c r="X4800" t="s">
        <v>474</v>
      </c>
      <c r="Y4800">
        <v>0</v>
      </c>
      <c r="AB4800" t="s">
        <v>237</v>
      </c>
      <c r="AH4800">
        <v>0</v>
      </c>
      <c r="AN4800" t="s">
        <v>238</v>
      </c>
      <c r="AO4800">
        <v>3</v>
      </c>
      <c r="AP4800" t="s">
        <v>239</v>
      </c>
      <c r="AQ4800" s="27">
        <v>42003</v>
      </c>
      <c r="AR4800" t="s">
        <v>240</v>
      </c>
      <c r="AS4800">
        <v>5</v>
      </c>
      <c r="AT4800" t="s">
        <v>246</v>
      </c>
      <c r="AU4800" s="27">
        <v>42003</v>
      </c>
    </row>
    <row r="4801" spans="1:47" x14ac:dyDescent="0.2">
      <c r="A4801">
        <v>4800</v>
      </c>
      <c r="B4801" t="s">
        <v>16411</v>
      </c>
      <c r="C4801" t="s">
        <v>1342</v>
      </c>
      <c r="D4801" t="s">
        <v>3399</v>
      </c>
      <c r="E4801" s="27">
        <v>41643</v>
      </c>
      <c r="F4801" t="s">
        <v>294</v>
      </c>
      <c r="G4801" s="27">
        <v>31259</v>
      </c>
      <c r="H4801">
        <v>30</v>
      </c>
      <c r="I4801" t="s">
        <v>244</v>
      </c>
      <c r="J4801" t="s">
        <v>250</v>
      </c>
      <c r="K4801">
        <v>0</v>
      </c>
      <c r="L4801">
        <v>10</v>
      </c>
      <c r="M4801">
        <v>3</v>
      </c>
      <c r="N4801">
        <v>2</v>
      </c>
      <c r="O4801">
        <v>10</v>
      </c>
      <c r="P4801">
        <v>0</v>
      </c>
      <c r="Q4801" s="28">
        <v>41643.088194444441</v>
      </c>
      <c r="R4801" s="28">
        <v>41643.361111111109</v>
      </c>
      <c r="S4801" t="s">
        <v>16412</v>
      </c>
      <c r="T4801" s="27">
        <v>41643</v>
      </c>
      <c r="V4801">
        <v>0</v>
      </c>
      <c r="W4801" t="s">
        <v>32</v>
      </c>
      <c r="X4801" t="s">
        <v>261</v>
      </c>
      <c r="Y4801">
        <v>1</v>
      </c>
      <c r="AA4801" t="s">
        <v>16413</v>
      </c>
      <c r="AB4801" t="s">
        <v>36</v>
      </c>
      <c r="AC4801">
        <v>123</v>
      </c>
      <c r="AD4801" s="27">
        <v>41645</v>
      </c>
      <c r="AE4801" t="s">
        <v>412</v>
      </c>
      <c r="AF4801" s="27">
        <v>41768</v>
      </c>
      <c r="AG4801" s="27">
        <v>41769</v>
      </c>
      <c r="AH4801">
        <v>0</v>
      </c>
      <c r="AN4801" t="s">
        <v>238</v>
      </c>
      <c r="AO4801">
        <v>9</v>
      </c>
      <c r="AP4801" t="s">
        <v>269</v>
      </c>
      <c r="AQ4801" s="27">
        <v>41643</v>
      </c>
      <c r="AR4801" t="s">
        <v>240</v>
      </c>
      <c r="AS4801">
        <v>10</v>
      </c>
      <c r="AT4801" t="s">
        <v>269</v>
      </c>
      <c r="AU4801" s="27">
        <v>41643</v>
      </c>
    </row>
    <row r="4802" spans="1:47" x14ac:dyDescent="0.2">
      <c r="A4802">
        <v>4801</v>
      </c>
      <c r="B4802" t="s">
        <v>16414</v>
      </c>
      <c r="C4802" t="s">
        <v>9395</v>
      </c>
      <c r="D4802" t="s">
        <v>16415</v>
      </c>
      <c r="E4802" s="27">
        <v>41508</v>
      </c>
      <c r="F4802" t="s">
        <v>233</v>
      </c>
      <c r="G4802" s="27">
        <v>31045</v>
      </c>
      <c r="H4802">
        <v>31</v>
      </c>
      <c r="I4802" t="s">
        <v>244</v>
      </c>
      <c r="J4802" t="s">
        <v>22</v>
      </c>
      <c r="K4802">
        <v>0</v>
      </c>
      <c r="L4802">
        <v>1</v>
      </c>
      <c r="M4802">
        <v>1</v>
      </c>
      <c r="N4802">
        <v>0</v>
      </c>
      <c r="O4802">
        <v>5</v>
      </c>
      <c r="P4802">
        <v>-1</v>
      </c>
      <c r="Q4802" s="28">
        <v>41507.052777777775</v>
      </c>
      <c r="R4802" s="28">
        <v>41508.366666666669</v>
      </c>
      <c r="S4802" t="s">
        <v>16416</v>
      </c>
      <c r="U4802" s="27">
        <v>41507</v>
      </c>
      <c r="V4802">
        <v>1</v>
      </c>
      <c r="W4802" t="s">
        <v>32</v>
      </c>
      <c r="X4802" t="s">
        <v>274</v>
      </c>
      <c r="Y4802">
        <v>0</v>
      </c>
      <c r="AB4802" t="s">
        <v>237</v>
      </c>
      <c r="AH4802">
        <v>0</v>
      </c>
      <c r="AN4802" t="s">
        <v>238</v>
      </c>
      <c r="AO4802">
        <v>2</v>
      </c>
      <c r="AP4802" t="s">
        <v>239</v>
      </c>
      <c r="AQ4802" s="27">
        <v>41508</v>
      </c>
      <c r="AR4802" t="s">
        <v>240</v>
      </c>
      <c r="AS4802">
        <v>1</v>
      </c>
      <c r="AT4802" t="s">
        <v>239</v>
      </c>
      <c r="AU4802" s="27">
        <v>41508</v>
      </c>
    </row>
    <row r="4803" spans="1:47" x14ac:dyDescent="0.2">
      <c r="A4803">
        <v>4802</v>
      </c>
      <c r="B4803" t="s">
        <v>16417</v>
      </c>
      <c r="C4803" t="s">
        <v>928</v>
      </c>
      <c r="D4803" t="s">
        <v>16418</v>
      </c>
      <c r="E4803" s="27">
        <v>41726</v>
      </c>
      <c r="F4803" t="s">
        <v>233</v>
      </c>
      <c r="G4803" s="27">
        <v>21812</v>
      </c>
      <c r="H4803">
        <v>56</v>
      </c>
      <c r="I4803" t="s">
        <v>234</v>
      </c>
      <c r="J4803" t="s">
        <v>245</v>
      </c>
      <c r="K4803">
        <v>0</v>
      </c>
      <c r="L4803">
        <v>5</v>
      </c>
      <c r="M4803">
        <v>0</v>
      </c>
      <c r="N4803">
        <v>0</v>
      </c>
      <c r="O4803">
        <v>7</v>
      </c>
      <c r="P4803">
        <v>-38</v>
      </c>
      <c r="Q4803" s="28">
        <v>41688.30972222222</v>
      </c>
      <c r="R4803" s="28">
        <v>41697.357638888891</v>
      </c>
      <c r="S4803" t="s">
        <v>16419</v>
      </c>
      <c r="T4803" s="27">
        <v>41688</v>
      </c>
      <c r="V4803">
        <v>38</v>
      </c>
      <c r="W4803" t="s">
        <v>32</v>
      </c>
      <c r="X4803" t="s">
        <v>359</v>
      </c>
      <c r="Y4803">
        <v>0</v>
      </c>
      <c r="AB4803" t="s">
        <v>237</v>
      </c>
      <c r="AH4803">
        <v>0</v>
      </c>
      <c r="AN4803" t="s">
        <v>238</v>
      </c>
      <c r="AO4803">
        <v>1</v>
      </c>
      <c r="AP4803" t="s">
        <v>239</v>
      </c>
      <c r="AQ4803" s="27">
        <v>41726</v>
      </c>
      <c r="AR4803" t="s">
        <v>240</v>
      </c>
      <c r="AS4803">
        <v>5</v>
      </c>
      <c r="AT4803" t="s">
        <v>246</v>
      </c>
      <c r="AU4803" s="27">
        <v>41726</v>
      </c>
    </row>
    <row r="4804" spans="1:47" x14ac:dyDescent="0.2">
      <c r="A4804">
        <v>4803</v>
      </c>
      <c r="B4804" t="s">
        <v>16420</v>
      </c>
      <c r="C4804" t="s">
        <v>16421</v>
      </c>
      <c r="D4804" t="s">
        <v>689</v>
      </c>
      <c r="E4804" s="27">
        <v>41692</v>
      </c>
      <c r="F4804" t="s">
        <v>294</v>
      </c>
      <c r="G4804" s="27">
        <v>30601</v>
      </c>
      <c r="H4804">
        <v>32</v>
      </c>
      <c r="I4804" t="s">
        <v>244</v>
      </c>
      <c r="J4804" t="s">
        <v>250</v>
      </c>
      <c r="K4804">
        <v>0</v>
      </c>
      <c r="L4804">
        <v>1</v>
      </c>
      <c r="M4804">
        <v>0</v>
      </c>
      <c r="N4804">
        <v>0</v>
      </c>
      <c r="O4804">
        <v>0</v>
      </c>
      <c r="W4804" t="s">
        <v>237</v>
      </c>
      <c r="Y4804">
        <v>-1</v>
      </c>
      <c r="AB4804" t="s">
        <v>237</v>
      </c>
      <c r="AH4804">
        <v>0</v>
      </c>
      <c r="AN4804" t="s">
        <v>238</v>
      </c>
      <c r="AO4804">
        <v>1</v>
      </c>
      <c r="AP4804" t="s">
        <v>239</v>
      </c>
      <c r="AQ4804" s="27">
        <v>41692</v>
      </c>
      <c r="AR4804" t="s">
        <v>240</v>
      </c>
      <c r="AS4804">
        <v>1</v>
      </c>
      <c r="AT4804" t="s">
        <v>239</v>
      </c>
      <c r="AU4804" s="27">
        <v>41692</v>
      </c>
    </row>
    <row r="4805" spans="1:47" x14ac:dyDescent="0.2">
      <c r="A4805">
        <v>4804</v>
      </c>
      <c r="B4805" t="s">
        <v>16422</v>
      </c>
      <c r="C4805" t="s">
        <v>16423</v>
      </c>
      <c r="D4805" t="s">
        <v>16424</v>
      </c>
      <c r="E4805" s="27">
        <v>41533</v>
      </c>
      <c r="F4805" t="s">
        <v>233</v>
      </c>
      <c r="G4805" s="27">
        <v>17981</v>
      </c>
      <c r="H4805">
        <v>67</v>
      </c>
      <c r="I4805" t="s">
        <v>234</v>
      </c>
      <c r="J4805" t="s">
        <v>353</v>
      </c>
      <c r="K4805">
        <v>0</v>
      </c>
      <c r="L4805">
        <v>1</v>
      </c>
      <c r="M4805">
        <v>0</v>
      </c>
      <c r="N4805">
        <v>0</v>
      </c>
      <c r="O4805">
        <v>2</v>
      </c>
      <c r="P4805">
        <v>67</v>
      </c>
      <c r="Q4805" s="28">
        <v>41600.04791666667</v>
      </c>
      <c r="R4805" s="28">
        <v>41698.204861111109</v>
      </c>
      <c r="S4805" t="s">
        <v>16425</v>
      </c>
      <c r="T4805" s="27">
        <v>41357</v>
      </c>
      <c r="V4805">
        <v>176</v>
      </c>
      <c r="W4805" t="s">
        <v>32</v>
      </c>
      <c r="X4805" t="s">
        <v>503</v>
      </c>
      <c r="Y4805">
        <v>0</v>
      </c>
      <c r="AB4805" t="s">
        <v>237</v>
      </c>
      <c r="AH4805">
        <v>0</v>
      </c>
      <c r="AN4805" t="s">
        <v>238</v>
      </c>
      <c r="AO4805">
        <v>1</v>
      </c>
      <c r="AP4805" t="s">
        <v>239</v>
      </c>
      <c r="AQ4805" s="27">
        <v>41533</v>
      </c>
      <c r="AR4805" t="s">
        <v>240</v>
      </c>
      <c r="AS4805">
        <v>1</v>
      </c>
      <c r="AT4805" t="s">
        <v>239</v>
      </c>
      <c r="AU4805" s="27">
        <v>41533</v>
      </c>
    </row>
    <row r="4806" spans="1:47" x14ac:dyDescent="0.2">
      <c r="A4806">
        <v>4805</v>
      </c>
      <c r="B4806" t="s">
        <v>16426</v>
      </c>
      <c r="C4806" t="s">
        <v>288</v>
      </c>
      <c r="D4806" t="s">
        <v>2014</v>
      </c>
      <c r="E4806" s="27">
        <v>41574</v>
      </c>
      <c r="F4806" t="s">
        <v>233</v>
      </c>
      <c r="G4806" s="27">
        <v>29585</v>
      </c>
      <c r="H4806">
        <v>35</v>
      </c>
      <c r="I4806" t="s">
        <v>244</v>
      </c>
      <c r="J4806" t="s">
        <v>250</v>
      </c>
      <c r="K4806">
        <v>0</v>
      </c>
      <c r="L4806">
        <v>7</v>
      </c>
      <c r="M4806">
        <v>0</v>
      </c>
      <c r="N4806">
        <v>0</v>
      </c>
      <c r="O4806">
        <v>0</v>
      </c>
      <c r="P4806">
        <v>-1</v>
      </c>
      <c r="Q4806" s="28">
        <v>41573.133333333331</v>
      </c>
      <c r="R4806" s="28">
        <v>41574.347916666666</v>
      </c>
      <c r="S4806" t="s">
        <v>16427</v>
      </c>
      <c r="T4806" s="27">
        <v>41573</v>
      </c>
      <c r="V4806">
        <v>1</v>
      </c>
      <c r="W4806" t="s">
        <v>32</v>
      </c>
      <c r="X4806" t="s">
        <v>337</v>
      </c>
      <c r="Y4806">
        <v>1</v>
      </c>
      <c r="AA4806" t="s">
        <v>16428</v>
      </c>
      <c r="AB4806" t="s">
        <v>36</v>
      </c>
      <c r="AC4806">
        <v>0</v>
      </c>
      <c r="AD4806" s="27">
        <v>41577</v>
      </c>
      <c r="AE4806" t="s">
        <v>422</v>
      </c>
      <c r="AF4806" s="27">
        <v>41577</v>
      </c>
      <c r="AG4806" s="27">
        <v>41578</v>
      </c>
      <c r="AH4806">
        <v>0</v>
      </c>
      <c r="AN4806" t="s">
        <v>238</v>
      </c>
      <c r="AO4806">
        <v>3</v>
      </c>
      <c r="AP4806" t="s">
        <v>239</v>
      </c>
      <c r="AQ4806" s="27">
        <v>41574</v>
      </c>
      <c r="AR4806" t="s">
        <v>240</v>
      </c>
      <c r="AS4806">
        <v>7</v>
      </c>
      <c r="AT4806" t="s">
        <v>246</v>
      </c>
      <c r="AU4806" s="27">
        <v>41574</v>
      </c>
    </row>
    <row r="4807" spans="1:47" x14ac:dyDescent="0.2">
      <c r="A4807">
        <v>4806</v>
      </c>
      <c r="B4807" t="s">
        <v>16429</v>
      </c>
      <c r="C4807" t="s">
        <v>16430</v>
      </c>
      <c r="D4807" t="s">
        <v>16431</v>
      </c>
      <c r="E4807" s="27">
        <v>41636</v>
      </c>
      <c r="F4807" t="s">
        <v>294</v>
      </c>
      <c r="G4807" s="27">
        <v>30365</v>
      </c>
      <c r="H4807">
        <v>33</v>
      </c>
      <c r="I4807" t="s">
        <v>244</v>
      </c>
      <c r="J4807" t="s">
        <v>353</v>
      </c>
      <c r="K4807">
        <v>0</v>
      </c>
      <c r="L4807">
        <v>3</v>
      </c>
      <c r="M4807">
        <v>0</v>
      </c>
      <c r="N4807">
        <v>0</v>
      </c>
      <c r="O4807">
        <v>0</v>
      </c>
      <c r="W4807" t="s">
        <v>237</v>
      </c>
      <c r="Y4807">
        <v>-1</v>
      </c>
      <c r="AB4807" t="s">
        <v>237</v>
      </c>
      <c r="AH4807">
        <v>0</v>
      </c>
      <c r="AN4807" t="s">
        <v>238</v>
      </c>
      <c r="AO4807">
        <v>2</v>
      </c>
      <c r="AP4807" t="s">
        <v>239</v>
      </c>
      <c r="AQ4807" s="27">
        <v>41636</v>
      </c>
      <c r="AR4807" t="s">
        <v>240</v>
      </c>
      <c r="AS4807">
        <v>3</v>
      </c>
      <c r="AT4807" t="s">
        <v>239</v>
      </c>
      <c r="AU4807" s="27">
        <v>41636</v>
      </c>
    </row>
    <row r="4808" spans="1:47" x14ac:dyDescent="0.2">
      <c r="A4808">
        <v>4807</v>
      </c>
      <c r="B4808" t="s">
        <v>16432</v>
      </c>
      <c r="C4808" t="s">
        <v>5273</v>
      </c>
      <c r="D4808" t="s">
        <v>477</v>
      </c>
      <c r="E4808" s="27">
        <v>41765</v>
      </c>
      <c r="F4808" t="s">
        <v>233</v>
      </c>
      <c r="G4808" s="27">
        <v>19906</v>
      </c>
      <c r="H4808">
        <v>61</v>
      </c>
      <c r="I4808" t="s">
        <v>234</v>
      </c>
      <c r="J4808" t="s">
        <v>353</v>
      </c>
      <c r="K4808">
        <v>0</v>
      </c>
      <c r="L4808">
        <v>2</v>
      </c>
      <c r="M4808">
        <v>0</v>
      </c>
      <c r="N4808">
        <v>0</v>
      </c>
      <c r="O4808">
        <v>2</v>
      </c>
      <c r="P4808">
        <v>-85</v>
      </c>
      <c r="Q4808" s="28">
        <v>41680.084027777775</v>
      </c>
      <c r="R4808" s="28">
        <v>41765.425000000003</v>
      </c>
      <c r="S4808" t="s">
        <v>16433</v>
      </c>
      <c r="T4808" s="27">
        <v>41679</v>
      </c>
      <c r="V4808">
        <v>86</v>
      </c>
      <c r="W4808" t="s">
        <v>32</v>
      </c>
      <c r="X4808" t="s">
        <v>1613</v>
      </c>
      <c r="Y4808">
        <v>0</v>
      </c>
      <c r="AB4808" t="s">
        <v>237</v>
      </c>
      <c r="AH4808">
        <v>0</v>
      </c>
      <c r="AN4808" t="s">
        <v>238</v>
      </c>
      <c r="AO4808">
        <v>1</v>
      </c>
      <c r="AP4808" t="s">
        <v>239</v>
      </c>
      <c r="AQ4808" s="27">
        <v>41765</v>
      </c>
      <c r="AR4808" t="s">
        <v>240</v>
      </c>
      <c r="AS4808">
        <v>2</v>
      </c>
      <c r="AT4808" t="s">
        <v>239</v>
      </c>
      <c r="AU4808" s="27">
        <v>41765</v>
      </c>
    </row>
    <row r="4809" spans="1:47" x14ac:dyDescent="0.2">
      <c r="A4809">
        <v>4808</v>
      </c>
      <c r="B4809" t="s">
        <v>16434</v>
      </c>
      <c r="C4809" t="s">
        <v>990</v>
      </c>
      <c r="D4809" t="s">
        <v>381</v>
      </c>
      <c r="E4809" s="27">
        <v>41326</v>
      </c>
      <c r="F4809" t="s">
        <v>233</v>
      </c>
      <c r="G4809" s="27">
        <v>21466</v>
      </c>
      <c r="H4809">
        <v>57</v>
      </c>
      <c r="I4809" t="s">
        <v>234</v>
      </c>
      <c r="J4809" t="s">
        <v>250</v>
      </c>
      <c r="K4809">
        <v>0</v>
      </c>
      <c r="L4809">
        <v>8</v>
      </c>
      <c r="M4809">
        <v>0</v>
      </c>
      <c r="N4809">
        <v>0</v>
      </c>
      <c r="O4809">
        <v>23</v>
      </c>
      <c r="P4809">
        <v>-1</v>
      </c>
      <c r="Q4809" s="28">
        <v>41325.059027777781</v>
      </c>
      <c r="R4809" s="28">
        <v>41355.245833333334</v>
      </c>
      <c r="S4809" t="s">
        <v>16435</v>
      </c>
      <c r="U4809" s="27">
        <v>41325</v>
      </c>
      <c r="V4809">
        <v>1</v>
      </c>
      <c r="W4809" t="s">
        <v>32</v>
      </c>
      <c r="X4809" t="s">
        <v>274</v>
      </c>
      <c r="Y4809">
        <v>1</v>
      </c>
      <c r="AA4809" t="s">
        <v>16436</v>
      </c>
      <c r="AB4809" t="s">
        <v>32</v>
      </c>
      <c r="AD4809" s="27">
        <v>42337</v>
      </c>
      <c r="AE4809" t="s">
        <v>867</v>
      </c>
      <c r="AH4809">
        <v>1</v>
      </c>
      <c r="AJ4809" t="s">
        <v>16436</v>
      </c>
      <c r="AK4809" t="s">
        <v>312</v>
      </c>
      <c r="AL4809" s="27">
        <v>42337</v>
      </c>
      <c r="AM4809" t="s">
        <v>867</v>
      </c>
      <c r="AN4809" t="s">
        <v>238</v>
      </c>
      <c r="AO4809">
        <v>7</v>
      </c>
      <c r="AP4809" t="s">
        <v>246</v>
      </c>
      <c r="AQ4809" s="27">
        <v>41326</v>
      </c>
      <c r="AR4809" t="s">
        <v>240</v>
      </c>
      <c r="AS4809">
        <v>8</v>
      </c>
      <c r="AT4809" t="s">
        <v>269</v>
      </c>
      <c r="AU4809" s="27">
        <v>41326</v>
      </c>
    </row>
    <row r="4810" spans="1:47" x14ac:dyDescent="0.2">
      <c r="A4810">
        <v>4809</v>
      </c>
      <c r="B4810" t="s">
        <v>16437</v>
      </c>
      <c r="C4810" t="s">
        <v>8319</v>
      </c>
      <c r="D4810" t="s">
        <v>16438</v>
      </c>
      <c r="E4810" s="27">
        <v>41954</v>
      </c>
      <c r="F4810" t="s">
        <v>294</v>
      </c>
      <c r="G4810" s="27">
        <v>28046</v>
      </c>
      <c r="H4810">
        <v>39</v>
      </c>
      <c r="I4810" t="s">
        <v>244</v>
      </c>
      <c r="J4810" t="s">
        <v>245</v>
      </c>
      <c r="K4810">
        <v>0</v>
      </c>
      <c r="L4810">
        <v>7</v>
      </c>
      <c r="M4810">
        <v>0</v>
      </c>
      <c r="N4810">
        <v>0</v>
      </c>
      <c r="O4810">
        <v>8</v>
      </c>
      <c r="P4810">
        <v>-1</v>
      </c>
      <c r="Q4810" s="28">
        <v>41953.500694444447</v>
      </c>
      <c r="R4810" s="28">
        <v>41985.352083333331</v>
      </c>
      <c r="S4810" t="s">
        <v>16439</v>
      </c>
      <c r="T4810" s="27">
        <v>41952</v>
      </c>
      <c r="V4810">
        <v>2</v>
      </c>
      <c r="W4810" t="s">
        <v>32</v>
      </c>
      <c r="X4810" t="s">
        <v>402</v>
      </c>
      <c r="Y4810">
        <v>1</v>
      </c>
      <c r="AA4810" t="s">
        <v>16440</v>
      </c>
      <c r="AB4810" t="s">
        <v>32</v>
      </c>
      <c r="AC4810">
        <v>1</v>
      </c>
      <c r="AD4810" s="27">
        <v>42032</v>
      </c>
      <c r="AE4810" t="s">
        <v>402</v>
      </c>
      <c r="AF4810" s="27">
        <v>42033</v>
      </c>
      <c r="AG4810" s="27">
        <v>42072</v>
      </c>
      <c r="AH4810">
        <v>0</v>
      </c>
      <c r="AN4810" t="s">
        <v>238</v>
      </c>
      <c r="AO4810">
        <v>5</v>
      </c>
      <c r="AP4810" t="s">
        <v>246</v>
      </c>
      <c r="AQ4810" s="27">
        <v>41954</v>
      </c>
      <c r="AR4810" t="s">
        <v>240</v>
      </c>
      <c r="AS4810">
        <v>7</v>
      </c>
      <c r="AT4810" t="s">
        <v>246</v>
      </c>
      <c r="AU4810" s="27">
        <v>41954</v>
      </c>
    </row>
    <row r="4811" spans="1:47" x14ac:dyDescent="0.2">
      <c r="A4811">
        <v>4810</v>
      </c>
      <c r="B4811" t="s">
        <v>16441</v>
      </c>
      <c r="C4811" t="s">
        <v>16442</v>
      </c>
      <c r="D4811" t="s">
        <v>266</v>
      </c>
      <c r="E4811" s="27">
        <v>41876</v>
      </c>
      <c r="F4811" t="s">
        <v>233</v>
      </c>
      <c r="G4811" s="27">
        <v>17173</v>
      </c>
      <c r="H4811">
        <v>69</v>
      </c>
      <c r="I4811" t="s">
        <v>234</v>
      </c>
      <c r="J4811" t="s">
        <v>250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-1</v>
      </c>
      <c r="Q4811" s="28">
        <v>41875.481944444444</v>
      </c>
      <c r="R4811" s="28">
        <v>41876.055555555555</v>
      </c>
      <c r="S4811" t="s">
        <v>16443</v>
      </c>
      <c r="T4811" s="27">
        <v>41875</v>
      </c>
      <c r="V4811">
        <v>1</v>
      </c>
      <c r="W4811" t="s">
        <v>36</v>
      </c>
      <c r="X4811" t="s">
        <v>263</v>
      </c>
      <c r="Y4811">
        <v>0</v>
      </c>
      <c r="AB4811" t="s">
        <v>237</v>
      </c>
      <c r="AH4811">
        <v>0</v>
      </c>
      <c r="AN4811" t="s">
        <v>238</v>
      </c>
      <c r="AO4811">
        <v>1</v>
      </c>
      <c r="AP4811" t="s">
        <v>239</v>
      </c>
      <c r="AQ4811" s="27">
        <v>41876</v>
      </c>
      <c r="AR4811" t="s">
        <v>240</v>
      </c>
      <c r="AS4811">
        <v>1</v>
      </c>
      <c r="AT4811" t="s">
        <v>239</v>
      </c>
      <c r="AU4811" s="27">
        <v>41876</v>
      </c>
    </row>
    <row r="4812" spans="1:47" x14ac:dyDescent="0.2">
      <c r="A4812">
        <v>4811</v>
      </c>
      <c r="B4812" t="s">
        <v>16444</v>
      </c>
      <c r="C4812" t="s">
        <v>1540</v>
      </c>
      <c r="D4812" t="s">
        <v>3857</v>
      </c>
      <c r="E4812" s="27">
        <v>41491</v>
      </c>
      <c r="F4812" t="s">
        <v>233</v>
      </c>
      <c r="G4812" s="27">
        <v>18719</v>
      </c>
      <c r="H4812">
        <v>65</v>
      </c>
      <c r="I4812" t="s">
        <v>234</v>
      </c>
      <c r="J4812" t="s">
        <v>245</v>
      </c>
      <c r="K4812">
        <v>0</v>
      </c>
      <c r="L4812">
        <v>2</v>
      </c>
      <c r="M4812">
        <v>0</v>
      </c>
      <c r="N4812">
        <v>0</v>
      </c>
      <c r="O4812">
        <v>3</v>
      </c>
      <c r="P4812">
        <v>-1</v>
      </c>
      <c r="Q4812" s="28">
        <v>41490.368750000001</v>
      </c>
      <c r="R4812" s="28">
        <v>41513.51666666667</v>
      </c>
      <c r="S4812" t="s">
        <v>16445</v>
      </c>
      <c r="T4812" s="27">
        <v>41490</v>
      </c>
      <c r="V4812">
        <v>1</v>
      </c>
      <c r="W4812" t="s">
        <v>32</v>
      </c>
      <c r="X4812" t="s">
        <v>555</v>
      </c>
      <c r="Y4812">
        <v>0</v>
      </c>
      <c r="AB4812" t="s">
        <v>237</v>
      </c>
      <c r="AH4812">
        <v>0</v>
      </c>
      <c r="AN4812" t="s">
        <v>238</v>
      </c>
      <c r="AO4812">
        <v>2</v>
      </c>
      <c r="AP4812" t="s">
        <v>239</v>
      </c>
      <c r="AQ4812" s="27">
        <v>41491</v>
      </c>
      <c r="AR4812" t="s">
        <v>240</v>
      </c>
      <c r="AS4812">
        <v>2</v>
      </c>
      <c r="AT4812" t="s">
        <v>239</v>
      </c>
      <c r="AU4812" s="27">
        <v>41491</v>
      </c>
    </row>
    <row r="4813" spans="1:47" x14ac:dyDescent="0.2">
      <c r="A4813">
        <v>4812</v>
      </c>
      <c r="B4813" t="s">
        <v>16446</v>
      </c>
      <c r="C4813" t="s">
        <v>16447</v>
      </c>
      <c r="D4813" t="s">
        <v>16448</v>
      </c>
      <c r="E4813" s="27">
        <v>41332</v>
      </c>
      <c r="F4813" t="s">
        <v>294</v>
      </c>
      <c r="G4813" s="27">
        <v>34265</v>
      </c>
      <c r="H4813">
        <v>22</v>
      </c>
      <c r="I4813" t="s">
        <v>259</v>
      </c>
      <c r="J4813" t="s">
        <v>245</v>
      </c>
      <c r="K4813">
        <v>0</v>
      </c>
      <c r="L4813">
        <v>9</v>
      </c>
      <c r="M4813">
        <v>0</v>
      </c>
      <c r="N4813">
        <v>0</v>
      </c>
      <c r="O4813">
        <v>0</v>
      </c>
      <c r="P4813">
        <v>-1</v>
      </c>
      <c r="Q4813" s="28">
        <v>41331.20208333333</v>
      </c>
      <c r="R4813" s="28">
        <v>41332.40902777778</v>
      </c>
      <c r="S4813" t="s">
        <v>16449</v>
      </c>
      <c r="T4813" s="27">
        <v>41331</v>
      </c>
      <c r="V4813">
        <v>1</v>
      </c>
      <c r="W4813" t="s">
        <v>36</v>
      </c>
      <c r="X4813" t="s">
        <v>279</v>
      </c>
      <c r="Y4813">
        <v>0</v>
      </c>
      <c r="AB4813" t="s">
        <v>237</v>
      </c>
      <c r="AH4813">
        <v>0</v>
      </c>
      <c r="AN4813" t="s">
        <v>238</v>
      </c>
      <c r="AO4813">
        <v>7</v>
      </c>
      <c r="AP4813" t="s">
        <v>246</v>
      </c>
      <c r="AQ4813" s="27">
        <v>41332</v>
      </c>
      <c r="AR4813" t="s">
        <v>240</v>
      </c>
      <c r="AS4813">
        <v>9</v>
      </c>
      <c r="AT4813" t="s">
        <v>269</v>
      </c>
      <c r="AU4813" s="27">
        <v>41332</v>
      </c>
    </row>
    <row r="4814" spans="1:47" x14ac:dyDescent="0.2">
      <c r="A4814">
        <v>4813</v>
      </c>
      <c r="B4814" t="s">
        <v>16450</v>
      </c>
      <c r="C4814" t="s">
        <v>16451</v>
      </c>
      <c r="D4814" t="s">
        <v>381</v>
      </c>
      <c r="E4814" s="27">
        <v>41959</v>
      </c>
      <c r="F4814" t="s">
        <v>233</v>
      </c>
      <c r="G4814" s="27">
        <v>20221</v>
      </c>
      <c r="H4814">
        <v>60</v>
      </c>
      <c r="I4814" t="s">
        <v>234</v>
      </c>
      <c r="J4814" t="s">
        <v>250</v>
      </c>
      <c r="K4814">
        <v>0</v>
      </c>
      <c r="L4814">
        <v>10</v>
      </c>
      <c r="M4814">
        <v>0</v>
      </c>
      <c r="N4814">
        <v>0</v>
      </c>
      <c r="O4814">
        <v>11</v>
      </c>
      <c r="P4814">
        <v>-1</v>
      </c>
      <c r="Q4814" s="28">
        <v>41958.123611111114</v>
      </c>
      <c r="R4814" s="28">
        <v>41992.081250000003</v>
      </c>
      <c r="S4814" t="s">
        <v>16452</v>
      </c>
      <c r="T4814" s="27">
        <v>41957</v>
      </c>
      <c r="V4814">
        <v>2</v>
      </c>
      <c r="W4814" t="s">
        <v>32</v>
      </c>
      <c r="X4814" t="s">
        <v>1607</v>
      </c>
      <c r="Y4814">
        <v>0</v>
      </c>
      <c r="AB4814" t="s">
        <v>237</v>
      </c>
      <c r="AH4814">
        <v>0</v>
      </c>
      <c r="AN4814" t="s">
        <v>238</v>
      </c>
      <c r="AO4814">
        <v>7</v>
      </c>
      <c r="AP4814" t="s">
        <v>246</v>
      </c>
      <c r="AQ4814" s="27">
        <v>41959</v>
      </c>
      <c r="AR4814" t="s">
        <v>240</v>
      </c>
      <c r="AS4814">
        <v>10</v>
      </c>
      <c r="AT4814" t="s">
        <v>269</v>
      </c>
      <c r="AU4814" s="27">
        <v>41959</v>
      </c>
    </row>
    <row r="4815" spans="1:47" x14ac:dyDescent="0.2">
      <c r="A4815">
        <v>4814</v>
      </c>
      <c r="B4815" t="s">
        <v>16453</v>
      </c>
      <c r="C4815" t="s">
        <v>16454</v>
      </c>
      <c r="D4815" t="s">
        <v>1110</v>
      </c>
      <c r="E4815" s="27">
        <v>41799</v>
      </c>
      <c r="F4815" t="s">
        <v>294</v>
      </c>
      <c r="G4815" s="27">
        <v>28021</v>
      </c>
      <c r="H4815">
        <v>39</v>
      </c>
      <c r="I4815" t="s">
        <v>244</v>
      </c>
      <c r="J4815" t="s">
        <v>250</v>
      </c>
      <c r="K4815">
        <v>0</v>
      </c>
      <c r="L4815">
        <v>3</v>
      </c>
      <c r="M4815">
        <v>0</v>
      </c>
      <c r="N4815">
        <v>0</v>
      </c>
      <c r="O4815">
        <v>1</v>
      </c>
      <c r="P4815">
        <v>-1</v>
      </c>
      <c r="Q4815" s="28">
        <v>41798.173611111109</v>
      </c>
      <c r="R4815" s="28">
        <v>41808.083333333336</v>
      </c>
      <c r="S4815" t="s">
        <v>16455</v>
      </c>
      <c r="T4815" s="27">
        <v>41798</v>
      </c>
      <c r="V4815">
        <v>1</v>
      </c>
      <c r="W4815" t="s">
        <v>32</v>
      </c>
      <c r="X4815" t="s">
        <v>608</v>
      </c>
      <c r="Y4815">
        <v>0</v>
      </c>
      <c r="AB4815" t="s">
        <v>237</v>
      </c>
      <c r="AH4815">
        <v>0</v>
      </c>
      <c r="AN4815" t="s">
        <v>238</v>
      </c>
      <c r="AO4815">
        <v>1</v>
      </c>
      <c r="AP4815" t="s">
        <v>239</v>
      </c>
      <c r="AQ4815" s="27">
        <v>41799</v>
      </c>
      <c r="AR4815" t="s">
        <v>240</v>
      </c>
      <c r="AS4815">
        <v>3</v>
      </c>
      <c r="AT4815" t="s">
        <v>239</v>
      </c>
      <c r="AU4815" s="27">
        <v>41799</v>
      </c>
    </row>
    <row r="4816" spans="1:47" x14ac:dyDescent="0.2">
      <c r="A4816">
        <v>4815</v>
      </c>
      <c r="B4816" t="s">
        <v>16456</v>
      </c>
      <c r="C4816" t="s">
        <v>1840</v>
      </c>
      <c r="D4816" t="s">
        <v>2666</v>
      </c>
      <c r="E4816" s="27">
        <v>41500</v>
      </c>
      <c r="F4816" t="s">
        <v>294</v>
      </c>
      <c r="G4816" s="27">
        <v>29686</v>
      </c>
      <c r="H4816">
        <v>35</v>
      </c>
      <c r="I4816" t="s">
        <v>244</v>
      </c>
      <c r="J4816" t="s">
        <v>250</v>
      </c>
      <c r="K4816">
        <v>0</v>
      </c>
      <c r="L4816">
        <v>6</v>
      </c>
      <c r="M4816">
        <v>0</v>
      </c>
      <c r="N4816">
        <v>0</v>
      </c>
      <c r="O4816">
        <v>2</v>
      </c>
      <c r="P4816">
        <v>-15</v>
      </c>
      <c r="Q4816" s="28">
        <v>41485.211805555555</v>
      </c>
      <c r="R4816" s="28">
        <v>41500.090277777781</v>
      </c>
      <c r="S4816" t="s">
        <v>16457</v>
      </c>
      <c r="U4816" s="27">
        <v>41485</v>
      </c>
      <c r="V4816">
        <v>15</v>
      </c>
      <c r="W4816" t="s">
        <v>32</v>
      </c>
      <c r="X4816" t="s">
        <v>274</v>
      </c>
      <c r="Y4816">
        <v>0</v>
      </c>
      <c r="AB4816" t="s">
        <v>237</v>
      </c>
      <c r="AH4816">
        <v>0</v>
      </c>
      <c r="AN4816" t="s">
        <v>238</v>
      </c>
      <c r="AO4816">
        <v>2</v>
      </c>
      <c r="AP4816" t="s">
        <v>239</v>
      </c>
      <c r="AQ4816" s="27">
        <v>41500</v>
      </c>
      <c r="AR4816" t="s">
        <v>240</v>
      </c>
      <c r="AS4816">
        <v>6</v>
      </c>
      <c r="AT4816" t="s">
        <v>246</v>
      </c>
      <c r="AU4816" s="27">
        <v>41500</v>
      </c>
    </row>
    <row r="4817" spans="1:47" x14ac:dyDescent="0.2">
      <c r="A4817">
        <v>4816</v>
      </c>
      <c r="B4817" t="s">
        <v>16458</v>
      </c>
      <c r="C4817" t="s">
        <v>6822</v>
      </c>
      <c r="D4817" t="s">
        <v>16459</v>
      </c>
      <c r="E4817" s="27">
        <v>41800</v>
      </c>
      <c r="F4817" t="s">
        <v>233</v>
      </c>
      <c r="G4817" s="27">
        <v>28781</v>
      </c>
      <c r="H4817">
        <v>37</v>
      </c>
      <c r="I4817" t="s">
        <v>244</v>
      </c>
      <c r="J4817" t="s">
        <v>250</v>
      </c>
      <c r="K4817">
        <v>0</v>
      </c>
      <c r="L4817">
        <v>7</v>
      </c>
      <c r="M4817">
        <v>0</v>
      </c>
      <c r="N4817">
        <v>0</v>
      </c>
      <c r="O4817">
        <v>2</v>
      </c>
      <c r="P4817">
        <v>-1</v>
      </c>
      <c r="Q4817" s="28">
        <v>41799.429861111108</v>
      </c>
      <c r="R4817" s="28">
        <v>41834.355555555558</v>
      </c>
      <c r="S4817" t="s">
        <v>16460</v>
      </c>
      <c r="T4817" s="27">
        <v>41799</v>
      </c>
      <c r="V4817">
        <v>1</v>
      </c>
      <c r="W4817" t="s">
        <v>32</v>
      </c>
      <c r="X4817" t="s">
        <v>5253</v>
      </c>
      <c r="Y4817">
        <v>0</v>
      </c>
      <c r="AB4817" t="s">
        <v>237</v>
      </c>
      <c r="AH4817">
        <v>0</v>
      </c>
      <c r="AN4817" t="s">
        <v>238</v>
      </c>
      <c r="AO4817">
        <v>5</v>
      </c>
      <c r="AP4817" t="s">
        <v>246</v>
      </c>
      <c r="AQ4817" s="27">
        <v>41800</v>
      </c>
      <c r="AR4817" t="s">
        <v>240</v>
      </c>
      <c r="AS4817">
        <v>7</v>
      </c>
      <c r="AT4817" t="s">
        <v>246</v>
      </c>
      <c r="AU4817" s="27">
        <v>41800</v>
      </c>
    </row>
    <row r="4818" spans="1:47" x14ac:dyDescent="0.2">
      <c r="A4818">
        <v>4817</v>
      </c>
      <c r="B4818" t="s">
        <v>16461</v>
      </c>
      <c r="C4818" t="s">
        <v>2582</v>
      </c>
      <c r="D4818" t="s">
        <v>16462</v>
      </c>
      <c r="E4818" s="27">
        <v>41301</v>
      </c>
      <c r="F4818" t="s">
        <v>233</v>
      </c>
      <c r="G4818" s="27">
        <v>31782</v>
      </c>
      <c r="H4818">
        <v>29</v>
      </c>
      <c r="I4818" t="s">
        <v>244</v>
      </c>
      <c r="J4818" t="s">
        <v>250</v>
      </c>
      <c r="K4818">
        <v>0</v>
      </c>
      <c r="L4818">
        <v>3</v>
      </c>
      <c r="M4818">
        <v>1</v>
      </c>
      <c r="N4818">
        <v>0</v>
      </c>
      <c r="O4818">
        <v>2</v>
      </c>
      <c r="P4818">
        <v>-1</v>
      </c>
      <c r="Q4818" s="28">
        <v>41300.04791666667</v>
      </c>
      <c r="R4818" s="28">
        <v>41302.147222222222</v>
      </c>
      <c r="S4818" t="s">
        <v>16463</v>
      </c>
      <c r="T4818" s="27">
        <v>41300</v>
      </c>
      <c r="V4818">
        <v>1</v>
      </c>
      <c r="W4818" t="s">
        <v>36</v>
      </c>
      <c r="X4818" t="s">
        <v>279</v>
      </c>
      <c r="Y4818">
        <v>1</v>
      </c>
      <c r="AA4818" t="s">
        <v>16464</v>
      </c>
      <c r="AB4818" t="s">
        <v>32</v>
      </c>
      <c r="AC4818">
        <v>0</v>
      </c>
      <c r="AD4818" s="27">
        <v>41451</v>
      </c>
      <c r="AE4818" t="s">
        <v>1406</v>
      </c>
      <c r="AF4818" s="27">
        <v>41451</v>
      </c>
      <c r="AG4818" s="27">
        <v>41454</v>
      </c>
      <c r="AH4818">
        <v>1</v>
      </c>
      <c r="AJ4818" t="s">
        <v>16464</v>
      </c>
      <c r="AK4818" t="s">
        <v>255</v>
      </c>
      <c r="AL4818" s="27">
        <v>41451</v>
      </c>
      <c r="AM4818" t="s">
        <v>1406</v>
      </c>
      <c r="AN4818" t="s">
        <v>238</v>
      </c>
      <c r="AO4818">
        <v>4</v>
      </c>
      <c r="AP4818" t="s">
        <v>239</v>
      </c>
      <c r="AQ4818" s="27">
        <v>41301</v>
      </c>
      <c r="AR4818" t="s">
        <v>240</v>
      </c>
      <c r="AS4818">
        <v>3</v>
      </c>
      <c r="AT4818" t="s">
        <v>239</v>
      </c>
      <c r="AU4818" s="27">
        <v>41301</v>
      </c>
    </row>
    <row r="4819" spans="1:47" x14ac:dyDescent="0.2">
      <c r="A4819">
        <v>4818</v>
      </c>
      <c r="B4819" t="s">
        <v>16465</v>
      </c>
      <c r="C4819" t="s">
        <v>813</v>
      </c>
      <c r="D4819" t="s">
        <v>12721</v>
      </c>
      <c r="E4819" s="27">
        <v>41320</v>
      </c>
      <c r="F4819" t="s">
        <v>233</v>
      </c>
      <c r="G4819" s="27">
        <v>28733</v>
      </c>
      <c r="H4819">
        <v>37</v>
      </c>
      <c r="I4819" t="s">
        <v>244</v>
      </c>
      <c r="J4819" t="s">
        <v>245</v>
      </c>
      <c r="K4819">
        <v>0</v>
      </c>
      <c r="L4819">
        <v>1</v>
      </c>
      <c r="M4819">
        <v>0</v>
      </c>
      <c r="N4819">
        <v>0</v>
      </c>
      <c r="O4819">
        <v>2</v>
      </c>
      <c r="P4819">
        <v>489</v>
      </c>
      <c r="Q4819" s="28">
        <v>41809.46597222222</v>
      </c>
      <c r="R4819" s="28">
        <v>41824.088194444441</v>
      </c>
      <c r="S4819" t="s">
        <v>16466</v>
      </c>
      <c r="T4819" s="27">
        <v>41203</v>
      </c>
      <c r="V4819">
        <v>117</v>
      </c>
      <c r="W4819" t="s">
        <v>36</v>
      </c>
      <c r="X4819" t="s">
        <v>383</v>
      </c>
      <c r="Y4819">
        <v>1</v>
      </c>
      <c r="AA4819" t="s">
        <v>16467</v>
      </c>
      <c r="AB4819" t="s">
        <v>36</v>
      </c>
      <c r="AC4819">
        <v>61</v>
      </c>
      <c r="AD4819" s="27">
        <v>41748</v>
      </c>
      <c r="AE4819" t="s">
        <v>1508</v>
      </c>
      <c r="AF4819" s="27">
        <v>41809</v>
      </c>
      <c r="AG4819" s="27">
        <v>41824</v>
      </c>
      <c r="AH4819">
        <v>0</v>
      </c>
      <c r="AN4819" t="s">
        <v>238</v>
      </c>
      <c r="AO4819">
        <v>1</v>
      </c>
      <c r="AP4819" t="s">
        <v>239</v>
      </c>
      <c r="AQ4819" s="27">
        <v>41320</v>
      </c>
      <c r="AR4819" t="s">
        <v>240</v>
      </c>
      <c r="AS4819">
        <v>1</v>
      </c>
      <c r="AT4819" t="s">
        <v>239</v>
      </c>
      <c r="AU4819" s="27">
        <v>41320</v>
      </c>
    </row>
    <row r="4820" spans="1:47" x14ac:dyDescent="0.2">
      <c r="A4820">
        <v>4819</v>
      </c>
      <c r="B4820" t="s">
        <v>16468</v>
      </c>
      <c r="C4820" t="s">
        <v>16469</v>
      </c>
      <c r="D4820" t="s">
        <v>990</v>
      </c>
      <c r="E4820" s="27">
        <v>41793</v>
      </c>
      <c r="F4820" t="s">
        <v>294</v>
      </c>
      <c r="G4820" s="27">
        <v>25079</v>
      </c>
      <c r="H4820">
        <v>47</v>
      </c>
      <c r="I4820" t="s">
        <v>234</v>
      </c>
      <c r="J4820" t="s">
        <v>22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-1</v>
      </c>
      <c r="Q4820" s="28">
        <v>41792.416666666664</v>
      </c>
      <c r="R4820" s="28">
        <v>41793.089583333334</v>
      </c>
      <c r="S4820" t="s">
        <v>16470</v>
      </c>
      <c r="T4820" s="27">
        <v>41792</v>
      </c>
      <c r="V4820">
        <v>1</v>
      </c>
      <c r="W4820" t="s">
        <v>36</v>
      </c>
      <c r="X4820" t="s">
        <v>279</v>
      </c>
      <c r="Y4820">
        <v>0</v>
      </c>
      <c r="AB4820" t="s">
        <v>237</v>
      </c>
      <c r="AH4820">
        <v>0</v>
      </c>
      <c r="AN4820" t="s">
        <v>238</v>
      </c>
      <c r="AO4820">
        <v>1</v>
      </c>
      <c r="AP4820" t="s">
        <v>239</v>
      </c>
      <c r="AQ4820" s="27">
        <v>41793</v>
      </c>
      <c r="AR4820" t="s">
        <v>240</v>
      </c>
      <c r="AS4820">
        <v>1</v>
      </c>
      <c r="AT4820" t="s">
        <v>239</v>
      </c>
      <c r="AU4820" s="27">
        <v>41793</v>
      </c>
    </row>
    <row r="4821" spans="1:47" x14ac:dyDescent="0.2">
      <c r="A4821">
        <v>4820</v>
      </c>
      <c r="B4821" t="s">
        <v>16471</v>
      </c>
      <c r="C4821" t="s">
        <v>242</v>
      </c>
      <c r="D4821" t="s">
        <v>16472</v>
      </c>
      <c r="E4821" s="27">
        <v>41942</v>
      </c>
      <c r="F4821" t="s">
        <v>233</v>
      </c>
      <c r="G4821" s="27">
        <v>19566</v>
      </c>
      <c r="H4821">
        <v>62</v>
      </c>
      <c r="I4821" t="s">
        <v>234</v>
      </c>
      <c r="J4821" t="s">
        <v>250</v>
      </c>
      <c r="K4821">
        <v>0</v>
      </c>
      <c r="L4821">
        <v>8</v>
      </c>
      <c r="M4821">
        <v>0</v>
      </c>
      <c r="N4821">
        <v>0</v>
      </c>
      <c r="O4821">
        <v>13</v>
      </c>
      <c r="P4821">
        <v>-1</v>
      </c>
      <c r="Q4821" s="28">
        <v>41941.320833333331</v>
      </c>
      <c r="R4821" s="28">
        <v>41942.362500000003</v>
      </c>
      <c r="S4821" t="s">
        <v>16473</v>
      </c>
      <c r="T4821" s="27">
        <v>41941</v>
      </c>
      <c r="V4821">
        <v>1</v>
      </c>
      <c r="W4821" t="s">
        <v>32</v>
      </c>
      <c r="X4821" t="s">
        <v>5906</v>
      </c>
      <c r="Y4821">
        <v>1</v>
      </c>
      <c r="AA4821" t="s">
        <v>16474</v>
      </c>
      <c r="AB4821" t="s">
        <v>36</v>
      </c>
      <c r="AC4821">
        <v>104</v>
      </c>
      <c r="AD4821" s="27">
        <v>41963</v>
      </c>
      <c r="AE4821" t="s">
        <v>404</v>
      </c>
      <c r="AF4821" s="27">
        <v>42067</v>
      </c>
      <c r="AG4821" s="27">
        <v>42181</v>
      </c>
      <c r="AH4821">
        <v>0</v>
      </c>
      <c r="AN4821" t="s">
        <v>238</v>
      </c>
      <c r="AO4821">
        <v>5</v>
      </c>
      <c r="AP4821" t="s">
        <v>246</v>
      </c>
      <c r="AQ4821" s="27">
        <v>41942</v>
      </c>
      <c r="AR4821" t="s">
        <v>240</v>
      </c>
      <c r="AS4821">
        <v>8</v>
      </c>
      <c r="AT4821" t="s">
        <v>269</v>
      </c>
      <c r="AU4821" s="27">
        <v>41942</v>
      </c>
    </row>
    <row r="4822" spans="1:47" x14ac:dyDescent="0.2">
      <c r="A4822">
        <v>4821</v>
      </c>
      <c r="B4822" t="s">
        <v>16475</v>
      </c>
      <c r="C4822" t="s">
        <v>16476</v>
      </c>
      <c r="D4822" t="s">
        <v>5321</v>
      </c>
      <c r="E4822" s="27">
        <v>41666</v>
      </c>
      <c r="F4822" t="s">
        <v>233</v>
      </c>
      <c r="G4822" s="27">
        <v>34271</v>
      </c>
      <c r="H4822">
        <v>22</v>
      </c>
      <c r="I4822" t="s">
        <v>259</v>
      </c>
      <c r="J4822" t="s">
        <v>250</v>
      </c>
      <c r="K4822">
        <v>0</v>
      </c>
      <c r="L4822">
        <v>10</v>
      </c>
      <c r="M4822">
        <v>0</v>
      </c>
      <c r="N4822">
        <v>0</v>
      </c>
      <c r="O4822">
        <v>5</v>
      </c>
      <c r="P4822">
        <v>-91</v>
      </c>
      <c r="Q4822" s="28">
        <v>41575.166666666664</v>
      </c>
      <c r="R4822" s="28">
        <v>41576.173611111109</v>
      </c>
      <c r="S4822" t="s">
        <v>16477</v>
      </c>
      <c r="U4822" s="27">
        <v>41626</v>
      </c>
      <c r="V4822">
        <v>40</v>
      </c>
      <c r="W4822" t="s">
        <v>36</v>
      </c>
      <c r="X4822" t="s">
        <v>274</v>
      </c>
      <c r="Y4822">
        <v>1</v>
      </c>
      <c r="AA4822" t="s">
        <v>16478</v>
      </c>
      <c r="AB4822" t="s">
        <v>32</v>
      </c>
      <c r="AD4822" s="27">
        <v>42241</v>
      </c>
      <c r="AE4822" t="s">
        <v>461</v>
      </c>
      <c r="AH4822">
        <v>1</v>
      </c>
      <c r="AJ4822" t="s">
        <v>16478</v>
      </c>
      <c r="AK4822" t="s">
        <v>312</v>
      </c>
      <c r="AL4822" s="27">
        <v>42241</v>
      </c>
      <c r="AM4822" t="s">
        <v>313</v>
      </c>
      <c r="AN4822" t="s">
        <v>238</v>
      </c>
      <c r="AO4822">
        <v>6</v>
      </c>
      <c r="AP4822" t="s">
        <v>246</v>
      </c>
      <c r="AQ4822" s="27">
        <v>41666</v>
      </c>
      <c r="AR4822" t="s">
        <v>240</v>
      </c>
      <c r="AS4822">
        <v>10</v>
      </c>
      <c r="AT4822" t="s">
        <v>269</v>
      </c>
      <c r="AU4822" s="27">
        <v>41666</v>
      </c>
    </row>
    <row r="4823" spans="1:47" x14ac:dyDescent="0.2">
      <c r="A4823">
        <v>4822</v>
      </c>
      <c r="B4823" t="s">
        <v>16479</v>
      </c>
      <c r="C4823" t="s">
        <v>16480</v>
      </c>
      <c r="D4823" t="s">
        <v>5051</v>
      </c>
      <c r="E4823" s="27">
        <v>41737</v>
      </c>
      <c r="F4823" t="s">
        <v>294</v>
      </c>
      <c r="G4823" s="27">
        <v>32593</v>
      </c>
      <c r="H4823">
        <v>27</v>
      </c>
      <c r="I4823" t="s">
        <v>244</v>
      </c>
      <c r="J4823" t="s">
        <v>250</v>
      </c>
      <c r="K4823">
        <v>0</v>
      </c>
      <c r="L4823">
        <v>10</v>
      </c>
      <c r="M4823">
        <v>0</v>
      </c>
      <c r="N4823">
        <v>0</v>
      </c>
      <c r="O4823">
        <v>5</v>
      </c>
      <c r="P4823">
        <v>-1</v>
      </c>
      <c r="Q4823" s="28">
        <v>41736.07916666667</v>
      </c>
      <c r="R4823" s="28">
        <v>41737.4</v>
      </c>
      <c r="S4823" t="s">
        <v>16481</v>
      </c>
      <c r="T4823" s="27">
        <v>41736</v>
      </c>
      <c r="V4823">
        <v>1</v>
      </c>
      <c r="W4823" t="s">
        <v>32</v>
      </c>
      <c r="X4823" t="s">
        <v>588</v>
      </c>
      <c r="Y4823">
        <v>0</v>
      </c>
      <c r="AB4823" t="s">
        <v>237</v>
      </c>
      <c r="AH4823">
        <v>0</v>
      </c>
      <c r="AN4823" t="s">
        <v>238</v>
      </c>
      <c r="AO4823">
        <v>9</v>
      </c>
      <c r="AP4823" t="s">
        <v>269</v>
      </c>
      <c r="AQ4823" s="27">
        <v>41737</v>
      </c>
      <c r="AR4823" t="s">
        <v>240</v>
      </c>
      <c r="AS4823">
        <v>10</v>
      </c>
      <c r="AT4823" t="s">
        <v>269</v>
      </c>
      <c r="AU4823" s="27">
        <v>41737</v>
      </c>
    </row>
    <row r="4824" spans="1:47" x14ac:dyDescent="0.2">
      <c r="A4824">
        <v>4823</v>
      </c>
      <c r="B4824" t="s">
        <v>16482</v>
      </c>
      <c r="C4824" t="s">
        <v>16483</v>
      </c>
      <c r="D4824" t="s">
        <v>16484</v>
      </c>
      <c r="E4824" s="27">
        <v>41987</v>
      </c>
      <c r="F4824" t="s">
        <v>233</v>
      </c>
      <c r="G4824" s="27">
        <v>22318</v>
      </c>
      <c r="H4824">
        <v>55</v>
      </c>
      <c r="I4824" t="s">
        <v>234</v>
      </c>
      <c r="J4824" t="s">
        <v>245</v>
      </c>
      <c r="K4824">
        <v>0</v>
      </c>
      <c r="L4824">
        <v>1</v>
      </c>
      <c r="M4824">
        <v>0</v>
      </c>
      <c r="N4824">
        <v>0</v>
      </c>
      <c r="O4824">
        <v>0</v>
      </c>
      <c r="W4824" t="s">
        <v>237</v>
      </c>
      <c r="Y4824">
        <v>-1</v>
      </c>
      <c r="AB4824" t="s">
        <v>237</v>
      </c>
      <c r="AH4824">
        <v>0</v>
      </c>
      <c r="AN4824" t="s">
        <v>238</v>
      </c>
      <c r="AO4824">
        <v>1</v>
      </c>
      <c r="AP4824" t="s">
        <v>239</v>
      </c>
      <c r="AQ4824" s="27">
        <v>41987</v>
      </c>
      <c r="AR4824" t="s">
        <v>240</v>
      </c>
      <c r="AS4824">
        <v>1</v>
      </c>
      <c r="AT4824" t="s">
        <v>239</v>
      </c>
      <c r="AU4824" s="27">
        <v>41987</v>
      </c>
    </row>
    <row r="4825" spans="1:47" x14ac:dyDescent="0.2">
      <c r="A4825">
        <v>4824</v>
      </c>
      <c r="B4825" t="s">
        <v>16485</v>
      </c>
      <c r="C4825" t="s">
        <v>16486</v>
      </c>
      <c r="D4825" t="s">
        <v>5392</v>
      </c>
      <c r="E4825" s="27">
        <v>41561</v>
      </c>
      <c r="F4825" t="s">
        <v>233</v>
      </c>
      <c r="G4825" s="27">
        <v>31118</v>
      </c>
      <c r="H4825">
        <v>31</v>
      </c>
      <c r="I4825" t="s">
        <v>244</v>
      </c>
      <c r="J4825" t="s">
        <v>250</v>
      </c>
      <c r="K4825">
        <v>0</v>
      </c>
      <c r="L4825">
        <v>8</v>
      </c>
      <c r="M4825">
        <v>0</v>
      </c>
      <c r="N4825">
        <v>0</v>
      </c>
      <c r="O4825">
        <v>6</v>
      </c>
      <c r="P4825">
        <v>-39</v>
      </c>
      <c r="Q4825" s="28">
        <v>41522.183333333334</v>
      </c>
      <c r="R4825" s="28">
        <v>41541.424305555556</v>
      </c>
      <c r="S4825" t="s">
        <v>16487</v>
      </c>
      <c r="U4825" s="27">
        <v>41522</v>
      </c>
      <c r="V4825">
        <v>39</v>
      </c>
      <c r="W4825" t="s">
        <v>36</v>
      </c>
      <c r="X4825" t="s">
        <v>274</v>
      </c>
      <c r="Y4825">
        <v>1</v>
      </c>
      <c r="AA4825" t="s">
        <v>16488</v>
      </c>
      <c r="AB4825" t="s">
        <v>36</v>
      </c>
      <c r="AC4825">
        <v>0</v>
      </c>
      <c r="AD4825" s="27">
        <v>42378</v>
      </c>
      <c r="AE4825" t="s">
        <v>279</v>
      </c>
      <c r="AF4825" s="27">
        <v>42378</v>
      </c>
      <c r="AG4825" s="27">
        <v>42411</v>
      </c>
      <c r="AH4825">
        <v>1</v>
      </c>
      <c r="AJ4825" t="s">
        <v>16488</v>
      </c>
      <c r="AK4825" t="s">
        <v>255</v>
      </c>
      <c r="AL4825" s="27">
        <v>42378</v>
      </c>
      <c r="AM4825" t="s">
        <v>974</v>
      </c>
      <c r="AN4825" t="s">
        <v>238</v>
      </c>
      <c r="AO4825">
        <v>5</v>
      </c>
      <c r="AP4825" t="s">
        <v>246</v>
      </c>
      <c r="AQ4825" s="27">
        <v>41561</v>
      </c>
      <c r="AR4825" t="s">
        <v>240</v>
      </c>
      <c r="AS4825">
        <v>8</v>
      </c>
      <c r="AT4825" t="s">
        <v>269</v>
      </c>
      <c r="AU4825" s="27">
        <v>41561</v>
      </c>
    </row>
    <row r="4826" spans="1:47" x14ac:dyDescent="0.2">
      <c r="A4826">
        <v>4825</v>
      </c>
      <c r="B4826" t="s">
        <v>16489</v>
      </c>
      <c r="C4826" t="s">
        <v>3539</v>
      </c>
      <c r="D4826" t="s">
        <v>16490</v>
      </c>
      <c r="E4826" s="27">
        <v>41526</v>
      </c>
      <c r="F4826" t="s">
        <v>233</v>
      </c>
      <c r="G4826" s="27">
        <v>34119</v>
      </c>
      <c r="H4826">
        <v>22</v>
      </c>
      <c r="I4826" t="s">
        <v>259</v>
      </c>
      <c r="J4826" t="s">
        <v>250</v>
      </c>
      <c r="K4826">
        <v>0</v>
      </c>
      <c r="L4826">
        <v>3</v>
      </c>
      <c r="M4826">
        <v>0</v>
      </c>
      <c r="N4826">
        <v>0</v>
      </c>
      <c r="O4826">
        <v>0</v>
      </c>
      <c r="P4826">
        <v>-4</v>
      </c>
      <c r="Q4826" s="28">
        <v>41522.495833333334</v>
      </c>
      <c r="R4826" s="28">
        <v>41523.379166666666</v>
      </c>
      <c r="S4826" t="s">
        <v>16491</v>
      </c>
      <c r="T4826" s="27">
        <v>41522</v>
      </c>
      <c r="V4826">
        <v>4</v>
      </c>
      <c r="W4826" t="s">
        <v>36</v>
      </c>
      <c r="X4826" t="s">
        <v>7082</v>
      </c>
      <c r="Y4826">
        <v>1</v>
      </c>
      <c r="AA4826" t="s">
        <v>16492</v>
      </c>
      <c r="AB4826" t="s">
        <v>36</v>
      </c>
      <c r="AC4826">
        <v>0</v>
      </c>
      <c r="AD4826" s="27">
        <v>41687</v>
      </c>
      <c r="AE4826" t="s">
        <v>681</v>
      </c>
      <c r="AF4826" s="27">
        <v>41687</v>
      </c>
      <c r="AG4826" s="27">
        <v>41688</v>
      </c>
      <c r="AH4826">
        <v>0</v>
      </c>
      <c r="AN4826" t="s">
        <v>238</v>
      </c>
      <c r="AO4826">
        <v>5</v>
      </c>
      <c r="AP4826" t="s">
        <v>246</v>
      </c>
      <c r="AQ4826" s="27">
        <v>41526</v>
      </c>
      <c r="AR4826" t="s">
        <v>240</v>
      </c>
      <c r="AS4826">
        <v>3</v>
      </c>
      <c r="AT4826" t="s">
        <v>239</v>
      </c>
      <c r="AU4826" s="27">
        <v>41526</v>
      </c>
    </row>
    <row r="4827" spans="1:47" x14ac:dyDescent="0.2">
      <c r="A4827">
        <v>4826</v>
      </c>
      <c r="B4827" t="s">
        <v>16493</v>
      </c>
      <c r="C4827" t="s">
        <v>918</v>
      </c>
      <c r="D4827" t="s">
        <v>6814</v>
      </c>
      <c r="E4827" s="27">
        <v>41334</v>
      </c>
      <c r="F4827" t="s">
        <v>233</v>
      </c>
      <c r="G4827" s="27">
        <v>30969</v>
      </c>
      <c r="H4827">
        <v>31</v>
      </c>
      <c r="I4827" t="s">
        <v>244</v>
      </c>
      <c r="J4827" t="s">
        <v>353</v>
      </c>
      <c r="K4827">
        <v>0</v>
      </c>
      <c r="L4827">
        <v>3</v>
      </c>
      <c r="M4827">
        <v>0</v>
      </c>
      <c r="N4827">
        <v>0</v>
      </c>
      <c r="O4827">
        <v>8</v>
      </c>
      <c r="P4827">
        <v>-1</v>
      </c>
      <c r="Q4827" s="28">
        <v>41333.279861111114</v>
      </c>
      <c r="R4827" s="28">
        <v>41346.31527777778</v>
      </c>
      <c r="S4827" t="s">
        <v>16494</v>
      </c>
      <c r="T4827" s="27">
        <v>41333</v>
      </c>
      <c r="V4827">
        <v>1</v>
      </c>
      <c r="W4827" t="s">
        <v>32</v>
      </c>
      <c r="X4827" t="s">
        <v>364</v>
      </c>
      <c r="Y4827">
        <v>1</v>
      </c>
      <c r="AA4827" t="s">
        <v>16495</v>
      </c>
      <c r="AB4827" t="s">
        <v>32</v>
      </c>
      <c r="AC4827">
        <v>1</v>
      </c>
      <c r="AD4827" s="27">
        <v>41398</v>
      </c>
      <c r="AE4827" t="s">
        <v>261</v>
      </c>
      <c r="AF4827" s="27">
        <v>41399</v>
      </c>
      <c r="AG4827" s="27">
        <v>41431</v>
      </c>
      <c r="AH4827">
        <v>0</v>
      </c>
      <c r="AN4827" t="s">
        <v>238</v>
      </c>
      <c r="AO4827">
        <v>3</v>
      </c>
      <c r="AP4827" t="s">
        <v>239</v>
      </c>
      <c r="AQ4827" s="27">
        <v>41334</v>
      </c>
      <c r="AR4827" t="s">
        <v>240</v>
      </c>
      <c r="AS4827">
        <v>3</v>
      </c>
      <c r="AT4827" t="s">
        <v>239</v>
      </c>
      <c r="AU4827" s="27">
        <v>41334</v>
      </c>
    </row>
    <row r="4828" spans="1:47" x14ac:dyDescent="0.2">
      <c r="A4828">
        <v>4827</v>
      </c>
      <c r="B4828" t="s">
        <v>16496</v>
      </c>
      <c r="C4828" t="s">
        <v>16497</v>
      </c>
      <c r="D4828" t="s">
        <v>5048</v>
      </c>
      <c r="E4828" s="27">
        <v>41382</v>
      </c>
      <c r="F4828" t="s">
        <v>294</v>
      </c>
      <c r="G4828" s="27">
        <v>21844</v>
      </c>
      <c r="H4828">
        <v>56</v>
      </c>
      <c r="I4828" t="s">
        <v>234</v>
      </c>
      <c r="J4828" t="s">
        <v>250</v>
      </c>
      <c r="K4828">
        <v>0</v>
      </c>
      <c r="L4828">
        <v>1</v>
      </c>
      <c r="M4828">
        <v>0</v>
      </c>
      <c r="N4828">
        <v>0</v>
      </c>
      <c r="O4828">
        <v>1</v>
      </c>
      <c r="P4828">
        <v>-1</v>
      </c>
      <c r="Q4828" s="28">
        <v>41381.208333333336</v>
      </c>
      <c r="R4828" s="28">
        <v>41382.244444444441</v>
      </c>
      <c r="S4828" t="s">
        <v>16498</v>
      </c>
      <c r="T4828" s="27">
        <v>41381</v>
      </c>
      <c r="V4828">
        <v>1</v>
      </c>
      <c r="W4828" t="s">
        <v>32</v>
      </c>
      <c r="X4828" t="s">
        <v>261</v>
      </c>
      <c r="Y4828">
        <v>0</v>
      </c>
      <c r="AB4828" t="s">
        <v>237</v>
      </c>
      <c r="AH4828">
        <v>0</v>
      </c>
      <c r="AN4828" t="s">
        <v>238</v>
      </c>
      <c r="AO4828">
        <v>1</v>
      </c>
      <c r="AP4828" t="s">
        <v>239</v>
      </c>
      <c r="AQ4828" s="27">
        <v>41382</v>
      </c>
      <c r="AR4828" t="s">
        <v>240</v>
      </c>
      <c r="AS4828">
        <v>1</v>
      </c>
      <c r="AT4828" t="s">
        <v>239</v>
      </c>
      <c r="AU4828" s="27">
        <v>41382</v>
      </c>
    </row>
    <row r="4829" spans="1:47" x14ac:dyDescent="0.2">
      <c r="A4829">
        <v>4828</v>
      </c>
      <c r="B4829" t="s">
        <v>16499</v>
      </c>
      <c r="C4829" t="s">
        <v>3548</v>
      </c>
      <c r="D4829" t="s">
        <v>16500</v>
      </c>
      <c r="E4829" s="27">
        <v>41513</v>
      </c>
      <c r="F4829" t="s">
        <v>233</v>
      </c>
      <c r="G4829" s="27">
        <v>33294</v>
      </c>
      <c r="H4829">
        <v>25</v>
      </c>
      <c r="I4829" t="s">
        <v>244</v>
      </c>
      <c r="J4829" t="s">
        <v>245</v>
      </c>
      <c r="K4829">
        <v>0</v>
      </c>
      <c r="L4829">
        <v>6</v>
      </c>
      <c r="M4829">
        <v>0</v>
      </c>
      <c r="N4829">
        <v>0</v>
      </c>
      <c r="O4829">
        <v>2</v>
      </c>
      <c r="P4829">
        <v>-29</v>
      </c>
      <c r="Q4829" s="28">
        <v>41484.414583333331</v>
      </c>
      <c r="R4829" s="28">
        <v>41513.455555555556</v>
      </c>
      <c r="S4829" t="s">
        <v>16501</v>
      </c>
      <c r="U4829" s="27">
        <v>41499</v>
      </c>
      <c r="V4829">
        <v>14</v>
      </c>
      <c r="W4829" t="s">
        <v>32</v>
      </c>
      <c r="X4829" t="s">
        <v>274</v>
      </c>
      <c r="Y4829">
        <v>0</v>
      </c>
      <c r="AB4829" t="s">
        <v>237</v>
      </c>
      <c r="AH4829">
        <v>0</v>
      </c>
      <c r="AN4829" t="s">
        <v>238</v>
      </c>
      <c r="AO4829">
        <v>5</v>
      </c>
      <c r="AP4829" t="s">
        <v>246</v>
      </c>
      <c r="AQ4829" s="27">
        <v>41513</v>
      </c>
      <c r="AR4829" t="s">
        <v>240</v>
      </c>
      <c r="AS4829">
        <v>6</v>
      </c>
      <c r="AT4829" t="s">
        <v>246</v>
      </c>
      <c r="AU4829" s="27">
        <v>41513</v>
      </c>
    </row>
    <row r="4830" spans="1:47" x14ac:dyDescent="0.2">
      <c r="A4830">
        <v>4829</v>
      </c>
      <c r="B4830" t="s">
        <v>16502</v>
      </c>
      <c r="C4830" t="s">
        <v>16503</v>
      </c>
      <c r="D4830" t="s">
        <v>2119</v>
      </c>
      <c r="E4830" s="27">
        <v>41901</v>
      </c>
      <c r="F4830" t="s">
        <v>294</v>
      </c>
      <c r="G4830" s="27">
        <v>30253</v>
      </c>
      <c r="H4830">
        <v>33</v>
      </c>
      <c r="I4830" t="s">
        <v>244</v>
      </c>
      <c r="J4830" t="s">
        <v>250</v>
      </c>
      <c r="K4830">
        <v>0</v>
      </c>
      <c r="L4830">
        <v>10</v>
      </c>
      <c r="M4830">
        <v>0</v>
      </c>
      <c r="N4830">
        <v>0</v>
      </c>
      <c r="O4830">
        <v>0</v>
      </c>
      <c r="P4830">
        <v>-1</v>
      </c>
      <c r="Q4830" s="28">
        <v>41900.491666666669</v>
      </c>
      <c r="R4830" s="28">
        <v>41932.379166666666</v>
      </c>
      <c r="S4830" t="s">
        <v>16504</v>
      </c>
      <c r="T4830" s="27">
        <v>41900</v>
      </c>
      <c r="V4830">
        <v>1</v>
      </c>
      <c r="W4830" t="s">
        <v>32</v>
      </c>
      <c r="X4830" t="s">
        <v>343</v>
      </c>
      <c r="Y4830">
        <v>0</v>
      </c>
      <c r="AB4830" t="s">
        <v>237</v>
      </c>
      <c r="AH4830">
        <v>0</v>
      </c>
      <c r="AN4830" t="s">
        <v>238</v>
      </c>
      <c r="AO4830">
        <v>5</v>
      </c>
      <c r="AP4830" t="s">
        <v>246</v>
      </c>
      <c r="AQ4830" s="27">
        <v>41901</v>
      </c>
      <c r="AR4830" t="s">
        <v>240</v>
      </c>
      <c r="AS4830">
        <v>10</v>
      </c>
      <c r="AT4830" t="s">
        <v>269</v>
      </c>
      <c r="AU4830" s="27">
        <v>41901</v>
      </c>
    </row>
    <row r="4831" spans="1:47" x14ac:dyDescent="0.2">
      <c r="A4831">
        <v>4830</v>
      </c>
      <c r="B4831" t="s">
        <v>16505</v>
      </c>
      <c r="C4831" t="s">
        <v>2056</v>
      </c>
      <c r="D4831" t="s">
        <v>4096</v>
      </c>
      <c r="E4831" s="27">
        <v>41931</v>
      </c>
      <c r="F4831" t="s">
        <v>233</v>
      </c>
      <c r="G4831" s="27">
        <v>29794</v>
      </c>
      <c r="H4831">
        <v>34</v>
      </c>
      <c r="I4831" t="s">
        <v>244</v>
      </c>
      <c r="J4831" t="s">
        <v>245</v>
      </c>
      <c r="K4831">
        <v>0</v>
      </c>
      <c r="L4831">
        <v>1</v>
      </c>
      <c r="M4831">
        <v>0</v>
      </c>
      <c r="N4831">
        <v>0</v>
      </c>
      <c r="O4831">
        <v>2</v>
      </c>
      <c r="P4831">
        <v>-1</v>
      </c>
      <c r="Q4831" s="28">
        <v>41930.376388888886</v>
      </c>
      <c r="R4831" s="28">
        <v>41931.06527777778</v>
      </c>
      <c r="S4831" t="s">
        <v>16506</v>
      </c>
      <c r="T4831" s="27">
        <v>41930</v>
      </c>
      <c r="V4831">
        <v>1</v>
      </c>
      <c r="W4831" t="s">
        <v>36</v>
      </c>
      <c r="X4831" t="s">
        <v>279</v>
      </c>
      <c r="Y4831">
        <v>0</v>
      </c>
      <c r="AB4831" t="s">
        <v>237</v>
      </c>
      <c r="AH4831">
        <v>0</v>
      </c>
      <c r="AN4831" t="s">
        <v>238</v>
      </c>
      <c r="AO4831">
        <v>1</v>
      </c>
      <c r="AP4831" t="s">
        <v>239</v>
      </c>
      <c r="AQ4831" s="27">
        <v>41931</v>
      </c>
      <c r="AR4831" t="s">
        <v>240</v>
      </c>
      <c r="AS4831">
        <v>1</v>
      </c>
      <c r="AT4831" t="s">
        <v>239</v>
      </c>
      <c r="AU4831" s="27">
        <v>41931</v>
      </c>
    </row>
    <row r="4832" spans="1:47" x14ac:dyDescent="0.2">
      <c r="A4832">
        <v>4831</v>
      </c>
      <c r="B4832" t="s">
        <v>16507</v>
      </c>
      <c r="C4832" t="s">
        <v>15572</v>
      </c>
      <c r="D4832" t="s">
        <v>6814</v>
      </c>
      <c r="E4832" s="27">
        <v>41414</v>
      </c>
      <c r="F4832" t="s">
        <v>233</v>
      </c>
      <c r="G4832" s="27">
        <v>30140</v>
      </c>
      <c r="H4832">
        <v>33</v>
      </c>
      <c r="I4832" t="s">
        <v>244</v>
      </c>
      <c r="J4832" t="s">
        <v>245</v>
      </c>
      <c r="K4832">
        <v>0</v>
      </c>
      <c r="L4832">
        <v>4</v>
      </c>
      <c r="M4832">
        <v>0</v>
      </c>
      <c r="N4832">
        <v>0</v>
      </c>
      <c r="O4832">
        <v>10</v>
      </c>
      <c r="P4832">
        <v>0</v>
      </c>
      <c r="Q4832" s="28">
        <v>41414.09652777778</v>
      </c>
      <c r="R4832" s="28">
        <v>41415.180555555555</v>
      </c>
      <c r="S4832" t="s">
        <v>16508</v>
      </c>
      <c r="T4832" s="27">
        <v>41413</v>
      </c>
      <c r="V4832">
        <v>1</v>
      </c>
      <c r="W4832" t="s">
        <v>36</v>
      </c>
      <c r="X4832" t="s">
        <v>279</v>
      </c>
      <c r="Y4832">
        <v>0</v>
      </c>
      <c r="AB4832" t="s">
        <v>237</v>
      </c>
      <c r="AH4832">
        <v>0</v>
      </c>
      <c r="AN4832" t="s">
        <v>238</v>
      </c>
      <c r="AO4832">
        <v>2</v>
      </c>
      <c r="AP4832" t="s">
        <v>239</v>
      </c>
      <c r="AQ4832" s="27">
        <v>41414</v>
      </c>
      <c r="AR4832" t="s">
        <v>240</v>
      </c>
      <c r="AS4832">
        <v>4</v>
      </c>
      <c r="AT4832" t="s">
        <v>239</v>
      </c>
      <c r="AU4832" s="27">
        <v>41414</v>
      </c>
    </row>
    <row r="4833" spans="1:47" x14ac:dyDescent="0.2">
      <c r="A4833">
        <v>4832</v>
      </c>
      <c r="B4833" t="s">
        <v>16509</v>
      </c>
      <c r="C4833" t="s">
        <v>16510</v>
      </c>
      <c r="D4833" t="s">
        <v>16511</v>
      </c>
      <c r="E4833" s="27">
        <v>41549</v>
      </c>
      <c r="F4833" t="s">
        <v>233</v>
      </c>
      <c r="G4833" s="27">
        <v>21284</v>
      </c>
      <c r="H4833">
        <v>58</v>
      </c>
      <c r="I4833" t="s">
        <v>234</v>
      </c>
      <c r="J4833" t="s">
        <v>245</v>
      </c>
      <c r="K4833">
        <v>0</v>
      </c>
      <c r="L4833">
        <v>1</v>
      </c>
      <c r="M4833">
        <v>0</v>
      </c>
      <c r="N4833">
        <v>0</v>
      </c>
      <c r="O4833">
        <v>0</v>
      </c>
      <c r="W4833" t="s">
        <v>237</v>
      </c>
      <c r="Y4833">
        <v>-1</v>
      </c>
      <c r="AB4833" t="s">
        <v>237</v>
      </c>
      <c r="AH4833">
        <v>0</v>
      </c>
      <c r="AN4833" t="s">
        <v>238</v>
      </c>
      <c r="AO4833">
        <v>1</v>
      </c>
      <c r="AP4833" t="s">
        <v>239</v>
      </c>
      <c r="AQ4833" s="27">
        <v>41549</v>
      </c>
      <c r="AR4833" t="s">
        <v>240</v>
      </c>
      <c r="AS4833">
        <v>1</v>
      </c>
      <c r="AT4833" t="s">
        <v>239</v>
      </c>
      <c r="AU4833" s="27">
        <v>41549</v>
      </c>
    </row>
    <row r="4834" spans="1:47" x14ac:dyDescent="0.2">
      <c r="A4834">
        <v>4833</v>
      </c>
      <c r="B4834" t="s">
        <v>16512</v>
      </c>
      <c r="C4834" t="s">
        <v>500</v>
      </c>
      <c r="D4834" t="s">
        <v>16513</v>
      </c>
      <c r="E4834" s="27">
        <v>41316</v>
      </c>
      <c r="F4834" t="s">
        <v>233</v>
      </c>
      <c r="G4834" s="27">
        <v>33144</v>
      </c>
      <c r="H4834">
        <v>25</v>
      </c>
      <c r="I4834" t="s">
        <v>244</v>
      </c>
      <c r="J4834" t="s">
        <v>245</v>
      </c>
      <c r="K4834">
        <v>0</v>
      </c>
      <c r="L4834">
        <v>5</v>
      </c>
      <c r="M4834">
        <v>0</v>
      </c>
      <c r="N4834">
        <v>0</v>
      </c>
      <c r="O4834">
        <v>2</v>
      </c>
      <c r="P4834">
        <v>-1</v>
      </c>
      <c r="Q4834" s="28">
        <v>41315.466666666667</v>
      </c>
      <c r="R4834" s="28">
        <v>41317.51458333333</v>
      </c>
      <c r="S4834" t="s">
        <v>16514</v>
      </c>
      <c r="T4834" s="27">
        <v>41315</v>
      </c>
      <c r="V4834">
        <v>1</v>
      </c>
      <c r="W4834" t="s">
        <v>32</v>
      </c>
      <c r="X4834" t="s">
        <v>359</v>
      </c>
      <c r="Y4834">
        <v>0</v>
      </c>
      <c r="AB4834" t="s">
        <v>237</v>
      </c>
      <c r="AH4834">
        <v>0</v>
      </c>
      <c r="AN4834" t="s">
        <v>238</v>
      </c>
      <c r="AO4834">
        <v>6</v>
      </c>
      <c r="AP4834" t="s">
        <v>246</v>
      </c>
      <c r="AQ4834" s="27">
        <v>41316</v>
      </c>
      <c r="AR4834" t="s">
        <v>240</v>
      </c>
      <c r="AS4834">
        <v>5</v>
      </c>
      <c r="AT4834" t="s">
        <v>246</v>
      </c>
      <c r="AU4834" s="27">
        <v>41316</v>
      </c>
    </row>
    <row r="4835" spans="1:47" x14ac:dyDescent="0.2">
      <c r="A4835">
        <v>4834</v>
      </c>
      <c r="B4835" t="s">
        <v>16515</v>
      </c>
      <c r="C4835" t="s">
        <v>9156</v>
      </c>
      <c r="D4835" t="s">
        <v>8133</v>
      </c>
      <c r="E4835" s="27">
        <v>41399</v>
      </c>
      <c r="F4835" t="s">
        <v>294</v>
      </c>
      <c r="G4835" s="27">
        <v>32262</v>
      </c>
      <c r="H4835">
        <v>27</v>
      </c>
      <c r="I4835" t="s">
        <v>244</v>
      </c>
      <c r="J4835" t="s">
        <v>250</v>
      </c>
      <c r="K4835">
        <v>0</v>
      </c>
      <c r="L4835">
        <v>5</v>
      </c>
      <c r="M4835">
        <v>0</v>
      </c>
      <c r="N4835">
        <v>0</v>
      </c>
      <c r="O4835">
        <v>3</v>
      </c>
      <c r="P4835">
        <v>-1</v>
      </c>
      <c r="Q4835" s="28">
        <v>41398.26666666667</v>
      </c>
      <c r="R4835" s="28">
        <v>41399.148611111108</v>
      </c>
      <c r="S4835" t="s">
        <v>16516</v>
      </c>
      <c r="T4835" s="27">
        <v>41398</v>
      </c>
      <c r="V4835">
        <v>1</v>
      </c>
      <c r="W4835" t="s">
        <v>32</v>
      </c>
      <c r="X4835" t="s">
        <v>867</v>
      </c>
      <c r="Y4835">
        <v>0</v>
      </c>
      <c r="AB4835" t="s">
        <v>237</v>
      </c>
      <c r="AH4835">
        <v>0</v>
      </c>
      <c r="AN4835" t="s">
        <v>238</v>
      </c>
      <c r="AO4835">
        <v>3</v>
      </c>
      <c r="AP4835" t="s">
        <v>239</v>
      </c>
      <c r="AQ4835" s="27">
        <v>41399</v>
      </c>
      <c r="AR4835" t="s">
        <v>240</v>
      </c>
      <c r="AS4835">
        <v>5</v>
      </c>
      <c r="AT4835" t="s">
        <v>246</v>
      </c>
      <c r="AU4835" s="27">
        <v>41399</v>
      </c>
    </row>
    <row r="4836" spans="1:47" x14ac:dyDescent="0.2">
      <c r="A4836">
        <v>4835</v>
      </c>
      <c r="B4836" t="s">
        <v>16517</v>
      </c>
      <c r="C4836" t="s">
        <v>288</v>
      </c>
      <c r="D4836" t="s">
        <v>925</v>
      </c>
      <c r="E4836" s="27">
        <v>41366</v>
      </c>
      <c r="F4836" t="s">
        <v>233</v>
      </c>
      <c r="G4836" s="27">
        <v>28681</v>
      </c>
      <c r="H4836">
        <v>37</v>
      </c>
      <c r="I4836" t="s">
        <v>244</v>
      </c>
      <c r="J4836" t="s">
        <v>250</v>
      </c>
      <c r="K4836">
        <v>0</v>
      </c>
      <c r="L4836">
        <v>10</v>
      </c>
      <c r="M4836">
        <v>0</v>
      </c>
      <c r="N4836">
        <v>0</v>
      </c>
      <c r="O4836">
        <v>1</v>
      </c>
      <c r="P4836">
        <v>-1</v>
      </c>
      <c r="Q4836" s="28">
        <v>41365.21597222222</v>
      </c>
      <c r="R4836" s="28">
        <v>41368.372916666667</v>
      </c>
      <c r="S4836" t="s">
        <v>16518</v>
      </c>
      <c r="T4836" s="27">
        <v>41365</v>
      </c>
      <c r="V4836">
        <v>1</v>
      </c>
      <c r="W4836" t="s">
        <v>32</v>
      </c>
      <c r="X4836" t="s">
        <v>494</v>
      </c>
      <c r="Y4836">
        <v>0</v>
      </c>
      <c r="AB4836" t="s">
        <v>237</v>
      </c>
      <c r="AH4836">
        <v>0</v>
      </c>
      <c r="AN4836" t="s">
        <v>238</v>
      </c>
      <c r="AO4836">
        <v>10</v>
      </c>
      <c r="AP4836" t="s">
        <v>269</v>
      </c>
      <c r="AQ4836" s="27">
        <v>41366</v>
      </c>
      <c r="AR4836" t="s">
        <v>240</v>
      </c>
      <c r="AS4836">
        <v>10</v>
      </c>
      <c r="AT4836" t="s">
        <v>269</v>
      </c>
      <c r="AU4836" s="27">
        <v>41366</v>
      </c>
    </row>
    <row r="4837" spans="1:47" x14ac:dyDescent="0.2">
      <c r="A4837">
        <v>4836</v>
      </c>
      <c r="B4837" t="s">
        <v>16519</v>
      </c>
      <c r="C4837" t="s">
        <v>484</v>
      </c>
      <c r="D4837" t="s">
        <v>16520</v>
      </c>
      <c r="E4837" s="27">
        <v>41503</v>
      </c>
      <c r="F4837" t="s">
        <v>233</v>
      </c>
      <c r="G4837" s="27">
        <v>23727</v>
      </c>
      <c r="H4837">
        <v>51</v>
      </c>
      <c r="I4837" t="s">
        <v>234</v>
      </c>
      <c r="J4837" t="s">
        <v>245</v>
      </c>
      <c r="K4837">
        <v>0</v>
      </c>
      <c r="L4837">
        <v>3</v>
      </c>
      <c r="M4837">
        <v>0</v>
      </c>
      <c r="N4837">
        <v>0</v>
      </c>
      <c r="O4837">
        <v>0</v>
      </c>
      <c r="W4837" t="s">
        <v>237</v>
      </c>
      <c r="Y4837">
        <v>-1</v>
      </c>
      <c r="AB4837" t="s">
        <v>237</v>
      </c>
      <c r="AH4837">
        <v>0</v>
      </c>
      <c r="AN4837" t="s">
        <v>238</v>
      </c>
      <c r="AO4837">
        <v>1</v>
      </c>
      <c r="AP4837" t="s">
        <v>239</v>
      </c>
      <c r="AQ4837" s="27">
        <v>41503</v>
      </c>
      <c r="AR4837" t="s">
        <v>240</v>
      </c>
      <c r="AS4837">
        <v>3</v>
      </c>
      <c r="AT4837" t="s">
        <v>239</v>
      </c>
      <c r="AU4837" s="27">
        <v>41503</v>
      </c>
    </row>
    <row r="4838" spans="1:47" x14ac:dyDescent="0.2">
      <c r="A4838">
        <v>4837</v>
      </c>
      <c r="B4838" t="s">
        <v>16521</v>
      </c>
      <c r="C4838" t="s">
        <v>281</v>
      </c>
      <c r="D4838" t="s">
        <v>16522</v>
      </c>
      <c r="E4838" s="27">
        <v>41428</v>
      </c>
      <c r="F4838" t="s">
        <v>233</v>
      </c>
      <c r="G4838" s="27">
        <v>27375</v>
      </c>
      <c r="H4838">
        <v>41</v>
      </c>
      <c r="I4838" t="s">
        <v>244</v>
      </c>
      <c r="J4838" t="s">
        <v>245</v>
      </c>
      <c r="K4838">
        <v>0</v>
      </c>
      <c r="L4838">
        <v>1</v>
      </c>
      <c r="M4838">
        <v>0</v>
      </c>
      <c r="N4838">
        <v>0</v>
      </c>
      <c r="O4838">
        <v>2</v>
      </c>
      <c r="P4838">
        <v>-3</v>
      </c>
      <c r="Q4838" s="28">
        <v>41425.345138888886</v>
      </c>
      <c r="R4838" s="28">
        <v>41426.364583333336</v>
      </c>
      <c r="S4838" t="s">
        <v>16523</v>
      </c>
      <c r="U4838" s="27">
        <v>41425</v>
      </c>
      <c r="V4838">
        <v>3</v>
      </c>
      <c r="W4838" t="s">
        <v>36</v>
      </c>
      <c r="X4838" t="s">
        <v>274</v>
      </c>
      <c r="Y4838">
        <v>0</v>
      </c>
      <c r="AB4838" t="s">
        <v>237</v>
      </c>
      <c r="AH4838">
        <v>0</v>
      </c>
      <c r="AN4838" t="s">
        <v>238</v>
      </c>
      <c r="AO4838">
        <v>1</v>
      </c>
      <c r="AP4838" t="s">
        <v>239</v>
      </c>
      <c r="AQ4838" s="27">
        <v>41428</v>
      </c>
      <c r="AR4838" t="s">
        <v>240</v>
      </c>
      <c r="AS4838">
        <v>1</v>
      </c>
      <c r="AT4838" t="s">
        <v>239</v>
      </c>
      <c r="AU4838" s="27">
        <v>41428</v>
      </c>
    </row>
    <row r="4839" spans="1:47" x14ac:dyDescent="0.2">
      <c r="A4839">
        <v>4838</v>
      </c>
      <c r="B4839" t="s">
        <v>16524</v>
      </c>
      <c r="C4839" t="s">
        <v>242</v>
      </c>
      <c r="D4839" t="s">
        <v>3696</v>
      </c>
      <c r="E4839" s="27">
        <v>41737</v>
      </c>
      <c r="F4839" t="s">
        <v>233</v>
      </c>
      <c r="G4839" s="27">
        <v>33129</v>
      </c>
      <c r="H4839">
        <v>25</v>
      </c>
      <c r="I4839" t="s">
        <v>244</v>
      </c>
      <c r="J4839" t="s">
        <v>250</v>
      </c>
      <c r="K4839">
        <v>0</v>
      </c>
      <c r="L4839">
        <v>3</v>
      </c>
      <c r="M4839">
        <v>0</v>
      </c>
      <c r="N4839">
        <v>0</v>
      </c>
      <c r="O4839">
        <v>2</v>
      </c>
      <c r="P4839">
        <v>-1</v>
      </c>
      <c r="Q4839" s="28">
        <v>41736.356249999997</v>
      </c>
      <c r="R4839" s="28">
        <v>41737.374305555553</v>
      </c>
      <c r="S4839" t="s">
        <v>16525</v>
      </c>
      <c r="T4839" s="27">
        <v>41736</v>
      </c>
      <c r="V4839">
        <v>1</v>
      </c>
      <c r="W4839" t="s">
        <v>36</v>
      </c>
      <c r="X4839" t="s">
        <v>279</v>
      </c>
      <c r="Y4839">
        <v>0</v>
      </c>
      <c r="AB4839" t="s">
        <v>237</v>
      </c>
      <c r="AH4839">
        <v>0</v>
      </c>
      <c r="AN4839" t="s">
        <v>238</v>
      </c>
      <c r="AO4839">
        <v>4</v>
      </c>
      <c r="AP4839" t="s">
        <v>239</v>
      </c>
      <c r="AQ4839" s="27">
        <v>41737</v>
      </c>
      <c r="AR4839" t="s">
        <v>240</v>
      </c>
      <c r="AS4839">
        <v>3</v>
      </c>
      <c r="AT4839" t="s">
        <v>239</v>
      </c>
      <c r="AU4839" s="27">
        <v>41737</v>
      </c>
    </row>
    <row r="4840" spans="1:47" x14ac:dyDescent="0.2">
      <c r="A4840">
        <v>4839</v>
      </c>
      <c r="B4840" t="s">
        <v>16526</v>
      </c>
      <c r="C4840" t="s">
        <v>1832</v>
      </c>
      <c r="D4840" t="s">
        <v>855</v>
      </c>
      <c r="E4840" s="27">
        <v>41632</v>
      </c>
      <c r="F4840" t="s">
        <v>233</v>
      </c>
      <c r="G4840" s="27">
        <v>29542</v>
      </c>
      <c r="H4840">
        <v>35</v>
      </c>
      <c r="I4840" t="s">
        <v>244</v>
      </c>
      <c r="J4840" t="s">
        <v>250</v>
      </c>
      <c r="K4840">
        <v>0</v>
      </c>
      <c r="L4840">
        <v>8</v>
      </c>
      <c r="M4840">
        <v>0</v>
      </c>
      <c r="N4840">
        <v>1</v>
      </c>
      <c r="O4840">
        <v>5</v>
      </c>
      <c r="P4840">
        <v>-19</v>
      </c>
      <c r="Q4840" s="28">
        <v>41613.046527777777</v>
      </c>
      <c r="R4840" s="28">
        <v>41619.497916666667</v>
      </c>
      <c r="S4840" t="s">
        <v>16527</v>
      </c>
      <c r="T4840" s="27">
        <v>41616</v>
      </c>
      <c r="V4840">
        <v>16</v>
      </c>
      <c r="W4840" t="s">
        <v>32</v>
      </c>
      <c r="X4840" t="s">
        <v>383</v>
      </c>
      <c r="Y4840">
        <v>0</v>
      </c>
      <c r="AB4840" t="s">
        <v>237</v>
      </c>
      <c r="AH4840">
        <v>0</v>
      </c>
      <c r="AN4840" t="s">
        <v>238</v>
      </c>
      <c r="AO4840">
        <v>5</v>
      </c>
      <c r="AP4840" t="s">
        <v>246</v>
      </c>
      <c r="AQ4840" s="27">
        <v>41632</v>
      </c>
      <c r="AR4840" t="s">
        <v>240</v>
      </c>
      <c r="AS4840">
        <v>8</v>
      </c>
      <c r="AT4840" t="s">
        <v>269</v>
      </c>
      <c r="AU4840" s="27">
        <v>41632</v>
      </c>
    </row>
    <row r="4841" spans="1:47" x14ac:dyDescent="0.2">
      <c r="A4841">
        <v>4840</v>
      </c>
      <c r="B4841" t="s">
        <v>16528</v>
      </c>
      <c r="C4841" t="s">
        <v>1793</v>
      </c>
      <c r="D4841" t="s">
        <v>16529</v>
      </c>
      <c r="E4841" s="27">
        <v>41800</v>
      </c>
      <c r="F4841" t="s">
        <v>233</v>
      </c>
      <c r="G4841" s="27">
        <v>33019</v>
      </c>
      <c r="H4841">
        <v>25</v>
      </c>
      <c r="I4841" t="s">
        <v>244</v>
      </c>
      <c r="J4841" t="s">
        <v>353</v>
      </c>
      <c r="K4841">
        <v>0</v>
      </c>
      <c r="L4841">
        <v>7</v>
      </c>
      <c r="M4841">
        <v>0</v>
      </c>
      <c r="N4841">
        <v>0</v>
      </c>
      <c r="O4841">
        <v>1</v>
      </c>
      <c r="P4841">
        <v>0</v>
      </c>
      <c r="Q4841" s="28">
        <v>41800.09375</v>
      </c>
      <c r="R4841" s="28">
        <v>41800.330555555556</v>
      </c>
      <c r="S4841" t="s">
        <v>16530</v>
      </c>
      <c r="T4841" s="27">
        <v>41800</v>
      </c>
      <c r="V4841">
        <v>0</v>
      </c>
      <c r="W4841" t="s">
        <v>36</v>
      </c>
      <c r="X4841" t="s">
        <v>279</v>
      </c>
      <c r="Y4841">
        <v>1</v>
      </c>
      <c r="AA4841" t="s">
        <v>16531</v>
      </c>
      <c r="AB4841" t="s">
        <v>36</v>
      </c>
      <c r="AD4841" s="27">
        <v>42074</v>
      </c>
      <c r="AE4841" t="s">
        <v>392</v>
      </c>
      <c r="AH4841">
        <v>0</v>
      </c>
      <c r="AN4841" t="s">
        <v>238</v>
      </c>
      <c r="AO4841">
        <v>3</v>
      </c>
      <c r="AP4841" t="s">
        <v>239</v>
      </c>
      <c r="AQ4841" s="27">
        <v>41800</v>
      </c>
      <c r="AR4841" t="s">
        <v>240</v>
      </c>
      <c r="AS4841">
        <v>7</v>
      </c>
      <c r="AT4841" t="s">
        <v>246</v>
      </c>
      <c r="AU4841" s="27">
        <v>41800</v>
      </c>
    </row>
    <row r="4842" spans="1:47" x14ac:dyDescent="0.2">
      <c r="A4842">
        <v>4841</v>
      </c>
      <c r="B4842" t="s">
        <v>16532</v>
      </c>
      <c r="C4842" t="s">
        <v>1127</v>
      </c>
      <c r="D4842" t="s">
        <v>16533</v>
      </c>
      <c r="E4842" s="27">
        <v>41642</v>
      </c>
      <c r="F4842" t="s">
        <v>233</v>
      </c>
      <c r="G4842" s="27">
        <v>22130</v>
      </c>
      <c r="H4842">
        <v>55</v>
      </c>
      <c r="I4842" t="s">
        <v>234</v>
      </c>
      <c r="J4842" t="s">
        <v>245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0</v>
      </c>
      <c r="Q4842" s="28">
        <v>41642.113888888889</v>
      </c>
      <c r="R4842" s="28">
        <v>41644.365277777775</v>
      </c>
      <c r="S4842" t="s">
        <v>16534</v>
      </c>
      <c r="T4842" s="27">
        <v>41642</v>
      </c>
      <c r="V4842">
        <v>0</v>
      </c>
      <c r="W4842" t="s">
        <v>36</v>
      </c>
      <c r="X4842" t="s">
        <v>279</v>
      </c>
      <c r="Y4842">
        <v>0</v>
      </c>
      <c r="AB4842" t="s">
        <v>237</v>
      </c>
      <c r="AH4842">
        <v>0</v>
      </c>
      <c r="AN4842" t="s">
        <v>238</v>
      </c>
      <c r="AO4842">
        <v>1</v>
      </c>
      <c r="AP4842" t="s">
        <v>239</v>
      </c>
      <c r="AQ4842" s="27">
        <v>41642</v>
      </c>
      <c r="AR4842" t="s">
        <v>240</v>
      </c>
      <c r="AS4842">
        <v>1</v>
      </c>
      <c r="AT4842" t="s">
        <v>239</v>
      </c>
      <c r="AU4842" s="27">
        <v>41642</v>
      </c>
    </row>
    <row r="4843" spans="1:47" x14ac:dyDescent="0.2">
      <c r="A4843">
        <v>4842</v>
      </c>
      <c r="B4843" t="s">
        <v>16535</v>
      </c>
      <c r="C4843" t="s">
        <v>16536</v>
      </c>
      <c r="D4843" t="s">
        <v>16537</v>
      </c>
      <c r="E4843" s="27">
        <v>41905</v>
      </c>
      <c r="F4843" t="s">
        <v>294</v>
      </c>
      <c r="G4843" s="27">
        <v>32768</v>
      </c>
      <c r="H4843">
        <v>26</v>
      </c>
      <c r="I4843" t="s">
        <v>244</v>
      </c>
      <c r="J4843" t="s">
        <v>250</v>
      </c>
      <c r="K4843">
        <v>0</v>
      </c>
      <c r="L4843">
        <v>2</v>
      </c>
      <c r="M4843">
        <v>0</v>
      </c>
      <c r="N4843">
        <v>0</v>
      </c>
      <c r="O4843">
        <v>0</v>
      </c>
      <c r="P4843">
        <v>-1</v>
      </c>
      <c r="Q4843" s="28">
        <v>41904.290972222225</v>
      </c>
      <c r="R4843" s="28">
        <v>41905.088888888888</v>
      </c>
      <c r="S4843" t="s">
        <v>16538</v>
      </c>
      <c r="T4843" s="27">
        <v>41904</v>
      </c>
      <c r="V4843">
        <v>1</v>
      </c>
      <c r="W4843" t="s">
        <v>32</v>
      </c>
      <c r="X4843" t="s">
        <v>359</v>
      </c>
      <c r="Y4843">
        <v>0</v>
      </c>
      <c r="AB4843" t="s">
        <v>237</v>
      </c>
      <c r="AH4843">
        <v>0</v>
      </c>
      <c r="AN4843" t="s">
        <v>238</v>
      </c>
      <c r="AO4843">
        <v>2</v>
      </c>
      <c r="AP4843" t="s">
        <v>239</v>
      </c>
      <c r="AQ4843" s="27">
        <v>41905</v>
      </c>
      <c r="AR4843" t="s">
        <v>240</v>
      </c>
      <c r="AS4843">
        <v>2</v>
      </c>
      <c r="AT4843" t="s">
        <v>239</v>
      </c>
      <c r="AU4843" s="27">
        <v>41905</v>
      </c>
    </row>
    <row r="4844" spans="1:47" x14ac:dyDescent="0.2">
      <c r="A4844">
        <v>4843</v>
      </c>
      <c r="B4844" t="s">
        <v>16539</v>
      </c>
      <c r="C4844" t="s">
        <v>1478</v>
      </c>
      <c r="D4844" t="s">
        <v>16540</v>
      </c>
      <c r="E4844" s="27">
        <v>41906</v>
      </c>
      <c r="F4844" t="s">
        <v>233</v>
      </c>
      <c r="G4844" s="27">
        <v>23673</v>
      </c>
      <c r="H4844">
        <v>51</v>
      </c>
      <c r="I4844" t="s">
        <v>234</v>
      </c>
      <c r="J4844" t="s">
        <v>353</v>
      </c>
      <c r="K4844">
        <v>0</v>
      </c>
      <c r="L4844">
        <v>1</v>
      </c>
      <c r="M4844">
        <v>0</v>
      </c>
      <c r="N4844">
        <v>0</v>
      </c>
      <c r="O4844">
        <v>0</v>
      </c>
      <c r="W4844" t="s">
        <v>237</v>
      </c>
      <c r="Y4844">
        <v>-1</v>
      </c>
      <c r="AB4844" t="s">
        <v>237</v>
      </c>
      <c r="AH4844">
        <v>0</v>
      </c>
      <c r="AN4844" t="s">
        <v>238</v>
      </c>
      <c r="AO4844">
        <v>1</v>
      </c>
      <c r="AP4844" t="s">
        <v>239</v>
      </c>
      <c r="AQ4844" s="27">
        <v>41906</v>
      </c>
      <c r="AR4844" t="s">
        <v>240</v>
      </c>
      <c r="AS4844">
        <v>1</v>
      </c>
      <c r="AT4844" t="s">
        <v>239</v>
      </c>
      <c r="AU4844" s="27">
        <v>41906</v>
      </c>
    </row>
    <row r="4845" spans="1:47" x14ac:dyDescent="0.2">
      <c r="A4845">
        <v>4844</v>
      </c>
      <c r="B4845" t="s">
        <v>16541</v>
      </c>
      <c r="C4845" t="s">
        <v>16542</v>
      </c>
      <c r="D4845" t="s">
        <v>16543</v>
      </c>
      <c r="E4845" s="27">
        <v>41351</v>
      </c>
      <c r="F4845" t="s">
        <v>294</v>
      </c>
      <c r="G4845" s="27">
        <v>33595</v>
      </c>
      <c r="H4845">
        <v>24</v>
      </c>
      <c r="I4845" t="s">
        <v>259</v>
      </c>
      <c r="J4845" t="s">
        <v>250</v>
      </c>
      <c r="K4845">
        <v>0</v>
      </c>
      <c r="L4845">
        <v>5</v>
      </c>
      <c r="M4845">
        <v>0</v>
      </c>
      <c r="N4845">
        <v>0</v>
      </c>
      <c r="O4845">
        <v>1</v>
      </c>
      <c r="S4845" t="s">
        <v>16544</v>
      </c>
      <c r="U4845" s="27">
        <v>40723</v>
      </c>
      <c r="V4845">
        <v>628</v>
      </c>
      <c r="W4845" t="s">
        <v>32</v>
      </c>
      <c r="X4845" t="s">
        <v>274</v>
      </c>
      <c r="Y4845">
        <v>0</v>
      </c>
      <c r="AB4845" t="s">
        <v>237</v>
      </c>
      <c r="AH4845">
        <v>0</v>
      </c>
      <c r="AN4845" t="s">
        <v>238</v>
      </c>
      <c r="AO4845">
        <v>5</v>
      </c>
      <c r="AP4845" t="s">
        <v>246</v>
      </c>
      <c r="AQ4845" s="27">
        <v>41351</v>
      </c>
      <c r="AR4845" t="s">
        <v>240</v>
      </c>
      <c r="AS4845">
        <v>5</v>
      </c>
      <c r="AT4845" t="s">
        <v>246</v>
      </c>
      <c r="AU4845" s="27">
        <v>41351</v>
      </c>
    </row>
    <row r="4846" spans="1:47" x14ac:dyDescent="0.2">
      <c r="A4846">
        <v>4845</v>
      </c>
      <c r="B4846" t="s">
        <v>16545</v>
      </c>
      <c r="C4846" t="s">
        <v>2056</v>
      </c>
      <c r="D4846" t="s">
        <v>7350</v>
      </c>
      <c r="E4846" s="27">
        <v>41551</v>
      </c>
      <c r="F4846" t="s">
        <v>233</v>
      </c>
      <c r="G4846" s="27">
        <v>32918</v>
      </c>
      <c r="H4846">
        <v>26</v>
      </c>
      <c r="I4846" t="s">
        <v>244</v>
      </c>
      <c r="J4846" t="s">
        <v>250</v>
      </c>
      <c r="K4846">
        <v>0</v>
      </c>
      <c r="L4846">
        <v>2</v>
      </c>
      <c r="M4846">
        <v>0</v>
      </c>
      <c r="N4846">
        <v>0</v>
      </c>
      <c r="O4846">
        <v>2</v>
      </c>
      <c r="P4846">
        <v>0</v>
      </c>
      <c r="Q4846" s="28">
        <v>41551.23541666667</v>
      </c>
      <c r="R4846" s="28">
        <v>41555.058333333334</v>
      </c>
      <c r="S4846" t="s">
        <v>16546</v>
      </c>
      <c r="T4846" s="27">
        <v>41551</v>
      </c>
      <c r="V4846">
        <v>0</v>
      </c>
      <c r="W4846" t="s">
        <v>32</v>
      </c>
      <c r="X4846" t="s">
        <v>847</v>
      </c>
      <c r="Y4846">
        <v>1</v>
      </c>
      <c r="AA4846" t="s">
        <v>16547</v>
      </c>
      <c r="AB4846" t="s">
        <v>36</v>
      </c>
      <c r="AC4846">
        <v>0</v>
      </c>
      <c r="AD4846" s="27">
        <v>42107</v>
      </c>
      <c r="AE4846" t="s">
        <v>279</v>
      </c>
      <c r="AF4846" s="27">
        <v>42107</v>
      </c>
      <c r="AG4846" s="27">
        <v>42173</v>
      </c>
      <c r="AH4846">
        <v>1</v>
      </c>
      <c r="AJ4846" t="s">
        <v>16547</v>
      </c>
      <c r="AK4846" t="s">
        <v>462</v>
      </c>
      <c r="AL4846" s="27">
        <v>42107</v>
      </c>
      <c r="AM4846" t="s">
        <v>279</v>
      </c>
      <c r="AN4846" t="s">
        <v>238</v>
      </c>
      <c r="AO4846">
        <v>3</v>
      </c>
      <c r="AP4846" t="s">
        <v>239</v>
      </c>
      <c r="AQ4846" s="27">
        <v>41551</v>
      </c>
      <c r="AR4846" t="s">
        <v>240</v>
      </c>
      <c r="AS4846">
        <v>2</v>
      </c>
      <c r="AT4846" t="s">
        <v>239</v>
      </c>
      <c r="AU4846" s="27">
        <v>41551</v>
      </c>
    </row>
    <row r="4847" spans="1:47" x14ac:dyDescent="0.2">
      <c r="A4847">
        <v>4846</v>
      </c>
      <c r="B4847" t="s">
        <v>16548</v>
      </c>
      <c r="C4847" t="s">
        <v>16549</v>
      </c>
      <c r="D4847" t="s">
        <v>16550</v>
      </c>
      <c r="E4847" s="27">
        <v>41416</v>
      </c>
      <c r="F4847" t="s">
        <v>233</v>
      </c>
      <c r="G4847" s="27">
        <v>29601</v>
      </c>
      <c r="H4847">
        <v>35</v>
      </c>
      <c r="I4847" t="s">
        <v>244</v>
      </c>
      <c r="J4847" t="s">
        <v>250</v>
      </c>
      <c r="K4847">
        <v>0</v>
      </c>
      <c r="L4847">
        <v>3</v>
      </c>
      <c r="M4847">
        <v>0</v>
      </c>
      <c r="N4847">
        <v>0</v>
      </c>
      <c r="O4847">
        <v>7</v>
      </c>
      <c r="P4847">
        <v>-1</v>
      </c>
      <c r="Q4847" s="28">
        <v>41415.290277777778</v>
      </c>
      <c r="R4847" s="28">
        <v>41610.393055555556</v>
      </c>
      <c r="S4847" t="s">
        <v>16551</v>
      </c>
      <c r="U4847" s="27">
        <v>41415</v>
      </c>
      <c r="V4847">
        <v>1</v>
      </c>
      <c r="W4847" t="s">
        <v>32</v>
      </c>
      <c r="X4847" t="s">
        <v>274</v>
      </c>
      <c r="Y4847">
        <v>0</v>
      </c>
      <c r="AB4847" t="s">
        <v>237</v>
      </c>
      <c r="AH4847">
        <v>0</v>
      </c>
      <c r="AN4847" t="s">
        <v>238</v>
      </c>
      <c r="AO4847">
        <v>3</v>
      </c>
      <c r="AP4847" t="s">
        <v>239</v>
      </c>
      <c r="AQ4847" s="27">
        <v>41416</v>
      </c>
      <c r="AR4847" t="s">
        <v>240</v>
      </c>
      <c r="AS4847">
        <v>3</v>
      </c>
      <c r="AT4847" t="s">
        <v>239</v>
      </c>
      <c r="AU4847" s="27">
        <v>41416</v>
      </c>
    </row>
    <row r="4848" spans="1:47" x14ac:dyDescent="0.2">
      <c r="A4848">
        <v>4847</v>
      </c>
      <c r="B4848" t="s">
        <v>16552</v>
      </c>
      <c r="C4848" t="s">
        <v>15435</v>
      </c>
      <c r="D4848" t="s">
        <v>16553</v>
      </c>
      <c r="E4848" s="27">
        <v>41321</v>
      </c>
      <c r="F4848" t="s">
        <v>233</v>
      </c>
      <c r="G4848" s="27">
        <v>24198</v>
      </c>
      <c r="H4848">
        <v>50</v>
      </c>
      <c r="I4848" t="s">
        <v>234</v>
      </c>
      <c r="J4848" t="s">
        <v>245</v>
      </c>
      <c r="K4848">
        <v>0</v>
      </c>
      <c r="L4848">
        <v>4</v>
      </c>
      <c r="M4848">
        <v>0</v>
      </c>
      <c r="N4848">
        <v>0</v>
      </c>
      <c r="O4848">
        <v>3</v>
      </c>
      <c r="P4848">
        <v>0</v>
      </c>
      <c r="Q4848" s="28">
        <v>41321.243750000001</v>
      </c>
      <c r="R4848" s="28">
        <v>41346.455555555556</v>
      </c>
      <c r="S4848" t="s">
        <v>16554</v>
      </c>
      <c r="T4848" s="27">
        <v>41321</v>
      </c>
      <c r="V4848">
        <v>0</v>
      </c>
      <c r="W4848" t="s">
        <v>36</v>
      </c>
      <c r="X4848" t="s">
        <v>3573</v>
      </c>
      <c r="Y4848">
        <v>1</v>
      </c>
      <c r="AA4848" t="s">
        <v>16555</v>
      </c>
      <c r="AB4848" t="s">
        <v>32</v>
      </c>
      <c r="AC4848">
        <v>43</v>
      </c>
      <c r="AD4848" s="27">
        <v>42011</v>
      </c>
      <c r="AE4848" t="s">
        <v>834</v>
      </c>
      <c r="AF4848" s="27">
        <v>42054</v>
      </c>
      <c r="AG4848" s="27">
        <v>42055</v>
      </c>
      <c r="AH4848">
        <v>1</v>
      </c>
      <c r="AJ4848" t="s">
        <v>16555</v>
      </c>
      <c r="AK4848" t="s">
        <v>255</v>
      </c>
      <c r="AL4848" s="27">
        <v>42011</v>
      </c>
      <c r="AM4848" t="s">
        <v>834</v>
      </c>
      <c r="AN4848" t="s">
        <v>238</v>
      </c>
      <c r="AO4848">
        <v>6</v>
      </c>
      <c r="AP4848" t="s">
        <v>246</v>
      </c>
      <c r="AQ4848" s="27">
        <v>41321</v>
      </c>
      <c r="AR4848" t="s">
        <v>240</v>
      </c>
      <c r="AS4848">
        <v>4</v>
      </c>
      <c r="AT4848" t="s">
        <v>239</v>
      </c>
      <c r="AU4848" s="27">
        <v>41321</v>
      </c>
    </row>
    <row r="4849" spans="1:47" x14ac:dyDescent="0.2">
      <c r="A4849">
        <v>4848</v>
      </c>
      <c r="B4849" t="s">
        <v>16556</v>
      </c>
      <c r="C4849" t="s">
        <v>4825</v>
      </c>
      <c r="D4849" t="s">
        <v>16557</v>
      </c>
      <c r="E4849" s="27">
        <v>41418</v>
      </c>
      <c r="F4849" t="s">
        <v>233</v>
      </c>
      <c r="G4849" s="27">
        <v>31348</v>
      </c>
      <c r="H4849">
        <v>30</v>
      </c>
      <c r="I4849" t="s">
        <v>244</v>
      </c>
      <c r="J4849" t="s">
        <v>250</v>
      </c>
      <c r="K4849">
        <v>0</v>
      </c>
      <c r="L4849">
        <v>8</v>
      </c>
      <c r="M4849">
        <v>0</v>
      </c>
      <c r="N4849">
        <v>0</v>
      </c>
      <c r="O4849">
        <v>1</v>
      </c>
      <c r="S4849" t="s">
        <v>16558</v>
      </c>
      <c r="T4849" s="27">
        <v>40283</v>
      </c>
      <c r="V4849">
        <v>1135</v>
      </c>
      <c r="W4849" t="s">
        <v>36</v>
      </c>
      <c r="X4849" t="s">
        <v>279</v>
      </c>
      <c r="Y4849">
        <v>0</v>
      </c>
      <c r="AB4849" t="s">
        <v>237</v>
      </c>
      <c r="AH4849">
        <v>0</v>
      </c>
      <c r="AN4849" t="s">
        <v>238</v>
      </c>
      <c r="AO4849">
        <v>9</v>
      </c>
      <c r="AP4849" t="s">
        <v>269</v>
      </c>
      <c r="AQ4849" s="27">
        <v>41418</v>
      </c>
      <c r="AR4849" t="s">
        <v>240</v>
      </c>
      <c r="AS4849">
        <v>8</v>
      </c>
      <c r="AT4849" t="s">
        <v>269</v>
      </c>
      <c r="AU4849" s="27">
        <v>41418</v>
      </c>
    </row>
    <row r="4850" spans="1:47" x14ac:dyDescent="0.2">
      <c r="A4850">
        <v>4849</v>
      </c>
      <c r="B4850" t="s">
        <v>16559</v>
      </c>
      <c r="C4850" t="s">
        <v>16560</v>
      </c>
      <c r="D4850" t="s">
        <v>16561</v>
      </c>
      <c r="E4850" s="27">
        <v>41915</v>
      </c>
      <c r="F4850" t="s">
        <v>294</v>
      </c>
      <c r="G4850" s="27">
        <v>30414</v>
      </c>
      <c r="H4850">
        <v>33</v>
      </c>
      <c r="I4850" t="s">
        <v>244</v>
      </c>
      <c r="J4850" t="s">
        <v>245</v>
      </c>
      <c r="K4850">
        <v>0</v>
      </c>
      <c r="L4850">
        <v>1</v>
      </c>
      <c r="M4850">
        <v>0</v>
      </c>
      <c r="N4850">
        <v>0</v>
      </c>
      <c r="O4850">
        <v>2</v>
      </c>
      <c r="P4850">
        <v>-30</v>
      </c>
      <c r="Q4850" s="28">
        <v>41885.330555555556</v>
      </c>
      <c r="R4850" s="28">
        <v>41915.490277777775</v>
      </c>
      <c r="S4850" t="s">
        <v>16562</v>
      </c>
      <c r="U4850" s="27">
        <v>41885</v>
      </c>
      <c r="V4850">
        <v>30</v>
      </c>
      <c r="W4850" t="s">
        <v>32</v>
      </c>
      <c r="X4850" t="s">
        <v>274</v>
      </c>
      <c r="Y4850">
        <v>0</v>
      </c>
      <c r="AB4850" t="s">
        <v>237</v>
      </c>
      <c r="AH4850">
        <v>0</v>
      </c>
      <c r="AN4850" t="s">
        <v>238</v>
      </c>
      <c r="AO4850">
        <v>1</v>
      </c>
      <c r="AP4850" t="s">
        <v>239</v>
      </c>
      <c r="AQ4850" s="27">
        <v>41915</v>
      </c>
      <c r="AR4850" t="s">
        <v>240</v>
      </c>
      <c r="AS4850">
        <v>1</v>
      </c>
      <c r="AT4850" t="s">
        <v>239</v>
      </c>
      <c r="AU4850" s="27">
        <v>41915</v>
      </c>
    </row>
    <row r="4851" spans="1:47" x14ac:dyDescent="0.2">
      <c r="A4851">
        <v>4850</v>
      </c>
      <c r="B4851" t="s">
        <v>16563</v>
      </c>
      <c r="C4851" t="s">
        <v>4511</v>
      </c>
      <c r="D4851" t="s">
        <v>8267</v>
      </c>
      <c r="E4851" s="27">
        <v>41959</v>
      </c>
      <c r="F4851" t="s">
        <v>294</v>
      </c>
      <c r="G4851" s="27">
        <v>23320</v>
      </c>
      <c r="H4851">
        <v>52</v>
      </c>
      <c r="I4851" t="s">
        <v>234</v>
      </c>
      <c r="J4851" t="s">
        <v>250</v>
      </c>
      <c r="K4851">
        <v>0</v>
      </c>
      <c r="L4851">
        <v>6</v>
      </c>
      <c r="M4851">
        <v>0</v>
      </c>
      <c r="N4851">
        <v>0</v>
      </c>
      <c r="O4851">
        <v>12</v>
      </c>
      <c r="S4851" t="s">
        <v>16564</v>
      </c>
      <c r="T4851" s="27">
        <v>41136</v>
      </c>
      <c r="V4851">
        <v>823</v>
      </c>
      <c r="W4851" t="s">
        <v>36</v>
      </c>
      <c r="X4851" t="s">
        <v>422</v>
      </c>
      <c r="Y4851">
        <v>0</v>
      </c>
      <c r="AB4851" t="s">
        <v>237</v>
      </c>
      <c r="AH4851">
        <v>0</v>
      </c>
      <c r="AN4851" t="s">
        <v>238</v>
      </c>
      <c r="AO4851">
        <v>1</v>
      </c>
      <c r="AP4851" t="s">
        <v>239</v>
      </c>
      <c r="AQ4851" s="27">
        <v>41959</v>
      </c>
      <c r="AR4851" t="s">
        <v>240</v>
      </c>
      <c r="AS4851">
        <v>6</v>
      </c>
      <c r="AT4851" t="s">
        <v>246</v>
      </c>
      <c r="AU4851" s="27">
        <v>41959</v>
      </c>
    </row>
    <row r="4852" spans="1:47" x14ac:dyDescent="0.2">
      <c r="A4852">
        <v>4851</v>
      </c>
      <c r="B4852" t="s">
        <v>16565</v>
      </c>
      <c r="C4852" t="s">
        <v>585</v>
      </c>
      <c r="D4852" t="s">
        <v>16566</v>
      </c>
      <c r="E4852" s="27">
        <v>41493</v>
      </c>
      <c r="F4852" t="s">
        <v>233</v>
      </c>
      <c r="G4852" s="27">
        <v>33219</v>
      </c>
      <c r="H4852">
        <v>25</v>
      </c>
      <c r="I4852" t="s">
        <v>244</v>
      </c>
      <c r="J4852" t="s">
        <v>250</v>
      </c>
      <c r="K4852">
        <v>0</v>
      </c>
      <c r="L4852">
        <v>6</v>
      </c>
      <c r="M4852">
        <v>0</v>
      </c>
      <c r="N4852">
        <v>0</v>
      </c>
      <c r="O4852">
        <v>3</v>
      </c>
      <c r="P4852">
        <v>-1</v>
      </c>
      <c r="Q4852" s="28">
        <v>41492.104861111111</v>
      </c>
      <c r="R4852" s="28">
        <v>41494.177777777775</v>
      </c>
      <c r="S4852" t="s">
        <v>16567</v>
      </c>
      <c r="T4852" s="27">
        <v>41492</v>
      </c>
      <c r="V4852">
        <v>1</v>
      </c>
      <c r="W4852" t="s">
        <v>32</v>
      </c>
      <c r="X4852" t="s">
        <v>261</v>
      </c>
      <c r="Y4852">
        <v>1</v>
      </c>
      <c r="AA4852" t="s">
        <v>16568</v>
      </c>
      <c r="AB4852" t="s">
        <v>32</v>
      </c>
      <c r="AC4852">
        <v>0</v>
      </c>
      <c r="AD4852" s="27">
        <v>41756</v>
      </c>
      <c r="AE4852" t="s">
        <v>459</v>
      </c>
      <c r="AF4852" s="27">
        <v>41756</v>
      </c>
      <c r="AG4852" s="27">
        <v>41757</v>
      </c>
      <c r="AH4852">
        <v>0</v>
      </c>
      <c r="AN4852" t="s">
        <v>238</v>
      </c>
      <c r="AO4852">
        <v>4</v>
      </c>
      <c r="AP4852" t="s">
        <v>239</v>
      </c>
      <c r="AQ4852" s="27">
        <v>41493</v>
      </c>
      <c r="AR4852" t="s">
        <v>240</v>
      </c>
      <c r="AS4852">
        <v>6</v>
      </c>
      <c r="AT4852" t="s">
        <v>246</v>
      </c>
      <c r="AU4852" s="27">
        <v>41493</v>
      </c>
    </row>
    <row r="4853" spans="1:47" x14ac:dyDescent="0.2">
      <c r="A4853">
        <v>4852</v>
      </c>
      <c r="B4853" t="s">
        <v>16569</v>
      </c>
      <c r="C4853" t="s">
        <v>4013</v>
      </c>
      <c r="D4853" t="s">
        <v>16256</v>
      </c>
      <c r="E4853" s="27">
        <v>41823</v>
      </c>
      <c r="F4853" t="s">
        <v>233</v>
      </c>
      <c r="G4853" s="27">
        <v>30909</v>
      </c>
      <c r="H4853">
        <v>31</v>
      </c>
      <c r="I4853" t="s">
        <v>244</v>
      </c>
      <c r="J4853" t="s">
        <v>250</v>
      </c>
      <c r="K4853">
        <v>0</v>
      </c>
      <c r="L4853">
        <v>3</v>
      </c>
      <c r="M4853">
        <v>0</v>
      </c>
      <c r="N4853">
        <v>0</v>
      </c>
      <c r="O4853">
        <v>1</v>
      </c>
      <c r="P4853">
        <v>0</v>
      </c>
      <c r="Q4853" s="28">
        <v>41823.134027777778</v>
      </c>
      <c r="R4853" s="28">
        <v>41824.20208333333</v>
      </c>
      <c r="S4853" t="s">
        <v>16570</v>
      </c>
      <c r="T4853" s="27">
        <v>41823</v>
      </c>
      <c r="V4853">
        <v>0</v>
      </c>
      <c r="W4853" t="s">
        <v>32</v>
      </c>
      <c r="X4853" t="s">
        <v>261</v>
      </c>
      <c r="Y4853">
        <v>0</v>
      </c>
      <c r="AB4853" t="s">
        <v>237</v>
      </c>
      <c r="AH4853">
        <v>0</v>
      </c>
      <c r="AN4853" t="s">
        <v>238</v>
      </c>
      <c r="AO4853">
        <v>2</v>
      </c>
      <c r="AP4853" t="s">
        <v>239</v>
      </c>
      <c r="AQ4853" s="27">
        <v>41823</v>
      </c>
      <c r="AR4853" t="s">
        <v>240</v>
      </c>
      <c r="AS4853">
        <v>3</v>
      </c>
      <c r="AT4853" t="s">
        <v>239</v>
      </c>
      <c r="AU4853" s="27">
        <v>41823</v>
      </c>
    </row>
    <row r="4854" spans="1:47" x14ac:dyDescent="0.2">
      <c r="A4854">
        <v>4853</v>
      </c>
      <c r="B4854" t="s">
        <v>16571</v>
      </c>
      <c r="C4854" t="s">
        <v>1271</v>
      </c>
      <c r="D4854" t="s">
        <v>16572</v>
      </c>
      <c r="E4854" s="27">
        <v>41645</v>
      </c>
      <c r="F4854" t="s">
        <v>294</v>
      </c>
      <c r="G4854" s="27">
        <v>18597</v>
      </c>
      <c r="H4854">
        <v>65</v>
      </c>
      <c r="I4854" t="s">
        <v>234</v>
      </c>
      <c r="J4854" t="s">
        <v>245</v>
      </c>
      <c r="K4854">
        <v>0</v>
      </c>
      <c r="L4854">
        <v>1</v>
      </c>
      <c r="M4854">
        <v>0</v>
      </c>
      <c r="N4854">
        <v>0</v>
      </c>
      <c r="O4854">
        <v>1</v>
      </c>
      <c r="P4854">
        <v>-1</v>
      </c>
      <c r="Q4854" s="28">
        <v>41644.393750000003</v>
      </c>
      <c r="R4854" s="28">
        <v>41645.506944444445</v>
      </c>
      <c r="S4854" t="s">
        <v>16573</v>
      </c>
      <c r="T4854" s="27">
        <v>41644</v>
      </c>
      <c r="V4854">
        <v>1</v>
      </c>
      <c r="W4854" t="s">
        <v>36</v>
      </c>
      <c r="X4854" t="s">
        <v>2836</v>
      </c>
      <c r="Y4854">
        <v>1</v>
      </c>
      <c r="AA4854" t="s">
        <v>16574</v>
      </c>
      <c r="AB4854" t="s">
        <v>36</v>
      </c>
      <c r="AC4854">
        <v>49</v>
      </c>
      <c r="AD4854" s="27">
        <v>41814</v>
      </c>
      <c r="AE4854" t="s">
        <v>324</v>
      </c>
      <c r="AF4854" s="27">
        <v>41863</v>
      </c>
      <c r="AG4854" s="27">
        <v>41863</v>
      </c>
      <c r="AH4854">
        <v>0</v>
      </c>
      <c r="AN4854" t="s">
        <v>238</v>
      </c>
      <c r="AO4854">
        <v>1</v>
      </c>
      <c r="AP4854" t="s">
        <v>239</v>
      </c>
      <c r="AQ4854" s="27">
        <v>41645</v>
      </c>
      <c r="AR4854" t="s">
        <v>240</v>
      </c>
      <c r="AS4854">
        <v>1</v>
      </c>
      <c r="AT4854" t="s">
        <v>239</v>
      </c>
      <c r="AU4854" s="27">
        <v>41645</v>
      </c>
    </row>
    <row r="4855" spans="1:47" x14ac:dyDescent="0.2">
      <c r="A4855">
        <v>4854</v>
      </c>
      <c r="B4855" t="s">
        <v>16575</v>
      </c>
      <c r="C4855" t="s">
        <v>16576</v>
      </c>
      <c r="D4855" t="s">
        <v>11044</v>
      </c>
      <c r="E4855" s="27">
        <v>41744</v>
      </c>
      <c r="F4855" t="s">
        <v>294</v>
      </c>
      <c r="G4855" s="27">
        <v>26737</v>
      </c>
      <c r="H4855">
        <v>43</v>
      </c>
      <c r="I4855" t="s">
        <v>244</v>
      </c>
      <c r="J4855" t="s">
        <v>250</v>
      </c>
      <c r="K4855">
        <v>0</v>
      </c>
      <c r="L4855">
        <v>3</v>
      </c>
      <c r="M4855">
        <v>0</v>
      </c>
      <c r="N4855">
        <v>0</v>
      </c>
      <c r="O4855">
        <v>0</v>
      </c>
      <c r="W4855" t="s">
        <v>237</v>
      </c>
      <c r="Y4855">
        <v>-1</v>
      </c>
      <c r="AB4855" t="s">
        <v>237</v>
      </c>
      <c r="AH4855">
        <v>0</v>
      </c>
      <c r="AN4855" t="s">
        <v>238</v>
      </c>
      <c r="AO4855">
        <v>3</v>
      </c>
      <c r="AP4855" t="s">
        <v>239</v>
      </c>
      <c r="AQ4855" s="27">
        <v>41744</v>
      </c>
      <c r="AR4855" t="s">
        <v>240</v>
      </c>
      <c r="AS4855">
        <v>3</v>
      </c>
      <c r="AT4855" t="s">
        <v>239</v>
      </c>
      <c r="AU4855" s="27">
        <v>41744</v>
      </c>
    </row>
    <row r="4856" spans="1:47" x14ac:dyDescent="0.2">
      <c r="A4856">
        <v>4855</v>
      </c>
      <c r="B4856" t="s">
        <v>16577</v>
      </c>
      <c r="C4856" t="s">
        <v>16578</v>
      </c>
      <c r="D4856" t="s">
        <v>16579</v>
      </c>
      <c r="E4856" s="27">
        <v>41906</v>
      </c>
      <c r="F4856" t="s">
        <v>294</v>
      </c>
      <c r="G4856" s="27">
        <v>22433</v>
      </c>
      <c r="H4856">
        <v>54</v>
      </c>
      <c r="I4856" t="s">
        <v>234</v>
      </c>
      <c r="J4856" t="s">
        <v>250</v>
      </c>
      <c r="K4856">
        <v>0</v>
      </c>
      <c r="L4856">
        <v>1</v>
      </c>
      <c r="M4856">
        <v>0</v>
      </c>
      <c r="N4856">
        <v>0</v>
      </c>
      <c r="O4856">
        <v>6</v>
      </c>
      <c r="P4856">
        <v>-1</v>
      </c>
      <c r="Q4856" s="28">
        <v>41905.32708333333</v>
      </c>
      <c r="R4856" s="28">
        <v>41906.05972222222</v>
      </c>
      <c r="S4856" t="s">
        <v>16580</v>
      </c>
      <c r="T4856" s="27">
        <v>41905</v>
      </c>
      <c r="V4856">
        <v>1</v>
      </c>
      <c r="W4856" t="s">
        <v>32</v>
      </c>
      <c r="X4856" t="s">
        <v>261</v>
      </c>
      <c r="Y4856">
        <v>0</v>
      </c>
      <c r="AB4856" t="s">
        <v>237</v>
      </c>
      <c r="AH4856">
        <v>0</v>
      </c>
      <c r="AN4856" t="s">
        <v>238</v>
      </c>
      <c r="AO4856">
        <v>1</v>
      </c>
      <c r="AP4856" t="s">
        <v>239</v>
      </c>
      <c r="AQ4856" s="27">
        <v>41906</v>
      </c>
      <c r="AR4856" t="s">
        <v>240</v>
      </c>
      <c r="AS4856">
        <v>1</v>
      </c>
      <c r="AT4856" t="s">
        <v>239</v>
      </c>
      <c r="AU4856" s="27">
        <v>41906</v>
      </c>
    </row>
    <row r="4857" spans="1:47" x14ac:dyDescent="0.2">
      <c r="A4857">
        <v>4856</v>
      </c>
      <c r="B4857" t="s">
        <v>16581</v>
      </c>
      <c r="C4857" t="s">
        <v>5848</v>
      </c>
      <c r="D4857" t="s">
        <v>3228</v>
      </c>
      <c r="E4857" s="27">
        <v>41725</v>
      </c>
      <c r="F4857" t="s">
        <v>233</v>
      </c>
      <c r="G4857" s="27">
        <v>30928</v>
      </c>
      <c r="H4857">
        <v>31</v>
      </c>
      <c r="I4857" t="s">
        <v>244</v>
      </c>
      <c r="J4857" t="s">
        <v>250</v>
      </c>
      <c r="K4857">
        <v>0</v>
      </c>
      <c r="L4857">
        <v>2</v>
      </c>
      <c r="M4857">
        <v>0</v>
      </c>
      <c r="N4857">
        <v>0</v>
      </c>
      <c r="O4857">
        <v>0</v>
      </c>
      <c r="P4857">
        <v>0</v>
      </c>
      <c r="Q4857" s="28">
        <v>41725.20208333333</v>
      </c>
      <c r="R4857" s="28">
        <v>42062.411805555559</v>
      </c>
      <c r="S4857" t="s">
        <v>16582</v>
      </c>
      <c r="U4857" s="27">
        <v>41725</v>
      </c>
      <c r="V4857">
        <v>0</v>
      </c>
      <c r="W4857" t="s">
        <v>32</v>
      </c>
      <c r="X4857" t="s">
        <v>274</v>
      </c>
      <c r="Y4857">
        <v>0</v>
      </c>
      <c r="AB4857" t="s">
        <v>237</v>
      </c>
      <c r="AH4857">
        <v>0</v>
      </c>
      <c r="AN4857" t="s">
        <v>238</v>
      </c>
      <c r="AO4857">
        <v>3</v>
      </c>
      <c r="AP4857" t="s">
        <v>239</v>
      </c>
      <c r="AQ4857" s="27">
        <v>41725</v>
      </c>
      <c r="AR4857" t="s">
        <v>240</v>
      </c>
      <c r="AS4857">
        <v>2</v>
      </c>
      <c r="AT4857" t="s">
        <v>239</v>
      </c>
      <c r="AU4857" s="27">
        <v>41725</v>
      </c>
    </row>
    <row r="4858" spans="1:47" x14ac:dyDescent="0.2">
      <c r="A4858">
        <v>4857</v>
      </c>
      <c r="B4858" t="s">
        <v>16583</v>
      </c>
      <c r="C4858" t="s">
        <v>16584</v>
      </c>
      <c r="D4858" t="s">
        <v>2232</v>
      </c>
      <c r="E4858" s="27">
        <v>41401</v>
      </c>
      <c r="F4858" t="s">
        <v>294</v>
      </c>
      <c r="G4858" s="27">
        <v>30900</v>
      </c>
      <c r="H4858">
        <v>31</v>
      </c>
      <c r="I4858" t="s">
        <v>244</v>
      </c>
      <c r="J4858" t="s">
        <v>250</v>
      </c>
      <c r="K4858">
        <v>0</v>
      </c>
      <c r="L4858">
        <v>5</v>
      </c>
      <c r="M4858">
        <v>0</v>
      </c>
      <c r="N4858">
        <v>0</v>
      </c>
      <c r="O4858">
        <v>0</v>
      </c>
      <c r="P4858">
        <v>0</v>
      </c>
      <c r="Q4858" s="28">
        <v>41401.052777777775</v>
      </c>
      <c r="R4858" s="28">
        <v>41401.306250000001</v>
      </c>
      <c r="S4858" t="s">
        <v>16585</v>
      </c>
      <c r="T4858" s="27">
        <v>41400</v>
      </c>
      <c r="V4858">
        <v>1</v>
      </c>
      <c r="W4858" t="s">
        <v>32</v>
      </c>
      <c r="X4858" t="s">
        <v>348</v>
      </c>
      <c r="Y4858">
        <v>1</v>
      </c>
      <c r="AA4858" t="s">
        <v>16586</v>
      </c>
      <c r="AB4858" t="s">
        <v>36</v>
      </c>
      <c r="AD4858" s="27">
        <v>41845</v>
      </c>
      <c r="AE4858" t="s">
        <v>1508</v>
      </c>
      <c r="AH4858">
        <v>0</v>
      </c>
      <c r="AN4858" t="s">
        <v>238</v>
      </c>
      <c r="AO4858">
        <v>2</v>
      </c>
      <c r="AP4858" t="s">
        <v>239</v>
      </c>
      <c r="AQ4858" s="27">
        <v>41401</v>
      </c>
      <c r="AR4858" t="s">
        <v>240</v>
      </c>
      <c r="AS4858">
        <v>5</v>
      </c>
      <c r="AT4858" t="s">
        <v>246</v>
      </c>
      <c r="AU4858" s="27">
        <v>41401</v>
      </c>
    </row>
    <row r="4859" spans="1:47" x14ac:dyDescent="0.2">
      <c r="A4859">
        <v>4858</v>
      </c>
      <c r="B4859" t="s">
        <v>16587</v>
      </c>
      <c r="C4859" t="s">
        <v>16588</v>
      </c>
      <c r="D4859" t="s">
        <v>2261</v>
      </c>
      <c r="E4859" s="27">
        <v>41863</v>
      </c>
      <c r="F4859" t="s">
        <v>233</v>
      </c>
      <c r="G4859" s="27">
        <v>33622</v>
      </c>
      <c r="H4859">
        <v>24</v>
      </c>
      <c r="I4859" t="s">
        <v>259</v>
      </c>
      <c r="J4859" t="s">
        <v>250</v>
      </c>
      <c r="K4859">
        <v>0</v>
      </c>
      <c r="L4859">
        <v>3</v>
      </c>
      <c r="M4859">
        <v>0</v>
      </c>
      <c r="N4859">
        <v>0</v>
      </c>
      <c r="O4859">
        <v>0</v>
      </c>
      <c r="P4859">
        <v>0</v>
      </c>
      <c r="Q4859" s="28">
        <v>41863.0625</v>
      </c>
      <c r="R4859" s="28">
        <v>41863.39166666667</v>
      </c>
      <c r="S4859" t="s">
        <v>16589</v>
      </c>
      <c r="T4859" s="27">
        <v>41862</v>
      </c>
      <c r="V4859">
        <v>1</v>
      </c>
      <c r="W4859" t="s">
        <v>32</v>
      </c>
      <c r="X4859" t="s">
        <v>588</v>
      </c>
      <c r="Y4859">
        <v>0</v>
      </c>
      <c r="AB4859" t="s">
        <v>237</v>
      </c>
      <c r="AH4859">
        <v>0</v>
      </c>
      <c r="AN4859" t="s">
        <v>238</v>
      </c>
      <c r="AO4859">
        <v>4</v>
      </c>
      <c r="AP4859" t="s">
        <v>239</v>
      </c>
      <c r="AQ4859" s="27">
        <v>41863</v>
      </c>
      <c r="AR4859" t="s">
        <v>240</v>
      </c>
      <c r="AS4859">
        <v>3</v>
      </c>
      <c r="AT4859" t="s">
        <v>239</v>
      </c>
      <c r="AU4859" s="27">
        <v>41863</v>
      </c>
    </row>
    <row r="4860" spans="1:47" x14ac:dyDescent="0.2">
      <c r="A4860">
        <v>4859</v>
      </c>
      <c r="B4860" t="s">
        <v>16590</v>
      </c>
      <c r="C4860" t="s">
        <v>16591</v>
      </c>
      <c r="D4860" t="s">
        <v>16592</v>
      </c>
      <c r="E4860" s="27">
        <v>41816</v>
      </c>
      <c r="F4860" t="s">
        <v>294</v>
      </c>
      <c r="G4860" s="27">
        <v>33660</v>
      </c>
      <c r="H4860">
        <v>24</v>
      </c>
      <c r="I4860" t="s">
        <v>259</v>
      </c>
      <c r="J4860" t="s">
        <v>353</v>
      </c>
      <c r="K4860">
        <v>0</v>
      </c>
      <c r="L4860">
        <v>3</v>
      </c>
      <c r="M4860">
        <v>0</v>
      </c>
      <c r="N4860">
        <v>0</v>
      </c>
      <c r="O4860">
        <v>0</v>
      </c>
      <c r="P4860">
        <v>-1</v>
      </c>
      <c r="Q4860" s="28">
        <v>41815.303472222222</v>
      </c>
      <c r="R4860" s="28">
        <v>41816.373611111114</v>
      </c>
      <c r="S4860" t="s">
        <v>16593</v>
      </c>
      <c r="T4860" s="27">
        <v>41815</v>
      </c>
      <c r="V4860">
        <v>1</v>
      </c>
      <c r="W4860" t="s">
        <v>32</v>
      </c>
      <c r="X4860" t="s">
        <v>359</v>
      </c>
      <c r="Y4860">
        <v>0</v>
      </c>
      <c r="AB4860" t="s">
        <v>237</v>
      </c>
      <c r="AH4860">
        <v>0</v>
      </c>
      <c r="AN4860" t="s">
        <v>238</v>
      </c>
      <c r="AO4860">
        <v>3</v>
      </c>
      <c r="AP4860" t="s">
        <v>239</v>
      </c>
      <c r="AQ4860" s="27">
        <v>41816</v>
      </c>
      <c r="AR4860" t="s">
        <v>240</v>
      </c>
      <c r="AS4860">
        <v>3</v>
      </c>
      <c r="AT4860" t="s">
        <v>239</v>
      </c>
      <c r="AU4860" s="27">
        <v>41816</v>
      </c>
    </row>
    <row r="4861" spans="1:47" x14ac:dyDescent="0.2">
      <c r="A4861">
        <v>4860</v>
      </c>
      <c r="B4861" t="s">
        <v>16594</v>
      </c>
      <c r="C4861" t="s">
        <v>16595</v>
      </c>
      <c r="D4861" t="s">
        <v>1544</v>
      </c>
      <c r="E4861" s="27">
        <v>41656</v>
      </c>
      <c r="F4861" t="s">
        <v>294</v>
      </c>
      <c r="G4861" s="27">
        <v>33474</v>
      </c>
      <c r="H4861">
        <v>24</v>
      </c>
      <c r="I4861" t="s">
        <v>259</v>
      </c>
      <c r="J4861" t="s">
        <v>250</v>
      </c>
      <c r="K4861">
        <v>0</v>
      </c>
      <c r="L4861">
        <v>2</v>
      </c>
      <c r="M4861">
        <v>0</v>
      </c>
      <c r="N4861">
        <v>0</v>
      </c>
      <c r="O4861">
        <v>0</v>
      </c>
      <c r="P4861">
        <v>-1</v>
      </c>
      <c r="Q4861" s="28">
        <v>41655.427083333336</v>
      </c>
      <c r="R4861" s="28">
        <v>41656.05972222222</v>
      </c>
      <c r="S4861" t="s">
        <v>16596</v>
      </c>
      <c r="T4861" s="27">
        <v>41655</v>
      </c>
      <c r="V4861">
        <v>1</v>
      </c>
      <c r="W4861" t="s">
        <v>36</v>
      </c>
      <c r="X4861" t="s">
        <v>279</v>
      </c>
      <c r="Y4861">
        <v>0</v>
      </c>
      <c r="AB4861" t="s">
        <v>237</v>
      </c>
      <c r="AH4861">
        <v>0</v>
      </c>
      <c r="AN4861" t="s">
        <v>238</v>
      </c>
      <c r="AO4861">
        <v>3</v>
      </c>
      <c r="AP4861" t="s">
        <v>239</v>
      </c>
      <c r="AQ4861" s="27">
        <v>41656</v>
      </c>
      <c r="AR4861" t="s">
        <v>240</v>
      </c>
      <c r="AS4861">
        <v>2</v>
      </c>
      <c r="AT4861" t="s">
        <v>239</v>
      </c>
      <c r="AU4861" s="27">
        <v>41656</v>
      </c>
    </row>
    <row r="4862" spans="1:47" x14ac:dyDescent="0.2">
      <c r="A4862">
        <v>4861</v>
      </c>
      <c r="B4862" t="s">
        <v>16597</v>
      </c>
      <c r="C4862" t="s">
        <v>16598</v>
      </c>
      <c r="D4862" t="s">
        <v>16599</v>
      </c>
      <c r="E4862" s="27">
        <v>41297</v>
      </c>
      <c r="F4862" t="s">
        <v>233</v>
      </c>
      <c r="G4862" s="27">
        <v>29995</v>
      </c>
      <c r="H4862">
        <v>34</v>
      </c>
      <c r="I4862" t="s">
        <v>244</v>
      </c>
      <c r="J4862" t="s">
        <v>250</v>
      </c>
      <c r="K4862">
        <v>0</v>
      </c>
      <c r="L4862">
        <v>8</v>
      </c>
      <c r="M4862">
        <v>0</v>
      </c>
      <c r="N4862">
        <v>0</v>
      </c>
      <c r="O4862">
        <v>6</v>
      </c>
      <c r="P4862">
        <v>-1</v>
      </c>
      <c r="Q4862" s="28">
        <v>41296.313888888886</v>
      </c>
      <c r="R4862" s="28">
        <v>41310.306944444441</v>
      </c>
      <c r="S4862" t="s">
        <v>16600</v>
      </c>
      <c r="U4862" s="27">
        <v>41296</v>
      </c>
      <c r="V4862">
        <v>1</v>
      </c>
      <c r="W4862" t="s">
        <v>32</v>
      </c>
      <c r="X4862" t="s">
        <v>274</v>
      </c>
      <c r="Y4862">
        <v>1</v>
      </c>
      <c r="AA4862" t="s">
        <v>16601</v>
      </c>
      <c r="AB4862" t="s">
        <v>36</v>
      </c>
      <c r="AC4862">
        <v>1</v>
      </c>
      <c r="AD4862" s="27">
        <v>41412</v>
      </c>
      <c r="AE4862" t="s">
        <v>16602</v>
      </c>
      <c r="AF4862" s="27">
        <v>41413</v>
      </c>
      <c r="AG4862" s="27">
        <v>41786</v>
      </c>
      <c r="AH4862">
        <v>1</v>
      </c>
      <c r="AJ4862" t="s">
        <v>16601</v>
      </c>
      <c r="AK4862" t="s">
        <v>312</v>
      </c>
      <c r="AL4862" s="27">
        <v>41412</v>
      </c>
      <c r="AM4862" t="s">
        <v>583</v>
      </c>
      <c r="AN4862" t="s">
        <v>238</v>
      </c>
      <c r="AO4862">
        <v>9</v>
      </c>
      <c r="AP4862" t="s">
        <v>269</v>
      </c>
      <c r="AQ4862" s="27">
        <v>41297</v>
      </c>
      <c r="AR4862" t="s">
        <v>240</v>
      </c>
      <c r="AS4862">
        <v>8</v>
      </c>
      <c r="AT4862" t="s">
        <v>269</v>
      </c>
      <c r="AU4862" s="27">
        <v>41297</v>
      </c>
    </row>
    <row r="4863" spans="1:47" x14ac:dyDescent="0.2">
      <c r="A4863">
        <v>4862</v>
      </c>
      <c r="B4863" t="s">
        <v>16603</v>
      </c>
      <c r="C4863" t="s">
        <v>2103</v>
      </c>
      <c r="D4863" t="s">
        <v>3033</v>
      </c>
      <c r="E4863" s="27">
        <v>41747</v>
      </c>
      <c r="F4863" t="s">
        <v>233</v>
      </c>
      <c r="G4863" s="27">
        <v>33699</v>
      </c>
      <c r="H4863">
        <v>24</v>
      </c>
      <c r="I4863" t="s">
        <v>259</v>
      </c>
      <c r="J4863" t="s">
        <v>22</v>
      </c>
      <c r="K4863">
        <v>0</v>
      </c>
      <c r="L4863">
        <v>8</v>
      </c>
      <c r="M4863">
        <v>0</v>
      </c>
      <c r="N4863">
        <v>0</v>
      </c>
      <c r="O4863">
        <v>3</v>
      </c>
      <c r="P4863">
        <v>-1</v>
      </c>
      <c r="Q4863" s="28">
        <v>41746.385416666664</v>
      </c>
      <c r="R4863" s="28">
        <v>41749.463194444441</v>
      </c>
      <c r="S4863" t="s">
        <v>16604</v>
      </c>
      <c r="T4863" s="27">
        <v>41746</v>
      </c>
      <c r="V4863">
        <v>1</v>
      </c>
      <c r="W4863" t="s">
        <v>36</v>
      </c>
      <c r="X4863" t="s">
        <v>279</v>
      </c>
      <c r="Y4863">
        <v>1</v>
      </c>
      <c r="AA4863" t="s">
        <v>16605</v>
      </c>
      <c r="AB4863" t="s">
        <v>36</v>
      </c>
      <c r="AC4863">
        <v>135</v>
      </c>
      <c r="AD4863" s="27">
        <v>41801</v>
      </c>
      <c r="AE4863" t="s">
        <v>1216</v>
      </c>
      <c r="AF4863" s="27">
        <v>41936</v>
      </c>
      <c r="AG4863" s="27">
        <v>41944</v>
      </c>
      <c r="AH4863">
        <v>1</v>
      </c>
      <c r="AJ4863" t="s">
        <v>16606</v>
      </c>
      <c r="AK4863" t="s">
        <v>462</v>
      </c>
      <c r="AL4863" s="27">
        <v>41986</v>
      </c>
      <c r="AM4863" t="s">
        <v>279</v>
      </c>
      <c r="AN4863" t="s">
        <v>238</v>
      </c>
      <c r="AO4863">
        <v>7</v>
      </c>
      <c r="AP4863" t="s">
        <v>246</v>
      </c>
      <c r="AQ4863" s="27">
        <v>41747</v>
      </c>
      <c r="AR4863" t="s">
        <v>240</v>
      </c>
      <c r="AS4863">
        <v>8</v>
      </c>
      <c r="AT4863" t="s">
        <v>269</v>
      </c>
      <c r="AU4863" s="27">
        <v>41747</v>
      </c>
    </row>
    <row r="4864" spans="1:47" x14ac:dyDescent="0.2">
      <c r="A4864">
        <v>4863</v>
      </c>
      <c r="B4864" t="s">
        <v>16607</v>
      </c>
      <c r="C4864" t="s">
        <v>16608</v>
      </c>
      <c r="D4864" t="s">
        <v>1544</v>
      </c>
      <c r="E4864" s="27">
        <v>41283</v>
      </c>
      <c r="F4864" t="s">
        <v>233</v>
      </c>
      <c r="G4864" s="27">
        <v>33267</v>
      </c>
      <c r="H4864">
        <v>25</v>
      </c>
      <c r="I4864" t="s">
        <v>244</v>
      </c>
      <c r="J4864" t="s">
        <v>250</v>
      </c>
      <c r="K4864">
        <v>0</v>
      </c>
      <c r="L4864">
        <v>8</v>
      </c>
      <c r="M4864">
        <v>0</v>
      </c>
      <c r="N4864">
        <v>0</v>
      </c>
      <c r="O4864">
        <v>0</v>
      </c>
      <c r="P4864">
        <v>-1</v>
      </c>
      <c r="Q4864" s="28">
        <v>41282.103472222225</v>
      </c>
      <c r="R4864" s="28">
        <v>41326.393055555556</v>
      </c>
      <c r="S4864" t="s">
        <v>16609</v>
      </c>
      <c r="T4864" s="27">
        <v>41282</v>
      </c>
      <c r="V4864">
        <v>1</v>
      </c>
      <c r="W4864" t="s">
        <v>32</v>
      </c>
      <c r="X4864" t="s">
        <v>364</v>
      </c>
      <c r="Y4864">
        <v>0</v>
      </c>
      <c r="AB4864" t="s">
        <v>237</v>
      </c>
      <c r="AH4864">
        <v>0</v>
      </c>
      <c r="AN4864" t="s">
        <v>238</v>
      </c>
      <c r="AO4864">
        <v>5</v>
      </c>
      <c r="AP4864" t="s">
        <v>246</v>
      </c>
      <c r="AQ4864" s="27">
        <v>41283</v>
      </c>
      <c r="AR4864" t="s">
        <v>240</v>
      </c>
      <c r="AS4864">
        <v>8</v>
      </c>
      <c r="AT4864" t="s">
        <v>269</v>
      </c>
      <c r="AU4864" s="27">
        <v>41283</v>
      </c>
    </row>
    <row r="4865" spans="1:47" x14ac:dyDescent="0.2">
      <c r="A4865">
        <v>4864</v>
      </c>
      <c r="B4865" t="s">
        <v>16610</v>
      </c>
      <c r="C4865" t="s">
        <v>4501</v>
      </c>
      <c r="D4865" t="s">
        <v>16611</v>
      </c>
      <c r="E4865" s="27">
        <v>41319</v>
      </c>
      <c r="F4865" t="s">
        <v>294</v>
      </c>
      <c r="G4865" s="27">
        <v>31264</v>
      </c>
      <c r="H4865">
        <v>30</v>
      </c>
      <c r="I4865" t="s">
        <v>244</v>
      </c>
      <c r="J4865" t="s">
        <v>250</v>
      </c>
      <c r="K4865">
        <v>0</v>
      </c>
      <c r="L4865">
        <v>6</v>
      </c>
      <c r="M4865">
        <v>1</v>
      </c>
      <c r="N4865">
        <v>0</v>
      </c>
      <c r="O4865">
        <v>4</v>
      </c>
      <c r="P4865">
        <v>-1</v>
      </c>
      <c r="Q4865" s="28">
        <v>41318.489583333336</v>
      </c>
      <c r="R4865" s="28">
        <v>41320.354861111111</v>
      </c>
      <c r="S4865" t="s">
        <v>16612</v>
      </c>
      <c r="T4865" s="27">
        <v>41318</v>
      </c>
      <c r="V4865">
        <v>1</v>
      </c>
      <c r="W4865" t="s">
        <v>32</v>
      </c>
      <c r="X4865" t="s">
        <v>261</v>
      </c>
      <c r="Y4865">
        <v>0</v>
      </c>
      <c r="AB4865" t="s">
        <v>237</v>
      </c>
      <c r="AH4865">
        <v>0</v>
      </c>
      <c r="AN4865" t="s">
        <v>238</v>
      </c>
      <c r="AO4865">
        <v>2</v>
      </c>
      <c r="AP4865" t="s">
        <v>239</v>
      </c>
      <c r="AQ4865" s="27">
        <v>41319</v>
      </c>
      <c r="AR4865" t="s">
        <v>240</v>
      </c>
      <c r="AS4865">
        <v>6</v>
      </c>
      <c r="AT4865" t="s">
        <v>246</v>
      </c>
      <c r="AU4865" s="27">
        <v>41319</v>
      </c>
    </row>
    <row r="4866" spans="1:47" x14ac:dyDescent="0.2">
      <c r="A4866">
        <v>4865</v>
      </c>
      <c r="B4866" t="s">
        <v>16613</v>
      </c>
      <c r="C4866" t="s">
        <v>16614</v>
      </c>
      <c r="D4866" t="s">
        <v>16615</v>
      </c>
      <c r="E4866" s="27">
        <v>41319</v>
      </c>
      <c r="F4866" t="s">
        <v>294</v>
      </c>
      <c r="G4866" s="27">
        <v>29508</v>
      </c>
      <c r="H4866">
        <v>35</v>
      </c>
      <c r="I4866" t="s">
        <v>244</v>
      </c>
      <c r="J4866" t="s">
        <v>353</v>
      </c>
      <c r="K4866">
        <v>0</v>
      </c>
      <c r="L4866">
        <v>2</v>
      </c>
      <c r="M4866">
        <v>0</v>
      </c>
      <c r="N4866">
        <v>0</v>
      </c>
      <c r="O4866">
        <v>0</v>
      </c>
      <c r="P4866">
        <v>0</v>
      </c>
      <c r="Q4866" s="28">
        <v>41319.200694444444</v>
      </c>
      <c r="R4866" s="28">
        <v>41319.32916666667</v>
      </c>
      <c r="S4866" t="s">
        <v>16616</v>
      </c>
      <c r="T4866" s="27">
        <v>41319</v>
      </c>
      <c r="V4866">
        <v>0</v>
      </c>
      <c r="W4866" t="s">
        <v>36</v>
      </c>
      <c r="X4866" t="s">
        <v>279</v>
      </c>
      <c r="Y4866">
        <v>0</v>
      </c>
      <c r="AB4866" t="s">
        <v>237</v>
      </c>
      <c r="AH4866">
        <v>0</v>
      </c>
      <c r="AN4866" t="s">
        <v>238</v>
      </c>
      <c r="AO4866">
        <v>1</v>
      </c>
      <c r="AP4866" t="s">
        <v>239</v>
      </c>
      <c r="AQ4866" s="27">
        <v>41319</v>
      </c>
      <c r="AR4866" t="s">
        <v>240</v>
      </c>
      <c r="AS4866">
        <v>2</v>
      </c>
      <c r="AT4866" t="s">
        <v>239</v>
      </c>
      <c r="AU4866" s="27">
        <v>41319</v>
      </c>
    </row>
    <row r="4867" spans="1:47" x14ac:dyDescent="0.2">
      <c r="A4867">
        <v>4866</v>
      </c>
      <c r="B4867" t="s">
        <v>16617</v>
      </c>
      <c r="C4867" t="s">
        <v>5358</v>
      </c>
      <c r="D4867" t="s">
        <v>375</v>
      </c>
      <c r="E4867" s="27">
        <v>41635</v>
      </c>
      <c r="F4867" t="s">
        <v>233</v>
      </c>
      <c r="G4867" s="27">
        <v>31326</v>
      </c>
      <c r="H4867">
        <v>30</v>
      </c>
      <c r="I4867" t="s">
        <v>244</v>
      </c>
      <c r="J4867" t="s">
        <v>250</v>
      </c>
      <c r="K4867">
        <v>0</v>
      </c>
      <c r="L4867">
        <v>6</v>
      </c>
      <c r="M4867">
        <v>0</v>
      </c>
      <c r="N4867">
        <v>0</v>
      </c>
      <c r="O4867">
        <v>14</v>
      </c>
      <c r="P4867">
        <v>27</v>
      </c>
      <c r="Q4867" s="28">
        <v>41662.408333333333</v>
      </c>
      <c r="R4867" s="28">
        <v>41685.35</v>
      </c>
      <c r="S4867" t="s">
        <v>16618</v>
      </c>
      <c r="U4867" s="27">
        <v>41607</v>
      </c>
      <c r="V4867">
        <v>28</v>
      </c>
      <c r="W4867" t="s">
        <v>32</v>
      </c>
      <c r="X4867" t="s">
        <v>274</v>
      </c>
      <c r="Y4867">
        <v>1</v>
      </c>
      <c r="AA4867" t="s">
        <v>16619</v>
      </c>
      <c r="AB4867" t="s">
        <v>32</v>
      </c>
      <c r="AC4867">
        <v>0</v>
      </c>
      <c r="AD4867" s="27">
        <v>41662</v>
      </c>
      <c r="AE4867" t="s">
        <v>997</v>
      </c>
      <c r="AF4867" s="27">
        <v>41662</v>
      </c>
      <c r="AG4867" s="27">
        <v>41685</v>
      </c>
      <c r="AH4867">
        <v>0</v>
      </c>
      <c r="AN4867" t="s">
        <v>238</v>
      </c>
      <c r="AO4867">
        <v>7</v>
      </c>
      <c r="AP4867" t="s">
        <v>246</v>
      </c>
      <c r="AQ4867" s="27">
        <v>41635</v>
      </c>
      <c r="AR4867" t="s">
        <v>240</v>
      </c>
      <c r="AS4867">
        <v>6</v>
      </c>
      <c r="AT4867" t="s">
        <v>246</v>
      </c>
      <c r="AU4867" s="27">
        <v>41635</v>
      </c>
    </row>
    <row r="4868" spans="1:47" x14ac:dyDescent="0.2">
      <c r="A4868">
        <v>4867</v>
      </c>
      <c r="B4868" t="s">
        <v>16620</v>
      </c>
      <c r="C4868" t="s">
        <v>5101</v>
      </c>
      <c r="D4868" t="s">
        <v>8267</v>
      </c>
      <c r="E4868" s="27">
        <v>41311</v>
      </c>
      <c r="F4868" t="s">
        <v>233</v>
      </c>
      <c r="G4868" s="27">
        <v>27719</v>
      </c>
      <c r="H4868">
        <v>40</v>
      </c>
      <c r="I4868" t="s">
        <v>244</v>
      </c>
      <c r="J4868" t="s">
        <v>250</v>
      </c>
      <c r="K4868">
        <v>0</v>
      </c>
      <c r="L4868">
        <v>8</v>
      </c>
      <c r="M4868">
        <v>0</v>
      </c>
      <c r="N4868">
        <v>0</v>
      </c>
      <c r="O4868">
        <v>4</v>
      </c>
      <c r="P4868">
        <v>442</v>
      </c>
      <c r="Q4868" s="28">
        <v>41753.164583333331</v>
      </c>
      <c r="R4868" s="28">
        <v>41816.518055555556</v>
      </c>
      <c r="S4868" t="s">
        <v>16621</v>
      </c>
      <c r="U4868" s="27">
        <v>40014</v>
      </c>
      <c r="V4868">
        <v>1297</v>
      </c>
      <c r="W4868" t="s">
        <v>32</v>
      </c>
      <c r="X4868" t="s">
        <v>274</v>
      </c>
      <c r="Y4868">
        <v>0</v>
      </c>
      <c r="AB4868" t="s">
        <v>237</v>
      </c>
      <c r="AH4868">
        <v>0</v>
      </c>
      <c r="AN4868" t="s">
        <v>238</v>
      </c>
      <c r="AO4868">
        <v>6</v>
      </c>
      <c r="AP4868" t="s">
        <v>246</v>
      </c>
      <c r="AQ4868" s="27">
        <v>41311</v>
      </c>
      <c r="AR4868" t="s">
        <v>240</v>
      </c>
      <c r="AS4868">
        <v>8</v>
      </c>
      <c r="AT4868" t="s">
        <v>269</v>
      </c>
      <c r="AU4868" s="27">
        <v>41311</v>
      </c>
    </row>
    <row r="4869" spans="1:47" x14ac:dyDescent="0.2">
      <c r="A4869">
        <v>4868</v>
      </c>
      <c r="B4869" t="s">
        <v>16622</v>
      </c>
      <c r="C4869" t="s">
        <v>16623</v>
      </c>
      <c r="D4869" t="s">
        <v>16624</v>
      </c>
      <c r="E4869" s="27">
        <v>41980</v>
      </c>
      <c r="F4869" t="s">
        <v>233</v>
      </c>
      <c r="G4869" s="27">
        <v>33429</v>
      </c>
      <c r="H4869">
        <v>24</v>
      </c>
      <c r="I4869" t="s">
        <v>259</v>
      </c>
      <c r="J4869" t="s">
        <v>245</v>
      </c>
      <c r="K4869">
        <v>0</v>
      </c>
      <c r="L4869">
        <v>2</v>
      </c>
      <c r="M4869">
        <v>0</v>
      </c>
      <c r="N4869">
        <v>0</v>
      </c>
      <c r="O4869">
        <v>0</v>
      </c>
      <c r="W4869" t="s">
        <v>237</v>
      </c>
      <c r="Y4869">
        <v>-1</v>
      </c>
      <c r="AB4869" t="s">
        <v>237</v>
      </c>
      <c r="AH4869">
        <v>0</v>
      </c>
      <c r="AN4869" t="s">
        <v>238</v>
      </c>
      <c r="AO4869">
        <v>3</v>
      </c>
      <c r="AP4869" t="s">
        <v>239</v>
      </c>
      <c r="AQ4869" s="27">
        <v>41980</v>
      </c>
      <c r="AR4869" t="s">
        <v>240</v>
      </c>
      <c r="AS4869">
        <v>2</v>
      </c>
      <c r="AT4869" t="s">
        <v>239</v>
      </c>
      <c r="AU4869" s="27">
        <v>41980</v>
      </c>
    </row>
    <row r="4870" spans="1:47" x14ac:dyDescent="0.2">
      <c r="A4870">
        <v>4869</v>
      </c>
      <c r="B4870" t="s">
        <v>16625</v>
      </c>
      <c r="C4870" t="s">
        <v>8017</v>
      </c>
      <c r="D4870" t="s">
        <v>6476</v>
      </c>
      <c r="E4870" s="27">
        <v>41732</v>
      </c>
      <c r="F4870" t="s">
        <v>294</v>
      </c>
      <c r="G4870" s="27">
        <v>19310</v>
      </c>
      <c r="H4870">
        <v>63</v>
      </c>
      <c r="I4870" t="s">
        <v>234</v>
      </c>
      <c r="J4870" t="s">
        <v>250</v>
      </c>
      <c r="K4870">
        <v>0</v>
      </c>
      <c r="L4870">
        <v>1</v>
      </c>
      <c r="M4870">
        <v>0</v>
      </c>
      <c r="N4870">
        <v>0</v>
      </c>
      <c r="O4870">
        <v>1</v>
      </c>
      <c r="P4870">
        <v>-1</v>
      </c>
      <c r="Q4870" s="28">
        <v>41731.536805555559</v>
      </c>
      <c r="R4870" s="28">
        <v>41732.065972222219</v>
      </c>
      <c r="S4870" t="s">
        <v>16626</v>
      </c>
      <c r="T4870" s="27">
        <v>41730</v>
      </c>
      <c r="V4870">
        <v>2</v>
      </c>
      <c r="W4870" t="s">
        <v>36</v>
      </c>
      <c r="X4870" t="s">
        <v>1884</v>
      </c>
      <c r="Y4870">
        <v>0</v>
      </c>
      <c r="AB4870" t="s">
        <v>237</v>
      </c>
      <c r="AH4870">
        <v>0</v>
      </c>
      <c r="AN4870" t="s">
        <v>238</v>
      </c>
      <c r="AO4870">
        <v>1</v>
      </c>
      <c r="AP4870" t="s">
        <v>239</v>
      </c>
      <c r="AQ4870" s="27">
        <v>41732</v>
      </c>
      <c r="AR4870" t="s">
        <v>240</v>
      </c>
      <c r="AS4870">
        <v>1</v>
      </c>
      <c r="AT4870" t="s">
        <v>239</v>
      </c>
      <c r="AU4870" s="27">
        <v>41732</v>
      </c>
    </row>
    <row r="4871" spans="1:47" x14ac:dyDescent="0.2">
      <c r="A4871">
        <v>4870</v>
      </c>
      <c r="B4871" t="s">
        <v>16627</v>
      </c>
      <c r="C4871" t="s">
        <v>914</v>
      </c>
      <c r="D4871" t="s">
        <v>16628</v>
      </c>
      <c r="E4871" s="27">
        <v>41540</v>
      </c>
      <c r="F4871" t="s">
        <v>233</v>
      </c>
      <c r="G4871" s="27">
        <v>33633</v>
      </c>
      <c r="H4871">
        <v>24</v>
      </c>
      <c r="I4871" t="s">
        <v>259</v>
      </c>
      <c r="J4871" t="s">
        <v>245</v>
      </c>
      <c r="K4871">
        <v>0</v>
      </c>
      <c r="L4871">
        <v>2</v>
      </c>
      <c r="M4871">
        <v>0</v>
      </c>
      <c r="N4871">
        <v>0</v>
      </c>
      <c r="O4871">
        <v>1</v>
      </c>
      <c r="P4871">
        <v>-8</v>
      </c>
      <c r="Q4871" s="28">
        <v>41532.480555555558</v>
      </c>
      <c r="R4871" s="28">
        <v>41535.388888888891</v>
      </c>
      <c r="S4871" t="s">
        <v>16629</v>
      </c>
      <c r="T4871" s="27">
        <v>41532</v>
      </c>
      <c r="V4871">
        <v>8</v>
      </c>
      <c r="W4871" t="s">
        <v>36</v>
      </c>
      <c r="X4871" t="s">
        <v>1077</v>
      </c>
      <c r="Y4871">
        <v>0</v>
      </c>
      <c r="AB4871" t="s">
        <v>237</v>
      </c>
      <c r="AH4871">
        <v>0</v>
      </c>
      <c r="AN4871" t="s">
        <v>238</v>
      </c>
      <c r="AO4871">
        <v>3</v>
      </c>
      <c r="AP4871" t="s">
        <v>239</v>
      </c>
      <c r="AQ4871" s="27">
        <v>41540</v>
      </c>
      <c r="AR4871" t="s">
        <v>240</v>
      </c>
      <c r="AS4871">
        <v>2</v>
      </c>
      <c r="AT4871" t="s">
        <v>239</v>
      </c>
      <c r="AU4871" s="27">
        <v>41540</v>
      </c>
    </row>
    <row r="4872" spans="1:47" x14ac:dyDescent="0.2">
      <c r="A4872">
        <v>4871</v>
      </c>
      <c r="B4872" t="s">
        <v>16630</v>
      </c>
      <c r="C4872" t="s">
        <v>990</v>
      </c>
      <c r="D4872" t="s">
        <v>16631</v>
      </c>
      <c r="E4872" s="27">
        <v>41352</v>
      </c>
      <c r="F4872" t="s">
        <v>233</v>
      </c>
      <c r="G4872" s="27">
        <v>23536</v>
      </c>
      <c r="H4872">
        <v>51</v>
      </c>
      <c r="I4872" t="s">
        <v>234</v>
      </c>
      <c r="J4872" t="s">
        <v>245</v>
      </c>
      <c r="K4872">
        <v>0</v>
      </c>
      <c r="L4872">
        <v>3</v>
      </c>
      <c r="M4872">
        <v>0</v>
      </c>
      <c r="N4872">
        <v>0</v>
      </c>
      <c r="O4872">
        <v>3</v>
      </c>
      <c r="P4872">
        <v>-13</v>
      </c>
      <c r="Q4872" s="28">
        <v>41339.399305555555</v>
      </c>
      <c r="R4872" s="28">
        <v>41352.495138888888</v>
      </c>
      <c r="S4872" t="s">
        <v>16632</v>
      </c>
      <c r="T4872" s="27">
        <v>41339</v>
      </c>
      <c r="V4872">
        <v>13</v>
      </c>
      <c r="W4872" t="s">
        <v>32</v>
      </c>
      <c r="X4872" t="s">
        <v>16633</v>
      </c>
      <c r="Y4872">
        <v>1</v>
      </c>
      <c r="AA4872" t="s">
        <v>16634</v>
      </c>
      <c r="AB4872" t="s">
        <v>36</v>
      </c>
      <c r="AC4872">
        <v>1</v>
      </c>
      <c r="AD4872" s="27">
        <v>41720</v>
      </c>
      <c r="AE4872" t="s">
        <v>724</v>
      </c>
      <c r="AF4872" s="27">
        <v>41721</v>
      </c>
      <c r="AG4872" s="27">
        <v>41753</v>
      </c>
      <c r="AH4872">
        <v>0</v>
      </c>
      <c r="AN4872" t="s">
        <v>238</v>
      </c>
      <c r="AO4872">
        <v>1</v>
      </c>
      <c r="AP4872" t="s">
        <v>239</v>
      </c>
      <c r="AQ4872" s="27">
        <v>41352</v>
      </c>
      <c r="AR4872" t="s">
        <v>240</v>
      </c>
      <c r="AS4872">
        <v>3</v>
      </c>
      <c r="AT4872" t="s">
        <v>239</v>
      </c>
      <c r="AU4872" s="27">
        <v>41352</v>
      </c>
    </row>
    <row r="4873" spans="1:47" x14ac:dyDescent="0.2">
      <c r="A4873">
        <v>4872</v>
      </c>
      <c r="B4873" t="s">
        <v>16635</v>
      </c>
      <c r="C4873" t="s">
        <v>16636</v>
      </c>
      <c r="D4873" t="s">
        <v>10930</v>
      </c>
      <c r="E4873" s="27">
        <v>41615</v>
      </c>
      <c r="F4873" t="s">
        <v>294</v>
      </c>
      <c r="G4873" s="27">
        <v>32086</v>
      </c>
      <c r="H4873">
        <v>28</v>
      </c>
      <c r="I4873" t="s">
        <v>244</v>
      </c>
      <c r="J4873" t="s">
        <v>250</v>
      </c>
      <c r="K4873">
        <v>0</v>
      </c>
      <c r="L4873">
        <v>3</v>
      </c>
      <c r="M4873">
        <v>0</v>
      </c>
      <c r="N4873">
        <v>0</v>
      </c>
      <c r="O4873">
        <v>3</v>
      </c>
      <c r="P4873">
        <v>-1</v>
      </c>
      <c r="Q4873" s="28">
        <v>41614.320833333331</v>
      </c>
      <c r="R4873" s="28">
        <v>41615.365972222222</v>
      </c>
      <c r="S4873" t="s">
        <v>16637</v>
      </c>
      <c r="T4873" s="27">
        <v>41614</v>
      </c>
      <c r="V4873">
        <v>1</v>
      </c>
      <c r="W4873" t="s">
        <v>32</v>
      </c>
      <c r="X4873" t="s">
        <v>359</v>
      </c>
      <c r="Y4873">
        <v>0</v>
      </c>
      <c r="AB4873" t="s">
        <v>237</v>
      </c>
      <c r="AH4873">
        <v>0</v>
      </c>
      <c r="AN4873" t="s">
        <v>238</v>
      </c>
      <c r="AO4873">
        <v>3</v>
      </c>
      <c r="AP4873" t="s">
        <v>239</v>
      </c>
      <c r="AQ4873" s="27">
        <v>41615</v>
      </c>
      <c r="AR4873" t="s">
        <v>240</v>
      </c>
      <c r="AS4873">
        <v>3</v>
      </c>
      <c r="AT4873" t="s">
        <v>239</v>
      </c>
      <c r="AU4873" s="27">
        <v>41615</v>
      </c>
    </row>
    <row r="4874" spans="1:47" x14ac:dyDescent="0.2">
      <c r="A4874">
        <v>4873</v>
      </c>
      <c r="B4874" t="s">
        <v>16638</v>
      </c>
      <c r="C4874" t="s">
        <v>16639</v>
      </c>
      <c r="D4874" t="s">
        <v>16640</v>
      </c>
      <c r="E4874" s="27">
        <v>41687</v>
      </c>
      <c r="F4874" t="s">
        <v>294</v>
      </c>
      <c r="G4874" s="27">
        <v>32334</v>
      </c>
      <c r="H4874">
        <v>27</v>
      </c>
      <c r="I4874" t="s">
        <v>244</v>
      </c>
      <c r="J4874" t="s">
        <v>250</v>
      </c>
      <c r="K4874">
        <v>0</v>
      </c>
      <c r="L4874">
        <v>6</v>
      </c>
      <c r="M4874">
        <v>0</v>
      </c>
      <c r="N4874">
        <v>0</v>
      </c>
      <c r="O4874">
        <v>4</v>
      </c>
      <c r="P4874">
        <v>-1</v>
      </c>
      <c r="Q4874" s="28">
        <v>41686.405555555553</v>
      </c>
      <c r="R4874" s="28">
        <v>41687.4</v>
      </c>
      <c r="S4874" t="s">
        <v>16641</v>
      </c>
      <c r="T4874" s="27">
        <v>41686</v>
      </c>
      <c r="V4874">
        <v>1</v>
      </c>
      <c r="W4874" t="s">
        <v>32</v>
      </c>
      <c r="X4874" t="s">
        <v>3173</v>
      </c>
      <c r="Y4874">
        <v>1</v>
      </c>
      <c r="AA4874" t="s">
        <v>16642</v>
      </c>
      <c r="AB4874" t="s">
        <v>36</v>
      </c>
      <c r="AC4874">
        <v>249</v>
      </c>
      <c r="AD4874" s="27">
        <v>41881</v>
      </c>
      <c r="AE4874" t="s">
        <v>324</v>
      </c>
      <c r="AF4874" s="27">
        <v>42130</v>
      </c>
      <c r="AG4874" s="27">
        <v>42139</v>
      </c>
      <c r="AH4874">
        <v>0</v>
      </c>
      <c r="AN4874" t="s">
        <v>238</v>
      </c>
      <c r="AO4874">
        <v>2</v>
      </c>
      <c r="AP4874" t="s">
        <v>239</v>
      </c>
      <c r="AQ4874" s="27">
        <v>41687</v>
      </c>
      <c r="AR4874" t="s">
        <v>240</v>
      </c>
      <c r="AS4874">
        <v>6</v>
      </c>
      <c r="AT4874" t="s">
        <v>246</v>
      </c>
      <c r="AU4874" s="27">
        <v>41687</v>
      </c>
    </row>
    <row r="4875" spans="1:47" x14ac:dyDescent="0.2">
      <c r="A4875">
        <v>4874</v>
      </c>
      <c r="B4875" t="s">
        <v>16643</v>
      </c>
      <c r="C4875" t="s">
        <v>13907</v>
      </c>
      <c r="D4875" t="s">
        <v>16644</v>
      </c>
      <c r="E4875" s="27">
        <v>41942</v>
      </c>
      <c r="F4875" t="s">
        <v>233</v>
      </c>
      <c r="G4875" s="27">
        <v>27626</v>
      </c>
      <c r="H4875">
        <v>40</v>
      </c>
      <c r="I4875" t="s">
        <v>244</v>
      </c>
      <c r="J4875" t="s">
        <v>245</v>
      </c>
      <c r="K4875">
        <v>0</v>
      </c>
      <c r="L4875">
        <v>2</v>
      </c>
      <c r="M4875">
        <v>0</v>
      </c>
      <c r="N4875">
        <v>0</v>
      </c>
      <c r="O4875">
        <v>1</v>
      </c>
      <c r="P4875">
        <v>-1</v>
      </c>
      <c r="Q4875" s="28">
        <v>41941.478472222225</v>
      </c>
      <c r="R4875" s="28">
        <v>41942.35833333333</v>
      </c>
      <c r="S4875" t="s">
        <v>16645</v>
      </c>
      <c r="T4875" s="27">
        <v>41941</v>
      </c>
      <c r="V4875">
        <v>1</v>
      </c>
      <c r="W4875" t="s">
        <v>36</v>
      </c>
      <c r="X4875" t="s">
        <v>279</v>
      </c>
      <c r="Y4875">
        <v>0</v>
      </c>
      <c r="AB4875" t="s">
        <v>237</v>
      </c>
      <c r="AH4875">
        <v>0</v>
      </c>
      <c r="AN4875" t="s">
        <v>238</v>
      </c>
      <c r="AO4875">
        <v>2</v>
      </c>
      <c r="AP4875" t="s">
        <v>239</v>
      </c>
      <c r="AQ4875" s="27">
        <v>41942</v>
      </c>
      <c r="AR4875" t="s">
        <v>240</v>
      </c>
      <c r="AS4875">
        <v>2</v>
      </c>
      <c r="AT4875" t="s">
        <v>239</v>
      </c>
      <c r="AU4875" s="27">
        <v>41942</v>
      </c>
    </row>
    <row r="4876" spans="1:47" x14ac:dyDescent="0.2">
      <c r="A4876">
        <v>4875</v>
      </c>
      <c r="B4876" t="s">
        <v>16646</v>
      </c>
      <c r="C4876" t="s">
        <v>2196</v>
      </c>
      <c r="D4876" t="s">
        <v>3547</v>
      </c>
      <c r="E4876" s="27">
        <v>41981</v>
      </c>
      <c r="F4876" t="s">
        <v>233</v>
      </c>
      <c r="G4876" s="27">
        <v>19108</v>
      </c>
      <c r="H4876">
        <v>63</v>
      </c>
      <c r="I4876" t="s">
        <v>234</v>
      </c>
      <c r="J4876" t="s">
        <v>22</v>
      </c>
      <c r="K4876">
        <v>0</v>
      </c>
      <c r="L4876">
        <v>1</v>
      </c>
      <c r="M4876">
        <v>0</v>
      </c>
      <c r="N4876">
        <v>0</v>
      </c>
      <c r="O4876">
        <v>0</v>
      </c>
      <c r="W4876" t="s">
        <v>237</v>
      </c>
      <c r="Y4876">
        <v>-1</v>
      </c>
      <c r="AB4876" t="s">
        <v>237</v>
      </c>
      <c r="AH4876">
        <v>0</v>
      </c>
      <c r="AN4876" t="s">
        <v>238</v>
      </c>
      <c r="AO4876">
        <v>1</v>
      </c>
      <c r="AP4876" t="s">
        <v>239</v>
      </c>
      <c r="AQ4876" s="27">
        <v>41981</v>
      </c>
      <c r="AR4876" t="s">
        <v>240</v>
      </c>
      <c r="AS4876">
        <v>1</v>
      </c>
      <c r="AT4876" t="s">
        <v>239</v>
      </c>
      <c r="AU4876" s="27">
        <v>41981</v>
      </c>
    </row>
    <row r="4877" spans="1:47" x14ac:dyDescent="0.2">
      <c r="A4877">
        <v>4876</v>
      </c>
      <c r="B4877" t="s">
        <v>16647</v>
      </c>
      <c r="C4877" t="s">
        <v>16648</v>
      </c>
      <c r="D4877" t="s">
        <v>16649</v>
      </c>
      <c r="E4877" s="27">
        <v>41488</v>
      </c>
      <c r="F4877" t="s">
        <v>233</v>
      </c>
      <c r="G4877" s="27">
        <v>23995</v>
      </c>
      <c r="H4877">
        <v>50</v>
      </c>
      <c r="I4877" t="s">
        <v>234</v>
      </c>
      <c r="J4877" t="s">
        <v>22</v>
      </c>
      <c r="K4877">
        <v>0</v>
      </c>
      <c r="L4877">
        <v>1</v>
      </c>
      <c r="M4877">
        <v>0</v>
      </c>
      <c r="N4877">
        <v>0</v>
      </c>
      <c r="O4877">
        <v>5</v>
      </c>
      <c r="P4877">
        <v>-91</v>
      </c>
      <c r="Q4877" s="28">
        <v>41397.15625</v>
      </c>
      <c r="R4877" s="28">
        <v>41488.438194444447</v>
      </c>
      <c r="S4877" t="s">
        <v>16650</v>
      </c>
      <c r="U4877" s="27">
        <v>41397</v>
      </c>
      <c r="V4877">
        <v>91</v>
      </c>
      <c r="W4877" t="s">
        <v>32</v>
      </c>
      <c r="X4877" t="s">
        <v>274</v>
      </c>
      <c r="Y4877">
        <v>0</v>
      </c>
      <c r="AB4877" t="s">
        <v>237</v>
      </c>
      <c r="AH4877">
        <v>0</v>
      </c>
      <c r="AN4877" t="s">
        <v>238</v>
      </c>
      <c r="AO4877">
        <v>1</v>
      </c>
      <c r="AP4877" t="s">
        <v>239</v>
      </c>
      <c r="AQ4877" s="27">
        <v>41488</v>
      </c>
      <c r="AR4877" t="s">
        <v>240</v>
      </c>
      <c r="AS4877">
        <v>1</v>
      </c>
      <c r="AT4877" t="s">
        <v>239</v>
      </c>
      <c r="AU4877" s="27">
        <v>41488</v>
      </c>
    </row>
    <row r="4878" spans="1:47" x14ac:dyDescent="0.2">
      <c r="A4878">
        <v>4877</v>
      </c>
      <c r="B4878" t="s">
        <v>16651</v>
      </c>
      <c r="C4878" t="s">
        <v>1863</v>
      </c>
      <c r="D4878" t="s">
        <v>2921</v>
      </c>
      <c r="E4878" s="27">
        <v>41957</v>
      </c>
      <c r="F4878" t="s">
        <v>233</v>
      </c>
      <c r="G4878" s="27">
        <v>34379</v>
      </c>
      <c r="H4878">
        <v>22</v>
      </c>
      <c r="I4878" t="s">
        <v>259</v>
      </c>
      <c r="J4878" t="s">
        <v>245</v>
      </c>
      <c r="K4878">
        <v>0</v>
      </c>
      <c r="L4878">
        <v>3</v>
      </c>
      <c r="M4878">
        <v>0</v>
      </c>
      <c r="N4878">
        <v>0</v>
      </c>
      <c r="O4878">
        <v>2</v>
      </c>
      <c r="P4878">
        <v>-1</v>
      </c>
      <c r="Q4878" s="28">
        <v>41956.515972222223</v>
      </c>
      <c r="R4878" s="28">
        <v>41957.370833333334</v>
      </c>
      <c r="S4878" t="s">
        <v>16652</v>
      </c>
      <c r="T4878" s="27">
        <v>41956</v>
      </c>
      <c r="V4878">
        <v>1</v>
      </c>
      <c r="W4878" t="s">
        <v>32</v>
      </c>
      <c r="X4878" t="s">
        <v>261</v>
      </c>
      <c r="Y4878">
        <v>1</v>
      </c>
      <c r="AA4878" t="s">
        <v>16653</v>
      </c>
      <c r="AB4878" t="s">
        <v>36</v>
      </c>
      <c r="AD4878" s="27">
        <v>42423</v>
      </c>
      <c r="AE4878" t="s">
        <v>392</v>
      </c>
      <c r="AH4878">
        <v>0</v>
      </c>
      <c r="AN4878" t="s">
        <v>238</v>
      </c>
      <c r="AO4878">
        <v>4</v>
      </c>
      <c r="AP4878" t="s">
        <v>239</v>
      </c>
      <c r="AQ4878" s="27">
        <v>41957</v>
      </c>
      <c r="AR4878" t="s">
        <v>240</v>
      </c>
      <c r="AS4878">
        <v>3</v>
      </c>
      <c r="AT4878" t="s">
        <v>239</v>
      </c>
      <c r="AU4878" s="27">
        <v>41957</v>
      </c>
    </row>
    <row r="4879" spans="1:47" x14ac:dyDescent="0.2">
      <c r="A4879">
        <v>4878</v>
      </c>
      <c r="B4879" t="s">
        <v>16654</v>
      </c>
      <c r="C4879" t="s">
        <v>16655</v>
      </c>
      <c r="D4879" t="s">
        <v>16656</v>
      </c>
      <c r="E4879" s="27">
        <v>41856</v>
      </c>
      <c r="F4879" t="s">
        <v>233</v>
      </c>
      <c r="G4879" s="27">
        <v>32688</v>
      </c>
      <c r="H4879">
        <v>26</v>
      </c>
      <c r="I4879" t="s">
        <v>244</v>
      </c>
      <c r="J4879" t="s">
        <v>353</v>
      </c>
      <c r="K4879">
        <v>0</v>
      </c>
      <c r="L4879">
        <v>2</v>
      </c>
      <c r="M4879">
        <v>0</v>
      </c>
      <c r="N4879">
        <v>0</v>
      </c>
      <c r="O4879">
        <v>2</v>
      </c>
      <c r="P4879">
        <v>-9</v>
      </c>
      <c r="Q4879" s="28">
        <v>41847.481944444444</v>
      </c>
      <c r="R4879" s="28">
        <v>41856.464583333334</v>
      </c>
      <c r="S4879" t="s">
        <v>16657</v>
      </c>
      <c r="T4879" s="27">
        <v>41847</v>
      </c>
      <c r="V4879">
        <v>9</v>
      </c>
      <c r="W4879" t="s">
        <v>32</v>
      </c>
      <c r="X4879" t="s">
        <v>252</v>
      </c>
      <c r="Y4879">
        <v>0</v>
      </c>
      <c r="AB4879" t="s">
        <v>237</v>
      </c>
      <c r="AH4879">
        <v>0</v>
      </c>
      <c r="AN4879" t="s">
        <v>238</v>
      </c>
      <c r="AO4879">
        <v>3</v>
      </c>
      <c r="AP4879" t="s">
        <v>239</v>
      </c>
      <c r="AQ4879" s="27">
        <v>41856</v>
      </c>
      <c r="AR4879" t="s">
        <v>240</v>
      </c>
      <c r="AS4879">
        <v>2</v>
      </c>
      <c r="AT4879" t="s">
        <v>239</v>
      </c>
      <c r="AU4879" s="27">
        <v>41856</v>
      </c>
    </row>
    <row r="4880" spans="1:47" x14ac:dyDescent="0.2">
      <c r="A4880">
        <v>4879</v>
      </c>
      <c r="B4880" t="s">
        <v>16658</v>
      </c>
      <c r="C4880" t="s">
        <v>500</v>
      </c>
      <c r="D4880" t="s">
        <v>664</v>
      </c>
      <c r="E4880" s="27">
        <v>41536</v>
      </c>
      <c r="F4880" t="s">
        <v>233</v>
      </c>
      <c r="G4880" s="27">
        <v>31850</v>
      </c>
      <c r="H4880">
        <v>29</v>
      </c>
      <c r="I4880" t="s">
        <v>244</v>
      </c>
      <c r="J4880" t="s">
        <v>250</v>
      </c>
      <c r="K4880">
        <v>0</v>
      </c>
      <c r="L4880">
        <v>4</v>
      </c>
      <c r="M4880">
        <v>0</v>
      </c>
      <c r="N4880">
        <v>0</v>
      </c>
      <c r="O4880">
        <v>2</v>
      </c>
      <c r="P4880">
        <v>-1</v>
      </c>
      <c r="Q4880" s="28">
        <v>41535.299305555556</v>
      </c>
      <c r="R4880" s="28">
        <v>41536.072916666664</v>
      </c>
      <c r="S4880" t="s">
        <v>16659</v>
      </c>
      <c r="T4880" s="27">
        <v>41535</v>
      </c>
      <c r="V4880">
        <v>1</v>
      </c>
      <c r="W4880" t="s">
        <v>32</v>
      </c>
      <c r="X4880" t="s">
        <v>16660</v>
      </c>
      <c r="Y4880">
        <v>1</v>
      </c>
      <c r="AA4880" t="s">
        <v>16661</v>
      </c>
      <c r="AB4880" t="s">
        <v>32</v>
      </c>
      <c r="AC4880">
        <v>0</v>
      </c>
      <c r="AD4880" s="27">
        <v>41904</v>
      </c>
      <c r="AE4880" t="s">
        <v>359</v>
      </c>
      <c r="AF4880" s="27">
        <v>41904</v>
      </c>
      <c r="AG4880" s="27">
        <v>41905</v>
      </c>
      <c r="AH4880">
        <v>0</v>
      </c>
      <c r="AN4880" t="s">
        <v>238</v>
      </c>
      <c r="AO4880">
        <v>3</v>
      </c>
      <c r="AP4880" t="s">
        <v>239</v>
      </c>
      <c r="AQ4880" s="27">
        <v>41536</v>
      </c>
      <c r="AR4880" t="s">
        <v>240</v>
      </c>
      <c r="AS4880">
        <v>4</v>
      </c>
      <c r="AT4880" t="s">
        <v>239</v>
      </c>
      <c r="AU4880" s="27">
        <v>41536</v>
      </c>
    </row>
    <row r="4881" spans="1:47" x14ac:dyDescent="0.2">
      <c r="A4881">
        <v>4880</v>
      </c>
      <c r="B4881" t="s">
        <v>16662</v>
      </c>
      <c r="C4881" t="s">
        <v>1397</v>
      </c>
      <c r="D4881" t="s">
        <v>16663</v>
      </c>
      <c r="E4881" s="27">
        <v>41943</v>
      </c>
      <c r="F4881" t="s">
        <v>294</v>
      </c>
      <c r="G4881" s="27">
        <v>32298</v>
      </c>
      <c r="H4881">
        <v>27</v>
      </c>
      <c r="I4881" t="s">
        <v>244</v>
      </c>
      <c r="J4881" t="s">
        <v>245</v>
      </c>
      <c r="K4881">
        <v>0</v>
      </c>
      <c r="L4881">
        <v>7</v>
      </c>
      <c r="M4881">
        <v>0</v>
      </c>
      <c r="N4881">
        <v>0</v>
      </c>
      <c r="O4881">
        <v>3</v>
      </c>
      <c r="P4881">
        <v>0</v>
      </c>
      <c r="Q4881" s="28">
        <v>41943.518750000003</v>
      </c>
      <c r="R4881" s="28">
        <v>41955.419444444444</v>
      </c>
      <c r="S4881" t="s">
        <v>16664</v>
      </c>
      <c r="T4881" s="27">
        <v>41942</v>
      </c>
      <c r="V4881">
        <v>1</v>
      </c>
      <c r="W4881" t="s">
        <v>32</v>
      </c>
      <c r="X4881" t="s">
        <v>261</v>
      </c>
      <c r="Y4881">
        <v>0</v>
      </c>
      <c r="AB4881" t="s">
        <v>237</v>
      </c>
      <c r="AH4881">
        <v>0</v>
      </c>
      <c r="AN4881" t="s">
        <v>238</v>
      </c>
      <c r="AO4881">
        <v>4</v>
      </c>
      <c r="AP4881" t="s">
        <v>239</v>
      </c>
      <c r="AQ4881" s="27">
        <v>41943</v>
      </c>
      <c r="AR4881" t="s">
        <v>240</v>
      </c>
      <c r="AS4881">
        <v>7</v>
      </c>
      <c r="AT4881" t="s">
        <v>246</v>
      </c>
      <c r="AU4881" s="27">
        <v>41943</v>
      </c>
    </row>
    <row r="4882" spans="1:47" x14ac:dyDescent="0.2">
      <c r="A4882">
        <v>4881</v>
      </c>
      <c r="B4882" t="s">
        <v>16665</v>
      </c>
      <c r="C4882" t="s">
        <v>1916</v>
      </c>
      <c r="D4882" t="s">
        <v>6394</v>
      </c>
      <c r="E4882" s="27">
        <v>41601</v>
      </c>
      <c r="F4882" t="s">
        <v>233</v>
      </c>
      <c r="G4882" s="27">
        <v>30858</v>
      </c>
      <c r="H4882">
        <v>31</v>
      </c>
      <c r="I4882" t="s">
        <v>244</v>
      </c>
      <c r="J4882" t="s">
        <v>250</v>
      </c>
      <c r="K4882">
        <v>0</v>
      </c>
      <c r="L4882">
        <v>6</v>
      </c>
      <c r="M4882">
        <v>0</v>
      </c>
      <c r="N4882">
        <v>0</v>
      </c>
      <c r="O4882">
        <v>0</v>
      </c>
      <c r="P4882">
        <v>-1</v>
      </c>
      <c r="Q4882" s="28">
        <v>41600.375</v>
      </c>
      <c r="R4882" s="28">
        <v>41602.376388888886</v>
      </c>
      <c r="S4882" t="s">
        <v>16666</v>
      </c>
      <c r="T4882" s="27">
        <v>41600</v>
      </c>
      <c r="V4882">
        <v>1</v>
      </c>
      <c r="W4882" t="s">
        <v>32</v>
      </c>
      <c r="X4882" t="s">
        <v>898</v>
      </c>
      <c r="Y4882">
        <v>0</v>
      </c>
      <c r="AB4882" t="s">
        <v>237</v>
      </c>
      <c r="AH4882">
        <v>0</v>
      </c>
      <c r="AN4882" t="s">
        <v>238</v>
      </c>
      <c r="AO4882">
        <v>3</v>
      </c>
      <c r="AP4882" t="s">
        <v>239</v>
      </c>
      <c r="AQ4882" s="27">
        <v>41601</v>
      </c>
      <c r="AR4882" t="s">
        <v>240</v>
      </c>
      <c r="AS4882">
        <v>6</v>
      </c>
      <c r="AT4882" t="s">
        <v>246</v>
      </c>
      <c r="AU4882" s="27">
        <v>41601</v>
      </c>
    </row>
    <row r="4883" spans="1:47" x14ac:dyDescent="0.2">
      <c r="A4883">
        <v>4882</v>
      </c>
      <c r="B4883" t="s">
        <v>16667</v>
      </c>
      <c r="C4883" t="s">
        <v>637</v>
      </c>
      <c r="D4883" t="s">
        <v>16668</v>
      </c>
      <c r="E4883" s="27">
        <v>41285</v>
      </c>
      <c r="F4883" t="s">
        <v>233</v>
      </c>
      <c r="G4883" s="27">
        <v>33834</v>
      </c>
      <c r="H4883">
        <v>23</v>
      </c>
      <c r="I4883" t="s">
        <v>259</v>
      </c>
      <c r="J4883" t="s">
        <v>250</v>
      </c>
      <c r="K4883">
        <v>0</v>
      </c>
      <c r="L4883">
        <v>10</v>
      </c>
      <c r="M4883">
        <v>0</v>
      </c>
      <c r="N4883">
        <v>0</v>
      </c>
      <c r="O4883">
        <v>4</v>
      </c>
      <c r="P4883">
        <v>0</v>
      </c>
      <c r="Q4883" s="28">
        <v>41285.539583333331</v>
      </c>
      <c r="R4883" s="28">
        <v>41410.268055555556</v>
      </c>
      <c r="S4883" t="s">
        <v>16669</v>
      </c>
      <c r="T4883" s="27">
        <v>41285</v>
      </c>
      <c r="V4883">
        <v>0</v>
      </c>
      <c r="W4883" t="s">
        <v>32</v>
      </c>
      <c r="X4883" t="s">
        <v>261</v>
      </c>
      <c r="Y4883">
        <v>0</v>
      </c>
      <c r="AB4883" t="s">
        <v>237</v>
      </c>
      <c r="AH4883">
        <v>0</v>
      </c>
      <c r="AN4883" t="s">
        <v>238</v>
      </c>
      <c r="AO4883">
        <v>9</v>
      </c>
      <c r="AP4883" t="s">
        <v>269</v>
      </c>
      <c r="AQ4883" s="27">
        <v>41285</v>
      </c>
      <c r="AR4883" t="s">
        <v>240</v>
      </c>
      <c r="AS4883">
        <v>10</v>
      </c>
      <c r="AT4883" t="s">
        <v>269</v>
      </c>
      <c r="AU4883" s="27">
        <v>41285</v>
      </c>
    </row>
    <row r="4884" spans="1:47" x14ac:dyDescent="0.2">
      <c r="A4884">
        <v>4883</v>
      </c>
      <c r="B4884" t="s">
        <v>16670</v>
      </c>
      <c r="C4884" t="s">
        <v>6615</v>
      </c>
      <c r="D4884" t="s">
        <v>16671</v>
      </c>
      <c r="E4884" s="27">
        <v>41773</v>
      </c>
      <c r="F4884" t="s">
        <v>294</v>
      </c>
      <c r="G4884" s="27">
        <v>34697</v>
      </c>
      <c r="H4884">
        <v>21</v>
      </c>
      <c r="I4884" t="s">
        <v>259</v>
      </c>
      <c r="J4884" t="s">
        <v>245</v>
      </c>
      <c r="K4884">
        <v>0</v>
      </c>
      <c r="L4884">
        <v>5</v>
      </c>
      <c r="M4884">
        <v>0</v>
      </c>
      <c r="N4884">
        <v>0</v>
      </c>
      <c r="O4884">
        <v>2</v>
      </c>
      <c r="P4884">
        <v>34</v>
      </c>
      <c r="Q4884" s="28">
        <v>41807.535416666666</v>
      </c>
      <c r="R4884" s="28">
        <v>41929.375</v>
      </c>
      <c r="S4884" t="s">
        <v>16672</v>
      </c>
      <c r="T4884" s="27">
        <v>41711</v>
      </c>
      <c r="V4884">
        <v>62</v>
      </c>
      <c r="W4884" t="s">
        <v>36</v>
      </c>
      <c r="X4884" t="s">
        <v>412</v>
      </c>
      <c r="Y4884">
        <v>0</v>
      </c>
      <c r="AB4884" t="s">
        <v>237</v>
      </c>
      <c r="AH4884">
        <v>0</v>
      </c>
      <c r="AN4884" t="s">
        <v>238</v>
      </c>
      <c r="AO4884">
        <v>6</v>
      </c>
      <c r="AP4884" t="s">
        <v>246</v>
      </c>
      <c r="AQ4884" s="27">
        <v>41773</v>
      </c>
      <c r="AR4884" t="s">
        <v>240</v>
      </c>
      <c r="AS4884">
        <v>5</v>
      </c>
      <c r="AT4884" t="s">
        <v>246</v>
      </c>
      <c r="AU4884" s="27">
        <v>41773</v>
      </c>
    </row>
    <row r="4885" spans="1:47" x14ac:dyDescent="0.2">
      <c r="A4885">
        <v>4884</v>
      </c>
      <c r="B4885" t="s">
        <v>16673</v>
      </c>
      <c r="C4885" t="s">
        <v>357</v>
      </c>
      <c r="D4885" t="s">
        <v>16674</v>
      </c>
      <c r="E4885" s="27">
        <v>41638</v>
      </c>
      <c r="F4885" t="s">
        <v>233</v>
      </c>
      <c r="G4885" s="27">
        <v>31083</v>
      </c>
      <c r="H4885">
        <v>31</v>
      </c>
      <c r="I4885" t="s">
        <v>244</v>
      </c>
      <c r="J4885" t="s">
        <v>245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-1</v>
      </c>
      <c r="Q4885" s="28">
        <v>41637.361111111109</v>
      </c>
      <c r="R4885" s="28">
        <v>41638.336805555555</v>
      </c>
      <c r="S4885" t="s">
        <v>16675</v>
      </c>
      <c r="T4885" s="27">
        <v>41637</v>
      </c>
      <c r="V4885">
        <v>1</v>
      </c>
      <c r="W4885" t="s">
        <v>36</v>
      </c>
      <c r="X4885" t="s">
        <v>548</v>
      </c>
      <c r="Y4885">
        <v>0</v>
      </c>
      <c r="AB4885" t="s">
        <v>237</v>
      </c>
      <c r="AH4885">
        <v>0</v>
      </c>
      <c r="AN4885" t="s">
        <v>238</v>
      </c>
      <c r="AO4885">
        <v>2</v>
      </c>
      <c r="AP4885" t="s">
        <v>239</v>
      </c>
      <c r="AQ4885" s="27">
        <v>41638</v>
      </c>
      <c r="AR4885" t="s">
        <v>240</v>
      </c>
      <c r="AS4885">
        <v>1</v>
      </c>
      <c r="AT4885" t="s">
        <v>239</v>
      </c>
      <c r="AU4885" s="27">
        <v>41638</v>
      </c>
    </row>
    <row r="4886" spans="1:47" x14ac:dyDescent="0.2">
      <c r="A4886">
        <v>4885</v>
      </c>
      <c r="B4886" t="s">
        <v>16676</v>
      </c>
      <c r="C4886" t="s">
        <v>4290</v>
      </c>
      <c r="D4886" t="s">
        <v>16677</v>
      </c>
      <c r="E4886" s="27">
        <v>41332</v>
      </c>
      <c r="F4886" t="s">
        <v>294</v>
      </c>
      <c r="G4886" s="27">
        <v>30599</v>
      </c>
      <c r="H4886">
        <v>32</v>
      </c>
      <c r="I4886" t="s">
        <v>244</v>
      </c>
      <c r="J4886" t="s">
        <v>250</v>
      </c>
      <c r="K4886">
        <v>0</v>
      </c>
      <c r="L4886">
        <v>2</v>
      </c>
      <c r="M4886">
        <v>0</v>
      </c>
      <c r="N4886">
        <v>0</v>
      </c>
      <c r="O4886">
        <v>3</v>
      </c>
      <c r="P4886">
        <v>-1</v>
      </c>
      <c r="Q4886" s="28">
        <v>41331.094444444447</v>
      </c>
      <c r="R4886" s="28">
        <v>41361.449305555558</v>
      </c>
      <c r="S4886" t="s">
        <v>16678</v>
      </c>
      <c r="U4886" s="27">
        <v>41331</v>
      </c>
      <c r="V4886">
        <v>1</v>
      </c>
      <c r="W4886" t="s">
        <v>32</v>
      </c>
      <c r="X4886" t="s">
        <v>274</v>
      </c>
      <c r="Y4886">
        <v>0</v>
      </c>
      <c r="AB4886" t="s">
        <v>237</v>
      </c>
      <c r="AH4886">
        <v>0</v>
      </c>
      <c r="AN4886" t="s">
        <v>238</v>
      </c>
      <c r="AO4886">
        <v>2</v>
      </c>
      <c r="AP4886" t="s">
        <v>239</v>
      </c>
      <c r="AQ4886" s="27">
        <v>41332</v>
      </c>
      <c r="AR4886" t="s">
        <v>240</v>
      </c>
      <c r="AS4886">
        <v>2</v>
      </c>
      <c r="AT4886" t="s">
        <v>239</v>
      </c>
      <c r="AU4886" s="27">
        <v>41332</v>
      </c>
    </row>
    <row r="4887" spans="1:47" x14ac:dyDescent="0.2">
      <c r="A4887">
        <v>4886</v>
      </c>
      <c r="B4887" t="s">
        <v>16679</v>
      </c>
      <c r="C4887" t="s">
        <v>12133</v>
      </c>
      <c r="D4887" t="s">
        <v>6403</v>
      </c>
      <c r="E4887" s="27">
        <v>41775</v>
      </c>
      <c r="F4887" t="s">
        <v>233</v>
      </c>
      <c r="G4887" s="27">
        <v>32529</v>
      </c>
      <c r="H4887">
        <v>27</v>
      </c>
      <c r="I4887" t="s">
        <v>244</v>
      </c>
      <c r="J4887" t="s">
        <v>250</v>
      </c>
      <c r="K4887">
        <v>0</v>
      </c>
      <c r="L4887">
        <v>2</v>
      </c>
      <c r="M4887">
        <v>0</v>
      </c>
      <c r="N4887">
        <v>0</v>
      </c>
      <c r="O4887">
        <v>1</v>
      </c>
      <c r="P4887">
        <v>-1</v>
      </c>
      <c r="Q4887" s="28">
        <v>41774.413194444445</v>
      </c>
      <c r="R4887" s="28">
        <v>41776.151388888888</v>
      </c>
      <c r="S4887" t="s">
        <v>16680</v>
      </c>
      <c r="T4887" s="27">
        <v>41774</v>
      </c>
      <c r="V4887">
        <v>1</v>
      </c>
      <c r="W4887" t="s">
        <v>32</v>
      </c>
      <c r="X4887" t="s">
        <v>749</v>
      </c>
      <c r="Y4887">
        <v>1</v>
      </c>
      <c r="AA4887" t="s">
        <v>16681</v>
      </c>
      <c r="AB4887" t="s">
        <v>36</v>
      </c>
      <c r="AC4887">
        <v>0</v>
      </c>
      <c r="AD4887" s="27">
        <v>42107</v>
      </c>
      <c r="AE4887" t="s">
        <v>474</v>
      </c>
      <c r="AF4887" s="27">
        <v>42107</v>
      </c>
      <c r="AG4887" s="27">
        <v>42108</v>
      </c>
      <c r="AH4887">
        <v>0</v>
      </c>
      <c r="AN4887" t="s">
        <v>238</v>
      </c>
      <c r="AO4887">
        <v>3</v>
      </c>
      <c r="AP4887" t="s">
        <v>239</v>
      </c>
      <c r="AQ4887" s="27">
        <v>41775</v>
      </c>
      <c r="AR4887" t="s">
        <v>240</v>
      </c>
      <c r="AS4887">
        <v>2</v>
      </c>
      <c r="AT4887" t="s">
        <v>239</v>
      </c>
      <c r="AU4887" s="27">
        <v>41775</v>
      </c>
    </row>
    <row r="4888" spans="1:47" x14ac:dyDescent="0.2">
      <c r="A4888">
        <v>4887</v>
      </c>
      <c r="B4888" t="s">
        <v>16682</v>
      </c>
      <c r="C4888" t="s">
        <v>826</v>
      </c>
      <c r="D4888" t="s">
        <v>16683</v>
      </c>
      <c r="E4888" s="27">
        <v>41435</v>
      </c>
      <c r="F4888" t="s">
        <v>233</v>
      </c>
      <c r="G4888" s="27">
        <v>31856</v>
      </c>
      <c r="H4888">
        <v>29</v>
      </c>
      <c r="I4888" t="s">
        <v>244</v>
      </c>
      <c r="J4888" t="s">
        <v>245</v>
      </c>
      <c r="K4888">
        <v>0</v>
      </c>
      <c r="L4888">
        <v>5</v>
      </c>
      <c r="M4888">
        <v>0</v>
      </c>
      <c r="N4888">
        <v>0</v>
      </c>
      <c r="O4888">
        <v>6</v>
      </c>
      <c r="P4888">
        <v>-3</v>
      </c>
      <c r="Q4888" s="28">
        <v>41432.540277777778</v>
      </c>
      <c r="R4888" s="28">
        <v>41433.317361111112</v>
      </c>
      <c r="S4888" t="s">
        <v>16684</v>
      </c>
      <c r="T4888" s="27">
        <v>41431</v>
      </c>
      <c r="V4888">
        <v>4</v>
      </c>
      <c r="W4888" t="s">
        <v>32</v>
      </c>
      <c r="X4888" t="s">
        <v>939</v>
      </c>
      <c r="Y4888">
        <v>1</v>
      </c>
      <c r="AA4888" t="s">
        <v>16685</v>
      </c>
      <c r="AB4888" t="s">
        <v>36</v>
      </c>
      <c r="AC4888">
        <v>0</v>
      </c>
      <c r="AD4888" s="27">
        <v>41880</v>
      </c>
      <c r="AE4888" t="s">
        <v>279</v>
      </c>
      <c r="AF4888" s="27">
        <v>41880</v>
      </c>
      <c r="AG4888" s="27">
        <v>41912</v>
      </c>
      <c r="AH4888">
        <v>1</v>
      </c>
      <c r="AJ4888" t="s">
        <v>16685</v>
      </c>
      <c r="AK4888" t="s">
        <v>462</v>
      </c>
      <c r="AL4888" s="27">
        <v>41880</v>
      </c>
      <c r="AM4888" t="s">
        <v>729</v>
      </c>
      <c r="AN4888" t="s">
        <v>238</v>
      </c>
      <c r="AO4888">
        <v>2</v>
      </c>
      <c r="AP4888" t="s">
        <v>239</v>
      </c>
      <c r="AQ4888" s="27">
        <v>41435</v>
      </c>
      <c r="AR4888" t="s">
        <v>240</v>
      </c>
      <c r="AS4888">
        <v>5</v>
      </c>
      <c r="AT4888" t="s">
        <v>246</v>
      </c>
      <c r="AU4888" s="27">
        <v>41435</v>
      </c>
    </row>
    <row r="4889" spans="1:47" x14ac:dyDescent="0.2">
      <c r="A4889">
        <v>4888</v>
      </c>
      <c r="B4889" t="s">
        <v>16686</v>
      </c>
      <c r="C4889" t="s">
        <v>16687</v>
      </c>
      <c r="D4889" t="s">
        <v>16688</v>
      </c>
      <c r="E4889" s="27">
        <v>41305</v>
      </c>
      <c r="F4889" t="s">
        <v>233</v>
      </c>
      <c r="G4889" s="27">
        <v>20628</v>
      </c>
      <c r="H4889">
        <v>59</v>
      </c>
      <c r="I4889" t="s">
        <v>234</v>
      </c>
      <c r="J4889" t="s">
        <v>250</v>
      </c>
      <c r="K4889">
        <v>0</v>
      </c>
      <c r="L4889">
        <v>3</v>
      </c>
      <c r="M4889">
        <v>0</v>
      </c>
      <c r="N4889">
        <v>0</v>
      </c>
      <c r="O4889">
        <v>3</v>
      </c>
      <c r="P4889">
        <v>-8</v>
      </c>
      <c r="Q4889" s="28">
        <v>41297.350694444445</v>
      </c>
      <c r="R4889" s="28">
        <v>41305.448611111111</v>
      </c>
      <c r="S4889" t="s">
        <v>16689</v>
      </c>
      <c r="U4889" s="27">
        <v>41297</v>
      </c>
      <c r="V4889">
        <v>8</v>
      </c>
      <c r="W4889" t="s">
        <v>32</v>
      </c>
      <c r="X4889" t="s">
        <v>274</v>
      </c>
      <c r="Y4889">
        <v>1</v>
      </c>
      <c r="AA4889" t="s">
        <v>16690</v>
      </c>
      <c r="AB4889" t="s">
        <v>36</v>
      </c>
      <c r="AC4889">
        <v>0</v>
      </c>
      <c r="AD4889" s="27">
        <v>42037</v>
      </c>
      <c r="AE4889" t="s">
        <v>412</v>
      </c>
      <c r="AF4889" s="27">
        <v>42037</v>
      </c>
      <c r="AG4889" s="27">
        <v>42038</v>
      </c>
      <c r="AH4889">
        <v>0</v>
      </c>
      <c r="AN4889" t="s">
        <v>238</v>
      </c>
      <c r="AO4889">
        <v>2</v>
      </c>
      <c r="AP4889" t="s">
        <v>239</v>
      </c>
      <c r="AQ4889" s="27">
        <v>41305</v>
      </c>
      <c r="AR4889" t="s">
        <v>240</v>
      </c>
      <c r="AS4889">
        <v>3</v>
      </c>
      <c r="AT4889" t="s">
        <v>239</v>
      </c>
      <c r="AU4889" s="27">
        <v>41305</v>
      </c>
    </row>
    <row r="4890" spans="1:47" x14ac:dyDescent="0.2">
      <c r="A4890">
        <v>4889</v>
      </c>
      <c r="B4890" t="s">
        <v>16691</v>
      </c>
      <c r="C4890" t="s">
        <v>9997</v>
      </c>
      <c r="D4890" t="s">
        <v>689</v>
      </c>
      <c r="E4890" s="27">
        <v>41597</v>
      </c>
      <c r="F4890" t="s">
        <v>233</v>
      </c>
      <c r="G4890" s="27">
        <v>31771</v>
      </c>
      <c r="H4890">
        <v>29</v>
      </c>
      <c r="I4890" t="s">
        <v>244</v>
      </c>
      <c r="J4890" t="s">
        <v>250</v>
      </c>
      <c r="K4890">
        <v>0</v>
      </c>
      <c r="L4890">
        <v>8</v>
      </c>
      <c r="M4890">
        <v>0</v>
      </c>
      <c r="N4890">
        <v>0</v>
      </c>
      <c r="O4890">
        <v>2</v>
      </c>
      <c r="P4890">
        <v>-40</v>
      </c>
      <c r="Q4890" s="28">
        <v>41557.218055555553</v>
      </c>
      <c r="R4890" s="28">
        <v>41597.442361111112</v>
      </c>
      <c r="S4890" t="s">
        <v>16692</v>
      </c>
      <c r="U4890" s="27">
        <v>41557</v>
      </c>
      <c r="V4890">
        <v>40</v>
      </c>
      <c r="W4890" t="s">
        <v>32</v>
      </c>
      <c r="X4890" t="s">
        <v>274</v>
      </c>
      <c r="Y4890">
        <v>0</v>
      </c>
      <c r="AB4890" t="s">
        <v>237</v>
      </c>
      <c r="AH4890">
        <v>0</v>
      </c>
      <c r="AN4890" t="s">
        <v>238</v>
      </c>
      <c r="AO4890">
        <v>4</v>
      </c>
      <c r="AP4890" t="s">
        <v>239</v>
      </c>
      <c r="AQ4890" s="27">
        <v>41597</v>
      </c>
      <c r="AR4890" t="s">
        <v>240</v>
      </c>
      <c r="AS4890">
        <v>8</v>
      </c>
      <c r="AT4890" t="s">
        <v>269</v>
      </c>
      <c r="AU4890" s="27">
        <v>41597</v>
      </c>
    </row>
    <row r="4891" spans="1:47" x14ac:dyDescent="0.2">
      <c r="A4891">
        <v>4890</v>
      </c>
      <c r="B4891" t="s">
        <v>16693</v>
      </c>
      <c r="C4891" t="s">
        <v>16694</v>
      </c>
      <c r="D4891" t="s">
        <v>400</v>
      </c>
      <c r="E4891" s="27">
        <v>41742</v>
      </c>
      <c r="F4891" t="s">
        <v>233</v>
      </c>
      <c r="G4891" s="27">
        <v>33608</v>
      </c>
      <c r="H4891">
        <v>24</v>
      </c>
      <c r="I4891" t="s">
        <v>259</v>
      </c>
      <c r="J4891" t="s">
        <v>250</v>
      </c>
      <c r="K4891">
        <v>0</v>
      </c>
      <c r="L4891">
        <v>2</v>
      </c>
      <c r="M4891">
        <v>0</v>
      </c>
      <c r="N4891">
        <v>0</v>
      </c>
      <c r="O4891">
        <v>1</v>
      </c>
      <c r="P4891">
        <v>-1</v>
      </c>
      <c r="Q4891" s="28">
        <v>41741.513194444444</v>
      </c>
      <c r="R4891" s="28">
        <v>41742.38958333333</v>
      </c>
      <c r="S4891" t="s">
        <v>16695</v>
      </c>
      <c r="T4891" s="27">
        <v>41740</v>
      </c>
      <c r="V4891">
        <v>2</v>
      </c>
      <c r="W4891" t="s">
        <v>36</v>
      </c>
      <c r="X4891" t="s">
        <v>279</v>
      </c>
      <c r="Y4891">
        <v>1</v>
      </c>
      <c r="AA4891" t="s">
        <v>16696</v>
      </c>
      <c r="AB4891" t="s">
        <v>36</v>
      </c>
      <c r="AC4891">
        <v>0</v>
      </c>
      <c r="AD4891" s="27">
        <v>42010</v>
      </c>
      <c r="AE4891" t="s">
        <v>279</v>
      </c>
      <c r="AF4891" s="27">
        <v>42010</v>
      </c>
      <c r="AG4891" s="27">
        <v>42011</v>
      </c>
      <c r="AH4891">
        <v>1</v>
      </c>
      <c r="AJ4891" t="s">
        <v>16696</v>
      </c>
      <c r="AK4891" t="s">
        <v>462</v>
      </c>
      <c r="AL4891" s="27">
        <v>42010</v>
      </c>
      <c r="AM4891" t="s">
        <v>279</v>
      </c>
      <c r="AN4891" t="s">
        <v>238</v>
      </c>
      <c r="AO4891">
        <v>5</v>
      </c>
      <c r="AP4891" t="s">
        <v>246</v>
      </c>
      <c r="AQ4891" s="27">
        <v>41742</v>
      </c>
      <c r="AR4891" t="s">
        <v>240</v>
      </c>
      <c r="AS4891">
        <v>2</v>
      </c>
      <c r="AT4891" t="s">
        <v>239</v>
      </c>
      <c r="AU4891" s="27">
        <v>41742</v>
      </c>
    </row>
    <row r="4892" spans="1:47" x14ac:dyDescent="0.2">
      <c r="A4892">
        <v>4891</v>
      </c>
      <c r="B4892" t="s">
        <v>16697</v>
      </c>
      <c r="C4892" t="s">
        <v>2808</v>
      </c>
      <c r="D4892" t="s">
        <v>13334</v>
      </c>
      <c r="E4892" s="27">
        <v>41416</v>
      </c>
      <c r="F4892" t="s">
        <v>294</v>
      </c>
      <c r="G4892" s="27">
        <v>32459</v>
      </c>
      <c r="H4892">
        <v>27</v>
      </c>
      <c r="I4892" t="s">
        <v>244</v>
      </c>
      <c r="J4892" t="s">
        <v>245</v>
      </c>
      <c r="K4892">
        <v>0</v>
      </c>
      <c r="L4892">
        <v>4</v>
      </c>
      <c r="M4892">
        <v>0</v>
      </c>
      <c r="N4892">
        <v>0</v>
      </c>
      <c r="O4892">
        <v>1</v>
      </c>
      <c r="P4892">
        <v>-66</v>
      </c>
      <c r="Q4892" s="28">
        <v>41350.275000000001</v>
      </c>
      <c r="R4892" s="28">
        <v>41351.240277777775</v>
      </c>
      <c r="S4892" t="s">
        <v>16698</v>
      </c>
      <c r="T4892" s="27">
        <v>41350</v>
      </c>
      <c r="V4892">
        <v>66</v>
      </c>
      <c r="W4892" t="s">
        <v>32</v>
      </c>
      <c r="X4892" t="s">
        <v>383</v>
      </c>
      <c r="Y4892">
        <v>0</v>
      </c>
      <c r="AB4892" t="s">
        <v>237</v>
      </c>
      <c r="AH4892">
        <v>0</v>
      </c>
      <c r="AN4892" t="s">
        <v>238</v>
      </c>
      <c r="AO4892">
        <v>3</v>
      </c>
      <c r="AP4892" t="s">
        <v>239</v>
      </c>
      <c r="AQ4892" s="27">
        <v>41416</v>
      </c>
      <c r="AR4892" t="s">
        <v>240</v>
      </c>
      <c r="AS4892">
        <v>4</v>
      </c>
      <c r="AT4892" t="s">
        <v>239</v>
      </c>
      <c r="AU4892" s="27">
        <v>41416</v>
      </c>
    </row>
    <row r="4893" spans="1:47" x14ac:dyDescent="0.2">
      <c r="A4893">
        <v>4892</v>
      </c>
      <c r="B4893" t="s">
        <v>16699</v>
      </c>
      <c r="C4893" t="s">
        <v>16700</v>
      </c>
      <c r="D4893" t="s">
        <v>432</v>
      </c>
      <c r="E4893" s="27">
        <v>41909</v>
      </c>
      <c r="F4893" t="s">
        <v>233</v>
      </c>
      <c r="G4893" s="27">
        <v>33445</v>
      </c>
      <c r="H4893">
        <v>24</v>
      </c>
      <c r="I4893" t="s">
        <v>259</v>
      </c>
      <c r="J4893" t="s">
        <v>250</v>
      </c>
      <c r="K4893">
        <v>0</v>
      </c>
      <c r="L4893">
        <v>2</v>
      </c>
      <c r="M4893">
        <v>0</v>
      </c>
      <c r="N4893">
        <v>3</v>
      </c>
      <c r="O4893">
        <v>1</v>
      </c>
      <c r="P4893">
        <v>-1</v>
      </c>
      <c r="Q4893" s="28">
        <v>41908.220833333333</v>
      </c>
      <c r="R4893" s="28">
        <v>41909.106944444444</v>
      </c>
      <c r="S4893" t="s">
        <v>16701</v>
      </c>
      <c r="T4893" s="27">
        <v>41908</v>
      </c>
      <c r="V4893">
        <v>1</v>
      </c>
      <c r="W4893" t="s">
        <v>32</v>
      </c>
      <c r="X4893" t="s">
        <v>254</v>
      </c>
      <c r="Y4893">
        <v>0</v>
      </c>
      <c r="AB4893" t="s">
        <v>237</v>
      </c>
      <c r="AH4893">
        <v>0</v>
      </c>
      <c r="AN4893" t="s">
        <v>238</v>
      </c>
      <c r="AO4893">
        <v>3</v>
      </c>
      <c r="AP4893" t="s">
        <v>239</v>
      </c>
      <c r="AQ4893" s="27">
        <v>41909</v>
      </c>
      <c r="AR4893" t="s">
        <v>240</v>
      </c>
      <c r="AS4893">
        <v>2</v>
      </c>
      <c r="AT4893" t="s">
        <v>239</v>
      </c>
      <c r="AU4893" s="27">
        <v>41909</v>
      </c>
    </row>
    <row r="4894" spans="1:47" x14ac:dyDescent="0.2">
      <c r="A4894">
        <v>4893</v>
      </c>
      <c r="B4894" t="s">
        <v>16702</v>
      </c>
      <c r="C4894" t="s">
        <v>16703</v>
      </c>
      <c r="D4894" t="s">
        <v>16704</v>
      </c>
      <c r="E4894" s="27">
        <v>41338</v>
      </c>
      <c r="F4894" t="s">
        <v>233</v>
      </c>
      <c r="G4894" s="27">
        <v>30290</v>
      </c>
      <c r="H4894">
        <v>33</v>
      </c>
      <c r="I4894" t="s">
        <v>244</v>
      </c>
      <c r="J4894" t="s">
        <v>250</v>
      </c>
      <c r="K4894">
        <v>0</v>
      </c>
      <c r="L4894">
        <v>10</v>
      </c>
      <c r="M4894">
        <v>0</v>
      </c>
      <c r="N4894">
        <v>0</v>
      </c>
      <c r="O4894">
        <v>0</v>
      </c>
      <c r="P4894">
        <v>-1</v>
      </c>
      <c r="Q4894" s="28">
        <v>41337.330555555556</v>
      </c>
      <c r="R4894" s="28">
        <v>41479.31527777778</v>
      </c>
      <c r="S4894" t="s">
        <v>16705</v>
      </c>
      <c r="T4894" s="27">
        <v>41337</v>
      </c>
      <c r="V4894">
        <v>1</v>
      </c>
      <c r="W4894" t="s">
        <v>32</v>
      </c>
      <c r="X4894" t="s">
        <v>847</v>
      </c>
      <c r="Y4894">
        <v>0</v>
      </c>
      <c r="AB4894" t="s">
        <v>237</v>
      </c>
      <c r="AH4894">
        <v>0</v>
      </c>
      <c r="AN4894" t="s">
        <v>238</v>
      </c>
      <c r="AO4894">
        <v>6</v>
      </c>
      <c r="AP4894" t="s">
        <v>246</v>
      </c>
      <c r="AQ4894" s="27">
        <v>41338</v>
      </c>
      <c r="AR4894" t="s">
        <v>240</v>
      </c>
      <c r="AS4894">
        <v>10</v>
      </c>
      <c r="AT4894" t="s">
        <v>269</v>
      </c>
      <c r="AU4894" s="27">
        <v>41338</v>
      </c>
    </row>
    <row r="4895" spans="1:47" x14ac:dyDescent="0.2">
      <c r="A4895">
        <v>4894</v>
      </c>
      <c r="B4895" t="s">
        <v>16706</v>
      </c>
      <c r="C4895" t="s">
        <v>5247</v>
      </c>
      <c r="D4895" t="s">
        <v>6036</v>
      </c>
      <c r="E4895" s="27">
        <v>41558</v>
      </c>
      <c r="F4895" t="s">
        <v>294</v>
      </c>
      <c r="G4895" s="27">
        <v>29534</v>
      </c>
      <c r="H4895">
        <v>35</v>
      </c>
      <c r="I4895" t="s">
        <v>244</v>
      </c>
      <c r="J4895" t="s">
        <v>22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-1</v>
      </c>
      <c r="Q4895" s="28">
        <v>41557.199999999997</v>
      </c>
      <c r="R4895" s="28">
        <v>41558.094444444447</v>
      </c>
      <c r="S4895" t="s">
        <v>16707</v>
      </c>
      <c r="T4895" s="27">
        <v>41557</v>
      </c>
      <c r="V4895">
        <v>1</v>
      </c>
      <c r="W4895" t="s">
        <v>36</v>
      </c>
      <c r="X4895" t="s">
        <v>279</v>
      </c>
      <c r="Y4895">
        <v>0</v>
      </c>
      <c r="AB4895" t="s">
        <v>237</v>
      </c>
      <c r="AH4895">
        <v>0</v>
      </c>
      <c r="AN4895" t="s">
        <v>238</v>
      </c>
      <c r="AO4895">
        <v>1</v>
      </c>
      <c r="AP4895" t="s">
        <v>239</v>
      </c>
      <c r="AQ4895" s="27">
        <v>41558</v>
      </c>
      <c r="AR4895" t="s">
        <v>240</v>
      </c>
      <c r="AS4895">
        <v>1</v>
      </c>
      <c r="AT4895" t="s">
        <v>239</v>
      </c>
      <c r="AU4895" s="27">
        <v>41558</v>
      </c>
    </row>
    <row r="4896" spans="1:47" x14ac:dyDescent="0.2">
      <c r="A4896">
        <v>4895</v>
      </c>
      <c r="B4896" t="s">
        <v>16708</v>
      </c>
      <c r="C4896" t="s">
        <v>16709</v>
      </c>
      <c r="D4896" t="s">
        <v>16710</v>
      </c>
      <c r="E4896" s="27">
        <v>41845</v>
      </c>
      <c r="F4896" t="s">
        <v>294</v>
      </c>
      <c r="G4896" s="27">
        <v>27573</v>
      </c>
      <c r="H4896">
        <v>40</v>
      </c>
      <c r="I4896" t="s">
        <v>244</v>
      </c>
      <c r="J4896" t="s">
        <v>22</v>
      </c>
      <c r="K4896">
        <v>0</v>
      </c>
      <c r="L4896">
        <v>1</v>
      </c>
      <c r="M4896">
        <v>0</v>
      </c>
      <c r="N4896">
        <v>0</v>
      </c>
      <c r="O4896">
        <v>1</v>
      </c>
      <c r="P4896">
        <v>-17</v>
      </c>
      <c r="Q4896" s="28">
        <v>41828.484722222223</v>
      </c>
      <c r="R4896" s="28">
        <v>41845.424305555556</v>
      </c>
      <c r="S4896" t="s">
        <v>16711</v>
      </c>
      <c r="T4896" s="27">
        <v>41828</v>
      </c>
      <c r="V4896">
        <v>17</v>
      </c>
      <c r="W4896" t="s">
        <v>32</v>
      </c>
      <c r="X4896" t="s">
        <v>974</v>
      </c>
      <c r="Y4896">
        <v>0</v>
      </c>
      <c r="AB4896" t="s">
        <v>237</v>
      </c>
      <c r="AH4896">
        <v>0</v>
      </c>
      <c r="AN4896" t="s">
        <v>238</v>
      </c>
      <c r="AO4896">
        <v>1</v>
      </c>
      <c r="AP4896" t="s">
        <v>239</v>
      </c>
      <c r="AQ4896" s="27">
        <v>41845</v>
      </c>
      <c r="AR4896" t="s">
        <v>240</v>
      </c>
      <c r="AS4896">
        <v>1</v>
      </c>
      <c r="AT4896" t="s">
        <v>239</v>
      </c>
      <c r="AU4896" s="27">
        <v>41845</v>
      </c>
    </row>
    <row r="4897" spans="1:47" x14ac:dyDescent="0.2">
      <c r="A4897">
        <v>4896</v>
      </c>
      <c r="B4897" t="s">
        <v>16712</v>
      </c>
      <c r="C4897" t="s">
        <v>5683</v>
      </c>
      <c r="D4897" t="s">
        <v>16713</v>
      </c>
      <c r="E4897" s="27">
        <v>41825</v>
      </c>
      <c r="F4897" t="s">
        <v>294</v>
      </c>
      <c r="G4897" s="27">
        <v>32420</v>
      </c>
      <c r="H4897">
        <v>27</v>
      </c>
      <c r="I4897" t="s">
        <v>244</v>
      </c>
      <c r="J4897" t="s">
        <v>245</v>
      </c>
      <c r="K4897">
        <v>0</v>
      </c>
      <c r="L4897">
        <v>2</v>
      </c>
      <c r="M4897">
        <v>0</v>
      </c>
      <c r="N4897">
        <v>0</v>
      </c>
      <c r="O4897">
        <v>0</v>
      </c>
      <c r="P4897">
        <v>-1</v>
      </c>
      <c r="Q4897" s="28">
        <v>41824.387499999997</v>
      </c>
      <c r="R4897" s="28">
        <v>41825.393750000003</v>
      </c>
      <c r="S4897" t="s">
        <v>16714</v>
      </c>
      <c r="T4897" s="27">
        <v>41824</v>
      </c>
      <c r="V4897">
        <v>1</v>
      </c>
      <c r="W4897" t="s">
        <v>36</v>
      </c>
      <c r="X4897" t="s">
        <v>595</v>
      </c>
      <c r="Y4897">
        <v>0</v>
      </c>
      <c r="AB4897" t="s">
        <v>237</v>
      </c>
      <c r="AH4897">
        <v>0</v>
      </c>
      <c r="AN4897" t="s">
        <v>238</v>
      </c>
      <c r="AO4897">
        <v>2</v>
      </c>
      <c r="AP4897" t="s">
        <v>239</v>
      </c>
      <c r="AQ4897" s="27">
        <v>41825</v>
      </c>
      <c r="AR4897" t="s">
        <v>240</v>
      </c>
      <c r="AS4897">
        <v>2</v>
      </c>
      <c r="AT4897" t="s">
        <v>239</v>
      </c>
      <c r="AU4897" s="27">
        <v>41825</v>
      </c>
    </row>
    <row r="4898" spans="1:47" x14ac:dyDescent="0.2">
      <c r="A4898">
        <v>4897</v>
      </c>
      <c r="B4898" t="s">
        <v>16715</v>
      </c>
      <c r="C4898" t="s">
        <v>400</v>
      </c>
      <c r="D4898" t="s">
        <v>16716</v>
      </c>
      <c r="E4898" s="27">
        <v>41863</v>
      </c>
      <c r="F4898" t="s">
        <v>233</v>
      </c>
      <c r="G4898" s="27">
        <v>32086</v>
      </c>
      <c r="H4898">
        <v>28</v>
      </c>
      <c r="I4898" t="s">
        <v>244</v>
      </c>
      <c r="J4898" t="s">
        <v>245</v>
      </c>
      <c r="K4898">
        <v>0</v>
      </c>
      <c r="L4898">
        <v>8</v>
      </c>
      <c r="M4898">
        <v>0</v>
      </c>
      <c r="N4898">
        <v>0</v>
      </c>
      <c r="O4898">
        <v>9</v>
      </c>
      <c r="P4898">
        <v>-8</v>
      </c>
      <c r="Q4898" s="28">
        <v>41855.237500000003</v>
      </c>
      <c r="R4898" s="28">
        <v>41863.355555555558</v>
      </c>
      <c r="S4898" t="s">
        <v>16717</v>
      </c>
      <c r="U4898" s="27">
        <v>41855</v>
      </c>
      <c r="V4898">
        <v>8</v>
      </c>
      <c r="W4898" t="s">
        <v>32</v>
      </c>
      <c r="X4898" t="s">
        <v>274</v>
      </c>
      <c r="Y4898">
        <v>1</v>
      </c>
      <c r="AA4898" t="s">
        <v>16718</v>
      </c>
      <c r="AB4898" t="s">
        <v>36</v>
      </c>
      <c r="AC4898">
        <v>18</v>
      </c>
      <c r="AD4898" s="27">
        <v>41918</v>
      </c>
      <c r="AE4898" t="s">
        <v>324</v>
      </c>
      <c r="AF4898" s="27">
        <v>41936</v>
      </c>
      <c r="AG4898" s="27">
        <v>42100</v>
      </c>
      <c r="AH4898">
        <v>0</v>
      </c>
      <c r="AN4898" t="s">
        <v>238</v>
      </c>
      <c r="AO4898">
        <v>8</v>
      </c>
      <c r="AP4898" t="s">
        <v>269</v>
      </c>
      <c r="AQ4898" s="27">
        <v>41863</v>
      </c>
      <c r="AR4898" t="s">
        <v>240</v>
      </c>
      <c r="AS4898">
        <v>8</v>
      </c>
      <c r="AT4898" t="s">
        <v>269</v>
      </c>
      <c r="AU4898" s="27">
        <v>41863</v>
      </c>
    </row>
    <row r="4899" spans="1:47" x14ac:dyDescent="0.2">
      <c r="A4899">
        <v>4898</v>
      </c>
      <c r="B4899" t="s">
        <v>16719</v>
      </c>
      <c r="C4899" t="s">
        <v>16720</v>
      </c>
      <c r="D4899" t="s">
        <v>1540</v>
      </c>
      <c r="E4899" s="27">
        <v>41942</v>
      </c>
      <c r="F4899" t="s">
        <v>233</v>
      </c>
      <c r="G4899" s="27">
        <v>34826</v>
      </c>
      <c r="H4899">
        <v>20</v>
      </c>
      <c r="I4899" t="s">
        <v>259</v>
      </c>
      <c r="J4899" t="s">
        <v>250</v>
      </c>
      <c r="K4899">
        <v>0</v>
      </c>
      <c r="L4899">
        <v>10</v>
      </c>
      <c r="M4899">
        <v>0</v>
      </c>
      <c r="N4899">
        <v>0</v>
      </c>
      <c r="O4899">
        <v>1</v>
      </c>
      <c r="P4899">
        <v>-1</v>
      </c>
      <c r="Q4899" s="28">
        <v>41941.234722222223</v>
      </c>
      <c r="R4899" s="28">
        <v>41944.135416666664</v>
      </c>
      <c r="S4899" t="s">
        <v>16721</v>
      </c>
      <c r="T4899" s="27">
        <v>41941</v>
      </c>
      <c r="V4899">
        <v>1</v>
      </c>
      <c r="W4899" t="s">
        <v>32</v>
      </c>
      <c r="X4899" t="s">
        <v>343</v>
      </c>
      <c r="Y4899">
        <v>0</v>
      </c>
      <c r="AB4899" t="s">
        <v>237</v>
      </c>
      <c r="AH4899">
        <v>0</v>
      </c>
      <c r="AN4899" t="s">
        <v>238</v>
      </c>
      <c r="AO4899">
        <v>10</v>
      </c>
      <c r="AP4899" t="s">
        <v>269</v>
      </c>
      <c r="AQ4899" s="27">
        <v>41942</v>
      </c>
      <c r="AR4899" t="s">
        <v>240</v>
      </c>
      <c r="AS4899">
        <v>10</v>
      </c>
      <c r="AT4899" t="s">
        <v>269</v>
      </c>
      <c r="AU4899" s="27">
        <v>41942</v>
      </c>
    </row>
    <row r="4900" spans="1:47" x14ac:dyDescent="0.2">
      <c r="A4900">
        <v>4899</v>
      </c>
      <c r="B4900" t="s">
        <v>16722</v>
      </c>
      <c r="C4900" t="s">
        <v>11626</v>
      </c>
      <c r="D4900" t="s">
        <v>16723</v>
      </c>
      <c r="E4900" s="27">
        <v>41949</v>
      </c>
      <c r="F4900" t="s">
        <v>233</v>
      </c>
      <c r="G4900" s="27">
        <v>24707</v>
      </c>
      <c r="H4900">
        <v>48</v>
      </c>
      <c r="I4900" t="s">
        <v>234</v>
      </c>
      <c r="J4900" t="s">
        <v>245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-1</v>
      </c>
      <c r="Q4900" s="28">
        <v>41948.390972222223</v>
      </c>
      <c r="R4900" s="28">
        <v>41949.393055555556</v>
      </c>
      <c r="S4900" t="s">
        <v>16724</v>
      </c>
      <c r="T4900" s="27">
        <v>41948</v>
      </c>
      <c r="V4900">
        <v>1</v>
      </c>
      <c r="W4900" t="s">
        <v>32</v>
      </c>
      <c r="X4900" t="s">
        <v>2134</v>
      </c>
      <c r="Y4900">
        <v>0</v>
      </c>
      <c r="AB4900" t="s">
        <v>237</v>
      </c>
      <c r="AH4900">
        <v>0</v>
      </c>
      <c r="AN4900" t="s">
        <v>238</v>
      </c>
      <c r="AO4900">
        <v>1</v>
      </c>
      <c r="AP4900" t="s">
        <v>239</v>
      </c>
      <c r="AQ4900" s="27">
        <v>41949</v>
      </c>
      <c r="AR4900" t="s">
        <v>240</v>
      </c>
      <c r="AS4900">
        <v>1</v>
      </c>
      <c r="AT4900" t="s">
        <v>239</v>
      </c>
      <c r="AU4900" s="27">
        <v>41949</v>
      </c>
    </row>
    <row r="4901" spans="1:47" x14ac:dyDescent="0.2">
      <c r="A4901">
        <v>4900</v>
      </c>
      <c r="B4901" t="s">
        <v>16725</v>
      </c>
      <c r="C4901" t="s">
        <v>16726</v>
      </c>
      <c r="D4901" t="s">
        <v>575</v>
      </c>
      <c r="E4901" s="27">
        <v>41484</v>
      </c>
      <c r="F4901" t="s">
        <v>294</v>
      </c>
      <c r="G4901" s="27">
        <v>27737</v>
      </c>
      <c r="H4901">
        <v>40</v>
      </c>
      <c r="I4901" t="s">
        <v>244</v>
      </c>
      <c r="J4901" t="s">
        <v>22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-4</v>
      </c>
      <c r="Q4901" s="28">
        <v>41480.270138888889</v>
      </c>
      <c r="R4901" s="28">
        <v>41484.477083333331</v>
      </c>
      <c r="S4901" t="s">
        <v>16727</v>
      </c>
      <c r="U4901" s="27">
        <v>41480</v>
      </c>
      <c r="V4901">
        <v>4</v>
      </c>
      <c r="W4901" t="s">
        <v>32</v>
      </c>
      <c r="X4901" t="s">
        <v>274</v>
      </c>
      <c r="Y4901">
        <v>0</v>
      </c>
      <c r="AB4901" t="s">
        <v>237</v>
      </c>
      <c r="AH4901">
        <v>0</v>
      </c>
      <c r="AN4901" t="s">
        <v>238</v>
      </c>
      <c r="AO4901">
        <v>1</v>
      </c>
      <c r="AP4901" t="s">
        <v>239</v>
      </c>
      <c r="AQ4901" s="27">
        <v>41484</v>
      </c>
      <c r="AR4901" t="s">
        <v>240</v>
      </c>
      <c r="AS4901">
        <v>1</v>
      </c>
      <c r="AT4901" t="s">
        <v>239</v>
      </c>
      <c r="AU4901" s="27">
        <v>41484</v>
      </c>
    </row>
    <row r="4902" spans="1:47" x14ac:dyDescent="0.2">
      <c r="A4902">
        <v>4901</v>
      </c>
      <c r="B4902" t="s">
        <v>16728</v>
      </c>
      <c r="C4902" t="s">
        <v>914</v>
      </c>
      <c r="D4902" t="s">
        <v>16729</v>
      </c>
      <c r="E4902" s="27">
        <v>41537</v>
      </c>
      <c r="F4902" t="s">
        <v>233</v>
      </c>
      <c r="G4902" s="27">
        <v>33770</v>
      </c>
      <c r="H4902">
        <v>23</v>
      </c>
      <c r="I4902" t="s">
        <v>259</v>
      </c>
      <c r="J4902" t="s">
        <v>250</v>
      </c>
      <c r="K4902">
        <v>0</v>
      </c>
      <c r="L4902">
        <v>8</v>
      </c>
      <c r="M4902">
        <v>0</v>
      </c>
      <c r="N4902">
        <v>0</v>
      </c>
      <c r="O4902">
        <v>4</v>
      </c>
      <c r="S4902" t="s">
        <v>16730</v>
      </c>
      <c r="U4902" s="27">
        <v>41536</v>
      </c>
      <c r="V4902">
        <v>1</v>
      </c>
      <c r="W4902" t="s">
        <v>32</v>
      </c>
      <c r="X4902" t="s">
        <v>274</v>
      </c>
      <c r="Y4902">
        <v>0</v>
      </c>
      <c r="AB4902" t="s">
        <v>237</v>
      </c>
      <c r="AH4902">
        <v>0</v>
      </c>
      <c r="AN4902" t="s">
        <v>238</v>
      </c>
      <c r="AO4902">
        <v>8</v>
      </c>
      <c r="AP4902" t="s">
        <v>269</v>
      </c>
      <c r="AQ4902" s="27">
        <v>41537</v>
      </c>
      <c r="AR4902" t="s">
        <v>240</v>
      </c>
      <c r="AS4902">
        <v>8</v>
      </c>
      <c r="AT4902" t="s">
        <v>269</v>
      </c>
      <c r="AU4902" s="27">
        <v>41537</v>
      </c>
    </row>
    <row r="4903" spans="1:47" x14ac:dyDescent="0.2">
      <c r="A4903">
        <v>4902</v>
      </c>
      <c r="B4903" t="s">
        <v>16731</v>
      </c>
      <c r="C4903" t="s">
        <v>1317</v>
      </c>
      <c r="D4903" t="s">
        <v>16732</v>
      </c>
      <c r="E4903" s="27">
        <v>41324</v>
      </c>
      <c r="F4903" t="s">
        <v>233</v>
      </c>
      <c r="G4903" s="27">
        <v>23061</v>
      </c>
      <c r="H4903">
        <v>53</v>
      </c>
      <c r="I4903" t="s">
        <v>234</v>
      </c>
      <c r="J4903" t="s">
        <v>353</v>
      </c>
      <c r="K4903">
        <v>0</v>
      </c>
      <c r="L4903">
        <v>2</v>
      </c>
      <c r="M4903">
        <v>0</v>
      </c>
      <c r="N4903">
        <v>0</v>
      </c>
      <c r="O4903">
        <v>3</v>
      </c>
      <c r="S4903" t="s">
        <v>16733</v>
      </c>
      <c r="T4903" s="27">
        <v>41323</v>
      </c>
      <c r="V4903">
        <v>1</v>
      </c>
      <c r="W4903" t="s">
        <v>36</v>
      </c>
      <c r="X4903" t="s">
        <v>279</v>
      </c>
      <c r="Y4903">
        <v>0</v>
      </c>
      <c r="AB4903" t="s">
        <v>237</v>
      </c>
      <c r="AH4903">
        <v>0</v>
      </c>
      <c r="AN4903" t="s">
        <v>238</v>
      </c>
      <c r="AO4903">
        <v>3</v>
      </c>
      <c r="AP4903" t="s">
        <v>239</v>
      </c>
      <c r="AQ4903" s="27">
        <v>41324</v>
      </c>
      <c r="AR4903" t="s">
        <v>240</v>
      </c>
      <c r="AS4903">
        <v>2</v>
      </c>
      <c r="AT4903" t="s">
        <v>239</v>
      </c>
      <c r="AU4903" s="27">
        <v>41324</v>
      </c>
    </row>
    <row r="4904" spans="1:47" x14ac:dyDescent="0.2">
      <c r="A4904">
        <v>4903</v>
      </c>
      <c r="B4904" t="s">
        <v>16734</v>
      </c>
      <c r="C4904" t="s">
        <v>11501</v>
      </c>
      <c r="D4904" t="s">
        <v>16735</v>
      </c>
      <c r="E4904" s="27">
        <v>41562</v>
      </c>
      <c r="F4904" t="s">
        <v>233</v>
      </c>
      <c r="G4904" s="27">
        <v>32266</v>
      </c>
      <c r="H4904">
        <v>27</v>
      </c>
      <c r="I4904" t="s">
        <v>244</v>
      </c>
      <c r="J4904" t="s">
        <v>353</v>
      </c>
      <c r="K4904">
        <v>0</v>
      </c>
      <c r="L4904">
        <v>3</v>
      </c>
      <c r="M4904">
        <v>0</v>
      </c>
      <c r="N4904">
        <v>0</v>
      </c>
      <c r="O4904">
        <v>0</v>
      </c>
      <c r="W4904" t="s">
        <v>237</v>
      </c>
      <c r="Y4904">
        <v>-1</v>
      </c>
      <c r="AB4904" t="s">
        <v>237</v>
      </c>
      <c r="AH4904">
        <v>0</v>
      </c>
      <c r="AN4904" t="s">
        <v>238</v>
      </c>
      <c r="AO4904">
        <v>5</v>
      </c>
      <c r="AP4904" t="s">
        <v>246</v>
      </c>
      <c r="AQ4904" s="27">
        <v>41562</v>
      </c>
      <c r="AR4904" t="s">
        <v>240</v>
      </c>
      <c r="AS4904">
        <v>3</v>
      </c>
      <c r="AT4904" t="s">
        <v>239</v>
      </c>
      <c r="AU4904" s="27">
        <v>41562</v>
      </c>
    </row>
    <row r="4905" spans="1:47" x14ac:dyDescent="0.2">
      <c r="A4905">
        <v>4904</v>
      </c>
      <c r="B4905" t="s">
        <v>16736</v>
      </c>
      <c r="C4905" t="s">
        <v>500</v>
      </c>
      <c r="D4905" t="s">
        <v>967</v>
      </c>
      <c r="E4905" s="27">
        <v>41324</v>
      </c>
      <c r="F4905" t="s">
        <v>233</v>
      </c>
      <c r="G4905" s="27">
        <v>25848</v>
      </c>
      <c r="H4905">
        <v>45</v>
      </c>
      <c r="I4905" t="s">
        <v>234</v>
      </c>
      <c r="J4905" t="s">
        <v>22</v>
      </c>
      <c r="K4905">
        <v>0</v>
      </c>
      <c r="L4905">
        <v>3</v>
      </c>
      <c r="M4905">
        <v>0</v>
      </c>
      <c r="N4905">
        <v>0</v>
      </c>
      <c r="O4905">
        <v>0</v>
      </c>
      <c r="P4905">
        <v>-1</v>
      </c>
      <c r="Q4905" s="28">
        <v>41323.045138888891</v>
      </c>
      <c r="R4905" s="28">
        <v>41324.284722222219</v>
      </c>
      <c r="S4905" t="s">
        <v>16737</v>
      </c>
      <c r="T4905" s="27">
        <v>41323</v>
      </c>
      <c r="V4905">
        <v>1</v>
      </c>
      <c r="W4905" t="s">
        <v>36</v>
      </c>
      <c r="X4905" t="s">
        <v>279</v>
      </c>
      <c r="Y4905">
        <v>0</v>
      </c>
      <c r="AB4905" t="s">
        <v>237</v>
      </c>
      <c r="AH4905">
        <v>0</v>
      </c>
      <c r="AN4905" t="s">
        <v>238</v>
      </c>
      <c r="AO4905">
        <v>1</v>
      </c>
      <c r="AP4905" t="s">
        <v>239</v>
      </c>
      <c r="AQ4905" s="27">
        <v>41324</v>
      </c>
      <c r="AR4905" t="s">
        <v>240</v>
      </c>
      <c r="AS4905">
        <v>3</v>
      </c>
      <c r="AT4905" t="s">
        <v>239</v>
      </c>
      <c r="AU4905" s="27">
        <v>41324</v>
      </c>
    </row>
    <row r="4906" spans="1:47" x14ac:dyDescent="0.2">
      <c r="A4906">
        <v>4905</v>
      </c>
      <c r="B4906" t="s">
        <v>16738</v>
      </c>
      <c r="C4906" t="s">
        <v>963</v>
      </c>
      <c r="D4906" t="s">
        <v>16739</v>
      </c>
      <c r="E4906" s="27">
        <v>41343</v>
      </c>
      <c r="F4906" t="s">
        <v>233</v>
      </c>
      <c r="G4906" s="27">
        <v>30955</v>
      </c>
      <c r="H4906">
        <v>31</v>
      </c>
      <c r="I4906" t="s">
        <v>244</v>
      </c>
      <c r="J4906" t="s">
        <v>250</v>
      </c>
      <c r="K4906">
        <v>0</v>
      </c>
      <c r="L4906">
        <v>7</v>
      </c>
      <c r="M4906">
        <v>0</v>
      </c>
      <c r="N4906">
        <v>0</v>
      </c>
      <c r="O4906">
        <v>1</v>
      </c>
      <c r="P4906">
        <v>-1</v>
      </c>
      <c r="Q4906" s="28">
        <v>41342.154861111114</v>
      </c>
      <c r="R4906" s="28">
        <v>41604.284722222219</v>
      </c>
      <c r="S4906" t="s">
        <v>16740</v>
      </c>
      <c r="U4906" s="27">
        <v>41342</v>
      </c>
      <c r="V4906">
        <v>1</v>
      </c>
      <c r="W4906" t="s">
        <v>32</v>
      </c>
      <c r="X4906" t="s">
        <v>274</v>
      </c>
      <c r="Y4906">
        <v>0</v>
      </c>
      <c r="AB4906" t="s">
        <v>237</v>
      </c>
      <c r="AH4906">
        <v>0</v>
      </c>
      <c r="AN4906" t="s">
        <v>238</v>
      </c>
      <c r="AO4906">
        <v>5</v>
      </c>
      <c r="AP4906" t="s">
        <v>246</v>
      </c>
      <c r="AQ4906" s="27">
        <v>41343</v>
      </c>
      <c r="AR4906" t="s">
        <v>240</v>
      </c>
      <c r="AS4906">
        <v>7</v>
      </c>
      <c r="AT4906" t="s">
        <v>246</v>
      </c>
      <c r="AU4906" s="27">
        <v>41343</v>
      </c>
    </row>
    <row r="4907" spans="1:47" x14ac:dyDescent="0.2">
      <c r="A4907">
        <v>4906</v>
      </c>
      <c r="B4907" t="s">
        <v>16741</v>
      </c>
      <c r="C4907" t="s">
        <v>618</v>
      </c>
      <c r="D4907" t="s">
        <v>16742</v>
      </c>
      <c r="E4907" s="27">
        <v>41317</v>
      </c>
      <c r="F4907" t="s">
        <v>233</v>
      </c>
      <c r="G4907" s="27">
        <v>33486</v>
      </c>
      <c r="H4907">
        <v>24</v>
      </c>
      <c r="I4907" t="s">
        <v>259</v>
      </c>
      <c r="J4907" t="s">
        <v>250</v>
      </c>
      <c r="K4907">
        <v>1</v>
      </c>
      <c r="L4907">
        <v>9</v>
      </c>
      <c r="M4907">
        <v>0</v>
      </c>
      <c r="N4907">
        <v>1</v>
      </c>
      <c r="O4907">
        <v>9</v>
      </c>
      <c r="P4907">
        <v>-7</v>
      </c>
      <c r="Q4907" s="28">
        <v>41310.084722222222</v>
      </c>
      <c r="R4907" s="28">
        <v>41314.195833333331</v>
      </c>
      <c r="S4907" t="s">
        <v>16743</v>
      </c>
      <c r="U4907" s="27">
        <v>41310</v>
      </c>
      <c r="V4907">
        <v>7</v>
      </c>
      <c r="W4907" t="s">
        <v>36</v>
      </c>
      <c r="X4907" t="s">
        <v>274</v>
      </c>
      <c r="Y4907">
        <v>1</v>
      </c>
      <c r="AA4907" t="s">
        <v>16744</v>
      </c>
      <c r="AB4907" t="s">
        <v>36</v>
      </c>
      <c r="AC4907">
        <v>0</v>
      </c>
      <c r="AD4907" s="27">
        <v>41397</v>
      </c>
      <c r="AE4907" t="s">
        <v>474</v>
      </c>
      <c r="AF4907" s="27">
        <v>41397</v>
      </c>
      <c r="AG4907" s="27">
        <v>41693</v>
      </c>
      <c r="AH4907">
        <v>1</v>
      </c>
      <c r="AJ4907" t="s">
        <v>16744</v>
      </c>
      <c r="AK4907" t="s">
        <v>255</v>
      </c>
      <c r="AL4907" s="27">
        <v>41397</v>
      </c>
      <c r="AM4907" t="s">
        <v>10161</v>
      </c>
      <c r="AN4907" t="s">
        <v>238</v>
      </c>
      <c r="AO4907">
        <v>7</v>
      </c>
      <c r="AP4907" t="s">
        <v>246</v>
      </c>
      <c r="AQ4907" s="27">
        <v>41317</v>
      </c>
      <c r="AR4907" t="s">
        <v>240</v>
      </c>
      <c r="AS4907">
        <v>9</v>
      </c>
      <c r="AT4907" t="s">
        <v>269</v>
      </c>
      <c r="AU4907" s="27">
        <v>41317</v>
      </c>
    </row>
    <row r="4908" spans="1:47" x14ac:dyDescent="0.2">
      <c r="A4908">
        <v>4907</v>
      </c>
      <c r="B4908" t="s">
        <v>16745</v>
      </c>
      <c r="C4908" t="s">
        <v>456</v>
      </c>
      <c r="D4908" t="s">
        <v>16746</v>
      </c>
      <c r="E4908" s="27">
        <v>41603</v>
      </c>
      <c r="F4908" t="s">
        <v>233</v>
      </c>
      <c r="G4908" s="27">
        <v>31109</v>
      </c>
      <c r="H4908">
        <v>31</v>
      </c>
      <c r="I4908" t="s">
        <v>244</v>
      </c>
      <c r="J4908" t="s">
        <v>250</v>
      </c>
      <c r="K4908">
        <v>2</v>
      </c>
      <c r="L4908">
        <v>9</v>
      </c>
      <c r="M4908">
        <v>1</v>
      </c>
      <c r="N4908">
        <v>1</v>
      </c>
      <c r="O4908">
        <v>16</v>
      </c>
      <c r="P4908">
        <v>-1</v>
      </c>
      <c r="Q4908" s="28">
        <v>41602.337500000001</v>
      </c>
      <c r="R4908" s="28">
        <v>41655.270138888889</v>
      </c>
      <c r="S4908" t="s">
        <v>16747</v>
      </c>
      <c r="T4908" s="27">
        <v>41602</v>
      </c>
      <c r="V4908">
        <v>1</v>
      </c>
      <c r="W4908" t="s">
        <v>32</v>
      </c>
      <c r="X4908" t="s">
        <v>359</v>
      </c>
      <c r="Y4908">
        <v>1</v>
      </c>
      <c r="AA4908" t="s">
        <v>16748</v>
      </c>
      <c r="AB4908" t="s">
        <v>36</v>
      </c>
      <c r="AD4908" s="27">
        <v>42395</v>
      </c>
      <c r="AE4908" t="s">
        <v>412</v>
      </c>
      <c r="AH4908">
        <v>0</v>
      </c>
      <c r="AN4908" t="s">
        <v>238</v>
      </c>
      <c r="AO4908">
        <v>6</v>
      </c>
      <c r="AP4908" t="s">
        <v>246</v>
      </c>
      <c r="AQ4908" s="27">
        <v>41603</v>
      </c>
      <c r="AR4908" t="s">
        <v>240</v>
      </c>
      <c r="AS4908">
        <v>9</v>
      </c>
      <c r="AT4908" t="s">
        <v>269</v>
      </c>
      <c r="AU4908" s="27">
        <v>41603</v>
      </c>
    </row>
    <row r="4909" spans="1:47" x14ac:dyDescent="0.2">
      <c r="A4909">
        <v>4908</v>
      </c>
      <c r="B4909" t="s">
        <v>16749</v>
      </c>
      <c r="C4909" t="s">
        <v>803</v>
      </c>
      <c r="D4909" t="s">
        <v>16750</v>
      </c>
      <c r="E4909" s="27">
        <v>41553</v>
      </c>
      <c r="F4909" t="s">
        <v>233</v>
      </c>
      <c r="G4909" s="27">
        <v>33395</v>
      </c>
      <c r="H4909">
        <v>24</v>
      </c>
      <c r="I4909" t="s">
        <v>259</v>
      </c>
      <c r="J4909" t="s">
        <v>250</v>
      </c>
      <c r="K4909">
        <v>0</v>
      </c>
      <c r="L4909">
        <v>7</v>
      </c>
      <c r="M4909">
        <v>0</v>
      </c>
      <c r="N4909">
        <v>0</v>
      </c>
      <c r="O4909">
        <v>0</v>
      </c>
      <c r="W4909" t="s">
        <v>237</v>
      </c>
      <c r="Y4909">
        <v>-1</v>
      </c>
      <c r="AB4909" t="s">
        <v>237</v>
      </c>
      <c r="AH4909">
        <v>0</v>
      </c>
      <c r="AN4909" t="s">
        <v>238</v>
      </c>
      <c r="AO4909">
        <v>5</v>
      </c>
      <c r="AP4909" t="s">
        <v>246</v>
      </c>
      <c r="AQ4909" s="27">
        <v>41553</v>
      </c>
      <c r="AR4909" t="s">
        <v>240</v>
      </c>
      <c r="AS4909">
        <v>7</v>
      </c>
      <c r="AT4909" t="s">
        <v>246</v>
      </c>
      <c r="AU4909" s="27">
        <v>41553</v>
      </c>
    </row>
    <row r="4910" spans="1:47" x14ac:dyDescent="0.2">
      <c r="A4910">
        <v>4909</v>
      </c>
      <c r="B4910" t="s">
        <v>16751</v>
      </c>
      <c r="C4910" t="s">
        <v>2381</v>
      </c>
      <c r="D4910" t="s">
        <v>16752</v>
      </c>
      <c r="E4910" s="27">
        <v>41415</v>
      </c>
      <c r="F4910" t="s">
        <v>233</v>
      </c>
      <c r="G4910" s="27">
        <v>33281</v>
      </c>
      <c r="H4910">
        <v>25</v>
      </c>
      <c r="I4910" t="s">
        <v>244</v>
      </c>
      <c r="J4910" t="s">
        <v>353</v>
      </c>
      <c r="K4910">
        <v>0</v>
      </c>
      <c r="L4910">
        <v>2</v>
      </c>
      <c r="M4910">
        <v>0</v>
      </c>
      <c r="N4910">
        <v>0</v>
      </c>
      <c r="O4910">
        <v>0</v>
      </c>
      <c r="P4910">
        <v>-1</v>
      </c>
      <c r="Q4910" s="28">
        <v>41414.064583333333</v>
      </c>
      <c r="R4910" s="28">
        <v>41418.209722222222</v>
      </c>
      <c r="S4910" t="s">
        <v>16753</v>
      </c>
      <c r="T4910" s="27">
        <v>41414</v>
      </c>
      <c r="V4910">
        <v>1</v>
      </c>
      <c r="W4910" t="s">
        <v>36</v>
      </c>
      <c r="X4910" t="s">
        <v>279</v>
      </c>
      <c r="Y4910">
        <v>0</v>
      </c>
      <c r="AB4910" t="s">
        <v>237</v>
      </c>
      <c r="AH4910">
        <v>0</v>
      </c>
      <c r="AN4910" t="s">
        <v>238</v>
      </c>
      <c r="AO4910">
        <v>4</v>
      </c>
      <c r="AP4910" t="s">
        <v>239</v>
      </c>
      <c r="AQ4910" s="27">
        <v>41415</v>
      </c>
      <c r="AR4910" t="s">
        <v>240</v>
      </c>
      <c r="AS4910">
        <v>2</v>
      </c>
      <c r="AT4910" t="s">
        <v>239</v>
      </c>
      <c r="AU4910" s="27">
        <v>41415</v>
      </c>
    </row>
    <row r="4911" spans="1:47" x14ac:dyDescent="0.2">
      <c r="A4911">
        <v>4910</v>
      </c>
      <c r="B4911" t="s">
        <v>16754</v>
      </c>
      <c r="C4911" t="s">
        <v>16755</v>
      </c>
      <c r="D4911" t="s">
        <v>16756</v>
      </c>
      <c r="E4911" s="27">
        <v>41364</v>
      </c>
      <c r="F4911" t="s">
        <v>233</v>
      </c>
      <c r="G4911" s="27">
        <v>33435</v>
      </c>
      <c r="H4911">
        <v>24</v>
      </c>
      <c r="I4911" t="s">
        <v>259</v>
      </c>
      <c r="J4911" t="s">
        <v>245</v>
      </c>
      <c r="K4911">
        <v>0</v>
      </c>
      <c r="L4911">
        <v>4</v>
      </c>
      <c r="M4911">
        <v>0</v>
      </c>
      <c r="N4911">
        <v>0</v>
      </c>
      <c r="O4911">
        <v>0</v>
      </c>
      <c r="W4911" t="s">
        <v>237</v>
      </c>
      <c r="Y4911">
        <v>1</v>
      </c>
      <c r="AA4911" t="s">
        <v>16757</v>
      </c>
      <c r="AB4911" t="s">
        <v>36</v>
      </c>
      <c r="AC4911">
        <v>0</v>
      </c>
      <c r="AD4911" s="27">
        <v>41750</v>
      </c>
      <c r="AE4911" t="s">
        <v>10838</v>
      </c>
      <c r="AF4911" s="27">
        <v>41750</v>
      </c>
      <c r="AG4911" s="27">
        <v>41751</v>
      </c>
      <c r="AH4911">
        <v>0</v>
      </c>
      <c r="AN4911" t="s">
        <v>238</v>
      </c>
      <c r="AO4911">
        <v>5</v>
      </c>
      <c r="AP4911" t="s">
        <v>246</v>
      </c>
      <c r="AQ4911" s="27">
        <v>41364</v>
      </c>
      <c r="AR4911" t="s">
        <v>240</v>
      </c>
      <c r="AS4911">
        <v>4</v>
      </c>
      <c r="AT4911" t="s">
        <v>239</v>
      </c>
      <c r="AU4911" s="27">
        <v>41364</v>
      </c>
    </row>
    <row r="4912" spans="1:47" x14ac:dyDescent="0.2">
      <c r="A4912">
        <v>4911</v>
      </c>
      <c r="B4912" t="s">
        <v>16758</v>
      </c>
      <c r="C4912" t="s">
        <v>16759</v>
      </c>
      <c r="D4912" t="s">
        <v>16760</v>
      </c>
      <c r="E4912" s="27">
        <v>41709</v>
      </c>
      <c r="F4912" t="s">
        <v>233</v>
      </c>
      <c r="G4912" s="27">
        <v>33534</v>
      </c>
      <c r="H4912">
        <v>24</v>
      </c>
      <c r="I4912" t="s">
        <v>259</v>
      </c>
      <c r="J4912" t="s">
        <v>250</v>
      </c>
      <c r="K4912">
        <v>0</v>
      </c>
      <c r="L4912">
        <v>9</v>
      </c>
      <c r="M4912">
        <v>0</v>
      </c>
      <c r="N4912">
        <v>0</v>
      </c>
      <c r="O4912">
        <v>0</v>
      </c>
      <c r="P4912">
        <v>-1</v>
      </c>
      <c r="Q4912" s="28">
        <v>41708.084027777775</v>
      </c>
      <c r="R4912" s="28">
        <v>41709.445833333331</v>
      </c>
      <c r="S4912" t="s">
        <v>16761</v>
      </c>
      <c r="T4912" s="27">
        <v>41708</v>
      </c>
      <c r="V4912">
        <v>1</v>
      </c>
      <c r="W4912" t="s">
        <v>32</v>
      </c>
      <c r="X4912" t="s">
        <v>16762</v>
      </c>
      <c r="Y4912">
        <v>0</v>
      </c>
      <c r="AB4912" t="s">
        <v>237</v>
      </c>
      <c r="AH4912">
        <v>0</v>
      </c>
      <c r="AN4912" t="s">
        <v>238</v>
      </c>
      <c r="AO4912">
        <v>9</v>
      </c>
      <c r="AP4912" t="s">
        <v>269</v>
      </c>
      <c r="AQ4912" s="27">
        <v>41709</v>
      </c>
      <c r="AR4912" t="s">
        <v>240</v>
      </c>
      <c r="AS4912">
        <v>9</v>
      </c>
      <c r="AT4912" t="s">
        <v>269</v>
      </c>
      <c r="AU4912" s="27">
        <v>41709</v>
      </c>
    </row>
    <row r="4913" spans="1:47" x14ac:dyDescent="0.2">
      <c r="A4913">
        <v>4912</v>
      </c>
      <c r="B4913" t="s">
        <v>16763</v>
      </c>
      <c r="C4913" t="s">
        <v>803</v>
      </c>
      <c r="D4913" t="s">
        <v>15734</v>
      </c>
      <c r="E4913" s="27">
        <v>41370</v>
      </c>
      <c r="F4913" t="s">
        <v>233</v>
      </c>
      <c r="G4913" s="27">
        <v>34028</v>
      </c>
      <c r="H4913">
        <v>23</v>
      </c>
      <c r="I4913" t="s">
        <v>259</v>
      </c>
      <c r="J4913" t="s">
        <v>353</v>
      </c>
      <c r="K4913">
        <v>0</v>
      </c>
      <c r="L4913">
        <v>8</v>
      </c>
      <c r="M4913">
        <v>0</v>
      </c>
      <c r="N4913">
        <v>0</v>
      </c>
      <c r="O4913">
        <v>6</v>
      </c>
      <c r="P4913">
        <v>-1</v>
      </c>
      <c r="Q4913" s="28">
        <v>41369.159722222219</v>
      </c>
      <c r="R4913" s="28">
        <v>41403.396527777775</v>
      </c>
      <c r="S4913" t="s">
        <v>16764</v>
      </c>
      <c r="T4913" s="27">
        <v>41369</v>
      </c>
      <c r="V4913">
        <v>1</v>
      </c>
      <c r="W4913" t="s">
        <v>36</v>
      </c>
      <c r="X4913" t="s">
        <v>412</v>
      </c>
      <c r="Y4913">
        <v>0</v>
      </c>
      <c r="AB4913" t="s">
        <v>237</v>
      </c>
      <c r="AH4913">
        <v>0</v>
      </c>
      <c r="AN4913" t="s">
        <v>238</v>
      </c>
      <c r="AO4913">
        <v>5</v>
      </c>
      <c r="AP4913" t="s">
        <v>246</v>
      </c>
      <c r="AQ4913" s="27">
        <v>41370</v>
      </c>
      <c r="AR4913" t="s">
        <v>240</v>
      </c>
      <c r="AS4913">
        <v>8</v>
      </c>
      <c r="AT4913" t="s">
        <v>269</v>
      </c>
      <c r="AU4913" s="27">
        <v>41370</v>
      </c>
    </row>
    <row r="4914" spans="1:47" x14ac:dyDescent="0.2">
      <c r="A4914">
        <v>4913</v>
      </c>
      <c r="B4914" t="s">
        <v>16765</v>
      </c>
      <c r="C4914" t="s">
        <v>6173</v>
      </c>
      <c r="D4914" t="s">
        <v>16766</v>
      </c>
      <c r="E4914" s="27">
        <v>41870</v>
      </c>
      <c r="F4914" t="s">
        <v>233</v>
      </c>
      <c r="G4914" s="27">
        <v>30908</v>
      </c>
      <c r="H4914">
        <v>31</v>
      </c>
      <c r="I4914" t="s">
        <v>244</v>
      </c>
      <c r="J4914" t="s">
        <v>250</v>
      </c>
      <c r="K4914">
        <v>0</v>
      </c>
      <c r="L4914">
        <v>2</v>
      </c>
      <c r="M4914">
        <v>0</v>
      </c>
      <c r="N4914">
        <v>0</v>
      </c>
      <c r="O4914">
        <v>1</v>
      </c>
      <c r="P4914">
        <v>-6</v>
      </c>
      <c r="Q4914" s="28">
        <v>41864.350694444445</v>
      </c>
      <c r="R4914" s="28">
        <v>41865.084722222222</v>
      </c>
      <c r="S4914" t="s">
        <v>16767</v>
      </c>
      <c r="T4914" s="27">
        <v>41864</v>
      </c>
      <c r="V4914">
        <v>6</v>
      </c>
      <c r="W4914" t="s">
        <v>36</v>
      </c>
      <c r="X4914" t="s">
        <v>279</v>
      </c>
      <c r="Y4914">
        <v>0</v>
      </c>
      <c r="AB4914" t="s">
        <v>237</v>
      </c>
      <c r="AH4914">
        <v>0</v>
      </c>
      <c r="AN4914" t="s">
        <v>238</v>
      </c>
      <c r="AO4914">
        <v>2</v>
      </c>
      <c r="AP4914" t="s">
        <v>239</v>
      </c>
      <c r="AQ4914" s="27">
        <v>41870</v>
      </c>
      <c r="AR4914" t="s">
        <v>240</v>
      </c>
      <c r="AS4914">
        <v>2</v>
      </c>
      <c r="AT4914" t="s">
        <v>239</v>
      </c>
      <c r="AU4914" s="27">
        <v>41870</v>
      </c>
    </row>
    <row r="4915" spans="1:47" x14ac:dyDescent="0.2">
      <c r="A4915">
        <v>4914</v>
      </c>
      <c r="B4915" t="s">
        <v>16768</v>
      </c>
      <c r="C4915" t="s">
        <v>803</v>
      </c>
      <c r="D4915" t="s">
        <v>3373</v>
      </c>
      <c r="E4915" s="27">
        <v>41508</v>
      </c>
      <c r="F4915" t="s">
        <v>233</v>
      </c>
      <c r="G4915" s="27">
        <v>33976</v>
      </c>
      <c r="H4915">
        <v>23</v>
      </c>
      <c r="I4915" t="s">
        <v>259</v>
      </c>
      <c r="J4915" t="s">
        <v>250</v>
      </c>
      <c r="K4915">
        <v>0</v>
      </c>
      <c r="L4915">
        <v>8</v>
      </c>
      <c r="M4915">
        <v>1</v>
      </c>
      <c r="N4915">
        <v>0</v>
      </c>
      <c r="O4915">
        <v>7</v>
      </c>
      <c r="P4915">
        <v>-1</v>
      </c>
      <c r="Q4915" s="28">
        <v>41507.059027777781</v>
      </c>
      <c r="R4915" s="28">
        <v>41508.28402777778</v>
      </c>
      <c r="S4915" t="s">
        <v>16769</v>
      </c>
      <c r="T4915" s="27">
        <v>41507</v>
      </c>
      <c r="V4915">
        <v>1</v>
      </c>
      <c r="W4915" t="s">
        <v>32</v>
      </c>
      <c r="X4915" t="s">
        <v>441</v>
      </c>
      <c r="Y4915">
        <v>1</v>
      </c>
      <c r="AA4915" t="s">
        <v>16770</v>
      </c>
      <c r="AB4915" t="s">
        <v>36</v>
      </c>
      <c r="AD4915" s="27">
        <v>41732</v>
      </c>
      <c r="AE4915" t="s">
        <v>279</v>
      </c>
      <c r="AH4915">
        <v>1</v>
      </c>
      <c r="AJ4915" t="s">
        <v>16770</v>
      </c>
      <c r="AK4915" t="s">
        <v>462</v>
      </c>
      <c r="AL4915" s="27">
        <v>41732</v>
      </c>
      <c r="AM4915" t="s">
        <v>279</v>
      </c>
      <c r="AN4915" t="s">
        <v>238</v>
      </c>
      <c r="AO4915">
        <v>7</v>
      </c>
      <c r="AP4915" t="s">
        <v>246</v>
      </c>
      <c r="AQ4915" s="27">
        <v>41508</v>
      </c>
      <c r="AR4915" t="s">
        <v>240</v>
      </c>
      <c r="AS4915">
        <v>8</v>
      </c>
      <c r="AT4915" t="s">
        <v>269</v>
      </c>
      <c r="AU4915" s="27">
        <v>41508</v>
      </c>
    </row>
    <row r="4916" spans="1:47" x14ac:dyDescent="0.2">
      <c r="A4916">
        <v>4915</v>
      </c>
      <c r="B4916" t="s">
        <v>16771</v>
      </c>
      <c r="C4916" t="s">
        <v>16772</v>
      </c>
      <c r="D4916" t="s">
        <v>16773</v>
      </c>
      <c r="E4916" s="27">
        <v>41845</v>
      </c>
      <c r="F4916" t="s">
        <v>294</v>
      </c>
      <c r="G4916" s="27">
        <v>34153</v>
      </c>
      <c r="H4916">
        <v>22</v>
      </c>
      <c r="I4916" t="s">
        <v>259</v>
      </c>
      <c r="J4916" t="s">
        <v>250</v>
      </c>
      <c r="K4916">
        <v>0</v>
      </c>
      <c r="L4916">
        <v>5</v>
      </c>
      <c r="M4916">
        <v>0</v>
      </c>
      <c r="N4916">
        <v>0</v>
      </c>
      <c r="O4916">
        <v>1</v>
      </c>
      <c r="P4916">
        <v>-101</v>
      </c>
      <c r="Q4916" s="28">
        <v>41744.436805555553</v>
      </c>
      <c r="R4916" s="28">
        <v>41745.113194444442</v>
      </c>
      <c r="S4916" t="s">
        <v>16774</v>
      </c>
      <c r="T4916" s="27">
        <v>41744</v>
      </c>
      <c r="V4916">
        <v>101</v>
      </c>
      <c r="W4916" t="s">
        <v>32</v>
      </c>
      <c r="X4916" t="s">
        <v>1994</v>
      </c>
      <c r="Y4916">
        <v>0</v>
      </c>
      <c r="AB4916" t="s">
        <v>237</v>
      </c>
      <c r="AH4916">
        <v>0</v>
      </c>
      <c r="AN4916" t="s">
        <v>238</v>
      </c>
      <c r="AO4916">
        <v>5</v>
      </c>
      <c r="AP4916" t="s">
        <v>246</v>
      </c>
      <c r="AQ4916" s="27">
        <v>41845</v>
      </c>
      <c r="AR4916" t="s">
        <v>240</v>
      </c>
      <c r="AS4916">
        <v>5</v>
      </c>
      <c r="AT4916" t="s">
        <v>246</v>
      </c>
      <c r="AU4916" s="27">
        <v>41845</v>
      </c>
    </row>
    <row r="4917" spans="1:47" x14ac:dyDescent="0.2">
      <c r="A4917">
        <v>4916</v>
      </c>
      <c r="B4917" t="s">
        <v>16775</v>
      </c>
      <c r="C4917" t="s">
        <v>500</v>
      </c>
      <c r="D4917" t="s">
        <v>2839</v>
      </c>
      <c r="E4917" s="27">
        <v>41499</v>
      </c>
      <c r="F4917" t="s">
        <v>233</v>
      </c>
      <c r="G4917" s="27">
        <v>30128</v>
      </c>
      <c r="H4917">
        <v>33</v>
      </c>
      <c r="I4917" t="s">
        <v>244</v>
      </c>
      <c r="J4917" t="s">
        <v>245</v>
      </c>
      <c r="K4917">
        <v>0</v>
      </c>
      <c r="L4917">
        <v>3</v>
      </c>
      <c r="M4917">
        <v>0</v>
      </c>
      <c r="N4917">
        <v>0</v>
      </c>
      <c r="O4917">
        <v>1</v>
      </c>
      <c r="P4917">
        <v>0</v>
      </c>
      <c r="Q4917" s="28">
        <v>41499.063888888886</v>
      </c>
      <c r="R4917" s="28">
        <v>41541.411805555559</v>
      </c>
      <c r="S4917" t="s">
        <v>16776</v>
      </c>
      <c r="U4917" s="27">
        <v>41499</v>
      </c>
      <c r="V4917">
        <v>0</v>
      </c>
      <c r="W4917" t="s">
        <v>32</v>
      </c>
      <c r="X4917" t="s">
        <v>274</v>
      </c>
      <c r="Y4917">
        <v>0</v>
      </c>
      <c r="AB4917" t="s">
        <v>237</v>
      </c>
      <c r="AH4917">
        <v>0</v>
      </c>
      <c r="AN4917" t="s">
        <v>238</v>
      </c>
      <c r="AO4917">
        <v>2</v>
      </c>
      <c r="AP4917" t="s">
        <v>239</v>
      </c>
      <c r="AQ4917" s="27">
        <v>41499</v>
      </c>
      <c r="AR4917" t="s">
        <v>240</v>
      </c>
      <c r="AS4917">
        <v>3</v>
      </c>
      <c r="AT4917" t="s">
        <v>239</v>
      </c>
      <c r="AU4917" s="27">
        <v>41499</v>
      </c>
    </row>
    <row r="4918" spans="1:47" x14ac:dyDescent="0.2">
      <c r="A4918">
        <v>4917</v>
      </c>
      <c r="B4918" t="s">
        <v>16777</v>
      </c>
      <c r="C4918" t="s">
        <v>14006</v>
      </c>
      <c r="D4918" t="s">
        <v>16778</v>
      </c>
      <c r="E4918" s="27">
        <v>41488</v>
      </c>
      <c r="F4918" t="s">
        <v>294</v>
      </c>
      <c r="G4918" s="27">
        <v>24951</v>
      </c>
      <c r="H4918">
        <v>47</v>
      </c>
      <c r="I4918" t="s">
        <v>234</v>
      </c>
      <c r="J4918" t="s">
        <v>353</v>
      </c>
      <c r="K4918">
        <v>0</v>
      </c>
      <c r="L4918">
        <v>1</v>
      </c>
      <c r="M4918">
        <v>0</v>
      </c>
      <c r="N4918">
        <v>0</v>
      </c>
      <c r="O4918">
        <v>2</v>
      </c>
      <c r="S4918" t="s">
        <v>16779</v>
      </c>
      <c r="U4918" s="27">
        <v>37688</v>
      </c>
      <c r="V4918">
        <v>3800</v>
      </c>
      <c r="W4918" t="s">
        <v>32</v>
      </c>
      <c r="X4918" t="s">
        <v>274</v>
      </c>
      <c r="Y4918">
        <v>0</v>
      </c>
      <c r="AB4918" t="s">
        <v>237</v>
      </c>
      <c r="AH4918">
        <v>0</v>
      </c>
      <c r="AN4918" t="s">
        <v>238</v>
      </c>
      <c r="AO4918">
        <v>1</v>
      </c>
      <c r="AP4918" t="s">
        <v>239</v>
      </c>
      <c r="AQ4918" s="27">
        <v>41488</v>
      </c>
      <c r="AR4918" t="s">
        <v>240</v>
      </c>
      <c r="AS4918">
        <v>1</v>
      </c>
      <c r="AT4918" t="s">
        <v>239</v>
      </c>
      <c r="AU4918" s="27">
        <v>41488</v>
      </c>
    </row>
    <row r="4919" spans="1:47" x14ac:dyDescent="0.2">
      <c r="A4919">
        <v>4918</v>
      </c>
      <c r="B4919" t="s">
        <v>16780</v>
      </c>
      <c r="C4919" t="s">
        <v>5773</v>
      </c>
      <c r="D4919" t="s">
        <v>6853</v>
      </c>
      <c r="E4919" s="27">
        <v>41931</v>
      </c>
      <c r="F4919" t="s">
        <v>233</v>
      </c>
      <c r="G4919" s="27">
        <v>32810</v>
      </c>
      <c r="H4919">
        <v>26</v>
      </c>
      <c r="I4919" t="s">
        <v>244</v>
      </c>
      <c r="J4919" t="s">
        <v>245</v>
      </c>
      <c r="K4919">
        <v>0</v>
      </c>
      <c r="L4919">
        <v>8</v>
      </c>
      <c r="M4919">
        <v>0</v>
      </c>
      <c r="N4919">
        <v>0</v>
      </c>
      <c r="O4919">
        <v>0</v>
      </c>
      <c r="P4919">
        <v>-1</v>
      </c>
      <c r="Q4919" s="28">
        <v>41930.195138888892</v>
      </c>
      <c r="R4919" s="28">
        <v>41931.06527777778</v>
      </c>
      <c r="S4919" t="s">
        <v>16781</v>
      </c>
      <c r="T4919" s="27">
        <v>41930</v>
      </c>
      <c r="V4919">
        <v>1</v>
      </c>
      <c r="W4919" t="s">
        <v>36</v>
      </c>
      <c r="X4919" t="s">
        <v>279</v>
      </c>
      <c r="Y4919">
        <v>0</v>
      </c>
      <c r="AB4919" t="s">
        <v>237</v>
      </c>
      <c r="AH4919">
        <v>0</v>
      </c>
      <c r="AN4919" t="s">
        <v>238</v>
      </c>
      <c r="AO4919">
        <v>8</v>
      </c>
      <c r="AP4919" t="s">
        <v>269</v>
      </c>
      <c r="AQ4919" s="27">
        <v>41931</v>
      </c>
      <c r="AR4919" t="s">
        <v>240</v>
      </c>
      <c r="AS4919">
        <v>8</v>
      </c>
      <c r="AT4919" t="s">
        <v>269</v>
      </c>
      <c r="AU4919" s="27">
        <v>41931</v>
      </c>
    </row>
    <row r="4920" spans="1:47" x14ac:dyDescent="0.2">
      <c r="A4920">
        <v>4919</v>
      </c>
      <c r="B4920" t="s">
        <v>16782</v>
      </c>
      <c r="C4920" t="s">
        <v>16783</v>
      </c>
      <c r="D4920" t="s">
        <v>2365</v>
      </c>
      <c r="E4920" s="27">
        <v>41823</v>
      </c>
      <c r="F4920" t="s">
        <v>294</v>
      </c>
      <c r="G4920" s="27">
        <v>29779</v>
      </c>
      <c r="H4920">
        <v>34</v>
      </c>
      <c r="I4920" t="s">
        <v>244</v>
      </c>
      <c r="J4920" t="s">
        <v>250</v>
      </c>
      <c r="K4920">
        <v>0</v>
      </c>
      <c r="L4920">
        <v>4</v>
      </c>
      <c r="M4920">
        <v>0</v>
      </c>
      <c r="N4920">
        <v>0</v>
      </c>
      <c r="O4920">
        <v>1</v>
      </c>
      <c r="S4920" t="s">
        <v>16784</v>
      </c>
      <c r="T4920" s="27">
        <v>40971</v>
      </c>
      <c r="V4920">
        <v>852</v>
      </c>
      <c r="W4920" t="s">
        <v>36</v>
      </c>
      <c r="X4920" t="s">
        <v>313</v>
      </c>
      <c r="Y4920">
        <v>0</v>
      </c>
      <c r="AB4920" t="s">
        <v>237</v>
      </c>
      <c r="AH4920">
        <v>0</v>
      </c>
      <c r="AN4920" t="s">
        <v>238</v>
      </c>
      <c r="AO4920">
        <v>2</v>
      </c>
      <c r="AP4920" t="s">
        <v>239</v>
      </c>
      <c r="AQ4920" s="27">
        <v>41823</v>
      </c>
      <c r="AR4920" t="s">
        <v>240</v>
      </c>
      <c r="AS4920">
        <v>4</v>
      </c>
      <c r="AT4920" t="s">
        <v>239</v>
      </c>
      <c r="AU4920" s="27">
        <v>41823</v>
      </c>
    </row>
    <row r="4921" spans="1:47" x14ac:dyDescent="0.2">
      <c r="A4921">
        <v>4920</v>
      </c>
      <c r="B4921" t="s">
        <v>16785</v>
      </c>
      <c r="C4921" t="s">
        <v>16786</v>
      </c>
      <c r="D4921" t="s">
        <v>16787</v>
      </c>
      <c r="E4921" s="27">
        <v>41994</v>
      </c>
      <c r="F4921" t="s">
        <v>233</v>
      </c>
      <c r="G4921" s="27">
        <v>27021</v>
      </c>
      <c r="H4921">
        <v>42</v>
      </c>
      <c r="I4921" t="s">
        <v>244</v>
      </c>
      <c r="J4921" t="s">
        <v>250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 s="28">
        <v>41994.052083333336</v>
      </c>
      <c r="R4921" s="28">
        <v>41994.331250000003</v>
      </c>
      <c r="S4921" t="s">
        <v>16788</v>
      </c>
      <c r="T4921" s="27">
        <v>41993</v>
      </c>
      <c r="V4921">
        <v>1</v>
      </c>
      <c r="W4921" t="s">
        <v>32</v>
      </c>
      <c r="X4921" t="s">
        <v>1089</v>
      </c>
      <c r="Y4921">
        <v>0</v>
      </c>
      <c r="AB4921" t="s">
        <v>237</v>
      </c>
      <c r="AH4921">
        <v>0</v>
      </c>
      <c r="AN4921" t="s">
        <v>238</v>
      </c>
      <c r="AO4921">
        <v>1</v>
      </c>
      <c r="AP4921" t="s">
        <v>239</v>
      </c>
      <c r="AQ4921" s="27">
        <v>41994</v>
      </c>
      <c r="AR4921" t="s">
        <v>240</v>
      </c>
      <c r="AS4921">
        <v>1</v>
      </c>
      <c r="AT4921" t="s">
        <v>239</v>
      </c>
      <c r="AU4921" s="27">
        <v>41994</v>
      </c>
    </row>
    <row r="4922" spans="1:47" x14ac:dyDescent="0.2">
      <c r="A4922">
        <v>4921</v>
      </c>
      <c r="B4922" t="s">
        <v>16789</v>
      </c>
      <c r="C4922" t="s">
        <v>1313</v>
      </c>
      <c r="D4922" t="s">
        <v>16790</v>
      </c>
      <c r="E4922" s="27">
        <v>41533</v>
      </c>
      <c r="F4922" t="s">
        <v>233</v>
      </c>
      <c r="G4922" s="27">
        <v>24597</v>
      </c>
      <c r="H4922">
        <v>48</v>
      </c>
      <c r="I4922" t="s">
        <v>234</v>
      </c>
      <c r="J4922" t="s">
        <v>353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-1</v>
      </c>
      <c r="Q4922" s="28">
        <v>41532.509027777778</v>
      </c>
      <c r="R4922" s="28">
        <v>41532.049305555556</v>
      </c>
      <c r="S4922" t="s">
        <v>16791</v>
      </c>
      <c r="T4922" s="27">
        <v>41531</v>
      </c>
      <c r="V4922">
        <v>2</v>
      </c>
      <c r="W4922" t="s">
        <v>36</v>
      </c>
      <c r="X4922" t="s">
        <v>11980</v>
      </c>
      <c r="Y4922">
        <v>0</v>
      </c>
      <c r="AB4922" t="s">
        <v>237</v>
      </c>
      <c r="AH4922">
        <v>0</v>
      </c>
      <c r="AN4922" t="s">
        <v>238</v>
      </c>
      <c r="AO4922">
        <v>1</v>
      </c>
      <c r="AP4922" t="s">
        <v>239</v>
      </c>
      <c r="AQ4922" s="27">
        <v>41533</v>
      </c>
      <c r="AR4922" t="s">
        <v>240</v>
      </c>
      <c r="AS4922">
        <v>1</v>
      </c>
      <c r="AT4922" t="s">
        <v>239</v>
      </c>
      <c r="AU4922" s="27">
        <v>41533</v>
      </c>
    </row>
    <row r="4923" spans="1:47" x14ac:dyDescent="0.2">
      <c r="A4923">
        <v>4922</v>
      </c>
      <c r="B4923" t="s">
        <v>16792</v>
      </c>
      <c r="C4923" t="s">
        <v>702</v>
      </c>
      <c r="D4923" t="s">
        <v>3460</v>
      </c>
      <c r="E4923" s="27">
        <v>41561</v>
      </c>
      <c r="F4923" t="s">
        <v>233</v>
      </c>
      <c r="G4923" s="27">
        <v>29420</v>
      </c>
      <c r="H4923">
        <v>35</v>
      </c>
      <c r="I4923" t="s">
        <v>244</v>
      </c>
      <c r="J4923" t="s">
        <v>353</v>
      </c>
      <c r="K4923">
        <v>0</v>
      </c>
      <c r="L4923">
        <v>2</v>
      </c>
      <c r="M4923">
        <v>0</v>
      </c>
      <c r="N4923">
        <v>0</v>
      </c>
      <c r="O4923">
        <v>0</v>
      </c>
      <c r="S4923" t="s">
        <v>16793</v>
      </c>
      <c r="T4923" s="27">
        <v>41560</v>
      </c>
      <c r="V4923">
        <v>1</v>
      </c>
      <c r="W4923" t="s">
        <v>36</v>
      </c>
      <c r="X4923" t="s">
        <v>392</v>
      </c>
      <c r="Y4923">
        <v>0</v>
      </c>
      <c r="AB4923" t="s">
        <v>237</v>
      </c>
      <c r="AH4923">
        <v>0</v>
      </c>
      <c r="AN4923" t="s">
        <v>238</v>
      </c>
      <c r="AO4923">
        <v>1</v>
      </c>
      <c r="AP4923" t="s">
        <v>239</v>
      </c>
      <c r="AQ4923" s="27">
        <v>41561</v>
      </c>
      <c r="AR4923" t="s">
        <v>240</v>
      </c>
      <c r="AS4923">
        <v>2</v>
      </c>
      <c r="AT4923" t="s">
        <v>239</v>
      </c>
      <c r="AU4923" s="27">
        <v>41561</v>
      </c>
    </row>
    <row r="4924" spans="1:47" x14ac:dyDescent="0.2">
      <c r="A4924">
        <v>4923</v>
      </c>
      <c r="B4924" t="s">
        <v>16794</v>
      </c>
      <c r="C4924" t="s">
        <v>16795</v>
      </c>
      <c r="D4924" t="s">
        <v>6053</v>
      </c>
      <c r="E4924" s="27">
        <v>41620</v>
      </c>
      <c r="F4924" t="s">
        <v>233</v>
      </c>
      <c r="G4924" s="27">
        <v>33475</v>
      </c>
      <c r="H4924">
        <v>24</v>
      </c>
      <c r="I4924" t="s">
        <v>259</v>
      </c>
      <c r="J4924" t="s">
        <v>22</v>
      </c>
      <c r="K4924">
        <v>0</v>
      </c>
      <c r="L4924">
        <v>3</v>
      </c>
      <c r="M4924">
        <v>0</v>
      </c>
      <c r="N4924">
        <v>0</v>
      </c>
      <c r="O4924">
        <v>3</v>
      </c>
      <c r="P4924">
        <v>252</v>
      </c>
      <c r="Q4924" s="28">
        <v>41872.533333333333</v>
      </c>
      <c r="R4924" s="28">
        <v>41922.186805555553</v>
      </c>
      <c r="S4924" t="s">
        <v>16796</v>
      </c>
      <c r="U4924" s="27">
        <v>41593</v>
      </c>
      <c r="V4924">
        <v>27</v>
      </c>
      <c r="W4924" t="s">
        <v>32</v>
      </c>
      <c r="X4924" t="s">
        <v>274</v>
      </c>
      <c r="Y4924">
        <v>1</v>
      </c>
      <c r="AA4924" t="s">
        <v>16797</v>
      </c>
      <c r="AB4924" t="s">
        <v>36</v>
      </c>
      <c r="AC4924">
        <v>159</v>
      </c>
      <c r="AD4924" s="27">
        <v>41713</v>
      </c>
      <c r="AE4924" t="s">
        <v>724</v>
      </c>
      <c r="AF4924" s="27">
        <v>41872</v>
      </c>
      <c r="AG4924" s="27">
        <v>41922</v>
      </c>
      <c r="AH4924">
        <v>0</v>
      </c>
      <c r="AN4924" t="s">
        <v>238</v>
      </c>
      <c r="AO4924">
        <v>4</v>
      </c>
      <c r="AP4924" t="s">
        <v>239</v>
      </c>
      <c r="AQ4924" s="27">
        <v>41620</v>
      </c>
      <c r="AR4924" t="s">
        <v>240</v>
      </c>
      <c r="AS4924">
        <v>3</v>
      </c>
      <c r="AT4924" t="s">
        <v>239</v>
      </c>
      <c r="AU4924" s="27">
        <v>41620</v>
      </c>
    </row>
    <row r="4925" spans="1:47" x14ac:dyDescent="0.2">
      <c r="A4925">
        <v>4924</v>
      </c>
      <c r="B4925" t="s">
        <v>16798</v>
      </c>
      <c r="C4925" t="s">
        <v>1481</v>
      </c>
      <c r="D4925" t="s">
        <v>16799</v>
      </c>
      <c r="E4925" s="27">
        <v>41824</v>
      </c>
      <c r="F4925" t="s">
        <v>233</v>
      </c>
      <c r="G4925" s="27">
        <v>25127</v>
      </c>
      <c r="H4925">
        <v>47</v>
      </c>
      <c r="I4925" t="s">
        <v>234</v>
      </c>
      <c r="J4925" t="s">
        <v>245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-1</v>
      </c>
      <c r="Q4925" s="28">
        <v>41823.340277777781</v>
      </c>
      <c r="R4925" s="28">
        <v>41825.354166666664</v>
      </c>
      <c r="S4925" t="s">
        <v>16800</v>
      </c>
      <c r="T4925" s="27">
        <v>41823</v>
      </c>
      <c r="V4925">
        <v>1</v>
      </c>
      <c r="W4925" t="s">
        <v>32</v>
      </c>
      <c r="X4925" t="s">
        <v>359</v>
      </c>
      <c r="Y4925">
        <v>0</v>
      </c>
      <c r="AB4925" t="s">
        <v>237</v>
      </c>
      <c r="AH4925">
        <v>0</v>
      </c>
      <c r="AN4925" t="s">
        <v>238</v>
      </c>
      <c r="AO4925">
        <v>1</v>
      </c>
      <c r="AP4925" t="s">
        <v>239</v>
      </c>
      <c r="AQ4925" s="27">
        <v>41824</v>
      </c>
      <c r="AR4925" t="s">
        <v>240</v>
      </c>
      <c r="AS4925">
        <v>1</v>
      </c>
      <c r="AT4925" t="s">
        <v>239</v>
      </c>
      <c r="AU4925" s="27">
        <v>41824</v>
      </c>
    </row>
    <row r="4926" spans="1:47" x14ac:dyDescent="0.2">
      <c r="A4926">
        <v>4925</v>
      </c>
      <c r="B4926" t="s">
        <v>16801</v>
      </c>
      <c r="C4926" t="s">
        <v>1863</v>
      </c>
      <c r="D4926" t="s">
        <v>16802</v>
      </c>
      <c r="E4926" s="27">
        <v>41363</v>
      </c>
      <c r="F4926" t="s">
        <v>233</v>
      </c>
      <c r="G4926" s="27">
        <v>19751</v>
      </c>
      <c r="H4926">
        <v>62</v>
      </c>
      <c r="I4926" t="s">
        <v>234</v>
      </c>
      <c r="J4926" t="s">
        <v>245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-1</v>
      </c>
      <c r="Q4926" s="28">
        <v>41362.462500000001</v>
      </c>
      <c r="R4926" s="28">
        <v>41363.333333333336</v>
      </c>
      <c r="S4926" t="s">
        <v>16803</v>
      </c>
      <c r="T4926" s="27">
        <v>41362</v>
      </c>
      <c r="V4926">
        <v>1</v>
      </c>
      <c r="W4926" t="s">
        <v>32</v>
      </c>
      <c r="X4926" t="s">
        <v>1089</v>
      </c>
      <c r="Y4926">
        <v>0</v>
      </c>
      <c r="AB4926" t="s">
        <v>237</v>
      </c>
      <c r="AH4926">
        <v>0</v>
      </c>
      <c r="AN4926" t="s">
        <v>238</v>
      </c>
      <c r="AO4926">
        <v>1</v>
      </c>
      <c r="AP4926" t="s">
        <v>239</v>
      </c>
      <c r="AQ4926" s="27">
        <v>41363</v>
      </c>
      <c r="AR4926" t="s">
        <v>240</v>
      </c>
      <c r="AS4926">
        <v>1</v>
      </c>
      <c r="AT4926" t="s">
        <v>239</v>
      </c>
      <c r="AU4926" s="27">
        <v>41363</v>
      </c>
    </row>
    <row r="4927" spans="1:47" x14ac:dyDescent="0.2">
      <c r="A4927">
        <v>4926</v>
      </c>
      <c r="B4927" t="s">
        <v>16804</v>
      </c>
      <c r="C4927" t="s">
        <v>663</v>
      </c>
      <c r="D4927" t="s">
        <v>689</v>
      </c>
      <c r="E4927" s="27">
        <v>41578</v>
      </c>
      <c r="F4927" t="s">
        <v>233</v>
      </c>
      <c r="G4927" s="27">
        <v>23389</v>
      </c>
      <c r="H4927">
        <v>52</v>
      </c>
      <c r="I4927" t="s">
        <v>234</v>
      </c>
      <c r="J4927" t="s">
        <v>250</v>
      </c>
      <c r="K4927">
        <v>0</v>
      </c>
      <c r="L4927">
        <v>3</v>
      </c>
      <c r="M4927">
        <v>0</v>
      </c>
      <c r="N4927">
        <v>0</v>
      </c>
      <c r="O4927">
        <v>19</v>
      </c>
      <c r="S4927" t="s">
        <v>16805</v>
      </c>
      <c r="U4927" s="27">
        <v>41229</v>
      </c>
      <c r="V4927">
        <v>349</v>
      </c>
      <c r="W4927" t="s">
        <v>32</v>
      </c>
      <c r="X4927" t="s">
        <v>274</v>
      </c>
      <c r="Y4927">
        <v>0</v>
      </c>
      <c r="AB4927" t="s">
        <v>237</v>
      </c>
      <c r="AH4927">
        <v>0</v>
      </c>
      <c r="AN4927" t="s">
        <v>238</v>
      </c>
      <c r="AO4927">
        <v>1</v>
      </c>
      <c r="AP4927" t="s">
        <v>239</v>
      </c>
      <c r="AQ4927" s="27">
        <v>41578</v>
      </c>
      <c r="AR4927" t="s">
        <v>240</v>
      </c>
      <c r="AS4927">
        <v>3</v>
      </c>
      <c r="AT4927" t="s">
        <v>239</v>
      </c>
      <c r="AU4927" s="27">
        <v>41578</v>
      </c>
    </row>
    <row r="4928" spans="1:47" x14ac:dyDescent="0.2">
      <c r="A4928">
        <v>4927</v>
      </c>
      <c r="B4928" t="s">
        <v>16806</v>
      </c>
      <c r="C4928" t="s">
        <v>1320</v>
      </c>
      <c r="D4928" t="s">
        <v>16807</v>
      </c>
      <c r="E4928" s="27">
        <v>41582</v>
      </c>
      <c r="F4928" t="s">
        <v>294</v>
      </c>
      <c r="G4928" s="27">
        <v>33123</v>
      </c>
      <c r="H4928">
        <v>25</v>
      </c>
      <c r="I4928" t="s">
        <v>244</v>
      </c>
      <c r="J4928" t="s">
        <v>250</v>
      </c>
      <c r="K4928">
        <v>0</v>
      </c>
      <c r="L4928">
        <v>7</v>
      </c>
      <c r="M4928">
        <v>0</v>
      </c>
      <c r="N4928">
        <v>0</v>
      </c>
      <c r="O4928">
        <v>4</v>
      </c>
      <c r="P4928">
        <v>0</v>
      </c>
      <c r="Q4928" s="28">
        <v>41582.182638888888</v>
      </c>
      <c r="R4928" s="28">
        <v>41582.34652777778</v>
      </c>
      <c r="S4928" t="s">
        <v>16808</v>
      </c>
      <c r="U4928" s="27">
        <v>41582</v>
      </c>
      <c r="V4928">
        <v>0</v>
      </c>
      <c r="W4928" t="s">
        <v>32</v>
      </c>
      <c r="X4928" t="s">
        <v>274</v>
      </c>
      <c r="Y4928">
        <v>1</v>
      </c>
      <c r="AA4928" t="s">
        <v>16809</v>
      </c>
      <c r="AB4928" t="s">
        <v>36</v>
      </c>
      <c r="AC4928">
        <v>0</v>
      </c>
      <c r="AD4928" s="27">
        <v>41841</v>
      </c>
      <c r="AE4928" t="s">
        <v>422</v>
      </c>
      <c r="AF4928" s="27">
        <v>41841</v>
      </c>
      <c r="AG4928" s="27">
        <v>41842</v>
      </c>
      <c r="AH4928">
        <v>0</v>
      </c>
      <c r="AN4928" t="s">
        <v>238</v>
      </c>
      <c r="AO4928">
        <v>4</v>
      </c>
      <c r="AP4928" t="s">
        <v>239</v>
      </c>
      <c r="AQ4928" s="27">
        <v>41582</v>
      </c>
      <c r="AR4928" t="s">
        <v>240</v>
      </c>
      <c r="AS4928">
        <v>7</v>
      </c>
      <c r="AT4928" t="s">
        <v>246</v>
      </c>
      <c r="AU4928" s="27">
        <v>41582</v>
      </c>
    </row>
    <row r="4929" spans="1:47" x14ac:dyDescent="0.2">
      <c r="A4929">
        <v>4928</v>
      </c>
      <c r="B4929" t="s">
        <v>16810</v>
      </c>
      <c r="C4929" t="s">
        <v>13383</v>
      </c>
      <c r="D4929" t="s">
        <v>16811</v>
      </c>
      <c r="E4929" s="27">
        <v>41355</v>
      </c>
      <c r="F4929" t="s">
        <v>233</v>
      </c>
      <c r="G4929" s="27">
        <v>33095</v>
      </c>
      <c r="H4929">
        <v>25</v>
      </c>
      <c r="I4929" t="s">
        <v>244</v>
      </c>
      <c r="J4929" t="s">
        <v>22</v>
      </c>
      <c r="K4929">
        <v>0</v>
      </c>
      <c r="L4929">
        <v>3</v>
      </c>
      <c r="M4929">
        <v>0</v>
      </c>
      <c r="N4929">
        <v>0</v>
      </c>
      <c r="O4929">
        <v>1</v>
      </c>
      <c r="P4929">
        <v>-1</v>
      </c>
      <c r="Q4929" s="28">
        <v>41354.30972222222</v>
      </c>
      <c r="R4929" s="28">
        <v>41355.434027777781</v>
      </c>
      <c r="S4929" t="s">
        <v>16812</v>
      </c>
      <c r="T4929" s="27">
        <v>41354</v>
      </c>
      <c r="V4929">
        <v>1</v>
      </c>
      <c r="W4929" t="s">
        <v>32</v>
      </c>
      <c r="X4929" t="s">
        <v>261</v>
      </c>
      <c r="Y4929">
        <v>0</v>
      </c>
      <c r="AB4929" t="s">
        <v>237</v>
      </c>
      <c r="AH4929">
        <v>0</v>
      </c>
      <c r="AN4929" t="s">
        <v>238</v>
      </c>
      <c r="AO4929">
        <v>3</v>
      </c>
      <c r="AP4929" t="s">
        <v>239</v>
      </c>
      <c r="AQ4929" s="27">
        <v>41355</v>
      </c>
      <c r="AR4929" t="s">
        <v>240</v>
      </c>
      <c r="AS4929">
        <v>3</v>
      </c>
      <c r="AT4929" t="s">
        <v>239</v>
      </c>
      <c r="AU4929" s="27">
        <v>41355</v>
      </c>
    </row>
    <row r="4930" spans="1:47" x14ac:dyDescent="0.2">
      <c r="A4930">
        <v>4929</v>
      </c>
      <c r="B4930" t="s">
        <v>16813</v>
      </c>
      <c r="C4930" t="s">
        <v>414</v>
      </c>
      <c r="D4930" t="s">
        <v>881</v>
      </c>
      <c r="E4930" s="27">
        <v>41326</v>
      </c>
      <c r="F4930" t="s">
        <v>233</v>
      </c>
      <c r="G4930" s="27">
        <v>24562</v>
      </c>
      <c r="H4930">
        <v>49</v>
      </c>
      <c r="I4930" t="s">
        <v>234</v>
      </c>
      <c r="J4930" t="s">
        <v>250</v>
      </c>
      <c r="K4930">
        <v>0</v>
      </c>
      <c r="L4930">
        <v>7</v>
      </c>
      <c r="M4930">
        <v>0</v>
      </c>
      <c r="N4930">
        <v>0</v>
      </c>
      <c r="O4930">
        <v>1</v>
      </c>
      <c r="P4930">
        <v>-1</v>
      </c>
      <c r="Q4930" s="28">
        <v>41325.070138888892</v>
      </c>
      <c r="R4930" s="28">
        <v>41335.385416666664</v>
      </c>
      <c r="S4930" t="s">
        <v>16814</v>
      </c>
      <c r="T4930" s="27">
        <v>41325</v>
      </c>
      <c r="V4930">
        <v>1</v>
      </c>
      <c r="W4930" t="s">
        <v>36</v>
      </c>
      <c r="X4930" t="s">
        <v>1265</v>
      </c>
      <c r="Y4930">
        <v>1</v>
      </c>
      <c r="AA4930" t="s">
        <v>16815</v>
      </c>
      <c r="AB4930" t="s">
        <v>36</v>
      </c>
      <c r="AC4930">
        <v>0</v>
      </c>
      <c r="AD4930" s="27">
        <v>42434</v>
      </c>
      <c r="AE4930" t="s">
        <v>279</v>
      </c>
      <c r="AF4930" s="27">
        <v>42434</v>
      </c>
      <c r="AG4930" s="27">
        <v>42446</v>
      </c>
      <c r="AH4930">
        <v>1</v>
      </c>
      <c r="AJ4930" t="s">
        <v>16815</v>
      </c>
      <c r="AK4930" t="s">
        <v>462</v>
      </c>
      <c r="AL4930" s="27">
        <v>42434</v>
      </c>
      <c r="AM4930" t="s">
        <v>279</v>
      </c>
      <c r="AN4930" t="s">
        <v>238</v>
      </c>
      <c r="AO4930">
        <v>4</v>
      </c>
      <c r="AP4930" t="s">
        <v>239</v>
      </c>
      <c r="AQ4930" s="27">
        <v>41326</v>
      </c>
      <c r="AR4930" t="s">
        <v>240</v>
      </c>
      <c r="AS4930">
        <v>7</v>
      </c>
      <c r="AT4930" t="s">
        <v>246</v>
      </c>
      <c r="AU4930" s="27">
        <v>41326</v>
      </c>
    </row>
    <row r="4931" spans="1:47" x14ac:dyDescent="0.2">
      <c r="A4931">
        <v>4930</v>
      </c>
      <c r="B4931" t="s">
        <v>16816</v>
      </c>
      <c r="C4931" t="s">
        <v>16817</v>
      </c>
      <c r="D4931" t="s">
        <v>850</v>
      </c>
      <c r="E4931" s="27">
        <v>41771</v>
      </c>
      <c r="F4931" t="s">
        <v>233</v>
      </c>
      <c r="G4931" s="27">
        <v>31503</v>
      </c>
      <c r="H4931">
        <v>30</v>
      </c>
      <c r="I4931" t="s">
        <v>244</v>
      </c>
      <c r="J4931" t="s">
        <v>250</v>
      </c>
      <c r="K4931">
        <v>0</v>
      </c>
      <c r="L4931">
        <v>7</v>
      </c>
      <c r="M4931">
        <v>0</v>
      </c>
      <c r="N4931">
        <v>0</v>
      </c>
      <c r="O4931">
        <v>8</v>
      </c>
      <c r="P4931">
        <v>-1</v>
      </c>
      <c r="Q4931" s="28">
        <v>41770.273611111108</v>
      </c>
      <c r="R4931" s="28">
        <v>41772.136111111111</v>
      </c>
      <c r="S4931" t="s">
        <v>16818</v>
      </c>
      <c r="T4931" s="27">
        <v>41770</v>
      </c>
      <c r="V4931">
        <v>1</v>
      </c>
      <c r="W4931" t="s">
        <v>32</v>
      </c>
      <c r="X4931" t="s">
        <v>453</v>
      </c>
      <c r="Y4931">
        <v>0</v>
      </c>
      <c r="AB4931" t="s">
        <v>237</v>
      </c>
      <c r="AH4931">
        <v>0</v>
      </c>
      <c r="AN4931" t="s">
        <v>238</v>
      </c>
      <c r="AO4931">
        <v>5</v>
      </c>
      <c r="AP4931" t="s">
        <v>246</v>
      </c>
      <c r="AQ4931" s="27">
        <v>41771</v>
      </c>
      <c r="AR4931" t="s">
        <v>240</v>
      </c>
      <c r="AS4931">
        <v>7</v>
      </c>
      <c r="AT4931" t="s">
        <v>246</v>
      </c>
      <c r="AU4931" s="27">
        <v>41771</v>
      </c>
    </row>
    <row r="4932" spans="1:47" x14ac:dyDescent="0.2">
      <c r="A4932">
        <v>4931</v>
      </c>
      <c r="B4932" t="s">
        <v>16819</v>
      </c>
      <c r="C4932" t="s">
        <v>928</v>
      </c>
      <c r="D4932" t="s">
        <v>16820</v>
      </c>
      <c r="E4932" s="27">
        <v>41666</v>
      </c>
      <c r="F4932" t="s">
        <v>233</v>
      </c>
      <c r="G4932" s="27">
        <v>23970</v>
      </c>
      <c r="H4932">
        <v>50</v>
      </c>
      <c r="I4932" t="s">
        <v>234</v>
      </c>
      <c r="J4932" t="s">
        <v>245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 s="28">
        <v>41666.290972222225</v>
      </c>
      <c r="R4932" s="28">
        <v>41702.07708333333</v>
      </c>
      <c r="S4932" t="s">
        <v>16821</v>
      </c>
      <c r="T4932" s="27">
        <v>41666</v>
      </c>
      <c r="V4932">
        <v>0</v>
      </c>
      <c r="W4932" t="s">
        <v>32</v>
      </c>
      <c r="X4932" t="s">
        <v>254</v>
      </c>
      <c r="Y4932">
        <v>1</v>
      </c>
      <c r="AA4932" t="s">
        <v>16822</v>
      </c>
      <c r="AB4932" t="s">
        <v>32</v>
      </c>
      <c r="AC4932">
        <v>0</v>
      </c>
      <c r="AD4932" s="27">
        <v>41724</v>
      </c>
      <c r="AE4932" t="s">
        <v>254</v>
      </c>
      <c r="AF4932" s="27">
        <v>41724</v>
      </c>
      <c r="AG4932" s="27">
        <v>41803</v>
      </c>
      <c r="AH4932">
        <v>1</v>
      </c>
      <c r="AJ4932" t="s">
        <v>16822</v>
      </c>
      <c r="AK4932" t="s">
        <v>255</v>
      </c>
      <c r="AL4932" s="27">
        <v>41724</v>
      </c>
      <c r="AM4932" t="s">
        <v>254</v>
      </c>
      <c r="AN4932" t="s">
        <v>238</v>
      </c>
      <c r="AO4932">
        <v>1</v>
      </c>
      <c r="AP4932" t="s">
        <v>239</v>
      </c>
      <c r="AQ4932" s="27">
        <v>41666</v>
      </c>
      <c r="AR4932" t="s">
        <v>240</v>
      </c>
      <c r="AS4932">
        <v>1</v>
      </c>
      <c r="AT4932" t="s">
        <v>239</v>
      </c>
      <c r="AU4932" s="27">
        <v>41666</v>
      </c>
    </row>
    <row r="4933" spans="1:47" x14ac:dyDescent="0.2">
      <c r="A4933">
        <v>4932</v>
      </c>
      <c r="B4933" t="s">
        <v>16823</v>
      </c>
      <c r="C4933" t="s">
        <v>6475</v>
      </c>
      <c r="D4933" t="s">
        <v>519</v>
      </c>
      <c r="E4933" s="27">
        <v>41955</v>
      </c>
      <c r="F4933" t="s">
        <v>233</v>
      </c>
      <c r="G4933" s="27">
        <v>25251</v>
      </c>
      <c r="H4933">
        <v>47</v>
      </c>
      <c r="I4933" t="s">
        <v>234</v>
      </c>
      <c r="J4933" t="s">
        <v>250</v>
      </c>
      <c r="K4933">
        <v>0</v>
      </c>
      <c r="L4933">
        <v>8</v>
      </c>
      <c r="M4933">
        <v>0</v>
      </c>
      <c r="N4933">
        <v>0</v>
      </c>
      <c r="O4933">
        <v>3</v>
      </c>
      <c r="P4933">
        <v>-1</v>
      </c>
      <c r="Q4933" s="28">
        <v>41954.089583333334</v>
      </c>
      <c r="R4933" s="28">
        <v>41993.348611111112</v>
      </c>
      <c r="S4933" t="s">
        <v>16824</v>
      </c>
      <c r="T4933" s="27">
        <v>41954</v>
      </c>
      <c r="V4933">
        <v>1</v>
      </c>
      <c r="W4933" t="s">
        <v>32</v>
      </c>
      <c r="X4933" t="s">
        <v>402</v>
      </c>
      <c r="Y4933">
        <v>1</v>
      </c>
      <c r="AA4933" t="s">
        <v>16825</v>
      </c>
      <c r="AB4933" t="s">
        <v>36</v>
      </c>
      <c r="AD4933" s="27">
        <v>42186</v>
      </c>
      <c r="AE4933" t="s">
        <v>2320</v>
      </c>
      <c r="AH4933">
        <v>0</v>
      </c>
      <c r="AN4933" t="s">
        <v>238</v>
      </c>
      <c r="AO4933">
        <v>3</v>
      </c>
      <c r="AP4933" t="s">
        <v>239</v>
      </c>
      <c r="AQ4933" s="27">
        <v>41955</v>
      </c>
      <c r="AR4933" t="s">
        <v>240</v>
      </c>
      <c r="AS4933">
        <v>8</v>
      </c>
      <c r="AT4933" t="s">
        <v>269</v>
      </c>
      <c r="AU4933" s="27">
        <v>41955</v>
      </c>
    </row>
    <row r="4934" spans="1:47" x14ac:dyDescent="0.2">
      <c r="A4934">
        <v>4933</v>
      </c>
      <c r="B4934" t="s">
        <v>16826</v>
      </c>
      <c r="C4934" t="s">
        <v>1147</v>
      </c>
      <c r="D4934" t="s">
        <v>6390</v>
      </c>
      <c r="E4934" s="27">
        <v>41488</v>
      </c>
      <c r="F4934" t="s">
        <v>233</v>
      </c>
      <c r="G4934" s="27">
        <v>28801</v>
      </c>
      <c r="H4934">
        <v>37</v>
      </c>
      <c r="I4934" t="s">
        <v>244</v>
      </c>
      <c r="J4934" t="s">
        <v>250</v>
      </c>
      <c r="K4934">
        <v>0</v>
      </c>
      <c r="L4934">
        <v>8</v>
      </c>
      <c r="M4934">
        <v>0</v>
      </c>
      <c r="N4934">
        <v>0</v>
      </c>
      <c r="O4934">
        <v>14</v>
      </c>
      <c r="P4934">
        <v>-1</v>
      </c>
      <c r="Q4934" s="28">
        <v>41487.302083333336</v>
      </c>
      <c r="R4934" s="28">
        <v>41488.35833333333</v>
      </c>
      <c r="S4934" t="s">
        <v>16827</v>
      </c>
      <c r="T4934" s="27">
        <v>41487</v>
      </c>
      <c r="V4934">
        <v>1</v>
      </c>
      <c r="W4934" t="s">
        <v>32</v>
      </c>
      <c r="X4934" t="s">
        <v>364</v>
      </c>
      <c r="Y4934">
        <v>0</v>
      </c>
      <c r="AB4934" t="s">
        <v>237</v>
      </c>
      <c r="AH4934">
        <v>0</v>
      </c>
      <c r="AN4934" t="s">
        <v>238</v>
      </c>
      <c r="AO4934">
        <v>3</v>
      </c>
      <c r="AP4934" t="s">
        <v>239</v>
      </c>
      <c r="AQ4934" s="27">
        <v>41488</v>
      </c>
      <c r="AR4934" t="s">
        <v>240</v>
      </c>
      <c r="AS4934">
        <v>8</v>
      </c>
      <c r="AT4934" t="s">
        <v>269</v>
      </c>
      <c r="AU4934" s="27">
        <v>41488</v>
      </c>
    </row>
    <row r="4935" spans="1:47" x14ac:dyDescent="0.2">
      <c r="A4935">
        <v>4934</v>
      </c>
      <c r="B4935" t="s">
        <v>16828</v>
      </c>
      <c r="C4935" t="s">
        <v>14266</v>
      </c>
      <c r="D4935" t="s">
        <v>16829</v>
      </c>
      <c r="E4935" s="27">
        <v>41309</v>
      </c>
      <c r="F4935" t="s">
        <v>233</v>
      </c>
      <c r="G4935" s="27">
        <v>32625</v>
      </c>
      <c r="H4935">
        <v>26</v>
      </c>
      <c r="I4935" t="s">
        <v>244</v>
      </c>
      <c r="J4935" t="s">
        <v>245</v>
      </c>
      <c r="K4935">
        <v>0</v>
      </c>
      <c r="L4935">
        <v>2</v>
      </c>
      <c r="M4935">
        <v>0</v>
      </c>
      <c r="N4935">
        <v>0</v>
      </c>
      <c r="O4935">
        <v>0</v>
      </c>
      <c r="P4935">
        <v>0</v>
      </c>
      <c r="Q4935" s="28">
        <v>41309.220833333333</v>
      </c>
      <c r="R4935" s="28">
        <v>41310.340277777781</v>
      </c>
      <c r="S4935" t="s">
        <v>16830</v>
      </c>
      <c r="T4935" s="27">
        <v>41309</v>
      </c>
      <c r="V4935">
        <v>0</v>
      </c>
      <c r="W4935" t="s">
        <v>36</v>
      </c>
      <c r="X4935" t="s">
        <v>279</v>
      </c>
      <c r="Y4935">
        <v>0</v>
      </c>
      <c r="AB4935" t="s">
        <v>237</v>
      </c>
      <c r="AH4935">
        <v>0</v>
      </c>
      <c r="AN4935" t="s">
        <v>238</v>
      </c>
      <c r="AO4935">
        <v>3</v>
      </c>
      <c r="AP4935" t="s">
        <v>239</v>
      </c>
      <c r="AQ4935" s="27">
        <v>41309</v>
      </c>
      <c r="AR4935" t="s">
        <v>240</v>
      </c>
      <c r="AS4935">
        <v>2</v>
      </c>
      <c r="AT4935" t="s">
        <v>239</v>
      </c>
      <c r="AU4935" s="27">
        <v>41309</v>
      </c>
    </row>
    <row r="4936" spans="1:47" x14ac:dyDescent="0.2">
      <c r="A4936">
        <v>4935</v>
      </c>
      <c r="B4936" t="s">
        <v>16831</v>
      </c>
      <c r="C4936" t="s">
        <v>1147</v>
      </c>
      <c r="D4936" t="s">
        <v>16832</v>
      </c>
      <c r="E4936" s="27">
        <v>41288</v>
      </c>
      <c r="F4936" t="s">
        <v>233</v>
      </c>
      <c r="G4936" s="27">
        <v>32058</v>
      </c>
      <c r="H4936">
        <v>28</v>
      </c>
      <c r="I4936" t="s">
        <v>244</v>
      </c>
      <c r="J4936" t="s">
        <v>250</v>
      </c>
      <c r="K4936">
        <v>0</v>
      </c>
      <c r="L4936">
        <v>10</v>
      </c>
      <c r="M4936">
        <v>2</v>
      </c>
      <c r="N4936">
        <v>0</v>
      </c>
      <c r="O4936">
        <v>21</v>
      </c>
      <c r="P4936">
        <v>-1</v>
      </c>
      <c r="Q4936" s="28">
        <v>41287.297222222223</v>
      </c>
      <c r="R4936" s="28">
        <v>41288.356249999997</v>
      </c>
      <c r="S4936" t="s">
        <v>16833</v>
      </c>
      <c r="T4936" s="27">
        <v>41287</v>
      </c>
      <c r="V4936">
        <v>1</v>
      </c>
      <c r="W4936" t="s">
        <v>32</v>
      </c>
      <c r="X4936" t="s">
        <v>364</v>
      </c>
      <c r="Y4936">
        <v>1</v>
      </c>
      <c r="AA4936" t="s">
        <v>16834</v>
      </c>
      <c r="AB4936" t="s">
        <v>32</v>
      </c>
      <c r="AC4936">
        <v>1</v>
      </c>
      <c r="AD4936" s="27">
        <v>42060</v>
      </c>
      <c r="AE4936" t="s">
        <v>847</v>
      </c>
      <c r="AF4936" s="27">
        <v>42061</v>
      </c>
      <c r="AG4936" s="27">
        <v>42071</v>
      </c>
      <c r="AH4936">
        <v>1</v>
      </c>
      <c r="AJ4936" t="s">
        <v>16834</v>
      </c>
      <c r="AK4936" t="s">
        <v>462</v>
      </c>
      <c r="AL4936" s="27">
        <v>42060</v>
      </c>
      <c r="AM4936" t="s">
        <v>279</v>
      </c>
      <c r="AN4936" t="s">
        <v>238</v>
      </c>
      <c r="AO4936">
        <v>10</v>
      </c>
      <c r="AP4936" t="s">
        <v>269</v>
      </c>
      <c r="AQ4936" s="27">
        <v>41288</v>
      </c>
      <c r="AR4936" t="s">
        <v>240</v>
      </c>
      <c r="AS4936">
        <v>10</v>
      </c>
      <c r="AT4936" t="s">
        <v>269</v>
      </c>
      <c r="AU4936" s="27">
        <v>41288</v>
      </c>
    </row>
    <row r="4937" spans="1:47" x14ac:dyDescent="0.2">
      <c r="A4937">
        <v>4936</v>
      </c>
      <c r="B4937" t="s">
        <v>16835</v>
      </c>
      <c r="C4937" t="s">
        <v>16836</v>
      </c>
      <c r="D4937" t="s">
        <v>357</v>
      </c>
      <c r="E4937" s="27">
        <v>41806</v>
      </c>
      <c r="F4937" t="s">
        <v>294</v>
      </c>
      <c r="G4937" s="27">
        <v>32700</v>
      </c>
      <c r="H4937">
        <v>26</v>
      </c>
      <c r="I4937" t="s">
        <v>244</v>
      </c>
      <c r="J4937" t="s">
        <v>250</v>
      </c>
      <c r="K4937">
        <v>0</v>
      </c>
      <c r="L4937">
        <v>2</v>
      </c>
      <c r="M4937">
        <v>0</v>
      </c>
      <c r="N4937">
        <v>0</v>
      </c>
      <c r="O4937">
        <v>3</v>
      </c>
      <c r="P4937">
        <v>-1</v>
      </c>
      <c r="Q4937" s="28">
        <v>41805.343055555553</v>
      </c>
      <c r="R4937" s="28">
        <v>41806.049305555556</v>
      </c>
      <c r="S4937" t="s">
        <v>16837</v>
      </c>
      <c r="T4937" s="27">
        <v>41805</v>
      </c>
      <c r="V4937">
        <v>1</v>
      </c>
      <c r="W4937" t="s">
        <v>32</v>
      </c>
      <c r="X4937" t="s">
        <v>453</v>
      </c>
      <c r="Y4937">
        <v>1</v>
      </c>
      <c r="AA4937" t="s">
        <v>16838</v>
      </c>
      <c r="AB4937" t="s">
        <v>32</v>
      </c>
      <c r="AC4937">
        <v>1</v>
      </c>
      <c r="AD4937" s="27">
        <v>42002</v>
      </c>
      <c r="AE4937" t="s">
        <v>348</v>
      </c>
      <c r="AF4937" s="27">
        <v>42003</v>
      </c>
      <c r="AG4937" s="27">
        <v>42003</v>
      </c>
      <c r="AH4937">
        <v>0</v>
      </c>
      <c r="AN4937" t="s">
        <v>238</v>
      </c>
      <c r="AO4937">
        <v>2</v>
      </c>
      <c r="AP4937" t="s">
        <v>239</v>
      </c>
      <c r="AQ4937" s="27">
        <v>41806</v>
      </c>
      <c r="AR4937" t="s">
        <v>240</v>
      </c>
      <c r="AS4937">
        <v>2</v>
      </c>
      <c r="AT4937" t="s">
        <v>239</v>
      </c>
      <c r="AU4937" s="27">
        <v>41806</v>
      </c>
    </row>
    <row r="4938" spans="1:47" x14ac:dyDescent="0.2">
      <c r="A4938">
        <v>4937</v>
      </c>
      <c r="B4938" t="s">
        <v>16839</v>
      </c>
      <c r="C4938" t="s">
        <v>3469</v>
      </c>
      <c r="D4938" t="s">
        <v>622</v>
      </c>
      <c r="E4938" s="27">
        <v>41351</v>
      </c>
      <c r="F4938" t="s">
        <v>233</v>
      </c>
      <c r="G4938" s="27">
        <v>24762</v>
      </c>
      <c r="H4938">
        <v>48</v>
      </c>
      <c r="I4938" t="s">
        <v>234</v>
      </c>
      <c r="J4938" t="s">
        <v>22</v>
      </c>
      <c r="K4938">
        <v>0</v>
      </c>
      <c r="L4938">
        <v>2</v>
      </c>
      <c r="M4938">
        <v>0</v>
      </c>
      <c r="N4938">
        <v>0</v>
      </c>
      <c r="O4938">
        <v>4</v>
      </c>
      <c r="P4938">
        <v>-1</v>
      </c>
      <c r="Q4938" s="28">
        <v>41350.197916666664</v>
      </c>
      <c r="R4938" s="28">
        <v>41351.295138888891</v>
      </c>
      <c r="S4938" t="s">
        <v>16840</v>
      </c>
      <c r="T4938" s="27">
        <v>41350</v>
      </c>
      <c r="V4938">
        <v>1</v>
      </c>
      <c r="W4938" t="s">
        <v>32</v>
      </c>
      <c r="X4938" t="s">
        <v>364</v>
      </c>
      <c r="Y4938">
        <v>0</v>
      </c>
      <c r="AB4938" t="s">
        <v>237</v>
      </c>
      <c r="AH4938">
        <v>0</v>
      </c>
      <c r="AN4938" t="s">
        <v>238</v>
      </c>
      <c r="AO4938">
        <v>1</v>
      </c>
      <c r="AP4938" t="s">
        <v>239</v>
      </c>
      <c r="AQ4938" s="27">
        <v>41351</v>
      </c>
      <c r="AR4938" t="s">
        <v>240</v>
      </c>
      <c r="AS4938">
        <v>2</v>
      </c>
      <c r="AT4938" t="s">
        <v>239</v>
      </c>
      <c r="AU4938" s="27">
        <v>41351</v>
      </c>
    </row>
    <row r="4939" spans="1:47" x14ac:dyDescent="0.2">
      <c r="A4939">
        <v>4938</v>
      </c>
      <c r="B4939" t="s">
        <v>16841</v>
      </c>
      <c r="C4939" t="s">
        <v>16842</v>
      </c>
      <c r="D4939" t="s">
        <v>2846</v>
      </c>
      <c r="E4939" s="27">
        <v>41645</v>
      </c>
      <c r="F4939" t="s">
        <v>233</v>
      </c>
      <c r="G4939" s="27">
        <v>33335</v>
      </c>
      <c r="H4939">
        <v>25</v>
      </c>
      <c r="I4939" t="s">
        <v>244</v>
      </c>
      <c r="J4939" t="s">
        <v>250</v>
      </c>
      <c r="K4939">
        <v>0</v>
      </c>
      <c r="L4939">
        <v>4</v>
      </c>
      <c r="M4939">
        <v>0</v>
      </c>
      <c r="N4939">
        <v>0</v>
      </c>
      <c r="O4939">
        <v>1</v>
      </c>
      <c r="P4939">
        <v>-80</v>
      </c>
      <c r="Q4939" s="28">
        <v>41565.068055555559</v>
      </c>
      <c r="R4939" s="28">
        <v>41566.085416666669</v>
      </c>
      <c r="S4939" t="s">
        <v>16843</v>
      </c>
      <c r="T4939" s="27">
        <v>41564</v>
      </c>
      <c r="V4939">
        <v>81</v>
      </c>
      <c r="W4939" t="s">
        <v>32</v>
      </c>
      <c r="X4939" t="s">
        <v>555</v>
      </c>
      <c r="Y4939">
        <v>0</v>
      </c>
      <c r="AB4939" t="s">
        <v>237</v>
      </c>
      <c r="AH4939">
        <v>0</v>
      </c>
      <c r="AN4939" t="s">
        <v>238</v>
      </c>
      <c r="AO4939">
        <v>4</v>
      </c>
      <c r="AP4939" t="s">
        <v>239</v>
      </c>
      <c r="AQ4939" s="27">
        <v>41645</v>
      </c>
      <c r="AR4939" t="s">
        <v>240</v>
      </c>
      <c r="AS4939">
        <v>4</v>
      </c>
      <c r="AT4939" t="s">
        <v>239</v>
      </c>
      <c r="AU4939" s="27">
        <v>41645</v>
      </c>
    </row>
    <row r="4940" spans="1:47" x14ac:dyDescent="0.2">
      <c r="A4940">
        <v>4939</v>
      </c>
      <c r="B4940" t="s">
        <v>16844</v>
      </c>
      <c r="C4940" t="s">
        <v>8071</v>
      </c>
      <c r="D4940" t="s">
        <v>558</v>
      </c>
      <c r="E4940" s="27">
        <v>41506</v>
      </c>
      <c r="F4940" t="s">
        <v>233</v>
      </c>
      <c r="G4940" s="27">
        <v>34868</v>
      </c>
      <c r="H4940">
        <v>20</v>
      </c>
      <c r="I4940" t="s">
        <v>259</v>
      </c>
      <c r="J4940" t="s">
        <v>250</v>
      </c>
      <c r="K4940">
        <v>0</v>
      </c>
      <c r="L4940">
        <v>8</v>
      </c>
      <c r="M4940">
        <v>1</v>
      </c>
      <c r="N4940">
        <v>0</v>
      </c>
      <c r="O4940">
        <v>1</v>
      </c>
      <c r="P4940">
        <v>0</v>
      </c>
      <c r="Q4940" s="28">
        <v>41506.111111111109</v>
      </c>
      <c r="R4940" s="28">
        <v>41506.299305555556</v>
      </c>
      <c r="S4940" t="s">
        <v>16845</v>
      </c>
      <c r="T4940" s="27">
        <v>41505</v>
      </c>
      <c r="V4940">
        <v>1</v>
      </c>
      <c r="W4940" t="s">
        <v>32</v>
      </c>
      <c r="X4940" t="s">
        <v>343</v>
      </c>
      <c r="Y4940">
        <v>1</v>
      </c>
      <c r="AA4940" t="s">
        <v>16846</v>
      </c>
      <c r="AB4940" t="s">
        <v>32</v>
      </c>
      <c r="AC4940">
        <v>2</v>
      </c>
      <c r="AD4940" s="27">
        <v>41510</v>
      </c>
      <c r="AE4940" t="s">
        <v>16847</v>
      </c>
      <c r="AF4940" s="27">
        <v>41512</v>
      </c>
      <c r="AG4940" s="27">
        <v>41851</v>
      </c>
      <c r="AH4940">
        <v>1</v>
      </c>
      <c r="AJ4940" t="s">
        <v>16846</v>
      </c>
      <c r="AK4940" t="s">
        <v>366</v>
      </c>
      <c r="AL4940" s="27">
        <v>41510</v>
      </c>
      <c r="AM4940" t="s">
        <v>16847</v>
      </c>
      <c r="AN4940" t="s">
        <v>238</v>
      </c>
      <c r="AO4940">
        <v>10</v>
      </c>
      <c r="AP4940" t="s">
        <v>269</v>
      </c>
      <c r="AQ4940" s="27">
        <v>41506</v>
      </c>
      <c r="AR4940" t="s">
        <v>240</v>
      </c>
      <c r="AS4940">
        <v>8</v>
      </c>
      <c r="AT4940" t="s">
        <v>269</v>
      </c>
      <c r="AU4940" s="27">
        <v>41506</v>
      </c>
    </row>
    <row r="4941" spans="1:47" x14ac:dyDescent="0.2">
      <c r="A4941">
        <v>4940</v>
      </c>
      <c r="B4941" t="s">
        <v>16848</v>
      </c>
      <c r="C4941" t="s">
        <v>9712</v>
      </c>
      <c r="D4941" t="s">
        <v>1110</v>
      </c>
      <c r="E4941" s="27">
        <v>41488</v>
      </c>
      <c r="F4941" t="s">
        <v>233</v>
      </c>
      <c r="G4941" s="27">
        <v>29978</v>
      </c>
      <c r="H4941">
        <v>34</v>
      </c>
      <c r="I4941" t="s">
        <v>244</v>
      </c>
      <c r="J4941" t="s">
        <v>250</v>
      </c>
      <c r="K4941">
        <v>0</v>
      </c>
      <c r="L4941">
        <v>10</v>
      </c>
      <c r="M4941">
        <v>0</v>
      </c>
      <c r="N4941">
        <v>0</v>
      </c>
      <c r="O4941">
        <v>9</v>
      </c>
      <c r="P4941">
        <v>-1</v>
      </c>
      <c r="Q4941" s="28">
        <v>41487.114583333336</v>
      </c>
      <c r="R4941" s="28">
        <v>41504.193749999999</v>
      </c>
      <c r="S4941" t="s">
        <v>16849</v>
      </c>
      <c r="T4941" s="27">
        <v>41487</v>
      </c>
      <c r="V4941">
        <v>1</v>
      </c>
      <c r="W4941" t="s">
        <v>32</v>
      </c>
      <c r="X4941" t="s">
        <v>453</v>
      </c>
      <c r="Y4941">
        <v>1</v>
      </c>
      <c r="AA4941" t="s">
        <v>16850</v>
      </c>
      <c r="AB4941" t="s">
        <v>36</v>
      </c>
      <c r="AC4941">
        <v>1</v>
      </c>
      <c r="AD4941" s="27">
        <v>41590</v>
      </c>
      <c r="AE4941" t="s">
        <v>474</v>
      </c>
      <c r="AF4941" s="27">
        <v>41591</v>
      </c>
      <c r="AG4941" s="27">
        <v>41592</v>
      </c>
      <c r="AH4941">
        <v>0</v>
      </c>
      <c r="AN4941" t="s">
        <v>238</v>
      </c>
      <c r="AO4941">
        <v>5</v>
      </c>
      <c r="AP4941" t="s">
        <v>246</v>
      </c>
      <c r="AQ4941" s="27">
        <v>41488</v>
      </c>
      <c r="AR4941" t="s">
        <v>240</v>
      </c>
      <c r="AS4941">
        <v>10</v>
      </c>
      <c r="AT4941" t="s">
        <v>269</v>
      </c>
      <c r="AU4941" s="27">
        <v>41488</v>
      </c>
    </row>
    <row r="4942" spans="1:47" x14ac:dyDescent="0.2">
      <c r="A4942">
        <v>4941</v>
      </c>
      <c r="B4942" t="s">
        <v>16851</v>
      </c>
      <c r="C4942" t="s">
        <v>693</v>
      </c>
      <c r="D4942" t="s">
        <v>491</v>
      </c>
      <c r="E4942" s="27">
        <v>41510</v>
      </c>
      <c r="F4942" t="s">
        <v>233</v>
      </c>
      <c r="G4942" s="27">
        <v>32806</v>
      </c>
      <c r="H4942">
        <v>26</v>
      </c>
      <c r="I4942" t="s">
        <v>244</v>
      </c>
      <c r="J4942" t="s">
        <v>353</v>
      </c>
      <c r="K4942">
        <v>0</v>
      </c>
      <c r="L4942">
        <v>1</v>
      </c>
      <c r="M4942">
        <v>0</v>
      </c>
      <c r="N4942">
        <v>0</v>
      </c>
      <c r="O4942">
        <v>1</v>
      </c>
      <c r="P4942">
        <v>-1</v>
      </c>
      <c r="Q4942" s="28">
        <v>41509.479166666664</v>
      </c>
      <c r="R4942" s="28">
        <v>41511.152777777781</v>
      </c>
      <c r="S4942" t="s">
        <v>16852</v>
      </c>
      <c r="T4942" s="27">
        <v>41509</v>
      </c>
      <c r="V4942">
        <v>1</v>
      </c>
      <c r="W4942" t="s">
        <v>36</v>
      </c>
      <c r="X4942" t="s">
        <v>3573</v>
      </c>
      <c r="Y4942">
        <v>0</v>
      </c>
      <c r="AB4942" t="s">
        <v>237</v>
      </c>
      <c r="AH4942">
        <v>0</v>
      </c>
      <c r="AN4942" t="s">
        <v>238</v>
      </c>
      <c r="AO4942">
        <v>2</v>
      </c>
      <c r="AP4942" t="s">
        <v>239</v>
      </c>
      <c r="AQ4942" s="27">
        <v>41510</v>
      </c>
      <c r="AR4942" t="s">
        <v>240</v>
      </c>
      <c r="AS4942">
        <v>1</v>
      </c>
      <c r="AT4942" t="s">
        <v>239</v>
      </c>
      <c r="AU4942" s="27">
        <v>41510</v>
      </c>
    </row>
    <row r="4943" spans="1:47" x14ac:dyDescent="0.2">
      <c r="A4943">
        <v>4942</v>
      </c>
      <c r="B4943" t="s">
        <v>16853</v>
      </c>
      <c r="C4943" t="s">
        <v>5703</v>
      </c>
      <c r="D4943" t="s">
        <v>266</v>
      </c>
      <c r="E4943" s="27">
        <v>41879</v>
      </c>
      <c r="F4943" t="s">
        <v>233</v>
      </c>
      <c r="G4943" s="27">
        <v>34703</v>
      </c>
      <c r="H4943">
        <v>21</v>
      </c>
      <c r="I4943" t="s">
        <v>259</v>
      </c>
      <c r="J4943" t="s">
        <v>250</v>
      </c>
      <c r="K4943">
        <v>0</v>
      </c>
      <c r="L4943">
        <v>3</v>
      </c>
      <c r="M4943">
        <v>0</v>
      </c>
      <c r="N4943">
        <v>0</v>
      </c>
      <c r="O4943">
        <v>0</v>
      </c>
      <c r="P4943">
        <v>-1</v>
      </c>
      <c r="Q4943" s="28">
        <v>41878.354861111111</v>
      </c>
      <c r="R4943" s="28">
        <v>41879.384027777778</v>
      </c>
      <c r="S4943" t="s">
        <v>16854</v>
      </c>
      <c r="T4943" s="27">
        <v>41878</v>
      </c>
      <c r="V4943">
        <v>1</v>
      </c>
      <c r="W4943" t="s">
        <v>32</v>
      </c>
      <c r="X4943" t="s">
        <v>1089</v>
      </c>
      <c r="Y4943">
        <v>0</v>
      </c>
      <c r="AB4943" t="s">
        <v>237</v>
      </c>
      <c r="AH4943">
        <v>0</v>
      </c>
      <c r="AN4943" t="s">
        <v>238</v>
      </c>
      <c r="AO4943">
        <v>5</v>
      </c>
      <c r="AP4943" t="s">
        <v>246</v>
      </c>
      <c r="AQ4943" s="27">
        <v>41879</v>
      </c>
      <c r="AR4943" t="s">
        <v>240</v>
      </c>
      <c r="AS4943">
        <v>3</v>
      </c>
      <c r="AT4943" t="s">
        <v>239</v>
      </c>
      <c r="AU4943" s="27">
        <v>41879</v>
      </c>
    </row>
    <row r="4944" spans="1:47" x14ac:dyDescent="0.2">
      <c r="A4944">
        <v>4943</v>
      </c>
      <c r="B4944" t="s">
        <v>16855</v>
      </c>
      <c r="C4944" t="s">
        <v>16856</v>
      </c>
      <c r="D4944" t="s">
        <v>1376</v>
      </c>
      <c r="E4944" s="27">
        <v>41281</v>
      </c>
      <c r="F4944" t="s">
        <v>233</v>
      </c>
      <c r="G4944" s="27">
        <v>25475</v>
      </c>
      <c r="H4944">
        <v>46</v>
      </c>
      <c r="I4944" t="s">
        <v>234</v>
      </c>
      <c r="J4944" t="s">
        <v>250</v>
      </c>
      <c r="K4944">
        <v>1</v>
      </c>
      <c r="L4944">
        <v>9</v>
      </c>
      <c r="M4944">
        <v>0</v>
      </c>
      <c r="N4944">
        <v>1</v>
      </c>
      <c r="O4944">
        <v>9</v>
      </c>
      <c r="P4944">
        <v>-1</v>
      </c>
      <c r="Q4944" s="28">
        <v>41280.216666666667</v>
      </c>
      <c r="R4944" s="28">
        <v>41396.196527777778</v>
      </c>
      <c r="S4944" t="s">
        <v>16857</v>
      </c>
      <c r="T4944" s="27">
        <v>41280</v>
      </c>
      <c r="V4944">
        <v>1</v>
      </c>
      <c r="W4944" t="s">
        <v>32</v>
      </c>
      <c r="X4944" t="s">
        <v>359</v>
      </c>
      <c r="Y4944">
        <v>1</v>
      </c>
      <c r="AA4944" t="s">
        <v>16858</v>
      </c>
      <c r="AB4944" t="s">
        <v>36</v>
      </c>
      <c r="AC4944">
        <v>0</v>
      </c>
      <c r="AD4944" s="27">
        <v>41435</v>
      </c>
      <c r="AE4944" t="s">
        <v>474</v>
      </c>
      <c r="AF4944" s="27">
        <v>41435</v>
      </c>
      <c r="AG4944" s="27">
        <v>41509</v>
      </c>
      <c r="AH4944">
        <v>0</v>
      </c>
      <c r="AN4944" t="s">
        <v>238</v>
      </c>
      <c r="AO4944">
        <v>7</v>
      </c>
      <c r="AP4944" t="s">
        <v>246</v>
      </c>
      <c r="AQ4944" s="27">
        <v>41281</v>
      </c>
      <c r="AR4944" t="s">
        <v>240</v>
      </c>
      <c r="AS4944">
        <v>9</v>
      </c>
      <c r="AT4944" t="s">
        <v>269</v>
      </c>
      <c r="AU4944" s="27">
        <v>41281</v>
      </c>
    </row>
    <row r="4945" spans="1:47" x14ac:dyDescent="0.2">
      <c r="A4945">
        <v>4944</v>
      </c>
      <c r="B4945" t="s">
        <v>16859</v>
      </c>
      <c r="C4945" t="s">
        <v>16860</v>
      </c>
      <c r="D4945" t="s">
        <v>381</v>
      </c>
      <c r="E4945" s="27">
        <v>41662</v>
      </c>
      <c r="F4945" t="s">
        <v>233</v>
      </c>
      <c r="G4945" s="27">
        <v>34580</v>
      </c>
      <c r="H4945">
        <v>21</v>
      </c>
      <c r="I4945" t="s">
        <v>259</v>
      </c>
      <c r="J4945" t="s">
        <v>250</v>
      </c>
      <c r="K4945">
        <v>0</v>
      </c>
      <c r="L4945">
        <v>8</v>
      </c>
      <c r="M4945">
        <v>0</v>
      </c>
      <c r="N4945">
        <v>1</v>
      </c>
      <c r="O4945">
        <v>0</v>
      </c>
      <c r="P4945">
        <v>0</v>
      </c>
      <c r="Q4945" s="28">
        <v>41662.538888888892</v>
      </c>
      <c r="R4945" s="28">
        <v>41669.053472222222</v>
      </c>
      <c r="S4945" t="s">
        <v>16861</v>
      </c>
      <c r="T4945" s="27">
        <v>41661</v>
      </c>
      <c r="V4945">
        <v>1</v>
      </c>
      <c r="W4945" t="s">
        <v>32</v>
      </c>
      <c r="X4945" t="s">
        <v>359</v>
      </c>
      <c r="Y4945">
        <v>1</v>
      </c>
      <c r="AA4945" t="s">
        <v>16862</v>
      </c>
      <c r="AB4945" t="s">
        <v>36</v>
      </c>
      <c r="AC4945">
        <v>0</v>
      </c>
      <c r="AD4945" s="27">
        <v>41966</v>
      </c>
      <c r="AE4945" t="s">
        <v>1508</v>
      </c>
      <c r="AF4945" s="27">
        <v>41966</v>
      </c>
      <c r="AG4945" s="27">
        <v>41967</v>
      </c>
      <c r="AH4945">
        <v>0</v>
      </c>
      <c r="AN4945" t="s">
        <v>238</v>
      </c>
      <c r="AO4945">
        <v>7</v>
      </c>
      <c r="AP4945" t="s">
        <v>246</v>
      </c>
      <c r="AQ4945" s="27">
        <v>41662</v>
      </c>
      <c r="AR4945" t="s">
        <v>240</v>
      </c>
      <c r="AS4945">
        <v>8</v>
      </c>
      <c r="AT4945" t="s">
        <v>269</v>
      </c>
      <c r="AU4945" s="27">
        <v>41662</v>
      </c>
    </row>
    <row r="4946" spans="1:47" x14ac:dyDescent="0.2">
      <c r="A4946">
        <v>4945</v>
      </c>
      <c r="B4946" t="s">
        <v>16863</v>
      </c>
      <c r="C4946" t="s">
        <v>4416</v>
      </c>
      <c r="D4946" t="s">
        <v>3624</v>
      </c>
      <c r="E4946" s="27">
        <v>41329</v>
      </c>
      <c r="F4946" t="s">
        <v>294</v>
      </c>
      <c r="G4946" s="27">
        <v>32365</v>
      </c>
      <c r="H4946">
        <v>27</v>
      </c>
      <c r="I4946" t="s">
        <v>244</v>
      </c>
      <c r="J4946" t="s">
        <v>245</v>
      </c>
      <c r="K4946">
        <v>0</v>
      </c>
      <c r="L4946">
        <v>5</v>
      </c>
      <c r="M4946">
        <v>0</v>
      </c>
      <c r="N4946">
        <v>0</v>
      </c>
      <c r="O4946">
        <v>2</v>
      </c>
      <c r="P4946">
        <v>-1</v>
      </c>
      <c r="Q4946" s="28">
        <v>41328.131944444445</v>
      </c>
      <c r="R4946" s="28">
        <v>41390.238888888889</v>
      </c>
      <c r="S4946" t="s">
        <v>16864</v>
      </c>
      <c r="U4946" s="27">
        <v>41328</v>
      </c>
      <c r="V4946">
        <v>1</v>
      </c>
      <c r="W4946" t="s">
        <v>32</v>
      </c>
      <c r="X4946" t="s">
        <v>274</v>
      </c>
      <c r="Y4946">
        <v>1</v>
      </c>
      <c r="AA4946" t="s">
        <v>16865</v>
      </c>
      <c r="AB4946" t="s">
        <v>32</v>
      </c>
      <c r="AD4946" s="27">
        <v>41339</v>
      </c>
      <c r="AE4946" t="s">
        <v>983</v>
      </c>
      <c r="AH4946">
        <v>0</v>
      </c>
      <c r="AN4946" t="s">
        <v>238</v>
      </c>
      <c r="AO4946">
        <v>3</v>
      </c>
      <c r="AP4946" t="s">
        <v>239</v>
      </c>
      <c r="AQ4946" s="27">
        <v>41329</v>
      </c>
      <c r="AR4946" t="s">
        <v>240</v>
      </c>
      <c r="AS4946">
        <v>5</v>
      </c>
      <c r="AT4946" t="s">
        <v>246</v>
      </c>
      <c r="AU4946" s="27">
        <v>41329</v>
      </c>
    </row>
    <row r="4947" spans="1:47" x14ac:dyDescent="0.2">
      <c r="A4947">
        <v>4946</v>
      </c>
      <c r="B4947" t="s">
        <v>16866</v>
      </c>
      <c r="C4947" t="s">
        <v>7171</v>
      </c>
      <c r="D4947" t="s">
        <v>689</v>
      </c>
      <c r="E4947" s="27">
        <v>41903</v>
      </c>
      <c r="F4947" t="s">
        <v>233</v>
      </c>
      <c r="G4947" s="27">
        <v>34907</v>
      </c>
      <c r="H4947">
        <v>20</v>
      </c>
      <c r="I4947" t="s">
        <v>259</v>
      </c>
      <c r="J4947" t="s">
        <v>250</v>
      </c>
      <c r="K4947">
        <v>0</v>
      </c>
      <c r="L4947">
        <v>8</v>
      </c>
      <c r="M4947">
        <v>0</v>
      </c>
      <c r="N4947">
        <v>0</v>
      </c>
      <c r="O4947">
        <v>0</v>
      </c>
      <c r="P4947">
        <v>-1</v>
      </c>
      <c r="Q4947" s="28">
        <v>41902.04791666667</v>
      </c>
      <c r="R4947" s="28">
        <v>41940.050694444442</v>
      </c>
      <c r="S4947" t="s">
        <v>16867</v>
      </c>
      <c r="T4947" s="27">
        <v>41902</v>
      </c>
      <c r="V4947">
        <v>1</v>
      </c>
      <c r="W4947" t="s">
        <v>32</v>
      </c>
      <c r="X4947" t="s">
        <v>313</v>
      </c>
      <c r="Y4947">
        <v>0</v>
      </c>
      <c r="AB4947" t="s">
        <v>237</v>
      </c>
      <c r="AH4947">
        <v>0</v>
      </c>
      <c r="AN4947" t="s">
        <v>238</v>
      </c>
      <c r="AO4947">
        <v>6</v>
      </c>
      <c r="AP4947" t="s">
        <v>246</v>
      </c>
      <c r="AQ4947" s="27">
        <v>41903</v>
      </c>
      <c r="AR4947" t="s">
        <v>240</v>
      </c>
      <c r="AS4947">
        <v>8</v>
      </c>
      <c r="AT4947" t="s">
        <v>269</v>
      </c>
      <c r="AU4947" s="27">
        <v>41903</v>
      </c>
    </row>
    <row r="4948" spans="1:47" x14ac:dyDescent="0.2">
      <c r="A4948">
        <v>4947</v>
      </c>
      <c r="B4948" t="s">
        <v>16868</v>
      </c>
      <c r="C4948" t="s">
        <v>16869</v>
      </c>
      <c r="D4948" t="s">
        <v>1566</v>
      </c>
      <c r="E4948" s="27">
        <v>41554</v>
      </c>
      <c r="F4948" t="s">
        <v>233</v>
      </c>
      <c r="G4948" s="27">
        <v>34518</v>
      </c>
      <c r="H4948">
        <v>21</v>
      </c>
      <c r="I4948" t="s">
        <v>259</v>
      </c>
      <c r="J4948" t="s">
        <v>250</v>
      </c>
      <c r="K4948">
        <v>0</v>
      </c>
      <c r="L4948">
        <v>8</v>
      </c>
      <c r="M4948">
        <v>1</v>
      </c>
      <c r="N4948">
        <v>1</v>
      </c>
      <c r="O4948">
        <v>3</v>
      </c>
      <c r="P4948">
        <v>0</v>
      </c>
      <c r="Q4948" s="28">
        <v>41554.484722222223</v>
      </c>
      <c r="R4948" s="28">
        <v>41572.449999999997</v>
      </c>
      <c r="S4948" t="s">
        <v>16870</v>
      </c>
      <c r="T4948" s="27">
        <v>41554</v>
      </c>
      <c r="V4948">
        <v>0</v>
      </c>
      <c r="W4948" t="s">
        <v>36</v>
      </c>
      <c r="X4948" t="s">
        <v>279</v>
      </c>
      <c r="Y4948">
        <v>1</v>
      </c>
      <c r="AA4948" t="s">
        <v>16871</v>
      </c>
      <c r="AB4948" t="s">
        <v>36</v>
      </c>
      <c r="AC4948">
        <v>0</v>
      </c>
      <c r="AD4948" s="27">
        <v>41828</v>
      </c>
      <c r="AE4948" t="s">
        <v>474</v>
      </c>
      <c r="AF4948" s="27">
        <v>41828</v>
      </c>
      <c r="AG4948" s="27">
        <v>42075</v>
      </c>
      <c r="AH4948">
        <v>0</v>
      </c>
      <c r="AN4948" t="s">
        <v>238</v>
      </c>
      <c r="AO4948">
        <v>8</v>
      </c>
      <c r="AP4948" t="s">
        <v>269</v>
      </c>
      <c r="AQ4948" s="27">
        <v>41554</v>
      </c>
      <c r="AR4948" t="s">
        <v>240</v>
      </c>
      <c r="AS4948">
        <v>8</v>
      </c>
      <c r="AT4948" t="s">
        <v>269</v>
      </c>
      <c r="AU4948" s="27">
        <v>41554</v>
      </c>
    </row>
    <row r="4949" spans="1:47" x14ac:dyDescent="0.2">
      <c r="A4949">
        <v>4948</v>
      </c>
      <c r="B4949" t="s">
        <v>16872</v>
      </c>
      <c r="C4949" t="s">
        <v>242</v>
      </c>
      <c r="D4949" t="s">
        <v>16873</v>
      </c>
      <c r="E4949" s="27">
        <v>41342</v>
      </c>
      <c r="F4949" t="s">
        <v>233</v>
      </c>
      <c r="G4949" s="27">
        <v>31730</v>
      </c>
      <c r="H4949">
        <v>29</v>
      </c>
      <c r="I4949" t="s">
        <v>244</v>
      </c>
      <c r="J4949" t="s">
        <v>245</v>
      </c>
      <c r="K4949">
        <v>0</v>
      </c>
      <c r="L4949">
        <v>4</v>
      </c>
      <c r="M4949">
        <v>0</v>
      </c>
      <c r="N4949">
        <v>0</v>
      </c>
      <c r="O4949">
        <v>1</v>
      </c>
      <c r="P4949">
        <v>-1</v>
      </c>
      <c r="Q4949" s="28">
        <v>41341.137499999997</v>
      </c>
      <c r="R4949" s="28">
        <v>41355.364583333336</v>
      </c>
      <c r="S4949" t="s">
        <v>16874</v>
      </c>
      <c r="T4949" s="27">
        <v>41341</v>
      </c>
      <c r="V4949">
        <v>1</v>
      </c>
      <c r="W4949" t="s">
        <v>32</v>
      </c>
      <c r="X4949" t="s">
        <v>371</v>
      </c>
      <c r="Y4949">
        <v>0</v>
      </c>
      <c r="AB4949" t="s">
        <v>237</v>
      </c>
      <c r="AH4949">
        <v>0</v>
      </c>
      <c r="AN4949" t="s">
        <v>238</v>
      </c>
      <c r="AO4949">
        <v>2</v>
      </c>
      <c r="AP4949" t="s">
        <v>239</v>
      </c>
      <c r="AQ4949" s="27">
        <v>41342</v>
      </c>
      <c r="AR4949" t="s">
        <v>240</v>
      </c>
      <c r="AS4949">
        <v>4</v>
      </c>
      <c r="AT4949" t="s">
        <v>239</v>
      </c>
      <c r="AU4949" s="27">
        <v>41342</v>
      </c>
    </row>
    <row r="4950" spans="1:47" x14ac:dyDescent="0.2">
      <c r="A4950">
        <v>4949</v>
      </c>
      <c r="B4950" t="s">
        <v>16875</v>
      </c>
      <c r="C4950" t="s">
        <v>817</v>
      </c>
      <c r="D4950" t="s">
        <v>3680</v>
      </c>
      <c r="E4950" s="27">
        <v>41643</v>
      </c>
      <c r="F4950" t="s">
        <v>233</v>
      </c>
      <c r="G4950" s="27">
        <v>25515</v>
      </c>
      <c r="H4950">
        <v>46</v>
      </c>
      <c r="I4950" t="s">
        <v>234</v>
      </c>
      <c r="J4950" t="s">
        <v>245</v>
      </c>
      <c r="K4950">
        <v>0</v>
      </c>
      <c r="L4950">
        <v>4</v>
      </c>
      <c r="M4950">
        <v>0</v>
      </c>
      <c r="N4950">
        <v>0</v>
      </c>
      <c r="O4950">
        <v>4</v>
      </c>
      <c r="P4950">
        <v>0</v>
      </c>
      <c r="Q4950" s="28">
        <v>41643.113194444442</v>
      </c>
      <c r="R4950" s="28">
        <v>41644.343055555553</v>
      </c>
      <c r="S4950" t="s">
        <v>16876</v>
      </c>
      <c r="T4950" s="27">
        <v>41643</v>
      </c>
      <c r="V4950">
        <v>0</v>
      </c>
      <c r="W4950" t="s">
        <v>32</v>
      </c>
      <c r="X4950" t="s">
        <v>337</v>
      </c>
      <c r="Y4950">
        <v>0</v>
      </c>
      <c r="AB4950" t="s">
        <v>237</v>
      </c>
      <c r="AH4950">
        <v>0</v>
      </c>
      <c r="AN4950" t="s">
        <v>238</v>
      </c>
      <c r="AO4950">
        <v>1</v>
      </c>
      <c r="AP4950" t="s">
        <v>239</v>
      </c>
      <c r="AQ4950" s="27">
        <v>41643</v>
      </c>
      <c r="AR4950" t="s">
        <v>240</v>
      </c>
      <c r="AS4950">
        <v>4</v>
      </c>
      <c r="AT4950" t="s">
        <v>239</v>
      </c>
      <c r="AU4950" s="27">
        <v>41643</v>
      </c>
    </row>
    <row r="4951" spans="1:47" x14ac:dyDescent="0.2">
      <c r="A4951">
        <v>4950</v>
      </c>
      <c r="B4951" t="s">
        <v>16877</v>
      </c>
      <c r="C4951" t="s">
        <v>16878</v>
      </c>
      <c r="D4951" t="s">
        <v>9206</v>
      </c>
      <c r="E4951" s="27">
        <v>41281</v>
      </c>
      <c r="F4951" t="s">
        <v>233</v>
      </c>
      <c r="G4951" s="27">
        <v>33500</v>
      </c>
      <c r="H4951">
        <v>24</v>
      </c>
      <c r="I4951" t="s">
        <v>259</v>
      </c>
      <c r="J4951" t="s">
        <v>250</v>
      </c>
      <c r="K4951">
        <v>0</v>
      </c>
      <c r="L4951">
        <v>4</v>
      </c>
      <c r="M4951">
        <v>0</v>
      </c>
      <c r="N4951">
        <v>0</v>
      </c>
      <c r="O4951">
        <v>0</v>
      </c>
      <c r="P4951">
        <v>0</v>
      </c>
      <c r="Q4951" s="28">
        <v>41281.147222222222</v>
      </c>
      <c r="R4951" s="28">
        <v>41282.12222222222</v>
      </c>
      <c r="S4951" t="s">
        <v>16879</v>
      </c>
      <c r="T4951" s="27">
        <v>41281</v>
      </c>
      <c r="V4951">
        <v>0</v>
      </c>
      <c r="W4951" t="s">
        <v>32</v>
      </c>
      <c r="X4951" t="s">
        <v>453</v>
      </c>
      <c r="Y4951">
        <v>1</v>
      </c>
      <c r="AA4951" t="s">
        <v>16880</v>
      </c>
      <c r="AB4951" t="s">
        <v>36</v>
      </c>
      <c r="AD4951" s="27">
        <v>42091</v>
      </c>
      <c r="AE4951" t="s">
        <v>404</v>
      </c>
      <c r="AH4951">
        <v>0</v>
      </c>
      <c r="AN4951" t="s">
        <v>238</v>
      </c>
      <c r="AO4951">
        <v>5</v>
      </c>
      <c r="AP4951" t="s">
        <v>246</v>
      </c>
      <c r="AQ4951" s="27">
        <v>41281</v>
      </c>
      <c r="AR4951" t="s">
        <v>240</v>
      </c>
      <c r="AS4951">
        <v>4</v>
      </c>
      <c r="AT4951" t="s">
        <v>239</v>
      </c>
      <c r="AU4951" s="27">
        <v>41281</v>
      </c>
    </row>
    <row r="4952" spans="1:47" x14ac:dyDescent="0.2">
      <c r="A4952">
        <v>4951</v>
      </c>
      <c r="B4952" t="s">
        <v>16881</v>
      </c>
      <c r="C4952" t="s">
        <v>3369</v>
      </c>
      <c r="D4952" t="s">
        <v>496</v>
      </c>
      <c r="E4952" s="27">
        <v>41715</v>
      </c>
      <c r="F4952" t="s">
        <v>294</v>
      </c>
      <c r="G4952" s="27">
        <v>23631</v>
      </c>
      <c r="H4952">
        <v>51</v>
      </c>
      <c r="I4952" t="s">
        <v>234</v>
      </c>
      <c r="J4952" t="s">
        <v>353</v>
      </c>
      <c r="K4952">
        <v>0</v>
      </c>
      <c r="L4952">
        <v>1</v>
      </c>
      <c r="M4952">
        <v>0</v>
      </c>
      <c r="N4952">
        <v>0</v>
      </c>
      <c r="O4952">
        <v>2</v>
      </c>
      <c r="P4952">
        <v>0</v>
      </c>
      <c r="Q4952" s="28">
        <v>41715.259027777778</v>
      </c>
      <c r="R4952" s="28">
        <v>41715.338194444441</v>
      </c>
      <c r="S4952" t="s">
        <v>16882</v>
      </c>
      <c r="T4952" s="27">
        <v>41715</v>
      </c>
      <c r="V4952">
        <v>0</v>
      </c>
      <c r="W4952" t="s">
        <v>36</v>
      </c>
      <c r="X4952" t="s">
        <v>279</v>
      </c>
      <c r="Y4952">
        <v>0</v>
      </c>
      <c r="AB4952" t="s">
        <v>237</v>
      </c>
      <c r="AH4952">
        <v>0</v>
      </c>
      <c r="AN4952" t="s">
        <v>238</v>
      </c>
      <c r="AO4952">
        <v>1</v>
      </c>
      <c r="AP4952" t="s">
        <v>239</v>
      </c>
      <c r="AQ4952" s="27">
        <v>41715</v>
      </c>
      <c r="AR4952" t="s">
        <v>240</v>
      </c>
      <c r="AS4952">
        <v>1</v>
      </c>
      <c r="AT4952" t="s">
        <v>239</v>
      </c>
      <c r="AU4952" s="27">
        <v>41715</v>
      </c>
    </row>
    <row r="4953" spans="1:47" x14ac:dyDescent="0.2">
      <c r="A4953">
        <v>4952</v>
      </c>
      <c r="B4953" t="s">
        <v>16883</v>
      </c>
      <c r="C4953" t="s">
        <v>957</v>
      </c>
      <c r="D4953" t="s">
        <v>1303</v>
      </c>
      <c r="E4953" s="27">
        <v>41943</v>
      </c>
      <c r="F4953" t="s">
        <v>233</v>
      </c>
      <c r="G4953" s="27">
        <v>21562</v>
      </c>
      <c r="H4953">
        <v>57</v>
      </c>
      <c r="I4953" t="s">
        <v>234</v>
      </c>
      <c r="J4953" t="s">
        <v>250</v>
      </c>
      <c r="K4953">
        <v>0</v>
      </c>
      <c r="L4953">
        <v>4</v>
      </c>
      <c r="M4953">
        <v>0</v>
      </c>
      <c r="N4953">
        <v>0</v>
      </c>
      <c r="O4953">
        <v>8</v>
      </c>
      <c r="P4953">
        <v>0</v>
      </c>
      <c r="Q4953" s="28">
        <v>41943.501388888886</v>
      </c>
      <c r="R4953" s="28">
        <v>41943.074305555558</v>
      </c>
      <c r="S4953" t="s">
        <v>16884</v>
      </c>
      <c r="T4953" s="27">
        <v>41942</v>
      </c>
      <c r="V4953">
        <v>1</v>
      </c>
      <c r="W4953" t="s">
        <v>36</v>
      </c>
      <c r="X4953" t="s">
        <v>595</v>
      </c>
      <c r="Y4953">
        <v>1</v>
      </c>
      <c r="AA4953" t="s">
        <v>16885</v>
      </c>
      <c r="AB4953" t="s">
        <v>36</v>
      </c>
      <c r="AD4953" s="27">
        <v>42208</v>
      </c>
      <c r="AE4953" t="s">
        <v>324</v>
      </c>
      <c r="AH4953">
        <v>0</v>
      </c>
      <c r="AN4953" t="s">
        <v>238</v>
      </c>
      <c r="AO4953">
        <v>2</v>
      </c>
      <c r="AP4953" t="s">
        <v>239</v>
      </c>
      <c r="AQ4953" s="27">
        <v>41943</v>
      </c>
      <c r="AR4953" t="s">
        <v>240</v>
      </c>
      <c r="AS4953">
        <v>4</v>
      </c>
      <c r="AT4953" t="s">
        <v>239</v>
      </c>
      <c r="AU4953" s="27">
        <v>41943</v>
      </c>
    </row>
    <row r="4954" spans="1:47" x14ac:dyDescent="0.2">
      <c r="A4954">
        <v>4953</v>
      </c>
      <c r="B4954" t="s">
        <v>16886</v>
      </c>
      <c r="C4954" t="s">
        <v>5848</v>
      </c>
      <c r="D4954" t="s">
        <v>16887</v>
      </c>
      <c r="E4954" s="27">
        <v>41722</v>
      </c>
      <c r="F4954" t="s">
        <v>233</v>
      </c>
      <c r="G4954" s="27">
        <v>30144</v>
      </c>
      <c r="H4954">
        <v>33</v>
      </c>
      <c r="I4954" t="s">
        <v>244</v>
      </c>
      <c r="J4954" t="s">
        <v>250</v>
      </c>
      <c r="K4954">
        <v>0</v>
      </c>
      <c r="L4954">
        <v>2</v>
      </c>
      <c r="M4954">
        <v>0</v>
      </c>
      <c r="N4954">
        <v>0</v>
      </c>
      <c r="O4954">
        <v>4</v>
      </c>
      <c r="P4954">
        <v>-1</v>
      </c>
      <c r="Q4954" s="28">
        <v>41721.343055555553</v>
      </c>
      <c r="R4954" s="28">
        <v>41722.357638888891</v>
      </c>
      <c r="S4954" t="s">
        <v>16888</v>
      </c>
      <c r="T4954" s="27">
        <v>41721</v>
      </c>
      <c r="V4954">
        <v>1</v>
      </c>
      <c r="W4954" t="s">
        <v>32</v>
      </c>
      <c r="X4954" t="s">
        <v>348</v>
      </c>
      <c r="Y4954">
        <v>1</v>
      </c>
      <c r="AA4954" t="s">
        <v>16889</v>
      </c>
      <c r="AB4954" t="s">
        <v>36</v>
      </c>
      <c r="AD4954" s="27">
        <v>42411</v>
      </c>
      <c r="AE4954" t="s">
        <v>324</v>
      </c>
      <c r="AH4954">
        <v>0</v>
      </c>
      <c r="AN4954" t="s">
        <v>238</v>
      </c>
      <c r="AO4954">
        <v>4</v>
      </c>
      <c r="AP4954" t="s">
        <v>239</v>
      </c>
      <c r="AQ4954" s="27">
        <v>41722</v>
      </c>
      <c r="AR4954" t="s">
        <v>240</v>
      </c>
      <c r="AS4954">
        <v>2</v>
      </c>
      <c r="AT4954" t="s">
        <v>239</v>
      </c>
      <c r="AU4954" s="27">
        <v>41722</v>
      </c>
    </row>
    <row r="4955" spans="1:47" x14ac:dyDescent="0.2">
      <c r="A4955">
        <v>4954</v>
      </c>
      <c r="B4955" t="s">
        <v>16890</v>
      </c>
      <c r="C4955" t="s">
        <v>16891</v>
      </c>
      <c r="D4955" t="s">
        <v>9782</v>
      </c>
      <c r="E4955" s="27">
        <v>41418</v>
      </c>
      <c r="F4955" t="s">
        <v>233</v>
      </c>
      <c r="G4955" s="27">
        <v>34269</v>
      </c>
      <c r="H4955">
        <v>22</v>
      </c>
      <c r="I4955" t="s">
        <v>259</v>
      </c>
      <c r="J4955" t="s">
        <v>250</v>
      </c>
      <c r="K4955">
        <v>0</v>
      </c>
      <c r="L4955">
        <v>2</v>
      </c>
      <c r="M4955">
        <v>0</v>
      </c>
      <c r="N4955">
        <v>0</v>
      </c>
      <c r="O4955">
        <v>0</v>
      </c>
      <c r="W4955" t="s">
        <v>237</v>
      </c>
      <c r="Y4955">
        <v>-1</v>
      </c>
      <c r="AB4955" t="s">
        <v>237</v>
      </c>
      <c r="AH4955">
        <v>0</v>
      </c>
      <c r="AN4955" t="s">
        <v>238</v>
      </c>
      <c r="AO4955">
        <v>4</v>
      </c>
      <c r="AP4955" t="s">
        <v>239</v>
      </c>
      <c r="AQ4955" s="27">
        <v>41418</v>
      </c>
      <c r="AR4955" t="s">
        <v>240</v>
      </c>
      <c r="AS4955">
        <v>2</v>
      </c>
      <c r="AT4955" t="s">
        <v>239</v>
      </c>
      <c r="AU4955" s="27">
        <v>41418</v>
      </c>
    </row>
    <row r="4956" spans="1:47" x14ac:dyDescent="0.2">
      <c r="A4956">
        <v>4955</v>
      </c>
      <c r="B4956" t="s">
        <v>16892</v>
      </c>
      <c r="C4956" t="s">
        <v>16893</v>
      </c>
      <c r="D4956" t="s">
        <v>8133</v>
      </c>
      <c r="E4956" s="27">
        <v>41702</v>
      </c>
      <c r="F4956" t="s">
        <v>233</v>
      </c>
      <c r="G4956" s="27">
        <v>33942</v>
      </c>
      <c r="H4956">
        <v>23</v>
      </c>
      <c r="I4956" t="s">
        <v>259</v>
      </c>
      <c r="J4956" t="s">
        <v>250</v>
      </c>
      <c r="K4956">
        <v>0</v>
      </c>
      <c r="L4956">
        <v>9</v>
      </c>
      <c r="M4956">
        <v>1</v>
      </c>
      <c r="N4956">
        <v>0</v>
      </c>
      <c r="O4956">
        <v>4</v>
      </c>
      <c r="P4956">
        <v>-1</v>
      </c>
      <c r="Q4956" s="28">
        <v>41701.279166666667</v>
      </c>
      <c r="R4956" s="28">
        <v>41845.210416666669</v>
      </c>
      <c r="S4956" t="s">
        <v>16894</v>
      </c>
      <c r="T4956" s="27">
        <v>41701</v>
      </c>
      <c r="V4956">
        <v>1</v>
      </c>
      <c r="W4956" t="s">
        <v>32</v>
      </c>
      <c r="X4956" t="s">
        <v>1994</v>
      </c>
      <c r="Y4956">
        <v>1</v>
      </c>
      <c r="AA4956" t="s">
        <v>16895</v>
      </c>
      <c r="AB4956" t="s">
        <v>36</v>
      </c>
      <c r="AC4956">
        <v>0</v>
      </c>
      <c r="AD4956" s="27">
        <v>41964</v>
      </c>
      <c r="AE4956" t="s">
        <v>474</v>
      </c>
      <c r="AF4956" s="27">
        <v>41964</v>
      </c>
      <c r="AG4956" s="27">
        <v>42125</v>
      </c>
      <c r="AH4956">
        <v>0</v>
      </c>
      <c r="AN4956" t="s">
        <v>238</v>
      </c>
      <c r="AO4956">
        <v>6</v>
      </c>
      <c r="AP4956" t="s">
        <v>246</v>
      </c>
      <c r="AQ4956" s="27">
        <v>41702</v>
      </c>
      <c r="AR4956" t="s">
        <v>240</v>
      </c>
      <c r="AS4956">
        <v>9</v>
      </c>
      <c r="AT4956" t="s">
        <v>269</v>
      </c>
      <c r="AU4956" s="27">
        <v>41702</v>
      </c>
    </row>
    <row r="4957" spans="1:47" x14ac:dyDescent="0.2">
      <c r="A4957">
        <v>4956</v>
      </c>
      <c r="B4957" t="s">
        <v>16896</v>
      </c>
      <c r="C4957" t="s">
        <v>8728</v>
      </c>
      <c r="D4957" t="s">
        <v>586</v>
      </c>
      <c r="E4957" s="27">
        <v>41328</v>
      </c>
      <c r="F4957" t="s">
        <v>233</v>
      </c>
      <c r="G4957" s="27">
        <v>31886</v>
      </c>
      <c r="H4957">
        <v>29</v>
      </c>
      <c r="I4957" t="s">
        <v>244</v>
      </c>
      <c r="J4957" t="s">
        <v>250</v>
      </c>
      <c r="K4957">
        <v>0</v>
      </c>
      <c r="L4957">
        <v>8</v>
      </c>
      <c r="M4957">
        <v>0</v>
      </c>
      <c r="N4957">
        <v>0</v>
      </c>
      <c r="O4957">
        <v>5</v>
      </c>
      <c r="P4957">
        <v>0</v>
      </c>
      <c r="Q4957" s="28">
        <v>41328.112500000003</v>
      </c>
      <c r="R4957" s="28">
        <v>41329.15</v>
      </c>
      <c r="S4957" t="s">
        <v>16897</v>
      </c>
      <c r="T4957" s="27">
        <v>41328</v>
      </c>
      <c r="V4957">
        <v>0</v>
      </c>
      <c r="W4957" t="s">
        <v>32</v>
      </c>
      <c r="X4957" t="s">
        <v>261</v>
      </c>
      <c r="Y4957">
        <v>0</v>
      </c>
      <c r="AB4957" t="s">
        <v>237</v>
      </c>
      <c r="AH4957">
        <v>0</v>
      </c>
      <c r="AN4957" t="s">
        <v>238</v>
      </c>
      <c r="AO4957">
        <v>4</v>
      </c>
      <c r="AP4957" t="s">
        <v>239</v>
      </c>
      <c r="AQ4957" s="27">
        <v>41328</v>
      </c>
      <c r="AR4957" t="s">
        <v>240</v>
      </c>
      <c r="AS4957">
        <v>8</v>
      </c>
      <c r="AT4957" t="s">
        <v>269</v>
      </c>
      <c r="AU4957" s="27">
        <v>41328</v>
      </c>
    </row>
    <row r="4958" spans="1:47" x14ac:dyDescent="0.2">
      <c r="A4958">
        <v>4957</v>
      </c>
      <c r="B4958" t="s">
        <v>16898</v>
      </c>
      <c r="C4958" t="s">
        <v>16899</v>
      </c>
      <c r="D4958" t="s">
        <v>16900</v>
      </c>
      <c r="E4958" s="27">
        <v>41621</v>
      </c>
      <c r="F4958" t="s">
        <v>294</v>
      </c>
      <c r="G4958" s="27">
        <v>22084</v>
      </c>
      <c r="H4958">
        <v>55</v>
      </c>
      <c r="I4958" t="s">
        <v>234</v>
      </c>
      <c r="J4958" t="s">
        <v>245</v>
      </c>
      <c r="K4958">
        <v>0</v>
      </c>
      <c r="L4958">
        <v>1</v>
      </c>
      <c r="M4958">
        <v>0</v>
      </c>
      <c r="N4958">
        <v>0</v>
      </c>
      <c r="O4958">
        <v>0</v>
      </c>
      <c r="W4958" t="s">
        <v>237</v>
      </c>
      <c r="Y4958">
        <v>-1</v>
      </c>
      <c r="AB4958" t="s">
        <v>237</v>
      </c>
      <c r="AH4958">
        <v>0</v>
      </c>
      <c r="AN4958" t="s">
        <v>238</v>
      </c>
      <c r="AO4958">
        <v>1</v>
      </c>
      <c r="AP4958" t="s">
        <v>239</v>
      </c>
      <c r="AQ4958" s="27">
        <v>41621</v>
      </c>
      <c r="AR4958" t="s">
        <v>240</v>
      </c>
      <c r="AS4958">
        <v>1</v>
      </c>
      <c r="AT4958" t="s">
        <v>239</v>
      </c>
      <c r="AU4958" s="27">
        <v>41621</v>
      </c>
    </row>
    <row r="4959" spans="1:47" x14ac:dyDescent="0.2">
      <c r="A4959">
        <v>4958</v>
      </c>
      <c r="B4959" t="s">
        <v>16901</v>
      </c>
      <c r="C4959" t="s">
        <v>2549</v>
      </c>
      <c r="D4959" t="s">
        <v>16902</v>
      </c>
      <c r="E4959" s="27">
        <v>41349</v>
      </c>
      <c r="F4959" t="s">
        <v>233</v>
      </c>
      <c r="G4959" s="27">
        <v>34442</v>
      </c>
      <c r="H4959">
        <v>22</v>
      </c>
      <c r="I4959" t="s">
        <v>259</v>
      </c>
      <c r="J4959" t="s">
        <v>245</v>
      </c>
      <c r="K4959">
        <v>0</v>
      </c>
      <c r="L4959">
        <v>4</v>
      </c>
      <c r="M4959">
        <v>0</v>
      </c>
      <c r="N4959">
        <v>0</v>
      </c>
      <c r="O4959">
        <v>0</v>
      </c>
      <c r="P4959">
        <v>0</v>
      </c>
      <c r="Q4959" s="28">
        <v>41349.117361111108</v>
      </c>
      <c r="R4959" s="28">
        <v>41358.189583333333</v>
      </c>
      <c r="S4959" t="s">
        <v>16903</v>
      </c>
      <c r="T4959" s="27">
        <v>41349</v>
      </c>
      <c r="V4959">
        <v>0</v>
      </c>
      <c r="W4959" t="s">
        <v>36</v>
      </c>
      <c r="X4959" t="s">
        <v>279</v>
      </c>
      <c r="Y4959">
        <v>1</v>
      </c>
      <c r="AA4959" t="s">
        <v>16904</v>
      </c>
      <c r="AB4959" t="s">
        <v>36</v>
      </c>
      <c r="AC4959">
        <v>0</v>
      </c>
      <c r="AD4959" s="27">
        <v>41395</v>
      </c>
      <c r="AE4959" t="s">
        <v>1508</v>
      </c>
      <c r="AF4959" s="27">
        <v>41395</v>
      </c>
      <c r="AG4959" s="27">
        <v>41396</v>
      </c>
      <c r="AH4959">
        <v>0</v>
      </c>
      <c r="AN4959" t="s">
        <v>238</v>
      </c>
      <c r="AO4959">
        <v>5</v>
      </c>
      <c r="AP4959" t="s">
        <v>246</v>
      </c>
      <c r="AQ4959" s="27">
        <v>41349</v>
      </c>
      <c r="AR4959" t="s">
        <v>240</v>
      </c>
      <c r="AS4959">
        <v>4</v>
      </c>
      <c r="AT4959" t="s">
        <v>239</v>
      </c>
      <c r="AU4959" s="27">
        <v>41349</v>
      </c>
    </row>
    <row r="4960" spans="1:47" x14ac:dyDescent="0.2">
      <c r="A4960">
        <v>4959</v>
      </c>
      <c r="B4960" t="s">
        <v>16905</v>
      </c>
      <c r="C4960" t="s">
        <v>4287</v>
      </c>
      <c r="D4960" t="s">
        <v>741</v>
      </c>
      <c r="E4960" s="27">
        <v>41643</v>
      </c>
      <c r="F4960" t="s">
        <v>233</v>
      </c>
      <c r="G4960" s="27">
        <v>21684</v>
      </c>
      <c r="H4960">
        <v>56</v>
      </c>
      <c r="I4960" t="s">
        <v>234</v>
      </c>
      <c r="J4960" t="s">
        <v>353</v>
      </c>
      <c r="K4960">
        <v>0</v>
      </c>
      <c r="L4960">
        <v>2</v>
      </c>
      <c r="M4960">
        <v>0</v>
      </c>
      <c r="N4960">
        <v>0</v>
      </c>
      <c r="O4960">
        <v>10</v>
      </c>
      <c r="P4960">
        <v>-1</v>
      </c>
      <c r="Q4960" s="28">
        <v>41642.484722222223</v>
      </c>
      <c r="R4960" s="28">
        <v>41655.505555555559</v>
      </c>
      <c r="S4960" t="s">
        <v>16906</v>
      </c>
      <c r="T4960" s="27">
        <v>41642</v>
      </c>
      <c r="V4960">
        <v>1</v>
      </c>
      <c r="W4960" t="s">
        <v>36</v>
      </c>
      <c r="X4960" t="s">
        <v>279</v>
      </c>
      <c r="Y4960">
        <v>1</v>
      </c>
      <c r="AA4960" t="s">
        <v>16907</v>
      </c>
      <c r="AB4960" t="s">
        <v>32</v>
      </c>
      <c r="AD4960" s="27">
        <v>42030</v>
      </c>
      <c r="AE4960" t="s">
        <v>383</v>
      </c>
      <c r="AH4960">
        <v>1</v>
      </c>
      <c r="AJ4960" t="s">
        <v>16907</v>
      </c>
      <c r="AK4960" t="s">
        <v>255</v>
      </c>
      <c r="AL4960" s="27">
        <v>42030</v>
      </c>
      <c r="AM4960" t="s">
        <v>383</v>
      </c>
      <c r="AN4960" t="s">
        <v>238</v>
      </c>
      <c r="AO4960">
        <v>1</v>
      </c>
      <c r="AP4960" t="s">
        <v>239</v>
      </c>
      <c r="AQ4960" s="27">
        <v>41643</v>
      </c>
      <c r="AR4960" t="s">
        <v>240</v>
      </c>
      <c r="AS4960">
        <v>2</v>
      </c>
      <c r="AT4960" t="s">
        <v>239</v>
      </c>
      <c r="AU4960" s="27">
        <v>41643</v>
      </c>
    </row>
    <row r="4961" spans="1:47" x14ac:dyDescent="0.2">
      <c r="A4961">
        <v>4960</v>
      </c>
      <c r="B4961" t="s">
        <v>16908</v>
      </c>
      <c r="C4961" t="s">
        <v>292</v>
      </c>
      <c r="D4961" t="s">
        <v>16909</v>
      </c>
      <c r="E4961" s="27">
        <v>41563</v>
      </c>
      <c r="F4961" t="s">
        <v>294</v>
      </c>
      <c r="G4961" s="27">
        <v>30101</v>
      </c>
      <c r="H4961">
        <v>33</v>
      </c>
      <c r="I4961" t="s">
        <v>244</v>
      </c>
      <c r="J4961" t="s">
        <v>245</v>
      </c>
      <c r="K4961">
        <v>0</v>
      </c>
      <c r="L4961">
        <v>6</v>
      </c>
      <c r="M4961">
        <v>0</v>
      </c>
      <c r="N4961">
        <v>0</v>
      </c>
      <c r="O4961">
        <v>1</v>
      </c>
      <c r="P4961">
        <v>-5</v>
      </c>
      <c r="Q4961" s="28">
        <v>41558.088194444441</v>
      </c>
      <c r="R4961" s="28">
        <v>41562.343055555553</v>
      </c>
      <c r="S4961" t="s">
        <v>16910</v>
      </c>
      <c r="T4961" s="27">
        <v>41558</v>
      </c>
      <c r="V4961">
        <v>5</v>
      </c>
      <c r="W4961" t="s">
        <v>36</v>
      </c>
      <c r="X4961" t="s">
        <v>279</v>
      </c>
      <c r="Y4961">
        <v>1</v>
      </c>
      <c r="AA4961" t="s">
        <v>16911</v>
      </c>
      <c r="AB4961" t="s">
        <v>36</v>
      </c>
      <c r="AC4961">
        <v>0</v>
      </c>
      <c r="AD4961" s="27">
        <v>41649</v>
      </c>
      <c r="AE4961" t="s">
        <v>1774</v>
      </c>
      <c r="AF4961" s="27">
        <v>41649</v>
      </c>
      <c r="AG4961" s="27">
        <v>41649</v>
      </c>
      <c r="AH4961">
        <v>0</v>
      </c>
      <c r="AN4961" t="s">
        <v>238</v>
      </c>
      <c r="AO4961">
        <v>3</v>
      </c>
      <c r="AP4961" t="s">
        <v>239</v>
      </c>
      <c r="AQ4961" s="27">
        <v>41563</v>
      </c>
      <c r="AR4961" t="s">
        <v>240</v>
      </c>
      <c r="AS4961">
        <v>6</v>
      </c>
      <c r="AT4961" t="s">
        <v>246</v>
      </c>
      <c r="AU4961" s="27">
        <v>41563</v>
      </c>
    </row>
    <row r="4962" spans="1:47" x14ac:dyDescent="0.2">
      <c r="A4962">
        <v>4961</v>
      </c>
      <c r="B4962" t="s">
        <v>16912</v>
      </c>
      <c r="C4962" t="s">
        <v>803</v>
      </c>
      <c r="D4962" t="s">
        <v>16913</v>
      </c>
      <c r="E4962" s="27">
        <v>41864</v>
      </c>
      <c r="F4962" t="s">
        <v>233</v>
      </c>
      <c r="G4962" s="27">
        <v>32258</v>
      </c>
      <c r="H4962">
        <v>27</v>
      </c>
      <c r="I4962" t="s">
        <v>244</v>
      </c>
      <c r="J4962" t="s">
        <v>22</v>
      </c>
      <c r="K4962">
        <v>0</v>
      </c>
      <c r="L4962">
        <v>4</v>
      </c>
      <c r="M4962">
        <v>0</v>
      </c>
      <c r="N4962">
        <v>0</v>
      </c>
      <c r="O4962">
        <v>0</v>
      </c>
      <c r="P4962">
        <v>-1</v>
      </c>
      <c r="Q4962" s="28">
        <v>41863.240277777775</v>
      </c>
      <c r="R4962" s="28">
        <v>41864.416666666664</v>
      </c>
      <c r="S4962" t="s">
        <v>16914</v>
      </c>
      <c r="T4962" s="27">
        <v>41863</v>
      </c>
      <c r="V4962">
        <v>1</v>
      </c>
      <c r="W4962" t="s">
        <v>32</v>
      </c>
      <c r="X4962" t="s">
        <v>1089</v>
      </c>
      <c r="Y4962">
        <v>1</v>
      </c>
      <c r="AA4962" t="s">
        <v>16915</v>
      </c>
      <c r="AB4962" t="s">
        <v>32</v>
      </c>
      <c r="AC4962">
        <v>0</v>
      </c>
      <c r="AD4962" s="27">
        <v>42391</v>
      </c>
      <c r="AE4962" t="s">
        <v>2101</v>
      </c>
      <c r="AF4962" s="27">
        <v>42391</v>
      </c>
      <c r="AG4962" s="27">
        <v>42392</v>
      </c>
      <c r="AH4962">
        <v>0</v>
      </c>
      <c r="AN4962" t="s">
        <v>238</v>
      </c>
      <c r="AO4962">
        <v>4</v>
      </c>
      <c r="AP4962" t="s">
        <v>239</v>
      </c>
      <c r="AQ4962" s="27">
        <v>41864</v>
      </c>
      <c r="AR4962" t="s">
        <v>240</v>
      </c>
      <c r="AS4962">
        <v>4</v>
      </c>
      <c r="AT4962" t="s">
        <v>239</v>
      </c>
      <c r="AU4962" s="27">
        <v>41864</v>
      </c>
    </row>
    <row r="4963" spans="1:47" x14ac:dyDescent="0.2">
      <c r="A4963">
        <v>4962</v>
      </c>
      <c r="B4963" t="s">
        <v>16916</v>
      </c>
      <c r="C4963" t="s">
        <v>1455</v>
      </c>
      <c r="D4963" t="s">
        <v>16917</v>
      </c>
      <c r="E4963" s="27">
        <v>41480</v>
      </c>
      <c r="F4963" t="s">
        <v>233</v>
      </c>
      <c r="G4963" s="27">
        <v>31081</v>
      </c>
      <c r="H4963">
        <v>31</v>
      </c>
      <c r="I4963" t="s">
        <v>244</v>
      </c>
      <c r="J4963" t="s">
        <v>353</v>
      </c>
      <c r="K4963">
        <v>0</v>
      </c>
      <c r="L4963">
        <v>2</v>
      </c>
      <c r="M4963">
        <v>0</v>
      </c>
      <c r="N4963">
        <v>0</v>
      </c>
      <c r="O4963">
        <v>1</v>
      </c>
      <c r="P4963">
        <v>-75</v>
      </c>
      <c r="Q4963" s="28">
        <v>41405.327777777777</v>
      </c>
      <c r="R4963" s="28">
        <v>41408.459027777775</v>
      </c>
      <c r="S4963" t="s">
        <v>16918</v>
      </c>
      <c r="T4963" s="27">
        <v>41405</v>
      </c>
      <c r="V4963">
        <v>75</v>
      </c>
      <c r="W4963" t="s">
        <v>36</v>
      </c>
      <c r="X4963" t="s">
        <v>392</v>
      </c>
      <c r="Y4963">
        <v>0</v>
      </c>
      <c r="AB4963" t="s">
        <v>237</v>
      </c>
      <c r="AH4963">
        <v>0</v>
      </c>
      <c r="AN4963" t="s">
        <v>238</v>
      </c>
      <c r="AO4963">
        <v>1</v>
      </c>
      <c r="AP4963" t="s">
        <v>239</v>
      </c>
      <c r="AQ4963" s="27">
        <v>41480</v>
      </c>
      <c r="AR4963" t="s">
        <v>240</v>
      </c>
      <c r="AS4963">
        <v>2</v>
      </c>
      <c r="AT4963" t="s">
        <v>239</v>
      </c>
      <c r="AU4963" s="27">
        <v>41480</v>
      </c>
    </row>
    <row r="4964" spans="1:47" x14ac:dyDescent="0.2">
      <c r="A4964">
        <v>4963</v>
      </c>
      <c r="B4964" t="s">
        <v>16919</v>
      </c>
      <c r="C4964" t="s">
        <v>6025</v>
      </c>
      <c r="D4964" t="s">
        <v>16920</v>
      </c>
      <c r="E4964" s="27">
        <v>41752</v>
      </c>
      <c r="F4964" t="s">
        <v>233</v>
      </c>
      <c r="G4964" s="27">
        <v>34970</v>
      </c>
      <c r="H4964">
        <v>20</v>
      </c>
      <c r="I4964" t="s">
        <v>259</v>
      </c>
      <c r="J4964" t="s">
        <v>245</v>
      </c>
      <c r="K4964">
        <v>0</v>
      </c>
      <c r="L4964">
        <v>5</v>
      </c>
      <c r="M4964">
        <v>0</v>
      </c>
      <c r="N4964">
        <v>0</v>
      </c>
      <c r="O4964">
        <v>0</v>
      </c>
      <c r="P4964">
        <v>-1</v>
      </c>
      <c r="Q4964" s="28">
        <v>41751.476388888892</v>
      </c>
      <c r="R4964" s="28">
        <v>41754.254166666666</v>
      </c>
      <c r="S4964" t="s">
        <v>16921</v>
      </c>
      <c r="T4964" s="27">
        <v>41751</v>
      </c>
      <c r="V4964">
        <v>1</v>
      </c>
      <c r="W4964" t="s">
        <v>32</v>
      </c>
      <c r="X4964" t="s">
        <v>300</v>
      </c>
      <c r="Y4964">
        <v>0</v>
      </c>
      <c r="AB4964" t="s">
        <v>237</v>
      </c>
      <c r="AH4964">
        <v>0</v>
      </c>
      <c r="AN4964" t="s">
        <v>238</v>
      </c>
      <c r="AO4964">
        <v>5</v>
      </c>
      <c r="AP4964" t="s">
        <v>246</v>
      </c>
      <c r="AQ4964" s="27">
        <v>41752</v>
      </c>
      <c r="AR4964" t="s">
        <v>240</v>
      </c>
      <c r="AS4964">
        <v>5</v>
      </c>
      <c r="AT4964" t="s">
        <v>246</v>
      </c>
      <c r="AU4964" s="27">
        <v>41752</v>
      </c>
    </row>
    <row r="4965" spans="1:47" x14ac:dyDescent="0.2">
      <c r="A4965">
        <v>4964</v>
      </c>
      <c r="B4965" t="s">
        <v>16922</v>
      </c>
      <c r="C4965" t="s">
        <v>16923</v>
      </c>
      <c r="D4965" t="s">
        <v>381</v>
      </c>
      <c r="E4965" s="27">
        <v>41730</v>
      </c>
      <c r="F4965" t="s">
        <v>233</v>
      </c>
      <c r="G4965" s="27">
        <v>27660</v>
      </c>
      <c r="H4965">
        <v>40</v>
      </c>
      <c r="I4965" t="s">
        <v>244</v>
      </c>
      <c r="J4965" t="s">
        <v>250</v>
      </c>
      <c r="K4965">
        <v>0</v>
      </c>
      <c r="L4965">
        <v>8</v>
      </c>
      <c r="M4965">
        <v>0</v>
      </c>
      <c r="N4965">
        <v>0</v>
      </c>
      <c r="O4965">
        <v>3</v>
      </c>
      <c r="P4965">
        <v>-1</v>
      </c>
      <c r="Q4965" s="28">
        <v>41729.138194444444</v>
      </c>
      <c r="R4965" s="28">
        <v>41730.059027777781</v>
      </c>
      <c r="S4965" t="s">
        <v>16924</v>
      </c>
      <c r="T4965" s="27">
        <v>41729</v>
      </c>
      <c r="V4965">
        <v>1</v>
      </c>
      <c r="W4965" t="s">
        <v>32</v>
      </c>
      <c r="X4965" t="s">
        <v>1607</v>
      </c>
      <c r="Y4965">
        <v>1</v>
      </c>
      <c r="AA4965" t="s">
        <v>16925</v>
      </c>
      <c r="AB4965" t="s">
        <v>36</v>
      </c>
      <c r="AC4965">
        <v>0</v>
      </c>
      <c r="AD4965" s="27">
        <v>41739</v>
      </c>
      <c r="AE4965" t="s">
        <v>2030</v>
      </c>
      <c r="AF4965" s="27">
        <v>41739</v>
      </c>
      <c r="AG4965" s="27">
        <v>41741</v>
      </c>
      <c r="AH4965">
        <v>0</v>
      </c>
      <c r="AN4965" t="s">
        <v>238</v>
      </c>
      <c r="AO4965">
        <v>5</v>
      </c>
      <c r="AP4965" t="s">
        <v>246</v>
      </c>
      <c r="AQ4965" s="27">
        <v>41730</v>
      </c>
      <c r="AR4965" t="s">
        <v>240</v>
      </c>
      <c r="AS4965">
        <v>8</v>
      </c>
      <c r="AT4965" t="s">
        <v>269</v>
      </c>
      <c r="AU4965" s="27">
        <v>41730</v>
      </c>
    </row>
    <row r="4966" spans="1:47" x14ac:dyDescent="0.2">
      <c r="A4966">
        <v>4965</v>
      </c>
      <c r="B4966" t="s">
        <v>16926</v>
      </c>
      <c r="C4966" t="s">
        <v>16927</v>
      </c>
      <c r="D4966" t="s">
        <v>16928</v>
      </c>
      <c r="E4966" s="27">
        <v>41505</v>
      </c>
      <c r="F4966" t="s">
        <v>233</v>
      </c>
      <c r="G4966" s="27">
        <v>24930</v>
      </c>
      <c r="H4966">
        <v>48</v>
      </c>
      <c r="I4966" t="s">
        <v>234</v>
      </c>
      <c r="J4966" t="s">
        <v>22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-1</v>
      </c>
      <c r="Q4966" s="28">
        <v>41504.265277777777</v>
      </c>
      <c r="R4966" s="28">
        <v>41505.238888888889</v>
      </c>
      <c r="S4966" t="s">
        <v>16929</v>
      </c>
      <c r="T4966" s="27">
        <v>41504</v>
      </c>
      <c r="V4966">
        <v>1</v>
      </c>
      <c r="W4966" t="s">
        <v>36</v>
      </c>
      <c r="X4966" t="s">
        <v>548</v>
      </c>
      <c r="Y4966">
        <v>0</v>
      </c>
      <c r="AB4966" t="s">
        <v>237</v>
      </c>
      <c r="AH4966">
        <v>0</v>
      </c>
      <c r="AN4966" t="s">
        <v>238</v>
      </c>
      <c r="AO4966">
        <v>1</v>
      </c>
      <c r="AP4966" t="s">
        <v>239</v>
      </c>
      <c r="AQ4966" s="27">
        <v>41505</v>
      </c>
      <c r="AR4966" t="s">
        <v>240</v>
      </c>
      <c r="AS4966">
        <v>1</v>
      </c>
      <c r="AT4966" t="s">
        <v>239</v>
      </c>
      <c r="AU4966" s="27">
        <v>41505</v>
      </c>
    </row>
    <row r="4967" spans="1:47" x14ac:dyDescent="0.2">
      <c r="A4967">
        <v>4966</v>
      </c>
      <c r="B4967" t="s">
        <v>16930</v>
      </c>
      <c r="C4967" t="s">
        <v>16931</v>
      </c>
      <c r="D4967" t="s">
        <v>13860</v>
      </c>
      <c r="E4967" s="27">
        <v>41786</v>
      </c>
      <c r="F4967" t="s">
        <v>294</v>
      </c>
      <c r="G4967" s="27">
        <v>30269</v>
      </c>
      <c r="H4967">
        <v>33</v>
      </c>
      <c r="I4967" t="s">
        <v>244</v>
      </c>
      <c r="J4967" t="s">
        <v>245</v>
      </c>
      <c r="K4967">
        <v>0</v>
      </c>
      <c r="L4967">
        <v>4</v>
      </c>
      <c r="M4967">
        <v>0</v>
      </c>
      <c r="N4967">
        <v>0</v>
      </c>
      <c r="O4967">
        <v>0</v>
      </c>
      <c r="P4967">
        <v>0</v>
      </c>
      <c r="Q4967" s="28">
        <v>41786.217361111114</v>
      </c>
      <c r="R4967" s="28">
        <v>41786.359027777777</v>
      </c>
      <c r="S4967" t="s">
        <v>16932</v>
      </c>
      <c r="T4967" s="27">
        <v>41786</v>
      </c>
      <c r="V4967">
        <v>0</v>
      </c>
      <c r="W4967" t="s">
        <v>36</v>
      </c>
      <c r="X4967" t="s">
        <v>279</v>
      </c>
      <c r="Y4967">
        <v>0</v>
      </c>
      <c r="AB4967" t="s">
        <v>237</v>
      </c>
      <c r="AH4967">
        <v>0</v>
      </c>
      <c r="AN4967" t="s">
        <v>238</v>
      </c>
      <c r="AO4967">
        <v>1</v>
      </c>
      <c r="AP4967" t="s">
        <v>239</v>
      </c>
      <c r="AQ4967" s="27">
        <v>41786</v>
      </c>
      <c r="AR4967" t="s">
        <v>240</v>
      </c>
      <c r="AS4967">
        <v>4</v>
      </c>
      <c r="AT4967" t="s">
        <v>239</v>
      </c>
      <c r="AU4967" s="27">
        <v>41786</v>
      </c>
    </row>
    <row r="4968" spans="1:47" x14ac:dyDescent="0.2">
      <c r="A4968">
        <v>4967</v>
      </c>
      <c r="B4968" t="s">
        <v>16933</v>
      </c>
      <c r="C4968" t="s">
        <v>793</v>
      </c>
      <c r="D4968" t="s">
        <v>2889</v>
      </c>
      <c r="E4968" s="27">
        <v>41507</v>
      </c>
      <c r="F4968" t="s">
        <v>233</v>
      </c>
      <c r="G4968" s="27">
        <v>30684</v>
      </c>
      <c r="H4968">
        <v>32</v>
      </c>
      <c r="I4968" t="s">
        <v>244</v>
      </c>
      <c r="J4968" t="s">
        <v>250</v>
      </c>
      <c r="K4968">
        <v>0</v>
      </c>
      <c r="L4968">
        <v>6</v>
      </c>
      <c r="M4968">
        <v>3</v>
      </c>
      <c r="N4968">
        <v>0</v>
      </c>
      <c r="O4968">
        <v>10</v>
      </c>
      <c r="P4968">
        <v>-1</v>
      </c>
      <c r="Q4968" s="28">
        <v>41506.522916666669</v>
      </c>
      <c r="R4968" s="28">
        <v>41510.359722222223</v>
      </c>
      <c r="S4968" t="s">
        <v>16934</v>
      </c>
      <c r="T4968" s="27">
        <v>41506</v>
      </c>
      <c r="V4968">
        <v>1</v>
      </c>
      <c r="W4968" t="s">
        <v>32</v>
      </c>
      <c r="X4968" t="s">
        <v>2157</v>
      </c>
      <c r="Y4968">
        <v>1</v>
      </c>
      <c r="AA4968" t="s">
        <v>16935</v>
      </c>
      <c r="AB4968" t="s">
        <v>36</v>
      </c>
      <c r="AD4968" s="27">
        <v>41956</v>
      </c>
      <c r="AE4968" t="s">
        <v>1231</v>
      </c>
      <c r="AH4968">
        <v>0</v>
      </c>
      <c r="AN4968" t="s">
        <v>238</v>
      </c>
      <c r="AO4968">
        <v>5</v>
      </c>
      <c r="AP4968" t="s">
        <v>246</v>
      </c>
      <c r="AQ4968" s="27">
        <v>41507</v>
      </c>
      <c r="AR4968" t="s">
        <v>240</v>
      </c>
      <c r="AS4968">
        <v>6</v>
      </c>
      <c r="AT4968" t="s">
        <v>246</v>
      </c>
      <c r="AU4968" s="27">
        <v>41507</v>
      </c>
    </row>
    <row r="4969" spans="1:47" x14ac:dyDescent="0.2">
      <c r="A4969">
        <v>4968</v>
      </c>
      <c r="B4969" t="s">
        <v>16936</v>
      </c>
      <c r="C4969" t="s">
        <v>7141</v>
      </c>
      <c r="D4969" t="s">
        <v>2798</v>
      </c>
      <c r="E4969" s="27">
        <v>41451</v>
      </c>
      <c r="F4969" t="s">
        <v>233</v>
      </c>
      <c r="G4969" s="27">
        <v>17628</v>
      </c>
      <c r="H4969">
        <v>68</v>
      </c>
      <c r="I4969" t="s">
        <v>234</v>
      </c>
      <c r="J4969" t="s">
        <v>250</v>
      </c>
      <c r="K4969">
        <v>0</v>
      </c>
      <c r="L4969">
        <v>2</v>
      </c>
      <c r="M4969">
        <v>0</v>
      </c>
      <c r="N4969">
        <v>0</v>
      </c>
      <c r="O4969">
        <v>1</v>
      </c>
      <c r="P4969">
        <v>-37</v>
      </c>
      <c r="Q4969" s="28">
        <v>41414.306944444441</v>
      </c>
      <c r="R4969" s="28">
        <v>41440.527777777781</v>
      </c>
      <c r="S4969" t="s">
        <v>16937</v>
      </c>
      <c r="U4969" s="27">
        <v>41414</v>
      </c>
      <c r="V4969">
        <v>37</v>
      </c>
      <c r="W4969" t="s">
        <v>32</v>
      </c>
      <c r="X4969" t="s">
        <v>274</v>
      </c>
      <c r="Y4969">
        <v>0</v>
      </c>
      <c r="AB4969" t="s">
        <v>237</v>
      </c>
      <c r="AH4969">
        <v>0</v>
      </c>
      <c r="AN4969" t="s">
        <v>238</v>
      </c>
      <c r="AO4969">
        <v>1</v>
      </c>
      <c r="AP4969" t="s">
        <v>239</v>
      </c>
      <c r="AQ4969" s="27">
        <v>41451</v>
      </c>
      <c r="AR4969" t="s">
        <v>240</v>
      </c>
      <c r="AS4969">
        <v>2</v>
      </c>
      <c r="AT4969" t="s">
        <v>239</v>
      </c>
      <c r="AU4969" s="27">
        <v>41451</v>
      </c>
    </row>
    <row r="4970" spans="1:47" x14ac:dyDescent="0.2">
      <c r="A4970">
        <v>4969</v>
      </c>
      <c r="B4970" t="s">
        <v>16938</v>
      </c>
      <c r="C4970" t="s">
        <v>5320</v>
      </c>
      <c r="D4970" t="s">
        <v>586</v>
      </c>
      <c r="E4970" s="27">
        <v>41549</v>
      </c>
      <c r="F4970" t="s">
        <v>233</v>
      </c>
      <c r="G4970" s="27">
        <v>33689</v>
      </c>
      <c r="H4970">
        <v>24</v>
      </c>
      <c r="I4970" t="s">
        <v>259</v>
      </c>
      <c r="J4970" t="s">
        <v>250</v>
      </c>
      <c r="K4970">
        <v>0</v>
      </c>
      <c r="L4970">
        <v>4</v>
      </c>
      <c r="M4970">
        <v>0</v>
      </c>
      <c r="N4970">
        <v>0</v>
      </c>
      <c r="O4970">
        <v>1</v>
      </c>
      <c r="P4970">
        <v>-1</v>
      </c>
      <c r="Q4970" s="28">
        <v>41548.131944444445</v>
      </c>
      <c r="R4970" s="28">
        <v>41549.313888888886</v>
      </c>
      <c r="S4970" t="s">
        <v>16939</v>
      </c>
      <c r="T4970" s="27">
        <v>41548</v>
      </c>
      <c r="V4970">
        <v>1</v>
      </c>
      <c r="W4970" t="s">
        <v>36</v>
      </c>
      <c r="X4970" t="s">
        <v>279</v>
      </c>
      <c r="Y4970">
        <v>0</v>
      </c>
      <c r="AB4970" t="s">
        <v>237</v>
      </c>
      <c r="AH4970">
        <v>0</v>
      </c>
      <c r="AN4970" t="s">
        <v>238</v>
      </c>
      <c r="AO4970">
        <v>4</v>
      </c>
      <c r="AP4970" t="s">
        <v>239</v>
      </c>
      <c r="AQ4970" s="27">
        <v>41549</v>
      </c>
      <c r="AR4970" t="s">
        <v>240</v>
      </c>
      <c r="AS4970">
        <v>4</v>
      </c>
      <c r="AT4970" t="s">
        <v>239</v>
      </c>
      <c r="AU4970" s="27">
        <v>41549</v>
      </c>
    </row>
    <row r="4971" spans="1:47" x14ac:dyDescent="0.2">
      <c r="A4971">
        <v>4970</v>
      </c>
      <c r="B4971" t="s">
        <v>16940</v>
      </c>
      <c r="C4971" t="s">
        <v>16941</v>
      </c>
      <c r="D4971" t="s">
        <v>16942</v>
      </c>
      <c r="E4971" s="27">
        <v>41549</v>
      </c>
      <c r="F4971" t="s">
        <v>233</v>
      </c>
      <c r="G4971" s="27">
        <v>30634</v>
      </c>
      <c r="H4971">
        <v>32</v>
      </c>
      <c r="I4971" t="s">
        <v>244</v>
      </c>
      <c r="J4971" t="s">
        <v>250</v>
      </c>
      <c r="K4971">
        <v>0</v>
      </c>
      <c r="L4971">
        <v>2</v>
      </c>
      <c r="M4971">
        <v>0</v>
      </c>
      <c r="N4971">
        <v>0</v>
      </c>
      <c r="O4971">
        <v>1</v>
      </c>
      <c r="P4971">
        <v>-1</v>
      </c>
      <c r="Q4971" s="28">
        <v>41548.286805555559</v>
      </c>
      <c r="R4971" s="28">
        <v>41549.183333333334</v>
      </c>
      <c r="S4971" t="s">
        <v>16943</v>
      </c>
      <c r="U4971" s="27">
        <v>41548</v>
      </c>
      <c r="V4971">
        <v>1</v>
      </c>
      <c r="W4971" t="s">
        <v>32</v>
      </c>
      <c r="X4971" t="s">
        <v>274</v>
      </c>
      <c r="Y4971">
        <v>0</v>
      </c>
      <c r="AB4971" t="s">
        <v>237</v>
      </c>
      <c r="AH4971">
        <v>0</v>
      </c>
      <c r="AN4971" t="s">
        <v>238</v>
      </c>
      <c r="AO4971">
        <v>2</v>
      </c>
      <c r="AP4971" t="s">
        <v>239</v>
      </c>
      <c r="AQ4971" s="27">
        <v>41549</v>
      </c>
      <c r="AR4971" t="s">
        <v>240</v>
      </c>
      <c r="AS4971">
        <v>2</v>
      </c>
      <c r="AT4971" t="s">
        <v>239</v>
      </c>
      <c r="AU4971" s="27">
        <v>41549</v>
      </c>
    </row>
    <row r="4972" spans="1:47" x14ac:dyDescent="0.2">
      <c r="A4972">
        <v>4971</v>
      </c>
      <c r="B4972" t="s">
        <v>16944</v>
      </c>
      <c r="C4972" t="s">
        <v>1808</v>
      </c>
      <c r="D4972" t="s">
        <v>16945</v>
      </c>
      <c r="E4972" s="27">
        <v>41887</v>
      </c>
      <c r="F4972" t="s">
        <v>233</v>
      </c>
      <c r="G4972" s="27">
        <v>35196</v>
      </c>
      <c r="H4972">
        <v>19</v>
      </c>
      <c r="I4972" t="s">
        <v>259</v>
      </c>
      <c r="J4972" t="s">
        <v>250</v>
      </c>
      <c r="K4972">
        <v>0</v>
      </c>
      <c r="L4972">
        <v>7</v>
      </c>
      <c r="M4972">
        <v>1</v>
      </c>
      <c r="N4972">
        <v>0</v>
      </c>
      <c r="O4972">
        <v>2</v>
      </c>
      <c r="P4972">
        <v>-6</v>
      </c>
      <c r="Q4972" s="28">
        <v>41881.527777777781</v>
      </c>
      <c r="R4972" s="28">
        <v>41882.078472222223</v>
      </c>
      <c r="S4972" t="s">
        <v>16946</v>
      </c>
      <c r="T4972" s="27">
        <v>41881</v>
      </c>
      <c r="V4972">
        <v>6</v>
      </c>
      <c r="W4972" t="s">
        <v>32</v>
      </c>
      <c r="X4972" t="s">
        <v>359</v>
      </c>
      <c r="Y4972">
        <v>1</v>
      </c>
      <c r="AA4972" t="s">
        <v>16947</v>
      </c>
      <c r="AB4972" t="s">
        <v>36</v>
      </c>
      <c r="AC4972">
        <v>0</v>
      </c>
      <c r="AD4972" s="27">
        <v>42336</v>
      </c>
      <c r="AE4972" t="s">
        <v>1508</v>
      </c>
      <c r="AF4972" s="27">
        <v>42336</v>
      </c>
      <c r="AG4972" s="27">
        <v>42336</v>
      </c>
      <c r="AH4972">
        <v>0</v>
      </c>
      <c r="AN4972" t="s">
        <v>238</v>
      </c>
      <c r="AO4972">
        <v>8</v>
      </c>
      <c r="AP4972" t="s">
        <v>269</v>
      </c>
      <c r="AQ4972" s="27">
        <v>41887</v>
      </c>
      <c r="AR4972" t="s">
        <v>240</v>
      </c>
      <c r="AS4972">
        <v>7</v>
      </c>
      <c r="AT4972" t="s">
        <v>246</v>
      </c>
      <c r="AU4972" s="27">
        <v>41887</v>
      </c>
    </row>
    <row r="4973" spans="1:47" x14ac:dyDescent="0.2">
      <c r="A4973">
        <v>4972</v>
      </c>
      <c r="B4973" t="s">
        <v>16948</v>
      </c>
      <c r="C4973" t="s">
        <v>16949</v>
      </c>
      <c r="D4973" t="s">
        <v>16950</v>
      </c>
      <c r="E4973" s="27">
        <v>41548</v>
      </c>
      <c r="F4973" t="s">
        <v>233</v>
      </c>
      <c r="G4973" s="27">
        <v>21730</v>
      </c>
      <c r="H4973">
        <v>56</v>
      </c>
      <c r="I4973" t="s">
        <v>234</v>
      </c>
      <c r="J4973" t="s">
        <v>353</v>
      </c>
      <c r="K4973">
        <v>0</v>
      </c>
      <c r="L4973">
        <v>1</v>
      </c>
      <c r="M4973">
        <v>0</v>
      </c>
      <c r="N4973">
        <v>0</v>
      </c>
      <c r="O4973">
        <v>4</v>
      </c>
      <c r="S4973" t="s">
        <v>16951</v>
      </c>
      <c r="T4973" s="27">
        <v>40281</v>
      </c>
      <c r="V4973">
        <v>1267</v>
      </c>
      <c r="W4973" t="s">
        <v>32</v>
      </c>
      <c r="X4973" t="s">
        <v>300</v>
      </c>
      <c r="Y4973">
        <v>0</v>
      </c>
      <c r="AB4973" t="s">
        <v>237</v>
      </c>
      <c r="AH4973">
        <v>0</v>
      </c>
      <c r="AN4973" t="s">
        <v>238</v>
      </c>
      <c r="AO4973">
        <v>1</v>
      </c>
      <c r="AP4973" t="s">
        <v>239</v>
      </c>
      <c r="AQ4973" s="27">
        <v>41548</v>
      </c>
      <c r="AR4973" t="s">
        <v>240</v>
      </c>
      <c r="AS4973">
        <v>1</v>
      </c>
      <c r="AT4973" t="s">
        <v>239</v>
      </c>
      <c r="AU4973" s="27">
        <v>41548</v>
      </c>
    </row>
    <row r="4974" spans="1:47" x14ac:dyDescent="0.2">
      <c r="A4974">
        <v>4973</v>
      </c>
      <c r="B4974" t="s">
        <v>16952</v>
      </c>
      <c r="C4974" t="s">
        <v>4980</v>
      </c>
      <c r="D4974" t="s">
        <v>3399</v>
      </c>
      <c r="E4974" s="27">
        <v>41676</v>
      </c>
      <c r="F4974" t="s">
        <v>233</v>
      </c>
      <c r="G4974" s="27">
        <v>34034</v>
      </c>
      <c r="H4974">
        <v>23</v>
      </c>
      <c r="I4974" t="s">
        <v>259</v>
      </c>
      <c r="J4974" t="s">
        <v>250</v>
      </c>
      <c r="K4974">
        <v>0</v>
      </c>
      <c r="L4974">
        <v>9</v>
      </c>
      <c r="M4974">
        <v>0</v>
      </c>
      <c r="N4974">
        <v>0</v>
      </c>
      <c r="O4974">
        <v>6</v>
      </c>
      <c r="P4974">
        <v>-1</v>
      </c>
      <c r="Q4974" s="28">
        <v>41675.277777777781</v>
      </c>
      <c r="R4974" s="28">
        <v>41676.382638888892</v>
      </c>
      <c r="S4974" t="s">
        <v>16953</v>
      </c>
      <c r="T4974" s="27">
        <v>41675</v>
      </c>
      <c r="V4974">
        <v>1</v>
      </c>
      <c r="W4974" t="s">
        <v>32</v>
      </c>
      <c r="X4974" t="s">
        <v>588</v>
      </c>
      <c r="Y4974">
        <v>1</v>
      </c>
      <c r="AA4974" t="s">
        <v>16954</v>
      </c>
      <c r="AB4974" t="s">
        <v>32</v>
      </c>
      <c r="AC4974">
        <v>1</v>
      </c>
      <c r="AD4974" s="27">
        <v>41799</v>
      </c>
      <c r="AE4974" t="s">
        <v>2088</v>
      </c>
      <c r="AF4974" s="27">
        <v>41800</v>
      </c>
      <c r="AG4974" s="27">
        <v>41836</v>
      </c>
      <c r="AH4974">
        <v>0</v>
      </c>
      <c r="AN4974" t="s">
        <v>238</v>
      </c>
      <c r="AO4974">
        <v>8</v>
      </c>
      <c r="AP4974" t="s">
        <v>269</v>
      </c>
      <c r="AQ4974" s="27">
        <v>41676</v>
      </c>
      <c r="AR4974" t="s">
        <v>240</v>
      </c>
      <c r="AS4974">
        <v>9</v>
      </c>
      <c r="AT4974" t="s">
        <v>269</v>
      </c>
      <c r="AU4974" s="27">
        <v>41676</v>
      </c>
    </row>
    <row r="4975" spans="1:47" x14ac:dyDescent="0.2">
      <c r="A4975">
        <v>4974</v>
      </c>
      <c r="B4975" t="s">
        <v>16955</v>
      </c>
      <c r="C4975" t="s">
        <v>16956</v>
      </c>
      <c r="D4975" t="s">
        <v>2261</v>
      </c>
      <c r="E4975" s="27">
        <v>41864</v>
      </c>
      <c r="F4975" t="s">
        <v>233</v>
      </c>
      <c r="G4975" s="27">
        <v>32478</v>
      </c>
      <c r="H4975">
        <v>27</v>
      </c>
      <c r="I4975" t="s">
        <v>244</v>
      </c>
      <c r="J4975" t="s">
        <v>250</v>
      </c>
      <c r="K4975">
        <v>0</v>
      </c>
      <c r="L4975">
        <v>9</v>
      </c>
      <c r="M4975">
        <v>0</v>
      </c>
      <c r="N4975">
        <v>0</v>
      </c>
      <c r="O4975">
        <v>5</v>
      </c>
      <c r="P4975">
        <v>-182</v>
      </c>
      <c r="Q4975" s="28">
        <v>41682.131944444445</v>
      </c>
      <c r="R4975" s="28">
        <v>41718.406944444447</v>
      </c>
      <c r="S4975" t="s">
        <v>16957</v>
      </c>
      <c r="T4975" s="27">
        <v>41863</v>
      </c>
      <c r="V4975">
        <v>1</v>
      </c>
      <c r="W4975" t="s">
        <v>32</v>
      </c>
      <c r="X4975" t="s">
        <v>390</v>
      </c>
      <c r="Y4975">
        <v>0</v>
      </c>
      <c r="AB4975" t="s">
        <v>237</v>
      </c>
      <c r="AH4975">
        <v>0</v>
      </c>
      <c r="AN4975" t="s">
        <v>238</v>
      </c>
      <c r="AO4975">
        <v>6</v>
      </c>
      <c r="AP4975" t="s">
        <v>246</v>
      </c>
      <c r="AQ4975" s="27">
        <v>41864</v>
      </c>
      <c r="AR4975" t="s">
        <v>240</v>
      </c>
      <c r="AS4975">
        <v>9</v>
      </c>
      <c r="AT4975" t="s">
        <v>269</v>
      </c>
      <c r="AU4975" s="27">
        <v>41864</v>
      </c>
    </row>
    <row r="4976" spans="1:47" x14ac:dyDescent="0.2">
      <c r="A4976">
        <v>4975</v>
      </c>
      <c r="B4976" t="s">
        <v>16958</v>
      </c>
      <c r="C4976" t="s">
        <v>16959</v>
      </c>
      <c r="D4976" t="s">
        <v>16960</v>
      </c>
      <c r="E4976" s="27">
        <v>41848</v>
      </c>
      <c r="F4976" t="s">
        <v>294</v>
      </c>
      <c r="G4976" s="27">
        <v>23281</v>
      </c>
      <c r="H4976">
        <v>52</v>
      </c>
      <c r="I4976" t="s">
        <v>234</v>
      </c>
      <c r="J4976" t="s">
        <v>245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 s="28">
        <v>41848.063194444447</v>
      </c>
      <c r="R4976" s="28">
        <v>41848.411805555559</v>
      </c>
      <c r="S4976" t="s">
        <v>16961</v>
      </c>
      <c r="T4976" s="27">
        <v>41847</v>
      </c>
      <c r="V4976">
        <v>1</v>
      </c>
      <c r="W4976" t="s">
        <v>36</v>
      </c>
      <c r="X4976" t="s">
        <v>279</v>
      </c>
      <c r="Y4976">
        <v>0</v>
      </c>
      <c r="AB4976" t="s">
        <v>237</v>
      </c>
      <c r="AH4976">
        <v>0</v>
      </c>
      <c r="AN4976" t="s">
        <v>238</v>
      </c>
      <c r="AO4976">
        <v>1</v>
      </c>
      <c r="AP4976" t="s">
        <v>239</v>
      </c>
      <c r="AQ4976" s="27">
        <v>41848</v>
      </c>
      <c r="AR4976" t="s">
        <v>240</v>
      </c>
      <c r="AS4976">
        <v>1</v>
      </c>
      <c r="AT4976" t="s">
        <v>239</v>
      </c>
      <c r="AU4976" s="27">
        <v>41848</v>
      </c>
    </row>
    <row r="4977" spans="1:47" x14ac:dyDescent="0.2">
      <c r="A4977">
        <v>4976</v>
      </c>
      <c r="B4977" t="s">
        <v>16962</v>
      </c>
      <c r="C4977" t="s">
        <v>1397</v>
      </c>
      <c r="D4977" t="s">
        <v>1762</v>
      </c>
      <c r="E4977" s="27">
        <v>42004</v>
      </c>
      <c r="F4977" t="s">
        <v>294</v>
      </c>
      <c r="G4977" s="27">
        <v>34511</v>
      </c>
      <c r="H4977">
        <v>21</v>
      </c>
      <c r="I4977" t="s">
        <v>259</v>
      </c>
      <c r="J4977" t="s">
        <v>245</v>
      </c>
      <c r="K4977">
        <v>0</v>
      </c>
      <c r="L4977">
        <v>5</v>
      </c>
      <c r="M4977">
        <v>0</v>
      </c>
      <c r="N4977">
        <v>0</v>
      </c>
      <c r="O4977">
        <v>0</v>
      </c>
      <c r="P4977">
        <v>-2</v>
      </c>
      <c r="Q4977" s="28">
        <v>42002.318055555559</v>
      </c>
      <c r="R4977" s="28">
        <v>42003.272916666669</v>
      </c>
      <c r="S4977" t="s">
        <v>16963</v>
      </c>
      <c r="T4977" s="27">
        <v>42002</v>
      </c>
      <c r="V4977">
        <v>2</v>
      </c>
      <c r="W4977" t="s">
        <v>32</v>
      </c>
      <c r="X4977" t="s">
        <v>359</v>
      </c>
      <c r="Y4977">
        <v>0</v>
      </c>
      <c r="AB4977" t="s">
        <v>237</v>
      </c>
      <c r="AH4977">
        <v>0</v>
      </c>
      <c r="AN4977" t="s">
        <v>238</v>
      </c>
      <c r="AO4977">
        <v>5</v>
      </c>
      <c r="AP4977" t="s">
        <v>246</v>
      </c>
      <c r="AQ4977" s="27">
        <v>42004</v>
      </c>
      <c r="AR4977" t="s">
        <v>240</v>
      </c>
      <c r="AS4977">
        <v>5</v>
      </c>
      <c r="AT4977" t="s">
        <v>246</v>
      </c>
      <c r="AU4977" s="27">
        <v>42004</v>
      </c>
    </row>
    <row r="4978" spans="1:47" x14ac:dyDescent="0.2">
      <c r="A4978">
        <v>4977</v>
      </c>
      <c r="B4978" t="s">
        <v>16964</v>
      </c>
      <c r="C4978" t="s">
        <v>1286</v>
      </c>
      <c r="D4978" t="s">
        <v>16965</v>
      </c>
      <c r="E4978" s="27">
        <v>41339</v>
      </c>
      <c r="F4978" t="s">
        <v>233</v>
      </c>
      <c r="G4978" s="27">
        <v>27951</v>
      </c>
      <c r="H4978">
        <v>39</v>
      </c>
      <c r="I4978" t="s">
        <v>244</v>
      </c>
      <c r="J4978" t="s">
        <v>245</v>
      </c>
      <c r="K4978">
        <v>6</v>
      </c>
      <c r="L4978">
        <v>7</v>
      </c>
      <c r="M4978">
        <v>1</v>
      </c>
      <c r="N4978">
        <v>0</v>
      </c>
      <c r="O4978">
        <v>17</v>
      </c>
      <c r="P4978">
        <v>-1</v>
      </c>
      <c r="Q4978" s="28">
        <v>41338.0625</v>
      </c>
      <c r="R4978" s="28">
        <v>41519.129166666666</v>
      </c>
      <c r="S4978" t="s">
        <v>16966</v>
      </c>
      <c r="T4978" s="27">
        <v>41338</v>
      </c>
      <c r="V4978">
        <v>1</v>
      </c>
      <c r="W4978" t="s">
        <v>32</v>
      </c>
      <c r="X4978" t="s">
        <v>261</v>
      </c>
      <c r="Y4978">
        <v>1</v>
      </c>
      <c r="AA4978" t="s">
        <v>16967</v>
      </c>
      <c r="AB4978" t="s">
        <v>36</v>
      </c>
      <c r="AD4978" s="27">
        <v>41766</v>
      </c>
      <c r="AE4978" t="s">
        <v>1435</v>
      </c>
      <c r="AH4978">
        <v>0</v>
      </c>
      <c r="AN4978" t="s">
        <v>238</v>
      </c>
      <c r="AO4978">
        <v>5</v>
      </c>
      <c r="AP4978" t="s">
        <v>246</v>
      </c>
      <c r="AQ4978" s="27">
        <v>41339</v>
      </c>
      <c r="AR4978" t="s">
        <v>240</v>
      </c>
      <c r="AS4978">
        <v>7</v>
      </c>
      <c r="AT4978" t="s">
        <v>246</v>
      </c>
      <c r="AU4978" s="27">
        <v>41339</v>
      </c>
    </row>
    <row r="4979" spans="1:47" x14ac:dyDescent="0.2">
      <c r="A4979">
        <v>4978</v>
      </c>
      <c r="B4979" t="s">
        <v>16968</v>
      </c>
      <c r="C4979" t="s">
        <v>14444</v>
      </c>
      <c r="D4979" t="s">
        <v>7280</v>
      </c>
      <c r="E4979" s="27">
        <v>41392</v>
      </c>
      <c r="F4979" t="s">
        <v>233</v>
      </c>
      <c r="G4979" s="27">
        <v>33246</v>
      </c>
      <c r="H4979">
        <v>25</v>
      </c>
      <c r="I4979" t="s">
        <v>244</v>
      </c>
      <c r="J4979" t="s">
        <v>250</v>
      </c>
      <c r="K4979">
        <v>0</v>
      </c>
      <c r="L4979">
        <v>3</v>
      </c>
      <c r="M4979">
        <v>0</v>
      </c>
      <c r="N4979">
        <v>0</v>
      </c>
      <c r="O4979">
        <v>1</v>
      </c>
      <c r="P4979">
        <v>-1</v>
      </c>
      <c r="Q4979" s="28">
        <v>41391.225694444445</v>
      </c>
      <c r="R4979" s="28">
        <v>41392.056250000001</v>
      </c>
      <c r="S4979" t="s">
        <v>16969</v>
      </c>
      <c r="U4979" s="27">
        <v>41391</v>
      </c>
      <c r="V4979">
        <v>1</v>
      </c>
      <c r="W4979" t="s">
        <v>32</v>
      </c>
      <c r="X4979" t="s">
        <v>274</v>
      </c>
      <c r="Y4979">
        <v>0</v>
      </c>
      <c r="AB4979" t="s">
        <v>237</v>
      </c>
      <c r="AH4979">
        <v>0</v>
      </c>
      <c r="AN4979" t="s">
        <v>238</v>
      </c>
      <c r="AO4979">
        <v>6</v>
      </c>
      <c r="AP4979" t="s">
        <v>246</v>
      </c>
      <c r="AQ4979" s="27">
        <v>41392</v>
      </c>
      <c r="AR4979" t="s">
        <v>240</v>
      </c>
      <c r="AS4979">
        <v>3</v>
      </c>
      <c r="AT4979" t="s">
        <v>239</v>
      </c>
      <c r="AU4979" s="27">
        <v>41392</v>
      </c>
    </row>
    <row r="4980" spans="1:47" x14ac:dyDescent="0.2">
      <c r="A4980">
        <v>4979</v>
      </c>
      <c r="B4980" t="s">
        <v>16970</v>
      </c>
      <c r="C4980" t="s">
        <v>793</v>
      </c>
      <c r="D4980" t="s">
        <v>2768</v>
      </c>
      <c r="E4980" s="27">
        <v>41305</v>
      </c>
      <c r="F4980" t="s">
        <v>233</v>
      </c>
      <c r="G4980" s="27">
        <v>26938</v>
      </c>
      <c r="H4980">
        <v>42</v>
      </c>
      <c r="I4980" t="s">
        <v>244</v>
      </c>
      <c r="J4980" t="s">
        <v>250</v>
      </c>
      <c r="K4980">
        <v>0</v>
      </c>
      <c r="L4980">
        <v>8</v>
      </c>
      <c r="M4980">
        <v>0</v>
      </c>
      <c r="N4980">
        <v>0</v>
      </c>
      <c r="O4980">
        <v>6</v>
      </c>
      <c r="P4980">
        <v>-1</v>
      </c>
      <c r="Q4980" s="28">
        <v>41304.500694444447</v>
      </c>
      <c r="R4980" s="28">
        <v>41305.076388888891</v>
      </c>
      <c r="S4980" t="s">
        <v>16971</v>
      </c>
      <c r="T4980" s="27">
        <v>41304</v>
      </c>
      <c r="V4980">
        <v>1</v>
      </c>
      <c r="W4980" t="s">
        <v>32</v>
      </c>
      <c r="X4980" t="s">
        <v>252</v>
      </c>
      <c r="Y4980">
        <v>1</v>
      </c>
      <c r="AA4980" t="s">
        <v>16972</v>
      </c>
      <c r="AB4980" t="s">
        <v>32</v>
      </c>
      <c r="AC4980">
        <v>0</v>
      </c>
      <c r="AD4980" s="27">
        <v>41655</v>
      </c>
      <c r="AE4980" t="s">
        <v>261</v>
      </c>
      <c r="AF4980" s="27">
        <v>41655</v>
      </c>
      <c r="AG4980" s="27">
        <v>41662</v>
      </c>
      <c r="AH4980">
        <v>0</v>
      </c>
      <c r="AN4980" t="s">
        <v>238</v>
      </c>
      <c r="AO4980">
        <v>8</v>
      </c>
      <c r="AP4980" t="s">
        <v>269</v>
      </c>
      <c r="AQ4980" s="27">
        <v>41305</v>
      </c>
      <c r="AR4980" t="s">
        <v>240</v>
      </c>
      <c r="AS4980">
        <v>8</v>
      </c>
      <c r="AT4980" t="s">
        <v>269</v>
      </c>
      <c r="AU4980" s="27">
        <v>41305</v>
      </c>
    </row>
    <row r="4981" spans="1:47" x14ac:dyDescent="0.2">
      <c r="A4981">
        <v>4980</v>
      </c>
      <c r="B4981" t="s">
        <v>16973</v>
      </c>
      <c r="C4981" t="s">
        <v>3053</v>
      </c>
      <c r="D4981" t="s">
        <v>13706</v>
      </c>
      <c r="E4981" s="27">
        <v>41613</v>
      </c>
      <c r="F4981" t="s">
        <v>233</v>
      </c>
      <c r="G4981" s="27">
        <v>31667</v>
      </c>
      <c r="H4981">
        <v>29</v>
      </c>
      <c r="I4981" t="s">
        <v>244</v>
      </c>
      <c r="J4981" t="s">
        <v>245</v>
      </c>
      <c r="K4981">
        <v>0</v>
      </c>
      <c r="L4981">
        <v>3</v>
      </c>
      <c r="M4981">
        <v>0</v>
      </c>
      <c r="N4981">
        <v>0</v>
      </c>
      <c r="O4981">
        <v>1</v>
      </c>
      <c r="P4981">
        <v>-1</v>
      </c>
      <c r="Q4981" s="28">
        <v>41612.336111111108</v>
      </c>
      <c r="R4981" s="28">
        <v>41655.458333333336</v>
      </c>
      <c r="S4981" t="s">
        <v>16974</v>
      </c>
      <c r="T4981" s="27">
        <v>41612</v>
      </c>
      <c r="V4981">
        <v>1</v>
      </c>
      <c r="W4981" t="s">
        <v>36</v>
      </c>
      <c r="X4981" t="s">
        <v>324</v>
      </c>
      <c r="Y4981">
        <v>0</v>
      </c>
      <c r="AB4981" t="s">
        <v>237</v>
      </c>
      <c r="AH4981">
        <v>0</v>
      </c>
      <c r="AN4981" t="s">
        <v>238</v>
      </c>
      <c r="AO4981">
        <v>2</v>
      </c>
      <c r="AP4981" t="s">
        <v>239</v>
      </c>
      <c r="AQ4981" s="27">
        <v>41613</v>
      </c>
      <c r="AR4981" t="s">
        <v>240</v>
      </c>
      <c r="AS4981">
        <v>3</v>
      </c>
      <c r="AT4981" t="s">
        <v>239</v>
      </c>
      <c r="AU4981" s="27">
        <v>41613</v>
      </c>
    </row>
    <row r="4982" spans="1:47" x14ac:dyDescent="0.2">
      <c r="A4982">
        <v>4981</v>
      </c>
      <c r="B4982" t="s">
        <v>16975</v>
      </c>
      <c r="C4982" t="s">
        <v>726</v>
      </c>
      <c r="D4982" t="s">
        <v>2424</v>
      </c>
      <c r="E4982" s="27">
        <v>41736</v>
      </c>
      <c r="F4982" t="s">
        <v>233</v>
      </c>
      <c r="G4982" s="27">
        <v>30068</v>
      </c>
      <c r="H4982">
        <v>33</v>
      </c>
      <c r="I4982" t="s">
        <v>244</v>
      </c>
      <c r="J4982" t="s">
        <v>245</v>
      </c>
      <c r="K4982">
        <v>0</v>
      </c>
      <c r="L4982">
        <v>2</v>
      </c>
      <c r="M4982">
        <v>0</v>
      </c>
      <c r="N4982">
        <v>0</v>
      </c>
      <c r="O4982">
        <v>3</v>
      </c>
      <c r="P4982">
        <v>-1</v>
      </c>
      <c r="Q4982" s="28">
        <v>41735.420138888891</v>
      </c>
      <c r="R4982" s="28">
        <v>41736.371527777781</v>
      </c>
      <c r="S4982" t="s">
        <v>16976</v>
      </c>
      <c r="T4982" s="27">
        <v>41735</v>
      </c>
      <c r="V4982">
        <v>1</v>
      </c>
      <c r="W4982" t="s">
        <v>36</v>
      </c>
      <c r="X4982" t="s">
        <v>279</v>
      </c>
      <c r="Y4982">
        <v>0</v>
      </c>
      <c r="AB4982" t="s">
        <v>237</v>
      </c>
      <c r="AH4982">
        <v>0</v>
      </c>
      <c r="AN4982" t="s">
        <v>238</v>
      </c>
      <c r="AO4982">
        <v>1</v>
      </c>
      <c r="AP4982" t="s">
        <v>239</v>
      </c>
      <c r="AQ4982" s="27">
        <v>41736</v>
      </c>
      <c r="AR4982" t="s">
        <v>240</v>
      </c>
      <c r="AS4982">
        <v>2</v>
      </c>
      <c r="AT4982" t="s">
        <v>239</v>
      </c>
      <c r="AU4982" s="27">
        <v>41736</v>
      </c>
    </row>
    <row r="4983" spans="1:47" x14ac:dyDescent="0.2">
      <c r="A4983">
        <v>4982</v>
      </c>
      <c r="B4983" t="s">
        <v>16977</v>
      </c>
      <c r="C4983" t="s">
        <v>1384</v>
      </c>
      <c r="D4983" t="s">
        <v>16978</v>
      </c>
      <c r="E4983" s="27">
        <v>41497</v>
      </c>
      <c r="F4983" t="s">
        <v>233</v>
      </c>
      <c r="G4983" s="27">
        <v>28489</v>
      </c>
      <c r="H4983">
        <v>38</v>
      </c>
      <c r="I4983" t="s">
        <v>244</v>
      </c>
      <c r="J4983" t="s">
        <v>245</v>
      </c>
      <c r="K4983">
        <v>0</v>
      </c>
      <c r="L4983">
        <v>1</v>
      </c>
      <c r="M4983">
        <v>0</v>
      </c>
      <c r="N4983">
        <v>0</v>
      </c>
      <c r="O4983">
        <v>2</v>
      </c>
      <c r="P4983">
        <v>-1</v>
      </c>
      <c r="Q4983" s="28">
        <v>41496.063888888886</v>
      </c>
      <c r="R4983" s="28">
        <v>41497.296527777777</v>
      </c>
      <c r="S4983" t="s">
        <v>16979</v>
      </c>
      <c r="T4983" s="27">
        <v>41496</v>
      </c>
      <c r="V4983">
        <v>1</v>
      </c>
      <c r="W4983" t="s">
        <v>36</v>
      </c>
      <c r="X4983" t="s">
        <v>279</v>
      </c>
      <c r="Y4983">
        <v>0</v>
      </c>
      <c r="AB4983" t="s">
        <v>237</v>
      </c>
      <c r="AH4983">
        <v>0</v>
      </c>
      <c r="AN4983" t="s">
        <v>238</v>
      </c>
      <c r="AO4983">
        <v>2</v>
      </c>
      <c r="AP4983" t="s">
        <v>239</v>
      </c>
      <c r="AQ4983" s="27">
        <v>41497</v>
      </c>
      <c r="AR4983" t="s">
        <v>240</v>
      </c>
      <c r="AS4983">
        <v>1</v>
      </c>
      <c r="AT4983" t="s">
        <v>239</v>
      </c>
      <c r="AU4983" s="27">
        <v>41497</v>
      </c>
    </row>
    <row r="4984" spans="1:47" x14ac:dyDescent="0.2">
      <c r="A4984">
        <v>4983</v>
      </c>
      <c r="B4984" t="s">
        <v>16980</v>
      </c>
      <c r="C4984" t="s">
        <v>9846</v>
      </c>
      <c r="D4984" t="s">
        <v>4981</v>
      </c>
      <c r="E4984" s="27">
        <v>41623</v>
      </c>
      <c r="F4984" t="s">
        <v>233</v>
      </c>
      <c r="G4984" s="27">
        <v>30774</v>
      </c>
      <c r="H4984">
        <v>32</v>
      </c>
      <c r="I4984" t="s">
        <v>244</v>
      </c>
      <c r="J4984" t="s">
        <v>245</v>
      </c>
      <c r="K4984">
        <v>0</v>
      </c>
      <c r="L4984">
        <v>5</v>
      </c>
      <c r="M4984">
        <v>2</v>
      </c>
      <c r="N4984">
        <v>1</v>
      </c>
      <c r="O4984">
        <v>10</v>
      </c>
      <c r="P4984">
        <v>-1</v>
      </c>
      <c r="Q4984" s="28">
        <v>41622.518750000003</v>
      </c>
      <c r="R4984" s="28">
        <v>41629.243750000001</v>
      </c>
      <c r="S4984" t="s">
        <v>16981</v>
      </c>
      <c r="T4984" s="27">
        <v>41622</v>
      </c>
      <c r="V4984">
        <v>1</v>
      </c>
      <c r="W4984" t="s">
        <v>32</v>
      </c>
      <c r="X4984" t="s">
        <v>16982</v>
      </c>
      <c r="Y4984">
        <v>1</v>
      </c>
      <c r="AA4984" t="s">
        <v>16983</v>
      </c>
      <c r="AB4984" t="s">
        <v>36</v>
      </c>
      <c r="AC4984">
        <v>0</v>
      </c>
      <c r="AD4984" s="27">
        <v>41682</v>
      </c>
      <c r="AE4984" t="s">
        <v>474</v>
      </c>
      <c r="AF4984" s="27">
        <v>41682</v>
      </c>
      <c r="AG4984" s="27">
        <v>41682</v>
      </c>
      <c r="AH4984">
        <v>0</v>
      </c>
      <c r="AN4984" t="s">
        <v>238</v>
      </c>
      <c r="AO4984">
        <v>3</v>
      </c>
      <c r="AP4984" t="s">
        <v>239</v>
      </c>
      <c r="AQ4984" s="27">
        <v>41623</v>
      </c>
      <c r="AR4984" t="s">
        <v>240</v>
      </c>
      <c r="AS4984">
        <v>5</v>
      </c>
      <c r="AT4984" t="s">
        <v>246</v>
      </c>
      <c r="AU4984" s="27">
        <v>41623</v>
      </c>
    </row>
    <row r="4985" spans="1:47" x14ac:dyDescent="0.2">
      <c r="A4985">
        <v>4984</v>
      </c>
      <c r="B4985" t="s">
        <v>16984</v>
      </c>
      <c r="C4985" t="s">
        <v>16985</v>
      </c>
      <c r="D4985" t="s">
        <v>1841</v>
      </c>
      <c r="E4985" s="27">
        <v>41818</v>
      </c>
      <c r="F4985" t="s">
        <v>294</v>
      </c>
      <c r="G4985" s="27">
        <v>31794</v>
      </c>
      <c r="H4985">
        <v>29</v>
      </c>
      <c r="I4985" t="s">
        <v>244</v>
      </c>
      <c r="J4985" t="s">
        <v>250</v>
      </c>
      <c r="K4985">
        <v>0</v>
      </c>
      <c r="L4985">
        <v>2</v>
      </c>
      <c r="M4985">
        <v>0</v>
      </c>
      <c r="N4985">
        <v>0</v>
      </c>
      <c r="O4985">
        <v>1</v>
      </c>
      <c r="P4985">
        <v>0</v>
      </c>
      <c r="Q4985" s="28">
        <v>41818.488888888889</v>
      </c>
      <c r="R4985" s="28">
        <v>41819.35833333333</v>
      </c>
      <c r="S4985" t="s">
        <v>16986</v>
      </c>
      <c r="T4985" s="27">
        <v>41818</v>
      </c>
      <c r="V4985">
        <v>0</v>
      </c>
      <c r="W4985" t="s">
        <v>32</v>
      </c>
      <c r="X4985" t="s">
        <v>974</v>
      </c>
      <c r="Y4985">
        <v>0</v>
      </c>
      <c r="AB4985" t="s">
        <v>237</v>
      </c>
      <c r="AH4985">
        <v>0</v>
      </c>
      <c r="AN4985" t="s">
        <v>238</v>
      </c>
      <c r="AO4985">
        <v>2</v>
      </c>
      <c r="AP4985" t="s">
        <v>239</v>
      </c>
      <c r="AQ4985" s="27">
        <v>41818</v>
      </c>
      <c r="AR4985" t="s">
        <v>240</v>
      </c>
      <c r="AS4985">
        <v>2</v>
      </c>
      <c r="AT4985" t="s">
        <v>239</v>
      </c>
      <c r="AU4985" s="27">
        <v>41818</v>
      </c>
    </row>
    <row r="4986" spans="1:47" x14ac:dyDescent="0.2">
      <c r="A4986">
        <v>4985</v>
      </c>
      <c r="B4986" t="s">
        <v>16987</v>
      </c>
      <c r="C4986" t="s">
        <v>16988</v>
      </c>
      <c r="D4986" t="s">
        <v>16989</v>
      </c>
      <c r="E4986" s="27">
        <v>41942</v>
      </c>
      <c r="F4986" t="s">
        <v>294</v>
      </c>
      <c r="G4986" s="27">
        <v>34864</v>
      </c>
      <c r="H4986">
        <v>20</v>
      </c>
      <c r="I4986" t="s">
        <v>259</v>
      </c>
      <c r="J4986" t="s">
        <v>250</v>
      </c>
      <c r="K4986">
        <v>0</v>
      </c>
      <c r="L4986">
        <v>5</v>
      </c>
      <c r="M4986">
        <v>0</v>
      </c>
      <c r="N4986">
        <v>0</v>
      </c>
      <c r="O4986">
        <v>1</v>
      </c>
      <c r="P4986">
        <v>-1</v>
      </c>
      <c r="Q4986" s="28">
        <v>41941.447916666664</v>
      </c>
      <c r="R4986" s="28">
        <v>41946.415277777778</v>
      </c>
      <c r="S4986" t="s">
        <v>16990</v>
      </c>
      <c r="T4986" s="27">
        <v>41941</v>
      </c>
      <c r="V4986">
        <v>1</v>
      </c>
      <c r="W4986" t="s">
        <v>32</v>
      </c>
      <c r="X4986" t="s">
        <v>588</v>
      </c>
      <c r="Y4986">
        <v>0</v>
      </c>
      <c r="AB4986" t="s">
        <v>237</v>
      </c>
      <c r="AH4986">
        <v>0</v>
      </c>
      <c r="AN4986" t="s">
        <v>238</v>
      </c>
      <c r="AO4986">
        <v>6</v>
      </c>
      <c r="AP4986" t="s">
        <v>246</v>
      </c>
      <c r="AQ4986" s="27">
        <v>41942</v>
      </c>
      <c r="AR4986" t="s">
        <v>240</v>
      </c>
      <c r="AS4986">
        <v>5</v>
      </c>
      <c r="AT4986" t="s">
        <v>246</v>
      </c>
      <c r="AU4986" s="27">
        <v>41942</v>
      </c>
    </row>
    <row r="4987" spans="1:47" x14ac:dyDescent="0.2">
      <c r="A4987">
        <v>4986</v>
      </c>
      <c r="B4987" t="s">
        <v>16991</v>
      </c>
      <c r="C4987" t="s">
        <v>16992</v>
      </c>
      <c r="D4987" t="s">
        <v>11156</v>
      </c>
      <c r="E4987" s="27">
        <v>41865</v>
      </c>
      <c r="F4987" t="s">
        <v>294</v>
      </c>
      <c r="G4987" s="27">
        <v>32441</v>
      </c>
      <c r="H4987">
        <v>27</v>
      </c>
      <c r="I4987" t="s">
        <v>244</v>
      </c>
      <c r="J4987" t="s">
        <v>250</v>
      </c>
      <c r="K4987">
        <v>0</v>
      </c>
      <c r="L4987">
        <v>2</v>
      </c>
      <c r="M4987">
        <v>0</v>
      </c>
      <c r="N4987">
        <v>0</v>
      </c>
      <c r="O4987">
        <v>1</v>
      </c>
      <c r="P4987">
        <v>-1</v>
      </c>
      <c r="Q4987" s="28">
        <v>41864.066666666666</v>
      </c>
      <c r="R4987" s="28">
        <v>41865.080555555556</v>
      </c>
      <c r="S4987" t="s">
        <v>16993</v>
      </c>
      <c r="T4987" s="27">
        <v>41864</v>
      </c>
      <c r="V4987">
        <v>1</v>
      </c>
      <c r="W4987" t="s">
        <v>36</v>
      </c>
      <c r="X4987" t="s">
        <v>279</v>
      </c>
      <c r="Y4987">
        <v>0</v>
      </c>
      <c r="AB4987" t="s">
        <v>237</v>
      </c>
      <c r="AH4987">
        <v>0</v>
      </c>
      <c r="AN4987" t="s">
        <v>238</v>
      </c>
      <c r="AO4987">
        <v>2</v>
      </c>
      <c r="AP4987" t="s">
        <v>239</v>
      </c>
      <c r="AQ4987" s="27">
        <v>41865</v>
      </c>
      <c r="AR4987" t="s">
        <v>240</v>
      </c>
      <c r="AS4987">
        <v>2</v>
      </c>
      <c r="AT4987" t="s">
        <v>239</v>
      </c>
      <c r="AU4987" s="27">
        <v>41865</v>
      </c>
    </row>
    <row r="4988" spans="1:47" x14ac:dyDescent="0.2">
      <c r="A4988">
        <v>4987</v>
      </c>
      <c r="B4988" t="s">
        <v>16994</v>
      </c>
      <c r="C4988" t="s">
        <v>16995</v>
      </c>
      <c r="D4988" t="s">
        <v>16996</v>
      </c>
      <c r="E4988" s="27">
        <v>41943</v>
      </c>
      <c r="F4988" t="s">
        <v>233</v>
      </c>
      <c r="G4988" s="27">
        <v>34046</v>
      </c>
      <c r="H4988">
        <v>23</v>
      </c>
      <c r="I4988" t="s">
        <v>259</v>
      </c>
      <c r="J4988" t="s">
        <v>22</v>
      </c>
      <c r="K4988">
        <v>0</v>
      </c>
      <c r="L4988">
        <v>6</v>
      </c>
      <c r="M4988">
        <v>0</v>
      </c>
      <c r="N4988">
        <v>0</v>
      </c>
      <c r="O4988">
        <v>0</v>
      </c>
      <c r="P4988">
        <v>-7</v>
      </c>
      <c r="Q4988" s="28">
        <v>41936.071527777778</v>
      </c>
      <c r="R4988" s="28">
        <v>41937.381944444445</v>
      </c>
      <c r="S4988" t="s">
        <v>16997</v>
      </c>
      <c r="T4988" s="27">
        <v>41936</v>
      </c>
      <c r="V4988">
        <v>7</v>
      </c>
      <c r="W4988" t="s">
        <v>36</v>
      </c>
      <c r="X4988" t="s">
        <v>412</v>
      </c>
      <c r="Y4988">
        <v>0</v>
      </c>
      <c r="AB4988" t="s">
        <v>237</v>
      </c>
      <c r="AH4988">
        <v>0</v>
      </c>
      <c r="AN4988" t="s">
        <v>238</v>
      </c>
      <c r="AO4988">
        <v>4</v>
      </c>
      <c r="AP4988" t="s">
        <v>239</v>
      </c>
      <c r="AQ4988" s="27">
        <v>41943</v>
      </c>
      <c r="AR4988" t="s">
        <v>240</v>
      </c>
      <c r="AS4988">
        <v>6</v>
      </c>
      <c r="AT4988" t="s">
        <v>246</v>
      </c>
      <c r="AU4988" s="27">
        <v>41943</v>
      </c>
    </row>
    <row r="4989" spans="1:47" x14ac:dyDescent="0.2">
      <c r="A4989">
        <v>4988</v>
      </c>
      <c r="B4989" t="s">
        <v>16998</v>
      </c>
      <c r="C4989" t="s">
        <v>414</v>
      </c>
      <c r="D4989" t="s">
        <v>357</v>
      </c>
      <c r="E4989" s="27">
        <v>41604</v>
      </c>
      <c r="F4989" t="s">
        <v>233</v>
      </c>
      <c r="G4989" s="27">
        <v>27961</v>
      </c>
      <c r="H4989">
        <v>39</v>
      </c>
      <c r="I4989" t="s">
        <v>244</v>
      </c>
      <c r="J4989" t="s">
        <v>250</v>
      </c>
      <c r="K4989">
        <v>1</v>
      </c>
      <c r="L4989">
        <v>9</v>
      </c>
      <c r="M4989">
        <v>1</v>
      </c>
      <c r="N4989">
        <v>0</v>
      </c>
      <c r="O4989">
        <v>16</v>
      </c>
      <c r="P4989">
        <v>-1</v>
      </c>
      <c r="Q4989" s="28">
        <v>41603.270833333336</v>
      </c>
      <c r="R4989" s="28">
        <v>41681.254861111112</v>
      </c>
      <c r="S4989" t="s">
        <v>16999</v>
      </c>
      <c r="T4989" s="27">
        <v>41603</v>
      </c>
      <c r="V4989">
        <v>1</v>
      </c>
      <c r="W4989" t="s">
        <v>32</v>
      </c>
      <c r="X4989" t="s">
        <v>898</v>
      </c>
      <c r="Y4989">
        <v>0</v>
      </c>
      <c r="AB4989" t="s">
        <v>237</v>
      </c>
      <c r="AH4989">
        <v>0</v>
      </c>
      <c r="AN4989" t="s">
        <v>238</v>
      </c>
      <c r="AO4989">
        <v>6</v>
      </c>
      <c r="AP4989" t="s">
        <v>246</v>
      </c>
      <c r="AQ4989" s="27">
        <v>41604</v>
      </c>
      <c r="AR4989" t="s">
        <v>240</v>
      </c>
      <c r="AS4989">
        <v>9</v>
      </c>
      <c r="AT4989" t="s">
        <v>269</v>
      </c>
      <c r="AU4989" s="27">
        <v>41604</v>
      </c>
    </row>
    <row r="4990" spans="1:47" x14ac:dyDescent="0.2">
      <c r="A4990">
        <v>4989</v>
      </c>
      <c r="B4990" t="s">
        <v>17000</v>
      </c>
      <c r="C4990" t="s">
        <v>8728</v>
      </c>
      <c r="D4990" t="s">
        <v>491</v>
      </c>
      <c r="E4990" s="27">
        <v>41353</v>
      </c>
      <c r="F4990" t="s">
        <v>233</v>
      </c>
      <c r="G4990" s="27">
        <v>27466</v>
      </c>
      <c r="H4990">
        <v>41</v>
      </c>
      <c r="I4990" t="s">
        <v>244</v>
      </c>
      <c r="J4990" t="s">
        <v>250</v>
      </c>
      <c r="K4990">
        <v>0</v>
      </c>
      <c r="L4990">
        <v>7</v>
      </c>
      <c r="M4990">
        <v>0</v>
      </c>
      <c r="N4990">
        <v>0</v>
      </c>
      <c r="O4990">
        <v>0</v>
      </c>
      <c r="W4990" t="s">
        <v>237</v>
      </c>
      <c r="Y4990">
        <v>-1</v>
      </c>
      <c r="AB4990" t="s">
        <v>237</v>
      </c>
      <c r="AH4990">
        <v>0</v>
      </c>
      <c r="AN4990" t="s">
        <v>238</v>
      </c>
      <c r="AO4990">
        <v>7</v>
      </c>
      <c r="AP4990" t="s">
        <v>246</v>
      </c>
      <c r="AQ4990" s="27">
        <v>41353</v>
      </c>
      <c r="AR4990" t="s">
        <v>240</v>
      </c>
      <c r="AS4990">
        <v>7</v>
      </c>
      <c r="AT4990" t="s">
        <v>246</v>
      </c>
      <c r="AU4990" s="27">
        <v>41353</v>
      </c>
    </row>
    <row r="4991" spans="1:47" x14ac:dyDescent="0.2">
      <c r="A4991">
        <v>4990</v>
      </c>
      <c r="B4991" t="s">
        <v>17001</v>
      </c>
      <c r="C4991" t="s">
        <v>1262</v>
      </c>
      <c r="D4991" t="s">
        <v>17002</v>
      </c>
      <c r="E4991" s="27">
        <v>41958</v>
      </c>
      <c r="F4991" t="s">
        <v>233</v>
      </c>
      <c r="G4991" s="27">
        <v>33773</v>
      </c>
      <c r="H4991">
        <v>23</v>
      </c>
      <c r="I4991" t="s">
        <v>259</v>
      </c>
      <c r="J4991" t="s">
        <v>245</v>
      </c>
      <c r="K4991">
        <v>0</v>
      </c>
      <c r="L4991">
        <v>5</v>
      </c>
      <c r="M4991">
        <v>0</v>
      </c>
      <c r="N4991">
        <v>0</v>
      </c>
      <c r="O4991">
        <v>4</v>
      </c>
      <c r="P4991">
        <v>-1</v>
      </c>
      <c r="Q4991" s="28">
        <v>41957.245833333334</v>
      </c>
      <c r="R4991" s="28">
        <v>41958.104861111111</v>
      </c>
      <c r="S4991" t="s">
        <v>17003</v>
      </c>
      <c r="T4991" s="27">
        <v>41957</v>
      </c>
      <c r="V4991">
        <v>1</v>
      </c>
      <c r="W4991" t="s">
        <v>36</v>
      </c>
      <c r="X4991" t="s">
        <v>279</v>
      </c>
      <c r="Y4991">
        <v>1</v>
      </c>
      <c r="AA4991" t="s">
        <v>17004</v>
      </c>
      <c r="AB4991" t="s">
        <v>36</v>
      </c>
      <c r="AD4991" s="27">
        <v>42142</v>
      </c>
      <c r="AE4991" t="s">
        <v>412</v>
      </c>
      <c r="AH4991">
        <v>0</v>
      </c>
      <c r="AN4991" t="s">
        <v>238</v>
      </c>
      <c r="AO4991">
        <v>4</v>
      </c>
      <c r="AP4991" t="s">
        <v>239</v>
      </c>
      <c r="AQ4991" s="27">
        <v>41958</v>
      </c>
      <c r="AR4991" t="s">
        <v>240</v>
      </c>
      <c r="AS4991">
        <v>5</v>
      </c>
      <c r="AT4991" t="s">
        <v>246</v>
      </c>
      <c r="AU4991" s="27">
        <v>41958</v>
      </c>
    </row>
    <row r="4992" spans="1:47" x14ac:dyDescent="0.2">
      <c r="A4992">
        <v>4991</v>
      </c>
      <c r="B4992" t="s">
        <v>17005</v>
      </c>
      <c r="C4992" t="s">
        <v>17006</v>
      </c>
      <c r="D4992" t="s">
        <v>375</v>
      </c>
      <c r="E4992" s="27">
        <v>41443</v>
      </c>
      <c r="F4992" t="s">
        <v>233</v>
      </c>
      <c r="G4992" s="27">
        <v>21135</v>
      </c>
      <c r="H4992">
        <v>58</v>
      </c>
      <c r="I4992" t="s">
        <v>234</v>
      </c>
      <c r="J4992" t="s">
        <v>250</v>
      </c>
      <c r="K4992">
        <v>0</v>
      </c>
      <c r="L4992">
        <v>3</v>
      </c>
      <c r="M4992">
        <v>0</v>
      </c>
      <c r="N4992">
        <v>0</v>
      </c>
      <c r="O4992">
        <v>10</v>
      </c>
      <c r="P4992">
        <v>-3</v>
      </c>
      <c r="Q4992" s="28">
        <v>41440.333333333336</v>
      </c>
      <c r="R4992" s="28">
        <v>41442.211111111108</v>
      </c>
      <c r="S4992" t="s">
        <v>17007</v>
      </c>
      <c r="T4992" s="27">
        <v>41440</v>
      </c>
      <c r="V4992">
        <v>3</v>
      </c>
      <c r="W4992" t="s">
        <v>32</v>
      </c>
      <c r="X4992" t="s">
        <v>261</v>
      </c>
      <c r="Y4992">
        <v>1</v>
      </c>
      <c r="AA4992" t="s">
        <v>17008</v>
      </c>
      <c r="AB4992" t="s">
        <v>32</v>
      </c>
      <c r="AC4992">
        <v>0</v>
      </c>
      <c r="AD4992" s="27">
        <v>41463</v>
      </c>
      <c r="AE4992" t="s">
        <v>261</v>
      </c>
      <c r="AF4992" s="27">
        <v>41463</v>
      </c>
      <c r="AG4992" s="27">
        <v>41507</v>
      </c>
      <c r="AH4992">
        <v>0</v>
      </c>
      <c r="AN4992" t="s">
        <v>238</v>
      </c>
      <c r="AO4992">
        <v>2</v>
      </c>
      <c r="AP4992" t="s">
        <v>239</v>
      </c>
      <c r="AQ4992" s="27">
        <v>41443</v>
      </c>
      <c r="AR4992" t="s">
        <v>240</v>
      </c>
      <c r="AS4992">
        <v>3</v>
      </c>
      <c r="AT4992" t="s">
        <v>239</v>
      </c>
      <c r="AU4992" s="27">
        <v>41443</v>
      </c>
    </row>
    <row r="4993" spans="1:47" x14ac:dyDescent="0.2">
      <c r="A4993">
        <v>4992</v>
      </c>
      <c r="B4993" t="s">
        <v>17009</v>
      </c>
      <c r="C4993" t="s">
        <v>2884</v>
      </c>
      <c r="D4993" t="s">
        <v>3523</v>
      </c>
      <c r="E4993" s="27">
        <v>41322</v>
      </c>
      <c r="F4993" t="s">
        <v>233</v>
      </c>
      <c r="G4993" s="27">
        <v>26804</v>
      </c>
      <c r="H4993">
        <v>42</v>
      </c>
      <c r="I4993" t="s">
        <v>244</v>
      </c>
      <c r="J4993" t="s">
        <v>250</v>
      </c>
      <c r="K4993">
        <v>0</v>
      </c>
      <c r="L4993">
        <v>6</v>
      </c>
      <c r="M4993">
        <v>0</v>
      </c>
      <c r="N4993">
        <v>0</v>
      </c>
      <c r="O4993">
        <v>9</v>
      </c>
      <c r="P4993">
        <v>0</v>
      </c>
      <c r="Q4993" s="28">
        <v>41322.150694444441</v>
      </c>
      <c r="R4993" s="28">
        <v>41322.32708333333</v>
      </c>
      <c r="S4993" t="s">
        <v>17010</v>
      </c>
      <c r="T4993" s="27">
        <v>41322</v>
      </c>
      <c r="V4993">
        <v>0</v>
      </c>
      <c r="W4993" t="s">
        <v>32</v>
      </c>
      <c r="X4993" t="s">
        <v>268</v>
      </c>
      <c r="Y4993">
        <v>1</v>
      </c>
      <c r="AA4993" t="s">
        <v>17011</v>
      </c>
      <c r="AB4993" t="s">
        <v>36</v>
      </c>
      <c r="AC4993">
        <v>97</v>
      </c>
      <c r="AD4993" s="27">
        <v>41479</v>
      </c>
      <c r="AE4993" t="s">
        <v>324</v>
      </c>
      <c r="AF4993" s="27">
        <v>41576</v>
      </c>
      <c r="AG4993" s="27">
        <v>41577</v>
      </c>
      <c r="AH4993">
        <v>0</v>
      </c>
      <c r="AN4993" t="s">
        <v>238</v>
      </c>
      <c r="AO4993">
        <v>4</v>
      </c>
      <c r="AP4993" t="s">
        <v>239</v>
      </c>
      <c r="AQ4993" s="27">
        <v>41322</v>
      </c>
      <c r="AR4993" t="s">
        <v>240</v>
      </c>
      <c r="AS4993">
        <v>6</v>
      </c>
      <c r="AT4993" t="s">
        <v>246</v>
      </c>
      <c r="AU4993" s="27">
        <v>41322</v>
      </c>
    </row>
    <row r="4994" spans="1:47" x14ac:dyDescent="0.2">
      <c r="A4994">
        <v>4993</v>
      </c>
      <c r="B4994" t="s">
        <v>17012</v>
      </c>
      <c r="C4994" t="s">
        <v>302</v>
      </c>
      <c r="D4994" t="s">
        <v>2839</v>
      </c>
      <c r="E4994" s="27">
        <v>41306</v>
      </c>
      <c r="F4994" t="s">
        <v>233</v>
      </c>
      <c r="G4994" s="27">
        <v>23218</v>
      </c>
      <c r="H4994">
        <v>52</v>
      </c>
      <c r="I4994" t="s">
        <v>234</v>
      </c>
      <c r="J4994" t="s">
        <v>353</v>
      </c>
      <c r="K4994">
        <v>0</v>
      </c>
      <c r="L4994">
        <v>4</v>
      </c>
      <c r="M4994">
        <v>0</v>
      </c>
      <c r="N4994">
        <v>0</v>
      </c>
      <c r="O4994">
        <v>3</v>
      </c>
      <c r="P4994">
        <v>-1</v>
      </c>
      <c r="Q4994" s="28">
        <v>41305.446527777778</v>
      </c>
      <c r="R4994" s="28">
        <v>41319.25</v>
      </c>
      <c r="S4994" t="s">
        <v>17013</v>
      </c>
      <c r="T4994" s="27">
        <v>41305</v>
      </c>
      <c r="V4994">
        <v>1</v>
      </c>
      <c r="W4994" t="s">
        <v>32</v>
      </c>
      <c r="X4994" t="s">
        <v>364</v>
      </c>
      <c r="Y4994">
        <v>0</v>
      </c>
      <c r="AB4994" t="s">
        <v>237</v>
      </c>
      <c r="AH4994">
        <v>0</v>
      </c>
      <c r="AN4994" t="s">
        <v>238</v>
      </c>
      <c r="AO4994">
        <v>3</v>
      </c>
      <c r="AP4994" t="s">
        <v>239</v>
      </c>
      <c r="AQ4994" s="27">
        <v>41306</v>
      </c>
      <c r="AR4994" t="s">
        <v>240</v>
      </c>
      <c r="AS4994">
        <v>4</v>
      </c>
      <c r="AT4994" t="s">
        <v>239</v>
      </c>
      <c r="AU4994" s="27">
        <v>41306</v>
      </c>
    </row>
    <row r="4995" spans="1:47" x14ac:dyDescent="0.2">
      <c r="A4995">
        <v>4994</v>
      </c>
      <c r="B4995" t="s">
        <v>17014</v>
      </c>
      <c r="C4995" t="s">
        <v>9635</v>
      </c>
      <c r="D4995" t="s">
        <v>17015</v>
      </c>
      <c r="E4995" s="27">
        <v>41743</v>
      </c>
      <c r="F4995" t="s">
        <v>233</v>
      </c>
      <c r="G4995" s="27">
        <v>32632</v>
      </c>
      <c r="H4995">
        <v>26</v>
      </c>
      <c r="I4995" t="s">
        <v>244</v>
      </c>
      <c r="J4995" t="s">
        <v>245</v>
      </c>
      <c r="K4995">
        <v>0</v>
      </c>
      <c r="L4995">
        <v>4</v>
      </c>
      <c r="M4995">
        <v>0</v>
      </c>
      <c r="N4995">
        <v>0</v>
      </c>
      <c r="O4995">
        <v>1</v>
      </c>
      <c r="P4995">
        <v>0</v>
      </c>
      <c r="Q4995" s="28">
        <v>41743.268055555556</v>
      </c>
      <c r="R4995" s="28">
        <v>41752.055555555555</v>
      </c>
      <c r="S4995" t="s">
        <v>17016</v>
      </c>
      <c r="T4995" s="27">
        <v>41743</v>
      </c>
      <c r="V4995">
        <v>0</v>
      </c>
      <c r="W4995" t="s">
        <v>32</v>
      </c>
      <c r="X4995" t="s">
        <v>343</v>
      </c>
      <c r="Y4995">
        <v>1</v>
      </c>
      <c r="AA4995" t="s">
        <v>17017</v>
      </c>
      <c r="AB4995" t="s">
        <v>36</v>
      </c>
      <c r="AC4995">
        <v>0</v>
      </c>
      <c r="AD4995" s="27">
        <v>41758</v>
      </c>
      <c r="AE4995" t="s">
        <v>626</v>
      </c>
      <c r="AF4995" s="27">
        <v>41758</v>
      </c>
      <c r="AG4995" s="27">
        <v>41762</v>
      </c>
      <c r="AH4995">
        <v>0</v>
      </c>
      <c r="AN4995" t="s">
        <v>238</v>
      </c>
      <c r="AO4995">
        <v>4</v>
      </c>
      <c r="AP4995" t="s">
        <v>239</v>
      </c>
      <c r="AQ4995" s="27">
        <v>41743</v>
      </c>
      <c r="AR4995" t="s">
        <v>240</v>
      </c>
      <c r="AS4995">
        <v>4</v>
      </c>
      <c r="AT4995" t="s">
        <v>239</v>
      </c>
      <c r="AU4995" s="27">
        <v>41743</v>
      </c>
    </row>
    <row r="4996" spans="1:47" x14ac:dyDescent="0.2">
      <c r="A4996">
        <v>4995</v>
      </c>
      <c r="B4996" t="s">
        <v>17018</v>
      </c>
      <c r="C4996" t="s">
        <v>3191</v>
      </c>
      <c r="D4996" t="s">
        <v>17019</v>
      </c>
      <c r="E4996" s="27">
        <v>41446</v>
      </c>
      <c r="F4996" t="s">
        <v>233</v>
      </c>
      <c r="G4996" s="27">
        <v>23036</v>
      </c>
      <c r="H4996">
        <v>53</v>
      </c>
      <c r="I4996" t="s">
        <v>234</v>
      </c>
      <c r="J4996" t="s">
        <v>245</v>
      </c>
      <c r="K4996">
        <v>0</v>
      </c>
      <c r="L4996">
        <v>-1</v>
      </c>
      <c r="M4996">
        <v>0</v>
      </c>
      <c r="N4996">
        <v>0</v>
      </c>
      <c r="O4996">
        <v>3</v>
      </c>
      <c r="P4996">
        <v>-10</v>
      </c>
      <c r="Q4996" s="28">
        <v>41436.088194444441</v>
      </c>
      <c r="R4996" s="28">
        <v>41446.229166666664</v>
      </c>
      <c r="S4996" t="s">
        <v>17020</v>
      </c>
      <c r="T4996" s="27">
        <v>41435</v>
      </c>
      <c r="V4996">
        <v>11</v>
      </c>
      <c r="W4996" t="s">
        <v>32</v>
      </c>
      <c r="X4996" t="s">
        <v>261</v>
      </c>
      <c r="Y4996">
        <v>0</v>
      </c>
      <c r="AB4996" t="s">
        <v>237</v>
      </c>
      <c r="AH4996">
        <v>0</v>
      </c>
      <c r="AN4996" t="s">
        <v>238</v>
      </c>
      <c r="AO4996">
        <v>4</v>
      </c>
      <c r="AP4996" t="s">
        <v>239</v>
      </c>
      <c r="AQ4996" s="27">
        <v>41446</v>
      </c>
      <c r="AR4996" t="s">
        <v>240</v>
      </c>
      <c r="AS4996">
        <v>-1</v>
      </c>
      <c r="AT4996" t="s">
        <v>405</v>
      </c>
      <c r="AU4996" s="27">
        <v>41446</v>
      </c>
    </row>
    <row r="4997" spans="1:47" x14ac:dyDescent="0.2">
      <c r="A4997">
        <v>4996</v>
      </c>
      <c r="B4997" t="s">
        <v>17021</v>
      </c>
      <c r="C4997" t="s">
        <v>1313</v>
      </c>
      <c r="D4997" t="s">
        <v>2921</v>
      </c>
      <c r="E4997" s="27">
        <v>41590</v>
      </c>
      <c r="F4997" t="s">
        <v>233</v>
      </c>
      <c r="G4997" s="27">
        <v>32557</v>
      </c>
      <c r="H4997">
        <v>27</v>
      </c>
      <c r="I4997" t="s">
        <v>244</v>
      </c>
      <c r="J4997" t="s">
        <v>245</v>
      </c>
      <c r="K4997">
        <v>0</v>
      </c>
      <c r="L4997">
        <v>1</v>
      </c>
      <c r="M4997">
        <v>0</v>
      </c>
      <c r="N4997">
        <v>0</v>
      </c>
      <c r="O4997">
        <v>1</v>
      </c>
      <c r="P4997">
        <v>0</v>
      </c>
      <c r="Q4997" s="28">
        <v>41590.047222222223</v>
      </c>
      <c r="R4997" s="28">
        <v>41591.102777777778</v>
      </c>
      <c r="S4997" t="s">
        <v>17022</v>
      </c>
      <c r="T4997" s="27">
        <v>41589</v>
      </c>
      <c r="V4997">
        <v>1</v>
      </c>
      <c r="W4997" t="s">
        <v>32</v>
      </c>
      <c r="X4997" t="s">
        <v>11241</v>
      </c>
      <c r="Y4997">
        <v>0</v>
      </c>
      <c r="AB4997" t="s">
        <v>237</v>
      </c>
      <c r="AH4997">
        <v>0</v>
      </c>
      <c r="AN4997" t="s">
        <v>238</v>
      </c>
      <c r="AO4997">
        <v>2</v>
      </c>
      <c r="AP4997" t="s">
        <v>239</v>
      </c>
      <c r="AQ4997" s="27">
        <v>41590</v>
      </c>
      <c r="AR4997" t="s">
        <v>240</v>
      </c>
      <c r="AS4997">
        <v>1</v>
      </c>
      <c r="AT4997" t="s">
        <v>239</v>
      </c>
      <c r="AU4997" s="27">
        <v>41590</v>
      </c>
    </row>
    <row r="4998" spans="1:47" x14ac:dyDescent="0.2">
      <c r="A4998">
        <v>4997</v>
      </c>
      <c r="B4998" t="s">
        <v>17023</v>
      </c>
      <c r="C4998" t="s">
        <v>5679</v>
      </c>
      <c r="D4998" t="s">
        <v>17024</v>
      </c>
      <c r="E4998" s="27">
        <v>41900</v>
      </c>
      <c r="F4998" t="s">
        <v>233</v>
      </c>
      <c r="G4998" s="27">
        <v>25004</v>
      </c>
      <c r="H4998">
        <v>47</v>
      </c>
      <c r="I4998" t="s">
        <v>234</v>
      </c>
      <c r="J4998" t="s">
        <v>1115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 s="28">
        <v>41900.058333333334</v>
      </c>
      <c r="R4998" s="28">
        <v>41900.353472222225</v>
      </c>
      <c r="S4998" t="s">
        <v>17025</v>
      </c>
      <c r="T4998" s="27">
        <v>41899</v>
      </c>
      <c r="V4998">
        <v>1</v>
      </c>
      <c r="W4998" t="s">
        <v>36</v>
      </c>
      <c r="X4998" t="s">
        <v>279</v>
      </c>
      <c r="Y4998">
        <v>0</v>
      </c>
      <c r="AB4998" t="s">
        <v>237</v>
      </c>
      <c r="AH4998">
        <v>0</v>
      </c>
      <c r="AN4998" t="s">
        <v>238</v>
      </c>
      <c r="AO4998">
        <v>1</v>
      </c>
      <c r="AP4998" t="s">
        <v>239</v>
      </c>
      <c r="AQ4998" s="27">
        <v>41900</v>
      </c>
      <c r="AR4998" t="s">
        <v>240</v>
      </c>
      <c r="AS4998">
        <v>1</v>
      </c>
      <c r="AT4998" t="s">
        <v>239</v>
      </c>
      <c r="AU4998" s="27">
        <v>41900</v>
      </c>
    </row>
    <row r="4999" spans="1:47" x14ac:dyDescent="0.2">
      <c r="A4999">
        <v>4998</v>
      </c>
      <c r="B4999" t="s">
        <v>17026</v>
      </c>
      <c r="C4999" t="s">
        <v>990</v>
      </c>
      <c r="D4999" t="s">
        <v>17027</v>
      </c>
      <c r="E4999" s="27">
        <v>41410</v>
      </c>
      <c r="F4999" t="s">
        <v>233</v>
      </c>
      <c r="G4999" s="27">
        <v>30166</v>
      </c>
      <c r="H4999">
        <v>33</v>
      </c>
      <c r="I4999" t="s">
        <v>244</v>
      </c>
      <c r="J4999" t="s">
        <v>245</v>
      </c>
      <c r="K4999">
        <v>0</v>
      </c>
      <c r="L4999">
        <v>2</v>
      </c>
      <c r="M4999">
        <v>0</v>
      </c>
      <c r="N4999">
        <v>0</v>
      </c>
      <c r="O4999">
        <v>1</v>
      </c>
      <c r="P4999">
        <v>-1</v>
      </c>
      <c r="Q4999" s="28">
        <v>41409.268750000003</v>
      </c>
      <c r="R4999" s="28">
        <v>41410.17291666667</v>
      </c>
      <c r="S4999" t="s">
        <v>17028</v>
      </c>
      <c r="U4999" s="27">
        <v>41409</v>
      </c>
      <c r="V4999">
        <v>1</v>
      </c>
      <c r="W4999" t="s">
        <v>32</v>
      </c>
      <c r="X4999" t="s">
        <v>274</v>
      </c>
      <c r="Y4999">
        <v>0</v>
      </c>
      <c r="AB4999" t="s">
        <v>237</v>
      </c>
      <c r="AH4999">
        <v>0</v>
      </c>
      <c r="AN4999" t="s">
        <v>238</v>
      </c>
      <c r="AO4999">
        <v>2</v>
      </c>
      <c r="AP4999" t="s">
        <v>239</v>
      </c>
      <c r="AQ4999" s="27">
        <v>41410</v>
      </c>
      <c r="AR4999" t="s">
        <v>240</v>
      </c>
      <c r="AS4999">
        <v>2</v>
      </c>
      <c r="AT4999" t="s">
        <v>239</v>
      </c>
      <c r="AU4999" s="27">
        <v>41410</v>
      </c>
    </row>
    <row r="5000" spans="1:47" x14ac:dyDescent="0.2">
      <c r="A5000">
        <v>4999</v>
      </c>
      <c r="B5000" t="s">
        <v>17029</v>
      </c>
      <c r="C5000" t="s">
        <v>793</v>
      </c>
      <c r="D5000" t="s">
        <v>1832</v>
      </c>
      <c r="E5000" s="27">
        <v>41737</v>
      </c>
      <c r="F5000" t="s">
        <v>233</v>
      </c>
      <c r="G5000" s="27">
        <v>30212</v>
      </c>
      <c r="H5000">
        <v>33</v>
      </c>
      <c r="I5000" t="s">
        <v>244</v>
      </c>
      <c r="J5000" t="s">
        <v>250</v>
      </c>
      <c r="K5000">
        <v>0</v>
      </c>
      <c r="L5000">
        <v>8</v>
      </c>
      <c r="M5000">
        <v>0</v>
      </c>
      <c r="N5000">
        <v>0</v>
      </c>
      <c r="O5000">
        <v>2</v>
      </c>
      <c r="P5000">
        <v>0</v>
      </c>
      <c r="Q5000" s="28">
        <v>41737.505555555559</v>
      </c>
      <c r="R5000" s="28">
        <v>41737.373611111114</v>
      </c>
      <c r="S5000" t="s">
        <v>17030</v>
      </c>
      <c r="T5000" s="27">
        <v>41736</v>
      </c>
      <c r="V5000">
        <v>1</v>
      </c>
      <c r="W5000" t="s">
        <v>32</v>
      </c>
      <c r="X5000" t="s">
        <v>359</v>
      </c>
      <c r="Y5000">
        <v>1</v>
      </c>
      <c r="AA5000" t="s">
        <v>17031</v>
      </c>
      <c r="AB5000" t="s">
        <v>32</v>
      </c>
      <c r="AD5000" s="27">
        <v>42026</v>
      </c>
      <c r="AE5000" t="s">
        <v>1089</v>
      </c>
      <c r="AH5000">
        <v>0</v>
      </c>
      <c r="AN5000" t="s">
        <v>238</v>
      </c>
      <c r="AO5000">
        <v>9</v>
      </c>
      <c r="AP5000" t="s">
        <v>269</v>
      </c>
      <c r="AQ5000" s="27">
        <v>41737</v>
      </c>
      <c r="AR5000" t="s">
        <v>240</v>
      </c>
      <c r="AS5000">
        <v>8</v>
      </c>
      <c r="AT5000" t="s">
        <v>269</v>
      </c>
      <c r="AU5000" s="27">
        <v>41737</v>
      </c>
    </row>
    <row r="5001" spans="1:47" x14ac:dyDescent="0.2">
      <c r="A5001">
        <v>5000</v>
      </c>
      <c r="B5001" t="s">
        <v>17032</v>
      </c>
      <c r="C5001" t="s">
        <v>693</v>
      </c>
      <c r="D5001" t="s">
        <v>586</v>
      </c>
      <c r="E5001" s="27">
        <v>41930</v>
      </c>
      <c r="F5001" t="s">
        <v>233</v>
      </c>
      <c r="G5001" s="27">
        <v>31956</v>
      </c>
      <c r="H5001">
        <v>28</v>
      </c>
      <c r="I5001" t="s">
        <v>244</v>
      </c>
      <c r="J5001" t="s">
        <v>250</v>
      </c>
      <c r="K5001">
        <v>0</v>
      </c>
      <c r="L5001">
        <v>1</v>
      </c>
      <c r="M5001">
        <v>0</v>
      </c>
      <c r="N5001">
        <v>0</v>
      </c>
      <c r="O5001">
        <v>1</v>
      </c>
      <c r="P5001">
        <v>-1</v>
      </c>
      <c r="Q5001" s="28">
        <v>41929.112500000003</v>
      </c>
      <c r="R5001" s="28">
        <v>41930.373611111114</v>
      </c>
      <c r="S5001" t="s">
        <v>17033</v>
      </c>
      <c r="U5001" s="27">
        <v>41929</v>
      </c>
      <c r="V5001">
        <v>1</v>
      </c>
      <c r="W5001" t="s">
        <v>32</v>
      </c>
      <c r="X5001" t="s">
        <v>274</v>
      </c>
      <c r="Y5001">
        <v>0</v>
      </c>
      <c r="AB5001" t="s">
        <v>237</v>
      </c>
      <c r="AH5001">
        <v>0</v>
      </c>
      <c r="AN5001" t="s">
        <v>238</v>
      </c>
      <c r="AO5001">
        <v>2</v>
      </c>
      <c r="AP5001" t="s">
        <v>239</v>
      </c>
      <c r="AQ5001" s="27">
        <v>41930</v>
      </c>
      <c r="AR5001" t="s">
        <v>240</v>
      </c>
      <c r="AS5001">
        <v>1</v>
      </c>
      <c r="AT5001" t="s">
        <v>239</v>
      </c>
      <c r="AU5001" s="27">
        <v>41930</v>
      </c>
    </row>
    <row r="5002" spans="1:47" x14ac:dyDescent="0.2">
      <c r="A5002">
        <v>5001</v>
      </c>
      <c r="B5002" t="s">
        <v>17034</v>
      </c>
      <c r="C5002" t="s">
        <v>17035</v>
      </c>
      <c r="D5002" t="s">
        <v>5760</v>
      </c>
      <c r="E5002" s="27">
        <v>41492</v>
      </c>
      <c r="F5002" t="s">
        <v>233</v>
      </c>
      <c r="G5002" s="27">
        <v>33882</v>
      </c>
      <c r="H5002">
        <v>23</v>
      </c>
      <c r="I5002" t="s">
        <v>259</v>
      </c>
      <c r="J5002" t="s">
        <v>250</v>
      </c>
      <c r="K5002">
        <v>0</v>
      </c>
      <c r="L5002">
        <v>2</v>
      </c>
      <c r="M5002">
        <v>0</v>
      </c>
      <c r="N5002">
        <v>0</v>
      </c>
      <c r="O5002">
        <v>0</v>
      </c>
      <c r="P5002">
        <v>-1</v>
      </c>
      <c r="Q5002" s="28">
        <v>41491.159722222219</v>
      </c>
      <c r="R5002" s="28">
        <v>41492.3125</v>
      </c>
      <c r="S5002" t="s">
        <v>17036</v>
      </c>
      <c r="T5002" s="27">
        <v>41491</v>
      </c>
      <c r="V5002">
        <v>1</v>
      </c>
      <c r="W5002" t="s">
        <v>36</v>
      </c>
      <c r="X5002" t="s">
        <v>279</v>
      </c>
      <c r="Y5002">
        <v>1</v>
      </c>
      <c r="AA5002" t="s">
        <v>17037</v>
      </c>
      <c r="AB5002" t="s">
        <v>36</v>
      </c>
      <c r="AC5002">
        <v>36</v>
      </c>
      <c r="AD5002" s="27">
        <v>41582</v>
      </c>
      <c r="AE5002" t="s">
        <v>422</v>
      </c>
      <c r="AF5002" s="27">
        <v>41618</v>
      </c>
      <c r="AG5002" s="27">
        <v>41619</v>
      </c>
      <c r="AH5002">
        <v>0</v>
      </c>
      <c r="AN5002" t="s">
        <v>238</v>
      </c>
      <c r="AO5002">
        <v>4</v>
      </c>
      <c r="AP5002" t="s">
        <v>239</v>
      </c>
      <c r="AQ5002" s="27">
        <v>41492</v>
      </c>
      <c r="AR5002" t="s">
        <v>240</v>
      </c>
      <c r="AS5002">
        <v>2</v>
      </c>
      <c r="AT5002" t="s">
        <v>239</v>
      </c>
      <c r="AU5002" s="27">
        <v>41492</v>
      </c>
    </row>
    <row r="5003" spans="1:47" x14ac:dyDescent="0.2">
      <c r="A5003">
        <v>5002</v>
      </c>
      <c r="B5003" t="s">
        <v>17038</v>
      </c>
      <c r="C5003" t="s">
        <v>1478</v>
      </c>
      <c r="D5003" t="s">
        <v>17039</v>
      </c>
      <c r="E5003" s="27">
        <v>41861</v>
      </c>
      <c r="F5003" t="s">
        <v>233</v>
      </c>
      <c r="G5003" s="27">
        <v>25708</v>
      </c>
      <c r="H5003">
        <v>45</v>
      </c>
      <c r="I5003" t="s">
        <v>234</v>
      </c>
      <c r="J5003" t="s">
        <v>245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-1</v>
      </c>
      <c r="Q5003" s="28">
        <v>41860.057638888888</v>
      </c>
      <c r="R5003" s="28">
        <v>41863.38958333333</v>
      </c>
      <c r="S5003" t="s">
        <v>17040</v>
      </c>
      <c r="U5003" s="27">
        <v>41860</v>
      </c>
      <c r="V5003">
        <v>1</v>
      </c>
      <c r="W5003" t="s">
        <v>32</v>
      </c>
      <c r="X5003" t="s">
        <v>274</v>
      </c>
      <c r="Y5003">
        <v>0</v>
      </c>
      <c r="AB5003" t="s">
        <v>237</v>
      </c>
      <c r="AH5003">
        <v>0</v>
      </c>
      <c r="AN5003" t="s">
        <v>238</v>
      </c>
      <c r="AO5003">
        <v>1</v>
      </c>
      <c r="AP5003" t="s">
        <v>239</v>
      </c>
      <c r="AQ5003" s="27">
        <v>41861</v>
      </c>
      <c r="AR5003" t="s">
        <v>240</v>
      </c>
      <c r="AS5003">
        <v>1</v>
      </c>
      <c r="AT5003" t="s">
        <v>239</v>
      </c>
      <c r="AU5003" s="27">
        <v>41861</v>
      </c>
    </row>
    <row r="5004" spans="1:47" x14ac:dyDescent="0.2">
      <c r="A5004">
        <v>5003</v>
      </c>
      <c r="B5004" t="s">
        <v>17041</v>
      </c>
      <c r="C5004" t="s">
        <v>7060</v>
      </c>
      <c r="D5004" t="s">
        <v>570</v>
      </c>
      <c r="E5004" s="27">
        <v>41804</v>
      </c>
      <c r="F5004" t="s">
        <v>233</v>
      </c>
      <c r="G5004" s="27">
        <v>33127</v>
      </c>
      <c r="H5004">
        <v>25</v>
      </c>
      <c r="I5004" t="s">
        <v>244</v>
      </c>
      <c r="J5004" t="s">
        <v>250</v>
      </c>
      <c r="K5004">
        <v>0</v>
      </c>
      <c r="L5004">
        <v>8</v>
      </c>
      <c r="M5004">
        <v>1</v>
      </c>
      <c r="N5004">
        <v>0</v>
      </c>
      <c r="O5004">
        <v>4</v>
      </c>
      <c r="P5004">
        <v>-1</v>
      </c>
      <c r="Q5004" s="28">
        <v>41803.127083333333</v>
      </c>
      <c r="R5004" s="28">
        <v>41822.232638888891</v>
      </c>
      <c r="S5004" t="s">
        <v>17042</v>
      </c>
      <c r="U5004" s="27">
        <v>41803</v>
      </c>
      <c r="V5004">
        <v>1</v>
      </c>
      <c r="W5004" t="s">
        <v>32</v>
      </c>
      <c r="X5004" t="s">
        <v>274</v>
      </c>
      <c r="Y5004">
        <v>1</v>
      </c>
      <c r="AA5004" t="s">
        <v>17043</v>
      </c>
      <c r="AB5004" t="s">
        <v>36</v>
      </c>
      <c r="AD5004" s="27">
        <v>42432</v>
      </c>
      <c r="AE5004" t="s">
        <v>412</v>
      </c>
      <c r="AH5004">
        <v>0</v>
      </c>
      <c r="AN5004" t="s">
        <v>238</v>
      </c>
      <c r="AO5004">
        <v>6</v>
      </c>
      <c r="AP5004" t="s">
        <v>246</v>
      </c>
      <c r="AQ5004" s="27">
        <v>41804</v>
      </c>
      <c r="AR5004" t="s">
        <v>240</v>
      </c>
      <c r="AS5004">
        <v>8</v>
      </c>
      <c r="AT5004" t="s">
        <v>269</v>
      </c>
      <c r="AU5004" s="27">
        <v>41804</v>
      </c>
    </row>
    <row r="5005" spans="1:47" x14ac:dyDescent="0.2">
      <c r="A5005">
        <v>5004</v>
      </c>
      <c r="B5005" t="s">
        <v>17044</v>
      </c>
      <c r="C5005" t="s">
        <v>1584</v>
      </c>
      <c r="D5005" t="s">
        <v>990</v>
      </c>
      <c r="E5005" s="27">
        <v>41745</v>
      </c>
      <c r="F5005" t="s">
        <v>233</v>
      </c>
      <c r="G5005" s="27">
        <v>30464</v>
      </c>
      <c r="H5005">
        <v>32</v>
      </c>
      <c r="I5005" t="s">
        <v>244</v>
      </c>
      <c r="J5005" t="s">
        <v>250</v>
      </c>
      <c r="K5005">
        <v>0</v>
      </c>
      <c r="L5005">
        <v>2</v>
      </c>
      <c r="M5005">
        <v>0</v>
      </c>
      <c r="N5005">
        <v>0</v>
      </c>
      <c r="O5005">
        <v>0</v>
      </c>
      <c r="P5005">
        <v>-1</v>
      </c>
      <c r="Q5005" s="28">
        <v>41744.239583333336</v>
      </c>
      <c r="R5005" s="28">
        <v>41750.082638888889</v>
      </c>
      <c r="S5005" t="s">
        <v>17045</v>
      </c>
      <c r="T5005" s="27">
        <v>41744</v>
      </c>
      <c r="V5005">
        <v>1</v>
      </c>
      <c r="W5005" t="s">
        <v>32</v>
      </c>
      <c r="X5005" t="s">
        <v>461</v>
      </c>
      <c r="Y5005">
        <v>1</v>
      </c>
      <c r="AA5005" t="s">
        <v>17046</v>
      </c>
      <c r="AB5005" t="s">
        <v>32</v>
      </c>
      <c r="AC5005">
        <v>0</v>
      </c>
      <c r="AD5005" s="27">
        <v>42011</v>
      </c>
      <c r="AE5005" t="s">
        <v>268</v>
      </c>
      <c r="AF5005" s="27">
        <v>42011</v>
      </c>
      <c r="AG5005" s="27">
        <v>42014</v>
      </c>
      <c r="AH5005">
        <v>0</v>
      </c>
      <c r="AN5005" t="s">
        <v>238</v>
      </c>
      <c r="AO5005">
        <v>1</v>
      </c>
      <c r="AP5005" t="s">
        <v>239</v>
      </c>
      <c r="AQ5005" s="27">
        <v>41745</v>
      </c>
      <c r="AR5005" t="s">
        <v>240</v>
      </c>
      <c r="AS5005">
        <v>2</v>
      </c>
      <c r="AT5005" t="s">
        <v>239</v>
      </c>
      <c r="AU5005" s="27">
        <v>41745</v>
      </c>
    </row>
    <row r="5006" spans="1:47" x14ac:dyDescent="0.2">
      <c r="A5006">
        <v>5005</v>
      </c>
      <c r="B5006" t="s">
        <v>17047</v>
      </c>
      <c r="C5006" t="s">
        <v>5273</v>
      </c>
      <c r="D5006" t="s">
        <v>741</v>
      </c>
      <c r="E5006" s="27">
        <v>41685</v>
      </c>
      <c r="F5006" t="s">
        <v>233</v>
      </c>
      <c r="G5006" s="27">
        <v>29923</v>
      </c>
      <c r="H5006">
        <v>34</v>
      </c>
      <c r="I5006" t="s">
        <v>244</v>
      </c>
      <c r="J5006" t="s">
        <v>353</v>
      </c>
      <c r="K5006">
        <v>0</v>
      </c>
      <c r="L5006">
        <v>9</v>
      </c>
      <c r="M5006">
        <v>0</v>
      </c>
      <c r="N5006">
        <v>0</v>
      </c>
      <c r="O5006">
        <v>14</v>
      </c>
      <c r="P5006">
        <v>-1</v>
      </c>
      <c r="Q5006" s="28">
        <v>41684.48333333333</v>
      </c>
      <c r="R5006" s="28">
        <v>41725.21875</v>
      </c>
      <c r="S5006" t="s">
        <v>17048</v>
      </c>
      <c r="T5006" s="27">
        <v>41684</v>
      </c>
      <c r="V5006">
        <v>1</v>
      </c>
      <c r="W5006" t="s">
        <v>32</v>
      </c>
      <c r="X5006" t="s">
        <v>359</v>
      </c>
      <c r="Y5006">
        <v>1</v>
      </c>
      <c r="AA5006" t="s">
        <v>17049</v>
      </c>
      <c r="AB5006" t="s">
        <v>32</v>
      </c>
      <c r="AC5006">
        <v>0</v>
      </c>
      <c r="AD5006" s="27">
        <v>41929</v>
      </c>
      <c r="AE5006" t="s">
        <v>359</v>
      </c>
      <c r="AF5006" s="27">
        <v>41929</v>
      </c>
      <c r="AG5006" s="27">
        <v>41956</v>
      </c>
      <c r="AH5006">
        <v>0</v>
      </c>
      <c r="AN5006" t="s">
        <v>238</v>
      </c>
      <c r="AO5006">
        <v>9</v>
      </c>
      <c r="AP5006" t="s">
        <v>269</v>
      </c>
      <c r="AQ5006" s="27">
        <v>41685</v>
      </c>
      <c r="AR5006" t="s">
        <v>240</v>
      </c>
      <c r="AS5006">
        <v>9</v>
      </c>
      <c r="AT5006" t="s">
        <v>269</v>
      </c>
      <c r="AU5006" s="27">
        <v>41685</v>
      </c>
    </row>
    <row r="5007" spans="1:47" x14ac:dyDescent="0.2">
      <c r="A5007">
        <v>5006</v>
      </c>
      <c r="B5007" t="s">
        <v>17050</v>
      </c>
      <c r="C5007" t="s">
        <v>464</v>
      </c>
      <c r="D5007" t="s">
        <v>17051</v>
      </c>
      <c r="E5007" s="27">
        <v>41391</v>
      </c>
      <c r="F5007" t="s">
        <v>233</v>
      </c>
      <c r="G5007" s="27">
        <v>33093</v>
      </c>
      <c r="H5007">
        <v>25</v>
      </c>
      <c r="I5007" t="s">
        <v>244</v>
      </c>
      <c r="J5007" t="s">
        <v>245</v>
      </c>
      <c r="K5007">
        <v>0</v>
      </c>
      <c r="L5007">
        <v>7</v>
      </c>
      <c r="M5007">
        <v>0</v>
      </c>
      <c r="N5007">
        <v>0</v>
      </c>
      <c r="O5007">
        <v>0</v>
      </c>
      <c r="W5007" t="s">
        <v>237</v>
      </c>
      <c r="Y5007">
        <v>-1</v>
      </c>
      <c r="AB5007" t="s">
        <v>237</v>
      </c>
      <c r="AH5007">
        <v>0</v>
      </c>
      <c r="AN5007" t="s">
        <v>238</v>
      </c>
      <c r="AO5007">
        <v>4</v>
      </c>
      <c r="AP5007" t="s">
        <v>239</v>
      </c>
      <c r="AQ5007" s="27">
        <v>41391</v>
      </c>
      <c r="AR5007" t="s">
        <v>240</v>
      </c>
      <c r="AS5007">
        <v>7</v>
      </c>
      <c r="AT5007" t="s">
        <v>246</v>
      </c>
      <c r="AU5007" s="27">
        <v>41391</v>
      </c>
    </row>
    <row r="5008" spans="1:47" x14ac:dyDescent="0.2">
      <c r="A5008">
        <v>5007</v>
      </c>
      <c r="B5008" t="s">
        <v>17052</v>
      </c>
      <c r="C5008" t="s">
        <v>17053</v>
      </c>
      <c r="D5008" t="s">
        <v>17054</v>
      </c>
      <c r="E5008" s="27">
        <v>41990</v>
      </c>
      <c r="F5008" t="s">
        <v>294</v>
      </c>
      <c r="G5008" s="27">
        <v>34568</v>
      </c>
      <c r="H5008">
        <v>21</v>
      </c>
      <c r="I5008" t="s">
        <v>259</v>
      </c>
      <c r="J5008" t="s">
        <v>250</v>
      </c>
      <c r="K5008">
        <v>0</v>
      </c>
      <c r="L5008">
        <v>3</v>
      </c>
      <c r="M5008">
        <v>0</v>
      </c>
      <c r="N5008">
        <v>0</v>
      </c>
      <c r="O5008">
        <v>0</v>
      </c>
      <c r="P5008">
        <v>-1</v>
      </c>
      <c r="Q5008" s="28">
        <v>41989.376388888886</v>
      </c>
      <c r="R5008" s="28">
        <v>41990.355555555558</v>
      </c>
      <c r="S5008" t="s">
        <v>17055</v>
      </c>
      <c r="T5008" s="27">
        <v>41989</v>
      </c>
      <c r="V5008">
        <v>1</v>
      </c>
      <c r="W5008" t="s">
        <v>32</v>
      </c>
      <c r="X5008" t="s">
        <v>1089</v>
      </c>
      <c r="Y5008">
        <v>0</v>
      </c>
      <c r="AB5008" t="s">
        <v>237</v>
      </c>
      <c r="AH5008">
        <v>0</v>
      </c>
      <c r="AN5008" t="s">
        <v>238</v>
      </c>
      <c r="AO5008">
        <v>4</v>
      </c>
      <c r="AP5008" t="s">
        <v>239</v>
      </c>
      <c r="AQ5008" s="27">
        <v>41990</v>
      </c>
      <c r="AR5008" t="s">
        <v>240</v>
      </c>
      <c r="AS5008">
        <v>3</v>
      </c>
      <c r="AT5008" t="s">
        <v>239</v>
      </c>
      <c r="AU5008" s="27">
        <v>41990</v>
      </c>
    </row>
    <row r="5009" spans="1:47" x14ac:dyDescent="0.2">
      <c r="A5009">
        <v>5008</v>
      </c>
      <c r="B5009" t="s">
        <v>17056</v>
      </c>
      <c r="C5009" t="s">
        <v>14944</v>
      </c>
      <c r="D5009" t="s">
        <v>17057</v>
      </c>
      <c r="E5009" s="27">
        <v>41830</v>
      </c>
      <c r="F5009" t="s">
        <v>233</v>
      </c>
      <c r="G5009" s="27">
        <v>34020</v>
      </c>
      <c r="H5009">
        <v>23</v>
      </c>
      <c r="I5009" t="s">
        <v>259</v>
      </c>
      <c r="J5009" t="s">
        <v>250</v>
      </c>
      <c r="K5009">
        <v>0</v>
      </c>
      <c r="L5009">
        <v>3</v>
      </c>
      <c r="M5009">
        <v>0</v>
      </c>
      <c r="N5009">
        <v>0</v>
      </c>
      <c r="O5009">
        <v>0</v>
      </c>
      <c r="P5009">
        <v>-1</v>
      </c>
      <c r="Q5009" s="28">
        <v>41829.304166666669</v>
      </c>
      <c r="R5009" s="28">
        <v>41830.061805555553</v>
      </c>
      <c r="S5009" t="s">
        <v>17058</v>
      </c>
      <c r="T5009" s="27">
        <v>41829</v>
      </c>
      <c r="V5009">
        <v>1</v>
      </c>
      <c r="W5009" t="s">
        <v>32</v>
      </c>
      <c r="X5009" t="s">
        <v>359</v>
      </c>
      <c r="Y5009">
        <v>0</v>
      </c>
      <c r="AB5009" t="s">
        <v>237</v>
      </c>
      <c r="AH5009">
        <v>0</v>
      </c>
      <c r="AN5009" t="s">
        <v>238</v>
      </c>
      <c r="AO5009">
        <v>4</v>
      </c>
      <c r="AP5009" t="s">
        <v>239</v>
      </c>
      <c r="AQ5009" s="27">
        <v>41830</v>
      </c>
      <c r="AR5009" t="s">
        <v>240</v>
      </c>
      <c r="AS5009">
        <v>3</v>
      </c>
      <c r="AT5009" t="s">
        <v>239</v>
      </c>
      <c r="AU5009" s="27">
        <v>41830</v>
      </c>
    </row>
    <row r="5010" spans="1:47" x14ac:dyDescent="0.2">
      <c r="A5010">
        <v>5009</v>
      </c>
      <c r="B5010" t="s">
        <v>17059</v>
      </c>
      <c r="C5010" t="s">
        <v>17060</v>
      </c>
      <c r="D5010" t="s">
        <v>6070</v>
      </c>
      <c r="E5010" s="27">
        <v>41574</v>
      </c>
      <c r="F5010" t="s">
        <v>294</v>
      </c>
      <c r="G5010" s="27">
        <v>31847</v>
      </c>
      <c r="H5010">
        <v>29</v>
      </c>
      <c r="I5010" t="s">
        <v>244</v>
      </c>
      <c r="J5010" t="s">
        <v>245</v>
      </c>
      <c r="K5010">
        <v>0</v>
      </c>
      <c r="L5010">
        <v>2</v>
      </c>
      <c r="M5010">
        <v>0</v>
      </c>
      <c r="N5010">
        <v>0</v>
      </c>
      <c r="O5010">
        <v>0</v>
      </c>
      <c r="P5010">
        <v>-1</v>
      </c>
      <c r="Q5010" s="28">
        <v>41573.222916666666</v>
      </c>
      <c r="R5010" s="28">
        <v>41575.130555555559</v>
      </c>
      <c r="S5010" t="s">
        <v>17061</v>
      </c>
      <c r="T5010" s="27">
        <v>41573</v>
      </c>
      <c r="V5010">
        <v>1</v>
      </c>
      <c r="W5010" t="s">
        <v>36</v>
      </c>
      <c r="X5010" t="s">
        <v>279</v>
      </c>
      <c r="Y5010">
        <v>0</v>
      </c>
      <c r="AB5010" t="s">
        <v>237</v>
      </c>
      <c r="AH5010">
        <v>0</v>
      </c>
      <c r="AN5010" t="s">
        <v>238</v>
      </c>
      <c r="AO5010">
        <v>2</v>
      </c>
      <c r="AP5010" t="s">
        <v>239</v>
      </c>
      <c r="AQ5010" s="27">
        <v>41574</v>
      </c>
      <c r="AR5010" t="s">
        <v>240</v>
      </c>
      <c r="AS5010">
        <v>2</v>
      </c>
      <c r="AT5010" t="s">
        <v>239</v>
      </c>
      <c r="AU5010" s="27">
        <v>41574</v>
      </c>
    </row>
    <row r="5011" spans="1:47" x14ac:dyDescent="0.2">
      <c r="A5011">
        <v>5010</v>
      </c>
      <c r="B5011" t="s">
        <v>17062</v>
      </c>
      <c r="C5011" t="s">
        <v>17063</v>
      </c>
      <c r="D5011" t="s">
        <v>2671</v>
      </c>
      <c r="E5011" s="27">
        <v>41430</v>
      </c>
      <c r="F5011" t="s">
        <v>233</v>
      </c>
      <c r="G5011" s="27">
        <v>28311</v>
      </c>
      <c r="H5011">
        <v>38</v>
      </c>
      <c r="I5011" t="s">
        <v>244</v>
      </c>
      <c r="J5011" t="s">
        <v>250</v>
      </c>
      <c r="K5011">
        <v>0</v>
      </c>
      <c r="L5011">
        <v>9</v>
      </c>
      <c r="M5011">
        <v>0</v>
      </c>
      <c r="N5011">
        <v>0</v>
      </c>
      <c r="O5011">
        <v>19</v>
      </c>
      <c r="P5011">
        <v>-4</v>
      </c>
      <c r="Q5011" s="28">
        <v>41426.404861111114</v>
      </c>
      <c r="R5011" s="28">
        <v>41427.338194444441</v>
      </c>
      <c r="S5011" t="s">
        <v>17064</v>
      </c>
      <c r="U5011" s="27">
        <v>41426</v>
      </c>
      <c r="V5011">
        <v>4</v>
      </c>
      <c r="W5011" t="s">
        <v>32</v>
      </c>
      <c r="X5011" t="s">
        <v>274</v>
      </c>
      <c r="Y5011">
        <v>1</v>
      </c>
      <c r="AA5011" t="s">
        <v>17065</v>
      </c>
      <c r="AB5011" t="s">
        <v>32</v>
      </c>
      <c r="AC5011">
        <v>0</v>
      </c>
      <c r="AD5011" s="27">
        <v>41559</v>
      </c>
      <c r="AE5011" t="s">
        <v>261</v>
      </c>
      <c r="AF5011" s="27">
        <v>41559</v>
      </c>
      <c r="AG5011" s="27">
        <v>41559</v>
      </c>
      <c r="AH5011">
        <v>1</v>
      </c>
      <c r="AJ5011" t="s">
        <v>17066</v>
      </c>
      <c r="AK5011" t="s">
        <v>312</v>
      </c>
      <c r="AL5011" s="27">
        <v>41600</v>
      </c>
      <c r="AM5011" t="s">
        <v>2730</v>
      </c>
      <c r="AN5011" t="s">
        <v>238</v>
      </c>
      <c r="AO5011">
        <v>5</v>
      </c>
      <c r="AP5011" t="s">
        <v>246</v>
      </c>
      <c r="AQ5011" s="27">
        <v>41430</v>
      </c>
      <c r="AR5011" t="s">
        <v>240</v>
      </c>
      <c r="AS5011">
        <v>9</v>
      </c>
      <c r="AT5011" t="s">
        <v>269</v>
      </c>
      <c r="AU5011" s="27">
        <v>41430</v>
      </c>
    </row>
    <row r="5012" spans="1:47" x14ac:dyDescent="0.2">
      <c r="A5012">
        <v>5011</v>
      </c>
      <c r="B5012" t="s">
        <v>17067</v>
      </c>
      <c r="C5012" t="s">
        <v>17068</v>
      </c>
      <c r="D5012" t="s">
        <v>1110</v>
      </c>
      <c r="E5012" s="27">
        <v>41829</v>
      </c>
      <c r="F5012" t="s">
        <v>294</v>
      </c>
      <c r="G5012" s="27">
        <v>31671</v>
      </c>
      <c r="H5012">
        <v>29</v>
      </c>
      <c r="I5012" t="s">
        <v>244</v>
      </c>
      <c r="J5012" t="s">
        <v>250</v>
      </c>
      <c r="K5012">
        <v>0</v>
      </c>
      <c r="L5012">
        <v>5</v>
      </c>
      <c r="M5012">
        <v>0</v>
      </c>
      <c r="N5012">
        <v>0</v>
      </c>
      <c r="O5012">
        <v>1</v>
      </c>
      <c r="P5012">
        <v>-1</v>
      </c>
      <c r="Q5012" s="28">
        <v>41828.254861111112</v>
      </c>
      <c r="R5012" s="28">
        <v>41852.194444444445</v>
      </c>
      <c r="S5012" t="s">
        <v>17069</v>
      </c>
      <c r="T5012" s="27">
        <v>41828</v>
      </c>
      <c r="V5012">
        <v>1</v>
      </c>
      <c r="W5012" t="s">
        <v>32</v>
      </c>
      <c r="X5012" t="s">
        <v>359</v>
      </c>
      <c r="Y5012">
        <v>0</v>
      </c>
      <c r="AB5012" t="s">
        <v>237</v>
      </c>
      <c r="AH5012">
        <v>0</v>
      </c>
      <c r="AN5012" t="s">
        <v>238</v>
      </c>
      <c r="AO5012">
        <v>3</v>
      </c>
      <c r="AP5012" t="s">
        <v>239</v>
      </c>
      <c r="AQ5012" s="27">
        <v>41829</v>
      </c>
      <c r="AR5012" t="s">
        <v>240</v>
      </c>
      <c r="AS5012">
        <v>5</v>
      </c>
      <c r="AT5012" t="s">
        <v>246</v>
      </c>
      <c r="AU5012" s="27">
        <v>41829</v>
      </c>
    </row>
    <row r="5013" spans="1:47" x14ac:dyDescent="0.2">
      <c r="A5013">
        <v>5012</v>
      </c>
      <c r="B5013" t="s">
        <v>17070</v>
      </c>
      <c r="C5013" t="s">
        <v>464</v>
      </c>
      <c r="D5013" t="s">
        <v>2022</v>
      </c>
      <c r="E5013" s="27">
        <v>41372</v>
      </c>
      <c r="F5013" t="s">
        <v>233</v>
      </c>
      <c r="G5013" s="27">
        <v>31626</v>
      </c>
      <c r="H5013">
        <v>29</v>
      </c>
      <c r="I5013" t="s">
        <v>244</v>
      </c>
      <c r="J5013" t="s">
        <v>245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-1</v>
      </c>
      <c r="Q5013" s="28">
        <v>41371.394444444442</v>
      </c>
      <c r="R5013" s="28">
        <v>41372.326388888891</v>
      </c>
      <c r="S5013" t="s">
        <v>17071</v>
      </c>
      <c r="T5013" s="27">
        <v>41371</v>
      </c>
      <c r="V5013">
        <v>1</v>
      </c>
      <c r="W5013" t="s">
        <v>36</v>
      </c>
      <c r="X5013" t="s">
        <v>1469</v>
      </c>
      <c r="Y5013">
        <v>0</v>
      </c>
      <c r="AB5013" t="s">
        <v>237</v>
      </c>
      <c r="AH5013">
        <v>0</v>
      </c>
      <c r="AN5013" t="s">
        <v>238</v>
      </c>
      <c r="AO5013">
        <v>2</v>
      </c>
      <c r="AP5013" t="s">
        <v>239</v>
      </c>
      <c r="AQ5013" s="27">
        <v>41372</v>
      </c>
      <c r="AR5013" t="s">
        <v>240</v>
      </c>
      <c r="AS5013">
        <v>1</v>
      </c>
      <c r="AT5013" t="s">
        <v>239</v>
      </c>
      <c r="AU5013" s="27">
        <v>41372</v>
      </c>
    </row>
    <row r="5014" spans="1:47" x14ac:dyDescent="0.2">
      <c r="A5014">
        <v>5013</v>
      </c>
      <c r="B5014" t="s">
        <v>17072</v>
      </c>
      <c r="C5014" t="s">
        <v>793</v>
      </c>
      <c r="D5014" t="s">
        <v>1413</v>
      </c>
      <c r="E5014" s="27">
        <v>41995</v>
      </c>
      <c r="F5014" t="s">
        <v>233</v>
      </c>
      <c r="G5014" s="27">
        <v>27527</v>
      </c>
      <c r="H5014">
        <v>40</v>
      </c>
      <c r="I5014" t="s">
        <v>244</v>
      </c>
      <c r="J5014" t="s">
        <v>245</v>
      </c>
      <c r="K5014">
        <v>0</v>
      </c>
      <c r="L5014">
        <v>1</v>
      </c>
      <c r="M5014">
        <v>0</v>
      </c>
      <c r="N5014">
        <v>0</v>
      </c>
      <c r="O5014">
        <v>0</v>
      </c>
      <c r="W5014" t="s">
        <v>237</v>
      </c>
      <c r="Y5014">
        <v>-1</v>
      </c>
      <c r="AB5014" t="s">
        <v>237</v>
      </c>
      <c r="AH5014">
        <v>0</v>
      </c>
      <c r="AN5014" t="s">
        <v>238</v>
      </c>
      <c r="AO5014">
        <v>1</v>
      </c>
      <c r="AP5014" t="s">
        <v>239</v>
      </c>
      <c r="AQ5014" s="27">
        <v>41995</v>
      </c>
      <c r="AR5014" t="s">
        <v>240</v>
      </c>
      <c r="AS5014">
        <v>1</v>
      </c>
      <c r="AT5014" t="s">
        <v>239</v>
      </c>
      <c r="AU5014" s="27">
        <v>41995</v>
      </c>
    </row>
    <row r="5015" spans="1:47" x14ac:dyDescent="0.2">
      <c r="A5015">
        <v>5014</v>
      </c>
      <c r="B5015" t="s">
        <v>17073</v>
      </c>
      <c r="C5015" t="s">
        <v>5032</v>
      </c>
      <c r="D5015" t="s">
        <v>6192</v>
      </c>
      <c r="E5015" s="27">
        <v>41664</v>
      </c>
      <c r="F5015" t="s">
        <v>233</v>
      </c>
      <c r="G5015" s="27">
        <v>32389</v>
      </c>
      <c r="H5015">
        <v>27</v>
      </c>
      <c r="I5015" t="s">
        <v>244</v>
      </c>
      <c r="J5015" t="s">
        <v>250</v>
      </c>
      <c r="K5015">
        <v>0</v>
      </c>
      <c r="L5015">
        <v>8</v>
      </c>
      <c r="M5015">
        <v>0</v>
      </c>
      <c r="N5015">
        <v>0</v>
      </c>
      <c r="O5015">
        <v>6</v>
      </c>
      <c r="P5015">
        <v>-1</v>
      </c>
      <c r="Q5015" s="28">
        <v>41663.291666666664</v>
      </c>
      <c r="R5015" s="28">
        <v>41698.227083333331</v>
      </c>
      <c r="S5015" t="s">
        <v>17074</v>
      </c>
      <c r="T5015" s="27">
        <v>41663</v>
      </c>
      <c r="V5015">
        <v>1</v>
      </c>
      <c r="W5015" t="s">
        <v>32</v>
      </c>
      <c r="X5015" t="s">
        <v>284</v>
      </c>
      <c r="Y5015">
        <v>1</v>
      </c>
      <c r="AA5015" t="s">
        <v>17075</v>
      </c>
      <c r="AB5015" t="s">
        <v>36</v>
      </c>
      <c r="AD5015" s="27">
        <v>42327</v>
      </c>
      <c r="AE5015" t="s">
        <v>324</v>
      </c>
      <c r="AH5015">
        <v>0</v>
      </c>
      <c r="AN5015" t="s">
        <v>238</v>
      </c>
      <c r="AO5015">
        <v>9</v>
      </c>
      <c r="AP5015" t="s">
        <v>269</v>
      </c>
      <c r="AQ5015" s="27">
        <v>41664</v>
      </c>
      <c r="AR5015" t="s">
        <v>240</v>
      </c>
      <c r="AS5015">
        <v>8</v>
      </c>
      <c r="AT5015" t="s">
        <v>269</v>
      </c>
      <c r="AU5015" s="27">
        <v>41664</v>
      </c>
    </row>
    <row r="5016" spans="1:47" x14ac:dyDescent="0.2">
      <c r="A5016">
        <v>5015</v>
      </c>
      <c r="B5016" t="s">
        <v>17076</v>
      </c>
      <c r="C5016" t="s">
        <v>17077</v>
      </c>
      <c r="D5016" t="s">
        <v>17078</v>
      </c>
      <c r="E5016" s="27">
        <v>41945</v>
      </c>
      <c r="F5016" t="s">
        <v>233</v>
      </c>
      <c r="G5016" s="27">
        <v>33168</v>
      </c>
      <c r="H5016">
        <v>25</v>
      </c>
      <c r="I5016" t="s">
        <v>244</v>
      </c>
      <c r="J5016" t="s">
        <v>245</v>
      </c>
      <c r="K5016">
        <v>0</v>
      </c>
      <c r="L5016">
        <v>2</v>
      </c>
      <c r="M5016">
        <v>0</v>
      </c>
      <c r="N5016">
        <v>0</v>
      </c>
      <c r="O5016">
        <v>0</v>
      </c>
      <c r="P5016">
        <v>0</v>
      </c>
      <c r="Q5016" s="28">
        <v>41945.069444444445</v>
      </c>
      <c r="R5016" s="28">
        <v>41946.072916666664</v>
      </c>
      <c r="S5016" t="s">
        <v>17079</v>
      </c>
      <c r="T5016" s="27">
        <v>41944</v>
      </c>
      <c r="V5016">
        <v>1</v>
      </c>
      <c r="W5016" t="s">
        <v>36</v>
      </c>
      <c r="X5016" t="s">
        <v>1170</v>
      </c>
      <c r="Y5016">
        <v>1</v>
      </c>
      <c r="AA5016" t="s">
        <v>17080</v>
      </c>
      <c r="AB5016" t="s">
        <v>36</v>
      </c>
      <c r="AC5016">
        <v>0</v>
      </c>
      <c r="AD5016" s="27">
        <v>42175</v>
      </c>
      <c r="AE5016" t="s">
        <v>780</v>
      </c>
      <c r="AF5016" s="27">
        <v>42175</v>
      </c>
      <c r="AG5016" s="27">
        <v>42176</v>
      </c>
      <c r="AH5016">
        <v>0</v>
      </c>
      <c r="AN5016" t="s">
        <v>238</v>
      </c>
      <c r="AO5016">
        <v>2</v>
      </c>
      <c r="AP5016" t="s">
        <v>239</v>
      </c>
      <c r="AQ5016" s="27">
        <v>41945</v>
      </c>
      <c r="AR5016" t="s">
        <v>240</v>
      </c>
      <c r="AS5016">
        <v>2</v>
      </c>
      <c r="AT5016" t="s">
        <v>239</v>
      </c>
      <c r="AU5016" s="27">
        <v>41945</v>
      </c>
    </row>
    <row r="5017" spans="1:47" x14ac:dyDescent="0.2">
      <c r="A5017">
        <v>5016</v>
      </c>
      <c r="B5017" t="s">
        <v>17081</v>
      </c>
      <c r="C5017" t="s">
        <v>242</v>
      </c>
      <c r="D5017" t="s">
        <v>17082</v>
      </c>
      <c r="E5017" s="27">
        <v>41932</v>
      </c>
      <c r="F5017" t="s">
        <v>233</v>
      </c>
      <c r="G5017" s="27">
        <v>30009</v>
      </c>
      <c r="H5017">
        <v>34</v>
      </c>
      <c r="I5017" t="s">
        <v>244</v>
      </c>
      <c r="J5017" t="s">
        <v>250</v>
      </c>
      <c r="K5017">
        <v>0</v>
      </c>
      <c r="L5017">
        <v>5</v>
      </c>
      <c r="M5017">
        <v>0</v>
      </c>
      <c r="N5017">
        <v>0</v>
      </c>
      <c r="O5017">
        <v>1</v>
      </c>
      <c r="P5017">
        <v>-38</v>
      </c>
      <c r="Q5017" s="28">
        <v>41894.438194444447</v>
      </c>
      <c r="R5017" s="28">
        <v>41929.388194444444</v>
      </c>
      <c r="S5017" t="s">
        <v>17083</v>
      </c>
      <c r="U5017" s="27">
        <v>41894</v>
      </c>
      <c r="V5017">
        <v>38</v>
      </c>
      <c r="W5017" t="s">
        <v>32</v>
      </c>
      <c r="X5017" t="s">
        <v>274</v>
      </c>
      <c r="Y5017">
        <v>0</v>
      </c>
      <c r="AB5017" t="s">
        <v>237</v>
      </c>
      <c r="AH5017">
        <v>0</v>
      </c>
      <c r="AN5017" t="s">
        <v>238</v>
      </c>
      <c r="AO5017">
        <v>4</v>
      </c>
      <c r="AP5017" t="s">
        <v>239</v>
      </c>
      <c r="AQ5017" s="27">
        <v>41932</v>
      </c>
      <c r="AR5017" t="s">
        <v>240</v>
      </c>
      <c r="AS5017">
        <v>5</v>
      </c>
      <c r="AT5017" t="s">
        <v>246</v>
      </c>
      <c r="AU5017" s="27">
        <v>41932</v>
      </c>
    </row>
    <row r="5018" spans="1:47" x14ac:dyDescent="0.2">
      <c r="A5018">
        <v>5017</v>
      </c>
      <c r="B5018" t="s">
        <v>17084</v>
      </c>
      <c r="C5018" t="s">
        <v>1565</v>
      </c>
      <c r="D5018" t="s">
        <v>1347</v>
      </c>
      <c r="E5018" s="27">
        <v>41557</v>
      </c>
      <c r="F5018" t="s">
        <v>294</v>
      </c>
      <c r="G5018" s="27">
        <v>31128</v>
      </c>
      <c r="H5018">
        <v>31</v>
      </c>
      <c r="I5018" t="s">
        <v>244</v>
      </c>
      <c r="J5018" t="s">
        <v>245</v>
      </c>
      <c r="K5018">
        <v>0</v>
      </c>
      <c r="L5018">
        <v>5</v>
      </c>
      <c r="M5018">
        <v>0</v>
      </c>
      <c r="N5018">
        <v>2</v>
      </c>
      <c r="O5018">
        <v>2</v>
      </c>
      <c r="P5018">
        <v>-1</v>
      </c>
      <c r="Q5018" s="28">
        <v>41556.188888888886</v>
      </c>
      <c r="R5018" s="28">
        <v>41557.40902777778</v>
      </c>
      <c r="S5018" t="s">
        <v>17085</v>
      </c>
      <c r="U5018" s="27">
        <v>41556</v>
      </c>
      <c r="V5018">
        <v>1</v>
      </c>
      <c r="W5018" t="s">
        <v>32</v>
      </c>
      <c r="X5018" t="s">
        <v>274</v>
      </c>
      <c r="Y5018">
        <v>1</v>
      </c>
      <c r="AA5018" t="s">
        <v>17086</v>
      </c>
      <c r="AB5018" t="s">
        <v>36</v>
      </c>
      <c r="AC5018">
        <v>0</v>
      </c>
      <c r="AD5018" s="27">
        <v>42026</v>
      </c>
      <c r="AE5018" t="s">
        <v>681</v>
      </c>
      <c r="AF5018" s="27">
        <v>42026</v>
      </c>
      <c r="AG5018" s="27">
        <v>42060</v>
      </c>
      <c r="AH5018">
        <v>0</v>
      </c>
      <c r="AN5018" t="s">
        <v>238</v>
      </c>
      <c r="AO5018">
        <v>4</v>
      </c>
      <c r="AP5018" t="s">
        <v>239</v>
      </c>
      <c r="AQ5018" s="27">
        <v>41557</v>
      </c>
      <c r="AR5018" t="s">
        <v>240</v>
      </c>
      <c r="AS5018">
        <v>5</v>
      </c>
      <c r="AT5018" t="s">
        <v>246</v>
      </c>
      <c r="AU5018" s="27">
        <v>41557</v>
      </c>
    </row>
    <row r="5019" spans="1:47" x14ac:dyDescent="0.2">
      <c r="A5019">
        <v>5018</v>
      </c>
      <c r="B5019" t="s">
        <v>17087</v>
      </c>
      <c r="C5019" t="s">
        <v>17088</v>
      </c>
      <c r="D5019" t="s">
        <v>16063</v>
      </c>
      <c r="E5019" s="27">
        <v>41737</v>
      </c>
      <c r="F5019" t="s">
        <v>233</v>
      </c>
      <c r="G5019" s="27">
        <v>34628</v>
      </c>
      <c r="H5019">
        <v>21</v>
      </c>
      <c r="I5019" t="s">
        <v>259</v>
      </c>
      <c r="J5019" t="s">
        <v>250</v>
      </c>
      <c r="K5019">
        <v>0</v>
      </c>
      <c r="L5019">
        <v>10</v>
      </c>
      <c r="M5019">
        <v>0</v>
      </c>
      <c r="N5019">
        <v>1</v>
      </c>
      <c r="O5019">
        <v>2</v>
      </c>
      <c r="P5019">
        <v>-1</v>
      </c>
      <c r="Q5019" s="28">
        <v>41736.490972222222</v>
      </c>
      <c r="R5019" s="28">
        <v>42241.3125</v>
      </c>
      <c r="S5019" t="s">
        <v>17089</v>
      </c>
      <c r="T5019" s="27">
        <v>41736</v>
      </c>
      <c r="V5019">
        <v>1</v>
      </c>
      <c r="W5019" t="s">
        <v>32</v>
      </c>
      <c r="X5019" t="s">
        <v>359</v>
      </c>
      <c r="Y5019">
        <v>0</v>
      </c>
      <c r="AB5019" t="s">
        <v>237</v>
      </c>
      <c r="AH5019">
        <v>0</v>
      </c>
      <c r="AN5019" t="s">
        <v>238</v>
      </c>
      <c r="AO5019">
        <v>9</v>
      </c>
      <c r="AP5019" t="s">
        <v>269</v>
      </c>
      <c r="AQ5019" s="27">
        <v>41737</v>
      </c>
      <c r="AR5019" t="s">
        <v>240</v>
      </c>
      <c r="AS5019">
        <v>10</v>
      </c>
      <c r="AT5019" t="s">
        <v>269</v>
      </c>
      <c r="AU5019" s="27">
        <v>41737</v>
      </c>
    </row>
    <row r="5020" spans="1:47" x14ac:dyDescent="0.2">
      <c r="A5020">
        <v>5019</v>
      </c>
      <c r="B5020" t="s">
        <v>17090</v>
      </c>
      <c r="C5020" t="s">
        <v>963</v>
      </c>
      <c r="D5020" t="s">
        <v>2889</v>
      </c>
      <c r="E5020" s="27">
        <v>41284</v>
      </c>
      <c r="F5020" t="s">
        <v>233</v>
      </c>
      <c r="G5020" s="27">
        <v>31206</v>
      </c>
      <c r="H5020">
        <v>30</v>
      </c>
      <c r="I5020" t="s">
        <v>244</v>
      </c>
      <c r="J5020" t="s">
        <v>250</v>
      </c>
      <c r="K5020">
        <v>0</v>
      </c>
      <c r="L5020">
        <v>9</v>
      </c>
      <c r="M5020">
        <v>0</v>
      </c>
      <c r="N5020">
        <v>0</v>
      </c>
      <c r="O5020">
        <v>8</v>
      </c>
      <c r="P5020">
        <v>0</v>
      </c>
      <c r="Q5020" s="28">
        <v>41284.143055555556</v>
      </c>
      <c r="R5020" s="28">
        <v>41349.10833333333</v>
      </c>
      <c r="S5020" t="s">
        <v>17091</v>
      </c>
      <c r="U5020" s="27">
        <v>41284</v>
      </c>
      <c r="V5020">
        <v>0</v>
      </c>
      <c r="W5020" t="s">
        <v>32</v>
      </c>
      <c r="X5020" t="s">
        <v>274</v>
      </c>
      <c r="Y5020">
        <v>1</v>
      </c>
      <c r="AA5020" t="s">
        <v>17092</v>
      </c>
      <c r="AB5020" t="s">
        <v>36</v>
      </c>
      <c r="AC5020">
        <v>407</v>
      </c>
      <c r="AD5020" s="27">
        <v>41606</v>
      </c>
      <c r="AE5020" t="s">
        <v>392</v>
      </c>
      <c r="AF5020" s="27">
        <v>42013</v>
      </c>
      <c r="AG5020" s="27">
        <v>42031</v>
      </c>
      <c r="AH5020">
        <v>0</v>
      </c>
      <c r="AN5020" t="s">
        <v>238</v>
      </c>
      <c r="AO5020">
        <v>9</v>
      </c>
      <c r="AP5020" t="s">
        <v>269</v>
      </c>
      <c r="AQ5020" s="27">
        <v>41284</v>
      </c>
      <c r="AR5020" t="s">
        <v>240</v>
      </c>
      <c r="AS5020">
        <v>9</v>
      </c>
      <c r="AT5020" t="s">
        <v>269</v>
      </c>
      <c r="AU5020" s="27">
        <v>41284</v>
      </c>
    </row>
    <row r="5021" spans="1:47" x14ac:dyDescent="0.2">
      <c r="A5021">
        <v>5020</v>
      </c>
      <c r="B5021" t="s">
        <v>17093</v>
      </c>
      <c r="C5021" t="s">
        <v>7141</v>
      </c>
      <c r="D5021" t="s">
        <v>12854</v>
      </c>
      <c r="E5021" s="27">
        <v>41657</v>
      </c>
      <c r="F5021" t="s">
        <v>233</v>
      </c>
      <c r="G5021" s="27">
        <v>27345</v>
      </c>
      <c r="H5021">
        <v>41</v>
      </c>
      <c r="I5021" t="s">
        <v>244</v>
      </c>
      <c r="J5021" t="s">
        <v>250</v>
      </c>
      <c r="K5021">
        <v>0</v>
      </c>
      <c r="L5021">
        <v>7</v>
      </c>
      <c r="M5021">
        <v>0</v>
      </c>
      <c r="N5021">
        <v>0</v>
      </c>
      <c r="O5021">
        <v>0</v>
      </c>
      <c r="P5021">
        <v>-1</v>
      </c>
      <c r="Q5021" s="28">
        <v>41656.441666666666</v>
      </c>
      <c r="R5021" s="28">
        <v>41657.056944444441</v>
      </c>
      <c r="S5021" t="s">
        <v>17094</v>
      </c>
      <c r="T5021" s="27">
        <v>41656</v>
      </c>
      <c r="V5021">
        <v>1</v>
      </c>
      <c r="W5021" t="s">
        <v>32</v>
      </c>
      <c r="X5021" t="s">
        <v>359</v>
      </c>
      <c r="Y5021">
        <v>0</v>
      </c>
      <c r="AB5021" t="s">
        <v>237</v>
      </c>
      <c r="AH5021">
        <v>0</v>
      </c>
      <c r="AN5021" t="s">
        <v>238</v>
      </c>
      <c r="AO5021">
        <v>1</v>
      </c>
      <c r="AP5021" t="s">
        <v>239</v>
      </c>
      <c r="AQ5021" s="27">
        <v>41657</v>
      </c>
      <c r="AR5021" t="s">
        <v>240</v>
      </c>
      <c r="AS5021">
        <v>7</v>
      </c>
      <c r="AT5021" t="s">
        <v>246</v>
      </c>
      <c r="AU5021" s="27">
        <v>41657</v>
      </c>
    </row>
    <row r="5022" spans="1:47" x14ac:dyDescent="0.2">
      <c r="A5022">
        <v>5021</v>
      </c>
      <c r="B5022" t="s">
        <v>17095</v>
      </c>
      <c r="C5022" t="s">
        <v>2404</v>
      </c>
      <c r="D5022" t="s">
        <v>408</v>
      </c>
      <c r="E5022" s="27">
        <v>41354</v>
      </c>
      <c r="F5022" t="s">
        <v>233</v>
      </c>
      <c r="G5022" s="27">
        <v>28469</v>
      </c>
      <c r="H5022">
        <v>38</v>
      </c>
      <c r="I5022" t="s">
        <v>244</v>
      </c>
      <c r="J5022" t="s">
        <v>245</v>
      </c>
      <c r="K5022">
        <v>3</v>
      </c>
      <c r="L5022">
        <v>9</v>
      </c>
      <c r="M5022">
        <v>0</v>
      </c>
      <c r="N5022">
        <v>0</v>
      </c>
      <c r="O5022">
        <v>11</v>
      </c>
      <c r="P5022">
        <v>-1</v>
      </c>
      <c r="Q5022" s="28">
        <v>41353.326388888891</v>
      </c>
      <c r="R5022" s="28">
        <v>41830.268750000003</v>
      </c>
      <c r="S5022" t="s">
        <v>17096</v>
      </c>
      <c r="U5022" s="27">
        <v>41353</v>
      </c>
      <c r="V5022">
        <v>1</v>
      </c>
      <c r="W5022" t="s">
        <v>32</v>
      </c>
      <c r="X5022" t="s">
        <v>274</v>
      </c>
      <c r="Y5022">
        <v>0</v>
      </c>
      <c r="AB5022" t="s">
        <v>237</v>
      </c>
      <c r="AH5022">
        <v>0</v>
      </c>
      <c r="AN5022" t="s">
        <v>238</v>
      </c>
      <c r="AO5022">
        <v>10</v>
      </c>
      <c r="AP5022" t="s">
        <v>269</v>
      </c>
      <c r="AQ5022" s="27">
        <v>41354</v>
      </c>
      <c r="AR5022" t="s">
        <v>240</v>
      </c>
      <c r="AS5022">
        <v>9</v>
      </c>
      <c r="AT5022" t="s">
        <v>269</v>
      </c>
      <c r="AU5022" s="27">
        <v>41354</v>
      </c>
    </row>
    <row r="5023" spans="1:47" x14ac:dyDescent="0.2">
      <c r="A5023">
        <v>5022</v>
      </c>
      <c r="B5023" t="s">
        <v>17097</v>
      </c>
      <c r="C5023" t="s">
        <v>17098</v>
      </c>
      <c r="D5023" t="s">
        <v>13712</v>
      </c>
      <c r="E5023" s="27">
        <v>41375</v>
      </c>
      <c r="F5023" t="s">
        <v>233</v>
      </c>
      <c r="G5023" s="27">
        <v>20663</v>
      </c>
      <c r="H5023">
        <v>59</v>
      </c>
      <c r="I5023" t="s">
        <v>234</v>
      </c>
      <c r="J5023" t="s">
        <v>250</v>
      </c>
      <c r="K5023">
        <v>0</v>
      </c>
      <c r="L5023">
        <v>4</v>
      </c>
      <c r="M5023">
        <v>0</v>
      </c>
      <c r="N5023">
        <v>0</v>
      </c>
      <c r="O5023">
        <v>8</v>
      </c>
      <c r="P5023">
        <v>-1</v>
      </c>
      <c r="Q5023" s="28">
        <v>41374.227083333331</v>
      </c>
      <c r="R5023" s="28">
        <v>41379.384027777778</v>
      </c>
      <c r="S5023" t="s">
        <v>17099</v>
      </c>
      <c r="T5023" s="27">
        <v>41374</v>
      </c>
      <c r="V5023">
        <v>1</v>
      </c>
      <c r="W5023" t="s">
        <v>32</v>
      </c>
      <c r="X5023" t="s">
        <v>261</v>
      </c>
      <c r="Y5023">
        <v>1</v>
      </c>
      <c r="AA5023" t="s">
        <v>17100</v>
      </c>
      <c r="AB5023" t="s">
        <v>32</v>
      </c>
      <c r="AC5023">
        <v>0</v>
      </c>
      <c r="AD5023" s="27">
        <v>42172</v>
      </c>
      <c r="AE5023" t="s">
        <v>261</v>
      </c>
      <c r="AF5023" s="27">
        <v>42172</v>
      </c>
      <c r="AG5023" s="27">
        <v>42288</v>
      </c>
      <c r="AH5023">
        <v>0</v>
      </c>
      <c r="AN5023" t="s">
        <v>238</v>
      </c>
      <c r="AO5023">
        <v>2</v>
      </c>
      <c r="AP5023" t="s">
        <v>239</v>
      </c>
      <c r="AQ5023" s="27">
        <v>41375</v>
      </c>
      <c r="AR5023" t="s">
        <v>240</v>
      </c>
      <c r="AS5023">
        <v>4</v>
      </c>
      <c r="AT5023" t="s">
        <v>239</v>
      </c>
      <c r="AU5023" s="27">
        <v>41375</v>
      </c>
    </row>
    <row r="5024" spans="1:47" x14ac:dyDescent="0.2">
      <c r="A5024">
        <v>5023</v>
      </c>
      <c r="B5024" t="s">
        <v>17101</v>
      </c>
      <c r="C5024" t="s">
        <v>2381</v>
      </c>
      <c r="D5024" t="s">
        <v>3540</v>
      </c>
      <c r="E5024" s="27">
        <v>41621</v>
      </c>
      <c r="F5024" t="s">
        <v>233</v>
      </c>
      <c r="G5024" s="27">
        <v>34611</v>
      </c>
      <c r="H5024">
        <v>21</v>
      </c>
      <c r="I5024" t="s">
        <v>259</v>
      </c>
      <c r="J5024" t="s">
        <v>245</v>
      </c>
      <c r="K5024">
        <v>0</v>
      </c>
      <c r="L5024">
        <v>4</v>
      </c>
      <c r="M5024">
        <v>0</v>
      </c>
      <c r="N5024">
        <v>0</v>
      </c>
      <c r="O5024">
        <v>1</v>
      </c>
      <c r="P5024">
        <v>-1</v>
      </c>
      <c r="Q5024" s="28">
        <v>41620.462500000001</v>
      </c>
      <c r="R5024" s="28">
        <v>41621.074305555558</v>
      </c>
      <c r="S5024" t="s">
        <v>17102</v>
      </c>
      <c r="T5024" s="27">
        <v>41620</v>
      </c>
      <c r="V5024">
        <v>1</v>
      </c>
      <c r="W5024" t="s">
        <v>36</v>
      </c>
      <c r="X5024" t="s">
        <v>279</v>
      </c>
      <c r="Y5024">
        <v>1</v>
      </c>
      <c r="AA5024" t="s">
        <v>17103</v>
      </c>
      <c r="AB5024" t="s">
        <v>36</v>
      </c>
      <c r="AC5024">
        <v>0</v>
      </c>
      <c r="AD5024" s="27">
        <v>41793</v>
      </c>
      <c r="AE5024" t="s">
        <v>279</v>
      </c>
      <c r="AF5024" s="27">
        <v>41793</v>
      </c>
      <c r="AG5024" s="27">
        <v>41794</v>
      </c>
      <c r="AH5024">
        <v>1</v>
      </c>
      <c r="AJ5024" t="s">
        <v>17103</v>
      </c>
      <c r="AK5024" t="s">
        <v>462</v>
      </c>
      <c r="AL5024" s="27">
        <v>41793</v>
      </c>
      <c r="AM5024" t="s">
        <v>279</v>
      </c>
      <c r="AN5024" t="s">
        <v>238</v>
      </c>
      <c r="AO5024">
        <v>7</v>
      </c>
      <c r="AP5024" t="s">
        <v>246</v>
      </c>
      <c r="AQ5024" s="27">
        <v>41621</v>
      </c>
      <c r="AR5024" t="s">
        <v>240</v>
      </c>
      <c r="AS5024">
        <v>4</v>
      </c>
      <c r="AT5024" t="s">
        <v>239</v>
      </c>
      <c r="AU5024" s="27">
        <v>41621</v>
      </c>
    </row>
    <row r="5025" spans="1:47" x14ac:dyDescent="0.2">
      <c r="A5025">
        <v>5024</v>
      </c>
      <c r="B5025" t="s">
        <v>17104</v>
      </c>
      <c r="C5025" t="s">
        <v>13691</v>
      </c>
      <c r="D5025" t="s">
        <v>17105</v>
      </c>
      <c r="E5025" s="27">
        <v>41351</v>
      </c>
      <c r="F5025" t="s">
        <v>233</v>
      </c>
      <c r="G5025" s="27">
        <v>19932</v>
      </c>
      <c r="H5025">
        <v>61</v>
      </c>
      <c r="I5025" t="s">
        <v>234</v>
      </c>
      <c r="J5025" t="s">
        <v>250</v>
      </c>
      <c r="K5025">
        <v>0</v>
      </c>
      <c r="L5025">
        <v>2</v>
      </c>
      <c r="M5025">
        <v>0</v>
      </c>
      <c r="N5025">
        <v>0</v>
      </c>
      <c r="O5025">
        <v>0</v>
      </c>
      <c r="W5025" t="s">
        <v>237</v>
      </c>
      <c r="Y5025">
        <v>-1</v>
      </c>
      <c r="AB5025" t="s">
        <v>237</v>
      </c>
      <c r="AH5025">
        <v>0</v>
      </c>
      <c r="AN5025" t="s">
        <v>238</v>
      </c>
      <c r="AO5025">
        <v>1</v>
      </c>
      <c r="AP5025" t="s">
        <v>239</v>
      </c>
      <c r="AQ5025" s="27">
        <v>41351</v>
      </c>
      <c r="AR5025" t="s">
        <v>240</v>
      </c>
      <c r="AS5025">
        <v>2</v>
      </c>
      <c r="AT5025" t="s">
        <v>239</v>
      </c>
      <c r="AU5025" s="27">
        <v>41351</v>
      </c>
    </row>
    <row r="5026" spans="1:47" x14ac:dyDescent="0.2">
      <c r="A5026">
        <v>5025</v>
      </c>
      <c r="B5026" t="s">
        <v>17106</v>
      </c>
      <c r="C5026" t="s">
        <v>1565</v>
      </c>
      <c r="D5026" t="s">
        <v>6750</v>
      </c>
      <c r="E5026" s="27">
        <v>41950</v>
      </c>
      <c r="F5026" t="s">
        <v>294</v>
      </c>
      <c r="G5026" s="27">
        <v>30392</v>
      </c>
      <c r="H5026">
        <v>33</v>
      </c>
      <c r="I5026" t="s">
        <v>244</v>
      </c>
      <c r="J5026" t="s">
        <v>250</v>
      </c>
      <c r="K5026">
        <v>0</v>
      </c>
      <c r="L5026">
        <v>4</v>
      </c>
      <c r="M5026">
        <v>0</v>
      </c>
      <c r="N5026">
        <v>0</v>
      </c>
      <c r="O5026">
        <v>6</v>
      </c>
      <c r="P5026">
        <v>-51</v>
      </c>
      <c r="Q5026" s="28">
        <v>41899.352083333331</v>
      </c>
      <c r="R5026" s="28">
        <v>41899.338194444441</v>
      </c>
      <c r="S5026" t="s">
        <v>17107</v>
      </c>
      <c r="U5026" s="27">
        <v>41899</v>
      </c>
      <c r="V5026">
        <v>51</v>
      </c>
      <c r="W5026" t="s">
        <v>36</v>
      </c>
      <c r="X5026" t="s">
        <v>274</v>
      </c>
      <c r="Y5026">
        <v>1</v>
      </c>
      <c r="AA5026" t="s">
        <v>17108</v>
      </c>
      <c r="AB5026" t="s">
        <v>36</v>
      </c>
      <c r="AD5026" s="27">
        <v>42413</v>
      </c>
      <c r="AE5026" t="s">
        <v>10383</v>
      </c>
      <c r="AH5026">
        <v>0</v>
      </c>
      <c r="AN5026" t="s">
        <v>238</v>
      </c>
      <c r="AO5026">
        <v>4</v>
      </c>
      <c r="AP5026" t="s">
        <v>239</v>
      </c>
      <c r="AQ5026" s="27">
        <v>41950</v>
      </c>
      <c r="AR5026" t="s">
        <v>240</v>
      </c>
      <c r="AS5026">
        <v>4</v>
      </c>
      <c r="AT5026" t="s">
        <v>239</v>
      </c>
      <c r="AU5026" s="27">
        <v>41950</v>
      </c>
    </row>
    <row r="5027" spans="1:47" x14ac:dyDescent="0.2">
      <c r="A5027">
        <v>5026</v>
      </c>
      <c r="B5027" t="s">
        <v>17109</v>
      </c>
      <c r="C5027" t="s">
        <v>4754</v>
      </c>
      <c r="D5027" t="s">
        <v>17110</v>
      </c>
      <c r="E5027" s="27">
        <v>41737</v>
      </c>
      <c r="F5027" t="s">
        <v>233</v>
      </c>
      <c r="G5027" s="27">
        <v>27933</v>
      </c>
      <c r="H5027">
        <v>39</v>
      </c>
      <c r="I5027" t="s">
        <v>244</v>
      </c>
      <c r="J5027" t="s">
        <v>250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0</v>
      </c>
      <c r="Q5027" s="28">
        <v>41737.084722222222</v>
      </c>
      <c r="R5027" s="28">
        <v>41737.061805555553</v>
      </c>
      <c r="S5027" t="s">
        <v>17111</v>
      </c>
      <c r="T5027" s="27">
        <v>41737</v>
      </c>
      <c r="V5027">
        <v>0</v>
      </c>
      <c r="W5027" t="s">
        <v>36</v>
      </c>
      <c r="X5027" t="s">
        <v>263</v>
      </c>
      <c r="Y5027">
        <v>0</v>
      </c>
      <c r="AB5027" t="s">
        <v>237</v>
      </c>
      <c r="AH5027">
        <v>0</v>
      </c>
      <c r="AN5027" t="s">
        <v>238</v>
      </c>
      <c r="AO5027">
        <v>1</v>
      </c>
      <c r="AP5027" t="s">
        <v>239</v>
      </c>
      <c r="AQ5027" s="27">
        <v>41737</v>
      </c>
      <c r="AR5027" t="s">
        <v>240</v>
      </c>
      <c r="AS5027">
        <v>1</v>
      </c>
      <c r="AT5027" t="s">
        <v>239</v>
      </c>
      <c r="AU5027" s="27">
        <v>41737</v>
      </c>
    </row>
    <row r="5028" spans="1:47" x14ac:dyDescent="0.2">
      <c r="A5028">
        <v>5027</v>
      </c>
      <c r="B5028" t="s">
        <v>17112</v>
      </c>
      <c r="C5028" t="s">
        <v>4409</v>
      </c>
      <c r="D5028" t="s">
        <v>3109</v>
      </c>
      <c r="E5028" s="27">
        <v>41850</v>
      </c>
      <c r="F5028" t="s">
        <v>233</v>
      </c>
      <c r="G5028" s="27">
        <v>32605</v>
      </c>
      <c r="H5028">
        <v>27</v>
      </c>
      <c r="I5028" t="s">
        <v>244</v>
      </c>
      <c r="J5028" t="s">
        <v>250</v>
      </c>
      <c r="K5028">
        <v>0</v>
      </c>
      <c r="L5028">
        <v>4</v>
      </c>
      <c r="M5028">
        <v>0</v>
      </c>
      <c r="N5028">
        <v>0</v>
      </c>
      <c r="O5028">
        <v>6</v>
      </c>
      <c r="P5028">
        <v>-1</v>
      </c>
      <c r="Q5028" s="28">
        <v>41849.18472222222</v>
      </c>
      <c r="R5028" s="28">
        <v>41888.245833333334</v>
      </c>
      <c r="S5028" t="s">
        <v>17113</v>
      </c>
      <c r="T5028" s="27">
        <v>41849</v>
      </c>
      <c r="V5028">
        <v>1</v>
      </c>
      <c r="W5028" t="s">
        <v>32</v>
      </c>
      <c r="X5028" t="s">
        <v>494</v>
      </c>
      <c r="Y5028">
        <v>1</v>
      </c>
      <c r="AA5028" t="s">
        <v>17114</v>
      </c>
      <c r="AB5028" t="s">
        <v>36</v>
      </c>
      <c r="AC5028">
        <v>0</v>
      </c>
      <c r="AD5028" s="27">
        <v>41977</v>
      </c>
      <c r="AE5028" t="s">
        <v>412</v>
      </c>
      <c r="AF5028" s="27">
        <v>41977</v>
      </c>
      <c r="AG5028" s="27">
        <v>41995</v>
      </c>
      <c r="AH5028">
        <v>0</v>
      </c>
      <c r="AN5028" t="s">
        <v>238</v>
      </c>
      <c r="AO5028">
        <v>2</v>
      </c>
      <c r="AP5028" t="s">
        <v>239</v>
      </c>
      <c r="AQ5028" s="27">
        <v>41850</v>
      </c>
      <c r="AR5028" t="s">
        <v>240</v>
      </c>
      <c r="AS5028">
        <v>4</v>
      </c>
      <c r="AT5028" t="s">
        <v>239</v>
      </c>
      <c r="AU5028" s="27">
        <v>41850</v>
      </c>
    </row>
    <row r="5029" spans="1:47" x14ac:dyDescent="0.2">
      <c r="A5029">
        <v>5028</v>
      </c>
      <c r="B5029" t="s">
        <v>17115</v>
      </c>
      <c r="C5029" t="s">
        <v>803</v>
      </c>
      <c r="D5029" t="s">
        <v>17116</v>
      </c>
      <c r="E5029" s="27">
        <v>41890</v>
      </c>
      <c r="F5029" t="s">
        <v>233</v>
      </c>
      <c r="G5029" s="27">
        <v>22908</v>
      </c>
      <c r="H5029">
        <v>53</v>
      </c>
      <c r="I5029" t="s">
        <v>234</v>
      </c>
      <c r="J5029" t="s">
        <v>245</v>
      </c>
      <c r="K5029">
        <v>0</v>
      </c>
      <c r="L5029">
        <v>1</v>
      </c>
      <c r="M5029">
        <v>0</v>
      </c>
      <c r="N5029">
        <v>0</v>
      </c>
      <c r="O5029">
        <v>2</v>
      </c>
      <c r="S5029" t="s">
        <v>17117</v>
      </c>
      <c r="U5029" s="27">
        <v>41145</v>
      </c>
      <c r="V5029">
        <v>745</v>
      </c>
      <c r="W5029" t="s">
        <v>32</v>
      </c>
      <c r="X5029" t="s">
        <v>274</v>
      </c>
      <c r="Y5029">
        <v>0</v>
      </c>
      <c r="AB5029" t="s">
        <v>237</v>
      </c>
      <c r="AH5029">
        <v>0</v>
      </c>
      <c r="AN5029" t="s">
        <v>238</v>
      </c>
      <c r="AO5029">
        <v>1</v>
      </c>
      <c r="AP5029" t="s">
        <v>239</v>
      </c>
      <c r="AQ5029" s="27">
        <v>41890</v>
      </c>
      <c r="AR5029" t="s">
        <v>240</v>
      </c>
      <c r="AS5029">
        <v>1</v>
      </c>
      <c r="AT5029" t="s">
        <v>239</v>
      </c>
      <c r="AU5029" s="27">
        <v>41890</v>
      </c>
    </row>
    <row r="5030" spans="1:47" x14ac:dyDescent="0.2">
      <c r="A5030">
        <v>5029</v>
      </c>
      <c r="B5030" t="s">
        <v>17118</v>
      </c>
      <c r="C5030" t="s">
        <v>425</v>
      </c>
      <c r="D5030" t="s">
        <v>232</v>
      </c>
      <c r="E5030" s="27">
        <v>41808</v>
      </c>
      <c r="F5030" t="s">
        <v>294</v>
      </c>
      <c r="G5030" s="27">
        <v>34109</v>
      </c>
      <c r="H5030">
        <v>22</v>
      </c>
      <c r="I5030" t="s">
        <v>259</v>
      </c>
      <c r="J5030" t="s">
        <v>245</v>
      </c>
      <c r="K5030">
        <v>0</v>
      </c>
      <c r="L5030">
        <v>3</v>
      </c>
      <c r="M5030">
        <v>0</v>
      </c>
      <c r="N5030">
        <v>0</v>
      </c>
      <c r="O5030">
        <v>0</v>
      </c>
      <c r="P5030">
        <v>-1</v>
      </c>
      <c r="Q5030" s="28">
        <v>41807.319444444445</v>
      </c>
      <c r="R5030" s="28">
        <v>41808.511111111111</v>
      </c>
      <c r="S5030" t="s">
        <v>17119</v>
      </c>
      <c r="T5030" s="27">
        <v>41807</v>
      </c>
      <c r="V5030">
        <v>1</v>
      </c>
      <c r="W5030" t="s">
        <v>32</v>
      </c>
      <c r="X5030" t="s">
        <v>588</v>
      </c>
      <c r="Y5030">
        <v>0</v>
      </c>
      <c r="AB5030" t="s">
        <v>237</v>
      </c>
      <c r="AH5030">
        <v>0</v>
      </c>
      <c r="AN5030" t="s">
        <v>238</v>
      </c>
      <c r="AO5030">
        <v>4</v>
      </c>
      <c r="AP5030" t="s">
        <v>239</v>
      </c>
      <c r="AQ5030" s="27">
        <v>41808</v>
      </c>
      <c r="AR5030" t="s">
        <v>240</v>
      </c>
      <c r="AS5030">
        <v>3</v>
      </c>
      <c r="AT5030" t="s">
        <v>239</v>
      </c>
      <c r="AU5030" s="27">
        <v>41808</v>
      </c>
    </row>
    <row r="5031" spans="1:47" x14ac:dyDescent="0.2">
      <c r="A5031">
        <v>5030</v>
      </c>
      <c r="B5031" t="s">
        <v>17120</v>
      </c>
      <c r="C5031" t="s">
        <v>17121</v>
      </c>
      <c r="D5031" t="s">
        <v>17122</v>
      </c>
      <c r="E5031" s="27">
        <v>41665</v>
      </c>
      <c r="F5031" t="s">
        <v>294</v>
      </c>
      <c r="G5031" s="27">
        <v>31027</v>
      </c>
      <c r="H5031">
        <v>31</v>
      </c>
      <c r="I5031" t="s">
        <v>244</v>
      </c>
      <c r="J5031" t="s">
        <v>245</v>
      </c>
      <c r="K5031">
        <v>0</v>
      </c>
      <c r="L5031">
        <v>5</v>
      </c>
      <c r="M5031">
        <v>0</v>
      </c>
      <c r="N5031">
        <v>0</v>
      </c>
      <c r="O5031">
        <v>1</v>
      </c>
      <c r="P5031">
        <v>-1</v>
      </c>
      <c r="Q5031" s="28">
        <v>41664.086805555555</v>
      </c>
      <c r="R5031" s="28">
        <v>41864.361111111109</v>
      </c>
      <c r="S5031" t="s">
        <v>17123</v>
      </c>
      <c r="U5031" s="27">
        <v>41664</v>
      </c>
      <c r="V5031">
        <v>1</v>
      </c>
      <c r="W5031" t="s">
        <v>32</v>
      </c>
      <c r="X5031" t="s">
        <v>274</v>
      </c>
      <c r="Y5031">
        <v>0</v>
      </c>
      <c r="AB5031" t="s">
        <v>237</v>
      </c>
      <c r="AH5031">
        <v>0</v>
      </c>
      <c r="AN5031" t="s">
        <v>238</v>
      </c>
      <c r="AO5031">
        <v>2</v>
      </c>
      <c r="AP5031" t="s">
        <v>239</v>
      </c>
      <c r="AQ5031" s="27">
        <v>41665</v>
      </c>
      <c r="AR5031" t="s">
        <v>240</v>
      </c>
      <c r="AS5031">
        <v>5</v>
      </c>
      <c r="AT5031" t="s">
        <v>246</v>
      </c>
      <c r="AU5031" s="27">
        <v>41665</v>
      </c>
    </row>
    <row r="5032" spans="1:47" x14ac:dyDescent="0.2">
      <c r="A5032">
        <v>5031</v>
      </c>
      <c r="B5032" t="s">
        <v>17124</v>
      </c>
      <c r="C5032" t="s">
        <v>243</v>
      </c>
      <c r="D5032" t="s">
        <v>17125</v>
      </c>
      <c r="E5032" s="27">
        <v>41911</v>
      </c>
      <c r="F5032" t="s">
        <v>233</v>
      </c>
      <c r="G5032" s="27">
        <v>34536</v>
      </c>
      <c r="H5032">
        <v>21</v>
      </c>
      <c r="I5032" t="s">
        <v>259</v>
      </c>
      <c r="J5032" t="s">
        <v>245</v>
      </c>
      <c r="K5032">
        <v>0</v>
      </c>
      <c r="L5032">
        <v>2</v>
      </c>
      <c r="M5032">
        <v>0</v>
      </c>
      <c r="N5032">
        <v>0</v>
      </c>
      <c r="O5032">
        <v>0</v>
      </c>
      <c r="P5032">
        <v>-1</v>
      </c>
      <c r="Q5032" s="28">
        <v>41910.050694444442</v>
      </c>
      <c r="R5032" s="28">
        <v>41911.063194444447</v>
      </c>
      <c r="S5032" t="s">
        <v>17126</v>
      </c>
      <c r="T5032" s="27">
        <v>41909</v>
      </c>
      <c r="V5032">
        <v>2</v>
      </c>
      <c r="W5032" t="s">
        <v>36</v>
      </c>
      <c r="X5032" t="s">
        <v>780</v>
      </c>
      <c r="Y5032">
        <v>0</v>
      </c>
      <c r="AB5032" t="s">
        <v>237</v>
      </c>
      <c r="AH5032">
        <v>0</v>
      </c>
      <c r="AN5032" t="s">
        <v>238</v>
      </c>
      <c r="AO5032">
        <v>4</v>
      </c>
      <c r="AP5032" t="s">
        <v>239</v>
      </c>
      <c r="AQ5032" s="27">
        <v>41911</v>
      </c>
      <c r="AR5032" t="s">
        <v>240</v>
      </c>
      <c r="AS5032">
        <v>2</v>
      </c>
      <c r="AT5032" t="s">
        <v>239</v>
      </c>
      <c r="AU5032" s="27">
        <v>41911</v>
      </c>
    </row>
    <row r="5033" spans="1:47" x14ac:dyDescent="0.2">
      <c r="A5033">
        <v>5032</v>
      </c>
      <c r="B5033" t="s">
        <v>17127</v>
      </c>
      <c r="C5033" t="s">
        <v>17128</v>
      </c>
      <c r="D5033" t="s">
        <v>4185</v>
      </c>
      <c r="E5033" s="27">
        <v>41758</v>
      </c>
      <c r="F5033" t="s">
        <v>233</v>
      </c>
      <c r="G5033" s="27">
        <v>31585</v>
      </c>
      <c r="H5033">
        <v>29</v>
      </c>
      <c r="I5033" t="s">
        <v>244</v>
      </c>
      <c r="J5033" t="s">
        <v>250</v>
      </c>
      <c r="K5033">
        <v>0</v>
      </c>
      <c r="L5033">
        <v>3</v>
      </c>
      <c r="M5033">
        <v>0</v>
      </c>
      <c r="N5033">
        <v>0</v>
      </c>
      <c r="O5033">
        <v>3</v>
      </c>
      <c r="P5033">
        <v>-1</v>
      </c>
      <c r="Q5033" s="28">
        <v>41757.498611111114</v>
      </c>
      <c r="R5033" s="28">
        <v>41758.327777777777</v>
      </c>
      <c r="S5033" t="s">
        <v>17129</v>
      </c>
      <c r="T5033" s="27">
        <v>41757</v>
      </c>
      <c r="V5033">
        <v>1</v>
      </c>
      <c r="W5033" t="s">
        <v>32</v>
      </c>
      <c r="X5033" t="s">
        <v>284</v>
      </c>
      <c r="Y5033">
        <v>0</v>
      </c>
      <c r="AB5033" t="s">
        <v>237</v>
      </c>
      <c r="AH5033">
        <v>0</v>
      </c>
      <c r="AN5033" t="s">
        <v>238</v>
      </c>
      <c r="AO5033">
        <v>3</v>
      </c>
      <c r="AP5033" t="s">
        <v>239</v>
      </c>
      <c r="AQ5033" s="27">
        <v>41758</v>
      </c>
      <c r="AR5033" t="s">
        <v>240</v>
      </c>
      <c r="AS5033">
        <v>3</v>
      </c>
      <c r="AT5033" t="s">
        <v>239</v>
      </c>
      <c r="AU5033" s="27">
        <v>41758</v>
      </c>
    </row>
    <row r="5034" spans="1:47" x14ac:dyDescent="0.2">
      <c r="A5034">
        <v>5033</v>
      </c>
      <c r="B5034" t="s">
        <v>17130</v>
      </c>
      <c r="C5034" t="s">
        <v>17131</v>
      </c>
      <c r="D5034" t="s">
        <v>1544</v>
      </c>
      <c r="E5034" s="27">
        <v>41702</v>
      </c>
      <c r="F5034" t="s">
        <v>233</v>
      </c>
      <c r="G5034" s="27">
        <v>31237</v>
      </c>
      <c r="H5034">
        <v>30</v>
      </c>
      <c r="I5034" t="s">
        <v>244</v>
      </c>
      <c r="J5034" t="s">
        <v>250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-1</v>
      </c>
      <c r="Q5034" s="28">
        <v>41701.098611111112</v>
      </c>
      <c r="R5034" s="28">
        <v>41702.423611111109</v>
      </c>
      <c r="S5034" t="s">
        <v>17132</v>
      </c>
      <c r="T5034" s="27">
        <v>41700</v>
      </c>
      <c r="V5034">
        <v>2</v>
      </c>
      <c r="W5034" t="s">
        <v>32</v>
      </c>
      <c r="X5034" t="s">
        <v>254</v>
      </c>
      <c r="Y5034">
        <v>0</v>
      </c>
      <c r="AB5034" t="s">
        <v>237</v>
      </c>
      <c r="AH5034">
        <v>0</v>
      </c>
      <c r="AN5034" t="s">
        <v>238</v>
      </c>
      <c r="AO5034">
        <v>2</v>
      </c>
      <c r="AP5034" t="s">
        <v>239</v>
      </c>
      <c r="AQ5034" s="27">
        <v>41702</v>
      </c>
      <c r="AR5034" t="s">
        <v>240</v>
      </c>
      <c r="AS5034">
        <v>1</v>
      </c>
      <c r="AT5034" t="s">
        <v>239</v>
      </c>
      <c r="AU5034" s="27">
        <v>41702</v>
      </c>
    </row>
    <row r="5035" spans="1:47" x14ac:dyDescent="0.2">
      <c r="A5035">
        <v>5034</v>
      </c>
      <c r="B5035" t="s">
        <v>17133</v>
      </c>
      <c r="C5035" t="s">
        <v>813</v>
      </c>
      <c r="D5035" t="s">
        <v>822</v>
      </c>
      <c r="E5035" s="27">
        <v>41941</v>
      </c>
      <c r="F5035" t="s">
        <v>233</v>
      </c>
      <c r="G5035" s="27">
        <v>29766</v>
      </c>
      <c r="H5035">
        <v>34</v>
      </c>
      <c r="I5035" t="s">
        <v>244</v>
      </c>
      <c r="J5035" t="s">
        <v>245</v>
      </c>
      <c r="K5035">
        <v>0</v>
      </c>
      <c r="L5035">
        <v>1</v>
      </c>
      <c r="M5035">
        <v>0</v>
      </c>
      <c r="N5035">
        <v>0</v>
      </c>
      <c r="O5035">
        <v>2</v>
      </c>
      <c r="P5035">
        <v>-48</v>
      </c>
      <c r="Q5035" s="28">
        <v>41893.525694444441</v>
      </c>
      <c r="R5035" s="28">
        <v>41902.5</v>
      </c>
      <c r="S5035" t="s">
        <v>17134</v>
      </c>
      <c r="T5035" s="27">
        <v>41892</v>
      </c>
      <c r="V5035">
        <v>49</v>
      </c>
      <c r="W5035" t="s">
        <v>32</v>
      </c>
      <c r="X5035" t="s">
        <v>17135</v>
      </c>
      <c r="Y5035">
        <v>0</v>
      </c>
      <c r="AB5035" t="s">
        <v>237</v>
      </c>
      <c r="AH5035">
        <v>0</v>
      </c>
      <c r="AN5035" t="s">
        <v>238</v>
      </c>
      <c r="AO5035">
        <v>1</v>
      </c>
      <c r="AP5035" t="s">
        <v>239</v>
      </c>
      <c r="AQ5035" s="27">
        <v>41941</v>
      </c>
      <c r="AR5035" t="s">
        <v>240</v>
      </c>
      <c r="AS5035">
        <v>1</v>
      </c>
      <c r="AT5035" t="s">
        <v>239</v>
      </c>
      <c r="AU5035" s="27">
        <v>41941</v>
      </c>
    </row>
    <row r="5036" spans="1:47" x14ac:dyDescent="0.2">
      <c r="A5036">
        <v>5035</v>
      </c>
      <c r="B5036" t="s">
        <v>17136</v>
      </c>
      <c r="C5036" t="s">
        <v>793</v>
      </c>
      <c r="D5036" t="s">
        <v>2217</v>
      </c>
      <c r="E5036" s="27">
        <v>41370</v>
      </c>
      <c r="F5036" t="s">
        <v>233</v>
      </c>
      <c r="G5036" s="27">
        <v>26501</v>
      </c>
      <c r="H5036">
        <v>43</v>
      </c>
      <c r="I5036" t="s">
        <v>244</v>
      </c>
      <c r="J5036" t="s">
        <v>245</v>
      </c>
      <c r="K5036">
        <v>0</v>
      </c>
      <c r="L5036">
        <v>5</v>
      </c>
      <c r="M5036">
        <v>0</v>
      </c>
      <c r="N5036">
        <v>0</v>
      </c>
      <c r="O5036">
        <v>4</v>
      </c>
      <c r="P5036">
        <v>-1</v>
      </c>
      <c r="Q5036" s="28">
        <v>41369.440972222219</v>
      </c>
      <c r="R5036" s="28">
        <v>41417.295138888891</v>
      </c>
      <c r="S5036" t="s">
        <v>17137</v>
      </c>
      <c r="T5036" s="27">
        <v>41369</v>
      </c>
      <c r="V5036">
        <v>1</v>
      </c>
      <c r="W5036" t="s">
        <v>32</v>
      </c>
      <c r="X5036" t="s">
        <v>588</v>
      </c>
      <c r="Y5036">
        <v>0</v>
      </c>
      <c r="AB5036" t="s">
        <v>237</v>
      </c>
      <c r="AH5036">
        <v>0</v>
      </c>
      <c r="AN5036" t="s">
        <v>238</v>
      </c>
      <c r="AO5036">
        <v>1</v>
      </c>
      <c r="AP5036" t="s">
        <v>239</v>
      </c>
      <c r="AQ5036" s="27">
        <v>41370</v>
      </c>
      <c r="AR5036" t="s">
        <v>240</v>
      </c>
      <c r="AS5036">
        <v>5</v>
      </c>
      <c r="AT5036" t="s">
        <v>246</v>
      </c>
      <c r="AU5036" s="27">
        <v>41370</v>
      </c>
    </row>
    <row r="5037" spans="1:47" x14ac:dyDescent="0.2">
      <c r="A5037">
        <v>5036</v>
      </c>
      <c r="B5037" t="s">
        <v>17138</v>
      </c>
      <c r="C5037" t="s">
        <v>2663</v>
      </c>
      <c r="D5037" t="s">
        <v>1692</v>
      </c>
      <c r="E5037" s="27">
        <v>41811</v>
      </c>
      <c r="F5037" t="s">
        <v>233</v>
      </c>
      <c r="G5037" s="27">
        <v>34540</v>
      </c>
      <c r="H5037">
        <v>21</v>
      </c>
      <c r="I5037" t="s">
        <v>259</v>
      </c>
      <c r="J5037" t="s">
        <v>250</v>
      </c>
      <c r="K5037">
        <v>0</v>
      </c>
      <c r="L5037">
        <v>10</v>
      </c>
      <c r="M5037">
        <v>0</v>
      </c>
      <c r="N5037">
        <v>11</v>
      </c>
      <c r="O5037">
        <v>2</v>
      </c>
      <c r="P5037">
        <v>-1</v>
      </c>
      <c r="Q5037" s="28">
        <v>41810.101388888892</v>
      </c>
      <c r="R5037" s="28">
        <v>41811.368750000001</v>
      </c>
      <c r="S5037" t="s">
        <v>17139</v>
      </c>
      <c r="T5037" s="27">
        <v>41810</v>
      </c>
      <c r="V5037">
        <v>1</v>
      </c>
      <c r="W5037" t="s">
        <v>32</v>
      </c>
      <c r="X5037" t="s">
        <v>453</v>
      </c>
      <c r="Y5037">
        <v>0</v>
      </c>
      <c r="AB5037" t="s">
        <v>237</v>
      </c>
      <c r="AH5037">
        <v>0</v>
      </c>
      <c r="AN5037" t="s">
        <v>238</v>
      </c>
      <c r="AO5037">
        <v>9</v>
      </c>
      <c r="AP5037" t="s">
        <v>269</v>
      </c>
      <c r="AQ5037" s="27">
        <v>41811</v>
      </c>
      <c r="AR5037" t="s">
        <v>240</v>
      </c>
      <c r="AS5037">
        <v>10</v>
      </c>
      <c r="AT5037" t="s">
        <v>269</v>
      </c>
      <c r="AU5037" s="27">
        <v>41811</v>
      </c>
    </row>
    <row r="5038" spans="1:47" x14ac:dyDescent="0.2">
      <c r="A5038">
        <v>5037</v>
      </c>
      <c r="B5038" t="s">
        <v>17140</v>
      </c>
      <c r="C5038" t="s">
        <v>17141</v>
      </c>
      <c r="D5038" t="s">
        <v>17142</v>
      </c>
      <c r="E5038" s="27">
        <v>41648</v>
      </c>
      <c r="F5038" t="s">
        <v>294</v>
      </c>
      <c r="G5038" s="27">
        <v>33431</v>
      </c>
      <c r="H5038">
        <v>24</v>
      </c>
      <c r="I5038" t="s">
        <v>259</v>
      </c>
      <c r="J5038" t="s">
        <v>245</v>
      </c>
      <c r="K5038">
        <v>0</v>
      </c>
      <c r="L5038">
        <v>9</v>
      </c>
      <c r="M5038">
        <v>0</v>
      </c>
      <c r="N5038">
        <v>1</v>
      </c>
      <c r="O5038">
        <v>2</v>
      </c>
      <c r="P5038">
        <v>-2</v>
      </c>
      <c r="Q5038" s="28">
        <v>41646.212500000001</v>
      </c>
      <c r="R5038" s="28">
        <v>41646.364583333336</v>
      </c>
      <c r="S5038" t="s">
        <v>17143</v>
      </c>
      <c r="T5038" s="27">
        <v>41645</v>
      </c>
      <c r="V5038">
        <v>3</v>
      </c>
      <c r="W5038" t="s">
        <v>32</v>
      </c>
      <c r="X5038" t="s">
        <v>5531</v>
      </c>
      <c r="Y5038">
        <v>0</v>
      </c>
      <c r="AB5038" t="s">
        <v>237</v>
      </c>
      <c r="AH5038">
        <v>0</v>
      </c>
      <c r="AN5038" t="s">
        <v>238</v>
      </c>
      <c r="AO5038">
        <v>4</v>
      </c>
      <c r="AP5038" t="s">
        <v>239</v>
      </c>
      <c r="AQ5038" s="27">
        <v>41648</v>
      </c>
      <c r="AR5038" t="s">
        <v>240</v>
      </c>
      <c r="AS5038">
        <v>9</v>
      </c>
      <c r="AT5038" t="s">
        <v>269</v>
      </c>
      <c r="AU5038" s="27">
        <v>41648</v>
      </c>
    </row>
    <row r="5039" spans="1:47" x14ac:dyDescent="0.2">
      <c r="A5039">
        <v>5038</v>
      </c>
      <c r="B5039" t="s">
        <v>17144</v>
      </c>
      <c r="C5039" t="s">
        <v>1338</v>
      </c>
      <c r="D5039" t="s">
        <v>17145</v>
      </c>
      <c r="E5039" s="27">
        <v>42003</v>
      </c>
      <c r="F5039" t="s">
        <v>233</v>
      </c>
      <c r="G5039" s="27">
        <v>29734</v>
      </c>
      <c r="H5039">
        <v>34</v>
      </c>
      <c r="I5039" t="s">
        <v>244</v>
      </c>
      <c r="J5039" t="s">
        <v>250</v>
      </c>
      <c r="K5039">
        <v>0</v>
      </c>
      <c r="L5039">
        <v>8</v>
      </c>
      <c r="M5039">
        <v>0</v>
      </c>
      <c r="N5039">
        <v>0</v>
      </c>
      <c r="O5039">
        <v>3</v>
      </c>
      <c r="P5039">
        <v>0</v>
      </c>
      <c r="Q5039" s="28">
        <v>42003.081250000003</v>
      </c>
      <c r="R5039" s="28">
        <v>42007.379166666666</v>
      </c>
      <c r="S5039" t="s">
        <v>17146</v>
      </c>
      <c r="T5039" s="27">
        <v>42002</v>
      </c>
      <c r="V5039">
        <v>1</v>
      </c>
      <c r="W5039" t="s">
        <v>32</v>
      </c>
      <c r="X5039" t="s">
        <v>359</v>
      </c>
      <c r="Y5039">
        <v>0</v>
      </c>
      <c r="AB5039" t="s">
        <v>237</v>
      </c>
      <c r="AH5039">
        <v>0</v>
      </c>
      <c r="AN5039" t="s">
        <v>238</v>
      </c>
      <c r="AO5039">
        <v>6</v>
      </c>
      <c r="AP5039" t="s">
        <v>246</v>
      </c>
      <c r="AQ5039" s="27">
        <v>42003</v>
      </c>
      <c r="AR5039" t="s">
        <v>240</v>
      </c>
      <c r="AS5039">
        <v>8</v>
      </c>
      <c r="AT5039" t="s">
        <v>269</v>
      </c>
      <c r="AU5039" s="27">
        <v>42003</v>
      </c>
    </row>
    <row r="5040" spans="1:47" x14ac:dyDescent="0.2">
      <c r="A5040">
        <v>5039</v>
      </c>
      <c r="B5040" t="s">
        <v>17147</v>
      </c>
      <c r="C5040" t="s">
        <v>789</v>
      </c>
      <c r="D5040" t="s">
        <v>1936</v>
      </c>
      <c r="E5040" s="27">
        <v>41758</v>
      </c>
      <c r="F5040" t="s">
        <v>233</v>
      </c>
      <c r="G5040" s="27">
        <v>29885</v>
      </c>
      <c r="H5040">
        <v>34</v>
      </c>
      <c r="I5040" t="s">
        <v>244</v>
      </c>
      <c r="J5040" t="s">
        <v>250</v>
      </c>
      <c r="K5040">
        <v>0</v>
      </c>
      <c r="L5040">
        <v>4</v>
      </c>
      <c r="M5040">
        <v>0</v>
      </c>
      <c r="N5040">
        <v>0</v>
      </c>
      <c r="O5040">
        <v>0</v>
      </c>
      <c r="P5040">
        <v>-1</v>
      </c>
      <c r="Q5040" s="28">
        <v>41757.40347222222</v>
      </c>
      <c r="R5040" s="28">
        <v>41758.423611111109</v>
      </c>
      <c r="S5040" t="s">
        <v>17148</v>
      </c>
      <c r="T5040" s="27">
        <v>41757</v>
      </c>
      <c r="V5040">
        <v>1</v>
      </c>
      <c r="W5040" t="s">
        <v>32</v>
      </c>
      <c r="X5040" t="s">
        <v>364</v>
      </c>
      <c r="Y5040">
        <v>0</v>
      </c>
      <c r="AB5040" t="s">
        <v>237</v>
      </c>
      <c r="AH5040">
        <v>0</v>
      </c>
      <c r="AN5040" t="s">
        <v>238</v>
      </c>
      <c r="AO5040">
        <v>1</v>
      </c>
      <c r="AP5040" t="s">
        <v>239</v>
      </c>
      <c r="AQ5040" s="27">
        <v>41758</v>
      </c>
      <c r="AR5040" t="s">
        <v>240</v>
      </c>
      <c r="AS5040">
        <v>4</v>
      </c>
      <c r="AT5040" t="s">
        <v>239</v>
      </c>
      <c r="AU5040" s="27">
        <v>41758</v>
      </c>
    </row>
    <row r="5041" spans="1:47" x14ac:dyDescent="0.2">
      <c r="A5041">
        <v>5040</v>
      </c>
      <c r="B5041" t="s">
        <v>17149</v>
      </c>
      <c r="C5041" t="s">
        <v>4855</v>
      </c>
      <c r="D5041" t="s">
        <v>17150</v>
      </c>
      <c r="E5041" s="27">
        <v>41724</v>
      </c>
      <c r="F5041" t="s">
        <v>233</v>
      </c>
      <c r="G5041" s="27">
        <v>33755</v>
      </c>
      <c r="H5041">
        <v>23</v>
      </c>
      <c r="I5041" t="s">
        <v>259</v>
      </c>
      <c r="J5041" t="s">
        <v>245</v>
      </c>
      <c r="K5041">
        <v>0</v>
      </c>
      <c r="L5041">
        <v>8</v>
      </c>
      <c r="M5041">
        <v>0</v>
      </c>
      <c r="N5041">
        <v>1</v>
      </c>
      <c r="O5041">
        <v>7</v>
      </c>
      <c r="P5041">
        <v>-1</v>
      </c>
      <c r="Q5041" s="28">
        <v>41723.306944444441</v>
      </c>
      <c r="R5041" s="28">
        <v>41724.249305555553</v>
      </c>
      <c r="S5041" t="s">
        <v>17151</v>
      </c>
      <c r="T5041" s="27">
        <v>41723</v>
      </c>
      <c r="V5041">
        <v>1</v>
      </c>
      <c r="W5041" t="s">
        <v>32</v>
      </c>
      <c r="X5041" t="s">
        <v>453</v>
      </c>
      <c r="Y5041">
        <v>0</v>
      </c>
      <c r="AB5041" t="s">
        <v>237</v>
      </c>
      <c r="AH5041">
        <v>0</v>
      </c>
      <c r="AN5041" t="s">
        <v>238</v>
      </c>
      <c r="AO5041">
        <v>5</v>
      </c>
      <c r="AP5041" t="s">
        <v>246</v>
      </c>
      <c r="AQ5041" s="27">
        <v>41724</v>
      </c>
      <c r="AR5041" t="s">
        <v>240</v>
      </c>
      <c r="AS5041">
        <v>8</v>
      </c>
      <c r="AT5041" t="s">
        <v>269</v>
      </c>
      <c r="AU5041" s="27">
        <v>41724</v>
      </c>
    </row>
    <row r="5042" spans="1:47" x14ac:dyDescent="0.2">
      <c r="A5042">
        <v>5041</v>
      </c>
      <c r="B5042" t="s">
        <v>17152</v>
      </c>
      <c r="C5042" t="s">
        <v>2600</v>
      </c>
      <c r="D5042" t="s">
        <v>5448</v>
      </c>
      <c r="E5042" s="27">
        <v>41857</v>
      </c>
      <c r="F5042" t="s">
        <v>233</v>
      </c>
      <c r="G5042" s="27">
        <v>34432</v>
      </c>
      <c r="H5042">
        <v>22</v>
      </c>
      <c r="I5042" t="s">
        <v>259</v>
      </c>
      <c r="J5042" t="s">
        <v>245</v>
      </c>
      <c r="K5042">
        <v>0</v>
      </c>
      <c r="L5042">
        <v>8</v>
      </c>
      <c r="M5042">
        <v>0</v>
      </c>
      <c r="N5042">
        <v>0</v>
      </c>
      <c r="O5042">
        <v>2</v>
      </c>
      <c r="P5042">
        <v>-1</v>
      </c>
      <c r="Q5042" s="28">
        <v>41856.260416666664</v>
      </c>
      <c r="R5042" s="28">
        <v>42098.095833333333</v>
      </c>
      <c r="S5042" t="s">
        <v>17153</v>
      </c>
      <c r="T5042" s="27">
        <v>41856</v>
      </c>
      <c r="V5042">
        <v>1</v>
      </c>
      <c r="W5042" t="s">
        <v>32</v>
      </c>
      <c r="X5042" t="s">
        <v>359</v>
      </c>
      <c r="Y5042">
        <v>0</v>
      </c>
      <c r="AB5042" t="s">
        <v>237</v>
      </c>
      <c r="AH5042">
        <v>0</v>
      </c>
      <c r="AN5042" t="s">
        <v>238</v>
      </c>
      <c r="AO5042">
        <v>6</v>
      </c>
      <c r="AP5042" t="s">
        <v>246</v>
      </c>
      <c r="AQ5042" s="27">
        <v>41857</v>
      </c>
      <c r="AR5042" t="s">
        <v>240</v>
      </c>
      <c r="AS5042">
        <v>8</v>
      </c>
      <c r="AT5042" t="s">
        <v>269</v>
      </c>
      <c r="AU5042" s="27">
        <v>41857</v>
      </c>
    </row>
    <row r="5043" spans="1:47" x14ac:dyDescent="0.2">
      <c r="A5043">
        <v>5042</v>
      </c>
      <c r="B5043" t="s">
        <v>17154</v>
      </c>
      <c r="C5043" t="s">
        <v>17155</v>
      </c>
      <c r="D5043" t="s">
        <v>16306</v>
      </c>
      <c r="E5043" s="27">
        <v>41420</v>
      </c>
      <c r="F5043" t="s">
        <v>233</v>
      </c>
      <c r="G5043" s="27">
        <v>25945</v>
      </c>
      <c r="H5043">
        <v>45</v>
      </c>
      <c r="I5043" t="s">
        <v>234</v>
      </c>
      <c r="J5043" t="s">
        <v>250</v>
      </c>
      <c r="K5043">
        <v>0</v>
      </c>
      <c r="L5043">
        <v>7</v>
      </c>
      <c r="M5043">
        <v>0</v>
      </c>
      <c r="N5043">
        <v>0</v>
      </c>
      <c r="O5043">
        <v>13</v>
      </c>
      <c r="P5043">
        <v>-1</v>
      </c>
      <c r="Q5043" s="28">
        <v>41419.355555555558</v>
      </c>
      <c r="R5043" s="28">
        <v>41425.461805555555</v>
      </c>
      <c r="S5043" t="s">
        <v>17156</v>
      </c>
      <c r="T5043" s="27">
        <v>41419</v>
      </c>
      <c r="V5043">
        <v>1</v>
      </c>
      <c r="W5043" t="s">
        <v>36</v>
      </c>
      <c r="X5043" t="s">
        <v>6851</v>
      </c>
      <c r="Y5043">
        <v>1</v>
      </c>
      <c r="AA5043" t="s">
        <v>17157</v>
      </c>
      <c r="AB5043" t="s">
        <v>32</v>
      </c>
      <c r="AC5043">
        <v>1</v>
      </c>
      <c r="AD5043" s="27">
        <v>42123</v>
      </c>
      <c r="AE5043" t="s">
        <v>252</v>
      </c>
      <c r="AF5043" s="27">
        <v>42124</v>
      </c>
      <c r="AG5043" s="27">
        <v>42124</v>
      </c>
      <c r="AH5043">
        <v>1</v>
      </c>
      <c r="AJ5043" t="s">
        <v>17157</v>
      </c>
      <c r="AK5043" t="s">
        <v>255</v>
      </c>
      <c r="AL5043" s="27">
        <v>42123</v>
      </c>
      <c r="AM5043" t="s">
        <v>252</v>
      </c>
      <c r="AN5043" t="s">
        <v>238</v>
      </c>
      <c r="AO5043">
        <v>6</v>
      </c>
      <c r="AP5043" t="s">
        <v>246</v>
      </c>
      <c r="AQ5043" s="27">
        <v>41420</v>
      </c>
      <c r="AR5043" t="s">
        <v>240</v>
      </c>
      <c r="AS5043">
        <v>7</v>
      </c>
      <c r="AT5043" t="s">
        <v>246</v>
      </c>
      <c r="AU5043" s="27">
        <v>41420</v>
      </c>
    </row>
    <row r="5044" spans="1:47" x14ac:dyDescent="0.2">
      <c r="A5044">
        <v>5043</v>
      </c>
      <c r="B5044" t="s">
        <v>17158</v>
      </c>
      <c r="C5044" t="s">
        <v>702</v>
      </c>
      <c r="D5044" t="s">
        <v>17159</v>
      </c>
      <c r="E5044" s="27">
        <v>41277</v>
      </c>
      <c r="F5044" t="s">
        <v>233</v>
      </c>
      <c r="G5044" s="27">
        <v>33845</v>
      </c>
      <c r="H5044">
        <v>23</v>
      </c>
      <c r="I5044" t="s">
        <v>259</v>
      </c>
      <c r="J5044" t="s">
        <v>245</v>
      </c>
      <c r="K5044">
        <v>0</v>
      </c>
      <c r="L5044">
        <v>9</v>
      </c>
      <c r="M5044">
        <v>0</v>
      </c>
      <c r="N5044">
        <v>1</v>
      </c>
      <c r="O5044">
        <v>0</v>
      </c>
      <c r="P5044">
        <v>0</v>
      </c>
      <c r="Q5044" s="28">
        <v>41277.501388888886</v>
      </c>
      <c r="R5044" s="28">
        <v>41296.361805555556</v>
      </c>
      <c r="S5044" t="s">
        <v>17160</v>
      </c>
      <c r="T5044" s="27">
        <v>41276</v>
      </c>
      <c r="V5044">
        <v>1</v>
      </c>
      <c r="W5044" t="s">
        <v>32</v>
      </c>
      <c r="X5044" t="s">
        <v>461</v>
      </c>
      <c r="Y5044">
        <v>1</v>
      </c>
      <c r="AA5044" t="s">
        <v>17161</v>
      </c>
      <c r="AB5044" t="s">
        <v>36</v>
      </c>
      <c r="AC5044">
        <v>1</v>
      </c>
      <c r="AD5044" s="27">
        <v>41785</v>
      </c>
      <c r="AE5044" t="s">
        <v>279</v>
      </c>
      <c r="AF5044" s="27">
        <v>41786</v>
      </c>
      <c r="AG5044" s="27">
        <v>41796</v>
      </c>
      <c r="AH5044">
        <v>1</v>
      </c>
      <c r="AJ5044" t="s">
        <v>17161</v>
      </c>
      <c r="AK5044" t="s">
        <v>462</v>
      </c>
      <c r="AL5044" s="27">
        <v>41785</v>
      </c>
      <c r="AM5044" t="s">
        <v>279</v>
      </c>
      <c r="AN5044" t="s">
        <v>238</v>
      </c>
      <c r="AO5044">
        <v>9</v>
      </c>
      <c r="AP5044" t="s">
        <v>269</v>
      </c>
      <c r="AQ5044" s="27">
        <v>41277</v>
      </c>
      <c r="AR5044" t="s">
        <v>240</v>
      </c>
      <c r="AS5044">
        <v>9</v>
      </c>
      <c r="AT5044" t="s">
        <v>269</v>
      </c>
      <c r="AU5044" s="27">
        <v>41277</v>
      </c>
    </row>
    <row r="5045" spans="1:47" x14ac:dyDescent="0.2">
      <c r="A5045">
        <v>5044</v>
      </c>
      <c r="B5045" t="s">
        <v>17162</v>
      </c>
      <c r="C5045" t="s">
        <v>963</v>
      </c>
      <c r="D5045" t="s">
        <v>17163</v>
      </c>
      <c r="E5045" s="27">
        <v>41516</v>
      </c>
      <c r="F5045" t="s">
        <v>233</v>
      </c>
      <c r="G5045" s="27">
        <v>29988</v>
      </c>
      <c r="H5045">
        <v>34</v>
      </c>
      <c r="I5045" t="s">
        <v>244</v>
      </c>
      <c r="J5045" t="s">
        <v>250</v>
      </c>
      <c r="K5045">
        <v>0</v>
      </c>
      <c r="L5045">
        <v>5</v>
      </c>
      <c r="M5045">
        <v>1</v>
      </c>
      <c r="N5045">
        <v>0</v>
      </c>
      <c r="O5045">
        <v>6</v>
      </c>
      <c r="P5045">
        <v>-1</v>
      </c>
      <c r="Q5045" s="28">
        <v>41515.26458333333</v>
      </c>
      <c r="R5045" s="28">
        <v>41545.356944444444</v>
      </c>
      <c r="S5045" t="s">
        <v>17164</v>
      </c>
      <c r="T5045" s="27">
        <v>41515</v>
      </c>
      <c r="V5045">
        <v>1</v>
      </c>
      <c r="W5045" t="s">
        <v>32</v>
      </c>
      <c r="X5045" t="s">
        <v>494</v>
      </c>
      <c r="Y5045">
        <v>0</v>
      </c>
      <c r="AB5045" t="s">
        <v>237</v>
      </c>
      <c r="AH5045">
        <v>0</v>
      </c>
      <c r="AN5045" t="s">
        <v>238</v>
      </c>
      <c r="AO5045">
        <v>3</v>
      </c>
      <c r="AP5045" t="s">
        <v>239</v>
      </c>
      <c r="AQ5045" s="27">
        <v>41516</v>
      </c>
      <c r="AR5045" t="s">
        <v>240</v>
      </c>
      <c r="AS5045">
        <v>5</v>
      </c>
      <c r="AT5045" t="s">
        <v>246</v>
      </c>
      <c r="AU5045" s="27">
        <v>41516</v>
      </c>
    </row>
    <row r="5046" spans="1:47" x14ac:dyDescent="0.2">
      <c r="A5046">
        <v>5045</v>
      </c>
      <c r="B5046" t="s">
        <v>17165</v>
      </c>
      <c r="C5046" t="s">
        <v>1967</v>
      </c>
      <c r="D5046" t="s">
        <v>17166</v>
      </c>
      <c r="E5046" s="27">
        <v>41473</v>
      </c>
      <c r="F5046" t="s">
        <v>294</v>
      </c>
      <c r="G5046" s="27">
        <v>27810</v>
      </c>
      <c r="H5046">
        <v>40</v>
      </c>
      <c r="I5046" t="s">
        <v>244</v>
      </c>
      <c r="J5046" t="s">
        <v>245</v>
      </c>
      <c r="K5046">
        <v>0</v>
      </c>
      <c r="L5046">
        <v>10</v>
      </c>
      <c r="M5046">
        <v>0</v>
      </c>
      <c r="N5046">
        <v>0</v>
      </c>
      <c r="O5046">
        <v>5</v>
      </c>
      <c r="P5046">
        <v>16</v>
      </c>
      <c r="Q5046" s="28">
        <v>41489.116666666669</v>
      </c>
      <c r="R5046" s="28">
        <v>41544.4375</v>
      </c>
      <c r="S5046" t="s">
        <v>17167</v>
      </c>
      <c r="T5046" s="27">
        <v>40990</v>
      </c>
      <c r="V5046">
        <v>483</v>
      </c>
      <c r="W5046" t="s">
        <v>32</v>
      </c>
      <c r="X5046" t="s">
        <v>359</v>
      </c>
      <c r="Y5046">
        <v>0</v>
      </c>
      <c r="AB5046" t="s">
        <v>237</v>
      </c>
      <c r="AH5046">
        <v>0</v>
      </c>
      <c r="AN5046" t="s">
        <v>238</v>
      </c>
      <c r="AO5046">
        <v>3</v>
      </c>
      <c r="AP5046" t="s">
        <v>239</v>
      </c>
      <c r="AQ5046" s="27">
        <v>41473</v>
      </c>
      <c r="AR5046" t="s">
        <v>240</v>
      </c>
      <c r="AS5046">
        <v>10</v>
      </c>
      <c r="AT5046" t="s">
        <v>269</v>
      </c>
      <c r="AU5046" s="27">
        <v>41473</v>
      </c>
    </row>
    <row r="5047" spans="1:47" x14ac:dyDescent="0.2">
      <c r="A5047">
        <v>5046</v>
      </c>
      <c r="B5047" t="s">
        <v>17168</v>
      </c>
      <c r="C5047" t="s">
        <v>17169</v>
      </c>
      <c r="D5047" t="s">
        <v>17170</v>
      </c>
      <c r="E5047" s="27">
        <v>41576</v>
      </c>
      <c r="F5047" t="s">
        <v>294</v>
      </c>
      <c r="G5047" s="27">
        <v>33913</v>
      </c>
      <c r="H5047">
        <v>23</v>
      </c>
      <c r="I5047" t="s">
        <v>259</v>
      </c>
      <c r="J5047" t="s">
        <v>250</v>
      </c>
      <c r="K5047">
        <v>0</v>
      </c>
      <c r="L5047">
        <v>7</v>
      </c>
      <c r="M5047">
        <v>0</v>
      </c>
      <c r="N5047">
        <v>0</v>
      </c>
      <c r="O5047">
        <v>0</v>
      </c>
      <c r="P5047">
        <v>-1</v>
      </c>
      <c r="Q5047" s="28">
        <v>41575.244444444441</v>
      </c>
      <c r="R5047" s="28">
        <v>41577.519444444442</v>
      </c>
      <c r="S5047" t="s">
        <v>17171</v>
      </c>
      <c r="T5047" s="27">
        <v>41575</v>
      </c>
      <c r="V5047">
        <v>1</v>
      </c>
      <c r="W5047" t="s">
        <v>32</v>
      </c>
      <c r="X5047" t="s">
        <v>494</v>
      </c>
      <c r="Y5047">
        <v>0</v>
      </c>
      <c r="AB5047" t="s">
        <v>237</v>
      </c>
      <c r="AH5047">
        <v>0</v>
      </c>
      <c r="AN5047" t="s">
        <v>238</v>
      </c>
      <c r="AO5047">
        <v>6</v>
      </c>
      <c r="AP5047" t="s">
        <v>246</v>
      </c>
      <c r="AQ5047" s="27">
        <v>41576</v>
      </c>
      <c r="AR5047" t="s">
        <v>240</v>
      </c>
      <c r="AS5047">
        <v>7</v>
      </c>
      <c r="AT5047" t="s">
        <v>246</v>
      </c>
      <c r="AU5047" s="27">
        <v>41576</v>
      </c>
    </row>
    <row r="5048" spans="1:47" x14ac:dyDescent="0.2">
      <c r="A5048">
        <v>5047</v>
      </c>
      <c r="B5048" t="s">
        <v>17172</v>
      </c>
      <c r="C5048" t="s">
        <v>17173</v>
      </c>
      <c r="D5048" t="s">
        <v>17174</v>
      </c>
      <c r="E5048" s="27">
        <v>41355</v>
      </c>
      <c r="F5048" t="s">
        <v>233</v>
      </c>
      <c r="G5048" s="27">
        <v>28107</v>
      </c>
      <c r="H5048">
        <v>39</v>
      </c>
      <c r="I5048" t="s">
        <v>244</v>
      </c>
      <c r="J5048" t="s">
        <v>250</v>
      </c>
      <c r="K5048">
        <v>0</v>
      </c>
      <c r="L5048">
        <v>2</v>
      </c>
      <c r="M5048">
        <v>0</v>
      </c>
      <c r="N5048">
        <v>0</v>
      </c>
      <c r="O5048">
        <v>3</v>
      </c>
      <c r="P5048">
        <v>-1</v>
      </c>
      <c r="Q5048" s="28">
        <v>41354.147916666669</v>
      </c>
      <c r="R5048" s="28">
        <v>41355.402777777781</v>
      </c>
      <c r="S5048" t="s">
        <v>17175</v>
      </c>
      <c r="U5048" s="27">
        <v>41354</v>
      </c>
      <c r="V5048">
        <v>1</v>
      </c>
      <c r="W5048" t="s">
        <v>32</v>
      </c>
      <c r="X5048" t="s">
        <v>274</v>
      </c>
      <c r="Y5048">
        <v>0</v>
      </c>
      <c r="AB5048" t="s">
        <v>237</v>
      </c>
      <c r="AH5048">
        <v>0</v>
      </c>
      <c r="AN5048" t="s">
        <v>238</v>
      </c>
      <c r="AO5048">
        <v>3</v>
      </c>
      <c r="AP5048" t="s">
        <v>239</v>
      </c>
      <c r="AQ5048" s="27">
        <v>41355</v>
      </c>
      <c r="AR5048" t="s">
        <v>240</v>
      </c>
      <c r="AS5048">
        <v>2</v>
      </c>
      <c r="AT5048" t="s">
        <v>239</v>
      </c>
      <c r="AU5048" s="27">
        <v>41355</v>
      </c>
    </row>
    <row r="5049" spans="1:47" x14ac:dyDescent="0.2">
      <c r="A5049">
        <v>5048</v>
      </c>
      <c r="B5049" t="s">
        <v>17176</v>
      </c>
      <c r="C5049" t="s">
        <v>17177</v>
      </c>
      <c r="D5049" t="s">
        <v>400</v>
      </c>
      <c r="E5049" s="27">
        <v>41669</v>
      </c>
      <c r="F5049" t="s">
        <v>294</v>
      </c>
      <c r="G5049" s="27">
        <v>32781</v>
      </c>
      <c r="H5049">
        <v>26</v>
      </c>
      <c r="I5049" t="s">
        <v>244</v>
      </c>
      <c r="J5049" t="s">
        <v>250</v>
      </c>
      <c r="K5049">
        <v>0</v>
      </c>
      <c r="L5049">
        <v>5</v>
      </c>
      <c r="M5049">
        <v>0</v>
      </c>
      <c r="N5049">
        <v>0</v>
      </c>
      <c r="O5049">
        <v>5</v>
      </c>
      <c r="P5049">
        <v>-1</v>
      </c>
      <c r="Q5049" s="28">
        <v>41668.44027777778</v>
      </c>
      <c r="R5049" s="28">
        <v>41702.179861111108</v>
      </c>
      <c r="S5049" t="s">
        <v>17178</v>
      </c>
      <c r="T5049" s="27">
        <v>41668</v>
      </c>
      <c r="V5049">
        <v>1</v>
      </c>
      <c r="W5049" t="s">
        <v>32</v>
      </c>
      <c r="X5049" t="s">
        <v>313</v>
      </c>
      <c r="Y5049">
        <v>1</v>
      </c>
      <c r="AA5049" t="s">
        <v>17179</v>
      </c>
      <c r="AB5049" t="s">
        <v>36</v>
      </c>
      <c r="AD5049" s="27">
        <v>41831</v>
      </c>
      <c r="AE5049" t="s">
        <v>324</v>
      </c>
      <c r="AH5049">
        <v>0</v>
      </c>
      <c r="AN5049" t="s">
        <v>238</v>
      </c>
      <c r="AO5049">
        <v>6</v>
      </c>
      <c r="AP5049" t="s">
        <v>246</v>
      </c>
      <c r="AQ5049" s="27">
        <v>41669</v>
      </c>
      <c r="AR5049" t="s">
        <v>240</v>
      </c>
      <c r="AS5049">
        <v>5</v>
      </c>
      <c r="AT5049" t="s">
        <v>246</v>
      </c>
      <c r="AU5049" s="27">
        <v>41669</v>
      </c>
    </row>
    <row r="5050" spans="1:47" x14ac:dyDescent="0.2">
      <c r="A5050">
        <v>5049</v>
      </c>
      <c r="B5050" t="s">
        <v>17180</v>
      </c>
      <c r="C5050" t="s">
        <v>5683</v>
      </c>
      <c r="D5050" t="s">
        <v>7489</v>
      </c>
      <c r="E5050" s="27">
        <v>41463</v>
      </c>
      <c r="F5050" t="s">
        <v>294</v>
      </c>
      <c r="G5050" s="27">
        <v>32632</v>
      </c>
      <c r="H5050">
        <v>26</v>
      </c>
      <c r="I5050" t="s">
        <v>244</v>
      </c>
      <c r="J5050" t="s">
        <v>245</v>
      </c>
      <c r="K5050">
        <v>0</v>
      </c>
      <c r="L5050">
        <v>2</v>
      </c>
      <c r="M5050">
        <v>0</v>
      </c>
      <c r="N5050">
        <v>0</v>
      </c>
      <c r="O5050">
        <v>0</v>
      </c>
      <c r="P5050">
        <v>-2</v>
      </c>
      <c r="Q5050" s="28">
        <v>41461.070138888892</v>
      </c>
      <c r="R5050" s="28">
        <v>41461.381249999999</v>
      </c>
      <c r="S5050" t="s">
        <v>17181</v>
      </c>
      <c r="T5050" s="27">
        <v>41460</v>
      </c>
      <c r="V5050">
        <v>3</v>
      </c>
      <c r="W5050" t="s">
        <v>36</v>
      </c>
      <c r="X5050" t="s">
        <v>263</v>
      </c>
      <c r="Y5050">
        <v>0</v>
      </c>
      <c r="AB5050" t="s">
        <v>237</v>
      </c>
      <c r="AH5050">
        <v>0</v>
      </c>
      <c r="AN5050" t="s">
        <v>238</v>
      </c>
      <c r="AO5050">
        <v>2</v>
      </c>
      <c r="AP5050" t="s">
        <v>239</v>
      </c>
      <c r="AQ5050" s="27">
        <v>41463</v>
      </c>
      <c r="AR5050" t="s">
        <v>240</v>
      </c>
      <c r="AS5050">
        <v>2</v>
      </c>
      <c r="AT5050" t="s">
        <v>239</v>
      </c>
      <c r="AU5050" s="27">
        <v>41463</v>
      </c>
    </row>
    <row r="5051" spans="1:47" x14ac:dyDescent="0.2">
      <c r="A5051">
        <v>5050</v>
      </c>
      <c r="B5051" t="s">
        <v>17182</v>
      </c>
      <c r="C5051" t="s">
        <v>17183</v>
      </c>
      <c r="D5051" t="s">
        <v>381</v>
      </c>
      <c r="E5051" s="27">
        <v>41492</v>
      </c>
      <c r="F5051" t="s">
        <v>233</v>
      </c>
      <c r="G5051" s="27">
        <v>34570</v>
      </c>
      <c r="H5051">
        <v>21</v>
      </c>
      <c r="I5051" t="s">
        <v>259</v>
      </c>
      <c r="J5051" t="s">
        <v>250</v>
      </c>
      <c r="K5051">
        <v>0</v>
      </c>
      <c r="L5051">
        <v>4</v>
      </c>
      <c r="M5051">
        <v>0</v>
      </c>
      <c r="N5051">
        <v>0</v>
      </c>
      <c r="O5051">
        <v>0</v>
      </c>
      <c r="P5051">
        <v>0</v>
      </c>
      <c r="Q5051" s="28">
        <v>41492.148611111108</v>
      </c>
      <c r="R5051" s="28">
        <v>41493.356249999997</v>
      </c>
      <c r="S5051" t="s">
        <v>17184</v>
      </c>
      <c r="T5051" s="27">
        <v>41492</v>
      </c>
      <c r="V5051">
        <v>0</v>
      </c>
      <c r="W5051" t="s">
        <v>36</v>
      </c>
      <c r="X5051" t="s">
        <v>279</v>
      </c>
      <c r="Y5051">
        <v>0</v>
      </c>
      <c r="AB5051" t="s">
        <v>237</v>
      </c>
      <c r="AH5051">
        <v>0</v>
      </c>
      <c r="AN5051" t="s">
        <v>238</v>
      </c>
      <c r="AO5051">
        <v>6</v>
      </c>
      <c r="AP5051" t="s">
        <v>246</v>
      </c>
      <c r="AQ5051" s="27">
        <v>41492</v>
      </c>
      <c r="AR5051" t="s">
        <v>240</v>
      </c>
      <c r="AS5051">
        <v>4</v>
      </c>
      <c r="AT5051" t="s">
        <v>239</v>
      </c>
      <c r="AU5051" s="27">
        <v>41492</v>
      </c>
    </row>
    <row r="5052" spans="1:47" x14ac:dyDescent="0.2">
      <c r="A5052">
        <v>5051</v>
      </c>
      <c r="B5052" t="s">
        <v>17185</v>
      </c>
      <c r="C5052" t="s">
        <v>288</v>
      </c>
      <c r="D5052" t="s">
        <v>17186</v>
      </c>
      <c r="E5052" s="27">
        <v>41338</v>
      </c>
      <c r="F5052" t="s">
        <v>233</v>
      </c>
      <c r="G5052" s="27">
        <v>31407</v>
      </c>
      <c r="H5052">
        <v>30</v>
      </c>
      <c r="I5052" t="s">
        <v>244</v>
      </c>
      <c r="J5052" t="s">
        <v>245</v>
      </c>
      <c r="K5052">
        <v>0</v>
      </c>
      <c r="L5052">
        <v>3</v>
      </c>
      <c r="M5052">
        <v>1</v>
      </c>
      <c r="N5052">
        <v>1</v>
      </c>
      <c r="O5052">
        <v>3</v>
      </c>
      <c r="P5052">
        <v>-1</v>
      </c>
      <c r="Q5052" s="28">
        <v>41337.09375</v>
      </c>
      <c r="R5052" s="28">
        <v>41402.422222222223</v>
      </c>
      <c r="S5052" t="s">
        <v>17187</v>
      </c>
      <c r="T5052" s="27">
        <v>41337</v>
      </c>
      <c r="V5052">
        <v>1</v>
      </c>
      <c r="W5052" t="s">
        <v>32</v>
      </c>
      <c r="X5052" t="s">
        <v>9133</v>
      </c>
      <c r="Y5052">
        <v>0</v>
      </c>
      <c r="AB5052" t="s">
        <v>237</v>
      </c>
      <c r="AH5052">
        <v>0</v>
      </c>
      <c r="AN5052" t="s">
        <v>238</v>
      </c>
      <c r="AO5052">
        <v>3</v>
      </c>
      <c r="AP5052" t="s">
        <v>239</v>
      </c>
      <c r="AQ5052" s="27">
        <v>41338</v>
      </c>
      <c r="AR5052" t="s">
        <v>240</v>
      </c>
      <c r="AS5052">
        <v>3</v>
      </c>
      <c r="AT5052" t="s">
        <v>239</v>
      </c>
      <c r="AU5052" s="27">
        <v>41338</v>
      </c>
    </row>
    <row r="5053" spans="1:47" x14ac:dyDescent="0.2">
      <c r="A5053">
        <v>5052</v>
      </c>
      <c r="B5053" t="s">
        <v>17188</v>
      </c>
      <c r="C5053" t="s">
        <v>17189</v>
      </c>
      <c r="D5053" t="s">
        <v>17190</v>
      </c>
      <c r="E5053" s="27">
        <v>41521</v>
      </c>
      <c r="F5053" t="s">
        <v>233</v>
      </c>
      <c r="G5053" s="27">
        <v>26390</v>
      </c>
      <c r="H5053">
        <v>44</v>
      </c>
      <c r="I5053" t="s">
        <v>244</v>
      </c>
      <c r="J5053" t="s">
        <v>245</v>
      </c>
      <c r="K5053">
        <v>0</v>
      </c>
      <c r="L5053">
        <v>4</v>
      </c>
      <c r="M5053">
        <v>0</v>
      </c>
      <c r="N5053">
        <v>0</v>
      </c>
      <c r="O5053">
        <v>0</v>
      </c>
      <c r="P5053">
        <v>0</v>
      </c>
      <c r="Q5053" s="28">
        <v>41521.511805555558</v>
      </c>
      <c r="R5053" s="28">
        <v>41533.316666666666</v>
      </c>
      <c r="S5053" t="s">
        <v>17191</v>
      </c>
      <c r="T5053" s="27">
        <v>41520</v>
      </c>
      <c r="V5053">
        <v>1</v>
      </c>
      <c r="W5053" t="s">
        <v>32</v>
      </c>
      <c r="X5053" t="s">
        <v>343</v>
      </c>
      <c r="Y5053">
        <v>0</v>
      </c>
      <c r="AB5053" t="s">
        <v>237</v>
      </c>
      <c r="AH5053">
        <v>0</v>
      </c>
      <c r="AN5053" t="s">
        <v>238</v>
      </c>
      <c r="AO5053">
        <v>1</v>
      </c>
      <c r="AP5053" t="s">
        <v>239</v>
      </c>
      <c r="AQ5053" s="27">
        <v>41521</v>
      </c>
      <c r="AR5053" t="s">
        <v>240</v>
      </c>
      <c r="AS5053">
        <v>4</v>
      </c>
      <c r="AT5053" t="s">
        <v>239</v>
      </c>
      <c r="AU5053" s="27">
        <v>41521</v>
      </c>
    </row>
    <row r="5054" spans="1:47" x14ac:dyDescent="0.2">
      <c r="A5054">
        <v>5053</v>
      </c>
      <c r="B5054" t="s">
        <v>17192</v>
      </c>
      <c r="C5054" t="s">
        <v>813</v>
      </c>
      <c r="D5054" t="s">
        <v>850</v>
      </c>
      <c r="E5054" s="27">
        <v>41564</v>
      </c>
      <c r="F5054" t="s">
        <v>233</v>
      </c>
      <c r="G5054" s="27">
        <v>34631</v>
      </c>
      <c r="H5054">
        <v>21</v>
      </c>
      <c r="I5054" t="s">
        <v>259</v>
      </c>
      <c r="J5054" t="s">
        <v>250</v>
      </c>
      <c r="K5054">
        <v>0</v>
      </c>
      <c r="L5054">
        <v>7</v>
      </c>
      <c r="M5054">
        <v>0</v>
      </c>
      <c r="N5054">
        <v>0</v>
      </c>
      <c r="O5054">
        <v>1</v>
      </c>
      <c r="P5054">
        <v>-21</v>
      </c>
      <c r="Q5054" s="28">
        <v>41543.520138888889</v>
      </c>
      <c r="R5054" s="28">
        <v>41564.428472222222</v>
      </c>
      <c r="S5054" t="s">
        <v>17193</v>
      </c>
      <c r="T5054" s="27">
        <v>41542</v>
      </c>
      <c r="V5054">
        <v>22</v>
      </c>
      <c r="W5054" t="s">
        <v>32</v>
      </c>
      <c r="X5054" t="s">
        <v>1395</v>
      </c>
      <c r="Y5054">
        <v>1</v>
      </c>
      <c r="AA5054" t="s">
        <v>17194</v>
      </c>
      <c r="AB5054" t="s">
        <v>36</v>
      </c>
      <c r="AC5054">
        <v>0</v>
      </c>
      <c r="AD5054" s="27">
        <v>41892</v>
      </c>
      <c r="AE5054" t="s">
        <v>474</v>
      </c>
      <c r="AF5054" s="27">
        <v>41892</v>
      </c>
      <c r="AG5054" s="27">
        <v>41914</v>
      </c>
      <c r="AH5054">
        <v>0</v>
      </c>
      <c r="AN5054" t="s">
        <v>238</v>
      </c>
      <c r="AO5054">
        <v>8</v>
      </c>
      <c r="AP5054" t="s">
        <v>269</v>
      </c>
      <c r="AQ5054" s="27">
        <v>41564</v>
      </c>
      <c r="AR5054" t="s">
        <v>240</v>
      </c>
      <c r="AS5054">
        <v>7</v>
      </c>
      <c r="AT5054" t="s">
        <v>246</v>
      </c>
      <c r="AU5054" s="27">
        <v>41564</v>
      </c>
    </row>
    <row r="5055" spans="1:47" x14ac:dyDescent="0.2">
      <c r="A5055">
        <v>5054</v>
      </c>
      <c r="B5055" t="s">
        <v>17195</v>
      </c>
      <c r="C5055" t="s">
        <v>400</v>
      </c>
      <c r="D5055" t="s">
        <v>17196</v>
      </c>
      <c r="E5055" s="27">
        <v>41319</v>
      </c>
      <c r="F5055" t="s">
        <v>233</v>
      </c>
      <c r="G5055" s="27">
        <v>33923</v>
      </c>
      <c r="H5055">
        <v>23</v>
      </c>
      <c r="I5055" t="s">
        <v>259</v>
      </c>
      <c r="J5055" t="s">
        <v>250</v>
      </c>
      <c r="K5055">
        <v>0</v>
      </c>
      <c r="L5055">
        <v>4</v>
      </c>
      <c r="M5055">
        <v>0</v>
      </c>
      <c r="N5055">
        <v>0</v>
      </c>
      <c r="O5055">
        <v>0</v>
      </c>
      <c r="P5055">
        <v>-1</v>
      </c>
      <c r="Q5055" s="28">
        <v>41318.375</v>
      </c>
      <c r="R5055" s="28">
        <v>41320.229166666664</v>
      </c>
      <c r="S5055" t="s">
        <v>17197</v>
      </c>
      <c r="T5055" s="27">
        <v>41318</v>
      </c>
      <c r="V5055">
        <v>1</v>
      </c>
      <c r="W5055" t="s">
        <v>36</v>
      </c>
      <c r="X5055" t="s">
        <v>1224</v>
      </c>
      <c r="Y5055">
        <v>1</v>
      </c>
      <c r="AA5055" t="s">
        <v>17198</v>
      </c>
      <c r="AB5055" t="s">
        <v>36</v>
      </c>
      <c r="AD5055" s="27">
        <v>42069</v>
      </c>
      <c r="AE5055" t="s">
        <v>392</v>
      </c>
      <c r="AH5055">
        <v>0</v>
      </c>
      <c r="AN5055" t="s">
        <v>238</v>
      </c>
      <c r="AO5055">
        <v>5</v>
      </c>
      <c r="AP5055" t="s">
        <v>246</v>
      </c>
      <c r="AQ5055" s="27">
        <v>41319</v>
      </c>
      <c r="AR5055" t="s">
        <v>240</v>
      </c>
      <c r="AS5055">
        <v>4</v>
      </c>
      <c r="AT5055" t="s">
        <v>239</v>
      </c>
      <c r="AU5055" s="27">
        <v>41319</v>
      </c>
    </row>
    <row r="5056" spans="1:47" x14ac:dyDescent="0.2">
      <c r="A5056">
        <v>5055</v>
      </c>
      <c r="B5056" t="s">
        <v>17199</v>
      </c>
      <c r="C5056" t="s">
        <v>17200</v>
      </c>
      <c r="D5056" t="s">
        <v>3540</v>
      </c>
      <c r="E5056" s="27">
        <v>41298</v>
      </c>
      <c r="F5056" t="s">
        <v>233</v>
      </c>
      <c r="G5056" s="27">
        <v>29942</v>
      </c>
      <c r="H5056">
        <v>34</v>
      </c>
      <c r="I5056" t="s">
        <v>244</v>
      </c>
      <c r="J5056" t="s">
        <v>353</v>
      </c>
      <c r="K5056">
        <v>0</v>
      </c>
      <c r="L5056">
        <v>1</v>
      </c>
      <c r="M5056">
        <v>0</v>
      </c>
      <c r="N5056">
        <v>0</v>
      </c>
      <c r="O5056">
        <v>0</v>
      </c>
      <c r="W5056" t="s">
        <v>237</v>
      </c>
      <c r="Y5056">
        <v>-1</v>
      </c>
      <c r="AB5056" t="s">
        <v>237</v>
      </c>
      <c r="AH5056">
        <v>0</v>
      </c>
      <c r="AN5056" t="s">
        <v>238</v>
      </c>
      <c r="AO5056">
        <v>1</v>
      </c>
      <c r="AP5056" t="s">
        <v>239</v>
      </c>
      <c r="AQ5056" s="27">
        <v>41298</v>
      </c>
      <c r="AR5056" t="s">
        <v>240</v>
      </c>
      <c r="AS5056">
        <v>1</v>
      </c>
      <c r="AT5056" t="s">
        <v>239</v>
      </c>
      <c r="AU5056" s="27">
        <v>41298</v>
      </c>
    </row>
    <row r="5057" spans="1:47" x14ac:dyDescent="0.2">
      <c r="A5057">
        <v>5056</v>
      </c>
      <c r="B5057" t="s">
        <v>17201</v>
      </c>
      <c r="C5057" t="s">
        <v>1438</v>
      </c>
      <c r="D5057" t="s">
        <v>11613</v>
      </c>
      <c r="E5057" s="27">
        <v>41871</v>
      </c>
      <c r="F5057" t="s">
        <v>233</v>
      </c>
      <c r="G5057" s="27">
        <v>29462</v>
      </c>
      <c r="H5057">
        <v>35</v>
      </c>
      <c r="I5057" t="s">
        <v>244</v>
      </c>
      <c r="J5057" t="s">
        <v>353</v>
      </c>
      <c r="K5057">
        <v>0</v>
      </c>
      <c r="L5057">
        <v>1</v>
      </c>
      <c r="M5057">
        <v>0</v>
      </c>
      <c r="N5057">
        <v>0</v>
      </c>
      <c r="O5057">
        <v>1</v>
      </c>
      <c r="P5057">
        <v>0</v>
      </c>
      <c r="Q5057" s="28">
        <v>41871.305555555555</v>
      </c>
      <c r="R5057" s="28">
        <v>41871.354861111111</v>
      </c>
      <c r="S5057" t="s">
        <v>17202</v>
      </c>
      <c r="T5057" s="27">
        <v>41871</v>
      </c>
      <c r="V5057">
        <v>0</v>
      </c>
      <c r="W5057" t="s">
        <v>36</v>
      </c>
      <c r="X5057" t="s">
        <v>1265</v>
      </c>
      <c r="Y5057">
        <v>0</v>
      </c>
      <c r="AB5057" t="s">
        <v>237</v>
      </c>
      <c r="AH5057">
        <v>0</v>
      </c>
      <c r="AN5057" t="s">
        <v>238</v>
      </c>
      <c r="AO5057">
        <v>2</v>
      </c>
      <c r="AP5057" t="s">
        <v>239</v>
      </c>
      <c r="AQ5057" s="27">
        <v>41871</v>
      </c>
      <c r="AR5057" t="s">
        <v>240</v>
      </c>
      <c r="AS5057">
        <v>1</v>
      </c>
      <c r="AT5057" t="s">
        <v>239</v>
      </c>
      <c r="AU5057" s="27">
        <v>41871</v>
      </c>
    </row>
    <row r="5058" spans="1:47" x14ac:dyDescent="0.2">
      <c r="A5058">
        <v>5057</v>
      </c>
      <c r="B5058" t="s">
        <v>17203</v>
      </c>
      <c r="C5058" t="s">
        <v>17204</v>
      </c>
      <c r="D5058" t="s">
        <v>17205</v>
      </c>
      <c r="E5058" s="27">
        <v>41674</v>
      </c>
      <c r="F5058" t="s">
        <v>294</v>
      </c>
      <c r="G5058" s="27">
        <v>24377</v>
      </c>
      <c r="H5058">
        <v>49</v>
      </c>
      <c r="I5058" t="s">
        <v>234</v>
      </c>
      <c r="J5058" t="s">
        <v>250</v>
      </c>
      <c r="K5058">
        <v>0</v>
      </c>
      <c r="L5058">
        <v>1</v>
      </c>
      <c r="M5058">
        <v>0</v>
      </c>
      <c r="N5058">
        <v>0</v>
      </c>
      <c r="O5058">
        <v>1</v>
      </c>
      <c r="P5058">
        <v>-1</v>
      </c>
      <c r="Q5058" s="28">
        <v>41673.227777777778</v>
      </c>
      <c r="R5058" s="28">
        <v>41674.063194444447</v>
      </c>
      <c r="S5058" t="s">
        <v>17206</v>
      </c>
      <c r="T5058" s="27">
        <v>41673</v>
      </c>
      <c r="V5058">
        <v>1</v>
      </c>
      <c r="W5058" t="s">
        <v>32</v>
      </c>
      <c r="X5058" t="s">
        <v>348</v>
      </c>
      <c r="Y5058">
        <v>0</v>
      </c>
      <c r="AB5058" t="s">
        <v>237</v>
      </c>
      <c r="AH5058">
        <v>0</v>
      </c>
      <c r="AN5058" t="s">
        <v>238</v>
      </c>
      <c r="AO5058">
        <v>1</v>
      </c>
      <c r="AP5058" t="s">
        <v>239</v>
      </c>
      <c r="AQ5058" s="27">
        <v>41674</v>
      </c>
      <c r="AR5058" t="s">
        <v>240</v>
      </c>
      <c r="AS5058">
        <v>1</v>
      </c>
      <c r="AT5058" t="s">
        <v>239</v>
      </c>
      <c r="AU5058" s="27">
        <v>41674</v>
      </c>
    </row>
    <row r="5059" spans="1:47" x14ac:dyDescent="0.2">
      <c r="A5059">
        <v>5058</v>
      </c>
      <c r="B5059" t="s">
        <v>17207</v>
      </c>
      <c r="C5059" t="s">
        <v>3539</v>
      </c>
      <c r="D5059" t="s">
        <v>1110</v>
      </c>
      <c r="E5059" s="27">
        <v>41909</v>
      </c>
      <c r="F5059" t="s">
        <v>233</v>
      </c>
      <c r="G5059" s="27">
        <v>34002</v>
      </c>
      <c r="H5059">
        <v>23</v>
      </c>
      <c r="I5059" t="s">
        <v>259</v>
      </c>
      <c r="J5059" t="s">
        <v>250</v>
      </c>
      <c r="K5059">
        <v>0</v>
      </c>
      <c r="L5059">
        <v>10</v>
      </c>
      <c r="M5059">
        <v>0</v>
      </c>
      <c r="N5059">
        <v>0</v>
      </c>
      <c r="O5059">
        <v>3</v>
      </c>
      <c r="P5059">
        <v>-1</v>
      </c>
      <c r="Q5059" s="28">
        <v>41908.161111111112</v>
      </c>
      <c r="R5059" s="28">
        <v>41961.42083333333</v>
      </c>
      <c r="S5059" t="s">
        <v>17208</v>
      </c>
      <c r="T5059" s="27">
        <v>41908</v>
      </c>
      <c r="V5059">
        <v>1</v>
      </c>
      <c r="W5059" t="s">
        <v>32</v>
      </c>
      <c r="X5059" t="s">
        <v>359</v>
      </c>
      <c r="Y5059">
        <v>1</v>
      </c>
      <c r="AA5059" t="s">
        <v>17209</v>
      </c>
      <c r="AB5059" t="s">
        <v>36</v>
      </c>
      <c r="AC5059">
        <v>1</v>
      </c>
      <c r="AD5059" s="27">
        <v>42144</v>
      </c>
      <c r="AE5059" t="s">
        <v>412</v>
      </c>
      <c r="AF5059" s="27">
        <v>42145</v>
      </c>
      <c r="AG5059" s="27">
        <v>42245</v>
      </c>
      <c r="AH5059">
        <v>0</v>
      </c>
      <c r="AN5059" t="s">
        <v>238</v>
      </c>
      <c r="AO5059">
        <v>8</v>
      </c>
      <c r="AP5059" t="s">
        <v>269</v>
      </c>
      <c r="AQ5059" s="27">
        <v>41909</v>
      </c>
      <c r="AR5059" t="s">
        <v>240</v>
      </c>
      <c r="AS5059">
        <v>10</v>
      </c>
      <c r="AT5059" t="s">
        <v>269</v>
      </c>
      <c r="AU5059" s="27">
        <v>41909</v>
      </c>
    </row>
    <row r="5060" spans="1:47" x14ac:dyDescent="0.2">
      <c r="A5060">
        <v>5059</v>
      </c>
      <c r="B5060" t="s">
        <v>17210</v>
      </c>
      <c r="C5060" t="s">
        <v>13263</v>
      </c>
      <c r="D5060" t="s">
        <v>3642</v>
      </c>
      <c r="E5060" s="27">
        <v>41540</v>
      </c>
      <c r="F5060" t="s">
        <v>233</v>
      </c>
      <c r="G5060" s="27">
        <v>30479</v>
      </c>
      <c r="H5060">
        <v>32</v>
      </c>
      <c r="I5060" t="s">
        <v>244</v>
      </c>
      <c r="J5060" t="s">
        <v>245</v>
      </c>
      <c r="K5060">
        <v>0</v>
      </c>
      <c r="L5060">
        <v>7</v>
      </c>
      <c r="M5060">
        <v>0</v>
      </c>
      <c r="N5060">
        <v>0</v>
      </c>
      <c r="O5060">
        <v>4</v>
      </c>
      <c r="P5060">
        <v>-1</v>
      </c>
      <c r="Q5060" s="28">
        <v>41539.380555555559</v>
      </c>
      <c r="R5060" s="28">
        <v>41541.184027777781</v>
      </c>
      <c r="S5060" t="s">
        <v>17211</v>
      </c>
      <c r="T5060" s="27">
        <v>41539</v>
      </c>
      <c r="V5060">
        <v>1</v>
      </c>
      <c r="W5060" t="s">
        <v>32</v>
      </c>
      <c r="X5060" t="s">
        <v>261</v>
      </c>
      <c r="Y5060">
        <v>0</v>
      </c>
      <c r="AB5060" t="s">
        <v>237</v>
      </c>
      <c r="AH5060">
        <v>0</v>
      </c>
      <c r="AN5060" t="s">
        <v>238</v>
      </c>
      <c r="AO5060">
        <v>4</v>
      </c>
      <c r="AP5060" t="s">
        <v>239</v>
      </c>
      <c r="AQ5060" s="27">
        <v>41540</v>
      </c>
      <c r="AR5060" t="s">
        <v>240</v>
      </c>
      <c r="AS5060">
        <v>7</v>
      </c>
      <c r="AT5060" t="s">
        <v>246</v>
      </c>
      <c r="AU5060" s="27">
        <v>41540</v>
      </c>
    </row>
    <row r="5061" spans="1:47" x14ac:dyDescent="0.2">
      <c r="A5061">
        <v>5060</v>
      </c>
      <c r="B5061" t="s">
        <v>17212</v>
      </c>
      <c r="C5061" t="s">
        <v>1286</v>
      </c>
      <c r="D5061" t="s">
        <v>1768</v>
      </c>
      <c r="E5061" s="27">
        <v>41309</v>
      </c>
      <c r="F5061" t="s">
        <v>233</v>
      </c>
      <c r="G5061" s="27">
        <v>33631</v>
      </c>
      <c r="H5061">
        <v>24</v>
      </c>
      <c r="I5061" t="s">
        <v>259</v>
      </c>
      <c r="J5061" t="s">
        <v>250</v>
      </c>
      <c r="K5061">
        <v>0</v>
      </c>
      <c r="L5061">
        <v>5</v>
      </c>
      <c r="M5061">
        <v>0</v>
      </c>
      <c r="N5061">
        <v>0</v>
      </c>
      <c r="O5061">
        <v>1</v>
      </c>
      <c r="P5061">
        <v>-1</v>
      </c>
      <c r="Q5061" s="28">
        <v>41308.227777777778</v>
      </c>
      <c r="R5061" s="28">
        <v>41383.254861111112</v>
      </c>
      <c r="S5061" t="s">
        <v>17213</v>
      </c>
      <c r="T5061" s="27">
        <v>41308</v>
      </c>
      <c r="V5061">
        <v>1</v>
      </c>
      <c r="W5061" t="s">
        <v>32</v>
      </c>
      <c r="X5061" t="s">
        <v>261</v>
      </c>
      <c r="Y5061">
        <v>1</v>
      </c>
      <c r="AA5061" t="s">
        <v>17214</v>
      </c>
      <c r="AB5061" t="s">
        <v>36</v>
      </c>
      <c r="AC5061">
        <v>0</v>
      </c>
      <c r="AD5061" s="27">
        <v>41505</v>
      </c>
      <c r="AE5061" t="s">
        <v>412</v>
      </c>
      <c r="AF5061" s="27">
        <v>41505</v>
      </c>
      <c r="AG5061" s="27">
        <v>41752</v>
      </c>
      <c r="AH5061">
        <v>0</v>
      </c>
      <c r="AN5061" t="s">
        <v>238</v>
      </c>
      <c r="AO5061">
        <v>7</v>
      </c>
      <c r="AP5061" t="s">
        <v>246</v>
      </c>
      <c r="AQ5061" s="27">
        <v>41309</v>
      </c>
      <c r="AR5061" t="s">
        <v>240</v>
      </c>
      <c r="AS5061">
        <v>5</v>
      </c>
      <c r="AT5061" t="s">
        <v>246</v>
      </c>
      <c r="AU5061" s="27">
        <v>41309</v>
      </c>
    </row>
    <row r="5062" spans="1:47" x14ac:dyDescent="0.2">
      <c r="A5062">
        <v>5061</v>
      </c>
      <c r="B5062" t="s">
        <v>17215</v>
      </c>
      <c r="C5062" t="s">
        <v>17216</v>
      </c>
      <c r="D5062" t="s">
        <v>586</v>
      </c>
      <c r="E5062" s="27">
        <v>41755</v>
      </c>
      <c r="F5062" t="s">
        <v>294</v>
      </c>
      <c r="G5062" s="27">
        <v>34655</v>
      </c>
      <c r="H5062">
        <v>21</v>
      </c>
      <c r="I5062" t="s">
        <v>259</v>
      </c>
      <c r="J5062" t="s">
        <v>250</v>
      </c>
      <c r="K5062">
        <v>0</v>
      </c>
      <c r="L5062">
        <v>4</v>
      </c>
      <c r="M5062">
        <v>0</v>
      </c>
      <c r="N5062">
        <v>0</v>
      </c>
      <c r="O5062">
        <v>1</v>
      </c>
      <c r="P5062">
        <v>-1</v>
      </c>
      <c r="Q5062" s="28">
        <v>41754.245833333334</v>
      </c>
      <c r="R5062" s="28">
        <v>41755.048611111109</v>
      </c>
      <c r="S5062" t="s">
        <v>17217</v>
      </c>
      <c r="U5062" s="27">
        <v>41754</v>
      </c>
      <c r="V5062">
        <v>1</v>
      </c>
      <c r="W5062" t="s">
        <v>32</v>
      </c>
      <c r="X5062" t="s">
        <v>274</v>
      </c>
      <c r="Y5062">
        <v>1</v>
      </c>
      <c r="AA5062" t="s">
        <v>17218</v>
      </c>
      <c r="AB5062" t="s">
        <v>36</v>
      </c>
      <c r="AD5062" s="27">
        <v>42278</v>
      </c>
      <c r="AE5062" t="s">
        <v>392</v>
      </c>
      <c r="AH5062">
        <v>0</v>
      </c>
      <c r="AN5062" t="s">
        <v>238</v>
      </c>
      <c r="AO5062">
        <v>5</v>
      </c>
      <c r="AP5062" t="s">
        <v>246</v>
      </c>
      <c r="AQ5062" s="27">
        <v>41755</v>
      </c>
      <c r="AR5062" t="s">
        <v>240</v>
      </c>
      <c r="AS5062">
        <v>4</v>
      </c>
      <c r="AT5062" t="s">
        <v>239</v>
      </c>
      <c r="AU5062" s="27">
        <v>41755</v>
      </c>
    </row>
    <row r="5063" spans="1:47" x14ac:dyDescent="0.2">
      <c r="A5063">
        <v>5062</v>
      </c>
      <c r="B5063" t="s">
        <v>17219</v>
      </c>
      <c r="C5063" t="s">
        <v>2229</v>
      </c>
      <c r="D5063" t="s">
        <v>597</v>
      </c>
      <c r="E5063" s="27">
        <v>41502</v>
      </c>
      <c r="F5063" t="s">
        <v>294</v>
      </c>
      <c r="G5063" s="27">
        <v>28895</v>
      </c>
      <c r="H5063">
        <v>37</v>
      </c>
      <c r="I5063" t="s">
        <v>244</v>
      </c>
      <c r="J5063" t="s">
        <v>245</v>
      </c>
      <c r="K5063">
        <v>0</v>
      </c>
      <c r="L5063">
        <v>6</v>
      </c>
      <c r="M5063">
        <v>0</v>
      </c>
      <c r="N5063">
        <v>0</v>
      </c>
      <c r="O5063">
        <v>7</v>
      </c>
      <c r="P5063">
        <v>-30</v>
      </c>
      <c r="Q5063" s="28">
        <v>41472.309027777781</v>
      </c>
      <c r="R5063" s="28">
        <v>41479.295138888891</v>
      </c>
      <c r="S5063" t="s">
        <v>17220</v>
      </c>
      <c r="T5063" s="27">
        <v>41472</v>
      </c>
      <c r="V5063">
        <v>30</v>
      </c>
      <c r="W5063" t="s">
        <v>32</v>
      </c>
      <c r="X5063" t="s">
        <v>983</v>
      </c>
      <c r="Y5063">
        <v>1</v>
      </c>
      <c r="AA5063" t="s">
        <v>17221</v>
      </c>
      <c r="AB5063" t="s">
        <v>32</v>
      </c>
      <c r="AC5063">
        <v>0</v>
      </c>
      <c r="AD5063" s="27">
        <v>41537</v>
      </c>
      <c r="AE5063" t="s">
        <v>359</v>
      </c>
      <c r="AF5063" s="27">
        <v>41537</v>
      </c>
      <c r="AG5063" s="27">
        <v>41690</v>
      </c>
      <c r="AH5063">
        <v>0</v>
      </c>
      <c r="AN5063" t="s">
        <v>238</v>
      </c>
      <c r="AO5063">
        <v>2</v>
      </c>
      <c r="AP5063" t="s">
        <v>239</v>
      </c>
      <c r="AQ5063" s="27">
        <v>41502</v>
      </c>
      <c r="AR5063" t="s">
        <v>240</v>
      </c>
      <c r="AS5063">
        <v>6</v>
      </c>
      <c r="AT5063" t="s">
        <v>246</v>
      </c>
      <c r="AU5063" s="27">
        <v>41502</v>
      </c>
    </row>
    <row r="5064" spans="1:47" x14ac:dyDescent="0.2">
      <c r="A5064">
        <v>5063</v>
      </c>
      <c r="B5064" t="s">
        <v>17222</v>
      </c>
      <c r="C5064" t="s">
        <v>9492</v>
      </c>
      <c r="D5064" t="s">
        <v>2666</v>
      </c>
      <c r="E5064" s="27">
        <v>41493</v>
      </c>
      <c r="F5064" t="s">
        <v>294</v>
      </c>
      <c r="G5064" s="27">
        <v>34683</v>
      </c>
      <c r="H5064">
        <v>21</v>
      </c>
      <c r="I5064" t="s">
        <v>259</v>
      </c>
      <c r="J5064" t="s">
        <v>250</v>
      </c>
      <c r="K5064">
        <v>0</v>
      </c>
      <c r="L5064">
        <v>5</v>
      </c>
      <c r="M5064">
        <v>0</v>
      </c>
      <c r="N5064">
        <v>0</v>
      </c>
      <c r="O5064">
        <v>1</v>
      </c>
      <c r="S5064" t="s">
        <v>17223</v>
      </c>
      <c r="T5064" s="27">
        <v>41492</v>
      </c>
      <c r="V5064">
        <v>1</v>
      </c>
      <c r="W5064" t="s">
        <v>36</v>
      </c>
      <c r="X5064" t="s">
        <v>279</v>
      </c>
      <c r="Y5064">
        <v>1</v>
      </c>
      <c r="AA5064" t="s">
        <v>17224</v>
      </c>
      <c r="AB5064" t="s">
        <v>32</v>
      </c>
      <c r="AD5064" s="27">
        <v>41803</v>
      </c>
      <c r="AE5064" t="s">
        <v>359</v>
      </c>
      <c r="AH5064">
        <v>0</v>
      </c>
      <c r="AN5064" t="s">
        <v>238</v>
      </c>
      <c r="AO5064">
        <v>6</v>
      </c>
      <c r="AP5064" t="s">
        <v>246</v>
      </c>
      <c r="AQ5064" s="27">
        <v>41493</v>
      </c>
      <c r="AR5064" t="s">
        <v>240</v>
      </c>
      <c r="AS5064">
        <v>5</v>
      </c>
      <c r="AT5064" t="s">
        <v>246</v>
      </c>
      <c r="AU5064" s="27">
        <v>41493</v>
      </c>
    </row>
    <row r="5065" spans="1:47" x14ac:dyDescent="0.2">
      <c r="A5065">
        <v>5064</v>
      </c>
      <c r="B5065" t="s">
        <v>17225</v>
      </c>
      <c r="C5065" t="s">
        <v>914</v>
      </c>
      <c r="D5065" t="s">
        <v>17226</v>
      </c>
      <c r="E5065" s="27">
        <v>41551</v>
      </c>
      <c r="F5065" t="s">
        <v>233</v>
      </c>
      <c r="G5065" s="27">
        <v>31896</v>
      </c>
      <c r="H5065">
        <v>28</v>
      </c>
      <c r="I5065" t="s">
        <v>244</v>
      </c>
      <c r="J5065" t="s">
        <v>245</v>
      </c>
      <c r="K5065">
        <v>0</v>
      </c>
      <c r="L5065">
        <v>2</v>
      </c>
      <c r="M5065">
        <v>0</v>
      </c>
      <c r="N5065">
        <v>0</v>
      </c>
      <c r="O5065">
        <v>2</v>
      </c>
      <c r="P5065">
        <v>-1</v>
      </c>
      <c r="Q5065" s="28">
        <v>41550.164583333331</v>
      </c>
      <c r="R5065" s="28">
        <v>41560.210416666669</v>
      </c>
      <c r="S5065" t="s">
        <v>17227</v>
      </c>
      <c r="U5065" s="27">
        <v>41550</v>
      </c>
      <c r="V5065">
        <v>1</v>
      </c>
      <c r="W5065" t="s">
        <v>32</v>
      </c>
      <c r="X5065" t="s">
        <v>274</v>
      </c>
      <c r="Y5065">
        <v>1</v>
      </c>
      <c r="AA5065" t="s">
        <v>17228</v>
      </c>
      <c r="AB5065" t="s">
        <v>36</v>
      </c>
      <c r="AD5065" s="27">
        <v>41914</v>
      </c>
      <c r="AE5065" t="s">
        <v>392</v>
      </c>
      <c r="AH5065">
        <v>1</v>
      </c>
      <c r="AJ5065" t="s">
        <v>17229</v>
      </c>
      <c r="AK5065" t="s">
        <v>462</v>
      </c>
      <c r="AL5065" s="27">
        <v>41917</v>
      </c>
      <c r="AM5065" t="s">
        <v>279</v>
      </c>
      <c r="AN5065" t="s">
        <v>238</v>
      </c>
      <c r="AO5065">
        <v>3</v>
      </c>
      <c r="AP5065" t="s">
        <v>239</v>
      </c>
      <c r="AQ5065" s="27">
        <v>41551</v>
      </c>
      <c r="AR5065" t="s">
        <v>240</v>
      </c>
      <c r="AS5065">
        <v>2</v>
      </c>
      <c r="AT5065" t="s">
        <v>239</v>
      </c>
      <c r="AU5065" s="27">
        <v>41551</v>
      </c>
    </row>
    <row r="5066" spans="1:47" x14ac:dyDescent="0.2">
      <c r="A5066">
        <v>5065</v>
      </c>
      <c r="B5066" t="s">
        <v>17230</v>
      </c>
      <c r="C5066" t="s">
        <v>2056</v>
      </c>
      <c r="D5066" t="s">
        <v>17231</v>
      </c>
      <c r="E5066" s="27">
        <v>41555</v>
      </c>
      <c r="F5066" t="s">
        <v>233</v>
      </c>
      <c r="G5066" s="27">
        <v>26929</v>
      </c>
      <c r="H5066">
        <v>42</v>
      </c>
      <c r="I5066" t="s">
        <v>244</v>
      </c>
      <c r="J5066" t="s">
        <v>245</v>
      </c>
      <c r="K5066">
        <v>0</v>
      </c>
      <c r="L5066">
        <v>4</v>
      </c>
      <c r="M5066">
        <v>0</v>
      </c>
      <c r="N5066">
        <v>0</v>
      </c>
      <c r="O5066">
        <v>2</v>
      </c>
      <c r="P5066">
        <v>-43</v>
      </c>
      <c r="Q5066" s="28">
        <v>41512.330555555556</v>
      </c>
      <c r="R5066" s="28">
        <v>41553.258333333331</v>
      </c>
      <c r="S5066" t="s">
        <v>17232</v>
      </c>
      <c r="T5066" s="27">
        <v>41512</v>
      </c>
      <c r="V5066">
        <v>43</v>
      </c>
      <c r="W5066" t="s">
        <v>36</v>
      </c>
      <c r="X5066" t="s">
        <v>279</v>
      </c>
      <c r="Y5066">
        <v>0</v>
      </c>
      <c r="AB5066" t="s">
        <v>237</v>
      </c>
      <c r="AH5066">
        <v>0</v>
      </c>
      <c r="AN5066" t="s">
        <v>238</v>
      </c>
      <c r="AO5066">
        <v>5</v>
      </c>
      <c r="AP5066" t="s">
        <v>246</v>
      </c>
      <c r="AQ5066" s="27">
        <v>41555</v>
      </c>
      <c r="AR5066" t="s">
        <v>240</v>
      </c>
      <c r="AS5066">
        <v>4</v>
      </c>
      <c r="AT5066" t="s">
        <v>239</v>
      </c>
      <c r="AU5066" s="27">
        <v>41555</v>
      </c>
    </row>
    <row r="5067" spans="1:47" x14ac:dyDescent="0.2">
      <c r="A5067">
        <v>5066</v>
      </c>
      <c r="B5067" t="s">
        <v>17233</v>
      </c>
      <c r="C5067" t="s">
        <v>17234</v>
      </c>
      <c r="D5067" t="s">
        <v>1991</v>
      </c>
      <c r="E5067" s="27">
        <v>41371</v>
      </c>
      <c r="F5067" t="s">
        <v>233</v>
      </c>
      <c r="G5067" s="27">
        <v>33739</v>
      </c>
      <c r="H5067">
        <v>23</v>
      </c>
      <c r="I5067" t="s">
        <v>259</v>
      </c>
      <c r="J5067" t="s">
        <v>22</v>
      </c>
      <c r="K5067">
        <v>0</v>
      </c>
      <c r="L5067">
        <v>6</v>
      </c>
      <c r="M5067">
        <v>2</v>
      </c>
      <c r="N5067">
        <v>0</v>
      </c>
      <c r="O5067">
        <v>7</v>
      </c>
      <c r="P5067">
        <v>0</v>
      </c>
      <c r="Q5067" s="28">
        <v>41371.133333333331</v>
      </c>
      <c r="R5067" s="28">
        <v>41380.418749999997</v>
      </c>
      <c r="S5067" t="s">
        <v>17235</v>
      </c>
      <c r="T5067" s="27">
        <v>41370</v>
      </c>
      <c r="V5067">
        <v>1</v>
      </c>
      <c r="W5067" t="s">
        <v>32</v>
      </c>
      <c r="X5067" t="s">
        <v>441</v>
      </c>
      <c r="Y5067">
        <v>1</v>
      </c>
      <c r="AA5067" t="s">
        <v>17236</v>
      </c>
      <c r="AB5067" t="s">
        <v>36</v>
      </c>
      <c r="AC5067">
        <v>0</v>
      </c>
      <c r="AD5067" s="27">
        <v>41480</v>
      </c>
      <c r="AE5067" t="s">
        <v>474</v>
      </c>
      <c r="AF5067" s="27">
        <v>41480</v>
      </c>
      <c r="AG5067" s="27">
        <v>41486</v>
      </c>
      <c r="AH5067">
        <v>1</v>
      </c>
      <c r="AJ5067" t="s">
        <v>17237</v>
      </c>
      <c r="AK5067" t="s">
        <v>312</v>
      </c>
      <c r="AL5067" s="27">
        <v>41846</v>
      </c>
      <c r="AM5067" t="s">
        <v>313</v>
      </c>
      <c r="AN5067" t="s">
        <v>238</v>
      </c>
      <c r="AO5067">
        <v>8</v>
      </c>
      <c r="AP5067" t="s">
        <v>269</v>
      </c>
      <c r="AQ5067" s="27">
        <v>41371</v>
      </c>
      <c r="AR5067" t="s">
        <v>240</v>
      </c>
      <c r="AS5067">
        <v>6</v>
      </c>
      <c r="AT5067" t="s">
        <v>246</v>
      </c>
      <c r="AU5067" s="27">
        <v>41371</v>
      </c>
    </row>
    <row r="5068" spans="1:47" x14ac:dyDescent="0.2">
      <c r="A5068">
        <v>5067</v>
      </c>
      <c r="B5068" t="s">
        <v>17238</v>
      </c>
      <c r="C5068" t="s">
        <v>17239</v>
      </c>
      <c r="D5068" t="s">
        <v>586</v>
      </c>
      <c r="E5068" s="27">
        <v>41861</v>
      </c>
      <c r="F5068" t="s">
        <v>294</v>
      </c>
      <c r="G5068" s="27">
        <v>33485</v>
      </c>
      <c r="H5068">
        <v>24</v>
      </c>
      <c r="I5068" t="s">
        <v>259</v>
      </c>
      <c r="J5068" t="s">
        <v>250</v>
      </c>
      <c r="K5068">
        <v>0</v>
      </c>
      <c r="L5068">
        <v>6</v>
      </c>
      <c r="M5068">
        <v>0</v>
      </c>
      <c r="N5068">
        <v>0</v>
      </c>
      <c r="O5068">
        <v>2</v>
      </c>
      <c r="P5068">
        <v>-1</v>
      </c>
      <c r="Q5068" s="28">
        <v>41860.374305555553</v>
      </c>
      <c r="R5068" s="28">
        <v>41861.394444444442</v>
      </c>
      <c r="S5068" t="s">
        <v>17240</v>
      </c>
      <c r="T5068" s="27">
        <v>41860</v>
      </c>
      <c r="V5068">
        <v>1</v>
      </c>
      <c r="W5068" t="s">
        <v>32</v>
      </c>
      <c r="X5068" t="s">
        <v>348</v>
      </c>
      <c r="Y5068">
        <v>1</v>
      </c>
      <c r="AA5068" t="s">
        <v>17241</v>
      </c>
      <c r="AB5068" t="s">
        <v>36</v>
      </c>
      <c r="AD5068" s="27">
        <v>42015</v>
      </c>
      <c r="AE5068" t="s">
        <v>681</v>
      </c>
      <c r="AH5068">
        <v>1</v>
      </c>
      <c r="AJ5068" t="s">
        <v>17242</v>
      </c>
      <c r="AK5068" t="s">
        <v>8654</v>
      </c>
      <c r="AL5068" s="27">
        <v>42348</v>
      </c>
      <c r="AM5068" t="s">
        <v>1395</v>
      </c>
      <c r="AN5068" t="s">
        <v>238</v>
      </c>
      <c r="AO5068">
        <v>4</v>
      </c>
      <c r="AP5068" t="s">
        <v>239</v>
      </c>
      <c r="AQ5068" s="27">
        <v>41861</v>
      </c>
      <c r="AR5068" t="s">
        <v>240</v>
      </c>
      <c r="AS5068">
        <v>6</v>
      </c>
      <c r="AT5068" t="s">
        <v>246</v>
      </c>
      <c r="AU5068" s="27">
        <v>41861</v>
      </c>
    </row>
    <row r="5069" spans="1:47" x14ac:dyDescent="0.2">
      <c r="A5069">
        <v>5068</v>
      </c>
      <c r="B5069" t="s">
        <v>17243</v>
      </c>
      <c r="C5069" t="s">
        <v>17244</v>
      </c>
      <c r="D5069" t="s">
        <v>4232</v>
      </c>
      <c r="E5069" s="27">
        <v>41661</v>
      </c>
      <c r="F5069" t="s">
        <v>233</v>
      </c>
      <c r="G5069" s="27">
        <v>30859</v>
      </c>
      <c r="H5069">
        <v>31</v>
      </c>
      <c r="I5069" t="s">
        <v>244</v>
      </c>
      <c r="J5069" t="s">
        <v>245</v>
      </c>
      <c r="K5069">
        <v>0</v>
      </c>
      <c r="L5069">
        <v>7</v>
      </c>
      <c r="M5069">
        <v>0</v>
      </c>
      <c r="N5069">
        <v>0</v>
      </c>
      <c r="O5069">
        <v>0</v>
      </c>
      <c r="P5069">
        <v>0</v>
      </c>
      <c r="Q5069" s="28">
        <v>41661.513194444444</v>
      </c>
      <c r="R5069" s="28">
        <v>41661.357638888891</v>
      </c>
      <c r="S5069" t="s">
        <v>17245</v>
      </c>
      <c r="T5069" s="27">
        <v>41660</v>
      </c>
      <c r="V5069">
        <v>1</v>
      </c>
      <c r="W5069" t="s">
        <v>32</v>
      </c>
      <c r="X5069" t="s">
        <v>261</v>
      </c>
      <c r="Y5069">
        <v>0</v>
      </c>
      <c r="AB5069" t="s">
        <v>237</v>
      </c>
      <c r="AH5069">
        <v>0</v>
      </c>
      <c r="AN5069" t="s">
        <v>238</v>
      </c>
      <c r="AO5069">
        <v>6</v>
      </c>
      <c r="AP5069" t="s">
        <v>246</v>
      </c>
      <c r="AQ5069" s="27">
        <v>41661</v>
      </c>
      <c r="AR5069" t="s">
        <v>240</v>
      </c>
      <c r="AS5069">
        <v>7</v>
      </c>
      <c r="AT5069" t="s">
        <v>246</v>
      </c>
      <c r="AU5069" s="27">
        <v>41661</v>
      </c>
    </row>
    <row r="5070" spans="1:47" x14ac:dyDescent="0.2">
      <c r="A5070">
        <v>5069</v>
      </c>
      <c r="B5070" t="s">
        <v>17246</v>
      </c>
      <c r="C5070" t="s">
        <v>1123</v>
      </c>
      <c r="D5070" t="s">
        <v>1079</v>
      </c>
      <c r="E5070" s="27">
        <v>41402</v>
      </c>
      <c r="F5070" t="s">
        <v>233</v>
      </c>
      <c r="G5070" s="27">
        <v>33394</v>
      </c>
      <c r="H5070">
        <v>24</v>
      </c>
      <c r="I5070" t="s">
        <v>259</v>
      </c>
      <c r="J5070" t="s">
        <v>250</v>
      </c>
      <c r="K5070">
        <v>1</v>
      </c>
      <c r="L5070">
        <v>10</v>
      </c>
      <c r="M5070">
        <v>0</v>
      </c>
      <c r="N5070">
        <v>0</v>
      </c>
      <c r="O5070">
        <v>2</v>
      </c>
      <c r="P5070">
        <v>-1</v>
      </c>
      <c r="Q5070" s="28">
        <v>41401.068749999999</v>
      </c>
      <c r="R5070" s="28">
        <v>41907.26458333333</v>
      </c>
      <c r="S5070" t="s">
        <v>17247</v>
      </c>
      <c r="T5070" s="27">
        <v>41401</v>
      </c>
      <c r="V5070">
        <v>1</v>
      </c>
      <c r="W5070" t="s">
        <v>36</v>
      </c>
      <c r="X5070" t="s">
        <v>1280</v>
      </c>
      <c r="Y5070">
        <v>1</v>
      </c>
      <c r="AA5070" t="s">
        <v>17248</v>
      </c>
      <c r="AB5070" t="s">
        <v>36</v>
      </c>
      <c r="AD5070" s="27">
        <v>41794</v>
      </c>
      <c r="AE5070" t="s">
        <v>10838</v>
      </c>
      <c r="AH5070">
        <v>0</v>
      </c>
      <c r="AN5070" t="s">
        <v>238</v>
      </c>
      <c r="AO5070">
        <v>9</v>
      </c>
      <c r="AP5070" t="s">
        <v>269</v>
      </c>
      <c r="AQ5070" s="27">
        <v>41402</v>
      </c>
      <c r="AR5070" t="s">
        <v>240</v>
      </c>
      <c r="AS5070">
        <v>10</v>
      </c>
      <c r="AT5070" t="s">
        <v>269</v>
      </c>
      <c r="AU5070" s="27">
        <v>41402</v>
      </c>
    </row>
    <row r="5071" spans="1:47" x14ac:dyDescent="0.2">
      <c r="A5071">
        <v>5070</v>
      </c>
      <c r="B5071" t="s">
        <v>17249</v>
      </c>
      <c r="C5071" t="s">
        <v>17250</v>
      </c>
      <c r="D5071" t="s">
        <v>17251</v>
      </c>
      <c r="E5071" s="27">
        <v>41887</v>
      </c>
      <c r="F5071" t="s">
        <v>233</v>
      </c>
      <c r="G5071" s="27">
        <v>33357</v>
      </c>
      <c r="H5071">
        <v>24</v>
      </c>
      <c r="I5071" t="s">
        <v>259</v>
      </c>
      <c r="J5071" t="s">
        <v>245</v>
      </c>
      <c r="K5071">
        <v>0</v>
      </c>
      <c r="L5071">
        <v>6</v>
      </c>
      <c r="M5071">
        <v>0</v>
      </c>
      <c r="N5071">
        <v>0</v>
      </c>
      <c r="O5071">
        <v>2</v>
      </c>
      <c r="P5071">
        <v>-60</v>
      </c>
      <c r="Q5071" s="28">
        <v>41827.140277777777</v>
      </c>
      <c r="R5071" s="28">
        <v>41886.354166666664</v>
      </c>
      <c r="S5071" t="s">
        <v>17252</v>
      </c>
      <c r="T5071" s="27">
        <v>41827</v>
      </c>
      <c r="V5071">
        <v>60</v>
      </c>
      <c r="W5071" t="s">
        <v>36</v>
      </c>
      <c r="X5071" t="s">
        <v>422</v>
      </c>
      <c r="Y5071">
        <v>0</v>
      </c>
      <c r="AB5071" t="s">
        <v>237</v>
      </c>
      <c r="AH5071">
        <v>0</v>
      </c>
      <c r="AN5071" t="s">
        <v>238</v>
      </c>
      <c r="AO5071">
        <v>6</v>
      </c>
      <c r="AP5071" t="s">
        <v>246</v>
      </c>
      <c r="AQ5071" s="27">
        <v>41887</v>
      </c>
      <c r="AR5071" t="s">
        <v>240</v>
      </c>
      <c r="AS5071">
        <v>6</v>
      </c>
      <c r="AT5071" t="s">
        <v>246</v>
      </c>
      <c r="AU5071" s="27">
        <v>41887</v>
      </c>
    </row>
    <row r="5072" spans="1:47" x14ac:dyDescent="0.2">
      <c r="A5072">
        <v>5071</v>
      </c>
      <c r="B5072" t="s">
        <v>17253</v>
      </c>
      <c r="C5072" t="s">
        <v>726</v>
      </c>
      <c r="D5072" t="s">
        <v>1321</v>
      </c>
      <c r="E5072" s="27">
        <v>41372</v>
      </c>
      <c r="F5072" t="s">
        <v>233</v>
      </c>
      <c r="G5072" s="27">
        <v>33113</v>
      </c>
      <c r="H5072">
        <v>25</v>
      </c>
      <c r="I5072" t="s">
        <v>244</v>
      </c>
      <c r="J5072" t="s">
        <v>250</v>
      </c>
      <c r="K5072">
        <v>0</v>
      </c>
      <c r="L5072">
        <v>2</v>
      </c>
      <c r="M5072">
        <v>0</v>
      </c>
      <c r="N5072">
        <v>0</v>
      </c>
      <c r="O5072">
        <v>1</v>
      </c>
      <c r="P5072">
        <v>-1</v>
      </c>
      <c r="Q5072" s="28">
        <v>41371.349305555559</v>
      </c>
      <c r="R5072" s="28">
        <v>41372.31527777778</v>
      </c>
      <c r="S5072" t="s">
        <v>17254</v>
      </c>
      <c r="U5072" s="27">
        <v>41371</v>
      </c>
      <c r="V5072">
        <v>1</v>
      </c>
      <c r="W5072" t="s">
        <v>32</v>
      </c>
      <c r="X5072" t="s">
        <v>274</v>
      </c>
      <c r="Y5072">
        <v>0</v>
      </c>
      <c r="AB5072" t="s">
        <v>237</v>
      </c>
      <c r="AH5072">
        <v>0</v>
      </c>
      <c r="AN5072" t="s">
        <v>238</v>
      </c>
      <c r="AO5072">
        <v>3</v>
      </c>
      <c r="AP5072" t="s">
        <v>239</v>
      </c>
      <c r="AQ5072" s="27">
        <v>41372</v>
      </c>
      <c r="AR5072" t="s">
        <v>240</v>
      </c>
      <c r="AS5072">
        <v>2</v>
      </c>
      <c r="AT5072" t="s">
        <v>239</v>
      </c>
      <c r="AU5072" s="27">
        <v>41372</v>
      </c>
    </row>
    <row r="5073" spans="1:47" x14ac:dyDescent="0.2">
      <c r="A5073">
        <v>5072</v>
      </c>
      <c r="B5073" t="s">
        <v>17255</v>
      </c>
      <c r="C5073" t="s">
        <v>4747</v>
      </c>
      <c r="D5073" t="s">
        <v>17256</v>
      </c>
      <c r="E5073" s="27">
        <v>41925</v>
      </c>
      <c r="F5073" t="s">
        <v>294</v>
      </c>
      <c r="G5073" s="27">
        <v>26338</v>
      </c>
      <c r="H5073">
        <v>44</v>
      </c>
      <c r="I5073" t="s">
        <v>244</v>
      </c>
      <c r="J5073" t="s">
        <v>245</v>
      </c>
      <c r="K5073">
        <v>0</v>
      </c>
      <c r="L5073">
        <v>2</v>
      </c>
      <c r="M5073">
        <v>0</v>
      </c>
      <c r="N5073">
        <v>0</v>
      </c>
      <c r="O5073">
        <v>0</v>
      </c>
      <c r="P5073">
        <v>-2</v>
      </c>
      <c r="Q5073" s="28">
        <v>41923.392361111109</v>
      </c>
      <c r="R5073" s="28">
        <v>41924.069444444445</v>
      </c>
      <c r="S5073" t="s">
        <v>17257</v>
      </c>
      <c r="T5073" s="27">
        <v>41923</v>
      </c>
      <c r="V5073">
        <v>2</v>
      </c>
      <c r="W5073" t="s">
        <v>36</v>
      </c>
      <c r="X5073" t="s">
        <v>279</v>
      </c>
      <c r="Y5073">
        <v>0</v>
      </c>
      <c r="AB5073" t="s">
        <v>237</v>
      </c>
      <c r="AH5073">
        <v>0</v>
      </c>
      <c r="AN5073" t="s">
        <v>238</v>
      </c>
      <c r="AO5073">
        <v>1</v>
      </c>
      <c r="AP5073" t="s">
        <v>239</v>
      </c>
      <c r="AQ5073" s="27">
        <v>41925</v>
      </c>
      <c r="AR5073" t="s">
        <v>240</v>
      </c>
      <c r="AS5073">
        <v>2</v>
      </c>
      <c r="AT5073" t="s">
        <v>239</v>
      </c>
      <c r="AU5073" s="27">
        <v>41925</v>
      </c>
    </row>
    <row r="5074" spans="1:47" x14ac:dyDescent="0.2">
      <c r="A5074">
        <v>5073</v>
      </c>
      <c r="B5074" t="s">
        <v>17258</v>
      </c>
      <c r="C5074" t="s">
        <v>990</v>
      </c>
      <c r="D5074" t="s">
        <v>5448</v>
      </c>
      <c r="E5074" s="27">
        <v>41549</v>
      </c>
      <c r="F5074" t="s">
        <v>233</v>
      </c>
      <c r="G5074" s="27">
        <v>22159</v>
      </c>
      <c r="H5074">
        <v>55</v>
      </c>
      <c r="I5074" t="s">
        <v>234</v>
      </c>
      <c r="J5074" t="s">
        <v>250</v>
      </c>
      <c r="K5074">
        <v>0</v>
      </c>
      <c r="L5074">
        <v>2</v>
      </c>
      <c r="M5074">
        <v>0</v>
      </c>
      <c r="N5074">
        <v>0</v>
      </c>
      <c r="O5074">
        <v>12</v>
      </c>
      <c r="S5074" t="s">
        <v>17259</v>
      </c>
      <c r="U5074" s="27">
        <v>40396</v>
      </c>
      <c r="V5074">
        <v>1153</v>
      </c>
      <c r="W5074" t="s">
        <v>32</v>
      </c>
      <c r="X5074" t="s">
        <v>274</v>
      </c>
      <c r="Y5074">
        <v>0</v>
      </c>
      <c r="AB5074" t="s">
        <v>237</v>
      </c>
      <c r="AH5074">
        <v>0</v>
      </c>
      <c r="AN5074" t="s">
        <v>238</v>
      </c>
      <c r="AO5074">
        <v>1</v>
      </c>
      <c r="AP5074" t="s">
        <v>239</v>
      </c>
      <c r="AQ5074" s="27">
        <v>41549</v>
      </c>
      <c r="AR5074" t="s">
        <v>240</v>
      </c>
      <c r="AS5074">
        <v>2</v>
      </c>
      <c r="AT5074" t="s">
        <v>239</v>
      </c>
      <c r="AU5074" s="27">
        <v>41549</v>
      </c>
    </row>
    <row r="5075" spans="1:47" x14ac:dyDescent="0.2">
      <c r="A5075">
        <v>5074</v>
      </c>
      <c r="B5075" t="s">
        <v>17260</v>
      </c>
      <c r="C5075" t="s">
        <v>17261</v>
      </c>
      <c r="D5075" t="s">
        <v>17262</v>
      </c>
      <c r="E5075" s="27">
        <v>41357</v>
      </c>
      <c r="F5075" t="s">
        <v>233</v>
      </c>
      <c r="G5075" s="27">
        <v>30408</v>
      </c>
      <c r="H5075">
        <v>33</v>
      </c>
      <c r="I5075" t="s">
        <v>244</v>
      </c>
      <c r="J5075" t="s">
        <v>250</v>
      </c>
      <c r="K5075">
        <v>0</v>
      </c>
      <c r="L5075">
        <v>1</v>
      </c>
      <c r="M5075">
        <v>0</v>
      </c>
      <c r="N5075">
        <v>0</v>
      </c>
      <c r="O5075">
        <v>1</v>
      </c>
      <c r="P5075">
        <v>-1</v>
      </c>
      <c r="Q5075" s="28">
        <v>41356.188888888886</v>
      </c>
      <c r="R5075" s="28">
        <v>41357.304861111108</v>
      </c>
      <c r="S5075" t="s">
        <v>17263</v>
      </c>
      <c r="T5075" s="27">
        <v>41356</v>
      </c>
      <c r="V5075">
        <v>1</v>
      </c>
      <c r="W5075" t="s">
        <v>36</v>
      </c>
      <c r="X5075" t="s">
        <v>279</v>
      </c>
      <c r="Y5075">
        <v>1</v>
      </c>
      <c r="AA5075" t="s">
        <v>17264</v>
      </c>
      <c r="AB5075" t="s">
        <v>36</v>
      </c>
      <c r="AD5075" s="27">
        <v>41504</v>
      </c>
      <c r="AE5075" t="s">
        <v>724</v>
      </c>
      <c r="AH5075">
        <v>0</v>
      </c>
      <c r="AN5075" t="s">
        <v>238</v>
      </c>
      <c r="AO5075">
        <v>1</v>
      </c>
      <c r="AP5075" t="s">
        <v>239</v>
      </c>
      <c r="AQ5075" s="27">
        <v>41357</v>
      </c>
      <c r="AR5075" t="s">
        <v>240</v>
      </c>
      <c r="AS5075">
        <v>1</v>
      </c>
      <c r="AT5075" t="s">
        <v>239</v>
      </c>
      <c r="AU5075" s="27">
        <v>41357</v>
      </c>
    </row>
    <row r="5076" spans="1:47" x14ac:dyDescent="0.2">
      <c r="A5076">
        <v>5075</v>
      </c>
      <c r="B5076" t="s">
        <v>17265</v>
      </c>
      <c r="C5076" t="s">
        <v>288</v>
      </c>
      <c r="D5076" t="s">
        <v>1929</v>
      </c>
      <c r="E5076" s="27">
        <v>41287</v>
      </c>
      <c r="F5076" t="s">
        <v>233</v>
      </c>
      <c r="G5076" s="27">
        <v>32745</v>
      </c>
      <c r="H5076">
        <v>26</v>
      </c>
      <c r="I5076" t="s">
        <v>244</v>
      </c>
      <c r="J5076" t="s">
        <v>250</v>
      </c>
      <c r="K5076">
        <v>1</v>
      </c>
      <c r="L5076">
        <v>10</v>
      </c>
      <c r="M5076">
        <v>3</v>
      </c>
      <c r="N5076">
        <v>0</v>
      </c>
      <c r="O5076">
        <v>24</v>
      </c>
      <c r="P5076">
        <v>-1</v>
      </c>
      <c r="Q5076" s="28">
        <v>41286.484027777777</v>
      </c>
      <c r="R5076" s="28">
        <v>41372.35833333333</v>
      </c>
      <c r="S5076" t="s">
        <v>17266</v>
      </c>
      <c r="T5076" s="27">
        <v>41286</v>
      </c>
      <c r="V5076">
        <v>1</v>
      </c>
      <c r="W5076" t="s">
        <v>36</v>
      </c>
      <c r="X5076" t="s">
        <v>474</v>
      </c>
      <c r="Y5076">
        <v>1</v>
      </c>
      <c r="AA5076" t="s">
        <v>17267</v>
      </c>
      <c r="AB5076" t="s">
        <v>32</v>
      </c>
      <c r="AD5076" s="27">
        <v>41731</v>
      </c>
      <c r="AE5076" t="s">
        <v>1607</v>
      </c>
      <c r="AH5076">
        <v>1</v>
      </c>
      <c r="AJ5076" t="s">
        <v>17267</v>
      </c>
      <c r="AK5076" t="s">
        <v>312</v>
      </c>
      <c r="AL5076" s="27">
        <v>41730</v>
      </c>
      <c r="AM5076" t="s">
        <v>3934</v>
      </c>
      <c r="AN5076" t="s">
        <v>238</v>
      </c>
      <c r="AO5076">
        <v>10</v>
      </c>
      <c r="AP5076" t="s">
        <v>269</v>
      </c>
      <c r="AQ5076" s="27">
        <v>41287</v>
      </c>
      <c r="AR5076" t="s">
        <v>240</v>
      </c>
      <c r="AS5076">
        <v>10</v>
      </c>
      <c r="AT5076" t="s">
        <v>269</v>
      </c>
      <c r="AU5076" s="27">
        <v>41287</v>
      </c>
    </row>
    <row r="5077" spans="1:47" x14ac:dyDescent="0.2">
      <c r="A5077">
        <v>5076</v>
      </c>
      <c r="B5077" t="s">
        <v>17268</v>
      </c>
      <c r="C5077" t="s">
        <v>914</v>
      </c>
      <c r="D5077" t="s">
        <v>6896</v>
      </c>
      <c r="E5077" s="27">
        <v>41970</v>
      </c>
      <c r="F5077" t="s">
        <v>233</v>
      </c>
      <c r="G5077" s="27">
        <v>34865</v>
      </c>
      <c r="H5077">
        <v>20</v>
      </c>
      <c r="I5077" t="s">
        <v>259</v>
      </c>
      <c r="J5077" t="s">
        <v>245</v>
      </c>
      <c r="K5077">
        <v>0</v>
      </c>
      <c r="L5077">
        <v>5</v>
      </c>
      <c r="M5077">
        <v>0</v>
      </c>
      <c r="N5077">
        <v>0</v>
      </c>
      <c r="O5077">
        <v>0</v>
      </c>
      <c r="P5077">
        <v>-1</v>
      </c>
      <c r="Q5077" s="28">
        <v>41969.128472222219</v>
      </c>
      <c r="R5077" s="28">
        <v>41974.368055555555</v>
      </c>
      <c r="S5077" t="s">
        <v>17269</v>
      </c>
      <c r="T5077" s="27">
        <v>41969</v>
      </c>
      <c r="V5077">
        <v>1</v>
      </c>
      <c r="W5077" t="s">
        <v>32</v>
      </c>
      <c r="X5077" t="s">
        <v>343</v>
      </c>
      <c r="Y5077">
        <v>0</v>
      </c>
      <c r="AB5077" t="s">
        <v>237</v>
      </c>
      <c r="AH5077">
        <v>0</v>
      </c>
      <c r="AN5077" t="s">
        <v>238</v>
      </c>
      <c r="AO5077">
        <v>7</v>
      </c>
      <c r="AP5077" t="s">
        <v>246</v>
      </c>
      <c r="AQ5077" s="27">
        <v>41970</v>
      </c>
      <c r="AR5077" t="s">
        <v>240</v>
      </c>
      <c r="AS5077">
        <v>5</v>
      </c>
      <c r="AT5077" t="s">
        <v>246</v>
      </c>
      <c r="AU5077" s="27">
        <v>41970</v>
      </c>
    </row>
    <row r="5078" spans="1:47" x14ac:dyDescent="0.2">
      <c r="A5078">
        <v>5077</v>
      </c>
      <c r="B5078" t="s">
        <v>17270</v>
      </c>
      <c r="C5078" t="s">
        <v>5848</v>
      </c>
      <c r="D5078" t="s">
        <v>327</v>
      </c>
      <c r="E5078" s="27">
        <v>41439</v>
      </c>
      <c r="F5078" t="s">
        <v>233</v>
      </c>
      <c r="G5078" s="27">
        <v>32031</v>
      </c>
      <c r="H5078">
        <v>28</v>
      </c>
      <c r="I5078" t="s">
        <v>244</v>
      </c>
      <c r="J5078" t="s">
        <v>245</v>
      </c>
      <c r="K5078">
        <v>0</v>
      </c>
      <c r="L5078">
        <v>7</v>
      </c>
      <c r="M5078">
        <v>0</v>
      </c>
      <c r="N5078">
        <v>0</v>
      </c>
      <c r="O5078">
        <v>9</v>
      </c>
      <c r="P5078">
        <v>-134</v>
      </c>
      <c r="Q5078" s="28">
        <v>41305.506944444445</v>
      </c>
      <c r="R5078" s="28">
        <v>41501.276388888888</v>
      </c>
      <c r="S5078" t="s">
        <v>17271</v>
      </c>
      <c r="U5078" s="27">
        <v>41305</v>
      </c>
      <c r="V5078">
        <v>134</v>
      </c>
      <c r="W5078" t="s">
        <v>32</v>
      </c>
      <c r="X5078" t="s">
        <v>274</v>
      </c>
      <c r="Y5078">
        <v>0</v>
      </c>
      <c r="AB5078" t="s">
        <v>237</v>
      </c>
      <c r="AH5078">
        <v>0</v>
      </c>
      <c r="AN5078" t="s">
        <v>238</v>
      </c>
      <c r="AO5078">
        <v>8</v>
      </c>
      <c r="AP5078" t="s">
        <v>269</v>
      </c>
      <c r="AQ5078" s="27">
        <v>41439</v>
      </c>
      <c r="AR5078" t="s">
        <v>240</v>
      </c>
      <c r="AS5078">
        <v>7</v>
      </c>
      <c r="AT5078" t="s">
        <v>246</v>
      </c>
      <c r="AU5078" s="27">
        <v>41439</v>
      </c>
    </row>
    <row r="5079" spans="1:47" x14ac:dyDescent="0.2">
      <c r="A5079">
        <v>5078</v>
      </c>
      <c r="B5079" t="s">
        <v>17272</v>
      </c>
      <c r="C5079" t="s">
        <v>17273</v>
      </c>
      <c r="D5079" t="s">
        <v>2846</v>
      </c>
      <c r="E5079" s="27">
        <v>41382</v>
      </c>
      <c r="F5079" t="s">
        <v>233</v>
      </c>
      <c r="G5079" s="27">
        <v>32348</v>
      </c>
      <c r="H5079">
        <v>27</v>
      </c>
      <c r="I5079" t="s">
        <v>244</v>
      </c>
      <c r="J5079" t="s">
        <v>250</v>
      </c>
      <c r="K5079">
        <v>0</v>
      </c>
      <c r="L5079">
        <v>7</v>
      </c>
      <c r="M5079">
        <v>0</v>
      </c>
      <c r="N5079">
        <v>0</v>
      </c>
      <c r="O5079">
        <v>1</v>
      </c>
      <c r="P5079">
        <v>-1</v>
      </c>
      <c r="Q5079" s="28">
        <v>41381.445833333331</v>
      </c>
      <c r="R5079" s="28">
        <v>41387.301388888889</v>
      </c>
      <c r="S5079" t="s">
        <v>17274</v>
      </c>
      <c r="U5079" s="27">
        <v>41381</v>
      </c>
      <c r="V5079">
        <v>1</v>
      </c>
      <c r="W5079" t="s">
        <v>32</v>
      </c>
      <c r="X5079" t="s">
        <v>274</v>
      </c>
      <c r="Y5079">
        <v>0</v>
      </c>
      <c r="AB5079" t="s">
        <v>237</v>
      </c>
      <c r="AH5079">
        <v>0</v>
      </c>
      <c r="AN5079" t="s">
        <v>238</v>
      </c>
      <c r="AO5079">
        <v>4</v>
      </c>
      <c r="AP5079" t="s">
        <v>239</v>
      </c>
      <c r="AQ5079" s="27">
        <v>41382</v>
      </c>
      <c r="AR5079" t="s">
        <v>240</v>
      </c>
      <c r="AS5079">
        <v>7</v>
      </c>
      <c r="AT5079" t="s">
        <v>246</v>
      </c>
      <c r="AU5079" s="27">
        <v>41382</v>
      </c>
    </row>
    <row r="5080" spans="1:47" x14ac:dyDescent="0.2">
      <c r="A5080">
        <v>5079</v>
      </c>
      <c r="B5080" t="s">
        <v>17275</v>
      </c>
      <c r="C5080" t="s">
        <v>17276</v>
      </c>
      <c r="D5080" t="s">
        <v>17277</v>
      </c>
      <c r="E5080" s="27">
        <v>41522</v>
      </c>
      <c r="F5080" t="s">
        <v>233</v>
      </c>
      <c r="G5080" s="27">
        <v>32897</v>
      </c>
      <c r="H5080">
        <v>26</v>
      </c>
      <c r="I5080" t="s">
        <v>244</v>
      </c>
      <c r="J5080" t="s">
        <v>245</v>
      </c>
      <c r="K5080">
        <v>0</v>
      </c>
      <c r="L5080">
        <v>2</v>
      </c>
      <c r="M5080">
        <v>0</v>
      </c>
      <c r="N5080">
        <v>0</v>
      </c>
      <c r="O5080">
        <v>3</v>
      </c>
      <c r="P5080">
        <v>-123</v>
      </c>
      <c r="Q5080" s="28">
        <v>41399.256944444445</v>
      </c>
      <c r="R5080" s="28">
        <v>41400.321527777778</v>
      </c>
      <c r="S5080" t="s">
        <v>17278</v>
      </c>
      <c r="T5080" s="27">
        <v>41399</v>
      </c>
      <c r="V5080">
        <v>123</v>
      </c>
      <c r="W5080" t="s">
        <v>36</v>
      </c>
      <c r="X5080" t="s">
        <v>1884</v>
      </c>
      <c r="Y5080">
        <v>0</v>
      </c>
      <c r="AB5080" t="s">
        <v>237</v>
      </c>
      <c r="AH5080">
        <v>0</v>
      </c>
      <c r="AN5080" t="s">
        <v>238</v>
      </c>
      <c r="AO5080">
        <v>3</v>
      </c>
      <c r="AP5080" t="s">
        <v>239</v>
      </c>
      <c r="AQ5080" s="27">
        <v>41522</v>
      </c>
      <c r="AR5080" t="s">
        <v>240</v>
      </c>
      <c r="AS5080">
        <v>2</v>
      </c>
      <c r="AT5080" t="s">
        <v>239</v>
      </c>
      <c r="AU5080" s="27">
        <v>41522</v>
      </c>
    </row>
    <row r="5081" spans="1:47" x14ac:dyDescent="0.2">
      <c r="A5081">
        <v>5080</v>
      </c>
      <c r="B5081" t="s">
        <v>17279</v>
      </c>
      <c r="C5081" t="s">
        <v>17280</v>
      </c>
      <c r="D5081" t="s">
        <v>17281</v>
      </c>
      <c r="E5081" s="27">
        <v>41780</v>
      </c>
      <c r="F5081" t="s">
        <v>233</v>
      </c>
      <c r="G5081" s="27">
        <v>29591</v>
      </c>
      <c r="H5081">
        <v>35</v>
      </c>
      <c r="I5081" t="s">
        <v>244</v>
      </c>
      <c r="J5081" t="s">
        <v>353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 s="28">
        <v>41780.068749999999</v>
      </c>
      <c r="R5081" s="28">
        <v>41782.195833333331</v>
      </c>
      <c r="S5081" t="s">
        <v>17282</v>
      </c>
      <c r="T5081" s="27">
        <v>41779</v>
      </c>
      <c r="V5081">
        <v>1</v>
      </c>
      <c r="W5081" t="s">
        <v>36</v>
      </c>
      <c r="X5081" t="s">
        <v>548</v>
      </c>
      <c r="Y5081">
        <v>0</v>
      </c>
      <c r="AB5081" t="s">
        <v>237</v>
      </c>
      <c r="AH5081">
        <v>0</v>
      </c>
      <c r="AN5081" t="s">
        <v>238</v>
      </c>
      <c r="AO5081">
        <v>1</v>
      </c>
      <c r="AP5081" t="s">
        <v>239</v>
      </c>
      <c r="AQ5081" s="27">
        <v>41780</v>
      </c>
      <c r="AR5081" t="s">
        <v>240</v>
      </c>
      <c r="AS5081">
        <v>1</v>
      </c>
      <c r="AT5081" t="s">
        <v>239</v>
      </c>
      <c r="AU5081" s="27">
        <v>41780</v>
      </c>
    </row>
    <row r="5082" spans="1:47" x14ac:dyDescent="0.2">
      <c r="A5082">
        <v>5081</v>
      </c>
      <c r="B5082" t="s">
        <v>17283</v>
      </c>
      <c r="C5082" t="s">
        <v>2316</v>
      </c>
      <c r="D5082" t="s">
        <v>17284</v>
      </c>
      <c r="E5082" s="27">
        <v>41671</v>
      </c>
      <c r="F5082" t="s">
        <v>233</v>
      </c>
      <c r="G5082" s="27">
        <v>25827</v>
      </c>
      <c r="H5082">
        <v>45</v>
      </c>
      <c r="I5082" t="s">
        <v>234</v>
      </c>
      <c r="J5082" t="s">
        <v>245</v>
      </c>
      <c r="K5082">
        <v>0</v>
      </c>
      <c r="L5082">
        <v>4</v>
      </c>
      <c r="M5082">
        <v>0</v>
      </c>
      <c r="N5082">
        <v>0</v>
      </c>
      <c r="O5082">
        <v>4</v>
      </c>
      <c r="P5082">
        <v>-1</v>
      </c>
      <c r="Q5082" s="28">
        <v>41670.470833333333</v>
      </c>
      <c r="R5082" s="28">
        <v>41761.227083333331</v>
      </c>
      <c r="S5082" t="s">
        <v>17285</v>
      </c>
      <c r="T5082" s="27">
        <v>41670</v>
      </c>
      <c r="V5082">
        <v>1</v>
      </c>
      <c r="W5082" t="s">
        <v>36</v>
      </c>
      <c r="X5082" t="s">
        <v>555</v>
      </c>
      <c r="Y5082">
        <v>0</v>
      </c>
      <c r="AB5082" t="s">
        <v>237</v>
      </c>
      <c r="AH5082">
        <v>0</v>
      </c>
      <c r="AN5082" t="s">
        <v>238</v>
      </c>
      <c r="AO5082">
        <v>1</v>
      </c>
      <c r="AP5082" t="s">
        <v>239</v>
      </c>
      <c r="AQ5082" s="27">
        <v>41671</v>
      </c>
      <c r="AR5082" t="s">
        <v>240</v>
      </c>
      <c r="AS5082">
        <v>4</v>
      </c>
      <c r="AT5082" t="s">
        <v>239</v>
      </c>
      <c r="AU5082" s="27">
        <v>41671</v>
      </c>
    </row>
    <row r="5083" spans="1:47" x14ac:dyDescent="0.2">
      <c r="A5083">
        <v>5082</v>
      </c>
      <c r="B5083" t="s">
        <v>17286</v>
      </c>
      <c r="C5083" t="s">
        <v>1262</v>
      </c>
      <c r="D5083" t="s">
        <v>5392</v>
      </c>
      <c r="E5083" s="27">
        <v>41912</v>
      </c>
      <c r="F5083" t="s">
        <v>233</v>
      </c>
      <c r="G5083" s="27">
        <v>32982</v>
      </c>
      <c r="H5083">
        <v>26</v>
      </c>
      <c r="I5083" t="s">
        <v>244</v>
      </c>
      <c r="J5083" t="s">
        <v>245</v>
      </c>
      <c r="K5083">
        <v>0</v>
      </c>
      <c r="L5083">
        <v>4</v>
      </c>
      <c r="M5083">
        <v>0</v>
      </c>
      <c r="N5083">
        <v>0</v>
      </c>
      <c r="O5083">
        <v>1</v>
      </c>
      <c r="P5083">
        <v>219</v>
      </c>
      <c r="Q5083" s="28">
        <v>42131.462500000001</v>
      </c>
      <c r="R5083" s="28">
        <v>42136.35</v>
      </c>
      <c r="S5083" t="s">
        <v>17287</v>
      </c>
      <c r="T5083" s="27">
        <v>41875</v>
      </c>
      <c r="V5083">
        <v>37</v>
      </c>
      <c r="W5083" t="s">
        <v>32</v>
      </c>
      <c r="X5083" t="s">
        <v>359</v>
      </c>
      <c r="Y5083">
        <v>0</v>
      </c>
      <c r="AB5083" t="s">
        <v>237</v>
      </c>
      <c r="AH5083">
        <v>0</v>
      </c>
      <c r="AN5083" t="s">
        <v>238</v>
      </c>
      <c r="AO5083">
        <v>3</v>
      </c>
      <c r="AP5083" t="s">
        <v>239</v>
      </c>
      <c r="AQ5083" s="27">
        <v>41912</v>
      </c>
      <c r="AR5083" t="s">
        <v>240</v>
      </c>
      <c r="AS5083">
        <v>4</v>
      </c>
      <c r="AT5083" t="s">
        <v>239</v>
      </c>
      <c r="AU5083" s="27">
        <v>41912</v>
      </c>
    </row>
    <row r="5084" spans="1:47" x14ac:dyDescent="0.2">
      <c r="A5084">
        <v>5083</v>
      </c>
      <c r="B5084" t="s">
        <v>17288</v>
      </c>
      <c r="C5084" t="s">
        <v>1147</v>
      </c>
      <c r="D5084" t="s">
        <v>17289</v>
      </c>
      <c r="E5084" s="27">
        <v>41501</v>
      </c>
      <c r="F5084" t="s">
        <v>233</v>
      </c>
      <c r="G5084" s="27">
        <v>34613</v>
      </c>
      <c r="H5084">
        <v>21</v>
      </c>
      <c r="I5084" t="s">
        <v>259</v>
      </c>
      <c r="J5084" t="s">
        <v>353</v>
      </c>
      <c r="K5084">
        <v>0</v>
      </c>
      <c r="L5084">
        <v>10</v>
      </c>
      <c r="M5084">
        <v>0</v>
      </c>
      <c r="N5084">
        <v>0</v>
      </c>
      <c r="O5084">
        <v>0</v>
      </c>
      <c r="W5084" t="s">
        <v>237</v>
      </c>
      <c r="Y5084">
        <v>1</v>
      </c>
      <c r="AA5084" t="s">
        <v>17290</v>
      </c>
      <c r="AB5084" t="s">
        <v>32</v>
      </c>
      <c r="AC5084">
        <v>0</v>
      </c>
      <c r="AD5084" s="27">
        <v>42072</v>
      </c>
      <c r="AE5084" t="s">
        <v>459</v>
      </c>
      <c r="AF5084" s="27">
        <v>42072</v>
      </c>
      <c r="AG5084" s="27">
        <v>42185</v>
      </c>
      <c r="AH5084">
        <v>0</v>
      </c>
      <c r="AN5084" t="s">
        <v>238</v>
      </c>
      <c r="AO5084">
        <v>9</v>
      </c>
      <c r="AP5084" t="s">
        <v>269</v>
      </c>
      <c r="AQ5084" s="27">
        <v>41501</v>
      </c>
      <c r="AR5084" t="s">
        <v>240</v>
      </c>
      <c r="AS5084">
        <v>10</v>
      </c>
      <c r="AT5084" t="s">
        <v>269</v>
      </c>
      <c r="AU5084" s="27">
        <v>41501</v>
      </c>
    </row>
    <row r="5085" spans="1:47" x14ac:dyDescent="0.2">
      <c r="A5085">
        <v>5084</v>
      </c>
      <c r="B5085" t="s">
        <v>17291</v>
      </c>
      <c r="C5085" t="s">
        <v>9135</v>
      </c>
      <c r="D5085" t="s">
        <v>2885</v>
      </c>
      <c r="E5085" s="27">
        <v>41275</v>
      </c>
      <c r="F5085" t="s">
        <v>294</v>
      </c>
      <c r="G5085" s="27">
        <v>32322</v>
      </c>
      <c r="H5085">
        <v>27</v>
      </c>
      <c r="I5085" t="s">
        <v>244</v>
      </c>
      <c r="J5085" t="s">
        <v>250</v>
      </c>
      <c r="K5085">
        <v>0</v>
      </c>
      <c r="L5085">
        <v>4</v>
      </c>
      <c r="M5085">
        <v>0</v>
      </c>
      <c r="N5085">
        <v>0</v>
      </c>
      <c r="O5085">
        <v>0</v>
      </c>
      <c r="S5085" t="s">
        <v>17292</v>
      </c>
      <c r="T5085" s="27">
        <v>41274</v>
      </c>
      <c r="V5085">
        <v>1</v>
      </c>
      <c r="W5085" t="s">
        <v>36</v>
      </c>
      <c r="X5085" t="s">
        <v>279</v>
      </c>
      <c r="Y5085">
        <v>0</v>
      </c>
      <c r="AB5085" t="s">
        <v>237</v>
      </c>
      <c r="AH5085">
        <v>0</v>
      </c>
      <c r="AN5085" t="s">
        <v>238</v>
      </c>
      <c r="AO5085">
        <v>3</v>
      </c>
      <c r="AP5085" t="s">
        <v>239</v>
      </c>
      <c r="AQ5085" s="27">
        <v>41275</v>
      </c>
      <c r="AR5085" t="s">
        <v>240</v>
      </c>
      <c r="AS5085">
        <v>4</v>
      </c>
      <c r="AT5085" t="s">
        <v>239</v>
      </c>
      <c r="AU5085" s="27">
        <v>41275</v>
      </c>
    </row>
    <row r="5086" spans="1:47" x14ac:dyDescent="0.2">
      <c r="A5086">
        <v>5085</v>
      </c>
      <c r="B5086" t="s">
        <v>17293</v>
      </c>
      <c r="C5086" t="s">
        <v>17294</v>
      </c>
      <c r="D5086" t="s">
        <v>17295</v>
      </c>
      <c r="E5086" s="27">
        <v>41507</v>
      </c>
      <c r="F5086" t="s">
        <v>233</v>
      </c>
      <c r="G5086" s="27">
        <v>34905</v>
      </c>
      <c r="H5086">
        <v>20</v>
      </c>
      <c r="I5086" t="s">
        <v>259</v>
      </c>
      <c r="J5086" t="s">
        <v>22</v>
      </c>
      <c r="K5086">
        <v>3</v>
      </c>
      <c r="L5086">
        <v>10</v>
      </c>
      <c r="M5086">
        <v>1</v>
      </c>
      <c r="N5086">
        <v>0</v>
      </c>
      <c r="O5086">
        <v>4</v>
      </c>
      <c r="P5086">
        <v>-1</v>
      </c>
      <c r="Q5086" s="28">
        <v>41506.258333333331</v>
      </c>
      <c r="R5086" s="28">
        <v>41604.28125</v>
      </c>
      <c r="S5086" t="s">
        <v>17296</v>
      </c>
      <c r="U5086" s="27">
        <v>41506</v>
      </c>
      <c r="V5086">
        <v>1</v>
      </c>
      <c r="W5086" t="s">
        <v>32</v>
      </c>
      <c r="X5086" t="s">
        <v>274</v>
      </c>
      <c r="Y5086">
        <v>0</v>
      </c>
      <c r="AB5086" t="s">
        <v>237</v>
      </c>
      <c r="AH5086">
        <v>0</v>
      </c>
      <c r="AN5086" t="s">
        <v>238</v>
      </c>
      <c r="AO5086">
        <v>10</v>
      </c>
      <c r="AP5086" t="s">
        <v>269</v>
      </c>
      <c r="AQ5086" s="27">
        <v>41507</v>
      </c>
      <c r="AR5086" t="s">
        <v>240</v>
      </c>
      <c r="AS5086">
        <v>10</v>
      </c>
      <c r="AT5086" t="s">
        <v>269</v>
      </c>
      <c r="AU5086" s="27">
        <v>41507</v>
      </c>
    </row>
    <row r="5087" spans="1:47" x14ac:dyDescent="0.2">
      <c r="A5087">
        <v>5086</v>
      </c>
      <c r="B5087" t="s">
        <v>17297</v>
      </c>
      <c r="C5087" t="s">
        <v>17298</v>
      </c>
      <c r="D5087" t="s">
        <v>17299</v>
      </c>
      <c r="E5087" s="27">
        <v>41390</v>
      </c>
      <c r="F5087" t="s">
        <v>233</v>
      </c>
      <c r="G5087" s="27">
        <v>25518</v>
      </c>
      <c r="H5087">
        <v>46</v>
      </c>
      <c r="I5087" t="s">
        <v>234</v>
      </c>
      <c r="J5087" t="s">
        <v>245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-1</v>
      </c>
      <c r="Q5087" s="28">
        <v>41389.214583333334</v>
      </c>
      <c r="R5087" s="28">
        <v>41391.207638888889</v>
      </c>
      <c r="S5087" t="s">
        <v>17300</v>
      </c>
      <c r="T5087" s="27">
        <v>41389</v>
      </c>
      <c r="V5087">
        <v>1</v>
      </c>
      <c r="W5087" t="s">
        <v>32</v>
      </c>
      <c r="X5087" t="s">
        <v>261</v>
      </c>
      <c r="Y5087">
        <v>1</v>
      </c>
      <c r="AA5087" t="s">
        <v>17301</v>
      </c>
      <c r="AB5087" t="s">
        <v>36</v>
      </c>
      <c r="AC5087">
        <v>1</v>
      </c>
      <c r="AD5087" s="27">
        <v>42149</v>
      </c>
      <c r="AE5087" t="s">
        <v>474</v>
      </c>
      <c r="AF5087" s="27">
        <v>42150</v>
      </c>
      <c r="AG5087" s="27">
        <v>42151</v>
      </c>
      <c r="AH5087">
        <v>1</v>
      </c>
      <c r="AJ5087" t="s">
        <v>17301</v>
      </c>
      <c r="AK5087" t="s">
        <v>255</v>
      </c>
      <c r="AL5087" s="27">
        <v>42149</v>
      </c>
      <c r="AM5087" t="s">
        <v>383</v>
      </c>
      <c r="AN5087" t="s">
        <v>238</v>
      </c>
      <c r="AO5087">
        <v>1</v>
      </c>
      <c r="AP5087" t="s">
        <v>239</v>
      </c>
      <c r="AQ5087" s="27">
        <v>41390</v>
      </c>
      <c r="AR5087" t="s">
        <v>240</v>
      </c>
      <c r="AS5087">
        <v>1</v>
      </c>
      <c r="AT5087" t="s">
        <v>239</v>
      </c>
      <c r="AU5087" s="27">
        <v>41390</v>
      </c>
    </row>
    <row r="5088" spans="1:47" x14ac:dyDescent="0.2">
      <c r="A5088">
        <v>5087</v>
      </c>
      <c r="B5088" t="s">
        <v>17302</v>
      </c>
      <c r="C5088" t="s">
        <v>830</v>
      </c>
      <c r="D5088" t="s">
        <v>17303</v>
      </c>
      <c r="E5088" s="27">
        <v>41963</v>
      </c>
      <c r="F5088" t="s">
        <v>233</v>
      </c>
      <c r="G5088" s="27">
        <v>32157</v>
      </c>
      <c r="H5088">
        <v>28</v>
      </c>
      <c r="I5088" t="s">
        <v>244</v>
      </c>
      <c r="J5088" t="s">
        <v>245</v>
      </c>
      <c r="K5088">
        <v>0</v>
      </c>
      <c r="L5088">
        <v>2</v>
      </c>
      <c r="M5088">
        <v>0</v>
      </c>
      <c r="N5088">
        <v>0</v>
      </c>
      <c r="O5088">
        <v>1</v>
      </c>
      <c r="P5088">
        <v>-1</v>
      </c>
      <c r="Q5088" s="28">
        <v>41962.184027777781</v>
      </c>
      <c r="R5088" s="28">
        <v>41963.09375</v>
      </c>
      <c r="S5088" t="s">
        <v>17304</v>
      </c>
      <c r="T5088" s="27">
        <v>41962</v>
      </c>
      <c r="V5088">
        <v>1</v>
      </c>
      <c r="W5088" t="s">
        <v>32</v>
      </c>
      <c r="X5088" t="s">
        <v>2088</v>
      </c>
      <c r="Y5088">
        <v>0</v>
      </c>
      <c r="AB5088" t="s">
        <v>237</v>
      </c>
      <c r="AH5088">
        <v>0</v>
      </c>
      <c r="AN5088" t="s">
        <v>238</v>
      </c>
      <c r="AO5088">
        <v>3</v>
      </c>
      <c r="AP5088" t="s">
        <v>239</v>
      </c>
      <c r="AQ5088" s="27">
        <v>41963</v>
      </c>
      <c r="AR5088" t="s">
        <v>240</v>
      </c>
      <c r="AS5088">
        <v>2</v>
      </c>
      <c r="AT5088" t="s">
        <v>239</v>
      </c>
      <c r="AU5088" s="27">
        <v>41963</v>
      </c>
    </row>
    <row r="5089" spans="1:47" x14ac:dyDescent="0.2">
      <c r="A5089">
        <v>5088</v>
      </c>
      <c r="B5089" t="s">
        <v>17305</v>
      </c>
      <c r="C5089" t="s">
        <v>17306</v>
      </c>
      <c r="D5089" t="s">
        <v>17307</v>
      </c>
      <c r="E5089" s="27">
        <v>41315</v>
      </c>
      <c r="F5089" t="s">
        <v>294</v>
      </c>
      <c r="G5089" s="27">
        <v>28471</v>
      </c>
      <c r="H5089">
        <v>38</v>
      </c>
      <c r="I5089" t="s">
        <v>244</v>
      </c>
      <c r="J5089" t="s">
        <v>245</v>
      </c>
      <c r="K5089">
        <v>0</v>
      </c>
      <c r="L5089">
        <v>6</v>
      </c>
      <c r="M5089">
        <v>0</v>
      </c>
      <c r="N5089">
        <v>0</v>
      </c>
      <c r="O5089">
        <v>1</v>
      </c>
      <c r="P5089">
        <v>-1</v>
      </c>
      <c r="Q5089" s="28">
        <v>41314.140972222223</v>
      </c>
      <c r="R5089" s="28">
        <v>41315.345138888886</v>
      </c>
      <c r="S5089" t="s">
        <v>17308</v>
      </c>
      <c r="T5089" s="27">
        <v>41314</v>
      </c>
      <c r="V5089">
        <v>1</v>
      </c>
      <c r="W5089" t="s">
        <v>36</v>
      </c>
      <c r="X5089" t="s">
        <v>279</v>
      </c>
      <c r="Y5089">
        <v>1</v>
      </c>
      <c r="AA5089" t="s">
        <v>17309</v>
      </c>
      <c r="AB5089" t="s">
        <v>36</v>
      </c>
      <c r="AC5089">
        <v>1</v>
      </c>
      <c r="AD5089" s="27">
        <v>41773</v>
      </c>
      <c r="AE5089" t="s">
        <v>474</v>
      </c>
      <c r="AF5089" s="27">
        <v>41774</v>
      </c>
      <c r="AG5089" s="27">
        <v>41774</v>
      </c>
      <c r="AH5089">
        <v>1</v>
      </c>
      <c r="AJ5089" t="s">
        <v>17310</v>
      </c>
      <c r="AK5089" t="s">
        <v>462</v>
      </c>
      <c r="AL5089" s="27">
        <v>41846</v>
      </c>
      <c r="AM5089" t="s">
        <v>279</v>
      </c>
      <c r="AN5089" t="s">
        <v>238</v>
      </c>
      <c r="AO5089">
        <v>4</v>
      </c>
      <c r="AP5089" t="s">
        <v>239</v>
      </c>
      <c r="AQ5089" s="27">
        <v>41315</v>
      </c>
      <c r="AR5089" t="s">
        <v>240</v>
      </c>
      <c r="AS5089">
        <v>6</v>
      </c>
      <c r="AT5089" t="s">
        <v>246</v>
      </c>
      <c r="AU5089" s="27">
        <v>41315</v>
      </c>
    </row>
    <row r="5090" spans="1:47" x14ac:dyDescent="0.2">
      <c r="A5090">
        <v>5089</v>
      </c>
      <c r="B5090" t="s">
        <v>17311</v>
      </c>
      <c r="C5090" t="s">
        <v>242</v>
      </c>
      <c r="D5090" t="s">
        <v>17312</v>
      </c>
      <c r="E5090" s="27">
        <v>41659</v>
      </c>
      <c r="F5090" t="s">
        <v>233</v>
      </c>
      <c r="G5090" s="27">
        <v>22312</v>
      </c>
      <c r="H5090">
        <v>55</v>
      </c>
      <c r="I5090" t="s">
        <v>234</v>
      </c>
      <c r="J5090" t="s">
        <v>245</v>
      </c>
      <c r="K5090">
        <v>0</v>
      </c>
      <c r="L5090">
        <v>6</v>
      </c>
      <c r="M5090">
        <v>0</v>
      </c>
      <c r="N5090">
        <v>0</v>
      </c>
      <c r="O5090">
        <v>10</v>
      </c>
      <c r="S5090" t="s">
        <v>17313</v>
      </c>
      <c r="T5090" s="27">
        <v>41658</v>
      </c>
      <c r="V5090">
        <v>1</v>
      </c>
      <c r="W5090" t="s">
        <v>32</v>
      </c>
      <c r="X5090" t="s">
        <v>1207</v>
      </c>
      <c r="Y5090">
        <v>0</v>
      </c>
      <c r="AB5090" t="s">
        <v>237</v>
      </c>
      <c r="AH5090">
        <v>0</v>
      </c>
      <c r="AN5090" t="s">
        <v>238</v>
      </c>
      <c r="AO5090">
        <v>3</v>
      </c>
      <c r="AP5090" t="s">
        <v>239</v>
      </c>
      <c r="AQ5090" s="27">
        <v>41659</v>
      </c>
      <c r="AR5090" t="s">
        <v>240</v>
      </c>
      <c r="AS5090">
        <v>6</v>
      </c>
      <c r="AT5090" t="s">
        <v>246</v>
      </c>
      <c r="AU5090" s="27">
        <v>41659</v>
      </c>
    </row>
    <row r="5091" spans="1:47" x14ac:dyDescent="0.2">
      <c r="A5091">
        <v>5090</v>
      </c>
      <c r="B5091" t="s">
        <v>17314</v>
      </c>
      <c r="C5091" t="s">
        <v>5683</v>
      </c>
      <c r="D5091" t="s">
        <v>17315</v>
      </c>
      <c r="E5091" s="27">
        <v>42001</v>
      </c>
      <c r="F5091" t="s">
        <v>294</v>
      </c>
      <c r="G5091" s="27">
        <v>26386</v>
      </c>
      <c r="H5091">
        <v>44</v>
      </c>
      <c r="I5091" t="s">
        <v>244</v>
      </c>
      <c r="J5091" t="s">
        <v>245</v>
      </c>
      <c r="K5091">
        <v>0</v>
      </c>
      <c r="L5091">
        <v>1</v>
      </c>
      <c r="M5091">
        <v>0</v>
      </c>
      <c r="N5091">
        <v>0</v>
      </c>
      <c r="O5091">
        <v>0</v>
      </c>
      <c r="W5091" t="s">
        <v>237</v>
      </c>
      <c r="Y5091">
        <v>-1</v>
      </c>
      <c r="AB5091" t="s">
        <v>237</v>
      </c>
      <c r="AH5091">
        <v>0</v>
      </c>
      <c r="AN5091" t="s">
        <v>238</v>
      </c>
      <c r="AO5091">
        <v>1</v>
      </c>
      <c r="AP5091" t="s">
        <v>239</v>
      </c>
      <c r="AQ5091" s="27">
        <v>42001</v>
      </c>
      <c r="AR5091" t="s">
        <v>240</v>
      </c>
      <c r="AS5091">
        <v>1</v>
      </c>
      <c r="AT5091" t="s">
        <v>239</v>
      </c>
      <c r="AU5091" s="27">
        <v>42001</v>
      </c>
    </row>
    <row r="5092" spans="1:47" x14ac:dyDescent="0.2">
      <c r="A5092">
        <v>5091</v>
      </c>
      <c r="B5092" t="s">
        <v>17316</v>
      </c>
      <c r="C5092" t="s">
        <v>2700</v>
      </c>
      <c r="D5092" t="s">
        <v>17317</v>
      </c>
      <c r="E5092" s="27">
        <v>41896</v>
      </c>
      <c r="F5092" t="s">
        <v>294</v>
      </c>
      <c r="G5092" s="27">
        <v>30629</v>
      </c>
      <c r="H5092">
        <v>32</v>
      </c>
      <c r="I5092" t="s">
        <v>244</v>
      </c>
      <c r="J5092" t="s">
        <v>353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-1</v>
      </c>
      <c r="Q5092" s="28">
        <v>41895.168749999997</v>
      </c>
      <c r="R5092" s="28">
        <v>41896.074305555558</v>
      </c>
      <c r="S5092" t="s">
        <v>17318</v>
      </c>
      <c r="T5092" s="27">
        <v>41895</v>
      </c>
      <c r="V5092">
        <v>1</v>
      </c>
      <c r="W5092" t="s">
        <v>36</v>
      </c>
      <c r="X5092" t="s">
        <v>279</v>
      </c>
      <c r="Y5092">
        <v>0</v>
      </c>
      <c r="AB5092" t="s">
        <v>237</v>
      </c>
      <c r="AH5092">
        <v>0</v>
      </c>
      <c r="AN5092" t="s">
        <v>238</v>
      </c>
      <c r="AO5092">
        <v>1</v>
      </c>
      <c r="AP5092" t="s">
        <v>239</v>
      </c>
      <c r="AQ5092" s="27">
        <v>41896</v>
      </c>
      <c r="AR5092" t="s">
        <v>240</v>
      </c>
      <c r="AS5092">
        <v>1</v>
      </c>
      <c r="AT5092" t="s">
        <v>239</v>
      </c>
      <c r="AU5092" s="27">
        <v>41896</v>
      </c>
    </row>
    <row r="5093" spans="1:47" x14ac:dyDescent="0.2">
      <c r="A5093">
        <v>5092</v>
      </c>
      <c r="B5093" t="s">
        <v>17319</v>
      </c>
      <c r="C5093" t="s">
        <v>242</v>
      </c>
      <c r="D5093" t="s">
        <v>17320</v>
      </c>
      <c r="E5093" s="27">
        <v>42004</v>
      </c>
      <c r="F5093" t="s">
        <v>233</v>
      </c>
      <c r="G5093" s="27">
        <v>29689</v>
      </c>
      <c r="H5093">
        <v>35</v>
      </c>
      <c r="I5093" t="s">
        <v>244</v>
      </c>
      <c r="J5093" t="s">
        <v>245</v>
      </c>
      <c r="K5093">
        <v>0</v>
      </c>
      <c r="L5093">
        <v>7</v>
      </c>
      <c r="M5093">
        <v>0</v>
      </c>
      <c r="N5093">
        <v>0</v>
      </c>
      <c r="O5093">
        <v>5</v>
      </c>
      <c r="P5093">
        <v>-1</v>
      </c>
      <c r="Q5093" s="28">
        <v>42003.459722222222</v>
      </c>
      <c r="R5093" s="28">
        <v>42065.500694444447</v>
      </c>
      <c r="S5093" t="s">
        <v>17321</v>
      </c>
      <c r="U5093" s="27">
        <v>42004</v>
      </c>
      <c r="V5093">
        <v>0</v>
      </c>
      <c r="W5093" t="s">
        <v>32</v>
      </c>
      <c r="X5093" t="s">
        <v>274</v>
      </c>
      <c r="Y5093">
        <v>0</v>
      </c>
      <c r="AB5093" t="s">
        <v>237</v>
      </c>
      <c r="AH5093">
        <v>0</v>
      </c>
      <c r="AN5093" t="s">
        <v>238</v>
      </c>
      <c r="AO5093">
        <v>8</v>
      </c>
      <c r="AP5093" t="s">
        <v>269</v>
      </c>
      <c r="AQ5093" s="27">
        <v>42004</v>
      </c>
      <c r="AR5093" t="s">
        <v>240</v>
      </c>
      <c r="AS5093">
        <v>7</v>
      </c>
      <c r="AT5093" t="s">
        <v>246</v>
      </c>
      <c r="AU5093" s="27">
        <v>42004</v>
      </c>
    </row>
    <row r="5094" spans="1:47" x14ac:dyDescent="0.2">
      <c r="A5094">
        <v>5093</v>
      </c>
      <c r="B5094" t="s">
        <v>17322</v>
      </c>
      <c r="C5094" t="s">
        <v>17323</v>
      </c>
      <c r="D5094" t="s">
        <v>17324</v>
      </c>
      <c r="E5094" s="27">
        <v>41887</v>
      </c>
      <c r="F5094" t="s">
        <v>233</v>
      </c>
      <c r="G5094" s="27">
        <v>33702</v>
      </c>
      <c r="H5094">
        <v>24</v>
      </c>
      <c r="I5094" t="s">
        <v>259</v>
      </c>
      <c r="J5094" t="s">
        <v>245</v>
      </c>
      <c r="K5094">
        <v>0</v>
      </c>
      <c r="L5094">
        <v>9</v>
      </c>
      <c r="M5094">
        <v>0</v>
      </c>
      <c r="N5094">
        <v>0</v>
      </c>
      <c r="O5094">
        <v>0</v>
      </c>
      <c r="P5094">
        <v>-1</v>
      </c>
      <c r="Q5094" s="28">
        <v>41886.304861111108</v>
      </c>
      <c r="R5094" s="28">
        <v>41888.20416666667</v>
      </c>
      <c r="S5094" t="s">
        <v>17325</v>
      </c>
      <c r="T5094" s="27">
        <v>41886</v>
      </c>
      <c r="V5094">
        <v>1</v>
      </c>
      <c r="W5094" t="s">
        <v>32</v>
      </c>
      <c r="X5094" t="s">
        <v>261</v>
      </c>
      <c r="Y5094">
        <v>0</v>
      </c>
      <c r="AB5094" t="s">
        <v>237</v>
      </c>
      <c r="AH5094">
        <v>0</v>
      </c>
      <c r="AN5094" t="s">
        <v>238</v>
      </c>
      <c r="AO5094">
        <v>4</v>
      </c>
      <c r="AP5094" t="s">
        <v>239</v>
      </c>
      <c r="AQ5094" s="27">
        <v>41887</v>
      </c>
      <c r="AR5094" t="s">
        <v>240</v>
      </c>
      <c r="AS5094">
        <v>9</v>
      </c>
      <c r="AT5094" t="s">
        <v>269</v>
      </c>
      <c r="AU5094" s="27">
        <v>41887</v>
      </c>
    </row>
    <row r="5095" spans="1:47" x14ac:dyDescent="0.2">
      <c r="A5095">
        <v>5094</v>
      </c>
      <c r="B5095" t="s">
        <v>17326</v>
      </c>
      <c r="C5095" t="s">
        <v>17327</v>
      </c>
      <c r="D5095" t="s">
        <v>803</v>
      </c>
      <c r="E5095" s="27">
        <v>41318</v>
      </c>
      <c r="F5095" t="s">
        <v>294</v>
      </c>
      <c r="G5095" s="27">
        <v>33620</v>
      </c>
      <c r="H5095">
        <v>24</v>
      </c>
      <c r="I5095" t="s">
        <v>259</v>
      </c>
      <c r="J5095" t="s">
        <v>250</v>
      </c>
      <c r="K5095">
        <v>0</v>
      </c>
      <c r="L5095">
        <v>5</v>
      </c>
      <c r="M5095">
        <v>0</v>
      </c>
      <c r="N5095">
        <v>0</v>
      </c>
      <c r="O5095">
        <v>0</v>
      </c>
      <c r="P5095">
        <v>-1</v>
      </c>
      <c r="Q5095" s="28">
        <v>41317.486111111109</v>
      </c>
      <c r="R5095" s="28">
        <v>41318.418055555558</v>
      </c>
      <c r="S5095" t="s">
        <v>17328</v>
      </c>
      <c r="T5095" s="27">
        <v>41317</v>
      </c>
      <c r="V5095">
        <v>1</v>
      </c>
      <c r="W5095" t="s">
        <v>36</v>
      </c>
      <c r="X5095" t="s">
        <v>2796</v>
      </c>
      <c r="Y5095">
        <v>0</v>
      </c>
      <c r="AB5095" t="s">
        <v>237</v>
      </c>
      <c r="AH5095">
        <v>0</v>
      </c>
      <c r="AN5095" t="s">
        <v>238</v>
      </c>
      <c r="AO5095">
        <v>5</v>
      </c>
      <c r="AP5095" t="s">
        <v>246</v>
      </c>
      <c r="AQ5095" s="27">
        <v>41318</v>
      </c>
      <c r="AR5095" t="s">
        <v>240</v>
      </c>
      <c r="AS5095">
        <v>5</v>
      </c>
      <c r="AT5095" t="s">
        <v>246</v>
      </c>
      <c r="AU5095" s="27">
        <v>41318</v>
      </c>
    </row>
    <row r="5096" spans="1:47" x14ac:dyDescent="0.2">
      <c r="A5096">
        <v>5095</v>
      </c>
      <c r="B5096" t="s">
        <v>17329</v>
      </c>
      <c r="C5096" t="s">
        <v>1262</v>
      </c>
      <c r="D5096" t="s">
        <v>6896</v>
      </c>
      <c r="E5096" s="27">
        <v>41716</v>
      </c>
      <c r="F5096" t="s">
        <v>233</v>
      </c>
      <c r="G5096" s="27">
        <v>32694</v>
      </c>
      <c r="H5096">
        <v>26</v>
      </c>
      <c r="I5096" t="s">
        <v>244</v>
      </c>
      <c r="J5096" t="s">
        <v>250</v>
      </c>
      <c r="K5096">
        <v>0</v>
      </c>
      <c r="L5096">
        <v>4</v>
      </c>
      <c r="M5096">
        <v>0</v>
      </c>
      <c r="N5096">
        <v>0</v>
      </c>
      <c r="O5096">
        <v>3</v>
      </c>
      <c r="P5096">
        <v>-1</v>
      </c>
      <c r="Q5096" s="28">
        <v>41715.306944444441</v>
      </c>
      <c r="R5096" s="28">
        <v>41739.227777777778</v>
      </c>
      <c r="S5096" t="s">
        <v>17330</v>
      </c>
      <c r="T5096" s="27">
        <v>41715</v>
      </c>
      <c r="V5096">
        <v>1</v>
      </c>
      <c r="W5096" t="s">
        <v>32</v>
      </c>
      <c r="X5096" t="s">
        <v>5955</v>
      </c>
      <c r="Y5096">
        <v>0</v>
      </c>
      <c r="AB5096" t="s">
        <v>237</v>
      </c>
      <c r="AH5096">
        <v>0</v>
      </c>
      <c r="AN5096" t="s">
        <v>238</v>
      </c>
      <c r="AO5096">
        <v>3</v>
      </c>
      <c r="AP5096" t="s">
        <v>239</v>
      </c>
      <c r="AQ5096" s="27">
        <v>41716</v>
      </c>
      <c r="AR5096" t="s">
        <v>240</v>
      </c>
      <c r="AS5096">
        <v>4</v>
      </c>
      <c r="AT5096" t="s">
        <v>239</v>
      </c>
      <c r="AU5096" s="27">
        <v>41716</v>
      </c>
    </row>
    <row r="5097" spans="1:47" x14ac:dyDescent="0.2">
      <c r="A5097">
        <v>5096</v>
      </c>
      <c r="B5097" t="s">
        <v>17331</v>
      </c>
      <c r="C5097" t="s">
        <v>17332</v>
      </c>
      <c r="D5097" t="s">
        <v>3447</v>
      </c>
      <c r="E5097" s="27">
        <v>41721</v>
      </c>
      <c r="F5097" t="s">
        <v>294</v>
      </c>
      <c r="G5097" s="27">
        <v>28361</v>
      </c>
      <c r="H5097">
        <v>38</v>
      </c>
      <c r="I5097" t="s">
        <v>244</v>
      </c>
      <c r="J5097" t="s">
        <v>250</v>
      </c>
      <c r="K5097">
        <v>0</v>
      </c>
      <c r="L5097">
        <v>4</v>
      </c>
      <c r="M5097">
        <v>0</v>
      </c>
      <c r="N5097">
        <v>0</v>
      </c>
      <c r="O5097">
        <v>0</v>
      </c>
      <c r="P5097">
        <v>-1</v>
      </c>
      <c r="Q5097" s="28">
        <v>41720.379861111112</v>
      </c>
      <c r="R5097" s="28">
        <v>41721.379861111112</v>
      </c>
      <c r="S5097" t="s">
        <v>17333</v>
      </c>
      <c r="T5097" s="27">
        <v>41720</v>
      </c>
      <c r="V5097">
        <v>1</v>
      </c>
      <c r="W5097" t="s">
        <v>36</v>
      </c>
      <c r="X5097" t="s">
        <v>1884</v>
      </c>
      <c r="Y5097">
        <v>0</v>
      </c>
      <c r="AB5097" t="s">
        <v>237</v>
      </c>
      <c r="AH5097">
        <v>0</v>
      </c>
      <c r="AN5097" t="s">
        <v>238</v>
      </c>
      <c r="AO5097">
        <v>1</v>
      </c>
      <c r="AP5097" t="s">
        <v>239</v>
      </c>
      <c r="AQ5097" s="27">
        <v>41721</v>
      </c>
      <c r="AR5097" t="s">
        <v>240</v>
      </c>
      <c r="AS5097">
        <v>4</v>
      </c>
      <c r="AT5097" t="s">
        <v>239</v>
      </c>
      <c r="AU5097" s="27">
        <v>41721</v>
      </c>
    </row>
    <row r="5098" spans="1:47" x14ac:dyDescent="0.2">
      <c r="A5098">
        <v>5097</v>
      </c>
      <c r="B5098" t="s">
        <v>17334</v>
      </c>
      <c r="C5098" t="s">
        <v>17335</v>
      </c>
      <c r="D5098" t="s">
        <v>17336</v>
      </c>
      <c r="E5098" s="27">
        <v>41977</v>
      </c>
      <c r="F5098" t="s">
        <v>294</v>
      </c>
      <c r="G5098" s="27">
        <v>19822</v>
      </c>
      <c r="H5098">
        <v>62</v>
      </c>
      <c r="I5098" t="s">
        <v>234</v>
      </c>
      <c r="J5098" t="s">
        <v>245</v>
      </c>
      <c r="K5098">
        <v>0</v>
      </c>
      <c r="L5098">
        <v>3</v>
      </c>
      <c r="M5098">
        <v>0</v>
      </c>
      <c r="N5098">
        <v>0</v>
      </c>
      <c r="O5098">
        <v>2</v>
      </c>
      <c r="P5098">
        <v>-45</v>
      </c>
      <c r="Q5098" s="28">
        <v>41932.463888888888</v>
      </c>
      <c r="R5098" s="28">
        <v>41976.371527777781</v>
      </c>
      <c r="S5098" t="s">
        <v>17337</v>
      </c>
      <c r="T5098" s="27">
        <v>41932</v>
      </c>
      <c r="V5098">
        <v>45</v>
      </c>
      <c r="W5098" t="s">
        <v>32</v>
      </c>
      <c r="X5098" t="s">
        <v>2529</v>
      </c>
      <c r="Y5098">
        <v>0</v>
      </c>
      <c r="AB5098" t="s">
        <v>237</v>
      </c>
      <c r="AH5098">
        <v>0</v>
      </c>
      <c r="AN5098" t="s">
        <v>238</v>
      </c>
      <c r="AO5098">
        <v>1</v>
      </c>
      <c r="AP5098" t="s">
        <v>239</v>
      </c>
      <c r="AQ5098" s="27">
        <v>41977</v>
      </c>
      <c r="AR5098" t="s">
        <v>240</v>
      </c>
      <c r="AS5098">
        <v>3</v>
      </c>
      <c r="AT5098" t="s">
        <v>239</v>
      </c>
      <c r="AU5098" s="27">
        <v>41977</v>
      </c>
    </row>
    <row r="5099" spans="1:47" x14ac:dyDescent="0.2">
      <c r="A5099">
        <v>5098</v>
      </c>
      <c r="B5099" t="s">
        <v>17338</v>
      </c>
      <c r="C5099" t="s">
        <v>16151</v>
      </c>
      <c r="D5099" t="s">
        <v>4052</v>
      </c>
      <c r="E5099" s="27">
        <v>41740</v>
      </c>
      <c r="F5099" t="s">
        <v>233</v>
      </c>
      <c r="G5099" s="27">
        <v>32409</v>
      </c>
      <c r="H5099">
        <v>27</v>
      </c>
      <c r="I5099" t="s">
        <v>244</v>
      </c>
      <c r="J5099" t="s">
        <v>250</v>
      </c>
      <c r="K5099">
        <v>0</v>
      </c>
      <c r="L5099">
        <v>9</v>
      </c>
      <c r="M5099">
        <v>0</v>
      </c>
      <c r="N5099">
        <v>0</v>
      </c>
      <c r="O5099">
        <v>7</v>
      </c>
      <c r="P5099">
        <v>-1</v>
      </c>
      <c r="Q5099" s="28">
        <v>41739.066666666666</v>
      </c>
      <c r="R5099" s="28">
        <v>41743.387499999997</v>
      </c>
      <c r="S5099" t="s">
        <v>17339</v>
      </c>
      <c r="T5099" s="27">
        <v>41739</v>
      </c>
      <c r="V5099">
        <v>1</v>
      </c>
      <c r="W5099" t="s">
        <v>32</v>
      </c>
      <c r="X5099" t="s">
        <v>847</v>
      </c>
      <c r="Y5099">
        <v>1</v>
      </c>
      <c r="AA5099" t="s">
        <v>17340</v>
      </c>
      <c r="AB5099" t="s">
        <v>237</v>
      </c>
      <c r="AC5099">
        <v>0</v>
      </c>
      <c r="AD5099" s="27">
        <v>41791</v>
      </c>
      <c r="AE5099" t="s">
        <v>17341</v>
      </c>
      <c r="AF5099" s="27">
        <v>41791</v>
      </c>
      <c r="AG5099" s="27">
        <v>41792</v>
      </c>
      <c r="AH5099">
        <v>0</v>
      </c>
      <c r="AN5099" t="s">
        <v>238</v>
      </c>
      <c r="AO5099">
        <v>6</v>
      </c>
      <c r="AP5099" t="s">
        <v>246</v>
      </c>
      <c r="AQ5099" s="27">
        <v>41740</v>
      </c>
      <c r="AR5099" t="s">
        <v>240</v>
      </c>
      <c r="AS5099">
        <v>9</v>
      </c>
      <c r="AT5099" t="s">
        <v>269</v>
      </c>
      <c r="AU5099" s="27">
        <v>41740</v>
      </c>
    </row>
    <row r="5100" spans="1:47" x14ac:dyDescent="0.2">
      <c r="A5100">
        <v>5099</v>
      </c>
      <c r="B5100" t="s">
        <v>17342</v>
      </c>
      <c r="C5100" t="s">
        <v>8728</v>
      </c>
      <c r="D5100" t="s">
        <v>17343</v>
      </c>
      <c r="E5100" s="27">
        <v>41602</v>
      </c>
      <c r="F5100" t="s">
        <v>233</v>
      </c>
      <c r="G5100" s="27">
        <v>24909</v>
      </c>
      <c r="H5100">
        <v>48</v>
      </c>
      <c r="I5100" t="s">
        <v>234</v>
      </c>
      <c r="J5100" t="s">
        <v>250</v>
      </c>
      <c r="K5100">
        <v>0</v>
      </c>
      <c r="L5100">
        <v>3</v>
      </c>
      <c r="M5100">
        <v>0</v>
      </c>
      <c r="N5100">
        <v>0</v>
      </c>
      <c r="O5100">
        <v>6</v>
      </c>
      <c r="P5100">
        <v>-1</v>
      </c>
      <c r="Q5100" s="28">
        <v>41601.429861111108</v>
      </c>
      <c r="R5100" s="28">
        <v>41603.156944444447</v>
      </c>
      <c r="S5100" t="s">
        <v>17344</v>
      </c>
      <c r="U5100" s="27">
        <v>41601</v>
      </c>
      <c r="V5100">
        <v>1</v>
      </c>
      <c r="W5100" t="s">
        <v>32</v>
      </c>
      <c r="X5100" t="s">
        <v>274</v>
      </c>
      <c r="Y5100">
        <v>0</v>
      </c>
      <c r="AB5100" t="s">
        <v>237</v>
      </c>
      <c r="AH5100">
        <v>0</v>
      </c>
      <c r="AN5100" t="s">
        <v>238</v>
      </c>
      <c r="AO5100">
        <v>2</v>
      </c>
      <c r="AP5100" t="s">
        <v>239</v>
      </c>
      <c r="AQ5100" s="27">
        <v>41602</v>
      </c>
      <c r="AR5100" t="s">
        <v>240</v>
      </c>
      <c r="AS5100">
        <v>3</v>
      </c>
      <c r="AT5100" t="s">
        <v>239</v>
      </c>
      <c r="AU5100" s="27">
        <v>41602</v>
      </c>
    </row>
    <row r="5101" spans="1:47" x14ac:dyDescent="0.2">
      <c r="A5101">
        <v>5100</v>
      </c>
      <c r="B5101" t="s">
        <v>17345</v>
      </c>
      <c r="C5101" t="s">
        <v>3347</v>
      </c>
      <c r="D5101" t="s">
        <v>17346</v>
      </c>
      <c r="E5101" s="27">
        <v>41724</v>
      </c>
      <c r="F5101" t="s">
        <v>294</v>
      </c>
      <c r="G5101" s="27">
        <v>31013</v>
      </c>
      <c r="H5101">
        <v>31</v>
      </c>
      <c r="I5101" t="s">
        <v>244</v>
      </c>
      <c r="J5101" t="s">
        <v>245</v>
      </c>
      <c r="K5101">
        <v>0</v>
      </c>
      <c r="L5101">
        <v>4</v>
      </c>
      <c r="M5101">
        <v>0</v>
      </c>
      <c r="N5101">
        <v>0</v>
      </c>
      <c r="O5101">
        <v>2</v>
      </c>
      <c r="P5101">
        <v>-28</v>
      </c>
      <c r="Q5101" s="28">
        <v>41696.247916666667</v>
      </c>
      <c r="R5101" s="28">
        <v>41723.431250000001</v>
      </c>
      <c r="S5101" t="s">
        <v>17347</v>
      </c>
      <c r="T5101" s="27">
        <v>41696</v>
      </c>
      <c r="V5101">
        <v>28</v>
      </c>
      <c r="W5101" t="s">
        <v>32</v>
      </c>
      <c r="X5101" t="s">
        <v>261</v>
      </c>
      <c r="Y5101">
        <v>1</v>
      </c>
      <c r="AA5101" t="s">
        <v>17348</v>
      </c>
      <c r="AB5101" t="s">
        <v>32</v>
      </c>
      <c r="AC5101">
        <v>6</v>
      </c>
      <c r="AD5101" s="27">
        <v>42209</v>
      </c>
      <c r="AE5101" t="s">
        <v>402</v>
      </c>
      <c r="AF5101" s="27">
        <v>42215</v>
      </c>
      <c r="AG5101" s="27">
        <v>42217</v>
      </c>
      <c r="AH5101">
        <v>0</v>
      </c>
      <c r="AN5101" t="s">
        <v>238</v>
      </c>
      <c r="AO5101">
        <v>1</v>
      </c>
      <c r="AP5101" t="s">
        <v>239</v>
      </c>
      <c r="AQ5101" s="27">
        <v>41724</v>
      </c>
      <c r="AR5101" t="s">
        <v>240</v>
      </c>
      <c r="AS5101">
        <v>4</v>
      </c>
      <c r="AT5101" t="s">
        <v>239</v>
      </c>
      <c r="AU5101" s="27">
        <v>41724</v>
      </c>
    </row>
    <row r="5102" spans="1:47" x14ac:dyDescent="0.2">
      <c r="A5102">
        <v>5101</v>
      </c>
      <c r="B5102" t="s">
        <v>17349</v>
      </c>
      <c r="C5102" t="s">
        <v>4558</v>
      </c>
      <c r="D5102" t="s">
        <v>10372</v>
      </c>
      <c r="E5102" s="27">
        <v>41407</v>
      </c>
      <c r="F5102" t="s">
        <v>233</v>
      </c>
      <c r="G5102" s="27">
        <v>31893</v>
      </c>
      <c r="H5102">
        <v>28</v>
      </c>
      <c r="I5102" t="s">
        <v>244</v>
      </c>
      <c r="J5102" t="s">
        <v>250</v>
      </c>
      <c r="K5102">
        <v>0</v>
      </c>
      <c r="L5102">
        <v>5</v>
      </c>
      <c r="M5102">
        <v>0</v>
      </c>
      <c r="N5102">
        <v>0</v>
      </c>
      <c r="O5102">
        <v>5</v>
      </c>
      <c r="P5102">
        <v>-1</v>
      </c>
      <c r="Q5102" s="28">
        <v>41406.474305555559</v>
      </c>
      <c r="R5102" s="28">
        <v>41458.165277777778</v>
      </c>
      <c r="S5102" t="s">
        <v>17350</v>
      </c>
      <c r="T5102" s="27">
        <v>41406</v>
      </c>
      <c r="V5102">
        <v>1</v>
      </c>
      <c r="W5102" t="s">
        <v>36</v>
      </c>
      <c r="X5102" t="s">
        <v>279</v>
      </c>
      <c r="Y5102">
        <v>1</v>
      </c>
      <c r="AA5102" t="s">
        <v>17351</v>
      </c>
      <c r="AB5102" t="s">
        <v>32</v>
      </c>
      <c r="AD5102" s="27">
        <v>41581</v>
      </c>
      <c r="AE5102" t="s">
        <v>555</v>
      </c>
      <c r="AH5102">
        <v>0</v>
      </c>
      <c r="AN5102" t="s">
        <v>238</v>
      </c>
      <c r="AO5102">
        <v>7</v>
      </c>
      <c r="AP5102" t="s">
        <v>246</v>
      </c>
      <c r="AQ5102" s="27">
        <v>41407</v>
      </c>
      <c r="AR5102" t="s">
        <v>240</v>
      </c>
      <c r="AS5102">
        <v>5</v>
      </c>
      <c r="AT5102" t="s">
        <v>246</v>
      </c>
      <c r="AU5102" s="27">
        <v>41407</v>
      </c>
    </row>
    <row r="5103" spans="1:47" x14ac:dyDescent="0.2">
      <c r="A5103">
        <v>5102</v>
      </c>
      <c r="B5103" t="s">
        <v>17352</v>
      </c>
      <c r="C5103" t="s">
        <v>17353</v>
      </c>
      <c r="D5103" t="s">
        <v>17354</v>
      </c>
      <c r="E5103" s="27">
        <v>42000</v>
      </c>
      <c r="F5103" t="s">
        <v>294</v>
      </c>
      <c r="G5103" s="27">
        <v>34459</v>
      </c>
      <c r="H5103">
        <v>21</v>
      </c>
      <c r="I5103" t="s">
        <v>259</v>
      </c>
      <c r="J5103" t="s">
        <v>250</v>
      </c>
      <c r="K5103">
        <v>0</v>
      </c>
      <c r="L5103">
        <v>7</v>
      </c>
      <c r="M5103">
        <v>0</v>
      </c>
      <c r="N5103">
        <v>0</v>
      </c>
      <c r="O5103">
        <v>1</v>
      </c>
      <c r="P5103">
        <v>-1</v>
      </c>
      <c r="Q5103" s="28">
        <v>41999.142361111109</v>
      </c>
      <c r="R5103" s="28">
        <v>42000.34375</v>
      </c>
      <c r="S5103" t="s">
        <v>17355</v>
      </c>
      <c r="T5103" s="27">
        <v>41999</v>
      </c>
      <c r="V5103">
        <v>1</v>
      </c>
      <c r="W5103" t="s">
        <v>32</v>
      </c>
      <c r="X5103" t="s">
        <v>359</v>
      </c>
      <c r="Y5103">
        <v>0</v>
      </c>
      <c r="AB5103" t="s">
        <v>237</v>
      </c>
      <c r="AH5103">
        <v>0</v>
      </c>
      <c r="AN5103" t="s">
        <v>238</v>
      </c>
      <c r="AO5103">
        <v>5</v>
      </c>
      <c r="AP5103" t="s">
        <v>246</v>
      </c>
      <c r="AQ5103" s="27">
        <v>42000</v>
      </c>
      <c r="AR5103" t="s">
        <v>240</v>
      </c>
      <c r="AS5103">
        <v>7</v>
      </c>
      <c r="AT5103" t="s">
        <v>246</v>
      </c>
      <c r="AU5103" s="27">
        <v>42000</v>
      </c>
    </row>
    <row r="5104" spans="1:47" x14ac:dyDescent="0.2">
      <c r="A5104">
        <v>5103</v>
      </c>
      <c r="B5104" t="s">
        <v>17356</v>
      </c>
      <c r="C5104" t="s">
        <v>693</v>
      </c>
      <c r="D5104" t="s">
        <v>741</v>
      </c>
      <c r="E5104" s="27">
        <v>41584</v>
      </c>
      <c r="F5104" t="s">
        <v>233</v>
      </c>
      <c r="G5104" s="27">
        <v>31426</v>
      </c>
      <c r="H5104">
        <v>30</v>
      </c>
      <c r="I5104" t="s">
        <v>244</v>
      </c>
      <c r="J5104" t="s">
        <v>353</v>
      </c>
      <c r="K5104">
        <v>0</v>
      </c>
      <c r="L5104">
        <v>9</v>
      </c>
      <c r="M5104">
        <v>0</v>
      </c>
      <c r="N5104">
        <v>0</v>
      </c>
      <c r="O5104">
        <v>7</v>
      </c>
      <c r="P5104">
        <v>-1</v>
      </c>
      <c r="Q5104" s="28">
        <v>41583.050694444442</v>
      </c>
      <c r="R5104" s="28">
        <v>41584.351388888892</v>
      </c>
      <c r="S5104" t="s">
        <v>17357</v>
      </c>
      <c r="T5104" s="27">
        <v>41583</v>
      </c>
      <c r="V5104">
        <v>1</v>
      </c>
      <c r="W5104" t="s">
        <v>32</v>
      </c>
      <c r="X5104" t="s">
        <v>5308</v>
      </c>
      <c r="Y5104">
        <v>0</v>
      </c>
      <c r="AB5104" t="s">
        <v>237</v>
      </c>
      <c r="AH5104">
        <v>0</v>
      </c>
      <c r="AN5104" t="s">
        <v>238</v>
      </c>
      <c r="AO5104">
        <v>7</v>
      </c>
      <c r="AP5104" t="s">
        <v>246</v>
      </c>
      <c r="AQ5104" s="27">
        <v>41584</v>
      </c>
      <c r="AR5104" t="s">
        <v>240</v>
      </c>
      <c r="AS5104">
        <v>9</v>
      </c>
      <c r="AT5104" t="s">
        <v>269</v>
      </c>
      <c r="AU5104" s="27">
        <v>41584</v>
      </c>
    </row>
    <row r="5105" spans="1:47" x14ac:dyDescent="0.2">
      <c r="A5105">
        <v>5104</v>
      </c>
      <c r="B5105" t="s">
        <v>17358</v>
      </c>
      <c r="C5105" t="s">
        <v>17359</v>
      </c>
      <c r="D5105" t="s">
        <v>17360</v>
      </c>
      <c r="E5105" s="27">
        <v>41840</v>
      </c>
      <c r="F5105" t="s">
        <v>233</v>
      </c>
      <c r="G5105" s="27">
        <v>26857</v>
      </c>
      <c r="H5105">
        <v>42</v>
      </c>
      <c r="I5105" t="s">
        <v>244</v>
      </c>
      <c r="J5105" t="s">
        <v>245</v>
      </c>
      <c r="K5105">
        <v>0</v>
      </c>
      <c r="L5105">
        <v>2</v>
      </c>
      <c r="M5105">
        <v>0</v>
      </c>
      <c r="N5105">
        <v>0</v>
      </c>
      <c r="O5105">
        <v>0</v>
      </c>
      <c r="P5105">
        <v>-1</v>
      </c>
      <c r="Q5105" s="28">
        <v>41839.395833333336</v>
      </c>
      <c r="R5105" s="28">
        <v>41840.357638888891</v>
      </c>
      <c r="S5105" t="s">
        <v>17361</v>
      </c>
      <c r="T5105" s="27">
        <v>41839</v>
      </c>
      <c r="V5105">
        <v>1</v>
      </c>
      <c r="W5105" t="s">
        <v>36</v>
      </c>
      <c r="X5105" t="s">
        <v>1884</v>
      </c>
      <c r="Y5105">
        <v>0</v>
      </c>
      <c r="AB5105" t="s">
        <v>237</v>
      </c>
      <c r="AH5105">
        <v>0</v>
      </c>
      <c r="AN5105" t="s">
        <v>238</v>
      </c>
      <c r="AO5105">
        <v>2</v>
      </c>
      <c r="AP5105" t="s">
        <v>239</v>
      </c>
      <c r="AQ5105" s="27">
        <v>41840</v>
      </c>
      <c r="AR5105" t="s">
        <v>240</v>
      </c>
      <c r="AS5105">
        <v>2</v>
      </c>
      <c r="AT5105" t="s">
        <v>239</v>
      </c>
      <c r="AU5105" s="27">
        <v>41840</v>
      </c>
    </row>
    <row r="5106" spans="1:47" x14ac:dyDescent="0.2">
      <c r="A5106">
        <v>5105</v>
      </c>
      <c r="B5106" t="s">
        <v>17362</v>
      </c>
      <c r="C5106" t="s">
        <v>4090</v>
      </c>
      <c r="D5106" t="s">
        <v>1413</v>
      </c>
      <c r="E5106" s="27">
        <v>41939</v>
      </c>
      <c r="F5106" t="s">
        <v>294</v>
      </c>
      <c r="G5106" s="27">
        <v>33047</v>
      </c>
      <c r="H5106">
        <v>25</v>
      </c>
      <c r="I5106" t="s">
        <v>244</v>
      </c>
      <c r="J5106" t="s">
        <v>250</v>
      </c>
      <c r="K5106">
        <v>0</v>
      </c>
      <c r="L5106">
        <v>7</v>
      </c>
      <c r="M5106">
        <v>0</v>
      </c>
      <c r="N5106">
        <v>0</v>
      </c>
      <c r="O5106">
        <v>0</v>
      </c>
      <c r="P5106">
        <v>-1</v>
      </c>
      <c r="Q5106" s="28">
        <v>41938.470138888886</v>
      </c>
      <c r="R5106" s="28">
        <v>41939.085416666669</v>
      </c>
      <c r="S5106" t="s">
        <v>17363</v>
      </c>
      <c r="T5106" s="27">
        <v>41938</v>
      </c>
      <c r="V5106">
        <v>1</v>
      </c>
      <c r="W5106" t="s">
        <v>32</v>
      </c>
      <c r="X5106" t="s">
        <v>359</v>
      </c>
      <c r="Y5106">
        <v>0</v>
      </c>
      <c r="AB5106" t="s">
        <v>237</v>
      </c>
      <c r="AH5106">
        <v>0</v>
      </c>
      <c r="AN5106" t="s">
        <v>238</v>
      </c>
      <c r="AO5106">
        <v>5</v>
      </c>
      <c r="AP5106" t="s">
        <v>246</v>
      </c>
      <c r="AQ5106" s="27">
        <v>41939</v>
      </c>
      <c r="AR5106" t="s">
        <v>240</v>
      </c>
      <c r="AS5106">
        <v>7</v>
      </c>
      <c r="AT5106" t="s">
        <v>246</v>
      </c>
      <c r="AU5106" s="27">
        <v>41939</v>
      </c>
    </row>
    <row r="5107" spans="1:47" x14ac:dyDescent="0.2">
      <c r="A5107">
        <v>5106</v>
      </c>
      <c r="B5107" t="s">
        <v>17364</v>
      </c>
      <c r="C5107" t="s">
        <v>1911</v>
      </c>
      <c r="D5107" t="s">
        <v>5392</v>
      </c>
      <c r="E5107" s="27">
        <v>41838</v>
      </c>
      <c r="F5107" t="s">
        <v>233</v>
      </c>
      <c r="G5107" s="27">
        <v>33177</v>
      </c>
      <c r="H5107">
        <v>25</v>
      </c>
      <c r="I5107" t="s">
        <v>244</v>
      </c>
      <c r="J5107" t="s">
        <v>245</v>
      </c>
      <c r="K5107">
        <v>0</v>
      </c>
      <c r="L5107">
        <v>5</v>
      </c>
      <c r="M5107">
        <v>0</v>
      </c>
      <c r="N5107">
        <v>1</v>
      </c>
      <c r="O5107">
        <v>6</v>
      </c>
      <c r="P5107">
        <v>-1</v>
      </c>
      <c r="Q5107" s="28">
        <v>41837.190972222219</v>
      </c>
      <c r="R5107" s="28">
        <v>41838.539583333331</v>
      </c>
      <c r="S5107" t="s">
        <v>17365</v>
      </c>
      <c r="T5107" s="27">
        <v>41837</v>
      </c>
      <c r="V5107">
        <v>1</v>
      </c>
      <c r="W5107" t="s">
        <v>36</v>
      </c>
      <c r="X5107" t="s">
        <v>404</v>
      </c>
      <c r="Y5107">
        <v>1</v>
      </c>
      <c r="AA5107" t="s">
        <v>17366</v>
      </c>
      <c r="AB5107" t="s">
        <v>36</v>
      </c>
      <c r="AC5107">
        <v>0</v>
      </c>
      <c r="AD5107" s="27">
        <v>41869</v>
      </c>
      <c r="AE5107" t="s">
        <v>6556</v>
      </c>
      <c r="AF5107" s="27">
        <v>41869</v>
      </c>
      <c r="AG5107" s="27">
        <v>41897</v>
      </c>
      <c r="AH5107">
        <v>0</v>
      </c>
      <c r="AN5107" t="s">
        <v>238</v>
      </c>
      <c r="AO5107">
        <v>4</v>
      </c>
      <c r="AP5107" t="s">
        <v>239</v>
      </c>
      <c r="AQ5107" s="27">
        <v>41838</v>
      </c>
      <c r="AR5107" t="s">
        <v>240</v>
      </c>
      <c r="AS5107">
        <v>5</v>
      </c>
      <c r="AT5107" t="s">
        <v>246</v>
      </c>
      <c r="AU5107" s="27">
        <v>41838</v>
      </c>
    </row>
    <row r="5108" spans="1:47" x14ac:dyDescent="0.2">
      <c r="A5108">
        <v>5107</v>
      </c>
      <c r="B5108" t="s">
        <v>17367</v>
      </c>
      <c r="C5108" t="s">
        <v>2252</v>
      </c>
      <c r="D5108" t="s">
        <v>1692</v>
      </c>
      <c r="E5108" s="27">
        <v>41319</v>
      </c>
      <c r="F5108" t="s">
        <v>233</v>
      </c>
      <c r="G5108" s="27">
        <v>32345</v>
      </c>
      <c r="H5108">
        <v>27</v>
      </c>
      <c r="I5108" t="s">
        <v>244</v>
      </c>
      <c r="J5108" t="s">
        <v>250</v>
      </c>
      <c r="K5108">
        <v>0</v>
      </c>
      <c r="L5108">
        <v>10</v>
      </c>
      <c r="M5108">
        <v>0</v>
      </c>
      <c r="N5108">
        <v>0</v>
      </c>
      <c r="O5108">
        <v>8</v>
      </c>
      <c r="P5108">
        <v>53</v>
      </c>
      <c r="Q5108" s="28">
        <v>41372.46875</v>
      </c>
      <c r="R5108" s="28">
        <v>41400.083333333336</v>
      </c>
      <c r="S5108" t="s">
        <v>17368</v>
      </c>
      <c r="U5108" s="27">
        <v>41025</v>
      </c>
      <c r="V5108">
        <v>294</v>
      </c>
      <c r="W5108" t="s">
        <v>32</v>
      </c>
      <c r="X5108" t="s">
        <v>274</v>
      </c>
      <c r="Y5108">
        <v>1</v>
      </c>
      <c r="AA5108" t="s">
        <v>17369</v>
      </c>
      <c r="AB5108" t="s">
        <v>36</v>
      </c>
      <c r="AC5108">
        <v>0</v>
      </c>
      <c r="AD5108" s="27">
        <v>41372</v>
      </c>
      <c r="AE5108" t="s">
        <v>404</v>
      </c>
      <c r="AF5108" s="27">
        <v>41372</v>
      </c>
      <c r="AG5108" s="27">
        <v>41400</v>
      </c>
      <c r="AH5108">
        <v>1</v>
      </c>
      <c r="AJ5108" t="s">
        <v>17370</v>
      </c>
      <c r="AK5108" t="s">
        <v>462</v>
      </c>
      <c r="AL5108" s="27">
        <v>41563</v>
      </c>
      <c r="AM5108" t="s">
        <v>279</v>
      </c>
      <c r="AN5108" t="s">
        <v>238</v>
      </c>
      <c r="AO5108">
        <v>9</v>
      </c>
      <c r="AP5108" t="s">
        <v>269</v>
      </c>
      <c r="AQ5108" s="27">
        <v>41319</v>
      </c>
      <c r="AR5108" t="s">
        <v>240</v>
      </c>
      <c r="AS5108">
        <v>10</v>
      </c>
      <c r="AT5108" t="s">
        <v>269</v>
      </c>
      <c r="AU5108" s="27">
        <v>41319</v>
      </c>
    </row>
    <row r="5109" spans="1:47" x14ac:dyDescent="0.2">
      <c r="A5109">
        <v>5108</v>
      </c>
      <c r="B5109" t="s">
        <v>17371</v>
      </c>
      <c r="C5109" t="s">
        <v>1218</v>
      </c>
      <c r="D5109" t="s">
        <v>17372</v>
      </c>
      <c r="E5109" s="27">
        <v>41334</v>
      </c>
      <c r="F5109" t="s">
        <v>233</v>
      </c>
      <c r="G5109" s="27">
        <v>22317</v>
      </c>
      <c r="H5109">
        <v>55</v>
      </c>
      <c r="I5109" t="s">
        <v>234</v>
      </c>
      <c r="J5109" t="s">
        <v>245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 s="28">
        <v>41334.195138888892</v>
      </c>
      <c r="R5109" s="28">
        <v>41335.210416666669</v>
      </c>
      <c r="S5109" t="s">
        <v>17373</v>
      </c>
      <c r="T5109" s="27">
        <v>41334</v>
      </c>
      <c r="V5109">
        <v>0</v>
      </c>
      <c r="W5109" t="s">
        <v>36</v>
      </c>
      <c r="X5109" t="s">
        <v>279</v>
      </c>
      <c r="Y5109">
        <v>0</v>
      </c>
      <c r="AB5109" t="s">
        <v>237</v>
      </c>
      <c r="AH5109">
        <v>0</v>
      </c>
      <c r="AN5109" t="s">
        <v>238</v>
      </c>
      <c r="AO5109">
        <v>1</v>
      </c>
      <c r="AP5109" t="s">
        <v>239</v>
      </c>
      <c r="AQ5109" s="27">
        <v>41334</v>
      </c>
      <c r="AR5109" t="s">
        <v>240</v>
      </c>
      <c r="AS5109">
        <v>1</v>
      </c>
      <c r="AT5109" t="s">
        <v>239</v>
      </c>
      <c r="AU5109" s="27">
        <v>41334</v>
      </c>
    </row>
    <row r="5110" spans="1:47" x14ac:dyDescent="0.2">
      <c r="A5110">
        <v>5109</v>
      </c>
      <c r="B5110" t="s">
        <v>17374</v>
      </c>
      <c r="C5110" t="s">
        <v>2359</v>
      </c>
      <c r="D5110" t="s">
        <v>17375</v>
      </c>
      <c r="E5110" s="27">
        <v>41796</v>
      </c>
      <c r="F5110" t="s">
        <v>233</v>
      </c>
      <c r="G5110" s="27">
        <v>30419</v>
      </c>
      <c r="H5110">
        <v>33</v>
      </c>
      <c r="I5110" t="s">
        <v>244</v>
      </c>
      <c r="J5110" t="s">
        <v>353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-1</v>
      </c>
      <c r="Q5110" s="28">
        <v>41795.481944444444</v>
      </c>
      <c r="R5110" s="28">
        <v>41818.206944444442</v>
      </c>
      <c r="S5110" t="s">
        <v>17376</v>
      </c>
      <c r="T5110" s="27">
        <v>41795</v>
      </c>
      <c r="V5110">
        <v>1</v>
      </c>
      <c r="W5110" t="s">
        <v>32</v>
      </c>
      <c r="X5110" t="s">
        <v>17377</v>
      </c>
      <c r="Y5110">
        <v>0</v>
      </c>
      <c r="AB5110" t="s">
        <v>237</v>
      </c>
      <c r="AH5110">
        <v>0</v>
      </c>
      <c r="AN5110" t="s">
        <v>238</v>
      </c>
      <c r="AO5110">
        <v>2</v>
      </c>
      <c r="AP5110" t="s">
        <v>239</v>
      </c>
      <c r="AQ5110" s="27">
        <v>41796</v>
      </c>
      <c r="AR5110" t="s">
        <v>240</v>
      </c>
      <c r="AS5110">
        <v>1</v>
      </c>
      <c r="AT5110" t="s">
        <v>239</v>
      </c>
      <c r="AU5110" s="27">
        <v>41796</v>
      </c>
    </row>
    <row r="5111" spans="1:47" x14ac:dyDescent="0.2">
      <c r="A5111">
        <v>5110</v>
      </c>
      <c r="B5111" t="s">
        <v>17378</v>
      </c>
      <c r="C5111" t="s">
        <v>17379</v>
      </c>
      <c r="D5111" t="s">
        <v>17380</v>
      </c>
      <c r="E5111" s="27">
        <v>41543</v>
      </c>
      <c r="F5111" t="s">
        <v>294</v>
      </c>
      <c r="G5111" s="27">
        <v>25091</v>
      </c>
      <c r="H5111">
        <v>47</v>
      </c>
      <c r="I5111" t="s">
        <v>234</v>
      </c>
      <c r="J5111" t="s">
        <v>1115</v>
      </c>
      <c r="K5111">
        <v>0</v>
      </c>
      <c r="L5111">
        <v>3</v>
      </c>
      <c r="M5111">
        <v>0</v>
      </c>
      <c r="N5111">
        <v>0</v>
      </c>
      <c r="O5111">
        <v>0</v>
      </c>
      <c r="W5111" t="s">
        <v>237</v>
      </c>
      <c r="Y5111">
        <v>-1</v>
      </c>
      <c r="AB5111" t="s">
        <v>237</v>
      </c>
      <c r="AH5111">
        <v>0</v>
      </c>
      <c r="AN5111" t="s">
        <v>238</v>
      </c>
      <c r="AO5111">
        <v>1</v>
      </c>
      <c r="AP5111" t="s">
        <v>239</v>
      </c>
      <c r="AQ5111" s="27">
        <v>41543</v>
      </c>
      <c r="AR5111" t="s">
        <v>240</v>
      </c>
      <c r="AS5111">
        <v>3</v>
      </c>
      <c r="AT5111" t="s">
        <v>239</v>
      </c>
      <c r="AU5111" s="27">
        <v>41543</v>
      </c>
    </row>
    <row r="5112" spans="1:47" x14ac:dyDescent="0.2">
      <c r="A5112">
        <v>5111</v>
      </c>
      <c r="B5112" t="s">
        <v>17381</v>
      </c>
      <c r="C5112" t="s">
        <v>17382</v>
      </c>
      <c r="D5112" t="s">
        <v>17383</v>
      </c>
      <c r="E5112" s="27">
        <v>41312</v>
      </c>
      <c r="F5112" t="s">
        <v>233</v>
      </c>
      <c r="G5112" s="27">
        <v>33231</v>
      </c>
      <c r="H5112">
        <v>25</v>
      </c>
      <c r="I5112" t="s">
        <v>244</v>
      </c>
      <c r="J5112" t="s">
        <v>250</v>
      </c>
      <c r="K5112">
        <v>0</v>
      </c>
      <c r="L5112">
        <v>3</v>
      </c>
      <c r="M5112">
        <v>0</v>
      </c>
      <c r="N5112">
        <v>0</v>
      </c>
      <c r="O5112">
        <v>1</v>
      </c>
      <c r="S5112" t="s">
        <v>17384</v>
      </c>
      <c r="T5112" s="27">
        <v>41199</v>
      </c>
      <c r="V5112">
        <v>113</v>
      </c>
      <c r="W5112" t="s">
        <v>32</v>
      </c>
      <c r="X5112" t="s">
        <v>729</v>
      </c>
      <c r="Y5112">
        <v>0</v>
      </c>
      <c r="AB5112" t="s">
        <v>237</v>
      </c>
      <c r="AH5112">
        <v>0</v>
      </c>
      <c r="AN5112" t="s">
        <v>238</v>
      </c>
      <c r="AO5112">
        <v>4</v>
      </c>
      <c r="AP5112" t="s">
        <v>239</v>
      </c>
      <c r="AQ5112" s="27">
        <v>41312</v>
      </c>
      <c r="AR5112" t="s">
        <v>240</v>
      </c>
      <c r="AS5112">
        <v>3</v>
      </c>
      <c r="AT5112" t="s">
        <v>239</v>
      </c>
      <c r="AU5112" s="27">
        <v>41312</v>
      </c>
    </row>
    <row r="5113" spans="1:47" x14ac:dyDescent="0.2">
      <c r="A5113">
        <v>5112</v>
      </c>
      <c r="B5113" t="s">
        <v>17385</v>
      </c>
      <c r="C5113" t="s">
        <v>17386</v>
      </c>
      <c r="D5113" t="s">
        <v>11576</v>
      </c>
      <c r="E5113" s="27">
        <v>41849</v>
      </c>
      <c r="F5113" t="s">
        <v>233</v>
      </c>
      <c r="G5113" s="27">
        <v>27598</v>
      </c>
      <c r="H5113">
        <v>40</v>
      </c>
      <c r="I5113" t="s">
        <v>244</v>
      </c>
      <c r="J5113" t="s">
        <v>250</v>
      </c>
      <c r="K5113">
        <v>0</v>
      </c>
      <c r="L5113">
        <v>7</v>
      </c>
      <c r="M5113">
        <v>0</v>
      </c>
      <c r="N5113">
        <v>0</v>
      </c>
      <c r="O5113">
        <v>5</v>
      </c>
      <c r="P5113">
        <v>0</v>
      </c>
      <c r="Q5113" s="28">
        <v>41849.065972222219</v>
      </c>
      <c r="R5113" s="28">
        <v>41879.428472222222</v>
      </c>
      <c r="S5113" t="s">
        <v>17387</v>
      </c>
      <c r="U5113" s="27">
        <v>39878</v>
      </c>
      <c r="V5113">
        <v>1971</v>
      </c>
      <c r="W5113" t="s">
        <v>32</v>
      </c>
      <c r="X5113" t="s">
        <v>274</v>
      </c>
      <c r="Y5113">
        <v>1</v>
      </c>
      <c r="AA5113" t="s">
        <v>17388</v>
      </c>
      <c r="AB5113" t="s">
        <v>32</v>
      </c>
      <c r="AD5113" s="27">
        <v>42268</v>
      </c>
      <c r="AE5113" t="s">
        <v>359</v>
      </c>
      <c r="AH5113">
        <v>1</v>
      </c>
      <c r="AJ5113" t="s">
        <v>17389</v>
      </c>
      <c r="AK5113" t="s">
        <v>8654</v>
      </c>
      <c r="AL5113" s="27">
        <v>42417</v>
      </c>
      <c r="AM5113" t="s">
        <v>17390</v>
      </c>
      <c r="AN5113" t="s">
        <v>238</v>
      </c>
      <c r="AO5113">
        <v>7</v>
      </c>
      <c r="AP5113" t="s">
        <v>246</v>
      </c>
      <c r="AQ5113" s="27">
        <v>41849</v>
      </c>
      <c r="AR5113" t="s">
        <v>240</v>
      </c>
      <c r="AS5113">
        <v>7</v>
      </c>
      <c r="AT5113" t="s">
        <v>246</v>
      </c>
      <c r="AU5113" s="27">
        <v>41849</v>
      </c>
    </row>
    <row r="5114" spans="1:47" x14ac:dyDescent="0.2">
      <c r="A5114">
        <v>5113</v>
      </c>
      <c r="B5114" t="s">
        <v>17391</v>
      </c>
      <c r="C5114" t="s">
        <v>17392</v>
      </c>
      <c r="D5114" t="s">
        <v>586</v>
      </c>
      <c r="E5114" s="27">
        <v>41362</v>
      </c>
      <c r="F5114" t="s">
        <v>233</v>
      </c>
      <c r="G5114" s="27">
        <v>34596</v>
      </c>
      <c r="H5114">
        <v>21</v>
      </c>
      <c r="I5114" t="s">
        <v>259</v>
      </c>
      <c r="J5114" t="s">
        <v>250</v>
      </c>
      <c r="K5114">
        <v>0</v>
      </c>
      <c r="L5114">
        <v>4</v>
      </c>
      <c r="M5114">
        <v>0</v>
      </c>
      <c r="N5114">
        <v>0</v>
      </c>
      <c r="O5114">
        <v>0</v>
      </c>
      <c r="P5114">
        <v>-1</v>
      </c>
      <c r="Q5114" s="28">
        <v>41361.225694444445</v>
      </c>
      <c r="R5114" s="28">
        <v>41362.540277777778</v>
      </c>
      <c r="S5114" t="s">
        <v>17393</v>
      </c>
      <c r="T5114" s="27">
        <v>41361</v>
      </c>
      <c r="V5114">
        <v>1</v>
      </c>
      <c r="W5114" t="s">
        <v>32</v>
      </c>
      <c r="X5114" t="s">
        <v>847</v>
      </c>
      <c r="Y5114">
        <v>1</v>
      </c>
      <c r="AA5114" t="s">
        <v>17394</v>
      </c>
      <c r="AB5114" t="s">
        <v>36</v>
      </c>
      <c r="AC5114">
        <v>0</v>
      </c>
      <c r="AD5114" s="27">
        <v>41474</v>
      </c>
      <c r="AE5114" t="s">
        <v>412</v>
      </c>
      <c r="AF5114" s="27">
        <v>41474</v>
      </c>
      <c r="AG5114" s="27">
        <v>41474</v>
      </c>
      <c r="AH5114">
        <v>0</v>
      </c>
      <c r="AN5114" t="s">
        <v>238</v>
      </c>
      <c r="AO5114">
        <v>6</v>
      </c>
      <c r="AP5114" t="s">
        <v>246</v>
      </c>
      <c r="AQ5114" s="27">
        <v>41362</v>
      </c>
      <c r="AR5114" t="s">
        <v>240</v>
      </c>
      <c r="AS5114">
        <v>4</v>
      </c>
      <c r="AT5114" t="s">
        <v>239</v>
      </c>
      <c r="AU5114" s="27">
        <v>41362</v>
      </c>
    </row>
    <row r="5115" spans="1:47" x14ac:dyDescent="0.2">
      <c r="A5115">
        <v>5114</v>
      </c>
      <c r="B5115" t="s">
        <v>17395</v>
      </c>
      <c r="C5115" t="s">
        <v>1286</v>
      </c>
      <c r="D5115" t="s">
        <v>586</v>
      </c>
      <c r="E5115" s="27">
        <v>41890</v>
      </c>
      <c r="F5115" t="s">
        <v>233</v>
      </c>
      <c r="G5115" s="27">
        <v>24078</v>
      </c>
      <c r="H5115">
        <v>50</v>
      </c>
      <c r="I5115" t="s">
        <v>234</v>
      </c>
      <c r="J5115" t="s">
        <v>245</v>
      </c>
      <c r="K5115">
        <v>0</v>
      </c>
      <c r="L5115">
        <v>7</v>
      </c>
      <c r="M5115">
        <v>0</v>
      </c>
      <c r="N5115">
        <v>0</v>
      </c>
      <c r="O5115">
        <v>26</v>
      </c>
      <c r="P5115">
        <v>-92</v>
      </c>
      <c r="Q5115" s="28">
        <v>41798.35833333333</v>
      </c>
      <c r="R5115" s="28">
        <v>41799.424305555556</v>
      </c>
      <c r="S5115" t="s">
        <v>17396</v>
      </c>
      <c r="T5115" s="27">
        <v>41874</v>
      </c>
      <c r="V5115">
        <v>16</v>
      </c>
      <c r="W5115" t="s">
        <v>32</v>
      </c>
      <c r="X5115" t="s">
        <v>261</v>
      </c>
      <c r="Y5115">
        <v>1</v>
      </c>
      <c r="AA5115" t="s">
        <v>17397</v>
      </c>
      <c r="AB5115" t="s">
        <v>36</v>
      </c>
      <c r="AC5115">
        <v>0</v>
      </c>
      <c r="AD5115" s="27">
        <v>42047</v>
      </c>
      <c r="AE5115" t="s">
        <v>1774</v>
      </c>
      <c r="AF5115" s="27">
        <v>42047</v>
      </c>
      <c r="AG5115" s="27">
        <v>42275</v>
      </c>
      <c r="AH5115">
        <v>0</v>
      </c>
      <c r="AN5115" t="s">
        <v>238</v>
      </c>
      <c r="AO5115">
        <v>2</v>
      </c>
      <c r="AP5115" t="s">
        <v>239</v>
      </c>
      <c r="AQ5115" s="27">
        <v>41890</v>
      </c>
      <c r="AR5115" t="s">
        <v>240</v>
      </c>
      <c r="AS5115">
        <v>7</v>
      </c>
      <c r="AT5115" t="s">
        <v>246</v>
      </c>
      <c r="AU5115" s="27">
        <v>41890</v>
      </c>
    </row>
    <row r="5116" spans="1:47" x14ac:dyDescent="0.2">
      <c r="A5116">
        <v>5115</v>
      </c>
      <c r="B5116" t="s">
        <v>17398</v>
      </c>
      <c r="C5116" t="s">
        <v>2838</v>
      </c>
      <c r="D5116" t="s">
        <v>17399</v>
      </c>
      <c r="E5116" s="27">
        <v>41877</v>
      </c>
      <c r="F5116" t="s">
        <v>294</v>
      </c>
      <c r="G5116" s="27">
        <v>25409</v>
      </c>
      <c r="H5116">
        <v>46</v>
      </c>
      <c r="I5116" t="s">
        <v>234</v>
      </c>
      <c r="J5116" t="s">
        <v>245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 s="28">
        <v>41877.130555555559</v>
      </c>
      <c r="R5116" s="28">
        <v>41877.352083333331</v>
      </c>
      <c r="S5116" t="s">
        <v>17400</v>
      </c>
      <c r="T5116" s="27">
        <v>41877</v>
      </c>
      <c r="V5116">
        <v>0</v>
      </c>
      <c r="W5116" t="s">
        <v>36</v>
      </c>
      <c r="X5116" t="s">
        <v>595</v>
      </c>
      <c r="Y5116">
        <v>0</v>
      </c>
      <c r="AB5116" t="s">
        <v>237</v>
      </c>
      <c r="AH5116">
        <v>0</v>
      </c>
      <c r="AN5116" t="s">
        <v>238</v>
      </c>
      <c r="AO5116">
        <v>1</v>
      </c>
      <c r="AP5116" t="s">
        <v>239</v>
      </c>
      <c r="AQ5116" s="27">
        <v>41877</v>
      </c>
      <c r="AR5116" t="s">
        <v>240</v>
      </c>
      <c r="AS5116">
        <v>1</v>
      </c>
      <c r="AT5116" t="s">
        <v>239</v>
      </c>
      <c r="AU5116" s="27">
        <v>41877</v>
      </c>
    </row>
    <row r="5117" spans="1:47" x14ac:dyDescent="0.2">
      <c r="A5117">
        <v>5116</v>
      </c>
      <c r="B5117" t="s">
        <v>17401</v>
      </c>
      <c r="C5117" t="s">
        <v>793</v>
      </c>
      <c r="D5117" t="s">
        <v>17402</v>
      </c>
      <c r="E5117" s="27">
        <v>41381</v>
      </c>
      <c r="F5117" t="s">
        <v>233</v>
      </c>
      <c r="G5117" s="27">
        <v>32001</v>
      </c>
      <c r="H5117">
        <v>28</v>
      </c>
      <c r="I5117" t="s">
        <v>244</v>
      </c>
      <c r="J5117" t="s">
        <v>250</v>
      </c>
      <c r="K5117">
        <v>0</v>
      </c>
      <c r="L5117">
        <v>7</v>
      </c>
      <c r="M5117">
        <v>1</v>
      </c>
      <c r="N5117">
        <v>0</v>
      </c>
      <c r="O5117">
        <v>10</v>
      </c>
      <c r="P5117">
        <v>-1</v>
      </c>
      <c r="Q5117" s="28">
        <v>41380.491666666669</v>
      </c>
      <c r="R5117" s="28">
        <v>41624.169444444444</v>
      </c>
      <c r="S5117" t="s">
        <v>17403</v>
      </c>
      <c r="U5117" s="27">
        <v>41381</v>
      </c>
      <c r="V5117">
        <v>0</v>
      </c>
      <c r="W5117" t="s">
        <v>32</v>
      </c>
      <c r="X5117" t="s">
        <v>274</v>
      </c>
      <c r="Y5117">
        <v>1</v>
      </c>
      <c r="AA5117" t="s">
        <v>17404</v>
      </c>
      <c r="AB5117" t="s">
        <v>36</v>
      </c>
      <c r="AD5117" s="27">
        <v>41884</v>
      </c>
      <c r="AE5117" t="s">
        <v>324</v>
      </c>
      <c r="AH5117">
        <v>0</v>
      </c>
      <c r="AN5117" t="s">
        <v>238</v>
      </c>
      <c r="AO5117">
        <v>6</v>
      </c>
      <c r="AP5117" t="s">
        <v>246</v>
      </c>
      <c r="AQ5117" s="27">
        <v>41381</v>
      </c>
      <c r="AR5117" t="s">
        <v>240</v>
      </c>
      <c r="AS5117">
        <v>7</v>
      </c>
      <c r="AT5117" t="s">
        <v>246</v>
      </c>
      <c r="AU5117" s="27">
        <v>41381</v>
      </c>
    </row>
    <row r="5118" spans="1:47" x14ac:dyDescent="0.2">
      <c r="A5118">
        <v>5117</v>
      </c>
      <c r="B5118" t="s">
        <v>17405</v>
      </c>
      <c r="C5118" t="s">
        <v>3064</v>
      </c>
      <c r="D5118" t="s">
        <v>2408</v>
      </c>
      <c r="E5118" s="27">
        <v>41611</v>
      </c>
      <c r="F5118" t="s">
        <v>233</v>
      </c>
      <c r="G5118" s="27">
        <v>34953</v>
      </c>
      <c r="H5118">
        <v>20</v>
      </c>
      <c r="I5118" t="s">
        <v>259</v>
      </c>
      <c r="J5118" t="s">
        <v>250</v>
      </c>
      <c r="K5118">
        <v>0</v>
      </c>
      <c r="L5118">
        <v>9</v>
      </c>
      <c r="M5118">
        <v>1</v>
      </c>
      <c r="N5118">
        <v>0</v>
      </c>
      <c r="O5118">
        <v>2</v>
      </c>
      <c r="P5118">
        <v>-16</v>
      </c>
      <c r="Q5118" s="28">
        <v>41595.34375</v>
      </c>
      <c r="R5118" s="28">
        <v>41596.311805555553</v>
      </c>
      <c r="S5118" t="s">
        <v>17406</v>
      </c>
      <c r="T5118" s="27">
        <v>41595</v>
      </c>
      <c r="V5118">
        <v>16</v>
      </c>
      <c r="W5118" t="s">
        <v>32</v>
      </c>
      <c r="X5118" t="s">
        <v>261</v>
      </c>
      <c r="Y5118">
        <v>1</v>
      </c>
      <c r="AA5118" t="s">
        <v>17407</v>
      </c>
      <c r="AB5118" t="s">
        <v>36</v>
      </c>
      <c r="AD5118" s="27">
        <v>41626</v>
      </c>
      <c r="AE5118" t="s">
        <v>412</v>
      </c>
      <c r="AH5118">
        <v>0</v>
      </c>
      <c r="AN5118" t="s">
        <v>238</v>
      </c>
      <c r="AO5118">
        <v>7</v>
      </c>
      <c r="AP5118" t="s">
        <v>246</v>
      </c>
      <c r="AQ5118" s="27">
        <v>41611</v>
      </c>
      <c r="AR5118" t="s">
        <v>240</v>
      </c>
      <c r="AS5118">
        <v>9</v>
      </c>
      <c r="AT5118" t="s">
        <v>269</v>
      </c>
      <c r="AU5118" s="27">
        <v>41611</v>
      </c>
    </row>
    <row r="5119" spans="1:47" x14ac:dyDescent="0.2">
      <c r="A5119">
        <v>5118</v>
      </c>
      <c r="B5119" t="s">
        <v>17408</v>
      </c>
      <c r="C5119" t="s">
        <v>4558</v>
      </c>
      <c r="D5119" t="s">
        <v>11912</v>
      </c>
      <c r="E5119" s="27">
        <v>41537</v>
      </c>
      <c r="F5119" t="s">
        <v>233</v>
      </c>
      <c r="G5119" s="27">
        <v>30220</v>
      </c>
      <c r="H5119">
        <v>33</v>
      </c>
      <c r="I5119" t="s">
        <v>244</v>
      </c>
      <c r="J5119" t="s">
        <v>3068</v>
      </c>
      <c r="K5119">
        <v>1</v>
      </c>
      <c r="L5119">
        <v>7</v>
      </c>
      <c r="M5119">
        <v>0</v>
      </c>
      <c r="N5119">
        <v>0</v>
      </c>
      <c r="O5119">
        <v>9</v>
      </c>
      <c r="P5119">
        <v>72</v>
      </c>
      <c r="Q5119" s="28">
        <v>41609.091666666667</v>
      </c>
      <c r="R5119" s="28">
        <v>41663.363194444442</v>
      </c>
      <c r="S5119" t="s">
        <v>17409</v>
      </c>
      <c r="T5119" s="27">
        <v>41431</v>
      </c>
      <c r="V5119">
        <v>106</v>
      </c>
      <c r="W5119" t="s">
        <v>36</v>
      </c>
      <c r="X5119" t="s">
        <v>2976</v>
      </c>
      <c r="Y5119">
        <v>1</v>
      </c>
      <c r="AA5119" t="s">
        <v>17410</v>
      </c>
      <c r="AB5119" t="s">
        <v>36</v>
      </c>
      <c r="AC5119">
        <v>0</v>
      </c>
      <c r="AD5119" s="27">
        <v>41609</v>
      </c>
      <c r="AE5119" t="s">
        <v>474</v>
      </c>
      <c r="AF5119" s="27">
        <v>41609</v>
      </c>
      <c r="AG5119" s="27">
        <v>41663</v>
      </c>
      <c r="AH5119">
        <v>1</v>
      </c>
      <c r="AJ5119" t="s">
        <v>17410</v>
      </c>
      <c r="AK5119" t="s">
        <v>255</v>
      </c>
      <c r="AL5119" s="27">
        <v>41609</v>
      </c>
      <c r="AM5119" t="s">
        <v>252</v>
      </c>
      <c r="AN5119" t="s">
        <v>238</v>
      </c>
      <c r="AO5119">
        <v>9</v>
      </c>
      <c r="AP5119" t="s">
        <v>269</v>
      </c>
      <c r="AQ5119" s="27">
        <v>41537</v>
      </c>
      <c r="AR5119" t="s">
        <v>240</v>
      </c>
      <c r="AS5119">
        <v>7</v>
      </c>
      <c r="AT5119" t="s">
        <v>246</v>
      </c>
      <c r="AU5119" s="27">
        <v>41537</v>
      </c>
    </row>
    <row r="5120" spans="1:47" x14ac:dyDescent="0.2">
      <c r="A5120">
        <v>5119</v>
      </c>
      <c r="B5120" t="s">
        <v>17411</v>
      </c>
      <c r="C5120" t="s">
        <v>13983</v>
      </c>
      <c r="D5120" t="s">
        <v>381</v>
      </c>
      <c r="E5120" s="27">
        <v>41418</v>
      </c>
      <c r="F5120" t="s">
        <v>233</v>
      </c>
      <c r="G5120" s="27">
        <v>30985</v>
      </c>
      <c r="H5120">
        <v>31</v>
      </c>
      <c r="I5120" t="s">
        <v>244</v>
      </c>
      <c r="J5120" t="s">
        <v>250</v>
      </c>
      <c r="K5120">
        <v>5</v>
      </c>
      <c r="L5120">
        <v>9</v>
      </c>
      <c r="M5120">
        <v>0</v>
      </c>
      <c r="N5120">
        <v>0</v>
      </c>
      <c r="O5120">
        <v>10</v>
      </c>
      <c r="P5120">
        <v>-1</v>
      </c>
      <c r="Q5120" s="28">
        <v>41417.460416666669</v>
      </c>
      <c r="R5120" s="28">
        <v>41422.122916666667</v>
      </c>
      <c r="S5120" t="s">
        <v>17412</v>
      </c>
      <c r="U5120" s="27">
        <v>41417</v>
      </c>
      <c r="V5120">
        <v>1</v>
      </c>
      <c r="W5120" t="s">
        <v>32</v>
      </c>
      <c r="X5120" t="s">
        <v>274</v>
      </c>
      <c r="Y5120">
        <v>1</v>
      </c>
      <c r="AA5120" t="s">
        <v>17413</v>
      </c>
      <c r="AB5120" t="s">
        <v>32</v>
      </c>
      <c r="AD5120" s="27">
        <v>41534</v>
      </c>
      <c r="AE5120" t="s">
        <v>847</v>
      </c>
      <c r="AH5120">
        <v>0</v>
      </c>
      <c r="AN5120" t="s">
        <v>238</v>
      </c>
      <c r="AO5120">
        <v>6</v>
      </c>
      <c r="AP5120" t="s">
        <v>246</v>
      </c>
      <c r="AQ5120" s="27">
        <v>41418</v>
      </c>
      <c r="AR5120" t="s">
        <v>240</v>
      </c>
      <c r="AS5120">
        <v>9</v>
      </c>
      <c r="AT5120" t="s">
        <v>269</v>
      </c>
      <c r="AU5120" s="27">
        <v>41418</v>
      </c>
    </row>
    <row r="5121" spans="1:47" x14ac:dyDescent="0.2">
      <c r="A5121">
        <v>5120</v>
      </c>
      <c r="B5121" t="s">
        <v>17414</v>
      </c>
      <c r="C5121" t="s">
        <v>17415</v>
      </c>
      <c r="D5121" t="s">
        <v>754</v>
      </c>
      <c r="E5121" s="27">
        <v>41284</v>
      </c>
      <c r="F5121" t="s">
        <v>294</v>
      </c>
      <c r="G5121" s="27">
        <v>21613</v>
      </c>
      <c r="H5121">
        <v>57</v>
      </c>
      <c r="I5121" t="s">
        <v>234</v>
      </c>
      <c r="J5121" t="s">
        <v>250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-1</v>
      </c>
      <c r="Q5121" s="28">
        <v>41283.470833333333</v>
      </c>
      <c r="R5121" s="28">
        <v>41361.206250000003</v>
      </c>
      <c r="S5121" t="s">
        <v>17416</v>
      </c>
      <c r="T5121" s="27">
        <v>41283</v>
      </c>
      <c r="V5121">
        <v>1</v>
      </c>
      <c r="W5121" t="s">
        <v>36</v>
      </c>
      <c r="X5121" t="s">
        <v>474</v>
      </c>
      <c r="Y5121">
        <v>0</v>
      </c>
      <c r="AB5121" t="s">
        <v>237</v>
      </c>
      <c r="AH5121">
        <v>0</v>
      </c>
      <c r="AN5121" t="s">
        <v>238</v>
      </c>
      <c r="AO5121">
        <v>1</v>
      </c>
      <c r="AP5121" t="s">
        <v>239</v>
      </c>
      <c r="AQ5121" s="27">
        <v>41284</v>
      </c>
      <c r="AR5121" t="s">
        <v>240</v>
      </c>
      <c r="AS5121">
        <v>1</v>
      </c>
      <c r="AT5121" t="s">
        <v>239</v>
      </c>
      <c r="AU5121" s="27">
        <v>41284</v>
      </c>
    </row>
    <row r="5122" spans="1:47" x14ac:dyDescent="0.2">
      <c r="A5122">
        <v>5121</v>
      </c>
      <c r="B5122" t="s">
        <v>17417</v>
      </c>
      <c r="C5122" t="s">
        <v>5686</v>
      </c>
      <c r="D5122" t="s">
        <v>16187</v>
      </c>
      <c r="E5122" s="27">
        <v>41534</v>
      </c>
      <c r="F5122" t="s">
        <v>233</v>
      </c>
      <c r="G5122" s="27">
        <v>32997</v>
      </c>
      <c r="H5122">
        <v>25</v>
      </c>
      <c r="I5122" t="s">
        <v>244</v>
      </c>
      <c r="J5122" t="s">
        <v>250</v>
      </c>
      <c r="K5122">
        <v>0</v>
      </c>
      <c r="L5122">
        <v>2</v>
      </c>
      <c r="M5122">
        <v>0</v>
      </c>
      <c r="N5122">
        <v>0</v>
      </c>
      <c r="O5122">
        <v>0</v>
      </c>
      <c r="P5122">
        <v>-1</v>
      </c>
      <c r="Q5122" s="28">
        <v>41533.092361111114</v>
      </c>
      <c r="R5122" s="28">
        <v>41540.35</v>
      </c>
      <c r="S5122" t="s">
        <v>17418</v>
      </c>
      <c r="T5122" s="27">
        <v>41533</v>
      </c>
      <c r="V5122">
        <v>1</v>
      </c>
      <c r="W5122" t="s">
        <v>36</v>
      </c>
      <c r="X5122" t="s">
        <v>279</v>
      </c>
      <c r="Y5122">
        <v>0</v>
      </c>
      <c r="AB5122" t="s">
        <v>237</v>
      </c>
      <c r="AH5122">
        <v>0</v>
      </c>
      <c r="AN5122" t="s">
        <v>238</v>
      </c>
      <c r="AO5122">
        <v>4</v>
      </c>
      <c r="AP5122" t="s">
        <v>239</v>
      </c>
      <c r="AQ5122" s="27">
        <v>41534</v>
      </c>
      <c r="AR5122" t="s">
        <v>240</v>
      </c>
      <c r="AS5122">
        <v>2</v>
      </c>
      <c r="AT5122" t="s">
        <v>239</v>
      </c>
      <c r="AU5122" s="27">
        <v>41534</v>
      </c>
    </row>
    <row r="5123" spans="1:47" x14ac:dyDescent="0.2">
      <c r="A5123">
        <v>5122</v>
      </c>
      <c r="B5123" t="s">
        <v>17419</v>
      </c>
      <c r="C5123" t="s">
        <v>17420</v>
      </c>
      <c r="D5123" t="s">
        <v>339</v>
      </c>
      <c r="E5123" s="27">
        <v>41481</v>
      </c>
      <c r="F5123" t="s">
        <v>233</v>
      </c>
      <c r="G5123" s="27">
        <v>34291</v>
      </c>
      <c r="H5123">
        <v>22</v>
      </c>
      <c r="I5123" t="s">
        <v>259</v>
      </c>
      <c r="J5123" t="s">
        <v>250</v>
      </c>
      <c r="K5123">
        <v>0</v>
      </c>
      <c r="L5123">
        <v>8</v>
      </c>
      <c r="M5123">
        <v>4</v>
      </c>
      <c r="N5123">
        <v>0</v>
      </c>
      <c r="O5123">
        <v>7</v>
      </c>
      <c r="P5123">
        <v>-11</v>
      </c>
      <c r="Q5123" s="28">
        <v>41470.404166666667</v>
      </c>
      <c r="R5123" s="28">
        <v>41481.44027777778</v>
      </c>
      <c r="S5123" t="s">
        <v>17421</v>
      </c>
      <c r="U5123" s="27">
        <v>41474</v>
      </c>
      <c r="V5123">
        <v>7</v>
      </c>
      <c r="W5123" t="s">
        <v>32</v>
      </c>
      <c r="X5123" t="s">
        <v>274</v>
      </c>
      <c r="Y5123">
        <v>1</v>
      </c>
      <c r="AA5123" t="s">
        <v>17422</v>
      </c>
      <c r="AB5123" t="s">
        <v>32</v>
      </c>
      <c r="AC5123">
        <v>42</v>
      </c>
      <c r="AD5123" s="27">
        <v>41676</v>
      </c>
      <c r="AE5123" t="s">
        <v>359</v>
      </c>
      <c r="AF5123" s="27">
        <v>41718</v>
      </c>
      <c r="AG5123" s="27">
        <v>41879</v>
      </c>
      <c r="AH5123">
        <v>0</v>
      </c>
      <c r="AN5123" t="s">
        <v>238</v>
      </c>
      <c r="AO5123">
        <v>9</v>
      </c>
      <c r="AP5123" t="s">
        <v>269</v>
      </c>
      <c r="AQ5123" s="27">
        <v>41481</v>
      </c>
      <c r="AR5123" t="s">
        <v>240</v>
      </c>
      <c r="AS5123">
        <v>8</v>
      </c>
      <c r="AT5123" t="s">
        <v>269</v>
      </c>
      <c r="AU5123" s="27">
        <v>41481</v>
      </c>
    </row>
    <row r="5124" spans="1:47" x14ac:dyDescent="0.2">
      <c r="A5124">
        <v>5123</v>
      </c>
      <c r="B5124" t="s">
        <v>17423</v>
      </c>
      <c r="C5124" t="s">
        <v>17424</v>
      </c>
      <c r="D5124" t="s">
        <v>17425</v>
      </c>
      <c r="E5124" s="27">
        <v>41537</v>
      </c>
      <c r="F5124" t="s">
        <v>233</v>
      </c>
      <c r="G5124" s="27">
        <v>31099</v>
      </c>
      <c r="H5124">
        <v>31</v>
      </c>
      <c r="I5124" t="s">
        <v>244</v>
      </c>
      <c r="J5124" t="s">
        <v>250</v>
      </c>
      <c r="K5124">
        <v>0</v>
      </c>
      <c r="L5124">
        <v>3</v>
      </c>
      <c r="M5124">
        <v>0</v>
      </c>
      <c r="N5124">
        <v>0</v>
      </c>
      <c r="O5124">
        <v>3</v>
      </c>
      <c r="P5124">
        <v>-1</v>
      </c>
      <c r="Q5124" s="28">
        <v>41536.272916666669</v>
      </c>
      <c r="R5124" s="28">
        <v>41552.066666666666</v>
      </c>
      <c r="S5124" t="s">
        <v>17426</v>
      </c>
      <c r="T5124" s="27">
        <v>41536</v>
      </c>
      <c r="V5124">
        <v>1</v>
      </c>
      <c r="W5124" t="s">
        <v>32</v>
      </c>
      <c r="X5124" t="s">
        <v>806</v>
      </c>
      <c r="Y5124">
        <v>1</v>
      </c>
      <c r="AA5124" t="s">
        <v>17427</v>
      </c>
      <c r="AB5124" t="s">
        <v>36</v>
      </c>
      <c r="AC5124">
        <v>0</v>
      </c>
      <c r="AD5124" s="27">
        <v>41761</v>
      </c>
      <c r="AE5124" t="s">
        <v>548</v>
      </c>
      <c r="AF5124" s="27">
        <v>41761</v>
      </c>
      <c r="AG5124" s="27">
        <v>41762</v>
      </c>
      <c r="AH5124">
        <v>1</v>
      </c>
      <c r="AJ5124" t="s">
        <v>17428</v>
      </c>
      <c r="AK5124" t="s">
        <v>312</v>
      </c>
      <c r="AL5124" s="27">
        <v>41813</v>
      </c>
      <c r="AM5124" t="s">
        <v>6887</v>
      </c>
      <c r="AN5124" t="s">
        <v>238</v>
      </c>
      <c r="AO5124">
        <v>2</v>
      </c>
      <c r="AP5124" t="s">
        <v>239</v>
      </c>
      <c r="AQ5124" s="27">
        <v>41537</v>
      </c>
      <c r="AR5124" t="s">
        <v>240</v>
      </c>
      <c r="AS5124">
        <v>3</v>
      </c>
      <c r="AT5124" t="s">
        <v>239</v>
      </c>
      <c r="AU5124" s="27">
        <v>41537</v>
      </c>
    </row>
    <row r="5125" spans="1:47" x14ac:dyDescent="0.2">
      <c r="A5125">
        <v>5124</v>
      </c>
      <c r="B5125" t="s">
        <v>17429</v>
      </c>
      <c r="C5125" t="s">
        <v>3053</v>
      </c>
      <c r="D5125" t="s">
        <v>381</v>
      </c>
      <c r="E5125" s="27">
        <v>41745</v>
      </c>
      <c r="F5125" t="s">
        <v>233</v>
      </c>
      <c r="G5125" s="27">
        <v>32170</v>
      </c>
      <c r="H5125">
        <v>28</v>
      </c>
      <c r="I5125" t="s">
        <v>244</v>
      </c>
      <c r="J5125" t="s">
        <v>250</v>
      </c>
      <c r="K5125">
        <v>0</v>
      </c>
      <c r="L5125">
        <v>10</v>
      </c>
      <c r="M5125">
        <v>0</v>
      </c>
      <c r="N5125">
        <v>0</v>
      </c>
      <c r="O5125">
        <v>4</v>
      </c>
      <c r="P5125">
        <v>-1</v>
      </c>
      <c r="Q5125" s="28">
        <v>41744.460416666669</v>
      </c>
      <c r="R5125" s="28">
        <v>42080.272916666669</v>
      </c>
      <c r="S5125" t="s">
        <v>17430</v>
      </c>
      <c r="U5125" s="27">
        <v>40994</v>
      </c>
      <c r="V5125">
        <v>751</v>
      </c>
      <c r="W5125" t="s">
        <v>36</v>
      </c>
      <c r="X5125" t="s">
        <v>274</v>
      </c>
      <c r="Y5125">
        <v>0</v>
      </c>
      <c r="AB5125" t="s">
        <v>237</v>
      </c>
      <c r="AH5125">
        <v>0</v>
      </c>
      <c r="AN5125" t="s">
        <v>238</v>
      </c>
      <c r="AO5125">
        <v>8</v>
      </c>
      <c r="AP5125" t="s">
        <v>269</v>
      </c>
      <c r="AQ5125" s="27">
        <v>41745</v>
      </c>
      <c r="AR5125" t="s">
        <v>240</v>
      </c>
      <c r="AS5125">
        <v>10</v>
      </c>
      <c r="AT5125" t="s">
        <v>269</v>
      </c>
      <c r="AU5125" s="27">
        <v>41745</v>
      </c>
    </row>
    <row r="5126" spans="1:47" x14ac:dyDescent="0.2">
      <c r="A5126">
        <v>5125</v>
      </c>
      <c r="B5126" t="s">
        <v>17431</v>
      </c>
      <c r="C5126" t="s">
        <v>1481</v>
      </c>
      <c r="D5126" t="s">
        <v>8454</v>
      </c>
      <c r="E5126" s="27">
        <v>41633</v>
      </c>
      <c r="F5126" t="s">
        <v>233</v>
      </c>
      <c r="G5126" s="27">
        <v>27172</v>
      </c>
      <c r="H5126">
        <v>41</v>
      </c>
      <c r="I5126" t="s">
        <v>244</v>
      </c>
      <c r="J5126" t="s">
        <v>245</v>
      </c>
      <c r="K5126">
        <v>0</v>
      </c>
      <c r="L5126">
        <v>9</v>
      </c>
      <c r="M5126">
        <v>0</v>
      </c>
      <c r="N5126">
        <v>0</v>
      </c>
      <c r="O5126">
        <v>11</v>
      </c>
      <c r="P5126">
        <v>-1</v>
      </c>
      <c r="Q5126" s="28">
        <v>41632.041666666664</v>
      </c>
      <c r="R5126" s="28">
        <v>41635.34375</v>
      </c>
      <c r="S5126" t="s">
        <v>17432</v>
      </c>
      <c r="T5126" s="27">
        <v>41632</v>
      </c>
      <c r="V5126">
        <v>1</v>
      </c>
      <c r="W5126" t="s">
        <v>32</v>
      </c>
      <c r="X5126" t="s">
        <v>261</v>
      </c>
      <c r="Y5126">
        <v>0</v>
      </c>
      <c r="AB5126" t="s">
        <v>237</v>
      </c>
      <c r="AH5126">
        <v>0</v>
      </c>
      <c r="AN5126" t="s">
        <v>238</v>
      </c>
      <c r="AO5126">
        <v>6</v>
      </c>
      <c r="AP5126" t="s">
        <v>246</v>
      </c>
      <c r="AQ5126" s="27">
        <v>41633</v>
      </c>
      <c r="AR5126" t="s">
        <v>240</v>
      </c>
      <c r="AS5126">
        <v>9</v>
      </c>
      <c r="AT5126" t="s">
        <v>269</v>
      </c>
      <c r="AU5126" s="27">
        <v>41633</v>
      </c>
    </row>
    <row r="5127" spans="1:47" x14ac:dyDescent="0.2">
      <c r="A5127">
        <v>5126</v>
      </c>
      <c r="B5127" t="s">
        <v>17433</v>
      </c>
      <c r="C5127" t="s">
        <v>242</v>
      </c>
      <c r="D5127" t="s">
        <v>2277</v>
      </c>
      <c r="E5127" s="27">
        <v>41673</v>
      </c>
      <c r="F5127" t="s">
        <v>233</v>
      </c>
      <c r="G5127" s="27">
        <v>26468</v>
      </c>
      <c r="H5127">
        <v>43</v>
      </c>
      <c r="I5127" t="s">
        <v>244</v>
      </c>
      <c r="J5127" t="s">
        <v>250</v>
      </c>
      <c r="K5127">
        <v>0</v>
      </c>
      <c r="L5127">
        <v>4</v>
      </c>
      <c r="M5127">
        <v>0</v>
      </c>
      <c r="N5127">
        <v>0</v>
      </c>
      <c r="O5127">
        <v>7</v>
      </c>
      <c r="P5127">
        <v>0</v>
      </c>
      <c r="Q5127" s="28">
        <v>41673.212500000001</v>
      </c>
      <c r="R5127" s="28">
        <v>41674.12222222222</v>
      </c>
      <c r="S5127" t="s">
        <v>17434</v>
      </c>
      <c r="U5127" s="27">
        <v>41673</v>
      </c>
      <c r="V5127">
        <v>0</v>
      </c>
      <c r="W5127" t="s">
        <v>32</v>
      </c>
      <c r="X5127" t="s">
        <v>274</v>
      </c>
      <c r="Y5127">
        <v>0</v>
      </c>
      <c r="AB5127" t="s">
        <v>237</v>
      </c>
      <c r="AH5127">
        <v>0</v>
      </c>
      <c r="AN5127" t="s">
        <v>238</v>
      </c>
      <c r="AO5127">
        <v>3</v>
      </c>
      <c r="AP5127" t="s">
        <v>239</v>
      </c>
      <c r="AQ5127" s="27">
        <v>41673</v>
      </c>
      <c r="AR5127" t="s">
        <v>240</v>
      </c>
      <c r="AS5127">
        <v>4</v>
      </c>
      <c r="AT5127" t="s">
        <v>239</v>
      </c>
      <c r="AU5127" s="27">
        <v>41673</v>
      </c>
    </row>
    <row r="5128" spans="1:47" x14ac:dyDescent="0.2">
      <c r="A5128">
        <v>5127</v>
      </c>
      <c r="B5128" t="s">
        <v>17435</v>
      </c>
      <c r="C5128" t="s">
        <v>17436</v>
      </c>
      <c r="D5128" t="s">
        <v>17437</v>
      </c>
      <c r="E5128" s="27">
        <v>41596</v>
      </c>
      <c r="F5128" t="s">
        <v>294</v>
      </c>
      <c r="G5128" s="27">
        <v>33073</v>
      </c>
      <c r="H5128">
        <v>25</v>
      </c>
      <c r="I5128" t="s">
        <v>244</v>
      </c>
      <c r="J5128" t="s">
        <v>245</v>
      </c>
      <c r="K5128">
        <v>0</v>
      </c>
      <c r="L5128">
        <v>4</v>
      </c>
      <c r="M5128">
        <v>0</v>
      </c>
      <c r="N5128">
        <v>0</v>
      </c>
      <c r="O5128">
        <v>0</v>
      </c>
      <c r="P5128">
        <v>-1</v>
      </c>
      <c r="Q5128" s="28">
        <v>41595.488194444442</v>
      </c>
      <c r="R5128" s="28">
        <v>41596.336805555555</v>
      </c>
      <c r="S5128" t="s">
        <v>17438</v>
      </c>
      <c r="T5128" s="27">
        <v>41595</v>
      </c>
      <c r="V5128">
        <v>1</v>
      </c>
      <c r="W5128" t="s">
        <v>36</v>
      </c>
      <c r="X5128" t="s">
        <v>263</v>
      </c>
      <c r="Y5128">
        <v>0</v>
      </c>
      <c r="AB5128" t="s">
        <v>237</v>
      </c>
      <c r="AH5128">
        <v>0</v>
      </c>
      <c r="AN5128" t="s">
        <v>238</v>
      </c>
      <c r="AO5128">
        <v>3</v>
      </c>
      <c r="AP5128" t="s">
        <v>239</v>
      </c>
      <c r="AQ5128" s="27">
        <v>41596</v>
      </c>
      <c r="AR5128" t="s">
        <v>240</v>
      </c>
      <c r="AS5128">
        <v>4</v>
      </c>
      <c r="AT5128" t="s">
        <v>239</v>
      </c>
      <c r="AU5128" s="27">
        <v>41596</v>
      </c>
    </row>
    <row r="5129" spans="1:47" x14ac:dyDescent="0.2">
      <c r="A5129">
        <v>5128</v>
      </c>
      <c r="B5129" t="s">
        <v>17439</v>
      </c>
      <c r="C5129" t="s">
        <v>1317</v>
      </c>
      <c r="D5129" t="s">
        <v>2147</v>
      </c>
      <c r="E5129" s="27">
        <v>41288</v>
      </c>
      <c r="F5129" t="s">
        <v>233</v>
      </c>
      <c r="G5129" s="27">
        <v>28158</v>
      </c>
      <c r="H5129">
        <v>39</v>
      </c>
      <c r="I5129" t="s">
        <v>244</v>
      </c>
      <c r="J5129" t="s">
        <v>353</v>
      </c>
      <c r="K5129">
        <v>0</v>
      </c>
      <c r="L5129">
        <v>2</v>
      </c>
      <c r="M5129">
        <v>0</v>
      </c>
      <c r="N5129">
        <v>0</v>
      </c>
      <c r="O5129">
        <v>1</v>
      </c>
      <c r="P5129">
        <v>-1</v>
      </c>
      <c r="Q5129" s="28">
        <v>41287.470138888886</v>
      </c>
      <c r="R5129" s="28">
        <v>41288.272222222222</v>
      </c>
      <c r="S5129" t="s">
        <v>17440</v>
      </c>
      <c r="T5129" s="27">
        <v>41287</v>
      </c>
      <c r="V5129">
        <v>1</v>
      </c>
      <c r="W5129" t="s">
        <v>36</v>
      </c>
      <c r="X5129" t="s">
        <v>279</v>
      </c>
      <c r="Y5129">
        <v>0</v>
      </c>
      <c r="AB5129" t="s">
        <v>237</v>
      </c>
      <c r="AH5129">
        <v>0</v>
      </c>
      <c r="AN5129" t="s">
        <v>238</v>
      </c>
      <c r="AO5129">
        <v>2</v>
      </c>
      <c r="AP5129" t="s">
        <v>239</v>
      </c>
      <c r="AQ5129" s="27">
        <v>41288</v>
      </c>
      <c r="AR5129" t="s">
        <v>240</v>
      </c>
      <c r="AS5129">
        <v>2</v>
      </c>
      <c r="AT5129" t="s">
        <v>239</v>
      </c>
      <c r="AU5129" s="27">
        <v>41288</v>
      </c>
    </row>
    <row r="5130" spans="1:47" x14ac:dyDescent="0.2">
      <c r="A5130">
        <v>5129</v>
      </c>
      <c r="B5130" t="s">
        <v>17441</v>
      </c>
      <c r="C5130" t="s">
        <v>656</v>
      </c>
      <c r="D5130" t="s">
        <v>17442</v>
      </c>
      <c r="E5130" s="27">
        <v>41911</v>
      </c>
      <c r="F5130" t="s">
        <v>233</v>
      </c>
      <c r="G5130" s="27">
        <v>33985</v>
      </c>
      <c r="H5130">
        <v>23</v>
      </c>
      <c r="I5130" t="s">
        <v>259</v>
      </c>
      <c r="J5130" t="s">
        <v>250</v>
      </c>
      <c r="K5130">
        <v>0</v>
      </c>
      <c r="L5130">
        <v>8</v>
      </c>
      <c r="M5130">
        <v>1</v>
      </c>
      <c r="N5130">
        <v>0</v>
      </c>
      <c r="O5130">
        <v>5</v>
      </c>
      <c r="P5130">
        <v>-343</v>
      </c>
      <c r="Q5130" s="28">
        <v>41568.473611111112</v>
      </c>
      <c r="R5130" s="28">
        <v>41618.447222222225</v>
      </c>
      <c r="S5130" t="s">
        <v>17443</v>
      </c>
      <c r="T5130" s="27">
        <v>41911</v>
      </c>
      <c r="V5130">
        <v>0</v>
      </c>
      <c r="W5130" t="s">
        <v>36</v>
      </c>
      <c r="X5130" t="s">
        <v>2796</v>
      </c>
      <c r="Y5130">
        <v>0</v>
      </c>
      <c r="AB5130" t="s">
        <v>237</v>
      </c>
      <c r="AH5130">
        <v>0</v>
      </c>
      <c r="AN5130" t="s">
        <v>238</v>
      </c>
      <c r="AO5130">
        <v>8</v>
      </c>
      <c r="AP5130" t="s">
        <v>269</v>
      </c>
      <c r="AQ5130" s="27">
        <v>41911</v>
      </c>
      <c r="AR5130" t="s">
        <v>240</v>
      </c>
      <c r="AS5130">
        <v>8</v>
      </c>
      <c r="AT5130" t="s">
        <v>269</v>
      </c>
      <c r="AU5130" s="27">
        <v>41911</v>
      </c>
    </row>
    <row r="5131" spans="1:47" x14ac:dyDescent="0.2">
      <c r="A5131">
        <v>5130</v>
      </c>
      <c r="B5131" t="s">
        <v>17444</v>
      </c>
      <c r="C5131" t="s">
        <v>17445</v>
      </c>
      <c r="D5131" t="s">
        <v>381</v>
      </c>
      <c r="E5131" s="27">
        <v>41528</v>
      </c>
      <c r="F5131" t="s">
        <v>233</v>
      </c>
      <c r="G5131" s="27">
        <v>27740</v>
      </c>
      <c r="H5131">
        <v>40</v>
      </c>
      <c r="I5131" t="s">
        <v>244</v>
      </c>
      <c r="J5131" t="s">
        <v>250</v>
      </c>
      <c r="K5131">
        <v>0</v>
      </c>
      <c r="L5131">
        <v>1</v>
      </c>
      <c r="M5131">
        <v>0</v>
      </c>
      <c r="N5131">
        <v>0</v>
      </c>
      <c r="O5131">
        <v>1</v>
      </c>
      <c r="P5131">
        <v>-1</v>
      </c>
      <c r="Q5131" s="28">
        <v>41527.390972222223</v>
      </c>
      <c r="R5131" s="28">
        <v>41529.230555555558</v>
      </c>
      <c r="S5131" t="s">
        <v>17446</v>
      </c>
      <c r="T5131" s="27">
        <v>41527</v>
      </c>
      <c r="V5131">
        <v>1</v>
      </c>
      <c r="W5131" t="s">
        <v>32</v>
      </c>
      <c r="X5131" t="s">
        <v>348</v>
      </c>
      <c r="Y5131">
        <v>0</v>
      </c>
      <c r="AB5131" t="s">
        <v>237</v>
      </c>
      <c r="AH5131">
        <v>0</v>
      </c>
      <c r="AN5131" t="s">
        <v>238</v>
      </c>
      <c r="AO5131">
        <v>1</v>
      </c>
      <c r="AP5131" t="s">
        <v>239</v>
      </c>
      <c r="AQ5131" s="27">
        <v>41528</v>
      </c>
      <c r="AR5131" t="s">
        <v>240</v>
      </c>
      <c r="AS5131">
        <v>1</v>
      </c>
      <c r="AT5131" t="s">
        <v>239</v>
      </c>
      <c r="AU5131" s="27">
        <v>41528</v>
      </c>
    </row>
    <row r="5132" spans="1:47" x14ac:dyDescent="0.2">
      <c r="A5132">
        <v>5131</v>
      </c>
      <c r="B5132" t="s">
        <v>17447</v>
      </c>
      <c r="C5132" t="s">
        <v>17448</v>
      </c>
      <c r="D5132" t="s">
        <v>4043</v>
      </c>
      <c r="E5132" s="27">
        <v>41780</v>
      </c>
      <c r="F5132" t="s">
        <v>233</v>
      </c>
      <c r="G5132" s="27">
        <v>34927</v>
      </c>
      <c r="H5132">
        <v>20</v>
      </c>
      <c r="I5132" t="s">
        <v>259</v>
      </c>
      <c r="J5132" t="s">
        <v>250</v>
      </c>
      <c r="K5132">
        <v>0</v>
      </c>
      <c r="L5132">
        <v>5</v>
      </c>
      <c r="M5132">
        <v>0</v>
      </c>
      <c r="N5132">
        <v>0</v>
      </c>
      <c r="O5132">
        <v>0</v>
      </c>
      <c r="P5132">
        <v>-1</v>
      </c>
      <c r="Q5132" s="28">
        <v>41779.336805555555</v>
      </c>
      <c r="R5132" s="28">
        <v>41781.459722222222</v>
      </c>
      <c r="S5132" t="s">
        <v>17449</v>
      </c>
      <c r="T5132" s="27">
        <v>41779</v>
      </c>
      <c r="V5132">
        <v>1</v>
      </c>
      <c r="W5132" t="s">
        <v>32</v>
      </c>
      <c r="X5132" t="s">
        <v>749</v>
      </c>
      <c r="Y5132">
        <v>1</v>
      </c>
      <c r="AA5132" t="s">
        <v>17450</v>
      </c>
      <c r="AB5132" t="s">
        <v>36</v>
      </c>
      <c r="AD5132" s="27">
        <v>42395</v>
      </c>
      <c r="AE5132" t="s">
        <v>474</v>
      </c>
      <c r="AH5132">
        <v>0</v>
      </c>
      <c r="AN5132" t="s">
        <v>238</v>
      </c>
      <c r="AO5132">
        <v>7</v>
      </c>
      <c r="AP5132" t="s">
        <v>246</v>
      </c>
      <c r="AQ5132" s="27">
        <v>41780</v>
      </c>
      <c r="AR5132" t="s">
        <v>240</v>
      </c>
      <c r="AS5132">
        <v>5</v>
      </c>
      <c r="AT5132" t="s">
        <v>246</v>
      </c>
      <c r="AU5132" s="27">
        <v>41780</v>
      </c>
    </row>
    <row r="5133" spans="1:47" x14ac:dyDescent="0.2">
      <c r="A5133">
        <v>5132</v>
      </c>
      <c r="B5133" t="s">
        <v>17451</v>
      </c>
      <c r="C5133" t="s">
        <v>5281</v>
      </c>
      <c r="D5133" t="s">
        <v>17452</v>
      </c>
      <c r="E5133" s="27">
        <v>41290</v>
      </c>
      <c r="F5133" t="s">
        <v>233</v>
      </c>
      <c r="G5133" s="27">
        <v>29390</v>
      </c>
      <c r="H5133">
        <v>35</v>
      </c>
      <c r="I5133" t="s">
        <v>244</v>
      </c>
      <c r="J5133" t="s">
        <v>250</v>
      </c>
      <c r="K5133">
        <v>0</v>
      </c>
      <c r="L5133">
        <v>7</v>
      </c>
      <c r="M5133">
        <v>0</v>
      </c>
      <c r="N5133">
        <v>0</v>
      </c>
      <c r="O5133">
        <v>2</v>
      </c>
      <c r="P5133">
        <v>-1</v>
      </c>
      <c r="Q5133" s="28">
        <v>41289.515972222223</v>
      </c>
      <c r="R5133" s="28">
        <v>41290.286111111112</v>
      </c>
      <c r="S5133" t="s">
        <v>17453</v>
      </c>
      <c r="T5133" s="27">
        <v>41289</v>
      </c>
      <c r="V5133">
        <v>1</v>
      </c>
      <c r="W5133" t="s">
        <v>36</v>
      </c>
      <c r="X5133" t="s">
        <v>412</v>
      </c>
      <c r="Y5133">
        <v>0</v>
      </c>
      <c r="AB5133" t="s">
        <v>237</v>
      </c>
      <c r="AH5133">
        <v>0</v>
      </c>
      <c r="AN5133" t="s">
        <v>238</v>
      </c>
      <c r="AO5133">
        <v>4</v>
      </c>
      <c r="AP5133" t="s">
        <v>239</v>
      </c>
      <c r="AQ5133" s="27">
        <v>41290</v>
      </c>
      <c r="AR5133" t="s">
        <v>240</v>
      </c>
      <c r="AS5133">
        <v>7</v>
      </c>
      <c r="AT5133" t="s">
        <v>246</v>
      </c>
      <c r="AU5133" s="27">
        <v>41290</v>
      </c>
    </row>
    <row r="5134" spans="1:47" x14ac:dyDescent="0.2">
      <c r="A5134">
        <v>5133</v>
      </c>
      <c r="B5134" t="s">
        <v>17454</v>
      </c>
      <c r="C5134" t="s">
        <v>901</v>
      </c>
      <c r="D5134" t="s">
        <v>17455</v>
      </c>
      <c r="E5134" s="27">
        <v>41345</v>
      </c>
      <c r="F5134" t="s">
        <v>233</v>
      </c>
      <c r="G5134" s="27">
        <v>29763</v>
      </c>
      <c r="H5134">
        <v>34</v>
      </c>
      <c r="I5134" t="s">
        <v>244</v>
      </c>
      <c r="J5134" t="s">
        <v>250</v>
      </c>
      <c r="K5134">
        <v>0</v>
      </c>
      <c r="L5134">
        <v>1</v>
      </c>
      <c r="M5134">
        <v>0</v>
      </c>
      <c r="N5134">
        <v>0</v>
      </c>
      <c r="O5134">
        <v>1</v>
      </c>
      <c r="P5134">
        <v>-1</v>
      </c>
      <c r="Q5134" s="28">
        <v>41344.467361111114</v>
      </c>
      <c r="R5134" s="28">
        <v>41346.073611111111</v>
      </c>
      <c r="S5134" t="s">
        <v>17456</v>
      </c>
      <c r="U5134" s="27">
        <v>41344</v>
      </c>
      <c r="V5134">
        <v>1</v>
      </c>
      <c r="W5134" t="s">
        <v>36</v>
      </c>
      <c r="X5134" t="s">
        <v>274</v>
      </c>
      <c r="Y5134">
        <v>1</v>
      </c>
      <c r="AA5134" t="s">
        <v>17457</v>
      </c>
      <c r="AB5134" t="s">
        <v>36</v>
      </c>
      <c r="AC5134">
        <v>0</v>
      </c>
      <c r="AD5134" s="27">
        <v>41352</v>
      </c>
      <c r="AE5134" t="s">
        <v>385</v>
      </c>
      <c r="AF5134" s="27">
        <v>41352</v>
      </c>
      <c r="AG5134" s="27">
        <v>41356</v>
      </c>
      <c r="AH5134">
        <v>0</v>
      </c>
      <c r="AN5134" t="s">
        <v>238</v>
      </c>
      <c r="AO5134">
        <v>1</v>
      </c>
      <c r="AP5134" t="s">
        <v>239</v>
      </c>
      <c r="AQ5134" s="27">
        <v>41345</v>
      </c>
      <c r="AR5134" t="s">
        <v>240</v>
      </c>
      <c r="AS5134">
        <v>1</v>
      </c>
      <c r="AT5134" t="s">
        <v>239</v>
      </c>
      <c r="AU5134" s="27">
        <v>41345</v>
      </c>
    </row>
    <row r="5135" spans="1:47" x14ac:dyDescent="0.2">
      <c r="A5135">
        <v>5134</v>
      </c>
      <c r="B5135" t="s">
        <v>17458</v>
      </c>
      <c r="C5135" t="s">
        <v>242</v>
      </c>
      <c r="D5135" t="s">
        <v>1479</v>
      </c>
      <c r="E5135" s="27">
        <v>41940</v>
      </c>
      <c r="F5135" t="s">
        <v>233</v>
      </c>
      <c r="G5135" s="27">
        <v>32285</v>
      </c>
      <c r="H5135">
        <v>27</v>
      </c>
      <c r="I5135" t="s">
        <v>244</v>
      </c>
      <c r="J5135" t="s">
        <v>245</v>
      </c>
      <c r="K5135">
        <v>0</v>
      </c>
      <c r="L5135">
        <v>9</v>
      </c>
      <c r="M5135">
        <v>0</v>
      </c>
      <c r="N5135">
        <v>1</v>
      </c>
      <c r="O5135">
        <v>18</v>
      </c>
      <c r="P5135">
        <v>-1</v>
      </c>
      <c r="Q5135" s="28">
        <v>41939.147222222222</v>
      </c>
      <c r="R5135" s="28">
        <v>42118.111111111109</v>
      </c>
      <c r="S5135" t="s">
        <v>17459</v>
      </c>
      <c r="T5135" s="27">
        <v>41939</v>
      </c>
      <c r="V5135">
        <v>1</v>
      </c>
      <c r="W5135" t="s">
        <v>32</v>
      </c>
      <c r="X5135" t="s">
        <v>494</v>
      </c>
      <c r="Y5135">
        <v>1</v>
      </c>
      <c r="AA5135" t="s">
        <v>17460</v>
      </c>
      <c r="AB5135" t="s">
        <v>36</v>
      </c>
      <c r="AD5135" s="27">
        <v>42032</v>
      </c>
      <c r="AE5135" t="s">
        <v>10838</v>
      </c>
      <c r="AH5135">
        <v>0</v>
      </c>
      <c r="AN5135" t="s">
        <v>238</v>
      </c>
      <c r="AO5135">
        <v>10</v>
      </c>
      <c r="AP5135" t="s">
        <v>269</v>
      </c>
      <c r="AQ5135" s="27">
        <v>41940</v>
      </c>
      <c r="AR5135" t="s">
        <v>240</v>
      </c>
      <c r="AS5135">
        <v>9</v>
      </c>
      <c r="AT5135" t="s">
        <v>269</v>
      </c>
      <c r="AU5135" s="27">
        <v>41940</v>
      </c>
    </row>
    <row r="5136" spans="1:47" x14ac:dyDescent="0.2">
      <c r="A5136">
        <v>5135</v>
      </c>
      <c r="B5136" t="s">
        <v>17461</v>
      </c>
      <c r="C5136" t="s">
        <v>2056</v>
      </c>
      <c r="D5136" t="s">
        <v>429</v>
      </c>
      <c r="E5136" s="27">
        <v>41418</v>
      </c>
      <c r="F5136" t="s">
        <v>233</v>
      </c>
      <c r="G5136" s="27">
        <v>33330</v>
      </c>
      <c r="H5136">
        <v>25</v>
      </c>
      <c r="I5136" t="s">
        <v>244</v>
      </c>
      <c r="J5136" t="s">
        <v>250</v>
      </c>
      <c r="K5136">
        <v>0</v>
      </c>
      <c r="L5136">
        <v>9</v>
      </c>
      <c r="M5136">
        <v>1</v>
      </c>
      <c r="N5136">
        <v>1</v>
      </c>
      <c r="O5136">
        <v>15</v>
      </c>
      <c r="P5136">
        <v>-1</v>
      </c>
      <c r="Q5136" s="28">
        <v>41417.310416666667</v>
      </c>
      <c r="R5136" s="28">
        <v>41536.273611111108</v>
      </c>
      <c r="S5136" t="s">
        <v>17462</v>
      </c>
      <c r="T5136" s="27">
        <v>41417</v>
      </c>
      <c r="V5136">
        <v>1</v>
      </c>
      <c r="W5136" t="s">
        <v>32</v>
      </c>
      <c r="X5136" t="s">
        <v>254</v>
      </c>
      <c r="Y5136">
        <v>0</v>
      </c>
      <c r="AB5136" t="s">
        <v>237</v>
      </c>
      <c r="AH5136">
        <v>0</v>
      </c>
      <c r="AN5136" t="s">
        <v>238</v>
      </c>
      <c r="AO5136">
        <v>9</v>
      </c>
      <c r="AP5136" t="s">
        <v>269</v>
      </c>
      <c r="AQ5136" s="27">
        <v>41418</v>
      </c>
      <c r="AR5136" t="s">
        <v>240</v>
      </c>
      <c r="AS5136">
        <v>9</v>
      </c>
      <c r="AT5136" t="s">
        <v>269</v>
      </c>
      <c r="AU5136" s="27">
        <v>41418</v>
      </c>
    </row>
    <row r="5137" spans="1:47" x14ac:dyDescent="0.2">
      <c r="A5137">
        <v>5136</v>
      </c>
      <c r="B5137" t="s">
        <v>17463</v>
      </c>
      <c r="C5137" t="s">
        <v>1313</v>
      </c>
      <c r="D5137" t="s">
        <v>14628</v>
      </c>
      <c r="E5137" s="27">
        <v>41575</v>
      </c>
      <c r="F5137" t="s">
        <v>233</v>
      </c>
      <c r="G5137" s="27">
        <v>28653</v>
      </c>
      <c r="H5137">
        <v>37</v>
      </c>
      <c r="I5137" t="s">
        <v>244</v>
      </c>
      <c r="J5137" t="s">
        <v>353</v>
      </c>
      <c r="K5137">
        <v>0</v>
      </c>
      <c r="L5137">
        <v>5</v>
      </c>
      <c r="M5137">
        <v>0</v>
      </c>
      <c r="N5137">
        <v>0</v>
      </c>
      <c r="O5137">
        <v>1</v>
      </c>
      <c r="P5137">
        <v>-159</v>
      </c>
      <c r="Q5137" s="28">
        <v>41416.476388888892</v>
      </c>
      <c r="R5137" s="28">
        <v>41571.520138888889</v>
      </c>
      <c r="S5137" t="s">
        <v>17464</v>
      </c>
      <c r="U5137" s="27">
        <v>41416</v>
      </c>
      <c r="V5137">
        <v>159</v>
      </c>
      <c r="W5137" t="s">
        <v>32</v>
      </c>
      <c r="X5137" t="s">
        <v>274</v>
      </c>
      <c r="Y5137">
        <v>1</v>
      </c>
      <c r="AA5137" t="s">
        <v>17465</v>
      </c>
      <c r="AB5137" t="s">
        <v>36</v>
      </c>
      <c r="AC5137">
        <v>191</v>
      </c>
      <c r="AD5137" s="27">
        <v>41736</v>
      </c>
      <c r="AE5137" t="s">
        <v>404</v>
      </c>
      <c r="AF5137" s="27">
        <v>41927</v>
      </c>
      <c r="AG5137" s="27">
        <v>41943</v>
      </c>
      <c r="AH5137">
        <v>0</v>
      </c>
      <c r="AN5137" t="s">
        <v>238</v>
      </c>
      <c r="AO5137">
        <v>3</v>
      </c>
      <c r="AP5137" t="s">
        <v>239</v>
      </c>
      <c r="AQ5137" s="27">
        <v>41575</v>
      </c>
      <c r="AR5137" t="s">
        <v>240</v>
      </c>
      <c r="AS5137">
        <v>5</v>
      </c>
      <c r="AT5137" t="s">
        <v>246</v>
      </c>
      <c r="AU5137" s="27">
        <v>41575</v>
      </c>
    </row>
    <row r="5138" spans="1:47" x14ac:dyDescent="0.2">
      <c r="A5138">
        <v>5137</v>
      </c>
      <c r="B5138" t="s">
        <v>17466</v>
      </c>
      <c r="C5138" t="s">
        <v>3882</v>
      </c>
      <c r="D5138" t="s">
        <v>2026</v>
      </c>
      <c r="E5138" s="27">
        <v>41801</v>
      </c>
      <c r="F5138" t="s">
        <v>294</v>
      </c>
      <c r="G5138" s="27">
        <v>28595</v>
      </c>
      <c r="H5138">
        <v>38</v>
      </c>
      <c r="I5138" t="s">
        <v>244</v>
      </c>
      <c r="J5138" t="s">
        <v>250</v>
      </c>
      <c r="K5138">
        <v>0</v>
      </c>
      <c r="L5138">
        <v>1</v>
      </c>
      <c r="M5138">
        <v>0</v>
      </c>
      <c r="N5138">
        <v>0</v>
      </c>
      <c r="O5138">
        <v>3</v>
      </c>
      <c r="P5138">
        <v>0</v>
      </c>
      <c r="Q5138" s="28">
        <v>41801.085416666669</v>
      </c>
      <c r="R5138" s="28">
        <v>41801.379861111112</v>
      </c>
      <c r="S5138" t="s">
        <v>17467</v>
      </c>
      <c r="T5138" s="27">
        <v>41801</v>
      </c>
      <c r="V5138">
        <v>0</v>
      </c>
      <c r="W5138" t="s">
        <v>32</v>
      </c>
      <c r="X5138" t="s">
        <v>364</v>
      </c>
      <c r="Y5138">
        <v>1</v>
      </c>
      <c r="AA5138" t="s">
        <v>17468</v>
      </c>
      <c r="AB5138" t="s">
        <v>36</v>
      </c>
      <c r="AC5138">
        <v>0</v>
      </c>
      <c r="AD5138" s="27">
        <v>41876</v>
      </c>
      <c r="AE5138" t="s">
        <v>324</v>
      </c>
      <c r="AF5138" s="27">
        <v>41876</v>
      </c>
      <c r="AG5138" s="27">
        <v>41877</v>
      </c>
      <c r="AH5138">
        <v>0</v>
      </c>
      <c r="AN5138" t="s">
        <v>238</v>
      </c>
      <c r="AO5138">
        <v>1</v>
      </c>
      <c r="AP5138" t="s">
        <v>239</v>
      </c>
      <c r="AQ5138" s="27">
        <v>41801</v>
      </c>
      <c r="AR5138" t="s">
        <v>240</v>
      </c>
      <c r="AS5138">
        <v>1</v>
      </c>
      <c r="AT5138" t="s">
        <v>239</v>
      </c>
      <c r="AU5138" s="27">
        <v>41801</v>
      </c>
    </row>
    <row r="5139" spans="1:47" x14ac:dyDescent="0.2">
      <c r="A5139">
        <v>5138</v>
      </c>
      <c r="B5139" t="s">
        <v>17469</v>
      </c>
      <c r="C5139" t="s">
        <v>813</v>
      </c>
      <c r="D5139" t="s">
        <v>17470</v>
      </c>
      <c r="E5139" s="27">
        <v>41656</v>
      </c>
      <c r="F5139" t="s">
        <v>233</v>
      </c>
      <c r="G5139" s="27">
        <v>34555</v>
      </c>
      <c r="H5139">
        <v>21</v>
      </c>
      <c r="I5139" t="s">
        <v>259</v>
      </c>
      <c r="J5139" t="s">
        <v>245</v>
      </c>
      <c r="K5139">
        <v>0</v>
      </c>
      <c r="L5139">
        <v>7</v>
      </c>
      <c r="M5139">
        <v>0</v>
      </c>
      <c r="N5139">
        <v>0</v>
      </c>
      <c r="O5139">
        <v>0</v>
      </c>
      <c r="P5139">
        <v>-1</v>
      </c>
      <c r="Q5139" s="28">
        <v>41655.35</v>
      </c>
      <c r="R5139" s="28">
        <v>41656.095833333333</v>
      </c>
      <c r="S5139" t="s">
        <v>17471</v>
      </c>
      <c r="T5139" s="27">
        <v>41655</v>
      </c>
      <c r="V5139">
        <v>1</v>
      </c>
      <c r="W5139" t="s">
        <v>32</v>
      </c>
      <c r="X5139" t="s">
        <v>268</v>
      </c>
      <c r="Y5139">
        <v>1</v>
      </c>
      <c r="AA5139" t="s">
        <v>17472</v>
      </c>
      <c r="AB5139" t="s">
        <v>32</v>
      </c>
      <c r="AC5139">
        <v>1</v>
      </c>
      <c r="AD5139" s="27">
        <v>42011</v>
      </c>
      <c r="AE5139" t="s">
        <v>453</v>
      </c>
      <c r="AF5139" s="27">
        <v>42012</v>
      </c>
      <c r="AG5139" s="27">
        <v>42013</v>
      </c>
      <c r="AH5139">
        <v>0</v>
      </c>
      <c r="AN5139" t="s">
        <v>238</v>
      </c>
      <c r="AO5139">
        <v>7</v>
      </c>
      <c r="AP5139" t="s">
        <v>246</v>
      </c>
      <c r="AQ5139" s="27">
        <v>41656</v>
      </c>
      <c r="AR5139" t="s">
        <v>240</v>
      </c>
      <c r="AS5139">
        <v>7</v>
      </c>
      <c r="AT5139" t="s">
        <v>246</v>
      </c>
      <c r="AU5139" s="27">
        <v>41656</v>
      </c>
    </row>
    <row r="5140" spans="1:47" x14ac:dyDescent="0.2">
      <c r="A5140">
        <v>5139</v>
      </c>
      <c r="B5140" t="s">
        <v>17473</v>
      </c>
      <c r="C5140" t="s">
        <v>2931</v>
      </c>
      <c r="D5140" t="s">
        <v>17474</v>
      </c>
      <c r="E5140" s="27">
        <v>41579</v>
      </c>
      <c r="F5140" t="s">
        <v>233</v>
      </c>
      <c r="G5140" s="27">
        <v>32533</v>
      </c>
      <c r="H5140">
        <v>27</v>
      </c>
      <c r="I5140" t="s">
        <v>244</v>
      </c>
      <c r="J5140" t="s">
        <v>245</v>
      </c>
      <c r="K5140">
        <v>0</v>
      </c>
      <c r="L5140">
        <v>2</v>
      </c>
      <c r="M5140">
        <v>0</v>
      </c>
      <c r="N5140">
        <v>0</v>
      </c>
      <c r="O5140">
        <v>0</v>
      </c>
      <c r="W5140" t="s">
        <v>237</v>
      </c>
      <c r="Y5140">
        <v>-1</v>
      </c>
      <c r="AB5140" t="s">
        <v>237</v>
      </c>
      <c r="AH5140">
        <v>0</v>
      </c>
      <c r="AN5140" t="s">
        <v>238</v>
      </c>
      <c r="AO5140">
        <v>2</v>
      </c>
      <c r="AP5140" t="s">
        <v>239</v>
      </c>
      <c r="AQ5140" s="27">
        <v>41579</v>
      </c>
      <c r="AR5140" t="s">
        <v>240</v>
      </c>
      <c r="AS5140">
        <v>2</v>
      </c>
      <c r="AT5140" t="s">
        <v>239</v>
      </c>
      <c r="AU5140" s="27">
        <v>41579</v>
      </c>
    </row>
    <row r="5141" spans="1:47" x14ac:dyDescent="0.2">
      <c r="A5141">
        <v>5140</v>
      </c>
      <c r="B5141" t="s">
        <v>17475</v>
      </c>
      <c r="C5141" t="s">
        <v>830</v>
      </c>
      <c r="D5141" t="s">
        <v>1339</v>
      </c>
      <c r="E5141" s="27">
        <v>41678</v>
      </c>
      <c r="F5141" t="s">
        <v>233</v>
      </c>
      <c r="G5141" s="27">
        <v>33162</v>
      </c>
      <c r="H5141">
        <v>25</v>
      </c>
      <c r="I5141" t="s">
        <v>244</v>
      </c>
      <c r="J5141" t="s">
        <v>250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-1</v>
      </c>
      <c r="Q5141" s="28">
        <v>41677.086805555555</v>
      </c>
      <c r="R5141" s="28">
        <v>41678.378472222219</v>
      </c>
      <c r="S5141" t="s">
        <v>17476</v>
      </c>
      <c r="T5141" s="27">
        <v>41677</v>
      </c>
      <c r="V5141">
        <v>1</v>
      </c>
      <c r="W5141" t="s">
        <v>36</v>
      </c>
      <c r="X5141" t="s">
        <v>279</v>
      </c>
      <c r="Y5141">
        <v>1</v>
      </c>
      <c r="AA5141" t="s">
        <v>17477</v>
      </c>
      <c r="AB5141" t="s">
        <v>36</v>
      </c>
      <c r="AD5141" s="27">
        <v>41792</v>
      </c>
      <c r="AE5141" t="s">
        <v>412</v>
      </c>
      <c r="AH5141">
        <v>0</v>
      </c>
      <c r="AN5141" t="s">
        <v>238</v>
      </c>
      <c r="AO5141">
        <v>2</v>
      </c>
      <c r="AP5141" t="s">
        <v>239</v>
      </c>
      <c r="AQ5141" s="27">
        <v>41678</v>
      </c>
      <c r="AR5141" t="s">
        <v>240</v>
      </c>
      <c r="AS5141">
        <v>1</v>
      </c>
      <c r="AT5141" t="s">
        <v>239</v>
      </c>
      <c r="AU5141" s="27">
        <v>41678</v>
      </c>
    </row>
    <row r="5142" spans="1:47" x14ac:dyDescent="0.2">
      <c r="A5142">
        <v>5141</v>
      </c>
      <c r="B5142" t="s">
        <v>17478</v>
      </c>
      <c r="C5142" t="s">
        <v>17479</v>
      </c>
      <c r="D5142" t="s">
        <v>1420</v>
      </c>
      <c r="E5142" s="27">
        <v>41343</v>
      </c>
      <c r="F5142" t="s">
        <v>233</v>
      </c>
      <c r="G5142" s="27">
        <v>22920</v>
      </c>
      <c r="H5142">
        <v>53</v>
      </c>
      <c r="I5142" t="s">
        <v>234</v>
      </c>
      <c r="J5142" t="s">
        <v>250</v>
      </c>
      <c r="K5142">
        <v>0</v>
      </c>
      <c r="L5142">
        <v>6</v>
      </c>
      <c r="M5142">
        <v>0</v>
      </c>
      <c r="N5142">
        <v>0</v>
      </c>
      <c r="O5142">
        <v>6</v>
      </c>
      <c r="P5142">
        <v>-1</v>
      </c>
      <c r="Q5142" s="28">
        <v>41342.145833333336</v>
      </c>
      <c r="R5142" s="28">
        <v>41350.198611111111</v>
      </c>
      <c r="S5142" t="s">
        <v>17480</v>
      </c>
      <c r="T5142" s="27">
        <v>41342</v>
      </c>
      <c r="V5142">
        <v>1</v>
      </c>
      <c r="W5142" t="s">
        <v>36</v>
      </c>
      <c r="X5142" t="s">
        <v>404</v>
      </c>
      <c r="Y5142">
        <v>1</v>
      </c>
      <c r="AA5142" t="s">
        <v>17481</v>
      </c>
      <c r="AB5142" t="s">
        <v>36</v>
      </c>
      <c r="AC5142">
        <v>1</v>
      </c>
      <c r="AD5142" s="27">
        <v>41361</v>
      </c>
      <c r="AE5142" t="s">
        <v>474</v>
      </c>
      <c r="AF5142" s="27">
        <v>41362</v>
      </c>
      <c r="AG5142" s="27">
        <v>41473</v>
      </c>
      <c r="AH5142">
        <v>0</v>
      </c>
      <c r="AN5142" t="s">
        <v>238</v>
      </c>
      <c r="AO5142">
        <v>3</v>
      </c>
      <c r="AP5142" t="s">
        <v>239</v>
      </c>
      <c r="AQ5142" s="27">
        <v>41343</v>
      </c>
      <c r="AR5142" t="s">
        <v>240</v>
      </c>
      <c r="AS5142">
        <v>6</v>
      </c>
      <c r="AT5142" t="s">
        <v>246</v>
      </c>
      <c r="AU5142" s="27">
        <v>41343</v>
      </c>
    </row>
    <row r="5143" spans="1:47" x14ac:dyDescent="0.2">
      <c r="A5143">
        <v>5142</v>
      </c>
      <c r="B5143" t="s">
        <v>17482</v>
      </c>
      <c r="C5143" t="s">
        <v>1188</v>
      </c>
      <c r="D5143" t="s">
        <v>17483</v>
      </c>
      <c r="E5143" s="27">
        <v>41614</v>
      </c>
      <c r="F5143" t="s">
        <v>294</v>
      </c>
      <c r="G5143" s="27">
        <v>23949</v>
      </c>
      <c r="H5143">
        <v>50</v>
      </c>
      <c r="I5143" t="s">
        <v>234</v>
      </c>
      <c r="J5143" t="s">
        <v>250</v>
      </c>
      <c r="K5143">
        <v>0</v>
      </c>
      <c r="L5143">
        <v>3</v>
      </c>
      <c r="M5143">
        <v>0</v>
      </c>
      <c r="N5143">
        <v>0</v>
      </c>
      <c r="O5143">
        <v>4</v>
      </c>
      <c r="P5143">
        <v>-1</v>
      </c>
      <c r="Q5143" s="28">
        <v>41613.1</v>
      </c>
      <c r="R5143" s="28">
        <v>41626.449305555558</v>
      </c>
      <c r="S5143" t="s">
        <v>17484</v>
      </c>
      <c r="T5143" s="27">
        <v>41612</v>
      </c>
      <c r="V5143">
        <v>2</v>
      </c>
      <c r="W5143" t="s">
        <v>32</v>
      </c>
      <c r="X5143" t="s">
        <v>313</v>
      </c>
      <c r="Y5143">
        <v>0</v>
      </c>
      <c r="AB5143" t="s">
        <v>237</v>
      </c>
      <c r="AH5143">
        <v>0</v>
      </c>
      <c r="AN5143" t="s">
        <v>238</v>
      </c>
      <c r="AO5143">
        <v>1</v>
      </c>
      <c r="AP5143" t="s">
        <v>239</v>
      </c>
      <c r="AQ5143" s="27">
        <v>41614</v>
      </c>
      <c r="AR5143" t="s">
        <v>240</v>
      </c>
      <c r="AS5143">
        <v>3</v>
      </c>
      <c r="AT5143" t="s">
        <v>239</v>
      </c>
      <c r="AU5143" s="27">
        <v>41614</v>
      </c>
    </row>
    <row r="5144" spans="1:47" x14ac:dyDescent="0.2">
      <c r="A5144">
        <v>5143</v>
      </c>
      <c r="B5144" t="s">
        <v>17485</v>
      </c>
      <c r="C5144" t="s">
        <v>17486</v>
      </c>
      <c r="D5144" t="s">
        <v>17487</v>
      </c>
      <c r="E5144" s="27">
        <v>41724</v>
      </c>
      <c r="F5144" t="s">
        <v>294</v>
      </c>
      <c r="G5144" s="27">
        <v>34005</v>
      </c>
      <c r="H5144">
        <v>23</v>
      </c>
      <c r="I5144" t="s">
        <v>259</v>
      </c>
      <c r="J5144" t="s">
        <v>245</v>
      </c>
      <c r="K5144">
        <v>0</v>
      </c>
      <c r="L5144">
        <v>6</v>
      </c>
      <c r="M5144">
        <v>0</v>
      </c>
      <c r="N5144">
        <v>0</v>
      </c>
      <c r="O5144">
        <v>1</v>
      </c>
      <c r="P5144">
        <v>0</v>
      </c>
      <c r="Q5144" s="28">
        <v>41724.070833333331</v>
      </c>
      <c r="R5144" s="28">
        <v>41725.129861111112</v>
      </c>
      <c r="S5144" t="s">
        <v>17488</v>
      </c>
      <c r="T5144" s="27">
        <v>41724</v>
      </c>
      <c r="V5144">
        <v>0</v>
      </c>
      <c r="W5144" t="s">
        <v>36</v>
      </c>
      <c r="X5144" t="s">
        <v>279</v>
      </c>
      <c r="Y5144">
        <v>0</v>
      </c>
      <c r="AB5144" t="s">
        <v>237</v>
      </c>
      <c r="AH5144">
        <v>0</v>
      </c>
      <c r="AN5144" t="s">
        <v>238</v>
      </c>
      <c r="AO5144">
        <v>4</v>
      </c>
      <c r="AP5144" t="s">
        <v>239</v>
      </c>
      <c r="AQ5144" s="27">
        <v>41724</v>
      </c>
      <c r="AR5144" t="s">
        <v>240</v>
      </c>
      <c r="AS5144">
        <v>6</v>
      </c>
      <c r="AT5144" t="s">
        <v>246</v>
      </c>
      <c r="AU5144" s="27">
        <v>41724</v>
      </c>
    </row>
    <row r="5145" spans="1:47" x14ac:dyDescent="0.2">
      <c r="A5145">
        <v>5144</v>
      </c>
      <c r="B5145" t="s">
        <v>17489</v>
      </c>
      <c r="C5145" t="s">
        <v>4287</v>
      </c>
      <c r="D5145" t="s">
        <v>553</v>
      </c>
      <c r="E5145" s="27">
        <v>41985</v>
      </c>
      <c r="F5145" t="s">
        <v>233</v>
      </c>
      <c r="G5145" s="27">
        <v>25917</v>
      </c>
      <c r="H5145">
        <v>45</v>
      </c>
      <c r="I5145" t="s">
        <v>234</v>
      </c>
      <c r="J5145" t="s">
        <v>250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-1</v>
      </c>
      <c r="Q5145" s="28">
        <v>41984.152083333334</v>
      </c>
      <c r="R5145" s="28">
        <v>41985.053472222222</v>
      </c>
      <c r="S5145" t="s">
        <v>17490</v>
      </c>
      <c r="T5145" s="27">
        <v>41984</v>
      </c>
      <c r="V5145">
        <v>1</v>
      </c>
      <c r="W5145" t="s">
        <v>36</v>
      </c>
      <c r="X5145" t="s">
        <v>1435</v>
      </c>
      <c r="Y5145">
        <v>0</v>
      </c>
      <c r="AB5145" t="s">
        <v>237</v>
      </c>
      <c r="AH5145">
        <v>0</v>
      </c>
      <c r="AN5145" t="s">
        <v>238</v>
      </c>
      <c r="AO5145">
        <v>1</v>
      </c>
      <c r="AP5145" t="s">
        <v>239</v>
      </c>
      <c r="AQ5145" s="27">
        <v>41985</v>
      </c>
      <c r="AR5145" t="s">
        <v>240</v>
      </c>
      <c r="AS5145">
        <v>1</v>
      </c>
      <c r="AT5145" t="s">
        <v>239</v>
      </c>
      <c r="AU5145" s="27">
        <v>41985</v>
      </c>
    </row>
    <row r="5146" spans="1:47" x14ac:dyDescent="0.2">
      <c r="A5146">
        <v>5145</v>
      </c>
      <c r="B5146" t="s">
        <v>17491</v>
      </c>
      <c r="C5146" t="s">
        <v>17492</v>
      </c>
      <c r="D5146" t="s">
        <v>17493</v>
      </c>
      <c r="E5146" s="27">
        <v>41299</v>
      </c>
      <c r="F5146" t="s">
        <v>233</v>
      </c>
      <c r="G5146" s="27">
        <v>32290</v>
      </c>
      <c r="H5146">
        <v>27</v>
      </c>
      <c r="I5146" t="s">
        <v>244</v>
      </c>
      <c r="J5146" t="s">
        <v>250</v>
      </c>
      <c r="K5146">
        <v>1</v>
      </c>
      <c r="L5146">
        <v>4</v>
      </c>
      <c r="M5146">
        <v>0</v>
      </c>
      <c r="N5146">
        <v>0</v>
      </c>
      <c r="O5146">
        <v>2</v>
      </c>
      <c r="P5146">
        <v>165</v>
      </c>
      <c r="Q5146" s="28">
        <v>41464.315972222219</v>
      </c>
      <c r="R5146" s="28">
        <v>41488.438194444447</v>
      </c>
      <c r="S5146" t="s">
        <v>17494</v>
      </c>
      <c r="T5146" s="27">
        <v>41226</v>
      </c>
      <c r="V5146">
        <v>73</v>
      </c>
      <c r="W5146" t="s">
        <v>32</v>
      </c>
      <c r="X5146" t="s">
        <v>898</v>
      </c>
      <c r="Y5146">
        <v>1</v>
      </c>
      <c r="AA5146" t="s">
        <v>17495</v>
      </c>
      <c r="AB5146" t="s">
        <v>36</v>
      </c>
      <c r="AC5146">
        <v>0</v>
      </c>
      <c r="AD5146" s="27">
        <v>41464</v>
      </c>
      <c r="AE5146" t="s">
        <v>385</v>
      </c>
      <c r="AF5146" s="27">
        <v>41464</v>
      </c>
      <c r="AG5146" s="27">
        <v>41488</v>
      </c>
      <c r="AH5146">
        <v>0</v>
      </c>
      <c r="AN5146" t="s">
        <v>238</v>
      </c>
      <c r="AO5146">
        <v>5</v>
      </c>
      <c r="AP5146" t="s">
        <v>246</v>
      </c>
      <c r="AQ5146" s="27">
        <v>41299</v>
      </c>
      <c r="AR5146" t="s">
        <v>240</v>
      </c>
      <c r="AS5146">
        <v>4</v>
      </c>
      <c r="AT5146" t="s">
        <v>239</v>
      </c>
      <c r="AU5146" s="27">
        <v>41299</v>
      </c>
    </row>
    <row r="5147" spans="1:47" x14ac:dyDescent="0.2">
      <c r="A5147">
        <v>5146</v>
      </c>
      <c r="B5147" t="s">
        <v>17496</v>
      </c>
      <c r="C5147" t="s">
        <v>1412</v>
      </c>
      <c r="D5147" t="s">
        <v>2683</v>
      </c>
      <c r="E5147" s="27">
        <v>41522</v>
      </c>
      <c r="F5147" t="s">
        <v>233</v>
      </c>
      <c r="G5147" s="27">
        <v>23438</v>
      </c>
      <c r="H5147">
        <v>52</v>
      </c>
      <c r="I5147" t="s">
        <v>234</v>
      </c>
      <c r="J5147" t="s">
        <v>245</v>
      </c>
      <c r="K5147">
        <v>0</v>
      </c>
      <c r="L5147">
        <v>4</v>
      </c>
      <c r="M5147">
        <v>0</v>
      </c>
      <c r="N5147">
        <v>0</v>
      </c>
      <c r="O5147">
        <v>6</v>
      </c>
      <c r="P5147">
        <v>-1</v>
      </c>
      <c r="Q5147" s="28">
        <v>41521.133333333331</v>
      </c>
      <c r="R5147" s="28">
        <v>41522.09097222222</v>
      </c>
      <c r="S5147" t="s">
        <v>17497</v>
      </c>
      <c r="T5147" s="27">
        <v>41521</v>
      </c>
      <c r="V5147">
        <v>1</v>
      </c>
      <c r="W5147" t="s">
        <v>32</v>
      </c>
      <c r="X5147" t="s">
        <v>494</v>
      </c>
      <c r="Y5147">
        <v>0</v>
      </c>
      <c r="AB5147" t="s">
        <v>237</v>
      </c>
      <c r="AH5147">
        <v>0</v>
      </c>
      <c r="AN5147" t="s">
        <v>238</v>
      </c>
      <c r="AO5147">
        <v>5</v>
      </c>
      <c r="AP5147" t="s">
        <v>246</v>
      </c>
      <c r="AQ5147" s="27">
        <v>41522</v>
      </c>
      <c r="AR5147" t="s">
        <v>240</v>
      </c>
      <c r="AS5147">
        <v>4</v>
      </c>
      <c r="AT5147" t="s">
        <v>239</v>
      </c>
      <c r="AU5147" s="27">
        <v>41522</v>
      </c>
    </row>
    <row r="5148" spans="1:47" x14ac:dyDescent="0.2">
      <c r="A5148">
        <v>5147</v>
      </c>
      <c r="B5148" t="s">
        <v>17498</v>
      </c>
      <c r="C5148" t="s">
        <v>17499</v>
      </c>
      <c r="D5148" t="s">
        <v>15849</v>
      </c>
      <c r="E5148" s="27">
        <v>41811</v>
      </c>
      <c r="F5148" t="s">
        <v>233</v>
      </c>
      <c r="G5148" s="27">
        <v>34279</v>
      </c>
      <c r="H5148">
        <v>22</v>
      </c>
      <c r="I5148" t="s">
        <v>259</v>
      </c>
      <c r="J5148" t="s">
        <v>22</v>
      </c>
      <c r="K5148">
        <v>0</v>
      </c>
      <c r="L5148">
        <v>5</v>
      </c>
      <c r="M5148">
        <v>0</v>
      </c>
      <c r="N5148">
        <v>0</v>
      </c>
      <c r="O5148">
        <v>0</v>
      </c>
      <c r="P5148">
        <v>-1</v>
      </c>
      <c r="Q5148" s="28">
        <v>41810.176388888889</v>
      </c>
      <c r="R5148" s="28">
        <v>41817.071527777778</v>
      </c>
      <c r="S5148" t="s">
        <v>17500</v>
      </c>
      <c r="T5148" s="27">
        <v>41810</v>
      </c>
      <c r="V5148">
        <v>1</v>
      </c>
      <c r="W5148" t="s">
        <v>32</v>
      </c>
      <c r="X5148" t="s">
        <v>359</v>
      </c>
      <c r="Y5148">
        <v>1</v>
      </c>
      <c r="AA5148" t="s">
        <v>17501</v>
      </c>
      <c r="AB5148" t="s">
        <v>32</v>
      </c>
      <c r="AC5148">
        <v>50</v>
      </c>
      <c r="AD5148" s="27">
        <v>42050</v>
      </c>
      <c r="AE5148" t="s">
        <v>359</v>
      </c>
      <c r="AF5148" s="27">
        <v>42100</v>
      </c>
      <c r="AG5148" s="27">
        <v>42144</v>
      </c>
      <c r="AH5148">
        <v>0</v>
      </c>
      <c r="AN5148" t="s">
        <v>238</v>
      </c>
      <c r="AO5148">
        <v>6</v>
      </c>
      <c r="AP5148" t="s">
        <v>246</v>
      </c>
      <c r="AQ5148" s="27">
        <v>41811</v>
      </c>
      <c r="AR5148" t="s">
        <v>240</v>
      </c>
      <c r="AS5148">
        <v>5</v>
      </c>
      <c r="AT5148" t="s">
        <v>246</v>
      </c>
      <c r="AU5148" s="27">
        <v>41811</v>
      </c>
    </row>
    <row r="5149" spans="1:47" x14ac:dyDescent="0.2">
      <c r="A5149">
        <v>5148</v>
      </c>
      <c r="B5149" t="s">
        <v>17502</v>
      </c>
      <c r="C5149" t="s">
        <v>13187</v>
      </c>
      <c r="D5149" t="s">
        <v>17503</v>
      </c>
      <c r="E5149" s="27">
        <v>41645</v>
      </c>
      <c r="F5149" t="s">
        <v>233</v>
      </c>
      <c r="G5149" s="27">
        <v>32330</v>
      </c>
      <c r="H5149">
        <v>27</v>
      </c>
      <c r="I5149" t="s">
        <v>244</v>
      </c>
      <c r="J5149" t="s">
        <v>245</v>
      </c>
      <c r="K5149">
        <v>0</v>
      </c>
      <c r="L5149">
        <v>3</v>
      </c>
      <c r="M5149">
        <v>0</v>
      </c>
      <c r="N5149">
        <v>0</v>
      </c>
      <c r="O5149">
        <v>0</v>
      </c>
      <c r="P5149">
        <v>0</v>
      </c>
      <c r="Q5149" s="28">
        <v>41645.161111111112</v>
      </c>
      <c r="R5149" s="28">
        <v>41645.35</v>
      </c>
      <c r="S5149" t="s">
        <v>17504</v>
      </c>
      <c r="T5149" s="27">
        <v>41645</v>
      </c>
      <c r="V5149">
        <v>0</v>
      </c>
      <c r="W5149" t="s">
        <v>36</v>
      </c>
      <c r="X5149" t="s">
        <v>422</v>
      </c>
      <c r="Y5149">
        <v>1</v>
      </c>
      <c r="AA5149" t="s">
        <v>17505</v>
      </c>
      <c r="AB5149" t="s">
        <v>36</v>
      </c>
      <c r="AC5149">
        <v>0</v>
      </c>
      <c r="AD5149" s="27">
        <v>42297</v>
      </c>
      <c r="AE5149" t="s">
        <v>422</v>
      </c>
      <c r="AF5149" s="27">
        <v>42297</v>
      </c>
      <c r="AG5149" s="27">
        <v>42298</v>
      </c>
      <c r="AH5149">
        <v>0</v>
      </c>
      <c r="AN5149" t="s">
        <v>238</v>
      </c>
      <c r="AO5149">
        <v>3</v>
      </c>
      <c r="AP5149" t="s">
        <v>239</v>
      </c>
      <c r="AQ5149" s="27">
        <v>41645</v>
      </c>
      <c r="AR5149" t="s">
        <v>240</v>
      </c>
      <c r="AS5149">
        <v>3</v>
      </c>
      <c r="AT5149" t="s">
        <v>239</v>
      </c>
      <c r="AU5149" s="27">
        <v>41645</v>
      </c>
    </row>
    <row r="5150" spans="1:47" x14ac:dyDescent="0.2">
      <c r="A5150">
        <v>5149</v>
      </c>
      <c r="B5150" t="s">
        <v>17506</v>
      </c>
      <c r="C5150" t="s">
        <v>17507</v>
      </c>
      <c r="D5150" t="s">
        <v>17508</v>
      </c>
      <c r="E5150" s="27">
        <v>41551</v>
      </c>
      <c r="F5150" t="s">
        <v>233</v>
      </c>
      <c r="G5150" s="27">
        <v>31559</v>
      </c>
      <c r="H5150">
        <v>29</v>
      </c>
      <c r="I5150" t="s">
        <v>244</v>
      </c>
      <c r="J5150" t="s">
        <v>250</v>
      </c>
      <c r="K5150">
        <v>0</v>
      </c>
      <c r="L5150">
        <v>8</v>
      </c>
      <c r="M5150">
        <v>0</v>
      </c>
      <c r="N5150">
        <v>0</v>
      </c>
      <c r="O5150">
        <v>5</v>
      </c>
      <c r="P5150">
        <v>0</v>
      </c>
      <c r="Q5150" s="28">
        <v>41551.152777777781</v>
      </c>
      <c r="R5150" s="28">
        <v>41551.39166666667</v>
      </c>
      <c r="S5150" t="s">
        <v>17509</v>
      </c>
      <c r="T5150" s="27">
        <v>41550</v>
      </c>
      <c r="V5150">
        <v>1</v>
      </c>
      <c r="W5150" t="s">
        <v>32</v>
      </c>
      <c r="X5150" t="s">
        <v>268</v>
      </c>
      <c r="Y5150">
        <v>1</v>
      </c>
      <c r="AA5150" t="s">
        <v>17510</v>
      </c>
      <c r="AB5150" t="s">
        <v>36</v>
      </c>
      <c r="AC5150">
        <v>0</v>
      </c>
      <c r="AD5150" s="27">
        <v>42157</v>
      </c>
      <c r="AE5150" t="s">
        <v>404</v>
      </c>
      <c r="AF5150" s="27">
        <v>42157</v>
      </c>
      <c r="AG5150" s="27">
        <v>42158</v>
      </c>
      <c r="AH5150">
        <v>0</v>
      </c>
      <c r="AN5150" t="s">
        <v>238</v>
      </c>
      <c r="AO5150">
        <v>7</v>
      </c>
      <c r="AP5150" t="s">
        <v>246</v>
      </c>
      <c r="AQ5150" s="27">
        <v>41551</v>
      </c>
      <c r="AR5150" t="s">
        <v>240</v>
      </c>
      <c r="AS5150">
        <v>8</v>
      </c>
      <c r="AT5150" t="s">
        <v>269</v>
      </c>
      <c r="AU5150" s="27">
        <v>41551</v>
      </c>
    </row>
    <row r="5151" spans="1:47" x14ac:dyDescent="0.2">
      <c r="A5151">
        <v>5150</v>
      </c>
      <c r="B5151" t="s">
        <v>17511</v>
      </c>
      <c r="C5151" t="s">
        <v>2056</v>
      </c>
      <c r="D5151" t="s">
        <v>892</v>
      </c>
      <c r="E5151" s="27">
        <v>41568</v>
      </c>
      <c r="F5151" t="s">
        <v>233</v>
      </c>
      <c r="G5151" s="27">
        <v>28367</v>
      </c>
      <c r="H5151">
        <v>38</v>
      </c>
      <c r="I5151" t="s">
        <v>244</v>
      </c>
      <c r="J5151" t="s">
        <v>250</v>
      </c>
      <c r="K5151">
        <v>0</v>
      </c>
      <c r="L5151">
        <v>1</v>
      </c>
      <c r="M5151">
        <v>0</v>
      </c>
      <c r="N5151">
        <v>0</v>
      </c>
      <c r="O5151">
        <v>1</v>
      </c>
      <c r="P5151">
        <v>-1</v>
      </c>
      <c r="Q5151" s="28">
        <v>41567.402083333334</v>
      </c>
      <c r="R5151" s="28">
        <v>41571.387499999997</v>
      </c>
      <c r="S5151" t="s">
        <v>17512</v>
      </c>
      <c r="T5151" s="27">
        <v>41567</v>
      </c>
      <c r="V5151">
        <v>1</v>
      </c>
      <c r="W5151" t="s">
        <v>36</v>
      </c>
      <c r="X5151" t="s">
        <v>279</v>
      </c>
      <c r="Y5151">
        <v>0</v>
      </c>
      <c r="AB5151" t="s">
        <v>237</v>
      </c>
      <c r="AH5151">
        <v>0</v>
      </c>
      <c r="AN5151" t="s">
        <v>238</v>
      </c>
      <c r="AO5151">
        <v>1</v>
      </c>
      <c r="AP5151" t="s">
        <v>239</v>
      </c>
      <c r="AQ5151" s="27">
        <v>41568</v>
      </c>
      <c r="AR5151" t="s">
        <v>240</v>
      </c>
      <c r="AS5151">
        <v>1</v>
      </c>
      <c r="AT5151" t="s">
        <v>239</v>
      </c>
      <c r="AU5151" s="27">
        <v>41568</v>
      </c>
    </row>
    <row r="5152" spans="1:47" x14ac:dyDescent="0.2">
      <c r="A5152">
        <v>5151</v>
      </c>
      <c r="B5152" t="s">
        <v>17513</v>
      </c>
      <c r="C5152" t="s">
        <v>13280</v>
      </c>
      <c r="D5152" t="s">
        <v>6687</v>
      </c>
      <c r="E5152" s="27">
        <v>41631</v>
      </c>
      <c r="F5152" t="s">
        <v>294</v>
      </c>
      <c r="G5152" s="27">
        <v>22524</v>
      </c>
      <c r="H5152">
        <v>54</v>
      </c>
      <c r="I5152" t="s">
        <v>234</v>
      </c>
      <c r="J5152" t="s">
        <v>245</v>
      </c>
      <c r="K5152">
        <v>0</v>
      </c>
      <c r="L5152">
        <v>2</v>
      </c>
      <c r="M5152">
        <v>0</v>
      </c>
      <c r="N5152">
        <v>0</v>
      </c>
      <c r="O5152">
        <v>2</v>
      </c>
      <c r="P5152">
        <v>-3</v>
      </c>
      <c r="Q5152" s="28">
        <v>41628.060416666667</v>
      </c>
      <c r="R5152" s="28">
        <v>41628.34097222222</v>
      </c>
      <c r="S5152" t="s">
        <v>17514</v>
      </c>
      <c r="U5152" s="27">
        <v>41627</v>
      </c>
      <c r="V5152">
        <v>4</v>
      </c>
      <c r="W5152" t="s">
        <v>32</v>
      </c>
      <c r="X5152" t="s">
        <v>274</v>
      </c>
      <c r="Y5152">
        <v>0</v>
      </c>
      <c r="AB5152" t="s">
        <v>237</v>
      </c>
      <c r="AH5152">
        <v>0</v>
      </c>
      <c r="AN5152" t="s">
        <v>238</v>
      </c>
      <c r="AO5152">
        <v>1</v>
      </c>
      <c r="AP5152" t="s">
        <v>239</v>
      </c>
      <c r="AQ5152" s="27">
        <v>41631</v>
      </c>
      <c r="AR5152" t="s">
        <v>240</v>
      </c>
      <c r="AS5152">
        <v>2</v>
      </c>
      <c r="AT5152" t="s">
        <v>239</v>
      </c>
      <c r="AU5152" s="27">
        <v>41631</v>
      </c>
    </row>
    <row r="5153" spans="1:47" x14ac:dyDescent="0.2">
      <c r="A5153">
        <v>5152</v>
      </c>
      <c r="B5153" t="s">
        <v>17515</v>
      </c>
      <c r="C5153" t="s">
        <v>281</v>
      </c>
      <c r="D5153" t="s">
        <v>9565</v>
      </c>
      <c r="E5153" s="27">
        <v>41497</v>
      </c>
      <c r="F5153" t="s">
        <v>233</v>
      </c>
      <c r="G5153" s="27">
        <v>32922</v>
      </c>
      <c r="H5153">
        <v>26</v>
      </c>
      <c r="I5153" t="s">
        <v>244</v>
      </c>
      <c r="J5153" t="s">
        <v>250</v>
      </c>
      <c r="K5153">
        <v>0</v>
      </c>
      <c r="L5153">
        <v>10</v>
      </c>
      <c r="M5153">
        <v>0</v>
      </c>
      <c r="N5153">
        <v>0</v>
      </c>
      <c r="O5153">
        <v>1</v>
      </c>
      <c r="P5153">
        <v>0</v>
      </c>
      <c r="Q5153" s="28">
        <v>41497.211805555555</v>
      </c>
      <c r="R5153" s="28">
        <v>41554.386111111111</v>
      </c>
      <c r="S5153" t="s">
        <v>17516</v>
      </c>
      <c r="U5153" s="27">
        <v>41497</v>
      </c>
      <c r="V5153">
        <v>0</v>
      </c>
      <c r="W5153" t="s">
        <v>32</v>
      </c>
      <c r="X5153" t="s">
        <v>274</v>
      </c>
      <c r="Y5153">
        <v>1</v>
      </c>
      <c r="AA5153" t="s">
        <v>17517</v>
      </c>
      <c r="AB5153" t="s">
        <v>32</v>
      </c>
      <c r="AD5153" s="27">
        <v>41558</v>
      </c>
      <c r="AE5153" t="s">
        <v>359</v>
      </c>
      <c r="AH5153">
        <v>0</v>
      </c>
      <c r="AN5153" t="s">
        <v>238</v>
      </c>
      <c r="AO5153">
        <v>10</v>
      </c>
      <c r="AP5153" t="s">
        <v>269</v>
      </c>
      <c r="AQ5153" s="27">
        <v>41497</v>
      </c>
      <c r="AR5153" t="s">
        <v>240</v>
      </c>
      <c r="AS5153">
        <v>10</v>
      </c>
      <c r="AT5153" t="s">
        <v>269</v>
      </c>
      <c r="AU5153" s="27">
        <v>41497</v>
      </c>
    </row>
    <row r="5154" spans="1:47" x14ac:dyDescent="0.2">
      <c r="A5154">
        <v>5153</v>
      </c>
      <c r="B5154" t="s">
        <v>17518</v>
      </c>
      <c r="C5154" t="s">
        <v>553</v>
      </c>
      <c r="D5154" t="s">
        <v>11576</v>
      </c>
      <c r="E5154" s="27">
        <v>41604</v>
      </c>
      <c r="F5154" t="s">
        <v>233</v>
      </c>
      <c r="G5154" s="27">
        <v>28760</v>
      </c>
      <c r="H5154">
        <v>37</v>
      </c>
      <c r="I5154" t="s">
        <v>244</v>
      </c>
      <c r="J5154" t="s">
        <v>250</v>
      </c>
      <c r="K5154">
        <v>1</v>
      </c>
      <c r="L5154">
        <v>8</v>
      </c>
      <c r="M5154">
        <v>8</v>
      </c>
      <c r="N5154">
        <v>5</v>
      </c>
      <c r="O5154">
        <v>23</v>
      </c>
      <c r="P5154">
        <v>-1</v>
      </c>
      <c r="Q5154" s="28">
        <v>41603.269444444442</v>
      </c>
      <c r="R5154" s="28">
        <v>41605.147222222222</v>
      </c>
      <c r="S5154" t="s">
        <v>17519</v>
      </c>
      <c r="T5154" s="27">
        <v>41603</v>
      </c>
      <c r="V5154">
        <v>1</v>
      </c>
      <c r="W5154" t="s">
        <v>32</v>
      </c>
      <c r="X5154" t="s">
        <v>898</v>
      </c>
      <c r="Y5154">
        <v>1</v>
      </c>
      <c r="AA5154" t="s">
        <v>17520</v>
      </c>
      <c r="AB5154" t="s">
        <v>32</v>
      </c>
      <c r="AC5154">
        <v>0</v>
      </c>
      <c r="AD5154" s="27">
        <v>41678</v>
      </c>
      <c r="AE5154" t="s">
        <v>261</v>
      </c>
      <c r="AF5154" s="27">
        <v>41678</v>
      </c>
      <c r="AG5154" s="27">
        <v>41678</v>
      </c>
      <c r="AH5154">
        <v>0</v>
      </c>
      <c r="AN5154" t="s">
        <v>238</v>
      </c>
      <c r="AO5154">
        <v>6</v>
      </c>
      <c r="AP5154" t="s">
        <v>246</v>
      </c>
      <c r="AQ5154" s="27">
        <v>41604</v>
      </c>
      <c r="AR5154" t="s">
        <v>240</v>
      </c>
      <c r="AS5154">
        <v>8</v>
      </c>
      <c r="AT5154" t="s">
        <v>269</v>
      </c>
      <c r="AU5154" s="27">
        <v>41604</v>
      </c>
    </row>
    <row r="5155" spans="1:47" x14ac:dyDescent="0.2">
      <c r="A5155">
        <v>5154</v>
      </c>
      <c r="B5155" t="s">
        <v>17521</v>
      </c>
      <c r="C5155" t="s">
        <v>2541</v>
      </c>
      <c r="D5155" t="s">
        <v>6170</v>
      </c>
      <c r="E5155" s="27">
        <v>41395</v>
      </c>
      <c r="F5155" t="s">
        <v>233</v>
      </c>
      <c r="G5155" s="27">
        <v>29079</v>
      </c>
      <c r="H5155">
        <v>36</v>
      </c>
      <c r="I5155" t="s">
        <v>244</v>
      </c>
      <c r="J5155" t="s">
        <v>250</v>
      </c>
      <c r="K5155">
        <v>0</v>
      </c>
      <c r="L5155">
        <v>10</v>
      </c>
      <c r="M5155">
        <v>2</v>
      </c>
      <c r="N5155">
        <v>1</v>
      </c>
      <c r="O5155">
        <v>25</v>
      </c>
      <c r="P5155">
        <v>0</v>
      </c>
      <c r="Q5155" s="28">
        <v>41395.191666666666</v>
      </c>
      <c r="R5155" s="28">
        <v>41396.186805555553</v>
      </c>
      <c r="S5155" t="s">
        <v>17522</v>
      </c>
      <c r="T5155" s="27">
        <v>41395</v>
      </c>
      <c r="V5155">
        <v>0</v>
      </c>
      <c r="W5155" t="s">
        <v>36</v>
      </c>
      <c r="X5155" t="s">
        <v>279</v>
      </c>
      <c r="Y5155">
        <v>1</v>
      </c>
      <c r="AA5155" t="s">
        <v>17523</v>
      </c>
      <c r="AB5155" t="s">
        <v>32</v>
      </c>
      <c r="AD5155" s="27">
        <v>41611</v>
      </c>
      <c r="AE5155" t="s">
        <v>17524</v>
      </c>
      <c r="AH5155">
        <v>0</v>
      </c>
      <c r="AN5155" t="s">
        <v>238</v>
      </c>
      <c r="AO5155">
        <v>3</v>
      </c>
      <c r="AP5155" t="s">
        <v>239</v>
      </c>
      <c r="AQ5155" s="27">
        <v>41395</v>
      </c>
      <c r="AR5155" t="s">
        <v>240</v>
      </c>
      <c r="AS5155">
        <v>10</v>
      </c>
      <c r="AT5155" t="s">
        <v>269</v>
      </c>
      <c r="AU5155" s="27">
        <v>41395</v>
      </c>
    </row>
    <row r="5156" spans="1:47" x14ac:dyDescent="0.2">
      <c r="A5156">
        <v>5155</v>
      </c>
      <c r="B5156" t="s">
        <v>17525</v>
      </c>
      <c r="C5156" t="s">
        <v>963</v>
      </c>
      <c r="D5156" t="s">
        <v>331</v>
      </c>
      <c r="E5156" s="27">
        <v>41343</v>
      </c>
      <c r="F5156" t="s">
        <v>233</v>
      </c>
      <c r="G5156" s="27">
        <v>31987</v>
      </c>
      <c r="H5156">
        <v>28</v>
      </c>
      <c r="I5156" t="s">
        <v>244</v>
      </c>
      <c r="J5156" t="s">
        <v>250</v>
      </c>
      <c r="K5156">
        <v>0</v>
      </c>
      <c r="L5156">
        <v>10</v>
      </c>
      <c r="M5156">
        <v>0</v>
      </c>
      <c r="N5156">
        <v>0</v>
      </c>
      <c r="O5156">
        <v>18</v>
      </c>
      <c r="P5156">
        <v>-1</v>
      </c>
      <c r="Q5156" s="28">
        <v>41342.343055555553</v>
      </c>
      <c r="R5156" s="28">
        <v>41354.413888888892</v>
      </c>
      <c r="S5156" t="s">
        <v>17526</v>
      </c>
      <c r="T5156" s="27">
        <v>41342</v>
      </c>
      <c r="V5156">
        <v>1</v>
      </c>
      <c r="W5156" t="s">
        <v>32</v>
      </c>
      <c r="X5156" t="s">
        <v>4142</v>
      </c>
      <c r="Y5156">
        <v>1</v>
      </c>
      <c r="AA5156" t="s">
        <v>17527</v>
      </c>
      <c r="AB5156" t="s">
        <v>36</v>
      </c>
      <c r="AD5156" s="27">
        <v>41761</v>
      </c>
      <c r="AE5156" t="s">
        <v>412</v>
      </c>
      <c r="AH5156">
        <v>1</v>
      </c>
      <c r="AJ5156" t="s">
        <v>17528</v>
      </c>
      <c r="AK5156" t="s">
        <v>462</v>
      </c>
      <c r="AL5156" s="27">
        <v>41849</v>
      </c>
      <c r="AM5156" t="s">
        <v>279</v>
      </c>
      <c r="AN5156" t="s">
        <v>238</v>
      </c>
      <c r="AO5156">
        <v>7</v>
      </c>
      <c r="AP5156" t="s">
        <v>246</v>
      </c>
      <c r="AQ5156" s="27">
        <v>41343</v>
      </c>
      <c r="AR5156" t="s">
        <v>240</v>
      </c>
      <c r="AS5156">
        <v>10</v>
      </c>
      <c r="AT5156" t="s">
        <v>269</v>
      </c>
      <c r="AU5156" s="27">
        <v>41343</v>
      </c>
    </row>
    <row r="5157" spans="1:47" x14ac:dyDescent="0.2">
      <c r="A5157">
        <v>5156</v>
      </c>
      <c r="B5157" t="s">
        <v>17529</v>
      </c>
      <c r="C5157" t="s">
        <v>2871</v>
      </c>
      <c r="D5157" t="s">
        <v>266</v>
      </c>
      <c r="E5157" s="27">
        <v>41924</v>
      </c>
      <c r="F5157" t="s">
        <v>233</v>
      </c>
      <c r="G5157" s="27">
        <v>32345</v>
      </c>
      <c r="H5157">
        <v>27</v>
      </c>
      <c r="I5157" t="s">
        <v>244</v>
      </c>
      <c r="J5157" t="s">
        <v>250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-1</v>
      </c>
      <c r="Q5157" s="28">
        <v>41923.195138888892</v>
      </c>
      <c r="R5157" s="28">
        <v>41924.052083333336</v>
      </c>
      <c r="S5157" t="s">
        <v>17530</v>
      </c>
      <c r="T5157" s="27">
        <v>41923</v>
      </c>
      <c r="V5157">
        <v>1</v>
      </c>
      <c r="W5157" t="s">
        <v>36</v>
      </c>
      <c r="X5157" t="s">
        <v>279</v>
      </c>
      <c r="Y5157">
        <v>0</v>
      </c>
      <c r="AB5157" t="s">
        <v>237</v>
      </c>
      <c r="AH5157">
        <v>0</v>
      </c>
      <c r="AN5157" t="s">
        <v>238</v>
      </c>
      <c r="AO5157">
        <v>2</v>
      </c>
      <c r="AP5157" t="s">
        <v>239</v>
      </c>
      <c r="AQ5157" s="27">
        <v>41924</v>
      </c>
      <c r="AR5157" t="s">
        <v>240</v>
      </c>
      <c r="AS5157">
        <v>1</v>
      </c>
      <c r="AT5157" t="s">
        <v>239</v>
      </c>
      <c r="AU5157" s="27">
        <v>41924</v>
      </c>
    </row>
    <row r="5158" spans="1:47" x14ac:dyDescent="0.2">
      <c r="A5158">
        <v>5157</v>
      </c>
      <c r="B5158" t="s">
        <v>17531</v>
      </c>
      <c r="C5158" t="s">
        <v>243</v>
      </c>
      <c r="D5158" t="s">
        <v>2846</v>
      </c>
      <c r="E5158" s="27">
        <v>41495</v>
      </c>
      <c r="F5158" t="s">
        <v>233</v>
      </c>
      <c r="G5158" s="27">
        <v>34219</v>
      </c>
      <c r="H5158">
        <v>22</v>
      </c>
      <c r="I5158" t="s">
        <v>259</v>
      </c>
      <c r="J5158" t="s">
        <v>250</v>
      </c>
      <c r="K5158">
        <v>0</v>
      </c>
      <c r="L5158">
        <v>7</v>
      </c>
      <c r="M5158">
        <v>0</v>
      </c>
      <c r="N5158">
        <v>0</v>
      </c>
      <c r="O5158">
        <v>1</v>
      </c>
      <c r="P5158">
        <v>-1</v>
      </c>
      <c r="Q5158" s="28">
        <v>41494.133333333331</v>
      </c>
      <c r="R5158" s="28">
        <v>41696.443749999999</v>
      </c>
      <c r="S5158" t="s">
        <v>17532</v>
      </c>
      <c r="U5158" s="27">
        <v>41494</v>
      </c>
      <c r="V5158">
        <v>1</v>
      </c>
      <c r="W5158" t="s">
        <v>32</v>
      </c>
      <c r="X5158" t="s">
        <v>274</v>
      </c>
      <c r="Y5158">
        <v>0</v>
      </c>
      <c r="AB5158" t="s">
        <v>237</v>
      </c>
      <c r="AH5158">
        <v>0</v>
      </c>
      <c r="AN5158" t="s">
        <v>238</v>
      </c>
      <c r="AO5158">
        <v>9</v>
      </c>
      <c r="AP5158" t="s">
        <v>269</v>
      </c>
      <c r="AQ5158" s="27">
        <v>41495</v>
      </c>
      <c r="AR5158" t="s">
        <v>240</v>
      </c>
      <c r="AS5158">
        <v>7</v>
      </c>
      <c r="AT5158" t="s">
        <v>246</v>
      </c>
      <c r="AU5158" s="27">
        <v>41495</v>
      </c>
    </row>
    <row r="5159" spans="1:47" x14ac:dyDescent="0.2">
      <c r="A5159">
        <v>5158</v>
      </c>
      <c r="B5159" t="s">
        <v>17533</v>
      </c>
      <c r="C5159" t="s">
        <v>17534</v>
      </c>
      <c r="D5159" t="s">
        <v>1692</v>
      </c>
      <c r="E5159" s="27">
        <v>41356</v>
      </c>
      <c r="F5159" t="s">
        <v>233</v>
      </c>
      <c r="G5159" s="27">
        <v>24429</v>
      </c>
      <c r="H5159">
        <v>49</v>
      </c>
      <c r="I5159" t="s">
        <v>234</v>
      </c>
      <c r="J5159" t="s">
        <v>250</v>
      </c>
      <c r="K5159">
        <v>0</v>
      </c>
      <c r="L5159">
        <v>1</v>
      </c>
      <c r="M5159">
        <v>0</v>
      </c>
      <c r="N5159">
        <v>0</v>
      </c>
      <c r="O5159">
        <v>1</v>
      </c>
      <c r="P5159">
        <v>-1</v>
      </c>
      <c r="Q5159" s="28">
        <v>41355.42083333333</v>
      </c>
      <c r="R5159" s="28">
        <v>41357.386805555558</v>
      </c>
      <c r="S5159" t="s">
        <v>17535</v>
      </c>
      <c r="U5159" s="27">
        <v>41355</v>
      </c>
      <c r="V5159">
        <v>1</v>
      </c>
      <c r="W5159" t="s">
        <v>36</v>
      </c>
      <c r="X5159" t="s">
        <v>274</v>
      </c>
      <c r="Y5159">
        <v>0</v>
      </c>
      <c r="AB5159" t="s">
        <v>237</v>
      </c>
      <c r="AH5159">
        <v>0</v>
      </c>
      <c r="AN5159" t="s">
        <v>238</v>
      </c>
      <c r="AO5159">
        <v>1</v>
      </c>
      <c r="AP5159" t="s">
        <v>239</v>
      </c>
      <c r="AQ5159" s="27">
        <v>41356</v>
      </c>
      <c r="AR5159" t="s">
        <v>240</v>
      </c>
      <c r="AS5159">
        <v>1</v>
      </c>
      <c r="AT5159" t="s">
        <v>239</v>
      </c>
      <c r="AU5159" s="27">
        <v>41356</v>
      </c>
    </row>
    <row r="5160" spans="1:47" x14ac:dyDescent="0.2">
      <c r="A5160">
        <v>5159</v>
      </c>
      <c r="B5160" t="s">
        <v>17536</v>
      </c>
      <c r="C5160" t="s">
        <v>414</v>
      </c>
      <c r="D5160" t="s">
        <v>17537</v>
      </c>
      <c r="E5160" s="27">
        <v>41750</v>
      </c>
      <c r="F5160" t="s">
        <v>233</v>
      </c>
      <c r="G5160" s="27">
        <v>35044</v>
      </c>
      <c r="H5160">
        <v>20</v>
      </c>
      <c r="I5160" t="s">
        <v>259</v>
      </c>
      <c r="J5160" t="s">
        <v>245</v>
      </c>
      <c r="K5160">
        <v>0</v>
      </c>
      <c r="L5160">
        <v>9</v>
      </c>
      <c r="M5160">
        <v>0</v>
      </c>
      <c r="N5160">
        <v>1</v>
      </c>
      <c r="O5160">
        <v>0</v>
      </c>
      <c r="P5160">
        <v>-1</v>
      </c>
      <c r="Q5160" s="28">
        <v>41749.267361111109</v>
      </c>
      <c r="R5160" s="28">
        <v>41907.263194444444</v>
      </c>
      <c r="S5160" t="s">
        <v>17538</v>
      </c>
      <c r="T5160" s="27">
        <v>41749</v>
      </c>
      <c r="V5160">
        <v>1</v>
      </c>
      <c r="W5160" t="s">
        <v>32</v>
      </c>
      <c r="X5160" t="s">
        <v>555</v>
      </c>
      <c r="Y5160">
        <v>0</v>
      </c>
      <c r="AB5160" t="s">
        <v>237</v>
      </c>
      <c r="AH5160">
        <v>0</v>
      </c>
      <c r="AN5160" t="s">
        <v>238</v>
      </c>
      <c r="AO5160">
        <v>9</v>
      </c>
      <c r="AP5160" t="s">
        <v>269</v>
      </c>
      <c r="AQ5160" s="27">
        <v>41750</v>
      </c>
      <c r="AR5160" t="s">
        <v>240</v>
      </c>
      <c r="AS5160">
        <v>9</v>
      </c>
      <c r="AT5160" t="s">
        <v>269</v>
      </c>
      <c r="AU5160" s="27">
        <v>41750</v>
      </c>
    </row>
    <row r="5161" spans="1:47" x14ac:dyDescent="0.2">
      <c r="A5161">
        <v>5160</v>
      </c>
      <c r="B5161" t="s">
        <v>17539</v>
      </c>
      <c r="C5161" t="s">
        <v>464</v>
      </c>
      <c r="D5161" t="s">
        <v>689</v>
      </c>
      <c r="E5161" s="27">
        <v>41289</v>
      </c>
      <c r="F5161" t="s">
        <v>233</v>
      </c>
      <c r="G5161" s="27">
        <v>29032</v>
      </c>
      <c r="H5161">
        <v>36</v>
      </c>
      <c r="I5161" t="s">
        <v>244</v>
      </c>
      <c r="J5161" t="s">
        <v>250</v>
      </c>
      <c r="K5161">
        <v>0</v>
      </c>
      <c r="L5161">
        <v>7</v>
      </c>
      <c r="M5161">
        <v>0</v>
      </c>
      <c r="N5161">
        <v>0</v>
      </c>
      <c r="O5161">
        <v>11</v>
      </c>
      <c r="P5161">
        <v>-1</v>
      </c>
      <c r="Q5161" s="28">
        <v>41288.279861111114</v>
      </c>
      <c r="R5161" s="28">
        <v>41289.158333333333</v>
      </c>
      <c r="S5161" t="s">
        <v>17540</v>
      </c>
      <c r="T5161" s="27">
        <v>41288</v>
      </c>
      <c r="V5161">
        <v>1</v>
      </c>
      <c r="W5161" t="s">
        <v>32</v>
      </c>
      <c r="X5161" t="s">
        <v>364</v>
      </c>
      <c r="Y5161">
        <v>1</v>
      </c>
      <c r="AA5161" t="s">
        <v>17541</v>
      </c>
      <c r="AB5161" t="s">
        <v>36</v>
      </c>
      <c r="AC5161">
        <v>0</v>
      </c>
      <c r="AD5161" s="27">
        <v>42225</v>
      </c>
      <c r="AE5161" t="s">
        <v>17542</v>
      </c>
      <c r="AF5161" s="27">
        <v>42225</v>
      </c>
      <c r="AG5161" s="27">
        <v>42226</v>
      </c>
      <c r="AH5161">
        <v>0</v>
      </c>
      <c r="AN5161" t="s">
        <v>238</v>
      </c>
      <c r="AO5161">
        <v>3</v>
      </c>
      <c r="AP5161" t="s">
        <v>239</v>
      </c>
      <c r="AQ5161" s="27">
        <v>41289</v>
      </c>
      <c r="AR5161" t="s">
        <v>240</v>
      </c>
      <c r="AS5161">
        <v>7</v>
      </c>
      <c r="AT5161" t="s">
        <v>246</v>
      </c>
      <c r="AU5161" s="27">
        <v>41289</v>
      </c>
    </row>
    <row r="5162" spans="1:47" x14ac:dyDescent="0.2">
      <c r="A5162">
        <v>5161</v>
      </c>
      <c r="B5162" t="s">
        <v>17543</v>
      </c>
      <c r="C5162" t="s">
        <v>17544</v>
      </c>
      <c r="D5162" t="s">
        <v>17545</v>
      </c>
      <c r="E5162" s="27">
        <v>41705</v>
      </c>
      <c r="F5162" t="s">
        <v>294</v>
      </c>
      <c r="G5162" s="27">
        <v>32793</v>
      </c>
      <c r="H5162">
        <v>26</v>
      </c>
      <c r="I5162" t="s">
        <v>244</v>
      </c>
      <c r="J5162" t="s">
        <v>250</v>
      </c>
      <c r="K5162">
        <v>0</v>
      </c>
      <c r="L5162">
        <v>9</v>
      </c>
      <c r="M5162">
        <v>0</v>
      </c>
      <c r="N5162">
        <v>0</v>
      </c>
      <c r="O5162">
        <v>2</v>
      </c>
      <c r="S5162" t="s">
        <v>17546</v>
      </c>
      <c r="U5162" s="27">
        <v>41071</v>
      </c>
      <c r="V5162">
        <v>634</v>
      </c>
      <c r="W5162" t="s">
        <v>32</v>
      </c>
      <c r="X5162" t="s">
        <v>274</v>
      </c>
      <c r="Y5162">
        <v>0</v>
      </c>
      <c r="AB5162" t="s">
        <v>237</v>
      </c>
      <c r="AH5162">
        <v>0</v>
      </c>
      <c r="AN5162" t="s">
        <v>238</v>
      </c>
      <c r="AO5162">
        <v>8</v>
      </c>
      <c r="AP5162" t="s">
        <v>269</v>
      </c>
      <c r="AQ5162" s="27">
        <v>41705</v>
      </c>
      <c r="AR5162" t="s">
        <v>240</v>
      </c>
      <c r="AS5162">
        <v>9</v>
      </c>
      <c r="AT5162" t="s">
        <v>269</v>
      </c>
      <c r="AU5162" s="27">
        <v>41705</v>
      </c>
    </row>
    <row r="5163" spans="1:47" x14ac:dyDescent="0.2">
      <c r="A5163">
        <v>5162</v>
      </c>
      <c r="B5163" t="s">
        <v>17547</v>
      </c>
      <c r="C5163" t="s">
        <v>17548</v>
      </c>
      <c r="D5163" t="s">
        <v>2600</v>
      </c>
      <c r="E5163" s="27">
        <v>41404</v>
      </c>
      <c r="F5163" t="s">
        <v>294</v>
      </c>
      <c r="G5163" s="27">
        <v>27255</v>
      </c>
      <c r="H5163">
        <v>41</v>
      </c>
      <c r="I5163" t="s">
        <v>244</v>
      </c>
      <c r="J5163" t="s">
        <v>245</v>
      </c>
      <c r="K5163">
        <v>0</v>
      </c>
      <c r="L5163">
        <v>3</v>
      </c>
      <c r="M5163">
        <v>0</v>
      </c>
      <c r="N5163">
        <v>0</v>
      </c>
      <c r="O5163">
        <v>0</v>
      </c>
      <c r="P5163">
        <v>-1</v>
      </c>
      <c r="Q5163" s="28">
        <v>41403.249305555553</v>
      </c>
      <c r="R5163" s="28">
        <v>41404.417361111111</v>
      </c>
      <c r="S5163" t="s">
        <v>17549</v>
      </c>
      <c r="T5163" s="27">
        <v>41403</v>
      </c>
      <c r="V5163">
        <v>1</v>
      </c>
      <c r="W5163" t="s">
        <v>32</v>
      </c>
      <c r="X5163" t="s">
        <v>2976</v>
      </c>
      <c r="Y5163">
        <v>0</v>
      </c>
      <c r="AB5163" t="s">
        <v>237</v>
      </c>
      <c r="AH5163">
        <v>0</v>
      </c>
      <c r="AN5163" t="s">
        <v>238</v>
      </c>
      <c r="AO5163">
        <v>1</v>
      </c>
      <c r="AP5163" t="s">
        <v>239</v>
      </c>
      <c r="AQ5163" s="27">
        <v>41404</v>
      </c>
      <c r="AR5163" t="s">
        <v>240</v>
      </c>
      <c r="AS5163">
        <v>3</v>
      </c>
      <c r="AT5163" t="s">
        <v>239</v>
      </c>
      <c r="AU5163" s="27">
        <v>41404</v>
      </c>
    </row>
    <row r="5164" spans="1:47" x14ac:dyDescent="0.2">
      <c r="A5164">
        <v>5163</v>
      </c>
      <c r="B5164" t="s">
        <v>17550</v>
      </c>
      <c r="C5164" t="s">
        <v>2454</v>
      </c>
      <c r="D5164" t="s">
        <v>6814</v>
      </c>
      <c r="E5164" s="27">
        <v>41645</v>
      </c>
      <c r="F5164" t="s">
        <v>233</v>
      </c>
      <c r="G5164" s="27">
        <v>32957</v>
      </c>
      <c r="H5164">
        <v>26</v>
      </c>
      <c r="I5164" t="s">
        <v>244</v>
      </c>
      <c r="J5164" t="s">
        <v>353</v>
      </c>
      <c r="K5164">
        <v>0</v>
      </c>
      <c r="L5164">
        <v>7</v>
      </c>
      <c r="M5164">
        <v>0</v>
      </c>
      <c r="N5164">
        <v>1</v>
      </c>
      <c r="O5164">
        <v>9</v>
      </c>
      <c r="P5164">
        <v>0</v>
      </c>
      <c r="Q5164" s="28">
        <v>41645.206944444442</v>
      </c>
      <c r="R5164" s="28">
        <v>41646.100694444445</v>
      </c>
      <c r="S5164" t="s">
        <v>17551</v>
      </c>
      <c r="T5164" s="27">
        <v>41645</v>
      </c>
      <c r="V5164">
        <v>0</v>
      </c>
      <c r="W5164" t="s">
        <v>32</v>
      </c>
      <c r="X5164" t="s">
        <v>383</v>
      </c>
      <c r="Y5164">
        <v>1</v>
      </c>
      <c r="AA5164" t="s">
        <v>17552</v>
      </c>
      <c r="AB5164" t="s">
        <v>36</v>
      </c>
      <c r="AD5164" s="27">
        <v>42357</v>
      </c>
      <c r="AE5164" t="s">
        <v>1170</v>
      </c>
      <c r="AH5164">
        <v>0</v>
      </c>
      <c r="AN5164" t="s">
        <v>238</v>
      </c>
      <c r="AO5164">
        <v>5</v>
      </c>
      <c r="AP5164" t="s">
        <v>246</v>
      </c>
      <c r="AQ5164" s="27">
        <v>41645</v>
      </c>
      <c r="AR5164" t="s">
        <v>240</v>
      </c>
      <c r="AS5164">
        <v>7</v>
      </c>
      <c r="AT5164" t="s">
        <v>246</v>
      </c>
      <c r="AU5164" s="27">
        <v>41645</v>
      </c>
    </row>
    <row r="5165" spans="1:47" x14ac:dyDescent="0.2">
      <c r="A5165">
        <v>5164</v>
      </c>
      <c r="B5165" t="s">
        <v>17553</v>
      </c>
      <c r="C5165" t="s">
        <v>1188</v>
      </c>
      <c r="D5165" t="s">
        <v>17554</v>
      </c>
      <c r="E5165" s="27">
        <v>41910</v>
      </c>
      <c r="F5165" t="s">
        <v>294</v>
      </c>
      <c r="G5165" s="27">
        <v>26648</v>
      </c>
      <c r="H5165">
        <v>43</v>
      </c>
      <c r="I5165" t="s">
        <v>244</v>
      </c>
      <c r="J5165" t="s">
        <v>250</v>
      </c>
      <c r="K5165">
        <v>0</v>
      </c>
      <c r="L5165">
        <v>6</v>
      </c>
      <c r="M5165">
        <v>0</v>
      </c>
      <c r="N5165">
        <v>0</v>
      </c>
      <c r="O5165">
        <v>1</v>
      </c>
      <c r="P5165">
        <v>-1</v>
      </c>
      <c r="Q5165" s="28">
        <v>41909.449305555558</v>
      </c>
      <c r="R5165" s="28">
        <v>41911.174305555556</v>
      </c>
      <c r="S5165" t="s">
        <v>17555</v>
      </c>
      <c r="T5165" s="27">
        <v>41909</v>
      </c>
      <c r="V5165">
        <v>1</v>
      </c>
      <c r="W5165" t="s">
        <v>36</v>
      </c>
      <c r="X5165" t="s">
        <v>279</v>
      </c>
      <c r="Y5165">
        <v>0</v>
      </c>
      <c r="AB5165" t="s">
        <v>237</v>
      </c>
      <c r="AH5165">
        <v>0</v>
      </c>
      <c r="AN5165" t="s">
        <v>238</v>
      </c>
      <c r="AO5165">
        <v>1</v>
      </c>
      <c r="AP5165" t="s">
        <v>239</v>
      </c>
      <c r="AQ5165" s="27">
        <v>41910</v>
      </c>
      <c r="AR5165" t="s">
        <v>240</v>
      </c>
      <c r="AS5165">
        <v>6</v>
      </c>
      <c r="AT5165" t="s">
        <v>246</v>
      </c>
      <c r="AU5165" s="27">
        <v>41910</v>
      </c>
    </row>
    <row r="5166" spans="1:47" x14ac:dyDescent="0.2">
      <c r="A5166">
        <v>5165</v>
      </c>
      <c r="B5166" t="s">
        <v>17556</v>
      </c>
      <c r="C5166" t="s">
        <v>1584</v>
      </c>
      <c r="D5166" t="s">
        <v>741</v>
      </c>
      <c r="E5166" s="27">
        <v>41823</v>
      </c>
      <c r="F5166" t="s">
        <v>233</v>
      </c>
      <c r="G5166" s="27">
        <v>34252</v>
      </c>
      <c r="H5166">
        <v>22</v>
      </c>
      <c r="I5166" t="s">
        <v>259</v>
      </c>
      <c r="J5166" t="s">
        <v>353</v>
      </c>
      <c r="K5166">
        <v>0</v>
      </c>
      <c r="L5166">
        <v>3</v>
      </c>
      <c r="M5166">
        <v>0</v>
      </c>
      <c r="N5166">
        <v>0</v>
      </c>
      <c r="O5166">
        <v>1</v>
      </c>
      <c r="S5166" t="s">
        <v>17557</v>
      </c>
      <c r="T5166" s="27">
        <v>41735</v>
      </c>
      <c r="V5166">
        <v>88</v>
      </c>
      <c r="W5166" t="s">
        <v>36</v>
      </c>
      <c r="X5166" t="s">
        <v>422</v>
      </c>
      <c r="Y5166">
        <v>0</v>
      </c>
      <c r="AB5166" t="s">
        <v>237</v>
      </c>
      <c r="AH5166">
        <v>0</v>
      </c>
      <c r="AN5166" t="s">
        <v>238</v>
      </c>
      <c r="AO5166">
        <v>4</v>
      </c>
      <c r="AP5166" t="s">
        <v>239</v>
      </c>
      <c r="AQ5166" s="27">
        <v>41823</v>
      </c>
      <c r="AR5166" t="s">
        <v>240</v>
      </c>
      <c r="AS5166">
        <v>3</v>
      </c>
      <c r="AT5166" t="s">
        <v>239</v>
      </c>
      <c r="AU5166" s="27">
        <v>41823</v>
      </c>
    </row>
    <row r="5167" spans="1:47" x14ac:dyDescent="0.2">
      <c r="A5167">
        <v>5166</v>
      </c>
      <c r="B5167" t="s">
        <v>17558</v>
      </c>
      <c r="C5167" t="s">
        <v>918</v>
      </c>
      <c r="D5167" t="s">
        <v>17559</v>
      </c>
      <c r="E5167" s="27">
        <v>41584</v>
      </c>
      <c r="F5167" t="s">
        <v>233</v>
      </c>
      <c r="G5167" s="27">
        <v>27671</v>
      </c>
      <c r="H5167">
        <v>40</v>
      </c>
      <c r="I5167" t="s">
        <v>244</v>
      </c>
      <c r="J5167" t="s">
        <v>245</v>
      </c>
      <c r="K5167">
        <v>1</v>
      </c>
      <c r="L5167">
        <v>9</v>
      </c>
      <c r="M5167">
        <v>0</v>
      </c>
      <c r="N5167">
        <v>0</v>
      </c>
      <c r="O5167">
        <v>9</v>
      </c>
      <c r="P5167">
        <v>-1</v>
      </c>
      <c r="Q5167" s="28">
        <v>41583.136111111111</v>
      </c>
      <c r="R5167" s="28">
        <v>41584.086805555555</v>
      </c>
      <c r="S5167" t="s">
        <v>17560</v>
      </c>
      <c r="U5167" s="27">
        <v>41583</v>
      </c>
      <c r="V5167">
        <v>1</v>
      </c>
      <c r="W5167" t="s">
        <v>32</v>
      </c>
      <c r="X5167" t="s">
        <v>274</v>
      </c>
      <c r="Y5167">
        <v>0</v>
      </c>
      <c r="AB5167" t="s">
        <v>237</v>
      </c>
      <c r="AH5167">
        <v>0</v>
      </c>
      <c r="AN5167" t="s">
        <v>238</v>
      </c>
      <c r="AO5167">
        <v>6</v>
      </c>
      <c r="AP5167" t="s">
        <v>246</v>
      </c>
      <c r="AQ5167" s="27">
        <v>41584</v>
      </c>
      <c r="AR5167" t="s">
        <v>240</v>
      </c>
      <c r="AS5167">
        <v>9</v>
      </c>
      <c r="AT5167" t="s">
        <v>269</v>
      </c>
      <c r="AU5167" s="27">
        <v>41584</v>
      </c>
    </row>
    <row r="5168" spans="1:47" x14ac:dyDescent="0.2">
      <c r="A5168">
        <v>5167</v>
      </c>
      <c r="B5168" t="s">
        <v>17561</v>
      </c>
      <c r="C5168" t="s">
        <v>693</v>
      </c>
      <c r="D5168" t="s">
        <v>1737</v>
      </c>
      <c r="E5168" s="27">
        <v>41614</v>
      </c>
      <c r="F5168" t="s">
        <v>233</v>
      </c>
      <c r="G5168" s="27">
        <v>31831</v>
      </c>
      <c r="H5168">
        <v>29</v>
      </c>
      <c r="I5168" t="s">
        <v>244</v>
      </c>
      <c r="J5168" t="s">
        <v>245</v>
      </c>
      <c r="K5168">
        <v>0</v>
      </c>
      <c r="L5168">
        <v>8</v>
      </c>
      <c r="M5168">
        <v>0</v>
      </c>
      <c r="N5168">
        <v>1</v>
      </c>
      <c r="O5168">
        <v>8</v>
      </c>
      <c r="P5168">
        <v>-54</v>
      </c>
      <c r="Q5168" s="28">
        <v>41560.102083333331</v>
      </c>
      <c r="R5168" s="28">
        <v>41560.079861111109</v>
      </c>
      <c r="S5168" t="s">
        <v>17562</v>
      </c>
      <c r="T5168" s="27">
        <v>41560</v>
      </c>
      <c r="V5168">
        <v>54</v>
      </c>
      <c r="W5168" t="s">
        <v>36</v>
      </c>
      <c r="X5168" t="s">
        <v>422</v>
      </c>
      <c r="Y5168">
        <v>0</v>
      </c>
      <c r="AB5168" t="s">
        <v>237</v>
      </c>
      <c r="AH5168">
        <v>0</v>
      </c>
      <c r="AN5168" t="s">
        <v>238</v>
      </c>
      <c r="AO5168">
        <v>4</v>
      </c>
      <c r="AP5168" t="s">
        <v>239</v>
      </c>
      <c r="AQ5168" s="27">
        <v>41614</v>
      </c>
      <c r="AR5168" t="s">
        <v>240</v>
      </c>
      <c r="AS5168">
        <v>8</v>
      </c>
      <c r="AT5168" t="s">
        <v>269</v>
      </c>
      <c r="AU5168" s="27">
        <v>41614</v>
      </c>
    </row>
    <row r="5169" spans="1:47" x14ac:dyDescent="0.2">
      <c r="A5169">
        <v>5168</v>
      </c>
      <c r="B5169" t="s">
        <v>17563</v>
      </c>
      <c r="C5169" t="s">
        <v>17564</v>
      </c>
      <c r="D5169" t="s">
        <v>11312</v>
      </c>
      <c r="E5169" s="27">
        <v>41395</v>
      </c>
      <c r="F5169" t="s">
        <v>233</v>
      </c>
      <c r="G5169" s="27">
        <v>34451</v>
      </c>
      <c r="H5169">
        <v>21</v>
      </c>
      <c r="I5169" t="s">
        <v>259</v>
      </c>
      <c r="J5169" t="s">
        <v>250</v>
      </c>
      <c r="K5169">
        <v>1</v>
      </c>
      <c r="L5169">
        <v>10</v>
      </c>
      <c r="M5169">
        <v>0</v>
      </c>
      <c r="N5169">
        <v>0</v>
      </c>
      <c r="O5169">
        <v>7</v>
      </c>
      <c r="P5169">
        <v>-1</v>
      </c>
      <c r="Q5169" s="28">
        <v>41394.275694444441</v>
      </c>
      <c r="R5169" s="28">
        <v>41405.111111111109</v>
      </c>
      <c r="S5169" t="s">
        <v>17565</v>
      </c>
      <c r="T5169" s="27">
        <v>41394</v>
      </c>
      <c r="V5169">
        <v>1</v>
      </c>
      <c r="W5169" t="s">
        <v>32</v>
      </c>
      <c r="X5169" t="s">
        <v>1607</v>
      </c>
      <c r="Y5169">
        <v>1</v>
      </c>
      <c r="AA5169" t="s">
        <v>17566</v>
      </c>
      <c r="AB5169" t="s">
        <v>32</v>
      </c>
      <c r="AC5169">
        <v>28</v>
      </c>
      <c r="AD5169" s="27">
        <v>41956</v>
      </c>
      <c r="AE5169" t="s">
        <v>359</v>
      </c>
      <c r="AF5169" s="27">
        <v>41984</v>
      </c>
      <c r="AG5169" s="27">
        <v>42255</v>
      </c>
      <c r="AH5169">
        <v>0</v>
      </c>
      <c r="AN5169" t="s">
        <v>238</v>
      </c>
      <c r="AO5169">
        <v>10</v>
      </c>
      <c r="AP5169" t="s">
        <v>269</v>
      </c>
      <c r="AQ5169" s="27">
        <v>41395</v>
      </c>
      <c r="AR5169" t="s">
        <v>240</v>
      </c>
      <c r="AS5169">
        <v>10</v>
      </c>
      <c r="AT5169" t="s">
        <v>269</v>
      </c>
      <c r="AU5169" s="27">
        <v>41395</v>
      </c>
    </row>
    <row r="5170" spans="1:47" x14ac:dyDescent="0.2">
      <c r="A5170">
        <v>5169</v>
      </c>
      <c r="B5170" t="s">
        <v>17567</v>
      </c>
      <c r="C5170" t="s">
        <v>10113</v>
      </c>
      <c r="D5170" t="s">
        <v>17568</v>
      </c>
      <c r="E5170" s="27">
        <v>41933</v>
      </c>
      <c r="F5170" t="s">
        <v>233</v>
      </c>
      <c r="G5170" s="27">
        <v>33166</v>
      </c>
      <c r="H5170">
        <v>25</v>
      </c>
      <c r="I5170" t="s">
        <v>244</v>
      </c>
      <c r="J5170" t="s">
        <v>245</v>
      </c>
      <c r="K5170">
        <v>0</v>
      </c>
      <c r="L5170">
        <v>5</v>
      </c>
      <c r="M5170">
        <v>0</v>
      </c>
      <c r="N5170">
        <v>0</v>
      </c>
      <c r="O5170">
        <v>4</v>
      </c>
      <c r="S5170" t="s">
        <v>17569</v>
      </c>
      <c r="T5170" s="27">
        <v>41246</v>
      </c>
      <c r="V5170">
        <v>687</v>
      </c>
      <c r="W5170" t="s">
        <v>32</v>
      </c>
      <c r="X5170" t="s">
        <v>9258</v>
      </c>
      <c r="Y5170">
        <v>0</v>
      </c>
      <c r="AB5170" t="s">
        <v>237</v>
      </c>
      <c r="AH5170">
        <v>0</v>
      </c>
      <c r="AN5170" t="s">
        <v>238</v>
      </c>
      <c r="AO5170">
        <v>4</v>
      </c>
      <c r="AP5170" t="s">
        <v>239</v>
      </c>
      <c r="AQ5170" s="27">
        <v>41933</v>
      </c>
      <c r="AR5170" t="s">
        <v>240</v>
      </c>
      <c r="AS5170">
        <v>5</v>
      </c>
      <c r="AT5170" t="s">
        <v>246</v>
      </c>
      <c r="AU5170" s="27">
        <v>41933</v>
      </c>
    </row>
    <row r="5171" spans="1:47" x14ac:dyDescent="0.2">
      <c r="A5171">
        <v>5170</v>
      </c>
      <c r="B5171" t="s">
        <v>17570</v>
      </c>
      <c r="C5171" t="s">
        <v>13383</v>
      </c>
      <c r="D5171" t="s">
        <v>17571</v>
      </c>
      <c r="E5171" s="27">
        <v>41502</v>
      </c>
      <c r="F5171" t="s">
        <v>233</v>
      </c>
      <c r="G5171" s="27">
        <v>34166</v>
      </c>
      <c r="H5171">
        <v>22</v>
      </c>
      <c r="I5171" t="s">
        <v>259</v>
      </c>
      <c r="J5171" t="s">
        <v>22</v>
      </c>
      <c r="K5171">
        <v>0</v>
      </c>
      <c r="L5171">
        <v>2</v>
      </c>
      <c r="M5171">
        <v>0</v>
      </c>
      <c r="N5171">
        <v>0</v>
      </c>
      <c r="O5171">
        <v>0</v>
      </c>
      <c r="P5171">
        <v>-1</v>
      </c>
      <c r="Q5171" s="28">
        <v>41501.157638888886</v>
      </c>
      <c r="R5171" s="28">
        <v>41502.43472222222</v>
      </c>
      <c r="S5171" t="s">
        <v>17572</v>
      </c>
      <c r="T5171" s="27">
        <v>41501</v>
      </c>
      <c r="V5171">
        <v>1</v>
      </c>
      <c r="W5171" t="s">
        <v>32</v>
      </c>
      <c r="X5171" t="s">
        <v>461</v>
      </c>
      <c r="Y5171">
        <v>1</v>
      </c>
      <c r="AA5171" t="s">
        <v>17573</v>
      </c>
      <c r="AB5171" t="s">
        <v>36</v>
      </c>
      <c r="AC5171">
        <v>163</v>
      </c>
      <c r="AD5171" s="27">
        <v>41694</v>
      </c>
      <c r="AE5171" t="s">
        <v>879</v>
      </c>
      <c r="AF5171" s="27">
        <v>41857</v>
      </c>
      <c r="AG5171" s="27">
        <v>41858</v>
      </c>
      <c r="AH5171">
        <v>0</v>
      </c>
      <c r="AN5171" t="s">
        <v>238</v>
      </c>
      <c r="AO5171">
        <v>4</v>
      </c>
      <c r="AP5171" t="s">
        <v>239</v>
      </c>
      <c r="AQ5171" s="27">
        <v>41502</v>
      </c>
      <c r="AR5171" t="s">
        <v>240</v>
      </c>
      <c r="AS5171">
        <v>2</v>
      </c>
      <c r="AT5171" t="s">
        <v>239</v>
      </c>
      <c r="AU5171" s="27">
        <v>41502</v>
      </c>
    </row>
    <row r="5172" spans="1:47" x14ac:dyDescent="0.2">
      <c r="A5172">
        <v>5171</v>
      </c>
      <c r="B5172" t="s">
        <v>17574</v>
      </c>
      <c r="C5172" t="s">
        <v>17575</v>
      </c>
      <c r="D5172" t="s">
        <v>17576</v>
      </c>
      <c r="E5172" s="27">
        <v>41375</v>
      </c>
      <c r="F5172" t="s">
        <v>233</v>
      </c>
      <c r="G5172" s="27">
        <v>30086</v>
      </c>
      <c r="H5172">
        <v>33</v>
      </c>
      <c r="I5172" t="s">
        <v>244</v>
      </c>
      <c r="J5172" t="s">
        <v>245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-1</v>
      </c>
      <c r="Q5172" s="28">
        <v>41374.482638888891</v>
      </c>
      <c r="R5172" s="28">
        <v>41375.316666666666</v>
      </c>
      <c r="S5172" t="s">
        <v>17577</v>
      </c>
      <c r="T5172" s="27">
        <v>41374</v>
      </c>
      <c r="V5172">
        <v>1</v>
      </c>
      <c r="W5172" t="s">
        <v>32</v>
      </c>
      <c r="X5172" t="s">
        <v>939</v>
      </c>
      <c r="Y5172">
        <v>0</v>
      </c>
      <c r="AB5172" t="s">
        <v>237</v>
      </c>
      <c r="AH5172">
        <v>0</v>
      </c>
      <c r="AN5172" t="s">
        <v>238</v>
      </c>
      <c r="AO5172">
        <v>1</v>
      </c>
      <c r="AP5172" t="s">
        <v>239</v>
      </c>
      <c r="AQ5172" s="27">
        <v>41375</v>
      </c>
      <c r="AR5172" t="s">
        <v>240</v>
      </c>
      <c r="AS5172">
        <v>1</v>
      </c>
      <c r="AT5172" t="s">
        <v>239</v>
      </c>
      <c r="AU5172" s="27">
        <v>41375</v>
      </c>
    </row>
    <row r="5173" spans="1:47" x14ac:dyDescent="0.2">
      <c r="A5173">
        <v>5172</v>
      </c>
      <c r="B5173" t="s">
        <v>17578</v>
      </c>
      <c r="C5173" t="s">
        <v>8312</v>
      </c>
      <c r="D5173" t="s">
        <v>17579</v>
      </c>
      <c r="E5173" s="27">
        <v>41604</v>
      </c>
      <c r="F5173" t="s">
        <v>233</v>
      </c>
      <c r="G5173" s="27">
        <v>32833</v>
      </c>
      <c r="H5173">
        <v>26</v>
      </c>
      <c r="I5173" t="s">
        <v>244</v>
      </c>
      <c r="J5173" t="s">
        <v>250</v>
      </c>
      <c r="K5173">
        <v>0</v>
      </c>
      <c r="L5173">
        <v>7</v>
      </c>
      <c r="M5173">
        <v>0</v>
      </c>
      <c r="N5173">
        <v>0</v>
      </c>
      <c r="O5173">
        <v>7</v>
      </c>
      <c r="P5173">
        <v>-19</v>
      </c>
      <c r="Q5173" s="28">
        <v>41585.40902777778</v>
      </c>
      <c r="R5173" s="28">
        <v>41604.502083333333</v>
      </c>
      <c r="S5173" t="s">
        <v>17580</v>
      </c>
      <c r="T5173" s="27">
        <v>41585</v>
      </c>
      <c r="V5173">
        <v>19</v>
      </c>
      <c r="W5173" t="s">
        <v>32</v>
      </c>
      <c r="X5173" t="s">
        <v>378</v>
      </c>
      <c r="Y5173">
        <v>0</v>
      </c>
      <c r="AB5173" t="s">
        <v>237</v>
      </c>
      <c r="AH5173">
        <v>0</v>
      </c>
      <c r="AN5173" t="s">
        <v>238</v>
      </c>
      <c r="AO5173">
        <v>6</v>
      </c>
      <c r="AP5173" t="s">
        <v>246</v>
      </c>
      <c r="AQ5173" s="27">
        <v>41604</v>
      </c>
      <c r="AR5173" t="s">
        <v>240</v>
      </c>
      <c r="AS5173">
        <v>7</v>
      </c>
      <c r="AT5173" t="s">
        <v>246</v>
      </c>
      <c r="AU5173" s="27">
        <v>41604</v>
      </c>
    </row>
    <row r="5174" spans="1:47" x14ac:dyDescent="0.2">
      <c r="A5174">
        <v>5173</v>
      </c>
      <c r="B5174" t="s">
        <v>17581</v>
      </c>
      <c r="C5174" t="s">
        <v>17582</v>
      </c>
      <c r="D5174" t="s">
        <v>17583</v>
      </c>
      <c r="E5174" s="27">
        <v>41749</v>
      </c>
      <c r="F5174" t="s">
        <v>294</v>
      </c>
      <c r="G5174" s="27">
        <v>32516</v>
      </c>
      <c r="H5174">
        <v>27</v>
      </c>
      <c r="I5174" t="s">
        <v>244</v>
      </c>
      <c r="J5174" t="s">
        <v>250</v>
      </c>
      <c r="K5174">
        <v>0</v>
      </c>
      <c r="L5174">
        <v>3</v>
      </c>
      <c r="M5174">
        <v>0</v>
      </c>
      <c r="N5174">
        <v>0</v>
      </c>
      <c r="O5174">
        <v>0</v>
      </c>
      <c r="P5174">
        <v>-1</v>
      </c>
      <c r="Q5174" s="28">
        <v>41748.25</v>
      </c>
      <c r="R5174" s="28">
        <v>41752.227083333331</v>
      </c>
      <c r="S5174" t="s">
        <v>17584</v>
      </c>
      <c r="T5174" s="27">
        <v>41748</v>
      </c>
      <c r="V5174">
        <v>1</v>
      </c>
      <c r="W5174" t="s">
        <v>36</v>
      </c>
      <c r="X5174" t="s">
        <v>279</v>
      </c>
      <c r="Y5174">
        <v>1</v>
      </c>
      <c r="AA5174" t="s">
        <v>17585</v>
      </c>
      <c r="AB5174" t="s">
        <v>36</v>
      </c>
      <c r="AD5174" s="27">
        <v>42377</v>
      </c>
      <c r="AE5174" t="s">
        <v>2030</v>
      </c>
      <c r="AH5174">
        <v>0</v>
      </c>
      <c r="AN5174" t="s">
        <v>238</v>
      </c>
      <c r="AO5174">
        <v>3</v>
      </c>
      <c r="AP5174" t="s">
        <v>239</v>
      </c>
      <c r="AQ5174" s="27">
        <v>41749</v>
      </c>
      <c r="AR5174" t="s">
        <v>240</v>
      </c>
      <c r="AS5174">
        <v>3</v>
      </c>
      <c r="AT5174" t="s">
        <v>239</v>
      </c>
      <c r="AU5174" s="27">
        <v>41749</v>
      </c>
    </row>
    <row r="5175" spans="1:47" x14ac:dyDescent="0.2">
      <c r="A5175">
        <v>5174</v>
      </c>
      <c r="B5175" t="s">
        <v>17586</v>
      </c>
      <c r="C5175" t="s">
        <v>7135</v>
      </c>
      <c r="D5175" t="s">
        <v>3123</v>
      </c>
      <c r="E5175" s="27">
        <v>41488</v>
      </c>
      <c r="F5175" t="s">
        <v>233</v>
      </c>
      <c r="G5175" s="27">
        <v>29344</v>
      </c>
      <c r="H5175">
        <v>35</v>
      </c>
      <c r="I5175" t="s">
        <v>244</v>
      </c>
      <c r="J5175" t="s">
        <v>250</v>
      </c>
      <c r="K5175">
        <v>0</v>
      </c>
      <c r="L5175">
        <v>2</v>
      </c>
      <c r="M5175">
        <v>0</v>
      </c>
      <c r="N5175">
        <v>0</v>
      </c>
      <c r="O5175">
        <v>1</v>
      </c>
      <c r="P5175">
        <v>-1</v>
      </c>
      <c r="Q5175" s="28">
        <v>41487.431944444441</v>
      </c>
      <c r="R5175" s="28">
        <v>41488.35</v>
      </c>
      <c r="S5175" t="s">
        <v>17587</v>
      </c>
      <c r="T5175" s="27">
        <v>41487</v>
      </c>
      <c r="V5175">
        <v>1</v>
      </c>
      <c r="W5175" t="s">
        <v>32</v>
      </c>
      <c r="X5175" t="s">
        <v>453</v>
      </c>
      <c r="Y5175">
        <v>0</v>
      </c>
      <c r="AB5175" t="s">
        <v>237</v>
      </c>
      <c r="AH5175">
        <v>0</v>
      </c>
      <c r="AN5175" t="s">
        <v>238</v>
      </c>
      <c r="AO5175">
        <v>1</v>
      </c>
      <c r="AP5175" t="s">
        <v>239</v>
      </c>
      <c r="AQ5175" s="27">
        <v>41488</v>
      </c>
      <c r="AR5175" t="s">
        <v>240</v>
      </c>
      <c r="AS5175">
        <v>2</v>
      </c>
      <c r="AT5175" t="s">
        <v>239</v>
      </c>
      <c r="AU5175" s="27">
        <v>41488</v>
      </c>
    </row>
    <row r="5176" spans="1:47" x14ac:dyDescent="0.2">
      <c r="A5176">
        <v>5175</v>
      </c>
      <c r="B5176" t="s">
        <v>17588</v>
      </c>
      <c r="C5176" t="s">
        <v>17589</v>
      </c>
      <c r="D5176" t="s">
        <v>17590</v>
      </c>
      <c r="E5176" s="27">
        <v>41771</v>
      </c>
      <c r="F5176" t="s">
        <v>233</v>
      </c>
      <c r="G5176" s="27">
        <v>21527</v>
      </c>
      <c r="H5176">
        <v>57</v>
      </c>
      <c r="I5176" t="s">
        <v>234</v>
      </c>
      <c r="J5176" t="s">
        <v>245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-1</v>
      </c>
      <c r="Q5176" s="28">
        <v>41770.338888888888</v>
      </c>
      <c r="R5176" s="28">
        <v>41773.118055555555</v>
      </c>
      <c r="S5176" t="s">
        <v>17591</v>
      </c>
      <c r="T5176" s="27">
        <v>41770</v>
      </c>
      <c r="V5176">
        <v>1</v>
      </c>
      <c r="W5176" t="s">
        <v>32</v>
      </c>
      <c r="X5176" t="s">
        <v>834</v>
      </c>
      <c r="Y5176">
        <v>0</v>
      </c>
      <c r="AB5176" t="s">
        <v>237</v>
      </c>
      <c r="AH5176">
        <v>0</v>
      </c>
      <c r="AN5176" t="s">
        <v>238</v>
      </c>
      <c r="AO5176">
        <v>1</v>
      </c>
      <c r="AP5176" t="s">
        <v>239</v>
      </c>
      <c r="AQ5176" s="27">
        <v>41771</v>
      </c>
      <c r="AR5176" t="s">
        <v>240</v>
      </c>
      <c r="AS5176">
        <v>1</v>
      </c>
      <c r="AT5176" t="s">
        <v>239</v>
      </c>
      <c r="AU5176" s="27">
        <v>41771</v>
      </c>
    </row>
    <row r="5177" spans="1:47" x14ac:dyDescent="0.2">
      <c r="A5177">
        <v>5176</v>
      </c>
      <c r="B5177" t="s">
        <v>17592</v>
      </c>
      <c r="C5177" t="s">
        <v>2639</v>
      </c>
      <c r="D5177" t="s">
        <v>14205</v>
      </c>
      <c r="E5177" s="27">
        <v>41700</v>
      </c>
      <c r="F5177" t="s">
        <v>233</v>
      </c>
      <c r="G5177" s="27">
        <v>32478</v>
      </c>
      <c r="H5177">
        <v>27</v>
      </c>
      <c r="I5177" t="s">
        <v>244</v>
      </c>
      <c r="J5177" t="s">
        <v>250</v>
      </c>
      <c r="K5177">
        <v>0</v>
      </c>
      <c r="L5177">
        <v>2</v>
      </c>
      <c r="M5177">
        <v>0</v>
      </c>
      <c r="N5177">
        <v>0</v>
      </c>
      <c r="O5177">
        <v>3</v>
      </c>
      <c r="P5177">
        <v>-1</v>
      </c>
      <c r="Q5177" s="28">
        <v>41699.211805555555</v>
      </c>
      <c r="R5177" s="28">
        <v>41700.355555555558</v>
      </c>
      <c r="S5177" t="s">
        <v>17593</v>
      </c>
      <c r="T5177" s="27">
        <v>41335</v>
      </c>
      <c r="V5177">
        <v>365</v>
      </c>
      <c r="W5177" t="s">
        <v>36</v>
      </c>
      <c r="X5177" t="s">
        <v>422</v>
      </c>
      <c r="Y5177">
        <v>0</v>
      </c>
      <c r="AB5177" t="s">
        <v>237</v>
      </c>
      <c r="AH5177">
        <v>0</v>
      </c>
      <c r="AN5177" t="s">
        <v>238</v>
      </c>
      <c r="AO5177">
        <v>4</v>
      </c>
      <c r="AP5177" t="s">
        <v>239</v>
      </c>
      <c r="AQ5177" s="27">
        <v>41700</v>
      </c>
      <c r="AR5177" t="s">
        <v>240</v>
      </c>
      <c r="AS5177">
        <v>2</v>
      </c>
      <c r="AT5177" t="s">
        <v>239</v>
      </c>
      <c r="AU5177" s="27">
        <v>41700</v>
      </c>
    </row>
    <row r="5178" spans="1:47" x14ac:dyDescent="0.2">
      <c r="A5178">
        <v>5177</v>
      </c>
      <c r="B5178" t="s">
        <v>17594</v>
      </c>
      <c r="C5178" t="s">
        <v>2972</v>
      </c>
      <c r="D5178" t="s">
        <v>17595</v>
      </c>
      <c r="E5178" s="27">
        <v>41365</v>
      </c>
      <c r="F5178" t="s">
        <v>233</v>
      </c>
      <c r="G5178" s="27">
        <v>28709</v>
      </c>
      <c r="H5178">
        <v>37</v>
      </c>
      <c r="I5178" t="s">
        <v>244</v>
      </c>
      <c r="J5178" t="s">
        <v>353</v>
      </c>
      <c r="K5178">
        <v>0</v>
      </c>
      <c r="L5178">
        <v>1</v>
      </c>
      <c r="M5178">
        <v>0</v>
      </c>
      <c r="N5178">
        <v>0</v>
      </c>
      <c r="O5178">
        <v>3</v>
      </c>
      <c r="P5178">
        <v>-1</v>
      </c>
      <c r="Q5178" s="28">
        <v>41364.134722222225</v>
      </c>
      <c r="R5178" s="28">
        <v>41366.440972222219</v>
      </c>
      <c r="S5178" t="s">
        <v>17596</v>
      </c>
      <c r="T5178" s="27">
        <v>41364</v>
      </c>
      <c r="V5178">
        <v>1</v>
      </c>
      <c r="W5178" t="s">
        <v>36</v>
      </c>
      <c r="X5178" t="s">
        <v>279</v>
      </c>
      <c r="Y5178">
        <v>1</v>
      </c>
      <c r="AA5178" t="s">
        <v>17597</v>
      </c>
      <c r="AB5178" t="s">
        <v>36</v>
      </c>
      <c r="AD5178" s="27">
        <v>41905</v>
      </c>
      <c r="AE5178" t="s">
        <v>724</v>
      </c>
      <c r="AH5178">
        <v>0</v>
      </c>
      <c r="AN5178" t="s">
        <v>238</v>
      </c>
      <c r="AO5178">
        <v>1</v>
      </c>
      <c r="AP5178" t="s">
        <v>239</v>
      </c>
      <c r="AQ5178" s="27">
        <v>41365</v>
      </c>
      <c r="AR5178" t="s">
        <v>240</v>
      </c>
      <c r="AS5178">
        <v>1</v>
      </c>
      <c r="AT5178" t="s">
        <v>239</v>
      </c>
      <c r="AU5178" s="27">
        <v>41365</v>
      </c>
    </row>
    <row r="5179" spans="1:47" x14ac:dyDescent="0.2">
      <c r="A5179">
        <v>5178</v>
      </c>
      <c r="B5179" t="s">
        <v>17598</v>
      </c>
      <c r="C5179" t="s">
        <v>17599</v>
      </c>
      <c r="D5179" t="s">
        <v>331</v>
      </c>
      <c r="E5179" s="27">
        <v>41610</v>
      </c>
      <c r="F5179" t="s">
        <v>294</v>
      </c>
      <c r="G5179" s="27">
        <v>30869</v>
      </c>
      <c r="H5179">
        <v>31</v>
      </c>
      <c r="I5179" t="s">
        <v>244</v>
      </c>
      <c r="J5179" t="s">
        <v>250</v>
      </c>
      <c r="K5179">
        <v>0</v>
      </c>
      <c r="L5179">
        <v>5</v>
      </c>
      <c r="M5179">
        <v>0</v>
      </c>
      <c r="N5179">
        <v>0</v>
      </c>
      <c r="O5179">
        <v>3</v>
      </c>
      <c r="P5179">
        <v>-1</v>
      </c>
      <c r="Q5179" s="28">
        <v>41609.354861111111</v>
      </c>
      <c r="R5179" s="28">
        <v>41671.205555555556</v>
      </c>
      <c r="S5179" t="s">
        <v>17600</v>
      </c>
      <c r="U5179" s="27">
        <v>41609</v>
      </c>
      <c r="V5179">
        <v>1</v>
      </c>
      <c r="W5179" t="s">
        <v>32</v>
      </c>
      <c r="X5179" t="s">
        <v>274</v>
      </c>
      <c r="Y5179">
        <v>0</v>
      </c>
      <c r="AB5179" t="s">
        <v>237</v>
      </c>
      <c r="AH5179">
        <v>0</v>
      </c>
      <c r="AN5179" t="s">
        <v>238</v>
      </c>
      <c r="AO5179">
        <v>3</v>
      </c>
      <c r="AP5179" t="s">
        <v>239</v>
      </c>
      <c r="AQ5179" s="27">
        <v>41610</v>
      </c>
      <c r="AR5179" t="s">
        <v>240</v>
      </c>
      <c r="AS5179">
        <v>5</v>
      </c>
      <c r="AT5179" t="s">
        <v>246</v>
      </c>
      <c r="AU5179" s="27">
        <v>41610</v>
      </c>
    </row>
    <row r="5180" spans="1:47" x14ac:dyDescent="0.2">
      <c r="A5180">
        <v>5179</v>
      </c>
      <c r="B5180" t="s">
        <v>17601</v>
      </c>
      <c r="C5180" t="s">
        <v>2212</v>
      </c>
      <c r="D5180" t="s">
        <v>17602</v>
      </c>
      <c r="E5180" s="27">
        <v>41285</v>
      </c>
      <c r="F5180" t="s">
        <v>233</v>
      </c>
      <c r="G5180" s="27">
        <v>28978</v>
      </c>
      <c r="H5180">
        <v>36</v>
      </c>
      <c r="I5180" t="s">
        <v>244</v>
      </c>
      <c r="J5180" t="s">
        <v>250</v>
      </c>
      <c r="K5180">
        <v>1</v>
      </c>
      <c r="L5180">
        <v>8</v>
      </c>
      <c r="M5180">
        <v>0</v>
      </c>
      <c r="N5180">
        <v>0</v>
      </c>
      <c r="O5180">
        <v>26</v>
      </c>
      <c r="P5180">
        <v>-1</v>
      </c>
      <c r="Q5180" s="28">
        <v>41284.477083333331</v>
      </c>
      <c r="R5180" s="28">
        <v>41285.39166666667</v>
      </c>
      <c r="S5180" t="s">
        <v>17603</v>
      </c>
      <c r="T5180" s="27">
        <v>41284</v>
      </c>
      <c r="V5180">
        <v>1</v>
      </c>
      <c r="W5180" t="s">
        <v>32</v>
      </c>
      <c r="X5180" t="s">
        <v>378</v>
      </c>
      <c r="Y5180">
        <v>1</v>
      </c>
      <c r="AA5180" t="s">
        <v>17604</v>
      </c>
      <c r="AB5180" t="s">
        <v>36</v>
      </c>
      <c r="AC5180">
        <v>1</v>
      </c>
      <c r="AD5180" s="27">
        <v>41426</v>
      </c>
      <c r="AE5180" t="s">
        <v>474</v>
      </c>
      <c r="AF5180" s="27">
        <v>41427</v>
      </c>
      <c r="AG5180" s="27">
        <v>41482</v>
      </c>
      <c r="AH5180">
        <v>0</v>
      </c>
      <c r="AN5180" t="s">
        <v>238</v>
      </c>
      <c r="AO5180">
        <v>4</v>
      </c>
      <c r="AP5180" t="s">
        <v>239</v>
      </c>
      <c r="AQ5180" s="27">
        <v>41285</v>
      </c>
      <c r="AR5180" t="s">
        <v>240</v>
      </c>
      <c r="AS5180">
        <v>8</v>
      </c>
      <c r="AT5180" t="s">
        <v>269</v>
      </c>
      <c r="AU5180" s="27">
        <v>41285</v>
      </c>
    </row>
    <row r="5181" spans="1:47" x14ac:dyDescent="0.2">
      <c r="A5181">
        <v>5180</v>
      </c>
      <c r="B5181" t="s">
        <v>17605</v>
      </c>
      <c r="C5181" t="s">
        <v>17606</v>
      </c>
      <c r="D5181" t="s">
        <v>3737</v>
      </c>
      <c r="E5181" s="27">
        <v>41580</v>
      </c>
      <c r="F5181" t="s">
        <v>294</v>
      </c>
      <c r="G5181" s="27">
        <v>30631</v>
      </c>
      <c r="H5181">
        <v>32</v>
      </c>
      <c r="I5181" t="s">
        <v>244</v>
      </c>
      <c r="J5181" t="s">
        <v>22</v>
      </c>
      <c r="K5181">
        <v>0</v>
      </c>
      <c r="L5181">
        <v>2</v>
      </c>
      <c r="M5181">
        <v>0</v>
      </c>
      <c r="N5181">
        <v>0</v>
      </c>
      <c r="O5181">
        <v>0</v>
      </c>
      <c r="P5181">
        <v>-1</v>
      </c>
      <c r="Q5181" s="28">
        <v>41579.456944444442</v>
      </c>
      <c r="R5181" s="28">
        <v>41581.517361111109</v>
      </c>
      <c r="S5181" t="s">
        <v>17607</v>
      </c>
      <c r="T5181" s="27">
        <v>41579</v>
      </c>
      <c r="V5181">
        <v>1</v>
      </c>
      <c r="W5181" t="s">
        <v>36</v>
      </c>
      <c r="X5181" t="s">
        <v>548</v>
      </c>
      <c r="Y5181">
        <v>0</v>
      </c>
      <c r="AB5181" t="s">
        <v>237</v>
      </c>
      <c r="AH5181">
        <v>0</v>
      </c>
      <c r="AN5181" t="s">
        <v>238</v>
      </c>
      <c r="AO5181">
        <v>2</v>
      </c>
      <c r="AP5181" t="s">
        <v>239</v>
      </c>
      <c r="AQ5181" s="27">
        <v>41580</v>
      </c>
      <c r="AR5181" t="s">
        <v>240</v>
      </c>
      <c r="AS5181">
        <v>2</v>
      </c>
      <c r="AT5181" t="s">
        <v>239</v>
      </c>
      <c r="AU5181" s="27">
        <v>41580</v>
      </c>
    </row>
    <row r="5182" spans="1:47" x14ac:dyDescent="0.2">
      <c r="A5182">
        <v>5181</v>
      </c>
      <c r="B5182" t="s">
        <v>17608</v>
      </c>
      <c r="C5182" t="s">
        <v>1317</v>
      </c>
      <c r="D5182" t="s">
        <v>7971</v>
      </c>
      <c r="E5182" s="27">
        <v>41365</v>
      </c>
      <c r="F5182" t="s">
        <v>233</v>
      </c>
      <c r="G5182" s="27">
        <v>23922</v>
      </c>
      <c r="H5182">
        <v>50</v>
      </c>
      <c r="I5182" t="s">
        <v>234</v>
      </c>
      <c r="J5182" t="s">
        <v>245</v>
      </c>
      <c r="K5182">
        <v>0</v>
      </c>
      <c r="L5182">
        <v>1</v>
      </c>
      <c r="M5182">
        <v>0</v>
      </c>
      <c r="N5182">
        <v>0</v>
      </c>
      <c r="O5182">
        <v>1</v>
      </c>
      <c r="P5182">
        <v>-1</v>
      </c>
      <c r="Q5182" s="28">
        <v>41364.34652777778</v>
      </c>
      <c r="R5182" s="28">
        <v>41365.242361111108</v>
      </c>
      <c r="S5182" t="s">
        <v>17609</v>
      </c>
      <c r="T5182" s="27">
        <v>41364</v>
      </c>
      <c r="V5182">
        <v>1</v>
      </c>
      <c r="W5182" t="s">
        <v>32</v>
      </c>
      <c r="X5182" t="s">
        <v>313</v>
      </c>
      <c r="Y5182">
        <v>0</v>
      </c>
      <c r="AB5182" t="s">
        <v>237</v>
      </c>
      <c r="AH5182">
        <v>0</v>
      </c>
      <c r="AN5182" t="s">
        <v>238</v>
      </c>
      <c r="AO5182">
        <v>1</v>
      </c>
      <c r="AP5182" t="s">
        <v>239</v>
      </c>
      <c r="AQ5182" s="27">
        <v>41365</v>
      </c>
      <c r="AR5182" t="s">
        <v>240</v>
      </c>
      <c r="AS5182">
        <v>1</v>
      </c>
      <c r="AT5182" t="s">
        <v>239</v>
      </c>
      <c r="AU5182" s="27">
        <v>41365</v>
      </c>
    </row>
    <row r="5183" spans="1:47" x14ac:dyDescent="0.2">
      <c r="A5183">
        <v>5182</v>
      </c>
      <c r="B5183" t="s">
        <v>17610</v>
      </c>
      <c r="C5183" t="s">
        <v>414</v>
      </c>
      <c r="D5183" t="s">
        <v>11130</v>
      </c>
      <c r="E5183" s="27">
        <v>41334</v>
      </c>
      <c r="F5183" t="s">
        <v>233</v>
      </c>
      <c r="G5183" s="27">
        <v>23345</v>
      </c>
      <c r="H5183">
        <v>52</v>
      </c>
      <c r="I5183" t="s">
        <v>234</v>
      </c>
      <c r="J5183" t="s">
        <v>245</v>
      </c>
      <c r="K5183">
        <v>0</v>
      </c>
      <c r="L5183">
        <v>1</v>
      </c>
      <c r="M5183">
        <v>0</v>
      </c>
      <c r="N5183">
        <v>0</v>
      </c>
      <c r="O5183">
        <v>1</v>
      </c>
      <c r="P5183">
        <v>-1</v>
      </c>
      <c r="Q5183" s="28">
        <v>41333.385416666664</v>
      </c>
      <c r="R5183" s="28">
        <v>41334.070833333331</v>
      </c>
      <c r="S5183" t="s">
        <v>17611</v>
      </c>
      <c r="U5183" s="27">
        <v>41333</v>
      </c>
      <c r="V5183">
        <v>1</v>
      </c>
      <c r="W5183" t="s">
        <v>32</v>
      </c>
      <c r="X5183" t="s">
        <v>274</v>
      </c>
      <c r="Y5183">
        <v>0</v>
      </c>
      <c r="AB5183" t="s">
        <v>237</v>
      </c>
      <c r="AH5183">
        <v>0</v>
      </c>
      <c r="AN5183" t="s">
        <v>238</v>
      </c>
      <c r="AO5183">
        <v>1</v>
      </c>
      <c r="AP5183" t="s">
        <v>239</v>
      </c>
      <c r="AQ5183" s="27">
        <v>41334</v>
      </c>
      <c r="AR5183" t="s">
        <v>240</v>
      </c>
      <c r="AS5183">
        <v>1</v>
      </c>
      <c r="AT5183" t="s">
        <v>239</v>
      </c>
      <c r="AU5183" s="27">
        <v>41334</v>
      </c>
    </row>
    <row r="5184" spans="1:47" x14ac:dyDescent="0.2">
      <c r="A5184">
        <v>5183</v>
      </c>
      <c r="B5184" t="s">
        <v>17612</v>
      </c>
      <c r="C5184" t="s">
        <v>813</v>
      </c>
      <c r="D5184" t="s">
        <v>419</v>
      </c>
      <c r="E5184" s="27">
        <v>41310</v>
      </c>
      <c r="F5184" t="s">
        <v>233</v>
      </c>
      <c r="G5184" s="27">
        <v>33420</v>
      </c>
      <c r="H5184">
        <v>24</v>
      </c>
      <c r="I5184" t="s">
        <v>259</v>
      </c>
      <c r="J5184" t="s">
        <v>250</v>
      </c>
      <c r="K5184">
        <v>0</v>
      </c>
      <c r="L5184">
        <v>4</v>
      </c>
      <c r="M5184">
        <v>0</v>
      </c>
      <c r="N5184">
        <v>0</v>
      </c>
      <c r="O5184">
        <v>1</v>
      </c>
      <c r="P5184">
        <v>-1</v>
      </c>
      <c r="Q5184" s="28">
        <v>41309.143750000003</v>
      </c>
      <c r="R5184" s="28">
        <v>41311.417361111111</v>
      </c>
      <c r="S5184" t="s">
        <v>17613</v>
      </c>
      <c r="T5184" s="27">
        <v>41309</v>
      </c>
      <c r="V5184">
        <v>1</v>
      </c>
      <c r="W5184" t="s">
        <v>36</v>
      </c>
      <c r="X5184" t="s">
        <v>279</v>
      </c>
      <c r="Y5184">
        <v>0</v>
      </c>
      <c r="AB5184" t="s">
        <v>237</v>
      </c>
      <c r="AH5184">
        <v>0</v>
      </c>
      <c r="AN5184" t="s">
        <v>238</v>
      </c>
      <c r="AO5184">
        <v>4</v>
      </c>
      <c r="AP5184" t="s">
        <v>239</v>
      </c>
      <c r="AQ5184" s="27">
        <v>41310</v>
      </c>
      <c r="AR5184" t="s">
        <v>240</v>
      </c>
      <c r="AS5184">
        <v>4</v>
      </c>
      <c r="AT5184" t="s">
        <v>239</v>
      </c>
      <c r="AU5184" s="27">
        <v>41310</v>
      </c>
    </row>
    <row r="5185" spans="1:47" x14ac:dyDescent="0.2">
      <c r="A5185">
        <v>5184</v>
      </c>
      <c r="B5185" t="s">
        <v>17614</v>
      </c>
      <c r="C5185" t="s">
        <v>17615</v>
      </c>
      <c r="D5185" t="s">
        <v>17616</v>
      </c>
      <c r="E5185" s="27">
        <v>41356</v>
      </c>
      <c r="F5185" t="s">
        <v>233</v>
      </c>
      <c r="G5185" s="27">
        <v>28483</v>
      </c>
      <c r="H5185">
        <v>38</v>
      </c>
      <c r="I5185" t="s">
        <v>244</v>
      </c>
      <c r="J5185" t="s">
        <v>250</v>
      </c>
      <c r="K5185">
        <v>0</v>
      </c>
      <c r="L5185">
        <v>4</v>
      </c>
      <c r="M5185">
        <v>0</v>
      </c>
      <c r="N5185">
        <v>0</v>
      </c>
      <c r="O5185">
        <v>0</v>
      </c>
      <c r="P5185">
        <v>0</v>
      </c>
      <c r="Q5185" s="28">
        <v>41356.144444444442</v>
      </c>
      <c r="R5185" s="28">
        <v>41357.273611111108</v>
      </c>
      <c r="S5185" t="s">
        <v>17617</v>
      </c>
      <c r="T5185" s="27">
        <v>41355</v>
      </c>
      <c r="V5185">
        <v>1</v>
      </c>
      <c r="W5185" t="s">
        <v>32</v>
      </c>
      <c r="X5185" t="s">
        <v>313</v>
      </c>
      <c r="Y5185">
        <v>0</v>
      </c>
      <c r="AB5185" t="s">
        <v>237</v>
      </c>
      <c r="AH5185">
        <v>0</v>
      </c>
      <c r="AN5185" t="s">
        <v>238</v>
      </c>
      <c r="AO5185">
        <v>3</v>
      </c>
      <c r="AP5185" t="s">
        <v>239</v>
      </c>
      <c r="AQ5185" s="27">
        <v>41356</v>
      </c>
      <c r="AR5185" t="s">
        <v>240</v>
      </c>
      <c r="AS5185">
        <v>4</v>
      </c>
      <c r="AT5185" t="s">
        <v>239</v>
      </c>
      <c r="AU5185" s="27">
        <v>41356</v>
      </c>
    </row>
    <row r="5186" spans="1:47" x14ac:dyDescent="0.2">
      <c r="A5186">
        <v>5185</v>
      </c>
      <c r="B5186" t="s">
        <v>17618</v>
      </c>
      <c r="C5186" t="s">
        <v>726</v>
      </c>
      <c r="D5186" t="s">
        <v>357</v>
      </c>
      <c r="E5186" s="27">
        <v>41880</v>
      </c>
      <c r="F5186" t="s">
        <v>233</v>
      </c>
      <c r="G5186" s="27">
        <v>32868</v>
      </c>
      <c r="H5186">
        <v>26</v>
      </c>
      <c r="I5186" t="s">
        <v>244</v>
      </c>
      <c r="J5186" t="s">
        <v>250</v>
      </c>
      <c r="K5186">
        <v>0</v>
      </c>
      <c r="L5186">
        <v>2</v>
      </c>
      <c r="M5186">
        <v>0</v>
      </c>
      <c r="N5186">
        <v>0</v>
      </c>
      <c r="O5186">
        <v>1</v>
      </c>
      <c r="P5186">
        <v>-1</v>
      </c>
      <c r="Q5186" s="28">
        <v>41879.527083333334</v>
      </c>
      <c r="R5186" s="28">
        <v>41880.347222222219</v>
      </c>
      <c r="S5186" t="s">
        <v>17619</v>
      </c>
      <c r="T5186" s="27">
        <v>41879</v>
      </c>
      <c r="V5186">
        <v>1</v>
      </c>
      <c r="W5186" t="s">
        <v>32</v>
      </c>
      <c r="X5186" t="s">
        <v>4156</v>
      </c>
      <c r="Y5186">
        <v>0</v>
      </c>
      <c r="AB5186" t="s">
        <v>237</v>
      </c>
      <c r="AH5186">
        <v>0</v>
      </c>
      <c r="AN5186" t="s">
        <v>238</v>
      </c>
      <c r="AO5186">
        <v>4</v>
      </c>
      <c r="AP5186" t="s">
        <v>239</v>
      </c>
      <c r="AQ5186" s="27">
        <v>41880</v>
      </c>
      <c r="AR5186" t="s">
        <v>240</v>
      </c>
      <c r="AS5186">
        <v>2</v>
      </c>
      <c r="AT5186" t="s">
        <v>239</v>
      </c>
      <c r="AU5186" s="27">
        <v>41880</v>
      </c>
    </row>
    <row r="5187" spans="1:47" x14ac:dyDescent="0.2">
      <c r="A5187">
        <v>5186</v>
      </c>
      <c r="B5187" t="s">
        <v>17620</v>
      </c>
      <c r="C5187" t="s">
        <v>17621</v>
      </c>
      <c r="D5187" t="s">
        <v>17622</v>
      </c>
      <c r="E5187" s="27">
        <v>41361</v>
      </c>
      <c r="F5187" t="s">
        <v>233</v>
      </c>
      <c r="G5187" s="27">
        <v>22474</v>
      </c>
      <c r="H5187">
        <v>54</v>
      </c>
      <c r="I5187" t="s">
        <v>234</v>
      </c>
      <c r="J5187" t="s">
        <v>250</v>
      </c>
      <c r="K5187">
        <v>0</v>
      </c>
      <c r="L5187">
        <v>8</v>
      </c>
      <c r="M5187">
        <v>0</v>
      </c>
      <c r="N5187">
        <v>0</v>
      </c>
      <c r="O5187">
        <v>11</v>
      </c>
      <c r="P5187">
        <v>-1</v>
      </c>
      <c r="Q5187" s="28">
        <v>41360.222222222219</v>
      </c>
      <c r="R5187" s="28">
        <v>41361.322916666664</v>
      </c>
      <c r="S5187" t="s">
        <v>17623</v>
      </c>
      <c r="U5187" s="27">
        <v>41360</v>
      </c>
      <c r="V5187">
        <v>1</v>
      </c>
      <c r="W5187" t="s">
        <v>32</v>
      </c>
      <c r="X5187" t="s">
        <v>274</v>
      </c>
      <c r="Y5187">
        <v>0</v>
      </c>
      <c r="AB5187" t="s">
        <v>237</v>
      </c>
      <c r="AH5187">
        <v>0</v>
      </c>
      <c r="AN5187" t="s">
        <v>238</v>
      </c>
      <c r="AO5187">
        <v>3</v>
      </c>
      <c r="AP5187" t="s">
        <v>239</v>
      </c>
      <c r="AQ5187" s="27">
        <v>41361</v>
      </c>
      <c r="AR5187" t="s">
        <v>240</v>
      </c>
      <c r="AS5187">
        <v>8</v>
      </c>
      <c r="AT5187" t="s">
        <v>269</v>
      </c>
      <c r="AU5187" s="27">
        <v>41361</v>
      </c>
    </row>
    <row r="5188" spans="1:47" x14ac:dyDescent="0.2">
      <c r="A5188">
        <v>5187</v>
      </c>
      <c r="B5188" t="s">
        <v>17624</v>
      </c>
      <c r="C5188" t="s">
        <v>793</v>
      </c>
      <c r="D5188" t="s">
        <v>2160</v>
      </c>
      <c r="E5188" s="27">
        <v>41504</v>
      </c>
      <c r="F5188" t="s">
        <v>233</v>
      </c>
      <c r="G5188" s="27">
        <v>16203</v>
      </c>
      <c r="H5188">
        <v>71</v>
      </c>
      <c r="I5188" t="s">
        <v>234</v>
      </c>
      <c r="J5188" t="s">
        <v>245</v>
      </c>
      <c r="K5188">
        <v>0</v>
      </c>
      <c r="L5188">
        <v>2</v>
      </c>
      <c r="M5188">
        <v>0</v>
      </c>
      <c r="N5188">
        <v>0</v>
      </c>
      <c r="O5188">
        <v>13</v>
      </c>
      <c r="P5188">
        <v>-1</v>
      </c>
      <c r="Q5188" s="28">
        <v>41503.469444444447</v>
      </c>
      <c r="R5188" s="28">
        <v>41504.102777777778</v>
      </c>
      <c r="S5188" t="s">
        <v>17625</v>
      </c>
      <c r="T5188" s="27">
        <v>41503</v>
      </c>
      <c r="V5188">
        <v>1</v>
      </c>
      <c r="W5188" t="s">
        <v>32</v>
      </c>
      <c r="X5188" t="s">
        <v>348</v>
      </c>
      <c r="Y5188">
        <v>0</v>
      </c>
      <c r="AB5188" t="s">
        <v>237</v>
      </c>
      <c r="AH5188">
        <v>0</v>
      </c>
      <c r="AN5188" t="s">
        <v>238</v>
      </c>
      <c r="AO5188">
        <v>1</v>
      </c>
      <c r="AP5188" t="s">
        <v>239</v>
      </c>
      <c r="AQ5188" s="27">
        <v>41504</v>
      </c>
      <c r="AR5188" t="s">
        <v>240</v>
      </c>
      <c r="AS5188">
        <v>2</v>
      </c>
      <c r="AT5188" t="s">
        <v>239</v>
      </c>
      <c r="AU5188" s="27">
        <v>41504</v>
      </c>
    </row>
    <row r="5189" spans="1:47" x14ac:dyDescent="0.2">
      <c r="A5189">
        <v>5188</v>
      </c>
      <c r="B5189" t="s">
        <v>17626</v>
      </c>
      <c r="C5189" t="s">
        <v>3623</v>
      </c>
      <c r="D5189" t="s">
        <v>1110</v>
      </c>
      <c r="E5189" s="27">
        <v>41927</v>
      </c>
      <c r="F5189" t="s">
        <v>233</v>
      </c>
      <c r="G5189" s="27">
        <v>32582</v>
      </c>
      <c r="H5189">
        <v>27</v>
      </c>
      <c r="I5189" t="s">
        <v>244</v>
      </c>
      <c r="J5189" t="s">
        <v>250</v>
      </c>
      <c r="K5189">
        <v>0</v>
      </c>
      <c r="L5189">
        <v>7</v>
      </c>
      <c r="M5189">
        <v>4</v>
      </c>
      <c r="N5189">
        <v>4</v>
      </c>
      <c r="O5189">
        <v>9</v>
      </c>
      <c r="P5189">
        <v>-1</v>
      </c>
      <c r="Q5189" s="28">
        <v>41926.179166666669</v>
      </c>
      <c r="R5189" s="28">
        <v>41927.159722222219</v>
      </c>
      <c r="S5189" t="s">
        <v>17627</v>
      </c>
      <c r="T5189" s="27">
        <v>41926</v>
      </c>
      <c r="V5189">
        <v>1</v>
      </c>
      <c r="W5189" t="s">
        <v>32</v>
      </c>
      <c r="X5189" t="s">
        <v>17628</v>
      </c>
      <c r="Y5189">
        <v>1</v>
      </c>
      <c r="AA5189" t="s">
        <v>17629</v>
      </c>
      <c r="AB5189" t="s">
        <v>32</v>
      </c>
      <c r="AC5189">
        <v>0</v>
      </c>
      <c r="AD5189" s="27">
        <v>41986</v>
      </c>
      <c r="AE5189" t="s">
        <v>402</v>
      </c>
      <c r="AF5189" s="27">
        <v>41986</v>
      </c>
      <c r="AG5189" s="27">
        <v>41993</v>
      </c>
      <c r="AH5189">
        <v>0</v>
      </c>
      <c r="AN5189" t="s">
        <v>238</v>
      </c>
      <c r="AO5189">
        <v>3</v>
      </c>
      <c r="AP5189" t="s">
        <v>239</v>
      </c>
      <c r="AQ5189" s="27">
        <v>41927</v>
      </c>
      <c r="AR5189" t="s">
        <v>240</v>
      </c>
      <c r="AS5189">
        <v>7</v>
      </c>
      <c r="AT5189" t="s">
        <v>246</v>
      </c>
      <c r="AU5189" s="27">
        <v>41927</v>
      </c>
    </row>
    <row r="5190" spans="1:47" x14ac:dyDescent="0.2">
      <c r="A5190">
        <v>5189</v>
      </c>
      <c r="B5190" t="s">
        <v>17630</v>
      </c>
      <c r="C5190" t="s">
        <v>8766</v>
      </c>
      <c r="D5190" t="s">
        <v>17631</v>
      </c>
      <c r="E5190" s="27">
        <v>41526</v>
      </c>
      <c r="F5190" t="s">
        <v>294</v>
      </c>
      <c r="G5190" s="27">
        <v>28198</v>
      </c>
      <c r="H5190">
        <v>39</v>
      </c>
      <c r="I5190" t="s">
        <v>244</v>
      </c>
      <c r="J5190" t="s">
        <v>245</v>
      </c>
      <c r="K5190">
        <v>0</v>
      </c>
      <c r="L5190">
        <v>4</v>
      </c>
      <c r="M5190">
        <v>0</v>
      </c>
      <c r="N5190">
        <v>0</v>
      </c>
      <c r="O5190">
        <v>1</v>
      </c>
      <c r="P5190">
        <v>-1</v>
      </c>
      <c r="Q5190" s="28">
        <v>41525.207638888889</v>
      </c>
      <c r="R5190" s="28">
        <v>41564.394444444442</v>
      </c>
      <c r="S5190" t="s">
        <v>17632</v>
      </c>
      <c r="T5190" s="27">
        <v>41524</v>
      </c>
      <c r="V5190">
        <v>2</v>
      </c>
      <c r="W5190" t="s">
        <v>32</v>
      </c>
      <c r="X5190" t="s">
        <v>261</v>
      </c>
      <c r="Y5190">
        <v>0</v>
      </c>
      <c r="AB5190" t="s">
        <v>237</v>
      </c>
      <c r="AH5190">
        <v>0</v>
      </c>
      <c r="AN5190" t="s">
        <v>238</v>
      </c>
      <c r="AO5190">
        <v>1</v>
      </c>
      <c r="AP5190" t="s">
        <v>239</v>
      </c>
      <c r="AQ5190" s="27">
        <v>41526</v>
      </c>
      <c r="AR5190" t="s">
        <v>240</v>
      </c>
      <c r="AS5190">
        <v>4</v>
      </c>
      <c r="AT5190" t="s">
        <v>239</v>
      </c>
      <c r="AU5190" s="27">
        <v>41526</v>
      </c>
    </row>
    <row r="5191" spans="1:47" x14ac:dyDescent="0.2">
      <c r="A5191">
        <v>5190</v>
      </c>
      <c r="B5191" t="s">
        <v>17633</v>
      </c>
      <c r="C5191" t="s">
        <v>17634</v>
      </c>
      <c r="D5191" t="s">
        <v>10032</v>
      </c>
      <c r="E5191" s="27">
        <v>41335</v>
      </c>
      <c r="F5191" t="s">
        <v>233</v>
      </c>
      <c r="G5191" s="27">
        <v>29942</v>
      </c>
      <c r="H5191">
        <v>34</v>
      </c>
      <c r="I5191" t="s">
        <v>244</v>
      </c>
      <c r="J5191" t="s">
        <v>22</v>
      </c>
      <c r="K5191">
        <v>0</v>
      </c>
      <c r="L5191">
        <v>2</v>
      </c>
      <c r="M5191">
        <v>0</v>
      </c>
      <c r="N5191">
        <v>0</v>
      </c>
      <c r="O5191">
        <v>1</v>
      </c>
      <c r="P5191">
        <v>0</v>
      </c>
      <c r="Q5191" s="28">
        <v>41335.538194444445</v>
      </c>
      <c r="R5191" s="28">
        <v>41335.313888888886</v>
      </c>
      <c r="S5191" t="s">
        <v>17635</v>
      </c>
      <c r="T5191" s="27">
        <v>41334</v>
      </c>
      <c r="V5191">
        <v>1</v>
      </c>
      <c r="W5191" t="s">
        <v>36</v>
      </c>
      <c r="X5191" t="s">
        <v>324</v>
      </c>
      <c r="Y5191">
        <v>1</v>
      </c>
      <c r="AA5191" t="s">
        <v>17636</v>
      </c>
      <c r="AB5191" t="s">
        <v>36</v>
      </c>
      <c r="AC5191">
        <v>0</v>
      </c>
      <c r="AD5191" s="27">
        <v>41509</v>
      </c>
      <c r="AE5191" t="s">
        <v>324</v>
      </c>
      <c r="AF5191" s="27">
        <v>41509</v>
      </c>
      <c r="AG5191" s="27">
        <v>41510</v>
      </c>
      <c r="AH5191">
        <v>0</v>
      </c>
      <c r="AN5191" t="s">
        <v>238</v>
      </c>
      <c r="AO5191">
        <v>2</v>
      </c>
      <c r="AP5191" t="s">
        <v>239</v>
      </c>
      <c r="AQ5191" s="27">
        <v>41335</v>
      </c>
      <c r="AR5191" t="s">
        <v>240</v>
      </c>
      <c r="AS5191">
        <v>2</v>
      </c>
      <c r="AT5191" t="s">
        <v>239</v>
      </c>
      <c r="AU5191" s="27">
        <v>41335</v>
      </c>
    </row>
    <row r="5192" spans="1:47" x14ac:dyDescent="0.2">
      <c r="A5192">
        <v>5191</v>
      </c>
      <c r="B5192" t="s">
        <v>17637</v>
      </c>
      <c r="C5192" t="s">
        <v>17638</v>
      </c>
      <c r="D5192" t="s">
        <v>575</v>
      </c>
      <c r="E5192" s="27">
        <v>41695</v>
      </c>
      <c r="F5192" t="s">
        <v>233</v>
      </c>
      <c r="G5192" s="27">
        <v>33996</v>
      </c>
      <c r="H5192">
        <v>23</v>
      </c>
      <c r="I5192" t="s">
        <v>259</v>
      </c>
      <c r="J5192" t="s">
        <v>22</v>
      </c>
      <c r="K5192">
        <v>0</v>
      </c>
      <c r="L5192">
        <v>8</v>
      </c>
      <c r="M5192">
        <v>0</v>
      </c>
      <c r="N5192">
        <v>0</v>
      </c>
      <c r="O5192">
        <v>0</v>
      </c>
      <c r="P5192">
        <v>-1</v>
      </c>
      <c r="Q5192" s="28">
        <v>41694.525694444441</v>
      </c>
      <c r="R5192" s="28">
        <v>41699.211111111108</v>
      </c>
      <c r="S5192" t="s">
        <v>17639</v>
      </c>
      <c r="T5192" s="27">
        <v>41694</v>
      </c>
      <c r="V5192">
        <v>1</v>
      </c>
      <c r="W5192" t="s">
        <v>36</v>
      </c>
      <c r="X5192" t="s">
        <v>279</v>
      </c>
      <c r="Y5192">
        <v>1</v>
      </c>
      <c r="AA5192" t="s">
        <v>17640</v>
      </c>
      <c r="AB5192" t="s">
        <v>36</v>
      </c>
      <c r="AC5192">
        <v>49</v>
      </c>
      <c r="AD5192" s="27">
        <v>41718</v>
      </c>
      <c r="AE5192" t="s">
        <v>412</v>
      </c>
      <c r="AF5192" s="27">
        <v>41767</v>
      </c>
      <c r="AG5192" s="27">
        <v>41774</v>
      </c>
      <c r="AH5192">
        <v>0</v>
      </c>
      <c r="AN5192" t="s">
        <v>238</v>
      </c>
      <c r="AO5192">
        <v>5</v>
      </c>
      <c r="AP5192" t="s">
        <v>246</v>
      </c>
      <c r="AQ5192" s="27">
        <v>41695</v>
      </c>
      <c r="AR5192" t="s">
        <v>240</v>
      </c>
      <c r="AS5192">
        <v>8</v>
      </c>
      <c r="AT5192" t="s">
        <v>269</v>
      </c>
      <c r="AU5192" s="27">
        <v>41695</v>
      </c>
    </row>
    <row r="5193" spans="1:47" x14ac:dyDescent="0.2">
      <c r="A5193">
        <v>5192</v>
      </c>
      <c r="B5193" t="s">
        <v>17641</v>
      </c>
      <c r="C5193" t="s">
        <v>4645</v>
      </c>
      <c r="D5193" t="s">
        <v>2377</v>
      </c>
      <c r="E5193" s="27">
        <v>41555</v>
      </c>
      <c r="F5193" t="s">
        <v>233</v>
      </c>
      <c r="G5193" s="27">
        <v>25611</v>
      </c>
      <c r="H5193">
        <v>46</v>
      </c>
      <c r="I5193" t="s">
        <v>234</v>
      </c>
      <c r="J5193" t="s">
        <v>250</v>
      </c>
      <c r="K5193">
        <v>1</v>
      </c>
      <c r="L5193">
        <v>4</v>
      </c>
      <c r="M5193">
        <v>0</v>
      </c>
      <c r="N5193">
        <v>0</v>
      </c>
      <c r="O5193">
        <v>8</v>
      </c>
      <c r="P5193">
        <v>261</v>
      </c>
      <c r="Q5193" s="28">
        <v>41816.482638888891</v>
      </c>
      <c r="R5193" s="28">
        <v>41817.356944444444</v>
      </c>
      <c r="S5193" t="s">
        <v>17642</v>
      </c>
      <c r="T5193" s="27">
        <v>41555</v>
      </c>
      <c r="V5193">
        <v>0</v>
      </c>
      <c r="W5193" t="s">
        <v>36</v>
      </c>
      <c r="X5193" t="s">
        <v>279</v>
      </c>
      <c r="Y5193">
        <v>1</v>
      </c>
      <c r="AA5193" t="s">
        <v>17643</v>
      </c>
      <c r="AB5193" t="s">
        <v>32</v>
      </c>
      <c r="AC5193">
        <v>1</v>
      </c>
      <c r="AD5193" s="27">
        <v>41815</v>
      </c>
      <c r="AE5193" t="s">
        <v>17644</v>
      </c>
      <c r="AF5193" s="27">
        <v>41816</v>
      </c>
      <c r="AG5193" s="27">
        <v>41817</v>
      </c>
      <c r="AH5193">
        <v>0</v>
      </c>
      <c r="AN5193" t="s">
        <v>238</v>
      </c>
      <c r="AO5193">
        <v>5</v>
      </c>
      <c r="AP5193" t="s">
        <v>246</v>
      </c>
      <c r="AQ5193" s="27">
        <v>41555</v>
      </c>
      <c r="AR5193" t="s">
        <v>240</v>
      </c>
      <c r="AS5193">
        <v>4</v>
      </c>
      <c r="AT5193" t="s">
        <v>239</v>
      </c>
      <c r="AU5193" s="27">
        <v>41555</v>
      </c>
    </row>
    <row r="5194" spans="1:47" x14ac:dyDescent="0.2">
      <c r="A5194">
        <v>5193</v>
      </c>
      <c r="B5194" t="s">
        <v>17645</v>
      </c>
      <c r="C5194" t="s">
        <v>17646</v>
      </c>
      <c r="D5194" t="s">
        <v>17647</v>
      </c>
      <c r="E5194" s="27">
        <v>41275</v>
      </c>
      <c r="F5194" t="s">
        <v>294</v>
      </c>
      <c r="G5194" s="27">
        <v>29174</v>
      </c>
      <c r="H5194">
        <v>36</v>
      </c>
      <c r="I5194" t="s">
        <v>244</v>
      </c>
      <c r="J5194" t="s">
        <v>250</v>
      </c>
      <c r="K5194">
        <v>0</v>
      </c>
      <c r="L5194">
        <v>6</v>
      </c>
      <c r="M5194">
        <v>0</v>
      </c>
      <c r="N5194">
        <v>0</v>
      </c>
      <c r="O5194">
        <v>5</v>
      </c>
      <c r="P5194">
        <v>0</v>
      </c>
      <c r="Q5194" s="28">
        <v>41275.242361111108</v>
      </c>
      <c r="R5194" s="28">
        <v>41276.068749999999</v>
      </c>
      <c r="S5194" t="s">
        <v>17648</v>
      </c>
      <c r="T5194" s="27">
        <v>41275</v>
      </c>
      <c r="V5194">
        <v>0</v>
      </c>
      <c r="W5194" t="s">
        <v>32</v>
      </c>
      <c r="X5194" t="s">
        <v>383</v>
      </c>
      <c r="Y5194">
        <v>1</v>
      </c>
      <c r="AA5194" t="s">
        <v>17649</v>
      </c>
      <c r="AB5194" t="s">
        <v>36</v>
      </c>
      <c r="AC5194">
        <v>0</v>
      </c>
      <c r="AD5194" s="27">
        <v>41349</v>
      </c>
      <c r="AE5194" t="s">
        <v>279</v>
      </c>
      <c r="AF5194" s="27">
        <v>41349</v>
      </c>
      <c r="AG5194" s="27">
        <v>41349</v>
      </c>
      <c r="AH5194">
        <v>1</v>
      </c>
      <c r="AJ5194" t="s">
        <v>17649</v>
      </c>
      <c r="AK5194" t="s">
        <v>462</v>
      </c>
      <c r="AL5194" s="27">
        <v>41349</v>
      </c>
      <c r="AM5194" t="s">
        <v>279</v>
      </c>
      <c r="AN5194" t="s">
        <v>238</v>
      </c>
      <c r="AO5194">
        <v>4</v>
      </c>
      <c r="AP5194" t="s">
        <v>239</v>
      </c>
      <c r="AQ5194" s="27">
        <v>41275</v>
      </c>
      <c r="AR5194" t="s">
        <v>240</v>
      </c>
      <c r="AS5194">
        <v>6</v>
      </c>
      <c r="AT5194" t="s">
        <v>246</v>
      </c>
      <c r="AU5194" s="27">
        <v>41275</v>
      </c>
    </row>
    <row r="5195" spans="1:47" x14ac:dyDescent="0.2">
      <c r="A5195">
        <v>5194</v>
      </c>
      <c r="B5195" t="s">
        <v>17650</v>
      </c>
      <c r="C5195" t="s">
        <v>637</v>
      </c>
      <c r="D5195" t="s">
        <v>3130</v>
      </c>
      <c r="E5195" s="27">
        <v>41624</v>
      </c>
      <c r="F5195" t="s">
        <v>233</v>
      </c>
      <c r="G5195" s="27">
        <v>22134</v>
      </c>
      <c r="H5195">
        <v>55</v>
      </c>
      <c r="I5195" t="s">
        <v>234</v>
      </c>
      <c r="J5195" t="s">
        <v>250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-1</v>
      </c>
      <c r="Q5195" s="28">
        <v>41623.29791666667</v>
      </c>
      <c r="R5195" s="28">
        <v>41624.0625</v>
      </c>
      <c r="S5195" t="s">
        <v>17651</v>
      </c>
      <c r="T5195" s="27">
        <v>41623</v>
      </c>
      <c r="V5195">
        <v>1</v>
      </c>
      <c r="W5195" t="s">
        <v>32</v>
      </c>
      <c r="X5195" t="s">
        <v>359</v>
      </c>
      <c r="Y5195">
        <v>0</v>
      </c>
      <c r="AB5195" t="s">
        <v>237</v>
      </c>
      <c r="AH5195">
        <v>0</v>
      </c>
      <c r="AN5195" t="s">
        <v>238</v>
      </c>
      <c r="AO5195">
        <v>1</v>
      </c>
      <c r="AP5195" t="s">
        <v>239</v>
      </c>
      <c r="AQ5195" s="27">
        <v>41624</v>
      </c>
      <c r="AR5195" t="s">
        <v>240</v>
      </c>
      <c r="AS5195">
        <v>1</v>
      </c>
      <c r="AT5195" t="s">
        <v>239</v>
      </c>
      <c r="AU5195" s="27">
        <v>41624</v>
      </c>
    </row>
    <row r="5196" spans="1:47" x14ac:dyDescent="0.2">
      <c r="A5196">
        <v>5195</v>
      </c>
      <c r="B5196" t="s">
        <v>17652</v>
      </c>
      <c r="C5196" t="s">
        <v>17653</v>
      </c>
      <c r="D5196" t="s">
        <v>850</v>
      </c>
      <c r="E5196" s="27">
        <v>41858</v>
      </c>
      <c r="F5196" t="s">
        <v>294</v>
      </c>
      <c r="G5196" s="27">
        <v>32408</v>
      </c>
      <c r="H5196">
        <v>27</v>
      </c>
      <c r="I5196" t="s">
        <v>244</v>
      </c>
      <c r="J5196" t="s">
        <v>250</v>
      </c>
      <c r="K5196">
        <v>0</v>
      </c>
      <c r="L5196">
        <v>6</v>
      </c>
      <c r="M5196">
        <v>0</v>
      </c>
      <c r="N5196">
        <v>0</v>
      </c>
      <c r="O5196">
        <v>4</v>
      </c>
      <c r="P5196">
        <v>0</v>
      </c>
      <c r="Q5196" s="28">
        <v>41858.152083333334</v>
      </c>
      <c r="R5196" s="28">
        <v>41858.327777777777</v>
      </c>
      <c r="S5196" t="s">
        <v>17654</v>
      </c>
      <c r="T5196" s="27">
        <v>41858</v>
      </c>
      <c r="V5196">
        <v>0</v>
      </c>
      <c r="W5196" t="s">
        <v>32</v>
      </c>
      <c r="X5196" t="s">
        <v>348</v>
      </c>
      <c r="Y5196">
        <v>0</v>
      </c>
      <c r="AB5196" t="s">
        <v>237</v>
      </c>
      <c r="AH5196">
        <v>0</v>
      </c>
      <c r="AN5196" t="s">
        <v>238</v>
      </c>
      <c r="AO5196">
        <v>4</v>
      </c>
      <c r="AP5196" t="s">
        <v>239</v>
      </c>
      <c r="AQ5196" s="27">
        <v>41858</v>
      </c>
      <c r="AR5196" t="s">
        <v>240</v>
      </c>
      <c r="AS5196">
        <v>6</v>
      </c>
      <c r="AT5196" t="s">
        <v>246</v>
      </c>
      <c r="AU5196" s="27">
        <v>41858</v>
      </c>
    </row>
    <row r="5197" spans="1:47" x14ac:dyDescent="0.2">
      <c r="A5197">
        <v>5196</v>
      </c>
      <c r="B5197" t="s">
        <v>17655</v>
      </c>
      <c r="C5197" t="s">
        <v>17656</v>
      </c>
      <c r="D5197" t="s">
        <v>17657</v>
      </c>
      <c r="E5197" s="27">
        <v>41348</v>
      </c>
      <c r="F5197" t="s">
        <v>233</v>
      </c>
      <c r="G5197" s="27">
        <v>30197</v>
      </c>
      <c r="H5197">
        <v>33</v>
      </c>
      <c r="I5197" t="s">
        <v>244</v>
      </c>
      <c r="J5197" t="s">
        <v>353</v>
      </c>
      <c r="K5197">
        <v>0</v>
      </c>
      <c r="L5197">
        <v>4</v>
      </c>
      <c r="M5197">
        <v>0</v>
      </c>
      <c r="N5197">
        <v>0</v>
      </c>
      <c r="O5197">
        <v>1</v>
      </c>
      <c r="S5197" t="s">
        <v>17658</v>
      </c>
      <c r="U5197" s="27">
        <v>40948</v>
      </c>
      <c r="V5197">
        <v>400</v>
      </c>
      <c r="W5197" t="s">
        <v>32</v>
      </c>
      <c r="X5197" t="s">
        <v>274</v>
      </c>
      <c r="Y5197">
        <v>0</v>
      </c>
      <c r="AB5197" t="s">
        <v>237</v>
      </c>
      <c r="AH5197">
        <v>0</v>
      </c>
      <c r="AN5197" t="s">
        <v>238</v>
      </c>
      <c r="AO5197">
        <v>3</v>
      </c>
      <c r="AP5197" t="s">
        <v>239</v>
      </c>
      <c r="AQ5197" s="27">
        <v>41348</v>
      </c>
      <c r="AR5197" t="s">
        <v>240</v>
      </c>
      <c r="AS5197">
        <v>4</v>
      </c>
      <c r="AT5197" t="s">
        <v>239</v>
      </c>
      <c r="AU5197" s="27">
        <v>41348</v>
      </c>
    </row>
    <row r="5198" spans="1:47" x14ac:dyDescent="0.2">
      <c r="A5198">
        <v>5197</v>
      </c>
      <c r="B5198" t="s">
        <v>17659</v>
      </c>
      <c r="C5198" t="s">
        <v>5596</v>
      </c>
      <c r="D5198" t="s">
        <v>5198</v>
      </c>
      <c r="E5198" s="27">
        <v>41407</v>
      </c>
      <c r="F5198" t="s">
        <v>233</v>
      </c>
      <c r="G5198" s="27">
        <v>25737</v>
      </c>
      <c r="H5198">
        <v>45</v>
      </c>
      <c r="I5198" t="s">
        <v>234</v>
      </c>
      <c r="J5198" t="s">
        <v>250</v>
      </c>
      <c r="K5198">
        <v>0</v>
      </c>
      <c r="L5198">
        <v>3</v>
      </c>
      <c r="M5198">
        <v>0</v>
      </c>
      <c r="N5198">
        <v>0</v>
      </c>
      <c r="O5198">
        <v>0</v>
      </c>
      <c r="W5198" t="s">
        <v>237</v>
      </c>
      <c r="Y5198">
        <v>1</v>
      </c>
      <c r="AA5198" t="s">
        <v>17660</v>
      </c>
      <c r="AB5198" t="s">
        <v>36</v>
      </c>
      <c r="AC5198">
        <v>0</v>
      </c>
      <c r="AD5198" s="27">
        <v>41695</v>
      </c>
      <c r="AE5198" t="s">
        <v>6556</v>
      </c>
      <c r="AF5198" s="27">
        <v>41695</v>
      </c>
      <c r="AG5198" s="27">
        <v>41696</v>
      </c>
      <c r="AH5198">
        <v>1</v>
      </c>
      <c r="AJ5198" t="s">
        <v>17661</v>
      </c>
      <c r="AK5198" t="s">
        <v>366</v>
      </c>
      <c r="AL5198" s="27">
        <v>42286</v>
      </c>
      <c r="AM5198" t="s">
        <v>1731</v>
      </c>
      <c r="AN5198" t="s">
        <v>238</v>
      </c>
      <c r="AO5198">
        <v>1</v>
      </c>
      <c r="AP5198" t="s">
        <v>239</v>
      </c>
      <c r="AQ5198" s="27">
        <v>41407</v>
      </c>
      <c r="AR5198" t="s">
        <v>240</v>
      </c>
      <c r="AS5198">
        <v>3</v>
      </c>
      <c r="AT5198" t="s">
        <v>239</v>
      </c>
      <c r="AU5198" s="27">
        <v>41407</v>
      </c>
    </row>
    <row r="5199" spans="1:47" x14ac:dyDescent="0.2">
      <c r="A5199">
        <v>5198</v>
      </c>
      <c r="B5199" t="s">
        <v>17662</v>
      </c>
      <c r="C5199" t="s">
        <v>330</v>
      </c>
      <c r="D5199" t="s">
        <v>432</v>
      </c>
      <c r="E5199" s="27">
        <v>41577</v>
      </c>
      <c r="F5199" t="s">
        <v>233</v>
      </c>
      <c r="G5199" s="27">
        <v>32549</v>
      </c>
      <c r="H5199">
        <v>27</v>
      </c>
      <c r="I5199" t="s">
        <v>244</v>
      </c>
      <c r="J5199" t="s">
        <v>245</v>
      </c>
      <c r="K5199">
        <v>0</v>
      </c>
      <c r="L5199">
        <v>4</v>
      </c>
      <c r="M5199">
        <v>0</v>
      </c>
      <c r="N5199">
        <v>0</v>
      </c>
      <c r="O5199">
        <v>0</v>
      </c>
      <c r="P5199">
        <v>0</v>
      </c>
      <c r="Q5199" s="28">
        <v>41577.220833333333</v>
      </c>
      <c r="R5199" s="28">
        <v>41586.205555555556</v>
      </c>
      <c r="S5199" t="s">
        <v>17663</v>
      </c>
      <c r="T5199" s="27">
        <v>41577</v>
      </c>
      <c r="V5199">
        <v>0</v>
      </c>
      <c r="W5199" t="s">
        <v>32</v>
      </c>
      <c r="X5199" t="s">
        <v>359</v>
      </c>
      <c r="Y5199">
        <v>0</v>
      </c>
      <c r="AB5199" t="s">
        <v>237</v>
      </c>
      <c r="AH5199">
        <v>0</v>
      </c>
      <c r="AN5199" t="s">
        <v>238</v>
      </c>
      <c r="AO5199">
        <v>3</v>
      </c>
      <c r="AP5199" t="s">
        <v>239</v>
      </c>
      <c r="AQ5199" s="27">
        <v>41577</v>
      </c>
      <c r="AR5199" t="s">
        <v>240</v>
      </c>
      <c r="AS5199">
        <v>4</v>
      </c>
      <c r="AT5199" t="s">
        <v>239</v>
      </c>
      <c r="AU5199" s="27">
        <v>41577</v>
      </c>
    </row>
    <row r="5200" spans="1:47" x14ac:dyDescent="0.2">
      <c r="A5200">
        <v>5199</v>
      </c>
      <c r="B5200" t="s">
        <v>17664</v>
      </c>
      <c r="C5200" t="s">
        <v>17665</v>
      </c>
      <c r="D5200" t="s">
        <v>17666</v>
      </c>
      <c r="E5200" s="27">
        <v>41908</v>
      </c>
      <c r="F5200" t="s">
        <v>233</v>
      </c>
      <c r="G5200" s="27">
        <v>34079</v>
      </c>
      <c r="H5200">
        <v>22</v>
      </c>
      <c r="I5200" t="s">
        <v>259</v>
      </c>
      <c r="J5200" t="s">
        <v>250</v>
      </c>
      <c r="K5200">
        <v>0</v>
      </c>
      <c r="L5200">
        <v>7</v>
      </c>
      <c r="M5200">
        <v>0</v>
      </c>
      <c r="N5200">
        <v>0</v>
      </c>
      <c r="O5200">
        <v>3</v>
      </c>
      <c r="P5200">
        <v>-1</v>
      </c>
      <c r="Q5200" s="28">
        <v>41907.29791666667</v>
      </c>
      <c r="R5200" s="28">
        <v>41915.43472222222</v>
      </c>
      <c r="S5200" t="s">
        <v>17667</v>
      </c>
      <c r="U5200" s="27">
        <v>41907</v>
      </c>
      <c r="V5200">
        <v>1</v>
      </c>
      <c r="W5200" t="s">
        <v>32</v>
      </c>
      <c r="X5200" t="s">
        <v>274</v>
      </c>
      <c r="Y5200">
        <v>0</v>
      </c>
      <c r="AB5200" t="s">
        <v>237</v>
      </c>
      <c r="AH5200">
        <v>0</v>
      </c>
      <c r="AN5200" t="s">
        <v>238</v>
      </c>
      <c r="AO5200">
        <v>5</v>
      </c>
      <c r="AP5200" t="s">
        <v>246</v>
      </c>
      <c r="AQ5200" s="27">
        <v>41908</v>
      </c>
      <c r="AR5200" t="s">
        <v>240</v>
      </c>
      <c r="AS5200">
        <v>7</v>
      </c>
      <c r="AT5200" t="s">
        <v>246</v>
      </c>
      <c r="AU5200" s="27">
        <v>41908</v>
      </c>
    </row>
    <row r="5201" spans="1:47" x14ac:dyDescent="0.2">
      <c r="A5201">
        <v>5200</v>
      </c>
      <c r="B5201" t="s">
        <v>15564</v>
      </c>
      <c r="C5201" t="s">
        <v>693</v>
      </c>
      <c r="D5201" t="s">
        <v>3828</v>
      </c>
      <c r="E5201" s="27">
        <v>41807</v>
      </c>
      <c r="F5201" t="s">
        <v>233</v>
      </c>
      <c r="G5201" s="27">
        <v>31046</v>
      </c>
      <c r="H5201">
        <v>31</v>
      </c>
      <c r="I5201" t="s">
        <v>244</v>
      </c>
      <c r="J5201" t="s">
        <v>250</v>
      </c>
      <c r="K5201">
        <v>0</v>
      </c>
      <c r="L5201">
        <v>6</v>
      </c>
      <c r="M5201">
        <v>0</v>
      </c>
      <c r="N5201">
        <v>0</v>
      </c>
      <c r="O5201">
        <v>0</v>
      </c>
      <c r="P5201">
        <v>-1</v>
      </c>
      <c r="Q5201" s="28">
        <v>41806.410416666666</v>
      </c>
      <c r="R5201" s="28">
        <v>41808.374305555553</v>
      </c>
      <c r="S5201" t="s">
        <v>17668</v>
      </c>
      <c r="T5201" s="27">
        <v>41806</v>
      </c>
      <c r="V5201">
        <v>1</v>
      </c>
      <c r="W5201" t="s">
        <v>32</v>
      </c>
      <c r="X5201" t="s">
        <v>974</v>
      </c>
      <c r="Y5201">
        <v>0</v>
      </c>
      <c r="AB5201" t="s">
        <v>237</v>
      </c>
      <c r="AH5201">
        <v>0</v>
      </c>
      <c r="AN5201" t="s">
        <v>238</v>
      </c>
      <c r="AO5201">
        <v>9</v>
      </c>
      <c r="AP5201" t="s">
        <v>269</v>
      </c>
      <c r="AQ5201" s="27">
        <v>41807</v>
      </c>
      <c r="AR5201" t="s">
        <v>240</v>
      </c>
      <c r="AS5201">
        <v>6</v>
      </c>
      <c r="AT5201" t="s">
        <v>246</v>
      </c>
      <c r="AU5201" s="27">
        <v>41807</v>
      </c>
    </row>
    <row r="5202" spans="1:47" x14ac:dyDescent="0.2">
      <c r="A5202">
        <v>5201</v>
      </c>
      <c r="B5202" t="s">
        <v>17669</v>
      </c>
      <c r="C5202" t="s">
        <v>17670</v>
      </c>
      <c r="D5202" t="s">
        <v>17671</v>
      </c>
      <c r="E5202" s="27">
        <v>41516</v>
      </c>
      <c r="F5202" t="s">
        <v>233</v>
      </c>
      <c r="G5202" s="27">
        <v>33771</v>
      </c>
      <c r="H5202">
        <v>23</v>
      </c>
      <c r="I5202" t="s">
        <v>259</v>
      </c>
      <c r="J5202" t="s">
        <v>250</v>
      </c>
      <c r="K5202">
        <v>0</v>
      </c>
      <c r="L5202">
        <v>4</v>
      </c>
      <c r="M5202">
        <v>0</v>
      </c>
      <c r="N5202">
        <v>3</v>
      </c>
      <c r="O5202">
        <v>2</v>
      </c>
      <c r="P5202">
        <v>0</v>
      </c>
      <c r="Q5202" s="28">
        <v>41516.098611111112</v>
      </c>
      <c r="R5202" s="28">
        <v>41516.332638888889</v>
      </c>
      <c r="S5202" t="s">
        <v>17672</v>
      </c>
      <c r="T5202" s="27">
        <v>41516</v>
      </c>
      <c r="V5202">
        <v>0</v>
      </c>
      <c r="W5202" t="s">
        <v>32</v>
      </c>
      <c r="X5202" t="s">
        <v>441</v>
      </c>
      <c r="Y5202">
        <v>1</v>
      </c>
      <c r="AA5202" t="s">
        <v>17673</v>
      </c>
      <c r="AB5202" t="s">
        <v>36</v>
      </c>
      <c r="AD5202" s="27">
        <v>41917</v>
      </c>
      <c r="AE5202" t="s">
        <v>3573</v>
      </c>
      <c r="AH5202">
        <v>0</v>
      </c>
      <c r="AN5202" t="s">
        <v>238</v>
      </c>
      <c r="AO5202">
        <v>4</v>
      </c>
      <c r="AP5202" t="s">
        <v>239</v>
      </c>
      <c r="AQ5202" s="27">
        <v>41516</v>
      </c>
      <c r="AR5202" t="s">
        <v>240</v>
      </c>
      <c r="AS5202">
        <v>4</v>
      </c>
      <c r="AT5202" t="s">
        <v>239</v>
      </c>
      <c r="AU5202" s="27">
        <v>41516</v>
      </c>
    </row>
    <row r="5203" spans="1:47" x14ac:dyDescent="0.2">
      <c r="A5203">
        <v>5202</v>
      </c>
      <c r="B5203" t="s">
        <v>17674</v>
      </c>
      <c r="C5203" t="s">
        <v>17675</v>
      </c>
      <c r="D5203" t="s">
        <v>2213</v>
      </c>
      <c r="E5203" s="27">
        <v>41938</v>
      </c>
      <c r="F5203" t="s">
        <v>233</v>
      </c>
      <c r="G5203" s="27">
        <v>28066</v>
      </c>
      <c r="H5203">
        <v>39</v>
      </c>
      <c r="I5203" t="s">
        <v>244</v>
      </c>
      <c r="J5203" t="s">
        <v>353</v>
      </c>
      <c r="K5203">
        <v>0</v>
      </c>
      <c r="L5203">
        <v>1</v>
      </c>
      <c r="M5203">
        <v>0</v>
      </c>
      <c r="N5203">
        <v>0</v>
      </c>
      <c r="O5203">
        <v>1</v>
      </c>
      <c r="P5203">
        <v>0</v>
      </c>
      <c r="Q5203" s="28">
        <v>41938.147916666669</v>
      </c>
      <c r="R5203" s="28">
        <v>41939.331250000003</v>
      </c>
      <c r="S5203" t="s">
        <v>17676</v>
      </c>
      <c r="T5203" s="27">
        <v>41938</v>
      </c>
      <c r="V5203">
        <v>0</v>
      </c>
      <c r="W5203" t="s">
        <v>36</v>
      </c>
      <c r="X5203" t="s">
        <v>279</v>
      </c>
      <c r="Y5203">
        <v>0</v>
      </c>
      <c r="AB5203" t="s">
        <v>237</v>
      </c>
      <c r="AH5203">
        <v>0</v>
      </c>
      <c r="AN5203" t="s">
        <v>238</v>
      </c>
      <c r="AO5203">
        <v>1</v>
      </c>
      <c r="AP5203" t="s">
        <v>239</v>
      </c>
      <c r="AQ5203" s="27">
        <v>41938</v>
      </c>
      <c r="AR5203" t="s">
        <v>240</v>
      </c>
      <c r="AS5203">
        <v>1</v>
      </c>
      <c r="AT5203" t="s">
        <v>239</v>
      </c>
      <c r="AU5203" s="27">
        <v>41938</v>
      </c>
    </row>
    <row r="5204" spans="1:47" x14ac:dyDescent="0.2">
      <c r="A5204">
        <v>5203</v>
      </c>
      <c r="B5204" t="s">
        <v>17677</v>
      </c>
      <c r="C5204" t="s">
        <v>17678</v>
      </c>
      <c r="D5204" t="s">
        <v>689</v>
      </c>
      <c r="E5204" s="27">
        <v>41625</v>
      </c>
      <c r="F5204" t="s">
        <v>233</v>
      </c>
      <c r="G5204" s="27">
        <v>35108</v>
      </c>
      <c r="H5204">
        <v>20</v>
      </c>
      <c r="I5204" t="s">
        <v>259</v>
      </c>
      <c r="J5204" t="s">
        <v>250</v>
      </c>
      <c r="K5204">
        <v>1</v>
      </c>
      <c r="L5204">
        <v>7</v>
      </c>
      <c r="M5204">
        <v>0</v>
      </c>
      <c r="N5204">
        <v>0</v>
      </c>
      <c r="O5204">
        <v>1</v>
      </c>
      <c r="P5204">
        <v>-1</v>
      </c>
      <c r="Q5204" s="28">
        <v>41624.539583333331</v>
      </c>
      <c r="R5204" s="28">
        <v>41625.414583333331</v>
      </c>
      <c r="S5204" t="s">
        <v>17679</v>
      </c>
      <c r="U5204" s="27">
        <v>41624</v>
      </c>
      <c r="V5204">
        <v>1</v>
      </c>
      <c r="W5204" t="s">
        <v>32</v>
      </c>
      <c r="X5204" t="s">
        <v>274</v>
      </c>
      <c r="Y5204">
        <v>1</v>
      </c>
      <c r="AA5204" t="s">
        <v>17680</v>
      </c>
      <c r="AB5204" t="s">
        <v>32</v>
      </c>
      <c r="AD5204" s="27">
        <v>41940</v>
      </c>
      <c r="AE5204" t="s">
        <v>3244</v>
      </c>
      <c r="AH5204">
        <v>0</v>
      </c>
      <c r="AN5204" t="s">
        <v>238</v>
      </c>
      <c r="AO5204">
        <v>7</v>
      </c>
      <c r="AP5204" t="s">
        <v>246</v>
      </c>
      <c r="AQ5204" s="27">
        <v>41625</v>
      </c>
      <c r="AR5204" t="s">
        <v>240</v>
      </c>
      <c r="AS5204">
        <v>7</v>
      </c>
      <c r="AT5204" t="s">
        <v>246</v>
      </c>
      <c r="AU5204" s="27">
        <v>41625</v>
      </c>
    </row>
    <row r="5205" spans="1:47" x14ac:dyDescent="0.2">
      <c r="A5205">
        <v>5204</v>
      </c>
      <c r="B5205" t="s">
        <v>17681</v>
      </c>
      <c r="C5205" t="s">
        <v>17682</v>
      </c>
      <c r="D5205" t="s">
        <v>2053</v>
      </c>
      <c r="E5205" s="27">
        <v>41680</v>
      </c>
      <c r="F5205" t="s">
        <v>294</v>
      </c>
      <c r="G5205" s="27">
        <v>31032</v>
      </c>
      <c r="H5205">
        <v>31</v>
      </c>
      <c r="I5205" t="s">
        <v>244</v>
      </c>
      <c r="J5205" t="s">
        <v>250</v>
      </c>
      <c r="K5205">
        <v>0</v>
      </c>
      <c r="L5205">
        <v>8</v>
      </c>
      <c r="M5205">
        <v>2</v>
      </c>
      <c r="N5205">
        <v>0</v>
      </c>
      <c r="O5205">
        <v>10</v>
      </c>
      <c r="P5205">
        <v>-3</v>
      </c>
      <c r="Q5205" s="28">
        <v>41677.164583333331</v>
      </c>
      <c r="R5205" s="28">
        <v>41678.400000000001</v>
      </c>
      <c r="S5205" t="s">
        <v>17683</v>
      </c>
      <c r="T5205" s="27">
        <v>41677</v>
      </c>
      <c r="V5205">
        <v>3</v>
      </c>
      <c r="W5205" t="s">
        <v>32</v>
      </c>
      <c r="X5205" t="s">
        <v>588</v>
      </c>
      <c r="Y5205">
        <v>0</v>
      </c>
      <c r="AB5205" t="s">
        <v>237</v>
      </c>
      <c r="AH5205">
        <v>0</v>
      </c>
      <c r="AN5205" t="s">
        <v>238</v>
      </c>
      <c r="AO5205">
        <v>4</v>
      </c>
      <c r="AP5205" t="s">
        <v>239</v>
      </c>
      <c r="AQ5205" s="27">
        <v>41680</v>
      </c>
      <c r="AR5205" t="s">
        <v>240</v>
      </c>
      <c r="AS5205">
        <v>8</v>
      </c>
      <c r="AT5205" t="s">
        <v>269</v>
      </c>
      <c r="AU5205" s="27">
        <v>41680</v>
      </c>
    </row>
    <row r="5206" spans="1:47" x14ac:dyDescent="0.2">
      <c r="A5206">
        <v>5205</v>
      </c>
      <c r="B5206" t="s">
        <v>17684</v>
      </c>
      <c r="C5206" t="s">
        <v>5580</v>
      </c>
      <c r="D5206" t="s">
        <v>1128</v>
      </c>
      <c r="E5206" s="27">
        <v>41371</v>
      </c>
      <c r="F5206" t="s">
        <v>233</v>
      </c>
      <c r="G5206" s="27">
        <v>33465</v>
      </c>
      <c r="H5206">
        <v>24</v>
      </c>
      <c r="I5206" t="s">
        <v>259</v>
      </c>
      <c r="J5206" t="s">
        <v>245</v>
      </c>
      <c r="K5206">
        <v>0</v>
      </c>
      <c r="L5206">
        <v>9</v>
      </c>
      <c r="M5206">
        <v>0</v>
      </c>
      <c r="N5206">
        <v>0</v>
      </c>
      <c r="O5206">
        <v>8</v>
      </c>
      <c r="P5206">
        <v>0</v>
      </c>
      <c r="Q5206" s="28">
        <v>41371.15347222222</v>
      </c>
      <c r="R5206" s="28">
        <v>41408.236805555556</v>
      </c>
      <c r="S5206" t="s">
        <v>17685</v>
      </c>
      <c r="U5206" s="27">
        <v>41371</v>
      </c>
      <c r="V5206">
        <v>0</v>
      </c>
      <c r="W5206" t="s">
        <v>32</v>
      </c>
      <c r="X5206" t="s">
        <v>274</v>
      </c>
      <c r="Y5206">
        <v>1</v>
      </c>
      <c r="AA5206" t="s">
        <v>17686</v>
      </c>
      <c r="AB5206" t="s">
        <v>36</v>
      </c>
      <c r="AD5206" s="27">
        <v>42303</v>
      </c>
      <c r="AE5206" t="s">
        <v>324</v>
      </c>
      <c r="AH5206">
        <v>0</v>
      </c>
      <c r="AN5206" t="s">
        <v>238</v>
      </c>
      <c r="AO5206">
        <v>9</v>
      </c>
      <c r="AP5206" t="s">
        <v>269</v>
      </c>
      <c r="AQ5206" s="27">
        <v>41371</v>
      </c>
      <c r="AR5206" t="s">
        <v>240</v>
      </c>
      <c r="AS5206">
        <v>9</v>
      </c>
      <c r="AT5206" t="s">
        <v>269</v>
      </c>
      <c r="AU5206" s="27">
        <v>41371</v>
      </c>
    </row>
    <row r="5207" spans="1:47" x14ac:dyDescent="0.2">
      <c r="A5207">
        <v>5206</v>
      </c>
      <c r="B5207" t="s">
        <v>17687</v>
      </c>
      <c r="C5207" t="s">
        <v>17688</v>
      </c>
      <c r="D5207" t="s">
        <v>1262</v>
      </c>
      <c r="E5207" s="27">
        <v>41851</v>
      </c>
      <c r="F5207" t="s">
        <v>233</v>
      </c>
      <c r="G5207" s="27">
        <v>33880</v>
      </c>
      <c r="H5207">
        <v>23</v>
      </c>
      <c r="I5207" t="s">
        <v>259</v>
      </c>
      <c r="J5207" t="s">
        <v>22</v>
      </c>
      <c r="K5207">
        <v>0</v>
      </c>
      <c r="L5207">
        <v>2</v>
      </c>
      <c r="M5207">
        <v>0</v>
      </c>
      <c r="N5207">
        <v>0</v>
      </c>
      <c r="O5207">
        <v>0</v>
      </c>
      <c r="P5207">
        <v>-1</v>
      </c>
      <c r="Q5207" s="28">
        <v>41850.459027777775</v>
      </c>
      <c r="R5207" s="28">
        <v>41851.359722222223</v>
      </c>
      <c r="S5207" t="s">
        <v>17689</v>
      </c>
      <c r="T5207" s="27">
        <v>41850</v>
      </c>
      <c r="V5207">
        <v>1</v>
      </c>
      <c r="W5207" t="s">
        <v>32</v>
      </c>
      <c r="X5207" t="s">
        <v>359</v>
      </c>
      <c r="Y5207">
        <v>0</v>
      </c>
      <c r="AB5207" t="s">
        <v>237</v>
      </c>
      <c r="AH5207">
        <v>0</v>
      </c>
      <c r="AN5207" t="s">
        <v>238</v>
      </c>
      <c r="AO5207">
        <v>4</v>
      </c>
      <c r="AP5207" t="s">
        <v>239</v>
      </c>
      <c r="AQ5207" s="27">
        <v>41851</v>
      </c>
      <c r="AR5207" t="s">
        <v>240</v>
      </c>
      <c r="AS5207">
        <v>2</v>
      </c>
      <c r="AT5207" t="s">
        <v>239</v>
      </c>
      <c r="AU5207" s="27">
        <v>41851</v>
      </c>
    </row>
    <row r="5208" spans="1:47" x14ac:dyDescent="0.2">
      <c r="A5208">
        <v>5207</v>
      </c>
      <c r="B5208" t="s">
        <v>17690</v>
      </c>
      <c r="C5208" t="s">
        <v>15435</v>
      </c>
      <c r="D5208" t="s">
        <v>17691</v>
      </c>
      <c r="E5208" s="27">
        <v>41986</v>
      </c>
      <c r="F5208" t="s">
        <v>294</v>
      </c>
      <c r="G5208" s="27">
        <v>28884</v>
      </c>
      <c r="H5208">
        <v>37</v>
      </c>
      <c r="I5208" t="s">
        <v>244</v>
      </c>
      <c r="J5208" t="s">
        <v>245</v>
      </c>
      <c r="K5208">
        <v>0</v>
      </c>
      <c r="L5208">
        <v>8</v>
      </c>
      <c r="M5208">
        <v>0</v>
      </c>
      <c r="N5208">
        <v>0</v>
      </c>
      <c r="O5208">
        <v>2</v>
      </c>
      <c r="P5208">
        <v>-1</v>
      </c>
      <c r="Q5208" s="28">
        <v>41985.248611111114</v>
      </c>
      <c r="R5208" s="28">
        <v>41986.348611111112</v>
      </c>
      <c r="S5208" t="s">
        <v>17692</v>
      </c>
      <c r="T5208" s="27">
        <v>41985</v>
      </c>
      <c r="V5208">
        <v>1</v>
      </c>
      <c r="W5208" t="s">
        <v>32</v>
      </c>
      <c r="X5208" t="s">
        <v>459</v>
      </c>
      <c r="Y5208">
        <v>1</v>
      </c>
      <c r="AA5208" t="s">
        <v>17693</v>
      </c>
      <c r="AB5208" t="s">
        <v>36</v>
      </c>
      <c r="AD5208" s="27">
        <v>42069</v>
      </c>
      <c r="AE5208" t="s">
        <v>600</v>
      </c>
      <c r="AH5208">
        <v>0</v>
      </c>
      <c r="AN5208" t="s">
        <v>238</v>
      </c>
      <c r="AO5208">
        <v>2</v>
      </c>
      <c r="AP5208" t="s">
        <v>239</v>
      </c>
      <c r="AQ5208" s="27">
        <v>41986</v>
      </c>
      <c r="AR5208" t="s">
        <v>240</v>
      </c>
      <c r="AS5208">
        <v>8</v>
      </c>
      <c r="AT5208" t="s">
        <v>269</v>
      </c>
      <c r="AU5208" s="27">
        <v>41986</v>
      </c>
    </row>
    <row r="5209" spans="1:47" x14ac:dyDescent="0.2">
      <c r="A5209">
        <v>5208</v>
      </c>
      <c r="B5209" t="s">
        <v>17694</v>
      </c>
      <c r="C5209" t="s">
        <v>4287</v>
      </c>
      <c r="D5209" t="s">
        <v>17695</v>
      </c>
      <c r="E5209" s="27">
        <v>41515</v>
      </c>
      <c r="F5209" t="s">
        <v>233</v>
      </c>
      <c r="G5209" s="27">
        <v>33200</v>
      </c>
      <c r="H5209">
        <v>25</v>
      </c>
      <c r="I5209" t="s">
        <v>244</v>
      </c>
      <c r="J5209" t="s">
        <v>250</v>
      </c>
      <c r="K5209">
        <v>0</v>
      </c>
      <c r="L5209">
        <v>6</v>
      </c>
      <c r="M5209">
        <v>0</v>
      </c>
      <c r="N5209">
        <v>0</v>
      </c>
      <c r="O5209">
        <v>0</v>
      </c>
      <c r="P5209">
        <v>-41</v>
      </c>
      <c r="Q5209" s="28">
        <v>41474.17291666667</v>
      </c>
      <c r="R5209" s="28">
        <v>41508.142361111109</v>
      </c>
      <c r="S5209" t="s">
        <v>17696</v>
      </c>
      <c r="T5209" s="27">
        <v>41513</v>
      </c>
      <c r="V5209">
        <v>2</v>
      </c>
      <c r="W5209" t="s">
        <v>36</v>
      </c>
      <c r="X5209" t="s">
        <v>392</v>
      </c>
      <c r="Y5209">
        <v>1</v>
      </c>
      <c r="AA5209" t="s">
        <v>17697</v>
      </c>
      <c r="AB5209" t="s">
        <v>36</v>
      </c>
      <c r="AD5209" s="27">
        <v>41755</v>
      </c>
      <c r="AE5209" t="s">
        <v>392</v>
      </c>
      <c r="AH5209">
        <v>0</v>
      </c>
      <c r="AN5209" t="s">
        <v>238</v>
      </c>
      <c r="AO5209">
        <v>7</v>
      </c>
      <c r="AP5209" t="s">
        <v>246</v>
      </c>
      <c r="AQ5209" s="27">
        <v>41515</v>
      </c>
      <c r="AR5209" t="s">
        <v>240</v>
      </c>
      <c r="AS5209">
        <v>6</v>
      </c>
      <c r="AT5209" t="s">
        <v>246</v>
      </c>
      <c r="AU5209" s="27">
        <v>41515</v>
      </c>
    </row>
    <row r="5210" spans="1:47" x14ac:dyDescent="0.2">
      <c r="A5210">
        <v>5209</v>
      </c>
      <c r="B5210" t="s">
        <v>17698</v>
      </c>
      <c r="C5210" t="s">
        <v>1286</v>
      </c>
      <c r="D5210" t="s">
        <v>17699</v>
      </c>
      <c r="E5210" s="27">
        <v>41369</v>
      </c>
      <c r="F5210" t="s">
        <v>233</v>
      </c>
      <c r="G5210" s="27">
        <v>32621</v>
      </c>
      <c r="H5210">
        <v>26</v>
      </c>
      <c r="I5210" t="s">
        <v>244</v>
      </c>
      <c r="J5210" t="s">
        <v>245</v>
      </c>
      <c r="K5210">
        <v>0</v>
      </c>
      <c r="L5210">
        <v>3</v>
      </c>
      <c r="M5210">
        <v>0</v>
      </c>
      <c r="N5210">
        <v>0</v>
      </c>
      <c r="O5210">
        <v>0</v>
      </c>
      <c r="P5210">
        <v>-1</v>
      </c>
      <c r="Q5210" s="28">
        <v>41368.440972222219</v>
      </c>
      <c r="R5210" s="28">
        <v>41369.05972222222</v>
      </c>
      <c r="S5210" t="s">
        <v>17700</v>
      </c>
      <c r="T5210" s="27">
        <v>41368</v>
      </c>
      <c r="V5210">
        <v>1</v>
      </c>
      <c r="W5210" t="s">
        <v>32</v>
      </c>
      <c r="X5210" t="s">
        <v>268</v>
      </c>
      <c r="Y5210">
        <v>0</v>
      </c>
      <c r="AB5210" t="s">
        <v>237</v>
      </c>
      <c r="AH5210">
        <v>0</v>
      </c>
      <c r="AN5210" t="s">
        <v>238</v>
      </c>
      <c r="AO5210">
        <v>3</v>
      </c>
      <c r="AP5210" t="s">
        <v>239</v>
      </c>
      <c r="AQ5210" s="27">
        <v>41369</v>
      </c>
      <c r="AR5210" t="s">
        <v>240</v>
      </c>
      <c r="AS5210">
        <v>3</v>
      </c>
      <c r="AT5210" t="s">
        <v>239</v>
      </c>
      <c r="AU5210" s="27">
        <v>41369</v>
      </c>
    </row>
    <row r="5211" spans="1:47" x14ac:dyDescent="0.2">
      <c r="A5211">
        <v>5210</v>
      </c>
      <c r="B5211" t="s">
        <v>17701</v>
      </c>
      <c r="C5211" t="s">
        <v>17702</v>
      </c>
      <c r="D5211" t="s">
        <v>1308</v>
      </c>
      <c r="E5211" s="27">
        <v>41976</v>
      </c>
      <c r="F5211" t="s">
        <v>294</v>
      </c>
      <c r="G5211" s="27">
        <v>33621</v>
      </c>
      <c r="H5211">
        <v>24</v>
      </c>
      <c r="I5211" t="s">
        <v>259</v>
      </c>
      <c r="J5211" t="s">
        <v>250</v>
      </c>
      <c r="K5211">
        <v>0</v>
      </c>
      <c r="L5211">
        <v>4</v>
      </c>
      <c r="M5211">
        <v>0</v>
      </c>
      <c r="N5211">
        <v>0</v>
      </c>
      <c r="O5211">
        <v>1</v>
      </c>
      <c r="P5211">
        <v>-1</v>
      </c>
      <c r="Q5211" s="28">
        <v>41975.167361111111</v>
      </c>
      <c r="R5211" s="28">
        <v>41983.302777777775</v>
      </c>
      <c r="S5211" t="s">
        <v>17703</v>
      </c>
      <c r="U5211" s="27">
        <v>41975</v>
      </c>
      <c r="V5211">
        <v>1</v>
      </c>
      <c r="W5211" t="s">
        <v>32</v>
      </c>
      <c r="X5211" t="s">
        <v>274</v>
      </c>
      <c r="Y5211">
        <v>0</v>
      </c>
      <c r="AB5211" t="s">
        <v>237</v>
      </c>
      <c r="AH5211">
        <v>0</v>
      </c>
      <c r="AN5211" t="s">
        <v>238</v>
      </c>
      <c r="AO5211">
        <v>3</v>
      </c>
      <c r="AP5211" t="s">
        <v>239</v>
      </c>
      <c r="AQ5211" s="27">
        <v>41976</v>
      </c>
      <c r="AR5211" t="s">
        <v>240</v>
      </c>
      <c r="AS5211">
        <v>4</v>
      </c>
      <c r="AT5211" t="s">
        <v>239</v>
      </c>
      <c r="AU5211" s="27">
        <v>41976</v>
      </c>
    </row>
    <row r="5212" spans="1:47" x14ac:dyDescent="0.2">
      <c r="A5212">
        <v>5211</v>
      </c>
      <c r="B5212" t="s">
        <v>17704</v>
      </c>
      <c r="C5212" t="s">
        <v>826</v>
      </c>
      <c r="D5212" t="s">
        <v>17705</v>
      </c>
      <c r="E5212" s="27">
        <v>41401</v>
      </c>
      <c r="F5212" t="s">
        <v>233</v>
      </c>
      <c r="G5212" s="27">
        <v>31825</v>
      </c>
      <c r="H5212">
        <v>29</v>
      </c>
      <c r="I5212" t="s">
        <v>244</v>
      </c>
      <c r="J5212" t="s">
        <v>353</v>
      </c>
      <c r="K5212">
        <v>0</v>
      </c>
      <c r="L5212">
        <v>3</v>
      </c>
      <c r="M5212">
        <v>0</v>
      </c>
      <c r="N5212">
        <v>0</v>
      </c>
      <c r="O5212">
        <v>0</v>
      </c>
      <c r="S5212" t="s">
        <v>17706</v>
      </c>
      <c r="T5212" s="27">
        <v>41398</v>
      </c>
      <c r="V5212">
        <v>3</v>
      </c>
      <c r="W5212" t="s">
        <v>32</v>
      </c>
      <c r="X5212" t="s">
        <v>364</v>
      </c>
      <c r="Y5212">
        <v>0</v>
      </c>
      <c r="AB5212" t="s">
        <v>237</v>
      </c>
      <c r="AH5212">
        <v>0</v>
      </c>
      <c r="AN5212" t="s">
        <v>238</v>
      </c>
      <c r="AO5212">
        <v>2</v>
      </c>
      <c r="AP5212" t="s">
        <v>239</v>
      </c>
      <c r="AQ5212" s="27">
        <v>41401</v>
      </c>
      <c r="AR5212" t="s">
        <v>240</v>
      </c>
      <c r="AS5212">
        <v>3</v>
      </c>
      <c r="AT5212" t="s">
        <v>239</v>
      </c>
      <c r="AU5212" s="27">
        <v>41401</v>
      </c>
    </row>
    <row r="5213" spans="1:47" x14ac:dyDescent="0.2">
      <c r="A5213">
        <v>5212</v>
      </c>
      <c r="B5213" t="s">
        <v>17707</v>
      </c>
      <c r="C5213" t="s">
        <v>4277</v>
      </c>
      <c r="D5213" t="s">
        <v>671</v>
      </c>
      <c r="E5213" s="27">
        <v>41864</v>
      </c>
      <c r="F5213" t="s">
        <v>294</v>
      </c>
      <c r="G5213" s="27">
        <v>33395</v>
      </c>
      <c r="H5213">
        <v>24</v>
      </c>
      <c r="I5213" t="s">
        <v>259</v>
      </c>
      <c r="J5213" t="s">
        <v>250</v>
      </c>
      <c r="K5213">
        <v>0</v>
      </c>
      <c r="L5213">
        <v>5</v>
      </c>
      <c r="M5213">
        <v>0</v>
      </c>
      <c r="N5213">
        <v>0</v>
      </c>
      <c r="O5213">
        <v>0</v>
      </c>
      <c r="P5213">
        <v>-1</v>
      </c>
      <c r="Q5213" s="28">
        <v>41863.13958333333</v>
      </c>
      <c r="R5213" s="28">
        <v>41864.089583333334</v>
      </c>
      <c r="S5213" t="s">
        <v>17708</v>
      </c>
      <c r="T5213" s="27">
        <v>41863</v>
      </c>
      <c r="V5213">
        <v>1</v>
      </c>
      <c r="W5213" t="s">
        <v>32</v>
      </c>
      <c r="X5213" t="s">
        <v>359</v>
      </c>
      <c r="Y5213">
        <v>0</v>
      </c>
      <c r="AB5213" t="s">
        <v>237</v>
      </c>
      <c r="AH5213">
        <v>0</v>
      </c>
      <c r="AN5213" t="s">
        <v>238</v>
      </c>
      <c r="AO5213">
        <v>4</v>
      </c>
      <c r="AP5213" t="s">
        <v>239</v>
      </c>
      <c r="AQ5213" s="27">
        <v>41864</v>
      </c>
      <c r="AR5213" t="s">
        <v>240</v>
      </c>
      <c r="AS5213">
        <v>5</v>
      </c>
      <c r="AT5213" t="s">
        <v>246</v>
      </c>
      <c r="AU5213" s="27">
        <v>41864</v>
      </c>
    </row>
    <row r="5214" spans="1:47" x14ac:dyDescent="0.2">
      <c r="A5214">
        <v>5213</v>
      </c>
      <c r="B5214" t="s">
        <v>17709</v>
      </c>
      <c r="C5214" t="s">
        <v>2056</v>
      </c>
      <c r="D5214" t="s">
        <v>15841</v>
      </c>
      <c r="E5214" s="27">
        <v>41374</v>
      </c>
      <c r="F5214" t="s">
        <v>233</v>
      </c>
      <c r="G5214" s="27">
        <v>30291</v>
      </c>
      <c r="H5214">
        <v>33</v>
      </c>
      <c r="I5214" t="s">
        <v>244</v>
      </c>
      <c r="J5214" t="s">
        <v>353</v>
      </c>
      <c r="K5214">
        <v>0</v>
      </c>
      <c r="L5214">
        <v>2</v>
      </c>
      <c r="M5214">
        <v>0</v>
      </c>
      <c r="N5214">
        <v>0</v>
      </c>
      <c r="O5214">
        <v>3</v>
      </c>
      <c r="P5214">
        <v>-51</v>
      </c>
      <c r="Q5214" s="28">
        <v>41323.426388888889</v>
      </c>
      <c r="R5214" s="28">
        <v>41324.383333333331</v>
      </c>
      <c r="S5214" t="s">
        <v>17710</v>
      </c>
      <c r="T5214" s="27">
        <v>40379</v>
      </c>
      <c r="V5214">
        <v>995</v>
      </c>
      <c r="W5214" t="s">
        <v>36</v>
      </c>
      <c r="X5214" t="s">
        <v>324</v>
      </c>
      <c r="Y5214">
        <v>0</v>
      </c>
      <c r="AB5214" t="s">
        <v>237</v>
      </c>
      <c r="AH5214">
        <v>0</v>
      </c>
      <c r="AN5214" t="s">
        <v>238</v>
      </c>
      <c r="AO5214">
        <v>2</v>
      </c>
      <c r="AP5214" t="s">
        <v>239</v>
      </c>
      <c r="AQ5214" s="27">
        <v>41374</v>
      </c>
      <c r="AR5214" t="s">
        <v>240</v>
      </c>
      <c r="AS5214">
        <v>2</v>
      </c>
      <c r="AT5214" t="s">
        <v>239</v>
      </c>
      <c r="AU5214" s="27">
        <v>41374</v>
      </c>
    </row>
    <row r="5215" spans="1:47" x14ac:dyDescent="0.2">
      <c r="A5215">
        <v>5214</v>
      </c>
      <c r="B5215" t="s">
        <v>17711</v>
      </c>
      <c r="C5215" t="s">
        <v>242</v>
      </c>
      <c r="D5215" t="s">
        <v>14908</v>
      </c>
      <c r="E5215" s="27">
        <v>41479</v>
      </c>
      <c r="F5215" t="s">
        <v>233</v>
      </c>
      <c r="G5215" s="27">
        <v>26922</v>
      </c>
      <c r="H5215">
        <v>42</v>
      </c>
      <c r="I5215" t="s">
        <v>244</v>
      </c>
      <c r="J5215" t="s">
        <v>245</v>
      </c>
      <c r="K5215">
        <v>0</v>
      </c>
      <c r="L5215">
        <v>5</v>
      </c>
      <c r="M5215">
        <v>0</v>
      </c>
      <c r="N5215">
        <v>0</v>
      </c>
      <c r="O5215">
        <v>2</v>
      </c>
      <c r="P5215">
        <v>1</v>
      </c>
      <c r="Q5215" s="28">
        <v>41480.420138888891</v>
      </c>
      <c r="R5215" s="28">
        <v>41495.300000000003</v>
      </c>
      <c r="S5215" t="s">
        <v>17712</v>
      </c>
      <c r="U5215" s="27">
        <v>41411</v>
      </c>
      <c r="V5215">
        <v>68</v>
      </c>
      <c r="W5215" t="s">
        <v>32</v>
      </c>
      <c r="X5215" t="s">
        <v>274</v>
      </c>
      <c r="Y5215">
        <v>0</v>
      </c>
      <c r="AB5215" t="s">
        <v>237</v>
      </c>
      <c r="AH5215">
        <v>0</v>
      </c>
      <c r="AN5215" t="s">
        <v>238</v>
      </c>
      <c r="AO5215">
        <v>3</v>
      </c>
      <c r="AP5215" t="s">
        <v>239</v>
      </c>
      <c r="AQ5215" s="27">
        <v>41479</v>
      </c>
      <c r="AR5215" t="s">
        <v>240</v>
      </c>
      <c r="AS5215">
        <v>5</v>
      </c>
      <c r="AT5215" t="s">
        <v>246</v>
      </c>
      <c r="AU5215" s="27">
        <v>41479</v>
      </c>
    </row>
    <row r="5216" spans="1:47" x14ac:dyDescent="0.2">
      <c r="A5216">
        <v>5215</v>
      </c>
      <c r="B5216" t="s">
        <v>17713</v>
      </c>
      <c r="C5216" t="s">
        <v>1010</v>
      </c>
      <c r="D5216" t="s">
        <v>17714</v>
      </c>
      <c r="E5216" s="27">
        <v>41379</v>
      </c>
      <c r="F5216" t="s">
        <v>233</v>
      </c>
      <c r="G5216" s="27">
        <v>31764</v>
      </c>
      <c r="H5216">
        <v>29</v>
      </c>
      <c r="I5216" t="s">
        <v>244</v>
      </c>
      <c r="J5216" t="s">
        <v>245</v>
      </c>
      <c r="K5216">
        <v>0</v>
      </c>
      <c r="L5216">
        <v>2</v>
      </c>
      <c r="M5216">
        <v>0</v>
      </c>
      <c r="N5216">
        <v>0</v>
      </c>
      <c r="O5216">
        <v>0</v>
      </c>
      <c r="P5216">
        <v>-1</v>
      </c>
      <c r="Q5216" s="28">
        <v>41378.375</v>
      </c>
      <c r="R5216" s="28">
        <v>41379.368055555555</v>
      </c>
      <c r="S5216" t="s">
        <v>17715</v>
      </c>
      <c r="T5216" s="27">
        <v>41378</v>
      </c>
      <c r="V5216">
        <v>1</v>
      </c>
      <c r="W5216" t="s">
        <v>32</v>
      </c>
      <c r="X5216" t="s">
        <v>359</v>
      </c>
      <c r="Y5216">
        <v>0</v>
      </c>
      <c r="AB5216" t="s">
        <v>237</v>
      </c>
      <c r="AH5216">
        <v>0</v>
      </c>
      <c r="AN5216" t="s">
        <v>238</v>
      </c>
      <c r="AO5216">
        <v>3</v>
      </c>
      <c r="AP5216" t="s">
        <v>239</v>
      </c>
      <c r="AQ5216" s="27">
        <v>41379</v>
      </c>
      <c r="AR5216" t="s">
        <v>240</v>
      </c>
      <c r="AS5216">
        <v>2</v>
      </c>
      <c r="AT5216" t="s">
        <v>239</v>
      </c>
      <c r="AU5216" s="27">
        <v>41379</v>
      </c>
    </row>
    <row r="5217" spans="1:47" x14ac:dyDescent="0.2">
      <c r="A5217">
        <v>5216</v>
      </c>
      <c r="B5217" t="s">
        <v>17716</v>
      </c>
      <c r="C5217" t="s">
        <v>17717</v>
      </c>
      <c r="D5217" t="s">
        <v>586</v>
      </c>
      <c r="E5217" s="27">
        <v>41623</v>
      </c>
      <c r="F5217" t="s">
        <v>233</v>
      </c>
      <c r="G5217" s="27">
        <v>27271</v>
      </c>
      <c r="H5217">
        <v>41</v>
      </c>
      <c r="I5217" t="s">
        <v>244</v>
      </c>
      <c r="J5217" t="s">
        <v>250</v>
      </c>
      <c r="K5217">
        <v>0</v>
      </c>
      <c r="L5217">
        <v>1</v>
      </c>
      <c r="M5217">
        <v>0</v>
      </c>
      <c r="N5217">
        <v>0</v>
      </c>
      <c r="O5217">
        <v>4</v>
      </c>
      <c r="P5217">
        <v>0</v>
      </c>
      <c r="Q5217" s="28">
        <v>41623.538194444445</v>
      </c>
      <c r="R5217" s="28">
        <v>41623.07708333333</v>
      </c>
      <c r="S5217" t="s">
        <v>17718</v>
      </c>
      <c r="T5217" s="27">
        <v>41623</v>
      </c>
      <c r="V5217">
        <v>0</v>
      </c>
      <c r="W5217" t="s">
        <v>36</v>
      </c>
      <c r="X5217" t="s">
        <v>279</v>
      </c>
      <c r="Y5217">
        <v>1</v>
      </c>
      <c r="AA5217" t="s">
        <v>17719</v>
      </c>
      <c r="AB5217" t="s">
        <v>36</v>
      </c>
      <c r="AD5217" s="27">
        <v>42094</v>
      </c>
      <c r="AE5217" t="s">
        <v>879</v>
      </c>
      <c r="AH5217">
        <v>0</v>
      </c>
      <c r="AN5217" t="s">
        <v>238</v>
      </c>
      <c r="AO5217">
        <v>1</v>
      </c>
      <c r="AP5217" t="s">
        <v>239</v>
      </c>
      <c r="AQ5217" s="27">
        <v>41623</v>
      </c>
      <c r="AR5217" t="s">
        <v>240</v>
      </c>
      <c r="AS5217">
        <v>1</v>
      </c>
      <c r="AT5217" t="s">
        <v>239</v>
      </c>
      <c r="AU5217" s="27">
        <v>41623</v>
      </c>
    </row>
    <row r="5218" spans="1:47" x14ac:dyDescent="0.2">
      <c r="A5218">
        <v>5217</v>
      </c>
      <c r="B5218" t="s">
        <v>17720</v>
      </c>
      <c r="C5218" t="s">
        <v>505</v>
      </c>
      <c r="D5218" t="s">
        <v>586</v>
      </c>
      <c r="E5218" s="27">
        <v>41643</v>
      </c>
      <c r="F5218" t="s">
        <v>233</v>
      </c>
      <c r="G5218" s="27">
        <v>28828</v>
      </c>
      <c r="H5218">
        <v>37</v>
      </c>
      <c r="I5218" t="s">
        <v>244</v>
      </c>
      <c r="J5218" t="s">
        <v>250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-1</v>
      </c>
      <c r="Q5218" s="28">
        <v>41642.381944444445</v>
      </c>
      <c r="R5218" s="28">
        <v>41643.070833333331</v>
      </c>
      <c r="S5218" t="s">
        <v>17721</v>
      </c>
      <c r="T5218" s="27">
        <v>41642</v>
      </c>
      <c r="V5218">
        <v>1</v>
      </c>
      <c r="W5218" t="s">
        <v>32</v>
      </c>
      <c r="X5218" t="s">
        <v>254</v>
      </c>
      <c r="Y5218">
        <v>1</v>
      </c>
      <c r="AA5218" t="s">
        <v>17722</v>
      </c>
      <c r="AB5218" t="s">
        <v>36</v>
      </c>
      <c r="AC5218">
        <v>0</v>
      </c>
      <c r="AD5218" s="27">
        <v>42151</v>
      </c>
      <c r="AE5218" t="s">
        <v>279</v>
      </c>
      <c r="AF5218" s="27">
        <v>42151</v>
      </c>
      <c r="AG5218" s="27">
        <v>42152</v>
      </c>
      <c r="AH5218">
        <v>1</v>
      </c>
      <c r="AJ5218" t="s">
        <v>17722</v>
      </c>
      <c r="AK5218" t="s">
        <v>462</v>
      </c>
      <c r="AL5218" s="27">
        <v>42151</v>
      </c>
      <c r="AM5218" t="s">
        <v>279</v>
      </c>
      <c r="AN5218" t="s">
        <v>238</v>
      </c>
      <c r="AO5218">
        <v>1</v>
      </c>
      <c r="AP5218" t="s">
        <v>239</v>
      </c>
      <c r="AQ5218" s="27">
        <v>41643</v>
      </c>
      <c r="AR5218" t="s">
        <v>240</v>
      </c>
      <c r="AS5218">
        <v>1</v>
      </c>
      <c r="AT5218" t="s">
        <v>239</v>
      </c>
      <c r="AU5218" s="27">
        <v>41643</v>
      </c>
    </row>
    <row r="5219" spans="1:47" x14ac:dyDescent="0.2">
      <c r="A5219">
        <v>5218</v>
      </c>
      <c r="B5219" t="s">
        <v>17723</v>
      </c>
      <c r="C5219" t="s">
        <v>789</v>
      </c>
      <c r="D5219" t="s">
        <v>17724</v>
      </c>
      <c r="E5219" s="27">
        <v>41310</v>
      </c>
      <c r="F5219" t="s">
        <v>233</v>
      </c>
      <c r="G5219" s="27">
        <v>25384</v>
      </c>
      <c r="H5219">
        <v>46</v>
      </c>
      <c r="I5219" t="s">
        <v>234</v>
      </c>
      <c r="J5219" t="s">
        <v>245</v>
      </c>
      <c r="K5219">
        <v>0</v>
      </c>
      <c r="L5219">
        <v>3</v>
      </c>
      <c r="M5219">
        <v>0</v>
      </c>
      <c r="N5219">
        <v>0</v>
      </c>
      <c r="O5219">
        <v>2</v>
      </c>
      <c r="P5219">
        <v>-1</v>
      </c>
      <c r="Q5219" s="28">
        <v>41309.32708333333</v>
      </c>
      <c r="R5219" s="28">
        <v>41310.053472222222</v>
      </c>
      <c r="S5219" t="s">
        <v>17725</v>
      </c>
      <c r="T5219" s="27">
        <v>41309</v>
      </c>
      <c r="V5219">
        <v>1</v>
      </c>
      <c r="W5219" t="s">
        <v>32</v>
      </c>
      <c r="X5219" t="s">
        <v>17726</v>
      </c>
      <c r="Y5219">
        <v>0</v>
      </c>
      <c r="AB5219" t="s">
        <v>237</v>
      </c>
      <c r="AH5219">
        <v>0</v>
      </c>
      <c r="AN5219" t="s">
        <v>238</v>
      </c>
      <c r="AO5219">
        <v>1</v>
      </c>
      <c r="AP5219" t="s">
        <v>239</v>
      </c>
      <c r="AQ5219" s="27">
        <v>41310</v>
      </c>
      <c r="AR5219" t="s">
        <v>240</v>
      </c>
      <c r="AS5219">
        <v>3</v>
      </c>
      <c r="AT5219" t="s">
        <v>239</v>
      </c>
      <c r="AU5219" s="27">
        <v>41310</v>
      </c>
    </row>
    <row r="5220" spans="1:47" x14ac:dyDescent="0.2">
      <c r="A5220">
        <v>5219</v>
      </c>
      <c r="B5220" t="s">
        <v>17727</v>
      </c>
      <c r="C5220" t="s">
        <v>9126</v>
      </c>
      <c r="D5220" t="s">
        <v>17728</v>
      </c>
      <c r="E5220" s="27">
        <v>41305</v>
      </c>
      <c r="F5220" t="s">
        <v>294</v>
      </c>
      <c r="G5220" s="27">
        <v>21869</v>
      </c>
      <c r="H5220">
        <v>56</v>
      </c>
      <c r="I5220" t="s">
        <v>234</v>
      </c>
      <c r="J5220" t="s">
        <v>245</v>
      </c>
      <c r="K5220">
        <v>0</v>
      </c>
      <c r="L5220">
        <v>5</v>
      </c>
      <c r="M5220">
        <v>0</v>
      </c>
      <c r="N5220">
        <v>0</v>
      </c>
      <c r="O5220">
        <v>10</v>
      </c>
      <c r="P5220">
        <v>-1</v>
      </c>
      <c r="Q5220" s="28">
        <v>41304.34652777778</v>
      </c>
      <c r="R5220" s="28">
        <v>41345.37777777778</v>
      </c>
      <c r="S5220" t="s">
        <v>17729</v>
      </c>
      <c r="T5220" s="27">
        <v>41304</v>
      </c>
      <c r="V5220">
        <v>1</v>
      </c>
      <c r="W5220" t="s">
        <v>32</v>
      </c>
      <c r="X5220" t="s">
        <v>261</v>
      </c>
      <c r="Y5220">
        <v>1</v>
      </c>
      <c r="AA5220" t="s">
        <v>17730</v>
      </c>
      <c r="AB5220" t="s">
        <v>36</v>
      </c>
      <c r="AC5220">
        <v>0</v>
      </c>
      <c r="AD5220" s="27">
        <v>41379</v>
      </c>
      <c r="AE5220" t="s">
        <v>385</v>
      </c>
      <c r="AF5220" s="27">
        <v>41379</v>
      </c>
      <c r="AG5220" s="27">
        <v>41382</v>
      </c>
      <c r="AH5220">
        <v>0</v>
      </c>
      <c r="AN5220" t="s">
        <v>238</v>
      </c>
      <c r="AO5220">
        <v>4</v>
      </c>
      <c r="AP5220" t="s">
        <v>239</v>
      </c>
      <c r="AQ5220" s="27">
        <v>41305</v>
      </c>
      <c r="AR5220" t="s">
        <v>240</v>
      </c>
      <c r="AS5220">
        <v>5</v>
      </c>
      <c r="AT5220" t="s">
        <v>246</v>
      </c>
      <c r="AU5220" s="27">
        <v>41305</v>
      </c>
    </row>
    <row r="5221" spans="1:47" x14ac:dyDescent="0.2">
      <c r="A5221">
        <v>5220</v>
      </c>
      <c r="B5221" t="s">
        <v>17731</v>
      </c>
      <c r="C5221" t="s">
        <v>6460</v>
      </c>
      <c r="D5221" t="s">
        <v>586</v>
      </c>
      <c r="E5221" s="27">
        <v>41618</v>
      </c>
      <c r="F5221" t="s">
        <v>294</v>
      </c>
      <c r="G5221" s="27">
        <v>32089</v>
      </c>
      <c r="H5221">
        <v>28</v>
      </c>
      <c r="I5221" t="s">
        <v>244</v>
      </c>
      <c r="J5221" t="s">
        <v>250</v>
      </c>
      <c r="K5221">
        <v>0</v>
      </c>
      <c r="L5221">
        <v>2</v>
      </c>
      <c r="M5221">
        <v>0</v>
      </c>
      <c r="N5221">
        <v>0</v>
      </c>
      <c r="O5221">
        <v>0</v>
      </c>
      <c r="W5221" t="s">
        <v>237</v>
      </c>
      <c r="Y5221">
        <v>-1</v>
      </c>
      <c r="AB5221" t="s">
        <v>237</v>
      </c>
      <c r="AH5221">
        <v>0</v>
      </c>
      <c r="AN5221" t="s">
        <v>238</v>
      </c>
      <c r="AO5221">
        <v>2</v>
      </c>
      <c r="AP5221" t="s">
        <v>239</v>
      </c>
      <c r="AQ5221" s="27">
        <v>41618</v>
      </c>
      <c r="AR5221" t="s">
        <v>240</v>
      </c>
      <c r="AS5221">
        <v>2</v>
      </c>
      <c r="AT5221" t="s">
        <v>239</v>
      </c>
      <c r="AU5221" s="27">
        <v>41618</v>
      </c>
    </row>
    <row r="5222" spans="1:47" x14ac:dyDescent="0.2">
      <c r="A5222">
        <v>5221</v>
      </c>
      <c r="B5222" t="s">
        <v>17732</v>
      </c>
      <c r="C5222" t="s">
        <v>579</v>
      </c>
      <c r="D5222" t="s">
        <v>17733</v>
      </c>
      <c r="E5222" s="27">
        <v>41932</v>
      </c>
      <c r="F5222" t="s">
        <v>233</v>
      </c>
      <c r="G5222" s="27">
        <v>29268</v>
      </c>
      <c r="H5222">
        <v>36</v>
      </c>
      <c r="I5222" t="s">
        <v>244</v>
      </c>
      <c r="J5222" t="s">
        <v>250</v>
      </c>
      <c r="K5222">
        <v>0</v>
      </c>
      <c r="L5222">
        <v>7</v>
      </c>
      <c r="M5222">
        <v>0</v>
      </c>
      <c r="N5222">
        <v>0</v>
      </c>
      <c r="O5222">
        <v>3</v>
      </c>
      <c r="P5222">
        <v>0</v>
      </c>
      <c r="Q5222" s="28">
        <v>41932.086805555555</v>
      </c>
      <c r="R5222" s="28">
        <v>41932.425000000003</v>
      </c>
      <c r="S5222" t="s">
        <v>17734</v>
      </c>
      <c r="T5222" s="27">
        <v>41932</v>
      </c>
      <c r="V5222">
        <v>0</v>
      </c>
      <c r="W5222" t="s">
        <v>32</v>
      </c>
      <c r="X5222" t="s">
        <v>364</v>
      </c>
      <c r="Y5222">
        <v>0</v>
      </c>
      <c r="AB5222" t="s">
        <v>237</v>
      </c>
      <c r="AH5222">
        <v>0</v>
      </c>
      <c r="AN5222" t="s">
        <v>238</v>
      </c>
      <c r="AO5222">
        <v>5</v>
      </c>
      <c r="AP5222" t="s">
        <v>246</v>
      </c>
      <c r="AQ5222" s="27">
        <v>41932</v>
      </c>
      <c r="AR5222" t="s">
        <v>240</v>
      </c>
      <c r="AS5222">
        <v>7</v>
      </c>
      <c r="AT5222" t="s">
        <v>246</v>
      </c>
      <c r="AU5222" s="27">
        <v>41932</v>
      </c>
    </row>
    <row r="5223" spans="1:47" x14ac:dyDescent="0.2">
      <c r="A5223">
        <v>5222</v>
      </c>
      <c r="B5223" t="s">
        <v>17735</v>
      </c>
      <c r="C5223" t="s">
        <v>2871</v>
      </c>
      <c r="D5223" t="s">
        <v>419</v>
      </c>
      <c r="E5223" s="27">
        <v>41410</v>
      </c>
      <c r="F5223" t="s">
        <v>233</v>
      </c>
      <c r="G5223" s="27">
        <v>34019</v>
      </c>
      <c r="H5223">
        <v>23</v>
      </c>
      <c r="I5223" t="s">
        <v>259</v>
      </c>
      <c r="J5223" t="s">
        <v>250</v>
      </c>
      <c r="K5223">
        <v>0</v>
      </c>
      <c r="L5223">
        <v>3</v>
      </c>
      <c r="M5223">
        <v>0</v>
      </c>
      <c r="N5223">
        <v>0</v>
      </c>
      <c r="O5223">
        <v>0</v>
      </c>
      <c r="P5223">
        <v>-1</v>
      </c>
      <c r="Q5223" s="28">
        <v>41409.207638888889</v>
      </c>
      <c r="R5223" s="28">
        <v>41410.095833333333</v>
      </c>
      <c r="S5223" t="s">
        <v>17736</v>
      </c>
      <c r="T5223" s="27">
        <v>41409</v>
      </c>
      <c r="V5223">
        <v>1</v>
      </c>
      <c r="W5223" t="s">
        <v>32</v>
      </c>
      <c r="X5223" t="s">
        <v>359</v>
      </c>
      <c r="Y5223">
        <v>1</v>
      </c>
      <c r="AA5223" t="s">
        <v>17737</v>
      </c>
      <c r="AB5223" t="s">
        <v>36</v>
      </c>
      <c r="AC5223">
        <v>0</v>
      </c>
      <c r="AD5223" s="27">
        <v>41886</v>
      </c>
      <c r="AE5223" t="s">
        <v>422</v>
      </c>
      <c r="AF5223" s="27">
        <v>41886</v>
      </c>
      <c r="AG5223" s="27">
        <v>41887</v>
      </c>
      <c r="AH5223">
        <v>0</v>
      </c>
      <c r="AN5223" t="s">
        <v>238</v>
      </c>
      <c r="AO5223">
        <v>5</v>
      </c>
      <c r="AP5223" t="s">
        <v>246</v>
      </c>
      <c r="AQ5223" s="27">
        <v>41410</v>
      </c>
      <c r="AR5223" t="s">
        <v>240</v>
      </c>
      <c r="AS5223">
        <v>3</v>
      </c>
      <c r="AT5223" t="s">
        <v>239</v>
      </c>
      <c r="AU5223" s="27">
        <v>41410</v>
      </c>
    </row>
    <row r="5224" spans="1:47" x14ac:dyDescent="0.2">
      <c r="A5224">
        <v>5223</v>
      </c>
      <c r="B5224" t="s">
        <v>17738</v>
      </c>
      <c r="C5224" t="s">
        <v>17739</v>
      </c>
      <c r="D5224" t="s">
        <v>14515</v>
      </c>
      <c r="E5224" s="27">
        <v>41932</v>
      </c>
      <c r="F5224" t="s">
        <v>294</v>
      </c>
      <c r="G5224" s="27">
        <v>34034</v>
      </c>
      <c r="H5224">
        <v>23</v>
      </c>
      <c r="I5224" t="s">
        <v>259</v>
      </c>
      <c r="J5224" t="s">
        <v>250</v>
      </c>
      <c r="K5224">
        <v>0</v>
      </c>
      <c r="L5224">
        <v>5</v>
      </c>
      <c r="M5224">
        <v>0</v>
      </c>
      <c r="N5224">
        <v>0</v>
      </c>
      <c r="O5224">
        <v>1</v>
      </c>
      <c r="P5224">
        <v>-2</v>
      </c>
      <c r="Q5224" s="28">
        <v>41930.304166666669</v>
      </c>
      <c r="R5224" s="28">
        <v>41932.056944444441</v>
      </c>
      <c r="S5224" t="s">
        <v>17740</v>
      </c>
      <c r="T5224" s="27">
        <v>41930</v>
      </c>
      <c r="V5224">
        <v>2</v>
      </c>
      <c r="W5224" t="s">
        <v>32</v>
      </c>
      <c r="X5224" t="s">
        <v>402</v>
      </c>
      <c r="Y5224">
        <v>1</v>
      </c>
      <c r="AA5224" t="s">
        <v>17741</v>
      </c>
      <c r="AB5224" t="s">
        <v>36</v>
      </c>
      <c r="AC5224">
        <v>0</v>
      </c>
      <c r="AD5224" s="27">
        <v>42045</v>
      </c>
      <c r="AE5224" t="s">
        <v>474</v>
      </c>
      <c r="AF5224" s="27">
        <v>42045</v>
      </c>
      <c r="AG5224" s="27">
        <v>42050</v>
      </c>
      <c r="AH5224">
        <v>0</v>
      </c>
      <c r="AN5224" t="s">
        <v>238</v>
      </c>
      <c r="AO5224">
        <v>5</v>
      </c>
      <c r="AP5224" t="s">
        <v>246</v>
      </c>
      <c r="AQ5224" s="27">
        <v>41932</v>
      </c>
      <c r="AR5224" t="s">
        <v>240</v>
      </c>
      <c r="AS5224">
        <v>5</v>
      </c>
      <c r="AT5224" t="s">
        <v>246</v>
      </c>
      <c r="AU5224" s="27">
        <v>41932</v>
      </c>
    </row>
    <row r="5225" spans="1:47" x14ac:dyDescent="0.2">
      <c r="A5225">
        <v>5224</v>
      </c>
      <c r="B5225" t="s">
        <v>17742</v>
      </c>
      <c r="C5225" t="s">
        <v>17743</v>
      </c>
      <c r="D5225" t="s">
        <v>2124</v>
      </c>
      <c r="E5225" s="27">
        <v>41307</v>
      </c>
      <c r="F5225" t="s">
        <v>233</v>
      </c>
      <c r="G5225" s="27">
        <v>33328</v>
      </c>
      <c r="H5225">
        <v>25</v>
      </c>
      <c r="I5225" t="s">
        <v>244</v>
      </c>
      <c r="J5225" t="s">
        <v>250</v>
      </c>
      <c r="K5225">
        <v>0</v>
      </c>
      <c r="L5225">
        <v>8</v>
      </c>
      <c r="M5225">
        <v>0</v>
      </c>
      <c r="N5225">
        <v>0</v>
      </c>
      <c r="O5225">
        <v>0</v>
      </c>
      <c r="P5225">
        <v>0</v>
      </c>
      <c r="Q5225" s="28">
        <v>41307.532638888886</v>
      </c>
      <c r="R5225" s="28">
        <v>41307.324999999997</v>
      </c>
      <c r="S5225" t="s">
        <v>17744</v>
      </c>
      <c r="T5225" s="27">
        <v>41306</v>
      </c>
      <c r="V5225">
        <v>1</v>
      </c>
      <c r="W5225" t="s">
        <v>32</v>
      </c>
      <c r="X5225" t="s">
        <v>14869</v>
      </c>
      <c r="Y5225">
        <v>1</v>
      </c>
      <c r="AA5225" t="s">
        <v>17745</v>
      </c>
      <c r="AB5225" t="s">
        <v>32</v>
      </c>
      <c r="AD5225" s="27">
        <v>41451</v>
      </c>
      <c r="AE5225" t="s">
        <v>9747</v>
      </c>
      <c r="AH5225">
        <v>0</v>
      </c>
      <c r="AN5225" t="s">
        <v>238</v>
      </c>
      <c r="AO5225">
        <v>6</v>
      </c>
      <c r="AP5225" t="s">
        <v>246</v>
      </c>
      <c r="AQ5225" s="27">
        <v>41307</v>
      </c>
      <c r="AR5225" t="s">
        <v>240</v>
      </c>
      <c r="AS5225">
        <v>8</v>
      </c>
      <c r="AT5225" t="s">
        <v>269</v>
      </c>
      <c r="AU5225" s="27">
        <v>41307</v>
      </c>
    </row>
    <row r="5226" spans="1:47" x14ac:dyDescent="0.2">
      <c r="A5226">
        <v>5225</v>
      </c>
      <c r="B5226" t="s">
        <v>17746</v>
      </c>
      <c r="C5226" t="s">
        <v>3053</v>
      </c>
      <c r="D5226" t="s">
        <v>3399</v>
      </c>
      <c r="E5226" s="27">
        <v>41888</v>
      </c>
      <c r="F5226" t="s">
        <v>233</v>
      </c>
      <c r="G5226" s="27">
        <v>33609</v>
      </c>
      <c r="H5226">
        <v>24</v>
      </c>
      <c r="I5226" t="s">
        <v>259</v>
      </c>
      <c r="J5226" t="s">
        <v>250</v>
      </c>
      <c r="K5226">
        <v>0</v>
      </c>
      <c r="L5226">
        <v>7</v>
      </c>
      <c r="M5226">
        <v>0</v>
      </c>
      <c r="N5226">
        <v>0</v>
      </c>
      <c r="O5226">
        <v>1</v>
      </c>
      <c r="P5226">
        <v>-1</v>
      </c>
      <c r="Q5226" s="28">
        <v>41887.23333333333</v>
      </c>
      <c r="R5226" s="28">
        <v>41888.408333333333</v>
      </c>
      <c r="S5226" t="s">
        <v>17747</v>
      </c>
      <c r="T5226" s="27">
        <v>41887</v>
      </c>
      <c r="V5226">
        <v>1</v>
      </c>
      <c r="W5226" t="s">
        <v>32</v>
      </c>
      <c r="X5226" t="s">
        <v>378</v>
      </c>
      <c r="Y5226">
        <v>1</v>
      </c>
      <c r="AA5226" t="s">
        <v>17748</v>
      </c>
      <c r="AB5226" t="s">
        <v>36</v>
      </c>
      <c r="AD5226" s="27">
        <v>42084</v>
      </c>
      <c r="AE5226" t="s">
        <v>324</v>
      </c>
      <c r="AH5226">
        <v>0</v>
      </c>
      <c r="AN5226" t="s">
        <v>238</v>
      </c>
      <c r="AO5226">
        <v>6</v>
      </c>
      <c r="AP5226" t="s">
        <v>246</v>
      </c>
      <c r="AQ5226" s="27">
        <v>41888</v>
      </c>
      <c r="AR5226" t="s">
        <v>240</v>
      </c>
      <c r="AS5226">
        <v>7</v>
      </c>
      <c r="AT5226" t="s">
        <v>246</v>
      </c>
      <c r="AU5226" s="27">
        <v>41888</v>
      </c>
    </row>
    <row r="5227" spans="1:47" x14ac:dyDescent="0.2">
      <c r="A5227">
        <v>5226</v>
      </c>
      <c r="B5227" t="s">
        <v>17749</v>
      </c>
      <c r="C5227" t="s">
        <v>16893</v>
      </c>
      <c r="D5227" t="s">
        <v>381</v>
      </c>
      <c r="E5227" s="27">
        <v>41639</v>
      </c>
      <c r="F5227" t="s">
        <v>233</v>
      </c>
      <c r="G5227" s="27">
        <v>29360</v>
      </c>
      <c r="H5227">
        <v>35</v>
      </c>
      <c r="I5227" t="s">
        <v>244</v>
      </c>
      <c r="J5227" t="s">
        <v>250</v>
      </c>
      <c r="K5227">
        <v>0</v>
      </c>
      <c r="L5227">
        <v>10</v>
      </c>
      <c r="M5227">
        <v>0</v>
      </c>
      <c r="N5227">
        <v>0</v>
      </c>
      <c r="O5227">
        <v>27</v>
      </c>
      <c r="P5227">
        <v>-103</v>
      </c>
      <c r="Q5227" s="28">
        <v>41536.109027777777</v>
      </c>
      <c r="R5227" s="28">
        <v>41537.324999999997</v>
      </c>
      <c r="S5227" t="s">
        <v>17750</v>
      </c>
      <c r="T5227" s="27">
        <v>41638</v>
      </c>
      <c r="V5227">
        <v>1</v>
      </c>
      <c r="W5227" t="s">
        <v>32</v>
      </c>
      <c r="X5227" t="s">
        <v>359</v>
      </c>
      <c r="Y5227">
        <v>0</v>
      </c>
      <c r="AB5227" t="s">
        <v>237</v>
      </c>
      <c r="AH5227">
        <v>0</v>
      </c>
      <c r="AN5227" t="s">
        <v>238</v>
      </c>
      <c r="AO5227">
        <v>6</v>
      </c>
      <c r="AP5227" t="s">
        <v>246</v>
      </c>
      <c r="AQ5227" s="27">
        <v>41639</v>
      </c>
      <c r="AR5227" t="s">
        <v>240</v>
      </c>
      <c r="AS5227">
        <v>10</v>
      </c>
      <c r="AT5227" t="s">
        <v>269</v>
      </c>
      <c r="AU5227" s="27">
        <v>41639</v>
      </c>
    </row>
    <row r="5228" spans="1:47" x14ac:dyDescent="0.2">
      <c r="A5228">
        <v>5227</v>
      </c>
      <c r="B5228" t="s">
        <v>17751</v>
      </c>
      <c r="C5228" t="s">
        <v>297</v>
      </c>
      <c r="D5228" t="s">
        <v>830</v>
      </c>
      <c r="E5228" s="27">
        <v>41289</v>
      </c>
      <c r="F5228" t="s">
        <v>233</v>
      </c>
      <c r="G5228" s="27">
        <v>24878</v>
      </c>
      <c r="H5228">
        <v>48</v>
      </c>
      <c r="I5228" t="s">
        <v>234</v>
      </c>
      <c r="J5228" t="s">
        <v>250</v>
      </c>
      <c r="K5228">
        <v>0</v>
      </c>
      <c r="L5228">
        <v>8</v>
      </c>
      <c r="M5228">
        <v>0</v>
      </c>
      <c r="N5228">
        <v>0</v>
      </c>
      <c r="O5228">
        <v>10</v>
      </c>
      <c r="S5228" t="s">
        <v>17752</v>
      </c>
      <c r="T5228" s="27">
        <v>41074</v>
      </c>
      <c r="V5228">
        <v>215</v>
      </c>
      <c r="W5228" t="s">
        <v>32</v>
      </c>
      <c r="X5228" t="s">
        <v>898</v>
      </c>
      <c r="Y5228">
        <v>0</v>
      </c>
      <c r="AB5228" t="s">
        <v>237</v>
      </c>
      <c r="AH5228">
        <v>0</v>
      </c>
      <c r="AN5228" t="s">
        <v>238</v>
      </c>
      <c r="AO5228">
        <v>6</v>
      </c>
      <c r="AP5228" t="s">
        <v>246</v>
      </c>
      <c r="AQ5228" s="27">
        <v>41289</v>
      </c>
      <c r="AR5228" t="s">
        <v>240</v>
      </c>
      <c r="AS5228">
        <v>8</v>
      </c>
      <c r="AT5228" t="s">
        <v>269</v>
      </c>
      <c r="AU5228" s="27">
        <v>41289</v>
      </c>
    </row>
    <row r="5229" spans="1:47" x14ac:dyDescent="0.2">
      <c r="A5229">
        <v>5228</v>
      </c>
      <c r="B5229" t="s">
        <v>17753</v>
      </c>
      <c r="C5229" t="s">
        <v>17754</v>
      </c>
      <c r="D5229" t="s">
        <v>17755</v>
      </c>
      <c r="E5229" s="27">
        <v>41719</v>
      </c>
      <c r="F5229" t="s">
        <v>233</v>
      </c>
      <c r="G5229" s="27">
        <v>15956</v>
      </c>
      <c r="H5229">
        <v>72</v>
      </c>
      <c r="I5229" t="s">
        <v>234</v>
      </c>
      <c r="J5229" t="s">
        <v>245</v>
      </c>
      <c r="K5229">
        <v>0</v>
      </c>
      <c r="L5229">
        <v>1</v>
      </c>
      <c r="M5229">
        <v>0</v>
      </c>
      <c r="N5229">
        <v>0</v>
      </c>
      <c r="O5229">
        <v>0</v>
      </c>
      <c r="W5229" t="s">
        <v>237</v>
      </c>
      <c r="Y5229">
        <v>-1</v>
      </c>
      <c r="AB5229" t="s">
        <v>237</v>
      </c>
      <c r="AH5229">
        <v>0</v>
      </c>
      <c r="AN5229" t="s">
        <v>238</v>
      </c>
      <c r="AO5229">
        <v>1</v>
      </c>
      <c r="AP5229" t="s">
        <v>239</v>
      </c>
      <c r="AQ5229" s="27">
        <v>41719</v>
      </c>
      <c r="AR5229" t="s">
        <v>240</v>
      </c>
      <c r="AS5229">
        <v>1</v>
      </c>
      <c r="AT5229" t="s">
        <v>239</v>
      </c>
      <c r="AU5229" s="27">
        <v>41719</v>
      </c>
    </row>
    <row r="5230" spans="1:47" x14ac:dyDescent="0.2">
      <c r="A5230">
        <v>5229</v>
      </c>
      <c r="B5230" t="s">
        <v>17756</v>
      </c>
      <c r="C5230" t="s">
        <v>6373</v>
      </c>
      <c r="D5230" t="s">
        <v>17757</v>
      </c>
      <c r="E5230" s="27">
        <v>41827</v>
      </c>
      <c r="F5230" t="s">
        <v>233</v>
      </c>
      <c r="G5230" s="27">
        <v>22298</v>
      </c>
      <c r="H5230">
        <v>55</v>
      </c>
      <c r="I5230" t="s">
        <v>234</v>
      </c>
      <c r="J5230" t="s">
        <v>245</v>
      </c>
      <c r="K5230">
        <v>0</v>
      </c>
      <c r="L5230">
        <v>1</v>
      </c>
      <c r="M5230">
        <v>0</v>
      </c>
      <c r="N5230">
        <v>0</v>
      </c>
      <c r="O5230">
        <v>9</v>
      </c>
      <c r="P5230">
        <v>-1</v>
      </c>
      <c r="Q5230" s="28">
        <v>41826.476388888892</v>
      </c>
      <c r="R5230" s="28">
        <v>41827.337500000001</v>
      </c>
      <c r="S5230" t="s">
        <v>17758</v>
      </c>
      <c r="T5230" s="27">
        <v>41826</v>
      </c>
      <c r="V5230">
        <v>1</v>
      </c>
      <c r="W5230" t="s">
        <v>32</v>
      </c>
      <c r="X5230" t="s">
        <v>1449</v>
      </c>
      <c r="Y5230">
        <v>0</v>
      </c>
      <c r="AB5230" t="s">
        <v>237</v>
      </c>
      <c r="AH5230">
        <v>0</v>
      </c>
      <c r="AN5230" t="s">
        <v>238</v>
      </c>
      <c r="AO5230">
        <v>1</v>
      </c>
      <c r="AP5230" t="s">
        <v>239</v>
      </c>
      <c r="AQ5230" s="27">
        <v>41827</v>
      </c>
      <c r="AR5230" t="s">
        <v>240</v>
      </c>
      <c r="AS5230">
        <v>1</v>
      </c>
      <c r="AT5230" t="s">
        <v>239</v>
      </c>
      <c r="AU5230" s="27">
        <v>41827</v>
      </c>
    </row>
    <row r="5231" spans="1:47" x14ac:dyDescent="0.2">
      <c r="A5231">
        <v>5230</v>
      </c>
      <c r="B5231" t="s">
        <v>17759</v>
      </c>
      <c r="C5231" t="s">
        <v>2690</v>
      </c>
      <c r="D5231" t="s">
        <v>17760</v>
      </c>
      <c r="E5231" s="27">
        <v>41874</v>
      </c>
      <c r="F5231" t="s">
        <v>233</v>
      </c>
      <c r="G5231" s="27">
        <v>34516</v>
      </c>
      <c r="H5231">
        <v>21</v>
      </c>
      <c r="I5231" t="s">
        <v>259</v>
      </c>
      <c r="J5231" t="s">
        <v>353</v>
      </c>
      <c r="K5231">
        <v>0</v>
      </c>
      <c r="L5231">
        <v>4</v>
      </c>
      <c r="M5231">
        <v>0</v>
      </c>
      <c r="N5231">
        <v>0</v>
      </c>
      <c r="O5231">
        <v>0</v>
      </c>
      <c r="P5231">
        <v>-1</v>
      </c>
      <c r="Q5231" s="28">
        <v>41873.161111111112</v>
      </c>
      <c r="R5231" s="28">
        <v>41875.183333333334</v>
      </c>
      <c r="S5231" t="s">
        <v>17761</v>
      </c>
      <c r="T5231" s="27">
        <v>41873</v>
      </c>
      <c r="V5231">
        <v>1</v>
      </c>
      <c r="W5231" t="s">
        <v>32</v>
      </c>
      <c r="X5231" t="s">
        <v>729</v>
      </c>
      <c r="Y5231">
        <v>0</v>
      </c>
      <c r="AB5231" t="s">
        <v>237</v>
      </c>
      <c r="AH5231">
        <v>0</v>
      </c>
      <c r="AN5231" t="s">
        <v>238</v>
      </c>
      <c r="AO5231">
        <v>5</v>
      </c>
      <c r="AP5231" t="s">
        <v>246</v>
      </c>
      <c r="AQ5231" s="27">
        <v>41874</v>
      </c>
      <c r="AR5231" t="s">
        <v>240</v>
      </c>
      <c r="AS5231">
        <v>4</v>
      </c>
      <c r="AT5231" t="s">
        <v>239</v>
      </c>
      <c r="AU5231" s="27">
        <v>41874</v>
      </c>
    </row>
    <row r="5232" spans="1:47" x14ac:dyDescent="0.2">
      <c r="A5232">
        <v>5231</v>
      </c>
      <c r="B5232" t="s">
        <v>17762</v>
      </c>
      <c r="C5232" t="s">
        <v>17763</v>
      </c>
      <c r="D5232" t="s">
        <v>17764</v>
      </c>
      <c r="E5232" s="27">
        <v>41366</v>
      </c>
      <c r="F5232" t="s">
        <v>233</v>
      </c>
      <c r="G5232" s="27">
        <v>32792</v>
      </c>
      <c r="H5232">
        <v>26</v>
      </c>
      <c r="I5232" t="s">
        <v>244</v>
      </c>
      <c r="J5232" t="s">
        <v>353</v>
      </c>
      <c r="K5232">
        <v>0</v>
      </c>
      <c r="L5232">
        <v>2</v>
      </c>
      <c r="M5232">
        <v>0</v>
      </c>
      <c r="N5232">
        <v>0</v>
      </c>
      <c r="O5232">
        <v>1</v>
      </c>
      <c r="P5232">
        <v>-24</v>
      </c>
      <c r="Q5232" s="28">
        <v>41342.286805555559</v>
      </c>
      <c r="R5232" s="28">
        <v>41343.066666666666</v>
      </c>
      <c r="S5232" t="s">
        <v>17765</v>
      </c>
      <c r="T5232" s="27">
        <v>41342</v>
      </c>
      <c r="V5232">
        <v>24</v>
      </c>
      <c r="W5232" t="s">
        <v>36</v>
      </c>
      <c r="X5232" t="s">
        <v>595</v>
      </c>
      <c r="Y5232">
        <v>1</v>
      </c>
      <c r="AA5232" t="s">
        <v>17766</v>
      </c>
      <c r="AB5232" t="s">
        <v>36</v>
      </c>
      <c r="AD5232" s="27">
        <v>41811</v>
      </c>
      <c r="AE5232" t="s">
        <v>324</v>
      </c>
      <c r="AH5232">
        <v>0</v>
      </c>
      <c r="AN5232" t="s">
        <v>238</v>
      </c>
      <c r="AO5232">
        <v>3</v>
      </c>
      <c r="AP5232" t="s">
        <v>239</v>
      </c>
      <c r="AQ5232" s="27">
        <v>41366</v>
      </c>
      <c r="AR5232" t="s">
        <v>240</v>
      </c>
      <c r="AS5232">
        <v>2</v>
      </c>
      <c r="AT5232" t="s">
        <v>239</v>
      </c>
      <c r="AU5232" s="27">
        <v>41366</v>
      </c>
    </row>
    <row r="5233" spans="1:47" x14ac:dyDescent="0.2">
      <c r="A5233">
        <v>5232</v>
      </c>
      <c r="B5233" t="s">
        <v>17767</v>
      </c>
      <c r="C5233" t="s">
        <v>500</v>
      </c>
      <c r="D5233" t="s">
        <v>17768</v>
      </c>
      <c r="E5233" s="27">
        <v>41356</v>
      </c>
      <c r="F5233" t="s">
        <v>233</v>
      </c>
      <c r="G5233" s="27">
        <v>33684</v>
      </c>
      <c r="H5233">
        <v>24</v>
      </c>
      <c r="I5233" t="s">
        <v>259</v>
      </c>
      <c r="J5233" t="s">
        <v>245</v>
      </c>
      <c r="K5233">
        <v>0</v>
      </c>
      <c r="L5233">
        <v>7</v>
      </c>
      <c r="M5233">
        <v>0</v>
      </c>
      <c r="N5233">
        <v>0</v>
      </c>
      <c r="O5233">
        <v>2</v>
      </c>
      <c r="P5233">
        <v>-1</v>
      </c>
      <c r="Q5233" s="28">
        <v>41355.367361111108</v>
      </c>
      <c r="R5233" s="28">
        <v>41365.372916666667</v>
      </c>
      <c r="S5233" t="s">
        <v>17769</v>
      </c>
      <c r="T5233" s="27">
        <v>41355</v>
      </c>
      <c r="V5233">
        <v>1</v>
      </c>
      <c r="W5233" t="s">
        <v>32</v>
      </c>
      <c r="X5233" t="s">
        <v>847</v>
      </c>
      <c r="Y5233">
        <v>1</v>
      </c>
      <c r="AA5233" t="s">
        <v>17770</v>
      </c>
      <c r="AB5233" t="s">
        <v>32</v>
      </c>
      <c r="AC5233">
        <v>0</v>
      </c>
      <c r="AD5233" s="27">
        <v>41559</v>
      </c>
      <c r="AE5233" t="s">
        <v>359</v>
      </c>
      <c r="AF5233" s="27">
        <v>41559</v>
      </c>
      <c r="AG5233" s="27">
        <v>41677</v>
      </c>
      <c r="AH5233">
        <v>0</v>
      </c>
      <c r="AN5233" t="s">
        <v>238</v>
      </c>
      <c r="AO5233">
        <v>5</v>
      </c>
      <c r="AP5233" t="s">
        <v>246</v>
      </c>
      <c r="AQ5233" s="27">
        <v>41356</v>
      </c>
      <c r="AR5233" t="s">
        <v>240</v>
      </c>
      <c r="AS5233">
        <v>7</v>
      </c>
      <c r="AT5233" t="s">
        <v>246</v>
      </c>
      <c r="AU5233" s="27">
        <v>41356</v>
      </c>
    </row>
    <row r="5234" spans="1:47" x14ac:dyDescent="0.2">
      <c r="A5234">
        <v>5233</v>
      </c>
      <c r="B5234" t="s">
        <v>17771</v>
      </c>
      <c r="C5234" t="s">
        <v>17772</v>
      </c>
      <c r="D5234" t="s">
        <v>17773</v>
      </c>
      <c r="E5234" s="27">
        <v>41929</v>
      </c>
      <c r="F5234" t="s">
        <v>233</v>
      </c>
      <c r="G5234" s="27">
        <v>26594</v>
      </c>
      <c r="H5234">
        <v>43</v>
      </c>
      <c r="I5234" t="s">
        <v>244</v>
      </c>
      <c r="J5234" t="s">
        <v>250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-1</v>
      </c>
      <c r="Q5234" s="28">
        <v>41928.241666666669</v>
      </c>
      <c r="R5234" s="28">
        <v>41930.072916666664</v>
      </c>
      <c r="S5234" t="s">
        <v>17774</v>
      </c>
      <c r="T5234" s="27">
        <v>41928</v>
      </c>
      <c r="V5234">
        <v>1</v>
      </c>
      <c r="W5234" t="s">
        <v>36</v>
      </c>
      <c r="X5234" t="s">
        <v>279</v>
      </c>
      <c r="Y5234">
        <v>0</v>
      </c>
      <c r="AB5234" t="s">
        <v>237</v>
      </c>
      <c r="AH5234">
        <v>0</v>
      </c>
      <c r="AN5234" t="s">
        <v>238</v>
      </c>
      <c r="AO5234">
        <v>1</v>
      </c>
      <c r="AP5234" t="s">
        <v>239</v>
      </c>
      <c r="AQ5234" s="27">
        <v>41929</v>
      </c>
      <c r="AR5234" t="s">
        <v>240</v>
      </c>
      <c r="AS5234">
        <v>1</v>
      </c>
      <c r="AT5234" t="s">
        <v>239</v>
      </c>
      <c r="AU5234" s="27">
        <v>41929</v>
      </c>
    </row>
    <row r="5235" spans="1:47" x14ac:dyDescent="0.2">
      <c r="A5235">
        <v>5234</v>
      </c>
      <c r="B5235" t="s">
        <v>17775</v>
      </c>
      <c r="C5235" t="s">
        <v>17776</v>
      </c>
      <c r="D5235" t="s">
        <v>741</v>
      </c>
      <c r="E5235" s="27">
        <v>41402</v>
      </c>
      <c r="F5235" t="s">
        <v>233</v>
      </c>
      <c r="G5235" s="27">
        <v>29210</v>
      </c>
      <c r="H5235">
        <v>36</v>
      </c>
      <c r="I5235" t="s">
        <v>244</v>
      </c>
      <c r="J5235" t="s">
        <v>245</v>
      </c>
      <c r="K5235">
        <v>0</v>
      </c>
      <c r="L5235">
        <v>1</v>
      </c>
      <c r="M5235">
        <v>0</v>
      </c>
      <c r="N5235">
        <v>0</v>
      </c>
      <c r="O5235">
        <v>0</v>
      </c>
      <c r="W5235" t="s">
        <v>237</v>
      </c>
      <c r="Y5235">
        <v>-1</v>
      </c>
      <c r="AB5235" t="s">
        <v>237</v>
      </c>
      <c r="AH5235">
        <v>0</v>
      </c>
      <c r="AN5235" t="s">
        <v>238</v>
      </c>
      <c r="AO5235">
        <v>1</v>
      </c>
      <c r="AP5235" t="s">
        <v>239</v>
      </c>
      <c r="AQ5235" s="27">
        <v>41402</v>
      </c>
      <c r="AR5235" t="s">
        <v>240</v>
      </c>
      <c r="AS5235">
        <v>1</v>
      </c>
      <c r="AT5235" t="s">
        <v>239</v>
      </c>
      <c r="AU5235" s="27">
        <v>41402</v>
      </c>
    </row>
    <row r="5236" spans="1:47" x14ac:dyDescent="0.2">
      <c r="A5236">
        <v>5235</v>
      </c>
      <c r="B5236" t="s">
        <v>17777</v>
      </c>
      <c r="C5236" t="s">
        <v>793</v>
      </c>
      <c r="D5236" t="s">
        <v>17778</v>
      </c>
      <c r="E5236" s="27">
        <v>41891</v>
      </c>
      <c r="F5236" t="s">
        <v>233</v>
      </c>
      <c r="G5236" s="27">
        <v>24395</v>
      </c>
      <c r="H5236">
        <v>49</v>
      </c>
      <c r="I5236" t="s">
        <v>234</v>
      </c>
      <c r="J5236" t="s">
        <v>245</v>
      </c>
      <c r="K5236">
        <v>0</v>
      </c>
      <c r="L5236">
        <v>1</v>
      </c>
      <c r="M5236">
        <v>0</v>
      </c>
      <c r="N5236">
        <v>0</v>
      </c>
      <c r="O5236">
        <v>1</v>
      </c>
      <c r="P5236">
        <v>-9</v>
      </c>
      <c r="Q5236" s="28">
        <v>41882.068055555559</v>
      </c>
      <c r="R5236" s="28">
        <v>41882.073611111111</v>
      </c>
      <c r="S5236" t="s">
        <v>17779</v>
      </c>
      <c r="T5236" s="27">
        <v>41882</v>
      </c>
      <c r="V5236">
        <v>9</v>
      </c>
      <c r="W5236" t="s">
        <v>36</v>
      </c>
      <c r="X5236" t="s">
        <v>1077</v>
      </c>
      <c r="Y5236">
        <v>0</v>
      </c>
      <c r="AB5236" t="s">
        <v>237</v>
      </c>
      <c r="AH5236">
        <v>0</v>
      </c>
      <c r="AN5236" t="s">
        <v>238</v>
      </c>
      <c r="AO5236">
        <v>1</v>
      </c>
      <c r="AP5236" t="s">
        <v>239</v>
      </c>
      <c r="AQ5236" s="27">
        <v>41891</v>
      </c>
      <c r="AR5236" t="s">
        <v>240</v>
      </c>
      <c r="AS5236">
        <v>1</v>
      </c>
      <c r="AT5236" t="s">
        <v>239</v>
      </c>
      <c r="AU5236" s="27">
        <v>41891</v>
      </c>
    </row>
    <row r="5237" spans="1:47" x14ac:dyDescent="0.2">
      <c r="A5237">
        <v>5236</v>
      </c>
      <c r="B5237" t="s">
        <v>17780</v>
      </c>
      <c r="C5237" t="s">
        <v>17781</v>
      </c>
      <c r="D5237" t="s">
        <v>17782</v>
      </c>
      <c r="E5237" s="27">
        <v>41333</v>
      </c>
      <c r="F5237" t="s">
        <v>233</v>
      </c>
      <c r="G5237" s="27">
        <v>33221</v>
      </c>
      <c r="H5237">
        <v>25</v>
      </c>
      <c r="I5237" t="s">
        <v>244</v>
      </c>
      <c r="J5237" t="s">
        <v>250</v>
      </c>
      <c r="K5237">
        <v>0</v>
      </c>
      <c r="L5237">
        <v>10</v>
      </c>
      <c r="M5237">
        <v>1</v>
      </c>
      <c r="N5237">
        <v>1</v>
      </c>
      <c r="O5237">
        <v>8</v>
      </c>
      <c r="S5237" t="s">
        <v>17783</v>
      </c>
      <c r="U5237" s="27">
        <v>41332</v>
      </c>
      <c r="V5237">
        <v>1</v>
      </c>
      <c r="W5237" t="s">
        <v>32</v>
      </c>
      <c r="X5237" t="s">
        <v>274</v>
      </c>
      <c r="Y5237">
        <v>0</v>
      </c>
      <c r="AB5237" t="s">
        <v>237</v>
      </c>
      <c r="AH5237">
        <v>0</v>
      </c>
      <c r="AN5237" t="s">
        <v>238</v>
      </c>
      <c r="AO5237">
        <v>8</v>
      </c>
      <c r="AP5237" t="s">
        <v>269</v>
      </c>
      <c r="AQ5237" s="27">
        <v>41333</v>
      </c>
      <c r="AR5237" t="s">
        <v>240</v>
      </c>
      <c r="AS5237">
        <v>10</v>
      </c>
      <c r="AT5237" t="s">
        <v>269</v>
      </c>
      <c r="AU5237" s="27">
        <v>41333</v>
      </c>
    </row>
    <row r="5238" spans="1:47" x14ac:dyDescent="0.2">
      <c r="A5238">
        <v>5237</v>
      </c>
      <c r="B5238" t="s">
        <v>17784</v>
      </c>
      <c r="C5238" t="s">
        <v>17785</v>
      </c>
      <c r="D5238" t="s">
        <v>17786</v>
      </c>
      <c r="E5238" s="27">
        <v>41901</v>
      </c>
      <c r="F5238" t="s">
        <v>233</v>
      </c>
      <c r="G5238" s="27">
        <v>30652</v>
      </c>
      <c r="H5238">
        <v>32</v>
      </c>
      <c r="I5238" t="s">
        <v>244</v>
      </c>
      <c r="J5238" t="s">
        <v>250</v>
      </c>
      <c r="K5238">
        <v>0</v>
      </c>
      <c r="L5238">
        <v>9</v>
      </c>
      <c r="M5238">
        <v>0</v>
      </c>
      <c r="N5238">
        <v>0</v>
      </c>
      <c r="O5238">
        <v>0</v>
      </c>
      <c r="P5238">
        <v>-1</v>
      </c>
      <c r="Q5238" s="28">
        <v>41900.236805555556</v>
      </c>
      <c r="R5238" s="28">
        <v>41915.140277777777</v>
      </c>
      <c r="S5238" t="s">
        <v>17787</v>
      </c>
      <c r="T5238" s="27">
        <v>41900</v>
      </c>
      <c r="V5238">
        <v>1</v>
      </c>
      <c r="W5238" t="s">
        <v>32</v>
      </c>
      <c r="X5238" t="s">
        <v>847</v>
      </c>
      <c r="Y5238">
        <v>0</v>
      </c>
      <c r="AB5238" t="s">
        <v>237</v>
      </c>
      <c r="AH5238">
        <v>0</v>
      </c>
      <c r="AN5238" t="s">
        <v>238</v>
      </c>
      <c r="AO5238">
        <v>4</v>
      </c>
      <c r="AP5238" t="s">
        <v>239</v>
      </c>
      <c r="AQ5238" s="27">
        <v>41901</v>
      </c>
      <c r="AR5238" t="s">
        <v>240</v>
      </c>
      <c r="AS5238">
        <v>9</v>
      </c>
      <c r="AT5238" t="s">
        <v>269</v>
      </c>
      <c r="AU5238" s="27">
        <v>41901</v>
      </c>
    </row>
    <row r="5239" spans="1:47" x14ac:dyDescent="0.2">
      <c r="A5239">
        <v>5238</v>
      </c>
      <c r="B5239" t="s">
        <v>17788</v>
      </c>
      <c r="C5239" t="s">
        <v>2056</v>
      </c>
      <c r="D5239" t="s">
        <v>17789</v>
      </c>
      <c r="E5239" s="27">
        <v>41831</v>
      </c>
      <c r="F5239" t="s">
        <v>233</v>
      </c>
      <c r="G5239" s="27">
        <v>32607</v>
      </c>
      <c r="H5239">
        <v>27</v>
      </c>
      <c r="I5239" t="s">
        <v>244</v>
      </c>
      <c r="J5239" t="s">
        <v>250</v>
      </c>
      <c r="K5239">
        <v>0</v>
      </c>
      <c r="L5239">
        <v>4</v>
      </c>
      <c r="M5239">
        <v>0</v>
      </c>
      <c r="N5239">
        <v>0</v>
      </c>
      <c r="O5239">
        <v>0</v>
      </c>
      <c r="P5239">
        <v>-1</v>
      </c>
      <c r="Q5239" s="28">
        <v>41830.416666666664</v>
      </c>
      <c r="R5239" s="28">
        <v>41831.37777777778</v>
      </c>
      <c r="S5239" t="s">
        <v>17790</v>
      </c>
      <c r="T5239" s="27">
        <v>41830</v>
      </c>
      <c r="V5239">
        <v>1</v>
      </c>
      <c r="W5239" t="s">
        <v>36</v>
      </c>
      <c r="X5239" t="s">
        <v>279</v>
      </c>
      <c r="Y5239">
        <v>0</v>
      </c>
      <c r="AB5239" t="s">
        <v>237</v>
      </c>
      <c r="AH5239">
        <v>0</v>
      </c>
      <c r="AN5239" t="s">
        <v>238</v>
      </c>
      <c r="AO5239">
        <v>5</v>
      </c>
      <c r="AP5239" t="s">
        <v>246</v>
      </c>
      <c r="AQ5239" s="27">
        <v>41831</v>
      </c>
      <c r="AR5239" t="s">
        <v>240</v>
      </c>
      <c r="AS5239">
        <v>4</v>
      </c>
      <c r="AT5239" t="s">
        <v>239</v>
      </c>
      <c r="AU5239" s="27">
        <v>41831</v>
      </c>
    </row>
    <row r="5240" spans="1:47" x14ac:dyDescent="0.2">
      <c r="A5240">
        <v>5239</v>
      </c>
      <c r="B5240" t="s">
        <v>17791</v>
      </c>
      <c r="C5240" t="s">
        <v>17792</v>
      </c>
      <c r="D5240" t="s">
        <v>5051</v>
      </c>
      <c r="E5240" s="27">
        <v>41661</v>
      </c>
      <c r="F5240" t="s">
        <v>233</v>
      </c>
      <c r="G5240" s="27">
        <v>25423</v>
      </c>
      <c r="H5240">
        <v>46</v>
      </c>
      <c r="I5240" t="s">
        <v>234</v>
      </c>
      <c r="J5240" t="s">
        <v>250</v>
      </c>
      <c r="K5240">
        <v>0</v>
      </c>
      <c r="L5240">
        <v>2</v>
      </c>
      <c r="M5240">
        <v>0</v>
      </c>
      <c r="N5240">
        <v>0</v>
      </c>
      <c r="O5240">
        <v>3</v>
      </c>
      <c r="P5240">
        <v>-1</v>
      </c>
      <c r="Q5240" s="28">
        <v>41660.495138888888</v>
      </c>
      <c r="R5240" s="28">
        <v>41838.169444444444</v>
      </c>
      <c r="S5240" t="s">
        <v>17793</v>
      </c>
      <c r="U5240" s="27">
        <v>41660</v>
      </c>
      <c r="V5240">
        <v>1</v>
      </c>
      <c r="W5240" t="s">
        <v>32</v>
      </c>
      <c r="X5240" t="s">
        <v>274</v>
      </c>
      <c r="Y5240">
        <v>0</v>
      </c>
      <c r="AB5240" t="s">
        <v>237</v>
      </c>
      <c r="AH5240">
        <v>0</v>
      </c>
      <c r="AN5240" t="s">
        <v>238</v>
      </c>
      <c r="AO5240">
        <v>1</v>
      </c>
      <c r="AP5240" t="s">
        <v>239</v>
      </c>
      <c r="AQ5240" s="27">
        <v>41661</v>
      </c>
      <c r="AR5240" t="s">
        <v>240</v>
      </c>
      <c r="AS5240">
        <v>2</v>
      </c>
      <c r="AT5240" t="s">
        <v>239</v>
      </c>
      <c r="AU5240" s="27">
        <v>41661</v>
      </c>
    </row>
    <row r="5241" spans="1:47" x14ac:dyDescent="0.2">
      <c r="A5241">
        <v>5240</v>
      </c>
      <c r="B5241" t="s">
        <v>17794</v>
      </c>
      <c r="C5241" t="s">
        <v>484</v>
      </c>
      <c r="D5241" t="s">
        <v>17795</v>
      </c>
      <c r="E5241" s="27">
        <v>41588</v>
      </c>
      <c r="F5241" t="s">
        <v>233</v>
      </c>
      <c r="G5241" s="27">
        <v>32745</v>
      </c>
      <c r="H5241">
        <v>26</v>
      </c>
      <c r="I5241" t="s">
        <v>244</v>
      </c>
      <c r="J5241" t="s">
        <v>245</v>
      </c>
      <c r="K5241">
        <v>0</v>
      </c>
      <c r="L5241">
        <v>1</v>
      </c>
      <c r="M5241">
        <v>0</v>
      </c>
      <c r="N5241">
        <v>0</v>
      </c>
      <c r="O5241">
        <v>0</v>
      </c>
      <c r="W5241" t="s">
        <v>237</v>
      </c>
      <c r="Y5241">
        <v>-1</v>
      </c>
      <c r="AB5241" t="s">
        <v>237</v>
      </c>
      <c r="AH5241">
        <v>0</v>
      </c>
      <c r="AN5241" t="s">
        <v>238</v>
      </c>
      <c r="AO5241">
        <v>2</v>
      </c>
      <c r="AP5241" t="s">
        <v>239</v>
      </c>
      <c r="AQ5241" s="27">
        <v>41588</v>
      </c>
      <c r="AR5241" t="s">
        <v>240</v>
      </c>
      <c r="AS5241">
        <v>1</v>
      </c>
      <c r="AT5241" t="s">
        <v>239</v>
      </c>
      <c r="AU5241" s="27">
        <v>41588</v>
      </c>
    </row>
    <row r="5242" spans="1:47" x14ac:dyDescent="0.2">
      <c r="A5242">
        <v>5241</v>
      </c>
      <c r="B5242" t="s">
        <v>17796</v>
      </c>
      <c r="C5242" t="s">
        <v>6393</v>
      </c>
      <c r="D5242" t="s">
        <v>15951</v>
      </c>
      <c r="E5242" s="27">
        <v>41778</v>
      </c>
      <c r="F5242" t="s">
        <v>233</v>
      </c>
      <c r="G5242" s="27">
        <v>30595</v>
      </c>
      <c r="H5242">
        <v>32</v>
      </c>
      <c r="I5242" t="s">
        <v>244</v>
      </c>
      <c r="J5242" t="s">
        <v>245</v>
      </c>
      <c r="K5242">
        <v>0</v>
      </c>
      <c r="L5242">
        <v>2</v>
      </c>
      <c r="M5242">
        <v>0</v>
      </c>
      <c r="N5242">
        <v>0</v>
      </c>
      <c r="O5242">
        <v>5</v>
      </c>
      <c r="P5242">
        <v>0</v>
      </c>
      <c r="Q5242" s="28">
        <v>41778.166666666664</v>
      </c>
      <c r="R5242" s="28">
        <v>41778.070138888892</v>
      </c>
      <c r="S5242" t="s">
        <v>17797</v>
      </c>
      <c r="T5242" s="27">
        <v>41778</v>
      </c>
      <c r="V5242">
        <v>0</v>
      </c>
      <c r="W5242" t="s">
        <v>32</v>
      </c>
      <c r="X5242" t="s">
        <v>2254</v>
      </c>
      <c r="Y5242">
        <v>0</v>
      </c>
      <c r="AB5242" t="s">
        <v>237</v>
      </c>
      <c r="AH5242">
        <v>0</v>
      </c>
      <c r="AN5242" t="s">
        <v>238</v>
      </c>
      <c r="AO5242">
        <v>2</v>
      </c>
      <c r="AP5242" t="s">
        <v>239</v>
      </c>
      <c r="AQ5242" s="27">
        <v>41778</v>
      </c>
      <c r="AR5242" t="s">
        <v>240</v>
      </c>
      <c r="AS5242">
        <v>2</v>
      </c>
      <c r="AT5242" t="s">
        <v>239</v>
      </c>
      <c r="AU5242" s="27">
        <v>41778</v>
      </c>
    </row>
    <row r="5243" spans="1:47" x14ac:dyDescent="0.2">
      <c r="A5243">
        <v>5242</v>
      </c>
      <c r="B5243" t="s">
        <v>17798</v>
      </c>
      <c r="C5243" t="s">
        <v>3369</v>
      </c>
      <c r="D5243" t="s">
        <v>16253</v>
      </c>
      <c r="E5243" s="27">
        <v>41786</v>
      </c>
      <c r="F5243" t="s">
        <v>294</v>
      </c>
      <c r="G5243" s="27">
        <v>29938</v>
      </c>
      <c r="H5243">
        <v>34</v>
      </c>
      <c r="I5243" t="s">
        <v>244</v>
      </c>
      <c r="J5243" t="s">
        <v>353</v>
      </c>
      <c r="K5243">
        <v>0</v>
      </c>
      <c r="L5243">
        <v>3</v>
      </c>
      <c r="M5243">
        <v>0</v>
      </c>
      <c r="N5243">
        <v>0</v>
      </c>
      <c r="O5243">
        <v>1</v>
      </c>
      <c r="P5243">
        <v>-3</v>
      </c>
      <c r="Q5243" s="28">
        <v>41783.196527777778</v>
      </c>
      <c r="R5243" s="28">
        <v>41784.084722222222</v>
      </c>
      <c r="S5243" t="s">
        <v>17799</v>
      </c>
      <c r="T5243" s="27">
        <v>41782</v>
      </c>
      <c r="V5243">
        <v>4</v>
      </c>
      <c r="W5243" t="s">
        <v>32</v>
      </c>
      <c r="X5243" t="s">
        <v>383</v>
      </c>
      <c r="Y5243">
        <v>0</v>
      </c>
      <c r="AB5243" t="s">
        <v>237</v>
      </c>
      <c r="AH5243">
        <v>0</v>
      </c>
      <c r="AN5243" t="s">
        <v>238</v>
      </c>
      <c r="AO5243">
        <v>2</v>
      </c>
      <c r="AP5243" t="s">
        <v>239</v>
      </c>
      <c r="AQ5243" s="27">
        <v>41786</v>
      </c>
      <c r="AR5243" t="s">
        <v>240</v>
      </c>
      <c r="AS5243">
        <v>3</v>
      </c>
      <c r="AT5243" t="s">
        <v>239</v>
      </c>
      <c r="AU5243" s="27">
        <v>41786</v>
      </c>
    </row>
    <row r="5244" spans="1:47" x14ac:dyDescent="0.2">
      <c r="A5244">
        <v>5243</v>
      </c>
      <c r="B5244" t="s">
        <v>17800</v>
      </c>
      <c r="C5244" t="s">
        <v>17801</v>
      </c>
      <c r="D5244" t="s">
        <v>17802</v>
      </c>
      <c r="E5244" s="27">
        <v>41318</v>
      </c>
      <c r="F5244" t="s">
        <v>233</v>
      </c>
      <c r="G5244" s="27">
        <v>34061</v>
      </c>
      <c r="H5244">
        <v>23</v>
      </c>
      <c r="I5244" t="s">
        <v>259</v>
      </c>
      <c r="J5244" t="s">
        <v>250</v>
      </c>
      <c r="K5244">
        <v>0</v>
      </c>
      <c r="L5244">
        <v>9</v>
      </c>
      <c r="M5244">
        <v>0</v>
      </c>
      <c r="N5244">
        <v>0</v>
      </c>
      <c r="O5244">
        <v>0</v>
      </c>
      <c r="P5244">
        <v>-1</v>
      </c>
      <c r="Q5244" s="28">
        <v>41317.20208333333</v>
      </c>
      <c r="R5244" s="28">
        <v>41332.046527777777</v>
      </c>
      <c r="S5244" t="s">
        <v>17803</v>
      </c>
      <c r="T5244" s="27">
        <v>41317</v>
      </c>
      <c r="V5244">
        <v>1</v>
      </c>
      <c r="W5244" t="s">
        <v>32</v>
      </c>
      <c r="X5244" t="s">
        <v>555</v>
      </c>
      <c r="Y5244">
        <v>1</v>
      </c>
      <c r="AA5244" t="s">
        <v>17804</v>
      </c>
      <c r="AB5244" t="s">
        <v>36</v>
      </c>
      <c r="AC5244">
        <v>0</v>
      </c>
      <c r="AD5244" s="27">
        <v>41346</v>
      </c>
      <c r="AE5244" t="s">
        <v>385</v>
      </c>
      <c r="AF5244" s="27">
        <v>41346</v>
      </c>
      <c r="AG5244" s="27">
        <v>41347</v>
      </c>
      <c r="AH5244">
        <v>1</v>
      </c>
      <c r="AJ5244" t="s">
        <v>17805</v>
      </c>
      <c r="AK5244" t="s">
        <v>462</v>
      </c>
      <c r="AL5244" s="27">
        <v>41519</v>
      </c>
      <c r="AM5244" t="s">
        <v>279</v>
      </c>
      <c r="AN5244" t="s">
        <v>238</v>
      </c>
      <c r="AO5244">
        <v>6</v>
      </c>
      <c r="AP5244" t="s">
        <v>246</v>
      </c>
      <c r="AQ5244" s="27">
        <v>41318</v>
      </c>
      <c r="AR5244" t="s">
        <v>240</v>
      </c>
      <c r="AS5244">
        <v>9</v>
      </c>
      <c r="AT5244" t="s">
        <v>269</v>
      </c>
      <c r="AU5244" s="27">
        <v>41318</v>
      </c>
    </row>
    <row r="5245" spans="1:47" x14ac:dyDescent="0.2">
      <c r="A5245">
        <v>5244</v>
      </c>
      <c r="B5245" t="s">
        <v>17806</v>
      </c>
      <c r="C5245" t="s">
        <v>7881</v>
      </c>
      <c r="D5245" t="s">
        <v>597</v>
      </c>
      <c r="E5245" s="27">
        <v>41346</v>
      </c>
      <c r="F5245" t="s">
        <v>233</v>
      </c>
      <c r="G5245" s="27">
        <v>26420</v>
      </c>
      <c r="H5245">
        <v>43</v>
      </c>
      <c r="I5245" t="s">
        <v>244</v>
      </c>
      <c r="J5245" t="s">
        <v>245</v>
      </c>
      <c r="K5245">
        <v>0</v>
      </c>
      <c r="L5245">
        <v>1</v>
      </c>
      <c r="M5245">
        <v>0</v>
      </c>
      <c r="N5245">
        <v>0</v>
      </c>
      <c r="O5245">
        <v>2</v>
      </c>
      <c r="P5245">
        <v>-26</v>
      </c>
      <c r="Q5245" s="28">
        <v>41320.170138888891</v>
      </c>
      <c r="R5245" s="28">
        <v>41321.249305555553</v>
      </c>
      <c r="S5245" t="s">
        <v>17807</v>
      </c>
      <c r="T5245" s="27">
        <v>41320</v>
      </c>
      <c r="V5245">
        <v>26</v>
      </c>
      <c r="W5245" t="s">
        <v>32</v>
      </c>
      <c r="X5245" t="s">
        <v>1051</v>
      </c>
      <c r="Y5245">
        <v>0</v>
      </c>
      <c r="AB5245" t="s">
        <v>237</v>
      </c>
      <c r="AH5245">
        <v>0</v>
      </c>
      <c r="AN5245" t="s">
        <v>238</v>
      </c>
      <c r="AO5245">
        <v>1</v>
      </c>
      <c r="AP5245" t="s">
        <v>239</v>
      </c>
      <c r="AQ5245" s="27">
        <v>41346</v>
      </c>
      <c r="AR5245" t="s">
        <v>240</v>
      </c>
      <c r="AS5245">
        <v>1</v>
      </c>
      <c r="AT5245" t="s">
        <v>239</v>
      </c>
      <c r="AU5245" s="27">
        <v>41346</v>
      </c>
    </row>
    <row r="5246" spans="1:47" x14ac:dyDescent="0.2">
      <c r="A5246">
        <v>5245</v>
      </c>
      <c r="B5246" t="s">
        <v>17808</v>
      </c>
      <c r="C5246" t="s">
        <v>17809</v>
      </c>
      <c r="D5246" t="s">
        <v>17810</v>
      </c>
      <c r="E5246" s="27">
        <v>41792</v>
      </c>
      <c r="F5246" t="s">
        <v>233</v>
      </c>
      <c r="G5246" s="27">
        <v>33020</v>
      </c>
      <c r="H5246">
        <v>25</v>
      </c>
      <c r="I5246" t="s">
        <v>244</v>
      </c>
      <c r="J5246" t="s">
        <v>353</v>
      </c>
      <c r="K5246">
        <v>0</v>
      </c>
      <c r="L5246">
        <v>2</v>
      </c>
      <c r="M5246">
        <v>0</v>
      </c>
      <c r="N5246">
        <v>0</v>
      </c>
      <c r="O5246">
        <v>0</v>
      </c>
      <c r="P5246">
        <v>-1</v>
      </c>
      <c r="Q5246" s="28">
        <v>41791.380555555559</v>
      </c>
      <c r="R5246" s="28">
        <v>41792.095138888886</v>
      </c>
      <c r="S5246" t="s">
        <v>17811</v>
      </c>
      <c r="T5246" s="27">
        <v>41791</v>
      </c>
      <c r="V5246">
        <v>1</v>
      </c>
      <c r="W5246" t="s">
        <v>32</v>
      </c>
      <c r="X5246" t="s">
        <v>337</v>
      </c>
      <c r="Y5246">
        <v>0</v>
      </c>
      <c r="AB5246" t="s">
        <v>237</v>
      </c>
      <c r="AH5246">
        <v>0</v>
      </c>
      <c r="AN5246" t="s">
        <v>238</v>
      </c>
      <c r="AO5246">
        <v>2</v>
      </c>
      <c r="AP5246" t="s">
        <v>239</v>
      </c>
      <c r="AQ5246" s="27">
        <v>41792</v>
      </c>
      <c r="AR5246" t="s">
        <v>240</v>
      </c>
      <c r="AS5246">
        <v>2</v>
      </c>
      <c r="AT5246" t="s">
        <v>239</v>
      </c>
      <c r="AU5246" s="27">
        <v>41792</v>
      </c>
    </row>
    <row r="5247" spans="1:47" x14ac:dyDescent="0.2">
      <c r="A5247">
        <v>5246</v>
      </c>
      <c r="B5247" t="s">
        <v>17812</v>
      </c>
      <c r="C5247" t="s">
        <v>10843</v>
      </c>
      <c r="D5247" t="s">
        <v>17813</v>
      </c>
      <c r="E5247" s="27">
        <v>41530</v>
      </c>
      <c r="F5247" t="s">
        <v>294</v>
      </c>
      <c r="G5247" s="27">
        <v>23103</v>
      </c>
      <c r="H5247">
        <v>53</v>
      </c>
      <c r="I5247" t="s">
        <v>234</v>
      </c>
      <c r="J5247" t="s">
        <v>245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-2</v>
      </c>
      <c r="Q5247" s="28">
        <v>41528.343055555553</v>
      </c>
      <c r="R5247" s="28">
        <v>41529.289583333331</v>
      </c>
      <c r="S5247" t="s">
        <v>17814</v>
      </c>
      <c r="T5247" s="27">
        <v>41528</v>
      </c>
      <c r="V5247">
        <v>2</v>
      </c>
      <c r="W5247" t="s">
        <v>36</v>
      </c>
      <c r="X5247" t="s">
        <v>780</v>
      </c>
      <c r="Y5247">
        <v>0</v>
      </c>
      <c r="AB5247" t="s">
        <v>237</v>
      </c>
      <c r="AH5247">
        <v>0</v>
      </c>
      <c r="AN5247" t="s">
        <v>238</v>
      </c>
      <c r="AO5247">
        <v>1</v>
      </c>
      <c r="AP5247" t="s">
        <v>239</v>
      </c>
      <c r="AQ5247" s="27">
        <v>41530</v>
      </c>
      <c r="AR5247" t="s">
        <v>240</v>
      </c>
      <c r="AS5247">
        <v>1</v>
      </c>
      <c r="AT5247" t="s">
        <v>239</v>
      </c>
      <c r="AU5247" s="27">
        <v>41530</v>
      </c>
    </row>
    <row r="5248" spans="1:47" x14ac:dyDescent="0.2">
      <c r="A5248">
        <v>5247</v>
      </c>
      <c r="B5248" t="s">
        <v>17815</v>
      </c>
      <c r="C5248" t="s">
        <v>1761</v>
      </c>
      <c r="D5248" t="s">
        <v>1234</v>
      </c>
      <c r="E5248" s="27">
        <v>41611</v>
      </c>
      <c r="F5248" t="s">
        <v>233</v>
      </c>
      <c r="G5248" s="27">
        <v>33673</v>
      </c>
      <c r="H5248">
        <v>24</v>
      </c>
      <c r="I5248" t="s">
        <v>259</v>
      </c>
      <c r="J5248" t="s">
        <v>250</v>
      </c>
      <c r="K5248">
        <v>0</v>
      </c>
      <c r="L5248">
        <v>6</v>
      </c>
      <c r="M5248">
        <v>0</v>
      </c>
      <c r="N5248">
        <v>0</v>
      </c>
      <c r="O5248">
        <v>1</v>
      </c>
      <c r="P5248">
        <v>-1</v>
      </c>
      <c r="Q5248" s="28">
        <v>41610.265277777777</v>
      </c>
      <c r="R5248" s="28">
        <v>41668.137499999997</v>
      </c>
      <c r="S5248" t="s">
        <v>17816</v>
      </c>
      <c r="T5248" s="27">
        <v>41610</v>
      </c>
      <c r="V5248">
        <v>1</v>
      </c>
      <c r="W5248" t="s">
        <v>32</v>
      </c>
      <c r="X5248" t="s">
        <v>17817</v>
      </c>
      <c r="Y5248">
        <v>1</v>
      </c>
      <c r="AA5248" t="s">
        <v>17818</v>
      </c>
      <c r="AB5248" t="s">
        <v>36</v>
      </c>
      <c r="AD5248" s="27">
        <v>41957</v>
      </c>
      <c r="AE5248" t="s">
        <v>404</v>
      </c>
      <c r="AH5248">
        <v>0</v>
      </c>
      <c r="AN5248" t="s">
        <v>238</v>
      </c>
      <c r="AO5248">
        <v>5</v>
      </c>
      <c r="AP5248" t="s">
        <v>246</v>
      </c>
      <c r="AQ5248" s="27">
        <v>41611</v>
      </c>
      <c r="AR5248" t="s">
        <v>240</v>
      </c>
      <c r="AS5248">
        <v>6</v>
      </c>
      <c r="AT5248" t="s">
        <v>246</v>
      </c>
      <c r="AU5248" s="27">
        <v>41611</v>
      </c>
    </row>
    <row r="5249" spans="1:47" x14ac:dyDescent="0.2">
      <c r="A5249">
        <v>5248</v>
      </c>
      <c r="B5249" t="s">
        <v>17819</v>
      </c>
      <c r="C5249" t="s">
        <v>17820</v>
      </c>
      <c r="D5249" t="s">
        <v>14205</v>
      </c>
      <c r="E5249" s="27">
        <v>41604</v>
      </c>
      <c r="F5249" t="s">
        <v>233</v>
      </c>
      <c r="G5249" s="27">
        <v>33095</v>
      </c>
      <c r="H5249">
        <v>25</v>
      </c>
      <c r="I5249" t="s">
        <v>244</v>
      </c>
      <c r="J5249" t="s">
        <v>250</v>
      </c>
      <c r="K5249">
        <v>1</v>
      </c>
      <c r="L5249">
        <v>9</v>
      </c>
      <c r="M5249">
        <v>0</v>
      </c>
      <c r="N5249">
        <v>0</v>
      </c>
      <c r="O5249">
        <v>4</v>
      </c>
      <c r="S5249" t="s">
        <v>17821</v>
      </c>
      <c r="T5249" s="27">
        <v>41505</v>
      </c>
      <c r="V5249">
        <v>99</v>
      </c>
      <c r="W5249" t="s">
        <v>36</v>
      </c>
      <c r="X5249" t="s">
        <v>279</v>
      </c>
      <c r="Y5249">
        <v>0</v>
      </c>
      <c r="AB5249" t="s">
        <v>237</v>
      </c>
      <c r="AH5249">
        <v>0</v>
      </c>
      <c r="AN5249" t="s">
        <v>238</v>
      </c>
      <c r="AO5249">
        <v>7</v>
      </c>
      <c r="AP5249" t="s">
        <v>246</v>
      </c>
      <c r="AQ5249" s="27">
        <v>41604</v>
      </c>
      <c r="AR5249" t="s">
        <v>240</v>
      </c>
      <c r="AS5249">
        <v>9</v>
      </c>
      <c r="AT5249" t="s">
        <v>269</v>
      </c>
      <c r="AU5249" s="27">
        <v>41604</v>
      </c>
    </row>
    <row r="5250" spans="1:47" x14ac:dyDescent="0.2">
      <c r="A5250">
        <v>5249</v>
      </c>
      <c r="B5250" t="s">
        <v>17822</v>
      </c>
      <c r="C5250" t="s">
        <v>17823</v>
      </c>
      <c r="D5250" t="s">
        <v>17824</v>
      </c>
      <c r="E5250" s="27">
        <v>41346</v>
      </c>
      <c r="F5250" t="s">
        <v>233</v>
      </c>
      <c r="G5250" s="27">
        <v>31947</v>
      </c>
      <c r="H5250">
        <v>28</v>
      </c>
      <c r="I5250" t="s">
        <v>244</v>
      </c>
      <c r="J5250" t="s">
        <v>250</v>
      </c>
      <c r="K5250">
        <v>0</v>
      </c>
      <c r="L5250">
        <v>4</v>
      </c>
      <c r="M5250">
        <v>0</v>
      </c>
      <c r="N5250">
        <v>0</v>
      </c>
      <c r="O5250">
        <v>0</v>
      </c>
      <c r="P5250">
        <v>0</v>
      </c>
      <c r="Q5250" s="28">
        <v>41346.103472222225</v>
      </c>
      <c r="R5250" s="28">
        <v>41346.34652777778</v>
      </c>
      <c r="S5250" t="s">
        <v>17825</v>
      </c>
      <c r="T5250" s="27">
        <v>41345</v>
      </c>
      <c r="V5250">
        <v>1</v>
      </c>
      <c r="W5250" t="s">
        <v>32</v>
      </c>
      <c r="X5250" t="s">
        <v>17826</v>
      </c>
      <c r="Y5250">
        <v>0</v>
      </c>
      <c r="AB5250" t="s">
        <v>237</v>
      </c>
      <c r="AH5250">
        <v>0</v>
      </c>
      <c r="AN5250" t="s">
        <v>238</v>
      </c>
      <c r="AO5250">
        <v>5</v>
      </c>
      <c r="AP5250" t="s">
        <v>246</v>
      </c>
      <c r="AQ5250" s="27">
        <v>41346</v>
      </c>
      <c r="AR5250" t="s">
        <v>240</v>
      </c>
      <c r="AS5250">
        <v>4</v>
      </c>
      <c r="AT5250" t="s">
        <v>239</v>
      </c>
      <c r="AU5250" s="27">
        <v>41346</v>
      </c>
    </row>
    <row r="5251" spans="1:47" x14ac:dyDescent="0.2">
      <c r="A5251">
        <v>5250</v>
      </c>
      <c r="B5251" t="s">
        <v>17827</v>
      </c>
      <c r="C5251" t="s">
        <v>425</v>
      </c>
      <c r="D5251" t="s">
        <v>2014</v>
      </c>
      <c r="E5251" s="27">
        <v>41777</v>
      </c>
      <c r="F5251" t="s">
        <v>233</v>
      </c>
      <c r="G5251" s="27">
        <v>30583</v>
      </c>
      <c r="H5251">
        <v>32</v>
      </c>
      <c r="I5251" t="s">
        <v>244</v>
      </c>
      <c r="J5251" t="s">
        <v>245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-1</v>
      </c>
      <c r="Q5251" s="28">
        <v>41776.529166666667</v>
      </c>
      <c r="R5251" s="28">
        <v>41778.451388888891</v>
      </c>
      <c r="S5251" t="s">
        <v>17828</v>
      </c>
      <c r="T5251" s="27">
        <v>41776</v>
      </c>
      <c r="V5251">
        <v>1</v>
      </c>
      <c r="W5251" t="s">
        <v>36</v>
      </c>
      <c r="X5251" t="s">
        <v>279</v>
      </c>
      <c r="Y5251">
        <v>0</v>
      </c>
      <c r="AB5251" t="s">
        <v>237</v>
      </c>
      <c r="AH5251">
        <v>0</v>
      </c>
      <c r="AN5251" t="s">
        <v>238</v>
      </c>
      <c r="AO5251">
        <v>1</v>
      </c>
      <c r="AP5251" t="s">
        <v>239</v>
      </c>
      <c r="AQ5251" s="27">
        <v>41777</v>
      </c>
      <c r="AR5251" t="s">
        <v>240</v>
      </c>
      <c r="AS5251">
        <v>1</v>
      </c>
      <c r="AT5251" t="s">
        <v>239</v>
      </c>
      <c r="AU5251" s="27">
        <v>41777</v>
      </c>
    </row>
    <row r="5252" spans="1:47" x14ac:dyDescent="0.2">
      <c r="A5252">
        <v>5251</v>
      </c>
      <c r="B5252" t="s">
        <v>17829</v>
      </c>
      <c r="C5252" t="s">
        <v>243</v>
      </c>
      <c r="D5252" t="s">
        <v>9062</v>
      </c>
      <c r="E5252" s="27">
        <v>41382</v>
      </c>
      <c r="F5252" t="s">
        <v>233</v>
      </c>
      <c r="G5252" s="27">
        <v>34590</v>
      </c>
      <c r="H5252">
        <v>21</v>
      </c>
      <c r="I5252" t="s">
        <v>259</v>
      </c>
      <c r="J5252" t="s">
        <v>245</v>
      </c>
      <c r="K5252">
        <v>0</v>
      </c>
      <c r="L5252">
        <v>3</v>
      </c>
      <c r="M5252">
        <v>0</v>
      </c>
      <c r="N5252">
        <v>0</v>
      </c>
      <c r="O5252">
        <v>1</v>
      </c>
      <c r="P5252">
        <v>-1</v>
      </c>
      <c r="Q5252" s="28">
        <v>41381.13958333333</v>
      </c>
      <c r="R5252" s="28">
        <v>41382.306944444441</v>
      </c>
      <c r="S5252" t="s">
        <v>17830</v>
      </c>
      <c r="T5252" s="27">
        <v>41381</v>
      </c>
      <c r="V5252">
        <v>1</v>
      </c>
      <c r="W5252" t="s">
        <v>32</v>
      </c>
      <c r="X5252" t="s">
        <v>359</v>
      </c>
      <c r="Y5252">
        <v>0</v>
      </c>
      <c r="AB5252" t="s">
        <v>237</v>
      </c>
      <c r="AH5252">
        <v>0</v>
      </c>
      <c r="AN5252" t="s">
        <v>238</v>
      </c>
      <c r="AO5252">
        <v>5</v>
      </c>
      <c r="AP5252" t="s">
        <v>246</v>
      </c>
      <c r="AQ5252" s="27">
        <v>41382</v>
      </c>
      <c r="AR5252" t="s">
        <v>240</v>
      </c>
      <c r="AS5252">
        <v>3</v>
      </c>
      <c r="AT5252" t="s">
        <v>239</v>
      </c>
      <c r="AU5252" s="27">
        <v>41382</v>
      </c>
    </row>
    <row r="5253" spans="1:47" x14ac:dyDescent="0.2">
      <c r="A5253">
        <v>5252</v>
      </c>
      <c r="B5253" t="s">
        <v>17831</v>
      </c>
      <c r="C5253" t="s">
        <v>424</v>
      </c>
      <c r="D5253" t="s">
        <v>17832</v>
      </c>
      <c r="E5253" s="27">
        <v>41618</v>
      </c>
      <c r="F5253" t="s">
        <v>233</v>
      </c>
      <c r="G5253" s="27">
        <v>30972</v>
      </c>
      <c r="H5253">
        <v>31</v>
      </c>
      <c r="I5253" t="s">
        <v>244</v>
      </c>
      <c r="J5253" t="s">
        <v>22</v>
      </c>
      <c r="K5253">
        <v>0</v>
      </c>
      <c r="L5253">
        <v>2</v>
      </c>
      <c r="M5253">
        <v>0</v>
      </c>
      <c r="N5253">
        <v>0</v>
      </c>
      <c r="O5253">
        <v>0</v>
      </c>
      <c r="P5253">
        <v>-1</v>
      </c>
      <c r="Q5253" s="28">
        <v>41617.319444444445</v>
      </c>
      <c r="R5253" s="28">
        <v>41626.398611111108</v>
      </c>
      <c r="S5253" t="s">
        <v>17833</v>
      </c>
      <c r="T5253" s="27">
        <v>41617</v>
      </c>
      <c r="V5253">
        <v>1</v>
      </c>
      <c r="W5253" t="s">
        <v>36</v>
      </c>
      <c r="X5253" t="s">
        <v>279</v>
      </c>
      <c r="Y5253">
        <v>0</v>
      </c>
      <c r="AB5253" t="s">
        <v>237</v>
      </c>
      <c r="AH5253">
        <v>0</v>
      </c>
      <c r="AN5253" t="s">
        <v>238</v>
      </c>
      <c r="AO5253">
        <v>2</v>
      </c>
      <c r="AP5253" t="s">
        <v>239</v>
      </c>
      <c r="AQ5253" s="27">
        <v>41618</v>
      </c>
      <c r="AR5253" t="s">
        <v>240</v>
      </c>
      <c r="AS5253">
        <v>2</v>
      </c>
      <c r="AT5253" t="s">
        <v>239</v>
      </c>
      <c r="AU5253" s="27">
        <v>41618</v>
      </c>
    </row>
    <row r="5254" spans="1:47" x14ac:dyDescent="0.2">
      <c r="A5254">
        <v>5253</v>
      </c>
      <c r="B5254" t="s">
        <v>17834</v>
      </c>
      <c r="C5254" t="s">
        <v>1147</v>
      </c>
      <c r="D5254" t="s">
        <v>2942</v>
      </c>
      <c r="E5254" s="27">
        <v>41947</v>
      </c>
      <c r="F5254" t="s">
        <v>233</v>
      </c>
      <c r="G5254" s="27">
        <v>30419</v>
      </c>
      <c r="H5254">
        <v>33</v>
      </c>
      <c r="I5254" t="s">
        <v>244</v>
      </c>
      <c r="J5254" t="s">
        <v>245</v>
      </c>
      <c r="K5254">
        <v>0</v>
      </c>
      <c r="L5254">
        <v>7</v>
      </c>
      <c r="M5254">
        <v>0</v>
      </c>
      <c r="N5254">
        <v>0</v>
      </c>
      <c r="O5254">
        <v>3</v>
      </c>
      <c r="P5254">
        <v>0</v>
      </c>
      <c r="Q5254" s="28">
        <v>41947.105555555558</v>
      </c>
      <c r="R5254" s="28">
        <v>41948.173611111109</v>
      </c>
      <c r="S5254" t="s">
        <v>17835</v>
      </c>
      <c r="T5254" s="27">
        <v>41946</v>
      </c>
      <c r="V5254">
        <v>1</v>
      </c>
      <c r="W5254" t="s">
        <v>32</v>
      </c>
      <c r="X5254" t="s">
        <v>17836</v>
      </c>
      <c r="Y5254">
        <v>1</v>
      </c>
      <c r="AA5254" t="s">
        <v>17837</v>
      </c>
      <c r="AB5254" t="s">
        <v>32</v>
      </c>
      <c r="AC5254">
        <v>0</v>
      </c>
      <c r="AD5254" s="27">
        <v>42033</v>
      </c>
      <c r="AE5254" t="s">
        <v>390</v>
      </c>
      <c r="AF5254" s="27">
        <v>42033</v>
      </c>
      <c r="AG5254" s="27">
        <v>42104</v>
      </c>
      <c r="AH5254">
        <v>0</v>
      </c>
      <c r="AN5254" t="s">
        <v>238</v>
      </c>
      <c r="AO5254">
        <v>4</v>
      </c>
      <c r="AP5254" t="s">
        <v>239</v>
      </c>
      <c r="AQ5254" s="27">
        <v>41947</v>
      </c>
      <c r="AR5254" t="s">
        <v>240</v>
      </c>
      <c r="AS5254">
        <v>7</v>
      </c>
      <c r="AT5254" t="s">
        <v>246</v>
      </c>
      <c r="AU5254" s="27">
        <v>41947</v>
      </c>
    </row>
    <row r="5255" spans="1:47" x14ac:dyDescent="0.2">
      <c r="A5255">
        <v>5254</v>
      </c>
      <c r="B5255" t="s">
        <v>17838</v>
      </c>
      <c r="C5255" t="s">
        <v>17839</v>
      </c>
      <c r="D5255" t="s">
        <v>4207</v>
      </c>
      <c r="E5255" s="27">
        <v>41720</v>
      </c>
      <c r="F5255" t="s">
        <v>233</v>
      </c>
      <c r="G5255" s="27">
        <v>29096</v>
      </c>
      <c r="H5255">
        <v>36</v>
      </c>
      <c r="I5255" t="s">
        <v>244</v>
      </c>
      <c r="J5255" t="s">
        <v>250</v>
      </c>
      <c r="K5255">
        <v>0</v>
      </c>
      <c r="L5255">
        <v>1</v>
      </c>
      <c r="M5255">
        <v>0</v>
      </c>
      <c r="N5255">
        <v>0</v>
      </c>
      <c r="O5255">
        <v>0</v>
      </c>
      <c r="W5255" t="s">
        <v>237</v>
      </c>
      <c r="Y5255">
        <v>-1</v>
      </c>
      <c r="AB5255" t="s">
        <v>237</v>
      </c>
      <c r="AH5255">
        <v>0</v>
      </c>
      <c r="AN5255" t="s">
        <v>238</v>
      </c>
      <c r="AO5255">
        <v>1</v>
      </c>
      <c r="AP5255" t="s">
        <v>239</v>
      </c>
      <c r="AQ5255" s="27">
        <v>41720</v>
      </c>
      <c r="AR5255" t="s">
        <v>240</v>
      </c>
      <c r="AS5255">
        <v>1</v>
      </c>
      <c r="AT5255" t="s">
        <v>239</v>
      </c>
      <c r="AU5255" s="27">
        <v>41720</v>
      </c>
    </row>
    <row r="5256" spans="1:47" x14ac:dyDescent="0.2">
      <c r="A5256">
        <v>5255</v>
      </c>
      <c r="B5256" t="s">
        <v>17840</v>
      </c>
      <c r="C5256" t="s">
        <v>17841</v>
      </c>
      <c r="D5256" t="s">
        <v>381</v>
      </c>
      <c r="E5256" s="27">
        <v>41709</v>
      </c>
      <c r="F5256" t="s">
        <v>294</v>
      </c>
      <c r="G5256" s="27">
        <v>29526</v>
      </c>
      <c r="H5256">
        <v>35</v>
      </c>
      <c r="I5256" t="s">
        <v>244</v>
      </c>
      <c r="J5256" t="s">
        <v>250</v>
      </c>
      <c r="K5256">
        <v>0</v>
      </c>
      <c r="L5256">
        <v>1</v>
      </c>
      <c r="M5256">
        <v>0</v>
      </c>
      <c r="N5256">
        <v>0</v>
      </c>
      <c r="O5256">
        <v>1</v>
      </c>
      <c r="P5256">
        <v>-1</v>
      </c>
      <c r="Q5256" s="28">
        <v>41708.310416666667</v>
      </c>
      <c r="R5256" s="28">
        <v>41709.539583333331</v>
      </c>
      <c r="S5256" t="s">
        <v>17842</v>
      </c>
      <c r="U5256" s="27">
        <v>41708</v>
      </c>
      <c r="V5256">
        <v>1</v>
      </c>
      <c r="W5256" t="s">
        <v>32</v>
      </c>
      <c r="X5256" t="s">
        <v>274</v>
      </c>
      <c r="Y5256">
        <v>0</v>
      </c>
      <c r="AB5256" t="s">
        <v>237</v>
      </c>
      <c r="AH5256">
        <v>0</v>
      </c>
      <c r="AN5256" t="s">
        <v>238</v>
      </c>
      <c r="AO5256">
        <v>1</v>
      </c>
      <c r="AP5256" t="s">
        <v>239</v>
      </c>
      <c r="AQ5256" s="27">
        <v>41709</v>
      </c>
      <c r="AR5256" t="s">
        <v>240</v>
      </c>
      <c r="AS5256">
        <v>1</v>
      </c>
      <c r="AT5256" t="s">
        <v>239</v>
      </c>
      <c r="AU5256" s="27">
        <v>41709</v>
      </c>
    </row>
    <row r="5257" spans="1:47" x14ac:dyDescent="0.2">
      <c r="A5257">
        <v>5256</v>
      </c>
      <c r="B5257" t="s">
        <v>17843</v>
      </c>
      <c r="C5257" t="s">
        <v>726</v>
      </c>
      <c r="D5257" t="s">
        <v>17844</v>
      </c>
      <c r="E5257" s="27">
        <v>41793</v>
      </c>
      <c r="F5257" t="s">
        <v>233</v>
      </c>
      <c r="G5257" s="27">
        <v>33126</v>
      </c>
      <c r="H5257">
        <v>25</v>
      </c>
      <c r="I5257" t="s">
        <v>244</v>
      </c>
      <c r="J5257" t="s">
        <v>245</v>
      </c>
      <c r="K5257">
        <v>0</v>
      </c>
      <c r="L5257">
        <v>7</v>
      </c>
      <c r="M5257">
        <v>0</v>
      </c>
      <c r="N5257">
        <v>0</v>
      </c>
      <c r="O5257">
        <v>4</v>
      </c>
      <c r="P5257">
        <v>-60</v>
      </c>
      <c r="Q5257" s="28">
        <v>41733.289583333331</v>
      </c>
      <c r="R5257" s="28">
        <v>41776.17291666667</v>
      </c>
      <c r="S5257" t="s">
        <v>17845</v>
      </c>
      <c r="T5257" s="27">
        <v>41733</v>
      </c>
      <c r="V5257">
        <v>60</v>
      </c>
      <c r="W5257" t="s">
        <v>32</v>
      </c>
      <c r="X5257" t="s">
        <v>1395</v>
      </c>
      <c r="Y5257">
        <v>0</v>
      </c>
      <c r="AB5257" t="s">
        <v>237</v>
      </c>
      <c r="AH5257">
        <v>0</v>
      </c>
      <c r="AN5257" t="s">
        <v>238</v>
      </c>
      <c r="AO5257">
        <v>5</v>
      </c>
      <c r="AP5257" t="s">
        <v>246</v>
      </c>
      <c r="AQ5257" s="27">
        <v>41793</v>
      </c>
      <c r="AR5257" t="s">
        <v>240</v>
      </c>
      <c r="AS5257">
        <v>7</v>
      </c>
      <c r="AT5257" t="s">
        <v>246</v>
      </c>
      <c r="AU5257" s="27">
        <v>41793</v>
      </c>
    </row>
    <row r="5258" spans="1:47" x14ac:dyDescent="0.2">
      <c r="A5258">
        <v>5257</v>
      </c>
      <c r="B5258" t="s">
        <v>17846</v>
      </c>
      <c r="C5258" t="s">
        <v>793</v>
      </c>
      <c r="D5258" t="s">
        <v>17847</v>
      </c>
      <c r="E5258" s="27">
        <v>41992</v>
      </c>
      <c r="F5258" t="s">
        <v>233</v>
      </c>
      <c r="G5258" s="27">
        <v>31483</v>
      </c>
      <c r="H5258">
        <v>30</v>
      </c>
      <c r="I5258" t="s">
        <v>244</v>
      </c>
      <c r="J5258" t="s">
        <v>250</v>
      </c>
      <c r="K5258">
        <v>0</v>
      </c>
      <c r="L5258">
        <v>1</v>
      </c>
      <c r="M5258">
        <v>0</v>
      </c>
      <c r="N5258">
        <v>0</v>
      </c>
      <c r="O5258">
        <v>3</v>
      </c>
      <c r="P5258">
        <v>0</v>
      </c>
      <c r="Q5258" s="28">
        <v>41992.053472222222</v>
      </c>
      <c r="R5258" s="28">
        <v>41993.384027777778</v>
      </c>
      <c r="S5258" t="s">
        <v>17848</v>
      </c>
      <c r="T5258" s="27">
        <v>41991</v>
      </c>
      <c r="V5258">
        <v>1</v>
      </c>
      <c r="W5258" t="s">
        <v>32</v>
      </c>
      <c r="X5258" t="s">
        <v>441</v>
      </c>
      <c r="Y5258">
        <v>0</v>
      </c>
      <c r="AB5258" t="s">
        <v>237</v>
      </c>
      <c r="AH5258">
        <v>0</v>
      </c>
      <c r="AN5258" t="s">
        <v>238</v>
      </c>
      <c r="AO5258">
        <v>3</v>
      </c>
      <c r="AP5258" t="s">
        <v>239</v>
      </c>
      <c r="AQ5258" s="27">
        <v>41992</v>
      </c>
      <c r="AR5258" t="s">
        <v>240</v>
      </c>
      <c r="AS5258">
        <v>1</v>
      </c>
      <c r="AT5258" t="s">
        <v>239</v>
      </c>
      <c r="AU5258" s="27">
        <v>41992</v>
      </c>
    </row>
    <row r="5259" spans="1:47" x14ac:dyDescent="0.2">
      <c r="A5259">
        <v>5258</v>
      </c>
      <c r="B5259" t="s">
        <v>17849</v>
      </c>
      <c r="C5259" t="s">
        <v>6373</v>
      </c>
      <c r="D5259" t="s">
        <v>2371</v>
      </c>
      <c r="E5259" s="27">
        <v>41370</v>
      </c>
      <c r="F5259" t="s">
        <v>233</v>
      </c>
      <c r="G5259" s="27">
        <v>22048</v>
      </c>
      <c r="H5259">
        <v>55</v>
      </c>
      <c r="I5259" t="s">
        <v>234</v>
      </c>
      <c r="J5259" t="s">
        <v>245</v>
      </c>
      <c r="K5259">
        <v>0</v>
      </c>
      <c r="L5259">
        <v>3</v>
      </c>
      <c r="M5259">
        <v>0</v>
      </c>
      <c r="N5259">
        <v>0</v>
      </c>
      <c r="O5259">
        <v>3</v>
      </c>
      <c r="P5259">
        <v>0</v>
      </c>
      <c r="Q5259" s="28">
        <v>41370.1</v>
      </c>
      <c r="R5259" s="28">
        <v>41371.271527777775</v>
      </c>
      <c r="S5259" t="s">
        <v>17850</v>
      </c>
      <c r="T5259" s="27">
        <v>41369</v>
      </c>
      <c r="V5259">
        <v>1</v>
      </c>
      <c r="W5259" t="s">
        <v>36</v>
      </c>
      <c r="X5259" t="s">
        <v>6851</v>
      </c>
      <c r="Y5259">
        <v>0</v>
      </c>
      <c r="AB5259" t="s">
        <v>237</v>
      </c>
      <c r="AH5259">
        <v>0</v>
      </c>
      <c r="AN5259" t="s">
        <v>238</v>
      </c>
      <c r="AO5259">
        <v>1</v>
      </c>
      <c r="AP5259" t="s">
        <v>239</v>
      </c>
      <c r="AQ5259" s="27">
        <v>41370</v>
      </c>
      <c r="AR5259" t="s">
        <v>240</v>
      </c>
      <c r="AS5259">
        <v>3</v>
      </c>
      <c r="AT5259" t="s">
        <v>239</v>
      </c>
      <c r="AU5259" s="27">
        <v>41370</v>
      </c>
    </row>
    <row r="5260" spans="1:47" x14ac:dyDescent="0.2">
      <c r="A5260">
        <v>5259</v>
      </c>
      <c r="B5260" t="s">
        <v>17851</v>
      </c>
      <c r="C5260" t="s">
        <v>3848</v>
      </c>
      <c r="D5260" t="s">
        <v>17852</v>
      </c>
      <c r="E5260" s="27">
        <v>41596</v>
      </c>
      <c r="F5260" t="s">
        <v>233</v>
      </c>
      <c r="G5260" s="27">
        <v>23875</v>
      </c>
      <c r="H5260">
        <v>50</v>
      </c>
      <c r="I5260" t="s">
        <v>234</v>
      </c>
      <c r="J5260" t="s">
        <v>353</v>
      </c>
      <c r="K5260">
        <v>0</v>
      </c>
      <c r="L5260">
        <v>5</v>
      </c>
      <c r="M5260">
        <v>0</v>
      </c>
      <c r="N5260">
        <v>0</v>
      </c>
      <c r="O5260">
        <v>9</v>
      </c>
      <c r="P5260">
        <v>-1</v>
      </c>
      <c r="Q5260" s="28">
        <v>41595.45208333333</v>
      </c>
      <c r="R5260" s="28">
        <v>41624.365277777775</v>
      </c>
      <c r="S5260" t="s">
        <v>17853</v>
      </c>
      <c r="T5260" s="27">
        <v>41595</v>
      </c>
      <c r="V5260">
        <v>1</v>
      </c>
      <c r="W5260" t="s">
        <v>36</v>
      </c>
      <c r="X5260" t="s">
        <v>279</v>
      </c>
      <c r="Y5260">
        <v>1</v>
      </c>
      <c r="AA5260" t="s">
        <v>17854</v>
      </c>
      <c r="AB5260" t="s">
        <v>32</v>
      </c>
      <c r="AC5260">
        <v>0</v>
      </c>
      <c r="AD5260" s="27">
        <v>42025</v>
      </c>
      <c r="AE5260" t="s">
        <v>261</v>
      </c>
      <c r="AF5260" s="27">
        <v>42025</v>
      </c>
      <c r="AG5260" s="27">
        <v>42026</v>
      </c>
      <c r="AH5260">
        <v>0</v>
      </c>
      <c r="AN5260" t="s">
        <v>238</v>
      </c>
      <c r="AO5260">
        <v>6</v>
      </c>
      <c r="AP5260" t="s">
        <v>246</v>
      </c>
      <c r="AQ5260" s="27">
        <v>41596</v>
      </c>
      <c r="AR5260" t="s">
        <v>240</v>
      </c>
      <c r="AS5260">
        <v>5</v>
      </c>
      <c r="AT5260" t="s">
        <v>246</v>
      </c>
      <c r="AU5260" s="27">
        <v>41596</v>
      </c>
    </row>
    <row r="5261" spans="1:47" x14ac:dyDescent="0.2">
      <c r="A5261">
        <v>5260</v>
      </c>
      <c r="B5261" t="s">
        <v>17855</v>
      </c>
      <c r="C5261" t="s">
        <v>17856</v>
      </c>
      <c r="D5261" t="s">
        <v>17857</v>
      </c>
      <c r="E5261" s="27">
        <v>41465</v>
      </c>
      <c r="F5261" t="s">
        <v>233</v>
      </c>
      <c r="G5261" s="27">
        <v>32146</v>
      </c>
      <c r="H5261">
        <v>28</v>
      </c>
      <c r="I5261" t="s">
        <v>244</v>
      </c>
      <c r="J5261" t="s">
        <v>250</v>
      </c>
      <c r="K5261">
        <v>0</v>
      </c>
      <c r="L5261">
        <v>3</v>
      </c>
      <c r="M5261">
        <v>0</v>
      </c>
      <c r="N5261">
        <v>0</v>
      </c>
      <c r="O5261">
        <v>0</v>
      </c>
      <c r="P5261">
        <v>-2</v>
      </c>
      <c r="Q5261" s="28">
        <v>41463.17291666667</v>
      </c>
      <c r="R5261" s="28">
        <v>41464.073611111111</v>
      </c>
      <c r="S5261" t="s">
        <v>17858</v>
      </c>
      <c r="T5261" s="27">
        <v>41463</v>
      </c>
      <c r="V5261">
        <v>2</v>
      </c>
      <c r="W5261" t="s">
        <v>36</v>
      </c>
      <c r="X5261" t="s">
        <v>279</v>
      </c>
      <c r="Y5261">
        <v>0</v>
      </c>
      <c r="AB5261" t="s">
        <v>237</v>
      </c>
      <c r="AH5261">
        <v>0</v>
      </c>
      <c r="AN5261" t="s">
        <v>238</v>
      </c>
      <c r="AO5261">
        <v>3</v>
      </c>
      <c r="AP5261" t="s">
        <v>239</v>
      </c>
      <c r="AQ5261" s="27">
        <v>41465</v>
      </c>
      <c r="AR5261" t="s">
        <v>240</v>
      </c>
      <c r="AS5261">
        <v>3</v>
      </c>
      <c r="AT5261" t="s">
        <v>239</v>
      </c>
      <c r="AU5261" s="27">
        <v>41465</v>
      </c>
    </row>
    <row r="5262" spans="1:47" x14ac:dyDescent="0.2">
      <c r="A5262">
        <v>5261</v>
      </c>
      <c r="B5262" t="s">
        <v>17859</v>
      </c>
      <c r="C5262" t="s">
        <v>3523</v>
      </c>
      <c r="D5262" t="s">
        <v>17860</v>
      </c>
      <c r="E5262" s="27">
        <v>41664</v>
      </c>
      <c r="F5262" t="s">
        <v>233</v>
      </c>
      <c r="G5262" s="27">
        <v>26210</v>
      </c>
      <c r="H5262">
        <v>44</v>
      </c>
      <c r="I5262" t="s">
        <v>244</v>
      </c>
      <c r="J5262" t="s">
        <v>245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-1</v>
      </c>
      <c r="Q5262" s="28">
        <v>41663.22152777778</v>
      </c>
      <c r="R5262" s="28">
        <v>41665.409722222219</v>
      </c>
      <c r="S5262" t="s">
        <v>17861</v>
      </c>
      <c r="T5262" s="27">
        <v>41663</v>
      </c>
      <c r="V5262">
        <v>1</v>
      </c>
      <c r="W5262" t="s">
        <v>36</v>
      </c>
      <c r="X5262" t="s">
        <v>279</v>
      </c>
      <c r="Y5262">
        <v>1</v>
      </c>
      <c r="AA5262" t="s">
        <v>17862</v>
      </c>
      <c r="AB5262" t="s">
        <v>36</v>
      </c>
      <c r="AC5262">
        <v>0</v>
      </c>
      <c r="AD5262" s="27">
        <v>42370</v>
      </c>
      <c r="AE5262" t="s">
        <v>279</v>
      </c>
      <c r="AF5262" s="27">
        <v>42370</v>
      </c>
      <c r="AG5262" s="27">
        <v>42371</v>
      </c>
      <c r="AH5262">
        <v>1</v>
      </c>
      <c r="AJ5262" t="s">
        <v>17862</v>
      </c>
      <c r="AK5262" t="s">
        <v>462</v>
      </c>
      <c r="AL5262" s="27">
        <v>42370</v>
      </c>
      <c r="AM5262" t="s">
        <v>279</v>
      </c>
      <c r="AN5262" t="s">
        <v>238</v>
      </c>
      <c r="AO5262">
        <v>1</v>
      </c>
      <c r="AP5262" t="s">
        <v>239</v>
      </c>
      <c r="AQ5262" s="27">
        <v>41664</v>
      </c>
      <c r="AR5262" t="s">
        <v>240</v>
      </c>
      <c r="AS5262">
        <v>1</v>
      </c>
      <c r="AT5262" t="s">
        <v>239</v>
      </c>
      <c r="AU5262" s="27">
        <v>41664</v>
      </c>
    </row>
    <row r="5263" spans="1:47" x14ac:dyDescent="0.2">
      <c r="A5263">
        <v>5262</v>
      </c>
      <c r="B5263" t="s">
        <v>17863</v>
      </c>
      <c r="C5263" t="s">
        <v>17864</v>
      </c>
      <c r="D5263" t="s">
        <v>17865</v>
      </c>
      <c r="E5263" s="27">
        <v>41548</v>
      </c>
      <c r="F5263" t="s">
        <v>294</v>
      </c>
      <c r="G5263" s="27">
        <v>24661</v>
      </c>
      <c r="H5263">
        <v>48</v>
      </c>
      <c r="I5263" t="s">
        <v>234</v>
      </c>
      <c r="J5263" t="s">
        <v>245</v>
      </c>
      <c r="K5263">
        <v>0</v>
      </c>
      <c r="L5263">
        <v>1</v>
      </c>
      <c r="M5263">
        <v>0</v>
      </c>
      <c r="N5263">
        <v>0</v>
      </c>
      <c r="O5263">
        <v>2</v>
      </c>
      <c r="P5263">
        <v>-66</v>
      </c>
      <c r="Q5263" s="28">
        <v>41482.519444444442</v>
      </c>
      <c r="R5263" s="28">
        <v>41515.354861111111</v>
      </c>
      <c r="S5263" t="s">
        <v>17866</v>
      </c>
      <c r="T5263" s="27">
        <v>41481</v>
      </c>
      <c r="V5263">
        <v>67</v>
      </c>
      <c r="W5263" t="s">
        <v>32</v>
      </c>
      <c r="X5263" t="s">
        <v>14296</v>
      </c>
      <c r="Y5263">
        <v>0</v>
      </c>
      <c r="AB5263" t="s">
        <v>237</v>
      </c>
      <c r="AH5263">
        <v>0</v>
      </c>
      <c r="AN5263" t="s">
        <v>238</v>
      </c>
      <c r="AO5263">
        <v>1</v>
      </c>
      <c r="AP5263" t="s">
        <v>239</v>
      </c>
      <c r="AQ5263" s="27">
        <v>41548</v>
      </c>
      <c r="AR5263" t="s">
        <v>240</v>
      </c>
      <c r="AS5263">
        <v>1</v>
      </c>
      <c r="AT5263" t="s">
        <v>239</v>
      </c>
      <c r="AU5263" s="27">
        <v>41548</v>
      </c>
    </row>
    <row r="5264" spans="1:47" x14ac:dyDescent="0.2">
      <c r="A5264">
        <v>5263</v>
      </c>
      <c r="B5264" t="s">
        <v>17867</v>
      </c>
      <c r="C5264" t="s">
        <v>5391</v>
      </c>
      <c r="D5264" t="s">
        <v>3523</v>
      </c>
      <c r="E5264" s="27">
        <v>41750</v>
      </c>
      <c r="F5264" t="s">
        <v>233</v>
      </c>
      <c r="G5264" s="27">
        <v>35225</v>
      </c>
      <c r="H5264">
        <v>19</v>
      </c>
      <c r="I5264" t="s">
        <v>259</v>
      </c>
      <c r="J5264" t="s">
        <v>250</v>
      </c>
      <c r="K5264">
        <v>2</v>
      </c>
      <c r="L5264">
        <v>10</v>
      </c>
      <c r="M5264">
        <v>1</v>
      </c>
      <c r="N5264">
        <v>1</v>
      </c>
      <c r="O5264">
        <v>3</v>
      </c>
      <c r="P5264">
        <v>22</v>
      </c>
      <c r="Q5264" s="28">
        <v>41772.432638888888</v>
      </c>
      <c r="R5264" s="28">
        <v>41773.25</v>
      </c>
      <c r="S5264" t="s">
        <v>17868</v>
      </c>
      <c r="T5264" s="27">
        <v>41727</v>
      </c>
      <c r="V5264">
        <v>23</v>
      </c>
      <c r="W5264" t="s">
        <v>32</v>
      </c>
      <c r="X5264" t="s">
        <v>441</v>
      </c>
      <c r="Y5264">
        <v>1</v>
      </c>
      <c r="AA5264" t="s">
        <v>17869</v>
      </c>
      <c r="AB5264" t="s">
        <v>32</v>
      </c>
      <c r="AD5264" s="27">
        <v>41931</v>
      </c>
      <c r="AE5264" t="s">
        <v>343</v>
      </c>
      <c r="AH5264">
        <v>0</v>
      </c>
      <c r="AN5264" t="s">
        <v>238</v>
      </c>
      <c r="AO5264">
        <v>10</v>
      </c>
      <c r="AP5264" t="s">
        <v>269</v>
      </c>
      <c r="AQ5264" s="27">
        <v>41750</v>
      </c>
      <c r="AR5264" t="s">
        <v>240</v>
      </c>
      <c r="AS5264">
        <v>10</v>
      </c>
      <c r="AT5264" t="s">
        <v>269</v>
      </c>
      <c r="AU5264" s="27">
        <v>41750</v>
      </c>
    </row>
    <row r="5265" spans="1:47" x14ac:dyDescent="0.2">
      <c r="A5265">
        <v>5264</v>
      </c>
      <c r="B5265" t="s">
        <v>17870</v>
      </c>
      <c r="C5265" t="s">
        <v>8612</v>
      </c>
      <c r="D5265" t="s">
        <v>17871</v>
      </c>
      <c r="E5265" s="27">
        <v>41289</v>
      </c>
      <c r="F5265" t="s">
        <v>233</v>
      </c>
      <c r="G5265" s="27">
        <v>33756</v>
      </c>
      <c r="H5265">
        <v>23</v>
      </c>
      <c r="I5265" t="s">
        <v>259</v>
      </c>
      <c r="J5265" t="s">
        <v>22</v>
      </c>
      <c r="K5265">
        <v>0</v>
      </c>
      <c r="L5265">
        <v>7</v>
      </c>
      <c r="M5265">
        <v>0</v>
      </c>
      <c r="N5265">
        <v>0</v>
      </c>
      <c r="O5265">
        <v>2</v>
      </c>
      <c r="P5265">
        <v>-1</v>
      </c>
      <c r="Q5265" s="28">
        <v>41288.310416666667</v>
      </c>
      <c r="R5265" s="28">
        <v>41333.336111111108</v>
      </c>
      <c r="S5265" t="s">
        <v>17872</v>
      </c>
      <c r="T5265" s="27">
        <v>41288</v>
      </c>
      <c r="V5265">
        <v>1</v>
      </c>
      <c r="W5265" t="s">
        <v>36</v>
      </c>
      <c r="X5265" t="s">
        <v>474</v>
      </c>
      <c r="Y5265">
        <v>0</v>
      </c>
      <c r="AB5265" t="s">
        <v>237</v>
      </c>
      <c r="AH5265">
        <v>0</v>
      </c>
      <c r="AN5265" t="s">
        <v>238</v>
      </c>
      <c r="AO5265">
        <v>9</v>
      </c>
      <c r="AP5265" t="s">
        <v>269</v>
      </c>
      <c r="AQ5265" s="27">
        <v>41289</v>
      </c>
      <c r="AR5265" t="s">
        <v>240</v>
      </c>
      <c r="AS5265">
        <v>7</v>
      </c>
      <c r="AT5265" t="s">
        <v>246</v>
      </c>
      <c r="AU5265" s="27">
        <v>41289</v>
      </c>
    </row>
    <row r="5266" spans="1:47" x14ac:dyDescent="0.2">
      <c r="A5266">
        <v>5265</v>
      </c>
      <c r="B5266" t="s">
        <v>17873</v>
      </c>
      <c r="C5266" t="s">
        <v>963</v>
      </c>
      <c r="D5266" t="s">
        <v>17874</v>
      </c>
      <c r="E5266" s="27">
        <v>41637</v>
      </c>
      <c r="F5266" t="s">
        <v>233</v>
      </c>
      <c r="G5266" s="27">
        <v>33592</v>
      </c>
      <c r="H5266">
        <v>24</v>
      </c>
      <c r="I5266" t="s">
        <v>259</v>
      </c>
      <c r="J5266" t="s">
        <v>250</v>
      </c>
      <c r="K5266">
        <v>0</v>
      </c>
      <c r="L5266">
        <v>8</v>
      </c>
      <c r="M5266">
        <v>0</v>
      </c>
      <c r="N5266">
        <v>1</v>
      </c>
      <c r="O5266">
        <v>3</v>
      </c>
      <c r="P5266">
        <v>0</v>
      </c>
      <c r="Q5266" s="28">
        <v>41637.513194444444</v>
      </c>
      <c r="R5266" s="28">
        <v>41637.09097222222</v>
      </c>
      <c r="S5266" t="s">
        <v>17875</v>
      </c>
      <c r="T5266" s="27">
        <v>41636</v>
      </c>
      <c r="V5266">
        <v>1</v>
      </c>
      <c r="W5266" t="s">
        <v>32</v>
      </c>
      <c r="X5266" t="s">
        <v>15278</v>
      </c>
      <c r="Y5266">
        <v>1</v>
      </c>
      <c r="AA5266" t="s">
        <v>17876</v>
      </c>
      <c r="AB5266" t="s">
        <v>32</v>
      </c>
      <c r="AC5266">
        <v>0</v>
      </c>
      <c r="AD5266" s="27">
        <v>41930</v>
      </c>
      <c r="AE5266" t="s">
        <v>390</v>
      </c>
      <c r="AF5266" s="27">
        <v>41930</v>
      </c>
      <c r="AG5266" s="27">
        <v>41993</v>
      </c>
      <c r="AH5266">
        <v>0</v>
      </c>
      <c r="AN5266" t="s">
        <v>238</v>
      </c>
      <c r="AO5266">
        <v>7</v>
      </c>
      <c r="AP5266" t="s">
        <v>246</v>
      </c>
      <c r="AQ5266" s="27">
        <v>41637</v>
      </c>
      <c r="AR5266" t="s">
        <v>240</v>
      </c>
      <c r="AS5266">
        <v>8</v>
      </c>
      <c r="AT5266" t="s">
        <v>269</v>
      </c>
      <c r="AU5266" s="27">
        <v>41637</v>
      </c>
    </row>
    <row r="5267" spans="1:47" x14ac:dyDescent="0.2">
      <c r="A5267">
        <v>5266</v>
      </c>
      <c r="B5267" t="s">
        <v>17877</v>
      </c>
      <c r="C5267" t="s">
        <v>4287</v>
      </c>
      <c r="D5267" t="s">
        <v>17878</v>
      </c>
      <c r="E5267" s="27">
        <v>41314</v>
      </c>
      <c r="F5267" t="s">
        <v>233</v>
      </c>
      <c r="G5267" s="27">
        <v>24144</v>
      </c>
      <c r="H5267">
        <v>50</v>
      </c>
      <c r="I5267" t="s">
        <v>234</v>
      </c>
      <c r="J5267" t="s">
        <v>245</v>
      </c>
      <c r="K5267">
        <v>0</v>
      </c>
      <c r="L5267">
        <v>3</v>
      </c>
      <c r="M5267">
        <v>0</v>
      </c>
      <c r="N5267">
        <v>0</v>
      </c>
      <c r="O5267">
        <v>2</v>
      </c>
      <c r="P5267">
        <v>0</v>
      </c>
      <c r="Q5267" s="28">
        <v>41314.106944444444</v>
      </c>
      <c r="R5267" s="28">
        <v>41315.111805555556</v>
      </c>
      <c r="S5267" t="s">
        <v>17879</v>
      </c>
      <c r="T5267" s="27">
        <v>41313</v>
      </c>
      <c r="V5267">
        <v>1</v>
      </c>
      <c r="W5267" t="s">
        <v>32</v>
      </c>
      <c r="X5267" t="s">
        <v>261</v>
      </c>
      <c r="Y5267">
        <v>0</v>
      </c>
      <c r="AB5267" t="s">
        <v>237</v>
      </c>
      <c r="AH5267">
        <v>0</v>
      </c>
      <c r="AN5267" t="s">
        <v>238</v>
      </c>
      <c r="AO5267">
        <v>6</v>
      </c>
      <c r="AP5267" t="s">
        <v>246</v>
      </c>
      <c r="AQ5267" s="27">
        <v>41314</v>
      </c>
      <c r="AR5267" t="s">
        <v>240</v>
      </c>
      <c r="AS5267">
        <v>3</v>
      </c>
      <c r="AT5267" t="s">
        <v>239</v>
      </c>
      <c r="AU5267" s="27">
        <v>41314</v>
      </c>
    </row>
    <row r="5268" spans="1:47" x14ac:dyDescent="0.2">
      <c r="A5268">
        <v>5267</v>
      </c>
      <c r="B5268" t="s">
        <v>17880</v>
      </c>
      <c r="C5268" t="s">
        <v>4628</v>
      </c>
      <c r="D5268" t="s">
        <v>17881</v>
      </c>
      <c r="E5268" s="27">
        <v>41785</v>
      </c>
      <c r="F5268" t="s">
        <v>294</v>
      </c>
      <c r="G5268" s="27">
        <v>32521</v>
      </c>
      <c r="H5268">
        <v>27</v>
      </c>
      <c r="I5268" t="s">
        <v>244</v>
      </c>
      <c r="J5268" t="s">
        <v>245</v>
      </c>
      <c r="K5268">
        <v>0</v>
      </c>
      <c r="L5268">
        <v>5</v>
      </c>
      <c r="M5268">
        <v>0</v>
      </c>
      <c r="N5268">
        <v>0</v>
      </c>
      <c r="O5268">
        <v>13</v>
      </c>
      <c r="P5268">
        <v>-1</v>
      </c>
      <c r="Q5268" s="28">
        <v>41784.320833333331</v>
      </c>
      <c r="R5268" s="28">
        <v>41793.397222222222</v>
      </c>
      <c r="S5268" t="s">
        <v>17882</v>
      </c>
      <c r="T5268" s="27">
        <v>41784</v>
      </c>
      <c r="V5268">
        <v>1</v>
      </c>
      <c r="W5268" t="s">
        <v>32</v>
      </c>
      <c r="X5268" t="s">
        <v>567</v>
      </c>
      <c r="Y5268">
        <v>0</v>
      </c>
      <c r="AB5268" t="s">
        <v>237</v>
      </c>
      <c r="AH5268">
        <v>0</v>
      </c>
      <c r="AN5268" t="s">
        <v>238</v>
      </c>
      <c r="AO5268">
        <v>2</v>
      </c>
      <c r="AP5268" t="s">
        <v>239</v>
      </c>
      <c r="AQ5268" s="27">
        <v>41785</v>
      </c>
      <c r="AR5268" t="s">
        <v>240</v>
      </c>
      <c r="AS5268">
        <v>5</v>
      </c>
      <c r="AT5268" t="s">
        <v>246</v>
      </c>
      <c r="AU5268" s="27">
        <v>41785</v>
      </c>
    </row>
    <row r="5269" spans="1:47" x14ac:dyDescent="0.2">
      <c r="A5269">
        <v>5268</v>
      </c>
      <c r="B5269" t="s">
        <v>17258</v>
      </c>
      <c r="C5269" t="s">
        <v>990</v>
      </c>
      <c r="D5269" t="s">
        <v>5448</v>
      </c>
      <c r="E5269" s="27">
        <v>41768</v>
      </c>
      <c r="F5269" t="s">
        <v>233</v>
      </c>
      <c r="G5269" s="27">
        <v>33966</v>
      </c>
      <c r="H5269">
        <v>23</v>
      </c>
      <c r="I5269" t="s">
        <v>259</v>
      </c>
      <c r="J5269" t="s">
        <v>250</v>
      </c>
      <c r="K5269">
        <v>2</v>
      </c>
      <c r="L5269">
        <v>10</v>
      </c>
      <c r="M5269">
        <v>0</v>
      </c>
      <c r="N5269">
        <v>1</v>
      </c>
      <c r="O5269">
        <v>4</v>
      </c>
      <c r="P5269">
        <v>85</v>
      </c>
      <c r="Q5269" s="28">
        <v>41853.32916666667</v>
      </c>
      <c r="R5269" s="28">
        <v>41932.044444444444</v>
      </c>
      <c r="S5269" t="s">
        <v>17883</v>
      </c>
      <c r="U5269" s="27">
        <v>41508</v>
      </c>
      <c r="V5269">
        <v>260</v>
      </c>
      <c r="W5269" t="s">
        <v>32</v>
      </c>
      <c r="X5269" t="s">
        <v>274</v>
      </c>
      <c r="Y5269">
        <v>0</v>
      </c>
      <c r="AB5269" t="s">
        <v>237</v>
      </c>
      <c r="AH5269">
        <v>0</v>
      </c>
      <c r="AN5269" t="s">
        <v>238</v>
      </c>
      <c r="AO5269">
        <v>9</v>
      </c>
      <c r="AP5269" t="s">
        <v>269</v>
      </c>
      <c r="AQ5269" s="27">
        <v>41768</v>
      </c>
      <c r="AR5269" t="s">
        <v>240</v>
      </c>
      <c r="AS5269">
        <v>10</v>
      </c>
      <c r="AT5269" t="s">
        <v>269</v>
      </c>
      <c r="AU5269" s="27">
        <v>41768</v>
      </c>
    </row>
    <row r="5270" spans="1:47" x14ac:dyDescent="0.2">
      <c r="A5270">
        <v>5269</v>
      </c>
      <c r="B5270" t="s">
        <v>17884</v>
      </c>
      <c r="C5270" t="s">
        <v>1246</v>
      </c>
      <c r="D5270" t="s">
        <v>17885</v>
      </c>
      <c r="E5270" s="27">
        <v>41779</v>
      </c>
      <c r="F5270" t="s">
        <v>233</v>
      </c>
      <c r="G5270" s="27">
        <v>30901</v>
      </c>
      <c r="H5270">
        <v>31</v>
      </c>
      <c r="I5270" t="s">
        <v>244</v>
      </c>
      <c r="J5270" t="s">
        <v>250</v>
      </c>
      <c r="K5270">
        <v>0</v>
      </c>
      <c r="L5270">
        <v>2</v>
      </c>
      <c r="M5270">
        <v>0</v>
      </c>
      <c r="N5270">
        <v>0</v>
      </c>
      <c r="O5270">
        <v>1</v>
      </c>
      <c r="P5270">
        <v>-1</v>
      </c>
      <c r="Q5270" s="28">
        <v>41778.28125</v>
      </c>
      <c r="R5270" s="28">
        <v>41779.056250000001</v>
      </c>
      <c r="S5270" t="s">
        <v>17886</v>
      </c>
      <c r="U5270" s="27">
        <v>41778</v>
      </c>
      <c r="V5270">
        <v>1</v>
      </c>
      <c r="W5270" t="s">
        <v>32</v>
      </c>
      <c r="X5270" t="s">
        <v>274</v>
      </c>
      <c r="Y5270">
        <v>0</v>
      </c>
      <c r="AB5270" t="s">
        <v>237</v>
      </c>
      <c r="AH5270">
        <v>0</v>
      </c>
      <c r="AN5270" t="s">
        <v>238</v>
      </c>
      <c r="AO5270">
        <v>2</v>
      </c>
      <c r="AP5270" t="s">
        <v>239</v>
      </c>
      <c r="AQ5270" s="27">
        <v>41779</v>
      </c>
      <c r="AR5270" t="s">
        <v>240</v>
      </c>
      <c r="AS5270">
        <v>2</v>
      </c>
      <c r="AT5270" t="s">
        <v>239</v>
      </c>
      <c r="AU5270" s="27">
        <v>41779</v>
      </c>
    </row>
    <row r="5271" spans="1:47" x14ac:dyDescent="0.2">
      <c r="A5271">
        <v>5270</v>
      </c>
      <c r="B5271" t="s">
        <v>17887</v>
      </c>
      <c r="C5271" t="s">
        <v>17888</v>
      </c>
      <c r="D5271" t="s">
        <v>17889</v>
      </c>
      <c r="E5271" s="27">
        <v>41390</v>
      </c>
      <c r="F5271" t="s">
        <v>233</v>
      </c>
      <c r="G5271" s="27">
        <v>31004</v>
      </c>
      <c r="H5271">
        <v>31</v>
      </c>
      <c r="I5271" t="s">
        <v>244</v>
      </c>
      <c r="J5271" t="s">
        <v>250</v>
      </c>
      <c r="K5271">
        <v>0</v>
      </c>
      <c r="L5271">
        <v>4</v>
      </c>
      <c r="M5271">
        <v>0</v>
      </c>
      <c r="N5271">
        <v>0</v>
      </c>
      <c r="O5271">
        <v>0</v>
      </c>
      <c r="P5271">
        <v>0</v>
      </c>
      <c r="Q5271" s="28">
        <v>41390.505555555559</v>
      </c>
      <c r="R5271" s="28">
        <v>41412.332638888889</v>
      </c>
      <c r="S5271" t="s">
        <v>17890</v>
      </c>
      <c r="T5271" s="27">
        <v>41389</v>
      </c>
      <c r="V5271">
        <v>1</v>
      </c>
      <c r="W5271" t="s">
        <v>36</v>
      </c>
      <c r="X5271" t="s">
        <v>279</v>
      </c>
      <c r="Y5271">
        <v>0</v>
      </c>
      <c r="AB5271" t="s">
        <v>237</v>
      </c>
      <c r="AH5271">
        <v>0</v>
      </c>
      <c r="AN5271" t="s">
        <v>238</v>
      </c>
      <c r="AO5271">
        <v>3</v>
      </c>
      <c r="AP5271" t="s">
        <v>239</v>
      </c>
      <c r="AQ5271" s="27">
        <v>41390</v>
      </c>
      <c r="AR5271" t="s">
        <v>240</v>
      </c>
      <c r="AS5271">
        <v>4</v>
      </c>
      <c r="AT5271" t="s">
        <v>239</v>
      </c>
      <c r="AU5271" s="27">
        <v>41390</v>
      </c>
    </row>
    <row r="5272" spans="1:47" x14ac:dyDescent="0.2">
      <c r="A5272">
        <v>5271</v>
      </c>
      <c r="B5272" t="s">
        <v>17891</v>
      </c>
      <c r="C5272" t="s">
        <v>17892</v>
      </c>
      <c r="D5272" t="s">
        <v>17893</v>
      </c>
      <c r="E5272" s="27">
        <v>41928</v>
      </c>
      <c r="F5272" t="s">
        <v>294</v>
      </c>
      <c r="G5272" s="27">
        <v>31952</v>
      </c>
      <c r="H5272">
        <v>28</v>
      </c>
      <c r="I5272" t="s">
        <v>244</v>
      </c>
      <c r="J5272" t="s">
        <v>245</v>
      </c>
      <c r="K5272">
        <v>0</v>
      </c>
      <c r="L5272">
        <v>4</v>
      </c>
      <c r="M5272">
        <v>0</v>
      </c>
      <c r="N5272">
        <v>0</v>
      </c>
      <c r="O5272">
        <v>0</v>
      </c>
      <c r="P5272">
        <v>-1</v>
      </c>
      <c r="Q5272" s="28">
        <v>41927.464583333334</v>
      </c>
      <c r="R5272" s="28">
        <v>41928.094444444447</v>
      </c>
      <c r="S5272" t="s">
        <v>17894</v>
      </c>
      <c r="T5272" s="27">
        <v>41927</v>
      </c>
      <c r="V5272">
        <v>1</v>
      </c>
      <c r="W5272" t="s">
        <v>32</v>
      </c>
      <c r="X5272" t="s">
        <v>261</v>
      </c>
      <c r="Y5272">
        <v>1</v>
      </c>
      <c r="AA5272" t="s">
        <v>17895</v>
      </c>
      <c r="AB5272" t="s">
        <v>36</v>
      </c>
      <c r="AD5272" s="27">
        <v>42363</v>
      </c>
      <c r="AE5272" t="s">
        <v>681</v>
      </c>
      <c r="AH5272">
        <v>0</v>
      </c>
      <c r="AN5272" t="s">
        <v>238</v>
      </c>
      <c r="AO5272">
        <v>3</v>
      </c>
      <c r="AP5272" t="s">
        <v>239</v>
      </c>
      <c r="AQ5272" s="27">
        <v>41928</v>
      </c>
      <c r="AR5272" t="s">
        <v>240</v>
      </c>
      <c r="AS5272">
        <v>4</v>
      </c>
      <c r="AT5272" t="s">
        <v>239</v>
      </c>
      <c r="AU5272" s="27">
        <v>41928</v>
      </c>
    </row>
    <row r="5273" spans="1:47" x14ac:dyDescent="0.2">
      <c r="A5273">
        <v>5272</v>
      </c>
      <c r="B5273" t="s">
        <v>17896</v>
      </c>
      <c r="C5273" t="s">
        <v>5094</v>
      </c>
      <c r="D5273" t="s">
        <v>17897</v>
      </c>
      <c r="E5273" s="27">
        <v>41598</v>
      </c>
      <c r="F5273" t="s">
        <v>233</v>
      </c>
      <c r="G5273" s="27">
        <v>26922</v>
      </c>
      <c r="H5273">
        <v>42</v>
      </c>
      <c r="I5273" t="s">
        <v>244</v>
      </c>
      <c r="J5273" t="s">
        <v>245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-1</v>
      </c>
      <c r="Q5273" s="28">
        <v>41597.356944444444</v>
      </c>
      <c r="R5273" s="28">
        <v>41598.393750000003</v>
      </c>
      <c r="S5273" t="s">
        <v>17898</v>
      </c>
      <c r="T5273" s="27">
        <v>41597</v>
      </c>
      <c r="V5273">
        <v>1</v>
      </c>
      <c r="W5273" t="s">
        <v>32</v>
      </c>
      <c r="X5273" t="s">
        <v>974</v>
      </c>
      <c r="Y5273">
        <v>0</v>
      </c>
      <c r="AB5273" t="s">
        <v>237</v>
      </c>
      <c r="AH5273">
        <v>0</v>
      </c>
      <c r="AN5273" t="s">
        <v>238</v>
      </c>
      <c r="AO5273">
        <v>1</v>
      </c>
      <c r="AP5273" t="s">
        <v>239</v>
      </c>
      <c r="AQ5273" s="27">
        <v>41598</v>
      </c>
      <c r="AR5273" t="s">
        <v>240</v>
      </c>
      <c r="AS5273">
        <v>1</v>
      </c>
      <c r="AT5273" t="s">
        <v>239</v>
      </c>
      <c r="AU5273" s="27">
        <v>41598</v>
      </c>
    </row>
    <row r="5274" spans="1:47" x14ac:dyDescent="0.2">
      <c r="A5274">
        <v>5273</v>
      </c>
      <c r="B5274" t="s">
        <v>17899</v>
      </c>
      <c r="C5274" t="s">
        <v>1147</v>
      </c>
      <c r="D5274" t="s">
        <v>4430</v>
      </c>
      <c r="E5274" s="27">
        <v>41503</v>
      </c>
      <c r="F5274" t="s">
        <v>233</v>
      </c>
      <c r="G5274" s="27">
        <v>29016</v>
      </c>
      <c r="H5274">
        <v>36</v>
      </c>
      <c r="I5274" t="s">
        <v>244</v>
      </c>
      <c r="J5274" t="s">
        <v>245</v>
      </c>
      <c r="K5274">
        <v>0</v>
      </c>
      <c r="L5274">
        <v>6</v>
      </c>
      <c r="M5274">
        <v>0</v>
      </c>
      <c r="N5274">
        <v>0</v>
      </c>
      <c r="O5274">
        <v>2</v>
      </c>
      <c r="P5274">
        <v>-1</v>
      </c>
      <c r="Q5274" s="28">
        <v>41502.236111111109</v>
      </c>
      <c r="R5274" s="28">
        <v>41559.26666666667</v>
      </c>
      <c r="S5274" t="s">
        <v>17900</v>
      </c>
      <c r="T5274" s="27">
        <v>41502</v>
      </c>
      <c r="V5274">
        <v>1</v>
      </c>
      <c r="W5274" t="s">
        <v>36</v>
      </c>
      <c r="X5274" t="s">
        <v>385</v>
      </c>
      <c r="Y5274">
        <v>0</v>
      </c>
      <c r="AB5274" t="s">
        <v>237</v>
      </c>
      <c r="AH5274">
        <v>0</v>
      </c>
      <c r="AN5274" t="s">
        <v>238</v>
      </c>
      <c r="AO5274">
        <v>2</v>
      </c>
      <c r="AP5274" t="s">
        <v>239</v>
      </c>
      <c r="AQ5274" s="27">
        <v>41503</v>
      </c>
      <c r="AR5274" t="s">
        <v>240</v>
      </c>
      <c r="AS5274">
        <v>6</v>
      </c>
      <c r="AT5274" t="s">
        <v>246</v>
      </c>
      <c r="AU5274" s="27">
        <v>41503</v>
      </c>
    </row>
    <row r="5275" spans="1:47" x14ac:dyDescent="0.2">
      <c r="A5275">
        <v>5274</v>
      </c>
      <c r="B5275" t="s">
        <v>17901</v>
      </c>
      <c r="C5275" t="s">
        <v>231</v>
      </c>
      <c r="D5275" t="s">
        <v>1544</v>
      </c>
      <c r="E5275" s="27">
        <v>41696</v>
      </c>
      <c r="F5275" t="s">
        <v>233</v>
      </c>
      <c r="G5275" s="27">
        <v>34496</v>
      </c>
      <c r="H5275">
        <v>21</v>
      </c>
      <c r="I5275" t="s">
        <v>259</v>
      </c>
      <c r="J5275" t="s">
        <v>250</v>
      </c>
      <c r="K5275">
        <v>0</v>
      </c>
      <c r="L5275">
        <v>9</v>
      </c>
      <c r="M5275">
        <v>0</v>
      </c>
      <c r="N5275">
        <v>0</v>
      </c>
      <c r="O5275">
        <v>0</v>
      </c>
      <c r="P5275">
        <v>0</v>
      </c>
      <c r="Q5275" s="28">
        <v>41696.051388888889</v>
      </c>
      <c r="R5275" s="28">
        <v>41793.382638888892</v>
      </c>
      <c r="S5275" t="s">
        <v>17902</v>
      </c>
      <c r="T5275" s="27">
        <v>41695</v>
      </c>
      <c r="V5275">
        <v>1</v>
      </c>
      <c r="W5275" t="s">
        <v>36</v>
      </c>
      <c r="X5275" t="s">
        <v>974</v>
      </c>
      <c r="Y5275">
        <v>1</v>
      </c>
      <c r="AA5275" t="s">
        <v>17903</v>
      </c>
      <c r="AB5275" t="s">
        <v>32</v>
      </c>
      <c r="AC5275">
        <v>101</v>
      </c>
      <c r="AD5275" s="27">
        <v>41981</v>
      </c>
      <c r="AE5275" t="s">
        <v>359</v>
      </c>
      <c r="AF5275" s="27">
        <v>42082</v>
      </c>
      <c r="AG5275" s="27">
        <v>42083</v>
      </c>
      <c r="AH5275">
        <v>0</v>
      </c>
      <c r="AN5275" t="s">
        <v>238</v>
      </c>
      <c r="AO5275">
        <v>6</v>
      </c>
      <c r="AP5275" t="s">
        <v>246</v>
      </c>
      <c r="AQ5275" s="27">
        <v>41696</v>
      </c>
      <c r="AR5275" t="s">
        <v>240</v>
      </c>
      <c r="AS5275">
        <v>9</v>
      </c>
      <c r="AT5275" t="s">
        <v>269</v>
      </c>
      <c r="AU5275" s="27">
        <v>41696</v>
      </c>
    </row>
    <row r="5276" spans="1:47" x14ac:dyDescent="0.2">
      <c r="A5276">
        <v>5275</v>
      </c>
      <c r="B5276" t="s">
        <v>17904</v>
      </c>
      <c r="C5276" t="s">
        <v>3053</v>
      </c>
      <c r="D5276" t="s">
        <v>17905</v>
      </c>
      <c r="E5276" s="27">
        <v>41716</v>
      </c>
      <c r="F5276" t="s">
        <v>233</v>
      </c>
      <c r="G5276" s="27">
        <v>31725</v>
      </c>
      <c r="H5276">
        <v>29</v>
      </c>
      <c r="I5276" t="s">
        <v>244</v>
      </c>
      <c r="J5276" t="s">
        <v>250</v>
      </c>
      <c r="K5276">
        <v>0</v>
      </c>
      <c r="L5276">
        <v>10</v>
      </c>
      <c r="M5276">
        <v>0</v>
      </c>
      <c r="N5276">
        <v>0</v>
      </c>
      <c r="O5276">
        <v>5</v>
      </c>
      <c r="S5276" t="s">
        <v>17906</v>
      </c>
      <c r="U5276" s="27">
        <v>41073</v>
      </c>
      <c r="V5276">
        <v>643</v>
      </c>
      <c r="W5276" t="s">
        <v>32</v>
      </c>
      <c r="X5276" t="s">
        <v>274</v>
      </c>
      <c r="Y5276">
        <v>0</v>
      </c>
      <c r="AB5276" t="s">
        <v>237</v>
      </c>
      <c r="AH5276">
        <v>0</v>
      </c>
      <c r="AN5276" t="s">
        <v>238</v>
      </c>
      <c r="AO5276">
        <v>9</v>
      </c>
      <c r="AP5276" t="s">
        <v>269</v>
      </c>
      <c r="AQ5276" s="27">
        <v>41716</v>
      </c>
      <c r="AR5276" t="s">
        <v>240</v>
      </c>
      <c r="AS5276">
        <v>10</v>
      </c>
      <c r="AT5276" t="s">
        <v>269</v>
      </c>
      <c r="AU5276" s="27">
        <v>41716</v>
      </c>
    </row>
    <row r="5277" spans="1:47" x14ac:dyDescent="0.2">
      <c r="A5277">
        <v>5276</v>
      </c>
      <c r="B5277" t="s">
        <v>17907</v>
      </c>
      <c r="C5277" t="s">
        <v>242</v>
      </c>
      <c r="D5277" t="s">
        <v>5106</v>
      </c>
      <c r="E5277" s="27">
        <v>41293</v>
      </c>
      <c r="F5277" t="s">
        <v>233</v>
      </c>
      <c r="G5277" s="27">
        <v>24927</v>
      </c>
      <c r="H5277">
        <v>48</v>
      </c>
      <c r="I5277" t="s">
        <v>234</v>
      </c>
      <c r="J5277" t="s">
        <v>245</v>
      </c>
      <c r="K5277">
        <v>0</v>
      </c>
      <c r="L5277">
        <v>1</v>
      </c>
      <c r="M5277">
        <v>0</v>
      </c>
      <c r="N5277">
        <v>0</v>
      </c>
      <c r="O5277">
        <v>1</v>
      </c>
      <c r="S5277" t="s">
        <v>17908</v>
      </c>
      <c r="T5277" s="27">
        <v>40796</v>
      </c>
      <c r="V5277">
        <v>497</v>
      </c>
      <c r="W5277" t="s">
        <v>32</v>
      </c>
      <c r="X5277" t="s">
        <v>313</v>
      </c>
      <c r="Y5277">
        <v>0</v>
      </c>
      <c r="AB5277" t="s">
        <v>237</v>
      </c>
      <c r="AH5277">
        <v>0</v>
      </c>
      <c r="AN5277" t="s">
        <v>238</v>
      </c>
      <c r="AO5277">
        <v>1</v>
      </c>
      <c r="AP5277" t="s">
        <v>239</v>
      </c>
      <c r="AQ5277" s="27">
        <v>41293</v>
      </c>
      <c r="AR5277" t="s">
        <v>240</v>
      </c>
      <c r="AS5277">
        <v>1</v>
      </c>
      <c r="AT5277" t="s">
        <v>239</v>
      </c>
      <c r="AU5277" s="27">
        <v>41293</v>
      </c>
    </row>
    <row r="5278" spans="1:47" x14ac:dyDescent="0.2">
      <c r="A5278">
        <v>5277</v>
      </c>
      <c r="B5278" t="s">
        <v>17909</v>
      </c>
      <c r="C5278" t="s">
        <v>1218</v>
      </c>
      <c r="D5278" t="s">
        <v>17910</v>
      </c>
      <c r="E5278" s="27">
        <v>41885</v>
      </c>
      <c r="F5278" t="s">
        <v>233</v>
      </c>
      <c r="G5278" s="27">
        <v>22732</v>
      </c>
      <c r="H5278">
        <v>54</v>
      </c>
      <c r="I5278" t="s">
        <v>234</v>
      </c>
      <c r="J5278" t="s">
        <v>245</v>
      </c>
      <c r="K5278">
        <v>0</v>
      </c>
      <c r="L5278">
        <v>4</v>
      </c>
      <c r="M5278">
        <v>0</v>
      </c>
      <c r="N5278">
        <v>0</v>
      </c>
      <c r="O5278">
        <v>5</v>
      </c>
      <c r="P5278">
        <v>0</v>
      </c>
      <c r="Q5278" s="28">
        <v>41885.238194444442</v>
      </c>
      <c r="R5278" s="28">
        <v>41885.341666666667</v>
      </c>
      <c r="S5278" t="s">
        <v>17911</v>
      </c>
      <c r="T5278" s="27">
        <v>41885</v>
      </c>
      <c r="V5278">
        <v>0</v>
      </c>
      <c r="W5278" t="s">
        <v>32</v>
      </c>
      <c r="X5278" t="s">
        <v>261</v>
      </c>
      <c r="Y5278">
        <v>0</v>
      </c>
      <c r="AB5278" t="s">
        <v>237</v>
      </c>
      <c r="AH5278">
        <v>0</v>
      </c>
      <c r="AN5278" t="s">
        <v>238</v>
      </c>
      <c r="AO5278">
        <v>1</v>
      </c>
      <c r="AP5278" t="s">
        <v>239</v>
      </c>
      <c r="AQ5278" s="27">
        <v>41885</v>
      </c>
      <c r="AR5278" t="s">
        <v>240</v>
      </c>
      <c r="AS5278">
        <v>4</v>
      </c>
      <c r="AT5278" t="s">
        <v>239</v>
      </c>
      <c r="AU5278" s="27">
        <v>41885</v>
      </c>
    </row>
    <row r="5279" spans="1:47" x14ac:dyDescent="0.2">
      <c r="A5279">
        <v>5278</v>
      </c>
      <c r="B5279" t="s">
        <v>17912</v>
      </c>
      <c r="C5279" t="s">
        <v>243</v>
      </c>
      <c r="D5279" t="s">
        <v>17913</v>
      </c>
      <c r="E5279" s="27">
        <v>41531</v>
      </c>
      <c r="F5279" t="s">
        <v>233</v>
      </c>
      <c r="G5279" s="27">
        <v>34509</v>
      </c>
      <c r="H5279">
        <v>21</v>
      </c>
      <c r="I5279" t="s">
        <v>259</v>
      </c>
      <c r="J5279" t="s">
        <v>245</v>
      </c>
      <c r="K5279">
        <v>0</v>
      </c>
      <c r="L5279">
        <v>8</v>
      </c>
      <c r="M5279">
        <v>0</v>
      </c>
      <c r="N5279">
        <v>0</v>
      </c>
      <c r="O5279">
        <v>0</v>
      </c>
      <c r="P5279">
        <v>0</v>
      </c>
      <c r="Q5279" s="28">
        <v>41531.079861111109</v>
      </c>
      <c r="R5279" s="28">
        <v>41531.310416666667</v>
      </c>
      <c r="S5279" t="s">
        <v>17914</v>
      </c>
      <c r="T5279" s="27">
        <v>41530</v>
      </c>
      <c r="V5279">
        <v>1</v>
      </c>
      <c r="W5279" t="s">
        <v>32</v>
      </c>
      <c r="X5279" t="s">
        <v>337</v>
      </c>
      <c r="Y5279">
        <v>1</v>
      </c>
      <c r="AA5279" t="s">
        <v>17915</v>
      </c>
      <c r="AB5279" t="s">
        <v>36</v>
      </c>
      <c r="AC5279">
        <v>0</v>
      </c>
      <c r="AD5279" s="27">
        <v>41595</v>
      </c>
      <c r="AE5279" t="s">
        <v>3573</v>
      </c>
      <c r="AF5279" s="27">
        <v>41595</v>
      </c>
      <c r="AG5279" s="27">
        <v>41596</v>
      </c>
      <c r="AH5279">
        <v>0</v>
      </c>
      <c r="AN5279" t="s">
        <v>238</v>
      </c>
      <c r="AO5279">
        <v>5</v>
      </c>
      <c r="AP5279" t="s">
        <v>246</v>
      </c>
      <c r="AQ5279" s="27">
        <v>41531</v>
      </c>
      <c r="AR5279" t="s">
        <v>240</v>
      </c>
      <c r="AS5279">
        <v>8</v>
      </c>
      <c r="AT5279" t="s">
        <v>269</v>
      </c>
      <c r="AU5279" s="27">
        <v>41531</v>
      </c>
    </row>
    <row r="5280" spans="1:47" x14ac:dyDescent="0.2">
      <c r="A5280">
        <v>5279</v>
      </c>
      <c r="B5280" t="s">
        <v>17916</v>
      </c>
      <c r="C5280" t="s">
        <v>575</v>
      </c>
      <c r="D5280" t="s">
        <v>7204</v>
      </c>
      <c r="E5280" s="27">
        <v>41333</v>
      </c>
      <c r="F5280" t="s">
        <v>233</v>
      </c>
      <c r="G5280" s="27">
        <v>33660</v>
      </c>
      <c r="H5280">
        <v>24</v>
      </c>
      <c r="I5280" t="s">
        <v>259</v>
      </c>
      <c r="J5280" t="s">
        <v>22</v>
      </c>
      <c r="K5280">
        <v>0</v>
      </c>
      <c r="L5280">
        <v>4</v>
      </c>
      <c r="M5280">
        <v>0</v>
      </c>
      <c r="N5280">
        <v>0</v>
      </c>
      <c r="O5280">
        <v>0</v>
      </c>
      <c r="P5280">
        <v>-1</v>
      </c>
      <c r="Q5280" s="28">
        <v>41332.206944444442</v>
      </c>
      <c r="R5280" s="28">
        <v>41333.331944444442</v>
      </c>
      <c r="S5280" t="s">
        <v>17917</v>
      </c>
      <c r="T5280" s="27">
        <v>41332</v>
      </c>
      <c r="V5280">
        <v>1</v>
      </c>
      <c r="W5280" t="s">
        <v>36</v>
      </c>
      <c r="X5280" t="s">
        <v>681</v>
      </c>
      <c r="Y5280">
        <v>1</v>
      </c>
      <c r="AA5280" t="s">
        <v>17918</v>
      </c>
      <c r="AB5280" t="s">
        <v>36</v>
      </c>
      <c r="AC5280">
        <v>0</v>
      </c>
      <c r="AD5280" s="27">
        <v>41534</v>
      </c>
      <c r="AE5280" t="s">
        <v>681</v>
      </c>
      <c r="AF5280" s="27">
        <v>41534</v>
      </c>
      <c r="AG5280" s="27">
        <v>41535</v>
      </c>
      <c r="AH5280">
        <v>0</v>
      </c>
      <c r="AN5280" t="s">
        <v>238</v>
      </c>
      <c r="AO5280">
        <v>4</v>
      </c>
      <c r="AP5280" t="s">
        <v>239</v>
      </c>
      <c r="AQ5280" s="27">
        <v>41333</v>
      </c>
      <c r="AR5280" t="s">
        <v>240</v>
      </c>
      <c r="AS5280">
        <v>4</v>
      </c>
      <c r="AT5280" t="s">
        <v>239</v>
      </c>
      <c r="AU5280" s="27">
        <v>41333</v>
      </c>
    </row>
    <row r="5281" spans="1:47" x14ac:dyDescent="0.2">
      <c r="A5281">
        <v>5280</v>
      </c>
      <c r="B5281" t="s">
        <v>17919</v>
      </c>
      <c r="C5281" t="s">
        <v>242</v>
      </c>
      <c r="D5281" t="s">
        <v>6094</v>
      </c>
      <c r="E5281" s="27">
        <v>41320</v>
      </c>
      <c r="F5281" t="s">
        <v>233</v>
      </c>
      <c r="G5281" s="27">
        <v>31135</v>
      </c>
      <c r="H5281">
        <v>31</v>
      </c>
      <c r="I5281" t="s">
        <v>244</v>
      </c>
      <c r="J5281" t="s">
        <v>245</v>
      </c>
      <c r="K5281">
        <v>0</v>
      </c>
      <c r="L5281">
        <v>5</v>
      </c>
      <c r="M5281">
        <v>0</v>
      </c>
      <c r="N5281">
        <v>0</v>
      </c>
      <c r="O5281">
        <v>3</v>
      </c>
      <c r="P5281">
        <v>-1</v>
      </c>
      <c r="Q5281" s="28">
        <v>41319.440972222219</v>
      </c>
      <c r="R5281" s="28">
        <v>41321.064583333333</v>
      </c>
      <c r="S5281" t="s">
        <v>17920</v>
      </c>
      <c r="T5281" s="27">
        <v>41319</v>
      </c>
      <c r="V5281">
        <v>1</v>
      </c>
      <c r="W5281" t="s">
        <v>32</v>
      </c>
      <c r="X5281" t="s">
        <v>4156</v>
      </c>
      <c r="Y5281">
        <v>1</v>
      </c>
      <c r="AA5281" t="s">
        <v>17921</v>
      </c>
      <c r="AB5281" t="s">
        <v>32</v>
      </c>
      <c r="AD5281" s="27">
        <v>41455</v>
      </c>
      <c r="AE5281" t="s">
        <v>2727</v>
      </c>
      <c r="AH5281">
        <v>0</v>
      </c>
      <c r="AN5281" t="s">
        <v>238</v>
      </c>
      <c r="AO5281">
        <v>3</v>
      </c>
      <c r="AP5281" t="s">
        <v>239</v>
      </c>
      <c r="AQ5281" s="27">
        <v>41320</v>
      </c>
      <c r="AR5281" t="s">
        <v>240</v>
      </c>
      <c r="AS5281">
        <v>5</v>
      </c>
      <c r="AT5281" t="s">
        <v>246</v>
      </c>
      <c r="AU5281" s="27">
        <v>41320</v>
      </c>
    </row>
    <row r="5282" spans="1:47" x14ac:dyDescent="0.2">
      <c r="A5282">
        <v>5281</v>
      </c>
      <c r="B5282" t="s">
        <v>17922</v>
      </c>
      <c r="C5282" t="s">
        <v>2212</v>
      </c>
      <c r="D5282" t="s">
        <v>17923</v>
      </c>
      <c r="E5282" s="27">
        <v>41281</v>
      </c>
      <c r="F5282" t="s">
        <v>233</v>
      </c>
      <c r="G5282" s="27">
        <v>34021</v>
      </c>
      <c r="H5282">
        <v>23</v>
      </c>
      <c r="I5282" t="s">
        <v>259</v>
      </c>
      <c r="J5282" t="s">
        <v>353</v>
      </c>
      <c r="K5282">
        <v>0</v>
      </c>
      <c r="L5282">
        <v>3</v>
      </c>
      <c r="M5282">
        <v>0</v>
      </c>
      <c r="N5282">
        <v>0</v>
      </c>
      <c r="O5282">
        <v>0</v>
      </c>
      <c r="P5282">
        <v>0</v>
      </c>
      <c r="Q5282" s="28">
        <v>41281.32708333333</v>
      </c>
      <c r="R5282" s="28">
        <v>41283.382638888892</v>
      </c>
      <c r="S5282" t="s">
        <v>17924</v>
      </c>
      <c r="T5282" s="27">
        <v>41281</v>
      </c>
      <c r="V5282">
        <v>0</v>
      </c>
      <c r="W5282" t="s">
        <v>36</v>
      </c>
      <c r="X5282" t="s">
        <v>279</v>
      </c>
      <c r="Y5282">
        <v>0</v>
      </c>
      <c r="AB5282" t="s">
        <v>237</v>
      </c>
      <c r="AH5282">
        <v>0</v>
      </c>
      <c r="AN5282" t="s">
        <v>238</v>
      </c>
      <c r="AO5282">
        <v>5</v>
      </c>
      <c r="AP5282" t="s">
        <v>246</v>
      </c>
      <c r="AQ5282" s="27">
        <v>41281</v>
      </c>
      <c r="AR5282" t="s">
        <v>240</v>
      </c>
      <c r="AS5282">
        <v>3</v>
      </c>
      <c r="AT5282" t="s">
        <v>239</v>
      </c>
      <c r="AU5282" s="27">
        <v>41281</v>
      </c>
    </row>
    <row r="5283" spans="1:47" x14ac:dyDescent="0.2">
      <c r="A5283">
        <v>5282</v>
      </c>
      <c r="B5283" t="s">
        <v>17925</v>
      </c>
      <c r="C5283" t="s">
        <v>17926</v>
      </c>
      <c r="D5283" t="s">
        <v>4397</v>
      </c>
      <c r="E5283" s="27">
        <v>41605</v>
      </c>
      <c r="F5283" t="s">
        <v>233</v>
      </c>
      <c r="G5283" s="27">
        <v>32434</v>
      </c>
      <c r="H5283">
        <v>27</v>
      </c>
      <c r="I5283" t="s">
        <v>244</v>
      </c>
      <c r="J5283" t="s">
        <v>245</v>
      </c>
      <c r="K5283">
        <v>0</v>
      </c>
      <c r="L5283">
        <v>9</v>
      </c>
      <c r="M5283">
        <v>0</v>
      </c>
      <c r="N5283">
        <v>0</v>
      </c>
      <c r="O5283">
        <v>0</v>
      </c>
      <c r="P5283">
        <v>0</v>
      </c>
      <c r="Q5283" s="28">
        <v>41605.104861111111</v>
      </c>
      <c r="R5283" s="28">
        <v>41605.324999999997</v>
      </c>
      <c r="S5283" t="s">
        <v>17927</v>
      </c>
      <c r="T5283" s="27">
        <v>41605</v>
      </c>
      <c r="V5283">
        <v>0</v>
      </c>
      <c r="W5283" t="s">
        <v>32</v>
      </c>
      <c r="X5283" t="s">
        <v>364</v>
      </c>
      <c r="Y5283">
        <v>1</v>
      </c>
      <c r="AA5283" t="s">
        <v>17928</v>
      </c>
      <c r="AB5283" t="s">
        <v>32</v>
      </c>
      <c r="AD5283" s="27">
        <v>41823</v>
      </c>
      <c r="AE5283" t="s">
        <v>364</v>
      </c>
      <c r="AH5283">
        <v>0</v>
      </c>
      <c r="AN5283" t="s">
        <v>238</v>
      </c>
      <c r="AO5283">
        <v>8</v>
      </c>
      <c r="AP5283" t="s">
        <v>269</v>
      </c>
      <c r="AQ5283" s="27">
        <v>41605</v>
      </c>
      <c r="AR5283" t="s">
        <v>240</v>
      </c>
      <c r="AS5283">
        <v>9</v>
      </c>
      <c r="AT5283" t="s">
        <v>269</v>
      </c>
      <c r="AU5283" s="27">
        <v>41605</v>
      </c>
    </row>
    <row r="5284" spans="1:47" x14ac:dyDescent="0.2">
      <c r="A5284">
        <v>5283</v>
      </c>
      <c r="B5284" t="s">
        <v>17929</v>
      </c>
      <c r="C5284" t="s">
        <v>11367</v>
      </c>
      <c r="D5284" t="s">
        <v>17930</v>
      </c>
      <c r="E5284" s="27">
        <v>41954</v>
      </c>
      <c r="F5284" t="s">
        <v>233</v>
      </c>
      <c r="G5284" s="27">
        <v>29126</v>
      </c>
      <c r="H5284">
        <v>36</v>
      </c>
      <c r="I5284" t="s">
        <v>244</v>
      </c>
      <c r="J5284" t="s">
        <v>250</v>
      </c>
      <c r="K5284">
        <v>0</v>
      </c>
      <c r="L5284">
        <v>7</v>
      </c>
      <c r="M5284">
        <v>1</v>
      </c>
      <c r="N5284">
        <v>0</v>
      </c>
      <c r="O5284">
        <v>7</v>
      </c>
      <c r="P5284">
        <v>-1</v>
      </c>
      <c r="Q5284" s="28">
        <v>41953.40902777778</v>
      </c>
      <c r="R5284" s="28">
        <v>41955.125694444447</v>
      </c>
      <c r="S5284" t="s">
        <v>17931</v>
      </c>
      <c r="T5284" s="27">
        <v>41953</v>
      </c>
      <c r="V5284">
        <v>1</v>
      </c>
      <c r="W5284" t="s">
        <v>32</v>
      </c>
      <c r="X5284" t="s">
        <v>2254</v>
      </c>
      <c r="Y5284">
        <v>0</v>
      </c>
      <c r="AB5284" t="s">
        <v>237</v>
      </c>
      <c r="AH5284">
        <v>0</v>
      </c>
      <c r="AN5284" t="s">
        <v>238</v>
      </c>
      <c r="AO5284">
        <v>5</v>
      </c>
      <c r="AP5284" t="s">
        <v>246</v>
      </c>
      <c r="AQ5284" s="27">
        <v>41954</v>
      </c>
      <c r="AR5284" t="s">
        <v>240</v>
      </c>
      <c r="AS5284">
        <v>7</v>
      </c>
      <c r="AT5284" t="s">
        <v>246</v>
      </c>
      <c r="AU5284" s="27">
        <v>41954</v>
      </c>
    </row>
    <row r="5285" spans="1:47" x14ac:dyDescent="0.2">
      <c r="A5285">
        <v>5284</v>
      </c>
      <c r="B5285" t="s">
        <v>17932</v>
      </c>
      <c r="C5285" t="s">
        <v>803</v>
      </c>
      <c r="D5285" t="s">
        <v>13334</v>
      </c>
      <c r="E5285" s="27">
        <v>41975</v>
      </c>
      <c r="F5285" t="s">
        <v>233</v>
      </c>
      <c r="G5285" s="27">
        <v>33401</v>
      </c>
      <c r="H5285">
        <v>24</v>
      </c>
      <c r="I5285" t="s">
        <v>259</v>
      </c>
      <c r="J5285" t="s">
        <v>245</v>
      </c>
      <c r="K5285">
        <v>0</v>
      </c>
      <c r="L5285">
        <v>8</v>
      </c>
      <c r="M5285">
        <v>0</v>
      </c>
      <c r="N5285">
        <v>0</v>
      </c>
      <c r="O5285">
        <v>10</v>
      </c>
      <c r="P5285">
        <v>0</v>
      </c>
      <c r="Q5285" s="28">
        <v>41975.167361111111</v>
      </c>
      <c r="R5285" s="28">
        <v>41990.190972222219</v>
      </c>
      <c r="S5285" t="s">
        <v>17933</v>
      </c>
      <c r="T5285" s="27">
        <v>41975</v>
      </c>
      <c r="V5285">
        <v>0</v>
      </c>
      <c r="W5285" t="s">
        <v>32</v>
      </c>
      <c r="X5285" t="s">
        <v>261</v>
      </c>
      <c r="Y5285">
        <v>0</v>
      </c>
      <c r="AB5285" t="s">
        <v>237</v>
      </c>
      <c r="AH5285">
        <v>0</v>
      </c>
      <c r="AN5285" t="s">
        <v>238</v>
      </c>
      <c r="AO5285">
        <v>5</v>
      </c>
      <c r="AP5285" t="s">
        <v>246</v>
      </c>
      <c r="AQ5285" s="27">
        <v>41975</v>
      </c>
      <c r="AR5285" t="s">
        <v>240</v>
      </c>
      <c r="AS5285">
        <v>8</v>
      </c>
      <c r="AT5285" t="s">
        <v>269</v>
      </c>
      <c r="AU5285" s="27">
        <v>41975</v>
      </c>
    </row>
    <row r="5286" spans="1:47" x14ac:dyDescent="0.2">
      <c r="A5286">
        <v>5285</v>
      </c>
      <c r="B5286" t="s">
        <v>17934</v>
      </c>
      <c r="C5286" t="s">
        <v>17935</v>
      </c>
      <c r="D5286" t="s">
        <v>2549</v>
      </c>
      <c r="E5286" s="27">
        <v>41402</v>
      </c>
      <c r="F5286" t="s">
        <v>233</v>
      </c>
      <c r="G5286" s="27">
        <v>31929</v>
      </c>
      <c r="H5286">
        <v>28</v>
      </c>
      <c r="I5286" t="s">
        <v>244</v>
      </c>
      <c r="J5286" t="s">
        <v>245</v>
      </c>
      <c r="K5286">
        <v>0</v>
      </c>
      <c r="L5286">
        <v>5</v>
      </c>
      <c r="M5286">
        <v>0</v>
      </c>
      <c r="N5286">
        <v>0</v>
      </c>
      <c r="O5286">
        <v>0</v>
      </c>
      <c r="W5286" t="s">
        <v>237</v>
      </c>
      <c r="Y5286">
        <v>-1</v>
      </c>
      <c r="AB5286" t="s">
        <v>237</v>
      </c>
      <c r="AH5286">
        <v>0</v>
      </c>
      <c r="AN5286" t="s">
        <v>238</v>
      </c>
      <c r="AO5286">
        <v>4</v>
      </c>
      <c r="AP5286" t="s">
        <v>239</v>
      </c>
      <c r="AQ5286" s="27">
        <v>41402</v>
      </c>
      <c r="AR5286" t="s">
        <v>240</v>
      </c>
      <c r="AS5286">
        <v>5</v>
      </c>
      <c r="AT5286" t="s">
        <v>246</v>
      </c>
      <c r="AU5286" s="27">
        <v>41402</v>
      </c>
    </row>
    <row r="5287" spans="1:47" x14ac:dyDescent="0.2">
      <c r="A5287">
        <v>5286</v>
      </c>
      <c r="B5287" t="s">
        <v>17936</v>
      </c>
      <c r="C5287" t="s">
        <v>17937</v>
      </c>
      <c r="D5287" t="s">
        <v>830</v>
      </c>
      <c r="E5287" s="27">
        <v>41875</v>
      </c>
      <c r="F5287" t="s">
        <v>233</v>
      </c>
      <c r="G5287" s="27">
        <v>35132</v>
      </c>
      <c r="H5287">
        <v>20</v>
      </c>
      <c r="I5287" t="s">
        <v>259</v>
      </c>
      <c r="J5287" t="s">
        <v>250</v>
      </c>
      <c r="K5287">
        <v>0</v>
      </c>
      <c r="L5287">
        <v>3</v>
      </c>
      <c r="M5287">
        <v>0</v>
      </c>
      <c r="N5287">
        <v>1</v>
      </c>
      <c r="O5287">
        <v>0</v>
      </c>
      <c r="P5287">
        <v>-1</v>
      </c>
      <c r="Q5287" s="28">
        <v>41874.388194444444</v>
      </c>
      <c r="R5287" s="28">
        <v>41875.25277777778</v>
      </c>
      <c r="S5287" t="s">
        <v>17938</v>
      </c>
      <c r="T5287" s="27">
        <v>41874</v>
      </c>
      <c r="V5287">
        <v>1</v>
      </c>
      <c r="W5287" t="s">
        <v>32</v>
      </c>
      <c r="X5287" t="s">
        <v>359</v>
      </c>
      <c r="Y5287">
        <v>0</v>
      </c>
      <c r="AB5287" t="s">
        <v>237</v>
      </c>
      <c r="AH5287">
        <v>0</v>
      </c>
      <c r="AN5287" t="s">
        <v>238</v>
      </c>
      <c r="AO5287">
        <v>6</v>
      </c>
      <c r="AP5287" t="s">
        <v>246</v>
      </c>
      <c r="AQ5287" s="27">
        <v>41875</v>
      </c>
      <c r="AR5287" t="s">
        <v>240</v>
      </c>
      <c r="AS5287">
        <v>3</v>
      </c>
      <c r="AT5287" t="s">
        <v>239</v>
      </c>
      <c r="AU5287" s="27">
        <v>41875</v>
      </c>
    </row>
    <row r="5288" spans="1:47" x14ac:dyDescent="0.2">
      <c r="A5288">
        <v>5287</v>
      </c>
      <c r="B5288" t="s">
        <v>17939</v>
      </c>
      <c r="C5288" t="s">
        <v>17940</v>
      </c>
      <c r="D5288" t="s">
        <v>8239</v>
      </c>
      <c r="E5288" s="27">
        <v>41617</v>
      </c>
      <c r="F5288" t="s">
        <v>233</v>
      </c>
      <c r="G5288" s="27">
        <v>30600</v>
      </c>
      <c r="H5288">
        <v>32</v>
      </c>
      <c r="I5288" t="s">
        <v>244</v>
      </c>
      <c r="J5288" t="s">
        <v>22</v>
      </c>
      <c r="K5288">
        <v>0</v>
      </c>
      <c r="L5288">
        <v>2</v>
      </c>
      <c r="M5288">
        <v>0</v>
      </c>
      <c r="N5288">
        <v>0</v>
      </c>
      <c r="O5288">
        <v>0</v>
      </c>
      <c r="P5288">
        <v>0</v>
      </c>
      <c r="Q5288" s="28">
        <v>41617.140277777777</v>
      </c>
      <c r="R5288" s="28">
        <v>41617.387499999997</v>
      </c>
      <c r="S5288" t="s">
        <v>17941</v>
      </c>
      <c r="T5288" s="27">
        <v>41617</v>
      </c>
      <c r="V5288">
        <v>0</v>
      </c>
      <c r="W5288" t="s">
        <v>36</v>
      </c>
      <c r="X5288" t="s">
        <v>1207</v>
      </c>
      <c r="Y5288">
        <v>0</v>
      </c>
      <c r="AB5288" t="s">
        <v>237</v>
      </c>
      <c r="AH5288">
        <v>0</v>
      </c>
      <c r="AN5288" t="s">
        <v>238</v>
      </c>
      <c r="AO5288">
        <v>2</v>
      </c>
      <c r="AP5288" t="s">
        <v>239</v>
      </c>
      <c r="AQ5288" s="27">
        <v>41617</v>
      </c>
      <c r="AR5288" t="s">
        <v>240</v>
      </c>
      <c r="AS5288">
        <v>2</v>
      </c>
      <c r="AT5288" t="s">
        <v>239</v>
      </c>
      <c r="AU5288" s="27">
        <v>41617</v>
      </c>
    </row>
    <row r="5289" spans="1:47" x14ac:dyDescent="0.2">
      <c r="A5289">
        <v>5288</v>
      </c>
      <c r="B5289" t="s">
        <v>17942</v>
      </c>
      <c r="C5289" t="s">
        <v>4287</v>
      </c>
      <c r="D5289" t="s">
        <v>17943</v>
      </c>
      <c r="E5289" s="27">
        <v>41472</v>
      </c>
      <c r="F5289" t="s">
        <v>233</v>
      </c>
      <c r="G5289" s="27">
        <v>14735</v>
      </c>
      <c r="H5289">
        <v>75</v>
      </c>
      <c r="I5289" t="s">
        <v>234</v>
      </c>
      <c r="J5289" t="s">
        <v>245</v>
      </c>
      <c r="K5289">
        <v>0</v>
      </c>
      <c r="L5289">
        <v>4</v>
      </c>
      <c r="M5289">
        <v>0</v>
      </c>
      <c r="N5289">
        <v>0</v>
      </c>
      <c r="O5289">
        <v>1</v>
      </c>
      <c r="P5289">
        <v>-35</v>
      </c>
      <c r="Q5289" s="28">
        <v>41437.174305555556</v>
      </c>
      <c r="R5289" s="28">
        <v>41467.499305555553</v>
      </c>
      <c r="S5289" t="s">
        <v>17944</v>
      </c>
      <c r="T5289" s="27">
        <v>41436</v>
      </c>
      <c r="V5289">
        <v>36</v>
      </c>
      <c r="W5289" t="s">
        <v>32</v>
      </c>
      <c r="X5289" t="s">
        <v>17945</v>
      </c>
      <c r="Y5289">
        <v>1</v>
      </c>
      <c r="AA5289" t="s">
        <v>17946</v>
      </c>
      <c r="AB5289" t="s">
        <v>32</v>
      </c>
      <c r="AC5289">
        <v>1</v>
      </c>
      <c r="AD5289" s="27">
        <v>42125</v>
      </c>
      <c r="AE5289" t="s">
        <v>300</v>
      </c>
      <c r="AF5289" s="27">
        <v>42126</v>
      </c>
      <c r="AG5289" s="27">
        <v>42126</v>
      </c>
      <c r="AH5289">
        <v>0</v>
      </c>
      <c r="AN5289" t="s">
        <v>238</v>
      </c>
      <c r="AO5289">
        <v>1</v>
      </c>
      <c r="AP5289" t="s">
        <v>239</v>
      </c>
      <c r="AQ5289" s="27">
        <v>41472</v>
      </c>
      <c r="AR5289" t="s">
        <v>240</v>
      </c>
      <c r="AS5289">
        <v>4</v>
      </c>
      <c r="AT5289" t="s">
        <v>239</v>
      </c>
      <c r="AU5289" s="27">
        <v>41472</v>
      </c>
    </row>
    <row r="5290" spans="1:47" x14ac:dyDescent="0.2">
      <c r="A5290">
        <v>5289</v>
      </c>
      <c r="B5290" t="s">
        <v>17947</v>
      </c>
      <c r="C5290" t="s">
        <v>17508</v>
      </c>
      <c r="D5290" t="s">
        <v>17948</v>
      </c>
      <c r="E5290" s="27">
        <v>41355</v>
      </c>
      <c r="F5290" t="s">
        <v>233</v>
      </c>
      <c r="G5290" s="27">
        <v>32005</v>
      </c>
      <c r="H5290">
        <v>28</v>
      </c>
      <c r="I5290" t="s">
        <v>244</v>
      </c>
      <c r="J5290" t="s">
        <v>250</v>
      </c>
      <c r="K5290">
        <v>0</v>
      </c>
      <c r="L5290">
        <v>5</v>
      </c>
      <c r="M5290">
        <v>0</v>
      </c>
      <c r="N5290">
        <v>0</v>
      </c>
      <c r="O5290">
        <v>7</v>
      </c>
      <c r="P5290">
        <v>-1</v>
      </c>
      <c r="Q5290" s="28">
        <v>41354.367361111108</v>
      </c>
      <c r="R5290" s="28">
        <v>41432.242361111108</v>
      </c>
      <c r="S5290" t="s">
        <v>17949</v>
      </c>
      <c r="U5290" s="27">
        <v>41355</v>
      </c>
      <c r="V5290">
        <v>0</v>
      </c>
      <c r="W5290" t="s">
        <v>32</v>
      </c>
      <c r="X5290" t="s">
        <v>274</v>
      </c>
      <c r="Y5290">
        <v>1</v>
      </c>
      <c r="AA5290" t="s">
        <v>17950</v>
      </c>
      <c r="AB5290" t="s">
        <v>32</v>
      </c>
      <c r="AC5290">
        <v>0</v>
      </c>
      <c r="AD5290" s="27">
        <v>41732</v>
      </c>
      <c r="AE5290" t="s">
        <v>378</v>
      </c>
      <c r="AF5290" s="27">
        <v>41732</v>
      </c>
      <c r="AG5290" s="27">
        <v>41877</v>
      </c>
      <c r="AH5290">
        <v>0</v>
      </c>
      <c r="AN5290" t="s">
        <v>238</v>
      </c>
      <c r="AO5290">
        <v>3</v>
      </c>
      <c r="AP5290" t="s">
        <v>239</v>
      </c>
      <c r="AQ5290" s="27">
        <v>41355</v>
      </c>
      <c r="AR5290" t="s">
        <v>240</v>
      </c>
      <c r="AS5290">
        <v>5</v>
      </c>
      <c r="AT5290" t="s">
        <v>246</v>
      </c>
      <c r="AU5290" s="27">
        <v>41355</v>
      </c>
    </row>
    <row r="5291" spans="1:47" x14ac:dyDescent="0.2">
      <c r="A5291">
        <v>5290</v>
      </c>
      <c r="B5291" t="s">
        <v>17951</v>
      </c>
      <c r="C5291" t="s">
        <v>803</v>
      </c>
      <c r="D5291" t="s">
        <v>17952</v>
      </c>
      <c r="E5291" s="27">
        <v>41393</v>
      </c>
      <c r="F5291" t="s">
        <v>233</v>
      </c>
      <c r="G5291" s="27">
        <v>17978</v>
      </c>
      <c r="H5291">
        <v>67</v>
      </c>
      <c r="I5291" t="s">
        <v>234</v>
      </c>
      <c r="J5291" t="s">
        <v>245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-1</v>
      </c>
      <c r="Q5291" s="28">
        <v>41392.234027777777</v>
      </c>
      <c r="R5291" s="28">
        <v>41393.28402777778</v>
      </c>
      <c r="S5291" t="s">
        <v>17953</v>
      </c>
      <c r="T5291" s="27">
        <v>41392</v>
      </c>
      <c r="V5291">
        <v>1</v>
      </c>
      <c r="W5291" t="s">
        <v>36</v>
      </c>
      <c r="X5291" t="s">
        <v>279</v>
      </c>
      <c r="Y5291">
        <v>0</v>
      </c>
      <c r="AB5291" t="s">
        <v>237</v>
      </c>
      <c r="AH5291">
        <v>0</v>
      </c>
      <c r="AN5291" t="s">
        <v>238</v>
      </c>
      <c r="AO5291">
        <v>1</v>
      </c>
      <c r="AP5291" t="s">
        <v>239</v>
      </c>
      <c r="AQ5291" s="27">
        <v>41393</v>
      </c>
      <c r="AR5291" t="s">
        <v>240</v>
      </c>
      <c r="AS5291">
        <v>1</v>
      </c>
      <c r="AT5291" t="s">
        <v>239</v>
      </c>
      <c r="AU5291" s="27">
        <v>41393</v>
      </c>
    </row>
    <row r="5292" spans="1:47" x14ac:dyDescent="0.2">
      <c r="A5292">
        <v>5291</v>
      </c>
      <c r="B5292" t="s">
        <v>17954</v>
      </c>
      <c r="C5292" t="s">
        <v>242</v>
      </c>
      <c r="D5292" t="s">
        <v>17955</v>
      </c>
      <c r="E5292" s="27">
        <v>41844</v>
      </c>
      <c r="F5292" t="s">
        <v>233</v>
      </c>
      <c r="G5292" s="27">
        <v>31359</v>
      </c>
      <c r="H5292">
        <v>30</v>
      </c>
      <c r="I5292" t="s">
        <v>244</v>
      </c>
      <c r="J5292" t="s">
        <v>245</v>
      </c>
      <c r="K5292">
        <v>0</v>
      </c>
      <c r="L5292">
        <v>4</v>
      </c>
      <c r="M5292">
        <v>0</v>
      </c>
      <c r="N5292">
        <v>0</v>
      </c>
      <c r="O5292">
        <v>0</v>
      </c>
      <c r="P5292">
        <v>-1</v>
      </c>
      <c r="Q5292" s="28">
        <v>41843.331250000003</v>
      </c>
      <c r="R5292" s="28">
        <v>41844.095833333333</v>
      </c>
      <c r="S5292" t="s">
        <v>17956</v>
      </c>
      <c r="T5292" s="27">
        <v>41843</v>
      </c>
      <c r="V5292">
        <v>1</v>
      </c>
      <c r="W5292" t="s">
        <v>36</v>
      </c>
      <c r="X5292" t="s">
        <v>279</v>
      </c>
      <c r="Y5292">
        <v>0</v>
      </c>
      <c r="AB5292" t="s">
        <v>237</v>
      </c>
      <c r="AH5292">
        <v>0</v>
      </c>
      <c r="AN5292" t="s">
        <v>238</v>
      </c>
      <c r="AO5292">
        <v>3</v>
      </c>
      <c r="AP5292" t="s">
        <v>239</v>
      </c>
      <c r="AQ5292" s="27">
        <v>41844</v>
      </c>
      <c r="AR5292" t="s">
        <v>240</v>
      </c>
      <c r="AS5292">
        <v>4</v>
      </c>
      <c r="AT5292" t="s">
        <v>239</v>
      </c>
      <c r="AU5292" s="27">
        <v>41844</v>
      </c>
    </row>
    <row r="5293" spans="1:47" x14ac:dyDescent="0.2">
      <c r="A5293">
        <v>5292</v>
      </c>
      <c r="B5293" t="s">
        <v>17957</v>
      </c>
      <c r="C5293" t="s">
        <v>17958</v>
      </c>
      <c r="D5293" t="s">
        <v>17959</v>
      </c>
      <c r="E5293" s="27">
        <v>41848</v>
      </c>
      <c r="F5293" t="s">
        <v>294</v>
      </c>
      <c r="G5293" s="27">
        <v>29096</v>
      </c>
      <c r="H5293">
        <v>36</v>
      </c>
      <c r="I5293" t="s">
        <v>244</v>
      </c>
      <c r="J5293" t="s">
        <v>250</v>
      </c>
      <c r="K5293">
        <v>0</v>
      </c>
      <c r="L5293">
        <v>5</v>
      </c>
      <c r="M5293">
        <v>1</v>
      </c>
      <c r="N5293">
        <v>0</v>
      </c>
      <c r="O5293">
        <v>5</v>
      </c>
      <c r="P5293">
        <v>-1</v>
      </c>
      <c r="Q5293" s="28">
        <v>41847.538194444445</v>
      </c>
      <c r="R5293" s="28">
        <v>41848.395138888889</v>
      </c>
      <c r="S5293" t="s">
        <v>17960</v>
      </c>
      <c r="T5293" s="27">
        <v>41847</v>
      </c>
      <c r="V5293">
        <v>1</v>
      </c>
      <c r="W5293" t="s">
        <v>32</v>
      </c>
      <c r="X5293" t="s">
        <v>364</v>
      </c>
      <c r="Y5293">
        <v>0</v>
      </c>
      <c r="AB5293" t="s">
        <v>237</v>
      </c>
      <c r="AH5293">
        <v>0</v>
      </c>
      <c r="AN5293" t="s">
        <v>238</v>
      </c>
      <c r="AO5293">
        <v>2</v>
      </c>
      <c r="AP5293" t="s">
        <v>239</v>
      </c>
      <c r="AQ5293" s="27">
        <v>41848</v>
      </c>
      <c r="AR5293" t="s">
        <v>240</v>
      </c>
      <c r="AS5293">
        <v>5</v>
      </c>
      <c r="AT5293" t="s">
        <v>246</v>
      </c>
      <c r="AU5293" s="27">
        <v>41848</v>
      </c>
    </row>
    <row r="5294" spans="1:47" x14ac:dyDescent="0.2">
      <c r="A5294">
        <v>5293</v>
      </c>
      <c r="B5294" t="s">
        <v>17961</v>
      </c>
      <c r="C5294" t="s">
        <v>5071</v>
      </c>
      <c r="D5294" t="s">
        <v>2124</v>
      </c>
      <c r="E5294" s="27">
        <v>41626</v>
      </c>
      <c r="F5294" t="s">
        <v>294</v>
      </c>
      <c r="G5294" s="27">
        <v>30577</v>
      </c>
      <c r="H5294">
        <v>32</v>
      </c>
      <c r="I5294" t="s">
        <v>244</v>
      </c>
      <c r="J5294" t="s">
        <v>250</v>
      </c>
      <c r="K5294">
        <v>0</v>
      </c>
      <c r="L5294">
        <v>7</v>
      </c>
      <c r="M5294">
        <v>0</v>
      </c>
      <c r="N5294">
        <v>0</v>
      </c>
      <c r="O5294">
        <v>11</v>
      </c>
      <c r="P5294">
        <v>0</v>
      </c>
      <c r="Q5294" s="28">
        <v>41626.093055555553</v>
      </c>
      <c r="R5294" s="28">
        <v>41626.338888888888</v>
      </c>
      <c r="S5294" t="s">
        <v>17962</v>
      </c>
      <c r="T5294" s="27">
        <v>41626</v>
      </c>
      <c r="V5294">
        <v>0</v>
      </c>
      <c r="W5294" t="s">
        <v>32</v>
      </c>
      <c r="X5294" t="s">
        <v>364</v>
      </c>
      <c r="Y5294">
        <v>0</v>
      </c>
      <c r="AB5294" t="s">
        <v>237</v>
      </c>
      <c r="AH5294">
        <v>0</v>
      </c>
      <c r="AN5294" t="s">
        <v>238</v>
      </c>
      <c r="AO5294">
        <v>4</v>
      </c>
      <c r="AP5294" t="s">
        <v>239</v>
      </c>
      <c r="AQ5294" s="27">
        <v>41626</v>
      </c>
      <c r="AR5294" t="s">
        <v>240</v>
      </c>
      <c r="AS5294">
        <v>7</v>
      </c>
      <c r="AT5294" t="s">
        <v>246</v>
      </c>
      <c r="AU5294" s="27">
        <v>41626</v>
      </c>
    </row>
    <row r="5295" spans="1:47" x14ac:dyDescent="0.2">
      <c r="A5295">
        <v>5294</v>
      </c>
      <c r="B5295" t="s">
        <v>17963</v>
      </c>
      <c r="C5295" t="s">
        <v>663</v>
      </c>
      <c r="D5295" t="s">
        <v>7363</v>
      </c>
      <c r="E5295" s="27">
        <v>41584</v>
      </c>
      <c r="F5295" t="s">
        <v>233</v>
      </c>
      <c r="G5295" s="27">
        <v>26226</v>
      </c>
      <c r="H5295">
        <v>44</v>
      </c>
      <c r="I5295" t="s">
        <v>244</v>
      </c>
      <c r="J5295" t="s">
        <v>250</v>
      </c>
      <c r="K5295">
        <v>0</v>
      </c>
      <c r="L5295">
        <v>4</v>
      </c>
      <c r="M5295">
        <v>0</v>
      </c>
      <c r="N5295">
        <v>0</v>
      </c>
      <c r="O5295">
        <v>7</v>
      </c>
      <c r="P5295">
        <v>0</v>
      </c>
      <c r="Q5295" s="28">
        <v>41584.071527777778</v>
      </c>
      <c r="R5295" s="28">
        <v>41585.40902777778</v>
      </c>
      <c r="S5295" t="s">
        <v>17964</v>
      </c>
      <c r="U5295" s="27">
        <v>41583</v>
      </c>
      <c r="V5295">
        <v>1</v>
      </c>
      <c r="W5295" t="s">
        <v>32</v>
      </c>
      <c r="X5295" t="s">
        <v>274</v>
      </c>
      <c r="Y5295">
        <v>0</v>
      </c>
      <c r="AB5295" t="s">
        <v>237</v>
      </c>
      <c r="AH5295">
        <v>0</v>
      </c>
      <c r="AN5295" t="s">
        <v>238</v>
      </c>
      <c r="AO5295">
        <v>3</v>
      </c>
      <c r="AP5295" t="s">
        <v>239</v>
      </c>
      <c r="AQ5295" s="27">
        <v>41584</v>
      </c>
      <c r="AR5295" t="s">
        <v>240</v>
      </c>
      <c r="AS5295">
        <v>4</v>
      </c>
      <c r="AT5295" t="s">
        <v>239</v>
      </c>
      <c r="AU5295" s="27">
        <v>41584</v>
      </c>
    </row>
    <row r="5296" spans="1:47" x14ac:dyDescent="0.2">
      <c r="A5296">
        <v>5295</v>
      </c>
      <c r="B5296" t="s">
        <v>17965</v>
      </c>
      <c r="C5296" t="s">
        <v>5032</v>
      </c>
      <c r="D5296" t="s">
        <v>331</v>
      </c>
      <c r="E5296" s="27">
        <v>41353</v>
      </c>
      <c r="F5296" t="s">
        <v>233</v>
      </c>
      <c r="G5296" s="27">
        <v>33101</v>
      </c>
      <c r="H5296">
        <v>25</v>
      </c>
      <c r="I5296" t="s">
        <v>244</v>
      </c>
      <c r="J5296" t="s">
        <v>250</v>
      </c>
      <c r="K5296">
        <v>0</v>
      </c>
      <c r="L5296">
        <v>4</v>
      </c>
      <c r="M5296">
        <v>0</v>
      </c>
      <c r="N5296">
        <v>0</v>
      </c>
      <c r="O5296">
        <v>1</v>
      </c>
      <c r="P5296">
        <v>-24</v>
      </c>
      <c r="Q5296" s="28">
        <v>41329.370833333334</v>
      </c>
      <c r="R5296" s="28">
        <v>41330.080555555556</v>
      </c>
      <c r="S5296" t="s">
        <v>17966</v>
      </c>
      <c r="U5296" s="27">
        <v>41329</v>
      </c>
      <c r="V5296">
        <v>24</v>
      </c>
      <c r="W5296" t="s">
        <v>32</v>
      </c>
      <c r="X5296" t="s">
        <v>274</v>
      </c>
      <c r="Y5296">
        <v>1</v>
      </c>
      <c r="AA5296" t="s">
        <v>17967</v>
      </c>
      <c r="AB5296" t="s">
        <v>32</v>
      </c>
      <c r="AD5296" s="27">
        <v>41395</v>
      </c>
      <c r="AE5296" t="s">
        <v>359</v>
      </c>
      <c r="AH5296">
        <v>0</v>
      </c>
      <c r="AN5296" t="s">
        <v>238</v>
      </c>
      <c r="AO5296">
        <v>5</v>
      </c>
      <c r="AP5296" t="s">
        <v>246</v>
      </c>
      <c r="AQ5296" s="27">
        <v>41353</v>
      </c>
      <c r="AR5296" t="s">
        <v>240</v>
      </c>
      <c r="AS5296">
        <v>4</v>
      </c>
      <c r="AT5296" t="s">
        <v>239</v>
      </c>
      <c r="AU5296" s="27">
        <v>41353</v>
      </c>
    </row>
    <row r="5297" spans="1:47" x14ac:dyDescent="0.2">
      <c r="A5297">
        <v>5296</v>
      </c>
      <c r="B5297" t="s">
        <v>17968</v>
      </c>
      <c r="C5297" t="s">
        <v>17969</v>
      </c>
      <c r="D5297" t="s">
        <v>5261</v>
      </c>
      <c r="E5297" s="27">
        <v>41755</v>
      </c>
      <c r="F5297" t="s">
        <v>233</v>
      </c>
      <c r="G5297" s="27">
        <v>28249</v>
      </c>
      <c r="H5297">
        <v>38</v>
      </c>
      <c r="I5297" t="s">
        <v>244</v>
      </c>
      <c r="J5297" t="s">
        <v>250</v>
      </c>
      <c r="K5297">
        <v>0</v>
      </c>
      <c r="L5297">
        <v>10</v>
      </c>
      <c r="M5297">
        <v>0</v>
      </c>
      <c r="N5297">
        <v>0</v>
      </c>
      <c r="O5297">
        <v>18</v>
      </c>
      <c r="S5297" t="s">
        <v>17970</v>
      </c>
      <c r="U5297" s="27">
        <v>40891</v>
      </c>
      <c r="V5297">
        <v>864</v>
      </c>
      <c r="W5297" t="s">
        <v>32</v>
      </c>
      <c r="X5297" t="s">
        <v>274</v>
      </c>
      <c r="Y5297">
        <v>0</v>
      </c>
      <c r="AB5297" t="s">
        <v>237</v>
      </c>
      <c r="AH5297">
        <v>0</v>
      </c>
      <c r="AN5297" t="s">
        <v>238</v>
      </c>
      <c r="AO5297">
        <v>8</v>
      </c>
      <c r="AP5297" t="s">
        <v>269</v>
      </c>
      <c r="AQ5297" s="27">
        <v>41755</v>
      </c>
      <c r="AR5297" t="s">
        <v>240</v>
      </c>
      <c r="AS5297">
        <v>10</v>
      </c>
      <c r="AT5297" t="s">
        <v>269</v>
      </c>
      <c r="AU5297" s="27">
        <v>41755</v>
      </c>
    </row>
    <row r="5298" spans="1:47" x14ac:dyDescent="0.2">
      <c r="A5298">
        <v>5297</v>
      </c>
      <c r="B5298" t="s">
        <v>17971</v>
      </c>
      <c r="C5298" t="s">
        <v>4791</v>
      </c>
      <c r="D5298" t="s">
        <v>929</v>
      </c>
      <c r="E5298" s="27">
        <v>41543</v>
      </c>
      <c r="F5298" t="s">
        <v>294</v>
      </c>
      <c r="G5298" s="27">
        <v>31214</v>
      </c>
      <c r="H5298">
        <v>30</v>
      </c>
      <c r="I5298" t="s">
        <v>244</v>
      </c>
      <c r="J5298" t="s">
        <v>250</v>
      </c>
      <c r="K5298">
        <v>0</v>
      </c>
      <c r="L5298">
        <v>8</v>
      </c>
      <c r="M5298">
        <v>0</v>
      </c>
      <c r="N5298">
        <v>0</v>
      </c>
      <c r="O5298">
        <v>15</v>
      </c>
      <c r="P5298">
        <v>0</v>
      </c>
      <c r="Q5298" s="28">
        <v>41543.052777777775</v>
      </c>
      <c r="R5298" s="28">
        <v>41544.132638888892</v>
      </c>
      <c r="S5298" t="s">
        <v>17972</v>
      </c>
      <c r="T5298" s="27">
        <v>41542</v>
      </c>
      <c r="V5298">
        <v>1</v>
      </c>
      <c r="W5298" t="s">
        <v>36</v>
      </c>
      <c r="X5298" t="s">
        <v>279</v>
      </c>
      <c r="Y5298">
        <v>1</v>
      </c>
      <c r="AA5298" t="s">
        <v>17973</v>
      </c>
      <c r="AB5298" t="s">
        <v>36</v>
      </c>
      <c r="AC5298">
        <v>0</v>
      </c>
      <c r="AD5298" s="27">
        <v>41994</v>
      </c>
      <c r="AE5298" t="s">
        <v>392</v>
      </c>
      <c r="AF5298" s="27">
        <v>41994</v>
      </c>
      <c r="AG5298" s="27">
        <v>41994</v>
      </c>
      <c r="AH5298">
        <v>0</v>
      </c>
      <c r="AN5298" t="s">
        <v>238</v>
      </c>
      <c r="AO5298">
        <v>4</v>
      </c>
      <c r="AP5298" t="s">
        <v>239</v>
      </c>
      <c r="AQ5298" s="27">
        <v>41543</v>
      </c>
      <c r="AR5298" t="s">
        <v>240</v>
      </c>
      <c r="AS5298">
        <v>8</v>
      </c>
      <c r="AT5298" t="s">
        <v>269</v>
      </c>
      <c r="AU5298" s="27">
        <v>41543</v>
      </c>
    </row>
    <row r="5299" spans="1:47" x14ac:dyDescent="0.2">
      <c r="A5299">
        <v>5298</v>
      </c>
      <c r="B5299" t="s">
        <v>17974</v>
      </c>
      <c r="C5299" t="s">
        <v>407</v>
      </c>
      <c r="D5299" t="s">
        <v>17975</v>
      </c>
      <c r="E5299" s="27">
        <v>41560</v>
      </c>
      <c r="F5299" t="s">
        <v>233</v>
      </c>
      <c r="G5299" s="27">
        <v>32217</v>
      </c>
      <c r="H5299">
        <v>28</v>
      </c>
      <c r="I5299" t="s">
        <v>244</v>
      </c>
      <c r="J5299" t="s">
        <v>245</v>
      </c>
      <c r="K5299">
        <v>0</v>
      </c>
      <c r="L5299">
        <v>4</v>
      </c>
      <c r="M5299">
        <v>1</v>
      </c>
      <c r="N5299">
        <v>0</v>
      </c>
      <c r="O5299">
        <v>9</v>
      </c>
      <c r="P5299">
        <v>-1</v>
      </c>
      <c r="Q5299" s="28">
        <v>41559.42291666667</v>
      </c>
      <c r="R5299" s="28">
        <v>41560.310416666667</v>
      </c>
      <c r="S5299" t="s">
        <v>17976</v>
      </c>
      <c r="T5299" s="27">
        <v>41559</v>
      </c>
      <c r="V5299">
        <v>1</v>
      </c>
      <c r="W5299" t="s">
        <v>36</v>
      </c>
      <c r="X5299" t="s">
        <v>324</v>
      </c>
      <c r="Y5299">
        <v>0</v>
      </c>
      <c r="AB5299" t="s">
        <v>237</v>
      </c>
      <c r="AH5299">
        <v>0</v>
      </c>
      <c r="AN5299" t="s">
        <v>238</v>
      </c>
      <c r="AO5299">
        <v>3</v>
      </c>
      <c r="AP5299" t="s">
        <v>239</v>
      </c>
      <c r="AQ5299" s="27">
        <v>41560</v>
      </c>
      <c r="AR5299" t="s">
        <v>240</v>
      </c>
      <c r="AS5299">
        <v>4</v>
      </c>
      <c r="AT5299" t="s">
        <v>239</v>
      </c>
      <c r="AU5299" s="27">
        <v>41560</v>
      </c>
    </row>
    <row r="5300" spans="1:47" x14ac:dyDescent="0.2">
      <c r="A5300">
        <v>5299</v>
      </c>
      <c r="B5300" t="s">
        <v>17977</v>
      </c>
      <c r="C5300" t="s">
        <v>414</v>
      </c>
      <c r="D5300" t="s">
        <v>6394</v>
      </c>
      <c r="E5300" s="27">
        <v>41916</v>
      </c>
      <c r="F5300" t="s">
        <v>233</v>
      </c>
      <c r="G5300" s="27">
        <v>21156</v>
      </c>
      <c r="H5300">
        <v>58</v>
      </c>
      <c r="I5300" t="s">
        <v>234</v>
      </c>
      <c r="J5300" t="s">
        <v>250</v>
      </c>
      <c r="K5300">
        <v>0</v>
      </c>
      <c r="L5300">
        <v>6</v>
      </c>
      <c r="M5300">
        <v>0</v>
      </c>
      <c r="N5300">
        <v>0</v>
      </c>
      <c r="O5300">
        <v>17</v>
      </c>
      <c r="P5300">
        <v>-1</v>
      </c>
      <c r="Q5300" s="28">
        <v>41915.055555555555</v>
      </c>
      <c r="R5300" s="28">
        <v>41989.410416666666</v>
      </c>
      <c r="S5300" t="s">
        <v>17978</v>
      </c>
      <c r="T5300" s="27">
        <v>41915</v>
      </c>
      <c r="V5300">
        <v>1</v>
      </c>
      <c r="W5300" t="s">
        <v>32</v>
      </c>
      <c r="X5300" t="s">
        <v>2518</v>
      </c>
      <c r="Y5300">
        <v>0</v>
      </c>
      <c r="AB5300" t="s">
        <v>237</v>
      </c>
      <c r="AH5300">
        <v>0</v>
      </c>
      <c r="AN5300" t="s">
        <v>238</v>
      </c>
      <c r="AO5300">
        <v>5</v>
      </c>
      <c r="AP5300" t="s">
        <v>246</v>
      </c>
      <c r="AQ5300" s="27">
        <v>41916</v>
      </c>
      <c r="AR5300" t="s">
        <v>240</v>
      </c>
      <c r="AS5300">
        <v>6</v>
      </c>
      <c r="AT5300" t="s">
        <v>246</v>
      </c>
      <c r="AU5300" s="27">
        <v>41916</v>
      </c>
    </row>
    <row r="5301" spans="1:47" x14ac:dyDescent="0.2">
      <c r="A5301">
        <v>5300</v>
      </c>
      <c r="B5301" t="s">
        <v>17979</v>
      </c>
      <c r="C5301" t="s">
        <v>17980</v>
      </c>
      <c r="D5301" t="s">
        <v>543</v>
      </c>
      <c r="E5301" s="27">
        <v>41416</v>
      </c>
      <c r="F5301" t="s">
        <v>294</v>
      </c>
      <c r="G5301" s="27">
        <v>30725</v>
      </c>
      <c r="H5301">
        <v>32</v>
      </c>
      <c r="I5301" t="s">
        <v>244</v>
      </c>
      <c r="J5301" t="s">
        <v>250</v>
      </c>
      <c r="K5301">
        <v>0</v>
      </c>
      <c r="L5301">
        <v>8</v>
      </c>
      <c r="M5301">
        <v>0</v>
      </c>
      <c r="N5301">
        <v>0</v>
      </c>
      <c r="O5301">
        <v>5</v>
      </c>
      <c r="P5301">
        <v>-1</v>
      </c>
      <c r="Q5301" s="28">
        <v>41415.297222222223</v>
      </c>
      <c r="R5301" s="28">
        <v>41593.220833333333</v>
      </c>
      <c r="S5301" t="s">
        <v>17981</v>
      </c>
      <c r="U5301" s="27">
        <v>41415</v>
      </c>
      <c r="V5301">
        <v>1</v>
      </c>
      <c r="W5301" t="s">
        <v>32</v>
      </c>
      <c r="X5301" t="s">
        <v>274</v>
      </c>
      <c r="Y5301">
        <v>0</v>
      </c>
      <c r="AB5301" t="s">
        <v>237</v>
      </c>
      <c r="AH5301">
        <v>0</v>
      </c>
      <c r="AN5301" t="s">
        <v>238</v>
      </c>
      <c r="AO5301">
        <v>3</v>
      </c>
      <c r="AP5301" t="s">
        <v>239</v>
      </c>
      <c r="AQ5301" s="27">
        <v>41416</v>
      </c>
      <c r="AR5301" t="s">
        <v>240</v>
      </c>
      <c r="AS5301">
        <v>8</v>
      </c>
      <c r="AT5301" t="s">
        <v>269</v>
      </c>
      <c r="AU5301" s="27">
        <v>41416</v>
      </c>
    </row>
    <row r="5302" spans="1:47" x14ac:dyDescent="0.2">
      <c r="A5302">
        <v>5301</v>
      </c>
      <c r="B5302" t="s">
        <v>17982</v>
      </c>
      <c r="C5302" t="s">
        <v>17983</v>
      </c>
      <c r="D5302" t="s">
        <v>381</v>
      </c>
      <c r="E5302" s="27">
        <v>41600</v>
      </c>
      <c r="F5302" t="s">
        <v>233</v>
      </c>
      <c r="G5302" s="27">
        <v>32399</v>
      </c>
      <c r="H5302">
        <v>27</v>
      </c>
      <c r="I5302" t="s">
        <v>244</v>
      </c>
      <c r="J5302" t="s">
        <v>250</v>
      </c>
      <c r="K5302">
        <v>0</v>
      </c>
      <c r="L5302">
        <v>6</v>
      </c>
      <c r="M5302">
        <v>0</v>
      </c>
      <c r="N5302">
        <v>0</v>
      </c>
      <c r="O5302">
        <v>0</v>
      </c>
      <c r="P5302">
        <v>0</v>
      </c>
      <c r="Q5302" s="28">
        <v>41600.195138888892</v>
      </c>
      <c r="R5302" s="28">
        <v>41603.413194444445</v>
      </c>
      <c r="S5302" t="s">
        <v>17984</v>
      </c>
      <c r="U5302" s="27">
        <v>41600</v>
      </c>
      <c r="V5302">
        <v>0</v>
      </c>
      <c r="W5302" t="s">
        <v>32</v>
      </c>
      <c r="X5302" t="s">
        <v>274</v>
      </c>
      <c r="Y5302">
        <v>1</v>
      </c>
      <c r="AA5302" t="s">
        <v>17985</v>
      </c>
      <c r="AB5302" t="s">
        <v>36</v>
      </c>
      <c r="AC5302">
        <v>0</v>
      </c>
      <c r="AD5302" s="27">
        <v>41620</v>
      </c>
      <c r="AE5302" t="s">
        <v>681</v>
      </c>
      <c r="AF5302" s="27">
        <v>41620</v>
      </c>
      <c r="AG5302" s="27">
        <v>41620</v>
      </c>
      <c r="AH5302">
        <v>0</v>
      </c>
      <c r="AN5302" t="s">
        <v>238</v>
      </c>
      <c r="AO5302">
        <v>6</v>
      </c>
      <c r="AP5302" t="s">
        <v>246</v>
      </c>
      <c r="AQ5302" s="27">
        <v>41600</v>
      </c>
      <c r="AR5302" t="s">
        <v>240</v>
      </c>
      <c r="AS5302">
        <v>6</v>
      </c>
      <c r="AT5302" t="s">
        <v>246</v>
      </c>
      <c r="AU5302" s="27">
        <v>41600</v>
      </c>
    </row>
    <row r="5303" spans="1:47" x14ac:dyDescent="0.2">
      <c r="A5303">
        <v>5302</v>
      </c>
      <c r="B5303" t="s">
        <v>17986</v>
      </c>
      <c r="C5303" t="s">
        <v>17987</v>
      </c>
      <c r="D5303" t="s">
        <v>967</v>
      </c>
      <c r="E5303" s="27">
        <v>41753</v>
      </c>
      <c r="F5303" t="s">
        <v>233</v>
      </c>
      <c r="G5303" s="27">
        <v>32739</v>
      </c>
      <c r="H5303">
        <v>26</v>
      </c>
      <c r="I5303" t="s">
        <v>244</v>
      </c>
      <c r="J5303" t="s">
        <v>250</v>
      </c>
      <c r="K5303">
        <v>0</v>
      </c>
      <c r="L5303">
        <v>3</v>
      </c>
      <c r="M5303">
        <v>0</v>
      </c>
      <c r="N5303">
        <v>0</v>
      </c>
      <c r="O5303">
        <v>0</v>
      </c>
      <c r="P5303">
        <v>-1</v>
      </c>
      <c r="Q5303" s="28">
        <v>41752.300000000003</v>
      </c>
      <c r="R5303" s="28">
        <v>41754.197916666664</v>
      </c>
      <c r="S5303" t="s">
        <v>17988</v>
      </c>
      <c r="T5303" s="27">
        <v>41752</v>
      </c>
      <c r="V5303">
        <v>1</v>
      </c>
      <c r="W5303" t="s">
        <v>32</v>
      </c>
      <c r="X5303" t="s">
        <v>2668</v>
      </c>
      <c r="Y5303">
        <v>0</v>
      </c>
      <c r="AB5303" t="s">
        <v>237</v>
      </c>
      <c r="AH5303">
        <v>0</v>
      </c>
      <c r="AN5303" t="s">
        <v>238</v>
      </c>
      <c r="AO5303">
        <v>3</v>
      </c>
      <c r="AP5303" t="s">
        <v>239</v>
      </c>
      <c r="AQ5303" s="27">
        <v>41753</v>
      </c>
      <c r="AR5303" t="s">
        <v>240</v>
      </c>
      <c r="AS5303">
        <v>3</v>
      </c>
      <c r="AT5303" t="s">
        <v>239</v>
      </c>
      <c r="AU5303" s="27">
        <v>41753</v>
      </c>
    </row>
    <row r="5304" spans="1:47" x14ac:dyDescent="0.2">
      <c r="A5304">
        <v>5303</v>
      </c>
      <c r="B5304" t="s">
        <v>17989</v>
      </c>
      <c r="C5304" t="s">
        <v>2466</v>
      </c>
      <c r="D5304" t="s">
        <v>7347</v>
      </c>
      <c r="E5304" s="27">
        <v>41630</v>
      </c>
      <c r="F5304" t="s">
        <v>233</v>
      </c>
      <c r="G5304" s="27">
        <v>22651</v>
      </c>
      <c r="H5304">
        <v>54</v>
      </c>
      <c r="I5304" t="s">
        <v>234</v>
      </c>
      <c r="J5304" t="s">
        <v>250</v>
      </c>
      <c r="K5304">
        <v>0</v>
      </c>
      <c r="L5304">
        <v>5</v>
      </c>
      <c r="M5304">
        <v>0</v>
      </c>
      <c r="N5304">
        <v>0</v>
      </c>
      <c r="O5304">
        <v>26</v>
      </c>
      <c r="P5304">
        <v>-1</v>
      </c>
      <c r="Q5304" s="28">
        <v>41629.210416666669</v>
      </c>
      <c r="R5304" s="28">
        <v>42019.289583333331</v>
      </c>
      <c r="S5304" t="s">
        <v>17990</v>
      </c>
      <c r="T5304" s="27">
        <v>41629</v>
      </c>
      <c r="V5304">
        <v>1</v>
      </c>
      <c r="W5304" t="s">
        <v>32</v>
      </c>
      <c r="X5304" t="s">
        <v>383</v>
      </c>
      <c r="Y5304">
        <v>0</v>
      </c>
      <c r="AB5304" t="s">
        <v>237</v>
      </c>
      <c r="AH5304">
        <v>0</v>
      </c>
      <c r="AN5304" t="s">
        <v>238</v>
      </c>
      <c r="AO5304">
        <v>9</v>
      </c>
      <c r="AP5304" t="s">
        <v>269</v>
      </c>
      <c r="AQ5304" s="27">
        <v>41630</v>
      </c>
      <c r="AR5304" t="s">
        <v>240</v>
      </c>
      <c r="AS5304">
        <v>5</v>
      </c>
      <c r="AT5304" t="s">
        <v>246</v>
      </c>
      <c r="AU5304" s="27">
        <v>41630</v>
      </c>
    </row>
    <row r="5305" spans="1:47" x14ac:dyDescent="0.2">
      <c r="A5305">
        <v>5304</v>
      </c>
      <c r="B5305" t="s">
        <v>17991</v>
      </c>
      <c r="C5305" t="s">
        <v>17992</v>
      </c>
      <c r="D5305" t="s">
        <v>17993</v>
      </c>
      <c r="E5305" s="27">
        <v>41915</v>
      </c>
      <c r="F5305" t="s">
        <v>294</v>
      </c>
      <c r="G5305" s="27">
        <v>34006</v>
      </c>
      <c r="H5305">
        <v>23</v>
      </c>
      <c r="I5305" t="s">
        <v>259</v>
      </c>
      <c r="J5305" t="s">
        <v>245</v>
      </c>
      <c r="K5305">
        <v>0</v>
      </c>
      <c r="L5305">
        <v>3</v>
      </c>
      <c r="M5305">
        <v>0</v>
      </c>
      <c r="N5305">
        <v>1</v>
      </c>
      <c r="O5305">
        <v>0</v>
      </c>
      <c r="P5305">
        <v>-1</v>
      </c>
      <c r="Q5305" s="28">
        <v>41914.205555555556</v>
      </c>
      <c r="R5305" s="28">
        <v>41915.094444444447</v>
      </c>
      <c r="S5305" t="s">
        <v>17994</v>
      </c>
      <c r="T5305" s="27">
        <v>41914</v>
      </c>
      <c r="V5305">
        <v>1</v>
      </c>
      <c r="W5305" t="s">
        <v>36</v>
      </c>
      <c r="X5305" t="s">
        <v>279</v>
      </c>
      <c r="Y5305">
        <v>0</v>
      </c>
      <c r="AB5305" t="s">
        <v>237</v>
      </c>
      <c r="AH5305">
        <v>0</v>
      </c>
      <c r="AN5305" t="s">
        <v>238</v>
      </c>
      <c r="AO5305">
        <v>3</v>
      </c>
      <c r="AP5305" t="s">
        <v>239</v>
      </c>
      <c r="AQ5305" s="27">
        <v>41915</v>
      </c>
      <c r="AR5305" t="s">
        <v>240</v>
      </c>
      <c r="AS5305">
        <v>3</v>
      </c>
      <c r="AT5305" t="s">
        <v>239</v>
      </c>
      <c r="AU5305" s="27">
        <v>41915</v>
      </c>
    </row>
    <row r="5306" spans="1:47" x14ac:dyDescent="0.2">
      <c r="A5306">
        <v>5305</v>
      </c>
      <c r="B5306" t="s">
        <v>17995</v>
      </c>
      <c r="C5306" t="s">
        <v>3066</v>
      </c>
      <c r="D5306" t="s">
        <v>3455</v>
      </c>
      <c r="E5306" s="27">
        <v>41877</v>
      </c>
      <c r="F5306" t="s">
        <v>233</v>
      </c>
      <c r="G5306" s="27">
        <v>26787</v>
      </c>
      <c r="H5306">
        <v>42</v>
      </c>
      <c r="I5306" t="s">
        <v>244</v>
      </c>
      <c r="J5306" t="s">
        <v>250</v>
      </c>
      <c r="K5306">
        <v>0</v>
      </c>
      <c r="L5306">
        <v>4</v>
      </c>
      <c r="M5306">
        <v>0</v>
      </c>
      <c r="N5306">
        <v>0</v>
      </c>
      <c r="O5306">
        <v>0</v>
      </c>
      <c r="P5306">
        <v>-1</v>
      </c>
      <c r="Q5306" s="28">
        <v>41876.401388888888</v>
      </c>
      <c r="R5306" s="28">
        <v>41877.050000000003</v>
      </c>
      <c r="S5306" t="s">
        <v>17996</v>
      </c>
      <c r="T5306" s="27">
        <v>41876</v>
      </c>
      <c r="V5306">
        <v>1</v>
      </c>
      <c r="W5306" t="s">
        <v>32</v>
      </c>
      <c r="X5306" t="s">
        <v>364</v>
      </c>
      <c r="Y5306">
        <v>0</v>
      </c>
      <c r="AB5306" t="s">
        <v>237</v>
      </c>
      <c r="AH5306">
        <v>0</v>
      </c>
      <c r="AN5306" t="s">
        <v>238</v>
      </c>
      <c r="AO5306">
        <v>3</v>
      </c>
      <c r="AP5306" t="s">
        <v>239</v>
      </c>
      <c r="AQ5306" s="27">
        <v>41877</v>
      </c>
      <c r="AR5306" t="s">
        <v>240</v>
      </c>
      <c r="AS5306">
        <v>4</v>
      </c>
      <c r="AT5306" t="s">
        <v>239</v>
      </c>
      <c r="AU5306" s="27">
        <v>41877</v>
      </c>
    </row>
    <row r="5307" spans="1:47" x14ac:dyDescent="0.2">
      <c r="A5307">
        <v>5306</v>
      </c>
      <c r="B5307" t="s">
        <v>17997</v>
      </c>
      <c r="C5307" t="s">
        <v>10843</v>
      </c>
      <c r="D5307" t="s">
        <v>830</v>
      </c>
      <c r="E5307" s="27">
        <v>41849</v>
      </c>
      <c r="F5307" t="s">
        <v>294</v>
      </c>
      <c r="G5307" s="27">
        <v>28166</v>
      </c>
      <c r="H5307">
        <v>39</v>
      </c>
      <c r="I5307" t="s">
        <v>244</v>
      </c>
      <c r="J5307" t="s">
        <v>22</v>
      </c>
      <c r="K5307">
        <v>0</v>
      </c>
      <c r="L5307">
        <v>3</v>
      </c>
      <c r="M5307">
        <v>0</v>
      </c>
      <c r="N5307">
        <v>0</v>
      </c>
      <c r="O5307">
        <v>0</v>
      </c>
      <c r="P5307">
        <v>-1</v>
      </c>
      <c r="Q5307" s="28">
        <v>41848.32916666667</v>
      </c>
      <c r="R5307" s="28">
        <v>41849.378472222219</v>
      </c>
      <c r="S5307" t="s">
        <v>17998</v>
      </c>
      <c r="T5307" s="27">
        <v>41847</v>
      </c>
      <c r="V5307">
        <v>2</v>
      </c>
      <c r="W5307" t="s">
        <v>32</v>
      </c>
      <c r="X5307" t="s">
        <v>254</v>
      </c>
      <c r="Y5307">
        <v>0</v>
      </c>
      <c r="AB5307" t="s">
        <v>237</v>
      </c>
      <c r="AH5307">
        <v>0</v>
      </c>
      <c r="AN5307" t="s">
        <v>238</v>
      </c>
      <c r="AO5307">
        <v>3</v>
      </c>
      <c r="AP5307" t="s">
        <v>239</v>
      </c>
      <c r="AQ5307" s="27">
        <v>41849</v>
      </c>
      <c r="AR5307" t="s">
        <v>240</v>
      </c>
      <c r="AS5307">
        <v>3</v>
      </c>
      <c r="AT5307" t="s">
        <v>239</v>
      </c>
      <c r="AU5307" s="27">
        <v>41849</v>
      </c>
    </row>
    <row r="5308" spans="1:47" x14ac:dyDescent="0.2">
      <c r="A5308">
        <v>5307</v>
      </c>
      <c r="B5308" t="s">
        <v>17999</v>
      </c>
      <c r="C5308" t="s">
        <v>1010</v>
      </c>
      <c r="D5308" t="s">
        <v>4207</v>
      </c>
      <c r="E5308" s="27">
        <v>41703</v>
      </c>
      <c r="F5308" t="s">
        <v>233</v>
      </c>
      <c r="G5308" s="27">
        <v>29218</v>
      </c>
      <c r="H5308">
        <v>36</v>
      </c>
      <c r="I5308" t="s">
        <v>244</v>
      </c>
      <c r="J5308" t="s">
        <v>250</v>
      </c>
      <c r="K5308">
        <v>0</v>
      </c>
      <c r="L5308">
        <v>4</v>
      </c>
      <c r="M5308">
        <v>0</v>
      </c>
      <c r="N5308">
        <v>0</v>
      </c>
      <c r="O5308">
        <v>4</v>
      </c>
      <c r="P5308">
        <v>-215</v>
      </c>
      <c r="Q5308" s="28">
        <v>41488.147916666669</v>
      </c>
      <c r="R5308" s="28">
        <v>41488.074305555558</v>
      </c>
      <c r="S5308" t="s">
        <v>18000</v>
      </c>
      <c r="T5308" s="27">
        <v>41488</v>
      </c>
      <c r="V5308">
        <v>215</v>
      </c>
      <c r="W5308" t="s">
        <v>32</v>
      </c>
      <c r="X5308" t="s">
        <v>261</v>
      </c>
      <c r="Y5308">
        <v>0</v>
      </c>
      <c r="AB5308" t="s">
        <v>237</v>
      </c>
      <c r="AH5308">
        <v>0</v>
      </c>
      <c r="AN5308" t="s">
        <v>238</v>
      </c>
      <c r="AO5308">
        <v>2</v>
      </c>
      <c r="AP5308" t="s">
        <v>239</v>
      </c>
      <c r="AQ5308" s="27">
        <v>41703</v>
      </c>
      <c r="AR5308" t="s">
        <v>240</v>
      </c>
      <c r="AS5308">
        <v>4</v>
      </c>
      <c r="AT5308" t="s">
        <v>239</v>
      </c>
      <c r="AU5308" s="27">
        <v>41703</v>
      </c>
    </row>
    <row r="5309" spans="1:47" x14ac:dyDescent="0.2">
      <c r="A5309">
        <v>5308</v>
      </c>
      <c r="B5309" t="s">
        <v>18001</v>
      </c>
      <c r="C5309" t="s">
        <v>424</v>
      </c>
      <c r="D5309" t="s">
        <v>4558</v>
      </c>
      <c r="E5309" s="27">
        <v>41294</v>
      </c>
      <c r="F5309" t="s">
        <v>233</v>
      </c>
      <c r="G5309" s="27">
        <v>29264</v>
      </c>
      <c r="H5309">
        <v>36</v>
      </c>
      <c r="I5309" t="s">
        <v>244</v>
      </c>
      <c r="J5309" t="s">
        <v>22</v>
      </c>
      <c r="K5309">
        <v>0</v>
      </c>
      <c r="L5309">
        <v>2</v>
      </c>
      <c r="M5309">
        <v>0</v>
      </c>
      <c r="N5309">
        <v>0</v>
      </c>
      <c r="O5309">
        <v>8</v>
      </c>
      <c r="P5309">
        <v>-1</v>
      </c>
      <c r="Q5309" s="28">
        <v>41293.226388888892</v>
      </c>
      <c r="R5309" s="28">
        <v>41295.090277777781</v>
      </c>
      <c r="S5309" t="s">
        <v>18002</v>
      </c>
      <c r="U5309" s="27">
        <v>41293</v>
      </c>
      <c r="V5309">
        <v>1</v>
      </c>
      <c r="W5309" t="s">
        <v>36</v>
      </c>
      <c r="X5309" t="s">
        <v>274</v>
      </c>
      <c r="Y5309">
        <v>0</v>
      </c>
      <c r="AB5309" t="s">
        <v>237</v>
      </c>
      <c r="AH5309">
        <v>0</v>
      </c>
      <c r="AN5309" t="s">
        <v>238</v>
      </c>
      <c r="AO5309">
        <v>2</v>
      </c>
      <c r="AP5309" t="s">
        <v>239</v>
      </c>
      <c r="AQ5309" s="27">
        <v>41294</v>
      </c>
      <c r="AR5309" t="s">
        <v>240</v>
      </c>
      <c r="AS5309">
        <v>2</v>
      </c>
      <c r="AT5309" t="s">
        <v>239</v>
      </c>
      <c r="AU5309" s="27">
        <v>41294</v>
      </c>
    </row>
    <row r="5310" spans="1:47" x14ac:dyDescent="0.2">
      <c r="A5310">
        <v>5309</v>
      </c>
      <c r="B5310" t="s">
        <v>18003</v>
      </c>
      <c r="C5310" t="s">
        <v>18004</v>
      </c>
      <c r="D5310" t="s">
        <v>18005</v>
      </c>
      <c r="E5310" s="27">
        <v>41416</v>
      </c>
      <c r="F5310" t="s">
        <v>294</v>
      </c>
      <c r="G5310" s="27">
        <v>32993</v>
      </c>
      <c r="H5310">
        <v>25</v>
      </c>
      <c r="I5310" t="s">
        <v>244</v>
      </c>
      <c r="J5310" t="s">
        <v>245</v>
      </c>
      <c r="K5310">
        <v>0</v>
      </c>
      <c r="L5310">
        <v>4</v>
      </c>
      <c r="M5310">
        <v>0</v>
      </c>
      <c r="N5310">
        <v>0</v>
      </c>
      <c r="O5310">
        <v>0</v>
      </c>
      <c r="P5310">
        <v>0</v>
      </c>
      <c r="Q5310" s="28">
        <v>41416.05972222222</v>
      </c>
      <c r="R5310" s="28">
        <v>41418.354166666664</v>
      </c>
      <c r="S5310" t="s">
        <v>18006</v>
      </c>
      <c r="T5310" s="27">
        <v>41415</v>
      </c>
      <c r="V5310">
        <v>1</v>
      </c>
      <c r="W5310" t="s">
        <v>36</v>
      </c>
      <c r="X5310" t="s">
        <v>1280</v>
      </c>
      <c r="Y5310">
        <v>0</v>
      </c>
      <c r="AB5310" t="s">
        <v>237</v>
      </c>
      <c r="AH5310">
        <v>0</v>
      </c>
      <c r="AN5310" t="s">
        <v>238</v>
      </c>
      <c r="AO5310">
        <v>4</v>
      </c>
      <c r="AP5310" t="s">
        <v>239</v>
      </c>
      <c r="AQ5310" s="27">
        <v>41416</v>
      </c>
      <c r="AR5310" t="s">
        <v>240</v>
      </c>
      <c r="AS5310">
        <v>4</v>
      </c>
      <c r="AT5310" t="s">
        <v>239</v>
      </c>
      <c r="AU5310" s="27">
        <v>41416</v>
      </c>
    </row>
    <row r="5311" spans="1:47" x14ac:dyDescent="0.2">
      <c r="A5311">
        <v>5310</v>
      </c>
      <c r="B5311" t="s">
        <v>18007</v>
      </c>
      <c r="C5311" t="s">
        <v>18008</v>
      </c>
      <c r="D5311" t="s">
        <v>10195</v>
      </c>
      <c r="E5311" s="27">
        <v>41893</v>
      </c>
      <c r="F5311" t="s">
        <v>294</v>
      </c>
      <c r="G5311" s="27">
        <v>30367</v>
      </c>
      <c r="H5311">
        <v>33</v>
      </c>
      <c r="I5311" t="s">
        <v>244</v>
      </c>
      <c r="J5311" t="s">
        <v>250</v>
      </c>
      <c r="K5311">
        <v>0</v>
      </c>
      <c r="L5311">
        <v>4</v>
      </c>
      <c r="M5311">
        <v>0</v>
      </c>
      <c r="N5311">
        <v>0</v>
      </c>
      <c r="O5311">
        <v>1</v>
      </c>
      <c r="P5311">
        <v>-1</v>
      </c>
      <c r="Q5311" s="28">
        <v>41892.383333333331</v>
      </c>
      <c r="R5311" s="28">
        <v>41893.399305555555</v>
      </c>
      <c r="S5311" t="s">
        <v>18009</v>
      </c>
      <c r="T5311" s="27">
        <v>41892</v>
      </c>
      <c r="V5311">
        <v>1</v>
      </c>
      <c r="W5311" t="s">
        <v>32</v>
      </c>
      <c r="X5311" t="s">
        <v>583</v>
      </c>
      <c r="Y5311">
        <v>0</v>
      </c>
      <c r="AB5311" t="s">
        <v>237</v>
      </c>
      <c r="AH5311">
        <v>0</v>
      </c>
      <c r="AN5311" t="s">
        <v>238</v>
      </c>
      <c r="AO5311">
        <v>2</v>
      </c>
      <c r="AP5311" t="s">
        <v>239</v>
      </c>
      <c r="AQ5311" s="27">
        <v>41893</v>
      </c>
      <c r="AR5311" t="s">
        <v>240</v>
      </c>
      <c r="AS5311">
        <v>4</v>
      </c>
      <c r="AT5311" t="s">
        <v>239</v>
      </c>
      <c r="AU5311" s="27">
        <v>41893</v>
      </c>
    </row>
    <row r="5312" spans="1:47" x14ac:dyDescent="0.2">
      <c r="A5312">
        <v>5311</v>
      </c>
      <c r="B5312" t="s">
        <v>18010</v>
      </c>
      <c r="C5312" t="s">
        <v>14908</v>
      </c>
      <c r="D5312" t="s">
        <v>4096</v>
      </c>
      <c r="E5312" s="27">
        <v>41790</v>
      </c>
      <c r="F5312" t="s">
        <v>233</v>
      </c>
      <c r="G5312" s="27">
        <v>32835</v>
      </c>
      <c r="H5312">
        <v>26</v>
      </c>
      <c r="I5312" t="s">
        <v>244</v>
      </c>
      <c r="J5312" t="s">
        <v>245</v>
      </c>
      <c r="K5312">
        <v>0</v>
      </c>
      <c r="L5312">
        <v>2</v>
      </c>
      <c r="M5312">
        <v>0</v>
      </c>
      <c r="N5312">
        <v>0</v>
      </c>
      <c r="O5312">
        <v>1</v>
      </c>
      <c r="P5312">
        <v>-1</v>
      </c>
      <c r="Q5312" s="28">
        <v>41789.38958333333</v>
      </c>
      <c r="R5312" s="28">
        <v>41790.372916666667</v>
      </c>
      <c r="S5312" t="s">
        <v>18011</v>
      </c>
      <c r="T5312" s="27">
        <v>41789</v>
      </c>
      <c r="V5312">
        <v>1</v>
      </c>
      <c r="W5312" t="s">
        <v>36</v>
      </c>
      <c r="X5312" t="s">
        <v>263</v>
      </c>
      <c r="Y5312">
        <v>0</v>
      </c>
      <c r="AB5312" t="s">
        <v>237</v>
      </c>
      <c r="AH5312">
        <v>0</v>
      </c>
      <c r="AN5312" t="s">
        <v>238</v>
      </c>
      <c r="AO5312">
        <v>2</v>
      </c>
      <c r="AP5312" t="s">
        <v>239</v>
      </c>
      <c r="AQ5312" s="27">
        <v>41790</v>
      </c>
      <c r="AR5312" t="s">
        <v>240</v>
      </c>
      <c r="AS5312">
        <v>2</v>
      </c>
      <c r="AT5312" t="s">
        <v>239</v>
      </c>
      <c r="AU5312" s="27">
        <v>41790</v>
      </c>
    </row>
    <row r="5313" spans="1:47" x14ac:dyDescent="0.2">
      <c r="A5313">
        <v>5312</v>
      </c>
      <c r="B5313" t="s">
        <v>18012</v>
      </c>
      <c r="C5313" t="s">
        <v>18013</v>
      </c>
      <c r="D5313" t="s">
        <v>18014</v>
      </c>
      <c r="E5313" s="27">
        <v>41659</v>
      </c>
      <c r="F5313" t="s">
        <v>233</v>
      </c>
      <c r="G5313" s="27">
        <v>31149</v>
      </c>
      <c r="H5313">
        <v>31</v>
      </c>
      <c r="I5313" t="s">
        <v>244</v>
      </c>
      <c r="J5313" t="s">
        <v>245</v>
      </c>
      <c r="K5313">
        <v>0</v>
      </c>
      <c r="L5313">
        <v>5</v>
      </c>
      <c r="M5313">
        <v>0</v>
      </c>
      <c r="N5313">
        <v>0</v>
      </c>
      <c r="O5313">
        <v>5</v>
      </c>
      <c r="P5313">
        <v>-1</v>
      </c>
      <c r="Q5313" s="28">
        <v>41658.284722222219</v>
      </c>
      <c r="R5313" s="28">
        <v>41659.373611111114</v>
      </c>
      <c r="S5313" t="s">
        <v>18015</v>
      </c>
      <c r="T5313" s="27">
        <v>41658</v>
      </c>
      <c r="V5313">
        <v>1</v>
      </c>
      <c r="W5313" t="s">
        <v>32</v>
      </c>
      <c r="X5313" t="s">
        <v>364</v>
      </c>
      <c r="Y5313">
        <v>1</v>
      </c>
      <c r="AA5313" t="s">
        <v>18016</v>
      </c>
      <c r="AB5313" t="s">
        <v>36</v>
      </c>
      <c r="AC5313">
        <v>0</v>
      </c>
      <c r="AD5313" s="27">
        <v>41735</v>
      </c>
      <c r="AE5313" t="s">
        <v>2836</v>
      </c>
      <c r="AF5313" s="27">
        <v>41735</v>
      </c>
      <c r="AG5313" s="27">
        <v>41737</v>
      </c>
      <c r="AH5313">
        <v>0</v>
      </c>
      <c r="AN5313" t="s">
        <v>238</v>
      </c>
      <c r="AO5313">
        <v>2</v>
      </c>
      <c r="AP5313" t="s">
        <v>239</v>
      </c>
      <c r="AQ5313" s="27">
        <v>41659</v>
      </c>
      <c r="AR5313" t="s">
        <v>240</v>
      </c>
      <c r="AS5313">
        <v>5</v>
      </c>
      <c r="AT5313" t="s">
        <v>246</v>
      </c>
      <c r="AU5313" s="27">
        <v>41659</v>
      </c>
    </row>
    <row r="5314" spans="1:47" x14ac:dyDescent="0.2">
      <c r="A5314">
        <v>5313</v>
      </c>
      <c r="B5314" t="s">
        <v>18017</v>
      </c>
      <c r="C5314" t="s">
        <v>1308</v>
      </c>
      <c r="D5314" t="s">
        <v>8177</v>
      </c>
      <c r="E5314" s="27">
        <v>41621</v>
      </c>
      <c r="F5314" t="s">
        <v>233</v>
      </c>
      <c r="G5314" s="27">
        <v>31392</v>
      </c>
      <c r="H5314">
        <v>30</v>
      </c>
      <c r="I5314" t="s">
        <v>244</v>
      </c>
      <c r="J5314" t="s">
        <v>245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 s="28">
        <v>41621.102083333331</v>
      </c>
      <c r="R5314" s="28">
        <v>41621.348611111112</v>
      </c>
      <c r="S5314" t="s">
        <v>18018</v>
      </c>
      <c r="T5314" s="27">
        <v>41621</v>
      </c>
      <c r="V5314">
        <v>0</v>
      </c>
      <c r="W5314" t="s">
        <v>36</v>
      </c>
      <c r="X5314" t="s">
        <v>780</v>
      </c>
      <c r="Y5314">
        <v>1</v>
      </c>
      <c r="AA5314" t="s">
        <v>18019</v>
      </c>
      <c r="AB5314" t="s">
        <v>36</v>
      </c>
      <c r="AD5314" s="27">
        <v>41645</v>
      </c>
      <c r="AE5314" t="s">
        <v>324</v>
      </c>
      <c r="AH5314">
        <v>0</v>
      </c>
      <c r="AN5314" t="s">
        <v>238</v>
      </c>
      <c r="AO5314">
        <v>2</v>
      </c>
      <c r="AP5314" t="s">
        <v>239</v>
      </c>
      <c r="AQ5314" s="27">
        <v>41621</v>
      </c>
      <c r="AR5314" t="s">
        <v>240</v>
      </c>
      <c r="AS5314">
        <v>1</v>
      </c>
      <c r="AT5314" t="s">
        <v>239</v>
      </c>
      <c r="AU5314" s="27">
        <v>41621</v>
      </c>
    </row>
    <row r="5315" spans="1:47" x14ac:dyDescent="0.2">
      <c r="A5315">
        <v>5314</v>
      </c>
      <c r="B5315" t="s">
        <v>18020</v>
      </c>
      <c r="C5315" t="s">
        <v>8312</v>
      </c>
      <c r="D5315" t="s">
        <v>1540</v>
      </c>
      <c r="E5315" s="27">
        <v>41569</v>
      </c>
      <c r="F5315" t="s">
        <v>233</v>
      </c>
      <c r="G5315" s="27">
        <v>30319</v>
      </c>
      <c r="H5315">
        <v>33</v>
      </c>
      <c r="I5315" t="s">
        <v>244</v>
      </c>
      <c r="J5315" t="s">
        <v>250</v>
      </c>
      <c r="K5315">
        <v>0</v>
      </c>
      <c r="L5315">
        <v>2</v>
      </c>
      <c r="M5315">
        <v>0</v>
      </c>
      <c r="N5315">
        <v>0</v>
      </c>
      <c r="O5315">
        <v>4</v>
      </c>
      <c r="P5315">
        <v>-9</v>
      </c>
      <c r="Q5315" s="28">
        <v>41560.445138888892</v>
      </c>
      <c r="R5315" s="28">
        <v>41568.387499999997</v>
      </c>
      <c r="S5315" t="s">
        <v>18021</v>
      </c>
      <c r="U5315" s="27">
        <v>41560</v>
      </c>
      <c r="V5315">
        <v>9</v>
      </c>
      <c r="W5315" t="s">
        <v>32</v>
      </c>
      <c r="X5315" t="s">
        <v>274</v>
      </c>
      <c r="Y5315">
        <v>0</v>
      </c>
      <c r="AB5315" t="s">
        <v>237</v>
      </c>
      <c r="AH5315">
        <v>0</v>
      </c>
      <c r="AN5315" t="s">
        <v>238</v>
      </c>
      <c r="AO5315">
        <v>2</v>
      </c>
      <c r="AP5315" t="s">
        <v>239</v>
      </c>
      <c r="AQ5315" s="27">
        <v>41569</v>
      </c>
      <c r="AR5315" t="s">
        <v>240</v>
      </c>
      <c r="AS5315">
        <v>2</v>
      </c>
      <c r="AT5315" t="s">
        <v>239</v>
      </c>
      <c r="AU5315" s="27">
        <v>41569</v>
      </c>
    </row>
    <row r="5316" spans="1:47" x14ac:dyDescent="0.2">
      <c r="A5316">
        <v>5315</v>
      </c>
      <c r="B5316" t="s">
        <v>18022</v>
      </c>
      <c r="C5316" t="s">
        <v>3064</v>
      </c>
      <c r="D5316" t="s">
        <v>18023</v>
      </c>
      <c r="E5316" s="27">
        <v>41562</v>
      </c>
      <c r="F5316" t="s">
        <v>233</v>
      </c>
      <c r="G5316" s="27">
        <v>28275</v>
      </c>
      <c r="H5316">
        <v>38</v>
      </c>
      <c r="I5316" t="s">
        <v>244</v>
      </c>
      <c r="J5316" t="s">
        <v>353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 s="28">
        <v>41562.132638888892</v>
      </c>
      <c r="R5316" s="28">
        <v>41562.324999999997</v>
      </c>
      <c r="S5316" t="s">
        <v>18024</v>
      </c>
      <c r="T5316" s="27">
        <v>41562</v>
      </c>
      <c r="V5316">
        <v>0</v>
      </c>
      <c r="W5316" t="s">
        <v>36</v>
      </c>
      <c r="X5316" t="s">
        <v>279</v>
      </c>
      <c r="Y5316">
        <v>0</v>
      </c>
      <c r="AB5316" t="s">
        <v>237</v>
      </c>
      <c r="AH5316">
        <v>0</v>
      </c>
      <c r="AN5316" t="s">
        <v>238</v>
      </c>
      <c r="AO5316">
        <v>1</v>
      </c>
      <c r="AP5316" t="s">
        <v>239</v>
      </c>
      <c r="AQ5316" s="27">
        <v>41562</v>
      </c>
      <c r="AR5316" t="s">
        <v>240</v>
      </c>
      <c r="AS5316">
        <v>1</v>
      </c>
      <c r="AT5316" t="s">
        <v>239</v>
      </c>
      <c r="AU5316" s="27">
        <v>41562</v>
      </c>
    </row>
    <row r="5317" spans="1:47" x14ac:dyDescent="0.2">
      <c r="A5317">
        <v>5316</v>
      </c>
      <c r="B5317" t="s">
        <v>18025</v>
      </c>
      <c r="C5317" t="s">
        <v>1308</v>
      </c>
      <c r="D5317" t="s">
        <v>9110</v>
      </c>
      <c r="E5317" s="27">
        <v>41339</v>
      </c>
      <c r="F5317" t="s">
        <v>233</v>
      </c>
      <c r="G5317" s="27">
        <v>32910</v>
      </c>
      <c r="H5317">
        <v>26</v>
      </c>
      <c r="I5317" t="s">
        <v>244</v>
      </c>
      <c r="J5317" t="s">
        <v>250</v>
      </c>
      <c r="K5317">
        <v>0</v>
      </c>
      <c r="L5317">
        <v>3</v>
      </c>
      <c r="M5317">
        <v>0</v>
      </c>
      <c r="N5317">
        <v>0</v>
      </c>
      <c r="O5317">
        <v>1</v>
      </c>
      <c r="P5317">
        <v>0</v>
      </c>
      <c r="Q5317" s="28">
        <v>41339.127083333333</v>
      </c>
      <c r="R5317" s="28">
        <v>41339.272916666669</v>
      </c>
      <c r="S5317" t="s">
        <v>18026</v>
      </c>
      <c r="T5317" s="27">
        <v>41339</v>
      </c>
      <c r="V5317">
        <v>0</v>
      </c>
      <c r="W5317" t="s">
        <v>36</v>
      </c>
      <c r="X5317" t="s">
        <v>324</v>
      </c>
      <c r="Y5317">
        <v>1</v>
      </c>
      <c r="AA5317" t="s">
        <v>18027</v>
      </c>
      <c r="AB5317" t="s">
        <v>36</v>
      </c>
      <c r="AD5317" s="27">
        <v>41718</v>
      </c>
      <c r="AE5317" t="s">
        <v>10383</v>
      </c>
      <c r="AH5317">
        <v>0</v>
      </c>
      <c r="AN5317" t="s">
        <v>238</v>
      </c>
      <c r="AO5317">
        <v>3</v>
      </c>
      <c r="AP5317" t="s">
        <v>239</v>
      </c>
      <c r="AQ5317" s="27">
        <v>41339</v>
      </c>
      <c r="AR5317" t="s">
        <v>240</v>
      </c>
      <c r="AS5317">
        <v>3</v>
      </c>
      <c r="AT5317" t="s">
        <v>239</v>
      </c>
      <c r="AU5317" s="27">
        <v>41339</v>
      </c>
    </row>
    <row r="5318" spans="1:47" x14ac:dyDescent="0.2">
      <c r="A5318">
        <v>5317</v>
      </c>
      <c r="B5318" t="s">
        <v>18028</v>
      </c>
      <c r="C5318" t="s">
        <v>6541</v>
      </c>
      <c r="D5318" t="s">
        <v>3425</v>
      </c>
      <c r="E5318" s="27">
        <v>41989</v>
      </c>
      <c r="F5318" t="s">
        <v>233</v>
      </c>
      <c r="G5318" s="27">
        <v>33250</v>
      </c>
      <c r="H5318">
        <v>25</v>
      </c>
      <c r="I5318" t="s">
        <v>244</v>
      </c>
      <c r="J5318" t="s">
        <v>250</v>
      </c>
      <c r="K5318">
        <v>0</v>
      </c>
      <c r="L5318">
        <v>9</v>
      </c>
      <c r="M5318">
        <v>0</v>
      </c>
      <c r="N5318">
        <v>0</v>
      </c>
      <c r="O5318">
        <v>9</v>
      </c>
      <c r="P5318">
        <v>-1</v>
      </c>
      <c r="Q5318" s="28">
        <v>41988.109027777777</v>
      </c>
      <c r="R5318" s="28">
        <v>41989.464583333334</v>
      </c>
      <c r="S5318" t="s">
        <v>18029</v>
      </c>
      <c r="T5318" s="27">
        <v>41988</v>
      </c>
      <c r="V5318">
        <v>1</v>
      </c>
      <c r="W5318" t="s">
        <v>32</v>
      </c>
      <c r="X5318" t="s">
        <v>847</v>
      </c>
      <c r="Y5318">
        <v>0</v>
      </c>
      <c r="AB5318" t="s">
        <v>237</v>
      </c>
      <c r="AH5318">
        <v>0</v>
      </c>
      <c r="AN5318" t="s">
        <v>238</v>
      </c>
      <c r="AO5318">
        <v>8</v>
      </c>
      <c r="AP5318" t="s">
        <v>269</v>
      </c>
      <c r="AQ5318" s="27">
        <v>41989</v>
      </c>
      <c r="AR5318" t="s">
        <v>240</v>
      </c>
      <c r="AS5318">
        <v>9</v>
      </c>
      <c r="AT5318" t="s">
        <v>269</v>
      </c>
      <c r="AU5318" s="27">
        <v>41989</v>
      </c>
    </row>
    <row r="5319" spans="1:47" x14ac:dyDescent="0.2">
      <c r="A5319">
        <v>5318</v>
      </c>
      <c r="B5319" t="s">
        <v>18030</v>
      </c>
      <c r="C5319" t="s">
        <v>17155</v>
      </c>
      <c r="D5319" t="s">
        <v>18031</v>
      </c>
      <c r="E5319" s="27">
        <v>41367</v>
      </c>
      <c r="F5319" t="s">
        <v>233</v>
      </c>
      <c r="G5319" s="27">
        <v>23269</v>
      </c>
      <c r="H5319">
        <v>52</v>
      </c>
      <c r="I5319" t="s">
        <v>234</v>
      </c>
      <c r="J5319" t="s">
        <v>353</v>
      </c>
      <c r="K5319">
        <v>0</v>
      </c>
      <c r="L5319">
        <v>3</v>
      </c>
      <c r="M5319">
        <v>0</v>
      </c>
      <c r="N5319">
        <v>0</v>
      </c>
      <c r="O5319">
        <v>5</v>
      </c>
      <c r="P5319">
        <v>-1</v>
      </c>
      <c r="Q5319" s="28">
        <v>41366.438888888886</v>
      </c>
      <c r="R5319" s="28">
        <v>41373.29583333333</v>
      </c>
      <c r="S5319" t="s">
        <v>18032</v>
      </c>
      <c r="T5319" s="27">
        <v>41366</v>
      </c>
      <c r="V5319">
        <v>1</v>
      </c>
      <c r="W5319" t="s">
        <v>32</v>
      </c>
      <c r="X5319" t="s">
        <v>313</v>
      </c>
      <c r="Y5319">
        <v>1</v>
      </c>
      <c r="AA5319" t="s">
        <v>18033</v>
      </c>
      <c r="AB5319" t="s">
        <v>32</v>
      </c>
      <c r="AD5319" s="27">
        <v>41805</v>
      </c>
      <c r="AE5319" t="s">
        <v>4819</v>
      </c>
      <c r="AH5319">
        <v>1</v>
      </c>
      <c r="AJ5319" t="s">
        <v>18033</v>
      </c>
      <c r="AK5319" t="s">
        <v>18034</v>
      </c>
      <c r="AL5319" s="27">
        <v>41805</v>
      </c>
      <c r="AM5319" t="s">
        <v>4819</v>
      </c>
      <c r="AN5319" t="s">
        <v>238</v>
      </c>
      <c r="AO5319">
        <v>1</v>
      </c>
      <c r="AP5319" t="s">
        <v>239</v>
      </c>
      <c r="AQ5319" s="27">
        <v>41367</v>
      </c>
      <c r="AR5319" t="s">
        <v>240</v>
      </c>
      <c r="AS5319">
        <v>3</v>
      </c>
      <c r="AT5319" t="s">
        <v>239</v>
      </c>
      <c r="AU5319" s="27">
        <v>41367</v>
      </c>
    </row>
    <row r="5320" spans="1:47" x14ac:dyDescent="0.2">
      <c r="A5320">
        <v>5319</v>
      </c>
      <c r="B5320" t="s">
        <v>18035</v>
      </c>
      <c r="C5320" t="s">
        <v>18036</v>
      </c>
      <c r="D5320" t="s">
        <v>18037</v>
      </c>
      <c r="E5320" s="27">
        <v>41768</v>
      </c>
      <c r="F5320" t="s">
        <v>294</v>
      </c>
      <c r="G5320" s="27">
        <v>30880</v>
      </c>
      <c r="H5320">
        <v>31</v>
      </c>
      <c r="I5320" t="s">
        <v>244</v>
      </c>
      <c r="J5320" t="s">
        <v>245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 s="28">
        <v>41768.231944444444</v>
      </c>
      <c r="R5320" s="28">
        <v>41768.338194444441</v>
      </c>
      <c r="S5320" t="s">
        <v>18038</v>
      </c>
      <c r="T5320" s="27">
        <v>41768</v>
      </c>
      <c r="V5320">
        <v>0</v>
      </c>
      <c r="W5320" t="s">
        <v>36</v>
      </c>
      <c r="X5320" t="s">
        <v>263</v>
      </c>
      <c r="Y5320">
        <v>0</v>
      </c>
      <c r="AB5320" t="s">
        <v>237</v>
      </c>
      <c r="AH5320">
        <v>0</v>
      </c>
      <c r="AN5320" t="s">
        <v>238</v>
      </c>
      <c r="AO5320">
        <v>1</v>
      </c>
      <c r="AP5320" t="s">
        <v>239</v>
      </c>
      <c r="AQ5320" s="27">
        <v>41768</v>
      </c>
      <c r="AR5320" t="s">
        <v>240</v>
      </c>
      <c r="AS5320">
        <v>1</v>
      </c>
      <c r="AT5320" t="s">
        <v>239</v>
      </c>
      <c r="AU5320" s="27">
        <v>41768</v>
      </c>
    </row>
    <row r="5321" spans="1:47" x14ac:dyDescent="0.2">
      <c r="A5321">
        <v>5320</v>
      </c>
      <c r="B5321" t="s">
        <v>18039</v>
      </c>
      <c r="C5321" t="s">
        <v>575</v>
      </c>
      <c r="D5321" t="s">
        <v>18040</v>
      </c>
      <c r="E5321" s="27">
        <v>41373</v>
      </c>
      <c r="F5321" t="s">
        <v>233</v>
      </c>
      <c r="G5321" s="27">
        <v>28662</v>
      </c>
      <c r="H5321">
        <v>37</v>
      </c>
      <c r="I5321" t="s">
        <v>244</v>
      </c>
      <c r="J5321" t="s">
        <v>250</v>
      </c>
      <c r="K5321">
        <v>0</v>
      </c>
      <c r="L5321">
        <v>1</v>
      </c>
      <c r="M5321">
        <v>0</v>
      </c>
      <c r="N5321">
        <v>0</v>
      </c>
      <c r="O5321">
        <v>0</v>
      </c>
      <c r="W5321" t="s">
        <v>237</v>
      </c>
      <c r="Y5321">
        <v>-1</v>
      </c>
      <c r="AB5321" t="s">
        <v>237</v>
      </c>
      <c r="AH5321">
        <v>0</v>
      </c>
      <c r="AN5321" t="s">
        <v>238</v>
      </c>
      <c r="AO5321">
        <v>1</v>
      </c>
      <c r="AP5321" t="s">
        <v>239</v>
      </c>
      <c r="AQ5321" s="27">
        <v>41373</v>
      </c>
      <c r="AR5321" t="s">
        <v>240</v>
      </c>
      <c r="AS5321">
        <v>1</v>
      </c>
      <c r="AT5321" t="s">
        <v>239</v>
      </c>
      <c r="AU5321" s="27">
        <v>41373</v>
      </c>
    </row>
    <row r="5322" spans="1:47" x14ac:dyDescent="0.2">
      <c r="A5322">
        <v>5321</v>
      </c>
      <c r="B5322" t="s">
        <v>18041</v>
      </c>
      <c r="C5322" t="s">
        <v>1397</v>
      </c>
      <c r="D5322" t="s">
        <v>18042</v>
      </c>
      <c r="E5322" s="27">
        <v>41963</v>
      </c>
      <c r="F5322" t="s">
        <v>294</v>
      </c>
      <c r="G5322" s="27">
        <v>34243</v>
      </c>
      <c r="H5322">
        <v>22</v>
      </c>
      <c r="I5322" t="s">
        <v>259</v>
      </c>
      <c r="J5322" t="s">
        <v>245</v>
      </c>
      <c r="K5322">
        <v>0</v>
      </c>
      <c r="L5322">
        <v>7</v>
      </c>
      <c r="M5322">
        <v>0</v>
      </c>
      <c r="N5322">
        <v>0</v>
      </c>
      <c r="O5322">
        <v>2</v>
      </c>
      <c r="P5322">
        <v>-1</v>
      </c>
      <c r="Q5322" s="28">
        <v>41962.162499999999</v>
      </c>
      <c r="R5322" s="28">
        <v>41964.393055555556</v>
      </c>
      <c r="S5322" t="s">
        <v>18043</v>
      </c>
      <c r="T5322" s="27">
        <v>41962</v>
      </c>
      <c r="V5322">
        <v>1</v>
      </c>
      <c r="W5322" t="s">
        <v>36</v>
      </c>
      <c r="X5322" t="s">
        <v>359</v>
      </c>
      <c r="Y5322">
        <v>1</v>
      </c>
      <c r="AA5322" t="s">
        <v>18044</v>
      </c>
      <c r="AB5322" t="s">
        <v>36</v>
      </c>
      <c r="AC5322">
        <v>116</v>
      </c>
      <c r="AD5322" s="27">
        <v>42192</v>
      </c>
      <c r="AE5322" t="s">
        <v>412</v>
      </c>
      <c r="AF5322" s="27">
        <v>42308</v>
      </c>
      <c r="AG5322" s="27">
        <v>42309</v>
      </c>
      <c r="AH5322">
        <v>0</v>
      </c>
      <c r="AN5322" t="s">
        <v>238</v>
      </c>
      <c r="AO5322">
        <v>6</v>
      </c>
      <c r="AP5322" t="s">
        <v>246</v>
      </c>
      <c r="AQ5322" s="27">
        <v>41963</v>
      </c>
      <c r="AR5322" t="s">
        <v>240</v>
      </c>
      <c r="AS5322">
        <v>7</v>
      </c>
      <c r="AT5322" t="s">
        <v>246</v>
      </c>
      <c r="AU5322" s="27">
        <v>41963</v>
      </c>
    </row>
    <row r="5323" spans="1:47" x14ac:dyDescent="0.2">
      <c r="A5323">
        <v>5322</v>
      </c>
      <c r="B5323" t="s">
        <v>18045</v>
      </c>
      <c r="C5323" t="s">
        <v>6987</v>
      </c>
      <c r="D5323" t="s">
        <v>18046</v>
      </c>
      <c r="E5323" s="27">
        <v>41695</v>
      </c>
      <c r="F5323" t="s">
        <v>233</v>
      </c>
      <c r="G5323" s="27">
        <v>23960</v>
      </c>
      <c r="H5323">
        <v>50</v>
      </c>
      <c r="I5323" t="s">
        <v>234</v>
      </c>
      <c r="J5323" t="s">
        <v>245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-1</v>
      </c>
      <c r="Q5323" s="28">
        <v>41694.390972222223</v>
      </c>
      <c r="R5323" s="28">
        <v>41695.37777777778</v>
      </c>
      <c r="S5323" t="s">
        <v>18047</v>
      </c>
      <c r="T5323" s="27">
        <v>41694</v>
      </c>
      <c r="V5323">
        <v>1</v>
      </c>
      <c r="W5323" t="s">
        <v>32</v>
      </c>
      <c r="X5323" t="s">
        <v>441</v>
      </c>
      <c r="Y5323">
        <v>0</v>
      </c>
      <c r="AB5323" t="s">
        <v>237</v>
      </c>
      <c r="AH5323">
        <v>0</v>
      </c>
      <c r="AN5323" t="s">
        <v>238</v>
      </c>
      <c r="AO5323">
        <v>1</v>
      </c>
      <c r="AP5323" t="s">
        <v>239</v>
      </c>
      <c r="AQ5323" s="27">
        <v>41695</v>
      </c>
      <c r="AR5323" t="s">
        <v>240</v>
      </c>
      <c r="AS5323">
        <v>1</v>
      </c>
      <c r="AT5323" t="s">
        <v>239</v>
      </c>
      <c r="AU5323" s="27">
        <v>41695</v>
      </c>
    </row>
    <row r="5324" spans="1:47" x14ac:dyDescent="0.2">
      <c r="A5324">
        <v>5323</v>
      </c>
      <c r="B5324" t="s">
        <v>18048</v>
      </c>
      <c r="C5324" t="s">
        <v>6892</v>
      </c>
      <c r="D5324" t="s">
        <v>1803</v>
      </c>
      <c r="E5324" s="27">
        <v>41408</v>
      </c>
      <c r="F5324" t="s">
        <v>233</v>
      </c>
      <c r="G5324" s="27">
        <v>28761</v>
      </c>
      <c r="H5324">
        <v>37</v>
      </c>
      <c r="I5324" t="s">
        <v>244</v>
      </c>
      <c r="J5324" t="s">
        <v>250</v>
      </c>
      <c r="K5324">
        <v>0</v>
      </c>
      <c r="L5324">
        <v>1</v>
      </c>
      <c r="M5324">
        <v>0</v>
      </c>
      <c r="N5324">
        <v>0</v>
      </c>
      <c r="O5324">
        <v>4</v>
      </c>
      <c r="P5324">
        <v>135</v>
      </c>
      <c r="Q5324" s="28">
        <v>41543.366666666669</v>
      </c>
      <c r="R5324" s="28">
        <v>41544.356249999997</v>
      </c>
      <c r="S5324" t="s">
        <v>18049</v>
      </c>
      <c r="T5324" s="27">
        <v>41407</v>
      </c>
      <c r="V5324">
        <v>1</v>
      </c>
      <c r="W5324" t="s">
        <v>32</v>
      </c>
      <c r="X5324" t="s">
        <v>729</v>
      </c>
      <c r="Y5324">
        <v>0</v>
      </c>
      <c r="AB5324" t="s">
        <v>237</v>
      </c>
      <c r="AH5324">
        <v>0</v>
      </c>
      <c r="AN5324" t="s">
        <v>238</v>
      </c>
      <c r="AO5324">
        <v>1</v>
      </c>
      <c r="AP5324" t="s">
        <v>239</v>
      </c>
      <c r="AQ5324" s="27">
        <v>41408</v>
      </c>
      <c r="AR5324" t="s">
        <v>240</v>
      </c>
      <c r="AS5324">
        <v>1</v>
      </c>
      <c r="AT5324" t="s">
        <v>239</v>
      </c>
      <c r="AU5324" s="27">
        <v>41408</v>
      </c>
    </row>
    <row r="5325" spans="1:47" x14ac:dyDescent="0.2">
      <c r="A5325">
        <v>5324</v>
      </c>
      <c r="B5325" t="s">
        <v>18050</v>
      </c>
      <c r="C5325" t="s">
        <v>663</v>
      </c>
      <c r="D5325" t="s">
        <v>4363</v>
      </c>
      <c r="E5325" s="27">
        <v>41640</v>
      </c>
      <c r="F5325" t="s">
        <v>233</v>
      </c>
      <c r="G5325" s="27">
        <v>20951</v>
      </c>
      <c r="H5325">
        <v>58</v>
      </c>
      <c r="I5325" t="s">
        <v>234</v>
      </c>
      <c r="J5325" t="s">
        <v>245</v>
      </c>
      <c r="K5325">
        <v>0</v>
      </c>
      <c r="L5325">
        <v>1</v>
      </c>
      <c r="M5325">
        <v>0</v>
      </c>
      <c r="N5325">
        <v>0</v>
      </c>
      <c r="O5325">
        <v>1</v>
      </c>
      <c r="P5325">
        <v>-1</v>
      </c>
      <c r="Q5325" s="28">
        <v>41639.258333333331</v>
      </c>
      <c r="R5325" s="28">
        <v>41640.063194444447</v>
      </c>
      <c r="S5325" t="s">
        <v>18051</v>
      </c>
      <c r="T5325" s="27">
        <v>41639</v>
      </c>
      <c r="V5325">
        <v>1</v>
      </c>
      <c r="W5325" t="s">
        <v>32</v>
      </c>
      <c r="X5325" t="s">
        <v>974</v>
      </c>
      <c r="Y5325">
        <v>1</v>
      </c>
      <c r="AA5325" t="s">
        <v>18052</v>
      </c>
      <c r="AB5325" t="s">
        <v>36</v>
      </c>
      <c r="AC5325">
        <v>0</v>
      </c>
      <c r="AD5325" s="27">
        <v>42279</v>
      </c>
      <c r="AE5325" t="s">
        <v>279</v>
      </c>
      <c r="AF5325" s="27">
        <v>42279</v>
      </c>
      <c r="AG5325" s="27">
        <v>42279</v>
      </c>
      <c r="AH5325">
        <v>1</v>
      </c>
      <c r="AJ5325" t="s">
        <v>18052</v>
      </c>
      <c r="AK5325" t="s">
        <v>462</v>
      </c>
      <c r="AL5325" s="27">
        <v>42279</v>
      </c>
      <c r="AM5325" t="s">
        <v>279</v>
      </c>
      <c r="AN5325" t="s">
        <v>238</v>
      </c>
      <c r="AO5325">
        <v>1</v>
      </c>
      <c r="AP5325" t="s">
        <v>239</v>
      </c>
      <c r="AQ5325" s="27">
        <v>41640</v>
      </c>
      <c r="AR5325" t="s">
        <v>240</v>
      </c>
      <c r="AS5325">
        <v>1</v>
      </c>
      <c r="AT5325" t="s">
        <v>239</v>
      </c>
      <c r="AU5325" s="27">
        <v>41640</v>
      </c>
    </row>
    <row r="5326" spans="1:47" x14ac:dyDescent="0.2">
      <c r="A5326">
        <v>5325</v>
      </c>
      <c r="B5326" t="s">
        <v>18053</v>
      </c>
      <c r="C5326" t="s">
        <v>18054</v>
      </c>
      <c r="D5326" t="s">
        <v>2032</v>
      </c>
      <c r="E5326" s="27">
        <v>41954</v>
      </c>
      <c r="F5326" t="s">
        <v>294</v>
      </c>
      <c r="G5326" s="27">
        <v>32177</v>
      </c>
      <c r="H5326">
        <v>28</v>
      </c>
      <c r="I5326" t="s">
        <v>244</v>
      </c>
      <c r="J5326" t="s">
        <v>250</v>
      </c>
      <c r="K5326">
        <v>0</v>
      </c>
      <c r="L5326">
        <v>2</v>
      </c>
      <c r="M5326">
        <v>0</v>
      </c>
      <c r="N5326">
        <v>0</v>
      </c>
      <c r="O5326">
        <v>0</v>
      </c>
      <c r="P5326">
        <v>-1</v>
      </c>
      <c r="Q5326" s="28">
        <v>41953.513194444444</v>
      </c>
      <c r="R5326" s="28">
        <v>41954.052083333336</v>
      </c>
      <c r="S5326" t="s">
        <v>18055</v>
      </c>
      <c r="T5326" s="27">
        <v>41953</v>
      </c>
      <c r="V5326">
        <v>1</v>
      </c>
      <c r="W5326" t="s">
        <v>36</v>
      </c>
      <c r="X5326" t="s">
        <v>1265</v>
      </c>
      <c r="Y5326">
        <v>0</v>
      </c>
      <c r="AB5326" t="s">
        <v>237</v>
      </c>
      <c r="AH5326">
        <v>0</v>
      </c>
      <c r="AN5326" t="s">
        <v>238</v>
      </c>
      <c r="AO5326">
        <v>2</v>
      </c>
      <c r="AP5326" t="s">
        <v>239</v>
      </c>
      <c r="AQ5326" s="27">
        <v>41954</v>
      </c>
      <c r="AR5326" t="s">
        <v>240</v>
      </c>
      <c r="AS5326">
        <v>2</v>
      </c>
      <c r="AT5326" t="s">
        <v>239</v>
      </c>
      <c r="AU5326" s="27">
        <v>41954</v>
      </c>
    </row>
    <row r="5327" spans="1:47" x14ac:dyDescent="0.2">
      <c r="A5327">
        <v>5326</v>
      </c>
      <c r="B5327" t="s">
        <v>18056</v>
      </c>
      <c r="C5327" t="s">
        <v>693</v>
      </c>
      <c r="D5327" t="s">
        <v>18057</v>
      </c>
      <c r="E5327" s="27">
        <v>41341</v>
      </c>
      <c r="F5327" t="s">
        <v>233</v>
      </c>
      <c r="G5327" s="27">
        <v>29895</v>
      </c>
      <c r="H5327">
        <v>34</v>
      </c>
      <c r="I5327" t="s">
        <v>244</v>
      </c>
      <c r="J5327" t="s">
        <v>245</v>
      </c>
      <c r="K5327">
        <v>0</v>
      </c>
      <c r="L5327">
        <v>4</v>
      </c>
      <c r="M5327">
        <v>0</v>
      </c>
      <c r="N5327">
        <v>0</v>
      </c>
      <c r="O5327">
        <v>3</v>
      </c>
      <c r="P5327">
        <v>-1</v>
      </c>
      <c r="Q5327" s="28">
        <v>41340.350694444445</v>
      </c>
      <c r="R5327" s="28">
        <v>41341.354166666664</v>
      </c>
      <c r="S5327" t="s">
        <v>18058</v>
      </c>
      <c r="T5327" s="27">
        <v>41340</v>
      </c>
      <c r="V5327">
        <v>1</v>
      </c>
      <c r="W5327" t="s">
        <v>36</v>
      </c>
      <c r="X5327" t="s">
        <v>279</v>
      </c>
      <c r="Y5327">
        <v>1</v>
      </c>
      <c r="AA5327" t="s">
        <v>18059</v>
      </c>
      <c r="AB5327" t="s">
        <v>36</v>
      </c>
      <c r="AC5327">
        <v>0</v>
      </c>
      <c r="AD5327" s="27">
        <v>41432</v>
      </c>
      <c r="AE5327" t="s">
        <v>474</v>
      </c>
      <c r="AF5327" s="27">
        <v>41432</v>
      </c>
      <c r="AG5327" s="27">
        <v>41597</v>
      </c>
      <c r="AH5327">
        <v>0</v>
      </c>
      <c r="AN5327" t="s">
        <v>238</v>
      </c>
      <c r="AO5327">
        <v>3</v>
      </c>
      <c r="AP5327" t="s">
        <v>239</v>
      </c>
      <c r="AQ5327" s="27">
        <v>41341</v>
      </c>
      <c r="AR5327" t="s">
        <v>240</v>
      </c>
      <c r="AS5327">
        <v>4</v>
      </c>
      <c r="AT5327" t="s">
        <v>239</v>
      </c>
      <c r="AU5327" s="27">
        <v>41341</v>
      </c>
    </row>
    <row r="5328" spans="1:47" x14ac:dyDescent="0.2">
      <c r="A5328">
        <v>5327</v>
      </c>
      <c r="B5328" t="s">
        <v>18060</v>
      </c>
      <c r="C5328" t="s">
        <v>18061</v>
      </c>
      <c r="D5328" t="s">
        <v>18062</v>
      </c>
      <c r="E5328" s="27">
        <v>41657</v>
      </c>
      <c r="F5328" t="s">
        <v>233</v>
      </c>
      <c r="G5328" s="27">
        <v>30480</v>
      </c>
      <c r="H5328">
        <v>32</v>
      </c>
      <c r="I5328" t="s">
        <v>244</v>
      </c>
      <c r="J5328" t="s">
        <v>245</v>
      </c>
      <c r="K5328">
        <v>0</v>
      </c>
      <c r="L5328">
        <v>1</v>
      </c>
      <c r="M5328">
        <v>0</v>
      </c>
      <c r="N5328">
        <v>0</v>
      </c>
      <c r="O5328">
        <v>1</v>
      </c>
      <c r="P5328">
        <v>0</v>
      </c>
      <c r="Q5328" s="28">
        <v>41657.183333333334</v>
      </c>
      <c r="R5328" s="28">
        <v>41657.413888888892</v>
      </c>
      <c r="S5328" t="s">
        <v>18063</v>
      </c>
      <c r="T5328" s="27">
        <v>41657</v>
      </c>
      <c r="V5328">
        <v>0</v>
      </c>
      <c r="W5328" t="s">
        <v>32</v>
      </c>
      <c r="X5328" t="s">
        <v>453</v>
      </c>
      <c r="Y5328">
        <v>1</v>
      </c>
      <c r="AA5328" t="s">
        <v>18064</v>
      </c>
      <c r="AB5328" t="s">
        <v>32</v>
      </c>
      <c r="AC5328">
        <v>0</v>
      </c>
      <c r="AD5328" s="27">
        <v>41780</v>
      </c>
      <c r="AE5328" t="s">
        <v>18065</v>
      </c>
      <c r="AF5328" s="27">
        <v>41780</v>
      </c>
      <c r="AG5328" s="27">
        <v>41805</v>
      </c>
      <c r="AH5328">
        <v>0</v>
      </c>
      <c r="AN5328" t="s">
        <v>238</v>
      </c>
      <c r="AO5328">
        <v>1</v>
      </c>
      <c r="AP5328" t="s">
        <v>239</v>
      </c>
      <c r="AQ5328" s="27">
        <v>41657</v>
      </c>
      <c r="AR5328" t="s">
        <v>240</v>
      </c>
      <c r="AS5328">
        <v>1</v>
      </c>
      <c r="AT5328" t="s">
        <v>239</v>
      </c>
      <c r="AU5328" s="27">
        <v>41657</v>
      </c>
    </row>
    <row r="5329" spans="1:47" x14ac:dyDescent="0.2">
      <c r="A5329">
        <v>5328</v>
      </c>
      <c r="B5329" t="s">
        <v>18066</v>
      </c>
      <c r="C5329" t="s">
        <v>16560</v>
      </c>
      <c r="D5329" t="s">
        <v>16396</v>
      </c>
      <c r="E5329" s="27">
        <v>41851</v>
      </c>
      <c r="F5329" t="s">
        <v>294</v>
      </c>
      <c r="G5329" s="27">
        <v>26613</v>
      </c>
      <c r="H5329">
        <v>43</v>
      </c>
      <c r="I5329" t="s">
        <v>244</v>
      </c>
      <c r="J5329" t="s">
        <v>245</v>
      </c>
      <c r="K5329">
        <v>0</v>
      </c>
      <c r="L5329">
        <v>1</v>
      </c>
      <c r="M5329">
        <v>0</v>
      </c>
      <c r="N5329">
        <v>0</v>
      </c>
      <c r="O5329">
        <v>1</v>
      </c>
      <c r="P5329">
        <v>-27</v>
      </c>
      <c r="Q5329" s="28">
        <v>41824.150694444441</v>
      </c>
      <c r="R5329" s="28">
        <v>41826.078472222223</v>
      </c>
      <c r="S5329" t="s">
        <v>18067</v>
      </c>
      <c r="T5329" s="27">
        <v>41824</v>
      </c>
      <c r="V5329">
        <v>27</v>
      </c>
      <c r="W5329" t="s">
        <v>36</v>
      </c>
      <c r="X5329" t="s">
        <v>1449</v>
      </c>
      <c r="Y5329">
        <v>0</v>
      </c>
      <c r="AB5329" t="s">
        <v>237</v>
      </c>
      <c r="AH5329">
        <v>0</v>
      </c>
      <c r="AN5329" t="s">
        <v>238</v>
      </c>
      <c r="AO5329">
        <v>1</v>
      </c>
      <c r="AP5329" t="s">
        <v>239</v>
      </c>
      <c r="AQ5329" s="27">
        <v>41851</v>
      </c>
      <c r="AR5329" t="s">
        <v>240</v>
      </c>
      <c r="AS5329">
        <v>1</v>
      </c>
      <c r="AT5329" t="s">
        <v>239</v>
      </c>
      <c r="AU5329" s="27">
        <v>41851</v>
      </c>
    </row>
    <row r="5330" spans="1:47" x14ac:dyDescent="0.2">
      <c r="A5330">
        <v>5329</v>
      </c>
      <c r="B5330" t="s">
        <v>18068</v>
      </c>
      <c r="C5330" t="s">
        <v>1478</v>
      </c>
      <c r="D5330" t="s">
        <v>18069</v>
      </c>
      <c r="E5330" s="27">
        <v>41491</v>
      </c>
      <c r="F5330" t="s">
        <v>233</v>
      </c>
      <c r="G5330" s="27">
        <v>31489</v>
      </c>
      <c r="H5330">
        <v>30</v>
      </c>
      <c r="I5330" t="s">
        <v>244</v>
      </c>
      <c r="J5330" t="s">
        <v>353</v>
      </c>
      <c r="K5330">
        <v>0</v>
      </c>
      <c r="L5330">
        <v>4</v>
      </c>
      <c r="M5330">
        <v>0</v>
      </c>
      <c r="N5330">
        <v>0</v>
      </c>
      <c r="O5330">
        <v>0</v>
      </c>
      <c r="W5330" t="s">
        <v>237</v>
      </c>
      <c r="Y5330">
        <v>-1</v>
      </c>
      <c r="AB5330" t="s">
        <v>237</v>
      </c>
      <c r="AH5330">
        <v>0</v>
      </c>
      <c r="AN5330" t="s">
        <v>238</v>
      </c>
      <c r="AO5330">
        <v>2</v>
      </c>
      <c r="AP5330" t="s">
        <v>239</v>
      </c>
      <c r="AQ5330" s="27">
        <v>41491</v>
      </c>
      <c r="AR5330" t="s">
        <v>240</v>
      </c>
      <c r="AS5330">
        <v>4</v>
      </c>
      <c r="AT5330" t="s">
        <v>239</v>
      </c>
      <c r="AU5330" s="27">
        <v>41491</v>
      </c>
    </row>
    <row r="5331" spans="1:47" x14ac:dyDescent="0.2">
      <c r="A5331">
        <v>5330</v>
      </c>
      <c r="B5331" t="s">
        <v>18070</v>
      </c>
      <c r="C5331" t="s">
        <v>6977</v>
      </c>
      <c r="D5331" t="s">
        <v>3447</v>
      </c>
      <c r="E5331" s="27">
        <v>41705</v>
      </c>
      <c r="F5331" t="s">
        <v>233</v>
      </c>
      <c r="G5331" s="27">
        <v>31582</v>
      </c>
      <c r="H5331">
        <v>29</v>
      </c>
      <c r="I5331" t="s">
        <v>244</v>
      </c>
      <c r="J5331" t="s">
        <v>250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-1</v>
      </c>
      <c r="Q5331" s="28">
        <v>41704.525000000001</v>
      </c>
      <c r="R5331" s="28">
        <v>41706.150694444441</v>
      </c>
      <c r="S5331" t="s">
        <v>18071</v>
      </c>
      <c r="T5331" s="27">
        <v>41704</v>
      </c>
      <c r="V5331">
        <v>1</v>
      </c>
      <c r="W5331" t="s">
        <v>36</v>
      </c>
      <c r="X5331" t="s">
        <v>780</v>
      </c>
      <c r="Y5331">
        <v>1</v>
      </c>
      <c r="AA5331" t="s">
        <v>18072</v>
      </c>
      <c r="AB5331" t="s">
        <v>36</v>
      </c>
      <c r="AD5331" s="27">
        <v>42151</v>
      </c>
      <c r="AE5331" t="s">
        <v>422</v>
      </c>
      <c r="AH5331">
        <v>0</v>
      </c>
      <c r="AN5331" t="s">
        <v>238</v>
      </c>
      <c r="AO5331">
        <v>2</v>
      </c>
      <c r="AP5331" t="s">
        <v>239</v>
      </c>
      <c r="AQ5331" s="27">
        <v>41705</v>
      </c>
      <c r="AR5331" t="s">
        <v>240</v>
      </c>
      <c r="AS5331">
        <v>1</v>
      </c>
      <c r="AT5331" t="s">
        <v>239</v>
      </c>
      <c r="AU5331" s="27">
        <v>41705</v>
      </c>
    </row>
    <row r="5332" spans="1:47" x14ac:dyDescent="0.2">
      <c r="A5332">
        <v>5331</v>
      </c>
      <c r="B5332" t="s">
        <v>18073</v>
      </c>
      <c r="C5332" t="s">
        <v>813</v>
      </c>
      <c r="D5332" t="s">
        <v>18074</v>
      </c>
      <c r="E5332" s="27">
        <v>41525</v>
      </c>
      <c r="F5332" t="s">
        <v>233</v>
      </c>
      <c r="G5332" s="27">
        <v>32370</v>
      </c>
      <c r="H5332">
        <v>27</v>
      </c>
      <c r="I5332" t="s">
        <v>244</v>
      </c>
      <c r="J5332" t="s">
        <v>250</v>
      </c>
      <c r="K5332">
        <v>0</v>
      </c>
      <c r="L5332">
        <v>1</v>
      </c>
      <c r="M5332">
        <v>0</v>
      </c>
      <c r="N5332">
        <v>0</v>
      </c>
      <c r="O5332">
        <v>0</v>
      </c>
      <c r="P5332">
        <v>0</v>
      </c>
      <c r="Q5332" s="28">
        <v>41525.202777777777</v>
      </c>
      <c r="R5332" s="28">
        <v>41526.065972222219</v>
      </c>
      <c r="S5332" t="s">
        <v>18075</v>
      </c>
      <c r="T5332" s="27">
        <v>41525</v>
      </c>
      <c r="V5332">
        <v>0</v>
      </c>
      <c r="W5332" t="s">
        <v>36</v>
      </c>
      <c r="X5332" t="s">
        <v>279</v>
      </c>
      <c r="Y5332">
        <v>0</v>
      </c>
      <c r="AB5332" t="s">
        <v>237</v>
      </c>
      <c r="AH5332">
        <v>0</v>
      </c>
      <c r="AN5332" t="s">
        <v>238</v>
      </c>
      <c r="AO5332">
        <v>2</v>
      </c>
      <c r="AP5332" t="s">
        <v>239</v>
      </c>
      <c r="AQ5332" s="27">
        <v>41525</v>
      </c>
      <c r="AR5332" t="s">
        <v>240</v>
      </c>
      <c r="AS5332">
        <v>1</v>
      </c>
      <c r="AT5332" t="s">
        <v>239</v>
      </c>
      <c r="AU5332" s="27">
        <v>41525</v>
      </c>
    </row>
    <row r="5333" spans="1:47" x14ac:dyDescent="0.2">
      <c r="A5333">
        <v>5332</v>
      </c>
      <c r="B5333" t="s">
        <v>18076</v>
      </c>
      <c r="C5333" t="s">
        <v>1584</v>
      </c>
      <c r="D5333" t="s">
        <v>18077</v>
      </c>
      <c r="E5333" s="27">
        <v>41505</v>
      </c>
      <c r="F5333" t="s">
        <v>233</v>
      </c>
      <c r="G5333" s="27">
        <v>28167</v>
      </c>
      <c r="H5333">
        <v>39</v>
      </c>
      <c r="I5333" t="s">
        <v>244</v>
      </c>
      <c r="J5333" t="s">
        <v>245</v>
      </c>
      <c r="K5333">
        <v>0</v>
      </c>
      <c r="L5333">
        <v>3</v>
      </c>
      <c r="M5333">
        <v>0</v>
      </c>
      <c r="N5333">
        <v>0</v>
      </c>
      <c r="O5333">
        <v>5</v>
      </c>
      <c r="P5333">
        <v>-21</v>
      </c>
      <c r="Q5333" s="28">
        <v>41484.237500000003</v>
      </c>
      <c r="R5333" s="28">
        <v>41503.056250000001</v>
      </c>
      <c r="S5333" t="s">
        <v>18078</v>
      </c>
      <c r="T5333" s="27">
        <v>41484</v>
      </c>
      <c r="V5333">
        <v>21</v>
      </c>
      <c r="W5333" t="s">
        <v>32</v>
      </c>
      <c r="X5333" t="s">
        <v>555</v>
      </c>
      <c r="Y5333">
        <v>0</v>
      </c>
      <c r="AB5333" t="s">
        <v>237</v>
      </c>
      <c r="AH5333">
        <v>0</v>
      </c>
      <c r="AN5333" t="s">
        <v>238</v>
      </c>
      <c r="AO5333">
        <v>2</v>
      </c>
      <c r="AP5333" t="s">
        <v>239</v>
      </c>
      <c r="AQ5333" s="27">
        <v>41505</v>
      </c>
      <c r="AR5333" t="s">
        <v>240</v>
      </c>
      <c r="AS5333">
        <v>3</v>
      </c>
      <c r="AT5333" t="s">
        <v>239</v>
      </c>
      <c r="AU5333" s="27">
        <v>41505</v>
      </c>
    </row>
    <row r="5334" spans="1:47" x14ac:dyDescent="0.2">
      <c r="A5334">
        <v>5333</v>
      </c>
      <c r="B5334" t="s">
        <v>18079</v>
      </c>
      <c r="C5334" t="s">
        <v>242</v>
      </c>
      <c r="D5334" t="s">
        <v>14217</v>
      </c>
      <c r="E5334" s="27">
        <v>41638</v>
      </c>
      <c r="F5334" t="s">
        <v>233</v>
      </c>
      <c r="G5334" s="27">
        <v>33414</v>
      </c>
      <c r="H5334">
        <v>24</v>
      </c>
      <c r="I5334" t="s">
        <v>259</v>
      </c>
      <c r="J5334" t="s">
        <v>250</v>
      </c>
      <c r="K5334">
        <v>0</v>
      </c>
      <c r="L5334">
        <v>3</v>
      </c>
      <c r="M5334">
        <v>0</v>
      </c>
      <c r="N5334">
        <v>0</v>
      </c>
      <c r="O5334">
        <v>0</v>
      </c>
      <c r="P5334">
        <v>-1</v>
      </c>
      <c r="Q5334" s="28">
        <v>41637.241666666669</v>
      </c>
      <c r="R5334" s="28">
        <v>41638.347916666666</v>
      </c>
      <c r="S5334" t="s">
        <v>18080</v>
      </c>
      <c r="T5334" s="27">
        <v>41637</v>
      </c>
      <c r="V5334">
        <v>1</v>
      </c>
      <c r="W5334" t="s">
        <v>32</v>
      </c>
      <c r="X5334" t="s">
        <v>383</v>
      </c>
      <c r="Y5334">
        <v>0</v>
      </c>
      <c r="AB5334" t="s">
        <v>237</v>
      </c>
      <c r="AH5334">
        <v>0</v>
      </c>
      <c r="AN5334" t="s">
        <v>238</v>
      </c>
      <c r="AO5334">
        <v>4</v>
      </c>
      <c r="AP5334" t="s">
        <v>239</v>
      </c>
      <c r="AQ5334" s="27">
        <v>41638</v>
      </c>
      <c r="AR5334" t="s">
        <v>240</v>
      </c>
      <c r="AS5334">
        <v>3</v>
      </c>
      <c r="AT5334" t="s">
        <v>239</v>
      </c>
      <c r="AU5334" s="27">
        <v>41638</v>
      </c>
    </row>
    <row r="5335" spans="1:47" x14ac:dyDescent="0.2">
      <c r="A5335">
        <v>5334</v>
      </c>
      <c r="B5335" t="s">
        <v>18081</v>
      </c>
      <c r="C5335" t="s">
        <v>18082</v>
      </c>
      <c r="D5335" t="s">
        <v>3624</v>
      </c>
      <c r="E5335" s="27">
        <v>41308</v>
      </c>
      <c r="F5335" t="s">
        <v>233</v>
      </c>
      <c r="G5335" s="27">
        <v>28351</v>
      </c>
      <c r="H5335">
        <v>38</v>
      </c>
      <c r="I5335" t="s">
        <v>244</v>
      </c>
      <c r="J5335" t="s">
        <v>250</v>
      </c>
      <c r="K5335">
        <v>1</v>
      </c>
      <c r="L5335">
        <v>7</v>
      </c>
      <c r="M5335">
        <v>0</v>
      </c>
      <c r="N5335">
        <v>0</v>
      </c>
      <c r="O5335">
        <v>8</v>
      </c>
      <c r="P5335">
        <v>-1</v>
      </c>
      <c r="Q5335" s="28">
        <v>41307.512499999997</v>
      </c>
      <c r="R5335" s="28">
        <v>41309.125</v>
      </c>
      <c r="S5335" t="s">
        <v>18083</v>
      </c>
      <c r="T5335" s="27">
        <v>41306</v>
      </c>
      <c r="V5335">
        <v>2</v>
      </c>
      <c r="W5335" t="s">
        <v>36</v>
      </c>
      <c r="X5335" t="s">
        <v>3794</v>
      </c>
      <c r="Y5335">
        <v>0</v>
      </c>
      <c r="AB5335" t="s">
        <v>237</v>
      </c>
      <c r="AH5335">
        <v>0</v>
      </c>
      <c r="AN5335" t="s">
        <v>238</v>
      </c>
      <c r="AO5335">
        <v>6</v>
      </c>
      <c r="AP5335" t="s">
        <v>246</v>
      </c>
      <c r="AQ5335" s="27">
        <v>41308</v>
      </c>
      <c r="AR5335" t="s">
        <v>240</v>
      </c>
      <c r="AS5335">
        <v>7</v>
      </c>
      <c r="AT5335" t="s">
        <v>246</v>
      </c>
      <c r="AU5335" s="27">
        <v>41308</v>
      </c>
    </row>
    <row r="5336" spans="1:47" x14ac:dyDescent="0.2">
      <c r="A5336">
        <v>5335</v>
      </c>
      <c r="B5336" t="s">
        <v>18084</v>
      </c>
      <c r="C5336" t="s">
        <v>693</v>
      </c>
      <c r="D5336" t="s">
        <v>18085</v>
      </c>
      <c r="E5336" s="27">
        <v>41610</v>
      </c>
      <c r="F5336" t="s">
        <v>233</v>
      </c>
      <c r="G5336" s="27">
        <v>23252</v>
      </c>
      <c r="H5336">
        <v>52</v>
      </c>
      <c r="I5336" t="s">
        <v>234</v>
      </c>
      <c r="J5336" t="s">
        <v>245</v>
      </c>
      <c r="K5336">
        <v>0</v>
      </c>
      <c r="L5336">
        <v>2</v>
      </c>
      <c r="M5336">
        <v>0</v>
      </c>
      <c r="N5336">
        <v>0</v>
      </c>
      <c r="O5336">
        <v>7</v>
      </c>
      <c r="P5336">
        <v>-23</v>
      </c>
      <c r="Q5336" s="28">
        <v>41587.505555555559</v>
      </c>
      <c r="R5336" s="28">
        <v>41588.320138888892</v>
      </c>
      <c r="S5336" t="s">
        <v>18086</v>
      </c>
      <c r="T5336" s="27">
        <v>41587</v>
      </c>
      <c r="V5336">
        <v>23</v>
      </c>
      <c r="W5336" t="s">
        <v>32</v>
      </c>
      <c r="X5336" t="s">
        <v>1207</v>
      </c>
      <c r="Y5336">
        <v>0</v>
      </c>
      <c r="AB5336" t="s">
        <v>237</v>
      </c>
      <c r="AH5336">
        <v>0</v>
      </c>
      <c r="AN5336" t="s">
        <v>238</v>
      </c>
      <c r="AO5336">
        <v>1</v>
      </c>
      <c r="AP5336" t="s">
        <v>239</v>
      </c>
      <c r="AQ5336" s="27">
        <v>41610</v>
      </c>
      <c r="AR5336" t="s">
        <v>240</v>
      </c>
      <c r="AS5336">
        <v>2</v>
      </c>
      <c r="AT5336" t="s">
        <v>239</v>
      </c>
      <c r="AU5336" s="27">
        <v>41610</v>
      </c>
    </row>
    <row r="5337" spans="1:47" x14ac:dyDescent="0.2">
      <c r="A5337">
        <v>5336</v>
      </c>
      <c r="B5337" t="s">
        <v>18087</v>
      </c>
      <c r="C5337" t="s">
        <v>18088</v>
      </c>
      <c r="D5337" t="s">
        <v>3089</v>
      </c>
      <c r="E5337" s="27">
        <v>41840</v>
      </c>
      <c r="F5337" t="s">
        <v>294</v>
      </c>
      <c r="G5337" s="27">
        <v>33960</v>
      </c>
      <c r="H5337">
        <v>23</v>
      </c>
      <c r="I5337" t="s">
        <v>259</v>
      </c>
      <c r="J5337" t="s">
        <v>250</v>
      </c>
      <c r="K5337">
        <v>0</v>
      </c>
      <c r="L5337">
        <v>6</v>
      </c>
      <c r="M5337">
        <v>0</v>
      </c>
      <c r="N5337">
        <v>0</v>
      </c>
      <c r="O5337">
        <v>0</v>
      </c>
      <c r="P5337">
        <v>0</v>
      </c>
      <c r="Q5337" s="28">
        <v>41840.052083333336</v>
      </c>
      <c r="R5337" s="28">
        <v>41840.336805555555</v>
      </c>
      <c r="S5337" t="s">
        <v>18089</v>
      </c>
      <c r="T5337" s="27">
        <v>41840</v>
      </c>
      <c r="V5337">
        <v>0</v>
      </c>
      <c r="W5337" t="s">
        <v>32</v>
      </c>
      <c r="X5337" t="s">
        <v>371</v>
      </c>
      <c r="Y5337">
        <v>0</v>
      </c>
      <c r="AB5337" t="s">
        <v>237</v>
      </c>
      <c r="AH5337">
        <v>0</v>
      </c>
      <c r="AN5337" t="s">
        <v>238</v>
      </c>
      <c r="AO5337">
        <v>5</v>
      </c>
      <c r="AP5337" t="s">
        <v>246</v>
      </c>
      <c r="AQ5337" s="27">
        <v>41840</v>
      </c>
      <c r="AR5337" t="s">
        <v>240</v>
      </c>
      <c r="AS5337">
        <v>6</v>
      </c>
      <c r="AT5337" t="s">
        <v>246</v>
      </c>
      <c r="AU5337" s="27">
        <v>41840</v>
      </c>
    </row>
    <row r="5338" spans="1:47" x14ac:dyDescent="0.2">
      <c r="A5338">
        <v>5337</v>
      </c>
      <c r="B5338" t="s">
        <v>18090</v>
      </c>
      <c r="C5338" t="s">
        <v>2818</v>
      </c>
      <c r="D5338" t="s">
        <v>18091</v>
      </c>
      <c r="E5338" s="27">
        <v>41578</v>
      </c>
      <c r="F5338" t="s">
        <v>233</v>
      </c>
      <c r="G5338" s="27">
        <v>21787</v>
      </c>
      <c r="H5338">
        <v>56</v>
      </c>
      <c r="I5338" t="s">
        <v>234</v>
      </c>
      <c r="J5338" t="s">
        <v>250</v>
      </c>
      <c r="K5338">
        <v>0</v>
      </c>
      <c r="L5338">
        <v>2</v>
      </c>
      <c r="M5338">
        <v>0</v>
      </c>
      <c r="N5338">
        <v>0</v>
      </c>
      <c r="O5338">
        <v>3</v>
      </c>
      <c r="P5338">
        <v>-27</v>
      </c>
      <c r="Q5338" s="28">
        <v>41551.181944444441</v>
      </c>
      <c r="R5338" s="28">
        <v>41552.296527777777</v>
      </c>
      <c r="S5338" t="s">
        <v>18092</v>
      </c>
      <c r="T5338" s="27">
        <v>41551</v>
      </c>
      <c r="V5338">
        <v>27</v>
      </c>
      <c r="W5338" t="s">
        <v>36</v>
      </c>
      <c r="X5338" t="s">
        <v>279</v>
      </c>
      <c r="Y5338">
        <v>1</v>
      </c>
      <c r="AA5338" t="s">
        <v>18093</v>
      </c>
      <c r="AB5338" t="s">
        <v>36</v>
      </c>
      <c r="AD5338" s="27">
        <v>41848</v>
      </c>
      <c r="AE5338" t="s">
        <v>16290</v>
      </c>
      <c r="AH5338">
        <v>0</v>
      </c>
      <c r="AN5338" t="s">
        <v>238</v>
      </c>
      <c r="AO5338">
        <v>1</v>
      </c>
      <c r="AP5338" t="s">
        <v>239</v>
      </c>
      <c r="AQ5338" s="27">
        <v>41578</v>
      </c>
      <c r="AR5338" t="s">
        <v>240</v>
      </c>
      <c r="AS5338">
        <v>2</v>
      </c>
      <c r="AT5338" t="s">
        <v>239</v>
      </c>
      <c r="AU5338" s="27">
        <v>41578</v>
      </c>
    </row>
    <row r="5339" spans="1:47" x14ac:dyDescent="0.2">
      <c r="A5339">
        <v>5338</v>
      </c>
      <c r="B5339" t="s">
        <v>18094</v>
      </c>
      <c r="C5339" t="s">
        <v>693</v>
      </c>
      <c r="D5339" t="s">
        <v>18095</v>
      </c>
      <c r="E5339" s="27">
        <v>41990</v>
      </c>
      <c r="F5339" t="s">
        <v>233</v>
      </c>
      <c r="G5339" s="27">
        <v>24731</v>
      </c>
      <c r="H5339">
        <v>48</v>
      </c>
      <c r="I5339" t="s">
        <v>234</v>
      </c>
      <c r="J5339" t="s">
        <v>245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-1</v>
      </c>
      <c r="Q5339" s="28">
        <v>41989.473611111112</v>
      </c>
      <c r="R5339" s="28">
        <v>41990.06527777778</v>
      </c>
      <c r="S5339" t="s">
        <v>18096</v>
      </c>
      <c r="T5339" s="27">
        <v>41989</v>
      </c>
      <c r="V5339">
        <v>1</v>
      </c>
      <c r="W5339" t="s">
        <v>36</v>
      </c>
      <c r="X5339" t="s">
        <v>263</v>
      </c>
      <c r="Y5339">
        <v>0</v>
      </c>
      <c r="AB5339" t="s">
        <v>237</v>
      </c>
      <c r="AH5339">
        <v>0</v>
      </c>
      <c r="AN5339" t="s">
        <v>238</v>
      </c>
      <c r="AO5339">
        <v>1</v>
      </c>
      <c r="AP5339" t="s">
        <v>239</v>
      </c>
      <c r="AQ5339" s="27">
        <v>41990</v>
      </c>
      <c r="AR5339" t="s">
        <v>240</v>
      </c>
      <c r="AS5339">
        <v>1</v>
      </c>
      <c r="AT5339" t="s">
        <v>239</v>
      </c>
      <c r="AU5339" s="27">
        <v>41990</v>
      </c>
    </row>
    <row r="5340" spans="1:47" x14ac:dyDescent="0.2">
      <c r="A5340">
        <v>5339</v>
      </c>
      <c r="B5340" t="s">
        <v>18097</v>
      </c>
      <c r="C5340" t="s">
        <v>400</v>
      </c>
      <c r="D5340" t="s">
        <v>18098</v>
      </c>
      <c r="E5340" s="27">
        <v>41291</v>
      </c>
      <c r="F5340" t="s">
        <v>233</v>
      </c>
      <c r="G5340" s="27">
        <v>25525</v>
      </c>
      <c r="H5340">
        <v>46</v>
      </c>
      <c r="I5340" t="s">
        <v>234</v>
      </c>
      <c r="J5340" t="s">
        <v>245</v>
      </c>
      <c r="K5340">
        <v>0</v>
      </c>
      <c r="L5340">
        <v>6</v>
      </c>
      <c r="M5340">
        <v>0</v>
      </c>
      <c r="N5340">
        <v>0</v>
      </c>
      <c r="O5340">
        <v>7</v>
      </c>
      <c r="P5340">
        <v>0</v>
      </c>
      <c r="Q5340" s="28">
        <v>41291.228472222225</v>
      </c>
      <c r="R5340" s="28">
        <v>41327.348611111112</v>
      </c>
      <c r="S5340" t="s">
        <v>18099</v>
      </c>
      <c r="T5340" s="27">
        <v>41291</v>
      </c>
      <c r="V5340">
        <v>0</v>
      </c>
      <c r="W5340" t="s">
        <v>32</v>
      </c>
      <c r="X5340" t="s">
        <v>343</v>
      </c>
      <c r="Y5340">
        <v>1</v>
      </c>
      <c r="AA5340" t="s">
        <v>18100</v>
      </c>
      <c r="AB5340" t="s">
        <v>32</v>
      </c>
      <c r="AC5340">
        <v>758</v>
      </c>
      <c r="AD5340" s="27">
        <v>41632</v>
      </c>
      <c r="AE5340" t="s">
        <v>359</v>
      </c>
      <c r="AF5340" s="27">
        <v>42390</v>
      </c>
      <c r="AG5340" s="27">
        <v>42474</v>
      </c>
      <c r="AH5340">
        <v>0</v>
      </c>
      <c r="AN5340" t="s">
        <v>238</v>
      </c>
      <c r="AO5340">
        <v>7</v>
      </c>
      <c r="AP5340" t="s">
        <v>246</v>
      </c>
      <c r="AQ5340" s="27">
        <v>41291</v>
      </c>
      <c r="AR5340" t="s">
        <v>240</v>
      </c>
      <c r="AS5340">
        <v>6</v>
      </c>
      <c r="AT5340" t="s">
        <v>246</v>
      </c>
      <c r="AU5340" s="27">
        <v>41291</v>
      </c>
    </row>
    <row r="5341" spans="1:47" x14ac:dyDescent="0.2">
      <c r="A5341">
        <v>5340</v>
      </c>
      <c r="B5341" t="s">
        <v>18101</v>
      </c>
      <c r="C5341" t="s">
        <v>18102</v>
      </c>
      <c r="D5341" t="s">
        <v>13719</v>
      </c>
      <c r="E5341" s="27">
        <v>41997</v>
      </c>
      <c r="F5341" t="s">
        <v>233</v>
      </c>
      <c r="G5341" s="27">
        <v>21520</v>
      </c>
      <c r="H5341">
        <v>57</v>
      </c>
      <c r="I5341" t="s">
        <v>234</v>
      </c>
      <c r="J5341" t="s">
        <v>245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-1</v>
      </c>
      <c r="Q5341" s="28">
        <v>41996.207638888889</v>
      </c>
      <c r="R5341" s="28">
        <v>41998.136111111111</v>
      </c>
      <c r="S5341" t="s">
        <v>18103</v>
      </c>
      <c r="T5341" s="27">
        <v>41996</v>
      </c>
      <c r="V5341">
        <v>1</v>
      </c>
      <c r="W5341" t="s">
        <v>32</v>
      </c>
      <c r="X5341" t="s">
        <v>847</v>
      </c>
      <c r="Y5341">
        <v>0</v>
      </c>
      <c r="AB5341" t="s">
        <v>237</v>
      </c>
      <c r="AH5341">
        <v>0</v>
      </c>
      <c r="AN5341" t="s">
        <v>238</v>
      </c>
      <c r="AO5341">
        <v>2</v>
      </c>
      <c r="AP5341" t="s">
        <v>239</v>
      </c>
      <c r="AQ5341" s="27">
        <v>41997</v>
      </c>
      <c r="AR5341" t="s">
        <v>240</v>
      </c>
      <c r="AS5341">
        <v>1</v>
      </c>
      <c r="AT5341" t="s">
        <v>239</v>
      </c>
      <c r="AU5341" s="27">
        <v>41997</v>
      </c>
    </row>
    <row r="5342" spans="1:47" x14ac:dyDescent="0.2">
      <c r="A5342">
        <v>5341</v>
      </c>
      <c r="B5342" t="s">
        <v>18104</v>
      </c>
      <c r="C5342" t="s">
        <v>2056</v>
      </c>
      <c r="D5342" t="s">
        <v>2583</v>
      </c>
      <c r="E5342" s="27">
        <v>41614</v>
      </c>
      <c r="F5342" t="s">
        <v>233</v>
      </c>
      <c r="G5342" s="27">
        <v>28346</v>
      </c>
      <c r="H5342">
        <v>38</v>
      </c>
      <c r="I5342" t="s">
        <v>244</v>
      </c>
      <c r="J5342" t="s">
        <v>245</v>
      </c>
      <c r="K5342">
        <v>0</v>
      </c>
      <c r="L5342">
        <v>1</v>
      </c>
      <c r="M5342">
        <v>0</v>
      </c>
      <c r="N5342">
        <v>0</v>
      </c>
      <c r="O5342">
        <v>5</v>
      </c>
      <c r="P5342">
        <v>-11</v>
      </c>
      <c r="Q5342" s="28">
        <v>41603.353472222225</v>
      </c>
      <c r="R5342" s="28">
        <v>41606.508333333331</v>
      </c>
      <c r="S5342" t="s">
        <v>18105</v>
      </c>
      <c r="T5342" s="27">
        <v>41603</v>
      </c>
      <c r="V5342">
        <v>11</v>
      </c>
      <c r="W5342" t="s">
        <v>32</v>
      </c>
      <c r="X5342" t="s">
        <v>18106</v>
      </c>
      <c r="Y5342">
        <v>1</v>
      </c>
      <c r="AA5342" t="s">
        <v>18107</v>
      </c>
      <c r="AB5342" t="s">
        <v>36</v>
      </c>
      <c r="AC5342">
        <v>0</v>
      </c>
      <c r="AD5342" s="27">
        <v>41660</v>
      </c>
      <c r="AE5342" t="s">
        <v>3573</v>
      </c>
      <c r="AF5342" s="27">
        <v>41660</v>
      </c>
      <c r="AG5342" s="27">
        <v>41704</v>
      </c>
      <c r="AH5342">
        <v>0</v>
      </c>
      <c r="AN5342" t="s">
        <v>238</v>
      </c>
      <c r="AO5342">
        <v>2</v>
      </c>
      <c r="AP5342" t="s">
        <v>239</v>
      </c>
      <c r="AQ5342" s="27">
        <v>41614</v>
      </c>
      <c r="AR5342" t="s">
        <v>240</v>
      </c>
      <c r="AS5342">
        <v>1</v>
      </c>
      <c r="AT5342" t="s">
        <v>239</v>
      </c>
      <c r="AU5342" s="27">
        <v>41614</v>
      </c>
    </row>
    <row r="5343" spans="1:47" x14ac:dyDescent="0.2">
      <c r="A5343">
        <v>5342</v>
      </c>
      <c r="B5343" t="s">
        <v>18108</v>
      </c>
      <c r="C5343" t="s">
        <v>957</v>
      </c>
      <c r="D5343" t="s">
        <v>11738</v>
      </c>
      <c r="E5343" s="27">
        <v>41379</v>
      </c>
      <c r="F5343" t="s">
        <v>233</v>
      </c>
      <c r="G5343" s="27">
        <v>25265</v>
      </c>
      <c r="H5343">
        <v>47</v>
      </c>
      <c r="I5343" t="s">
        <v>234</v>
      </c>
      <c r="J5343" t="s">
        <v>245</v>
      </c>
      <c r="K5343">
        <v>0</v>
      </c>
      <c r="L5343">
        <v>5</v>
      </c>
      <c r="M5343">
        <v>0</v>
      </c>
      <c r="N5343">
        <v>0</v>
      </c>
      <c r="O5343">
        <v>3</v>
      </c>
      <c r="P5343">
        <v>0</v>
      </c>
      <c r="Q5343" s="28">
        <v>41379.25277777778</v>
      </c>
      <c r="R5343" s="28">
        <v>41442.352777777778</v>
      </c>
      <c r="S5343" t="s">
        <v>18109</v>
      </c>
      <c r="T5343" s="27">
        <v>41379</v>
      </c>
      <c r="V5343">
        <v>0</v>
      </c>
      <c r="W5343" t="s">
        <v>36</v>
      </c>
      <c r="X5343" t="s">
        <v>404</v>
      </c>
      <c r="Y5343">
        <v>0</v>
      </c>
      <c r="AB5343" t="s">
        <v>237</v>
      </c>
      <c r="AH5343">
        <v>0</v>
      </c>
      <c r="AN5343" t="s">
        <v>238</v>
      </c>
      <c r="AO5343">
        <v>1</v>
      </c>
      <c r="AP5343" t="s">
        <v>239</v>
      </c>
      <c r="AQ5343" s="27">
        <v>41379</v>
      </c>
      <c r="AR5343" t="s">
        <v>240</v>
      </c>
      <c r="AS5343">
        <v>5</v>
      </c>
      <c r="AT5343" t="s">
        <v>246</v>
      </c>
      <c r="AU5343" s="27">
        <v>41379</v>
      </c>
    </row>
    <row r="5344" spans="1:47" x14ac:dyDescent="0.2">
      <c r="A5344">
        <v>5343</v>
      </c>
      <c r="B5344" t="s">
        <v>18110</v>
      </c>
      <c r="C5344" t="s">
        <v>9728</v>
      </c>
      <c r="D5344" t="s">
        <v>4166</v>
      </c>
      <c r="E5344" s="27">
        <v>41786</v>
      </c>
      <c r="F5344" t="s">
        <v>294</v>
      </c>
      <c r="G5344" s="27">
        <v>32828</v>
      </c>
      <c r="H5344">
        <v>26</v>
      </c>
      <c r="I5344" t="s">
        <v>244</v>
      </c>
      <c r="J5344" t="s">
        <v>250</v>
      </c>
      <c r="K5344">
        <v>0</v>
      </c>
      <c r="L5344">
        <v>3</v>
      </c>
      <c r="M5344">
        <v>0</v>
      </c>
      <c r="N5344">
        <v>0</v>
      </c>
      <c r="O5344">
        <v>0</v>
      </c>
      <c r="W5344" t="s">
        <v>237</v>
      </c>
      <c r="Y5344">
        <v>-1</v>
      </c>
      <c r="AB5344" t="s">
        <v>237</v>
      </c>
      <c r="AH5344">
        <v>0</v>
      </c>
      <c r="AN5344" t="s">
        <v>238</v>
      </c>
      <c r="AO5344">
        <v>3</v>
      </c>
      <c r="AP5344" t="s">
        <v>239</v>
      </c>
      <c r="AQ5344" s="27">
        <v>41786</v>
      </c>
      <c r="AR5344" t="s">
        <v>240</v>
      </c>
      <c r="AS5344">
        <v>3</v>
      </c>
      <c r="AT5344" t="s">
        <v>239</v>
      </c>
      <c r="AU5344" s="27">
        <v>41786</v>
      </c>
    </row>
    <row r="5345" spans="1:47" x14ac:dyDescent="0.2">
      <c r="A5345">
        <v>5344</v>
      </c>
      <c r="B5345" t="s">
        <v>18111</v>
      </c>
      <c r="C5345" t="s">
        <v>3634</v>
      </c>
      <c r="D5345" t="s">
        <v>18112</v>
      </c>
      <c r="E5345" s="27">
        <v>41380</v>
      </c>
      <c r="F5345" t="s">
        <v>233</v>
      </c>
      <c r="G5345" s="27">
        <v>30752</v>
      </c>
      <c r="H5345">
        <v>32</v>
      </c>
      <c r="I5345" t="s">
        <v>244</v>
      </c>
      <c r="J5345" t="s">
        <v>245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-7</v>
      </c>
      <c r="Q5345" s="28">
        <v>41373.150694444441</v>
      </c>
      <c r="R5345" s="28">
        <v>41374.09375</v>
      </c>
      <c r="S5345" t="s">
        <v>18113</v>
      </c>
      <c r="T5345" s="27">
        <v>41373</v>
      </c>
      <c r="V5345">
        <v>7</v>
      </c>
      <c r="W5345" t="s">
        <v>32</v>
      </c>
      <c r="X5345" t="s">
        <v>567</v>
      </c>
      <c r="Y5345">
        <v>0</v>
      </c>
      <c r="AB5345" t="s">
        <v>237</v>
      </c>
      <c r="AH5345">
        <v>0</v>
      </c>
      <c r="AN5345" t="s">
        <v>238</v>
      </c>
      <c r="AO5345">
        <v>2</v>
      </c>
      <c r="AP5345" t="s">
        <v>239</v>
      </c>
      <c r="AQ5345" s="27">
        <v>41380</v>
      </c>
      <c r="AR5345" t="s">
        <v>240</v>
      </c>
      <c r="AS5345">
        <v>1</v>
      </c>
      <c r="AT5345" t="s">
        <v>239</v>
      </c>
      <c r="AU5345" s="27">
        <v>41380</v>
      </c>
    </row>
    <row r="5346" spans="1:47" x14ac:dyDescent="0.2">
      <c r="A5346">
        <v>5345</v>
      </c>
      <c r="B5346" t="s">
        <v>18114</v>
      </c>
      <c r="C5346" t="s">
        <v>18115</v>
      </c>
      <c r="D5346" t="s">
        <v>18116</v>
      </c>
      <c r="E5346" s="27">
        <v>41541</v>
      </c>
      <c r="F5346" t="s">
        <v>233</v>
      </c>
      <c r="G5346" s="27">
        <v>30480</v>
      </c>
      <c r="H5346">
        <v>32</v>
      </c>
      <c r="I5346" t="s">
        <v>244</v>
      </c>
      <c r="J5346" t="s">
        <v>250</v>
      </c>
      <c r="K5346">
        <v>0</v>
      </c>
      <c r="L5346">
        <v>9</v>
      </c>
      <c r="M5346">
        <v>0</v>
      </c>
      <c r="N5346">
        <v>0</v>
      </c>
      <c r="O5346">
        <v>0</v>
      </c>
      <c r="W5346" t="s">
        <v>237</v>
      </c>
      <c r="Y5346">
        <v>-1</v>
      </c>
      <c r="AB5346" t="s">
        <v>237</v>
      </c>
      <c r="AH5346">
        <v>0</v>
      </c>
      <c r="AN5346" t="s">
        <v>238</v>
      </c>
      <c r="AO5346">
        <v>7</v>
      </c>
      <c r="AP5346" t="s">
        <v>246</v>
      </c>
      <c r="AQ5346" s="27">
        <v>41541</v>
      </c>
      <c r="AR5346" t="s">
        <v>240</v>
      </c>
      <c r="AS5346">
        <v>9</v>
      </c>
      <c r="AT5346" t="s">
        <v>269</v>
      </c>
      <c r="AU5346" s="27">
        <v>41541</v>
      </c>
    </row>
    <row r="5347" spans="1:47" x14ac:dyDescent="0.2">
      <c r="A5347">
        <v>5346</v>
      </c>
      <c r="B5347" t="s">
        <v>18117</v>
      </c>
      <c r="C5347" t="s">
        <v>1882</v>
      </c>
      <c r="D5347" t="s">
        <v>5448</v>
      </c>
      <c r="E5347" s="27">
        <v>41370</v>
      </c>
      <c r="F5347" t="s">
        <v>233</v>
      </c>
      <c r="G5347" s="27">
        <v>29921</v>
      </c>
      <c r="H5347">
        <v>34</v>
      </c>
      <c r="I5347" t="s">
        <v>244</v>
      </c>
      <c r="J5347" t="s">
        <v>250</v>
      </c>
      <c r="K5347">
        <v>0</v>
      </c>
      <c r="L5347">
        <v>7</v>
      </c>
      <c r="M5347">
        <v>1</v>
      </c>
      <c r="N5347">
        <v>0</v>
      </c>
      <c r="O5347">
        <v>27</v>
      </c>
      <c r="P5347">
        <v>-1</v>
      </c>
      <c r="Q5347" s="28">
        <v>41369.447916666664</v>
      </c>
      <c r="R5347" s="28">
        <v>41370.3125</v>
      </c>
      <c r="S5347" t="s">
        <v>18118</v>
      </c>
      <c r="T5347" s="27">
        <v>41369</v>
      </c>
      <c r="V5347">
        <v>1</v>
      </c>
      <c r="W5347" t="s">
        <v>36</v>
      </c>
      <c r="X5347" t="s">
        <v>279</v>
      </c>
      <c r="Y5347">
        <v>0</v>
      </c>
      <c r="AB5347" t="s">
        <v>237</v>
      </c>
      <c r="AH5347">
        <v>0</v>
      </c>
      <c r="AN5347" t="s">
        <v>238</v>
      </c>
      <c r="AO5347">
        <v>3</v>
      </c>
      <c r="AP5347" t="s">
        <v>239</v>
      </c>
      <c r="AQ5347" s="27">
        <v>41370</v>
      </c>
      <c r="AR5347" t="s">
        <v>240</v>
      </c>
      <c r="AS5347">
        <v>7</v>
      </c>
      <c r="AT5347" t="s">
        <v>246</v>
      </c>
      <c r="AU5347" s="27">
        <v>41370</v>
      </c>
    </row>
    <row r="5348" spans="1:47" x14ac:dyDescent="0.2">
      <c r="A5348">
        <v>5347</v>
      </c>
      <c r="B5348" t="s">
        <v>18119</v>
      </c>
      <c r="C5348" t="s">
        <v>1127</v>
      </c>
      <c r="D5348" t="s">
        <v>586</v>
      </c>
      <c r="E5348" s="27">
        <v>41604</v>
      </c>
      <c r="F5348" t="s">
        <v>233</v>
      </c>
      <c r="G5348" s="27">
        <v>26969</v>
      </c>
      <c r="H5348">
        <v>42</v>
      </c>
      <c r="I5348" t="s">
        <v>244</v>
      </c>
      <c r="J5348" t="s">
        <v>250</v>
      </c>
      <c r="K5348">
        <v>0</v>
      </c>
      <c r="L5348">
        <v>6</v>
      </c>
      <c r="M5348">
        <v>0</v>
      </c>
      <c r="N5348">
        <v>0</v>
      </c>
      <c r="O5348">
        <v>5</v>
      </c>
      <c r="P5348">
        <v>-1</v>
      </c>
      <c r="Q5348" s="28">
        <v>41603.12777777778</v>
      </c>
      <c r="R5348" s="28">
        <v>41606.094444444447</v>
      </c>
      <c r="S5348" t="s">
        <v>18120</v>
      </c>
      <c r="T5348" s="27">
        <v>41603</v>
      </c>
      <c r="V5348">
        <v>1</v>
      </c>
      <c r="W5348" t="s">
        <v>32</v>
      </c>
      <c r="X5348" t="s">
        <v>252</v>
      </c>
      <c r="Y5348">
        <v>0</v>
      </c>
      <c r="AB5348" t="s">
        <v>237</v>
      </c>
      <c r="AH5348">
        <v>0</v>
      </c>
      <c r="AN5348" t="s">
        <v>238</v>
      </c>
      <c r="AO5348">
        <v>6</v>
      </c>
      <c r="AP5348" t="s">
        <v>246</v>
      </c>
      <c r="AQ5348" s="27">
        <v>41604</v>
      </c>
      <c r="AR5348" t="s">
        <v>240</v>
      </c>
      <c r="AS5348">
        <v>6</v>
      </c>
      <c r="AT5348" t="s">
        <v>246</v>
      </c>
      <c r="AU5348" s="27">
        <v>41604</v>
      </c>
    </row>
    <row r="5349" spans="1:47" x14ac:dyDescent="0.2">
      <c r="A5349">
        <v>5348</v>
      </c>
      <c r="B5349" t="s">
        <v>18121</v>
      </c>
      <c r="C5349" t="s">
        <v>18122</v>
      </c>
      <c r="D5349" t="s">
        <v>266</v>
      </c>
      <c r="E5349" s="27">
        <v>41797</v>
      </c>
      <c r="F5349" t="s">
        <v>294</v>
      </c>
      <c r="G5349" s="27">
        <v>29421</v>
      </c>
      <c r="H5349">
        <v>35</v>
      </c>
      <c r="I5349" t="s">
        <v>244</v>
      </c>
      <c r="J5349" t="s">
        <v>250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-1</v>
      </c>
      <c r="Q5349" s="28">
        <v>41796.100694444445</v>
      </c>
      <c r="R5349" s="28">
        <v>41798.161111111112</v>
      </c>
      <c r="S5349" t="s">
        <v>18123</v>
      </c>
      <c r="T5349" s="27">
        <v>41796</v>
      </c>
      <c r="V5349">
        <v>1</v>
      </c>
      <c r="W5349" t="s">
        <v>36</v>
      </c>
      <c r="X5349" t="s">
        <v>834</v>
      </c>
      <c r="Y5349">
        <v>1</v>
      </c>
      <c r="AA5349" t="s">
        <v>18124</v>
      </c>
      <c r="AB5349" t="s">
        <v>32</v>
      </c>
      <c r="AD5349" s="27">
        <v>42349</v>
      </c>
      <c r="AE5349" t="s">
        <v>359</v>
      </c>
      <c r="AH5349">
        <v>0</v>
      </c>
      <c r="AN5349" t="s">
        <v>238</v>
      </c>
      <c r="AO5349">
        <v>1</v>
      </c>
      <c r="AP5349" t="s">
        <v>239</v>
      </c>
      <c r="AQ5349" s="27">
        <v>41797</v>
      </c>
      <c r="AR5349" t="s">
        <v>240</v>
      </c>
      <c r="AS5349">
        <v>1</v>
      </c>
      <c r="AT5349" t="s">
        <v>239</v>
      </c>
      <c r="AU5349" s="27">
        <v>41797</v>
      </c>
    </row>
    <row r="5350" spans="1:47" x14ac:dyDescent="0.2">
      <c r="A5350">
        <v>5349</v>
      </c>
      <c r="B5350" t="s">
        <v>18125</v>
      </c>
      <c r="C5350" t="s">
        <v>726</v>
      </c>
      <c r="D5350" t="s">
        <v>18126</v>
      </c>
      <c r="E5350" s="27">
        <v>41705</v>
      </c>
      <c r="F5350" t="s">
        <v>233</v>
      </c>
      <c r="G5350" s="27">
        <v>34914</v>
      </c>
      <c r="H5350">
        <v>20</v>
      </c>
      <c r="I5350" t="s">
        <v>259</v>
      </c>
      <c r="J5350" t="s">
        <v>245</v>
      </c>
      <c r="K5350">
        <v>0</v>
      </c>
      <c r="L5350">
        <v>10</v>
      </c>
      <c r="M5350">
        <v>0</v>
      </c>
      <c r="N5350">
        <v>0</v>
      </c>
      <c r="O5350">
        <v>0</v>
      </c>
      <c r="P5350">
        <v>-1</v>
      </c>
      <c r="Q5350" s="28">
        <v>41704.397916666669</v>
      </c>
      <c r="R5350" s="28">
        <v>41711.224999999999</v>
      </c>
      <c r="S5350" t="s">
        <v>18127</v>
      </c>
      <c r="T5350" s="27">
        <v>41704</v>
      </c>
      <c r="V5350">
        <v>1</v>
      </c>
      <c r="W5350" t="s">
        <v>32</v>
      </c>
      <c r="X5350" t="s">
        <v>359</v>
      </c>
      <c r="Y5350">
        <v>1</v>
      </c>
      <c r="AA5350" t="s">
        <v>18128</v>
      </c>
      <c r="AB5350" t="s">
        <v>36</v>
      </c>
      <c r="AC5350">
        <v>1</v>
      </c>
      <c r="AD5350" s="27">
        <v>42018</v>
      </c>
      <c r="AE5350" t="s">
        <v>724</v>
      </c>
      <c r="AF5350" s="27">
        <v>42019</v>
      </c>
      <c r="AG5350" s="27">
        <v>42038</v>
      </c>
      <c r="AH5350">
        <v>0</v>
      </c>
      <c r="AN5350" t="s">
        <v>238</v>
      </c>
      <c r="AO5350">
        <v>10</v>
      </c>
      <c r="AP5350" t="s">
        <v>269</v>
      </c>
      <c r="AQ5350" s="27">
        <v>41705</v>
      </c>
      <c r="AR5350" t="s">
        <v>240</v>
      </c>
      <c r="AS5350">
        <v>10</v>
      </c>
      <c r="AT5350" t="s">
        <v>269</v>
      </c>
      <c r="AU5350" s="27">
        <v>41705</v>
      </c>
    </row>
    <row r="5351" spans="1:47" x14ac:dyDescent="0.2">
      <c r="A5351">
        <v>5350</v>
      </c>
      <c r="B5351" t="s">
        <v>18129</v>
      </c>
      <c r="C5351" t="s">
        <v>6612</v>
      </c>
      <c r="D5351" t="s">
        <v>18130</v>
      </c>
      <c r="E5351" s="27">
        <v>41977</v>
      </c>
      <c r="F5351" t="s">
        <v>294</v>
      </c>
      <c r="G5351" s="27">
        <v>30674</v>
      </c>
      <c r="H5351">
        <v>32</v>
      </c>
      <c r="I5351" t="s">
        <v>244</v>
      </c>
      <c r="J5351" t="s">
        <v>245</v>
      </c>
      <c r="K5351">
        <v>0</v>
      </c>
      <c r="L5351">
        <v>10</v>
      </c>
      <c r="M5351">
        <v>0</v>
      </c>
      <c r="N5351">
        <v>0</v>
      </c>
      <c r="O5351">
        <v>2</v>
      </c>
      <c r="P5351">
        <v>-1</v>
      </c>
      <c r="Q5351" s="28">
        <v>41976.509722222225</v>
      </c>
      <c r="R5351" s="28">
        <v>42009.357638888891</v>
      </c>
      <c r="S5351" t="s">
        <v>18131</v>
      </c>
      <c r="T5351" s="27">
        <v>41976</v>
      </c>
      <c r="V5351">
        <v>1</v>
      </c>
      <c r="W5351" t="s">
        <v>32</v>
      </c>
      <c r="X5351" t="s">
        <v>261</v>
      </c>
      <c r="Y5351">
        <v>1</v>
      </c>
      <c r="AA5351" t="s">
        <v>18132</v>
      </c>
      <c r="AB5351" t="s">
        <v>32</v>
      </c>
      <c r="AD5351" s="27">
        <v>42366</v>
      </c>
      <c r="AH5351">
        <v>0</v>
      </c>
      <c r="AN5351" t="s">
        <v>238</v>
      </c>
      <c r="AO5351">
        <v>4</v>
      </c>
      <c r="AP5351" t="s">
        <v>239</v>
      </c>
      <c r="AQ5351" s="27">
        <v>41977</v>
      </c>
      <c r="AR5351" t="s">
        <v>240</v>
      </c>
      <c r="AS5351">
        <v>10</v>
      </c>
      <c r="AT5351" t="s">
        <v>269</v>
      </c>
      <c r="AU5351" s="27">
        <v>41977</v>
      </c>
    </row>
    <row r="5352" spans="1:47" x14ac:dyDescent="0.2">
      <c r="A5352">
        <v>5351</v>
      </c>
      <c r="B5352" t="s">
        <v>18133</v>
      </c>
      <c r="C5352" t="s">
        <v>18134</v>
      </c>
      <c r="D5352" t="s">
        <v>432</v>
      </c>
      <c r="E5352" s="27">
        <v>41373</v>
      </c>
      <c r="F5352" t="s">
        <v>233</v>
      </c>
      <c r="G5352" s="27">
        <v>34530</v>
      </c>
      <c r="H5352">
        <v>21</v>
      </c>
      <c r="I5352" t="s">
        <v>259</v>
      </c>
      <c r="J5352" t="s">
        <v>245</v>
      </c>
      <c r="K5352">
        <v>0</v>
      </c>
      <c r="L5352">
        <v>5</v>
      </c>
      <c r="M5352">
        <v>0</v>
      </c>
      <c r="N5352">
        <v>1</v>
      </c>
      <c r="O5352">
        <v>0</v>
      </c>
      <c r="P5352">
        <v>-1</v>
      </c>
      <c r="Q5352" s="28">
        <v>41372.491666666669</v>
      </c>
      <c r="R5352" s="28">
        <v>41373.085416666669</v>
      </c>
      <c r="S5352" t="s">
        <v>18135</v>
      </c>
      <c r="T5352" s="27">
        <v>41372</v>
      </c>
      <c r="V5352">
        <v>1</v>
      </c>
      <c r="W5352" t="s">
        <v>36</v>
      </c>
      <c r="X5352" t="s">
        <v>412</v>
      </c>
      <c r="Y5352">
        <v>0</v>
      </c>
      <c r="AB5352" t="s">
        <v>237</v>
      </c>
      <c r="AH5352">
        <v>0</v>
      </c>
      <c r="AN5352" t="s">
        <v>238</v>
      </c>
      <c r="AO5352">
        <v>7</v>
      </c>
      <c r="AP5352" t="s">
        <v>246</v>
      </c>
      <c r="AQ5352" s="27">
        <v>41373</v>
      </c>
      <c r="AR5352" t="s">
        <v>240</v>
      </c>
      <c r="AS5352">
        <v>5</v>
      </c>
      <c r="AT5352" t="s">
        <v>246</v>
      </c>
      <c r="AU5352" s="27">
        <v>41373</v>
      </c>
    </row>
    <row r="5353" spans="1:47" x14ac:dyDescent="0.2">
      <c r="A5353">
        <v>5352</v>
      </c>
      <c r="B5353" t="s">
        <v>18136</v>
      </c>
      <c r="C5353" t="s">
        <v>6554</v>
      </c>
      <c r="D5353" t="s">
        <v>8133</v>
      </c>
      <c r="E5353" s="27">
        <v>41823</v>
      </c>
      <c r="F5353" t="s">
        <v>233</v>
      </c>
      <c r="G5353" s="27">
        <v>33487</v>
      </c>
      <c r="H5353">
        <v>24</v>
      </c>
      <c r="I5353" t="s">
        <v>259</v>
      </c>
      <c r="J5353" t="s">
        <v>250</v>
      </c>
      <c r="K5353">
        <v>0</v>
      </c>
      <c r="L5353">
        <v>2</v>
      </c>
      <c r="M5353">
        <v>0</v>
      </c>
      <c r="N5353">
        <v>0</v>
      </c>
      <c r="O5353">
        <v>0</v>
      </c>
      <c r="P5353">
        <v>0</v>
      </c>
      <c r="Q5353" s="28">
        <v>41823.115277777775</v>
      </c>
      <c r="R5353" s="28">
        <v>41824.202777777777</v>
      </c>
      <c r="S5353" t="s">
        <v>18137</v>
      </c>
      <c r="T5353" s="27">
        <v>41823</v>
      </c>
      <c r="V5353">
        <v>0</v>
      </c>
      <c r="W5353" t="s">
        <v>36</v>
      </c>
      <c r="X5353" t="s">
        <v>263</v>
      </c>
      <c r="Y5353">
        <v>1</v>
      </c>
      <c r="AA5353" t="s">
        <v>18138</v>
      </c>
      <c r="AB5353" t="s">
        <v>36</v>
      </c>
      <c r="AD5353" s="27">
        <v>42317</v>
      </c>
      <c r="AE5353" t="s">
        <v>324</v>
      </c>
      <c r="AH5353">
        <v>0</v>
      </c>
      <c r="AN5353" t="s">
        <v>238</v>
      </c>
      <c r="AO5353">
        <v>3</v>
      </c>
      <c r="AP5353" t="s">
        <v>239</v>
      </c>
      <c r="AQ5353" s="27">
        <v>41823</v>
      </c>
      <c r="AR5353" t="s">
        <v>240</v>
      </c>
      <c r="AS5353">
        <v>2</v>
      </c>
      <c r="AT5353" t="s">
        <v>239</v>
      </c>
      <c r="AU5353" s="27">
        <v>41823</v>
      </c>
    </row>
    <row r="5354" spans="1:47" x14ac:dyDescent="0.2">
      <c r="A5354">
        <v>5353</v>
      </c>
      <c r="B5354" t="s">
        <v>18139</v>
      </c>
      <c r="C5354" t="s">
        <v>18140</v>
      </c>
      <c r="D5354" t="s">
        <v>2032</v>
      </c>
      <c r="E5354" s="27">
        <v>41785</v>
      </c>
      <c r="F5354" t="s">
        <v>233</v>
      </c>
      <c r="G5354" s="27">
        <v>27075</v>
      </c>
      <c r="H5354">
        <v>42</v>
      </c>
      <c r="I5354" t="s">
        <v>244</v>
      </c>
      <c r="J5354" t="s">
        <v>245</v>
      </c>
      <c r="K5354">
        <v>0</v>
      </c>
      <c r="L5354">
        <v>1</v>
      </c>
      <c r="M5354">
        <v>0</v>
      </c>
      <c r="N5354">
        <v>0</v>
      </c>
      <c r="O5354">
        <v>0</v>
      </c>
      <c r="W5354" t="s">
        <v>237</v>
      </c>
      <c r="Y5354">
        <v>-1</v>
      </c>
      <c r="AB5354" t="s">
        <v>237</v>
      </c>
      <c r="AH5354">
        <v>0</v>
      </c>
      <c r="AN5354" t="s">
        <v>238</v>
      </c>
      <c r="AO5354">
        <v>1</v>
      </c>
      <c r="AP5354" t="s">
        <v>239</v>
      </c>
      <c r="AQ5354" s="27">
        <v>41785</v>
      </c>
      <c r="AR5354" t="s">
        <v>240</v>
      </c>
      <c r="AS5354">
        <v>1</v>
      </c>
      <c r="AT5354" t="s">
        <v>239</v>
      </c>
      <c r="AU5354" s="27">
        <v>41785</v>
      </c>
    </row>
    <row r="5355" spans="1:47" x14ac:dyDescent="0.2">
      <c r="A5355">
        <v>5354</v>
      </c>
      <c r="B5355" t="s">
        <v>18141</v>
      </c>
      <c r="C5355" t="s">
        <v>2600</v>
      </c>
      <c r="D5355" t="s">
        <v>18142</v>
      </c>
      <c r="E5355" s="27">
        <v>41354</v>
      </c>
      <c r="F5355" t="s">
        <v>233</v>
      </c>
      <c r="G5355" s="27">
        <v>33468</v>
      </c>
      <c r="H5355">
        <v>24</v>
      </c>
      <c r="I5355" t="s">
        <v>259</v>
      </c>
      <c r="J5355" t="s">
        <v>250</v>
      </c>
      <c r="K5355">
        <v>0</v>
      </c>
      <c r="L5355">
        <v>9</v>
      </c>
      <c r="M5355">
        <v>0</v>
      </c>
      <c r="N5355">
        <v>0</v>
      </c>
      <c r="O5355">
        <v>1</v>
      </c>
      <c r="P5355">
        <v>-1</v>
      </c>
      <c r="Q5355" s="28">
        <v>41353.310416666667</v>
      </c>
      <c r="R5355" s="28">
        <v>41477.284722222219</v>
      </c>
      <c r="S5355" t="s">
        <v>18143</v>
      </c>
      <c r="T5355" s="27">
        <v>41353</v>
      </c>
      <c r="V5355">
        <v>1</v>
      </c>
      <c r="W5355" t="s">
        <v>36</v>
      </c>
      <c r="X5355" t="s">
        <v>385</v>
      </c>
      <c r="Y5355">
        <v>1</v>
      </c>
      <c r="AA5355" t="s">
        <v>18144</v>
      </c>
      <c r="AB5355" t="s">
        <v>32</v>
      </c>
      <c r="AD5355" s="27">
        <v>41361</v>
      </c>
      <c r="AE5355" t="s">
        <v>720</v>
      </c>
      <c r="AH5355">
        <v>0</v>
      </c>
      <c r="AN5355" t="s">
        <v>238</v>
      </c>
      <c r="AO5355">
        <v>9</v>
      </c>
      <c r="AP5355" t="s">
        <v>269</v>
      </c>
      <c r="AQ5355" s="27">
        <v>41354</v>
      </c>
      <c r="AR5355" t="s">
        <v>240</v>
      </c>
      <c r="AS5355">
        <v>9</v>
      </c>
      <c r="AT5355" t="s">
        <v>269</v>
      </c>
      <c r="AU5355" s="27">
        <v>41354</v>
      </c>
    </row>
    <row r="5356" spans="1:47" x14ac:dyDescent="0.2">
      <c r="A5356">
        <v>5355</v>
      </c>
      <c r="B5356" t="s">
        <v>18145</v>
      </c>
      <c r="C5356" t="s">
        <v>2167</v>
      </c>
      <c r="D5356" t="s">
        <v>18146</v>
      </c>
      <c r="E5356" s="27">
        <v>41436</v>
      </c>
      <c r="F5356" t="s">
        <v>233</v>
      </c>
      <c r="G5356" s="27">
        <v>22214</v>
      </c>
      <c r="H5356">
        <v>55</v>
      </c>
      <c r="I5356" t="s">
        <v>234</v>
      </c>
      <c r="J5356" t="s">
        <v>353</v>
      </c>
      <c r="K5356">
        <v>0</v>
      </c>
      <c r="L5356">
        <v>1</v>
      </c>
      <c r="M5356">
        <v>0</v>
      </c>
      <c r="N5356">
        <v>0</v>
      </c>
      <c r="O5356">
        <v>2</v>
      </c>
      <c r="P5356">
        <v>-32</v>
      </c>
      <c r="Q5356" s="28">
        <v>41404.47152777778</v>
      </c>
      <c r="R5356" s="28">
        <v>41432.453472222223</v>
      </c>
      <c r="S5356" t="s">
        <v>18147</v>
      </c>
      <c r="T5356" s="27">
        <v>41404</v>
      </c>
      <c r="V5356">
        <v>32</v>
      </c>
      <c r="W5356" t="s">
        <v>32</v>
      </c>
      <c r="X5356" t="s">
        <v>18148</v>
      </c>
      <c r="Y5356">
        <v>0</v>
      </c>
      <c r="AB5356" t="s">
        <v>237</v>
      </c>
      <c r="AH5356">
        <v>0</v>
      </c>
      <c r="AN5356" t="s">
        <v>238</v>
      </c>
      <c r="AO5356">
        <v>1</v>
      </c>
      <c r="AP5356" t="s">
        <v>239</v>
      </c>
      <c r="AQ5356" s="27">
        <v>41436</v>
      </c>
      <c r="AR5356" t="s">
        <v>240</v>
      </c>
      <c r="AS5356">
        <v>1</v>
      </c>
      <c r="AT5356" t="s">
        <v>239</v>
      </c>
      <c r="AU5356" s="27">
        <v>41436</v>
      </c>
    </row>
    <row r="5357" spans="1:47" x14ac:dyDescent="0.2">
      <c r="A5357">
        <v>5356</v>
      </c>
      <c r="B5357" t="s">
        <v>18149</v>
      </c>
      <c r="C5357" t="s">
        <v>7652</v>
      </c>
      <c r="D5357" t="s">
        <v>6403</v>
      </c>
      <c r="E5357" s="27">
        <v>41326</v>
      </c>
      <c r="F5357" t="s">
        <v>233</v>
      </c>
      <c r="G5357" s="27">
        <v>33745</v>
      </c>
      <c r="H5357">
        <v>23</v>
      </c>
      <c r="I5357" t="s">
        <v>259</v>
      </c>
      <c r="J5357" t="s">
        <v>250</v>
      </c>
      <c r="K5357">
        <v>0</v>
      </c>
      <c r="L5357">
        <v>7</v>
      </c>
      <c r="M5357">
        <v>0</v>
      </c>
      <c r="N5357">
        <v>0</v>
      </c>
      <c r="O5357">
        <v>4</v>
      </c>
      <c r="P5357">
        <v>-1</v>
      </c>
      <c r="Q5357" s="28">
        <v>41325.087500000001</v>
      </c>
      <c r="R5357" s="28">
        <v>41326.324305555558</v>
      </c>
      <c r="S5357" t="s">
        <v>18150</v>
      </c>
      <c r="T5357" s="27">
        <v>41325</v>
      </c>
      <c r="V5357">
        <v>1</v>
      </c>
      <c r="W5357" t="s">
        <v>32</v>
      </c>
      <c r="X5357" t="s">
        <v>847</v>
      </c>
      <c r="Y5357">
        <v>0</v>
      </c>
      <c r="AB5357" t="s">
        <v>237</v>
      </c>
      <c r="AH5357">
        <v>0</v>
      </c>
      <c r="AN5357" t="s">
        <v>238</v>
      </c>
      <c r="AO5357">
        <v>5</v>
      </c>
      <c r="AP5357" t="s">
        <v>246</v>
      </c>
      <c r="AQ5357" s="27">
        <v>41326</v>
      </c>
      <c r="AR5357" t="s">
        <v>240</v>
      </c>
      <c r="AS5357">
        <v>7</v>
      </c>
      <c r="AT5357" t="s">
        <v>246</v>
      </c>
      <c r="AU5357" s="27">
        <v>41326</v>
      </c>
    </row>
    <row r="5358" spans="1:47" x14ac:dyDescent="0.2">
      <c r="A5358">
        <v>5357</v>
      </c>
      <c r="B5358" t="s">
        <v>18151</v>
      </c>
      <c r="C5358" t="s">
        <v>9126</v>
      </c>
      <c r="D5358" t="s">
        <v>18152</v>
      </c>
      <c r="E5358" s="27">
        <v>41750</v>
      </c>
      <c r="F5358" t="s">
        <v>294</v>
      </c>
      <c r="G5358" s="27">
        <v>31298</v>
      </c>
      <c r="H5358">
        <v>30</v>
      </c>
      <c r="I5358" t="s">
        <v>244</v>
      </c>
      <c r="J5358" t="s">
        <v>245</v>
      </c>
      <c r="K5358">
        <v>0</v>
      </c>
      <c r="L5358">
        <v>4</v>
      </c>
      <c r="M5358">
        <v>0</v>
      </c>
      <c r="N5358">
        <v>0</v>
      </c>
      <c r="O5358">
        <v>5</v>
      </c>
      <c r="P5358">
        <v>-1</v>
      </c>
      <c r="Q5358" s="28">
        <v>41749.199305555558</v>
      </c>
      <c r="R5358" s="28">
        <v>41750.050694444442</v>
      </c>
      <c r="S5358" t="s">
        <v>18153</v>
      </c>
      <c r="T5358" s="27">
        <v>41749</v>
      </c>
      <c r="V5358">
        <v>1</v>
      </c>
      <c r="W5358" t="s">
        <v>36</v>
      </c>
      <c r="X5358" t="s">
        <v>263</v>
      </c>
      <c r="Y5358">
        <v>0</v>
      </c>
      <c r="AB5358" t="s">
        <v>237</v>
      </c>
      <c r="AH5358">
        <v>0</v>
      </c>
      <c r="AN5358" t="s">
        <v>238</v>
      </c>
      <c r="AO5358">
        <v>3</v>
      </c>
      <c r="AP5358" t="s">
        <v>239</v>
      </c>
      <c r="AQ5358" s="27">
        <v>41750</v>
      </c>
      <c r="AR5358" t="s">
        <v>240</v>
      </c>
      <c r="AS5358">
        <v>4</v>
      </c>
      <c r="AT5358" t="s">
        <v>239</v>
      </c>
      <c r="AU5358" s="27">
        <v>41750</v>
      </c>
    </row>
    <row r="5359" spans="1:47" x14ac:dyDescent="0.2">
      <c r="A5359">
        <v>5358</v>
      </c>
      <c r="B5359" t="s">
        <v>18154</v>
      </c>
      <c r="C5359" t="s">
        <v>18155</v>
      </c>
      <c r="D5359" t="s">
        <v>18156</v>
      </c>
      <c r="E5359" s="27">
        <v>41530</v>
      </c>
      <c r="F5359" t="s">
        <v>233</v>
      </c>
      <c r="G5359" s="27">
        <v>32824</v>
      </c>
      <c r="H5359">
        <v>26</v>
      </c>
      <c r="I5359" t="s">
        <v>244</v>
      </c>
      <c r="J5359" t="s">
        <v>250</v>
      </c>
      <c r="K5359">
        <v>0</v>
      </c>
      <c r="L5359">
        <v>3</v>
      </c>
      <c r="M5359">
        <v>0</v>
      </c>
      <c r="N5359">
        <v>0</v>
      </c>
      <c r="O5359">
        <v>0</v>
      </c>
      <c r="P5359">
        <v>-1</v>
      </c>
      <c r="Q5359" s="28">
        <v>41529.39166666667</v>
      </c>
      <c r="R5359" s="28">
        <v>41530.339583333334</v>
      </c>
      <c r="S5359" t="s">
        <v>18157</v>
      </c>
      <c r="T5359" s="27">
        <v>41529</v>
      </c>
      <c r="V5359">
        <v>1</v>
      </c>
      <c r="W5359" t="s">
        <v>36</v>
      </c>
      <c r="X5359" t="s">
        <v>412</v>
      </c>
      <c r="Y5359">
        <v>1</v>
      </c>
      <c r="AA5359" t="s">
        <v>18158</v>
      </c>
      <c r="AB5359" t="s">
        <v>32</v>
      </c>
      <c r="AC5359">
        <v>0</v>
      </c>
      <c r="AD5359" s="27">
        <v>41928</v>
      </c>
      <c r="AE5359" t="s">
        <v>268</v>
      </c>
      <c r="AF5359" s="27">
        <v>41928</v>
      </c>
      <c r="AG5359" s="27">
        <v>41929</v>
      </c>
      <c r="AH5359">
        <v>0</v>
      </c>
      <c r="AN5359" t="s">
        <v>238</v>
      </c>
      <c r="AO5359">
        <v>4</v>
      </c>
      <c r="AP5359" t="s">
        <v>239</v>
      </c>
      <c r="AQ5359" s="27">
        <v>41530</v>
      </c>
      <c r="AR5359" t="s">
        <v>240</v>
      </c>
      <c r="AS5359">
        <v>3</v>
      </c>
      <c r="AT5359" t="s">
        <v>239</v>
      </c>
      <c r="AU5359" s="27">
        <v>41530</v>
      </c>
    </row>
    <row r="5360" spans="1:47" x14ac:dyDescent="0.2">
      <c r="A5360">
        <v>5359</v>
      </c>
      <c r="B5360" t="s">
        <v>18159</v>
      </c>
      <c r="C5360" t="s">
        <v>18160</v>
      </c>
      <c r="D5360" t="s">
        <v>586</v>
      </c>
      <c r="E5360" s="27">
        <v>41743</v>
      </c>
      <c r="F5360" t="s">
        <v>294</v>
      </c>
      <c r="G5360" s="27">
        <v>32411</v>
      </c>
      <c r="H5360">
        <v>27</v>
      </c>
      <c r="I5360" t="s">
        <v>244</v>
      </c>
      <c r="J5360" t="s">
        <v>22</v>
      </c>
      <c r="K5360">
        <v>0</v>
      </c>
      <c r="L5360">
        <v>2</v>
      </c>
      <c r="M5360">
        <v>0</v>
      </c>
      <c r="N5360">
        <v>0</v>
      </c>
      <c r="O5360">
        <v>0</v>
      </c>
      <c r="P5360">
        <v>-1</v>
      </c>
      <c r="Q5360" s="28">
        <v>41742.273611111108</v>
      </c>
      <c r="R5360" s="28">
        <v>41743.320833333331</v>
      </c>
      <c r="S5360" t="s">
        <v>18161</v>
      </c>
      <c r="T5360" s="27">
        <v>41742</v>
      </c>
      <c r="V5360">
        <v>1</v>
      </c>
      <c r="W5360" t="s">
        <v>32</v>
      </c>
      <c r="X5360" t="s">
        <v>254</v>
      </c>
      <c r="Y5360">
        <v>0</v>
      </c>
      <c r="AB5360" t="s">
        <v>237</v>
      </c>
      <c r="AH5360">
        <v>0</v>
      </c>
      <c r="AN5360" t="s">
        <v>238</v>
      </c>
      <c r="AO5360">
        <v>2</v>
      </c>
      <c r="AP5360" t="s">
        <v>239</v>
      </c>
      <c r="AQ5360" s="27">
        <v>41743</v>
      </c>
      <c r="AR5360" t="s">
        <v>240</v>
      </c>
      <c r="AS5360">
        <v>2</v>
      </c>
      <c r="AT5360" t="s">
        <v>239</v>
      </c>
      <c r="AU5360" s="27">
        <v>41743</v>
      </c>
    </row>
    <row r="5361" spans="1:47" x14ac:dyDescent="0.2">
      <c r="A5361">
        <v>5360</v>
      </c>
      <c r="B5361" t="s">
        <v>18162</v>
      </c>
      <c r="C5361" t="s">
        <v>9712</v>
      </c>
      <c r="D5361" t="s">
        <v>18163</v>
      </c>
      <c r="E5361" s="27">
        <v>41524</v>
      </c>
      <c r="F5361" t="s">
        <v>233</v>
      </c>
      <c r="G5361" s="27">
        <v>23341</v>
      </c>
      <c r="H5361">
        <v>52</v>
      </c>
      <c r="I5361" t="s">
        <v>234</v>
      </c>
      <c r="J5361" t="s">
        <v>245</v>
      </c>
      <c r="K5361">
        <v>0</v>
      </c>
      <c r="L5361">
        <v>2</v>
      </c>
      <c r="M5361">
        <v>0</v>
      </c>
      <c r="N5361">
        <v>0</v>
      </c>
      <c r="O5361">
        <v>8</v>
      </c>
      <c r="P5361">
        <v>0</v>
      </c>
      <c r="Q5361" s="28">
        <v>41524.042361111111</v>
      </c>
      <c r="R5361" s="28">
        <v>41563.388888888891</v>
      </c>
      <c r="S5361" t="s">
        <v>18164</v>
      </c>
      <c r="U5361" s="27">
        <v>41524</v>
      </c>
      <c r="V5361">
        <v>0</v>
      </c>
      <c r="W5361" t="s">
        <v>32</v>
      </c>
      <c r="X5361" t="s">
        <v>274</v>
      </c>
      <c r="Y5361">
        <v>0</v>
      </c>
      <c r="AB5361" t="s">
        <v>237</v>
      </c>
      <c r="AH5361">
        <v>0</v>
      </c>
      <c r="AN5361" t="s">
        <v>238</v>
      </c>
      <c r="AO5361">
        <v>1</v>
      </c>
      <c r="AP5361" t="s">
        <v>239</v>
      </c>
      <c r="AQ5361" s="27">
        <v>41524</v>
      </c>
      <c r="AR5361" t="s">
        <v>240</v>
      </c>
      <c r="AS5361">
        <v>2</v>
      </c>
      <c r="AT5361" t="s">
        <v>239</v>
      </c>
      <c r="AU5361" s="27">
        <v>41524</v>
      </c>
    </row>
    <row r="5362" spans="1:47" x14ac:dyDescent="0.2">
      <c r="A5362">
        <v>5361</v>
      </c>
      <c r="B5362" t="s">
        <v>18165</v>
      </c>
      <c r="C5362" t="s">
        <v>1262</v>
      </c>
      <c r="D5362" t="s">
        <v>18166</v>
      </c>
      <c r="E5362" s="27">
        <v>41753</v>
      </c>
      <c r="F5362" t="s">
        <v>233</v>
      </c>
      <c r="G5362" s="27">
        <v>32854</v>
      </c>
      <c r="H5362">
        <v>26</v>
      </c>
      <c r="I5362" t="s">
        <v>244</v>
      </c>
      <c r="J5362" t="s">
        <v>250</v>
      </c>
      <c r="K5362">
        <v>0</v>
      </c>
      <c r="L5362">
        <v>4</v>
      </c>
      <c r="M5362">
        <v>0</v>
      </c>
      <c r="N5362">
        <v>0</v>
      </c>
      <c r="O5362">
        <v>1</v>
      </c>
      <c r="P5362">
        <v>-1</v>
      </c>
      <c r="Q5362" s="28">
        <v>41752.365972222222</v>
      </c>
      <c r="R5362" s="28">
        <v>41754.165277777778</v>
      </c>
      <c r="S5362" t="s">
        <v>18167</v>
      </c>
      <c r="U5362" s="27">
        <v>41752</v>
      </c>
      <c r="V5362">
        <v>1</v>
      </c>
      <c r="W5362" t="s">
        <v>32</v>
      </c>
      <c r="X5362" t="s">
        <v>274</v>
      </c>
      <c r="Y5362">
        <v>0</v>
      </c>
      <c r="AB5362" t="s">
        <v>237</v>
      </c>
      <c r="AH5362">
        <v>0</v>
      </c>
      <c r="AN5362" t="s">
        <v>238</v>
      </c>
      <c r="AO5362">
        <v>5</v>
      </c>
      <c r="AP5362" t="s">
        <v>246</v>
      </c>
      <c r="AQ5362" s="27">
        <v>41753</v>
      </c>
      <c r="AR5362" t="s">
        <v>240</v>
      </c>
      <c r="AS5362">
        <v>4</v>
      </c>
      <c r="AT5362" t="s">
        <v>239</v>
      </c>
      <c r="AU5362" s="27">
        <v>41753</v>
      </c>
    </row>
    <row r="5363" spans="1:47" x14ac:dyDescent="0.2">
      <c r="A5363">
        <v>5362</v>
      </c>
      <c r="B5363" t="s">
        <v>18168</v>
      </c>
      <c r="C5363" t="s">
        <v>9442</v>
      </c>
      <c r="D5363" t="s">
        <v>18169</v>
      </c>
      <c r="E5363" s="27">
        <v>41862</v>
      </c>
      <c r="F5363" t="s">
        <v>233</v>
      </c>
      <c r="G5363" s="27">
        <v>30743</v>
      </c>
      <c r="H5363">
        <v>32</v>
      </c>
      <c r="I5363" t="s">
        <v>244</v>
      </c>
      <c r="J5363" t="s">
        <v>245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 s="28">
        <v>41862.178472222222</v>
      </c>
      <c r="R5363" s="28">
        <v>41862.054166666669</v>
      </c>
      <c r="S5363" t="s">
        <v>18170</v>
      </c>
      <c r="T5363" s="27">
        <v>41862</v>
      </c>
      <c r="V5363">
        <v>0</v>
      </c>
      <c r="W5363" t="s">
        <v>36</v>
      </c>
      <c r="X5363" t="s">
        <v>279</v>
      </c>
      <c r="Y5363">
        <v>0</v>
      </c>
      <c r="AB5363" t="s">
        <v>237</v>
      </c>
      <c r="AH5363">
        <v>0</v>
      </c>
      <c r="AN5363" t="s">
        <v>238</v>
      </c>
      <c r="AO5363">
        <v>1</v>
      </c>
      <c r="AP5363" t="s">
        <v>239</v>
      </c>
      <c r="AQ5363" s="27">
        <v>41862</v>
      </c>
      <c r="AR5363" t="s">
        <v>240</v>
      </c>
      <c r="AS5363">
        <v>1</v>
      </c>
      <c r="AT5363" t="s">
        <v>239</v>
      </c>
      <c r="AU5363" s="27">
        <v>41862</v>
      </c>
    </row>
    <row r="5364" spans="1:47" x14ac:dyDescent="0.2">
      <c r="A5364">
        <v>5363</v>
      </c>
      <c r="B5364" t="s">
        <v>18171</v>
      </c>
      <c r="C5364" t="s">
        <v>18172</v>
      </c>
      <c r="D5364" t="s">
        <v>10747</v>
      </c>
      <c r="E5364" s="27">
        <v>41496</v>
      </c>
      <c r="F5364" t="s">
        <v>233</v>
      </c>
      <c r="G5364" s="27">
        <v>32468</v>
      </c>
      <c r="H5364">
        <v>27</v>
      </c>
      <c r="I5364" t="s">
        <v>244</v>
      </c>
      <c r="J5364" t="s">
        <v>250</v>
      </c>
      <c r="K5364">
        <v>0</v>
      </c>
      <c r="L5364">
        <v>2</v>
      </c>
      <c r="M5364">
        <v>0</v>
      </c>
      <c r="N5364">
        <v>0</v>
      </c>
      <c r="O5364">
        <v>1</v>
      </c>
      <c r="P5364">
        <v>-1</v>
      </c>
      <c r="Q5364" s="28">
        <v>41495.148611111108</v>
      </c>
      <c r="R5364" s="28">
        <v>41497.382638888892</v>
      </c>
      <c r="S5364" t="s">
        <v>18173</v>
      </c>
      <c r="T5364" s="27">
        <v>41495</v>
      </c>
      <c r="V5364">
        <v>1</v>
      </c>
      <c r="W5364" t="s">
        <v>36</v>
      </c>
      <c r="X5364" t="s">
        <v>279</v>
      </c>
      <c r="Y5364">
        <v>0</v>
      </c>
      <c r="AB5364" t="s">
        <v>237</v>
      </c>
      <c r="AH5364">
        <v>0</v>
      </c>
      <c r="AN5364" t="s">
        <v>238</v>
      </c>
      <c r="AO5364">
        <v>4</v>
      </c>
      <c r="AP5364" t="s">
        <v>239</v>
      </c>
      <c r="AQ5364" s="27">
        <v>41496</v>
      </c>
      <c r="AR5364" t="s">
        <v>240</v>
      </c>
      <c r="AS5364">
        <v>2</v>
      </c>
      <c r="AT5364" t="s">
        <v>239</v>
      </c>
      <c r="AU5364" s="27">
        <v>41496</v>
      </c>
    </row>
    <row r="5365" spans="1:47" x14ac:dyDescent="0.2">
      <c r="A5365">
        <v>5364</v>
      </c>
      <c r="B5365" t="s">
        <v>18174</v>
      </c>
      <c r="C5365" t="s">
        <v>2952</v>
      </c>
      <c r="D5365" t="s">
        <v>18175</v>
      </c>
      <c r="E5365" s="27">
        <v>41636</v>
      </c>
      <c r="F5365" t="s">
        <v>294</v>
      </c>
      <c r="G5365" s="27">
        <v>32409</v>
      </c>
      <c r="H5365">
        <v>27</v>
      </c>
      <c r="I5365" t="s">
        <v>244</v>
      </c>
      <c r="J5365" t="s">
        <v>245</v>
      </c>
      <c r="K5365">
        <v>0</v>
      </c>
      <c r="L5365">
        <v>5</v>
      </c>
      <c r="M5365">
        <v>0</v>
      </c>
      <c r="N5365">
        <v>0</v>
      </c>
      <c r="O5365">
        <v>0</v>
      </c>
      <c r="P5365">
        <v>0</v>
      </c>
      <c r="Q5365" s="28">
        <v>41636.470833333333</v>
      </c>
      <c r="R5365" s="28">
        <v>41637.261805555558</v>
      </c>
      <c r="S5365" t="s">
        <v>18176</v>
      </c>
      <c r="T5365" s="27">
        <v>41636</v>
      </c>
      <c r="V5365">
        <v>0</v>
      </c>
      <c r="W5365" t="s">
        <v>36</v>
      </c>
      <c r="X5365" t="s">
        <v>279</v>
      </c>
      <c r="Y5365">
        <v>0</v>
      </c>
      <c r="AB5365" t="s">
        <v>237</v>
      </c>
      <c r="AH5365">
        <v>0</v>
      </c>
      <c r="AN5365" t="s">
        <v>238</v>
      </c>
      <c r="AO5365">
        <v>3</v>
      </c>
      <c r="AP5365" t="s">
        <v>239</v>
      </c>
      <c r="AQ5365" s="27">
        <v>41636</v>
      </c>
      <c r="AR5365" t="s">
        <v>240</v>
      </c>
      <c r="AS5365">
        <v>5</v>
      </c>
      <c r="AT5365" t="s">
        <v>246</v>
      </c>
      <c r="AU5365" s="27">
        <v>41636</v>
      </c>
    </row>
    <row r="5366" spans="1:47" x14ac:dyDescent="0.2">
      <c r="A5366">
        <v>5365</v>
      </c>
      <c r="B5366" t="s">
        <v>18177</v>
      </c>
      <c r="C5366" t="s">
        <v>18178</v>
      </c>
      <c r="D5366" t="s">
        <v>18179</v>
      </c>
      <c r="E5366" s="27">
        <v>41702</v>
      </c>
      <c r="F5366" t="s">
        <v>233</v>
      </c>
      <c r="G5366" s="27">
        <v>21794</v>
      </c>
      <c r="H5366">
        <v>56</v>
      </c>
      <c r="I5366" t="s">
        <v>234</v>
      </c>
      <c r="J5366" t="s">
        <v>245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-1</v>
      </c>
      <c r="Q5366" s="28">
        <v>41701.179861111108</v>
      </c>
      <c r="R5366" s="28">
        <v>41702.378472222219</v>
      </c>
      <c r="S5366" t="s">
        <v>18180</v>
      </c>
      <c r="T5366" s="27">
        <v>41701</v>
      </c>
      <c r="V5366">
        <v>1</v>
      </c>
      <c r="W5366" t="s">
        <v>32</v>
      </c>
      <c r="X5366" t="s">
        <v>5906</v>
      </c>
      <c r="Y5366">
        <v>0</v>
      </c>
      <c r="AB5366" t="s">
        <v>237</v>
      </c>
      <c r="AH5366">
        <v>0</v>
      </c>
      <c r="AN5366" t="s">
        <v>238</v>
      </c>
      <c r="AO5366">
        <v>1</v>
      </c>
      <c r="AP5366" t="s">
        <v>239</v>
      </c>
      <c r="AQ5366" s="27">
        <v>41702</v>
      </c>
      <c r="AR5366" t="s">
        <v>240</v>
      </c>
      <c r="AS5366">
        <v>1</v>
      </c>
      <c r="AT5366" t="s">
        <v>239</v>
      </c>
      <c r="AU5366" s="27">
        <v>41702</v>
      </c>
    </row>
    <row r="5367" spans="1:47" x14ac:dyDescent="0.2">
      <c r="A5367">
        <v>5366</v>
      </c>
      <c r="B5367" t="s">
        <v>18181</v>
      </c>
      <c r="C5367" t="s">
        <v>1481</v>
      </c>
      <c r="D5367" t="s">
        <v>11860</v>
      </c>
      <c r="E5367" s="27">
        <v>41928</v>
      </c>
      <c r="F5367" t="s">
        <v>233</v>
      </c>
      <c r="G5367" s="27">
        <v>23411</v>
      </c>
      <c r="H5367">
        <v>52</v>
      </c>
      <c r="I5367" t="s">
        <v>234</v>
      </c>
      <c r="J5367" t="s">
        <v>245</v>
      </c>
      <c r="K5367">
        <v>0</v>
      </c>
      <c r="L5367">
        <v>9</v>
      </c>
      <c r="M5367">
        <v>0</v>
      </c>
      <c r="N5367">
        <v>0</v>
      </c>
      <c r="O5367">
        <v>16</v>
      </c>
      <c r="P5367">
        <v>-4</v>
      </c>
      <c r="Q5367" s="28">
        <v>41924.0625</v>
      </c>
      <c r="R5367" s="28">
        <v>41935.128472222219</v>
      </c>
      <c r="S5367" t="s">
        <v>18182</v>
      </c>
      <c r="T5367" s="27">
        <v>41923</v>
      </c>
      <c r="V5367">
        <v>5</v>
      </c>
      <c r="W5367" t="s">
        <v>32</v>
      </c>
      <c r="X5367" t="s">
        <v>4479</v>
      </c>
      <c r="Y5367">
        <v>1</v>
      </c>
      <c r="AA5367" t="s">
        <v>18183</v>
      </c>
      <c r="AB5367" t="s">
        <v>36</v>
      </c>
      <c r="AC5367">
        <v>0</v>
      </c>
      <c r="AD5367" s="27">
        <v>41942</v>
      </c>
      <c r="AE5367" t="s">
        <v>2320</v>
      </c>
      <c r="AF5367" s="27">
        <v>41942</v>
      </c>
      <c r="AG5367" s="27">
        <v>41968</v>
      </c>
      <c r="AH5367">
        <v>0</v>
      </c>
      <c r="AN5367" t="s">
        <v>238</v>
      </c>
      <c r="AO5367">
        <v>4</v>
      </c>
      <c r="AP5367" t="s">
        <v>239</v>
      </c>
      <c r="AQ5367" s="27">
        <v>41928</v>
      </c>
      <c r="AR5367" t="s">
        <v>240</v>
      </c>
      <c r="AS5367">
        <v>9</v>
      </c>
      <c r="AT5367" t="s">
        <v>269</v>
      </c>
      <c r="AU5367" s="27">
        <v>41928</v>
      </c>
    </row>
    <row r="5368" spans="1:47" x14ac:dyDescent="0.2">
      <c r="A5368">
        <v>5367</v>
      </c>
      <c r="B5368" t="s">
        <v>18184</v>
      </c>
      <c r="C5368" t="s">
        <v>18185</v>
      </c>
      <c r="D5368" t="s">
        <v>1841</v>
      </c>
      <c r="E5368" s="27">
        <v>41327</v>
      </c>
      <c r="F5368" t="s">
        <v>233</v>
      </c>
      <c r="G5368" s="27">
        <v>28858</v>
      </c>
      <c r="H5368">
        <v>37</v>
      </c>
      <c r="I5368" t="s">
        <v>244</v>
      </c>
      <c r="J5368" t="s">
        <v>250</v>
      </c>
      <c r="K5368">
        <v>0</v>
      </c>
      <c r="L5368">
        <v>1</v>
      </c>
      <c r="M5368">
        <v>0</v>
      </c>
      <c r="N5368">
        <v>0</v>
      </c>
      <c r="O5368">
        <v>3</v>
      </c>
      <c r="P5368">
        <v>-1</v>
      </c>
      <c r="Q5368" s="28">
        <v>41326.273611111108</v>
      </c>
      <c r="R5368" s="28">
        <v>41327.308333333334</v>
      </c>
      <c r="S5368" t="s">
        <v>18186</v>
      </c>
      <c r="T5368" s="27">
        <v>41326</v>
      </c>
      <c r="V5368">
        <v>1</v>
      </c>
      <c r="W5368" t="s">
        <v>32</v>
      </c>
      <c r="X5368" t="s">
        <v>14836</v>
      </c>
      <c r="Y5368">
        <v>1</v>
      </c>
      <c r="AA5368" t="s">
        <v>18187</v>
      </c>
      <c r="AB5368" t="s">
        <v>32</v>
      </c>
      <c r="AC5368">
        <v>0</v>
      </c>
      <c r="AD5368" s="27">
        <v>41694</v>
      </c>
      <c r="AE5368" t="s">
        <v>983</v>
      </c>
      <c r="AF5368" s="27">
        <v>41694</v>
      </c>
      <c r="AG5368" s="27">
        <v>41695</v>
      </c>
      <c r="AH5368">
        <v>0</v>
      </c>
      <c r="AN5368" t="s">
        <v>238</v>
      </c>
      <c r="AO5368">
        <v>1</v>
      </c>
      <c r="AP5368" t="s">
        <v>239</v>
      </c>
      <c r="AQ5368" s="27">
        <v>41327</v>
      </c>
      <c r="AR5368" t="s">
        <v>240</v>
      </c>
      <c r="AS5368">
        <v>1</v>
      </c>
      <c r="AT5368" t="s">
        <v>239</v>
      </c>
      <c r="AU5368" s="27">
        <v>41327</v>
      </c>
    </row>
    <row r="5369" spans="1:47" x14ac:dyDescent="0.2">
      <c r="A5369">
        <v>5368</v>
      </c>
      <c r="B5369" t="s">
        <v>18188</v>
      </c>
      <c r="C5369" t="s">
        <v>670</v>
      </c>
      <c r="D5369" t="s">
        <v>266</v>
      </c>
      <c r="E5369" s="27">
        <v>41655</v>
      </c>
      <c r="F5369" t="s">
        <v>294</v>
      </c>
      <c r="G5369" s="27">
        <v>21539</v>
      </c>
      <c r="H5369">
        <v>57</v>
      </c>
      <c r="I5369" t="s">
        <v>234</v>
      </c>
      <c r="J5369" t="s">
        <v>250</v>
      </c>
      <c r="K5369">
        <v>0</v>
      </c>
      <c r="L5369">
        <v>1</v>
      </c>
      <c r="M5369">
        <v>0</v>
      </c>
      <c r="N5369">
        <v>0</v>
      </c>
      <c r="O5369">
        <v>0</v>
      </c>
      <c r="W5369" t="s">
        <v>237</v>
      </c>
      <c r="Y5369">
        <v>-1</v>
      </c>
      <c r="AB5369" t="s">
        <v>237</v>
      </c>
      <c r="AH5369">
        <v>0</v>
      </c>
      <c r="AN5369" t="s">
        <v>238</v>
      </c>
      <c r="AO5369">
        <v>1</v>
      </c>
      <c r="AP5369" t="s">
        <v>239</v>
      </c>
      <c r="AQ5369" s="27">
        <v>41655</v>
      </c>
      <c r="AR5369" t="s">
        <v>240</v>
      </c>
      <c r="AS5369">
        <v>1</v>
      </c>
      <c r="AT5369" t="s">
        <v>239</v>
      </c>
      <c r="AU5369" s="27">
        <v>41655</v>
      </c>
    </row>
    <row r="5370" spans="1:47" x14ac:dyDescent="0.2">
      <c r="A5370">
        <v>5369</v>
      </c>
      <c r="B5370" t="s">
        <v>18189</v>
      </c>
      <c r="C5370" t="s">
        <v>18190</v>
      </c>
      <c r="D5370" t="s">
        <v>400</v>
      </c>
      <c r="E5370" s="27">
        <v>41466</v>
      </c>
      <c r="F5370" t="s">
        <v>233</v>
      </c>
      <c r="G5370" s="27">
        <v>25911</v>
      </c>
      <c r="H5370">
        <v>45</v>
      </c>
      <c r="I5370" t="s">
        <v>234</v>
      </c>
      <c r="J5370" t="s">
        <v>250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-6</v>
      </c>
      <c r="Q5370" s="28">
        <v>41460.259027777778</v>
      </c>
      <c r="R5370" s="28">
        <v>41460.339583333334</v>
      </c>
      <c r="S5370" t="s">
        <v>18191</v>
      </c>
      <c r="T5370" s="27">
        <v>41460</v>
      </c>
      <c r="V5370">
        <v>6</v>
      </c>
      <c r="W5370" t="s">
        <v>36</v>
      </c>
      <c r="X5370" t="s">
        <v>18192</v>
      </c>
      <c r="Y5370">
        <v>0</v>
      </c>
      <c r="AB5370" t="s">
        <v>237</v>
      </c>
      <c r="AH5370">
        <v>0</v>
      </c>
      <c r="AN5370" t="s">
        <v>238</v>
      </c>
      <c r="AO5370">
        <v>1</v>
      </c>
      <c r="AP5370" t="s">
        <v>239</v>
      </c>
      <c r="AQ5370" s="27">
        <v>41466</v>
      </c>
      <c r="AR5370" t="s">
        <v>240</v>
      </c>
      <c r="AS5370">
        <v>1</v>
      </c>
      <c r="AT5370" t="s">
        <v>239</v>
      </c>
      <c r="AU5370" s="27">
        <v>41466</v>
      </c>
    </row>
    <row r="5371" spans="1:47" x14ac:dyDescent="0.2">
      <c r="A5371">
        <v>5370</v>
      </c>
      <c r="B5371" t="s">
        <v>18193</v>
      </c>
      <c r="C5371" t="s">
        <v>18194</v>
      </c>
      <c r="D5371" t="s">
        <v>18195</v>
      </c>
      <c r="E5371" s="27">
        <v>41598</v>
      </c>
      <c r="F5371" t="s">
        <v>233</v>
      </c>
      <c r="G5371" s="27">
        <v>33759</v>
      </c>
      <c r="H5371">
        <v>23</v>
      </c>
      <c r="I5371" t="s">
        <v>259</v>
      </c>
      <c r="J5371" t="s">
        <v>250</v>
      </c>
      <c r="K5371">
        <v>0</v>
      </c>
      <c r="L5371">
        <v>2</v>
      </c>
      <c r="M5371">
        <v>0</v>
      </c>
      <c r="N5371">
        <v>0</v>
      </c>
      <c r="O5371">
        <v>1</v>
      </c>
      <c r="P5371">
        <v>-39</v>
      </c>
      <c r="Q5371" s="28">
        <v>41559.057638888888</v>
      </c>
      <c r="R5371" s="28">
        <v>41598.4375</v>
      </c>
      <c r="S5371" t="s">
        <v>18196</v>
      </c>
      <c r="T5371" s="27">
        <v>41559</v>
      </c>
      <c r="V5371">
        <v>39</v>
      </c>
      <c r="W5371" t="s">
        <v>36</v>
      </c>
      <c r="X5371" t="s">
        <v>279</v>
      </c>
      <c r="Y5371">
        <v>0</v>
      </c>
      <c r="AB5371" t="s">
        <v>237</v>
      </c>
      <c r="AH5371">
        <v>0</v>
      </c>
      <c r="AN5371" t="s">
        <v>238</v>
      </c>
      <c r="AO5371">
        <v>4</v>
      </c>
      <c r="AP5371" t="s">
        <v>239</v>
      </c>
      <c r="AQ5371" s="27">
        <v>41598</v>
      </c>
      <c r="AR5371" t="s">
        <v>240</v>
      </c>
      <c r="AS5371">
        <v>2</v>
      </c>
      <c r="AT5371" t="s">
        <v>239</v>
      </c>
      <c r="AU5371" s="27">
        <v>41598</v>
      </c>
    </row>
    <row r="5372" spans="1:47" x14ac:dyDescent="0.2">
      <c r="A5372">
        <v>5371</v>
      </c>
      <c r="B5372" t="s">
        <v>18197</v>
      </c>
      <c r="C5372" t="s">
        <v>1101</v>
      </c>
      <c r="D5372" t="s">
        <v>18198</v>
      </c>
      <c r="E5372" s="27">
        <v>41681</v>
      </c>
      <c r="F5372" t="s">
        <v>294</v>
      </c>
      <c r="G5372" s="27">
        <v>29217</v>
      </c>
      <c r="H5372">
        <v>36</v>
      </c>
      <c r="I5372" t="s">
        <v>244</v>
      </c>
      <c r="J5372" t="s">
        <v>245</v>
      </c>
      <c r="K5372">
        <v>0</v>
      </c>
      <c r="L5372">
        <v>6</v>
      </c>
      <c r="M5372">
        <v>0</v>
      </c>
      <c r="N5372">
        <v>0</v>
      </c>
      <c r="O5372">
        <v>3</v>
      </c>
      <c r="P5372">
        <v>-27</v>
      </c>
      <c r="Q5372" s="28">
        <v>41654.418749999997</v>
      </c>
      <c r="R5372" s="28">
        <v>41681.45416666667</v>
      </c>
      <c r="S5372" t="s">
        <v>18199</v>
      </c>
      <c r="U5372" s="27">
        <v>41654</v>
      </c>
      <c r="V5372">
        <v>27</v>
      </c>
      <c r="W5372" t="s">
        <v>32</v>
      </c>
      <c r="X5372" t="s">
        <v>274</v>
      </c>
      <c r="Y5372">
        <v>1</v>
      </c>
      <c r="AA5372" t="s">
        <v>18200</v>
      </c>
      <c r="AB5372" t="s">
        <v>32</v>
      </c>
      <c r="AC5372">
        <v>0</v>
      </c>
      <c r="AD5372" s="27">
        <v>42156</v>
      </c>
      <c r="AE5372" t="s">
        <v>1207</v>
      </c>
      <c r="AF5372" s="27">
        <v>42156</v>
      </c>
      <c r="AG5372" s="27">
        <v>42199</v>
      </c>
      <c r="AH5372">
        <v>0</v>
      </c>
      <c r="AN5372" t="s">
        <v>238</v>
      </c>
      <c r="AO5372">
        <v>7</v>
      </c>
      <c r="AP5372" t="s">
        <v>246</v>
      </c>
      <c r="AQ5372" s="27">
        <v>41681</v>
      </c>
      <c r="AR5372" t="s">
        <v>240</v>
      </c>
      <c r="AS5372">
        <v>6</v>
      </c>
      <c r="AT5372" t="s">
        <v>246</v>
      </c>
      <c r="AU5372" s="27">
        <v>41681</v>
      </c>
    </row>
    <row r="5373" spans="1:47" x14ac:dyDescent="0.2">
      <c r="A5373">
        <v>5372</v>
      </c>
      <c r="B5373" t="s">
        <v>18201</v>
      </c>
      <c r="C5373" t="s">
        <v>18202</v>
      </c>
      <c r="D5373" t="s">
        <v>4122</v>
      </c>
      <c r="E5373" s="27">
        <v>41624</v>
      </c>
      <c r="F5373" t="s">
        <v>294</v>
      </c>
      <c r="G5373" s="27">
        <v>31763</v>
      </c>
      <c r="H5373">
        <v>29</v>
      </c>
      <c r="I5373" t="s">
        <v>244</v>
      </c>
      <c r="J5373" t="s">
        <v>250</v>
      </c>
      <c r="K5373">
        <v>0</v>
      </c>
      <c r="L5373">
        <v>2</v>
      </c>
      <c r="M5373">
        <v>0</v>
      </c>
      <c r="N5373">
        <v>0</v>
      </c>
      <c r="O5373">
        <v>0</v>
      </c>
      <c r="P5373">
        <v>-3</v>
      </c>
      <c r="Q5373" s="28">
        <v>41621.465277777781</v>
      </c>
      <c r="R5373" s="28">
        <v>41622.059027777781</v>
      </c>
      <c r="S5373" t="s">
        <v>18203</v>
      </c>
      <c r="T5373" s="27">
        <v>41621</v>
      </c>
      <c r="V5373">
        <v>3</v>
      </c>
      <c r="W5373" t="s">
        <v>32</v>
      </c>
      <c r="X5373" t="s">
        <v>359</v>
      </c>
      <c r="Y5373">
        <v>0</v>
      </c>
      <c r="AB5373" t="s">
        <v>237</v>
      </c>
      <c r="AH5373">
        <v>0</v>
      </c>
      <c r="AN5373" t="s">
        <v>238</v>
      </c>
      <c r="AO5373">
        <v>2</v>
      </c>
      <c r="AP5373" t="s">
        <v>239</v>
      </c>
      <c r="AQ5373" s="27">
        <v>41624</v>
      </c>
      <c r="AR5373" t="s">
        <v>240</v>
      </c>
      <c r="AS5373">
        <v>2</v>
      </c>
      <c r="AT5373" t="s">
        <v>239</v>
      </c>
      <c r="AU5373" s="27">
        <v>41624</v>
      </c>
    </row>
    <row r="5374" spans="1:47" x14ac:dyDescent="0.2">
      <c r="A5374">
        <v>5373</v>
      </c>
      <c r="B5374" t="s">
        <v>18204</v>
      </c>
      <c r="C5374" t="s">
        <v>18205</v>
      </c>
      <c r="D5374" t="s">
        <v>6588</v>
      </c>
      <c r="E5374" s="27">
        <v>41324</v>
      </c>
      <c r="F5374" t="s">
        <v>233</v>
      </c>
      <c r="G5374" s="27">
        <v>34694</v>
      </c>
      <c r="H5374">
        <v>21</v>
      </c>
      <c r="I5374" t="s">
        <v>259</v>
      </c>
      <c r="J5374" t="s">
        <v>353</v>
      </c>
      <c r="K5374">
        <v>0</v>
      </c>
      <c r="L5374">
        <v>3</v>
      </c>
      <c r="M5374">
        <v>0</v>
      </c>
      <c r="N5374">
        <v>0</v>
      </c>
      <c r="O5374">
        <v>0</v>
      </c>
      <c r="P5374">
        <v>-5</v>
      </c>
      <c r="Q5374" s="28">
        <v>41319.289583333331</v>
      </c>
      <c r="R5374" s="28">
        <v>41320.189583333333</v>
      </c>
      <c r="S5374" t="s">
        <v>18206</v>
      </c>
      <c r="U5374" s="27">
        <v>41319</v>
      </c>
      <c r="V5374">
        <v>5</v>
      </c>
      <c r="W5374" t="s">
        <v>32</v>
      </c>
      <c r="X5374" t="s">
        <v>274</v>
      </c>
      <c r="Y5374">
        <v>0</v>
      </c>
      <c r="AB5374" t="s">
        <v>237</v>
      </c>
      <c r="AH5374">
        <v>0</v>
      </c>
      <c r="AN5374" t="s">
        <v>238</v>
      </c>
      <c r="AO5374">
        <v>6</v>
      </c>
      <c r="AP5374" t="s">
        <v>246</v>
      </c>
      <c r="AQ5374" s="27">
        <v>41324</v>
      </c>
      <c r="AR5374" t="s">
        <v>240</v>
      </c>
      <c r="AS5374">
        <v>3</v>
      </c>
      <c r="AT5374" t="s">
        <v>239</v>
      </c>
      <c r="AU5374" s="27">
        <v>41324</v>
      </c>
    </row>
    <row r="5375" spans="1:47" x14ac:dyDescent="0.2">
      <c r="A5375">
        <v>5374</v>
      </c>
      <c r="B5375" t="s">
        <v>18207</v>
      </c>
      <c r="C5375" t="s">
        <v>18208</v>
      </c>
      <c r="D5375" t="s">
        <v>18209</v>
      </c>
      <c r="E5375" s="27">
        <v>41652</v>
      </c>
      <c r="F5375" t="s">
        <v>233</v>
      </c>
      <c r="G5375" s="27">
        <v>34884</v>
      </c>
      <c r="H5375">
        <v>20</v>
      </c>
      <c r="I5375" t="s">
        <v>259</v>
      </c>
      <c r="J5375" t="s">
        <v>22</v>
      </c>
      <c r="K5375">
        <v>0</v>
      </c>
      <c r="L5375">
        <v>2</v>
      </c>
      <c r="M5375">
        <v>2</v>
      </c>
      <c r="N5375">
        <v>1</v>
      </c>
      <c r="O5375">
        <v>3</v>
      </c>
      <c r="P5375">
        <v>-1</v>
      </c>
      <c r="Q5375" s="28">
        <v>41651.32708333333</v>
      </c>
      <c r="R5375" s="28">
        <v>41652.354166666664</v>
      </c>
      <c r="S5375" t="s">
        <v>18210</v>
      </c>
      <c r="T5375" s="27">
        <v>41651</v>
      </c>
      <c r="V5375">
        <v>1</v>
      </c>
      <c r="W5375" t="s">
        <v>36</v>
      </c>
      <c r="X5375" t="s">
        <v>279</v>
      </c>
      <c r="Y5375">
        <v>1</v>
      </c>
      <c r="AA5375" t="s">
        <v>18211</v>
      </c>
      <c r="AB5375" t="s">
        <v>36</v>
      </c>
      <c r="AC5375">
        <v>0</v>
      </c>
      <c r="AD5375" s="27">
        <v>41720</v>
      </c>
      <c r="AE5375" t="s">
        <v>724</v>
      </c>
      <c r="AF5375" s="27">
        <v>41720</v>
      </c>
      <c r="AG5375" s="27">
        <v>41721</v>
      </c>
      <c r="AH5375">
        <v>0</v>
      </c>
      <c r="AN5375" t="s">
        <v>238</v>
      </c>
      <c r="AO5375">
        <v>4</v>
      </c>
      <c r="AP5375" t="s">
        <v>239</v>
      </c>
      <c r="AQ5375" s="27">
        <v>41652</v>
      </c>
      <c r="AR5375" t="s">
        <v>240</v>
      </c>
      <c r="AS5375">
        <v>2</v>
      </c>
      <c r="AT5375" t="s">
        <v>239</v>
      </c>
      <c r="AU5375" s="27">
        <v>41652</v>
      </c>
    </row>
    <row r="5376" spans="1:47" x14ac:dyDescent="0.2">
      <c r="A5376">
        <v>5375</v>
      </c>
      <c r="B5376" t="s">
        <v>18212</v>
      </c>
      <c r="C5376" t="s">
        <v>2021</v>
      </c>
      <c r="D5376" t="s">
        <v>7142</v>
      </c>
      <c r="E5376" s="27">
        <v>41917</v>
      </c>
      <c r="F5376" t="s">
        <v>233</v>
      </c>
      <c r="G5376" s="27">
        <v>23728</v>
      </c>
      <c r="H5376">
        <v>51</v>
      </c>
      <c r="I5376" t="s">
        <v>234</v>
      </c>
      <c r="J5376" t="s">
        <v>250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-1</v>
      </c>
      <c r="Q5376" s="28">
        <v>41916.253472222219</v>
      </c>
      <c r="R5376" s="28">
        <v>41917.082638888889</v>
      </c>
      <c r="S5376" t="s">
        <v>18213</v>
      </c>
      <c r="T5376" s="27">
        <v>41916</v>
      </c>
      <c r="V5376">
        <v>1</v>
      </c>
      <c r="W5376" t="s">
        <v>36</v>
      </c>
      <c r="X5376" t="s">
        <v>279</v>
      </c>
      <c r="Y5376">
        <v>0</v>
      </c>
      <c r="AB5376" t="s">
        <v>237</v>
      </c>
      <c r="AH5376">
        <v>0</v>
      </c>
      <c r="AN5376" t="s">
        <v>238</v>
      </c>
      <c r="AO5376">
        <v>1</v>
      </c>
      <c r="AP5376" t="s">
        <v>239</v>
      </c>
      <c r="AQ5376" s="27">
        <v>41917</v>
      </c>
      <c r="AR5376" t="s">
        <v>240</v>
      </c>
      <c r="AS5376">
        <v>1</v>
      </c>
      <c r="AT5376" t="s">
        <v>239</v>
      </c>
      <c r="AU5376" s="27">
        <v>41917</v>
      </c>
    </row>
    <row r="5377" spans="1:47" x14ac:dyDescent="0.2">
      <c r="A5377">
        <v>5376</v>
      </c>
      <c r="B5377" t="s">
        <v>18214</v>
      </c>
      <c r="C5377" t="s">
        <v>5460</v>
      </c>
      <c r="D5377" t="s">
        <v>14324</v>
      </c>
      <c r="E5377" s="27">
        <v>42002</v>
      </c>
      <c r="F5377" t="s">
        <v>294</v>
      </c>
      <c r="G5377" s="27">
        <v>22875</v>
      </c>
      <c r="H5377">
        <v>53</v>
      </c>
      <c r="I5377" t="s">
        <v>234</v>
      </c>
      <c r="J5377" t="s">
        <v>245</v>
      </c>
      <c r="K5377">
        <v>0</v>
      </c>
      <c r="L5377">
        <v>8</v>
      </c>
      <c r="M5377">
        <v>0</v>
      </c>
      <c r="N5377">
        <v>0</v>
      </c>
      <c r="O5377">
        <v>4</v>
      </c>
      <c r="P5377">
        <v>-62</v>
      </c>
      <c r="Q5377" s="28">
        <v>41940.09097222222</v>
      </c>
      <c r="R5377" s="28">
        <v>41995.525000000001</v>
      </c>
      <c r="S5377" t="s">
        <v>18215</v>
      </c>
      <c r="U5377" s="27">
        <v>41950</v>
      </c>
      <c r="V5377">
        <v>52</v>
      </c>
      <c r="W5377" t="s">
        <v>32</v>
      </c>
      <c r="X5377" t="s">
        <v>274</v>
      </c>
      <c r="Y5377">
        <v>0</v>
      </c>
      <c r="AB5377" t="s">
        <v>237</v>
      </c>
      <c r="AH5377">
        <v>0</v>
      </c>
      <c r="AN5377" t="s">
        <v>238</v>
      </c>
      <c r="AO5377">
        <v>1</v>
      </c>
      <c r="AP5377" t="s">
        <v>239</v>
      </c>
      <c r="AQ5377" s="27">
        <v>42002</v>
      </c>
      <c r="AR5377" t="s">
        <v>240</v>
      </c>
      <c r="AS5377">
        <v>8</v>
      </c>
      <c r="AT5377" t="s">
        <v>269</v>
      </c>
      <c r="AU5377" s="27">
        <v>42002</v>
      </c>
    </row>
    <row r="5378" spans="1:47" x14ac:dyDescent="0.2">
      <c r="A5378">
        <v>5377</v>
      </c>
      <c r="B5378" t="s">
        <v>18216</v>
      </c>
      <c r="C5378" t="s">
        <v>18217</v>
      </c>
      <c r="D5378" t="s">
        <v>18218</v>
      </c>
      <c r="E5378" s="27">
        <v>41514</v>
      </c>
      <c r="F5378" t="s">
        <v>233</v>
      </c>
      <c r="G5378" s="27">
        <v>16977</v>
      </c>
      <c r="H5378">
        <v>69</v>
      </c>
      <c r="I5378" t="s">
        <v>234</v>
      </c>
      <c r="J5378" t="s">
        <v>250</v>
      </c>
      <c r="K5378">
        <v>0</v>
      </c>
      <c r="L5378">
        <v>6</v>
      </c>
      <c r="M5378">
        <v>0</v>
      </c>
      <c r="N5378">
        <v>0</v>
      </c>
      <c r="O5378">
        <v>3</v>
      </c>
      <c r="S5378" t="s">
        <v>18219</v>
      </c>
      <c r="U5378" s="27">
        <v>41199</v>
      </c>
      <c r="V5378">
        <v>315</v>
      </c>
      <c r="W5378" t="s">
        <v>32</v>
      </c>
      <c r="X5378" t="s">
        <v>274</v>
      </c>
      <c r="Y5378">
        <v>0</v>
      </c>
      <c r="AB5378" t="s">
        <v>237</v>
      </c>
      <c r="AH5378">
        <v>0</v>
      </c>
      <c r="AN5378" t="s">
        <v>238</v>
      </c>
      <c r="AO5378">
        <v>1</v>
      </c>
      <c r="AP5378" t="s">
        <v>239</v>
      </c>
      <c r="AQ5378" s="27">
        <v>41514</v>
      </c>
      <c r="AR5378" t="s">
        <v>240</v>
      </c>
      <c r="AS5378">
        <v>6</v>
      </c>
      <c r="AT5378" t="s">
        <v>246</v>
      </c>
      <c r="AU5378" s="27">
        <v>41514</v>
      </c>
    </row>
    <row r="5379" spans="1:47" x14ac:dyDescent="0.2">
      <c r="A5379">
        <v>5378</v>
      </c>
      <c r="B5379" t="s">
        <v>18220</v>
      </c>
      <c r="C5379" t="s">
        <v>3763</v>
      </c>
      <c r="D5379" t="s">
        <v>3831</v>
      </c>
      <c r="E5379" s="27">
        <v>41837</v>
      </c>
      <c r="F5379" t="s">
        <v>233</v>
      </c>
      <c r="G5379" s="27">
        <v>32034</v>
      </c>
      <c r="H5379">
        <v>28</v>
      </c>
      <c r="I5379" t="s">
        <v>244</v>
      </c>
      <c r="J5379" t="s">
        <v>250</v>
      </c>
      <c r="K5379">
        <v>0</v>
      </c>
      <c r="L5379">
        <v>4</v>
      </c>
      <c r="M5379">
        <v>0</v>
      </c>
      <c r="N5379">
        <v>0</v>
      </c>
      <c r="O5379">
        <v>0</v>
      </c>
      <c r="P5379">
        <v>-1</v>
      </c>
      <c r="Q5379" s="28">
        <v>41836.300000000003</v>
      </c>
      <c r="R5379" s="28">
        <v>41837.459027777775</v>
      </c>
      <c r="S5379" t="s">
        <v>18221</v>
      </c>
      <c r="T5379" s="27">
        <v>41836</v>
      </c>
      <c r="V5379">
        <v>1</v>
      </c>
      <c r="W5379" t="s">
        <v>32</v>
      </c>
      <c r="X5379" t="s">
        <v>441</v>
      </c>
      <c r="Y5379">
        <v>0</v>
      </c>
      <c r="AB5379" t="s">
        <v>237</v>
      </c>
      <c r="AH5379">
        <v>0</v>
      </c>
      <c r="AN5379" t="s">
        <v>238</v>
      </c>
      <c r="AO5379">
        <v>3</v>
      </c>
      <c r="AP5379" t="s">
        <v>239</v>
      </c>
      <c r="AQ5379" s="27">
        <v>41837</v>
      </c>
      <c r="AR5379" t="s">
        <v>240</v>
      </c>
      <c r="AS5379">
        <v>4</v>
      </c>
      <c r="AT5379" t="s">
        <v>239</v>
      </c>
      <c r="AU5379" s="27">
        <v>41837</v>
      </c>
    </row>
    <row r="5380" spans="1:47" x14ac:dyDescent="0.2">
      <c r="A5380">
        <v>5379</v>
      </c>
      <c r="B5380" t="s">
        <v>18222</v>
      </c>
      <c r="C5380" t="s">
        <v>3053</v>
      </c>
      <c r="D5380" t="s">
        <v>7568</v>
      </c>
      <c r="E5380" s="27">
        <v>41512</v>
      </c>
      <c r="F5380" t="s">
        <v>233</v>
      </c>
      <c r="G5380" s="27">
        <v>32547</v>
      </c>
      <c r="H5380">
        <v>27</v>
      </c>
      <c r="I5380" t="s">
        <v>244</v>
      </c>
      <c r="J5380" t="s">
        <v>250</v>
      </c>
      <c r="K5380">
        <v>0</v>
      </c>
      <c r="L5380">
        <v>8</v>
      </c>
      <c r="M5380">
        <v>1</v>
      </c>
      <c r="N5380">
        <v>0</v>
      </c>
      <c r="O5380">
        <v>11</v>
      </c>
      <c r="P5380">
        <v>-1</v>
      </c>
      <c r="Q5380" s="28">
        <v>41511.347916666666</v>
      </c>
      <c r="R5380" s="28">
        <v>41516.179861111108</v>
      </c>
      <c r="S5380" t="s">
        <v>18223</v>
      </c>
      <c r="T5380" s="27">
        <v>41511</v>
      </c>
      <c r="V5380">
        <v>1</v>
      </c>
      <c r="W5380" t="s">
        <v>32</v>
      </c>
      <c r="X5380" t="s">
        <v>252</v>
      </c>
      <c r="Y5380">
        <v>0</v>
      </c>
      <c r="AB5380" t="s">
        <v>237</v>
      </c>
      <c r="AH5380">
        <v>0</v>
      </c>
      <c r="AN5380" t="s">
        <v>238</v>
      </c>
      <c r="AO5380">
        <v>6</v>
      </c>
      <c r="AP5380" t="s">
        <v>246</v>
      </c>
      <c r="AQ5380" s="27">
        <v>41512</v>
      </c>
      <c r="AR5380" t="s">
        <v>240</v>
      </c>
      <c r="AS5380">
        <v>8</v>
      </c>
      <c r="AT5380" t="s">
        <v>269</v>
      </c>
      <c r="AU5380" s="27">
        <v>41512</v>
      </c>
    </row>
    <row r="5381" spans="1:47" x14ac:dyDescent="0.2">
      <c r="A5381">
        <v>5380</v>
      </c>
      <c r="B5381" t="s">
        <v>18224</v>
      </c>
      <c r="C5381" t="s">
        <v>18225</v>
      </c>
      <c r="D5381" t="s">
        <v>830</v>
      </c>
      <c r="E5381" s="27">
        <v>41370</v>
      </c>
      <c r="F5381" t="s">
        <v>233</v>
      </c>
      <c r="G5381" s="27">
        <v>32053</v>
      </c>
      <c r="H5381">
        <v>28</v>
      </c>
      <c r="I5381" t="s">
        <v>244</v>
      </c>
      <c r="J5381" t="s">
        <v>250</v>
      </c>
      <c r="K5381">
        <v>1</v>
      </c>
      <c r="L5381">
        <v>8</v>
      </c>
      <c r="M5381">
        <v>0</v>
      </c>
      <c r="N5381">
        <v>1</v>
      </c>
      <c r="O5381">
        <v>11</v>
      </c>
      <c r="P5381">
        <v>0</v>
      </c>
      <c r="Q5381" s="28">
        <v>41370.068055555559</v>
      </c>
      <c r="R5381" s="28">
        <v>41370.339583333334</v>
      </c>
      <c r="S5381" t="s">
        <v>18226</v>
      </c>
      <c r="T5381" s="27">
        <v>41369</v>
      </c>
      <c r="V5381">
        <v>1</v>
      </c>
      <c r="W5381" t="s">
        <v>32</v>
      </c>
      <c r="X5381" t="s">
        <v>261</v>
      </c>
      <c r="Y5381">
        <v>1</v>
      </c>
      <c r="AA5381" t="s">
        <v>18227</v>
      </c>
      <c r="AB5381" t="s">
        <v>36</v>
      </c>
      <c r="AC5381">
        <v>0</v>
      </c>
      <c r="AD5381" s="27">
        <v>41817</v>
      </c>
      <c r="AE5381" t="s">
        <v>474</v>
      </c>
      <c r="AF5381" s="27">
        <v>41817</v>
      </c>
      <c r="AG5381" s="27">
        <v>41818</v>
      </c>
      <c r="AH5381">
        <v>0</v>
      </c>
      <c r="AN5381" t="s">
        <v>238</v>
      </c>
      <c r="AO5381">
        <v>6</v>
      </c>
      <c r="AP5381" t="s">
        <v>246</v>
      </c>
      <c r="AQ5381" s="27">
        <v>41370</v>
      </c>
      <c r="AR5381" t="s">
        <v>240</v>
      </c>
      <c r="AS5381">
        <v>8</v>
      </c>
      <c r="AT5381" t="s">
        <v>269</v>
      </c>
      <c r="AU5381" s="27">
        <v>41370</v>
      </c>
    </row>
    <row r="5382" spans="1:47" x14ac:dyDescent="0.2">
      <c r="A5382">
        <v>5381</v>
      </c>
      <c r="B5382" t="s">
        <v>18228</v>
      </c>
      <c r="C5382" t="s">
        <v>18229</v>
      </c>
      <c r="D5382" t="s">
        <v>6804</v>
      </c>
      <c r="E5382" s="27">
        <v>41364</v>
      </c>
      <c r="F5382" t="s">
        <v>233</v>
      </c>
      <c r="G5382" s="27">
        <v>28487</v>
      </c>
      <c r="H5382">
        <v>38</v>
      </c>
      <c r="I5382" t="s">
        <v>244</v>
      </c>
      <c r="J5382" t="s">
        <v>250</v>
      </c>
      <c r="K5382">
        <v>0</v>
      </c>
      <c r="L5382">
        <v>1</v>
      </c>
      <c r="M5382">
        <v>0</v>
      </c>
      <c r="N5382">
        <v>0</v>
      </c>
      <c r="O5382">
        <v>4</v>
      </c>
      <c r="P5382">
        <v>-1</v>
      </c>
      <c r="Q5382" s="28">
        <v>41363.426388888889</v>
      </c>
      <c r="R5382" s="28">
        <v>41364.275694444441</v>
      </c>
      <c r="S5382" t="s">
        <v>18230</v>
      </c>
      <c r="T5382" s="27">
        <v>41363</v>
      </c>
      <c r="V5382">
        <v>1</v>
      </c>
      <c r="W5382" t="s">
        <v>36</v>
      </c>
      <c r="X5382" t="s">
        <v>422</v>
      </c>
      <c r="Y5382">
        <v>1</v>
      </c>
      <c r="AA5382" t="s">
        <v>18231</v>
      </c>
      <c r="AB5382" t="s">
        <v>36</v>
      </c>
      <c r="AD5382" s="27">
        <v>42103</v>
      </c>
      <c r="AE5382" t="s">
        <v>422</v>
      </c>
      <c r="AH5382">
        <v>0</v>
      </c>
      <c r="AN5382" t="s">
        <v>238</v>
      </c>
      <c r="AO5382">
        <v>1</v>
      </c>
      <c r="AP5382" t="s">
        <v>239</v>
      </c>
      <c r="AQ5382" s="27">
        <v>41364</v>
      </c>
      <c r="AR5382" t="s">
        <v>240</v>
      </c>
      <c r="AS5382">
        <v>1</v>
      </c>
      <c r="AT5382" t="s">
        <v>239</v>
      </c>
      <c r="AU5382" s="27">
        <v>41364</v>
      </c>
    </row>
    <row r="5383" spans="1:47" x14ac:dyDescent="0.2">
      <c r="A5383">
        <v>5382</v>
      </c>
      <c r="B5383" t="s">
        <v>18232</v>
      </c>
      <c r="C5383" t="s">
        <v>17508</v>
      </c>
      <c r="D5383" t="s">
        <v>18233</v>
      </c>
      <c r="E5383" s="27">
        <v>41325</v>
      </c>
      <c r="F5383" t="s">
        <v>233</v>
      </c>
      <c r="G5383" s="27">
        <v>31418</v>
      </c>
      <c r="H5383">
        <v>30</v>
      </c>
      <c r="I5383" t="s">
        <v>244</v>
      </c>
      <c r="J5383" t="s">
        <v>22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-1</v>
      </c>
      <c r="Q5383" s="28">
        <v>41324.322222222225</v>
      </c>
      <c r="R5383" s="28">
        <v>41325.272916666669</v>
      </c>
      <c r="S5383" t="s">
        <v>18234</v>
      </c>
      <c r="T5383" s="27">
        <v>41324</v>
      </c>
      <c r="V5383">
        <v>1</v>
      </c>
      <c r="W5383" t="s">
        <v>32</v>
      </c>
      <c r="X5383" t="s">
        <v>254</v>
      </c>
      <c r="Y5383">
        <v>0</v>
      </c>
      <c r="AB5383" t="s">
        <v>237</v>
      </c>
      <c r="AH5383">
        <v>0</v>
      </c>
      <c r="AN5383" t="s">
        <v>238</v>
      </c>
      <c r="AO5383">
        <v>2</v>
      </c>
      <c r="AP5383" t="s">
        <v>239</v>
      </c>
      <c r="AQ5383" s="27">
        <v>41325</v>
      </c>
      <c r="AR5383" t="s">
        <v>240</v>
      </c>
      <c r="AS5383">
        <v>1</v>
      </c>
      <c r="AT5383" t="s">
        <v>239</v>
      </c>
      <c r="AU5383" s="27">
        <v>41325</v>
      </c>
    </row>
    <row r="5384" spans="1:47" x14ac:dyDescent="0.2">
      <c r="A5384">
        <v>5383</v>
      </c>
      <c r="B5384" t="s">
        <v>18235</v>
      </c>
      <c r="C5384" t="s">
        <v>18236</v>
      </c>
      <c r="D5384" t="s">
        <v>18237</v>
      </c>
      <c r="E5384" s="27">
        <v>41857</v>
      </c>
      <c r="F5384" t="s">
        <v>294</v>
      </c>
      <c r="G5384" s="27">
        <v>35194</v>
      </c>
      <c r="H5384">
        <v>19</v>
      </c>
      <c r="I5384" t="s">
        <v>259</v>
      </c>
      <c r="J5384" t="s">
        <v>250</v>
      </c>
      <c r="K5384">
        <v>0</v>
      </c>
      <c r="L5384">
        <v>9</v>
      </c>
      <c r="M5384">
        <v>0</v>
      </c>
      <c r="N5384">
        <v>0</v>
      </c>
      <c r="O5384">
        <v>1</v>
      </c>
      <c r="P5384">
        <v>-1</v>
      </c>
      <c r="Q5384" s="28">
        <v>41856.295138888891</v>
      </c>
      <c r="R5384" s="28">
        <v>42290.298611111109</v>
      </c>
      <c r="S5384" t="s">
        <v>18238</v>
      </c>
      <c r="T5384" s="27">
        <v>41856</v>
      </c>
      <c r="V5384">
        <v>1</v>
      </c>
      <c r="W5384" t="s">
        <v>32</v>
      </c>
      <c r="X5384" t="s">
        <v>555</v>
      </c>
      <c r="Y5384">
        <v>1</v>
      </c>
      <c r="AA5384" t="s">
        <v>18239</v>
      </c>
      <c r="AB5384" t="s">
        <v>32</v>
      </c>
      <c r="AD5384" s="27">
        <v>41872</v>
      </c>
      <c r="AE5384" t="s">
        <v>11241</v>
      </c>
      <c r="AH5384">
        <v>1</v>
      </c>
      <c r="AJ5384" t="s">
        <v>18239</v>
      </c>
      <c r="AK5384" t="s">
        <v>366</v>
      </c>
      <c r="AL5384" s="27">
        <v>41872</v>
      </c>
      <c r="AM5384" t="s">
        <v>1555</v>
      </c>
      <c r="AN5384" t="s">
        <v>238</v>
      </c>
      <c r="AO5384">
        <v>7</v>
      </c>
      <c r="AP5384" t="s">
        <v>246</v>
      </c>
      <c r="AQ5384" s="27">
        <v>41857</v>
      </c>
      <c r="AR5384" t="s">
        <v>240</v>
      </c>
      <c r="AS5384">
        <v>9</v>
      </c>
      <c r="AT5384" t="s">
        <v>269</v>
      </c>
      <c r="AU5384" s="27">
        <v>41857</v>
      </c>
    </row>
    <row r="5385" spans="1:47" x14ac:dyDescent="0.2">
      <c r="A5385">
        <v>5384</v>
      </c>
      <c r="B5385" t="s">
        <v>18240</v>
      </c>
      <c r="C5385" t="s">
        <v>2888</v>
      </c>
      <c r="D5385" t="s">
        <v>18241</v>
      </c>
      <c r="E5385" s="27">
        <v>41286</v>
      </c>
      <c r="F5385" t="s">
        <v>233</v>
      </c>
      <c r="G5385" s="27">
        <v>22914</v>
      </c>
      <c r="H5385">
        <v>53</v>
      </c>
      <c r="I5385" t="s">
        <v>234</v>
      </c>
      <c r="J5385" t="s">
        <v>250</v>
      </c>
      <c r="K5385">
        <v>0</v>
      </c>
      <c r="L5385">
        <v>8</v>
      </c>
      <c r="M5385">
        <v>0</v>
      </c>
      <c r="N5385">
        <v>0</v>
      </c>
      <c r="O5385">
        <v>0</v>
      </c>
      <c r="W5385" t="s">
        <v>237</v>
      </c>
      <c r="Y5385">
        <v>-1</v>
      </c>
      <c r="AB5385" t="s">
        <v>237</v>
      </c>
      <c r="AH5385">
        <v>0</v>
      </c>
      <c r="AN5385" t="s">
        <v>238</v>
      </c>
      <c r="AO5385">
        <v>9</v>
      </c>
      <c r="AP5385" t="s">
        <v>269</v>
      </c>
      <c r="AQ5385" s="27">
        <v>41286</v>
      </c>
      <c r="AR5385" t="s">
        <v>240</v>
      </c>
      <c r="AS5385">
        <v>8</v>
      </c>
      <c r="AT5385" t="s">
        <v>269</v>
      </c>
      <c r="AU5385" s="27">
        <v>41286</v>
      </c>
    </row>
    <row r="5386" spans="1:47" x14ac:dyDescent="0.2">
      <c r="A5386">
        <v>5385</v>
      </c>
      <c r="B5386" t="s">
        <v>13651</v>
      </c>
      <c r="C5386" t="s">
        <v>4367</v>
      </c>
      <c r="D5386" t="s">
        <v>13652</v>
      </c>
      <c r="E5386" s="27">
        <v>41791</v>
      </c>
      <c r="F5386" t="s">
        <v>233</v>
      </c>
      <c r="G5386" s="27">
        <v>18538</v>
      </c>
      <c r="H5386">
        <v>65</v>
      </c>
      <c r="I5386" t="s">
        <v>234</v>
      </c>
      <c r="J5386" t="s">
        <v>245</v>
      </c>
      <c r="K5386">
        <v>0</v>
      </c>
      <c r="L5386">
        <v>4</v>
      </c>
      <c r="M5386">
        <v>0</v>
      </c>
      <c r="N5386">
        <v>0</v>
      </c>
      <c r="O5386">
        <v>0</v>
      </c>
      <c r="P5386">
        <v>-1</v>
      </c>
      <c r="Q5386" s="28">
        <v>41790.203472222223</v>
      </c>
      <c r="R5386" s="28">
        <v>41791.311805555553</v>
      </c>
      <c r="S5386" t="s">
        <v>18242</v>
      </c>
      <c r="T5386" s="27">
        <v>41790</v>
      </c>
      <c r="V5386">
        <v>1</v>
      </c>
      <c r="W5386" t="s">
        <v>36</v>
      </c>
      <c r="X5386" t="s">
        <v>279</v>
      </c>
      <c r="Y5386">
        <v>0</v>
      </c>
      <c r="AB5386" t="s">
        <v>237</v>
      </c>
      <c r="AH5386">
        <v>0</v>
      </c>
      <c r="AN5386" t="s">
        <v>238</v>
      </c>
      <c r="AO5386">
        <v>1</v>
      </c>
      <c r="AP5386" t="s">
        <v>239</v>
      </c>
      <c r="AQ5386" s="27">
        <v>41791</v>
      </c>
      <c r="AR5386" t="s">
        <v>240</v>
      </c>
      <c r="AS5386">
        <v>4</v>
      </c>
      <c r="AT5386" t="s">
        <v>239</v>
      </c>
      <c r="AU5386" s="27">
        <v>41791</v>
      </c>
    </row>
    <row r="5387" spans="1:47" x14ac:dyDescent="0.2">
      <c r="A5387">
        <v>5386</v>
      </c>
      <c r="B5387" t="s">
        <v>18243</v>
      </c>
      <c r="C5387" t="s">
        <v>1565</v>
      </c>
      <c r="D5387" t="s">
        <v>11626</v>
      </c>
      <c r="E5387" s="27">
        <v>41529</v>
      </c>
      <c r="F5387" t="s">
        <v>294</v>
      </c>
      <c r="G5387" s="27">
        <v>28722</v>
      </c>
      <c r="H5387">
        <v>37</v>
      </c>
      <c r="I5387" t="s">
        <v>244</v>
      </c>
      <c r="J5387" t="s">
        <v>245</v>
      </c>
      <c r="K5387">
        <v>0</v>
      </c>
      <c r="L5387">
        <v>1</v>
      </c>
      <c r="M5387">
        <v>0</v>
      </c>
      <c r="N5387">
        <v>0</v>
      </c>
      <c r="O5387">
        <v>1</v>
      </c>
      <c r="P5387">
        <v>-1</v>
      </c>
      <c r="Q5387" s="28">
        <v>41528.325694444444</v>
      </c>
      <c r="R5387" s="28">
        <v>41529.340277777781</v>
      </c>
      <c r="S5387" t="s">
        <v>18244</v>
      </c>
      <c r="T5387" s="27">
        <v>41528</v>
      </c>
      <c r="V5387">
        <v>1</v>
      </c>
      <c r="W5387" t="s">
        <v>32</v>
      </c>
      <c r="X5387" t="s">
        <v>390</v>
      </c>
      <c r="Y5387">
        <v>0</v>
      </c>
      <c r="AB5387" t="s">
        <v>237</v>
      </c>
      <c r="AH5387">
        <v>0</v>
      </c>
      <c r="AN5387" t="s">
        <v>238</v>
      </c>
      <c r="AO5387">
        <v>1</v>
      </c>
      <c r="AP5387" t="s">
        <v>239</v>
      </c>
      <c r="AQ5387" s="27">
        <v>41529</v>
      </c>
      <c r="AR5387" t="s">
        <v>240</v>
      </c>
      <c r="AS5387">
        <v>1</v>
      </c>
      <c r="AT5387" t="s">
        <v>239</v>
      </c>
      <c r="AU5387" s="27">
        <v>41529</v>
      </c>
    </row>
    <row r="5388" spans="1:47" x14ac:dyDescent="0.2">
      <c r="A5388">
        <v>5387</v>
      </c>
      <c r="B5388" t="s">
        <v>18245</v>
      </c>
      <c r="C5388" t="s">
        <v>18246</v>
      </c>
      <c r="D5388" t="s">
        <v>18247</v>
      </c>
      <c r="E5388" s="27">
        <v>41364</v>
      </c>
      <c r="F5388" t="s">
        <v>233</v>
      </c>
      <c r="G5388" s="27">
        <v>29855</v>
      </c>
      <c r="H5388">
        <v>34</v>
      </c>
      <c r="I5388" t="s">
        <v>244</v>
      </c>
      <c r="J5388" t="s">
        <v>250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-1</v>
      </c>
      <c r="Q5388" s="28">
        <v>41363.286805555559</v>
      </c>
      <c r="R5388" s="28">
        <v>41365.53125</v>
      </c>
      <c r="S5388" t="s">
        <v>18248</v>
      </c>
      <c r="T5388" s="27">
        <v>41363</v>
      </c>
      <c r="V5388">
        <v>1</v>
      </c>
      <c r="W5388" t="s">
        <v>36</v>
      </c>
      <c r="X5388" t="s">
        <v>279</v>
      </c>
      <c r="Y5388">
        <v>1</v>
      </c>
      <c r="AA5388" t="s">
        <v>18249</v>
      </c>
      <c r="AB5388" t="s">
        <v>36</v>
      </c>
      <c r="AD5388" s="27">
        <v>41431</v>
      </c>
      <c r="AE5388" t="s">
        <v>279</v>
      </c>
      <c r="AH5388">
        <v>1</v>
      </c>
      <c r="AJ5388" t="s">
        <v>18249</v>
      </c>
      <c r="AK5388" t="s">
        <v>462</v>
      </c>
      <c r="AL5388" s="27">
        <v>41431</v>
      </c>
      <c r="AM5388" t="s">
        <v>279</v>
      </c>
      <c r="AN5388" t="s">
        <v>238</v>
      </c>
      <c r="AO5388">
        <v>1</v>
      </c>
      <c r="AP5388" t="s">
        <v>239</v>
      </c>
      <c r="AQ5388" s="27">
        <v>41364</v>
      </c>
      <c r="AR5388" t="s">
        <v>240</v>
      </c>
      <c r="AS5388">
        <v>1</v>
      </c>
      <c r="AT5388" t="s">
        <v>239</v>
      </c>
      <c r="AU5388" s="27">
        <v>41364</v>
      </c>
    </row>
    <row r="5389" spans="1:47" x14ac:dyDescent="0.2">
      <c r="A5389">
        <v>5388</v>
      </c>
      <c r="B5389" t="s">
        <v>18250</v>
      </c>
      <c r="C5389" t="s">
        <v>1761</v>
      </c>
      <c r="D5389" t="s">
        <v>18251</v>
      </c>
      <c r="E5389" s="27">
        <v>41968</v>
      </c>
      <c r="F5389" t="s">
        <v>233</v>
      </c>
      <c r="G5389" s="27">
        <v>28821</v>
      </c>
      <c r="H5389">
        <v>37</v>
      </c>
      <c r="I5389" t="s">
        <v>244</v>
      </c>
      <c r="J5389" t="s">
        <v>245</v>
      </c>
      <c r="K5389">
        <v>0</v>
      </c>
      <c r="L5389">
        <v>8</v>
      </c>
      <c r="M5389">
        <v>0</v>
      </c>
      <c r="N5389">
        <v>0</v>
      </c>
      <c r="O5389">
        <v>7</v>
      </c>
      <c r="P5389">
        <v>-1</v>
      </c>
      <c r="Q5389" s="28">
        <v>41967.474999999999</v>
      </c>
      <c r="R5389" s="28">
        <v>42037.460416666669</v>
      </c>
      <c r="S5389" t="s">
        <v>18252</v>
      </c>
      <c r="T5389" s="27">
        <v>41967</v>
      </c>
      <c r="V5389">
        <v>1</v>
      </c>
      <c r="W5389" t="s">
        <v>32</v>
      </c>
      <c r="X5389" t="s">
        <v>494</v>
      </c>
      <c r="Y5389">
        <v>1</v>
      </c>
      <c r="AA5389" t="s">
        <v>18253</v>
      </c>
      <c r="AB5389" t="s">
        <v>32</v>
      </c>
      <c r="AD5389" s="27">
        <v>42080</v>
      </c>
      <c r="AE5389" t="s">
        <v>983</v>
      </c>
      <c r="AH5389">
        <v>0</v>
      </c>
      <c r="AN5389" t="s">
        <v>238</v>
      </c>
      <c r="AO5389">
        <v>6</v>
      </c>
      <c r="AP5389" t="s">
        <v>246</v>
      </c>
      <c r="AQ5389" s="27">
        <v>41968</v>
      </c>
      <c r="AR5389" t="s">
        <v>240</v>
      </c>
      <c r="AS5389">
        <v>8</v>
      </c>
      <c r="AT5389" t="s">
        <v>269</v>
      </c>
      <c r="AU5389" s="27">
        <v>41968</v>
      </c>
    </row>
    <row r="5390" spans="1:47" x14ac:dyDescent="0.2">
      <c r="A5390">
        <v>5389</v>
      </c>
      <c r="B5390" t="s">
        <v>18254</v>
      </c>
      <c r="C5390" t="s">
        <v>5042</v>
      </c>
      <c r="D5390" t="s">
        <v>18255</v>
      </c>
      <c r="E5390" s="27">
        <v>41538</v>
      </c>
      <c r="F5390" t="s">
        <v>233</v>
      </c>
      <c r="G5390" s="27">
        <v>34661</v>
      </c>
      <c r="H5390">
        <v>21</v>
      </c>
      <c r="I5390" t="s">
        <v>259</v>
      </c>
      <c r="J5390" t="s">
        <v>250</v>
      </c>
      <c r="K5390">
        <v>0</v>
      </c>
      <c r="L5390">
        <v>8</v>
      </c>
      <c r="M5390">
        <v>0</v>
      </c>
      <c r="N5390">
        <v>1</v>
      </c>
      <c r="O5390">
        <v>1</v>
      </c>
      <c r="P5390">
        <v>-1</v>
      </c>
      <c r="Q5390" s="28">
        <v>41537.308333333334</v>
      </c>
      <c r="R5390" s="28">
        <v>41538.370138888888</v>
      </c>
      <c r="S5390" t="s">
        <v>18256</v>
      </c>
      <c r="T5390" s="27">
        <v>41537</v>
      </c>
      <c r="V5390">
        <v>1</v>
      </c>
      <c r="W5390" t="s">
        <v>32</v>
      </c>
      <c r="X5390" t="s">
        <v>10769</v>
      </c>
      <c r="Y5390">
        <v>0</v>
      </c>
      <c r="AB5390" t="s">
        <v>237</v>
      </c>
      <c r="AH5390">
        <v>0</v>
      </c>
      <c r="AN5390" t="s">
        <v>238</v>
      </c>
      <c r="AO5390">
        <v>7</v>
      </c>
      <c r="AP5390" t="s">
        <v>246</v>
      </c>
      <c r="AQ5390" s="27">
        <v>41538</v>
      </c>
      <c r="AR5390" t="s">
        <v>240</v>
      </c>
      <c r="AS5390">
        <v>8</v>
      </c>
      <c r="AT5390" t="s">
        <v>269</v>
      </c>
      <c r="AU5390" s="27">
        <v>41538</v>
      </c>
    </row>
    <row r="5391" spans="1:47" x14ac:dyDescent="0.2">
      <c r="A5391">
        <v>5390</v>
      </c>
      <c r="B5391" t="s">
        <v>18257</v>
      </c>
      <c r="C5391" t="s">
        <v>11882</v>
      </c>
      <c r="D5391" t="s">
        <v>16786</v>
      </c>
      <c r="E5391" s="27">
        <v>41323</v>
      </c>
      <c r="F5391" t="s">
        <v>233</v>
      </c>
      <c r="G5391" s="27">
        <v>34685</v>
      </c>
      <c r="H5391">
        <v>21</v>
      </c>
      <c r="I5391" t="s">
        <v>259</v>
      </c>
      <c r="J5391" t="s">
        <v>250</v>
      </c>
      <c r="K5391">
        <v>0</v>
      </c>
      <c r="L5391">
        <v>9</v>
      </c>
      <c r="M5391">
        <v>0</v>
      </c>
      <c r="N5391">
        <v>0</v>
      </c>
      <c r="O5391">
        <v>0</v>
      </c>
      <c r="P5391">
        <v>-1</v>
      </c>
      <c r="Q5391" s="28">
        <v>41322.460416666669</v>
      </c>
      <c r="R5391" s="28">
        <v>41329.511805555558</v>
      </c>
      <c r="S5391" t="s">
        <v>18258</v>
      </c>
      <c r="T5391" s="27">
        <v>41322</v>
      </c>
      <c r="V5391">
        <v>1</v>
      </c>
      <c r="W5391" t="s">
        <v>32</v>
      </c>
      <c r="X5391" t="s">
        <v>867</v>
      </c>
      <c r="Y5391">
        <v>1</v>
      </c>
      <c r="AA5391" t="s">
        <v>18259</v>
      </c>
      <c r="AB5391" t="s">
        <v>36</v>
      </c>
      <c r="AC5391">
        <v>0</v>
      </c>
      <c r="AD5391" s="27">
        <v>41569</v>
      </c>
      <c r="AE5391" t="s">
        <v>2320</v>
      </c>
      <c r="AF5391" s="27">
        <v>41569</v>
      </c>
      <c r="AG5391" s="27">
        <v>41625</v>
      </c>
      <c r="AH5391">
        <v>0</v>
      </c>
      <c r="AN5391" t="s">
        <v>238</v>
      </c>
      <c r="AO5391">
        <v>8</v>
      </c>
      <c r="AP5391" t="s">
        <v>269</v>
      </c>
      <c r="AQ5391" s="27">
        <v>41323</v>
      </c>
      <c r="AR5391" t="s">
        <v>240</v>
      </c>
      <c r="AS5391">
        <v>9</v>
      </c>
      <c r="AT5391" t="s">
        <v>269</v>
      </c>
      <c r="AU5391" s="27">
        <v>41323</v>
      </c>
    </row>
    <row r="5392" spans="1:47" x14ac:dyDescent="0.2">
      <c r="A5392">
        <v>5391</v>
      </c>
      <c r="B5392" t="s">
        <v>18260</v>
      </c>
      <c r="C5392" t="s">
        <v>18261</v>
      </c>
      <c r="D5392" t="s">
        <v>18262</v>
      </c>
      <c r="E5392" s="27">
        <v>41639</v>
      </c>
      <c r="F5392" t="s">
        <v>294</v>
      </c>
      <c r="G5392" s="27">
        <v>28563</v>
      </c>
      <c r="H5392">
        <v>38</v>
      </c>
      <c r="I5392" t="s">
        <v>244</v>
      </c>
      <c r="J5392" t="s">
        <v>245</v>
      </c>
      <c r="K5392">
        <v>0</v>
      </c>
      <c r="L5392">
        <v>4</v>
      </c>
      <c r="M5392">
        <v>0</v>
      </c>
      <c r="N5392">
        <v>0</v>
      </c>
      <c r="O5392">
        <v>3</v>
      </c>
      <c r="P5392">
        <v>-1</v>
      </c>
      <c r="Q5392" s="28">
        <v>41638.413194444445</v>
      </c>
      <c r="R5392" s="28">
        <v>41639.327777777777</v>
      </c>
      <c r="S5392" t="s">
        <v>18263</v>
      </c>
      <c r="U5392" s="27">
        <v>41638</v>
      </c>
      <c r="V5392">
        <v>1</v>
      </c>
      <c r="W5392" t="s">
        <v>32</v>
      </c>
      <c r="X5392" t="s">
        <v>274</v>
      </c>
      <c r="Y5392">
        <v>0</v>
      </c>
      <c r="AB5392" t="s">
        <v>237</v>
      </c>
      <c r="AH5392">
        <v>0</v>
      </c>
      <c r="AN5392" t="s">
        <v>238</v>
      </c>
      <c r="AO5392">
        <v>2</v>
      </c>
      <c r="AP5392" t="s">
        <v>239</v>
      </c>
      <c r="AQ5392" s="27">
        <v>41639</v>
      </c>
      <c r="AR5392" t="s">
        <v>240</v>
      </c>
      <c r="AS5392">
        <v>4</v>
      </c>
      <c r="AT5392" t="s">
        <v>239</v>
      </c>
      <c r="AU5392" s="27">
        <v>41639</v>
      </c>
    </row>
    <row r="5393" spans="1:47" x14ac:dyDescent="0.2">
      <c r="A5393">
        <v>5392</v>
      </c>
      <c r="B5393" t="s">
        <v>18264</v>
      </c>
      <c r="C5393" t="s">
        <v>1127</v>
      </c>
      <c r="D5393" t="s">
        <v>2567</v>
      </c>
      <c r="E5393" s="27">
        <v>41697</v>
      </c>
      <c r="F5393" t="s">
        <v>233</v>
      </c>
      <c r="G5393" s="27">
        <v>24997</v>
      </c>
      <c r="H5393">
        <v>47</v>
      </c>
      <c r="I5393" t="s">
        <v>234</v>
      </c>
      <c r="J5393" t="s">
        <v>250</v>
      </c>
      <c r="K5393">
        <v>0</v>
      </c>
      <c r="L5393">
        <v>4</v>
      </c>
      <c r="M5393">
        <v>0</v>
      </c>
      <c r="N5393">
        <v>0</v>
      </c>
      <c r="O5393">
        <v>1</v>
      </c>
      <c r="P5393">
        <v>0</v>
      </c>
      <c r="Q5393" s="28">
        <v>41697.086805555555</v>
      </c>
      <c r="R5393" s="28">
        <v>41698.42291666667</v>
      </c>
      <c r="S5393" t="s">
        <v>18265</v>
      </c>
      <c r="T5393" s="27">
        <v>41696</v>
      </c>
      <c r="V5393">
        <v>1</v>
      </c>
      <c r="W5393" t="s">
        <v>36</v>
      </c>
      <c r="X5393" t="s">
        <v>279</v>
      </c>
      <c r="Y5393">
        <v>0</v>
      </c>
      <c r="AB5393" t="s">
        <v>237</v>
      </c>
      <c r="AH5393">
        <v>0</v>
      </c>
      <c r="AN5393" t="s">
        <v>238</v>
      </c>
      <c r="AO5393">
        <v>5</v>
      </c>
      <c r="AP5393" t="s">
        <v>246</v>
      </c>
      <c r="AQ5393" s="27">
        <v>41697</v>
      </c>
      <c r="AR5393" t="s">
        <v>240</v>
      </c>
      <c r="AS5393">
        <v>4</v>
      </c>
      <c r="AT5393" t="s">
        <v>239</v>
      </c>
      <c r="AU5393" s="27">
        <v>41697</v>
      </c>
    </row>
    <row r="5394" spans="1:47" x14ac:dyDescent="0.2">
      <c r="A5394">
        <v>5393</v>
      </c>
      <c r="B5394" t="s">
        <v>18266</v>
      </c>
      <c r="C5394" t="s">
        <v>13280</v>
      </c>
      <c r="D5394" t="s">
        <v>400</v>
      </c>
      <c r="E5394" s="27">
        <v>41937</v>
      </c>
      <c r="F5394" t="s">
        <v>294</v>
      </c>
      <c r="G5394" s="27">
        <v>32672</v>
      </c>
      <c r="H5394">
        <v>26</v>
      </c>
      <c r="I5394" t="s">
        <v>244</v>
      </c>
      <c r="J5394" t="s">
        <v>250</v>
      </c>
      <c r="K5394">
        <v>0</v>
      </c>
      <c r="L5394">
        <v>3</v>
      </c>
      <c r="M5394">
        <v>0</v>
      </c>
      <c r="N5394">
        <v>0</v>
      </c>
      <c r="O5394">
        <v>0</v>
      </c>
      <c r="P5394">
        <v>-1</v>
      </c>
      <c r="Q5394" s="28">
        <v>41936.051388888889</v>
      </c>
      <c r="R5394" s="28">
        <v>41937.352777777778</v>
      </c>
      <c r="S5394" t="s">
        <v>18267</v>
      </c>
      <c r="U5394" s="27">
        <v>41936</v>
      </c>
      <c r="V5394">
        <v>1</v>
      </c>
      <c r="W5394" t="s">
        <v>32</v>
      </c>
      <c r="X5394" t="s">
        <v>274</v>
      </c>
      <c r="Y5394">
        <v>0</v>
      </c>
      <c r="AB5394" t="s">
        <v>237</v>
      </c>
      <c r="AH5394">
        <v>0</v>
      </c>
      <c r="AN5394" t="s">
        <v>238</v>
      </c>
      <c r="AO5394">
        <v>3</v>
      </c>
      <c r="AP5394" t="s">
        <v>239</v>
      </c>
      <c r="AQ5394" s="27">
        <v>41937</v>
      </c>
      <c r="AR5394" t="s">
        <v>240</v>
      </c>
      <c r="AS5394">
        <v>3</v>
      </c>
      <c r="AT5394" t="s">
        <v>239</v>
      </c>
      <c r="AU5394" s="27">
        <v>41937</v>
      </c>
    </row>
    <row r="5395" spans="1:47" x14ac:dyDescent="0.2">
      <c r="A5395">
        <v>5394</v>
      </c>
      <c r="B5395" t="s">
        <v>5346</v>
      </c>
      <c r="C5395" t="s">
        <v>2056</v>
      </c>
      <c r="D5395" t="s">
        <v>689</v>
      </c>
      <c r="E5395" s="27">
        <v>41343</v>
      </c>
      <c r="F5395" t="s">
        <v>233</v>
      </c>
      <c r="G5395" s="27">
        <v>21936</v>
      </c>
      <c r="H5395">
        <v>56</v>
      </c>
      <c r="I5395" t="s">
        <v>234</v>
      </c>
      <c r="J5395" t="s">
        <v>245</v>
      </c>
      <c r="K5395">
        <v>0</v>
      </c>
      <c r="L5395">
        <v>2</v>
      </c>
      <c r="M5395">
        <v>0</v>
      </c>
      <c r="N5395">
        <v>0</v>
      </c>
      <c r="O5395">
        <v>3</v>
      </c>
      <c r="P5395">
        <v>-1</v>
      </c>
      <c r="Q5395" s="28">
        <v>41342.279861111114</v>
      </c>
      <c r="R5395" s="28">
        <v>41533.502083333333</v>
      </c>
      <c r="S5395" t="s">
        <v>18268</v>
      </c>
      <c r="T5395" s="27">
        <v>41342</v>
      </c>
      <c r="V5395">
        <v>1</v>
      </c>
      <c r="W5395" t="s">
        <v>32</v>
      </c>
      <c r="X5395" t="s">
        <v>834</v>
      </c>
      <c r="Y5395">
        <v>0</v>
      </c>
      <c r="AB5395" t="s">
        <v>237</v>
      </c>
      <c r="AH5395">
        <v>0</v>
      </c>
      <c r="AN5395" t="s">
        <v>238</v>
      </c>
      <c r="AO5395">
        <v>2</v>
      </c>
      <c r="AP5395" t="s">
        <v>239</v>
      </c>
      <c r="AQ5395" s="27">
        <v>41343</v>
      </c>
      <c r="AR5395" t="s">
        <v>240</v>
      </c>
      <c r="AS5395">
        <v>2</v>
      </c>
      <c r="AT5395" t="s">
        <v>239</v>
      </c>
      <c r="AU5395" s="27">
        <v>41343</v>
      </c>
    </row>
    <row r="5396" spans="1:47" x14ac:dyDescent="0.2">
      <c r="A5396">
        <v>5395</v>
      </c>
      <c r="B5396" t="s">
        <v>18269</v>
      </c>
      <c r="C5396" t="s">
        <v>18270</v>
      </c>
      <c r="D5396" t="s">
        <v>432</v>
      </c>
      <c r="E5396" s="27">
        <v>41576</v>
      </c>
      <c r="F5396" t="s">
        <v>233</v>
      </c>
      <c r="G5396" s="27">
        <v>32603</v>
      </c>
      <c r="H5396">
        <v>27</v>
      </c>
      <c r="I5396" t="s">
        <v>244</v>
      </c>
      <c r="J5396" t="s">
        <v>250</v>
      </c>
      <c r="K5396">
        <v>0</v>
      </c>
      <c r="L5396">
        <v>7</v>
      </c>
      <c r="M5396">
        <v>0</v>
      </c>
      <c r="N5396">
        <v>0</v>
      </c>
      <c r="O5396">
        <v>2</v>
      </c>
      <c r="P5396">
        <v>-1</v>
      </c>
      <c r="Q5396" s="28">
        <v>41575.165277777778</v>
      </c>
      <c r="R5396" s="28">
        <v>41821.260416666664</v>
      </c>
      <c r="S5396" t="s">
        <v>18271</v>
      </c>
      <c r="T5396" s="27">
        <v>41575</v>
      </c>
      <c r="V5396">
        <v>1</v>
      </c>
      <c r="W5396" t="s">
        <v>32</v>
      </c>
      <c r="X5396" t="s">
        <v>2088</v>
      </c>
      <c r="Y5396">
        <v>1</v>
      </c>
      <c r="AA5396" t="s">
        <v>18272</v>
      </c>
      <c r="AB5396" t="s">
        <v>36</v>
      </c>
      <c r="AC5396">
        <v>1</v>
      </c>
      <c r="AD5396" s="27">
        <v>42225</v>
      </c>
      <c r="AE5396" t="s">
        <v>1231</v>
      </c>
      <c r="AF5396" s="27">
        <v>42226</v>
      </c>
      <c r="AG5396" s="27">
        <v>42237</v>
      </c>
      <c r="AH5396">
        <v>0</v>
      </c>
      <c r="AN5396" t="s">
        <v>238</v>
      </c>
      <c r="AO5396">
        <v>7</v>
      </c>
      <c r="AP5396" t="s">
        <v>246</v>
      </c>
      <c r="AQ5396" s="27">
        <v>41576</v>
      </c>
      <c r="AR5396" t="s">
        <v>240</v>
      </c>
      <c r="AS5396">
        <v>7</v>
      </c>
      <c r="AT5396" t="s">
        <v>246</v>
      </c>
      <c r="AU5396" s="27">
        <v>41576</v>
      </c>
    </row>
    <row r="5397" spans="1:47" x14ac:dyDescent="0.2">
      <c r="A5397">
        <v>5396</v>
      </c>
      <c r="B5397" t="s">
        <v>18273</v>
      </c>
      <c r="C5397" t="s">
        <v>5596</v>
      </c>
      <c r="D5397" t="s">
        <v>16256</v>
      </c>
      <c r="E5397" s="27">
        <v>41897</v>
      </c>
      <c r="F5397" t="s">
        <v>233</v>
      </c>
      <c r="G5397" s="27">
        <v>26208</v>
      </c>
      <c r="H5397">
        <v>44</v>
      </c>
      <c r="I5397" t="s">
        <v>244</v>
      </c>
      <c r="J5397" t="s">
        <v>250</v>
      </c>
      <c r="K5397">
        <v>0</v>
      </c>
      <c r="L5397">
        <v>2</v>
      </c>
      <c r="M5397">
        <v>0</v>
      </c>
      <c r="N5397">
        <v>0</v>
      </c>
      <c r="O5397">
        <v>0</v>
      </c>
      <c r="P5397">
        <v>-1</v>
      </c>
      <c r="Q5397" s="28">
        <v>41896.425694444442</v>
      </c>
      <c r="R5397" s="28">
        <v>41897.308333333334</v>
      </c>
      <c r="S5397" t="s">
        <v>18274</v>
      </c>
      <c r="T5397" s="27">
        <v>41896</v>
      </c>
      <c r="V5397">
        <v>1</v>
      </c>
      <c r="W5397" t="s">
        <v>32</v>
      </c>
      <c r="X5397" t="s">
        <v>348</v>
      </c>
      <c r="Y5397">
        <v>0</v>
      </c>
      <c r="AB5397" t="s">
        <v>237</v>
      </c>
      <c r="AH5397">
        <v>0</v>
      </c>
      <c r="AN5397" t="s">
        <v>238</v>
      </c>
      <c r="AO5397">
        <v>1</v>
      </c>
      <c r="AP5397" t="s">
        <v>239</v>
      </c>
      <c r="AQ5397" s="27">
        <v>41897</v>
      </c>
      <c r="AR5397" t="s">
        <v>240</v>
      </c>
      <c r="AS5397">
        <v>2</v>
      </c>
      <c r="AT5397" t="s">
        <v>239</v>
      </c>
      <c r="AU5397" s="27">
        <v>41897</v>
      </c>
    </row>
    <row r="5398" spans="1:47" x14ac:dyDescent="0.2">
      <c r="A5398">
        <v>5397</v>
      </c>
      <c r="B5398" t="s">
        <v>18275</v>
      </c>
      <c r="C5398" t="s">
        <v>825</v>
      </c>
      <c r="D5398" t="s">
        <v>7718</v>
      </c>
      <c r="E5398" s="27">
        <v>41772</v>
      </c>
      <c r="F5398" t="s">
        <v>233</v>
      </c>
      <c r="G5398" s="27">
        <v>30451</v>
      </c>
      <c r="H5398">
        <v>32</v>
      </c>
      <c r="I5398" t="s">
        <v>244</v>
      </c>
      <c r="J5398" t="s">
        <v>245</v>
      </c>
      <c r="K5398">
        <v>0</v>
      </c>
      <c r="L5398">
        <v>2</v>
      </c>
      <c r="M5398">
        <v>0</v>
      </c>
      <c r="N5398">
        <v>0</v>
      </c>
      <c r="O5398">
        <v>1</v>
      </c>
      <c r="P5398">
        <v>-1</v>
      </c>
      <c r="Q5398" s="28">
        <v>41771.298611111109</v>
      </c>
      <c r="R5398" s="28">
        <v>41772.320138888892</v>
      </c>
      <c r="S5398" t="s">
        <v>18276</v>
      </c>
      <c r="T5398" s="27">
        <v>41771</v>
      </c>
      <c r="V5398">
        <v>1</v>
      </c>
      <c r="W5398" t="s">
        <v>36</v>
      </c>
      <c r="X5398" t="s">
        <v>254</v>
      </c>
      <c r="Y5398">
        <v>0</v>
      </c>
      <c r="AB5398" t="s">
        <v>237</v>
      </c>
      <c r="AH5398">
        <v>0</v>
      </c>
      <c r="AN5398" t="s">
        <v>238</v>
      </c>
      <c r="AO5398">
        <v>2</v>
      </c>
      <c r="AP5398" t="s">
        <v>239</v>
      </c>
      <c r="AQ5398" s="27">
        <v>41772</v>
      </c>
      <c r="AR5398" t="s">
        <v>240</v>
      </c>
      <c r="AS5398">
        <v>2</v>
      </c>
      <c r="AT5398" t="s">
        <v>239</v>
      </c>
      <c r="AU5398" s="27">
        <v>41772</v>
      </c>
    </row>
    <row r="5399" spans="1:47" x14ac:dyDescent="0.2">
      <c r="A5399">
        <v>5398</v>
      </c>
      <c r="B5399" t="s">
        <v>18277</v>
      </c>
      <c r="C5399" t="s">
        <v>1832</v>
      </c>
      <c r="D5399" t="s">
        <v>6240</v>
      </c>
      <c r="E5399" s="27">
        <v>41328</v>
      </c>
      <c r="F5399" t="s">
        <v>233</v>
      </c>
      <c r="G5399" s="27">
        <v>33906</v>
      </c>
      <c r="H5399">
        <v>23</v>
      </c>
      <c r="I5399" t="s">
        <v>259</v>
      </c>
      <c r="J5399" t="s">
        <v>250</v>
      </c>
      <c r="K5399">
        <v>0</v>
      </c>
      <c r="L5399">
        <v>8</v>
      </c>
      <c r="M5399">
        <v>0</v>
      </c>
      <c r="N5399">
        <v>0</v>
      </c>
      <c r="O5399">
        <v>0</v>
      </c>
      <c r="P5399">
        <v>-1</v>
      </c>
      <c r="Q5399" s="28">
        <v>41327.225694444445</v>
      </c>
      <c r="R5399" s="28">
        <v>41328.359027777777</v>
      </c>
      <c r="S5399" t="s">
        <v>18278</v>
      </c>
      <c r="T5399" s="27">
        <v>41327</v>
      </c>
      <c r="V5399">
        <v>1</v>
      </c>
      <c r="W5399" t="s">
        <v>36</v>
      </c>
      <c r="X5399" t="s">
        <v>263</v>
      </c>
      <c r="Y5399">
        <v>0</v>
      </c>
      <c r="AB5399" t="s">
        <v>237</v>
      </c>
      <c r="AH5399">
        <v>0</v>
      </c>
      <c r="AN5399" t="s">
        <v>238</v>
      </c>
      <c r="AO5399">
        <v>8</v>
      </c>
      <c r="AP5399" t="s">
        <v>269</v>
      </c>
      <c r="AQ5399" s="27">
        <v>41328</v>
      </c>
      <c r="AR5399" t="s">
        <v>240</v>
      </c>
      <c r="AS5399">
        <v>8</v>
      </c>
      <c r="AT5399" t="s">
        <v>269</v>
      </c>
      <c r="AU5399" s="27">
        <v>41328</v>
      </c>
    </row>
    <row r="5400" spans="1:47" x14ac:dyDescent="0.2">
      <c r="A5400">
        <v>5399</v>
      </c>
      <c r="B5400" t="s">
        <v>18279</v>
      </c>
      <c r="C5400" t="s">
        <v>830</v>
      </c>
      <c r="D5400" t="s">
        <v>18280</v>
      </c>
      <c r="E5400" s="27">
        <v>41473</v>
      </c>
      <c r="F5400" t="s">
        <v>233</v>
      </c>
      <c r="G5400" s="27">
        <v>21399</v>
      </c>
      <c r="H5400">
        <v>57</v>
      </c>
      <c r="I5400" t="s">
        <v>234</v>
      </c>
      <c r="J5400" t="s">
        <v>245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-2</v>
      </c>
      <c r="Q5400" s="28">
        <v>41471.384027777778</v>
      </c>
      <c r="R5400" s="28">
        <v>41473.468055555553</v>
      </c>
      <c r="S5400" t="s">
        <v>18281</v>
      </c>
      <c r="T5400" s="27">
        <v>41471</v>
      </c>
      <c r="V5400">
        <v>2</v>
      </c>
      <c r="W5400" t="s">
        <v>32</v>
      </c>
      <c r="X5400" t="s">
        <v>254</v>
      </c>
      <c r="Y5400">
        <v>0</v>
      </c>
      <c r="AB5400" t="s">
        <v>237</v>
      </c>
      <c r="AH5400">
        <v>0</v>
      </c>
      <c r="AN5400" t="s">
        <v>238</v>
      </c>
      <c r="AO5400">
        <v>1</v>
      </c>
      <c r="AP5400" t="s">
        <v>239</v>
      </c>
      <c r="AQ5400" s="27">
        <v>41473</v>
      </c>
      <c r="AR5400" t="s">
        <v>240</v>
      </c>
      <c r="AS5400">
        <v>1</v>
      </c>
      <c r="AT5400" t="s">
        <v>239</v>
      </c>
      <c r="AU5400" s="27">
        <v>41473</v>
      </c>
    </row>
    <row r="5401" spans="1:47" x14ac:dyDescent="0.2">
      <c r="A5401">
        <v>5400</v>
      </c>
      <c r="B5401" t="s">
        <v>18282</v>
      </c>
      <c r="C5401" t="s">
        <v>1342</v>
      </c>
      <c r="D5401" t="s">
        <v>3828</v>
      </c>
      <c r="E5401" s="27">
        <v>41669</v>
      </c>
      <c r="F5401" t="s">
        <v>233</v>
      </c>
      <c r="G5401" s="27">
        <v>33210</v>
      </c>
      <c r="H5401">
        <v>25</v>
      </c>
      <c r="I5401" t="s">
        <v>244</v>
      </c>
      <c r="J5401" t="s">
        <v>250</v>
      </c>
      <c r="K5401">
        <v>0</v>
      </c>
      <c r="L5401">
        <v>7</v>
      </c>
      <c r="M5401">
        <v>1</v>
      </c>
      <c r="N5401">
        <v>0</v>
      </c>
      <c r="O5401">
        <v>9</v>
      </c>
      <c r="P5401">
        <v>-17</v>
      </c>
      <c r="Q5401" s="28">
        <v>41652.538888888892</v>
      </c>
      <c r="R5401" s="28">
        <v>41665.041666666664</v>
      </c>
      <c r="S5401" t="s">
        <v>18283</v>
      </c>
      <c r="U5401" s="27">
        <v>41663</v>
      </c>
      <c r="V5401">
        <v>6</v>
      </c>
      <c r="W5401" t="s">
        <v>32</v>
      </c>
      <c r="X5401" t="s">
        <v>274</v>
      </c>
      <c r="Y5401">
        <v>0</v>
      </c>
      <c r="AB5401" t="s">
        <v>237</v>
      </c>
      <c r="AH5401">
        <v>0</v>
      </c>
      <c r="AN5401" t="s">
        <v>238</v>
      </c>
      <c r="AO5401">
        <v>4</v>
      </c>
      <c r="AP5401" t="s">
        <v>239</v>
      </c>
      <c r="AQ5401" s="27">
        <v>41669</v>
      </c>
      <c r="AR5401" t="s">
        <v>240</v>
      </c>
      <c r="AS5401">
        <v>7</v>
      </c>
      <c r="AT5401" t="s">
        <v>246</v>
      </c>
      <c r="AU5401" s="27">
        <v>41669</v>
      </c>
    </row>
    <row r="5402" spans="1:47" x14ac:dyDescent="0.2">
      <c r="A5402">
        <v>5401</v>
      </c>
      <c r="B5402" t="s">
        <v>18284</v>
      </c>
      <c r="C5402" t="s">
        <v>424</v>
      </c>
      <c r="D5402" t="s">
        <v>3399</v>
      </c>
      <c r="E5402" s="27">
        <v>41761</v>
      </c>
      <c r="F5402" t="s">
        <v>233</v>
      </c>
      <c r="G5402" s="27">
        <v>28315</v>
      </c>
      <c r="H5402">
        <v>38</v>
      </c>
      <c r="I5402" t="s">
        <v>244</v>
      </c>
      <c r="J5402" t="s">
        <v>22</v>
      </c>
      <c r="K5402">
        <v>0</v>
      </c>
      <c r="L5402">
        <v>5</v>
      </c>
      <c r="M5402">
        <v>0</v>
      </c>
      <c r="N5402">
        <v>0</v>
      </c>
      <c r="O5402">
        <v>8</v>
      </c>
      <c r="P5402">
        <v>-1</v>
      </c>
      <c r="Q5402" s="28">
        <v>41760.468055555553</v>
      </c>
      <c r="R5402" s="28">
        <v>41762.177083333336</v>
      </c>
      <c r="S5402" t="s">
        <v>18285</v>
      </c>
      <c r="T5402" s="27">
        <v>41760</v>
      </c>
      <c r="V5402">
        <v>1</v>
      </c>
      <c r="W5402" t="s">
        <v>32</v>
      </c>
      <c r="X5402" t="s">
        <v>348</v>
      </c>
      <c r="Y5402">
        <v>0</v>
      </c>
      <c r="AB5402" t="s">
        <v>237</v>
      </c>
      <c r="AH5402">
        <v>0</v>
      </c>
      <c r="AN5402" t="s">
        <v>238</v>
      </c>
      <c r="AO5402">
        <v>3</v>
      </c>
      <c r="AP5402" t="s">
        <v>239</v>
      </c>
      <c r="AQ5402" s="27">
        <v>41761</v>
      </c>
      <c r="AR5402" t="s">
        <v>240</v>
      </c>
      <c r="AS5402">
        <v>5</v>
      </c>
      <c r="AT5402" t="s">
        <v>246</v>
      </c>
      <c r="AU5402" s="27">
        <v>41761</v>
      </c>
    </row>
    <row r="5403" spans="1:47" x14ac:dyDescent="0.2">
      <c r="A5403">
        <v>5402</v>
      </c>
      <c r="B5403" t="s">
        <v>18286</v>
      </c>
      <c r="C5403" t="s">
        <v>18287</v>
      </c>
      <c r="D5403" t="s">
        <v>18288</v>
      </c>
      <c r="E5403" s="27">
        <v>41319</v>
      </c>
      <c r="F5403" t="s">
        <v>294</v>
      </c>
      <c r="G5403" s="27">
        <v>33742</v>
      </c>
      <c r="H5403">
        <v>23</v>
      </c>
      <c r="I5403" t="s">
        <v>259</v>
      </c>
      <c r="J5403" t="s">
        <v>250</v>
      </c>
      <c r="K5403">
        <v>0</v>
      </c>
      <c r="L5403">
        <v>10</v>
      </c>
      <c r="M5403">
        <v>0</v>
      </c>
      <c r="N5403">
        <v>0</v>
      </c>
      <c r="O5403">
        <v>2</v>
      </c>
      <c r="P5403">
        <v>16</v>
      </c>
      <c r="Q5403" s="28">
        <v>41335.196527777778</v>
      </c>
      <c r="R5403" s="28">
        <v>41451.354166666664</v>
      </c>
      <c r="S5403" t="s">
        <v>18289</v>
      </c>
      <c r="T5403" s="27">
        <v>41299</v>
      </c>
      <c r="V5403">
        <v>20</v>
      </c>
      <c r="W5403" t="s">
        <v>32</v>
      </c>
      <c r="X5403" t="s">
        <v>383</v>
      </c>
      <c r="Y5403">
        <v>1</v>
      </c>
      <c r="AA5403" t="s">
        <v>18290</v>
      </c>
      <c r="AB5403" t="s">
        <v>32</v>
      </c>
      <c r="AC5403">
        <v>0</v>
      </c>
      <c r="AD5403" s="27">
        <v>41462</v>
      </c>
      <c r="AE5403" t="s">
        <v>252</v>
      </c>
      <c r="AF5403" s="27">
        <v>41462</v>
      </c>
      <c r="AG5403" s="27">
        <v>41559</v>
      </c>
      <c r="AH5403">
        <v>1</v>
      </c>
      <c r="AJ5403" t="s">
        <v>18290</v>
      </c>
      <c r="AK5403" t="s">
        <v>255</v>
      </c>
      <c r="AL5403" s="27">
        <v>41462</v>
      </c>
      <c r="AM5403" t="s">
        <v>252</v>
      </c>
      <c r="AN5403" t="s">
        <v>238</v>
      </c>
      <c r="AO5403">
        <v>9</v>
      </c>
      <c r="AP5403" t="s">
        <v>269</v>
      </c>
      <c r="AQ5403" s="27">
        <v>41319</v>
      </c>
      <c r="AR5403" t="s">
        <v>240</v>
      </c>
      <c r="AS5403">
        <v>10</v>
      </c>
      <c r="AT5403" t="s">
        <v>269</v>
      </c>
      <c r="AU5403" s="27">
        <v>41319</v>
      </c>
    </row>
    <row r="5404" spans="1:47" x14ac:dyDescent="0.2">
      <c r="A5404">
        <v>5403</v>
      </c>
      <c r="B5404" t="s">
        <v>18291</v>
      </c>
      <c r="C5404" t="s">
        <v>4676</v>
      </c>
      <c r="D5404" t="s">
        <v>18292</v>
      </c>
      <c r="E5404" s="27">
        <v>41957</v>
      </c>
      <c r="F5404" t="s">
        <v>233</v>
      </c>
      <c r="G5404" s="27">
        <v>30465</v>
      </c>
      <c r="H5404">
        <v>32</v>
      </c>
      <c r="I5404" t="s">
        <v>244</v>
      </c>
      <c r="J5404" t="s">
        <v>250</v>
      </c>
      <c r="K5404">
        <v>0</v>
      </c>
      <c r="L5404">
        <v>10</v>
      </c>
      <c r="M5404">
        <v>0</v>
      </c>
      <c r="N5404">
        <v>0</v>
      </c>
      <c r="O5404">
        <v>8</v>
      </c>
      <c r="P5404">
        <v>0</v>
      </c>
      <c r="Q5404" s="28">
        <v>41957.05972222222</v>
      </c>
      <c r="R5404" s="28">
        <v>41959.124305555553</v>
      </c>
      <c r="S5404" t="s">
        <v>18293</v>
      </c>
      <c r="U5404" s="27">
        <v>41956</v>
      </c>
      <c r="V5404">
        <v>1</v>
      </c>
      <c r="W5404" t="s">
        <v>32</v>
      </c>
      <c r="X5404" t="s">
        <v>274</v>
      </c>
      <c r="Y5404">
        <v>1</v>
      </c>
      <c r="AA5404" t="s">
        <v>18294</v>
      </c>
      <c r="AB5404" t="s">
        <v>36</v>
      </c>
      <c r="AC5404">
        <v>0</v>
      </c>
      <c r="AD5404" s="27">
        <v>42014</v>
      </c>
      <c r="AE5404" t="s">
        <v>3794</v>
      </c>
      <c r="AF5404" s="27">
        <v>42014</v>
      </c>
      <c r="AG5404" s="27">
        <v>42015</v>
      </c>
      <c r="AH5404">
        <v>0</v>
      </c>
      <c r="AN5404" t="s">
        <v>238</v>
      </c>
      <c r="AO5404">
        <v>5</v>
      </c>
      <c r="AP5404" t="s">
        <v>246</v>
      </c>
      <c r="AQ5404" s="27">
        <v>41957</v>
      </c>
      <c r="AR5404" t="s">
        <v>240</v>
      </c>
      <c r="AS5404">
        <v>10</v>
      </c>
      <c r="AT5404" t="s">
        <v>269</v>
      </c>
      <c r="AU5404" s="27">
        <v>41957</v>
      </c>
    </row>
    <row r="5405" spans="1:47" x14ac:dyDescent="0.2">
      <c r="A5405">
        <v>5404</v>
      </c>
      <c r="B5405" t="s">
        <v>18295</v>
      </c>
      <c r="C5405" t="s">
        <v>12994</v>
      </c>
      <c r="D5405" t="s">
        <v>586</v>
      </c>
      <c r="E5405" s="27">
        <v>41565</v>
      </c>
      <c r="F5405" t="s">
        <v>294</v>
      </c>
      <c r="G5405" s="27">
        <v>29220</v>
      </c>
      <c r="H5405">
        <v>36</v>
      </c>
      <c r="I5405" t="s">
        <v>244</v>
      </c>
      <c r="J5405" t="s">
        <v>250</v>
      </c>
      <c r="K5405">
        <v>0</v>
      </c>
      <c r="L5405">
        <v>5</v>
      </c>
      <c r="M5405">
        <v>0</v>
      </c>
      <c r="N5405">
        <v>0</v>
      </c>
      <c r="O5405">
        <v>2</v>
      </c>
      <c r="P5405">
        <v>-2</v>
      </c>
      <c r="Q5405" s="28">
        <v>41563.244444444441</v>
      </c>
      <c r="R5405" s="28">
        <v>41564.211111111108</v>
      </c>
      <c r="S5405" t="s">
        <v>18296</v>
      </c>
      <c r="T5405" s="27">
        <v>41563</v>
      </c>
      <c r="V5405">
        <v>2</v>
      </c>
      <c r="W5405" t="s">
        <v>36</v>
      </c>
      <c r="X5405" t="s">
        <v>1884</v>
      </c>
      <c r="Y5405">
        <v>0</v>
      </c>
      <c r="AB5405" t="s">
        <v>237</v>
      </c>
      <c r="AH5405">
        <v>0</v>
      </c>
      <c r="AN5405" t="s">
        <v>238</v>
      </c>
      <c r="AO5405">
        <v>3</v>
      </c>
      <c r="AP5405" t="s">
        <v>239</v>
      </c>
      <c r="AQ5405" s="27">
        <v>41565</v>
      </c>
      <c r="AR5405" t="s">
        <v>240</v>
      </c>
      <c r="AS5405">
        <v>5</v>
      </c>
      <c r="AT5405" t="s">
        <v>246</v>
      </c>
      <c r="AU5405" s="27">
        <v>41565</v>
      </c>
    </row>
    <row r="5406" spans="1:47" x14ac:dyDescent="0.2">
      <c r="A5406">
        <v>5405</v>
      </c>
      <c r="B5406" t="s">
        <v>18297</v>
      </c>
      <c r="C5406" t="s">
        <v>4825</v>
      </c>
      <c r="D5406" t="s">
        <v>2252</v>
      </c>
      <c r="E5406" s="27">
        <v>41677</v>
      </c>
      <c r="F5406" t="s">
        <v>233</v>
      </c>
      <c r="G5406" s="27">
        <v>27452</v>
      </c>
      <c r="H5406">
        <v>41</v>
      </c>
      <c r="I5406" t="s">
        <v>244</v>
      </c>
      <c r="J5406" t="s">
        <v>250</v>
      </c>
      <c r="K5406">
        <v>0</v>
      </c>
      <c r="L5406">
        <v>5</v>
      </c>
      <c r="M5406">
        <v>0</v>
      </c>
      <c r="N5406">
        <v>0</v>
      </c>
      <c r="O5406">
        <v>5</v>
      </c>
      <c r="P5406">
        <v>-1</v>
      </c>
      <c r="Q5406" s="28">
        <v>41676.217361111114</v>
      </c>
      <c r="R5406" s="28">
        <v>41677.071527777778</v>
      </c>
      <c r="S5406" t="s">
        <v>18298</v>
      </c>
      <c r="T5406" s="27">
        <v>40671</v>
      </c>
      <c r="V5406">
        <v>1006</v>
      </c>
      <c r="W5406" t="s">
        <v>36</v>
      </c>
      <c r="X5406" t="s">
        <v>324</v>
      </c>
      <c r="Y5406">
        <v>0</v>
      </c>
      <c r="AB5406" t="s">
        <v>237</v>
      </c>
      <c r="AH5406">
        <v>0</v>
      </c>
      <c r="AN5406" t="s">
        <v>238</v>
      </c>
      <c r="AO5406">
        <v>6</v>
      </c>
      <c r="AP5406" t="s">
        <v>246</v>
      </c>
      <c r="AQ5406" s="27">
        <v>41677</v>
      </c>
      <c r="AR5406" t="s">
        <v>240</v>
      </c>
      <c r="AS5406">
        <v>5</v>
      </c>
      <c r="AT5406" t="s">
        <v>246</v>
      </c>
      <c r="AU5406" s="27">
        <v>41677</v>
      </c>
    </row>
    <row r="5407" spans="1:47" x14ac:dyDescent="0.2">
      <c r="A5407">
        <v>5406</v>
      </c>
      <c r="B5407" t="s">
        <v>18299</v>
      </c>
      <c r="C5407" t="s">
        <v>456</v>
      </c>
      <c r="D5407" t="s">
        <v>18300</v>
      </c>
      <c r="E5407" s="27">
        <v>41402</v>
      </c>
      <c r="F5407" t="s">
        <v>233</v>
      </c>
      <c r="G5407" s="27">
        <v>31009</v>
      </c>
      <c r="H5407">
        <v>31</v>
      </c>
      <c r="I5407" t="s">
        <v>244</v>
      </c>
      <c r="J5407" t="s">
        <v>353</v>
      </c>
      <c r="K5407">
        <v>0</v>
      </c>
      <c r="L5407">
        <v>3</v>
      </c>
      <c r="M5407">
        <v>0</v>
      </c>
      <c r="N5407">
        <v>0</v>
      </c>
      <c r="O5407">
        <v>2</v>
      </c>
      <c r="P5407">
        <v>-69</v>
      </c>
      <c r="Q5407" s="28">
        <v>41333.300694444442</v>
      </c>
      <c r="R5407" s="28">
        <v>41383.049305555556</v>
      </c>
      <c r="S5407" t="s">
        <v>18301</v>
      </c>
      <c r="T5407" s="27">
        <v>41333</v>
      </c>
      <c r="V5407">
        <v>69</v>
      </c>
      <c r="W5407" t="s">
        <v>32</v>
      </c>
      <c r="X5407" t="s">
        <v>1406</v>
      </c>
      <c r="Y5407">
        <v>0</v>
      </c>
      <c r="AB5407" t="s">
        <v>237</v>
      </c>
      <c r="AH5407">
        <v>0</v>
      </c>
      <c r="AN5407" t="s">
        <v>238</v>
      </c>
      <c r="AO5407">
        <v>2</v>
      </c>
      <c r="AP5407" t="s">
        <v>239</v>
      </c>
      <c r="AQ5407" s="27">
        <v>41402</v>
      </c>
      <c r="AR5407" t="s">
        <v>240</v>
      </c>
      <c r="AS5407">
        <v>3</v>
      </c>
      <c r="AT5407" t="s">
        <v>239</v>
      </c>
      <c r="AU5407" s="27">
        <v>41402</v>
      </c>
    </row>
    <row r="5408" spans="1:47" x14ac:dyDescent="0.2">
      <c r="A5408">
        <v>5407</v>
      </c>
      <c r="B5408" t="s">
        <v>18302</v>
      </c>
      <c r="C5408" t="s">
        <v>3623</v>
      </c>
      <c r="D5408" t="s">
        <v>2119</v>
      </c>
      <c r="E5408" s="27">
        <v>41817</v>
      </c>
      <c r="F5408" t="s">
        <v>233</v>
      </c>
      <c r="G5408" s="27">
        <v>29141</v>
      </c>
      <c r="H5408">
        <v>36</v>
      </c>
      <c r="I5408" t="s">
        <v>244</v>
      </c>
      <c r="J5408" t="s">
        <v>250</v>
      </c>
      <c r="K5408">
        <v>0</v>
      </c>
      <c r="L5408">
        <v>1</v>
      </c>
      <c r="M5408">
        <v>0</v>
      </c>
      <c r="N5408">
        <v>0</v>
      </c>
      <c r="O5408">
        <v>2</v>
      </c>
      <c r="P5408">
        <v>-2</v>
      </c>
      <c r="Q5408" s="28">
        <v>41815.433333333334</v>
      </c>
      <c r="R5408" s="28">
        <v>41817.435416666667</v>
      </c>
      <c r="S5408" t="s">
        <v>18303</v>
      </c>
      <c r="U5408" s="27">
        <v>41816</v>
      </c>
      <c r="V5408">
        <v>1</v>
      </c>
      <c r="W5408" t="s">
        <v>32</v>
      </c>
      <c r="X5408" t="s">
        <v>274</v>
      </c>
      <c r="Y5408">
        <v>0</v>
      </c>
      <c r="AB5408" t="s">
        <v>237</v>
      </c>
      <c r="AH5408">
        <v>0</v>
      </c>
      <c r="AN5408" t="s">
        <v>238</v>
      </c>
      <c r="AO5408">
        <v>1</v>
      </c>
      <c r="AP5408" t="s">
        <v>239</v>
      </c>
      <c r="AQ5408" s="27">
        <v>41817</v>
      </c>
      <c r="AR5408" t="s">
        <v>240</v>
      </c>
      <c r="AS5408">
        <v>1</v>
      </c>
      <c r="AT5408" t="s">
        <v>239</v>
      </c>
      <c r="AU5408" s="27">
        <v>41817</v>
      </c>
    </row>
    <row r="5409" spans="1:47" x14ac:dyDescent="0.2">
      <c r="A5409">
        <v>5408</v>
      </c>
      <c r="B5409" t="s">
        <v>18304</v>
      </c>
      <c r="C5409" t="s">
        <v>2276</v>
      </c>
      <c r="D5409" t="s">
        <v>6476</v>
      </c>
      <c r="E5409" s="27">
        <v>41926</v>
      </c>
      <c r="F5409" t="s">
        <v>233</v>
      </c>
      <c r="G5409" s="27">
        <v>19644</v>
      </c>
      <c r="H5409">
        <v>62</v>
      </c>
      <c r="I5409" t="s">
        <v>234</v>
      </c>
      <c r="J5409" t="s">
        <v>250</v>
      </c>
      <c r="K5409">
        <v>0</v>
      </c>
      <c r="L5409">
        <v>6</v>
      </c>
      <c r="M5409">
        <v>0</v>
      </c>
      <c r="N5409">
        <v>0</v>
      </c>
      <c r="O5409">
        <v>1</v>
      </c>
      <c r="P5409">
        <v>-1</v>
      </c>
      <c r="Q5409" s="28">
        <v>41925.09652777778</v>
      </c>
      <c r="R5409" s="28">
        <v>41988.441666666666</v>
      </c>
      <c r="S5409" t="s">
        <v>18305</v>
      </c>
      <c r="U5409" s="27">
        <v>41925</v>
      </c>
      <c r="V5409">
        <v>1</v>
      </c>
      <c r="W5409" t="s">
        <v>32</v>
      </c>
      <c r="X5409" t="s">
        <v>274</v>
      </c>
      <c r="Y5409">
        <v>0</v>
      </c>
      <c r="AB5409" t="s">
        <v>237</v>
      </c>
      <c r="AH5409">
        <v>0</v>
      </c>
      <c r="AN5409" t="s">
        <v>238</v>
      </c>
      <c r="AO5409">
        <v>1</v>
      </c>
      <c r="AP5409" t="s">
        <v>239</v>
      </c>
      <c r="AQ5409" s="27">
        <v>41926</v>
      </c>
      <c r="AR5409" t="s">
        <v>240</v>
      </c>
      <c r="AS5409">
        <v>6</v>
      </c>
      <c r="AT5409" t="s">
        <v>246</v>
      </c>
      <c r="AU5409" s="27">
        <v>41926</v>
      </c>
    </row>
    <row r="5410" spans="1:47" x14ac:dyDescent="0.2">
      <c r="A5410">
        <v>5409</v>
      </c>
      <c r="B5410" t="s">
        <v>18306</v>
      </c>
      <c r="C5410" t="s">
        <v>6196</v>
      </c>
      <c r="D5410" t="s">
        <v>7577</v>
      </c>
      <c r="E5410" s="27">
        <v>41639</v>
      </c>
      <c r="F5410" t="s">
        <v>294</v>
      </c>
      <c r="G5410" s="27">
        <v>27289</v>
      </c>
      <c r="H5410">
        <v>41</v>
      </c>
      <c r="I5410" t="s">
        <v>244</v>
      </c>
      <c r="J5410" t="s">
        <v>245</v>
      </c>
      <c r="K5410">
        <v>0</v>
      </c>
      <c r="L5410">
        <v>6</v>
      </c>
      <c r="M5410">
        <v>0</v>
      </c>
      <c r="N5410">
        <v>0</v>
      </c>
      <c r="O5410">
        <v>7</v>
      </c>
      <c r="P5410">
        <v>25</v>
      </c>
      <c r="Q5410" s="28">
        <v>41664.282638888886</v>
      </c>
      <c r="R5410" s="28">
        <v>42061.244444444441</v>
      </c>
      <c r="S5410" t="s">
        <v>18307</v>
      </c>
      <c r="U5410" s="27">
        <v>41558</v>
      </c>
      <c r="V5410">
        <v>81</v>
      </c>
      <c r="W5410" t="s">
        <v>32</v>
      </c>
      <c r="X5410" t="s">
        <v>274</v>
      </c>
      <c r="Y5410">
        <v>0</v>
      </c>
      <c r="AB5410" t="s">
        <v>237</v>
      </c>
      <c r="AH5410">
        <v>0</v>
      </c>
      <c r="AN5410" t="s">
        <v>238</v>
      </c>
      <c r="AO5410">
        <v>2</v>
      </c>
      <c r="AP5410" t="s">
        <v>239</v>
      </c>
      <c r="AQ5410" s="27">
        <v>41639</v>
      </c>
      <c r="AR5410" t="s">
        <v>240</v>
      </c>
      <c r="AS5410">
        <v>6</v>
      </c>
      <c r="AT5410" t="s">
        <v>246</v>
      </c>
      <c r="AU5410" s="27">
        <v>41639</v>
      </c>
    </row>
    <row r="5411" spans="1:47" x14ac:dyDescent="0.2">
      <c r="A5411">
        <v>5410</v>
      </c>
      <c r="B5411" t="s">
        <v>18308</v>
      </c>
      <c r="C5411" t="s">
        <v>14748</v>
      </c>
      <c r="D5411" t="s">
        <v>18309</v>
      </c>
      <c r="E5411" s="27">
        <v>41418</v>
      </c>
      <c r="F5411" t="s">
        <v>294</v>
      </c>
      <c r="G5411" s="27">
        <v>28129</v>
      </c>
      <c r="H5411">
        <v>39</v>
      </c>
      <c r="I5411" t="s">
        <v>244</v>
      </c>
      <c r="J5411" t="s">
        <v>22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-1</v>
      </c>
      <c r="Q5411" s="28">
        <v>41417.343055555553</v>
      </c>
      <c r="R5411" s="28">
        <v>41418.490277777775</v>
      </c>
      <c r="S5411" t="s">
        <v>18310</v>
      </c>
      <c r="T5411" s="27">
        <v>41417</v>
      </c>
      <c r="V5411">
        <v>1</v>
      </c>
      <c r="W5411" t="s">
        <v>32</v>
      </c>
      <c r="X5411" t="s">
        <v>359</v>
      </c>
      <c r="Y5411">
        <v>0</v>
      </c>
      <c r="AB5411" t="s">
        <v>237</v>
      </c>
      <c r="AH5411">
        <v>0</v>
      </c>
      <c r="AN5411" t="s">
        <v>238</v>
      </c>
      <c r="AO5411">
        <v>1</v>
      </c>
      <c r="AP5411" t="s">
        <v>239</v>
      </c>
      <c r="AQ5411" s="27">
        <v>41418</v>
      </c>
      <c r="AR5411" t="s">
        <v>240</v>
      </c>
      <c r="AS5411">
        <v>1</v>
      </c>
      <c r="AT5411" t="s">
        <v>239</v>
      </c>
      <c r="AU5411" s="27">
        <v>41418</v>
      </c>
    </row>
    <row r="5412" spans="1:47" x14ac:dyDescent="0.2">
      <c r="A5412">
        <v>5411</v>
      </c>
      <c r="B5412" t="s">
        <v>18311</v>
      </c>
      <c r="C5412" t="s">
        <v>12532</v>
      </c>
      <c r="D5412" t="s">
        <v>586</v>
      </c>
      <c r="E5412" s="27">
        <v>41515</v>
      </c>
      <c r="F5412" t="s">
        <v>233</v>
      </c>
      <c r="G5412" s="27">
        <v>34598</v>
      </c>
      <c r="H5412">
        <v>21</v>
      </c>
      <c r="I5412" t="s">
        <v>259</v>
      </c>
      <c r="J5412" t="s">
        <v>250</v>
      </c>
      <c r="K5412">
        <v>0</v>
      </c>
      <c r="L5412">
        <v>6</v>
      </c>
      <c r="M5412">
        <v>0</v>
      </c>
      <c r="N5412">
        <v>0</v>
      </c>
      <c r="O5412">
        <v>1</v>
      </c>
      <c r="P5412">
        <v>-1</v>
      </c>
      <c r="Q5412" s="28">
        <v>41514.478472222225</v>
      </c>
      <c r="R5412" s="28">
        <v>41516.065972222219</v>
      </c>
      <c r="S5412" t="s">
        <v>18312</v>
      </c>
      <c r="U5412" s="27">
        <v>41514</v>
      </c>
      <c r="V5412">
        <v>1</v>
      </c>
      <c r="W5412" t="s">
        <v>32</v>
      </c>
      <c r="X5412" t="s">
        <v>274</v>
      </c>
      <c r="Y5412">
        <v>1</v>
      </c>
      <c r="AA5412" t="s">
        <v>18313</v>
      </c>
      <c r="AB5412" t="s">
        <v>36</v>
      </c>
      <c r="AD5412" s="27">
        <v>41769</v>
      </c>
      <c r="AE5412" t="s">
        <v>879</v>
      </c>
      <c r="AH5412">
        <v>1</v>
      </c>
      <c r="AJ5412" t="s">
        <v>18314</v>
      </c>
      <c r="AK5412" t="s">
        <v>312</v>
      </c>
      <c r="AL5412" s="27">
        <v>42271</v>
      </c>
      <c r="AM5412" t="s">
        <v>867</v>
      </c>
      <c r="AN5412" t="s">
        <v>238</v>
      </c>
      <c r="AO5412">
        <v>6</v>
      </c>
      <c r="AP5412" t="s">
        <v>246</v>
      </c>
      <c r="AQ5412" s="27">
        <v>41515</v>
      </c>
      <c r="AR5412" t="s">
        <v>240</v>
      </c>
      <c r="AS5412">
        <v>6</v>
      </c>
      <c r="AT5412" t="s">
        <v>246</v>
      </c>
      <c r="AU5412" s="27">
        <v>41515</v>
      </c>
    </row>
    <row r="5413" spans="1:47" x14ac:dyDescent="0.2">
      <c r="A5413">
        <v>5412</v>
      </c>
      <c r="B5413" t="s">
        <v>18315</v>
      </c>
      <c r="C5413" t="s">
        <v>830</v>
      </c>
      <c r="D5413" t="s">
        <v>519</v>
      </c>
      <c r="E5413" s="27">
        <v>41894</v>
      </c>
      <c r="F5413" t="s">
        <v>233</v>
      </c>
      <c r="G5413" s="27">
        <v>26757</v>
      </c>
      <c r="H5413">
        <v>43</v>
      </c>
      <c r="I5413" t="s">
        <v>244</v>
      </c>
      <c r="J5413" t="s">
        <v>245</v>
      </c>
      <c r="K5413">
        <v>0</v>
      </c>
      <c r="L5413">
        <v>4</v>
      </c>
      <c r="M5413">
        <v>0</v>
      </c>
      <c r="N5413">
        <v>0</v>
      </c>
      <c r="O5413">
        <v>8</v>
      </c>
      <c r="P5413">
        <v>35</v>
      </c>
      <c r="Q5413" s="28">
        <v>41929.302777777775</v>
      </c>
      <c r="R5413" s="28">
        <v>41991.297222222223</v>
      </c>
      <c r="S5413" t="s">
        <v>18316</v>
      </c>
      <c r="T5413" s="27">
        <v>41459</v>
      </c>
      <c r="V5413">
        <v>435</v>
      </c>
      <c r="W5413" t="s">
        <v>32</v>
      </c>
      <c r="X5413" t="s">
        <v>2170</v>
      </c>
      <c r="Y5413">
        <v>1</v>
      </c>
      <c r="AA5413" t="s">
        <v>18317</v>
      </c>
      <c r="AB5413" t="s">
        <v>32</v>
      </c>
      <c r="AC5413">
        <v>0</v>
      </c>
      <c r="AD5413" s="27">
        <v>41929</v>
      </c>
      <c r="AE5413" t="s">
        <v>261</v>
      </c>
      <c r="AF5413" s="27">
        <v>41929</v>
      </c>
      <c r="AG5413" s="27">
        <v>41991</v>
      </c>
      <c r="AH5413">
        <v>0</v>
      </c>
      <c r="AN5413" t="s">
        <v>238</v>
      </c>
      <c r="AO5413">
        <v>6</v>
      </c>
      <c r="AP5413" t="s">
        <v>246</v>
      </c>
      <c r="AQ5413" s="27">
        <v>41894</v>
      </c>
      <c r="AR5413" t="s">
        <v>240</v>
      </c>
      <c r="AS5413">
        <v>4</v>
      </c>
      <c r="AT5413" t="s">
        <v>239</v>
      </c>
      <c r="AU5413" s="27">
        <v>41894</v>
      </c>
    </row>
    <row r="5414" spans="1:47" x14ac:dyDescent="0.2">
      <c r="A5414">
        <v>5413</v>
      </c>
      <c r="B5414" t="s">
        <v>18318</v>
      </c>
      <c r="C5414" t="s">
        <v>17955</v>
      </c>
      <c r="D5414" t="s">
        <v>2381</v>
      </c>
      <c r="E5414" s="27">
        <v>41870</v>
      </c>
      <c r="F5414" t="s">
        <v>233</v>
      </c>
      <c r="G5414" s="27">
        <v>34268</v>
      </c>
      <c r="H5414">
        <v>22</v>
      </c>
      <c r="I5414" t="s">
        <v>259</v>
      </c>
      <c r="J5414" t="s">
        <v>250</v>
      </c>
      <c r="K5414">
        <v>0</v>
      </c>
      <c r="L5414">
        <v>4</v>
      </c>
      <c r="M5414">
        <v>0</v>
      </c>
      <c r="N5414">
        <v>0</v>
      </c>
      <c r="O5414">
        <v>0</v>
      </c>
      <c r="P5414">
        <v>0</v>
      </c>
      <c r="Q5414" s="28">
        <v>41870.527083333334</v>
      </c>
      <c r="R5414" s="28">
        <v>41870.07708333333</v>
      </c>
      <c r="S5414" t="s">
        <v>18319</v>
      </c>
      <c r="T5414" s="27">
        <v>41869</v>
      </c>
      <c r="V5414">
        <v>1</v>
      </c>
      <c r="W5414" t="s">
        <v>32</v>
      </c>
      <c r="X5414" t="s">
        <v>5398</v>
      </c>
      <c r="Y5414">
        <v>0</v>
      </c>
      <c r="AB5414" t="s">
        <v>237</v>
      </c>
      <c r="AH5414">
        <v>0</v>
      </c>
      <c r="AN5414" t="s">
        <v>238</v>
      </c>
      <c r="AO5414">
        <v>6</v>
      </c>
      <c r="AP5414" t="s">
        <v>246</v>
      </c>
      <c r="AQ5414" s="27">
        <v>41870</v>
      </c>
      <c r="AR5414" t="s">
        <v>240</v>
      </c>
      <c r="AS5414">
        <v>4</v>
      </c>
      <c r="AT5414" t="s">
        <v>239</v>
      </c>
      <c r="AU5414" s="27">
        <v>41870</v>
      </c>
    </row>
    <row r="5415" spans="1:47" x14ac:dyDescent="0.2">
      <c r="A5415">
        <v>5414</v>
      </c>
      <c r="B5415" t="s">
        <v>18320</v>
      </c>
      <c r="C5415" t="s">
        <v>18321</v>
      </c>
      <c r="D5415" t="s">
        <v>16256</v>
      </c>
      <c r="E5415" s="27">
        <v>41284</v>
      </c>
      <c r="F5415" t="s">
        <v>233</v>
      </c>
      <c r="G5415" s="27">
        <v>31946</v>
      </c>
      <c r="H5415">
        <v>28</v>
      </c>
      <c r="I5415" t="s">
        <v>244</v>
      </c>
      <c r="J5415" t="s">
        <v>250</v>
      </c>
      <c r="K5415">
        <v>0</v>
      </c>
      <c r="L5415">
        <v>9</v>
      </c>
      <c r="M5415">
        <v>0</v>
      </c>
      <c r="N5415">
        <v>0</v>
      </c>
      <c r="O5415">
        <v>9</v>
      </c>
      <c r="P5415">
        <v>-1</v>
      </c>
      <c r="Q5415" s="28">
        <v>41283.188888888886</v>
      </c>
      <c r="R5415" s="28">
        <v>41592.273611111108</v>
      </c>
      <c r="S5415" t="s">
        <v>18322</v>
      </c>
      <c r="T5415" s="27">
        <v>41283</v>
      </c>
      <c r="V5415">
        <v>1</v>
      </c>
      <c r="W5415" t="s">
        <v>32</v>
      </c>
      <c r="X5415" t="s">
        <v>867</v>
      </c>
      <c r="Y5415">
        <v>0</v>
      </c>
      <c r="AB5415" t="s">
        <v>237</v>
      </c>
      <c r="AH5415">
        <v>0</v>
      </c>
      <c r="AN5415" t="s">
        <v>238</v>
      </c>
      <c r="AO5415">
        <v>8</v>
      </c>
      <c r="AP5415" t="s">
        <v>269</v>
      </c>
      <c r="AQ5415" s="27">
        <v>41284</v>
      </c>
      <c r="AR5415" t="s">
        <v>240</v>
      </c>
      <c r="AS5415">
        <v>9</v>
      </c>
      <c r="AT5415" t="s">
        <v>269</v>
      </c>
      <c r="AU5415" s="27">
        <v>41284</v>
      </c>
    </row>
    <row r="5416" spans="1:47" x14ac:dyDescent="0.2">
      <c r="A5416">
        <v>5415</v>
      </c>
      <c r="B5416" t="s">
        <v>18323</v>
      </c>
      <c r="C5416" t="s">
        <v>2619</v>
      </c>
      <c r="D5416" t="s">
        <v>5604</v>
      </c>
      <c r="E5416" s="27">
        <v>41917</v>
      </c>
      <c r="F5416" t="s">
        <v>233</v>
      </c>
      <c r="G5416" s="27">
        <v>34157</v>
      </c>
      <c r="H5416">
        <v>22</v>
      </c>
      <c r="I5416" t="s">
        <v>259</v>
      </c>
      <c r="J5416" t="s">
        <v>250</v>
      </c>
      <c r="K5416">
        <v>0</v>
      </c>
      <c r="L5416">
        <v>4</v>
      </c>
      <c r="M5416">
        <v>0</v>
      </c>
      <c r="N5416">
        <v>0</v>
      </c>
      <c r="O5416">
        <v>0</v>
      </c>
      <c r="W5416" t="s">
        <v>237</v>
      </c>
      <c r="Y5416">
        <v>-1</v>
      </c>
      <c r="AB5416" t="s">
        <v>237</v>
      </c>
      <c r="AH5416">
        <v>0</v>
      </c>
      <c r="AN5416" t="s">
        <v>238</v>
      </c>
      <c r="AO5416">
        <v>4</v>
      </c>
      <c r="AP5416" t="s">
        <v>239</v>
      </c>
      <c r="AQ5416" s="27">
        <v>41917</v>
      </c>
      <c r="AR5416" t="s">
        <v>240</v>
      </c>
      <c r="AS5416">
        <v>4</v>
      </c>
      <c r="AT5416" t="s">
        <v>239</v>
      </c>
      <c r="AU5416" s="27">
        <v>41917</v>
      </c>
    </row>
    <row r="5417" spans="1:47" x14ac:dyDescent="0.2">
      <c r="A5417">
        <v>5416</v>
      </c>
      <c r="B5417" t="s">
        <v>18324</v>
      </c>
      <c r="C5417" t="s">
        <v>656</v>
      </c>
      <c r="D5417" t="s">
        <v>1929</v>
      </c>
      <c r="E5417" s="27">
        <v>41393</v>
      </c>
      <c r="F5417" t="s">
        <v>233</v>
      </c>
      <c r="G5417" s="27">
        <v>30823</v>
      </c>
      <c r="H5417">
        <v>31</v>
      </c>
      <c r="I5417" t="s">
        <v>244</v>
      </c>
      <c r="J5417" t="s">
        <v>250</v>
      </c>
      <c r="K5417">
        <v>0</v>
      </c>
      <c r="L5417">
        <v>4</v>
      </c>
      <c r="M5417">
        <v>0</v>
      </c>
      <c r="N5417">
        <v>0</v>
      </c>
      <c r="O5417">
        <v>2</v>
      </c>
      <c r="P5417">
        <v>-1</v>
      </c>
      <c r="Q5417" s="28">
        <v>41392.107638888891</v>
      </c>
      <c r="R5417" s="28">
        <v>41394.143055555556</v>
      </c>
      <c r="S5417" t="s">
        <v>18325</v>
      </c>
      <c r="T5417" s="27">
        <v>41392</v>
      </c>
      <c r="V5417">
        <v>1</v>
      </c>
      <c r="W5417" t="s">
        <v>36</v>
      </c>
      <c r="X5417" t="s">
        <v>422</v>
      </c>
      <c r="Y5417">
        <v>0</v>
      </c>
      <c r="AB5417" t="s">
        <v>237</v>
      </c>
      <c r="AH5417">
        <v>0</v>
      </c>
      <c r="AN5417" t="s">
        <v>238</v>
      </c>
      <c r="AO5417">
        <v>6</v>
      </c>
      <c r="AP5417" t="s">
        <v>246</v>
      </c>
      <c r="AQ5417" s="27">
        <v>41393</v>
      </c>
      <c r="AR5417" t="s">
        <v>240</v>
      </c>
      <c r="AS5417">
        <v>4</v>
      </c>
      <c r="AT5417" t="s">
        <v>239</v>
      </c>
      <c r="AU5417" s="27">
        <v>41393</v>
      </c>
    </row>
    <row r="5418" spans="1:47" x14ac:dyDescent="0.2">
      <c r="A5418">
        <v>5417</v>
      </c>
      <c r="B5418" t="s">
        <v>18326</v>
      </c>
      <c r="C5418" t="s">
        <v>1147</v>
      </c>
      <c r="D5418" t="s">
        <v>11130</v>
      </c>
      <c r="E5418" s="27">
        <v>41309</v>
      </c>
      <c r="F5418" t="s">
        <v>233</v>
      </c>
      <c r="G5418" s="27">
        <v>28682</v>
      </c>
      <c r="H5418">
        <v>37</v>
      </c>
      <c r="I5418" t="s">
        <v>244</v>
      </c>
      <c r="J5418" t="s">
        <v>245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-2</v>
      </c>
      <c r="Q5418" s="28">
        <v>41307.379861111112</v>
      </c>
      <c r="R5418" s="28">
        <v>41308.368055555555</v>
      </c>
      <c r="S5418" t="s">
        <v>18327</v>
      </c>
      <c r="T5418" s="27">
        <v>41307</v>
      </c>
      <c r="V5418">
        <v>2</v>
      </c>
      <c r="W5418" t="s">
        <v>36</v>
      </c>
      <c r="X5418" t="s">
        <v>279</v>
      </c>
      <c r="Y5418">
        <v>0</v>
      </c>
      <c r="AB5418" t="s">
        <v>237</v>
      </c>
      <c r="AH5418">
        <v>0</v>
      </c>
      <c r="AN5418" t="s">
        <v>238</v>
      </c>
      <c r="AO5418">
        <v>2</v>
      </c>
      <c r="AP5418" t="s">
        <v>239</v>
      </c>
      <c r="AQ5418" s="27">
        <v>41309</v>
      </c>
      <c r="AR5418" t="s">
        <v>240</v>
      </c>
      <c r="AS5418">
        <v>1</v>
      </c>
      <c r="AT5418" t="s">
        <v>239</v>
      </c>
      <c r="AU5418" s="27">
        <v>41309</v>
      </c>
    </row>
    <row r="5419" spans="1:47" x14ac:dyDescent="0.2">
      <c r="A5419">
        <v>5418</v>
      </c>
      <c r="B5419" t="s">
        <v>18328</v>
      </c>
      <c r="C5419" t="s">
        <v>553</v>
      </c>
      <c r="D5419" t="s">
        <v>4145</v>
      </c>
      <c r="E5419" s="27">
        <v>41312</v>
      </c>
      <c r="F5419" t="s">
        <v>233</v>
      </c>
      <c r="G5419" s="27">
        <v>32360</v>
      </c>
      <c r="H5419">
        <v>27</v>
      </c>
      <c r="I5419" t="s">
        <v>244</v>
      </c>
      <c r="J5419" t="s">
        <v>250</v>
      </c>
      <c r="K5419">
        <v>0</v>
      </c>
      <c r="L5419">
        <v>2</v>
      </c>
      <c r="M5419">
        <v>0</v>
      </c>
      <c r="N5419">
        <v>0</v>
      </c>
      <c r="O5419">
        <v>0</v>
      </c>
      <c r="P5419">
        <v>-1</v>
      </c>
      <c r="Q5419" s="28">
        <v>41311.428472222222</v>
      </c>
      <c r="R5419" s="28">
        <v>41313.267361111109</v>
      </c>
      <c r="S5419" t="s">
        <v>18329</v>
      </c>
      <c r="T5419" s="27">
        <v>41311</v>
      </c>
      <c r="V5419">
        <v>1</v>
      </c>
      <c r="W5419" t="s">
        <v>32</v>
      </c>
      <c r="X5419" t="s">
        <v>359</v>
      </c>
      <c r="Y5419">
        <v>0</v>
      </c>
      <c r="AB5419" t="s">
        <v>237</v>
      </c>
      <c r="AH5419">
        <v>0</v>
      </c>
      <c r="AN5419" t="s">
        <v>238</v>
      </c>
      <c r="AO5419">
        <v>4</v>
      </c>
      <c r="AP5419" t="s">
        <v>239</v>
      </c>
      <c r="AQ5419" s="27">
        <v>41312</v>
      </c>
      <c r="AR5419" t="s">
        <v>240</v>
      </c>
      <c r="AS5419">
        <v>2</v>
      </c>
      <c r="AT5419" t="s">
        <v>239</v>
      </c>
      <c r="AU5419" s="27">
        <v>41312</v>
      </c>
    </row>
    <row r="5420" spans="1:47" x14ac:dyDescent="0.2">
      <c r="A5420">
        <v>5419</v>
      </c>
      <c r="B5420" t="s">
        <v>18330</v>
      </c>
      <c r="C5420" t="s">
        <v>990</v>
      </c>
      <c r="D5420" t="s">
        <v>18331</v>
      </c>
      <c r="E5420" s="27">
        <v>41857</v>
      </c>
      <c r="F5420" t="s">
        <v>233</v>
      </c>
      <c r="G5420" s="27">
        <v>24494</v>
      </c>
      <c r="H5420">
        <v>49</v>
      </c>
      <c r="I5420" t="s">
        <v>234</v>
      </c>
      <c r="J5420" t="s">
        <v>250</v>
      </c>
      <c r="K5420">
        <v>0</v>
      </c>
      <c r="L5420">
        <v>7</v>
      </c>
      <c r="M5420">
        <v>0</v>
      </c>
      <c r="N5420">
        <v>0</v>
      </c>
      <c r="O5420">
        <v>15</v>
      </c>
      <c r="P5420">
        <v>-137</v>
      </c>
      <c r="Q5420" s="28">
        <v>41720.091666666667</v>
      </c>
      <c r="R5420" s="28">
        <v>41737.196527777778</v>
      </c>
      <c r="S5420" t="s">
        <v>18332</v>
      </c>
      <c r="T5420" s="27">
        <v>41720</v>
      </c>
      <c r="V5420">
        <v>137</v>
      </c>
      <c r="W5420" t="s">
        <v>36</v>
      </c>
      <c r="X5420" t="s">
        <v>279</v>
      </c>
      <c r="Y5420">
        <v>0</v>
      </c>
      <c r="AB5420" t="s">
        <v>237</v>
      </c>
      <c r="AH5420">
        <v>0</v>
      </c>
      <c r="AN5420" t="s">
        <v>238</v>
      </c>
      <c r="AO5420">
        <v>2</v>
      </c>
      <c r="AP5420" t="s">
        <v>239</v>
      </c>
      <c r="AQ5420" s="27">
        <v>41857</v>
      </c>
      <c r="AR5420" t="s">
        <v>240</v>
      </c>
      <c r="AS5420">
        <v>7</v>
      </c>
      <c r="AT5420" t="s">
        <v>246</v>
      </c>
      <c r="AU5420" s="27">
        <v>41857</v>
      </c>
    </row>
    <row r="5421" spans="1:47" x14ac:dyDescent="0.2">
      <c r="A5421">
        <v>5420</v>
      </c>
      <c r="B5421" t="s">
        <v>18333</v>
      </c>
      <c r="C5421" t="s">
        <v>2056</v>
      </c>
      <c r="D5421" t="s">
        <v>1420</v>
      </c>
      <c r="E5421" s="27">
        <v>41814</v>
      </c>
      <c r="F5421" t="s">
        <v>233</v>
      </c>
      <c r="G5421" s="27">
        <v>34221</v>
      </c>
      <c r="H5421">
        <v>22</v>
      </c>
      <c r="I5421" t="s">
        <v>259</v>
      </c>
      <c r="J5421" t="s">
        <v>250</v>
      </c>
      <c r="K5421">
        <v>0</v>
      </c>
      <c r="L5421">
        <v>4</v>
      </c>
      <c r="M5421">
        <v>0</v>
      </c>
      <c r="N5421">
        <v>0</v>
      </c>
      <c r="O5421">
        <v>2</v>
      </c>
      <c r="P5421">
        <v>-22</v>
      </c>
      <c r="Q5421" s="28">
        <v>41792.143750000003</v>
      </c>
      <c r="R5421" s="28">
        <v>41808.145138888889</v>
      </c>
      <c r="S5421" t="s">
        <v>18334</v>
      </c>
      <c r="T5421" s="27">
        <v>41791</v>
      </c>
      <c r="V5421">
        <v>23</v>
      </c>
      <c r="W5421" t="s">
        <v>32</v>
      </c>
      <c r="X5421" t="s">
        <v>300</v>
      </c>
      <c r="Y5421">
        <v>1</v>
      </c>
      <c r="AA5421" t="s">
        <v>18335</v>
      </c>
      <c r="AB5421" t="s">
        <v>36</v>
      </c>
      <c r="AD5421" s="27">
        <v>42364</v>
      </c>
      <c r="AE5421" t="s">
        <v>392</v>
      </c>
      <c r="AH5421">
        <v>0</v>
      </c>
      <c r="AN5421" t="s">
        <v>238</v>
      </c>
      <c r="AO5421">
        <v>4</v>
      </c>
      <c r="AP5421" t="s">
        <v>239</v>
      </c>
      <c r="AQ5421" s="27">
        <v>41814</v>
      </c>
      <c r="AR5421" t="s">
        <v>240</v>
      </c>
      <c r="AS5421">
        <v>4</v>
      </c>
      <c r="AT5421" t="s">
        <v>239</v>
      </c>
      <c r="AU5421" s="27">
        <v>41814</v>
      </c>
    </row>
    <row r="5422" spans="1:47" x14ac:dyDescent="0.2">
      <c r="A5422">
        <v>5421</v>
      </c>
      <c r="B5422" t="s">
        <v>18336</v>
      </c>
      <c r="C5422" t="s">
        <v>18337</v>
      </c>
      <c r="D5422" t="s">
        <v>3624</v>
      </c>
      <c r="E5422" s="27">
        <v>41541</v>
      </c>
      <c r="F5422" t="s">
        <v>233</v>
      </c>
      <c r="G5422" s="27">
        <v>24492</v>
      </c>
      <c r="H5422">
        <v>49</v>
      </c>
      <c r="I5422" t="s">
        <v>234</v>
      </c>
      <c r="J5422" t="s">
        <v>250</v>
      </c>
      <c r="K5422">
        <v>0</v>
      </c>
      <c r="L5422">
        <v>5</v>
      </c>
      <c r="M5422">
        <v>0</v>
      </c>
      <c r="N5422">
        <v>0</v>
      </c>
      <c r="O5422">
        <v>0</v>
      </c>
      <c r="P5422">
        <v>-1</v>
      </c>
      <c r="Q5422" s="28">
        <v>41540.07708333333</v>
      </c>
      <c r="R5422" s="28">
        <v>41541.328472222223</v>
      </c>
      <c r="S5422" t="s">
        <v>18338</v>
      </c>
      <c r="T5422" s="27">
        <v>41540</v>
      </c>
      <c r="V5422">
        <v>1</v>
      </c>
      <c r="W5422" t="s">
        <v>32</v>
      </c>
      <c r="X5422" t="s">
        <v>364</v>
      </c>
      <c r="Y5422">
        <v>0</v>
      </c>
      <c r="AB5422" t="s">
        <v>237</v>
      </c>
      <c r="AH5422">
        <v>0</v>
      </c>
      <c r="AN5422" t="s">
        <v>238</v>
      </c>
      <c r="AO5422">
        <v>4</v>
      </c>
      <c r="AP5422" t="s">
        <v>239</v>
      </c>
      <c r="AQ5422" s="27">
        <v>41541</v>
      </c>
      <c r="AR5422" t="s">
        <v>240</v>
      </c>
      <c r="AS5422">
        <v>5</v>
      </c>
      <c r="AT5422" t="s">
        <v>246</v>
      </c>
      <c r="AU5422" s="27">
        <v>41541</v>
      </c>
    </row>
    <row r="5423" spans="1:47" x14ac:dyDescent="0.2">
      <c r="A5423">
        <v>5422</v>
      </c>
      <c r="B5423" t="s">
        <v>18339</v>
      </c>
      <c r="C5423" t="s">
        <v>5686</v>
      </c>
      <c r="D5423" t="s">
        <v>18340</v>
      </c>
      <c r="E5423" s="27">
        <v>41765</v>
      </c>
      <c r="F5423" t="s">
        <v>233</v>
      </c>
      <c r="G5423" s="27">
        <v>31937</v>
      </c>
      <c r="H5423">
        <v>28</v>
      </c>
      <c r="I5423" t="s">
        <v>244</v>
      </c>
      <c r="J5423" t="s">
        <v>245</v>
      </c>
      <c r="K5423">
        <v>0</v>
      </c>
      <c r="L5423">
        <v>8</v>
      </c>
      <c r="M5423">
        <v>0</v>
      </c>
      <c r="N5423">
        <v>0</v>
      </c>
      <c r="O5423">
        <v>5</v>
      </c>
      <c r="P5423">
        <v>-1</v>
      </c>
      <c r="Q5423" s="28">
        <v>41764.269444444442</v>
      </c>
      <c r="R5423" s="28">
        <v>41765.074999999997</v>
      </c>
      <c r="S5423" t="s">
        <v>18341</v>
      </c>
      <c r="T5423" s="27">
        <v>41764</v>
      </c>
      <c r="V5423">
        <v>1</v>
      </c>
      <c r="W5423" t="s">
        <v>32</v>
      </c>
      <c r="X5423" t="s">
        <v>261</v>
      </c>
      <c r="Y5423">
        <v>0</v>
      </c>
      <c r="AB5423" t="s">
        <v>237</v>
      </c>
      <c r="AH5423">
        <v>0</v>
      </c>
      <c r="AN5423" t="s">
        <v>238</v>
      </c>
      <c r="AO5423">
        <v>4</v>
      </c>
      <c r="AP5423" t="s">
        <v>239</v>
      </c>
      <c r="AQ5423" s="27">
        <v>41765</v>
      </c>
      <c r="AR5423" t="s">
        <v>240</v>
      </c>
      <c r="AS5423">
        <v>8</v>
      </c>
      <c r="AT5423" t="s">
        <v>269</v>
      </c>
      <c r="AU5423" s="27">
        <v>41765</v>
      </c>
    </row>
    <row r="5424" spans="1:47" x14ac:dyDescent="0.2">
      <c r="A5424">
        <v>5423</v>
      </c>
      <c r="B5424" t="s">
        <v>18342</v>
      </c>
      <c r="C5424" t="s">
        <v>2466</v>
      </c>
      <c r="D5424" t="s">
        <v>18343</v>
      </c>
      <c r="E5424" s="27">
        <v>41600</v>
      </c>
      <c r="F5424" t="s">
        <v>233</v>
      </c>
      <c r="G5424" s="27">
        <v>20683</v>
      </c>
      <c r="H5424">
        <v>59</v>
      </c>
      <c r="I5424" t="s">
        <v>234</v>
      </c>
      <c r="J5424" t="s">
        <v>245</v>
      </c>
      <c r="K5424">
        <v>0</v>
      </c>
      <c r="L5424">
        <v>1</v>
      </c>
      <c r="M5424">
        <v>0</v>
      </c>
      <c r="N5424">
        <v>0</v>
      </c>
      <c r="O5424">
        <v>2</v>
      </c>
      <c r="P5424">
        <v>-19</v>
      </c>
      <c r="Q5424" s="28">
        <v>41581.45208333333</v>
      </c>
      <c r="R5424" s="28">
        <v>41600.261111111111</v>
      </c>
      <c r="S5424" t="s">
        <v>18344</v>
      </c>
      <c r="T5424" s="27">
        <v>41581</v>
      </c>
      <c r="V5424">
        <v>19</v>
      </c>
      <c r="W5424" t="s">
        <v>32</v>
      </c>
      <c r="X5424" t="s">
        <v>390</v>
      </c>
      <c r="Y5424">
        <v>0</v>
      </c>
      <c r="AB5424" t="s">
        <v>237</v>
      </c>
      <c r="AH5424">
        <v>0</v>
      </c>
      <c r="AN5424" t="s">
        <v>238</v>
      </c>
      <c r="AO5424">
        <v>1</v>
      </c>
      <c r="AP5424" t="s">
        <v>239</v>
      </c>
      <c r="AQ5424" s="27">
        <v>41600</v>
      </c>
      <c r="AR5424" t="s">
        <v>240</v>
      </c>
      <c r="AS5424">
        <v>1</v>
      </c>
      <c r="AT5424" t="s">
        <v>239</v>
      </c>
      <c r="AU5424" s="27">
        <v>41600</v>
      </c>
    </row>
    <row r="5425" spans="1:47" x14ac:dyDescent="0.2">
      <c r="A5425">
        <v>5424</v>
      </c>
      <c r="B5425" t="s">
        <v>18345</v>
      </c>
      <c r="C5425" t="s">
        <v>1010</v>
      </c>
      <c r="D5425" t="s">
        <v>18346</v>
      </c>
      <c r="E5425" s="27">
        <v>41769</v>
      </c>
      <c r="F5425" t="s">
        <v>233</v>
      </c>
      <c r="G5425" s="27">
        <v>18470</v>
      </c>
      <c r="H5425">
        <v>65</v>
      </c>
      <c r="I5425" t="s">
        <v>234</v>
      </c>
      <c r="J5425" t="s">
        <v>245</v>
      </c>
      <c r="K5425">
        <v>0</v>
      </c>
      <c r="L5425">
        <v>1</v>
      </c>
      <c r="M5425">
        <v>0</v>
      </c>
      <c r="N5425">
        <v>0</v>
      </c>
      <c r="O5425">
        <v>0</v>
      </c>
      <c r="W5425" t="s">
        <v>237</v>
      </c>
      <c r="Y5425">
        <v>-1</v>
      </c>
      <c r="AB5425" t="s">
        <v>237</v>
      </c>
      <c r="AH5425">
        <v>0</v>
      </c>
      <c r="AN5425" t="s">
        <v>238</v>
      </c>
      <c r="AO5425">
        <v>1</v>
      </c>
      <c r="AP5425" t="s">
        <v>239</v>
      </c>
      <c r="AQ5425" s="27">
        <v>41769</v>
      </c>
      <c r="AR5425" t="s">
        <v>240</v>
      </c>
      <c r="AS5425">
        <v>1</v>
      </c>
      <c r="AT5425" t="s">
        <v>239</v>
      </c>
      <c r="AU5425" s="27">
        <v>41769</v>
      </c>
    </row>
    <row r="5426" spans="1:47" x14ac:dyDescent="0.2">
      <c r="A5426">
        <v>5425</v>
      </c>
      <c r="B5426" t="s">
        <v>18347</v>
      </c>
      <c r="C5426" t="s">
        <v>1197</v>
      </c>
      <c r="D5426" t="s">
        <v>18348</v>
      </c>
      <c r="E5426" s="27">
        <v>41986</v>
      </c>
      <c r="F5426" t="s">
        <v>294</v>
      </c>
      <c r="G5426" s="27">
        <v>30130</v>
      </c>
      <c r="H5426">
        <v>33</v>
      </c>
      <c r="I5426" t="s">
        <v>244</v>
      </c>
      <c r="J5426" t="s">
        <v>250</v>
      </c>
      <c r="K5426">
        <v>0</v>
      </c>
      <c r="L5426">
        <v>9</v>
      </c>
      <c r="M5426">
        <v>0</v>
      </c>
      <c r="N5426">
        <v>0</v>
      </c>
      <c r="O5426">
        <v>0</v>
      </c>
      <c r="P5426">
        <v>-1</v>
      </c>
      <c r="Q5426" s="28">
        <v>41985.084722222222</v>
      </c>
      <c r="R5426" s="28">
        <v>42014.413888888892</v>
      </c>
      <c r="S5426" t="s">
        <v>18349</v>
      </c>
      <c r="T5426" s="27">
        <v>41985</v>
      </c>
      <c r="V5426">
        <v>1</v>
      </c>
      <c r="W5426" t="s">
        <v>32</v>
      </c>
      <c r="X5426" t="s">
        <v>261</v>
      </c>
      <c r="Y5426">
        <v>1</v>
      </c>
      <c r="AA5426" t="s">
        <v>18350</v>
      </c>
      <c r="AB5426" t="s">
        <v>32</v>
      </c>
      <c r="AC5426">
        <v>0</v>
      </c>
      <c r="AD5426" s="27">
        <v>42268</v>
      </c>
      <c r="AE5426" t="s">
        <v>261</v>
      </c>
      <c r="AF5426" s="27">
        <v>42268</v>
      </c>
      <c r="AG5426" s="27">
        <v>42306</v>
      </c>
      <c r="AH5426">
        <v>0</v>
      </c>
      <c r="AN5426" t="s">
        <v>238</v>
      </c>
      <c r="AO5426">
        <v>7</v>
      </c>
      <c r="AP5426" t="s">
        <v>246</v>
      </c>
      <c r="AQ5426" s="27">
        <v>41986</v>
      </c>
      <c r="AR5426" t="s">
        <v>240</v>
      </c>
      <c r="AS5426">
        <v>9</v>
      </c>
      <c r="AT5426" t="s">
        <v>269</v>
      </c>
      <c r="AU5426" s="27">
        <v>41986</v>
      </c>
    </row>
    <row r="5427" spans="1:47" x14ac:dyDescent="0.2">
      <c r="A5427">
        <v>5426</v>
      </c>
      <c r="B5427" t="s">
        <v>18351</v>
      </c>
      <c r="C5427" t="s">
        <v>793</v>
      </c>
      <c r="D5427" t="s">
        <v>11078</v>
      </c>
      <c r="E5427" s="27">
        <v>41625</v>
      </c>
      <c r="F5427" t="s">
        <v>233</v>
      </c>
      <c r="G5427" s="27">
        <v>28023</v>
      </c>
      <c r="H5427">
        <v>39</v>
      </c>
      <c r="I5427" t="s">
        <v>244</v>
      </c>
      <c r="J5427" t="s">
        <v>245</v>
      </c>
      <c r="K5427">
        <v>0</v>
      </c>
      <c r="L5427">
        <v>10</v>
      </c>
      <c r="M5427">
        <v>0</v>
      </c>
      <c r="N5427">
        <v>0</v>
      </c>
      <c r="O5427">
        <v>21</v>
      </c>
      <c r="P5427">
        <v>-216</v>
      </c>
      <c r="Q5427" s="28">
        <v>41409.376388888886</v>
      </c>
      <c r="R5427" s="28">
        <v>41603.478472222225</v>
      </c>
      <c r="S5427" t="s">
        <v>18352</v>
      </c>
      <c r="T5427" s="27">
        <v>41409</v>
      </c>
      <c r="V5427">
        <v>216</v>
      </c>
      <c r="W5427" t="s">
        <v>32</v>
      </c>
      <c r="X5427" t="s">
        <v>4479</v>
      </c>
      <c r="Y5427">
        <v>0</v>
      </c>
      <c r="AB5427" t="s">
        <v>237</v>
      </c>
      <c r="AH5427">
        <v>0</v>
      </c>
      <c r="AN5427" t="s">
        <v>238</v>
      </c>
      <c r="AO5427">
        <v>10</v>
      </c>
      <c r="AP5427" t="s">
        <v>269</v>
      </c>
      <c r="AQ5427" s="27">
        <v>41625</v>
      </c>
      <c r="AR5427" t="s">
        <v>240</v>
      </c>
      <c r="AS5427">
        <v>10</v>
      </c>
      <c r="AT5427" t="s">
        <v>269</v>
      </c>
      <c r="AU5427" s="27">
        <v>41625</v>
      </c>
    </row>
    <row r="5428" spans="1:47" x14ac:dyDescent="0.2">
      <c r="A5428">
        <v>5427</v>
      </c>
      <c r="B5428" t="s">
        <v>18353</v>
      </c>
      <c r="C5428" t="s">
        <v>18354</v>
      </c>
      <c r="D5428" t="s">
        <v>1376</v>
      </c>
      <c r="E5428" s="27">
        <v>41411</v>
      </c>
      <c r="F5428" t="s">
        <v>294</v>
      </c>
      <c r="G5428" s="27">
        <v>26633</v>
      </c>
      <c r="H5428">
        <v>43</v>
      </c>
      <c r="I5428" t="s">
        <v>244</v>
      </c>
      <c r="J5428" t="s">
        <v>250</v>
      </c>
      <c r="K5428">
        <v>0</v>
      </c>
      <c r="L5428">
        <v>3</v>
      </c>
      <c r="M5428">
        <v>0</v>
      </c>
      <c r="N5428">
        <v>0</v>
      </c>
      <c r="O5428">
        <v>2</v>
      </c>
      <c r="P5428">
        <v>-1</v>
      </c>
      <c r="Q5428" s="28">
        <v>41410.258333333331</v>
      </c>
      <c r="R5428" s="28">
        <v>41412.343055555553</v>
      </c>
      <c r="S5428" t="s">
        <v>18355</v>
      </c>
      <c r="T5428" s="27">
        <v>41410</v>
      </c>
      <c r="V5428">
        <v>1</v>
      </c>
      <c r="W5428" t="s">
        <v>32</v>
      </c>
      <c r="X5428" t="s">
        <v>261</v>
      </c>
      <c r="Y5428">
        <v>0</v>
      </c>
      <c r="AB5428" t="s">
        <v>237</v>
      </c>
      <c r="AH5428">
        <v>0</v>
      </c>
      <c r="AN5428" t="s">
        <v>238</v>
      </c>
      <c r="AO5428">
        <v>1</v>
      </c>
      <c r="AP5428" t="s">
        <v>239</v>
      </c>
      <c r="AQ5428" s="27">
        <v>41411</v>
      </c>
      <c r="AR5428" t="s">
        <v>240</v>
      </c>
      <c r="AS5428">
        <v>3</v>
      </c>
      <c r="AT5428" t="s">
        <v>239</v>
      </c>
      <c r="AU5428" s="27">
        <v>41411</v>
      </c>
    </row>
    <row r="5429" spans="1:47" x14ac:dyDescent="0.2">
      <c r="A5429">
        <v>5428</v>
      </c>
      <c r="B5429" t="s">
        <v>18356</v>
      </c>
      <c r="C5429" t="s">
        <v>2600</v>
      </c>
      <c r="D5429" t="s">
        <v>18357</v>
      </c>
      <c r="E5429" s="27">
        <v>41721</v>
      </c>
      <c r="F5429" t="s">
        <v>233</v>
      </c>
      <c r="G5429" s="27">
        <v>33278</v>
      </c>
      <c r="H5429">
        <v>25</v>
      </c>
      <c r="I5429" t="s">
        <v>244</v>
      </c>
      <c r="J5429" t="s">
        <v>245</v>
      </c>
      <c r="K5429">
        <v>0</v>
      </c>
      <c r="L5429">
        <v>4</v>
      </c>
      <c r="M5429">
        <v>0</v>
      </c>
      <c r="N5429">
        <v>0</v>
      </c>
      <c r="O5429">
        <v>5</v>
      </c>
      <c r="P5429">
        <v>-1</v>
      </c>
      <c r="Q5429" s="28">
        <v>41720.509027777778</v>
      </c>
      <c r="R5429" s="28">
        <v>41822.390277777777</v>
      </c>
      <c r="S5429" t="s">
        <v>18358</v>
      </c>
      <c r="T5429" s="27">
        <v>41720</v>
      </c>
      <c r="V5429">
        <v>1</v>
      </c>
      <c r="W5429" t="s">
        <v>32</v>
      </c>
      <c r="X5429" t="s">
        <v>1207</v>
      </c>
      <c r="Y5429">
        <v>1</v>
      </c>
      <c r="AA5429" t="s">
        <v>18359</v>
      </c>
      <c r="AB5429" t="s">
        <v>36</v>
      </c>
      <c r="AC5429">
        <v>0</v>
      </c>
      <c r="AD5429" s="27">
        <v>41981</v>
      </c>
      <c r="AE5429" t="s">
        <v>18360</v>
      </c>
      <c r="AF5429" s="27">
        <v>41981</v>
      </c>
      <c r="AG5429" s="27">
        <v>42068</v>
      </c>
      <c r="AH5429">
        <v>0</v>
      </c>
      <c r="AN5429" t="s">
        <v>238</v>
      </c>
      <c r="AO5429">
        <v>5</v>
      </c>
      <c r="AP5429" t="s">
        <v>246</v>
      </c>
      <c r="AQ5429" s="27">
        <v>41721</v>
      </c>
      <c r="AR5429" t="s">
        <v>240</v>
      </c>
      <c r="AS5429">
        <v>4</v>
      </c>
      <c r="AT5429" t="s">
        <v>239</v>
      </c>
      <c r="AU5429" s="27">
        <v>41721</v>
      </c>
    </row>
    <row r="5430" spans="1:47" x14ac:dyDescent="0.2">
      <c r="A5430">
        <v>5429</v>
      </c>
      <c r="B5430" t="s">
        <v>18361</v>
      </c>
      <c r="C5430" t="s">
        <v>5358</v>
      </c>
      <c r="D5430" t="s">
        <v>18362</v>
      </c>
      <c r="E5430" s="27">
        <v>41955</v>
      </c>
      <c r="F5430" t="s">
        <v>233</v>
      </c>
      <c r="G5430" s="27">
        <v>29218</v>
      </c>
      <c r="H5430">
        <v>36</v>
      </c>
      <c r="I5430" t="s">
        <v>244</v>
      </c>
      <c r="J5430" t="s">
        <v>250</v>
      </c>
      <c r="K5430">
        <v>3</v>
      </c>
      <c r="L5430">
        <v>10</v>
      </c>
      <c r="M5430">
        <v>0</v>
      </c>
      <c r="N5430">
        <v>2</v>
      </c>
      <c r="O5430">
        <v>19</v>
      </c>
      <c r="P5430">
        <v>90</v>
      </c>
      <c r="Q5430" s="28">
        <v>42045.09375</v>
      </c>
      <c r="R5430" s="28">
        <v>42128.506944444445</v>
      </c>
      <c r="S5430" t="s">
        <v>18363</v>
      </c>
      <c r="U5430" s="27">
        <v>41796</v>
      </c>
      <c r="V5430">
        <v>159</v>
      </c>
      <c r="W5430" t="s">
        <v>36</v>
      </c>
      <c r="X5430" t="s">
        <v>274</v>
      </c>
      <c r="Y5430">
        <v>1</v>
      </c>
      <c r="AA5430" t="s">
        <v>18364</v>
      </c>
      <c r="AB5430" t="s">
        <v>32</v>
      </c>
      <c r="AC5430">
        <v>1</v>
      </c>
      <c r="AD5430" s="27">
        <v>42044</v>
      </c>
      <c r="AE5430" t="s">
        <v>402</v>
      </c>
      <c r="AF5430" s="27">
        <v>42045</v>
      </c>
      <c r="AG5430" s="27">
        <v>42128</v>
      </c>
      <c r="AH5430">
        <v>0</v>
      </c>
      <c r="AN5430" t="s">
        <v>238</v>
      </c>
      <c r="AO5430">
        <v>6</v>
      </c>
      <c r="AP5430" t="s">
        <v>246</v>
      </c>
      <c r="AQ5430" s="27">
        <v>41955</v>
      </c>
      <c r="AR5430" t="s">
        <v>240</v>
      </c>
      <c r="AS5430">
        <v>10</v>
      </c>
      <c r="AT5430" t="s">
        <v>269</v>
      </c>
      <c r="AU5430" s="27">
        <v>41955</v>
      </c>
    </row>
    <row r="5431" spans="1:47" x14ac:dyDescent="0.2">
      <c r="A5431">
        <v>5430</v>
      </c>
      <c r="B5431" t="s">
        <v>18365</v>
      </c>
      <c r="C5431" t="s">
        <v>18366</v>
      </c>
      <c r="D5431" t="s">
        <v>10431</v>
      </c>
      <c r="E5431" s="27">
        <v>41683</v>
      </c>
      <c r="F5431" t="s">
        <v>233</v>
      </c>
      <c r="G5431" s="27">
        <v>33777</v>
      </c>
      <c r="H5431">
        <v>23</v>
      </c>
      <c r="I5431" t="s">
        <v>259</v>
      </c>
      <c r="J5431" t="s">
        <v>250</v>
      </c>
      <c r="K5431">
        <v>0</v>
      </c>
      <c r="L5431">
        <v>5</v>
      </c>
      <c r="M5431">
        <v>0</v>
      </c>
      <c r="N5431">
        <v>0</v>
      </c>
      <c r="O5431">
        <v>3</v>
      </c>
      <c r="P5431">
        <v>-1</v>
      </c>
      <c r="Q5431" s="28">
        <v>41682.501388888886</v>
      </c>
      <c r="R5431" s="28">
        <v>41686.347916666666</v>
      </c>
      <c r="S5431" t="s">
        <v>18367</v>
      </c>
      <c r="T5431" s="27">
        <v>41682</v>
      </c>
      <c r="V5431">
        <v>1</v>
      </c>
      <c r="W5431" t="s">
        <v>32</v>
      </c>
      <c r="X5431" t="s">
        <v>555</v>
      </c>
      <c r="Y5431">
        <v>1</v>
      </c>
      <c r="AA5431" t="s">
        <v>18368</v>
      </c>
      <c r="AB5431" t="s">
        <v>36</v>
      </c>
      <c r="AD5431" s="27">
        <v>41819</v>
      </c>
      <c r="AE5431" t="s">
        <v>412</v>
      </c>
      <c r="AH5431">
        <v>0</v>
      </c>
      <c r="AN5431" t="s">
        <v>238</v>
      </c>
      <c r="AO5431">
        <v>5</v>
      </c>
      <c r="AP5431" t="s">
        <v>246</v>
      </c>
      <c r="AQ5431" s="27">
        <v>41683</v>
      </c>
      <c r="AR5431" t="s">
        <v>240</v>
      </c>
      <c r="AS5431">
        <v>5</v>
      </c>
      <c r="AT5431" t="s">
        <v>246</v>
      </c>
      <c r="AU5431" s="27">
        <v>41683</v>
      </c>
    </row>
    <row r="5432" spans="1:47" x14ac:dyDescent="0.2">
      <c r="A5432">
        <v>5431</v>
      </c>
      <c r="B5432" t="s">
        <v>18369</v>
      </c>
      <c r="C5432" t="s">
        <v>1294</v>
      </c>
      <c r="D5432" t="s">
        <v>18370</v>
      </c>
      <c r="E5432" s="27">
        <v>41485</v>
      </c>
      <c r="F5432" t="s">
        <v>294</v>
      </c>
      <c r="G5432" s="27">
        <v>26683</v>
      </c>
      <c r="H5432">
        <v>43</v>
      </c>
      <c r="I5432" t="s">
        <v>244</v>
      </c>
      <c r="J5432" t="s">
        <v>245</v>
      </c>
      <c r="K5432">
        <v>0</v>
      </c>
      <c r="L5432">
        <v>2</v>
      </c>
      <c r="M5432">
        <v>0</v>
      </c>
      <c r="N5432">
        <v>0</v>
      </c>
      <c r="O5432">
        <v>3</v>
      </c>
      <c r="P5432">
        <v>9</v>
      </c>
      <c r="Q5432" s="28">
        <v>41494.268750000003</v>
      </c>
      <c r="R5432" s="28">
        <v>41495.270138888889</v>
      </c>
      <c r="S5432" t="s">
        <v>18371</v>
      </c>
      <c r="T5432" s="27">
        <v>41475</v>
      </c>
      <c r="V5432">
        <v>10</v>
      </c>
      <c r="W5432" t="s">
        <v>36</v>
      </c>
      <c r="X5432" t="s">
        <v>548</v>
      </c>
      <c r="Y5432">
        <v>1</v>
      </c>
      <c r="AA5432" t="s">
        <v>18372</v>
      </c>
      <c r="AB5432" t="s">
        <v>36</v>
      </c>
      <c r="AC5432">
        <v>0</v>
      </c>
      <c r="AD5432" s="27">
        <v>41494</v>
      </c>
      <c r="AE5432" t="s">
        <v>548</v>
      </c>
      <c r="AF5432" s="27">
        <v>41494</v>
      </c>
      <c r="AG5432" s="27">
        <v>41495</v>
      </c>
      <c r="AH5432">
        <v>1</v>
      </c>
      <c r="AJ5432" t="s">
        <v>18373</v>
      </c>
      <c r="AK5432" t="s">
        <v>462</v>
      </c>
      <c r="AL5432" s="27">
        <v>41518</v>
      </c>
      <c r="AM5432" t="s">
        <v>279</v>
      </c>
      <c r="AN5432" t="s">
        <v>238</v>
      </c>
      <c r="AO5432">
        <v>1</v>
      </c>
      <c r="AP5432" t="s">
        <v>239</v>
      </c>
      <c r="AQ5432" s="27">
        <v>41485</v>
      </c>
      <c r="AR5432" t="s">
        <v>240</v>
      </c>
      <c r="AS5432">
        <v>2</v>
      </c>
      <c r="AT5432" t="s">
        <v>239</v>
      </c>
      <c r="AU5432" s="27">
        <v>41485</v>
      </c>
    </row>
    <row r="5433" spans="1:47" x14ac:dyDescent="0.2">
      <c r="A5433">
        <v>5432</v>
      </c>
      <c r="B5433" t="s">
        <v>18374</v>
      </c>
      <c r="C5433" t="s">
        <v>602</v>
      </c>
      <c r="D5433" t="s">
        <v>16076</v>
      </c>
      <c r="E5433" s="27">
        <v>41960</v>
      </c>
      <c r="F5433" t="s">
        <v>233</v>
      </c>
      <c r="G5433" s="27">
        <v>21731</v>
      </c>
      <c r="H5433">
        <v>56</v>
      </c>
      <c r="I5433" t="s">
        <v>234</v>
      </c>
      <c r="J5433" t="s">
        <v>245</v>
      </c>
      <c r="K5433">
        <v>0</v>
      </c>
      <c r="L5433">
        <v>1</v>
      </c>
      <c r="M5433">
        <v>0</v>
      </c>
      <c r="N5433">
        <v>0</v>
      </c>
      <c r="O5433">
        <v>9</v>
      </c>
      <c r="P5433">
        <v>-24</v>
      </c>
      <c r="Q5433" s="28">
        <v>41936.472916666666</v>
      </c>
      <c r="R5433" s="28">
        <v>41956.229166666664</v>
      </c>
      <c r="S5433" t="s">
        <v>18375</v>
      </c>
      <c r="T5433" s="27">
        <v>41936</v>
      </c>
      <c r="V5433">
        <v>24</v>
      </c>
      <c r="W5433" t="s">
        <v>36</v>
      </c>
      <c r="X5433" t="s">
        <v>279</v>
      </c>
      <c r="Y5433">
        <v>1</v>
      </c>
      <c r="AA5433" t="s">
        <v>18376</v>
      </c>
      <c r="AB5433" t="s">
        <v>36</v>
      </c>
      <c r="AC5433">
        <v>0</v>
      </c>
      <c r="AD5433" s="27">
        <v>42063</v>
      </c>
      <c r="AE5433" t="s">
        <v>529</v>
      </c>
      <c r="AF5433" s="27">
        <v>42063</v>
      </c>
      <c r="AG5433" s="27">
        <v>42115</v>
      </c>
      <c r="AH5433">
        <v>0</v>
      </c>
      <c r="AN5433" t="s">
        <v>238</v>
      </c>
      <c r="AO5433">
        <v>1</v>
      </c>
      <c r="AP5433" t="s">
        <v>239</v>
      </c>
      <c r="AQ5433" s="27">
        <v>41960</v>
      </c>
      <c r="AR5433" t="s">
        <v>240</v>
      </c>
      <c r="AS5433">
        <v>1</v>
      </c>
      <c r="AT5433" t="s">
        <v>239</v>
      </c>
      <c r="AU5433" s="27">
        <v>41960</v>
      </c>
    </row>
    <row r="5434" spans="1:47" x14ac:dyDescent="0.2">
      <c r="A5434">
        <v>5433</v>
      </c>
      <c r="B5434" t="s">
        <v>18377</v>
      </c>
      <c r="C5434" t="s">
        <v>18378</v>
      </c>
      <c r="D5434" t="s">
        <v>1384</v>
      </c>
      <c r="E5434" s="27">
        <v>41915</v>
      </c>
      <c r="F5434" t="s">
        <v>294</v>
      </c>
      <c r="G5434" s="27">
        <v>35112</v>
      </c>
      <c r="H5434">
        <v>20</v>
      </c>
      <c r="I5434" t="s">
        <v>259</v>
      </c>
      <c r="J5434" t="s">
        <v>250</v>
      </c>
      <c r="K5434">
        <v>0</v>
      </c>
      <c r="L5434">
        <v>8</v>
      </c>
      <c r="M5434">
        <v>0</v>
      </c>
      <c r="N5434">
        <v>0</v>
      </c>
      <c r="O5434">
        <v>1</v>
      </c>
      <c r="P5434">
        <v>-1</v>
      </c>
      <c r="Q5434" s="28">
        <v>41914.409722222219</v>
      </c>
      <c r="R5434" s="28">
        <v>41918.393750000003</v>
      </c>
      <c r="S5434" t="s">
        <v>18379</v>
      </c>
      <c r="T5434" s="27">
        <v>41914</v>
      </c>
      <c r="V5434">
        <v>1</v>
      </c>
      <c r="W5434" t="s">
        <v>32</v>
      </c>
      <c r="X5434" t="s">
        <v>494</v>
      </c>
      <c r="Y5434">
        <v>1</v>
      </c>
      <c r="AA5434" t="s">
        <v>18380</v>
      </c>
      <c r="AB5434" t="s">
        <v>36</v>
      </c>
      <c r="AD5434" s="27">
        <v>42218</v>
      </c>
      <c r="AE5434" t="s">
        <v>404</v>
      </c>
      <c r="AH5434">
        <v>0</v>
      </c>
      <c r="AN5434" t="s">
        <v>238</v>
      </c>
      <c r="AO5434">
        <v>6</v>
      </c>
      <c r="AP5434" t="s">
        <v>246</v>
      </c>
      <c r="AQ5434" s="27">
        <v>41915</v>
      </c>
      <c r="AR5434" t="s">
        <v>240</v>
      </c>
      <c r="AS5434">
        <v>8</v>
      </c>
      <c r="AT5434" t="s">
        <v>269</v>
      </c>
      <c r="AU5434" s="27">
        <v>41915</v>
      </c>
    </row>
    <row r="5435" spans="1:47" x14ac:dyDescent="0.2">
      <c r="A5435">
        <v>5434</v>
      </c>
      <c r="B5435" t="s">
        <v>18381</v>
      </c>
      <c r="C5435" t="s">
        <v>3619</v>
      </c>
      <c r="D5435" t="s">
        <v>266</v>
      </c>
      <c r="E5435" s="27">
        <v>41338</v>
      </c>
      <c r="F5435" t="s">
        <v>233</v>
      </c>
      <c r="G5435" s="27">
        <v>24196</v>
      </c>
      <c r="H5435">
        <v>50</v>
      </c>
      <c r="I5435" t="s">
        <v>234</v>
      </c>
      <c r="J5435" t="s">
        <v>250</v>
      </c>
      <c r="K5435">
        <v>0</v>
      </c>
      <c r="L5435">
        <v>5</v>
      </c>
      <c r="M5435">
        <v>0</v>
      </c>
      <c r="N5435">
        <v>0</v>
      </c>
      <c r="O5435">
        <v>2</v>
      </c>
      <c r="P5435">
        <v>-28</v>
      </c>
      <c r="Q5435" s="28">
        <v>41310.228472222225</v>
      </c>
      <c r="R5435" s="28">
        <v>41311.073611111111</v>
      </c>
      <c r="S5435" t="s">
        <v>18382</v>
      </c>
      <c r="T5435" s="27">
        <v>41332</v>
      </c>
      <c r="V5435">
        <v>6</v>
      </c>
      <c r="W5435" t="s">
        <v>237</v>
      </c>
      <c r="X5435" t="s">
        <v>8730</v>
      </c>
      <c r="Y5435">
        <v>1</v>
      </c>
      <c r="AA5435" t="s">
        <v>18383</v>
      </c>
      <c r="AB5435" t="s">
        <v>36</v>
      </c>
      <c r="AD5435" s="27">
        <v>41992</v>
      </c>
      <c r="AE5435" t="s">
        <v>412</v>
      </c>
      <c r="AH5435">
        <v>0</v>
      </c>
      <c r="AN5435" t="s">
        <v>238</v>
      </c>
      <c r="AO5435">
        <v>1</v>
      </c>
      <c r="AP5435" t="s">
        <v>239</v>
      </c>
      <c r="AQ5435" s="27">
        <v>41338</v>
      </c>
      <c r="AR5435" t="s">
        <v>240</v>
      </c>
      <c r="AS5435">
        <v>5</v>
      </c>
      <c r="AT5435" t="s">
        <v>246</v>
      </c>
      <c r="AU5435" s="27">
        <v>41338</v>
      </c>
    </row>
    <row r="5436" spans="1:47" x14ac:dyDescent="0.2">
      <c r="A5436">
        <v>5435</v>
      </c>
      <c r="B5436" t="s">
        <v>18384</v>
      </c>
      <c r="C5436" t="s">
        <v>8694</v>
      </c>
      <c r="D5436" t="s">
        <v>18385</v>
      </c>
      <c r="E5436" s="27">
        <v>41995</v>
      </c>
      <c r="F5436" t="s">
        <v>233</v>
      </c>
      <c r="G5436" s="27">
        <v>33589</v>
      </c>
      <c r="H5436">
        <v>24</v>
      </c>
      <c r="I5436" t="s">
        <v>259</v>
      </c>
      <c r="J5436" t="s">
        <v>22</v>
      </c>
      <c r="K5436">
        <v>0</v>
      </c>
      <c r="L5436">
        <v>8</v>
      </c>
      <c r="M5436">
        <v>0</v>
      </c>
      <c r="N5436">
        <v>0</v>
      </c>
      <c r="O5436">
        <v>2</v>
      </c>
      <c r="P5436">
        <v>-49</v>
      </c>
      <c r="Q5436" s="28">
        <v>41946.484722222223</v>
      </c>
      <c r="R5436" s="28">
        <v>41949.387499999997</v>
      </c>
      <c r="S5436" t="s">
        <v>18386</v>
      </c>
      <c r="U5436" s="27">
        <v>41946</v>
      </c>
      <c r="V5436">
        <v>49</v>
      </c>
      <c r="W5436" t="s">
        <v>36</v>
      </c>
      <c r="X5436" t="s">
        <v>274</v>
      </c>
      <c r="Y5436">
        <v>1</v>
      </c>
      <c r="AA5436" t="s">
        <v>18387</v>
      </c>
      <c r="AB5436" t="s">
        <v>36</v>
      </c>
      <c r="AD5436" s="27">
        <v>42285</v>
      </c>
      <c r="AE5436" t="s">
        <v>2030</v>
      </c>
      <c r="AH5436">
        <v>0</v>
      </c>
      <c r="AN5436" t="s">
        <v>238</v>
      </c>
      <c r="AO5436">
        <v>4</v>
      </c>
      <c r="AP5436" t="s">
        <v>239</v>
      </c>
      <c r="AQ5436" s="27">
        <v>41995</v>
      </c>
      <c r="AR5436" t="s">
        <v>240</v>
      </c>
      <c r="AS5436">
        <v>8</v>
      </c>
      <c r="AT5436" t="s">
        <v>269</v>
      </c>
      <c r="AU5436" s="27">
        <v>41995</v>
      </c>
    </row>
    <row r="5437" spans="1:47" x14ac:dyDescent="0.2">
      <c r="A5437">
        <v>5436</v>
      </c>
      <c r="B5437" t="s">
        <v>18388</v>
      </c>
      <c r="C5437" t="s">
        <v>9492</v>
      </c>
      <c r="D5437" t="s">
        <v>1960</v>
      </c>
      <c r="E5437" s="27">
        <v>41396</v>
      </c>
      <c r="F5437" t="s">
        <v>294</v>
      </c>
      <c r="G5437" s="27">
        <v>22475</v>
      </c>
      <c r="H5437">
        <v>54</v>
      </c>
      <c r="I5437" t="s">
        <v>234</v>
      </c>
      <c r="J5437" t="s">
        <v>245</v>
      </c>
      <c r="K5437">
        <v>0</v>
      </c>
      <c r="L5437">
        <v>2</v>
      </c>
      <c r="M5437">
        <v>0</v>
      </c>
      <c r="N5437">
        <v>0</v>
      </c>
      <c r="O5437">
        <v>1</v>
      </c>
      <c r="P5437">
        <v>-4</v>
      </c>
      <c r="Q5437" s="28">
        <v>41392.18472222222</v>
      </c>
      <c r="R5437" s="28">
        <v>41395.263888888891</v>
      </c>
      <c r="S5437" t="s">
        <v>18389</v>
      </c>
      <c r="T5437" s="27">
        <v>41392</v>
      </c>
      <c r="V5437">
        <v>4</v>
      </c>
      <c r="W5437" t="s">
        <v>36</v>
      </c>
      <c r="X5437" t="s">
        <v>263</v>
      </c>
      <c r="Y5437">
        <v>0</v>
      </c>
      <c r="AB5437" t="s">
        <v>237</v>
      </c>
      <c r="AH5437">
        <v>0</v>
      </c>
      <c r="AN5437" t="s">
        <v>238</v>
      </c>
      <c r="AO5437">
        <v>1</v>
      </c>
      <c r="AP5437" t="s">
        <v>239</v>
      </c>
      <c r="AQ5437" s="27">
        <v>41396</v>
      </c>
      <c r="AR5437" t="s">
        <v>240</v>
      </c>
      <c r="AS5437">
        <v>2</v>
      </c>
      <c r="AT5437" t="s">
        <v>239</v>
      </c>
      <c r="AU5437" s="27">
        <v>41396</v>
      </c>
    </row>
    <row r="5438" spans="1:47" x14ac:dyDescent="0.2">
      <c r="A5438">
        <v>5437</v>
      </c>
      <c r="B5438" t="s">
        <v>18390</v>
      </c>
      <c r="C5438" t="s">
        <v>242</v>
      </c>
      <c r="D5438" t="s">
        <v>1128</v>
      </c>
      <c r="E5438" s="27">
        <v>41881</v>
      </c>
      <c r="F5438" t="s">
        <v>233</v>
      </c>
      <c r="G5438" s="27">
        <v>33722</v>
      </c>
      <c r="H5438">
        <v>23</v>
      </c>
      <c r="I5438" t="s">
        <v>259</v>
      </c>
      <c r="J5438" t="s">
        <v>250</v>
      </c>
      <c r="K5438">
        <v>0</v>
      </c>
      <c r="L5438">
        <v>6</v>
      </c>
      <c r="M5438">
        <v>0</v>
      </c>
      <c r="N5438">
        <v>0</v>
      </c>
      <c r="O5438">
        <v>0</v>
      </c>
      <c r="W5438" t="s">
        <v>237</v>
      </c>
      <c r="Y5438">
        <v>-1</v>
      </c>
      <c r="AB5438" t="s">
        <v>237</v>
      </c>
      <c r="AH5438">
        <v>0</v>
      </c>
      <c r="AN5438" t="s">
        <v>238</v>
      </c>
      <c r="AO5438">
        <v>8</v>
      </c>
      <c r="AP5438" t="s">
        <v>269</v>
      </c>
      <c r="AQ5438" s="27">
        <v>41881</v>
      </c>
      <c r="AR5438" t="s">
        <v>240</v>
      </c>
      <c r="AS5438">
        <v>6</v>
      </c>
      <c r="AT5438" t="s">
        <v>246</v>
      </c>
      <c r="AU5438" s="27">
        <v>41881</v>
      </c>
    </row>
    <row r="5439" spans="1:47" x14ac:dyDescent="0.2">
      <c r="A5439">
        <v>5438</v>
      </c>
      <c r="B5439" t="s">
        <v>18391</v>
      </c>
      <c r="C5439" t="s">
        <v>3548</v>
      </c>
      <c r="D5439" t="s">
        <v>553</v>
      </c>
      <c r="E5439" s="27">
        <v>41814</v>
      </c>
      <c r="F5439" t="s">
        <v>233</v>
      </c>
      <c r="G5439" s="27">
        <v>34987</v>
      </c>
      <c r="H5439">
        <v>20</v>
      </c>
      <c r="I5439" t="s">
        <v>259</v>
      </c>
      <c r="J5439" t="s">
        <v>250</v>
      </c>
      <c r="K5439">
        <v>0</v>
      </c>
      <c r="L5439">
        <v>10</v>
      </c>
      <c r="M5439">
        <v>0</v>
      </c>
      <c r="N5439">
        <v>0</v>
      </c>
      <c r="O5439">
        <v>1</v>
      </c>
      <c r="P5439">
        <v>-1</v>
      </c>
      <c r="Q5439" s="28">
        <v>41813.135416666664</v>
      </c>
      <c r="R5439" s="28">
        <v>41815.111111111109</v>
      </c>
      <c r="S5439" t="s">
        <v>18392</v>
      </c>
      <c r="T5439" s="27">
        <v>41813</v>
      </c>
      <c r="V5439">
        <v>1</v>
      </c>
      <c r="W5439" t="s">
        <v>32</v>
      </c>
      <c r="X5439" t="s">
        <v>343</v>
      </c>
      <c r="Y5439">
        <v>1</v>
      </c>
      <c r="AA5439" t="s">
        <v>18393</v>
      </c>
      <c r="AB5439" t="s">
        <v>36</v>
      </c>
      <c r="AC5439">
        <v>0</v>
      </c>
      <c r="AD5439" s="27">
        <v>41964</v>
      </c>
      <c r="AE5439" t="s">
        <v>474</v>
      </c>
      <c r="AF5439" s="27">
        <v>41964</v>
      </c>
      <c r="AG5439" s="27">
        <v>41980</v>
      </c>
      <c r="AH5439">
        <v>0</v>
      </c>
      <c r="AN5439" t="s">
        <v>238</v>
      </c>
      <c r="AO5439">
        <v>8</v>
      </c>
      <c r="AP5439" t="s">
        <v>269</v>
      </c>
      <c r="AQ5439" s="27">
        <v>41814</v>
      </c>
      <c r="AR5439" t="s">
        <v>240</v>
      </c>
      <c r="AS5439">
        <v>10</v>
      </c>
      <c r="AT5439" t="s">
        <v>269</v>
      </c>
      <c r="AU5439" s="27">
        <v>41814</v>
      </c>
    </row>
    <row r="5440" spans="1:47" x14ac:dyDescent="0.2">
      <c r="A5440">
        <v>5439</v>
      </c>
      <c r="B5440" t="s">
        <v>18394</v>
      </c>
      <c r="C5440" t="s">
        <v>18395</v>
      </c>
      <c r="D5440" t="s">
        <v>1998</v>
      </c>
      <c r="E5440" s="27">
        <v>41583</v>
      </c>
      <c r="F5440" t="s">
        <v>233</v>
      </c>
      <c r="G5440" s="27">
        <v>29318</v>
      </c>
      <c r="H5440">
        <v>36</v>
      </c>
      <c r="I5440" t="s">
        <v>244</v>
      </c>
      <c r="J5440" t="s">
        <v>22</v>
      </c>
      <c r="K5440">
        <v>0</v>
      </c>
      <c r="L5440">
        <v>4</v>
      </c>
      <c r="M5440">
        <v>0</v>
      </c>
      <c r="N5440">
        <v>0</v>
      </c>
      <c r="O5440">
        <v>3</v>
      </c>
      <c r="P5440">
        <v>-1</v>
      </c>
      <c r="Q5440" s="28">
        <v>41582.518055555556</v>
      </c>
      <c r="R5440" s="28">
        <v>41628.386805555558</v>
      </c>
      <c r="S5440" t="s">
        <v>18396</v>
      </c>
      <c r="T5440" s="27">
        <v>41582</v>
      </c>
      <c r="V5440">
        <v>1</v>
      </c>
      <c r="W5440" t="s">
        <v>36</v>
      </c>
      <c r="X5440" t="s">
        <v>548</v>
      </c>
      <c r="Y5440">
        <v>1</v>
      </c>
      <c r="AA5440" t="s">
        <v>18397</v>
      </c>
      <c r="AB5440" t="s">
        <v>36</v>
      </c>
      <c r="AC5440">
        <v>0</v>
      </c>
      <c r="AD5440" s="27">
        <v>41798</v>
      </c>
      <c r="AE5440" t="s">
        <v>1884</v>
      </c>
      <c r="AF5440" s="27">
        <v>41798</v>
      </c>
      <c r="AG5440" s="27">
        <v>42055</v>
      </c>
      <c r="AH5440">
        <v>1</v>
      </c>
      <c r="AJ5440" t="s">
        <v>18398</v>
      </c>
      <c r="AK5440" t="s">
        <v>255</v>
      </c>
      <c r="AL5440" s="27">
        <v>41798</v>
      </c>
      <c r="AM5440" t="s">
        <v>252</v>
      </c>
      <c r="AN5440" t="s">
        <v>238</v>
      </c>
      <c r="AO5440">
        <v>3</v>
      </c>
      <c r="AP5440" t="s">
        <v>239</v>
      </c>
      <c r="AQ5440" s="27">
        <v>41583</v>
      </c>
      <c r="AR5440" t="s">
        <v>240</v>
      </c>
      <c r="AS5440">
        <v>4</v>
      </c>
      <c r="AT5440" t="s">
        <v>239</v>
      </c>
      <c r="AU5440" s="27">
        <v>41583</v>
      </c>
    </row>
    <row r="5441" spans="1:47" x14ac:dyDescent="0.2">
      <c r="A5441">
        <v>5440</v>
      </c>
      <c r="B5441" t="s">
        <v>18399</v>
      </c>
      <c r="C5441" t="s">
        <v>4839</v>
      </c>
      <c r="D5441" t="s">
        <v>2666</v>
      </c>
      <c r="E5441" s="27">
        <v>41953</v>
      </c>
      <c r="F5441" t="s">
        <v>294</v>
      </c>
      <c r="G5441" s="27">
        <v>28965</v>
      </c>
      <c r="H5441">
        <v>36</v>
      </c>
      <c r="I5441" t="s">
        <v>244</v>
      </c>
      <c r="J5441" t="s">
        <v>250</v>
      </c>
      <c r="K5441">
        <v>0</v>
      </c>
      <c r="L5441">
        <v>6</v>
      </c>
      <c r="M5441">
        <v>0</v>
      </c>
      <c r="N5441">
        <v>0</v>
      </c>
      <c r="O5441">
        <v>3</v>
      </c>
      <c r="P5441">
        <v>0</v>
      </c>
      <c r="Q5441" s="28">
        <v>41953.134027777778</v>
      </c>
      <c r="R5441" s="28">
        <v>41953.309027777781</v>
      </c>
      <c r="S5441" t="s">
        <v>18400</v>
      </c>
      <c r="T5441" s="27">
        <v>41952</v>
      </c>
      <c r="V5441">
        <v>1</v>
      </c>
      <c r="W5441" t="s">
        <v>32</v>
      </c>
      <c r="X5441" t="s">
        <v>402</v>
      </c>
      <c r="Y5441">
        <v>1</v>
      </c>
      <c r="AA5441" t="s">
        <v>18401</v>
      </c>
      <c r="AB5441" t="s">
        <v>36</v>
      </c>
      <c r="AD5441" s="27">
        <v>41964</v>
      </c>
      <c r="AE5441" t="s">
        <v>404</v>
      </c>
      <c r="AH5441">
        <v>0</v>
      </c>
      <c r="AN5441" t="s">
        <v>238</v>
      </c>
      <c r="AO5441">
        <v>4</v>
      </c>
      <c r="AP5441" t="s">
        <v>239</v>
      </c>
      <c r="AQ5441" s="27">
        <v>41953</v>
      </c>
      <c r="AR5441" t="s">
        <v>240</v>
      </c>
      <c r="AS5441">
        <v>6</v>
      </c>
      <c r="AT5441" t="s">
        <v>246</v>
      </c>
      <c r="AU5441" s="27">
        <v>41953</v>
      </c>
    </row>
    <row r="5442" spans="1:47" x14ac:dyDescent="0.2">
      <c r="A5442">
        <v>5441</v>
      </c>
      <c r="B5442" t="s">
        <v>18402</v>
      </c>
      <c r="C5442" t="s">
        <v>400</v>
      </c>
      <c r="D5442" t="s">
        <v>18403</v>
      </c>
      <c r="E5442" s="27">
        <v>41398</v>
      </c>
      <c r="F5442" t="s">
        <v>233</v>
      </c>
      <c r="G5442" s="27">
        <v>21681</v>
      </c>
      <c r="H5442">
        <v>56</v>
      </c>
      <c r="I5442" t="s">
        <v>234</v>
      </c>
      <c r="J5442" t="s">
        <v>250</v>
      </c>
      <c r="K5442">
        <v>0</v>
      </c>
      <c r="L5442">
        <v>4</v>
      </c>
      <c r="M5442">
        <v>0</v>
      </c>
      <c r="N5442">
        <v>0</v>
      </c>
      <c r="O5442">
        <v>0</v>
      </c>
      <c r="P5442">
        <v>-1</v>
      </c>
      <c r="Q5442" s="28">
        <v>41397.102083333331</v>
      </c>
      <c r="R5442" s="28">
        <v>41399.081250000003</v>
      </c>
      <c r="S5442" t="s">
        <v>18404</v>
      </c>
      <c r="T5442" s="27">
        <v>41397</v>
      </c>
      <c r="V5442">
        <v>1</v>
      </c>
      <c r="W5442" t="s">
        <v>36</v>
      </c>
      <c r="X5442" t="s">
        <v>18405</v>
      </c>
      <c r="Y5442">
        <v>0</v>
      </c>
      <c r="AB5442" t="s">
        <v>237</v>
      </c>
      <c r="AH5442">
        <v>0</v>
      </c>
      <c r="AN5442" t="s">
        <v>238</v>
      </c>
      <c r="AO5442">
        <v>1</v>
      </c>
      <c r="AP5442" t="s">
        <v>239</v>
      </c>
      <c r="AQ5442" s="27">
        <v>41398</v>
      </c>
      <c r="AR5442" t="s">
        <v>240</v>
      </c>
      <c r="AS5442">
        <v>4</v>
      </c>
      <c r="AT5442" t="s">
        <v>239</v>
      </c>
      <c r="AU5442" s="27">
        <v>41398</v>
      </c>
    </row>
    <row r="5443" spans="1:47" x14ac:dyDescent="0.2">
      <c r="A5443">
        <v>5442</v>
      </c>
      <c r="B5443" t="s">
        <v>18406</v>
      </c>
      <c r="C5443" t="s">
        <v>3285</v>
      </c>
      <c r="D5443" t="s">
        <v>381</v>
      </c>
      <c r="E5443" s="27">
        <v>41782</v>
      </c>
      <c r="F5443" t="s">
        <v>233</v>
      </c>
      <c r="G5443" s="27">
        <v>33302</v>
      </c>
      <c r="H5443">
        <v>25</v>
      </c>
      <c r="I5443" t="s">
        <v>244</v>
      </c>
      <c r="J5443" t="s">
        <v>250</v>
      </c>
      <c r="K5443">
        <v>0</v>
      </c>
      <c r="L5443">
        <v>9</v>
      </c>
      <c r="M5443">
        <v>0</v>
      </c>
      <c r="N5443">
        <v>0</v>
      </c>
      <c r="O5443">
        <v>28</v>
      </c>
      <c r="P5443">
        <v>-55</v>
      </c>
      <c r="Q5443" s="28">
        <v>41727.124305555553</v>
      </c>
      <c r="R5443" s="28">
        <v>41728.050000000003</v>
      </c>
      <c r="S5443" t="s">
        <v>18407</v>
      </c>
      <c r="T5443" s="27">
        <v>41729</v>
      </c>
      <c r="V5443">
        <v>53</v>
      </c>
      <c r="W5443" t="s">
        <v>36</v>
      </c>
      <c r="X5443" t="s">
        <v>1265</v>
      </c>
      <c r="Y5443">
        <v>1</v>
      </c>
      <c r="AA5443" t="s">
        <v>18408</v>
      </c>
      <c r="AB5443" t="s">
        <v>36</v>
      </c>
      <c r="AD5443" s="27">
        <v>41787</v>
      </c>
      <c r="AE5443" t="s">
        <v>412</v>
      </c>
      <c r="AH5443">
        <v>0</v>
      </c>
      <c r="AN5443" t="s">
        <v>238</v>
      </c>
      <c r="AO5443">
        <v>8</v>
      </c>
      <c r="AP5443" t="s">
        <v>269</v>
      </c>
      <c r="AQ5443" s="27">
        <v>41782</v>
      </c>
      <c r="AR5443" t="s">
        <v>240</v>
      </c>
      <c r="AS5443">
        <v>9</v>
      </c>
      <c r="AT5443" t="s">
        <v>269</v>
      </c>
      <c r="AU5443" s="27">
        <v>41782</v>
      </c>
    </row>
    <row r="5444" spans="1:47" x14ac:dyDescent="0.2">
      <c r="A5444">
        <v>5443</v>
      </c>
      <c r="B5444" t="s">
        <v>18409</v>
      </c>
      <c r="C5444" t="s">
        <v>3547</v>
      </c>
      <c r="D5444" t="s">
        <v>18410</v>
      </c>
      <c r="E5444" s="27">
        <v>41423</v>
      </c>
      <c r="F5444" t="s">
        <v>233</v>
      </c>
      <c r="G5444" s="27">
        <v>33124</v>
      </c>
      <c r="H5444">
        <v>25</v>
      </c>
      <c r="I5444" t="s">
        <v>244</v>
      </c>
      <c r="J5444" t="s">
        <v>250</v>
      </c>
      <c r="K5444">
        <v>1</v>
      </c>
      <c r="L5444">
        <v>9</v>
      </c>
      <c r="M5444">
        <v>0</v>
      </c>
      <c r="N5444">
        <v>0</v>
      </c>
      <c r="O5444">
        <v>2</v>
      </c>
      <c r="P5444">
        <v>-1</v>
      </c>
      <c r="Q5444" s="28">
        <v>41422.243055555555</v>
      </c>
      <c r="R5444" s="28">
        <v>41423.32916666667</v>
      </c>
      <c r="S5444" t="s">
        <v>18411</v>
      </c>
      <c r="T5444" s="27">
        <v>41422</v>
      </c>
      <c r="V5444">
        <v>1</v>
      </c>
      <c r="W5444" t="s">
        <v>32</v>
      </c>
      <c r="X5444" t="s">
        <v>261</v>
      </c>
      <c r="Y5444">
        <v>1</v>
      </c>
      <c r="AA5444" t="s">
        <v>18412</v>
      </c>
      <c r="AB5444" t="s">
        <v>36</v>
      </c>
      <c r="AC5444">
        <v>1</v>
      </c>
      <c r="AD5444" s="27">
        <v>42432</v>
      </c>
      <c r="AF5444" s="27">
        <v>42433</v>
      </c>
      <c r="AG5444" s="27">
        <v>42433</v>
      </c>
      <c r="AH5444">
        <v>0</v>
      </c>
      <c r="AN5444" t="s">
        <v>238</v>
      </c>
      <c r="AO5444">
        <v>7</v>
      </c>
      <c r="AP5444" t="s">
        <v>246</v>
      </c>
      <c r="AQ5444" s="27">
        <v>41423</v>
      </c>
      <c r="AR5444" t="s">
        <v>240</v>
      </c>
      <c r="AS5444">
        <v>9</v>
      </c>
      <c r="AT5444" t="s">
        <v>269</v>
      </c>
      <c r="AU5444" s="27">
        <v>41423</v>
      </c>
    </row>
    <row r="5445" spans="1:47" x14ac:dyDescent="0.2">
      <c r="A5445">
        <v>5444</v>
      </c>
      <c r="B5445" t="s">
        <v>18413</v>
      </c>
      <c r="C5445" t="s">
        <v>2312</v>
      </c>
      <c r="D5445" t="s">
        <v>7752</v>
      </c>
      <c r="E5445" s="27">
        <v>41585</v>
      </c>
      <c r="F5445" t="s">
        <v>294</v>
      </c>
      <c r="G5445" s="27">
        <v>26901</v>
      </c>
      <c r="H5445">
        <v>42</v>
      </c>
      <c r="I5445" t="s">
        <v>244</v>
      </c>
      <c r="J5445" t="s">
        <v>245</v>
      </c>
      <c r="K5445">
        <v>0</v>
      </c>
      <c r="L5445">
        <v>3</v>
      </c>
      <c r="M5445">
        <v>0</v>
      </c>
      <c r="N5445">
        <v>0</v>
      </c>
      <c r="O5445">
        <v>1</v>
      </c>
      <c r="P5445">
        <v>-1</v>
      </c>
      <c r="Q5445" s="28">
        <v>41584.043749999997</v>
      </c>
      <c r="R5445" s="28">
        <v>41605.307638888888</v>
      </c>
      <c r="S5445" t="s">
        <v>18414</v>
      </c>
      <c r="T5445" s="27">
        <v>41584</v>
      </c>
      <c r="V5445">
        <v>1</v>
      </c>
      <c r="W5445" t="s">
        <v>32</v>
      </c>
      <c r="X5445" t="s">
        <v>969</v>
      </c>
      <c r="Y5445">
        <v>1</v>
      </c>
      <c r="AA5445" t="s">
        <v>18415</v>
      </c>
      <c r="AB5445" t="s">
        <v>36</v>
      </c>
      <c r="AD5445" s="27">
        <v>41735</v>
      </c>
      <c r="AE5445" t="s">
        <v>724</v>
      </c>
      <c r="AH5445">
        <v>0</v>
      </c>
      <c r="AN5445" t="s">
        <v>238</v>
      </c>
      <c r="AO5445">
        <v>1</v>
      </c>
      <c r="AP5445" t="s">
        <v>239</v>
      </c>
      <c r="AQ5445" s="27">
        <v>41585</v>
      </c>
      <c r="AR5445" t="s">
        <v>240</v>
      </c>
      <c r="AS5445">
        <v>3</v>
      </c>
      <c r="AT5445" t="s">
        <v>239</v>
      </c>
      <c r="AU5445" s="27">
        <v>41585</v>
      </c>
    </row>
    <row r="5446" spans="1:47" x14ac:dyDescent="0.2">
      <c r="A5446">
        <v>5445</v>
      </c>
      <c r="B5446" t="s">
        <v>18416</v>
      </c>
      <c r="C5446" t="s">
        <v>575</v>
      </c>
      <c r="D5446" t="s">
        <v>1662</v>
      </c>
      <c r="E5446" s="27">
        <v>41291</v>
      </c>
      <c r="F5446" t="s">
        <v>233</v>
      </c>
      <c r="G5446" s="27">
        <v>30010</v>
      </c>
      <c r="H5446">
        <v>34</v>
      </c>
      <c r="I5446" t="s">
        <v>244</v>
      </c>
      <c r="J5446" t="s">
        <v>250</v>
      </c>
      <c r="K5446">
        <v>0</v>
      </c>
      <c r="L5446">
        <v>10</v>
      </c>
      <c r="M5446">
        <v>2</v>
      </c>
      <c r="N5446">
        <v>0</v>
      </c>
      <c r="O5446">
        <v>9</v>
      </c>
      <c r="S5446" t="s">
        <v>18417</v>
      </c>
      <c r="T5446" s="27">
        <v>41211</v>
      </c>
      <c r="V5446">
        <v>80</v>
      </c>
      <c r="W5446" t="s">
        <v>36</v>
      </c>
      <c r="X5446" t="s">
        <v>422</v>
      </c>
      <c r="Y5446">
        <v>1</v>
      </c>
      <c r="AA5446" t="s">
        <v>18418</v>
      </c>
      <c r="AB5446" t="s">
        <v>36</v>
      </c>
      <c r="AD5446" s="27">
        <v>41324</v>
      </c>
      <c r="AE5446" t="s">
        <v>324</v>
      </c>
      <c r="AH5446">
        <v>1</v>
      </c>
      <c r="AJ5446" t="s">
        <v>18419</v>
      </c>
      <c r="AK5446" t="s">
        <v>5234</v>
      </c>
      <c r="AL5446" s="27">
        <v>41592</v>
      </c>
      <c r="AM5446" t="s">
        <v>5233</v>
      </c>
      <c r="AN5446" t="s">
        <v>238</v>
      </c>
      <c r="AO5446">
        <v>9</v>
      </c>
      <c r="AP5446" t="s">
        <v>269</v>
      </c>
      <c r="AQ5446" s="27">
        <v>41291</v>
      </c>
      <c r="AR5446" t="s">
        <v>240</v>
      </c>
      <c r="AS5446">
        <v>10</v>
      </c>
      <c r="AT5446" t="s">
        <v>269</v>
      </c>
      <c r="AU5446" s="27">
        <v>41291</v>
      </c>
    </row>
    <row r="5447" spans="1:47" x14ac:dyDescent="0.2">
      <c r="A5447">
        <v>5446</v>
      </c>
      <c r="B5447" t="s">
        <v>18420</v>
      </c>
      <c r="C5447" t="s">
        <v>18421</v>
      </c>
      <c r="D5447" t="s">
        <v>18422</v>
      </c>
      <c r="E5447" s="27">
        <v>41678</v>
      </c>
      <c r="F5447" t="s">
        <v>233</v>
      </c>
      <c r="G5447" s="27">
        <v>24815</v>
      </c>
      <c r="H5447">
        <v>48</v>
      </c>
      <c r="I5447" t="s">
        <v>234</v>
      </c>
      <c r="J5447" t="s">
        <v>250</v>
      </c>
      <c r="K5447">
        <v>0</v>
      </c>
      <c r="L5447">
        <v>6</v>
      </c>
      <c r="M5447">
        <v>0</v>
      </c>
      <c r="N5447">
        <v>0</v>
      </c>
      <c r="O5447">
        <v>4</v>
      </c>
      <c r="P5447">
        <v>-1</v>
      </c>
      <c r="Q5447" s="28">
        <v>41677.363194444442</v>
      </c>
      <c r="R5447" s="28">
        <v>41678.432638888888</v>
      </c>
      <c r="S5447" t="s">
        <v>18423</v>
      </c>
      <c r="T5447" s="27">
        <v>41677</v>
      </c>
      <c r="V5447">
        <v>1</v>
      </c>
      <c r="W5447" t="s">
        <v>32</v>
      </c>
      <c r="X5447" t="s">
        <v>359</v>
      </c>
      <c r="Y5447">
        <v>0</v>
      </c>
      <c r="AB5447" t="s">
        <v>237</v>
      </c>
      <c r="AH5447">
        <v>0</v>
      </c>
      <c r="AN5447" t="s">
        <v>238</v>
      </c>
      <c r="AO5447">
        <v>3</v>
      </c>
      <c r="AP5447" t="s">
        <v>239</v>
      </c>
      <c r="AQ5447" s="27">
        <v>41678</v>
      </c>
      <c r="AR5447" t="s">
        <v>240</v>
      </c>
      <c r="AS5447">
        <v>6</v>
      </c>
      <c r="AT5447" t="s">
        <v>246</v>
      </c>
      <c r="AU5447" s="27">
        <v>41678</v>
      </c>
    </row>
    <row r="5448" spans="1:47" x14ac:dyDescent="0.2">
      <c r="A5448">
        <v>5447</v>
      </c>
      <c r="B5448" t="s">
        <v>18424</v>
      </c>
      <c r="C5448" t="s">
        <v>793</v>
      </c>
      <c r="D5448" t="s">
        <v>18425</v>
      </c>
      <c r="E5448" s="27">
        <v>41616</v>
      </c>
      <c r="F5448" t="s">
        <v>233</v>
      </c>
      <c r="G5448" s="27">
        <v>29862</v>
      </c>
      <c r="H5448">
        <v>34</v>
      </c>
      <c r="I5448" t="s">
        <v>244</v>
      </c>
      <c r="J5448" t="s">
        <v>250</v>
      </c>
      <c r="K5448">
        <v>1</v>
      </c>
      <c r="L5448">
        <v>10</v>
      </c>
      <c r="M5448">
        <v>0</v>
      </c>
      <c r="N5448">
        <v>0</v>
      </c>
      <c r="O5448">
        <v>21</v>
      </c>
      <c r="P5448">
        <v>-1</v>
      </c>
      <c r="Q5448" s="28">
        <v>41615.450694444444</v>
      </c>
      <c r="R5448" s="28">
        <v>41621.226388888892</v>
      </c>
      <c r="S5448" t="s">
        <v>18426</v>
      </c>
      <c r="T5448" s="27">
        <v>41615</v>
      </c>
      <c r="V5448">
        <v>1</v>
      </c>
      <c r="W5448" t="s">
        <v>36</v>
      </c>
      <c r="X5448" t="s">
        <v>279</v>
      </c>
      <c r="Y5448">
        <v>1</v>
      </c>
      <c r="AA5448" t="s">
        <v>18427</v>
      </c>
      <c r="AB5448" t="s">
        <v>36</v>
      </c>
      <c r="AC5448">
        <v>0</v>
      </c>
      <c r="AD5448" s="27">
        <v>41720</v>
      </c>
      <c r="AE5448" t="s">
        <v>324</v>
      </c>
      <c r="AF5448" s="27">
        <v>41720</v>
      </c>
      <c r="AG5448" s="27">
        <v>41955</v>
      </c>
      <c r="AH5448">
        <v>1</v>
      </c>
      <c r="AJ5448" t="s">
        <v>18427</v>
      </c>
      <c r="AK5448" t="s">
        <v>462</v>
      </c>
      <c r="AL5448" s="27">
        <v>41720</v>
      </c>
      <c r="AM5448" t="s">
        <v>279</v>
      </c>
      <c r="AN5448" t="s">
        <v>238</v>
      </c>
      <c r="AO5448">
        <v>10</v>
      </c>
      <c r="AP5448" t="s">
        <v>269</v>
      </c>
      <c r="AQ5448" s="27">
        <v>41616</v>
      </c>
      <c r="AR5448" t="s">
        <v>240</v>
      </c>
      <c r="AS5448">
        <v>10</v>
      </c>
      <c r="AT5448" t="s">
        <v>269</v>
      </c>
      <c r="AU5448" s="27">
        <v>41616</v>
      </c>
    </row>
    <row r="5449" spans="1:47" x14ac:dyDescent="0.2">
      <c r="A5449">
        <v>5448</v>
      </c>
      <c r="B5449" t="s">
        <v>18428</v>
      </c>
      <c r="C5449" t="s">
        <v>1317</v>
      </c>
      <c r="D5449" t="s">
        <v>18429</v>
      </c>
      <c r="E5449" s="27">
        <v>41378</v>
      </c>
      <c r="F5449" t="s">
        <v>233</v>
      </c>
      <c r="G5449" s="27">
        <v>32057</v>
      </c>
      <c r="H5449">
        <v>28</v>
      </c>
      <c r="I5449" t="s">
        <v>244</v>
      </c>
      <c r="J5449" t="s">
        <v>245</v>
      </c>
      <c r="K5449">
        <v>0</v>
      </c>
      <c r="L5449">
        <v>2</v>
      </c>
      <c r="M5449">
        <v>0</v>
      </c>
      <c r="N5449">
        <v>0</v>
      </c>
      <c r="O5449">
        <v>0</v>
      </c>
      <c r="P5449">
        <v>-1</v>
      </c>
      <c r="Q5449" s="28">
        <v>41377.402777777781</v>
      </c>
      <c r="R5449" s="28">
        <v>41378.122916666667</v>
      </c>
      <c r="S5449" t="s">
        <v>18430</v>
      </c>
      <c r="T5449" s="27">
        <v>41377</v>
      </c>
      <c r="V5449">
        <v>1</v>
      </c>
      <c r="W5449" t="s">
        <v>32</v>
      </c>
      <c r="X5449" t="s">
        <v>18148</v>
      </c>
      <c r="Y5449">
        <v>0</v>
      </c>
      <c r="AB5449" t="s">
        <v>237</v>
      </c>
      <c r="AH5449">
        <v>0</v>
      </c>
      <c r="AN5449" t="s">
        <v>238</v>
      </c>
      <c r="AO5449">
        <v>2</v>
      </c>
      <c r="AP5449" t="s">
        <v>239</v>
      </c>
      <c r="AQ5449" s="27">
        <v>41378</v>
      </c>
      <c r="AR5449" t="s">
        <v>240</v>
      </c>
      <c r="AS5449">
        <v>2</v>
      </c>
      <c r="AT5449" t="s">
        <v>239</v>
      </c>
      <c r="AU5449" s="27">
        <v>41378</v>
      </c>
    </row>
    <row r="5450" spans="1:47" x14ac:dyDescent="0.2">
      <c r="A5450">
        <v>5449</v>
      </c>
      <c r="B5450" t="s">
        <v>18431</v>
      </c>
      <c r="C5450" t="s">
        <v>18432</v>
      </c>
      <c r="D5450" t="s">
        <v>3460</v>
      </c>
      <c r="E5450" s="27">
        <v>41595</v>
      </c>
      <c r="F5450" t="s">
        <v>233</v>
      </c>
      <c r="G5450" s="27">
        <v>30463</v>
      </c>
      <c r="H5450">
        <v>32</v>
      </c>
      <c r="I5450" t="s">
        <v>244</v>
      </c>
      <c r="J5450" t="s">
        <v>245</v>
      </c>
      <c r="K5450">
        <v>0</v>
      </c>
      <c r="L5450">
        <v>3</v>
      </c>
      <c r="M5450">
        <v>0</v>
      </c>
      <c r="N5450">
        <v>0</v>
      </c>
      <c r="O5450">
        <v>1</v>
      </c>
      <c r="P5450">
        <v>-1</v>
      </c>
      <c r="Q5450" s="28">
        <v>41594.049305555556</v>
      </c>
      <c r="R5450" s="28">
        <v>41595.352777777778</v>
      </c>
      <c r="S5450" t="s">
        <v>18433</v>
      </c>
      <c r="T5450" s="27">
        <v>41594</v>
      </c>
      <c r="V5450">
        <v>1</v>
      </c>
      <c r="W5450" t="s">
        <v>32</v>
      </c>
      <c r="X5450" t="s">
        <v>749</v>
      </c>
      <c r="Y5450">
        <v>0</v>
      </c>
      <c r="AB5450" t="s">
        <v>237</v>
      </c>
      <c r="AH5450">
        <v>0</v>
      </c>
      <c r="AN5450" t="s">
        <v>238</v>
      </c>
      <c r="AO5450">
        <v>2</v>
      </c>
      <c r="AP5450" t="s">
        <v>239</v>
      </c>
      <c r="AQ5450" s="27">
        <v>41595</v>
      </c>
      <c r="AR5450" t="s">
        <v>240</v>
      </c>
      <c r="AS5450">
        <v>3</v>
      </c>
      <c r="AT5450" t="s">
        <v>239</v>
      </c>
      <c r="AU5450" s="27">
        <v>41595</v>
      </c>
    </row>
    <row r="5451" spans="1:47" x14ac:dyDescent="0.2">
      <c r="A5451">
        <v>5450</v>
      </c>
      <c r="B5451" t="s">
        <v>18434</v>
      </c>
      <c r="C5451" t="s">
        <v>524</v>
      </c>
      <c r="D5451" t="s">
        <v>18435</v>
      </c>
      <c r="E5451" s="27">
        <v>41807</v>
      </c>
      <c r="F5451" t="s">
        <v>233</v>
      </c>
      <c r="G5451" s="27">
        <v>22078</v>
      </c>
      <c r="H5451">
        <v>55</v>
      </c>
      <c r="I5451" t="s">
        <v>234</v>
      </c>
      <c r="J5451" t="s">
        <v>245</v>
      </c>
      <c r="K5451">
        <v>0</v>
      </c>
      <c r="L5451">
        <v>3</v>
      </c>
      <c r="M5451">
        <v>0</v>
      </c>
      <c r="N5451">
        <v>0</v>
      </c>
      <c r="O5451">
        <v>2</v>
      </c>
      <c r="P5451">
        <v>-1</v>
      </c>
      <c r="Q5451" s="28">
        <v>41806.383333333331</v>
      </c>
      <c r="R5451" s="28">
        <v>41874.236111111109</v>
      </c>
      <c r="S5451" t="s">
        <v>18436</v>
      </c>
      <c r="T5451" s="27">
        <v>41806</v>
      </c>
      <c r="V5451">
        <v>1</v>
      </c>
      <c r="W5451" t="s">
        <v>32</v>
      </c>
      <c r="X5451" t="s">
        <v>300</v>
      </c>
      <c r="Y5451">
        <v>0</v>
      </c>
      <c r="AB5451" t="s">
        <v>237</v>
      </c>
      <c r="AH5451">
        <v>0</v>
      </c>
      <c r="AN5451" t="s">
        <v>238</v>
      </c>
      <c r="AO5451">
        <v>1</v>
      </c>
      <c r="AP5451" t="s">
        <v>239</v>
      </c>
      <c r="AQ5451" s="27">
        <v>41807</v>
      </c>
      <c r="AR5451" t="s">
        <v>240</v>
      </c>
      <c r="AS5451">
        <v>3</v>
      </c>
      <c r="AT5451" t="s">
        <v>239</v>
      </c>
      <c r="AU5451" s="27">
        <v>41807</v>
      </c>
    </row>
    <row r="5452" spans="1:47" x14ac:dyDescent="0.2">
      <c r="A5452">
        <v>5451</v>
      </c>
      <c r="B5452" t="s">
        <v>18437</v>
      </c>
      <c r="C5452" t="s">
        <v>302</v>
      </c>
      <c r="D5452" t="s">
        <v>18438</v>
      </c>
      <c r="E5452" s="27">
        <v>41709</v>
      </c>
      <c r="F5452" t="s">
        <v>294</v>
      </c>
      <c r="G5452" s="27">
        <v>31080</v>
      </c>
      <c r="H5452">
        <v>31</v>
      </c>
      <c r="I5452" t="s">
        <v>244</v>
      </c>
      <c r="J5452" t="s">
        <v>245</v>
      </c>
      <c r="K5452">
        <v>0</v>
      </c>
      <c r="L5452">
        <v>1</v>
      </c>
      <c r="M5452">
        <v>0</v>
      </c>
      <c r="N5452">
        <v>0</v>
      </c>
      <c r="O5452">
        <v>2</v>
      </c>
      <c r="P5452">
        <v>-1</v>
      </c>
      <c r="Q5452" s="28">
        <v>41708.474999999999</v>
      </c>
      <c r="R5452" s="28">
        <v>41710.165972222225</v>
      </c>
      <c r="S5452" t="s">
        <v>18439</v>
      </c>
      <c r="T5452" s="27">
        <v>41708</v>
      </c>
      <c r="V5452">
        <v>1</v>
      </c>
      <c r="W5452" t="s">
        <v>32</v>
      </c>
      <c r="X5452" t="s">
        <v>343</v>
      </c>
      <c r="Y5452">
        <v>0</v>
      </c>
      <c r="AB5452" t="s">
        <v>237</v>
      </c>
      <c r="AH5452">
        <v>0</v>
      </c>
      <c r="AN5452" t="s">
        <v>238</v>
      </c>
      <c r="AO5452">
        <v>1</v>
      </c>
      <c r="AP5452" t="s">
        <v>239</v>
      </c>
      <c r="AQ5452" s="27">
        <v>41709</v>
      </c>
      <c r="AR5452" t="s">
        <v>240</v>
      </c>
      <c r="AS5452">
        <v>1</v>
      </c>
      <c r="AT5452" t="s">
        <v>239</v>
      </c>
      <c r="AU5452" s="27">
        <v>41709</v>
      </c>
    </row>
    <row r="5453" spans="1:47" x14ac:dyDescent="0.2">
      <c r="A5453">
        <v>5452</v>
      </c>
      <c r="B5453" t="s">
        <v>18440</v>
      </c>
      <c r="C5453" t="s">
        <v>5071</v>
      </c>
      <c r="D5453" t="s">
        <v>266</v>
      </c>
      <c r="E5453" s="27">
        <v>41992</v>
      </c>
      <c r="F5453" t="s">
        <v>294</v>
      </c>
      <c r="G5453" s="27">
        <v>31609</v>
      </c>
      <c r="H5453">
        <v>29</v>
      </c>
      <c r="I5453" t="s">
        <v>244</v>
      </c>
      <c r="J5453" t="s">
        <v>250</v>
      </c>
      <c r="K5453">
        <v>0</v>
      </c>
      <c r="L5453">
        <v>2</v>
      </c>
      <c r="M5453">
        <v>0</v>
      </c>
      <c r="N5453">
        <v>0</v>
      </c>
      <c r="O5453">
        <v>0</v>
      </c>
      <c r="P5453">
        <v>-1</v>
      </c>
      <c r="Q5453" s="28">
        <v>41991.5</v>
      </c>
      <c r="R5453" s="28">
        <v>41992.335416666669</v>
      </c>
      <c r="S5453" t="s">
        <v>18441</v>
      </c>
      <c r="T5453" s="27">
        <v>41991</v>
      </c>
      <c r="V5453">
        <v>1</v>
      </c>
      <c r="W5453" t="s">
        <v>36</v>
      </c>
      <c r="X5453" t="s">
        <v>279</v>
      </c>
      <c r="Y5453">
        <v>0</v>
      </c>
      <c r="AB5453" t="s">
        <v>237</v>
      </c>
      <c r="AH5453">
        <v>0</v>
      </c>
      <c r="AN5453" t="s">
        <v>238</v>
      </c>
      <c r="AO5453">
        <v>2</v>
      </c>
      <c r="AP5453" t="s">
        <v>239</v>
      </c>
      <c r="AQ5453" s="27">
        <v>41992</v>
      </c>
      <c r="AR5453" t="s">
        <v>240</v>
      </c>
      <c r="AS5453">
        <v>2</v>
      </c>
      <c r="AT5453" t="s">
        <v>239</v>
      </c>
      <c r="AU5453" s="27">
        <v>41992</v>
      </c>
    </row>
    <row r="5454" spans="1:47" x14ac:dyDescent="0.2">
      <c r="A5454">
        <v>5453</v>
      </c>
      <c r="B5454" t="s">
        <v>18442</v>
      </c>
      <c r="C5454" t="s">
        <v>18443</v>
      </c>
      <c r="D5454" t="s">
        <v>18444</v>
      </c>
      <c r="E5454" s="27">
        <v>41905</v>
      </c>
      <c r="F5454" t="s">
        <v>294</v>
      </c>
      <c r="G5454" s="27">
        <v>33547</v>
      </c>
      <c r="H5454">
        <v>24</v>
      </c>
      <c r="I5454" t="s">
        <v>259</v>
      </c>
      <c r="J5454" t="s">
        <v>250</v>
      </c>
      <c r="K5454">
        <v>0</v>
      </c>
      <c r="L5454">
        <v>9</v>
      </c>
      <c r="M5454">
        <v>0</v>
      </c>
      <c r="N5454">
        <v>0</v>
      </c>
      <c r="O5454">
        <v>4</v>
      </c>
      <c r="P5454">
        <v>-1</v>
      </c>
      <c r="Q5454" s="28">
        <v>41904.322222222225</v>
      </c>
      <c r="R5454" s="28">
        <v>41910.133333333331</v>
      </c>
      <c r="S5454" t="s">
        <v>18445</v>
      </c>
      <c r="T5454" s="27">
        <v>41904</v>
      </c>
      <c r="V5454">
        <v>1</v>
      </c>
      <c r="W5454" t="s">
        <v>32</v>
      </c>
      <c r="X5454" t="s">
        <v>261</v>
      </c>
      <c r="Y5454">
        <v>1</v>
      </c>
      <c r="AA5454" t="s">
        <v>18446</v>
      </c>
      <c r="AB5454" t="s">
        <v>32</v>
      </c>
      <c r="AC5454">
        <v>0</v>
      </c>
      <c r="AD5454" s="27">
        <v>41929</v>
      </c>
      <c r="AE5454" t="s">
        <v>343</v>
      </c>
      <c r="AF5454" s="27">
        <v>41929</v>
      </c>
      <c r="AG5454" s="27">
        <v>41964</v>
      </c>
      <c r="AH5454">
        <v>0</v>
      </c>
      <c r="AN5454" t="s">
        <v>238</v>
      </c>
      <c r="AO5454">
        <v>8</v>
      </c>
      <c r="AP5454" t="s">
        <v>269</v>
      </c>
      <c r="AQ5454" s="27">
        <v>41905</v>
      </c>
      <c r="AR5454" t="s">
        <v>240</v>
      </c>
      <c r="AS5454">
        <v>9</v>
      </c>
      <c r="AT5454" t="s">
        <v>269</v>
      </c>
      <c r="AU5454" s="27">
        <v>41905</v>
      </c>
    </row>
    <row r="5455" spans="1:47" x14ac:dyDescent="0.2">
      <c r="A5455">
        <v>5454</v>
      </c>
      <c r="B5455" t="s">
        <v>18447</v>
      </c>
      <c r="C5455" t="s">
        <v>18448</v>
      </c>
      <c r="D5455" t="s">
        <v>15480</v>
      </c>
      <c r="E5455" s="27">
        <v>41346</v>
      </c>
      <c r="F5455" t="s">
        <v>294</v>
      </c>
      <c r="G5455" s="27">
        <v>33166</v>
      </c>
      <c r="H5455">
        <v>25</v>
      </c>
      <c r="I5455" t="s">
        <v>244</v>
      </c>
      <c r="J5455" t="s">
        <v>245</v>
      </c>
      <c r="K5455">
        <v>0</v>
      </c>
      <c r="L5455">
        <v>4</v>
      </c>
      <c r="M5455">
        <v>0</v>
      </c>
      <c r="N5455">
        <v>0</v>
      </c>
      <c r="O5455">
        <v>0</v>
      </c>
      <c r="P5455">
        <v>0</v>
      </c>
      <c r="Q5455" s="28">
        <v>41346.052083333336</v>
      </c>
      <c r="R5455" s="28">
        <v>41346.246527777781</v>
      </c>
      <c r="S5455" t="s">
        <v>18449</v>
      </c>
      <c r="T5455" s="27">
        <v>41345</v>
      </c>
      <c r="V5455">
        <v>1</v>
      </c>
      <c r="W5455" t="s">
        <v>32</v>
      </c>
      <c r="X5455" t="s">
        <v>939</v>
      </c>
      <c r="Y5455">
        <v>1</v>
      </c>
      <c r="AA5455" t="s">
        <v>18450</v>
      </c>
      <c r="AB5455" t="s">
        <v>32</v>
      </c>
      <c r="AC5455">
        <v>0</v>
      </c>
      <c r="AD5455" s="27">
        <v>41584</v>
      </c>
      <c r="AE5455" t="s">
        <v>939</v>
      </c>
      <c r="AF5455" s="27">
        <v>41584</v>
      </c>
      <c r="AG5455" s="27">
        <v>41624</v>
      </c>
      <c r="AH5455">
        <v>0</v>
      </c>
      <c r="AN5455" t="s">
        <v>238</v>
      </c>
      <c r="AO5455">
        <v>4</v>
      </c>
      <c r="AP5455" t="s">
        <v>239</v>
      </c>
      <c r="AQ5455" s="27">
        <v>41346</v>
      </c>
      <c r="AR5455" t="s">
        <v>240</v>
      </c>
      <c r="AS5455">
        <v>4</v>
      </c>
      <c r="AT5455" t="s">
        <v>239</v>
      </c>
      <c r="AU5455" s="27">
        <v>41346</v>
      </c>
    </row>
    <row r="5456" spans="1:47" x14ac:dyDescent="0.2">
      <c r="A5456">
        <v>5455</v>
      </c>
      <c r="B5456" t="s">
        <v>18451</v>
      </c>
      <c r="C5456" t="s">
        <v>8017</v>
      </c>
      <c r="D5456" t="s">
        <v>1679</v>
      </c>
      <c r="E5456" s="27">
        <v>41655</v>
      </c>
      <c r="F5456" t="s">
        <v>294</v>
      </c>
      <c r="G5456" s="27">
        <v>30563</v>
      </c>
      <c r="H5456">
        <v>32</v>
      </c>
      <c r="I5456" t="s">
        <v>244</v>
      </c>
      <c r="J5456" t="s">
        <v>245</v>
      </c>
      <c r="K5456">
        <v>0</v>
      </c>
      <c r="L5456">
        <v>2</v>
      </c>
      <c r="M5456">
        <v>0</v>
      </c>
      <c r="N5456">
        <v>1</v>
      </c>
      <c r="O5456">
        <v>4</v>
      </c>
      <c r="P5456">
        <v>-1</v>
      </c>
      <c r="Q5456" s="28">
        <v>41654.220833333333</v>
      </c>
      <c r="R5456" s="28">
        <v>41654.393750000003</v>
      </c>
      <c r="S5456" t="s">
        <v>18452</v>
      </c>
      <c r="T5456" s="27">
        <v>41654</v>
      </c>
      <c r="V5456">
        <v>1</v>
      </c>
      <c r="W5456" t="s">
        <v>32</v>
      </c>
      <c r="X5456" t="s">
        <v>1207</v>
      </c>
      <c r="Y5456">
        <v>0</v>
      </c>
      <c r="AB5456" t="s">
        <v>237</v>
      </c>
      <c r="AH5456">
        <v>0</v>
      </c>
      <c r="AN5456" t="s">
        <v>238</v>
      </c>
      <c r="AO5456">
        <v>1</v>
      </c>
      <c r="AP5456" t="s">
        <v>239</v>
      </c>
      <c r="AQ5456" s="27">
        <v>41655</v>
      </c>
      <c r="AR5456" t="s">
        <v>240</v>
      </c>
      <c r="AS5456">
        <v>2</v>
      </c>
      <c r="AT5456" t="s">
        <v>239</v>
      </c>
      <c r="AU5456" s="27">
        <v>41655</v>
      </c>
    </row>
    <row r="5457" spans="1:47" x14ac:dyDescent="0.2">
      <c r="A5457">
        <v>5456</v>
      </c>
      <c r="B5457" t="s">
        <v>18453</v>
      </c>
      <c r="C5457" t="s">
        <v>6373</v>
      </c>
      <c r="D5457" t="s">
        <v>2261</v>
      </c>
      <c r="E5457" s="27">
        <v>41390</v>
      </c>
      <c r="F5457" t="s">
        <v>233</v>
      </c>
      <c r="G5457" s="27">
        <v>28819</v>
      </c>
      <c r="H5457">
        <v>37</v>
      </c>
      <c r="I5457" t="s">
        <v>244</v>
      </c>
      <c r="J5457" t="s">
        <v>250</v>
      </c>
      <c r="K5457">
        <v>0</v>
      </c>
      <c r="L5457">
        <v>9</v>
      </c>
      <c r="M5457">
        <v>0</v>
      </c>
      <c r="N5457">
        <v>0</v>
      </c>
      <c r="O5457">
        <v>20</v>
      </c>
      <c r="P5457">
        <v>0</v>
      </c>
      <c r="Q5457" s="28">
        <v>41390.155555555553</v>
      </c>
      <c r="R5457" s="28">
        <v>41426.129861111112</v>
      </c>
      <c r="S5457" t="s">
        <v>18454</v>
      </c>
      <c r="T5457" s="27">
        <v>41390</v>
      </c>
      <c r="V5457">
        <v>0</v>
      </c>
      <c r="W5457" t="s">
        <v>32</v>
      </c>
      <c r="X5457" t="s">
        <v>364</v>
      </c>
      <c r="Y5457">
        <v>1</v>
      </c>
      <c r="AA5457" t="s">
        <v>18455</v>
      </c>
      <c r="AB5457" t="s">
        <v>36</v>
      </c>
      <c r="AC5457">
        <v>1</v>
      </c>
      <c r="AD5457" s="27">
        <v>41555</v>
      </c>
      <c r="AE5457" t="s">
        <v>474</v>
      </c>
      <c r="AF5457" s="27">
        <v>41556</v>
      </c>
      <c r="AG5457" s="27">
        <v>41614</v>
      </c>
      <c r="AH5457">
        <v>0</v>
      </c>
      <c r="AN5457" t="s">
        <v>238</v>
      </c>
      <c r="AO5457">
        <v>5</v>
      </c>
      <c r="AP5457" t="s">
        <v>246</v>
      </c>
      <c r="AQ5457" s="27">
        <v>41390</v>
      </c>
      <c r="AR5457" t="s">
        <v>240</v>
      </c>
      <c r="AS5457">
        <v>9</v>
      </c>
      <c r="AT5457" t="s">
        <v>269</v>
      </c>
      <c r="AU5457" s="27">
        <v>41390</v>
      </c>
    </row>
    <row r="5458" spans="1:47" x14ac:dyDescent="0.2">
      <c r="A5458">
        <v>5457</v>
      </c>
      <c r="B5458" t="s">
        <v>18456</v>
      </c>
      <c r="C5458" t="s">
        <v>10714</v>
      </c>
      <c r="D5458" t="s">
        <v>18457</v>
      </c>
      <c r="E5458" s="27">
        <v>41590</v>
      </c>
      <c r="F5458" t="s">
        <v>233</v>
      </c>
      <c r="G5458" s="27">
        <v>34867</v>
      </c>
      <c r="H5458">
        <v>20</v>
      </c>
      <c r="I5458" t="s">
        <v>259</v>
      </c>
      <c r="J5458" t="s">
        <v>245</v>
      </c>
      <c r="K5458">
        <v>0</v>
      </c>
      <c r="L5458">
        <v>10</v>
      </c>
      <c r="M5458">
        <v>0</v>
      </c>
      <c r="N5458">
        <v>0</v>
      </c>
      <c r="O5458">
        <v>0</v>
      </c>
      <c r="P5458">
        <v>-1</v>
      </c>
      <c r="Q5458" s="28">
        <v>41589.381249999999</v>
      </c>
      <c r="R5458" s="28">
        <v>41729.427777777775</v>
      </c>
      <c r="S5458" t="s">
        <v>18458</v>
      </c>
      <c r="T5458" s="27">
        <v>41589</v>
      </c>
      <c r="V5458">
        <v>1</v>
      </c>
      <c r="W5458" t="s">
        <v>32</v>
      </c>
      <c r="X5458" t="s">
        <v>555</v>
      </c>
      <c r="Y5458">
        <v>0</v>
      </c>
      <c r="AB5458" t="s">
        <v>237</v>
      </c>
      <c r="AH5458">
        <v>0</v>
      </c>
      <c r="AN5458" t="s">
        <v>238</v>
      </c>
      <c r="AO5458">
        <v>9</v>
      </c>
      <c r="AP5458" t="s">
        <v>269</v>
      </c>
      <c r="AQ5458" s="27">
        <v>41590</v>
      </c>
      <c r="AR5458" t="s">
        <v>240</v>
      </c>
      <c r="AS5458">
        <v>10</v>
      </c>
      <c r="AT5458" t="s">
        <v>269</v>
      </c>
      <c r="AU5458" s="27">
        <v>41590</v>
      </c>
    </row>
    <row r="5459" spans="1:47" x14ac:dyDescent="0.2">
      <c r="A5459">
        <v>5458</v>
      </c>
      <c r="B5459" t="s">
        <v>18459</v>
      </c>
      <c r="C5459" t="s">
        <v>18460</v>
      </c>
      <c r="D5459" t="s">
        <v>3109</v>
      </c>
      <c r="E5459" s="27">
        <v>41503</v>
      </c>
      <c r="F5459" t="s">
        <v>233</v>
      </c>
      <c r="G5459" s="27">
        <v>33525</v>
      </c>
      <c r="H5459">
        <v>24</v>
      </c>
      <c r="I5459" t="s">
        <v>259</v>
      </c>
      <c r="J5459" t="s">
        <v>250</v>
      </c>
      <c r="K5459">
        <v>0</v>
      </c>
      <c r="L5459">
        <v>3</v>
      </c>
      <c r="M5459">
        <v>0</v>
      </c>
      <c r="N5459">
        <v>0</v>
      </c>
      <c r="O5459">
        <v>1</v>
      </c>
      <c r="P5459">
        <v>-1</v>
      </c>
      <c r="Q5459" s="28">
        <v>41502.261111111111</v>
      </c>
      <c r="R5459" s="28">
        <v>41504.200694444444</v>
      </c>
      <c r="S5459" t="s">
        <v>18461</v>
      </c>
      <c r="T5459" s="27">
        <v>41502</v>
      </c>
      <c r="V5459">
        <v>1</v>
      </c>
      <c r="W5459" t="s">
        <v>32</v>
      </c>
      <c r="X5459" t="s">
        <v>383</v>
      </c>
      <c r="Y5459">
        <v>1</v>
      </c>
      <c r="AA5459" t="s">
        <v>18462</v>
      </c>
      <c r="AB5459" t="s">
        <v>36</v>
      </c>
      <c r="AC5459">
        <v>51</v>
      </c>
      <c r="AD5459" s="27">
        <v>41505</v>
      </c>
      <c r="AE5459" t="s">
        <v>392</v>
      </c>
      <c r="AF5459" s="27">
        <v>41556</v>
      </c>
      <c r="AG5459" s="27">
        <v>41557</v>
      </c>
      <c r="AH5459">
        <v>0</v>
      </c>
      <c r="AN5459" t="s">
        <v>238</v>
      </c>
      <c r="AO5459">
        <v>4</v>
      </c>
      <c r="AP5459" t="s">
        <v>239</v>
      </c>
      <c r="AQ5459" s="27">
        <v>41503</v>
      </c>
      <c r="AR5459" t="s">
        <v>240</v>
      </c>
      <c r="AS5459">
        <v>3</v>
      </c>
      <c r="AT5459" t="s">
        <v>239</v>
      </c>
      <c r="AU5459" s="27">
        <v>41503</v>
      </c>
    </row>
    <row r="5460" spans="1:47" x14ac:dyDescent="0.2">
      <c r="A5460">
        <v>5459</v>
      </c>
      <c r="B5460" t="s">
        <v>18463</v>
      </c>
      <c r="C5460" t="s">
        <v>18464</v>
      </c>
      <c r="D5460" t="s">
        <v>18465</v>
      </c>
      <c r="E5460" s="27">
        <v>41713</v>
      </c>
      <c r="F5460" t="s">
        <v>233</v>
      </c>
      <c r="G5460" s="27">
        <v>24674</v>
      </c>
      <c r="H5460">
        <v>48</v>
      </c>
      <c r="I5460" t="s">
        <v>234</v>
      </c>
      <c r="J5460" t="s">
        <v>250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 s="28">
        <v>41713.048611111109</v>
      </c>
      <c r="R5460" s="28">
        <v>41714.073611111111</v>
      </c>
      <c r="S5460" t="s">
        <v>18466</v>
      </c>
      <c r="T5460" s="27">
        <v>41712</v>
      </c>
      <c r="V5460">
        <v>1</v>
      </c>
      <c r="W5460" t="s">
        <v>36</v>
      </c>
      <c r="X5460" t="s">
        <v>254</v>
      </c>
      <c r="Y5460">
        <v>0</v>
      </c>
      <c r="AB5460" t="s">
        <v>237</v>
      </c>
      <c r="AH5460">
        <v>0</v>
      </c>
      <c r="AN5460" t="s">
        <v>238</v>
      </c>
      <c r="AO5460">
        <v>1</v>
      </c>
      <c r="AP5460" t="s">
        <v>239</v>
      </c>
      <c r="AQ5460" s="27">
        <v>41713</v>
      </c>
      <c r="AR5460" t="s">
        <v>240</v>
      </c>
      <c r="AS5460">
        <v>1</v>
      </c>
      <c r="AT5460" t="s">
        <v>239</v>
      </c>
      <c r="AU5460" s="27">
        <v>41713</v>
      </c>
    </row>
    <row r="5461" spans="1:47" x14ac:dyDescent="0.2">
      <c r="A5461">
        <v>5460</v>
      </c>
      <c r="B5461" t="s">
        <v>18467</v>
      </c>
      <c r="C5461" t="s">
        <v>414</v>
      </c>
      <c r="D5461" t="s">
        <v>13162</v>
      </c>
      <c r="E5461" s="27">
        <v>41451</v>
      </c>
      <c r="F5461" t="s">
        <v>233</v>
      </c>
      <c r="G5461" s="27">
        <v>33051</v>
      </c>
      <c r="H5461">
        <v>25</v>
      </c>
      <c r="I5461" t="s">
        <v>244</v>
      </c>
      <c r="J5461" t="s">
        <v>250</v>
      </c>
      <c r="K5461">
        <v>1</v>
      </c>
      <c r="L5461">
        <v>9</v>
      </c>
      <c r="M5461">
        <v>2</v>
      </c>
      <c r="N5461">
        <v>0</v>
      </c>
      <c r="O5461">
        <v>9</v>
      </c>
      <c r="P5461">
        <v>43</v>
      </c>
      <c r="Q5461" s="28">
        <v>41494.427777777775</v>
      </c>
      <c r="R5461" s="28">
        <v>41544.224999999999</v>
      </c>
      <c r="S5461" t="s">
        <v>18468</v>
      </c>
      <c r="U5461" s="27">
        <v>41431</v>
      </c>
      <c r="V5461">
        <v>20</v>
      </c>
      <c r="W5461" t="s">
        <v>32</v>
      </c>
      <c r="X5461" t="s">
        <v>274</v>
      </c>
      <c r="Y5461">
        <v>1</v>
      </c>
      <c r="AA5461" t="s">
        <v>18469</v>
      </c>
      <c r="AB5461" t="s">
        <v>32</v>
      </c>
      <c r="AC5461">
        <v>0</v>
      </c>
      <c r="AD5461" s="27">
        <v>41494</v>
      </c>
      <c r="AE5461" t="s">
        <v>343</v>
      </c>
      <c r="AF5461" s="27">
        <v>41494</v>
      </c>
      <c r="AG5461" s="27">
        <v>41544</v>
      </c>
      <c r="AH5461">
        <v>1</v>
      </c>
      <c r="AJ5461" t="s">
        <v>18470</v>
      </c>
      <c r="AK5461" t="s">
        <v>462</v>
      </c>
      <c r="AL5461" s="27">
        <v>42284</v>
      </c>
      <c r="AM5461" t="s">
        <v>279</v>
      </c>
      <c r="AN5461" t="s">
        <v>238</v>
      </c>
      <c r="AO5461">
        <v>9</v>
      </c>
      <c r="AP5461" t="s">
        <v>269</v>
      </c>
      <c r="AQ5461" s="27">
        <v>41451</v>
      </c>
      <c r="AR5461" t="s">
        <v>240</v>
      </c>
      <c r="AS5461">
        <v>9</v>
      </c>
      <c r="AT5461" t="s">
        <v>269</v>
      </c>
      <c r="AU5461" s="27">
        <v>41451</v>
      </c>
    </row>
    <row r="5462" spans="1:47" x14ac:dyDescent="0.2">
      <c r="A5462">
        <v>5461</v>
      </c>
      <c r="B5462" t="s">
        <v>18471</v>
      </c>
      <c r="C5462" t="s">
        <v>957</v>
      </c>
      <c r="D5462" t="s">
        <v>18472</v>
      </c>
      <c r="E5462" s="27">
        <v>41624</v>
      </c>
      <c r="F5462" t="s">
        <v>233</v>
      </c>
      <c r="G5462" s="27">
        <v>29667</v>
      </c>
      <c r="H5462">
        <v>35</v>
      </c>
      <c r="I5462" t="s">
        <v>244</v>
      </c>
      <c r="J5462" t="s">
        <v>250</v>
      </c>
      <c r="K5462">
        <v>0</v>
      </c>
      <c r="L5462">
        <v>2</v>
      </c>
      <c r="M5462">
        <v>0</v>
      </c>
      <c r="N5462">
        <v>0</v>
      </c>
      <c r="O5462">
        <v>1</v>
      </c>
      <c r="P5462">
        <v>0</v>
      </c>
      <c r="Q5462" s="28">
        <v>41624.131249999999</v>
      </c>
      <c r="R5462" s="28">
        <v>41624.349305555559</v>
      </c>
      <c r="S5462" t="s">
        <v>18473</v>
      </c>
      <c r="T5462" s="27">
        <v>41624</v>
      </c>
      <c r="V5462">
        <v>0</v>
      </c>
      <c r="W5462" t="s">
        <v>32</v>
      </c>
      <c r="X5462" t="s">
        <v>261</v>
      </c>
      <c r="Y5462">
        <v>0</v>
      </c>
      <c r="AB5462" t="s">
        <v>237</v>
      </c>
      <c r="AH5462">
        <v>0</v>
      </c>
      <c r="AN5462" t="s">
        <v>238</v>
      </c>
      <c r="AO5462">
        <v>1</v>
      </c>
      <c r="AP5462" t="s">
        <v>239</v>
      </c>
      <c r="AQ5462" s="27">
        <v>41624</v>
      </c>
      <c r="AR5462" t="s">
        <v>240</v>
      </c>
      <c r="AS5462">
        <v>2</v>
      </c>
      <c r="AT5462" t="s">
        <v>239</v>
      </c>
      <c r="AU5462" s="27">
        <v>41624</v>
      </c>
    </row>
    <row r="5463" spans="1:47" x14ac:dyDescent="0.2">
      <c r="A5463">
        <v>5462</v>
      </c>
      <c r="B5463" t="s">
        <v>18474</v>
      </c>
      <c r="C5463" t="s">
        <v>803</v>
      </c>
      <c r="D5463" t="s">
        <v>18475</v>
      </c>
      <c r="E5463" s="27">
        <v>41740</v>
      </c>
      <c r="F5463" t="s">
        <v>233</v>
      </c>
      <c r="G5463" s="27">
        <v>21457</v>
      </c>
      <c r="H5463">
        <v>57</v>
      </c>
      <c r="I5463" t="s">
        <v>234</v>
      </c>
      <c r="J5463" t="s">
        <v>250</v>
      </c>
      <c r="K5463">
        <v>0</v>
      </c>
      <c r="L5463">
        <v>4</v>
      </c>
      <c r="M5463">
        <v>0</v>
      </c>
      <c r="N5463">
        <v>0</v>
      </c>
      <c r="O5463">
        <v>3</v>
      </c>
      <c r="P5463">
        <v>-1</v>
      </c>
      <c r="Q5463" s="28">
        <v>41739.353472222225</v>
      </c>
      <c r="R5463" s="28">
        <v>41741.213888888888</v>
      </c>
      <c r="S5463" t="s">
        <v>18476</v>
      </c>
      <c r="U5463" s="27">
        <v>41739</v>
      </c>
      <c r="V5463">
        <v>1</v>
      </c>
      <c r="W5463" t="s">
        <v>32</v>
      </c>
      <c r="X5463" t="s">
        <v>274</v>
      </c>
      <c r="Y5463">
        <v>0</v>
      </c>
      <c r="AB5463" t="s">
        <v>237</v>
      </c>
      <c r="AH5463">
        <v>0</v>
      </c>
      <c r="AN5463" t="s">
        <v>238</v>
      </c>
      <c r="AO5463">
        <v>1</v>
      </c>
      <c r="AP5463" t="s">
        <v>239</v>
      </c>
      <c r="AQ5463" s="27">
        <v>41740</v>
      </c>
      <c r="AR5463" t="s">
        <v>240</v>
      </c>
      <c r="AS5463">
        <v>4</v>
      </c>
      <c r="AT5463" t="s">
        <v>239</v>
      </c>
      <c r="AU5463" s="27">
        <v>41740</v>
      </c>
    </row>
    <row r="5464" spans="1:47" x14ac:dyDescent="0.2">
      <c r="A5464">
        <v>5463</v>
      </c>
      <c r="B5464" t="s">
        <v>18477</v>
      </c>
      <c r="C5464" t="s">
        <v>5128</v>
      </c>
      <c r="D5464" t="s">
        <v>6833</v>
      </c>
      <c r="E5464" s="27">
        <v>41526</v>
      </c>
      <c r="F5464" t="s">
        <v>233</v>
      </c>
      <c r="G5464" s="27">
        <v>34592</v>
      </c>
      <c r="H5464">
        <v>21</v>
      </c>
      <c r="I5464" t="s">
        <v>259</v>
      </c>
      <c r="J5464" t="s">
        <v>250</v>
      </c>
      <c r="K5464">
        <v>0</v>
      </c>
      <c r="L5464">
        <v>4</v>
      </c>
      <c r="M5464">
        <v>0</v>
      </c>
      <c r="N5464">
        <v>0</v>
      </c>
      <c r="O5464">
        <v>1</v>
      </c>
      <c r="P5464">
        <v>-1</v>
      </c>
      <c r="Q5464" s="28">
        <v>41525.043749999997</v>
      </c>
      <c r="R5464" s="28">
        <v>41526.06527777778</v>
      </c>
      <c r="S5464" t="s">
        <v>18478</v>
      </c>
      <c r="T5464" s="27">
        <v>41525</v>
      </c>
      <c r="V5464">
        <v>1</v>
      </c>
      <c r="W5464" t="s">
        <v>32</v>
      </c>
      <c r="X5464" t="s">
        <v>18479</v>
      </c>
      <c r="Y5464">
        <v>1</v>
      </c>
      <c r="AA5464" t="s">
        <v>18480</v>
      </c>
      <c r="AB5464" t="s">
        <v>32</v>
      </c>
      <c r="AD5464" s="27">
        <v>41579</v>
      </c>
      <c r="AE5464" t="s">
        <v>555</v>
      </c>
      <c r="AH5464">
        <v>0</v>
      </c>
      <c r="AN5464" t="s">
        <v>238</v>
      </c>
      <c r="AO5464">
        <v>6</v>
      </c>
      <c r="AP5464" t="s">
        <v>246</v>
      </c>
      <c r="AQ5464" s="27">
        <v>41526</v>
      </c>
      <c r="AR5464" t="s">
        <v>240</v>
      </c>
      <c r="AS5464">
        <v>4</v>
      </c>
      <c r="AT5464" t="s">
        <v>239</v>
      </c>
      <c r="AU5464" s="27">
        <v>41526</v>
      </c>
    </row>
    <row r="5465" spans="1:47" x14ac:dyDescent="0.2">
      <c r="A5465">
        <v>5464</v>
      </c>
      <c r="B5465" t="s">
        <v>18481</v>
      </c>
      <c r="C5465" t="s">
        <v>901</v>
      </c>
      <c r="D5465" t="s">
        <v>18482</v>
      </c>
      <c r="E5465" s="27">
        <v>41307</v>
      </c>
      <c r="F5465" t="s">
        <v>233</v>
      </c>
      <c r="G5465" s="27">
        <v>27050</v>
      </c>
      <c r="H5465">
        <v>42</v>
      </c>
      <c r="I5465" t="s">
        <v>244</v>
      </c>
      <c r="J5465" t="s">
        <v>245</v>
      </c>
      <c r="K5465">
        <v>0</v>
      </c>
      <c r="L5465">
        <v>1</v>
      </c>
      <c r="M5465">
        <v>0</v>
      </c>
      <c r="N5465">
        <v>0</v>
      </c>
      <c r="O5465">
        <v>0</v>
      </c>
      <c r="W5465" t="s">
        <v>237</v>
      </c>
      <c r="Y5465">
        <v>-1</v>
      </c>
      <c r="AB5465" t="s">
        <v>237</v>
      </c>
      <c r="AH5465">
        <v>0</v>
      </c>
      <c r="AN5465" t="s">
        <v>238</v>
      </c>
      <c r="AO5465">
        <v>1</v>
      </c>
      <c r="AP5465" t="s">
        <v>239</v>
      </c>
      <c r="AQ5465" s="27">
        <v>41307</v>
      </c>
      <c r="AR5465" t="s">
        <v>240</v>
      </c>
      <c r="AS5465">
        <v>1</v>
      </c>
      <c r="AT5465" t="s">
        <v>239</v>
      </c>
      <c r="AU5465" s="27">
        <v>41307</v>
      </c>
    </row>
    <row r="5466" spans="1:47" x14ac:dyDescent="0.2">
      <c r="A5466">
        <v>5465</v>
      </c>
      <c r="B5466" t="s">
        <v>18483</v>
      </c>
      <c r="C5466" t="s">
        <v>18484</v>
      </c>
      <c r="D5466" t="s">
        <v>1671</v>
      </c>
      <c r="E5466" s="27">
        <v>41377</v>
      </c>
      <c r="F5466" t="s">
        <v>294</v>
      </c>
      <c r="G5466" s="27">
        <v>34559</v>
      </c>
      <c r="H5466">
        <v>21</v>
      </c>
      <c r="I5466" t="s">
        <v>259</v>
      </c>
      <c r="J5466" t="s">
        <v>250</v>
      </c>
      <c r="K5466">
        <v>0</v>
      </c>
      <c r="L5466">
        <v>10</v>
      </c>
      <c r="M5466">
        <v>0</v>
      </c>
      <c r="N5466">
        <v>0</v>
      </c>
      <c r="O5466">
        <v>0</v>
      </c>
      <c r="P5466">
        <v>-1</v>
      </c>
      <c r="Q5466" s="28">
        <v>41376.222916666666</v>
      </c>
      <c r="R5466" s="28">
        <v>41409.242361111108</v>
      </c>
      <c r="S5466" t="s">
        <v>18485</v>
      </c>
      <c r="T5466" s="27">
        <v>41376</v>
      </c>
      <c r="V5466">
        <v>1</v>
      </c>
      <c r="W5466" t="s">
        <v>32</v>
      </c>
      <c r="X5466" t="s">
        <v>359</v>
      </c>
      <c r="Y5466">
        <v>1</v>
      </c>
      <c r="AA5466" t="s">
        <v>18486</v>
      </c>
      <c r="AB5466" t="s">
        <v>32</v>
      </c>
      <c r="AC5466">
        <v>0</v>
      </c>
      <c r="AD5466" s="27">
        <v>41568</v>
      </c>
      <c r="AE5466" t="s">
        <v>261</v>
      </c>
      <c r="AF5466" s="27">
        <v>41568</v>
      </c>
      <c r="AG5466" s="27">
        <v>41569</v>
      </c>
      <c r="AH5466">
        <v>0</v>
      </c>
      <c r="AN5466" t="s">
        <v>238</v>
      </c>
      <c r="AO5466">
        <v>9</v>
      </c>
      <c r="AP5466" t="s">
        <v>269</v>
      </c>
      <c r="AQ5466" s="27">
        <v>41377</v>
      </c>
      <c r="AR5466" t="s">
        <v>240</v>
      </c>
      <c r="AS5466">
        <v>10</v>
      </c>
      <c r="AT5466" t="s">
        <v>269</v>
      </c>
      <c r="AU5466" s="27">
        <v>41377</v>
      </c>
    </row>
    <row r="5467" spans="1:47" x14ac:dyDescent="0.2">
      <c r="A5467">
        <v>5466</v>
      </c>
      <c r="B5467" t="s">
        <v>18487</v>
      </c>
      <c r="C5467" t="s">
        <v>1584</v>
      </c>
      <c r="D5467" t="s">
        <v>18488</v>
      </c>
      <c r="E5467" s="27">
        <v>41754</v>
      </c>
      <c r="F5467" t="s">
        <v>233</v>
      </c>
      <c r="G5467" s="27">
        <v>34701</v>
      </c>
      <c r="H5467">
        <v>21</v>
      </c>
      <c r="I5467" t="s">
        <v>259</v>
      </c>
      <c r="J5467" t="s">
        <v>250</v>
      </c>
      <c r="K5467">
        <v>0</v>
      </c>
      <c r="L5467">
        <v>5</v>
      </c>
      <c r="M5467">
        <v>1</v>
      </c>
      <c r="N5467">
        <v>0</v>
      </c>
      <c r="O5467">
        <v>1</v>
      </c>
      <c r="P5467">
        <v>-1</v>
      </c>
      <c r="Q5467" s="28">
        <v>41753.315972222219</v>
      </c>
      <c r="R5467" s="28">
        <v>41755.196527777778</v>
      </c>
      <c r="S5467" t="s">
        <v>18489</v>
      </c>
      <c r="T5467" s="27">
        <v>41753</v>
      </c>
      <c r="V5467">
        <v>1</v>
      </c>
      <c r="W5467" t="s">
        <v>32</v>
      </c>
      <c r="X5467" t="s">
        <v>588</v>
      </c>
      <c r="Y5467">
        <v>0</v>
      </c>
      <c r="AB5467" t="s">
        <v>237</v>
      </c>
      <c r="AH5467">
        <v>0</v>
      </c>
      <c r="AN5467" t="s">
        <v>238</v>
      </c>
      <c r="AO5467">
        <v>7</v>
      </c>
      <c r="AP5467" t="s">
        <v>246</v>
      </c>
      <c r="AQ5467" s="27">
        <v>41754</v>
      </c>
      <c r="AR5467" t="s">
        <v>240</v>
      </c>
      <c r="AS5467">
        <v>5</v>
      </c>
      <c r="AT5467" t="s">
        <v>246</v>
      </c>
      <c r="AU5467" s="27">
        <v>41754</v>
      </c>
    </row>
    <row r="5468" spans="1:47" x14ac:dyDescent="0.2">
      <c r="A5468">
        <v>5467</v>
      </c>
      <c r="B5468" t="s">
        <v>18490</v>
      </c>
      <c r="C5468" t="s">
        <v>242</v>
      </c>
      <c r="D5468" t="s">
        <v>1936</v>
      </c>
      <c r="E5468" s="27">
        <v>41654</v>
      </c>
      <c r="F5468" t="s">
        <v>233</v>
      </c>
      <c r="G5468" s="27">
        <v>28156</v>
      </c>
      <c r="H5468">
        <v>39</v>
      </c>
      <c r="I5468" t="s">
        <v>244</v>
      </c>
      <c r="J5468" t="s">
        <v>250</v>
      </c>
      <c r="K5468">
        <v>0</v>
      </c>
      <c r="L5468">
        <v>9</v>
      </c>
      <c r="M5468">
        <v>1</v>
      </c>
      <c r="N5468">
        <v>0</v>
      </c>
      <c r="O5468">
        <v>15</v>
      </c>
      <c r="P5468">
        <v>-1</v>
      </c>
      <c r="Q5468" s="28">
        <v>41653.143750000003</v>
      </c>
      <c r="R5468" s="28">
        <v>41654.538888888892</v>
      </c>
      <c r="S5468" t="s">
        <v>18491</v>
      </c>
      <c r="T5468" s="27">
        <v>41653</v>
      </c>
      <c r="V5468">
        <v>1</v>
      </c>
      <c r="W5468" t="s">
        <v>32</v>
      </c>
      <c r="X5468" t="s">
        <v>261</v>
      </c>
      <c r="Y5468">
        <v>0</v>
      </c>
      <c r="AB5468" t="s">
        <v>237</v>
      </c>
      <c r="AH5468">
        <v>0</v>
      </c>
      <c r="AN5468" t="s">
        <v>238</v>
      </c>
      <c r="AO5468">
        <v>2</v>
      </c>
      <c r="AP5468" t="s">
        <v>239</v>
      </c>
      <c r="AQ5468" s="27">
        <v>41654</v>
      </c>
      <c r="AR5468" t="s">
        <v>240</v>
      </c>
      <c r="AS5468">
        <v>9</v>
      </c>
      <c r="AT5468" t="s">
        <v>269</v>
      </c>
      <c r="AU5468" s="27">
        <v>41654</v>
      </c>
    </row>
    <row r="5469" spans="1:47" x14ac:dyDescent="0.2">
      <c r="A5469">
        <v>5468</v>
      </c>
      <c r="B5469" t="s">
        <v>18492</v>
      </c>
      <c r="C5469" t="s">
        <v>18493</v>
      </c>
      <c r="D5469" t="s">
        <v>17824</v>
      </c>
      <c r="E5469" s="27">
        <v>41796</v>
      </c>
      <c r="F5469" t="s">
        <v>233</v>
      </c>
      <c r="G5469" s="27">
        <v>34180</v>
      </c>
      <c r="H5469">
        <v>22</v>
      </c>
      <c r="I5469" t="s">
        <v>259</v>
      </c>
      <c r="J5469" t="s">
        <v>250</v>
      </c>
      <c r="K5469">
        <v>0</v>
      </c>
      <c r="L5469">
        <v>2</v>
      </c>
      <c r="M5469">
        <v>0</v>
      </c>
      <c r="N5469">
        <v>0</v>
      </c>
      <c r="O5469">
        <v>0</v>
      </c>
      <c r="P5469">
        <v>-1</v>
      </c>
      <c r="Q5469" s="28">
        <v>41795.134722222225</v>
      </c>
      <c r="R5469" s="28">
        <v>41796.109722222223</v>
      </c>
      <c r="S5469" t="s">
        <v>18494</v>
      </c>
      <c r="T5469" s="27">
        <v>41795</v>
      </c>
      <c r="V5469">
        <v>1</v>
      </c>
      <c r="W5469" t="s">
        <v>32</v>
      </c>
      <c r="X5469" t="s">
        <v>5620</v>
      </c>
      <c r="Y5469">
        <v>0</v>
      </c>
      <c r="AB5469" t="s">
        <v>237</v>
      </c>
      <c r="AH5469">
        <v>0</v>
      </c>
      <c r="AN5469" t="s">
        <v>238</v>
      </c>
      <c r="AO5469">
        <v>3</v>
      </c>
      <c r="AP5469" t="s">
        <v>239</v>
      </c>
      <c r="AQ5469" s="27">
        <v>41796</v>
      </c>
      <c r="AR5469" t="s">
        <v>240</v>
      </c>
      <c r="AS5469">
        <v>2</v>
      </c>
      <c r="AT5469" t="s">
        <v>239</v>
      </c>
      <c r="AU5469" s="27">
        <v>41796</v>
      </c>
    </row>
    <row r="5470" spans="1:47" x14ac:dyDescent="0.2">
      <c r="A5470">
        <v>5469</v>
      </c>
      <c r="B5470" t="s">
        <v>18495</v>
      </c>
      <c r="C5470" t="s">
        <v>18496</v>
      </c>
      <c r="D5470" t="s">
        <v>7971</v>
      </c>
      <c r="E5470" s="27">
        <v>41749</v>
      </c>
      <c r="F5470" t="s">
        <v>233</v>
      </c>
      <c r="G5470" s="27">
        <v>33037</v>
      </c>
      <c r="H5470">
        <v>25</v>
      </c>
      <c r="I5470" t="s">
        <v>244</v>
      </c>
      <c r="J5470" t="s">
        <v>353</v>
      </c>
      <c r="K5470">
        <v>0</v>
      </c>
      <c r="L5470">
        <v>1</v>
      </c>
      <c r="M5470">
        <v>0</v>
      </c>
      <c r="N5470">
        <v>0</v>
      </c>
      <c r="O5470">
        <v>0</v>
      </c>
      <c r="S5470" t="s">
        <v>18497</v>
      </c>
      <c r="T5470" s="27">
        <v>41748</v>
      </c>
      <c r="V5470">
        <v>1</v>
      </c>
      <c r="W5470" t="s">
        <v>32</v>
      </c>
      <c r="X5470" t="s">
        <v>1351</v>
      </c>
      <c r="Y5470">
        <v>0</v>
      </c>
      <c r="AB5470" t="s">
        <v>237</v>
      </c>
      <c r="AH5470">
        <v>0</v>
      </c>
      <c r="AN5470" t="s">
        <v>238</v>
      </c>
      <c r="AO5470">
        <v>2</v>
      </c>
      <c r="AP5470" t="s">
        <v>239</v>
      </c>
      <c r="AQ5470" s="27">
        <v>41749</v>
      </c>
      <c r="AR5470" t="s">
        <v>240</v>
      </c>
      <c r="AS5470">
        <v>1</v>
      </c>
      <c r="AT5470" t="s">
        <v>239</v>
      </c>
      <c r="AU5470" s="27">
        <v>41749</v>
      </c>
    </row>
    <row r="5471" spans="1:47" x14ac:dyDescent="0.2">
      <c r="A5471">
        <v>5470</v>
      </c>
      <c r="B5471" t="s">
        <v>18498</v>
      </c>
      <c r="C5471" t="s">
        <v>1123</v>
      </c>
      <c r="D5471" t="s">
        <v>18499</v>
      </c>
      <c r="E5471" s="27">
        <v>41797</v>
      </c>
      <c r="F5471" t="s">
        <v>233</v>
      </c>
      <c r="G5471" s="27">
        <v>30625</v>
      </c>
      <c r="H5471">
        <v>32</v>
      </c>
      <c r="I5471" t="s">
        <v>244</v>
      </c>
      <c r="J5471" t="s">
        <v>250</v>
      </c>
      <c r="K5471">
        <v>0</v>
      </c>
      <c r="L5471">
        <v>7</v>
      </c>
      <c r="M5471">
        <v>0</v>
      </c>
      <c r="N5471">
        <v>0</v>
      </c>
      <c r="O5471">
        <v>0</v>
      </c>
      <c r="P5471">
        <v>-1</v>
      </c>
      <c r="Q5471" s="28">
        <v>41796.13958333333</v>
      </c>
      <c r="R5471" s="28">
        <v>41797.209027777775</v>
      </c>
      <c r="S5471" t="s">
        <v>18500</v>
      </c>
      <c r="T5471" s="27">
        <v>41796</v>
      </c>
      <c r="V5471">
        <v>1</v>
      </c>
      <c r="W5471" t="s">
        <v>32</v>
      </c>
      <c r="X5471" t="s">
        <v>348</v>
      </c>
      <c r="Y5471">
        <v>0</v>
      </c>
      <c r="AB5471" t="s">
        <v>237</v>
      </c>
      <c r="AH5471">
        <v>0</v>
      </c>
      <c r="AN5471" t="s">
        <v>238</v>
      </c>
      <c r="AO5471">
        <v>5</v>
      </c>
      <c r="AP5471" t="s">
        <v>246</v>
      </c>
      <c r="AQ5471" s="27">
        <v>41797</v>
      </c>
      <c r="AR5471" t="s">
        <v>240</v>
      </c>
      <c r="AS5471">
        <v>7</v>
      </c>
      <c r="AT5471" t="s">
        <v>246</v>
      </c>
      <c r="AU5471" s="27">
        <v>41797</v>
      </c>
    </row>
    <row r="5472" spans="1:47" x14ac:dyDescent="0.2">
      <c r="A5472">
        <v>5471</v>
      </c>
      <c r="B5472" t="s">
        <v>18501</v>
      </c>
      <c r="C5472" t="s">
        <v>3028</v>
      </c>
      <c r="D5472" t="s">
        <v>3202</v>
      </c>
      <c r="E5472" s="27">
        <v>41783</v>
      </c>
      <c r="F5472" t="s">
        <v>233</v>
      </c>
      <c r="G5472" s="27">
        <v>26183</v>
      </c>
      <c r="H5472">
        <v>44</v>
      </c>
      <c r="I5472" t="s">
        <v>244</v>
      </c>
      <c r="J5472" t="s">
        <v>245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-1</v>
      </c>
      <c r="Q5472" s="28">
        <v>41782.408333333333</v>
      </c>
      <c r="R5472" s="28">
        <v>41783.329861111109</v>
      </c>
      <c r="S5472" t="s">
        <v>18502</v>
      </c>
      <c r="T5472" s="27">
        <v>41782</v>
      </c>
      <c r="V5472">
        <v>1</v>
      </c>
      <c r="W5472" t="s">
        <v>36</v>
      </c>
      <c r="X5472" t="s">
        <v>279</v>
      </c>
      <c r="Y5472">
        <v>0</v>
      </c>
      <c r="AB5472" t="s">
        <v>237</v>
      </c>
      <c r="AH5472">
        <v>0</v>
      </c>
      <c r="AN5472" t="s">
        <v>238</v>
      </c>
      <c r="AO5472">
        <v>1</v>
      </c>
      <c r="AP5472" t="s">
        <v>239</v>
      </c>
      <c r="AQ5472" s="27">
        <v>41783</v>
      </c>
      <c r="AR5472" t="s">
        <v>240</v>
      </c>
      <c r="AS5472">
        <v>1</v>
      </c>
      <c r="AT5472" t="s">
        <v>239</v>
      </c>
      <c r="AU5472" s="27">
        <v>41783</v>
      </c>
    </row>
    <row r="5473" spans="1:47" x14ac:dyDescent="0.2">
      <c r="A5473">
        <v>5472</v>
      </c>
      <c r="B5473" t="s">
        <v>18503</v>
      </c>
      <c r="C5473" t="s">
        <v>1375</v>
      </c>
      <c r="D5473" t="s">
        <v>18504</v>
      </c>
      <c r="E5473" s="27">
        <v>41907</v>
      </c>
      <c r="F5473" t="s">
        <v>294</v>
      </c>
      <c r="G5473" s="27">
        <v>32256</v>
      </c>
      <c r="H5473">
        <v>27</v>
      </c>
      <c r="I5473" t="s">
        <v>244</v>
      </c>
      <c r="J5473" t="s">
        <v>245</v>
      </c>
      <c r="K5473">
        <v>0</v>
      </c>
      <c r="L5473">
        <v>2</v>
      </c>
      <c r="M5473">
        <v>0</v>
      </c>
      <c r="N5473">
        <v>0</v>
      </c>
      <c r="O5473">
        <v>0</v>
      </c>
      <c r="P5473">
        <v>-1</v>
      </c>
      <c r="Q5473" s="28">
        <v>41906.079861111109</v>
      </c>
      <c r="R5473" s="28">
        <v>41908.390277777777</v>
      </c>
      <c r="S5473" t="s">
        <v>18505</v>
      </c>
      <c r="T5473" s="27">
        <v>41906</v>
      </c>
      <c r="V5473">
        <v>1</v>
      </c>
      <c r="W5473" t="s">
        <v>32</v>
      </c>
      <c r="X5473" t="s">
        <v>359</v>
      </c>
      <c r="Y5473">
        <v>1</v>
      </c>
      <c r="AA5473" t="s">
        <v>18506</v>
      </c>
      <c r="AB5473" t="s">
        <v>32</v>
      </c>
      <c r="AC5473">
        <v>0</v>
      </c>
      <c r="AD5473" s="27">
        <v>42026</v>
      </c>
      <c r="AE5473" t="s">
        <v>608</v>
      </c>
      <c r="AF5473" s="27">
        <v>42026</v>
      </c>
      <c r="AG5473" s="27">
        <v>42060</v>
      </c>
      <c r="AH5473">
        <v>0</v>
      </c>
      <c r="AN5473" t="s">
        <v>238</v>
      </c>
      <c r="AO5473">
        <v>2</v>
      </c>
      <c r="AP5473" t="s">
        <v>239</v>
      </c>
      <c r="AQ5473" s="27">
        <v>41907</v>
      </c>
      <c r="AR5473" t="s">
        <v>240</v>
      </c>
      <c r="AS5473">
        <v>2</v>
      </c>
      <c r="AT5473" t="s">
        <v>239</v>
      </c>
      <c r="AU5473" s="27">
        <v>41907</v>
      </c>
    </row>
    <row r="5474" spans="1:47" x14ac:dyDescent="0.2">
      <c r="A5474">
        <v>5473</v>
      </c>
      <c r="B5474" t="s">
        <v>18507</v>
      </c>
      <c r="C5474" t="s">
        <v>2183</v>
      </c>
      <c r="D5474" t="s">
        <v>1376</v>
      </c>
      <c r="E5474" s="27">
        <v>41724</v>
      </c>
      <c r="F5474" t="s">
        <v>233</v>
      </c>
      <c r="G5474" s="27">
        <v>34295</v>
      </c>
      <c r="H5474">
        <v>22</v>
      </c>
      <c r="I5474" t="s">
        <v>259</v>
      </c>
      <c r="J5474" t="s">
        <v>250</v>
      </c>
      <c r="K5474">
        <v>0</v>
      </c>
      <c r="L5474">
        <v>2</v>
      </c>
      <c r="M5474">
        <v>0</v>
      </c>
      <c r="N5474">
        <v>0</v>
      </c>
      <c r="O5474">
        <v>0</v>
      </c>
      <c r="P5474">
        <v>-1</v>
      </c>
      <c r="Q5474" s="28">
        <v>41723.155555555553</v>
      </c>
      <c r="R5474" s="28">
        <v>41724.375694444447</v>
      </c>
      <c r="S5474" t="s">
        <v>18508</v>
      </c>
      <c r="T5474" s="27">
        <v>41723</v>
      </c>
      <c r="V5474">
        <v>1</v>
      </c>
      <c r="W5474" t="s">
        <v>32</v>
      </c>
      <c r="X5474" t="s">
        <v>3905</v>
      </c>
      <c r="Y5474">
        <v>0</v>
      </c>
      <c r="AB5474" t="s">
        <v>237</v>
      </c>
      <c r="AH5474">
        <v>0</v>
      </c>
      <c r="AN5474" t="s">
        <v>238</v>
      </c>
      <c r="AO5474">
        <v>4</v>
      </c>
      <c r="AP5474" t="s">
        <v>239</v>
      </c>
      <c r="AQ5474" s="27">
        <v>41724</v>
      </c>
      <c r="AR5474" t="s">
        <v>240</v>
      </c>
      <c r="AS5474">
        <v>2</v>
      </c>
      <c r="AT5474" t="s">
        <v>239</v>
      </c>
      <c r="AU5474" s="27">
        <v>41724</v>
      </c>
    </row>
    <row r="5475" spans="1:47" x14ac:dyDescent="0.2">
      <c r="A5475">
        <v>5474</v>
      </c>
      <c r="B5475" t="s">
        <v>18509</v>
      </c>
      <c r="C5475" t="s">
        <v>18510</v>
      </c>
      <c r="D5475" t="s">
        <v>18511</v>
      </c>
      <c r="E5475" s="27">
        <v>41369</v>
      </c>
      <c r="F5475" t="s">
        <v>233</v>
      </c>
      <c r="G5475" s="27">
        <v>31895</v>
      </c>
      <c r="H5475">
        <v>28</v>
      </c>
      <c r="I5475" t="s">
        <v>244</v>
      </c>
      <c r="J5475" t="s">
        <v>250</v>
      </c>
      <c r="K5475">
        <v>0</v>
      </c>
      <c r="L5475">
        <v>5</v>
      </c>
      <c r="M5475">
        <v>0</v>
      </c>
      <c r="N5475">
        <v>0</v>
      </c>
      <c r="O5475">
        <v>4</v>
      </c>
      <c r="P5475">
        <v>0</v>
      </c>
      <c r="Q5475" s="28">
        <v>41369.055555555555</v>
      </c>
      <c r="R5475" s="28">
        <v>41369.063888888886</v>
      </c>
      <c r="S5475" t="s">
        <v>18512</v>
      </c>
      <c r="T5475" s="27">
        <v>41368</v>
      </c>
      <c r="V5475">
        <v>1</v>
      </c>
      <c r="W5475" t="s">
        <v>32</v>
      </c>
      <c r="X5475" t="s">
        <v>453</v>
      </c>
      <c r="Y5475">
        <v>0</v>
      </c>
      <c r="AB5475" t="s">
        <v>237</v>
      </c>
      <c r="AH5475">
        <v>0</v>
      </c>
      <c r="AN5475" t="s">
        <v>238</v>
      </c>
      <c r="AO5475">
        <v>5</v>
      </c>
      <c r="AP5475" t="s">
        <v>246</v>
      </c>
      <c r="AQ5475" s="27">
        <v>41369</v>
      </c>
      <c r="AR5475" t="s">
        <v>240</v>
      </c>
      <c r="AS5475">
        <v>5</v>
      </c>
      <c r="AT5475" t="s">
        <v>246</v>
      </c>
      <c r="AU5475" s="27">
        <v>41369</v>
      </c>
    </row>
    <row r="5476" spans="1:47" x14ac:dyDescent="0.2">
      <c r="A5476">
        <v>5475</v>
      </c>
      <c r="B5476" t="s">
        <v>18513</v>
      </c>
      <c r="C5476" t="s">
        <v>693</v>
      </c>
      <c r="D5476" t="s">
        <v>7354</v>
      </c>
      <c r="E5476" s="27">
        <v>41403</v>
      </c>
      <c r="F5476" t="s">
        <v>233</v>
      </c>
      <c r="G5476" s="27">
        <v>32943</v>
      </c>
      <c r="H5476">
        <v>26</v>
      </c>
      <c r="I5476" t="s">
        <v>244</v>
      </c>
      <c r="J5476" t="s">
        <v>250</v>
      </c>
      <c r="K5476">
        <v>0</v>
      </c>
      <c r="L5476">
        <v>2</v>
      </c>
      <c r="M5476">
        <v>0</v>
      </c>
      <c r="N5476">
        <v>0</v>
      </c>
      <c r="O5476">
        <v>0</v>
      </c>
      <c r="P5476">
        <v>-1</v>
      </c>
      <c r="Q5476" s="28">
        <v>41402.206944444442</v>
      </c>
      <c r="R5476" s="28">
        <v>41403.307638888888</v>
      </c>
      <c r="S5476" t="s">
        <v>18514</v>
      </c>
      <c r="T5476" s="27">
        <v>41402</v>
      </c>
      <c r="V5476">
        <v>1</v>
      </c>
      <c r="W5476" t="s">
        <v>36</v>
      </c>
      <c r="X5476" t="s">
        <v>392</v>
      </c>
      <c r="Y5476">
        <v>0</v>
      </c>
      <c r="AB5476" t="s">
        <v>237</v>
      </c>
      <c r="AH5476">
        <v>0</v>
      </c>
      <c r="AN5476" t="s">
        <v>238</v>
      </c>
      <c r="AO5476">
        <v>3</v>
      </c>
      <c r="AP5476" t="s">
        <v>239</v>
      </c>
      <c r="AQ5476" s="27">
        <v>41403</v>
      </c>
      <c r="AR5476" t="s">
        <v>240</v>
      </c>
      <c r="AS5476">
        <v>2</v>
      </c>
      <c r="AT5476" t="s">
        <v>239</v>
      </c>
      <c r="AU5476" s="27">
        <v>41403</v>
      </c>
    </row>
    <row r="5477" spans="1:47" x14ac:dyDescent="0.2">
      <c r="A5477">
        <v>5476</v>
      </c>
      <c r="B5477" t="s">
        <v>18515</v>
      </c>
      <c r="C5477" t="s">
        <v>16034</v>
      </c>
      <c r="D5477" t="s">
        <v>1671</v>
      </c>
      <c r="E5477" s="27">
        <v>41822</v>
      </c>
      <c r="F5477" t="s">
        <v>233</v>
      </c>
      <c r="G5477" s="27">
        <v>33890</v>
      </c>
      <c r="H5477">
        <v>23</v>
      </c>
      <c r="I5477" t="s">
        <v>259</v>
      </c>
      <c r="J5477" t="s">
        <v>22</v>
      </c>
      <c r="K5477">
        <v>0</v>
      </c>
      <c r="L5477">
        <v>2</v>
      </c>
      <c r="M5477">
        <v>0</v>
      </c>
      <c r="N5477">
        <v>0</v>
      </c>
      <c r="O5477">
        <v>0</v>
      </c>
      <c r="P5477">
        <v>-1</v>
      </c>
      <c r="Q5477" s="28">
        <v>41821.140277777777</v>
      </c>
      <c r="R5477" s="28">
        <v>41822.076388888891</v>
      </c>
      <c r="S5477" t="s">
        <v>18516</v>
      </c>
      <c r="T5477" s="27">
        <v>41821</v>
      </c>
      <c r="V5477">
        <v>1</v>
      </c>
      <c r="W5477" t="s">
        <v>36</v>
      </c>
      <c r="X5477" t="s">
        <v>254</v>
      </c>
      <c r="Y5477">
        <v>1</v>
      </c>
      <c r="AA5477" t="s">
        <v>18517</v>
      </c>
      <c r="AB5477" t="s">
        <v>36</v>
      </c>
      <c r="AC5477">
        <v>146</v>
      </c>
      <c r="AD5477" s="27">
        <v>41843</v>
      </c>
      <c r="AE5477" t="s">
        <v>550</v>
      </c>
      <c r="AF5477" s="27">
        <v>41989</v>
      </c>
      <c r="AG5477" s="27">
        <v>42073</v>
      </c>
      <c r="AH5477">
        <v>0</v>
      </c>
      <c r="AN5477" t="s">
        <v>238</v>
      </c>
      <c r="AO5477">
        <v>3</v>
      </c>
      <c r="AP5477" t="s">
        <v>239</v>
      </c>
      <c r="AQ5477" s="27">
        <v>41822</v>
      </c>
      <c r="AR5477" t="s">
        <v>240</v>
      </c>
      <c r="AS5477">
        <v>2</v>
      </c>
      <c r="AT5477" t="s">
        <v>239</v>
      </c>
      <c r="AU5477" s="27">
        <v>41822</v>
      </c>
    </row>
    <row r="5478" spans="1:47" x14ac:dyDescent="0.2">
      <c r="A5478">
        <v>5477</v>
      </c>
      <c r="B5478" t="s">
        <v>18518</v>
      </c>
      <c r="C5478" t="s">
        <v>1147</v>
      </c>
      <c r="D5478" t="s">
        <v>2463</v>
      </c>
      <c r="E5478" s="27">
        <v>41375</v>
      </c>
      <c r="F5478" t="s">
        <v>233</v>
      </c>
      <c r="G5478" s="27">
        <v>30030</v>
      </c>
      <c r="H5478">
        <v>34</v>
      </c>
      <c r="I5478" t="s">
        <v>244</v>
      </c>
      <c r="J5478" t="s">
        <v>245</v>
      </c>
      <c r="K5478">
        <v>0</v>
      </c>
      <c r="L5478">
        <v>2</v>
      </c>
      <c r="M5478">
        <v>0</v>
      </c>
      <c r="N5478">
        <v>0</v>
      </c>
      <c r="O5478">
        <v>0</v>
      </c>
      <c r="P5478">
        <v>-1</v>
      </c>
      <c r="Q5478" s="28">
        <v>41374.486805555556</v>
      </c>
      <c r="R5478" s="28">
        <v>41375.314583333333</v>
      </c>
      <c r="S5478" t="s">
        <v>18519</v>
      </c>
      <c r="T5478" s="27">
        <v>41374</v>
      </c>
      <c r="V5478">
        <v>1</v>
      </c>
      <c r="W5478" t="s">
        <v>32</v>
      </c>
      <c r="X5478" t="s">
        <v>608</v>
      </c>
      <c r="Y5478">
        <v>0</v>
      </c>
      <c r="AB5478" t="s">
        <v>237</v>
      </c>
      <c r="AH5478">
        <v>0</v>
      </c>
      <c r="AN5478" t="s">
        <v>238</v>
      </c>
      <c r="AO5478">
        <v>1</v>
      </c>
      <c r="AP5478" t="s">
        <v>239</v>
      </c>
      <c r="AQ5478" s="27">
        <v>41375</v>
      </c>
      <c r="AR5478" t="s">
        <v>240</v>
      </c>
      <c r="AS5478">
        <v>2</v>
      </c>
      <c r="AT5478" t="s">
        <v>239</v>
      </c>
      <c r="AU5478" s="27">
        <v>41375</v>
      </c>
    </row>
    <row r="5479" spans="1:47" x14ac:dyDescent="0.2">
      <c r="A5479">
        <v>5478</v>
      </c>
      <c r="B5479" t="s">
        <v>18520</v>
      </c>
      <c r="C5479" t="s">
        <v>505</v>
      </c>
      <c r="D5479" t="s">
        <v>830</v>
      </c>
      <c r="E5479" s="27">
        <v>41831</v>
      </c>
      <c r="F5479" t="s">
        <v>233</v>
      </c>
      <c r="G5479" s="27">
        <v>29891</v>
      </c>
      <c r="H5479">
        <v>34</v>
      </c>
      <c r="I5479" t="s">
        <v>244</v>
      </c>
      <c r="J5479" t="s">
        <v>250</v>
      </c>
      <c r="K5479">
        <v>0</v>
      </c>
      <c r="L5479">
        <v>7</v>
      </c>
      <c r="M5479">
        <v>0</v>
      </c>
      <c r="N5479">
        <v>0</v>
      </c>
      <c r="O5479">
        <v>14</v>
      </c>
      <c r="P5479">
        <v>-11</v>
      </c>
      <c r="Q5479" s="28">
        <v>41820.056250000001</v>
      </c>
      <c r="R5479" s="28">
        <v>41831.204861111109</v>
      </c>
      <c r="S5479" t="s">
        <v>18521</v>
      </c>
      <c r="U5479" s="27">
        <v>41820</v>
      </c>
      <c r="V5479">
        <v>11</v>
      </c>
      <c r="W5479" t="s">
        <v>32</v>
      </c>
      <c r="X5479" t="s">
        <v>274</v>
      </c>
      <c r="Y5479">
        <v>0</v>
      </c>
      <c r="AB5479" t="s">
        <v>237</v>
      </c>
      <c r="AH5479">
        <v>0</v>
      </c>
      <c r="AN5479" t="s">
        <v>238</v>
      </c>
      <c r="AO5479">
        <v>4</v>
      </c>
      <c r="AP5479" t="s">
        <v>239</v>
      </c>
      <c r="AQ5479" s="27">
        <v>41831</v>
      </c>
      <c r="AR5479" t="s">
        <v>240</v>
      </c>
      <c r="AS5479">
        <v>7</v>
      </c>
      <c r="AT5479" t="s">
        <v>246</v>
      </c>
      <c r="AU5479" s="27">
        <v>41831</v>
      </c>
    </row>
    <row r="5480" spans="1:47" x14ac:dyDescent="0.2">
      <c r="A5480">
        <v>5479</v>
      </c>
      <c r="B5480" t="s">
        <v>18522</v>
      </c>
      <c r="C5480" t="s">
        <v>414</v>
      </c>
      <c r="D5480" t="s">
        <v>18523</v>
      </c>
      <c r="E5480" s="27">
        <v>41286</v>
      </c>
      <c r="F5480" t="s">
        <v>233</v>
      </c>
      <c r="G5480" s="27">
        <v>34200</v>
      </c>
      <c r="H5480">
        <v>22</v>
      </c>
      <c r="I5480" t="s">
        <v>259</v>
      </c>
      <c r="J5480" t="s">
        <v>250</v>
      </c>
      <c r="K5480">
        <v>0</v>
      </c>
      <c r="L5480">
        <v>9</v>
      </c>
      <c r="M5480">
        <v>0</v>
      </c>
      <c r="N5480">
        <v>0</v>
      </c>
      <c r="O5480">
        <v>3</v>
      </c>
      <c r="P5480">
        <v>-1</v>
      </c>
      <c r="Q5480" s="28">
        <v>41285.216666666667</v>
      </c>
      <c r="R5480" s="28">
        <v>41319.175000000003</v>
      </c>
      <c r="S5480" t="s">
        <v>18524</v>
      </c>
      <c r="T5480" s="27">
        <v>41285</v>
      </c>
      <c r="V5480">
        <v>1</v>
      </c>
      <c r="W5480" t="s">
        <v>32</v>
      </c>
      <c r="X5480" t="s">
        <v>5308</v>
      </c>
      <c r="Y5480">
        <v>0</v>
      </c>
      <c r="AB5480" t="s">
        <v>237</v>
      </c>
      <c r="AH5480">
        <v>0</v>
      </c>
      <c r="AN5480" t="s">
        <v>238</v>
      </c>
      <c r="AO5480">
        <v>9</v>
      </c>
      <c r="AP5480" t="s">
        <v>269</v>
      </c>
      <c r="AQ5480" s="27">
        <v>41286</v>
      </c>
      <c r="AR5480" t="s">
        <v>240</v>
      </c>
      <c r="AS5480">
        <v>9</v>
      </c>
      <c r="AT5480" t="s">
        <v>269</v>
      </c>
      <c r="AU5480" s="27">
        <v>41286</v>
      </c>
    </row>
    <row r="5481" spans="1:47" x14ac:dyDescent="0.2">
      <c r="A5481">
        <v>5480</v>
      </c>
      <c r="B5481" t="s">
        <v>18525</v>
      </c>
      <c r="C5481" t="s">
        <v>6427</v>
      </c>
      <c r="D5481" t="s">
        <v>775</v>
      </c>
      <c r="E5481" s="27">
        <v>41764</v>
      </c>
      <c r="F5481" t="s">
        <v>233</v>
      </c>
      <c r="G5481" s="27">
        <v>21857</v>
      </c>
      <c r="H5481">
        <v>56</v>
      </c>
      <c r="I5481" t="s">
        <v>234</v>
      </c>
      <c r="J5481" t="s">
        <v>250</v>
      </c>
      <c r="K5481">
        <v>0</v>
      </c>
      <c r="L5481">
        <v>6</v>
      </c>
      <c r="M5481">
        <v>0</v>
      </c>
      <c r="N5481">
        <v>0</v>
      </c>
      <c r="O5481">
        <v>17</v>
      </c>
      <c r="P5481">
        <v>-25</v>
      </c>
      <c r="Q5481" s="28">
        <v>41739.406944444447</v>
      </c>
      <c r="R5481" s="28">
        <v>41760.441666666666</v>
      </c>
      <c r="S5481" t="s">
        <v>18526</v>
      </c>
      <c r="T5481" s="27">
        <v>41739</v>
      </c>
      <c r="V5481">
        <v>25</v>
      </c>
      <c r="W5481" t="s">
        <v>36</v>
      </c>
      <c r="X5481" t="s">
        <v>279</v>
      </c>
      <c r="Y5481">
        <v>0</v>
      </c>
      <c r="AB5481" t="s">
        <v>237</v>
      </c>
      <c r="AH5481">
        <v>0</v>
      </c>
      <c r="AN5481" t="s">
        <v>238</v>
      </c>
      <c r="AO5481">
        <v>6</v>
      </c>
      <c r="AP5481" t="s">
        <v>246</v>
      </c>
      <c r="AQ5481" s="27">
        <v>41764</v>
      </c>
      <c r="AR5481" t="s">
        <v>240</v>
      </c>
      <c r="AS5481">
        <v>6</v>
      </c>
      <c r="AT5481" t="s">
        <v>246</v>
      </c>
      <c r="AU5481" s="27">
        <v>41764</v>
      </c>
    </row>
    <row r="5482" spans="1:47" x14ac:dyDescent="0.2">
      <c r="A5482">
        <v>5481</v>
      </c>
      <c r="B5482" t="s">
        <v>18527</v>
      </c>
      <c r="C5482" t="s">
        <v>18528</v>
      </c>
      <c r="D5482" t="s">
        <v>978</v>
      </c>
      <c r="E5482" s="27">
        <v>41932</v>
      </c>
      <c r="F5482" t="s">
        <v>233</v>
      </c>
      <c r="G5482" s="27">
        <v>27794</v>
      </c>
      <c r="H5482">
        <v>40</v>
      </c>
      <c r="I5482" t="s">
        <v>244</v>
      </c>
      <c r="J5482" t="s">
        <v>250</v>
      </c>
      <c r="K5482">
        <v>0</v>
      </c>
      <c r="L5482">
        <v>1</v>
      </c>
      <c r="M5482">
        <v>0</v>
      </c>
      <c r="N5482">
        <v>0</v>
      </c>
      <c r="O5482">
        <v>1</v>
      </c>
      <c r="P5482">
        <v>-1</v>
      </c>
      <c r="Q5482" s="28">
        <v>41931.356944444444</v>
      </c>
      <c r="R5482" s="28">
        <v>41932.079861111109</v>
      </c>
      <c r="S5482" t="s">
        <v>18529</v>
      </c>
      <c r="T5482" s="27">
        <v>41931</v>
      </c>
      <c r="V5482">
        <v>1</v>
      </c>
      <c r="W5482" t="s">
        <v>36</v>
      </c>
      <c r="X5482" t="s">
        <v>2909</v>
      </c>
      <c r="Y5482">
        <v>0</v>
      </c>
      <c r="AB5482" t="s">
        <v>237</v>
      </c>
      <c r="AH5482">
        <v>0</v>
      </c>
      <c r="AN5482" t="s">
        <v>238</v>
      </c>
      <c r="AO5482">
        <v>1</v>
      </c>
      <c r="AP5482" t="s">
        <v>239</v>
      </c>
      <c r="AQ5482" s="27">
        <v>41932</v>
      </c>
      <c r="AR5482" t="s">
        <v>240</v>
      </c>
      <c r="AS5482">
        <v>1</v>
      </c>
      <c r="AT5482" t="s">
        <v>239</v>
      </c>
      <c r="AU5482" s="27">
        <v>41932</v>
      </c>
    </row>
    <row r="5483" spans="1:47" x14ac:dyDescent="0.2">
      <c r="A5483">
        <v>5482</v>
      </c>
      <c r="B5483" t="s">
        <v>18530</v>
      </c>
      <c r="C5483" t="s">
        <v>656</v>
      </c>
      <c r="D5483" t="s">
        <v>18531</v>
      </c>
      <c r="E5483" s="27">
        <v>41413</v>
      </c>
      <c r="F5483" t="s">
        <v>233</v>
      </c>
      <c r="G5483" s="27">
        <v>31415</v>
      </c>
      <c r="H5483">
        <v>30</v>
      </c>
      <c r="I5483" t="s">
        <v>244</v>
      </c>
      <c r="J5483" t="s">
        <v>22</v>
      </c>
      <c r="K5483">
        <v>0</v>
      </c>
      <c r="L5483">
        <v>5</v>
      </c>
      <c r="M5483">
        <v>0</v>
      </c>
      <c r="N5483">
        <v>0</v>
      </c>
      <c r="O5483">
        <v>5</v>
      </c>
      <c r="P5483">
        <v>-1</v>
      </c>
      <c r="Q5483" s="28">
        <v>41412.133333333331</v>
      </c>
      <c r="R5483" s="28">
        <v>41474.523611111108</v>
      </c>
      <c r="S5483" t="s">
        <v>18532</v>
      </c>
      <c r="T5483" s="27">
        <v>41412</v>
      </c>
      <c r="V5483">
        <v>1</v>
      </c>
      <c r="W5483" t="s">
        <v>32</v>
      </c>
      <c r="X5483" t="s">
        <v>461</v>
      </c>
      <c r="Y5483">
        <v>1</v>
      </c>
      <c r="AA5483" t="s">
        <v>18533</v>
      </c>
      <c r="AB5483" t="s">
        <v>36</v>
      </c>
      <c r="AC5483">
        <v>0</v>
      </c>
      <c r="AD5483" s="27">
        <v>41590</v>
      </c>
      <c r="AE5483" t="s">
        <v>2836</v>
      </c>
      <c r="AF5483" s="27">
        <v>41590</v>
      </c>
      <c r="AG5483" s="27">
        <v>41775</v>
      </c>
      <c r="AH5483">
        <v>0</v>
      </c>
      <c r="AN5483" t="s">
        <v>238</v>
      </c>
      <c r="AO5483">
        <v>4</v>
      </c>
      <c r="AP5483" t="s">
        <v>239</v>
      </c>
      <c r="AQ5483" s="27">
        <v>41413</v>
      </c>
      <c r="AR5483" t="s">
        <v>240</v>
      </c>
      <c r="AS5483">
        <v>5</v>
      </c>
      <c r="AT5483" t="s">
        <v>246</v>
      </c>
      <c r="AU5483" s="27">
        <v>41413</v>
      </c>
    </row>
    <row r="5484" spans="1:47" x14ac:dyDescent="0.2">
      <c r="A5484">
        <v>5483</v>
      </c>
      <c r="B5484" t="s">
        <v>18534</v>
      </c>
      <c r="C5484" t="s">
        <v>400</v>
      </c>
      <c r="D5484" t="s">
        <v>18535</v>
      </c>
      <c r="E5484" s="27">
        <v>41701</v>
      </c>
      <c r="F5484" t="s">
        <v>233</v>
      </c>
      <c r="G5484" s="27">
        <v>26198</v>
      </c>
      <c r="H5484">
        <v>44</v>
      </c>
      <c r="I5484" t="s">
        <v>244</v>
      </c>
      <c r="J5484" t="s">
        <v>245</v>
      </c>
      <c r="K5484">
        <v>0</v>
      </c>
      <c r="L5484">
        <v>2</v>
      </c>
      <c r="M5484">
        <v>0</v>
      </c>
      <c r="N5484">
        <v>0</v>
      </c>
      <c r="O5484">
        <v>5</v>
      </c>
      <c r="P5484">
        <v>0</v>
      </c>
      <c r="Q5484" s="28">
        <v>41701.427083333336</v>
      </c>
      <c r="R5484" s="28">
        <v>41708.418749999997</v>
      </c>
      <c r="S5484" t="s">
        <v>18536</v>
      </c>
      <c r="U5484" s="27">
        <v>41701</v>
      </c>
      <c r="V5484">
        <v>0</v>
      </c>
      <c r="W5484" t="s">
        <v>32</v>
      </c>
      <c r="X5484" t="s">
        <v>274</v>
      </c>
      <c r="Y5484">
        <v>0</v>
      </c>
      <c r="AB5484" t="s">
        <v>237</v>
      </c>
      <c r="AH5484">
        <v>0</v>
      </c>
      <c r="AN5484" t="s">
        <v>238</v>
      </c>
      <c r="AO5484">
        <v>1</v>
      </c>
      <c r="AP5484" t="s">
        <v>239</v>
      </c>
      <c r="AQ5484" s="27">
        <v>41701</v>
      </c>
      <c r="AR5484" t="s">
        <v>240</v>
      </c>
      <c r="AS5484">
        <v>2</v>
      </c>
      <c r="AT5484" t="s">
        <v>239</v>
      </c>
      <c r="AU5484" s="27">
        <v>41701</v>
      </c>
    </row>
    <row r="5485" spans="1:47" x14ac:dyDescent="0.2">
      <c r="A5485">
        <v>5484</v>
      </c>
      <c r="B5485" t="s">
        <v>18537</v>
      </c>
      <c r="C5485" t="s">
        <v>693</v>
      </c>
      <c r="D5485" t="s">
        <v>18538</v>
      </c>
      <c r="E5485" s="27">
        <v>41603</v>
      </c>
      <c r="F5485" t="s">
        <v>233</v>
      </c>
      <c r="G5485" s="27">
        <v>21433</v>
      </c>
      <c r="H5485">
        <v>57</v>
      </c>
      <c r="I5485" t="s">
        <v>234</v>
      </c>
      <c r="J5485" t="s">
        <v>245</v>
      </c>
      <c r="K5485">
        <v>0</v>
      </c>
      <c r="L5485">
        <v>2</v>
      </c>
      <c r="M5485">
        <v>0</v>
      </c>
      <c r="N5485">
        <v>0</v>
      </c>
      <c r="O5485">
        <v>1</v>
      </c>
      <c r="P5485">
        <v>-1</v>
      </c>
      <c r="Q5485" s="28">
        <v>41602.313888888886</v>
      </c>
      <c r="R5485" s="28">
        <v>41619.479166666664</v>
      </c>
      <c r="S5485" t="s">
        <v>18539</v>
      </c>
      <c r="T5485" s="27">
        <v>41602</v>
      </c>
      <c r="V5485">
        <v>1</v>
      </c>
      <c r="W5485" t="s">
        <v>32</v>
      </c>
      <c r="X5485" t="s">
        <v>236</v>
      </c>
      <c r="Y5485">
        <v>0</v>
      </c>
      <c r="AB5485" t="s">
        <v>237</v>
      </c>
      <c r="AH5485">
        <v>0</v>
      </c>
      <c r="AN5485" t="s">
        <v>238</v>
      </c>
      <c r="AO5485">
        <v>1</v>
      </c>
      <c r="AP5485" t="s">
        <v>239</v>
      </c>
      <c r="AQ5485" s="27">
        <v>41603</v>
      </c>
      <c r="AR5485" t="s">
        <v>240</v>
      </c>
      <c r="AS5485">
        <v>2</v>
      </c>
      <c r="AT5485" t="s">
        <v>239</v>
      </c>
      <c r="AU5485" s="27">
        <v>41603</v>
      </c>
    </row>
    <row r="5486" spans="1:47" x14ac:dyDescent="0.2">
      <c r="A5486">
        <v>5485</v>
      </c>
      <c r="B5486" t="s">
        <v>18540</v>
      </c>
      <c r="C5486" t="s">
        <v>12062</v>
      </c>
      <c r="D5486" t="s">
        <v>1771</v>
      </c>
      <c r="E5486" s="27">
        <v>41383</v>
      </c>
      <c r="F5486" t="s">
        <v>233</v>
      </c>
      <c r="G5486" s="27">
        <v>34366</v>
      </c>
      <c r="H5486">
        <v>22</v>
      </c>
      <c r="I5486" t="s">
        <v>259</v>
      </c>
      <c r="J5486" t="s">
        <v>250</v>
      </c>
      <c r="K5486">
        <v>0</v>
      </c>
      <c r="L5486">
        <v>8</v>
      </c>
      <c r="M5486">
        <v>0</v>
      </c>
      <c r="N5486">
        <v>1</v>
      </c>
      <c r="O5486">
        <v>0</v>
      </c>
      <c r="P5486">
        <v>-1</v>
      </c>
      <c r="Q5486" s="28">
        <v>41382.186805555553</v>
      </c>
      <c r="R5486" s="28">
        <v>41387.315972222219</v>
      </c>
      <c r="S5486" t="s">
        <v>18541</v>
      </c>
      <c r="T5486" s="27">
        <v>41382</v>
      </c>
      <c r="V5486">
        <v>1</v>
      </c>
      <c r="W5486" t="s">
        <v>32</v>
      </c>
      <c r="X5486" t="s">
        <v>1617</v>
      </c>
      <c r="Y5486">
        <v>1</v>
      </c>
      <c r="AA5486" t="s">
        <v>18542</v>
      </c>
      <c r="AB5486" t="s">
        <v>32</v>
      </c>
      <c r="AD5486" s="27">
        <v>41433</v>
      </c>
      <c r="AE5486" t="s">
        <v>359</v>
      </c>
      <c r="AH5486">
        <v>0</v>
      </c>
      <c r="AN5486" t="s">
        <v>238</v>
      </c>
      <c r="AO5486">
        <v>9</v>
      </c>
      <c r="AP5486" t="s">
        <v>269</v>
      </c>
      <c r="AQ5486" s="27">
        <v>41383</v>
      </c>
      <c r="AR5486" t="s">
        <v>240</v>
      </c>
      <c r="AS5486">
        <v>8</v>
      </c>
      <c r="AT5486" t="s">
        <v>269</v>
      </c>
      <c r="AU5486" s="27">
        <v>41383</v>
      </c>
    </row>
    <row r="5487" spans="1:47" x14ac:dyDescent="0.2">
      <c r="A5487">
        <v>5486</v>
      </c>
      <c r="B5487" t="s">
        <v>18543</v>
      </c>
      <c r="C5487" t="s">
        <v>18544</v>
      </c>
      <c r="D5487" t="s">
        <v>1110</v>
      </c>
      <c r="E5487" s="27">
        <v>41846</v>
      </c>
      <c r="F5487" t="s">
        <v>294</v>
      </c>
      <c r="G5487" s="27">
        <v>29032</v>
      </c>
      <c r="H5487">
        <v>36</v>
      </c>
      <c r="I5487" t="s">
        <v>244</v>
      </c>
      <c r="J5487" t="s">
        <v>250</v>
      </c>
      <c r="K5487">
        <v>0</v>
      </c>
      <c r="L5487">
        <v>5</v>
      </c>
      <c r="M5487">
        <v>0</v>
      </c>
      <c r="N5487">
        <v>0</v>
      </c>
      <c r="O5487">
        <v>6</v>
      </c>
      <c r="P5487">
        <v>-520</v>
      </c>
      <c r="Q5487" s="28">
        <v>41326.199999999997</v>
      </c>
      <c r="R5487" s="28">
        <v>41368.40902777778</v>
      </c>
      <c r="S5487" t="s">
        <v>18545</v>
      </c>
      <c r="T5487" s="27">
        <v>41326</v>
      </c>
      <c r="V5487">
        <v>520</v>
      </c>
      <c r="W5487" t="s">
        <v>36</v>
      </c>
      <c r="X5487" t="s">
        <v>550</v>
      </c>
      <c r="Y5487">
        <v>0</v>
      </c>
      <c r="AB5487" t="s">
        <v>237</v>
      </c>
      <c r="AH5487">
        <v>0</v>
      </c>
      <c r="AN5487" t="s">
        <v>238</v>
      </c>
      <c r="AO5487">
        <v>2</v>
      </c>
      <c r="AP5487" t="s">
        <v>239</v>
      </c>
      <c r="AQ5487" s="27">
        <v>41846</v>
      </c>
      <c r="AR5487" t="s">
        <v>240</v>
      </c>
      <c r="AS5487">
        <v>5</v>
      </c>
      <c r="AT5487" t="s">
        <v>246</v>
      </c>
      <c r="AU5487" s="27">
        <v>41846</v>
      </c>
    </row>
    <row r="5488" spans="1:47" x14ac:dyDescent="0.2">
      <c r="A5488">
        <v>5487</v>
      </c>
      <c r="B5488" t="s">
        <v>18546</v>
      </c>
      <c r="C5488" t="s">
        <v>18547</v>
      </c>
      <c r="D5488" t="s">
        <v>18548</v>
      </c>
      <c r="E5488" s="27">
        <v>41341</v>
      </c>
      <c r="F5488" t="s">
        <v>233</v>
      </c>
      <c r="G5488" s="27">
        <v>29752</v>
      </c>
      <c r="H5488">
        <v>34</v>
      </c>
      <c r="I5488" t="s">
        <v>244</v>
      </c>
      <c r="J5488" t="s">
        <v>250</v>
      </c>
      <c r="K5488">
        <v>0</v>
      </c>
      <c r="L5488">
        <v>3</v>
      </c>
      <c r="M5488">
        <v>0</v>
      </c>
      <c r="N5488">
        <v>0</v>
      </c>
      <c r="O5488">
        <v>0</v>
      </c>
      <c r="S5488" t="s">
        <v>18549</v>
      </c>
      <c r="T5488" s="27">
        <v>41340</v>
      </c>
      <c r="V5488">
        <v>1</v>
      </c>
      <c r="W5488" t="s">
        <v>32</v>
      </c>
      <c r="X5488" t="s">
        <v>268</v>
      </c>
      <c r="Y5488">
        <v>0</v>
      </c>
      <c r="AB5488" t="s">
        <v>237</v>
      </c>
      <c r="AH5488">
        <v>0</v>
      </c>
      <c r="AN5488" t="s">
        <v>238</v>
      </c>
      <c r="AO5488">
        <v>4</v>
      </c>
      <c r="AP5488" t="s">
        <v>239</v>
      </c>
      <c r="AQ5488" s="27">
        <v>41341</v>
      </c>
      <c r="AR5488" t="s">
        <v>240</v>
      </c>
      <c r="AS5488">
        <v>3</v>
      </c>
      <c r="AT5488" t="s">
        <v>239</v>
      </c>
      <c r="AU5488" s="27">
        <v>41341</v>
      </c>
    </row>
    <row r="5489" spans="1:47" x14ac:dyDescent="0.2">
      <c r="A5489">
        <v>5488</v>
      </c>
      <c r="B5489" t="s">
        <v>18550</v>
      </c>
      <c r="C5489" t="s">
        <v>1481</v>
      </c>
      <c r="D5489" t="s">
        <v>1295</v>
      </c>
      <c r="E5489" s="27">
        <v>42003</v>
      </c>
      <c r="F5489" t="s">
        <v>233</v>
      </c>
      <c r="G5489" s="27">
        <v>30084</v>
      </c>
      <c r="H5489">
        <v>33</v>
      </c>
      <c r="I5489" t="s">
        <v>244</v>
      </c>
      <c r="J5489" t="s">
        <v>245</v>
      </c>
      <c r="K5489">
        <v>0</v>
      </c>
      <c r="L5489">
        <v>6</v>
      </c>
      <c r="M5489">
        <v>0</v>
      </c>
      <c r="N5489">
        <v>0</v>
      </c>
      <c r="O5489">
        <v>1</v>
      </c>
      <c r="P5489">
        <v>-1</v>
      </c>
      <c r="Q5489" s="28">
        <v>42002.061111111114</v>
      </c>
      <c r="R5489" s="28">
        <v>42174.359027777777</v>
      </c>
      <c r="S5489" t="s">
        <v>18551</v>
      </c>
      <c r="T5489" s="27">
        <v>42002</v>
      </c>
      <c r="V5489">
        <v>1</v>
      </c>
      <c r="W5489" t="s">
        <v>32</v>
      </c>
      <c r="X5489" t="s">
        <v>18479</v>
      </c>
      <c r="Y5489">
        <v>0</v>
      </c>
      <c r="AB5489" t="s">
        <v>237</v>
      </c>
      <c r="AH5489">
        <v>0</v>
      </c>
      <c r="AN5489" t="s">
        <v>238</v>
      </c>
      <c r="AO5489">
        <v>4</v>
      </c>
      <c r="AP5489" t="s">
        <v>239</v>
      </c>
      <c r="AQ5489" s="27">
        <v>42003</v>
      </c>
      <c r="AR5489" t="s">
        <v>240</v>
      </c>
      <c r="AS5489">
        <v>6</v>
      </c>
      <c r="AT5489" t="s">
        <v>246</v>
      </c>
      <c r="AU5489" s="27">
        <v>42003</v>
      </c>
    </row>
    <row r="5490" spans="1:47" x14ac:dyDescent="0.2">
      <c r="A5490">
        <v>5489</v>
      </c>
      <c r="B5490" t="s">
        <v>18552</v>
      </c>
      <c r="C5490" t="s">
        <v>18553</v>
      </c>
      <c r="D5490" t="s">
        <v>9130</v>
      </c>
      <c r="E5490" s="27">
        <v>41778</v>
      </c>
      <c r="F5490" t="s">
        <v>233</v>
      </c>
      <c r="G5490" s="27">
        <v>33593</v>
      </c>
      <c r="H5490">
        <v>24</v>
      </c>
      <c r="I5490" t="s">
        <v>259</v>
      </c>
      <c r="J5490" t="s">
        <v>250</v>
      </c>
      <c r="K5490">
        <v>0</v>
      </c>
      <c r="L5490">
        <v>8</v>
      </c>
      <c r="M5490">
        <v>0</v>
      </c>
      <c r="N5490">
        <v>0</v>
      </c>
      <c r="O5490">
        <v>7</v>
      </c>
      <c r="P5490">
        <v>-1</v>
      </c>
      <c r="Q5490" s="28">
        <v>41777.104166666664</v>
      </c>
      <c r="R5490" s="28">
        <v>41845.245138888888</v>
      </c>
      <c r="S5490" t="s">
        <v>18554</v>
      </c>
      <c r="T5490" s="27">
        <v>41777</v>
      </c>
      <c r="V5490">
        <v>1</v>
      </c>
      <c r="W5490" t="s">
        <v>32</v>
      </c>
      <c r="X5490" t="s">
        <v>729</v>
      </c>
      <c r="Y5490">
        <v>1</v>
      </c>
      <c r="AA5490" t="s">
        <v>18555</v>
      </c>
      <c r="AB5490" t="s">
        <v>32</v>
      </c>
      <c r="AC5490">
        <v>0</v>
      </c>
      <c r="AD5490" s="27">
        <v>42124</v>
      </c>
      <c r="AE5490" t="s">
        <v>402</v>
      </c>
      <c r="AF5490" s="27">
        <v>42124</v>
      </c>
      <c r="AG5490" s="27">
        <v>42201</v>
      </c>
      <c r="AH5490">
        <v>0</v>
      </c>
      <c r="AN5490" t="s">
        <v>238</v>
      </c>
      <c r="AO5490">
        <v>7</v>
      </c>
      <c r="AP5490" t="s">
        <v>246</v>
      </c>
      <c r="AQ5490" s="27">
        <v>41778</v>
      </c>
      <c r="AR5490" t="s">
        <v>240</v>
      </c>
      <c r="AS5490">
        <v>8</v>
      </c>
      <c r="AT5490" t="s">
        <v>269</v>
      </c>
      <c r="AU5490" s="27">
        <v>41778</v>
      </c>
    </row>
    <row r="5491" spans="1:47" x14ac:dyDescent="0.2">
      <c r="A5491">
        <v>5490</v>
      </c>
      <c r="B5491" t="s">
        <v>18556</v>
      </c>
      <c r="C5491" t="s">
        <v>18557</v>
      </c>
      <c r="D5491" t="s">
        <v>18558</v>
      </c>
      <c r="E5491" s="27">
        <v>41276</v>
      </c>
      <c r="F5491" t="s">
        <v>233</v>
      </c>
      <c r="G5491" s="27">
        <v>32248</v>
      </c>
      <c r="H5491">
        <v>28</v>
      </c>
      <c r="I5491" t="s">
        <v>244</v>
      </c>
      <c r="J5491" t="s">
        <v>22</v>
      </c>
      <c r="K5491">
        <v>0</v>
      </c>
      <c r="L5491">
        <v>10</v>
      </c>
      <c r="M5491">
        <v>0</v>
      </c>
      <c r="N5491">
        <v>0</v>
      </c>
      <c r="O5491">
        <v>10</v>
      </c>
      <c r="P5491">
        <v>0</v>
      </c>
      <c r="Q5491" s="28">
        <v>41276.249305555553</v>
      </c>
      <c r="R5491" s="28">
        <v>41450.271527777775</v>
      </c>
      <c r="S5491" t="s">
        <v>18559</v>
      </c>
      <c r="T5491" s="27">
        <v>41276</v>
      </c>
      <c r="V5491">
        <v>0</v>
      </c>
      <c r="W5491" t="s">
        <v>32</v>
      </c>
      <c r="X5491" t="s">
        <v>441</v>
      </c>
      <c r="Y5491">
        <v>0</v>
      </c>
      <c r="AB5491" t="s">
        <v>237</v>
      </c>
      <c r="AH5491">
        <v>0</v>
      </c>
      <c r="AN5491" t="s">
        <v>238</v>
      </c>
      <c r="AO5491">
        <v>9</v>
      </c>
      <c r="AP5491" t="s">
        <v>269</v>
      </c>
      <c r="AQ5491" s="27">
        <v>41276</v>
      </c>
      <c r="AR5491" t="s">
        <v>240</v>
      </c>
      <c r="AS5491">
        <v>10</v>
      </c>
      <c r="AT5491" t="s">
        <v>269</v>
      </c>
      <c r="AU5491" s="27">
        <v>41276</v>
      </c>
    </row>
    <row r="5492" spans="1:47" x14ac:dyDescent="0.2">
      <c r="A5492">
        <v>5491</v>
      </c>
      <c r="B5492" t="s">
        <v>5059</v>
      </c>
      <c r="C5492" t="s">
        <v>242</v>
      </c>
      <c r="D5492" t="s">
        <v>357</v>
      </c>
      <c r="E5492" s="27">
        <v>41502</v>
      </c>
      <c r="F5492" t="s">
        <v>233</v>
      </c>
      <c r="G5492" s="27">
        <v>34810</v>
      </c>
      <c r="H5492">
        <v>20</v>
      </c>
      <c r="I5492" t="s">
        <v>259</v>
      </c>
      <c r="J5492" t="s">
        <v>245</v>
      </c>
      <c r="K5492">
        <v>0</v>
      </c>
      <c r="L5492">
        <v>4</v>
      </c>
      <c r="M5492">
        <v>0</v>
      </c>
      <c r="N5492">
        <v>0</v>
      </c>
      <c r="O5492">
        <v>0</v>
      </c>
      <c r="P5492">
        <v>-1</v>
      </c>
      <c r="Q5492" s="28">
        <v>41501.481944444444</v>
      </c>
      <c r="R5492" s="28">
        <v>41502.074305555558</v>
      </c>
      <c r="S5492" t="s">
        <v>18560</v>
      </c>
      <c r="T5492" s="27">
        <v>41501</v>
      </c>
      <c r="V5492">
        <v>1</v>
      </c>
      <c r="W5492" t="s">
        <v>32</v>
      </c>
      <c r="X5492" t="s">
        <v>261</v>
      </c>
      <c r="Y5492">
        <v>0</v>
      </c>
      <c r="AB5492" t="s">
        <v>237</v>
      </c>
      <c r="AH5492">
        <v>0</v>
      </c>
      <c r="AN5492" t="s">
        <v>238</v>
      </c>
      <c r="AO5492">
        <v>7</v>
      </c>
      <c r="AP5492" t="s">
        <v>246</v>
      </c>
      <c r="AQ5492" s="27">
        <v>41502</v>
      </c>
      <c r="AR5492" t="s">
        <v>240</v>
      </c>
      <c r="AS5492">
        <v>4</v>
      </c>
      <c r="AT5492" t="s">
        <v>239</v>
      </c>
      <c r="AU5492" s="27">
        <v>41502</v>
      </c>
    </row>
    <row r="5493" spans="1:47" x14ac:dyDescent="0.2">
      <c r="A5493">
        <v>5492</v>
      </c>
      <c r="B5493" t="s">
        <v>18561</v>
      </c>
      <c r="C5493" t="s">
        <v>803</v>
      </c>
      <c r="D5493" t="s">
        <v>6370</v>
      </c>
      <c r="E5493" s="27">
        <v>41653</v>
      </c>
      <c r="F5493" t="s">
        <v>233</v>
      </c>
      <c r="G5493" s="27">
        <v>29445</v>
      </c>
      <c r="H5493">
        <v>35</v>
      </c>
      <c r="I5493" t="s">
        <v>244</v>
      </c>
      <c r="J5493" t="s">
        <v>245</v>
      </c>
      <c r="K5493">
        <v>0</v>
      </c>
      <c r="L5493">
        <v>9</v>
      </c>
      <c r="M5493">
        <v>0</v>
      </c>
      <c r="N5493">
        <v>0</v>
      </c>
      <c r="O5493">
        <v>2</v>
      </c>
      <c r="P5493">
        <v>-50</v>
      </c>
      <c r="Q5493" s="28">
        <v>41603.236111111109</v>
      </c>
      <c r="R5493" s="28">
        <v>41604.363888888889</v>
      </c>
      <c r="S5493" t="s">
        <v>18562</v>
      </c>
      <c r="T5493" s="27">
        <v>41603</v>
      </c>
      <c r="V5493">
        <v>50</v>
      </c>
      <c r="W5493" t="s">
        <v>32</v>
      </c>
      <c r="X5493" t="s">
        <v>371</v>
      </c>
      <c r="Y5493">
        <v>0</v>
      </c>
      <c r="AB5493" t="s">
        <v>237</v>
      </c>
      <c r="AH5493">
        <v>0</v>
      </c>
      <c r="AN5493" t="s">
        <v>238</v>
      </c>
      <c r="AO5493">
        <v>5</v>
      </c>
      <c r="AP5493" t="s">
        <v>246</v>
      </c>
      <c r="AQ5493" s="27">
        <v>41653</v>
      </c>
      <c r="AR5493" t="s">
        <v>240</v>
      </c>
      <c r="AS5493">
        <v>9</v>
      </c>
      <c r="AT5493" t="s">
        <v>269</v>
      </c>
      <c r="AU5493" s="27">
        <v>41653</v>
      </c>
    </row>
    <row r="5494" spans="1:47" x14ac:dyDescent="0.2">
      <c r="A5494">
        <v>5493</v>
      </c>
      <c r="B5494" t="s">
        <v>18563</v>
      </c>
      <c r="C5494" t="s">
        <v>18564</v>
      </c>
      <c r="D5494" t="s">
        <v>18565</v>
      </c>
      <c r="E5494" s="27">
        <v>41848</v>
      </c>
      <c r="F5494" t="s">
        <v>233</v>
      </c>
      <c r="G5494" s="27">
        <v>28101</v>
      </c>
      <c r="H5494">
        <v>39</v>
      </c>
      <c r="I5494" t="s">
        <v>244</v>
      </c>
      <c r="J5494" t="s">
        <v>353</v>
      </c>
      <c r="K5494">
        <v>0</v>
      </c>
      <c r="L5494">
        <v>1</v>
      </c>
      <c r="M5494">
        <v>0</v>
      </c>
      <c r="N5494">
        <v>0</v>
      </c>
      <c r="O5494">
        <v>0</v>
      </c>
      <c r="W5494" t="s">
        <v>237</v>
      </c>
      <c r="Y5494">
        <v>-1</v>
      </c>
      <c r="AB5494" t="s">
        <v>237</v>
      </c>
      <c r="AH5494">
        <v>0</v>
      </c>
      <c r="AN5494" t="s">
        <v>238</v>
      </c>
      <c r="AO5494">
        <v>1</v>
      </c>
      <c r="AP5494" t="s">
        <v>239</v>
      </c>
      <c r="AQ5494" s="27">
        <v>41848</v>
      </c>
      <c r="AR5494" t="s">
        <v>240</v>
      </c>
      <c r="AS5494">
        <v>1</v>
      </c>
      <c r="AT5494" t="s">
        <v>239</v>
      </c>
      <c r="AU5494" s="27">
        <v>41848</v>
      </c>
    </row>
    <row r="5495" spans="1:47" x14ac:dyDescent="0.2">
      <c r="A5495">
        <v>5494</v>
      </c>
      <c r="B5495" t="s">
        <v>18566</v>
      </c>
      <c r="C5495" t="s">
        <v>3856</v>
      </c>
      <c r="D5495" t="s">
        <v>1569</v>
      </c>
      <c r="E5495" s="27">
        <v>41313</v>
      </c>
      <c r="F5495" t="s">
        <v>233</v>
      </c>
      <c r="G5495" s="27">
        <v>22956</v>
      </c>
      <c r="H5495">
        <v>53</v>
      </c>
      <c r="I5495" t="s">
        <v>234</v>
      </c>
      <c r="J5495" t="s">
        <v>353</v>
      </c>
      <c r="K5495">
        <v>0</v>
      </c>
      <c r="L5495">
        <v>1</v>
      </c>
      <c r="M5495">
        <v>0</v>
      </c>
      <c r="N5495">
        <v>0</v>
      </c>
      <c r="O5495">
        <v>1</v>
      </c>
      <c r="P5495">
        <v>-8</v>
      </c>
      <c r="Q5495" s="28">
        <v>41305.055555555555</v>
      </c>
      <c r="R5495" s="28">
        <v>41307.071527777778</v>
      </c>
      <c r="S5495" t="s">
        <v>18567</v>
      </c>
      <c r="T5495" s="27">
        <v>41305</v>
      </c>
      <c r="V5495">
        <v>8</v>
      </c>
      <c r="W5495" t="s">
        <v>36</v>
      </c>
      <c r="X5495" t="s">
        <v>404</v>
      </c>
      <c r="Y5495">
        <v>1</v>
      </c>
      <c r="AA5495" t="s">
        <v>18568</v>
      </c>
      <c r="AB5495" t="s">
        <v>32</v>
      </c>
      <c r="AD5495" s="27">
        <v>41537</v>
      </c>
      <c r="AE5495" t="s">
        <v>359</v>
      </c>
      <c r="AH5495">
        <v>0</v>
      </c>
      <c r="AN5495" t="s">
        <v>238</v>
      </c>
      <c r="AO5495">
        <v>1</v>
      </c>
      <c r="AP5495" t="s">
        <v>239</v>
      </c>
      <c r="AQ5495" s="27">
        <v>41313</v>
      </c>
      <c r="AR5495" t="s">
        <v>240</v>
      </c>
      <c r="AS5495">
        <v>1</v>
      </c>
      <c r="AT5495" t="s">
        <v>239</v>
      </c>
      <c r="AU5495" s="27">
        <v>41313</v>
      </c>
    </row>
    <row r="5496" spans="1:47" x14ac:dyDescent="0.2">
      <c r="A5496">
        <v>5495</v>
      </c>
      <c r="B5496" t="s">
        <v>18569</v>
      </c>
      <c r="C5496" t="s">
        <v>3007</v>
      </c>
      <c r="D5496" t="s">
        <v>249</v>
      </c>
      <c r="E5496" s="27">
        <v>41424</v>
      </c>
      <c r="F5496" t="s">
        <v>233</v>
      </c>
      <c r="G5496" s="27">
        <v>20440</v>
      </c>
      <c r="H5496">
        <v>60</v>
      </c>
      <c r="I5496" t="s">
        <v>234</v>
      </c>
      <c r="J5496" t="s">
        <v>250</v>
      </c>
      <c r="K5496">
        <v>0</v>
      </c>
      <c r="L5496">
        <v>3</v>
      </c>
      <c r="M5496">
        <v>0</v>
      </c>
      <c r="N5496">
        <v>0</v>
      </c>
      <c r="O5496">
        <v>13</v>
      </c>
      <c r="P5496">
        <v>-13</v>
      </c>
      <c r="Q5496" s="28">
        <v>41411.368750000001</v>
      </c>
      <c r="R5496" s="28">
        <v>41412.32916666667</v>
      </c>
      <c r="S5496" t="s">
        <v>18570</v>
      </c>
      <c r="T5496" s="27">
        <v>41411</v>
      </c>
      <c r="V5496">
        <v>13</v>
      </c>
      <c r="W5496" t="s">
        <v>32</v>
      </c>
      <c r="X5496" t="s">
        <v>371</v>
      </c>
      <c r="Y5496">
        <v>0</v>
      </c>
      <c r="AB5496" t="s">
        <v>237</v>
      </c>
      <c r="AH5496">
        <v>0</v>
      </c>
      <c r="AN5496" t="s">
        <v>238</v>
      </c>
      <c r="AO5496">
        <v>1</v>
      </c>
      <c r="AP5496" t="s">
        <v>239</v>
      </c>
      <c r="AQ5496" s="27">
        <v>41424</v>
      </c>
      <c r="AR5496" t="s">
        <v>240</v>
      </c>
      <c r="AS5496">
        <v>3</v>
      </c>
      <c r="AT5496" t="s">
        <v>239</v>
      </c>
      <c r="AU5496" s="27">
        <v>41424</v>
      </c>
    </row>
    <row r="5497" spans="1:47" x14ac:dyDescent="0.2">
      <c r="A5497">
        <v>5496</v>
      </c>
      <c r="B5497" t="s">
        <v>18571</v>
      </c>
      <c r="C5497" t="s">
        <v>9399</v>
      </c>
      <c r="D5497" t="s">
        <v>2014</v>
      </c>
      <c r="E5497" s="27">
        <v>41691</v>
      </c>
      <c r="F5497" t="s">
        <v>294</v>
      </c>
      <c r="G5497" s="27">
        <v>34116</v>
      </c>
      <c r="H5497">
        <v>22</v>
      </c>
      <c r="I5497" t="s">
        <v>259</v>
      </c>
      <c r="J5497" t="s">
        <v>250</v>
      </c>
      <c r="K5497">
        <v>0</v>
      </c>
      <c r="L5497">
        <v>5</v>
      </c>
      <c r="M5497">
        <v>0</v>
      </c>
      <c r="N5497">
        <v>0</v>
      </c>
      <c r="O5497">
        <v>2</v>
      </c>
      <c r="P5497">
        <v>-1</v>
      </c>
      <c r="Q5497" s="28">
        <v>41690.072916666664</v>
      </c>
      <c r="R5497" s="28">
        <v>41691.429166666669</v>
      </c>
      <c r="S5497" t="s">
        <v>18572</v>
      </c>
      <c r="T5497" s="27">
        <v>41690</v>
      </c>
      <c r="V5497">
        <v>1</v>
      </c>
      <c r="W5497" t="s">
        <v>32</v>
      </c>
      <c r="X5497" t="s">
        <v>583</v>
      </c>
      <c r="Y5497">
        <v>0</v>
      </c>
      <c r="AB5497" t="s">
        <v>237</v>
      </c>
      <c r="AH5497">
        <v>0</v>
      </c>
      <c r="AN5497" t="s">
        <v>238</v>
      </c>
      <c r="AO5497">
        <v>7</v>
      </c>
      <c r="AP5497" t="s">
        <v>246</v>
      </c>
      <c r="AQ5497" s="27">
        <v>41691</v>
      </c>
      <c r="AR5497" t="s">
        <v>240</v>
      </c>
      <c r="AS5497">
        <v>5</v>
      </c>
      <c r="AT5497" t="s">
        <v>246</v>
      </c>
      <c r="AU5497" s="27">
        <v>41691</v>
      </c>
    </row>
    <row r="5498" spans="1:47" x14ac:dyDescent="0.2">
      <c r="A5498">
        <v>5497</v>
      </c>
      <c r="B5498" t="s">
        <v>18573</v>
      </c>
      <c r="C5498" t="s">
        <v>1481</v>
      </c>
      <c r="D5498" t="s">
        <v>18574</v>
      </c>
      <c r="E5498" s="27">
        <v>41344</v>
      </c>
      <c r="F5498" t="s">
        <v>233</v>
      </c>
      <c r="G5498" s="27">
        <v>26646</v>
      </c>
      <c r="H5498">
        <v>43</v>
      </c>
      <c r="I5498" t="s">
        <v>244</v>
      </c>
      <c r="J5498" t="s">
        <v>353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-1</v>
      </c>
      <c r="Q5498" s="28">
        <v>41343.352083333331</v>
      </c>
      <c r="R5498" s="28">
        <v>41344.306944444441</v>
      </c>
      <c r="S5498" t="s">
        <v>18575</v>
      </c>
      <c r="T5498" s="27">
        <v>41343</v>
      </c>
      <c r="V5498">
        <v>1</v>
      </c>
      <c r="W5498" t="s">
        <v>36</v>
      </c>
      <c r="X5498" t="s">
        <v>279</v>
      </c>
      <c r="Y5498">
        <v>0</v>
      </c>
      <c r="AB5498" t="s">
        <v>237</v>
      </c>
      <c r="AH5498">
        <v>0</v>
      </c>
      <c r="AN5498" t="s">
        <v>238</v>
      </c>
      <c r="AO5498">
        <v>1</v>
      </c>
      <c r="AP5498" t="s">
        <v>239</v>
      </c>
      <c r="AQ5498" s="27">
        <v>41344</v>
      </c>
      <c r="AR5498" t="s">
        <v>240</v>
      </c>
      <c r="AS5498">
        <v>1</v>
      </c>
      <c r="AT5498" t="s">
        <v>239</v>
      </c>
      <c r="AU5498" s="27">
        <v>41344</v>
      </c>
    </row>
    <row r="5499" spans="1:47" x14ac:dyDescent="0.2">
      <c r="A5499">
        <v>5498</v>
      </c>
      <c r="B5499" t="s">
        <v>18576</v>
      </c>
      <c r="C5499" t="s">
        <v>1944</v>
      </c>
      <c r="D5499" t="s">
        <v>6896</v>
      </c>
      <c r="E5499" s="27">
        <v>41930</v>
      </c>
      <c r="F5499" t="s">
        <v>294</v>
      </c>
      <c r="G5499" s="27">
        <v>32358</v>
      </c>
      <c r="H5499">
        <v>27</v>
      </c>
      <c r="I5499" t="s">
        <v>244</v>
      </c>
      <c r="J5499" t="s">
        <v>250</v>
      </c>
      <c r="K5499">
        <v>0</v>
      </c>
      <c r="L5499">
        <v>7</v>
      </c>
      <c r="M5499">
        <v>0</v>
      </c>
      <c r="N5499">
        <v>0</v>
      </c>
      <c r="O5499">
        <v>12</v>
      </c>
      <c r="P5499">
        <v>-1</v>
      </c>
      <c r="Q5499" s="28">
        <v>41929.395138888889</v>
      </c>
      <c r="R5499" s="28">
        <v>41930.369444444441</v>
      </c>
      <c r="S5499" t="s">
        <v>18577</v>
      </c>
      <c r="T5499" s="27">
        <v>41929</v>
      </c>
      <c r="V5499">
        <v>1</v>
      </c>
      <c r="W5499" t="s">
        <v>32</v>
      </c>
      <c r="X5499" t="s">
        <v>5906</v>
      </c>
      <c r="Y5499">
        <v>0</v>
      </c>
      <c r="AB5499" t="s">
        <v>237</v>
      </c>
      <c r="AH5499">
        <v>0</v>
      </c>
      <c r="AN5499" t="s">
        <v>238</v>
      </c>
      <c r="AO5499">
        <v>5</v>
      </c>
      <c r="AP5499" t="s">
        <v>246</v>
      </c>
      <c r="AQ5499" s="27">
        <v>41930</v>
      </c>
      <c r="AR5499" t="s">
        <v>240</v>
      </c>
      <c r="AS5499">
        <v>7</v>
      </c>
      <c r="AT5499" t="s">
        <v>246</v>
      </c>
      <c r="AU5499" s="27">
        <v>41930</v>
      </c>
    </row>
    <row r="5500" spans="1:47" x14ac:dyDescent="0.2">
      <c r="A5500">
        <v>5499</v>
      </c>
      <c r="B5500" t="s">
        <v>8462</v>
      </c>
      <c r="C5500" t="s">
        <v>693</v>
      </c>
      <c r="D5500" t="s">
        <v>3399</v>
      </c>
      <c r="E5500" s="27">
        <v>41864</v>
      </c>
      <c r="F5500" t="s">
        <v>233</v>
      </c>
      <c r="G5500" s="27">
        <v>24820</v>
      </c>
      <c r="H5500">
        <v>48</v>
      </c>
      <c r="I5500" t="s">
        <v>234</v>
      </c>
      <c r="J5500" t="s">
        <v>245</v>
      </c>
      <c r="K5500">
        <v>0</v>
      </c>
      <c r="L5500">
        <v>1</v>
      </c>
      <c r="M5500">
        <v>0</v>
      </c>
      <c r="N5500">
        <v>0</v>
      </c>
      <c r="O5500">
        <v>0</v>
      </c>
      <c r="W5500" t="s">
        <v>237</v>
      </c>
      <c r="Y5500">
        <v>-1</v>
      </c>
      <c r="AB5500" t="s">
        <v>237</v>
      </c>
      <c r="AH5500">
        <v>0</v>
      </c>
      <c r="AN5500" t="s">
        <v>238</v>
      </c>
      <c r="AO5500">
        <v>1</v>
      </c>
      <c r="AP5500" t="s">
        <v>239</v>
      </c>
      <c r="AQ5500" s="27">
        <v>41864</v>
      </c>
      <c r="AR5500" t="s">
        <v>240</v>
      </c>
      <c r="AS5500">
        <v>1</v>
      </c>
      <c r="AT5500" t="s">
        <v>239</v>
      </c>
      <c r="AU5500" s="27">
        <v>41864</v>
      </c>
    </row>
    <row r="5501" spans="1:47" x14ac:dyDescent="0.2">
      <c r="A5501">
        <v>5500</v>
      </c>
      <c r="B5501" t="s">
        <v>18578</v>
      </c>
      <c r="C5501" t="s">
        <v>464</v>
      </c>
      <c r="D5501" t="s">
        <v>18579</v>
      </c>
      <c r="E5501" s="27">
        <v>41540</v>
      </c>
      <c r="F5501" t="s">
        <v>233</v>
      </c>
      <c r="G5501" s="27">
        <v>16022</v>
      </c>
      <c r="H5501">
        <v>72</v>
      </c>
      <c r="I5501" t="s">
        <v>234</v>
      </c>
      <c r="J5501" t="s">
        <v>245</v>
      </c>
      <c r="K5501">
        <v>0</v>
      </c>
      <c r="L5501">
        <v>4</v>
      </c>
      <c r="M5501">
        <v>0</v>
      </c>
      <c r="N5501">
        <v>0</v>
      </c>
      <c r="O5501">
        <v>7</v>
      </c>
      <c r="P5501">
        <v>-1</v>
      </c>
      <c r="Q5501" s="28">
        <v>41539.525000000001</v>
      </c>
      <c r="R5501" s="28">
        <v>41539.09375</v>
      </c>
      <c r="S5501" t="s">
        <v>18580</v>
      </c>
      <c r="T5501" s="27">
        <v>41538</v>
      </c>
      <c r="V5501">
        <v>2</v>
      </c>
      <c r="W5501" t="s">
        <v>32</v>
      </c>
      <c r="X5501" t="s">
        <v>2367</v>
      </c>
      <c r="Y5501">
        <v>0</v>
      </c>
      <c r="AB5501" t="s">
        <v>237</v>
      </c>
      <c r="AH5501">
        <v>0</v>
      </c>
      <c r="AN5501" t="s">
        <v>238</v>
      </c>
      <c r="AO5501">
        <v>1</v>
      </c>
      <c r="AP5501" t="s">
        <v>239</v>
      </c>
      <c r="AQ5501" s="27">
        <v>41540</v>
      </c>
      <c r="AR5501" t="s">
        <v>240</v>
      </c>
      <c r="AS5501">
        <v>4</v>
      </c>
      <c r="AT5501" t="s">
        <v>239</v>
      </c>
      <c r="AU5501" s="27">
        <v>41540</v>
      </c>
    </row>
    <row r="5502" spans="1:47" x14ac:dyDescent="0.2">
      <c r="A5502">
        <v>5501</v>
      </c>
      <c r="B5502" t="s">
        <v>18581</v>
      </c>
      <c r="C5502" t="s">
        <v>957</v>
      </c>
      <c r="D5502" t="s">
        <v>18582</v>
      </c>
      <c r="E5502" s="27">
        <v>41818</v>
      </c>
      <c r="F5502" t="s">
        <v>233</v>
      </c>
      <c r="G5502" s="27">
        <v>30370</v>
      </c>
      <c r="H5502">
        <v>33</v>
      </c>
      <c r="I5502" t="s">
        <v>244</v>
      </c>
      <c r="J5502" t="s">
        <v>250</v>
      </c>
      <c r="K5502">
        <v>0</v>
      </c>
      <c r="L5502">
        <v>5</v>
      </c>
      <c r="M5502">
        <v>0</v>
      </c>
      <c r="N5502">
        <v>0</v>
      </c>
      <c r="O5502">
        <v>3</v>
      </c>
      <c r="P5502">
        <v>-1</v>
      </c>
      <c r="Q5502" s="28">
        <v>41817.101388888892</v>
      </c>
      <c r="R5502" s="28">
        <v>41821.0625</v>
      </c>
      <c r="S5502" t="s">
        <v>18583</v>
      </c>
      <c r="T5502" s="27">
        <v>41817</v>
      </c>
      <c r="V5502">
        <v>1</v>
      </c>
      <c r="W5502" t="s">
        <v>32</v>
      </c>
      <c r="X5502" t="s">
        <v>261</v>
      </c>
      <c r="Y5502">
        <v>1</v>
      </c>
      <c r="AA5502" t="s">
        <v>18584</v>
      </c>
      <c r="AB5502" t="s">
        <v>36</v>
      </c>
      <c r="AC5502">
        <v>1</v>
      </c>
      <c r="AD5502" s="27">
        <v>41835</v>
      </c>
      <c r="AE5502" t="s">
        <v>474</v>
      </c>
      <c r="AF5502" s="27">
        <v>41836</v>
      </c>
      <c r="AG5502" s="27">
        <v>41952</v>
      </c>
      <c r="AH5502">
        <v>0</v>
      </c>
      <c r="AN5502" t="s">
        <v>238</v>
      </c>
      <c r="AO5502">
        <v>2</v>
      </c>
      <c r="AP5502" t="s">
        <v>239</v>
      </c>
      <c r="AQ5502" s="27">
        <v>41818</v>
      </c>
      <c r="AR5502" t="s">
        <v>240</v>
      </c>
      <c r="AS5502">
        <v>5</v>
      </c>
      <c r="AT5502" t="s">
        <v>246</v>
      </c>
      <c r="AU5502" s="27">
        <v>41818</v>
      </c>
    </row>
    <row r="5503" spans="1:47" x14ac:dyDescent="0.2">
      <c r="A5503">
        <v>5502</v>
      </c>
      <c r="B5503" t="s">
        <v>18585</v>
      </c>
      <c r="C5503" t="s">
        <v>1761</v>
      </c>
      <c r="D5503" t="s">
        <v>11078</v>
      </c>
      <c r="E5503" s="27">
        <v>41305</v>
      </c>
      <c r="F5503" t="s">
        <v>233</v>
      </c>
      <c r="G5503" s="27">
        <v>33465</v>
      </c>
      <c r="H5503">
        <v>24</v>
      </c>
      <c r="I5503" t="s">
        <v>259</v>
      </c>
      <c r="J5503" t="s">
        <v>250</v>
      </c>
      <c r="K5503">
        <v>0</v>
      </c>
      <c r="L5503">
        <v>4</v>
      </c>
      <c r="M5503">
        <v>0</v>
      </c>
      <c r="N5503">
        <v>0</v>
      </c>
      <c r="O5503">
        <v>1</v>
      </c>
      <c r="P5503">
        <v>-1</v>
      </c>
      <c r="Q5503" s="28">
        <v>41304.131249999999</v>
      </c>
      <c r="R5503" s="28">
        <v>41304.311111111114</v>
      </c>
      <c r="S5503" t="s">
        <v>18586</v>
      </c>
      <c r="T5503" s="27">
        <v>41303</v>
      </c>
      <c r="V5503">
        <v>2</v>
      </c>
      <c r="W5503" t="s">
        <v>32</v>
      </c>
      <c r="X5503" t="s">
        <v>749</v>
      </c>
      <c r="Y5503">
        <v>1</v>
      </c>
      <c r="AA5503" t="s">
        <v>18587</v>
      </c>
      <c r="AB5503" t="s">
        <v>36</v>
      </c>
      <c r="AC5503">
        <v>0</v>
      </c>
      <c r="AD5503" s="27">
        <v>41587</v>
      </c>
      <c r="AE5503" t="s">
        <v>681</v>
      </c>
      <c r="AF5503" s="27">
        <v>41587</v>
      </c>
      <c r="AG5503" s="27">
        <v>41611</v>
      </c>
      <c r="AH5503">
        <v>0</v>
      </c>
      <c r="AN5503" t="s">
        <v>238</v>
      </c>
      <c r="AO5503">
        <v>4</v>
      </c>
      <c r="AP5503" t="s">
        <v>239</v>
      </c>
      <c r="AQ5503" s="27">
        <v>41305</v>
      </c>
      <c r="AR5503" t="s">
        <v>240</v>
      </c>
      <c r="AS5503">
        <v>4</v>
      </c>
      <c r="AT5503" t="s">
        <v>239</v>
      </c>
      <c r="AU5503" s="27">
        <v>41305</v>
      </c>
    </row>
    <row r="5504" spans="1:47" x14ac:dyDescent="0.2">
      <c r="A5504">
        <v>5503</v>
      </c>
      <c r="B5504" t="s">
        <v>18588</v>
      </c>
      <c r="C5504" t="s">
        <v>3539</v>
      </c>
      <c r="D5504" t="s">
        <v>18589</v>
      </c>
      <c r="E5504" s="27">
        <v>41871</v>
      </c>
      <c r="F5504" t="s">
        <v>233</v>
      </c>
      <c r="G5504" s="27">
        <v>33099</v>
      </c>
      <c r="H5504">
        <v>25</v>
      </c>
      <c r="I5504" t="s">
        <v>244</v>
      </c>
      <c r="J5504" t="s">
        <v>353</v>
      </c>
      <c r="K5504">
        <v>0</v>
      </c>
      <c r="L5504">
        <v>3</v>
      </c>
      <c r="M5504">
        <v>1</v>
      </c>
      <c r="N5504">
        <v>0</v>
      </c>
      <c r="O5504">
        <v>6</v>
      </c>
      <c r="P5504">
        <v>-1</v>
      </c>
      <c r="Q5504" s="28">
        <v>41870.439583333333</v>
      </c>
      <c r="R5504" s="28">
        <v>41872.407638888886</v>
      </c>
      <c r="S5504" t="s">
        <v>18590</v>
      </c>
      <c r="T5504" s="27">
        <v>41870</v>
      </c>
      <c r="V5504">
        <v>1</v>
      </c>
      <c r="W5504" t="s">
        <v>32</v>
      </c>
      <c r="X5504" t="s">
        <v>364</v>
      </c>
      <c r="Y5504">
        <v>0</v>
      </c>
      <c r="AB5504" t="s">
        <v>237</v>
      </c>
      <c r="AH5504">
        <v>0</v>
      </c>
      <c r="AN5504" t="s">
        <v>238</v>
      </c>
      <c r="AO5504">
        <v>5</v>
      </c>
      <c r="AP5504" t="s">
        <v>246</v>
      </c>
      <c r="AQ5504" s="27">
        <v>41871</v>
      </c>
      <c r="AR5504" t="s">
        <v>240</v>
      </c>
      <c r="AS5504">
        <v>3</v>
      </c>
      <c r="AT5504" t="s">
        <v>239</v>
      </c>
      <c r="AU5504" s="27">
        <v>41871</v>
      </c>
    </row>
    <row r="5505" spans="1:47" x14ac:dyDescent="0.2">
      <c r="A5505">
        <v>5504</v>
      </c>
      <c r="B5505" t="s">
        <v>18591</v>
      </c>
      <c r="C5505" t="s">
        <v>18592</v>
      </c>
      <c r="D5505" t="s">
        <v>793</v>
      </c>
      <c r="E5505" s="27">
        <v>41574</v>
      </c>
      <c r="F5505" t="s">
        <v>294</v>
      </c>
      <c r="G5505" s="27">
        <v>28396</v>
      </c>
      <c r="H5505">
        <v>38</v>
      </c>
      <c r="I5505" t="s">
        <v>244</v>
      </c>
      <c r="J5505" t="s">
        <v>250</v>
      </c>
      <c r="K5505">
        <v>0</v>
      </c>
      <c r="L5505">
        <v>7</v>
      </c>
      <c r="M5505">
        <v>0</v>
      </c>
      <c r="N5505">
        <v>0</v>
      </c>
      <c r="O5505">
        <v>2</v>
      </c>
      <c r="P5505">
        <v>-1</v>
      </c>
      <c r="Q5505" s="28">
        <v>41573.309027777781</v>
      </c>
      <c r="R5505" s="28">
        <v>41613.244444444441</v>
      </c>
      <c r="S5505" t="s">
        <v>18593</v>
      </c>
      <c r="U5505" s="27">
        <v>41573</v>
      </c>
      <c r="V5505">
        <v>1</v>
      </c>
      <c r="W5505" t="s">
        <v>32</v>
      </c>
      <c r="X5505" t="s">
        <v>274</v>
      </c>
      <c r="Y5505">
        <v>0</v>
      </c>
      <c r="AB5505" t="s">
        <v>237</v>
      </c>
      <c r="AH5505">
        <v>0</v>
      </c>
      <c r="AN5505" t="s">
        <v>238</v>
      </c>
      <c r="AO5505">
        <v>2</v>
      </c>
      <c r="AP5505" t="s">
        <v>239</v>
      </c>
      <c r="AQ5505" s="27">
        <v>41574</v>
      </c>
      <c r="AR5505" t="s">
        <v>240</v>
      </c>
      <c r="AS5505">
        <v>7</v>
      </c>
      <c r="AT5505" t="s">
        <v>246</v>
      </c>
      <c r="AU5505" s="27">
        <v>41574</v>
      </c>
    </row>
    <row r="5506" spans="1:47" x14ac:dyDescent="0.2">
      <c r="A5506">
        <v>5505</v>
      </c>
      <c r="B5506" t="s">
        <v>18594</v>
      </c>
      <c r="C5506" t="s">
        <v>9712</v>
      </c>
      <c r="D5506" t="s">
        <v>357</v>
      </c>
      <c r="E5506" s="27">
        <v>41494</v>
      </c>
      <c r="F5506" t="s">
        <v>233</v>
      </c>
      <c r="G5506" s="27">
        <v>20491</v>
      </c>
      <c r="H5506">
        <v>60</v>
      </c>
      <c r="I5506" t="s">
        <v>234</v>
      </c>
      <c r="J5506" t="s">
        <v>250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-1</v>
      </c>
      <c r="Q5506" s="28">
        <v>41493.379861111112</v>
      </c>
      <c r="R5506" s="28">
        <v>41711.522222222222</v>
      </c>
      <c r="S5506" t="s">
        <v>18595</v>
      </c>
      <c r="T5506" s="27">
        <v>41493</v>
      </c>
      <c r="V5506">
        <v>1</v>
      </c>
      <c r="W5506" t="s">
        <v>32</v>
      </c>
      <c r="X5506" t="s">
        <v>14342</v>
      </c>
      <c r="Y5506">
        <v>0</v>
      </c>
      <c r="AB5506" t="s">
        <v>237</v>
      </c>
      <c r="AH5506">
        <v>0</v>
      </c>
      <c r="AN5506" t="s">
        <v>238</v>
      </c>
      <c r="AO5506">
        <v>1</v>
      </c>
      <c r="AP5506" t="s">
        <v>239</v>
      </c>
      <c r="AQ5506" s="27">
        <v>41494</v>
      </c>
      <c r="AR5506" t="s">
        <v>240</v>
      </c>
      <c r="AS5506">
        <v>1</v>
      </c>
      <c r="AT5506" t="s">
        <v>239</v>
      </c>
      <c r="AU5506" s="27">
        <v>41494</v>
      </c>
    </row>
    <row r="5507" spans="1:47" x14ac:dyDescent="0.2">
      <c r="A5507">
        <v>5506</v>
      </c>
      <c r="B5507" t="s">
        <v>18596</v>
      </c>
      <c r="C5507" t="s">
        <v>618</v>
      </c>
      <c r="D5507" t="s">
        <v>18597</v>
      </c>
      <c r="E5507" s="27">
        <v>41670</v>
      </c>
      <c r="F5507" t="s">
        <v>233</v>
      </c>
      <c r="G5507" s="27">
        <v>33497</v>
      </c>
      <c r="H5507">
        <v>24</v>
      </c>
      <c r="I5507" t="s">
        <v>259</v>
      </c>
      <c r="J5507" t="s">
        <v>245</v>
      </c>
      <c r="K5507">
        <v>0</v>
      </c>
      <c r="L5507">
        <v>5</v>
      </c>
      <c r="M5507">
        <v>0</v>
      </c>
      <c r="N5507">
        <v>0</v>
      </c>
      <c r="O5507">
        <v>3</v>
      </c>
      <c r="P5507">
        <v>-1</v>
      </c>
      <c r="Q5507" s="28">
        <v>41669.244444444441</v>
      </c>
      <c r="R5507" s="28">
        <v>41676.43472222222</v>
      </c>
      <c r="S5507" t="s">
        <v>18598</v>
      </c>
      <c r="T5507" s="27">
        <v>41669</v>
      </c>
      <c r="V5507">
        <v>1</v>
      </c>
      <c r="W5507" t="s">
        <v>32</v>
      </c>
      <c r="X5507" t="s">
        <v>729</v>
      </c>
      <c r="Y5507">
        <v>1</v>
      </c>
      <c r="AA5507" t="s">
        <v>18599</v>
      </c>
      <c r="AB5507" t="s">
        <v>36</v>
      </c>
      <c r="AD5507" s="27">
        <v>42087</v>
      </c>
      <c r="AE5507" t="s">
        <v>11554</v>
      </c>
      <c r="AH5507">
        <v>0</v>
      </c>
      <c r="AN5507" t="s">
        <v>238</v>
      </c>
      <c r="AO5507">
        <v>4</v>
      </c>
      <c r="AP5507" t="s">
        <v>239</v>
      </c>
      <c r="AQ5507" s="27">
        <v>41670</v>
      </c>
      <c r="AR5507" t="s">
        <v>240</v>
      </c>
      <c r="AS5507">
        <v>5</v>
      </c>
      <c r="AT5507" t="s">
        <v>246</v>
      </c>
      <c r="AU5507" s="27">
        <v>41670</v>
      </c>
    </row>
    <row r="5508" spans="1:47" x14ac:dyDescent="0.2">
      <c r="A5508">
        <v>5507</v>
      </c>
      <c r="B5508" t="s">
        <v>18600</v>
      </c>
      <c r="C5508" t="s">
        <v>18601</v>
      </c>
      <c r="D5508" t="s">
        <v>11130</v>
      </c>
      <c r="E5508" s="27">
        <v>41275</v>
      </c>
      <c r="F5508" t="s">
        <v>233</v>
      </c>
      <c r="G5508" s="27">
        <v>26596</v>
      </c>
      <c r="H5508">
        <v>43</v>
      </c>
      <c r="I5508" t="s">
        <v>244</v>
      </c>
      <c r="J5508" t="s">
        <v>22</v>
      </c>
      <c r="K5508">
        <v>0</v>
      </c>
      <c r="L5508">
        <v>2</v>
      </c>
      <c r="M5508">
        <v>0</v>
      </c>
      <c r="N5508">
        <v>0</v>
      </c>
      <c r="O5508">
        <v>2</v>
      </c>
      <c r="S5508" t="s">
        <v>18602</v>
      </c>
      <c r="T5508" s="27">
        <v>41274</v>
      </c>
      <c r="V5508">
        <v>1</v>
      </c>
      <c r="W5508" t="s">
        <v>36</v>
      </c>
      <c r="X5508" t="s">
        <v>324</v>
      </c>
      <c r="Y5508">
        <v>0</v>
      </c>
      <c r="AB5508" t="s">
        <v>237</v>
      </c>
      <c r="AH5508">
        <v>0</v>
      </c>
      <c r="AN5508" t="s">
        <v>238</v>
      </c>
      <c r="AO5508">
        <v>1</v>
      </c>
      <c r="AP5508" t="s">
        <v>239</v>
      </c>
      <c r="AQ5508" s="27">
        <v>41275</v>
      </c>
      <c r="AR5508" t="s">
        <v>240</v>
      </c>
      <c r="AS5508">
        <v>2</v>
      </c>
      <c r="AT5508" t="s">
        <v>239</v>
      </c>
      <c r="AU5508" s="27">
        <v>41275</v>
      </c>
    </row>
    <row r="5509" spans="1:47" x14ac:dyDescent="0.2">
      <c r="A5509">
        <v>5508</v>
      </c>
      <c r="B5509" t="s">
        <v>18603</v>
      </c>
      <c r="C5509" t="s">
        <v>1761</v>
      </c>
      <c r="D5509" t="s">
        <v>2124</v>
      </c>
      <c r="E5509" s="27">
        <v>41444</v>
      </c>
      <c r="F5509" t="s">
        <v>233</v>
      </c>
      <c r="G5509" s="27">
        <v>31276</v>
      </c>
      <c r="H5509">
        <v>30</v>
      </c>
      <c r="I5509" t="s">
        <v>244</v>
      </c>
      <c r="J5509" t="s">
        <v>250</v>
      </c>
      <c r="K5509">
        <v>0</v>
      </c>
      <c r="L5509">
        <v>4</v>
      </c>
      <c r="M5509">
        <v>0</v>
      </c>
      <c r="N5509">
        <v>0</v>
      </c>
      <c r="O5509">
        <v>1</v>
      </c>
      <c r="P5509">
        <v>-5</v>
      </c>
      <c r="Q5509" s="28">
        <v>41439.067361111112</v>
      </c>
      <c r="R5509" s="28">
        <v>41441.311111111114</v>
      </c>
      <c r="S5509" t="s">
        <v>18604</v>
      </c>
      <c r="T5509" s="27">
        <v>41439</v>
      </c>
      <c r="V5509">
        <v>5</v>
      </c>
      <c r="W5509" t="s">
        <v>36</v>
      </c>
      <c r="X5509" t="s">
        <v>279</v>
      </c>
      <c r="Y5509">
        <v>0</v>
      </c>
      <c r="AB5509" t="s">
        <v>237</v>
      </c>
      <c r="AH5509">
        <v>0</v>
      </c>
      <c r="AN5509" t="s">
        <v>238</v>
      </c>
      <c r="AO5509">
        <v>6</v>
      </c>
      <c r="AP5509" t="s">
        <v>246</v>
      </c>
      <c r="AQ5509" s="27">
        <v>41444</v>
      </c>
      <c r="AR5509" t="s">
        <v>240</v>
      </c>
      <c r="AS5509">
        <v>4</v>
      </c>
      <c r="AT5509" t="s">
        <v>239</v>
      </c>
      <c r="AU5509" s="27">
        <v>41444</v>
      </c>
    </row>
    <row r="5510" spans="1:47" x14ac:dyDescent="0.2">
      <c r="A5510">
        <v>5509</v>
      </c>
      <c r="B5510" t="s">
        <v>18605</v>
      </c>
      <c r="C5510" t="s">
        <v>585</v>
      </c>
      <c r="D5510" t="s">
        <v>506</v>
      </c>
      <c r="E5510" s="27">
        <v>41734</v>
      </c>
      <c r="F5510" t="s">
        <v>233</v>
      </c>
      <c r="G5510" s="27">
        <v>29028</v>
      </c>
      <c r="H5510">
        <v>36</v>
      </c>
      <c r="I5510" t="s">
        <v>244</v>
      </c>
      <c r="J5510" t="s">
        <v>250</v>
      </c>
      <c r="K5510">
        <v>0</v>
      </c>
      <c r="L5510">
        <v>10</v>
      </c>
      <c r="M5510">
        <v>0</v>
      </c>
      <c r="N5510">
        <v>0</v>
      </c>
      <c r="O5510">
        <v>7</v>
      </c>
      <c r="P5510">
        <v>-1</v>
      </c>
      <c r="Q5510" s="28">
        <v>41733.527777777781</v>
      </c>
      <c r="R5510" s="28">
        <v>41740.069444444445</v>
      </c>
      <c r="S5510" t="s">
        <v>18606</v>
      </c>
      <c r="U5510" s="27">
        <v>41733</v>
      </c>
      <c r="V5510">
        <v>1</v>
      </c>
      <c r="W5510" t="s">
        <v>32</v>
      </c>
      <c r="X5510" t="s">
        <v>274</v>
      </c>
      <c r="Y5510">
        <v>0</v>
      </c>
      <c r="AB5510" t="s">
        <v>237</v>
      </c>
      <c r="AH5510">
        <v>0</v>
      </c>
      <c r="AN5510" t="s">
        <v>238</v>
      </c>
      <c r="AO5510">
        <v>9</v>
      </c>
      <c r="AP5510" t="s">
        <v>269</v>
      </c>
      <c r="AQ5510" s="27">
        <v>41734</v>
      </c>
      <c r="AR5510" t="s">
        <v>240</v>
      </c>
      <c r="AS5510">
        <v>10</v>
      </c>
      <c r="AT5510" t="s">
        <v>269</v>
      </c>
      <c r="AU5510" s="27">
        <v>41734</v>
      </c>
    </row>
    <row r="5511" spans="1:47" x14ac:dyDescent="0.2">
      <c r="A5511">
        <v>5510</v>
      </c>
      <c r="B5511" t="s">
        <v>18607</v>
      </c>
      <c r="C5511" t="s">
        <v>2920</v>
      </c>
      <c r="D5511" t="s">
        <v>9975</v>
      </c>
      <c r="E5511" s="27">
        <v>41800</v>
      </c>
      <c r="F5511" t="s">
        <v>233</v>
      </c>
      <c r="G5511" s="27">
        <v>27255</v>
      </c>
      <c r="H5511">
        <v>41</v>
      </c>
      <c r="I5511" t="s">
        <v>244</v>
      </c>
      <c r="J5511" t="s">
        <v>353</v>
      </c>
      <c r="K5511">
        <v>0</v>
      </c>
      <c r="L5511">
        <v>1</v>
      </c>
      <c r="M5511">
        <v>0</v>
      </c>
      <c r="N5511">
        <v>0</v>
      </c>
      <c r="O5511">
        <v>0</v>
      </c>
      <c r="S5511" t="s">
        <v>18608</v>
      </c>
      <c r="T5511" s="27">
        <v>41799</v>
      </c>
      <c r="V5511">
        <v>1</v>
      </c>
      <c r="W5511" t="s">
        <v>32</v>
      </c>
      <c r="X5511" t="s">
        <v>2101</v>
      </c>
      <c r="Y5511">
        <v>0</v>
      </c>
      <c r="AB5511" t="s">
        <v>237</v>
      </c>
      <c r="AH5511">
        <v>0</v>
      </c>
      <c r="AN5511" t="s">
        <v>238</v>
      </c>
      <c r="AO5511">
        <v>1</v>
      </c>
      <c r="AP5511" t="s">
        <v>239</v>
      </c>
      <c r="AQ5511" s="27">
        <v>41800</v>
      </c>
      <c r="AR5511" t="s">
        <v>240</v>
      </c>
      <c r="AS5511">
        <v>1</v>
      </c>
      <c r="AT5511" t="s">
        <v>239</v>
      </c>
      <c r="AU5511" s="27">
        <v>41800</v>
      </c>
    </row>
    <row r="5512" spans="1:47" x14ac:dyDescent="0.2">
      <c r="A5512">
        <v>5511</v>
      </c>
      <c r="B5512" t="s">
        <v>18609</v>
      </c>
      <c r="C5512" t="s">
        <v>15435</v>
      </c>
      <c r="D5512" t="s">
        <v>18610</v>
      </c>
      <c r="E5512" s="27">
        <v>41581</v>
      </c>
      <c r="F5512" t="s">
        <v>294</v>
      </c>
      <c r="G5512" s="27">
        <v>26645</v>
      </c>
      <c r="H5512">
        <v>43</v>
      </c>
      <c r="I5512" t="s">
        <v>244</v>
      </c>
      <c r="J5512" t="s">
        <v>245</v>
      </c>
      <c r="K5512">
        <v>0</v>
      </c>
      <c r="L5512">
        <v>6</v>
      </c>
      <c r="M5512">
        <v>0</v>
      </c>
      <c r="N5512">
        <v>0</v>
      </c>
      <c r="O5512">
        <v>0</v>
      </c>
      <c r="P5512">
        <v>-1</v>
      </c>
      <c r="Q5512" s="28">
        <v>41580.400000000001</v>
      </c>
      <c r="R5512" s="28">
        <v>41610.34375</v>
      </c>
      <c r="S5512" t="s">
        <v>18611</v>
      </c>
      <c r="T5512" s="27">
        <v>41580</v>
      </c>
      <c r="V5512">
        <v>1</v>
      </c>
      <c r="W5512" t="s">
        <v>36</v>
      </c>
      <c r="X5512" t="s">
        <v>279</v>
      </c>
      <c r="Y5512">
        <v>0</v>
      </c>
      <c r="AB5512" t="s">
        <v>237</v>
      </c>
      <c r="AH5512">
        <v>0</v>
      </c>
      <c r="AN5512" t="s">
        <v>238</v>
      </c>
      <c r="AO5512">
        <v>1</v>
      </c>
      <c r="AP5512" t="s">
        <v>239</v>
      </c>
      <c r="AQ5512" s="27">
        <v>41581</v>
      </c>
      <c r="AR5512" t="s">
        <v>240</v>
      </c>
      <c r="AS5512">
        <v>6</v>
      </c>
      <c r="AT5512" t="s">
        <v>246</v>
      </c>
      <c r="AU5512" s="27">
        <v>41581</v>
      </c>
    </row>
    <row r="5513" spans="1:47" x14ac:dyDescent="0.2">
      <c r="A5513">
        <v>5512</v>
      </c>
      <c r="B5513" t="s">
        <v>18612</v>
      </c>
      <c r="C5513" t="s">
        <v>2454</v>
      </c>
      <c r="D5513" t="s">
        <v>4096</v>
      </c>
      <c r="E5513" s="27">
        <v>41330</v>
      </c>
      <c r="F5513" t="s">
        <v>233</v>
      </c>
      <c r="G5513" s="27">
        <v>24790</v>
      </c>
      <c r="H5513">
        <v>48</v>
      </c>
      <c r="I5513" t="s">
        <v>234</v>
      </c>
      <c r="J5513" t="s">
        <v>353</v>
      </c>
      <c r="K5513">
        <v>0</v>
      </c>
      <c r="L5513">
        <v>1</v>
      </c>
      <c r="M5513">
        <v>0</v>
      </c>
      <c r="N5513">
        <v>0</v>
      </c>
      <c r="O5513">
        <v>1</v>
      </c>
      <c r="P5513">
        <v>-8</v>
      </c>
      <c r="Q5513" s="28">
        <v>41322.518750000003</v>
      </c>
      <c r="R5513" s="28">
        <v>41328.341666666667</v>
      </c>
      <c r="S5513" t="s">
        <v>18613</v>
      </c>
      <c r="T5513" s="27">
        <v>41321</v>
      </c>
      <c r="V5513">
        <v>9</v>
      </c>
      <c r="W5513" t="s">
        <v>36</v>
      </c>
      <c r="X5513" t="s">
        <v>279</v>
      </c>
      <c r="Y5513">
        <v>0</v>
      </c>
      <c r="AB5513" t="s">
        <v>237</v>
      </c>
      <c r="AH5513">
        <v>0</v>
      </c>
      <c r="AN5513" t="s">
        <v>238</v>
      </c>
      <c r="AO5513">
        <v>1</v>
      </c>
      <c r="AP5513" t="s">
        <v>239</v>
      </c>
      <c r="AQ5513" s="27">
        <v>41330</v>
      </c>
      <c r="AR5513" t="s">
        <v>240</v>
      </c>
      <c r="AS5513">
        <v>1</v>
      </c>
      <c r="AT5513" t="s">
        <v>239</v>
      </c>
      <c r="AU5513" s="27">
        <v>41330</v>
      </c>
    </row>
    <row r="5514" spans="1:47" x14ac:dyDescent="0.2">
      <c r="A5514">
        <v>5513</v>
      </c>
      <c r="B5514" t="s">
        <v>18614</v>
      </c>
      <c r="C5514" t="s">
        <v>618</v>
      </c>
      <c r="D5514" t="s">
        <v>18615</v>
      </c>
      <c r="E5514" s="27">
        <v>41379</v>
      </c>
      <c r="F5514" t="s">
        <v>233</v>
      </c>
      <c r="G5514" s="27">
        <v>23932</v>
      </c>
      <c r="H5514">
        <v>50</v>
      </c>
      <c r="I5514" t="s">
        <v>234</v>
      </c>
      <c r="J5514" t="s">
        <v>245</v>
      </c>
      <c r="K5514">
        <v>0</v>
      </c>
      <c r="L5514">
        <v>9</v>
      </c>
      <c r="M5514">
        <v>0</v>
      </c>
      <c r="N5514">
        <v>0</v>
      </c>
      <c r="O5514">
        <v>3</v>
      </c>
      <c r="P5514">
        <v>501</v>
      </c>
      <c r="Q5514" s="28">
        <v>41880.508333333331</v>
      </c>
      <c r="R5514" s="28">
        <v>41886.281944444447</v>
      </c>
      <c r="S5514" t="s">
        <v>18616</v>
      </c>
      <c r="T5514" s="27">
        <v>41143</v>
      </c>
      <c r="V5514">
        <v>236</v>
      </c>
      <c r="W5514" t="s">
        <v>32</v>
      </c>
      <c r="X5514" t="s">
        <v>4336</v>
      </c>
      <c r="Y5514">
        <v>0</v>
      </c>
      <c r="AB5514" t="s">
        <v>237</v>
      </c>
      <c r="AH5514">
        <v>0</v>
      </c>
      <c r="AN5514" t="s">
        <v>238</v>
      </c>
      <c r="AO5514">
        <v>4</v>
      </c>
      <c r="AP5514" t="s">
        <v>239</v>
      </c>
      <c r="AQ5514" s="27">
        <v>41379</v>
      </c>
      <c r="AR5514" t="s">
        <v>240</v>
      </c>
      <c r="AS5514">
        <v>9</v>
      </c>
      <c r="AT5514" t="s">
        <v>269</v>
      </c>
      <c r="AU5514" s="27">
        <v>41379</v>
      </c>
    </row>
    <row r="5515" spans="1:47" x14ac:dyDescent="0.2">
      <c r="A5515">
        <v>5514</v>
      </c>
      <c r="B5515" t="s">
        <v>18617</v>
      </c>
      <c r="C5515" t="s">
        <v>18618</v>
      </c>
      <c r="D5515" t="s">
        <v>18619</v>
      </c>
      <c r="E5515" s="27">
        <v>41316</v>
      </c>
      <c r="F5515" t="s">
        <v>233</v>
      </c>
      <c r="G5515" s="27">
        <v>22463</v>
      </c>
      <c r="H5515">
        <v>54</v>
      </c>
      <c r="I5515" t="s">
        <v>234</v>
      </c>
      <c r="J5515" t="s">
        <v>22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 s="28">
        <v>41316.5</v>
      </c>
      <c r="R5515" s="28">
        <v>41316.306944444441</v>
      </c>
      <c r="S5515" t="s">
        <v>18620</v>
      </c>
      <c r="T5515" s="27">
        <v>41315</v>
      </c>
      <c r="V5515">
        <v>1</v>
      </c>
      <c r="W5515" t="s">
        <v>36</v>
      </c>
      <c r="X5515" t="s">
        <v>279</v>
      </c>
      <c r="Y5515">
        <v>0</v>
      </c>
      <c r="AB5515" t="s">
        <v>237</v>
      </c>
      <c r="AH5515">
        <v>0</v>
      </c>
      <c r="AN5515" t="s">
        <v>238</v>
      </c>
      <c r="AO5515">
        <v>1</v>
      </c>
      <c r="AP5515" t="s">
        <v>239</v>
      </c>
      <c r="AQ5515" s="27">
        <v>41316</v>
      </c>
      <c r="AR5515" t="s">
        <v>240</v>
      </c>
      <c r="AS5515">
        <v>1</v>
      </c>
      <c r="AT5515" t="s">
        <v>239</v>
      </c>
      <c r="AU5515" s="27">
        <v>41316</v>
      </c>
    </row>
    <row r="5516" spans="1:47" x14ac:dyDescent="0.2">
      <c r="A5516">
        <v>5515</v>
      </c>
      <c r="B5516" t="s">
        <v>18621</v>
      </c>
      <c r="C5516" t="s">
        <v>817</v>
      </c>
      <c r="D5516" t="s">
        <v>6541</v>
      </c>
      <c r="E5516" s="27">
        <v>41511</v>
      </c>
      <c r="F5516" t="s">
        <v>233</v>
      </c>
      <c r="G5516" s="27">
        <v>25730</v>
      </c>
      <c r="H5516">
        <v>45</v>
      </c>
      <c r="I5516" t="s">
        <v>234</v>
      </c>
      <c r="J5516" t="s">
        <v>250</v>
      </c>
      <c r="K5516">
        <v>0</v>
      </c>
      <c r="L5516">
        <v>1</v>
      </c>
      <c r="M5516">
        <v>0</v>
      </c>
      <c r="N5516">
        <v>0</v>
      </c>
      <c r="O5516">
        <v>1</v>
      </c>
      <c r="P5516">
        <v>-1</v>
      </c>
      <c r="Q5516" s="28">
        <v>41510.265277777777</v>
      </c>
      <c r="R5516" s="28">
        <v>41512.368750000001</v>
      </c>
      <c r="S5516" t="s">
        <v>18622</v>
      </c>
      <c r="T5516" s="27">
        <v>41510</v>
      </c>
      <c r="V5516">
        <v>1</v>
      </c>
      <c r="W5516" t="s">
        <v>36</v>
      </c>
      <c r="X5516" t="s">
        <v>279</v>
      </c>
      <c r="Y5516">
        <v>0</v>
      </c>
      <c r="AB5516" t="s">
        <v>237</v>
      </c>
      <c r="AH5516">
        <v>0</v>
      </c>
      <c r="AN5516" t="s">
        <v>238</v>
      </c>
      <c r="AO5516">
        <v>1</v>
      </c>
      <c r="AP5516" t="s">
        <v>239</v>
      </c>
      <c r="AQ5516" s="27">
        <v>41511</v>
      </c>
      <c r="AR5516" t="s">
        <v>240</v>
      </c>
      <c r="AS5516">
        <v>1</v>
      </c>
      <c r="AT5516" t="s">
        <v>239</v>
      </c>
      <c r="AU5516" s="27">
        <v>41511</v>
      </c>
    </row>
    <row r="5517" spans="1:47" x14ac:dyDescent="0.2">
      <c r="A5517">
        <v>5516</v>
      </c>
      <c r="B5517" t="s">
        <v>18623</v>
      </c>
      <c r="C5517" t="s">
        <v>2241</v>
      </c>
      <c r="D5517" t="s">
        <v>381</v>
      </c>
      <c r="E5517" s="27">
        <v>41319</v>
      </c>
      <c r="F5517" t="s">
        <v>233</v>
      </c>
      <c r="G5517" s="27">
        <v>25912</v>
      </c>
      <c r="H5517">
        <v>45</v>
      </c>
      <c r="I5517" t="s">
        <v>234</v>
      </c>
      <c r="J5517" t="s">
        <v>250</v>
      </c>
      <c r="K5517">
        <v>0</v>
      </c>
      <c r="L5517">
        <v>1</v>
      </c>
      <c r="M5517">
        <v>0</v>
      </c>
      <c r="N5517">
        <v>0</v>
      </c>
      <c r="O5517">
        <v>2</v>
      </c>
      <c r="P5517">
        <v>-1</v>
      </c>
      <c r="Q5517" s="28">
        <v>41318.161805555559</v>
      </c>
      <c r="R5517" s="28">
        <v>41320.449305555558</v>
      </c>
      <c r="S5517" t="s">
        <v>18624</v>
      </c>
      <c r="T5517" s="27">
        <v>41318</v>
      </c>
      <c r="V5517">
        <v>1</v>
      </c>
      <c r="W5517" t="s">
        <v>32</v>
      </c>
      <c r="X5517" t="s">
        <v>806</v>
      </c>
      <c r="Y5517">
        <v>0</v>
      </c>
      <c r="AB5517" t="s">
        <v>237</v>
      </c>
      <c r="AH5517">
        <v>0</v>
      </c>
      <c r="AN5517" t="s">
        <v>238</v>
      </c>
      <c r="AO5517">
        <v>1</v>
      </c>
      <c r="AP5517" t="s">
        <v>239</v>
      </c>
      <c r="AQ5517" s="27">
        <v>41319</v>
      </c>
      <c r="AR5517" t="s">
        <v>240</v>
      </c>
      <c r="AS5517">
        <v>1</v>
      </c>
      <c r="AT5517" t="s">
        <v>239</v>
      </c>
      <c r="AU5517" s="27">
        <v>41319</v>
      </c>
    </row>
    <row r="5518" spans="1:47" x14ac:dyDescent="0.2">
      <c r="A5518">
        <v>5517</v>
      </c>
      <c r="B5518" t="s">
        <v>18625</v>
      </c>
      <c r="C5518" t="s">
        <v>13383</v>
      </c>
      <c r="D5518" t="s">
        <v>18626</v>
      </c>
      <c r="E5518" s="27">
        <v>41352</v>
      </c>
      <c r="F5518" t="s">
        <v>233</v>
      </c>
      <c r="G5518" s="27">
        <v>29000</v>
      </c>
      <c r="H5518">
        <v>36</v>
      </c>
      <c r="I5518" t="s">
        <v>244</v>
      </c>
      <c r="J5518" t="s">
        <v>22</v>
      </c>
      <c r="K5518">
        <v>0</v>
      </c>
      <c r="L5518">
        <v>4</v>
      </c>
      <c r="M5518">
        <v>0</v>
      </c>
      <c r="N5518">
        <v>0</v>
      </c>
      <c r="O5518">
        <v>0</v>
      </c>
      <c r="P5518">
        <v>-1</v>
      </c>
      <c r="Q5518" s="28">
        <v>41351.433333333334</v>
      </c>
      <c r="R5518" s="28">
        <v>41355.244444444441</v>
      </c>
      <c r="S5518" t="s">
        <v>18627</v>
      </c>
      <c r="T5518" s="27">
        <v>41351</v>
      </c>
      <c r="V5518">
        <v>1</v>
      </c>
      <c r="W5518" t="s">
        <v>32</v>
      </c>
      <c r="X5518" t="s">
        <v>364</v>
      </c>
      <c r="Y5518">
        <v>0</v>
      </c>
      <c r="AB5518" t="s">
        <v>237</v>
      </c>
      <c r="AH5518">
        <v>0</v>
      </c>
      <c r="AN5518" t="s">
        <v>238</v>
      </c>
      <c r="AO5518">
        <v>2</v>
      </c>
      <c r="AP5518" t="s">
        <v>239</v>
      </c>
      <c r="AQ5518" s="27">
        <v>41352</v>
      </c>
      <c r="AR5518" t="s">
        <v>240</v>
      </c>
      <c r="AS5518">
        <v>4</v>
      </c>
      <c r="AT5518" t="s">
        <v>239</v>
      </c>
      <c r="AU5518" s="27">
        <v>41352</v>
      </c>
    </row>
    <row r="5519" spans="1:47" x14ac:dyDescent="0.2">
      <c r="A5519">
        <v>5518</v>
      </c>
      <c r="B5519" t="s">
        <v>18628</v>
      </c>
      <c r="C5519" t="s">
        <v>990</v>
      </c>
      <c r="D5519" t="s">
        <v>18629</v>
      </c>
      <c r="E5519" s="27">
        <v>41512</v>
      </c>
      <c r="F5519" t="s">
        <v>233</v>
      </c>
      <c r="G5519" s="27">
        <v>31132</v>
      </c>
      <c r="H5519">
        <v>31</v>
      </c>
      <c r="I5519" t="s">
        <v>244</v>
      </c>
      <c r="J5519" t="s">
        <v>245</v>
      </c>
      <c r="K5519">
        <v>0</v>
      </c>
      <c r="L5519">
        <v>1</v>
      </c>
      <c r="M5519">
        <v>0</v>
      </c>
      <c r="N5519">
        <v>0</v>
      </c>
      <c r="O5519">
        <v>1</v>
      </c>
      <c r="P5519">
        <v>0</v>
      </c>
      <c r="Q5519" s="28">
        <v>41512.123611111114</v>
      </c>
      <c r="R5519" s="28">
        <v>41512.05972222222</v>
      </c>
      <c r="S5519" t="s">
        <v>18630</v>
      </c>
      <c r="T5519" s="27">
        <v>41511</v>
      </c>
      <c r="V5519">
        <v>1</v>
      </c>
      <c r="W5519" t="s">
        <v>36</v>
      </c>
      <c r="X5519" t="s">
        <v>263</v>
      </c>
      <c r="Y5519">
        <v>1</v>
      </c>
      <c r="AA5519" t="s">
        <v>18631</v>
      </c>
      <c r="AB5519" t="s">
        <v>36</v>
      </c>
      <c r="AC5519">
        <v>0</v>
      </c>
      <c r="AD5519" s="27">
        <v>42434</v>
      </c>
      <c r="AF5519" s="27">
        <v>42434</v>
      </c>
      <c r="AG5519" s="27">
        <v>42439</v>
      </c>
      <c r="AH5519">
        <v>0</v>
      </c>
      <c r="AN5519" t="s">
        <v>238</v>
      </c>
      <c r="AO5519">
        <v>1</v>
      </c>
      <c r="AP5519" t="s">
        <v>239</v>
      </c>
      <c r="AQ5519" s="27">
        <v>41512</v>
      </c>
      <c r="AR5519" t="s">
        <v>240</v>
      </c>
      <c r="AS5519">
        <v>1</v>
      </c>
      <c r="AT5519" t="s">
        <v>239</v>
      </c>
      <c r="AU5519" s="27">
        <v>41512</v>
      </c>
    </row>
    <row r="5520" spans="1:47" x14ac:dyDescent="0.2">
      <c r="A5520">
        <v>5519</v>
      </c>
      <c r="B5520" t="s">
        <v>18632</v>
      </c>
      <c r="C5520" t="s">
        <v>18633</v>
      </c>
      <c r="D5520" t="s">
        <v>3399</v>
      </c>
      <c r="E5520" s="27">
        <v>41389</v>
      </c>
      <c r="F5520" t="s">
        <v>233</v>
      </c>
      <c r="G5520" s="27">
        <v>27829</v>
      </c>
      <c r="H5520">
        <v>40</v>
      </c>
      <c r="I5520" t="s">
        <v>244</v>
      </c>
      <c r="J5520" t="s">
        <v>250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-1</v>
      </c>
      <c r="Q5520" s="28">
        <v>41388.231944444444</v>
      </c>
      <c r="R5520" s="28">
        <v>41390.402777777781</v>
      </c>
      <c r="S5520" t="s">
        <v>18634</v>
      </c>
      <c r="T5520" s="27">
        <v>41388</v>
      </c>
      <c r="V5520">
        <v>1</v>
      </c>
      <c r="W5520" t="s">
        <v>36</v>
      </c>
      <c r="X5520" t="s">
        <v>279</v>
      </c>
      <c r="Y5520">
        <v>0</v>
      </c>
      <c r="AB5520" t="s">
        <v>237</v>
      </c>
      <c r="AH5520">
        <v>0</v>
      </c>
      <c r="AN5520" t="s">
        <v>238</v>
      </c>
      <c r="AO5520">
        <v>1</v>
      </c>
      <c r="AP5520" t="s">
        <v>239</v>
      </c>
      <c r="AQ5520" s="27">
        <v>41389</v>
      </c>
      <c r="AR5520" t="s">
        <v>240</v>
      </c>
      <c r="AS5520">
        <v>1</v>
      </c>
      <c r="AT5520" t="s">
        <v>239</v>
      </c>
      <c r="AU5520" s="27">
        <v>41389</v>
      </c>
    </row>
    <row r="5521" spans="1:47" x14ac:dyDescent="0.2">
      <c r="A5521">
        <v>5520</v>
      </c>
      <c r="B5521" t="s">
        <v>18635</v>
      </c>
      <c r="C5521" t="s">
        <v>693</v>
      </c>
      <c r="D5521" t="s">
        <v>340</v>
      </c>
      <c r="E5521" s="27">
        <v>41638</v>
      </c>
      <c r="F5521" t="s">
        <v>233</v>
      </c>
      <c r="G5521" s="27">
        <v>24156</v>
      </c>
      <c r="H5521">
        <v>50</v>
      </c>
      <c r="I5521" t="s">
        <v>234</v>
      </c>
      <c r="J5521" t="s">
        <v>245</v>
      </c>
      <c r="K5521">
        <v>0</v>
      </c>
      <c r="L5521">
        <v>1</v>
      </c>
      <c r="M5521">
        <v>0</v>
      </c>
      <c r="N5521">
        <v>0</v>
      </c>
      <c r="O5521">
        <v>1</v>
      </c>
      <c r="P5521">
        <v>-4</v>
      </c>
      <c r="Q5521" s="28">
        <v>41634.383333333331</v>
      </c>
      <c r="R5521" s="28">
        <v>41636.109722222223</v>
      </c>
      <c r="S5521" t="s">
        <v>18636</v>
      </c>
      <c r="U5521" s="27">
        <v>41634</v>
      </c>
      <c r="V5521">
        <v>4</v>
      </c>
      <c r="W5521" t="s">
        <v>32</v>
      </c>
      <c r="X5521" t="s">
        <v>274</v>
      </c>
      <c r="Y5521">
        <v>0</v>
      </c>
      <c r="AB5521" t="s">
        <v>237</v>
      </c>
      <c r="AH5521">
        <v>0</v>
      </c>
      <c r="AN5521" t="s">
        <v>238</v>
      </c>
      <c r="AO5521">
        <v>1</v>
      </c>
      <c r="AP5521" t="s">
        <v>239</v>
      </c>
      <c r="AQ5521" s="27">
        <v>41638</v>
      </c>
      <c r="AR5521" t="s">
        <v>240</v>
      </c>
      <c r="AS5521">
        <v>1</v>
      </c>
      <c r="AT5521" t="s">
        <v>239</v>
      </c>
      <c r="AU5521" s="27">
        <v>41638</v>
      </c>
    </row>
    <row r="5522" spans="1:47" x14ac:dyDescent="0.2">
      <c r="A5522">
        <v>5521</v>
      </c>
      <c r="B5522" t="s">
        <v>18637</v>
      </c>
      <c r="C5522" t="s">
        <v>6419</v>
      </c>
      <c r="D5522" t="s">
        <v>1479</v>
      </c>
      <c r="E5522" s="27">
        <v>41976</v>
      </c>
      <c r="F5522" t="s">
        <v>294</v>
      </c>
      <c r="G5522" s="27">
        <v>25252</v>
      </c>
      <c r="H5522">
        <v>47</v>
      </c>
      <c r="I5522" t="s">
        <v>234</v>
      </c>
      <c r="J5522" t="s">
        <v>353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-1</v>
      </c>
      <c r="Q5522" s="28">
        <v>41975.09375</v>
      </c>
      <c r="R5522" s="28">
        <v>41982.424305555556</v>
      </c>
      <c r="S5522" t="s">
        <v>18638</v>
      </c>
      <c r="T5522" s="27">
        <v>41975</v>
      </c>
      <c r="V5522">
        <v>1</v>
      </c>
      <c r="W5522" t="s">
        <v>32</v>
      </c>
      <c r="X5522" t="s">
        <v>11241</v>
      </c>
      <c r="Y5522">
        <v>0</v>
      </c>
      <c r="AB5522" t="s">
        <v>237</v>
      </c>
      <c r="AH5522">
        <v>0</v>
      </c>
      <c r="AN5522" t="s">
        <v>238</v>
      </c>
      <c r="AO5522">
        <v>1</v>
      </c>
      <c r="AP5522" t="s">
        <v>239</v>
      </c>
      <c r="AQ5522" s="27">
        <v>41976</v>
      </c>
      <c r="AR5522" t="s">
        <v>240</v>
      </c>
      <c r="AS5522">
        <v>1</v>
      </c>
      <c r="AT5522" t="s">
        <v>239</v>
      </c>
      <c r="AU5522" s="27">
        <v>41976</v>
      </c>
    </row>
    <row r="5523" spans="1:47" x14ac:dyDescent="0.2">
      <c r="A5523">
        <v>5522</v>
      </c>
      <c r="B5523" t="s">
        <v>18639</v>
      </c>
      <c r="C5523" t="s">
        <v>1855</v>
      </c>
      <c r="D5523" t="s">
        <v>793</v>
      </c>
      <c r="E5523" s="27">
        <v>41450</v>
      </c>
      <c r="F5523" t="s">
        <v>294</v>
      </c>
      <c r="G5523" s="27">
        <v>32733</v>
      </c>
      <c r="H5523">
        <v>26</v>
      </c>
      <c r="I5523" t="s">
        <v>244</v>
      </c>
      <c r="J5523" t="s">
        <v>22</v>
      </c>
      <c r="K5523">
        <v>0</v>
      </c>
      <c r="L5523">
        <v>6</v>
      </c>
      <c r="M5523">
        <v>0</v>
      </c>
      <c r="N5523">
        <v>0</v>
      </c>
      <c r="O5523">
        <v>1</v>
      </c>
      <c r="P5523">
        <v>-24</v>
      </c>
      <c r="Q5523" s="28">
        <v>41426.216666666667</v>
      </c>
      <c r="R5523" s="28">
        <v>41427.080555555556</v>
      </c>
      <c r="S5523" t="s">
        <v>18640</v>
      </c>
      <c r="U5523" s="27">
        <v>40101</v>
      </c>
      <c r="V5523">
        <v>1349</v>
      </c>
      <c r="W5523" t="s">
        <v>36</v>
      </c>
      <c r="X5523" t="s">
        <v>274</v>
      </c>
      <c r="Y5523">
        <v>0</v>
      </c>
      <c r="AB5523" t="s">
        <v>237</v>
      </c>
      <c r="AH5523">
        <v>0</v>
      </c>
      <c r="AN5523" t="s">
        <v>238</v>
      </c>
      <c r="AO5523">
        <v>4</v>
      </c>
      <c r="AP5523" t="s">
        <v>239</v>
      </c>
      <c r="AQ5523" s="27">
        <v>41450</v>
      </c>
      <c r="AR5523" t="s">
        <v>240</v>
      </c>
      <c r="AS5523">
        <v>6</v>
      </c>
      <c r="AT5523" t="s">
        <v>246</v>
      </c>
      <c r="AU5523" s="27">
        <v>41450</v>
      </c>
    </row>
    <row r="5524" spans="1:47" x14ac:dyDescent="0.2">
      <c r="A5524">
        <v>5523</v>
      </c>
      <c r="B5524" t="s">
        <v>18641</v>
      </c>
      <c r="C5524" t="s">
        <v>2917</v>
      </c>
      <c r="D5524" t="s">
        <v>18642</v>
      </c>
      <c r="E5524" s="27">
        <v>41417</v>
      </c>
      <c r="F5524" t="s">
        <v>294</v>
      </c>
      <c r="G5524" s="27">
        <v>27066</v>
      </c>
      <c r="H5524">
        <v>42</v>
      </c>
      <c r="I5524" t="s">
        <v>244</v>
      </c>
      <c r="J5524" t="s">
        <v>245</v>
      </c>
      <c r="K5524">
        <v>0</v>
      </c>
      <c r="L5524">
        <v>8</v>
      </c>
      <c r="M5524">
        <v>0</v>
      </c>
      <c r="N5524">
        <v>0</v>
      </c>
      <c r="O5524">
        <v>0</v>
      </c>
      <c r="P5524">
        <v>-1</v>
      </c>
      <c r="Q5524" s="28">
        <v>41416.512499999997</v>
      </c>
      <c r="R5524" s="28">
        <v>41417.365277777775</v>
      </c>
      <c r="S5524" t="s">
        <v>18643</v>
      </c>
      <c r="T5524" s="27">
        <v>41416</v>
      </c>
      <c r="V5524">
        <v>1</v>
      </c>
      <c r="W5524" t="s">
        <v>32</v>
      </c>
      <c r="X5524" t="s">
        <v>494</v>
      </c>
      <c r="Y5524">
        <v>0</v>
      </c>
      <c r="AB5524" t="s">
        <v>237</v>
      </c>
      <c r="AH5524">
        <v>0</v>
      </c>
      <c r="AN5524" t="s">
        <v>238</v>
      </c>
      <c r="AO5524">
        <v>3</v>
      </c>
      <c r="AP5524" t="s">
        <v>239</v>
      </c>
      <c r="AQ5524" s="27">
        <v>41417</v>
      </c>
      <c r="AR5524" t="s">
        <v>240</v>
      </c>
      <c r="AS5524">
        <v>8</v>
      </c>
      <c r="AT5524" t="s">
        <v>269</v>
      </c>
      <c r="AU5524" s="27">
        <v>41417</v>
      </c>
    </row>
    <row r="5525" spans="1:47" x14ac:dyDescent="0.2">
      <c r="A5525">
        <v>5524</v>
      </c>
      <c r="B5525" t="s">
        <v>18644</v>
      </c>
      <c r="C5525" t="s">
        <v>2846</v>
      </c>
      <c r="D5525" t="s">
        <v>315</v>
      </c>
      <c r="E5525" s="27">
        <v>41521</v>
      </c>
      <c r="F5525" t="s">
        <v>233</v>
      </c>
      <c r="G5525" s="27">
        <v>27259</v>
      </c>
      <c r="H5525">
        <v>41</v>
      </c>
      <c r="I5525" t="s">
        <v>244</v>
      </c>
      <c r="J5525" t="s">
        <v>250</v>
      </c>
      <c r="K5525">
        <v>0</v>
      </c>
      <c r="L5525">
        <v>4</v>
      </c>
      <c r="M5525">
        <v>0</v>
      </c>
      <c r="N5525">
        <v>0</v>
      </c>
      <c r="O5525">
        <v>7</v>
      </c>
      <c r="P5525">
        <v>0</v>
      </c>
      <c r="Q5525" s="28">
        <v>41521.45416666667</v>
      </c>
      <c r="R5525" s="28">
        <v>41522.326388888891</v>
      </c>
      <c r="S5525" t="s">
        <v>18645</v>
      </c>
      <c r="U5525" s="27">
        <v>41521</v>
      </c>
      <c r="V5525">
        <v>0</v>
      </c>
      <c r="W5525" t="s">
        <v>32</v>
      </c>
      <c r="X5525" t="s">
        <v>274</v>
      </c>
      <c r="Y5525">
        <v>0</v>
      </c>
      <c r="AB5525" t="s">
        <v>237</v>
      </c>
      <c r="AH5525">
        <v>0</v>
      </c>
      <c r="AN5525" t="s">
        <v>238</v>
      </c>
      <c r="AO5525">
        <v>1</v>
      </c>
      <c r="AP5525" t="s">
        <v>239</v>
      </c>
      <c r="AQ5525" s="27">
        <v>41521</v>
      </c>
      <c r="AR5525" t="s">
        <v>240</v>
      </c>
      <c r="AS5525">
        <v>4</v>
      </c>
      <c r="AT5525" t="s">
        <v>239</v>
      </c>
      <c r="AU5525" s="27">
        <v>41521</v>
      </c>
    </row>
    <row r="5526" spans="1:47" x14ac:dyDescent="0.2">
      <c r="A5526">
        <v>5525</v>
      </c>
      <c r="B5526" t="s">
        <v>18646</v>
      </c>
      <c r="C5526" t="s">
        <v>2600</v>
      </c>
      <c r="D5526" t="s">
        <v>18647</v>
      </c>
      <c r="E5526" s="27">
        <v>41542</v>
      </c>
      <c r="F5526" t="s">
        <v>233</v>
      </c>
      <c r="G5526" s="27">
        <v>30002</v>
      </c>
      <c r="H5526">
        <v>34</v>
      </c>
      <c r="I5526" t="s">
        <v>244</v>
      </c>
      <c r="J5526" t="s">
        <v>245</v>
      </c>
      <c r="K5526">
        <v>0</v>
      </c>
      <c r="L5526">
        <v>6</v>
      </c>
      <c r="M5526">
        <v>0</v>
      </c>
      <c r="N5526">
        <v>1</v>
      </c>
      <c r="O5526">
        <v>5</v>
      </c>
      <c r="P5526">
        <v>-1</v>
      </c>
      <c r="Q5526" s="28">
        <v>41541.07708333333</v>
      </c>
      <c r="R5526" s="28">
        <v>41541.336805555555</v>
      </c>
      <c r="S5526" t="s">
        <v>18648</v>
      </c>
      <c r="T5526" s="27">
        <v>41540</v>
      </c>
      <c r="V5526">
        <v>2</v>
      </c>
      <c r="W5526" t="s">
        <v>32</v>
      </c>
      <c r="X5526" t="s">
        <v>337</v>
      </c>
      <c r="Y5526">
        <v>1</v>
      </c>
      <c r="AA5526" t="s">
        <v>18649</v>
      </c>
      <c r="AB5526" t="s">
        <v>32</v>
      </c>
      <c r="AC5526">
        <v>40</v>
      </c>
      <c r="AD5526" s="27">
        <v>41577</v>
      </c>
      <c r="AE5526" t="s">
        <v>359</v>
      </c>
      <c r="AF5526" s="27">
        <v>41617</v>
      </c>
      <c r="AG5526" s="27">
        <v>41725</v>
      </c>
      <c r="AH5526">
        <v>0</v>
      </c>
      <c r="AN5526" t="s">
        <v>238</v>
      </c>
      <c r="AO5526">
        <v>5</v>
      </c>
      <c r="AP5526" t="s">
        <v>246</v>
      </c>
      <c r="AQ5526" s="27">
        <v>41542</v>
      </c>
      <c r="AR5526" t="s">
        <v>240</v>
      </c>
      <c r="AS5526">
        <v>6</v>
      </c>
      <c r="AT5526" t="s">
        <v>246</v>
      </c>
      <c r="AU5526" s="27">
        <v>41542</v>
      </c>
    </row>
    <row r="5527" spans="1:47" x14ac:dyDescent="0.2">
      <c r="A5527">
        <v>5526</v>
      </c>
      <c r="B5527" t="s">
        <v>18650</v>
      </c>
      <c r="C5527" t="s">
        <v>16560</v>
      </c>
      <c r="D5527" t="s">
        <v>18651</v>
      </c>
      <c r="E5527" s="27">
        <v>41911</v>
      </c>
      <c r="F5527" t="s">
        <v>294</v>
      </c>
      <c r="G5527" s="27">
        <v>25334</v>
      </c>
      <c r="H5527">
        <v>46</v>
      </c>
      <c r="I5527" t="s">
        <v>234</v>
      </c>
      <c r="J5527" t="s">
        <v>245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-1</v>
      </c>
      <c r="Q5527" s="28">
        <v>41910.491666666669</v>
      </c>
      <c r="R5527" s="28">
        <v>41911.047222222223</v>
      </c>
      <c r="S5527" t="s">
        <v>18652</v>
      </c>
      <c r="T5527" s="27">
        <v>41910</v>
      </c>
      <c r="V5527">
        <v>1</v>
      </c>
      <c r="W5527" t="s">
        <v>36</v>
      </c>
      <c r="X5527" t="s">
        <v>279</v>
      </c>
      <c r="Y5527">
        <v>0</v>
      </c>
      <c r="AB5527" t="s">
        <v>237</v>
      </c>
      <c r="AH5527">
        <v>0</v>
      </c>
      <c r="AN5527" t="s">
        <v>238</v>
      </c>
      <c r="AO5527">
        <v>1</v>
      </c>
      <c r="AP5527" t="s">
        <v>239</v>
      </c>
      <c r="AQ5527" s="27">
        <v>41911</v>
      </c>
      <c r="AR5527" t="s">
        <v>240</v>
      </c>
      <c r="AS5527">
        <v>1</v>
      </c>
      <c r="AT5527" t="s">
        <v>239</v>
      </c>
      <c r="AU5527" s="27">
        <v>41911</v>
      </c>
    </row>
    <row r="5528" spans="1:47" x14ac:dyDescent="0.2">
      <c r="A5528">
        <v>5527</v>
      </c>
      <c r="B5528" t="s">
        <v>18653</v>
      </c>
      <c r="C5528" t="s">
        <v>914</v>
      </c>
      <c r="D5528" t="s">
        <v>4607</v>
      </c>
      <c r="E5528" s="27">
        <v>41935</v>
      </c>
      <c r="F5528" t="s">
        <v>233</v>
      </c>
      <c r="G5528" s="27">
        <v>32907</v>
      </c>
      <c r="H5528">
        <v>26</v>
      </c>
      <c r="I5528" t="s">
        <v>244</v>
      </c>
      <c r="J5528" t="s">
        <v>245</v>
      </c>
      <c r="K5528">
        <v>0</v>
      </c>
      <c r="L5528">
        <v>9</v>
      </c>
      <c r="M5528">
        <v>0</v>
      </c>
      <c r="N5528">
        <v>0</v>
      </c>
      <c r="O5528">
        <v>1</v>
      </c>
      <c r="P5528">
        <v>-1</v>
      </c>
      <c r="Q5528" s="28">
        <v>41934.107638888891</v>
      </c>
      <c r="R5528" s="28">
        <v>41979.359027777777</v>
      </c>
      <c r="S5528" t="s">
        <v>18654</v>
      </c>
      <c r="T5528" s="27">
        <v>41934</v>
      </c>
      <c r="V5528">
        <v>1</v>
      </c>
      <c r="W5528" t="s">
        <v>32</v>
      </c>
      <c r="X5528" t="s">
        <v>359</v>
      </c>
      <c r="Y5528">
        <v>0</v>
      </c>
      <c r="AB5528" t="s">
        <v>237</v>
      </c>
      <c r="AH5528">
        <v>0</v>
      </c>
      <c r="AN5528" t="s">
        <v>238</v>
      </c>
      <c r="AO5528">
        <v>6</v>
      </c>
      <c r="AP5528" t="s">
        <v>246</v>
      </c>
      <c r="AQ5528" s="27">
        <v>41935</v>
      </c>
      <c r="AR5528" t="s">
        <v>240</v>
      </c>
      <c r="AS5528">
        <v>9</v>
      </c>
      <c r="AT5528" t="s">
        <v>269</v>
      </c>
      <c r="AU5528" s="27">
        <v>41935</v>
      </c>
    </row>
    <row r="5529" spans="1:47" x14ac:dyDescent="0.2">
      <c r="A5529">
        <v>5528</v>
      </c>
      <c r="B5529" t="s">
        <v>18655</v>
      </c>
      <c r="C5529" t="s">
        <v>15628</v>
      </c>
      <c r="D5529" t="s">
        <v>18656</v>
      </c>
      <c r="E5529" s="27">
        <v>41422</v>
      </c>
      <c r="F5529" t="s">
        <v>294</v>
      </c>
      <c r="G5529" s="27">
        <v>32057</v>
      </c>
      <c r="H5529">
        <v>28</v>
      </c>
      <c r="I5529" t="s">
        <v>244</v>
      </c>
      <c r="J5529" t="s">
        <v>245</v>
      </c>
      <c r="K5529">
        <v>0</v>
      </c>
      <c r="L5529">
        <v>6</v>
      </c>
      <c r="M5529">
        <v>0</v>
      </c>
      <c r="N5529">
        <v>0</v>
      </c>
      <c r="O5529">
        <v>0</v>
      </c>
      <c r="P5529">
        <v>-1</v>
      </c>
      <c r="Q5529" s="28">
        <v>41421.219444444447</v>
      </c>
      <c r="R5529" s="28">
        <v>41423.223611111112</v>
      </c>
      <c r="S5529" t="s">
        <v>18657</v>
      </c>
      <c r="T5529" s="27">
        <v>41421</v>
      </c>
      <c r="V5529">
        <v>1</v>
      </c>
      <c r="W5529" t="s">
        <v>32</v>
      </c>
      <c r="X5529" t="s">
        <v>261</v>
      </c>
      <c r="Y5529">
        <v>0</v>
      </c>
      <c r="AB5529" t="s">
        <v>237</v>
      </c>
      <c r="AH5529">
        <v>0</v>
      </c>
      <c r="AN5529" t="s">
        <v>238</v>
      </c>
      <c r="AO5529">
        <v>3</v>
      </c>
      <c r="AP5529" t="s">
        <v>239</v>
      </c>
      <c r="AQ5529" s="27">
        <v>41422</v>
      </c>
      <c r="AR5529" t="s">
        <v>240</v>
      </c>
      <c r="AS5529">
        <v>6</v>
      </c>
      <c r="AT5529" t="s">
        <v>246</v>
      </c>
      <c r="AU5529" s="27">
        <v>41422</v>
      </c>
    </row>
    <row r="5530" spans="1:47" x14ac:dyDescent="0.2">
      <c r="A5530">
        <v>5529</v>
      </c>
      <c r="B5530" t="s">
        <v>18658</v>
      </c>
      <c r="C5530" t="s">
        <v>243</v>
      </c>
      <c r="D5530" t="s">
        <v>18659</v>
      </c>
      <c r="E5530" s="27">
        <v>41737</v>
      </c>
      <c r="F5530" t="s">
        <v>233</v>
      </c>
      <c r="G5530" s="27">
        <v>32532</v>
      </c>
      <c r="H5530">
        <v>27</v>
      </c>
      <c r="I5530" t="s">
        <v>244</v>
      </c>
      <c r="J5530" t="s">
        <v>250</v>
      </c>
      <c r="K5530">
        <v>0</v>
      </c>
      <c r="L5530">
        <v>2</v>
      </c>
      <c r="M5530">
        <v>0</v>
      </c>
      <c r="N5530">
        <v>0</v>
      </c>
      <c r="O5530">
        <v>1</v>
      </c>
      <c r="P5530">
        <v>-1</v>
      </c>
      <c r="Q5530" s="28">
        <v>41736.09375</v>
      </c>
      <c r="R5530" s="28">
        <v>41737.068749999999</v>
      </c>
      <c r="S5530" t="s">
        <v>18660</v>
      </c>
      <c r="T5530" s="27">
        <v>41736</v>
      </c>
      <c r="V5530">
        <v>1</v>
      </c>
      <c r="W5530" t="s">
        <v>36</v>
      </c>
      <c r="X5530" t="s">
        <v>279</v>
      </c>
      <c r="Y5530">
        <v>0</v>
      </c>
      <c r="AB5530" t="s">
        <v>237</v>
      </c>
      <c r="AH5530">
        <v>0</v>
      </c>
      <c r="AN5530" t="s">
        <v>238</v>
      </c>
      <c r="AO5530">
        <v>2</v>
      </c>
      <c r="AP5530" t="s">
        <v>239</v>
      </c>
      <c r="AQ5530" s="27">
        <v>41737</v>
      </c>
      <c r="AR5530" t="s">
        <v>240</v>
      </c>
      <c r="AS5530">
        <v>2</v>
      </c>
      <c r="AT5530" t="s">
        <v>239</v>
      </c>
      <c r="AU5530" s="27">
        <v>41737</v>
      </c>
    </row>
    <row r="5531" spans="1:47" x14ac:dyDescent="0.2">
      <c r="A5531">
        <v>5530</v>
      </c>
      <c r="B5531" t="s">
        <v>18661</v>
      </c>
      <c r="C5531" t="s">
        <v>3191</v>
      </c>
      <c r="D5531" t="s">
        <v>400</v>
      </c>
      <c r="E5531" s="27">
        <v>41654</v>
      </c>
      <c r="F5531" t="s">
        <v>233</v>
      </c>
      <c r="G5531" s="27">
        <v>31460</v>
      </c>
      <c r="H5531">
        <v>30</v>
      </c>
      <c r="I5531" t="s">
        <v>244</v>
      </c>
      <c r="J5531" t="s">
        <v>250</v>
      </c>
      <c r="K5531">
        <v>0</v>
      </c>
      <c r="L5531">
        <v>1</v>
      </c>
      <c r="M5531">
        <v>0</v>
      </c>
      <c r="N5531">
        <v>0</v>
      </c>
      <c r="O5531">
        <v>1</v>
      </c>
      <c r="P5531">
        <v>-48</v>
      </c>
      <c r="Q5531" s="28">
        <v>41606.529166666667</v>
      </c>
      <c r="R5531" s="28">
        <v>41654.431944444441</v>
      </c>
      <c r="S5531" t="s">
        <v>18662</v>
      </c>
      <c r="T5531" s="27">
        <v>41606</v>
      </c>
      <c r="V5531">
        <v>48</v>
      </c>
      <c r="W5531" t="s">
        <v>32</v>
      </c>
      <c r="X5531" t="s">
        <v>18663</v>
      </c>
      <c r="Y5531">
        <v>0</v>
      </c>
      <c r="AB5531" t="s">
        <v>237</v>
      </c>
      <c r="AH5531">
        <v>0</v>
      </c>
      <c r="AN5531" t="s">
        <v>238</v>
      </c>
      <c r="AO5531">
        <v>2</v>
      </c>
      <c r="AP5531" t="s">
        <v>239</v>
      </c>
      <c r="AQ5531" s="27">
        <v>41654</v>
      </c>
      <c r="AR5531" t="s">
        <v>240</v>
      </c>
      <c r="AS5531">
        <v>1</v>
      </c>
      <c r="AT5531" t="s">
        <v>239</v>
      </c>
      <c r="AU5531" s="27">
        <v>41654</v>
      </c>
    </row>
    <row r="5532" spans="1:47" x14ac:dyDescent="0.2">
      <c r="A5532">
        <v>5531</v>
      </c>
      <c r="B5532" t="s">
        <v>18664</v>
      </c>
      <c r="C5532" t="s">
        <v>414</v>
      </c>
      <c r="D5532" t="s">
        <v>18665</v>
      </c>
      <c r="E5532" s="27">
        <v>41395</v>
      </c>
      <c r="F5532" t="s">
        <v>233</v>
      </c>
      <c r="G5532" s="27">
        <v>33857</v>
      </c>
      <c r="H5532">
        <v>23</v>
      </c>
      <c r="I5532" t="s">
        <v>259</v>
      </c>
      <c r="J5532" t="s">
        <v>245</v>
      </c>
      <c r="K5532">
        <v>0</v>
      </c>
      <c r="L5532">
        <v>9</v>
      </c>
      <c r="M5532">
        <v>0</v>
      </c>
      <c r="N5532">
        <v>2</v>
      </c>
      <c r="O5532">
        <v>2</v>
      </c>
      <c r="P5532">
        <v>0</v>
      </c>
      <c r="Q5532" s="28">
        <v>41395.15902777778</v>
      </c>
      <c r="R5532" s="28">
        <v>41395.28125</v>
      </c>
      <c r="S5532" t="s">
        <v>18666</v>
      </c>
      <c r="T5532" s="27">
        <v>41395</v>
      </c>
      <c r="V5532">
        <v>0</v>
      </c>
      <c r="W5532" t="s">
        <v>32</v>
      </c>
      <c r="X5532" t="s">
        <v>2223</v>
      </c>
      <c r="Y5532">
        <v>1</v>
      </c>
      <c r="AA5532" t="s">
        <v>18667</v>
      </c>
      <c r="AB5532" t="s">
        <v>36</v>
      </c>
      <c r="AC5532">
        <v>0</v>
      </c>
      <c r="AD5532" s="27">
        <v>41687</v>
      </c>
      <c r="AE5532" t="s">
        <v>385</v>
      </c>
      <c r="AF5532" s="27">
        <v>41687</v>
      </c>
      <c r="AG5532" s="27">
        <v>41697</v>
      </c>
      <c r="AH5532">
        <v>0</v>
      </c>
      <c r="AN5532" t="s">
        <v>238</v>
      </c>
      <c r="AO5532">
        <v>9</v>
      </c>
      <c r="AP5532" t="s">
        <v>269</v>
      </c>
      <c r="AQ5532" s="27">
        <v>41395</v>
      </c>
      <c r="AR5532" t="s">
        <v>240</v>
      </c>
      <c r="AS5532">
        <v>9</v>
      </c>
      <c r="AT5532" t="s">
        <v>269</v>
      </c>
      <c r="AU5532" s="27">
        <v>41395</v>
      </c>
    </row>
    <row r="5533" spans="1:47" x14ac:dyDescent="0.2">
      <c r="A5533">
        <v>5532</v>
      </c>
      <c r="B5533" t="s">
        <v>18668</v>
      </c>
      <c r="C5533" t="s">
        <v>18669</v>
      </c>
      <c r="D5533" t="s">
        <v>18670</v>
      </c>
      <c r="E5533" s="27">
        <v>41673</v>
      </c>
      <c r="F5533" t="s">
        <v>294</v>
      </c>
      <c r="G5533" s="27">
        <v>28809</v>
      </c>
      <c r="H5533">
        <v>37</v>
      </c>
      <c r="I5533" t="s">
        <v>244</v>
      </c>
      <c r="J5533" t="s">
        <v>353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-2</v>
      </c>
      <c r="Q5533" s="28">
        <v>41671.156944444447</v>
      </c>
      <c r="R5533" s="28">
        <v>41672.364583333336</v>
      </c>
      <c r="S5533" t="s">
        <v>18671</v>
      </c>
      <c r="T5533" s="27">
        <v>41671</v>
      </c>
      <c r="V5533">
        <v>2</v>
      </c>
      <c r="W5533" t="s">
        <v>36</v>
      </c>
      <c r="X5533" t="s">
        <v>279</v>
      </c>
      <c r="Y5533">
        <v>1</v>
      </c>
      <c r="AA5533" t="s">
        <v>18672</v>
      </c>
      <c r="AB5533" t="s">
        <v>36</v>
      </c>
      <c r="AC5533">
        <v>0</v>
      </c>
      <c r="AD5533" s="27">
        <v>41965</v>
      </c>
      <c r="AE5533" t="s">
        <v>263</v>
      </c>
      <c r="AF5533" s="27">
        <v>41965</v>
      </c>
      <c r="AG5533" s="27">
        <v>41966</v>
      </c>
      <c r="AH5533">
        <v>0</v>
      </c>
      <c r="AN5533" t="s">
        <v>238</v>
      </c>
      <c r="AO5533">
        <v>1</v>
      </c>
      <c r="AP5533" t="s">
        <v>239</v>
      </c>
      <c r="AQ5533" s="27">
        <v>41673</v>
      </c>
      <c r="AR5533" t="s">
        <v>240</v>
      </c>
      <c r="AS5533">
        <v>1</v>
      </c>
      <c r="AT5533" t="s">
        <v>239</v>
      </c>
      <c r="AU5533" s="27">
        <v>41673</v>
      </c>
    </row>
    <row r="5534" spans="1:47" x14ac:dyDescent="0.2">
      <c r="A5534">
        <v>5533</v>
      </c>
      <c r="B5534" t="s">
        <v>18673</v>
      </c>
      <c r="C5534" t="s">
        <v>1317</v>
      </c>
      <c r="D5534" t="s">
        <v>18674</v>
      </c>
      <c r="E5534" s="27">
        <v>41597</v>
      </c>
      <c r="F5534" t="s">
        <v>233</v>
      </c>
      <c r="G5534" s="27">
        <v>32778</v>
      </c>
      <c r="H5534">
        <v>26</v>
      </c>
      <c r="I5534" t="s">
        <v>244</v>
      </c>
      <c r="J5534" t="s">
        <v>353</v>
      </c>
      <c r="K5534">
        <v>0</v>
      </c>
      <c r="L5534">
        <v>3</v>
      </c>
      <c r="M5534">
        <v>0</v>
      </c>
      <c r="N5534">
        <v>0</v>
      </c>
      <c r="O5534">
        <v>0</v>
      </c>
      <c r="P5534">
        <v>0</v>
      </c>
      <c r="Q5534" s="28">
        <v>41597.095138888886</v>
      </c>
      <c r="R5534" s="28">
        <v>42016.42083333333</v>
      </c>
      <c r="S5534" t="s">
        <v>18675</v>
      </c>
      <c r="T5534" s="27">
        <v>41596</v>
      </c>
      <c r="V5534">
        <v>1</v>
      </c>
      <c r="W5534" t="s">
        <v>36</v>
      </c>
      <c r="X5534" t="s">
        <v>555</v>
      </c>
      <c r="Y5534">
        <v>0</v>
      </c>
      <c r="AB5534" t="s">
        <v>237</v>
      </c>
      <c r="AH5534">
        <v>0</v>
      </c>
      <c r="AN5534" t="s">
        <v>238</v>
      </c>
      <c r="AO5534">
        <v>5</v>
      </c>
      <c r="AP5534" t="s">
        <v>246</v>
      </c>
      <c r="AQ5534" s="27">
        <v>41597</v>
      </c>
      <c r="AR5534" t="s">
        <v>240</v>
      </c>
      <c r="AS5534">
        <v>3</v>
      </c>
      <c r="AT5534" t="s">
        <v>239</v>
      </c>
      <c r="AU5534" s="27">
        <v>41597</v>
      </c>
    </row>
    <row r="5535" spans="1:47" x14ac:dyDescent="0.2">
      <c r="A5535">
        <v>5534</v>
      </c>
      <c r="B5535" t="s">
        <v>18676</v>
      </c>
      <c r="C5535" t="s">
        <v>2920</v>
      </c>
      <c r="D5535" t="s">
        <v>18677</v>
      </c>
      <c r="E5535" s="27">
        <v>41283</v>
      </c>
      <c r="F5535" t="s">
        <v>233</v>
      </c>
      <c r="G5535" s="27">
        <v>29522</v>
      </c>
      <c r="H5535">
        <v>35</v>
      </c>
      <c r="I5535" t="s">
        <v>244</v>
      </c>
      <c r="J5535" t="s">
        <v>353</v>
      </c>
      <c r="K5535">
        <v>0</v>
      </c>
      <c r="L5535">
        <v>2</v>
      </c>
      <c r="M5535">
        <v>0</v>
      </c>
      <c r="N5535">
        <v>0</v>
      </c>
      <c r="O5535">
        <v>5</v>
      </c>
      <c r="P5535">
        <v>-1</v>
      </c>
      <c r="Q5535" s="28">
        <v>41282.088888888888</v>
      </c>
      <c r="R5535" s="28">
        <v>41282.288888888892</v>
      </c>
      <c r="S5535" t="s">
        <v>18678</v>
      </c>
      <c r="T5535" s="27">
        <v>41281</v>
      </c>
      <c r="V5535">
        <v>2</v>
      </c>
      <c r="W5535" t="s">
        <v>36</v>
      </c>
      <c r="X5535" t="s">
        <v>3573</v>
      </c>
      <c r="Y5535">
        <v>0</v>
      </c>
      <c r="AB5535" t="s">
        <v>237</v>
      </c>
      <c r="AH5535">
        <v>0</v>
      </c>
      <c r="AN5535" t="s">
        <v>238</v>
      </c>
      <c r="AO5535">
        <v>1</v>
      </c>
      <c r="AP5535" t="s">
        <v>239</v>
      </c>
      <c r="AQ5535" s="27">
        <v>41283</v>
      </c>
      <c r="AR5535" t="s">
        <v>240</v>
      </c>
      <c r="AS5535">
        <v>2</v>
      </c>
      <c r="AT5535" t="s">
        <v>239</v>
      </c>
      <c r="AU5535" s="27">
        <v>41283</v>
      </c>
    </row>
    <row r="5536" spans="1:47" x14ac:dyDescent="0.2">
      <c r="A5536">
        <v>5535</v>
      </c>
      <c r="B5536" t="s">
        <v>18679</v>
      </c>
      <c r="C5536" t="s">
        <v>1478</v>
      </c>
      <c r="D5536" t="s">
        <v>11178</v>
      </c>
      <c r="E5536" s="27">
        <v>41704</v>
      </c>
      <c r="F5536" t="s">
        <v>233</v>
      </c>
      <c r="G5536" s="27">
        <v>34658</v>
      </c>
      <c r="H5536">
        <v>21</v>
      </c>
      <c r="I5536" t="s">
        <v>259</v>
      </c>
      <c r="J5536" t="s">
        <v>245</v>
      </c>
      <c r="K5536">
        <v>0</v>
      </c>
      <c r="L5536">
        <v>6</v>
      </c>
      <c r="M5536">
        <v>0</v>
      </c>
      <c r="N5536">
        <v>1</v>
      </c>
      <c r="O5536">
        <v>1</v>
      </c>
      <c r="P5536">
        <v>-1</v>
      </c>
      <c r="Q5536" s="28">
        <v>41703.355555555558</v>
      </c>
      <c r="R5536" s="28">
        <v>41752.249305555553</v>
      </c>
      <c r="S5536" t="s">
        <v>18680</v>
      </c>
      <c r="T5536" s="27">
        <v>41703</v>
      </c>
      <c r="V5536">
        <v>1</v>
      </c>
      <c r="W5536" t="s">
        <v>32</v>
      </c>
      <c r="X5536" t="s">
        <v>847</v>
      </c>
      <c r="Y5536">
        <v>1</v>
      </c>
      <c r="AA5536" t="s">
        <v>18681</v>
      </c>
      <c r="AB5536" t="s">
        <v>36</v>
      </c>
      <c r="AC5536">
        <v>0</v>
      </c>
      <c r="AD5536" s="27">
        <v>42080</v>
      </c>
      <c r="AE5536" t="s">
        <v>681</v>
      </c>
      <c r="AF5536" s="27">
        <v>42080</v>
      </c>
      <c r="AG5536" s="27">
        <v>42282</v>
      </c>
      <c r="AH5536">
        <v>0</v>
      </c>
      <c r="AN5536" t="s">
        <v>238</v>
      </c>
      <c r="AO5536">
        <v>7</v>
      </c>
      <c r="AP5536" t="s">
        <v>246</v>
      </c>
      <c r="AQ5536" s="27">
        <v>41704</v>
      </c>
      <c r="AR5536" t="s">
        <v>240</v>
      </c>
      <c r="AS5536">
        <v>6</v>
      </c>
      <c r="AT5536" t="s">
        <v>246</v>
      </c>
      <c r="AU5536" s="27">
        <v>41704</v>
      </c>
    </row>
    <row r="5537" spans="1:47" x14ac:dyDescent="0.2">
      <c r="A5537">
        <v>5536</v>
      </c>
      <c r="B5537" t="s">
        <v>18682</v>
      </c>
      <c r="C5537" t="s">
        <v>242</v>
      </c>
      <c r="D5537" t="s">
        <v>18683</v>
      </c>
      <c r="E5537" s="27">
        <v>41682</v>
      </c>
      <c r="F5537" t="s">
        <v>233</v>
      </c>
      <c r="G5537" s="27">
        <v>25881</v>
      </c>
      <c r="H5537">
        <v>45</v>
      </c>
      <c r="I5537" t="s">
        <v>234</v>
      </c>
      <c r="J5537" t="s">
        <v>250</v>
      </c>
      <c r="K5537">
        <v>0</v>
      </c>
      <c r="L5537">
        <v>9</v>
      </c>
      <c r="M5537">
        <v>0</v>
      </c>
      <c r="N5537">
        <v>0</v>
      </c>
      <c r="O5537">
        <v>1</v>
      </c>
      <c r="P5537">
        <v>-70</v>
      </c>
      <c r="Q5537" s="28">
        <v>41612.340277777781</v>
      </c>
      <c r="R5537" s="28">
        <v>41674.465277777781</v>
      </c>
      <c r="S5537" t="s">
        <v>18684</v>
      </c>
      <c r="U5537" s="27">
        <v>41612</v>
      </c>
      <c r="V5537">
        <v>70</v>
      </c>
      <c r="W5537" t="s">
        <v>32</v>
      </c>
      <c r="X5537" t="s">
        <v>274</v>
      </c>
      <c r="Y5537">
        <v>0</v>
      </c>
      <c r="AB5537" t="s">
        <v>237</v>
      </c>
      <c r="AH5537">
        <v>0</v>
      </c>
      <c r="AN5537" t="s">
        <v>238</v>
      </c>
      <c r="AO5537">
        <v>8</v>
      </c>
      <c r="AP5537" t="s">
        <v>269</v>
      </c>
      <c r="AQ5537" s="27">
        <v>41682</v>
      </c>
      <c r="AR5537" t="s">
        <v>240</v>
      </c>
      <c r="AS5537">
        <v>9</v>
      </c>
      <c r="AT5537" t="s">
        <v>269</v>
      </c>
      <c r="AU5537" s="27">
        <v>41682</v>
      </c>
    </row>
    <row r="5538" spans="1:47" x14ac:dyDescent="0.2">
      <c r="A5538">
        <v>5537</v>
      </c>
      <c r="B5538" t="s">
        <v>18685</v>
      </c>
      <c r="C5538" t="s">
        <v>18686</v>
      </c>
      <c r="D5538" t="s">
        <v>7955</v>
      </c>
      <c r="E5538" s="27">
        <v>41361</v>
      </c>
      <c r="F5538" t="s">
        <v>294</v>
      </c>
      <c r="G5538" s="27">
        <v>34331</v>
      </c>
      <c r="H5538">
        <v>22</v>
      </c>
      <c r="I5538" t="s">
        <v>259</v>
      </c>
      <c r="J5538" t="s">
        <v>250</v>
      </c>
      <c r="K5538">
        <v>0</v>
      </c>
      <c r="L5538">
        <v>8</v>
      </c>
      <c r="M5538">
        <v>1</v>
      </c>
      <c r="N5538">
        <v>0</v>
      </c>
      <c r="O5538">
        <v>2</v>
      </c>
      <c r="P5538">
        <v>-1</v>
      </c>
      <c r="Q5538" s="28">
        <v>41360.445138888892</v>
      </c>
      <c r="R5538" s="28">
        <v>41395.426388888889</v>
      </c>
      <c r="S5538" t="s">
        <v>18687</v>
      </c>
      <c r="T5538" s="27">
        <v>41360</v>
      </c>
      <c r="V5538">
        <v>1</v>
      </c>
      <c r="W5538" t="s">
        <v>36</v>
      </c>
      <c r="X5538" t="s">
        <v>279</v>
      </c>
      <c r="Y5538">
        <v>1</v>
      </c>
      <c r="AA5538" t="s">
        <v>18688</v>
      </c>
      <c r="AB5538" t="s">
        <v>36</v>
      </c>
      <c r="AC5538">
        <v>0</v>
      </c>
      <c r="AD5538" s="27">
        <v>41409</v>
      </c>
      <c r="AE5538" t="s">
        <v>412</v>
      </c>
      <c r="AF5538" s="27">
        <v>41409</v>
      </c>
      <c r="AG5538" s="27">
        <v>41419</v>
      </c>
      <c r="AH5538">
        <v>0</v>
      </c>
      <c r="AN5538" t="s">
        <v>238</v>
      </c>
      <c r="AO5538">
        <v>8</v>
      </c>
      <c r="AP5538" t="s">
        <v>269</v>
      </c>
      <c r="AQ5538" s="27">
        <v>41361</v>
      </c>
      <c r="AR5538" t="s">
        <v>240</v>
      </c>
      <c r="AS5538">
        <v>8</v>
      </c>
      <c r="AT5538" t="s">
        <v>269</v>
      </c>
      <c r="AU5538" s="27">
        <v>41361</v>
      </c>
    </row>
    <row r="5539" spans="1:47" x14ac:dyDescent="0.2">
      <c r="A5539">
        <v>5538</v>
      </c>
      <c r="B5539" t="s">
        <v>18689</v>
      </c>
      <c r="C5539" t="s">
        <v>5593</v>
      </c>
      <c r="D5539" t="s">
        <v>18690</v>
      </c>
      <c r="E5539" s="27">
        <v>41947</v>
      </c>
      <c r="F5539" t="s">
        <v>294</v>
      </c>
      <c r="G5539" s="27">
        <v>34243</v>
      </c>
      <c r="H5539">
        <v>22</v>
      </c>
      <c r="I5539" t="s">
        <v>259</v>
      </c>
      <c r="J5539" t="s">
        <v>245</v>
      </c>
      <c r="K5539">
        <v>0</v>
      </c>
      <c r="L5539">
        <v>9</v>
      </c>
      <c r="M5539">
        <v>0</v>
      </c>
      <c r="N5539">
        <v>1</v>
      </c>
      <c r="O5539">
        <v>5</v>
      </c>
      <c r="P5539">
        <v>-1</v>
      </c>
      <c r="Q5539" s="28">
        <v>41946.29583333333</v>
      </c>
      <c r="R5539" s="28">
        <v>41960.53402777778</v>
      </c>
      <c r="S5539" t="s">
        <v>18691</v>
      </c>
      <c r="T5539" s="27">
        <v>41946</v>
      </c>
      <c r="V5539">
        <v>1</v>
      </c>
      <c r="W5539" t="s">
        <v>32</v>
      </c>
      <c r="X5539" t="s">
        <v>300</v>
      </c>
      <c r="Y5539">
        <v>0</v>
      </c>
      <c r="AB5539" t="s">
        <v>237</v>
      </c>
      <c r="AH5539">
        <v>0</v>
      </c>
      <c r="AN5539" t="s">
        <v>238</v>
      </c>
      <c r="AO5539">
        <v>4</v>
      </c>
      <c r="AP5539" t="s">
        <v>239</v>
      </c>
      <c r="AQ5539" s="27">
        <v>41947</v>
      </c>
      <c r="AR5539" t="s">
        <v>240</v>
      </c>
      <c r="AS5539">
        <v>9</v>
      </c>
      <c r="AT5539" t="s">
        <v>269</v>
      </c>
      <c r="AU5539" s="27">
        <v>41947</v>
      </c>
    </row>
    <row r="5540" spans="1:47" x14ac:dyDescent="0.2">
      <c r="A5540">
        <v>5539</v>
      </c>
      <c r="B5540" t="s">
        <v>18692</v>
      </c>
      <c r="C5540" t="s">
        <v>1761</v>
      </c>
      <c r="D5540" t="s">
        <v>18693</v>
      </c>
      <c r="E5540" s="27">
        <v>41535</v>
      </c>
      <c r="F5540" t="s">
        <v>233</v>
      </c>
      <c r="G5540" s="27">
        <v>31702</v>
      </c>
      <c r="H5540">
        <v>29</v>
      </c>
      <c r="I5540" t="s">
        <v>244</v>
      </c>
      <c r="J5540" t="s">
        <v>250</v>
      </c>
      <c r="K5540">
        <v>0</v>
      </c>
      <c r="L5540">
        <v>8</v>
      </c>
      <c r="M5540">
        <v>0</v>
      </c>
      <c r="N5540">
        <v>0</v>
      </c>
      <c r="O5540">
        <v>6</v>
      </c>
      <c r="P5540">
        <v>-1</v>
      </c>
      <c r="Q5540" s="28">
        <v>41534.493750000001</v>
      </c>
      <c r="R5540" s="28">
        <v>41570.328472222223</v>
      </c>
      <c r="S5540" t="s">
        <v>18694</v>
      </c>
      <c r="T5540" s="27">
        <v>41534</v>
      </c>
      <c r="V5540">
        <v>1</v>
      </c>
      <c r="W5540" t="s">
        <v>32</v>
      </c>
      <c r="X5540" t="s">
        <v>261</v>
      </c>
      <c r="Y5540">
        <v>1</v>
      </c>
      <c r="AA5540" t="s">
        <v>18695</v>
      </c>
      <c r="AB5540" t="s">
        <v>32</v>
      </c>
      <c r="AC5540">
        <v>1</v>
      </c>
      <c r="AD5540" s="27">
        <v>41574</v>
      </c>
      <c r="AE5540" t="s">
        <v>261</v>
      </c>
      <c r="AF5540" s="27">
        <v>41575</v>
      </c>
      <c r="AG5540" s="27">
        <v>41597</v>
      </c>
      <c r="AH5540">
        <v>0</v>
      </c>
      <c r="AN5540" t="s">
        <v>238</v>
      </c>
      <c r="AO5540">
        <v>4</v>
      </c>
      <c r="AP5540" t="s">
        <v>239</v>
      </c>
      <c r="AQ5540" s="27">
        <v>41535</v>
      </c>
      <c r="AR5540" t="s">
        <v>240</v>
      </c>
      <c r="AS5540">
        <v>8</v>
      </c>
      <c r="AT5540" t="s">
        <v>269</v>
      </c>
      <c r="AU5540" s="27">
        <v>41535</v>
      </c>
    </row>
    <row r="5541" spans="1:47" x14ac:dyDescent="0.2">
      <c r="A5541">
        <v>5540</v>
      </c>
      <c r="B5541" t="s">
        <v>18696</v>
      </c>
      <c r="C5541" t="s">
        <v>18697</v>
      </c>
      <c r="D5541" t="s">
        <v>18698</v>
      </c>
      <c r="E5541" s="27">
        <v>41949</v>
      </c>
      <c r="F5541" t="s">
        <v>294</v>
      </c>
      <c r="G5541" s="27">
        <v>30461</v>
      </c>
      <c r="H5541">
        <v>32</v>
      </c>
      <c r="I5541" t="s">
        <v>244</v>
      </c>
      <c r="J5541" t="s">
        <v>250</v>
      </c>
      <c r="K5541">
        <v>0</v>
      </c>
      <c r="L5541">
        <v>7</v>
      </c>
      <c r="M5541">
        <v>0</v>
      </c>
      <c r="N5541">
        <v>0</v>
      </c>
      <c r="O5541">
        <v>3</v>
      </c>
      <c r="P5541">
        <v>-1</v>
      </c>
      <c r="Q5541" s="28">
        <v>41948.356944444444</v>
      </c>
      <c r="R5541" s="28">
        <v>41982.424305555556</v>
      </c>
      <c r="S5541" t="s">
        <v>18699</v>
      </c>
      <c r="T5541" s="27">
        <v>41948</v>
      </c>
      <c r="V5541">
        <v>1</v>
      </c>
      <c r="W5541" t="s">
        <v>32</v>
      </c>
      <c r="X5541" t="s">
        <v>402</v>
      </c>
      <c r="Y5541">
        <v>0</v>
      </c>
      <c r="AB5541" t="s">
        <v>237</v>
      </c>
      <c r="AH5541">
        <v>0</v>
      </c>
      <c r="AN5541" t="s">
        <v>238</v>
      </c>
      <c r="AO5541">
        <v>2</v>
      </c>
      <c r="AP5541" t="s">
        <v>239</v>
      </c>
      <c r="AQ5541" s="27">
        <v>41949</v>
      </c>
      <c r="AR5541" t="s">
        <v>240</v>
      </c>
      <c r="AS5541">
        <v>7</v>
      </c>
      <c r="AT5541" t="s">
        <v>246</v>
      </c>
      <c r="AU5541" s="27">
        <v>41949</v>
      </c>
    </row>
    <row r="5542" spans="1:47" x14ac:dyDescent="0.2">
      <c r="A5542">
        <v>5541</v>
      </c>
      <c r="B5542" t="s">
        <v>18700</v>
      </c>
      <c r="C5542" t="s">
        <v>13094</v>
      </c>
      <c r="D5542" t="s">
        <v>9975</v>
      </c>
      <c r="E5542" s="27">
        <v>41812</v>
      </c>
      <c r="F5542" t="s">
        <v>233</v>
      </c>
      <c r="G5542" s="27">
        <v>26698</v>
      </c>
      <c r="H5542">
        <v>43</v>
      </c>
      <c r="I5542" t="s">
        <v>244</v>
      </c>
      <c r="J5542" t="s">
        <v>245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-1</v>
      </c>
      <c r="Q5542" s="28">
        <v>41811.125694444447</v>
      </c>
      <c r="R5542" s="28">
        <v>41812.342361111114</v>
      </c>
      <c r="S5542" t="s">
        <v>18701</v>
      </c>
      <c r="T5542" s="27">
        <v>41811</v>
      </c>
      <c r="V5542">
        <v>1</v>
      </c>
      <c r="W5542" t="s">
        <v>36</v>
      </c>
      <c r="X5542" t="s">
        <v>279</v>
      </c>
      <c r="Y5542">
        <v>0</v>
      </c>
      <c r="AB5542" t="s">
        <v>237</v>
      </c>
      <c r="AH5542">
        <v>0</v>
      </c>
      <c r="AN5542" t="s">
        <v>238</v>
      </c>
      <c r="AO5542">
        <v>1</v>
      </c>
      <c r="AP5542" t="s">
        <v>239</v>
      </c>
      <c r="AQ5542" s="27">
        <v>41812</v>
      </c>
      <c r="AR5542" t="s">
        <v>240</v>
      </c>
      <c r="AS5542">
        <v>1</v>
      </c>
      <c r="AT5542" t="s">
        <v>239</v>
      </c>
      <c r="AU5542" s="27">
        <v>41812</v>
      </c>
    </row>
    <row r="5543" spans="1:47" x14ac:dyDescent="0.2">
      <c r="A5543">
        <v>5542</v>
      </c>
      <c r="B5543" t="s">
        <v>18702</v>
      </c>
      <c r="C5543" t="s">
        <v>3028</v>
      </c>
      <c r="D5543" t="s">
        <v>1383</v>
      </c>
      <c r="E5543" s="27">
        <v>41582</v>
      </c>
      <c r="F5543" t="s">
        <v>294</v>
      </c>
      <c r="G5543" s="27">
        <v>31358</v>
      </c>
      <c r="H5543">
        <v>30</v>
      </c>
      <c r="I5543" t="s">
        <v>244</v>
      </c>
      <c r="J5543" t="s">
        <v>250</v>
      </c>
      <c r="K5543">
        <v>0</v>
      </c>
      <c r="L5543">
        <v>2</v>
      </c>
      <c r="M5543">
        <v>0</v>
      </c>
      <c r="N5543">
        <v>0</v>
      </c>
      <c r="O5543">
        <v>0</v>
      </c>
      <c r="P5543">
        <v>-2</v>
      </c>
      <c r="Q5543" s="28">
        <v>41580.467361111114</v>
      </c>
      <c r="R5543" s="28">
        <v>41581.076388888891</v>
      </c>
      <c r="S5543" t="s">
        <v>18703</v>
      </c>
      <c r="T5543" s="27">
        <v>41580</v>
      </c>
      <c r="V5543">
        <v>2</v>
      </c>
      <c r="W5543" t="s">
        <v>36</v>
      </c>
      <c r="X5543" t="s">
        <v>279</v>
      </c>
      <c r="Y5543">
        <v>0</v>
      </c>
      <c r="AB5543" t="s">
        <v>237</v>
      </c>
      <c r="AH5543">
        <v>0</v>
      </c>
      <c r="AN5543" t="s">
        <v>238</v>
      </c>
      <c r="AO5543">
        <v>2</v>
      </c>
      <c r="AP5543" t="s">
        <v>239</v>
      </c>
      <c r="AQ5543" s="27">
        <v>41582</v>
      </c>
      <c r="AR5543" t="s">
        <v>240</v>
      </c>
      <c r="AS5543">
        <v>2</v>
      </c>
      <c r="AT5543" t="s">
        <v>239</v>
      </c>
      <c r="AU5543" s="27">
        <v>41582</v>
      </c>
    </row>
    <row r="5544" spans="1:47" x14ac:dyDescent="0.2">
      <c r="A5544">
        <v>5543</v>
      </c>
      <c r="B5544" t="s">
        <v>18704</v>
      </c>
      <c r="C5544" t="s">
        <v>1823</v>
      </c>
      <c r="D5544" t="s">
        <v>10400</v>
      </c>
      <c r="E5544" s="27">
        <v>41416</v>
      </c>
      <c r="F5544" t="s">
        <v>233</v>
      </c>
      <c r="G5544" s="27">
        <v>25976</v>
      </c>
      <c r="H5544">
        <v>45</v>
      </c>
      <c r="I5544" t="s">
        <v>234</v>
      </c>
      <c r="J5544" t="s">
        <v>245</v>
      </c>
      <c r="K5544">
        <v>0</v>
      </c>
      <c r="L5544">
        <v>3</v>
      </c>
      <c r="M5544">
        <v>0</v>
      </c>
      <c r="N5544">
        <v>0</v>
      </c>
      <c r="O5544">
        <v>3</v>
      </c>
      <c r="P5544">
        <v>-1</v>
      </c>
      <c r="Q5544" s="28">
        <v>41415.484722222223</v>
      </c>
      <c r="R5544" s="28">
        <v>41508.397916666669</v>
      </c>
      <c r="S5544" t="s">
        <v>18705</v>
      </c>
      <c r="T5544" s="27">
        <v>41415</v>
      </c>
      <c r="V5544">
        <v>1</v>
      </c>
      <c r="W5544" t="s">
        <v>36</v>
      </c>
      <c r="X5544" t="s">
        <v>279</v>
      </c>
      <c r="Y5544">
        <v>1</v>
      </c>
      <c r="AA5544" t="s">
        <v>18706</v>
      </c>
      <c r="AB5544" t="s">
        <v>36</v>
      </c>
      <c r="AD5544" s="27">
        <v>41602</v>
      </c>
      <c r="AE5544" t="s">
        <v>279</v>
      </c>
      <c r="AH5544">
        <v>1</v>
      </c>
      <c r="AJ5544" t="s">
        <v>18706</v>
      </c>
      <c r="AK5544" t="s">
        <v>462</v>
      </c>
      <c r="AL5544" s="27">
        <v>41602</v>
      </c>
      <c r="AM5544" t="s">
        <v>279</v>
      </c>
      <c r="AN5544" t="s">
        <v>238</v>
      </c>
      <c r="AO5544">
        <v>2</v>
      </c>
      <c r="AP5544" t="s">
        <v>239</v>
      </c>
      <c r="AQ5544" s="27">
        <v>41416</v>
      </c>
      <c r="AR5544" t="s">
        <v>240</v>
      </c>
      <c r="AS5544">
        <v>3</v>
      </c>
      <c r="AT5544" t="s">
        <v>239</v>
      </c>
      <c r="AU5544" s="27">
        <v>41416</v>
      </c>
    </row>
    <row r="5545" spans="1:47" x14ac:dyDescent="0.2">
      <c r="A5545">
        <v>5544</v>
      </c>
      <c r="B5545" t="s">
        <v>18707</v>
      </c>
      <c r="C5545" t="s">
        <v>5683</v>
      </c>
      <c r="D5545" t="s">
        <v>18708</v>
      </c>
      <c r="E5545" s="27">
        <v>41379</v>
      </c>
      <c r="F5545" t="s">
        <v>294</v>
      </c>
      <c r="G5545" s="27">
        <v>33463</v>
      </c>
      <c r="H5545">
        <v>24</v>
      </c>
      <c r="I5545" t="s">
        <v>259</v>
      </c>
      <c r="J5545" t="s">
        <v>250</v>
      </c>
      <c r="K5545">
        <v>0</v>
      </c>
      <c r="L5545">
        <v>4</v>
      </c>
      <c r="M5545">
        <v>0</v>
      </c>
      <c r="N5545">
        <v>0</v>
      </c>
      <c r="O5545">
        <v>2</v>
      </c>
      <c r="P5545">
        <v>-1</v>
      </c>
      <c r="Q5545" s="28">
        <v>41378.081944444442</v>
      </c>
      <c r="R5545" s="28">
        <v>41379.332638888889</v>
      </c>
      <c r="S5545" t="s">
        <v>18709</v>
      </c>
      <c r="T5545" s="27">
        <v>41378</v>
      </c>
      <c r="V5545">
        <v>1</v>
      </c>
      <c r="W5545" t="s">
        <v>32</v>
      </c>
      <c r="X5545" t="s">
        <v>2448</v>
      </c>
      <c r="Y5545">
        <v>0</v>
      </c>
      <c r="AB5545" t="s">
        <v>237</v>
      </c>
      <c r="AH5545">
        <v>0</v>
      </c>
      <c r="AN5545" t="s">
        <v>238</v>
      </c>
      <c r="AO5545">
        <v>4</v>
      </c>
      <c r="AP5545" t="s">
        <v>239</v>
      </c>
      <c r="AQ5545" s="27">
        <v>41379</v>
      </c>
      <c r="AR5545" t="s">
        <v>240</v>
      </c>
      <c r="AS5545">
        <v>4</v>
      </c>
      <c r="AT5545" t="s">
        <v>239</v>
      </c>
      <c r="AU5545" s="27">
        <v>41379</v>
      </c>
    </row>
    <row r="5546" spans="1:47" x14ac:dyDescent="0.2">
      <c r="A5546">
        <v>5545</v>
      </c>
      <c r="B5546" t="s">
        <v>18710</v>
      </c>
      <c r="C5546" t="s">
        <v>637</v>
      </c>
      <c r="D5546" t="s">
        <v>18711</v>
      </c>
      <c r="E5546" s="27">
        <v>41287</v>
      </c>
      <c r="F5546" t="s">
        <v>233</v>
      </c>
      <c r="G5546" s="27">
        <v>31029</v>
      </c>
      <c r="H5546">
        <v>31</v>
      </c>
      <c r="I5546" t="s">
        <v>244</v>
      </c>
      <c r="J5546" t="s">
        <v>245</v>
      </c>
      <c r="K5546">
        <v>0</v>
      </c>
      <c r="L5546">
        <v>8</v>
      </c>
      <c r="M5546">
        <v>0</v>
      </c>
      <c r="N5546">
        <v>0</v>
      </c>
      <c r="O5546">
        <v>4</v>
      </c>
      <c r="P5546">
        <v>0</v>
      </c>
      <c r="Q5546" s="28">
        <v>41287.146527777775</v>
      </c>
      <c r="R5546" s="28">
        <v>41316.3125</v>
      </c>
      <c r="S5546" t="s">
        <v>18712</v>
      </c>
      <c r="T5546" s="27">
        <v>41287</v>
      </c>
      <c r="V5546">
        <v>0</v>
      </c>
      <c r="W5546" t="s">
        <v>32</v>
      </c>
      <c r="X5546" t="s">
        <v>252</v>
      </c>
      <c r="Y5546">
        <v>1</v>
      </c>
      <c r="AA5546" t="s">
        <v>18713</v>
      </c>
      <c r="AB5546" t="s">
        <v>36</v>
      </c>
      <c r="AC5546">
        <v>0</v>
      </c>
      <c r="AD5546" s="27">
        <v>41713</v>
      </c>
      <c r="AE5546" t="s">
        <v>548</v>
      </c>
      <c r="AF5546" s="27">
        <v>41713</v>
      </c>
      <c r="AG5546" s="27">
        <v>41717</v>
      </c>
      <c r="AH5546">
        <v>0</v>
      </c>
      <c r="AN5546" t="s">
        <v>238</v>
      </c>
      <c r="AO5546">
        <v>8</v>
      </c>
      <c r="AP5546" t="s">
        <v>269</v>
      </c>
      <c r="AQ5546" s="27">
        <v>41287</v>
      </c>
      <c r="AR5546" t="s">
        <v>240</v>
      </c>
      <c r="AS5546">
        <v>8</v>
      </c>
      <c r="AT5546" t="s">
        <v>269</v>
      </c>
      <c r="AU5546" s="27">
        <v>41287</v>
      </c>
    </row>
    <row r="5547" spans="1:47" x14ac:dyDescent="0.2">
      <c r="A5547">
        <v>5546</v>
      </c>
      <c r="B5547" t="s">
        <v>18714</v>
      </c>
      <c r="C5547" t="s">
        <v>484</v>
      </c>
      <c r="D5547" t="s">
        <v>18715</v>
      </c>
      <c r="E5547" s="27">
        <v>41598</v>
      </c>
      <c r="F5547" t="s">
        <v>233</v>
      </c>
      <c r="G5547" s="27">
        <v>21856</v>
      </c>
      <c r="H5547">
        <v>56</v>
      </c>
      <c r="I5547" t="s">
        <v>234</v>
      </c>
      <c r="J5547" t="s">
        <v>245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-1</v>
      </c>
      <c r="Q5547" s="28">
        <v>41597.369444444441</v>
      </c>
      <c r="R5547" s="28">
        <v>41598.354861111111</v>
      </c>
      <c r="S5547" t="s">
        <v>18716</v>
      </c>
      <c r="T5547" s="27">
        <v>41597</v>
      </c>
      <c r="V5547">
        <v>1</v>
      </c>
      <c r="W5547" t="s">
        <v>36</v>
      </c>
      <c r="X5547" t="s">
        <v>279</v>
      </c>
      <c r="Y5547">
        <v>0</v>
      </c>
      <c r="AB5547" t="s">
        <v>237</v>
      </c>
      <c r="AH5547">
        <v>0</v>
      </c>
      <c r="AN5547" t="s">
        <v>238</v>
      </c>
      <c r="AO5547">
        <v>1</v>
      </c>
      <c r="AP5547" t="s">
        <v>239</v>
      </c>
      <c r="AQ5547" s="27">
        <v>41598</v>
      </c>
      <c r="AR5547" t="s">
        <v>240</v>
      </c>
      <c r="AS5547">
        <v>1</v>
      </c>
      <c r="AT5547" t="s">
        <v>239</v>
      </c>
      <c r="AU5547" s="27">
        <v>41598</v>
      </c>
    </row>
    <row r="5548" spans="1:47" x14ac:dyDescent="0.2">
      <c r="A5548">
        <v>5547</v>
      </c>
      <c r="B5548" t="s">
        <v>18717</v>
      </c>
      <c r="C5548" t="s">
        <v>793</v>
      </c>
      <c r="D5548" t="s">
        <v>652</v>
      </c>
      <c r="E5548" s="27">
        <v>41957</v>
      </c>
      <c r="F5548" t="s">
        <v>233</v>
      </c>
      <c r="G5548" s="27">
        <v>26789</v>
      </c>
      <c r="H5548">
        <v>42</v>
      </c>
      <c r="I5548" t="s">
        <v>244</v>
      </c>
      <c r="J5548" t="s">
        <v>250</v>
      </c>
      <c r="K5548">
        <v>0</v>
      </c>
      <c r="L5548">
        <v>8</v>
      </c>
      <c r="M5548">
        <v>0</v>
      </c>
      <c r="N5548">
        <v>0</v>
      </c>
      <c r="O5548">
        <v>19</v>
      </c>
      <c r="P5548">
        <v>-1</v>
      </c>
      <c r="Q5548" s="28">
        <v>41956.204861111109</v>
      </c>
      <c r="R5548" s="28">
        <v>41962.405555555553</v>
      </c>
      <c r="S5548" t="s">
        <v>18718</v>
      </c>
      <c r="T5548" s="27">
        <v>41956</v>
      </c>
      <c r="V5548">
        <v>1</v>
      </c>
      <c r="W5548" t="s">
        <v>32</v>
      </c>
      <c r="X5548" t="s">
        <v>898</v>
      </c>
      <c r="Y5548">
        <v>0</v>
      </c>
      <c r="AB5548" t="s">
        <v>237</v>
      </c>
      <c r="AH5548">
        <v>0</v>
      </c>
      <c r="AN5548" t="s">
        <v>238</v>
      </c>
      <c r="AO5548">
        <v>10</v>
      </c>
      <c r="AP5548" t="s">
        <v>269</v>
      </c>
      <c r="AQ5548" s="27">
        <v>41957</v>
      </c>
      <c r="AR5548" t="s">
        <v>240</v>
      </c>
      <c r="AS5548">
        <v>8</v>
      </c>
      <c r="AT5548" t="s">
        <v>269</v>
      </c>
      <c r="AU5548" s="27">
        <v>41957</v>
      </c>
    </row>
    <row r="5549" spans="1:47" x14ac:dyDescent="0.2">
      <c r="A5549">
        <v>5548</v>
      </c>
      <c r="B5549" t="s">
        <v>18719</v>
      </c>
      <c r="C5549" t="s">
        <v>3290</v>
      </c>
      <c r="D5549" t="s">
        <v>6896</v>
      </c>
      <c r="E5549" s="27">
        <v>41400</v>
      </c>
      <c r="F5549" t="s">
        <v>294</v>
      </c>
      <c r="G5549" s="27">
        <v>26262</v>
      </c>
      <c r="H5549">
        <v>44</v>
      </c>
      <c r="I5549" t="s">
        <v>244</v>
      </c>
      <c r="J5549" t="s">
        <v>353</v>
      </c>
      <c r="K5549">
        <v>0</v>
      </c>
      <c r="L5549">
        <v>3</v>
      </c>
      <c r="M5549">
        <v>0</v>
      </c>
      <c r="N5549">
        <v>0</v>
      </c>
      <c r="O5549">
        <v>4</v>
      </c>
      <c r="P5549">
        <v>-85</v>
      </c>
      <c r="Q5549" s="28">
        <v>41315.513888888891</v>
      </c>
      <c r="R5549" s="28">
        <v>41315.396527777775</v>
      </c>
      <c r="S5549" t="s">
        <v>18720</v>
      </c>
      <c r="T5549" s="27">
        <v>41314</v>
      </c>
      <c r="V5549">
        <v>86</v>
      </c>
      <c r="W5549" t="s">
        <v>32</v>
      </c>
      <c r="X5549" t="s">
        <v>383</v>
      </c>
      <c r="Y5549">
        <v>1</v>
      </c>
      <c r="AA5549" t="s">
        <v>18721</v>
      </c>
      <c r="AB5549" t="s">
        <v>36</v>
      </c>
      <c r="AC5549">
        <v>79</v>
      </c>
      <c r="AD5549" s="27">
        <v>41435</v>
      </c>
      <c r="AE5549" t="s">
        <v>324</v>
      </c>
      <c r="AF5549" s="27">
        <v>41514</v>
      </c>
      <c r="AG5549" s="27">
        <v>41530</v>
      </c>
      <c r="AH5549">
        <v>0</v>
      </c>
      <c r="AN5549" t="s">
        <v>238</v>
      </c>
      <c r="AO5549">
        <v>1</v>
      </c>
      <c r="AP5549" t="s">
        <v>239</v>
      </c>
      <c r="AQ5549" s="27">
        <v>41400</v>
      </c>
      <c r="AR5549" t="s">
        <v>240</v>
      </c>
      <c r="AS5549">
        <v>3</v>
      </c>
      <c r="AT5549" t="s">
        <v>239</v>
      </c>
      <c r="AU5549" s="27">
        <v>41400</v>
      </c>
    </row>
    <row r="5550" spans="1:47" x14ac:dyDescent="0.2">
      <c r="A5550">
        <v>5549</v>
      </c>
      <c r="B5550" t="s">
        <v>18722</v>
      </c>
      <c r="C5550" t="s">
        <v>2600</v>
      </c>
      <c r="D5550" t="s">
        <v>18723</v>
      </c>
      <c r="E5550" s="27">
        <v>41787</v>
      </c>
      <c r="F5550" t="s">
        <v>233</v>
      </c>
      <c r="G5550" s="27">
        <v>34767</v>
      </c>
      <c r="H5550">
        <v>21</v>
      </c>
      <c r="I5550" t="s">
        <v>259</v>
      </c>
      <c r="J5550" t="s">
        <v>250</v>
      </c>
      <c r="K5550">
        <v>0</v>
      </c>
      <c r="L5550">
        <v>7</v>
      </c>
      <c r="M5550">
        <v>0</v>
      </c>
      <c r="N5550">
        <v>0</v>
      </c>
      <c r="O5550">
        <v>0</v>
      </c>
      <c r="P5550">
        <v>0</v>
      </c>
      <c r="Q5550" s="28">
        <v>41787.082638888889</v>
      </c>
      <c r="R5550" s="28">
        <v>41787.335416666669</v>
      </c>
      <c r="S5550" t="s">
        <v>18724</v>
      </c>
      <c r="T5550" s="27">
        <v>41786</v>
      </c>
      <c r="V5550">
        <v>1</v>
      </c>
      <c r="W5550" t="s">
        <v>32</v>
      </c>
      <c r="X5550" t="s">
        <v>359</v>
      </c>
      <c r="Y5550">
        <v>0</v>
      </c>
      <c r="AB5550" t="s">
        <v>237</v>
      </c>
      <c r="AH5550">
        <v>0</v>
      </c>
      <c r="AN5550" t="s">
        <v>238</v>
      </c>
      <c r="AO5550">
        <v>9</v>
      </c>
      <c r="AP5550" t="s">
        <v>269</v>
      </c>
      <c r="AQ5550" s="27">
        <v>41787</v>
      </c>
      <c r="AR5550" t="s">
        <v>240</v>
      </c>
      <c r="AS5550">
        <v>7</v>
      </c>
      <c r="AT5550" t="s">
        <v>246</v>
      </c>
      <c r="AU5550" s="27">
        <v>41787</v>
      </c>
    </row>
    <row r="5551" spans="1:47" x14ac:dyDescent="0.2">
      <c r="A5551">
        <v>5550</v>
      </c>
      <c r="B5551" t="s">
        <v>18725</v>
      </c>
      <c r="C5551" t="s">
        <v>2809</v>
      </c>
      <c r="D5551" t="s">
        <v>15473</v>
      </c>
      <c r="E5551" s="27">
        <v>41412</v>
      </c>
      <c r="F5551" t="s">
        <v>233</v>
      </c>
      <c r="G5551" s="27">
        <v>33631</v>
      </c>
      <c r="H5551">
        <v>24</v>
      </c>
      <c r="I5551" t="s">
        <v>259</v>
      </c>
      <c r="J5551" t="s">
        <v>250</v>
      </c>
      <c r="K5551">
        <v>0</v>
      </c>
      <c r="L5551">
        <v>10</v>
      </c>
      <c r="M5551">
        <v>4</v>
      </c>
      <c r="N5551">
        <v>0</v>
      </c>
      <c r="O5551">
        <v>14</v>
      </c>
      <c r="P5551">
        <v>-1</v>
      </c>
      <c r="Q5551" s="28">
        <v>41411.224305555559</v>
      </c>
      <c r="R5551" s="28">
        <v>41591.248611111114</v>
      </c>
      <c r="S5551" t="s">
        <v>18726</v>
      </c>
      <c r="T5551" s="27">
        <v>41411</v>
      </c>
      <c r="V5551">
        <v>1</v>
      </c>
      <c r="W5551" t="s">
        <v>32</v>
      </c>
      <c r="X5551" t="s">
        <v>343</v>
      </c>
      <c r="Y5551">
        <v>1</v>
      </c>
      <c r="AA5551" t="s">
        <v>18727</v>
      </c>
      <c r="AB5551" t="s">
        <v>32</v>
      </c>
      <c r="AD5551" s="27">
        <v>41820</v>
      </c>
      <c r="AE5551" t="s">
        <v>18728</v>
      </c>
      <c r="AH5551">
        <v>1</v>
      </c>
      <c r="AJ5551" t="s">
        <v>18727</v>
      </c>
      <c r="AK5551" t="s">
        <v>312</v>
      </c>
      <c r="AL5551" s="27">
        <v>41820</v>
      </c>
      <c r="AM5551" t="s">
        <v>18728</v>
      </c>
      <c r="AN5551" t="s">
        <v>238</v>
      </c>
      <c r="AO5551">
        <v>10</v>
      </c>
      <c r="AP5551" t="s">
        <v>269</v>
      </c>
      <c r="AQ5551" s="27">
        <v>41412</v>
      </c>
      <c r="AR5551" t="s">
        <v>240</v>
      </c>
      <c r="AS5551">
        <v>10</v>
      </c>
      <c r="AT5551" t="s">
        <v>269</v>
      </c>
      <c r="AU5551" s="27">
        <v>41412</v>
      </c>
    </row>
    <row r="5552" spans="1:47" x14ac:dyDescent="0.2">
      <c r="A5552">
        <v>5551</v>
      </c>
      <c r="B5552" t="s">
        <v>18729</v>
      </c>
      <c r="C5552" t="s">
        <v>1218</v>
      </c>
      <c r="D5552" t="s">
        <v>1413</v>
      </c>
      <c r="E5552" s="27">
        <v>41489</v>
      </c>
      <c r="F5552" t="s">
        <v>233</v>
      </c>
      <c r="G5552" s="27">
        <v>28423</v>
      </c>
      <c r="H5552">
        <v>38</v>
      </c>
      <c r="I5552" t="s">
        <v>244</v>
      </c>
      <c r="J5552" t="s">
        <v>250</v>
      </c>
      <c r="K5552">
        <v>0</v>
      </c>
      <c r="L5552">
        <v>6</v>
      </c>
      <c r="M5552">
        <v>0</v>
      </c>
      <c r="N5552">
        <v>0</v>
      </c>
      <c r="O5552">
        <v>11</v>
      </c>
      <c r="P5552">
        <v>-1</v>
      </c>
      <c r="Q5552" s="28">
        <v>41488.40625</v>
      </c>
      <c r="R5552" s="28">
        <v>41506.457638888889</v>
      </c>
      <c r="S5552" t="s">
        <v>18730</v>
      </c>
      <c r="T5552" s="27">
        <v>41488</v>
      </c>
      <c r="V5552">
        <v>1</v>
      </c>
      <c r="W5552" t="s">
        <v>32</v>
      </c>
      <c r="X5552" t="s">
        <v>8885</v>
      </c>
      <c r="Y5552">
        <v>0</v>
      </c>
      <c r="AB5552" t="s">
        <v>237</v>
      </c>
      <c r="AH5552">
        <v>0</v>
      </c>
      <c r="AN5552" t="s">
        <v>238</v>
      </c>
      <c r="AO5552">
        <v>2</v>
      </c>
      <c r="AP5552" t="s">
        <v>239</v>
      </c>
      <c r="AQ5552" s="27">
        <v>41489</v>
      </c>
      <c r="AR5552" t="s">
        <v>240</v>
      </c>
      <c r="AS5552">
        <v>6</v>
      </c>
      <c r="AT5552" t="s">
        <v>246</v>
      </c>
      <c r="AU5552" s="27">
        <v>41489</v>
      </c>
    </row>
    <row r="5553" spans="1:47" x14ac:dyDescent="0.2">
      <c r="A5553">
        <v>5552</v>
      </c>
      <c r="B5553" t="s">
        <v>770</v>
      </c>
      <c r="C5553" t="s">
        <v>414</v>
      </c>
      <c r="D5553" t="s">
        <v>689</v>
      </c>
      <c r="E5553" s="27">
        <v>41348</v>
      </c>
      <c r="F5553" t="s">
        <v>233</v>
      </c>
      <c r="G5553" s="27">
        <v>23559</v>
      </c>
      <c r="H5553">
        <v>51</v>
      </c>
      <c r="I5553" t="s">
        <v>234</v>
      </c>
      <c r="J5553" t="s">
        <v>250</v>
      </c>
      <c r="K5553">
        <v>0</v>
      </c>
      <c r="L5553">
        <v>9</v>
      </c>
      <c r="M5553">
        <v>0</v>
      </c>
      <c r="N5553">
        <v>0</v>
      </c>
      <c r="O5553">
        <v>22</v>
      </c>
      <c r="P5553">
        <v>-1</v>
      </c>
      <c r="Q5553" s="28">
        <v>41347.5</v>
      </c>
      <c r="R5553" s="28">
        <v>41382.24722222222</v>
      </c>
      <c r="S5553" t="s">
        <v>18731</v>
      </c>
      <c r="U5553" s="27">
        <v>41347</v>
      </c>
      <c r="V5553">
        <v>1</v>
      </c>
      <c r="W5553" t="s">
        <v>32</v>
      </c>
      <c r="X5553" t="s">
        <v>274</v>
      </c>
      <c r="Y5553">
        <v>1</v>
      </c>
      <c r="AA5553" t="s">
        <v>18732</v>
      </c>
      <c r="AB5553" t="s">
        <v>32</v>
      </c>
      <c r="AC5553">
        <v>0</v>
      </c>
      <c r="AD5553" s="27">
        <v>41620</v>
      </c>
      <c r="AE5553" t="s">
        <v>261</v>
      </c>
      <c r="AF5553" s="27">
        <v>41620</v>
      </c>
      <c r="AG5553" s="27">
        <v>41765</v>
      </c>
      <c r="AH5553">
        <v>0</v>
      </c>
      <c r="AN5553" t="s">
        <v>238</v>
      </c>
      <c r="AO5553">
        <v>2</v>
      </c>
      <c r="AP5553" t="s">
        <v>239</v>
      </c>
      <c r="AQ5553" s="27">
        <v>41348</v>
      </c>
      <c r="AR5553" t="s">
        <v>240</v>
      </c>
      <c r="AS5553">
        <v>9</v>
      </c>
      <c r="AT5553" t="s">
        <v>269</v>
      </c>
      <c r="AU5553" s="27">
        <v>41348</v>
      </c>
    </row>
    <row r="5554" spans="1:47" x14ac:dyDescent="0.2">
      <c r="A5554">
        <v>5553</v>
      </c>
      <c r="B5554" t="s">
        <v>18733</v>
      </c>
      <c r="C5554" t="s">
        <v>18734</v>
      </c>
      <c r="D5554" t="s">
        <v>18735</v>
      </c>
      <c r="E5554" s="27">
        <v>41375</v>
      </c>
      <c r="F5554" t="s">
        <v>233</v>
      </c>
      <c r="G5554" s="27">
        <v>34380</v>
      </c>
      <c r="H5554">
        <v>22</v>
      </c>
      <c r="I5554" t="s">
        <v>259</v>
      </c>
      <c r="J5554" t="s">
        <v>245</v>
      </c>
      <c r="K5554">
        <v>0</v>
      </c>
      <c r="L5554">
        <v>3</v>
      </c>
      <c r="M5554">
        <v>0</v>
      </c>
      <c r="N5554">
        <v>0</v>
      </c>
      <c r="O5554">
        <v>0</v>
      </c>
      <c r="P5554">
        <v>-1</v>
      </c>
      <c r="Q5554" s="28">
        <v>41374.32708333333</v>
      </c>
      <c r="R5554" s="28">
        <v>41375.324999999997</v>
      </c>
      <c r="S5554" t="s">
        <v>18736</v>
      </c>
      <c r="T5554" s="27">
        <v>41374</v>
      </c>
      <c r="V5554">
        <v>1</v>
      </c>
      <c r="W5554" t="s">
        <v>32</v>
      </c>
      <c r="X5554" t="s">
        <v>583</v>
      </c>
      <c r="Y5554">
        <v>0</v>
      </c>
      <c r="AB5554" t="s">
        <v>237</v>
      </c>
      <c r="AH5554">
        <v>0</v>
      </c>
      <c r="AN5554" t="s">
        <v>238</v>
      </c>
      <c r="AO5554">
        <v>5</v>
      </c>
      <c r="AP5554" t="s">
        <v>246</v>
      </c>
      <c r="AQ5554" s="27">
        <v>41375</v>
      </c>
      <c r="AR5554" t="s">
        <v>240</v>
      </c>
      <c r="AS5554">
        <v>3</v>
      </c>
      <c r="AT5554" t="s">
        <v>239</v>
      </c>
      <c r="AU5554" s="27">
        <v>41375</v>
      </c>
    </row>
    <row r="5555" spans="1:47" x14ac:dyDescent="0.2">
      <c r="A5555">
        <v>5554</v>
      </c>
      <c r="B5555" t="s">
        <v>18737</v>
      </c>
      <c r="C5555" t="s">
        <v>575</v>
      </c>
      <c r="D5555" t="s">
        <v>7057</v>
      </c>
      <c r="E5555" s="27">
        <v>41558</v>
      </c>
      <c r="F5555" t="s">
        <v>233</v>
      </c>
      <c r="G5555" s="27">
        <v>32155</v>
      </c>
      <c r="H5555">
        <v>28</v>
      </c>
      <c r="I5555" t="s">
        <v>244</v>
      </c>
      <c r="J5555" t="s">
        <v>250</v>
      </c>
      <c r="K5555">
        <v>0</v>
      </c>
      <c r="L5555">
        <v>8</v>
      </c>
      <c r="M5555">
        <v>0</v>
      </c>
      <c r="N5555">
        <v>0</v>
      </c>
      <c r="O5555">
        <v>5</v>
      </c>
      <c r="P5555">
        <v>-1</v>
      </c>
      <c r="Q5555" s="28">
        <v>41557.265972222223</v>
      </c>
      <c r="R5555" s="28">
        <v>41558.347222222219</v>
      </c>
      <c r="S5555" t="s">
        <v>18738</v>
      </c>
      <c r="U5555" s="27">
        <v>41557</v>
      </c>
      <c r="V5555">
        <v>1</v>
      </c>
      <c r="W5555" t="s">
        <v>36</v>
      </c>
      <c r="X5555" t="s">
        <v>274</v>
      </c>
      <c r="Y5555">
        <v>0</v>
      </c>
      <c r="AB5555" t="s">
        <v>237</v>
      </c>
      <c r="AH5555">
        <v>0</v>
      </c>
      <c r="AN5555" t="s">
        <v>238</v>
      </c>
      <c r="AO5555">
        <v>6</v>
      </c>
      <c r="AP5555" t="s">
        <v>246</v>
      </c>
      <c r="AQ5555" s="27">
        <v>41558</v>
      </c>
      <c r="AR5555" t="s">
        <v>240</v>
      </c>
      <c r="AS5555">
        <v>8</v>
      </c>
      <c r="AT5555" t="s">
        <v>269</v>
      </c>
      <c r="AU5555" s="27">
        <v>41558</v>
      </c>
    </row>
    <row r="5556" spans="1:47" x14ac:dyDescent="0.2">
      <c r="A5556">
        <v>5555</v>
      </c>
      <c r="B5556" t="s">
        <v>18739</v>
      </c>
      <c r="C5556" t="s">
        <v>1455</v>
      </c>
      <c r="D5556" t="s">
        <v>7617</v>
      </c>
      <c r="E5556" s="27">
        <v>41950</v>
      </c>
      <c r="F5556" t="s">
        <v>233</v>
      </c>
      <c r="G5556" s="27">
        <v>30327</v>
      </c>
      <c r="H5556">
        <v>33</v>
      </c>
      <c r="I5556" t="s">
        <v>244</v>
      </c>
      <c r="J5556" t="s">
        <v>245</v>
      </c>
      <c r="K5556">
        <v>0</v>
      </c>
      <c r="L5556">
        <v>5</v>
      </c>
      <c r="M5556">
        <v>0</v>
      </c>
      <c r="N5556">
        <v>0</v>
      </c>
      <c r="O5556">
        <v>3</v>
      </c>
      <c r="P5556">
        <v>0</v>
      </c>
      <c r="Q5556" s="28">
        <v>41950.145138888889</v>
      </c>
      <c r="R5556" s="28">
        <v>42265.519444444442</v>
      </c>
      <c r="S5556" t="s">
        <v>18740</v>
      </c>
      <c r="U5556" s="27">
        <v>41950</v>
      </c>
      <c r="V5556">
        <v>0</v>
      </c>
      <c r="W5556" t="s">
        <v>32</v>
      </c>
      <c r="X5556" t="s">
        <v>274</v>
      </c>
      <c r="Y5556">
        <v>0</v>
      </c>
      <c r="AB5556" t="s">
        <v>237</v>
      </c>
      <c r="AH5556">
        <v>0</v>
      </c>
      <c r="AN5556" t="s">
        <v>238</v>
      </c>
      <c r="AO5556">
        <v>4</v>
      </c>
      <c r="AP5556" t="s">
        <v>239</v>
      </c>
      <c r="AQ5556" s="27">
        <v>41950</v>
      </c>
      <c r="AR5556" t="s">
        <v>240</v>
      </c>
      <c r="AS5556">
        <v>5</v>
      </c>
      <c r="AT5556" t="s">
        <v>246</v>
      </c>
      <c r="AU5556" s="27">
        <v>41950</v>
      </c>
    </row>
    <row r="5557" spans="1:47" x14ac:dyDescent="0.2">
      <c r="A5557">
        <v>5556</v>
      </c>
      <c r="B5557" t="s">
        <v>18741</v>
      </c>
      <c r="C5557" t="s">
        <v>803</v>
      </c>
      <c r="D5557" t="s">
        <v>18742</v>
      </c>
      <c r="E5557" s="27">
        <v>41403</v>
      </c>
      <c r="F5557" t="s">
        <v>233</v>
      </c>
      <c r="G5557" s="27">
        <v>25138</v>
      </c>
      <c r="H5557">
        <v>47</v>
      </c>
      <c r="I5557" t="s">
        <v>234</v>
      </c>
      <c r="J5557" t="s">
        <v>250</v>
      </c>
      <c r="K5557">
        <v>0</v>
      </c>
      <c r="L5557">
        <v>8</v>
      </c>
      <c r="M5557">
        <v>0</v>
      </c>
      <c r="N5557">
        <v>1</v>
      </c>
      <c r="O5557">
        <v>19</v>
      </c>
      <c r="P5557">
        <v>-1</v>
      </c>
      <c r="Q5557" s="28">
        <v>41402.146527777775</v>
      </c>
      <c r="R5557" s="28">
        <v>41614.506249999999</v>
      </c>
      <c r="S5557" t="s">
        <v>18743</v>
      </c>
      <c r="T5557" s="27">
        <v>41402</v>
      </c>
      <c r="V5557">
        <v>1</v>
      </c>
      <c r="W5557" t="s">
        <v>32</v>
      </c>
      <c r="X5557" t="s">
        <v>261</v>
      </c>
      <c r="Y5557">
        <v>1</v>
      </c>
      <c r="AA5557" t="s">
        <v>18744</v>
      </c>
      <c r="AB5557" t="s">
        <v>32</v>
      </c>
      <c r="AC5557">
        <v>0</v>
      </c>
      <c r="AD5557" s="27">
        <v>41906</v>
      </c>
      <c r="AE5557" t="s">
        <v>939</v>
      </c>
      <c r="AF5557" s="27">
        <v>41906</v>
      </c>
      <c r="AG5557" s="27">
        <v>42059</v>
      </c>
      <c r="AH5557">
        <v>0</v>
      </c>
      <c r="AN5557" t="s">
        <v>238</v>
      </c>
      <c r="AO5557">
        <v>3</v>
      </c>
      <c r="AP5557" t="s">
        <v>239</v>
      </c>
      <c r="AQ5557" s="27">
        <v>41403</v>
      </c>
      <c r="AR5557" t="s">
        <v>240</v>
      </c>
      <c r="AS5557">
        <v>8</v>
      </c>
      <c r="AT5557" t="s">
        <v>269</v>
      </c>
      <c r="AU5557" s="27">
        <v>41403</v>
      </c>
    </row>
    <row r="5558" spans="1:47" x14ac:dyDescent="0.2">
      <c r="A5558">
        <v>5557</v>
      </c>
      <c r="B5558" t="s">
        <v>18745</v>
      </c>
      <c r="C5558" t="s">
        <v>288</v>
      </c>
      <c r="D5558" t="s">
        <v>3548</v>
      </c>
      <c r="E5558" s="27">
        <v>41640</v>
      </c>
      <c r="F5558" t="s">
        <v>233</v>
      </c>
      <c r="G5558" s="27">
        <v>23683</v>
      </c>
      <c r="H5558">
        <v>51</v>
      </c>
      <c r="I5558" t="s">
        <v>234</v>
      </c>
      <c r="J5558" t="s">
        <v>250</v>
      </c>
      <c r="K5558">
        <v>0</v>
      </c>
      <c r="L5558">
        <v>4</v>
      </c>
      <c r="M5558">
        <v>0</v>
      </c>
      <c r="N5558">
        <v>0</v>
      </c>
      <c r="O5558">
        <v>0</v>
      </c>
      <c r="P5558">
        <v>-1</v>
      </c>
      <c r="Q5558" s="28">
        <v>41639.193749999999</v>
      </c>
      <c r="R5558" s="28">
        <v>41669.420138888891</v>
      </c>
      <c r="S5558" t="s">
        <v>18746</v>
      </c>
      <c r="T5558" s="27">
        <v>41639</v>
      </c>
      <c r="V5558">
        <v>1</v>
      </c>
      <c r="W5558" t="s">
        <v>36</v>
      </c>
      <c r="X5558" t="s">
        <v>548</v>
      </c>
      <c r="Y5558">
        <v>1</v>
      </c>
      <c r="AA5558" t="s">
        <v>18747</v>
      </c>
      <c r="AB5558" t="s">
        <v>36</v>
      </c>
      <c r="AC5558">
        <v>0</v>
      </c>
      <c r="AD5558" s="27">
        <v>41713</v>
      </c>
      <c r="AE5558" t="s">
        <v>474</v>
      </c>
      <c r="AF5558" s="27">
        <v>41713</v>
      </c>
      <c r="AG5558" s="27">
        <v>41714</v>
      </c>
      <c r="AH5558">
        <v>0</v>
      </c>
      <c r="AN5558" t="s">
        <v>238</v>
      </c>
      <c r="AO5558">
        <v>1</v>
      </c>
      <c r="AP5558" t="s">
        <v>239</v>
      </c>
      <c r="AQ5558" s="27">
        <v>41640</v>
      </c>
      <c r="AR5558" t="s">
        <v>240</v>
      </c>
      <c r="AS5558">
        <v>4</v>
      </c>
      <c r="AT5558" t="s">
        <v>239</v>
      </c>
      <c r="AU5558" s="27">
        <v>41640</v>
      </c>
    </row>
    <row r="5559" spans="1:47" x14ac:dyDescent="0.2">
      <c r="A5559">
        <v>5558</v>
      </c>
      <c r="B5559" t="s">
        <v>18748</v>
      </c>
      <c r="C5559" t="s">
        <v>5881</v>
      </c>
      <c r="D5559" t="s">
        <v>18749</v>
      </c>
      <c r="E5559" s="27">
        <v>41387</v>
      </c>
      <c r="F5559" t="s">
        <v>233</v>
      </c>
      <c r="G5559" s="27">
        <v>33190</v>
      </c>
      <c r="H5559">
        <v>25</v>
      </c>
      <c r="I5559" t="s">
        <v>244</v>
      </c>
      <c r="J5559" t="s">
        <v>245</v>
      </c>
      <c r="K5559">
        <v>0</v>
      </c>
      <c r="L5559">
        <v>3</v>
      </c>
      <c r="M5559">
        <v>0</v>
      </c>
      <c r="N5559">
        <v>0</v>
      </c>
      <c r="O5559">
        <v>1</v>
      </c>
      <c r="P5559">
        <v>0</v>
      </c>
      <c r="Q5559" s="28">
        <v>41387.120833333334</v>
      </c>
      <c r="R5559" s="28">
        <v>41429.378472222219</v>
      </c>
      <c r="S5559" t="s">
        <v>18750</v>
      </c>
      <c r="T5559" s="27">
        <v>41387</v>
      </c>
      <c r="V5559">
        <v>0</v>
      </c>
      <c r="W5559" t="s">
        <v>36</v>
      </c>
      <c r="X5559" t="s">
        <v>279</v>
      </c>
      <c r="Y5559">
        <v>0</v>
      </c>
      <c r="AB5559" t="s">
        <v>237</v>
      </c>
      <c r="AH5559">
        <v>0</v>
      </c>
      <c r="AN5559" t="s">
        <v>238</v>
      </c>
      <c r="AO5559">
        <v>4</v>
      </c>
      <c r="AP5559" t="s">
        <v>239</v>
      </c>
      <c r="AQ5559" s="27">
        <v>41387</v>
      </c>
      <c r="AR5559" t="s">
        <v>240</v>
      </c>
      <c r="AS5559">
        <v>3</v>
      </c>
      <c r="AT5559" t="s">
        <v>239</v>
      </c>
      <c r="AU5559" s="27">
        <v>41387</v>
      </c>
    </row>
    <row r="5560" spans="1:47" x14ac:dyDescent="0.2">
      <c r="A5560">
        <v>5559</v>
      </c>
      <c r="B5560" t="s">
        <v>18751</v>
      </c>
      <c r="C5560" t="s">
        <v>5580</v>
      </c>
      <c r="D5560" t="s">
        <v>18752</v>
      </c>
      <c r="E5560" s="27">
        <v>41975</v>
      </c>
      <c r="F5560" t="s">
        <v>233</v>
      </c>
      <c r="G5560" s="27">
        <v>22249</v>
      </c>
      <c r="H5560">
        <v>55</v>
      </c>
      <c r="I5560" t="s">
        <v>234</v>
      </c>
      <c r="J5560" t="s">
        <v>245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-1</v>
      </c>
      <c r="Q5560" s="28">
        <v>41974.445833333331</v>
      </c>
      <c r="R5560" s="28">
        <v>41982.410416666666</v>
      </c>
      <c r="S5560" t="s">
        <v>18753</v>
      </c>
      <c r="T5560" s="27">
        <v>41974</v>
      </c>
      <c r="V5560">
        <v>1</v>
      </c>
      <c r="W5560" t="s">
        <v>36</v>
      </c>
      <c r="X5560" t="s">
        <v>279</v>
      </c>
      <c r="Y5560">
        <v>0</v>
      </c>
      <c r="AB5560" t="s">
        <v>237</v>
      </c>
      <c r="AH5560">
        <v>0</v>
      </c>
      <c r="AN5560" t="s">
        <v>238</v>
      </c>
      <c r="AO5560">
        <v>1</v>
      </c>
      <c r="AP5560" t="s">
        <v>239</v>
      </c>
      <c r="AQ5560" s="27">
        <v>41975</v>
      </c>
      <c r="AR5560" t="s">
        <v>240</v>
      </c>
      <c r="AS5560">
        <v>1</v>
      </c>
      <c r="AT5560" t="s">
        <v>239</v>
      </c>
      <c r="AU5560" s="27">
        <v>41975</v>
      </c>
    </row>
    <row r="5561" spans="1:47" x14ac:dyDescent="0.2">
      <c r="A5561">
        <v>5560</v>
      </c>
      <c r="B5561" t="s">
        <v>18754</v>
      </c>
      <c r="C5561" t="s">
        <v>3064</v>
      </c>
      <c r="D5561" t="s">
        <v>7255</v>
      </c>
      <c r="E5561" s="27">
        <v>41309</v>
      </c>
      <c r="F5561" t="s">
        <v>233</v>
      </c>
      <c r="G5561" s="27">
        <v>23019</v>
      </c>
      <c r="H5561">
        <v>53</v>
      </c>
      <c r="I5561" t="s">
        <v>234</v>
      </c>
      <c r="J5561" t="s">
        <v>353</v>
      </c>
      <c r="K5561">
        <v>0</v>
      </c>
      <c r="L5561">
        <v>1</v>
      </c>
      <c r="M5561">
        <v>0</v>
      </c>
      <c r="N5561">
        <v>0</v>
      </c>
      <c r="O5561">
        <v>1</v>
      </c>
      <c r="P5561">
        <v>-1</v>
      </c>
      <c r="Q5561" s="28">
        <v>41308.207638888889</v>
      </c>
      <c r="R5561" s="28">
        <v>41309.301388888889</v>
      </c>
      <c r="S5561" t="s">
        <v>18755</v>
      </c>
      <c r="T5561" s="27">
        <v>41308</v>
      </c>
      <c r="V5561">
        <v>1</v>
      </c>
      <c r="W5561" t="s">
        <v>32</v>
      </c>
      <c r="X5561" t="s">
        <v>364</v>
      </c>
      <c r="Y5561">
        <v>0</v>
      </c>
      <c r="AB5561" t="s">
        <v>237</v>
      </c>
      <c r="AH5561">
        <v>0</v>
      </c>
      <c r="AN5561" t="s">
        <v>238</v>
      </c>
      <c r="AO5561">
        <v>1</v>
      </c>
      <c r="AP5561" t="s">
        <v>239</v>
      </c>
      <c r="AQ5561" s="27">
        <v>41309</v>
      </c>
      <c r="AR5561" t="s">
        <v>240</v>
      </c>
      <c r="AS5561">
        <v>1</v>
      </c>
      <c r="AT5561" t="s">
        <v>239</v>
      </c>
      <c r="AU5561" s="27">
        <v>41309</v>
      </c>
    </row>
    <row r="5562" spans="1:47" x14ac:dyDescent="0.2">
      <c r="A5562">
        <v>5561</v>
      </c>
      <c r="B5562" t="s">
        <v>18756</v>
      </c>
      <c r="C5562" t="s">
        <v>2056</v>
      </c>
      <c r="D5562" t="s">
        <v>2261</v>
      </c>
      <c r="E5562" s="27">
        <v>41576</v>
      </c>
      <c r="F5562" t="s">
        <v>233</v>
      </c>
      <c r="G5562" s="27">
        <v>31176</v>
      </c>
      <c r="H5562">
        <v>30</v>
      </c>
      <c r="I5562" t="s">
        <v>244</v>
      </c>
      <c r="J5562" t="s">
        <v>250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-1</v>
      </c>
      <c r="Q5562" s="28">
        <v>41575.1875</v>
      </c>
      <c r="R5562" s="28">
        <v>41577.385416666664</v>
      </c>
      <c r="S5562" t="s">
        <v>18757</v>
      </c>
      <c r="T5562" s="27">
        <v>41575</v>
      </c>
      <c r="V5562">
        <v>1</v>
      </c>
      <c r="W5562" t="s">
        <v>32</v>
      </c>
      <c r="X5562" t="s">
        <v>359</v>
      </c>
      <c r="Y5562">
        <v>0</v>
      </c>
      <c r="AB5562" t="s">
        <v>237</v>
      </c>
      <c r="AH5562">
        <v>0</v>
      </c>
      <c r="AN5562" t="s">
        <v>238</v>
      </c>
      <c r="AO5562">
        <v>1</v>
      </c>
      <c r="AP5562" t="s">
        <v>239</v>
      </c>
      <c r="AQ5562" s="27">
        <v>41576</v>
      </c>
      <c r="AR5562" t="s">
        <v>240</v>
      </c>
      <c r="AS5562">
        <v>1</v>
      </c>
      <c r="AT5562" t="s">
        <v>239</v>
      </c>
      <c r="AU5562" s="27">
        <v>41576</v>
      </c>
    </row>
    <row r="5563" spans="1:47" x14ac:dyDescent="0.2">
      <c r="A5563">
        <v>5562</v>
      </c>
      <c r="B5563" t="s">
        <v>18758</v>
      </c>
      <c r="C5563" t="s">
        <v>6548</v>
      </c>
      <c r="D5563" t="s">
        <v>18759</v>
      </c>
      <c r="E5563" s="27">
        <v>41904</v>
      </c>
      <c r="F5563" t="s">
        <v>233</v>
      </c>
      <c r="G5563" s="27">
        <v>30848</v>
      </c>
      <c r="H5563">
        <v>31</v>
      </c>
      <c r="I5563" t="s">
        <v>244</v>
      </c>
      <c r="J5563" t="s">
        <v>353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-1</v>
      </c>
      <c r="Q5563" s="28">
        <v>41903.53125</v>
      </c>
      <c r="R5563" s="28">
        <v>41905.103472222225</v>
      </c>
      <c r="S5563" t="s">
        <v>18760</v>
      </c>
      <c r="T5563" s="27">
        <v>41903</v>
      </c>
      <c r="V5563">
        <v>1</v>
      </c>
      <c r="W5563" t="s">
        <v>36</v>
      </c>
      <c r="X5563" t="s">
        <v>801</v>
      </c>
      <c r="Y5563">
        <v>0</v>
      </c>
      <c r="AB5563" t="s">
        <v>237</v>
      </c>
      <c r="AH5563">
        <v>0</v>
      </c>
      <c r="AN5563" t="s">
        <v>238</v>
      </c>
      <c r="AO5563">
        <v>1</v>
      </c>
      <c r="AP5563" t="s">
        <v>239</v>
      </c>
      <c r="AQ5563" s="27">
        <v>41904</v>
      </c>
      <c r="AR5563" t="s">
        <v>240</v>
      </c>
      <c r="AS5563">
        <v>1</v>
      </c>
      <c r="AT5563" t="s">
        <v>239</v>
      </c>
      <c r="AU5563" s="27">
        <v>41904</v>
      </c>
    </row>
    <row r="5564" spans="1:47" x14ac:dyDescent="0.2">
      <c r="A5564">
        <v>5563</v>
      </c>
      <c r="B5564" t="s">
        <v>18761</v>
      </c>
      <c r="C5564" t="s">
        <v>288</v>
      </c>
      <c r="D5564" t="s">
        <v>18762</v>
      </c>
      <c r="E5564" s="27">
        <v>41383</v>
      </c>
      <c r="F5564" t="s">
        <v>233</v>
      </c>
      <c r="G5564" s="27">
        <v>30307</v>
      </c>
      <c r="H5564">
        <v>33</v>
      </c>
      <c r="I5564" t="s">
        <v>244</v>
      </c>
      <c r="J5564" t="s">
        <v>245</v>
      </c>
      <c r="K5564">
        <v>0</v>
      </c>
      <c r="L5564">
        <v>6</v>
      </c>
      <c r="M5564">
        <v>0</v>
      </c>
      <c r="N5564">
        <v>0</v>
      </c>
      <c r="O5564">
        <v>0</v>
      </c>
      <c r="P5564">
        <v>0</v>
      </c>
      <c r="Q5564" s="28">
        <v>41383.142361111109</v>
      </c>
      <c r="R5564" s="28">
        <v>41383.30972222222</v>
      </c>
      <c r="S5564" t="s">
        <v>18763</v>
      </c>
      <c r="T5564" s="27">
        <v>41383</v>
      </c>
      <c r="V5564">
        <v>0</v>
      </c>
      <c r="W5564" t="s">
        <v>32</v>
      </c>
      <c r="X5564" t="s">
        <v>261</v>
      </c>
      <c r="Y5564">
        <v>1</v>
      </c>
      <c r="AA5564" t="s">
        <v>18764</v>
      </c>
      <c r="AB5564" t="s">
        <v>36</v>
      </c>
      <c r="AC5564">
        <v>0</v>
      </c>
      <c r="AD5564" s="27">
        <v>41712</v>
      </c>
      <c r="AE5564" t="s">
        <v>279</v>
      </c>
      <c r="AF5564" s="27">
        <v>41712</v>
      </c>
      <c r="AG5564" s="27">
        <v>41740</v>
      </c>
      <c r="AH5564">
        <v>1</v>
      </c>
      <c r="AJ5564" t="s">
        <v>18764</v>
      </c>
      <c r="AK5564" t="s">
        <v>462</v>
      </c>
      <c r="AL5564" s="27">
        <v>41712</v>
      </c>
      <c r="AM5564" t="s">
        <v>279</v>
      </c>
      <c r="AN5564" t="s">
        <v>238</v>
      </c>
      <c r="AO5564">
        <v>3</v>
      </c>
      <c r="AP5564" t="s">
        <v>239</v>
      </c>
      <c r="AQ5564" s="27">
        <v>41383</v>
      </c>
      <c r="AR5564" t="s">
        <v>240</v>
      </c>
      <c r="AS5564">
        <v>6</v>
      </c>
      <c r="AT5564" t="s">
        <v>246</v>
      </c>
      <c r="AU5564" s="27">
        <v>41383</v>
      </c>
    </row>
    <row r="5565" spans="1:47" x14ac:dyDescent="0.2">
      <c r="A5565">
        <v>5564</v>
      </c>
      <c r="B5565" t="s">
        <v>18765</v>
      </c>
      <c r="C5565" t="s">
        <v>18766</v>
      </c>
      <c r="D5565" t="s">
        <v>17743</v>
      </c>
      <c r="E5565" s="27">
        <v>41314</v>
      </c>
      <c r="F5565" t="s">
        <v>233</v>
      </c>
      <c r="G5565" s="27">
        <v>29569</v>
      </c>
      <c r="H5565">
        <v>35</v>
      </c>
      <c r="I5565" t="s">
        <v>244</v>
      </c>
      <c r="J5565" t="s">
        <v>250</v>
      </c>
      <c r="K5565">
        <v>0</v>
      </c>
      <c r="L5565">
        <v>4</v>
      </c>
      <c r="M5565">
        <v>0</v>
      </c>
      <c r="N5565">
        <v>0</v>
      </c>
      <c r="O5565">
        <v>5</v>
      </c>
      <c r="P5565">
        <v>-1</v>
      </c>
      <c r="Q5565" s="28">
        <v>41313.054861111108</v>
      </c>
      <c r="R5565" s="28">
        <v>41538.20416666667</v>
      </c>
      <c r="S5565" t="s">
        <v>18767</v>
      </c>
      <c r="T5565" s="27">
        <v>41313</v>
      </c>
      <c r="V5565">
        <v>1</v>
      </c>
      <c r="W5565" t="s">
        <v>32</v>
      </c>
      <c r="X5565" t="s">
        <v>720</v>
      </c>
      <c r="Y5565">
        <v>1</v>
      </c>
      <c r="AA5565" t="s">
        <v>18768</v>
      </c>
      <c r="AB5565" t="s">
        <v>32</v>
      </c>
      <c r="AC5565">
        <v>0</v>
      </c>
      <c r="AD5565" s="27">
        <v>41795</v>
      </c>
      <c r="AE5565" t="s">
        <v>261</v>
      </c>
      <c r="AF5565" s="27">
        <v>41795</v>
      </c>
      <c r="AG5565" s="27">
        <v>42037</v>
      </c>
      <c r="AH5565">
        <v>1</v>
      </c>
      <c r="AJ5565" t="s">
        <v>18769</v>
      </c>
      <c r="AK5565" t="s">
        <v>462</v>
      </c>
      <c r="AL5565" s="27">
        <v>42060</v>
      </c>
      <c r="AM5565" t="s">
        <v>279</v>
      </c>
      <c r="AN5565" t="s">
        <v>238</v>
      </c>
      <c r="AO5565">
        <v>3</v>
      </c>
      <c r="AP5565" t="s">
        <v>239</v>
      </c>
      <c r="AQ5565" s="27">
        <v>41314</v>
      </c>
      <c r="AR5565" t="s">
        <v>240</v>
      </c>
      <c r="AS5565">
        <v>4</v>
      </c>
      <c r="AT5565" t="s">
        <v>239</v>
      </c>
      <c r="AU5565" s="27">
        <v>41314</v>
      </c>
    </row>
    <row r="5566" spans="1:47" x14ac:dyDescent="0.2">
      <c r="A5566">
        <v>5565</v>
      </c>
      <c r="B5566" t="s">
        <v>18770</v>
      </c>
      <c r="C5566" t="s">
        <v>1246</v>
      </c>
      <c r="D5566" t="s">
        <v>10081</v>
      </c>
      <c r="E5566" s="27">
        <v>41849</v>
      </c>
      <c r="F5566" t="s">
        <v>233</v>
      </c>
      <c r="G5566" s="27">
        <v>27905</v>
      </c>
      <c r="H5566">
        <v>39</v>
      </c>
      <c r="I5566" t="s">
        <v>244</v>
      </c>
      <c r="J5566" t="s">
        <v>250</v>
      </c>
      <c r="K5566">
        <v>0</v>
      </c>
      <c r="L5566">
        <v>4</v>
      </c>
      <c r="M5566">
        <v>0</v>
      </c>
      <c r="N5566">
        <v>0</v>
      </c>
      <c r="O5566">
        <v>0</v>
      </c>
      <c r="P5566">
        <v>0</v>
      </c>
      <c r="Q5566" s="28">
        <v>41849.077777777777</v>
      </c>
      <c r="R5566" s="28">
        <v>41849.324999999997</v>
      </c>
      <c r="S5566" t="s">
        <v>18771</v>
      </c>
      <c r="T5566" s="27">
        <v>41849</v>
      </c>
      <c r="V5566">
        <v>0</v>
      </c>
      <c r="W5566" t="s">
        <v>36</v>
      </c>
      <c r="X5566" t="s">
        <v>279</v>
      </c>
      <c r="Y5566">
        <v>0</v>
      </c>
      <c r="AB5566" t="s">
        <v>237</v>
      </c>
      <c r="AH5566">
        <v>0</v>
      </c>
      <c r="AN5566" t="s">
        <v>238</v>
      </c>
      <c r="AO5566">
        <v>2</v>
      </c>
      <c r="AP5566" t="s">
        <v>239</v>
      </c>
      <c r="AQ5566" s="27">
        <v>41849</v>
      </c>
      <c r="AR5566" t="s">
        <v>240</v>
      </c>
      <c r="AS5566">
        <v>4</v>
      </c>
      <c r="AT5566" t="s">
        <v>239</v>
      </c>
      <c r="AU5566" s="27">
        <v>41849</v>
      </c>
    </row>
    <row r="5567" spans="1:47" x14ac:dyDescent="0.2">
      <c r="A5567">
        <v>5566</v>
      </c>
      <c r="B5567" t="s">
        <v>18772</v>
      </c>
      <c r="C5567" t="s">
        <v>1262</v>
      </c>
      <c r="D5567" t="s">
        <v>4874</v>
      </c>
      <c r="E5567" s="27">
        <v>41655</v>
      </c>
      <c r="F5567" t="s">
        <v>233</v>
      </c>
      <c r="G5567" s="27">
        <v>35073</v>
      </c>
      <c r="H5567">
        <v>20</v>
      </c>
      <c r="I5567" t="s">
        <v>259</v>
      </c>
      <c r="J5567" t="s">
        <v>250</v>
      </c>
      <c r="K5567">
        <v>13</v>
      </c>
      <c r="L5567">
        <v>10</v>
      </c>
      <c r="M5567">
        <v>0</v>
      </c>
      <c r="N5567">
        <v>1</v>
      </c>
      <c r="O5567">
        <v>13</v>
      </c>
      <c r="P5567">
        <v>-1</v>
      </c>
      <c r="Q5567" s="28">
        <v>41654.135416666664</v>
      </c>
      <c r="R5567" s="28">
        <v>41778.532638888886</v>
      </c>
      <c r="S5567" t="s">
        <v>18773</v>
      </c>
      <c r="U5567" s="27">
        <v>41654</v>
      </c>
      <c r="V5567">
        <v>1</v>
      </c>
      <c r="W5567" t="s">
        <v>32</v>
      </c>
      <c r="X5567" t="s">
        <v>274</v>
      </c>
      <c r="Y5567">
        <v>0</v>
      </c>
      <c r="AB5567" t="s">
        <v>237</v>
      </c>
      <c r="AH5567">
        <v>0</v>
      </c>
      <c r="AN5567" t="s">
        <v>238</v>
      </c>
      <c r="AO5567">
        <v>8</v>
      </c>
      <c r="AP5567" t="s">
        <v>269</v>
      </c>
      <c r="AQ5567" s="27">
        <v>41655</v>
      </c>
      <c r="AR5567" t="s">
        <v>240</v>
      </c>
      <c r="AS5567">
        <v>10</v>
      </c>
      <c r="AT5567" t="s">
        <v>269</v>
      </c>
      <c r="AU5567" s="27">
        <v>41655</v>
      </c>
    </row>
    <row r="5568" spans="1:47" x14ac:dyDescent="0.2">
      <c r="A5568">
        <v>5567</v>
      </c>
      <c r="B5568" t="s">
        <v>18774</v>
      </c>
      <c r="C5568" t="s">
        <v>4747</v>
      </c>
      <c r="D5568" t="s">
        <v>12896</v>
      </c>
      <c r="E5568" s="27">
        <v>41635</v>
      </c>
      <c r="F5568" t="s">
        <v>294</v>
      </c>
      <c r="G5568" s="27">
        <v>30243</v>
      </c>
      <c r="H5568">
        <v>33</v>
      </c>
      <c r="I5568" t="s">
        <v>244</v>
      </c>
      <c r="J5568" t="s">
        <v>250</v>
      </c>
      <c r="K5568">
        <v>0</v>
      </c>
      <c r="L5568">
        <v>2</v>
      </c>
      <c r="M5568">
        <v>0</v>
      </c>
      <c r="N5568">
        <v>0</v>
      </c>
      <c r="O5568">
        <v>0</v>
      </c>
      <c r="P5568">
        <v>-1</v>
      </c>
      <c r="Q5568" s="28">
        <v>41634.286111111112</v>
      </c>
      <c r="R5568" s="28">
        <v>41636.045138888891</v>
      </c>
      <c r="S5568" t="s">
        <v>18775</v>
      </c>
      <c r="T5568" s="27">
        <v>41634</v>
      </c>
      <c r="V5568">
        <v>1</v>
      </c>
      <c r="W5568" t="s">
        <v>32</v>
      </c>
      <c r="X5568" t="s">
        <v>2223</v>
      </c>
      <c r="Y5568">
        <v>0</v>
      </c>
      <c r="AB5568" t="s">
        <v>237</v>
      </c>
      <c r="AH5568">
        <v>0</v>
      </c>
      <c r="AN5568" t="s">
        <v>238</v>
      </c>
      <c r="AO5568">
        <v>2</v>
      </c>
      <c r="AP5568" t="s">
        <v>239</v>
      </c>
      <c r="AQ5568" s="27">
        <v>41635</v>
      </c>
      <c r="AR5568" t="s">
        <v>240</v>
      </c>
      <c r="AS5568">
        <v>2</v>
      </c>
      <c r="AT5568" t="s">
        <v>239</v>
      </c>
      <c r="AU5568" s="27">
        <v>41635</v>
      </c>
    </row>
    <row r="5569" spans="1:47" x14ac:dyDescent="0.2">
      <c r="A5569">
        <v>5568</v>
      </c>
      <c r="B5569" t="s">
        <v>18776</v>
      </c>
      <c r="C5569" t="s">
        <v>18777</v>
      </c>
      <c r="D5569" t="s">
        <v>10122</v>
      </c>
      <c r="E5569" s="27">
        <v>41367</v>
      </c>
      <c r="F5569" t="s">
        <v>233</v>
      </c>
      <c r="G5569" s="27">
        <v>18539</v>
      </c>
      <c r="H5569">
        <v>65</v>
      </c>
      <c r="I5569" t="s">
        <v>234</v>
      </c>
      <c r="J5569" t="s">
        <v>250</v>
      </c>
      <c r="K5569">
        <v>0</v>
      </c>
      <c r="L5569">
        <v>10</v>
      </c>
      <c r="M5569">
        <v>0</v>
      </c>
      <c r="N5569">
        <v>0</v>
      </c>
      <c r="O5569">
        <v>11</v>
      </c>
      <c r="S5569" t="s">
        <v>18778</v>
      </c>
      <c r="T5569" s="27">
        <v>39136</v>
      </c>
      <c r="V5569">
        <v>2231</v>
      </c>
      <c r="W5569" t="s">
        <v>32</v>
      </c>
      <c r="X5569" t="s">
        <v>261</v>
      </c>
      <c r="Y5569">
        <v>0</v>
      </c>
      <c r="AB5569" t="s">
        <v>237</v>
      </c>
      <c r="AH5569">
        <v>0</v>
      </c>
      <c r="AN5569" t="s">
        <v>238</v>
      </c>
      <c r="AO5569">
        <v>4</v>
      </c>
      <c r="AP5569" t="s">
        <v>239</v>
      </c>
      <c r="AQ5569" s="27">
        <v>41367</v>
      </c>
      <c r="AR5569" t="s">
        <v>240</v>
      </c>
      <c r="AS5569">
        <v>10</v>
      </c>
      <c r="AT5569" t="s">
        <v>269</v>
      </c>
      <c r="AU5569" s="27">
        <v>41367</v>
      </c>
    </row>
    <row r="5570" spans="1:47" x14ac:dyDescent="0.2">
      <c r="A5570">
        <v>5569</v>
      </c>
      <c r="B5570" t="s">
        <v>18779</v>
      </c>
      <c r="C5570" t="s">
        <v>242</v>
      </c>
      <c r="D5570" t="s">
        <v>18780</v>
      </c>
      <c r="E5570" s="27">
        <v>41543</v>
      </c>
      <c r="F5570" t="s">
        <v>233</v>
      </c>
      <c r="G5570" s="27">
        <v>20617</v>
      </c>
      <c r="H5570">
        <v>59</v>
      </c>
      <c r="I5570" t="s">
        <v>234</v>
      </c>
      <c r="J5570" t="s">
        <v>22</v>
      </c>
      <c r="K5570">
        <v>0</v>
      </c>
      <c r="L5570">
        <v>1</v>
      </c>
      <c r="M5570">
        <v>0</v>
      </c>
      <c r="N5570">
        <v>0</v>
      </c>
      <c r="O5570">
        <v>1</v>
      </c>
      <c r="P5570">
        <v>-25</v>
      </c>
      <c r="Q5570" s="28">
        <v>41518.45416666667</v>
      </c>
      <c r="R5570" s="28">
        <v>41519.04583333333</v>
      </c>
      <c r="S5570" t="s">
        <v>18781</v>
      </c>
      <c r="T5570" s="27">
        <v>41518</v>
      </c>
      <c r="V5570">
        <v>25</v>
      </c>
      <c r="W5570" t="s">
        <v>36</v>
      </c>
      <c r="X5570" t="s">
        <v>279</v>
      </c>
      <c r="Y5570">
        <v>0</v>
      </c>
      <c r="AB5570" t="s">
        <v>237</v>
      </c>
      <c r="AH5570">
        <v>0</v>
      </c>
      <c r="AN5570" t="s">
        <v>238</v>
      </c>
      <c r="AO5570">
        <v>1</v>
      </c>
      <c r="AP5570" t="s">
        <v>239</v>
      </c>
      <c r="AQ5570" s="27">
        <v>41543</v>
      </c>
      <c r="AR5570" t="s">
        <v>240</v>
      </c>
      <c r="AS5570">
        <v>1</v>
      </c>
      <c r="AT5570" t="s">
        <v>239</v>
      </c>
      <c r="AU5570" s="27">
        <v>41543</v>
      </c>
    </row>
    <row r="5571" spans="1:47" x14ac:dyDescent="0.2">
      <c r="A5571">
        <v>5570</v>
      </c>
      <c r="B5571" t="s">
        <v>18782</v>
      </c>
      <c r="C5571" t="s">
        <v>18783</v>
      </c>
      <c r="D5571" t="s">
        <v>18784</v>
      </c>
      <c r="E5571" s="27">
        <v>41757</v>
      </c>
      <c r="F5571" t="s">
        <v>233</v>
      </c>
      <c r="G5571" s="27">
        <v>31355</v>
      </c>
      <c r="H5571">
        <v>30</v>
      </c>
      <c r="I5571" t="s">
        <v>244</v>
      </c>
      <c r="J5571" t="s">
        <v>353</v>
      </c>
      <c r="K5571">
        <v>0</v>
      </c>
      <c r="L5571">
        <v>9</v>
      </c>
      <c r="M5571">
        <v>0</v>
      </c>
      <c r="N5571">
        <v>0</v>
      </c>
      <c r="O5571">
        <v>1</v>
      </c>
      <c r="P5571">
        <v>-1</v>
      </c>
      <c r="Q5571" s="28">
        <v>41756.206944444442</v>
      </c>
      <c r="R5571" s="28">
        <v>41773.118055555555</v>
      </c>
      <c r="S5571" t="s">
        <v>18785</v>
      </c>
      <c r="T5571" s="27">
        <v>41756</v>
      </c>
      <c r="V5571">
        <v>1</v>
      </c>
      <c r="W5571" t="s">
        <v>32</v>
      </c>
      <c r="X5571" t="s">
        <v>4156</v>
      </c>
      <c r="Y5571">
        <v>0</v>
      </c>
      <c r="AB5571" t="s">
        <v>237</v>
      </c>
      <c r="AH5571">
        <v>0</v>
      </c>
      <c r="AN5571" t="s">
        <v>238</v>
      </c>
      <c r="AO5571">
        <v>6</v>
      </c>
      <c r="AP5571" t="s">
        <v>246</v>
      </c>
      <c r="AQ5571" s="27">
        <v>41757</v>
      </c>
      <c r="AR5571" t="s">
        <v>240</v>
      </c>
      <c r="AS5571">
        <v>9</v>
      </c>
      <c r="AT5571" t="s">
        <v>269</v>
      </c>
      <c r="AU5571" s="27">
        <v>41757</v>
      </c>
    </row>
    <row r="5572" spans="1:47" x14ac:dyDescent="0.2">
      <c r="A5572">
        <v>5571</v>
      </c>
      <c r="B5572" t="s">
        <v>18786</v>
      </c>
      <c r="C5572" t="s">
        <v>2600</v>
      </c>
      <c r="D5572" t="s">
        <v>13171</v>
      </c>
      <c r="E5572" s="27">
        <v>41872</v>
      </c>
      <c r="F5572" t="s">
        <v>233</v>
      </c>
      <c r="G5572" s="27">
        <v>31530</v>
      </c>
      <c r="H5572">
        <v>29</v>
      </c>
      <c r="I5572" t="s">
        <v>244</v>
      </c>
      <c r="J5572" t="s">
        <v>245</v>
      </c>
      <c r="K5572">
        <v>0</v>
      </c>
      <c r="L5572">
        <v>6</v>
      </c>
      <c r="M5572">
        <v>0</v>
      </c>
      <c r="N5572">
        <v>0</v>
      </c>
      <c r="O5572">
        <v>7</v>
      </c>
      <c r="P5572">
        <v>-15</v>
      </c>
      <c r="Q5572" s="28">
        <v>41857.137499999997</v>
      </c>
      <c r="R5572" s="28">
        <v>41871.400694444441</v>
      </c>
      <c r="S5572" t="s">
        <v>18787</v>
      </c>
      <c r="U5572" s="27">
        <v>41857</v>
      </c>
      <c r="V5572">
        <v>15</v>
      </c>
      <c r="W5572" t="s">
        <v>32</v>
      </c>
      <c r="X5572" t="s">
        <v>274</v>
      </c>
      <c r="Y5572">
        <v>0</v>
      </c>
      <c r="AB5572" t="s">
        <v>237</v>
      </c>
      <c r="AH5572">
        <v>0</v>
      </c>
      <c r="AN5572" t="s">
        <v>238</v>
      </c>
      <c r="AO5572">
        <v>6</v>
      </c>
      <c r="AP5572" t="s">
        <v>246</v>
      </c>
      <c r="AQ5572" s="27">
        <v>41872</v>
      </c>
      <c r="AR5572" t="s">
        <v>240</v>
      </c>
      <c r="AS5572">
        <v>6</v>
      </c>
      <c r="AT5572" t="s">
        <v>246</v>
      </c>
      <c r="AU5572" s="27">
        <v>41872</v>
      </c>
    </row>
    <row r="5573" spans="1:47" x14ac:dyDescent="0.2">
      <c r="A5573">
        <v>5572</v>
      </c>
      <c r="B5573" t="s">
        <v>18788</v>
      </c>
      <c r="C5573" t="s">
        <v>953</v>
      </c>
      <c r="D5573" t="s">
        <v>18789</v>
      </c>
      <c r="E5573" s="27">
        <v>41648</v>
      </c>
      <c r="F5573" t="s">
        <v>294</v>
      </c>
      <c r="G5573" s="27">
        <v>28763</v>
      </c>
      <c r="H5573">
        <v>37</v>
      </c>
      <c r="I5573" t="s">
        <v>244</v>
      </c>
      <c r="J5573" t="s">
        <v>250</v>
      </c>
      <c r="K5573">
        <v>0</v>
      </c>
      <c r="L5573">
        <v>5</v>
      </c>
      <c r="M5573">
        <v>0</v>
      </c>
      <c r="N5573">
        <v>0</v>
      </c>
      <c r="O5573">
        <v>4</v>
      </c>
      <c r="S5573" t="s">
        <v>18790</v>
      </c>
      <c r="U5573" s="27">
        <v>41647</v>
      </c>
      <c r="V5573">
        <v>1</v>
      </c>
      <c r="W5573" t="s">
        <v>36</v>
      </c>
      <c r="X5573" t="s">
        <v>274</v>
      </c>
      <c r="Y5573">
        <v>0</v>
      </c>
      <c r="AB5573" t="s">
        <v>237</v>
      </c>
      <c r="AH5573">
        <v>0</v>
      </c>
      <c r="AN5573" t="s">
        <v>238</v>
      </c>
      <c r="AO5573">
        <v>3</v>
      </c>
      <c r="AP5573" t="s">
        <v>239</v>
      </c>
      <c r="AQ5573" s="27">
        <v>41648</v>
      </c>
      <c r="AR5573" t="s">
        <v>240</v>
      </c>
      <c r="AS5573">
        <v>5</v>
      </c>
      <c r="AT5573" t="s">
        <v>246</v>
      </c>
      <c r="AU5573" s="27">
        <v>41648</v>
      </c>
    </row>
    <row r="5574" spans="1:47" x14ac:dyDescent="0.2">
      <c r="A5574">
        <v>5573</v>
      </c>
      <c r="B5574" t="s">
        <v>18791</v>
      </c>
      <c r="C5574" t="s">
        <v>18792</v>
      </c>
      <c r="D5574" t="s">
        <v>18793</v>
      </c>
      <c r="E5574" s="27">
        <v>41530</v>
      </c>
      <c r="F5574" t="s">
        <v>294</v>
      </c>
      <c r="G5574" s="27">
        <v>30236</v>
      </c>
      <c r="H5574">
        <v>33</v>
      </c>
      <c r="I5574" t="s">
        <v>244</v>
      </c>
      <c r="J5574" t="s">
        <v>245</v>
      </c>
      <c r="K5574">
        <v>0</v>
      </c>
      <c r="L5574">
        <v>7</v>
      </c>
      <c r="M5574">
        <v>0</v>
      </c>
      <c r="N5574">
        <v>0</v>
      </c>
      <c r="O5574">
        <v>1</v>
      </c>
      <c r="P5574">
        <v>-1</v>
      </c>
      <c r="Q5574" s="28">
        <v>41529.419444444444</v>
      </c>
      <c r="R5574" s="28">
        <v>41614.175000000003</v>
      </c>
      <c r="S5574" t="s">
        <v>18794</v>
      </c>
      <c r="U5574" s="27">
        <v>41529</v>
      </c>
      <c r="V5574">
        <v>1</v>
      </c>
      <c r="W5574" t="s">
        <v>32</v>
      </c>
      <c r="X5574" t="s">
        <v>274</v>
      </c>
      <c r="Y5574">
        <v>0</v>
      </c>
      <c r="AB5574" t="s">
        <v>237</v>
      </c>
      <c r="AH5574">
        <v>0</v>
      </c>
      <c r="AN5574" t="s">
        <v>238</v>
      </c>
      <c r="AO5574">
        <v>5</v>
      </c>
      <c r="AP5574" t="s">
        <v>246</v>
      </c>
      <c r="AQ5574" s="27">
        <v>41530</v>
      </c>
      <c r="AR5574" t="s">
        <v>240</v>
      </c>
      <c r="AS5574">
        <v>7</v>
      </c>
      <c r="AT5574" t="s">
        <v>246</v>
      </c>
      <c r="AU5574" s="27">
        <v>41530</v>
      </c>
    </row>
    <row r="5575" spans="1:47" x14ac:dyDescent="0.2">
      <c r="A5575">
        <v>5574</v>
      </c>
      <c r="B5575" t="s">
        <v>18795</v>
      </c>
      <c r="C5575" t="s">
        <v>2056</v>
      </c>
      <c r="D5575" t="s">
        <v>565</v>
      </c>
      <c r="E5575" s="27">
        <v>41523</v>
      </c>
      <c r="F5575" t="s">
        <v>233</v>
      </c>
      <c r="G5575" s="27">
        <v>32563</v>
      </c>
      <c r="H5575">
        <v>27</v>
      </c>
      <c r="I5575" t="s">
        <v>244</v>
      </c>
      <c r="J5575" t="s">
        <v>250</v>
      </c>
      <c r="K5575">
        <v>0</v>
      </c>
      <c r="L5575">
        <v>7</v>
      </c>
      <c r="M5575">
        <v>0</v>
      </c>
      <c r="N5575">
        <v>0</v>
      </c>
      <c r="O5575">
        <v>2</v>
      </c>
      <c r="P5575">
        <v>-1</v>
      </c>
      <c r="Q5575" s="28">
        <v>41522.145138888889</v>
      </c>
      <c r="R5575" s="28">
        <v>41654.436111111114</v>
      </c>
      <c r="S5575" t="s">
        <v>18796</v>
      </c>
      <c r="U5575" s="27">
        <v>41522</v>
      </c>
      <c r="V5575">
        <v>1</v>
      </c>
      <c r="W5575" t="s">
        <v>32</v>
      </c>
      <c r="X5575" t="s">
        <v>274</v>
      </c>
      <c r="Y5575">
        <v>1</v>
      </c>
      <c r="AA5575" t="s">
        <v>18797</v>
      </c>
      <c r="AB5575" t="s">
        <v>36</v>
      </c>
      <c r="AD5575" s="27">
        <v>42235</v>
      </c>
      <c r="AE5575" t="s">
        <v>1488</v>
      </c>
      <c r="AH5575">
        <v>0</v>
      </c>
      <c r="AN5575" t="s">
        <v>238</v>
      </c>
      <c r="AO5575">
        <v>7</v>
      </c>
      <c r="AP5575" t="s">
        <v>246</v>
      </c>
      <c r="AQ5575" s="27">
        <v>41523</v>
      </c>
      <c r="AR5575" t="s">
        <v>240</v>
      </c>
      <c r="AS5575">
        <v>7</v>
      </c>
      <c r="AT5575" t="s">
        <v>246</v>
      </c>
      <c r="AU5575" s="27">
        <v>41523</v>
      </c>
    </row>
    <row r="5576" spans="1:47" x14ac:dyDescent="0.2">
      <c r="A5576">
        <v>5575</v>
      </c>
      <c r="B5576" t="s">
        <v>18798</v>
      </c>
      <c r="C5576" t="s">
        <v>18799</v>
      </c>
      <c r="D5576" t="s">
        <v>6403</v>
      </c>
      <c r="E5576" s="27">
        <v>41605</v>
      </c>
      <c r="F5576" t="s">
        <v>294</v>
      </c>
      <c r="G5576" s="27">
        <v>31581</v>
      </c>
      <c r="H5576">
        <v>29</v>
      </c>
      <c r="I5576" t="s">
        <v>244</v>
      </c>
      <c r="J5576" t="s">
        <v>250</v>
      </c>
      <c r="K5576">
        <v>0</v>
      </c>
      <c r="L5576">
        <v>7</v>
      </c>
      <c r="M5576">
        <v>0</v>
      </c>
      <c r="N5576">
        <v>0</v>
      </c>
      <c r="O5576">
        <v>9</v>
      </c>
      <c r="P5576">
        <v>-1</v>
      </c>
      <c r="Q5576" s="28">
        <v>41604.435416666667</v>
      </c>
      <c r="R5576" s="28">
        <v>41619.175694444442</v>
      </c>
      <c r="S5576" t="s">
        <v>18800</v>
      </c>
      <c r="T5576" s="27">
        <v>41604</v>
      </c>
      <c r="V5576">
        <v>1</v>
      </c>
      <c r="W5576" t="s">
        <v>32</v>
      </c>
      <c r="X5576" t="s">
        <v>11531</v>
      </c>
      <c r="Y5576">
        <v>1</v>
      </c>
      <c r="AA5576" t="s">
        <v>18801</v>
      </c>
      <c r="AB5576" t="s">
        <v>32</v>
      </c>
      <c r="AC5576">
        <v>135</v>
      </c>
      <c r="AD5576" s="27">
        <v>42070</v>
      </c>
      <c r="AE5576" t="s">
        <v>2254</v>
      </c>
      <c r="AF5576" s="27">
        <v>42205</v>
      </c>
      <c r="AG5576" s="27">
        <v>42206</v>
      </c>
      <c r="AH5576">
        <v>0</v>
      </c>
      <c r="AN5576" t="s">
        <v>238</v>
      </c>
      <c r="AO5576">
        <v>5</v>
      </c>
      <c r="AP5576" t="s">
        <v>246</v>
      </c>
      <c r="AQ5576" s="27">
        <v>41605</v>
      </c>
      <c r="AR5576" t="s">
        <v>240</v>
      </c>
      <c r="AS5576">
        <v>7</v>
      </c>
      <c r="AT5576" t="s">
        <v>246</v>
      </c>
      <c r="AU5576" s="27">
        <v>41605</v>
      </c>
    </row>
    <row r="5577" spans="1:47" x14ac:dyDescent="0.2">
      <c r="A5577">
        <v>5576</v>
      </c>
      <c r="B5577" t="s">
        <v>18802</v>
      </c>
      <c r="C5577" t="s">
        <v>693</v>
      </c>
      <c r="D5577" t="s">
        <v>3067</v>
      </c>
      <c r="E5577" s="27">
        <v>41948</v>
      </c>
      <c r="F5577" t="s">
        <v>233</v>
      </c>
      <c r="G5577" s="27">
        <v>32855</v>
      </c>
      <c r="H5577">
        <v>26</v>
      </c>
      <c r="I5577" t="s">
        <v>244</v>
      </c>
      <c r="J5577" t="s">
        <v>3068</v>
      </c>
      <c r="K5577">
        <v>0</v>
      </c>
      <c r="L5577">
        <v>8</v>
      </c>
      <c r="M5577">
        <v>0</v>
      </c>
      <c r="N5577">
        <v>0</v>
      </c>
      <c r="O5577">
        <v>11</v>
      </c>
      <c r="P5577">
        <v>64</v>
      </c>
      <c r="Q5577" s="28">
        <v>42012.53402777778</v>
      </c>
      <c r="R5577" s="28">
        <v>42254.118055555555</v>
      </c>
      <c r="S5577" t="s">
        <v>18803</v>
      </c>
      <c r="T5577" s="27">
        <v>41798</v>
      </c>
      <c r="V5577">
        <v>150</v>
      </c>
      <c r="W5577" t="s">
        <v>32</v>
      </c>
      <c r="X5577" t="s">
        <v>261</v>
      </c>
      <c r="Y5577">
        <v>1</v>
      </c>
      <c r="AA5577" t="s">
        <v>18804</v>
      </c>
      <c r="AB5577" t="s">
        <v>36</v>
      </c>
      <c r="AD5577" s="27">
        <v>42366</v>
      </c>
      <c r="AE5577" t="s">
        <v>279</v>
      </c>
      <c r="AH5577">
        <v>1</v>
      </c>
      <c r="AJ5577" t="s">
        <v>18804</v>
      </c>
      <c r="AK5577" t="s">
        <v>462</v>
      </c>
      <c r="AL5577" s="27">
        <v>42366</v>
      </c>
      <c r="AM5577" t="s">
        <v>279</v>
      </c>
      <c r="AN5577" t="s">
        <v>238</v>
      </c>
      <c r="AO5577">
        <v>5</v>
      </c>
      <c r="AP5577" t="s">
        <v>246</v>
      </c>
      <c r="AQ5577" s="27">
        <v>41948</v>
      </c>
      <c r="AR5577" t="s">
        <v>240</v>
      </c>
      <c r="AS5577">
        <v>8</v>
      </c>
      <c r="AT5577" t="s">
        <v>269</v>
      </c>
      <c r="AU5577" s="27">
        <v>41948</v>
      </c>
    </row>
    <row r="5578" spans="1:47" x14ac:dyDescent="0.2">
      <c r="A5578">
        <v>5577</v>
      </c>
      <c r="B5578" t="s">
        <v>18805</v>
      </c>
      <c r="C5578" t="s">
        <v>3280</v>
      </c>
      <c r="D5578" t="s">
        <v>9142</v>
      </c>
      <c r="E5578" s="27">
        <v>41584</v>
      </c>
      <c r="F5578" t="s">
        <v>233</v>
      </c>
      <c r="G5578" s="27">
        <v>25878</v>
      </c>
      <c r="H5578">
        <v>45</v>
      </c>
      <c r="I5578" t="s">
        <v>234</v>
      </c>
      <c r="J5578" t="s">
        <v>250</v>
      </c>
      <c r="K5578">
        <v>0</v>
      </c>
      <c r="L5578">
        <v>7</v>
      </c>
      <c r="M5578">
        <v>0</v>
      </c>
      <c r="N5578">
        <v>0</v>
      </c>
      <c r="O5578">
        <v>14</v>
      </c>
      <c r="P5578">
        <v>133</v>
      </c>
      <c r="Q5578" s="28">
        <v>41717.365972222222</v>
      </c>
      <c r="R5578" s="28">
        <v>41886.281944444447</v>
      </c>
      <c r="S5578" t="s">
        <v>18806</v>
      </c>
      <c r="T5578" s="27">
        <v>41087</v>
      </c>
      <c r="V5578">
        <v>497</v>
      </c>
      <c r="W5578" t="s">
        <v>32</v>
      </c>
      <c r="X5578" t="s">
        <v>867</v>
      </c>
      <c r="Y5578">
        <v>0</v>
      </c>
      <c r="AB5578" t="s">
        <v>237</v>
      </c>
      <c r="AH5578">
        <v>0</v>
      </c>
      <c r="AN5578" t="s">
        <v>238</v>
      </c>
      <c r="AO5578">
        <v>2</v>
      </c>
      <c r="AP5578" t="s">
        <v>239</v>
      </c>
      <c r="AQ5578" s="27">
        <v>41584</v>
      </c>
      <c r="AR5578" t="s">
        <v>240</v>
      </c>
      <c r="AS5578">
        <v>7</v>
      </c>
      <c r="AT5578" t="s">
        <v>246</v>
      </c>
      <c r="AU5578" s="27">
        <v>41584</v>
      </c>
    </row>
    <row r="5579" spans="1:47" x14ac:dyDescent="0.2">
      <c r="A5579">
        <v>5578</v>
      </c>
      <c r="B5579" t="s">
        <v>18807</v>
      </c>
      <c r="C5579" t="s">
        <v>281</v>
      </c>
      <c r="D5579" t="s">
        <v>8635</v>
      </c>
      <c r="E5579" s="27">
        <v>41585</v>
      </c>
      <c r="F5579" t="s">
        <v>233</v>
      </c>
      <c r="G5579" s="27">
        <v>33499</v>
      </c>
      <c r="H5579">
        <v>24</v>
      </c>
      <c r="I5579" t="s">
        <v>259</v>
      </c>
      <c r="J5579" t="s">
        <v>250</v>
      </c>
      <c r="K5579">
        <v>0</v>
      </c>
      <c r="L5579">
        <v>10</v>
      </c>
      <c r="M5579">
        <v>0</v>
      </c>
      <c r="N5579">
        <v>3</v>
      </c>
      <c r="O5579">
        <v>3</v>
      </c>
      <c r="P5579">
        <v>-1</v>
      </c>
      <c r="Q5579" s="28">
        <v>41584.274305555555</v>
      </c>
      <c r="R5579" s="28">
        <v>41628.382638888892</v>
      </c>
      <c r="S5579" t="s">
        <v>18808</v>
      </c>
      <c r="T5579" s="27">
        <v>41584</v>
      </c>
      <c r="V5579">
        <v>1</v>
      </c>
      <c r="W5579" t="s">
        <v>32</v>
      </c>
      <c r="X5579" t="s">
        <v>974</v>
      </c>
      <c r="Y5579">
        <v>1</v>
      </c>
      <c r="AA5579" t="s">
        <v>18809</v>
      </c>
      <c r="AB5579" t="s">
        <v>36</v>
      </c>
      <c r="AD5579" s="27">
        <v>41857</v>
      </c>
      <c r="AE5579" t="s">
        <v>279</v>
      </c>
      <c r="AH5579">
        <v>1</v>
      </c>
      <c r="AJ5579" t="s">
        <v>18809</v>
      </c>
      <c r="AK5579" t="s">
        <v>462</v>
      </c>
      <c r="AL5579" s="27">
        <v>41857</v>
      </c>
      <c r="AM5579" t="s">
        <v>279</v>
      </c>
      <c r="AN5579" t="s">
        <v>238</v>
      </c>
      <c r="AO5579">
        <v>9</v>
      </c>
      <c r="AP5579" t="s">
        <v>269</v>
      </c>
      <c r="AQ5579" s="27">
        <v>41585</v>
      </c>
      <c r="AR5579" t="s">
        <v>240</v>
      </c>
      <c r="AS5579">
        <v>10</v>
      </c>
      <c r="AT5579" t="s">
        <v>269</v>
      </c>
      <c r="AU5579" s="27">
        <v>41585</v>
      </c>
    </row>
    <row r="5580" spans="1:47" x14ac:dyDescent="0.2">
      <c r="A5580">
        <v>5579</v>
      </c>
      <c r="B5580" t="s">
        <v>18810</v>
      </c>
      <c r="C5580" t="s">
        <v>7141</v>
      </c>
      <c r="D5580" t="s">
        <v>18811</v>
      </c>
      <c r="E5580" s="27">
        <v>41367</v>
      </c>
      <c r="F5580" t="s">
        <v>233</v>
      </c>
      <c r="G5580" s="27">
        <v>26560</v>
      </c>
      <c r="H5580">
        <v>43</v>
      </c>
      <c r="I5580" t="s">
        <v>244</v>
      </c>
      <c r="J5580" t="s">
        <v>250</v>
      </c>
      <c r="K5580">
        <v>0</v>
      </c>
      <c r="L5580">
        <v>9</v>
      </c>
      <c r="M5580">
        <v>0</v>
      </c>
      <c r="N5580">
        <v>0</v>
      </c>
      <c r="O5580">
        <v>5</v>
      </c>
      <c r="P5580">
        <v>-1</v>
      </c>
      <c r="Q5580" s="28">
        <v>41366.488888888889</v>
      </c>
      <c r="R5580" s="28">
        <v>41367.112500000003</v>
      </c>
      <c r="S5580" t="s">
        <v>18812</v>
      </c>
      <c r="T5580" s="27">
        <v>41366</v>
      </c>
      <c r="V5580">
        <v>1</v>
      </c>
      <c r="W5580" t="s">
        <v>32</v>
      </c>
      <c r="X5580" t="s">
        <v>527</v>
      </c>
      <c r="Y5580">
        <v>0</v>
      </c>
      <c r="AB5580" t="s">
        <v>237</v>
      </c>
      <c r="AH5580">
        <v>0</v>
      </c>
      <c r="AN5580" t="s">
        <v>238</v>
      </c>
      <c r="AO5580">
        <v>5</v>
      </c>
      <c r="AP5580" t="s">
        <v>246</v>
      </c>
      <c r="AQ5580" s="27">
        <v>41367</v>
      </c>
      <c r="AR5580" t="s">
        <v>240</v>
      </c>
      <c r="AS5580">
        <v>9</v>
      </c>
      <c r="AT5580" t="s">
        <v>269</v>
      </c>
      <c r="AU5580" s="27">
        <v>41367</v>
      </c>
    </row>
    <row r="5581" spans="1:47" x14ac:dyDescent="0.2">
      <c r="A5581">
        <v>5580</v>
      </c>
      <c r="B5581" t="s">
        <v>18813</v>
      </c>
      <c r="C5581" t="s">
        <v>1398</v>
      </c>
      <c r="D5581" t="s">
        <v>18814</v>
      </c>
      <c r="E5581" s="27">
        <v>41874</v>
      </c>
      <c r="F5581" t="s">
        <v>233</v>
      </c>
      <c r="G5581" s="27">
        <v>31021</v>
      </c>
      <c r="H5581">
        <v>31</v>
      </c>
      <c r="I5581" t="s">
        <v>244</v>
      </c>
      <c r="J5581" t="s">
        <v>245</v>
      </c>
      <c r="K5581">
        <v>0</v>
      </c>
      <c r="L5581">
        <v>5</v>
      </c>
      <c r="M5581">
        <v>0</v>
      </c>
      <c r="N5581">
        <v>0</v>
      </c>
      <c r="O5581">
        <v>1</v>
      </c>
      <c r="P5581">
        <v>-1</v>
      </c>
      <c r="Q5581" s="28">
        <v>41873.474305555559</v>
      </c>
      <c r="R5581" s="28">
        <v>41874.074305555558</v>
      </c>
      <c r="S5581" t="s">
        <v>18815</v>
      </c>
      <c r="T5581" s="27">
        <v>41873</v>
      </c>
      <c r="V5581">
        <v>1</v>
      </c>
      <c r="W5581" t="s">
        <v>32</v>
      </c>
      <c r="X5581" t="s">
        <v>268</v>
      </c>
      <c r="Y5581">
        <v>0</v>
      </c>
      <c r="AB5581" t="s">
        <v>237</v>
      </c>
      <c r="AH5581">
        <v>0</v>
      </c>
      <c r="AN5581" t="s">
        <v>238</v>
      </c>
      <c r="AO5581">
        <v>2</v>
      </c>
      <c r="AP5581" t="s">
        <v>239</v>
      </c>
      <c r="AQ5581" s="27">
        <v>41874</v>
      </c>
      <c r="AR5581" t="s">
        <v>240</v>
      </c>
      <c r="AS5581">
        <v>5</v>
      </c>
      <c r="AT5581" t="s">
        <v>246</v>
      </c>
      <c r="AU5581" s="27">
        <v>41874</v>
      </c>
    </row>
    <row r="5582" spans="1:47" x14ac:dyDescent="0.2">
      <c r="A5582">
        <v>5581</v>
      </c>
      <c r="B5582" t="s">
        <v>18816</v>
      </c>
      <c r="C5582" t="s">
        <v>7692</v>
      </c>
      <c r="D5582" t="s">
        <v>18817</v>
      </c>
      <c r="E5582" s="27">
        <v>41791</v>
      </c>
      <c r="F5582" t="s">
        <v>294</v>
      </c>
      <c r="G5582" s="27">
        <v>23995</v>
      </c>
      <c r="H5582">
        <v>50</v>
      </c>
      <c r="I5582" t="s">
        <v>234</v>
      </c>
      <c r="J5582" t="s">
        <v>245</v>
      </c>
      <c r="K5582">
        <v>0</v>
      </c>
      <c r="L5582">
        <v>2</v>
      </c>
      <c r="M5582">
        <v>0</v>
      </c>
      <c r="N5582">
        <v>0</v>
      </c>
      <c r="O5582">
        <v>2</v>
      </c>
      <c r="P5582">
        <v>-1</v>
      </c>
      <c r="Q5582" s="28">
        <v>41790.281944444447</v>
      </c>
      <c r="R5582" s="28">
        <v>41791.380555555559</v>
      </c>
      <c r="S5582" t="s">
        <v>18818</v>
      </c>
      <c r="T5582" s="27">
        <v>41790</v>
      </c>
      <c r="V5582">
        <v>1</v>
      </c>
      <c r="W5582" t="s">
        <v>32</v>
      </c>
      <c r="X5582" t="s">
        <v>834</v>
      </c>
      <c r="Y5582">
        <v>0</v>
      </c>
      <c r="AB5582" t="s">
        <v>237</v>
      </c>
      <c r="AH5582">
        <v>0</v>
      </c>
      <c r="AN5582" t="s">
        <v>238</v>
      </c>
      <c r="AO5582">
        <v>3</v>
      </c>
      <c r="AP5582" t="s">
        <v>239</v>
      </c>
      <c r="AQ5582" s="27">
        <v>41791</v>
      </c>
      <c r="AR5582" t="s">
        <v>240</v>
      </c>
      <c r="AS5582">
        <v>2</v>
      </c>
      <c r="AT5582" t="s">
        <v>239</v>
      </c>
      <c r="AU5582" s="27">
        <v>41791</v>
      </c>
    </row>
    <row r="5583" spans="1:47" x14ac:dyDescent="0.2">
      <c r="A5583">
        <v>5582</v>
      </c>
      <c r="B5583" t="s">
        <v>18819</v>
      </c>
      <c r="C5583" t="s">
        <v>6001</v>
      </c>
      <c r="D5583" t="s">
        <v>432</v>
      </c>
      <c r="E5583" s="27">
        <v>41558</v>
      </c>
      <c r="F5583" t="s">
        <v>233</v>
      </c>
      <c r="G5583" s="27">
        <v>27052</v>
      </c>
      <c r="H5583">
        <v>42</v>
      </c>
      <c r="I5583" t="s">
        <v>244</v>
      </c>
      <c r="J5583" t="s">
        <v>250</v>
      </c>
      <c r="K5583">
        <v>0</v>
      </c>
      <c r="L5583">
        <v>9</v>
      </c>
      <c r="M5583">
        <v>0</v>
      </c>
      <c r="N5583">
        <v>0</v>
      </c>
      <c r="O5583">
        <v>10</v>
      </c>
      <c r="P5583">
        <v>0</v>
      </c>
      <c r="Q5583" s="28">
        <v>41558.143055555556</v>
      </c>
      <c r="R5583" s="28">
        <v>41625.265972222223</v>
      </c>
      <c r="S5583" t="s">
        <v>18820</v>
      </c>
      <c r="T5583" s="27">
        <v>41557</v>
      </c>
      <c r="V5583">
        <v>1</v>
      </c>
      <c r="W5583" t="s">
        <v>32</v>
      </c>
      <c r="X5583" t="s">
        <v>261</v>
      </c>
      <c r="Y5583">
        <v>0</v>
      </c>
      <c r="AB5583" t="s">
        <v>237</v>
      </c>
      <c r="AH5583">
        <v>0</v>
      </c>
      <c r="AN5583" t="s">
        <v>238</v>
      </c>
      <c r="AO5583">
        <v>6</v>
      </c>
      <c r="AP5583" t="s">
        <v>246</v>
      </c>
      <c r="AQ5583" s="27">
        <v>41558</v>
      </c>
      <c r="AR5583" t="s">
        <v>240</v>
      </c>
      <c r="AS5583">
        <v>9</v>
      </c>
      <c r="AT5583" t="s">
        <v>269</v>
      </c>
      <c r="AU5583" s="27">
        <v>41558</v>
      </c>
    </row>
    <row r="5584" spans="1:47" x14ac:dyDescent="0.2">
      <c r="A5584">
        <v>5583</v>
      </c>
      <c r="B5584" t="s">
        <v>18821</v>
      </c>
      <c r="C5584" t="s">
        <v>656</v>
      </c>
      <c r="D5584" t="s">
        <v>18822</v>
      </c>
      <c r="E5584" s="27">
        <v>41789</v>
      </c>
      <c r="F5584" t="s">
        <v>233</v>
      </c>
      <c r="G5584" s="27">
        <v>28848</v>
      </c>
      <c r="H5584">
        <v>37</v>
      </c>
      <c r="I5584" t="s">
        <v>244</v>
      </c>
      <c r="J5584" t="s">
        <v>250</v>
      </c>
      <c r="K5584">
        <v>0</v>
      </c>
      <c r="L5584">
        <v>7</v>
      </c>
      <c r="M5584">
        <v>0</v>
      </c>
      <c r="N5584">
        <v>0</v>
      </c>
      <c r="O5584">
        <v>11</v>
      </c>
      <c r="P5584">
        <v>-1</v>
      </c>
      <c r="Q5584" s="28">
        <v>41788.374305555553</v>
      </c>
      <c r="R5584" s="28">
        <v>41789.053472222222</v>
      </c>
      <c r="S5584" t="s">
        <v>18823</v>
      </c>
      <c r="T5584" s="27">
        <v>41788</v>
      </c>
      <c r="V5584">
        <v>1</v>
      </c>
      <c r="W5584" t="s">
        <v>36</v>
      </c>
      <c r="X5584" t="s">
        <v>279</v>
      </c>
      <c r="Y5584">
        <v>1</v>
      </c>
      <c r="AA5584" t="s">
        <v>18824</v>
      </c>
      <c r="AB5584" t="s">
        <v>36</v>
      </c>
      <c r="AC5584">
        <v>0</v>
      </c>
      <c r="AD5584" s="27">
        <v>42273</v>
      </c>
      <c r="AE5584" t="s">
        <v>279</v>
      </c>
      <c r="AF5584" s="27">
        <v>42273</v>
      </c>
      <c r="AG5584" s="27">
        <v>42333</v>
      </c>
      <c r="AH5584">
        <v>1</v>
      </c>
      <c r="AJ5584" t="s">
        <v>18824</v>
      </c>
      <c r="AK5584" t="s">
        <v>462</v>
      </c>
      <c r="AL5584" s="27">
        <v>42273</v>
      </c>
      <c r="AM5584" t="s">
        <v>279</v>
      </c>
      <c r="AN5584" t="s">
        <v>238</v>
      </c>
      <c r="AO5584">
        <v>3</v>
      </c>
      <c r="AP5584" t="s">
        <v>239</v>
      </c>
      <c r="AQ5584" s="27">
        <v>41789</v>
      </c>
      <c r="AR5584" t="s">
        <v>240</v>
      </c>
      <c r="AS5584">
        <v>7</v>
      </c>
      <c r="AT5584" t="s">
        <v>246</v>
      </c>
      <c r="AU5584" s="27">
        <v>41789</v>
      </c>
    </row>
    <row r="5585" spans="1:47" x14ac:dyDescent="0.2">
      <c r="A5585">
        <v>5584</v>
      </c>
      <c r="B5585" t="s">
        <v>18825</v>
      </c>
      <c r="C5585" t="s">
        <v>1832</v>
      </c>
      <c r="D5585" t="s">
        <v>8177</v>
      </c>
      <c r="E5585" s="27">
        <v>41368</v>
      </c>
      <c r="F5585" t="s">
        <v>233</v>
      </c>
      <c r="G5585" s="27">
        <v>23003</v>
      </c>
      <c r="H5585">
        <v>53</v>
      </c>
      <c r="I5585" t="s">
        <v>234</v>
      </c>
      <c r="J5585" t="s">
        <v>250</v>
      </c>
      <c r="K5585">
        <v>0</v>
      </c>
      <c r="L5585">
        <v>7</v>
      </c>
      <c r="M5585">
        <v>0</v>
      </c>
      <c r="N5585">
        <v>0</v>
      </c>
      <c r="O5585">
        <v>13</v>
      </c>
      <c r="P5585">
        <v>-1</v>
      </c>
      <c r="Q5585" s="28">
        <v>41367.206250000003</v>
      </c>
      <c r="R5585" s="28">
        <v>41458.423611111109</v>
      </c>
      <c r="S5585" t="s">
        <v>18826</v>
      </c>
      <c r="T5585" s="27">
        <v>41367</v>
      </c>
      <c r="V5585">
        <v>1</v>
      </c>
      <c r="W5585" t="s">
        <v>32</v>
      </c>
      <c r="X5585" t="s">
        <v>9747</v>
      </c>
      <c r="Y5585">
        <v>0</v>
      </c>
      <c r="AB5585" t="s">
        <v>237</v>
      </c>
      <c r="AH5585">
        <v>0</v>
      </c>
      <c r="AN5585" t="s">
        <v>238</v>
      </c>
      <c r="AO5585">
        <v>6</v>
      </c>
      <c r="AP5585" t="s">
        <v>246</v>
      </c>
      <c r="AQ5585" s="27">
        <v>41368</v>
      </c>
      <c r="AR5585" t="s">
        <v>240</v>
      </c>
      <c r="AS5585">
        <v>7</v>
      </c>
      <c r="AT5585" t="s">
        <v>246</v>
      </c>
      <c r="AU5585" s="27">
        <v>41368</v>
      </c>
    </row>
    <row r="5586" spans="1:47" x14ac:dyDescent="0.2">
      <c r="A5586">
        <v>5585</v>
      </c>
      <c r="B5586" t="s">
        <v>18827</v>
      </c>
      <c r="C5586" t="s">
        <v>18828</v>
      </c>
      <c r="D5586" t="s">
        <v>2683</v>
      </c>
      <c r="E5586" s="27">
        <v>41339</v>
      </c>
      <c r="F5586" t="s">
        <v>233</v>
      </c>
      <c r="G5586" s="27">
        <v>26614</v>
      </c>
      <c r="H5586">
        <v>43</v>
      </c>
      <c r="I5586" t="s">
        <v>244</v>
      </c>
      <c r="J5586" t="s">
        <v>250</v>
      </c>
      <c r="K5586">
        <v>0</v>
      </c>
      <c r="L5586">
        <v>1</v>
      </c>
      <c r="M5586">
        <v>0</v>
      </c>
      <c r="N5586">
        <v>0</v>
      </c>
      <c r="O5586">
        <v>4</v>
      </c>
      <c r="P5586">
        <v>-39</v>
      </c>
      <c r="Q5586" s="28">
        <v>41300.1875</v>
      </c>
      <c r="R5586" s="28">
        <v>41338.418055555558</v>
      </c>
      <c r="S5586" t="s">
        <v>18829</v>
      </c>
      <c r="U5586" s="27">
        <v>41300</v>
      </c>
      <c r="V5586">
        <v>39</v>
      </c>
      <c r="W5586" t="s">
        <v>32</v>
      </c>
      <c r="X5586" t="s">
        <v>274</v>
      </c>
      <c r="Y5586">
        <v>1</v>
      </c>
      <c r="AA5586" t="s">
        <v>18830</v>
      </c>
      <c r="AB5586" t="s">
        <v>36</v>
      </c>
      <c r="AC5586">
        <v>1</v>
      </c>
      <c r="AD5586" s="27">
        <v>42384</v>
      </c>
      <c r="AE5586" t="s">
        <v>6125</v>
      </c>
      <c r="AF5586" s="27">
        <v>42385</v>
      </c>
      <c r="AG5586" s="27">
        <v>42390</v>
      </c>
      <c r="AH5586">
        <v>0</v>
      </c>
      <c r="AN5586" t="s">
        <v>238</v>
      </c>
      <c r="AO5586">
        <v>1</v>
      </c>
      <c r="AP5586" t="s">
        <v>239</v>
      </c>
      <c r="AQ5586" s="27">
        <v>41339</v>
      </c>
      <c r="AR5586" t="s">
        <v>240</v>
      </c>
      <c r="AS5586">
        <v>1</v>
      </c>
      <c r="AT5586" t="s">
        <v>239</v>
      </c>
      <c r="AU5586" s="27">
        <v>41339</v>
      </c>
    </row>
    <row r="5587" spans="1:47" x14ac:dyDescent="0.2">
      <c r="A5587">
        <v>5586</v>
      </c>
      <c r="B5587" t="s">
        <v>18831</v>
      </c>
      <c r="C5587" t="s">
        <v>13913</v>
      </c>
      <c r="D5587" t="s">
        <v>18832</v>
      </c>
      <c r="E5587" s="27">
        <v>41663</v>
      </c>
      <c r="F5587" t="s">
        <v>233</v>
      </c>
      <c r="G5587" s="27">
        <v>32724</v>
      </c>
      <c r="H5587">
        <v>26</v>
      </c>
      <c r="I5587" t="s">
        <v>244</v>
      </c>
      <c r="J5587" t="s">
        <v>250</v>
      </c>
      <c r="K5587">
        <v>0</v>
      </c>
      <c r="L5587">
        <v>8</v>
      </c>
      <c r="M5587">
        <v>0</v>
      </c>
      <c r="N5587">
        <v>0</v>
      </c>
      <c r="O5587">
        <v>4</v>
      </c>
      <c r="P5587">
        <v>0</v>
      </c>
      <c r="Q5587" s="28">
        <v>41663.197916666664</v>
      </c>
      <c r="R5587" s="28">
        <v>41664.07916666667</v>
      </c>
      <c r="S5587" t="s">
        <v>18833</v>
      </c>
      <c r="T5587" s="27">
        <v>41663</v>
      </c>
      <c r="V5587">
        <v>0</v>
      </c>
      <c r="W5587" t="s">
        <v>32</v>
      </c>
      <c r="X5587" t="s">
        <v>337</v>
      </c>
      <c r="Y5587">
        <v>1</v>
      </c>
      <c r="AA5587" t="s">
        <v>18834</v>
      </c>
      <c r="AB5587" t="s">
        <v>36</v>
      </c>
      <c r="AC5587">
        <v>0</v>
      </c>
      <c r="AD5587" s="27">
        <v>41802</v>
      </c>
      <c r="AE5587" t="s">
        <v>324</v>
      </c>
      <c r="AF5587" s="27">
        <v>41802</v>
      </c>
      <c r="AG5587" s="27">
        <v>41803</v>
      </c>
      <c r="AH5587">
        <v>0</v>
      </c>
      <c r="AN5587" t="s">
        <v>238</v>
      </c>
      <c r="AO5587">
        <v>5</v>
      </c>
      <c r="AP5587" t="s">
        <v>246</v>
      </c>
      <c r="AQ5587" s="27">
        <v>41663</v>
      </c>
      <c r="AR5587" t="s">
        <v>240</v>
      </c>
      <c r="AS5587">
        <v>8</v>
      </c>
      <c r="AT5587" t="s">
        <v>269</v>
      </c>
      <c r="AU5587" s="27">
        <v>41663</v>
      </c>
    </row>
    <row r="5588" spans="1:47" x14ac:dyDescent="0.2">
      <c r="A5588">
        <v>5587</v>
      </c>
      <c r="B5588" t="s">
        <v>18835</v>
      </c>
      <c r="C5588" t="s">
        <v>2541</v>
      </c>
      <c r="D5588" t="s">
        <v>18836</v>
      </c>
      <c r="E5588" s="27">
        <v>41776</v>
      </c>
      <c r="F5588" t="s">
        <v>233</v>
      </c>
      <c r="G5588" s="27">
        <v>32008</v>
      </c>
      <c r="H5588">
        <v>28</v>
      </c>
      <c r="I5588" t="s">
        <v>244</v>
      </c>
      <c r="J5588" t="s">
        <v>245</v>
      </c>
      <c r="K5588">
        <v>0</v>
      </c>
      <c r="L5588">
        <v>2</v>
      </c>
      <c r="M5588">
        <v>0</v>
      </c>
      <c r="N5588">
        <v>0</v>
      </c>
      <c r="O5588">
        <v>0</v>
      </c>
      <c r="P5588">
        <v>-1</v>
      </c>
      <c r="Q5588" s="28">
        <v>41775.320833333331</v>
      </c>
      <c r="R5588" s="28">
        <v>41776.327777777777</v>
      </c>
      <c r="S5588" t="s">
        <v>18837</v>
      </c>
      <c r="T5588" s="27">
        <v>41775</v>
      </c>
      <c r="V5588">
        <v>1</v>
      </c>
      <c r="W5588" t="s">
        <v>32</v>
      </c>
      <c r="X5588" t="s">
        <v>268</v>
      </c>
      <c r="Y5588">
        <v>0</v>
      </c>
      <c r="AB5588" t="s">
        <v>237</v>
      </c>
      <c r="AH5588">
        <v>0</v>
      </c>
      <c r="AN5588" t="s">
        <v>238</v>
      </c>
      <c r="AO5588">
        <v>2</v>
      </c>
      <c r="AP5588" t="s">
        <v>239</v>
      </c>
      <c r="AQ5588" s="27">
        <v>41776</v>
      </c>
      <c r="AR5588" t="s">
        <v>240</v>
      </c>
      <c r="AS5588">
        <v>2</v>
      </c>
      <c r="AT5588" t="s">
        <v>239</v>
      </c>
      <c r="AU5588" s="27">
        <v>41776</v>
      </c>
    </row>
    <row r="5589" spans="1:47" x14ac:dyDescent="0.2">
      <c r="A5589">
        <v>5588</v>
      </c>
      <c r="B5589" t="s">
        <v>18838</v>
      </c>
      <c r="C5589" t="s">
        <v>793</v>
      </c>
      <c r="D5589" t="s">
        <v>6499</v>
      </c>
      <c r="E5589" s="27">
        <v>41978</v>
      </c>
      <c r="F5589" t="s">
        <v>233</v>
      </c>
      <c r="G5589" s="27">
        <v>35200</v>
      </c>
      <c r="H5589">
        <v>19</v>
      </c>
      <c r="I5589" t="s">
        <v>259</v>
      </c>
      <c r="J5589" t="s">
        <v>245</v>
      </c>
      <c r="K5589">
        <v>0</v>
      </c>
      <c r="L5589">
        <v>3</v>
      </c>
      <c r="M5589">
        <v>0</v>
      </c>
      <c r="N5589">
        <v>0</v>
      </c>
      <c r="O5589">
        <v>0</v>
      </c>
      <c r="P5589">
        <v>-1</v>
      </c>
      <c r="Q5589" s="28">
        <v>41977.297222222223</v>
      </c>
      <c r="R5589" s="28">
        <v>41978.386111111111</v>
      </c>
      <c r="S5589" t="s">
        <v>18839</v>
      </c>
      <c r="T5589" s="27">
        <v>41977</v>
      </c>
      <c r="V5589">
        <v>1</v>
      </c>
      <c r="W5589" t="s">
        <v>32</v>
      </c>
      <c r="X5589" t="s">
        <v>847</v>
      </c>
      <c r="Y5589">
        <v>0</v>
      </c>
      <c r="AB5589" t="s">
        <v>237</v>
      </c>
      <c r="AH5589">
        <v>0</v>
      </c>
      <c r="AN5589" t="s">
        <v>238</v>
      </c>
      <c r="AO5589">
        <v>6</v>
      </c>
      <c r="AP5589" t="s">
        <v>246</v>
      </c>
      <c r="AQ5589" s="27">
        <v>41978</v>
      </c>
      <c r="AR5589" t="s">
        <v>240</v>
      </c>
      <c r="AS5589">
        <v>3</v>
      </c>
      <c r="AT5589" t="s">
        <v>239</v>
      </c>
      <c r="AU5589" s="27">
        <v>41978</v>
      </c>
    </row>
    <row r="5590" spans="1:47" x14ac:dyDescent="0.2">
      <c r="A5590">
        <v>5589</v>
      </c>
      <c r="B5590" t="s">
        <v>18840</v>
      </c>
      <c r="C5590" t="s">
        <v>1127</v>
      </c>
      <c r="D5590" t="s">
        <v>2014</v>
      </c>
      <c r="E5590" s="27">
        <v>41991</v>
      </c>
      <c r="F5590" t="s">
        <v>233</v>
      </c>
      <c r="G5590" s="27">
        <v>28860</v>
      </c>
      <c r="H5590">
        <v>37</v>
      </c>
      <c r="I5590" t="s">
        <v>244</v>
      </c>
      <c r="J5590" t="s">
        <v>250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 s="28">
        <v>41991.518750000003</v>
      </c>
      <c r="R5590" s="28">
        <v>41991.375</v>
      </c>
      <c r="S5590" t="s">
        <v>18841</v>
      </c>
      <c r="T5590" s="27">
        <v>41991</v>
      </c>
      <c r="V5590">
        <v>0</v>
      </c>
      <c r="W5590" t="s">
        <v>32</v>
      </c>
      <c r="X5590" t="s">
        <v>1207</v>
      </c>
      <c r="Y5590">
        <v>0</v>
      </c>
      <c r="AB5590" t="s">
        <v>237</v>
      </c>
      <c r="AH5590">
        <v>0</v>
      </c>
      <c r="AN5590" t="s">
        <v>238</v>
      </c>
      <c r="AO5590">
        <v>1</v>
      </c>
      <c r="AP5590" t="s">
        <v>239</v>
      </c>
      <c r="AQ5590" s="27">
        <v>41991</v>
      </c>
      <c r="AR5590" t="s">
        <v>240</v>
      </c>
      <c r="AS5590">
        <v>1</v>
      </c>
      <c r="AT5590" t="s">
        <v>239</v>
      </c>
      <c r="AU5590" s="27">
        <v>41991</v>
      </c>
    </row>
    <row r="5591" spans="1:47" x14ac:dyDescent="0.2">
      <c r="A5591">
        <v>5590</v>
      </c>
      <c r="B5591" t="s">
        <v>18842</v>
      </c>
      <c r="C5591" t="s">
        <v>11091</v>
      </c>
      <c r="D5591" t="s">
        <v>18843</v>
      </c>
      <c r="E5591" s="27">
        <v>41527</v>
      </c>
      <c r="F5591" t="s">
        <v>294</v>
      </c>
      <c r="G5591" s="27">
        <v>31336</v>
      </c>
      <c r="H5591">
        <v>30</v>
      </c>
      <c r="I5591" t="s">
        <v>244</v>
      </c>
      <c r="J5591" t="s">
        <v>245</v>
      </c>
      <c r="K5591">
        <v>0</v>
      </c>
      <c r="L5591">
        <v>3</v>
      </c>
      <c r="M5591">
        <v>0</v>
      </c>
      <c r="N5591">
        <v>0</v>
      </c>
      <c r="O5591">
        <v>1</v>
      </c>
      <c r="P5591">
        <v>-27</v>
      </c>
      <c r="Q5591" s="28">
        <v>41500.162499999999</v>
      </c>
      <c r="R5591" s="28">
        <v>41500.351388888892</v>
      </c>
      <c r="S5591" t="s">
        <v>18844</v>
      </c>
      <c r="T5591" s="27">
        <v>41500</v>
      </c>
      <c r="V5591">
        <v>27</v>
      </c>
      <c r="W5591" t="s">
        <v>36</v>
      </c>
      <c r="X5591" t="s">
        <v>1508</v>
      </c>
      <c r="Y5591">
        <v>0</v>
      </c>
      <c r="AB5591" t="s">
        <v>237</v>
      </c>
      <c r="AH5591">
        <v>0</v>
      </c>
      <c r="AN5591" t="s">
        <v>238</v>
      </c>
      <c r="AO5591">
        <v>2</v>
      </c>
      <c r="AP5591" t="s">
        <v>239</v>
      </c>
      <c r="AQ5591" s="27">
        <v>41527</v>
      </c>
      <c r="AR5591" t="s">
        <v>240</v>
      </c>
      <c r="AS5591">
        <v>3</v>
      </c>
      <c r="AT5591" t="s">
        <v>239</v>
      </c>
      <c r="AU5591" s="27">
        <v>41527</v>
      </c>
    </row>
    <row r="5592" spans="1:47" x14ac:dyDescent="0.2">
      <c r="A5592">
        <v>5591</v>
      </c>
      <c r="B5592" t="s">
        <v>18845</v>
      </c>
      <c r="C5592" t="s">
        <v>18846</v>
      </c>
      <c r="D5592" t="s">
        <v>543</v>
      </c>
      <c r="E5592" s="27">
        <v>41562</v>
      </c>
      <c r="F5592" t="s">
        <v>233</v>
      </c>
      <c r="G5592" s="27">
        <v>32457</v>
      </c>
      <c r="H5592">
        <v>27</v>
      </c>
      <c r="I5592" t="s">
        <v>244</v>
      </c>
      <c r="J5592" t="s">
        <v>250</v>
      </c>
      <c r="K5592">
        <v>0</v>
      </c>
      <c r="L5592">
        <v>7</v>
      </c>
      <c r="M5592">
        <v>0</v>
      </c>
      <c r="N5592">
        <v>0</v>
      </c>
      <c r="O5592">
        <v>6</v>
      </c>
      <c r="P5592">
        <v>0</v>
      </c>
      <c r="Q5592" s="28">
        <v>41562.302777777775</v>
      </c>
      <c r="R5592" s="28">
        <v>41564.227083333331</v>
      </c>
      <c r="S5592" t="s">
        <v>18847</v>
      </c>
      <c r="T5592" s="27">
        <v>41562</v>
      </c>
      <c r="V5592">
        <v>0</v>
      </c>
      <c r="W5592" t="s">
        <v>32</v>
      </c>
      <c r="X5592" t="s">
        <v>18848</v>
      </c>
      <c r="Y5592">
        <v>1</v>
      </c>
      <c r="AA5592" t="s">
        <v>18849</v>
      </c>
      <c r="AB5592" t="s">
        <v>36</v>
      </c>
      <c r="AC5592">
        <v>0</v>
      </c>
      <c r="AD5592" s="27">
        <v>41682</v>
      </c>
      <c r="AE5592" t="s">
        <v>2320</v>
      </c>
      <c r="AF5592" s="27">
        <v>41682</v>
      </c>
      <c r="AG5592" s="27">
        <v>41682</v>
      </c>
      <c r="AH5592">
        <v>0</v>
      </c>
      <c r="AN5592" t="s">
        <v>238</v>
      </c>
      <c r="AO5592">
        <v>6</v>
      </c>
      <c r="AP5592" t="s">
        <v>246</v>
      </c>
      <c r="AQ5592" s="27">
        <v>41562</v>
      </c>
      <c r="AR5592" t="s">
        <v>240</v>
      </c>
      <c r="AS5592">
        <v>7</v>
      </c>
      <c r="AT5592" t="s">
        <v>246</v>
      </c>
      <c r="AU5592" s="27">
        <v>41562</v>
      </c>
    </row>
    <row r="5593" spans="1:47" x14ac:dyDescent="0.2">
      <c r="A5593">
        <v>5592</v>
      </c>
      <c r="B5593" t="s">
        <v>18850</v>
      </c>
      <c r="C5593" t="s">
        <v>3619</v>
      </c>
      <c r="D5593" t="s">
        <v>11601</v>
      </c>
      <c r="E5593" s="27">
        <v>41354</v>
      </c>
      <c r="F5593" t="s">
        <v>233</v>
      </c>
      <c r="G5593" s="27">
        <v>27983</v>
      </c>
      <c r="H5593">
        <v>39</v>
      </c>
      <c r="I5593" t="s">
        <v>244</v>
      </c>
      <c r="J5593" t="s">
        <v>245</v>
      </c>
      <c r="K5593">
        <v>0</v>
      </c>
      <c r="L5593">
        <v>5</v>
      </c>
      <c r="M5593">
        <v>0</v>
      </c>
      <c r="N5593">
        <v>0</v>
      </c>
      <c r="O5593">
        <v>9</v>
      </c>
      <c r="P5593">
        <v>-1</v>
      </c>
      <c r="Q5593" s="28">
        <v>41353.337500000001</v>
      </c>
      <c r="R5593" s="28">
        <v>41354.443749999999</v>
      </c>
      <c r="S5593" t="s">
        <v>18851</v>
      </c>
      <c r="T5593" s="27">
        <v>41353</v>
      </c>
      <c r="V5593">
        <v>1</v>
      </c>
      <c r="W5593" t="s">
        <v>32</v>
      </c>
      <c r="X5593" t="s">
        <v>261</v>
      </c>
      <c r="Y5593">
        <v>1</v>
      </c>
      <c r="AA5593" t="s">
        <v>18852</v>
      </c>
      <c r="AB5593" t="s">
        <v>36</v>
      </c>
      <c r="AD5593" s="27">
        <v>41444</v>
      </c>
      <c r="AE5593" t="s">
        <v>324</v>
      </c>
      <c r="AH5593">
        <v>0</v>
      </c>
      <c r="AN5593" t="s">
        <v>238</v>
      </c>
      <c r="AO5593">
        <v>3</v>
      </c>
      <c r="AP5593" t="s">
        <v>239</v>
      </c>
      <c r="AQ5593" s="27">
        <v>41354</v>
      </c>
      <c r="AR5593" t="s">
        <v>240</v>
      </c>
      <c r="AS5593">
        <v>5</v>
      </c>
      <c r="AT5593" t="s">
        <v>246</v>
      </c>
      <c r="AU5593" s="27">
        <v>41354</v>
      </c>
    </row>
    <row r="5594" spans="1:47" x14ac:dyDescent="0.2">
      <c r="A5594">
        <v>5593</v>
      </c>
      <c r="B5594" t="s">
        <v>18853</v>
      </c>
      <c r="C5594" t="s">
        <v>13094</v>
      </c>
      <c r="D5594" t="s">
        <v>18854</v>
      </c>
      <c r="E5594" s="27">
        <v>41303</v>
      </c>
      <c r="F5594" t="s">
        <v>233</v>
      </c>
      <c r="G5594" s="27">
        <v>28675</v>
      </c>
      <c r="H5594">
        <v>37</v>
      </c>
      <c r="I5594" t="s">
        <v>244</v>
      </c>
      <c r="J5594" t="s">
        <v>245</v>
      </c>
      <c r="K5594">
        <v>0</v>
      </c>
      <c r="L5594">
        <v>4</v>
      </c>
      <c r="M5594">
        <v>0</v>
      </c>
      <c r="N5594">
        <v>0</v>
      </c>
      <c r="O5594">
        <v>4</v>
      </c>
      <c r="P5594">
        <v>0</v>
      </c>
      <c r="Q5594" s="28">
        <v>41303.143055555556</v>
      </c>
      <c r="R5594" s="28">
        <v>41303.388194444444</v>
      </c>
      <c r="S5594" t="s">
        <v>18855</v>
      </c>
      <c r="T5594" s="27">
        <v>41303</v>
      </c>
      <c r="V5594">
        <v>0</v>
      </c>
      <c r="W5594" t="s">
        <v>36</v>
      </c>
      <c r="X5594" t="s">
        <v>729</v>
      </c>
      <c r="Y5594">
        <v>1</v>
      </c>
      <c r="AA5594" t="s">
        <v>18856</v>
      </c>
      <c r="AB5594" t="s">
        <v>36</v>
      </c>
      <c r="AC5594">
        <v>1</v>
      </c>
      <c r="AD5594" s="27">
        <v>41514</v>
      </c>
      <c r="AE5594" t="s">
        <v>548</v>
      </c>
      <c r="AF5594" s="27">
        <v>41515</v>
      </c>
      <c r="AG5594" s="27">
        <v>41550</v>
      </c>
      <c r="AH5594">
        <v>1</v>
      </c>
      <c r="AJ5594" t="s">
        <v>18857</v>
      </c>
      <c r="AK5594" t="s">
        <v>2239</v>
      </c>
      <c r="AL5594" s="27">
        <v>41784</v>
      </c>
      <c r="AM5594" t="s">
        <v>1265</v>
      </c>
      <c r="AN5594" t="s">
        <v>238</v>
      </c>
      <c r="AO5594">
        <v>3</v>
      </c>
      <c r="AP5594" t="s">
        <v>239</v>
      </c>
      <c r="AQ5594" s="27">
        <v>41303</v>
      </c>
      <c r="AR5594" t="s">
        <v>240</v>
      </c>
      <c r="AS5594">
        <v>4</v>
      </c>
      <c r="AT5594" t="s">
        <v>239</v>
      </c>
      <c r="AU5594" s="27">
        <v>41303</v>
      </c>
    </row>
    <row r="5595" spans="1:47" x14ac:dyDescent="0.2">
      <c r="A5595">
        <v>5594</v>
      </c>
      <c r="B5595" t="s">
        <v>18858</v>
      </c>
      <c r="C5595" t="s">
        <v>18859</v>
      </c>
      <c r="D5595" t="s">
        <v>18860</v>
      </c>
      <c r="E5595" s="27">
        <v>41657</v>
      </c>
      <c r="F5595" t="s">
        <v>233</v>
      </c>
      <c r="G5595" s="27">
        <v>34302</v>
      </c>
      <c r="H5595">
        <v>22</v>
      </c>
      <c r="I5595" t="s">
        <v>259</v>
      </c>
      <c r="J5595" t="s">
        <v>245</v>
      </c>
      <c r="K5595">
        <v>0</v>
      </c>
      <c r="L5595">
        <v>10</v>
      </c>
      <c r="M5595">
        <v>0</v>
      </c>
      <c r="N5595">
        <v>0</v>
      </c>
      <c r="O5595">
        <v>3</v>
      </c>
      <c r="P5595">
        <v>0</v>
      </c>
      <c r="Q5595" s="28">
        <v>41657.512499999997</v>
      </c>
      <c r="R5595" s="28">
        <v>41668.155555555553</v>
      </c>
      <c r="S5595" t="s">
        <v>18861</v>
      </c>
      <c r="T5595" s="27">
        <v>41656</v>
      </c>
      <c r="V5595">
        <v>1</v>
      </c>
      <c r="W5595" t="s">
        <v>36</v>
      </c>
      <c r="X5595" t="s">
        <v>279</v>
      </c>
      <c r="Y5595">
        <v>1</v>
      </c>
      <c r="AA5595" t="s">
        <v>18862</v>
      </c>
      <c r="AB5595" t="s">
        <v>32</v>
      </c>
      <c r="AC5595">
        <v>1</v>
      </c>
      <c r="AD5595" s="27">
        <v>42098</v>
      </c>
      <c r="AE5595" t="s">
        <v>261</v>
      </c>
      <c r="AF5595" s="27">
        <v>42099</v>
      </c>
      <c r="AG5595" s="27">
        <v>42112</v>
      </c>
      <c r="AH5595">
        <v>0</v>
      </c>
      <c r="AN5595" t="s">
        <v>238</v>
      </c>
      <c r="AO5595">
        <v>6</v>
      </c>
      <c r="AP5595" t="s">
        <v>246</v>
      </c>
      <c r="AQ5595" s="27">
        <v>41657</v>
      </c>
      <c r="AR5595" t="s">
        <v>240</v>
      </c>
      <c r="AS5595">
        <v>10</v>
      </c>
      <c r="AT5595" t="s">
        <v>269</v>
      </c>
      <c r="AU5595" s="27">
        <v>41657</v>
      </c>
    </row>
    <row r="5596" spans="1:47" x14ac:dyDescent="0.2">
      <c r="A5596">
        <v>5595</v>
      </c>
      <c r="B5596" t="s">
        <v>18863</v>
      </c>
      <c r="C5596" t="s">
        <v>2381</v>
      </c>
      <c r="D5596" t="s">
        <v>18864</v>
      </c>
      <c r="E5596" s="27">
        <v>41753</v>
      </c>
      <c r="F5596" t="s">
        <v>233</v>
      </c>
      <c r="G5596" s="27">
        <v>27068</v>
      </c>
      <c r="H5596">
        <v>42</v>
      </c>
      <c r="I5596" t="s">
        <v>244</v>
      </c>
      <c r="J5596" t="s">
        <v>250</v>
      </c>
      <c r="K5596">
        <v>0</v>
      </c>
      <c r="L5596">
        <v>1</v>
      </c>
      <c r="M5596">
        <v>0</v>
      </c>
      <c r="N5596">
        <v>0</v>
      </c>
      <c r="O5596">
        <v>1</v>
      </c>
      <c r="P5596">
        <v>-10</v>
      </c>
      <c r="Q5596" s="28">
        <v>41743.106944444444</v>
      </c>
      <c r="R5596" s="28">
        <v>41746.397916666669</v>
      </c>
      <c r="S5596" t="s">
        <v>18865</v>
      </c>
      <c r="T5596" s="27">
        <v>41743</v>
      </c>
      <c r="V5596">
        <v>10</v>
      </c>
      <c r="W5596" t="s">
        <v>36</v>
      </c>
      <c r="X5596" t="s">
        <v>279</v>
      </c>
      <c r="Y5596">
        <v>0</v>
      </c>
      <c r="AB5596" t="s">
        <v>237</v>
      </c>
      <c r="AH5596">
        <v>0</v>
      </c>
      <c r="AN5596" t="s">
        <v>238</v>
      </c>
      <c r="AO5596">
        <v>1</v>
      </c>
      <c r="AP5596" t="s">
        <v>239</v>
      </c>
      <c r="AQ5596" s="27">
        <v>41753</v>
      </c>
      <c r="AR5596" t="s">
        <v>240</v>
      </c>
      <c r="AS5596">
        <v>1</v>
      </c>
      <c r="AT5596" t="s">
        <v>239</v>
      </c>
      <c r="AU5596" s="27">
        <v>41753</v>
      </c>
    </row>
    <row r="5597" spans="1:47" x14ac:dyDescent="0.2">
      <c r="A5597">
        <v>5596</v>
      </c>
      <c r="B5597" t="s">
        <v>18866</v>
      </c>
      <c r="C5597" t="s">
        <v>1147</v>
      </c>
      <c r="D5597" t="s">
        <v>18867</v>
      </c>
      <c r="E5597" s="27">
        <v>41559</v>
      </c>
      <c r="F5597" t="s">
        <v>233</v>
      </c>
      <c r="G5597" s="27">
        <v>33248</v>
      </c>
      <c r="H5597">
        <v>25</v>
      </c>
      <c r="I5597" t="s">
        <v>244</v>
      </c>
      <c r="J5597" t="s">
        <v>245</v>
      </c>
      <c r="K5597">
        <v>0</v>
      </c>
      <c r="L5597">
        <v>6</v>
      </c>
      <c r="M5597">
        <v>0</v>
      </c>
      <c r="N5597">
        <v>0</v>
      </c>
      <c r="O5597">
        <v>0</v>
      </c>
      <c r="P5597">
        <v>-1</v>
      </c>
      <c r="Q5597" s="28">
        <v>41558.26458333333</v>
      </c>
      <c r="R5597" s="28">
        <v>41560.328472222223</v>
      </c>
      <c r="S5597" t="s">
        <v>18868</v>
      </c>
      <c r="T5597" s="27">
        <v>41558</v>
      </c>
      <c r="V5597">
        <v>1</v>
      </c>
      <c r="W5597" t="s">
        <v>32</v>
      </c>
      <c r="X5597" t="s">
        <v>371</v>
      </c>
      <c r="Y5597">
        <v>0</v>
      </c>
      <c r="AB5597" t="s">
        <v>237</v>
      </c>
      <c r="AH5597">
        <v>0</v>
      </c>
      <c r="AN5597" t="s">
        <v>238</v>
      </c>
      <c r="AO5597">
        <v>4</v>
      </c>
      <c r="AP5597" t="s">
        <v>239</v>
      </c>
      <c r="AQ5597" s="27">
        <v>41559</v>
      </c>
      <c r="AR5597" t="s">
        <v>240</v>
      </c>
      <c r="AS5597">
        <v>6</v>
      </c>
      <c r="AT5597" t="s">
        <v>246</v>
      </c>
      <c r="AU5597" s="27">
        <v>41559</v>
      </c>
    </row>
    <row r="5598" spans="1:47" x14ac:dyDescent="0.2">
      <c r="A5598">
        <v>5597</v>
      </c>
      <c r="B5598" t="s">
        <v>18869</v>
      </c>
      <c r="C5598" t="s">
        <v>18870</v>
      </c>
      <c r="D5598" t="s">
        <v>6896</v>
      </c>
      <c r="E5598" s="27">
        <v>41947</v>
      </c>
      <c r="F5598" t="s">
        <v>233</v>
      </c>
      <c r="G5598" s="27">
        <v>28009</v>
      </c>
      <c r="H5598">
        <v>39</v>
      </c>
      <c r="I5598" t="s">
        <v>244</v>
      </c>
      <c r="J5598" t="s">
        <v>353</v>
      </c>
      <c r="K5598">
        <v>0</v>
      </c>
      <c r="L5598">
        <v>1</v>
      </c>
      <c r="M5598">
        <v>0</v>
      </c>
      <c r="N5598">
        <v>0</v>
      </c>
      <c r="O5598">
        <v>2</v>
      </c>
      <c r="P5598">
        <v>-75</v>
      </c>
      <c r="Q5598" s="28">
        <v>41872.1</v>
      </c>
      <c r="R5598" s="28">
        <v>41873.134722222225</v>
      </c>
      <c r="S5598" t="s">
        <v>18871</v>
      </c>
      <c r="U5598" s="27">
        <v>41872</v>
      </c>
      <c r="V5598">
        <v>75</v>
      </c>
      <c r="W5598" t="s">
        <v>32</v>
      </c>
      <c r="X5598" t="s">
        <v>274</v>
      </c>
      <c r="Y5598">
        <v>0</v>
      </c>
      <c r="AB5598" t="s">
        <v>237</v>
      </c>
      <c r="AH5598">
        <v>0</v>
      </c>
      <c r="AN5598" t="s">
        <v>238</v>
      </c>
      <c r="AO5598">
        <v>1</v>
      </c>
      <c r="AP5598" t="s">
        <v>239</v>
      </c>
      <c r="AQ5598" s="27">
        <v>41947</v>
      </c>
      <c r="AR5598" t="s">
        <v>240</v>
      </c>
      <c r="AS5598">
        <v>1</v>
      </c>
      <c r="AT5598" t="s">
        <v>239</v>
      </c>
      <c r="AU5598" s="27">
        <v>41947</v>
      </c>
    </row>
    <row r="5599" spans="1:47" x14ac:dyDescent="0.2">
      <c r="A5599">
        <v>5598</v>
      </c>
      <c r="B5599" t="s">
        <v>18872</v>
      </c>
      <c r="C5599" t="s">
        <v>1334</v>
      </c>
      <c r="D5599" t="s">
        <v>18873</v>
      </c>
      <c r="E5599" s="27">
        <v>41516</v>
      </c>
      <c r="F5599" t="s">
        <v>233</v>
      </c>
      <c r="G5599" s="27">
        <v>32785</v>
      </c>
      <c r="H5599">
        <v>26</v>
      </c>
      <c r="I5599" t="s">
        <v>244</v>
      </c>
      <c r="J5599" t="s">
        <v>353</v>
      </c>
      <c r="K5599">
        <v>0</v>
      </c>
      <c r="L5599">
        <v>5</v>
      </c>
      <c r="M5599">
        <v>0</v>
      </c>
      <c r="N5599">
        <v>0</v>
      </c>
      <c r="O5599">
        <v>1</v>
      </c>
      <c r="P5599">
        <v>0</v>
      </c>
      <c r="Q5599" s="28">
        <v>41516.493750000001</v>
      </c>
      <c r="R5599" s="28">
        <v>41517.081250000003</v>
      </c>
      <c r="S5599" t="s">
        <v>18874</v>
      </c>
      <c r="U5599" s="27">
        <v>41516</v>
      </c>
      <c r="V5599">
        <v>0</v>
      </c>
      <c r="W5599" t="s">
        <v>32</v>
      </c>
      <c r="X5599" t="s">
        <v>274</v>
      </c>
      <c r="Y5599">
        <v>0</v>
      </c>
      <c r="AB5599" t="s">
        <v>237</v>
      </c>
      <c r="AH5599">
        <v>0</v>
      </c>
      <c r="AN5599" t="s">
        <v>238</v>
      </c>
      <c r="AO5599">
        <v>3</v>
      </c>
      <c r="AP5599" t="s">
        <v>239</v>
      </c>
      <c r="AQ5599" s="27">
        <v>41516</v>
      </c>
      <c r="AR5599" t="s">
        <v>240</v>
      </c>
      <c r="AS5599">
        <v>5</v>
      </c>
      <c r="AT5599" t="s">
        <v>246</v>
      </c>
      <c r="AU5599" s="27">
        <v>41516</v>
      </c>
    </row>
    <row r="5600" spans="1:47" x14ac:dyDescent="0.2">
      <c r="A5600">
        <v>5599</v>
      </c>
      <c r="B5600" t="s">
        <v>18875</v>
      </c>
      <c r="C5600" t="s">
        <v>18876</v>
      </c>
      <c r="D5600" t="s">
        <v>18877</v>
      </c>
      <c r="E5600" s="27">
        <v>41302</v>
      </c>
      <c r="F5600" t="s">
        <v>294</v>
      </c>
      <c r="G5600" s="27">
        <v>32192</v>
      </c>
      <c r="H5600">
        <v>28</v>
      </c>
      <c r="I5600" t="s">
        <v>244</v>
      </c>
      <c r="J5600" t="s">
        <v>245</v>
      </c>
      <c r="K5600">
        <v>0</v>
      </c>
      <c r="L5600">
        <v>6</v>
      </c>
      <c r="M5600">
        <v>0</v>
      </c>
      <c r="N5600">
        <v>0</v>
      </c>
      <c r="O5600">
        <v>0</v>
      </c>
      <c r="P5600">
        <v>-2</v>
      </c>
      <c r="Q5600" s="28">
        <v>41300.168749999997</v>
      </c>
      <c r="R5600" s="28">
        <v>41301.085416666669</v>
      </c>
      <c r="S5600" t="s">
        <v>18878</v>
      </c>
      <c r="T5600" s="27">
        <v>41300</v>
      </c>
      <c r="V5600">
        <v>2</v>
      </c>
      <c r="W5600" t="s">
        <v>36</v>
      </c>
      <c r="X5600" t="s">
        <v>18879</v>
      </c>
      <c r="Y5600">
        <v>0</v>
      </c>
      <c r="AB5600" t="s">
        <v>237</v>
      </c>
      <c r="AH5600">
        <v>0</v>
      </c>
      <c r="AN5600" t="s">
        <v>238</v>
      </c>
      <c r="AO5600">
        <v>2</v>
      </c>
      <c r="AP5600" t="s">
        <v>239</v>
      </c>
      <c r="AQ5600" s="27">
        <v>41302</v>
      </c>
      <c r="AR5600" t="s">
        <v>240</v>
      </c>
      <c r="AS5600">
        <v>6</v>
      </c>
      <c r="AT5600" t="s">
        <v>246</v>
      </c>
      <c r="AU5600" s="27">
        <v>41302</v>
      </c>
    </row>
    <row r="5601" spans="1:47" x14ac:dyDescent="0.2">
      <c r="A5601">
        <v>5600</v>
      </c>
      <c r="B5601" t="s">
        <v>18880</v>
      </c>
      <c r="C5601" t="s">
        <v>2723</v>
      </c>
      <c r="D5601" t="s">
        <v>18881</v>
      </c>
      <c r="E5601" s="27">
        <v>41707</v>
      </c>
      <c r="F5601" t="s">
        <v>233</v>
      </c>
      <c r="G5601" s="27">
        <v>33152</v>
      </c>
      <c r="H5601">
        <v>25</v>
      </c>
      <c r="I5601" t="s">
        <v>244</v>
      </c>
      <c r="J5601" t="s">
        <v>250</v>
      </c>
      <c r="K5601">
        <v>0</v>
      </c>
      <c r="L5601">
        <v>5</v>
      </c>
      <c r="M5601">
        <v>0</v>
      </c>
      <c r="N5601">
        <v>0</v>
      </c>
      <c r="O5601">
        <v>0</v>
      </c>
      <c r="P5601">
        <v>-1</v>
      </c>
      <c r="Q5601" s="28">
        <v>41706.203472222223</v>
      </c>
      <c r="R5601" s="28">
        <v>41708.144444444442</v>
      </c>
      <c r="S5601" t="s">
        <v>18882</v>
      </c>
      <c r="T5601" s="27">
        <v>41706</v>
      </c>
      <c r="V5601">
        <v>1</v>
      </c>
      <c r="W5601" t="s">
        <v>36</v>
      </c>
      <c r="X5601" t="s">
        <v>279</v>
      </c>
      <c r="Y5601">
        <v>1</v>
      </c>
      <c r="AA5601" t="s">
        <v>18883</v>
      </c>
      <c r="AB5601" t="s">
        <v>36</v>
      </c>
      <c r="AD5601" s="27">
        <v>41920</v>
      </c>
      <c r="AE5601" t="s">
        <v>4999</v>
      </c>
      <c r="AH5601">
        <v>0</v>
      </c>
      <c r="AN5601" t="s">
        <v>238</v>
      </c>
      <c r="AO5601">
        <v>3</v>
      </c>
      <c r="AP5601" t="s">
        <v>239</v>
      </c>
      <c r="AQ5601" s="27">
        <v>41707</v>
      </c>
      <c r="AR5601" t="s">
        <v>240</v>
      </c>
      <c r="AS5601">
        <v>5</v>
      </c>
      <c r="AT5601" t="s">
        <v>246</v>
      </c>
      <c r="AU5601" s="27">
        <v>41707</v>
      </c>
    </row>
    <row r="5602" spans="1:47" x14ac:dyDescent="0.2">
      <c r="A5602">
        <v>5601</v>
      </c>
      <c r="B5602" t="s">
        <v>18884</v>
      </c>
      <c r="C5602" t="s">
        <v>18885</v>
      </c>
      <c r="D5602" t="s">
        <v>850</v>
      </c>
      <c r="E5602" s="27">
        <v>41286</v>
      </c>
      <c r="F5602" t="s">
        <v>233</v>
      </c>
      <c r="G5602" s="27">
        <v>20938</v>
      </c>
      <c r="H5602">
        <v>58</v>
      </c>
      <c r="I5602" t="s">
        <v>234</v>
      </c>
      <c r="J5602" t="s">
        <v>245</v>
      </c>
      <c r="K5602">
        <v>0</v>
      </c>
      <c r="L5602">
        <v>1</v>
      </c>
      <c r="M5602">
        <v>0</v>
      </c>
      <c r="N5602">
        <v>0</v>
      </c>
      <c r="O5602">
        <v>1</v>
      </c>
      <c r="P5602">
        <v>-1</v>
      </c>
      <c r="Q5602" s="28">
        <v>41285.249305555553</v>
      </c>
      <c r="R5602" s="28">
        <v>41288.459722222222</v>
      </c>
      <c r="S5602" t="s">
        <v>18886</v>
      </c>
      <c r="U5602" s="27">
        <v>41285</v>
      </c>
      <c r="V5602">
        <v>1</v>
      </c>
      <c r="W5602" t="s">
        <v>32</v>
      </c>
      <c r="X5602" t="s">
        <v>274</v>
      </c>
      <c r="Y5602">
        <v>0</v>
      </c>
      <c r="AB5602" t="s">
        <v>237</v>
      </c>
      <c r="AH5602">
        <v>0</v>
      </c>
      <c r="AN5602" t="s">
        <v>238</v>
      </c>
      <c r="AO5602">
        <v>1</v>
      </c>
      <c r="AP5602" t="s">
        <v>239</v>
      </c>
      <c r="AQ5602" s="27">
        <v>41286</v>
      </c>
      <c r="AR5602" t="s">
        <v>240</v>
      </c>
      <c r="AS5602">
        <v>1</v>
      </c>
      <c r="AT5602" t="s">
        <v>239</v>
      </c>
      <c r="AU5602" s="27">
        <v>41286</v>
      </c>
    </row>
    <row r="5603" spans="1:47" x14ac:dyDescent="0.2">
      <c r="A5603">
        <v>5602</v>
      </c>
      <c r="B5603" t="s">
        <v>18887</v>
      </c>
      <c r="C5603" t="s">
        <v>2056</v>
      </c>
      <c r="D5603" t="s">
        <v>18888</v>
      </c>
      <c r="E5603" s="27">
        <v>41995</v>
      </c>
      <c r="F5603" t="s">
        <v>233</v>
      </c>
      <c r="G5603" s="27">
        <v>34442</v>
      </c>
      <c r="H5603">
        <v>22</v>
      </c>
      <c r="I5603" t="s">
        <v>259</v>
      </c>
      <c r="J5603" t="s">
        <v>245</v>
      </c>
      <c r="K5603">
        <v>0</v>
      </c>
      <c r="L5603">
        <v>5</v>
      </c>
      <c r="M5603">
        <v>0</v>
      </c>
      <c r="N5603">
        <v>0</v>
      </c>
      <c r="O5603">
        <v>2</v>
      </c>
      <c r="P5603">
        <v>-3</v>
      </c>
      <c r="Q5603" s="28">
        <v>41992.259027777778</v>
      </c>
      <c r="R5603" s="28">
        <v>41995.45208333333</v>
      </c>
      <c r="S5603" t="s">
        <v>18889</v>
      </c>
      <c r="U5603" s="27">
        <v>41992</v>
      </c>
      <c r="V5603">
        <v>3</v>
      </c>
      <c r="W5603" t="s">
        <v>32</v>
      </c>
      <c r="X5603" t="s">
        <v>274</v>
      </c>
      <c r="Y5603">
        <v>0</v>
      </c>
      <c r="AB5603" t="s">
        <v>237</v>
      </c>
      <c r="AH5603">
        <v>0</v>
      </c>
      <c r="AN5603" t="s">
        <v>238</v>
      </c>
      <c r="AO5603">
        <v>4</v>
      </c>
      <c r="AP5603" t="s">
        <v>239</v>
      </c>
      <c r="AQ5603" s="27">
        <v>41995</v>
      </c>
      <c r="AR5603" t="s">
        <v>240</v>
      </c>
      <c r="AS5603">
        <v>5</v>
      </c>
      <c r="AT5603" t="s">
        <v>246</v>
      </c>
      <c r="AU5603" s="27">
        <v>41995</v>
      </c>
    </row>
    <row r="5604" spans="1:47" x14ac:dyDescent="0.2">
      <c r="A5604">
        <v>5603</v>
      </c>
      <c r="B5604" t="s">
        <v>18890</v>
      </c>
      <c r="C5604" t="s">
        <v>15298</v>
      </c>
      <c r="D5604" t="s">
        <v>3206</v>
      </c>
      <c r="E5604" s="27">
        <v>41793</v>
      </c>
      <c r="F5604" t="s">
        <v>294</v>
      </c>
      <c r="G5604" s="27">
        <v>31583</v>
      </c>
      <c r="H5604">
        <v>29</v>
      </c>
      <c r="I5604" t="s">
        <v>244</v>
      </c>
      <c r="J5604" t="s">
        <v>245</v>
      </c>
      <c r="K5604">
        <v>0</v>
      </c>
      <c r="L5604">
        <v>5</v>
      </c>
      <c r="M5604">
        <v>0</v>
      </c>
      <c r="N5604">
        <v>0</v>
      </c>
      <c r="O5604">
        <v>1</v>
      </c>
      <c r="P5604">
        <v>-2</v>
      </c>
      <c r="Q5604" s="28">
        <v>41791.136111111111</v>
      </c>
      <c r="R5604" s="28">
        <v>41793.436111111114</v>
      </c>
      <c r="S5604" t="s">
        <v>18891</v>
      </c>
      <c r="T5604" s="27">
        <v>41791</v>
      </c>
      <c r="V5604">
        <v>2</v>
      </c>
      <c r="W5604" t="s">
        <v>36</v>
      </c>
      <c r="X5604" t="s">
        <v>263</v>
      </c>
      <c r="Y5604">
        <v>1</v>
      </c>
      <c r="AA5604" t="s">
        <v>18892</v>
      </c>
      <c r="AB5604" t="s">
        <v>32</v>
      </c>
      <c r="AC5604">
        <v>1</v>
      </c>
      <c r="AD5604" s="27">
        <v>42065</v>
      </c>
      <c r="AE5604" t="s">
        <v>300</v>
      </c>
      <c r="AF5604" s="27">
        <v>42066</v>
      </c>
      <c r="AG5604" s="27">
        <v>42067</v>
      </c>
      <c r="AH5604">
        <v>0</v>
      </c>
      <c r="AN5604" t="s">
        <v>238</v>
      </c>
      <c r="AO5604">
        <v>3</v>
      </c>
      <c r="AP5604" t="s">
        <v>239</v>
      </c>
      <c r="AQ5604" s="27">
        <v>41793</v>
      </c>
      <c r="AR5604" t="s">
        <v>240</v>
      </c>
      <c r="AS5604">
        <v>5</v>
      </c>
      <c r="AT5604" t="s">
        <v>246</v>
      </c>
      <c r="AU5604" s="27">
        <v>41793</v>
      </c>
    </row>
    <row r="5605" spans="1:47" x14ac:dyDescent="0.2">
      <c r="A5605">
        <v>5604</v>
      </c>
      <c r="B5605" t="s">
        <v>18893</v>
      </c>
      <c r="C5605" t="s">
        <v>242</v>
      </c>
      <c r="D5605" t="s">
        <v>18894</v>
      </c>
      <c r="E5605" s="27">
        <v>41642</v>
      </c>
      <c r="F5605" t="s">
        <v>233</v>
      </c>
      <c r="G5605" s="27">
        <v>30423</v>
      </c>
      <c r="H5605">
        <v>33</v>
      </c>
      <c r="I5605" t="s">
        <v>244</v>
      </c>
      <c r="J5605" t="s">
        <v>250</v>
      </c>
      <c r="K5605">
        <v>0</v>
      </c>
      <c r="L5605">
        <v>5</v>
      </c>
      <c r="M5605">
        <v>0</v>
      </c>
      <c r="N5605">
        <v>0</v>
      </c>
      <c r="O5605">
        <v>8</v>
      </c>
      <c r="P5605">
        <v>0</v>
      </c>
      <c r="Q5605" s="28">
        <v>41642.267361111109</v>
      </c>
      <c r="R5605" s="28">
        <v>41645.061805555553</v>
      </c>
      <c r="S5605" t="s">
        <v>18895</v>
      </c>
      <c r="T5605" s="27">
        <v>41642</v>
      </c>
      <c r="V5605">
        <v>0</v>
      </c>
      <c r="W5605" t="s">
        <v>32</v>
      </c>
      <c r="X5605" t="s">
        <v>974</v>
      </c>
      <c r="Y5605">
        <v>0</v>
      </c>
      <c r="AB5605" t="s">
        <v>237</v>
      </c>
      <c r="AH5605">
        <v>0</v>
      </c>
      <c r="AN5605" t="s">
        <v>238</v>
      </c>
      <c r="AO5605">
        <v>3</v>
      </c>
      <c r="AP5605" t="s">
        <v>239</v>
      </c>
      <c r="AQ5605" s="27">
        <v>41642</v>
      </c>
      <c r="AR5605" t="s">
        <v>240</v>
      </c>
      <c r="AS5605">
        <v>5</v>
      </c>
      <c r="AT5605" t="s">
        <v>246</v>
      </c>
      <c r="AU5605" s="27">
        <v>41642</v>
      </c>
    </row>
    <row r="5606" spans="1:47" x14ac:dyDescent="0.2">
      <c r="A5606">
        <v>5605</v>
      </c>
      <c r="B5606" t="s">
        <v>18896</v>
      </c>
      <c r="C5606" t="s">
        <v>2021</v>
      </c>
      <c r="D5606" t="s">
        <v>18897</v>
      </c>
      <c r="E5606" s="27">
        <v>41658</v>
      </c>
      <c r="F5606" t="s">
        <v>233</v>
      </c>
      <c r="G5606" s="27">
        <v>28376</v>
      </c>
      <c r="H5606">
        <v>38</v>
      </c>
      <c r="I5606" t="s">
        <v>244</v>
      </c>
      <c r="J5606" t="s">
        <v>250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-1</v>
      </c>
      <c r="Q5606" s="28">
        <v>41657.061805555553</v>
      </c>
      <c r="R5606" s="28">
        <v>41658.381944444445</v>
      </c>
      <c r="S5606" t="s">
        <v>18898</v>
      </c>
      <c r="U5606" s="27">
        <v>41657</v>
      </c>
      <c r="V5606">
        <v>1</v>
      </c>
      <c r="W5606" t="s">
        <v>32</v>
      </c>
      <c r="X5606" t="s">
        <v>274</v>
      </c>
      <c r="Y5606">
        <v>0</v>
      </c>
      <c r="AB5606" t="s">
        <v>237</v>
      </c>
      <c r="AH5606">
        <v>0</v>
      </c>
      <c r="AN5606" t="s">
        <v>238</v>
      </c>
      <c r="AO5606">
        <v>1</v>
      </c>
      <c r="AP5606" t="s">
        <v>239</v>
      </c>
      <c r="AQ5606" s="27">
        <v>41658</v>
      </c>
      <c r="AR5606" t="s">
        <v>240</v>
      </c>
      <c r="AS5606">
        <v>1</v>
      </c>
      <c r="AT5606" t="s">
        <v>239</v>
      </c>
      <c r="AU5606" s="27">
        <v>41658</v>
      </c>
    </row>
    <row r="5607" spans="1:47" x14ac:dyDescent="0.2">
      <c r="A5607">
        <v>5606</v>
      </c>
      <c r="B5607" t="s">
        <v>18899</v>
      </c>
      <c r="C5607" t="s">
        <v>18900</v>
      </c>
      <c r="D5607" t="s">
        <v>18901</v>
      </c>
      <c r="E5607" s="27">
        <v>41587</v>
      </c>
      <c r="F5607" t="s">
        <v>233</v>
      </c>
      <c r="G5607" s="27">
        <v>34775</v>
      </c>
      <c r="H5607">
        <v>21</v>
      </c>
      <c r="I5607" t="s">
        <v>259</v>
      </c>
      <c r="J5607" t="s">
        <v>250</v>
      </c>
      <c r="K5607">
        <v>0</v>
      </c>
      <c r="L5607">
        <v>7</v>
      </c>
      <c r="M5607">
        <v>0</v>
      </c>
      <c r="N5607">
        <v>0</v>
      </c>
      <c r="O5607">
        <v>0</v>
      </c>
      <c r="P5607">
        <v>-1</v>
      </c>
      <c r="Q5607" s="28">
        <v>41586.196527777778</v>
      </c>
      <c r="R5607" s="28">
        <v>41587.44027777778</v>
      </c>
      <c r="S5607" t="s">
        <v>18902</v>
      </c>
      <c r="U5607" s="27">
        <v>41586</v>
      </c>
      <c r="V5607">
        <v>1</v>
      </c>
      <c r="W5607" t="s">
        <v>32</v>
      </c>
      <c r="X5607" t="s">
        <v>274</v>
      </c>
      <c r="Y5607">
        <v>0</v>
      </c>
      <c r="AB5607" t="s">
        <v>237</v>
      </c>
      <c r="AH5607">
        <v>0</v>
      </c>
      <c r="AN5607" t="s">
        <v>238</v>
      </c>
      <c r="AO5607">
        <v>7</v>
      </c>
      <c r="AP5607" t="s">
        <v>246</v>
      </c>
      <c r="AQ5607" s="27">
        <v>41587</v>
      </c>
      <c r="AR5607" t="s">
        <v>240</v>
      </c>
      <c r="AS5607">
        <v>7</v>
      </c>
      <c r="AT5607" t="s">
        <v>246</v>
      </c>
      <c r="AU5607" s="27">
        <v>41587</v>
      </c>
    </row>
    <row r="5608" spans="1:47" x14ac:dyDescent="0.2">
      <c r="A5608">
        <v>5607</v>
      </c>
      <c r="B5608" t="s">
        <v>18903</v>
      </c>
      <c r="C5608" t="s">
        <v>18904</v>
      </c>
      <c r="D5608" t="s">
        <v>18905</v>
      </c>
      <c r="E5608" s="27">
        <v>41647</v>
      </c>
      <c r="F5608" t="s">
        <v>233</v>
      </c>
      <c r="G5608" s="27">
        <v>28406</v>
      </c>
      <c r="H5608">
        <v>38</v>
      </c>
      <c r="I5608" t="s">
        <v>244</v>
      </c>
      <c r="J5608" t="s">
        <v>245</v>
      </c>
      <c r="K5608">
        <v>0</v>
      </c>
      <c r="L5608">
        <v>3</v>
      </c>
      <c r="M5608">
        <v>0</v>
      </c>
      <c r="N5608">
        <v>0</v>
      </c>
      <c r="O5608">
        <v>2</v>
      </c>
      <c r="P5608">
        <v>-21</v>
      </c>
      <c r="Q5608" s="28">
        <v>41626.357638888891</v>
      </c>
      <c r="R5608" s="28">
        <v>41645.393750000003</v>
      </c>
      <c r="S5608" t="s">
        <v>18906</v>
      </c>
      <c r="T5608" s="27">
        <v>41626</v>
      </c>
      <c r="V5608">
        <v>21</v>
      </c>
      <c r="W5608" t="s">
        <v>32</v>
      </c>
      <c r="X5608" t="s">
        <v>371</v>
      </c>
      <c r="Y5608">
        <v>0</v>
      </c>
      <c r="AB5608" t="s">
        <v>237</v>
      </c>
      <c r="AH5608">
        <v>0</v>
      </c>
      <c r="AN5608" t="s">
        <v>238</v>
      </c>
      <c r="AO5608">
        <v>2</v>
      </c>
      <c r="AP5608" t="s">
        <v>239</v>
      </c>
      <c r="AQ5608" s="27">
        <v>41647</v>
      </c>
      <c r="AR5608" t="s">
        <v>240</v>
      </c>
      <c r="AS5608">
        <v>3</v>
      </c>
      <c r="AT5608" t="s">
        <v>239</v>
      </c>
      <c r="AU5608" s="27">
        <v>41647</v>
      </c>
    </row>
    <row r="5609" spans="1:47" x14ac:dyDescent="0.2">
      <c r="A5609">
        <v>5608</v>
      </c>
      <c r="B5609" t="s">
        <v>18907</v>
      </c>
      <c r="C5609" t="s">
        <v>18908</v>
      </c>
      <c r="D5609" t="s">
        <v>5448</v>
      </c>
      <c r="E5609" s="27">
        <v>41912</v>
      </c>
      <c r="F5609" t="s">
        <v>233</v>
      </c>
      <c r="G5609" s="27">
        <v>35000</v>
      </c>
      <c r="H5609">
        <v>20</v>
      </c>
      <c r="I5609" t="s">
        <v>259</v>
      </c>
      <c r="J5609" t="s">
        <v>250</v>
      </c>
      <c r="K5609">
        <v>0</v>
      </c>
      <c r="L5609">
        <v>10</v>
      </c>
      <c r="M5609">
        <v>0</v>
      </c>
      <c r="N5609">
        <v>0</v>
      </c>
      <c r="O5609">
        <v>0</v>
      </c>
      <c r="W5609" t="s">
        <v>237</v>
      </c>
      <c r="Y5609">
        <v>-1</v>
      </c>
      <c r="AB5609" t="s">
        <v>237</v>
      </c>
      <c r="AH5609">
        <v>0</v>
      </c>
      <c r="AN5609" t="s">
        <v>238</v>
      </c>
      <c r="AO5609">
        <v>10</v>
      </c>
      <c r="AP5609" t="s">
        <v>269</v>
      </c>
      <c r="AQ5609" s="27">
        <v>41912</v>
      </c>
      <c r="AR5609" t="s">
        <v>240</v>
      </c>
      <c r="AS5609">
        <v>10</v>
      </c>
      <c r="AT5609" t="s">
        <v>269</v>
      </c>
      <c r="AU5609" s="27">
        <v>41912</v>
      </c>
    </row>
    <row r="5610" spans="1:47" x14ac:dyDescent="0.2">
      <c r="A5610">
        <v>5609</v>
      </c>
      <c r="B5610" t="s">
        <v>18909</v>
      </c>
      <c r="C5610" t="s">
        <v>1539</v>
      </c>
      <c r="D5610" t="s">
        <v>18910</v>
      </c>
      <c r="E5610" s="27">
        <v>41298</v>
      </c>
      <c r="F5610" t="s">
        <v>233</v>
      </c>
      <c r="G5610" s="27">
        <v>20680</v>
      </c>
      <c r="H5610">
        <v>59</v>
      </c>
      <c r="I5610" t="s">
        <v>234</v>
      </c>
      <c r="J5610" t="s">
        <v>250</v>
      </c>
      <c r="K5610">
        <v>0</v>
      </c>
      <c r="L5610">
        <v>6</v>
      </c>
      <c r="M5610">
        <v>0</v>
      </c>
      <c r="N5610">
        <v>0</v>
      </c>
      <c r="O5610">
        <v>22</v>
      </c>
      <c r="P5610">
        <v>-1</v>
      </c>
      <c r="Q5610" s="28">
        <v>41297.197916666664</v>
      </c>
      <c r="R5610" s="28">
        <v>41366.440972222219</v>
      </c>
      <c r="S5610" t="s">
        <v>18911</v>
      </c>
      <c r="T5610" s="27">
        <v>41297</v>
      </c>
      <c r="V5610">
        <v>1</v>
      </c>
      <c r="W5610" t="s">
        <v>32</v>
      </c>
      <c r="X5610" t="s">
        <v>494</v>
      </c>
      <c r="Y5610">
        <v>1</v>
      </c>
      <c r="AA5610" t="s">
        <v>18912</v>
      </c>
      <c r="AB5610" t="s">
        <v>32</v>
      </c>
      <c r="AC5610">
        <v>0</v>
      </c>
      <c r="AD5610" s="27">
        <v>41653</v>
      </c>
      <c r="AE5610" t="s">
        <v>527</v>
      </c>
      <c r="AF5610" s="27">
        <v>41653</v>
      </c>
      <c r="AG5610" s="27">
        <v>41725</v>
      </c>
      <c r="AH5610">
        <v>0</v>
      </c>
      <c r="AN5610" t="s">
        <v>238</v>
      </c>
      <c r="AO5610">
        <v>6</v>
      </c>
      <c r="AP5610" t="s">
        <v>246</v>
      </c>
      <c r="AQ5610" s="27">
        <v>41298</v>
      </c>
      <c r="AR5610" t="s">
        <v>240</v>
      </c>
      <c r="AS5610">
        <v>6</v>
      </c>
      <c r="AT5610" t="s">
        <v>246</v>
      </c>
      <c r="AU5610" s="27">
        <v>41298</v>
      </c>
    </row>
    <row r="5611" spans="1:47" x14ac:dyDescent="0.2">
      <c r="A5611">
        <v>5610</v>
      </c>
      <c r="B5611" t="s">
        <v>18913</v>
      </c>
      <c r="C5611" t="s">
        <v>918</v>
      </c>
      <c r="D5611" t="s">
        <v>586</v>
      </c>
      <c r="E5611" s="27">
        <v>41855</v>
      </c>
      <c r="F5611" t="s">
        <v>233</v>
      </c>
      <c r="G5611" s="27">
        <v>30225</v>
      </c>
      <c r="H5611">
        <v>33</v>
      </c>
      <c r="I5611" t="s">
        <v>244</v>
      </c>
      <c r="J5611" t="s">
        <v>250</v>
      </c>
      <c r="K5611">
        <v>0</v>
      </c>
      <c r="L5611">
        <v>1</v>
      </c>
      <c r="M5611">
        <v>0</v>
      </c>
      <c r="N5611">
        <v>0</v>
      </c>
      <c r="O5611">
        <v>0</v>
      </c>
      <c r="W5611" t="s">
        <v>237</v>
      </c>
      <c r="Y5611">
        <v>-1</v>
      </c>
      <c r="AB5611" t="s">
        <v>237</v>
      </c>
      <c r="AH5611">
        <v>0</v>
      </c>
      <c r="AN5611" t="s">
        <v>238</v>
      </c>
      <c r="AO5611">
        <v>1</v>
      </c>
      <c r="AP5611" t="s">
        <v>239</v>
      </c>
      <c r="AQ5611" s="27">
        <v>41855</v>
      </c>
      <c r="AR5611" t="s">
        <v>240</v>
      </c>
      <c r="AS5611">
        <v>1</v>
      </c>
      <c r="AT5611" t="s">
        <v>239</v>
      </c>
      <c r="AU5611" s="27">
        <v>41855</v>
      </c>
    </row>
    <row r="5612" spans="1:47" x14ac:dyDescent="0.2">
      <c r="A5612">
        <v>5611</v>
      </c>
      <c r="B5612" t="s">
        <v>18914</v>
      </c>
      <c r="C5612" t="s">
        <v>1761</v>
      </c>
      <c r="D5612" t="s">
        <v>3127</v>
      </c>
      <c r="E5612" s="27">
        <v>41313</v>
      </c>
      <c r="F5612" t="s">
        <v>233</v>
      </c>
      <c r="G5612" s="27">
        <v>31853</v>
      </c>
      <c r="H5612">
        <v>29</v>
      </c>
      <c r="I5612" t="s">
        <v>244</v>
      </c>
      <c r="J5612" t="s">
        <v>22</v>
      </c>
      <c r="K5612">
        <v>0</v>
      </c>
      <c r="L5612">
        <v>5</v>
      </c>
      <c r="M5612">
        <v>0</v>
      </c>
      <c r="N5612">
        <v>0</v>
      </c>
      <c r="O5612">
        <v>4</v>
      </c>
      <c r="P5612">
        <v>-1</v>
      </c>
      <c r="Q5612" s="28">
        <v>41312.491666666669</v>
      </c>
      <c r="R5612" s="28">
        <v>41313.325694444444</v>
      </c>
      <c r="S5612" t="s">
        <v>18915</v>
      </c>
      <c r="T5612" s="27">
        <v>41312</v>
      </c>
      <c r="V5612">
        <v>1</v>
      </c>
      <c r="W5612" t="s">
        <v>36</v>
      </c>
      <c r="X5612" t="s">
        <v>279</v>
      </c>
      <c r="Y5612">
        <v>1</v>
      </c>
      <c r="AA5612" t="s">
        <v>18916</v>
      </c>
      <c r="AB5612" t="s">
        <v>36</v>
      </c>
      <c r="AD5612" s="27">
        <v>41515</v>
      </c>
      <c r="AE5612" t="s">
        <v>422</v>
      </c>
      <c r="AH5612">
        <v>0</v>
      </c>
      <c r="AN5612" t="s">
        <v>238</v>
      </c>
      <c r="AO5612">
        <v>4</v>
      </c>
      <c r="AP5612" t="s">
        <v>239</v>
      </c>
      <c r="AQ5612" s="27">
        <v>41313</v>
      </c>
      <c r="AR5612" t="s">
        <v>240</v>
      </c>
      <c r="AS5612">
        <v>5</v>
      </c>
      <c r="AT5612" t="s">
        <v>246</v>
      </c>
      <c r="AU5612" s="27">
        <v>41313</v>
      </c>
    </row>
    <row r="5613" spans="1:47" x14ac:dyDescent="0.2">
      <c r="A5613">
        <v>5612</v>
      </c>
      <c r="B5613" t="s">
        <v>18917</v>
      </c>
      <c r="C5613" t="s">
        <v>585</v>
      </c>
      <c r="D5613" t="s">
        <v>18918</v>
      </c>
      <c r="E5613" s="27">
        <v>41702</v>
      </c>
      <c r="F5613" t="s">
        <v>233</v>
      </c>
      <c r="G5613" s="27">
        <v>21472</v>
      </c>
      <c r="H5613">
        <v>57</v>
      </c>
      <c r="I5613" t="s">
        <v>234</v>
      </c>
      <c r="J5613" t="s">
        <v>250</v>
      </c>
      <c r="K5613">
        <v>0</v>
      </c>
      <c r="L5613">
        <v>5</v>
      </c>
      <c r="M5613">
        <v>0</v>
      </c>
      <c r="N5613">
        <v>0</v>
      </c>
      <c r="O5613">
        <v>9</v>
      </c>
      <c r="S5613" t="s">
        <v>18919</v>
      </c>
      <c r="T5613" s="27">
        <v>41612</v>
      </c>
      <c r="V5613">
        <v>90</v>
      </c>
      <c r="W5613" t="s">
        <v>32</v>
      </c>
      <c r="X5613" t="s">
        <v>343</v>
      </c>
      <c r="Y5613">
        <v>0</v>
      </c>
      <c r="AB5613" t="s">
        <v>237</v>
      </c>
      <c r="AH5613">
        <v>0</v>
      </c>
      <c r="AN5613" t="s">
        <v>238</v>
      </c>
      <c r="AO5613">
        <v>5</v>
      </c>
      <c r="AP5613" t="s">
        <v>246</v>
      </c>
      <c r="AQ5613" s="27">
        <v>41702</v>
      </c>
      <c r="AR5613" t="s">
        <v>240</v>
      </c>
      <c r="AS5613">
        <v>5</v>
      </c>
      <c r="AT5613" t="s">
        <v>246</v>
      </c>
      <c r="AU5613" s="27">
        <v>41702</v>
      </c>
    </row>
    <row r="5614" spans="1:47" x14ac:dyDescent="0.2">
      <c r="A5614">
        <v>5613</v>
      </c>
      <c r="B5614" t="s">
        <v>18920</v>
      </c>
      <c r="C5614" t="s">
        <v>3710</v>
      </c>
      <c r="D5614" t="s">
        <v>18921</v>
      </c>
      <c r="E5614" s="27">
        <v>41825</v>
      </c>
      <c r="F5614" t="s">
        <v>233</v>
      </c>
      <c r="G5614" s="27">
        <v>22942</v>
      </c>
      <c r="H5614">
        <v>53</v>
      </c>
      <c r="I5614" t="s">
        <v>234</v>
      </c>
      <c r="J5614" t="s">
        <v>245</v>
      </c>
      <c r="K5614">
        <v>0</v>
      </c>
      <c r="L5614">
        <v>2</v>
      </c>
      <c r="M5614">
        <v>0</v>
      </c>
      <c r="N5614">
        <v>0</v>
      </c>
      <c r="O5614">
        <v>0</v>
      </c>
      <c r="P5614">
        <v>-1</v>
      </c>
      <c r="Q5614" s="28">
        <v>41824.435416666667</v>
      </c>
      <c r="R5614" s="28">
        <v>41828.398611111108</v>
      </c>
      <c r="S5614" t="s">
        <v>18922</v>
      </c>
      <c r="T5614" s="27">
        <v>41824</v>
      </c>
      <c r="V5614">
        <v>1</v>
      </c>
      <c r="W5614" t="s">
        <v>36</v>
      </c>
      <c r="X5614" t="s">
        <v>279</v>
      </c>
      <c r="Y5614">
        <v>1</v>
      </c>
      <c r="AA5614" t="s">
        <v>18923</v>
      </c>
      <c r="AB5614" t="s">
        <v>36</v>
      </c>
      <c r="AD5614" s="27">
        <v>42089</v>
      </c>
      <c r="AE5614" t="s">
        <v>324</v>
      </c>
      <c r="AH5614">
        <v>0</v>
      </c>
      <c r="AN5614" t="s">
        <v>238</v>
      </c>
      <c r="AO5614">
        <v>2</v>
      </c>
      <c r="AP5614" t="s">
        <v>239</v>
      </c>
      <c r="AQ5614" s="27">
        <v>41825</v>
      </c>
      <c r="AR5614" t="s">
        <v>240</v>
      </c>
      <c r="AS5614">
        <v>2</v>
      </c>
      <c r="AT5614" t="s">
        <v>239</v>
      </c>
      <c r="AU5614" s="27">
        <v>41825</v>
      </c>
    </row>
    <row r="5615" spans="1:47" x14ac:dyDescent="0.2">
      <c r="A5615">
        <v>5614</v>
      </c>
      <c r="B5615" t="s">
        <v>18924</v>
      </c>
      <c r="C5615" t="s">
        <v>18925</v>
      </c>
      <c r="D5615" t="s">
        <v>451</v>
      </c>
      <c r="E5615" s="27">
        <v>41957</v>
      </c>
      <c r="F5615" t="s">
        <v>233</v>
      </c>
      <c r="G5615" s="27">
        <v>30346</v>
      </c>
      <c r="H5615">
        <v>33</v>
      </c>
      <c r="I5615" t="s">
        <v>244</v>
      </c>
      <c r="J5615" t="s">
        <v>250</v>
      </c>
      <c r="K5615">
        <v>0</v>
      </c>
      <c r="L5615">
        <v>8</v>
      </c>
      <c r="M5615">
        <v>0</v>
      </c>
      <c r="N5615">
        <v>0</v>
      </c>
      <c r="O5615">
        <v>2</v>
      </c>
      <c r="P5615">
        <v>-1</v>
      </c>
      <c r="Q5615" s="28">
        <v>41956.506944444445</v>
      </c>
      <c r="R5615" s="28">
        <v>41957.35833333333</v>
      </c>
      <c r="S5615" t="s">
        <v>18926</v>
      </c>
      <c r="T5615" s="27">
        <v>41956</v>
      </c>
      <c r="V5615">
        <v>1</v>
      </c>
      <c r="W5615" t="s">
        <v>32</v>
      </c>
      <c r="X5615" t="s">
        <v>313</v>
      </c>
      <c r="Y5615">
        <v>1</v>
      </c>
      <c r="AA5615" t="s">
        <v>18927</v>
      </c>
      <c r="AB5615" t="s">
        <v>36</v>
      </c>
      <c r="AC5615">
        <v>0</v>
      </c>
      <c r="AD5615" s="27">
        <v>42198</v>
      </c>
      <c r="AE5615" t="s">
        <v>3112</v>
      </c>
      <c r="AF5615" s="27">
        <v>42198</v>
      </c>
      <c r="AG5615" s="27">
        <v>42198</v>
      </c>
      <c r="AH5615">
        <v>1</v>
      </c>
      <c r="AJ5615" t="s">
        <v>18928</v>
      </c>
      <c r="AK5615" t="s">
        <v>462</v>
      </c>
      <c r="AL5615" s="27">
        <v>42294</v>
      </c>
      <c r="AM5615" t="s">
        <v>279</v>
      </c>
      <c r="AN5615" t="s">
        <v>238</v>
      </c>
      <c r="AO5615">
        <v>7</v>
      </c>
      <c r="AP5615" t="s">
        <v>246</v>
      </c>
      <c r="AQ5615" s="27">
        <v>41957</v>
      </c>
      <c r="AR5615" t="s">
        <v>240</v>
      </c>
      <c r="AS5615">
        <v>8</v>
      </c>
      <c r="AT5615" t="s">
        <v>269</v>
      </c>
      <c r="AU5615" s="27">
        <v>41957</v>
      </c>
    </row>
    <row r="5616" spans="1:47" x14ac:dyDescent="0.2">
      <c r="A5616">
        <v>5615</v>
      </c>
      <c r="B5616" t="s">
        <v>18929</v>
      </c>
      <c r="C5616" t="s">
        <v>4055</v>
      </c>
      <c r="D5616" t="s">
        <v>18930</v>
      </c>
      <c r="E5616" s="27">
        <v>41548</v>
      </c>
      <c r="F5616" t="s">
        <v>294</v>
      </c>
      <c r="G5616" s="27">
        <v>25961</v>
      </c>
      <c r="H5616">
        <v>45</v>
      </c>
      <c r="I5616" t="s">
        <v>234</v>
      </c>
      <c r="J5616" t="s">
        <v>250</v>
      </c>
      <c r="K5616">
        <v>0</v>
      </c>
      <c r="L5616">
        <v>1</v>
      </c>
      <c r="M5616">
        <v>0</v>
      </c>
      <c r="N5616">
        <v>0</v>
      </c>
      <c r="O5616">
        <v>0</v>
      </c>
      <c r="W5616" t="s">
        <v>237</v>
      </c>
      <c r="Y5616">
        <v>-1</v>
      </c>
      <c r="AB5616" t="s">
        <v>237</v>
      </c>
      <c r="AH5616">
        <v>0</v>
      </c>
      <c r="AN5616" t="s">
        <v>238</v>
      </c>
      <c r="AO5616">
        <v>1</v>
      </c>
      <c r="AP5616" t="s">
        <v>239</v>
      </c>
      <c r="AQ5616" s="27">
        <v>41548</v>
      </c>
      <c r="AR5616" t="s">
        <v>240</v>
      </c>
      <c r="AS5616">
        <v>1</v>
      </c>
      <c r="AT5616" t="s">
        <v>239</v>
      </c>
      <c r="AU5616" s="27">
        <v>41548</v>
      </c>
    </row>
    <row r="5617" spans="1:47" x14ac:dyDescent="0.2">
      <c r="A5617">
        <v>5616</v>
      </c>
      <c r="B5617" t="s">
        <v>18931</v>
      </c>
      <c r="C5617" t="s">
        <v>2931</v>
      </c>
      <c r="D5617" t="s">
        <v>4766</v>
      </c>
      <c r="E5617" s="27">
        <v>41807</v>
      </c>
      <c r="F5617" t="s">
        <v>233</v>
      </c>
      <c r="G5617" s="27">
        <v>25900</v>
      </c>
      <c r="H5617">
        <v>45</v>
      </c>
      <c r="I5617" t="s">
        <v>234</v>
      </c>
      <c r="J5617" t="s">
        <v>245</v>
      </c>
      <c r="K5617">
        <v>0</v>
      </c>
      <c r="L5617">
        <v>1</v>
      </c>
      <c r="M5617">
        <v>0</v>
      </c>
      <c r="N5617">
        <v>0</v>
      </c>
      <c r="O5617">
        <v>1</v>
      </c>
      <c r="P5617">
        <v>-1</v>
      </c>
      <c r="Q5617" s="28">
        <v>41806.398611111108</v>
      </c>
      <c r="R5617" s="28">
        <v>41807.420138888891</v>
      </c>
      <c r="S5617" t="s">
        <v>18932</v>
      </c>
      <c r="T5617" s="27">
        <v>41806</v>
      </c>
      <c r="V5617">
        <v>1</v>
      </c>
      <c r="W5617" t="s">
        <v>32</v>
      </c>
      <c r="X5617" t="s">
        <v>453</v>
      </c>
      <c r="Y5617">
        <v>0</v>
      </c>
      <c r="AB5617" t="s">
        <v>237</v>
      </c>
      <c r="AH5617">
        <v>0</v>
      </c>
      <c r="AN5617" t="s">
        <v>238</v>
      </c>
      <c r="AO5617">
        <v>1</v>
      </c>
      <c r="AP5617" t="s">
        <v>239</v>
      </c>
      <c r="AQ5617" s="27">
        <v>41807</v>
      </c>
      <c r="AR5617" t="s">
        <v>240</v>
      </c>
      <c r="AS5617">
        <v>1</v>
      </c>
      <c r="AT5617" t="s">
        <v>239</v>
      </c>
      <c r="AU5617" s="27">
        <v>41807</v>
      </c>
    </row>
    <row r="5618" spans="1:47" x14ac:dyDescent="0.2">
      <c r="A5618">
        <v>5617</v>
      </c>
      <c r="B5618" t="s">
        <v>18933</v>
      </c>
      <c r="C5618" t="s">
        <v>793</v>
      </c>
      <c r="D5618" t="s">
        <v>18934</v>
      </c>
      <c r="E5618" s="27">
        <v>41659</v>
      </c>
      <c r="F5618" t="s">
        <v>233</v>
      </c>
      <c r="G5618" s="27">
        <v>21106</v>
      </c>
      <c r="H5618">
        <v>58</v>
      </c>
      <c r="I5618" t="s">
        <v>234</v>
      </c>
      <c r="J5618" t="s">
        <v>245</v>
      </c>
      <c r="K5618">
        <v>0</v>
      </c>
      <c r="L5618">
        <v>1</v>
      </c>
      <c r="M5618">
        <v>0</v>
      </c>
      <c r="N5618">
        <v>0</v>
      </c>
      <c r="O5618">
        <v>1</v>
      </c>
      <c r="P5618">
        <v>-1</v>
      </c>
      <c r="Q5618" s="28">
        <v>41658.411805555559</v>
      </c>
      <c r="R5618" s="28">
        <v>41659.345833333333</v>
      </c>
      <c r="S5618" t="s">
        <v>18935</v>
      </c>
      <c r="T5618" s="27">
        <v>41657</v>
      </c>
      <c r="V5618">
        <v>2</v>
      </c>
      <c r="W5618" t="s">
        <v>36</v>
      </c>
      <c r="X5618" t="s">
        <v>279</v>
      </c>
      <c r="Y5618">
        <v>0</v>
      </c>
      <c r="AB5618" t="s">
        <v>237</v>
      </c>
      <c r="AH5618">
        <v>0</v>
      </c>
      <c r="AN5618" t="s">
        <v>238</v>
      </c>
      <c r="AO5618">
        <v>1</v>
      </c>
      <c r="AP5618" t="s">
        <v>239</v>
      </c>
      <c r="AQ5618" s="27">
        <v>41659</v>
      </c>
      <c r="AR5618" t="s">
        <v>240</v>
      </c>
      <c r="AS5618">
        <v>1</v>
      </c>
      <c r="AT5618" t="s">
        <v>239</v>
      </c>
      <c r="AU5618" s="27">
        <v>41659</v>
      </c>
    </row>
    <row r="5619" spans="1:47" x14ac:dyDescent="0.2">
      <c r="A5619">
        <v>5618</v>
      </c>
      <c r="B5619" t="s">
        <v>18936</v>
      </c>
      <c r="C5619" t="s">
        <v>1317</v>
      </c>
      <c r="D5619" t="s">
        <v>18937</v>
      </c>
      <c r="E5619" s="27">
        <v>41531</v>
      </c>
      <c r="F5619" t="s">
        <v>233</v>
      </c>
      <c r="G5619" s="27">
        <v>23595</v>
      </c>
      <c r="H5619">
        <v>51</v>
      </c>
      <c r="I5619" t="s">
        <v>234</v>
      </c>
      <c r="J5619" t="s">
        <v>245</v>
      </c>
      <c r="K5619">
        <v>0</v>
      </c>
      <c r="L5619">
        <v>1</v>
      </c>
      <c r="M5619">
        <v>0</v>
      </c>
      <c r="N5619">
        <v>0</v>
      </c>
      <c r="O5619">
        <v>1</v>
      </c>
      <c r="S5619" t="s">
        <v>18938</v>
      </c>
      <c r="T5619" s="27">
        <v>41530</v>
      </c>
      <c r="V5619">
        <v>1</v>
      </c>
      <c r="W5619" t="s">
        <v>36</v>
      </c>
      <c r="X5619" t="s">
        <v>279</v>
      </c>
      <c r="Y5619">
        <v>0</v>
      </c>
      <c r="AB5619" t="s">
        <v>237</v>
      </c>
      <c r="AH5619">
        <v>0</v>
      </c>
      <c r="AN5619" t="s">
        <v>238</v>
      </c>
      <c r="AO5619">
        <v>1</v>
      </c>
      <c r="AP5619" t="s">
        <v>239</v>
      </c>
      <c r="AQ5619" s="27">
        <v>41531</v>
      </c>
      <c r="AR5619" t="s">
        <v>240</v>
      </c>
      <c r="AS5619">
        <v>1</v>
      </c>
      <c r="AT5619" t="s">
        <v>239</v>
      </c>
      <c r="AU5619" s="27">
        <v>41531</v>
      </c>
    </row>
    <row r="5620" spans="1:47" x14ac:dyDescent="0.2">
      <c r="A5620">
        <v>5619</v>
      </c>
      <c r="B5620" t="s">
        <v>18939</v>
      </c>
      <c r="C5620" t="s">
        <v>1840</v>
      </c>
      <c r="D5620" t="s">
        <v>18940</v>
      </c>
      <c r="E5620" s="27">
        <v>41505</v>
      </c>
      <c r="F5620" t="s">
        <v>294</v>
      </c>
      <c r="G5620" s="27">
        <v>34828</v>
      </c>
      <c r="H5620">
        <v>20</v>
      </c>
      <c r="I5620" t="s">
        <v>259</v>
      </c>
      <c r="J5620" t="s">
        <v>245</v>
      </c>
      <c r="K5620">
        <v>0</v>
      </c>
      <c r="L5620">
        <v>10</v>
      </c>
      <c r="M5620">
        <v>0</v>
      </c>
      <c r="N5620">
        <v>0</v>
      </c>
      <c r="O5620">
        <v>0</v>
      </c>
      <c r="P5620">
        <v>-1</v>
      </c>
      <c r="Q5620" s="28">
        <v>41504.25</v>
      </c>
      <c r="R5620" s="28">
        <v>41889.356944444444</v>
      </c>
      <c r="S5620" t="s">
        <v>18941</v>
      </c>
      <c r="T5620" s="27">
        <v>41504</v>
      </c>
      <c r="V5620">
        <v>1</v>
      </c>
      <c r="W5620" t="s">
        <v>32</v>
      </c>
      <c r="X5620" t="s">
        <v>343</v>
      </c>
      <c r="Y5620">
        <v>0</v>
      </c>
      <c r="AB5620" t="s">
        <v>237</v>
      </c>
      <c r="AH5620">
        <v>0</v>
      </c>
      <c r="AN5620" t="s">
        <v>238</v>
      </c>
      <c r="AO5620">
        <v>8</v>
      </c>
      <c r="AP5620" t="s">
        <v>269</v>
      </c>
      <c r="AQ5620" s="27">
        <v>41505</v>
      </c>
      <c r="AR5620" t="s">
        <v>240</v>
      </c>
      <c r="AS5620">
        <v>10</v>
      </c>
      <c r="AT5620" t="s">
        <v>269</v>
      </c>
      <c r="AU5620" s="27">
        <v>41505</v>
      </c>
    </row>
    <row r="5621" spans="1:47" x14ac:dyDescent="0.2">
      <c r="A5621">
        <v>5620</v>
      </c>
      <c r="B5621" t="s">
        <v>18942</v>
      </c>
      <c r="C5621" t="s">
        <v>957</v>
      </c>
      <c r="D5621" t="s">
        <v>4281</v>
      </c>
      <c r="E5621" s="27">
        <v>41479</v>
      </c>
      <c r="F5621" t="s">
        <v>233</v>
      </c>
      <c r="G5621" s="27">
        <v>33327</v>
      </c>
      <c r="H5621">
        <v>25</v>
      </c>
      <c r="I5621" t="s">
        <v>244</v>
      </c>
      <c r="J5621" t="s">
        <v>250</v>
      </c>
      <c r="K5621">
        <v>0</v>
      </c>
      <c r="L5621">
        <v>9</v>
      </c>
      <c r="M5621">
        <v>0</v>
      </c>
      <c r="N5621">
        <v>2</v>
      </c>
      <c r="O5621">
        <v>11</v>
      </c>
      <c r="P5621">
        <v>126</v>
      </c>
      <c r="Q5621" s="28">
        <v>41605.207638888889</v>
      </c>
      <c r="R5621" s="28">
        <v>41926.255555555559</v>
      </c>
      <c r="S5621" t="s">
        <v>18943</v>
      </c>
      <c r="T5621" s="27">
        <v>40977</v>
      </c>
      <c r="V5621">
        <v>502</v>
      </c>
      <c r="W5621" t="s">
        <v>32</v>
      </c>
      <c r="X5621" t="s">
        <v>1607</v>
      </c>
      <c r="Y5621">
        <v>1</v>
      </c>
      <c r="AA5621" t="s">
        <v>18944</v>
      </c>
      <c r="AB5621" t="s">
        <v>32</v>
      </c>
      <c r="AC5621">
        <v>0</v>
      </c>
      <c r="AD5621" s="27">
        <v>41605</v>
      </c>
      <c r="AE5621" t="s">
        <v>284</v>
      </c>
      <c r="AF5621" s="27">
        <v>41605</v>
      </c>
      <c r="AG5621" s="27">
        <v>41926</v>
      </c>
      <c r="AH5621">
        <v>0</v>
      </c>
      <c r="AN5621" t="s">
        <v>238</v>
      </c>
      <c r="AO5621">
        <v>8</v>
      </c>
      <c r="AP5621" t="s">
        <v>269</v>
      </c>
      <c r="AQ5621" s="27">
        <v>41479</v>
      </c>
      <c r="AR5621" t="s">
        <v>240</v>
      </c>
      <c r="AS5621">
        <v>9</v>
      </c>
      <c r="AT5621" t="s">
        <v>269</v>
      </c>
      <c r="AU5621" s="27">
        <v>41479</v>
      </c>
    </row>
    <row r="5622" spans="1:47" x14ac:dyDescent="0.2">
      <c r="A5622">
        <v>5621</v>
      </c>
      <c r="B5622" t="s">
        <v>18945</v>
      </c>
      <c r="C5622" t="s">
        <v>793</v>
      </c>
      <c r="D5622" t="s">
        <v>381</v>
      </c>
      <c r="E5622" s="27">
        <v>41376</v>
      </c>
      <c r="F5622" t="s">
        <v>233</v>
      </c>
      <c r="G5622" s="27">
        <v>22998</v>
      </c>
      <c r="H5622">
        <v>53</v>
      </c>
      <c r="I5622" t="s">
        <v>234</v>
      </c>
      <c r="J5622" t="s">
        <v>245</v>
      </c>
      <c r="K5622">
        <v>0</v>
      </c>
      <c r="L5622">
        <v>4</v>
      </c>
      <c r="M5622">
        <v>0</v>
      </c>
      <c r="N5622">
        <v>0</v>
      </c>
      <c r="O5622">
        <v>2</v>
      </c>
      <c r="P5622">
        <v>-1</v>
      </c>
      <c r="Q5622" s="28">
        <v>41375.47152777778</v>
      </c>
      <c r="R5622" s="28">
        <v>41416.090277777781</v>
      </c>
      <c r="S5622" t="s">
        <v>18946</v>
      </c>
      <c r="T5622" s="27">
        <v>41375</v>
      </c>
      <c r="V5622">
        <v>1</v>
      </c>
      <c r="W5622" t="s">
        <v>32</v>
      </c>
      <c r="X5622" t="s">
        <v>18947</v>
      </c>
      <c r="Y5622">
        <v>0</v>
      </c>
      <c r="AB5622" t="s">
        <v>237</v>
      </c>
      <c r="AH5622">
        <v>0</v>
      </c>
      <c r="AN5622" t="s">
        <v>238</v>
      </c>
      <c r="AO5622">
        <v>2</v>
      </c>
      <c r="AP5622" t="s">
        <v>239</v>
      </c>
      <c r="AQ5622" s="27">
        <v>41376</v>
      </c>
      <c r="AR5622" t="s">
        <v>240</v>
      </c>
      <c r="AS5622">
        <v>4</v>
      </c>
      <c r="AT5622" t="s">
        <v>239</v>
      </c>
      <c r="AU5622" s="27">
        <v>41376</v>
      </c>
    </row>
    <row r="5623" spans="1:47" x14ac:dyDescent="0.2">
      <c r="A5623">
        <v>5622</v>
      </c>
      <c r="B5623" t="s">
        <v>18948</v>
      </c>
      <c r="C5623" t="s">
        <v>1127</v>
      </c>
      <c r="D5623" t="s">
        <v>6086</v>
      </c>
      <c r="E5623" s="27">
        <v>41730</v>
      </c>
      <c r="F5623" t="s">
        <v>233</v>
      </c>
      <c r="G5623" s="27">
        <v>22292</v>
      </c>
      <c r="H5623">
        <v>55</v>
      </c>
      <c r="I5623" t="s">
        <v>234</v>
      </c>
      <c r="J5623" t="s">
        <v>245</v>
      </c>
      <c r="K5623">
        <v>0</v>
      </c>
      <c r="L5623">
        <v>3</v>
      </c>
      <c r="M5623">
        <v>0</v>
      </c>
      <c r="N5623">
        <v>0</v>
      </c>
      <c r="O5623">
        <v>5</v>
      </c>
      <c r="P5623">
        <v>-1</v>
      </c>
      <c r="Q5623" s="28">
        <v>41729.537499999999</v>
      </c>
      <c r="R5623" s="28">
        <v>41733.217361111114</v>
      </c>
      <c r="S5623" t="s">
        <v>18949</v>
      </c>
      <c r="T5623" s="27">
        <v>40977</v>
      </c>
      <c r="V5623">
        <v>753</v>
      </c>
      <c r="W5623" t="s">
        <v>32</v>
      </c>
      <c r="X5623" t="s">
        <v>18950</v>
      </c>
      <c r="Y5623">
        <v>0</v>
      </c>
      <c r="AB5623" t="s">
        <v>237</v>
      </c>
      <c r="AH5623">
        <v>0</v>
      </c>
      <c r="AN5623" t="s">
        <v>238</v>
      </c>
      <c r="AO5623">
        <v>4</v>
      </c>
      <c r="AP5623" t="s">
        <v>239</v>
      </c>
      <c r="AQ5623" s="27">
        <v>41730</v>
      </c>
      <c r="AR5623" t="s">
        <v>240</v>
      </c>
      <c r="AS5623">
        <v>3</v>
      </c>
      <c r="AT5623" t="s">
        <v>239</v>
      </c>
      <c r="AU5623" s="27">
        <v>41730</v>
      </c>
    </row>
    <row r="5624" spans="1:47" x14ac:dyDescent="0.2">
      <c r="A5624">
        <v>5623</v>
      </c>
      <c r="B5624" t="s">
        <v>18951</v>
      </c>
      <c r="C5624" t="s">
        <v>242</v>
      </c>
      <c r="D5624" t="s">
        <v>18952</v>
      </c>
      <c r="E5624" s="27">
        <v>41947</v>
      </c>
      <c r="F5624" t="s">
        <v>233</v>
      </c>
      <c r="G5624" s="27">
        <v>30716</v>
      </c>
      <c r="H5624">
        <v>32</v>
      </c>
      <c r="I5624" t="s">
        <v>244</v>
      </c>
      <c r="J5624" t="s">
        <v>245</v>
      </c>
      <c r="K5624">
        <v>0</v>
      </c>
      <c r="L5624">
        <v>6</v>
      </c>
      <c r="M5624">
        <v>0</v>
      </c>
      <c r="N5624">
        <v>0</v>
      </c>
      <c r="O5624">
        <v>0</v>
      </c>
      <c r="P5624">
        <v>-1</v>
      </c>
      <c r="Q5624" s="28">
        <v>41946.488888888889</v>
      </c>
      <c r="R5624" s="28">
        <v>41964.425694444442</v>
      </c>
      <c r="S5624" t="s">
        <v>18953</v>
      </c>
      <c r="T5624" s="27">
        <v>41946</v>
      </c>
      <c r="V5624">
        <v>1</v>
      </c>
      <c r="W5624" t="s">
        <v>36</v>
      </c>
      <c r="X5624" t="s">
        <v>404</v>
      </c>
      <c r="Y5624">
        <v>1</v>
      </c>
      <c r="AA5624" t="s">
        <v>18954</v>
      </c>
      <c r="AB5624" t="s">
        <v>36</v>
      </c>
      <c r="AC5624">
        <v>0</v>
      </c>
      <c r="AD5624" s="27">
        <v>42231</v>
      </c>
      <c r="AE5624" t="s">
        <v>3112</v>
      </c>
      <c r="AF5624" s="27">
        <v>42231</v>
      </c>
      <c r="AG5624" s="27">
        <v>42232</v>
      </c>
      <c r="AH5624">
        <v>0</v>
      </c>
      <c r="AN5624" t="s">
        <v>238</v>
      </c>
      <c r="AO5624">
        <v>8</v>
      </c>
      <c r="AP5624" t="s">
        <v>269</v>
      </c>
      <c r="AQ5624" s="27">
        <v>41947</v>
      </c>
      <c r="AR5624" t="s">
        <v>240</v>
      </c>
      <c r="AS5624">
        <v>6</v>
      </c>
      <c r="AT5624" t="s">
        <v>246</v>
      </c>
      <c r="AU5624" s="27">
        <v>41947</v>
      </c>
    </row>
    <row r="5625" spans="1:47" x14ac:dyDescent="0.2">
      <c r="A5625">
        <v>5624</v>
      </c>
      <c r="B5625" t="s">
        <v>18955</v>
      </c>
      <c r="C5625" t="s">
        <v>5593</v>
      </c>
      <c r="D5625" t="s">
        <v>1420</v>
      </c>
      <c r="E5625" s="27">
        <v>41816</v>
      </c>
      <c r="F5625" t="s">
        <v>294</v>
      </c>
      <c r="G5625" s="27">
        <v>33344</v>
      </c>
      <c r="H5625">
        <v>25</v>
      </c>
      <c r="I5625" t="s">
        <v>244</v>
      </c>
      <c r="J5625" t="s">
        <v>245</v>
      </c>
      <c r="K5625">
        <v>0</v>
      </c>
      <c r="L5625">
        <v>4</v>
      </c>
      <c r="M5625">
        <v>0</v>
      </c>
      <c r="N5625">
        <v>0</v>
      </c>
      <c r="O5625">
        <v>0</v>
      </c>
      <c r="P5625">
        <v>-1</v>
      </c>
      <c r="Q5625" s="28">
        <v>41815.299305555556</v>
      </c>
      <c r="R5625" s="28">
        <v>41816.447222222225</v>
      </c>
      <c r="S5625" t="s">
        <v>18956</v>
      </c>
      <c r="T5625" s="27">
        <v>41815</v>
      </c>
      <c r="V5625">
        <v>1</v>
      </c>
      <c r="W5625" t="s">
        <v>32</v>
      </c>
      <c r="X5625" t="s">
        <v>371</v>
      </c>
      <c r="Y5625">
        <v>0</v>
      </c>
      <c r="AB5625" t="s">
        <v>237</v>
      </c>
      <c r="AH5625">
        <v>0</v>
      </c>
      <c r="AN5625" t="s">
        <v>238</v>
      </c>
      <c r="AO5625">
        <v>3</v>
      </c>
      <c r="AP5625" t="s">
        <v>239</v>
      </c>
      <c r="AQ5625" s="27">
        <v>41816</v>
      </c>
      <c r="AR5625" t="s">
        <v>240</v>
      </c>
      <c r="AS5625">
        <v>4</v>
      </c>
      <c r="AT5625" t="s">
        <v>239</v>
      </c>
      <c r="AU5625" s="27">
        <v>41816</v>
      </c>
    </row>
    <row r="5626" spans="1:47" x14ac:dyDescent="0.2">
      <c r="A5626">
        <v>5625</v>
      </c>
      <c r="B5626" t="s">
        <v>18957</v>
      </c>
      <c r="C5626" t="s">
        <v>18958</v>
      </c>
      <c r="D5626" t="s">
        <v>18959</v>
      </c>
      <c r="E5626" s="27">
        <v>41917</v>
      </c>
      <c r="F5626" t="s">
        <v>233</v>
      </c>
      <c r="G5626" s="27">
        <v>26043</v>
      </c>
      <c r="H5626">
        <v>44</v>
      </c>
      <c r="I5626" t="s">
        <v>244</v>
      </c>
      <c r="J5626" t="s">
        <v>245</v>
      </c>
      <c r="K5626">
        <v>0</v>
      </c>
      <c r="L5626">
        <v>1</v>
      </c>
      <c r="M5626">
        <v>0</v>
      </c>
      <c r="N5626">
        <v>0</v>
      </c>
      <c r="O5626">
        <v>1</v>
      </c>
      <c r="P5626">
        <v>-1</v>
      </c>
      <c r="Q5626" s="28">
        <v>41916.425694444442</v>
      </c>
      <c r="R5626" s="28">
        <v>41917.081250000003</v>
      </c>
      <c r="S5626" t="s">
        <v>18960</v>
      </c>
      <c r="T5626" s="27">
        <v>41916</v>
      </c>
      <c r="V5626">
        <v>1</v>
      </c>
      <c r="W5626" t="s">
        <v>36</v>
      </c>
      <c r="X5626" t="s">
        <v>279</v>
      </c>
      <c r="Y5626">
        <v>0</v>
      </c>
      <c r="AB5626" t="s">
        <v>237</v>
      </c>
      <c r="AH5626">
        <v>0</v>
      </c>
      <c r="AN5626" t="s">
        <v>238</v>
      </c>
      <c r="AO5626">
        <v>2</v>
      </c>
      <c r="AP5626" t="s">
        <v>239</v>
      </c>
      <c r="AQ5626" s="27">
        <v>41917</v>
      </c>
      <c r="AR5626" t="s">
        <v>240</v>
      </c>
      <c r="AS5626">
        <v>1</v>
      </c>
      <c r="AT5626" t="s">
        <v>239</v>
      </c>
      <c r="AU5626" s="27">
        <v>41917</v>
      </c>
    </row>
    <row r="5627" spans="1:47" x14ac:dyDescent="0.2">
      <c r="A5627">
        <v>5626</v>
      </c>
      <c r="B5627" t="s">
        <v>18961</v>
      </c>
      <c r="C5627" t="s">
        <v>17128</v>
      </c>
      <c r="D5627" t="s">
        <v>18962</v>
      </c>
      <c r="E5627" s="27">
        <v>41331</v>
      </c>
      <c r="F5627" t="s">
        <v>233</v>
      </c>
      <c r="G5627" s="27">
        <v>32269</v>
      </c>
      <c r="H5627">
        <v>27</v>
      </c>
      <c r="I5627" t="s">
        <v>244</v>
      </c>
      <c r="J5627" t="s">
        <v>250</v>
      </c>
      <c r="K5627">
        <v>0</v>
      </c>
      <c r="L5627">
        <v>10</v>
      </c>
      <c r="M5627">
        <v>0</v>
      </c>
      <c r="N5627">
        <v>0</v>
      </c>
      <c r="O5627">
        <v>7</v>
      </c>
      <c r="P5627">
        <v>0</v>
      </c>
      <c r="Q5627" s="28">
        <v>41331.524305555555</v>
      </c>
      <c r="R5627" s="28">
        <v>41975.25277777778</v>
      </c>
      <c r="S5627" t="s">
        <v>18963</v>
      </c>
      <c r="T5627" s="27">
        <v>41330</v>
      </c>
      <c r="V5627">
        <v>1</v>
      </c>
      <c r="W5627" t="s">
        <v>32</v>
      </c>
      <c r="X5627" t="s">
        <v>313</v>
      </c>
      <c r="Y5627">
        <v>0</v>
      </c>
      <c r="AB5627" t="s">
        <v>237</v>
      </c>
      <c r="AH5627">
        <v>0</v>
      </c>
      <c r="AN5627" t="s">
        <v>238</v>
      </c>
      <c r="AO5627">
        <v>8</v>
      </c>
      <c r="AP5627" t="s">
        <v>269</v>
      </c>
      <c r="AQ5627" s="27">
        <v>41331</v>
      </c>
      <c r="AR5627" t="s">
        <v>240</v>
      </c>
      <c r="AS5627">
        <v>10</v>
      </c>
      <c r="AT5627" t="s">
        <v>269</v>
      </c>
      <c r="AU5627" s="27">
        <v>41331</v>
      </c>
    </row>
    <row r="5628" spans="1:47" x14ac:dyDescent="0.2">
      <c r="A5628">
        <v>5627</v>
      </c>
      <c r="B5628" t="s">
        <v>18964</v>
      </c>
      <c r="C5628" t="s">
        <v>16893</v>
      </c>
      <c r="D5628" t="s">
        <v>8499</v>
      </c>
      <c r="E5628" s="27">
        <v>41788</v>
      </c>
      <c r="F5628" t="s">
        <v>233</v>
      </c>
      <c r="G5628" s="27">
        <v>29472</v>
      </c>
      <c r="H5628">
        <v>35</v>
      </c>
      <c r="I5628" t="s">
        <v>244</v>
      </c>
      <c r="J5628" t="s">
        <v>250</v>
      </c>
      <c r="K5628">
        <v>0</v>
      </c>
      <c r="L5628">
        <v>8</v>
      </c>
      <c r="M5628">
        <v>0</v>
      </c>
      <c r="N5628">
        <v>0</v>
      </c>
      <c r="O5628">
        <v>6</v>
      </c>
      <c r="P5628">
        <v>-1</v>
      </c>
      <c r="Q5628" s="28">
        <v>41787.306250000001</v>
      </c>
      <c r="R5628" s="28">
        <v>41798.177083333336</v>
      </c>
      <c r="S5628" t="s">
        <v>18965</v>
      </c>
      <c r="T5628" s="27">
        <v>41787</v>
      </c>
      <c r="V5628">
        <v>1</v>
      </c>
      <c r="W5628" t="s">
        <v>32</v>
      </c>
      <c r="X5628" t="s">
        <v>588</v>
      </c>
      <c r="Y5628">
        <v>1</v>
      </c>
      <c r="AA5628" t="s">
        <v>18966</v>
      </c>
      <c r="AB5628" t="s">
        <v>32</v>
      </c>
      <c r="AC5628">
        <v>1</v>
      </c>
      <c r="AD5628" s="27">
        <v>41812</v>
      </c>
      <c r="AE5628" t="s">
        <v>13547</v>
      </c>
      <c r="AF5628" s="27">
        <v>41813</v>
      </c>
      <c r="AG5628" s="27">
        <v>42341</v>
      </c>
      <c r="AH5628">
        <v>1</v>
      </c>
      <c r="AJ5628" t="s">
        <v>18966</v>
      </c>
      <c r="AK5628" t="s">
        <v>366</v>
      </c>
      <c r="AL5628" s="27">
        <v>41812</v>
      </c>
      <c r="AM5628" t="s">
        <v>13547</v>
      </c>
      <c r="AN5628" t="s">
        <v>238</v>
      </c>
      <c r="AO5628">
        <v>6</v>
      </c>
      <c r="AP5628" t="s">
        <v>246</v>
      </c>
      <c r="AQ5628" s="27">
        <v>41788</v>
      </c>
      <c r="AR5628" t="s">
        <v>240</v>
      </c>
      <c r="AS5628">
        <v>8</v>
      </c>
      <c r="AT5628" t="s">
        <v>269</v>
      </c>
      <c r="AU5628" s="27">
        <v>41788</v>
      </c>
    </row>
    <row r="5629" spans="1:47" x14ac:dyDescent="0.2">
      <c r="A5629">
        <v>5628</v>
      </c>
      <c r="B5629" t="s">
        <v>18967</v>
      </c>
      <c r="C5629" t="s">
        <v>3364</v>
      </c>
      <c r="D5629" t="s">
        <v>18968</v>
      </c>
      <c r="E5629" s="27">
        <v>41547</v>
      </c>
      <c r="F5629" t="s">
        <v>233</v>
      </c>
      <c r="G5629" s="27">
        <v>27933</v>
      </c>
      <c r="H5629">
        <v>39</v>
      </c>
      <c r="I5629" t="s">
        <v>244</v>
      </c>
      <c r="J5629" t="s">
        <v>245</v>
      </c>
      <c r="K5629">
        <v>0</v>
      </c>
      <c r="L5629">
        <v>1</v>
      </c>
      <c r="M5629">
        <v>0</v>
      </c>
      <c r="N5629">
        <v>0</v>
      </c>
      <c r="O5629">
        <v>1</v>
      </c>
      <c r="P5629">
        <v>-1</v>
      </c>
      <c r="Q5629" s="28">
        <v>41546.188194444447</v>
      </c>
      <c r="R5629" s="28">
        <v>41547.363194444442</v>
      </c>
      <c r="S5629" t="s">
        <v>18969</v>
      </c>
      <c r="U5629" s="27">
        <v>41546</v>
      </c>
      <c r="V5629">
        <v>1</v>
      </c>
      <c r="W5629" t="s">
        <v>32</v>
      </c>
      <c r="X5629" t="s">
        <v>274</v>
      </c>
      <c r="Y5629">
        <v>0</v>
      </c>
      <c r="AB5629" t="s">
        <v>237</v>
      </c>
      <c r="AH5629">
        <v>0</v>
      </c>
      <c r="AN5629" t="s">
        <v>238</v>
      </c>
      <c r="AO5629">
        <v>1</v>
      </c>
      <c r="AP5629" t="s">
        <v>239</v>
      </c>
      <c r="AQ5629" s="27">
        <v>41547</v>
      </c>
      <c r="AR5629" t="s">
        <v>240</v>
      </c>
      <c r="AS5629">
        <v>1</v>
      </c>
      <c r="AT5629" t="s">
        <v>239</v>
      </c>
      <c r="AU5629" s="27">
        <v>41547</v>
      </c>
    </row>
    <row r="5630" spans="1:47" x14ac:dyDescent="0.2">
      <c r="A5630">
        <v>5629</v>
      </c>
      <c r="B5630" t="s">
        <v>18970</v>
      </c>
      <c r="C5630" t="s">
        <v>2167</v>
      </c>
      <c r="D5630" t="s">
        <v>18971</v>
      </c>
      <c r="E5630" s="27">
        <v>41842</v>
      </c>
      <c r="F5630" t="s">
        <v>233</v>
      </c>
      <c r="G5630" s="27">
        <v>21021</v>
      </c>
      <c r="H5630">
        <v>58</v>
      </c>
      <c r="I5630" t="s">
        <v>234</v>
      </c>
      <c r="J5630" t="s">
        <v>245</v>
      </c>
      <c r="K5630">
        <v>0</v>
      </c>
      <c r="L5630">
        <v>1</v>
      </c>
      <c r="M5630">
        <v>0</v>
      </c>
      <c r="N5630">
        <v>0</v>
      </c>
      <c r="O5630">
        <v>1</v>
      </c>
      <c r="S5630" t="s">
        <v>18972</v>
      </c>
      <c r="T5630" s="27">
        <v>40662</v>
      </c>
      <c r="V5630">
        <v>1180</v>
      </c>
      <c r="W5630" t="s">
        <v>36</v>
      </c>
      <c r="X5630" t="s">
        <v>548</v>
      </c>
      <c r="Y5630">
        <v>0</v>
      </c>
      <c r="AB5630" t="s">
        <v>237</v>
      </c>
      <c r="AH5630">
        <v>0</v>
      </c>
      <c r="AN5630" t="s">
        <v>238</v>
      </c>
      <c r="AO5630">
        <v>1</v>
      </c>
      <c r="AP5630" t="s">
        <v>239</v>
      </c>
      <c r="AQ5630" s="27">
        <v>41842</v>
      </c>
      <c r="AR5630" t="s">
        <v>240</v>
      </c>
      <c r="AS5630">
        <v>1</v>
      </c>
      <c r="AT5630" t="s">
        <v>239</v>
      </c>
      <c r="AU5630" s="27">
        <v>41842</v>
      </c>
    </row>
    <row r="5631" spans="1:47" x14ac:dyDescent="0.2">
      <c r="A5631">
        <v>5630</v>
      </c>
      <c r="B5631" t="s">
        <v>18973</v>
      </c>
      <c r="C5631" t="s">
        <v>18974</v>
      </c>
      <c r="D5631" t="s">
        <v>381</v>
      </c>
      <c r="E5631" s="27">
        <v>41922</v>
      </c>
      <c r="F5631" t="s">
        <v>294</v>
      </c>
      <c r="G5631" s="27">
        <v>33282</v>
      </c>
      <c r="H5631">
        <v>25</v>
      </c>
      <c r="I5631" t="s">
        <v>244</v>
      </c>
      <c r="J5631" t="s">
        <v>250</v>
      </c>
      <c r="K5631">
        <v>0</v>
      </c>
      <c r="L5631">
        <v>6</v>
      </c>
      <c r="M5631">
        <v>0</v>
      </c>
      <c r="N5631">
        <v>0</v>
      </c>
      <c r="O5631">
        <v>0</v>
      </c>
      <c r="W5631" t="s">
        <v>237</v>
      </c>
      <c r="Y5631">
        <v>-1</v>
      </c>
      <c r="AB5631" t="s">
        <v>237</v>
      </c>
      <c r="AH5631">
        <v>0</v>
      </c>
      <c r="AN5631" t="s">
        <v>238</v>
      </c>
      <c r="AO5631">
        <v>6</v>
      </c>
      <c r="AP5631" t="s">
        <v>246</v>
      </c>
      <c r="AQ5631" s="27">
        <v>41922</v>
      </c>
      <c r="AR5631" t="s">
        <v>240</v>
      </c>
      <c r="AS5631">
        <v>6</v>
      </c>
      <c r="AT5631" t="s">
        <v>246</v>
      </c>
      <c r="AU5631" s="27">
        <v>41922</v>
      </c>
    </row>
    <row r="5632" spans="1:47" x14ac:dyDescent="0.2">
      <c r="A5632">
        <v>5631</v>
      </c>
      <c r="B5632" t="s">
        <v>18975</v>
      </c>
      <c r="C5632" t="s">
        <v>1087</v>
      </c>
      <c r="D5632" t="s">
        <v>6292</v>
      </c>
      <c r="E5632" s="27">
        <v>41327</v>
      </c>
      <c r="F5632" t="s">
        <v>233</v>
      </c>
      <c r="G5632" s="27">
        <v>29064</v>
      </c>
      <c r="H5632">
        <v>36</v>
      </c>
      <c r="I5632" t="s">
        <v>244</v>
      </c>
      <c r="J5632" t="s">
        <v>353</v>
      </c>
      <c r="K5632">
        <v>0</v>
      </c>
      <c r="L5632">
        <v>9</v>
      </c>
      <c r="M5632">
        <v>0</v>
      </c>
      <c r="N5632">
        <v>0</v>
      </c>
      <c r="O5632">
        <v>1</v>
      </c>
      <c r="P5632">
        <v>-14</v>
      </c>
      <c r="Q5632" s="28">
        <v>41313.298611111109</v>
      </c>
      <c r="R5632" s="28">
        <v>41327.45208333333</v>
      </c>
      <c r="S5632" t="s">
        <v>18976</v>
      </c>
      <c r="T5632" s="27">
        <v>41313</v>
      </c>
      <c r="V5632">
        <v>14</v>
      </c>
      <c r="W5632" t="s">
        <v>36</v>
      </c>
      <c r="X5632" t="s">
        <v>1488</v>
      </c>
      <c r="Y5632">
        <v>0</v>
      </c>
      <c r="AB5632" t="s">
        <v>237</v>
      </c>
      <c r="AH5632">
        <v>0</v>
      </c>
      <c r="AN5632" t="s">
        <v>238</v>
      </c>
      <c r="AO5632">
        <v>4</v>
      </c>
      <c r="AP5632" t="s">
        <v>239</v>
      </c>
      <c r="AQ5632" s="27">
        <v>41327</v>
      </c>
      <c r="AR5632" t="s">
        <v>240</v>
      </c>
      <c r="AS5632">
        <v>9</v>
      </c>
      <c r="AT5632" t="s">
        <v>269</v>
      </c>
      <c r="AU5632" s="27">
        <v>41327</v>
      </c>
    </row>
    <row r="5633" spans="1:47" x14ac:dyDescent="0.2">
      <c r="A5633">
        <v>5632</v>
      </c>
      <c r="B5633" t="s">
        <v>18977</v>
      </c>
      <c r="C5633" t="s">
        <v>8443</v>
      </c>
      <c r="D5633" t="s">
        <v>18978</v>
      </c>
      <c r="E5633" s="27">
        <v>41371</v>
      </c>
      <c r="F5633" t="s">
        <v>294</v>
      </c>
      <c r="G5633" s="27">
        <v>26943</v>
      </c>
      <c r="H5633">
        <v>42</v>
      </c>
      <c r="I5633" t="s">
        <v>244</v>
      </c>
      <c r="J5633" t="s">
        <v>245</v>
      </c>
      <c r="K5633">
        <v>0</v>
      </c>
      <c r="L5633">
        <v>4</v>
      </c>
      <c r="M5633">
        <v>0</v>
      </c>
      <c r="N5633">
        <v>0</v>
      </c>
      <c r="O5633">
        <v>5</v>
      </c>
      <c r="P5633">
        <v>-1</v>
      </c>
      <c r="Q5633" s="28">
        <v>41370.21597222222</v>
      </c>
      <c r="R5633" s="28">
        <v>41376.394444444442</v>
      </c>
      <c r="S5633" t="s">
        <v>18979</v>
      </c>
      <c r="U5633" s="27">
        <v>41370</v>
      </c>
      <c r="V5633">
        <v>1</v>
      </c>
      <c r="W5633" t="s">
        <v>36</v>
      </c>
      <c r="X5633" t="s">
        <v>274</v>
      </c>
      <c r="Y5633">
        <v>1</v>
      </c>
      <c r="AA5633" t="s">
        <v>18980</v>
      </c>
      <c r="AB5633" t="s">
        <v>32</v>
      </c>
      <c r="AC5633">
        <v>0</v>
      </c>
      <c r="AD5633" s="27">
        <v>42002</v>
      </c>
      <c r="AE5633" t="s">
        <v>371</v>
      </c>
      <c r="AF5633" s="27">
        <v>42002</v>
      </c>
      <c r="AG5633" s="27">
        <v>42019</v>
      </c>
      <c r="AH5633">
        <v>0</v>
      </c>
      <c r="AN5633" t="s">
        <v>238</v>
      </c>
      <c r="AO5633">
        <v>1</v>
      </c>
      <c r="AP5633" t="s">
        <v>239</v>
      </c>
      <c r="AQ5633" s="27">
        <v>41371</v>
      </c>
      <c r="AR5633" t="s">
        <v>240</v>
      </c>
      <c r="AS5633">
        <v>4</v>
      </c>
      <c r="AT5633" t="s">
        <v>239</v>
      </c>
      <c r="AU5633" s="27">
        <v>41371</v>
      </c>
    </row>
    <row r="5634" spans="1:47" x14ac:dyDescent="0.2">
      <c r="A5634">
        <v>5633</v>
      </c>
      <c r="B5634" t="s">
        <v>18981</v>
      </c>
      <c r="C5634" t="s">
        <v>18982</v>
      </c>
      <c r="D5634" t="s">
        <v>603</v>
      </c>
      <c r="E5634" s="27">
        <v>41335</v>
      </c>
      <c r="F5634" t="s">
        <v>233</v>
      </c>
      <c r="G5634" s="27">
        <v>28715</v>
      </c>
      <c r="H5634">
        <v>37</v>
      </c>
      <c r="I5634" t="s">
        <v>244</v>
      </c>
      <c r="J5634" t="s">
        <v>250</v>
      </c>
      <c r="K5634">
        <v>0</v>
      </c>
      <c r="L5634">
        <v>2</v>
      </c>
      <c r="M5634">
        <v>0</v>
      </c>
      <c r="N5634">
        <v>0</v>
      </c>
      <c r="O5634">
        <v>0</v>
      </c>
      <c r="P5634">
        <v>-1</v>
      </c>
      <c r="Q5634" s="28">
        <v>41334.314583333333</v>
      </c>
      <c r="R5634" s="28">
        <v>41335.050694444442</v>
      </c>
      <c r="S5634" t="s">
        <v>18983</v>
      </c>
      <c r="T5634" s="27">
        <v>41334</v>
      </c>
      <c r="V5634">
        <v>1</v>
      </c>
      <c r="W5634" t="s">
        <v>36</v>
      </c>
      <c r="X5634" t="s">
        <v>2656</v>
      </c>
      <c r="Y5634">
        <v>0</v>
      </c>
      <c r="AB5634" t="s">
        <v>237</v>
      </c>
      <c r="AH5634">
        <v>0</v>
      </c>
      <c r="AN5634" t="s">
        <v>238</v>
      </c>
      <c r="AO5634">
        <v>2</v>
      </c>
      <c r="AP5634" t="s">
        <v>239</v>
      </c>
      <c r="AQ5634" s="27">
        <v>41335</v>
      </c>
      <c r="AR5634" t="s">
        <v>240</v>
      </c>
      <c r="AS5634">
        <v>2</v>
      </c>
      <c r="AT5634" t="s">
        <v>239</v>
      </c>
      <c r="AU5634" s="27">
        <v>41335</v>
      </c>
    </row>
    <row r="5635" spans="1:47" x14ac:dyDescent="0.2">
      <c r="A5635">
        <v>5634</v>
      </c>
      <c r="B5635" t="s">
        <v>18984</v>
      </c>
      <c r="C5635" t="s">
        <v>18985</v>
      </c>
      <c r="D5635" t="s">
        <v>18986</v>
      </c>
      <c r="E5635" s="27">
        <v>41407</v>
      </c>
      <c r="F5635" t="s">
        <v>233</v>
      </c>
      <c r="G5635" s="27">
        <v>28102</v>
      </c>
      <c r="H5635">
        <v>39</v>
      </c>
      <c r="I5635" t="s">
        <v>244</v>
      </c>
      <c r="J5635" t="s">
        <v>245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-1</v>
      </c>
      <c r="Q5635" s="28">
        <v>41406.390972222223</v>
      </c>
      <c r="R5635" s="28">
        <v>41409.450694444444</v>
      </c>
      <c r="S5635" t="s">
        <v>18987</v>
      </c>
      <c r="T5635" s="27">
        <v>41406</v>
      </c>
      <c r="V5635">
        <v>1</v>
      </c>
      <c r="W5635" t="s">
        <v>32</v>
      </c>
      <c r="X5635" t="s">
        <v>1607</v>
      </c>
      <c r="Y5635">
        <v>0</v>
      </c>
      <c r="AB5635" t="s">
        <v>237</v>
      </c>
      <c r="AH5635">
        <v>0</v>
      </c>
      <c r="AN5635" t="s">
        <v>238</v>
      </c>
      <c r="AO5635">
        <v>1</v>
      </c>
      <c r="AP5635" t="s">
        <v>239</v>
      </c>
      <c r="AQ5635" s="27">
        <v>41407</v>
      </c>
      <c r="AR5635" t="s">
        <v>240</v>
      </c>
      <c r="AS5635">
        <v>1</v>
      </c>
      <c r="AT5635" t="s">
        <v>239</v>
      </c>
      <c r="AU5635" s="27">
        <v>41407</v>
      </c>
    </row>
    <row r="5636" spans="1:47" x14ac:dyDescent="0.2">
      <c r="A5636">
        <v>5635</v>
      </c>
      <c r="B5636" t="s">
        <v>18988</v>
      </c>
      <c r="C5636" t="s">
        <v>6615</v>
      </c>
      <c r="D5636" t="s">
        <v>18989</v>
      </c>
      <c r="E5636" s="27">
        <v>41604</v>
      </c>
      <c r="F5636" t="s">
        <v>294</v>
      </c>
      <c r="G5636" s="27">
        <v>23292</v>
      </c>
      <c r="H5636">
        <v>52</v>
      </c>
      <c r="I5636" t="s">
        <v>234</v>
      </c>
      <c r="J5636" t="s">
        <v>245</v>
      </c>
      <c r="K5636">
        <v>0</v>
      </c>
      <c r="L5636">
        <v>1</v>
      </c>
      <c r="M5636">
        <v>0</v>
      </c>
      <c r="N5636">
        <v>0</v>
      </c>
      <c r="O5636">
        <v>3</v>
      </c>
      <c r="P5636">
        <v>-25</v>
      </c>
      <c r="Q5636" s="28">
        <v>41579.138194444444</v>
      </c>
      <c r="R5636" s="28">
        <v>41579.32916666667</v>
      </c>
      <c r="S5636" t="s">
        <v>18990</v>
      </c>
      <c r="T5636" s="27">
        <v>41579</v>
      </c>
      <c r="V5636">
        <v>25</v>
      </c>
      <c r="W5636" t="s">
        <v>36</v>
      </c>
      <c r="X5636" t="s">
        <v>263</v>
      </c>
      <c r="Y5636">
        <v>0</v>
      </c>
      <c r="AB5636" t="s">
        <v>237</v>
      </c>
      <c r="AH5636">
        <v>0</v>
      </c>
      <c r="AN5636" t="s">
        <v>238</v>
      </c>
      <c r="AO5636">
        <v>1</v>
      </c>
      <c r="AP5636" t="s">
        <v>239</v>
      </c>
      <c r="AQ5636" s="27">
        <v>41604</v>
      </c>
      <c r="AR5636" t="s">
        <v>240</v>
      </c>
      <c r="AS5636">
        <v>1</v>
      </c>
      <c r="AT5636" t="s">
        <v>239</v>
      </c>
      <c r="AU5636" s="27">
        <v>41604</v>
      </c>
    </row>
    <row r="5637" spans="1:47" x14ac:dyDescent="0.2">
      <c r="A5637">
        <v>5636</v>
      </c>
      <c r="B5637" t="s">
        <v>18991</v>
      </c>
      <c r="C5637" t="s">
        <v>9997</v>
      </c>
      <c r="D5637" t="s">
        <v>7596</v>
      </c>
      <c r="E5637" s="27">
        <v>41677</v>
      </c>
      <c r="F5637" t="s">
        <v>233</v>
      </c>
      <c r="G5637" s="27">
        <v>26835</v>
      </c>
      <c r="H5637">
        <v>42</v>
      </c>
      <c r="I5637" t="s">
        <v>244</v>
      </c>
      <c r="J5637" t="s">
        <v>250</v>
      </c>
      <c r="K5637">
        <v>0</v>
      </c>
      <c r="L5637">
        <v>7</v>
      </c>
      <c r="M5637">
        <v>0</v>
      </c>
      <c r="N5637">
        <v>0</v>
      </c>
      <c r="O5637">
        <v>10</v>
      </c>
      <c r="P5637">
        <v>-1</v>
      </c>
      <c r="Q5637" s="28">
        <v>41676.267361111109</v>
      </c>
      <c r="R5637" s="28">
        <v>41677.069444444445</v>
      </c>
      <c r="S5637" t="s">
        <v>18992</v>
      </c>
      <c r="T5637" s="27">
        <v>41676</v>
      </c>
      <c r="V5637">
        <v>1</v>
      </c>
      <c r="W5637" t="s">
        <v>32</v>
      </c>
      <c r="X5637" t="s">
        <v>261</v>
      </c>
      <c r="Y5637">
        <v>0</v>
      </c>
      <c r="AB5637" t="s">
        <v>237</v>
      </c>
      <c r="AH5637">
        <v>0</v>
      </c>
      <c r="AN5637" t="s">
        <v>238</v>
      </c>
      <c r="AO5637">
        <v>4</v>
      </c>
      <c r="AP5637" t="s">
        <v>239</v>
      </c>
      <c r="AQ5637" s="27">
        <v>41677</v>
      </c>
      <c r="AR5637" t="s">
        <v>240</v>
      </c>
      <c r="AS5637">
        <v>7</v>
      </c>
      <c r="AT5637" t="s">
        <v>246</v>
      </c>
      <c r="AU5637" s="27">
        <v>41677</v>
      </c>
    </row>
    <row r="5638" spans="1:47" x14ac:dyDescent="0.2">
      <c r="A5638">
        <v>5637</v>
      </c>
      <c r="B5638" t="s">
        <v>18993</v>
      </c>
      <c r="C5638" t="s">
        <v>3523</v>
      </c>
      <c r="D5638" t="s">
        <v>18994</v>
      </c>
      <c r="E5638" s="27">
        <v>41693</v>
      </c>
      <c r="F5638" t="s">
        <v>233</v>
      </c>
      <c r="G5638" s="27">
        <v>20303</v>
      </c>
      <c r="H5638">
        <v>60</v>
      </c>
      <c r="I5638" t="s">
        <v>234</v>
      </c>
      <c r="J5638" t="s">
        <v>22</v>
      </c>
      <c r="K5638">
        <v>0</v>
      </c>
      <c r="L5638">
        <v>1</v>
      </c>
      <c r="M5638">
        <v>0</v>
      </c>
      <c r="N5638">
        <v>0</v>
      </c>
      <c r="O5638">
        <v>1</v>
      </c>
      <c r="P5638">
        <v>-1</v>
      </c>
      <c r="Q5638" s="28">
        <v>41692.245138888888</v>
      </c>
      <c r="R5638" s="28">
        <v>41693.34652777778</v>
      </c>
      <c r="S5638" t="s">
        <v>18995</v>
      </c>
      <c r="T5638" s="27">
        <v>41692</v>
      </c>
      <c r="V5638">
        <v>1</v>
      </c>
      <c r="W5638" t="s">
        <v>36</v>
      </c>
      <c r="X5638" t="s">
        <v>279</v>
      </c>
      <c r="Y5638">
        <v>0</v>
      </c>
      <c r="AB5638" t="s">
        <v>237</v>
      </c>
      <c r="AH5638">
        <v>0</v>
      </c>
      <c r="AN5638" t="s">
        <v>238</v>
      </c>
      <c r="AO5638">
        <v>1</v>
      </c>
      <c r="AP5638" t="s">
        <v>239</v>
      </c>
      <c r="AQ5638" s="27">
        <v>41693</v>
      </c>
      <c r="AR5638" t="s">
        <v>240</v>
      </c>
      <c r="AS5638">
        <v>1</v>
      </c>
      <c r="AT5638" t="s">
        <v>239</v>
      </c>
      <c r="AU5638" s="27">
        <v>41693</v>
      </c>
    </row>
    <row r="5639" spans="1:47" x14ac:dyDescent="0.2">
      <c r="A5639">
        <v>5638</v>
      </c>
      <c r="B5639" t="s">
        <v>18996</v>
      </c>
      <c r="C5639" t="s">
        <v>875</v>
      </c>
      <c r="D5639" t="s">
        <v>4096</v>
      </c>
      <c r="E5639" s="27">
        <v>41423</v>
      </c>
      <c r="F5639" t="s">
        <v>233</v>
      </c>
      <c r="G5639" s="27">
        <v>28870</v>
      </c>
      <c r="H5639">
        <v>37</v>
      </c>
      <c r="I5639" t="s">
        <v>244</v>
      </c>
      <c r="J5639" t="s">
        <v>353</v>
      </c>
      <c r="K5639">
        <v>0</v>
      </c>
      <c r="L5639">
        <v>1</v>
      </c>
      <c r="M5639">
        <v>0</v>
      </c>
      <c r="N5639">
        <v>0</v>
      </c>
      <c r="O5639">
        <v>2</v>
      </c>
      <c r="P5639">
        <v>-1</v>
      </c>
      <c r="Q5639" s="28">
        <v>41422.12777777778</v>
      </c>
      <c r="R5639" s="28">
        <v>41423.106944444444</v>
      </c>
      <c r="S5639" t="s">
        <v>18997</v>
      </c>
      <c r="T5639" s="27">
        <v>41422</v>
      </c>
      <c r="V5639">
        <v>1</v>
      </c>
      <c r="W5639" t="s">
        <v>36</v>
      </c>
      <c r="X5639" t="s">
        <v>729</v>
      </c>
      <c r="Y5639">
        <v>1</v>
      </c>
      <c r="AA5639" t="s">
        <v>18998</v>
      </c>
      <c r="AB5639" t="s">
        <v>36</v>
      </c>
      <c r="AD5639" s="27">
        <v>42273</v>
      </c>
      <c r="AE5639" t="s">
        <v>18999</v>
      </c>
      <c r="AH5639">
        <v>0</v>
      </c>
      <c r="AN5639" t="s">
        <v>238</v>
      </c>
      <c r="AO5639">
        <v>1</v>
      </c>
      <c r="AP5639" t="s">
        <v>239</v>
      </c>
      <c r="AQ5639" s="27">
        <v>41423</v>
      </c>
      <c r="AR5639" t="s">
        <v>240</v>
      </c>
      <c r="AS5639">
        <v>1</v>
      </c>
      <c r="AT5639" t="s">
        <v>239</v>
      </c>
      <c r="AU5639" s="27">
        <v>41423</v>
      </c>
    </row>
    <row r="5640" spans="1:47" x14ac:dyDescent="0.2">
      <c r="A5640">
        <v>5639</v>
      </c>
      <c r="B5640" t="s">
        <v>19000</v>
      </c>
      <c r="C5640" t="s">
        <v>480</v>
      </c>
      <c r="D5640" t="s">
        <v>19001</v>
      </c>
      <c r="E5640" s="27">
        <v>41359</v>
      </c>
      <c r="F5640" t="s">
        <v>233</v>
      </c>
      <c r="G5640" s="27">
        <v>26789</v>
      </c>
      <c r="H5640">
        <v>42</v>
      </c>
      <c r="I5640" t="s">
        <v>244</v>
      </c>
      <c r="J5640" t="s">
        <v>245</v>
      </c>
      <c r="K5640">
        <v>0</v>
      </c>
      <c r="L5640">
        <v>1</v>
      </c>
      <c r="M5640">
        <v>0</v>
      </c>
      <c r="N5640">
        <v>0</v>
      </c>
      <c r="O5640">
        <v>4</v>
      </c>
      <c r="P5640">
        <v>-1</v>
      </c>
      <c r="Q5640" s="28">
        <v>41358.444444444445</v>
      </c>
      <c r="R5640" s="28">
        <v>41376.238194444442</v>
      </c>
      <c r="S5640" t="s">
        <v>19002</v>
      </c>
      <c r="T5640" s="27">
        <v>41358</v>
      </c>
      <c r="V5640">
        <v>1</v>
      </c>
      <c r="W5640" t="s">
        <v>32</v>
      </c>
      <c r="X5640" t="s">
        <v>847</v>
      </c>
      <c r="Y5640">
        <v>1</v>
      </c>
      <c r="AA5640" t="s">
        <v>19003</v>
      </c>
      <c r="AB5640" t="s">
        <v>36</v>
      </c>
      <c r="AD5640" s="27">
        <v>41590</v>
      </c>
      <c r="AE5640" t="s">
        <v>3573</v>
      </c>
      <c r="AH5640">
        <v>0</v>
      </c>
      <c r="AN5640" t="s">
        <v>238</v>
      </c>
      <c r="AO5640">
        <v>2</v>
      </c>
      <c r="AP5640" t="s">
        <v>239</v>
      </c>
      <c r="AQ5640" s="27">
        <v>41359</v>
      </c>
      <c r="AR5640" t="s">
        <v>240</v>
      </c>
      <c r="AS5640">
        <v>1</v>
      </c>
      <c r="AT5640" t="s">
        <v>239</v>
      </c>
      <c r="AU5640" s="27">
        <v>41359</v>
      </c>
    </row>
    <row r="5641" spans="1:47" x14ac:dyDescent="0.2">
      <c r="A5641">
        <v>5640</v>
      </c>
      <c r="B5641" t="s">
        <v>19004</v>
      </c>
      <c r="C5641" t="s">
        <v>4518</v>
      </c>
      <c r="D5641" t="s">
        <v>19005</v>
      </c>
      <c r="E5641" s="27">
        <v>41984</v>
      </c>
      <c r="F5641" t="s">
        <v>233</v>
      </c>
      <c r="G5641" s="27">
        <v>34887</v>
      </c>
      <c r="H5641">
        <v>20</v>
      </c>
      <c r="I5641" t="s">
        <v>259</v>
      </c>
      <c r="J5641" t="s">
        <v>353</v>
      </c>
      <c r="K5641">
        <v>0</v>
      </c>
      <c r="L5641">
        <v>3</v>
      </c>
      <c r="M5641">
        <v>0</v>
      </c>
      <c r="N5641">
        <v>0</v>
      </c>
      <c r="O5641">
        <v>0</v>
      </c>
      <c r="P5641">
        <v>-1</v>
      </c>
      <c r="Q5641" s="28">
        <v>41983.467361111114</v>
      </c>
      <c r="R5641" s="28">
        <v>41984.53125</v>
      </c>
      <c r="S5641" t="s">
        <v>19006</v>
      </c>
      <c r="T5641" s="27">
        <v>41983</v>
      </c>
      <c r="V5641">
        <v>1</v>
      </c>
      <c r="W5641" t="s">
        <v>36</v>
      </c>
      <c r="X5641" t="s">
        <v>279</v>
      </c>
      <c r="Y5641">
        <v>0</v>
      </c>
      <c r="AB5641" t="s">
        <v>237</v>
      </c>
      <c r="AH5641">
        <v>0</v>
      </c>
      <c r="AN5641" t="s">
        <v>238</v>
      </c>
      <c r="AO5641">
        <v>6</v>
      </c>
      <c r="AP5641" t="s">
        <v>246</v>
      </c>
      <c r="AQ5641" s="27">
        <v>41984</v>
      </c>
      <c r="AR5641" t="s">
        <v>240</v>
      </c>
      <c r="AS5641">
        <v>3</v>
      </c>
      <c r="AT5641" t="s">
        <v>239</v>
      </c>
      <c r="AU5641" s="27">
        <v>41984</v>
      </c>
    </row>
    <row r="5642" spans="1:47" x14ac:dyDescent="0.2">
      <c r="A5642">
        <v>5641</v>
      </c>
      <c r="B5642" t="s">
        <v>19007</v>
      </c>
      <c r="C5642" t="s">
        <v>2466</v>
      </c>
      <c r="D5642" t="s">
        <v>6192</v>
      </c>
      <c r="E5642" s="27">
        <v>41772</v>
      </c>
      <c r="F5642" t="s">
        <v>233</v>
      </c>
      <c r="G5642" s="27">
        <v>23438</v>
      </c>
      <c r="H5642">
        <v>52</v>
      </c>
      <c r="I5642" t="s">
        <v>234</v>
      </c>
      <c r="J5642" t="s">
        <v>250</v>
      </c>
      <c r="K5642">
        <v>3</v>
      </c>
      <c r="L5642">
        <v>5</v>
      </c>
      <c r="M5642">
        <v>0</v>
      </c>
      <c r="N5642">
        <v>0</v>
      </c>
      <c r="O5642">
        <v>23</v>
      </c>
      <c r="P5642">
        <v>-1</v>
      </c>
      <c r="Q5642" s="28">
        <v>41771.29583333333</v>
      </c>
      <c r="R5642" s="28">
        <v>42164.263194444444</v>
      </c>
      <c r="S5642" t="s">
        <v>19008</v>
      </c>
      <c r="U5642" s="27">
        <v>41772</v>
      </c>
      <c r="V5642">
        <v>0</v>
      </c>
      <c r="W5642" t="s">
        <v>32</v>
      </c>
      <c r="X5642" t="s">
        <v>274</v>
      </c>
      <c r="Y5642">
        <v>0</v>
      </c>
      <c r="AB5642" t="s">
        <v>237</v>
      </c>
      <c r="AH5642">
        <v>0</v>
      </c>
      <c r="AN5642" t="s">
        <v>238</v>
      </c>
      <c r="AO5642">
        <v>2</v>
      </c>
      <c r="AP5642" t="s">
        <v>239</v>
      </c>
      <c r="AQ5642" s="27">
        <v>41772</v>
      </c>
      <c r="AR5642" t="s">
        <v>240</v>
      </c>
      <c r="AS5642">
        <v>5</v>
      </c>
      <c r="AT5642" t="s">
        <v>246</v>
      </c>
      <c r="AU5642" s="27">
        <v>41772</v>
      </c>
    </row>
    <row r="5643" spans="1:47" x14ac:dyDescent="0.2">
      <c r="A5643">
        <v>5642</v>
      </c>
      <c r="B5643" t="s">
        <v>8153</v>
      </c>
      <c r="C5643" t="s">
        <v>414</v>
      </c>
      <c r="D5643" t="s">
        <v>3828</v>
      </c>
      <c r="E5643" s="27">
        <v>41320</v>
      </c>
      <c r="F5643" t="s">
        <v>233</v>
      </c>
      <c r="G5643" s="27">
        <v>33654</v>
      </c>
      <c r="H5643">
        <v>24</v>
      </c>
      <c r="I5643" t="s">
        <v>259</v>
      </c>
      <c r="J5643" t="s">
        <v>250</v>
      </c>
      <c r="K5643">
        <v>0</v>
      </c>
      <c r="L5643">
        <v>9</v>
      </c>
      <c r="M5643">
        <v>0</v>
      </c>
      <c r="N5643">
        <v>0</v>
      </c>
      <c r="O5643">
        <v>0</v>
      </c>
      <c r="W5643" t="s">
        <v>237</v>
      </c>
      <c r="Y5643">
        <v>-1</v>
      </c>
      <c r="AB5643" t="s">
        <v>237</v>
      </c>
      <c r="AH5643">
        <v>0</v>
      </c>
      <c r="AN5643" t="s">
        <v>238</v>
      </c>
      <c r="AO5643">
        <v>8</v>
      </c>
      <c r="AP5643" t="s">
        <v>269</v>
      </c>
      <c r="AQ5643" s="27">
        <v>41320</v>
      </c>
      <c r="AR5643" t="s">
        <v>240</v>
      </c>
      <c r="AS5643">
        <v>9</v>
      </c>
      <c r="AT5643" t="s">
        <v>269</v>
      </c>
      <c r="AU5643" s="27">
        <v>41320</v>
      </c>
    </row>
    <row r="5644" spans="1:47" x14ac:dyDescent="0.2">
      <c r="A5644">
        <v>5643</v>
      </c>
      <c r="B5644" t="s">
        <v>19009</v>
      </c>
      <c r="C5644" t="s">
        <v>6991</v>
      </c>
      <c r="D5644" t="s">
        <v>266</v>
      </c>
      <c r="E5644" s="27">
        <v>41814</v>
      </c>
      <c r="F5644" t="s">
        <v>233</v>
      </c>
      <c r="G5644" s="27">
        <v>29678</v>
      </c>
      <c r="H5644">
        <v>35</v>
      </c>
      <c r="I5644" t="s">
        <v>244</v>
      </c>
      <c r="J5644" t="s">
        <v>245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-1</v>
      </c>
      <c r="Q5644" s="28">
        <v>41813.078472222223</v>
      </c>
      <c r="R5644" s="28">
        <v>41815.344444444447</v>
      </c>
      <c r="S5644" t="s">
        <v>19010</v>
      </c>
      <c r="T5644" s="27">
        <v>41813</v>
      </c>
      <c r="V5644">
        <v>1</v>
      </c>
      <c r="W5644" t="s">
        <v>32</v>
      </c>
      <c r="X5644" t="s">
        <v>390</v>
      </c>
      <c r="Y5644">
        <v>0</v>
      </c>
      <c r="AB5644" t="s">
        <v>237</v>
      </c>
      <c r="AH5644">
        <v>0</v>
      </c>
      <c r="AN5644" t="s">
        <v>238</v>
      </c>
      <c r="AO5644">
        <v>1</v>
      </c>
      <c r="AP5644" t="s">
        <v>239</v>
      </c>
      <c r="AQ5644" s="27">
        <v>41814</v>
      </c>
      <c r="AR5644" t="s">
        <v>240</v>
      </c>
      <c r="AS5644">
        <v>1</v>
      </c>
      <c r="AT5644" t="s">
        <v>239</v>
      </c>
      <c r="AU5644" s="27">
        <v>41814</v>
      </c>
    </row>
    <row r="5645" spans="1:47" x14ac:dyDescent="0.2">
      <c r="A5645">
        <v>5644</v>
      </c>
      <c r="B5645" t="s">
        <v>19011</v>
      </c>
      <c r="C5645" t="s">
        <v>2895</v>
      </c>
      <c r="D5645" t="s">
        <v>19012</v>
      </c>
      <c r="E5645" s="27">
        <v>41814</v>
      </c>
      <c r="F5645" t="s">
        <v>233</v>
      </c>
      <c r="G5645" s="27">
        <v>26163</v>
      </c>
      <c r="H5645">
        <v>44</v>
      </c>
      <c r="I5645" t="s">
        <v>244</v>
      </c>
      <c r="J5645" t="s">
        <v>353</v>
      </c>
      <c r="K5645">
        <v>0</v>
      </c>
      <c r="L5645">
        <v>1</v>
      </c>
      <c r="M5645">
        <v>0</v>
      </c>
      <c r="N5645">
        <v>0</v>
      </c>
      <c r="O5645">
        <v>0</v>
      </c>
      <c r="W5645" t="s">
        <v>237</v>
      </c>
      <c r="Y5645">
        <v>1</v>
      </c>
      <c r="AA5645" t="s">
        <v>19013</v>
      </c>
      <c r="AB5645" t="s">
        <v>32</v>
      </c>
      <c r="AC5645">
        <v>0</v>
      </c>
      <c r="AD5645" s="27">
        <v>42100</v>
      </c>
      <c r="AE5645" t="s">
        <v>1207</v>
      </c>
      <c r="AF5645" s="27">
        <v>42100</v>
      </c>
      <c r="AG5645" s="27">
        <v>42100</v>
      </c>
      <c r="AH5645">
        <v>1</v>
      </c>
      <c r="AJ5645" t="s">
        <v>19013</v>
      </c>
      <c r="AK5645" t="s">
        <v>255</v>
      </c>
      <c r="AL5645" s="27">
        <v>42100</v>
      </c>
      <c r="AM5645" t="s">
        <v>383</v>
      </c>
      <c r="AN5645" t="s">
        <v>238</v>
      </c>
      <c r="AO5645">
        <v>1</v>
      </c>
      <c r="AP5645" t="s">
        <v>239</v>
      </c>
      <c r="AQ5645" s="27">
        <v>41814</v>
      </c>
      <c r="AR5645" t="s">
        <v>240</v>
      </c>
      <c r="AS5645">
        <v>1</v>
      </c>
      <c r="AT5645" t="s">
        <v>239</v>
      </c>
      <c r="AU5645" s="27">
        <v>41814</v>
      </c>
    </row>
    <row r="5646" spans="1:47" x14ac:dyDescent="0.2">
      <c r="A5646">
        <v>5645</v>
      </c>
      <c r="B5646" t="s">
        <v>19014</v>
      </c>
      <c r="C5646" t="s">
        <v>19015</v>
      </c>
      <c r="D5646" t="s">
        <v>19016</v>
      </c>
      <c r="E5646" s="27">
        <v>41607</v>
      </c>
      <c r="F5646" t="s">
        <v>294</v>
      </c>
      <c r="G5646" s="27">
        <v>31778</v>
      </c>
      <c r="H5646">
        <v>29</v>
      </c>
      <c r="I5646" t="s">
        <v>244</v>
      </c>
      <c r="J5646" t="s">
        <v>353</v>
      </c>
      <c r="K5646">
        <v>0</v>
      </c>
      <c r="L5646">
        <v>2</v>
      </c>
      <c r="M5646">
        <v>0</v>
      </c>
      <c r="N5646">
        <v>0</v>
      </c>
      <c r="O5646">
        <v>0</v>
      </c>
      <c r="W5646" t="s">
        <v>237</v>
      </c>
      <c r="Y5646">
        <v>-1</v>
      </c>
      <c r="AB5646" t="s">
        <v>237</v>
      </c>
      <c r="AH5646">
        <v>0</v>
      </c>
      <c r="AN5646" t="s">
        <v>238</v>
      </c>
      <c r="AO5646">
        <v>2</v>
      </c>
      <c r="AP5646" t="s">
        <v>239</v>
      </c>
      <c r="AQ5646" s="27">
        <v>41607</v>
      </c>
      <c r="AR5646" t="s">
        <v>240</v>
      </c>
      <c r="AS5646">
        <v>2</v>
      </c>
      <c r="AT5646" t="s">
        <v>239</v>
      </c>
      <c r="AU5646" s="27">
        <v>41607</v>
      </c>
    </row>
    <row r="5647" spans="1:47" x14ac:dyDescent="0.2">
      <c r="A5647">
        <v>5646</v>
      </c>
      <c r="B5647" t="s">
        <v>19017</v>
      </c>
      <c r="C5647" t="s">
        <v>3547</v>
      </c>
      <c r="D5647" t="s">
        <v>1734</v>
      </c>
      <c r="E5647" s="27">
        <v>41390</v>
      </c>
      <c r="F5647" t="s">
        <v>233</v>
      </c>
      <c r="G5647" s="27">
        <v>33821</v>
      </c>
      <c r="H5647">
        <v>23</v>
      </c>
      <c r="I5647" t="s">
        <v>259</v>
      </c>
      <c r="J5647" t="s">
        <v>250</v>
      </c>
      <c r="K5647">
        <v>0</v>
      </c>
      <c r="L5647">
        <v>6</v>
      </c>
      <c r="M5647">
        <v>0</v>
      </c>
      <c r="N5647">
        <v>0</v>
      </c>
      <c r="O5647">
        <v>6</v>
      </c>
      <c r="P5647">
        <v>0</v>
      </c>
      <c r="Q5647" s="28">
        <v>41390.219444444447</v>
      </c>
      <c r="R5647" s="28">
        <v>41391.321527777778</v>
      </c>
      <c r="S5647" t="s">
        <v>19018</v>
      </c>
      <c r="T5647" s="27">
        <v>41390</v>
      </c>
      <c r="V5647">
        <v>0</v>
      </c>
      <c r="W5647" t="s">
        <v>32</v>
      </c>
      <c r="X5647" t="s">
        <v>261</v>
      </c>
      <c r="Y5647">
        <v>1</v>
      </c>
      <c r="AA5647" t="s">
        <v>19019</v>
      </c>
      <c r="AB5647" t="s">
        <v>36</v>
      </c>
      <c r="AC5647">
        <v>30</v>
      </c>
      <c r="AD5647" s="27">
        <v>41452</v>
      </c>
      <c r="AE5647" t="s">
        <v>404</v>
      </c>
      <c r="AF5647" s="27">
        <v>41482</v>
      </c>
      <c r="AG5647" s="27">
        <v>41540</v>
      </c>
      <c r="AH5647">
        <v>1</v>
      </c>
      <c r="AJ5647" t="s">
        <v>19020</v>
      </c>
      <c r="AK5647" t="s">
        <v>255</v>
      </c>
      <c r="AL5647" s="27">
        <v>42360</v>
      </c>
      <c r="AM5647" t="s">
        <v>383</v>
      </c>
      <c r="AN5647" t="s">
        <v>238</v>
      </c>
      <c r="AO5647">
        <v>7</v>
      </c>
      <c r="AP5647" t="s">
        <v>246</v>
      </c>
      <c r="AQ5647" s="27">
        <v>41390</v>
      </c>
      <c r="AR5647" t="s">
        <v>240</v>
      </c>
      <c r="AS5647">
        <v>6</v>
      </c>
      <c r="AT5647" t="s">
        <v>246</v>
      </c>
      <c r="AU5647" s="27">
        <v>41390</v>
      </c>
    </row>
    <row r="5648" spans="1:47" x14ac:dyDescent="0.2">
      <c r="A5648">
        <v>5647</v>
      </c>
      <c r="B5648" t="s">
        <v>19021</v>
      </c>
      <c r="C5648" t="s">
        <v>19022</v>
      </c>
      <c r="D5648" t="s">
        <v>2798</v>
      </c>
      <c r="E5648" s="27">
        <v>41995</v>
      </c>
      <c r="F5648" t="s">
        <v>294</v>
      </c>
      <c r="G5648" s="27">
        <v>27012</v>
      </c>
      <c r="H5648">
        <v>42</v>
      </c>
      <c r="I5648" t="s">
        <v>244</v>
      </c>
      <c r="J5648" t="s">
        <v>250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-1</v>
      </c>
      <c r="Q5648" s="28">
        <v>41994.473611111112</v>
      </c>
      <c r="R5648" s="28">
        <v>41995.052083333336</v>
      </c>
      <c r="S5648" t="s">
        <v>19023</v>
      </c>
      <c r="T5648" s="27">
        <v>41994</v>
      </c>
      <c r="V5648">
        <v>1</v>
      </c>
      <c r="W5648" t="s">
        <v>36</v>
      </c>
      <c r="X5648" t="s">
        <v>595</v>
      </c>
      <c r="Y5648">
        <v>1</v>
      </c>
      <c r="AA5648" t="s">
        <v>19024</v>
      </c>
      <c r="AB5648" t="s">
        <v>36</v>
      </c>
      <c r="AC5648">
        <v>272</v>
      </c>
      <c r="AD5648" s="27">
        <v>42175</v>
      </c>
      <c r="AE5648" t="s">
        <v>324</v>
      </c>
      <c r="AF5648" s="27">
        <v>42447</v>
      </c>
      <c r="AG5648" s="27">
        <v>42448</v>
      </c>
      <c r="AH5648">
        <v>0</v>
      </c>
      <c r="AN5648" t="s">
        <v>238</v>
      </c>
      <c r="AO5648">
        <v>1</v>
      </c>
      <c r="AP5648" t="s">
        <v>239</v>
      </c>
      <c r="AQ5648" s="27">
        <v>41995</v>
      </c>
      <c r="AR5648" t="s">
        <v>240</v>
      </c>
      <c r="AS5648">
        <v>1</v>
      </c>
      <c r="AT5648" t="s">
        <v>239</v>
      </c>
      <c r="AU5648" s="27">
        <v>41995</v>
      </c>
    </row>
    <row r="5649" spans="1:47" x14ac:dyDescent="0.2">
      <c r="A5649">
        <v>5648</v>
      </c>
      <c r="B5649" t="s">
        <v>19025</v>
      </c>
      <c r="C5649" t="s">
        <v>693</v>
      </c>
      <c r="D5649" t="s">
        <v>1303</v>
      </c>
      <c r="E5649" s="27">
        <v>41892</v>
      </c>
      <c r="F5649" t="s">
        <v>233</v>
      </c>
      <c r="G5649" s="27">
        <v>29066</v>
      </c>
      <c r="H5649">
        <v>36</v>
      </c>
      <c r="I5649" t="s">
        <v>244</v>
      </c>
      <c r="J5649" t="s">
        <v>245</v>
      </c>
      <c r="K5649">
        <v>0</v>
      </c>
      <c r="L5649">
        <v>6</v>
      </c>
      <c r="M5649">
        <v>0</v>
      </c>
      <c r="N5649">
        <v>0</v>
      </c>
      <c r="O5649">
        <v>7</v>
      </c>
      <c r="P5649">
        <v>-1</v>
      </c>
      <c r="Q5649" s="28">
        <v>41891.421527777777</v>
      </c>
      <c r="R5649" s="28">
        <v>41893.149305555555</v>
      </c>
      <c r="S5649" t="s">
        <v>19026</v>
      </c>
      <c r="T5649" s="27">
        <v>41405</v>
      </c>
      <c r="V5649">
        <v>487</v>
      </c>
      <c r="W5649" t="s">
        <v>36</v>
      </c>
      <c r="X5649" t="s">
        <v>324</v>
      </c>
      <c r="Y5649">
        <v>0</v>
      </c>
      <c r="AB5649" t="s">
        <v>237</v>
      </c>
      <c r="AH5649">
        <v>0</v>
      </c>
      <c r="AN5649" t="s">
        <v>238</v>
      </c>
      <c r="AO5649">
        <v>6</v>
      </c>
      <c r="AP5649" t="s">
        <v>246</v>
      </c>
      <c r="AQ5649" s="27">
        <v>41892</v>
      </c>
      <c r="AR5649" t="s">
        <v>240</v>
      </c>
      <c r="AS5649">
        <v>6</v>
      </c>
      <c r="AT5649" t="s">
        <v>246</v>
      </c>
      <c r="AU5649" s="27">
        <v>41892</v>
      </c>
    </row>
    <row r="5650" spans="1:47" x14ac:dyDescent="0.2">
      <c r="A5650">
        <v>5649</v>
      </c>
      <c r="B5650" t="s">
        <v>19027</v>
      </c>
      <c r="C5650" t="s">
        <v>1197</v>
      </c>
      <c r="D5650" t="s">
        <v>19028</v>
      </c>
      <c r="E5650" s="27">
        <v>41562</v>
      </c>
      <c r="F5650" t="s">
        <v>294</v>
      </c>
      <c r="G5650" s="27">
        <v>32120</v>
      </c>
      <c r="H5650">
        <v>28</v>
      </c>
      <c r="I5650" t="s">
        <v>244</v>
      </c>
      <c r="J5650" t="s">
        <v>245</v>
      </c>
      <c r="K5650">
        <v>0</v>
      </c>
      <c r="L5650">
        <v>3</v>
      </c>
      <c r="M5650">
        <v>0</v>
      </c>
      <c r="N5650">
        <v>0</v>
      </c>
      <c r="O5650">
        <v>2</v>
      </c>
      <c r="P5650">
        <v>-36</v>
      </c>
      <c r="Q5650" s="28">
        <v>41526.501388888886</v>
      </c>
      <c r="R5650" s="28">
        <v>41562.383333333331</v>
      </c>
      <c r="S5650" t="s">
        <v>19029</v>
      </c>
      <c r="U5650" s="27">
        <v>41526</v>
      </c>
      <c r="V5650">
        <v>36</v>
      </c>
      <c r="W5650" t="s">
        <v>32</v>
      </c>
      <c r="X5650" t="s">
        <v>274</v>
      </c>
      <c r="Y5650">
        <v>0</v>
      </c>
      <c r="AB5650" t="s">
        <v>237</v>
      </c>
      <c r="AH5650">
        <v>0</v>
      </c>
      <c r="AN5650" t="s">
        <v>238</v>
      </c>
      <c r="AO5650">
        <v>2</v>
      </c>
      <c r="AP5650" t="s">
        <v>239</v>
      </c>
      <c r="AQ5650" s="27">
        <v>41562</v>
      </c>
      <c r="AR5650" t="s">
        <v>240</v>
      </c>
      <c r="AS5650">
        <v>3</v>
      </c>
      <c r="AT5650" t="s">
        <v>239</v>
      </c>
      <c r="AU5650" s="27">
        <v>41562</v>
      </c>
    </row>
    <row r="5651" spans="1:47" x14ac:dyDescent="0.2">
      <c r="A5651">
        <v>5650</v>
      </c>
      <c r="B5651" t="s">
        <v>19030</v>
      </c>
      <c r="C5651" t="s">
        <v>19031</v>
      </c>
      <c r="D5651" t="s">
        <v>19032</v>
      </c>
      <c r="E5651" s="27">
        <v>41493</v>
      </c>
      <c r="F5651" t="s">
        <v>233</v>
      </c>
      <c r="G5651" s="27">
        <v>31911</v>
      </c>
      <c r="H5651">
        <v>28</v>
      </c>
      <c r="I5651" t="s">
        <v>244</v>
      </c>
      <c r="J5651" t="s">
        <v>250</v>
      </c>
      <c r="K5651">
        <v>0</v>
      </c>
      <c r="L5651">
        <v>4</v>
      </c>
      <c r="M5651">
        <v>0</v>
      </c>
      <c r="N5651">
        <v>0</v>
      </c>
      <c r="O5651">
        <v>5</v>
      </c>
      <c r="P5651">
        <v>0</v>
      </c>
      <c r="Q5651" s="28">
        <v>41493.058333333334</v>
      </c>
      <c r="R5651" s="28">
        <v>41493.472916666666</v>
      </c>
      <c r="S5651" t="s">
        <v>19033</v>
      </c>
      <c r="T5651" s="27">
        <v>41492</v>
      </c>
      <c r="V5651">
        <v>1</v>
      </c>
      <c r="W5651" t="s">
        <v>32</v>
      </c>
      <c r="X5651" t="s">
        <v>261</v>
      </c>
      <c r="Y5651">
        <v>0</v>
      </c>
      <c r="AB5651" t="s">
        <v>237</v>
      </c>
      <c r="AH5651">
        <v>0</v>
      </c>
      <c r="AN5651" t="s">
        <v>238</v>
      </c>
      <c r="AO5651">
        <v>4</v>
      </c>
      <c r="AP5651" t="s">
        <v>239</v>
      </c>
      <c r="AQ5651" s="27">
        <v>41493</v>
      </c>
      <c r="AR5651" t="s">
        <v>240</v>
      </c>
      <c r="AS5651">
        <v>4</v>
      </c>
      <c r="AT5651" t="s">
        <v>239</v>
      </c>
      <c r="AU5651" s="27">
        <v>41493</v>
      </c>
    </row>
    <row r="5652" spans="1:47" x14ac:dyDescent="0.2">
      <c r="A5652">
        <v>5651</v>
      </c>
      <c r="B5652" t="s">
        <v>19034</v>
      </c>
      <c r="C5652" t="s">
        <v>2021</v>
      </c>
      <c r="D5652" t="s">
        <v>19035</v>
      </c>
      <c r="E5652" s="27">
        <v>41397</v>
      </c>
      <c r="F5652" t="s">
        <v>233</v>
      </c>
      <c r="G5652" s="27">
        <v>28465</v>
      </c>
      <c r="H5652">
        <v>38</v>
      </c>
      <c r="I5652" t="s">
        <v>244</v>
      </c>
      <c r="J5652" t="s">
        <v>245</v>
      </c>
      <c r="K5652">
        <v>0</v>
      </c>
      <c r="L5652">
        <v>5</v>
      </c>
      <c r="M5652">
        <v>0</v>
      </c>
      <c r="N5652">
        <v>0</v>
      </c>
      <c r="O5652">
        <v>12</v>
      </c>
      <c r="P5652">
        <v>-1</v>
      </c>
      <c r="Q5652" s="28">
        <v>41396.381944444445</v>
      </c>
      <c r="R5652" s="28">
        <v>41397.315972222219</v>
      </c>
      <c r="S5652" t="s">
        <v>19036</v>
      </c>
      <c r="T5652" s="27">
        <v>41396</v>
      </c>
      <c r="V5652">
        <v>1</v>
      </c>
      <c r="W5652" t="s">
        <v>32</v>
      </c>
      <c r="X5652" t="s">
        <v>5345</v>
      </c>
      <c r="Y5652">
        <v>0</v>
      </c>
      <c r="AB5652" t="s">
        <v>237</v>
      </c>
      <c r="AH5652">
        <v>0</v>
      </c>
      <c r="AN5652" t="s">
        <v>238</v>
      </c>
      <c r="AO5652">
        <v>3</v>
      </c>
      <c r="AP5652" t="s">
        <v>239</v>
      </c>
      <c r="AQ5652" s="27">
        <v>41397</v>
      </c>
      <c r="AR5652" t="s">
        <v>240</v>
      </c>
      <c r="AS5652">
        <v>5</v>
      </c>
      <c r="AT5652" t="s">
        <v>246</v>
      </c>
      <c r="AU5652" s="27">
        <v>41397</v>
      </c>
    </row>
    <row r="5653" spans="1:47" x14ac:dyDescent="0.2">
      <c r="A5653">
        <v>5652</v>
      </c>
      <c r="B5653" t="s">
        <v>19037</v>
      </c>
      <c r="C5653" t="s">
        <v>1844</v>
      </c>
      <c r="D5653" t="s">
        <v>3399</v>
      </c>
      <c r="E5653" s="27">
        <v>41674</v>
      </c>
      <c r="F5653" t="s">
        <v>294</v>
      </c>
      <c r="G5653" s="27">
        <v>26745</v>
      </c>
      <c r="H5653">
        <v>43</v>
      </c>
      <c r="I5653" t="s">
        <v>244</v>
      </c>
      <c r="J5653" t="s">
        <v>250</v>
      </c>
      <c r="K5653">
        <v>0</v>
      </c>
      <c r="L5653">
        <v>2</v>
      </c>
      <c r="M5653">
        <v>0</v>
      </c>
      <c r="N5653">
        <v>0</v>
      </c>
      <c r="O5653">
        <v>2</v>
      </c>
      <c r="P5653">
        <v>-1</v>
      </c>
      <c r="Q5653" s="28">
        <v>41673.22152777778</v>
      </c>
      <c r="R5653" s="28">
        <v>41675.154861111114</v>
      </c>
      <c r="S5653" t="s">
        <v>19038</v>
      </c>
      <c r="T5653" s="27">
        <v>41673</v>
      </c>
      <c r="V5653">
        <v>1</v>
      </c>
      <c r="W5653" t="s">
        <v>32</v>
      </c>
      <c r="X5653" t="s">
        <v>359</v>
      </c>
      <c r="Y5653">
        <v>1</v>
      </c>
      <c r="AA5653" t="s">
        <v>19039</v>
      </c>
      <c r="AB5653" t="s">
        <v>32</v>
      </c>
      <c r="AC5653">
        <v>0</v>
      </c>
      <c r="AD5653" s="27">
        <v>41698</v>
      </c>
      <c r="AE5653" t="s">
        <v>11531</v>
      </c>
      <c r="AF5653" s="27">
        <v>41698</v>
      </c>
      <c r="AG5653" s="27">
        <v>41699</v>
      </c>
      <c r="AH5653">
        <v>0</v>
      </c>
      <c r="AN5653" t="s">
        <v>238</v>
      </c>
      <c r="AO5653">
        <v>1</v>
      </c>
      <c r="AP5653" t="s">
        <v>239</v>
      </c>
      <c r="AQ5653" s="27">
        <v>41674</v>
      </c>
      <c r="AR5653" t="s">
        <v>240</v>
      </c>
      <c r="AS5653">
        <v>2</v>
      </c>
      <c r="AT5653" t="s">
        <v>239</v>
      </c>
      <c r="AU5653" s="27">
        <v>41674</v>
      </c>
    </row>
    <row r="5654" spans="1:47" x14ac:dyDescent="0.2">
      <c r="A5654">
        <v>5653</v>
      </c>
      <c r="B5654" t="s">
        <v>19040</v>
      </c>
      <c r="C5654" t="s">
        <v>2703</v>
      </c>
      <c r="D5654" t="s">
        <v>19041</v>
      </c>
      <c r="E5654" s="27">
        <v>41756</v>
      </c>
      <c r="F5654" t="s">
        <v>233</v>
      </c>
      <c r="G5654" s="27">
        <v>26030</v>
      </c>
      <c r="H5654">
        <v>45</v>
      </c>
      <c r="I5654" t="s">
        <v>234</v>
      </c>
      <c r="J5654" t="s">
        <v>250</v>
      </c>
      <c r="K5654">
        <v>0</v>
      </c>
      <c r="L5654">
        <v>2</v>
      </c>
      <c r="M5654">
        <v>0</v>
      </c>
      <c r="N5654">
        <v>0</v>
      </c>
      <c r="O5654">
        <v>6</v>
      </c>
      <c r="P5654">
        <v>-1</v>
      </c>
      <c r="Q5654" s="28">
        <v>41755.427083333336</v>
      </c>
      <c r="R5654" s="28">
        <v>41756.056944444441</v>
      </c>
      <c r="S5654" t="s">
        <v>19042</v>
      </c>
      <c r="T5654" s="27">
        <v>41755</v>
      </c>
      <c r="V5654">
        <v>1</v>
      </c>
      <c r="W5654" t="s">
        <v>32</v>
      </c>
      <c r="X5654" t="s">
        <v>261</v>
      </c>
      <c r="Y5654">
        <v>0</v>
      </c>
      <c r="AB5654" t="s">
        <v>237</v>
      </c>
      <c r="AH5654">
        <v>0</v>
      </c>
      <c r="AN5654" t="s">
        <v>238</v>
      </c>
      <c r="AO5654">
        <v>2</v>
      </c>
      <c r="AP5654" t="s">
        <v>239</v>
      </c>
      <c r="AQ5654" s="27">
        <v>41756</v>
      </c>
      <c r="AR5654" t="s">
        <v>240</v>
      </c>
      <c r="AS5654">
        <v>2</v>
      </c>
      <c r="AT5654" t="s">
        <v>239</v>
      </c>
      <c r="AU5654" s="27">
        <v>41756</v>
      </c>
    </row>
    <row r="5655" spans="1:47" x14ac:dyDescent="0.2">
      <c r="A5655">
        <v>5654</v>
      </c>
      <c r="B5655" t="s">
        <v>19043</v>
      </c>
      <c r="C5655" t="s">
        <v>1147</v>
      </c>
      <c r="D5655" t="s">
        <v>11078</v>
      </c>
      <c r="E5655" s="27">
        <v>41566</v>
      </c>
      <c r="F5655" t="s">
        <v>233</v>
      </c>
      <c r="G5655" s="27">
        <v>27015</v>
      </c>
      <c r="H5655">
        <v>42</v>
      </c>
      <c r="I5655" t="s">
        <v>244</v>
      </c>
      <c r="J5655" t="s">
        <v>250</v>
      </c>
      <c r="K5655">
        <v>0</v>
      </c>
      <c r="L5655">
        <v>5</v>
      </c>
      <c r="M5655">
        <v>0</v>
      </c>
      <c r="N5655">
        <v>0</v>
      </c>
      <c r="O5655">
        <v>0</v>
      </c>
      <c r="P5655">
        <v>-1</v>
      </c>
      <c r="Q5655" s="28">
        <v>41565.431250000001</v>
      </c>
      <c r="R5655" s="28">
        <v>41566.368055555555</v>
      </c>
      <c r="S5655" t="s">
        <v>19044</v>
      </c>
      <c r="T5655" s="27">
        <v>41565</v>
      </c>
      <c r="V5655">
        <v>1</v>
      </c>
      <c r="W5655" t="s">
        <v>32</v>
      </c>
      <c r="X5655" t="s">
        <v>254</v>
      </c>
      <c r="Y5655">
        <v>0</v>
      </c>
      <c r="AB5655" t="s">
        <v>237</v>
      </c>
      <c r="AH5655">
        <v>0</v>
      </c>
      <c r="AN5655" t="s">
        <v>238</v>
      </c>
      <c r="AO5655">
        <v>5</v>
      </c>
      <c r="AP5655" t="s">
        <v>246</v>
      </c>
      <c r="AQ5655" s="27">
        <v>41566</v>
      </c>
      <c r="AR5655" t="s">
        <v>240</v>
      </c>
      <c r="AS5655">
        <v>5</v>
      </c>
      <c r="AT5655" t="s">
        <v>246</v>
      </c>
      <c r="AU5655" s="27">
        <v>41566</v>
      </c>
    </row>
    <row r="5656" spans="1:47" x14ac:dyDescent="0.2">
      <c r="A5656">
        <v>5655</v>
      </c>
      <c r="B5656" t="s">
        <v>19045</v>
      </c>
      <c r="C5656" t="s">
        <v>5683</v>
      </c>
      <c r="D5656" t="s">
        <v>19046</v>
      </c>
      <c r="E5656" s="27">
        <v>41655</v>
      </c>
      <c r="F5656" t="s">
        <v>294</v>
      </c>
      <c r="G5656" s="27">
        <v>33037</v>
      </c>
      <c r="H5656">
        <v>25</v>
      </c>
      <c r="I5656" t="s">
        <v>244</v>
      </c>
      <c r="J5656" t="s">
        <v>245</v>
      </c>
      <c r="K5656">
        <v>0</v>
      </c>
      <c r="L5656">
        <v>3</v>
      </c>
      <c r="M5656">
        <v>0</v>
      </c>
      <c r="N5656">
        <v>0</v>
      </c>
      <c r="O5656">
        <v>0</v>
      </c>
      <c r="P5656">
        <v>-1</v>
      </c>
      <c r="Q5656" s="28">
        <v>41654.496527777781</v>
      </c>
      <c r="R5656" s="28">
        <v>41655.104861111111</v>
      </c>
      <c r="S5656" t="s">
        <v>19047</v>
      </c>
      <c r="T5656" s="27">
        <v>41654</v>
      </c>
      <c r="V5656">
        <v>1</v>
      </c>
      <c r="W5656" t="s">
        <v>36</v>
      </c>
      <c r="X5656" t="s">
        <v>279</v>
      </c>
      <c r="Y5656">
        <v>0</v>
      </c>
      <c r="AB5656" t="s">
        <v>237</v>
      </c>
      <c r="AH5656">
        <v>0</v>
      </c>
      <c r="AN5656" t="s">
        <v>238</v>
      </c>
      <c r="AO5656">
        <v>3</v>
      </c>
      <c r="AP5656" t="s">
        <v>239</v>
      </c>
      <c r="AQ5656" s="27">
        <v>41655</v>
      </c>
      <c r="AR5656" t="s">
        <v>240</v>
      </c>
      <c r="AS5656">
        <v>3</v>
      </c>
      <c r="AT5656" t="s">
        <v>239</v>
      </c>
      <c r="AU5656" s="27">
        <v>41655</v>
      </c>
    </row>
    <row r="5657" spans="1:47" x14ac:dyDescent="0.2">
      <c r="A5657">
        <v>5656</v>
      </c>
      <c r="B5657" t="s">
        <v>19048</v>
      </c>
      <c r="C5657" t="s">
        <v>726</v>
      </c>
      <c r="D5657" t="s">
        <v>758</v>
      </c>
      <c r="E5657" s="27">
        <v>41308</v>
      </c>
      <c r="F5657" t="s">
        <v>233</v>
      </c>
      <c r="G5657" s="27">
        <v>32992</v>
      </c>
      <c r="H5657">
        <v>25</v>
      </c>
      <c r="I5657" t="s">
        <v>244</v>
      </c>
      <c r="J5657" t="s">
        <v>245</v>
      </c>
      <c r="K5657">
        <v>2</v>
      </c>
      <c r="L5657">
        <v>8</v>
      </c>
      <c r="M5657">
        <v>12</v>
      </c>
      <c r="N5657">
        <v>7</v>
      </c>
      <c r="O5657">
        <v>19</v>
      </c>
      <c r="P5657">
        <v>-1</v>
      </c>
      <c r="Q5657" s="28">
        <v>41307.487500000003</v>
      </c>
      <c r="R5657" s="28">
        <v>41394.265277777777</v>
      </c>
      <c r="S5657" t="s">
        <v>19049</v>
      </c>
      <c r="U5657" s="27">
        <v>41307</v>
      </c>
      <c r="V5657">
        <v>1</v>
      </c>
      <c r="W5657" t="s">
        <v>32</v>
      </c>
      <c r="X5657" t="s">
        <v>274</v>
      </c>
      <c r="Y5657">
        <v>0</v>
      </c>
      <c r="AB5657" t="s">
        <v>237</v>
      </c>
      <c r="AH5657">
        <v>0</v>
      </c>
      <c r="AN5657" t="s">
        <v>238</v>
      </c>
      <c r="AO5657">
        <v>9</v>
      </c>
      <c r="AP5657" t="s">
        <v>269</v>
      </c>
      <c r="AQ5657" s="27">
        <v>41308</v>
      </c>
      <c r="AR5657" t="s">
        <v>240</v>
      </c>
      <c r="AS5657">
        <v>8</v>
      </c>
      <c r="AT5657" t="s">
        <v>269</v>
      </c>
      <c r="AU5657" s="27">
        <v>41308</v>
      </c>
    </row>
    <row r="5658" spans="1:47" x14ac:dyDescent="0.2">
      <c r="A5658">
        <v>5657</v>
      </c>
      <c r="B5658" t="s">
        <v>19050</v>
      </c>
      <c r="C5658" t="s">
        <v>7731</v>
      </c>
      <c r="D5658" t="s">
        <v>19051</v>
      </c>
      <c r="E5658" s="27">
        <v>41332</v>
      </c>
      <c r="F5658" t="s">
        <v>233</v>
      </c>
      <c r="G5658" s="27">
        <v>30605</v>
      </c>
      <c r="H5658">
        <v>32</v>
      </c>
      <c r="I5658" t="s">
        <v>244</v>
      </c>
      <c r="J5658" t="s">
        <v>250</v>
      </c>
      <c r="K5658">
        <v>0</v>
      </c>
      <c r="L5658">
        <v>9</v>
      </c>
      <c r="M5658">
        <v>0</v>
      </c>
      <c r="N5658">
        <v>0</v>
      </c>
      <c r="O5658">
        <v>7</v>
      </c>
      <c r="P5658">
        <v>0</v>
      </c>
      <c r="Q5658" s="28">
        <v>41332.208333333336</v>
      </c>
      <c r="R5658" s="28">
        <v>41369.251388888886</v>
      </c>
      <c r="S5658" t="s">
        <v>19052</v>
      </c>
      <c r="T5658" s="27">
        <v>41332</v>
      </c>
      <c r="V5658">
        <v>0</v>
      </c>
      <c r="W5658" t="s">
        <v>32</v>
      </c>
      <c r="X5658" t="s">
        <v>343</v>
      </c>
      <c r="Y5658">
        <v>1</v>
      </c>
      <c r="AA5658" t="s">
        <v>19053</v>
      </c>
      <c r="AB5658" t="s">
        <v>32</v>
      </c>
      <c r="AC5658">
        <v>0</v>
      </c>
      <c r="AD5658" s="27">
        <v>41486</v>
      </c>
      <c r="AE5658" t="s">
        <v>459</v>
      </c>
      <c r="AF5658" s="27">
        <v>41486</v>
      </c>
      <c r="AG5658" s="27">
        <v>41558</v>
      </c>
      <c r="AH5658">
        <v>1</v>
      </c>
      <c r="AJ5658" t="s">
        <v>19054</v>
      </c>
      <c r="AK5658" t="s">
        <v>462</v>
      </c>
      <c r="AL5658" s="27">
        <v>42376</v>
      </c>
      <c r="AM5658" t="s">
        <v>279</v>
      </c>
      <c r="AN5658" t="s">
        <v>238</v>
      </c>
      <c r="AO5658">
        <v>9</v>
      </c>
      <c r="AP5658" t="s">
        <v>269</v>
      </c>
      <c r="AQ5658" s="27">
        <v>41332</v>
      </c>
      <c r="AR5658" t="s">
        <v>240</v>
      </c>
      <c r="AS5658">
        <v>9</v>
      </c>
      <c r="AT5658" t="s">
        <v>269</v>
      </c>
      <c r="AU5658" s="27">
        <v>41332</v>
      </c>
    </row>
    <row r="5659" spans="1:47" x14ac:dyDescent="0.2">
      <c r="A5659">
        <v>5658</v>
      </c>
      <c r="B5659" t="s">
        <v>19055</v>
      </c>
      <c r="C5659" t="s">
        <v>12532</v>
      </c>
      <c r="D5659" t="s">
        <v>12566</v>
      </c>
      <c r="E5659" s="27">
        <v>41610</v>
      </c>
      <c r="F5659" t="s">
        <v>233</v>
      </c>
      <c r="G5659" s="27">
        <v>34786</v>
      </c>
      <c r="H5659">
        <v>21</v>
      </c>
      <c r="I5659" t="s">
        <v>259</v>
      </c>
      <c r="J5659" t="s">
        <v>250</v>
      </c>
      <c r="K5659">
        <v>0</v>
      </c>
      <c r="L5659">
        <v>6</v>
      </c>
      <c r="M5659">
        <v>0</v>
      </c>
      <c r="N5659">
        <v>0</v>
      </c>
      <c r="O5659">
        <v>0</v>
      </c>
      <c r="P5659">
        <v>0</v>
      </c>
      <c r="Q5659" s="28">
        <v>41610.056250000001</v>
      </c>
      <c r="R5659" s="28">
        <v>41610.390972222223</v>
      </c>
      <c r="S5659" t="s">
        <v>19056</v>
      </c>
      <c r="T5659" s="27">
        <v>41609</v>
      </c>
      <c r="V5659">
        <v>1</v>
      </c>
      <c r="W5659" t="s">
        <v>32</v>
      </c>
      <c r="X5659" t="s">
        <v>1207</v>
      </c>
      <c r="Y5659">
        <v>1</v>
      </c>
      <c r="AA5659" t="s">
        <v>19057</v>
      </c>
      <c r="AB5659" t="s">
        <v>36</v>
      </c>
      <c r="AD5659" s="27">
        <v>41802</v>
      </c>
      <c r="AE5659" t="s">
        <v>879</v>
      </c>
      <c r="AH5659">
        <v>0</v>
      </c>
      <c r="AN5659" t="s">
        <v>238</v>
      </c>
      <c r="AO5659">
        <v>7</v>
      </c>
      <c r="AP5659" t="s">
        <v>246</v>
      </c>
      <c r="AQ5659" s="27">
        <v>41610</v>
      </c>
      <c r="AR5659" t="s">
        <v>240</v>
      </c>
      <c r="AS5659">
        <v>6</v>
      </c>
      <c r="AT5659" t="s">
        <v>246</v>
      </c>
      <c r="AU5659" s="27">
        <v>41610</v>
      </c>
    </row>
    <row r="5660" spans="1:47" x14ac:dyDescent="0.2">
      <c r="A5660">
        <v>5659</v>
      </c>
      <c r="B5660" t="s">
        <v>19058</v>
      </c>
      <c r="C5660" t="s">
        <v>5523</v>
      </c>
      <c r="D5660" t="s">
        <v>19059</v>
      </c>
      <c r="E5660" s="27">
        <v>41556</v>
      </c>
      <c r="F5660" t="s">
        <v>294</v>
      </c>
      <c r="G5660" s="27">
        <v>29675</v>
      </c>
      <c r="H5660">
        <v>35</v>
      </c>
      <c r="I5660" t="s">
        <v>244</v>
      </c>
      <c r="J5660" t="s">
        <v>245</v>
      </c>
      <c r="K5660">
        <v>0</v>
      </c>
      <c r="L5660">
        <v>5</v>
      </c>
      <c r="M5660">
        <v>0</v>
      </c>
      <c r="N5660">
        <v>0</v>
      </c>
      <c r="O5660">
        <v>1</v>
      </c>
      <c r="P5660">
        <v>-30</v>
      </c>
      <c r="Q5660" s="28">
        <v>41526.536111111112</v>
      </c>
      <c r="R5660" s="28">
        <v>41555.371527777781</v>
      </c>
      <c r="S5660" t="s">
        <v>19060</v>
      </c>
      <c r="T5660" s="27">
        <v>41526</v>
      </c>
      <c r="V5660">
        <v>30</v>
      </c>
      <c r="W5660" t="s">
        <v>36</v>
      </c>
      <c r="X5660" t="s">
        <v>279</v>
      </c>
      <c r="Y5660">
        <v>0</v>
      </c>
      <c r="AB5660" t="s">
        <v>237</v>
      </c>
      <c r="AH5660">
        <v>0</v>
      </c>
      <c r="AN5660" t="s">
        <v>238</v>
      </c>
      <c r="AO5660">
        <v>2</v>
      </c>
      <c r="AP5660" t="s">
        <v>239</v>
      </c>
      <c r="AQ5660" s="27">
        <v>41556</v>
      </c>
      <c r="AR5660" t="s">
        <v>240</v>
      </c>
      <c r="AS5660">
        <v>5</v>
      </c>
      <c r="AT5660" t="s">
        <v>246</v>
      </c>
      <c r="AU5660" s="27">
        <v>41556</v>
      </c>
    </row>
    <row r="5661" spans="1:47" x14ac:dyDescent="0.2">
      <c r="A5661">
        <v>5660</v>
      </c>
      <c r="B5661" t="s">
        <v>19061</v>
      </c>
      <c r="C5661" t="s">
        <v>1262</v>
      </c>
      <c r="D5661" t="s">
        <v>19062</v>
      </c>
      <c r="E5661" s="27">
        <v>41324</v>
      </c>
      <c r="F5661" t="s">
        <v>233</v>
      </c>
      <c r="G5661" s="27">
        <v>28809</v>
      </c>
      <c r="H5661">
        <v>37</v>
      </c>
      <c r="I5661" t="s">
        <v>244</v>
      </c>
      <c r="J5661" t="s">
        <v>245</v>
      </c>
      <c r="K5661">
        <v>0</v>
      </c>
      <c r="L5661">
        <v>5</v>
      </c>
      <c r="M5661">
        <v>0</v>
      </c>
      <c r="N5661">
        <v>0</v>
      </c>
      <c r="O5661">
        <v>0</v>
      </c>
      <c r="P5661">
        <v>-1</v>
      </c>
      <c r="Q5661" s="28">
        <v>41323.504861111112</v>
      </c>
      <c r="R5661" s="28">
        <v>41450.313194444447</v>
      </c>
      <c r="S5661" t="s">
        <v>19063</v>
      </c>
      <c r="T5661" s="27">
        <v>41323</v>
      </c>
      <c r="V5661">
        <v>1</v>
      </c>
      <c r="W5661" t="s">
        <v>32</v>
      </c>
      <c r="X5661" t="s">
        <v>847</v>
      </c>
      <c r="Y5661">
        <v>0</v>
      </c>
      <c r="AB5661" t="s">
        <v>237</v>
      </c>
      <c r="AH5661">
        <v>0</v>
      </c>
      <c r="AN5661" t="s">
        <v>238</v>
      </c>
      <c r="AO5661">
        <v>3</v>
      </c>
      <c r="AP5661" t="s">
        <v>239</v>
      </c>
      <c r="AQ5661" s="27">
        <v>41324</v>
      </c>
      <c r="AR5661" t="s">
        <v>240</v>
      </c>
      <c r="AS5661">
        <v>5</v>
      </c>
      <c r="AT5661" t="s">
        <v>246</v>
      </c>
      <c r="AU5661" s="27">
        <v>41324</v>
      </c>
    </row>
    <row r="5662" spans="1:47" x14ac:dyDescent="0.2">
      <c r="A5662">
        <v>5661</v>
      </c>
      <c r="B5662" t="s">
        <v>19064</v>
      </c>
      <c r="C5662" t="s">
        <v>19065</v>
      </c>
      <c r="D5662" t="s">
        <v>1079</v>
      </c>
      <c r="E5662" s="27">
        <v>41912</v>
      </c>
      <c r="F5662" t="s">
        <v>233</v>
      </c>
      <c r="G5662" s="27">
        <v>30163</v>
      </c>
      <c r="H5662">
        <v>33</v>
      </c>
      <c r="I5662" t="s">
        <v>244</v>
      </c>
      <c r="J5662" t="s">
        <v>250</v>
      </c>
      <c r="K5662">
        <v>0</v>
      </c>
      <c r="L5662">
        <v>10</v>
      </c>
      <c r="M5662">
        <v>3</v>
      </c>
      <c r="N5662">
        <v>1</v>
      </c>
      <c r="O5662">
        <v>21</v>
      </c>
      <c r="P5662">
        <v>-1</v>
      </c>
      <c r="Q5662" s="28">
        <v>41911.275694444441</v>
      </c>
      <c r="R5662" s="28">
        <v>41912.178472222222</v>
      </c>
      <c r="S5662" t="s">
        <v>19066</v>
      </c>
      <c r="T5662" s="27">
        <v>41911</v>
      </c>
      <c r="V5662">
        <v>1</v>
      </c>
      <c r="W5662" t="s">
        <v>32</v>
      </c>
      <c r="X5662" t="s">
        <v>402</v>
      </c>
      <c r="Y5662">
        <v>0</v>
      </c>
      <c r="AB5662" t="s">
        <v>237</v>
      </c>
      <c r="AH5662">
        <v>0</v>
      </c>
      <c r="AN5662" t="s">
        <v>238</v>
      </c>
      <c r="AO5662">
        <v>8</v>
      </c>
      <c r="AP5662" t="s">
        <v>269</v>
      </c>
      <c r="AQ5662" s="27">
        <v>41912</v>
      </c>
      <c r="AR5662" t="s">
        <v>240</v>
      </c>
      <c r="AS5662">
        <v>10</v>
      </c>
      <c r="AT5662" t="s">
        <v>269</v>
      </c>
      <c r="AU5662" s="27">
        <v>41912</v>
      </c>
    </row>
    <row r="5663" spans="1:47" x14ac:dyDescent="0.2">
      <c r="A5663">
        <v>5662</v>
      </c>
      <c r="B5663" t="s">
        <v>19067</v>
      </c>
      <c r="C5663" t="s">
        <v>1784</v>
      </c>
      <c r="D5663" t="s">
        <v>19068</v>
      </c>
      <c r="E5663" s="27">
        <v>41757</v>
      </c>
      <c r="F5663" t="s">
        <v>233</v>
      </c>
      <c r="G5663" s="27">
        <v>32015</v>
      </c>
      <c r="H5663">
        <v>28</v>
      </c>
      <c r="I5663" t="s">
        <v>244</v>
      </c>
      <c r="J5663" t="s">
        <v>250</v>
      </c>
      <c r="K5663">
        <v>0</v>
      </c>
      <c r="L5663">
        <v>2</v>
      </c>
      <c r="M5663">
        <v>0</v>
      </c>
      <c r="N5663">
        <v>0</v>
      </c>
      <c r="O5663">
        <v>14</v>
      </c>
      <c r="P5663">
        <v>0</v>
      </c>
      <c r="Q5663" s="28">
        <v>41757.125694444447</v>
      </c>
      <c r="R5663" s="28">
        <v>41757.348611111112</v>
      </c>
      <c r="S5663" t="s">
        <v>19069</v>
      </c>
      <c r="T5663" s="27">
        <v>41757</v>
      </c>
      <c r="V5663">
        <v>0</v>
      </c>
      <c r="W5663" t="s">
        <v>32</v>
      </c>
      <c r="X5663" t="s">
        <v>3173</v>
      </c>
      <c r="Y5663">
        <v>0</v>
      </c>
      <c r="AB5663" t="s">
        <v>237</v>
      </c>
      <c r="AH5663">
        <v>0</v>
      </c>
      <c r="AN5663" t="s">
        <v>238</v>
      </c>
      <c r="AO5663">
        <v>3</v>
      </c>
      <c r="AP5663" t="s">
        <v>239</v>
      </c>
      <c r="AQ5663" s="27">
        <v>41757</v>
      </c>
      <c r="AR5663" t="s">
        <v>240</v>
      </c>
      <c r="AS5663">
        <v>2</v>
      </c>
      <c r="AT5663" t="s">
        <v>239</v>
      </c>
      <c r="AU5663" s="27">
        <v>41757</v>
      </c>
    </row>
    <row r="5664" spans="1:47" x14ac:dyDescent="0.2">
      <c r="A5664">
        <v>5663</v>
      </c>
      <c r="B5664" t="s">
        <v>19070</v>
      </c>
      <c r="C5664" t="s">
        <v>826</v>
      </c>
      <c r="D5664" t="s">
        <v>19071</v>
      </c>
      <c r="E5664" s="27">
        <v>41767</v>
      </c>
      <c r="F5664" t="s">
        <v>233</v>
      </c>
      <c r="G5664" s="27">
        <v>30285</v>
      </c>
      <c r="H5664">
        <v>33</v>
      </c>
      <c r="I5664" t="s">
        <v>244</v>
      </c>
      <c r="J5664" t="s">
        <v>245</v>
      </c>
      <c r="K5664">
        <v>0</v>
      </c>
      <c r="L5664">
        <v>2</v>
      </c>
      <c r="M5664">
        <v>0</v>
      </c>
      <c r="N5664">
        <v>0</v>
      </c>
      <c r="O5664">
        <v>2</v>
      </c>
      <c r="P5664">
        <v>-2</v>
      </c>
      <c r="Q5664" s="28">
        <v>41765.128472222219</v>
      </c>
      <c r="R5664" s="28">
        <v>41767.438888888886</v>
      </c>
      <c r="S5664" t="s">
        <v>19072</v>
      </c>
      <c r="U5664" s="27">
        <v>41765</v>
      </c>
      <c r="V5664">
        <v>2</v>
      </c>
      <c r="W5664" t="s">
        <v>32</v>
      </c>
      <c r="X5664" t="s">
        <v>274</v>
      </c>
      <c r="Y5664">
        <v>0</v>
      </c>
      <c r="AB5664" t="s">
        <v>237</v>
      </c>
      <c r="AH5664">
        <v>0</v>
      </c>
      <c r="AN5664" t="s">
        <v>238</v>
      </c>
      <c r="AO5664">
        <v>1</v>
      </c>
      <c r="AP5664" t="s">
        <v>239</v>
      </c>
      <c r="AQ5664" s="27">
        <v>41767</v>
      </c>
      <c r="AR5664" t="s">
        <v>240</v>
      </c>
      <c r="AS5664">
        <v>2</v>
      </c>
      <c r="AT5664" t="s">
        <v>239</v>
      </c>
      <c r="AU5664" s="27">
        <v>41767</v>
      </c>
    </row>
    <row r="5665" spans="1:47" x14ac:dyDescent="0.2">
      <c r="A5665">
        <v>5664</v>
      </c>
      <c r="B5665" t="s">
        <v>19073</v>
      </c>
      <c r="C5665" t="s">
        <v>19074</v>
      </c>
      <c r="D5665" t="s">
        <v>19075</v>
      </c>
      <c r="E5665" s="27">
        <v>41569</v>
      </c>
      <c r="F5665" t="s">
        <v>294</v>
      </c>
      <c r="G5665" s="27">
        <v>30377</v>
      </c>
      <c r="H5665">
        <v>33</v>
      </c>
      <c r="I5665" t="s">
        <v>244</v>
      </c>
      <c r="J5665" t="s">
        <v>250</v>
      </c>
      <c r="K5665">
        <v>0</v>
      </c>
      <c r="L5665">
        <v>2</v>
      </c>
      <c r="M5665">
        <v>0</v>
      </c>
      <c r="N5665">
        <v>0</v>
      </c>
      <c r="O5665">
        <v>2</v>
      </c>
      <c r="P5665">
        <v>0</v>
      </c>
      <c r="Q5665" s="28">
        <v>41569.181944444441</v>
      </c>
      <c r="R5665" s="28">
        <v>41569.313194444447</v>
      </c>
      <c r="S5665" t="s">
        <v>19076</v>
      </c>
      <c r="T5665" s="27">
        <v>41569</v>
      </c>
      <c r="V5665">
        <v>0</v>
      </c>
      <c r="W5665" t="s">
        <v>32</v>
      </c>
      <c r="X5665" t="s">
        <v>2134</v>
      </c>
      <c r="Y5665">
        <v>0</v>
      </c>
      <c r="AB5665" t="s">
        <v>237</v>
      </c>
      <c r="AH5665">
        <v>0</v>
      </c>
      <c r="AN5665" t="s">
        <v>238</v>
      </c>
      <c r="AO5665">
        <v>1</v>
      </c>
      <c r="AP5665" t="s">
        <v>239</v>
      </c>
      <c r="AQ5665" s="27">
        <v>41569</v>
      </c>
      <c r="AR5665" t="s">
        <v>240</v>
      </c>
      <c r="AS5665">
        <v>2</v>
      </c>
      <c r="AT5665" t="s">
        <v>239</v>
      </c>
      <c r="AU5665" s="27">
        <v>41569</v>
      </c>
    </row>
    <row r="5666" spans="1:47" x14ac:dyDescent="0.2">
      <c r="A5666">
        <v>5665</v>
      </c>
      <c r="B5666" t="s">
        <v>19077</v>
      </c>
      <c r="C5666" t="s">
        <v>19078</v>
      </c>
      <c r="D5666" t="s">
        <v>3828</v>
      </c>
      <c r="E5666" s="27">
        <v>41309</v>
      </c>
      <c r="F5666" t="s">
        <v>294</v>
      </c>
      <c r="G5666" s="27">
        <v>23725</v>
      </c>
      <c r="H5666">
        <v>51</v>
      </c>
      <c r="I5666" t="s">
        <v>234</v>
      </c>
      <c r="J5666" t="s">
        <v>245</v>
      </c>
      <c r="K5666">
        <v>0</v>
      </c>
      <c r="L5666">
        <v>3</v>
      </c>
      <c r="M5666">
        <v>0</v>
      </c>
      <c r="N5666">
        <v>0</v>
      </c>
      <c r="O5666">
        <v>4</v>
      </c>
      <c r="P5666">
        <v>-11</v>
      </c>
      <c r="Q5666" s="28">
        <v>41298.306250000001</v>
      </c>
      <c r="R5666" s="28">
        <v>41306.40347222222</v>
      </c>
      <c r="S5666" t="s">
        <v>19079</v>
      </c>
      <c r="U5666" s="27">
        <v>41298</v>
      </c>
      <c r="V5666">
        <v>11</v>
      </c>
      <c r="W5666" t="s">
        <v>32</v>
      </c>
      <c r="X5666" t="s">
        <v>274</v>
      </c>
      <c r="Y5666">
        <v>0</v>
      </c>
      <c r="AB5666" t="s">
        <v>237</v>
      </c>
      <c r="AH5666">
        <v>0</v>
      </c>
      <c r="AN5666" t="s">
        <v>238</v>
      </c>
      <c r="AO5666">
        <v>1</v>
      </c>
      <c r="AP5666" t="s">
        <v>239</v>
      </c>
      <c r="AQ5666" s="27">
        <v>41309</v>
      </c>
      <c r="AR5666" t="s">
        <v>240</v>
      </c>
      <c r="AS5666">
        <v>3</v>
      </c>
      <c r="AT5666" t="s">
        <v>239</v>
      </c>
      <c r="AU5666" s="27">
        <v>41309</v>
      </c>
    </row>
    <row r="5667" spans="1:47" x14ac:dyDescent="0.2">
      <c r="A5667">
        <v>5666</v>
      </c>
      <c r="B5667" t="s">
        <v>19080</v>
      </c>
      <c r="C5667" t="s">
        <v>14266</v>
      </c>
      <c r="D5667" t="s">
        <v>19081</v>
      </c>
      <c r="E5667" s="27">
        <v>41382</v>
      </c>
      <c r="F5667" t="s">
        <v>233</v>
      </c>
      <c r="G5667" s="27">
        <v>27877</v>
      </c>
      <c r="H5667">
        <v>39</v>
      </c>
      <c r="I5667" t="s">
        <v>244</v>
      </c>
      <c r="J5667" t="s">
        <v>245</v>
      </c>
      <c r="K5667">
        <v>0</v>
      </c>
      <c r="L5667">
        <v>4</v>
      </c>
      <c r="M5667">
        <v>0</v>
      </c>
      <c r="N5667">
        <v>0</v>
      </c>
      <c r="O5667">
        <v>3</v>
      </c>
      <c r="P5667">
        <v>-1</v>
      </c>
      <c r="Q5667" s="28">
        <v>41381.393750000003</v>
      </c>
      <c r="R5667" s="28">
        <v>41384.324305555558</v>
      </c>
      <c r="S5667" t="s">
        <v>19082</v>
      </c>
      <c r="T5667" s="27">
        <v>41381</v>
      </c>
      <c r="V5667">
        <v>1</v>
      </c>
      <c r="W5667" t="s">
        <v>32</v>
      </c>
      <c r="X5667" t="s">
        <v>939</v>
      </c>
      <c r="Y5667">
        <v>1</v>
      </c>
      <c r="AA5667" t="s">
        <v>19083</v>
      </c>
      <c r="AB5667" t="s">
        <v>32</v>
      </c>
      <c r="AC5667">
        <v>1</v>
      </c>
      <c r="AD5667" s="27">
        <v>42310</v>
      </c>
      <c r="AE5667" t="s">
        <v>402</v>
      </c>
      <c r="AF5667" s="27">
        <v>42311</v>
      </c>
      <c r="AG5667" s="27">
        <v>42320</v>
      </c>
      <c r="AH5667">
        <v>0</v>
      </c>
      <c r="AN5667" t="s">
        <v>238</v>
      </c>
      <c r="AO5667">
        <v>2</v>
      </c>
      <c r="AP5667" t="s">
        <v>239</v>
      </c>
      <c r="AQ5667" s="27">
        <v>41382</v>
      </c>
      <c r="AR5667" t="s">
        <v>240</v>
      </c>
      <c r="AS5667">
        <v>4</v>
      </c>
      <c r="AT5667" t="s">
        <v>239</v>
      </c>
      <c r="AU5667" s="27">
        <v>41382</v>
      </c>
    </row>
    <row r="5668" spans="1:47" x14ac:dyDescent="0.2">
      <c r="A5668">
        <v>5667</v>
      </c>
      <c r="B5668" t="s">
        <v>19084</v>
      </c>
      <c r="C5668" t="s">
        <v>19085</v>
      </c>
      <c r="D5668" t="s">
        <v>19086</v>
      </c>
      <c r="E5668" s="27">
        <v>41360</v>
      </c>
      <c r="F5668" t="s">
        <v>233</v>
      </c>
      <c r="G5668" s="27">
        <v>29522</v>
      </c>
      <c r="H5668">
        <v>35</v>
      </c>
      <c r="I5668" t="s">
        <v>244</v>
      </c>
      <c r="J5668" t="s">
        <v>353</v>
      </c>
      <c r="K5668">
        <v>0</v>
      </c>
      <c r="L5668">
        <v>6</v>
      </c>
      <c r="M5668">
        <v>0</v>
      </c>
      <c r="N5668">
        <v>0</v>
      </c>
      <c r="O5668">
        <v>5</v>
      </c>
      <c r="P5668">
        <v>-1</v>
      </c>
      <c r="Q5668" s="28">
        <v>41359.229861111111</v>
      </c>
      <c r="R5668" s="28">
        <v>41361.37222222222</v>
      </c>
      <c r="S5668" t="s">
        <v>19087</v>
      </c>
      <c r="T5668" s="27">
        <v>41359</v>
      </c>
      <c r="V5668">
        <v>1</v>
      </c>
      <c r="W5668" t="s">
        <v>36</v>
      </c>
      <c r="X5668" t="s">
        <v>550</v>
      </c>
      <c r="Y5668">
        <v>1</v>
      </c>
      <c r="AA5668" t="s">
        <v>19088</v>
      </c>
      <c r="AB5668" t="s">
        <v>36</v>
      </c>
      <c r="AC5668">
        <v>0</v>
      </c>
      <c r="AD5668" s="27">
        <v>41666</v>
      </c>
      <c r="AE5668" t="s">
        <v>279</v>
      </c>
      <c r="AF5668" s="27">
        <v>41666</v>
      </c>
      <c r="AG5668" s="27">
        <v>41667</v>
      </c>
      <c r="AH5668">
        <v>1</v>
      </c>
      <c r="AJ5668" t="s">
        <v>19088</v>
      </c>
      <c r="AK5668" t="s">
        <v>2239</v>
      </c>
      <c r="AL5668" s="27">
        <v>41666</v>
      </c>
      <c r="AM5668" t="s">
        <v>1265</v>
      </c>
      <c r="AN5668" t="s">
        <v>238</v>
      </c>
      <c r="AO5668">
        <v>6</v>
      </c>
      <c r="AP5668" t="s">
        <v>246</v>
      </c>
      <c r="AQ5668" s="27">
        <v>41360</v>
      </c>
      <c r="AR5668" t="s">
        <v>240</v>
      </c>
      <c r="AS5668">
        <v>6</v>
      </c>
      <c r="AT5668" t="s">
        <v>246</v>
      </c>
      <c r="AU5668" s="27">
        <v>41360</v>
      </c>
    </row>
    <row r="5669" spans="1:47" x14ac:dyDescent="0.2">
      <c r="A5669">
        <v>5668</v>
      </c>
      <c r="B5669" t="s">
        <v>19089</v>
      </c>
      <c r="C5669" t="s">
        <v>775</v>
      </c>
      <c r="D5669" t="s">
        <v>19090</v>
      </c>
      <c r="E5669" s="27">
        <v>41413</v>
      </c>
      <c r="F5669" t="s">
        <v>233</v>
      </c>
      <c r="G5669" s="27">
        <v>27664</v>
      </c>
      <c r="H5669">
        <v>40</v>
      </c>
      <c r="I5669" t="s">
        <v>244</v>
      </c>
      <c r="J5669" t="s">
        <v>250</v>
      </c>
      <c r="K5669">
        <v>0</v>
      </c>
      <c r="L5669">
        <v>7</v>
      </c>
      <c r="M5669">
        <v>0</v>
      </c>
      <c r="N5669">
        <v>0</v>
      </c>
      <c r="O5669">
        <v>3</v>
      </c>
      <c r="P5669">
        <v>-1</v>
      </c>
      <c r="Q5669" s="28">
        <v>41412.411805555559</v>
      </c>
      <c r="R5669" s="28">
        <v>41425.421527777777</v>
      </c>
      <c r="S5669" t="s">
        <v>19091</v>
      </c>
      <c r="T5669" s="27">
        <v>41412</v>
      </c>
      <c r="V5669">
        <v>1</v>
      </c>
      <c r="W5669" t="s">
        <v>32</v>
      </c>
      <c r="X5669" t="s">
        <v>254</v>
      </c>
      <c r="Y5669">
        <v>0</v>
      </c>
      <c r="AB5669" t="s">
        <v>237</v>
      </c>
      <c r="AH5669">
        <v>0</v>
      </c>
      <c r="AN5669" t="s">
        <v>238</v>
      </c>
      <c r="AO5669">
        <v>8</v>
      </c>
      <c r="AP5669" t="s">
        <v>269</v>
      </c>
      <c r="AQ5669" s="27">
        <v>41413</v>
      </c>
      <c r="AR5669" t="s">
        <v>240</v>
      </c>
      <c r="AS5669">
        <v>7</v>
      </c>
      <c r="AT5669" t="s">
        <v>246</v>
      </c>
      <c r="AU5669" s="27">
        <v>41413</v>
      </c>
    </row>
    <row r="5670" spans="1:47" x14ac:dyDescent="0.2">
      <c r="A5670">
        <v>5669</v>
      </c>
      <c r="B5670" t="s">
        <v>19092</v>
      </c>
      <c r="C5670" t="s">
        <v>803</v>
      </c>
      <c r="D5670" t="s">
        <v>664</v>
      </c>
      <c r="E5670" s="27">
        <v>41924</v>
      </c>
      <c r="F5670" t="s">
        <v>233</v>
      </c>
      <c r="G5670" s="27">
        <v>30603</v>
      </c>
      <c r="H5670">
        <v>32</v>
      </c>
      <c r="I5670" t="s">
        <v>244</v>
      </c>
      <c r="J5670" t="s">
        <v>250</v>
      </c>
      <c r="K5670">
        <v>0</v>
      </c>
      <c r="L5670">
        <v>8</v>
      </c>
      <c r="M5670">
        <v>0</v>
      </c>
      <c r="N5670">
        <v>0</v>
      </c>
      <c r="O5670">
        <v>17</v>
      </c>
      <c r="P5670">
        <v>0</v>
      </c>
      <c r="Q5670" s="28">
        <v>41924.072916666664</v>
      </c>
      <c r="R5670" s="28">
        <v>41924.349305555559</v>
      </c>
      <c r="S5670" t="s">
        <v>19093</v>
      </c>
      <c r="T5670" s="27">
        <v>41924</v>
      </c>
      <c r="V5670">
        <v>0</v>
      </c>
      <c r="W5670" t="s">
        <v>32</v>
      </c>
      <c r="X5670" t="s">
        <v>261</v>
      </c>
      <c r="Y5670">
        <v>1</v>
      </c>
      <c r="AA5670" t="s">
        <v>19094</v>
      </c>
      <c r="AB5670" t="s">
        <v>36</v>
      </c>
      <c r="AD5670" s="27">
        <v>42326</v>
      </c>
      <c r="AE5670" t="s">
        <v>324</v>
      </c>
      <c r="AH5670">
        <v>0</v>
      </c>
      <c r="AN5670" t="s">
        <v>238</v>
      </c>
      <c r="AO5670">
        <v>2</v>
      </c>
      <c r="AP5670" t="s">
        <v>239</v>
      </c>
      <c r="AQ5670" s="27">
        <v>41924</v>
      </c>
      <c r="AR5670" t="s">
        <v>240</v>
      </c>
      <c r="AS5670">
        <v>8</v>
      </c>
      <c r="AT5670" t="s">
        <v>269</v>
      </c>
      <c r="AU5670" s="27">
        <v>41924</v>
      </c>
    </row>
    <row r="5671" spans="1:47" x14ac:dyDescent="0.2">
      <c r="A5671">
        <v>5670</v>
      </c>
      <c r="B5671" t="s">
        <v>19095</v>
      </c>
      <c r="C5671" t="s">
        <v>3285</v>
      </c>
      <c r="D5671" t="s">
        <v>519</v>
      </c>
      <c r="E5671" s="27">
        <v>41775</v>
      </c>
      <c r="F5671" t="s">
        <v>233</v>
      </c>
      <c r="G5671" s="27">
        <v>35643</v>
      </c>
      <c r="H5671">
        <v>18</v>
      </c>
      <c r="I5671" t="s">
        <v>259</v>
      </c>
      <c r="J5671" t="s">
        <v>245</v>
      </c>
      <c r="K5671">
        <v>5</v>
      </c>
      <c r="L5671">
        <v>8</v>
      </c>
      <c r="M5671">
        <v>0</v>
      </c>
      <c r="N5671">
        <v>0</v>
      </c>
      <c r="O5671">
        <v>4</v>
      </c>
      <c r="P5671">
        <v>85</v>
      </c>
      <c r="Q5671" s="28">
        <v>41860.151388888888</v>
      </c>
      <c r="R5671" s="28">
        <v>41861.520138888889</v>
      </c>
      <c r="S5671" t="s">
        <v>19096</v>
      </c>
      <c r="T5671" s="27">
        <v>41743</v>
      </c>
      <c r="V5671">
        <v>32</v>
      </c>
      <c r="W5671" t="s">
        <v>32</v>
      </c>
      <c r="X5671" t="s">
        <v>847</v>
      </c>
      <c r="Y5671">
        <v>1</v>
      </c>
      <c r="AA5671" t="s">
        <v>19097</v>
      </c>
      <c r="AB5671" t="s">
        <v>32</v>
      </c>
      <c r="AD5671" s="27">
        <v>42208</v>
      </c>
      <c r="AE5671" t="s">
        <v>847</v>
      </c>
      <c r="AH5671">
        <v>0</v>
      </c>
      <c r="AN5671" t="s">
        <v>238</v>
      </c>
      <c r="AO5671">
        <v>8</v>
      </c>
      <c r="AP5671" t="s">
        <v>269</v>
      </c>
      <c r="AQ5671" s="27">
        <v>41775</v>
      </c>
      <c r="AR5671" t="s">
        <v>240</v>
      </c>
      <c r="AS5671">
        <v>8</v>
      </c>
      <c r="AT5671" t="s">
        <v>269</v>
      </c>
      <c r="AU5671" s="27">
        <v>41775</v>
      </c>
    </row>
    <row r="5672" spans="1:47" x14ac:dyDescent="0.2">
      <c r="A5672">
        <v>5671</v>
      </c>
      <c r="B5672" t="s">
        <v>19098</v>
      </c>
      <c r="C5672" t="s">
        <v>726</v>
      </c>
      <c r="D5672" t="s">
        <v>19099</v>
      </c>
      <c r="E5672" s="27">
        <v>41406</v>
      </c>
      <c r="F5672" t="s">
        <v>233</v>
      </c>
      <c r="G5672" s="27">
        <v>30650</v>
      </c>
      <c r="H5672">
        <v>32</v>
      </c>
      <c r="I5672" t="s">
        <v>244</v>
      </c>
      <c r="J5672" t="s">
        <v>245</v>
      </c>
      <c r="K5672">
        <v>0</v>
      </c>
      <c r="L5672">
        <v>6</v>
      </c>
      <c r="M5672">
        <v>0</v>
      </c>
      <c r="N5672">
        <v>0</v>
      </c>
      <c r="O5672">
        <v>3</v>
      </c>
      <c r="P5672">
        <v>0</v>
      </c>
      <c r="Q5672" s="28">
        <v>41406.535416666666</v>
      </c>
      <c r="R5672" s="28">
        <v>41406.292361111111</v>
      </c>
      <c r="S5672" t="s">
        <v>19100</v>
      </c>
      <c r="T5672" s="27">
        <v>41405</v>
      </c>
      <c r="V5672">
        <v>1</v>
      </c>
      <c r="W5672" t="s">
        <v>32</v>
      </c>
      <c r="X5672" t="s">
        <v>337</v>
      </c>
      <c r="Y5672">
        <v>1</v>
      </c>
      <c r="AA5672" t="s">
        <v>19101</v>
      </c>
      <c r="AB5672" t="s">
        <v>32</v>
      </c>
      <c r="AC5672">
        <v>0</v>
      </c>
      <c r="AD5672" s="27">
        <v>42059</v>
      </c>
      <c r="AE5672" t="s">
        <v>300</v>
      </c>
      <c r="AF5672" s="27">
        <v>42059</v>
      </c>
      <c r="AG5672" s="27">
        <v>42069</v>
      </c>
      <c r="AH5672">
        <v>0</v>
      </c>
      <c r="AN5672" t="s">
        <v>238</v>
      </c>
      <c r="AO5672">
        <v>2</v>
      </c>
      <c r="AP5672" t="s">
        <v>239</v>
      </c>
      <c r="AQ5672" s="27">
        <v>41406</v>
      </c>
      <c r="AR5672" t="s">
        <v>240</v>
      </c>
      <c r="AS5672">
        <v>6</v>
      </c>
      <c r="AT5672" t="s">
        <v>246</v>
      </c>
      <c r="AU5672" s="27">
        <v>41406</v>
      </c>
    </row>
    <row r="5673" spans="1:47" x14ac:dyDescent="0.2">
      <c r="A5673">
        <v>5672</v>
      </c>
      <c r="B5673" t="s">
        <v>19102</v>
      </c>
      <c r="C5673" t="s">
        <v>1863</v>
      </c>
      <c r="D5673" t="s">
        <v>19103</v>
      </c>
      <c r="E5673" s="27">
        <v>41603</v>
      </c>
      <c r="F5673" t="s">
        <v>233</v>
      </c>
      <c r="G5673" s="27">
        <v>28911</v>
      </c>
      <c r="H5673">
        <v>37</v>
      </c>
      <c r="I5673" t="s">
        <v>244</v>
      </c>
      <c r="J5673" t="s">
        <v>22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-1</v>
      </c>
      <c r="Q5673" s="28">
        <v>41602.370138888888</v>
      </c>
      <c r="R5673" s="28">
        <v>41603.347222222219</v>
      </c>
      <c r="S5673" t="s">
        <v>19104</v>
      </c>
      <c r="T5673" s="27">
        <v>41602</v>
      </c>
      <c r="V5673">
        <v>1</v>
      </c>
      <c r="W5673" t="s">
        <v>36</v>
      </c>
      <c r="X5673" t="s">
        <v>279</v>
      </c>
      <c r="Y5673">
        <v>0</v>
      </c>
      <c r="AB5673" t="s">
        <v>237</v>
      </c>
      <c r="AH5673">
        <v>0</v>
      </c>
      <c r="AN5673" t="s">
        <v>238</v>
      </c>
      <c r="AO5673">
        <v>1</v>
      </c>
      <c r="AP5673" t="s">
        <v>239</v>
      </c>
      <c r="AQ5673" s="27">
        <v>41603</v>
      </c>
      <c r="AR5673" t="s">
        <v>240</v>
      </c>
      <c r="AS5673">
        <v>1</v>
      </c>
      <c r="AT5673" t="s">
        <v>239</v>
      </c>
      <c r="AU5673" s="27">
        <v>41603</v>
      </c>
    </row>
    <row r="5674" spans="1:47" x14ac:dyDescent="0.2">
      <c r="A5674">
        <v>5673</v>
      </c>
      <c r="B5674" t="s">
        <v>19105</v>
      </c>
      <c r="C5674" t="s">
        <v>7091</v>
      </c>
      <c r="D5674" t="s">
        <v>5746</v>
      </c>
      <c r="E5674" s="27">
        <v>41938</v>
      </c>
      <c r="F5674" t="s">
        <v>233</v>
      </c>
      <c r="G5674" s="27">
        <v>30540</v>
      </c>
      <c r="H5674">
        <v>32</v>
      </c>
      <c r="I5674" t="s">
        <v>244</v>
      </c>
      <c r="J5674" t="s">
        <v>250</v>
      </c>
      <c r="K5674">
        <v>0</v>
      </c>
      <c r="L5674">
        <v>6</v>
      </c>
      <c r="M5674">
        <v>0</v>
      </c>
      <c r="N5674">
        <v>0</v>
      </c>
      <c r="O5674">
        <v>10</v>
      </c>
      <c r="P5674">
        <v>-1</v>
      </c>
      <c r="Q5674" s="28">
        <v>41937.418055555558</v>
      </c>
      <c r="R5674" s="28">
        <v>41938.074999999997</v>
      </c>
      <c r="S5674" t="s">
        <v>19106</v>
      </c>
      <c r="T5674" s="27">
        <v>41937</v>
      </c>
      <c r="V5674">
        <v>1</v>
      </c>
      <c r="W5674" t="s">
        <v>32</v>
      </c>
      <c r="X5674" t="s">
        <v>348</v>
      </c>
      <c r="Y5674">
        <v>1</v>
      </c>
      <c r="AA5674" t="s">
        <v>19107</v>
      </c>
      <c r="AB5674" t="s">
        <v>36</v>
      </c>
      <c r="AD5674" s="27">
        <v>42044</v>
      </c>
      <c r="AE5674" t="s">
        <v>324</v>
      </c>
      <c r="AH5674">
        <v>0</v>
      </c>
      <c r="AN5674" t="s">
        <v>238</v>
      </c>
      <c r="AO5674">
        <v>2</v>
      </c>
      <c r="AP5674" t="s">
        <v>239</v>
      </c>
      <c r="AQ5674" s="27">
        <v>41938</v>
      </c>
      <c r="AR5674" t="s">
        <v>240</v>
      </c>
      <c r="AS5674">
        <v>6</v>
      </c>
      <c r="AT5674" t="s">
        <v>246</v>
      </c>
      <c r="AU5674" s="27">
        <v>41938</v>
      </c>
    </row>
    <row r="5675" spans="1:47" x14ac:dyDescent="0.2">
      <c r="A5675">
        <v>5674</v>
      </c>
      <c r="B5675" t="s">
        <v>19108</v>
      </c>
      <c r="C5675" t="s">
        <v>6819</v>
      </c>
      <c r="D5675" t="s">
        <v>7815</v>
      </c>
      <c r="E5675" s="27">
        <v>41813</v>
      </c>
      <c r="F5675" t="s">
        <v>294</v>
      </c>
      <c r="G5675" s="27">
        <v>33247</v>
      </c>
      <c r="H5675">
        <v>25</v>
      </c>
      <c r="I5675" t="s">
        <v>244</v>
      </c>
      <c r="J5675" t="s">
        <v>353</v>
      </c>
      <c r="K5675">
        <v>0</v>
      </c>
      <c r="L5675">
        <v>4</v>
      </c>
      <c r="M5675">
        <v>0</v>
      </c>
      <c r="N5675">
        <v>1</v>
      </c>
      <c r="O5675">
        <v>0</v>
      </c>
      <c r="P5675">
        <v>0</v>
      </c>
      <c r="Q5675" s="28">
        <v>41813.099305555559</v>
      </c>
      <c r="R5675" s="28">
        <v>41813.335416666669</v>
      </c>
      <c r="S5675" t="s">
        <v>19109</v>
      </c>
      <c r="T5675" s="27">
        <v>41812</v>
      </c>
      <c r="V5675">
        <v>1</v>
      </c>
      <c r="W5675" t="s">
        <v>36</v>
      </c>
      <c r="X5675" t="s">
        <v>279</v>
      </c>
      <c r="Y5675">
        <v>0</v>
      </c>
      <c r="AB5675" t="s">
        <v>237</v>
      </c>
      <c r="AH5675">
        <v>0</v>
      </c>
      <c r="AN5675" t="s">
        <v>238</v>
      </c>
      <c r="AO5675">
        <v>4</v>
      </c>
      <c r="AP5675" t="s">
        <v>239</v>
      </c>
      <c r="AQ5675" s="27">
        <v>41813</v>
      </c>
      <c r="AR5675" t="s">
        <v>240</v>
      </c>
      <c r="AS5675">
        <v>4</v>
      </c>
      <c r="AT5675" t="s">
        <v>239</v>
      </c>
      <c r="AU5675" s="27">
        <v>41813</v>
      </c>
    </row>
    <row r="5676" spans="1:47" x14ac:dyDescent="0.2">
      <c r="A5676">
        <v>5675</v>
      </c>
      <c r="B5676" t="s">
        <v>19110</v>
      </c>
      <c r="C5676" t="s">
        <v>464</v>
      </c>
      <c r="D5676" t="s">
        <v>4607</v>
      </c>
      <c r="E5676" s="27">
        <v>41500</v>
      </c>
      <c r="F5676" t="s">
        <v>233</v>
      </c>
      <c r="G5676" s="27">
        <v>24975</v>
      </c>
      <c r="H5676">
        <v>47</v>
      </c>
      <c r="I5676" t="s">
        <v>234</v>
      </c>
      <c r="J5676" t="s">
        <v>245</v>
      </c>
      <c r="K5676">
        <v>0</v>
      </c>
      <c r="L5676">
        <v>3</v>
      </c>
      <c r="M5676">
        <v>0</v>
      </c>
      <c r="N5676">
        <v>0</v>
      </c>
      <c r="O5676">
        <v>5</v>
      </c>
      <c r="P5676">
        <v>0</v>
      </c>
      <c r="Q5676" s="28">
        <v>41500.239583333336</v>
      </c>
      <c r="R5676" s="28">
        <v>41500.378472222219</v>
      </c>
      <c r="S5676" t="s">
        <v>19111</v>
      </c>
      <c r="T5676" s="27">
        <v>41500</v>
      </c>
      <c r="V5676">
        <v>0</v>
      </c>
      <c r="W5676" t="s">
        <v>36</v>
      </c>
      <c r="X5676" t="s">
        <v>548</v>
      </c>
      <c r="Y5676">
        <v>1</v>
      </c>
      <c r="AA5676" t="s">
        <v>19112</v>
      </c>
      <c r="AB5676" t="s">
        <v>32</v>
      </c>
      <c r="AC5676">
        <v>0</v>
      </c>
      <c r="AD5676" s="27">
        <v>41576</v>
      </c>
      <c r="AE5676" t="s">
        <v>313</v>
      </c>
      <c r="AF5676" s="27">
        <v>41576</v>
      </c>
      <c r="AG5676" s="27">
        <v>41588</v>
      </c>
      <c r="AH5676">
        <v>1</v>
      </c>
      <c r="AJ5676" t="s">
        <v>19112</v>
      </c>
      <c r="AK5676" t="s">
        <v>312</v>
      </c>
      <c r="AL5676" s="27">
        <v>41576</v>
      </c>
      <c r="AM5676" t="s">
        <v>313</v>
      </c>
      <c r="AN5676" t="s">
        <v>238</v>
      </c>
      <c r="AO5676">
        <v>2</v>
      </c>
      <c r="AP5676" t="s">
        <v>239</v>
      </c>
      <c r="AQ5676" s="27">
        <v>41500</v>
      </c>
      <c r="AR5676" t="s">
        <v>240</v>
      </c>
      <c r="AS5676">
        <v>3</v>
      </c>
      <c r="AT5676" t="s">
        <v>239</v>
      </c>
      <c r="AU5676" s="27">
        <v>41500</v>
      </c>
    </row>
    <row r="5677" spans="1:47" x14ac:dyDescent="0.2">
      <c r="A5677">
        <v>5676</v>
      </c>
      <c r="B5677" t="s">
        <v>19113</v>
      </c>
      <c r="C5677" t="s">
        <v>8319</v>
      </c>
      <c r="D5677" t="s">
        <v>19114</v>
      </c>
      <c r="E5677" s="27">
        <v>41288</v>
      </c>
      <c r="F5677" t="s">
        <v>294</v>
      </c>
      <c r="G5677" s="27">
        <v>33986</v>
      </c>
      <c r="H5677">
        <v>23</v>
      </c>
      <c r="I5677" t="s">
        <v>259</v>
      </c>
      <c r="J5677" t="s">
        <v>245</v>
      </c>
      <c r="K5677">
        <v>0</v>
      </c>
      <c r="L5677">
        <v>7</v>
      </c>
      <c r="M5677">
        <v>0</v>
      </c>
      <c r="N5677">
        <v>0</v>
      </c>
      <c r="O5677">
        <v>0</v>
      </c>
      <c r="P5677">
        <v>-1</v>
      </c>
      <c r="Q5677" s="28">
        <v>41287.20208333333</v>
      </c>
      <c r="R5677" s="28">
        <v>41288.067361111112</v>
      </c>
      <c r="S5677" t="s">
        <v>19115</v>
      </c>
      <c r="T5677" s="27">
        <v>41287</v>
      </c>
      <c r="V5677">
        <v>1</v>
      </c>
      <c r="W5677" t="s">
        <v>36</v>
      </c>
      <c r="X5677" t="s">
        <v>1469</v>
      </c>
      <c r="Y5677">
        <v>0</v>
      </c>
      <c r="AB5677" t="s">
        <v>237</v>
      </c>
      <c r="AH5677">
        <v>0</v>
      </c>
      <c r="AN5677" t="s">
        <v>238</v>
      </c>
      <c r="AO5677">
        <v>5</v>
      </c>
      <c r="AP5677" t="s">
        <v>246</v>
      </c>
      <c r="AQ5677" s="27">
        <v>41288</v>
      </c>
      <c r="AR5677" t="s">
        <v>240</v>
      </c>
      <c r="AS5677">
        <v>7</v>
      </c>
      <c r="AT5677" t="s">
        <v>246</v>
      </c>
      <c r="AU5677" s="27">
        <v>41288</v>
      </c>
    </row>
    <row r="5678" spans="1:47" x14ac:dyDescent="0.2">
      <c r="A5678">
        <v>5677</v>
      </c>
      <c r="B5678" t="s">
        <v>19116</v>
      </c>
      <c r="C5678" t="s">
        <v>693</v>
      </c>
      <c r="D5678" t="s">
        <v>10431</v>
      </c>
      <c r="E5678" s="27">
        <v>41550</v>
      </c>
      <c r="F5678" t="s">
        <v>233</v>
      </c>
      <c r="G5678" s="27">
        <v>19424</v>
      </c>
      <c r="H5678">
        <v>63</v>
      </c>
      <c r="I5678" t="s">
        <v>234</v>
      </c>
      <c r="J5678" t="s">
        <v>245</v>
      </c>
      <c r="K5678">
        <v>0</v>
      </c>
      <c r="L5678">
        <v>4</v>
      </c>
      <c r="M5678">
        <v>0</v>
      </c>
      <c r="N5678">
        <v>0</v>
      </c>
      <c r="O5678">
        <v>10</v>
      </c>
      <c r="P5678">
        <v>0</v>
      </c>
      <c r="Q5678" s="28">
        <v>41550.102777777778</v>
      </c>
      <c r="R5678" s="28">
        <v>41552.179166666669</v>
      </c>
      <c r="S5678" t="s">
        <v>19117</v>
      </c>
      <c r="T5678" s="27">
        <v>41550</v>
      </c>
      <c r="V5678">
        <v>0</v>
      </c>
      <c r="W5678" t="s">
        <v>32</v>
      </c>
      <c r="X5678" t="s">
        <v>2318</v>
      </c>
      <c r="Y5678">
        <v>1</v>
      </c>
      <c r="AA5678" t="s">
        <v>19118</v>
      </c>
      <c r="AB5678" t="s">
        <v>36</v>
      </c>
      <c r="AC5678">
        <v>1</v>
      </c>
      <c r="AD5678" s="27">
        <v>41909</v>
      </c>
      <c r="AE5678" t="s">
        <v>1170</v>
      </c>
      <c r="AF5678" s="27">
        <v>41910</v>
      </c>
      <c r="AG5678" s="27">
        <v>41940</v>
      </c>
      <c r="AH5678">
        <v>1</v>
      </c>
      <c r="AJ5678" t="s">
        <v>19118</v>
      </c>
      <c r="AK5678" t="s">
        <v>255</v>
      </c>
      <c r="AL5678" s="27">
        <v>41909</v>
      </c>
      <c r="AM5678" t="s">
        <v>383</v>
      </c>
      <c r="AN5678" t="s">
        <v>238</v>
      </c>
      <c r="AO5678">
        <v>1</v>
      </c>
      <c r="AP5678" t="s">
        <v>239</v>
      </c>
      <c r="AQ5678" s="27">
        <v>41550</v>
      </c>
      <c r="AR5678" t="s">
        <v>240</v>
      </c>
      <c r="AS5678">
        <v>4</v>
      </c>
      <c r="AT5678" t="s">
        <v>239</v>
      </c>
      <c r="AU5678" s="27">
        <v>41550</v>
      </c>
    </row>
    <row r="5679" spans="1:47" x14ac:dyDescent="0.2">
      <c r="A5679">
        <v>5678</v>
      </c>
      <c r="B5679" t="s">
        <v>19119</v>
      </c>
      <c r="C5679" t="s">
        <v>6393</v>
      </c>
      <c r="D5679" t="s">
        <v>19120</v>
      </c>
      <c r="E5679" s="27">
        <v>41411</v>
      </c>
      <c r="F5679" t="s">
        <v>233</v>
      </c>
      <c r="G5679" s="27">
        <v>28581</v>
      </c>
      <c r="H5679">
        <v>38</v>
      </c>
      <c r="I5679" t="s">
        <v>244</v>
      </c>
      <c r="J5679" t="s">
        <v>250</v>
      </c>
      <c r="K5679">
        <v>0</v>
      </c>
      <c r="L5679">
        <v>9</v>
      </c>
      <c r="M5679">
        <v>1</v>
      </c>
      <c r="N5679">
        <v>0</v>
      </c>
      <c r="O5679">
        <v>16</v>
      </c>
      <c r="P5679">
        <v>-1</v>
      </c>
      <c r="Q5679" s="28">
        <v>41410.220138888886</v>
      </c>
      <c r="R5679" s="28">
        <v>41652.088888888888</v>
      </c>
      <c r="S5679" t="s">
        <v>19121</v>
      </c>
      <c r="T5679" s="27">
        <v>41410</v>
      </c>
      <c r="V5679">
        <v>1</v>
      </c>
      <c r="W5679" t="s">
        <v>32</v>
      </c>
      <c r="X5679" t="s">
        <v>9747</v>
      </c>
      <c r="Y5679">
        <v>1</v>
      </c>
      <c r="AA5679" t="s">
        <v>19122</v>
      </c>
      <c r="AB5679" t="s">
        <v>32</v>
      </c>
      <c r="AC5679">
        <v>1</v>
      </c>
      <c r="AD5679" s="27">
        <v>42155</v>
      </c>
      <c r="AE5679" t="s">
        <v>252</v>
      </c>
      <c r="AF5679" s="27">
        <v>42156</v>
      </c>
      <c r="AG5679" s="27">
        <v>42290</v>
      </c>
      <c r="AH5679">
        <v>1</v>
      </c>
      <c r="AJ5679" t="s">
        <v>19122</v>
      </c>
      <c r="AK5679" t="s">
        <v>255</v>
      </c>
      <c r="AL5679" s="27">
        <v>42155</v>
      </c>
      <c r="AM5679" t="s">
        <v>254</v>
      </c>
      <c r="AN5679" t="s">
        <v>238</v>
      </c>
      <c r="AO5679">
        <v>10</v>
      </c>
      <c r="AP5679" t="s">
        <v>269</v>
      </c>
      <c r="AQ5679" s="27">
        <v>41411</v>
      </c>
      <c r="AR5679" t="s">
        <v>240</v>
      </c>
      <c r="AS5679">
        <v>9</v>
      </c>
      <c r="AT5679" t="s">
        <v>269</v>
      </c>
      <c r="AU5679" s="27">
        <v>41411</v>
      </c>
    </row>
    <row r="5680" spans="1:47" x14ac:dyDescent="0.2">
      <c r="A5680">
        <v>5679</v>
      </c>
      <c r="B5680" t="s">
        <v>19123</v>
      </c>
      <c r="C5680" t="s">
        <v>243</v>
      </c>
      <c r="D5680" t="s">
        <v>19124</v>
      </c>
      <c r="E5680" s="27">
        <v>41354</v>
      </c>
      <c r="F5680" t="s">
        <v>233</v>
      </c>
      <c r="G5680" s="27">
        <v>33481</v>
      </c>
      <c r="H5680">
        <v>24</v>
      </c>
      <c r="I5680" t="s">
        <v>259</v>
      </c>
      <c r="J5680" t="s">
        <v>250</v>
      </c>
      <c r="K5680">
        <v>0</v>
      </c>
      <c r="L5680">
        <v>9</v>
      </c>
      <c r="M5680">
        <v>0</v>
      </c>
      <c r="N5680">
        <v>0</v>
      </c>
      <c r="O5680">
        <v>5</v>
      </c>
      <c r="P5680">
        <v>-1</v>
      </c>
      <c r="Q5680" s="28">
        <v>41353.318055555559</v>
      </c>
      <c r="R5680" s="28">
        <v>41522.270833333336</v>
      </c>
      <c r="S5680" t="s">
        <v>19125</v>
      </c>
      <c r="U5680" s="27">
        <v>41353</v>
      </c>
      <c r="V5680">
        <v>1</v>
      </c>
      <c r="W5680" t="s">
        <v>32</v>
      </c>
      <c r="X5680" t="s">
        <v>274</v>
      </c>
      <c r="Y5680">
        <v>0</v>
      </c>
      <c r="AB5680" t="s">
        <v>237</v>
      </c>
      <c r="AH5680">
        <v>0</v>
      </c>
      <c r="AN5680" t="s">
        <v>238</v>
      </c>
      <c r="AO5680">
        <v>9</v>
      </c>
      <c r="AP5680" t="s">
        <v>269</v>
      </c>
      <c r="AQ5680" s="27">
        <v>41354</v>
      </c>
      <c r="AR5680" t="s">
        <v>240</v>
      </c>
      <c r="AS5680">
        <v>9</v>
      </c>
      <c r="AT5680" t="s">
        <v>269</v>
      </c>
      <c r="AU5680" s="27">
        <v>41354</v>
      </c>
    </row>
    <row r="5681" spans="1:47" x14ac:dyDescent="0.2">
      <c r="A5681">
        <v>5680</v>
      </c>
      <c r="B5681" t="s">
        <v>19126</v>
      </c>
      <c r="C5681" t="s">
        <v>19127</v>
      </c>
      <c r="D5681" t="s">
        <v>9354</v>
      </c>
      <c r="E5681" s="27">
        <v>41392</v>
      </c>
      <c r="F5681" t="s">
        <v>233</v>
      </c>
      <c r="G5681" s="27">
        <v>30520</v>
      </c>
      <c r="H5681">
        <v>32</v>
      </c>
      <c r="I5681" t="s">
        <v>244</v>
      </c>
      <c r="J5681" t="s">
        <v>250</v>
      </c>
      <c r="K5681">
        <v>0</v>
      </c>
      <c r="L5681">
        <v>5</v>
      </c>
      <c r="M5681">
        <v>0</v>
      </c>
      <c r="N5681">
        <v>0</v>
      </c>
      <c r="O5681">
        <v>6</v>
      </c>
      <c r="P5681">
        <v>-1</v>
      </c>
      <c r="Q5681" s="28">
        <v>41391.04791666667</v>
      </c>
      <c r="R5681" s="28">
        <v>41393.165972222225</v>
      </c>
      <c r="S5681" t="s">
        <v>19128</v>
      </c>
      <c r="T5681" s="27">
        <v>41391</v>
      </c>
      <c r="V5681">
        <v>1</v>
      </c>
      <c r="W5681" t="s">
        <v>36</v>
      </c>
      <c r="X5681" t="s">
        <v>279</v>
      </c>
      <c r="Y5681">
        <v>1</v>
      </c>
      <c r="AA5681" t="s">
        <v>19129</v>
      </c>
      <c r="AB5681" t="s">
        <v>36</v>
      </c>
      <c r="AC5681">
        <v>0</v>
      </c>
      <c r="AD5681" s="27">
        <v>41693</v>
      </c>
      <c r="AE5681" t="s">
        <v>3794</v>
      </c>
      <c r="AF5681" s="27">
        <v>41693</v>
      </c>
      <c r="AG5681" s="27">
        <v>41693</v>
      </c>
      <c r="AH5681">
        <v>0</v>
      </c>
      <c r="AN5681" t="s">
        <v>238</v>
      </c>
      <c r="AO5681">
        <v>4</v>
      </c>
      <c r="AP5681" t="s">
        <v>239</v>
      </c>
      <c r="AQ5681" s="27">
        <v>41392</v>
      </c>
      <c r="AR5681" t="s">
        <v>240</v>
      </c>
      <c r="AS5681">
        <v>5</v>
      </c>
      <c r="AT5681" t="s">
        <v>246</v>
      </c>
      <c r="AU5681" s="27">
        <v>41392</v>
      </c>
    </row>
    <row r="5682" spans="1:47" x14ac:dyDescent="0.2">
      <c r="A5682">
        <v>5681</v>
      </c>
      <c r="B5682" t="s">
        <v>19130</v>
      </c>
      <c r="C5682" t="s">
        <v>19131</v>
      </c>
      <c r="D5682" t="s">
        <v>1803</v>
      </c>
      <c r="E5682" s="27">
        <v>41616</v>
      </c>
      <c r="F5682" t="s">
        <v>233</v>
      </c>
      <c r="G5682" s="27">
        <v>31093</v>
      </c>
      <c r="H5682">
        <v>31</v>
      </c>
      <c r="I5682" t="s">
        <v>244</v>
      </c>
      <c r="J5682" t="s">
        <v>250</v>
      </c>
      <c r="K5682">
        <v>0</v>
      </c>
      <c r="L5682">
        <v>8</v>
      </c>
      <c r="M5682">
        <v>0</v>
      </c>
      <c r="N5682">
        <v>0</v>
      </c>
      <c r="O5682">
        <v>4</v>
      </c>
      <c r="P5682">
        <v>-1</v>
      </c>
      <c r="Q5682" s="28">
        <v>41615.175000000003</v>
      </c>
      <c r="R5682" s="28">
        <v>41639.364583333336</v>
      </c>
      <c r="S5682" t="s">
        <v>19132</v>
      </c>
      <c r="T5682" s="27">
        <v>41615</v>
      </c>
      <c r="V5682">
        <v>1</v>
      </c>
      <c r="W5682" t="s">
        <v>32</v>
      </c>
      <c r="X5682" t="s">
        <v>459</v>
      </c>
      <c r="Y5682">
        <v>1</v>
      </c>
      <c r="AA5682" t="s">
        <v>19133</v>
      </c>
      <c r="AB5682" t="s">
        <v>32</v>
      </c>
      <c r="AC5682">
        <v>0</v>
      </c>
      <c r="AD5682" s="27">
        <v>41663</v>
      </c>
      <c r="AE5682" t="s">
        <v>898</v>
      </c>
      <c r="AF5682" s="27">
        <v>41663</v>
      </c>
      <c r="AG5682" s="27">
        <v>41688</v>
      </c>
      <c r="AH5682">
        <v>1</v>
      </c>
      <c r="AJ5682" t="s">
        <v>19134</v>
      </c>
      <c r="AK5682" t="s">
        <v>366</v>
      </c>
      <c r="AL5682" s="27">
        <v>41979</v>
      </c>
      <c r="AM5682" t="s">
        <v>19135</v>
      </c>
      <c r="AN5682" t="s">
        <v>238</v>
      </c>
      <c r="AO5682">
        <v>3</v>
      </c>
      <c r="AP5682" t="s">
        <v>239</v>
      </c>
      <c r="AQ5682" s="27">
        <v>41616</v>
      </c>
      <c r="AR5682" t="s">
        <v>240</v>
      </c>
      <c r="AS5682">
        <v>8</v>
      </c>
      <c r="AT5682" t="s">
        <v>269</v>
      </c>
      <c r="AU5682" s="27">
        <v>41616</v>
      </c>
    </row>
    <row r="5683" spans="1:47" x14ac:dyDescent="0.2">
      <c r="A5683">
        <v>5682</v>
      </c>
      <c r="B5683" t="s">
        <v>19136</v>
      </c>
      <c r="C5683" t="s">
        <v>2381</v>
      </c>
      <c r="D5683" t="s">
        <v>496</v>
      </c>
      <c r="E5683" s="27">
        <v>41794</v>
      </c>
      <c r="F5683" t="s">
        <v>233</v>
      </c>
      <c r="G5683" s="27">
        <v>33247</v>
      </c>
      <c r="H5683">
        <v>25</v>
      </c>
      <c r="I5683" t="s">
        <v>244</v>
      </c>
      <c r="J5683" t="s">
        <v>245</v>
      </c>
      <c r="K5683">
        <v>0</v>
      </c>
      <c r="L5683">
        <v>3</v>
      </c>
      <c r="M5683">
        <v>0</v>
      </c>
      <c r="N5683">
        <v>1</v>
      </c>
      <c r="O5683">
        <v>0</v>
      </c>
      <c r="P5683">
        <v>-1</v>
      </c>
      <c r="Q5683" s="28">
        <v>41793.186805555553</v>
      </c>
      <c r="R5683" s="28">
        <v>41794.408333333333</v>
      </c>
      <c r="S5683" t="s">
        <v>19137</v>
      </c>
      <c r="T5683" s="27">
        <v>41793</v>
      </c>
      <c r="V5683">
        <v>1</v>
      </c>
      <c r="W5683" t="s">
        <v>36</v>
      </c>
      <c r="X5683" t="s">
        <v>279</v>
      </c>
      <c r="Y5683">
        <v>0</v>
      </c>
      <c r="AB5683" t="s">
        <v>237</v>
      </c>
      <c r="AH5683">
        <v>0</v>
      </c>
      <c r="AN5683" t="s">
        <v>238</v>
      </c>
      <c r="AO5683">
        <v>4</v>
      </c>
      <c r="AP5683" t="s">
        <v>239</v>
      </c>
      <c r="AQ5683" s="27">
        <v>41794</v>
      </c>
      <c r="AR5683" t="s">
        <v>240</v>
      </c>
      <c r="AS5683">
        <v>3</v>
      </c>
      <c r="AT5683" t="s">
        <v>239</v>
      </c>
      <c r="AU5683" s="27">
        <v>41794</v>
      </c>
    </row>
    <row r="5684" spans="1:47" x14ac:dyDescent="0.2">
      <c r="A5684">
        <v>5683</v>
      </c>
      <c r="B5684" t="s">
        <v>19138</v>
      </c>
      <c r="C5684" t="s">
        <v>5575</v>
      </c>
      <c r="D5684" t="s">
        <v>12793</v>
      </c>
      <c r="E5684" s="27">
        <v>41908</v>
      </c>
      <c r="F5684" t="s">
        <v>233</v>
      </c>
      <c r="G5684" s="27">
        <v>29903</v>
      </c>
      <c r="H5684">
        <v>34</v>
      </c>
      <c r="I5684" t="s">
        <v>244</v>
      </c>
      <c r="J5684" t="s">
        <v>22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 s="28">
        <v>41908.490972222222</v>
      </c>
      <c r="R5684" s="28">
        <v>41909.322916666664</v>
      </c>
      <c r="S5684" t="s">
        <v>19139</v>
      </c>
      <c r="T5684" s="27">
        <v>41908</v>
      </c>
      <c r="V5684">
        <v>0</v>
      </c>
      <c r="W5684" t="s">
        <v>36</v>
      </c>
      <c r="X5684" t="s">
        <v>279</v>
      </c>
      <c r="Y5684">
        <v>0</v>
      </c>
      <c r="AB5684" t="s">
        <v>237</v>
      </c>
      <c r="AH5684">
        <v>0</v>
      </c>
      <c r="AN5684" t="s">
        <v>238</v>
      </c>
      <c r="AO5684">
        <v>1</v>
      </c>
      <c r="AP5684" t="s">
        <v>239</v>
      </c>
      <c r="AQ5684" s="27">
        <v>41908</v>
      </c>
      <c r="AR5684" t="s">
        <v>240</v>
      </c>
      <c r="AS5684">
        <v>1</v>
      </c>
      <c r="AT5684" t="s">
        <v>239</v>
      </c>
      <c r="AU5684" s="27">
        <v>41908</v>
      </c>
    </row>
    <row r="5685" spans="1:47" x14ac:dyDescent="0.2">
      <c r="A5685">
        <v>5684</v>
      </c>
      <c r="B5685" t="s">
        <v>19140</v>
      </c>
      <c r="C5685" t="s">
        <v>19141</v>
      </c>
      <c r="D5685" t="s">
        <v>19142</v>
      </c>
      <c r="E5685" s="27">
        <v>41384</v>
      </c>
      <c r="F5685" t="s">
        <v>233</v>
      </c>
      <c r="G5685" s="27">
        <v>33765</v>
      </c>
      <c r="H5685">
        <v>23</v>
      </c>
      <c r="I5685" t="s">
        <v>259</v>
      </c>
      <c r="J5685" t="s">
        <v>250</v>
      </c>
      <c r="K5685">
        <v>0</v>
      </c>
      <c r="L5685">
        <v>3</v>
      </c>
      <c r="M5685">
        <v>0</v>
      </c>
      <c r="N5685">
        <v>0</v>
      </c>
      <c r="O5685">
        <v>0</v>
      </c>
      <c r="P5685">
        <v>0</v>
      </c>
      <c r="Q5685" s="28">
        <v>41384.115277777775</v>
      </c>
      <c r="R5685" s="28">
        <v>41385.177083333336</v>
      </c>
      <c r="S5685" t="s">
        <v>19143</v>
      </c>
      <c r="T5685" s="27">
        <v>41383</v>
      </c>
      <c r="V5685">
        <v>1</v>
      </c>
      <c r="W5685" t="s">
        <v>32</v>
      </c>
      <c r="X5685" t="s">
        <v>1381</v>
      </c>
      <c r="Y5685">
        <v>0</v>
      </c>
      <c r="AB5685" t="s">
        <v>237</v>
      </c>
      <c r="AH5685">
        <v>0</v>
      </c>
      <c r="AN5685" t="s">
        <v>238</v>
      </c>
      <c r="AO5685">
        <v>3</v>
      </c>
      <c r="AP5685" t="s">
        <v>239</v>
      </c>
      <c r="AQ5685" s="27">
        <v>41384</v>
      </c>
      <c r="AR5685" t="s">
        <v>240</v>
      </c>
      <c r="AS5685">
        <v>3</v>
      </c>
      <c r="AT5685" t="s">
        <v>239</v>
      </c>
      <c r="AU5685" s="27">
        <v>41384</v>
      </c>
    </row>
    <row r="5686" spans="1:47" x14ac:dyDescent="0.2">
      <c r="A5686">
        <v>5685</v>
      </c>
      <c r="B5686" t="s">
        <v>19144</v>
      </c>
      <c r="C5686" t="s">
        <v>352</v>
      </c>
      <c r="D5686" t="s">
        <v>19145</v>
      </c>
      <c r="E5686" s="27">
        <v>41422</v>
      </c>
      <c r="F5686" t="s">
        <v>233</v>
      </c>
      <c r="G5686" s="27">
        <v>28433</v>
      </c>
      <c r="H5686">
        <v>38</v>
      </c>
      <c r="I5686" t="s">
        <v>244</v>
      </c>
      <c r="J5686" t="s">
        <v>353</v>
      </c>
      <c r="K5686">
        <v>0</v>
      </c>
      <c r="L5686">
        <v>5</v>
      </c>
      <c r="M5686">
        <v>0</v>
      </c>
      <c r="N5686">
        <v>0</v>
      </c>
      <c r="O5686">
        <v>1</v>
      </c>
      <c r="P5686">
        <v>-1</v>
      </c>
      <c r="Q5686" s="28">
        <v>41421.271527777775</v>
      </c>
      <c r="R5686" s="28">
        <v>41547.503472222219</v>
      </c>
      <c r="S5686" t="s">
        <v>19146</v>
      </c>
      <c r="T5686" s="27">
        <v>41421</v>
      </c>
      <c r="V5686">
        <v>1</v>
      </c>
      <c r="W5686" t="s">
        <v>36</v>
      </c>
      <c r="X5686" t="s">
        <v>392</v>
      </c>
      <c r="Y5686">
        <v>0</v>
      </c>
      <c r="AB5686" t="s">
        <v>237</v>
      </c>
      <c r="AH5686">
        <v>0</v>
      </c>
      <c r="AN5686" t="s">
        <v>238</v>
      </c>
      <c r="AO5686">
        <v>2</v>
      </c>
      <c r="AP5686" t="s">
        <v>239</v>
      </c>
      <c r="AQ5686" s="27">
        <v>41422</v>
      </c>
      <c r="AR5686" t="s">
        <v>240</v>
      </c>
      <c r="AS5686">
        <v>5</v>
      </c>
      <c r="AT5686" t="s">
        <v>246</v>
      </c>
      <c r="AU5686" s="27">
        <v>41422</v>
      </c>
    </row>
    <row r="5687" spans="1:47" x14ac:dyDescent="0.2">
      <c r="A5687">
        <v>5686</v>
      </c>
      <c r="B5687" t="s">
        <v>19147</v>
      </c>
      <c r="C5687" t="s">
        <v>19148</v>
      </c>
      <c r="D5687" t="s">
        <v>19149</v>
      </c>
      <c r="E5687" s="27">
        <v>41484</v>
      </c>
      <c r="F5687" t="s">
        <v>294</v>
      </c>
      <c r="G5687" s="27">
        <v>25013</v>
      </c>
      <c r="H5687">
        <v>47</v>
      </c>
      <c r="I5687" t="s">
        <v>234</v>
      </c>
      <c r="J5687" t="s">
        <v>245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-3</v>
      </c>
      <c r="Q5687" s="28">
        <v>41481.173611111109</v>
      </c>
      <c r="R5687" s="28">
        <v>41481.286111111112</v>
      </c>
      <c r="S5687" t="s">
        <v>19150</v>
      </c>
      <c r="T5687" s="27">
        <v>41481</v>
      </c>
      <c r="V5687">
        <v>3</v>
      </c>
      <c r="W5687" t="s">
        <v>36</v>
      </c>
      <c r="X5687" t="s">
        <v>279</v>
      </c>
      <c r="Y5687">
        <v>0</v>
      </c>
      <c r="AB5687" t="s">
        <v>237</v>
      </c>
      <c r="AH5687">
        <v>0</v>
      </c>
      <c r="AN5687" t="s">
        <v>238</v>
      </c>
      <c r="AO5687">
        <v>1</v>
      </c>
      <c r="AP5687" t="s">
        <v>239</v>
      </c>
      <c r="AQ5687" s="27">
        <v>41484</v>
      </c>
      <c r="AR5687" t="s">
        <v>240</v>
      </c>
      <c r="AS5687">
        <v>1</v>
      </c>
      <c r="AT5687" t="s">
        <v>239</v>
      </c>
      <c r="AU5687" s="27">
        <v>41484</v>
      </c>
    </row>
    <row r="5688" spans="1:47" x14ac:dyDescent="0.2">
      <c r="A5688">
        <v>5687</v>
      </c>
      <c r="B5688" t="s">
        <v>19151</v>
      </c>
      <c r="C5688" t="s">
        <v>1313</v>
      </c>
      <c r="D5688" t="s">
        <v>19152</v>
      </c>
      <c r="E5688" s="27">
        <v>41818</v>
      </c>
      <c r="F5688" t="s">
        <v>233</v>
      </c>
      <c r="G5688" s="27">
        <v>30313</v>
      </c>
      <c r="H5688">
        <v>33</v>
      </c>
      <c r="I5688" t="s">
        <v>244</v>
      </c>
      <c r="J5688" t="s">
        <v>245</v>
      </c>
      <c r="K5688">
        <v>0</v>
      </c>
      <c r="L5688">
        <v>8</v>
      </c>
      <c r="M5688">
        <v>0</v>
      </c>
      <c r="N5688">
        <v>0</v>
      </c>
      <c r="O5688">
        <v>1</v>
      </c>
      <c r="P5688">
        <v>-1</v>
      </c>
      <c r="Q5688" s="28">
        <v>41817.138194444444</v>
      </c>
      <c r="R5688" s="28">
        <v>41827.251388888886</v>
      </c>
      <c r="S5688" t="s">
        <v>19153</v>
      </c>
      <c r="U5688" s="27">
        <v>41817</v>
      </c>
      <c r="V5688">
        <v>1</v>
      </c>
      <c r="W5688" t="s">
        <v>32</v>
      </c>
      <c r="X5688" t="s">
        <v>274</v>
      </c>
      <c r="Y5688">
        <v>1</v>
      </c>
      <c r="AA5688" t="s">
        <v>19154</v>
      </c>
      <c r="AB5688" t="s">
        <v>36</v>
      </c>
      <c r="AD5688" s="27">
        <v>41854</v>
      </c>
      <c r="AE5688" t="s">
        <v>404</v>
      </c>
      <c r="AH5688">
        <v>0</v>
      </c>
      <c r="AN5688" t="s">
        <v>238</v>
      </c>
      <c r="AO5688">
        <v>4</v>
      </c>
      <c r="AP5688" t="s">
        <v>239</v>
      </c>
      <c r="AQ5688" s="27">
        <v>41818</v>
      </c>
      <c r="AR5688" t="s">
        <v>240</v>
      </c>
      <c r="AS5688">
        <v>8</v>
      </c>
      <c r="AT5688" t="s">
        <v>269</v>
      </c>
      <c r="AU5688" s="27">
        <v>41818</v>
      </c>
    </row>
    <row r="5689" spans="1:47" x14ac:dyDescent="0.2">
      <c r="A5689">
        <v>5688</v>
      </c>
      <c r="B5689" t="s">
        <v>19155</v>
      </c>
      <c r="C5689" t="s">
        <v>8829</v>
      </c>
      <c r="D5689" t="s">
        <v>1804</v>
      </c>
      <c r="E5689" s="27">
        <v>41318</v>
      </c>
      <c r="F5689" t="s">
        <v>233</v>
      </c>
      <c r="G5689" s="27">
        <v>29567</v>
      </c>
      <c r="H5689">
        <v>35</v>
      </c>
      <c r="I5689" t="s">
        <v>244</v>
      </c>
      <c r="J5689" t="s">
        <v>250</v>
      </c>
      <c r="K5689">
        <v>0</v>
      </c>
      <c r="L5689">
        <v>8</v>
      </c>
      <c r="M5689">
        <v>0</v>
      </c>
      <c r="N5689">
        <v>0</v>
      </c>
      <c r="O5689">
        <v>5</v>
      </c>
      <c r="P5689">
        <v>-1</v>
      </c>
      <c r="Q5689" s="28">
        <v>41317.448611111111</v>
      </c>
      <c r="R5689" s="28">
        <v>41352.275694444441</v>
      </c>
      <c r="S5689" t="s">
        <v>19156</v>
      </c>
      <c r="U5689" s="27">
        <v>41317</v>
      </c>
      <c r="V5689">
        <v>1</v>
      </c>
      <c r="W5689" t="s">
        <v>32</v>
      </c>
      <c r="X5689" t="s">
        <v>274</v>
      </c>
      <c r="Y5689">
        <v>0</v>
      </c>
      <c r="AB5689" t="s">
        <v>237</v>
      </c>
      <c r="AH5689">
        <v>0</v>
      </c>
      <c r="AN5689" t="s">
        <v>238</v>
      </c>
      <c r="AO5689">
        <v>5</v>
      </c>
      <c r="AP5689" t="s">
        <v>246</v>
      </c>
      <c r="AQ5689" s="27">
        <v>41318</v>
      </c>
      <c r="AR5689" t="s">
        <v>240</v>
      </c>
      <c r="AS5689">
        <v>8</v>
      </c>
      <c r="AT5689" t="s">
        <v>269</v>
      </c>
      <c r="AU5689" s="27">
        <v>41318</v>
      </c>
    </row>
    <row r="5690" spans="1:47" x14ac:dyDescent="0.2">
      <c r="A5690">
        <v>5689</v>
      </c>
      <c r="B5690" t="s">
        <v>19157</v>
      </c>
      <c r="C5690" t="s">
        <v>400</v>
      </c>
      <c r="D5690" t="s">
        <v>19158</v>
      </c>
      <c r="E5690" s="27">
        <v>41460</v>
      </c>
      <c r="F5690" t="s">
        <v>233</v>
      </c>
      <c r="G5690" s="27">
        <v>34112</v>
      </c>
      <c r="H5690">
        <v>22</v>
      </c>
      <c r="I5690" t="s">
        <v>259</v>
      </c>
      <c r="J5690" t="s">
        <v>245</v>
      </c>
      <c r="K5690">
        <v>0</v>
      </c>
      <c r="L5690">
        <v>4</v>
      </c>
      <c r="M5690">
        <v>0</v>
      </c>
      <c r="N5690">
        <v>0</v>
      </c>
      <c r="O5690">
        <v>1</v>
      </c>
      <c r="P5690">
        <v>-11</v>
      </c>
      <c r="Q5690" s="28">
        <v>41449.396527777775</v>
      </c>
      <c r="R5690" s="28">
        <v>41458.382638888892</v>
      </c>
      <c r="S5690" t="s">
        <v>19159</v>
      </c>
      <c r="T5690" s="27">
        <v>41449</v>
      </c>
      <c r="V5690">
        <v>11</v>
      </c>
      <c r="W5690" t="s">
        <v>32</v>
      </c>
      <c r="X5690" t="s">
        <v>343</v>
      </c>
      <c r="Y5690">
        <v>1</v>
      </c>
      <c r="AA5690" t="s">
        <v>19160</v>
      </c>
      <c r="AB5690" t="s">
        <v>36</v>
      </c>
      <c r="AD5690" s="27">
        <v>42403</v>
      </c>
      <c r="AE5690" t="s">
        <v>10383</v>
      </c>
      <c r="AH5690">
        <v>0</v>
      </c>
      <c r="AN5690" t="s">
        <v>238</v>
      </c>
      <c r="AO5690">
        <v>5</v>
      </c>
      <c r="AP5690" t="s">
        <v>246</v>
      </c>
      <c r="AQ5690" s="27">
        <v>41460</v>
      </c>
      <c r="AR5690" t="s">
        <v>240</v>
      </c>
      <c r="AS5690">
        <v>4</v>
      </c>
      <c r="AT5690" t="s">
        <v>239</v>
      </c>
      <c r="AU5690" s="27">
        <v>41460</v>
      </c>
    </row>
    <row r="5691" spans="1:47" x14ac:dyDescent="0.2">
      <c r="A5691">
        <v>5690</v>
      </c>
      <c r="B5691" t="s">
        <v>19161</v>
      </c>
      <c r="C5691" t="s">
        <v>9290</v>
      </c>
      <c r="D5691" t="s">
        <v>19162</v>
      </c>
      <c r="E5691" s="27">
        <v>41792</v>
      </c>
      <c r="F5691" t="s">
        <v>233</v>
      </c>
      <c r="G5691" s="27">
        <v>32235</v>
      </c>
      <c r="H5691">
        <v>28</v>
      </c>
      <c r="I5691" t="s">
        <v>244</v>
      </c>
      <c r="J5691" t="s">
        <v>250</v>
      </c>
      <c r="K5691">
        <v>0</v>
      </c>
      <c r="L5691">
        <v>7</v>
      </c>
      <c r="M5691">
        <v>0</v>
      </c>
      <c r="N5691">
        <v>0</v>
      </c>
      <c r="O5691">
        <v>0</v>
      </c>
      <c r="W5691" t="s">
        <v>237</v>
      </c>
      <c r="Y5691">
        <v>-1</v>
      </c>
      <c r="AB5691" t="s">
        <v>237</v>
      </c>
      <c r="AH5691">
        <v>0</v>
      </c>
      <c r="AN5691" t="s">
        <v>238</v>
      </c>
      <c r="AO5691">
        <v>7</v>
      </c>
      <c r="AP5691" t="s">
        <v>246</v>
      </c>
      <c r="AQ5691" s="27">
        <v>41792</v>
      </c>
      <c r="AR5691" t="s">
        <v>240</v>
      </c>
      <c r="AS5691">
        <v>7</v>
      </c>
      <c r="AT5691" t="s">
        <v>246</v>
      </c>
      <c r="AU5691" s="27">
        <v>41792</v>
      </c>
    </row>
    <row r="5692" spans="1:47" x14ac:dyDescent="0.2">
      <c r="A5692">
        <v>5691</v>
      </c>
      <c r="B5692" t="s">
        <v>19163</v>
      </c>
      <c r="C5692" t="s">
        <v>830</v>
      </c>
      <c r="D5692" t="s">
        <v>19164</v>
      </c>
      <c r="E5692" s="27">
        <v>41298</v>
      </c>
      <c r="F5692" t="s">
        <v>233</v>
      </c>
      <c r="G5692" s="27">
        <v>32702</v>
      </c>
      <c r="H5692">
        <v>26</v>
      </c>
      <c r="I5692" t="s">
        <v>244</v>
      </c>
      <c r="J5692" t="s">
        <v>245</v>
      </c>
      <c r="K5692">
        <v>0</v>
      </c>
      <c r="L5692">
        <v>3</v>
      </c>
      <c r="M5692">
        <v>0</v>
      </c>
      <c r="N5692">
        <v>0</v>
      </c>
      <c r="O5692">
        <v>1</v>
      </c>
      <c r="P5692">
        <v>318</v>
      </c>
      <c r="Q5692" s="28">
        <v>41616.42291666667</v>
      </c>
      <c r="R5692" s="28">
        <v>41624.384722222225</v>
      </c>
      <c r="S5692" t="s">
        <v>19165</v>
      </c>
      <c r="T5692" s="27">
        <v>41121</v>
      </c>
      <c r="V5692">
        <v>177</v>
      </c>
      <c r="W5692" t="s">
        <v>36</v>
      </c>
      <c r="X5692" t="s">
        <v>548</v>
      </c>
      <c r="Y5692">
        <v>0</v>
      </c>
      <c r="AB5692" t="s">
        <v>237</v>
      </c>
      <c r="AH5692">
        <v>0</v>
      </c>
      <c r="AN5692" t="s">
        <v>238</v>
      </c>
      <c r="AO5692">
        <v>4</v>
      </c>
      <c r="AP5692" t="s">
        <v>239</v>
      </c>
      <c r="AQ5692" s="27">
        <v>41298</v>
      </c>
      <c r="AR5692" t="s">
        <v>240</v>
      </c>
      <c r="AS5692">
        <v>3</v>
      </c>
      <c r="AT5692" t="s">
        <v>239</v>
      </c>
      <c r="AU5692" s="27">
        <v>41298</v>
      </c>
    </row>
    <row r="5693" spans="1:47" x14ac:dyDescent="0.2">
      <c r="A5693">
        <v>5692</v>
      </c>
      <c r="B5693" t="s">
        <v>19166</v>
      </c>
      <c r="C5693" t="s">
        <v>19167</v>
      </c>
      <c r="D5693" t="s">
        <v>19168</v>
      </c>
      <c r="E5693" s="27">
        <v>41639</v>
      </c>
      <c r="F5693" t="s">
        <v>233</v>
      </c>
      <c r="G5693" s="27">
        <v>27844</v>
      </c>
      <c r="H5693">
        <v>40</v>
      </c>
      <c r="I5693" t="s">
        <v>244</v>
      </c>
      <c r="J5693" t="s">
        <v>245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-1</v>
      </c>
      <c r="Q5693" s="28">
        <v>41638.461111111108</v>
      </c>
      <c r="R5693" s="28">
        <v>41639.058333333334</v>
      </c>
      <c r="S5693" t="s">
        <v>19169</v>
      </c>
      <c r="T5693" s="27">
        <v>41638</v>
      </c>
      <c r="V5693">
        <v>1</v>
      </c>
      <c r="W5693" t="s">
        <v>36</v>
      </c>
      <c r="X5693" t="s">
        <v>279</v>
      </c>
      <c r="Y5693">
        <v>1</v>
      </c>
      <c r="AA5693" t="s">
        <v>19170</v>
      </c>
      <c r="AB5693" t="s">
        <v>36</v>
      </c>
      <c r="AD5693" s="27">
        <v>41901</v>
      </c>
      <c r="AE5693" t="s">
        <v>7123</v>
      </c>
      <c r="AH5693">
        <v>0</v>
      </c>
      <c r="AN5693" t="s">
        <v>238</v>
      </c>
      <c r="AO5693">
        <v>1</v>
      </c>
      <c r="AP5693" t="s">
        <v>239</v>
      </c>
      <c r="AQ5693" s="27">
        <v>41639</v>
      </c>
      <c r="AR5693" t="s">
        <v>240</v>
      </c>
      <c r="AS5693">
        <v>1</v>
      </c>
      <c r="AT5693" t="s">
        <v>239</v>
      </c>
      <c r="AU5693" s="27">
        <v>41639</v>
      </c>
    </row>
    <row r="5694" spans="1:47" x14ac:dyDescent="0.2">
      <c r="A5694">
        <v>5693</v>
      </c>
      <c r="B5694" t="s">
        <v>19171</v>
      </c>
      <c r="C5694" t="s">
        <v>2046</v>
      </c>
      <c r="D5694" t="s">
        <v>19172</v>
      </c>
      <c r="E5694" s="27">
        <v>41389</v>
      </c>
      <c r="F5694" t="s">
        <v>233</v>
      </c>
      <c r="G5694" s="27">
        <v>29158</v>
      </c>
      <c r="H5694">
        <v>36</v>
      </c>
      <c r="I5694" t="s">
        <v>244</v>
      </c>
      <c r="J5694" t="s">
        <v>250</v>
      </c>
      <c r="K5694">
        <v>10</v>
      </c>
      <c r="L5694">
        <v>7</v>
      </c>
      <c r="M5694">
        <v>0</v>
      </c>
      <c r="N5694">
        <v>0</v>
      </c>
      <c r="O5694">
        <v>14</v>
      </c>
      <c r="P5694">
        <v>-1</v>
      </c>
      <c r="Q5694" s="28">
        <v>41388.268055555556</v>
      </c>
      <c r="R5694" s="28">
        <v>41562.152777777781</v>
      </c>
      <c r="S5694" t="s">
        <v>19173</v>
      </c>
      <c r="T5694" s="27">
        <v>41388</v>
      </c>
      <c r="V5694">
        <v>1</v>
      </c>
      <c r="W5694" t="s">
        <v>32</v>
      </c>
      <c r="X5694" t="s">
        <v>847</v>
      </c>
      <c r="Y5694">
        <v>1</v>
      </c>
      <c r="AA5694" t="s">
        <v>19174</v>
      </c>
      <c r="AB5694" t="s">
        <v>36</v>
      </c>
      <c r="AC5694">
        <v>0</v>
      </c>
      <c r="AD5694" s="27">
        <v>41600</v>
      </c>
      <c r="AE5694" t="s">
        <v>412</v>
      </c>
      <c r="AF5694" s="27">
        <v>41600</v>
      </c>
      <c r="AG5694" s="27">
        <v>41968</v>
      </c>
      <c r="AH5694">
        <v>0</v>
      </c>
      <c r="AN5694" t="s">
        <v>238</v>
      </c>
      <c r="AO5694">
        <v>5</v>
      </c>
      <c r="AP5694" t="s">
        <v>246</v>
      </c>
      <c r="AQ5694" s="27">
        <v>41389</v>
      </c>
      <c r="AR5694" t="s">
        <v>240</v>
      </c>
      <c r="AS5694">
        <v>7</v>
      </c>
      <c r="AT5694" t="s">
        <v>246</v>
      </c>
      <c r="AU5694" s="27">
        <v>41389</v>
      </c>
    </row>
    <row r="5695" spans="1:47" x14ac:dyDescent="0.2">
      <c r="A5695">
        <v>5694</v>
      </c>
      <c r="B5695" t="s">
        <v>19175</v>
      </c>
      <c r="C5695" t="s">
        <v>19176</v>
      </c>
      <c r="D5695" t="s">
        <v>2846</v>
      </c>
      <c r="E5695" s="27">
        <v>41977</v>
      </c>
      <c r="F5695" t="s">
        <v>233</v>
      </c>
      <c r="G5695" s="27">
        <v>25668</v>
      </c>
      <c r="H5695">
        <v>46</v>
      </c>
      <c r="I5695" t="s">
        <v>234</v>
      </c>
      <c r="J5695" t="s">
        <v>250</v>
      </c>
      <c r="K5695">
        <v>0</v>
      </c>
      <c r="L5695">
        <v>1</v>
      </c>
      <c r="M5695">
        <v>0</v>
      </c>
      <c r="N5695">
        <v>0</v>
      </c>
      <c r="O5695">
        <v>1</v>
      </c>
      <c r="P5695">
        <v>-9</v>
      </c>
      <c r="Q5695" s="28">
        <v>41968.225694444445</v>
      </c>
      <c r="R5695" s="28">
        <v>41983.420138888891</v>
      </c>
      <c r="S5695" t="s">
        <v>19177</v>
      </c>
      <c r="U5695" s="27">
        <v>41968</v>
      </c>
      <c r="V5695">
        <v>9</v>
      </c>
      <c r="W5695" t="s">
        <v>32</v>
      </c>
      <c r="X5695" t="s">
        <v>274</v>
      </c>
      <c r="Y5695">
        <v>0</v>
      </c>
      <c r="AB5695" t="s">
        <v>237</v>
      </c>
      <c r="AH5695">
        <v>0</v>
      </c>
      <c r="AN5695" t="s">
        <v>238</v>
      </c>
      <c r="AO5695">
        <v>1</v>
      </c>
      <c r="AP5695" t="s">
        <v>239</v>
      </c>
      <c r="AQ5695" s="27">
        <v>41977</v>
      </c>
      <c r="AR5695" t="s">
        <v>240</v>
      </c>
      <c r="AS5695">
        <v>1</v>
      </c>
      <c r="AT5695" t="s">
        <v>239</v>
      </c>
      <c r="AU5695" s="27">
        <v>41977</v>
      </c>
    </row>
    <row r="5696" spans="1:47" x14ac:dyDescent="0.2">
      <c r="A5696">
        <v>5695</v>
      </c>
      <c r="B5696" t="s">
        <v>19178</v>
      </c>
      <c r="C5696" t="s">
        <v>3369</v>
      </c>
      <c r="D5696" t="s">
        <v>3406</v>
      </c>
      <c r="E5696" s="27">
        <v>41401</v>
      </c>
      <c r="F5696" t="s">
        <v>294</v>
      </c>
      <c r="G5696" s="27">
        <v>18473</v>
      </c>
      <c r="H5696">
        <v>65</v>
      </c>
      <c r="I5696" t="s">
        <v>234</v>
      </c>
      <c r="J5696" t="s">
        <v>245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 s="28">
        <v>41401.097222222219</v>
      </c>
      <c r="R5696" s="28">
        <v>41402.125</v>
      </c>
      <c r="S5696" t="s">
        <v>19179</v>
      </c>
      <c r="T5696" s="27">
        <v>41400</v>
      </c>
      <c r="V5696">
        <v>1</v>
      </c>
      <c r="W5696" t="s">
        <v>36</v>
      </c>
      <c r="X5696" t="s">
        <v>780</v>
      </c>
      <c r="Y5696">
        <v>0</v>
      </c>
      <c r="AB5696" t="s">
        <v>237</v>
      </c>
      <c r="AH5696">
        <v>0</v>
      </c>
      <c r="AN5696" t="s">
        <v>238</v>
      </c>
      <c r="AO5696">
        <v>1</v>
      </c>
      <c r="AP5696" t="s">
        <v>239</v>
      </c>
      <c r="AQ5696" s="27">
        <v>41401</v>
      </c>
      <c r="AR5696" t="s">
        <v>240</v>
      </c>
      <c r="AS5696">
        <v>1</v>
      </c>
      <c r="AT5696" t="s">
        <v>239</v>
      </c>
      <c r="AU5696" s="27">
        <v>41401</v>
      </c>
    </row>
    <row r="5697" spans="1:47" x14ac:dyDescent="0.2">
      <c r="A5697">
        <v>5696</v>
      </c>
      <c r="B5697" t="s">
        <v>19180</v>
      </c>
      <c r="C5697" t="s">
        <v>3007</v>
      </c>
      <c r="D5697" t="s">
        <v>6173</v>
      </c>
      <c r="E5697" s="27">
        <v>41521</v>
      </c>
      <c r="F5697" t="s">
        <v>233</v>
      </c>
      <c r="G5697" s="27">
        <v>26285</v>
      </c>
      <c r="H5697">
        <v>44</v>
      </c>
      <c r="I5697" t="s">
        <v>244</v>
      </c>
      <c r="J5697" t="s">
        <v>245</v>
      </c>
      <c r="K5697">
        <v>0</v>
      </c>
      <c r="L5697">
        <v>5</v>
      </c>
      <c r="M5697">
        <v>0</v>
      </c>
      <c r="N5697">
        <v>0</v>
      </c>
      <c r="O5697">
        <v>4</v>
      </c>
      <c r="P5697">
        <v>-231</v>
      </c>
      <c r="Q5697" s="28">
        <v>41290.393055555556</v>
      </c>
      <c r="R5697" s="28">
        <v>41292.371527777781</v>
      </c>
      <c r="S5697" t="s">
        <v>19181</v>
      </c>
      <c r="T5697" s="27">
        <v>41290</v>
      </c>
      <c r="V5697">
        <v>231</v>
      </c>
      <c r="W5697" t="s">
        <v>36</v>
      </c>
      <c r="X5697" t="s">
        <v>279</v>
      </c>
      <c r="Y5697">
        <v>1</v>
      </c>
      <c r="AA5697" t="s">
        <v>19182</v>
      </c>
      <c r="AB5697" t="s">
        <v>36</v>
      </c>
      <c r="AC5697">
        <v>105</v>
      </c>
      <c r="AD5697" s="27">
        <v>41694</v>
      </c>
      <c r="AE5697" t="s">
        <v>548</v>
      </c>
      <c r="AF5697" s="27">
        <v>41799</v>
      </c>
      <c r="AG5697" s="27">
        <v>41838</v>
      </c>
      <c r="AH5697">
        <v>0</v>
      </c>
      <c r="AN5697" t="s">
        <v>238</v>
      </c>
      <c r="AO5697">
        <v>5</v>
      </c>
      <c r="AP5697" t="s">
        <v>246</v>
      </c>
      <c r="AQ5697" s="27">
        <v>41521</v>
      </c>
      <c r="AR5697" t="s">
        <v>240</v>
      </c>
      <c r="AS5697">
        <v>5</v>
      </c>
      <c r="AT5697" t="s">
        <v>246</v>
      </c>
      <c r="AU5697" s="27">
        <v>41521</v>
      </c>
    </row>
    <row r="5698" spans="1:47" x14ac:dyDescent="0.2">
      <c r="A5698">
        <v>5697</v>
      </c>
      <c r="B5698" t="s">
        <v>19183</v>
      </c>
      <c r="C5698" t="s">
        <v>19184</v>
      </c>
      <c r="D5698" t="s">
        <v>19185</v>
      </c>
      <c r="E5698" s="27">
        <v>41510</v>
      </c>
      <c r="F5698" t="s">
        <v>294</v>
      </c>
      <c r="G5698" s="27">
        <v>34094</v>
      </c>
      <c r="H5698">
        <v>22</v>
      </c>
      <c r="I5698" t="s">
        <v>259</v>
      </c>
      <c r="J5698" t="s">
        <v>250</v>
      </c>
      <c r="K5698">
        <v>0</v>
      </c>
      <c r="L5698">
        <v>3</v>
      </c>
      <c r="M5698">
        <v>0</v>
      </c>
      <c r="N5698">
        <v>0</v>
      </c>
      <c r="O5698">
        <v>0</v>
      </c>
      <c r="P5698">
        <v>-1</v>
      </c>
      <c r="Q5698" s="28">
        <v>41509.242361111108</v>
      </c>
      <c r="R5698" s="28">
        <v>41510.359722222223</v>
      </c>
      <c r="S5698" t="s">
        <v>19186</v>
      </c>
      <c r="T5698" s="27">
        <v>41509</v>
      </c>
      <c r="V5698">
        <v>1</v>
      </c>
      <c r="W5698" t="s">
        <v>36</v>
      </c>
      <c r="X5698" t="s">
        <v>279</v>
      </c>
      <c r="Y5698">
        <v>0</v>
      </c>
      <c r="AB5698" t="s">
        <v>237</v>
      </c>
      <c r="AH5698">
        <v>0</v>
      </c>
      <c r="AN5698" t="s">
        <v>238</v>
      </c>
      <c r="AO5698">
        <v>4</v>
      </c>
      <c r="AP5698" t="s">
        <v>239</v>
      </c>
      <c r="AQ5698" s="27">
        <v>41510</v>
      </c>
      <c r="AR5698" t="s">
        <v>240</v>
      </c>
      <c r="AS5698">
        <v>3</v>
      </c>
      <c r="AT5698" t="s">
        <v>239</v>
      </c>
      <c r="AU5698" s="27">
        <v>41510</v>
      </c>
    </row>
    <row r="5699" spans="1:47" x14ac:dyDescent="0.2">
      <c r="A5699">
        <v>5698</v>
      </c>
      <c r="B5699" t="s">
        <v>19187</v>
      </c>
      <c r="C5699" t="s">
        <v>3710</v>
      </c>
      <c r="D5699" t="s">
        <v>19188</v>
      </c>
      <c r="E5699" s="27">
        <v>41365</v>
      </c>
      <c r="F5699" t="s">
        <v>233</v>
      </c>
      <c r="G5699" s="27">
        <v>29725</v>
      </c>
      <c r="H5699">
        <v>34</v>
      </c>
      <c r="I5699" t="s">
        <v>244</v>
      </c>
      <c r="J5699" t="s">
        <v>353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 s="28">
        <v>41365.201388888891</v>
      </c>
      <c r="R5699" s="28">
        <v>41365.257638888892</v>
      </c>
      <c r="S5699" t="s">
        <v>19189</v>
      </c>
      <c r="T5699" s="27">
        <v>41365</v>
      </c>
      <c r="V5699">
        <v>0</v>
      </c>
      <c r="W5699" t="s">
        <v>36</v>
      </c>
      <c r="X5699" t="s">
        <v>595</v>
      </c>
      <c r="Y5699">
        <v>0</v>
      </c>
      <c r="AB5699" t="s">
        <v>237</v>
      </c>
      <c r="AH5699">
        <v>0</v>
      </c>
      <c r="AN5699" t="s">
        <v>238</v>
      </c>
      <c r="AO5699">
        <v>1</v>
      </c>
      <c r="AP5699" t="s">
        <v>239</v>
      </c>
      <c r="AQ5699" s="27">
        <v>41365</v>
      </c>
      <c r="AR5699" t="s">
        <v>240</v>
      </c>
      <c r="AS5699">
        <v>1</v>
      </c>
      <c r="AT5699" t="s">
        <v>239</v>
      </c>
      <c r="AU5699" s="27">
        <v>41365</v>
      </c>
    </row>
    <row r="5700" spans="1:47" x14ac:dyDescent="0.2">
      <c r="A5700">
        <v>5699</v>
      </c>
      <c r="B5700" t="s">
        <v>19190</v>
      </c>
      <c r="C5700" t="s">
        <v>19191</v>
      </c>
      <c r="D5700" t="s">
        <v>491</v>
      </c>
      <c r="E5700" s="27">
        <v>41581</v>
      </c>
      <c r="F5700" t="s">
        <v>294</v>
      </c>
      <c r="G5700" s="27">
        <v>28442</v>
      </c>
      <c r="H5700">
        <v>38</v>
      </c>
      <c r="I5700" t="s">
        <v>244</v>
      </c>
      <c r="J5700" t="s">
        <v>353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-1</v>
      </c>
      <c r="Q5700" s="28">
        <v>41580.286111111112</v>
      </c>
      <c r="R5700" s="28">
        <v>41581.189583333333</v>
      </c>
      <c r="S5700" t="s">
        <v>19192</v>
      </c>
      <c r="T5700" s="27">
        <v>41579</v>
      </c>
      <c r="V5700">
        <v>2</v>
      </c>
      <c r="W5700" t="s">
        <v>32</v>
      </c>
      <c r="X5700" t="s">
        <v>348</v>
      </c>
      <c r="Y5700">
        <v>0</v>
      </c>
      <c r="AB5700" t="s">
        <v>237</v>
      </c>
      <c r="AH5700">
        <v>0</v>
      </c>
      <c r="AN5700" t="s">
        <v>238</v>
      </c>
      <c r="AO5700">
        <v>1</v>
      </c>
      <c r="AP5700" t="s">
        <v>239</v>
      </c>
      <c r="AQ5700" s="27">
        <v>41581</v>
      </c>
      <c r="AR5700" t="s">
        <v>240</v>
      </c>
      <c r="AS5700">
        <v>1</v>
      </c>
      <c r="AT5700" t="s">
        <v>239</v>
      </c>
      <c r="AU5700" s="27">
        <v>41581</v>
      </c>
    </row>
    <row r="5701" spans="1:47" x14ac:dyDescent="0.2">
      <c r="A5701">
        <v>5700</v>
      </c>
      <c r="B5701" t="s">
        <v>19193</v>
      </c>
      <c r="C5701" t="s">
        <v>19194</v>
      </c>
      <c r="D5701" t="s">
        <v>19195</v>
      </c>
      <c r="E5701" s="27">
        <v>41324</v>
      </c>
      <c r="F5701" t="s">
        <v>294</v>
      </c>
      <c r="G5701" s="27">
        <v>32944</v>
      </c>
      <c r="H5701">
        <v>26</v>
      </c>
      <c r="I5701" t="s">
        <v>244</v>
      </c>
      <c r="J5701" t="s">
        <v>245</v>
      </c>
      <c r="K5701">
        <v>0</v>
      </c>
      <c r="L5701">
        <v>3</v>
      </c>
      <c r="M5701">
        <v>0</v>
      </c>
      <c r="N5701">
        <v>0</v>
      </c>
      <c r="O5701">
        <v>4</v>
      </c>
      <c r="P5701">
        <v>-2</v>
      </c>
      <c r="Q5701" s="28">
        <v>41322.478472222225</v>
      </c>
      <c r="R5701" s="28">
        <v>41323.056944444441</v>
      </c>
      <c r="S5701" t="s">
        <v>19196</v>
      </c>
      <c r="T5701" s="27">
        <v>41322</v>
      </c>
      <c r="V5701">
        <v>2</v>
      </c>
      <c r="W5701" t="s">
        <v>32</v>
      </c>
      <c r="X5701" t="s">
        <v>300</v>
      </c>
      <c r="Y5701">
        <v>1</v>
      </c>
      <c r="AA5701" t="s">
        <v>19197</v>
      </c>
      <c r="AB5701" t="s">
        <v>36</v>
      </c>
      <c r="AD5701" s="27">
        <v>41401</v>
      </c>
      <c r="AE5701" t="s">
        <v>412</v>
      </c>
      <c r="AH5701">
        <v>0</v>
      </c>
      <c r="AN5701" t="s">
        <v>238</v>
      </c>
      <c r="AO5701">
        <v>3</v>
      </c>
      <c r="AP5701" t="s">
        <v>239</v>
      </c>
      <c r="AQ5701" s="27">
        <v>41324</v>
      </c>
      <c r="AR5701" t="s">
        <v>240</v>
      </c>
      <c r="AS5701">
        <v>3</v>
      </c>
      <c r="AT5701" t="s">
        <v>239</v>
      </c>
      <c r="AU5701" s="27">
        <v>41324</v>
      </c>
    </row>
    <row r="5702" spans="1:47" x14ac:dyDescent="0.2">
      <c r="A5702">
        <v>5701</v>
      </c>
      <c r="B5702" t="s">
        <v>19198</v>
      </c>
      <c r="C5702" t="s">
        <v>2056</v>
      </c>
      <c r="D5702" t="s">
        <v>1569</v>
      </c>
      <c r="E5702" s="27">
        <v>41714</v>
      </c>
      <c r="F5702" t="s">
        <v>233</v>
      </c>
      <c r="G5702" s="27">
        <v>34923</v>
      </c>
      <c r="H5702">
        <v>20</v>
      </c>
      <c r="I5702" t="s">
        <v>259</v>
      </c>
      <c r="J5702" t="s">
        <v>353</v>
      </c>
      <c r="K5702">
        <v>0</v>
      </c>
      <c r="L5702">
        <v>4</v>
      </c>
      <c r="M5702">
        <v>0</v>
      </c>
      <c r="N5702">
        <v>0</v>
      </c>
      <c r="O5702">
        <v>0</v>
      </c>
      <c r="P5702">
        <v>-1</v>
      </c>
      <c r="Q5702" s="28">
        <v>41713.302777777775</v>
      </c>
      <c r="R5702" s="28">
        <v>41736.355555555558</v>
      </c>
      <c r="S5702" t="s">
        <v>19199</v>
      </c>
      <c r="T5702" s="27">
        <v>41713</v>
      </c>
      <c r="V5702">
        <v>1</v>
      </c>
      <c r="W5702" t="s">
        <v>36</v>
      </c>
      <c r="X5702" t="s">
        <v>279</v>
      </c>
      <c r="Y5702">
        <v>1</v>
      </c>
      <c r="AA5702" t="s">
        <v>19200</v>
      </c>
      <c r="AB5702" t="s">
        <v>32</v>
      </c>
      <c r="AC5702">
        <v>1</v>
      </c>
      <c r="AD5702" s="27">
        <v>41753</v>
      </c>
      <c r="AE5702" t="s">
        <v>11608</v>
      </c>
      <c r="AF5702" s="27">
        <v>41754</v>
      </c>
      <c r="AG5702" s="27">
        <v>41804</v>
      </c>
      <c r="AH5702">
        <v>0</v>
      </c>
      <c r="AN5702" t="s">
        <v>238</v>
      </c>
      <c r="AO5702">
        <v>6</v>
      </c>
      <c r="AP5702" t="s">
        <v>246</v>
      </c>
      <c r="AQ5702" s="27">
        <v>41714</v>
      </c>
      <c r="AR5702" t="s">
        <v>240</v>
      </c>
      <c r="AS5702">
        <v>4</v>
      </c>
      <c r="AT5702" t="s">
        <v>239</v>
      </c>
      <c r="AU5702" s="27">
        <v>41714</v>
      </c>
    </row>
    <row r="5703" spans="1:47" x14ac:dyDescent="0.2">
      <c r="A5703">
        <v>5702</v>
      </c>
      <c r="B5703" t="s">
        <v>19201</v>
      </c>
      <c r="C5703" t="s">
        <v>19202</v>
      </c>
      <c r="D5703" t="s">
        <v>19203</v>
      </c>
      <c r="E5703" s="27">
        <v>41971</v>
      </c>
      <c r="F5703" t="s">
        <v>294</v>
      </c>
      <c r="G5703" s="27">
        <v>31583</v>
      </c>
      <c r="H5703">
        <v>29</v>
      </c>
      <c r="I5703" t="s">
        <v>244</v>
      </c>
      <c r="J5703" t="s">
        <v>245</v>
      </c>
      <c r="K5703">
        <v>0</v>
      </c>
      <c r="L5703">
        <v>7</v>
      </c>
      <c r="M5703">
        <v>0</v>
      </c>
      <c r="N5703">
        <v>0</v>
      </c>
      <c r="O5703">
        <v>3</v>
      </c>
      <c r="P5703">
        <v>-1</v>
      </c>
      <c r="Q5703" s="28">
        <v>41970.383333333331</v>
      </c>
      <c r="R5703" s="28">
        <v>41971.084027777775</v>
      </c>
      <c r="S5703" t="s">
        <v>19204</v>
      </c>
      <c r="T5703" s="27">
        <v>41653</v>
      </c>
      <c r="V5703">
        <v>318</v>
      </c>
      <c r="W5703" t="s">
        <v>36</v>
      </c>
      <c r="X5703" t="s">
        <v>279</v>
      </c>
      <c r="Y5703">
        <v>0</v>
      </c>
      <c r="AB5703" t="s">
        <v>237</v>
      </c>
      <c r="AH5703">
        <v>0</v>
      </c>
      <c r="AN5703" t="s">
        <v>238</v>
      </c>
      <c r="AO5703">
        <v>4</v>
      </c>
      <c r="AP5703" t="s">
        <v>239</v>
      </c>
      <c r="AQ5703" s="27">
        <v>41971</v>
      </c>
      <c r="AR5703" t="s">
        <v>240</v>
      </c>
      <c r="AS5703">
        <v>7</v>
      </c>
      <c r="AT5703" t="s">
        <v>246</v>
      </c>
      <c r="AU5703" s="27">
        <v>41971</v>
      </c>
    </row>
    <row r="5704" spans="1:47" x14ac:dyDescent="0.2">
      <c r="A5704">
        <v>5703</v>
      </c>
      <c r="B5704" t="s">
        <v>19205</v>
      </c>
      <c r="C5704" t="s">
        <v>740</v>
      </c>
      <c r="D5704" t="s">
        <v>19206</v>
      </c>
      <c r="E5704" s="27">
        <v>41393</v>
      </c>
      <c r="F5704" t="s">
        <v>233</v>
      </c>
      <c r="G5704" s="27">
        <v>24270</v>
      </c>
      <c r="H5704">
        <v>49</v>
      </c>
      <c r="I5704" t="s">
        <v>234</v>
      </c>
      <c r="J5704" t="s">
        <v>353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-3</v>
      </c>
      <c r="Q5704" s="28">
        <v>41390.488888888889</v>
      </c>
      <c r="R5704" s="28">
        <v>41391.054166666669</v>
      </c>
      <c r="S5704" t="s">
        <v>19207</v>
      </c>
      <c r="T5704" s="27">
        <v>41390</v>
      </c>
      <c r="V5704">
        <v>3</v>
      </c>
      <c r="W5704" t="s">
        <v>32</v>
      </c>
      <c r="X5704" t="s">
        <v>1207</v>
      </c>
      <c r="Y5704">
        <v>0</v>
      </c>
      <c r="AB5704" t="s">
        <v>237</v>
      </c>
      <c r="AH5704">
        <v>0</v>
      </c>
      <c r="AN5704" t="s">
        <v>238</v>
      </c>
      <c r="AO5704">
        <v>1</v>
      </c>
      <c r="AP5704" t="s">
        <v>239</v>
      </c>
      <c r="AQ5704" s="27">
        <v>41393</v>
      </c>
      <c r="AR5704" t="s">
        <v>240</v>
      </c>
      <c r="AS5704">
        <v>1</v>
      </c>
      <c r="AT5704" t="s">
        <v>239</v>
      </c>
      <c r="AU5704" s="27">
        <v>41393</v>
      </c>
    </row>
    <row r="5705" spans="1:47" x14ac:dyDescent="0.2">
      <c r="A5705">
        <v>5704</v>
      </c>
      <c r="B5705" t="s">
        <v>19208</v>
      </c>
      <c r="C5705" t="s">
        <v>2666</v>
      </c>
      <c r="D5705" t="s">
        <v>826</v>
      </c>
      <c r="E5705" s="27">
        <v>41990</v>
      </c>
      <c r="F5705" t="s">
        <v>233</v>
      </c>
      <c r="G5705" s="27">
        <v>29572</v>
      </c>
      <c r="H5705">
        <v>35</v>
      </c>
      <c r="I5705" t="s">
        <v>244</v>
      </c>
      <c r="J5705" t="s">
        <v>245</v>
      </c>
      <c r="K5705">
        <v>0</v>
      </c>
      <c r="L5705">
        <v>2</v>
      </c>
      <c r="M5705">
        <v>0</v>
      </c>
      <c r="N5705">
        <v>0</v>
      </c>
      <c r="O5705">
        <v>1</v>
      </c>
      <c r="P5705">
        <v>-1</v>
      </c>
      <c r="Q5705" s="28">
        <v>41989.200694444444</v>
      </c>
      <c r="R5705" s="28">
        <v>41990.071527777778</v>
      </c>
      <c r="S5705" t="s">
        <v>19209</v>
      </c>
      <c r="T5705" s="27">
        <v>41989</v>
      </c>
      <c r="V5705">
        <v>1</v>
      </c>
      <c r="W5705" t="s">
        <v>36</v>
      </c>
      <c r="X5705" t="s">
        <v>279</v>
      </c>
      <c r="Y5705">
        <v>0</v>
      </c>
      <c r="AB5705" t="s">
        <v>237</v>
      </c>
      <c r="AH5705">
        <v>0</v>
      </c>
      <c r="AN5705" t="s">
        <v>238</v>
      </c>
      <c r="AO5705">
        <v>1</v>
      </c>
      <c r="AP5705" t="s">
        <v>239</v>
      </c>
      <c r="AQ5705" s="27">
        <v>41990</v>
      </c>
      <c r="AR5705" t="s">
        <v>240</v>
      </c>
      <c r="AS5705">
        <v>2</v>
      </c>
      <c r="AT5705" t="s">
        <v>239</v>
      </c>
      <c r="AU5705" s="27">
        <v>41990</v>
      </c>
    </row>
    <row r="5706" spans="1:47" x14ac:dyDescent="0.2">
      <c r="A5706">
        <v>5705</v>
      </c>
      <c r="B5706" t="s">
        <v>19210</v>
      </c>
      <c r="C5706" t="s">
        <v>1568</v>
      </c>
      <c r="D5706" t="s">
        <v>16030</v>
      </c>
      <c r="E5706" s="27">
        <v>41816</v>
      </c>
      <c r="F5706" t="s">
        <v>233</v>
      </c>
      <c r="G5706" s="27">
        <v>31140</v>
      </c>
      <c r="H5706">
        <v>31</v>
      </c>
      <c r="I5706" t="s">
        <v>244</v>
      </c>
      <c r="J5706" t="s">
        <v>250</v>
      </c>
      <c r="K5706">
        <v>0</v>
      </c>
      <c r="L5706">
        <v>1</v>
      </c>
      <c r="M5706">
        <v>0</v>
      </c>
      <c r="N5706">
        <v>0</v>
      </c>
      <c r="O5706">
        <v>3</v>
      </c>
      <c r="P5706">
        <v>-118</v>
      </c>
      <c r="Q5706" s="28">
        <v>41698.504861111112</v>
      </c>
      <c r="R5706" s="28">
        <v>41816.447916666664</v>
      </c>
      <c r="S5706" t="s">
        <v>19211</v>
      </c>
      <c r="T5706" s="27">
        <v>41697</v>
      </c>
      <c r="V5706">
        <v>119</v>
      </c>
      <c r="W5706" t="s">
        <v>32</v>
      </c>
      <c r="X5706" t="s">
        <v>806</v>
      </c>
      <c r="Y5706">
        <v>0</v>
      </c>
      <c r="AB5706" t="s">
        <v>237</v>
      </c>
      <c r="AH5706">
        <v>0</v>
      </c>
      <c r="AN5706" t="s">
        <v>238</v>
      </c>
      <c r="AO5706">
        <v>2</v>
      </c>
      <c r="AP5706" t="s">
        <v>239</v>
      </c>
      <c r="AQ5706" s="27">
        <v>41816</v>
      </c>
      <c r="AR5706" t="s">
        <v>240</v>
      </c>
      <c r="AS5706">
        <v>1</v>
      </c>
      <c r="AT5706" t="s">
        <v>239</v>
      </c>
      <c r="AU5706" s="27">
        <v>41816</v>
      </c>
    </row>
    <row r="5707" spans="1:47" x14ac:dyDescent="0.2">
      <c r="A5707">
        <v>5706</v>
      </c>
      <c r="B5707" t="s">
        <v>19212</v>
      </c>
      <c r="C5707" t="s">
        <v>1087</v>
      </c>
      <c r="D5707" t="s">
        <v>1692</v>
      </c>
      <c r="E5707" s="27">
        <v>41807</v>
      </c>
      <c r="F5707" t="s">
        <v>233</v>
      </c>
      <c r="G5707" s="27">
        <v>26265</v>
      </c>
      <c r="H5707">
        <v>44</v>
      </c>
      <c r="I5707" t="s">
        <v>244</v>
      </c>
      <c r="J5707" t="s">
        <v>250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-1</v>
      </c>
      <c r="Q5707" s="28">
        <v>41806.484027777777</v>
      </c>
      <c r="R5707" s="28">
        <v>41811.404861111114</v>
      </c>
      <c r="S5707" t="s">
        <v>19213</v>
      </c>
      <c r="T5707" s="27">
        <v>41806</v>
      </c>
      <c r="V5707">
        <v>1</v>
      </c>
      <c r="W5707" t="s">
        <v>36</v>
      </c>
      <c r="X5707" t="s">
        <v>279</v>
      </c>
      <c r="Y5707">
        <v>0</v>
      </c>
      <c r="AB5707" t="s">
        <v>237</v>
      </c>
      <c r="AH5707">
        <v>0</v>
      </c>
      <c r="AN5707" t="s">
        <v>238</v>
      </c>
      <c r="AO5707">
        <v>1</v>
      </c>
      <c r="AP5707" t="s">
        <v>239</v>
      </c>
      <c r="AQ5707" s="27">
        <v>41807</v>
      </c>
      <c r="AR5707" t="s">
        <v>240</v>
      </c>
      <c r="AS5707">
        <v>1</v>
      </c>
      <c r="AT5707" t="s">
        <v>239</v>
      </c>
      <c r="AU5707" s="27">
        <v>41807</v>
      </c>
    </row>
    <row r="5708" spans="1:47" x14ac:dyDescent="0.2">
      <c r="A5708">
        <v>5707</v>
      </c>
      <c r="B5708" t="s">
        <v>8411</v>
      </c>
      <c r="C5708" t="s">
        <v>850</v>
      </c>
      <c r="D5708" t="s">
        <v>381</v>
      </c>
      <c r="E5708" s="27">
        <v>41695</v>
      </c>
      <c r="F5708" t="s">
        <v>233</v>
      </c>
      <c r="G5708" s="27">
        <v>21915</v>
      </c>
      <c r="H5708">
        <v>56</v>
      </c>
      <c r="I5708" t="s">
        <v>234</v>
      </c>
      <c r="J5708" t="s">
        <v>250</v>
      </c>
      <c r="K5708">
        <v>0</v>
      </c>
      <c r="L5708">
        <v>4</v>
      </c>
      <c r="M5708">
        <v>0</v>
      </c>
      <c r="N5708">
        <v>0</v>
      </c>
      <c r="O5708">
        <v>7</v>
      </c>
      <c r="P5708">
        <v>-167</v>
      </c>
      <c r="Q5708" s="28">
        <v>41528.208333333336</v>
      </c>
      <c r="R5708" s="28">
        <v>41577.414583333331</v>
      </c>
      <c r="S5708" t="s">
        <v>19214</v>
      </c>
      <c r="T5708" s="27">
        <v>41528</v>
      </c>
      <c r="V5708">
        <v>167</v>
      </c>
      <c r="W5708" t="s">
        <v>32</v>
      </c>
      <c r="X5708" t="s">
        <v>343</v>
      </c>
      <c r="Y5708">
        <v>0</v>
      </c>
      <c r="AB5708" t="s">
        <v>237</v>
      </c>
      <c r="AH5708">
        <v>0</v>
      </c>
      <c r="AN5708" t="s">
        <v>238</v>
      </c>
      <c r="AO5708">
        <v>4</v>
      </c>
      <c r="AP5708" t="s">
        <v>239</v>
      </c>
      <c r="AQ5708" s="27">
        <v>41695</v>
      </c>
      <c r="AR5708" t="s">
        <v>240</v>
      </c>
      <c r="AS5708">
        <v>4</v>
      </c>
      <c r="AT5708" t="s">
        <v>239</v>
      </c>
      <c r="AU5708" s="27">
        <v>41695</v>
      </c>
    </row>
    <row r="5709" spans="1:47" x14ac:dyDescent="0.2">
      <c r="A5709">
        <v>5708</v>
      </c>
      <c r="B5709" t="s">
        <v>19215</v>
      </c>
      <c r="C5709" t="s">
        <v>19216</v>
      </c>
      <c r="D5709" t="s">
        <v>19217</v>
      </c>
      <c r="E5709" s="27">
        <v>41877</v>
      </c>
      <c r="F5709" t="s">
        <v>233</v>
      </c>
      <c r="G5709" s="27">
        <v>33007</v>
      </c>
      <c r="H5709">
        <v>25</v>
      </c>
      <c r="I5709" t="s">
        <v>244</v>
      </c>
      <c r="J5709" t="s">
        <v>245</v>
      </c>
      <c r="K5709">
        <v>0</v>
      </c>
      <c r="L5709">
        <v>2</v>
      </c>
      <c r="M5709">
        <v>0</v>
      </c>
      <c r="N5709">
        <v>0</v>
      </c>
      <c r="O5709">
        <v>1</v>
      </c>
      <c r="P5709">
        <v>-1</v>
      </c>
      <c r="Q5709" s="28">
        <v>41876.415972222225</v>
      </c>
      <c r="R5709" s="28">
        <v>41878.395138888889</v>
      </c>
      <c r="S5709" t="s">
        <v>19218</v>
      </c>
      <c r="U5709" s="27">
        <v>41876</v>
      </c>
      <c r="V5709">
        <v>1</v>
      </c>
      <c r="W5709" t="s">
        <v>32</v>
      </c>
      <c r="X5709" t="s">
        <v>274</v>
      </c>
      <c r="Y5709">
        <v>0</v>
      </c>
      <c r="AB5709" t="s">
        <v>237</v>
      </c>
      <c r="AH5709">
        <v>0</v>
      </c>
      <c r="AN5709" t="s">
        <v>238</v>
      </c>
      <c r="AO5709">
        <v>2</v>
      </c>
      <c r="AP5709" t="s">
        <v>239</v>
      </c>
      <c r="AQ5709" s="27">
        <v>41877</v>
      </c>
      <c r="AR5709" t="s">
        <v>240</v>
      </c>
      <c r="AS5709">
        <v>2</v>
      </c>
      <c r="AT5709" t="s">
        <v>239</v>
      </c>
      <c r="AU5709" s="27">
        <v>41877</v>
      </c>
    </row>
    <row r="5710" spans="1:47" x14ac:dyDescent="0.2">
      <c r="A5710">
        <v>5709</v>
      </c>
      <c r="B5710" t="s">
        <v>19219</v>
      </c>
      <c r="C5710" t="s">
        <v>19220</v>
      </c>
      <c r="D5710" t="s">
        <v>400</v>
      </c>
      <c r="E5710" s="27">
        <v>41851</v>
      </c>
      <c r="F5710" t="s">
        <v>233</v>
      </c>
      <c r="G5710" s="27">
        <v>31907</v>
      </c>
      <c r="H5710">
        <v>28</v>
      </c>
      <c r="I5710" t="s">
        <v>244</v>
      </c>
      <c r="J5710" t="s">
        <v>250</v>
      </c>
      <c r="K5710">
        <v>0</v>
      </c>
      <c r="L5710">
        <v>2</v>
      </c>
      <c r="M5710">
        <v>0</v>
      </c>
      <c r="N5710">
        <v>0</v>
      </c>
      <c r="O5710">
        <v>1</v>
      </c>
      <c r="P5710">
        <v>0</v>
      </c>
      <c r="Q5710" s="28">
        <v>41851.075694444444</v>
      </c>
      <c r="R5710" s="28">
        <v>41852.214583333334</v>
      </c>
      <c r="S5710" t="s">
        <v>19221</v>
      </c>
      <c r="U5710" s="27">
        <v>41851</v>
      </c>
      <c r="V5710">
        <v>0</v>
      </c>
      <c r="W5710" t="s">
        <v>32</v>
      </c>
      <c r="X5710" t="s">
        <v>274</v>
      </c>
      <c r="Y5710">
        <v>0</v>
      </c>
      <c r="AB5710" t="s">
        <v>237</v>
      </c>
      <c r="AH5710">
        <v>0</v>
      </c>
      <c r="AN5710" t="s">
        <v>238</v>
      </c>
      <c r="AO5710">
        <v>3</v>
      </c>
      <c r="AP5710" t="s">
        <v>239</v>
      </c>
      <c r="AQ5710" s="27">
        <v>41851</v>
      </c>
      <c r="AR5710" t="s">
        <v>240</v>
      </c>
      <c r="AS5710">
        <v>2</v>
      </c>
      <c r="AT5710" t="s">
        <v>239</v>
      </c>
      <c r="AU5710" s="27">
        <v>41851</v>
      </c>
    </row>
    <row r="5711" spans="1:47" x14ac:dyDescent="0.2">
      <c r="A5711">
        <v>5710</v>
      </c>
      <c r="B5711" t="s">
        <v>19222</v>
      </c>
      <c r="C5711" t="s">
        <v>5703</v>
      </c>
      <c r="D5711" t="s">
        <v>19223</v>
      </c>
      <c r="E5711" s="27">
        <v>41855</v>
      </c>
      <c r="F5711" t="s">
        <v>233</v>
      </c>
      <c r="G5711" s="27">
        <v>29799</v>
      </c>
      <c r="H5711">
        <v>34</v>
      </c>
      <c r="I5711" t="s">
        <v>244</v>
      </c>
      <c r="J5711" t="s">
        <v>250</v>
      </c>
      <c r="K5711">
        <v>0</v>
      </c>
      <c r="L5711">
        <v>1</v>
      </c>
      <c r="M5711">
        <v>0</v>
      </c>
      <c r="N5711">
        <v>0</v>
      </c>
      <c r="O5711">
        <v>2</v>
      </c>
      <c r="P5711">
        <v>-1</v>
      </c>
      <c r="Q5711" s="28">
        <v>41854.432638888888</v>
      </c>
      <c r="R5711" s="28">
        <v>41855.060416666667</v>
      </c>
      <c r="S5711" t="s">
        <v>19224</v>
      </c>
      <c r="T5711" s="27">
        <v>41854</v>
      </c>
      <c r="V5711">
        <v>1</v>
      </c>
      <c r="W5711" t="s">
        <v>36</v>
      </c>
      <c r="X5711" t="s">
        <v>279</v>
      </c>
      <c r="Y5711">
        <v>0</v>
      </c>
      <c r="AB5711" t="s">
        <v>237</v>
      </c>
      <c r="AH5711">
        <v>0</v>
      </c>
      <c r="AN5711" t="s">
        <v>238</v>
      </c>
      <c r="AO5711">
        <v>1</v>
      </c>
      <c r="AP5711" t="s">
        <v>239</v>
      </c>
      <c r="AQ5711" s="27">
        <v>41855</v>
      </c>
      <c r="AR5711" t="s">
        <v>240</v>
      </c>
      <c r="AS5711">
        <v>1</v>
      </c>
      <c r="AT5711" t="s">
        <v>239</v>
      </c>
      <c r="AU5711" s="27">
        <v>41855</v>
      </c>
    </row>
    <row r="5712" spans="1:47" x14ac:dyDescent="0.2">
      <c r="A5712">
        <v>5711</v>
      </c>
      <c r="B5712" t="s">
        <v>19225</v>
      </c>
      <c r="C5712" t="s">
        <v>1828</v>
      </c>
      <c r="D5712" t="s">
        <v>4577</v>
      </c>
      <c r="E5712" s="27">
        <v>41612</v>
      </c>
      <c r="F5712" t="s">
        <v>233</v>
      </c>
      <c r="G5712" s="27">
        <v>23364</v>
      </c>
      <c r="H5712">
        <v>52</v>
      </c>
      <c r="I5712" t="s">
        <v>234</v>
      </c>
      <c r="J5712" t="s">
        <v>245</v>
      </c>
      <c r="K5712">
        <v>0</v>
      </c>
      <c r="L5712">
        <v>9</v>
      </c>
      <c r="M5712">
        <v>0</v>
      </c>
      <c r="N5712">
        <v>0</v>
      </c>
      <c r="O5712">
        <v>2</v>
      </c>
      <c r="P5712">
        <v>0</v>
      </c>
      <c r="Q5712" s="28">
        <v>41612.193055555559</v>
      </c>
      <c r="R5712" s="28">
        <v>41617.126388888886</v>
      </c>
      <c r="S5712" t="s">
        <v>19226</v>
      </c>
      <c r="T5712" s="27">
        <v>41612</v>
      </c>
      <c r="V5712">
        <v>0</v>
      </c>
      <c r="W5712" t="s">
        <v>32</v>
      </c>
      <c r="X5712" t="s">
        <v>359</v>
      </c>
      <c r="Y5712">
        <v>1</v>
      </c>
      <c r="AA5712" t="s">
        <v>19227</v>
      </c>
      <c r="AB5712" t="s">
        <v>32</v>
      </c>
      <c r="AC5712">
        <v>0</v>
      </c>
      <c r="AD5712" s="27">
        <v>41706</v>
      </c>
      <c r="AE5712" t="s">
        <v>19228</v>
      </c>
      <c r="AF5712" s="27">
        <v>41706</v>
      </c>
      <c r="AG5712" s="27">
        <v>42012</v>
      </c>
      <c r="AH5712">
        <v>0</v>
      </c>
      <c r="AN5712" t="s">
        <v>238</v>
      </c>
      <c r="AO5712">
        <v>1</v>
      </c>
      <c r="AP5712" t="s">
        <v>239</v>
      </c>
      <c r="AQ5712" s="27">
        <v>41612</v>
      </c>
      <c r="AR5712" t="s">
        <v>240</v>
      </c>
      <c r="AS5712">
        <v>9</v>
      </c>
      <c r="AT5712" t="s">
        <v>269</v>
      </c>
      <c r="AU5712" s="27">
        <v>41612</v>
      </c>
    </row>
    <row r="5713" spans="1:47" x14ac:dyDescent="0.2">
      <c r="A5713">
        <v>5712</v>
      </c>
      <c r="B5713" t="s">
        <v>19229</v>
      </c>
      <c r="C5713" t="s">
        <v>803</v>
      </c>
      <c r="D5713" t="s">
        <v>19230</v>
      </c>
      <c r="E5713" s="27">
        <v>41431</v>
      </c>
      <c r="F5713" t="s">
        <v>233</v>
      </c>
      <c r="G5713" s="27">
        <v>31734</v>
      </c>
      <c r="H5713">
        <v>29</v>
      </c>
      <c r="I5713" t="s">
        <v>244</v>
      </c>
      <c r="J5713" t="s">
        <v>250</v>
      </c>
      <c r="K5713">
        <v>0</v>
      </c>
      <c r="L5713">
        <v>8</v>
      </c>
      <c r="M5713">
        <v>0</v>
      </c>
      <c r="N5713">
        <v>0</v>
      </c>
      <c r="O5713">
        <v>1</v>
      </c>
      <c r="S5713" t="s">
        <v>19231</v>
      </c>
      <c r="U5713" s="27">
        <v>41414</v>
      </c>
      <c r="V5713">
        <v>17</v>
      </c>
      <c r="W5713" t="s">
        <v>32</v>
      </c>
      <c r="X5713" t="s">
        <v>274</v>
      </c>
      <c r="Y5713">
        <v>0</v>
      </c>
      <c r="AB5713" t="s">
        <v>237</v>
      </c>
      <c r="AH5713">
        <v>0</v>
      </c>
      <c r="AN5713" t="s">
        <v>238</v>
      </c>
      <c r="AO5713">
        <v>6</v>
      </c>
      <c r="AP5713" t="s">
        <v>246</v>
      </c>
      <c r="AQ5713" s="27">
        <v>41431</v>
      </c>
      <c r="AR5713" t="s">
        <v>240</v>
      </c>
      <c r="AS5713">
        <v>8</v>
      </c>
      <c r="AT5713" t="s">
        <v>269</v>
      </c>
      <c r="AU5713" s="27">
        <v>41431</v>
      </c>
    </row>
    <row r="5714" spans="1:47" x14ac:dyDescent="0.2">
      <c r="A5714">
        <v>5713</v>
      </c>
      <c r="B5714" t="s">
        <v>19232</v>
      </c>
      <c r="C5714" t="s">
        <v>803</v>
      </c>
      <c r="D5714" t="s">
        <v>19233</v>
      </c>
      <c r="E5714" s="27">
        <v>41284</v>
      </c>
      <c r="F5714" t="s">
        <v>233</v>
      </c>
      <c r="G5714" s="27">
        <v>33084</v>
      </c>
      <c r="H5714">
        <v>25</v>
      </c>
      <c r="I5714" t="s">
        <v>244</v>
      </c>
      <c r="J5714" t="s">
        <v>22</v>
      </c>
      <c r="K5714">
        <v>0</v>
      </c>
      <c r="L5714">
        <v>2</v>
      </c>
      <c r="M5714">
        <v>0</v>
      </c>
      <c r="N5714">
        <v>0</v>
      </c>
      <c r="O5714">
        <v>2</v>
      </c>
      <c r="P5714">
        <v>-1</v>
      </c>
      <c r="Q5714" s="28">
        <v>41283.369444444441</v>
      </c>
      <c r="R5714" s="28">
        <v>41284.352083333331</v>
      </c>
      <c r="S5714" t="s">
        <v>19234</v>
      </c>
      <c r="T5714" s="27">
        <v>41283</v>
      </c>
      <c r="V5714">
        <v>1</v>
      </c>
      <c r="W5714" t="s">
        <v>36</v>
      </c>
      <c r="X5714" t="s">
        <v>279</v>
      </c>
      <c r="Y5714">
        <v>1</v>
      </c>
      <c r="AA5714" t="s">
        <v>19235</v>
      </c>
      <c r="AB5714" t="s">
        <v>36</v>
      </c>
      <c r="AC5714">
        <v>0</v>
      </c>
      <c r="AD5714" s="27">
        <v>42000</v>
      </c>
      <c r="AE5714" t="s">
        <v>3573</v>
      </c>
      <c r="AF5714" s="27">
        <v>42000</v>
      </c>
      <c r="AG5714" s="27">
        <v>42001</v>
      </c>
      <c r="AH5714">
        <v>0</v>
      </c>
      <c r="AN5714" t="s">
        <v>238</v>
      </c>
      <c r="AO5714">
        <v>3</v>
      </c>
      <c r="AP5714" t="s">
        <v>239</v>
      </c>
      <c r="AQ5714" s="27">
        <v>41284</v>
      </c>
      <c r="AR5714" t="s">
        <v>240</v>
      </c>
      <c r="AS5714">
        <v>2</v>
      </c>
      <c r="AT5714" t="s">
        <v>239</v>
      </c>
      <c r="AU5714" s="27">
        <v>41284</v>
      </c>
    </row>
    <row r="5715" spans="1:47" x14ac:dyDescent="0.2">
      <c r="A5715">
        <v>5714</v>
      </c>
      <c r="B5715" t="s">
        <v>19236</v>
      </c>
      <c r="C5715" t="s">
        <v>6393</v>
      </c>
      <c r="D5715" t="s">
        <v>7395</v>
      </c>
      <c r="E5715" s="27">
        <v>41779</v>
      </c>
      <c r="F5715" t="s">
        <v>233</v>
      </c>
      <c r="G5715" s="27">
        <v>30104</v>
      </c>
      <c r="H5715">
        <v>33</v>
      </c>
      <c r="I5715" t="s">
        <v>244</v>
      </c>
      <c r="J5715" t="s">
        <v>250</v>
      </c>
      <c r="K5715">
        <v>0</v>
      </c>
      <c r="L5715">
        <v>4</v>
      </c>
      <c r="M5715">
        <v>1</v>
      </c>
      <c r="N5715">
        <v>0</v>
      </c>
      <c r="O5715">
        <v>5</v>
      </c>
      <c r="P5715">
        <v>-1</v>
      </c>
      <c r="Q5715" s="28">
        <v>41778.374305555553</v>
      </c>
      <c r="R5715" s="28">
        <v>41779.476388888892</v>
      </c>
      <c r="S5715" t="s">
        <v>19237</v>
      </c>
      <c r="T5715" s="27">
        <v>41778</v>
      </c>
      <c r="V5715">
        <v>1</v>
      </c>
      <c r="W5715" t="s">
        <v>32</v>
      </c>
      <c r="X5715" t="s">
        <v>6467</v>
      </c>
      <c r="Y5715">
        <v>0</v>
      </c>
      <c r="AB5715" t="s">
        <v>237</v>
      </c>
      <c r="AH5715">
        <v>0</v>
      </c>
      <c r="AN5715" t="s">
        <v>238</v>
      </c>
      <c r="AO5715">
        <v>2</v>
      </c>
      <c r="AP5715" t="s">
        <v>239</v>
      </c>
      <c r="AQ5715" s="27">
        <v>41779</v>
      </c>
      <c r="AR5715" t="s">
        <v>240</v>
      </c>
      <c r="AS5715">
        <v>4</v>
      </c>
      <c r="AT5715" t="s">
        <v>239</v>
      </c>
      <c r="AU5715" s="27">
        <v>41779</v>
      </c>
    </row>
    <row r="5716" spans="1:47" x14ac:dyDescent="0.2">
      <c r="A5716">
        <v>5715</v>
      </c>
      <c r="B5716" t="s">
        <v>19238</v>
      </c>
      <c r="C5716" t="s">
        <v>8156</v>
      </c>
      <c r="D5716" t="s">
        <v>19239</v>
      </c>
      <c r="E5716" s="27">
        <v>41954</v>
      </c>
      <c r="F5716" t="s">
        <v>233</v>
      </c>
      <c r="G5716" s="27">
        <v>33740</v>
      </c>
      <c r="H5716">
        <v>23</v>
      </c>
      <c r="I5716" t="s">
        <v>259</v>
      </c>
      <c r="J5716" t="s">
        <v>250</v>
      </c>
      <c r="K5716">
        <v>0</v>
      </c>
      <c r="L5716">
        <v>3</v>
      </c>
      <c r="M5716">
        <v>0</v>
      </c>
      <c r="N5716">
        <v>0</v>
      </c>
      <c r="O5716">
        <v>0</v>
      </c>
      <c r="P5716">
        <v>-1</v>
      </c>
      <c r="Q5716" s="28">
        <v>41953.154166666667</v>
      </c>
      <c r="R5716" s="28">
        <v>41954.067361111112</v>
      </c>
      <c r="S5716" t="s">
        <v>19240</v>
      </c>
      <c r="T5716" s="27">
        <v>41953</v>
      </c>
      <c r="V5716">
        <v>1</v>
      </c>
      <c r="W5716" t="s">
        <v>32</v>
      </c>
      <c r="X5716" t="s">
        <v>588</v>
      </c>
      <c r="Y5716">
        <v>0</v>
      </c>
      <c r="AB5716" t="s">
        <v>237</v>
      </c>
      <c r="AH5716">
        <v>0</v>
      </c>
      <c r="AN5716" t="s">
        <v>238</v>
      </c>
      <c r="AO5716">
        <v>4</v>
      </c>
      <c r="AP5716" t="s">
        <v>239</v>
      </c>
      <c r="AQ5716" s="27">
        <v>41954</v>
      </c>
      <c r="AR5716" t="s">
        <v>240</v>
      </c>
      <c r="AS5716">
        <v>3</v>
      </c>
      <c r="AT5716" t="s">
        <v>239</v>
      </c>
      <c r="AU5716" s="27">
        <v>41954</v>
      </c>
    </row>
    <row r="5717" spans="1:47" x14ac:dyDescent="0.2">
      <c r="A5717">
        <v>5716</v>
      </c>
      <c r="B5717" t="s">
        <v>19241</v>
      </c>
      <c r="C5717" t="s">
        <v>19242</v>
      </c>
      <c r="D5717" t="s">
        <v>603</v>
      </c>
      <c r="E5717" s="27">
        <v>41686</v>
      </c>
      <c r="F5717" t="s">
        <v>233</v>
      </c>
      <c r="G5717" s="27">
        <v>29878</v>
      </c>
      <c r="H5717">
        <v>34</v>
      </c>
      <c r="I5717" t="s">
        <v>244</v>
      </c>
      <c r="J5717" t="s">
        <v>250</v>
      </c>
      <c r="K5717">
        <v>0</v>
      </c>
      <c r="L5717">
        <v>1</v>
      </c>
      <c r="M5717">
        <v>0</v>
      </c>
      <c r="N5717">
        <v>0</v>
      </c>
      <c r="O5717">
        <v>5</v>
      </c>
      <c r="P5717">
        <v>-1</v>
      </c>
      <c r="Q5717" s="28">
        <v>41685.23333333333</v>
      </c>
      <c r="R5717" s="28">
        <v>41689.31527777778</v>
      </c>
      <c r="S5717" t="s">
        <v>19243</v>
      </c>
      <c r="T5717" s="27">
        <v>41685</v>
      </c>
      <c r="V5717">
        <v>1</v>
      </c>
      <c r="W5717" t="s">
        <v>32</v>
      </c>
      <c r="X5717" t="s">
        <v>5308</v>
      </c>
      <c r="Y5717">
        <v>0</v>
      </c>
      <c r="AB5717" t="s">
        <v>237</v>
      </c>
      <c r="AH5717">
        <v>0</v>
      </c>
      <c r="AN5717" t="s">
        <v>238</v>
      </c>
      <c r="AO5717">
        <v>2</v>
      </c>
      <c r="AP5717" t="s">
        <v>239</v>
      </c>
      <c r="AQ5717" s="27">
        <v>41686</v>
      </c>
      <c r="AR5717" t="s">
        <v>240</v>
      </c>
      <c r="AS5717">
        <v>1</v>
      </c>
      <c r="AT5717" t="s">
        <v>239</v>
      </c>
      <c r="AU5717" s="27">
        <v>41686</v>
      </c>
    </row>
    <row r="5718" spans="1:47" x14ac:dyDescent="0.2">
      <c r="A5718">
        <v>5717</v>
      </c>
      <c r="B5718" t="s">
        <v>19244</v>
      </c>
      <c r="C5718" t="s">
        <v>11032</v>
      </c>
      <c r="D5718" t="s">
        <v>7673</v>
      </c>
      <c r="E5718" s="27">
        <v>41671</v>
      </c>
      <c r="F5718" t="s">
        <v>233</v>
      </c>
      <c r="G5718" s="27">
        <v>30217</v>
      </c>
      <c r="H5718">
        <v>33</v>
      </c>
      <c r="I5718" t="s">
        <v>244</v>
      </c>
      <c r="J5718" t="s">
        <v>250</v>
      </c>
      <c r="K5718">
        <v>0</v>
      </c>
      <c r="L5718">
        <v>1</v>
      </c>
      <c r="M5718">
        <v>0</v>
      </c>
      <c r="N5718">
        <v>0</v>
      </c>
      <c r="O5718">
        <v>1</v>
      </c>
      <c r="P5718">
        <v>-1</v>
      </c>
      <c r="Q5718" s="28">
        <v>41670.322222222225</v>
      </c>
      <c r="R5718" s="28">
        <v>41671.42083333333</v>
      </c>
      <c r="S5718" t="s">
        <v>19245</v>
      </c>
      <c r="T5718" s="27">
        <v>41670</v>
      </c>
      <c r="V5718">
        <v>1</v>
      </c>
      <c r="W5718" t="s">
        <v>36</v>
      </c>
      <c r="X5718" t="s">
        <v>279</v>
      </c>
      <c r="Y5718">
        <v>1</v>
      </c>
      <c r="AA5718" t="s">
        <v>19246</v>
      </c>
      <c r="AB5718" t="s">
        <v>36</v>
      </c>
      <c r="AD5718" s="27">
        <v>42083</v>
      </c>
      <c r="AE5718" t="s">
        <v>324</v>
      </c>
      <c r="AH5718">
        <v>0</v>
      </c>
      <c r="AN5718" t="s">
        <v>238</v>
      </c>
      <c r="AO5718">
        <v>2</v>
      </c>
      <c r="AP5718" t="s">
        <v>239</v>
      </c>
      <c r="AQ5718" s="27">
        <v>41671</v>
      </c>
      <c r="AR5718" t="s">
        <v>240</v>
      </c>
      <c r="AS5718">
        <v>1</v>
      </c>
      <c r="AT5718" t="s">
        <v>239</v>
      </c>
      <c r="AU5718" s="27">
        <v>41671</v>
      </c>
    </row>
    <row r="5719" spans="1:47" x14ac:dyDescent="0.2">
      <c r="A5719">
        <v>5718</v>
      </c>
      <c r="B5719" t="s">
        <v>19247</v>
      </c>
      <c r="C5719" t="s">
        <v>963</v>
      </c>
      <c r="D5719" t="s">
        <v>19248</v>
      </c>
      <c r="E5719" s="27">
        <v>41802</v>
      </c>
      <c r="F5719" t="s">
        <v>233</v>
      </c>
      <c r="G5719" s="27">
        <v>34973</v>
      </c>
      <c r="H5719">
        <v>20</v>
      </c>
      <c r="I5719" t="s">
        <v>259</v>
      </c>
      <c r="J5719" t="s">
        <v>245</v>
      </c>
      <c r="K5719">
        <v>0</v>
      </c>
      <c r="L5719">
        <v>4</v>
      </c>
      <c r="M5719">
        <v>0</v>
      </c>
      <c r="N5719">
        <v>0</v>
      </c>
      <c r="O5719">
        <v>0</v>
      </c>
      <c r="W5719" t="s">
        <v>237</v>
      </c>
      <c r="Y5719">
        <v>-1</v>
      </c>
      <c r="AB5719" t="s">
        <v>237</v>
      </c>
      <c r="AH5719">
        <v>0</v>
      </c>
      <c r="AN5719" t="s">
        <v>238</v>
      </c>
      <c r="AO5719">
        <v>6</v>
      </c>
      <c r="AP5719" t="s">
        <v>246</v>
      </c>
      <c r="AQ5719" s="27">
        <v>41802</v>
      </c>
      <c r="AR5719" t="s">
        <v>240</v>
      </c>
      <c r="AS5719">
        <v>4</v>
      </c>
      <c r="AT5719" t="s">
        <v>239</v>
      </c>
      <c r="AU5719" s="27">
        <v>41802</v>
      </c>
    </row>
    <row r="5720" spans="1:47" x14ac:dyDescent="0.2">
      <c r="A5720">
        <v>5719</v>
      </c>
      <c r="B5720" t="s">
        <v>19249</v>
      </c>
      <c r="C5720" t="s">
        <v>19250</v>
      </c>
      <c r="D5720" t="s">
        <v>19251</v>
      </c>
      <c r="E5720" s="27">
        <v>41667</v>
      </c>
      <c r="F5720" t="s">
        <v>233</v>
      </c>
      <c r="G5720" s="27">
        <v>34803</v>
      </c>
      <c r="H5720">
        <v>21</v>
      </c>
      <c r="I5720" t="s">
        <v>259</v>
      </c>
      <c r="J5720" t="s">
        <v>250</v>
      </c>
      <c r="K5720">
        <v>0</v>
      </c>
      <c r="L5720">
        <v>7</v>
      </c>
      <c r="M5720">
        <v>1</v>
      </c>
      <c r="N5720">
        <v>2</v>
      </c>
      <c r="O5720">
        <v>1</v>
      </c>
      <c r="P5720">
        <v>-1</v>
      </c>
      <c r="Q5720" s="28">
        <v>41666.319444444445</v>
      </c>
      <c r="R5720" s="28">
        <v>41667.066666666666</v>
      </c>
      <c r="S5720" t="s">
        <v>19252</v>
      </c>
      <c r="T5720" s="27">
        <v>41666</v>
      </c>
      <c r="V5720">
        <v>1</v>
      </c>
      <c r="W5720" t="s">
        <v>32</v>
      </c>
      <c r="X5720" t="s">
        <v>441</v>
      </c>
      <c r="Y5720">
        <v>0</v>
      </c>
      <c r="AB5720" t="s">
        <v>237</v>
      </c>
      <c r="AH5720">
        <v>0</v>
      </c>
      <c r="AN5720" t="s">
        <v>238</v>
      </c>
      <c r="AO5720">
        <v>9</v>
      </c>
      <c r="AP5720" t="s">
        <v>269</v>
      </c>
      <c r="AQ5720" s="27">
        <v>41667</v>
      </c>
      <c r="AR5720" t="s">
        <v>240</v>
      </c>
      <c r="AS5720">
        <v>7</v>
      </c>
      <c r="AT5720" t="s">
        <v>246</v>
      </c>
      <c r="AU5720" s="27">
        <v>41667</v>
      </c>
    </row>
    <row r="5721" spans="1:47" x14ac:dyDescent="0.2">
      <c r="A5721">
        <v>5720</v>
      </c>
      <c r="B5721" t="s">
        <v>19253</v>
      </c>
      <c r="C5721" t="s">
        <v>242</v>
      </c>
      <c r="D5721" t="s">
        <v>19254</v>
      </c>
      <c r="E5721" s="27">
        <v>41988</v>
      </c>
      <c r="F5721" t="s">
        <v>233</v>
      </c>
      <c r="G5721" s="27">
        <v>28992</v>
      </c>
      <c r="H5721">
        <v>36</v>
      </c>
      <c r="I5721" t="s">
        <v>244</v>
      </c>
      <c r="J5721" t="s">
        <v>245</v>
      </c>
      <c r="K5721">
        <v>0</v>
      </c>
      <c r="L5721">
        <v>2</v>
      </c>
      <c r="M5721">
        <v>0</v>
      </c>
      <c r="N5721">
        <v>0</v>
      </c>
      <c r="O5721">
        <v>0</v>
      </c>
      <c r="W5721" t="s">
        <v>237</v>
      </c>
      <c r="Y5721">
        <v>-1</v>
      </c>
      <c r="AB5721" t="s">
        <v>237</v>
      </c>
      <c r="AH5721">
        <v>0</v>
      </c>
      <c r="AN5721" t="s">
        <v>238</v>
      </c>
      <c r="AO5721">
        <v>1</v>
      </c>
      <c r="AP5721" t="s">
        <v>239</v>
      </c>
      <c r="AQ5721" s="27">
        <v>41988</v>
      </c>
      <c r="AR5721" t="s">
        <v>240</v>
      </c>
      <c r="AS5721">
        <v>2</v>
      </c>
      <c r="AT5721" t="s">
        <v>239</v>
      </c>
      <c r="AU5721" s="27">
        <v>41988</v>
      </c>
    </row>
    <row r="5722" spans="1:47" x14ac:dyDescent="0.2">
      <c r="A5722">
        <v>5721</v>
      </c>
      <c r="B5722" t="s">
        <v>19255</v>
      </c>
      <c r="C5722" t="s">
        <v>5391</v>
      </c>
      <c r="D5722" t="s">
        <v>19256</v>
      </c>
      <c r="E5722" s="27">
        <v>41932</v>
      </c>
      <c r="F5722" t="s">
        <v>233</v>
      </c>
      <c r="G5722" s="27">
        <v>35225</v>
      </c>
      <c r="H5722">
        <v>19</v>
      </c>
      <c r="I5722" t="s">
        <v>259</v>
      </c>
      <c r="J5722" t="s">
        <v>250</v>
      </c>
      <c r="K5722">
        <v>0</v>
      </c>
      <c r="L5722">
        <v>10</v>
      </c>
      <c r="M5722">
        <v>0</v>
      </c>
      <c r="N5722">
        <v>0</v>
      </c>
      <c r="O5722">
        <v>0</v>
      </c>
      <c r="W5722" t="s">
        <v>237</v>
      </c>
      <c r="Y5722">
        <v>-1</v>
      </c>
      <c r="AB5722" t="s">
        <v>237</v>
      </c>
      <c r="AH5722">
        <v>0</v>
      </c>
      <c r="AN5722" t="s">
        <v>238</v>
      </c>
      <c r="AO5722">
        <v>10</v>
      </c>
      <c r="AP5722" t="s">
        <v>269</v>
      </c>
      <c r="AQ5722" s="27">
        <v>41932</v>
      </c>
      <c r="AR5722" t="s">
        <v>240</v>
      </c>
      <c r="AS5722">
        <v>10</v>
      </c>
      <c r="AT5722" t="s">
        <v>269</v>
      </c>
      <c r="AU5722" s="27">
        <v>41932</v>
      </c>
    </row>
    <row r="5723" spans="1:47" x14ac:dyDescent="0.2">
      <c r="A5723">
        <v>5722</v>
      </c>
      <c r="B5723" t="s">
        <v>19257</v>
      </c>
      <c r="C5723" t="s">
        <v>918</v>
      </c>
      <c r="D5723" t="s">
        <v>1544</v>
      </c>
      <c r="E5723" s="27">
        <v>41571</v>
      </c>
      <c r="F5723" t="s">
        <v>233</v>
      </c>
      <c r="G5723" s="27">
        <v>25495</v>
      </c>
      <c r="H5723">
        <v>46</v>
      </c>
      <c r="I5723" t="s">
        <v>234</v>
      </c>
      <c r="J5723" t="s">
        <v>250</v>
      </c>
      <c r="K5723">
        <v>0</v>
      </c>
      <c r="L5723">
        <v>4</v>
      </c>
      <c r="M5723">
        <v>0</v>
      </c>
      <c r="N5723">
        <v>0</v>
      </c>
      <c r="O5723">
        <v>9</v>
      </c>
      <c r="P5723">
        <v>-1</v>
      </c>
      <c r="Q5723" s="28">
        <v>41570.466666666667</v>
      </c>
      <c r="R5723" s="28">
        <v>41575.527777777781</v>
      </c>
      <c r="S5723" t="s">
        <v>19258</v>
      </c>
      <c r="T5723" s="27">
        <v>41570</v>
      </c>
      <c r="V5723">
        <v>1</v>
      </c>
      <c r="W5723" t="s">
        <v>32</v>
      </c>
      <c r="X5723" t="s">
        <v>453</v>
      </c>
      <c r="Y5723">
        <v>0</v>
      </c>
      <c r="AB5723" t="s">
        <v>237</v>
      </c>
      <c r="AH5723">
        <v>0</v>
      </c>
      <c r="AN5723" t="s">
        <v>238</v>
      </c>
      <c r="AO5723">
        <v>2</v>
      </c>
      <c r="AP5723" t="s">
        <v>239</v>
      </c>
      <c r="AQ5723" s="27">
        <v>41571</v>
      </c>
      <c r="AR5723" t="s">
        <v>240</v>
      </c>
      <c r="AS5723">
        <v>4</v>
      </c>
      <c r="AT5723" t="s">
        <v>239</v>
      </c>
      <c r="AU5723" s="27">
        <v>41571</v>
      </c>
    </row>
    <row r="5724" spans="1:47" x14ac:dyDescent="0.2">
      <c r="A5724">
        <v>5723</v>
      </c>
      <c r="B5724" t="s">
        <v>19259</v>
      </c>
      <c r="C5724" t="s">
        <v>19260</v>
      </c>
      <c r="D5724" t="s">
        <v>1832</v>
      </c>
      <c r="E5724" s="27">
        <v>41393</v>
      </c>
      <c r="F5724" t="s">
        <v>233</v>
      </c>
      <c r="G5724" s="27">
        <v>34253</v>
      </c>
      <c r="H5724">
        <v>22</v>
      </c>
      <c r="I5724" t="s">
        <v>259</v>
      </c>
      <c r="J5724" t="s">
        <v>250</v>
      </c>
      <c r="K5724">
        <v>0</v>
      </c>
      <c r="L5724">
        <v>6</v>
      </c>
      <c r="M5724">
        <v>0</v>
      </c>
      <c r="N5724">
        <v>0</v>
      </c>
      <c r="O5724">
        <v>2</v>
      </c>
      <c r="P5724">
        <v>250</v>
      </c>
      <c r="Q5724" s="28">
        <v>41643.462500000001</v>
      </c>
      <c r="R5724" s="28">
        <v>41722.399305555555</v>
      </c>
      <c r="S5724" t="s">
        <v>19261</v>
      </c>
      <c r="T5724" s="27">
        <v>41288</v>
      </c>
      <c r="V5724">
        <v>105</v>
      </c>
      <c r="W5724" t="s">
        <v>36</v>
      </c>
      <c r="X5724" t="s">
        <v>279</v>
      </c>
      <c r="Y5724">
        <v>1</v>
      </c>
      <c r="AA5724" t="s">
        <v>19262</v>
      </c>
      <c r="AB5724" t="s">
        <v>36</v>
      </c>
      <c r="AC5724">
        <v>0</v>
      </c>
      <c r="AD5724" s="27">
        <v>41643</v>
      </c>
      <c r="AE5724" t="s">
        <v>474</v>
      </c>
      <c r="AF5724" s="27">
        <v>41643</v>
      </c>
      <c r="AG5724" s="27">
        <v>41722</v>
      </c>
      <c r="AH5724">
        <v>1</v>
      </c>
      <c r="AJ5724" t="s">
        <v>19262</v>
      </c>
      <c r="AK5724" t="s">
        <v>2239</v>
      </c>
      <c r="AL5724" s="27">
        <v>41643</v>
      </c>
      <c r="AM5724" t="s">
        <v>1265</v>
      </c>
      <c r="AN5724" t="s">
        <v>238</v>
      </c>
      <c r="AO5724">
        <v>6</v>
      </c>
      <c r="AP5724" t="s">
        <v>246</v>
      </c>
      <c r="AQ5724" s="27">
        <v>41393</v>
      </c>
      <c r="AR5724" t="s">
        <v>240</v>
      </c>
      <c r="AS5724">
        <v>6</v>
      </c>
      <c r="AT5724" t="s">
        <v>246</v>
      </c>
      <c r="AU5724" s="27">
        <v>41393</v>
      </c>
    </row>
    <row r="5725" spans="1:47" x14ac:dyDescent="0.2">
      <c r="A5725">
        <v>5724</v>
      </c>
      <c r="B5725" t="s">
        <v>19263</v>
      </c>
      <c r="C5725" t="s">
        <v>3547</v>
      </c>
      <c r="D5725" t="s">
        <v>19264</v>
      </c>
      <c r="E5725" s="27">
        <v>41397</v>
      </c>
      <c r="F5725" t="s">
        <v>233</v>
      </c>
      <c r="G5725" s="27">
        <v>21602</v>
      </c>
      <c r="H5725">
        <v>57</v>
      </c>
      <c r="I5725" t="s">
        <v>234</v>
      </c>
      <c r="J5725" t="s">
        <v>245</v>
      </c>
      <c r="K5725">
        <v>0</v>
      </c>
      <c r="L5725">
        <v>4</v>
      </c>
      <c r="M5725">
        <v>0</v>
      </c>
      <c r="N5725">
        <v>0</v>
      </c>
      <c r="O5725">
        <v>1</v>
      </c>
      <c r="P5725">
        <v>-1</v>
      </c>
      <c r="Q5725" s="28">
        <v>41396.095833333333</v>
      </c>
      <c r="R5725" s="28">
        <v>41397.302083333336</v>
      </c>
      <c r="S5725" t="s">
        <v>19265</v>
      </c>
      <c r="T5725" s="27">
        <v>41396</v>
      </c>
      <c r="V5725">
        <v>1</v>
      </c>
      <c r="W5725" t="s">
        <v>36</v>
      </c>
      <c r="X5725" t="s">
        <v>780</v>
      </c>
      <c r="Y5725">
        <v>0</v>
      </c>
      <c r="AB5725" t="s">
        <v>237</v>
      </c>
      <c r="AH5725">
        <v>0</v>
      </c>
      <c r="AN5725" t="s">
        <v>238</v>
      </c>
      <c r="AO5725">
        <v>3</v>
      </c>
      <c r="AP5725" t="s">
        <v>239</v>
      </c>
      <c r="AQ5725" s="27">
        <v>41397</v>
      </c>
      <c r="AR5725" t="s">
        <v>240</v>
      </c>
      <c r="AS5725">
        <v>4</v>
      </c>
      <c r="AT5725" t="s">
        <v>239</v>
      </c>
      <c r="AU5725" s="27">
        <v>41397</v>
      </c>
    </row>
    <row r="5726" spans="1:47" x14ac:dyDescent="0.2">
      <c r="A5726">
        <v>5725</v>
      </c>
      <c r="B5726" t="s">
        <v>19266</v>
      </c>
      <c r="C5726" t="s">
        <v>1338</v>
      </c>
      <c r="D5726" t="s">
        <v>19267</v>
      </c>
      <c r="E5726" s="27">
        <v>41342</v>
      </c>
      <c r="F5726" t="s">
        <v>233</v>
      </c>
      <c r="G5726" s="27">
        <v>34256</v>
      </c>
      <c r="H5726">
        <v>22</v>
      </c>
      <c r="I5726" t="s">
        <v>259</v>
      </c>
      <c r="J5726" t="s">
        <v>250</v>
      </c>
      <c r="K5726">
        <v>0</v>
      </c>
      <c r="L5726">
        <v>3</v>
      </c>
      <c r="M5726">
        <v>0</v>
      </c>
      <c r="N5726">
        <v>1</v>
      </c>
      <c r="O5726">
        <v>2</v>
      </c>
      <c r="P5726">
        <v>0</v>
      </c>
      <c r="Q5726" s="28">
        <v>41342.128472222219</v>
      </c>
      <c r="R5726" s="28">
        <v>41342.344444444447</v>
      </c>
      <c r="S5726" t="s">
        <v>19268</v>
      </c>
      <c r="T5726" s="27">
        <v>41342</v>
      </c>
      <c r="V5726">
        <v>0</v>
      </c>
      <c r="W5726" t="s">
        <v>32</v>
      </c>
      <c r="X5726" t="s">
        <v>261</v>
      </c>
      <c r="Y5726">
        <v>1</v>
      </c>
      <c r="AA5726" t="s">
        <v>19269</v>
      </c>
      <c r="AB5726" t="s">
        <v>36</v>
      </c>
      <c r="AC5726">
        <v>0</v>
      </c>
      <c r="AD5726" s="27">
        <v>41424</v>
      </c>
      <c r="AE5726" t="s">
        <v>529</v>
      </c>
      <c r="AF5726" s="27">
        <v>41424</v>
      </c>
      <c r="AG5726" s="27">
        <v>41542</v>
      </c>
      <c r="AH5726">
        <v>0</v>
      </c>
      <c r="AN5726" t="s">
        <v>238</v>
      </c>
      <c r="AO5726">
        <v>6</v>
      </c>
      <c r="AP5726" t="s">
        <v>246</v>
      </c>
      <c r="AQ5726" s="27">
        <v>41342</v>
      </c>
      <c r="AR5726" t="s">
        <v>240</v>
      </c>
      <c r="AS5726">
        <v>3</v>
      </c>
      <c r="AT5726" t="s">
        <v>239</v>
      </c>
      <c r="AU5726" s="27">
        <v>41342</v>
      </c>
    </row>
    <row r="5727" spans="1:47" x14ac:dyDescent="0.2">
      <c r="A5727">
        <v>5726</v>
      </c>
      <c r="B5727" t="s">
        <v>19270</v>
      </c>
      <c r="C5727" t="s">
        <v>19271</v>
      </c>
      <c r="D5727" t="s">
        <v>2032</v>
      </c>
      <c r="E5727" s="27">
        <v>41826</v>
      </c>
      <c r="F5727" t="s">
        <v>294</v>
      </c>
      <c r="G5727" s="27">
        <v>24740</v>
      </c>
      <c r="H5727">
        <v>48</v>
      </c>
      <c r="I5727" t="s">
        <v>234</v>
      </c>
      <c r="J5727" t="s">
        <v>245</v>
      </c>
      <c r="K5727">
        <v>0</v>
      </c>
      <c r="L5727">
        <v>1</v>
      </c>
      <c r="M5727">
        <v>0</v>
      </c>
      <c r="N5727">
        <v>0</v>
      </c>
      <c r="O5727">
        <v>1</v>
      </c>
      <c r="P5727">
        <v>-1</v>
      </c>
      <c r="Q5727" s="28">
        <v>41825.267361111109</v>
      </c>
      <c r="R5727" s="28">
        <v>41827.056250000001</v>
      </c>
      <c r="S5727" t="s">
        <v>19272</v>
      </c>
      <c r="T5727" s="27">
        <v>41825</v>
      </c>
      <c r="V5727">
        <v>1</v>
      </c>
      <c r="W5727" t="s">
        <v>36</v>
      </c>
      <c r="X5727" t="s">
        <v>263</v>
      </c>
      <c r="Y5727">
        <v>1</v>
      </c>
      <c r="AA5727" t="s">
        <v>19273</v>
      </c>
      <c r="AB5727" t="s">
        <v>36</v>
      </c>
      <c r="AC5727">
        <v>0</v>
      </c>
      <c r="AD5727" s="27">
        <v>41914</v>
      </c>
      <c r="AE5727" t="s">
        <v>263</v>
      </c>
      <c r="AF5727" s="27">
        <v>41914</v>
      </c>
      <c r="AG5727" s="27">
        <v>41961</v>
      </c>
      <c r="AH5727">
        <v>0</v>
      </c>
      <c r="AN5727" t="s">
        <v>238</v>
      </c>
      <c r="AO5727">
        <v>1</v>
      </c>
      <c r="AP5727" t="s">
        <v>239</v>
      </c>
      <c r="AQ5727" s="27">
        <v>41826</v>
      </c>
      <c r="AR5727" t="s">
        <v>240</v>
      </c>
      <c r="AS5727">
        <v>1</v>
      </c>
      <c r="AT5727" t="s">
        <v>239</v>
      </c>
      <c r="AU5727" s="27">
        <v>41826</v>
      </c>
    </row>
    <row r="5728" spans="1:47" x14ac:dyDescent="0.2">
      <c r="A5728">
        <v>5727</v>
      </c>
      <c r="B5728" t="s">
        <v>19274</v>
      </c>
      <c r="C5728" t="s">
        <v>242</v>
      </c>
      <c r="D5728" t="s">
        <v>3127</v>
      </c>
      <c r="E5728" s="27">
        <v>41417</v>
      </c>
      <c r="F5728" t="s">
        <v>233</v>
      </c>
      <c r="G5728" s="27">
        <v>27591</v>
      </c>
      <c r="H5728">
        <v>40</v>
      </c>
      <c r="I5728" t="s">
        <v>244</v>
      </c>
      <c r="J5728" t="s">
        <v>250</v>
      </c>
      <c r="K5728">
        <v>0</v>
      </c>
      <c r="L5728">
        <v>5</v>
      </c>
      <c r="M5728">
        <v>0</v>
      </c>
      <c r="N5728">
        <v>0</v>
      </c>
      <c r="O5728">
        <v>21</v>
      </c>
      <c r="P5728">
        <v>-1</v>
      </c>
      <c r="Q5728" s="28">
        <v>41416.29791666667</v>
      </c>
      <c r="R5728" s="28">
        <v>41446.229166666664</v>
      </c>
      <c r="S5728" t="s">
        <v>19275</v>
      </c>
      <c r="T5728" s="27">
        <v>41416</v>
      </c>
      <c r="V5728">
        <v>1</v>
      </c>
      <c r="W5728" t="s">
        <v>32</v>
      </c>
      <c r="X5728" t="s">
        <v>444</v>
      </c>
      <c r="Y5728">
        <v>0</v>
      </c>
      <c r="AB5728" t="s">
        <v>237</v>
      </c>
      <c r="AH5728">
        <v>0</v>
      </c>
      <c r="AN5728" t="s">
        <v>238</v>
      </c>
      <c r="AO5728">
        <v>3</v>
      </c>
      <c r="AP5728" t="s">
        <v>239</v>
      </c>
      <c r="AQ5728" s="27">
        <v>41417</v>
      </c>
      <c r="AR5728" t="s">
        <v>240</v>
      </c>
      <c r="AS5728">
        <v>5</v>
      </c>
      <c r="AT5728" t="s">
        <v>246</v>
      </c>
      <c r="AU5728" s="27">
        <v>41417</v>
      </c>
    </row>
    <row r="5729" spans="1:47" x14ac:dyDescent="0.2">
      <c r="A5729">
        <v>5728</v>
      </c>
      <c r="B5729" t="s">
        <v>19276</v>
      </c>
      <c r="C5729" t="s">
        <v>12450</v>
      </c>
      <c r="D5729" t="s">
        <v>1079</v>
      </c>
      <c r="E5729" s="27">
        <v>41349</v>
      </c>
      <c r="F5729" t="s">
        <v>294</v>
      </c>
      <c r="G5729" s="27">
        <v>31211</v>
      </c>
      <c r="H5729">
        <v>30</v>
      </c>
      <c r="I5729" t="s">
        <v>244</v>
      </c>
      <c r="J5729" t="s">
        <v>250</v>
      </c>
      <c r="K5729">
        <v>0</v>
      </c>
      <c r="L5729">
        <v>2</v>
      </c>
      <c r="M5729">
        <v>0</v>
      </c>
      <c r="N5729">
        <v>0</v>
      </c>
      <c r="O5729">
        <v>1</v>
      </c>
      <c r="P5729">
        <v>-1</v>
      </c>
      <c r="Q5729" s="28">
        <v>41348.472916666666</v>
      </c>
      <c r="R5729" s="28">
        <v>41349.329861111109</v>
      </c>
      <c r="S5729" t="s">
        <v>19277</v>
      </c>
      <c r="U5729" s="27">
        <v>41348</v>
      </c>
      <c r="V5729">
        <v>1</v>
      </c>
      <c r="W5729" t="s">
        <v>32</v>
      </c>
      <c r="X5729" t="s">
        <v>274</v>
      </c>
      <c r="Y5729">
        <v>0</v>
      </c>
      <c r="AB5729" t="s">
        <v>237</v>
      </c>
      <c r="AH5729">
        <v>0</v>
      </c>
      <c r="AN5729" t="s">
        <v>238</v>
      </c>
      <c r="AO5729">
        <v>1</v>
      </c>
      <c r="AP5729" t="s">
        <v>239</v>
      </c>
      <c r="AQ5729" s="27">
        <v>41349</v>
      </c>
      <c r="AR5729" t="s">
        <v>240</v>
      </c>
      <c r="AS5729">
        <v>2</v>
      </c>
      <c r="AT5729" t="s">
        <v>239</v>
      </c>
      <c r="AU5729" s="27">
        <v>41349</v>
      </c>
    </row>
    <row r="5730" spans="1:47" x14ac:dyDescent="0.2">
      <c r="A5730">
        <v>5729</v>
      </c>
      <c r="B5730" t="s">
        <v>19278</v>
      </c>
      <c r="C5730" t="s">
        <v>242</v>
      </c>
      <c r="D5730" t="s">
        <v>10524</v>
      </c>
      <c r="E5730" s="27">
        <v>41625</v>
      </c>
      <c r="F5730" t="s">
        <v>233</v>
      </c>
      <c r="G5730" s="27">
        <v>34696</v>
      </c>
      <c r="H5730">
        <v>21</v>
      </c>
      <c r="I5730" t="s">
        <v>259</v>
      </c>
      <c r="J5730" t="s">
        <v>245</v>
      </c>
      <c r="K5730">
        <v>0</v>
      </c>
      <c r="L5730">
        <v>7</v>
      </c>
      <c r="M5730">
        <v>1</v>
      </c>
      <c r="N5730">
        <v>0</v>
      </c>
      <c r="O5730">
        <v>4</v>
      </c>
      <c r="P5730">
        <v>-1</v>
      </c>
      <c r="Q5730" s="28">
        <v>41624.155555555553</v>
      </c>
      <c r="R5730" s="28">
        <v>41657.218055555553</v>
      </c>
      <c r="S5730" t="s">
        <v>19279</v>
      </c>
      <c r="T5730" s="27">
        <v>41624</v>
      </c>
      <c r="V5730">
        <v>1</v>
      </c>
      <c r="W5730" t="s">
        <v>36</v>
      </c>
      <c r="X5730" t="s">
        <v>279</v>
      </c>
      <c r="Y5730">
        <v>1</v>
      </c>
      <c r="AA5730" t="s">
        <v>19280</v>
      </c>
      <c r="AB5730" t="s">
        <v>32</v>
      </c>
      <c r="AC5730">
        <v>0</v>
      </c>
      <c r="AD5730" s="27">
        <v>41829</v>
      </c>
      <c r="AE5730" t="s">
        <v>867</v>
      </c>
      <c r="AF5730" s="27">
        <v>41829</v>
      </c>
      <c r="AG5730" s="27">
        <v>42071</v>
      </c>
      <c r="AH5730">
        <v>1</v>
      </c>
      <c r="AJ5730" t="s">
        <v>19280</v>
      </c>
      <c r="AK5730" t="s">
        <v>312</v>
      </c>
      <c r="AL5730" s="27">
        <v>41829</v>
      </c>
      <c r="AM5730" t="s">
        <v>867</v>
      </c>
      <c r="AN5730" t="s">
        <v>238</v>
      </c>
      <c r="AO5730">
        <v>6</v>
      </c>
      <c r="AP5730" t="s">
        <v>246</v>
      </c>
      <c r="AQ5730" s="27">
        <v>41625</v>
      </c>
      <c r="AR5730" t="s">
        <v>240</v>
      </c>
      <c r="AS5730">
        <v>7</v>
      </c>
      <c r="AT5730" t="s">
        <v>246</v>
      </c>
      <c r="AU5730" s="27">
        <v>41625</v>
      </c>
    </row>
    <row r="5731" spans="1:47" x14ac:dyDescent="0.2">
      <c r="A5731">
        <v>5730</v>
      </c>
      <c r="B5731" t="s">
        <v>19281</v>
      </c>
      <c r="C5731" t="s">
        <v>19282</v>
      </c>
      <c r="D5731" t="s">
        <v>19283</v>
      </c>
      <c r="E5731" s="27">
        <v>41679</v>
      </c>
      <c r="F5731" t="s">
        <v>294</v>
      </c>
      <c r="G5731" s="27">
        <v>27904</v>
      </c>
      <c r="H5731">
        <v>39</v>
      </c>
      <c r="I5731" t="s">
        <v>244</v>
      </c>
      <c r="J5731" t="s">
        <v>250</v>
      </c>
      <c r="K5731">
        <v>0</v>
      </c>
      <c r="L5731">
        <v>10</v>
      </c>
      <c r="M5731">
        <v>2</v>
      </c>
      <c r="N5731">
        <v>0</v>
      </c>
      <c r="O5731">
        <v>22</v>
      </c>
      <c r="P5731">
        <v>-1</v>
      </c>
      <c r="Q5731" s="28">
        <v>41678.388888888891</v>
      </c>
      <c r="R5731" s="28">
        <v>41682.388888888891</v>
      </c>
      <c r="S5731" t="s">
        <v>19284</v>
      </c>
      <c r="T5731" s="27">
        <v>41678</v>
      </c>
      <c r="V5731">
        <v>1</v>
      </c>
      <c r="W5731" t="s">
        <v>32</v>
      </c>
      <c r="X5731" t="s">
        <v>261</v>
      </c>
      <c r="Y5731">
        <v>1</v>
      </c>
      <c r="AA5731" t="s">
        <v>19285</v>
      </c>
      <c r="AB5731" t="s">
        <v>36</v>
      </c>
      <c r="AD5731" s="27">
        <v>41700</v>
      </c>
      <c r="AE5731" t="s">
        <v>474</v>
      </c>
      <c r="AH5731">
        <v>1</v>
      </c>
      <c r="AJ5731" t="s">
        <v>19286</v>
      </c>
      <c r="AK5731" t="s">
        <v>312</v>
      </c>
      <c r="AL5731" s="27">
        <v>42148</v>
      </c>
      <c r="AM5731" t="s">
        <v>313</v>
      </c>
      <c r="AN5731" t="s">
        <v>238</v>
      </c>
      <c r="AO5731">
        <v>3</v>
      </c>
      <c r="AP5731" t="s">
        <v>239</v>
      </c>
      <c r="AQ5731" s="27">
        <v>41679</v>
      </c>
      <c r="AR5731" t="s">
        <v>240</v>
      </c>
      <c r="AS5731">
        <v>10</v>
      </c>
      <c r="AT5731" t="s">
        <v>269</v>
      </c>
      <c r="AU5731" s="27">
        <v>41679</v>
      </c>
    </row>
    <row r="5732" spans="1:47" x14ac:dyDescent="0.2">
      <c r="A5732">
        <v>5731</v>
      </c>
      <c r="B5732" t="s">
        <v>19287</v>
      </c>
      <c r="C5732" t="s">
        <v>8728</v>
      </c>
      <c r="D5732" t="s">
        <v>19288</v>
      </c>
      <c r="E5732" s="27">
        <v>41925</v>
      </c>
      <c r="F5732" t="s">
        <v>233</v>
      </c>
      <c r="G5732" s="27">
        <v>32322</v>
      </c>
      <c r="H5732">
        <v>27</v>
      </c>
      <c r="I5732" t="s">
        <v>244</v>
      </c>
      <c r="J5732" t="s">
        <v>245</v>
      </c>
      <c r="K5732">
        <v>0</v>
      </c>
      <c r="L5732">
        <v>6</v>
      </c>
      <c r="M5732">
        <v>0</v>
      </c>
      <c r="N5732">
        <v>0</v>
      </c>
      <c r="O5732">
        <v>13</v>
      </c>
      <c r="P5732">
        <v>-175</v>
      </c>
      <c r="Q5732" s="28">
        <v>41750.401388888888</v>
      </c>
      <c r="R5732" s="28">
        <v>41820.481249999997</v>
      </c>
      <c r="S5732" t="s">
        <v>19289</v>
      </c>
      <c r="U5732" s="27">
        <v>41836</v>
      </c>
      <c r="V5732">
        <v>89</v>
      </c>
      <c r="W5732" t="s">
        <v>32</v>
      </c>
      <c r="X5732" t="s">
        <v>274</v>
      </c>
      <c r="Y5732">
        <v>1</v>
      </c>
      <c r="AA5732" t="s">
        <v>19290</v>
      </c>
      <c r="AB5732" t="s">
        <v>32</v>
      </c>
      <c r="AD5732" s="27">
        <v>42298</v>
      </c>
      <c r="AE5732" t="s">
        <v>402</v>
      </c>
      <c r="AH5732">
        <v>0</v>
      </c>
      <c r="AN5732" t="s">
        <v>238</v>
      </c>
      <c r="AO5732">
        <v>3</v>
      </c>
      <c r="AP5732" t="s">
        <v>239</v>
      </c>
      <c r="AQ5732" s="27">
        <v>41925</v>
      </c>
      <c r="AR5732" t="s">
        <v>240</v>
      </c>
      <c r="AS5732">
        <v>6</v>
      </c>
      <c r="AT5732" t="s">
        <v>246</v>
      </c>
      <c r="AU5732" s="27">
        <v>41925</v>
      </c>
    </row>
    <row r="5733" spans="1:47" x14ac:dyDescent="0.2">
      <c r="A5733">
        <v>5732</v>
      </c>
      <c r="B5733" t="s">
        <v>19291</v>
      </c>
      <c r="C5733" t="s">
        <v>2412</v>
      </c>
      <c r="D5733" t="s">
        <v>19292</v>
      </c>
      <c r="E5733" s="27">
        <v>41319</v>
      </c>
      <c r="F5733" t="s">
        <v>294</v>
      </c>
      <c r="G5733" s="27">
        <v>30141</v>
      </c>
      <c r="H5733">
        <v>33</v>
      </c>
      <c r="I5733" t="s">
        <v>244</v>
      </c>
      <c r="J5733" t="s">
        <v>245</v>
      </c>
      <c r="K5733">
        <v>0</v>
      </c>
      <c r="L5733">
        <v>6</v>
      </c>
      <c r="M5733">
        <v>0</v>
      </c>
      <c r="N5733">
        <v>0</v>
      </c>
      <c r="O5733">
        <v>0</v>
      </c>
      <c r="P5733">
        <v>-1</v>
      </c>
      <c r="Q5733" s="28">
        <v>41318.226388888892</v>
      </c>
      <c r="R5733" s="28">
        <v>41319.393750000003</v>
      </c>
      <c r="S5733" t="s">
        <v>19293</v>
      </c>
      <c r="T5733" s="27">
        <v>41318</v>
      </c>
      <c r="V5733">
        <v>1</v>
      </c>
      <c r="W5733" t="s">
        <v>36</v>
      </c>
      <c r="X5733" t="s">
        <v>412</v>
      </c>
      <c r="Y5733">
        <v>1</v>
      </c>
      <c r="AA5733" t="s">
        <v>19294</v>
      </c>
      <c r="AB5733" t="s">
        <v>36</v>
      </c>
      <c r="AD5733" s="27">
        <v>41436</v>
      </c>
      <c r="AE5733" t="s">
        <v>412</v>
      </c>
      <c r="AH5733">
        <v>0</v>
      </c>
      <c r="AN5733" t="s">
        <v>238</v>
      </c>
      <c r="AO5733">
        <v>3</v>
      </c>
      <c r="AP5733" t="s">
        <v>239</v>
      </c>
      <c r="AQ5733" s="27">
        <v>41319</v>
      </c>
      <c r="AR5733" t="s">
        <v>240</v>
      </c>
      <c r="AS5733">
        <v>6</v>
      </c>
      <c r="AT5733" t="s">
        <v>246</v>
      </c>
      <c r="AU5733" s="27">
        <v>41319</v>
      </c>
    </row>
    <row r="5734" spans="1:47" x14ac:dyDescent="0.2">
      <c r="A5734">
        <v>5733</v>
      </c>
      <c r="B5734" t="s">
        <v>19295</v>
      </c>
      <c r="C5734" t="s">
        <v>14757</v>
      </c>
      <c r="D5734" t="s">
        <v>19296</v>
      </c>
      <c r="E5734" s="27">
        <v>41355</v>
      </c>
      <c r="F5734" t="s">
        <v>233</v>
      </c>
      <c r="G5734" s="27">
        <v>33545</v>
      </c>
      <c r="H5734">
        <v>24</v>
      </c>
      <c r="I5734" t="s">
        <v>259</v>
      </c>
      <c r="J5734" t="s">
        <v>250</v>
      </c>
      <c r="K5734">
        <v>0</v>
      </c>
      <c r="L5734">
        <v>3</v>
      </c>
      <c r="M5734">
        <v>0</v>
      </c>
      <c r="N5734">
        <v>0</v>
      </c>
      <c r="O5734">
        <v>0</v>
      </c>
      <c r="P5734">
        <v>0</v>
      </c>
      <c r="Q5734" s="28">
        <v>41355.529166666667</v>
      </c>
      <c r="R5734" s="28">
        <v>41355.063194444447</v>
      </c>
      <c r="S5734" t="s">
        <v>19297</v>
      </c>
      <c r="T5734" s="27">
        <v>41353</v>
      </c>
      <c r="V5734">
        <v>2</v>
      </c>
      <c r="W5734" t="s">
        <v>32</v>
      </c>
      <c r="X5734" t="s">
        <v>1406</v>
      </c>
      <c r="Y5734">
        <v>0</v>
      </c>
      <c r="AB5734" t="s">
        <v>237</v>
      </c>
      <c r="AH5734">
        <v>0</v>
      </c>
      <c r="AN5734" t="s">
        <v>238</v>
      </c>
      <c r="AO5734">
        <v>4</v>
      </c>
      <c r="AP5734" t="s">
        <v>239</v>
      </c>
      <c r="AQ5734" s="27">
        <v>41355</v>
      </c>
      <c r="AR5734" t="s">
        <v>240</v>
      </c>
      <c r="AS5734">
        <v>3</v>
      </c>
      <c r="AT5734" t="s">
        <v>239</v>
      </c>
      <c r="AU5734" s="27">
        <v>41355</v>
      </c>
    </row>
    <row r="5735" spans="1:47" x14ac:dyDescent="0.2">
      <c r="A5735">
        <v>5734</v>
      </c>
      <c r="B5735" t="s">
        <v>19298</v>
      </c>
      <c r="C5735" t="s">
        <v>19299</v>
      </c>
      <c r="D5735" t="s">
        <v>19300</v>
      </c>
      <c r="E5735" s="27">
        <v>41756</v>
      </c>
      <c r="F5735" t="s">
        <v>233</v>
      </c>
      <c r="G5735" s="27">
        <v>34287</v>
      </c>
      <c r="H5735">
        <v>22</v>
      </c>
      <c r="I5735" t="s">
        <v>259</v>
      </c>
      <c r="J5735" t="s">
        <v>250</v>
      </c>
      <c r="K5735">
        <v>0</v>
      </c>
      <c r="L5735">
        <v>8</v>
      </c>
      <c r="M5735">
        <v>0</v>
      </c>
      <c r="N5735">
        <v>0</v>
      </c>
      <c r="O5735">
        <v>1</v>
      </c>
      <c r="S5735" t="s">
        <v>19301</v>
      </c>
      <c r="U5735" s="27">
        <v>41171</v>
      </c>
      <c r="V5735">
        <v>585</v>
      </c>
      <c r="W5735" t="s">
        <v>36</v>
      </c>
      <c r="X5735" t="s">
        <v>274</v>
      </c>
      <c r="Y5735">
        <v>0</v>
      </c>
      <c r="AB5735" t="s">
        <v>237</v>
      </c>
      <c r="AH5735">
        <v>0</v>
      </c>
      <c r="AN5735" t="s">
        <v>238</v>
      </c>
      <c r="AO5735">
        <v>7</v>
      </c>
      <c r="AP5735" t="s">
        <v>246</v>
      </c>
      <c r="AQ5735" s="27">
        <v>41756</v>
      </c>
      <c r="AR5735" t="s">
        <v>240</v>
      </c>
      <c r="AS5735">
        <v>8</v>
      </c>
      <c r="AT5735" t="s">
        <v>269</v>
      </c>
      <c r="AU5735" s="27">
        <v>41756</v>
      </c>
    </row>
    <row r="5736" spans="1:47" x14ac:dyDescent="0.2">
      <c r="A5736">
        <v>5735</v>
      </c>
      <c r="B5736" t="s">
        <v>19302</v>
      </c>
      <c r="C5736" t="s">
        <v>19303</v>
      </c>
      <c r="D5736" t="s">
        <v>19304</v>
      </c>
      <c r="E5736" s="27">
        <v>41297</v>
      </c>
      <c r="F5736" t="s">
        <v>233</v>
      </c>
      <c r="G5736" s="27">
        <v>26435</v>
      </c>
      <c r="H5736">
        <v>43</v>
      </c>
      <c r="I5736" t="s">
        <v>244</v>
      </c>
      <c r="J5736" t="s">
        <v>250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-1</v>
      </c>
      <c r="Q5736" s="28">
        <v>41296.261111111111</v>
      </c>
      <c r="R5736" s="28">
        <v>41297.444444444445</v>
      </c>
      <c r="S5736" t="s">
        <v>19305</v>
      </c>
      <c r="T5736" s="27">
        <v>41296</v>
      </c>
      <c r="V5736">
        <v>1</v>
      </c>
      <c r="W5736" t="s">
        <v>32</v>
      </c>
      <c r="X5736" t="s">
        <v>19306</v>
      </c>
      <c r="Y5736">
        <v>1</v>
      </c>
      <c r="AA5736" t="s">
        <v>19307</v>
      </c>
      <c r="AB5736" t="s">
        <v>36</v>
      </c>
      <c r="AD5736" s="27">
        <v>41676</v>
      </c>
      <c r="AE5736" t="s">
        <v>324</v>
      </c>
      <c r="AH5736">
        <v>0</v>
      </c>
      <c r="AN5736" t="s">
        <v>238</v>
      </c>
      <c r="AO5736">
        <v>1</v>
      </c>
      <c r="AP5736" t="s">
        <v>239</v>
      </c>
      <c r="AQ5736" s="27">
        <v>41297</v>
      </c>
      <c r="AR5736" t="s">
        <v>240</v>
      </c>
      <c r="AS5736">
        <v>1</v>
      </c>
      <c r="AT5736" t="s">
        <v>239</v>
      </c>
      <c r="AU5736" s="27">
        <v>41297</v>
      </c>
    </row>
    <row r="5737" spans="1:47" x14ac:dyDescent="0.2">
      <c r="A5737">
        <v>5736</v>
      </c>
      <c r="B5737" t="s">
        <v>19308</v>
      </c>
      <c r="C5737" t="s">
        <v>435</v>
      </c>
      <c r="D5737" t="s">
        <v>19309</v>
      </c>
      <c r="E5737" s="27">
        <v>41566</v>
      </c>
      <c r="F5737" t="s">
        <v>294</v>
      </c>
      <c r="G5737" s="27">
        <v>25985</v>
      </c>
      <c r="H5737">
        <v>45</v>
      </c>
      <c r="I5737" t="s">
        <v>234</v>
      </c>
      <c r="J5737" t="s">
        <v>245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 s="28">
        <v>41566.215277777781</v>
      </c>
      <c r="R5737" s="28">
        <v>41567.359722222223</v>
      </c>
      <c r="S5737" t="s">
        <v>19310</v>
      </c>
      <c r="T5737" s="27">
        <v>41566</v>
      </c>
      <c r="V5737">
        <v>0</v>
      </c>
      <c r="W5737" t="s">
        <v>36</v>
      </c>
      <c r="X5737" t="s">
        <v>279</v>
      </c>
      <c r="Y5737">
        <v>0</v>
      </c>
      <c r="AB5737" t="s">
        <v>237</v>
      </c>
      <c r="AH5737">
        <v>0</v>
      </c>
      <c r="AN5737" t="s">
        <v>238</v>
      </c>
      <c r="AO5737">
        <v>1</v>
      </c>
      <c r="AP5737" t="s">
        <v>239</v>
      </c>
      <c r="AQ5737" s="27">
        <v>41566</v>
      </c>
      <c r="AR5737" t="s">
        <v>240</v>
      </c>
      <c r="AS5737">
        <v>1</v>
      </c>
      <c r="AT5737" t="s">
        <v>239</v>
      </c>
      <c r="AU5737" s="27">
        <v>41566</v>
      </c>
    </row>
    <row r="5738" spans="1:47" x14ac:dyDescent="0.2">
      <c r="A5738">
        <v>5737</v>
      </c>
      <c r="B5738" t="s">
        <v>19311</v>
      </c>
      <c r="C5738" t="s">
        <v>1911</v>
      </c>
      <c r="D5738" t="s">
        <v>5277</v>
      </c>
      <c r="E5738" s="27">
        <v>41902</v>
      </c>
      <c r="F5738" t="s">
        <v>233</v>
      </c>
      <c r="G5738" s="27">
        <v>32216</v>
      </c>
      <c r="H5738">
        <v>28</v>
      </c>
      <c r="I5738" t="s">
        <v>244</v>
      </c>
      <c r="J5738" t="s">
        <v>245</v>
      </c>
      <c r="K5738">
        <v>0</v>
      </c>
      <c r="L5738">
        <v>3</v>
      </c>
      <c r="M5738">
        <v>0</v>
      </c>
      <c r="N5738">
        <v>0</v>
      </c>
      <c r="O5738">
        <v>0</v>
      </c>
      <c r="P5738">
        <v>-1</v>
      </c>
      <c r="Q5738" s="28">
        <v>41901.272916666669</v>
      </c>
      <c r="R5738" s="28">
        <v>41902.290277777778</v>
      </c>
      <c r="S5738" t="s">
        <v>19312</v>
      </c>
      <c r="T5738" s="27">
        <v>41901</v>
      </c>
      <c r="V5738">
        <v>1</v>
      </c>
      <c r="W5738" t="s">
        <v>32</v>
      </c>
      <c r="X5738" t="s">
        <v>252</v>
      </c>
      <c r="Y5738">
        <v>0</v>
      </c>
      <c r="AB5738" t="s">
        <v>237</v>
      </c>
      <c r="AH5738">
        <v>0</v>
      </c>
      <c r="AN5738" t="s">
        <v>238</v>
      </c>
      <c r="AO5738">
        <v>4</v>
      </c>
      <c r="AP5738" t="s">
        <v>239</v>
      </c>
      <c r="AQ5738" s="27">
        <v>41902</v>
      </c>
      <c r="AR5738" t="s">
        <v>240</v>
      </c>
      <c r="AS5738">
        <v>3</v>
      </c>
      <c r="AT5738" t="s">
        <v>239</v>
      </c>
      <c r="AU5738" s="27">
        <v>41902</v>
      </c>
    </row>
    <row r="5739" spans="1:47" x14ac:dyDescent="0.2">
      <c r="A5739">
        <v>5738</v>
      </c>
      <c r="B5739" t="s">
        <v>19313</v>
      </c>
      <c r="C5739" t="s">
        <v>19314</v>
      </c>
      <c r="D5739" t="s">
        <v>3889</v>
      </c>
      <c r="E5739" s="27">
        <v>41526</v>
      </c>
      <c r="F5739" t="s">
        <v>233</v>
      </c>
      <c r="G5739" s="27">
        <v>23542</v>
      </c>
      <c r="H5739">
        <v>51</v>
      </c>
      <c r="I5739" t="s">
        <v>234</v>
      </c>
      <c r="J5739" t="s">
        <v>250</v>
      </c>
      <c r="K5739">
        <v>0</v>
      </c>
      <c r="L5739">
        <v>3</v>
      </c>
      <c r="M5739">
        <v>0</v>
      </c>
      <c r="N5739">
        <v>0</v>
      </c>
      <c r="O5739">
        <v>3</v>
      </c>
      <c r="P5739">
        <v>-18</v>
      </c>
      <c r="Q5739" s="28">
        <v>41508.088888888888</v>
      </c>
      <c r="R5739" s="28">
        <v>41510.210416666669</v>
      </c>
      <c r="S5739" t="s">
        <v>19315</v>
      </c>
      <c r="T5739" s="27">
        <v>41508</v>
      </c>
      <c r="V5739">
        <v>18</v>
      </c>
      <c r="W5739" t="s">
        <v>32</v>
      </c>
      <c r="X5739" t="s">
        <v>10405</v>
      </c>
      <c r="Y5739">
        <v>0</v>
      </c>
      <c r="AB5739" t="s">
        <v>237</v>
      </c>
      <c r="AH5739">
        <v>0</v>
      </c>
      <c r="AN5739" t="s">
        <v>238</v>
      </c>
      <c r="AO5739">
        <v>2</v>
      </c>
      <c r="AP5739" t="s">
        <v>239</v>
      </c>
      <c r="AQ5739" s="27">
        <v>41526</v>
      </c>
      <c r="AR5739" t="s">
        <v>240</v>
      </c>
      <c r="AS5739">
        <v>3</v>
      </c>
      <c r="AT5739" t="s">
        <v>239</v>
      </c>
      <c r="AU5739" s="27">
        <v>41526</v>
      </c>
    </row>
    <row r="5740" spans="1:47" x14ac:dyDescent="0.2">
      <c r="A5740">
        <v>5739</v>
      </c>
      <c r="B5740" t="s">
        <v>19316</v>
      </c>
      <c r="C5740" t="s">
        <v>19317</v>
      </c>
      <c r="D5740" t="s">
        <v>19318</v>
      </c>
      <c r="E5740" s="27">
        <v>41802</v>
      </c>
      <c r="F5740" t="s">
        <v>294</v>
      </c>
      <c r="G5740" s="27">
        <v>29660</v>
      </c>
      <c r="H5740">
        <v>35</v>
      </c>
      <c r="I5740" t="s">
        <v>244</v>
      </c>
      <c r="J5740" t="s">
        <v>250</v>
      </c>
      <c r="K5740">
        <v>0</v>
      </c>
      <c r="L5740">
        <v>2</v>
      </c>
      <c r="M5740">
        <v>0</v>
      </c>
      <c r="N5740">
        <v>0</v>
      </c>
      <c r="O5740">
        <v>2</v>
      </c>
      <c r="P5740">
        <v>-95</v>
      </c>
      <c r="Q5740" s="28">
        <v>41707.196527777778</v>
      </c>
      <c r="R5740" s="28">
        <v>41738.442361111112</v>
      </c>
      <c r="S5740" t="s">
        <v>19319</v>
      </c>
      <c r="T5740" s="27">
        <v>41707</v>
      </c>
      <c r="V5740">
        <v>95</v>
      </c>
      <c r="W5740" t="s">
        <v>32</v>
      </c>
      <c r="X5740" t="s">
        <v>402</v>
      </c>
      <c r="Y5740">
        <v>1</v>
      </c>
      <c r="AA5740" t="s">
        <v>19320</v>
      </c>
      <c r="AB5740" t="s">
        <v>36</v>
      </c>
      <c r="AC5740">
        <v>0</v>
      </c>
      <c r="AD5740" s="27">
        <v>41929</v>
      </c>
      <c r="AE5740" t="s">
        <v>412</v>
      </c>
      <c r="AF5740" s="27">
        <v>41929</v>
      </c>
      <c r="AG5740" s="27">
        <v>41953</v>
      </c>
      <c r="AH5740">
        <v>0</v>
      </c>
      <c r="AN5740" t="s">
        <v>238</v>
      </c>
      <c r="AO5740">
        <v>1</v>
      </c>
      <c r="AP5740" t="s">
        <v>239</v>
      </c>
      <c r="AQ5740" s="27">
        <v>41802</v>
      </c>
      <c r="AR5740" t="s">
        <v>240</v>
      </c>
      <c r="AS5740">
        <v>2</v>
      </c>
      <c r="AT5740" t="s">
        <v>239</v>
      </c>
      <c r="AU5740" s="27">
        <v>41802</v>
      </c>
    </row>
    <row r="5741" spans="1:47" x14ac:dyDescent="0.2">
      <c r="A5741">
        <v>5740</v>
      </c>
      <c r="B5741" t="s">
        <v>19321</v>
      </c>
      <c r="C5741" t="s">
        <v>6705</v>
      </c>
      <c r="D5741" t="s">
        <v>19322</v>
      </c>
      <c r="E5741" s="27">
        <v>41667</v>
      </c>
      <c r="F5741" t="s">
        <v>233</v>
      </c>
      <c r="G5741" s="27">
        <v>30948</v>
      </c>
      <c r="H5741">
        <v>31</v>
      </c>
      <c r="I5741" t="s">
        <v>244</v>
      </c>
      <c r="J5741" t="s">
        <v>250</v>
      </c>
      <c r="K5741">
        <v>0</v>
      </c>
      <c r="L5741">
        <v>7</v>
      </c>
      <c r="M5741">
        <v>0</v>
      </c>
      <c r="N5741">
        <v>0</v>
      </c>
      <c r="O5741">
        <v>9</v>
      </c>
      <c r="P5741">
        <v>-1</v>
      </c>
      <c r="Q5741" s="28">
        <v>41666.418749999997</v>
      </c>
      <c r="R5741" s="28">
        <v>41667.341666666667</v>
      </c>
      <c r="S5741" t="s">
        <v>19323</v>
      </c>
      <c r="T5741" s="27">
        <v>41666</v>
      </c>
      <c r="V5741">
        <v>1</v>
      </c>
      <c r="W5741" t="s">
        <v>36</v>
      </c>
      <c r="X5741" t="s">
        <v>279</v>
      </c>
      <c r="Y5741">
        <v>1</v>
      </c>
      <c r="AA5741" t="s">
        <v>19324</v>
      </c>
      <c r="AB5741" t="s">
        <v>36</v>
      </c>
      <c r="AD5741" s="27">
        <v>42091</v>
      </c>
      <c r="AE5741" t="s">
        <v>324</v>
      </c>
      <c r="AH5741">
        <v>0</v>
      </c>
      <c r="AN5741" t="s">
        <v>238</v>
      </c>
      <c r="AO5741">
        <v>3</v>
      </c>
      <c r="AP5741" t="s">
        <v>239</v>
      </c>
      <c r="AQ5741" s="27">
        <v>41667</v>
      </c>
      <c r="AR5741" t="s">
        <v>240</v>
      </c>
      <c r="AS5741">
        <v>7</v>
      </c>
      <c r="AT5741" t="s">
        <v>246</v>
      </c>
      <c r="AU5741" s="27">
        <v>41667</v>
      </c>
    </row>
    <row r="5742" spans="1:47" x14ac:dyDescent="0.2">
      <c r="A5742">
        <v>5741</v>
      </c>
      <c r="B5742" t="s">
        <v>19325</v>
      </c>
      <c r="C5742" t="s">
        <v>19326</v>
      </c>
      <c r="D5742" t="s">
        <v>3197</v>
      </c>
      <c r="E5742" s="27">
        <v>41402</v>
      </c>
      <c r="F5742" t="s">
        <v>233</v>
      </c>
      <c r="G5742" s="27">
        <v>32387</v>
      </c>
      <c r="H5742">
        <v>27</v>
      </c>
      <c r="I5742" t="s">
        <v>244</v>
      </c>
      <c r="J5742" t="s">
        <v>245</v>
      </c>
      <c r="K5742">
        <v>0</v>
      </c>
      <c r="L5742">
        <v>2</v>
      </c>
      <c r="M5742">
        <v>0</v>
      </c>
      <c r="N5742">
        <v>0</v>
      </c>
      <c r="O5742">
        <v>0</v>
      </c>
      <c r="P5742">
        <v>-1</v>
      </c>
      <c r="Q5742" s="28">
        <v>41401.479166666664</v>
      </c>
      <c r="R5742" s="28">
        <v>41403.1875</v>
      </c>
      <c r="S5742" t="s">
        <v>19327</v>
      </c>
      <c r="T5742" s="27">
        <v>41401</v>
      </c>
      <c r="V5742">
        <v>1</v>
      </c>
      <c r="W5742" t="s">
        <v>36</v>
      </c>
      <c r="X5742" t="s">
        <v>279</v>
      </c>
      <c r="Y5742">
        <v>0</v>
      </c>
      <c r="AB5742" t="s">
        <v>237</v>
      </c>
      <c r="AH5742">
        <v>0</v>
      </c>
      <c r="AN5742" t="s">
        <v>238</v>
      </c>
      <c r="AO5742">
        <v>3</v>
      </c>
      <c r="AP5742" t="s">
        <v>239</v>
      </c>
      <c r="AQ5742" s="27">
        <v>41402</v>
      </c>
      <c r="AR5742" t="s">
        <v>240</v>
      </c>
      <c r="AS5742">
        <v>2</v>
      </c>
      <c r="AT5742" t="s">
        <v>239</v>
      </c>
      <c r="AU5742" s="27">
        <v>41402</v>
      </c>
    </row>
    <row r="5743" spans="1:47" x14ac:dyDescent="0.2">
      <c r="A5743">
        <v>5742</v>
      </c>
      <c r="B5743" t="s">
        <v>19328</v>
      </c>
      <c r="C5743" t="s">
        <v>400</v>
      </c>
      <c r="D5743" t="s">
        <v>4096</v>
      </c>
      <c r="E5743" s="27">
        <v>41656</v>
      </c>
      <c r="F5743" t="s">
        <v>233</v>
      </c>
      <c r="G5743" s="27">
        <v>30488</v>
      </c>
      <c r="H5743">
        <v>32</v>
      </c>
      <c r="I5743" t="s">
        <v>244</v>
      </c>
      <c r="J5743" t="s">
        <v>250</v>
      </c>
      <c r="K5743">
        <v>0</v>
      </c>
      <c r="L5743">
        <v>2</v>
      </c>
      <c r="M5743">
        <v>0</v>
      </c>
      <c r="N5743">
        <v>0</v>
      </c>
      <c r="O5743">
        <v>1</v>
      </c>
      <c r="P5743">
        <v>-1</v>
      </c>
      <c r="Q5743" s="28">
        <v>41655.466666666667</v>
      </c>
      <c r="R5743" s="28">
        <v>41656.397222222222</v>
      </c>
      <c r="S5743" t="s">
        <v>19329</v>
      </c>
      <c r="U5743" s="27">
        <v>41655</v>
      </c>
      <c r="V5743">
        <v>1</v>
      </c>
      <c r="W5743" t="s">
        <v>32</v>
      </c>
      <c r="X5743" t="s">
        <v>274</v>
      </c>
      <c r="Y5743">
        <v>0</v>
      </c>
      <c r="AB5743" t="s">
        <v>237</v>
      </c>
      <c r="AH5743">
        <v>0</v>
      </c>
      <c r="AN5743" t="s">
        <v>238</v>
      </c>
      <c r="AO5743">
        <v>3</v>
      </c>
      <c r="AP5743" t="s">
        <v>239</v>
      </c>
      <c r="AQ5743" s="27">
        <v>41656</v>
      </c>
      <c r="AR5743" t="s">
        <v>240</v>
      </c>
      <c r="AS5743">
        <v>2</v>
      </c>
      <c r="AT5743" t="s">
        <v>239</v>
      </c>
      <c r="AU5743" s="27">
        <v>41656</v>
      </c>
    </row>
    <row r="5744" spans="1:47" x14ac:dyDescent="0.2">
      <c r="A5744">
        <v>5743</v>
      </c>
      <c r="B5744" t="s">
        <v>19330</v>
      </c>
      <c r="C5744" t="s">
        <v>2244</v>
      </c>
      <c r="D5744" t="s">
        <v>17955</v>
      </c>
      <c r="E5744" s="27">
        <v>41512</v>
      </c>
      <c r="F5744" t="s">
        <v>233</v>
      </c>
      <c r="G5744" s="27">
        <v>24310</v>
      </c>
      <c r="H5744">
        <v>49</v>
      </c>
      <c r="I5744" t="s">
        <v>234</v>
      </c>
      <c r="J5744" t="s">
        <v>245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-3</v>
      </c>
      <c r="Q5744" s="28">
        <v>41509.479861111111</v>
      </c>
      <c r="R5744" s="28">
        <v>41510.094444444447</v>
      </c>
      <c r="S5744" t="s">
        <v>19331</v>
      </c>
      <c r="T5744" s="27">
        <v>41509</v>
      </c>
      <c r="V5744">
        <v>3</v>
      </c>
      <c r="W5744" t="s">
        <v>36</v>
      </c>
      <c r="X5744" t="s">
        <v>780</v>
      </c>
      <c r="Y5744">
        <v>0</v>
      </c>
      <c r="AB5744" t="s">
        <v>237</v>
      </c>
      <c r="AH5744">
        <v>0</v>
      </c>
      <c r="AN5744" t="s">
        <v>238</v>
      </c>
      <c r="AO5744">
        <v>1</v>
      </c>
      <c r="AP5744" t="s">
        <v>239</v>
      </c>
      <c r="AQ5744" s="27">
        <v>41512</v>
      </c>
      <c r="AR5744" t="s">
        <v>240</v>
      </c>
      <c r="AS5744">
        <v>1</v>
      </c>
      <c r="AT5744" t="s">
        <v>239</v>
      </c>
      <c r="AU5744" s="27">
        <v>41512</v>
      </c>
    </row>
    <row r="5745" spans="1:47" x14ac:dyDescent="0.2">
      <c r="A5745">
        <v>5744</v>
      </c>
      <c r="B5745" t="s">
        <v>19332</v>
      </c>
      <c r="C5745" t="s">
        <v>19333</v>
      </c>
      <c r="D5745" t="s">
        <v>19334</v>
      </c>
      <c r="E5745" s="27">
        <v>41930</v>
      </c>
      <c r="F5745" t="s">
        <v>294</v>
      </c>
      <c r="G5745" s="27">
        <v>26306</v>
      </c>
      <c r="H5745">
        <v>44</v>
      </c>
      <c r="I5745" t="s">
        <v>244</v>
      </c>
      <c r="J5745" t="s">
        <v>250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 s="28">
        <v>41930.051388888889</v>
      </c>
      <c r="R5745" s="28">
        <v>41930.395833333336</v>
      </c>
      <c r="S5745" t="s">
        <v>19335</v>
      </c>
      <c r="T5745" s="27">
        <v>41929</v>
      </c>
      <c r="V5745">
        <v>1</v>
      </c>
      <c r="W5745" t="s">
        <v>36</v>
      </c>
      <c r="X5745" t="s">
        <v>263</v>
      </c>
      <c r="Y5745">
        <v>0</v>
      </c>
      <c r="AB5745" t="s">
        <v>237</v>
      </c>
      <c r="AH5745">
        <v>0</v>
      </c>
      <c r="AN5745" t="s">
        <v>238</v>
      </c>
      <c r="AO5745">
        <v>1</v>
      </c>
      <c r="AP5745" t="s">
        <v>239</v>
      </c>
      <c r="AQ5745" s="27">
        <v>41930</v>
      </c>
      <c r="AR5745" t="s">
        <v>240</v>
      </c>
      <c r="AS5745">
        <v>1</v>
      </c>
      <c r="AT5745" t="s">
        <v>239</v>
      </c>
      <c r="AU5745" s="27">
        <v>41930</v>
      </c>
    </row>
    <row r="5746" spans="1:47" x14ac:dyDescent="0.2">
      <c r="A5746">
        <v>5745</v>
      </c>
      <c r="B5746" t="s">
        <v>19336</v>
      </c>
      <c r="C5746" t="s">
        <v>3443</v>
      </c>
      <c r="D5746" t="s">
        <v>2666</v>
      </c>
      <c r="E5746" s="27">
        <v>41505</v>
      </c>
      <c r="F5746" t="s">
        <v>233</v>
      </c>
      <c r="G5746" s="27">
        <v>31573</v>
      </c>
      <c r="H5746">
        <v>29</v>
      </c>
      <c r="I5746" t="s">
        <v>244</v>
      </c>
      <c r="J5746" t="s">
        <v>250</v>
      </c>
      <c r="K5746">
        <v>0</v>
      </c>
      <c r="L5746">
        <v>3</v>
      </c>
      <c r="M5746">
        <v>0</v>
      </c>
      <c r="N5746">
        <v>0</v>
      </c>
      <c r="O5746">
        <v>2</v>
      </c>
      <c r="P5746">
        <v>-1</v>
      </c>
      <c r="Q5746" s="28">
        <v>41504.294444444444</v>
      </c>
      <c r="R5746" s="28">
        <v>41531.365972222222</v>
      </c>
      <c r="S5746" t="s">
        <v>19337</v>
      </c>
      <c r="T5746" s="27">
        <v>41504</v>
      </c>
      <c r="V5746">
        <v>1</v>
      </c>
      <c r="W5746" t="s">
        <v>32</v>
      </c>
      <c r="X5746" t="s">
        <v>359</v>
      </c>
      <c r="Y5746">
        <v>0</v>
      </c>
      <c r="AB5746" t="s">
        <v>237</v>
      </c>
      <c r="AH5746">
        <v>0</v>
      </c>
      <c r="AN5746" t="s">
        <v>238</v>
      </c>
      <c r="AO5746">
        <v>2</v>
      </c>
      <c r="AP5746" t="s">
        <v>239</v>
      </c>
      <c r="AQ5746" s="27">
        <v>41505</v>
      </c>
      <c r="AR5746" t="s">
        <v>240</v>
      </c>
      <c r="AS5746">
        <v>3</v>
      </c>
      <c r="AT5746" t="s">
        <v>239</v>
      </c>
      <c r="AU5746" s="27">
        <v>41505</v>
      </c>
    </row>
    <row r="5747" spans="1:47" x14ac:dyDescent="0.2">
      <c r="A5747">
        <v>5746</v>
      </c>
      <c r="B5747" t="s">
        <v>19338</v>
      </c>
      <c r="C5747" t="s">
        <v>3547</v>
      </c>
      <c r="D5747" t="s">
        <v>2671</v>
      </c>
      <c r="E5747" s="27">
        <v>41914</v>
      </c>
      <c r="F5747" t="s">
        <v>233</v>
      </c>
      <c r="G5747" s="27">
        <v>31833</v>
      </c>
      <c r="H5747">
        <v>29</v>
      </c>
      <c r="I5747" t="s">
        <v>244</v>
      </c>
      <c r="J5747" t="s">
        <v>250</v>
      </c>
      <c r="K5747">
        <v>0</v>
      </c>
      <c r="L5747">
        <v>1</v>
      </c>
      <c r="M5747">
        <v>0</v>
      </c>
      <c r="N5747">
        <v>0</v>
      </c>
      <c r="O5747">
        <v>1</v>
      </c>
      <c r="P5747">
        <v>-52</v>
      </c>
      <c r="Q5747" s="28">
        <v>41862.090277777781</v>
      </c>
      <c r="R5747" s="28">
        <v>41905.501388888886</v>
      </c>
      <c r="S5747" t="s">
        <v>19339</v>
      </c>
      <c r="U5747" s="27">
        <v>41862</v>
      </c>
      <c r="V5747">
        <v>52</v>
      </c>
      <c r="W5747" t="s">
        <v>32</v>
      </c>
      <c r="X5747" t="s">
        <v>274</v>
      </c>
      <c r="Y5747">
        <v>0</v>
      </c>
      <c r="AB5747" t="s">
        <v>237</v>
      </c>
      <c r="AH5747">
        <v>0</v>
      </c>
      <c r="AN5747" t="s">
        <v>238</v>
      </c>
      <c r="AO5747">
        <v>2</v>
      </c>
      <c r="AP5747" t="s">
        <v>239</v>
      </c>
      <c r="AQ5747" s="27">
        <v>41914</v>
      </c>
      <c r="AR5747" t="s">
        <v>240</v>
      </c>
      <c r="AS5747">
        <v>1</v>
      </c>
      <c r="AT5747" t="s">
        <v>239</v>
      </c>
      <c r="AU5747" s="27">
        <v>41914</v>
      </c>
    </row>
    <row r="5748" spans="1:47" x14ac:dyDescent="0.2">
      <c r="A5748">
        <v>5747</v>
      </c>
      <c r="B5748" t="s">
        <v>19340</v>
      </c>
      <c r="C5748" t="s">
        <v>19341</v>
      </c>
      <c r="D5748" t="s">
        <v>19342</v>
      </c>
      <c r="E5748" s="27">
        <v>41959</v>
      </c>
      <c r="F5748" t="s">
        <v>294</v>
      </c>
      <c r="G5748" s="27">
        <v>23306</v>
      </c>
      <c r="H5748">
        <v>52</v>
      </c>
      <c r="I5748" t="s">
        <v>234</v>
      </c>
      <c r="J5748" t="s">
        <v>245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-1</v>
      </c>
      <c r="Q5748" s="28">
        <v>41958.10833333333</v>
      </c>
      <c r="R5748" s="28">
        <v>41959.042361111111</v>
      </c>
      <c r="S5748" t="s">
        <v>19343</v>
      </c>
      <c r="T5748" s="27">
        <v>41958</v>
      </c>
      <c r="V5748">
        <v>1</v>
      </c>
      <c r="W5748" t="s">
        <v>36</v>
      </c>
      <c r="X5748" t="s">
        <v>279</v>
      </c>
      <c r="Y5748">
        <v>0</v>
      </c>
      <c r="AB5748" t="s">
        <v>237</v>
      </c>
      <c r="AH5748">
        <v>0</v>
      </c>
      <c r="AN5748" t="s">
        <v>238</v>
      </c>
      <c r="AO5748">
        <v>1</v>
      </c>
      <c r="AP5748" t="s">
        <v>239</v>
      </c>
      <c r="AQ5748" s="27">
        <v>41959</v>
      </c>
      <c r="AR5748" t="s">
        <v>240</v>
      </c>
      <c r="AS5748">
        <v>1</v>
      </c>
      <c r="AT5748" t="s">
        <v>239</v>
      </c>
      <c r="AU5748" s="27">
        <v>41959</v>
      </c>
    </row>
    <row r="5749" spans="1:47" x14ac:dyDescent="0.2">
      <c r="A5749">
        <v>5748</v>
      </c>
      <c r="B5749" t="s">
        <v>19344</v>
      </c>
      <c r="C5749" t="s">
        <v>6475</v>
      </c>
      <c r="D5749" t="s">
        <v>2220</v>
      </c>
      <c r="E5749" s="27">
        <v>41676</v>
      </c>
      <c r="F5749" t="s">
        <v>233</v>
      </c>
      <c r="G5749" s="27">
        <v>33853</v>
      </c>
      <c r="H5749">
        <v>23</v>
      </c>
      <c r="I5749" t="s">
        <v>259</v>
      </c>
      <c r="J5749" t="s">
        <v>250</v>
      </c>
      <c r="K5749">
        <v>0</v>
      </c>
      <c r="L5749">
        <v>6</v>
      </c>
      <c r="M5749">
        <v>1</v>
      </c>
      <c r="N5749">
        <v>0</v>
      </c>
      <c r="O5749">
        <v>2</v>
      </c>
      <c r="P5749">
        <v>-1</v>
      </c>
      <c r="Q5749" s="28">
        <v>41675.242361111108</v>
      </c>
      <c r="R5749" s="28">
        <v>41676.381944444445</v>
      </c>
      <c r="S5749" t="s">
        <v>19345</v>
      </c>
      <c r="T5749" s="27">
        <v>41675</v>
      </c>
      <c r="V5749">
        <v>1</v>
      </c>
      <c r="W5749" t="s">
        <v>32</v>
      </c>
      <c r="X5749" t="s">
        <v>729</v>
      </c>
      <c r="Y5749">
        <v>1</v>
      </c>
      <c r="AA5749" t="s">
        <v>19346</v>
      </c>
      <c r="AB5749" t="s">
        <v>32</v>
      </c>
      <c r="AD5749" s="27">
        <v>41682</v>
      </c>
      <c r="AE5749" t="s">
        <v>359</v>
      </c>
      <c r="AH5749">
        <v>0</v>
      </c>
      <c r="AN5749" t="s">
        <v>238</v>
      </c>
      <c r="AO5749">
        <v>5</v>
      </c>
      <c r="AP5749" t="s">
        <v>246</v>
      </c>
      <c r="AQ5749" s="27">
        <v>41676</v>
      </c>
      <c r="AR5749" t="s">
        <v>240</v>
      </c>
      <c r="AS5749">
        <v>6</v>
      </c>
      <c r="AT5749" t="s">
        <v>246</v>
      </c>
      <c r="AU5749" s="27">
        <v>41676</v>
      </c>
    </row>
    <row r="5750" spans="1:47" x14ac:dyDescent="0.2">
      <c r="A5750">
        <v>5749</v>
      </c>
      <c r="B5750" t="s">
        <v>19347</v>
      </c>
      <c r="C5750" t="s">
        <v>19348</v>
      </c>
      <c r="D5750" t="s">
        <v>19349</v>
      </c>
      <c r="E5750" s="27">
        <v>41321</v>
      </c>
      <c r="F5750" t="s">
        <v>233</v>
      </c>
      <c r="G5750" s="27">
        <v>31329</v>
      </c>
      <c r="H5750">
        <v>30</v>
      </c>
      <c r="I5750" t="s">
        <v>244</v>
      </c>
      <c r="J5750" t="s">
        <v>1115</v>
      </c>
      <c r="K5750">
        <v>0</v>
      </c>
      <c r="L5750">
        <v>3</v>
      </c>
      <c r="M5750">
        <v>0</v>
      </c>
      <c r="N5750">
        <v>0</v>
      </c>
      <c r="O5750">
        <v>6</v>
      </c>
      <c r="P5750">
        <v>-1</v>
      </c>
      <c r="Q5750" s="28">
        <v>41320.172222222223</v>
      </c>
      <c r="R5750" s="28">
        <v>41321.055555555555</v>
      </c>
      <c r="S5750" t="s">
        <v>19350</v>
      </c>
      <c r="T5750" s="27">
        <v>41320</v>
      </c>
      <c r="V5750">
        <v>1</v>
      </c>
      <c r="W5750" t="s">
        <v>36</v>
      </c>
      <c r="X5750" t="s">
        <v>279</v>
      </c>
      <c r="Y5750">
        <v>1</v>
      </c>
      <c r="AA5750" t="s">
        <v>19351</v>
      </c>
      <c r="AB5750" t="s">
        <v>36</v>
      </c>
      <c r="AD5750" s="27">
        <v>42187</v>
      </c>
      <c r="AE5750" t="s">
        <v>412</v>
      </c>
      <c r="AH5750">
        <v>0</v>
      </c>
      <c r="AN5750" t="s">
        <v>238</v>
      </c>
      <c r="AO5750">
        <v>2</v>
      </c>
      <c r="AP5750" t="s">
        <v>239</v>
      </c>
      <c r="AQ5750" s="27">
        <v>41321</v>
      </c>
      <c r="AR5750" t="s">
        <v>240</v>
      </c>
      <c r="AS5750">
        <v>3</v>
      </c>
      <c r="AT5750" t="s">
        <v>239</v>
      </c>
      <c r="AU5750" s="27">
        <v>41321</v>
      </c>
    </row>
    <row r="5751" spans="1:47" x14ac:dyDescent="0.2">
      <c r="A5751">
        <v>5750</v>
      </c>
      <c r="B5751" t="s">
        <v>19352</v>
      </c>
      <c r="C5751" t="s">
        <v>663</v>
      </c>
      <c r="D5751" t="s">
        <v>331</v>
      </c>
      <c r="E5751" s="27">
        <v>41438</v>
      </c>
      <c r="F5751" t="s">
        <v>233</v>
      </c>
      <c r="G5751" s="27">
        <v>22072</v>
      </c>
      <c r="H5751">
        <v>55</v>
      </c>
      <c r="I5751" t="s">
        <v>234</v>
      </c>
      <c r="J5751" t="s">
        <v>250</v>
      </c>
      <c r="K5751">
        <v>0</v>
      </c>
      <c r="L5751">
        <v>6</v>
      </c>
      <c r="M5751">
        <v>0</v>
      </c>
      <c r="N5751">
        <v>0</v>
      </c>
      <c r="O5751">
        <v>12</v>
      </c>
      <c r="P5751">
        <v>-69</v>
      </c>
      <c r="Q5751" s="28">
        <v>41369.102083333331</v>
      </c>
      <c r="R5751" s="28">
        <v>41438.487500000003</v>
      </c>
      <c r="S5751" t="s">
        <v>19353</v>
      </c>
      <c r="T5751" s="27">
        <v>41368</v>
      </c>
      <c r="V5751">
        <v>70</v>
      </c>
      <c r="W5751" t="s">
        <v>32</v>
      </c>
      <c r="X5751" t="s">
        <v>261</v>
      </c>
      <c r="Y5751">
        <v>1</v>
      </c>
      <c r="AA5751" t="s">
        <v>19354</v>
      </c>
      <c r="AB5751" t="s">
        <v>32</v>
      </c>
      <c r="AC5751">
        <v>0</v>
      </c>
      <c r="AD5751" s="27">
        <v>41729</v>
      </c>
      <c r="AE5751" t="s">
        <v>729</v>
      </c>
      <c r="AF5751" s="27">
        <v>41729</v>
      </c>
      <c r="AG5751" s="27">
        <v>41807</v>
      </c>
      <c r="AH5751">
        <v>1</v>
      </c>
      <c r="AJ5751" t="s">
        <v>19354</v>
      </c>
      <c r="AK5751" t="s">
        <v>312</v>
      </c>
      <c r="AL5751" s="27">
        <v>41729</v>
      </c>
      <c r="AM5751" t="s">
        <v>729</v>
      </c>
      <c r="AN5751" t="s">
        <v>238</v>
      </c>
      <c r="AO5751">
        <v>2</v>
      </c>
      <c r="AP5751" t="s">
        <v>239</v>
      </c>
      <c r="AQ5751" s="27">
        <v>41438</v>
      </c>
      <c r="AR5751" t="s">
        <v>240</v>
      </c>
      <c r="AS5751">
        <v>6</v>
      </c>
      <c r="AT5751" t="s">
        <v>246</v>
      </c>
      <c r="AU5751" s="27">
        <v>41438</v>
      </c>
    </row>
    <row r="5752" spans="1:47" x14ac:dyDescent="0.2">
      <c r="A5752">
        <v>5751</v>
      </c>
      <c r="B5752" t="s">
        <v>19355</v>
      </c>
      <c r="C5752" t="s">
        <v>19356</v>
      </c>
      <c r="D5752" t="s">
        <v>1787</v>
      </c>
      <c r="E5752" s="27">
        <v>41380</v>
      </c>
      <c r="F5752" t="s">
        <v>233</v>
      </c>
      <c r="G5752" s="27">
        <v>32042</v>
      </c>
      <c r="H5752">
        <v>28</v>
      </c>
      <c r="I5752" t="s">
        <v>244</v>
      </c>
      <c r="J5752" t="s">
        <v>250</v>
      </c>
      <c r="K5752">
        <v>0</v>
      </c>
      <c r="L5752">
        <v>5</v>
      </c>
      <c r="M5752">
        <v>0</v>
      </c>
      <c r="N5752">
        <v>0</v>
      </c>
      <c r="O5752">
        <v>0</v>
      </c>
      <c r="W5752" t="s">
        <v>237</v>
      </c>
      <c r="Y5752">
        <v>-1</v>
      </c>
      <c r="AB5752" t="s">
        <v>237</v>
      </c>
      <c r="AH5752">
        <v>0</v>
      </c>
      <c r="AN5752" t="s">
        <v>238</v>
      </c>
      <c r="AO5752">
        <v>4</v>
      </c>
      <c r="AP5752" t="s">
        <v>239</v>
      </c>
      <c r="AQ5752" s="27">
        <v>41380</v>
      </c>
      <c r="AR5752" t="s">
        <v>240</v>
      </c>
      <c r="AS5752">
        <v>5</v>
      </c>
      <c r="AT5752" t="s">
        <v>246</v>
      </c>
      <c r="AU5752" s="27">
        <v>41380</v>
      </c>
    </row>
    <row r="5753" spans="1:47" x14ac:dyDescent="0.2">
      <c r="A5753">
        <v>5752</v>
      </c>
      <c r="B5753" t="s">
        <v>19357</v>
      </c>
      <c r="C5753" t="s">
        <v>1338</v>
      </c>
      <c r="D5753" t="s">
        <v>6499</v>
      </c>
      <c r="E5753" s="27">
        <v>41981</v>
      </c>
      <c r="F5753" t="s">
        <v>233</v>
      </c>
      <c r="G5753" s="27">
        <v>35357</v>
      </c>
      <c r="H5753">
        <v>19</v>
      </c>
      <c r="I5753" t="s">
        <v>259</v>
      </c>
      <c r="J5753" t="s">
        <v>250</v>
      </c>
      <c r="K5753">
        <v>0</v>
      </c>
      <c r="L5753">
        <v>3</v>
      </c>
      <c r="M5753">
        <v>0</v>
      </c>
      <c r="N5753">
        <v>0</v>
      </c>
      <c r="O5753">
        <v>1</v>
      </c>
      <c r="P5753">
        <v>-3</v>
      </c>
      <c r="Q5753" s="28">
        <v>41978.068055555559</v>
      </c>
      <c r="R5753" s="28">
        <v>41979.053472222222</v>
      </c>
      <c r="S5753" t="s">
        <v>19358</v>
      </c>
      <c r="T5753" s="27">
        <v>41978</v>
      </c>
      <c r="V5753">
        <v>3</v>
      </c>
      <c r="W5753" t="s">
        <v>32</v>
      </c>
      <c r="X5753" t="s">
        <v>4298</v>
      </c>
      <c r="Y5753">
        <v>0</v>
      </c>
      <c r="AB5753" t="s">
        <v>237</v>
      </c>
      <c r="AH5753">
        <v>0</v>
      </c>
      <c r="AN5753" t="s">
        <v>238</v>
      </c>
      <c r="AO5753">
        <v>7</v>
      </c>
      <c r="AP5753" t="s">
        <v>246</v>
      </c>
      <c r="AQ5753" s="27">
        <v>41981</v>
      </c>
      <c r="AR5753" t="s">
        <v>240</v>
      </c>
      <c r="AS5753">
        <v>3</v>
      </c>
      <c r="AT5753" t="s">
        <v>239</v>
      </c>
      <c r="AU5753" s="27">
        <v>41981</v>
      </c>
    </row>
    <row r="5754" spans="1:47" x14ac:dyDescent="0.2">
      <c r="A5754">
        <v>5753</v>
      </c>
      <c r="B5754" t="s">
        <v>19359</v>
      </c>
      <c r="C5754" t="s">
        <v>2056</v>
      </c>
      <c r="D5754" t="s">
        <v>19360</v>
      </c>
      <c r="E5754" s="27">
        <v>41293</v>
      </c>
      <c r="F5754" t="s">
        <v>233</v>
      </c>
      <c r="G5754" s="27">
        <v>31337</v>
      </c>
      <c r="H5754">
        <v>30</v>
      </c>
      <c r="I5754" t="s">
        <v>244</v>
      </c>
      <c r="J5754" t="s">
        <v>245</v>
      </c>
      <c r="K5754">
        <v>0</v>
      </c>
      <c r="L5754">
        <v>4</v>
      </c>
      <c r="M5754">
        <v>0</v>
      </c>
      <c r="N5754">
        <v>0</v>
      </c>
      <c r="O5754">
        <v>0</v>
      </c>
      <c r="P5754">
        <v>0</v>
      </c>
      <c r="Q5754" s="28">
        <v>41293.095833333333</v>
      </c>
      <c r="R5754" s="28">
        <v>41349.472916666666</v>
      </c>
      <c r="S5754" t="s">
        <v>19361</v>
      </c>
      <c r="T5754" s="27">
        <v>41292</v>
      </c>
      <c r="V5754">
        <v>1</v>
      </c>
      <c r="W5754" t="s">
        <v>36</v>
      </c>
      <c r="X5754" t="s">
        <v>780</v>
      </c>
      <c r="Y5754">
        <v>0</v>
      </c>
      <c r="AB5754" t="s">
        <v>237</v>
      </c>
      <c r="AH5754">
        <v>0</v>
      </c>
      <c r="AN5754" t="s">
        <v>238</v>
      </c>
      <c r="AO5754">
        <v>5</v>
      </c>
      <c r="AP5754" t="s">
        <v>246</v>
      </c>
      <c r="AQ5754" s="27">
        <v>41293</v>
      </c>
      <c r="AR5754" t="s">
        <v>240</v>
      </c>
      <c r="AS5754">
        <v>4</v>
      </c>
      <c r="AT5754" t="s">
        <v>239</v>
      </c>
      <c r="AU5754" s="27">
        <v>41293</v>
      </c>
    </row>
    <row r="5755" spans="1:47" x14ac:dyDescent="0.2">
      <c r="A5755">
        <v>5754</v>
      </c>
      <c r="B5755" t="s">
        <v>19362</v>
      </c>
      <c r="C5755" t="s">
        <v>3130</v>
      </c>
      <c r="D5755" t="s">
        <v>2683</v>
      </c>
      <c r="E5755" s="27">
        <v>41968</v>
      </c>
      <c r="F5755" t="s">
        <v>233</v>
      </c>
      <c r="G5755" s="27">
        <v>29853</v>
      </c>
      <c r="H5755">
        <v>34</v>
      </c>
      <c r="I5755" t="s">
        <v>244</v>
      </c>
      <c r="J5755" t="s">
        <v>250</v>
      </c>
      <c r="K5755">
        <v>0</v>
      </c>
      <c r="L5755">
        <v>4</v>
      </c>
      <c r="M5755">
        <v>0</v>
      </c>
      <c r="N5755">
        <v>0</v>
      </c>
      <c r="O5755">
        <v>13</v>
      </c>
      <c r="P5755">
        <v>-1</v>
      </c>
      <c r="Q5755" s="28">
        <v>41967.298611111109</v>
      </c>
      <c r="R5755" s="28">
        <v>41968.106249999997</v>
      </c>
      <c r="S5755" t="s">
        <v>19363</v>
      </c>
      <c r="T5755" s="27">
        <v>41967</v>
      </c>
      <c r="V5755">
        <v>1</v>
      </c>
      <c r="W5755" t="s">
        <v>32</v>
      </c>
      <c r="X5755" t="s">
        <v>300</v>
      </c>
      <c r="Y5755">
        <v>1</v>
      </c>
      <c r="AA5755" t="s">
        <v>19364</v>
      </c>
      <c r="AB5755" t="s">
        <v>36</v>
      </c>
      <c r="AC5755">
        <v>0</v>
      </c>
      <c r="AD5755" s="27">
        <v>42442</v>
      </c>
      <c r="AE5755" t="s">
        <v>724</v>
      </c>
      <c r="AF5755" s="27">
        <v>42442</v>
      </c>
      <c r="AG5755" s="27">
        <v>42443</v>
      </c>
      <c r="AH5755">
        <v>0</v>
      </c>
      <c r="AN5755" t="s">
        <v>238</v>
      </c>
      <c r="AO5755">
        <v>1</v>
      </c>
      <c r="AP5755" t="s">
        <v>239</v>
      </c>
      <c r="AQ5755" s="27">
        <v>41968</v>
      </c>
      <c r="AR5755" t="s">
        <v>240</v>
      </c>
      <c r="AS5755">
        <v>4</v>
      </c>
      <c r="AT5755" t="s">
        <v>239</v>
      </c>
      <c r="AU5755" s="27">
        <v>41968</v>
      </c>
    </row>
    <row r="5756" spans="1:47" x14ac:dyDescent="0.2">
      <c r="A5756">
        <v>5755</v>
      </c>
      <c r="B5756" t="s">
        <v>19365</v>
      </c>
      <c r="C5756" t="s">
        <v>575</v>
      </c>
      <c r="D5756" t="s">
        <v>19366</v>
      </c>
      <c r="E5756" s="27">
        <v>41481</v>
      </c>
      <c r="F5756" t="s">
        <v>233</v>
      </c>
      <c r="G5756" s="27">
        <v>21706</v>
      </c>
      <c r="H5756">
        <v>56</v>
      </c>
      <c r="I5756" t="s">
        <v>234</v>
      </c>
      <c r="J5756" t="s">
        <v>245</v>
      </c>
      <c r="K5756">
        <v>0</v>
      </c>
      <c r="L5756">
        <v>1</v>
      </c>
      <c r="M5756">
        <v>0</v>
      </c>
      <c r="N5756">
        <v>0</v>
      </c>
      <c r="O5756">
        <v>2</v>
      </c>
      <c r="P5756">
        <v>-39</v>
      </c>
      <c r="Q5756" s="28">
        <v>41442.111805555556</v>
      </c>
      <c r="R5756" s="28">
        <v>41443.27847222222</v>
      </c>
      <c r="S5756" t="s">
        <v>19367</v>
      </c>
      <c r="T5756" s="27">
        <v>41442</v>
      </c>
      <c r="V5756">
        <v>39</v>
      </c>
      <c r="W5756" t="s">
        <v>32</v>
      </c>
      <c r="X5756" t="s">
        <v>2518</v>
      </c>
      <c r="Y5756">
        <v>0</v>
      </c>
      <c r="AB5756" t="s">
        <v>237</v>
      </c>
      <c r="AH5756">
        <v>0</v>
      </c>
      <c r="AN5756" t="s">
        <v>238</v>
      </c>
      <c r="AO5756">
        <v>1</v>
      </c>
      <c r="AP5756" t="s">
        <v>239</v>
      </c>
      <c r="AQ5756" s="27">
        <v>41481</v>
      </c>
      <c r="AR5756" t="s">
        <v>240</v>
      </c>
      <c r="AS5756">
        <v>1</v>
      </c>
      <c r="AT5756" t="s">
        <v>239</v>
      </c>
      <c r="AU5756" s="27">
        <v>41481</v>
      </c>
    </row>
    <row r="5757" spans="1:47" x14ac:dyDescent="0.2">
      <c r="A5757">
        <v>5756</v>
      </c>
      <c r="B5757" t="s">
        <v>19368</v>
      </c>
      <c r="C5757" t="s">
        <v>2404</v>
      </c>
      <c r="D5757" t="s">
        <v>19369</v>
      </c>
      <c r="E5757" s="27">
        <v>41542</v>
      </c>
      <c r="F5757" t="s">
        <v>233</v>
      </c>
      <c r="G5757" s="27">
        <v>30188</v>
      </c>
      <c r="H5757">
        <v>33</v>
      </c>
      <c r="I5757" t="s">
        <v>244</v>
      </c>
      <c r="J5757" t="s">
        <v>250</v>
      </c>
      <c r="K5757">
        <v>0</v>
      </c>
      <c r="L5757">
        <v>6</v>
      </c>
      <c r="M5757">
        <v>0</v>
      </c>
      <c r="N5757">
        <v>0</v>
      </c>
      <c r="O5757">
        <v>4</v>
      </c>
      <c r="P5757">
        <v>0</v>
      </c>
      <c r="Q5757" s="28">
        <v>41542.515972222223</v>
      </c>
      <c r="R5757" s="28">
        <v>41542.339583333334</v>
      </c>
      <c r="S5757" t="s">
        <v>19370</v>
      </c>
      <c r="T5757" s="27">
        <v>41541</v>
      </c>
      <c r="V5757">
        <v>1</v>
      </c>
      <c r="W5757" t="s">
        <v>32</v>
      </c>
      <c r="X5757" t="s">
        <v>348</v>
      </c>
      <c r="Y5757">
        <v>0</v>
      </c>
      <c r="AB5757" t="s">
        <v>237</v>
      </c>
      <c r="AH5757">
        <v>0</v>
      </c>
      <c r="AN5757" t="s">
        <v>238</v>
      </c>
      <c r="AO5757">
        <v>2</v>
      </c>
      <c r="AP5757" t="s">
        <v>239</v>
      </c>
      <c r="AQ5757" s="27">
        <v>41542</v>
      </c>
      <c r="AR5757" t="s">
        <v>240</v>
      </c>
      <c r="AS5757">
        <v>6</v>
      </c>
      <c r="AT5757" t="s">
        <v>246</v>
      </c>
      <c r="AU5757" s="27">
        <v>41542</v>
      </c>
    </row>
    <row r="5758" spans="1:47" x14ac:dyDescent="0.2">
      <c r="A5758">
        <v>5757</v>
      </c>
      <c r="B5758" t="s">
        <v>19371</v>
      </c>
      <c r="C5758" t="s">
        <v>19372</v>
      </c>
      <c r="D5758" t="s">
        <v>357</v>
      </c>
      <c r="E5758" s="27">
        <v>41505</v>
      </c>
      <c r="F5758" t="s">
        <v>233</v>
      </c>
      <c r="G5758" s="27">
        <v>31910</v>
      </c>
      <c r="H5758">
        <v>28</v>
      </c>
      <c r="I5758" t="s">
        <v>244</v>
      </c>
      <c r="J5758" t="s">
        <v>250</v>
      </c>
      <c r="K5758">
        <v>0</v>
      </c>
      <c r="L5758">
        <v>2</v>
      </c>
      <c r="M5758">
        <v>0</v>
      </c>
      <c r="N5758">
        <v>0</v>
      </c>
      <c r="O5758">
        <v>1</v>
      </c>
      <c r="P5758">
        <v>-1</v>
      </c>
      <c r="Q5758" s="28">
        <v>41504.309027777781</v>
      </c>
      <c r="R5758" s="28">
        <v>41505.375694444447</v>
      </c>
      <c r="S5758" t="s">
        <v>19373</v>
      </c>
      <c r="T5758" s="27">
        <v>41504</v>
      </c>
      <c r="V5758">
        <v>1</v>
      </c>
      <c r="W5758" t="s">
        <v>36</v>
      </c>
      <c r="X5758" t="s">
        <v>279</v>
      </c>
      <c r="Y5758">
        <v>0</v>
      </c>
      <c r="AB5758" t="s">
        <v>237</v>
      </c>
      <c r="AH5758">
        <v>0</v>
      </c>
      <c r="AN5758" t="s">
        <v>238</v>
      </c>
      <c r="AO5758">
        <v>3</v>
      </c>
      <c r="AP5758" t="s">
        <v>239</v>
      </c>
      <c r="AQ5758" s="27">
        <v>41505</v>
      </c>
      <c r="AR5758" t="s">
        <v>240</v>
      </c>
      <c r="AS5758">
        <v>2</v>
      </c>
      <c r="AT5758" t="s">
        <v>239</v>
      </c>
      <c r="AU5758" s="27">
        <v>41505</v>
      </c>
    </row>
    <row r="5759" spans="1:47" x14ac:dyDescent="0.2">
      <c r="A5759">
        <v>5758</v>
      </c>
      <c r="B5759" t="s">
        <v>19374</v>
      </c>
      <c r="C5759" t="s">
        <v>19375</v>
      </c>
      <c r="D5759" t="s">
        <v>2520</v>
      </c>
      <c r="E5759" s="27">
        <v>41877</v>
      </c>
      <c r="F5759" t="s">
        <v>294</v>
      </c>
      <c r="G5759" s="27">
        <v>27055</v>
      </c>
      <c r="H5759">
        <v>42</v>
      </c>
      <c r="I5759" t="s">
        <v>244</v>
      </c>
      <c r="J5759" t="s">
        <v>250</v>
      </c>
      <c r="K5759">
        <v>0</v>
      </c>
      <c r="L5759">
        <v>7</v>
      </c>
      <c r="M5759">
        <v>0</v>
      </c>
      <c r="N5759">
        <v>0</v>
      </c>
      <c r="O5759">
        <v>5</v>
      </c>
      <c r="P5759">
        <v>0</v>
      </c>
      <c r="Q5759" s="28">
        <v>41877.113888888889</v>
      </c>
      <c r="R5759" s="28">
        <v>42047.246527777781</v>
      </c>
      <c r="S5759" t="s">
        <v>19376</v>
      </c>
      <c r="T5759" s="27">
        <v>41877</v>
      </c>
      <c r="V5759">
        <v>0</v>
      </c>
      <c r="W5759" t="s">
        <v>36</v>
      </c>
      <c r="X5759" t="s">
        <v>324</v>
      </c>
      <c r="Y5759">
        <v>0</v>
      </c>
      <c r="AB5759" t="s">
        <v>237</v>
      </c>
      <c r="AH5759">
        <v>0</v>
      </c>
      <c r="AN5759" t="s">
        <v>238</v>
      </c>
      <c r="AO5759">
        <v>4</v>
      </c>
      <c r="AP5759" t="s">
        <v>239</v>
      </c>
      <c r="AQ5759" s="27">
        <v>41877</v>
      </c>
      <c r="AR5759" t="s">
        <v>240</v>
      </c>
      <c r="AS5759">
        <v>7</v>
      </c>
      <c r="AT5759" t="s">
        <v>246</v>
      </c>
      <c r="AU5759" s="27">
        <v>41877</v>
      </c>
    </row>
    <row r="5760" spans="1:47" x14ac:dyDescent="0.2">
      <c r="A5760">
        <v>5759</v>
      </c>
      <c r="B5760" t="s">
        <v>19377</v>
      </c>
      <c r="C5760" t="s">
        <v>963</v>
      </c>
      <c r="D5760" t="s">
        <v>19378</v>
      </c>
      <c r="E5760" s="27">
        <v>41355</v>
      </c>
      <c r="F5760" t="s">
        <v>233</v>
      </c>
      <c r="G5760" s="27">
        <v>31840</v>
      </c>
      <c r="H5760">
        <v>29</v>
      </c>
      <c r="I5760" t="s">
        <v>244</v>
      </c>
      <c r="J5760" t="s">
        <v>250</v>
      </c>
      <c r="K5760">
        <v>0</v>
      </c>
      <c r="L5760">
        <v>8</v>
      </c>
      <c r="M5760">
        <v>0</v>
      </c>
      <c r="N5760">
        <v>0</v>
      </c>
      <c r="O5760">
        <v>1</v>
      </c>
      <c r="P5760">
        <v>-1</v>
      </c>
      <c r="Q5760" s="28">
        <v>41354.23541666667</v>
      </c>
      <c r="R5760" s="28">
        <v>41395.112500000003</v>
      </c>
      <c r="S5760" t="s">
        <v>19379</v>
      </c>
      <c r="T5760" s="27">
        <v>41354</v>
      </c>
      <c r="V5760">
        <v>1</v>
      </c>
      <c r="W5760" t="s">
        <v>32</v>
      </c>
      <c r="X5760" t="s">
        <v>2518</v>
      </c>
      <c r="Y5760">
        <v>0</v>
      </c>
      <c r="AB5760" t="s">
        <v>237</v>
      </c>
      <c r="AH5760">
        <v>0</v>
      </c>
      <c r="AN5760" t="s">
        <v>238</v>
      </c>
      <c r="AO5760">
        <v>8</v>
      </c>
      <c r="AP5760" t="s">
        <v>269</v>
      </c>
      <c r="AQ5760" s="27">
        <v>41355</v>
      </c>
      <c r="AR5760" t="s">
        <v>240</v>
      </c>
      <c r="AS5760">
        <v>8</v>
      </c>
      <c r="AT5760" t="s">
        <v>269</v>
      </c>
      <c r="AU5760" s="27">
        <v>41355</v>
      </c>
    </row>
    <row r="5761" spans="1:47" x14ac:dyDescent="0.2">
      <c r="A5761">
        <v>5760</v>
      </c>
      <c r="B5761" t="s">
        <v>19380</v>
      </c>
      <c r="C5761" t="s">
        <v>7108</v>
      </c>
      <c r="D5761" t="s">
        <v>19381</v>
      </c>
      <c r="E5761" s="27">
        <v>41714</v>
      </c>
      <c r="F5761" t="s">
        <v>233</v>
      </c>
      <c r="G5761" s="27">
        <v>28503</v>
      </c>
      <c r="H5761">
        <v>38</v>
      </c>
      <c r="I5761" t="s">
        <v>244</v>
      </c>
      <c r="J5761" t="s">
        <v>245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-1</v>
      </c>
      <c r="Q5761" s="28">
        <v>41713.473611111112</v>
      </c>
      <c r="R5761" s="28">
        <v>41714.352083333331</v>
      </c>
      <c r="S5761" t="s">
        <v>19382</v>
      </c>
      <c r="T5761" s="27">
        <v>41713</v>
      </c>
      <c r="V5761">
        <v>1</v>
      </c>
      <c r="W5761" t="s">
        <v>36</v>
      </c>
      <c r="X5761" t="s">
        <v>5947</v>
      </c>
      <c r="Y5761">
        <v>0</v>
      </c>
      <c r="AB5761" t="s">
        <v>237</v>
      </c>
      <c r="AH5761">
        <v>0</v>
      </c>
      <c r="AN5761" t="s">
        <v>238</v>
      </c>
      <c r="AO5761">
        <v>1</v>
      </c>
      <c r="AP5761" t="s">
        <v>239</v>
      </c>
      <c r="AQ5761" s="27">
        <v>41714</v>
      </c>
      <c r="AR5761" t="s">
        <v>240</v>
      </c>
      <c r="AS5761">
        <v>1</v>
      </c>
      <c r="AT5761" t="s">
        <v>239</v>
      </c>
      <c r="AU5761" s="27">
        <v>41714</v>
      </c>
    </row>
    <row r="5762" spans="1:47" x14ac:dyDescent="0.2">
      <c r="A5762">
        <v>5761</v>
      </c>
      <c r="B5762" t="s">
        <v>19383</v>
      </c>
      <c r="C5762" t="s">
        <v>3041</v>
      </c>
      <c r="D5762" t="s">
        <v>19384</v>
      </c>
      <c r="E5762" s="27">
        <v>41723</v>
      </c>
      <c r="F5762" t="s">
        <v>233</v>
      </c>
      <c r="G5762" s="27">
        <v>28843</v>
      </c>
      <c r="H5762">
        <v>37</v>
      </c>
      <c r="I5762" t="s">
        <v>244</v>
      </c>
      <c r="J5762" t="s">
        <v>245</v>
      </c>
      <c r="K5762">
        <v>0</v>
      </c>
      <c r="L5762">
        <v>3</v>
      </c>
      <c r="M5762">
        <v>0</v>
      </c>
      <c r="N5762">
        <v>0</v>
      </c>
      <c r="O5762">
        <v>0</v>
      </c>
      <c r="P5762">
        <v>-1</v>
      </c>
      <c r="Q5762" s="28">
        <v>41722.40347222222</v>
      </c>
      <c r="R5762" s="28">
        <v>41723.370833333334</v>
      </c>
      <c r="S5762" t="s">
        <v>19385</v>
      </c>
      <c r="T5762" s="27">
        <v>41722</v>
      </c>
      <c r="V5762">
        <v>1</v>
      </c>
      <c r="W5762" t="s">
        <v>32</v>
      </c>
      <c r="X5762" t="s">
        <v>254</v>
      </c>
      <c r="Y5762">
        <v>0</v>
      </c>
      <c r="AB5762" t="s">
        <v>237</v>
      </c>
      <c r="AH5762">
        <v>0</v>
      </c>
      <c r="AN5762" t="s">
        <v>238</v>
      </c>
      <c r="AO5762">
        <v>2</v>
      </c>
      <c r="AP5762" t="s">
        <v>239</v>
      </c>
      <c r="AQ5762" s="27">
        <v>41723</v>
      </c>
      <c r="AR5762" t="s">
        <v>240</v>
      </c>
      <c r="AS5762">
        <v>3</v>
      </c>
      <c r="AT5762" t="s">
        <v>239</v>
      </c>
      <c r="AU5762" s="27">
        <v>41723</v>
      </c>
    </row>
    <row r="5763" spans="1:47" x14ac:dyDescent="0.2">
      <c r="A5763">
        <v>5762</v>
      </c>
      <c r="B5763" t="s">
        <v>19386</v>
      </c>
      <c r="C5763" t="s">
        <v>3122</v>
      </c>
      <c r="D5763" t="s">
        <v>19387</v>
      </c>
      <c r="E5763" s="27">
        <v>41605</v>
      </c>
      <c r="F5763" t="s">
        <v>294</v>
      </c>
      <c r="G5763" s="27">
        <v>30076</v>
      </c>
      <c r="H5763">
        <v>33</v>
      </c>
      <c r="I5763" t="s">
        <v>244</v>
      </c>
      <c r="J5763" t="s">
        <v>245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-1</v>
      </c>
      <c r="Q5763" s="28">
        <v>41604.48541666667</v>
      </c>
      <c r="R5763" s="28">
        <v>41605.393055555556</v>
      </c>
      <c r="S5763" t="s">
        <v>19388</v>
      </c>
      <c r="T5763" s="27">
        <v>41604</v>
      </c>
      <c r="V5763">
        <v>1</v>
      </c>
      <c r="W5763" t="s">
        <v>36</v>
      </c>
      <c r="X5763" t="s">
        <v>780</v>
      </c>
      <c r="Y5763">
        <v>1</v>
      </c>
      <c r="AA5763" t="s">
        <v>19389</v>
      </c>
      <c r="AB5763" t="s">
        <v>36</v>
      </c>
      <c r="AD5763" s="27">
        <v>41731</v>
      </c>
      <c r="AE5763" t="s">
        <v>324</v>
      </c>
      <c r="AH5763">
        <v>0</v>
      </c>
      <c r="AN5763" t="s">
        <v>238</v>
      </c>
      <c r="AO5763">
        <v>1</v>
      </c>
      <c r="AP5763" t="s">
        <v>239</v>
      </c>
      <c r="AQ5763" s="27">
        <v>41605</v>
      </c>
      <c r="AR5763" t="s">
        <v>240</v>
      </c>
      <c r="AS5763">
        <v>1</v>
      </c>
      <c r="AT5763" t="s">
        <v>239</v>
      </c>
      <c r="AU5763" s="27">
        <v>41605</v>
      </c>
    </row>
    <row r="5764" spans="1:47" x14ac:dyDescent="0.2">
      <c r="A5764">
        <v>5763</v>
      </c>
      <c r="B5764" t="s">
        <v>19390</v>
      </c>
      <c r="C5764" t="s">
        <v>2596</v>
      </c>
      <c r="D5764" t="s">
        <v>1325</v>
      </c>
      <c r="E5764" s="27">
        <v>41329</v>
      </c>
      <c r="F5764" t="s">
        <v>233</v>
      </c>
      <c r="G5764" s="27">
        <v>31376</v>
      </c>
      <c r="H5764">
        <v>30</v>
      </c>
      <c r="I5764" t="s">
        <v>244</v>
      </c>
      <c r="J5764" t="s">
        <v>353</v>
      </c>
      <c r="K5764">
        <v>0</v>
      </c>
      <c r="L5764">
        <v>2</v>
      </c>
      <c r="M5764">
        <v>0</v>
      </c>
      <c r="N5764">
        <v>0</v>
      </c>
      <c r="O5764">
        <v>0</v>
      </c>
      <c r="P5764">
        <v>0</v>
      </c>
      <c r="Q5764" s="28">
        <v>41329.183333333334</v>
      </c>
      <c r="R5764" s="28">
        <v>41329.276388888888</v>
      </c>
      <c r="S5764" t="s">
        <v>19391</v>
      </c>
      <c r="T5764" s="27">
        <v>41329</v>
      </c>
      <c r="V5764">
        <v>0</v>
      </c>
      <c r="W5764" t="s">
        <v>32</v>
      </c>
      <c r="X5764" t="s">
        <v>583</v>
      </c>
      <c r="Y5764">
        <v>0</v>
      </c>
      <c r="AB5764" t="s">
        <v>237</v>
      </c>
      <c r="AH5764">
        <v>0</v>
      </c>
      <c r="AN5764" t="s">
        <v>238</v>
      </c>
      <c r="AO5764">
        <v>2</v>
      </c>
      <c r="AP5764" t="s">
        <v>239</v>
      </c>
      <c r="AQ5764" s="27">
        <v>41329</v>
      </c>
      <c r="AR5764" t="s">
        <v>240</v>
      </c>
      <c r="AS5764">
        <v>2</v>
      </c>
      <c r="AT5764" t="s">
        <v>239</v>
      </c>
      <c r="AU5764" s="27">
        <v>41329</v>
      </c>
    </row>
    <row r="5765" spans="1:47" x14ac:dyDescent="0.2">
      <c r="A5765">
        <v>5764</v>
      </c>
      <c r="B5765" t="s">
        <v>19392</v>
      </c>
      <c r="C5765" t="s">
        <v>918</v>
      </c>
      <c r="D5765" t="s">
        <v>19393</v>
      </c>
      <c r="E5765" s="27">
        <v>41835</v>
      </c>
      <c r="F5765" t="s">
        <v>233</v>
      </c>
      <c r="G5765" s="27">
        <v>27737</v>
      </c>
      <c r="H5765">
        <v>40</v>
      </c>
      <c r="I5765" t="s">
        <v>244</v>
      </c>
      <c r="J5765" t="s">
        <v>250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-6</v>
      </c>
      <c r="Q5765" s="28">
        <v>41829.322222222225</v>
      </c>
      <c r="R5765" s="28">
        <v>41835.427777777775</v>
      </c>
      <c r="S5765" t="s">
        <v>19394</v>
      </c>
      <c r="T5765" s="27">
        <v>41829</v>
      </c>
      <c r="V5765">
        <v>6</v>
      </c>
      <c r="W5765" t="s">
        <v>32</v>
      </c>
      <c r="X5765" t="s">
        <v>19395</v>
      </c>
      <c r="Y5765">
        <v>0</v>
      </c>
      <c r="AB5765" t="s">
        <v>237</v>
      </c>
      <c r="AH5765">
        <v>0</v>
      </c>
      <c r="AN5765" t="s">
        <v>238</v>
      </c>
      <c r="AO5765">
        <v>1</v>
      </c>
      <c r="AP5765" t="s">
        <v>239</v>
      </c>
      <c r="AQ5765" s="27">
        <v>41835</v>
      </c>
      <c r="AR5765" t="s">
        <v>240</v>
      </c>
      <c r="AS5765">
        <v>1</v>
      </c>
      <c r="AT5765" t="s">
        <v>239</v>
      </c>
      <c r="AU5765" s="27">
        <v>41835</v>
      </c>
    </row>
    <row r="5766" spans="1:47" x14ac:dyDescent="0.2">
      <c r="A5766">
        <v>5765</v>
      </c>
      <c r="B5766" t="s">
        <v>19396</v>
      </c>
      <c r="C5766" t="s">
        <v>8728</v>
      </c>
      <c r="D5766" t="s">
        <v>3497</v>
      </c>
      <c r="E5766" s="27">
        <v>41373</v>
      </c>
      <c r="F5766" t="s">
        <v>233</v>
      </c>
      <c r="G5766" s="27">
        <v>23515</v>
      </c>
      <c r="H5766">
        <v>51</v>
      </c>
      <c r="I5766" t="s">
        <v>234</v>
      </c>
      <c r="J5766" t="s">
        <v>250</v>
      </c>
      <c r="K5766">
        <v>1</v>
      </c>
      <c r="L5766">
        <v>9</v>
      </c>
      <c r="M5766">
        <v>0</v>
      </c>
      <c r="N5766">
        <v>1</v>
      </c>
      <c r="O5766">
        <v>19</v>
      </c>
      <c r="P5766">
        <v>-1</v>
      </c>
      <c r="Q5766" s="28">
        <v>41372.282638888886</v>
      </c>
      <c r="R5766" s="28">
        <v>41385.496527777781</v>
      </c>
      <c r="S5766" t="s">
        <v>19397</v>
      </c>
      <c r="T5766" s="27">
        <v>41372</v>
      </c>
      <c r="V5766">
        <v>1</v>
      </c>
      <c r="W5766" t="s">
        <v>32</v>
      </c>
      <c r="X5766" t="s">
        <v>494</v>
      </c>
      <c r="Y5766">
        <v>0</v>
      </c>
      <c r="AB5766" t="s">
        <v>237</v>
      </c>
      <c r="AH5766">
        <v>0</v>
      </c>
      <c r="AN5766" t="s">
        <v>238</v>
      </c>
      <c r="AO5766">
        <v>4</v>
      </c>
      <c r="AP5766" t="s">
        <v>239</v>
      </c>
      <c r="AQ5766" s="27">
        <v>41373</v>
      </c>
      <c r="AR5766" t="s">
        <v>240</v>
      </c>
      <c r="AS5766">
        <v>9</v>
      </c>
      <c r="AT5766" t="s">
        <v>269</v>
      </c>
      <c r="AU5766" s="27">
        <v>41373</v>
      </c>
    </row>
    <row r="5767" spans="1:47" x14ac:dyDescent="0.2">
      <c r="A5767">
        <v>5766</v>
      </c>
      <c r="B5767" t="s">
        <v>19398</v>
      </c>
      <c r="C5767" t="s">
        <v>19399</v>
      </c>
      <c r="D5767" t="s">
        <v>13334</v>
      </c>
      <c r="E5767" s="27">
        <v>41949</v>
      </c>
      <c r="F5767" t="s">
        <v>294</v>
      </c>
      <c r="G5767" s="27">
        <v>27078</v>
      </c>
      <c r="H5767">
        <v>42</v>
      </c>
      <c r="I5767" t="s">
        <v>244</v>
      </c>
      <c r="J5767" t="s">
        <v>250</v>
      </c>
      <c r="K5767">
        <v>0</v>
      </c>
      <c r="L5767">
        <v>9</v>
      </c>
      <c r="M5767">
        <v>0</v>
      </c>
      <c r="N5767">
        <v>0</v>
      </c>
      <c r="O5767">
        <v>3</v>
      </c>
      <c r="P5767">
        <v>-1</v>
      </c>
      <c r="Q5767" s="28">
        <v>41948.429166666669</v>
      </c>
      <c r="R5767" s="28">
        <v>41981.395138888889</v>
      </c>
      <c r="S5767" t="s">
        <v>19400</v>
      </c>
      <c r="T5767" s="27">
        <v>41948</v>
      </c>
      <c r="V5767">
        <v>1</v>
      </c>
      <c r="W5767" t="s">
        <v>32</v>
      </c>
      <c r="X5767" t="s">
        <v>402</v>
      </c>
      <c r="Y5767">
        <v>0</v>
      </c>
      <c r="AB5767" t="s">
        <v>237</v>
      </c>
      <c r="AH5767">
        <v>0</v>
      </c>
      <c r="AN5767" t="s">
        <v>238</v>
      </c>
      <c r="AO5767">
        <v>3</v>
      </c>
      <c r="AP5767" t="s">
        <v>239</v>
      </c>
      <c r="AQ5767" s="27">
        <v>41949</v>
      </c>
      <c r="AR5767" t="s">
        <v>240</v>
      </c>
      <c r="AS5767">
        <v>9</v>
      </c>
      <c r="AT5767" t="s">
        <v>269</v>
      </c>
      <c r="AU5767" s="27">
        <v>41949</v>
      </c>
    </row>
    <row r="5768" spans="1:47" x14ac:dyDescent="0.2">
      <c r="A5768">
        <v>5767</v>
      </c>
      <c r="B5768" t="s">
        <v>19401</v>
      </c>
      <c r="C5768" t="s">
        <v>803</v>
      </c>
      <c r="D5768" t="s">
        <v>18574</v>
      </c>
      <c r="E5768" s="27">
        <v>41961</v>
      </c>
      <c r="F5768" t="s">
        <v>233</v>
      </c>
      <c r="G5768" s="27">
        <v>29575</v>
      </c>
      <c r="H5768">
        <v>35</v>
      </c>
      <c r="I5768" t="s">
        <v>244</v>
      </c>
      <c r="J5768" t="s">
        <v>250</v>
      </c>
      <c r="K5768">
        <v>0</v>
      </c>
      <c r="L5768">
        <v>2</v>
      </c>
      <c r="M5768">
        <v>0</v>
      </c>
      <c r="N5768">
        <v>0</v>
      </c>
      <c r="O5768">
        <v>1</v>
      </c>
      <c r="S5768" t="s">
        <v>19402</v>
      </c>
      <c r="T5768" s="27">
        <v>40348</v>
      </c>
      <c r="V5768">
        <v>1613</v>
      </c>
      <c r="W5768" t="s">
        <v>36</v>
      </c>
      <c r="X5768" t="s">
        <v>5947</v>
      </c>
      <c r="Y5768">
        <v>0</v>
      </c>
      <c r="AB5768" t="s">
        <v>237</v>
      </c>
      <c r="AH5768">
        <v>0</v>
      </c>
      <c r="AN5768" t="s">
        <v>238</v>
      </c>
      <c r="AO5768">
        <v>1</v>
      </c>
      <c r="AP5768" t="s">
        <v>239</v>
      </c>
      <c r="AQ5768" s="27">
        <v>41961</v>
      </c>
      <c r="AR5768" t="s">
        <v>240</v>
      </c>
      <c r="AS5768">
        <v>2</v>
      </c>
      <c r="AT5768" t="s">
        <v>239</v>
      </c>
      <c r="AU5768" s="27">
        <v>41961</v>
      </c>
    </row>
    <row r="5769" spans="1:47" x14ac:dyDescent="0.2">
      <c r="A5769">
        <v>5768</v>
      </c>
      <c r="B5769" t="s">
        <v>19403</v>
      </c>
      <c r="C5769" t="s">
        <v>553</v>
      </c>
      <c r="D5769" t="s">
        <v>19404</v>
      </c>
      <c r="E5769" s="27">
        <v>41571</v>
      </c>
      <c r="F5769" t="s">
        <v>233</v>
      </c>
      <c r="G5769" s="27">
        <v>18583</v>
      </c>
      <c r="H5769">
        <v>65</v>
      </c>
      <c r="I5769" t="s">
        <v>234</v>
      </c>
      <c r="J5769" t="s">
        <v>250</v>
      </c>
      <c r="K5769">
        <v>0</v>
      </c>
      <c r="L5769">
        <v>5</v>
      </c>
      <c r="M5769">
        <v>0</v>
      </c>
      <c r="N5769">
        <v>0</v>
      </c>
      <c r="O5769">
        <v>7</v>
      </c>
      <c r="P5769">
        <v>-1</v>
      </c>
      <c r="Q5769" s="28">
        <v>41570.180555555555</v>
      </c>
      <c r="R5769" s="28">
        <v>41571.088194444441</v>
      </c>
      <c r="S5769" t="s">
        <v>19405</v>
      </c>
      <c r="T5769" s="27">
        <v>41570</v>
      </c>
      <c r="V5769">
        <v>1</v>
      </c>
      <c r="W5769" t="s">
        <v>36</v>
      </c>
      <c r="X5769" t="s">
        <v>412</v>
      </c>
      <c r="Y5769">
        <v>0</v>
      </c>
      <c r="AB5769" t="s">
        <v>237</v>
      </c>
      <c r="AH5769">
        <v>0</v>
      </c>
      <c r="AN5769" t="s">
        <v>238</v>
      </c>
      <c r="AO5769">
        <v>1</v>
      </c>
      <c r="AP5769" t="s">
        <v>239</v>
      </c>
      <c r="AQ5769" s="27">
        <v>41571</v>
      </c>
      <c r="AR5769" t="s">
        <v>240</v>
      </c>
      <c r="AS5769">
        <v>5</v>
      </c>
      <c r="AT5769" t="s">
        <v>246</v>
      </c>
      <c r="AU5769" s="27">
        <v>41571</v>
      </c>
    </row>
    <row r="5770" spans="1:47" x14ac:dyDescent="0.2">
      <c r="A5770">
        <v>5769</v>
      </c>
      <c r="B5770" t="s">
        <v>19406</v>
      </c>
      <c r="C5770" t="s">
        <v>19407</v>
      </c>
      <c r="D5770" t="s">
        <v>793</v>
      </c>
      <c r="E5770" s="27">
        <v>41624</v>
      </c>
      <c r="F5770" t="s">
        <v>294</v>
      </c>
      <c r="G5770" s="27">
        <v>30567</v>
      </c>
      <c r="H5770">
        <v>32</v>
      </c>
      <c r="I5770" t="s">
        <v>244</v>
      </c>
      <c r="J5770" t="s">
        <v>250</v>
      </c>
      <c r="K5770">
        <v>0</v>
      </c>
      <c r="L5770">
        <v>1</v>
      </c>
      <c r="M5770">
        <v>0</v>
      </c>
      <c r="N5770">
        <v>0</v>
      </c>
      <c r="O5770">
        <v>1</v>
      </c>
      <c r="P5770">
        <v>-1</v>
      </c>
      <c r="Q5770" s="28">
        <v>41623.231249999997</v>
      </c>
      <c r="R5770" s="28">
        <v>41624.044444444444</v>
      </c>
      <c r="S5770" t="s">
        <v>19408</v>
      </c>
      <c r="T5770" s="27">
        <v>41623</v>
      </c>
      <c r="V5770">
        <v>1</v>
      </c>
      <c r="W5770" t="s">
        <v>36</v>
      </c>
      <c r="X5770" t="s">
        <v>279</v>
      </c>
      <c r="Y5770">
        <v>0</v>
      </c>
      <c r="AB5770" t="s">
        <v>237</v>
      </c>
      <c r="AH5770">
        <v>0</v>
      </c>
      <c r="AN5770" t="s">
        <v>238</v>
      </c>
      <c r="AO5770">
        <v>1</v>
      </c>
      <c r="AP5770" t="s">
        <v>239</v>
      </c>
      <c r="AQ5770" s="27">
        <v>41624</v>
      </c>
      <c r="AR5770" t="s">
        <v>240</v>
      </c>
      <c r="AS5770">
        <v>1</v>
      </c>
      <c r="AT5770" t="s">
        <v>239</v>
      </c>
      <c r="AU5770" s="27">
        <v>41624</v>
      </c>
    </row>
    <row r="5771" spans="1:47" x14ac:dyDescent="0.2">
      <c r="A5771">
        <v>5770</v>
      </c>
      <c r="B5771" t="s">
        <v>19409</v>
      </c>
      <c r="C5771" t="s">
        <v>1188</v>
      </c>
      <c r="D5771" t="s">
        <v>4577</v>
      </c>
      <c r="E5771" s="27">
        <v>41764</v>
      </c>
      <c r="F5771" t="s">
        <v>294</v>
      </c>
      <c r="G5771" s="27">
        <v>28560</v>
      </c>
      <c r="H5771">
        <v>38</v>
      </c>
      <c r="I5771" t="s">
        <v>244</v>
      </c>
      <c r="J5771" t="s">
        <v>245</v>
      </c>
      <c r="K5771">
        <v>0</v>
      </c>
      <c r="L5771">
        <v>3</v>
      </c>
      <c r="M5771">
        <v>0</v>
      </c>
      <c r="N5771">
        <v>0</v>
      </c>
      <c r="O5771">
        <v>5</v>
      </c>
      <c r="P5771">
        <v>11</v>
      </c>
      <c r="Q5771" s="28">
        <v>41775.05972222222</v>
      </c>
      <c r="R5771" s="28">
        <v>41782.154166666667</v>
      </c>
      <c r="S5771" t="s">
        <v>19410</v>
      </c>
      <c r="T5771" s="27">
        <v>41749</v>
      </c>
      <c r="V5771">
        <v>15</v>
      </c>
      <c r="W5771" t="s">
        <v>32</v>
      </c>
      <c r="X5771" t="s">
        <v>974</v>
      </c>
      <c r="Y5771">
        <v>0</v>
      </c>
      <c r="AB5771" t="s">
        <v>237</v>
      </c>
      <c r="AH5771">
        <v>0</v>
      </c>
      <c r="AN5771" t="s">
        <v>238</v>
      </c>
      <c r="AO5771">
        <v>1</v>
      </c>
      <c r="AP5771" t="s">
        <v>239</v>
      </c>
      <c r="AQ5771" s="27">
        <v>41764</v>
      </c>
      <c r="AR5771" t="s">
        <v>240</v>
      </c>
      <c r="AS5771">
        <v>3</v>
      </c>
      <c r="AT5771" t="s">
        <v>239</v>
      </c>
      <c r="AU5771" s="27">
        <v>41764</v>
      </c>
    </row>
    <row r="5772" spans="1:47" x14ac:dyDescent="0.2">
      <c r="A5772">
        <v>5771</v>
      </c>
      <c r="B5772" t="s">
        <v>19411</v>
      </c>
      <c r="C5772" t="s">
        <v>19412</v>
      </c>
      <c r="D5772" t="s">
        <v>1087</v>
      </c>
      <c r="E5772" s="27">
        <v>41604</v>
      </c>
      <c r="F5772" t="s">
        <v>233</v>
      </c>
      <c r="G5772" s="27">
        <v>33822</v>
      </c>
      <c r="H5772">
        <v>23</v>
      </c>
      <c r="I5772" t="s">
        <v>259</v>
      </c>
      <c r="J5772" t="s">
        <v>250</v>
      </c>
      <c r="K5772">
        <v>0</v>
      </c>
      <c r="L5772">
        <v>7</v>
      </c>
      <c r="M5772">
        <v>0</v>
      </c>
      <c r="N5772">
        <v>0</v>
      </c>
      <c r="O5772">
        <v>0</v>
      </c>
      <c r="P5772">
        <v>-1</v>
      </c>
      <c r="Q5772" s="28">
        <v>41603.204861111109</v>
      </c>
      <c r="R5772" s="28">
        <v>41751.529861111114</v>
      </c>
      <c r="S5772" t="s">
        <v>19413</v>
      </c>
      <c r="T5772" s="27">
        <v>41603</v>
      </c>
      <c r="V5772">
        <v>1</v>
      </c>
      <c r="W5772" t="s">
        <v>32</v>
      </c>
      <c r="X5772" t="s">
        <v>567</v>
      </c>
      <c r="Y5772">
        <v>0</v>
      </c>
      <c r="AB5772" t="s">
        <v>237</v>
      </c>
      <c r="AH5772">
        <v>0</v>
      </c>
      <c r="AN5772" t="s">
        <v>238</v>
      </c>
      <c r="AO5772">
        <v>8</v>
      </c>
      <c r="AP5772" t="s">
        <v>269</v>
      </c>
      <c r="AQ5772" s="27">
        <v>41604</v>
      </c>
      <c r="AR5772" t="s">
        <v>240</v>
      </c>
      <c r="AS5772">
        <v>7</v>
      </c>
      <c r="AT5772" t="s">
        <v>246</v>
      </c>
      <c r="AU5772" s="27">
        <v>41604</v>
      </c>
    </row>
    <row r="5773" spans="1:47" x14ac:dyDescent="0.2">
      <c r="A5773">
        <v>5772</v>
      </c>
      <c r="B5773" t="s">
        <v>19414</v>
      </c>
      <c r="C5773" t="s">
        <v>830</v>
      </c>
      <c r="D5773" t="s">
        <v>19415</v>
      </c>
      <c r="E5773" s="27">
        <v>41372</v>
      </c>
      <c r="F5773" t="s">
        <v>233</v>
      </c>
      <c r="G5773" s="27">
        <v>28489</v>
      </c>
      <c r="H5773">
        <v>38</v>
      </c>
      <c r="I5773" t="s">
        <v>244</v>
      </c>
      <c r="J5773" t="s">
        <v>245</v>
      </c>
      <c r="K5773">
        <v>0</v>
      </c>
      <c r="L5773">
        <v>7</v>
      </c>
      <c r="M5773">
        <v>0</v>
      </c>
      <c r="N5773">
        <v>0</v>
      </c>
      <c r="O5773">
        <v>5</v>
      </c>
      <c r="P5773">
        <v>-2</v>
      </c>
      <c r="Q5773" s="28">
        <v>41370.520138888889</v>
      </c>
      <c r="R5773" s="28">
        <v>41370.540972222225</v>
      </c>
      <c r="S5773" t="s">
        <v>19416</v>
      </c>
      <c r="T5773" s="27">
        <v>41369</v>
      </c>
      <c r="V5773">
        <v>3</v>
      </c>
      <c r="W5773" t="s">
        <v>32</v>
      </c>
      <c r="X5773" t="s">
        <v>359</v>
      </c>
      <c r="Y5773">
        <v>1</v>
      </c>
      <c r="AA5773" t="s">
        <v>19417</v>
      </c>
      <c r="AB5773" t="s">
        <v>32</v>
      </c>
      <c r="AC5773">
        <v>0</v>
      </c>
      <c r="AD5773" s="27">
        <v>41387</v>
      </c>
      <c r="AE5773" t="s">
        <v>459</v>
      </c>
      <c r="AF5773" s="27">
        <v>41387</v>
      </c>
      <c r="AG5773" s="27">
        <v>41426</v>
      </c>
      <c r="AH5773">
        <v>0</v>
      </c>
      <c r="AN5773" t="s">
        <v>238</v>
      </c>
      <c r="AO5773">
        <v>2</v>
      </c>
      <c r="AP5773" t="s">
        <v>239</v>
      </c>
      <c r="AQ5773" s="27">
        <v>41372</v>
      </c>
      <c r="AR5773" t="s">
        <v>240</v>
      </c>
      <c r="AS5773">
        <v>7</v>
      </c>
      <c r="AT5773" t="s">
        <v>246</v>
      </c>
      <c r="AU5773" s="27">
        <v>41372</v>
      </c>
    </row>
    <row r="5774" spans="1:47" x14ac:dyDescent="0.2">
      <c r="A5774">
        <v>5773</v>
      </c>
      <c r="B5774" t="s">
        <v>19418</v>
      </c>
      <c r="C5774" t="s">
        <v>9187</v>
      </c>
      <c r="D5774" t="s">
        <v>19419</v>
      </c>
      <c r="E5774" s="27">
        <v>41291</v>
      </c>
      <c r="F5774" t="s">
        <v>233</v>
      </c>
      <c r="G5774" s="27">
        <v>29552</v>
      </c>
      <c r="H5774">
        <v>35</v>
      </c>
      <c r="I5774" t="s">
        <v>244</v>
      </c>
      <c r="J5774" t="s">
        <v>250</v>
      </c>
      <c r="K5774">
        <v>0</v>
      </c>
      <c r="L5774">
        <v>4</v>
      </c>
      <c r="M5774">
        <v>0</v>
      </c>
      <c r="N5774">
        <v>0</v>
      </c>
      <c r="O5774">
        <v>1</v>
      </c>
      <c r="P5774">
        <v>-1</v>
      </c>
      <c r="Q5774" s="28">
        <v>41290.496527777781</v>
      </c>
      <c r="R5774" s="28">
        <v>41291.302083333336</v>
      </c>
      <c r="S5774" t="s">
        <v>19420</v>
      </c>
      <c r="T5774" s="27">
        <v>41290</v>
      </c>
      <c r="V5774">
        <v>1</v>
      </c>
      <c r="W5774" t="s">
        <v>32</v>
      </c>
      <c r="X5774" t="s">
        <v>1051</v>
      </c>
      <c r="Y5774">
        <v>0</v>
      </c>
      <c r="AB5774" t="s">
        <v>237</v>
      </c>
      <c r="AH5774">
        <v>0</v>
      </c>
      <c r="AN5774" t="s">
        <v>238</v>
      </c>
      <c r="AO5774">
        <v>3</v>
      </c>
      <c r="AP5774" t="s">
        <v>239</v>
      </c>
      <c r="AQ5774" s="27">
        <v>41291</v>
      </c>
      <c r="AR5774" t="s">
        <v>240</v>
      </c>
      <c r="AS5774">
        <v>4</v>
      </c>
      <c r="AT5774" t="s">
        <v>239</v>
      </c>
      <c r="AU5774" s="27">
        <v>41291</v>
      </c>
    </row>
    <row r="5775" spans="1:47" x14ac:dyDescent="0.2">
      <c r="A5775">
        <v>5774</v>
      </c>
      <c r="B5775" t="s">
        <v>19421</v>
      </c>
      <c r="C5775" t="s">
        <v>2674</v>
      </c>
      <c r="D5775" t="s">
        <v>19422</v>
      </c>
      <c r="E5775" s="27">
        <v>41437</v>
      </c>
      <c r="F5775" t="s">
        <v>233</v>
      </c>
      <c r="G5775" s="27">
        <v>21376</v>
      </c>
      <c r="H5775">
        <v>57</v>
      </c>
      <c r="I5775" t="s">
        <v>234</v>
      </c>
      <c r="J5775" t="s">
        <v>245</v>
      </c>
      <c r="K5775">
        <v>0</v>
      </c>
      <c r="L5775">
        <v>1</v>
      </c>
      <c r="M5775">
        <v>0</v>
      </c>
      <c r="N5775">
        <v>0</v>
      </c>
      <c r="O5775">
        <v>1</v>
      </c>
      <c r="P5775">
        <v>-26</v>
      </c>
      <c r="Q5775" s="28">
        <v>41411.456250000003</v>
      </c>
      <c r="R5775" s="28">
        <v>41412.190972222219</v>
      </c>
      <c r="S5775" t="s">
        <v>19423</v>
      </c>
      <c r="T5775" s="27">
        <v>41411</v>
      </c>
      <c r="V5775">
        <v>26</v>
      </c>
      <c r="W5775" t="s">
        <v>32</v>
      </c>
      <c r="X5775" t="s">
        <v>313</v>
      </c>
      <c r="Y5775">
        <v>0</v>
      </c>
      <c r="AB5775" t="s">
        <v>237</v>
      </c>
      <c r="AH5775">
        <v>0</v>
      </c>
      <c r="AN5775" t="s">
        <v>238</v>
      </c>
      <c r="AO5775">
        <v>1</v>
      </c>
      <c r="AP5775" t="s">
        <v>239</v>
      </c>
      <c r="AQ5775" s="27">
        <v>41437</v>
      </c>
      <c r="AR5775" t="s">
        <v>240</v>
      </c>
      <c r="AS5775">
        <v>1</v>
      </c>
      <c r="AT5775" t="s">
        <v>239</v>
      </c>
      <c r="AU5775" s="27">
        <v>41437</v>
      </c>
    </row>
    <row r="5776" spans="1:47" x14ac:dyDescent="0.2">
      <c r="A5776">
        <v>5775</v>
      </c>
      <c r="B5776" t="s">
        <v>19424</v>
      </c>
      <c r="C5776" t="s">
        <v>19425</v>
      </c>
      <c r="D5776" t="s">
        <v>19426</v>
      </c>
      <c r="E5776" s="27">
        <v>41327</v>
      </c>
      <c r="F5776" t="s">
        <v>233</v>
      </c>
      <c r="G5776" s="27">
        <v>33098</v>
      </c>
      <c r="H5776">
        <v>25</v>
      </c>
      <c r="I5776" t="s">
        <v>244</v>
      </c>
      <c r="J5776" t="s">
        <v>353</v>
      </c>
      <c r="K5776">
        <v>0</v>
      </c>
      <c r="L5776">
        <v>10</v>
      </c>
      <c r="M5776">
        <v>0</v>
      </c>
      <c r="N5776">
        <v>0</v>
      </c>
      <c r="O5776">
        <v>1</v>
      </c>
      <c r="P5776">
        <v>0</v>
      </c>
      <c r="Q5776" s="28">
        <v>41327.070138888892</v>
      </c>
      <c r="R5776" s="28">
        <v>41471.26666666667</v>
      </c>
      <c r="S5776" t="s">
        <v>19427</v>
      </c>
      <c r="T5776" s="27">
        <v>41326</v>
      </c>
      <c r="V5776">
        <v>1</v>
      </c>
      <c r="W5776" t="s">
        <v>32</v>
      </c>
      <c r="X5776" t="s">
        <v>337</v>
      </c>
      <c r="Y5776">
        <v>0</v>
      </c>
      <c r="AB5776" t="s">
        <v>237</v>
      </c>
      <c r="AH5776">
        <v>0</v>
      </c>
      <c r="AN5776" t="s">
        <v>238</v>
      </c>
      <c r="AO5776">
        <v>9</v>
      </c>
      <c r="AP5776" t="s">
        <v>269</v>
      </c>
      <c r="AQ5776" s="27">
        <v>41327</v>
      </c>
      <c r="AR5776" t="s">
        <v>240</v>
      </c>
      <c r="AS5776">
        <v>10</v>
      </c>
      <c r="AT5776" t="s">
        <v>269</v>
      </c>
      <c r="AU5776" s="27">
        <v>41327</v>
      </c>
    </row>
    <row r="5777" spans="1:47" x14ac:dyDescent="0.2">
      <c r="A5777">
        <v>5776</v>
      </c>
      <c r="B5777" t="s">
        <v>19428</v>
      </c>
      <c r="C5777" t="s">
        <v>242</v>
      </c>
      <c r="D5777" t="s">
        <v>3294</v>
      </c>
      <c r="E5777" s="27">
        <v>41298</v>
      </c>
      <c r="F5777" t="s">
        <v>233</v>
      </c>
      <c r="G5777" s="27">
        <v>32968</v>
      </c>
      <c r="H5777">
        <v>26</v>
      </c>
      <c r="I5777" t="s">
        <v>244</v>
      </c>
      <c r="J5777" t="s">
        <v>245</v>
      </c>
      <c r="K5777">
        <v>0</v>
      </c>
      <c r="L5777">
        <v>3</v>
      </c>
      <c r="M5777">
        <v>0</v>
      </c>
      <c r="N5777">
        <v>0</v>
      </c>
      <c r="O5777">
        <v>1</v>
      </c>
      <c r="P5777">
        <v>0</v>
      </c>
      <c r="Q5777" s="28">
        <v>41298.525694444441</v>
      </c>
      <c r="R5777" s="28">
        <v>41298.449999999997</v>
      </c>
      <c r="S5777" t="s">
        <v>19429</v>
      </c>
      <c r="U5777" s="27">
        <v>41297</v>
      </c>
      <c r="V5777">
        <v>1</v>
      </c>
      <c r="W5777" t="s">
        <v>32</v>
      </c>
      <c r="X5777" t="s">
        <v>274</v>
      </c>
      <c r="Y5777">
        <v>0</v>
      </c>
      <c r="AB5777" t="s">
        <v>237</v>
      </c>
      <c r="AH5777">
        <v>0</v>
      </c>
      <c r="AN5777" t="s">
        <v>238</v>
      </c>
      <c r="AO5777">
        <v>3</v>
      </c>
      <c r="AP5777" t="s">
        <v>239</v>
      </c>
      <c r="AQ5777" s="27">
        <v>41298</v>
      </c>
      <c r="AR5777" t="s">
        <v>240</v>
      </c>
      <c r="AS5777">
        <v>3</v>
      </c>
      <c r="AT5777" t="s">
        <v>239</v>
      </c>
      <c r="AU5777" s="27">
        <v>41298</v>
      </c>
    </row>
    <row r="5778" spans="1:47" x14ac:dyDescent="0.2">
      <c r="A5778">
        <v>5777</v>
      </c>
      <c r="B5778" t="s">
        <v>19430</v>
      </c>
      <c r="C5778" t="s">
        <v>19431</v>
      </c>
      <c r="D5778" t="s">
        <v>2827</v>
      </c>
      <c r="E5778" s="27">
        <v>41878</v>
      </c>
      <c r="F5778" t="s">
        <v>233</v>
      </c>
      <c r="G5778" s="27">
        <v>28061</v>
      </c>
      <c r="H5778">
        <v>39</v>
      </c>
      <c r="I5778" t="s">
        <v>244</v>
      </c>
      <c r="J5778" t="s">
        <v>353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-1</v>
      </c>
      <c r="Q5778" s="28">
        <v>41877.352777777778</v>
      </c>
      <c r="R5778" s="28">
        <v>41879.463888888888</v>
      </c>
      <c r="S5778" t="s">
        <v>19432</v>
      </c>
      <c r="T5778" s="27">
        <v>41877</v>
      </c>
      <c r="V5778">
        <v>1</v>
      </c>
      <c r="W5778" t="s">
        <v>36</v>
      </c>
      <c r="X5778" t="s">
        <v>254</v>
      </c>
      <c r="Y5778">
        <v>0</v>
      </c>
      <c r="AB5778" t="s">
        <v>237</v>
      </c>
      <c r="AH5778">
        <v>0</v>
      </c>
      <c r="AN5778" t="s">
        <v>238</v>
      </c>
      <c r="AO5778">
        <v>2</v>
      </c>
      <c r="AP5778" t="s">
        <v>239</v>
      </c>
      <c r="AQ5778" s="27">
        <v>41878</v>
      </c>
      <c r="AR5778" t="s">
        <v>240</v>
      </c>
      <c r="AS5778">
        <v>1</v>
      </c>
      <c r="AT5778" t="s">
        <v>239</v>
      </c>
      <c r="AU5778" s="27">
        <v>41878</v>
      </c>
    </row>
    <row r="5779" spans="1:47" x14ac:dyDescent="0.2">
      <c r="A5779">
        <v>5778</v>
      </c>
      <c r="B5779" t="s">
        <v>19433</v>
      </c>
      <c r="C5779" t="s">
        <v>6889</v>
      </c>
      <c r="D5779" t="s">
        <v>2515</v>
      </c>
      <c r="E5779" s="27">
        <v>41899</v>
      </c>
      <c r="F5779" t="s">
        <v>294</v>
      </c>
      <c r="G5779" s="27">
        <v>33930</v>
      </c>
      <c r="H5779">
        <v>23</v>
      </c>
      <c r="I5779" t="s">
        <v>259</v>
      </c>
      <c r="J5779" t="s">
        <v>353</v>
      </c>
      <c r="K5779">
        <v>0</v>
      </c>
      <c r="L5779">
        <v>8</v>
      </c>
      <c r="M5779">
        <v>3</v>
      </c>
      <c r="N5779">
        <v>1</v>
      </c>
      <c r="O5779">
        <v>7</v>
      </c>
      <c r="P5779">
        <v>-228</v>
      </c>
      <c r="Q5779" s="28">
        <v>41671.177777777775</v>
      </c>
      <c r="R5779" s="28">
        <v>41672.37222222222</v>
      </c>
      <c r="S5779" t="s">
        <v>19434</v>
      </c>
      <c r="T5779" s="27">
        <v>41700</v>
      </c>
      <c r="V5779">
        <v>199</v>
      </c>
      <c r="W5779" t="s">
        <v>36</v>
      </c>
      <c r="X5779" t="s">
        <v>279</v>
      </c>
      <c r="Y5779">
        <v>1</v>
      </c>
      <c r="AA5779" t="s">
        <v>19435</v>
      </c>
      <c r="AB5779" t="s">
        <v>36</v>
      </c>
      <c r="AC5779">
        <v>0</v>
      </c>
      <c r="AD5779" s="27">
        <v>42129</v>
      </c>
      <c r="AE5779" t="s">
        <v>279</v>
      </c>
      <c r="AF5779" s="27">
        <v>42129</v>
      </c>
      <c r="AG5779" s="27">
        <v>42165</v>
      </c>
      <c r="AH5779">
        <v>1</v>
      </c>
      <c r="AJ5779" t="s">
        <v>19435</v>
      </c>
      <c r="AK5779" t="s">
        <v>462</v>
      </c>
      <c r="AL5779" s="27">
        <v>42129</v>
      </c>
      <c r="AM5779" t="s">
        <v>974</v>
      </c>
      <c r="AN5779" t="s">
        <v>238</v>
      </c>
      <c r="AO5779">
        <v>5</v>
      </c>
      <c r="AP5779" t="s">
        <v>246</v>
      </c>
      <c r="AQ5779" s="27">
        <v>41899</v>
      </c>
      <c r="AR5779" t="s">
        <v>240</v>
      </c>
      <c r="AS5779">
        <v>8</v>
      </c>
      <c r="AT5779" t="s">
        <v>269</v>
      </c>
      <c r="AU5779" s="27">
        <v>41899</v>
      </c>
    </row>
    <row r="5780" spans="1:47" x14ac:dyDescent="0.2">
      <c r="A5780">
        <v>5779</v>
      </c>
      <c r="B5780" t="s">
        <v>19436</v>
      </c>
      <c r="C5780" t="s">
        <v>8694</v>
      </c>
      <c r="D5780" t="s">
        <v>1110</v>
      </c>
      <c r="E5780" s="27">
        <v>41765</v>
      </c>
      <c r="F5780" t="s">
        <v>294</v>
      </c>
      <c r="G5780" s="27">
        <v>29140</v>
      </c>
      <c r="H5780">
        <v>36</v>
      </c>
      <c r="I5780" t="s">
        <v>244</v>
      </c>
      <c r="J5780" t="s">
        <v>250</v>
      </c>
      <c r="K5780">
        <v>2</v>
      </c>
      <c r="L5780">
        <v>6</v>
      </c>
      <c r="M5780">
        <v>0</v>
      </c>
      <c r="N5780">
        <v>0</v>
      </c>
      <c r="O5780">
        <v>4</v>
      </c>
      <c r="P5780">
        <v>-1</v>
      </c>
      <c r="Q5780" s="28">
        <v>41764.307638888888</v>
      </c>
      <c r="R5780" s="28">
        <v>41766.148611111108</v>
      </c>
      <c r="S5780" t="s">
        <v>19437</v>
      </c>
      <c r="T5780" s="27">
        <v>41764</v>
      </c>
      <c r="V5780">
        <v>1</v>
      </c>
      <c r="W5780" t="s">
        <v>36</v>
      </c>
      <c r="X5780" t="s">
        <v>279</v>
      </c>
      <c r="Y5780">
        <v>1</v>
      </c>
      <c r="AA5780" t="s">
        <v>19438</v>
      </c>
      <c r="AB5780" t="s">
        <v>36</v>
      </c>
      <c r="AD5780" s="27">
        <v>42078</v>
      </c>
      <c r="AE5780" t="s">
        <v>626</v>
      </c>
      <c r="AH5780">
        <v>1</v>
      </c>
      <c r="AJ5780" t="s">
        <v>19439</v>
      </c>
      <c r="AK5780" t="s">
        <v>2239</v>
      </c>
      <c r="AL5780" s="27">
        <v>42257</v>
      </c>
      <c r="AM5780" t="s">
        <v>1265</v>
      </c>
      <c r="AN5780" t="s">
        <v>238</v>
      </c>
      <c r="AO5780">
        <v>3</v>
      </c>
      <c r="AP5780" t="s">
        <v>239</v>
      </c>
      <c r="AQ5780" s="27">
        <v>41765</v>
      </c>
      <c r="AR5780" t="s">
        <v>240</v>
      </c>
      <c r="AS5780">
        <v>6</v>
      </c>
      <c r="AT5780" t="s">
        <v>246</v>
      </c>
      <c r="AU5780" s="27">
        <v>41765</v>
      </c>
    </row>
    <row r="5781" spans="1:47" x14ac:dyDescent="0.2">
      <c r="A5781">
        <v>5780</v>
      </c>
      <c r="B5781" t="s">
        <v>19440</v>
      </c>
      <c r="C5781" t="s">
        <v>19441</v>
      </c>
      <c r="D5781" t="s">
        <v>19442</v>
      </c>
      <c r="E5781" s="27">
        <v>41991</v>
      </c>
      <c r="F5781" t="s">
        <v>294</v>
      </c>
      <c r="G5781" s="27">
        <v>33032</v>
      </c>
      <c r="H5781">
        <v>25</v>
      </c>
      <c r="I5781" t="s">
        <v>244</v>
      </c>
      <c r="J5781" t="s">
        <v>250</v>
      </c>
      <c r="K5781">
        <v>0</v>
      </c>
      <c r="L5781">
        <v>4</v>
      </c>
      <c r="M5781">
        <v>0</v>
      </c>
      <c r="N5781">
        <v>0</v>
      </c>
      <c r="O5781">
        <v>7</v>
      </c>
      <c r="P5781">
        <v>-1</v>
      </c>
      <c r="Q5781" s="28">
        <v>41990.0625</v>
      </c>
      <c r="R5781" s="28">
        <v>41992.372916666667</v>
      </c>
      <c r="S5781" t="s">
        <v>19443</v>
      </c>
      <c r="T5781" s="27">
        <v>41990</v>
      </c>
      <c r="V5781">
        <v>1</v>
      </c>
      <c r="W5781" t="s">
        <v>32</v>
      </c>
      <c r="X5781" t="s">
        <v>359</v>
      </c>
      <c r="Y5781">
        <v>0</v>
      </c>
      <c r="AB5781" t="s">
        <v>237</v>
      </c>
      <c r="AH5781">
        <v>0</v>
      </c>
      <c r="AN5781" t="s">
        <v>238</v>
      </c>
      <c r="AO5781">
        <v>3</v>
      </c>
      <c r="AP5781" t="s">
        <v>239</v>
      </c>
      <c r="AQ5781" s="27">
        <v>41991</v>
      </c>
      <c r="AR5781" t="s">
        <v>240</v>
      </c>
      <c r="AS5781">
        <v>4</v>
      </c>
      <c r="AT5781" t="s">
        <v>239</v>
      </c>
      <c r="AU5781" s="27">
        <v>41991</v>
      </c>
    </row>
    <row r="5782" spans="1:47" x14ac:dyDescent="0.2">
      <c r="A5782">
        <v>5781</v>
      </c>
      <c r="B5782" t="s">
        <v>19444</v>
      </c>
      <c r="C5782" t="s">
        <v>14780</v>
      </c>
      <c r="D5782" t="s">
        <v>19445</v>
      </c>
      <c r="E5782" s="27">
        <v>41919</v>
      </c>
      <c r="F5782" t="s">
        <v>294</v>
      </c>
      <c r="G5782" s="27">
        <v>30811</v>
      </c>
      <c r="H5782">
        <v>31</v>
      </c>
      <c r="I5782" t="s">
        <v>244</v>
      </c>
      <c r="J5782" t="s">
        <v>245</v>
      </c>
      <c r="K5782">
        <v>0</v>
      </c>
      <c r="L5782">
        <v>4</v>
      </c>
      <c r="M5782">
        <v>0</v>
      </c>
      <c r="N5782">
        <v>0</v>
      </c>
      <c r="O5782">
        <v>1</v>
      </c>
      <c r="P5782">
        <v>-1</v>
      </c>
      <c r="Q5782" s="28">
        <v>41918.152083333334</v>
      </c>
      <c r="R5782" s="28">
        <v>41920.388194444444</v>
      </c>
      <c r="S5782" t="s">
        <v>19446</v>
      </c>
      <c r="U5782" s="27">
        <v>41918</v>
      </c>
      <c r="V5782">
        <v>1</v>
      </c>
      <c r="W5782" t="s">
        <v>32</v>
      </c>
      <c r="X5782" t="s">
        <v>274</v>
      </c>
      <c r="Y5782">
        <v>0</v>
      </c>
      <c r="AB5782" t="s">
        <v>237</v>
      </c>
      <c r="AH5782">
        <v>0</v>
      </c>
      <c r="AN5782" t="s">
        <v>238</v>
      </c>
      <c r="AO5782">
        <v>2</v>
      </c>
      <c r="AP5782" t="s">
        <v>239</v>
      </c>
      <c r="AQ5782" s="27">
        <v>41919</v>
      </c>
      <c r="AR5782" t="s">
        <v>240</v>
      </c>
      <c r="AS5782">
        <v>4</v>
      </c>
      <c r="AT5782" t="s">
        <v>239</v>
      </c>
      <c r="AU5782" s="27">
        <v>41919</v>
      </c>
    </row>
    <row r="5783" spans="1:47" x14ac:dyDescent="0.2">
      <c r="A5783">
        <v>5782</v>
      </c>
      <c r="B5783" t="s">
        <v>4555</v>
      </c>
      <c r="C5783" t="s">
        <v>292</v>
      </c>
      <c r="D5783" t="s">
        <v>4096</v>
      </c>
      <c r="E5783" s="27">
        <v>41437</v>
      </c>
      <c r="F5783" t="s">
        <v>294</v>
      </c>
      <c r="G5783" s="27">
        <v>30257</v>
      </c>
      <c r="H5783">
        <v>33</v>
      </c>
      <c r="I5783" t="s">
        <v>244</v>
      </c>
      <c r="J5783" t="s">
        <v>353</v>
      </c>
      <c r="K5783">
        <v>0</v>
      </c>
      <c r="L5783">
        <v>4</v>
      </c>
      <c r="M5783">
        <v>0</v>
      </c>
      <c r="N5783">
        <v>0</v>
      </c>
      <c r="O5783">
        <v>2</v>
      </c>
      <c r="P5783">
        <v>-10</v>
      </c>
      <c r="Q5783" s="28">
        <v>41427.31527777778</v>
      </c>
      <c r="R5783" s="28">
        <v>41436.385416666664</v>
      </c>
      <c r="S5783" t="s">
        <v>19447</v>
      </c>
      <c r="T5783" s="27">
        <v>41427</v>
      </c>
      <c r="V5783">
        <v>10</v>
      </c>
      <c r="W5783" t="s">
        <v>32</v>
      </c>
      <c r="X5783" t="s">
        <v>7841</v>
      </c>
      <c r="Y5783">
        <v>1</v>
      </c>
      <c r="AA5783" t="s">
        <v>19448</v>
      </c>
      <c r="AB5783" t="s">
        <v>32</v>
      </c>
      <c r="AC5783">
        <v>0</v>
      </c>
      <c r="AD5783" s="27">
        <v>41719</v>
      </c>
      <c r="AE5783" t="s">
        <v>371</v>
      </c>
      <c r="AF5783" s="27">
        <v>41719</v>
      </c>
      <c r="AG5783" s="27">
        <v>41720</v>
      </c>
      <c r="AH5783">
        <v>0</v>
      </c>
      <c r="AN5783" t="s">
        <v>238</v>
      </c>
      <c r="AO5783">
        <v>2</v>
      </c>
      <c r="AP5783" t="s">
        <v>239</v>
      </c>
      <c r="AQ5783" s="27">
        <v>41437</v>
      </c>
      <c r="AR5783" t="s">
        <v>240</v>
      </c>
      <c r="AS5783">
        <v>4</v>
      </c>
      <c r="AT5783" t="s">
        <v>239</v>
      </c>
      <c r="AU5783" s="27">
        <v>41437</v>
      </c>
    </row>
    <row r="5784" spans="1:47" x14ac:dyDescent="0.2">
      <c r="A5784">
        <v>5783</v>
      </c>
      <c r="B5784" t="s">
        <v>19449</v>
      </c>
      <c r="C5784" t="s">
        <v>19450</v>
      </c>
      <c r="D5784" t="s">
        <v>19451</v>
      </c>
      <c r="E5784" s="27">
        <v>41915</v>
      </c>
      <c r="F5784" t="s">
        <v>233</v>
      </c>
      <c r="G5784" s="27">
        <v>27759</v>
      </c>
      <c r="H5784">
        <v>40</v>
      </c>
      <c r="I5784" t="s">
        <v>244</v>
      </c>
      <c r="J5784" t="s">
        <v>245</v>
      </c>
      <c r="K5784">
        <v>0</v>
      </c>
      <c r="L5784">
        <v>2</v>
      </c>
      <c r="M5784">
        <v>0</v>
      </c>
      <c r="N5784">
        <v>0</v>
      </c>
      <c r="O5784">
        <v>2</v>
      </c>
      <c r="P5784">
        <v>0</v>
      </c>
      <c r="Q5784" s="28">
        <v>41915.116666666669</v>
      </c>
      <c r="R5784" s="28">
        <v>41916.068055555559</v>
      </c>
      <c r="S5784" t="s">
        <v>19452</v>
      </c>
      <c r="U5784" s="27">
        <v>41914</v>
      </c>
      <c r="V5784">
        <v>1</v>
      </c>
      <c r="W5784" t="s">
        <v>32</v>
      </c>
      <c r="X5784" t="s">
        <v>274</v>
      </c>
      <c r="Y5784">
        <v>0</v>
      </c>
      <c r="AB5784" t="s">
        <v>237</v>
      </c>
      <c r="AH5784">
        <v>0</v>
      </c>
      <c r="AN5784" t="s">
        <v>238</v>
      </c>
      <c r="AO5784">
        <v>2</v>
      </c>
      <c r="AP5784" t="s">
        <v>239</v>
      </c>
      <c r="AQ5784" s="27">
        <v>41915</v>
      </c>
      <c r="AR5784" t="s">
        <v>240</v>
      </c>
      <c r="AS5784">
        <v>2</v>
      </c>
      <c r="AT5784" t="s">
        <v>239</v>
      </c>
      <c r="AU5784" s="27">
        <v>41915</v>
      </c>
    </row>
    <row r="5785" spans="1:47" x14ac:dyDescent="0.2">
      <c r="A5785">
        <v>5784</v>
      </c>
      <c r="B5785" t="s">
        <v>19453</v>
      </c>
      <c r="C5785" t="s">
        <v>726</v>
      </c>
      <c r="D5785" t="s">
        <v>947</v>
      </c>
      <c r="E5785" s="27">
        <v>41985</v>
      </c>
      <c r="F5785" t="s">
        <v>233</v>
      </c>
      <c r="G5785" s="27">
        <v>29687</v>
      </c>
      <c r="H5785">
        <v>35</v>
      </c>
      <c r="I5785" t="s">
        <v>244</v>
      </c>
      <c r="J5785" t="s">
        <v>245</v>
      </c>
      <c r="K5785">
        <v>0</v>
      </c>
      <c r="L5785">
        <v>5</v>
      </c>
      <c r="M5785">
        <v>0</v>
      </c>
      <c r="N5785">
        <v>0</v>
      </c>
      <c r="O5785">
        <v>3</v>
      </c>
      <c r="P5785">
        <v>-1</v>
      </c>
      <c r="Q5785" s="28">
        <v>41984.178472222222</v>
      </c>
      <c r="R5785" s="28">
        <v>41985.366666666669</v>
      </c>
      <c r="S5785" t="s">
        <v>19454</v>
      </c>
      <c r="T5785" s="27">
        <v>41984</v>
      </c>
      <c r="V5785">
        <v>1</v>
      </c>
      <c r="W5785" t="s">
        <v>32</v>
      </c>
      <c r="X5785" t="s">
        <v>261</v>
      </c>
      <c r="Y5785">
        <v>1</v>
      </c>
      <c r="AA5785" t="s">
        <v>19455</v>
      </c>
      <c r="AB5785" t="s">
        <v>36</v>
      </c>
      <c r="AC5785">
        <v>1</v>
      </c>
      <c r="AD5785" s="27">
        <v>41999</v>
      </c>
      <c r="AE5785" t="s">
        <v>279</v>
      </c>
      <c r="AF5785" s="27">
        <v>42000</v>
      </c>
      <c r="AG5785" s="27">
        <v>42055</v>
      </c>
      <c r="AH5785">
        <v>1</v>
      </c>
      <c r="AJ5785" t="s">
        <v>19455</v>
      </c>
      <c r="AK5785" t="s">
        <v>462</v>
      </c>
      <c r="AL5785" s="27">
        <v>41999</v>
      </c>
      <c r="AM5785" t="s">
        <v>279</v>
      </c>
      <c r="AN5785" t="s">
        <v>238</v>
      </c>
      <c r="AO5785">
        <v>3</v>
      </c>
      <c r="AP5785" t="s">
        <v>239</v>
      </c>
      <c r="AQ5785" s="27">
        <v>41985</v>
      </c>
      <c r="AR5785" t="s">
        <v>240</v>
      </c>
      <c r="AS5785">
        <v>5</v>
      </c>
      <c r="AT5785" t="s">
        <v>246</v>
      </c>
      <c r="AU5785" s="27">
        <v>41985</v>
      </c>
    </row>
    <row r="5786" spans="1:47" x14ac:dyDescent="0.2">
      <c r="A5786">
        <v>5785</v>
      </c>
      <c r="B5786" t="s">
        <v>19456</v>
      </c>
      <c r="C5786" t="s">
        <v>19457</v>
      </c>
      <c r="D5786" t="s">
        <v>1075</v>
      </c>
      <c r="E5786" s="27">
        <v>41621</v>
      </c>
      <c r="F5786" t="s">
        <v>233</v>
      </c>
      <c r="G5786" s="27">
        <v>30211</v>
      </c>
      <c r="H5786">
        <v>33</v>
      </c>
      <c r="I5786" t="s">
        <v>244</v>
      </c>
      <c r="J5786" t="s">
        <v>250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-1</v>
      </c>
      <c r="Q5786" s="28">
        <v>41620.134722222225</v>
      </c>
      <c r="R5786" s="28">
        <v>41621.051388888889</v>
      </c>
      <c r="S5786" t="s">
        <v>19458</v>
      </c>
      <c r="T5786" s="27">
        <v>41620</v>
      </c>
      <c r="V5786">
        <v>1</v>
      </c>
      <c r="W5786" t="s">
        <v>32</v>
      </c>
      <c r="X5786" t="s">
        <v>343</v>
      </c>
      <c r="Y5786">
        <v>0</v>
      </c>
      <c r="AB5786" t="s">
        <v>237</v>
      </c>
      <c r="AH5786">
        <v>0</v>
      </c>
      <c r="AN5786" t="s">
        <v>238</v>
      </c>
      <c r="AO5786">
        <v>1</v>
      </c>
      <c r="AP5786" t="s">
        <v>239</v>
      </c>
      <c r="AQ5786" s="27">
        <v>41621</v>
      </c>
      <c r="AR5786" t="s">
        <v>240</v>
      </c>
      <c r="AS5786">
        <v>1</v>
      </c>
      <c r="AT5786" t="s">
        <v>239</v>
      </c>
      <c r="AU5786" s="27">
        <v>41621</v>
      </c>
    </row>
    <row r="5787" spans="1:47" x14ac:dyDescent="0.2">
      <c r="A5787">
        <v>5786</v>
      </c>
      <c r="B5787" t="s">
        <v>19459</v>
      </c>
      <c r="C5787" t="s">
        <v>2454</v>
      </c>
      <c r="D5787" t="s">
        <v>19460</v>
      </c>
      <c r="E5787" s="27">
        <v>41826</v>
      </c>
      <c r="F5787" t="s">
        <v>294</v>
      </c>
      <c r="G5787" s="27">
        <v>32840</v>
      </c>
      <c r="H5787">
        <v>26</v>
      </c>
      <c r="I5787" t="s">
        <v>244</v>
      </c>
      <c r="J5787" t="s">
        <v>250</v>
      </c>
      <c r="K5787">
        <v>0</v>
      </c>
      <c r="L5787">
        <v>8</v>
      </c>
      <c r="M5787">
        <v>0</v>
      </c>
      <c r="N5787">
        <v>0</v>
      </c>
      <c r="O5787">
        <v>0</v>
      </c>
      <c r="P5787">
        <v>-1</v>
      </c>
      <c r="Q5787" s="28">
        <v>41825.40902777778</v>
      </c>
      <c r="R5787" s="28">
        <v>41826.354166666664</v>
      </c>
      <c r="S5787" t="s">
        <v>19461</v>
      </c>
      <c r="T5787" s="27">
        <v>41825</v>
      </c>
      <c r="V5787">
        <v>1</v>
      </c>
      <c r="W5787" t="s">
        <v>36</v>
      </c>
      <c r="X5787" t="s">
        <v>279</v>
      </c>
      <c r="Y5787">
        <v>0</v>
      </c>
      <c r="AB5787" t="s">
        <v>237</v>
      </c>
      <c r="AH5787">
        <v>0</v>
      </c>
      <c r="AN5787" t="s">
        <v>238</v>
      </c>
      <c r="AO5787">
        <v>5</v>
      </c>
      <c r="AP5787" t="s">
        <v>246</v>
      </c>
      <c r="AQ5787" s="27">
        <v>41826</v>
      </c>
      <c r="AR5787" t="s">
        <v>240</v>
      </c>
      <c r="AS5787">
        <v>8</v>
      </c>
      <c r="AT5787" t="s">
        <v>269</v>
      </c>
      <c r="AU5787" s="27">
        <v>41826</v>
      </c>
    </row>
    <row r="5788" spans="1:47" x14ac:dyDescent="0.2">
      <c r="A5788">
        <v>5787</v>
      </c>
      <c r="B5788" t="s">
        <v>19462</v>
      </c>
      <c r="C5788" t="s">
        <v>7881</v>
      </c>
      <c r="D5788" t="s">
        <v>19463</v>
      </c>
      <c r="E5788" s="27">
        <v>41399</v>
      </c>
      <c r="F5788" t="s">
        <v>233</v>
      </c>
      <c r="G5788" s="27">
        <v>25266</v>
      </c>
      <c r="H5788">
        <v>47</v>
      </c>
      <c r="I5788" t="s">
        <v>234</v>
      </c>
      <c r="J5788" t="s">
        <v>245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 s="28">
        <v>41399.177083333336</v>
      </c>
      <c r="R5788" s="28">
        <v>41400.506249999999</v>
      </c>
      <c r="S5788" t="s">
        <v>19464</v>
      </c>
      <c r="T5788" s="27">
        <v>41399</v>
      </c>
      <c r="V5788">
        <v>0</v>
      </c>
      <c r="W5788" t="s">
        <v>36</v>
      </c>
      <c r="X5788" t="s">
        <v>279</v>
      </c>
      <c r="Y5788">
        <v>0</v>
      </c>
      <c r="AB5788" t="s">
        <v>237</v>
      </c>
      <c r="AH5788">
        <v>0</v>
      </c>
      <c r="AN5788" t="s">
        <v>238</v>
      </c>
      <c r="AO5788">
        <v>1</v>
      </c>
      <c r="AP5788" t="s">
        <v>239</v>
      </c>
      <c r="AQ5788" s="27">
        <v>41399</v>
      </c>
      <c r="AR5788" t="s">
        <v>240</v>
      </c>
      <c r="AS5788">
        <v>1</v>
      </c>
      <c r="AT5788" t="s">
        <v>239</v>
      </c>
      <c r="AU5788" s="27">
        <v>41399</v>
      </c>
    </row>
    <row r="5789" spans="1:47" x14ac:dyDescent="0.2">
      <c r="A5789">
        <v>5788</v>
      </c>
      <c r="B5789" t="s">
        <v>19465</v>
      </c>
      <c r="C5789" t="s">
        <v>375</v>
      </c>
      <c r="D5789" t="s">
        <v>19466</v>
      </c>
      <c r="E5789" s="27">
        <v>41986</v>
      </c>
      <c r="F5789" t="s">
        <v>233</v>
      </c>
      <c r="G5789" s="27">
        <v>22315</v>
      </c>
      <c r="H5789">
        <v>55</v>
      </c>
      <c r="I5789" t="s">
        <v>234</v>
      </c>
      <c r="J5789" t="s">
        <v>22</v>
      </c>
      <c r="K5789">
        <v>0</v>
      </c>
      <c r="L5789">
        <v>1</v>
      </c>
      <c r="M5789">
        <v>0</v>
      </c>
      <c r="N5789">
        <v>0</v>
      </c>
      <c r="O5789">
        <v>2</v>
      </c>
      <c r="P5789">
        <v>-1</v>
      </c>
      <c r="Q5789" s="28">
        <v>41985.220138888886</v>
      </c>
      <c r="R5789" s="28">
        <v>41986.157638888886</v>
      </c>
      <c r="S5789" t="s">
        <v>19467</v>
      </c>
      <c r="U5789" s="27">
        <v>41985</v>
      </c>
      <c r="V5789">
        <v>1</v>
      </c>
      <c r="W5789" t="s">
        <v>32</v>
      </c>
      <c r="X5789" t="s">
        <v>274</v>
      </c>
      <c r="Y5789">
        <v>0</v>
      </c>
      <c r="AB5789" t="s">
        <v>237</v>
      </c>
      <c r="AH5789">
        <v>0</v>
      </c>
      <c r="AN5789" t="s">
        <v>238</v>
      </c>
      <c r="AO5789">
        <v>1</v>
      </c>
      <c r="AP5789" t="s">
        <v>239</v>
      </c>
      <c r="AQ5789" s="27">
        <v>41986</v>
      </c>
      <c r="AR5789" t="s">
        <v>240</v>
      </c>
      <c r="AS5789">
        <v>1</v>
      </c>
      <c r="AT5789" t="s">
        <v>239</v>
      </c>
      <c r="AU5789" s="27">
        <v>41986</v>
      </c>
    </row>
    <row r="5790" spans="1:47" x14ac:dyDescent="0.2">
      <c r="A5790">
        <v>5789</v>
      </c>
      <c r="B5790" t="s">
        <v>19468</v>
      </c>
      <c r="C5790" t="s">
        <v>19469</v>
      </c>
      <c r="D5790" t="s">
        <v>19470</v>
      </c>
      <c r="E5790" s="27">
        <v>41510</v>
      </c>
      <c r="F5790" t="s">
        <v>294</v>
      </c>
      <c r="G5790" s="27">
        <v>22821</v>
      </c>
      <c r="H5790">
        <v>53</v>
      </c>
      <c r="I5790" t="s">
        <v>234</v>
      </c>
      <c r="J5790" t="s">
        <v>353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-1</v>
      </c>
      <c r="Q5790" s="28">
        <v>41509.222222222219</v>
      </c>
      <c r="R5790" s="28">
        <v>41510.088194444441</v>
      </c>
      <c r="S5790" t="s">
        <v>19471</v>
      </c>
      <c r="T5790" s="27">
        <v>41509</v>
      </c>
      <c r="V5790">
        <v>1</v>
      </c>
      <c r="W5790" t="s">
        <v>36</v>
      </c>
      <c r="X5790" t="s">
        <v>279</v>
      </c>
      <c r="Y5790">
        <v>0</v>
      </c>
      <c r="AB5790" t="s">
        <v>237</v>
      </c>
      <c r="AH5790">
        <v>0</v>
      </c>
      <c r="AN5790" t="s">
        <v>238</v>
      </c>
      <c r="AO5790">
        <v>1</v>
      </c>
      <c r="AP5790" t="s">
        <v>239</v>
      </c>
      <c r="AQ5790" s="27">
        <v>41510</v>
      </c>
      <c r="AR5790" t="s">
        <v>240</v>
      </c>
      <c r="AS5790">
        <v>1</v>
      </c>
      <c r="AT5790" t="s">
        <v>239</v>
      </c>
      <c r="AU5790" s="27">
        <v>41510</v>
      </c>
    </row>
    <row r="5791" spans="1:47" x14ac:dyDescent="0.2">
      <c r="A5791">
        <v>5790</v>
      </c>
      <c r="B5791" t="s">
        <v>19472</v>
      </c>
      <c r="C5791" t="s">
        <v>19473</v>
      </c>
      <c r="D5791" t="s">
        <v>19474</v>
      </c>
      <c r="E5791" s="27">
        <v>41703</v>
      </c>
      <c r="F5791" t="s">
        <v>233</v>
      </c>
      <c r="G5791" s="27">
        <v>31074</v>
      </c>
      <c r="H5791">
        <v>31</v>
      </c>
      <c r="I5791" t="s">
        <v>244</v>
      </c>
      <c r="J5791" t="s">
        <v>22</v>
      </c>
      <c r="K5791">
        <v>0</v>
      </c>
      <c r="L5791">
        <v>5</v>
      </c>
      <c r="M5791">
        <v>0</v>
      </c>
      <c r="N5791">
        <v>0</v>
      </c>
      <c r="O5791">
        <v>6</v>
      </c>
      <c r="S5791" t="s">
        <v>19475</v>
      </c>
      <c r="T5791" s="27">
        <v>41044</v>
      </c>
      <c r="V5791">
        <v>659</v>
      </c>
      <c r="W5791" t="s">
        <v>32</v>
      </c>
      <c r="X5791" t="s">
        <v>453</v>
      </c>
      <c r="Y5791">
        <v>0</v>
      </c>
      <c r="AB5791" t="s">
        <v>237</v>
      </c>
      <c r="AH5791">
        <v>0</v>
      </c>
      <c r="AN5791" t="s">
        <v>238</v>
      </c>
      <c r="AO5791">
        <v>4</v>
      </c>
      <c r="AP5791" t="s">
        <v>239</v>
      </c>
      <c r="AQ5791" s="27">
        <v>41703</v>
      </c>
      <c r="AR5791" t="s">
        <v>240</v>
      </c>
      <c r="AS5791">
        <v>5</v>
      </c>
      <c r="AT5791" t="s">
        <v>246</v>
      </c>
      <c r="AU5791" s="27">
        <v>41703</v>
      </c>
    </row>
    <row r="5792" spans="1:47" x14ac:dyDescent="0.2">
      <c r="A5792">
        <v>5791</v>
      </c>
      <c r="B5792" t="s">
        <v>19476</v>
      </c>
      <c r="C5792" t="s">
        <v>1317</v>
      </c>
      <c r="D5792" t="s">
        <v>496</v>
      </c>
      <c r="E5792" s="27">
        <v>41833</v>
      </c>
      <c r="F5792" t="s">
        <v>233</v>
      </c>
      <c r="G5792" s="27">
        <v>34237</v>
      </c>
      <c r="H5792">
        <v>22</v>
      </c>
      <c r="I5792" t="s">
        <v>259</v>
      </c>
      <c r="J5792" t="s">
        <v>245</v>
      </c>
      <c r="K5792">
        <v>0</v>
      </c>
      <c r="L5792">
        <v>7</v>
      </c>
      <c r="M5792">
        <v>0</v>
      </c>
      <c r="N5792">
        <v>0</v>
      </c>
      <c r="O5792">
        <v>0</v>
      </c>
      <c r="P5792">
        <v>0</v>
      </c>
      <c r="Q5792" s="28">
        <v>41833.092361111114</v>
      </c>
      <c r="R5792" s="28">
        <v>41834.149305555555</v>
      </c>
      <c r="S5792" t="s">
        <v>19477</v>
      </c>
      <c r="T5792" s="27">
        <v>41832</v>
      </c>
      <c r="V5792">
        <v>1</v>
      </c>
      <c r="W5792" t="s">
        <v>32</v>
      </c>
      <c r="X5792" t="s">
        <v>300</v>
      </c>
      <c r="Y5792">
        <v>0</v>
      </c>
      <c r="AB5792" t="s">
        <v>237</v>
      </c>
      <c r="AH5792">
        <v>0</v>
      </c>
      <c r="AN5792" t="s">
        <v>238</v>
      </c>
      <c r="AO5792">
        <v>6</v>
      </c>
      <c r="AP5792" t="s">
        <v>246</v>
      </c>
      <c r="AQ5792" s="27">
        <v>41833</v>
      </c>
      <c r="AR5792" t="s">
        <v>240</v>
      </c>
      <c r="AS5792">
        <v>7</v>
      </c>
      <c r="AT5792" t="s">
        <v>246</v>
      </c>
      <c r="AU5792" s="27">
        <v>41833</v>
      </c>
    </row>
    <row r="5793" spans="1:47" x14ac:dyDescent="0.2">
      <c r="A5793">
        <v>5792</v>
      </c>
      <c r="B5793" t="s">
        <v>19478</v>
      </c>
      <c r="C5793" t="s">
        <v>726</v>
      </c>
      <c r="D5793" t="s">
        <v>19479</v>
      </c>
      <c r="E5793" s="27">
        <v>41816</v>
      </c>
      <c r="F5793" t="s">
        <v>233</v>
      </c>
      <c r="G5793" s="27">
        <v>29579</v>
      </c>
      <c r="H5793">
        <v>35</v>
      </c>
      <c r="I5793" t="s">
        <v>244</v>
      </c>
      <c r="J5793" t="s">
        <v>245</v>
      </c>
      <c r="K5793">
        <v>0</v>
      </c>
      <c r="L5793">
        <v>4</v>
      </c>
      <c r="M5793">
        <v>0</v>
      </c>
      <c r="N5793">
        <v>0</v>
      </c>
      <c r="O5793">
        <v>1</v>
      </c>
      <c r="P5793">
        <v>-15</v>
      </c>
      <c r="Q5793" s="28">
        <v>41801.070138888892</v>
      </c>
      <c r="R5793" s="28">
        <v>41805.318055555559</v>
      </c>
      <c r="S5793" t="s">
        <v>19480</v>
      </c>
      <c r="T5793" s="27">
        <v>41800</v>
      </c>
      <c r="V5793">
        <v>16</v>
      </c>
      <c r="W5793" t="s">
        <v>36</v>
      </c>
      <c r="X5793" t="s">
        <v>1265</v>
      </c>
      <c r="Y5793">
        <v>1</v>
      </c>
      <c r="AA5793" t="s">
        <v>19481</v>
      </c>
      <c r="AB5793" t="s">
        <v>36</v>
      </c>
      <c r="AD5793" s="27">
        <v>42382</v>
      </c>
      <c r="AE5793" t="s">
        <v>11554</v>
      </c>
      <c r="AH5793">
        <v>0</v>
      </c>
      <c r="AN5793" t="s">
        <v>238</v>
      </c>
      <c r="AO5793">
        <v>1</v>
      </c>
      <c r="AP5793" t="s">
        <v>239</v>
      </c>
      <c r="AQ5793" s="27">
        <v>41816</v>
      </c>
      <c r="AR5793" t="s">
        <v>240</v>
      </c>
      <c r="AS5793">
        <v>4</v>
      </c>
      <c r="AT5793" t="s">
        <v>239</v>
      </c>
      <c r="AU5793" s="27">
        <v>41816</v>
      </c>
    </row>
    <row r="5794" spans="1:47" x14ac:dyDescent="0.2">
      <c r="A5794">
        <v>5793</v>
      </c>
      <c r="B5794" t="s">
        <v>19482</v>
      </c>
      <c r="C5794" t="s">
        <v>19483</v>
      </c>
      <c r="D5794" t="s">
        <v>19484</v>
      </c>
      <c r="E5794" s="27">
        <v>41759</v>
      </c>
      <c r="F5794" t="s">
        <v>294</v>
      </c>
      <c r="G5794" s="27">
        <v>29161</v>
      </c>
      <c r="H5794">
        <v>36</v>
      </c>
      <c r="I5794" t="s">
        <v>244</v>
      </c>
      <c r="J5794" t="s">
        <v>250</v>
      </c>
      <c r="K5794">
        <v>0</v>
      </c>
      <c r="L5794">
        <v>3</v>
      </c>
      <c r="M5794">
        <v>0</v>
      </c>
      <c r="N5794">
        <v>0</v>
      </c>
      <c r="O5794">
        <v>1</v>
      </c>
      <c r="P5794">
        <v>-1</v>
      </c>
      <c r="Q5794" s="28">
        <v>41758.304166666669</v>
      </c>
      <c r="R5794" s="28">
        <v>41759.065972222219</v>
      </c>
      <c r="S5794" t="s">
        <v>19485</v>
      </c>
      <c r="T5794" s="27">
        <v>41758</v>
      </c>
      <c r="V5794">
        <v>1</v>
      </c>
      <c r="W5794" t="s">
        <v>32</v>
      </c>
      <c r="X5794" t="s">
        <v>261</v>
      </c>
      <c r="Y5794">
        <v>1</v>
      </c>
      <c r="AA5794" t="s">
        <v>19486</v>
      </c>
      <c r="AB5794" t="s">
        <v>36</v>
      </c>
      <c r="AC5794">
        <v>0</v>
      </c>
      <c r="AD5794" s="27">
        <v>42195</v>
      </c>
      <c r="AE5794" t="s">
        <v>626</v>
      </c>
      <c r="AF5794" s="27">
        <v>42195</v>
      </c>
      <c r="AG5794" s="27">
        <v>42218</v>
      </c>
      <c r="AH5794">
        <v>1</v>
      </c>
      <c r="AJ5794" t="s">
        <v>19487</v>
      </c>
      <c r="AK5794" t="s">
        <v>255</v>
      </c>
      <c r="AL5794" s="27">
        <v>42264</v>
      </c>
      <c r="AM5794" t="s">
        <v>974</v>
      </c>
      <c r="AN5794" t="s">
        <v>238</v>
      </c>
      <c r="AO5794">
        <v>2</v>
      </c>
      <c r="AP5794" t="s">
        <v>239</v>
      </c>
      <c r="AQ5794" s="27">
        <v>41759</v>
      </c>
      <c r="AR5794" t="s">
        <v>240</v>
      </c>
      <c r="AS5794">
        <v>3</v>
      </c>
      <c r="AT5794" t="s">
        <v>239</v>
      </c>
      <c r="AU5794" s="27">
        <v>41759</v>
      </c>
    </row>
    <row r="5795" spans="1:47" x14ac:dyDescent="0.2">
      <c r="A5795">
        <v>5794</v>
      </c>
      <c r="B5795" t="s">
        <v>19488</v>
      </c>
      <c r="C5795" t="s">
        <v>5686</v>
      </c>
      <c r="D5795" t="s">
        <v>232</v>
      </c>
      <c r="E5795" s="27">
        <v>41960</v>
      </c>
      <c r="F5795" t="s">
        <v>233</v>
      </c>
      <c r="G5795" s="27">
        <v>30174</v>
      </c>
      <c r="H5795">
        <v>33</v>
      </c>
      <c r="I5795" t="s">
        <v>244</v>
      </c>
      <c r="J5795" t="s">
        <v>353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 s="28">
        <v>41960.201388888891</v>
      </c>
      <c r="R5795" s="28">
        <v>41960.354166666664</v>
      </c>
      <c r="S5795" t="s">
        <v>19489</v>
      </c>
      <c r="T5795" s="27">
        <v>41960</v>
      </c>
      <c r="V5795">
        <v>0</v>
      </c>
      <c r="W5795" t="s">
        <v>36</v>
      </c>
      <c r="X5795" t="s">
        <v>595</v>
      </c>
      <c r="Y5795">
        <v>0</v>
      </c>
      <c r="AB5795" t="s">
        <v>237</v>
      </c>
      <c r="AH5795">
        <v>0</v>
      </c>
      <c r="AN5795" t="s">
        <v>238</v>
      </c>
      <c r="AO5795">
        <v>1</v>
      </c>
      <c r="AP5795" t="s">
        <v>239</v>
      </c>
      <c r="AQ5795" s="27">
        <v>41960</v>
      </c>
      <c r="AR5795" t="s">
        <v>240</v>
      </c>
      <c r="AS5795">
        <v>1</v>
      </c>
      <c r="AT5795" t="s">
        <v>239</v>
      </c>
      <c r="AU5795" s="27">
        <v>41960</v>
      </c>
    </row>
    <row r="5796" spans="1:47" x14ac:dyDescent="0.2">
      <c r="A5796">
        <v>5795</v>
      </c>
      <c r="B5796" t="s">
        <v>19490</v>
      </c>
      <c r="C5796" t="s">
        <v>18004</v>
      </c>
      <c r="D5796" t="s">
        <v>947</v>
      </c>
      <c r="E5796" s="27">
        <v>41634</v>
      </c>
      <c r="F5796" t="s">
        <v>294</v>
      </c>
      <c r="G5796" s="27">
        <v>33347</v>
      </c>
      <c r="H5796">
        <v>25</v>
      </c>
      <c r="I5796" t="s">
        <v>244</v>
      </c>
      <c r="J5796" t="s">
        <v>245</v>
      </c>
      <c r="K5796">
        <v>0</v>
      </c>
      <c r="L5796">
        <v>3</v>
      </c>
      <c r="M5796">
        <v>0</v>
      </c>
      <c r="N5796">
        <v>0</v>
      </c>
      <c r="O5796">
        <v>0</v>
      </c>
      <c r="P5796">
        <v>-1</v>
      </c>
      <c r="Q5796" s="28">
        <v>41633.051388888889</v>
      </c>
      <c r="R5796" s="28">
        <v>41634.04791666667</v>
      </c>
      <c r="S5796" t="s">
        <v>19491</v>
      </c>
      <c r="T5796" s="27">
        <v>41633</v>
      </c>
      <c r="V5796">
        <v>1</v>
      </c>
      <c r="W5796" t="s">
        <v>36</v>
      </c>
      <c r="X5796" t="s">
        <v>279</v>
      </c>
      <c r="Y5796">
        <v>0</v>
      </c>
      <c r="AB5796" t="s">
        <v>237</v>
      </c>
      <c r="AH5796">
        <v>0</v>
      </c>
      <c r="AN5796" t="s">
        <v>238</v>
      </c>
      <c r="AO5796">
        <v>3</v>
      </c>
      <c r="AP5796" t="s">
        <v>239</v>
      </c>
      <c r="AQ5796" s="27">
        <v>41634</v>
      </c>
      <c r="AR5796" t="s">
        <v>240</v>
      </c>
      <c r="AS5796">
        <v>3</v>
      </c>
      <c r="AT5796" t="s">
        <v>239</v>
      </c>
      <c r="AU5796" s="27">
        <v>41634</v>
      </c>
    </row>
    <row r="5797" spans="1:47" x14ac:dyDescent="0.2">
      <c r="A5797">
        <v>5796</v>
      </c>
      <c r="B5797" t="s">
        <v>19492</v>
      </c>
      <c r="C5797" t="s">
        <v>1832</v>
      </c>
      <c r="D5797" t="s">
        <v>19493</v>
      </c>
      <c r="E5797" s="27">
        <v>41900</v>
      </c>
      <c r="F5797" t="s">
        <v>233</v>
      </c>
      <c r="G5797" s="27">
        <v>28459</v>
      </c>
      <c r="H5797">
        <v>38</v>
      </c>
      <c r="I5797" t="s">
        <v>244</v>
      </c>
      <c r="J5797" t="s">
        <v>245</v>
      </c>
      <c r="K5797">
        <v>0</v>
      </c>
      <c r="L5797">
        <v>4</v>
      </c>
      <c r="M5797">
        <v>0</v>
      </c>
      <c r="N5797">
        <v>0</v>
      </c>
      <c r="O5797">
        <v>1</v>
      </c>
      <c r="P5797">
        <v>-38</v>
      </c>
      <c r="Q5797" s="28">
        <v>41862.169444444444</v>
      </c>
      <c r="R5797" s="28">
        <v>41899.469444444447</v>
      </c>
      <c r="S5797" t="s">
        <v>19494</v>
      </c>
      <c r="T5797" s="27">
        <v>41862</v>
      </c>
      <c r="V5797">
        <v>38</v>
      </c>
      <c r="W5797" t="s">
        <v>32</v>
      </c>
      <c r="X5797" t="s">
        <v>261</v>
      </c>
      <c r="Y5797">
        <v>0</v>
      </c>
      <c r="AB5797" t="s">
        <v>237</v>
      </c>
      <c r="AH5797">
        <v>0</v>
      </c>
      <c r="AN5797" t="s">
        <v>238</v>
      </c>
      <c r="AO5797">
        <v>2</v>
      </c>
      <c r="AP5797" t="s">
        <v>239</v>
      </c>
      <c r="AQ5797" s="27">
        <v>41900</v>
      </c>
      <c r="AR5797" t="s">
        <v>240</v>
      </c>
      <c r="AS5797">
        <v>4</v>
      </c>
      <c r="AT5797" t="s">
        <v>239</v>
      </c>
      <c r="AU5797" s="27">
        <v>41900</v>
      </c>
    </row>
    <row r="5798" spans="1:47" x14ac:dyDescent="0.2">
      <c r="A5798">
        <v>5797</v>
      </c>
      <c r="B5798" t="s">
        <v>19495</v>
      </c>
      <c r="C5798" t="s">
        <v>4558</v>
      </c>
      <c r="D5798" t="s">
        <v>19496</v>
      </c>
      <c r="E5798" s="27">
        <v>41353</v>
      </c>
      <c r="F5798" t="s">
        <v>233</v>
      </c>
      <c r="G5798" s="27">
        <v>23311</v>
      </c>
      <c r="H5798">
        <v>52</v>
      </c>
      <c r="I5798" t="s">
        <v>234</v>
      </c>
      <c r="J5798" t="s">
        <v>353</v>
      </c>
      <c r="K5798">
        <v>0</v>
      </c>
      <c r="L5798">
        <v>6</v>
      </c>
      <c r="M5798">
        <v>0</v>
      </c>
      <c r="N5798">
        <v>0</v>
      </c>
      <c r="O5798">
        <v>10</v>
      </c>
      <c r="P5798">
        <v>0</v>
      </c>
      <c r="Q5798" s="28">
        <v>41353.09375</v>
      </c>
      <c r="R5798" s="28">
        <v>41502.169444444444</v>
      </c>
      <c r="S5798" t="s">
        <v>19497</v>
      </c>
      <c r="T5798" s="27">
        <v>41352</v>
      </c>
      <c r="V5798">
        <v>1</v>
      </c>
      <c r="W5798" t="s">
        <v>32</v>
      </c>
      <c r="X5798" t="s">
        <v>252</v>
      </c>
      <c r="Y5798">
        <v>0</v>
      </c>
      <c r="AB5798" t="s">
        <v>237</v>
      </c>
      <c r="AH5798">
        <v>0</v>
      </c>
      <c r="AN5798" t="s">
        <v>238</v>
      </c>
      <c r="AO5798">
        <v>7</v>
      </c>
      <c r="AP5798" t="s">
        <v>246</v>
      </c>
      <c r="AQ5798" s="27">
        <v>41353</v>
      </c>
      <c r="AR5798" t="s">
        <v>240</v>
      </c>
      <c r="AS5798">
        <v>6</v>
      </c>
      <c r="AT5798" t="s">
        <v>246</v>
      </c>
      <c r="AU5798" s="27">
        <v>41353</v>
      </c>
    </row>
    <row r="5799" spans="1:47" x14ac:dyDescent="0.2">
      <c r="A5799">
        <v>5798</v>
      </c>
      <c r="B5799" t="s">
        <v>19498</v>
      </c>
      <c r="C5799" t="s">
        <v>2786</v>
      </c>
      <c r="D5799" t="s">
        <v>19499</v>
      </c>
      <c r="E5799" s="27">
        <v>41851</v>
      </c>
      <c r="F5799" t="s">
        <v>233</v>
      </c>
      <c r="G5799" s="27">
        <v>21223</v>
      </c>
      <c r="H5799">
        <v>58</v>
      </c>
      <c r="I5799" t="s">
        <v>234</v>
      </c>
      <c r="J5799" t="s">
        <v>245</v>
      </c>
      <c r="K5799">
        <v>0</v>
      </c>
      <c r="L5799">
        <v>8</v>
      </c>
      <c r="M5799">
        <v>0</v>
      </c>
      <c r="N5799">
        <v>0</v>
      </c>
      <c r="O5799">
        <v>2</v>
      </c>
      <c r="P5799">
        <v>343</v>
      </c>
      <c r="Q5799" s="28">
        <v>42194.538194444445</v>
      </c>
      <c r="R5799" s="28">
        <v>42355.26666666667</v>
      </c>
      <c r="S5799" t="s">
        <v>19500</v>
      </c>
      <c r="U5799" s="27">
        <v>41535</v>
      </c>
      <c r="V5799">
        <v>316</v>
      </c>
      <c r="W5799" t="s">
        <v>32</v>
      </c>
      <c r="X5799" t="s">
        <v>274</v>
      </c>
      <c r="Y5799">
        <v>0</v>
      </c>
      <c r="AB5799" t="s">
        <v>237</v>
      </c>
      <c r="AH5799">
        <v>0</v>
      </c>
      <c r="AN5799" t="s">
        <v>238</v>
      </c>
      <c r="AO5799">
        <v>6</v>
      </c>
      <c r="AP5799" t="s">
        <v>246</v>
      </c>
      <c r="AQ5799" s="27">
        <v>41851</v>
      </c>
      <c r="AR5799" t="s">
        <v>240</v>
      </c>
      <c r="AS5799">
        <v>8</v>
      </c>
      <c r="AT5799" t="s">
        <v>269</v>
      </c>
      <c r="AU5799" s="27">
        <v>41851</v>
      </c>
    </row>
    <row r="5800" spans="1:47" x14ac:dyDescent="0.2">
      <c r="A5800">
        <v>5799</v>
      </c>
      <c r="B5800" t="s">
        <v>19501</v>
      </c>
      <c r="C5800" t="s">
        <v>19502</v>
      </c>
      <c r="D5800" t="s">
        <v>2249</v>
      </c>
      <c r="E5800" s="27">
        <v>41527</v>
      </c>
      <c r="F5800" t="s">
        <v>233</v>
      </c>
      <c r="G5800" s="27">
        <v>33742</v>
      </c>
      <c r="H5800">
        <v>23</v>
      </c>
      <c r="I5800" t="s">
        <v>259</v>
      </c>
      <c r="J5800" t="s">
        <v>353</v>
      </c>
      <c r="K5800">
        <v>0</v>
      </c>
      <c r="L5800">
        <v>7</v>
      </c>
      <c r="M5800">
        <v>0</v>
      </c>
      <c r="N5800">
        <v>0</v>
      </c>
      <c r="O5800">
        <v>3</v>
      </c>
      <c r="P5800">
        <v>249</v>
      </c>
      <c r="Q5800" s="28">
        <v>41776.53125</v>
      </c>
      <c r="R5800" s="28">
        <v>42053.4375</v>
      </c>
      <c r="S5800" t="s">
        <v>19503</v>
      </c>
      <c r="T5800" s="27">
        <v>41235</v>
      </c>
      <c r="V5800">
        <v>292</v>
      </c>
      <c r="W5800" t="s">
        <v>36</v>
      </c>
      <c r="X5800" t="s">
        <v>279</v>
      </c>
      <c r="Y5800">
        <v>1</v>
      </c>
      <c r="AA5800" t="s">
        <v>19504</v>
      </c>
      <c r="AB5800" t="s">
        <v>32</v>
      </c>
      <c r="AC5800">
        <v>0</v>
      </c>
      <c r="AD5800" s="27">
        <v>41776</v>
      </c>
      <c r="AE5800" t="s">
        <v>252</v>
      </c>
      <c r="AF5800" s="27">
        <v>41776</v>
      </c>
      <c r="AG5800" s="27">
        <v>42053</v>
      </c>
      <c r="AH5800">
        <v>1</v>
      </c>
      <c r="AJ5800" t="s">
        <v>19505</v>
      </c>
      <c r="AK5800" t="s">
        <v>462</v>
      </c>
      <c r="AL5800" s="27">
        <v>41776</v>
      </c>
      <c r="AM5800" t="s">
        <v>279</v>
      </c>
      <c r="AN5800" t="s">
        <v>238</v>
      </c>
      <c r="AO5800">
        <v>8</v>
      </c>
      <c r="AP5800" t="s">
        <v>269</v>
      </c>
      <c r="AQ5800" s="27">
        <v>41527</v>
      </c>
      <c r="AR5800" t="s">
        <v>240</v>
      </c>
      <c r="AS5800">
        <v>7</v>
      </c>
      <c r="AT5800" t="s">
        <v>246</v>
      </c>
      <c r="AU5800" s="27">
        <v>41527</v>
      </c>
    </row>
    <row r="5801" spans="1:47" x14ac:dyDescent="0.2">
      <c r="A5801">
        <v>5800</v>
      </c>
      <c r="B5801" t="s">
        <v>19506</v>
      </c>
      <c r="C5801" t="s">
        <v>19507</v>
      </c>
      <c r="D5801" t="s">
        <v>19508</v>
      </c>
      <c r="E5801" s="27">
        <v>41641</v>
      </c>
      <c r="F5801" t="s">
        <v>233</v>
      </c>
      <c r="G5801" s="27">
        <v>30041</v>
      </c>
      <c r="H5801">
        <v>34</v>
      </c>
      <c r="I5801" t="s">
        <v>244</v>
      </c>
      <c r="J5801" t="s">
        <v>250</v>
      </c>
      <c r="K5801">
        <v>0</v>
      </c>
      <c r="L5801">
        <v>3</v>
      </c>
      <c r="M5801">
        <v>0</v>
      </c>
      <c r="N5801">
        <v>0</v>
      </c>
      <c r="O5801">
        <v>7</v>
      </c>
      <c r="P5801">
        <v>-245</v>
      </c>
      <c r="Q5801" s="28">
        <v>41396.209722222222</v>
      </c>
      <c r="R5801" s="28">
        <v>41404.050000000003</v>
      </c>
      <c r="S5801" t="s">
        <v>19509</v>
      </c>
      <c r="T5801" s="27">
        <v>41531</v>
      </c>
      <c r="V5801">
        <v>110</v>
      </c>
      <c r="W5801" t="s">
        <v>36</v>
      </c>
      <c r="X5801" t="s">
        <v>404</v>
      </c>
      <c r="Y5801">
        <v>0</v>
      </c>
      <c r="AB5801" t="s">
        <v>237</v>
      </c>
      <c r="AH5801">
        <v>0</v>
      </c>
      <c r="AN5801" t="s">
        <v>238</v>
      </c>
      <c r="AO5801">
        <v>2</v>
      </c>
      <c r="AP5801" t="s">
        <v>239</v>
      </c>
      <c r="AQ5801" s="27">
        <v>41641</v>
      </c>
      <c r="AR5801" t="s">
        <v>240</v>
      </c>
      <c r="AS5801">
        <v>3</v>
      </c>
      <c r="AT5801" t="s">
        <v>239</v>
      </c>
      <c r="AU5801" s="27">
        <v>41641</v>
      </c>
    </row>
    <row r="5802" spans="1:47" x14ac:dyDescent="0.2">
      <c r="A5802">
        <v>5801</v>
      </c>
      <c r="B5802" t="s">
        <v>19510</v>
      </c>
      <c r="C5802" t="s">
        <v>2056</v>
      </c>
      <c r="D5802" t="s">
        <v>1737</v>
      </c>
      <c r="E5802" s="27">
        <v>41943</v>
      </c>
      <c r="F5802" t="s">
        <v>233</v>
      </c>
      <c r="G5802" s="27">
        <v>23723</v>
      </c>
      <c r="H5802">
        <v>51</v>
      </c>
      <c r="I5802" t="s">
        <v>234</v>
      </c>
      <c r="J5802" t="s">
        <v>245</v>
      </c>
      <c r="K5802">
        <v>0</v>
      </c>
      <c r="L5802">
        <v>3</v>
      </c>
      <c r="M5802">
        <v>0</v>
      </c>
      <c r="N5802">
        <v>0</v>
      </c>
      <c r="O5802">
        <v>6</v>
      </c>
      <c r="P5802">
        <v>0</v>
      </c>
      <c r="Q5802" s="28">
        <v>41943.129861111112</v>
      </c>
      <c r="R5802" s="28">
        <v>41945.398611111108</v>
      </c>
      <c r="S5802" t="s">
        <v>19511</v>
      </c>
      <c r="T5802" s="27">
        <v>41943</v>
      </c>
      <c r="V5802">
        <v>0</v>
      </c>
      <c r="W5802" t="s">
        <v>32</v>
      </c>
      <c r="X5802" t="s">
        <v>261</v>
      </c>
      <c r="Y5802">
        <v>1</v>
      </c>
      <c r="AA5802" t="s">
        <v>19512</v>
      </c>
      <c r="AB5802" t="s">
        <v>32</v>
      </c>
      <c r="AC5802">
        <v>0</v>
      </c>
      <c r="AD5802" s="27">
        <v>41949</v>
      </c>
      <c r="AE5802" t="s">
        <v>261</v>
      </c>
      <c r="AF5802" s="27">
        <v>41949</v>
      </c>
      <c r="AG5802" s="27">
        <v>41982</v>
      </c>
      <c r="AH5802">
        <v>0</v>
      </c>
      <c r="AN5802" t="s">
        <v>238</v>
      </c>
      <c r="AO5802">
        <v>2</v>
      </c>
      <c r="AP5802" t="s">
        <v>239</v>
      </c>
      <c r="AQ5802" s="27">
        <v>41943</v>
      </c>
      <c r="AR5802" t="s">
        <v>240</v>
      </c>
      <c r="AS5802">
        <v>3</v>
      </c>
      <c r="AT5802" t="s">
        <v>239</v>
      </c>
      <c r="AU5802" s="27">
        <v>41943</v>
      </c>
    </row>
    <row r="5803" spans="1:47" x14ac:dyDescent="0.2">
      <c r="A5803">
        <v>5802</v>
      </c>
      <c r="B5803" t="s">
        <v>19513</v>
      </c>
      <c r="C5803" t="s">
        <v>813</v>
      </c>
      <c r="D5803" t="s">
        <v>2213</v>
      </c>
      <c r="E5803" s="27">
        <v>41815</v>
      </c>
      <c r="F5803" t="s">
        <v>233</v>
      </c>
      <c r="G5803" s="27">
        <v>31693</v>
      </c>
      <c r="H5803">
        <v>29</v>
      </c>
      <c r="I5803" t="s">
        <v>244</v>
      </c>
      <c r="J5803" t="s">
        <v>245</v>
      </c>
      <c r="K5803">
        <v>0</v>
      </c>
      <c r="L5803">
        <v>6</v>
      </c>
      <c r="M5803">
        <v>0</v>
      </c>
      <c r="N5803">
        <v>0</v>
      </c>
      <c r="O5803">
        <v>2</v>
      </c>
      <c r="P5803">
        <v>-1</v>
      </c>
      <c r="Q5803" s="28">
        <v>41814.302777777775</v>
      </c>
      <c r="R5803" s="28">
        <v>41858.286805555559</v>
      </c>
      <c r="S5803" t="s">
        <v>19514</v>
      </c>
      <c r="T5803" s="27">
        <v>41814</v>
      </c>
      <c r="V5803">
        <v>1</v>
      </c>
      <c r="W5803" t="s">
        <v>32</v>
      </c>
      <c r="X5803" t="s">
        <v>527</v>
      </c>
      <c r="Y5803">
        <v>0</v>
      </c>
      <c r="AB5803" t="s">
        <v>237</v>
      </c>
      <c r="AH5803">
        <v>0</v>
      </c>
      <c r="AN5803" t="s">
        <v>238</v>
      </c>
      <c r="AO5803">
        <v>4</v>
      </c>
      <c r="AP5803" t="s">
        <v>239</v>
      </c>
      <c r="AQ5803" s="27">
        <v>41815</v>
      </c>
      <c r="AR5803" t="s">
        <v>240</v>
      </c>
      <c r="AS5803">
        <v>6</v>
      </c>
      <c r="AT5803" t="s">
        <v>246</v>
      </c>
      <c r="AU5803" s="27">
        <v>41815</v>
      </c>
    </row>
    <row r="5804" spans="1:47" x14ac:dyDescent="0.2">
      <c r="A5804">
        <v>5803</v>
      </c>
      <c r="B5804" t="s">
        <v>19515</v>
      </c>
      <c r="C5804" t="s">
        <v>5075</v>
      </c>
      <c r="D5804" t="s">
        <v>2053</v>
      </c>
      <c r="E5804" s="27">
        <v>41844</v>
      </c>
      <c r="F5804" t="s">
        <v>233</v>
      </c>
      <c r="G5804" s="27">
        <v>21019</v>
      </c>
      <c r="H5804">
        <v>58</v>
      </c>
      <c r="I5804" t="s">
        <v>234</v>
      </c>
      <c r="J5804" t="s">
        <v>250</v>
      </c>
      <c r="K5804">
        <v>0</v>
      </c>
      <c r="L5804">
        <v>9</v>
      </c>
      <c r="M5804">
        <v>0</v>
      </c>
      <c r="N5804">
        <v>0</v>
      </c>
      <c r="O5804">
        <v>20</v>
      </c>
      <c r="P5804">
        <v>-138</v>
      </c>
      <c r="Q5804" s="28">
        <v>41706.170138888891</v>
      </c>
      <c r="R5804" s="28">
        <v>41808.450694444444</v>
      </c>
      <c r="S5804" t="s">
        <v>19516</v>
      </c>
      <c r="U5804" s="27">
        <v>41717</v>
      </c>
      <c r="V5804">
        <v>127</v>
      </c>
      <c r="W5804" t="s">
        <v>32</v>
      </c>
      <c r="X5804" t="s">
        <v>274</v>
      </c>
      <c r="Y5804">
        <v>0</v>
      </c>
      <c r="AB5804" t="s">
        <v>237</v>
      </c>
      <c r="AH5804">
        <v>0</v>
      </c>
      <c r="AN5804" t="s">
        <v>238</v>
      </c>
      <c r="AO5804">
        <v>4</v>
      </c>
      <c r="AP5804" t="s">
        <v>239</v>
      </c>
      <c r="AQ5804" s="27">
        <v>41844</v>
      </c>
      <c r="AR5804" t="s">
        <v>240</v>
      </c>
      <c r="AS5804">
        <v>9</v>
      </c>
      <c r="AT5804" t="s">
        <v>269</v>
      </c>
      <c r="AU5804" s="27">
        <v>41844</v>
      </c>
    </row>
    <row r="5805" spans="1:47" x14ac:dyDescent="0.2">
      <c r="A5805">
        <v>5804</v>
      </c>
      <c r="B5805" t="s">
        <v>19517</v>
      </c>
      <c r="C5805" t="s">
        <v>13913</v>
      </c>
      <c r="D5805" t="s">
        <v>4218</v>
      </c>
      <c r="E5805" s="27">
        <v>41939</v>
      </c>
      <c r="F5805" t="s">
        <v>233</v>
      </c>
      <c r="G5805" s="27">
        <v>33440</v>
      </c>
      <c r="H5805">
        <v>24</v>
      </c>
      <c r="I5805" t="s">
        <v>259</v>
      </c>
      <c r="J5805" t="s">
        <v>250</v>
      </c>
      <c r="K5805">
        <v>0</v>
      </c>
      <c r="L5805">
        <v>8</v>
      </c>
      <c r="M5805">
        <v>0</v>
      </c>
      <c r="N5805">
        <v>4</v>
      </c>
      <c r="O5805">
        <v>8</v>
      </c>
      <c r="P5805">
        <v>-1</v>
      </c>
      <c r="Q5805" s="28">
        <v>41938.436111111114</v>
      </c>
      <c r="R5805" s="28">
        <v>42153.327777777777</v>
      </c>
      <c r="S5805" t="s">
        <v>19518</v>
      </c>
      <c r="T5805" s="27">
        <v>41938</v>
      </c>
      <c r="V5805">
        <v>1</v>
      </c>
      <c r="W5805" t="s">
        <v>32</v>
      </c>
      <c r="X5805" t="s">
        <v>343</v>
      </c>
      <c r="Y5805">
        <v>1</v>
      </c>
      <c r="AA5805" t="s">
        <v>19519</v>
      </c>
      <c r="AB5805" t="s">
        <v>32</v>
      </c>
      <c r="AD5805" s="27">
        <v>42218</v>
      </c>
      <c r="AE5805" t="s">
        <v>6430</v>
      </c>
      <c r="AH5805">
        <v>0</v>
      </c>
      <c r="AN5805" t="s">
        <v>238</v>
      </c>
      <c r="AO5805">
        <v>8</v>
      </c>
      <c r="AP5805" t="s">
        <v>269</v>
      </c>
      <c r="AQ5805" s="27">
        <v>41939</v>
      </c>
      <c r="AR5805" t="s">
        <v>240</v>
      </c>
      <c r="AS5805">
        <v>8</v>
      </c>
      <c r="AT5805" t="s">
        <v>269</v>
      </c>
      <c r="AU5805" s="27">
        <v>41939</v>
      </c>
    </row>
    <row r="5806" spans="1:47" x14ac:dyDescent="0.2">
      <c r="A5806">
        <v>5805</v>
      </c>
      <c r="B5806" t="s">
        <v>19520</v>
      </c>
      <c r="C5806" t="s">
        <v>19521</v>
      </c>
      <c r="D5806" t="s">
        <v>19522</v>
      </c>
      <c r="E5806" s="27">
        <v>41729</v>
      </c>
      <c r="F5806" t="s">
        <v>294</v>
      </c>
      <c r="G5806" s="27">
        <v>22626</v>
      </c>
      <c r="H5806">
        <v>54</v>
      </c>
      <c r="I5806" t="s">
        <v>234</v>
      </c>
      <c r="J5806" t="s">
        <v>353</v>
      </c>
      <c r="K5806">
        <v>0</v>
      </c>
      <c r="L5806">
        <v>1</v>
      </c>
      <c r="M5806">
        <v>0</v>
      </c>
      <c r="N5806">
        <v>0</v>
      </c>
      <c r="O5806">
        <v>0</v>
      </c>
      <c r="W5806" t="s">
        <v>237</v>
      </c>
      <c r="Y5806">
        <v>-1</v>
      </c>
      <c r="AB5806" t="s">
        <v>237</v>
      </c>
      <c r="AH5806">
        <v>0</v>
      </c>
      <c r="AN5806" t="s">
        <v>238</v>
      </c>
      <c r="AO5806">
        <v>1</v>
      </c>
      <c r="AP5806" t="s">
        <v>239</v>
      </c>
      <c r="AQ5806" s="27">
        <v>41729</v>
      </c>
      <c r="AR5806" t="s">
        <v>240</v>
      </c>
      <c r="AS5806">
        <v>1</v>
      </c>
      <c r="AT5806" t="s">
        <v>239</v>
      </c>
      <c r="AU5806" s="27">
        <v>41729</v>
      </c>
    </row>
    <row r="5807" spans="1:47" x14ac:dyDescent="0.2">
      <c r="A5807">
        <v>5806</v>
      </c>
      <c r="B5807" t="s">
        <v>19523</v>
      </c>
      <c r="C5807" t="s">
        <v>414</v>
      </c>
      <c r="D5807" t="s">
        <v>19524</v>
      </c>
      <c r="E5807" s="27">
        <v>41759</v>
      </c>
      <c r="F5807" t="s">
        <v>233</v>
      </c>
      <c r="G5807" s="27">
        <v>30599</v>
      </c>
      <c r="H5807">
        <v>32</v>
      </c>
      <c r="I5807" t="s">
        <v>244</v>
      </c>
      <c r="J5807" t="s">
        <v>245</v>
      </c>
      <c r="K5807">
        <v>0</v>
      </c>
      <c r="L5807">
        <v>2</v>
      </c>
      <c r="M5807">
        <v>0</v>
      </c>
      <c r="N5807">
        <v>0</v>
      </c>
      <c r="O5807">
        <v>0</v>
      </c>
      <c r="P5807">
        <v>-1</v>
      </c>
      <c r="Q5807" s="28">
        <v>41758.292361111111</v>
      </c>
      <c r="R5807" s="28">
        <v>41759.069444444445</v>
      </c>
      <c r="S5807" t="s">
        <v>19525</v>
      </c>
      <c r="T5807" s="27">
        <v>41758</v>
      </c>
      <c r="V5807">
        <v>1</v>
      </c>
      <c r="W5807" t="s">
        <v>32</v>
      </c>
      <c r="X5807" t="s">
        <v>284</v>
      </c>
      <c r="Y5807">
        <v>1</v>
      </c>
      <c r="AA5807" t="s">
        <v>19526</v>
      </c>
      <c r="AB5807" t="s">
        <v>32</v>
      </c>
      <c r="AD5807" s="27">
        <v>41973</v>
      </c>
      <c r="AE5807" t="s">
        <v>359</v>
      </c>
      <c r="AH5807">
        <v>0</v>
      </c>
      <c r="AN5807" t="s">
        <v>238</v>
      </c>
      <c r="AO5807">
        <v>1</v>
      </c>
      <c r="AP5807" t="s">
        <v>239</v>
      </c>
      <c r="AQ5807" s="27">
        <v>41759</v>
      </c>
      <c r="AR5807" t="s">
        <v>240</v>
      </c>
      <c r="AS5807">
        <v>2</v>
      </c>
      <c r="AT5807" t="s">
        <v>239</v>
      </c>
      <c r="AU5807" s="27">
        <v>41759</v>
      </c>
    </row>
    <row r="5808" spans="1:47" x14ac:dyDescent="0.2">
      <c r="A5808">
        <v>5807</v>
      </c>
      <c r="B5808" t="s">
        <v>19527</v>
      </c>
      <c r="C5808" t="s">
        <v>707</v>
      </c>
      <c r="D5808" t="s">
        <v>19528</v>
      </c>
      <c r="E5808" s="27">
        <v>41810</v>
      </c>
      <c r="F5808" t="s">
        <v>294</v>
      </c>
      <c r="G5808" s="27">
        <v>27981</v>
      </c>
      <c r="H5808">
        <v>39</v>
      </c>
      <c r="I5808" t="s">
        <v>244</v>
      </c>
      <c r="J5808" t="s">
        <v>250</v>
      </c>
      <c r="K5808">
        <v>0</v>
      </c>
      <c r="L5808">
        <v>4</v>
      </c>
      <c r="M5808">
        <v>0</v>
      </c>
      <c r="N5808">
        <v>0</v>
      </c>
      <c r="O5808">
        <v>1</v>
      </c>
      <c r="P5808">
        <v>-15</v>
      </c>
      <c r="Q5808" s="28">
        <v>41795.145833333336</v>
      </c>
      <c r="R5808" s="28">
        <v>41809.222916666666</v>
      </c>
      <c r="S5808" t="s">
        <v>19529</v>
      </c>
      <c r="U5808" s="27">
        <v>41795</v>
      </c>
      <c r="V5808">
        <v>15</v>
      </c>
      <c r="W5808" t="s">
        <v>32</v>
      </c>
      <c r="X5808" t="s">
        <v>274</v>
      </c>
      <c r="Y5808">
        <v>0</v>
      </c>
      <c r="AB5808" t="s">
        <v>237</v>
      </c>
      <c r="AH5808">
        <v>0</v>
      </c>
      <c r="AN5808" t="s">
        <v>238</v>
      </c>
      <c r="AO5808">
        <v>1</v>
      </c>
      <c r="AP5808" t="s">
        <v>239</v>
      </c>
      <c r="AQ5808" s="27">
        <v>41810</v>
      </c>
      <c r="AR5808" t="s">
        <v>240</v>
      </c>
      <c r="AS5808">
        <v>4</v>
      </c>
      <c r="AT5808" t="s">
        <v>239</v>
      </c>
      <c r="AU5808" s="27">
        <v>41810</v>
      </c>
    </row>
    <row r="5809" spans="1:47" x14ac:dyDescent="0.2">
      <c r="A5809">
        <v>5808</v>
      </c>
      <c r="B5809" t="s">
        <v>19530</v>
      </c>
      <c r="C5809" t="s">
        <v>5076</v>
      </c>
      <c r="D5809" t="s">
        <v>19531</v>
      </c>
      <c r="E5809" s="27">
        <v>41384</v>
      </c>
      <c r="F5809" t="s">
        <v>233</v>
      </c>
      <c r="G5809" s="27">
        <v>26687</v>
      </c>
      <c r="H5809">
        <v>43</v>
      </c>
      <c r="I5809" t="s">
        <v>244</v>
      </c>
      <c r="J5809" t="s">
        <v>250</v>
      </c>
      <c r="K5809">
        <v>0</v>
      </c>
      <c r="L5809">
        <v>7</v>
      </c>
      <c r="M5809">
        <v>0</v>
      </c>
      <c r="N5809">
        <v>0</v>
      </c>
      <c r="O5809">
        <v>8</v>
      </c>
      <c r="P5809">
        <v>-1</v>
      </c>
      <c r="Q5809" s="28">
        <v>41383.361805555556</v>
      </c>
      <c r="R5809" s="28">
        <v>41732.265972222223</v>
      </c>
      <c r="S5809" t="s">
        <v>19532</v>
      </c>
      <c r="T5809" s="27">
        <v>41383</v>
      </c>
      <c r="V5809">
        <v>1</v>
      </c>
      <c r="W5809" t="s">
        <v>32</v>
      </c>
      <c r="X5809" t="s">
        <v>494</v>
      </c>
      <c r="Y5809">
        <v>1</v>
      </c>
      <c r="AA5809" t="s">
        <v>19533</v>
      </c>
      <c r="AB5809" t="s">
        <v>36</v>
      </c>
      <c r="AC5809">
        <v>1</v>
      </c>
      <c r="AD5809" s="27">
        <v>42104</v>
      </c>
      <c r="AE5809" t="s">
        <v>626</v>
      </c>
      <c r="AF5809" s="27">
        <v>42105</v>
      </c>
      <c r="AG5809" s="27">
        <v>42179</v>
      </c>
      <c r="AH5809">
        <v>0</v>
      </c>
      <c r="AN5809" t="s">
        <v>238</v>
      </c>
      <c r="AO5809">
        <v>5</v>
      </c>
      <c r="AP5809" t="s">
        <v>246</v>
      </c>
      <c r="AQ5809" s="27">
        <v>41384</v>
      </c>
      <c r="AR5809" t="s">
        <v>240</v>
      </c>
      <c r="AS5809">
        <v>7</v>
      </c>
      <c r="AT5809" t="s">
        <v>246</v>
      </c>
      <c r="AU5809" s="27">
        <v>41384</v>
      </c>
    </row>
    <row r="5810" spans="1:47" x14ac:dyDescent="0.2">
      <c r="A5810">
        <v>5809</v>
      </c>
      <c r="B5810" t="s">
        <v>19534</v>
      </c>
      <c r="C5810" t="s">
        <v>19535</v>
      </c>
      <c r="D5810" t="s">
        <v>4253</v>
      </c>
      <c r="E5810" s="27">
        <v>41310</v>
      </c>
      <c r="F5810" t="s">
        <v>233</v>
      </c>
      <c r="G5810" s="27">
        <v>25889</v>
      </c>
      <c r="H5810">
        <v>45</v>
      </c>
      <c r="I5810" t="s">
        <v>234</v>
      </c>
      <c r="J5810" t="s">
        <v>250</v>
      </c>
      <c r="K5810">
        <v>1</v>
      </c>
      <c r="L5810">
        <v>7</v>
      </c>
      <c r="M5810">
        <v>0</v>
      </c>
      <c r="N5810">
        <v>1</v>
      </c>
      <c r="O5810">
        <v>20</v>
      </c>
      <c r="P5810">
        <v>-1</v>
      </c>
      <c r="Q5810" s="28">
        <v>41309.315972222219</v>
      </c>
      <c r="R5810" s="28">
        <v>41356.217361111114</v>
      </c>
      <c r="S5810" t="s">
        <v>19536</v>
      </c>
      <c r="U5810" s="27">
        <v>41310</v>
      </c>
      <c r="V5810">
        <v>0</v>
      </c>
      <c r="W5810" t="s">
        <v>36</v>
      </c>
      <c r="X5810" t="s">
        <v>274</v>
      </c>
      <c r="Y5810">
        <v>1</v>
      </c>
      <c r="AA5810" t="s">
        <v>19537</v>
      </c>
      <c r="AB5810" t="s">
        <v>32</v>
      </c>
      <c r="AC5810">
        <v>0</v>
      </c>
      <c r="AD5810" s="27">
        <v>42099</v>
      </c>
      <c r="AE5810" t="s">
        <v>19538</v>
      </c>
      <c r="AF5810" s="27">
        <v>42099</v>
      </c>
      <c r="AG5810" s="27">
        <v>42132</v>
      </c>
      <c r="AH5810">
        <v>0</v>
      </c>
      <c r="AN5810" t="s">
        <v>238</v>
      </c>
      <c r="AO5810">
        <v>2</v>
      </c>
      <c r="AP5810" t="s">
        <v>239</v>
      </c>
      <c r="AQ5810" s="27">
        <v>41310</v>
      </c>
      <c r="AR5810" t="s">
        <v>240</v>
      </c>
      <c r="AS5810">
        <v>7</v>
      </c>
      <c r="AT5810" t="s">
        <v>246</v>
      </c>
      <c r="AU5810" s="27">
        <v>41310</v>
      </c>
    </row>
    <row r="5811" spans="1:47" x14ac:dyDescent="0.2">
      <c r="A5811">
        <v>5810</v>
      </c>
      <c r="B5811" t="s">
        <v>19539</v>
      </c>
      <c r="C5811" t="s">
        <v>803</v>
      </c>
      <c r="D5811" t="s">
        <v>11656</v>
      </c>
      <c r="E5811" s="27">
        <v>41786</v>
      </c>
      <c r="F5811" t="s">
        <v>233</v>
      </c>
      <c r="G5811" s="27">
        <v>27053</v>
      </c>
      <c r="H5811">
        <v>42</v>
      </c>
      <c r="I5811" t="s">
        <v>244</v>
      </c>
      <c r="J5811" t="s">
        <v>250</v>
      </c>
      <c r="K5811">
        <v>0</v>
      </c>
      <c r="L5811">
        <v>5</v>
      </c>
      <c r="M5811">
        <v>0</v>
      </c>
      <c r="N5811">
        <v>0</v>
      </c>
      <c r="O5811">
        <v>10</v>
      </c>
      <c r="P5811">
        <v>-1</v>
      </c>
      <c r="Q5811" s="28">
        <v>41785.477777777778</v>
      </c>
      <c r="R5811" s="28">
        <v>41786.361805555556</v>
      </c>
      <c r="S5811" t="s">
        <v>19540</v>
      </c>
      <c r="T5811" s="27">
        <v>41769</v>
      </c>
      <c r="V5811">
        <v>17</v>
      </c>
      <c r="W5811" t="s">
        <v>36</v>
      </c>
      <c r="X5811" t="s">
        <v>324</v>
      </c>
      <c r="Y5811">
        <v>1</v>
      </c>
      <c r="AA5811" t="s">
        <v>19541</v>
      </c>
      <c r="AB5811" t="s">
        <v>36</v>
      </c>
      <c r="AC5811">
        <v>132</v>
      </c>
      <c r="AD5811" s="27">
        <v>42092</v>
      </c>
      <c r="AE5811" t="s">
        <v>279</v>
      </c>
      <c r="AF5811" s="27">
        <v>42224</v>
      </c>
      <c r="AG5811" s="27">
        <v>42231</v>
      </c>
      <c r="AH5811">
        <v>1</v>
      </c>
      <c r="AJ5811" t="s">
        <v>19541</v>
      </c>
      <c r="AK5811" t="s">
        <v>462</v>
      </c>
      <c r="AL5811" s="27">
        <v>42092</v>
      </c>
      <c r="AM5811" t="s">
        <v>279</v>
      </c>
      <c r="AN5811" t="s">
        <v>238</v>
      </c>
      <c r="AO5811">
        <v>1</v>
      </c>
      <c r="AP5811" t="s">
        <v>239</v>
      </c>
      <c r="AQ5811" s="27">
        <v>41786</v>
      </c>
      <c r="AR5811" t="s">
        <v>240</v>
      </c>
      <c r="AS5811">
        <v>5</v>
      </c>
      <c r="AT5811" t="s">
        <v>246</v>
      </c>
      <c r="AU5811" s="27">
        <v>41786</v>
      </c>
    </row>
    <row r="5812" spans="1:47" x14ac:dyDescent="0.2">
      <c r="A5812">
        <v>5811</v>
      </c>
      <c r="B5812" t="s">
        <v>19542</v>
      </c>
      <c r="C5812" t="s">
        <v>5032</v>
      </c>
      <c r="D5812" t="s">
        <v>3964</v>
      </c>
      <c r="E5812" s="27">
        <v>41926</v>
      </c>
      <c r="F5812" t="s">
        <v>233</v>
      </c>
      <c r="G5812" s="27">
        <v>34300</v>
      </c>
      <c r="H5812">
        <v>22</v>
      </c>
      <c r="I5812" t="s">
        <v>259</v>
      </c>
      <c r="J5812" t="s">
        <v>250</v>
      </c>
      <c r="K5812">
        <v>0</v>
      </c>
      <c r="L5812">
        <v>7</v>
      </c>
      <c r="M5812">
        <v>0</v>
      </c>
      <c r="N5812">
        <v>0</v>
      </c>
      <c r="O5812">
        <v>1</v>
      </c>
      <c r="P5812">
        <v>-1</v>
      </c>
      <c r="Q5812" s="28">
        <v>41925.224305555559</v>
      </c>
      <c r="R5812" s="28">
        <v>41931.397222222222</v>
      </c>
      <c r="S5812" t="s">
        <v>19543</v>
      </c>
      <c r="T5812" s="27">
        <v>41925</v>
      </c>
      <c r="V5812">
        <v>1</v>
      </c>
      <c r="W5812" t="s">
        <v>32</v>
      </c>
      <c r="X5812" t="s">
        <v>359</v>
      </c>
      <c r="Y5812">
        <v>1</v>
      </c>
      <c r="AA5812" t="s">
        <v>19544</v>
      </c>
      <c r="AB5812" t="s">
        <v>32</v>
      </c>
      <c r="AD5812" s="27">
        <v>42230</v>
      </c>
      <c r="AE5812" t="s">
        <v>261</v>
      </c>
      <c r="AH5812">
        <v>0</v>
      </c>
      <c r="AN5812" t="s">
        <v>238</v>
      </c>
      <c r="AO5812">
        <v>5</v>
      </c>
      <c r="AP5812" t="s">
        <v>246</v>
      </c>
      <c r="AQ5812" s="27">
        <v>41926</v>
      </c>
      <c r="AR5812" t="s">
        <v>240</v>
      </c>
      <c r="AS5812">
        <v>7</v>
      </c>
      <c r="AT5812" t="s">
        <v>246</v>
      </c>
      <c r="AU5812" s="27">
        <v>41926</v>
      </c>
    </row>
    <row r="5813" spans="1:47" x14ac:dyDescent="0.2">
      <c r="A5813">
        <v>5812</v>
      </c>
      <c r="B5813" t="s">
        <v>19545</v>
      </c>
      <c r="C5813" t="s">
        <v>19546</v>
      </c>
      <c r="D5813" t="s">
        <v>652</v>
      </c>
      <c r="E5813" s="27">
        <v>41563</v>
      </c>
      <c r="F5813" t="s">
        <v>233</v>
      </c>
      <c r="G5813" s="27">
        <v>24363</v>
      </c>
      <c r="H5813">
        <v>49</v>
      </c>
      <c r="I5813" t="s">
        <v>234</v>
      </c>
      <c r="J5813" t="s">
        <v>250</v>
      </c>
      <c r="K5813">
        <v>0</v>
      </c>
      <c r="L5813">
        <v>4</v>
      </c>
      <c r="M5813">
        <v>0</v>
      </c>
      <c r="N5813">
        <v>0</v>
      </c>
      <c r="O5813">
        <v>4</v>
      </c>
      <c r="P5813">
        <v>-26</v>
      </c>
      <c r="Q5813" s="28">
        <v>41537.238194444442</v>
      </c>
      <c r="R5813" s="28">
        <v>41538.37777777778</v>
      </c>
      <c r="S5813" t="s">
        <v>19547</v>
      </c>
      <c r="T5813" s="27">
        <v>41537</v>
      </c>
      <c r="V5813">
        <v>26</v>
      </c>
      <c r="W5813" t="s">
        <v>32</v>
      </c>
      <c r="X5813" t="s">
        <v>261</v>
      </c>
      <c r="Y5813">
        <v>0</v>
      </c>
      <c r="AB5813" t="s">
        <v>237</v>
      </c>
      <c r="AH5813">
        <v>0</v>
      </c>
      <c r="AN5813" t="s">
        <v>238</v>
      </c>
      <c r="AO5813">
        <v>1</v>
      </c>
      <c r="AP5813" t="s">
        <v>239</v>
      </c>
      <c r="AQ5813" s="27">
        <v>41563</v>
      </c>
      <c r="AR5813" t="s">
        <v>240</v>
      </c>
      <c r="AS5813">
        <v>4</v>
      </c>
      <c r="AT5813" t="s">
        <v>239</v>
      </c>
      <c r="AU5813" s="27">
        <v>41563</v>
      </c>
    </row>
    <row r="5814" spans="1:47" x14ac:dyDescent="0.2">
      <c r="A5814">
        <v>5813</v>
      </c>
      <c r="B5814" t="s">
        <v>19548</v>
      </c>
      <c r="C5814" t="s">
        <v>963</v>
      </c>
      <c r="D5814" t="s">
        <v>586</v>
      </c>
      <c r="E5814" s="27">
        <v>41993</v>
      </c>
      <c r="F5814" t="s">
        <v>233</v>
      </c>
      <c r="G5814" s="27">
        <v>26881</v>
      </c>
      <c r="H5814">
        <v>42</v>
      </c>
      <c r="I5814" t="s">
        <v>244</v>
      </c>
      <c r="J5814" t="s">
        <v>250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-3</v>
      </c>
      <c r="Q5814" s="28">
        <v>41990.452777777777</v>
      </c>
      <c r="R5814" s="28">
        <v>42024.378472222219</v>
      </c>
      <c r="S5814" t="s">
        <v>19549</v>
      </c>
      <c r="T5814" s="27">
        <v>41989</v>
      </c>
      <c r="V5814">
        <v>4</v>
      </c>
      <c r="W5814" t="s">
        <v>32</v>
      </c>
      <c r="X5814" t="s">
        <v>371</v>
      </c>
      <c r="Y5814">
        <v>1</v>
      </c>
      <c r="AA5814" t="s">
        <v>19550</v>
      </c>
      <c r="AB5814" t="s">
        <v>32</v>
      </c>
      <c r="AC5814">
        <v>0</v>
      </c>
      <c r="AD5814" s="27">
        <v>42032</v>
      </c>
      <c r="AE5814" t="s">
        <v>527</v>
      </c>
      <c r="AF5814" s="27">
        <v>42032</v>
      </c>
      <c r="AG5814" s="27">
        <v>42065</v>
      </c>
      <c r="AH5814">
        <v>0</v>
      </c>
      <c r="AN5814" t="s">
        <v>238</v>
      </c>
      <c r="AO5814">
        <v>1</v>
      </c>
      <c r="AP5814" t="s">
        <v>239</v>
      </c>
      <c r="AQ5814" s="27">
        <v>41993</v>
      </c>
      <c r="AR5814" t="s">
        <v>240</v>
      </c>
      <c r="AS5814">
        <v>1</v>
      </c>
      <c r="AT5814" t="s">
        <v>239</v>
      </c>
      <c r="AU5814" s="27">
        <v>41993</v>
      </c>
    </row>
    <row r="5815" spans="1:47" x14ac:dyDescent="0.2">
      <c r="A5815">
        <v>5814</v>
      </c>
      <c r="B5815" t="s">
        <v>19551</v>
      </c>
      <c r="C5815" t="s">
        <v>242</v>
      </c>
      <c r="D5815" t="s">
        <v>2921</v>
      </c>
      <c r="E5815" s="27">
        <v>41963</v>
      </c>
      <c r="F5815" t="s">
        <v>233</v>
      </c>
      <c r="G5815" s="27">
        <v>27636</v>
      </c>
      <c r="H5815">
        <v>40</v>
      </c>
      <c r="I5815" t="s">
        <v>244</v>
      </c>
      <c r="J5815" t="s">
        <v>245</v>
      </c>
      <c r="K5815">
        <v>0</v>
      </c>
      <c r="L5815">
        <v>8</v>
      </c>
      <c r="M5815">
        <v>0</v>
      </c>
      <c r="N5815">
        <v>0</v>
      </c>
      <c r="O5815">
        <v>0</v>
      </c>
      <c r="P5815">
        <v>-1</v>
      </c>
      <c r="Q5815" s="28">
        <v>41962.163194444445</v>
      </c>
      <c r="R5815" s="28">
        <v>41992.052777777775</v>
      </c>
      <c r="S5815" t="s">
        <v>19552</v>
      </c>
      <c r="T5815" s="27">
        <v>41962</v>
      </c>
      <c r="V5815">
        <v>1</v>
      </c>
      <c r="W5815" t="s">
        <v>36</v>
      </c>
      <c r="X5815" t="s">
        <v>404</v>
      </c>
      <c r="Y5815">
        <v>1</v>
      </c>
      <c r="AA5815" t="s">
        <v>19553</v>
      </c>
      <c r="AB5815" t="s">
        <v>32</v>
      </c>
      <c r="AD5815" s="27">
        <v>42042</v>
      </c>
      <c r="AE5815" t="s">
        <v>583</v>
      </c>
      <c r="AH5815">
        <v>1</v>
      </c>
      <c r="AJ5815" t="s">
        <v>19553</v>
      </c>
      <c r="AK5815" t="s">
        <v>312</v>
      </c>
      <c r="AL5815" s="27">
        <v>42042</v>
      </c>
      <c r="AM5815" t="s">
        <v>583</v>
      </c>
      <c r="AN5815" t="s">
        <v>238</v>
      </c>
      <c r="AO5815">
        <v>10</v>
      </c>
      <c r="AP5815" t="s">
        <v>269</v>
      </c>
      <c r="AQ5815" s="27">
        <v>41963</v>
      </c>
      <c r="AR5815" t="s">
        <v>240</v>
      </c>
      <c r="AS5815">
        <v>8</v>
      </c>
      <c r="AT5815" t="s">
        <v>269</v>
      </c>
      <c r="AU5815" s="27">
        <v>41963</v>
      </c>
    </row>
    <row r="5816" spans="1:47" x14ac:dyDescent="0.2">
      <c r="A5816">
        <v>5815</v>
      </c>
      <c r="B5816" t="s">
        <v>19554</v>
      </c>
      <c r="C5816" t="s">
        <v>1127</v>
      </c>
      <c r="D5816" t="s">
        <v>19555</v>
      </c>
      <c r="E5816" s="27">
        <v>41945</v>
      </c>
      <c r="F5816" t="s">
        <v>233</v>
      </c>
      <c r="G5816" s="27">
        <v>27539</v>
      </c>
      <c r="H5816">
        <v>40</v>
      </c>
      <c r="I5816" t="s">
        <v>244</v>
      </c>
      <c r="J5816" t="s">
        <v>245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-1</v>
      </c>
      <c r="Q5816" s="28">
        <v>41944.21875</v>
      </c>
      <c r="R5816" s="28">
        <v>41945.196527777778</v>
      </c>
      <c r="S5816" t="s">
        <v>19556</v>
      </c>
      <c r="T5816" s="27">
        <v>41944</v>
      </c>
      <c r="V5816">
        <v>1</v>
      </c>
      <c r="W5816" t="s">
        <v>36</v>
      </c>
      <c r="X5816" t="s">
        <v>279</v>
      </c>
      <c r="Y5816">
        <v>0</v>
      </c>
      <c r="AB5816" t="s">
        <v>237</v>
      </c>
      <c r="AH5816">
        <v>0</v>
      </c>
      <c r="AN5816" t="s">
        <v>238</v>
      </c>
      <c r="AO5816">
        <v>1</v>
      </c>
      <c r="AP5816" t="s">
        <v>239</v>
      </c>
      <c r="AQ5816" s="27">
        <v>41945</v>
      </c>
      <c r="AR5816" t="s">
        <v>240</v>
      </c>
      <c r="AS5816">
        <v>1</v>
      </c>
      <c r="AT5816" t="s">
        <v>239</v>
      </c>
      <c r="AU5816" s="27">
        <v>41945</v>
      </c>
    </row>
    <row r="5817" spans="1:47" x14ac:dyDescent="0.2">
      <c r="A5817">
        <v>5816</v>
      </c>
      <c r="B5817" t="s">
        <v>19557</v>
      </c>
      <c r="C5817" t="s">
        <v>803</v>
      </c>
      <c r="D5817" t="s">
        <v>4505</v>
      </c>
      <c r="E5817" s="27">
        <v>41317</v>
      </c>
      <c r="F5817" t="s">
        <v>233</v>
      </c>
      <c r="G5817" s="27">
        <v>33203</v>
      </c>
      <c r="H5817">
        <v>25</v>
      </c>
      <c r="I5817" t="s">
        <v>244</v>
      </c>
      <c r="J5817" t="s">
        <v>250</v>
      </c>
      <c r="K5817">
        <v>0</v>
      </c>
      <c r="L5817">
        <v>7</v>
      </c>
      <c r="M5817">
        <v>1</v>
      </c>
      <c r="N5817">
        <v>0</v>
      </c>
      <c r="O5817">
        <v>2</v>
      </c>
      <c r="P5817">
        <v>-1</v>
      </c>
      <c r="Q5817" s="28">
        <v>41316.477083333331</v>
      </c>
      <c r="R5817" s="28">
        <v>41317.347916666666</v>
      </c>
      <c r="S5817" t="s">
        <v>19558</v>
      </c>
      <c r="T5817" s="27">
        <v>41316</v>
      </c>
      <c r="V5817">
        <v>1</v>
      </c>
      <c r="W5817" t="s">
        <v>32</v>
      </c>
      <c r="X5817" t="s">
        <v>1406</v>
      </c>
      <c r="Y5817">
        <v>1</v>
      </c>
      <c r="AA5817" t="s">
        <v>19559</v>
      </c>
      <c r="AB5817" t="s">
        <v>32</v>
      </c>
      <c r="AC5817">
        <v>1</v>
      </c>
      <c r="AD5817" s="27">
        <v>41384</v>
      </c>
      <c r="AE5817" t="s">
        <v>588</v>
      </c>
      <c r="AF5817" s="27">
        <v>41385</v>
      </c>
      <c r="AG5817" s="27">
        <v>41386</v>
      </c>
      <c r="AH5817">
        <v>0</v>
      </c>
      <c r="AN5817" t="s">
        <v>238</v>
      </c>
      <c r="AO5817">
        <v>3</v>
      </c>
      <c r="AP5817" t="s">
        <v>239</v>
      </c>
      <c r="AQ5817" s="27">
        <v>41317</v>
      </c>
      <c r="AR5817" t="s">
        <v>240</v>
      </c>
      <c r="AS5817">
        <v>7</v>
      </c>
      <c r="AT5817" t="s">
        <v>246</v>
      </c>
      <c r="AU5817" s="27">
        <v>41317</v>
      </c>
    </row>
    <row r="5818" spans="1:47" x14ac:dyDescent="0.2">
      <c r="A5818">
        <v>5817</v>
      </c>
      <c r="B5818" t="s">
        <v>19560</v>
      </c>
      <c r="C5818" t="s">
        <v>500</v>
      </c>
      <c r="D5818" t="s">
        <v>19561</v>
      </c>
      <c r="E5818" s="27">
        <v>41636</v>
      </c>
      <c r="F5818" t="s">
        <v>233</v>
      </c>
      <c r="G5818" s="27">
        <v>33277</v>
      </c>
      <c r="H5818">
        <v>25</v>
      </c>
      <c r="I5818" t="s">
        <v>244</v>
      </c>
      <c r="J5818" t="s">
        <v>245</v>
      </c>
      <c r="K5818">
        <v>0</v>
      </c>
      <c r="L5818">
        <v>5</v>
      </c>
      <c r="M5818">
        <v>0</v>
      </c>
      <c r="N5818">
        <v>0</v>
      </c>
      <c r="O5818">
        <v>0</v>
      </c>
      <c r="P5818">
        <v>-1</v>
      </c>
      <c r="Q5818" s="28">
        <v>41635.082638888889</v>
      </c>
      <c r="R5818" s="28">
        <v>41637.31527777778</v>
      </c>
      <c r="S5818" t="s">
        <v>19562</v>
      </c>
      <c r="T5818" s="27">
        <v>41634</v>
      </c>
      <c r="V5818">
        <v>2</v>
      </c>
      <c r="W5818" t="s">
        <v>36</v>
      </c>
      <c r="X5818" t="s">
        <v>548</v>
      </c>
      <c r="Y5818">
        <v>1</v>
      </c>
      <c r="AA5818" t="s">
        <v>19563</v>
      </c>
      <c r="AB5818" t="s">
        <v>36</v>
      </c>
      <c r="AC5818">
        <v>21</v>
      </c>
      <c r="AD5818" s="27">
        <v>41891</v>
      </c>
      <c r="AE5818" t="s">
        <v>4999</v>
      </c>
      <c r="AF5818" s="27">
        <v>41912</v>
      </c>
      <c r="AG5818" s="27">
        <v>41915</v>
      </c>
      <c r="AH5818">
        <v>0</v>
      </c>
      <c r="AN5818" t="s">
        <v>238</v>
      </c>
      <c r="AO5818">
        <v>3</v>
      </c>
      <c r="AP5818" t="s">
        <v>239</v>
      </c>
      <c r="AQ5818" s="27">
        <v>41636</v>
      </c>
      <c r="AR5818" t="s">
        <v>240</v>
      </c>
      <c r="AS5818">
        <v>5</v>
      </c>
      <c r="AT5818" t="s">
        <v>246</v>
      </c>
      <c r="AU5818" s="27">
        <v>41636</v>
      </c>
    </row>
    <row r="5819" spans="1:47" x14ac:dyDescent="0.2">
      <c r="A5819">
        <v>5818</v>
      </c>
      <c r="B5819" t="s">
        <v>19564</v>
      </c>
      <c r="C5819" t="s">
        <v>2390</v>
      </c>
      <c r="D5819" t="s">
        <v>2220</v>
      </c>
      <c r="E5819" s="27">
        <v>41352</v>
      </c>
      <c r="F5819" t="s">
        <v>233</v>
      </c>
      <c r="G5819" s="27">
        <v>33791</v>
      </c>
      <c r="H5819">
        <v>23</v>
      </c>
      <c r="I5819" t="s">
        <v>259</v>
      </c>
      <c r="J5819" t="s">
        <v>250</v>
      </c>
      <c r="K5819">
        <v>0</v>
      </c>
      <c r="L5819">
        <v>5</v>
      </c>
      <c r="M5819">
        <v>0</v>
      </c>
      <c r="N5819">
        <v>0</v>
      </c>
      <c r="O5819">
        <v>0</v>
      </c>
      <c r="P5819">
        <v>-1</v>
      </c>
      <c r="Q5819" s="28">
        <v>41351.377083333333</v>
      </c>
      <c r="R5819" s="28">
        <v>41353.425694444442</v>
      </c>
      <c r="S5819" t="s">
        <v>19565</v>
      </c>
      <c r="T5819" s="27">
        <v>41351</v>
      </c>
      <c r="V5819">
        <v>1</v>
      </c>
      <c r="W5819" t="s">
        <v>32</v>
      </c>
      <c r="X5819" t="s">
        <v>254</v>
      </c>
      <c r="Y5819">
        <v>0</v>
      </c>
      <c r="AB5819" t="s">
        <v>237</v>
      </c>
      <c r="AH5819">
        <v>0</v>
      </c>
      <c r="AN5819" t="s">
        <v>238</v>
      </c>
      <c r="AO5819">
        <v>7</v>
      </c>
      <c r="AP5819" t="s">
        <v>246</v>
      </c>
      <c r="AQ5819" s="27">
        <v>41352</v>
      </c>
      <c r="AR5819" t="s">
        <v>240</v>
      </c>
      <c r="AS5819">
        <v>5</v>
      </c>
      <c r="AT5819" t="s">
        <v>246</v>
      </c>
      <c r="AU5819" s="27">
        <v>41352</v>
      </c>
    </row>
    <row r="5820" spans="1:47" x14ac:dyDescent="0.2">
      <c r="A5820">
        <v>5819</v>
      </c>
      <c r="B5820" t="s">
        <v>19566</v>
      </c>
      <c r="C5820" t="s">
        <v>19567</v>
      </c>
      <c r="D5820" t="s">
        <v>19568</v>
      </c>
      <c r="E5820" s="27">
        <v>41681</v>
      </c>
      <c r="F5820" t="s">
        <v>233</v>
      </c>
      <c r="G5820" s="27">
        <v>30636</v>
      </c>
      <c r="H5820">
        <v>32</v>
      </c>
      <c r="I5820" t="s">
        <v>244</v>
      </c>
      <c r="J5820" t="s">
        <v>353</v>
      </c>
      <c r="K5820">
        <v>0</v>
      </c>
      <c r="L5820">
        <v>2</v>
      </c>
      <c r="M5820">
        <v>0</v>
      </c>
      <c r="N5820">
        <v>0</v>
      </c>
      <c r="O5820">
        <v>0</v>
      </c>
      <c r="W5820" t="s">
        <v>237</v>
      </c>
      <c r="Y5820">
        <v>-1</v>
      </c>
      <c r="AB5820" t="s">
        <v>237</v>
      </c>
      <c r="AH5820">
        <v>0</v>
      </c>
      <c r="AN5820" t="s">
        <v>238</v>
      </c>
      <c r="AO5820">
        <v>2</v>
      </c>
      <c r="AP5820" t="s">
        <v>239</v>
      </c>
      <c r="AQ5820" s="27">
        <v>41681</v>
      </c>
      <c r="AR5820" t="s">
        <v>240</v>
      </c>
      <c r="AS5820">
        <v>2</v>
      </c>
      <c r="AT5820" t="s">
        <v>239</v>
      </c>
      <c r="AU5820" s="27">
        <v>41681</v>
      </c>
    </row>
    <row r="5821" spans="1:47" x14ac:dyDescent="0.2">
      <c r="A5821">
        <v>5820</v>
      </c>
      <c r="B5821" t="s">
        <v>19569</v>
      </c>
      <c r="C5821" t="s">
        <v>990</v>
      </c>
      <c r="D5821" t="s">
        <v>19570</v>
      </c>
      <c r="E5821" s="27">
        <v>41770</v>
      </c>
      <c r="F5821" t="s">
        <v>233</v>
      </c>
      <c r="G5821" s="27">
        <v>34731</v>
      </c>
      <c r="H5821">
        <v>21</v>
      </c>
      <c r="I5821" t="s">
        <v>259</v>
      </c>
      <c r="J5821" t="s">
        <v>245</v>
      </c>
      <c r="K5821">
        <v>0</v>
      </c>
      <c r="L5821">
        <v>7</v>
      </c>
      <c r="M5821">
        <v>0</v>
      </c>
      <c r="N5821">
        <v>0</v>
      </c>
      <c r="O5821">
        <v>2</v>
      </c>
      <c r="P5821">
        <v>-1</v>
      </c>
      <c r="Q5821" s="28">
        <v>41769.34375</v>
      </c>
      <c r="R5821" s="28">
        <v>41770.349305555559</v>
      </c>
      <c r="S5821" t="s">
        <v>19571</v>
      </c>
      <c r="T5821" s="27">
        <v>41769</v>
      </c>
      <c r="V5821">
        <v>1</v>
      </c>
      <c r="W5821" t="s">
        <v>32</v>
      </c>
      <c r="X5821" t="s">
        <v>348</v>
      </c>
      <c r="Y5821">
        <v>1</v>
      </c>
      <c r="AA5821" t="s">
        <v>19572</v>
      </c>
      <c r="AB5821" t="s">
        <v>32</v>
      </c>
      <c r="AC5821">
        <v>1</v>
      </c>
      <c r="AD5821" s="27">
        <v>42085</v>
      </c>
      <c r="AE5821" t="s">
        <v>11221</v>
      </c>
      <c r="AF5821" s="27">
        <v>42086</v>
      </c>
      <c r="AG5821" s="27">
        <v>42087</v>
      </c>
      <c r="AH5821">
        <v>0</v>
      </c>
      <c r="AN5821" t="s">
        <v>238</v>
      </c>
      <c r="AO5821">
        <v>7</v>
      </c>
      <c r="AP5821" t="s">
        <v>246</v>
      </c>
      <c r="AQ5821" s="27">
        <v>41770</v>
      </c>
      <c r="AR5821" t="s">
        <v>240</v>
      </c>
      <c r="AS5821">
        <v>7</v>
      </c>
      <c r="AT5821" t="s">
        <v>246</v>
      </c>
      <c r="AU5821" s="27">
        <v>41770</v>
      </c>
    </row>
    <row r="5822" spans="1:47" x14ac:dyDescent="0.2">
      <c r="A5822">
        <v>5821</v>
      </c>
      <c r="B5822" t="s">
        <v>19573</v>
      </c>
      <c r="C5822" t="s">
        <v>1911</v>
      </c>
      <c r="D5822" t="s">
        <v>1128</v>
      </c>
      <c r="E5822" s="27">
        <v>41660</v>
      </c>
      <c r="F5822" t="s">
        <v>233</v>
      </c>
      <c r="G5822" s="27">
        <v>30970</v>
      </c>
      <c r="H5822">
        <v>31</v>
      </c>
      <c r="I5822" t="s">
        <v>244</v>
      </c>
      <c r="J5822" t="s">
        <v>245</v>
      </c>
      <c r="K5822">
        <v>0</v>
      </c>
      <c r="L5822">
        <v>5</v>
      </c>
      <c r="M5822">
        <v>0</v>
      </c>
      <c r="N5822">
        <v>0</v>
      </c>
      <c r="O5822">
        <v>3</v>
      </c>
      <c r="P5822">
        <v>0</v>
      </c>
      <c r="Q5822" s="28">
        <v>41660.074999999997</v>
      </c>
      <c r="R5822" s="28">
        <v>41660.368055555555</v>
      </c>
      <c r="S5822" t="s">
        <v>19574</v>
      </c>
      <c r="T5822" s="27">
        <v>41660</v>
      </c>
      <c r="V5822">
        <v>0</v>
      </c>
      <c r="W5822" t="s">
        <v>36</v>
      </c>
      <c r="X5822" t="s">
        <v>279</v>
      </c>
      <c r="Y5822">
        <v>0</v>
      </c>
      <c r="AB5822" t="s">
        <v>237</v>
      </c>
      <c r="AH5822">
        <v>0</v>
      </c>
      <c r="AN5822" t="s">
        <v>238</v>
      </c>
      <c r="AO5822">
        <v>4</v>
      </c>
      <c r="AP5822" t="s">
        <v>239</v>
      </c>
      <c r="AQ5822" s="27">
        <v>41660</v>
      </c>
      <c r="AR5822" t="s">
        <v>240</v>
      </c>
      <c r="AS5822">
        <v>5</v>
      </c>
      <c r="AT5822" t="s">
        <v>246</v>
      </c>
      <c r="AU5822" s="27">
        <v>41660</v>
      </c>
    </row>
    <row r="5823" spans="1:47" x14ac:dyDescent="0.2">
      <c r="A5823">
        <v>5822</v>
      </c>
      <c r="B5823" t="s">
        <v>19575</v>
      </c>
      <c r="C5823" t="s">
        <v>9624</v>
      </c>
      <c r="D5823" t="s">
        <v>19576</v>
      </c>
      <c r="E5823" s="27">
        <v>41963</v>
      </c>
      <c r="F5823" t="s">
        <v>294</v>
      </c>
      <c r="G5823" s="27">
        <v>28818</v>
      </c>
      <c r="H5823">
        <v>37</v>
      </c>
      <c r="I5823" t="s">
        <v>244</v>
      </c>
      <c r="J5823" t="s">
        <v>245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-1</v>
      </c>
      <c r="Q5823" s="28">
        <v>41962.116666666669</v>
      </c>
      <c r="R5823" s="28">
        <v>41963.074305555558</v>
      </c>
      <c r="S5823" t="s">
        <v>19577</v>
      </c>
      <c r="T5823" s="27">
        <v>41962</v>
      </c>
      <c r="V5823">
        <v>1</v>
      </c>
      <c r="W5823" t="s">
        <v>36</v>
      </c>
      <c r="X5823" t="s">
        <v>279</v>
      </c>
      <c r="Y5823">
        <v>0</v>
      </c>
      <c r="AB5823" t="s">
        <v>237</v>
      </c>
      <c r="AH5823">
        <v>0</v>
      </c>
      <c r="AN5823" t="s">
        <v>238</v>
      </c>
      <c r="AO5823">
        <v>1</v>
      </c>
      <c r="AP5823" t="s">
        <v>239</v>
      </c>
      <c r="AQ5823" s="27">
        <v>41963</v>
      </c>
      <c r="AR5823" t="s">
        <v>240</v>
      </c>
      <c r="AS5823">
        <v>1</v>
      </c>
      <c r="AT5823" t="s">
        <v>239</v>
      </c>
      <c r="AU5823" s="27">
        <v>41963</v>
      </c>
    </row>
    <row r="5824" spans="1:47" x14ac:dyDescent="0.2">
      <c r="A5824">
        <v>5823</v>
      </c>
      <c r="B5824" t="s">
        <v>19578</v>
      </c>
      <c r="C5824" t="s">
        <v>7359</v>
      </c>
      <c r="D5824" t="s">
        <v>19579</v>
      </c>
      <c r="E5824" s="27">
        <v>41786</v>
      </c>
      <c r="F5824" t="s">
        <v>294</v>
      </c>
      <c r="G5824" s="27">
        <v>29301</v>
      </c>
      <c r="H5824">
        <v>36</v>
      </c>
      <c r="I5824" t="s">
        <v>244</v>
      </c>
      <c r="J5824" t="s">
        <v>250</v>
      </c>
      <c r="K5824">
        <v>0</v>
      </c>
      <c r="L5824">
        <v>2</v>
      </c>
      <c r="M5824">
        <v>0</v>
      </c>
      <c r="N5824">
        <v>0</v>
      </c>
      <c r="O5824">
        <v>1</v>
      </c>
      <c r="P5824">
        <v>-4</v>
      </c>
      <c r="Q5824" s="28">
        <v>41782.34652777778</v>
      </c>
      <c r="R5824" s="28">
        <v>41783.337500000001</v>
      </c>
      <c r="S5824" t="s">
        <v>19580</v>
      </c>
      <c r="U5824" s="27">
        <v>41782</v>
      </c>
      <c r="V5824">
        <v>4</v>
      </c>
      <c r="W5824" t="s">
        <v>36</v>
      </c>
      <c r="X5824" t="s">
        <v>274</v>
      </c>
      <c r="Y5824">
        <v>0</v>
      </c>
      <c r="AB5824" t="s">
        <v>237</v>
      </c>
      <c r="AH5824">
        <v>0</v>
      </c>
      <c r="AN5824" t="s">
        <v>238</v>
      </c>
      <c r="AO5824">
        <v>1</v>
      </c>
      <c r="AP5824" t="s">
        <v>239</v>
      </c>
      <c r="AQ5824" s="27">
        <v>41786</v>
      </c>
      <c r="AR5824" t="s">
        <v>240</v>
      </c>
      <c r="AS5824">
        <v>2</v>
      </c>
      <c r="AT5824" t="s">
        <v>239</v>
      </c>
      <c r="AU5824" s="27">
        <v>41786</v>
      </c>
    </row>
    <row r="5825" spans="1:47" x14ac:dyDescent="0.2">
      <c r="A5825">
        <v>5824</v>
      </c>
      <c r="B5825" t="s">
        <v>19581</v>
      </c>
      <c r="C5825" t="s">
        <v>19582</v>
      </c>
      <c r="D5825" t="s">
        <v>947</v>
      </c>
      <c r="E5825" s="27">
        <v>41627</v>
      </c>
      <c r="F5825" t="s">
        <v>294</v>
      </c>
      <c r="G5825" s="27">
        <v>31897</v>
      </c>
      <c r="H5825">
        <v>28</v>
      </c>
      <c r="I5825" t="s">
        <v>244</v>
      </c>
      <c r="J5825" t="s">
        <v>250</v>
      </c>
      <c r="K5825">
        <v>0</v>
      </c>
      <c r="L5825">
        <v>2</v>
      </c>
      <c r="M5825">
        <v>0</v>
      </c>
      <c r="N5825">
        <v>0</v>
      </c>
      <c r="O5825">
        <v>0</v>
      </c>
      <c r="P5825">
        <v>0</v>
      </c>
      <c r="Q5825" s="28">
        <v>41627.140972222223</v>
      </c>
      <c r="R5825" s="28">
        <v>41628.085416666669</v>
      </c>
      <c r="S5825" t="s">
        <v>19583</v>
      </c>
      <c r="T5825" s="27">
        <v>41627</v>
      </c>
      <c r="V5825">
        <v>0</v>
      </c>
      <c r="W5825" t="s">
        <v>36</v>
      </c>
      <c r="X5825" t="s">
        <v>279</v>
      </c>
      <c r="Y5825">
        <v>0</v>
      </c>
      <c r="AB5825" t="s">
        <v>237</v>
      </c>
      <c r="AH5825">
        <v>0</v>
      </c>
      <c r="AN5825" t="s">
        <v>238</v>
      </c>
      <c r="AO5825">
        <v>2</v>
      </c>
      <c r="AP5825" t="s">
        <v>239</v>
      </c>
      <c r="AQ5825" s="27">
        <v>41627</v>
      </c>
      <c r="AR5825" t="s">
        <v>240</v>
      </c>
      <c r="AS5825">
        <v>2</v>
      </c>
      <c r="AT5825" t="s">
        <v>239</v>
      </c>
      <c r="AU5825" s="27">
        <v>41627</v>
      </c>
    </row>
    <row r="5826" spans="1:47" x14ac:dyDescent="0.2">
      <c r="A5826">
        <v>5825</v>
      </c>
      <c r="B5826" t="s">
        <v>19584</v>
      </c>
      <c r="C5826" t="s">
        <v>793</v>
      </c>
      <c r="D5826" t="s">
        <v>15117</v>
      </c>
      <c r="E5826" s="27">
        <v>41541</v>
      </c>
      <c r="F5826" t="s">
        <v>233</v>
      </c>
      <c r="G5826" s="27">
        <v>33569</v>
      </c>
      <c r="H5826">
        <v>24</v>
      </c>
      <c r="I5826" t="s">
        <v>259</v>
      </c>
      <c r="J5826" t="s">
        <v>250</v>
      </c>
      <c r="K5826">
        <v>0</v>
      </c>
      <c r="L5826">
        <v>9</v>
      </c>
      <c r="M5826">
        <v>0</v>
      </c>
      <c r="N5826">
        <v>0</v>
      </c>
      <c r="O5826">
        <v>11</v>
      </c>
      <c r="P5826">
        <v>-1</v>
      </c>
      <c r="Q5826" s="28">
        <v>41540.28125</v>
      </c>
      <c r="R5826" s="28">
        <v>41591.411805555559</v>
      </c>
      <c r="S5826" t="s">
        <v>19585</v>
      </c>
      <c r="T5826" s="27">
        <v>41540</v>
      </c>
      <c r="V5826">
        <v>1</v>
      </c>
      <c r="W5826" t="s">
        <v>32</v>
      </c>
      <c r="X5826" t="s">
        <v>359</v>
      </c>
      <c r="Y5826">
        <v>1</v>
      </c>
      <c r="AA5826" t="s">
        <v>19586</v>
      </c>
      <c r="AB5826" t="s">
        <v>36</v>
      </c>
      <c r="AC5826">
        <v>94</v>
      </c>
      <c r="AD5826" s="27">
        <v>41754</v>
      </c>
      <c r="AE5826" t="s">
        <v>324</v>
      </c>
      <c r="AF5826" s="27">
        <v>41848</v>
      </c>
      <c r="AG5826" s="27">
        <v>41852</v>
      </c>
      <c r="AH5826">
        <v>0</v>
      </c>
      <c r="AN5826" t="s">
        <v>238</v>
      </c>
      <c r="AO5826">
        <v>5</v>
      </c>
      <c r="AP5826" t="s">
        <v>246</v>
      </c>
      <c r="AQ5826" s="27">
        <v>41541</v>
      </c>
      <c r="AR5826" t="s">
        <v>240</v>
      </c>
      <c r="AS5826">
        <v>9</v>
      </c>
      <c r="AT5826" t="s">
        <v>269</v>
      </c>
      <c r="AU5826" s="27">
        <v>41541</v>
      </c>
    </row>
    <row r="5827" spans="1:47" x14ac:dyDescent="0.2">
      <c r="A5827">
        <v>5826</v>
      </c>
      <c r="B5827" t="s">
        <v>19587</v>
      </c>
      <c r="C5827" t="s">
        <v>5580</v>
      </c>
      <c r="D5827" t="s">
        <v>19588</v>
      </c>
      <c r="E5827" s="27">
        <v>41337</v>
      </c>
      <c r="F5827" t="s">
        <v>233</v>
      </c>
      <c r="G5827" s="27">
        <v>26032</v>
      </c>
      <c r="H5827">
        <v>45</v>
      </c>
      <c r="I5827" t="s">
        <v>234</v>
      </c>
      <c r="J5827" t="s">
        <v>245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0</v>
      </c>
      <c r="Q5827" s="28">
        <v>41337.188194444447</v>
      </c>
      <c r="R5827" s="28">
        <v>41374.209722222222</v>
      </c>
      <c r="S5827" t="s">
        <v>19589</v>
      </c>
      <c r="T5827" s="27">
        <v>41337</v>
      </c>
      <c r="V5827">
        <v>0</v>
      </c>
      <c r="W5827" t="s">
        <v>32</v>
      </c>
      <c r="X5827" t="s">
        <v>3905</v>
      </c>
      <c r="Y5827">
        <v>0</v>
      </c>
      <c r="AB5827" t="s">
        <v>237</v>
      </c>
      <c r="AH5827">
        <v>0</v>
      </c>
      <c r="AN5827" t="s">
        <v>238</v>
      </c>
      <c r="AO5827">
        <v>1</v>
      </c>
      <c r="AP5827" t="s">
        <v>239</v>
      </c>
      <c r="AQ5827" s="27">
        <v>41337</v>
      </c>
      <c r="AR5827" t="s">
        <v>240</v>
      </c>
      <c r="AS5827">
        <v>1</v>
      </c>
      <c r="AT5827" t="s">
        <v>239</v>
      </c>
      <c r="AU5827" s="27">
        <v>41337</v>
      </c>
    </row>
    <row r="5828" spans="1:47" x14ac:dyDescent="0.2">
      <c r="A5828">
        <v>5827</v>
      </c>
      <c r="B5828" t="s">
        <v>19590</v>
      </c>
      <c r="C5828" t="s">
        <v>5075</v>
      </c>
      <c r="D5828" t="s">
        <v>3215</v>
      </c>
      <c r="E5828" s="27">
        <v>41832</v>
      </c>
      <c r="F5828" t="s">
        <v>233</v>
      </c>
      <c r="G5828" s="27">
        <v>33837</v>
      </c>
      <c r="H5828">
        <v>23</v>
      </c>
      <c r="I5828" t="s">
        <v>259</v>
      </c>
      <c r="J5828" t="s">
        <v>250</v>
      </c>
      <c r="K5828">
        <v>0</v>
      </c>
      <c r="L5828">
        <v>4</v>
      </c>
      <c r="M5828">
        <v>0</v>
      </c>
      <c r="N5828">
        <v>0</v>
      </c>
      <c r="O5828">
        <v>2</v>
      </c>
      <c r="P5828">
        <v>-1</v>
      </c>
      <c r="Q5828" s="28">
        <v>41831.070833333331</v>
      </c>
      <c r="R5828" s="28">
        <v>41832.334027777775</v>
      </c>
      <c r="S5828" t="s">
        <v>19591</v>
      </c>
      <c r="T5828" s="27">
        <v>41831</v>
      </c>
      <c r="V5828">
        <v>1</v>
      </c>
      <c r="W5828" t="s">
        <v>36</v>
      </c>
      <c r="X5828" t="s">
        <v>279</v>
      </c>
      <c r="Y5828">
        <v>1</v>
      </c>
      <c r="AA5828" t="s">
        <v>19592</v>
      </c>
      <c r="AB5828" t="s">
        <v>36</v>
      </c>
      <c r="AC5828">
        <v>203</v>
      </c>
      <c r="AD5828" s="27">
        <v>42185</v>
      </c>
      <c r="AE5828" t="s">
        <v>681</v>
      </c>
      <c r="AF5828" s="27">
        <v>42388</v>
      </c>
      <c r="AG5828" s="27">
        <v>42389</v>
      </c>
      <c r="AH5828">
        <v>0</v>
      </c>
      <c r="AN5828" t="s">
        <v>238</v>
      </c>
      <c r="AO5828">
        <v>4</v>
      </c>
      <c r="AP5828" t="s">
        <v>239</v>
      </c>
      <c r="AQ5828" s="27">
        <v>41832</v>
      </c>
      <c r="AR5828" t="s">
        <v>240</v>
      </c>
      <c r="AS5828">
        <v>4</v>
      </c>
      <c r="AT5828" t="s">
        <v>239</v>
      </c>
      <c r="AU5828" s="27">
        <v>41832</v>
      </c>
    </row>
    <row r="5829" spans="1:47" x14ac:dyDescent="0.2">
      <c r="A5829">
        <v>5828</v>
      </c>
      <c r="B5829" t="s">
        <v>19593</v>
      </c>
      <c r="C5829" t="s">
        <v>9117</v>
      </c>
      <c r="D5829" t="s">
        <v>967</v>
      </c>
      <c r="E5829" s="27">
        <v>41364</v>
      </c>
      <c r="F5829" t="s">
        <v>233</v>
      </c>
      <c r="G5829" s="27">
        <v>28132</v>
      </c>
      <c r="H5829">
        <v>39</v>
      </c>
      <c r="I5829" t="s">
        <v>244</v>
      </c>
      <c r="J5829" t="s">
        <v>250</v>
      </c>
      <c r="K5829">
        <v>0</v>
      </c>
      <c r="L5829">
        <v>8</v>
      </c>
      <c r="M5829">
        <v>0</v>
      </c>
      <c r="N5829">
        <v>0</v>
      </c>
      <c r="O5829">
        <v>7</v>
      </c>
      <c r="P5829">
        <v>0</v>
      </c>
      <c r="Q5829" s="28">
        <v>41364.109027777777</v>
      </c>
      <c r="R5829" s="28">
        <v>41364.270138888889</v>
      </c>
      <c r="S5829" t="s">
        <v>19594</v>
      </c>
      <c r="T5829" s="27">
        <v>41363</v>
      </c>
      <c r="V5829">
        <v>1</v>
      </c>
      <c r="W5829" t="s">
        <v>32</v>
      </c>
      <c r="X5829" t="s">
        <v>729</v>
      </c>
      <c r="Y5829">
        <v>1</v>
      </c>
      <c r="AA5829" t="s">
        <v>19595</v>
      </c>
      <c r="AB5829" t="s">
        <v>32</v>
      </c>
      <c r="AC5829">
        <v>0</v>
      </c>
      <c r="AD5829" s="27">
        <v>41501</v>
      </c>
      <c r="AE5829" t="s">
        <v>254</v>
      </c>
      <c r="AF5829" s="27">
        <v>41501</v>
      </c>
      <c r="AG5829" s="27">
        <v>41536</v>
      </c>
      <c r="AH5829">
        <v>1</v>
      </c>
      <c r="AJ5829" t="s">
        <v>19595</v>
      </c>
      <c r="AK5829" t="s">
        <v>255</v>
      </c>
      <c r="AL5829" s="27">
        <v>41501</v>
      </c>
      <c r="AM5829" t="s">
        <v>254</v>
      </c>
      <c r="AN5829" t="s">
        <v>238</v>
      </c>
      <c r="AO5829">
        <v>6</v>
      </c>
      <c r="AP5829" t="s">
        <v>246</v>
      </c>
      <c r="AQ5829" s="27">
        <v>41364</v>
      </c>
      <c r="AR5829" t="s">
        <v>240</v>
      </c>
      <c r="AS5829">
        <v>8</v>
      </c>
      <c r="AT5829" t="s">
        <v>269</v>
      </c>
      <c r="AU5829" s="27">
        <v>41364</v>
      </c>
    </row>
    <row r="5830" spans="1:47" x14ac:dyDescent="0.2">
      <c r="A5830">
        <v>5829</v>
      </c>
      <c r="B5830" t="s">
        <v>19596</v>
      </c>
      <c r="C5830" t="s">
        <v>345</v>
      </c>
      <c r="D5830" t="s">
        <v>400</v>
      </c>
      <c r="E5830" s="27">
        <v>41964</v>
      </c>
      <c r="F5830" t="s">
        <v>233</v>
      </c>
      <c r="G5830" s="27">
        <v>33099</v>
      </c>
      <c r="H5830">
        <v>25</v>
      </c>
      <c r="I5830" t="s">
        <v>244</v>
      </c>
      <c r="J5830" t="s">
        <v>250</v>
      </c>
      <c r="K5830">
        <v>0</v>
      </c>
      <c r="L5830">
        <v>2</v>
      </c>
      <c r="M5830">
        <v>1</v>
      </c>
      <c r="N5830">
        <v>1</v>
      </c>
      <c r="O5830">
        <v>2</v>
      </c>
      <c r="P5830">
        <v>0</v>
      </c>
      <c r="Q5830" s="28">
        <v>41964.134027777778</v>
      </c>
      <c r="R5830" s="28">
        <v>41964.365277777775</v>
      </c>
      <c r="S5830" t="s">
        <v>19597</v>
      </c>
      <c r="T5830" s="27">
        <v>41964</v>
      </c>
      <c r="V5830">
        <v>0</v>
      </c>
      <c r="W5830" t="s">
        <v>36</v>
      </c>
      <c r="X5830" t="s">
        <v>263</v>
      </c>
      <c r="Y5830">
        <v>0</v>
      </c>
      <c r="AB5830" t="s">
        <v>237</v>
      </c>
      <c r="AH5830">
        <v>0</v>
      </c>
      <c r="AN5830" t="s">
        <v>238</v>
      </c>
      <c r="AO5830">
        <v>2</v>
      </c>
      <c r="AP5830" t="s">
        <v>239</v>
      </c>
      <c r="AQ5830" s="27">
        <v>41964</v>
      </c>
      <c r="AR5830" t="s">
        <v>240</v>
      </c>
      <c r="AS5830">
        <v>2</v>
      </c>
      <c r="AT5830" t="s">
        <v>239</v>
      </c>
      <c r="AU5830" s="27">
        <v>41964</v>
      </c>
    </row>
    <row r="5831" spans="1:47" x14ac:dyDescent="0.2">
      <c r="A5831">
        <v>5830</v>
      </c>
      <c r="B5831" t="s">
        <v>19598</v>
      </c>
      <c r="C5831" t="s">
        <v>1010</v>
      </c>
      <c r="D5831" t="s">
        <v>19599</v>
      </c>
      <c r="E5831" s="27">
        <v>41346</v>
      </c>
      <c r="F5831" t="s">
        <v>233</v>
      </c>
      <c r="G5831" s="27">
        <v>32995</v>
      </c>
      <c r="H5831">
        <v>25</v>
      </c>
      <c r="I5831" t="s">
        <v>244</v>
      </c>
      <c r="J5831" t="s">
        <v>245</v>
      </c>
      <c r="K5831">
        <v>0</v>
      </c>
      <c r="L5831">
        <v>4</v>
      </c>
      <c r="M5831">
        <v>0</v>
      </c>
      <c r="N5831">
        <v>0</v>
      </c>
      <c r="O5831">
        <v>2</v>
      </c>
      <c r="P5831">
        <v>-63</v>
      </c>
      <c r="Q5831" s="28">
        <v>41283.306944444441</v>
      </c>
      <c r="R5831" s="28">
        <v>41326.043749999997</v>
      </c>
      <c r="S5831" t="s">
        <v>19600</v>
      </c>
      <c r="T5831" s="27">
        <v>41283</v>
      </c>
      <c r="V5831">
        <v>63</v>
      </c>
      <c r="W5831" t="s">
        <v>32</v>
      </c>
      <c r="X5831" t="s">
        <v>5955</v>
      </c>
      <c r="Y5831">
        <v>0</v>
      </c>
      <c r="AB5831" t="s">
        <v>237</v>
      </c>
      <c r="AH5831">
        <v>0</v>
      </c>
      <c r="AN5831" t="s">
        <v>238</v>
      </c>
      <c r="AO5831">
        <v>4</v>
      </c>
      <c r="AP5831" t="s">
        <v>239</v>
      </c>
      <c r="AQ5831" s="27">
        <v>41346</v>
      </c>
      <c r="AR5831" t="s">
        <v>240</v>
      </c>
      <c r="AS5831">
        <v>4</v>
      </c>
      <c r="AT5831" t="s">
        <v>239</v>
      </c>
      <c r="AU5831" s="27">
        <v>41346</v>
      </c>
    </row>
    <row r="5832" spans="1:47" x14ac:dyDescent="0.2">
      <c r="A5832">
        <v>5831</v>
      </c>
      <c r="B5832" t="s">
        <v>19601</v>
      </c>
      <c r="C5832" t="s">
        <v>1243</v>
      </c>
      <c r="D5832" t="s">
        <v>3447</v>
      </c>
      <c r="E5832" s="27">
        <v>41642</v>
      </c>
      <c r="F5832" t="s">
        <v>233</v>
      </c>
      <c r="G5832" s="27">
        <v>33442</v>
      </c>
      <c r="H5832">
        <v>24</v>
      </c>
      <c r="I5832" t="s">
        <v>259</v>
      </c>
      <c r="J5832" t="s">
        <v>250</v>
      </c>
      <c r="K5832">
        <v>0</v>
      </c>
      <c r="L5832">
        <v>2</v>
      </c>
      <c r="M5832">
        <v>1</v>
      </c>
      <c r="N5832">
        <v>0</v>
      </c>
      <c r="O5832">
        <v>1</v>
      </c>
      <c r="P5832">
        <v>-1</v>
      </c>
      <c r="Q5832" s="28">
        <v>41641.355555555558</v>
      </c>
      <c r="R5832" s="28">
        <v>41642.06527777778</v>
      </c>
      <c r="S5832" t="s">
        <v>19602</v>
      </c>
      <c r="T5832" s="27">
        <v>41641</v>
      </c>
      <c r="V5832">
        <v>1</v>
      </c>
      <c r="W5832" t="s">
        <v>32</v>
      </c>
      <c r="X5832" t="s">
        <v>359</v>
      </c>
      <c r="Y5832">
        <v>0</v>
      </c>
      <c r="AB5832" t="s">
        <v>237</v>
      </c>
      <c r="AH5832">
        <v>0</v>
      </c>
      <c r="AN5832" t="s">
        <v>238</v>
      </c>
      <c r="AO5832">
        <v>4</v>
      </c>
      <c r="AP5832" t="s">
        <v>239</v>
      </c>
      <c r="AQ5832" s="27">
        <v>41642</v>
      </c>
      <c r="AR5832" t="s">
        <v>240</v>
      </c>
      <c r="AS5832">
        <v>2</v>
      </c>
      <c r="AT5832" t="s">
        <v>239</v>
      </c>
      <c r="AU5832" s="27">
        <v>41642</v>
      </c>
    </row>
    <row r="5833" spans="1:47" x14ac:dyDescent="0.2">
      <c r="A5833">
        <v>5832</v>
      </c>
      <c r="B5833" t="s">
        <v>19603</v>
      </c>
      <c r="C5833" t="s">
        <v>2316</v>
      </c>
      <c r="D5833" t="s">
        <v>3917</v>
      </c>
      <c r="E5833" s="27">
        <v>41432</v>
      </c>
      <c r="F5833" t="s">
        <v>233</v>
      </c>
      <c r="G5833" s="27">
        <v>25461</v>
      </c>
      <c r="H5833">
        <v>46</v>
      </c>
      <c r="I5833" t="s">
        <v>234</v>
      </c>
      <c r="J5833" t="s">
        <v>245</v>
      </c>
      <c r="K5833">
        <v>0</v>
      </c>
      <c r="L5833">
        <v>1</v>
      </c>
      <c r="M5833">
        <v>0</v>
      </c>
      <c r="N5833">
        <v>0</v>
      </c>
      <c r="O5833">
        <v>1</v>
      </c>
      <c r="P5833">
        <v>-1</v>
      </c>
      <c r="Q5833" s="28">
        <v>41431.086111111108</v>
      </c>
      <c r="R5833" s="28">
        <v>41432.190972222219</v>
      </c>
      <c r="S5833" t="s">
        <v>19604</v>
      </c>
      <c r="U5833" s="27">
        <v>41431</v>
      </c>
      <c r="V5833">
        <v>1</v>
      </c>
      <c r="W5833" t="s">
        <v>32</v>
      </c>
      <c r="X5833" t="s">
        <v>274</v>
      </c>
      <c r="Y5833">
        <v>0</v>
      </c>
      <c r="AB5833" t="s">
        <v>237</v>
      </c>
      <c r="AH5833">
        <v>0</v>
      </c>
      <c r="AN5833" t="s">
        <v>238</v>
      </c>
      <c r="AO5833">
        <v>1</v>
      </c>
      <c r="AP5833" t="s">
        <v>239</v>
      </c>
      <c r="AQ5833" s="27">
        <v>41432</v>
      </c>
      <c r="AR5833" t="s">
        <v>240</v>
      </c>
      <c r="AS5833">
        <v>1</v>
      </c>
      <c r="AT5833" t="s">
        <v>239</v>
      </c>
      <c r="AU5833" s="27">
        <v>41432</v>
      </c>
    </row>
    <row r="5834" spans="1:47" x14ac:dyDescent="0.2">
      <c r="A5834">
        <v>5833</v>
      </c>
      <c r="B5834" t="s">
        <v>19605</v>
      </c>
      <c r="C5834" t="s">
        <v>1568</v>
      </c>
      <c r="D5834" t="s">
        <v>918</v>
      </c>
      <c r="E5834" s="27">
        <v>41285</v>
      </c>
      <c r="F5834" t="s">
        <v>233</v>
      </c>
      <c r="G5834" s="27">
        <v>25150</v>
      </c>
      <c r="H5834">
        <v>47</v>
      </c>
      <c r="I5834" t="s">
        <v>234</v>
      </c>
      <c r="J5834" t="s">
        <v>245</v>
      </c>
      <c r="K5834">
        <v>0</v>
      </c>
      <c r="L5834">
        <v>1</v>
      </c>
      <c r="M5834">
        <v>0</v>
      </c>
      <c r="N5834">
        <v>0</v>
      </c>
      <c r="O5834">
        <v>3</v>
      </c>
      <c r="P5834">
        <v>-1</v>
      </c>
      <c r="Q5834" s="28">
        <v>41284.185416666667</v>
      </c>
      <c r="R5834" s="28">
        <v>41286.21597222222</v>
      </c>
      <c r="S5834" t="s">
        <v>19606</v>
      </c>
      <c r="T5834" s="27">
        <v>41284</v>
      </c>
      <c r="V5834">
        <v>1</v>
      </c>
      <c r="W5834" t="s">
        <v>32</v>
      </c>
      <c r="X5834" t="s">
        <v>1207</v>
      </c>
      <c r="Y5834">
        <v>0</v>
      </c>
      <c r="AB5834" t="s">
        <v>237</v>
      </c>
      <c r="AH5834">
        <v>0</v>
      </c>
      <c r="AN5834" t="s">
        <v>238</v>
      </c>
      <c r="AO5834">
        <v>1</v>
      </c>
      <c r="AP5834" t="s">
        <v>239</v>
      </c>
      <c r="AQ5834" s="27">
        <v>41285</v>
      </c>
      <c r="AR5834" t="s">
        <v>240</v>
      </c>
      <c r="AS5834">
        <v>1</v>
      </c>
      <c r="AT5834" t="s">
        <v>239</v>
      </c>
      <c r="AU5834" s="27">
        <v>41285</v>
      </c>
    </row>
    <row r="5835" spans="1:47" x14ac:dyDescent="0.2">
      <c r="A5835">
        <v>5834</v>
      </c>
      <c r="B5835" t="s">
        <v>19607</v>
      </c>
      <c r="C5835" t="s">
        <v>11367</v>
      </c>
      <c r="D5835" t="s">
        <v>1234</v>
      </c>
      <c r="E5835" s="27">
        <v>41719</v>
      </c>
      <c r="F5835" t="s">
        <v>233</v>
      </c>
      <c r="G5835" s="27">
        <v>24434</v>
      </c>
      <c r="H5835">
        <v>49</v>
      </c>
      <c r="I5835" t="s">
        <v>234</v>
      </c>
      <c r="J5835" t="s">
        <v>250</v>
      </c>
      <c r="K5835">
        <v>0</v>
      </c>
      <c r="L5835">
        <v>1</v>
      </c>
      <c r="M5835">
        <v>0</v>
      </c>
      <c r="N5835">
        <v>0</v>
      </c>
      <c r="O5835">
        <v>0</v>
      </c>
      <c r="W5835" t="s">
        <v>237</v>
      </c>
      <c r="Y5835">
        <v>-1</v>
      </c>
      <c r="AB5835" t="s">
        <v>237</v>
      </c>
      <c r="AH5835">
        <v>0</v>
      </c>
      <c r="AN5835" t="s">
        <v>238</v>
      </c>
      <c r="AO5835">
        <v>1</v>
      </c>
      <c r="AP5835" t="s">
        <v>239</v>
      </c>
      <c r="AQ5835" s="27">
        <v>41719</v>
      </c>
      <c r="AR5835" t="s">
        <v>240</v>
      </c>
      <c r="AS5835">
        <v>1</v>
      </c>
      <c r="AT5835" t="s">
        <v>239</v>
      </c>
      <c r="AU5835" s="27">
        <v>41719</v>
      </c>
    </row>
    <row r="5836" spans="1:47" x14ac:dyDescent="0.2">
      <c r="A5836">
        <v>5835</v>
      </c>
      <c r="B5836" t="s">
        <v>19608</v>
      </c>
      <c r="C5836" t="s">
        <v>414</v>
      </c>
      <c r="D5836" t="s">
        <v>19005</v>
      </c>
      <c r="E5836" s="27">
        <v>41471</v>
      </c>
      <c r="F5836" t="s">
        <v>233</v>
      </c>
      <c r="G5836" s="27">
        <v>22481</v>
      </c>
      <c r="H5836">
        <v>54</v>
      </c>
      <c r="I5836" t="s">
        <v>234</v>
      </c>
      <c r="J5836" t="s">
        <v>245</v>
      </c>
      <c r="K5836">
        <v>0</v>
      </c>
      <c r="L5836">
        <v>4</v>
      </c>
      <c r="M5836">
        <v>0</v>
      </c>
      <c r="N5836">
        <v>0</v>
      </c>
      <c r="O5836">
        <v>2</v>
      </c>
      <c r="P5836">
        <v>66</v>
      </c>
      <c r="Q5836" s="28">
        <v>41537.428472222222</v>
      </c>
      <c r="R5836" s="28">
        <v>41537.378472222219</v>
      </c>
      <c r="S5836" t="s">
        <v>19609</v>
      </c>
      <c r="T5836" s="27">
        <v>41370</v>
      </c>
      <c r="V5836">
        <v>101</v>
      </c>
      <c r="W5836" t="s">
        <v>36</v>
      </c>
      <c r="X5836" t="s">
        <v>879</v>
      </c>
      <c r="Y5836">
        <v>1</v>
      </c>
      <c r="AA5836" t="s">
        <v>19610</v>
      </c>
      <c r="AB5836" t="s">
        <v>36</v>
      </c>
      <c r="AC5836">
        <v>0</v>
      </c>
      <c r="AD5836" s="27">
        <v>41537</v>
      </c>
      <c r="AE5836" t="s">
        <v>19611</v>
      </c>
      <c r="AF5836" s="27">
        <v>41537</v>
      </c>
      <c r="AG5836" s="27">
        <v>41537</v>
      </c>
      <c r="AH5836">
        <v>1</v>
      </c>
      <c r="AJ5836" t="s">
        <v>19610</v>
      </c>
      <c r="AK5836" t="s">
        <v>462</v>
      </c>
      <c r="AL5836" s="27">
        <v>41537</v>
      </c>
      <c r="AM5836" t="s">
        <v>279</v>
      </c>
      <c r="AN5836" t="s">
        <v>238</v>
      </c>
      <c r="AO5836">
        <v>3</v>
      </c>
      <c r="AP5836" t="s">
        <v>239</v>
      </c>
      <c r="AQ5836" s="27">
        <v>41471</v>
      </c>
      <c r="AR5836" t="s">
        <v>240</v>
      </c>
      <c r="AS5836">
        <v>4</v>
      </c>
      <c r="AT5836" t="s">
        <v>239</v>
      </c>
      <c r="AU5836" s="27">
        <v>41471</v>
      </c>
    </row>
    <row r="5837" spans="1:47" x14ac:dyDescent="0.2">
      <c r="A5837">
        <v>5836</v>
      </c>
      <c r="B5837" t="s">
        <v>19612</v>
      </c>
      <c r="C5837" t="s">
        <v>345</v>
      </c>
      <c r="D5837" t="s">
        <v>19613</v>
      </c>
      <c r="E5837" s="27">
        <v>41404</v>
      </c>
      <c r="F5837" t="s">
        <v>233</v>
      </c>
      <c r="G5837" s="27">
        <v>34323</v>
      </c>
      <c r="H5837">
        <v>22</v>
      </c>
      <c r="I5837" t="s">
        <v>259</v>
      </c>
      <c r="J5837" t="s">
        <v>250</v>
      </c>
      <c r="K5837">
        <v>0</v>
      </c>
      <c r="L5837">
        <v>4</v>
      </c>
      <c r="M5837">
        <v>0</v>
      </c>
      <c r="N5837">
        <v>1</v>
      </c>
      <c r="O5837">
        <v>1</v>
      </c>
      <c r="P5837">
        <v>-1</v>
      </c>
      <c r="Q5837" s="28">
        <v>41403.248611111114</v>
      </c>
      <c r="R5837" s="28">
        <v>41404.208333333336</v>
      </c>
      <c r="S5837" t="s">
        <v>19614</v>
      </c>
      <c r="T5837" s="27">
        <v>41403</v>
      </c>
      <c r="V5837">
        <v>1</v>
      </c>
      <c r="W5837" t="s">
        <v>36</v>
      </c>
      <c r="X5837" t="s">
        <v>412</v>
      </c>
      <c r="Y5837">
        <v>1</v>
      </c>
      <c r="AA5837" t="s">
        <v>19615</v>
      </c>
      <c r="AB5837" t="s">
        <v>36</v>
      </c>
      <c r="AD5837" s="27">
        <v>41736</v>
      </c>
      <c r="AE5837" t="s">
        <v>1435</v>
      </c>
      <c r="AH5837">
        <v>0</v>
      </c>
      <c r="AN5837" t="s">
        <v>238</v>
      </c>
      <c r="AO5837">
        <v>5</v>
      </c>
      <c r="AP5837" t="s">
        <v>246</v>
      </c>
      <c r="AQ5837" s="27">
        <v>41404</v>
      </c>
      <c r="AR5837" t="s">
        <v>240</v>
      </c>
      <c r="AS5837">
        <v>4</v>
      </c>
      <c r="AT5837" t="s">
        <v>239</v>
      </c>
      <c r="AU5837" s="27">
        <v>41404</v>
      </c>
    </row>
    <row r="5838" spans="1:47" x14ac:dyDescent="0.2">
      <c r="A5838">
        <v>5837</v>
      </c>
      <c r="B5838" t="s">
        <v>19616</v>
      </c>
      <c r="C5838" t="s">
        <v>19617</v>
      </c>
      <c r="D5838" t="s">
        <v>19618</v>
      </c>
      <c r="E5838" s="27">
        <v>41506</v>
      </c>
      <c r="F5838" t="s">
        <v>294</v>
      </c>
      <c r="G5838" s="27">
        <v>29757</v>
      </c>
      <c r="H5838">
        <v>34</v>
      </c>
      <c r="I5838" t="s">
        <v>244</v>
      </c>
      <c r="J5838" t="s">
        <v>245</v>
      </c>
      <c r="K5838">
        <v>0</v>
      </c>
      <c r="L5838">
        <v>2</v>
      </c>
      <c r="M5838">
        <v>0</v>
      </c>
      <c r="N5838">
        <v>0</v>
      </c>
      <c r="O5838">
        <v>0</v>
      </c>
      <c r="P5838">
        <v>-2</v>
      </c>
      <c r="Q5838" s="28">
        <v>41504.17083333333</v>
      </c>
      <c r="R5838" s="28">
        <v>41505.268750000003</v>
      </c>
      <c r="S5838" t="s">
        <v>19619</v>
      </c>
      <c r="T5838" s="27">
        <v>41504</v>
      </c>
      <c r="V5838">
        <v>2</v>
      </c>
      <c r="W5838" t="s">
        <v>36</v>
      </c>
      <c r="X5838" t="s">
        <v>279</v>
      </c>
      <c r="Y5838">
        <v>0</v>
      </c>
      <c r="AB5838" t="s">
        <v>237</v>
      </c>
      <c r="AH5838">
        <v>0</v>
      </c>
      <c r="AN5838" t="s">
        <v>238</v>
      </c>
      <c r="AO5838">
        <v>1</v>
      </c>
      <c r="AP5838" t="s">
        <v>239</v>
      </c>
      <c r="AQ5838" s="27">
        <v>41506</v>
      </c>
      <c r="AR5838" t="s">
        <v>240</v>
      </c>
      <c r="AS5838">
        <v>2</v>
      </c>
      <c r="AT5838" t="s">
        <v>239</v>
      </c>
      <c r="AU5838" s="27">
        <v>41506</v>
      </c>
    </row>
    <row r="5839" spans="1:47" x14ac:dyDescent="0.2">
      <c r="A5839">
        <v>5838</v>
      </c>
      <c r="B5839" t="s">
        <v>19620</v>
      </c>
      <c r="C5839" t="s">
        <v>1584</v>
      </c>
      <c r="D5839" t="s">
        <v>19621</v>
      </c>
      <c r="E5839" s="27">
        <v>41292</v>
      </c>
      <c r="F5839" t="s">
        <v>233</v>
      </c>
      <c r="G5839" s="27">
        <v>30141</v>
      </c>
      <c r="H5839">
        <v>33</v>
      </c>
      <c r="I5839" t="s">
        <v>244</v>
      </c>
      <c r="J5839" t="s">
        <v>245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0</v>
      </c>
      <c r="Q5839" s="28">
        <v>41292.274305555555</v>
      </c>
      <c r="R5839" s="28">
        <v>41292.371527777781</v>
      </c>
      <c r="S5839" t="s">
        <v>19622</v>
      </c>
      <c r="T5839" s="27">
        <v>41292</v>
      </c>
      <c r="V5839">
        <v>0</v>
      </c>
      <c r="W5839" t="s">
        <v>36</v>
      </c>
      <c r="X5839" t="s">
        <v>263</v>
      </c>
      <c r="Y5839">
        <v>1</v>
      </c>
      <c r="AA5839" t="s">
        <v>19623</v>
      </c>
      <c r="AB5839" t="s">
        <v>36</v>
      </c>
      <c r="AC5839">
        <v>0</v>
      </c>
      <c r="AD5839" s="27">
        <v>41702</v>
      </c>
      <c r="AE5839" t="s">
        <v>263</v>
      </c>
      <c r="AF5839" s="27">
        <v>41702</v>
      </c>
      <c r="AG5839" s="27">
        <v>41702</v>
      </c>
      <c r="AH5839">
        <v>0</v>
      </c>
      <c r="AN5839" t="s">
        <v>238</v>
      </c>
      <c r="AO5839">
        <v>1</v>
      </c>
      <c r="AP5839" t="s">
        <v>239</v>
      </c>
      <c r="AQ5839" s="27">
        <v>41292</v>
      </c>
      <c r="AR5839" t="s">
        <v>240</v>
      </c>
      <c r="AS5839">
        <v>1</v>
      </c>
      <c r="AT5839" t="s">
        <v>239</v>
      </c>
      <c r="AU5839" s="27">
        <v>41292</v>
      </c>
    </row>
    <row r="5840" spans="1:47" x14ac:dyDescent="0.2">
      <c r="A5840">
        <v>5839</v>
      </c>
      <c r="B5840" t="s">
        <v>19624</v>
      </c>
      <c r="C5840" t="s">
        <v>419</v>
      </c>
      <c r="D5840" t="s">
        <v>3828</v>
      </c>
      <c r="E5840" s="27">
        <v>41317</v>
      </c>
      <c r="F5840" t="s">
        <v>233</v>
      </c>
      <c r="G5840" s="27">
        <v>29463</v>
      </c>
      <c r="H5840">
        <v>35</v>
      </c>
      <c r="I5840" t="s">
        <v>244</v>
      </c>
      <c r="J5840" t="s">
        <v>250</v>
      </c>
      <c r="K5840">
        <v>0</v>
      </c>
      <c r="L5840">
        <v>4</v>
      </c>
      <c r="M5840">
        <v>0</v>
      </c>
      <c r="N5840">
        <v>0</v>
      </c>
      <c r="O5840">
        <v>7</v>
      </c>
      <c r="P5840">
        <v>-1</v>
      </c>
      <c r="Q5840" s="28">
        <v>41316.493055555555</v>
      </c>
      <c r="R5840" s="28">
        <v>41322.213888888888</v>
      </c>
      <c r="S5840" t="s">
        <v>19625</v>
      </c>
      <c r="T5840" s="27">
        <v>41316</v>
      </c>
      <c r="V5840">
        <v>1</v>
      </c>
      <c r="W5840" t="s">
        <v>32</v>
      </c>
      <c r="X5840" t="s">
        <v>364</v>
      </c>
      <c r="Y5840">
        <v>0</v>
      </c>
      <c r="AB5840" t="s">
        <v>237</v>
      </c>
      <c r="AH5840">
        <v>0</v>
      </c>
      <c r="AN5840" t="s">
        <v>238</v>
      </c>
      <c r="AO5840">
        <v>4</v>
      </c>
      <c r="AP5840" t="s">
        <v>239</v>
      </c>
      <c r="AQ5840" s="27">
        <v>41317</v>
      </c>
      <c r="AR5840" t="s">
        <v>240</v>
      </c>
      <c r="AS5840">
        <v>4</v>
      </c>
      <c r="AT5840" t="s">
        <v>239</v>
      </c>
      <c r="AU5840" s="27">
        <v>41317</v>
      </c>
    </row>
    <row r="5841" spans="1:47" x14ac:dyDescent="0.2">
      <c r="A5841">
        <v>5840</v>
      </c>
      <c r="B5841" t="s">
        <v>19626</v>
      </c>
      <c r="C5841" t="s">
        <v>1233</v>
      </c>
      <c r="D5841" t="s">
        <v>19627</v>
      </c>
      <c r="E5841" s="27">
        <v>41708</v>
      </c>
      <c r="F5841" t="s">
        <v>233</v>
      </c>
      <c r="G5841" s="27">
        <v>32829</v>
      </c>
      <c r="H5841">
        <v>26</v>
      </c>
      <c r="I5841" t="s">
        <v>244</v>
      </c>
      <c r="J5841" t="s">
        <v>250</v>
      </c>
      <c r="K5841">
        <v>0</v>
      </c>
      <c r="L5841">
        <v>6</v>
      </c>
      <c r="M5841">
        <v>0</v>
      </c>
      <c r="N5841">
        <v>0</v>
      </c>
      <c r="O5841">
        <v>1</v>
      </c>
      <c r="P5841">
        <v>99</v>
      </c>
      <c r="Q5841" s="28">
        <v>41807.538888888892</v>
      </c>
      <c r="R5841" s="28">
        <v>41830.231249999997</v>
      </c>
      <c r="S5841" t="s">
        <v>19628</v>
      </c>
      <c r="T5841" s="27">
        <v>41494</v>
      </c>
      <c r="V5841">
        <v>214</v>
      </c>
      <c r="W5841" t="s">
        <v>32</v>
      </c>
      <c r="X5841" t="s">
        <v>359</v>
      </c>
      <c r="Y5841">
        <v>0</v>
      </c>
      <c r="AB5841" t="s">
        <v>237</v>
      </c>
      <c r="AH5841">
        <v>0</v>
      </c>
      <c r="AN5841" t="s">
        <v>238</v>
      </c>
      <c r="AO5841">
        <v>7</v>
      </c>
      <c r="AP5841" t="s">
        <v>246</v>
      </c>
      <c r="AQ5841" s="27">
        <v>41708</v>
      </c>
      <c r="AR5841" t="s">
        <v>240</v>
      </c>
      <c r="AS5841">
        <v>6</v>
      </c>
      <c r="AT5841" t="s">
        <v>246</v>
      </c>
      <c r="AU5841" s="27">
        <v>41708</v>
      </c>
    </row>
    <row r="5842" spans="1:47" x14ac:dyDescent="0.2">
      <c r="A5842">
        <v>5841</v>
      </c>
      <c r="B5842" t="s">
        <v>19629</v>
      </c>
      <c r="C5842" t="s">
        <v>4800</v>
      </c>
      <c r="D5842" t="s">
        <v>19630</v>
      </c>
      <c r="E5842" s="27">
        <v>41289</v>
      </c>
      <c r="F5842" t="s">
        <v>233</v>
      </c>
      <c r="G5842" s="27">
        <v>32346</v>
      </c>
      <c r="H5842">
        <v>27</v>
      </c>
      <c r="I5842" t="s">
        <v>244</v>
      </c>
      <c r="J5842" t="s">
        <v>245</v>
      </c>
      <c r="K5842">
        <v>0</v>
      </c>
      <c r="L5842">
        <v>6</v>
      </c>
      <c r="M5842">
        <v>0</v>
      </c>
      <c r="N5842">
        <v>0</v>
      </c>
      <c r="O5842">
        <v>1</v>
      </c>
      <c r="S5842" t="s">
        <v>19631</v>
      </c>
      <c r="T5842" s="27">
        <v>41139</v>
      </c>
      <c r="V5842">
        <v>150</v>
      </c>
      <c r="W5842" t="s">
        <v>36</v>
      </c>
      <c r="X5842" t="s">
        <v>9622</v>
      </c>
      <c r="Y5842">
        <v>0</v>
      </c>
      <c r="AB5842" t="s">
        <v>237</v>
      </c>
      <c r="AH5842">
        <v>0</v>
      </c>
      <c r="AN5842" t="s">
        <v>238</v>
      </c>
      <c r="AO5842">
        <v>3</v>
      </c>
      <c r="AP5842" t="s">
        <v>239</v>
      </c>
      <c r="AQ5842" s="27">
        <v>41289</v>
      </c>
      <c r="AR5842" t="s">
        <v>240</v>
      </c>
      <c r="AS5842">
        <v>6</v>
      </c>
      <c r="AT5842" t="s">
        <v>246</v>
      </c>
      <c r="AU5842" s="27">
        <v>41289</v>
      </c>
    </row>
    <row r="5843" spans="1:47" x14ac:dyDescent="0.2">
      <c r="A5843">
        <v>5842</v>
      </c>
      <c r="B5843" t="s">
        <v>19632</v>
      </c>
      <c r="C5843" t="s">
        <v>2056</v>
      </c>
      <c r="D5843" t="s">
        <v>5133</v>
      </c>
      <c r="E5843" s="27">
        <v>41587</v>
      </c>
      <c r="F5843" t="s">
        <v>233</v>
      </c>
      <c r="G5843" s="27">
        <v>31694</v>
      </c>
      <c r="H5843">
        <v>29</v>
      </c>
      <c r="I5843" t="s">
        <v>244</v>
      </c>
      <c r="J5843" t="s">
        <v>250</v>
      </c>
      <c r="K5843">
        <v>0</v>
      </c>
      <c r="L5843">
        <v>10</v>
      </c>
      <c r="M5843">
        <v>0</v>
      </c>
      <c r="N5843">
        <v>1</v>
      </c>
      <c r="O5843">
        <v>16</v>
      </c>
      <c r="P5843">
        <v>-1</v>
      </c>
      <c r="Q5843" s="28">
        <v>41586.371527777781</v>
      </c>
      <c r="R5843" s="28">
        <v>41587.088888888888</v>
      </c>
      <c r="S5843" t="s">
        <v>19633</v>
      </c>
      <c r="T5843" s="27">
        <v>41586</v>
      </c>
      <c r="V5843">
        <v>1</v>
      </c>
      <c r="W5843" t="s">
        <v>32</v>
      </c>
      <c r="X5843" t="s">
        <v>1607</v>
      </c>
      <c r="Y5843">
        <v>1</v>
      </c>
      <c r="AA5843" t="s">
        <v>19634</v>
      </c>
      <c r="AB5843" t="s">
        <v>36</v>
      </c>
      <c r="AD5843" s="27">
        <v>41676</v>
      </c>
      <c r="AE5843" t="s">
        <v>324</v>
      </c>
      <c r="AH5843">
        <v>0</v>
      </c>
      <c r="AN5843" t="s">
        <v>238</v>
      </c>
      <c r="AO5843">
        <v>8</v>
      </c>
      <c r="AP5843" t="s">
        <v>269</v>
      </c>
      <c r="AQ5843" s="27">
        <v>41587</v>
      </c>
      <c r="AR5843" t="s">
        <v>240</v>
      </c>
      <c r="AS5843">
        <v>10</v>
      </c>
      <c r="AT5843" t="s">
        <v>269</v>
      </c>
      <c r="AU5843" s="27">
        <v>41587</v>
      </c>
    </row>
    <row r="5844" spans="1:47" x14ac:dyDescent="0.2">
      <c r="A5844">
        <v>5843</v>
      </c>
      <c r="B5844" t="s">
        <v>19635</v>
      </c>
      <c r="C5844" t="s">
        <v>19636</v>
      </c>
      <c r="D5844" t="s">
        <v>6814</v>
      </c>
      <c r="E5844" s="27">
        <v>41976</v>
      </c>
      <c r="F5844" t="s">
        <v>294</v>
      </c>
      <c r="G5844" s="27">
        <v>28339</v>
      </c>
      <c r="H5844">
        <v>38</v>
      </c>
      <c r="I5844" t="s">
        <v>244</v>
      </c>
      <c r="J5844" t="s">
        <v>353</v>
      </c>
      <c r="K5844">
        <v>0</v>
      </c>
      <c r="L5844">
        <v>1</v>
      </c>
      <c r="M5844">
        <v>0</v>
      </c>
      <c r="N5844">
        <v>0</v>
      </c>
      <c r="O5844">
        <v>1</v>
      </c>
      <c r="P5844">
        <v>0</v>
      </c>
      <c r="Q5844" s="28">
        <v>41976.502083333333</v>
      </c>
      <c r="R5844" s="28">
        <v>41976.309027777781</v>
      </c>
      <c r="S5844" t="s">
        <v>19637</v>
      </c>
      <c r="U5844" s="27">
        <v>41976</v>
      </c>
      <c r="V5844">
        <v>0</v>
      </c>
      <c r="W5844" t="s">
        <v>32</v>
      </c>
      <c r="X5844" t="s">
        <v>274</v>
      </c>
      <c r="Y5844">
        <v>0</v>
      </c>
      <c r="AB5844" t="s">
        <v>237</v>
      </c>
      <c r="AH5844">
        <v>0</v>
      </c>
      <c r="AN5844" t="s">
        <v>238</v>
      </c>
      <c r="AO5844">
        <v>1</v>
      </c>
      <c r="AP5844" t="s">
        <v>239</v>
      </c>
      <c r="AQ5844" s="27">
        <v>41976</v>
      </c>
      <c r="AR5844" t="s">
        <v>240</v>
      </c>
      <c r="AS5844">
        <v>1</v>
      </c>
      <c r="AT5844" t="s">
        <v>239</v>
      </c>
      <c r="AU5844" s="27">
        <v>41976</v>
      </c>
    </row>
    <row r="5845" spans="1:47" x14ac:dyDescent="0.2">
      <c r="A5845">
        <v>5844</v>
      </c>
      <c r="B5845" t="s">
        <v>19638</v>
      </c>
      <c r="C5845" t="s">
        <v>2244</v>
      </c>
      <c r="D5845" t="s">
        <v>19639</v>
      </c>
      <c r="E5845" s="27">
        <v>41779</v>
      </c>
      <c r="F5845" t="s">
        <v>233</v>
      </c>
      <c r="G5845" s="27">
        <v>32903</v>
      </c>
      <c r="H5845">
        <v>26</v>
      </c>
      <c r="I5845" t="s">
        <v>244</v>
      </c>
      <c r="J5845" t="s">
        <v>250</v>
      </c>
      <c r="K5845">
        <v>0</v>
      </c>
      <c r="L5845">
        <v>5</v>
      </c>
      <c r="M5845">
        <v>0</v>
      </c>
      <c r="N5845">
        <v>1</v>
      </c>
      <c r="O5845">
        <v>3</v>
      </c>
      <c r="P5845">
        <v>-1</v>
      </c>
      <c r="Q5845" s="28">
        <v>41778.349305555559</v>
      </c>
      <c r="R5845" s="28">
        <v>41779.34375</v>
      </c>
      <c r="S5845" t="s">
        <v>19640</v>
      </c>
      <c r="U5845" s="27">
        <v>41778</v>
      </c>
      <c r="V5845">
        <v>1</v>
      </c>
      <c r="W5845" t="s">
        <v>32</v>
      </c>
      <c r="X5845" t="s">
        <v>274</v>
      </c>
      <c r="Y5845">
        <v>0</v>
      </c>
      <c r="AB5845" t="s">
        <v>237</v>
      </c>
      <c r="AH5845">
        <v>0</v>
      </c>
      <c r="AN5845" t="s">
        <v>238</v>
      </c>
      <c r="AO5845">
        <v>6</v>
      </c>
      <c r="AP5845" t="s">
        <v>246</v>
      </c>
      <c r="AQ5845" s="27">
        <v>41779</v>
      </c>
      <c r="AR5845" t="s">
        <v>240</v>
      </c>
      <c r="AS5845">
        <v>5</v>
      </c>
      <c r="AT5845" t="s">
        <v>246</v>
      </c>
      <c r="AU5845" s="27">
        <v>41779</v>
      </c>
    </row>
    <row r="5846" spans="1:47" x14ac:dyDescent="0.2">
      <c r="A5846">
        <v>5845</v>
      </c>
      <c r="B5846" t="s">
        <v>19641</v>
      </c>
      <c r="C5846" t="s">
        <v>19642</v>
      </c>
      <c r="D5846" t="s">
        <v>1110</v>
      </c>
      <c r="E5846" s="27">
        <v>41927</v>
      </c>
      <c r="F5846" t="s">
        <v>233</v>
      </c>
      <c r="G5846" s="27">
        <v>24987</v>
      </c>
      <c r="H5846">
        <v>47</v>
      </c>
      <c r="I5846" t="s">
        <v>234</v>
      </c>
      <c r="J5846" t="s">
        <v>250</v>
      </c>
      <c r="K5846">
        <v>0</v>
      </c>
      <c r="L5846">
        <v>2</v>
      </c>
      <c r="M5846">
        <v>0</v>
      </c>
      <c r="N5846">
        <v>0</v>
      </c>
      <c r="O5846">
        <v>1</v>
      </c>
      <c r="S5846" t="s">
        <v>19643</v>
      </c>
      <c r="T5846" s="27">
        <v>36408</v>
      </c>
      <c r="V5846">
        <v>5519</v>
      </c>
      <c r="W5846" t="s">
        <v>36</v>
      </c>
      <c r="X5846" t="s">
        <v>1216</v>
      </c>
      <c r="Y5846">
        <v>0</v>
      </c>
      <c r="AB5846" t="s">
        <v>237</v>
      </c>
      <c r="AH5846">
        <v>0</v>
      </c>
      <c r="AN5846" t="s">
        <v>238</v>
      </c>
      <c r="AO5846">
        <v>1</v>
      </c>
      <c r="AP5846" t="s">
        <v>239</v>
      </c>
      <c r="AQ5846" s="27">
        <v>41927</v>
      </c>
      <c r="AR5846" t="s">
        <v>240</v>
      </c>
      <c r="AS5846">
        <v>2</v>
      </c>
      <c r="AT5846" t="s">
        <v>239</v>
      </c>
      <c r="AU5846" s="27">
        <v>41927</v>
      </c>
    </row>
    <row r="5847" spans="1:47" x14ac:dyDescent="0.2">
      <c r="A5847">
        <v>5846</v>
      </c>
      <c r="B5847" t="s">
        <v>19644</v>
      </c>
      <c r="C5847" t="s">
        <v>19645</v>
      </c>
      <c r="D5847" t="s">
        <v>3654</v>
      </c>
      <c r="E5847" s="27">
        <v>41478</v>
      </c>
      <c r="F5847" t="s">
        <v>233</v>
      </c>
      <c r="G5847" s="27">
        <v>29894</v>
      </c>
      <c r="H5847">
        <v>34</v>
      </c>
      <c r="I5847" t="s">
        <v>244</v>
      </c>
      <c r="J5847" t="s">
        <v>353</v>
      </c>
      <c r="K5847">
        <v>0</v>
      </c>
      <c r="L5847">
        <v>2</v>
      </c>
      <c r="M5847">
        <v>0</v>
      </c>
      <c r="N5847">
        <v>0</v>
      </c>
      <c r="O5847">
        <v>3</v>
      </c>
      <c r="P5847">
        <v>-6</v>
      </c>
      <c r="Q5847" s="28">
        <v>41472.165972222225</v>
      </c>
      <c r="R5847" s="28">
        <v>41477.402083333334</v>
      </c>
      <c r="S5847" t="s">
        <v>19646</v>
      </c>
      <c r="T5847" s="27">
        <v>41472</v>
      </c>
      <c r="V5847">
        <v>6</v>
      </c>
      <c r="W5847" t="s">
        <v>36</v>
      </c>
      <c r="X5847" t="s">
        <v>279</v>
      </c>
      <c r="Y5847">
        <v>0</v>
      </c>
      <c r="AB5847" t="s">
        <v>237</v>
      </c>
      <c r="AH5847">
        <v>0</v>
      </c>
      <c r="AN5847" t="s">
        <v>238</v>
      </c>
      <c r="AO5847">
        <v>2</v>
      </c>
      <c r="AP5847" t="s">
        <v>239</v>
      </c>
      <c r="AQ5847" s="27">
        <v>41478</v>
      </c>
      <c r="AR5847" t="s">
        <v>240</v>
      </c>
      <c r="AS5847">
        <v>2</v>
      </c>
      <c r="AT5847" t="s">
        <v>239</v>
      </c>
      <c r="AU5847" s="27">
        <v>41478</v>
      </c>
    </row>
    <row r="5848" spans="1:47" x14ac:dyDescent="0.2">
      <c r="A5848">
        <v>5847</v>
      </c>
      <c r="B5848" t="s">
        <v>19647</v>
      </c>
      <c r="C5848" t="s">
        <v>637</v>
      </c>
      <c r="D5848" t="s">
        <v>19648</v>
      </c>
      <c r="E5848" s="27">
        <v>41456</v>
      </c>
      <c r="F5848" t="s">
        <v>233</v>
      </c>
      <c r="G5848" s="27">
        <v>30600</v>
      </c>
      <c r="H5848">
        <v>32</v>
      </c>
      <c r="I5848" t="s">
        <v>244</v>
      </c>
      <c r="J5848" t="s">
        <v>250</v>
      </c>
      <c r="K5848">
        <v>0</v>
      </c>
      <c r="L5848">
        <v>5</v>
      </c>
      <c r="M5848">
        <v>0</v>
      </c>
      <c r="N5848">
        <v>0</v>
      </c>
      <c r="O5848">
        <v>1</v>
      </c>
      <c r="P5848">
        <v>-115</v>
      </c>
      <c r="Q5848" s="28">
        <v>41341.063194444447</v>
      </c>
      <c r="R5848" s="28">
        <v>41341.480555555558</v>
      </c>
      <c r="S5848" t="s">
        <v>19649</v>
      </c>
      <c r="T5848" s="27">
        <v>41341</v>
      </c>
      <c r="V5848">
        <v>115</v>
      </c>
      <c r="W5848" t="s">
        <v>32</v>
      </c>
      <c r="X5848" t="s">
        <v>364</v>
      </c>
      <c r="Y5848">
        <v>0</v>
      </c>
      <c r="AB5848" t="s">
        <v>237</v>
      </c>
      <c r="AH5848">
        <v>0</v>
      </c>
      <c r="AN5848" t="s">
        <v>238</v>
      </c>
      <c r="AO5848">
        <v>5</v>
      </c>
      <c r="AP5848" t="s">
        <v>246</v>
      </c>
      <c r="AQ5848" s="27">
        <v>41456</v>
      </c>
      <c r="AR5848" t="s">
        <v>240</v>
      </c>
      <c r="AS5848">
        <v>5</v>
      </c>
      <c r="AT5848" t="s">
        <v>246</v>
      </c>
      <c r="AU5848" s="27">
        <v>41456</v>
      </c>
    </row>
    <row r="5849" spans="1:47" x14ac:dyDescent="0.2">
      <c r="A5849">
        <v>5848</v>
      </c>
      <c r="B5849" t="s">
        <v>19650</v>
      </c>
      <c r="C5849" t="s">
        <v>19651</v>
      </c>
      <c r="D5849" t="s">
        <v>19652</v>
      </c>
      <c r="E5849" s="27">
        <v>41912</v>
      </c>
      <c r="F5849" t="s">
        <v>233</v>
      </c>
      <c r="G5849" s="27">
        <v>24273</v>
      </c>
      <c r="H5849">
        <v>49</v>
      </c>
      <c r="I5849" t="s">
        <v>234</v>
      </c>
      <c r="J5849" t="s">
        <v>250</v>
      </c>
      <c r="K5849">
        <v>0</v>
      </c>
      <c r="L5849">
        <v>2</v>
      </c>
      <c r="M5849">
        <v>0</v>
      </c>
      <c r="N5849">
        <v>0</v>
      </c>
      <c r="O5849">
        <v>0</v>
      </c>
      <c r="W5849" t="s">
        <v>237</v>
      </c>
      <c r="Y5849">
        <v>-1</v>
      </c>
      <c r="AB5849" t="s">
        <v>237</v>
      </c>
      <c r="AH5849">
        <v>0</v>
      </c>
      <c r="AN5849" t="s">
        <v>238</v>
      </c>
      <c r="AO5849">
        <v>1</v>
      </c>
      <c r="AP5849" t="s">
        <v>239</v>
      </c>
      <c r="AQ5849" s="27">
        <v>41912</v>
      </c>
      <c r="AR5849" t="s">
        <v>240</v>
      </c>
      <c r="AS5849">
        <v>2</v>
      </c>
      <c r="AT5849" t="s">
        <v>239</v>
      </c>
      <c r="AU5849" s="27">
        <v>41912</v>
      </c>
    </row>
    <row r="5850" spans="1:47" x14ac:dyDescent="0.2">
      <c r="A5850">
        <v>5849</v>
      </c>
      <c r="B5850" t="s">
        <v>19653</v>
      </c>
      <c r="C5850" t="s">
        <v>3816</v>
      </c>
      <c r="D5850" t="s">
        <v>19654</v>
      </c>
      <c r="E5850" s="27">
        <v>41377</v>
      </c>
      <c r="F5850" t="s">
        <v>233</v>
      </c>
      <c r="G5850" s="27">
        <v>31765</v>
      </c>
      <c r="H5850">
        <v>29</v>
      </c>
      <c r="I5850" t="s">
        <v>244</v>
      </c>
      <c r="J5850" t="s">
        <v>250</v>
      </c>
      <c r="K5850">
        <v>0</v>
      </c>
      <c r="L5850">
        <v>6</v>
      </c>
      <c r="M5850">
        <v>0</v>
      </c>
      <c r="N5850">
        <v>0</v>
      </c>
      <c r="O5850">
        <v>0</v>
      </c>
      <c r="P5850">
        <v>0</v>
      </c>
      <c r="Q5850" s="28">
        <v>41377.322916666664</v>
      </c>
      <c r="R5850" s="28">
        <v>41378.318749999999</v>
      </c>
      <c r="S5850" t="s">
        <v>19655</v>
      </c>
      <c r="T5850" s="27">
        <v>41377</v>
      </c>
      <c r="V5850">
        <v>0</v>
      </c>
      <c r="W5850" t="s">
        <v>36</v>
      </c>
      <c r="X5850" t="s">
        <v>279</v>
      </c>
      <c r="Y5850">
        <v>0</v>
      </c>
      <c r="AB5850" t="s">
        <v>237</v>
      </c>
      <c r="AH5850">
        <v>0</v>
      </c>
      <c r="AN5850" t="s">
        <v>238</v>
      </c>
      <c r="AO5850">
        <v>3</v>
      </c>
      <c r="AP5850" t="s">
        <v>239</v>
      </c>
      <c r="AQ5850" s="27">
        <v>41377</v>
      </c>
      <c r="AR5850" t="s">
        <v>240</v>
      </c>
      <c r="AS5850">
        <v>6</v>
      </c>
      <c r="AT5850" t="s">
        <v>246</v>
      </c>
      <c r="AU5850" s="27">
        <v>41377</v>
      </c>
    </row>
    <row r="5851" spans="1:47" x14ac:dyDescent="0.2">
      <c r="A5851">
        <v>5850</v>
      </c>
      <c r="B5851" t="s">
        <v>19656</v>
      </c>
      <c r="C5851" t="s">
        <v>19657</v>
      </c>
      <c r="D5851" t="s">
        <v>741</v>
      </c>
      <c r="E5851" s="27">
        <v>41858</v>
      </c>
      <c r="F5851" t="s">
        <v>294</v>
      </c>
      <c r="G5851" s="27">
        <v>33304</v>
      </c>
      <c r="H5851">
        <v>25</v>
      </c>
      <c r="I5851" t="s">
        <v>244</v>
      </c>
      <c r="J5851" t="s">
        <v>245</v>
      </c>
      <c r="K5851">
        <v>0</v>
      </c>
      <c r="L5851">
        <v>3</v>
      </c>
      <c r="M5851">
        <v>0</v>
      </c>
      <c r="N5851">
        <v>0</v>
      </c>
      <c r="O5851">
        <v>2</v>
      </c>
      <c r="P5851">
        <v>-1</v>
      </c>
      <c r="Q5851" s="28">
        <v>41857.504861111112</v>
      </c>
      <c r="R5851" s="28">
        <v>41858.367361111108</v>
      </c>
      <c r="S5851" t="s">
        <v>19658</v>
      </c>
      <c r="T5851" s="27">
        <v>41857</v>
      </c>
      <c r="V5851">
        <v>1</v>
      </c>
      <c r="W5851" t="s">
        <v>36</v>
      </c>
      <c r="X5851" t="s">
        <v>19659</v>
      </c>
      <c r="Y5851">
        <v>1</v>
      </c>
      <c r="AA5851" t="s">
        <v>19660</v>
      </c>
      <c r="AB5851" t="s">
        <v>36</v>
      </c>
      <c r="AD5851" s="27">
        <v>42300</v>
      </c>
      <c r="AE5851" t="s">
        <v>324</v>
      </c>
      <c r="AH5851">
        <v>0</v>
      </c>
      <c r="AN5851" t="s">
        <v>238</v>
      </c>
      <c r="AO5851">
        <v>3</v>
      </c>
      <c r="AP5851" t="s">
        <v>239</v>
      </c>
      <c r="AQ5851" s="27">
        <v>41858</v>
      </c>
      <c r="AR5851" t="s">
        <v>240</v>
      </c>
      <c r="AS5851">
        <v>3</v>
      </c>
      <c r="AT5851" t="s">
        <v>239</v>
      </c>
      <c r="AU5851" s="27">
        <v>41858</v>
      </c>
    </row>
    <row r="5852" spans="1:47" x14ac:dyDescent="0.2">
      <c r="A5852">
        <v>5851</v>
      </c>
      <c r="B5852" t="s">
        <v>19661</v>
      </c>
      <c r="C5852" t="s">
        <v>19662</v>
      </c>
      <c r="D5852" t="s">
        <v>19663</v>
      </c>
      <c r="E5852" s="27">
        <v>41651</v>
      </c>
      <c r="F5852" t="s">
        <v>233</v>
      </c>
      <c r="G5852" s="27">
        <v>29958</v>
      </c>
      <c r="H5852">
        <v>34</v>
      </c>
      <c r="I5852" t="s">
        <v>244</v>
      </c>
      <c r="J5852" t="s">
        <v>245</v>
      </c>
      <c r="K5852">
        <v>0</v>
      </c>
      <c r="L5852">
        <v>6</v>
      </c>
      <c r="M5852">
        <v>0</v>
      </c>
      <c r="N5852">
        <v>0</v>
      </c>
      <c r="O5852">
        <v>16</v>
      </c>
      <c r="P5852">
        <v>-1</v>
      </c>
      <c r="Q5852" s="28">
        <v>41650.293055555558</v>
      </c>
      <c r="R5852" s="28">
        <v>41651.344444444447</v>
      </c>
      <c r="S5852" t="s">
        <v>19664</v>
      </c>
      <c r="T5852" s="27">
        <v>41650</v>
      </c>
      <c r="V5852">
        <v>1</v>
      </c>
      <c r="W5852" t="s">
        <v>32</v>
      </c>
      <c r="X5852" t="s">
        <v>254</v>
      </c>
      <c r="Y5852">
        <v>1</v>
      </c>
      <c r="AA5852" t="s">
        <v>19665</v>
      </c>
      <c r="AB5852" t="s">
        <v>36</v>
      </c>
      <c r="AD5852" s="27">
        <v>42279</v>
      </c>
      <c r="AE5852" t="s">
        <v>780</v>
      </c>
      <c r="AH5852">
        <v>0</v>
      </c>
      <c r="AN5852" t="s">
        <v>238</v>
      </c>
      <c r="AO5852">
        <v>6</v>
      </c>
      <c r="AP5852" t="s">
        <v>246</v>
      </c>
      <c r="AQ5852" s="27">
        <v>41651</v>
      </c>
      <c r="AR5852" t="s">
        <v>240</v>
      </c>
      <c r="AS5852">
        <v>6</v>
      </c>
      <c r="AT5852" t="s">
        <v>246</v>
      </c>
      <c r="AU5852" s="27">
        <v>41651</v>
      </c>
    </row>
    <row r="5853" spans="1:47" x14ac:dyDescent="0.2">
      <c r="A5853">
        <v>5852</v>
      </c>
      <c r="B5853" t="s">
        <v>19666</v>
      </c>
      <c r="C5853" t="s">
        <v>11756</v>
      </c>
      <c r="D5853" t="s">
        <v>3176</v>
      </c>
      <c r="E5853" s="27">
        <v>41383</v>
      </c>
      <c r="F5853" t="s">
        <v>294</v>
      </c>
      <c r="G5853" s="27">
        <v>22127</v>
      </c>
      <c r="H5853">
        <v>55</v>
      </c>
      <c r="I5853" t="s">
        <v>234</v>
      </c>
      <c r="J5853" t="s">
        <v>250</v>
      </c>
      <c r="K5853">
        <v>0</v>
      </c>
      <c r="L5853">
        <v>1</v>
      </c>
      <c r="M5853">
        <v>0</v>
      </c>
      <c r="N5853">
        <v>0</v>
      </c>
      <c r="O5853">
        <v>1</v>
      </c>
      <c r="P5853">
        <v>-1</v>
      </c>
      <c r="Q5853" s="28">
        <v>41382.370138888888</v>
      </c>
      <c r="R5853" s="28">
        <v>41383.326388888891</v>
      </c>
      <c r="S5853" t="s">
        <v>19667</v>
      </c>
      <c r="T5853" s="27">
        <v>41382</v>
      </c>
      <c r="V5853">
        <v>1</v>
      </c>
      <c r="W5853" t="s">
        <v>32</v>
      </c>
      <c r="X5853" t="s">
        <v>453</v>
      </c>
      <c r="Y5853">
        <v>0</v>
      </c>
      <c r="AB5853" t="s">
        <v>237</v>
      </c>
      <c r="AH5853">
        <v>0</v>
      </c>
      <c r="AN5853" t="s">
        <v>238</v>
      </c>
      <c r="AO5853">
        <v>1</v>
      </c>
      <c r="AP5853" t="s">
        <v>239</v>
      </c>
      <c r="AQ5853" s="27">
        <v>41383</v>
      </c>
      <c r="AR5853" t="s">
        <v>240</v>
      </c>
      <c r="AS5853">
        <v>1</v>
      </c>
      <c r="AT5853" t="s">
        <v>239</v>
      </c>
      <c r="AU5853" s="27">
        <v>41383</v>
      </c>
    </row>
    <row r="5854" spans="1:47" x14ac:dyDescent="0.2">
      <c r="A5854">
        <v>5853</v>
      </c>
      <c r="B5854" t="s">
        <v>19668</v>
      </c>
      <c r="C5854" t="s">
        <v>414</v>
      </c>
      <c r="D5854" t="s">
        <v>19669</v>
      </c>
      <c r="E5854" s="27">
        <v>41567</v>
      </c>
      <c r="F5854" t="s">
        <v>233</v>
      </c>
      <c r="G5854" s="27">
        <v>32259</v>
      </c>
      <c r="H5854">
        <v>27</v>
      </c>
      <c r="I5854" t="s">
        <v>244</v>
      </c>
      <c r="J5854" t="s">
        <v>250</v>
      </c>
      <c r="K5854">
        <v>0</v>
      </c>
      <c r="L5854">
        <v>4</v>
      </c>
      <c r="M5854">
        <v>0</v>
      </c>
      <c r="N5854">
        <v>0</v>
      </c>
      <c r="O5854">
        <v>0</v>
      </c>
      <c r="P5854">
        <v>-1</v>
      </c>
      <c r="Q5854" s="28">
        <v>41566.445833333331</v>
      </c>
      <c r="R5854" s="28">
        <v>41567.32916666667</v>
      </c>
      <c r="S5854" t="s">
        <v>19670</v>
      </c>
      <c r="T5854" s="27">
        <v>41566</v>
      </c>
      <c r="V5854">
        <v>1</v>
      </c>
      <c r="W5854" t="s">
        <v>32</v>
      </c>
      <c r="X5854" t="s">
        <v>729</v>
      </c>
      <c r="Y5854">
        <v>1</v>
      </c>
      <c r="AA5854" t="s">
        <v>19671</v>
      </c>
      <c r="AB5854" t="s">
        <v>36</v>
      </c>
      <c r="AC5854">
        <v>0</v>
      </c>
      <c r="AD5854" s="27">
        <v>41587</v>
      </c>
      <c r="AE5854" t="s">
        <v>548</v>
      </c>
      <c r="AF5854" s="27">
        <v>41587</v>
      </c>
      <c r="AG5854" s="27">
        <v>41599</v>
      </c>
      <c r="AH5854">
        <v>0</v>
      </c>
      <c r="AN5854" t="s">
        <v>238</v>
      </c>
      <c r="AO5854">
        <v>4</v>
      </c>
      <c r="AP5854" t="s">
        <v>239</v>
      </c>
      <c r="AQ5854" s="27">
        <v>41567</v>
      </c>
      <c r="AR5854" t="s">
        <v>240</v>
      </c>
      <c r="AS5854">
        <v>4</v>
      </c>
      <c r="AT5854" t="s">
        <v>239</v>
      </c>
      <c r="AU5854" s="27">
        <v>41567</v>
      </c>
    </row>
    <row r="5855" spans="1:47" x14ac:dyDescent="0.2">
      <c r="A5855">
        <v>5854</v>
      </c>
      <c r="B5855" t="s">
        <v>19672</v>
      </c>
      <c r="C5855" t="s">
        <v>19673</v>
      </c>
      <c r="D5855" t="s">
        <v>19674</v>
      </c>
      <c r="E5855" s="27">
        <v>41328</v>
      </c>
      <c r="F5855" t="s">
        <v>233</v>
      </c>
      <c r="G5855" s="27">
        <v>32679</v>
      </c>
      <c r="H5855">
        <v>26</v>
      </c>
      <c r="I5855" t="s">
        <v>244</v>
      </c>
      <c r="J5855" t="s">
        <v>250</v>
      </c>
      <c r="K5855">
        <v>0</v>
      </c>
      <c r="L5855">
        <v>3</v>
      </c>
      <c r="M5855">
        <v>0</v>
      </c>
      <c r="N5855">
        <v>0</v>
      </c>
      <c r="O5855">
        <v>0</v>
      </c>
      <c r="P5855">
        <v>-1</v>
      </c>
      <c r="Q5855" s="28">
        <v>41327.280555555553</v>
      </c>
      <c r="R5855" s="28">
        <v>41328.354861111111</v>
      </c>
      <c r="S5855" t="s">
        <v>19675</v>
      </c>
      <c r="U5855" s="27">
        <v>41327</v>
      </c>
      <c r="V5855">
        <v>1</v>
      </c>
      <c r="W5855" t="s">
        <v>36</v>
      </c>
      <c r="X5855" t="s">
        <v>274</v>
      </c>
      <c r="Y5855">
        <v>0</v>
      </c>
      <c r="AB5855" t="s">
        <v>237</v>
      </c>
      <c r="AH5855">
        <v>0</v>
      </c>
      <c r="AN5855" t="s">
        <v>238</v>
      </c>
      <c r="AO5855">
        <v>3</v>
      </c>
      <c r="AP5855" t="s">
        <v>239</v>
      </c>
      <c r="AQ5855" s="27">
        <v>41328</v>
      </c>
      <c r="AR5855" t="s">
        <v>240</v>
      </c>
      <c r="AS5855">
        <v>3</v>
      </c>
      <c r="AT5855" t="s">
        <v>239</v>
      </c>
      <c r="AU5855" s="27">
        <v>41328</v>
      </c>
    </row>
    <row r="5856" spans="1:47" x14ac:dyDescent="0.2">
      <c r="A5856">
        <v>5855</v>
      </c>
      <c r="B5856" t="s">
        <v>19676</v>
      </c>
      <c r="C5856" t="s">
        <v>1010</v>
      </c>
      <c r="D5856" t="s">
        <v>19677</v>
      </c>
      <c r="E5856" s="27">
        <v>41554</v>
      </c>
      <c r="F5856" t="s">
        <v>233</v>
      </c>
      <c r="G5856" s="27">
        <v>34953</v>
      </c>
      <c r="H5856">
        <v>20</v>
      </c>
      <c r="I5856" t="s">
        <v>259</v>
      </c>
      <c r="J5856" t="s">
        <v>245</v>
      </c>
      <c r="K5856">
        <v>3</v>
      </c>
      <c r="L5856">
        <v>9</v>
      </c>
      <c r="M5856">
        <v>0</v>
      </c>
      <c r="N5856">
        <v>1</v>
      </c>
      <c r="O5856">
        <v>3</v>
      </c>
      <c r="P5856">
        <v>-1</v>
      </c>
      <c r="Q5856" s="28">
        <v>41553.09097222222</v>
      </c>
      <c r="R5856" s="28">
        <v>41621.459722222222</v>
      </c>
      <c r="S5856" t="s">
        <v>19678</v>
      </c>
      <c r="U5856" s="27">
        <v>41553</v>
      </c>
      <c r="V5856">
        <v>1</v>
      </c>
      <c r="W5856" t="s">
        <v>32</v>
      </c>
      <c r="X5856" t="s">
        <v>274</v>
      </c>
      <c r="Y5856">
        <v>0</v>
      </c>
      <c r="AB5856" t="s">
        <v>237</v>
      </c>
      <c r="AH5856">
        <v>0</v>
      </c>
      <c r="AN5856" t="s">
        <v>238</v>
      </c>
      <c r="AO5856">
        <v>10</v>
      </c>
      <c r="AP5856" t="s">
        <v>269</v>
      </c>
      <c r="AQ5856" s="27">
        <v>41554</v>
      </c>
      <c r="AR5856" t="s">
        <v>240</v>
      </c>
      <c r="AS5856">
        <v>9</v>
      </c>
      <c r="AT5856" t="s">
        <v>269</v>
      </c>
      <c r="AU5856" s="27">
        <v>41554</v>
      </c>
    </row>
    <row r="5857" spans="1:47" x14ac:dyDescent="0.2">
      <c r="A5857">
        <v>5856</v>
      </c>
      <c r="B5857" t="s">
        <v>19679</v>
      </c>
      <c r="C5857" t="s">
        <v>302</v>
      </c>
      <c r="D5857" t="s">
        <v>4491</v>
      </c>
      <c r="E5857" s="27">
        <v>41385</v>
      </c>
      <c r="F5857" t="s">
        <v>233</v>
      </c>
      <c r="G5857" s="27">
        <v>28189</v>
      </c>
      <c r="H5857">
        <v>39</v>
      </c>
      <c r="I5857" t="s">
        <v>244</v>
      </c>
      <c r="J5857" t="s">
        <v>250</v>
      </c>
      <c r="K5857">
        <v>2</v>
      </c>
      <c r="L5857">
        <v>9</v>
      </c>
      <c r="M5857">
        <v>2</v>
      </c>
      <c r="N5857">
        <v>1</v>
      </c>
      <c r="O5857">
        <v>19</v>
      </c>
      <c r="P5857">
        <v>-1</v>
      </c>
      <c r="Q5857" s="28">
        <v>41384.263194444444</v>
      </c>
      <c r="R5857" s="28">
        <v>41564.214583333334</v>
      </c>
      <c r="S5857" t="s">
        <v>19680</v>
      </c>
      <c r="T5857" s="27">
        <v>41384</v>
      </c>
      <c r="V5857">
        <v>1</v>
      </c>
      <c r="W5857" t="s">
        <v>32</v>
      </c>
      <c r="X5857" t="s">
        <v>364</v>
      </c>
      <c r="Y5857">
        <v>1</v>
      </c>
      <c r="AA5857" t="s">
        <v>19681</v>
      </c>
      <c r="AB5857" t="s">
        <v>32</v>
      </c>
      <c r="AC5857">
        <v>1</v>
      </c>
      <c r="AD5857" s="27">
        <v>41778</v>
      </c>
      <c r="AE5857" t="s">
        <v>459</v>
      </c>
      <c r="AF5857" s="27">
        <v>41779</v>
      </c>
      <c r="AG5857" s="27">
        <v>41779</v>
      </c>
      <c r="AH5857">
        <v>0</v>
      </c>
      <c r="AN5857" t="s">
        <v>238</v>
      </c>
      <c r="AO5857">
        <v>7</v>
      </c>
      <c r="AP5857" t="s">
        <v>246</v>
      </c>
      <c r="AQ5857" s="27">
        <v>41385</v>
      </c>
      <c r="AR5857" t="s">
        <v>240</v>
      </c>
      <c r="AS5857">
        <v>9</v>
      </c>
      <c r="AT5857" t="s">
        <v>269</v>
      </c>
      <c r="AU5857" s="27">
        <v>41385</v>
      </c>
    </row>
    <row r="5858" spans="1:47" x14ac:dyDescent="0.2">
      <c r="A5858">
        <v>5857</v>
      </c>
      <c r="B5858" t="s">
        <v>19682</v>
      </c>
      <c r="C5858" t="s">
        <v>5362</v>
      </c>
      <c r="D5858" t="s">
        <v>2809</v>
      </c>
      <c r="E5858" s="27">
        <v>41650</v>
      </c>
      <c r="F5858" t="s">
        <v>233</v>
      </c>
      <c r="G5858" s="27">
        <v>33421</v>
      </c>
      <c r="H5858">
        <v>24</v>
      </c>
      <c r="I5858" t="s">
        <v>259</v>
      </c>
      <c r="J5858" t="s">
        <v>250</v>
      </c>
      <c r="K5858">
        <v>0</v>
      </c>
      <c r="L5858">
        <v>7</v>
      </c>
      <c r="M5858">
        <v>0</v>
      </c>
      <c r="N5858">
        <v>0</v>
      </c>
      <c r="O5858">
        <v>1</v>
      </c>
      <c r="P5858">
        <v>0</v>
      </c>
      <c r="Q5858" s="28">
        <v>41650.20416666667</v>
      </c>
      <c r="R5858" s="28">
        <v>41650.331250000003</v>
      </c>
      <c r="S5858" t="s">
        <v>19683</v>
      </c>
      <c r="T5858" s="27">
        <v>41650</v>
      </c>
      <c r="V5858">
        <v>0</v>
      </c>
      <c r="W5858" t="s">
        <v>32</v>
      </c>
      <c r="X5858" t="s">
        <v>14051</v>
      </c>
      <c r="Y5858">
        <v>0</v>
      </c>
      <c r="AB5858" t="s">
        <v>237</v>
      </c>
      <c r="AH5858">
        <v>0</v>
      </c>
      <c r="AN5858" t="s">
        <v>238</v>
      </c>
      <c r="AO5858">
        <v>7</v>
      </c>
      <c r="AP5858" t="s">
        <v>246</v>
      </c>
      <c r="AQ5858" s="27">
        <v>41650</v>
      </c>
      <c r="AR5858" t="s">
        <v>240</v>
      </c>
      <c r="AS5858">
        <v>7</v>
      </c>
      <c r="AT5858" t="s">
        <v>246</v>
      </c>
      <c r="AU5858" s="27">
        <v>41650</v>
      </c>
    </row>
    <row r="5859" spans="1:47" x14ac:dyDescent="0.2">
      <c r="A5859">
        <v>5858</v>
      </c>
      <c r="B5859" t="s">
        <v>19684</v>
      </c>
      <c r="C5859" t="s">
        <v>2212</v>
      </c>
      <c r="D5859" t="s">
        <v>19685</v>
      </c>
      <c r="E5859" s="27">
        <v>41321</v>
      </c>
      <c r="F5859" t="s">
        <v>233</v>
      </c>
      <c r="G5859" s="27">
        <v>31637</v>
      </c>
      <c r="H5859">
        <v>29</v>
      </c>
      <c r="I5859" t="s">
        <v>244</v>
      </c>
      <c r="J5859" t="s">
        <v>245</v>
      </c>
      <c r="K5859">
        <v>0</v>
      </c>
      <c r="L5859">
        <v>2</v>
      </c>
      <c r="M5859">
        <v>0</v>
      </c>
      <c r="N5859">
        <v>0</v>
      </c>
      <c r="O5859">
        <v>0</v>
      </c>
      <c r="P5859">
        <v>0</v>
      </c>
      <c r="Q5859" s="28">
        <v>41321.197222222225</v>
      </c>
      <c r="R5859" s="28">
        <v>41322.078472222223</v>
      </c>
      <c r="S5859" t="s">
        <v>19686</v>
      </c>
      <c r="T5859" s="27">
        <v>41321</v>
      </c>
      <c r="V5859">
        <v>0</v>
      </c>
      <c r="W5859" t="s">
        <v>36</v>
      </c>
      <c r="X5859" t="s">
        <v>279</v>
      </c>
      <c r="Y5859">
        <v>0</v>
      </c>
      <c r="AB5859" t="s">
        <v>237</v>
      </c>
      <c r="AH5859">
        <v>0</v>
      </c>
      <c r="AN5859" t="s">
        <v>238</v>
      </c>
      <c r="AO5859">
        <v>2</v>
      </c>
      <c r="AP5859" t="s">
        <v>239</v>
      </c>
      <c r="AQ5859" s="27">
        <v>41321</v>
      </c>
      <c r="AR5859" t="s">
        <v>240</v>
      </c>
      <c r="AS5859">
        <v>2</v>
      </c>
      <c r="AT5859" t="s">
        <v>239</v>
      </c>
      <c r="AU5859" s="27">
        <v>41321</v>
      </c>
    </row>
    <row r="5860" spans="1:47" x14ac:dyDescent="0.2">
      <c r="A5860">
        <v>5859</v>
      </c>
      <c r="B5860" t="s">
        <v>19687</v>
      </c>
      <c r="C5860" t="s">
        <v>15112</v>
      </c>
      <c r="D5860" t="s">
        <v>929</v>
      </c>
      <c r="E5860" s="27">
        <v>41950</v>
      </c>
      <c r="F5860" t="s">
        <v>233</v>
      </c>
      <c r="G5860" s="27">
        <v>25467</v>
      </c>
      <c r="H5860">
        <v>46</v>
      </c>
      <c r="I5860" t="s">
        <v>234</v>
      </c>
      <c r="J5860" t="s">
        <v>245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-1</v>
      </c>
      <c r="Q5860" s="28">
        <v>41949.441666666666</v>
      </c>
      <c r="R5860" s="28">
        <v>41953.44027777778</v>
      </c>
      <c r="S5860" t="s">
        <v>19688</v>
      </c>
      <c r="T5860" s="27">
        <v>41949</v>
      </c>
      <c r="V5860">
        <v>1</v>
      </c>
      <c r="W5860" t="s">
        <v>32</v>
      </c>
      <c r="X5860" t="s">
        <v>1207</v>
      </c>
      <c r="Y5860">
        <v>0</v>
      </c>
      <c r="AB5860" t="s">
        <v>237</v>
      </c>
      <c r="AH5860">
        <v>0</v>
      </c>
      <c r="AN5860" t="s">
        <v>238</v>
      </c>
      <c r="AO5860">
        <v>1</v>
      </c>
      <c r="AP5860" t="s">
        <v>239</v>
      </c>
      <c r="AQ5860" s="27">
        <v>41950</v>
      </c>
      <c r="AR5860" t="s">
        <v>240</v>
      </c>
      <c r="AS5860">
        <v>1</v>
      </c>
      <c r="AT5860" t="s">
        <v>239</v>
      </c>
      <c r="AU5860" s="27">
        <v>41950</v>
      </c>
    </row>
    <row r="5861" spans="1:47" x14ac:dyDescent="0.2">
      <c r="A5861">
        <v>5860</v>
      </c>
      <c r="B5861" t="s">
        <v>19689</v>
      </c>
      <c r="C5861" t="s">
        <v>19690</v>
      </c>
      <c r="D5861" t="s">
        <v>3399</v>
      </c>
      <c r="E5861" s="27">
        <v>41893</v>
      </c>
      <c r="F5861" t="s">
        <v>233</v>
      </c>
      <c r="G5861" s="27">
        <v>23545</v>
      </c>
      <c r="H5861">
        <v>51</v>
      </c>
      <c r="I5861" t="s">
        <v>234</v>
      </c>
      <c r="J5861" t="s">
        <v>250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-1</v>
      </c>
      <c r="Q5861" s="28">
        <v>41892.236805555556</v>
      </c>
      <c r="R5861" s="28">
        <v>41893.076388888891</v>
      </c>
      <c r="S5861" t="s">
        <v>19691</v>
      </c>
      <c r="T5861" s="27">
        <v>41892</v>
      </c>
      <c r="V5861">
        <v>1</v>
      </c>
      <c r="W5861" t="s">
        <v>32</v>
      </c>
      <c r="X5861" t="s">
        <v>459</v>
      </c>
      <c r="Y5861">
        <v>0</v>
      </c>
      <c r="AB5861" t="s">
        <v>237</v>
      </c>
      <c r="AH5861">
        <v>0</v>
      </c>
      <c r="AN5861" t="s">
        <v>238</v>
      </c>
      <c r="AO5861">
        <v>1</v>
      </c>
      <c r="AP5861" t="s">
        <v>239</v>
      </c>
      <c r="AQ5861" s="27">
        <v>41893</v>
      </c>
      <c r="AR5861" t="s">
        <v>240</v>
      </c>
      <c r="AS5861">
        <v>1</v>
      </c>
      <c r="AT5861" t="s">
        <v>239</v>
      </c>
      <c r="AU5861" s="27">
        <v>41893</v>
      </c>
    </row>
    <row r="5862" spans="1:47" x14ac:dyDescent="0.2">
      <c r="A5862">
        <v>5861</v>
      </c>
      <c r="B5862" t="s">
        <v>19692</v>
      </c>
      <c r="C5862" t="s">
        <v>953</v>
      </c>
      <c r="D5862" t="s">
        <v>2141</v>
      </c>
      <c r="E5862" s="27">
        <v>41404</v>
      </c>
      <c r="F5862" t="s">
        <v>294</v>
      </c>
      <c r="G5862" s="27">
        <v>30862</v>
      </c>
      <c r="H5862">
        <v>31</v>
      </c>
      <c r="I5862" t="s">
        <v>244</v>
      </c>
      <c r="J5862" t="s">
        <v>245</v>
      </c>
      <c r="K5862">
        <v>0</v>
      </c>
      <c r="L5862">
        <v>7</v>
      </c>
      <c r="M5862">
        <v>0</v>
      </c>
      <c r="N5862">
        <v>0</v>
      </c>
      <c r="O5862">
        <v>3</v>
      </c>
      <c r="P5862">
        <v>468</v>
      </c>
      <c r="Q5862" s="28">
        <v>41872.306944444441</v>
      </c>
      <c r="R5862" s="28">
        <v>41873.497916666667</v>
      </c>
      <c r="S5862" t="s">
        <v>19693</v>
      </c>
      <c r="T5862" s="27">
        <v>41258</v>
      </c>
      <c r="V5862">
        <v>146</v>
      </c>
      <c r="W5862" t="s">
        <v>32</v>
      </c>
      <c r="X5862" t="s">
        <v>261</v>
      </c>
      <c r="Y5862">
        <v>1</v>
      </c>
      <c r="AA5862" t="s">
        <v>19694</v>
      </c>
      <c r="AB5862" t="s">
        <v>36</v>
      </c>
      <c r="AC5862">
        <v>0</v>
      </c>
      <c r="AD5862" s="27">
        <v>41872</v>
      </c>
      <c r="AE5862" t="s">
        <v>2836</v>
      </c>
      <c r="AF5862" s="27">
        <v>41872</v>
      </c>
      <c r="AG5862" s="27">
        <v>41873</v>
      </c>
      <c r="AH5862">
        <v>0</v>
      </c>
      <c r="AN5862" t="s">
        <v>238</v>
      </c>
      <c r="AO5862">
        <v>4</v>
      </c>
      <c r="AP5862" t="s">
        <v>239</v>
      </c>
      <c r="AQ5862" s="27">
        <v>41404</v>
      </c>
      <c r="AR5862" t="s">
        <v>240</v>
      </c>
      <c r="AS5862">
        <v>7</v>
      </c>
      <c r="AT5862" t="s">
        <v>246</v>
      </c>
      <c r="AU5862" s="27">
        <v>41404</v>
      </c>
    </row>
    <row r="5863" spans="1:47" x14ac:dyDescent="0.2">
      <c r="A5863">
        <v>5862</v>
      </c>
      <c r="B5863" t="s">
        <v>19695</v>
      </c>
      <c r="C5863" t="s">
        <v>1928</v>
      </c>
      <c r="D5863" t="s">
        <v>15438</v>
      </c>
      <c r="E5863" s="27">
        <v>41673</v>
      </c>
      <c r="F5863" t="s">
        <v>233</v>
      </c>
      <c r="G5863" s="27">
        <v>19542</v>
      </c>
      <c r="H5863">
        <v>62</v>
      </c>
      <c r="I5863" t="s">
        <v>234</v>
      </c>
      <c r="J5863" t="s">
        <v>250</v>
      </c>
      <c r="K5863">
        <v>0</v>
      </c>
      <c r="L5863">
        <v>8</v>
      </c>
      <c r="M5863">
        <v>0</v>
      </c>
      <c r="N5863">
        <v>0</v>
      </c>
      <c r="O5863">
        <v>0</v>
      </c>
      <c r="W5863" t="s">
        <v>237</v>
      </c>
      <c r="Y5863">
        <v>-1</v>
      </c>
      <c r="AB5863" t="s">
        <v>237</v>
      </c>
      <c r="AH5863">
        <v>0</v>
      </c>
      <c r="AN5863" t="s">
        <v>238</v>
      </c>
      <c r="AO5863">
        <v>4</v>
      </c>
      <c r="AP5863" t="s">
        <v>239</v>
      </c>
      <c r="AQ5863" s="27">
        <v>41673</v>
      </c>
      <c r="AR5863" t="s">
        <v>240</v>
      </c>
      <c r="AS5863">
        <v>8</v>
      </c>
      <c r="AT5863" t="s">
        <v>269</v>
      </c>
      <c r="AU5863" s="27">
        <v>41673</v>
      </c>
    </row>
    <row r="5864" spans="1:47" x14ac:dyDescent="0.2">
      <c r="A5864">
        <v>5863</v>
      </c>
      <c r="B5864" t="s">
        <v>19696</v>
      </c>
      <c r="C5864" t="s">
        <v>928</v>
      </c>
      <c r="D5864" t="s">
        <v>9782</v>
      </c>
      <c r="E5864" s="27">
        <v>41314</v>
      </c>
      <c r="F5864" t="s">
        <v>233</v>
      </c>
      <c r="G5864" s="27">
        <v>23987</v>
      </c>
      <c r="H5864">
        <v>50</v>
      </c>
      <c r="I5864" t="s">
        <v>234</v>
      </c>
      <c r="J5864" t="s">
        <v>250</v>
      </c>
      <c r="K5864">
        <v>0</v>
      </c>
      <c r="L5864">
        <v>1</v>
      </c>
      <c r="M5864">
        <v>0</v>
      </c>
      <c r="N5864">
        <v>0</v>
      </c>
      <c r="O5864">
        <v>13</v>
      </c>
      <c r="P5864">
        <v>0</v>
      </c>
      <c r="Q5864" s="28">
        <v>41314.243750000001</v>
      </c>
      <c r="R5864" s="28">
        <v>41557.194444444445</v>
      </c>
      <c r="S5864" t="s">
        <v>19697</v>
      </c>
      <c r="T5864" s="27">
        <v>41314</v>
      </c>
      <c r="V5864">
        <v>0</v>
      </c>
      <c r="W5864" t="s">
        <v>32</v>
      </c>
      <c r="X5864" t="s">
        <v>359</v>
      </c>
      <c r="Y5864">
        <v>1</v>
      </c>
      <c r="AA5864" t="s">
        <v>19698</v>
      </c>
      <c r="AB5864" t="s">
        <v>32</v>
      </c>
      <c r="AD5864" s="27">
        <v>41318</v>
      </c>
      <c r="AE5864" t="s">
        <v>1351</v>
      </c>
      <c r="AH5864">
        <v>0</v>
      </c>
      <c r="AN5864" t="s">
        <v>238</v>
      </c>
      <c r="AO5864">
        <v>1</v>
      </c>
      <c r="AP5864" t="s">
        <v>239</v>
      </c>
      <c r="AQ5864" s="27">
        <v>41314</v>
      </c>
      <c r="AR5864" t="s">
        <v>240</v>
      </c>
      <c r="AS5864">
        <v>1</v>
      </c>
      <c r="AT5864" t="s">
        <v>239</v>
      </c>
      <c r="AU5864" s="27">
        <v>41314</v>
      </c>
    </row>
    <row r="5865" spans="1:47" x14ac:dyDescent="0.2">
      <c r="A5865">
        <v>5864</v>
      </c>
      <c r="B5865" t="s">
        <v>19699</v>
      </c>
      <c r="C5865" t="s">
        <v>1317</v>
      </c>
      <c r="D5865" t="s">
        <v>1959</v>
      </c>
      <c r="E5865" s="27">
        <v>41760</v>
      </c>
      <c r="F5865" t="s">
        <v>233</v>
      </c>
      <c r="G5865" s="27">
        <v>33029</v>
      </c>
      <c r="H5865">
        <v>25</v>
      </c>
      <c r="I5865" t="s">
        <v>244</v>
      </c>
      <c r="J5865" t="s">
        <v>353</v>
      </c>
      <c r="K5865">
        <v>0</v>
      </c>
      <c r="L5865">
        <v>5</v>
      </c>
      <c r="M5865">
        <v>0</v>
      </c>
      <c r="N5865">
        <v>0</v>
      </c>
      <c r="O5865">
        <v>2</v>
      </c>
      <c r="P5865">
        <v>-1</v>
      </c>
      <c r="Q5865" s="28">
        <v>41759.517361111109</v>
      </c>
      <c r="R5865" s="28">
        <v>41760.415277777778</v>
      </c>
      <c r="S5865" t="s">
        <v>19700</v>
      </c>
      <c r="T5865" s="27">
        <v>41759</v>
      </c>
      <c r="V5865">
        <v>1</v>
      </c>
      <c r="W5865" t="s">
        <v>32</v>
      </c>
      <c r="X5865" t="s">
        <v>359</v>
      </c>
      <c r="Y5865">
        <v>1</v>
      </c>
      <c r="AA5865" t="s">
        <v>19701</v>
      </c>
      <c r="AB5865" t="s">
        <v>32</v>
      </c>
      <c r="AC5865">
        <v>14</v>
      </c>
      <c r="AD5865" s="27">
        <v>41799</v>
      </c>
      <c r="AE5865" t="s">
        <v>359</v>
      </c>
      <c r="AF5865" s="27">
        <v>41813</v>
      </c>
      <c r="AG5865" s="27">
        <v>41928</v>
      </c>
      <c r="AH5865">
        <v>0</v>
      </c>
      <c r="AN5865" t="s">
        <v>238</v>
      </c>
      <c r="AO5865">
        <v>3</v>
      </c>
      <c r="AP5865" t="s">
        <v>239</v>
      </c>
      <c r="AQ5865" s="27">
        <v>41760</v>
      </c>
      <c r="AR5865" t="s">
        <v>240</v>
      </c>
      <c r="AS5865">
        <v>5</v>
      </c>
      <c r="AT5865" t="s">
        <v>246</v>
      </c>
      <c r="AU5865" s="27">
        <v>41760</v>
      </c>
    </row>
    <row r="5866" spans="1:47" x14ac:dyDescent="0.2">
      <c r="A5866">
        <v>5865</v>
      </c>
      <c r="B5866" t="s">
        <v>19702</v>
      </c>
      <c r="C5866" t="s">
        <v>793</v>
      </c>
      <c r="D5866" t="s">
        <v>8177</v>
      </c>
      <c r="E5866" s="27">
        <v>41827</v>
      </c>
      <c r="F5866" t="s">
        <v>233</v>
      </c>
      <c r="G5866" s="27">
        <v>30901</v>
      </c>
      <c r="H5866">
        <v>31</v>
      </c>
      <c r="I5866" t="s">
        <v>244</v>
      </c>
      <c r="J5866" t="s">
        <v>250</v>
      </c>
      <c r="K5866">
        <v>0</v>
      </c>
      <c r="L5866">
        <v>5</v>
      </c>
      <c r="M5866">
        <v>0</v>
      </c>
      <c r="N5866">
        <v>0</v>
      </c>
      <c r="O5866">
        <v>4</v>
      </c>
      <c r="P5866">
        <v>-12</v>
      </c>
      <c r="Q5866" s="28">
        <v>41815.354166666664</v>
      </c>
      <c r="R5866" s="28">
        <v>41817.37222222222</v>
      </c>
      <c r="S5866" t="s">
        <v>19703</v>
      </c>
      <c r="U5866" s="27">
        <v>41815</v>
      </c>
      <c r="V5866">
        <v>12</v>
      </c>
      <c r="W5866" t="s">
        <v>32</v>
      </c>
      <c r="X5866" t="s">
        <v>274</v>
      </c>
      <c r="Y5866">
        <v>1</v>
      </c>
      <c r="AA5866" t="s">
        <v>19704</v>
      </c>
      <c r="AB5866" t="s">
        <v>36</v>
      </c>
      <c r="AC5866">
        <v>68</v>
      </c>
      <c r="AD5866" s="27">
        <v>42025</v>
      </c>
      <c r="AE5866" t="s">
        <v>404</v>
      </c>
      <c r="AF5866" s="27">
        <v>42093</v>
      </c>
      <c r="AG5866" s="27">
        <v>42122</v>
      </c>
      <c r="AH5866">
        <v>0</v>
      </c>
      <c r="AN5866" t="s">
        <v>238</v>
      </c>
      <c r="AO5866">
        <v>4</v>
      </c>
      <c r="AP5866" t="s">
        <v>239</v>
      </c>
      <c r="AQ5866" s="27">
        <v>41827</v>
      </c>
      <c r="AR5866" t="s">
        <v>240</v>
      </c>
      <c r="AS5866">
        <v>5</v>
      </c>
      <c r="AT5866" t="s">
        <v>246</v>
      </c>
      <c r="AU5866" s="27">
        <v>41827</v>
      </c>
    </row>
    <row r="5867" spans="1:47" x14ac:dyDescent="0.2">
      <c r="A5867">
        <v>5866</v>
      </c>
      <c r="B5867" t="s">
        <v>19705</v>
      </c>
      <c r="C5867" t="s">
        <v>19706</v>
      </c>
      <c r="D5867" t="s">
        <v>19707</v>
      </c>
      <c r="E5867" s="27">
        <v>41674</v>
      </c>
      <c r="F5867" t="s">
        <v>233</v>
      </c>
      <c r="G5867" s="27">
        <v>34115</v>
      </c>
      <c r="H5867">
        <v>22</v>
      </c>
      <c r="I5867" t="s">
        <v>259</v>
      </c>
      <c r="J5867" t="s">
        <v>22</v>
      </c>
      <c r="K5867">
        <v>0</v>
      </c>
      <c r="L5867">
        <v>2</v>
      </c>
      <c r="M5867">
        <v>0</v>
      </c>
      <c r="N5867">
        <v>1</v>
      </c>
      <c r="O5867">
        <v>2</v>
      </c>
      <c r="P5867">
        <v>-51</v>
      </c>
      <c r="Q5867" s="28">
        <v>41623.465277777781</v>
      </c>
      <c r="R5867" s="28">
        <v>41674.503472222219</v>
      </c>
      <c r="S5867" t="s">
        <v>19708</v>
      </c>
      <c r="T5867" s="27">
        <v>41623</v>
      </c>
      <c r="V5867">
        <v>51</v>
      </c>
      <c r="W5867" t="s">
        <v>32</v>
      </c>
      <c r="X5867" t="s">
        <v>508</v>
      </c>
      <c r="Y5867">
        <v>0</v>
      </c>
      <c r="AB5867" t="s">
        <v>237</v>
      </c>
      <c r="AH5867">
        <v>0</v>
      </c>
      <c r="AN5867" t="s">
        <v>238</v>
      </c>
      <c r="AO5867">
        <v>4</v>
      </c>
      <c r="AP5867" t="s">
        <v>239</v>
      </c>
      <c r="AQ5867" s="27">
        <v>41674</v>
      </c>
      <c r="AR5867" t="s">
        <v>240</v>
      </c>
      <c r="AS5867">
        <v>2</v>
      </c>
      <c r="AT5867" t="s">
        <v>239</v>
      </c>
      <c r="AU5867" s="27">
        <v>41674</v>
      </c>
    </row>
    <row r="5868" spans="1:47" x14ac:dyDescent="0.2">
      <c r="A5868">
        <v>5867</v>
      </c>
      <c r="B5868" t="s">
        <v>19709</v>
      </c>
      <c r="C5868" t="s">
        <v>19710</v>
      </c>
      <c r="D5868" t="s">
        <v>19711</v>
      </c>
      <c r="E5868" s="27">
        <v>41480</v>
      </c>
      <c r="F5868" t="s">
        <v>233</v>
      </c>
      <c r="G5868" s="27">
        <v>31060</v>
      </c>
      <c r="H5868">
        <v>31</v>
      </c>
      <c r="I5868" t="s">
        <v>244</v>
      </c>
      <c r="J5868" t="s">
        <v>22</v>
      </c>
      <c r="K5868">
        <v>0</v>
      </c>
      <c r="L5868">
        <v>2</v>
      </c>
      <c r="M5868">
        <v>0</v>
      </c>
      <c r="N5868">
        <v>0</v>
      </c>
      <c r="O5868">
        <v>0</v>
      </c>
      <c r="P5868">
        <v>-1</v>
      </c>
      <c r="Q5868" s="28">
        <v>41479.089583333334</v>
      </c>
      <c r="R5868" s="28">
        <v>41479.304166666669</v>
      </c>
      <c r="S5868" t="s">
        <v>19712</v>
      </c>
      <c r="T5868" s="27">
        <v>41479</v>
      </c>
      <c r="V5868">
        <v>1</v>
      </c>
      <c r="W5868" t="s">
        <v>36</v>
      </c>
      <c r="X5868" t="s">
        <v>279</v>
      </c>
      <c r="Y5868">
        <v>0</v>
      </c>
      <c r="AB5868" t="s">
        <v>237</v>
      </c>
      <c r="AH5868">
        <v>0</v>
      </c>
      <c r="AN5868" t="s">
        <v>238</v>
      </c>
      <c r="AO5868">
        <v>2</v>
      </c>
      <c r="AP5868" t="s">
        <v>239</v>
      </c>
      <c r="AQ5868" s="27">
        <v>41480</v>
      </c>
      <c r="AR5868" t="s">
        <v>240</v>
      </c>
      <c r="AS5868">
        <v>2</v>
      </c>
      <c r="AT5868" t="s">
        <v>239</v>
      </c>
      <c r="AU5868" s="27">
        <v>41480</v>
      </c>
    </row>
    <row r="5869" spans="1:47" x14ac:dyDescent="0.2">
      <c r="A5869">
        <v>5868</v>
      </c>
      <c r="B5869" t="s">
        <v>19713</v>
      </c>
      <c r="C5869" t="s">
        <v>637</v>
      </c>
      <c r="D5869" t="s">
        <v>19714</v>
      </c>
      <c r="E5869" s="27">
        <v>41968</v>
      </c>
      <c r="F5869" t="s">
        <v>233</v>
      </c>
      <c r="G5869" s="27">
        <v>22422</v>
      </c>
      <c r="H5869">
        <v>54</v>
      </c>
      <c r="I5869" t="s">
        <v>234</v>
      </c>
      <c r="J5869" t="s">
        <v>250</v>
      </c>
      <c r="K5869">
        <v>0</v>
      </c>
      <c r="L5869">
        <v>9</v>
      </c>
      <c r="M5869">
        <v>0</v>
      </c>
      <c r="N5869">
        <v>0</v>
      </c>
      <c r="O5869">
        <v>15</v>
      </c>
      <c r="P5869">
        <v>-578</v>
      </c>
      <c r="Q5869" s="28">
        <v>41390.174305555556</v>
      </c>
      <c r="R5869" s="28">
        <v>41529.438194444447</v>
      </c>
      <c r="S5869" t="s">
        <v>19715</v>
      </c>
      <c r="U5869" s="27">
        <v>41390</v>
      </c>
      <c r="V5869">
        <v>578</v>
      </c>
      <c r="W5869" t="s">
        <v>32</v>
      </c>
      <c r="X5869" t="s">
        <v>274</v>
      </c>
      <c r="Y5869">
        <v>0</v>
      </c>
      <c r="AB5869" t="s">
        <v>237</v>
      </c>
      <c r="AH5869">
        <v>0</v>
      </c>
      <c r="AN5869" t="s">
        <v>238</v>
      </c>
      <c r="AO5869">
        <v>3</v>
      </c>
      <c r="AP5869" t="s">
        <v>239</v>
      </c>
      <c r="AQ5869" s="27">
        <v>41968</v>
      </c>
      <c r="AR5869" t="s">
        <v>240</v>
      </c>
      <c r="AS5869">
        <v>9</v>
      </c>
      <c r="AT5869" t="s">
        <v>269</v>
      </c>
      <c r="AU5869" s="27">
        <v>41968</v>
      </c>
    </row>
    <row r="5870" spans="1:47" x14ac:dyDescent="0.2">
      <c r="A5870">
        <v>5869</v>
      </c>
      <c r="B5870" t="s">
        <v>19716</v>
      </c>
      <c r="C5870" t="s">
        <v>7941</v>
      </c>
      <c r="D5870" t="s">
        <v>1569</v>
      </c>
      <c r="E5870" s="27">
        <v>41304</v>
      </c>
      <c r="F5870" t="s">
        <v>233</v>
      </c>
      <c r="G5870" s="27">
        <v>32808</v>
      </c>
      <c r="H5870">
        <v>26</v>
      </c>
      <c r="I5870" t="s">
        <v>244</v>
      </c>
      <c r="J5870" t="s">
        <v>245</v>
      </c>
      <c r="K5870">
        <v>1</v>
      </c>
      <c r="L5870">
        <v>6</v>
      </c>
      <c r="M5870">
        <v>0</v>
      </c>
      <c r="N5870">
        <v>0</v>
      </c>
      <c r="O5870">
        <v>2</v>
      </c>
      <c r="P5870">
        <v>-1</v>
      </c>
      <c r="Q5870" s="28">
        <v>41303.327777777777</v>
      </c>
      <c r="R5870" s="28">
        <v>41304.056250000001</v>
      </c>
      <c r="S5870" t="s">
        <v>19717</v>
      </c>
      <c r="T5870" s="27">
        <v>41303</v>
      </c>
      <c r="V5870">
        <v>1</v>
      </c>
      <c r="W5870" t="s">
        <v>32</v>
      </c>
      <c r="X5870" t="s">
        <v>268</v>
      </c>
      <c r="Y5870">
        <v>1</v>
      </c>
      <c r="AA5870" t="s">
        <v>19718</v>
      </c>
      <c r="AB5870" t="s">
        <v>32</v>
      </c>
      <c r="AC5870">
        <v>0</v>
      </c>
      <c r="AD5870" s="27">
        <v>42262</v>
      </c>
      <c r="AE5870" t="s">
        <v>268</v>
      </c>
      <c r="AF5870" s="27">
        <v>42262</v>
      </c>
      <c r="AG5870" s="27">
        <v>42263</v>
      </c>
      <c r="AH5870">
        <v>0</v>
      </c>
      <c r="AN5870" t="s">
        <v>238</v>
      </c>
      <c r="AO5870">
        <v>8</v>
      </c>
      <c r="AP5870" t="s">
        <v>269</v>
      </c>
      <c r="AQ5870" s="27">
        <v>41304</v>
      </c>
      <c r="AR5870" t="s">
        <v>240</v>
      </c>
      <c r="AS5870">
        <v>6</v>
      </c>
      <c r="AT5870" t="s">
        <v>246</v>
      </c>
      <c r="AU5870" s="27">
        <v>41304</v>
      </c>
    </row>
    <row r="5871" spans="1:47" x14ac:dyDescent="0.2">
      <c r="A5871">
        <v>5870</v>
      </c>
      <c r="B5871" t="s">
        <v>19719</v>
      </c>
      <c r="C5871" t="s">
        <v>726</v>
      </c>
      <c r="D5871" t="s">
        <v>19720</v>
      </c>
      <c r="E5871" s="27">
        <v>41857</v>
      </c>
      <c r="F5871" t="s">
        <v>233</v>
      </c>
      <c r="G5871" s="27">
        <v>26106</v>
      </c>
      <c r="H5871">
        <v>44</v>
      </c>
      <c r="I5871" t="s">
        <v>244</v>
      </c>
      <c r="J5871" t="s">
        <v>245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-1</v>
      </c>
      <c r="Q5871" s="28">
        <v>41856.486111111109</v>
      </c>
      <c r="R5871" s="28">
        <v>41858.46597222222</v>
      </c>
      <c r="S5871" t="s">
        <v>19721</v>
      </c>
      <c r="T5871" s="27">
        <v>41856</v>
      </c>
      <c r="V5871">
        <v>1</v>
      </c>
      <c r="W5871" t="s">
        <v>36</v>
      </c>
      <c r="X5871" t="s">
        <v>279</v>
      </c>
      <c r="Y5871">
        <v>0</v>
      </c>
      <c r="AB5871" t="s">
        <v>237</v>
      </c>
      <c r="AH5871">
        <v>0</v>
      </c>
      <c r="AN5871" t="s">
        <v>238</v>
      </c>
      <c r="AO5871">
        <v>1</v>
      </c>
      <c r="AP5871" t="s">
        <v>239</v>
      </c>
      <c r="AQ5871" s="27">
        <v>41857</v>
      </c>
      <c r="AR5871" t="s">
        <v>240</v>
      </c>
      <c r="AS5871">
        <v>1</v>
      </c>
      <c r="AT5871" t="s">
        <v>239</v>
      </c>
      <c r="AU5871" s="27">
        <v>41857</v>
      </c>
    </row>
    <row r="5872" spans="1:47" x14ac:dyDescent="0.2">
      <c r="A5872">
        <v>5871</v>
      </c>
      <c r="B5872" t="s">
        <v>19722</v>
      </c>
      <c r="C5872" t="s">
        <v>803</v>
      </c>
      <c r="D5872" t="s">
        <v>17743</v>
      </c>
      <c r="E5872" s="27">
        <v>41532</v>
      </c>
      <c r="F5872" t="s">
        <v>233</v>
      </c>
      <c r="G5872" s="27">
        <v>22627</v>
      </c>
      <c r="H5872">
        <v>54</v>
      </c>
      <c r="I5872" t="s">
        <v>234</v>
      </c>
      <c r="J5872" t="s">
        <v>245</v>
      </c>
      <c r="K5872">
        <v>0</v>
      </c>
      <c r="L5872">
        <v>2</v>
      </c>
      <c r="M5872">
        <v>0</v>
      </c>
      <c r="N5872">
        <v>0</v>
      </c>
      <c r="O5872">
        <v>2</v>
      </c>
      <c r="P5872">
        <v>0</v>
      </c>
      <c r="Q5872" s="28">
        <v>41532.068055555559</v>
      </c>
      <c r="R5872" s="28">
        <v>41629.197916666664</v>
      </c>
      <c r="S5872" t="s">
        <v>19723</v>
      </c>
      <c r="U5872" s="27">
        <v>41532</v>
      </c>
      <c r="V5872">
        <v>0</v>
      </c>
      <c r="W5872" t="s">
        <v>32</v>
      </c>
      <c r="X5872" t="s">
        <v>274</v>
      </c>
      <c r="Y5872">
        <v>0</v>
      </c>
      <c r="AB5872" t="s">
        <v>237</v>
      </c>
      <c r="AH5872">
        <v>0</v>
      </c>
      <c r="AN5872" t="s">
        <v>238</v>
      </c>
      <c r="AO5872">
        <v>1</v>
      </c>
      <c r="AP5872" t="s">
        <v>239</v>
      </c>
      <c r="AQ5872" s="27">
        <v>41532</v>
      </c>
      <c r="AR5872" t="s">
        <v>240</v>
      </c>
      <c r="AS5872">
        <v>2</v>
      </c>
      <c r="AT5872" t="s">
        <v>239</v>
      </c>
      <c r="AU5872" s="27">
        <v>41532</v>
      </c>
    </row>
    <row r="5873" spans="1:47" x14ac:dyDescent="0.2">
      <c r="A5873">
        <v>5872</v>
      </c>
      <c r="B5873" t="s">
        <v>19724</v>
      </c>
      <c r="C5873" t="s">
        <v>19725</v>
      </c>
      <c r="D5873" t="s">
        <v>3548</v>
      </c>
      <c r="E5873" s="27">
        <v>41958</v>
      </c>
      <c r="F5873" t="s">
        <v>233</v>
      </c>
      <c r="G5873" s="27">
        <v>24177</v>
      </c>
      <c r="H5873">
        <v>50</v>
      </c>
      <c r="I5873" t="s">
        <v>234</v>
      </c>
      <c r="J5873" t="s">
        <v>250</v>
      </c>
      <c r="K5873">
        <v>0</v>
      </c>
      <c r="L5873">
        <v>4</v>
      </c>
      <c r="M5873">
        <v>0</v>
      </c>
      <c r="N5873">
        <v>0</v>
      </c>
      <c r="O5873">
        <v>5</v>
      </c>
      <c r="P5873">
        <v>-1</v>
      </c>
      <c r="Q5873" s="28">
        <v>41957.507638888892</v>
      </c>
      <c r="R5873" s="28">
        <v>41958.206250000003</v>
      </c>
      <c r="S5873" t="s">
        <v>19726</v>
      </c>
      <c r="T5873" s="27">
        <v>41957</v>
      </c>
      <c r="V5873">
        <v>1</v>
      </c>
      <c r="W5873" t="s">
        <v>32</v>
      </c>
      <c r="X5873" t="s">
        <v>261</v>
      </c>
      <c r="Y5873">
        <v>0</v>
      </c>
      <c r="AB5873" t="s">
        <v>237</v>
      </c>
      <c r="AH5873">
        <v>0</v>
      </c>
      <c r="AN5873" t="s">
        <v>238</v>
      </c>
      <c r="AO5873">
        <v>2</v>
      </c>
      <c r="AP5873" t="s">
        <v>239</v>
      </c>
      <c r="AQ5873" s="27">
        <v>41958</v>
      </c>
      <c r="AR5873" t="s">
        <v>240</v>
      </c>
      <c r="AS5873">
        <v>4</v>
      </c>
      <c r="AT5873" t="s">
        <v>239</v>
      </c>
      <c r="AU5873" s="27">
        <v>41958</v>
      </c>
    </row>
    <row r="5874" spans="1:47" x14ac:dyDescent="0.2">
      <c r="A5874">
        <v>5873</v>
      </c>
      <c r="B5874" t="s">
        <v>19727</v>
      </c>
      <c r="C5874" t="s">
        <v>1761</v>
      </c>
      <c r="D5874" t="s">
        <v>16579</v>
      </c>
      <c r="E5874" s="27">
        <v>41658</v>
      </c>
      <c r="F5874" t="s">
        <v>233</v>
      </c>
      <c r="G5874" s="27">
        <v>30115</v>
      </c>
      <c r="H5874">
        <v>33</v>
      </c>
      <c r="I5874" t="s">
        <v>244</v>
      </c>
      <c r="J5874" t="s">
        <v>250</v>
      </c>
      <c r="K5874">
        <v>0</v>
      </c>
      <c r="L5874">
        <v>8</v>
      </c>
      <c r="M5874">
        <v>0</v>
      </c>
      <c r="N5874">
        <v>0</v>
      </c>
      <c r="O5874">
        <v>14</v>
      </c>
      <c r="P5874">
        <v>-1</v>
      </c>
      <c r="Q5874" s="28">
        <v>41657.388194444444</v>
      </c>
      <c r="R5874" s="28">
        <v>41658.345833333333</v>
      </c>
      <c r="S5874" t="s">
        <v>19728</v>
      </c>
      <c r="T5874" s="27">
        <v>41657</v>
      </c>
      <c r="V5874">
        <v>1</v>
      </c>
      <c r="W5874" t="s">
        <v>32</v>
      </c>
      <c r="X5874" t="s">
        <v>261</v>
      </c>
      <c r="Y5874">
        <v>1</v>
      </c>
      <c r="AA5874" t="s">
        <v>19729</v>
      </c>
      <c r="AB5874" t="s">
        <v>32</v>
      </c>
      <c r="AD5874" s="27">
        <v>41744</v>
      </c>
      <c r="AE5874" t="s">
        <v>498</v>
      </c>
      <c r="AH5874">
        <v>1</v>
      </c>
      <c r="AJ5874" t="s">
        <v>19729</v>
      </c>
      <c r="AK5874" t="s">
        <v>255</v>
      </c>
      <c r="AL5874" s="27">
        <v>41744</v>
      </c>
      <c r="AM5874" t="s">
        <v>2170</v>
      </c>
      <c r="AN5874" t="s">
        <v>238</v>
      </c>
      <c r="AO5874">
        <v>4</v>
      </c>
      <c r="AP5874" t="s">
        <v>239</v>
      </c>
      <c r="AQ5874" s="27">
        <v>41658</v>
      </c>
      <c r="AR5874" t="s">
        <v>240</v>
      </c>
      <c r="AS5874">
        <v>8</v>
      </c>
      <c r="AT5874" t="s">
        <v>269</v>
      </c>
      <c r="AU5874" s="27">
        <v>41658</v>
      </c>
    </row>
    <row r="5875" spans="1:47" x14ac:dyDescent="0.2">
      <c r="A5875">
        <v>5874</v>
      </c>
      <c r="B5875" t="s">
        <v>19730</v>
      </c>
      <c r="C5875" t="s">
        <v>7395</v>
      </c>
      <c r="D5875" t="s">
        <v>19731</v>
      </c>
      <c r="E5875" s="27">
        <v>41779</v>
      </c>
      <c r="F5875" t="s">
        <v>233</v>
      </c>
      <c r="G5875" s="27">
        <v>26658</v>
      </c>
      <c r="H5875">
        <v>43</v>
      </c>
      <c r="I5875" t="s">
        <v>244</v>
      </c>
      <c r="J5875" t="s">
        <v>245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-1</v>
      </c>
      <c r="Q5875" s="28">
        <v>41778.131249999999</v>
      </c>
      <c r="R5875" s="28">
        <v>41845.245138888888</v>
      </c>
      <c r="S5875" t="s">
        <v>19732</v>
      </c>
      <c r="T5875" s="27">
        <v>41778</v>
      </c>
      <c r="V5875">
        <v>1</v>
      </c>
      <c r="W5875" t="s">
        <v>32</v>
      </c>
      <c r="X5875" t="s">
        <v>359</v>
      </c>
      <c r="Y5875">
        <v>0</v>
      </c>
      <c r="AB5875" t="s">
        <v>237</v>
      </c>
      <c r="AH5875">
        <v>0</v>
      </c>
      <c r="AN5875" t="s">
        <v>238</v>
      </c>
      <c r="AO5875">
        <v>1</v>
      </c>
      <c r="AP5875" t="s">
        <v>239</v>
      </c>
      <c r="AQ5875" s="27">
        <v>41779</v>
      </c>
      <c r="AR5875" t="s">
        <v>240</v>
      </c>
      <c r="AS5875">
        <v>1</v>
      </c>
      <c r="AT5875" t="s">
        <v>239</v>
      </c>
      <c r="AU5875" s="27">
        <v>41779</v>
      </c>
    </row>
    <row r="5876" spans="1:47" x14ac:dyDescent="0.2">
      <c r="A5876">
        <v>5875</v>
      </c>
      <c r="B5876" t="s">
        <v>19733</v>
      </c>
      <c r="C5876" t="s">
        <v>726</v>
      </c>
      <c r="D5876" t="s">
        <v>1544</v>
      </c>
      <c r="E5876" s="27">
        <v>41754</v>
      </c>
      <c r="F5876" t="s">
        <v>233</v>
      </c>
      <c r="G5876" s="27">
        <v>34200</v>
      </c>
      <c r="H5876">
        <v>22</v>
      </c>
      <c r="I5876" t="s">
        <v>259</v>
      </c>
      <c r="J5876" t="s">
        <v>250</v>
      </c>
      <c r="K5876">
        <v>0</v>
      </c>
      <c r="L5876">
        <v>4</v>
      </c>
      <c r="M5876">
        <v>0</v>
      </c>
      <c r="N5876">
        <v>0</v>
      </c>
      <c r="O5876">
        <v>0</v>
      </c>
      <c r="P5876">
        <v>-1</v>
      </c>
      <c r="Q5876" s="28">
        <v>41753.280555555553</v>
      </c>
      <c r="R5876" s="28">
        <v>41754.073611111111</v>
      </c>
      <c r="S5876" t="s">
        <v>19734</v>
      </c>
      <c r="T5876" s="27">
        <v>41753</v>
      </c>
      <c r="V5876">
        <v>1</v>
      </c>
      <c r="W5876" t="s">
        <v>36</v>
      </c>
      <c r="X5876" t="s">
        <v>279</v>
      </c>
      <c r="Y5876">
        <v>1</v>
      </c>
      <c r="AA5876" t="s">
        <v>19735</v>
      </c>
      <c r="AB5876" t="s">
        <v>36</v>
      </c>
      <c r="AD5876" s="27">
        <v>42032</v>
      </c>
      <c r="AE5876" t="s">
        <v>412</v>
      </c>
      <c r="AH5876">
        <v>0</v>
      </c>
      <c r="AN5876" t="s">
        <v>238</v>
      </c>
      <c r="AO5876">
        <v>5</v>
      </c>
      <c r="AP5876" t="s">
        <v>246</v>
      </c>
      <c r="AQ5876" s="27">
        <v>41754</v>
      </c>
      <c r="AR5876" t="s">
        <v>240</v>
      </c>
      <c r="AS5876">
        <v>4</v>
      </c>
      <c r="AT5876" t="s">
        <v>239</v>
      </c>
      <c r="AU5876" s="27">
        <v>41754</v>
      </c>
    </row>
    <row r="5877" spans="1:47" x14ac:dyDescent="0.2">
      <c r="A5877">
        <v>5876</v>
      </c>
      <c r="B5877" t="s">
        <v>19736</v>
      </c>
      <c r="C5877" t="s">
        <v>19737</v>
      </c>
      <c r="D5877" t="s">
        <v>19738</v>
      </c>
      <c r="E5877" s="27">
        <v>41985</v>
      </c>
      <c r="F5877" t="s">
        <v>233</v>
      </c>
      <c r="G5877" s="27">
        <v>28858</v>
      </c>
      <c r="H5877">
        <v>37</v>
      </c>
      <c r="I5877" t="s">
        <v>244</v>
      </c>
      <c r="J5877" t="s">
        <v>245</v>
      </c>
      <c r="K5877">
        <v>0</v>
      </c>
      <c r="L5877">
        <v>3</v>
      </c>
      <c r="M5877">
        <v>0</v>
      </c>
      <c r="N5877">
        <v>0</v>
      </c>
      <c r="O5877">
        <v>2</v>
      </c>
      <c r="S5877" t="s">
        <v>19739</v>
      </c>
      <c r="U5877" s="27">
        <v>41948</v>
      </c>
      <c r="V5877">
        <v>37</v>
      </c>
      <c r="W5877" t="s">
        <v>32</v>
      </c>
      <c r="X5877" t="s">
        <v>274</v>
      </c>
      <c r="Y5877">
        <v>0</v>
      </c>
      <c r="AB5877" t="s">
        <v>237</v>
      </c>
      <c r="AH5877">
        <v>0</v>
      </c>
      <c r="AN5877" t="s">
        <v>238</v>
      </c>
      <c r="AO5877">
        <v>2</v>
      </c>
      <c r="AP5877" t="s">
        <v>239</v>
      </c>
      <c r="AQ5877" s="27">
        <v>41985</v>
      </c>
      <c r="AR5877" t="s">
        <v>240</v>
      </c>
      <c r="AS5877">
        <v>3</v>
      </c>
      <c r="AT5877" t="s">
        <v>239</v>
      </c>
      <c r="AU5877" s="27">
        <v>41985</v>
      </c>
    </row>
    <row r="5878" spans="1:47" x14ac:dyDescent="0.2">
      <c r="A5878">
        <v>5877</v>
      </c>
      <c r="B5878" t="s">
        <v>19740</v>
      </c>
      <c r="C5878" t="s">
        <v>400</v>
      </c>
      <c r="D5878" t="s">
        <v>19741</v>
      </c>
      <c r="E5878" s="27">
        <v>41335</v>
      </c>
      <c r="F5878" t="s">
        <v>233</v>
      </c>
      <c r="G5878" s="27">
        <v>29483</v>
      </c>
      <c r="H5878">
        <v>35</v>
      </c>
      <c r="I5878" t="s">
        <v>244</v>
      </c>
      <c r="J5878" t="s">
        <v>250</v>
      </c>
      <c r="K5878">
        <v>0</v>
      </c>
      <c r="L5878">
        <v>9</v>
      </c>
      <c r="M5878">
        <v>1</v>
      </c>
      <c r="N5878">
        <v>0</v>
      </c>
      <c r="O5878">
        <v>8</v>
      </c>
      <c r="P5878">
        <v>0</v>
      </c>
      <c r="Q5878" s="28">
        <v>41335.122916666667</v>
      </c>
      <c r="R5878" s="28">
        <v>41574.249305555553</v>
      </c>
      <c r="S5878" t="s">
        <v>19742</v>
      </c>
      <c r="T5878" s="27">
        <v>41335</v>
      </c>
      <c r="V5878">
        <v>0</v>
      </c>
      <c r="W5878" t="s">
        <v>32</v>
      </c>
      <c r="X5878" t="s">
        <v>364</v>
      </c>
      <c r="Y5878">
        <v>1</v>
      </c>
      <c r="AA5878" t="s">
        <v>19743</v>
      </c>
      <c r="AB5878" t="s">
        <v>32</v>
      </c>
      <c r="AC5878">
        <v>1</v>
      </c>
      <c r="AD5878" s="27">
        <v>42447</v>
      </c>
      <c r="AF5878" s="27">
        <v>42448</v>
      </c>
      <c r="AG5878" s="27">
        <v>42449</v>
      </c>
      <c r="AH5878">
        <v>0</v>
      </c>
      <c r="AN5878" t="s">
        <v>238</v>
      </c>
      <c r="AO5878">
        <v>8</v>
      </c>
      <c r="AP5878" t="s">
        <v>269</v>
      </c>
      <c r="AQ5878" s="27">
        <v>41335</v>
      </c>
      <c r="AR5878" t="s">
        <v>240</v>
      </c>
      <c r="AS5878">
        <v>9</v>
      </c>
      <c r="AT5878" t="s">
        <v>269</v>
      </c>
      <c r="AU5878" s="27">
        <v>41335</v>
      </c>
    </row>
    <row r="5879" spans="1:47" x14ac:dyDescent="0.2">
      <c r="A5879">
        <v>5878</v>
      </c>
      <c r="B5879" t="s">
        <v>19744</v>
      </c>
      <c r="C5879" t="s">
        <v>19745</v>
      </c>
      <c r="D5879" t="s">
        <v>10122</v>
      </c>
      <c r="E5879" s="27">
        <v>41417</v>
      </c>
      <c r="F5879" t="s">
        <v>294</v>
      </c>
      <c r="G5879" s="27">
        <v>31382</v>
      </c>
      <c r="H5879">
        <v>30</v>
      </c>
      <c r="I5879" t="s">
        <v>244</v>
      </c>
      <c r="J5879" t="s">
        <v>22</v>
      </c>
      <c r="K5879">
        <v>0</v>
      </c>
      <c r="L5879">
        <v>7</v>
      </c>
      <c r="M5879">
        <v>0</v>
      </c>
      <c r="N5879">
        <v>0</v>
      </c>
      <c r="O5879">
        <v>4</v>
      </c>
      <c r="P5879">
        <v>-27</v>
      </c>
      <c r="Q5879" s="28">
        <v>41390.436805555553</v>
      </c>
      <c r="R5879" s="28">
        <v>41392.220138888886</v>
      </c>
      <c r="S5879" t="s">
        <v>19746</v>
      </c>
      <c r="U5879" s="27">
        <v>41416</v>
      </c>
      <c r="V5879">
        <v>1</v>
      </c>
      <c r="W5879" t="s">
        <v>32</v>
      </c>
      <c r="X5879" t="s">
        <v>274</v>
      </c>
      <c r="Y5879">
        <v>1</v>
      </c>
      <c r="AA5879" t="s">
        <v>19747</v>
      </c>
      <c r="AB5879" t="s">
        <v>32</v>
      </c>
      <c r="AC5879">
        <v>0</v>
      </c>
      <c r="AD5879" s="27">
        <v>41661</v>
      </c>
      <c r="AE5879" t="s">
        <v>359</v>
      </c>
      <c r="AF5879" s="27">
        <v>41661</v>
      </c>
      <c r="AG5879" s="27">
        <v>41709</v>
      </c>
      <c r="AH5879">
        <v>0</v>
      </c>
      <c r="AN5879" t="s">
        <v>238</v>
      </c>
      <c r="AO5879">
        <v>4</v>
      </c>
      <c r="AP5879" t="s">
        <v>239</v>
      </c>
      <c r="AQ5879" s="27">
        <v>41417</v>
      </c>
      <c r="AR5879" t="s">
        <v>240</v>
      </c>
      <c r="AS5879">
        <v>7</v>
      </c>
      <c r="AT5879" t="s">
        <v>246</v>
      </c>
      <c r="AU5879" s="27">
        <v>41417</v>
      </c>
    </row>
    <row r="5880" spans="1:47" x14ac:dyDescent="0.2">
      <c r="A5880">
        <v>5879</v>
      </c>
      <c r="B5880" t="s">
        <v>19748</v>
      </c>
      <c r="C5880" t="s">
        <v>4628</v>
      </c>
      <c r="D5880" t="s">
        <v>19749</v>
      </c>
      <c r="E5880" s="27">
        <v>41932</v>
      </c>
      <c r="F5880" t="s">
        <v>294</v>
      </c>
      <c r="G5880" s="27">
        <v>29748</v>
      </c>
      <c r="H5880">
        <v>34</v>
      </c>
      <c r="I5880" t="s">
        <v>244</v>
      </c>
      <c r="J5880" t="s">
        <v>245</v>
      </c>
      <c r="K5880">
        <v>0</v>
      </c>
      <c r="L5880">
        <v>4</v>
      </c>
      <c r="M5880">
        <v>0</v>
      </c>
      <c r="N5880">
        <v>0</v>
      </c>
      <c r="O5880">
        <v>1</v>
      </c>
      <c r="P5880">
        <v>-2</v>
      </c>
      <c r="Q5880" s="28">
        <v>41930.4375</v>
      </c>
      <c r="R5880" s="28">
        <v>41932.056944444441</v>
      </c>
      <c r="S5880" t="s">
        <v>19750</v>
      </c>
      <c r="T5880" s="27">
        <v>41930</v>
      </c>
      <c r="V5880">
        <v>2</v>
      </c>
      <c r="W5880" t="s">
        <v>32</v>
      </c>
      <c r="X5880" t="s">
        <v>402</v>
      </c>
      <c r="Y5880">
        <v>0</v>
      </c>
      <c r="AB5880" t="s">
        <v>237</v>
      </c>
      <c r="AH5880">
        <v>0</v>
      </c>
      <c r="AN5880" t="s">
        <v>238</v>
      </c>
      <c r="AO5880">
        <v>1</v>
      </c>
      <c r="AP5880" t="s">
        <v>239</v>
      </c>
      <c r="AQ5880" s="27">
        <v>41932</v>
      </c>
      <c r="AR5880" t="s">
        <v>240</v>
      </c>
      <c r="AS5880">
        <v>4</v>
      </c>
      <c r="AT5880" t="s">
        <v>239</v>
      </c>
      <c r="AU5880" s="27">
        <v>41932</v>
      </c>
    </row>
    <row r="5881" spans="1:47" x14ac:dyDescent="0.2">
      <c r="A5881">
        <v>5880</v>
      </c>
      <c r="B5881" t="s">
        <v>19751</v>
      </c>
      <c r="C5881" t="s">
        <v>18241</v>
      </c>
      <c r="D5881" t="s">
        <v>12028</v>
      </c>
      <c r="E5881" s="27">
        <v>41724</v>
      </c>
      <c r="F5881" t="s">
        <v>233</v>
      </c>
      <c r="G5881" s="27">
        <v>33188</v>
      </c>
      <c r="H5881">
        <v>25</v>
      </c>
      <c r="I5881" t="s">
        <v>244</v>
      </c>
      <c r="J5881" t="s">
        <v>250</v>
      </c>
      <c r="K5881">
        <v>0</v>
      </c>
      <c r="L5881">
        <v>2</v>
      </c>
      <c r="M5881">
        <v>0</v>
      </c>
      <c r="N5881">
        <v>0</v>
      </c>
      <c r="O5881">
        <v>0</v>
      </c>
      <c r="P5881">
        <v>-1</v>
      </c>
      <c r="Q5881" s="28">
        <v>41723.270833333336</v>
      </c>
      <c r="R5881" s="28">
        <v>41724.07708333333</v>
      </c>
      <c r="S5881" t="s">
        <v>19752</v>
      </c>
      <c r="T5881" s="27">
        <v>41723</v>
      </c>
      <c r="V5881">
        <v>1</v>
      </c>
      <c r="W5881" t="s">
        <v>32</v>
      </c>
      <c r="X5881" t="s">
        <v>348</v>
      </c>
      <c r="Y5881">
        <v>0</v>
      </c>
      <c r="AB5881" t="s">
        <v>237</v>
      </c>
      <c r="AH5881">
        <v>0</v>
      </c>
      <c r="AN5881" t="s">
        <v>238</v>
      </c>
      <c r="AO5881">
        <v>3</v>
      </c>
      <c r="AP5881" t="s">
        <v>239</v>
      </c>
      <c r="AQ5881" s="27">
        <v>41724</v>
      </c>
      <c r="AR5881" t="s">
        <v>240</v>
      </c>
      <c r="AS5881">
        <v>2</v>
      </c>
      <c r="AT5881" t="s">
        <v>239</v>
      </c>
      <c r="AU5881" s="27">
        <v>41724</v>
      </c>
    </row>
    <row r="5882" spans="1:47" x14ac:dyDescent="0.2">
      <c r="A5882">
        <v>5881</v>
      </c>
      <c r="B5882" t="s">
        <v>19753</v>
      </c>
      <c r="C5882" t="s">
        <v>19754</v>
      </c>
      <c r="D5882" t="s">
        <v>4637</v>
      </c>
      <c r="E5882" s="27">
        <v>41311</v>
      </c>
      <c r="F5882" t="s">
        <v>233</v>
      </c>
      <c r="G5882" s="27">
        <v>33086</v>
      </c>
      <c r="H5882">
        <v>25</v>
      </c>
      <c r="I5882" t="s">
        <v>244</v>
      </c>
      <c r="J5882" t="s">
        <v>250</v>
      </c>
      <c r="K5882">
        <v>0</v>
      </c>
      <c r="L5882">
        <v>5</v>
      </c>
      <c r="M5882">
        <v>0</v>
      </c>
      <c r="N5882">
        <v>0</v>
      </c>
      <c r="O5882">
        <v>0</v>
      </c>
      <c r="P5882">
        <v>0</v>
      </c>
      <c r="Q5882" s="28">
        <v>41311.137499999997</v>
      </c>
      <c r="R5882" s="28">
        <v>41311.330555555556</v>
      </c>
      <c r="S5882" t="s">
        <v>19755</v>
      </c>
      <c r="T5882" s="27">
        <v>41310</v>
      </c>
      <c r="V5882">
        <v>1</v>
      </c>
      <c r="W5882" t="s">
        <v>32</v>
      </c>
      <c r="X5882" t="s">
        <v>19756</v>
      </c>
      <c r="Y5882">
        <v>0</v>
      </c>
      <c r="AB5882" t="s">
        <v>237</v>
      </c>
      <c r="AH5882">
        <v>0</v>
      </c>
      <c r="AN5882" t="s">
        <v>238</v>
      </c>
      <c r="AO5882">
        <v>3</v>
      </c>
      <c r="AP5882" t="s">
        <v>239</v>
      </c>
      <c r="AQ5882" s="27">
        <v>41311</v>
      </c>
      <c r="AR5882" t="s">
        <v>240</v>
      </c>
      <c r="AS5882">
        <v>5</v>
      </c>
      <c r="AT5882" t="s">
        <v>246</v>
      </c>
      <c r="AU5882" s="27">
        <v>41311</v>
      </c>
    </row>
    <row r="5883" spans="1:47" x14ac:dyDescent="0.2">
      <c r="A5883">
        <v>5882</v>
      </c>
      <c r="B5883" t="s">
        <v>19757</v>
      </c>
      <c r="C5883" t="s">
        <v>258</v>
      </c>
      <c r="D5883" t="s">
        <v>2377</v>
      </c>
      <c r="E5883" s="27">
        <v>41976</v>
      </c>
      <c r="F5883" t="s">
        <v>233</v>
      </c>
      <c r="G5883" s="27">
        <v>26209</v>
      </c>
      <c r="H5883">
        <v>44</v>
      </c>
      <c r="I5883" t="s">
        <v>244</v>
      </c>
      <c r="J5883" t="s">
        <v>250</v>
      </c>
      <c r="K5883">
        <v>0</v>
      </c>
      <c r="L5883">
        <v>2</v>
      </c>
      <c r="M5883">
        <v>0</v>
      </c>
      <c r="N5883">
        <v>0</v>
      </c>
      <c r="O5883">
        <v>0</v>
      </c>
      <c r="P5883">
        <v>-1</v>
      </c>
      <c r="Q5883" s="28">
        <v>41975.23541666667</v>
      </c>
      <c r="R5883" s="28">
        <v>41976.053472222222</v>
      </c>
      <c r="S5883" t="s">
        <v>19758</v>
      </c>
      <c r="T5883" s="27">
        <v>41975</v>
      </c>
      <c r="V5883">
        <v>1</v>
      </c>
      <c r="W5883" t="s">
        <v>32</v>
      </c>
      <c r="X5883" t="s">
        <v>390</v>
      </c>
      <c r="Y5883">
        <v>1</v>
      </c>
      <c r="AA5883" t="s">
        <v>19759</v>
      </c>
      <c r="AB5883" t="s">
        <v>32</v>
      </c>
      <c r="AC5883">
        <v>0</v>
      </c>
      <c r="AD5883" s="27">
        <v>41981</v>
      </c>
      <c r="AE5883" t="s">
        <v>390</v>
      </c>
      <c r="AF5883" s="27">
        <v>41981</v>
      </c>
      <c r="AG5883" s="27">
        <v>42075</v>
      </c>
      <c r="AH5883">
        <v>0</v>
      </c>
      <c r="AN5883" t="s">
        <v>238</v>
      </c>
      <c r="AO5883">
        <v>1</v>
      </c>
      <c r="AP5883" t="s">
        <v>239</v>
      </c>
      <c r="AQ5883" s="27">
        <v>41976</v>
      </c>
      <c r="AR5883" t="s">
        <v>240</v>
      </c>
      <c r="AS5883">
        <v>2</v>
      </c>
      <c r="AT5883" t="s">
        <v>239</v>
      </c>
      <c r="AU5883" s="27">
        <v>41976</v>
      </c>
    </row>
    <row r="5884" spans="1:47" x14ac:dyDescent="0.2">
      <c r="A5884">
        <v>5883</v>
      </c>
      <c r="B5884" t="s">
        <v>19760</v>
      </c>
      <c r="C5884" t="s">
        <v>2884</v>
      </c>
      <c r="D5884" t="s">
        <v>19761</v>
      </c>
      <c r="E5884" s="27">
        <v>41580</v>
      </c>
      <c r="F5884" t="s">
        <v>294</v>
      </c>
      <c r="G5884" s="27">
        <v>31524</v>
      </c>
      <c r="H5884">
        <v>29</v>
      </c>
      <c r="I5884" t="s">
        <v>244</v>
      </c>
      <c r="J5884" t="s">
        <v>245</v>
      </c>
      <c r="K5884">
        <v>0</v>
      </c>
      <c r="L5884">
        <v>7</v>
      </c>
      <c r="M5884">
        <v>0</v>
      </c>
      <c r="N5884">
        <v>0</v>
      </c>
      <c r="O5884">
        <v>2</v>
      </c>
      <c r="P5884">
        <v>-1</v>
      </c>
      <c r="Q5884" s="28">
        <v>41579.322916666664</v>
      </c>
      <c r="R5884" s="28">
        <v>41588.193055555559</v>
      </c>
      <c r="S5884" t="s">
        <v>19762</v>
      </c>
      <c r="T5884" s="27">
        <v>41579</v>
      </c>
      <c r="V5884">
        <v>1</v>
      </c>
      <c r="W5884" t="s">
        <v>32</v>
      </c>
      <c r="X5884" t="s">
        <v>588</v>
      </c>
      <c r="Y5884">
        <v>1</v>
      </c>
      <c r="AA5884" t="s">
        <v>19763</v>
      </c>
      <c r="AB5884" t="s">
        <v>36</v>
      </c>
      <c r="AC5884">
        <v>1</v>
      </c>
      <c r="AD5884" s="27">
        <v>41668</v>
      </c>
      <c r="AE5884" t="s">
        <v>474</v>
      </c>
      <c r="AF5884" s="27">
        <v>41669</v>
      </c>
      <c r="AG5884" s="27">
        <v>41901</v>
      </c>
      <c r="AH5884">
        <v>0</v>
      </c>
      <c r="AN5884" t="s">
        <v>238</v>
      </c>
      <c r="AO5884">
        <v>4</v>
      </c>
      <c r="AP5884" t="s">
        <v>239</v>
      </c>
      <c r="AQ5884" s="27">
        <v>41580</v>
      </c>
      <c r="AR5884" t="s">
        <v>240</v>
      </c>
      <c r="AS5884">
        <v>7</v>
      </c>
      <c r="AT5884" t="s">
        <v>246</v>
      </c>
      <c r="AU5884" s="27">
        <v>41580</v>
      </c>
    </row>
    <row r="5885" spans="1:47" x14ac:dyDescent="0.2">
      <c r="A5885">
        <v>5884</v>
      </c>
      <c r="B5885" t="s">
        <v>19764</v>
      </c>
      <c r="C5885" t="s">
        <v>5198</v>
      </c>
      <c r="D5885" t="s">
        <v>67</v>
      </c>
      <c r="E5885" s="27">
        <v>41608</v>
      </c>
      <c r="F5885" t="s">
        <v>233</v>
      </c>
      <c r="G5885" s="27">
        <v>24449</v>
      </c>
      <c r="H5885">
        <v>49</v>
      </c>
      <c r="I5885" t="s">
        <v>234</v>
      </c>
      <c r="J5885" t="s">
        <v>250</v>
      </c>
      <c r="K5885">
        <v>0</v>
      </c>
      <c r="L5885">
        <v>1</v>
      </c>
      <c r="M5885">
        <v>0</v>
      </c>
      <c r="N5885">
        <v>0</v>
      </c>
      <c r="O5885">
        <v>0</v>
      </c>
      <c r="W5885" t="s">
        <v>237</v>
      </c>
      <c r="Y5885">
        <v>-1</v>
      </c>
      <c r="AB5885" t="s">
        <v>237</v>
      </c>
      <c r="AH5885">
        <v>0</v>
      </c>
      <c r="AN5885" t="s">
        <v>238</v>
      </c>
      <c r="AO5885">
        <v>1</v>
      </c>
      <c r="AP5885" t="s">
        <v>239</v>
      </c>
      <c r="AQ5885" s="27">
        <v>41608</v>
      </c>
      <c r="AR5885" t="s">
        <v>240</v>
      </c>
      <c r="AS5885">
        <v>1</v>
      </c>
      <c r="AT5885" t="s">
        <v>239</v>
      </c>
      <c r="AU5885" s="27">
        <v>41608</v>
      </c>
    </row>
    <row r="5886" spans="1:47" x14ac:dyDescent="0.2">
      <c r="A5886">
        <v>5885</v>
      </c>
      <c r="B5886" t="s">
        <v>19765</v>
      </c>
      <c r="C5886" t="s">
        <v>3191</v>
      </c>
      <c r="D5886" t="s">
        <v>9557</v>
      </c>
      <c r="E5886" s="27">
        <v>41697</v>
      </c>
      <c r="F5886" t="s">
        <v>233</v>
      </c>
      <c r="G5886" s="27">
        <v>25445</v>
      </c>
      <c r="H5886">
        <v>46</v>
      </c>
      <c r="I5886" t="s">
        <v>234</v>
      </c>
      <c r="J5886" t="s">
        <v>245</v>
      </c>
      <c r="K5886">
        <v>0</v>
      </c>
      <c r="L5886">
        <v>3</v>
      </c>
      <c r="M5886">
        <v>0</v>
      </c>
      <c r="N5886">
        <v>0</v>
      </c>
      <c r="O5886">
        <v>2</v>
      </c>
      <c r="P5886">
        <v>-23</v>
      </c>
      <c r="Q5886" s="28">
        <v>41674.166666666664</v>
      </c>
      <c r="R5886" s="28">
        <v>41676.402083333334</v>
      </c>
      <c r="S5886" t="s">
        <v>19766</v>
      </c>
      <c r="U5886" s="27">
        <v>41674</v>
      </c>
      <c r="V5886">
        <v>23</v>
      </c>
      <c r="W5886" t="s">
        <v>32</v>
      </c>
      <c r="X5886" t="s">
        <v>274</v>
      </c>
      <c r="Y5886">
        <v>1</v>
      </c>
      <c r="AA5886" t="s">
        <v>19767</v>
      </c>
      <c r="AB5886" t="s">
        <v>32</v>
      </c>
      <c r="AC5886">
        <v>141</v>
      </c>
      <c r="AD5886" s="27">
        <v>41809</v>
      </c>
      <c r="AE5886" t="s">
        <v>588</v>
      </c>
      <c r="AF5886" s="27">
        <v>41950</v>
      </c>
      <c r="AG5886" s="27">
        <v>42135</v>
      </c>
      <c r="AH5886">
        <v>0</v>
      </c>
      <c r="AN5886" t="s">
        <v>238</v>
      </c>
      <c r="AO5886">
        <v>1</v>
      </c>
      <c r="AP5886" t="s">
        <v>239</v>
      </c>
      <c r="AQ5886" s="27">
        <v>41697</v>
      </c>
      <c r="AR5886" t="s">
        <v>240</v>
      </c>
      <c r="AS5886">
        <v>3</v>
      </c>
      <c r="AT5886" t="s">
        <v>239</v>
      </c>
      <c r="AU5886" s="27">
        <v>41697</v>
      </c>
    </row>
    <row r="5887" spans="1:47" x14ac:dyDescent="0.2">
      <c r="A5887">
        <v>5886</v>
      </c>
      <c r="B5887" t="s">
        <v>19768</v>
      </c>
      <c r="C5887" t="s">
        <v>3710</v>
      </c>
      <c r="D5887" t="s">
        <v>19769</v>
      </c>
      <c r="E5887" s="27">
        <v>41582</v>
      </c>
      <c r="F5887" t="s">
        <v>233</v>
      </c>
      <c r="G5887" s="27">
        <v>23054</v>
      </c>
      <c r="H5887">
        <v>53</v>
      </c>
      <c r="I5887" t="s">
        <v>234</v>
      </c>
      <c r="J5887" t="s">
        <v>245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  <c r="Q5887" s="28">
        <v>41582.085416666669</v>
      </c>
      <c r="R5887" s="28">
        <v>41586.383333333331</v>
      </c>
      <c r="S5887" t="s">
        <v>19770</v>
      </c>
      <c r="T5887" s="27">
        <v>41582</v>
      </c>
      <c r="V5887">
        <v>0</v>
      </c>
      <c r="W5887" t="s">
        <v>36</v>
      </c>
      <c r="X5887" t="s">
        <v>279</v>
      </c>
      <c r="Y5887">
        <v>0</v>
      </c>
      <c r="AB5887" t="s">
        <v>237</v>
      </c>
      <c r="AH5887">
        <v>0</v>
      </c>
      <c r="AN5887" t="s">
        <v>238</v>
      </c>
      <c r="AO5887">
        <v>1</v>
      </c>
      <c r="AP5887" t="s">
        <v>239</v>
      </c>
      <c r="AQ5887" s="27">
        <v>41582</v>
      </c>
      <c r="AR5887" t="s">
        <v>240</v>
      </c>
      <c r="AS5887">
        <v>1</v>
      </c>
      <c r="AT5887" t="s">
        <v>239</v>
      </c>
      <c r="AU5887" s="27">
        <v>41582</v>
      </c>
    </row>
    <row r="5888" spans="1:47" x14ac:dyDescent="0.2">
      <c r="A5888">
        <v>5887</v>
      </c>
      <c r="B5888" t="s">
        <v>19771</v>
      </c>
      <c r="C5888" t="s">
        <v>2888</v>
      </c>
      <c r="D5888" t="s">
        <v>400</v>
      </c>
      <c r="E5888" s="27">
        <v>41713</v>
      </c>
      <c r="F5888" t="s">
        <v>233</v>
      </c>
      <c r="G5888" s="27">
        <v>33405</v>
      </c>
      <c r="H5888">
        <v>24</v>
      </c>
      <c r="I5888" t="s">
        <v>259</v>
      </c>
      <c r="J5888" t="s">
        <v>250</v>
      </c>
      <c r="K5888">
        <v>0</v>
      </c>
      <c r="L5888">
        <v>7</v>
      </c>
      <c r="M5888">
        <v>0</v>
      </c>
      <c r="N5888">
        <v>0</v>
      </c>
      <c r="O5888">
        <v>2</v>
      </c>
      <c r="P5888">
        <v>-1</v>
      </c>
      <c r="Q5888" s="28">
        <v>41712.462500000001</v>
      </c>
      <c r="R5888" s="28">
        <v>41714.388888888891</v>
      </c>
      <c r="S5888" t="s">
        <v>19772</v>
      </c>
      <c r="T5888" s="27">
        <v>41712</v>
      </c>
      <c r="V5888">
        <v>1</v>
      </c>
      <c r="W5888" t="s">
        <v>32</v>
      </c>
      <c r="X5888" t="s">
        <v>364</v>
      </c>
      <c r="Y5888">
        <v>1</v>
      </c>
      <c r="AA5888" t="s">
        <v>19773</v>
      </c>
      <c r="AB5888" t="s">
        <v>36</v>
      </c>
      <c r="AD5888" s="27">
        <v>42362</v>
      </c>
      <c r="AE5888" t="s">
        <v>404</v>
      </c>
      <c r="AH5888">
        <v>0</v>
      </c>
      <c r="AN5888" t="s">
        <v>238</v>
      </c>
      <c r="AO5888">
        <v>4</v>
      </c>
      <c r="AP5888" t="s">
        <v>239</v>
      </c>
      <c r="AQ5888" s="27">
        <v>41713</v>
      </c>
      <c r="AR5888" t="s">
        <v>240</v>
      </c>
      <c r="AS5888">
        <v>7</v>
      </c>
      <c r="AT5888" t="s">
        <v>246</v>
      </c>
      <c r="AU5888" s="27">
        <v>41713</v>
      </c>
    </row>
    <row r="5889" spans="1:47" x14ac:dyDescent="0.2">
      <c r="A5889">
        <v>5888</v>
      </c>
      <c r="B5889" t="s">
        <v>19774</v>
      </c>
      <c r="C5889" t="s">
        <v>14266</v>
      </c>
      <c r="D5889" t="s">
        <v>19775</v>
      </c>
      <c r="E5889" s="27">
        <v>41813</v>
      </c>
      <c r="F5889" t="s">
        <v>233</v>
      </c>
      <c r="G5889" s="27">
        <v>32371</v>
      </c>
      <c r="H5889">
        <v>27</v>
      </c>
      <c r="I5889" t="s">
        <v>244</v>
      </c>
      <c r="J5889" t="s">
        <v>353</v>
      </c>
      <c r="K5889">
        <v>0</v>
      </c>
      <c r="L5889">
        <v>2</v>
      </c>
      <c r="M5889">
        <v>0</v>
      </c>
      <c r="N5889">
        <v>0</v>
      </c>
      <c r="O5889">
        <v>0</v>
      </c>
      <c r="P5889">
        <v>0</v>
      </c>
      <c r="Q5889" s="28">
        <v>41813.115972222222</v>
      </c>
      <c r="R5889" s="28">
        <v>41813.344444444447</v>
      </c>
      <c r="S5889" t="s">
        <v>19776</v>
      </c>
      <c r="T5889" s="27">
        <v>41812</v>
      </c>
      <c r="V5889">
        <v>1</v>
      </c>
      <c r="W5889" t="s">
        <v>36</v>
      </c>
      <c r="X5889" t="s">
        <v>595</v>
      </c>
      <c r="Y5889">
        <v>0</v>
      </c>
      <c r="AB5889" t="s">
        <v>237</v>
      </c>
      <c r="AH5889">
        <v>0</v>
      </c>
      <c r="AN5889" t="s">
        <v>238</v>
      </c>
      <c r="AO5889">
        <v>2</v>
      </c>
      <c r="AP5889" t="s">
        <v>239</v>
      </c>
      <c r="AQ5889" s="27">
        <v>41813</v>
      </c>
      <c r="AR5889" t="s">
        <v>240</v>
      </c>
      <c r="AS5889">
        <v>2</v>
      </c>
      <c r="AT5889" t="s">
        <v>239</v>
      </c>
      <c r="AU5889" s="27">
        <v>41813</v>
      </c>
    </row>
    <row r="5890" spans="1:47" x14ac:dyDescent="0.2">
      <c r="A5890">
        <v>5889</v>
      </c>
      <c r="B5890" t="s">
        <v>19777</v>
      </c>
      <c r="C5890" t="s">
        <v>19778</v>
      </c>
      <c r="D5890" t="s">
        <v>19779</v>
      </c>
      <c r="E5890" s="27">
        <v>41581</v>
      </c>
      <c r="F5890" t="s">
        <v>294</v>
      </c>
      <c r="G5890" s="27">
        <v>23224</v>
      </c>
      <c r="H5890">
        <v>52</v>
      </c>
      <c r="I5890" t="s">
        <v>234</v>
      </c>
      <c r="J5890" t="s">
        <v>250</v>
      </c>
      <c r="K5890">
        <v>0</v>
      </c>
      <c r="L5890">
        <v>1</v>
      </c>
      <c r="M5890">
        <v>0</v>
      </c>
      <c r="N5890">
        <v>0</v>
      </c>
      <c r="O5890">
        <v>2</v>
      </c>
      <c r="P5890">
        <v>-1</v>
      </c>
      <c r="Q5890" s="28">
        <v>41580.303472222222</v>
      </c>
      <c r="R5890" s="28">
        <v>41581.381249999999</v>
      </c>
      <c r="S5890" t="s">
        <v>19780</v>
      </c>
      <c r="T5890" s="27">
        <v>41580</v>
      </c>
      <c r="V5890">
        <v>1</v>
      </c>
      <c r="W5890" t="s">
        <v>32</v>
      </c>
      <c r="X5890" t="s">
        <v>261</v>
      </c>
      <c r="Y5890">
        <v>1</v>
      </c>
      <c r="AA5890" t="s">
        <v>19781</v>
      </c>
      <c r="AB5890" t="s">
        <v>36</v>
      </c>
      <c r="AD5890" s="27">
        <v>41704</v>
      </c>
      <c r="AE5890" t="s">
        <v>404</v>
      </c>
      <c r="AH5890">
        <v>0</v>
      </c>
      <c r="AN5890" t="s">
        <v>238</v>
      </c>
      <c r="AO5890">
        <v>1</v>
      </c>
      <c r="AP5890" t="s">
        <v>239</v>
      </c>
      <c r="AQ5890" s="27">
        <v>41581</v>
      </c>
      <c r="AR5890" t="s">
        <v>240</v>
      </c>
      <c r="AS5890">
        <v>1</v>
      </c>
      <c r="AT5890" t="s">
        <v>239</v>
      </c>
      <c r="AU5890" s="27">
        <v>41581</v>
      </c>
    </row>
    <row r="5891" spans="1:47" x14ac:dyDescent="0.2">
      <c r="A5891">
        <v>5890</v>
      </c>
      <c r="B5891" t="s">
        <v>19782</v>
      </c>
      <c r="C5891" t="s">
        <v>19783</v>
      </c>
      <c r="D5891" t="s">
        <v>1303</v>
      </c>
      <c r="E5891" s="27">
        <v>41948</v>
      </c>
      <c r="F5891" t="s">
        <v>233</v>
      </c>
      <c r="G5891" s="27">
        <v>32493</v>
      </c>
      <c r="H5891">
        <v>27</v>
      </c>
      <c r="I5891" t="s">
        <v>244</v>
      </c>
      <c r="J5891" t="s">
        <v>250</v>
      </c>
      <c r="K5891">
        <v>0</v>
      </c>
      <c r="L5891">
        <v>2</v>
      </c>
      <c r="M5891">
        <v>0</v>
      </c>
      <c r="N5891">
        <v>0</v>
      </c>
      <c r="O5891">
        <v>0</v>
      </c>
      <c r="P5891">
        <v>-1</v>
      </c>
      <c r="Q5891" s="28">
        <v>41947.288194444445</v>
      </c>
      <c r="R5891" s="28">
        <v>41948.056250000001</v>
      </c>
      <c r="S5891" t="s">
        <v>19784</v>
      </c>
      <c r="T5891" s="27">
        <v>41947</v>
      </c>
      <c r="V5891">
        <v>1</v>
      </c>
      <c r="W5891" t="s">
        <v>36</v>
      </c>
      <c r="X5891" t="s">
        <v>279</v>
      </c>
      <c r="Y5891">
        <v>1</v>
      </c>
      <c r="AA5891" t="s">
        <v>19785</v>
      </c>
      <c r="AB5891" t="s">
        <v>36</v>
      </c>
      <c r="AD5891" s="27">
        <v>42079</v>
      </c>
      <c r="AE5891" t="s">
        <v>11789</v>
      </c>
      <c r="AH5891">
        <v>0</v>
      </c>
      <c r="AN5891" t="s">
        <v>238</v>
      </c>
      <c r="AO5891">
        <v>2</v>
      </c>
      <c r="AP5891" t="s">
        <v>239</v>
      </c>
      <c r="AQ5891" s="27">
        <v>41948</v>
      </c>
      <c r="AR5891" t="s">
        <v>240</v>
      </c>
      <c r="AS5891">
        <v>2</v>
      </c>
      <c r="AT5891" t="s">
        <v>239</v>
      </c>
      <c r="AU5891" s="27">
        <v>41948</v>
      </c>
    </row>
    <row r="5892" spans="1:47" x14ac:dyDescent="0.2">
      <c r="A5892">
        <v>5891</v>
      </c>
      <c r="B5892" t="s">
        <v>19786</v>
      </c>
      <c r="C5892" t="s">
        <v>803</v>
      </c>
      <c r="D5892" t="s">
        <v>19787</v>
      </c>
      <c r="E5892" s="27">
        <v>41581</v>
      </c>
      <c r="F5892" t="s">
        <v>233</v>
      </c>
      <c r="G5892" s="27">
        <v>27164</v>
      </c>
      <c r="H5892">
        <v>41</v>
      </c>
      <c r="I5892" t="s">
        <v>244</v>
      </c>
      <c r="J5892" t="s">
        <v>245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-1</v>
      </c>
      <c r="Q5892" s="28">
        <v>41580.203472222223</v>
      </c>
      <c r="R5892" s="28">
        <v>41581.540277777778</v>
      </c>
      <c r="S5892" t="s">
        <v>19788</v>
      </c>
      <c r="T5892" s="27">
        <v>41580</v>
      </c>
      <c r="V5892">
        <v>1</v>
      </c>
      <c r="W5892" t="s">
        <v>32</v>
      </c>
      <c r="X5892" t="s">
        <v>254</v>
      </c>
      <c r="Y5892">
        <v>0</v>
      </c>
      <c r="AB5892" t="s">
        <v>237</v>
      </c>
      <c r="AH5892">
        <v>0</v>
      </c>
      <c r="AN5892" t="s">
        <v>238</v>
      </c>
      <c r="AO5892">
        <v>1</v>
      </c>
      <c r="AP5892" t="s">
        <v>239</v>
      </c>
      <c r="AQ5892" s="27">
        <v>41581</v>
      </c>
      <c r="AR5892" t="s">
        <v>240</v>
      </c>
      <c r="AS5892">
        <v>1</v>
      </c>
      <c r="AT5892" t="s">
        <v>239</v>
      </c>
      <c r="AU5892" s="27">
        <v>41581</v>
      </c>
    </row>
    <row r="5893" spans="1:47" x14ac:dyDescent="0.2">
      <c r="A5893">
        <v>5892</v>
      </c>
      <c r="B5893" t="s">
        <v>19789</v>
      </c>
      <c r="C5893" t="s">
        <v>17335</v>
      </c>
      <c r="D5893" t="s">
        <v>19790</v>
      </c>
      <c r="E5893" s="27">
        <v>41470</v>
      </c>
      <c r="F5893" t="s">
        <v>294</v>
      </c>
      <c r="G5893" s="27">
        <v>34592</v>
      </c>
      <c r="H5893">
        <v>21</v>
      </c>
      <c r="I5893" t="s">
        <v>259</v>
      </c>
      <c r="J5893" t="s">
        <v>250</v>
      </c>
      <c r="K5893">
        <v>0</v>
      </c>
      <c r="L5893">
        <v>5</v>
      </c>
      <c r="M5893">
        <v>0</v>
      </c>
      <c r="N5893">
        <v>0</v>
      </c>
      <c r="O5893">
        <v>0</v>
      </c>
      <c r="P5893">
        <v>-2</v>
      </c>
      <c r="Q5893" s="28">
        <v>41468.177777777775</v>
      </c>
      <c r="R5893" s="28">
        <v>41469.088888888888</v>
      </c>
      <c r="S5893" t="s">
        <v>19791</v>
      </c>
      <c r="T5893" s="27">
        <v>41468</v>
      </c>
      <c r="V5893">
        <v>2</v>
      </c>
      <c r="W5893" t="s">
        <v>32</v>
      </c>
      <c r="X5893" t="s">
        <v>359</v>
      </c>
      <c r="Y5893">
        <v>1</v>
      </c>
      <c r="AA5893" t="s">
        <v>19792</v>
      </c>
      <c r="AB5893" t="s">
        <v>32</v>
      </c>
      <c r="AC5893">
        <v>0</v>
      </c>
      <c r="AD5893" s="27">
        <v>42172</v>
      </c>
      <c r="AE5893" t="s">
        <v>359</v>
      </c>
      <c r="AF5893" s="27">
        <v>42172</v>
      </c>
      <c r="AG5893" s="27">
        <v>42173</v>
      </c>
      <c r="AH5893">
        <v>0</v>
      </c>
      <c r="AN5893" t="s">
        <v>238</v>
      </c>
      <c r="AO5893">
        <v>6</v>
      </c>
      <c r="AP5893" t="s">
        <v>246</v>
      </c>
      <c r="AQ5893" s="27">
        <v>41470</v>
      </c>
      <c r="AR5893" t="s">
        <v>240</v>
      </c>
      <c r="AS5893">
        <v>5</v>
      </c>
      <c r="AT5893" t="s">
        <v>246</v>
      </c>
      <c r="AU5893" s="27">
        <v>41470</v>
      </c>
    </row>
    <row r="5894" spans="1:47" x14ac:dyDescent="0.2">
      <c r="A5894">
        <v>5893</v>
      </c>
      <c r="B5894" t="s">
        <v>19793</v>
      </c>
      <c r="C5894" t="s">
        <v>19794</v>
      </c>
      <c r="D5894" t="s">
        <v>2846</v>
      </c>
      <c r="E5894" s="27">
        <v>41907</v>
      </c>
      <c r="F5894" t="s">
        <v>233</v>
      </c>
      <c r="G5894" s="27">
        <v>33728</v>
      </c>
      <c r="H5894">
        <v>23</v>
      </c>
      <c r="I5894" t="s">
        <v>259</v>
      </c>
      <c r="J5894" t="s">
        <v>250</v>
      </c>
      <c r="K5894">
        <v>0</v>
      </c>
      <c r="L5894">
        <v>8</v>
      </c>
      <c r="M5894">
        <v>1</v>
      </c>
      <c r="N5894">
        <v>0</v>
      </c>
      <c r="O5894">
        <v>6</v>
      </c>
      <c r="P5894">
        <v>-1</v>
      </c>
      <c r="Q5894" s="28">
        <v>41906.252083333333</v>
      </c>
      <c r="R5894" s="28">
        <v>41908.117361111108</v>
      </c>
      <c r="S5894" t="s">
        <v>19795</v>
      </c>
      <c r="T5894" s="27">
        <v>41906</v>
      </c>
      <c r="V5894">
        <v>1</v>
      </c>
      <c r="W5894" t="s">
        <v>36</v>
      </c>
      <c r="X5894" t="s">
        <v>279</v>
      </c>
      <c r="Y5894">
        <v>0</v>
      </c>
      <c r="AB5894" t="s">
        <v>237</v>
      </c>
      <c r="AH5894">
        <v>0</v>
      </c>
      <c r="AN5894" t="s">
        <v>238</v>
      </c>
      <c r="AO5894">
        <v>5</v>
      </c>
      <c r="AP5894" t="s">
        <v>246</v>
      </c>
      <c r="AQ5894" s="27">
        <v>41907</v>
      </c>
      <c r="AR5894" t="s">
        <v>240</v>
      </c>
      <c r="AS5894">
        <v>8</v>
      </c>
      <c r="AT5894" t="s">
        <v>269</v>
      </c>
      <c r="AU5894" s="27">
        <v>41907</v>
      </c>
    </row>
    <row r="5895" spans="1:47" x14ac:dyDescent="0.2">
      <c r="A5895">
        <v>5894</v>
      </c>
      <c r="B5895" t="s">
        <v>19796</v>
      </c>
      <c r="C5895" t="s">
        <v>297</v>
      </c>
      <c r="D5895" t="s">
        <v>1110</v>
      </c>
      <c r="E5895" s="27">
        <v>41972</v>
      </c>
      <c r="F5895" t="s">
        <v>233</v>
      </c>
      <c r="G5895" s="27">
        <v>27104</v>
      </c>
      <c r="H5895">
        <v>42</v>
      </c>
      <c r="I5895" t="s">
        <v>244</v>
      </c>
      <c r="J5895" t="s">
        <v>250</v>
      </c>
      <c r="K5895">
        <v>0</v>
      </c>
      <c r="L5895">
        <v>1</v>
      </c>
      <c r="M5895">
        <v>0</v>
      </c>
      <c r="N5895">
        <v>0</v>
      </c>
      <c r="O5895">
        <v>4</v>
      </c>
      <c r="P5895">
        <v>-1</v>
      </c>
      <c r="Q5895" s="28">
        <v>41971.072916666664</v>
      </c>
      <c r="R5895" s="28">
        <v>41983.470833333333</v>
      </c>
      <c r="S5895" t="s">
        <v>19797</v>
      </c>
      <c r="T5895" s="27">
        <v>41971</v>
      </c>
      <c r="V5895">
        <v>1</v>
      </c>
      <c r="W5895" t="s">
        <v>32</v>
      </c>
      <c r="X5895" t="s">
        <v>254</v>
      </c>
      <c r="Y5895">
        <v>0</v>
      </c>
      <c r="AB5895" t="s">
        <v>237</v>
      </c>
      <c r="AH5895">
        <v>0</v>
      </c>
      <c r="AN5895" t="s">
        <v>238</v>
      </c>
      <c r="AO5895">
        <v>1</v>
      </c>
      <c r="AP5895" t="s">
        <v>239</v>
      </c>
      <c r="AQ5895" s="27">
        <v>41972</v>
      </c>
      <c r="AR5895" t="s">
        <v>240</v>
      </c>
      <c r="AS5895">
        <v>1</v>
      </c>
      <c r="AT5895" t="s">
        <v>239</v>
      </c>
      <c r="AU5895" s="27">
        <v>41972</v>
      </c>
    </row>
    <row r="5896" spans="1:47" x14ac:dyDescent="0.2">
      <c r="A5896">
        <v>5895</v>
      </c>
      <c r="B5896" t="s">
        <v>19798</v>
      </c>
      <c r="C5896" t="s">
        <v>500</v>
      </c>
      <c r="D5896" t="s">
        <v>19799</v>
      </c>
      <c r="E5896" s="27">
        <v>41544</v>
      </c>
      <c r="F5896" t="s">
        <v>233</v>
      </c>
      <c r="G5896" s="27">
        <v>33629</v>
      </c>
      <c r="H5896">
        <v>24</v>
      </c>
      <c r="I5896" t="s">
        <v>259</v>
      </c>
      <c r="J5896" t="s">
        <v>245</v>
      </c>
      <c r="K5896">
        <v>0</v>
      </c>
      <c r="L5896">
        <v>4</v>
      </c>
      <c r="M5896">
        <v>0</v>
      </c>
      <c r="N5896">
        <v>0</v>
      </c>
      <c r="O5896">
        <v>1</v>
      </c>
      <c r="P5896">
        <v>0</v>
      </c>
      <c r="Q5896" s="28">
        <v>41544.179861111108</v>
      </c>
      <c r="R5896" s="28">
        <v>41544.374305555553</v>
      </c>
      <c r="S5896" t="s">
        <v>19800</v>
      </c>
      <c r="T5896" s="27">
        <v>41544</v>
      </c>
      <c r="V5896">
        <v>0</v>
      </c>
      <c r="W5896" t="s">
        <v>32</v>
      </c>
      <c r="X5896" t="s">
        <v>13084</v>
      </c>
      <c r="Y5896">
        <v>0</v>
      </c>
      <c r="AB5896" t="s">
        <v>237</v>
      </c>
      <c r="AH5896">
        <v>0</v>
      </c>
      <c r="AN5896" t="s">
        <v>238</v>
      </c>
      <c r="AO5896">
        <v>3</v>
      </c>
      <c r="AP5896" t="s">
        <v>239</v>
      </c>
      <c r="AQ5896" s="27">
        <v>41544</v>
      </c>
      <c r="AR5896" t="s">
        <v>240</v>
      </c>
      <c r="AS5896">
        <v>4</v>
      </c>
      <c r="AT5896" t="s">
        <v>239</v>
      </c>
      <c r="AU5896" s="27">
        <v>41544</v>
      </c>
    </row>
    <row r="5897" spans="1:47" x14ac:dyDescent="0.2">
      <c r="A5897">
        <v>5896</v>
      </c>
      <c r="B5897" t="s">
        <v>19801</v>
      </c>
      <c r="C5897" t="s">
        <v>1313</v>
      </c>
      <c r="D5897" t="s">
        <v>19802</v>
      </c>
      <c r="E5897" s="27">
        <v>41365</v>
      </c>
      <c r="F5897" t="s">
        <v>233</v>
      </c>
      <c r="G5897" s="27">
        <v>28399</v>
      </c>
      <c r="H5897">
        <v>38</v>
      </c>
      <c r="I5897" t="s">
        <v>244</v>
      </c>
      <c r="J5897" t="s">
        <v>245</v>
      </c>
      <c r="K5897">
        <v>0</v>
      </c>
      <c r="L5897">
        <v>2</v>
      </c>
      <c r="M5897">
        <v>0</v>
      </c>
      <c r="N5897">
        <v>0</v>
      </c>
      <c r="O5897">
        <v>8</v>
      </c>
      <c r="P5897">
        <v>-32</v>
      </c>
      <c r="Q5897" s="28">
        <v>41333.283333333333</v>
      </c>
      <c r="R5897" s="28">
        <v>41333.362500000003</v>
      </c>
      <c r="S5897" t="s">
        <v>19803</v>
      </c>
      <c r="T5897" s="27">
        <v>41333</v>
      </c>
      <c r="V5897">
        <v>32</v>
      </c>
      <c r="W5897" t="s">
        <v>32</v>
      </c>
      <c r="X5897" t="s">
        <v>364</v>
      </c>
      <c r="Y5897">
        <v>0</v>
      </c>
      <c r="AB5897" t="s">
        <v>237</v>
      </c>
      <c r="AH5897">
        <v>0</v>
      </c>
      <c r="AN5897" t="s">
        <v>238</v>
      </c>
      <c r="AO5897">
        <v>4</v>
      </c>
      <c r="AP5897" t="s">
        <v>239</v>
      </c>
      <c r="AQ5897" s="27">
        <v>41365</v>
      </c>
      <c r="AR5897" t="s">
        <v>240</v>
      </c>
      <c r="AS5897">
        <v>2</v>
      </c>
      <c r="AT5897" t="s">
        <v>239</v>
      </c>
      <c r="AU5897" s="27">
        <v>41365</v>
      </c>
    </row>
    <row r="5898" spans="1:47" x14ac:dyDescent="0.2">
      <c r="A5898">
        <v>5897</v>
      </c>
      <c r="B5898" t="s">
        <v>19804</v>
      </c>
      <c r="C5898" t="s">
        <v>6393</v>
      </c>
      <c r="D5898" t="s">
        <v>19805</v>
      </c>
      <c r="E5898" s="27">
        <v>41739</v>
      </c>
      <c r="F5898" t="s">
        <v>233</v>
      </c>
      <c r="G5898" s="27">
        <v>19625</v>
      </c>
      <c r="H5898">
        <v>62</v>
      </c>
      <c r="I5898" t="s">
        <v>234</v>
      </c>
      <c r="J5898" t="s">
        <v>245</v>
      </c>
      <c r="K5898">
        <v>0</v>
      </c>
      <c r="L5898">
        <v>2</v>
      </c>
      <c r="M5898">
        <v>0</v>
      </c>
      <c r="N5898">
        <v>0</v>
      </c>
      <c r="O5898">
        <v>6</v>
      </c>
      <c r="P5898">
        <v>-1</v>
      </c>
      <c r="Q5898" s="28">
        <v>41738.336805555555</v>
      </c>
      <c r="R5898" s="28">
        <v>41760.236111111109</v>
      </c>
      <c r="S5898" t="s">
        <v>19806</v>
      </c>
      <c r="T5898" s="27">
        <v>41738</v>
      </c>
      <c r="V5898">
        <v>1</v>
      </c>
      <c r="W5898" t="s">
        <v>32</v>
      </c>
      <c r="X5898" t="s">
        <v>974</v>
      </c>
      <c r="Y5898">
        <v>0</v>
      </c>
      <c r="AB5898" t="s">
        <v>237</v>
      </c>
      <c r="AH5898">
        <v>0</v>
      </c>
      <c r="AN5898" t="s">
        <v>238</v>
      </c>
      <c r="AO5898">
        <v>1</v>
      </c>
      <c r="AP5898" t="s">
        <v>239</v>
      </c>
      <c r="AQ5898" s="27">
        <v>41739</v>
      </c>
      <c r="AR5898" t="s">
        <v>240</v>
      </c>
      <c r="AS5898">
        <v>2</v>
      </c>
      <c r="AT5898" t="s">
        <v>239</v>
      </c>
      <c r="AU5898" s="27">
        <v>41739</v>
      </c>
    </row>
    <row r="5899" spans="1:47" x14ac:dyDescent="0.2">
      <c r="A5899">
        <v>5898</v>
      </c>
      <c r="B5899" t="s">
        <v>6956</v>
      </c>
      <c r="C5899" t="s">
        <v>1478</v>
      </c>
      <c r="D5899" t="s">
        <v>1569</v>
      </c>
      <c r="E5899" s="27">
        <v>41634</v>
      </c>
      <c r="F5899" t="s">
        <v>233</v>
      </c>
      <c r="G5899" s="27">
        <v>33746</v>
      </c>
      <c r="H5899">
        <v>23</v>
      </c>
      <c r="I5899" t="s">
        <v>259</v>
      </c>
      <c r="J5899" t="s">
        <v>245</v>
      </c>
      <c r="K5899">
        <v>0</v>
      </c>
      <c r="L5899">
        <v>2</v>
      </c>
      <c r="M5899">
        <v>0</v>
      </c>
      <c r="N5899">
        <v>0</v>
      </c>
      <c r="O5899">
        <v>0</v>
      </c>
      <c r="P5899">
        <v>-1</v>
      </c>
      <c r="Q5899" s="28">
        <v>41633.074999999997</v>
      </c>
      <c r="R5899" s="28">
        <v>41634.050694444442</v>
      </c>
      <c r="S5899" t="s">
        <v>19807</v>
      </c>
      <c r="T5899" s="27">
        <v>41632</v>
      </c>
      <c r="V5899">
        <v>2</v>
      </c>
      <c r="W5899" t="s">
        <v>36</v>
      </c>
      <c r="X5899" t="s">
        <v>279</v>
      </c>
      <c r="Y5899">
        <v>0</v>
      </c>
      <c r="AB5899" t="s">
        <v>237</v>
      </c>
      <c r="AH5899">
        <v>0</v>
      </c>
      <c r="AN5899" t="s">
        <v>238</v>
      </c>
      <c r="AO5899">
        <v>4</v>
      </c>
      <c r="AP5899" t="s">
        <v>239</v>
      </c>
      <c r="AQ5899" s="27">
        <v>41634</v>
      </c>
      <c r="AR5899" t="s">
        <v>240</v>
      </c>
      <c r="AS5899">
        <v>2</v>
      </c>
      <c r="AT5899" t="s">
        <v>239</v>
      </c>
      <c r="AU5899" s="27">
        <v>41634</v>
      </c>
    </row>
    <row r="5900" spans="1:47" x14ac:dyDescent="0.2">
      <c r="A5900">
        <v>5899</v>
      </c>
      <c r="B5900" t="s">
        <v>19808</v>
      </c>
      <c r="C5900" t="s">
        <v>1359</v>
      </c>
      <c r="D5900" t="s">
        <v>2261</v>
      </c>
      <c r="E5900" s="27">
        <v>41417</v>
      </c>
      <c r="F5900" t="s">
        <v>233</v>
      </c>
      <c r="G5900" s="27">
        <v>27008</v>
      </c>
      <c r="H5900">
        <v>42</v>
      </c>
      <c r="I5900" t="s">
        <v>244</v>
      </c>
      <c r="J5900" t="s">
        <v>250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-1</v>
      </c>
      <c r="Q5900" s="28">
        <v>41416.043749999997</v>
      </c>
      <c r="R5900" s="28">
        <v>41417.197222222225</v>
      </c>
      <c r="S5900" t="s">
        <v>19809</v>
      </c>
      <c r="T5900" s="27">
        <v>41416</v>
      </c>
      <c r="V5900">
        <v>1</v>
      </c>
      <c r="W5900" t="s">
        <v>32</v>
      </c>
      <c r="X5900" t="s">
        <v>364</v>
      </c>
      <c r="Y5900">
        <v>0</v>
      </c>
      <c r="AB5900" t="s">
        <v>237</v>
      </c>
      <c r="AH5900">
        <v>0</v>
      </c>
      <c r="AN5900" t="s">
        <v>238</v>
      </c>
      <c r="AO5900">
        <v>1</v>
      </c>
      <c r="AP5900" t="s">
        <v>239</v>
      </c>
      <c r="AQ5900" s="27">
        <v>41417</v>
      </c>
      <c r="AR5900" t="s">
        <v>240</v>
      </c>
      <c r="AS5900">
        <v>1</v>
      </c>
      <c r="AT5900" t="s">
        <v>239</v>
      </c>
      <c r="AU5900" s="27">
        <v>41417</v>
      </c>
    </row>
    <row r="5901" spans="1:47" x14ac:dyDescent="0.2">
      <c r="A5901">
        <v>5900</v>
      </c>
      <c r="B5901" t="s">
        <v>19810</v>
      </c>
      <c r="C5901" t="s">
        <v>488</v>
      </c>
      <c r="D5901" t="s">
        <v>19811</v>
      </c>
      <c r="E5901" s="27">
        <v>41526</v>
      </c>
      <c r="F5901" t="s">
        <v>233</v>
      </c>
      <c r="G5901" s="27">
        <v>30569</v>
      </c>
      <c r="H5901">
        <v>32</v>
      </c>
      <c r="I5901" t="s">
        <v>244</v>
      </c>
      <c r="J5901" t="s">
        <v>245</v>
      </c>
      <c r="K5901">
        <v>0</v>
      </c>
      <c r="L5901">
        <v>5</v>
      </c>
      <c r="M5901">
        <v>0</v>
      </c>
      <c r="N5901">
        <v>0</v>
      </c>
      <c r="O5901">
        <v>4</v>
      </c>
      <c r="P5901">
        <v>-47</v>
      </c>
      <c r="Q5901" s="28">
        <v>41479.348611111112</v>
      </c>
      <c r="R5901" s="28">
        <v>41484.465277777781</v>
      </c>
      <c r="S5901" t="s">
        <v>19812</v>
      </c>
      <c r="T5901" s="27">
        <v>41479</v>
      </c>
      <c r="V5901">
        <v>47</v>
      </c>
      <c r="W5901" t="s">
        <v>32</v>
      </c>
      <c r="X5901" t="s">
        <v>359</v>
      </c>
      <c r="Y5901">
        <v>0</v>
      </c>
      <c r="AB5901" t="s">
        <v>237</v>
      </c>
      <c r="AH5901">
        <v>0</v>
      </c>
      <c r="AN5901" t="s">
        <v>238</v>
      </c>
      <c r="AO5901">
        <v>1</v>
      </c>
      <c r="AP5901" t="s">
        <v>239</v>
      </c>
      <c r="AQ5901" s="27">
        <v>41526</v>
      </c>
      <c r="AR5901" t="s">
        <v>240</v>
      </c>
      <c r="AS5901">
        <v>5</v>
      </c>
      <c r="AT5901" t="s">
        <v>246</v>
      </c>
      <c r="AU5901" s="27">
        <v>41526</v>
      </c>
    </row>
    <row r="5902" spans="1:47" x14ac:dyDescent="0.2">
      <c r="A5902">
        <v>5901</v>
      </c>
      <c r="B5902" t="s">
        <v>19813</v>
      </c>
      <c r="C5902" t="s">
        <v>914</v>
      </c>
      <c r="D5902" t="s">
        <v>3460</v>
      </c>
      <c r="E5902" s="27">
        <v>41730</v>
      </c>
      <c r="F5902" t="s">
        <v>233</v>
      </c>
      <c r="G5902" s="27">
        <v>33659</v>
      </c>
      <c r="H5902">
        <v>24</v>
      </c>
      <c r="I5902" t="s">
        <v>259</v>
      </c>
      <c r="J5902" t="s">
        <v>353</v>
      </c>
      <c r="K5902">
        <v>0</v>
      </c>
      <c r="L5902">
        <v>7</v>
      </c>
      <c r="M5902">
        <v>0</v>
      </c>
      <c r="N5902">
        <v>0</v>
      </c>
      <c r="O5902">
        <v>3</v>
      </c>
      <c r="P5902">
        <v>597</v>
      </c>
      <c r="Q5902" s="28">
        <v>42327.532638888886</v>
      </c>
      <c r="R5902" s="28">
        <v>42328.258333333331</v>
      </c>
      <c r="S5902" t="s">
        <v>19814</v>
      </c>
      <c r="T5902" s="27">
        <v>41722</v>
      </c>
      <c r="V5902">
        <v>8</v>
      </c>
      <c r="W5902" t="s">
        <v>36</v>
      </c>
      <c r="X5902" t="s">
        <v>279</v>
      </c>
      <c r="Y5902">
        <v>1</v>
      </c>
      <c r="AA5902" t="s">
        <v>19815</v>
      </c>
      <c r="AB5902" t="s">
        <v>36</v>
      </c>
      <c r="AD5902" s="27">
        <v>42153</v>
      </c>
      <c r="AE5902" t="s">
        <v>550</v>
      </c>
      <c r="AH5902">
        <v>1</v>
      </c>
      <c r="AJ5902" t="s">
        <v>19816</v>
      </c>
      <c r="AK5902" t="s">
        <v>255</v>
      </c>
      <c r="AL5902" s="27">
        <v>42268</v>
      </c>
      <c r="AM5902" t="s">
        <v>2518</v>
      </c>
      <c r="AN5902" t="s">
        <v>238</v>
      </c>
      <c r="AO5902">
        <v>8</v>
      </c>
      <c r="AP5902" t="s">
        <v>269</v>
      </c>
      <c r="AQ5902" s="27">
        <v>41730</v>
      </c>
      <c r="AR5902" t="s">
        <v>240</v>
      </c>
      <c r="AS5902">
        <v>7</v>
      </c>
      <c r="AT5902" t="s">
        <v>246</v>
      </c>
      <c r="AU5902" s="27">
        <v>41730</v>
      </c>
    </row>
    <row r="5903" spans="1:47" x14ac:dyDescent="0.2">
      <c r="A5903">
        <v>5902</v>
      </c>
      <c r="B5903" t="s">
        <v>19817</v>
      </c>
      <c r="C5903" t="s">
        <v>15179</v>
      </c>
      <c r="D5903" t="s">
        <v>19818</v>
      </c>
      <c r="E5903" s="27">
        <v>41719</v>
      </c>
      <c r="F5903" t="s">
        <v>233</v>
      </c>
      <c r="G5903" s="27">
        <v>33639</v>
      </c>
      <c r="H5903">
        <v>24</v>
      </c>
      <c r="I5903" t="s">
        <v>259</v>
      </c>
      <c r="J5903" t="s">
        <v>250</v>
      </c>
      <c r="K5903">
        <v>5</v>
      </c>
      <c r="L5903">
        <v>8</v>
      </c>
      <c r="M5903">
        <v>0</v>
      </c>
      <c r="N5903">
        <v>0</v>
      </c>
      <c r="O5903">
        <v>5</v>
      </c>
      <c r="P5903">
        <v>-1</v>
      </c>
      <c r="Q5903" s="28">
        <v>41718.27847222222</v>
      </c>
      <c r="R5903" s="28">
        <v>41719.477083333331</v>
      </c>
      <c r="S5903" t="s">
        <v>19819</v>
      </c>
      <c r="T5903" s="27">
        <v>41718</v>
      </c>
      <c r="V5903">
        <v>1</v>
      </c>
      <c r="W5903" t="s">
        <v>32</v>
      </c>
      <c r="X5903" t="s">
        <v>847</v>
      </c>
      <c r="Y5903">
        <v>1</v>
      </c>
      <c r="AA5903" t="s">
        <v>19820</v>
      </c>
      <c r="AB5903" t="s">
        <v>32</v>
      </c>
      <c r="AC5903">
        <v>0</v>
      </c>
      <c r="AD5903" s="27">
        <v>42080</v>
      </c>
      <c r="AE5903" t="s">
        <v>261</v>
      </c>
      <c r="AF5903" s="27">
        <v>42080</v>
      </c>
      <c r="AG5903" s="27">
        <v>42081</v>
      </c>
      <c r="AH5903">
        <v>0</v>
      </c>
      <c r="AN5903" t="s">
        <v>238</v>
      </c>
      <c r="AO5903">
        <v>9</v>
      </c>
      <c r="AP5903" t="s">
        <v>269</v>
      </c>
      <c r="AQ5903" s="27">
        <v>41719</v>
      </c>
      <c r="AR5903" t="s">
        <v>240</v>
      </c>
      <c r="AS5903">
        <v>8</v>
      </c>
      <c r="AT5903" t="s">
        <v>269</v>
      </c>
      <c r="AU5903" s="27">
        <v>41719</v>
      </c>
    </row>
    <row r="5904" spans="1:47" x14ac:dyDescent="0.2">
      <c r="A5904">
        <v>5903</v>
      </c>
      <c r="B5904" t="s">
        <v>19821</v>
      </c>
      <c r="C5904" t="s">
        <v>19822</v>
      </c>
      <c r="D5904" t="s">
        <v>2815</v>
      </c>
      <c r="E5904" s="27">
        <v>41765</v>
      </c>
      <c r="F5904" t="s">
        <v>294</v>
      </c>
      <c r="G5904" s="27">
        <v>31742</v>
      </c>
      <c r="H5904">
        <v>29</v>
      </c>
      <c r="I5904" t="s">
        <v>244</v>
      </c>
      <c r="J5904" t="s">
        <v>250</v>
      </c>
      <c r="K5904">
        <v>0</v>
      </c>
      <c r="L5904">
        <v>6</v>
      </c>
      <c r="M5904">
        <v>0</v>
      </c>
      <c r="N5904">
        <v>0</v>
      </c>
      <c r="O5904">
        <v>1</v>
      </c>
      <c r="P5904">
        <v>-1</v>
      </c>
      <c r="Q5904" s="28">
        <v>41764.222222222219</v>
      </c>
      <c r="R5904" s="28">
        <v>41779.227777777778</v>
      </c>
      <c r="S5904" t="s">
        <v>19823</v>
      </c>
      <c r="T5904" s="27">
        <v>41764</v>
      </c>
      <c r="V5904">
        <v>1</v>
      </c>
      <c r="W5904" t="s">
        <v>32</v>
      </c>
      <c r="X5904" t="s">
        <v>494</v>
      </c>
      <c r="Y5904">
        <v>0</v>
      </c>
      <c r="AB5904" t="s">
        <v>237</v>
      </c>
      <c r="AH5904">
        <v>0</v>
      </c>
      <c r="AN5904" t="s">
        <v>238</v>
      </c>
      <c r="AO5904">
        <v>4</v>
      </c>
      <c r="AP5904" t="s">
        <v>239</v>
      </c>
      <c r="AQ5904" s="27">
        <v>41765</v>
      </c>
      <c r="AR5904" t="s">
        <v>240</v>
      </c>
      <c r="AS5904">
        <v>6</v>
      </c>
      <c r="AT5904" t="s">
        <v>246</v>
      </c>
      <c r="AU5904" s="27">
        <v>41765</v>
      </c>
    </row>
    <row r="5905" spans="1:47" x14ac:dyDescent="0.2">
      <c r="A5905">
        <v>5904</v>
      </c>
      <c r="B5905" t="s">
        <v>19824</v>
      </c>
      <c r="C5905" t="s">
        <v>500</v>
      </c>
      <c r="D5905" t="s">
        <v>1692</v>
      </c>
      <c r="E5905" s="27">
        <v>41888</v>
      </c>
      <c r="F5905" t="s">
        <v>233</v>
      </c>
      <c r="G5905" s="27">
        <v>32645</v>
      </c>
      <c r="H5905">
        <v>26</v>
      </c>
      <c r="I5905" t="s">
        <v>244</v>
      </c>
      <c r="J5905" t="s">
        <v>250</v>
      </c>
      <c r="K5905">
        <v>0</v>
      </c>
      <c r="L5905">
        <v>8</v>
      </c>
      <c r="M5905">
        <v>0</v>
      </c>
      <c r="N5905">
        <v>0</v>
      </c>
      <c r="O5905">
        <v>4</v>
      </c>
      <c r="P5905">
        <v>-1</v>
      </c>
      <c r="Q5905" s="28">
        <v>41887.359722222223</v>
      </c>
      <c r="R5905" s="28">
        <v>41888.310416666667</v>
      </c>
      <c r="S5905" t="s">
        <v>19825</v>
      </c>
      <c r="T5905" s="27">
        <v>41887</v>
      </c>
      <c r="V5905">
        <v>1</v>
      </c>
      <c r="W5905" t="s">
        <v>32</v>
      </c>
      <c r="X5905" t="s">
        <v>343</v>
      </c>
      <c r="Y5905">
        <v>1</v>
      </c>
      <c r="AA5905" t="s">
        <v>19826</v>
      </c>
      <c r="AB5905" t="s">
        <v>36</v>
      </c>
      <c r="AD5905" s="27">
        <v>41890</v>
      </c>
      <c r="AE5905" t="s">
        <v>1508</v>
      </c>
      <c r="AH5905">
        <v>0</v>
      </c>
      <c r="AN5905" t="s">
        <v>238</v>
      </c>
      <c r="AO5905">
        <v>4</v>
      </c>
      <c r="AP5905" t="s">
        <v>239</v>
      </c>
      <c r="AQ5905" s="27">
        <v>41888</v>
      </c>
      <c r="AR5905" t="s">
        <v>240</v>
      </c>
      <c r="AS5905">
        <v>8</v>
      </c>
      <c r="AT5905" t="s">
        <v>269</v>
      </c>
      <c r="AU5905" s="27">
        <v>41888</v>
      </c>
    </row>
    <row r="5906" spans="1:47" x14ac:dyDescent="0.2">
      <c r="A5906">
        <v>5905</v>
      </c>
      <c r="B5906" t="s">
        <v>19827</v>
      </c>
      <c r="C5906" t="s">
        <v>1308</v>
      </c>
      <c r="D5906" t="s">
        <v>19828</v>
      </c>
      <c r="E5906" s="27">
        <v>41376</v>
      </c>
      <c r="F5906" t="s">
        <v>233</v>
      </c>
      <c r="G5906" s="27">
        <v>24169</v>
      </c>
      <c r="H5906">
        <v>50</v>
      </c>
      <c r="I5906" t="s">
        <v>234</v>
      </c>
      <c r="J5906" t="s">
        <v>245</v>
      </c>
      <c r="K5906">
        <v>0</v>
      </c>
      <c r="L5906">
        <v>3</v>
      </c>
      <c r="M5906">
        <v>0</v>
      </c>
      <c r="N5906">
        <v>0</v>
      </c>
      <c r="O5906">
        <v>9</v>
      </c>
      <c r="P5906">
        <v>-1</v>
      </c>
      <c r="Q5906" s="28">
        <v>41375.311805555553</v>
      </c>
      <c r="R5906" s="28">
        <v>41800.261111111111</v>
      </c>
      <c r="S5906" t="s">
        <v>19829</v>
      </c>
      <c r="T5906" s="27">
        <v>41375</v>
      </c>
      <c r="V5906">
        <v>1</v>
      </c>
      <c r="W5906" t="s">
        <v>32</v>
      </c>
      <c r="X5906" t="s">
        <v>749</v>
      </c>
      <c r="Y5906">
        <v>1</v>
      </c>
      <c r="AA5906" t="s">
        <v>19830</v>
      </c>
      <c r="AB5906" t="s">
        <v>32</v>
      </c>
      <c r="AD5906" s="27">
        <v>41455</v>
      </c>
      <c r="AE5906" t="s">
        <v>397</v>
      </c>
      <c r="AH5906">
        <v>0</v>
      </c>
      <c r="AN5906" t="s">
        <v>238</v>
      </c>
      <c r="AO5906">
        <v>2</v>
      </c>
      <c r="AP5906" t="s">
        <v>239</v>
      </c>
      <c r="AQ5906" s="27">
        <v>41376</v>
      </c>
      <c r="AR5906" t="s">
        <v>240</v>
      </c>
      <c r="AS5906">
        <v>3</v>
      </c>
      <c r="AT5906" t="s">
        <v>239</v>
      </c>
      <c r="AU5906" s="27">
        <v>41376</v>
      </c>
    </row>
    <row r="5907" spans="1:47" x14ac:dyDescent="0.2">
      <c r="A5907">
        <v>5906</v>
      </c>
      <c r="B5907" t="s">
        <v>19831</v>
      </c>
      <c r="C5907" t="s">
        <v>19832</v>
      </c>
      <c r="D5907" t="s">
        <v>575</v>
      </c>
      <c r="E5907" s="27">
        <v>41707</v>
      </c>
      <c r="F5907" t="s">
        <v>294</v>
      </c>
      <c r="G5907" s="27">
        <v>30619</v>
      </c>
      <c r="H5907">
        <v>32</v>
      </c>
      <c r="I5907" t="s">
        <v>244</v>
      </c>
      <c r="J5907" t="s">
        <v>250</v>
      </c>
      <c r="K5907">
        <v>0</v>
      </c>
      <c r="L5907">
        <v>6</v>
      </c>
      <c r="M5907">
        <v>0</v>
      </c>
      <c r="N5907">
        <v>0</v>
      </c>
      <c r="O5907">
        <v>3</v>
      </c>
      <c r="P5907">
        <v>-1</v>
      </c>
      <c r="Q5907" s="28">
        <v>41706.335416666669</v>
      </c>
      <c r="R5907" s="28">
        <v>41707.512499999997</v>
      </c>
      <c r="S5907" t="s">
        <v>19833</v>
      </c>
      <c r="T5907" s="27">
        <v>41706</v>
      </c>
      <c r="V5907">
        <v>1</v>
      </c>
      <c r="W5907" t="s">
        <v>36</v>
      </c>
      <c r="X5907" t="s">
        <v>383</v>
      </c>
      <c r="Y5907">
        <v>0</v>
      </c>
      <c r="AB5907" t="s">
        <v>237</v>
      </c>
      <c r="AH5907">
        <v>0</v>
      </c>
      <c r="AN5907" t="s">
        <v>238</v>
      </c>
      <c r="AO5907">
        <v>4</v>
      </c>
      <c r="AP5907" t="s">
        <v>239</v>
      </c>
      <c r="AQ5907" s="27">
        <v>41707</v>
      </c>
      <c r="AR5907" t="s">
        <v>240</v>
      </c>
      <c r="AS5907">
        <v>6</v>
      </c>
      <c r="AT5907" t="s">
        <v>246</v>
      </c>
      <c r="AU5907" s="27">
        <v>41707</v>
      </c>
    </row>
    <row r="5908" spans="1:47" x14ac:dyDescent="0.2">
      <c r="A5908">
        <v>5907</v>
      </c>
      <c r="B5908" t="s">
        <v>19834</v>
      </c>
      <c r="C5908" t="s">
        <v>414</v>
      </c>
      <c r="D5908" t="s">
        <v>381</v>
      </c>
      <c r="E5908" s="27">
        <v>41542</v>
      </c>
      <c r="F5908" t="s">
        <v>233</v>
      </c>
      <c r="G5908" s="27">
        <v>27626</v>
      </c>
      <c r="H5908">
        <v>40</v>
      </c>
      <c r="I5908" t="s">
        <v>244</v>
      </c>
      <c r="J5908" t="s">
        <v>250</v>
      </c>
      <c r="K5908">
        <v>0</v>
      </c>
      <c r="L5908">
        <v>9</v>
      </c>
      <c r="M5908">
        <v>0</v>
      </c>
      <c r="N5908">
        <v>0</v>
      </c>
      <c r="O5908">
        <v>13</v>
      </c>
      <c r="P5908">
        <v>-1</v>
      </c>
      <c r="Q5908" s="28">
        <v>41541.3125</v>
      </c>
      <c r="R5908" s="28">
        <v>41542.342361111114</v>
      </c>
      <c r="S5908" t="s">
        <v>19835</v>
      </c>
      <c r="U5908" s="27">
        <v>41541</v>
      </c>
      <c r="V5908">
        <v>1</v>
      </c>
      <c r="W5908" t="s">
        <v>32</v>
      </c>
      <c r="X5908" t="s">
        <v>274</v>
      </c>
      <c r="Y5908">
        <v>0</v>
      </c>
      <c r="AB5908" t="s">
        <v>237</v>
      </c>
      <c r="AH5908">
        <v>0</v>
      </c>
      <c r="AN5908" t="s">
        <v>238</v>
      </c>
      <c r="AO5908">
        <v>3</v>
      </c>
      <c r="AP5908" t="s">
        <v>239</v>
      </c>
      <c r="AQ5908" s="27">
        <v>41542</v>
      </c>
      <c r="AR5908" t="s">
        <v>240</v>
      </c>
      <c r="AS5908">
        <v>9</v>
      </c>
      <c r="AT5908" t="s">
        <v>269</v>
      </c>
      <c r="AU5908" s="27">
        <v>41542</v>
      </c>
    </row>
    <row r="5909" spans="1:47" x14ac:dyDescent="0.2">
      <c r="A5909">
        <v>5908</v>
      </c>
      <c r="B5909" t="s">
        <v>19836</v>
      </c>
      <c r="C5909" t="s">
        <v>990</v>
      </c>
      <c r="D5909" t="s">
        <v>19837</v>
      </c>
      <c r="E5909" s="27">
        <v>41477</v>
      </c>
      <c r="F5909" t="s">
        <v>233</v>
      </c>
      <c r="G5909" s="27">
        <v>33308</v>
      </c>
      <c r="H5909">
        <v>25</v>
      </c>
      <c r="I5909" t="s">
        <v>244</v>
      </c>
      <c r="J5909" t="s">
        <v>245</v>
      </c>
      <c r="K5909">
        <v>0</v>
      </c>
      <c r="L5909">
        <v>2</v>
      </c>
      <c r="M5909">
        <v>0</v>
      </c>
      <c r="N5909">
        <v>0</v>
      </c>
      <c r="O5909">
        <v>1</v>
      </c>
      <c r="P5909">
        <v>-81</v>
      </c>
      <c r="Q5909" s="28">
        <v>41396.380555555559</v>
      </c>
      <c r="R5909" s="28">
        <v>41397.341666666667</v>
      </c>
      <c r="S5909" t="s">
        <v>19838</v>
      </c>
      <c r="T5909" s="27">
        <v>41396</v>
      </c>
      <c r="V5909">
        <v>81</v>
      </c>
      <c r="W5909" t="s">
        <v>36</v>
      </c>
      <c r="X5909" t="s">
        <v>19839</v>
      </c>
      <c r="Y5909">
        <v>1</v>
      </c>
      <c r="AA5909" t="s">
        <v>19840</v>
      </c>
      <c r="AB5909" t="s">
        <v>32</v>
      </c>
      <c r="AC5909">
        <v>0</v>
      </c>
      <c r="AD5909" s="27">
        <v>41685</v>
      </c>
      <c r="AE5909" t="s">
        <v>261</v>
      </c>
      <c r="AF5909" s="27">
        <v>41685</v>
      </c>
      <c r="AG5909" s="27">
        <v>41685</v>
      </c>
      <c r="AH5909">
        <v>0</v>
      </c>
      <c r="AN5909" t="s">
        <v>238</v>
      </c>
      <c r="AO5909">
        <v>3</v>
      </c>
      <c r="AP5909" t="s">
        <v>239</v>
      </c>
      <c r="AQ5909" s="27">
        <v>41477</v>
      </c>
      <c r="AR5909" t="s">
        <v>240</v>
      </c>
      <c r="AS5909">
        <v>2</v>
      </c>
      <c r="AT5909" t="s">
        <v>239</v>
      </c>
      <c r="AU5909" s="27">
        <v>41477</v>
      </c>
    </row>
    <row r="5910" spans="1:47" x14ac:dyDescent="0.2">
      <c r="A5910">
        <v>5909</v>
      </c>
      <c r="B5910" t="s">
        <v>19841</v>
      </c>
      <c r="C5910" t="s">
        <v>1478</v>
      </c>
      <c r="D5910" t="s">
        <v>19842</v>
      </c>
      <c r="E5910" s="27">
        <v>41950</v>
      </c>
      <c r="F5910" t="s">
        <v>233</v>
      </c>
      <c r="G5910" s="27">
        <v>26900</v>
      </c>
      <c r="H5910">
        <v>42</v>
      </c>
      <c r="I5910" t="s">
        <v>244</v>
      </c>
      <c r="J5910" t="s">
        <v>245</v>
      </c>
      <c r="K5910">
        <v>0</v>
      </c>
      <c r="L5910">
        <v>4</v>
      </c>
      <c r="M5910">
        <v>0</v>
      </c>
      <c r="N5910">
        <v>0</v>
      </c>
      <c r="O5910">
        <v>4</v>
      </c>
      <c r="P5910">
        <v>-1</v>
      </c>
      <c r="Q5910" s="28">
        <v>41949.168749999997</v>
      </c>
      <c r="R5910" s="28">
        <v>41970.349305555559</v>
      </c>
      <c r="S5910" t="s">
        <v>19843</v>
      </c>
      <c r="T5910" s="27">
        <v>41949</v>
      </c>
      <c r="V5910">
        <v>1</v>
      </c>
      <c r="W5910" t="s">
        <v>32</v>
      </c>
      <c r="X5910" t="s">
        <v>453</v>
      </c>
      <c r="Y5910">
        <v>0</v>
      </c>
      <c r="AB5910" t="s">
        <v>237</v>
      </c>
      <c r="AH5910">
        <v>0</v>
      </c>
      <c r="AN5910" t="s">
        <v>238</v>
      </c>
      <c r="AO5910">
        <v>4</v>
      </c>
      <c r="AP5910" t="s">
        <v>239</v>
      </c>
      <c r="AQ5910" s="27">
        <v>41950</v>
      </c>
      <c r="AR5910" t="s">
        <v>240</v>
      </c>
      <c r="AS5910">
        <v>4</v>
      </c>
      <c r="AT5910" t="s">
        <v>239</v>
      </c>
      <c r="AU5910" s="27">
        <v>41950</v>
      </c>
    </row>
    <row r="5911" spans="1:47" x14ac:dyDescent="0.2">
      <c r="A5911">
        <v>5910</v>
      </c>
      <c r="B5911" t="s">
        <v>19844</v>
      </c>
      <c r="C5911" t="s">
        <v>826</v>
      </c>
      <c r="D5911" t="s">
        <v>2912</v>
      </c>
      <c r="E5911" s="27">
        <v>41932</v>
      </c>
      <c r="F5911" t="s">
        <v>233</v>
      </c>
      <c r="G5911" s="27">
        <v>21877</v>
      </c>
      <c r="H5911">
        <v>56</v>
      </c>
      <c r="I5911" t="s">
        <v>234</v>
      </c>
      <c r="J5911" t="s">
        <v>250</v>
      </c>
      <c r="K5911">
        <v>0</v>
      </c>
      <c r="L5911">
        <v>6</v>
      </c>
      <c r="M5911">
        <v>0</v>
      </c>
      <c r="N5911">
        <v>0</v>
      </c>
      <c r="O5911">
        <v>18</v>
      </c>
      <c r="P5911">
        <v>-4</v>
      </c>
      <c r="Q5911" s="28">
        <v>41928.488194444442</v>
      </c>
      <c r="R5911" s="28">
        <v>42004.536805555559</v>
      </c>
      <c r="S5911" t="s">
        <v>19845</v>
      </c>
      <c r="U5911" s="27">
        <v>41929</v>
      </c>
      <c r="V5911">
        <v>3</v>
      </c>
      <c r="W5911" t="s">
        <v>32</v>
      </c>
      <c r="X5911" t="s">
        <v>274</v>
      </c>
      <c r="Y5911">
        <v>0</v>
      </c>
      <c r="AB5911" t="s">
        <v>237</v>
      </c>
      <c r="AH5911">
        <v>0</v>
      </c>
      <c r="AN5911" t="s">
        <v>238</v>
      </c>
      <c r="AO5911">
        <v>1</v>
      </c>
      <c r="AP5911" t="s">
        <v>239</v>
      </c>
      <c r="AQ5911" s="27">
        <v>41932</v>
      </c>
      <c r="AR5911" t="s">
        <v>240</v>
      </c>
      <c r="AS5911">
        <v>6</v>
      </c>
      <c r="AT5911" t="s">
        <v>246</v>
      </c>
      <c r="AU5911" s="27">
        <v>41932</v>
      </c>
    </row>
    <row r="5912" spans="1:47" x14ac:dyDescent="0.2">
      <c r="A5912">
        <v>5911</v>
      </c>
      <c r="B5912" t="s">
        <v>19846</v>
      </c>
      <c r="C5912" t="s">
        <v>14376</v>
      </c>
      <c r="D5912" t="s">
        <v>19847</v>
      </c>
      <c r="E5912" s="27">
        <v>41987</v>
      </c>
      <c r="F5912" t="s">
        <v>233</v>
      </c>
      <c r="G5912" s="27">
        <v>27989</v>
      </c>
      <c r="H5912">
        <v>39</v>
      </c>
      <c r="I5912" t="s">
        <v>244</v>
      </c>
      <c r="J5912" t="s">
        <v>250</v>
      </c>
      <c r="K5912">
        <v>1</v>
      </c>
      <c r="L5912">
        <v>6</v>
      </c>
      <c r="M5912">
        <v>0</v>
      </c>
      <c r="N5912">
        <v>0</v>
      </c>
      <c r="O5912">
        <v>6</v>
      </c>
      <c r="P5912">
        <v>-1</v>
      </c>
      <c r="Q5912" s="28">
        <v>41986.104861111111</v>
      </c>
      <c r="R5912" s="28">
        <v>41987.066666666666</v>
      </c>
      <c r="S5912" t="s">
        <v>19848</v>
      </c>
      <c r="T5912" s="27">
        <v>41986</v>
      </c>
      <c r="V5912">
        <v>1</v>
      </c>
      <c r="W5912" t="s">
        <v>36</v>
      </c>
      <c r="X5912" t="s">
        <v>279</v>
      </c>
      <c r="Y5912">
        <v>0</v>
      </c>
      <c r="AB5912" t="s">
        <v>237</v>
      </c>
      <c r="AH5912">
        <v>0</v>
      </c>
      <c r="AN5912" t="s">
        <v>238</v>
      </c>
      <c r="AO5912">
        <v>3</v>
      </c>
      <c r="AP5912" t="s">
        <v>239</v>
      </c>
      <c r="AQ5912" s="27">
        <v>41987</v>
      </c>
      <c r="AR5912" t="s">
        <v>240</v>
      </c>
      <c r="AS5912">
        <v>6</v>
      </c>
      <c r="AT5912" t="s">
        <v>246</v>
      </c>
      <c r="AU5912" s="27">
        <v>41987</v>
      </c>
    </row>
    <row r="5913" spans="1:47" x14ac:dyDescent="0.2">
      <c r="A5913">
        <v>5912</v>
      </c>
      <c r="B5913" t="s">
        <v>19849</v>
      </c>
      <c r="C5913" t="s">
        <v>2920</v>
      </c>
      <c r="D5913" t="s">
        <v>19850</v>
      </c>
      <c r="E5913" s="27">
        <v>41403</v>
      </c>
      <c r="F5913" t="s">
        <v>233</v>
      </c>
      <c r="G5913" s="27">
        <v>26889</v>
      </c>
      <c r="H5913">
        <v>42</v>
      </c>
      <c r="I5913" t="s">
        <v>244</v>
      </c>
      <c r="J5913" t="s">
        <v>353</v>
      </c>
      <c r="K5913">
        <v>0</v>
      </c>
      <c r="L5913">
        <v>1</v>
      </c>
      <c r="M5913">
        <v>0</v>
      </c>
      <c r="N5913">
        <v>0</v>
      </c>
      <c r="O5913">
        <v>1</v>
      </c>
      <c r="P5913">
        <v>-118</v>
      </c>
      <c r="Q5913" s="28">
        <v>41285.04791666667</v>
      </c>
      <c r="R5913" s="28">
        <v>41403.454861111109</v>
      </c>
      <c r="S5913" t="s">
        <v>19851</v>
      </c>
      <c r="U5913" s="27">
        <v>41284</v>
      </c>
      <c r="V5913">
        <v>119</v>
      </c>
      <c r="W5913" t="s">
        <v>32</v>
      </c>
      <c r="X5913" t="s">
        <v>274</v>
      </c>
      <c r="Y5913">
        <v>0</v>
      </c>
      <c r="AB5913" t="s">
        <v>237</v>
      </c>
      <c r="AH5913">
        <v>0</v>
      </c>
      <c r="AN5913" t="s">
        <v>238</v>
      </c>
      <c r="AO5913">
        <v>1</v>
      </c>
      <c r="AP5913" t="s">
        <v>239</v>
      </c>
      <c r="AQ5913" s="27">
        <v>41403</v>
      </c>
      <c r="AR5913" t="s">
        <v>240</v>
      </c>
      <c r="AS5913">
        <v>1</v>
      </c>
      <c r="AT5913" t="s">
        <v>239</v>
      </c>
      <c r="AU5913" s="27">
        <v>41403</v>
      </c>
    </row>
    <row r="5914" spans="1:47" x14ac:dyDescent="0.2">
      <c r="A5914">
        <v>5913</v>
      </c>
      <c r="B5914" t="s">
        <v>19852</v>
      </c>
      <c r="C5914" t="s">
        <v>484</v>
      </c>
      <c r="D5914" t="s">
        <v>19853</v>
      </c>
      <c r="E5914" s="27">
        <v>41931</v>
      </c>
      <c r="F5914" t="s">
        <v>233</v>
      </c>
      <c r="G5914" s="27">
        <v>23192</v>
      </c>
      <c r="H5914">
        <v>52</v>
      </c>
      <c r="I5914" t="s">
        <v>234</v>
      </c>
      <c r="J5914" t="s">
        <v>245</v>
      </c>
      <c r="K5914">
        <v>0</v>
      </c>
      <c r="L5914">
        <v>2</v>
      </c>
      <c r="M5914">
        <v>0</v>
      </c>
      <c r="N5914">
        <v>0</v>
      </c>
      <c r="O5914">
        <v>4</v>
      </c>
      <c r="P5914">
        <v>-1</v>
      </c>
      <c r="Q5914" s="28">
        <v>41930.414583333331</v>
      </c>
      <c r="R5914" s="28">
        <v>41967.443055555559</v>
      </c>
      <c r="S5914" t="s">
        <v>19854</v>
      </c>
      <c r="T5914" s="27">
        <v>41930</v>
      </c>
      <c r="V5914">
        <v>1</v>
      </c>
      <c r="W5914" t="s">
        <v>36</v>
      </c>
      <c r="X5914" t="s">
        <v>279</v>
      </c>
      <c r="Y5914">
        <v>0</v>
      </c>
      <c r="AB5914" t="s">
        <v>237</v>
      </c>
      <c r="AH5914">
        <v>0</v>
      </c>
      <c r="AN5914" t="s">
        <v>238</v>
      </c>
      <c r="AO5914">
        <v>2</v>
      </c>
      <c r="AP5914" t="s">
        <v>239</v>
      </c>
      <c r="AQ5914" s="27">
        <v>41931</v>
      </c>
      <c r="AR5914" t="s">
        <v>240</v>
      </c>
      <c r="AS5914">
        <v>2</v>
      </c>
      <c r="AT5914" t="s">
        <v>239</v>
      </c>
      <c r="AU5914" s="27">
        <v>41931</v>
      </c>
    </row>
    <row r="5915" spans="1:47" x14ac:dyDescent="0.2">
      <c r="A5915">
        <v>5914</v>
      </c>
      <c r="B5915" t="s">
        <v>19855</v>
      </c>
      <c r="C5915" t="s">
        <v>4367</v>
      </c>
      <c r="D5915" t="s">
        <v>14233</v>
      </c>
      <c r="E5915" s="27">
        <v>41361</v>
      </c>
      <c r="F5915" t="s">
        <v>233</v>
      </c>
      <c r="G5915" s="27">
        <v>32521</v>
      </c>
      <c r="H5915">
        <v>27</v>
      </c>
      <c r="I5915" t="s">
        <v>244</v>
      </c>
      <c r="J5915" t="s">
        <v>250</v>
      </c>
      <c r="K5915">
        <v>0</v>
      </c>
      <c r="L5915">
        <v>3</v>
      </c>
      <c r="M5915">
        <v>0</v>
      </c>
      <c r="N5915">
        <v>0</v>
      </c>
      <c r="O5915">
        <v>2</v>
      </c>
      <c r="P5915">
        <v>0</v>
      </c>
      <c r="Q5915" s="28">
        <v>41361.056944444441</v>
      </c>
      <c r="R5915" s="28">
        <v>41361.354861111111</v>
      </c>
      <c r="S5915" t="s">
        <v>19856</v>
      </c>
      <c r="T5915" s="27">
        <v>41360</v>
      </c>
      <c r="V5915">
        <v>1</v>
      </c>
      <c r="W5915" t="s">
        <v>32</v>
      </c>
      <c r="X5915" t="s">
        <v>19857</v>
      </c>
      <c r="Y5915">
        <v>0</v>
      </c>
      <c r="AB5915" t="s">
        <v>237</v>
      </c>
      <c r="AH5915">
        <v>0</v>
      </c>
      <c r="AN5915" t="s">
        <v>238</v>
      </c>
      <c r="AO5915">
        <v>4</v>
      </c>
      <c r="AP5915" t="s">
        <v>239</v>
      </c>
      <c r="AQ5915" s="27">
        <v>41361</v>
      </c>
      <c r="AR5915" t="s">
        <v>240</v>
      </c>
      <c r="AS5915">
        <v>3</v>
      </c>
      <c r="AT5915" t="s">
        <v>239</v>
      </c>
      <c r="AU5915" s="27">
        <v>41361</v>
      </c>
    </row>
    <row r="5916" spans="1:47" x14ac:dyDescent="0.2">
      <c r="A5916">
        <v>5915</v>
      </c>
      <c r="B5916" t="s">
        <v>19858</v>
      </c>
      <c r="C5916" t="s">
        <v>19859</v>
      </c>
      <c r="D5916" t="s">
        <v>19860</v>
      </c>
      <c r="E5916" s="27">
        <v>41610</v>
      </c>
      <c r="F5916" t="s">
        <v>233</v>
      </c>
      <c r="G5916" s="27">
        <v>34001</v>
      </c>
      <c r="H5916">
        <v>23</v>
      </c>
      <c r="I5916" t="s">
        <v>259</v>
      </c>
      <c r="J5916" t="s">
        <v>245</v>
      </c>
      <c r="K5916">
        <v>0</v>
      </c>
      <c r="L5916">
        <v>9</v>
      </c>
      <c r="M5916">
        <v>0</v>
      </c>
      <c r="N5916">
        <v>0</v>
      </c>
      <c r="O5916">
        <v>0</v>
      </c>
      <c r="P5916">
        <v>-1</v>
      </c>
      <c r="Q5916" s="28">
        <v>41609.492361111108</v>
      </c>
      <c r="R5916" s="28">
        <v>41610.381944444445</v>
      </c>
      <c r="S5916" t="s">
        <v>19861</v>
      </c>
      <c r="T5916" s="27">
        <v>41609</v>
      </c>
      <c r="V5916">
        <v>1</v>
      </c>
      <c r="W5916" t="s">
        <v>32</v>
      </c>
      <c r="X5916" t="s">
        <v>300</v>
      </c>
      <c r="Y5916">
        <v>1</v>
      </c>
      <c r="AA5916" t="s">
        <v>19862</v>
      </c>
      <c r="AB5916" t="s">
        <v>36</v>
      </c>
      <c r="AD5916" s="27">
        <v>42188</v>
      </c>
      <c r="AE5916" t="s">
        <v>404</v>
      </c>
      <c r="AH5916">
        <v>0</v>
      </c>
      <c r="AN5916" t="s">
        <v>238</v>
      </c>
      <c r="AO5916">
        <v>5</v>
      </c>
      <c r="AP5916" t="s">
        <v>246</v>
      </c>
      <c r="AQ5916" s="27">
        <v>41610</v>
      </c>
      <c r="AR5916" t="s">
        <v>240</v>
      </c>
      <c r="AS5916">
        <v>9</v>
      </c>
      <c r="AT5916" t="s">
        <v>269</v>
      </c>
      <c r="AU5916" s="27">
        <v>41610</v>
      </c>
    </row>
    <row r="5917" spans="1:47" x14ac:dyDescent="0.2">
      <c r="A5917">
        <v>5916</v>
      </c>
      <c r="B5917" t="s">
        <v>19863</v>
      </c>
      <c r="C5917" t="s">
        <v>17823</v>
      </c>
      <c r="D5917" t="s">
        <v>1841</v>
      </c>
      <c r="E5917" s="27">
        <v>41929</v>
      </c>
      <c r="F5917" t="s">
        <v>233</v>
      </c>
      <c r="G5917" s="27">
        <v>28795</v>
      </c>
      <c r="H5917">
        <v>37</v>
      </c>
      <c r="I5917" t="s">
        <v>244</v>
      </c>
      <c r="J5917" t="s">
        <v>250</v>
      </c>
      <c r="K5917">
        <v>0</v>
      </c>
      <c r="L5917">
        <v>9</v>
      </c>
      <c r="M5917">
        <v>0</v>
      </c>
      <c r="N5917">
        <v>0</v>
      </c>
      <c r="O5917">
        <v>22</v>
      </c>
      <c r="P5917">
        <v>-1</v>
      </c>
      <c r="Q5917" s="28">
        <v>41928.394444444442</v>
      </c>
      <c r="R5917" s="28">
        <v>41930.128472222219</v>
      </c>
      <c r="S5917" t="s">
        <v>19864</v>
      </c>
      <c r="U5917" s="27">
        <v>41868</v>
      </c>
      <c r="V5917">
        <v>61</v>
      </c>
      <c r="W5917" t="s">
        <v>36</v>
      </c>
      <c r="X5917" t="s">
        <v>274</v>
      </c>
      <c r="Y5917">
        <v>1</v>
      </c>
      <c r="AA5917" t="s">
        <v>19865</v>
      </c>
      <c r="AB5917" t="s">
        <v>36</v>
      </c>
      <c r="AC5917">
        <v>57</v>
      </c>
      <c r="AD5917" s="27">
        <v>42050</v>
      </c>
      <c r="AE5917" t="s">
        <v>412</v>
      </c>
      <c r="AF5917" s="27">
        <v>42107</v>
      </c>
      <c r="AG5917" s="27">
        <v>42179</v>
      </c>
      <c r="AH5917">
        <v>0</v>
      </c>
      <c r="AN5917" t="s">
        <v>238</v>
      </c>
      <c r="AO5917">
        <v>4</v>
      </c>
      <c r="AP5917" t="s">
        <v>239</v>
      </c>
      <c r="AQ5917" s="27">
        <v>41929</v>
      </c>
      <c r="AR5917" t="s">
        <v>240</v>
      </c>
      <c r="AS5917">
        <v>9</v>
      </c>
      <c r="AT5917" t="s">
        <v>269</v>
      </c>
      <c r="AU5917" s="27">
        <v>41929</v>
      </c>
    </row>
    <row r="5918" spans="1:47" x14ac:dyDescent="0.2">
      <c r="A5918">
        <v>5917</v>
      </c>
      <c r="B5918" t="s">
        <v>19866</v>
      </c>
      <c r="C5918" t="s">
        <v>1119</v>
      </c>
      <c r="D5918" t="s">
        <v>19867</v>
      </c>
      <c r="E5918" s="27">
        <v>41371</v>
      </c>
      <c r="F5918" t="s">
        <v>233</v>
      </c>
      <c r="G5918" s="27">
        <v>30666</v>
      </c>
      <c r="H5918">
        <v>32</v>
      </c>
      <c r="I5918" t="s">
        <v>244</v>
      </c>
      <c r="J5918" t="s">
        <v>250</v>
      </c>
      <c r="K5918">
        <v>0</v>
      </c>
      <c r="L5918">
        <v>4</v>
      </c>
      <c r="M5918">
        <v>0</v>
      </c>
      <c r="N5918">
        <v>0</v>
      </c>
      <c r="O5918">
        <v>1</v>
      </c>
      <c r="P5918">
        <v>-1</v>
      </c>
      <c r="Q5918" s="28">
        <v>41370.232638888891</v>
      </c>
      <c r="R5918" s="28">
        <v>41374.209722222222</v>
      </c>
      <c r="S5918" t="s">
        <v>19868</v>
      </c>
      <c r="T5918" s="27">
        <v>41370</v>
      </c>
      <c r="V5918">
        <v>1</v>
      </c>
      <c r="W5918" t="s">
        <v>36</v>
      </c>
      <c r="X5918" t="s">
        <v>5947</v>
      </c>
      <c r="Y5918">
        <v>1</v>
      </c>
      <c r="AA5918" t="s">
        <v>19869</v>
      </c>
      <c r="AB5918" t="s">
        <v>32</v>
      </c>
      <c r="AC5918">
        <v>1</v>
      </c>
      <c r="AD5918" s="27">
        <v>41510</v>
      </c>
      <c r="AE5918" t="s">
        <v>19870</v>
      </c>
      <c r="AF5918" s="27">
        <v>41511</v>
      </c>
      <c r="AG5918" s="27">
        <v>41569</v>
      </c>
      <c r="AH5918">
        <v>1</v>
      </c>
      <c r="AJ5918" t="s">
        <v>19869</v>
      </c>
      <c r="AK5918" t="s">
        <v>366</v>
      </c>
      <c r="AL5918" s="27">
        <v>41510</v>
      </c>
      <c r="AM5918" t="s">
        <v>19870</v>
      </c>
      <c r="AN5918" t="s">
        <v>238</v>
      </c>
      <c r="AO5918">
        <v>2</v>
      </c>
      <c r="AP5918" t="s">
        <v>239</v>
      </c>
      <c r="AQ5918" s="27">
        <v>41371</v>
      </c>
      <c r="AR5918" t="s">
        <v>240</v>
      </c>
      <c r="AS5918">
        <v>4</v>
      </c>
      <c r="AT5918" t="s">
        <v>239</v>
      </c>
      <c r="AU5918" s="27">
        <v>41371</v>
      </c>
    </row>
    <row r="5919" spans="1:47" x14ac:dyDescent="0.2">
      <c r="A5919">
        <v>5918</v>
      </c>
      <c r="B5919" t="s">
        <v>19871</v>
      </c>
      <c r="C5919" t="s">
        <v>637</v>
      </c>
      <c r="D5919" t="s">
        <v>14315</v>
      </c>
      <c r="E5919" s="27">
        <v>41837</v>
      </c>
      <c r="F5919" t="s">
        <v>233</v>
      </c>
      <c r="G5919" s="27">
        <v>28496</v>
      </c>
      <c r="H5919">
        <v>38</v>
      </c>
      <c r="I5919" t="s">
        <v>244</v>
      </c>
      <c r="J5919" t="s">
        <v>250</v>
      </c>
      <c r="K5919">
        <v>0</v>
      </c>
      <c r="L5919">
        <v>7</v>
      </c>
      <c r="M5919">
        <v>0</v>
      </c>
      <c r="N5919">
        <v>0</v>
      </c>
      <c r="O5919">
        <v>2</v>
      </c>
      <c r="P5919">
        <v>43</v>
      </c>
      <c r="Q5919" s="28">
        <v>41880.40902777778</v>
      </c>
      <c r="R5919" s="28">
        <v>41887.085416666669</v>
      </c>
      <c r="S5919" t="s">
        <v>19872</v>
      </c>
      <c r="U5919" s="27">
        <v>41771</v>
      </c>
      <c r="V5919">
        <v>66</v>
      </c>
      <c r="W5919" t="s">
        <v>36</v>
      </c>
      <c r="X5919" t="s">
        <v>274</v>
      </c>
      <c r="Y5919">
        <v>1</v>
      </c>
      <c r="AA5919" t="s">
        <v>19873</v>
      </c>
      <c r="AB5919" t="s">
        <v>36</v>
      </c>
      <c r="AC5919">
        <v>0</v>
      </c>
      <c r="AD5919" s="27">
        <v>42092</v>
      </c>
      <c r="AE5919" t="s">
        <v>474</v>
      </c>
      <c r="AF5919" s="27">
        <v>42092</v>
      </c>
      <c r="AG5919" s="27">
        <v>42115</v>
      </c>
      <c r="AH5919">
        <v>1</v>
      </c>
      <c r="AJ5919" t="s">
        <v>19873</v>
      </c>
      <c r="AK5919" t="s">
        <v>462</v>
      </c>
      <c r="AL5919" s="27">
        <v>42092</v>
      </c>
      <c r="AM5919" t="s">
        <v>279</v>
      </c>
      <c r="AN5919" t="s">
        <v>238</v>
      </c>
      <c r="AO5919">
        <v>4</v>
      </c>
      <c r="AP5919" t="s">
        <v>239</v>
      </c>
      <c r="AQ5919" s="27">
        <v>41837</v>
      </c>
      <c r="AR5919" t="s">
        <v>240</v>
      </c>
      <c r="AS5919">
        <v>7</v>
      </c>
      <c r="AT5919" t="s">
        <v>246</v>
      </c>
      <c r="AU5919" s="27">
        <v>41837</v>
      </c>
    </row>
    <row r="5920" spans="1:47" x14ac:dyDescent="0.2">
      <c r="A5920">
        <v>5919</v>
      </c>
      <c r="B5920" t="s">
        <v>19874</v>
      </c>
      <c r="C5920" t="s">
        <v>19875</v>
      </c>
      <c r="D5920" t="s">
        <v>3497</v>
      </c>
      <c r="E5920" s="27">
        <v>41333</v>
      </c>
      <c r="F5920" t="s">
        <v>233</v>
      </c>
      <c r="G5920" s="27">
        <v>29621</v>
      </c>
      <c r="H5920">
        <v>35</v>
      </c>
      <c r="I5920" t="s">
        <v>244</v>
      </c>
      <c r="J5920" t="s">
        <v>250</v>
      </c>
      <c r="K5920">
        <v>0</v>
      </c>
      <c r="L5920">
        <v>7</v>
      </c>
      <c r="M5920">
        <v>0</v>
      </c>
      <c r="N5920">
        <v>0</v>
      </c>
      <c r="O5920">
        <v>0</v>
      </c>
      <c r="W5920" t="s">
        <v>237</v>
      </c>
      <c r="Y5920">
        <v>-1</v>
      </c>
      <c r="AB5920" t="s">
        <v>237</v>
      </c>
      <c r="AH5920">
        <v>0</v>
      </c>
      <c r="AN5920" t="s">
        <v>238</v>
      </c>
      <c r="AO5920">
        <v>6</v>
      </c>
      <c r="AP5920" t="s">
        <v>246</v>
      </c>
      <c r="AQ5920" s="27">
        <v>41333</v>
      </c>
      <c r="AR5920" t="s">
        <v>240</v>
      </c>
      <c r="AS5920">
        <v>7</v>
      </c>
      <c r="AT5920" t="s">
        <v>246</v>
      </c>
      <c r="AU5920" s="27">
        <v>41333</v>
      </c>
    </row>
    <row r="5921" spans="1:47" x14ac:dyDescent="0.2">
      <c r="A5921">
        <v>5920</v>
      </c>
      <c r="B5921" t="s">
        <v>19876</v>
      </c>
      <c r="C5921" t="s">
        <v>3191</v>
      </c>
      <c r="D5921" t="s">
        <v>2520</v>
      </c>
      <c r="E5921" s="27">
        <v>41813</v>
      </c>
      <c r="F5921" t="s">
        <v>233</v>
      </c>
      <c r="G5921" s="27">
        <v>24123</v>
      </c>
      <c r="H5921">
        <v>50</v>
      </c>
      <c r="I5921" t="s">
        <v>234</v>
      </c>
      <c r="J5921" t="s">
        <v>250</v>
      </c>
      <c r="K5921">
        <v>0</v>
      </c>
      <c r="L5921">
        <v>1</v>
      </c>
      <c r="M5921">
        <v>0</v>
      </c>
      <c r="N5921">
        <v>0</v>
      </c>
      <c r="O5921">
        <v>0</v>
      </c>
      <c r="W5921" t="s">
        <v>237</v>
      </c>
      <c r="Y5921">
        <v>-1</v>
      </c>
      <c r="AB5921" t="s">
        <v>237</v>
      </c>
      <c r="AH5921">
        <v>0</v>
      </c>
      <c r="AN5921" t="s">
        <v>238</v>
      </c>
      <c r="AO5921">
        <v>1</v>
      </c>
      <c r="AP5921" t="s">
        <v>239</v>
      </c>
      <c r="AQ5921" s="27">
        <v>41813</v>
      </c>
      <c r="AR5921" t="s">
        <v>240</v>
      </c>
      <c r="AS5921">
        <v>1</v>
      </c>
      <c r="AT5921" t="s">
        <v>239</v>
      </c>
      <c r="AU5921" s="27">
        <v>41813</v>
      </c>
    </row>
    <row r="5922" spans="1:47" x14ac:dyDescent="0.2">
      <c r="A5922">
        <v>5921</v>
      </c>
      <c r="B5922" t="s">
        <v>19877</v>
      </c>
      <c r="C5922" t="s">
        <v>1761</v>
      </c>
      <c r="D5922" t="s">
        <v>19878</v>
      </c>
      <c r="E5922" s="27">
        <v>41357</v>
      </c>
      <c r="F5922" t="s">
        <v>233</v>
      </c>
      <c r="G5922" s="27">
        <v>23385</v>
      </c>
      <c r="H5922">
        <v>52</v>
      </c>
      <c r="I5922" t="s">
        <v>234</v>
      </c>
      <c r="J5922" t="s">
        <v>245</v>
      </c>
      <c r="K5922">
        <v>0</v>
      </c>
      <c r="L5922">
        <v>3</v>
      </c>
      <c r="M5922">
        <v>0</v>
      </c>
      <c r="N5922">
        <v>0</v>
      </c>
      <c r="O5922">
        <v>4</v>
      </c>
      <c r="P5922">
        <v>-1</v>
      </c>
      <c r="Q5922" s="28">
        <v>41356.373611111114</v>
      </c>
      <c r="R5922" s="28">
        <v>41358.059027777781</v>
      </c>
      <c r="S5922" t="s">
        <v>19879</v>
      </c>
      <c r="T5922" s="27">
        <v>41356</v>
      </c>
      <c r="V5922">
        <v>1</v>
      </c>
      <c r="W5922" t="s">
        <v>36</v>
      </c>
      <c r="X5922" t="s">
        <v>1884</v>
      </c>
      <c r="Y5922">
        <v>1</v>
      </c>
      <c r="AA5922" t="s">
        <v>19880</v>
      </c>
      <c r="AB5922" t="s">
        <v>36</v>
      </c>
      <c r="AC5922">
        <v>0</v>
      </c>
      <c r="AD5922" s="27">
        <v>41459</v>
      </c>
      <c r="AE5922" t="s">
        <v>6556</v>
      </c>
      <c r="AF5922" s="27">
        <v>41459</v>
      </c>
      <c r="AG5922" s="27">
        <v>41460</v>
      </c>
      <c r="AH5922">
        <v>0</v>
      </c>
      <c r="AN5922" t="s">
        <v>238</v>
      </c>
      <c r="AO5922">
        <v>2</v>
      </c>
      <c r="AP5922" t="s">
        <v>239</v>
      </c>
      <c r="AQ5922" s="27">
        <v>41357</v>
      </c>
      <c r="AR5922" t="s">
        <v>240</v>
      </c>
      <c r="AS5922">
        <v>3</v>
      </c>
      <c r="AT5922" t="s">
        <v>239</v>
      </c>
      <c r="AU5922" s="27">
        <v>41357</v>
      </c>
    </row>
    <row r="5923" spans="1:47" x14ac:dyDescent="0.2">
      <c r="A5923">
        <v>5922</v>
      </c>
      <c r="B5923" t="s">
        <v>19881</v>
      </c>
      <c r="C5923" t="s">
        <v>19882</v>
      </c>
      <c r="D5923" t="s">
        <v>1110</v>
      </c>
      <c r="E5923" s="27">
        <v>41833</v>
      </c>
      <c r="F5923" t="s">
        <v>294</v>
      </c>
      <c r="G5923" s="27">
        <v>23347</v>
      </c>
      <c r="H5923">
        <v>52</v>
      </c>
      <c r="I5923" t="s">
        <v>234</v>
      </c>
      <c r="J5923" t="s">
        <v>250</v>
      </c>
      <c r="K5923">
        <v>0</v>
      </c>
      <c r="L5923">
        <v>1</v>
      </c>
      <c r="M5923">
        <v>0</v>
      </c>
      <c r="N5923">
        <v>0</v>
      </c>
      <c r="O5923">
        <v>1</v>
      </c>
      <c r="P5923">
        <v>-1</v>
      </c>
      <c r="Q5923" s="28">
        <v>41832.296527777777</v>
      </c>
      <c r="R5923" s="28">
        <v>41898.384027777778</v>
      </c>
      <c r="S5923" t="s">
        <v>19883</v>
      </c>
      <c r="U5923" s="27">
        <v>41832</v>
      </c>
      <c r="V5923">
        <v>1</v>
      </c>
      <c r="W5923" t="s">
        <v>32</v>
      </c>
      <c r="X5923" t="s">
        <v>274</v>
      </c>
      <c r="Y5923">
        <v>0</v>
      </c>
      <c r="AB5923" t="s">
        <v>237</v>
      </c>
      <c r="AH5923">
        <v>0</v>
      </c>
      <c r="AN5923" t="s">
        <v>238</v>
      </c>
      <c r="AO5923">
        <v>1</v>
      </c>
      <c r="AP5923" t="s">
        <v>239</v>
      </c>
      <c r="AQ5923" s="27">
        <v>41833</v>
      </c>
      <c r="AR5923" t="s">
        <v>240</v>
      </c>
      <c r="AS5923">
        <v>1</v>
      </c>
      <c r="AT5923" t="s">
        <v>239</v>
      </c>
      <c r="AU5923" s="27">
        <v>41833</v>
      </c>
    </row>
    <row r="5924" spans="1:47" x14ac:dyDescent="0.2">
      <c r="A5924">
        <v>5923</v>
      </c>
      <c r="B5924" t="s">
        <v>19884</v>
      </c>
      <c r="C5924" t="s">
        <v>6987</v>
      </c>
      <c r="D5924" t="s">
        <v>3744</v>
      </c>
      <c r="E5924" s="27">
        <v>41505</v>
      </c>
      <c r="F5924" t="s">
        <v>233</v>
      </c>
      <c r="G5924" s="27">
        <v>31619</v>
      </c>
      <c r="H5924">
        <v>29</v>
      </c>
      <c r="I5924" t="s">
        <v>244</v>
      </c>
      <c r="J5924" t="s">
        <v>245</v>
      </c>
      <c r="K5924">
        <v>0</v>
      </c>
      <c r="L5924">
        <v>2</v>
      </c>
      <c r="M5924">
        <v>0</v>
      </c>
      <c r="N5924">
        <v>0</v>
      </c>
      <c r="O5924">
        <v>2</v>
      </c>
      <c r="P5924">
        <v>-1</v>
      </c>
      <c r="Q5924" s="28">
        <v>41504.34652777778</v>
      </c>
      <c r="R5924" s="28">
        <v>41508.15625</v>
      </c>
      <c r="S5924" t="s">
        <v>19885</v>
      </c>
      <c r="T5924" s="27">
        <v>41504</v>
      </c>
      <c r="V5924">
        <v>1</v>
      </c>
      <c r="W5924" t="s">
        <v>32</v>
      </c>
      <c r="X5924" t="s">
        <v>254</v>
      </c>
      <c r="Y5924">
        <v>0</v>
      </c>
      <c r="AB5924" t="s">
        <v>237</v>
      </c>
      <c r="AH5924">
        <v>0</v>
      </c>
      <c r="AN5924" t="s">
        <v>238</v>
      </c>
      <c r="AO5924">
        <v>3</v>
      </c>
      <c r="AP5924" t="s">
        <v>239</v>
      </c>
      <c r="AQ5924" s="27">
        <v>41505</v>
      </c>
      <c r="AR5924" t="s">
        <v>240</v>
      </c>
      <c r="AS5924">
        <v>2</v>
      </c>
      <c r="AT5924" t="s">
        <v>239</v>
      </c>
      <c r="AU5924" s="27">
        <v>41505</v>
      </c>
    </row>
    <row r="5925" spans="1:47" x14ac:dyDescent="0.2">
      <c r="A5925">
        <v>5924</v>
      </c>
      <c r="B5925" t="s">
        <v>19886</v>
      </c>
      <c r="C5925" t="s">
        <v>19887</v>
      </c>
      <c r="D5925" t="s">
        <v>19888</v>
      </c>
      <c r="E5925" s="27">
        <v>41499</v>
      </c>
      <c r="F5925" t="s">
        <v>233</v>
      </c>
      <c r="G5925" s="27">
        <v>32056</v>
      </c>
      <c r="H5925">
        <v>28</v>
      </c>
      <c r="I5925" t="s">
        <v>244</v>
      </c>
      <c r="J5925" t="s">
        <v>250</v>
      </c>
      <c r="K5925">
        <v>0</v>
      </c>
      <c r="L5925">
        <v>3</v>
      </c>
      <c r="M5925">
        <v>0</v>
      </c>
      <c r="N5925">
        <v>0</v>
      </c>
      <c r="O5925">
        <v>7</v>
      </c>
      <c r="S5925" t="s">
        <v>19889</v>
      </c>
      <c r="T5925" s="27">
        <v>41260</v>
      </c>
      <c r="V5925">
        <v>239</v>
      </c>
      <c r="W5925" t="s">
        <v>36</v>
      </c>
      <c r="X5925" t="s">
        <v>474</v>
      </c>
      <c r="Y5925">
        <v>1</v>
      </c>
      <c r="AA5925" t="s">
        <v>19890</v>
      </c>
      <c r="AB5925" t="s">
        <v>32</v>
      </c>
      <c r="AD5925" s="27">
        <v>41902</v>
      </c>
      <c r="AE5925" t="s">
        <v>383</v>
      </c>
      <c r="AH5925">
        <v>1</v>
      </c>
      <c r="AJ5925" t="s">
        <v>19890</v>
      </c>
      <c r="AK5925" t="s">
        <v>255</v>
      </c>
      <c r="AL5925" s="27">
        <v>41902</v>
      </c>
      <c r="AM5925" t="s">
        <v>383</v>
      </c>
      <c r="AN5925" t="s">
        <v>238</v>
      </c>
      <c r="AO5925">
        <v>2</v>
      </c>
      <c r="AP5925" t="s">
        <v>239</v>
      </c>
      <c r="AQ5925" s="27">
        <v>41499</v>
      </c>
      <c r="AR5925" t="s">
        <v>240</v>
      </c>
      <c r="AS5925">
        <v>3</v>
      </c>
      <c r="AT5925" t="s">
        <v>239</v>
      </c>
      <c r="AU5925" s="27">
        <v>41499</v>
      </c>
    </row>
    <row r="5926" spans="1:47" x14ac:dyDescent="0.2">
      <c r="A5926">
        <v>5925</v>
      </c>
      <c r="B5926" t="s">
        <v>19891</v>
      </c>
      <c r="C5926" t="s">
        <v>918</v>
      </c>
      <c r="D5926" t="s">
        <v>19892</v>
      </c>
      <c r="E5926" s="27">
        <v>41852</v>
      </c>
      <c r="F5926" t="s">
        <v>233</v>
      </c>
      <c r="G5926" s="27">
        <v>19439</v>
      </c>
      <c r="H5926">
        <v>63</v>
      </c>
      <c r="I5926" t="s">
        <v>234</v>
      </c>
      <c r="J5926" t="s">
        <v>245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-1</v>
      </c>
      <c r="Q5926" s="28">
        <v>41851.193749999999</v>
      </c>
      <c r="R5926" s="28">
        <v>41873.481944444444</v>
      </c>
      <c r="S5926" t="s">
        <v>19893</v>
      </c>
      <c r="T5926" s="27">
        <v>41851</v>
      </c>
      <c r="V5926">
        <v>1</v>
      </c>
      <c r="W5926" t="s">
        <v>32</v>
      </c>
      <c r="X5926" t="s">
        <v>608</v>
      </c>
      <c r="Y5926">
        <v>0</v>
      </c>
      <c r="AB5926" t="s">
        <v>237</v>
      </c>
      <c r="AH5926">
        <v>0</v>
      </c>
      <c r="AN5926" t="s">
        <v>238</v>
      </c>
      <c r="AO5926">
        <v>1</v>
      </c>
      <c r="AP5926" t="s">
        <v>239</v>
      </c>
      <c r="AQ5926" s="27">
        <v>41852</v>
      </c>
      <c r="AR5926" t="s">
        <v>240</v>
      </c>
      <c r="AS5926">
        <v>1</v>
      </c>
      <c r="AT5926" t="s">
        <v>239</v>
      </c>
      <c r="AU5926" s="27">
        <v>41852</v>
      </c>
    </row>
    <row r="5927" spans="1:47" x14ac:dyDescent="0.2">
      <c r="A5927">
        <v>5926</v>
      </c>
      <c r="B5927" t="s">
        <v>19894</v>
      </c>
      <c r="C5927" t="s">
        <v>6043</v>
      </c>
      <c r="D5927" t="s">
        <v>16807</v>
      </c>
      <c r="E5927" s="27">
        <v>41277</v>
      </c>
      <c r="F5927" t="s">
        <v>233</v>
      </c>
      <c r="G5927" s="27">
        <v>24393</v>
      </c>
      <c r="H5927">
        <v>49</v>
      </c>
      <c r="I5927" t="s">
        <v>234</v>
      </c>
      <c r="J5927" t="s">
        <v>250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 s="28">
        <v>41277.123611111114</v>
      </c>
      <c r="R5927" s="28">
        <v>41277.315972222219</v>
      </c>
      <c r="S5927" t="s">
        <v>19895</v>
      </c>
      <c r="T5927" s="27">
        <v>41277</v>
      </c>
      <c r="V5927">
        <v>0</v>
      </c>
      <c r="W5927" t="s">
        <v>36</v>
      </c>
      <c r="X5927" t="s">
        <v>7082</v>
      </c>
      <c r="Y5927">
        <v>0</v>
      </c>
      <c r="AB5927" t="s">
        <v>237</v>
      </c>
      <c r="AH5927">
        <v>0</v>
      </c>
      <c r="AN5927" t="s">
        <v>238</v>
      </c>
      <c r="AO5927">
        <v>1</v>
      </c>
      <c r="AP5927" t="s">
        <v>239</v>
      </c>
      <c r="AQ5927" s="27">
        <v>41277</v>
      </c>
      <c r="AR5927" t="s">
        <v>240</v>
      </c>
      <c r="AS5927">
        <v>1</v>
      </c>
      <c r="AT5927" t="s">
        <v>239</v>
      </c>
      <c r="AU5927" s="27">
        <v>41277</v>
      </c>
    </row>
    <row r="5928" spans="1:47" x14ac:dyDescent="0.2">
      <c r="A5928">
        <v>5927</v>
      </c>
      <c r="B5928" t="s">
        <v>19896</v>
      </c>
      <c r="C5928" t="s">
        <v>1192</v>
      </c>
      <c r="D5928" t="s">
        <v>9782</v>
      </c>
      <c r="E5928" s="27">
        <v>41928</v>
      </c>
      <c r="F5928" t="s">
        <v>233</v>
      </c>
      <c r="G5928" s="27">
        <v>34991</v>
      </c>
      <c r="H5928">
        <v>20</v>
      </c>
      <c r="I5928" t="s">
        <v>259</v>
      </c>
      <c r="J5928" t="s">
        <v>250</v>
      </c>
      <c r="K5928">
        <v>0</v>
      </c>
      <c r="L5928">
        <v>3</v>
      </c>
      <c r="M5928">
        <v>0</v>
      </c>
      <c r="N5928">
        <v>1</v>
      </c>
      <c r="O5928">
        <v>0</v>
      </c>
      <c r="P5928">
        <v>-1</v>
      </c>
      <c r="Q5928" s="28">
        <v>41927.467361111114</v>
      </c>
      <c r="R5928" s="28">
        <v>41928.097222222219</v>
      </c>
      <c r="S5928" t="s">
        <v>19897</v>
      </c>
      <c r="T5928" s="27">
        <v>41927</v>
      </c>
      <c r="V5928">
        <v>1</v>
      </c>
      <c r="W5928" t="s">
        <v>32</v>
      </c>
      <c r="X5928" t="s">
        <v>300</v>
      </c>
      <c r="Y5928">
        <v>0</v>
      </c>
      <c r="AB5928" t="s">
        <v>237</v>
      </c>
      <c r="AH5928">
        <v>0</v>
      </c>
      <c r="AN5928" t="s">
        <v>238</v>
      </c>
      <c r="AO5928">
        <v>5</v>
      </c>
      <c r="AP5928" t="s">
        <v>246</v>
      </c>
      <c r="AQ5928" s="27">
        <v>41928</v>
      </c>
      <c r="AR5928" t="s">
        <v>240</v>
      </c>
      <c r="AS5928">
        <v>3</v>
      </c>
      <c r="AT5928" t="s">
        <v>239</v>
      </c>
      <c r="AU5928" s="27">
        <v>41928</v>
      </c>
    </row>
    <row r="5929" spans="1:47" x14ac:dyDescent="0.2">
      <c r="A5929">
        <v>5928</v>
      </c>
      <c r="B5929" t="s">
        <v>19898</v>
      </c>
      <c r="C5929" t="s">
        <v>2390</v>
      </c>
      <c r="D5929" t="s">
        <v>5247</v>
      </c>
      <c r="E5929" s="27">
        <v>41674</v>
      </c>
      <c r="F5929" t="s">
        <v>233</v>
      </c>
      <c r="G5929" s="27">
        <v>23957</v>
      </c>
      <c r="H5929">
        <v>50</v>
      </c>
      <c r="I5929" t="s">
        <v>234</v>
      </c>
      <c r="J5929" t="s">
        <v>245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-2</v>
      </c>
      <c r="Q5929" s="28">
        <v>41672.212500000001</v>
      </c>
      <c r="R5929" s="28">
        <v>41674.50277777778</v>
      </c>
      <c r="S5929" t="s">
        <v>19899</v>
      </c>
      <c r="T5929" s="27">
        <v>41672</v>
      </c>
      <c r="V5929">
        <v>2</v>
      </c>
      <c r="W5929" t="s">
        <v>32</v>
      </c>
      <c r="X5929" t="s">
        <v>1546</v>
      </c>
      <c r="Y5929">
        <v>0</v>
      </c>
      <c r="AB5929" t="s">
        <v>237</v>
      </c>
      <c r="AH5929">
        <v>0</v>
      </c>
      <c r="AN5929" t="s">
        <v>238</v>
      </c>
      <c r="AO5929">
        <v>1</v>
      </c>
      <c r="AP5929" t="s">
        <v>239</v>
      </c>
      <c r="AQ5929" s="27">
        <v>41674</v>
      </c>
      <c r="AR5929" t="s">
        <v>240</v>
      </c>
      <c r="AS5929">
        <v>1</v>
      </c>
      <c r="AT5929" t="s">
        <v>239</v>
      </c>
      <c r="AU5929" s="27">
        <v>41674</v>
      </c>
    </row>
    <row r="5930" spans="1:47" x14ac:dyDescent="0.2">
      <c r="A5930">
        <v>5929</v>
      </c>
      <c r="B5930" t="s">
        <v>19900</v>
      </c>
      <c r="C5930" t="s">
        <v>1438</v>
      </c>
      <c r="D5930" t="s">
        <v>19901</v>
      </c>
      <c r="E5930" s="27">
        <v>41570</v>
      </c>
      <c r="F5930" t="s">
        <v>233</v>
      </c>
      <c r="G5930" s="27">
        <v>32868</v>
      </c>
      <c r="H5930">
        <v>26</v>
      </c>
      <c r="I5930" t="s">
        <v>244</v>
      </c>
      <c r="J5930" t="s">
        <v>245</v>
      </c>
      <c r="K5930">
        <v>0</v>
      </c>
      <c r="L5930">
        <v>2</v>
      </c>
      <c r="M5930">
        <v>0</v>
      </c>
      <c r="N5930">
        <v>0</v>
      </c>
      <c r="O5930">
        <v>2</v>
      </c>
      <c r="P5930">
        <v>0</v>
      </c>
      <c r="Q5930" s="28">
        <v>41570.520138888889</v>
      </c>
      <c r="R5930" s="28">
        <v>41570.347916666666</v>
      </c>
      <c r="S5930" t="s">
        <v>19902</v>
      </c>
      <c r="T5930" s="27">
        <v>41569</v>
      </c>
      <c r="V5930">
        <v>1</v>
      </c>
      <c r="W5930" t="s">
        <v>32</v>
      </c>
      <c r="X5930" t="s">
        <v>5308</v>
      </c>
      <c r="Y5930">
        <v>1</v>
      </c>
      <c r="AA5930" t="s">
        <v>19903</v>
      </c>
      <c r="AB5930" t="s">
        <v>36</v>
      </c>
      <c r="AD5930" s="27">
        <v>41715</v>
      </c>
      <c r="AE5930" t="s">
        <v>324</v>
      </c>
      <c r="AH5930">
        <v>0</v>
      </c>
      <c r="AN5930" t="s">
        <v>238</v>
      </c>
      <c r="AO5930">
        <v>3</v>
      </c>
      <c r="AP5930" t="s">
        <v>239</v>
      </c>
      <c r="AQ5930" s="27">
        <v>41570</v>
      </c>
      <c r="AR5930" t="s">
        <v>240</v>
      </c>
      <c r="AS5930">
        <v>2</v>
      </c>
      <c r="AT5930" t="s">
        <v>239</v>
      </c>
      <c r="AU5930" s="27">
        <v>41570</v>
      </c>
    </row>
    <row r="5931" spans="1:47" x14ac:dyDescent="0.2">
      <c r="A5931">
        <v>5930</v>
      </c>
      <c r="B5931" t="s">
        <v>19904</v>
      </c>
      <c r="C5931" t="s">
        <v>2229</v>
      </c>
      <c r="D5931" t="s">
        <v>19905</v>
      </c>
      <c r="E5931" s="27">
        <v>42004</v>
      </c>
      <c r="F5931" t="s">
        <v>294</v>
      </c>
      <c r="G5931" s="27">
        <v>30049</v>
      </c>
      <c r="H5931">
        <v>34</v>
      </c>
      <c r="I5931" t="s">
        <v>244</v>
      </c>
      <c r="J5931" t="s">
        <v>245</v>
      </c>
      <c r="K5931">
        <v>0</v>
      </c>
      <c r="L5931">
        <v>8</v>
      </c>
      <c r="M5931">
        <v>0</v>
      </c>
      <c r="N5931">
        <v>0</v>
      </c>
      <c r="O5931">
        <v>0</v>
      </c>
      <c r="P5931">
        <v>-1</v>
      </c>
      <c r="Q5931" s="28">
        <v>42003.206944444442</v>
      </c>
      <c r="R5931" s="28">
        <v>42034.454861111109</v>
      </c>
      <c r="S5931" t="s">
        <v>19906</v>
      </c>
      <c r="T5931" s="27">
        <v>42003</v>
      </c>
      <c r="V5931">
        <v>1</v>
      </c>
      <c r="W5931" t="s">
        <v>32</v>
      </c>
      <c r="X5931" t="s">
        <v>402</v>
      </c>
      <c r="Y5931">
        <v>1</v>
      </c>
      <c r="AA5931" t="s">
        <v>19907</v>
      </c>
      <c r="AB5931" t="s">
        <v>32</v>
      </c>
      <c r="AD5931" s="27">
        <v>42187</v>
      </c>
      <c r="AE5931" t="s">
        <v>402</v>
      </c>
      <c r="AH5931">
        <v>0</v>
      </c>
      <c r="AN5931" t="s">
        <v>238</v>
      </c>
      <c r="AO5931">
        <v>2</v>
      </c>
      <c r="AP5931" t="s">
        <v>239</v>
      </c>
      <c r="AQ5931" s="27">
        <v>42004</v>
      </c>
      <c r="AR5931" t="s">
        <v>240</v>
      </c>
      <c r="AS5931">
        <v>8</v>
      </c>
      <c r="AT5931" t="s">
        <v>269</v>
      </c>
      <c r="AU5931" s="27">
        <v>42004</v>
      </c>
    </row>
    <row r="5932" spans="1:47" x14ac:dyDescent="0.2">
      <c r="A5932">
        <v>5931</v>
      </c>
      <c r="B5932" t="s">
        <v>19908</v>
      </c>
      <c r="C5932" t="s">
        <v>1505</v>
      </c>
      <c r="D5932" t="s">
        <v>19909</v>
      </c>
      <c r="E5932" s="27">
        <v>41307</v>
      </c>
      <c r="F5932" t="s">
        <v>294</v>
      </c>
      <c r="G5932" s="27">
        <v>31993</v>
      </c>
      <c r="H5932">
        <v>28</v>
      </c>
      <c r="I5932" t="s">
        <v>244</v>
      </c>
      <c r="J5932" t="s">
        <v>245</v>
      </c>
      <c r="K5932">
        <v>0</v>
      </c>
      <c r="L5932">
        <v>7</v>
      </c>
      <c r="M5932">
        <v>0</v>
      </c>
      <c r="N5932">
        <v>0</v>
      </c>
      <c r="O5932">
        <v>1</v>
      </c>
      <c r="P5932">
        <v>-1</v>
      </c>
      <c r="Q5932" s="28">
        <v>41306.441666666666</v>
      </c>
      <c r="R5932" s="28">
        <v>41316.281944444447</v>
      </c>
      <c r="S5932" t="s">
        <v>19910</v>
      </c>
      <c r="U5932" s="27">
        <v>41306</v>
      </c>
      <c r="V5932">
        <v>1</v>
      </c>
      <c r="W5932" t="s">
        <v>32</v>
      </c>
      <c r="X5932" t="s">
        <v>274</v>
      </c>
      <c r="Y5932">
        <v>1</v>
      </c>
      <c r="AA5932" t="s">
        <v>19911</v>
      </c>
      <c r="AB5932" t="s">
        <v>32</v>
      </c>
      <c r="AC5932">
        <v>0</v>
      </c>
      <c r="AD5932" s="27">
        <v>42064</v>
      </c>
      <c r="AE5932" t="s">
        <v>359</v>
      </c>
      <c r="AF5932" s="27">
        <v>42064</v>
      </c>
      <c r="AG5932" s="27">
        <v>42065</v>
      </c>
      <c r="AH5932">
        <v>0</v>
      </c>
      <c r="AN5932" t="s">
        <v>238</v>
      </c>
      <c r="AO5932">
        <v>3</v>
      </c>
      <c r="AP5932" t="s">
        <v>239</v>
      </c>
      <c r="AQ5932" s="27">
        <v>41307</v>
      </c>
      <c r="AR5932" t="s">
        <v>240</v>
      </c>
      <c r="AS5932">
        <v>7</v>
      </c>
      <c r="AT5932" t="s">
        <v>246</v>
      </c>
      <c r="AU5932" s="27">
        <v>41307</v>
      </c>
    </row>
    <row r="5933" spans="1:47" x14ac:dyDescent="0.2">
      <c r="A5933">
        <v>5932</v>
      </c>
      <c r="B5933" t="s">
        <v>19912</v>
      </c>
      <c r="C5933" t="s">
        <v>242</v>
      </c>
      <c r="D5933" t="s">
        <v>19913</v>
      </c>
      <c r="E5933" s="27">
        <v>41610</v>
      </c>
      <c r="F5933" t="s">
        <v>233</v>
      </c>
      <c r="G5933" s="27">
        <v>29208</v>
      </c>
      <c r="H5933">
        <v>36</v>
      </c>
      <c r="I5933" t="s">
        <v>244</v>
      </c>
      <c r="J5933" t="s">
        <v>245</v>
      </c>
      <c r="K5933">
        <v>0</v>
      </c>
      <c r="L5933">
        <v>8</v>
      </c>
      <c r="M5933">
        <v>0</v>
      </c>
      <c r="N5933">
        <v>0</v>
      </c>
      <c r="O5933">
        <v>4</v>
      </c>
      <c r="P5933">
        <v>74</v>
      </c>
      <c r="Q5933" s="28">
        <v>41684.486805555556</v>
      </c>
      <c r="R5933" s="28">
        <v>41722.229166666664</v>
      </c>
      <c r="S5933" t="s">
        <v>19914</v>
      </c>
      <c r="T5933" s="27">
        <v>41452</v>
      </c>
      <c r="V5933">
        <v>158</v>
      </c>
      <c r="W5933" t="s">
        <v>32</v>
      </c>
      <c r="X5933" t="s">
        <v>1351</v>
      </c>
      <c r="Y5933">
        <v>1</v>
      </c>
      <c r="AA5933" t="s">
        <v>19915</v>
      </c>
      <c r="AB5933" t="s">
        <v>36</v>
      </c>
      <c r="AC5933">
        <v>115</v>
      </c>
      <c r="AD5933" s="27">
        <v>41773</v>
      </c>
      <c r="AE5933" t="s">
        <v>1508</v>
      </c>
      <c r="AF5933" s="27">
        <v>41888</v>
      </c>
      <c r="AG5933" s="27">
        <v>41919</v>
      </c>
      <c r="AH5933">
        <v>0</v>
      </c>
      <c r="AN5933" t="s">
        <v>238</v>
      </c>
      <c r="AO5933">
        <v>2</v>
      </c>
      <c r="AP5933" t="s">
        <v>239</v>
      </c>
      <c r="AQ5933" s="27">
        <v>41610</v>
      </c>
      <c r="AR5933" t="s">
        <v>240</v>
      </c>
      <c r="AS5933">
        <v>8</v>
      </c>
      <c r="AT5933" t="s">
        <v>269</v>
      </c>
      <c r="AU5933" s="27">
        <v>41610</v>
      </c>
    </row>
    <row r="5934" spans="1:47" x14ac:dyDescent="0.2">
      <c r="A5934">
        <v>5933</v>
      </c>
      <c r="B5934" t="s">
        <v>19916</v>
      </c>
      <c r="C5934" t="s">
        <v>1168</v>
      </c>
      <c r="D5934" t="s">
        <v>4215</v>
      </c>
      <c r="E5934" s="27">
        <v>41537</v>
      </c>
      <c r="F5934" t="s">
        <v>233</v>
      </c>
      <c r="G5934" s="27">
        <v>25715</v>
      </c>
      <c r="H5934">
        <v>45</v>
      </c>
      <c r="I5934" t="s">
        <v>234</v>
      </c>
      <c r="J5934" t="s">
        <v>250</v>
      </c>
      <c r="K5934">
        <v>0</v>
      </c>
      <c r="L5934">
        <v>2</v>
      </c>
      <c r="M5934">
        <v>0</v>
      </c>
      <c r="N5934">
        <v>0</v>
      </c>
      <c r="O5934">
        <v>1</v>
      </c>
      <c r="P5934">
        <v>-48</v>
      </c>
      <c r="Q5934" s="28">
        <v>41489.097222222219</v>
      </c>
      <c r="R5934" s="28">
        <v>41536.363888888889</v>
      </c>
      <c r="S5934" t="s">
        <v>19917</v>
      </c>
      <c r="T5934" s="27">
        <v>41488</v>
      </c>
      <c r="V5934">
        <v>49</v>
      </c>
      <c r="W5934" t="s">
        <v>32</v>
      </c>
      <c r="X5934" t="s">
        <v>974</v>
      </c>
      <c r="Y5934">
        <v>1</v>
      </c>
      <c r="AA5934" t="s">
        <v>19918</v>
      </c>
      <c r="AB5934" t="s">
        <v>36</v>
      </c>
      <c r="AC5934">
        <v>0</v>
      </c>
      <c r="AD5934" s="27">
        <v>41829</v>
      </c>
      <c r="AE5934" t="s">
        <v>6556</v>
      </c>
      <c r="AF5934" s="27">
        <v>41829</v>
      </c>
      <c r="AG5934" s="27">
        <v>41883</v>
      </c>
      <c r="AH5934">
        <v>0</v>
      </c>
      <c r="AN5934" t="s">
        <v>238</v>
      </c>
      <c r="AO5934">
        <v>1</v>
      </c>
      <c r="AP5934" t="s">
        <v>239</v>
      </c>
      <c r="AQ5934" s="27">
        <v>41537</v>
      </c>
      <c r="AR5934" t="s">
        <v>240</v>
      </c>
      <c r="AS5934">
        <v>2</v>
      </c>
      <c r="AT5934" t="s">
        <v>239</v>
      </c>
      <c r="AU5934" s="27">
        <v>41537</v>
      </c>
    </row>
    <row r="5935" spans="1:47" x14ac:dyDescent="0.2">
      <c r="A5935">
        <v>5934</v>
      </c>
      <c r="B5935" t="s">
        <v>19919</v>
      </c>
      <c r="C5935" t="s">
        <v>3443</v>
      </c>
      <c r="D5935" t="s">
        <v>4307</v>
      </c>
      <c r="E5935" s="27">
        <v>41345</v>
      </c>
      <c r="F5935" t="s">
        <v>233</v>
      </c>
      <c r="G5935" s="27">
        <v>31392</v>
      </c>
      <c r="H5935">
        <v>30</v>
      </c>
      <c r="I5935" t="s">
        <v>244</v>
      </c>
      <c r="J5935" t="s">
        <v>250</v>
      </c>
      <c r="K5935">
        <v>0</v>
      </c>
      <c r="L5935">
        <v>3</v>
      </c>
      <c r="M5935">
        <v>0</v>
      </c>
      <c r="N5935">
        <v>0</v>
      </c>
      <c r="O5935">
        <v>0</v>
      </c>
      <c r="P5935">
        <v>0</v>
      </c>
      <c r="Q5935" s="28">
        <v>41345.09652777778</v>
      </c>
      <c r="R5935" s="28">
        <v>41345.290277777778</v>
      </c>
      <c r="S5935" t="s">
        <v>19920</v>
      </c>
      <c r="T5935" s="27">
        <v>41345</v>
      </c>
      <c r="V5935">
        <v>0</v>
      </c>
      <c r="W5935" t="s">
        <v>32</v>
      </c>
      <c r="X5935" t="s">
        <v>348</v>
      </c>
      <c r="Y5935">
        <v>1</v>
      </c>
      <c r="AA5935" t="s">
        <v>19921</v>
      </c>
      <c r="AB5935" t="s">
        <v>36</v>
      </c>
      <c r="AC5935">
        <v>347</v>
      </c>
      <c r="AD5935" s="27">
        <v>41495</v>
      </c>
      <c r="AE5935" t="s">
        <v>1508</v>
      </c>
      <c r="AF5935" s="27">
        <v>41842</v>
      </c>
      <c r="AG5935" s="27">
        <v>41845</v>
      </c>
      <c r="AH5935">
        <v>0</v>
      </c>
      <c r="AN5935" t="s">
        <v>238</v>
      </c>
      <c r="AO5935">
        <v>2</v>
      </c>
      <c r="AP5935" t="s">
        <v>239</v>
      </c>
      <c r="AQ5935" s="27">
        <v>41345</v>
      </c>
      <c r="AR5935" t="s">
        <v>240</v>
      </c>
      <c r="AS5935">
        <v>3</v>
      </c>
      <c r="AT5935" t="s">
        <v>239</v>
      </c>
      <c r="AU5935" s="27">
        <v>41345</v>
      </c>
    </row>
    <row r="5936" spans="1:47" x14ac:dyDescent="0.2">
      <c r="A5936">
        <v>5935</v>
      </c>
      <c r="B5936" t="s">
        <v>19922</v>
      </c>
      <c r="C5936" t="s">
        <v>3619</v>
      </c>
      <c r="D5936" t="s">
        <v>2703</v>
      </c>
      <c r="E5936" s="27">
        <v>41689</v>
      </c>
      <c r="F5936" t="s">
        <v>233</v>
      </c>
      <c r="G5936" s="27">
        <v>33664</v>
      </c>
      <c r="H5936">
        <v>24</v>
      </c>
      <c r="I5936" t="s">
        <v>259</v>
      </c>
      <c r="J5936" t="s">
        <v>250</v>
      </c>
      <c r="K5936">
        <v>0</v>
      </c>
      <c r="L5936">
        <v>4</v>
      </c>
      <c r="M5936">
        <v>0</v>
      </c>
      <c r="N5936">
        <v>0</v>
      </c>
      <c r="O5936">
        <v>3</v>
      </c>
      <c r="P5936">
        <v>-1</v>
      </c>
      <c r="Q5936" s="28">
        <v>41688.206250000003</v>
      </c>
      <c r="R5936" s="28">
        <v>41690.100694444445</v>
      </c>
      <c r="S5936" t="s">
        <v>19923</v>
      </c>
      <c r="T5936" s="27">
        <v>41688</v>
      </c>
      <c r="V5936">
        <v>1</v>
      </c>
      <c r="W5936" t="s">
        <v>32</v>
      </c>
      <c r="X5936" t="s">
        <v>847</v>
      </c>
      <c r="Y5936">
        <v>1</v>
      </c>
      <c r="AA5936" t="s">
        <v>19924</v>
      </c>
      <c r="AB5936" t="s">
        <v>36</v>
      </c>
      <c r="AC5936">
        <v>0</v>
      </c>
      <c r="AD5936" s="27">
        <v>41939</v>
      </c>
      <c r="AE5936" t="s">
        <v>404</v>
      </c>
      <c r="AF5936" s="27">
        <v>41939</v>
      </c>
      <c r="AG5936" s="27">
        <v>41997</v>
      </c>
      <c r="AH5936">
        <v>0</v>
      </c>
      <c r="AN5936" t="s">
        <v>238</v>
      </c>
      <c r="AO5936">
        <v>4</v>
      </c>
      <c r="AP5936" t="s">
        <v>239</v>
      </c>
      <c r="AQ5936" s="27">
        <v>41689</v>
      </c>
      <c r="AR5936" t="s">
        <v>240</v>
      </c>
      <c r="AS5936">
        <v>4</v>
      </c>
      <c r="AT5936" t="s">
        <v>239</v>
      </c>
      <c r="AU5936" s="27">
        <v>41689</v>
      </c>
    </row>
    <row r="5937" spans="1:47" x14ac:dyDescent="0.2">
      <c r="A5937">
        <v>5936</v>
      </c>
      <c r="B5937" t="s">
        <v>19925</v>
      </c>
      <c r="C5937" t="s">
        <v>803</v>
      </c>
      <c r="D5937" t="s">
        <v>7070</v>
      </c>
      <c r="E5937" s="27">
        <v>41869</v>
      </c>
      <c r="F5937" t="s">
        <v>233</v>
      </c>
      <c r="G5937" s="27">
        <v>26337</v>
      </c>
      <c r="H5937">
        <v>44</v>
      </c>
      <c r="I5937" t="s">
        <v>244</v>
      </c>
      <c r="J5937" t="s">
        <v>250</v>
      </c>
      <c r="K5937">
        <v>0</v>
      </c>
      <c r="L5937">
        <v>6</v>
      </c>
      <c r="M5937">
        <v>0</v>
      </c>
      <c r="N5937">
        <v>0</v>
      </c>
      <c r="O5937">
        <v>0</v>
      </c>
      <c r="P5937">
        <v>-1</v>
      </c>
      <c r="Q5937" s="28">
        <v>41868.301388888889</v>
      </c>
      <c r="R5937" s="28">
        <v>41869.318055555559</v>
      </c>
      <c r="S5937" t="s">
        <v>19926</v>
      </c>
      <c r="T5937" s="27">
        <v>41868</v>
      </c>
      <c r="V5937">
        <v>1</v>
      </c>
      <c r="W5937" t="s">
        <v>36</v>
      </c>
      <c r="X5937" t="s">
        <v>279</v>
      </c>
      <c r="Y5937">
        <v>0</v>
      </c>
      <c r="AB5937" t="s">
        <v>237</v>
      </c>
      <c r="AH5937">
        <v>0</v>
      </c>
      <c r="AN5937" t="s">
        <v>238</v>
      </c>
      <c r="AO5937">
        <v>5</v>
      </c>
      <c r="AP5937" t="s">
        <v>246</v>
      </c>
      <c r="AQ5937" s="27">
        <v>41869</v>
      </c>
      <c r="AR5937" t="s">
        <v>240</v>
      </c>
      <c r="AS5937">
        <v>6</v>
      </c>
      <c r="AT5937" t="s">
        <v>246</v>
      </c>
      <c r="AU5937" s="27">
        <v>41869</v>
      </c>
    </row>
    <row r="5938" spans="1:47" x14ac:dyDescent="0.2">
      <c r="A5938">
        <v>5937</v>
      </c>
      <c r="B5938" t="s">
        <v>19927</v>
      </c>
      <c r="C5938" t="s">
        <v>1584</v>
      </c>
      <c r="D5938" t="s">
        <v>11463</v>
      </c>
      <c r="E5938" s="27">
        <v>41983</v>
      </c>
      <c r="F5938" t="s">
        <v>233</v>
      </c>
      <c r="G5938" s="27">
        <v>33190</v>
      </c>
      <c r="H5938">
        <v>25</v>
      </c>
      <c r="I5938" t="s">
        <v>244</v>
      </c>
      <c r="J5938" t="s">
        <v>250</v>
      </c>
      <c r="K5938">
        <v>0</v>
      </c>
      <c r="L5938">
        <v>2</v>
      </c>
      <c r="M5938">
        <v>0</v>
      </c>
      <c r="N5938">
        <v>0</v>
      </c>
      <c r="O5938">
        <v>0</v>
      </c>
      <c r="P5938">
        <v>0</v>
      </c>
      <c r="Q5938" s="28">
        <v>41983.080555555556</v>
      </c>
      <c r="R5938" s="28">
        <v>41983.333333333336</v>
      </c>
      <c r="S5938" t="s">
        <v>19928</v>
      </c>
      <c r="T5938" s="27">
        <v>41983</v>
      </c>
      <c r="V5938">
        <v>0</v>
      </c>
      <c r="W5938" t="s">
        <v>36</v>
      </c>
      <c r="X5938" t="s">
        <v>279</v>
      </c>
      <c r="Y5938">
        <v>1</v>
      </c>
      <c r="AA5938" t="s">
        <v>19929</v>
      </c>
      <c r="AB5938" t="s">
        <v>32</v>
      </c>
      <c r="AC5938">
        <v>-1</v>
      </c>
      <c r="AD5938" s="27">
        <v>42178</v>
      </c>
      <c r="AE5938" t="s">
        <v>1555</v>
      </c>
      <c r="AF5938" s="27">
        <v>42177</v>
      </c>
      <c r="AG5938" s="27">
        <v>42223</v>
      </c>
      <c r="AH5938">
        <v>1</v>
      </c>
      <c r="AJ5938" t="s">
        <v>19929</v>
      </c>
      <c r="AK5938" t="s">
        <v>255</v>
      </c>
      <c r="AL5938" s="27">
        <v>42178</v>
      </c>
      <c r="AM5938" t="s">
        <v>236</v>
      </c>
      <c r="AN5938" t="s">
        <v>238</v>
      </c>
      <c r="AO5938">
        <v>3</v>
      </c>
      <c r="AP5938" t="s">
        <v>239</v>
      </c>
      <c r="AQ5938" s="27">
        <v>41983</v>
      </c>
      <c r="AR5938" t="s">
        <v>240</v>
      </c>
      <c r="AS5938">
        <v>2</v>
      </c>
      <c r="AT5938" t="s">
        <v>239</v>
      </c>
      <c r="AU5938" s="27">
        <v>41983</v>
      </c>
    </row>
    <row r="5939" spans="1:47" x14ac:dyDescent="0.2">
      <c r="A5939">
        <v>5938</v>
      </c>
      <c r="B5939" t="s">
        <v>6353</v>
      </c>
      <c r="C5939" t="s">
        <v>3064</v>
      </c>
      <c r="D5939" t="s">
        <v>5448</v>
      </c>
      <c r="E5939" s="27">
        <v>41962</v>
      </c>
      <c r="F5939" t="s">
        <v>233</v>
      </c>
      <c r="G5939" s="27">
        <v>33236</v>
      </c>
      <c r="H5939">
        <v>25</v>
      </c>
      <c r="I5939" t="s">
        <v>244</v>
      </c>
      <c r="J5939" t="s">
        <v>250</v>
      </c>
      <c r="K5939">
        <v>0</v>
      </c>
      <c r="L5939">
        <v>3</v>
      </c>
      <c r="M5939">
        <v>0</v>
      </c>
      <c r="N5939">
        <v>0</v>
      </c>
      <c r="O5939">
        <v>4</v>
      </c>
      <c r="P5939">
        <v>-1</v>
      </c>
      <c r="Q5939" s="28">
        <v>41961.313888888886</v>
      </c>
      <c r="R5939" s="28">
        <v>41970.354166666664</v>
      </c>
      <c r="S5939" t="s">
        <v>19930</v>
      </c>
      <c r="T5939" s="27">
        <v>41961</v>
      </c>
      <c r="V5939">
        <v>1</v>
      </c>
      <c r="W5939" t="s">
        <v>36</v>
      </c>
      <c r="X5939" t="s">
        <v>279</v>
      </c>
      <c r="Y5939">
        <v>1</v>
      </c>
      <c r="AA5939" t="s">
        <v>19931</v>
      </c>
      <c r="AB5939" t="s">
        <v>36</v>
      </c>
      <c r="AC5939">
        <v>0</v>
      </c>
      <c r="AD5939" s="27">
        <v>42251</v>
      </c>
      <c r="AE5939" t="s">
        <v>279</v>
      </c>
      <c r="AF5939" s="27">
        <v>42251</v>
      </c>
      <c r="AG5939" s="27">
        <v>42252</v>
      </c>
      <c r="AH5939">
        <v>1</v>
      </c>
      <c r="AJ5939" t="s">
        <v>19931</v>
      </c>
      <c r="AK5939" t="s">
        <v>462</v>
      </c>
      <c r="AL5939" s="27">
        <v>42251</v>
      </c>
      <c r="AM5939" t="s">
        <v>279</v>
      </c>
      <c r="AN5939" t="s">
        <v>238</v>
      </c>
      <c r="AO5939">
        <v>3</v>
      </c>
      <c r="AP5939" t="s">
        <v>239</v>
      </c>
      <c r="AQ5939" s="27">
        <v>41962</v>
      </c>
      <c r="AR5939" t="s">
        <v>240</v>
      </c>
      <c r="AS5939">
        <v>3</v>
      </c>
      <c r="AT5939" t="s">
        <v>239</v>
      </c>
      <c r="AU5939" s="27">
        <v>41962</v>
      </c>
    </row>
    <row r="5940" spans="1:47" x14ac:dyDescent="0.2">
      <c r="A5940">
        <v>5939</v>
      </c>
      <c r="B5940" t="s">
        <v>19932</v>
      </c>
      <c r="C5940" t="s">
        <v>693</v>
      </c>
      <c r="D5940" t="s">
        <v>19933</v>
      </c>
      <c r="E5940" s="27">
        <v>41330</v>
      </c>
      <c r="F5940" t="s">
        <v>233</v>
      </c>
      <c r="G5940" s="27">
        <v>25943</v>
      </c>
      <c r="H5940">
        <v>45</v>
      </c>
      <c r="I5940" t="s">
        <v>234</v>
      </c>
      <c r="J5940" t="s">
        <v>245</v>
      </c>
      <c r="K5940">
        <v>0</v>
      </c>
      <c r="L5940">
        <v>1</v>
      </c>
      <c r="M5940">
        <v>0</v>
      </c>
      <c r="N5940">
        <v>0</v>
      </c>
      <c r="O5940">
        <v>2</v>
      </c>
      <c r="P5940">
        <v>-1</v>
      </c>
      <c r="Q5940" s="28">
        <v>41329.491666666669</v>
      </c>
      <c r="R5940" s="28">
        <v>41330.286111111112</v>
      </c>
      <c r="S5940" t="s">
        <v>19934</v>
      </c>
      <c r="T5940" s="27">
        <v>41329</v>
      </c>
      <c r="V5940">
        <v>1</v>
      </c>
      <c r="W5940" t="s">
        <v>32</v>
      </c>
      <c r="X5940" t="s">
        <v>261</v>
      </c>
      <c r="Y5940">
        <v>0</v>
      </c>
      <c r="AB5940" t="s">
        <v>237</v>
      </c>
      <c r="AH5940">
        <v>0</v>
      </c>
      <c r="AN5940" t="s">
        <v>238</v>
      </c>
      <c r="AO5940">
        <v>1</v>
      </c>
      <c r="AP5940" t="s">
        <v>239</v>
      </c>
      <c r="AQ5940" s="27">
        <v>41330</v>
      </c>
      <c r="AR5940" t="s">
        <v>240</v>
      </c>
      <c r="AS5940">
        <v>1</v>
      </c>
      <c r="AT5940" t="s">
        <v>239</v>
      </c>
      <c r="AU5940" s="27">
        <v>41330</v>
      </c>
    </row>
    <row r="5941" spans="1:47" x14ac:dyDescent="0.2">
      <c r="A5941">
        <v>5940</v>
      </c>
      <c r="B5941" t="s">
        <v>19935</v>
      </c>
      <c r="C5941" t="s">
        <v>3848</v>
      </c>
      <c r="D5941" t="s">
        <v>6659</v>
      </c>
      <c r="E5941" s="27">
        <v>41731</v>
      </c>
      <c r="F5941" t="s">
        <v>233</v>
      </c>
      <c r="G5941" s="27">
        <v>22979</v>
      </c>
      <c r="H5941">
        <v>53</v>
      </c>
      <c r="I5941" t="s">
        <v>234</v>
      </c>
      <c r="J5941" t="s">
        <v>353</v>
      </c>
      <c r="K5941">
        <v>0</v>
      </c>
      <c r="L5941">
        <v>5</v>
      </c>
      <c r="M5941">
        <v>0</v>
      </c>
      <c r="N5941">
        <v>0</v>
      </c>
      <c r="O5941">
        <v>1</v>
      </c>
      <c r="P5941">
        <v>-29</v>
      </c>
      <c r="Q5941" s="28">
        <v>41702.388888888891</v>
      </c>
      <c r="R5941" s="28">
        <v>41703.075694444444</v>
      </c>
      <c r="S5941" t="s">
        <v>19936</v>
      </c>
      <c r="T5941" s="27">
        <v>41702</v>
      </c>
      <c r="V5941">
        <v>29</v>
      </c>
      <c r="W5941" t="s">
        <v>32</v>
      </c>
      <c r="X5941" t="s">
        <v>459</v>
      </c>
      <c r="Y5941">
        <v>0</v>
      </c>
      <c r="AB5941" t="s">
        <v>237</v>
      </c>
      <c r="AH5941">
        <v>0</v>
      </c>
      <c r="AN5941" t="s">
        <v>238</v>
      </c>
      <c r="AO5941">
        <v>3</v>
      </c>
      <c r="AP5941" t="s">
        <v>239</v>
      </c>
      <c r="AQ5941" s="27">
        <v>41731</v>
      </c>
      <c r="AR5941" t="s">
        <v>240</v>
      </c>
      <c r="AS5941">
        <v>5</v>
      </c>
      <c r="AT5941" t="s">
        <v>246</v>
      </c>
      <c r="AU5941" s="27">
        <v>41731</v>
      </c>
    </row>
    <row r="5942" spans="1:47" x14ac:dyDescent="0.2">
      <c r="A5942">
        <v>5941</v>
      </c>
      <c r="B5942" t="s">
        <v>19937</v>
      </c>
      <c r="C5942" t="s">
        <v>456</v>
      </c>
      <c r="D5942" t="s">
        <v>266</v>
      </c>
      <c r="E5942" s="27">
        <v>41541</v>
      </c>
      <c r="F5942" t="s">
        <v>233</v>
      </c>
      <c r="G5942" s="27">
        <v>32814</v>
      </c>
      <c r="H5942">
        <v>26</v>
      </c>
      <c r="I5942" t="s">
        <v>244</v>
      </c>
      <c r="J5942" t="s">
        <v>250</v>
      </c>
      <c r="K5942">
        <v>0</v>
      </c>
      <c r="L5942">
        <v>10</v>
      </c>
      <c r="M5942">
        <v>2</v>
      </c>
      <c r="N5942">
        <v>0</v>
      </c>
      <c r="O5942">
        <v>13</v>
      </c>
      <c r="P5942">
        <v>-69</v>
      </c>
      <c r="Q5942" s="28">
        <v>41472.288888888892</v>
      </c>
      <c r="R5942" s="28">
        <v>41538.067361111112</v>
      </c>
      <c r="S5942" t="s">
        <v>19938</v>
      </c>
      <c r="U5942" s="27">
        <v>41500</v>
      </c>
      <c r="V5942">
        <v>41</v>
      </c>
      <c r="W5942" t="s">
        <v>32</v>
      </c>
      <c r="X5942" t="s">
        <v>274</v>
      </c>
      <c r="Y5942">
        <v>0</v>
      </c>
      <c r="AB5942" t="s">
        <v>237</v>
      </c>
      <c r="AH5942">
        <v>0</v>
      </c>
      <c r="AN5942" t="s">
        <v>238</v>
      </c>
      <c r="AO5942">
        <v>10</v>
      </c>
      <c r="AP5942" t="s">
        <v>269</v>
      </c>
      <c r="AQ5942" s="27">
        <v>41541</v>
      </c>
      <c r="AR5942" t="s">
        <v>240</v>
      </c>
      <c r="AS5942">
        <v>10</v>
      </c>
      <c r="AT5942" t="s">
        <v>269</v>
      </c>
      <c r="AU5942" s="27">
        <v>41541</v>
      </c>
    </row>
    <row r="5943" spans="1:47" x14ac:dyDescent="0.2">
      <c r="A5943">
        <v>5942</v>
      </c>
      <c r="B5943" t="s">
        <v>19939</v>
      </c>
      <c r="C5943" t="s">
        <v>7141</v>
      </c>
      <c r="D5943" t="s">
        <v>19940</v>
      </c>
      <c r="E5943" s="27">
        <v>41716</v>
      </c>
      <c r="F5943" t="s">
        <v>233</v>
      </c>
      <c r="G5943" s="27">
        <v>32816</v>
      </c>
      <c r="H5943">
        <v>26</v>
      </c>
      <c r="I5943" t="s">
        <v>244</v>
      </c>
      <c r="J5943" t="s">
        <v>245</v>
      </c>
      <c r="K5943">
        <v>0</v>
      </c>
      <c r="L5943">
        <v>7</v>
      </c>
      <c r="M5943">
        <v>0</v>
      </c>
      <c r="N5943">
        <v>0</v>
      </c>
      <c r="O5943">
        <v>1</v>
      </c>
      <c r="P5943">
        <v>-1</v>
      </c>
      <c r="Q5943" s="28">
        <v>41715.043749999997</v>
      </c>
      <c r="R5943" s="28">
        <v>41718.075694444444</v>
      </c>
      <c r="S5943" t="s">
        <v>19941</v>
      </c>
      <c r="T5943" s="27">
        <v>41715</v>
      </c>
      <c r="V5943">
        <v>1</v>
      </c>
      <c r="W5943" t="s">
        <v>32</v>
      </c>
      <c r="X5943" t="s">
        <v>402</v>
      </c>
      <c r="Y5943">
        <v>1</v>
      </c>
      <c r="AA5943" t="s">
        <v>19942</v>
      </c>
      <c r="AB5943" t="s">
        <v>32</v>
      </c>
      <c r="AC5943">
        <v>0</v>
      </c>
      <c r="AD5943" s="27">
        <v>41952</v>
      </c>
      <c r="AE5943" t="s">
        <v>300</v>
      </c>
      <c r="AF5943" s="27">
        <v>41952</v>
      </c>
      <c r="AG5943" s="27">
        <v>42002</v>
      </c>
      <c r="AH5943">
        <v>0</v>
      </c>
      <c r="AN5943" t="s">
        <v>238</v>
      </c>
      <c r="AO5943">
        <v>6</v>
      </c>
      <c r="AP5943" t="s">
        <v>246</v>
      </c>
      <c r="AQ5943" s="27">
        <v>41716</v>
      </c>
      <c r="AR5943" t="s">
        <v>240</v>
      </c>
      <c r="AS5943">
        <v>7</v>
      </c>
      <c r="AT5943" t="s">
        <v>246</v>
      </c>
      <c r="AU5943" s="27">
        <v>41716</v>
      </c>
    </row>
    <row r="5944" spans="1:47" x14ac:dyDescent="0.2">
      <c r="A5944">
        <v>5943</v>
      </c>
      <c r="B5944" t="s">
        <v>19943</v>
      </c>
      <c r="C5944" t="s">
        <v>5244</v>
      </c>
      <c r="D5944" t="s">
        <v>2085</v>
      </c>
      <c r="E5944" s="27">
        <v>41351</v>
      </c>
      <c r="F5944" t="s">
        <v>233</v>
      </c>
      <c r="G5944" s="27">
        <v>28896</v>
      </c>
      <c r="H5944">
        <v>37</v>
      </c>
      <c r="I5944" t="s">
        <v>244</v>
      </c>
      <c r="J5944" t="s">
        <v>22</v>
      </c>
      <c r="K5944">
        <v>0</v>
      </c>
      <c r="L5944">
        <v>1</v>
      </c>
      <c r="M5944">
        <v>0</v>
      </c>
      <c r="N5944">
        <v>0</v>
      </c>
      <c r="O5944">
        <v>2</v>
      </c>
      <c r="P5944">
        <v>-1</v>
      </c>
      <c r="Q5944" s="28">
        <v>41350.477777777778</v>
      </c>
      <c r="R5944" s="28">
        <v>41379.475694444445</v>
      </c>
      <c r="S5944" t="s">
        <v>19944</v>
      </c>
      <c r="T5944" s="27">
        <v>41350</v>
      </c>
      <c r="V5944">
        <v>1</v>
      </c>
      <c r="W5944" t="s">
        <v>32</v>
      </c>
      <c r="X5944" t="s">
        <v>19945</v>
      </c>
      <c r="Y5944">
        <v>0</v>
      </c>
      <c r="AB5944" t="s">
        <v>237</v>
      </c>
      <c r="AH5944">
        <v>0</v>
      </c>
      <c r="AN5944" t="s">
        <v>238</v>
      </c>
      <c r="AO5944">
        <v>1</v>
      </c>
      <c r="AP5944" t="s">
        <v>239</v>
      </c>
      <c r="AQ5944" s="27">
        <v>41351</v>
      </c>
      <c r="AR5944" t="s">
        <v>240</v>
      </c>
      <c r="AS5944">
        <v>1</v>
      </c>
      <c r="AT5944" t="s">
        <v>239</v>
      </c>
      <c r="AU5944" s="27">
        <v>41351</v>
      </c>
    </row>
    <row r="5945" spans="1:47" x14ac:dyDescent="0.2">
      <c r="A5945">
        <v>5944</v>
      </c>
      <c r="B5945" t="s">
        <v>19946</v>
      </c>
      <c r="C5945" t="s">
        <v>19947</v>
      </c>
      <c r="D5945" t="s">
        <v>2683</v>
      </c>
      <c r="E5945" s="27">
        <v>41540</v>
      </c>
      <c r="F5945" t="s">
        <v>233</v>
      </c>
      <c r="G5945" s="27">
        <v>35064</v>
      </c>
      <c r="H5945">
        <v>20</v>
      </c>
      <c r="I5945" t="s">
        <v>259</v>
      </c>
      <c r="J5945" t="s">
        <v>250</v>
      </c>
      <c r="K5945">
        <v>3</v>
      </c>
      <c r="L5945">
        <v>10</v>
      </c>
      <c r="M5945">
        <v>0</v>
      </c>
      <c r="N5945">
        <v>0</v>
      </c>
      <c r="O5945">
        <v>3</v>
      </c>
      <c r="P5945">
        <v>105</v>
      </c>
      <c r="Q5945" s="28">
        <v>41645.481249999997</v>
      </c>
      <c r="R5945" s="28">
        <v>41947.259722222225</v>
      </c>
      <c r="S5945" t="s">
        <v>19948</v>
      </c>
      <c r="U5945" s="27">
        <v>40986</v>
      </c>
      <c r="V5945">
        <v>554</v>
      </c>
      <c r="W5945" t="s">
        <v>32</v>
      </c>
      <c r="X5945" t="s">
        <v>274</v>
      </c>
      <c r="Y5945">
        <v>0</v>
      </c>
      <c r="AB5945" t="s">
        <v>237</v>
      </c>
      <c r="AH5945">
        <v>0</v>
      </c>
      <c r="AN5945" t="s">
        <v>238</v>
      </c>
      <c r="AO5945">
        <v>10</v>
      </c>
      <c r="AP5945" t="s">
        <v>269</v>
      </c>
      <c r="AQ5945" s="27">
        <v>41540</v>
      </c>
      <c r="AR5945" t="s">
        <v>240</v>
      </c>
      <c r="AS5945">
        <v>10</v>
      </c>
      <c r="AT5945" t="s">
        <v>269</v>
      </c>
      <c r="AU5945" s="27">
        <v>41540</v>
      </c>
    </row>
    <row r="5946" spans="1:47" x14ac:dyDescent="0.2">
      <c r="A5946">
        <v>5945</v>
      </c>
      <c r="B5946" t="s">
        <v>19949</v>
      </c>
      <c r="C5946" t="s">
        <v>4367</v>
      </c>
      <c r="D5946" t="s">
        <v>19950</v>
      </c>
      <c r="E5946" s="27">
        <v>41933</v>
      </c>
      <c r="F5946" t="s">
        <v>233</v>
      </c>
      <c r="G5946" s="27">
        <v>16279</v>
      </c>
      <c r="H5946">
        <v>71</v>
      </c>
      <c r="I5946" t="s">
        <v>234</v>
      </c>
      <c r="J5946" t="s">
        <v>245</v>
      </c>
      <c r="K5946">
        <v>0</v>
      </c>
      <c r="L5946">
        <v>1</v>
      </c>
      <c r="M5946">
        <v>0</v>
      </c>
      <c r="N5946">
        <v>0</v>
      </c>
      <c r="O5946">
        <v>0</v>
      </c>
      <c r="P5946">
        <v>0</v>
      </c>
      <c r="Q5946" s="28">
        <v>41933.079861111109</v>
      </c>
      <c r="R5946" s="28">
        <v>41933.34097222222</v>
      </c>
      <c r="S5946" t="s">
        <v>19951</v>
      </c>
      <c r="T5946" s="27">
        <v>41932</v>
      </c>
      <c r="V5946">
        <v>1</v>
      </c>
      <c r="W5946" t="s">
        <v>32</v>
      </c>
      <c r="X5946" t="s">
        <v>834</v>
      </c>
      <c r="Y5946">
        <v>0</v>
      </c>
      <c r="AB5946" t="s">
        <v>237</v>
      </c>
      <c r="AH5946">
        <v>0</v>
      </c>
      <c r="AN5946" t="s">
        <v>238</v>
      </c>
      <c r="AO5946">
        <v>1</v>
      </c>
      <c r="AP5946" t="s">
        <v>239</v>
      </c>
      <c r="AQ5946" s="27">
        <v>41933</v>
      </c>
      <c r="AR5946" t="s">
        <v>240</v>
      </c>
      <c r="AS5946">
        <v>1</v>
      </c>
      <c r="AT5946" t="s">
        <v>239</v>
      </c>
      <c r="AU5946" s="27">
        <v>41933</v>
      </c>
    </row>
    <row r="5947" spans="1:47" x14ac:dyDescent="0.2">
      <c r="A5947">
        <v>5946</v>
      </c>
      <c r="B5947" t="s">
        <v>19952</v>
      </c>
      <c r="C5947" t="s">
        <v>19953</v>
      </c>
      <c r="D5947" t="s">
        <v>6094</v>
      </c>
      <c r="E5947" s="27">
        <v>41720</v>
      </c>
      <c r="F5947" t="s">
        <v>233</v>
      </c>
      <c r="G5947" s="27">
        <v>33486</v>
      </c>
      <c r="H5947">
        <v>24</v>
      </c>
      <c r="I5947" t="s">
        <v>259</v>
      </c>
      <c r="J5947" t="s">
        <v>353</v>
      </c>
      <c r="K5947">
        <v>0</v>
      </c>
      <c r="L5947">
        <v>2</v>
      </c>
      <c r="M5947">
        <v>0</v>
      </c>
      <c r="N5947">
        <v>0</v>
      </c>
      <c r="O5947">
        <v>0</v>
      </c>
      <c r="P5947">
        <v>-1</v>
      </c>
      <c r="Q5947" s="28">
        <v>41719.409722222219</v>
      </c>
      <c r="R5947" s="28">
        <v>41721.382638888892</v>
      </c>
      <c r="S5947" t="s">
        <v>19954</v>
      </c>
      <c r="T5947" s="27">
        <v>41719</v>
      </c>
      <c r="V5947">
        <v>1</v>
      </c>
      <c r="W5947" t="s">
        <v>36</v>
      </c>
      <c r="X5947" t="s">
        <v>279</v>
      </c>
      <c r="Y5947">
        <v>0</v>
      </c>
      <c r="AB5947" t="s">
        <v>237</v>
      </c>
      <c r="AH5947">
        <v>0</v>
      </c>
      <c r="AN5947" t="s">
        <v>238</v>
      </c>
      <c r="AO5947">
        <v>3</v>
      </c>
      <c r="AP5947" t="s">
        <v>239</v>
      </c>
      <c r="AQ5947" s="27">
        <v>41720</v>
      </c>
      <c r="AR5947" t="s">
        <v>240</v>
      </c>
      <c r="AS5947">
        <v>2</v>
      </c>
      <c r="AT5947" t="s">
        <v>239</v>
      </c>
      <c r="AU5947" s="27">
        <v>41720</v>
      </c>
    </row>
    <row r="5948" spans="1:47" x14ac:dyDescent="0.2">
      <c r="A5948">
        <v>5947</v>
      </c>
      <c r="B5948" t="s">
        <v>19955</v>
      </c>
      <c r="C5948" t="s">
        <v>19956</v>
      </c>
      <c r="D5948" t="s">
        <v>19957</v>
      </c>
      <c r="E5948" s="27">
        <v>41356</v>
      </c>
      <c r="F5948" t="s">
        <v>233</v>
      </c>
      <c r="G5948" s="27">
        <v>27654</v>
      </c>
      <c r="H5948">
        <v>40</v>
      </c>
      <c r="I5948" t="s">
        <v>244</v>
      </c>
      <c r="J5948" t="s">
        <v>245</v>
      </c>
      <c r="K5948">
        <v>0</v>
      </c>
      <c r="L5948">
        <v>1</v>
      </c>
      <c r="M5948">
        <v>0</v>
      </c>
      <c r="N5948">
        <v>0</v>
      </c>
      <c r="O5948">
        <v>2</v>
      </c>
      <c r="P5948">
        <v>-1</v>
      </c>
      <c r="Q5948" s="28">
        <v>41355.473611111112</v>
      </c>
      <c r="R5948" s="28">
        <v>41357.249305555553</v>
      </c>
      <c r="S5948" t="s">
        <v>19958</v>
      </c>
      <c r="U5948" s="27">
        <v>41355</v>
      </c>
      <c r="V5948">
        <v>1</v>
      </c>
      <c r="W5948" t="s">
        <v>36</v>
      </c>
      <c r="X5948" t="s">
        <v>274</v>
      </c>
      <c r="Y5948">
        <v>0</v>
      </c>
      <c r="AB5948" t="s">
        <v>237</v>
      </c>
      <c r="AH5948">
        <v>0</v>
      </c>
      <c r="AN5948" t="s">
        <v>238</v>
      </c>
      <c r="AO5948">
        <v>1</v>
      </c>
      <c r="AP5948" t="s">
        <v>239</v>
      </c>
      <c r="AQ5948" s="27">
        <v>41356</v>
      </c>
      <c r="AR5948" t="s">
        <v>240</v>
      </c>
      <c r="AS5948">
        <v>1</v>
      </c>
      <c r="AT5948" t="s">
        <v>239</v>
      </c>
      <c r="AU5948" s="27">
        <v>41356</v>
      </c>
    </row>
    <row r="5949" spans="1:47" x14ac:dyDescent="0.2">
      <c r="A5949">
        <v>5948</v>
      </c>
      <c r="B5949" t="s">
        <v>19959</v>
      </c>
      <c r="C5949" t="s">
        <v>1286</v>
      </c>
      <c r="D5949" t="s">
        <v>19960</v>
      </c>
      <c r="E5949" s="27">
        <v>41276</v>
      </c>
      <c r="F5949" t="s">
        <v>233</v>
      </c>
      <c r="G5949" s="27">
        <v>20363</v>
      </c>
      <c r="H5949">
        <v>60</v>
      </c>
      <c r="I5949" t="s">
        <v>234</v>
      </c>
      <c r="J5949" t="s">
        <v>245</v>
      </c>
      <c r="K5949">
        <v>0</v>
      </c>
      <c r="L5949">
        <v>1</v>
      </c>
      <c r="M5949">
        <v>0</v>
      </c>
      <c r="N5949">
        <v>0</v>
      </c>
      <c r="O5949">
        <v>1</v>
      </c>
      <c r="S5949" t="s">
        <v>19961</v>
      </c>
      <c r="T5949" s="27">
        <v>41254</v>
      </c>
      <c r="V5949">
        <v>22</v>
      </c>
      <c r="W5949" t="s">
        <v>36</v>
      </c>
      <c r="X5949" t="s">
        <v>263</v>
      </c>
      <c r="Y5949">
        <v>0</v>
      </c>
      <c r="AB5949" t="s">
        <v>237</v>
      </c>
      <c r="AH5949">
        <v>0</v>
      </c>
      <c r="AN5949" t="s">
        <v>238</v>
      </c>
      <c r="AO5949">
        <v>1</v>
      </c>
      <c r="AP5949" t="s">
        <v>239</v>
      </c>
      <c r="AQ5949" s="27">
        <v>41276</v>
      </c>
      <c r="AR5949" t="s">
        <v>240</v>
      </c>
      <c r="AS5949">
        <v>1</v>
      </c>
      <c r="AT5949" t="s">
        <v>239</v>
      </c>
      <c r="AU5949" s="27">
        <v>41276</v>
      </c>
    </row>
    <row r="5950" spans="1:47" x14ac:dyDescent="0.2">
      <c r="A5950">
        <v>5949</v>
      </c>
      <c r="B5950" t="s">
        <v>19962</v>
      </c>
      <c r="C5950" t="s">
        <v>1346</v>
      </c>
      <c r="D5950" t="s">
        <v>689</v>
      </c>
      <c r="E5950" s="27">
        <v>41778</v>
      </c>
      <c r="F5950" t="s">
        <v>294</v>
      </c>
      <c r="G5950" s="27">
        <v>30266</v>
      </c>
      <c r="H5950">
        <v>33</v>
      </c>
      <c r="I5950" t="s">
        <v>244</v>
      </c>
      <c r="J5950" t="s">
        <v>245</v>
      </c>
      <c r="K5950">
        <v>0</v>
      </c>
      <c r="L5950">
        <v>9</v>
      </c>
      <c r="M5950">
        <v>1</v>
      </c>
      <c r="N5950">
        <v>0</v>
      </c>
      <c r="O5950">
        <v>10</v>
      </c>
      <c r="P5950">
        <v>49</v>
      </c>
      <c r="Q5950" s="28">
        <v>41827.520138888889</v>
      </c>
      <c r="R5950" s="28">
        <v>42004.179861111108</v>
      </c>
      <c r="S5950" t="s">
        <v>19963</v>
      </c>
      <c r="T5950" s="27">
        <v>41173</v>
      </c>
      <c r="V5950">
        <v>605</v>
      </c>
      <c r="W5950" t="s">
        <v>36</v>
      </c>
      <c r="X5950" t="s">
        <v>19964</v>
      </c>
      <c r="Y5950">
        <v>0</v>
      </c>
      <c r="AB5950" t="s">
        <v>237</v>
      </c>
      <c r="AH5950">
        <v>0</v>
      </c>
      <c r="AN5950" t="s">
        <v>238</v>
      </c>
      <c r="AO5950">
        <v>6</v>
      </c>
      <c r="AP5950" t="s">
        <v>246</v>
      </c>
      <c r="AQ5950" s="27">
        <v>41778</v>
      </c>
      <c r="AR5950" t="s">
        <v>240</v>
      </c>
      <c r="AS5950">
        <v>9</v>
      </c>
      <c r="AT5950" t="s">
        <v>269</v>
      </c>
      <c r="AU5950" s="27">
        <v>41778</v>
      </c>
    </row>
    <row r="5951" spans="1:47" x14ac:dyDescent="0.2">
      <c r="A5951">
        <v>5950</v>
      </c>
      <c r="B5951" t="s">
        <v>19965</v>
      </c>
      <c r="C5951" t="s">
        <v>5101</v>
      </c>
      <c r="D5951" t="s">
        <v>1110</v>
      </c>
      <c r="E5951" s="27">
        <v>41496</v>
      </c>
      <c r="F5951" t="s">
        <v>233</v>
      </c>
      <c r="G5951" s="27">
        <v>28229</v>
      </c>
      <c r="H5951">
        <v>39</v>
      </c>
      <c r="I5951" t="s">
        <v>244</v>
      </c>
      <c r="J5951" t="s">
        <v>250</v>
      </c>
      <c r="K5951">
        <v>0</v>
      </c>
      <c r="L5951">
        <v>7</v>
      </c>
      <c r="M5951">
        <v>0</v>
      </c>
      <c r="N5951">
        <v>0</v>
      </c>
      <c r="O5951">
        <v>5</v>
      </c>
      <c r="S5951" t="s">
        <v>19966</v>
      </c>
      <c r="T5951" s="27">
        <v>41037</v>
      </c>
      <c r="V5951">
        <v>459</v>
      </c>
      <c r="W5951" t="s">
        <v>36</v>
      </c>
      <c r="X5951" t="s">
        <v>385</v>
      </c>
      <c r="Y5951">
        <v>0</v>
      </c>
      <c r="AB5951" t="s">
        <v>237</v>
      </c>
      <c r="AH5951">
        <v>0</v>
      </c>
      <c r="AN5951" t="s">
        <v>238</v>
      </c>
      <c r="AO5951">
        <v>4</v>
      </c>
      <c r="AP5951" t="s">
        <v>239</v>
      </c>
      <c r="AQ5951" s="27">
        <v>41496</v>
      </c>
      <c r="AR5951" t="s">
        <v>240</v>
      </c>
      <c r="AS5951">
        <v>7</v>
      </c>
      <c r="AT5951" t="s">
        <v>246</v>
      </c>
      <c r="AU5951" s="27">
        <v>41496</v>
      </c>
    </row>
    <row r="5952" spans="1:47" x14ac:dyDescent="0.2">
      <c r="A5952">
        <v>5951</v>
      </c>
      <c r="B5952" t="s">
        <v>19967</v>
      </c>
      <c r="C5952" t="s">
        <v>19968</v>
      </c>
      <c r="D5952" t="s">
        <v>10744</v>
      </c>
      <c r="E5952" s="27">
        <v>41429</v>
      </c>
      <c r="F5952" t="s">
        <v>294</v>
      </c>
      <c r="G5952" s="27">
        <v>30342</v>
      </c>
      <c r="H5952">
        <v>33</v>
      </c>
      <c r="I5952" t="s">
        <v>244</v>
      </c>
      <c r="J5952" t="s">
        <v>353</v>
      </c>
      <c r="K5952">
        <v>0</v>
      </c>
      <c r="L5952">
        <v>2</v>
      </c>
      <c r="M5952">
        <v>0</v>
      </c>
      <c r="N5952">
        <v>0</v>
      </c>
      <c r="O5952">
        <v>0</v>
      </c>
      <c r="P5952">
        <v>-2</v>
      </c>
      <c r="Q5952" s="28">
        <v>41427.198611111111</v>
      </c>
      <c r="R5952" s="28">
        <v>41428.09097222222</v>
      </c>
      <c r="S5952" t="s">
        <v>19969</v>
      </c>
      <c r="T5952" s="27">
        <v>41427</v>
      </c>
      <c r="V5952">
        <v>2</v>
      </c>
      <c r="W5952" t="s">
        <v>32</v>
      </c>
      <c r="X5952" t="s">
        <v>583</v>
      </c>
      <c r="Y5952">
        <v>0</v>
      </c>
      <c r="AB5952" t="s">
        <v>237</v>
      </c>
      <c r="AH5952">
        <v>0</v>
      </c>
      <c r="AN5952" t="s">
        <v>238</v>
      </c>
      <c r="AO5952">
        <v>1</v>
      </c>
      <c r="AP5952" t="s">
        <v>239</v>
      </c>
      <c r="AQ5952" s="27">
        <v>41429</v>
      </c>
      <c r="AR5952" t="s">
        <v>240</v>
      </c>
      <c r="AS5952">
        <v>2</v>
      </c>
      <c r="AT5952" t="s">
        <v>239</v>
      </c>
      <c r="AU5952" s="27">
        <v>41429</v>
      </c>
    </row>
    <row r="5953" spans="1:47" x14ac:dyDescent="0.2">
      <c r="A5953">
        <v>5952</v>
      </c>
      <c r="B5953" t="s">
        <v>19970</v>
      </c>
      <c r="C5953" t="s">
        <v>1711</v>
      </c>
      <c r="D5953" t="s">
        <v>19971</v>
      </c>
      <c r="E5953" s="27">
        <v>41339</v>
      </c>
      <c r="F5953" t="s">
        <v>233</v>
      </c>
      <c r="G5953" s="27">
        <v>30842</v>
      </c>
      <c r="H5953">
        <v>31</v>
      </c>
      <c r="I5953" t="s">
        <v>244</v>
      </c>
      <c r="J5953" t="s">
        <v>250</v>
      </c>
      <c r="K5953">
        <v>0</v>
      </c>
      <c r="L5953">
        <v>9</v>
      </c>
      <c r="M5953">
        <v>0</v>
      </c>
      <c r="N5953">
        <v>1</v>
      </c>
      <c r="O5953">
        <v>6</v>
      </c>
      <c r="S5953" t="s">
        <v>19972</v>
      </c>
      <c r="U5953" s="27">
        <v>40259</v>
      </c>
      <c r="V5953">
        <v>1080</v>
      </c>
      <c r="W5953" t="s">
        <v>32</v>
      </c>
      <c r="X5953" t="s">
        <v>274</v>
      </c>
      <c r="Y5953">
        <v>0</v>
      </c>
      <c r="AB5953" t="s">
        <v>237</v>
      </c>
      <c r="AH5953">
        <v>0</v>
      </c>
      <c r="AN5953" t="s">
        <v>238</v>
      </c>
      <c r="AO5953">
        <v>8</v>
      </c>
      <c r="AP5953" t="s">
        <v>269</v>
      </c>
      <c r="AQ5953" s="27">
        <v>41339</v>
      </c>
      <c r="AR5953" t="s">
        <v>240</v>
      </c>
      <c r="AS5953">
        <v>9</v>
      </c>
      <c r="AT5953" t="s">
        <v>269</v>
      </c>
      <c r="AU5953" s="27">
        <v>41339</v>
      </c>
    </row>
    <row r="5954" spans="1:47" x14ac:dyDescent="0.2">
      <c r="A5954">
        <v>5953</v>
      </c>
      <c r="B5954" t="s">
        <v>19973</v>
      </c>
      <c r="C5954" t="s">
        <v>10184</v>
      </c>
      <c r="D5954" t="s">
        <v>2834</v>
      </c>
      <c r="E5954" s="27">
        <v>41523</v>
      </c>
      <c r="F5954" t="s">
        <v>233</v>
      </c>
      <c r="G5954" s="27">
        <v>23003</v>
      </c>
      <c r="H5954">
        <v>53</v>
      </c>
      <c r="I5954" t="s">
        <v>234</v>
      </c>
      <c r="J5954" t="s">
        <v>353</v>
      </c>
      <c r="K5954">
        <v>0</v>
      </c>
      <c r="L5954">
        <v>2</v>
      </c>
      <c r="M5954">
        <v>0</v>
      </c>
      <c r="N5954">
        <v>0</v>
      </c>
      <c r="O5954">
        <v>18</v>
      </c>
      <c r="P5954">
        <v>0</v>
      </c>
      <c r="Q5954" s="28">
        <v>41523.128472222219</v>
      </c>
      <c r="R5954" s="28">
        <v>41524.218055555553</v>
      </c>
      <c r="S5954" t="s">
        <v>19974</v>
      </c>
      <c r="U5954" s="27">
        <v>41523</v>
      </c>
      <c r="V5954">
        <v>0</v>
      </c>
      <c r="W5954" t="s">
        <v>32</v>
      </c>
      <c r="X5954" t="s">
        <v>274</v>
      </c>
      <c r="Y5954">
        <v>0</v>
      </c>
      <c r="AB5954" t="s">
        <v>237</v>
      </c>
      <c r="AH5954">
        <v>0</v>
      </c>
      <c r="AN5954" t="s">
        <v>238</v>
      </c>
      <c r="AO5954">
        <v>1</v>
      </c>
      <c r="AP5954" t="s">
        <v>239</v>
      </c>
      <c r="AQ5954" s="27">
        <v>41523</v>
      </c>
      <c r="AR5954" t="s">
        <v>240</v>
      </c>
      <c r="AS5954">
        <v>2</v>
      </c>
      <c r="AT5954" t="s">
        <v>239</v>
      </c>
      <c r="AU5954" s="27">
        <v>41523</v>
      </c>
    </row>
    <row r="5955" spans="1:47" x14ac:dyDescent="0.2">
      <c r="A5955">
        <v>5954</v>
      </c>
      <c r="B5955" t="s">
        <v>19975</v>
      </c>
      <c r="C5955" t="s">
        <v>1317</v>
      </c>
      <c r="D5955" t="s">
        <v>19976</v>
      </c>
      <c r="E5955" s="27">
        <v>41724</v>
      </c>
      <c r="F5955" t="s">
        <v>233</v>
      </c>
      <c r="G5955" s="27">
        <v>22204</v>
      </c>
      <c r="H5955">
        <v>55</v>
      </c>
      <c r="I5955" t="s">
        <v>234</v>
      </c>
      <c r="J5955" t="s">
        <v>353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-7</v>
      </c>
      <c r="Q5955" s="28">
        <v>41717.480555555558</v>
      </c>
      <c r="R5955" s="28">
        <v>41723.254166666666</v>
      </c>
      <c r="S5955" t="s">
        <v>19977</v>
      </c>
      <c r="T5955" s="27">
        <v>41717</v>
      </c>
      <c r="V5955">
        <v>7</v>
      </c>
      <c r="W5955" t="s">
        <v>36</v>
      </c>
      <c r="X5955" t="s">
        <v>548</v>
      </c>
      <c r="Y5955">
        <v>0</v>
      </c>
      <c r="AB5955" t="s">
        <v>237</v>
      </c>
      <c r="AH5955">
        <v>0</v>
      </c>
      <c r="AN5955" t="s">
        <v>238</v>
      </c>
      <c r="AO5955">
        <v>1</v>
      </c>
      <c r="AP5955" t="s">
        <v>239</v>
      </c>
      <c r="AQ5955" s="27">
        <v>41724</v>
      </c>
      <c r="AR5955" t="s">
        <v>240</v>
      </c>
      <c r="AS5955">
        <v>1</v>
      </c>
      <c r="AT5955" t="s">
        <v>239</v>
      </c>
      <c r="AU5955" s="27">
        <v>41724</v>
      </c>
    </row>
    <row r="5956" spans="1:47" x14ac:dyDescent="0.2">
      <c r="A5956">
        <v>5955</v>
      </c>
      <c r="B5956" t="s">
        <v>19978</v>
      </c>
      <c r="C5956" t="s">
        <v>4287</v>
      </c>
      <c r="D5956" t="s">
        <v>400</v>
      </c>
      <c r="E5956" s="27">
        <v>41724</v>
      </c>
      <c r="F5956" t="s">
        <v>233</v>
      </c>
      <c r="G5956" s="27">
        <v>29082</v>
      </c>
      <c r="H5956">
        <v>36</v>
      </c>
      <c r="I5956" t="s">
        <v>244</v>
      </c>
      <c r="J5956" t="s">
        <v>245</v>
      </c>
      <c r="K5956">
        <v>0</v>
      </c>
      <c r="L5956">
        <v>6</v>
      </c>
      <c r="M5956">
        <v>0</v>
      </c>
      <c r="N5956">
        <v>0</v>
      </c>
      <c r="O5956">
        <v>4</v>
      </c>
      <c r="S5956" t="s">
        <v>19979</v>
      </c>
      <c r="T5956" s="27">
        <v>41259</v>
      </c>
      <c r="V5956">
        <v>465</v>
      </c>
      <c r="W5956" t="s">
        <v>36</v>
      </c>
      <c r="X5956" t="s">
        <v>263</v>
      </c>
      <c r="Y5956">
        <v>0</v>
      </c>
      <c r="AB5956" t="s">
        <v>237</v>
      </c>
      <c r="AH5956">
        <v>0</v>
      </c>
      <c r="AN5956" t="s">
        <v>238</v>
      </c>
      <c r="AO5956">
        <v>4</v>
      </c>
      <c r="AP5956" t="s">
        <v>239</v>
      </c>
      <c r="AQ5956" s="27">
        <v>41724</v>
      </c>
      <c r="AR5956" t="s">
        <v>240</v>
      </c>
      <c r="AS5956">
        <v>6</v>
      </c>
      <c r="AT5956" t="s">
        <v>246</v>
      </c>
      <c r="AU5956" s="27">
        <v>41724</v>
      </c>
    </row>
    <row r="5957" spans="1:47" x14ac:dyDescent="0.2">
      <c r="A5957">
        <v>5956</v>
      </c>
      <c r="B5957" t="s">
        <v>19980</v>
      </c>
      <c r="C5957" t="s">
        <v>2220</v>
      </c>
      <c r="D5957" t="s">
        <v>1905</v>
      </c>
      <c r="E5957" s="27">
        <v>42004</v>
      </c>
      <c r="F5957" t="s">
        <v>233</v>
      </c>
      <c r="G5957" s="27">
        <v>29808</v>
      </c>
      <c r="H5957">
        <v>34</v>
      </c>
      <c r="I5957" t="s">
        <v>244</v>
      </c>
      <c r="J5957" t="s">
        <v>245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-1</v>
      </c>
      <c r="Q5957" s="28">
        <v>42003.363888888889</v>
      </c>
      <c r="R5957" s="28">
        <v>42004.285416666666</v>
      </c>
      <c r="S5957" t="s">
        <v>19981</v>
      </c>
      <c r="T5957" s="27">
        <v>42003</v>
      </c>
      <c r="V5957">
        <v>1</v>
      </c>
      <c r="W5957" t="s">
        <v>36</v>
      </c>
      <c r="X5957" t="s">
        <v>279</v>
      </c>
      <c r="Y5957">
        <v>0</v>
      </c>
      <c r="AB5957" t="s">
        <v>237</v>
      </c>
      <c r="AH5957">
        <v>0</v>
      </c>
      <c r="AN5957" t="s">
        <v>238</v>
      </c>
      <c r="AO5957">
        <v>1</v>
      </c>
      <c r="AP5957" t="s">
        <v>239</v>
      </c>
      <c r="AQ5957" s="27">
        <v>42004</v>
      </c>
      <c r="AR5957" t="s">
        <v>240</v>
      </c>
      <c r="AS5957">
        <v>1</v>
      </c>
      <c r="AT5957" t="s">
        <v>239</v>
      </c>
      <c r="AU5957" s="27">
        <v>42004</v>
      </c>
    </row>
    <row r="5958" spans="1:47" x14ac:dyDescent="0.2">
      <c r="A5958">
        <v>5957</v>
      </c>
      <c r="B5958" t="s">
        <v>8700</v>
      </c>
      <c r="C5958" t="s">
        <v>575</v>
      </c>
      <c r="D5958" t="s">
        <v>400</v>
      </c>
      <c r="E5958" s="27">
        <v>41572</v>
      </c>
      <c r="F5958" t="s">
        <v>233</v>
      </c>
      <c r="G5958" s="27">
        <v>31466</v>
      </c>
      <c r="H5958">
        <v>30</v>
      </c>
      <c r="I5958" t="s">
        <v>244</v>
      </c>
      <c r="J5958" t="s">
        <v>22</v>
      </c>
      <c r="K5958">
        <v>0</v>
      </c>
      <c r="L5958">
        <v>9</v>
      </c>
      <c r="M5958">
        <v>0</v>
      </c>
      <c r="N5958">
        <v>0</v>
      </c>
      <c r="O5958">
        <v>6</v>
      </c>
      <c r="P5958">
        <v>-1</v>
      </c>
      <c r="Q5958" s="28">
        <v>41571.295138888891</v>
      </c>
      <c r="R5958" s="28">
        <v>41589.094444444447</v>
      </c>
      <c r="S5958" t="s">
        <v>19982</v>
      </c>
      <c r="T5958" s="27">
        <v>41571</v>
      </c>
      <c r="V5958">
        <v>1</v>
      </c>
      <c r="W5958" t="s">
        <v>32</v>
      </c>
      <c r="X5958" t="s">
        <v>974</v>
      </c>
      <c r="Y5958">
        <v>1</v>
      </c>
      <c r="AA5958" t="s">
        <v>19983</v>
      </c>
      <c r="AB5958" t="s">
        <v>36</v>
      </c>
      <c r="AC5958">
        <v>0</v>
      </c>
      <c r="AD5958" s="27">
        <v>41644</v>
      </c>
      <c r="AE5958" t="s">
        <v>279</v>
      </c>
      <c r="AF5958" s="27">
        <v>41644</v>
      </c>
      <c r="AG5958" s="27">
        <v>41674</v>
      </c>
      <c r="AH5958">
        <v>1</v>
      </c>
      <c r="AJ5958" t="s">
        <v>19983</v>
      </c>
      <c r="AK5958" t="s">
        <v>462</v>
      </c>
      <c r="AL5958" s="27">
        <v>41644</v>
      </c>
      <c r="AM5958" t="s">
        <v>279</v>
      </c>
      <c r="AN5958" t="s">
        <v>238</v>
      </c>
      <c r="AO5958">
        <v>7</v>
      </c>
      <c r="AP5958" t="s">
        <v>246</v>
      </c>
      <c r="AQ5958" s="27">
        <v>41572</v>
      </c>
      <c r="AR5958" t="s">
        <v>240</v>
      </c>
      <c r="AS5958">
        <v>9</v>
      </c>
      <c r="AT5958" t="s">
        <v>269</v>
      </c>
      <c r="AU5958" s="27">
        <v>41572</v>
      </c>
    </row>
    <row r="5959" spans="1:47" x14ac:dyDescent="0.2">
      <c r="A5959">
        <v>5958</v>
      </c>
      <c r="B5959" t="s">
        <v>19984</v>
      </c>
      <c r="C5959" t="s">
        <v>8181</v>
      </c>
      <c r="D5959" t="s">
        <v>327</v>
      </c>
      <c r="E5959" s="27">
        <v>41851</v>
      </c>
      <c r="F5959" t="s">
        <v>233</v>
      </c>
      <c r="G5959" s="27">
        <v>34530</v>
      </c>
      <c r="H5959">
        <v>21</v>
      </c>
      <c r="I5959" t="s">
        <v>259</v>
      </c>
      <c r="J5959" t="s">
        <v>250</v>
      </c>
      <c r="K5959">
        <v>0</v>
      </c>
      <c r="L5959">
        <v>7</v>
      </c>
      <c r="M5959">
        <v>0</v>
      </c>
      <c r="N5959">
        <v>0</v>
      </c>
      <c r="O5959">
        <v>1</v>
      </c>
      <c r="P5959">
        <v>-15</v>
      </c>
      <c r="Q5959" s="28">
        <v>41836.291666666664</v>
      </c>
      <c r="R5959" s="28">
        <v>41851.48333333333</v>
      </c>
      <c r="S5959" t="s">
        <v>19985</v>
      </c>
      <c r="U5959" s="27">
        <v>41836</v>
      </c>
      <c r="V5959">
        <v>15</v>
      </c>
      <c r="W5959" t="s">
        <v>32</v>
      </c>
      <c r="X5959" t="s">
        <v>274</v>
      </c>
      <c r="Y5959">
        <v>1</v>
      </c>
      <c r="AA5959" t="s">
        <v>19986</v>
      </c>
      <c r="AB5959" t="s">
        <v>36</v>
      </c>
      <c r="AC5959">
        <v>0</v>
      </c>
      <c r="AD5959" s="27">
        <v>42287</v>
      </c>
      <c r="AE5959" t="s">
        <v>392</v>
      </c>
      <c r="AF5959" s="27">
        <v>42287</v>
      </c>
      <c r="AG5959" s="27">
        <v>42333</v>
      </c>
      <c r="AH5959">
        <v>0</v>
      </c>
      <c r="AN5959" t="s">
        <v>238</v>
      </c>
      <c r="AO5959">
        <v>8</v>
      </c>
      <c r="AP5959" t="s">
        <v>269</v>
      </c>
      <c r="AQ5959" s="27">
        <v>41851</v>
      </c>
      <c r="AR5959" t="s">
        <v>240</v>
      </c>
      <c r="AS5959">
        <v>7</v>
      </c>
      <c r="AT5959" t="s">
        <v>246</v>
      </c>
      <c r="AU5959" s="27">
        <v>41851</v>
      </c>
    </row>
    <row r="5960" spans="1:47" x14ac:dyDescent="0.2">
      <c r="A5960">
        <v>5959</v>
      </c>
      <c r="B5960" t="s">
        <v>19987</v>
      </c>
      <c r="C5960" t="s">
        <v>3191</v>
      </c>
      <c r="D5960" t="s">
        <v>1325</v>
      </c>
      <c r="E5960" s="27">
        <v>41613</v>
      </c>
      <c r="F5960" t="s">
        <v>233</v>
      </c>
      <c r="G5960" s="27">
        <v>26364</v>
      </c>
      <c r="H5960">
        <v>44</v>
      </c>
      <c r="I5960" t="s">
        <v>244</v>
      </c>
      <c r="J5960" t="s">
        <v>245</v>
      </c>
      <c r="K5960">
        <v>0</v>
      </c>
      <c r="L5960">
        <v>5</v>
      </c>
      <c r="M5960">
        <v>0</v>
      </c>
      <c r="N5960">
        <v>0</v>
      </c>
      <c r="O5960">
        <v>2</v>
      </c>
      <c r="P5960">
        <v>-1</v>
      </c>
      <c r="Q5960" s="28">
        <v>41612.372916666667</v>
      </c>
      <c r="R5960" s="28">
        <v>41619.413888888892</v>
      </c>
      <c r="S5960" t="s">
        <v>19988</v>
      </c>
      <c r="U5960" s="27">
        <v>41612</v>
      </c>
      <c r="V5960">
        <v>1</v>
      </c>
      <c r="W5960" t="s">
        <v>32</v>
      </c>
      <c r="X5960" t="s">
        <v>274</v>
      </c>
      <c r="Y5960">
        <v>0</v>
      </c>
      <c r="AB5960" t="s">
        <v>237</v>
      </c>
      <c r="AH5960">
        <v>0</v>
      </c>
      <c r="AN5960" t="s">
        <v>238</v>
      </c>
      <c r="AO5960">
        <v>3</v>
      </c>
      <c r="AP5960" t="s">
        <v>239</v>
      </c>
      <c r="AQ5960" s="27">
        <v>41613</v>
      </c>
      <c r="AR5960" t="s">
        <v>240</v>
      </c>
      <c r="AS5960">
        <v>5</v>
      </c>
      <c r="AT5960" t="s">
        <v>246</v>
      </c>
      <c r="AU5960" s="27">
        <v>41613</v>
      </c>
    </row>
    <row r="5961" spans="1:47" x14ac:dyDescent="0.2">
      <c r="A5961">
        <v>5960</v>
      </c>
      <c r="B5961" t="s">
        <v>19989</v>
      </c>
      <c r="C5961" t="s">
        <v>19990</v>
      </c>
      <c r="D5961" t="s">
        <v>19991</v>
      </c>
      <c r="E5961" s="27">
        <v>41615</v>
      </c>
      <c r="F5961" t="s">
        <v>233</v>
      </c>
      <c r="G5961" s="27">
        <v>22072</v>
      </c>
      <c r="H5961">
        <v>55</v>
      </c>
      <c r="I5961" t="s">
        <v>234</v>
      </c>
      <c r="J5961" t="s">
        <v>245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-1</v>
      </c>
      <c r="Q5961" s="28">
        <v>41614.469444444447</v>
      </c>
      <c r="R5961" s="28">
        <v>41615.322916666664</v>
      </c>
      <c r="S5961" t="s">
        <v>19992</v>
      </c>
      <c r="T5961" s="27">
        <v>41614</v>
      </c>
      <c r="V5961">
        <v>1</v>
      </c>
      <c r="W5961" t="s">
        <v>36</v>
      </c>
      <c r="X5961" t="s">
        <v>279</v>
      </c>
      <c r="Y5961">
        <v>0</v>
      </c>
      <c r="AB5961" t="s">
        <v>237</v>
      </c>
      <c r="AH5961">
        <v>0</v>
      </c>
      <c r="AN5961" t="s">
        <v>238</v>
      </c>
      <c r="AO5961">
        <v>1</v>
      </c>
      <c r="AP5961" t="s">
        <v>239</v>
      </c>
      <c r="AQ5961" s="27">
        <v>41615</v>
      </c>
      <c r="AR5961" t="s">
        <v>240</v>
      </c>
      <c r="AS5961">
        <v>1</v>
      </c>
      <c r="AT5961" t="s">
        <v>239</v>
      </c>
      <c r="AU5961" s="27">
        <v>41615</v>
      </c>
    </row>
    <row r="5962" spans="1:47" x14ac:dyDescent="0.2">
      <c r="A5962">
        <v>5961</v>
      </c>
      <c r="B5962" t="s">
        <v>19993</v>
      </c>
      <c r="C5962" t="s">
        <v>19994</v>
      </c>
      <c r="D5962" t="s">
        <v>6011</v>
      </c>
      <c r="E5962" s="27">
        <v>41819</v>
      </c>
      <c r="F5962" t="s">
        <v>233</v>
      </c>
      <c r="G5962" s="27">
        <v>32393</v>
      </c>
      <c r="H5962">
        <v>27</v>
      </c>
      <c r="I5962" t="s">
        <v>244</v>
      </c>
      <c r="J5962" t="s">
        <v>353</v>
      </c>
      <c r="K5962">
        <v>0</v>
      </c>
      <c r="L5962">
        <v>3</v>
      </c>
      <c r="M5962">
        <v>0</v>
      </c>
      <c r="N5962">
        <v>0</v>
      </c>
      <c r="O5962">
        <v>0</v>
      </c>
      <c r="P5962">
        <v>-1</v>
      </c>
      <c r="Q5962" s="28">
        <v>41818.232638888891</v>
      </c>
      <c r="R5962" s="28">
        <v>41819.35</v>
      </c>
      <c r="S5962" t="s">
        <v>19995</v>
      </c>
      <c r="T5962" s="27">
        <v>41818</v>
      </c>
      <c r="V5962">
        <v>1</v>
      </c>
      <c r="W5962" t="s">
        <v>36</v>
      </c>
      <c r="X5962" t="s">
        <v>279</v>
      </c>
      <c r="Y5962">
        <v>0</v>
      </c>
      <c r="AB5962" t="s">
        <v>237</v>
      </c>
      <c r="AH5962">
        <v>0</v>
      </c>
      <c r="AN5962" t="s">
        <v>238</v>
      </c>
      <c r="AO5962">
        <v>2</v>
      </c>
      <c r="AP5962" t="s">
        <v>239</v>
      </c>
      <c r="AQ5962" s="27">
        <v>41819</v>
      </c>
      <c r="AR5962" t="s">
        <v>240</v>
      </c>
      <c r="AS5962">
        <v>3</v>
      </c>
      <c r="AT5962" t="s">
        <v>239</v>
      </c>
      <c r="AU5962" s="27">
        <v>41819</v>
      </c>
    </row>
    <row r="5963" spans="1:47" x14ac:dyDescent="0.2">
      <c r="A5963">
        <v>5962</v>
      </c>
      <c r="B5963" t="s">
        <v>19996</v>
      </c>
      <c r="C5963" t="s">
        <v>500</v>
      </c>
      <c r="D5963" t="s">
        <v>496</v>
      </c>
      <c r="E5963" s="27">
        <v>41928</v>
      </c>
      <c r="F5963" t="s">
        <v>233</v>
      </c>
      <c r="G5963" s="27">
        <v>34193</v>
      </c>
      <c r="H5963">
        <v>22</v>
      </c>
      <c r="I5963" t="s">
        <v>259</v>
      </c>
      <c r="J5963" t="s">
        <v>353</v>
      </c>
      <c r="K5963">
        <v>0</v>
      </c>
      <c r="L5963">
        <v>2</v>
      </c>
      <c r="M5963">
        <v>0</v>
      </c>
      <c r="N5963">
        <v>0</v>
      </c>
      <c r="O5963">
        <v>1</v>
      </c>
      <c r="P5963">
        <v>-1</v>
      </c>
      <c r="Q5963" s="28">
        <v>41927.372916666667</v>
      </c>
      <c r="R5963" s="28">
        <v>41928.349305555559</v>
      </c>
      <c r="S5963" t="s">
        <v>19997</v>
      </c>
      <c r="U5963" s="27">
        <v>41927</v>
      </c>
      <c r="V5963">
        <v>1</v>
      </c>
      <c r="W5963" t="s">
        <v>32</v>
      </c>
      <c r="X5963" t="s">
        <v>274</v>
      </c>
      <c r="Y5963">
        <v>0</v>
      </c>
      <c r="AB5963" t="s">
        <v>237</v>
      </c>
      <c r="AH5963">
        <v>0</v>
      </c>
      <c r="AN5963" t="s">
        <v>238</v>
      </c>
      <c r="AO5963">
        <v>3</v>
      </c>
      <c r="AP5963" t="s">
        <v>239</v>
      </c>
      <c r="AQ5963" s="27">
        <v>41928</v>
      </c>
      <c r="AR5963" t="s">
        <v>240</v>
      </c>
      <c r="AS5963">
        <v>2</v>
      </c>
      <c r="AT5963" t="s">
        <v>239</v>
      </c>
      <c r="AU5963" s="27">
        <v>41928</v>
      </c>
    </row>
    <row r="5964" spans="1:47" x14ac:dyDescent="0.2">
      <c r="A5964">
        <v>5963</v>
      </c>
      <c r="B5964" t="s">
        <v>19998</v>
      </c>
      <c r="C5964" t="s">
        <v>19999</v>
      </c>
      <c r="D5964" t="s">
        <v>20000</v>
      </c>
      <c r="E5964" s="27">
        <v>41321</v>
      </c>
      <c r="F5964" t="s">
        <v>233</v>
      </c>
      <c r="G5964" s="27">
        <v>34093</v>
      </c>
      <c r="H5964">
        <v>22</v>
      </c>
      <c r="I5964" t="s">
        <v>259</v>
      </c>
      <c r="J5964" t="s">
        <v>245</v>
      </c>
      <c r="K5964">
        <v>0</v>
      </c>
      <c r="L5964">
        <v>3</v>
      </c>
      <c r="M5964">
        <v>0</v>
      </c>
      <c r="N5964">
        <v>0</v>
      </c>
      <c r="O5964">
        <v>1</v>
      </c>
      <c r="P5964">
        <v>-1</v>
      </c>
      <c r="Q5964" s="28">
        <v>41320.48541666667</v>
      </c>
      <c r="R5964" s="28">
        <v>41321.05972222222</v>
      </c>
      <c r="S5964" t="s">
        <v>20001</v>
      </c>
      <c r="U5964" s="27">
        <v>41320</v>
      </c>
      <c r="V5964">
        <v>1</v>
      </c>
      <c r="W5964" t="s">
        <v>32</v>
      </c>
      <c r="X5964" t="s">
        <v>274</v>
      </c>
      <c r="Y5964">
        <v>1</v>
      </c>
      <c r="AA5964" t="s">
        <v>20002</v>
      </c>
      <c r="AB5964" t="s">
        <v>32</v>
      </c>
      <c r="AC5964">
        <v>19</v>
      </c>
      <c r="AD5964" s="27">
        <v>41330</v>
      </c>
      <c r="AE5964" t="s">
        <v>983</v>
      </c>
      <c r="AF5964" s="27">
        <v>41349</v>
      </c>
      <c r="AG5964" s="27">
        <v>41387</v>
      </c>
      <c r="AH5964">
        <v>0</v>
      </c>
      <c r="AN5964" t="s">
        <v>238</v>
      </c>
      <c r="AO5964">
        <v>5</v>
      </c>
      <c r="AP5964" t="s">
        <v>246</v>
      </c>
      <c r="AQ5964" s="27">
        <v>41321</v>
      </c>
      <c r="AR5964" t="s">
        <v>240</v>
      </c>
      <c r="AS5964">
        <v>3</v>
      </c>
      <c r="AT5964" t="s">
        <v>239</v>
      </c>
      <c r="AU5964" s="27">
        <v>41321</v>
      </c>
    </row>
    <row r="5965" spans="1:47" x14ac:dyDescent="0.2">
      <c r="A5965">
        <v>5964</v>
      </c>
      <c r="B5965" t="s">
        <v>20003</v>
      </c>
      <c r="C5965" t="s">
        <v>4055</v>
      </c>
      <c r="D5965" t="s">
        <v>3963</v>
      </c>
      <c r="E5965" s="27">
        <v>41338</v>
      </c>
      <c r="F5965" t="s">
        <v>294</v>
      </c>
      <c r="G5965" s="27">
        <v>34014</v>
      </c>
      <c r="H5965">
        <v>23</v>
      </c>
      <c r="I5965" t="s">
        <v>259</v>
      </c>
      <c r="J5965" t="s">
        <v>250</v>
      </c>
      <c r="K5965">
        <v>0</v>
      </c>
      <c r="L5965">
        <v>3</v>
      </c>
      <c r="M5965">
        <v>0</v>
      </c>
      <c r="N5965">
        <v>0</v>
      </c>
      <c r="O5965">
        <v>1</v>
      </c>
      <c r="P5965">
        <v>-6</v>
      </c>
      <c r="Q5965" s="28">
        <v>41332.386805555558</v>
      </c>
      <c r="R5965" s="28">
        <v>41333.322222222225</v>
      </c>
      <c r="S5965" t="s">
        <v>20004</v>
      </c>
      <c r="U5965" s="27">
        <v>41332</v>
      </c>
      <c r="V5965">
        <v>6</v>
      </c>
      <c r="W5965" t="s">
        <v>32</v>
      </c>
      <c r="X5965" t="s">
        <v>274</v>
      </c>
      <c r="Y5965">
        <v>0</v>
      </c>
      <c r="AB5965" t="s">
        <v>237</v>
      </c>
      <c r="AH5965">
        <v>0</v>
      </c>
      <c r="AN5965" t="s">
        <v>238</v>
      </c>
      <c r="AO5965">
        <v>4</v>
      </c>
      <c r="AP5965" t="s">
        <v>239</v>
      </c>
      <c r="AQ5965" s="27">
        <v>41338</v>
      </c>
      <c r="AR5965" t="s">
        <v>240</v>
      </c>
      <c r="AS5965">
        <v>3</v>
      </c>
      <c r="AT5965" t="s">
        <v>239</v>
      </c>
      <c r="AU5965" s="27">
        <v>41338</v>
      </c>
    </row>
    <row r="5966" spans="1:47" x14ac:dyDescent="0.2">
      <c r="A5966">
        <v>5965</v>
      </c>
      <c r="B5966" t="s">
        <v>20005</v>
      </c>
      <c r="C5966" t="s">
        <v>20006</v>
      </c>
      <c r="D5966" t="s">
        <v>20007</v>
      </c>
      <c r="E5966" s="27">
        <v>41480</v>
      </c>
      <c r="F5966" t="s">
        <v>294</v>
      </c>
      <c r="G5966" s="27">
        <v>33444</v>
      </c>
      <c r="H5966">
        <v>24</v>
      </c>
      <c r="I5966" t="s">
        <v>259</v>
      </c>
      <c r="J5966" t="s">
        <v>245</v>
      </c>
      <c r="K5966">
        <v>0</v>
      </c>
      <c r="L5966">
        <v>8</v>
      </c>
      <c r="M5966">
        <v>0</v>
      </c>
      <c r="N5966">
        <v>1</v>
      </c>
      <c r="O5966">
        <v>7</v>
      </c>
      <c r="P5966">
        <v>-125</v>
      </c>
      <c r="Q5966" s="28">
        <v>41355.064583333333</v>
      </c>
      <c r="R5966" s="28">
        <v>41480.457638888889</v>
      </c>
      <c r="S5966" t="s">
        <v>20008</v>
      </c>
      <c r="U5966" s="27">
        <v>41442</v>
      </c>
      <c r="V5966">
        <v>38</v>
      </c>
      <c r="W5966" t="s">
        <v>36</v>
      </c>
      <c r="X5966" t="s">
        <v>274</v>
      </c>
      <c r="Y5966">
        <v>1</v>
      </c>
      <c r="AA5966" t="s">
        <v>20009</v>
      </c>
      <c r="AB5966" t="s">
        <v>36</v>
      </c>
      <c r="AC5966">
        <v>0</v>
      </c>
      <c r="AD5966" s="27">
        <v>41638</v>
      </c>
      <c r="AE5966" t="s">
        <v>422</v>
      </c>
      <c r="AF5966" s="27">
        <v>41638</v>
      </c>
      <c r="AG5966" s="27">
        <v>41639</v>
      </c>
      <c r="AH5966">
        <v>0</v>
      </c>
      <c r="AN5966" t="s">
        <v>238</v>
      </c>
      <c r="AO5966">
        <v>7</v>
      </c>
      <c r="AP5966" t="s">
        <v>246</v>
      </c>
      <c r="AQ5966" s="27">
        <v>41480</v>
      </c>
      <c r="AR5966" t="s">
        <v>240</v>
      </c>
      <c r="AS5966">
        <v>8</v>
      </c>
      <c r="AT5966" t="s">
        <v>269</v>
      </c>
      <c r="AU5966" s="27">
        <v>41480</v>
      </c>
    </row>
    <row r="5967" spans="1:47" x14ac:dyDescent="0.2">
      <c r="A5967">
        <v>5966</v>
      </c>
      <c r="B5967" t="s">
        <v>20010</v>
      </c>
      <c r="C5967" t="s">
        <v>20011</v>
      </c>
      <c r="D5967" t="s">
        <v>20012</v>
      </c>
      <c r="E5967" s="27">
        <v>41869</v>
      </c>
      <c r="F5967" t="s">
        <v>233</v>
      </c>
      <c r="G5967" s="27">
        <v>33206</v>
      </c>
      <c r="H5967">
        <v>25</v>
      </c>
      <c r="I5967" t="s">
        <v>244</v>
      </c>
      <c r="J5967" t="s">
        <v>353</v>
      </c>
      <c r="K5967">
        <v>0</v>
      </c>
      <c r="L5967">
        <v>2</v>
      </c>
      <c r="M5967">
        <v>0</v>
      </c>
      <c r="N5967">
        <v>0</v>
      </c>
      <c r="O5967">
        <v>2</v>
      </c>
      <c r="P5967">
        <v>-1</v>
      </c>
      <c r="Q5967" s="28">
        <v>41868.490277777775</v>
      </c>
      <c r="R5967" s="28">
        <v>41869.522916666669</v>
      </c>
      <c r="S5967" t="s">
        <v>20013</v>
      </c>
      <c r="T5967" s="27">
        <v>41125</v>
      </c>
      <c r="V5967">
        <v>744</v>
      </c>
      <c r="W5967" t="s">
        <v>36</v>
      </c>
      <c r="X5967" t="s">
        <v>3794</v>
      </c>
      <c r="Y5967">
        <v>0</v>
      </c>
      <c r="AB5967" t="s">
        <v>237</v>
      </c>
      <c r="AH5967">
        <v>0</v>
      </c>
      <c r="AN5967" t="s">
        <v>238</v>
      </c>
      <c r="AO5967">
        <v>2</v>
      </c>
      <c r="AP5967" t="s">
        <v>239</v>
      </c>
      <c r="AQ5967" s="27">
        <v>41869</v>
      </c>
      <c r="AR5967" t="s">
        <v>240</v>
      </c>
      <c r="AS5967">
        <v>2</v>
      </c>
      <c r="AT5967" t="s">
        <v>239</v>
      </c>
      <c r="AU5967" s="27">
        <v>41869</v>
      </c>
    </row>
    <row r="5968" spans="1:47" x14ac:dyDescent="0.2">
      <c r="A5968">
        <v>5967</v>
      </c>
      <c r="B5968" t="s">
        <v>20014</v>
      </c>
      <c r="C5968" t="s">
        <v>20015</v>
      </c>
      <c r="D5968" t="s">
        <v>3373</v>
      </c>
      <c r="E5968" s="27">
        <v>41366</v>
      </c>
      <c r="F5968" t="s">
        <v>294</v>
      </c>
      <c r="G5968" s="27">
        <v>27825</v>
      </c>
      <c r="H5968">
        <v>40</v>
      </c>
      <c r="I5968" t="s">
        <v>244</v>
      </c>
      <c r="J5968" t="s">
        <v>250</v>
      </c>
      <c r="K5968">
        <v>0</v>
      </c>
      <c r="L5968">
        <v>10</v>
      </c>
      <c r="M5968">
        <v>0</v>
      </c>
      <c r="N5968">
        <v>0</v>
      </c>
      <c r="O5968">
        <v>13</v>
      </c>
      <c r="P5968">
        <v>752</v>
      </c>
      <c r="Q5968" s="28">
        <v>42118.509027777778</v>
      </c>
      <c r="R5968" s="28">
        <v>42226.487500000003</v>
      </c>
      <c r="S5968" t="s">
        <v>20016</v>
      </c>
      <c r="T5968" s="27">
        <v>41233</v>
      </c>
      <c r="V5968">
        <v>133</v>
      </c>
      <c r="W5968" t="s">
        <v>32</v>
      </c>
      <c r="X5968" t="s">
        <v>261</v>
      </c>
      <c r="Y5968">
        <v>1</v>
      </c>
      <c r="AA5968" t="s">
        <v>20017</v>
      </c>
      <c r="AB5968" t="s">
        <v>32</v>
      </c>
      <c r="AD5968" s="27">
        <v>41397</v>
      </c>
      <c r="AE5968" t="s">
        <v>261</v>
      </c>
      <c r="AH5968">
        <v>1</v>
      </c>
      <c r="AJ5968" t="s">
        <v>20018</v>
      </c>
      <c r="AK5968" t="s">
        <v>255</v>
      </c>
      <c r="AL5968" s="27">
        <v>42117</v>
      </c>
      <c r="AM5968" t="s">
        <v>252</v>
      </c>
      <c r="AN5968" t="s">
        <v>238</v>
      </c>
      <c r="AO5968">
        <v>9</v>
      </c>
      <c r="AP5968" t="s">
        <v>269</v>
      </c>
      <c r="AQ5968" s="27">
        <v>41366</v>
      </c>
      <c r="AR5968" t="s">
        <v>240</v>
      </c>
      <c r="AS5968">
        <v>10</v>
      </c>
      <c r="AT5968" t="s">
        <v>269</v>
      </c>
      <c r="AU5968" s="27">
        <v>41366</v>
      </c>
    </row>
    <row r="5969" spans="1:47" x14ac:dyDescent="0.2">
      <c r="A5969">
        <v>5968</v>
      </c>
      <c r="B5969" t="s">
        <v>20019</v>
      </c>
      <c r="C5969" t="s">
        <v>400</v>
      </c>
      <c r="D5969" t="s">
        <v>20020</v>
      </c>
      <c r="E5969" s="27">
        <v>41682</v>
      </c>
      <c r="F5969" t="s">
        <v>233</v>
      </c>
      <c r="G5969" s="27">
        <v>21625</v>
      </c>
      <c r="H5969">
        <v>57</v>
      </c>
      <c r="I5969" t="s">
        <v>234</v>
      </c>
      <c r="J5969" t="s">
        <v>245</v>
      </c>
      <c r="K5969">
        <v>0</v>
      </c>
      <c r="L5969">
        <v>4</v>
      </c>
      <c r="M5969">
        <v>0</v>
      </c>
      <c r="N5969">
        <v>0</v>
      </c>
      <c r="O5969">
        <v>9</v>
      </c>
      <c r="P5969">
        <v>-1</v>
      </c>
      <c r="Q5969" s="28">
        <v>41681.538888888892</v>
      </c>
      <c r="R5969" s="28">
        <v>41740.149305555555</v>
      </c>
      <c r="S5969" t="s">
        <v>20021</v>
      </c>
      <c r="T5969" s="27">
        <v>41681</v>
      </c>
      <c r="V5969">
        <v>1</v>
      </c>
      <c r="W5969" t="s">
        <v>32</v>
      </c>
      <c r="X5969" t="s">
        <v>261</v>
      </c>
      <c r="Y5969">
        <v>1</v>
      </c>
      <c r="AA5969" t="s">
        <v>20022</v>
      </c>
      <c r="AB5969" t="s">
        <v>36</v>
      </c>
      <c r="AC5969">
        <v>0</v>
      </c>
      <c r="AD5969" s="27">
        <v>41856</v>
      </c>
      <c r="AE5969" t="s">
        <v>3112</v>
      </c>
      <c r="AF5969" s="27">
        <v>41856</v>
      </c>
      <c r="AG5969" s="27">
        <v>41926</v>
      </c>
      <c r="AH5969">
        <v>0</v>
      </c>
      <c r="AN5969" t="s">
        <v>238</v>
      </c>
      <c r="AO5969">
        <v>1</v>
      </c>
      <c r="AP5969" t="s">
        <v>239</v>
      </c>
      <c r="AQ5969" s="27">
        <v>41682</v>
      </c>
      <c r="AR5969" t="s">
        <v>240</v>
      </c>
      <c r="AS5969">
        <v>4</v>
      </c>
      <c r="AT5969" t="s">
        <v>239</v>
      </c>
      <c r="AU5969" s="27">
        <v>41682</v>
      </c>
    </row>
    <row r="5970" spans="1:47" x14ac:dyDescent="0.2">
      <c r="A5970">
        <v>5969</v>
      </c>
      <c r="B5970" t="s">
        <v>20023</v>
      </c>
      <c r="C5970" t="s">
        <v>1262</v>
      </c>
      <c r="D5970" t="s">
        <v>20024</v>
      </c>
      <c r="E5970" s="27">
        <v>41547</v>
      </c>
      <c r="F5970" t="s">
        <v>233</v>
      </c>
      <c r="G5970" s="27">
        <v>30161</v>
      </c>
      <c r="H5970">
        <v>33</v>
      </c>
      <c r="I5970" t="s">
        <v>244</v>
      </c>
      <c r="J5970" t="s">
        <v>245</v>
      </c>
      <c r="K5970">
        <v>0</v>
      </c>
      <c r="L5970">
        <v>3</v>
      </c>
      <c r="M5970">
        <v>0</v>
      </c>
      <c r="N5970">
        <v>0</v>
      </c>
      <c r="O5970">
        <v>0</v>
      </c>
      <c r="P5970">
        <v>-2</v>
      </c>
      <c r="Q5970" s="28">
        <v>41545.227083333331</v>
      </c>
      <c r="R5970" s="28">
        <v>41546.10833333333</v>
      </c>
      <c r="S5970" t="s">
        <v>20025</v>
      </c>
      <c r="T5970" s="27">
        <v>41545</v>
      </c>
      <c r="V5970">
        <v>2</v>
      </c>
      <c r="W5970" t="s">
        <v>36</v>
      </c>
      <c r="X5970" t="s">
        <v>4758</v>
      </c>
      <c r="Y5970">
        <v>1</v>
      </c>
      <c r="AA5970" t="s">
        <v>20026</v>
      </c>
      <c r="AB5970" t="s">
        <v>36</v>
      </c>
      <c r="AC5970">
        <v>0</v>
      </c>
      <c r="AD5970" s="27">
        <v>42142</v>
      </c>
      <c r="AE5970" t="s">
        <v>681</v>
      </c>
      <c r="AF5970" s="27">
        <v>42142</v>
      </c>
      <c r="AG5970" s="27">
        <v>42146</v>
      </c>
      <c r="AH5970">
        <v>0</v>
      </c>
      <c r="AN5970" t="s">
        <v>238</v>
      </c>
      <c r="AO5970">
        <v>2</v>
      </c>
      <c r="AP5970" t="s">
        <v>239</v>
      </c>
      <c r="AQ5970" s="27">
        <v>41547</v>
      </c>
      <c r="AR5970" t="s">
        <v>240</v>
      </c>
      <c r="AS5970">
        <v>3</v>
      </c>
      <c r="AT5970" t="s">
        <v>239</v>
      </c>
      <c r="AU5970" s="27">
        <v>41547</v>
      </c>
    </row>
    <row r="5971" spans="1:47" x14ac:dyDescent="0.2">
      <c r="A5971">
        <v>5970</v>
      </c>
      <c r="B5971" t="s">
        <v>20027</v>
      </c>
      <c r="C5971" t="s">
        <v>1478</v>
      </c>
      <c r="D5971" t="s">
        <v>11738</v>
      </c>
      <c r="E5971" s="27">
        <v>41423</v>
      </c>
      <c r="F5971" t="s">
        <v>233</v>
      </c>
      <c r="G5971" s="27">
        <v>30626</v>
      </c>
      <c r="H5971">
        <v>32</v>
      </c>
      <c r="I5971" t="s">
        <v>244</v>
      </c>
      <c r="J5971" t="s">
        <v>245</v>
      </c>
      <c r="K5971">
        <v>0</v>
      </c>
      <c r="L5971">
        <v>1</v>
      </c>
      <c r="M5971">
        <v>0</v>
      </c>
      <c r="N5971">
        <v>0</v>
      </c>
      <c r="O5971">
        <v>2</v>
      </c>
      <c r="P5971">
        <v>0</v>
      </c>
      <c r="Q5971" s="28">
        <v>41423.191666666666</v>
      </c>
      <c r="R5971" s="28">
        <v>41424.200694444444</v>
      </c>
      <c r="S5971" t="s">
        <v>20028</v>
      </c>
      <c r="T5971" s="27">
        <v>41423</v>
      </c>
      <c r="V5971">
        <v>0</v>
      </c>
      <c r="W5971" t="s">
        <v>32</v>
      </c>
      <c r="X5971" t="s">
        <v>1406</v>
      </c>
      <c r="Y5971">
        <v>0</v>
      </c>
      <c r="AB5971" t="s">
        <v>237</v>
      </c>
      <c r="AH5971">
        <v>0</v>
      </c>
      <c r="AN5971" t="s">
        <v>238</v>
      </c>
      <c r="AO5971">
        <v>1</v>
      </c>
      <c r="AP5971" t="s">
        <v>239</v>
      </c>
      <c r="AQ5971" s="27">
        <v>41423</v>
      </c>
      <c r="AR5971" t="s">
        <v>240</v>
      </c>
      <c r="AS5971">
        <v>1</v>
      </c>
      <c r="AT5971" t="s">
        <v>239</v>
      </c>
      <c r="AU5971" s="27">
        <v>41423</v>
      </c>
    </row>
    <row r="5972" spans="1:47" x14ac:dyDescent="0.2">
      <c r="A5972">
        <v>5971</v>
      </c>
      <c r="B5972" t="s">
        <v>20029</v>
      </c>
      <c r="C5972" t="s">
        <v>1584</v>
      </c>
      <c r="D5972" t="s">
        <v>20030</v>
      </c>
      <c r="E5972" s="27">
        <v>41526</v>
      </c>
      <c r="F5972" t="s">
        <v>233</v>
      </c>
      <c r="G5972" s="27">
        <v>25240</v>
      </c>
      <c r="H5972">
        <v>47</v>
      </c>
      <c r="I5972" t="s">
        <v>234</v>
      </c>
      <c r="J5972" t="s">
        <v>245</v>
      </c>
      <c r="K5972">
        <v>0</v>
      </c>
      <c r="L5972">
        <v>2</v>
      </c>
      <c r="M5972">
        <v>0</v>
      </c>
      <c r="N5972">
        <v>0</v>
      </c>
      <c r="O5972">
        <v>3</v>
      </c>
      <c r="P5972">
        <v>-1</v>
      </c>
      <c r="Q5972" s="28">
        <v>41525.070833333331</v>
      </c>
      <c r="R5972" s="28">
        <v>41538.180555555555</v>
      </c>
      <c r="S5972" t="s">
        <v>20031</v>
      </c>
      <c r="U5972" s="27">
        <v>41525</v>
      </c>
      <c r="V5972">
        <v>1</v>
      </c>
      <c r="W5972" t="s">
        <v>32</v>
      </c>
      <c r="X5972" t="s">
        <v>274</v>
      </c>
      <c r="Y5972">
        <v>0</v>
      </c>
      <c r="AB5972" t="s">
        <v>237</v>
      </c>
      <c r="AH5972">
        <v>0</v>
      </c>
      <c r="AN5972" t="s">
        <v>238</v>
      </c>
      <c r="AO5972">
        <v>1</v>
      </c>
      <c r="AP5972" t="s">
        <v>239</v>
      </c>
      <c r="AQ5972" s="27">
        <v>41526</v>
      </c>
      <c r="AR5972" t="s">
        <v>240</v>
      </c>
      <c r="AS5972">
        <v>2</v>
      </c>
      <c r="AT5972" t="s">
        <v>239</v>
      </c>
      <c r="AU5972" s="27">
        <v>41526</v>
      </c>
    </row>
    <row r="5973" spans="1:47" x14ac:dyDescent="0.2">
      <c r="A5973">
        <v>5972</v>
      </c>
      <c r="B5973" t="s">
        <v>20032</v>
      </c>
      <c r="C5973" t="s">
        <v>20033</v>
      </c>
      <c r="D5973" t="s">
        <v>20034</v>
      </c>
      <c r="E5973" s="27">
        <v>41979</v>
      </c>
      <c r="F5973" t="s">
        <v>294</v>
      </c>
      <c r="G5973" s="27">
        <v>26655</v>
      </c>
      <c r="H5973">
        <v>43</v>
      </c>
      <c r="I5973" t="s">
        <v>244</v>
      </c>
      <c r="J5973" t="s">
        <v>245</v>
      </c>
      <c r="K5973">
        <v>0</v>
      </c>
      <c r="L5973">
        <v>5</v>
      </c>
      <c r="M5973">
        <v>0</v>
      </c>
      <c r="N5973">
        <v>0</v>
      </c>
      <c r="O5973">
        <v>1</v>
      </c>
      <c r="P5973">
        <v>-1</v>
      </c>
      <c r="Q5973" s="28">
        <v>41978.3125</v>
      </c>
      <c r="R5973" s="28">
        <v>41983.302777777775</v>
      </c>
      <c r="S5973" t="s">
        <v>20035</v>
      </c>
      <c r="T5973" s="27">
        <v>41978</v>
      </c>
      <c r="V5973">
        <v>1</v>
      </c>
      <c r="W5973" t="s">
        <v>32</v>
      </c>
      <c r="X5973" t="s">
        <v>343</v>
      </c>
      <c r="Y5973">
        <v>0</v>
      </c>
      <c r="AB5973" t="s">
        <v>237</v>
      </c>
      <c r="AH5973">
        <v>0</v>
      </c>
      <c r="AN5973" t="s">
        <v>238</v>
      </c>
      <c r="AO5973">
        <v>2</v>
      </c>
      <c r="AP5973" t="s">
        <v>239</v>
      </c>
      <c r="AQ5973" s="27">
        <v>41979</v>
      </c>
      <c r="AR5973" t="s">
        <v>240</v>
      </c>
      <c r="AS5973">
        <v>5</v>
      </c>
      <c r="AT5973" t="s">
        <v>246</v>
      </c>
      <c r="AU5973" s="27">
        <v>41979</v>
      </c>
    </row>
    <row r="5974" spans="1:47" x14ac:dyDescent="0.2">
      <c r="A5974">
        <v>5973</v>
      </c>
      <c r="B5974" t="s">
        <v>20036</v>
      </c>
      <c r="C5974" t="s">
        <v>1147</v>
      </c>
      <c r="D5974" t="s">
        <v>9038</v>
      </c>
      <c r="E5974" s="27">
        <v>41452</v>
      </c>
      <c r="F5974" t="s">
        <v>233</v>
      </c>
      <c r="G5974" s="27">
        <v>23542</v>
      </c>
      <c r="H5974">
        <v>51</v>
      </c>
      <c r="I5974" t="s">
        <v>234</v>
      </c>
      <c r="J5974" t="s">
        <v>245</v>
      </c>
      <c r="K5974">
        <v>0</v>
      </c>
      <c r="L5974">
        <v>1</v>
      </c>
      <c r="M5974">
        <v>0</v>
      </c>
      <c r="N5974">
        <v>0</v>
      </c>
      <c r="O5974">
        <v>6</v>
      </c>
      <c r="P5974">
        <v>11</v>
      </c>
      <c r="Q5974" s="28">
        <v>41463.522222222222</v>
      </c>
      <c r="R5974" s="28">
        <v>41482.087500000001</v>
      </c>
      <c r="S5974" t="s">
        <v>20037</v>
      </c>
      <c r="T5974" s="27">
        <v>41419</v>
      </c>
      <c r="V5974">
        <v>33</v>
      </c>
      <c r="W5974" t="s">
        <v>36</v>
      </c>
      <c r="X5974" t="s">
        <v>548</v>
      </c>
      <c r="Y5974">
        <v>1</v>
      </c>
      <c r="AA5974" t="s">
        <v>20038</v>
      </c>
      <c r="AB5974" t="s">
        <v>32</v>
      </c>
      <c r="AC5974">
        <v>0</v>
      </c>
      <c r="AD5974" s="27">
        <v>41556</v>
      </c>
      <c r="AE5974" t="s">
        <v>4773</v>
      </c>
      <c r="AF5974" s="27">
        <v>41556</v>
      </c>
      <c r="AG5974" s="27">
        <v>41969</v>
      </c>
      <c r="AH5974">
        <v>0</v>
      </c>
      <c r="AN5974" t="s">
        <v>238</v>
      </c>
      <c r="AO5974">
        <v>1</v>
      </c>
      <c r="AP5974" t="s">
        <v>239</v>
      </c>
      <c r="AQ5974" s="27">
        <v>41452</v>
      </c>
      <c r="AR5974" t="s">
        <v>240</v>
      </c>
      <c r="AS5974">
        <v>1</v>
      </c>
      <c r="AT5974" t="s">
        <v>239</v>
      </c>
      <c r="AU5974" s="27">
        <v>41452</v>
      </c>
    </row>
    <row r="5975" spans="1:47" x14ac:dyDescent="0.2">
      <c r="A5975">
        <v>5974</v>
      </c>
      <c r="B5975" t="s">
        <v>20039</v>
      </c>
      <c r="C5975" t="s">
        <v>20040</v>
      </c>
      <c r="D5975" t="s">
        <v>1087</v>
      </c>
      <c r="E5975" s="27">
        <v>41495</v>
      </c>
      <c r="F5975" t="s">
        <v>233</v>
      </c>
      <c r="G5975" s="27">
        <v>34195</v>
      </c>
      <c r="H5975">
        <v>22</v>
      </c>
      <c r="I5975" t="s">
        <v>259</v>
      </c>
      <c r="J5975" t="s">
        <v>250</v>
      </c>
      <c r="K5975">
        <v>0</v>
      </c>
      <c r="L5975">
        <v>6</v>
      </c>
      <c r="M5975">
        <v>1</v>
      </c>
      <c r="N5975">
        <v>0</v>
      </c>
      <c r="O5975">
        <v>1</v>
      </c>
      <c r="P5975">
        <v>-1</v>
      </c>
      <c r="Q5975" s="28">
        <v>41494.07916666667</v>
      </c>
      <c r="R5975" s="28">
        <v>41495.34375</v>
      </c>
      <c r="S5975" t="s">
        <v>20041</v>
      </c>
      <c r="T5975" s="27">
        <v>41494</v>
      </c>
      <c r="V5975">
        <v>1</v>
      </c>
      <c r="W5975" t="s">
        <v>32</v>
      </c>
      <c r="X5975" t="s">
        <v>567</v>
      </c>
      <c r="Y5975">
        <v>0</v>
      </c>
      <c r="AB5975" t="s">
        <v>237</v>
      </c>
      <c r="AH5975">
        <v>0</v>
      </c>
      <c r="AN5975" t="s">
        <v>238</v>
      </c>
      <c r="AO5975">
        <v>7</v>
      </c>
      <c r="AP5975" t="s">
        <v>246</v>
      </c>
      <c r="AQ5975" s="27">
        <v>41495</v>
      </c>
      <c r="AR5975" t="s">
        <v>240</v>
      </c>
      <c r="AS5975">
        <v>6</v>
      </c>
      <c r="AT5975" t="s">
        <v>246</v>
      </c>
      <c r="AU5975" s="27">
        <v>41495</v>
      </c>
    </row>
    <row r="5976" spans="1:47" x14ac:dyDescent="0.2">
      <c r="A5976">
        <v>5975</v>
      </c>
      <c r="B5976" t="s">
        <v>20042</v>
      </c>
      <c r="C5976" t="s">
        <v>20043</v>
      </c>
      <c r="D5976" t="s">
        <v>20044</v>
      </c>
      <c r="E5976" s="27">
        <v>41690</v>
      </c>
      <c r="F5976" t="s">
        <v>233</v>
      </c>
      <c r="G5976" s="27">
        <v>25059</v>
      </c>
      <c r="H5976">
        <v>47</v>
      </c>
      <c r="I5976" t="s">
        <v>234</v>
      </c>
      <c r="J5976" t="s">
        <v>245</v>
      </c>
      <c r="K5976">
        <v>0</v>
      </c>
      <c r="L5976">
        <v>1</v>
      </c>
      <c r="M5976">
        <v>0</v>
      </c>
      <c r="N5976">
        <v>0</v>
      </c>
      <c r="O5976">
        <v>2</v>
      </c>
      <c r="P5976">
        <v>-1</v>
      </c>
      <c r="Q5976" s="28">
        <v>41689.23333333333</v>
      </c>
      <c r="R5976" s="28">
        <v>41691.176388888889</v>
      </c>
      <c r="S5976" t="s">
        <v>20045</v>
      </c>
      <c r="T5976" s="27">
        <v>41689</v>
      </c>
      <c r="V5976">
        <v>1</v>
      </c>
      <c r="W5976" t="s">
        <v>32</v>
      </c>
      <c r="X5976" t="s">
        <v>11241</v>
      </c>
      <c r="Y5976">
        <v>0</v>
      </c>
      <c r="AB5976" t="s">
        <v>237</v>
      </c>
      <c r="AH5976">
        <v>0</v>
      </c>
      <c r="AN5976" t="s">
        <v>238</v>
      </c>
      <c r="AO5976">
        <v>2</v>
      </c>
      <c r="AP5976" t="s">
        <v>239</v>
      </c>
      <c r="AQ5976" s="27">
        <v>41690</v>
      </c>
      <c r="AR5976" t="s">
        <v>240</v>
      </c>
      <c r="AS5976">
        <v>1</v>
      </c>
      <c r="AT5976" t="s">
        <v>239</v>
      </c>
      <c r="AU5976" s="27">
        <v>41690</v>
      </c>
    </row>
    <row r="5977" spans="1:47" x14ac:dyDescent="0.2">
      <c r="A5977">
        <v>5976</v>
      </c>
      <c r="B5977" t="s">
        <v>20046</v>
      </c>
      <c r="C5977" t="s">
        <v>963</v>
      </c>
      <c r="D5977" t="s">
        <v>20047</v>
      </c>
      <c r="E5977" s="27">
        <v>41718</v>
      </c>
      <c r="F5977" t="s">
        <v>233</v>
      </c>
      <c r="G5977" s="27">
        <v>32177</v>
      </c>
      <c r="H5977">
        <v>28</v>
      </c>
      <c r="I5977" t="s">
        <v>244</v>
      </c>
      <c r="J5977" t="s">
        <v>245</v>
      </c>
      <c r="K5977">
        <v>0</v>
      </c>
      <c r="L5977">
        <v>1</v>
      </c>
      <c r="M5977">
        <v>0</v>
      </c>
      <c r="N5977">
        <v>0</v>
      </c>
      <c r="O5977">
        <v>1</v>
      </c>
      <c r="P5977">
        <v>-21</v>
      </c>
      <c r="Q5977" s="28">
        <v>41697.04583333333</v>
      </c>
      <c r="R5977" s="28">
        <v>41697.054166666669</v>
      </c>
      <c r="S5977" t="s">
        <v>20048</v>
      </c>
      <c r="T5977" s="27">
        <v>41696</v>
      </c>
      <c r="V5977">
        <v>22</v>
      </c>
      <c r="W5977" t="s">
        <v>32</v>
      </c>
      <c r="X5977" t="s">
        <v>261</v>
      </c>
      <c r="Y5977">
        <v>1</v>
      </c>
      <c r="AA5977" t="s">
        <v>20049</v>
      </c>
      <c r="AB5977" t="s">
        <v>36</v>
      </c>
      <c r="AC5977">
        <v>0</v>
      </c>
      <c r="AD5977" s="27">
        <v>42045</v>
      </c>
      <c r="AE5977" t="s">
        <v>1508</v>
      </c>
      <c r="AF5977" s="27">
        <v>42045</v>
      </c>
      <c r="AG5977" s="27">
        <v>42046</v>
      </c>
      <c r="AH5977">
        <v>0</v>
      </c>
      <c r="AN5977" t="s">
        <v>238</v>
      </c>
      <c r="AO5977">
        <v>2</v>
      </c>
      <c r="AP5977" t="s">
        <v>239</v>
      </c>
      <c r="AQ5977" s="27">
        <v>41718</v>
      </c>
      <c r="AR5977" t="s">
        <v>240</v>
      </c>
      <c r="AS5977">
        <v>1</v>
      </c>
      <c r="AT5977" t="s">
        <v>239</v>
      </c>
      <c r="AU5977" s="27">
        <v>41718</v>
      </c>
    </row>
    <row r="5978" spans="1:47" x14ac:dyDescent="0.2">
      <c r="A5978">
        <v>5977</v>
      </c>
      <c r="B5978" t="s">
        <v>20050</v>
      </c>
      <c r="C5978" t="s">
        <v>602</v>
      </c>
      <c r="D5978" t="s">
        <v>20051</v>
      </c>
      <c r="E5978" s="27">
        <v>41977</v>
      </c>
      <c r="F5978" t="s">
        <v>233</v>
      </c>
      <c r="G5978" s="27">
        <v>34782</v>
      </c>
      <c r="H5978">
        <v>21</v>
      </c>
      <c r="I5978" t="s">
        <v>259</v>
      </c>
      <c r="J5978" t="s">
        <v>250</v>
      </c>
      <c r="K5978">
        <v>0</v>
      </c>
      <c r="L5978">
        <v>10</v>
      </c>
      <c r="M5978">
        <v>0</v>
      </c>
      <c r="N5978">
        <v>1</v>
      </c>
      <c r="O5978">
        <v>1</v>
      </c>
      <c r="P5978">
        <v>117</v>
      </c>
      <c r="Q5978" s="28">
        <v>42094.166666666664</v>
      </c>
      <c r="R5978" s="28">
        <v>42136.105555555558</v>
      </c>
      <c r="S5978" t="s">
        <v>20052</v>
      </c>
      <c r="T5978" s="27">
        <v>41976</v>
      </c>
      <c r="V5978">
        <v>1</v>
      </c>
      <c r="W5978" t="s">
        <v>32</v>
      </c>
      <c r="X5978" t="s">
        <v>847</v>
      </c>
      <c r="Y5978">
        <v>1</v>
      </c>
      <c r="AA5978" t="s">
        <v>20053</v>
      </c>
      <c r="AB5978" t="s">
        <v>36</v>
      </c>
      <c r="AC5978">
        <v>1</v>
      </c>
      <c r="AD5978" s="27">
        <v>42174</v>
      </c>
      <c r="AE5978" t="s">
        <v>474</v>
      </c>
      <c r="AF5978" s="27">
        <v>42175</v>
      </c>
      <c r="AG5978" s="27">
        <v>42178</v>
      </c>
      <c r="AH5978">
        <v>0</v>
      </c>
      <c r="AN5978" t="s">
        <v>238</v>
      </c>
      <c r="AO5978">
        <v>9</v>
      </c>
      <c r="AP5978" t="s">
        <v>269</v>
      </c>
      <c r="AQ5978" s="27">
        <v>41977</v>
      </c>
      <c r="AR5978" t="s">
        <v>240</v>
      </c>
      <c r="AS5978">
        <v>10</v>
      </c>
      <c r="AT5978" t="s">
        <v>269</v>
      </c>
      <c r="AU5978" s="27">
        <v>41977</v>
      </c>
    </row>
    <row r="5979" spans="1:47" x14ac:dyDescent="0.2">
      <c r="A5979">
        <v>5978</v>
      </c>
      <c r="B5979" t="s">
        <v>20054</v>
      </c>
      <c r="C5979" t="s">
        <v>3623</v>
      </c>
      <c r="D5979" t="s">
        <v>3281</v>
      </c>
      <c r="E5979" s="27">
        <v>41496</v>
      </c>
      <c r="F5979" t="s">
        <v>233</v>
      </c>
      <c r="G5979" s="27">
        <v>32214</v>
      </c>
      <c r="H5979">
        <v>28</v>
      </c>
      <c r="I5979" t="s">
        <v>244</v>
      </c>
      <c r="J5979" t="s">
        <v>250</v>
      </c>
      <c r="K5979">
        <v>0</v>
      </c>
      <c r="L5979">
        <v>8</v>
      </c>
      <c r="M5979">
        <v>0</v>
      </c>
      <c r="N5979">
        <v>0</v>
      </c>
      <c r="O5979">
        <v>5</v>
      </c>
      <c r="P5979">
        <v>-1</v>
      </c>
      <c r="Q5979" s="28">
        <v>41495.421527777777</v>
      </c>
      <c r="R5979" s="28">
        <v>41530.331944444442</v>
      </c>
      <c r="S5979" t="s">
        <v>20055</v>
      </c>
      <c r="T5979" s="27">
        <v>41494</v>
      </c>
      <c r="V5979">
        <v>2</v>
      </c>
      <c r="W5979" t="s">
        <v>32</v>
      </c>
      <c r="X5979" t="s">
        <v>359</v>
      </c>
      <c r="Y5979">
        <v>0</v>
      </c>
      <c r="AB5979" t="s">
        <v>237</v>
      </c>
      <c r="AH5979">
        <v>0</v>
      </c>
      <c r="AN5979" t="s">
        <v>238</v>
      </c>
      <c r="AO5979">
        <v>4</v>
      </c>
      <c r="AP5979" t="s">
        <v>239</v>
      </c>
      <c r="AQ5979" s="27">
        <v>41496</v>
      </c>
      <c r="AR5979" t="s">
        <v>240</v>
      </c>
      <c r="AS5979">
        <v>8</v>
      </c>
      <c r="AT5979" t="s">
        <v>269</v>
      </c>
      <c r="AU5979" s="27">
        <v>41496</v>
      </c>
    </row>
    <row r="5980" spans="1:47" x14ac:dyDescent="0.2">
      <c r="A5980">
        <v>5979</v>
      </c>
      <c r="B5980" t="s">
        <v>20056</v>
      </c>
      <c r="C5980" t="s">
        <v>4855</v>
      </c>
      <c r="D5980" t="s">
        <v>5198</v>
      </c>
      <c r="E5980" s="27">
        <v>41878</v>
      </c>
      <c r="F5980" t="s">
        <v>233</v>
      </c>
      <c r="G5980" s="27">
        <v>27963</v>
      </c>
      <c r="H5980">
        <v>39</v>
      </c>
      <c r="I5980" t="s">
        <v>244</v>
      </c>
      <c r="J5980" t="s">
        <v>250</v>
      </c>
      <c r="K5980">
        <v>0</v>
      </c>
      <c r="L5980">
        <v>2</v>
      </c>
      <c r="M5980">
        <v>0</v>
      </c>
      <c r="N5980">
        <v>0</v>
      </c>
      <c r="O5980">
        <v>2</v>
      </c>
      <c r="P5980">
        <v>-39</v>
      </c>
      <c r="Q5980" s="28">
        <v>41839.076388888891</v>
      </c>
      <c r="R5980" s="28">
        <v>41878.431250000001</v>
      </c>
      <c r="S5980" t="s">
        <v>20057</v>
      </c>
      <c r="T5980" s="27">
        <v>41831</v>
      </c>
      <c r="V5980">
        <v>47</v>
      </c>
      <c r="W5980" t="s">
        <v>32</v>
      </c>
      <c r="X5980" t="s">
        <v>1607</v>
      </c>
      <c r="Y5980">
        <v>0</v>
      </c>
      <c r="AB5980" t="s">
        <v>237</v>
      </c>
      <c r="AH5980">
        <v>0</v>
      </c>
      <c r="AN5980" t="s">
        <v>238</v>
      </c>
      <c r="AO5980">
        <v>1</v>
      </c>
      <c r="AP5980" t="s">
        <v>239</v>
      </c>
      <c r="AQ5980" s="27">
        <v>41878</v>
      </c>
      <c r="AR5980" t="s">
        <v>240</v>
      </c>
      <c r="AS5980">
        <v>2</v>
      </c>
      <c r="AT5980" t="s">
        <v>239</v>
      </c>
      <c r="AU5980" s="27">
        <v>41878</v>
      </c>
    </row>
    <row r="5981" spans="1:47" x14ac:dyDescent="0.2">
      <c r="A5981">
        <v>5980</v>
      </c>
      <c r="B5981" t="s">
        <v>20058</v>
      </c>
      <c r="C5981" t="s">
        <v>10639</v>
      </c>
      <c r="D5981" t="s">
        <v>20059</v>
      </c>
      <c r="E5981" s="27">
        <v>41943</v>
      </c>
      <c r="F5981" t="s">
        <v>294</v>
      </c>
      <c r="G5981" s="27">
        <v>31772</v>
      </c>
      <c r="H5981">
        <v>29</v>
      </c>
      <c r="I5981" t="s">
        <v>244</v>
      </c>
      <c r="J5981" t="s">
        <v>245</v>
      </c>
      <c r="K5981">
        <v>0</v>
      </c>
      <c r="L5981">
        <v>3</v>
      </c>
      <c r="M5981">
        <v>0</v>
      </c>
      <c r="N5981">
        <v>0</v>
      </c>
      <c r="O5981">
        <v>0</v>
      </c>
      <c r="P5981">
        <v>0</v>
      </c>
      <c r="Q5981" s="28">
        <v>41943.090277777781</v>
      </c>
      <c r="R5981" s="28">
        <v>41943.393750000003</v>
      </c>
      <c r="S5981" t="s">
        <v>20060</v>
      </c>
      <c r="T5981" s="27">
        <v>41943</v>
      </c>
      <c r="V5981">
        <v>0</v>
      </c>
      <c r="W5981" t="s">
        <v>32</v>
      </c>
      <c r="X5981" t="s">
        <v>402</v>
      </c>
      <c r="Y5981">
        <v>0</v>
      </c>
      <c r="AB5981" t="s">
        <v>237</v>
      </c>
      <c r="AH5981">
        <v>0</v>
      </c>
      <c r="AN5981" t="s">
        <v>238</v>
      </c>
      <c r="AO5981">
        <v>2</v>
      </c>
      <c r="AP5981" t="s">
        <v>239</v>
      </c>
      <c r="AQ5981" s="27">
        <v>41943</v>
      </c>
      <c r="AR5981" t="s">
        <v>240</v>
      </c>
      <c r="AS5981">
        <v>3</v>
      </c>
      <c r="AT5981" t="s">
        <v>239</v>
      </c>
      <c r="AU5981" s="27">
        <v>41943</v>
      </c>
    </row>
    <row r="5982" spans="1:47" x14ac:dyDescent="0.2">
      <c r="A5982">
        <v>5981</v>
      </c>
      <c r="B5982" t="s">
        <v>20061</v>
      </c>
      <c r="C5982" t="s">
        <v>20062</v>
      </c>
      <c r="D5982" t="s">
        <v>11126</v>
      </c>
      <c r="E5982" s="27">
        <v>41793</v>
      </c>
      <c r="F5982" t="s">
        <v>294</v>
      </c>
      <c r="G5982" s="27">
        <v>26072</v>
      </c>
      <c r="H5982">
        <v>44</v>
      </c>
      <c r="I5982" t="s">
        <v>244</v>
      </c>
      <c r="J5982" t="s">
        <v>245</v>
      </c>
      <c r="K5982">
        <v>0</v>
      </c>
      <c r="L5982">
        <v>1</v>
      </c>
      <c r="M5982">
        <v>0</v>
      </c>
      <c r="N5982">
        <v>0</v>
      </c>
      <c r="O5982">
        <v>1</v>
      </c>
      <c r="P5982">
        <v>0</v>
      </c>
      <c r="Q5982" s="28">
        <v>41793.052083333336</v>
      </c>
      <c r="R5982" s="28">
        <v>41799.379166666666</v>
      </c>
      <c r="S5982" t="s">
        <v>20063</v>
      </c>
      <c r="T5982" s="27">
        <v>41792</v>
      </c>
      <c r="V5982">
        <v>1</v>
      </c>
      <c r="W5982" t="s">
        <v>36</v>
      </c>
      <c r="X5982" t="s">
        <v>279</v>
      </c>
      <c r="Y5982">
        <v>1</v>
      </c>
      <c r="AA5982" t="s">
        <v>20064</v>
      </c>
      <c r="AB5982" t="s">
        <v>36</v>
      </c>
      <c r="AC5982">
        <v>0</v>
      </c>
      <c r="AD5982" s="27">
        <v>42210</v>
      </c>
      <c r="AE5982" t="s">
        <v>2836</v>
      </c>
      <c r="AF5982" s="27">
        <v>42210</v>
      </c>
      <c r="AG5982" s="27">
        <v>42211</v>
      </c>
      <c r="AH5982">
        <v>0</v>
      </c>
      <c r="AN5982" t="s">
        <v>238</v>
      </c>
      <c r="AO5982">
        <v>1</v>
      </c>
      <c r="AP5982" t="s">
        <v>239</v>
      </c>
      <c r="AQ5982" s="27">
        <v>41793</v>
      </c>
      <c r="AR5982" t="s">
        <v>240</v>
      </c>
      <c r="AS5982">
        <v>1</v>
      </c>
      <c r="AT5982" t="s">
        <v>239</v>
      </c>
      <c r="AU5982" s="27">
        <v>41793</v>
      </c>
    </row>
    <row r="5983" spans="1:47" x14ac:dyDescent="0.2">
      <c r="A5983">
        <v>5982</v>
      </c>
      <c r="B5983" t="s">
        <v>20065</v>
      </c>
      <c r="C5983" t="s">
        <v>242</v>
      </c>
      <c r="D5983" t="s">
        <v>13334</v>
      </c>
      <c r="E5983" s="27">
        <v>41402</v>
      </c>
      <c r="F5983" t="s">
        <v>233</v>
      </c>
      <c r="G5983" s="27">
        <v>33008</v>
      </c>
      <c r="H5983">
        <v>25</v>
      </c>
      <c r="I5983" t="s">
        <v>244</v>
      </c>
      <c r="J5983" t="s">
        <v>250</v>
      </c>
      <c r="K5983">
        <v>0</v>
      </c>
      <c r="L5983">
        <v>4</v>
      </c>
      <c r="M5983">
        <v>0</v>
      </c>
      <c r="N5983">
        <v>0</v>
      </c>
      <c r="O5983">
        <v>0</v>
      </c>
      <c r="P5983">
        <v>0</v>
      </c>
      <c r="Q5983" s="28">
        <v>41402.515972222223</v>
      </c>
      <c r="R5983" s="28">
        <v>41405.182638888888</v>
      </c>
      <c r="S5983" t="s">
        <v>20066</v>
      </c>
      <c r="T5983" s="27">
        <v>41401</v>
      </c>
      <c r="V5983">
        <v>1</v>
      </c>
      <c r="W5983" t="s">
        <v>32</v>
      </c>
      <c r="X5983" t="s">
        <v>254</v>
      </c>
      <c r="Y5983">
        <v>1</v>
      </c>
      <c r="AA5983" t="s">
        <v>20067</v>
      </c>
      <c r="AB5983" t="s">
        <v>36</v>
      </c>
      <c r="AD5983" s="27">
        <v>41860</v>
      </c>
      <c r="AE5983" t="s">
        <v>324</v>
      </c>
      <c r="AH5983">
        <v>0</v>
      </c>
      <c r="AN5983" t="s">
        <v>238</v>
      </c>
      <c r="AO5983">
        <v>3</v>
      </c>
      <c r="AP5983" t="s">
        <v>239</v>
      </c>
      <c r="AQ5983" s="27">
        <v>41402</v>
      </c>
      <c r="AR5983" t="s">
        <v>240</v>
      </c>
      <c r="AS5983">
        <v>4</v>
      </c>
      <c r="AT5983" t="s">
        <v>239</v>
      </c>
      <c r="AU5983" s="27">
        <v>41402</v>
      </c>
    </row>
    <row r="5984" spans="1:47" x14ac:dyDescent="0.2">
      <c r="A5984">
        <v>5983</v>
      </c>
      <c r="B5984" t="s">
        <v>20068</v>
      </c>
      <c r="C5984" t="s">
        <v>20069</v>
      </c>
      <c r="D5984" t="s">
        <v>20070</v>
      </c>
      <c r="E5984" s="27">
        <v>41777</v>
      </c>
      <c r="F5984" t="s">
        <v>294</v>
      </c>
      <c r="G5984" s="27">
        <v>29841</v>
      </c>
      <c r="H5984">
        <v>34</v>
      </c>
      <c r="I5984" t="s">
        <v>244</v>
      </c>
      <c r="J5984" t="s">
        <v>250</v>
      </c>
      <c r="K5984">
        <v>0</v>
      </c>
      <c r="L5984">
        <v>2</v>
      </c>
      <c r="M5984">
        <v>0</v>
      </c>
      <c r="N5984">
        <v>0</v>
      </c>
      <c r="O5984">
        <v>0</v>
      </c>
      <c r="W5984" t="s">
        <v>237</v>
      </c>
      <c r="Y5984">
        <v>-1</v>
      </c>
      <c r="AB5984" t="s">
        <v>237</v>
      </c>
      <c r="AH5984">
        <v>0</v>
      </c>
      <c r="AN5984" t="s">
        <v>238</v>
      </c>
      <c r="AO5984">
        <v>1</v>
      </c>
      <c r="AP5984" t="s">
        <v>239</v>
      </c>
      <c r="AQ5984" s="27">
        <v>41777</v>
      </c>
      <c r="AR5984" t="s">
        <v>240</v>
      </c>
      <c r="AS5984">
        <v>2</v>
      </c>
      <c r="AT5984" t="s">
        <v>239</v>
      </c>
      <c r="AU5984" s="27">
        <v>41777</v>
      </c>
    </row>
    <row r="5985" spans="1:47" x14ac:dyDescent="0.2">
      <c r="A5985">
        <v>5984</v>
      </c>
      <c r="B5985" t="s">
        <v>20071</v>
      </c>
      <c r="C5985" t="s">
        <v>464</v>
      </c>
      <c r="D5985" t="s">
        <v>9142</v>
      </c>
      <c r="E5985" s="27">
        <v>41682</v>
      </c>
      <c r="F5985" t="s">
        <v>233</v>
      </c>
      <c r="G5985" s="27">
        <v>29790</v>
      </c>
      <c r="H5985">
        <v>34</v>
      </c>
      <c r="I5985" t="s">
        <v>244</v>
      </c>
      <c r="J5985" t="s">
        <v>250</v>
      </c>
      <c r="K5985">
        <v>0</v>
      </c>
      <c r="L5985">
        <v>2</v>
      </c>
      <c r="M5985">
        <v>0</v>
      </c>
      <c r="N5985">
        <v>0</v>
      </c>
      <c r="O5985">
        <v>4</v>
      </c>
      <c r="P5985">
        <v>-1</v>
      </c>
      <c r="Q5985" s="28">
        <v>41681.376388888886</v>
      </c>
      <c r="R5985" s="28">
        <v>41682.351388888892</v>
      </c>
      <c r="S5985" t="s">
        <v>20072</v>
      </c>
      <c r="T5985" s="27">
        <v>41681</v>
      </c>
      <c r="V5985">
        <v>1</v>
      </c>
      <c r="W5985" t="s">
        <v>36</v>
      </c>
      <c r="X5985" t="s">
        <v>279</v>
      </c>
      <c r="Y5985">
        <v>0</v>
      </c>
      <c r="AB5985" t="s">
        <v>237</v>
      </c>
      <c r="AH5985">
        <v>0</v>
      </c>
      <c r="AN5985" t="s">
        <v>238</v>
      </c>
      <c r="AO5985">
        <v>2</v>
      </c>
      <c r="AP5985" t="s">
        <v>239</v>
      </c>
      <c r="AQ5985" s="27">
        <v>41682</v>
      </c>
      <c r="AR5985" t="s">
        <v>240</v>
      </c>
      <c r="AS5985">
        <v>2</v>
      </c>
      <c r="AT5985" t="s">
        <v>239</v>
      </c>
      <c r="AU5985" s="27">
        <v>41682</v>
      </c>
    </row>
    <row r="5986" spans="1:47" x14ac:dyDescent="0.2">
      <c r="A5986">
        <v>5985</v>
      </c>
      <c r="B5986" t="s">
        <v>20073</v>
      </c>
      <c r="C5986" t="s">
        <v>693</v>
      </c>
      <c r="D5986" t="s">
        <v>20074</v>
      </c>
      <c r="E5986" s="27">
        <v>41327</v>
      </c>
      <c r="F5986" t="s">
        <v>233</v>
      </c>
      <c r="G5986" s="27">
        <v>18717</v>
      </c>
      <c r="H5986">
        <v>65</v>
      </c>
      <c r="I5986" t="s">
        <v>234</v>
      </c>
      <c r="J5986" t="s">
        <v>245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 s="28">
        <v>41327.203472222223</v>
      </c>
      <c r="R5986" s="28">
        <v>41328.17083333333</v>
      </c>
      <c r="S5986" t="s">
        <v>20075</v>
      </c>
      <c r="T5986" s="27">
        <v>41327</v>
      </c>
      <c r="V5986">
        <v>0</v>
      </c>
      <c r="W5986" t="s">
        <v>36</v>
      </c>
      <c r="X5986" t="s">
        <v>780</v>
      </c>
      <c r="Y5986">
        <v>0</v>
      </c>
      <c r="AB5986" t="s">
        <v>237</v>
      </c>
      <c r="AH5986">
        <v>0</v>
      </c>
      <c r="AN5986" t="s">
        <v>238</v>
      </c>
      <c r="AO5986">
        <v>1</v>
      </c>
      <c r="AP5986" t="s">
        <v>239</v>
      </c>
      <c r="AQ5986" s="27">
        <v>41327</v>
      </c>
      <c r="AR5986" t="s">
        <v>240</v>
      </c>
      <c r="AS5986">
        <v>1</v>
      </c>
      <c r="AT5986" t="s">
        <v>239</v>
      </c>
      <c r="AU5986" s="27">
        <v>41327</v>
      </c>
    </row>
    <row r="5987" spans="1:47" x14ac:dyDescent="0.2">
      <c r="A5987">
        <v>5986</v>
      </c>
      <c r="B5987" t="s">
        <v>20076</v>
      </c>
      <c r="C5987" t="s">
        <v>4800</v>
      </c>
      <c r="D5987" t="s">
        <v>20077</v>
      </c>
      <c r="E5987" s="27">
        <v>41932</v>
      </c>
      <c r="F5987" t="s">
        <v>294</v>
      </c>
      <c r="G5987" s="27">
        <v>34967</v>
      </c>
      <c r="H5987">
        <v>20</v>
      </c>
      <c r="I5987" t="s">
        <v>259</v>
      </c>
      <c r="J5987" t="s">
        <v>245</v>
      </c>
      <c r="K5987">
        <v>0</v>
      </c>
      <c r="L5987">
        <v>4</v>
      </c>
      <c r="M5987">
        <v>0</v>
      </c>
      <c r="N5987">
        <v>0</v>
      </c>
      <c r="O5987">
        <v>0</v>
      </c>
      <c r="P5987">
        <v>0</v>
      </c>
      <c r="Q5987" s="28">
        <v>41932.509027777778</v>
      </c>
      <c r="R5987" s="28">
        <v>41932.056944444441</v>
      </c>
      <c r="S5987" t="s">
        <v>20078</v>
      </c>
      <c r="T5987" s="27">
        <v>41931</v>
      </c>
      <c r="V5987">
        <v>1</v>
      </c>
      <c r="W5987" t="s">
        <v>32</v>
      </c>
      <c r="X5987" t="s">
        <v>371</v>
      </c>
      <c r="Y5987">
        <v>0</v>
      </c>
      <c r="AB5987" t="s">
        <v>237</v>
      </c>
      <c r="AH5987">
        <v>0</v>
      </c>
      <c r="AN5987" t="s">
        <v>238</v>
      </c>
      <c r="AO5987">
        <v>5</v>
      </c>
      <c r="AP5987" t="s">
        <v>246</v>
      </c>
      <c r="AQ5987" s="27">
        <v>41932</v>
      </c>
      <c r="AR5987" t="s">
        <v>240</v>
      </c>
      <c r="AS5987">
        <v>4</v>
      </c>
      <c r="AT5987" t="s">
        <v>239</v>
      </c>
      <c r="AU5987" s="27">
        <v>41932</v>
      </c>
    </row>
    <row r="5988" spans="1:47" x14ac:dyDescent="0.2">
      <c r="A5988">
        <v>5987</v>
      </c>
      <c r="B5988" t="s">
        <v>20079</v>
      </c>
      <c r="C5988" t="s">
        <v>2056</v>
      </c>
      <c r="D5988" t="s">
        <v>20080</v>
      </c>
      <c r="E5988" s="27">
        <v>41310</v>
      </c>
      <c r="F5988" t="s">
        <v>233</v>
      </c>
      <c r="G5988" s="27">
        <v>30118</v>
      </c>
      <c r="H5988">
        <v>33</v>
      </c>
      <c r="I5988" t="s">
        <v>244</v>
      </c>
      <c r="J5988" t="s">
        <v>245</v>
      </c>
      <c r="K5988">
        <v>0</v>
      </c>
      <c r="L5988">
        <v>6</v>
      </c>
      <c r="M5988">
        <v>0</v>
      </c>
      <c r="N5988">
        <v>0</v>
      </c>
      <c r="O5988">
        <v>5</v>
      </c>
      <c r="P5988">
        <v>0</v>
      </c>
      <c r="Q5988" s="28">
        <v>41310.105555555558</v>
      </c>
      <c r="R5988" s="28">
        <v>41429.378472222219</v>
      </c>
      <c r="S5988" t="s">
        <v>20081</v>
      </c>
      <c r="T5988" s="27">
        <v>41309</v>
      </c>
      <c r="V5988">
        <v>1</v>
      </c>
      <c r="W5988" t="s">
        <v>32</v>
      </c>
      <c r="X5988" t="s">
        <v>364</v>
      </c>
      <c r="Y5988">
        <v>1</v>
      </c>
      <c r="AA5988" t="s">
        <v>20082</v>
      </c>
      <c r="AB5988" t="s">
        <v>36</v>
      </c>
      <c r="AD5988" s="27">
        <v>41826</v>
      </c>
      <c r="AE5988" t="s">
        <v>1435</v>
      </c>
      <c r="AH5988">
        <v>0</v>
      </c>
      <c r="AN5988" t="s">
        <v>238</v>
      </c>
      <c r="AO5988">
        <v>6</v>
      </c>
      <c r="AP5988" t="s">
        <v>246</v>
      </c>
      <c r="AQ5988" s="27">
        <v>41310</v>
      </c>
      <c r="AR5988" t="s">
        <v>240</v>
      </c>
      <c r="AS5988">
        <v>6</v>
      </c>
      <c r="AT5988" t="s">
        <v>246</v>
      </c>
      <c r="AU5988" s="27">
        <v>41310</v>
      </c>
    </row>
    <row r="5989" spans="1:47" x14ac:dyDescent="0.2">
      <c r="A5989">
        <v>5988</v>
      </c>
      <c r="B5989" t="s">
        <v>20083</v>
      </c>
      <c r="C5989" t="s">
        <v>20084</v>
      </c>
      <c r="D5989" t="s">
        <v>20085</v>
      </c>
      <c r="E5989" s="27">
        <v>41357</v>
      </c>
      <c r="F5989" t="s">
        <v>294</v>
      </c>
      <c r="G5989" s="27">
        <v>33814</v>
      </c>
      <c r="H5989">
        <v>23</v>
      </c>
      <c r="I5989" t="s">
        <v>259</v>
      </c>
      <c r="J5989" t="s">
        <v>245</v>
      </c>
      <c r="K5989">
        <v>0</v>
      </c>
      <c r="L5989">
        <v>3</v>
      </c>
      <c r="M5989">
        <v>0</v>
      </c>
      <c r="N5989">
        <v>0</v>
      </c>
      <c r="O5989">
        <v>0</v>
      </c>
      <c r="P5989">
        <v>-1</v>
      </c>
      <c r="Q5989" s="28">
        <v>41356.40625</v>
      </c>
      <c r="R5989" s="28">
        <v>41357.270833333336</v>
      </c>
      <c r="S5989" t="s">
        <v>20086</v>
      </c>
      <c r="T5989" s="27">
        <v>41356</v>
      </c>
      <c r="V5989">
        <v>1</v>
      </c>
      <c r="W5989" t="s">
        <v>36</v>
      </c>
      <c r="X5989" t="s">
        <v>279</v>
      </c>
      <c r="Y5989">
        <v>0</v>
      </c>
      <c r="AB5989" t="s">
        <v>237</v>
      </c>
      <c r="AH5989">
        <v>0</v>
      </c>
      <c r="AN5989" t="s">
        <v>238</v>
      </c>
      <c r="AO5989">
        <v>3</v>
      </c>
      <c r="AP5989" t="s">
        <v>239</v>
      </c>
      <c r="AQ5989" s="27">
        <v>41357</v>
      </c>
      <c r="AR5989" t="s">
        <v>240</v>
      </c>
      <c r="AS5989">
        <v>3</v>
      </c>
      <c r="AT5989" t="s">
        <v>239</v>
      </c>
      <c r="AU5989" s="27">
        <v>41357</v>
      </c>
    </row>
    <row r="5990" spans="1:47" x14ac:dyDescent="0.2">
      <c r="A5990">
        <v>5989</v>
      </c>
      <c r="B5990" t="s">
        <v>20087</v>
      </c>
      <c r="C5990" t="s">
        <v>20088</v>
      </c>
      <c r="D5990" t="s">
        <v>20089</v>
      </c>
      <c r="E5990" s="27">
        <v>41666</v>
      </c>
      <c r="F5990" t="s">
        <v>294</v>
      </c>
      <c r="G5990" s="27">
        <v>26115</v>
      </c>
      <c r="H5990">
        <v>44</v>
      </c>
      <c r="I5990" t="s">
        <v>244</v>
      </c>
      <c r="J5990" t="s">
        <v>245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-2</v>
      </c>
      <c r="Q5990" s="28">
        <v>41664.119444444441</v>
      </c>
      <c r="R5990" s="28">
        <v>41665.084027777775</v>
      </c>
      <c r="S5990" t="s">
        <v>20090</v>
      </c>
      <c r="T5990" s="27">
        <v>41664</v>
      </c>
      <c r="V5990">
        <v>2</v>
      </c>
      <c r="W5990" t="s">
        <v>36</v>
      </c>
      <c r="X5990" t="s">
        <v>279</v>
      </c>
      <c r="Y5990">
        <v>0</v>
      </c>
      <c r="AB5990" t="s">
        <v>237</v>
      </c>
      <c r="AH5990">
        <v>0</v>
      </c>
      <c r="AN5990" t="s">
        <v>238</v>
      </c>
      <c r="AO5990">
        <v>1</v>
      </c>
      <c r="AP5990" t="s">
        <v>239</v>
      </c>
      <c r="AQ5990" s="27">
        <v>41666</v>
      </c>
      <c r="AR5990" t="s">
        <v>240</v>
      </c>
      <c r="AS5990">
        <v>1</v>
      </c>
      <c r="AT5990" t="s">
        <v>239</v>
      </c>
      <c r="AU5990" s="27">
        <v>41666</v>
      </c>
    </row>
    <row r="5991" spans="1:47" x14ac:dyDescent="0.2">
      <c r="A5991">
        <v>5990</v>
      </c>
      <c r="B5991" t="s">
        <v>20091</v>
      </c>
      <c r="C5991" t="s">
        <v>20092</v>
      </c>
      <c r="D5991" t="s">
        <v>20093</v>
      </c>
      <c r="E5991" s="27">
        <v>41339</v>
      </c>
      <c r="F5991" t="s">
        <v>233</v>
      </c>
      <c r="G5991" s="27">
        <v>34587</v>
      </c>
      <c r="H5991">
        <v>21</v>
      </c>
      <c r="I5991" t="s">
        <v>259</v>
      </c>
      <c r="J5991" t="s">
        <v>353</v>
      </c>
      <c r="K5991">
        <v>1</v>
      </c>
      <c r="L5991">
        <v>8</v>
      </c>
      <c r="M5991">
        <v>0</v>
      </c>
      <c r="N5991">
        <v>0</v>
      </c>
      <c r="O5991">
        <v>1</v>
      </c>
      <c r="P5991">
        <v>88</v>
      </c>
      <c r="Q5991" s="28">
        <v>41427.129861111112</v>
      </c>
      <c r="R5991" s="28">
        <v>41954.21597222222</v>
      </c>
      <c r="S5991" t="s">
        <v>20094</v>
      </c>
      <c r="U5991" s="27">
        <v>41018</v>
      </c>
      <c r="V5991">
        <v>321</v>
      </c>
      <c r="W5991" t="s">
        <v>32</v>
      </c>
      <c r="X5991" t="s">
        <v>274</v>
      </c>
      <c r="Y5991">
        <v>1</v>
      </c>
      <c r="AA5991" t="s">
        <v>20095</v>
      </c>
      <c r="AB5991" t="s">
        <v>32</v>
      </c>
      <c r="AC5991">
        <v>1</v>
      </c>
      <c r="AD5991" s="27">
        <v>41426</v>
      </c>
      <c r="AE5991" t="s">
        <v>1207</v>
      </c>
      <c r="AF5991" s="27">
        <v>41427</v>
      </c>
      <c r="AG5991" s="27">
        <v>41954</v>
      </c>
      <c r="AH5991">
        <v>1</v>
      </c>
      <c r="AJ5991" t="s">
        <v>20095</v>
      </c>
      <c r="AK5991" t="s">
        <v>255</v>
      </c>
      <c r="AL5991" s="27">
        <v>41426</v>
      </c>
      <c r="AM5991" t="s">
        <v>383</v>
      </c>
      <c r="AN5991" t="s">
        <v>238</v>
      </c>
      <c r="AO5991">
        <v>9</v>
      </c>
      <c r="AP5991" t="s">
        <v>269</v>
      </c>
      <c r="AQ5991" s="27">
        <v>41339</v>
      </c>
      <c r="AR5991" t="s">
        <v>240</v>
      </c>
      <c r="AS5991">
        <v>8</v>
      </c>
      <c r="AT5991" t="s">
        <v>269</v>
      </c>
      <c r="AU5991" s="27">
        <v>41339</v>
      </c>
    </row>
    <row r="5992" spans="1:47" x14ac:dyDescent="0.2">
      <c r="A5992">
        <v>5991</v>
      </c>
      <c r="B5992" t="s">
        <v>20096</v>
      </c>
      <c r="C5992" t="s">
        <v>11262</v>
      </c>
      <c r="D5992" t="s">
        <v>20097</v>
      </c>
      <c r="E5992" s="27">
        <v>41961</v>
      </c>
      <c r="F5992" t="s">
        <v>233</v>
      </c>
      <c r="G5992" s="27">
        <v>18351</v>
      </c>
      <c r="H5992">
        <v>66</v>
      </c>
      <c r="I5992" t="s">
        <v>234</v>
      </c>
      <c r="J5992" t="s">
        <v>22</v>
      </c>
      <c r="K5992">
        <v>0</v>
      </c>
      <c r="L5992">
        <v>2</v>
      </c>
      <c r="M5992">
        <v>0</v>
      </c>
      <c r="N5992">
        <v>0</v>
      </c>
      <c r="O5992">
        <v>0</v>
      </c>
      <c r="P5992">
        <v>-1</v>
      </c>
      <c r="Q5992" s="28">
        <v>41960.32708333333</v>
      </c>
      <c r="R5992" s="28">
        <v>42085.418749999997</v>
      </c>
      <c r="S5992" t="s">
        <v>20098</v>
      </c>
      <c r="T5992" s="27">
        <v>41960</v>
      </c>
      <c r="V5992">
        <v>1</v>
      </c>
      <c r="W5992" t="s">
        <v>32</v>
      </c>
      <c r="X5992" t="s">
        <v>847</v>
      </c>
      <c r="Y5992">
        <v>0</v>
      </c>
      <c r="AB5992" t="s">
        <v>237</v>
      </c>
      <c r="AH5992">
        <v>0</v>
      </c>
      <c r="AN5992" t="s">
        <v>238</v>
      </c>
      <c r="AO5992">
        <v>1</v>
      </c>
      <c r="AP5992" t="s">
        <v>239</v>
      </c>
      <c r="AQ5992" s="27">
        <v>41961</v>
      </c>
      <c r="AR5992" t="s">
        <v>240</v>
      </c>
      <c r="AS5992">
        <v>2</v>
      </c>
      <c r="AT5992" t="s">
        <v>239</v>
      </c>
      <c r="AU5992" s="27">
        <v>41961</v>
      </c>
    </row>
    <row r="5993" spans="1:47" x14ac:dyDescent="0.2">
      <c r="A5993">
        <v>5992</v>
      </c>
      <c r="B5993" t="s">
        <v>20099</v>
      </c>
      <c r="C5993" t="s">
        <v>13916</v>
      </c>
      <c r="D5993" t="s">
        <v>4287</v>
      </c>
      <c r="E5993" s="27">
        <v>41296</v>
      </c>
      <c r="F5993" t="s">
        <v>233</v>
      </c>
      <c r="G5993" s="27">
        <v>33466</v>
      </c>
      <c r="H5993">
        <v>24</v>
      </c>
      <c r="I5993" t="s">
        <v>259</v>
      </c>
      <c r="J5993" t="s">
        <v>250</v>
      </c>
      <c r="K5993">
        <v>0</v>
      </c>
      <c r="L5993">
        <v>3</v>
      </c>
      <c r="M5993">
        <v>0</v>
      </c>
      <c r="N5993">
        <v>0</v>
      </c>
      <c r="O5993">
        <v>1</v>
      </c>
      <c r="P5993">
        <v>-1</v>
      </c>
      <c r="Q5993" s="28">
        <v>41295.463194444441</v>
      </c>
      <c r="R5993" s="28">
        <v>41296.081944444442</v>
      </c>
      <c r="S5993" t="s">
        <v>20100</v>
      </c>
      <c r="T5993" s="27">
        <v>41295</v>
      </c>
      <c r="V5993">
        <v>1</v>
      </c>
      <c r="W5993" t="s">
        <v>36</v>
      </c>
      <c r="X5993" t="s">
        <v>279</v>
      </c>
      <c r="Y5993">
        <v>0</v>
      </c>
      <c r="AB5993" t="s">
        <v>237</v>
      </c>
      <c r="AH5993">
        <v>0</v>
      </c>
      <c r="AN5993" t="s">
        <v>238</v>
      </c>
      <c r="AO5993">
        <v>5</v>
      </c>
      <c r="AP5993" t="s">
        <v>246</v>
      </c>
      <c r="AQ5993" s="27">
        <v>41296</v>
      </c>
      <c r="AR5993" t="s">
        <v>240</v>
      </c>
      <c r="AS5993">
        <v>3</v>
      </c>
      <c r="AT5993" t="s">
        <v>239</v>
      </c>
      <c r="AU5993" s="27">
        <v>41296</v>
      </c>
    </row>
    <row r="5994" spans="1:47" x14ac:dyDescent="0.2">
      <c r="A5994">
        <v>5993</v>
      </c>
      <c r="B5994" t="s">
        <v>20101</v>
      </c>
      <c r="C5994" t="s">
        <v>281</v>
      </c>
      <c r="D5994" t="s">
        <v>20102</v>
      </c>
      <c r="E5994" s="27">
        <v>41609</v>
      </c>
      <c r="F5994" t="s">
        <v>233</v>
      </c>
      <c r="G5994" s="27">
        <v>23650</v>
      </c>
      <c r="H5994">
        <v>51</v>
      </c>
      <c r="I5994" t="s">
        <v>234</v>
      </c>
      <c r="J5994" t="s">
        <v>245</v>
      </c>
      <c r="K5994">
        <v>0</v>
      </c>
      <c r="L5994">
        <v>2</v>
      </c>
      <c r="M5994">
        <v>0</v>
      </c>
      <c r="N5994">
        <v>0</v>
      </c>
      <c r="O5994">
        <v>1</v>
      </c>
      <c r="P5994">
        <v>-1</v>
      </c>
      <c r="Q5994" s="28">
        <v>41608.290972222225</v>
      </c>
      <c r="R5994" s="28">
        <v>41609.52847222222</v>
      </c>
      <c r="S5994" t="s">
        <v>20103</v>
      </c>
      <c r="T5994" s="27">
        <v>41608</v>
      </c>
      <c r="V5994">
        <v>1</v>
      </c>
      <c r="W5994" t="s">
        <v>36</v>
      </c>
      <c r="X5994" t="s">
        <v>279</v>
      </c>
      <c r="Y5994">
        <v>0</v>
      </c>
      <c r="AB5994" t="s">
        <v>237</v>
      </c>
      <c r="AH5994">
        <v>0</v>
      </c>
      <c r="AN5994" t="s">
        <v>238</v>
      </c>
      <c r="AO5994">
        <v>1</v>
      </c>
      <c r="AP5994" t="s">
        <v>239</v>
      </c>
      <c r="AQ5994" s="27">
        <v>41609</v>
      </c>
      <c r="AR5994" t="s">
        <v>240</v>
      </c>
      <c r="AS5994">
        <v>2</v>
      </c>
      <c r="AT5994" t="s">
        <v>239</v>
      </c>
      <c r="AU5994" s="27">
        <v>41609</v>
      </c>
    </row>
    <row r="5995" spans="1:47" x14ac:dyDescent="0.2">
      <c r="A5995">
        <v>5994</v>
      </c>
      <c r="B5995" t="s">
        <v>20104</v>
      </c>
      <c r="C5995" t="s">
        <v>20105</v>
      </c>
      <c r="D5995" t="s">
        <v>7731</v>
      </c>
      <c r="E5995" s="27">
        <v>41385</v>
      </c>
      <c r="F5995" t="s">
        <v>294</v>
      </c>
      <c r="G5995" s="27">
        <v>34781</v>
      </c>
      <c r="H5995">
        <v>21</v>
      </c>
      <c r="I5995" t="s">
        <v>259</v>
      </c>
      <c r="J5995" t="s">
        <v>250</v>
      </c>
      <c r="K5995">
        <v>0</v>
      </c>
      <c r="L5995">
        <v>8</v>
      </c>
      <c r="M5995">
        <v>0</v>
      </c>
      <c r="N5995">
        <v>0</v>
      </c>
      <c r="O5995">
        <v>0</v>
      </c>
      <c r="P5995">
        <v>-1</v>
      </c>
      <c r="Q5995" s="28">
        <v>41384.488888888889</v>
      </c>
      <c r="R5995" s="28">
        <v>41386.28402777778</v>
      </c>
      <c r="S5995" t="s">
        <v>20106</v>
      </c>
      <c r="T5995" s="27">
        <v>41384</v>
      </c>
      <c r="V5995">
        <v>1</v>
      </c>
      <c r="W5995" t="s">
        <v>32</v>
      </c>
      <c r="X5995" t="s">
        <v>383</v>
      </c>
      <c r="Y5995">
        <v>1</v>
      </c>
      <c r="AA5995" t="s">
        <v>20107</v>
      </c>
      <c r="AB5995" t="s">
        <v>36</v>
      </c>
      <c r="AC5995">
        <v>0</v>
      </c>
      <c r="AD5995" s="27">
        <v>41783</v>
      </c>
      <c r="AE5995" t="s">
        <v>626</v>
      </c>
      <c r="AF5995" s="27">
        <v>41783</v>
      </c>
      <c r="AG5995" s="27">
        <v>41784</v>
      </c>
      <c r="AH5995">
        <v>0</v>
      </c>
      <c r="AN5995" t="s">
        <v>238</v>
      </c>
      <c r="AO5995">
        <v>7</v>
      </c>
      <c r="AP5995" t="s">
        <v>246</v>
      </c>
      <c r="AQ5995" s="27">
        <v>41385</v>
      </c>
      <c r="AR5995" t="s">
        <v>240</v>
      </c>
      <c r="AS5995">
        <v>8</v>
      </c>
      <c r="AT5995" t="s">
        <v>269</v>
      </c>
      <c r="AU5995" s="27">
        <v>41385</v>
      </c>
    </row>
    <row r="5996" spans="1:47" x14ac:dyDescent="0.2">
      <c r="A5996">
        <v>5995</v>
      </c>
      <c r="B5996" t="s">
        <v>20108</v>
      </c>
      <c r="C5996" t="s">
        <v>914</v>
      </c>
      <c r="D5996" t="s">
        <v>9442</v>
      </c>
      <c r="E5996" s="27">
        <v>41534</v>
      </c>
      <c r="F5996" t="s">
        <v>233</v>
      </c>
      <c r="G5996" s="27">
        <v>28231</v>
      </c>
      <c r="H5996">
        <v>39</v>
      </c>
      <c r="I5996" t="s">
        <v>244</v>
      </c>
      <c r="J5996" t="s">
        <v>245</v>
      </c>
      <c r="K5996">
        <v>0</v>
      </c>
      <c r="L5996">
        <v>6</v>
      </c>
      <c r="M5996">
        <v>0</v>
      </c>
      <c r="N5996">
        <v>0</v>
      </c>
      <c r="O5996">
        <v>6</v>
      </c>
      <c r="P5996">
        <v>-1</v>
      </c>
      <c r="Q5996" s="28">
        <v>41533.181944444441</v>
      </c>
      <c r="R5996" s="28">
        <v>41534.077777777777</v>
      </c>
      <c r="S5996" t="s">
        <v>20109</v>
      </c>
      <c r="U5996" s="27">
        <v>41533</v>
      </c>
      <c r="V5996">
        <v>1</v>
      </c>
      <c r="W5996" t="s">
        <v>32</v>
      </c>
      <c r="X5996" t="s">
        <v>274</v>
      </c>
      <c r="Y5996">
        <v>0</v>
      </c>
      <c r="AB5996" t="s">
        <v>237</v>
      </c>
      <c r="AH5996">
        <v>0</v>
      </c>
      <c r="AN5996" t="s">
        <v>238</v>
      </c>
      <c r="AO5996">
        <v>2</v>
      </c>
      <c r="AP5996" t="s">
        <v>239</v>
      </c>
      <c r="AQ5996" s="27">
        <v>41534</v>
      </c>
      <c r="AR5996" t="s">
        <v>240</v>
      </c>
      <c r="AS5996">
        <v>6</v>
      </c>
      <c r="AT5996" t="s">
        <v>246</v>
      </c>
      <c r="AU5996" s="27">
        <v>41534</v>
      </c>
    </row>
    <row r="5997" spans="1:47" x14ac:dyDescent="0.2">
      <c r="A5997">
        <v>5996</v>
      </c>
      <c r="B5997" t="s">
        <v>20110</v>
      </c>
      <c r="C5997" t="s">
        <v>20111</v>
      </c>
      <c r="D5997" t="s">
        <v>20112</v>
      </c>
      <c r="E5997" s="27">
        <v>41919</v>
      </c>
      <c r="F5997" t="s">
        <v>233</v>
      </c>
      <c r="G5997" s="27">
        <v>31848</v>
      </c>
      <c r="H5997">
        <v>29</v>
      </c>
      <c r="I5997" t="s">
        <v>244</v>
      </c>
      <c r="J5997" t="s">
        <v>250</v>
      </c>
      <c r="K5997">
        <v>0</v>
      </c>
      <c r="L5997">
        <v>8</v>
      </c>
      <c r="M5997">
        <v>0</v>
      </c>
      <c r="N5997">
        <v>0</v>
      </c>
      <c r="O5997">
        <v>29</v>
      </c>
      <c r="P5997">
        <v>-1</v>
      </c>
      <c r="Q5997" s="28">
        <v>41918.326388888891</v>
      </c>
      <c r="R5997" s="28">
        <v>41923.359027777777</v>
      </c>
      <c r="S5997" t="s">
        <v>20113</v>
      </c>
      <c r="T5997" s="27">
        <v>41918</v>
      </c>
      <c r="V5997">
        <v>1</v>
      </c>
      <c r="W5997" t="s">
        <v>32</v>
      </c>
      <c r="X5997" t="s">
        <v>1051</v>
      </c>
      <c r="Y5997">
        <v>1</v>
      </c>
      <c r="AA5997" t="s">
        <v>20114</v>
      </c>
      <c r="AB5997" t="s">
        <v>32</v>
      </c>
      <c r="AC5997">
        <v>0</v>
      </c>
      <c r="AD5997" s="27">
        <v>41923</v>
      </c>
      <c r="AE5997" t="s">
        <v>261</v>
      </c>
      <c r="AF5997" s="27">
        <v>41923</v>
      </c>
      <c r="AG5997" s="27">
        <v>41991</v>
      </c>
      <c r="AH5997">
        <v>0</v>
      </c>
      <c r="AN5997" t="s">
        <v>238</v>
      </c>
      <c r="AO5997">
        <v>9</v>
      </c>
      <c r="AP5997" t="s">
        <v>269</v>
      </c>
      <c r="AQ5997" s="27">
        <v>41919</v>
      </c>
      <c r="AR5997" t="s">
        <v>240</v>
      </c>
      <c r="AS5997">
        <v>8</v>
      </c>
      <c r="AT5997" t="s">
        <v>269</v>
      </c>
      <c r="AU5997" s="27">
        <v>41919</v>
      </c>
    </row>
    <row r="5998" spans="1:47" x14ac:dyDescent="0.2">
      <c r="A5998">
        <v>5997</v>
      </c>
      <c r="B5998" t="s">
        <v>20115</v>
      </c>
      <c r="C5998" t="s">
        <v>20116</v>
      </c>
      <c r="D5998" t="s">
        <v>2942</v>
      </c>
      <c r="E5998" s="27">
        <v>41611</v>
      </c>
      <c r="F5998" t="s">
        <v>233</v>
      </c>
      <c r="G5998" s="27">
        <v>33433</v>
      </c>
      <c r="H5998">
        <v>24</v>
      </c>
      <c r="I5998" t="s">
        <v>259</v>
      </c>
      <c r="J5998" t="s">
        <v>245</v>
      </c>
      <c r="K5998">
        <v>0</v>
      </c>
      <c r="L5998">
        <v>6</v>
      </c>
      <c r="M5998">
        <v>0</v>
      </c>
      <c r="N5998">
        <v>0</v>
      </c>
      <c r="O5998">
        <v>1</v>
      </c>
      <c r="P5998">
        <v>-5</v>
      </c>
      <c r="Q5998" s="28">
        <v>41606.400000000001</v>
      </c>
      <c r="R5998" s="28">
        <v>41607.067361111112</v>
      </c>
      <c r="S5998" t="s">
        <v>20117</v>
      </c>
      <c r="T5998" s="27">
        <v>41606</v>
      </c>
      <c r="V5998">
        <v>5</v>
      </c>
      <c r="W5998" t="s">
        <v>32</v>
      </c>
      <c r="X5998" t="s">
        <v>974</v>
      </c>
      <c r="Y5998">
        <v>0</v>
      </c>
      <c r="AB5998" t="s">
        <v>237</v>
      </c>
      <c r="AH5998">
        <v>0</v>
      </c>
      <c r="AN5998" t="s">
        <v>238</v>
      </c>
      <c r="AO5998">
        <v>4</v>
      </c>
      <c r="AP5998" t="s">
        <v>239</v>
      </c>
      <c r="AQ5998" s="27">
        <v>41611</v>
      </c>
      <c r="AR5998" t="s">
        <v>240</v>
      </c>
      <c r="AS5998">
        <v>6</v>
      </c>
      <c r="AT5998" t="s">
        <v>246</v>
      </c>
      <c r="AU5998" s="27">
        <v>41611</v>
      </c>
    </row>
    <row r="5999" spans="1:47" x14ac:dyDescent="0.2">
      <c r="A5999">
        <v>5998</v>
      </c>
      <c r="B5999" t="s">
        <v>20118</v>
      </c>
      <c r="C5999" t="s">
        <v>4787</v>
      </c>
      <c r="D5999" t="s">
        <v>1671</v>
      </c>
      <c r="E5999" s="27">
        <v>41852</v>
      </c>
      <c r="F5999" t="s">
        <v>233</v>
      </c>
      <c r="G5999" s="27">
        <v>28462</v>
      </c>
      <c r="H5999">
        <v>38</v>
      </c>
      <c r="I5999" t="s">
        <v>244</v>
      </c>
      <c r="J5999" t="s">
        <v>250</v>
      </c>
      <c r="K5999">
        <v>0</v>
      </c>
      <c r="L5999">
        <v>4</v>
      </c>
      <c r="M5999">
        <v>0</v>
      </c>
      <c r="N5999">
        <v>0</v>
      </c>
      <c r="O5999">
        <v>1</v>
      </c>
      <c r="P5999">
        <v>-248</v>
      </c>
      <c r="Q5999" s="28">
        <v>41604.147222222222</v>
      </c>
      <c r="R5999" s="28">
        <v>41801.539583333331</v>
      </c>
      <c r="S5999" t="s">
        <v>20119</v>
      </c>
      <c r="U5999" s="27">
        <v>41604</v>
      </c>
      <c r="V5999">
        <v>248</v>
      </c>
      <c r="W5999" t="s">
        <v>32</v>
      </c>
      <c r="X5999" t="s">
        <v>274</v>
      </c>
      <c r="Y5999">
        <v>0</v>
      </c>
      <c r="AB5999" t="s">
        <v>237</v>
      </c>
      <c r="AH5999">
        <v>0</v>
      </c>
      <c r="AN5999" t="s">
        <v>238</v>
      </c>
      <c r="AO5999">
        <v>3</v>
      </c>
      <c r="AP5999" t="s">
        <v>239</v>
      </c>
      <c r="AQ5999" s="27">
        <v>41852</v>
      </c>
      <c r="AR5999" t="s">
        <v>240</v>
      </c>
      <c r="AS5999">
        <v>4</v>
      </c>
      <c r="AT5999" t="s">
        <v>239</v>
      </c>
      <c r="AU5999" s="27">
        <v>41852</v>
      </c>
    </row>
    <row r="6000" spans="1:47" x14ac:dyDescent="0.2">
      <c r="A6000">
        <v>5999</v>
      </c>
      <c r="B6000" t="s">
        <v>20120</v>
      </c>
      <c r="C6000" t="s">
        <v>20121</v>
      </c>
      <c r="D6000" t="s">
        <v>1136</v>
      </c>
      <c r="E6000" s="27">
        <v>41843</v>
      </c>
      <c r="F6000" t="s">
        <v>233</v>
      </c>
      <c r="G6000" s="27">
        <v>30464</v>
      </c>
      <c r="H6000">
        <v>32</v>
      </c>
      <c r="I6000" t="s">
        <v>244</v>
      </c>
      <c r="J6000" t="s">
        <v>353</v>
      </c>
      <c r="K6000">
        <v>0</v>
      </c>
      <c r="L6000">
        <v>5</v>
      </c>
      <c r="M6000">
        <v>0</v>
      </c>
      <c r="N6000">
        <v>0</v>
      </c>
      <c r="O6000">
        <v>1</v>
      </c>
      <c r="P6000">
        <v>0</v>
      </c>
      <c r="Q6000" s="28">
        <v>41843.475694444445</v>
      </c>
      <c r="R6000" s="28">
        <v>41844.367361111108</v>
      </c>
      <c r="S6000" t="s">
        <v>20122</v>
      </c>
      <c r="T6000" s="27">
        <v>41843</v>
      </c>
      <c r="V6000">
        <v>0</v>
      </c>
      <c r="W6000" t="s">
        <v>32</v>
      </c>
      <c r="X6000" t="s">
        <v>300</v>
      </c>
      <c r="Y6000">
        <v>0</v>
      </c>
      <c r="AB6000" t="s">
        <v>237</v>
      </c>
      <c r="AH6000">
        <v>0</v>
      </c>
      <c r="AN6000" t="s">
        <v>238</v>
      </c>
      <c r="AO6000">
        <v>5</v>
      </c>
      <c r="AP6000" t="s">
        <v>246</v>
      </c>
      <c r="AQ6000" s="27">
        <v>41843</v>
      </c>
      <c r="AR6000" t="s">
        <v>240</v>
      </c>
      <c r="AS6000">
        <v>5</v>
      </c>
      <c r="AT6000" t="s">
        <v>246</v>
      </c>
      <c r="AU6000" s="27">
        <v>41843</v>
      </c>
    </row>
    <row r="6001" spans="1:47" x14ac:dyDescent="0.2">
      <c r="A6001">
        <v>6000</v>
      </c>
      <c r="B6001" t="s">
        <v>20123</v>
      </c>
      <c r="C6001" t="s">
        <v>20124</v>
      </c>
      <c r="D6001" t="s">
        <v>1110</v>
      </c>
      <c r="E6001" s="27">
        <v>41285</v>
      </c>
      <c r="F6001" t="s">
        <v>294</v>
      </c>
      <c r="G6001" s="27">
        <v>33884</v>
      </c>
      <c r="H6001">
        <v>23</v>
      </c>
      <c r="I6001" t="s">
        <v>259</v>
      </c>
      <c r="J6001" t="s">
        <v>250</v>
      </c>
      <c r="K6001">
        <v>0</v>
      </c>
      <c r="L6001">
        <v>5</v>
      </c>
      <c r="M6001">
        <v>0</v>
      </c>
      <c r="N6001">
        <v>0</v>
      </c>
      <c r="O6001">
        <v>0</v>
      </c>
      <c r="P6001">
        <v>-1</v>
      </c>
      <c r="Q6001" s="28">
        <v>41284.245833333334</v>
      </c>
      <c r="R6001" s="28">
        <v>41286.52847222222</v>
      </c>
      <c r="S6001" t="s">
        <v>20125</v>
      </c>
      <c r="T6001" s="27">
        <v>41284</v>
      </c>
      <c r="V6001">
        <v>1</v>
      </c>
      <c r="W6001" t="s">
        <v>32</v>
      </c>
      <c r="X6001" t="s">
        <v>284</v>
      </c>
      <c r="Y6001">
        <v>1</v>
      </c>
      <c r="AA6001" t="s">
        <v>20126</v>
      </c>
      <c r="AB6001" t="s">
        <v>36</v>
      </c>
      <c r="AD6001" s="27">
        <v>41625</v>
      </c>
      <c r="AE6001" t="s">
        <v>412</v>
      </c>
      <c r="AH6001">
        <v>0</v>
      </c>
      <c r="AN6001" t="s">
        <v>238</v>
      </c>
      <c r="AO6001">
        <v>5</v>
      </c>
      <c r="AP6001" t="s">
        <v>246</v>
      </c>
      <c r="AQ6001" s="27">
        <v>41285</v>
      </c>
      <c r="AR6001" t="s">
        <v>240</v>
      </c>
      <c r="AS6001">
        <v>5</v>
      </c>
      <c r="AT6001" t="s">
        <v>246</v>
      </c>
      <c r="AU6001" s="27">
        <v>41285</v>
      </c>
    </row>
    <row r="6002" spans="1:47" x14ac:dyDescent="0.2">
      <c r="A6002">
        <v>6001</v>
      </c>
      <c r="B6002" t="s">
        <v>20127</v>
      </c>
      <c r="C6002" t="s">
        <v>793</v>
      </c>
      <c r="D6002" t="s">
        <v>1295</v>
      </c>
      <c r="E6002" s="27">
        <v>41878</v>
      </c>
      <c r="F6002" t="s">
        <v>233</v>
      </c>
      <c r="G6002" s="27">
        <v>30866</v>
      </c>
      <c r="H6002">
        <v>31</v>
      </c>
      <c r="I6002" t="s">
        <v>244</v>
      </c>
      <c r="J6002" t="s">
        <v>250</v>
      </c>
      <c r="K6002">
        <v>0</v>
      </c>
      <c r="L6002">
        <v>10</v>
      </c>
      <c r="M6002">
        <v>0</v>
      </c>
      <c r="N6002">
        <v>2</v>
      </c>
      <c r="O6002">
        <v>11</v>
      </c>
      <c r="P6002">
        <v>0</v>
      </c>
      <c r="Q6002" s="28">
        <v>41878.525000000001</v>
      </c>
      <c r="R6002" s="28">
        <v>41878.081944444442</v>
      </c>
      <c r="S6002" t="s">
        <v>20128</v>
      </c>
      <c r="T6002" s="27">
        <v>41877</v>
      </c>
      <c r="V6002">
        <v>1</v>
      </c>
      <c r="W6002" t="s">
        <v>32</v>
      </c>
      <c r="X6002" t="s">
        <v>402</v>
      </c>
      <c r="Y6002">
        <v>1</v>
      </c>
      <c r="AA6002" t="s">
        <v>20129</v>
      </c>
      <c r="AB6002" t="s">
        <v>36</v>
      </c>
      <c r="AC6002">
        <v>0</v>
      </c>
      <c r="AD6002" s="27">
        <v>42255</v>
      </c>
      <c r="AE6002" t="s">
        <v>412</v>
      </c>
      <c r="AF6002" s="27">
        <v>42255</v>
      </c>
      <c r="AG6002" s="27">
        <v>42256</v>
      </c>
      <c r="AH6002">
        <v>1</v>
      </c>
      <c r="AJ6002" t="s">
        <v>20130</v>
      </c>
      <c r="AK6002" t="s">
        <v>462</v>
      </c>
      <c r="AL6002" s="27">
        <v>42323</v>
      </c>
      <c r="AM6002" t="s">
        <v>279</v>
      </c>
      <c r="AN6002" t="s">
        <v>238</v>
      </c>
      <c r="AO6002">
        <v>7</v>
      </c>
      <c r="AP6002" t="s">
        <v>246</v>
      </c>
      <c r="AQ6002" s="27">
        <v>41878</v>
      </c>
      <c r="AR6002" t="s">
        <v>240</v>
      </c>
      <c r="AS6002">
        <v>10</v>
      </c>
      <c r="AT6002" t="s">
        <v>269</v>
      </c>
      <c r="AU6002" s="27">
        <v>41878</v>
      </c>
    </row>
    <row r="6003" spans="1:47" x14ac:dyDescent="0.2">
      <c r="A6003">
        <v>6002</v>
      </c>
      <c r="B6003" t="s">
        <v>20131</v>
      </c>
      <c r="C6003" t="s">
        <v>3028</v>
      </c>
      <c r="D6003" t="s">
        <v>15859</v>
      </c>
      <c r="E6003" s="27">
        <v>41631</v>
      </c>
      <c r="F6003" t="s">
        <v>294</v>
      </c>
      <c r="G6003" s="27">
        <v>29525</v>
      </c>
      <c r="H6003">
        <v>35</v>
      </c>
      <c r="I6003" t="s">
        <v>244</v>
      </c>
      <c r="J6003" t="s">
        <v>250</v>
      </c>
      <c r="K6003">
        <v>0</v>
      </c>
      <c r="L6003">
        <v>2</v>
      </c>
      <c r="M6003">
        <v>0</v>
      </c>
      <c r="N6003">
        <v>0</v>
      </c>
      <c r="O6003">
        <v>0</v>
      </c>
      <c r="P6003">
        <v>-1</v>
      </c>
      <c r="Q6003" s="28">
        <v>41630.311111111114</v>
      </c>
      <c r="R6003" s="28">
        <v>41631.041666666664</v>
      </c>
      <c r="S6003" t="s">
        <v>20132</v>
      </c>
      <c r="T6003" s="27">
        <v>41630</v>
      </c>
      <c r="V6003">
        <v>1</v>
      </c>
      <c r="W6003" t="s">
        <v>36</v>
      </c>
      <c r="X6003" t="s">
        <v>1508</v>
      </c>
      <c r="Y6003">
        <v>0</v>
      </c>
      <c r="AB6003" t="s">
        <v>237</v>
      </c>
      <c r="AH6003">
        <v>0</v>
      </c>
      <c r="AN6003" t="s">
        <v>238</v>
      </c>
      <c r="AO6003">
        <v>1</v>
      </c>
      <c r="AP6003" t="s">
        <v>239</v>
      </c>
      <c r="AQ6003" s="27">
        <v>41631</v>
      </c>
      <c r="AR6003" t="s">
        <v>240</v>
      </c>
      <c r="AS6003">
        <v>2</v>
      </c>
      <c r="AT6003" t="s">
        <v>239</v>
      </c>
      <c r="AU6003" s="27">
        <v>41631</v>
      </c>
    </row>
    <row r="6004" spans="1:47" x14ac:dyDescent="0.2">
      <c r="A6004">
        <v>6003</v>
      </c>
      <c r="B6004" t="s">
        <v>20133</v>
      </c>
      <c r="C6004" t="s">
        <v>446</v>
      </c>
      <c r="D6004" t="s">
        <v>20134</v>
      </c>
      <c r="E6004" s="27">
        <v>41773</v>
      </c>
      <c r="F6004" t="s">
        <v>294</v>
      </c>
      <c r="G6004" s="27">
        <v>31618</v>
      </c>
      <c r="H6004">
        <v>29</v>
      </c>
      <c r="I6004" t="s">
        <v>244</v>
      </c>
      <c r="J6004" t="s">
        <v>250</v>
      </c>
      <c r="K6004">
        <v>0</v>
      </c>
      <c r="L6004">
        <v>2</v>
      </c>
      <c r="M6004">
        <v>0</v>
      </c>
      <c r="N6004">
        <v>0</v>
      </c>
      <c r="O6004">
        <v>0</v>
      </c>
      <c r="P6004">
        <v>0</v>
      </c>
      <c r="Q6004" s="28">
        <v>41773.138194444444</v>
      </c>
      <c r="R6004" s="28">
        <v>41774.261805555558</v>
      </c>
      <c r="S6004" t="s">
        <v>20135</v>
      </c>
      <c r="T6004" s="27">
        <v>41773</v>
      </c>
      <c r="V6004">
        <v>0</v>
      </c>
      <c r="W6004" t="s">
        <v>36</v>
      </c>
      <c r="X6004" t="s">
        <v>279</v>
      </c>
      <c r="Y6004">
        <v>0</v>
      </c>
      <c r="AB6004" t="s">
        <v>237</v>
      </c>
      <c r="AH6004">
        <v>0</v>
      </c>
      <c r="AN6004" t="s">
        <v>238</v>
      </c>
      <c r="AO6004">
        <v>2</v>
      </c>
      <c r="AP6004" t="s">
        <v>239</v>
      </c>
      <c r="AQ6004" s="27">
        <v>41773</v>
      </c>
      <c r="AR6004" t="s">
        <v>240</v>
      </c>
      <c r="AS6004">
        <v>2</v>
      </c>
      <c r="AT6004" t="s">
        <v>239</v>
      </c>
      <c r="AU6004" s="27">
        <v>41773</v>
      </c>
    </row>
    <row r="6005" spans="1:47" x14ac:dyDescent="0.2">
      <c r="A6005">
        <v>6004</v>
      </c>
      <c r="B6005" t="s">
        <v>20136</v>
      </c>
      <c r="C6005" t="s">
        <v>17424</v>
      </c>
      <c r="D6005" t="s">
        <v>20137</v>
      </c>
      <c r="E6005" s="27">
        <v>41615</v>
      </c>
      <c r="F6005" t="s">
        <v>233</v>
      </c>
      <c r="G6005" s="27">
        <v>31283</v>
      </c>
      <c r="H6005">
        <v>30</v>
      </c>
      <c r="I6005" t="s">
        <v>244</v>
      </c>
      <c r="J6005" t="s">
        <v>22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-1</v>
      </c>
      <c r="Q6005" s="28">
        <v>41614.321527777778</v>
      </c>
      <c r="R6005" s="28">
        <v>41615.213888888888</v>
      </c>
      <c r="S6005" t="s">
        <v>20138</v>
      </c>
      <c r="T6005" s="27">
        <v>41614</v>
      </c>
      <c r="V6005">
        <v>1</v>
      </c>
      <c r="W6005" t="s">
        <v>32</v>
      </c>
      <c r="X6005" t="s">
        <v>359</v>
      </c>
      <c r="Y6005">
        <v>0</v>
      </c>
      <c r="AB6005" t="s">
        <v>237</v>
      </c>
      <c r="AH6005">
        <v>0</v>
      </c>
      <c r="AN6005" t="s">
        <v>238</v>
      </c>
      <c r="AO6005">
        <v>1</v>
      </c>
      <c r="AP6005" t="s">
        <v>239</v>
      </c>
      <c r="AQ6005" s="27">
        <v>41615</v>
      </c>
      <c r="AR6005" t="s">
        <v>240</v>
      </c>
      <c r="AS6005">
        <v>1</v>
      </c>
      <c r="AT6005" t="s">
        <v>239</v>
      </c>
      <c r="AU6005" s="27">
        <v>41615</v>
      </c>
    </row>
    <row r="6006" spans="1:47" x14ac:dyDescent="0.2">
      <c r="A6006">
        <v>6005</v>
      </c>
      <c r="B6006" t="s">
        <v>20139</v>
      </c>
      <c r="C6006" t="s">
        <v>990</v>
      </c>
      <c r="D6006" t="s">
        <v>20140</v>
      </c>
      <c r="E6006" s="27">
        <v>41578</v>
      </c>
      <c r="F6006" t="s">
        <v>233</v>
      </c>
      <c r="G6006" s="27">
        <v>29880</v>
      </c>
      <c r="H6006">
        <v>34</v>
      </c>
      <c r="I6006" t="s">
        <v>244</v>
      </c>
      <c r="J6006" t="s">
        <v>245</v>
      </c>
      <c r="K6006">
        <v>0</v>
      </c>
      <c r="L6006">
        <v>7</v>
      </c>
      <c r="M6006">
        <v>0</v>
      </c>
      <c r="N6006">
        <v>0</v>
      </c>
      <c r="O6006">
        <v>8</v>
      </c>
      <c r="P6006">
        <v>-104</v>
      </c>
      <c r="Q6006" s="28">
        <v>41474.330555555556</v>
      </c>
      <c r="R6006" s="28">
        <v>41543.427083333336</v>
      </c>
      <c r="S6006" t="s">
        <v>20141</v>
      </c>
      <c r="T6006" s="27">
        <v>41474</v>
      </c>
      <c r="V6006">
        <v>104</v>
      </c>
      <c r="W6006" t="s">
        <v>32</v>
      </c>
      <c r="X6006" t="s">
        <v>261</v>
      </c>
      <c r="Y6006">
        <v>0</v>
      </c>
      <c r="AB6006" t="s">
        <v>237</v>
      </c>
      <c r="AH6006">
        <v>0</v>
      </c>
      <c r="AN6006" t="s">
        <v>238</v>
      </c>
      <c r="AO6006">
        <v>4</v>
      </c>
      <c r="AP6006" t="s">
        <v>239</v>
      </c>
      <c r="AQ6006" s="27">
        <v>41578</v>
      </c>
      <c r="AR6006" t="s">
        <v>240</v>
      </c>
      <c r="AS6006">
        <v>7</v>
      </c>
      <c r="AT6006" t="s">
        <v>246</v>
      </c>
      <c r="AU6006" s="27">
        <v>41578</v>
      </c>
    </row>
    <row r="6007" spans="1:47" x14ac:dyDescent="0.2">
      <c r="A6007">
        <v>6006</v>
      </c>
      <c r="B6007" t="s">
        <v>20142</v>
      </c>
      <c r="C6007" t="s">
        <v>20143</v>
      </c>
      <c r="D6007" t="s">
        <v>20144</v>
      </c>
      <c r="E6007" s="27">
        <v>41491</v>
      </c>
      <c r="F6007" t="s">
        <v>294</v>
      </c>
      <c r="G6007" s="27">
        <v>27906</v>
      </c>
      <c r="H6007">
        <v>39</v>
      </c>
      <c r="I6007" t="s">
        <v>244</v>
      </c>
      <c r="J6007" t="s">
        <v>250</v>
      </c>
      <c r="K6007">
        <v>0</v>
      </c>
      <c r="L6007">
        <v>6</v>
      </c>
      <c r="M6007">
        <v>0</v>
      </c>
      <c r="N6007">
        <v>0</v>
      </c>
      <c r="O6007">
        <v>4</v>
      </c>
      <c r="P6007">
        <v>-3</v>
      </c>
      <c r="Q6007" s="28">
        <v>41488.24722222222</v>
      </c>
      <c r="R6007" s="28">
        <v>41491.469444444447</v>
      </c>
      <c r="S6007" t="s">
        <v>20145</v>
      </c>
      <c r="T6007" s="27">
        <v>41488</v>
      </c>
      <c r="V6007">
        <v>3</v>
      </c>
      <c r="W6007" t="s">
        <v>32</v>
      </c>
      <c r="X6007" t="s">
        <v>974</v>
      </c>
      <c r="Y6007">
        <v>0</v>
      </c>
      <c r="AB6007" t="s">
        <v>237</v>
      </c>
      <c r="AH6007">
        <v>0</v>
      </c>
      <c r="AN6007" t="s">
        <v>238</v>
      </c>
      <c r="AO6007">
        <v>1</v>
      </c>
      <c r="AP6007" t="s">
        <v>239</v>
      </c>
      <c r="AQ6007" s="27">
        <v>41491</v>
      </c>
      <c r="AR6007" t="s">
        <v>240</v>
      </c>
      <c r="AS6007">
        <v>6</v>
      </c>
      <c r="AT6007" t="s">
        <v>246</v>
      </c>
      <c r="AU6007" s="27">
        <v>41491</v>
      </c>
    </row>
    <row r="6008" spans="1:47" x14ac:dyDescent="0.2">
      <c r="A6008">
        <v>6007</v>
      </c>
      <c r="B6008" t="s">
        <v>20146</v>
      </c>
      <c r="C6008" t="s">
        <v>1317</v>
      </c>
      <c r="D6008" t="s">
        <v>20147</v>
      </c>
      <c r="E6008" s="27">
        <v>41992</v>
      </c>
      <c r="F6008" t="s">
        <v>233</v>
      </c>
      <c r="G6008" s="27">
        <v>30665</v>
      </c>
      <c r="H6008">
        <v>32</v>
      </c>
      <c r="I6008" t="s">
        <v>244</v>
      </c>
      <c r="J6008" t="s">
        <v>353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-2</v>
      </c>
      <c r="Q6008" s="28">
        <v>41990.229166666664</v>
      </c>
      <c r="R6008" s="28">
        <v>41992.477777777778</v>
      </c>
      <c r="S6008" t="s">
        <v>20148</v>
      </c>
      <c r="U6008" s="27">
        <v>41990</v>
      </c>
      <c r="V6008">
        <v>2</v>
      </c>
      <c r="W6008" t="s">
        <v>32</v>
      </c>
      <c r="X6008" t="s">
        <v>274</v>
      </c>
      <c r="Y6008">
        <v>0</v>
      </c>
      <c r="AB6008" t="s">
        <v>237</v>
      </c>
      <c r="AH6008">
        <v>0</v>
      </c>
      <c r="AN6008" t="s">
        <v>238</v>
      </c>
      <c r="AO6008">
        <v>1</v>
      </c>
      <c r="AP6008" t="s">
        <v>239</v>
      </c>
      <c r="AQ6008" s="27">
        <v>41992</v>
      </c>
      <c r="AR6008" t="s">
        <v>240</v>
      </c>
      <c r="AS6008">
        <v>1</v>
      </c>
      <c r="AT6008" t="s">
        <v>239</v>
      </c>
      <c r="AU6008" s="27">
        <v>41992</v>
      </c>
    </row>
    <row r="6009" spans="1:47" x14ac:dyDescent="0.2">
      <c r="A6009">
        <v>6008</v>
      </c>
      <c r="B6009" t="s">
        <v>20149</v>
      </c>
      <c r="C6009" t="s">
        <v>1375</v>
      </c>
      <c r="D6009" t="s">
        <v>13471</v>
      </c>
      <c r="E6009" s="27">
        <v>41759</v>
      </c>
      <c r="F6009" t="s">
        <v>294</v>
      </c>
      <c r="G6009" s="27">
        <v>26985</v>
      </c>
      <c r="H6009">
        <v>42</v>
      </c>
      <c r="I6009" t="s">
        <v>244</v>
      </c>
      <c r="J6009" t="s">
        <v>245</v>
      </c>
      <c r="K6009">
        <v>0</v>
      </c>
      <c r="L6009">
        <v>2</v>
      </c>
      <c r="M6009">
        <v>0</v>
      </c>
      <c r="N6009">
        <v>0</v>
      </c>
      <c r="O6009">
        <v>1</v>
      </c>
      <c r="P6009">
        <v>0</v>
      </c>
      <c r="Q6009" s="28">
        <v>41759.53125</v>
      </c>
      <c r="R6009" s="28">
        <v>41759.344444444447</v>
      </c>
      <c r="S6009" t="s">
        <v>20150</v>
      </c>
      <c r="T6009" s="27">
        <v>41758</v>
      </c>
      <c r="V6009">
        <v>1</v>
      </c>
      <c r="W6009" t="s">
        <v>36</v>
      </c>
      <c r="X6009" t="s">
        <v>263</v>
      </c>
      <c r="Y6009">
        <v>0</v>
      </c>
      <c r="AB6009" t="s">
        <v>237</v>
      </c>
      <c r="AH6009">
        <v>0</v>
      </c>
      <c r="AN6009" t="s">
        <v>238</v>
      </c>
      <c r="AO6009">
        <v>1</v>
      </c>
      <c r="AP6009" t="s">
        <v>239</v>
      </c>
      <c r="AQ6009" s="27">
        <v>41759</v>
      </c>
      <c r="AR6009" t="s">
        <v>240</v>
      </c>
      <c r="AS6009">
        <v>2</v>
      </c>
      <c r="AT6009" t="s">
        <v>239</v>
      </c>
      <c r="AU6009" s="27">
        <v>41759</v>
      </c>
    </row>
    <row r="6010" spans="1:47" x14ac:dyDescent="0.2">
      <c r="A6010">
        <v>6009</v>
      </c>
      <c r="B6010" t="s">
        <v>20151</v>
      </c>
      <c r="C6010" t="s">
        <v>20152</v>
      </c>
      <c r="D6010" t="s">
        <v>400</v>
      </c>
      <c r="E6010" s="27">
        <v>41568</v>
      </c>
      <c r="F6010" t="s">
        <v>233</v>
      </c>
      <c r="G6010" s="27">
        <v>31674</v>
      </c>
      <c r="H6010">
        <v>29</v>
      </c>
      <c r="I6010" t="s">
        <v>244</v>
      </c>
      <c r="J6010" t="s">
        <v>250</v>
      </c>
      <c r="K6010">
        <v>0</v>
      </c>
      <c r="L6010">
        <v>2</v>
      </c>
      <c r="M6010">
        <v>0</v>
      </c>
      <c r="N6010">
        <v>0</v>
      </c>
      <c r="O6010">
        <v>6</v>
      </c>
      <c r="P6010">
        <v>702</v>
      </c>
      <c r="Q6010" s="28">
        <v>42270.236805555556</v>
      </c>
      <c r="R6010" s="28">
        <v>42275.32916666667</v>
      </c>
      <c r="S6010" t="s">
        <v>20153</v>
      </c>
      <c r="T6010" s="27">
        <v>41508</v>
      </c>
      <c r="V6010">
        <v>60</v>
      </c>
      <c r="W6010" t="s">
        <v>36</v>
      </c>
      <c r="X6010" t="s">
        <v>444</v>
      </c>
      <c r="Y6010">
        <v>0</v>
      </c>
      <c r="AB6010" t="s">
        <v>237</v>
      </c>
      <c r="AH6010">
        <v>0</v>
      </c>
      <c r="AN6010" t="s">
        <v>238</v>
      </c>
      <c r="AO6010">
        <v>2</v>
      </c>
      <c r="AP6010" t="s">
        <v>239</v>
      </c>
      <c r="AQ6010" s="27">
        <v>41568</v>
      </c>
      <c r="AR6010" t="s">
        <v>240</v>
      </c>
      <c r="AS6010">
        <v>2</v>
      </c>
      <c r="AT6010" t="s">
        <v>239</v>
      </c>
      <c r="AU6010" s="27">
        <v>41568</v>
      </c>
    </row>
    <row r="6011" spans="1:47" x14ac:dyDescent="0.2">
      <c r="A6011">
        <v>6010</v>
      </c>
      <c r="B6011" t="s">
        <v>20154</v>
      </c>
      <c r="C6011" t="s">
        <v>4145</v>
      </c>
      <c r="D6011" t="s">
        <v>11178</v>
      </c>
      <c r="E6011" s="27">
        <v>41553</v>
      </c>
      <c r="F6011" t="s">
        <v>233</v>
      </c>
      <c r="G6011" s="27">
        <v>23826</v>
      </c>
      <c r="H6011">
        <v>51</v>
      </c>
      <c r="I6011" t="s">
        <v>234</v>
      </c>
      <c r="J6011" t="s">
        <v>245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-1</v>
      </c>
      <c r="Q6011" s="28">
        <v>41552.161805555559</v>
      </c>
      <c r="R6011" s="28">
        <v>41553.361111111109</v>
      </c>
      <c r="S6011" t="s">
        <v>20155</v>
      </c>
      <c r="T6011" s="27">
        <v>41552</v>
      </c>
      <c r="V6011">
        <v>1</v>
      </c>
      <c r="W6011" t="s">
        <v>36</v>
      </c>
      <c r="X6011" t="s">
        <v>263</v>
      </c>
      <c r="Y6011">
        <v>0</v>
      </c>
      <c r="AB6011" t="s">
        <v>237</v>
      </c>
      <c r="AH6011">
        <v>0</v>
      </c>
      <c r="AN6011" t="s">
        <v>238</v>
      </c>
      <c r="AO6011">
        <v>1</v>
      </c>
      <c r="AP6011" t="s">
        <v>239</v>
      </c>
      <c r="AQ6011" s="27">
        <v>41553</v>
      </c>
      <c r="AR6011" t="s">
        <v>240</v>
      </c>
      <c r="AS6011">
        <v>1</v>
      </c>
      <c r="AT6011" t="s">
        <v>239</v>
      </c>
      <c r="AU6011" s="27">
        <v>41553</v>
      </c>
    </row>
    <row r="6012" spans="1:47" x14ac:dyDescent="0.2">
      <c r="A6012">
        <v>6011</v>
      </c>
      <c r="B6012" t="s">
        <v>20156</v>
      </c>
      <c r="C6012" t="s">
        <v>918</v>
      </c>
      <c r="D6012" t="s">
        <v>7713</v>
      </c>
      <c r="E6012" s="27">
        <v>41410</v>
      </c>
      <c r="F6012" t="s">
        <v>233</v>
      </c>
      <c r="G6012" s="27">
        <v>34221</v>
      </c>
      <c r="H6012">
        <v>22</v>
      </c>
      <c r="I6012" t="s">
        <v>259</v>
      </c>
      <c r="J6012" t="s">
        <v>245</v>
      </c>
      <c r="K6012">
        <v>0</v>
      </c>
      <c r="L6012">
        <v>7</v>
      </c>
      <c r="M6012">
        <v>0</v>
      </c>
      <c r="N6012">
        <v>1</v>
      </c>
      <c r="O6012">
        <v>1</v>
      </c>
      <c r="P6012">
        <v>-1</v>
      </c>
      <c r="Q6012" s="28">
        <v>41409.438194444447</v>
      </c>
      <c r="R6012" s="28">
        <v>41646.244444444441</v>
      </c>
      <c r="S6012" t="s">
        <v>20157</v>
      </c>
      <c r="U6012" s="27">
        <v>41406</v>
      </c>
      <c r="V6012">
        <v>4</v>
      </c>
      <c r="W6012" t="s">
        <v>32</v>
      </c>
      <c r="X6012" t="s">
        <v>274</v>
      </c>
      <c r="Y6012">
        <v>0</v>
      </c>
      <c r="AB6012" t="s">
        <v>237</v>
      </c>
      <c r="AH6012">
        <v>0</v>
      </c>
      <c r="AN6012" t="s">
        <v>238</v>
      </c>
      <c r="AO6012">
        <v>5</v>
      </c>
      <c r="AP6012" t="s">
        <v>246</v>
      </c>
      <c r="AQ6012" s="27">
        <v>41410</v>
      </c>
      <c r="AR6012" t="s">
        <v>240</v>
      </c>
      <c r="AS6012">
        <v>7</v>
      </c>
      <c r="AT6012" t="s">
        <v>246</v>
      </c>
      <c r="AU6012" s="27">
        <v>41410</v>
      </c>
    </row>
    <row r="6013" spans="1:47" x14ac:dyDescent="0.2">
      <c r="A6013">
        <v>6012</v>
      </c>
      <c r="B6013" t="s">
        <v>20158</v>
      </c>
      <c r="C6013" t="s">
        <v>20159</v>
      </c>
      <c r="D6013" t="s">
        <v>20160</v>
      </c>
      <c r="E6013" s="27">
        <v>41766</v>
      </c>
      <c r="F6013" t="s">
        <v>233</v>
      </c>
      <c r="G6013" s="27">
        <v>31088</v>
      </c>
      <c r="H6013">
        <v>31</v>
      </c>
      <c r="I6013" t="s">
        <v>244</v>
      </c>
      <c r="J6013" t="s">
        <v>250</v>
      </c>
      <c r="K6013">
        <v>0</v>
      </c>
      <c r="L6013">
        <v>10</v>
      </c>
      <c r="M6013">
        <v>0</v>
      </c>
      <c r="N6013">
        <v>0</v>
      </c>
      <c r="O6013">
        <v>1</v>
      </c>
      <c r="P6013">
        <v>-1</v>
      </c>
      <c r="Q6013" s="28">
        <v>41765.224999999999</v>
      </c>
      <c r="R6013" s="28">
        <v>41781.118055555555</v>
      </c>
      <c r="S6013" t="s">
        <v>20161</v>
      </c>
      <c r="T6013" s="27">
        <v>38329</v>
      </c>
      <c r="V6013">
        <v>3437</v>
      </c>
      <c r="W6013" t="s">
        <v>36</v>
      </c>
      <c r="X6013" t="s">
        <v>20162</v>
      </c>
      <c r="Y6013">
        <v>0</v>
      </c>
      <c r="AB6013" t="s">
        <v>237</v>
      </c>
      <c r="AH6013">
        <v>0</v>
      </c>
      <c r="AN6013" t="s">
        <v>238</v>
      </c>
      <c r="AO6013">
        <v>4</v>
      </c>
      <c r="AP6013" t="s">
        <v>239</v>
      </c>
      <c r="AQ6013" s="27">
        <v>41766</v>
      </c>
      <c r="AR6013" t="s">
        <v>240</v>
      </c>
      <c r="AS6013">
        <v>10</v>
      </c>
      <c r="AT6013" t="s">
        <v>269</v>
      </c>
      <c r="AU6013" s="27">
        <v>41766</v>
      </c>
    </row>
    <row r="6014" spans="1:47" x14ac:dyDescent="0.2">
      <c r="A6014">
        <v>6013</v>
      </c>
      <c r="B6014" t="s">
        <v>20163</v>
      </c>
      <c r="C6014" t="s">
        <v>1346</v>
      </c>
      <c r="D6014" t="s">
        <v>1054</v>
      </c>
      <c r="E6014" s="27">
        <v>41586</v>
      </c>
      <c r="F6014" t="s">
        <v>233</v>
      </c>
      <c r="G6014" s="27">
        <v>31660</v>
      </c>
      <c r="H6014">
        <v>29</v>
      </c>
      <c r="I6014" t="s">
        <v>244</v>
      </c>
      <c r="J6014" t="s">
        <v>245</v>
      </c>
      <c r="K6014">
        <v>0</v>
      </c>
      <c r="L6014">
        <v>2</v>
      </c>
      <c r="M6014">
        <v>0</v>
      </c>
      <c r="N6014">
        <v>0</v>
      </c>
      <c r="O6014">
        <v>2</v>
      </c>
      <c r="P6014">
        <v>-24</v>
      </c>
      <c r="Q6014" s="28">
        <v>41562.386111111111</v>
      </c>
      <c r="R6014" s="28">
        <v>41585.37222222222</v>
      </c>
      <c r="S6014" t="s">
        <v>20164</v>
      </c>
      <c r="U6014" s="27">
        <v>41562</v>
      </c>
      <c r="V6014">
        <v>24</v>
      </c>
      <c r="W6014" t="s">
        <v>32</v>
      </c>
      <c r="X6014" t="s">
        <v>274</v>
      </c>
      <c r="Y6014">
        <v>0</v>
      </c>
      <c r="AB6014" t="s">
        <v>237</v>
      </c>
      <c r="AH6014">
        <v>0</v>
      </c>
      <c r="AN6014" t="s">
        <v>238</v>
      </c>
      <c r="AO6014">
        <v>3</v>
      </c>
      <c r="AP6014" t="s">
        <v>239</v>
      </c>
      <c r="AQ6014" s="27">
        <v>41586</v>
      </c>
      <c r="AR6014" t="s">
        <v>240</v>
      </c>
      <c r="AS6014">
        <v>2</v>
      </c>
      <c r="AT6014" t="s">
        <v>239</v>
      </c>
      <c r="AU6014" s="27">
        <v>41586</v>
      </c>
    </row>
    <row r="6015" spans="1:47" x14ac:dyDescent="0.2">
      <c r="A6015">
        <v>6014</v>
      </c>
      <c r="B6015" t="s">
        <v>20165</v>
      </c>
      <c r="C6015" t="s">
        <v>2316</v>
      </c>
      <c r="D6015" t="s">
        <v>20166</v>
      </c>
      <c r="E6015" s="27">
        <v>41738</v>
      </c>
      <c r="F6015" t="s">
        <v>233</v>
      </c>
      <c r="G6015" s="27">
        <v>29544</v>
      </c>
      <c r="H6015">
        <v>35</v>
      </c>
      <c r="I6015" t="s">
        <v>244</v>
      </c>
      <c r="J6015" t="s">
        <v>245</v>
      </c>
      <c r="K6015">
        <v>0</v>
      </c>
      <c r="L6015">
        <v>8</v>
      </c>
      <c r="M6015">
        <v>0</v>
      </c>
      <c r="N6015">
        <v>0</v>
      </c>
      <c r="O6015">
        <v>8</v>
      </c>
      <c r="P6015">
        <v>-259</v>
      </c>
      <c r="Q6015" s="28">
        <v>41479.382638888892</v>
      </c>
      <c r="R6015" s="28">
        <v>41731.529861111114</v>
      </c>
      <c r="S6015" t="s">
        <v>20167</v>
      </c>
      <c r="U6015" s="27">
        <v>41479</v>
      </c>
      <c r="V6015">
        <v>259</v>
      </c>
      <c r="W6015" t="s">
        <v>32</v>
      </c>
      <c r="X6015" t="s">
        <v>274</v>
      </c>
      <c r="Y6015">
        <v>1</v>
      </c>
      <c r="AA6015" t="s">
        <v>20168</v>
      </c>
      <c r="AB6015" t="s">
        <v>36</v>
      </c>
      <c r="AC6015">
        <v>0</v>
      </c>
      <c r="AD6015" s="27">
        <v>42378</v>
      </c>
      <c r="AE6015" t="s">
        <v>385</v>
      </c>
      <c r="AF6015" s="27">
        <v>42378</v>
      </c>
      <c r="AG6015" s="27">
        <v>42402</v>
      </c>
      <c r="AH6015">
        <v>0</v>
      </c>
      <c r="AN6015" t="s">
        <v>238</v>
      </c>
      <c r="AO6015">
        <v>4</v>
      </c>
      <c r="AP6015" t="s">
        <v>239</v>
      </c>
      <c r="AQ6015" s="27">
        <v>41738</v>
      </c>
      <c r="AR6015" t="s">
        <v>240</v>
      </c>
      <c r="AS6015">
        <v>8</v>
      </c>
      <c r="AT6015" t="s">
        <v>269</v>
      </c>
      <c r="AU6015" s="27">
        <v>41738</v>
      </c>
    </row>
    <row r="6016" spans="1:47" x14ac:dyDescent="0.2">
      <c r="A6016">
        <v>6015</v>
      </c>
      <c r="B6016" t="s">
        <v>20169</v>
      </c>
      <c r="C6016" t="s">
        <v>5512</v>
      </c>
      <c r="D6016" t="s">
        <v>20170</v>
      </c>
      <c r="E6016" s="27">
        <v>41863</v>
      </c>
      <c r="F6016" t="s">
        <v>294</v>
      </c>
      <c r="G6016" s="27">
        <v>24526</v>
      </c>
      <c r="H6016">
        <v>49</v>
      </c>
      <c r="I6016" t="s">
        <v>234</v>
      </c>
      <c r="J6016" t="s">
        <v>250</v>
      </c>
      <c r="K6016">
        <v>0</v>
      </c>
      <c r="L6016">
        <v>2</v>
      </c>
      <c r="M6016">
        <v>0</v>
      </c>
      <c r="N6016">
        <v>0</v>
      </c>
      <c r="O6016">
        <v>2</v>
      </c>
      <c r="P6016">
        <v>-1</v>
      </c>
      <c r="Q6016" s="28">
        <v>41862.300694444442</v>
      </c>
      <c r="R6016" s="28">
        <v>41863.390277777777</v>
      </c>
      <c r="S6016" t="s">
        <v>20171</v>
      </c>
      <c r="U6016" s="27">
        <v>41863</v>
      </c>
      <c r="V6016">
        <v>0</v>
      </c>
      <c r="W6016" t="s">
        <v>32</v>
      </c>
      <c r="X6016" t="s">
        <v>274</v>
      </c>
      <c r="Y6016">
        <v>0</v>
      </c>
      <c r="AB6016" t="s">
        <v>237</v>
      </c>
      <c r="AH6016">
        <v>0</v>
      </c>
      <c r="AN6016" t="s">
        <v>238</v>
      </c>
      <c r="AO6016">
        <v>1</v>
      </c>
      <c r="AP6016" t="s">
        <v>239</v>
      </c>
      <c r="AQ6016" s="27">
        <v>41863</v>
      </c>
      <c r="AR6016" t="s">
        <v>240</v>
      </c>
      <c r="AS6016">
        <v>2</v>
      </c>
      <c r="AT6016" t="s">
        <v>239</v>
      </c>
      <c r="AU6016" s="27">
        <v>41863</v>
      </c>
    </row>
    <row r="6017" spans="1:47" x14ac:dyDescent="0.2">
      <c r="A6017">
        <v>6016</v>
      </c>
      <c r="B6017" t="s">
        <v>20172</v>
      </c>
      <c r="C6017" t="s">
        <v>20173</v>
      </c>
      <c r="D6017" t="s">
        <v>432</v>
      </c>
      <c r="E6017" s="27">
        <v>41950</v>
      </c>
      <c r="F6017" t="s">
        <v>233</v>
      </c>
      <c r="G6017" s="27">
        <v>34486</v>
      </c>
      <c r="H6017">
        <v>21</v>
      </c>
      <c r="I6017" t="s">
        <v>259</v>
      </c>
      <c r="J6017" t="s">
        <v>250</v>
      </c>
      <c r="K6017">
        <v>0</v>
      </c>
      <c r="L6017">
        <v>9</v>
      </c>
      <c r="M6017">
        <v>0</v>
      </c>
      <c r="N6017">
        <v>0</v>
      </c>
      <c r="O6017">
        <v>0</v>
      </c>
      <c r="P6017">
        <v>-1</v>
      </c>
      <c r="Q6017" s="28">
        <v>41949.385416666664</v>
      </c>
      <c r="R6017" s="28">
        <v>41950.359027777777</v>
      </c>
      <c r="S6017" t="s">
        <v>20174</v>
      </c>
      <c r="T6017" s="27">
        <v>41949</v>
      </c>
      <c r="V6017">
        <v>1</v>
      </c>
      <c r="W6017" t="s">
        <v>32</v>
      </c>
      <c r="X6017" t="s">
        <v>13084</v>
      </c>
      <c r="Y6017">
        <v>0</v>
      </c>
      <c r="AB6017" t="s">
        <v>237</v>
      </c>
      <c r="AH6017">
        <v>0</v>
      </c>
      <c r="AN6017" t="s">
        <v>238</v>
      </c>
      <c r="AO6017">
        <v>5</v>
      </c>
      <c r="AP6017" t="s">
        <v>246</v>
      </c>
      <c r="AQ6017" s="27">
        <v>41950</v>
      </c>
      <c r="AR6017" t="s">
        <v>240</v>
      </c>
      <c r="AS6017">
        <v>9</v>
      </c>
      <c r="AT6017" t="s">
        <v>269</v>
      </c>
      <c r="AU6017" s="27">
        <v>41950</v>
      </c>
    </row>
    <row r="6018" spans="1:47" x14ac:dyDescent="0.2">
      <c r="A6018">
        <v>6017</v>
      </c>
      <c r="B6018" t="s">
        <v>20175</v>
      </c>
      <c r="C6018" t="s">
        <v>425</v>
      </c>
      <c r="D6018" t="s">
        <v>20176</v>
      </c>
      <c r="E6018" s="27">
        <v>41989</v>
      </c>
      <c r="F6018" t="s">
        <v>294</v>
      </c>
      <c r="G6018" s="27">
        <v>31122</v>
      </c>
      <c r="H6018">
        <v>31</v>
      </c>
      <c r="I6018" t="s">
        <v>244</v>
      </c>
      <c r="J6018" t="s">
        <v>245</v>
      </c>
      <c r="K6018">
        <v>0</v>
      </c>
      <c r="L6018">
        <v>5</v>
      </c>
      <c r="M6018">
        <v>0</v>
      </c>
      <c r="N6018">
        <v>0</v>
      </c>
      <c r="O6018">
        <v>0</v>
      </c>
      <c r="W6018" t="s">
        <v>237</v>
      </c>
      <c r="Y6018">
        <v>-1</v>
      </c>
      <c r="AB6018" t="s">
        <v>237</v>
      </c>
      <c r="AH6018">
        <v>0</v>
      </c>
      <c r="AN6018" t="s">
        <v>238</v>
      </c>
      <c r="AO6018">
        <v>2</v>
      </c>
      <c r="AP6018" t="s">
        <v>239</v>
      </c>
      <c r="AQ6018" s="27">
        <v>41989</v>
      </c>
      <c r="AR6018" t="s">
        <v>240</v>
      </c>
      <c r="AS6018">
        <v>5</v>
      </c>
      <c r="AT6018" t="s">
        <v>246</v>
      </c>
      <c r="AU6018" s="27">
        <v>41989</v>
      </c>
    </row>
    <row r="6019" spans="1:47" x14ac:dyDescent="0.2">
      <c r="A6019">
        <v>6018</v>
      </c>
      <c r="B6019" t="s">
        <v>20177</v>
      </c>
      <c r="C6019" t="s">
        <v>1584</v>
      </c>
      <c r="D6019" t="s">
        <v>3540</v>
      </c>
      <c r="E6019" s="27">
        <v>41414</v>
      </c>
      <c r="F6019" t="s">
        <v>233</v>
      </c>
      <c r="G6019" s="27">
        <v>32030</v>
      </c>
      <c r="H6019">
        <v>28</v>
      </c>
      <c r="I6019" t="s">
        <v>244</v>
      </c>
      <c r="J6019" t="s">
        <v>353</v>
      </c>
      <c r="K6019">
        <v>0</v>
      </c>
      <c r="L6019">
        <v>1</v>
      </c>
      <c r="M6019">
        <v>0</v>
      </c>
      <c r="N6019">
        <v>0</v>
      </c>
      <c r="O6019">
        <v>0</v>
      </c>
      <c r="W6019" t="s">
        <v>237</v>
      </c>
      <c r="Y6019">
        <v>-1</v>
      </c>
      <c r="AB6019" t="s">
        <v>237</v>
      </c>
      <c r="AH6019">
        <v>0</v>
      </c>
      <c r="AN6019" t="s">
        <v>238</v>
      </c>
      <c r="AO6019">
        <v>2</v>
      </c>
      <c r="AP6019" t="s">
        <v>239</v>
      </c>
      <c r="AQ6019" s="27">
        <v>41414</v>
      </c>
      <c r="AR6019" t="s">
        <v>240</v>
      </c>
      <c r="AS6019">
        <v>1</v>
      </c>
      <c r="AT6019" t="s">
        <v>239</v>
      </c>
      <c r="AU6019" s="27">
        <v>41414</v>
      </c>
    </row>
    <row r="6020" spans="1:47" x14ac:dyDescent="0.2">
      <c r="A6020">
        <v>6019</v>
      </c>
      <c r="B6020" t="s">
        <v>20178</v>
      </c>
      <c r="C6020" t="s">
        <v>20179</v>
      </c>
      <c r="D6020" t="s">
        <v>20180</v>
      </c>
      <c r="E6020" s="27">
        <v>41324</v>
      </c>
      <c r="F6020" t="s">
        <v>233</v>
      </c>
      <c r="G6020" s="27">
        <v>30449</v>
      </c>
      <c r="H6020">
        <v>32</v>
      </c>
      <c r="I6020" t="s">
        <v>244</v>
      </c>
      <c r="J6020" t="s">
        <v>245</v>
      </c>
      <c r="K6020">
        <v>0</v>
      </c>
      <c r="L6020">
        <v>2</v>
      </c>
      <c r="M6020">
        <v>0</v>
      </c>
      <c r="N6020">
        <v>0</v>
      </c>
      <c r="O6020">
        <v>6</v>
      </c>
      <c r="P6020">
        <v>-1</v>
      </c>
      <c r="Q6020" s="28">
        <v>41323.46597222222</v>
      </c>
      <c r="R6020" s="28">
        <v>41326.257638888892</v>
      </c>
      <c r="S6020" t="s">
        <v>20181</v>
      </c>
      <c r="T6020" s="27">
        <v>41323</v>
      </c>
      <c r="V6020">
        <v>1</v>
      </c>
      <c r="W6020" t="s">
        <v>32</v>
      </c>
      <c r="X6020" t="s">
        <v>18479</v>
      </c>
      <c r="Y6020">
        <v>1</v>
      </c>
      <c r="AA6020" t="s">
        <v>20182</v>
      </c>
      <c r="AB6020" t="s">
        <v>32</v>
      </c>
      <c r="AC6020">
        <v>42</v>
      </c>
      <c r="AD6020" s="27">
        <v>41376</v>
      </c>
      <c r="AE6020" t="s">
        <v>6835</v>
      </c>
      <c r="AF6020" s="27">
        <v>41418</v>
      </c>
      <c r="AG6020" s="27">
        <v>41658</v>
      </c>
      <c r="AH6020">
        <v>0</v>
      </c>
      <c r="AN6020" t="s">
        <v>238</v>
      </c>
      <c r="AO6020">
        <v>3</v>
      </c>
      <c r="AP6020" t="s">
        <v>239</v>
      </c>
      <c r="AQ6020" s="27">
        <v>41324</v>
      </c>
      <c r="AR6020" t="s">
        <v>240</v>
      </c>
      <c r="AS6020">
        <v>2</v>
      </c>
      <c r="AT6020" t="s">
        <v>239</v>
      </c>
      <c r="AU6020" s="27">
        <v>41324</v>
      </c>
    </row>
    <row r="6021" spans="1:47" x14ac:dyDescent="0.2">
      <c r="A6021">
        <v>6020</v>
      </c>
      <c r="B6021" t="s">
        <v>20183</v>
      </c>
      <c r="C6021" t="s">
        <v>20184</v>
      </c>
      <c r="D6021" t="s">
        <v>597</v>
      </c>
      <c r="E6021" s="27">
        <v>41731</v>
      </c>
      <c r="F6021" t="s">
        <v>233</v>
      </c>
      <c r="G6021" s="27">
        <v>24675</v>
      </c>
      <c r="H6021">
        <v>48</v>
      </c>
      <c r="I6021" t="s">
        <v>234</v>
      </c>
      <c r="J6021" t="s">
        <v>250</v>
      </c>
      <c r="K6021">
        <v>0</v>
      </c>
      <c r="L6021">
        <v>3</v>
      </c>
      <c r="M6021">
        <v>0</v>
      </c>
      <c r="N6021">
        <v>0</v>
      </c>
      <c r="O6021">
        <v>4</v>
      </c>
      <c r="P6021">
        <v>-1</v>
      </c>
      <c r="Q6021" s="28">
        <v>41730.181944444441</v>
      </c>
      <c r="R6021" s="28">
        <v>41922.499305555553</v>
      </c>
      <c r="S6021" t="s">
        <v>20185</v>
      </c>
      <c r="U6021" s="27">
        <v>41731</v>
      </c>
      <c r="V6021">
        <v>0</v>
      </c>
      <c r="W6021" t="s">
        <v>32</v>
      </c>
      <c r="X6021" t="s">
        <v>274</v>
      </c>
      <c r="Y6021">
        <v>0</v>
      </c>
      <c r="AB6021" t="s">
        <v>237</v>
      </c>
      <c r="AH6021">
        <v>0</v>
      </c>
      <c r="AN6021" t="s">
        <v>238</v>
      </c>
      <c r="AO6021">
        <v>2</v>
      </c>
      <c r="AP6021" t="s">
        <v>239</v>
      </c>
      <c r="AQ6021" s="27">
        <v>41731</v>
      </c>
      <c r="AR6021" t="s">
        <v>240</v>
      </c>
      <c r="AS6021">
        <v>3</v>
      </c>
      <c r="AT6021" t="s">
        <v>239</v>
      </c>
      <c r="AU6021" s="27">
        <v>41731</v>
      </c>
    </row>
    <row r="6022" spans="1:47" x14ac:dyDescent="0.2">
      <c r="A6022">
        <v>6021</v>
      </c>
      <c r="B6022" t="s">
        <v>20186</v>
      </c>
      <c r="C6022" t="s">
        <v>850</v>
      </c>
      <c r="D6022" t="s">
        <v>1144</v>
      </c>
      <c r="E6022" s="27">
        <v>41352</v>
      </c>
      <c r="F6022" t="s">
        <v>233</v>
      </c>
      <c r="G6022" s="27">
        <v>30415</v>
      </c>
      <c r="H6022">
        <v>33</v>
      </c>
      <c r="I6022" t="s">
        <v>244</v>
      </c>
      <c r="J6022" t="s">
        <v>245</v>
      </c>
      <c r="K6022">
        <v>0</v>
      </c>
      <c r="L6022">
        <v>4</v>
      </c>
      <c r="M6022">
        <v>0</v>
      </c>
      <c r="N6022">
        <v>0</v>
      </c>
      <c r="O6022">
        <v>3</v>
      </c>
      <c r="P6022">
        <v>-16</v>
      </c>
      <c r="Q6022" s="28">
        <v>41336.481249999997</v>
      </c>
      <c r="R6022" s="28">
        <v>41348.263194444444</v>
      </c>
      <c r="S6022" t="s">
        <v>20187</v>
      </c>
      <c r="T6022" s="27">
        <v>41336</v>
      </c>
      <c r="V6022">
        <v>16</v>
      </c>
      <c r="W6022" t="s">
        <v>36</v>
      </c>
      <c r="X6022" t="s">
        <v>279</v>
      </c>
      <c r="Y6022">
        <v>1</v>
      </c>
      <c r="AA6022" t="s">
        <v>20188</v>
      </c>
      <c r="AB6022" t="s">
        <v>32</v>
      </c>
      <c r="AD6022" s="27">
        <v>41432</v>
      </c>
      <c r="AE6022" t="s">
        <v>252</v>
      </c>
      <c r="AH6022">
        <v>1</v>
      </c>
      <c r="AJ6022" t="s">
        <v>20188</v>
      </c>
      <c r="AK6022" t="s">
        <v>255</v>
      </c>
      <c r="AL6022" s="27">
        <v>41432</v>
      </c>
      <c r="AM6022" t="s">
        <v>252</v>
      </c>
      <c r="AN6022" t="s">
        <v>238</v>
      </c>
      <c r="AO6022">
        <v>3</v>
      </c>
      <c r="AP6022" t="s">
        <v>239</v>
      </c>
      <c r="AQ6022" s="27">
        <v>41352</v>
      </c>
      <c r="AR6022" t="s">
        <v>240</v>
      </c>
      <c r="AS6022">
        <v>4</v>
      </c>
      <c r="AT6022" t="s">
        <v>239</v>
      </c>
      <c r="AU6022" s="27">
        <v>41352</v>
      </c>
    </row>
    <row r="6023" spans="1:47" x14ac:dyDescent="0.2">
      <c r="A6023">
        <v>6022</v>
      </c>
      <c r="B6023" t="s">
        <v>20189</v>
      </c>
      <c r="C6023" t="s">
        <v>726</v>
      </c>
      <c r="D6023" t="s">
        <v>20190</v>
      </c>
      <c r="E6023" s="27">
        <v>41707</v>
      </c>
      <c r="F6023" t="s">
        <v>233</v>
      </c>
      <c r="G6023" s="27">
        <v>21218</v>
      </c>
      <c r="H6023">
        <v>58</v>
      </c>
      <c r="I6023" t="s">
        <v>234</v>
      </c>
      <c r="J6023" t="s">
        <v>245</v>
      </c>
      <c r="K6023">
        <v>0</v>
      </c>
      <c r="L6023">
        <v>3</v>
      </c>
      <c r="M6023">
        <v>0</v>
      </c>
      <c r="N6023">
        <v>0</v>
      </c>
      <c r="O6023">
        <v>5</v>
      </c>
      <c r="P6023">
        <v>-1</v>
      </c>
      <c r="Q6023" s="28">
        <v>41706.18472222222</v>
      </c>
      <c r="R6023" s="28">
        <v>41707.413194444445</v>
      </c>
      <c r="S6023" t="s">
        <v>20191</v>
      </c>
      <c r="T6023" s="27">
        <v>41706</v>
      </c>
      <c r="V6023">
        <v>1</v>
      </c>
      <c r="W6023" t="s">
        <v>32</v>
      </c>
      <c r="X6023" t="s">
        <v>359</v>
      </c>
      <c r="Y6023">
        <v>1</v>
      </c>
      <c r="AA6023" t="s">
        <v>20192</v>
      </c>
      <c r="AB6023" t="s">
        <v>32</v>
      </c>
      <c r="AC6023">
        <v>0</v>
      </c>
      <c r="AD6023" s="27">
        <v>41729</v>
      </c>
      <c r="AE6023" t="s">
        <v>359</v>
      </c>
      <c r="AF6023" s="27">
        <v>41729</v>
      </c>
      <c r="AG6023" s="27">
        <v>42143</v>
      </c>
      <c r="AH6023">
        <v>0</v>
      </c>
      <c r="AN6023" t="s">
        <v>238</v>
      </c>
      <c r="AO6023">
        <v>1</v>
      </c>
      <c r="AP6023" t="s">
        <v>239</v>
      </c>
      <c r="AQ6023" s="27">
        <v>41707</v>
      </c>
      <c r="AR6023" t="s">
        <v>240</v>
      </c>
      <c r="AS6023">
        <v>3</v>
      </c>
      <c r="AT6023" t="s">
        <v>239</v>
      </c>
      <c r="AU6023" s="27">
        <v>41707</v>
      </c>
    </row>
    <row r="6024" spans="1:47" x14ac:dyDescent="0.2">
      <c r="A6024">
        <v>6023</v>
      </c>
      <c r="B6024" t="s">
        <v>20193</v>
      </c>
      <c r="C6024" t="s">
        <v>20194</v>
      </c>
      <c r="D6024" t="s">
        <v>10165</v>
      </c>
      <c r="E6024" s="27">
        <v>41326</v>
      </c>
      <c r="F6024" t="s">
        <v>233</v>
      </c>
      <c r="G6024" s="27">
        <v>22686</v>
      </c>
      <c r="H6024">
        <v>54</v>
      </c>
      <c r="I6024" t="s">
        <v>234</v>
      </c>
      <c r="J6024" t="s">
        <v>22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-1</v>
      </c>
      <c r="Q6024" s="28">
        <v>41325.37222222222</v>
      </c>
      <c r="R6024" s="28">
        <v>41353.304861111108</v>
      </c>
      <c r="S6024" t="s">
        <v>20195</v>
      </c>
      <c r="T6024" s="27">
        <v>41325</v>
      </c>
      <c r="V6024">
        <v>1</v>
      </c>
      <c r="W6024" t="s">
        <v>32</v>
      </c>
      <c r="X6024" t="s">
        <v>3723</v>
      </c>
      <c r="Y6024">
        <v>0</v>
      </c>
      <c r="AB6024" t="s">
        <v>237</v>
      </c>
      <c r="AH6024">
        <v>0</v>
      </c>
      <c r="AN6024" t="s">
        <v>238</v>
      </c>
      <c r="AO6024">
        <v>1</v>
      </c>
      <c r="AP6024" t="s">
        <v>239</v>
      </c>
      <c r="AQ6024" s="27">
        <v>41326</v>
      </c>
      <c r="AR6024" t="s">
        <v>240</v>
      </c>
      <c r="AS6024">
        <v>1</v>
      </c>
      <c r="AT6024" t="s">
        <v>239</v>
      </c>
      <c r="AU6024" s="27">
        <v>41326</v>
      </c>
    </row>
    <row r="6025" spans="1:47" x14ac:dyDescent="0.2">
      <c r="A6025">
        <v>6024</v>
      </c>
      <c r="B6025" t="s">
        <v>20196</v>
      </c>
      <c r="C6025" t="s">
        <v>1010</v>
      </c>
      <c r="D6025" t="s">
        <v>20197</v>
      </c>
      <c r="E6025" s="27">
        <v>41703</v>
      </c>
      <c r="F6025" t="s">
        <v>233</v>
      </c>
      <c r="G6025" s="27">
        <v>31226</v>
      </c>
      <c r="H6025">
        <v>30</v>
      </c>
      <c r="I6025" t="s">
        <v>244</v>
      </c>
      <c r="J6025" t="s">
        <v>250</v>
      </c>
      <c r="K6025">
        <v>0</v>
      </c>
      <c r="L6025">
        <v>2</v>
      </c>
      <c r="M6025">
        <v>0</v>
      </c>
      <c r="N6025">
        <v>0</v>
      </c>
      <c r="O6025">
        <v>3</v>
      </c>
      <c r="P6025">
        <v>-166</v>
      </c>
      <c r="Q6025" s="28">
        <v>41537.159722222219</v>
      </c>
      <c r="R6025" s="28">
        <v>41538.190972222219</v>
      </c>
      <c r="S6025" t="s">
        <v>20198</v>
      </c>
      <c r="T6025" s="27">
        <v>41537</v>
      </c>
      <c r="V6025">
        <v>166</v>
      </c>
      <c r="W6025" t="s">
        <v>32</v>
      </c>
      <c r="X6025" t="s">
        <v>364</v>
      </c>
      <c r="Y6025">
        <v>0</v>
      </c>
      <c r="AB6025" t="s">
        <v>237</v>
      </c>
      <c r="AH6025">
        <v>0</v>
      </c>
      <c r="AN6025" t="s">
        <v>238</v>
      </c>
      <c r="AO6025">
        <v>2</v>
      </c>
      <c r="AP6025" t="s">
        <v>239</v>
      </c>
      <c r="AQ6025" s="27">
        <v>41703</v>
      </c>
      <c r="AR6025" t="s">
        <v>240</v>
      </c>
      <c r="AS6025">
        <v>2</v>
      </c>
      <c r="AT6025" t="s">
        <v>239</v>
      </c>
      <c r="AU6025" s="27">
        <v>41703</v>
      </c>
    </row>
    <row r="6026" spans="1:47" x14ac:dyDescent="0.2">
      <c r="A6026">
        <v>6025</v>
      </c>
      <c r="B6026" t="s">
        <v>20199</v>
      </c>
      <c r="C6026" t="s">
        <v>334</v>
      </c>
      <c r="D6026" t="s">
        <v>266</v>
      </c>
      <c r="E6026" s="27">
        <v>41997</v>
      </c>
      <c r="F6026" t="s">
        <v>233</v>
      </c>
      <c r="G6026" s="27">
        <v>32116</v>
      </c>
      <c r="H6026">
        <v>28</v>
      </c>
      <c r="I6026" t="s">
        <v>244</v>
      </c>
      <c r="J6026" t="s">
        <v>250</v>
      </c>
      <c r="K6026">
        <v>0</v>
      </c>
      <c r="L6026">
        <v>2</v>
      </c>
      <c r="M6026">
        <v>0</v>
      </c>
      <c r="N6026">
        <v>0</v>
      </c>
      <c r="O6026">
        <v>1</v>
      </c>
      <c r="P6026">
        <v>-1</v>
      </c>
      <c r="Q6026" s="28">
        <v>41996.288888888892</v>
      </c>
      <c r="R6026" s="28">
        <v>41997.374305555553</v>
      </c>
      <c r="S6026" t="s">
        <v>20200</v>
      </c>
      <c r="U6026" s="27">
        <v>41996</v>
      </c>
      <c r="V6026">
        <v>1</v>
      </c>
      <c r="W6026" t="s">
        <v>32</v>
      </c>
      <c r="X6026" t="s">
        <v>274</v>
      </c>
      <c r="Y6026">
        <v>0</v>
      </c>
      <c r="AB6026" t="s">
        <v>237</v>
      </c>
      <c r="AH6026">
        <v>0</v>
      </c>
      <c r="AN6026" t="s">
        <v>238</v>
      </c>
      <c r="AO6026">
        <v>2</v>
      </c>
      <c r="AP6026" t="s">
        <v>239</v>
      </c>
      <c r="AQ6026" s="27">
        <v>41997</v>
      </c>
      <c r="AR6026" t="s">
        <v>240</v>
      </c>
      <c r="AS6026">
        <v>2</v>
      </c>
      <c r="AT6026" t="s">
        <v>239</v>
      </c>
      <c r="AU6026" s="27">
        <v>41997</v>
      </c>
    </row>
    <row r="6027" spans="1:47" x14ac:dyDescent="0.2">
      <c r="A6027">
        <v>6026</v>
      </c>
      <c r="B6027" t="s">
        <v>20201</v>
      </c>
      <c r="C6027" t="s">
        <v>20043</v>
      </c>
      <c r="D6027" t="s">
        <v>20202</v>
      </c>
      <c r="E6027" s="27">
        <v>41917</v>
      </c>
      <c r="F6027" t="s">
        <v>233</v>
      </c>
      <c r="G6027" s="27">
        <v>22703</v>
      </c>
      <c r="H6027">
        <v>54</v>
      </c>
      <c r="I6027" t="s">
        <v>234</v>
      </c>
      <c r="J6027" t="s">
        <v>353</v>
      </c>
      <c r="K6027">
        <v>0</v>
      </c>
      <c r="L6027">
        <v>1</v>
      </c>
      <c r="M6027">
        <v>0</v>
      </c>
      <c r="N6027">
        <v>0</v>
      </c>
      <c r="O6027">
        <v>0</v>
      </c>
      <c r="P6027">
        <v>0</v>
      </c>
      <c r="Q6027" s="28">
        <v>41917.083333333336</v>
      </c>
      <c r="R6027" s="28">
        <v>41978.186805555553</v>
      </c>
      <c r="S6027" t="s">
        <v>20203</v>
      </c>
      <c r="U6027" s="27">
        <v>41917</v>
      </c>
      <c r="V6027">
        <v>0</v>
      </c>
      <c r="W6027" t="s">
        <v>32</v>
      </c>
      <c r="X6027" t="s">
        <v>274</v>
      </c>
      <c r="Y6027">
        <v>0</v>
      </c>
      <c r="AB6027" t="s">
        <v>237</v>
      </c>
      <c r="AH6027">
        <v>0</v>
      </c>
      <c r="AN6027" t="s">
        <v>238</v>
      </c>
      <c r="AO6027">
        <v>1</v>
      </c>
      <c r="AP6027" t="s">
        <v>239</v>
      </c>
      <c r="AQ6027" s="27">
        <v>41917</v>
      </c>
      <c r="AR6027" t="s">
        <v>240</v>
      </c>
      <c r="AS6027">
        <v>1</v>
      </c>
      <c r="AT6027" t="s">
        <v>239</v>
      </c>
      <c r="AU6027" s="27">
        <v>41917</v>
      </c>
    </row>
    <row r="6028" spans="1:47" x14ac:dyDescent="0.2">
      <c r="A6028">
        <v>6027</v>
      </c>
      <c r="B6028" t="s">
        <v>20204</v>
      </c>
      <c r="C6028" t="s">
        <v>20205</v>
      </c>
      <c r="D6028" t="s">
        <v>381</v>
      </c>
      <c r="E6028" s="27">
        <v>41403</v>
      </c>
      <c r="F6028" t="s">
        <v>233</v>
      </c>
      <c r="G6028" s="27">
        <v>30202</v>
      </c>
      <c r="H6028">
        <v>33</v>
      </c>
      <c r="I6028" t="s">
        <v>244</v>
      </c>
      <c r="J6028" t="s">
        <v>250</v>
      </c>
      <c r="K6028">
        <v>0</v>
      </c>
      <c r="L6028">
        <v>9</v>
      </c>
      <c r="M6028">
        <v>0</v>
      </c>
      <c r="N6028">
        <v>0</v>
      </c>
      <c r="O6028">
        <v>2</v>
      </c>
      <c r="P6028">
        <v>-1</v>
      </c>
      <c r="Q6028" s="28">
        <v>41402.064583333333</v>
      </c>
      <c r="R6028" s="28">
        <v>41430.408333333333</v>
      </c>
      <c r="S6028" t="s">
        <v>20206</v>
      </c>
      <c r="T6028" s="27">
        <v>41398</v>
      </c>
      <c r="V6028">
        <v>5</v>
      </c>
      <c r="W6028" t="s">
        <v>32</v>
      </c>
      <c r="X6028" t="s">
        <v>1555</v>
      </c>
      <c r="Y6028">
        <v>1</v>
      </c>
      <c r="AA6028" t="s">
        <v>20207</v>
      </c>
      <c r="AB6028" t="s">
        <v>36</v>
      </c>
      <c r="AC6028">
        <v>0</v>
      </c>
      <c r="AD6028" s="27">
        <v>42158</v>
      </c>
      <c r="AE6028" t="s">
        <v>626</v>
      </c>
      <c r="AF6028" s="27">
        <v>42158</v>
      </c>
      <c r="AG6028" s="27">
        <v>42188</v>
      </c>
      <c r="AH6028">
        <v>0</v>
      </c>
      <c r="AN6028" t="s">
        <v>238</v>
      </c>
      <c r="AO6028">
        <v>5</v>
      </c>
      <c r="AP6028" t="s">
        <v>246</v>
      </c>
      <c r="AQ6028" s="27">
        <v>41403</v>
      </c>
      <c r="AR6028" t="s">
        <v>240</v>
      </c>
      <c r="AS6028">
        <v>9</v>
      </c>
      <c r="AT6028" t="s">
        <v>269</v>
      </c>
      <c r="AU6028" s="27">
        <v>41403</v>
      </c>
    </row>
    <row r="6029" spans="1:47" x14ac:dyDescent="0.2">
      <c r="A6029">
        <v>6028</v>
      </c>
      <c r="B6029" t="s">
        <v>20208</v>
      </c>
      <c r="C6029" t="s">
        <v>20209</v>
      </c>
      <c r="D6029" t="s">
        <v>12776</v>
      </c>
      <c r="E6029" s="27">
        <v>41394</v>
      </c>
      <c r="F6029" t="s">
        <v>294</v>
      </c>
      <c r="G6029" s="27">
        <v>26452</v>
      </c>
      <c r="H6029">
        <v>43</v>
      </c>
      <c r="I6029" t="s">
        <v>244</v>
      </c>
      <c r="J6029" t="s">
        <v>250</v>
      </c>
      <c r="K6029">
        <v>1</v>
      </c>
      <c r="L6029">
        <v>10</v>
      </c>
      <c r="M6029">
        <v>0</v>
      </c>
      <c r="N6029">
        <v>0</v>
      </c>
      <c r="O6029">
        <v>5</v>
      </c>
      <c r="P6029">
        <v>312</v>
      </c>
      <c r="Q6029" s="28">
        <v>41706.350694444445</v>
      </c>
      <c r="R6029" s="28">
        <v>42145.527083333334</v>
      </c>
      <c r="S6029" t="s">
        <v>20210</v>
      </c>
      <c r="U6029" s="27">
        <v>41022</v>
      </c>
      <c r="V6029">
        <v>372</v>
      </c>
      <c r="W6029" t="s">
        <v>32</v>
      </c>
      <c r="X6029" t="s">
        <v>274</v>
      </c>
      <c r="Y6029">
        <v>0</v>
      </c>
      <c r="AB6029" t="s">
        <v>237</v>
      </c>
      <c r="AH6029">
        <v>0</v>
      </c>
      <c r="AN6029" t="s">
        <v>238</v>
      </c>
      <c r="AO6029">
        <v>5</v>
      </c>
      <c r="AP6029" t="s">
        <v>246</v>
      </c>
      <c r="AQ6029" s="27">
        <v>41394</v>
      </c>
      <c r="AR6029" t="s">
        <v>240</v>
      </c>
      <c r="AS6029">
        <v>10</v>
      </c>
      <c r="AT6029" t="s">
        <v>269</v>
      </c>
      <c r="AU6029" s="27">
        <v>41394</v>
      </c>
    </row>
    <row r="6030" spans="1:47" x14ac:dyDescent="0.2">
      <c r="A6030">
        <v>6029</v>
      </c>
      <c r="B6030" t="s">
        <v>20211</v>
      </c>
      <c r="C6030" t="s">
        <v>20212</v>
      </c>
      <c r="D6030" t="s">
        <v>1544</v>
      </c>
      <c r="E6030" s="27">
        <v>41339</v>
      </c>
      <c r="F6030" t="s">
        <v>233</v>
      </c>
      <c r="G6030" s="27">
        <v>33469</v>
      </c>
      <c r="H6030">
        <v>24</v>
      </c>
      <c r="I6030" t="s">
        <v>259</v>
      </c>
      <c r="J6030" t="s">
        <v>250</v>
      </c>
      <c r="K6030">
        <v>0</v>
      </c>
      <c r="L6030">
        <v>3</v>
      </c>
      <c r="M6030">
        <v>0</v>
      </c>
      <c r="N6030">
        <v>0</v>
      </c>
      <c r="O6030">
        <v>0</v>
      </c>
      <c r="P6030">
        <v>63</v>
      </c>
      <c r="Q6030" s="28">
        <v>41402.089583333334</v>
      </c>
      <c r="R6030" s="28">
        <v>41412.089583333334</v>
      </c>
      <c r="S6030" t="s">
        <v>20213</v>
      </c>
      <c r="T6030" s="27">
        <v>41338</v>
      </c>
      <c r="V6030">
        <v>1</v>
      </c>
      <c r="W6030" t="s">
        <v>32</v>
      </c>
      <c r="X6030" t="s">
        <v>359</v>
      </c>
      <c r="Y6030">
        <v>1</v>
      </c>
      <c r="AA6030" t="s">
        <v>20214</v>
      </c>
      <c r="AB6030" t="s">
        <v>32</v>
      </c>
      <c r="AC6030">
        <v>0</v>
      </c>
      <c r="AD6030" s="27">
        <v>41402</v>
      </c>
      <c r="AE6030" t="s">
        <v>359</v>
      </c>
      <c r="AF6030" s="27">
        <v>41402</v>
      </c>
      <c r="AG6030" s="27">
        <v>41412</v>
      </c>
      <c r="AH6030">
        <v>0</v>
      </c>
      <c r="AN6030" t="s">
        <v>238</v>
      </c>
      <c r="AO6030">
        <v>5</v>
      </c>
      <c r="AP6030" t="s">
        <v>246</v>
      </c>
      <c r="AQ6030" s="27">
        <v>41339</v>
      </c>
      <c r="AR6030" t="s">
        <v>240</v>
      </c>
      <c r="AS6030">
        <v>3</v>
      </c>
      <c r="AT6030" t="s">
        <v>239</v>
      </c>
      <c r="AU6030" s="27">
        <v>41339</v>
      </c>
    </row>
    <row r="6031" spans="1:47" x14ac:dyDescent="0.2">
      <c r="A6031">
        <v>6030</v>
      </c>
      <c r="B6031" t="s">
        <v>20215</v>
      </c>
      <c r="C6031" t="s">
        <v>575</v>
      </c>
      <c r="D6031" t="s">
        <v>20216</v>
      </c>
      <c r="E6031" s="27">
        <v>41548</v>
      </c>
      <c r="F6031" t="s">
        <v>233</v>
      </c>
      <c r="G6031" s="27">
        <v>24916</v>
      </c>
      <c r="H6031">
        <v>48</v>
      </c>
      <c r="I6031" t="s">
        <v>234</v>
      </c>
      <c r="J6031" t="s">
        <v>250</v>
      </c>
      <c r="K6031">
        <v>0</v>
      </c>
      <c r="L6031">
        <v>4</v>
      </c>
      <c r="M6031">
        <v>0</v>
      </c>
      <c r="N6031">
        <v>0</v>
      </c>
      <c r="O6031">
        <v>10</v>
      </c>
      <c r="P6031">
        <v>0</v>
      </c>
      <c r="Q6031" s="28">
        <v>41548.215277777781</v>
      </c>
      <c r="R6031" s="28">
        <v>41723.345138888886</v>
      </c>
      <c r="S6031" t="s">
        <v>20217</v>
      </c>
      <c r="T6031" s="27">
        <v>41548</v>
      </c>
      <c r="V6031">
        <v>0</v>
      </c>
      <c r="W6031" t="s">
        <v>32</v>
      </c>
      <c r="X6031" t="s">
        <v>359</v>
      </c>
      <c r="Y6031">
        <v>0</v>
      </c>
      <c r="AB6031" t="s">
        <v>237</v>
      </c>
      <c r="AH6031">
        <v>0</v>
      </c>
      <c r="AN6031" t="s">
        <v>238</v>
      </c>
      <c r="AO6031">
        <v>1</v>
      </c>
      <c r="AP6031" t="s">
        <v>239</v>
      </c>
      <c r="AQ6031" s="27">
        <v>41548</v>
      </c>
      <c r="AR6031" t="s">
        <v>240</v>
      </c>
      <c r="AS6031">
        <v>4</v>
      </c>
      <c r="AT6031" t="s">
        <v>239</v>
      </c>
      <c r="AU6031" s="27">
        <v>41548</v>
      </c>
    </row>
    <row r="6032" spans="1:47" x14ac:dyDescent="0.2">
      <c r="A6032">
        <v>6031</v>
      </c>
      <c r="B6032" t="s">
        <v>20218</v>
      </c>
      <c r="C6032" t="s">
        <v>13983</v>
      </c>
      <c r="D6032" t="s">
        <v>7347</v>
      </c>
      <c r="E6032" s="27">
        <v>41921</v>
      </c>
      <c r="F6032" t="s">
        <v>233</v>
      </c>
      <c r="G6032" s="27">
        <v>29900</v>
      </c>
      <c r="H6032">
        <v>34</v>
      </c>
      <c r="I6032" t="s">
        <v>244</v>
      </c>
      <c r="J6032" t="s">
        <v>22</v>
      </c>
      <c r="K6032">
        <v>0</v>
      </c>
      <c r="L6032">
        <v>5</v>
      </c>
      <c r="M6032">
        <v>0</v>
      </c>
      <c r="N6032">
        <v>0</v>
      </c>
      <c r="O6032">
        <v>4</v>
      </c>
      <c r="P6032">
        <v>-1</v>
      </c>
      <c r="Q6032" s="28">
        <v>41920.339583333334</v>
      </c>
      <c r="R6032" s="28">
        <v>41922.182638888888</v>
      </c>
      <c r="S6032" t="s">
        <v>20219</v>
      </c>
      <c r="U6032" s="27">
        <v>41920</v>
      </c>
      <c r="V6032">
        <v>1</v>
      </c>
      <c r="W6032" t="s">
        <v>32</v>
      </c>
      <c r="X6032" t="s">
        <v>274</v>
      </c>
      <c r="Y6032">
        <v>0</v>
      </c>
      <c r="AB6032" t="s">
        <v>237</v>
      </c>
      <c r="AH6032">
        <v>0</v>
      </c>
      <c r="AN6032" t="s">
        <v>238</v>
      </c>
      <c r="AO6032">
        <v>3</v>
      </c>
      <c r="AP6032" t="s">
        <v>239</v>
      </c>
      <c r="AQ6032" s="27">
        <v>41921</v>
      </c>
      <c r="AR6032" t="s">
        <v>240</v>
      </c>
      <c r="AS6032">
        <v>5</v>
      </c>
      <c r="AT6032" t="s">
        <v>246</v>
      </c>
      <c r="AU6032" s="27">
        <v>41921</v>
      </c>
    </row>
    <row r="6033" spans="1:47" x14ac:dyDescent="0.2">
      <c r="A6033">
        <v>6032</v>
      </c>
      <c r="B6033" t="s">
        <v>20220</v>
      </c>
      <c r="C6033" t="s">
        <v>803</v>
      </c>
      <c r="D6033" t="s">
        <v>11130</v>
      </c>
      <c r="E6033" s="27">
        <v>41602</v>
      </c>
      <c r="F6033" t="s">
        <v>233</v>
      </c>
      <c r="G6033" s="27">
        <v>33888</v>
      </c>
      <c r="H6033">
        <v>23</v>
      </c>
      <c r="I6033" t="s">
        <v>259</v>
      </c>
      <c r="J6033" t="s">
        <v>250</v>
      </c>
      <c r="K6033">
        <v>0</v>
      </c>
      <c r="L6033">
        <v>8</v>
      </c>
      <c r="M6033">
        <v>0</v>
      </c>
      <c r="N6033">
        <v>0</v>
      </c>
      <c r="O6033">
        <v>0</v>
      </c>
      <c r="P6033">
        <v>-1</v>
      </c>
      <c r="Q6033" s="28">
        <v>41601.224305555559</v>
      </c>
      <c r="R6033" s="28">
        <v>41604.394444444442</v>
      </c>
      <c r="S6033" t="s">
        <v>20221</v>
      </c>
      <c r="T6033" s="27">
        <v>41601</v>
      </c>
      <c r="V6033">
        <v>1</v>
      </c>
      <c r="W6033" t="s">
        <v>36</v>
      </c>
      <c r="X6033" t="s">
        <v>279</v>
      </c>
      <c r="Y6033">
        <v>0</v>
      </c>
      <c r="AB6033" t="s">
        <v>237</v>
      </c>
      <c r="AH6033">
        <v>0</v>
      </c>
      <c r="AN6033" t="s">
        <v>238</v>
      </c>
      <c r="AO6033">
        <v>7</v>
      </c>
      <c r="AP6033" t="s">
        <v>246</v>
      </c>
      <c r="AQ6033" s="27">
        <v>41602</v>
      </c>
      <c r="AR6033" t="s">
        <v>240</v>
      </c>
      <c r="AS6033">
        <v>8</v>
      </c>
      <c r="AT6033" t="s">
        <v>269</v>
      </c>
      <c r="AU6033" s="27">
        <v>41602</v>
      </c>
    </row>
    <row r="6034" spans="1:47" x14ac:dyDescent="0.2">
      <c r="A6034">
        <v>6033</v>
      </c>
      <c r="B6034" t="s">
        <v>20222</v>
      </c>
      <c r="C6034" t="s">
        <v>6541</v>
      </c>
      <c r="D6034" t="s">
        <v>1219</v>
      </c>
      <c r="E6034" s="27">
        <v>41931</v>
      </c>
      <c r="F6034" t="s">
        <v>233</v>
      </c>
      <c r="G6034" s="27">
        <v>33984</v>
      </c>
      <c r="H6034">
        <v>23</v>
      </c>
      <c r="I6034" t="s">
        <v>259</v>
      </c>
      <c r="J6034" t="s">
        <v>250</v>
      </c>
      <c r="K6034">
        <v>0</v>
      </c>
      <c r="L6034">
        <v>6</v>
      </c>
      <c r="M6034">
        <v>0</v>
      </c>
      <c r="N6034">
        <v>0</v>
      </c>
      <c r="O6034">
        <v>2</v>
      </c>
      <c r="P6034">
        <v>-16</v>
      </c>
      <c r="Q6034" s="28">
        <v>41915.242361111108</v>
      </c>
      <c r="R6034" s="28">
        <v>41916.313194444447</v>
      </c>
      <c r="S6034" t="s">
        <v>20223</v>
      </c>
      <c r="T6034" s="27">
        <v>41930</v>
      </c>
      <c r="V6034">
        <v>1</v>
      </c>
      <c r="W6034" t="s">
        <v>32</v>
      </c>
      <c r="X6034" t="s">
        <v>1207</v>
      </c>
      <c r="Y6034">
        <v>0</v>
      </c>
      <c r="AB6034" t="s">
        <v>237</v>
      </c>
      <c r="AH6034">
        <v>0</v>
      </c>
      <c r="AN6034" t="s">
        <v>238</v>
      </c>
      <c r="AO6034">
        <v>5</v>
      </c>
      <c r="AP6034" t="s">
        <v>246</v>
      </c>
      <c r="AQ6034" s="27">
        <v>41931</v>
      </c>
      <c r="AR6034" t="s">
        <v>240</v>
      </c>
      <c r="AS6034">
        <v>6</v>
      </c>
      <c r="AT6034" t="s">
        <v>246</v>
      </c>
      <c r="AU6034" s="27">
        <v>41931</v>
      </c>
    </row>
    <row r="6035" spans="1:47" x14ac:dyDescent="0.2">
      <c r="A6035">
        <v>6034</v>
      </c>
      <c r="B6035" t="s">
        <v>20224</v>
      </c>
      <c r="C6035" t="s">
        <v>1828</v>
      </c>
      <c r="D6035" t="s">
        <v>20225</v>
      </c>
      <c r="E6035" s="27">
        <v>41536</v>
      </c>
      <c r="F6035" t="s">
        <v>233</v>
      </c>
      <c r="G6035" s="27">
        <v>34068</v>
      </c>
      <c r="H6035">
        <v>23</v>
      </c>
      <c r="I6035" t="s">
        <v>259</v>
      </c>
      <c r="J6035" t="s">
        <v>245</v>
      </c>
      <c r="K6035">
        <v>0</v>
      </c>
      <c r="L6035">
        <v>7</v>
      </c>
      <c r="M6035">
        <v>0</v>
      </c>
      <c r="N6035">
        <v>0</v>
      </c>
      <c r="O6035">
        <v>2</v>
      </c>
      <c r="P6035">
        <v>-1</v>
      </c>
      <c r="Q6035" s="28">
        <v>41535.364583333336</v>
      </c>
      <c r="R6035" s="28">
        <v>41550.509722222225</v>
      </c>
      <c r="S6035" t="s">
        <v>20226</v>
      </c>
      <c r="T6035" s="27">
        <v>41535</v>
      </c>
      <c r="V6035">
        <v>1</v>
      </c>
      <c r="W6035" t="s">
        <v>32</v>
      </c>
      <c r="X6035" t="s">
        <v>359</v>
      </c>
      <c r="Y6035">
        <v>1</v>
      </c>
      <c r="AA6035" t="s">
        <v>20227</v>
      </c>
      <c r="AB6035" t="s">
        <v>36</v>
      </c>
      <c r="AC6035">
        <v>1</v>
      </c>
      <c r="AD6035" s="27">
        <v>41991</v>
      </c>
      <c r="AE6035" t="s">
        <v>2836</v>
      </c>
      <c r="AF6035" s="27">
        <v>41992</v>
      </c>
      <c r="AG6035" s="27">
        <v>42033</v>
      </c>
      <c r="AH6035">
        <v>1</v>
      </c>
      <c r="AJ6035" t="s">
        <v>20228</v>
      </c>
      <c r="AK6035" t="s">
        <v>366</v>
      </c>
      <c r="AL6035" s="27">
        <v>42075</v>
      </c>
      <c r="AM6035" t="s">
        <v>1555</v>
      </c>
      <c r="AN6035" t="s">
        <v>238</v>
      </c>
      <c r="AO6035">
        <v>6</v>
      </c>
      <c r="AP6035" t="s">
        <v>246</v>
      </c>
      <c r="AQ6035" s="27">
        <v>41536</v>
      </c>
      <c r="AR6035" t="s">
        <v>240</v>
      </c>
      <c r="AS6035">
        <v>7</v>
      </c>
      <c r="AT6035" t="s">
        <v>246</v>
      </c>
      <c r="AU6035" s="27">
        <v>41536</v>
      </c>
    </row>
    <row r="6036" spans="1:47" x14ac:dyDescent="0.2">
      <c r="A6036">
        <v>6035</v>
      </c>
      <c r="B6036" t="s">
        <v>20229</v>
      </c>
      <c r="C6036" t="s">
        <v>20230</v>
      </c>
      <c r="D6036" t="s">
        <v>20231</v>
      </c>
      <c r="E6036" s="27">
        <v>41560</v>
      </c>
      <c r="F6036" t="s">
        <v>233</v>
      </c>
      <c r="G6036" s="27">
        <v>25059</v>
      </c>
      <c r="H6036">
        <v>47</v>
      </c>
      <c r="I6036" t="s">
        <v>234</v>
      </c>
      <c r="J6036" t="s">
        <v>1115</v>
      </c>
      <c r="K6036">
        <v>0</v>
      </c>
      <c r="L6036">
        <v>1</v>
      </c>
      <c r="M6036">
        <v>0</v>
      </c>
      <c r="N6036">
        <v>0</v>
      </c>
      <c r="O6036">
        <v>1</v>
      </c>
      <c r="P6036">
        <v>0</v>
      </c>
      <c r="Q6036" s="28">
        <v>41560.097222222219</v>
      </c>
      <c r="R6036" s="28">
        <v>41561.32916666667</v>
      </c>
      <c r="S6036" t="s">
        <v>20232</v>
      </c>
      <c r="T6036" s="27">
        <v>41559</v>
      </c>
      <c r="V6036">
        <v>1</v>
      </c>
      <c r="W6036" t="s">
        <v>36</v>
      </c>
      <c r="X6036" t="s">
        <v>279</v>
      </c>
      <c r="Y6036">
        <v>0</v>
      </c>
      <c r="AB6036" t="s">
        <v>237</v>
      </c>
      <c r="AH6036">
        <v>0</v>
      </c>
      <c r="AN6036" t="s">
        <v>238</v>
      </c>
      <c r="AO6036">
        <v>1</v>
      </c>
      <c r="AP6036" t="s">
        <v>239</v>
      </c>
      <c r="AQ6036" s="27">
        <v>41560</v>
      </c>
      <c r="AR6036" t="s">
        <v>240</v>
      </c>
      <c r="AS6036">
        <v>1</v>
      </c>
      <c r="AT6036" t="s">
        <v>239</v>
      </c>
      <c r="AU6036" s="27">
        <v>41560</v>
      </c>
    </row>
    <row r="6037" spans="1:47" x14ac:dyDescent="0.2">
      <c r="A6037">
        <v>6036</v>
      </c>
      <c r="B6037" t="s">
        <v>20233</v>
      </c>
      <c r="C6037" t="s">
        <v>793</v>
      </c>
      <c r="D6037" t="s">
        <v>387</v>
      </c>
      <c r="E6037" s="27">
        <v>41396</v>
      </c>
      <c r="F6037" t="s">
        <v>233</v>
      </c>
      <c r="G6037" s="27">
        <v>34499</v>
      </c>
      <c r="H6037">
        <v>21</v>
      </c>
      <c r="I6037" t="s">
        <v>259</v>
      </c>
      <c r="J6037" t="s">
        <v>22</v>
      </c>
      <c r="K6037">
        <v>0</v>
      </c>
      <c r="L6037">
        <v>4</v>
      </c>
      <c r="M6037">
        <v>0</v>
      </c>
      <c r="N6037">
        <v>0</v>
      </c>
      <c r="O6037">
        <v>0</v>
      </c>
      <c r="P6037">
        <v>-1</v>
      </c>
      <c r="Q6037" s="28">
        <v>41395.332638888889</v>
      </c>
      <c r="R6037" s="28">
        <v>41397.395833333336</v>
      </c>
      <c r="S6037" t="s">
        <v>20234</v>
      </c>
      <c r="T6037" s="27">
        <v>41395</v>
      </c>
      <c r="V6037">
        <v>1</v>
      </c>
      <c r="W6037" t="s">
        <v>32</v>
      </c>
      <c r="X6037" t="s">
        <v>359</v>
      </c>
      <c r="Y6037">
        <v>0</v>
      </c>
      <c r="AB6037" t="s">
        <v>237</v>
      </c>
      <c r="AH6037">
        <v>0</v>
      </c>
      <c r="AN6037" t="s">
        <v>238</v>
      </c>
      <c r="AO6037">
        <v>6</v>
      </c>
      <c r="AP6037" t="s">
        <v>246</v>
      </c>
      <c r="AQ6037" s="27">
        <v>41396</v>
      </c>
      <c r="AR6037" t="s">
        <v>240</v>
      </c>
      <c r="AS6037">
        <v>4</v>
      </c>
      <c r="AT6037" t="s">
        <v>239</v>
      </c>
      <c r="AU6037" s="27">
        <v>41396</v>
      </c>
    </row>
    <row r="6038" spans="1:47" x14ac:dyDescent="0.2">
      <c r="A6038">
        <v>6037</v>
      </c>
      <c r="B6038" t="s">
        <v>20235</v>
      </c>
      <c r="C6038" t="s">
        <v>895</v>
      </c>
      <c r="D6038" t="s">
        <v>20236</v>
      </c>
      <c r="E6038" s="27">
        <v>41818</v>
      </c>
      <c r="F6038" t="s">
        <v>233</v>
      </c>
      <c r="G6038" s="27">
        <v>19755</v>
      </c>
      <c r="H6038">
        <v>62</v>
      </c>
      <c r="I6038" t="s">
        <v>234</v>
      </c>
      <c r="J6038" t="s">
        <v>245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 s="28">
        <v>41818.184027777781</v>
      </c>
      <c r="R6038" s="28">
        <v>41819.068749999999</v>
      </c>
      <c r="S6038" t="s">
        <v>20237</v>
      </c>
      <c r="T6038" s="27">
        <v>41818</v>
      </c>
      <c r="V6038">
        <v>0</v>
      </c>
      <c r="W6038" t="s">
        <v>36</v>
      </c>
      <c r="X6038" t="s">
        <v>263</v>
      </c>
      <c r="Y6038">
        <v>0</v>
      </c>
      <c r="AB6038" t="s">
        <v>237</v>
      </c>
      <c r="AH6038">
        <v>0</v>
      </c>
      <c r="AN6038" t="s">
        <v>238</v>
      </c>
      <c r="AO6038">
        <v>1</v>
      </c>
      <c r="AP6038" t="s">
        <v>239</v>
      </c>
      <c r="AQ6038" s="27">
        <v>41818</v>
      </c>
      <c r="AR6038" t="s">
        <v>240</v>
      </c>
      <c r="AS6038">
        <v>1</v>
      </c>
      <c r="AT6038" t="s">
        <v>239</v>
      </c>
      <c r="AU6038" s="27">
        <v>41818</v>
      </c>
    </row>
    <row r="6039" spans="1:47" x14ac:dyDescent="0.2">
      <c r="A6039">
        <v>6038</v>
      </c>
      <c r="B6039" t="s">
        <v>20238</v>
      </c>
      <c r="C6039" t="s">
        <v>1147</v>
      </c>
      <c r="D6039" t="s">
        <v>5640</v>
      </c>
      <c r="E6039" s="27">
        <v>41887</v>
      </c>
      <c r="F6039" t="s">
        <v>233</v>
      </c>
      <c r="G6039" s="27">
        <v>27662</v>
      </c>
      <c r="H6039">
        <v>40</v>
      </c>
      <c r="I6039" t="s">
        <v>244</v>
      </c>
      <c r="J6039" t="s">
        <v>250</v>
      </c>
      <c r="K6039">
        <v>0</v>
      </c>
      <c r="L6039">
        <v>10</v>
      </c>
      <c r="M6039">
        <v>0</v>
      </c>
      <c r="N6039">
        <v>0</v>
      </c>
      <c r="O6039">
        <v>30</v>
      </c>
      <c r="P6039">
        <v>-135</v>
      </c>
      <c r="Q6039" s="28">
        <v>41752.234027777777</v>
      </c>
      <c r="R6039" s="28">
        <v>41887.508333333331</v>
      </c>
      <c r="S6039" t="s">
        <v>20239</v>
      </c>
      <c r="U6039" s="27">
        <v>41782</v>
      </c>
      <c r="V6039">
        <v>105</v>
      </c>
      <c r="W6039" t="s">
        <v>36</v>
      </c>
      <c r="X6039" t="s">
        <v>274</v>
      </c>
      <c r="Y6039">
        <v>0</v>
      </c>
      <c r="AB6039" t="s">
        <v>237</v>
      </c>
      <c r="AH6039">
        <v>0</v>
      </c>
      <c r="AN6039" t="s">
        <v>238</v>
      </c>
      <c r="AO6039">
        <v>3</v>
      </c>
      <c r="AP6039" t="s">
        <v>239</v>
      </c>
      <c r="AQ6039" s="27">
        <v>41887</v>
      </c>
      <c r="AR6039" t="s">
        <v>240</v>
      </c>
      <c r="AS6039">
        <v>10</v>
      </c>
      <c r="AT6039" t="s">
        <v>269</v>
      </c>
      <c r="AU6039" s="27">
        <v>41887</v>
      </c>
    </row>
    <row r="6040" spans="1:47" x14ac:dyDescent="0.2">
      <c r="A6040">
        <v>6039</v>
      </c>
      <c r="B6040" t="s">
        <v>20240</v>
      </c>
      <c r="C6040" t="s">
        <v>575</v>
      </c>
      <c r="D6040" t="s">
        <v>2710</v>
      </c>
      <c r="E6040" s="27">
        <v>41792</v>
      </c>
      <c r="F6040" t="s">
        <v>233</v>
      </c>
      <c r="G6040" s="27">
        <v>23316</v>
      </c>
      <c r="H6040">
        <v>52</v>
      </c>
      <c r="I6040" t="s">
        <v>234</v>
      </c>
      <c r="J6040" t="s">
        <v>22</v>
      </c>
      <c r="K6040">
        <v>0</v>
      </c>
      <c r="L6040">
        <v>2</v>
      </c>
      <c r="M6040">
        <v>0</v>
      </c>
      <c r="N6040">
        <v>0</v>
      </c>
      <c r="O6040">
        <v>2</v>
      </c>
      <c r="P6040">
        <v>-1</v>
      </c>
      <c r="Q6040" s="28">
        <v>41791.206944444442</v>
      </c>
      <c r="R6040" s="28">
        <v>41792.06527777778</v>
      </c>
      <c r="S6040" t="s">
        <v>20241</v>
      </c>
      <c r="T6040" s="27">
        <v>41791</v>
      </c>
      <c r="V6040">
        <v>1</v>
      </c>
      <c r="W6040" t="s">
        <v>36</v>
      </c>
      <c r="X6040" t="s">
        <v>279</v>
      </c>
      <c r="Y6040">
        <v>0</v>
      </c>
      <c r="AB6040" t="s">
        <v>237</v>
      </c>
      <c r="AH6040">
        <v>0</v>
      </c>
      <c r="AN6040" t="s">
        <v>238</v>
      </c>
      <c r="AO6040">
        <v>1</v>
      </c>
      <c r="AP6040" t="s">
        <v>239</v>
      </c>
      <c r="AQ6040" s="27">
        <v>41792</v>
      </c>
      <c r="AR6040" t="s">
        <v>240</v>
      </c>
      <c r="AS6040">
        <v>2</v>
      </c>
      <c r="AT6040" t="s">
        <v>239</v>
      </c>
      <c r="AU6040" s="27">
        <v>41792</v>
      </c>
    </row>
    <row r="6041" spans="1:47" x14ac:dyDescent="0.2">
      <c r="A6041">
        <v>6040</v>
      </c>
      <c r="B6041" t="s">
        <v>20242</v>
      </c>
      <c r="C6041" t="s">
        <v>914</v>
      </c>
      <c r="D6041" t="s">
        <v>4861</v>
      </c>
      <c r="E6041" s="27">
        <v>41897</v>
      </c>
      <c r="F6041" t="s">
        <v>233</v>
      </c>
      <c r="G6041" s="27">
        <v>31665</v>
      </c>
      <c r="H6041">
        <v>29</v>
      </c>
      <c r="I6041" t="s">
        <v>244</v>
      </c>
      <c r="J6041" t="s">
        <v>250</v>
      </c>
      <c r="K6041">
        <v>0</v>
      </c>
      <c r="L6041">
        <v>9</v>
      </c>
      <c r="M6041">
        <v>0</v>
      </c>
      <c r="N6041">
        <v>0</v>
      </c>
      <c r="O6041">
        <v>0</v>
      </c>
      <c r="P6041">
        <v>-1</v>
      </c>
      <c r="Q6041" s="28">
        <v>41896.445833333331</v>
      </c>
      <c r="R6041" s="28">
        <v>41898.133333333331</v>
      </c>
      <c r="S6041" t="s">
        <v>20243</v>
      </c>
      <c r="T6041" s="27">
        <v>41896</v>
      </c>
      <c r="V6041">
        <v>1</v>
      </c>
      <c r="W6041" t="s">
        <v>36</v>
      </c>
      <c r="X6041" t="s">
        <v>279</v>
      </c>
      <c r="Y6041">
        <v>1</v>
      </c>
      <c r="AA6041" t="s">
        <v>20244</v>
      </c>
      <c r="AB6041" t="s">
        <v>36</v>
      </c>
      <c r="AD6041" s="27">
        <v>41969</v>
      </c>
      <c r="AE6041" t="s">
        <v>324</v>
      </c>
      <c r="AH6041">
        <v>0</v>
      </c>
      <c r="AN6041" t="s">
        <v>238</v>
      </c>
      <c r="AO6041">
        <v>10</v>
      </c>
      <c r="AP6041" t="s">
        <v>269</v>
      </c>
      <c r="AQ6041" s="27">
        <v>41897</v>
      </c>
      <c r="AR6041" t="s">
        <v>240</v>
      </c>
      <c r="AS6041">
        <v>9</v>
      </c>
      <c r="AT6041" t="s">
        <v>269</v>
      </c>
      <c r="AU6041" s="27">
        <v>41897</v>
      </c>
    </row>
    <row r="6042" spans="1:47" x14ac:dyDescent="0.2">
      <c r="A6042">
        <v>6041</v>
      </c>
      <c r="B6042" t="s">
        <v>20245</v>
      </c>
      <c r="C6042" t="s">
        <v>1070</v>
      </c>
      <c r="D6042" t="s">
        <v>4465</v>
      </c>
      <c r="E6042" s="27">
        <v>41695</v>
      </c>
      <c r="F6042" t="s">
        <v>233</v>
      </c>
      <c r="G6042" s="27">
        <v>24811</v>
      </c>
      <c r="H6042">
        <v>48</v>
      </c>
      <c r="I6042" t="s">
        <v>234</v>
      </c>
      <c r="J6042" t="s">
        <v>245</v>
      </c>
      <c r="K6042">
        <v>0</v>
      </c>
      <c r="L6042">
        <v>1</v>
      </c>
      <c r="M6042">
        <v>0</v>
      </c>
      <c r="N6042">
        <v>0</v>
      </c>
      <c r="O6042">
        <v>2</v>
      </c>
      <c r="P6042">
        <v>-1</v>
      </c>
      <c r="Q6042" s="28">
        <v>41694.416666666664</v>
      </c>
      <c r="R6042" s="28">
        <v>41695.388194444444</v>
      </c>
      <c r="S6042" t="s">
        <v>20246</v>
      </c>
      <c r="U6042" s="27">
        <v>41694</v>
      </c>
      <c r="V6042">
        <v>1</v>
      </c>
      <c r="W6042" t="s">
        <v>32</v>
      </c>
      <c r="X6042" t="s">
        <v>274</v>
      </c>
      <c r="Y6042">
        <v>0</v>
      </c>
      <c r="AB6042" t="s">
        <v>237</v>
      </c>
      <c r="AH6042">
        <v>0</v>
      </c>
      <c r="AN6042" t="s">
        <v>238</v>
      </c>
      <c r="AO6042">
        <v>1</v>
      </c>
      <c r="AP6042" t="s">
        <v>239</v>
      </c>
      <c r="AQ6042" s="27">
        <v>41695</v>
      </c>
      <c r="AR6042" t="s">
        <v>240</v>
      </c>
      <c r="AS6042">
        <v>1</v>
      </c>
      <c r="AT6042" t="s">
        <v>239</v>
      </c>
      <c r="AU6042" s="27">
        <v>41695</v>
      </c>
    </row>
    <row r="6043" spans="1:47" x14ac:dyDescent="0.2">
      <c r="A6043">
        <v>6042</v>
      </c>
      <c r="B6043" t="s">
        <v>20247</v>
      </c>
      <c r="C6043" t="s">
        <v>1317</v>
      </c>
      <c r="D6043" t="s">
        <v>3624</v>
      </c>
      <c r="E6043" s="27">
        <v>41313</v>
      </c>
      <c r="F6043" t="s">
        <v>233</v>
      </c>
      <c r="G6043" s="27">
        <v>28843</v>
      </c>
      <c r="H6043">
        <v>37</v>
      </c>
      <c r="I6043" t="s">
        <v>244</v>
      </c>
      <c r="J6043" t="s">
        <v>245</v>
      </c>
      <c r="K6043">
        <v>0</v>
      </c>
      <c r="L6043">
        <v>4</v>
      </c>
      <c r="M6043">
        <v>0</v>
      </c>
      <c r="N6043">
        <v>0</v>
      </c>
      <c r="O6043">
        <v>4</v>
      </c>
      <c r="P6043">
        <v>-1</v>
      </c>
      <c r="Q6043" s="28">
        <v>41312.404861111114</v>
      </c>
      <c r="R6043" s="28">
        <v>41395.263888888891</v>
      </c>
      <c r="S6043" t="s">
        <v>20248</v>
      </c>
      <c r="T6043" s="27">
        <v>41312</v>
      </c>
      <c r="V6043">
        <v>1</v>
      </c>
      <c r="W6043" t="s">
        <v>36</v>
      </c>
      <c r="X6043" t="s">
        <v>279</v>
      </c>
      <c r="Y6043">
        <v>1</v>
      </c>
      <c r="AA6043" t="s">
        <v>20249</v>
      </c>
      <c r="AB6043" t="s">
        <v>32</v>
      </c>
      <c r="AC6043">
        <v>0</v>
      </c>
      <c r="AD6043" s="27">
        <v>41526</v>
      </c>
      <c r="AE6043" t="s">
        <v>261</v>
      </c>
      <c r="AF6043" s="27">
        <v>41526</v>
      </c>
      <c r="AG6043" s="27">
        <v>41528</v>
      </c>
      <c r="AH6043">
        <v>0</v>
      </c>
      <c r="AN6043" t="s">
        <v>238</v>
      </c>
      <c r="AO6043">
        <v>4</v>
      </c>
      <c r="AP6043" t="s">
        <v>239</v>
      </c>
      <c r="AQ6043" s="27">
        <v>41313</v>
      </c>
      <c r="AR6043" t="s">
        <v>240</v>
      </c>
      <c r="AS6043">
        <v>4</v>
      </c>
      <c r="AT6043" t="s">
        <v>239</v>
      </c>
      <c r="AU6043" s="27">
        <v>41313</v>
      </c>
    </row>
    <row r="6044" spans="1:47" x14ac:dyDescent="0.2">
      <c r="A6044">
        <v>6043</v>
      </c>
      <c r="B6044" t="s">
        <v>20250</v>
      </c>
      <c r="C6044" t="s">
        <v>803</v>
      </c>
      <c r="D6044" t="s">
        <v>20251</v>
      </c>
      <c r="E6044" s="27">
        <v>41361</v>
      </c>
      <c r="F6044" t="s">
        <v>233</v>
      </c>
      <c r="G6044" s="27">
        <v>24194</v>
      </c>
      <c r="H6044">
        <v>50</v>
      </c>
      <c r="I6044" t="s">
        <v>234</v>
      </c>
      <c r="J6044" t="s">
        <v>245</v>
      </c>
      <c r="K6044">
        <v>0</v>
      </c>
      <c r="L6044">
        <v>3</v>
      </c>
      <c r="M6044">
        <v>0</v>
      </c>
      <c r="N6044">
        <v>0</v>
      </c>
      <c r="O6044">
        <v>3</v>
      </c>
      <c r="P6044">
        <v>-1</v>
      </c>
      <c r="Q6044" s="28">
        <v>41360.388194444444</v>
      </c>
      <c r="R6044" s="28">
        <v>41374.43472222222</v>
      </c>
      <c r="S6044" t="s">
        <v>20252</v>
      </c>
      <c r="T6044" s="27">
        <v>41360</v>
      </c>
      <c r="V6044">
        <v>1</v>
      </c>
      <c r="W6044" t="s">
        <v>32</v>
      </c>
      <c r="X6044" t="s">
        <v>254</v>
      </c>
      <c r="Y6044">
        <v>0</v>
      </c>
      <c r="AB6044" t="s">
        <v>237</v>
      </c>
      <c r="AH6044">
        <v>0</v>
      </c>
      <c r="AN6044" t="s">
        <v>238</v>
      </c>
      <c r="AO6044">
        <v>1</v>
      </c>
      <c r="AP6044" t="s">
        <v>239</v>
      </c>
      <c r="AQ6044" s="27">
        <v>41361</v>
      </c>
      <c r="AR6044" t="s">
        <v>240</v>
      </c>
      <c r="AS6044">
        <v>3</v>
      </c>
      <c r="AT6044" t="s">
        <v>239</v>
      </c>
      <c r="AU6044" s="27">
        <v>41361</v>
      </c>
    </row>
    <row r="6045" spans="1:47" x14ac:dyDescent="0.2">
      <c r="A6045">
        <v>6044</v>
      </c>
      <c r="B6045" t="s">
        <v>20253</v>
      </c>
      <c r="C6045" t="s">
        <v>20254</v>
      </c>
      <c r="D6045" t="s">
        <v>575</v>
      </c>
      <c r="E6045" s="27">
        <v>41952</v>
      </c>
      <c r="F6045" t="s">
        <v>233</v>
      </c>
      <c r="G6045" s="27">
        <v>35211</v>
      </c>
      <c r="H6045">
        <v>19</v>
      </c>
      <c r="I6045" t="s">
        <v>259</v>
      </c>
      <c r="J6045" t="s">
        <v>250</v>
      </c>
      <c r="K6045">
        <v>0</v>
      </c>
      <c r="L6045">
        <v>8</v>
      </c>
      <c r="M6045">
        <v>0</v>
      </c>
      <c r="N6045">
        <v>0</v>
      </c>
      <c r="O6045">
        <v>3</v>
      </c>
      <c r="P6045">
        <v>-1</v>
      </c>
      <c r="Q6045" s="28">
        <v>41951.238194444442</v>
      </c>
      <c r="R6045" s="28">
        <v>41953.209027777775</v>
      </c>
      <c r="S6045" t="s">
        <v>20255</v>
      </c>
      <c r="T6045" s="27">
        <v>41951</v>
      </c>
      <c r="V6045">
        <v>1</v>
      </c>
      <c r="W6045" t="s">
        <v>32</v>
      </c>
      <c r="X6045" t="s">
        <v>1395</v>
      </c>
      <c r="Y6045">
        <v>1</v>
      </c>
      <c r="AA6045" t="s">
        <v>20256</v>
      </c>
      <c r="AB6045" t="s">
        <v>32</v>
      </c>
      <c r="AD6045" s="27">
        <v>42013</v>
      </c>
      <c r="AE6045" t="s">
        <v>359</v>
      </c>
      <c r="AH6045">
        <v>0</v>
      </c>
      <c r="AN6045" t="s">
        <v>238</v>
      </c>
      <c r="AO6045">
        <v>8</v>
      </c>
      <c r="AP6045" t="s">
        <v>269</v>
      </c>
      <c r="AQ6045" s="27">
        <v>41952</v>
      </c>
      <c r="AR6045" t="s">
        <v>240</v>
      </c>
      <c r="AS6045">
        <v>8</v>
      </c>
      <c r="AT6045" t="s">
        <v>269</v>
      </c>
      <c r="AU6045" s="27">
        <v>41952</v>
      </c>
    </row>
    <row r="6046" spans="1:47" x14ac:dyDescent="0.2">
      <c r="A6046">
        <v>6045</v>
      </c>
      <c r="B6046" t="s">
        <v>20257</v>
      </c>
      <c r="C6046" t="s">
        <v>2931</v>
      </c>
      <c r="D6046" t="s">
        <v>2032</v>
      </c>
      <c r="E6046" s="27">
        <v>41617</v>
      </c>
      <c r="F6046" t="s">
        <v>233</v>
      </c>
      <c r="G6046" s="27">
        <v>28134</v>
      </c>
      <c r="H6046">
        <v>39</v>
      </c>
      <c r="I6046" t="s">
        <v>244</v>
      </c>
      <c r="J6046" t="s">
        <v>245</v>
      </c>
      <c r="K6046">
        <v>0</v>
      </c>
      <c r="L6046">
        <v>3</v>
      </c>
      <c r="M6046">
        <v>0</v>
      </c>
      <c r="N6046">
        <v>0</v>
      </c>
      <c r="O6046">
        <v>2</v>
      </c>
      <c r="S6046" t="s">
        <v>20258</v>
      </c>
      <c r="T6046" s="27">
        <v>40490</v>
      </c>
      <c r="V6046">
        <v>1127</v>
      </c>
      <c r="W6046" t="s">
        <v>36</v>
      </c>
      <c r="X6046" t="s">
        <v>20259</v>
      </c>
      <c r="Y6046">
        <v>0</v>
      </c>
      <c r="AB6046" t="s">
        <v>237</v>
      </c>
      <c r="AH6046">
        <v>0</v>
      </c>
      <c r="AN6046" t="s">
        <v>238</v>
      </c>
      <c r="AO6046">
        <v>1</v>
      </c>
      <c r="AP6046" t="s">
        <v>239</v>
      </c>
      <c r="AQ6046" s="27">
        <v>41617</v>
      </c>
      <c r="AR6046" t="s">
        <v>240</v>
      </c>
      <c r="AS6046">
        <v>3</v>
      </c>
      <c r="AT6046" t="s">
        <v>239</v>
      </c>
      <c r="AU6046" s="27">
        <v>41617</v>
      </c>
    </row>
    <row r="6047" spans="1:47" x14ac:dyDescent="0.2">
      <c r="A6047">
        <v>6046</v>
      </c>
      <c r="B6047" t="s">
        <v>20260</v>
      </c>
      <c r="C6047" t="s">
        <v>242</v>
      </c>
      <c r="D6047" t="s">
        <v>3828</v>
      </c>
      <c r="E6047" s="27">
        <v>41306</v>
      </c>
      <c r="F6047" t="s">
        <v>233</v>
      </c>
      <c r="G6047" s="27">
        <v>24352</v>
      </c>
      <c r="H6047">
        <v>49</v>
      </c>
      <c r="I6047" t="s">
        <v>234</v>
      </c>
      <c r="J6047" t="s">
        <v>250</v>
      </c>
      <c r="K6047">
        <v>2</v>
      </c>
      <c r="L6047">
        <v>3</v>
      </c>
      <c r="M6047">
        <v>0</v>
      </c>
      <c r="N6047">
        <v>0</v>
      </c>
      <c r="O6047">
        <v>13</v>
      </c>
      <c r="P6047">
        <v>-1</v>
      </c>
      <c r="Q6047" s="28">
        <v>41305.356944444444</v>
      </c>
      <c r="R6047" s="28">
        <v>41306.076388888891</v>
      </c>
      <c r="S6047" t="s">
        <v>20261</v>
      </c>
      <c r="T6047" s="27">
        <v>41305</v>
      </c>
      <c r="V6047">
        <v>1</v>
      </c>
      <c r="W6047" t="s">
        <v>32</v>
      </c>
      <c r="X6047" t="s">
        <v>364</v>
      </c>
      <c r="Y6047">
        <v>0</v>
      </c>
      <c r="AB6047" t="s">
        <v>237</v>
      </c>
      <c r="AH6047">
        <v>0</v>
      </c>
      <c r="AN6047" t="s">
        <v>238</v>
      </c>
      <c r="AO6047">
        <v>2</v>
      </c>
      <c r="AP6047" t="s">
        <v>239</v>
      </c>
      <c r="AQ6047" s="27">
        <v>41306</v>
      </c>
      <c r="AR6047" t="s">
        <v>240</v>
      </c>
      <c r="AS6047">
        <v>3</v>
      </c>
      <c r="AT6047" t="s">
        <v>239</v>
      </c>
      <c r="AU6047" s="27">
        <v>41306</v>
      </c>
    </row>
    <row r="6048" spans="1:47" x14ac:dyDescent="0.2">
      <c r="A6048">
        <v>6047</v>
      </c>
      <c r="B6048" t="s">
        <v>20262</v>
      </c>
      <c r="C6048" t="s">
        <v>1147</v>
      </c>
      <c r="D6048" t="s">
        <v>7138</v>
      </c>
      <c r="E6048" s="27">
        <v>41691</v>
      </c>
      <c r="F6048" t="s">
        <v>233</v>
      </c>
      <c r="G6048" s="27">
        <v>21193</v>
      </c>
      <c r="H6048">
        <v>58</v>
      </c>
      <c r="I6048" t="s">
        <v>234</v>
      </c>
      <c r="J6048" t="s">
        <v>245</v>
      </c>
      <c r="K6048">
        <v>0</v>
      </c>
      <c r="L6048">
        <v>5</v>
      </c>
      <c r="M6048">
        <v>0</v>
      </c>
      <c r="N6048">
        <v>0</v>
      </c>
      <c r="O6048">
        <v>2</v>
      </c>
      <c r="P6048">
        <v>-1</v>
      </c>
      <c r="Q6048" s="28">
        <v>41690.306250000001</v>
      </c>
      <c r="R6048" s="28">
        <v>41695.34375</v>
      </c>
      <c r="S6048" t="s">
        <v>20263</v>
      </c>
      <c r="T6048" s="27">
        <v>41690</v>
      </c>
      <c r="V6048">
        <v>1</v>
      </c>
      <c r="W6048" t="s">
        <v>32</v>
      </c>
      <c r="X6048" t="s">
        <v>1207</v>
      </c>
      <c r="Y6048">
        <v>0</v>
      </c>
      <c r="AB6048" t="s">
        <v>237</v>
      </c>
      <c r="AH6048">
        <v>0</v>
      </c>
      <c r="AN6048" t="s">
        <v>238</v>
      </c>
      <c r="AO6048">
        <v>2</v>
      </c>
      <c r="AP6048" t="s">
        <v>239</v>
      </c>
      <c r="AQ6048" s="27">
        <v>41691</v>
      </c>
      <c r="AR6048" t="s">
        <v>240</v>
      </c>
      <c r="AS6048">
        <v>5</v>
      </c>
      <c r="AT6048" t="s">
        <v>246</v>
      </c>
      <c r="AU6048" s="27">
        <v>41691</v>
      </c>
    </row>
    <row r="6049" spans="1:47" x14ac:dyDescent="0.2">
      <c r="A6049">
        <v>6048</v>
      </c>
      <c r="B6049" t="s">
        <v>20264</v>
      </c>
      <c r="C6049" t="s">
        <v>3960</v>
      </c>
      <c r="D6049" t="s">
        <v>20265</v>
      </c>
      <c r="E6049" s="27">
        <v>41558</v>
      </c>
      <c r="F6049" t="s">
        <v>233</v>
      </c>
      <c r="G6049" s="27">
        <v>30960</v>
      </c>
      <c r="H6049">
        <v>31</v>
      </c>
      <c r="I6049" t="s">
        <v>244</v>
      </c>
      <c r="J6049" t="s">
        <v>250</v>
      </c>
      <c r="K6049">
        <v>0</v>
      </c>
      <c r="L6049">
        <v>8</v>
      </c>
      <c r="M6049">
        <v>0</v>
      </c>
      <c r="N6049">
        <v>0</v>
      </c>
      <c r="O6049">
        <v>6</v>
      </c>
      <c r="P6049">
        <v>0</v>
      </c>
      <c r="Q6049" s="28">
        <v>41558.180555555555</v>
      </c>
      <c r="R6049" s="28">
        <v>41558.334722222222</v>
      </c>
      <c r="S6049" t="s">
        <v>20266</v>
      </c>
      <c r="T6049" s="27">
        <v>41558</v>
      </c>
      <c r="V6049">
        <v>0</v>
      </c>
      <c r="W6049" t="s">
        <v>32</v>
      </c>
      <c r="X6049" t="s">
        <v>261</v>
      </c>
      <c r="Y6049">
        <v>0</v>
      </c>
      <c r="AB6049" t="s">
        <v>237</v>
      </c>
      <c r="AH6049">
        <v>0</v>
      </c>
      <c r="AN6049" t="s">
        <v>238</v>
      </c>
      <c r="AO6049">
        <v>6</v>
      </c>
      <c r="AP6049" t="s">
        <v>246</v>
      </c>
      <c r="AQ6049" s="27">
        <v>41558</v>
      </c>
      <c r="AR6049" t="s">
        <v>240</v>
      </c>
      <c r="AS6049">
        <v>8</v>
      </c>
      <c r="AT6049" t="s">
        <v>269</v>
      </c>
      <c r="AU6049" s="27">
        <v>41558</v>
      </c>
    </row>
    <row r="6050" spans="1:47" x14ac:dyDescent="0.2">
      <c r="A6050">
        <v>6049</v>
      </c>
      <c r="B6050" t="s">
        <v>20267</v>
      </c>
      <c r="C6050" t="s">
        <v>1674</v>
      </c>
      <c r="D6050" t="s">
        <v>1768</v>
      </c>
      <c r="E6050" s="27">
        <v>41537</v>
      </c>
      <c r="F6050" t="s">
        <v>233</v>
      </c>
      <c r="G6050" s="27">
        <v>28385</v>
      </c>
      <c r="H6050">
        <v>38</v>
      </c>
      <c r="I6050" t="s">
        <v>244</v>
      </c>
      <c r="J6050" t="s">
        <v>250</v>
      </c>
      <c r="K6050">
        <v>0</v>
      </c>
      <c r="L6050">
        <v>1</v>
      </c>
      <c r="M6050">
        <v>0</v>
      </c>
      <c r="N6050">
        <v>0</v>
      </c>
      <c r="O6050">
        <v>0</v>
      </c>
      <c r="W6050" t="s">
        <v>237</v>
      </c>
      <c r="Y6050">
        <v>-1</v>
      </c>
      <c r="AB6050" t="s">
        <v>237</v>
      </c>
      <c r="AH6050">
        <v>0</v>
      </c>
      <c r="AN6050" t="s">
        <v>238</v>
      </c>
      <c r="AO6050">
        <v>1</v>
      </c>
      <c r="AP6050" t="s">
        <v>239</v>
      </c>
      <c r="AQ6050" s="27">
        <v>41537</v>
      </c>
      <c r="AR6050" t="s">
        <v>240</v>
      </c>
      <c r="AS6050">
        <v>1</v>
      </c>
      <c r="AT6050" t="s">
        <v>239</v>
      </c>
      <c r="AU6050" s="27">
        <v>41537</v>
      </c>
    </row>
    <row r="6051" spans="1:47" x14ac:dyDescent="0.2">
      <c r="A6051">
        <v>6050</v>
      </c>
      <c r="B6051" t="s">
        <v>20268</v>
      </c>
      <c r="C6051" t="s">
        <v>425</v>
      </c>
      <c r="D6051" t="s">
        <v>586</v>
      </c>
      <c r="E6051" s="27">
        <v>41765</v>
      </c>
      <c r="F6051" t="s">
        <v>294</v>
      </c>
      <c r="G6051" s="27">
        <v>33436</v>
      </c>
      <c r="H6051">
        <v>24</v>
      </c>
      <c r="I6051" t="s">
        <v>259</v>
      </c>
      <c r="J6051" t="s">
        <v>250</v>
      </c>
      <c r="K6051">
        <v>0</v>
      </c>
      <c r="L6051">
        <v>4</v>
      </c>
      <c r="M6051">
        <v>0</v>
      </c>
      <c r="N6051">
        <v>0</v>
      </c>
      <c r="O6051">
        <v>1</v>
      </c>
      <c r="P6051">
        <v>-124</v>
      </c>
      <c r="Q6051" s="28">
        <v>41641.336111111108</v>
      </c>
      <c r="R6051" s="28">
        <v>41745.359722222223</v>
      </c>
      <c r="S6051" t="s">
        <v>20269</v>
      </c>
      <c r="U6051" s="27">
        <v>41683</v>
      </c>
      <c r="V6051">
        <v>82</v>
      </c>
      <c r="W6051" t="s">
        <v>36</v>
      </c>
      <c r="X6051" t="s">
        <v>274</v>
      </c>
      <c r="Y6051">
        <v>0</v>
      </c>
      <c r="AB6051" t="s">
        <v>237</v>
      </c>
      <c r="AH6051">
        <v>0</v>
      </c>
      <c r="AN6051" t="s">
        <v>238</v>
      </c>
      <c r="AO6051">
        <v>4</v>
      </c>
      <c r="AP6051" t="s">
        <v>239</v>
      </c>
      <c r="AQ6051" s="27">
        <v>41765</v>
      </c>
      <c r="AR6051" t="s">
        <v>240</v>
      </c>
      <c r="AS6051">
        <v>4</v>
      </c>
      <c r="AT6051" t="s">
        <v>239</v>
      </c>
      <c r="AU6051" s="27">
        <v>41765</v>
      </c>
    </row>
    <row r="6052" spans="1:47" x14ac:dyDescent="0.2">
      <c r="A6052">
        <v>6051</v>
      </c>
      <c r="B6052" t="s">
        <v>20270</v>
      </c>
      <c r="C6052" t="s">
        <v>14849</v>
      </c>
      <c r="D6052" t="s">
        <v>20271</v>
      </c>
      <c r="E6052" s="27">
        <v>41591</v>
      </c>
      <c r="F6052" t="s">
        <v>233</v>
      </c>
      <c r="G6052" s="27">
        <v>33996</v>
      </c>
      <c r="H6052">
        <v>23</v>
      </c>
      <c r="I6052" t="s">
        <v>259</v>
      </c>
      <c r="J6052" t="s">
        <v>250</v>
      </c>
      <c r="K6052">
        <v>0</v>
      </c>
      <c r="L6052">
        <v>7</v>
      </c>
      <c r="M6052">
        <v>0</v>
      </c>
      <c r="N6052">
        <v>2</v>
      </c>
      <c r="O6052">
        <v>1</v>
      </c>
      <c r="P6052">
        <v>-1</v>
      </c>
      <c r="Q6052" s="28">
        <v>41590.05972222222</v>
      </c>
      <c r="R6052" s="28">
        <v>41591.041666666664</v>
      </c>
      <c r="S6052" t="s">
        <v>20272</v>
      </c>
      <c r="T6052" s="27">
        <v>41590</v>
      </c>
      <c r="V6052">
        <v>1</v>
      </c>
      <c r="W6052" t="s">
        <v>36</v>
      </c>
      <c r="X6052" t="s">
        <v>279</v>
      </c>
      <c r="Y6052">
        <v>0</v>
      </c>
      <c r="AB6052" t="s">
        <v>237</v>
      </c>
      <c r="AH6052">
        <v>0</v>
      </c>
      <c r="AN6052" t="s">
        <v>238</v>
      </c>
      <c r="AO6052">
        <v>5</v>
      </c>
      <c r="AP6052" t="s">
        <v>246</v>
      </c>
      <c r="AQ6052" s="27">
        <v>41591</v>
      </c>
      <c r="AR6052" t="s">
        <v>240</v>
      </c>
      <c r="AS6052">
        <v>7</v>
      </c>
      <c r="AT6052" t="s">
        <v>246</v>
      </c>
      <c r="AU6052" s="27">
        <v>41591</v>
      </c>
    </row>
    <row r="6053" spans="1:47" x14ac:dyDescent="0.2">
      <c r="A6053">
        <v>6052</v>
      </c>
      <c r="B6053" t="s">
        <v>20273</v>
      </c>
      <c r="C6053" t="s">
        <v>793</v>
      </c>
      <c r="D6053" t="s">
        <v>18930</v>
      </c>
      <c r="E6053" s="27">
        <v>41964</v>
      </c>
      <c r="F6053" t="s">
        <v>233</v>
      </c>
      <c r="G6053" s="27">
        <v>31263</v>
      </c>
      <c r="H6053">
        <v>30</v>
      </c>
      <c r="I6053" t="s">
        <v>244</v>
      </c>
      <c r="J6053" t="s">
        <v>250</v>
      </c>
      <c r="K6053">
        <v>0</v>
      </c>
      <c r="L6053">
        <v>9</v>
      </c>
      <c r="M6053">
        <v>0</v>
      </c>
      <c r="N6053">
        <v>0</v>
      </c>
      <c r="O6053">
        <v>23</v>
      </c>
      <c r="P6053">
        <v>-1</v>
      </c>
      <c r="Q6053" s="28">
        <v>41963.198611111111</v>
      </c>
      <c r="R6053" s="28">
        <v>41964.145833333336</v>
      </c>
      <c r="S6053" t="s">
        <v>20274</v>
      </c>
      <c r="T6053" s="27">
        <v>41963</v>
      </c>
      <c r="V6053">
        <v>1</v>
      </c>
      <c r="W6053" t="s">
        <v>32</v>
      </c>
      <c r="X6053" t="s">
        <v>402</v>
      </c>
      <c r="Y6053">
        <v>0</v>
      </c>
      <c r="AB6053" t="s">
        <v>237</v>
      </c>
      <c r="AH6053">
        <v>0</v>
      </c>
      <c r="AN6053" t="s">
        <v>238</v>
      </c>
      <c r="AO6053">
        <v>6</v>
      </c>
      <c r="AP6053" t="s">
        <v>246</v>
      </c>
      <c r="AQ6053" s="27">
        <v>41964</v>
      </c>
      <c r="AR6053" t="s">
        <v>240</v>
      </c>
      <c r="AS6053">
        <v>9</v>
      </c>
      <c r="AT6053" t="s">
        <v>269</v>
      </c>
      <c r="AU6053" s="27">
        <v>41964</v>
      </c>
    </row>
    <row r="6054" spans="1:47" x14ac:dyDescent="0.2">
      <c r="A6054">
        <v>6053</v>
      </c>
      <c r="B6054" t="s">
        <v>20275</v>
      </c>
      <c r="C6054" t="s">
        <v>20276</v>
      </c>
      <c r="D6054" t="s">
        <v>7395</v>
      </c>
      <c r="E6054" s="27">
        <v>41332</v>
      </c>
      <c r="F6054" t="s">
        <v>233</v>
      </c>
      <c r="G6054" s="27">
        <v>31711</v>
      </c>
      <c r="H6054">
        <v>29</v>
      </c>
      <c r="I6054" t="s">
        <v>244</v>
      </c>
      <c r="J6054" t="s">
        <v>250</v>
      </c>
      <c r="K6054">
        <v>0</v>
      </c>
      <c r="L6054">
        <v>5</v>
      </c>
      <c r="M6054">
        <v>0</v>
      </c>
      <c r="N6054">
        <v>0</v>
      </c>
      <c r="O6054">
        <v>0</v>
      </c>
      <c r="W6054" t="s">
        <v>237</v>
      </c>
      <c r="Y6054">
        <v>-1</v>
      </c>
      <c r="AB6054" t="s">
        <v>237</v>
      </c>
      <c r="AH6054">
        <v>0</v>
      </c>
      <c r="AN6054" t="s">
        <v>238</v>
      </c>
      <c r="AO6054">
        <v>3</v>
      </c>
      <c r="AP6054" t="s">
        <v>239</v>
      </c>
      <c r="AQ6054" s="27">
        <v>41332</v>
      </c>
      <c r="AR6054" t="s">
        <v>240</v>
      </c>
      <c r="AS6054">
        <v>5</v>
      </c>
      <c r="AT6054" t="s">
        <v>246</v>
      </c>
      <c r="AU6054" s="27">
        <v>41332</v>
      </c>
    </row>
    <row r="6055" spans="1:47" x14ac:dyDescent="0.2">
      <c r="A6055">
        <v>6054</v>
      </c>
      <c r="B6055" t="s">
        <v>20277</v>
      </c>
      <c r="C6055" t="s">
        <v>20278</v>
      </c>
      <c r="D6055" t="s">
        <v>20279</v>
      </c>
      <c r="E6055" s="27">
        <v>41924</v>
      </c>
      <c r="F6055" t="s">
        <v>233</v>
      </c>
      <c r="G6055" s="27">
        <v>24851</v>
      </c>
      <c r="H6055">
        <v>48</v>
      </c>
      <c r="I6055" t="s">
        <v>234</v>
      </c>
      <c r="J6055" t="s">
        <v>1115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-1</v>
      </c>
      <c r="Q6055" s="28">
        <v>41923.368055555555</v>
      </c>
      <c r="R6055" s="28">
        <v>41924.052083333336</v>
      </c>
      <c r="S6055" t="s">
        <v>20280</v>
      </c>
      <c r="T6055" s="27">
        <v>41923</v>
      </c>
      <c r="V6055">
        <v>1</v>
      </c>
      <c r="W6055" t="s">
        <v>36</v>
      </c>
      <c r="X6055" t="s">
        <v>279</v>
      </c>
      <c r="Y6055">
        <v>0</v>
      </c>
      <c r="AB6055" t="s">
        <v>237</v>
      </c>
      <c r="AH6055">
        <v>0</v>
      </c>
      <c r="AN6055" t="s">
        <v>238</v>
      </c>
      <c r="AO6055">
        <v>1</v>
      </c>
      <c r="AP6055" t="s">
        <v>239</v>
      </c>
      <c r="AQ6055" s="27">
        <v>41924</v>
      </c>
      <c r="AR6055" t="s">
        <v>240</v>
      </c>
      <c r="AS6055">
        <v>1</v>
      </c>
      <c r="AT6055" t="s">
        <v>239</v>
      </c>
      <c r="AU6055" s="27">
        <v>41924</v>
      </c>
    </row>
    <row r="6056" spans="1:47" x14ac:dyDescent="0.2">
      <c r="A6056">
        <v>6055</v>
      </c>
      <c r="B6056" t="s">
        <v>20281</v>
      </c>
      <c r="C6056" t="s">
        <v>20282</v>
      </c>
      <c r="D6056" t="s">
        <v>1929</v>
      </c>
      <c r="E6056" s="27">
        <v>41767</v>
      </c>
      <c r="F6056" t="s">
        <v>294</v>
      </c>
      <c r="G6056" s="27">
        <v>33944</v>
      </c>
      <c r="H6056">
        <v>23</v>
      </c>
      <c r="I6056" t="s">
        <v>259</v>
      </c>
      <c r="J6056" t="s">
        <v>250</v>
      </c>
      <c r="K6056">
        <v>0</v>
      </c>
      <c r="L6056">
        <v>3</v>
      </c>
      <c r="M6056">
        <v>0</v>
      </c>
      <c r="N6056">
        <v>0</v>
      </c>
      <c r="O6056">
        <v>0</v>
      </c>
      <c r="P6056">
        <v>0</v>
      </c>
      <c r="Q6056" s="28">
        <v>41767.14166666667</v>
      </c>
      <c r="R6056" s="28">
        <v>41768.091666666667</v>
      </c>
      <c r="S6056" t="s">
        <v>20283</v>
      </c>
      <c r="T6056" s="27">
        <v>41766</v>
      </c>
      <c r="V6056">
        <v>1</v>
      </c>
      <c r="W6056" t="s">
        <v>32</v>
      </c>
      <c r="X6056" t="s">
        <v>974</v>
      </c>
      <c r="Y6056">
        <v>1</v>
      </c>
      <c r="AA6056" t="s">
        <v>20284</v>
      </c>
      <c r="AB6056" t="s">
        <v>32</v>
      </c>
      <c r="AC6056">
        <v>0</v>
      </c>
      <c r="AD6056" s="27">
        <v>41963</v>
      </c>
      <c r="AE6056" t="s">
        <v>2254</v>
      </c>
      <c r="AF6056" s="27">
        <v>41963</v>
      </c>
      <c r="AG6056" s="27">
        <v>41964</v>
      </c>
      <c r="AH6056">
        <v>0</v>
      </c>
      <c r="AN6056" t="s">
        <v>238</v>
      </c>
      <c r="AO6056">
        <v>4</v>
      </c>
      <c r="AP6056" t="s">
        <v>239</v>
      </c>
      <c r="AQ6056" s="27">
        <v>41767</v>
      </c>
      <c r="AR6056" t="s">
        <v>240</v>
      </c>
      <c r="AS6056">
        <v>3</v>
      </c>
      <c r="AT6056" t="s">
        <v>239</v>
      </c>
      <c r="AU6056" s="27">
        <v>41767</v>
      </c>
    </row>
    <row r="6057" spans="1:47" x14ac:dyDescent="0.2">
      <c r="A6057">
        <v>6056</v>
      </c>
      <c r="B6057" t="s">
        <v>20285</v>
      </c>
      <c r="C6057" t="s">
        <v>4287</v>
      </c>
      <c r="D6057" t="s">
        <v>20286</v>
      </c>
      <c r="E6057" s="27">
        <v>41927</v>
      </c>
      <c r="F6057" t="s">
        <v>233</v>
      </c>
      <c r="G6057" s="27">
        <v>30862</v>
      </c>
      <c r="H6057">
        <v>31</v>
      </c>
      <c r="I6057" t="s">
        <v>244</v>
      </c>
      <c r="J6057" t="s">
        <v>245</v>
      </c>
      <c r="K6057">
        <v>0</v>
      </c>
      <c r="L6057">
        <v>8</v>
      </c>
      <c r="M6057">
        <v>0</v>
      </c>
      <c r="N6057">
        <v>0</v>
      </c>
      <c r="O6057">
        <v>17</v>
      </c>
      <c r="P6057">
        <v>-1</v>
      </c>
      <c r="Q6057" s="28">
        <v>41926.228472222225</v>
      </c>
      <c r="R6057" s="28">
        <v>41927.36041666667</v>
      </c>
      <c r="S6057" t="s">
        <v>20287</v>
      </c>
      <c r="T6057" s="27">
        <v>41926</v>
      </c>
      <c r="V6057">
        <v>1</v>
      </c>
      <c r="W6057" t="s">
        <v>32</v>
      </c>
      <c r="X6057" t="s">
        <v>608</v>
      </c>
      <c r="Y6057">
        <v>1</v>
      </c>
      <c r="AA6057" t="s">
        <v>20288</v>
      </c>
      <c r="AB6057" t="s">
        <v>32</v>
      </c>
      <c r="AC6057">
        <v>1</v>
      </c>
      <c r="AD6057" s="27">
        <v>42036</v>
      </c>
      <c r="AE6057" t="s">
        <v>364</v>
      </c>
      <c r="AF6057" s="27">
        <v>42037</v>
      </c>
      <c r="AG6057" s="27">
        <v>42038</v>
      </c>
      <c r="AH6057">
        <v>0</v>
      </c>
      <c r="AN6057" t="s">
        <v>238</v>
      </c>
      <c r="AO6057">
        <v>8</v>
      </c>
      <c r="AP6057" t="s">
        <v>269</v>
      </c>
      <c r="AQ6057" s="27">
        <v>41927</v>
      </c>
      <c r="AR6057" t="s">
        <v>240</v>
      </c>
      <c r="AS6057">
        <v>8</v>
      </c>
      <c r="AT6057" t="s">
        <v>269</v>
      </c>
      <c r="AU6057" s="27">
        <v>41927</v>
      </c>
    </row>
    <row r="6058" spans="1:47" x14ac:dyDescent="0.2">
      <c r="A6058">
        <v>6057</v>
      </c>
      <c r="B6058" t="s">
        <v>20289</v>
      </c>
      <c r="C6058" t="s">
        <v>361</v>
      </c>
      <c r="D6058" t="s">
        <v>20290</v>
      </c>
      <c r="E6058" s="27">
        <v>41384</v>
      </c>
      <c r="F6058" t="s">
        <v>233</v>
      </c>
      <c r="G6058" s="27">
        <v>19833</v>
      </c>
      <c r="H6058">
        <v>62</v>
      </c>
      <c r="I6058" t="s">
        <v>234</v>
      </c>
      <c r="J6058" t="s">
        <v>245</v>
      </c>
      <c r="K6058">
        <v>0</v>
      </c>
      <c r="L6058">
        <v>1</v>
      </c>
      <c r="M6058">
        <v>0</v>
      </c>
      <c r="N6058">
        <v>0</v>
      </c>
      <c r="O6058">
        <v>0</v>
      </c>
      <c r="W6058" t="s">
        <v>237</v>
      </c>
      <c r="Y6058">
        <v>-1</v>
      </c>
      <c r="AB6058" t="s">
        <v>237</v>
      </c>
      <c r="AH6058">
        <v>0</v>
      </c>
      <c r="AN6058" t="s">
        <v>238</v>
      </c>
      <c r="AO6058">
        <v>1</v>
      </c>
      <c r="AP6058" t="s">
        <v>239</v>
      </c>
      <c r="AQ6058" s="27">
        <v>41384</v>
      </c>
      <c r="AR6058" t="s">
        <v>240</v>
      </c>
      <c r="AS6058">
        <v>1</v>
      </c>
      <c r="AT6058" t="s">
        <v>239</v>
      </c>
      <c r="AU6058" s="27">
        <v>41384</v>
      </c>
    </row>
    <row r="6059" spans="1:47" x14ac:dyDescent="0.2">
      <c r="A6059">
        <v>6058</v>
      </c>
      <c r="B6059" t="s">
        <v>20291</v>
      </c>
      <c r="C6059" t="s">
        <v>491</v>
      </c>
      <c r="D6059" t="s">
        <v>4491</v>
      </c>
      <c r="E6059" s="27">
        <v>41277</v>
      </c>
      <c r="F6059" t="s">
        <v>233</v>
      </c>
      <c r="G6059" s="27">
        <v>30421</v>
      </c>
      <c r="H6059">
        <v>33</v>
      </c>
      <c r="I6059" t="s">
        <v>244</v>
      </c>
      <c r="J6059" t="s">
        <v>22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-1</v>
      </c>
      <c r="Q6059" s="28">
        <v>41276.421527777777</v>
      </c>
      <c r="R6059" s="28">
        <v>41360.068055555559</v>
      </c>
      <c r="S6059" t="s">
        <v>20292</v>
      </c>
      <c r="U6059" s="27">
        <v>41276</v>
      </c>
      <c r="V6059">
        <v>1</v>
      </c>
      <c r="W6059" t="s">
        <v>32</v>
      </c>
      <c r="X6059" t="s">
        <v>274</v>
      </c>
      <c r="Y6059">
        <v>1</v>
      </c>
      <c r="AA6059" t="s">
        <v>20293</v>
      </c>
      <c r="AB6059" t="s">
        <v>36</v>
      </c>
      <c r="AC6059">
        <v>0</v>
      </c>
      <c r="AD6059" s="27">
        <v>41776</v>
      </c>
      <c r="AE6059" t="s">
        <v>548</v>
      </c>
      <c r="AF6059" s="27">
        <v>41776</v>
      </c>
      <c r="AG6059" s="27">
        <v>41777</v>
      </c>
      <c r="AH6059">
        <v>1</v>
      </c>
      <c r="AJ6059" t="s">
        <v>20294</v>
      </c>
      <c r="AK6059" t="s">
        <v>462</v>
      </c>
      <c r="AL6059" s="27">
        <v>42434</v>
      </c>
      <c r="AM6059" t="s">
        <v>279</v>
      </c>
      <c r="AN6059" t="s">
        <v>238</v>
      </c>
      <c r="AO6059">
        <v>2</v>
      </c>
      <c r="AP6059" t="s">
        <v>239</v>
      </c>
      <c r="AQ6059" s="27">
        <v>41277</v>
      </c>
      <c r="AR6059" t="s">
        <v>240</v>
      </c>
      <c r="AS6059">
        <v>1</v>
      </c>
      <c r="AT6059" t="s">
        <v>239</v>
      </c>
      <c r="AU6059" s="27">
        <v>41277</v>
      </c>
    </row>
    <row r="6060" spans="1:47" x14ac:dyDescent="0.2">
      <c r="A6060">
        <v>6059</v>
      </c>
      <c r="B6060" t="s">
        <v>20295</v>
      </c>
      <c r="C6060" t="s">
        <v>7091</v>
      </c>
      <c r="D6060" t="s">
        <v>20296</v>
      </c>
      <c r="E6060" s="27">
        <v>41746</v>
      </c>
      <c r="F6060" t="s">
        <v>294</v>
      </c>
      <c r="G6060" s="27">
        <v>24054</v>
      </c>
      <c r="H6060">
        <v>50</v>
      </c>
      <c r="I6060" t="s">
        <v>234</v>
      </c>
      <c r="J6060" t="s">
        <v>245</v>
      </c>
      <c r="K6060">
        <v>0</v>
      </c>
      <c r="L6060">
        <v>6</v>
      </c>
      <c r="M6060">
        <v>0</v>
      </c>
      <c r="N6060">
        <v>0</v>
      </c>
      <c r="O6060">
        <v>5</v>
      </c>
      <c r="P6060">
        <v>-12</v>
      </c>
      <c r="Q6060" s="28">
        <v>41734.158333333333</v>
      </c>
      <c r="R6060" s="28">
        <v>41735.095833333333</v>
      </c>
      <c r="S6060" t="s">
        <v>20297</v>
      </c>
      <c r="T6060" s="27">
        <v>41733</v>
      </c>
      <c r="V6060">
        <v>13</v>
      </c>
      <c r="W6060" t="s">
        <v>36</v>
      </c>
      <c r="X6060" t="s">
        <v>724</v>
      </c>
      <c r="Y6060">
        <v>0</v>
      </c>
      <c r="AB6060" t="s">
        <v>237</v>
      </c>
      <c r="AH6060">
        <v>0</v>
      </c>
      <c r="AN6060" t="s">
        <v>238</v>
      </c>
      <c r="AO6060">
        <v>1</v>
      </c>
      <c r="AP6060" t="s">
        <v>239</v>
      </c>
      <c r="AQ6060" s="27">
        <v>41746</v>
      </c>
      <c r="AR6060" t="s">
        <v>240</v>
      </c>
      <c r="AS6060">
        <v>6</v>
      </c>
      <c r="AT6060" t="s">
        <v>246</v>
      </c>
      <c r="AU6060" s="27">
        <v>41746</v>
      </c>
    </row>
    <row r="6061" spans="1:47" x14ac:dyDescent="0.2">
      <c r="A6061">
        <v>6060</v>
      </c>
      <c r="B6061" t="s">
        <v>20298</v>
      </c>
      <c r="C6061" t="s">
        <v>825</v>
      </c>
      <c r="D6061" t="s">
        <v>990</v>
      </c>
      <c r="E6061" s="27">
        <v>41398</v>
      </c>
      <c r="F6061" t="s">
        <v>233</v>
      </c>
      <c r="G6061" s="27">
        <v>33246</v>
      </c>
      <c r="H6061">
        <v>25</v>
      </c>
      <c r="I6061" t="s">
        <v>244</v>
      </c>
      <c r="J6061" t="s">
        <v>250</v>
      </c>
      <c r="K6061">
        <v>0</v>
      </c>
      <c r="L6061">
        <v>9</v>
      </c>
      <c r="M6061">
        <v>2</v>
      </c>
      <c r="N6061">
        <v>0</v>
      </c>
      <c r="O6061">
        <v>5</v>
      </c>
      <c r="P6061">
        <v>-1</v>
      </c>
      <c r="Q6061" s="28">
        <v>41397.161805555559</v>
      </c>
      <c r="R6061" s="28">
        <v>42075.271527777775</v>
      </c>
      <c r="S6061" t="s">
        <v>20299</v>
      </c>
      <c r="T6061" s="27">
        <v>41397</v>
      </c>
      <c r="V6061">
        <v>1</v>
      </c>
      <c r="W6061" t="s">
        <v>32</v>
      </c>
      <c r="X6061" t="s">
        <v>236</v>
      </c>
      <c r="Y6061">
        <v>0</v>
      </c>
      <c r="AB6061" t="s">
        <v>237</v>
      </c>
      <c r="AH6061">
        <v>0</v>
      </c>
      <c r="AN6061" t="s">
        <v>238</v>
      </c>
      <c r="AO6061">
        <v>9</v>
      </c>
      <c r="AP6061" t="s">
        <v>269</v>
      </c>
      <c r="AQ6061" s="27">
        <v>41398</v>
      </c>
      <c r="AR6061" t="s">
        <v>240</v>
      </c>
      <c r="AS6061">
        <v>9</v>
      </c>
      <c r="AT6061" t="s">
        <v>269</v>
      </c>
      <c r="AU6061" s="27">
        <v>41398</v>
      </c>
    </row>
    <row r="6062" spans="1:47" x14ac:dyDescent="0.2">
      <c r="A6062">
        <v>6061</v>
      </c>
      <c r="B6062" t="s">
        <v>20300</v>
      </c>
      <c r="C6062" t="s">
        <v>6485</v>
      </c>
      <c r="D6062" t="s">
        <v>1569</v>
      </c>
      <c r="E6062" s="27">
        <v>41739</v>
      </c>
      <c r="F6062" t="s">
        <v>294</v>
      </c>
      <c r="G6062" s="27">
        <v>29617</v>
      </c>
      <c r="H6062">
        <v>35</v>
      </c>
      <c r="I6062" t="s">
        <v>244</v>
      </c>
      <c r="J6062" t="s">
        <v>22</v>
      </c>
      <c r="K6062">
        <v>0</v>
      </c>
      <c r="L6062">
        <v>2</v>
      </c>
      <c r="M6062">
        <v>0</v>
      </c>
      <c r="N6062">
        <v>0</v>
      </c>
      <c r="O6062">
        <v>2</v>
      </c>
      <c r="P6062">
        <v>-102</v>
      </c>
      <c r="Q6062" s="28">
        <v>41637.409722222219</v>
      </c>
      <c r="R6062" s="28">
        <v>41677.306250000001</v>
      </c>
      <c r="S6062" t="s">
        <v>20301</v>
      </c>
      <c r="U6062" s="27">
        <v>41670</v>
      </c>
      <c r="V6062">
        <v>69</v>
      </c>
      <c r="W6062" t="s">
        <v>32</v>
      </c>
      <c r="X6062" t="s">
        <v>274</v>
      </c>
      <c r="Y6062">
        <v>0</v>
      </c>
      <c r="AB6062" t="s">
        <v>237</v>
      </c>
      <c r="AH6062">
        <v>0</v>
      </c>
      <c r="AN6062" t="s">
        <v>238</v>
      </c>
      <c r="AO6062">
        <v>1</v>
      </c>
      <c r="AP6062" t="s">
        <v>239</v>
      </c>
      <c r="AQ6062" s="27">
        <v>41739</v>
      </c>
      <c r="AR6062" t="s">
        <v>240</v>
      </c>
      <c r="AS6062">
        <v>2</v>
      </c>
      <c r="AT6062" t="s">
        <v>239</v>
      </c>
      <c r="AU6062" s="27">
        <v>41739</v>
      </c>
    </row>
    <row r="6063" spans="1:47" x14ac:dyDescent="0.2">
      <c r="A6063">
        <v>6062</v>
      </c>
      <c r="B6063" t="s">
        <v>20302</v>
      </c>
      <c r="C6063" t="s">
        <v>242</v>
      </c>
      <c r="D6063" t="s">
        <v>20303</v>
      </c>
      <c r="E6063" s="27">
        <v>41542</v>
      </c>
      <c r="F6063" t="s">
        <v>233</v>
      </c>
      <c r="G6063" s="27">
        <v>21400</v>
      </c>
      <c r="H6063">
        <v>57</v>
      </c>
      <c r="I6063" t="s">
        <v>234</v>
      </c>
      <c r="J6063" t="s">
        <v>245</v>
      </c>
      <c r="K6063">
        <v>0</v>
      </c>
      <c r="L6063">
        <v>2</v>
      </c>
      <c r="M6063">
        <v>0</v>
      </c>
      <c r="N6063">
        <v>0</v>
      </c>
      <c r="O6063">
        <v>6</v>
      </c>
      <c r="P6063">
        <v>-23</v>
      </c>
      <c r="Q6063" s="28">
        <v>41519.125</v>
      </c>
      <c r="R6063" s="28">
        <v>41520.326388888891</v>
      </c>
      <c r="S6063" t="s">
        <v>20304</v>
      </c>
      <c r="T6063" s="27">
        <v>41518</v>
      </c>
      <c r="V6063">
        <v>24</v>
      </c>
      <c r="W6063" t="s">
        <v>32</v>
      </c>
      <c r="X6063" t="s">
        <v>359</v>
      </c>
      <c r="Y6063">
        <v>0</v>
      </c>
      <c r="AB6063" t="s">
        <v>237</v>
      </c>
      <c r="AH6063">
        <v>0</v>
      </c>
      <c r="AN6063" t="s">
        <v>238</v>
      </c>
      <c r="AO6063">
        <v>2</v>
      </c>
      <c r="AP6063" t="s">
        <v>239</v>
      </c>
      <c r="AQ6063" s="27">
        <v>41542</v>
      </c>
      <c r="AR6063" t="s">
        <v>240</v>
      </c>
      <c r="AS6063">
        <v>2</v>
      </c>
      <c r="AT6063" t="s">
        <v>239</v>
      </c>
      <c r="AU6063" s="27">
        <v>41542</v>
      </c>
    </row>
    <row r="6064" spans="1:47" x14ac:dyDescent="0.2">
      <c r="A6064">
        <v>6063</v>
      </c>
      <c r="B6064" t="s">
        <v>20305</v>
      </c>
      <c r="C6064" t="s">
        <v>339</v>
      </c>
      <c r="D6064" t="s">
        <v>11282</v>
      </c>
      <c r="E6064" s="27">
        <v>41864</v>
      </c>
      <c r="F6064" t="s">
        <v>233</v>
      </c>
      <c r="G6064" s="27">
        <v>25883</v>
      </c>
      <c r="H6064">
        <v>45</v>
      </c>
      <c r="I6064" t="s">
        <v>234</v>
      </c>
      <c r="J6064" t="s">
        <v>245</v>
      </c>
      <c r="K6064">
        <v>0</v>
      </c>
      <c r="L6064">
        <v>2</v>
      </c>
      <c r="M6064">
        <v>0</v>
      </c>
      <c r="N6064">
        <v>0</v>
      </c>
      <c r="O6064">
        <v>2</v>
      </c>
      <c r="P6064">
        <v>89</v>
      </c>
      <c r="Q6064" s="28">
        <v>41953.488194444442</v>
      </c>
      <c r="R6064" s="28">
        <v>42038.05972222222</v>
      </c>
      <c r="S6064" t="s">
        <v>20306</v>
      </c>
      <c r="T6064" s="27">
        <v>41761</v>
      </c>
      <c r="V6064">
        <v>103</v>
      </c>
      <c r="W6064" t="s">
        <v>32</v>
      </c>
      <c r="X6064" t="s">
        <v>2529</v>
      </c>
      <c r="Y6064">
        <v>0</v>
      </c>
      <c r="AB6064" t="s">
        <v>237</v>
      </c>
      <c r="AH6064">
        <v>0</v>
      </c>
      <c r="AN6064" t="s">
        <v>238</v>
      </c>
      <c r="AO6064">
        <v>1</v>
      </c>
      <c r="AP6064" t="s">
        <v>239</v>
      </c>
      <c r="AQ6064" s="27">
        <v>41864</v>
      </c>
      <c r="AR6064" t="s">
        <v>240</v>
      </c>
      <c r="AS6064">
        <v>2</v>
      </c>
      <c r="AT6064" t="s">
        <v>239</v>
      </c>
      <c r="AU6064" s="27">
        <v>41864</v>
      </c>
    </row>
    <row r="6065" spans="1:47" x14ac:dyDescent="0.2">
      <c r="A6065">
        <v>6064</v>
      </c>
      <c r="B6065" t="s">
        <v>20307</v>
      </c>
      <c r="C6065" t="s">
        <v>1143</v>
      </c>
      <c r="D6065" t="s">
        <v>20308</v>
      </c>
      <c r="E6065" s="27">
        <v>41624</v>
      </c>
      <c r="F6065" t="s">
        <v>294</v>
      </c>
      <c r="G6065" s="27">
        <v>31007</v>
      </c>
      <c r="H6065">
        <v>31</v>
      </c>
      <c r="I6065" t="s">
        <v>244</v>
      </c>
      <c r="J6065" t="s">
        <v>245</v>
      </c>
      <c r="K6065">
        <v>0</v>
      </c>
      <c r="L6065">
        <v>2</v>
      </c>
      <c r="M6065">
        <v>0</v>
      </c>
      <c r="N6065">
        <v>0</v>
      </c>
      <c r="O6065">
        <v>0</v>
      </c>
      <c r="P6065">
        <v>-3</v>
      </c>
      <c r="Q6065" s="28">
        <v>41621.382638888892</v>
      </c>
      <c r="R6065" s="28">
        <v>41622.155555555553</v>
      </c>
      <c r="S6065" t="s">
        <v>20309</v>
      </c>
      <c r="T6065" s="27">
        <v>41621</v>
      </c>
      <c r="V6065">
        <v>3</v>
      </c>
      <c r="W6065" t="s">
        <v>36</v>
      </c>
      <c r="X6065" t="s">
        <v>279</v>
      </c>
      <c r="Y6065">
        <v>0</v>
      </c>
      <c r="AB6065" t="s">
        <v>237</v>
      </c>
      <c r="AH6065">
        <v>0</v>
      </c>
      <c r="AN6065" t="s">
        <v>238</v>
      </c>
      <c r="AO6065">
        <v>2</v>
      </c>
      <c r="AP6065" t="s">
        <v>239</v>
      </c>
      <c r="AQ6065" s="27">
        <v>41624</v>
      </c>
      <c r="AR6065" t="s">
        <v>240</v>
      </c>
      <c r="AS6065">
        <v>2</v>
      </c>
      <c r="AT6065" t="s">
        <v>239</v>
      </c>
      <c r="AU6065" s="27">
        <v>41624</v>
      </c>
    </row>
    <row r="6066" spans="1:47" x14ac:dyDescent="0.2">
      <c r="A6066">
        <v>6065</v>
      </c>
      <c r="B6066" t="s">
        <v>20310</v>
      </c>
      <c r="C6066" t="s">
        <v>895</v>
      </c>
      <c r="D6066" t="s">
        <v>3828</v>
      </c>
      <c r="E6066" s="27">
        <v>41413</v>
      </c>
      <c r="F6066" t="s">
        <v>233</v>
      </c>
      <c r="G6066" s="27">
        <v>21548</v>
      </c>
      <c r="H6066">
        <v>57</v>
      </c>
      <c r="I6066" t="s">
        <v>234</v>
      </c>
      <c r="J6066" t="s">
        <v>250</v>
      </c>
      <c r="K6066">
        <v>0</v>
      </c>
      <c r="L6066">
        <v>6</v>
      </c>
      <c r="M6066">
        <v>0</v>
      </c>
      <c r="N6066">
        <v>0</v>
      </c>
      <c r="O6066">
        <v>19</v>
      </c>
      <c r="P6066">
        <v>-1</v>
      </c>
      <c r="Q6066" s="28">
        <v>41412.354861111111</v>
      </c>
      <c r="R6066" s="28">
        <v>41415.532638888886</v>
      </c>
      <c r="S6066" t="s">
        <v>20311</v>
      </c>
      <c r="T6066" s="27">
        <v>41412</v>
      </c>
      <c r="V6066">
        <v>1</v>
      </c>
      <c r="W6066" t="s">
        <v>32</v>
      </c>
      <c r="X6066" t="s">
        <v>261</v>
      </c>
      <c r="Y6066">
        <v>0</v>
      </c>
      <c r="AB6066" t="s">
        <v>237</v>
      </c>
      <c r="AH6066">
        <v>0</v>
      </c>
      <c r="AN6066" t="s">
        <v>238</v>
      </c>
      <c r="AO6066">
        <v>1</v>
      </c>
      <c r="AP6066" t="s">
        <v>239</v>
      </c>
      <c r="AQ6066" s="27">
        <v>41413</v>
      </c>
      <c r="AR6066" t="s">
        <v>240</v>
      </c>
      <c r="AS6066">
        <v>6</v>
      </c>
      <c r="AT6066" t="s">
        <v>246</v>
      </c>
      <c r="AU6066" s="27">
        <v>41413</v>
      </c>
    </row>
    <row r="6067" spans="1:47" x14ac:dyDescent="0.2">
      <c r="A6067">
        <v>6066</v>
      </c>
      <c r="B6067" t="s">
        <v>20312</v>
      </c>
      <c r="C6067" t="s">
        <v>6393</v>
      </c>
      <c r="D6067" t="s">
        <v>20313</v>
      </c>
      <c r="E6067" s="27">
        <v>41589</v>
      </c>
      <c r="F6067" t="s">
        <v>233</v>
      </c>
      <c r="G6067" s="27">
        <v>21374</v>
      </c>
      <c r="H6067">
        <v>57</v>
      </c>
      <c r="I6067" t="s">
        <v>234</v>
      </c>
      <c r="J6067" t="s">
        <v>245</v>
      </c>
      <c r="K6067">
        <v>0</v>
      </c>
      <c r="L6067">
        <v>5</v>
      </c>
      <c r="M6067">
        <v>0</v>
      </c>
      <c r="N6067">
        <v>0</v>
      </c>
      <c r="O6067">
        <v>12</v>
      </c>
      <c r="P6067">
        <v>0</v>
      </c>
      <c r="Q6067" s="28">
        <v>41589.111111111109</v>
      </c>
      <c r="R6067" s="28">
        <v>41592.387499999997</v>
      </c>
      <c r="S6067" t="s">
        <v>20314</v>
      </c>
      <c r="T6067" s="27">
        <v>41588</v>
      </c>
      <c r="V6067">
        <v>1</v>
      </c>
      <c r="W6067" t="s">
        <v>36</v>
      </c>
      <c r="X6067" t="s">
        <v>2882</v>
      </c>
      <c r="Y6067">
        <v>0</v>
      </c>
      <c r="AB6067" t="s">
        <v>237</v>
      </c>
      <c r="AH6067">
        <v>0</v>
      </c>
      <c r="AN6067" t="s">
        <v>238</v>
      </c>
      <c r="AO6067">
        <v>1</v>
      </c>
      <c r="AP6067" t="s">
        <v>239</v>
      </c>
      <c r="AQ6067" s="27">
        <v>41589</v>
      </c>
      <c r="AR6067" t="s">
        <v>240</v>
      </c>
      <c r="AS6067">
        <v>5</v>
      </c>
      <c r="AT6067" t="s">
        <v>246</v>
      </c>
      <c r="AU6067" s="27">
        <v>41589</v>
      </c>
    </row>
    <row r="6068" spans="1:47" x14ac:dyDescent="0.2">
      <c r="A6068">
        <v>6067</v>
      </c>
      <c r="B6068" t="s">
        <v>20315</v>
      </c>
      <c r="C6068" t="s">
        <v>3477</v>
      </c>
      <c r="D6068" t="s">
        <v>4125</v>
      </c>
      <c r="E6068" s="27">
        <v>41837</v>
      </c>
      <c r="F6068" t="s">
        <v>233</v>
      </c>
      <c r="G6068" s="27">
        <v>31835</v>
      </c>
      <c r="H6068">
        <v>29</v>
      </c>
      <c r="I6068" t="s">
        <v>244</v>
      </c>
      <c r="J6068" t="s">
        <v>250</v>
      </c>
      <c r="K6068">
        <v>0</v>
      </c>
      <c r="L6068">
        <v>7</v>
      </c>
      <c r="M6068">
        <v>0</v>
      </c>
      <c r="N6068">
        <v>0</v>
      </c>
      <c r="O6068">
        <v>6</v>
      </c>
      <c r="P6068">
        <v>-1</v>
      </c>
      <c r="Q6068" s="28">
        <v>41836.38958333333</v>
      </c>
      <c r="R6068" s="28">
        <v>41837.336111111108</v>
      </c>
      <c r="S6068" t="s">
        <v>20316</v>
      </c>
      <c r="T6068" s="27">
        <v>41836</v>
      </c>
      <c r="V6068">
        <v>1</v>
      </c>
      <c r="W6068" t="s">
        <v>36</v>
      </c>
      <c r="X6068" t="s">
        <v>279</v>
      </c>
      <c r="Y6068">
        <v>1</v>
      </c>
      <c r="AA6068" t="s">
        <v>20317</v>
      </c>
      <c r="AB6068" t="s">
        <v>32</v>
      </c>
      <c r="AC6068">
        <v>0</v>
      </c>
      <c r="AD6068" s="27">
        <v>42349</v>
      </c>
      <c r="AE6068" t="s">
        <v>343</v>
      </c>
      <c r="AF6068" s="27">
        <v>42349</v>
      </c>
      <c r="AG6068" s="27">
        <v>42350</v>
      </c>
      <c r="AH6068">
        <v>0</v>
      </c>
      <c r="AN6068" t="s">
        <v>238</v>
      </c>
      <c r="AO6068">
        <v>4</v>
      </c>
      <c r="AP6068" t="s">
        <v>239</v>
      </c>
      <c r="AQ6068" s="27">
        <v>41837</v>
      </c>
      <c r="AR6068" t="s">
        <v>240</v>
      </c>
      <c r="AS6068">
        <v>7</v>
      </c>
      <c r="AT6068" t="s">
        <v>246</v>
      </c>
      <c r="AU6068" s="27">
        <v>41837</v>
      </c>
    </row>
    <row r="6069" spans="1:47" x14ac:dyDescent="0.2">
      <c r="A6069">
        <v>6068</v>
      </c>
      <c r="B6069" t="s">
        <v>20318</v>
      </c>
      <c r="C6069" t="s">
        <v>2056</v>
      </c>
      <c r="D6069" t="s">
        <v>20319</v>
      </c>
      <c r="E6069" s="27">
        <v>41892</v>
      </c>
      <c r="F6069" t="s">
        <v>233</v>
      </c>
      <c r="G6069" s="27">
        <v>33658</v>
      </c>
      <c r="H6069">
        <v>24</v>
      </c>
      <c r="I6069" t="s">
        <v>259</v>
      </c>
      <c r="J6069" t="s">
        <v>245</v>
      </c>
      <c r="K6069">
        <v>0</v>
      </c>
      <c r="L6069">
        <v>3</v>
      </c>
      <c r="M6069">
        <v>0</v>
      </c>
      <c r="N6069">
        <v>0</v>
      </c>
      <c r="O6069">
        <v>2</v>
      </c>
      <c r="P6069">
        <v>-1</v>
      </c>
      <c r="Q6069" s="28">
        <v>41891.311111111114</v>
      </c>
      <c r="R6069" s="28">
        <v>41892.060416666667</v>
      </c>
      <c r="S6069" t="s">
        <v>20320</v>
      </c>
      <c r="T6069" s="27">
        <v>41891</v>
      </c>
      <c r="V6069">
        <v>1</v>
      </c>
      <c r="W6069" t="s">
        <v>36</v>
      </c>
      <c r="X6069" t="s">
        <v>279</v>
      </c>
      <c r="Y6069">
        <v>0</v>
      </c>
      <c r="AB6069" t="s">
        <v>237</v>
      </c>
      <c r="AH6069">
        <v>0</v>
      </c>
      <c r="AN6069" t="s">
        <v>238</v>
      </c>
      <c r="AO6069">
        <v>3</v>
      </c>
      <c r="AP6069" t="s">
        <v>239</v>
      </c>
      <c r="AQ6069" s="27">
        <v>41892</v>
      </c>
      <c r="AR6069" t="s">
        <v>240</v>
      </c>
      <c r="AS6069">
        <v>3</v>
      </c>
      <c r="AT6069" t="s">
        <v>239</v>
      </c>
      <c r="AU6069" s="27">
        <v>41892</v>
      </c>
    </row>
    <row r="6070" spans="1:47" x14ac:dyDescent="0.2">
      <c r="A6070">
        <v>6069</v>
      </c>
      <c r="B6070" t="s">
        <v>20321</v>
      </c>
      <c r="C6070" t="s">
        <v>500</v>
      </c>
      <c r="D6070" t="s">
        <v>20322</v>
      </c>
      <c r="E6070" s="27">
        <v>41353</v>
      </c>
      <c r="F6070" t="s">
        <v>233</v>
      </c>
      <c r="G6070" s="27">
        <v>32660</v>
      </c>
      <c r="H6070">
        <v>26</v>
      </c>
      <c r="I6070" t="s">
        <v>244</v>
      </c>
      <c r="J6070" t="s">
        <v>250</v>
      </c>
      <c r="K6070">
        <v>0</v>
      </c>
      <c r="L6070">
        <v>8</v>
      </c>
      <c r="M6070">
        <v>1</v>
      </c>
      <c r="N6070">
        <v>0</v>
      </c>
      <c r="O6070">
        <v>7</v>
      </c>
      <c r="P6070">
        <v>-1</v>
      </c>
      <c r="Q6070" s="28">
        <v>41352.249305555553</v>
      </c>
      <c r="R6070" s="28">
        <v>41697.271527777775</v>
      </c>
      <c r="S6070" t="s">
        <v>20323</v>
      </c>
      <c r="T6070" s="27">
        <v>41352</v>
      </c>
      <c r="V6070">
        <v>1</v>
      </c>
      <c r="W6070" t="s">
        <v>32</v>
      </c>
      <c r="X6070" t="s">
        <v>359</v>
      </c>
      <c r="Y6070">
        <v>0</v>
      </c>
      <c r="AB6070" t="s">
        <v>237</v>
      </c>
      <c r="AH6070">
        <v>0</v>
      </c>
      <c r="AN6070" t="s">
        <v>238</v>
      </c>
      <c r="AO6070">
        <v>10</v>
      </c>
      <c r="AP6070" t="s">
        <v>269</v>
      </c>
      <c r="AQ6070" s="27">
        <v>41353</v>
      </c>
      <c r="AR6070" t="s">
        <v>240</v>
      </c>
      <c r="AS6070">
        <v>8</v>
      </c>
      <c r="AT6070" t="s">
        <v>269</v>
      </c>
      <c r="AU6070" s="27">
        <v>41353</v>
      </c>
    </row>
    <row r="6071" spans="1:47" x14ac:dyDescent="0.2">
      <c r="A6071">
        <v>6070</v>
      </c>
      <c r="B6071" t="s">
        <v>20324</v>
      </c>
      <c r="C6071" t="s">
        <v>670</v>
      </c>
      <c r="D6071" t="s">
        <v>4981</v>
      </c>
      <c r="E6071" s="27">
        <v>41404</v>
      </c>
      <c r="F6071" t="s">
        <v>233</v>
      </c>
      <c r="G6071" s="27">
        <v>31167</v>
      </c>
      <c r="H6071">
        <v>30</v>
      </c>
      <c r="I6071" t="s">
        <v>244</v>
      </c>
      <c r="J6071" t="s">
        <v>250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  <c r="Q6071" s="28">
        <v>41404.101388888892</v>
      </c>
      <c r="R6071" s="28">
        <v>41404.344444444447</v>
      </c>
      <c r="S6071" t="s">
        <v>20325</v>
      </c>
      <c r="T6071" s="27">
        <v>41404</v>
      </c>
      <c r="V6071">
        <v>0</v>
      </c>
      <c r="W6071" t="s">
        <v>36</v>
      </c>
      <c r="X6071" t="s">
        <v>279</v>
      </c>
      <c r="Y6071">
        <v>1</v>
      </c>
      <c r="AA6071" t="s">
        <v>20326</v>
      </c>
      <c r="AB6071" t="s">
        <v>36</v>
      </c>
      <c r="AC6071">
        <v>0</v>
      </c>
      <c r="AD6071" s="27">
        <v>42039</v>
      </c>
      <c r="AE6071" t="s">
        <v>1231</v>
      </c>
      <c r="AF6071" s="27">
        <v>42039</v>
      </c>
      <c r="AG6071" s="27">
        <v>42039</v>
      </c>
      <c r="AH6071">
        <v>0</v>
      </c>
      <c r="AN6071" t="s">
        <v>238</v>
      </c>
      <c r="AO6071">
        <v>1</v>
      </c>
      <c r="AP6071" t="s">
        <v>239</v>
      </c>
      <c r="AQ6071" s="27">
        <v>41404</v>
      </c>
      <c r="AR6071" t="s">
        <v>240</v>
      </c>
      <c r="AS6071">
        <v>1</v>
      </c>
      <c r="AT6071" t="s">
        <v>239</v>
      </c>
      <c r="AU6071" s="27">
        <v>41404</v>
      </c>
    </row>
    <row r="6072" spans="1:47" x14ac:dyDescent="0.2">
      <c r="A6072">
        <v>6071</v>
      </c>
      <c r="B6072" t="s">
        <v>20327</v>
      </c>
      <c r="C6072" t="s">
        <v>1908</v>
      </c>
      <c r="D6072" t="s">
        <v>1771</v>
      </c>
      <c r="E6072" s="27">
        <v>41623</v>
      </c>
      <c r="F6072" t="s">
        <v>233</v>
      </c>
      <c r="G6072" s="27">
        <v>25964</v>
      </c>
      <c r="H6072">
        <v>45</v>
      </c>
      <c r="I6072" t="s">
        <v>234</v>
      </c>
      <c r="J6072" t="s">
        <v>250</v>
      </c>
      <c r="K6072">
        <v>0</v>
      </c>
      <c r="L6072">
        <v>3</v>
      </c>
      <c r="M6072">
        <v>0</v>
      </c>
      <c r="N6072">
        <v>0</v>
      </c>
      <c r="O6072">
        <v>11</v>
      </c>
      <c r="P6072">
        <v>-1</v>
      </c>
      <c r="Q6072" s="28">
        <v>41622.379166666666</v>
      </c>
      <c r="R6072" s="28">
        <v>41623.368055555555</v>
      </c>
      <c r="S6072" t="s">
        <v>20328</v>
      </c>
      <c r="T6072" s="27">
        <v>41622</v>
      </c>
      <c r="V6072">
        <v>1</v>
      </c>
      <c r="W6072" t="s">
        <v>32</v>
      </c>
      <c r="X6072" t="s">
        <v>252</v>
      </c>
      <c r="Y6072">
        <v>0</v>
      </c>
      <c r="AB6072" t="s">
        <v>237</v>
      </c>
      <c r="AH6072">
        <v>0</v>
      </c>
      <c r="AN6072" t="s">
        <v>238</v>
      </c>
      <c r="AO6072">
        <v>3</v>
      </c>
      <c r="AP6072" t="s">
        <v>239</v>
      </c>
      <c r="AQ6072" s="27">
        <v>41623</v>
      </c>
      <c r="AR6072" t="s">
        <v>240</v>
      </c>
      <c r="AS6072">
        <v>3</v>
      </c>
      <c r="AT6072" t="s">
        <v>239</v>
      </c>
      <c r="AU6072" s="27">
        <v>41623</v>
      </c>
    </row>
    <row r="6073" spans="1:47" x14ac:dyDescent="0.2">
      <c r="A6073">
        <v>6072</v>
      </c>
      <c r="B6073" t="s">
        <v>20329</v>
      </c>
      <c r="C6073" t="s">
        <v>339</v>
      </c>
      <c r="D6073" t="s">
        <v>20330</v>
      </c>
      <c r="E6073" s="27">
        <v>41959</v>
      </c>
      <c r="F6073" t="s">
        <v>233</v>
      </c>
      <c r="G6073" s="27">
        <v>32576</v>
      </c>
      <c r="H6073">
        <v>27</v>
      </c>
      <c r="I6073" t="s">
        <v>244</v>
      </c>
      <c r="J6073" t="s">
        <v>22</v>
      </c>
      <c r="K6073">
        <v>0</v>
      </c>
      <c r="L6073">
        <v>2</v>
      </c>
      <c r="M6073">
        <v>0</v>
      </c>
      <c r="N6073">
        <v>0</v>
      </c>
      <c r="O6073">
        <v>1</v>
      </c>
      <c r="P6073">
        <v>-1</v>
      </c>
      <c r="Q6073" s="28">
        <v>41958.072916666664</v>
      </c>
      <c r="R6073" s="28">
        <v>41959.070833333331</v>
      </c>
      <c r="S6073" t="s">
        <v>20331</v>
      </c>
      <c r="T6073" s="27">
        <v>41957</v>
      </c>
      <c r="V6073">
        <v>2</v>
      </c>
      <c r="W6073" t="s">
        <v>32</v>
      </c>
      <c r="X6073" t="s">
        <v>390</v>
      </c>
      <c r="Y6073">
        <v>0</v>
      </c>
      <c r="AB6073" t="s">
        <v>237</v>
      </c>
      <c r="AH6073">
        <v>0</v>
      </c>
      <c r="AN6073" t="s">
        <v>238</v>
      </c>
      <c r="AO6073">
        <v>2</v>
      </c>
      <c r="AP6073" t="s">
        <v>239</v>
      </c>
      <c r="AQ6073" s="27">
        <v>41959</v>
      </c>
      <c r="AR6073" t="s">
        <v>240</v>
      </c>
      <c r="AS6073">
        <v>2</v>
      </c>
      <c r="AT6073" t="s">
        <v>239</v>
      </c>
      <c r="AU6073" s="27">
        <v>41959</v>
      </c>
    </row>
    <row r="6074" spans="1:47" x14ac:dyDescent="0.2">
      <c r="A6074">
        <v>6073</v>
      </c>
      <c r="B6074" t="s">
        <v>20332</v>
      </c>
      <c r="C6074" t="s">
        <v>726</v>
      </c>
      <c r="D6074" t="s">
        <v>20333</v>
      </c>
      <c r="E6074" s="27">
        <v>41623</v>
      </c>
      <c r="F6074" t="s">
        <v>233</v>
      </c>
      <c r="G6074" s="27">
        <v>26973</v>
      </c>
      <c r="H6074">
        <v>42</v>
      </c>
      <c r="I6074" t="s">
        <v>244</v>
      </c>
      <c r="J6074" t="s">
        <v>245</v>
      </c>
      <c r="K6074">
        <v>0</v>
      </c>
      <c r="L6074">
        <v>5</v>
      </c>
      <c r="M6074">
        <v>0</v>
      </c>
      <c r="N6074">
        <v>0</v>
      </c>
      <c r="O6074">
        <v>0</v>
      </c>
      <c r="P6074">
        <v>0</v>
      </c>
      <c r="Q6074" s="28">
        <v>41623.250694444447</v>
      </c>
      <c r="R6074" s="28">
        <v>41623.361111111109</v>
      </c>
      <c r="S6074" t="s">
        <v>20334</v>
      </c>
      <c r="T6074" s="27">
        <v>41623</v>
      </c>
      <c r="V6074">
        <v>0</v>
      </c>
      <c r="W6074" t="s">
        <v>32</v>
      </c>
      <c r="X6074" t="s">
        <v>459</v>
      </c>
      <c r="Y6074">
        <v>0</v>
      </c>
      <c r="AB6074" t="s">
        <v>237</v>
      </c>
      <c r="AH6074">
        <v>0</v>
      </c>
      <c r="AN6074" t="s">
        <v>238</v>
      </c>
      <c r="AO6074">
        <v>2</v>
      </c>
      <c r="AP6074" t="s">
        <v>239</v>
      </c>
      <c r="AQ6074" s="27">
        <v>41623</v>
      </c>
      <c r="AR6074" t="s">
        <v>240</v>
      </c>
      <c r="AS6074">
        <v>5</v>
      </c>
      <c r="AT6074" t="s">
        <v>246</v>
      </c>
      <c r="AU6074" s="27">
        <v>41623</v>
      </c>
    </row>
    <row r="6075" spans="1:47" x14ac:dyDescent="0.2">
      <c r="A6075">
        <v>6074</v>
      </c>
      <c r="B6075" t="s">
        <v>20335</v>
      </c>
      <c r="C6075" t="s">
        <v>2861</v>
      </c>
      <c r="D6075" t="s">
        <v>20336</v>
      </c>
      <c r="E6075" s="27">
        <v>41409</v>
      </c>
      <c r="F6075" t="s">
        <v>233</v>
      </c>
      <c r="G6075" s="27">
        <v>24778</v>
      </c>
      <c r="H6075">
        <v>48</v>
      </c>
      <c r="I6075" t="s">
        <v>234</v>
      </c>
      <c r="J6075" t="s">
        <v>22</v>
      </c>
      <c r="K6075">
        <v>0</v>
      </c>
      <c r="L6075">
        <v>2</v>
      </c>
      <c r="M6075">
        <v>0</v>
      </c>
      <c r="N6075">
        <v>0</v>
      </c>
      <c r="O6075">
        <v>7</v>
      </c>
      <c r="P6075">
        <v>-1</v>
      </c>
      <c r="Q6075" s="28">
        <v>41408.257638888892</v>
      </c>
      <c r="R6075" s="28">
        <v>41409.084722222222</v>
      </c>
      <c r="S6075" t="s">
        <v>20337</v>
      </c>
      <c r="T6075" s="27">
        <v>41408</v>
      </c>
      <c r="V6075">
        <v>1</v>
      </c>
      <c r="W6075" t="s">
        <v>32</v>
      </c>
      <c r="X6075" t="s">
        <v>441</v>
      </c>
      <c r="Y6075">
        <v>0</v>
      </c>
      <c r="AB6075" t="s">
        <v>237</v>
      </c>
      <c r="AH6075">
        <v>0</v>
      </c>
      <c r="AN6075" t="s">
        <v>238</v>
      </c>
      <c r="AO6075">
        <v>2</v>
      </c>
      <c r="AP6075" t="s">
        <v>239</v>
      </c>
      <c r="AQ6075" s="27">
        <v>41409</v>
      </c>
      <c r="AR6075" t="s">
        <v>240</v>
      </c>
      <c r="AS6075">
        <v>2</v>
      </c>
      <c r="AT6075" t="s">
        <v>239</v>
      </c>
      <c r="AU6075" s="27">
        <v>41409</v>
      </c>
    </row>
    <row r="6076" spans="1:47" x14ac:dyDescent="0.2">
      <c r="A6076">
        <v>6075</v>
      </c>
      <c r="B6076" t="s">
        <v>20338</v>
      </c>
      <c r="C6076" t="s">
        <v>1924</v>
      </c>
      <c r="D6076" t="s">
        <v>20339</v>
      </c>
      <c r="E6076" s="27">
        <v>41398</v>
      </c>
      <c r="F6076" t="s">
        <v>233</v>
      </c>
      <c r="G6076" s="27">
        <v>31797</v>
      </c>
      <c r="H6076">
        <v>29</v>
      </c>
      <c r="I6076" t="s">
        <v>244</v>
      </c>
      <c r="J6076" t="s">
        <v>250</v>
      </c>
      <c r="K6076">
        <v>0</v>
      </c>
      <c r="L6076">
        <v>8</v>
      </c>
      <c r="M6076">
        <v>2</v>
      </c>
      <c r="N6076">
        <v>0</v>
      </c>
      <c r="O6076">
        <v>12</v>
      </c>
      <c r="P6076">
        <v>0</v>
      </c>
      <c r="Q6076" s="28">
        <v>41398.163888888892</v>
      </c>
      <c r="R6076" s="28">
        <v>41410.388194444444</v>
      </c>
      <c r="S6076" t="s">
        <v>20340</v>
      </c>
      <c r="T6076" s="27">
        <v>41397</v>
      </c>
      <c r="V6076">
        <v>1</v>
      </c>
      <c r="W6076" t="s">
        <v>32</v>
      </c>
      <c r="X6076" t="s">
        <v>459</v>
      </c>
      <c r="Y6076">
        <v>1</v>
      </c>
      <c r="AA6076" t="s">
        <v>20341</v>
      </c>
      <c r="AB6076" t="s">
        <v>36</v>
      </c>
      <c r="AD6076" s="27">
        <v>41570</v>
      </c>
      <c r="AE6076" t="s">
        <v>3573</v>
      </c>
      <c r="AH6076">
        <v>0</v>
      </c>
      <c r="AN6076" t="s">
        <v>238</v>
      </c>
      <c r="AO6076">
        <v>5</v>
      </c>
      <c r="AP6076" t="s">
        <v>246</v>
      </c>
      <c r="AQ6076" s="27">
        <v>41398</v>
      </c>
      <c r="AR6076" t="s">
        <v>240</v>
      </c>
      <c r="AS6076">
        <v>8</v>
      </c>
      <c r="AT6076" t="s">
        <v>269</v>
      </c>
      <c r="AU6076" s="27">
        <v>41398</v>
      </c>
    </row>
    <row r="6077" spans="1:47" x14ac:dyDescent="0.2">
      <c r="A6077">
        <v>6076</v>
      </c>
      <c r="B6077" t="s">
        <v>20342</v>
      </c>
      <c r="C6077" t="s">
        <v>464</v>
      </c>
      <c r="D6077" t="s">
        <v>2921</v>
      </c>
      <c r="E6077" s="27">
        <v>41878</v>
      </c>
      <c r="F6077" t="s">
        <v>233</v>
      </c>
      <c r="G6077" s="27">
        <v>26077</v>
      </c>
      <c r="H6077">
        <v>44</v>
      </c>
      <c r="I6077" t="s">
        <v>244</v>
      </c>
      <c r="J6077" t="s">
        <v>353</v>
      </c>
      <c r="K6077">
        <v>0</v>
      </c>
      <c r="L6077">
        <v>5</v>
      </c>
      <c r="M6077">
        <v>0</v>
      </c>
      <c r="N6077">
        <v>0</v>
      </c>
      <c r="O6077">
        <v>8</v>
      </c>
      <c r="P6077">
        <v>-19</v>
      </c>
      <c r="Q6077" s="28">
        <v>41859.486805555556</v>
      </c>
      <c r="R6077" s="28">
        <v>41877.414583333331</v>
      </c>
      <c r="S6077" t="s">
        <v>20343</v>
      </c>
      <c r="U6077" s="27">
        <v>41859</v>
      </c>
      <c r="V6077">
        <v>19</v>
      </c>
      <c r="W6077" t="s">
        <v>32</v>
      </c>
      <c r="X6077" t="s">
        <v>274</v>
      </c>
      <c r="Y6077">
        <v>0</v>
      </c>
      <c r="AB6077" t="s">
        <v>237</v>
      </c>
      <c r="AH6077">
        <v>0</v>
      </c>
      <c r="AN6077" t="s">
        <v>238</v>
      </c>
      <c r="AO6077">
        <v>4</v>
      </c>
      <c r="AP6077" t="s">
        <v>239</v>
      </c>
      <c r="AQ6077" s="27">
        <v>41878</v>
      </c>
      <c r="AR6077" t="s">
        <v>240</v>
      </c>
      <c r="AS6077">
        <v>5</v>
      </c>
      <c r="AT6077" t="s">
        <v>246</v>
      </c>
      <c r="AU6077" s="27">
        <v>41878</v>
      </c>
    </row>
    <row r="6078" spans="1:47" x14ac:dyDescent="0.2">
      <c r="A6078">
        <v>6077</v>
      </c>
      <c r="B6078" t="s">
        <v>20344</v>
      </c>
      <c r="C6078" t="s">
        <v>488</v>
      </c>
      <c r="D6078" t="s">
        <v>6176</v>
      </c>
      <c r="E6078" s="27">
        <v>41419</v>
      </c>
      <c r="F6078" t="s">
        <v>233</v>
      </c>
      <c r="G6078" s="27">
        <v>34056</v>
      </c>
      <c r="H6078">
        <v>23</v>
      </c>
      <c r="I6078" t="s">
        <v>259</v>
      </c>
      <c r="J6078" t="s">
        <v>245</v>
      </c>
      <c r="K6078">
        <v>0</v>
      </c>
      <c r="L6078">
        <v>4</v>
      </c>
      <c r="M6078">
        <v>0</v>
      </c>
      <c r="N6078">
        <v>0</v>
      </c>
      <c r="O6078">
        <v>0</v>
      </c>
      <c r="P6078">
        <v>521</v>
      </c>
      <c r="Q6078" s="28">
        <v>41940.32916666667</v>
      </c>
      <c r="R6078" s="28">
        <v>41947.388888888891</v>
      </c>
      <c r="S6078" t="s">
        <v>20345</v>
      </c>
      <c r="T6078" s="27">
        <v>41418</v>
      </c>
      <c r="V6078">
        <v>1</v>
      </c>
      <c r="W6078" t="s">
        <v>32</v>
      </c>
      <c r="X6078" t="s">
        <v>359</v>
      </c>
      <c r="Y6078">
        <v>0</v>
      </c>
      <c r="AB6078" t="s">
        <v>237</v>
      </c>
      <c r="AH6078">
        <v>0</v>
      </c>
      <c r="AN6078" t="s">
        <v>238</v>
      </c>
      <c r="AO6078">
        <v>5</v>
      </c>
      <c r="AP6078" t="s">
        <v>246</v>
      </c>
      <c r="AQ6078" s="27">
        <v>41419</v>
      </c>
      <c r="AR6078" t="s">
        <v>240</v>
      </c>
      <c r="AS6078">
        <v>4</v>
      </c>
      <c r="AT6078" t="s">
        <v>239</v>
      </c>
      <c r="AU6078" s="27">
        <v>41419</v>
      </c>
    </row>
    <row r="6079" spans="1:47" x14ac:dyDescent="0.2">
      <c r="A6079">
        <v>6078</v>
      </c>
      <c r="B6079" t="s">
        <v>20346</v>
      </c>
      <c r="C6079" t="s">
        <v>302</v>
      </c>
      <c r="D6079" t="s">
        <v>892</v>
      </c>
      <c r="E6079" s="27">
        <v>41610</v>
      </c>
      <c r="F6079" t="s">
        <v>294</v>
      </c>
      <c r="G6079" s="27">
        <v>32048</v>
      </c>
      <c r="H6079">
        <v>28</v>
      </c>
      <c r="I6079" t="s">
        <v>244</v>
      </c>
      <c r="J6079" t="s">
        <v>245</v>
      </c>
      <c r="K6079">
        <v>0</v>
      </c>
      <c r="L6079">
        <v>2</v>
      </c>
      <c r="M6079">
        <v>0</v>
      </c>
      <c r="N6079">
        <v>0</v>
      </c>
      <c r="O6079">
        <v>0</v>
      </c>
      <c r="P6079">
        <v>-1</v>
      </c>
      <c r="Q6079" s="28">
        <v>41609.499305555553</v>
      </c>
      <c r="R6079" s="28">
        <v>41610.400694444441</v>
      </c>
      <c r="S6079" t="s">
        <v>20347</v>
      </c>
      <c r="T6079" s="27">
        <v>41609</v>
      </c>
      <c r="V6079">
        <v>1</v>
      </c>
      <c r="W6079" t="s">
        <v>32</v>
      </c>
      <c r="X6079" t="s">
        <v>364</v>
      </c>
      <c r="Y6079">
        <v>0</v>
      </c>
      <c r="AB6079" t="s">
        <v>237</v>
      </c>
      <c r="AH6079">
        <v>0</v>
      </c>
      <c r="AN6079" t="s">
        <v>238</v>
      </c>
      <c r="AO6079">
        <v>2</v>
      </c>
      <c r="AP6079" t="s">
        <v>239</v>
      </c>
      <c r="AQ6079" s="27">
        <v>41610</v>
      </c>
      <c r="AR6079" t="s">
        <v>240</v>
      </c>
      <c r="AS6079">
        <v>2</v>
      </c>
      <c r="AT6079" t="s">
        <v>239</v>
      </c>
      <c r="AU6079" s="27">
        <v>41610</v>
      </c>
    </row>
    <row r="6080" spans="1:47" x14ac:dyDescent="0.2">
      <c r="A6080">
        <v>6079</v>
      </c>
      <c r="B6080" t="s">
        <v>20348</v>
      </c>
      <c r="C6080" t="s">
        <v>20349</v>
      </c>
      <c r="D6080" t="s">
        <v>20350</v>
      </c>
      <c r="E6080" s="27">
        <v>41365</v>
      </c>
      <c r="F6080" t="s">
        <v>233</v>
      </c>
      <c r="G6080" s="27">
        <v>27223</v>
      </c>
      <c r="H6080">
        <v>41</v>
      </c>
      <c r="I6080" t="s">
        <v>244</v>
      </c>
      <c r="J6080" t="s">
        <v>250</v>
      </c>
      <c r="K6080">
        <v>0</v>
      </c>
      <c r="L6080">
        <v>7</v>
      </c>
      <c r="M6080">
        <v>0</v>
      </c>
      <c r="N6080">
        <v>0</v>
      </c>
      <c r="O6080">
        <v>3</v>
      </c>
      <c r="S6080" t="s">
        <v>20351</v>
      </c>
      <c r="T6080" s="27">
        <v>39912</v>
      </c>
      <c r="V6080">
        <v>1453</v>
      </c>
      <c r="W6080" t="s">
        <v>32</v>
      </c>
      <c r="X6080" t="s">
        <v>348</v>
      </c>
      <c r="Y6080">
        <v>0</v>
      </c>
      <c r="AB6080" t="s">
        <v>237</v>
      </c>
      <c r="AH6080">
        <v>0</v>
      </c>
      <c r="AN6080" t="s">
        <v>238</v>
      </c>
      <c r="AO6080">
        <v>3</v>
      </c>
      <c r="AP6080" t="s">
        <v>239</v>
      </c>
      <c r="AQ6080" s="27">
        <v>41365</v>
      </c>
      <c r="AR6080" t="s">
        <v>240</v>
      </c>
      <c r="AS6080">
        <v>7</v>
      </c>
      <c r="AT6080" t="s">
        <v>246</v>
      </c>
      <c r="AU6080" s="27">
        <v>41365</v>
      </c>
    </row>
    <row r="6081" spans="1:47" x14ac:dyDescent="0.2">
      <c r="A6081">
        <v>6080</v>
      </c>
      <c r="B6081" t="s">
        <v>20352</v>
      </c>
      <c r="C6081" t="s">
        <v>20353</v>
      </c>
      <c r="D6081" t="s">
        <v>20354</v>
      </c>
      <c r="E6081" s="27">
        <v>41391</v>
      </c>
      <c r="F6081" t="s">
        <v>233</v>
      </c>
      <c r="G6081" s="27">
        <v>33082</v>
      </c>
      <c r="H6081">
        <v>25</v>
      </c>
      <c r="I6081" t="s">
        <v>244</v>
      </c>
      <c r="J6081" t="s">
        <v>250</v>
      </c>
      <c r="K6081">
        <v>0</v>
      </c>
      <c r="L6081">
        <v>2</v>
      </c>
      <c r="M6081">
        <v>0</v>
      </c>
      <c r="N6081">
        <v>0</v>
      </c>
      <c r="O6081">
        <v>1</v>
      </c>
      <c r="P6081">
        <v>-1</v>
      </c>
      <c r="Q6081" s="28">
        <v>41390.15625</v>
      </c>
      <c r="R6081" s="28">
        <v>41391.316666666666</v>
      </c>
      <c r="S6081" t="s">
        <v>20355</v>
      </c>
      <c r="T6081" s="27">
        <v>41390</v>
      </c>
      <c r="V6081">
        <v>1</v>
      </c>
      <c r="W6081" t="s">
        <v>36</v>
      </c>
      <c r="X6081" t="s">
        <v>279</v>
      </c>
      <c r="Y6081">
        <v>1</v>
      </c>
      <c r="AA6081" t="s">
        <v>20356</v>
      </c>
      <c r="AB6081" t="s">
        <v>32</v>
      </c>
      <c r="AC6081">
        <v>8</v>
      </c>
      <c r="AD6081" s="27">
        <v>41687</v>
      </c>
      <c r="AE6081" t="s">
        <v>2730</v>
      </c>
      <c r="AF6081" s="27">
        <v>41695</v>
      </c>
      <c r="AG6081" s="27">
        <v>41697</v>
      </c>
      <c r="AH6081">
        <v>1</v>
      </c>
      <c r="AJ6081" t="s">
        <v>20356</v>
      </c>
      <c r="AK6081" t="s">
        <v>255</v>
      </c>
      <c r="AL6081" s="27">
        <v>41687</v>
      </c>
      <c r="AM6081" t="s">
        <v>236</v>
      </c>
      <c r="AN6081" t="s">
        <v>238</v>
      </c>
      <c r="AO6081">
        <v>3</v>
      </c>
      <c r="AP6081" t="s">
        <v>239</v>
      </c>
      <c r="AQ6081" s="27">
        <v>41391</v>
      </c>
      <c r="AR6081" t="s">
        <v>240</v>
      </c>
      <c r="AS6081">
        <v>2</v>
      </c>
      <c r="AT6081" t="s">
        <v>239</v>
      </c>
      <c r="AU6081" s="27">
        <v>41391</v>
      </c>
    </row>
    <row r="6082" spans="1:47" x14ac:dyDescent="0.2">
      <c r="A6082">
        <v>6081</v>
      </c>
      <c r="B6082" t="s">
        <v>20357</v>
      </c>
      <c r="C6082" t="s">
        <v>6889</v>
      </c>
      <c r="D6082" t="s">
        <v>671</v>
      </c>
      <c r="E6082" s="27">
        <v>41491</v>
      </c>
      <c r="F6082" t="s">
        <v>294</v>
      </c>
      <c r="G6082" s="27">
        <v>29873</v>
      </c>
      <c r="H6082">
        <v>34</v>
      </c>
      <c r="I6082" t="s">
        <v>244</v>
      </c>
      <c r="J6082" t="s">
        <v>245</v>
      </c>
      <c r="K6082">
        <v>0</v>
      </c>
      <c r="L6082">
        <v>5</v>
      </c>
      <c r="M6082">
        <v>0</v>
      </c>
      <c r="N6082">
        <v>0</v>
      </c>
      <c r="O6082">
        <v>3</v>
      </c>
      <c r="P6082">
        <v>-1</v>
      </c>
      <c r="Q6082" s="28">
        <v>41490.40347222222</v>
      </c>
      <c r="R6082" s="28">
        <v>41500.417361111111</v>
      </c>
      <c r="S6082" t="s">
        <v>20358</v>
      </c>
      <c r="T6082" s="27">
        <v>41490</v>
      </c>
      <c r="V6082">
        <v>1</v>
      </c>
      <c r="W6082" t="s">
        <v>36</v>
      </c>
      <c r="X6082" t="s">
        <v>279</v>
      </c>
      <c r="Y6082">
        <v>0</v>
      </c>
      <c r="AB6082" t="s">
        <v>237</v>
      </c>
      <c r="AH6082">
        <v>0</v>
      </c>
      <c r="AN6082" t="s">
        <v>238</v>
      </c>
      <c r="AO6082">
        <v>2</v>
      </c>
      <c r="AP6082" t="s">
        <v>239</v>
      </c>
      <c r="AQ6082" s="27">
        <v>41491</v>
      </c>
      <c r="AR6082" t="s">
        <v>240</v>
      </c>
      <c r="AS6082">
        <v>5</v>
      </c>
      <c r="AT6082" t="s">
        <v>246</v>
      </c>
      <c r="AU6082" s="27">
        <v>41491</v>
      </c>
    </row>
    <row r="6083" spans="1:47" x14ac:dyDescent="0.2">
      <c r="A6083">
        <v>6082</v>
      </c>
      <c r="B6083" t="s">
        <v>20359</v>
      </c>
      <c r="C6083" t="s">
        <v>20360</v>
      </c>
      <c r="D6083" t="s">
        <v>15589</v>
      </c>
      <c r="E6083" s="27">
        <v>41442</v>
      </c>
      <c r="F6083" t="s">
        <v>233</v>
      </c>
      <c r="G6083" s="27">
        <v>22913</v>
      </c>
      <c r="H6083">
        <v>53</v>
      </c>
      <c r="I6083" t="s">
        <v>234</v>
      </c>
      <c r="J6083" t="s">
        <v>250</v>
      </c>
      <c r="K6083">
        <v>0</v>
      </c>
      <c r="L6083">
        <v>5</v>
      </c>
      <c r="M6083">
        <v>0</v>
      </c>
      <c r="N6083">
        <v>0</v>
      </c>
      <c r="O6083">
        <v>26</v>
      </c>
      <c r="S6083" t="s">
        <v>20361</v>
      </c>
      <c r="T6083" s="27">
        <v>41437</v>
      </c>
      <c r="V6083">
        <v>5</v>
      </c>
      <c r="W6083" t="s">
        <v>32</v>
      </c>
      <c r="X6083" t="s">
        <v>261</v>
      </c>
      <c r="Y6083">
        <v>1</v>
      </c>
      <c r="AA6083" t="s">
        <v>20362</v>
      </c>
      <c r="AB6083" t="s">
        <v>36</v>
      </c>
      <c r="AD6083" s="27">
        <v>41473</v>
      </c>
      <c r="AE6083" t="s">
        <v>10285</v>
      </c>
      <c r="AH6083">
        <v>0</v>
      </c>
      <c r="AN6083" t="s">
        <v>238</v>
      </c>
      <c r="AO6083">
        <v>4</v>
      </c>
      <c r="AP6083" t="s">
        <v>239</v>
      </c>
      <c r="AQ6083" s="27">
        <v>41442</v>
      </c>
      <c r="AR6083" t="s">
        <v>240</v>
      </c>
      <c r="AS6083">
        <v>5</v>
      </c>
      <c r="AT6083" t="s">
        <v>246</v>
      </c>
      <c r="AU6083" s="27">
        <v>41442</v>
      </c>
    </row>
    <row r="6084" spans="1:47" x14ac:dyDescent="0.2">
      <c r="A6084">
        <v>6083</v>
      </c>
      <c r="B6084" t="s">
        <v>20363</v>
      </c>
      <c r="C6084" t="s">
        <v>4800</v>
      </c>
      <c r="D6084" t="s">
        <v>20364</v>
      </c>
      <c r="E6084" s="27">
        <v>41382</v>
      </c>
      <c r="F6084" t="s">
        <v>294</v>
      </c>
      <c r="G6084" s="27">
        <v>32114</v>
      </c>
      <c r="H6084">
        <v>28</v>
      </c>
      <c r="I6084" t="s">
        <v>244</v>
      </c>
      <c r="J6084" t="s">
        <v>250</v>
      </c>
      <c r="K6084">
        <v>0</v>
      </c>
      <c r="L6084">
        <v>3</v>
      </c>
      <c r="M6084">
        <v>0</v>
      </c>
      <c r="N6084">
        <v>0</v>
      </c>
      <c r="O6084">
        <v>1</v>
      </c>
      <c r="P6084">
        <v>-87</v>
      </c>
      <c r="Q6084" s="28">
        <v>41295.30972222222</v>
      </c>
      <c r="R6084" s="28">
        <v>41297.182638888888</v>
      </c>
      <c r="S6084" t="s">
        <v>20365</v>
      </c>
      <c r="T6084" s="27">
        <v>41295</v>
      </c>
      <c r="V6084">
        <v>87</v>
      </c>
      <c r="W6084" t="s">
        <v>32</v>
      </c>
      <c r="X6084" t="s">
        <v>383</v>
      </c>
      <c r="Y6084">
        <v>1</v>
      </c>
      <c r="AA6084" t="s">
        <v>20366</v>
      </c>
      <c r="AB6084" t="s">
        <v>36</v>
      </c>
      <c r="AC6084">
        <v>0</v>
      </c>
      <c r="AD6084" s="27">
        <v>42035</v>
      </c>
      <c r="AE6084" t="s">
        <v>474</v>
      </c>
      <c r="AF6084" s="27">
        <v>42035</v>
      </c>
      <c r="AG6084" s="27">
        <v>42035</v>
      </c>
      <c r="AH6084">
        <v>0</v>
      </c>
      <c r="AN6084" t="s">
        <v>238</v>
      </c>
      <c r="AO6084">
        <v>3</v>
      </c>
      <c r="AP6084" t="s">
        <v>239</v>
      </c>
      <c r="AQ6084" s="27">
        <v>41382</v>
      </c>
      <c r="AR6084" t="s">
        <v>240</v>
      </c>
      <c r="AS6084">
        <v>3</v>
      </c>
      <c r="AT6084" t="s">
        <v>239</v>
      </c>
      <c r="AU6084" s="27">
        <v>41382</v>
      </c>
    </row>
    <row r="6085" spans="1:47" x14ac:dyDescent="0.2">
      <c r="A6085">
        <v>6084</v>
      </c>
      <c r="B6085" t="s">
        <v>20367</v>
      </c>
      <c r="C6085" t="s">
        <v>1882</v>
      </c>
      <c r="D6085" t="s">
        <v>4185</v>
      </c>
      <c r="E6085" s="27">
        <v>41621</v>
      </c>
      <c r="F6085" t="s">
        <v>233</v>
      </c>
      <c r="G6085" s="27">
        <v>32289</v>
      </c>
      <c r="H6085">
        <v>27</v>
      </c>
      <c r="I6085" t="s">
        <v>244</v>
      </c>
      <c r="J6085" t="s">
        <v>250</v>
      </c>
      <c r="K6085">
        <v>0</v>
      </c>
      <c r="L6085">
        <v>2</v>
      </c>
      <c r="M6085">
        <v>0</v>
      </c>
      <c r="N6085">
        <v>0</v>
      </c>
      <c r="O6085">
        <v>0</v>
      </c>
      <c r="P6085">
        <v>-1</v>
      </c>
      <c r="Q6085" s="28">
        <v>41620.09652777778</v>
      </c>
      <c r="R6085" s="28">
        <v>41621.118750000001</v>
      </c>
      <c r="S6085" t="s">
        <v>20368</v>
      </c>
      <c r="T6085" s="27">
        <v>41620</v>
      </c>
      <c r="V6085">
        <v>1</v>
      </c>
      <c r="W6085" t="s">
        <v>32</v>
      </c>
      <c r="X6085" t="s">
        <v>459</v>
      </c>
      <c r="Y6085">
        <v>0</v>
      </c>
      <c r="AB6085" t="s">
        <v>237</v>
      </c>
      <c r="AH6085">
        <v>0</v>
      </c>
      <c r="AN6085" t="s">
        <v>238</v>
      </c>
      <c r="AO6085">
        <v>4</v>
      </c>
      <c r="AP6085" t="s">
        <v>239</v>
      </c>
      <c r="AQ6085" s="27">
        <v>41621</v>
      </c>
      <c r="AR6085" t="s">
        <v>240</v>
      </c>
      <c r="AS6085">
        <v>2</v>
      </c>
      <c r="AT6085" t="s">
        <v>239</v>
      </c>
      <c r="AU6085" s="27">
        <v>41621</v>
      </c>
    </row>
    <row r="6086" spans="1:47" x14ac:dyDescent="0.2">
      <c r="A6086">
        <v>6085</v>
      </c>
      <c r="B6086" t="s">
        <v>20369</v>
      </c>
      <c r="C6086" t="s">
        <v>5596</v>
      </c>
      <c r="D6086" t="s">
        <v>20370</v>
      </c>
      <c r="E6086" s="27">
        <v>41554</v>
      </c>
      <c r="F6086" t="s">
        <v>233</v>
      </c>
      <c r="G6086" s="27">
        <v>28005</v>
      </c>
      <c r="H6086">
        <v>39</v>
      </c>
      <c r="I6086" t="s">
        <v>244</v>
      </c>
      <c r="J6086" t="s">
        <v>250</v>
      </c>
      <c r="K6086">
        <v>0</v>
      </c>
      <c r="L6086">
        <v>4</v>
      </c>
      <c r="M6086">
        <v>0</v>
      </c>
      <c r="N6086">
        <v>0</v>
      </c>
      <c r="O6086">
        <v>4</v>
      </c>
      <c r="P6086">
        <v>0</v>
      </c>
      <c r="Q6086" s="28">
        <v>41554.18472222222</v>
      </c>
      <c r="R6086" s="28">
        <v>41594.356944444444</v>
      </c>
      <c r="S6086" t="s">
        <v>20371</v>
      </c>
      <c r="T6086" s="27">
        <v>41554</v>
      </c>
      <c r="V6086">
        <v>0</v>
      </c>
      <c r="W6086" t="s">
        <v>32</v>
      </c>
      <c r="X6086" t="s">
        <v>3102</v>
      </c>
      <c r="Y6086">
        <v>0</v>
      </c>
      <c r="AB6086" t="s">
        <v>237</v>
      </c>
      <c r="AH6086">
        <v>0</v>
      </c>
      <c r="AN6086" t="s">
        <v>238</v>
      </c>
      <c r="AO6086">
        <v>2</v>
      </c>
      <c r="AP6086" t="s">
        <v>239</v>
      </c>
      <c r="AQ6086" s="27">
        <v>41554</v>
      </c>
      <c r="AR6086" t="s">
        <v>240</v>
      </c>
      <c r="AS6086">
        <v>4</v>
      </c>
      <c r="AT6086" t="s">
        <v>239</v>
      </c>
      <c r="AU6086" s="27">
        <v>41554</v>
      </c>
    </row>
    <row r="6087" spans="1:47" x14ac:dyDescent="0.2">
      <c r="A6087">
        <v>6086</v>
      </c>
      <c r="B6087" t="s">
        <v>20372</v>
      </c>
      <c r="C6087" t="s">
        <v>7239</v>
      </c>
      <c r="D6087" t="s">
        <v>20373</v>
      </c>
      <c r="E6087" s="27">
        <v>41992</v>
      </c>
      <c r="F6087" t="s">
        <v>294</v>
      </c>
      <c r="G6087" s="27">
        <v>33789</v>
      </c>
      <c r="H6087">
        <v>23</v>
      </c>
      <c r="I6087" t="s">
        <v>259</v>
      </c>
      <c r="J6087" t="s">
        <v>245</v>
      </c>
      <c r="K6087">
        <v>0</v>
      </c>
      <c r="L6087">
        <v>3</v>
      </c>
      <c r="M6087">
        <v>0</v>
      </c>
      <c r="N6087">
        <v>0</v>
      </c>
      <c r="O6087">
        <v>1</v>
      </c>
      <c r="P6087">
        <v>-1</v>
      </c>
      <c r="Q6087" s="28">
        <v>41991.290277777778</v>
      </c>
      <c r="R6087" s="28">
        <v>41992.07916666667</v>
      </c>
      <c r="S6087" t="s">
        <v>20374</v>
      </c>
      <c r="U6087" s="27">
        <v>41991</v>
      </c>
      <c r="V6087">
        <v>1</v>
      </c>
      <c r="W6087" t="s">
        <v>32</v>
      </c>
      <c r="X6087" t="s">
        <v>274</v>
      </c>
      <c r="Y6087">
        <v>0</v>
      </c>
      <c r="AB6087" t="s">
        <v>237</v>
      </c>
      <c r="AH6087">
        <v>0</v>
      </c>
      <c r="AN6087" t="s">
        <v>238</v>
      </c>
      <c r="AO6087">
        <v>3</v>
      </c>
      <c r="AP6087" t="s">
        <v>239</v>
      </c>
      <c r="AQ6087" s="27">
        <v>41992</v>
      </c>
      <c r="AR6087" t="s">
        <v>240</v>
      </c>
      <c r="AS6087">
        <v>3</v>
      </c>
      <c r="AT6087" t="s">
        <v>239</v>
      </c>
      <c r="AU6087" s="27">
        <v>41992</v>
      </c>
    </row>
    <row r="6088" spans="1:47" x14ac:dyDescent="0.2">
      <c r="A6088">
        <v>6087</v>
      </c>
      <c r="B6088" t="s">
        <v>20375</v>
      </c>
      <c r="C6088" t="s">
        <v>4403</v>
      </c>
      <c r="D6088" t="s">
        <v>375</v>
      </c>
      <c r="E6088" s="27">
        <v>41283</v>
      </c>
      <c r="F6088" t="s">
        <v>294</v>
      </c>
      <c r="G6088" s="27">
        <v>22310</v>
      </c>
      <c r="H6088">
        <v>55</v>
      </c>
      <c r="I6088" t="s">
        <v>234</v>
      </c>
      <c r="J6088" t="s">
        <v>245</v>
      </c>
      <c r="K6088">
        <v>0</v>
      </c>
      <c r="L6088">
        <v>4</v>
      </c>
      <c r="M6088">
        <v>0</v>
      </c>
      <c r="N6088">
        <v>0</v>
      </c>
      <c r="O6088">
        <v>6</v>
      </c>
      <c r="P6088">
        <v>1001</v>
      </c>
      <c r="Q6088" s="28">
        <v>42284.292361111111</v>
      </c>
      <c r="R6088" s="28">
        <v>42321.213888888888</v>
      </c>
      <c r="S6088" t="s">
        <v>20376</v>
      </c>
      <c r="T6088" s="27">
        <v>41091</v>
      </c>
      <c r="V6088">
        <v>192</v>
      </c>
      <c r="W6088" t="s">
        <v>32</v>
      </c>
      <c r="X6088" t="s">
        <v>313</v>
      </c>
      <c r="Y6088">
        <v>0</v>
      </c>
      <c r="AB6088" t="s">
        <v>237</v>
      </c>
      <c r="AH6088">
        <v>0</v>
      </c>
      <c r="AN6088" t="s">
        <v>238</v>
      </c>
      <c r="AO6088">
        <v>1</v>
      </c>
      <c r="AP6088" t="s">
        <v>239</v>
      </c>
      <c r="AQ6088" s="27">
        <v>41283</v>
      </c>
      <c r="AR6088" t="s">
        <v>240</v>
      </c>
      <c r="AS6088">
        <v>4</v>
      </c>
      <c r="AT6088" t="s">
        <v>239</v>
      </c>
      <c r="AU6088" s="27">
        <v>41283</v>
      </c>
    </row>
    <row r="6089" spans="1:47" x14ac:dyDescent="0.2">
      <c r="A6089">
        <v>6088</v>
      </c>
      <c r="B6089" t="s">
        <v>20377</v>
      </c>
      <c r="C6089" t="s">
        <v>10829</v>
      </c>
      <c r="D6089" t="s">
        <v>20378</v>
      </c>
      <c r="E6089" s="27">
        <v>41908</v>
      </c>
      <c r="F6089" t="s">
        <v>233</v>
      </c>
      <c r="G6089" s="27">
        <v>23375</v>
      </c>
      <c r="H6089">
        <v>52</v>
      </c>
      <c r="I6089" t="s">
        <v>234</v>
      </c>
      <c r="J6089" t="s">
        <v>245</v>
      </c>
      <c r="K6089">
        <v>0</v>
      </c>
      <c r="L6089">
        <v>1</v>
      </c>
      <c r="M6089">
        <v>0</v>
      </c>
      <c r="N6089">
        <v>0</v>
      </c>
      <c r="O6089">
        <v>10</v>
      </c>
      <c r="P6089">
        <v>-109</v>
      </c>
      <c r="Q6089" s="28">
        <v>41799.231249999997</v>
      </c>
      <c r="R6089" s="28">
        <v>41866.476388888892</v>
      </c>
      <c r="S6089" t="s">
        <v>20379</v>
      </c>
      <c r="U6089" s="27">
        <v>41799</v>
      </c>
      <c r="V6089">
        <v>109</v>
      </c>
      <c r="W6089" t="s">
        <v>32</v>
      </c>
      <c r="X6089" t="s">
        <v>274</v>
      </c>
      <c r="Y6089">
        <v>0</v>
      </c>
      <c r="AB6089" t="s">
        <v>237</v>
      </c>
      <c r="AH6089">
        <v>0</v>
      </c>
      <c r="AN6089" t="s">
        <v>238</v>
      </c>
      <c r="AO6089">
        <v>3</v>
      </c>
      <c r="AP6089" t="s">
        <v>239</v>
      </c>
      <c r="AQ6089" s="27">
        <v>41908</v>
      </c>
      <c r="AR6089" t="s">
        <v>240</v>
      </c>
      <c r="AS6089">
        <v>1</v>
      </c>
      <c r="AT6089" t="s">
        <v>239</v>
      </c>
      <c r="AU6089" s="27">
        <v>41908</v>
      </c>
    </row>
    <row r="6090" spans="1:47" x14ac:dyDescent="0.2">
      <c r="A6090">
        <v>6089</v>
      </c>
      <c r="B6090" t="s">
        <v>20380</v>
      </c>
      <c r="C6090" t="s">
        <v>20381</v>
      </c>
      <c r="D6090" t="s">
        <v>689</v>
      </c>
      <c r="E6090" s="27">
        <v>41603</v>
      </c>
      <c r="F6090" t="s">
        <v>233</v>
      </c>
      <c r="G6090" s="27">
        <v>32603</v>
      </c>
      <c r="H6090">
        <v>27</v>
      </c>
      <c r="I6090" t="s">
        <v>244</v>
      </c>
      <c r="J6090" t="s">
        <v>250</v>
      </c>
      <c r="K6090">
        <v>0</v>
      </c>
      <c r="L6090">
        <v>5</v>
      </c>
      <c r="M6090">
        <v>0</v>
      </c>
      <c r="N6090">
        <v>0</v>
      </c>
      <c r="O6090">
        <v>4</v>
      </c>
      <c r="P6090">
        <v>-1</v>
      </c>
      <c r="Q6090" s="28">
        <v>41602.513888888891</v>
      </c>
      <c r="R6090" s="28">
        <v>41653.366666666669</v>
      </c>
      <c r="S6090" t="s">
        <v>20382</v>
      </c>
      <c r="U6090" s="27">
        <v>41602</v>
      </c>
      <c r="V6090">
        <v>1</v>
      </c>
      <c r="W6090" t="s">
        <v>32</v>
      </c>
      <c r="X6090" t="s">
        <v>274</v>
      </c>
      <c r="Y6090">
        <v>1</v>
      </c>
      <c r="AA6090" t="s">
        <v>20383</v>
      </c>
      <c r="AB6090" t="s">
        <v>36</v>
      </c>
      <c r="AC6090">
        <v>0</v>
      </c>
      <c r="AD6090" s="27">
        <v>41839</v>
      </c>
      <c r="AE6090" t="s">
        <v>279</v>
      </c>
      <c r="AF6090" s="27">
        <v>41839</v>
      </c>
      <c r="AG6090" s="27">
        <v>41874</v>
      </c>
      <c r="AH6090">
        <v>1</v>
      </c>
      <c r="AJ6090" t="s">
        <v>20383</v>
      </c>
      <c r="AK6090" t="s">
        <v>462</v>
      </c>
      <c r="AL6090" s="27">
        <v>41839</v>
      </c>
      <c r="AM6090" t="s">
        <v>279</v>
      </c>
      <c r="AN6090" t="s">
        <v>238</v>
      </c>
      <c r="AO6090">
        <v>6</v>
      </c>
      <c r="AP6090" t="s">
        <v>246</v>
      </c>
      <c r="AQ6090" s="27">
        <v>41603</v>
      </c>
      <c r="AR6090" t="s">
        <v>240</v>
      </c>
      <c r="AS6090">
        <v>5</v>
      </c>
      <c r="AT6090" t="s">
        <v>246</v>
      </c>
      <c r="AU6090" s="27">
        <v>41603</v>
      </c>
    </row>
    <row r="6091" spans="1:47" x14ac:dyDescent="0.2">
      <c r="A6091">
        <v>6090</v>
      </c>
      <c r="B6091" t="s">
        <v>20384</v>
      </c>
      <c r="C6091" t="s">
        <v>8488</v>
      </c>
      <c r="D6091" t="s">
        <v>20385</v>
      </c>
      <c r="E6091" s="27">
        <v>41813</v>
      </c>
      <c r="F6091" t="s">
        <v>233</v>
      </c>
      <c r="G6091" s="27">
        <v>25245</v>
      </c>
      <c r="H6091">
        <v>47</v>
      </c>
      <c r="I6091" t="s">
        <v>234</v>
      </c>
      <c r="J6091" t="s">
        <v>22</v>
      </c>
      <c r="K6091">
        <v>0</v>
      </c>
      <c r="L6091">
        <v>1</v>
      </c>
      <c r="M6091">
        <v>0</v>
      </c>
      <c r="N6091">
        <v>0</v>
      </c>
      <c r="O6091">
        <v>5</v>
      </c>
      <c r="P6091">
        <v>-1</v>
      </c>
      <c r="Q6091" s="28">
        <v>41812.376388888886</v>
      </c>
      <c r="R6091" s="28">
        <v>41813.371527777781</v>
      </c>
      <c r="S6091" t="s">
        <v>20386</v>
      </c>
      <c r="T6091" s="27">
        <v>41812</v>
      </c>
      <c r="V6091">
        <v>1</v>
      </c>
      <c r="W6091" t="s">
        <v>32</v>
      </c>
      <c r="X6091" t="s">
        <v>974</v>
      </c>
      <c r="Y6091">
        <v>0</v>
      </c>
      <c r="AB6091" t="s">
        <v>237</v>
      </c>
      <c r="AH6091">
        <v>0</v>
      </c>
      <c r="AN6091" t="s">
        <v>238</v>
      </c>
      <c r="AO6091">
        <v>1</v>
      </c>
      <c r="AP6091" t="s">
        <v>239</v>
      </c>
      <c r="AQ6091" s="27">
        <v>41813</v>
      </c>
      <c r="AR6091" t="s">
        <v>240</v>
      </c>
      <c r="AS6091">
        <v>1</v>
      </c>
      <c r="AT6091" t="s">
        <v>239</v>
      </c>
      <c r="AU6091" s="27">
        <v>41813</v>
      </c>
    </row>
    <row r="6092" spans="1:47" x14ac:dyDescent="0.2">
      <c r="A6092">
        <v>6091</v>
      </c>
      <c r="B6092" t="s">
        <v>20387</v>
      </c>
      <c r="C6092" t="s">
        <v>3663</v>
      </c>
      <c r="D6092" t="s">
        <v>5203</v>
      </c>
      <c r="E6092" s="27">
        <v>41780</v>
      </c>
      <c r="F6092" t="s">
        <v>233</v>
      </c>
      <c r="G6092" s="27">
        <v>29439</v>
      </c>
      <c r="H6092">
        <v>35</v>
      </c>
      <c r="I6092" t="s">
        <v>244</v>
      </c>
      <c r="J6092" t="s">
        <v>353</v>
      </c>
      <c r="K6092">
        <v>0</v>
      </c>
      <c r="L6092">
        <v>1</v>
      </c>
      <c r="M6092">
        <v>0</v>
      </c>
      <c r="N6092">
        <v>0</v>
      </c>
      <c r="O6092">
        <v>2</v>
      </c>
      <c r="P6092">
        <v>-12</v>
      </c>
      <c r="Q6092" s="28">
        <v>41768.111111111109</v>
      </c>
      <c r="R6092" s="28">
        <v>41770.075694444444</v>
      </c>
      <c r="S6092" t="s">
        <v>20388</v>
      </c>
      <c r="T6092" s="27">
        <v>41768</v>
      </c>
      <c r="V6092">
        <v>12</v>
      </c>
      <c r="W6092" t="s">
        <v>36</v>
      </c>
      <c r="X6092" t="s">
        <v>279</v>
      </c>
      <c r="Y6092">
        <v>0</v>
      </c>
      <c r="AB6092" t="s">
        <v>237</v>
      </c>
      <c r="AH6092">
        <v>0</v>
      </c>
      <c r="AN6092" t="s">
        <v>238</v>
      </c>
      <c r="AO6092">
        <v>1</v>
      </c>
      <c r="AP6092" t="s">
        <v>239</v>
      </c>
      <c r="AQ6092" s="27">
        <v>41780</v>
      </c>
      <c r="AR6092" t="s">
        <v>240</v>
      </c>
      <c r="AS6092">
        <v>1</v>
      </c>
      <c r="AT6092" t="s">
        <v>239</v>
      </c>
      <c r="AU6092" s="27">
        <v>41780</v>
      </c>
    </row>
    <row r="6093" spans="1:47" x14ac:dyDescent="0.2">
      <c r="A6093">
        <v>6092</v>
      </c>
      <c r="B6093" t="s">
        <v>20389</v>
      </c>
      <c r="C6093" t="s">
        <v>20390</v>
      </c>
      <c r="D6093" t="s">
        <v>20391</v>
      </c>
      <c r="E6093" s="27">
        <v>41793</v>
      </c>
      <c r="F6093" t="s">
        <v>233</v>
      </c>
      <c r="G6093" s="27">
        <v>30417</v>
      </c>
      <c r="H6093">
        <v>33</v>
      </c>
      <c r="I6093" t="s">
        <v>244</v>
      </c>
      <c r="J6093" t="s">
        <v>250</v>
      </c>
      <c r="K6093">
        <v>0</v>
      </c>
      <c r="L6093">
        <v>1</v>
      </c>
      <c r="M6093">
        <v>0</v>
      </c>
      <c r="N6093">
        <v>0</v>
      </c>
      <c r="O6093">
        <v>1</v>
      </c>
      <c r="P6093">
        <v>0</v>
      </c>
      <c r="Q6093" s="28">
        <v>41793.127083333333</v>
      </c>
      <c r="R6093" s="28">
        <v>41793.343055555553</v>
      </c>
      <c r="S6093" t="s">
        <v>20392</v>
      </c>
      <c r="T6093" s="27">
        <v>41793</v>
      </c>
      <c r="V6093">
        <v>0</v>
      </c>
      <c r="W6093" t="s">
        <v>36</v>
      </c>
      <c r="X6093" t="s">
        <v>279</v>
      </c>
      <c r="Y6093">
        <v>0</v>
      </c>
      <c r="AB6093" t="s">
        <v>237</v>
      </c>
      <c r="AH6093">
        <v>0</v>
      </c>
      <c r="AN6093" t="s">
        <v>238</v>
      </c>
      <c r="AO6093">
        <v>1</v>
      </c>
      <c r="AP6093" t="s">
        <v>239</v>
      </c>
      <c r="AQ6093" s="27">
        <v>41793</v>
      </c>
      <c r="AR6093" t="s">
        <v>240</v>
      </c>
      <c r="AS6093">
        <v>1</v>
      </c>
      <c r="AT6093" t="s">
        <v>239</v>
      </c>
      <c r="AU6093" s="27">
        <v>41793</v>
      </c>
    </row>
    <row r="6094" spans="1:47" x14ac:dyDescent="0.2">
      <c r="A6094">
        <v>6093</v>
      </c>
      <c r="B6094" t="s">
        <v>20393</v>
      </c>
      <c r="C6094" t="s">
        <v>2454</v>
      </c>
      <c r="D6094" t="s">
        <v>20394</v>
      </c>
      <c r="E6094" s="27">
        <v>41804</v>
      </c>
      <c r="F6094" t="s">
        <v>294</v>
      </c>
      <c r="G6094" s="27">
        <v>33570</v>
      </c>
      <c r="H6094">
        <v>24</v>
      </c>
      <c r="I6094" t="s">
        <v>259</v>
      </c>
      <c r="J6094" t="s">
        <v>245</v>
      </c>
      <c r="K6094">
        <v>0</v>
      </c>
      <c r="L6094">
        <v>6</v>
      </c>
      <c r="M6094">
        <v>1</v>
      </c>
      <c r="N6094">
        <v>3</v>
      </c>
      <c r="O6094">
        <v>8</v>
      </c>
      <c r="P6094">
        <v>0</v>
      </c>
      <c r="Q6094" s="28">
        <v>41804.069444444445</v>
      </c>
      <c r="R6094" s="28">
        <v>41805.323611111111</v>
      </c>
      <c r="S6094" t="s">
        <v>20395</v>
      </c>
      <c r="T6094" s="27">
        <v>41803</v>
      </c>
      <c r="V6094">
        <v>1</v>
      </c>
      <c r="W6094" t="s">
        <v>32</v>
      </c>
      <c r="X6094" t="s">
        <v>583</v>
      </c>
      <c r="Y6094">
        <v>0</v>
      </c>
      <c r="AB6094" t="s">
        <v>237</v>
      </c>
      <c r="AH6094">
        <v>0</v>
      </c>
      <c r="AN6094" t="s">
        <v>238</v>
      </c>
      <c r="AO6094">
        <v>7</v>
      </c>
      <c r="AP6094" t="s">
        <v>246</v>
      </c>
      <c r="AQ6094" s="27">
        <v>41804</v>
      </c>
      <c r="AR6094" t="s">
        <v>240</v>
      </c>
      <c r="AS6094">
        <v>6</v>
      </c>
      <c r="AT6094" t="s">
        <v>246</v>
      </c>
      <c r="AU6094" s="27">
        <v>41804</v>
      </c>
    </row>
    <row r="6095" spans="1:47" x14ac:dyDescent="0.2">
      <c r="A6095">
        <v>6094</v>
      </c>
      <c r="B6095" t="s">
        <v>20396</v>
      </c>
      <c r="C6095" t="s">
        <v>20397</v>
      </c>
      <c r="D6095" t="s">
        <v>5448</v>
      </c>
      <c r="E6095" s="27">
        <v>41976</v>
      </c>
      <c r="F6095" t="s">
        <v>233</v>
      </c>
      <c r="G6095" s="27">
        <v>31406</v>
      </c>
      <c r="H6095">
        <v>30</v>
      </c>
      <c r="I6095" t="s">
        <v>244</v>
      </c>
      <c r="J6095" t="s">
        <v>245</v>
      </c>
      <c r="K6095">
        <v>0</v>
      </c>
      <c r="L6095">
        <v>10</v>
      </c>
      <c r="M6095">
        <v>0</v>
      </c>
      <c r="N6095">
        <v>1</v>
      </c>
      <c r="O6095">
        <v>7</v>
      </c>
      <c r="P6095">
        <v>-1</v>
      </c>
      <c r="Q6095" s="28">
        <v>41975.472222222219</v>
      </c>
      <c r="R6095" s="28">
        <v>41976.32708333333</v>
      </c>
      <c r="S6095" t="s">
        <v>20398</v>
      </c>
      <c r="T6095" s="27">
        <v>41975</v>
      </c>
      <c r="V6095">
        <v>1</v>
      </c>
      <c r="W6095" t="s">
        <v>32</v>
      </c>
      <c r="X6095" t="s">
        <v>11241</v>
      </c>
      <c r="Y6095">
        <v>1</v>
      </c>
      <c r="AA6095" t="s">
        <v>20399</v>
      </c>
      <c r="AB6095" t="s">
        <v>36</v>
      </c>
      <c r="AC6095">
        <v>1</v>
      </c>
      <c r="AD6095" s="27">
        <v>42100</v>
      </c>
      <c r="AE6095" t="s">
        <v>412</v>
      </c>
      <c r="AF6095" s="27">
        <v>42101</v>
      </c>
      <c r="AG6095" s="27">
        <v>42101</v>
      </c>
      <c r="AH6095">
        <v>0</v>
      </c>
      <c r="AN6095" t="s">
        <v>238</v>
      </c>
      <c r="AO6095">
        <v>8</v>
      </c>
      <c r="AP6095" t="s">
        <v>269</v>
      </c>
      <c r="AQ6095" s="27">
        <v>41976</v>
      </c>
      <c r="AR6095" t="s">
        <v>240</v>
      </c>
      <c r="AS6095">
        <v>10</v>
      </c>
      <c r="AT6095" t="s">
        <v>269</v>
      </c>
      <c r="AU6095" s="27">
        <v>41976</v>
      </c>
    </row>
    <row r="6096" spans="1:47" x14ac:dyDescent="0.2">
      <c r="A6096">
        <v>6095</v>
      </c>
      <c r="B6096" t="s">
        <v>20400</v>
      </c>
      <c r="C6096" t="s">
        <v>20401</v>
      </c>
      <c r="D6096" t="s">
        <v>20402</v>
      </c>
      <c r="E6096" s="27">
        <v>41286</v>
      </c>
      <c r="F6096" t="s">
        <v>233</v>
      </c>
      <c r="G6096" s="27">
        <v>30957</v>
      </c>
      <c r="H6096">
        <v>31</v>
      </c>
      <c r="I6096" t="s">
        <v>244</v>
      </c>
      <c r="J6096" t="s">
        <v>250</v>
      </c>
      <c r="K6096">
        <v>3</v>
      </c>
      <c r="L6096">
        <v>10</v>
      </c>
      <c r="M6096">
        <v>0</v>
      </c>
      <c r="N6096">
        <v>1</v>
      </c>
      <c r="O6096">
        <v>15</v>
      </c>
      <c r="P6096">
        <v>-1</v>
      </c>
      <c r="Q6096" s="28">
        <v>41285.510416666664</v>
      </c>
      <c r="R6096" s="28">
        <v>41290.239583333336</v>
      </c>
      <c r="S6096" t="s">
        <v>20403</v>
      </c>
      <c r="T6096" s="27">
        <v>41285</v>
      </c>
      <c r="V6096">
        <v>1</v>
      </c>
      <c r="W6096" t="s">
        <v>36</v>
      </c>
      <c r="X6096" t="s">
        <v>279</v>
      </c>
      <c r="Y6096">
        <v>1</v>
      </c>
      <c r="AA6096" t="s">
        <v>20404</v>
      </c>
      <c r="AB6096" t="s">
        <v>36</v>
      </c>
      <c r="AD6096" s="27">
        <v>41302</v>
      </c>
      <c r="AE6096" t="s">
        <v>324</v>
      </c>
      <c r="AH6096">
        <v>0</v>
      </c>
      <c r="AN6096" t="s">
        <v>238</v>
      </c>
      <c r="AO6096">
        <v>4</v>
      </c>
      <c r="AP6096" t="s">
        <v>239</v>
      </c>
      <c r="AQ6096" s="27">
        <v>41286</v>
      </c>
      <c r="AR6096" t="s">
        <v>240</v>
      </c>
      <c r="AS6096">
        <v>10</v>
      </c>
      <c r="AT6096" t="s">
        <v>269</v>
      </c>
      <c r="AU6096" s="27">
        <v>41286</v>
      </c>
    </row>
    <row r="6097" spans="1:47" x14ac:dyDescent="0.2">
      <c r="A6097">
        <v>6096</v>
      </c>
      <c r="B6097" t="s">
        <v>20405</v>
      </c>
      <c r="C6097" t="s">
        <v>2931</v>
      </c>
      <c r="D6097" t="s">
        <v>2288</v>
      </c>
      <c r="E6097" s="27">
        <v>41997</v>
      </c>
      <c r="F6097" t="s">
        <v>233</v>
      </c>
      <c r="G6097" s="27">
        <v>34992</v>
      </c>
      <c r="H6097">
        <v>20</v>
      </c>
      <c r="I6097" t="s">
        <v>259</v>
      </c>
      <c r="J6097" t="s">
        <v>250</v>
      </c>
      <c r="K6097">
        <v>0</v>
      </c>
      <c r="L6097">
        <v>9</v>
      </c>
      <c r="M6097">
        <v>0</v>
      </c>
      <c r="N6097">
        <v>1</v>
      </c>
      <c r="O6097">
        <v>1</v>
      </c>
      <c r="P6097">
        <v>-1</v>
      </c>
      <c r="Q6097" s="28">
        <v>41996.478472222225</v>
      </c>
      <c r="R6097" s="28">
        <v>41997.374305555553</v>
      </c>
      <c r="S6097" t="s">
        <v>20406</v>
      </c>
      <c r="T6097" s="27">
        <v>41996</v>
      </c>
      <c r="V6097">
        <v>1</v>
      </c>
      <c r="W6097" t="s">
        <v>36</v>
      </c>
      <c r="X6097" t="s">
        <v>729</v>
      </c>
      <c r="Y6097">
        <v>1</v>
      </c>
      <c r="AA6097" t="s">
        <v>20407</v>
      </c>
      <c r="AB6097" t="s">
        <v>36</v>
      </c>
      <c r="AC6097">
        <v>0</v>
      </c>
      <c r="AD6097" s="27">
        <v>42001</v>
      </c>
      <c r="AE6097" t="s">
        <v>3573</v>
      </c>
      <c r="AF6097" s="27">
        <v>42001</v>
      </c>
      <c r="AG6097" s="27">
        <v>42068</v>
      </c>
      <c r="AH6097">
        <v>0</v>
      </c>
      <c r="AN6097" t="s">
        <v>238</v>
      </c>
      <c r="AO6097">
        <v>8</v>
      </c>
      <c r="AP6097" t="s">
        <v>269</v>
      </c>
      <c r="AQ6097" s="27">
        <v>41997</v>
      </c>
      <c r="AR6097" t="s">
        <v>240</v>
      </c>
      <c r="AS6097">
        <v>9</v>
      </c>
      <c r="AT6097" t="s">
        <v>269</v>
      </c>
      <c r="AU6097" s="27">
        <v>41997</v>
      </c>
    </row>
    <row r="6098" spans="1:47" x14ac:dyDescent="0.2">
      <c r="A6098">
        <v>6097</v>
      </c>
      <c r="B6098" t="s">
        <v>20408</v>
      </c>
      <c r="C6098" t="s">
        <v>825</v>
      </c>
      <c r="D6098" t="s">
        <v>3033</v>
      </c>
      <c r="E6098" s="27">
        <v>41784</v>
      </c>
      <c r="F6098" t="s">
        <v>233</v>
      </c>
      <c r="G6098" s="27">
        <v>32839</v>
      </c>
      <c r="H6098">
        <v>26</v>
      </c>
      <c r="I6098" t="s">
        <v>244</v>
      </c>
      <c r="J6098" t="s">
        <v>245</v>
      </c>
      <c r="K6098">
        <v>0</v>
      </c>
      <c r="L6098">
        <v>9</v>
      </c>
      <c r="M6098">
        <v>0</v>
      </c>
      <c r="N6098">
        <v>0</v>
      </c>
      <c r="O6098">
        <v>2</v>
      </c>
      <c r="P6098">
        <v>-1</v>
      </c>
      <c r="Q6098" s="28">
        <v>41783.367361111108</v>
      </c>
      <c r="R6098" s="28">
        <v>41784.361805555556</v>
      </c>
      <c r="S6098" t="s">
        <v>20409</v>
      </c>
      <c r="T6098" s="27">
        <v>41783</v>
      </c>
      <c r="V6098">
        <v>1</v>
      </c>
      <c r="W6098" t="s">
        <v>32</v>
      </c>
      <c r="X6098" t="s">
        <v>974</v>
      </c>
      <c r="Y6098">
        <v>1</v>
      </c>
      <c r="AA6098" t="s">
        <v>20410</v>
      </c>
      <c r="AB6098" t="s">
        <v>32</v>
      </c>
      <c r="AC6098">
        <v>77</v>
      </c>
      <c r="AD6098" s="27">
        <v>41879</v>
      </c>
      <c r="AE6098" t="s">
        <v>252</v>
      </c>
      <c r="AF6098" s="27">
        <v>41956</v>
      </c>
      <c r="AG6098" s="27">
        <v>41964</v>
      </c>
      <c r="AH6098">
        <v>1</v>
      </c>
      <c r="AJ6098" t="s">
        <v>20410</v>
      </c>
      <c r="AK6098" t="s">
        <v>255</v>
      </c>
      <c r="AL6098" s="27">
        <v>41879</v>
      </c>
      <c r="AM6098" t="s">
        <v>252</v>
      </c>
      <c r="AN6098" t="s">
        <v>238</v>
      </c>
      <c r="AO6098">
        <v>8</v>
      </c>
      <c r="AP6098" t="s">
        <v>269</v>
      </c>
      <c r="AQ6098" s="27">
        <v>41784</v>
      </c>
      <c r="AR6098" t="s">
        <v>240</v>
      </c>
      <c r="AS6098">
        <v>9</v>
      </c>
      <c r="AT6098" t="s">
        <v>269</v>
      </c>
      <c r="AU6098" s="27">
        <v>41784</v>
      </c>
    </row>
    <row r="6099" spans="1:47" x14ac:dyDescent="0.2">
      <c r="A6099">
        <v>6098</v>
      </c>
      <c r="B6099" t="s">
        <v>20411</v>
      </c>
      <c r="C6099" t="s">
        <v>20412</v>
      </c>
      <c r="D6099" t="s">
        <v>15208</v>
      </c>
      <c r="E6099" s="27">
        <v>41513</v>
      </c>
      <c r="F6099" t="s">
        <v>233</v>
      </c>
      <c r="G6099" s="27">
        <v>26204</v>
      </c>
      <c r="H6099">
        <v>44</v>
      </c>
      <c r="I6099" t="s">
        <v>244</v>
      </c>
      <c r="J6099" t="s">
        <v>250</v>
      </c>
      <c r="K6099">
        <v>0</v>
      </c>
      <c r="L6099">
        <v>5</v>
      </c>
      <c r="M6099">
        <v>0</v>
      </c>
      <c r="N6099">
        <v>0</v>
      </c>
      <c r="O6099">
        <v>7</v>
      </c>
      <c r="P6099">
        <v>-49</v>
      </c>
      <c r="Q6099" s="28">
        <v>41464.280555555553</v>
      </c>
      <c r="R6099" s="28">
        <v>41491.370833333334</v>
      </c>
      <c r="S6099" t="s">
        <v>20413</v>
      </c>
      <c r="T6099" s="27">
        <v>41464</v>
      </c>
      <c r="V6099">
        <v>49</v>
      </c>
      <c r="W6099" t="s">
        <v>32</v>
      </c>
      <c r="X6099" t="s">
        <v>261</v>
      </c>
      <c r="Y6099">
        <v>1</v>
      </c>
      <c r="AA6099" t="s">
        <v>20414</v>
      </c>
      <c r="AB6099" t="s">
        <v>32</v>
      </c>
      <c r="AC6099">
        <v>265</v>
      </c>
      <c r="AD6099" s="27">
        <v>41759</v>
      </c>
      <c r="AE6099" t="s">
        <v>359</v>
      </c>
      <c r="AF6099" s="27">
        <v>42024</v>
      </c>
      <c r="AG6099" s="27">
        <v>42032</v>
      </c>
      <c r="AH6099">
        <v>0</v>
      </c>
      <c r="AN6099" t="s">
        <v>238</v>
      </c>
      <c r="AO6099">
        <v>5</v>
      </c>
      <c r="AP6099" t="s">
        <v>246</v>
      </c>
      <c r="AQ6099" s="27">
        <v>41513</v>
      </c>
      <c r="AR6099" t="s">
        <v>240</v>
      </c>
      <c r="AS6099">
        <v>5</v>
      </c>
      <c r="AT6099" t="s">
        <v>246</v>
      </c>
      <c r="AU6099" s="27">
        <v>41513</v>
      </c>
    </row>
    <row r="6100" spans="1:47" x14ac:dyDescent="0.2">
      <c r="A6100">
        <v>6099</v>
      </c>
      <c r="B6100" t="s">
        <v>20415</v>
      </c>
      <c r="C6100" t="s">
        <v>400</v>
      </c>
      <c r="D6100" t="s">
        <v>13967</v>
      </c>
      <c r="E6100" s="27">
        <v>41415</v>
      </c>
      <c r="F6100" t="s">
        <v>233</v>
      </c>
      <c r="G6100" s="27">
        <v>30423</v>
      </c>
      <c r="H6100">
        <v>33</v>
      </c>
      <c r="I6100" t="s">
        <v>244</v>
      </c>
      <c r="J6100" t="s">
        <v>250</v>
      </c>
      <c r="K6100">
        <v>0</v>
      </c>
      <c r="L6100">
        <v>10</v>
      </c>
      <c r="M6100">
        <v>0</v>
      </c>
      <c r="N6100">
        <v>0</v>
      </c>
      <c r="O6100">
        <v>17</v>
      </c>
      <c r="S6100" t="s">
        <v>20416</v>
      </c>
      <c r="U6100" s="27">
        <v>41248</v>
      </c>
      <c r="V6100">
        <v>167</v>
      </c>
      <c r="W6100" t="s">
        <v>32</v>
      </c>
      <c r="X6100" t="s">
        <v>274</v>
      </c>
      <c r="Y6100">
        <v>1</v>
      </c>
      <c r="AA6100" t="s">
        <v>20417</v>
      </c>
      <c r="AB6100" t="s">
        <v>32</v>
      </c>
      <c r="AD6100" s="27">
        <v>41803</v>
      </c>
      <c r="AE6100" t="s">
        <v>1931</v>
      </c>
      <c r="AH6100">
        <v>1</v>
      </c>
      <c r="AJ6100" t="s">
        <v>20417</v>
      </c>
      <c r="AK6100" t="s">
        <v>312</v>
      </c>
      <c r="AL6100" s="27">
        <v>41803</v>
      </c>
      <c r="AM6100" t="s">
        <v>1931</v>
      </c>
      <c r="AN6100" t="s">
        <v>238</v>
      </c>
      <c r="AO6100">
        <v>10</v>
      </c>
      <c r="AP6100" t="s">
        <v>269</v>
      </c>
      <c r="AQ6100" s="27">
        <v>41415</v>
      </c>
      <c r="AR6100" t="s">
        <v>240</v>
      </c>
      <c r="AS6100">
        <v>10</v>
      </c>
      <c r="AT6100" t="s">
        <v>269</v>
      </c>
      <c r="AU6100" s="27">
        <v>41415</v>
      </c>
    </row>
    <row r="6101" spans="1:47" x14ac:dyDescent="0.2">
      <c r="A6101">
        <v>6100</v>
      </c>
      <c r="B6101" t="s">
        <v>20418</v>
      </c>
      <c r="C6101" t="s">
        <v>928</v>
      </c>
      <c r="D6101" t="s">
        <v>20419</v>
      </c>
      <c r="E6101" s="27">
        <v>41363</v>
      </c>
      <c r="F6101" t="s">
        <v>233</v>
      </c>
      <c r="G6101" s="27">
        <v>29758</v>
      </c>
      <c r="H6101">
        <v>34</v>
      </c>
      <c r="I6101" t="s">
        <v>244</v>
      </c>
      <c r="J6101" t="s">
        <v>245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-1</v>
      </c>
      <c r="Q6101" s="28">
        <v>41362.329861111109</v>
      </c>
      <c r="R6101" s="28">
        <v>41363.337500000001</v>
      </c>
      <c r="S6101" t="s">
        <v>20420</v>
      </c>
      <c r="T6101" s="27">
        <v>41362</v>
      </c>
      <c r="V6101">
        <v>1</v>
      </c>
      <c r="W6101" t="s">
        <v>32</v>
      </c>
      <c r="X6101" t="s">
        <v>2909</v>
      </c>
      <c r="Y6101">
        <v>1</v>
      </c>
      <c r="AA6101" t="s">
        <v>20421</v>
      </c>
      <c r="AB6101" t="s">
        <v>36</v>
      </c>
      <c r="AC6101">
        <v>0</v>
      </c>
      <c r="AD6101" s="27">
        <v>42010</v>
      </c>
      <c r="AE6101" t="s">
        <v>724</v>
      </c>
      <c r="AF6101" s="27">
        <v>42010</v>
      </c>
      <c r="AG6101" s="27">
        <v>42016</v>
      </c>
      <c r="AH6101">
        <v>0</v>
      </c>
      <c r="AN6101" t="s">
        <v>238</v>
      </c>
      <c r="AO6101">
        <v>1</v>
      </c>
      <c r="AP6101" t="s">
        <v>239</v>
      </c>
      <c r="AQ6101" s="27">
        <v>41363</v>
      </c>
      <c r="AR6101" t="s">
        <v>240</v>
      </c>
      <c r="AS6101">
        <v>1</v>
      </c>
      <c r="AT6101" t="s">
        <v>239</v>
      </c>
      <c r="AU6101" s="27">
        <v>41363</v>
      </c>
    </row>
    <row r="6102" spans="1:47" x14ac:dyDescent="0.2">
      <c r="A6102">
        <v>6101</v>
      </c>
      <c r="B6102" t="s">
        <v>20422</v>
      </c>
      <c r="C6102" t="s">
        <v>20423</v>
      </c>
      <c r="D6102" t="s">
        <v>20424</v>
      </c>
      <c r="E6102" s="27">
        <v>41507</v>
      </c>
      <c r="F6102" t="s">
        <v>233</v>
      </c>
      <c r="G6102" s="27">
        <v>32397</v>
      </c>
      <c r="H6102">
        <v>27</v>
      </c>
      <c r="I6102" t="s">
        <v>244</v>
      </c>
      <c r="J6102" t="s">
        <v>245</v>
      </c>
      <c r="K6102">
        <v>0</v>
      </c>
      <c r="L6102">
        <v>2</v>
      </c>
      <c r="M6102">
        <v>0</v>
      </c>
      <c r="N6102">
        <v>0</v>
      </c>
      <c r="O6102">
        <v>0</v>
      </c>
      <c r="P6102">
        <v>-1</v>
      </c>
      <c r="Q6102" s="28">
        <v>41506.433333333334</v>
      </c>
      <c r="R6102" s="28">
        <v>41507.322222222225</v>
      </c>
      <c r="S6102" t="s">
        <v>20425</v>
      </c>
      <c r="T6102" s="27">
        <v>41506</v>
      </c>
      <c r="V6102">
        <v>1</v>
      </c>
      <c r="W6102" t="s">
        <v>36</v>
      </c>
      <c r="X6102" t="s">
        <v>279</v>
      </c>
      <c r="Y6102">
        <v>0</v>
      </c>
      <c r="AB6102" t="s">
        <v>237</v>
      </c>
      <c r="AH6102">
        <v>0</v>
      </c>
      <c r="AN6102" t="s">
        <v>238</v>
      </c>
      <c r="AO6102">
        <v>2</v>
      </c>
      <c r="AP6102" t="s">
        <v>239</v>
      </c>
      <c r="AQ6102" s="27">
        <v>41507</v>
      </c>
      <c r="AR6102" t="s">
        <v>240</v>
      </c>
      <c r="AS6102">
        <v>2</v>
      </c>
      <c r="AT6102" t="s">
        <v>239</v>
      </c>
      <c r="AU6102" s="27">
        <v>41507</v>
      </c>
    </row>
    <row r="6103" spans="1:47" x14ac:dyDescent="0.2">
      <c r="A6103">
        <v>6102</v>
      </c>
      <c r="B6103" t="s">
        <v>20426</v>
      </c>
      <c r="C6103" t="s">
        <v>480</v>
      </c>
      <c r="D6103" t="s">
        <v>20427</v>
      </c>
      <c r="E6103" s="27">
        <v>41740</v>
      </c>
      <c r="F6103" t="s">
        <v>233</v>
      </c>
      <c r="G6103" s="27">
        <v>32670</v>
      </c>
      <c r="H6103">
        <v>26</v>
      </c>
      <c r="I6103" t="s">
        <v>244</v>
      </c>
      <c r="J6103" t="s">
        <v>353</v>
      </c>
      <c r="K6103">
        <v>0</v>
      </c>
      <c r="L6103">
        <v>2</v>
      </c>
      <c r="M6103">
        <v>0</v>
      </c>
      <c r="N6103">
        <v>0</v>
      </c>
      <c r="O6103">
        <v>0</v>
      </c>
      <c r="W6103" t="s">
        <v>237</v>
      </c>
      <c r="Y6103">
        <v>-1</v>
      </c>
      <c r="AB6103" t="s">
        <v>237</v>
      </c>
      <c r="AH6103">
        <v>0</v>
      </c>
      <c r="AN6103" t="s">
        <v>238</v>
      </c>
      <c r="AO6103">
        <v>3</v>
      </c>
      <c r="AP6103" t="s">
        <v>239</v>
      </c>
      <c r="AQ6103" s="27">
        <v>41740</v>
      </c>
      <c r="AR6103" t="s">
        <v>240</v>
      </c>
      <c r="AS6103">
        <v>2</v>
      </c>
      <c r="AT6103" t="s">
        <v>239</v>
      </c>
      <c r="AU6103" s="27">
        <v>41740</v>
      </c>
    </row>
    <row r="6104" spans="1:47" x14ac:dyDescent="0.2">
      <c r="A6104">
        <v>6103</v>
      </c>
      <c r="B6104" t="s">
        <v>20428</v>
      </c>
      <c r="C6104" t="s">
        <v>1147</v>
      </c>
      <c r="D6104" t="s">
        <v>14475</v>
      </c>
      <c r="E6104" s="27">
        <v>41851</v>
      </c>
      <c r="F6104" t="s">
        <v>233</v>
      </c>
      <c r="G6104" s="27">
        <v>34459</v>
      </c>
      <c r="H6104">
        <v>21</v>
      </c>
      <c r="I6104" t="s">
        <v>259</v>
      </c>
      <c r="J6104" t="s">
        <v>250</v>
      </c>
      <c r="K6104">
        <v>0</v>
      </c>
      <c r="L6104">
        <v>7</v>
      </c>
      <c r="M6104">
        <v>0</v>
      </c>
      <c r="N6104">
        <v>1</v>
      </c>
      <c r="O6104">
        <v>1</v>
      </c>
      <c r="P6104">
        <v>-414</v>
      </c>
      <c r="Q6104" s="28">
        <v>41437.07708333333</v>
      </c>
      <c r="R6104" s="28">
        <v>41438.167361111111</v>
      </c>
      <c r="S6104" t="s">
        <v>20429</v>
      </c>
      <c r="T6104" s="27">
        <v>41437</v>
      </c>
      <c r="V6104">
        <v>414</v>
      </c>
      <c r="W6104" t="s">
        <v>32</v>
      </c>
      <c r="X6104" t="s">
        <v>268</v>
      </c>
      <c r="Y6104">
        <v>1</v>
      </c>
      <c r="AA6104" t="s">
        <v>20430</v>
      </c>
      <c r="AB6104" t="s">
        <v>36</v>
      </c>
      <c r="AD6104" s="27">
        <v>42184</v>
      </c>
      <c r="AE6104" t="s">
        <v>404</v>
      </c>
      <c r="AH6104">
        <v>0</v>
      </c>
      <c r="AN6104" t="s">
        <v>238</v>
      </c>
      <c r="AO6104">
        <v>6</v>
      </c>
      <c r="AP6104" t="s">
        <v>246</v>
      </c>
      <c r="AQ6104" s="27">
        <v>41851</v>
      </c>
      <c r="AR6104" t="s">
        <v>240</v>
      </c>
      <c r="AS6104">
        <v>7</v>
      </c>
      <c r="AT6104" t="s">
        <v>246</v>
      </c>
      <c r="AU6104" s="27">
        <v>41851</v>
      </c>
    </row>
    <row r="6105" spans="1:47" x14ac:dyDescent="0.2">
      <c r="A6105">
        <v>6104</v>
      </c>
      <c r="B6105" t="s">
        <v>20431</v>
      </c>
      <c r="C6105" t="s">
        <v>20432</v>
      </c>
      <c r="D6105" t="s">
        <v>20433</v>
      </c>
      <c r="E6105" s="27">
        <v>41369</v>
      </c>
      <c r="F6105" t="s">
        <v>233</v>
      </c>
      <c r="G6105" s="27">
        <v>27161</v>
      </c>
      <c r="H6105">
        <v>41</v>
      </c>
      <c r="I6105" t="s">
        <v>244</v>
      </c>
      <c r="J6105" t="s">
        <v>250</v>
      </c>
      <c r="K6105">
        <v>0</v>
      </c>
      <c r="L6105">
        <v>1</v>
      </c>
      <c r="M6105">
        <v>0</v>
      </c>
      <c r="N6105">
        <v>0</v>
      </c>
      <c r="O6105">
        <v>0</v>
      </c>
      <c r="W6105" t="s">
        <v>237</v>
      </c>
      <c r="Y6105">
        <v>-1</v>
      </c>
      <c r="AB6105" t="s">
        <v>237</v>
      </c>
      <c r="AH6105">
        <v>0</v>
      </c>
      <c r="AN6105" t="s">
        <v>238</v>
      </c>
      <c r="AO6105">
        <v>1</v>
      </c>
      <c r="AP6105" t="s">
        <v>239</v>
      </c>
      <c r="AQ6105" s="27">
        <v>41369</v>
      </c>
      <c r="AR6105" t="s">
        <v>240</v>
      </c>
      <c r="AS6105">
        <v>1</v>
      </c>
      <c r="AT6105" t="s">
        <v>239</v>
      </c>
      <c r="AU6105" s="27">
        <v>41369</v>
      </c>
    </row>
    <row r="6106" spans="1:47" x14ac:dyDescent="0.2">
      <c r="A6106">
        <v>6105</v>
      </c>
      <c r="B6106" t="s">
        <v>4039</v>
      </c>
      <c r="C6106" t="s">
        <v>2634</v>
      </c>
      <c r="D6106" t="s">
        <v>586</v>
      </c>
      <c r="E6106" s="27">
        <v>41557</v>
      </c>
      <c r="F6106" t="s">
        <v>233</v>
      </c>
      <c r="G6106" s="27">
        <v>31860</v>
      </c>
      <c r="H6106">
        <v>29</v>
      </c>
      <c r="I6106" t="s">
        <v>244</v>
      </c>
      <c r="J6106" t="s">
        <v>250</v>
      </c>
      <c r="K6106">
        <v>0</v>
      </c>
      <c r="L6106">
        <v>2</v>
      </c>
      <c r="M6106">
        <v>0</v>
      </c>
      <c r="N6106">
        <v>0</v>
      </c>
      <c r="O6106">
        <v>4</v>
      </c>
      <c r="P6106">
        <v>-1</v>
      </c>
      <c r="Q6106" s="28">
        <v>41556.199999999997</v>
      </c>
      <c r="R6106" s="28">
        <v>41557.36041666667</v>
      </c>
      <c r="S6106" t="s">
        <v>20434</v>
      </c>
      <c r="T6106" s="27">
        <v>41556</v>
      </c>
      <c r="V6106">
        <v>1</v>
      </c>
      <c r="W6106" t="s">
        <v>32</v>
      </c>
      <c r="X6106" t="s">
        <v>348</v>
      </c>
      <c r="Y6106">
        <v>1</v>
      </c>
      <c r="AA6106" t="s">
        <v>20435</v>
      </c>
      <c r="AB6106" t="s">
        <v>32</v>
      </c>
      <c r="AC6106">
        <v>0</v>
      </c>
      <c r="AD6106" s="27">
        <v>42392</v>
      </c>
      <c r="AE6106" t="s">
        <v>3031</v>
      </c>
      <c r="AF6106" s="27">
        <v>42392</v>
      </c>
      <c r="AG6106" s="27">
        <v>42393</v>
      </c>
      <c r="AH6106">
        <v>0</v>
      </c>
      <c r="AN6106" t="s">
        <v>238</v>
      </c>
      <c r="AO6106">
        <v>2</v>
      </c>
      <c r="AP6106" t="s">
        <v>239</v>
      </c>
      <c r="AQ6106" s="27">
        <v>41557</v>
      </c>
      <c r="AR6106" t="s">
        <v>240</v>
      </c>
      <c r="AS6106">
        <v>2</v>
      </c>
      <c r="AT6106" t="s">
        <v>239</v>
      </c>
      <c r="AU6106" s="27">
        <v>41557</v>
      </c>
    </row>
    <row r="6107" spans="1:47" x14ac:dyDescent="0.2">
      <c r="A6107">
        <v>6106</v>
      </c>
      <c r="B6107" t="s">
        <v>20436</v>
      </c>
      <c r="C6107" t="s">
        <v>20437</v>
      </c>
      <c r="D6107" t="s">
        <v>357</v>
      </c>
      <c r="E6107" s="27">
        <v>41510</v>
      </c>
      <c r="F6107" t="s">
        <v>233</v>
      </c>
      <c r="G6107" s="27">
        <v>32375</v>
      </c>
      <c r="H6107">
        <v>27</v>
      </c>
      <c r="I6107" t="s">
        <v>244</v>
      </c>
      <c r="J6107" t="s">
        <v>250</v>
      </c>
      <c r="K6107">
        <v>0</v>
      </c>
      <c r="L6107">
        <v>6</v>
      </c>
      <c r="M6107">
        <v>0</v>
      </c>
      <c r="N6107">
        <v>0</v>
      </c>
      <c r="O6107">
        <v>7</v>
      </c>
      <c r="P6107">
        <v>-1</v>
      </c>
      <c r="Q6107" s="28">
        <v>41509.479166666664</v>
      </c>
      <c r="R6107" s="28">
        <v>41514.142361111109</v>
      </c>
      <c r="S6107" t="s">
        <v>20438</v>
      </c>
      <c r="T6107" s="27">
        <v>41509</v>
      </c>
      <c r="V6107">
        <v>1</v>
      </c>
      <c r="W6107" t="s">
        <v>32</v>
      </c>
      <c r="X6107" t="s">
        <v>364</v>
      </c>
      <c r="Y6107">
        <v>0</v>
      </c>
      <c r="AB6107" t="s">
        <v>237</v>
      </c>
      <c r="AH6107">
        <v>0</v>
      </c>
      <c r="AN6107" t="s">
        <v>238</v>
      </c>
      <c r="AO6107">
        <v>4</v>
      </c>
      <c r="AP6107" t="s">
        <v>239</v>
      </c>
      <c r="AQ6107" s="27">
        <v>41510</v>
      </c>
      <c r="AR6107" t="s">
        <v>240</v>
      </c>
      <c r="AS6107">
        <v>6</v>
      </c>
      <c r="AT6107" t="s">
        <v>246</v>
      </c>
      <c r="AU6107" s="27">
        <v>41510</v>
      </c>
    </row>
    <row r="6108" spans="1:47" x14ac:dyDescent="0.2">
      <c r="A6108">
        <v>6107</v>
      </c>
      <c r="B6108" t="s">
        <v>20439</v>
      </c>
      <c r="C6108" t="s">
        <v>20440</v>
      </c>
      <c r="D6108" t="s">
        <v>20441</v>
      </c>
      <c r="E6108" s="27">
        <v>41640</v>
      </c>
      <c r="F6108" t="s">
        <v>294</v>
      </c>
      <c r="G6108" s="27">
        <v>33464</v>
      </c>
      <c r="H6108">
        <v>24</v>
      </c>
      <c r="I6108" t="s">
        <v>259</v>
      </c>
      <c r="J6108" t="s">
        <v>245</v>
      </c>
      <c r="K6108">
        <v>0</v>
      </c>
      <c r="L6108">
        <v>8</v>
      </c>
      <c r="M6108">
        <v>0</v>
      </c>
      <c r="N6108">
        <v>0</v>
      </c>
      <c r="O6108">
        <v>0</v>
      </c>
      <c r="P6108">
        <v>-1</v>
      </c>
      <c r="Q6108" s="28">
        <v>41639.241666666669</v>
      </c>
      <c r="R6108" s="28">
        <v>41641.157638888886</v>
      </c>
      <c r="S6108" t="s">
        <v>20442</v>
      </c>
      <c r="T6108" s="27">
        <v>41639</v>
      </c>
      <c r="V6108">
        <v>1</v>
      </c>
      <c r="W6108" t="s">
        <v>32</v>
      </c>
      <c r="X6108" t="s">
        <v>588</v>
      </c>
      <c r="Y6108">
        <v>0</v>
      </c>
      <c r="AB6108" t="s">
        <v>237</v>
      </c>
      <c r="AH6108">
        <v>0</v>
      </c>
      <c r="AN6108" t="s">
        <v>238</v>
      </c>
      <c r="AO6108">
        <v>5</v>
      </c>
      <c r="AP6108" t="s">
        <v>246</v>
      </c>
      <c r="AQ6108" s="27">
        <v>41640</v>
      </c>
      <c r="AR6108" t="s">
        <v>240</v>
      </c>
      <c r="AS6108">
        <v>8</v>
      </c>
      <c r="AT6108" t="s">
        <v>269</v>
      </c>
      <c r="AU6108" s="27">
        <v>41640</v>
      </c>
    </row>
    <row r="6109" spans="1:47" x14ac:dyDescent="0.2">
      <c r="A6109">
        <v>6108</v>
      </c>
      <c r="B6109" t="s">
        <v>20443</v>
      </c>
      <c r="C6109" t="s">
        <v>20444</v>
      </c>
      <c r="D6109" t="s">
        <v>20445</v>
      </c>
      <c r="E6109" s="27">
        <v>41492</v>
      </c>
      <c r="F6109" t="s">
        <v>233</v>
      </c>
      <c r="G6109" s="27">
        <v>31598</v>
      </c>
      <c r="H6109">
        <v>29</v>
      </c>
      <c r="I6109" t="s">
        <v>244</v>
      </c>
      <c r="J6109" t="s">
        <v>250</v>
      </c>
      <c r="K6109">
        <v>0</v>
      </c>
      <c r="L6109">
        <v>5</v>
      </c>
      <c r="M6109">
        <v>0</v>
      </c>
      <c r="N6109">
        <v>0</v>
      </c>
      <c r="O6109">
        <v>0</v>
      </c>
      <c r="P6109">
        <v>-1</v>
      </c>
      <c r="Q6109" s="28">
        <v>41491.476388888892</v>
      </c>
      <c r="R6109" s="28">
        <v>41492.042361111111</v>
      </c>
      <c r="S6109" t="s">
        <v>20446</v>
      </c>
      <c r="T6109" s="27">
        <v>41491</v>
      </c>
      <c r="V6109">
        <v>1</v>
      </c>
      <c r="W6109" t="s">
        <v>32</v>
      </c>
      <c r="X6109" t="s">
        <v>364</v>
      </c>
      <c r="Y6109">
        <v>1</v>
      </c>
      <c r="AA6109" t="s">
        <v>20447</v>
      </c>
      <c r="AB6109" t="s">
        <v>36</v>
      </c>
      <c r="AD6109" s="27">
        <v>41798</v>
      </c>
      <c r="AE6109" t="s">
        <v>324</v>
      </c>
      <c r="AH6109">
        <v>0</v>
      </c>
      <c r="AN6109" t="s">
        <v>238</v>
      </c>
      <c r="AO6109">
        <v>4</v>
      </c>
      <c r="AP6109" t="s">
        <v>239</v>
      </c>
      <c r="AQ6109" s="27">
        <v>41492</v>
      </c>
      <c r="AR6109" t="s">
        <v>240</v>
      </c>
      <c r="AS6109">
        <v>5</v>
      </c>
      <c r="AT6109" t="s">
        <v>246</v>
      </c>
      <c r="AU6109" s="27">
        <v>41492</v>
      </c>
    </row>
    <row r="6110" spans="1:47" x14ac:dyDescent="0.2">
      <c r="A6110">
        <v>6109</v>
      </c>
      <c r="B6110" t="s">
        <v>20448</v>
      </c>
      <c r="C6110" t="s">
        <v>19662</v>
      </c>
      <c r="D6110" t="s">
        <v>3704</v>
      </c>
      <c r="E6110" s="27">
        <v>41528</v>
      </c>
      <c r="F6110" t="s">
        <v>233</v>
      </c>
      <c r="G6110" s="27">
        <v>34922</v>
      </c>
      <c r="H6110">
        <v>20</v>
      </c>
      <c r="I6110" t="s">
        <v>259</v>
      </c>
      <c r="J6110" t="s">
        <v>245</v>
      </c>
      <c r="K6110">
        <v>0</v>
      </c>
      <c r="L6110">
        <v>3</v>
      </c>
      <c r="M6110">
        <v>0</v>
      </c>
      <c r="N6110">
        <v>0</v>
      </c>
      <c r="O6110">
        <v>0</v>
      </c>
      <c r="P6110">
        <v>-1</v>
      </c>
      <c r="Q6110" s="28">
        <v>41527.434027777781</v>
      </c>
      <c r="R6110" s="28">
        <v>41528.070833333331</v>
      </c>
      <c r="S6110" t="s">
        <v>20449</v>
      </c>
      <c r="T6110" s="27">
        <v>41527</v>
      </c>
      <c r="V6110">
        <v>1</v>
      </c>
      <c r="W6110" t="s">
        <v>32</v>
      </c>
      <c r="X6110" t="s">
        <v>801</v>
      </c>
      <c r="Y6110">
        <v>0</v>
      </c>
      <c r="AB6110" t="s">
        <v>237</v>
      </c>
      <c r="AH6110">
        <v>0</v>
      </c>
      <c r="AN6110" t="s">
        <v>238</v>
      </c>
      <c r="AO6110">
        <v>6</v>
      </c>
      <c r="AP6110" t="s">
        <v>246</v>
      </c>
      <c r="AQ6110" s="27">
        <v>41528</v>
      </c>
      <c r="AR6110" t="s">
        <v>240</v>
      </c>
      <c r="AS6110">
        <v>3</v>
      </c>
      <c r="AT6110" t="s">
        <v>239</v>
      </c>
      <c r="AU6110" s="27">
        <v>41528</v>
      </c>
    </row>
    <row r="6111" spans="1:47" x14ac:dyDescent="0.2">
      <c r="A6111">
        <v>6110</v>
      </c>
      <c r="B6111" t="s">
        <v>20450</v>
      </c>
      <c r="C6111" t="s">
        <v>8440</v>
      </c>
      <c r="D6111" t="s">
        <v>20451</v>
      </c>
      <c r="E6111" s="27">
        <v>41600</v>
      </c>
      <c r="F6111" t="s">
        <v>294</v>
      </c>
      <c r="G6111" s="27">
        <v>33803</v>
      </c>
      <c r="H6111">
        <v>23</v>
      </c>
      <c r="I6111" t="s">
        <v>259</v>
      </c>
      <c r="J6111" t="s">
        <v>245</v>
      </c>
      <c r="K6111">
        <v>0</v>
      </c>
      <c r="L6111">
        <v>3</v>
      </c>
      <c r="M6111">
        <v>0</v>
      </c>
      <c r="N6111">
        <v>0</v>
      </c>
      <c r="O6111">
        <v>0</v>
      </c>
      <c r="P6111">
        <v>-1</v>
      </c>
      <c r="Q6111" s="28">
        <v>41599.122916666667</v>
      </c>
      <c r="R6111" s="28">
        <v>41599.401388888888</v>
      </c>
      <c r="S6111" t="s">
        <v>20452</v>
      </c>
      <c r="T6111" s="27">
        <v>41599</v>
      </c>
      <c r="V6111">
        <v>1</v>
      </c>
      <c r="W6111" t="s">
        <v>32</v>
      </c>
      <c r="X6111" t="s">
        <v>261</v>
      </c>
      <c r="Y6111">
        <v>0</v>
      </c>
      <c r="AB6111" t="s">
        <v>237</v>
      </c>
      <c r="AH6111">
        <v>0</v>
      </c>
      <c r="AN6111" t="s">
        <v>238</v>
      </c>
      <c r="AO6111">
        <v>3</v>
      </c>
      <c r="AP6111" t="s">
        <v>239</v>
      </c>
      <c r="AQ6111" s="27">
        <v>41600</v>
      </c>
      <c r="AR6111" t="s">
        <v>240</v>
      </c>
      <c r="AS6111">
        <v>3</v>
      </c>
      <c r="AT6111" t="s">
        <v>239</v>
      </c>
      <c r="AU6111" s="27">
        <v>41600</v>
      </c>
    </row>
    <row r="6112" spans="1:47" x14ac:dyDescent="0.2">
      <c r="A6112">
        <v>6111</v>
      </c>
      <c r="B6112" t="s">
        <v>20453</v>
      </c>
      <c r="C6112" t="s">
        <v>2755</v>
      </c>
      <c r="D6112" t="s">
        <v>20454</v>
      </c>
      <c r="E6112" s="27">
        <v>41276</v>
      </c>
      <c r="F6112" t="s">
        <v>294</v>
      </c>
      <c r="G6112" s="27">
        <v>24773</v>
      </c>
      <c r="H6112">
        <v>48</v>
      </c>
      <c r="I6112" t="s">
        <v>234</v>
      </c>
      <c r="J6112" t="s">
        <v>250</v>
      </c>
      <c r="K6112">
        <v>0</v>
      </c>
      <c r="L6112">
        <v>1</v>
      </c>
      <c r="M6112">
        <v>0</v>
      </c>
      <c r="N6112">
        <v>0</v>
      </c>
      <c r="O6112">
        <v>0</v>
      </c>
      <c r="P6112">
        <v>0</v>
      </c>
      <c r="Q6112" s="28">
        <v>41276.117361111108</v>
      </c>
      <c r="R6112" s="28">
        <v>41276.302777777775</v>
      </c>
      <c r="S6112" t="s">
        <v>20455</v>
      </c>
      <c r="T6112" s="27">
        <v>41276</v>
      </c>
      <c r="V6112">
        <v>0</v>
      </c>
      <c r="W6112" t="s">
        <v>36</v>
      </c>
      <c r="X6112" t="s">
        <v>780</v>
      </c>
      <c r="Y6112">
        <v>0</v>
      </c>
      <c r="AB6112" t="s">
        <v>237</v>
      </c>
      <c r="AH6112">
        <v>0</v>
      </c>
      <c r="AN6112" t="s">
        <v>238</v>
      </c>
      <c r="AO6112">
        <v>1</v>
      </c>
      <c r="AP6112" t="s">
        <v>239</v>
      </c>
      <c r="AQ6112" s="27">
        <v>41276</v>
      </c>
      <c r="AR6112" t="s">
        <v>240</v>
      </c>
      <c r="AS6112">
        <v>1</v>
      </c>
      <c r="AT6112" t="s">
        <v>239</v>
      </c>
      <c r="AU6112" s="27">
        <v>41276</v>
      </c>
    </row>
    <row r="6113" spans="1:47" x14ac:dyDescent="0.2">
      <c r="A6113">
        <v>6112</v>
      </c>
      <c r="B6113" t="s">
        <v>20456</v>
      </c>
      <c r="C6113" t="s">
        <v>20457</v>
      </c>
      <c r="D6113" t="s">
        <v>830</v>
      </c>
      <c r="E6113" s="27">
        <v>41645</v>
      </c>
      <c r="F6113" t="s">
        <v>233</v>
      </c>
      <c r="G6113" s="27">
        <v>29761</v>
      </c>
      <c r="H6113">
        <v>34</v>
      </c>
      <c r="I6113" t="s">
        <v>244</v>
      </c>
      <c r="J6113" t="s">
        <v>250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 s="28">
        <v>41645.156944444447</v>
      </c>
      <c r="R6113" s="28">
        <v>41645.350694444445</v>
      </c>
      <c r="S6113" t="s">
        <v>20458</v>
      </c>
      <c r="T6113" s="27">
        <v>41645</v>
      </c>
      <c r="V6113">
        <v>0</v>
      </c>
      <c r="W6113" t="s">
        <v>36</v>
      </c>
      <c r="X6113" t="s">
        <v>263</v>
      </c>
      <c r="Y6113">
        <v>1</v>
      </c>
      <c r="AA6113" t="s">
        <v>20459</v>
      </c>
      <c r="AB6113" t="s">
        <v>36</v>
      </c>
      <c r="AD6113" s="27">
        <v>42340</v>
      </c>
      <c r="AE6113" t="s">
        <v>422</v>
      </c>
      <c r="AH6113">
        <v>0</v>
      </c>
      <c r="AN6113" t="s">
        <v>238</v>
      </c>
      <c r="AO6113">
        <v>1</v>
      </c>
      <c r="AP6113" t="s">
        <v>239</v>
      </c>
      <c r="AQ6113" s="27">
        <v>41645</v>
      </c>
      <c r="AR6113" t="s">
        <v>240</v>
      </c>
      <c r="AS6113">
        <v>1</v>
      </c>
      <c r="AT6113" t="s">
        <v>239</v>
      </c>
      <c r="AU6113" s="27">
        <v>41645</v>
      </c>
    </row>
    <row r="6114" spans="1:47" x14ac:dyDescent="0.2">
      <c r="A6114">
        <v>6113</v>
      </c>
      <c r="B6114" t="s">
        <v>20460</v>
      </c>
      <c r="C6114" t="s">
        <v>6309</v>
      </c>
      <c r="D6114" t="s">
        <v>3089</v>
      </c>
      <c r="E6114" s="27">
        <v>41323</v>
      </c>
      <c r="F6114" t="s">
        <v>233</v>
      </c>
      <c r="G6114" s="27">
        <v>25485</v>
      </c>
      <c r="H6114">
        <v>46</v>
      </c>
      <c r="I6114" t="s">
        <v>234</v>
      </c>
      <c r="J6114" t="s">
        <v>250</v>
      </c>
      <c r="K6114">
        <v>0</v>
      </c>
      <c r="L6114">
        <v>6</v>
      </c>
      <c r="M6114">
        <v>0</v>
      </c>
      <c r="N6114">
        <v>0</v>
      </c>
      <c r="O6114">
        <v>1</v>
      </c>
      <c r="P6114">
        <v>-1</v>
      </c>
      <c r="Q6114" s="28">
        <v>41322.270833333336</v>
      </c>
      <c r="R6114" s="28">
        <v>41323.272222222222</v>
      </c>
      <c r="S6114" t="s">
        <v>20461</v>
      </c>
      <c r="T6114" s="27">
        <v>41322</v>
      </c>
      <c r="V6114">
        <v>1</v>
      </c>
      <c r="W6114" t="s">
        <v>36</v>
      </c>
      <c r="X6114" t="s">
        <v>279</v>
      </c>
      <c r="Y6114">
        <v>1</v>
      </c>
      <c r="AA6114" t="s">
        <v>20462</v>
      </c>
      <c r="AB6114" t="s">
        <v>36</v>
      </c>
      <c r="AC6114">
        <v>86</v>
      </c>
      <c r="AD6114" s="27">
        <v>41795</v>
      </c>
      <c r="AE6114" t="s">
        <v>392</v>
      </c>
      <c r="AF6114" s="27">
        <v>41881</v>
      </c>
      <c r="AG6114" s="27">
        <v>41881</v>
      </c>
      <c r="AH6114">
        <v>0</v>
      </c>
      <c r="AN6114" t="s">
        <v>238</v>
      </c>
      <c r="AO6114">
        <v>4</v>
      </c>
      <c r="AP6114" t="s">
        <v>239</v>
      </c>
      <c r="AQ6114" s="27">
        <v>41323</v>
      </c>
      <c r="AR6114" t="s">
        <v>240</v>
      </c>
      <c r="AS6114">
        <v>6</v>
      </c>
      <c r="AT6114" t="s">
        <v>246</v>
      </c>
      <c r="AU6114" s="27">
        <v>41323</v>
      </c>
    </row>
    <row r="6115" spans="1:47" x14ac:dyDescent="0.2">
      <c r="A6115">
        <v>6114</v>
      </c>
      <c r="B6115" t="s">
        <v>20463</v>
      </c>
      <c r="C6115" t="s">
        <v>7091</v>
      </c>
      <c r="D6115" t="s">
        <v>1535</v>
      </c>
      <c r="E6115" s="27">
        <v>41507</v>
      </c>
      <c r="F6115" t="s">
        <v>294</v>
      </c>
      <c r="G6115" s="27">
        <v>27334</v>
      </c>
      <c r="H6115">
        <v>41</v>
      </c>
      <c r="I6115" t="s">
        <v>244</v>
      </c>
      <c r="J6115" t="s">
        <v>245</v>
      </c>
      <c r="K6115">
        <v>0</v>
      </c>
      <c r="L6115">
        <v>5</v>
      </c>
      <c r="M6115">
        <v>0</v>
      </c>
      <c r="N6115">
        <v>0</v>
      </c>
      <c r="O6115">
        <v>3</v>
      </c>
      <c r="P6115">
        <v>-1</v>
      </c>
      <c r="Q6115" s="28">
        <v>41506.268750000003</v>
      </c>
      <c r="R6115" s="28">
        <v>41507.388194444444</v>
      </c>
      <c r="S6115" t="s">
        <v>20464</v>
      </c>
      <c r="T6115" s="27">
        <v>41506</v>
      </c>
      <c r="V6115">
        <v>1</v>
      </c>
      <c r="W6115" t="s">
        <v>32</v>
      </c>
      <c r="X6115" t="s">
        <v>364</v>
      </c>
      <c r="Y6115">
        <v>0</v>
      </c>
      <c r="AB6115" t="s">
        <v>237</v>
      </c>
      <c r="AH6115">
        <v>0</v>
      </c>
      <c r="AN6115" t="s">
        <v>238</v>
      </c>
      <c r="AO6115">
        <v>2</v>
      </c>
      <c r="AP6115" t="s">
        <v>239</v>
      </c>
      <c r="AQ6115" s="27">
        <v>41507</v>
      </c>
      <c r="AR6115" t="s">
        <v>240</v>
      </c>
      <c r="AS6115">
        <v>5</v>
      </c>
      <c r="AT6115" t="s">
        <v>246</v>
      </c>
      <c r="AU6115" s="27">
        <v>41507</v>
      </c>
    </row>
    <row r="6116" spans="1:47" x14ac:dyDescent="0.2">
      <c r="A6116">
        <v>6115</v>
      </c>
      <c r="B6116" t="s">
        <v>20465</v>
      </c>
      <c r="C6116" t="s">
        <v>2056</v>
      </c>
      <c r="D6116" t="s">
        <v>20466</v>
      </c>
      <c r="E6116" s="27">
        <v>41897</v>
      </c>
      <c r="F6116" t="s">
        <v>233</v>
      </c>
      <c r="G6116" s="27">
        <v>26062</v>
      </c>
      <c r="H6116">
        <v>44</v>
      </c>
      <c r="I6116" t="s">
        <v>244</v>
      </c>
      <c r="J6116" t="s">
        <v>245</v>
      </c>
      <c r="K6116">
        <v>0</v>
      </c>
      <c r="L6116">
        <v>1</v>
      </c>
      <c r="M6116">
        <v>0</v>
      </c>
      <c r="N6116">
        <v>0</v>
      </c>
      <c r="O6116">
        <v>0</v>
      </c>
      <c r="P6116">
        <v>-1</v>
      </c>
      <c r="Q6116" s="28">
        <v>41896.386805555558</v>
      </c>
      <c r="R6116" s="28">
        <v>41897.051388888889</v>
      </c>
      <c r="S6116" t="s">
        <v>20467</v>
      </c>
      <c r="T6116" s="27">
        <v>41896</v>
      </c>
      <c r="V6116">
        <v>1</v>
      </c>
      <c r="W6116" t="s">
        <v>36</v>
      </c>
      <c r="X6116" t="s">
        <v>780</v>
      </c>
      <c r="Y6116">
        <v>0</v>
      </c>
      <c r="AB6116" t="s">
        <v>237</v>
      </c>
      <c r="AH6116">
        <v>0</v>
      </c>
      <c r="AN6116" t="s">
        <v>238</v>
      </c>
      <c r="AO6116">
        <v>1</v>
      </c>
      <c r="AP6116" t="s">
        <v>239</v>
      </c>
      <c r="AQ6116" s="27">
        <v>41897</v>
      </c>
      <c r="AR6116" t="s">
        <v>240</v>
      </c>
      <c r="AS6116">
        <v>1</v>
      </c>
      <c r="AT6116" t="s">
        <v>239</v>
      </c>
      <c r="AU6116" s="27">
        <v>41897</v>
      </c>
    </row>
    <row r="6117" spans="1:47" x14ac:dyDescent="0.2">
      <c r="A6117">
        <v>6116</v>
      </c>
      <c r="B6117" t="s">
        <v>20468</v>
      </c>
      <c r="C6117" t="s">
        <v>20469</v>
      </c>
      <c r="D6117" t="s">
        <v>689</v>
      </c>
      <c r="E6117" s="27">
        <v>41488</v>
      </c>
      <c r="F6117" t="s">
        <v>233</v>
      </c>
      <c r="G6117" s="27">
        <v>32920</v>
      </c>
      <c r="H6117">
        <v>26</v>
      </c>
      <c r="I6117" t="s">
        <v>244</v>
      </c>
      <c r="J6117" t="s">
        <v>250</v>
      </c>
      <c r="K6117">
        <v>0</v>
      </c>
      <c r="L6117">
        <v>6</v>
      </c>
      <c r="M6117">
        <v>0</v>
      </c>
      <c r="N6117">
        <v>0</v>
      </c>
      <c r="O6117">
        <v>3</v>
      </c>
      <c r="P6117">
        <v>-1</v>
      </c>
      <c r="Q6117" s="28">
        <v>41487.388194444444</v>
      </c>
      <c r="R6117" s="28">
        <v>41488.361805555556</v>
      </c>
      <c r="S6117" t="s">
        <v>20470</v>
      </c>
      <c r="T6117" s="27">
        <v>41487</v>
      </c>
      <c r="V6117">
        <v>1</v>
      </c>
      <c r="W6117" t="s">
        <v>32</v>
      </c>
      <c r="X6117" t="s">
        <v>20471</v>
      </c>
      <c r="Y6117">
        <v>1</v>
      </c>
      <c r="AA6117" t="s">
        <v>20472</v>
      </c>
      <c r="AB6117" t="s">
        <v>36</v>
      </c>
      <c r="AC6117">
        <v>3</v>
      </c>
      <c r="AD6117" s="27">
        <v>41523</v>
      </c>
      <c r="AE6117" t="s">
        <v>324</v>
      </c>
      <c r="AF6117" s="27">
        <v>41526</v>
      </c>
      <c r="AG6117" s="27">
        <v>41528</v>
      </c>
      <c r="AH6117">
        <v>0</v>
      </c>
      <c r="AN6117" t="s">
        <v>238</v>
      </c>
      <c r="AO6117">
        <v>4</v>
      </c>
      <c r="AP6117" t="s">
        <v>239</v>
      </c>
      <c r="AQ6117" s="27">
        <v>41488</v>
      </c>
      <c r="AR6117" t="s">
        <v>240</v>
      </c>
      <c r="AS6117">
        <v>6</v>
      </c>
      <c r="AT6117" t="s">
        <v>246</v>
      </c>
      <c r="AU6117" s="27">
        <v>41488</v>
      </c>
    </row>
    <row r="6118" spans="1:47" x14ac:dyDescent="0.2">
      <c r="A6118">
        <v>6117</v>
      </c>
      <c r="B6118" t="s">
        <v>20473</v>
      </c>
      <c r="C6118" t="s">
        <v>3072</v>
      </c>
      <c r="D6118" t="s">
        <v>1692</v>
      </c>
      <c r="E6118" s="27">
        <v>41604</v>
      </c>
      <c r="F6118" t="s">
        <v>233</v>
      </c>
      <c r="G6118" s="27">
        <v>28825</v>
      </c>
      <c r="H6118">
        <v>37</v>
      </c>
      <c r="I6118" t="s">
        <v>244</v>
      </c>
      <c r="J6118" t="s">
        <v>250</v>
      </c>
      <c r="K6118">
        <v>0</v>
      </c>
      <c r="L6118">
        <v>8</v>
      </c>
      <c r="M6118">
        <v>0</v>
      </c>
      <c r="N6118">
        <v>0</v>
      </c>
      <c r="O6118">
        <v>11</v>
      </c>
      <c r="P6118">
        <v>-1</v>
      </c>
      <c r="Q6118" s="28">
        <v>41603.209027777775</v>
      </c>
      <c r="R6118" s="28">
        <v>41604.48541666667</v>
      </c>
      <c r="S6118" t="s">
        <v>20474</v>
      </c>
      <c r="T6118" s="27">
        <v>41603</v>
      </c>
      <c r="V6118">
        <v>1</v>
      </c>
      <c r="W6118" t="s">
        <v>32</v>
      </c>
      <c r="X6118" t="s">
        <v>348</v>
      </c>
      <c r="Y6118">
        <v>1</v>
      </c>
      <c r="AA6118" t="s">
        <v>20475</v>
      </c>
      <c r="AB6118" t="s">
        <v>36</v>
      </c>
      <c r="AC6118">
        <v>0</v>
      </c>
      <c r="AD6118" s="27">
        <v>41907</v>
      </c>
      <c r="AE6118" t="s">
        <v>681</v>
      </c>
      <c r="AF6118" s="27">
        <v>41907</v>
      </c>
      <c r="AG6118" s="27">
        <v>41933</v>
      </c>
      <c r="AH6118">
        <v>0</v>
      </c>
      <c r="AN6118" t="s">
        <v>238</v>
      </c>
      <c r="AO6118">
        <v>6</v>
      </c>
      <c r="AP6118" t="s">
        <v>246</v>
      </c>
      <c r="AQ6118" s="27">
        <v>41604</v>
      </c>
      <c r="AR6118" t="s">
        <v>240</v>
      </c>
      <c r="AS6118">
        <v>8</v>
      </c>
      <c r="AT6118" t="s">
        <v>269</v>
      </c>
      <c r="AU6118" s="27">
        <v>41604</v>
      </c>
    </row>
    <row r="6119" spans="1:47" x14ac:dyDescent="0.2">
      <c r="A6119">
        <v>6118</v>
      </c>
      <c r="B6119" t="s">
        <v>20476</v>
      </c>
      <c r="C6119" t="s">
        <v>16381</v>
      </c>
      <c r="D6119" t="s">
        <v>20477</v>
      </c>
      <c r="E6119" s="27">
        <v>41656</v>
      </c>
      <c r="F6119" t="s">
        <v>294</v>
      </c>
      <c r="G6119" s="27">
        <v>22535</v>
      </c>
      <c r="H6119">
        <v>54</v>
      </c>
      <c r="I6119" t="s">
        <v>234</v>
      </c>
      <c r="J6119" t="s">
        <v>245</v>
      </c>
      <c r="K6119">
        <v>0</v>
      </c>
      <c r="L6119">
        <v>5</v>
      </c>
      <c r="M6119">
        <v>0</v>
      </c>
      <c r="N6119">
        <v>0</v>
      </c>
      <c r="O6119">
        <v>7</v>
      </c>
      <c r="P6119">
        <v>-98</v>
      </c>
      <c r="Q6119" s="28">
        <v>41558.422222222223</v>
      </c>
      <c r="R6119" s="28">
        <v>41578.513194444444</v>
      </c>
      <c r="S6119" t="s">
        <v>20478</v>
      </c>
      <c r="U6119" s="27">
        <v>41558</v>
      </c>
      <c r="V6119">
        <v>98</v>
      </c>
      <c r="W6119" t="s">
        <v>32</v>
      </c>
      <c r="X6119" t="s">
        <v>274</v>
      </c>
      <c r="Y6119">
        <v>0</v>
      </c>
      <c r="AB6119" t="s">
        <v>237</v>
      </c>
      <c r="AH6119">
        <v>0</v>
      </c>
      <c r="AN6119" t="s">
        <v>238</v>
      </c>
      <c r="AO6119">
        <v>2</v>
      </c>
      <c r="AP6119" t="s">
        <v>239</v>
      </c>
      <c r="AQ6119" s="27">
        <v>41656</v>
      </c>
      <c r="AR6119" t="s">
        <v>240</v>
      </c>
      <c r="AS6119">
        <v>5</v>
      </c>
      <c r="AT6119" t="s">
        <v>246</v>
      </c>
      <c r="AU6119" s="27">
        <v>41656</v>
      </c>
    </row>
    <row r="6120" spans="1:47" x14ac:dyDescent="0.2">
      <c r="A6120">
        <v>6119</v>
      </c>
      <c r="B6120" t="s">
        <v>20479</v>
      </c>
      <c r="C6120" t="s">
        <v>20480</v>
      </c>
      <c r="D6120" t="s">
        <v>2846</v>
      </c>
      <c r="E6120" s="27">
        <v>41373</v>
      </c>
      <c r="F6120" t="s">
        <v>294</v>
      </c>
      <c r="G6120" s="27">
        <v>33056</v>
      </c>
      <c r="H6120">
        <v>25</v>
      </c>
      <c r="I6120" t="s">
        <v>244</v>
      </c>
      <c r="J6120" t="s">
        <v>250</v>
      </c>
      <c r="K6120">
        <v>0</v>
      </c>
      <c r="L6120">
        <v>10</v>
      </c>
      <c r="M6120">
        <v>0</v>
      </c>
      <c r="N6120">
        <v>0</v>
      </c>
      <c r="O6120">
        <v>5</v>
      </c>
      <c r="S6120" t="s">
        <v>20481</v>
      </c>
      <c r="T6120" s="27">
        <v>40984</v>
      </c>
      <c r="V6120">
        <v>389</v>
      </c>
      <c r="W6120" t="s">
        <v>36</v>
      </c>
      <c r="X6120" t="s">
        <v>5365</v>
      </c>
      <c r="Y6120">
        <v>0</v>
      </c>
      <c r="AB6120" t="s">
        <v>237</v>
      </c>
      <c r="AH6120">
        <v>0</v>
      </c>
      <c r="AN6120" t="s">
        <v>238</v>
      </c>
      <c r="AO6120">
        <v>9</v>
      </c>
      <c r="AP6120" t="s">
        <v>269</v>
      </c>
      <c r="AQ6120" s="27">
        <v>41373</v>
      </c>
      <c r="AR6120" t="s">
        <v>240</v>
      </c>
      <c r="AS6120">
        <v>10</v>
      </c>
      <c r="AT6120" t="s">
        <v>269</v>
      </c>
      <c r="AU6120" s="27">
        <v>41373</v>
      </c>
    </row>
    <row r="6121" spans="1:47" x14ac:dyDescent="0.2">
      <c r="A6121">
        <v>6120</v>
      </c>
      <c r="B6121" t="s">
        <v>20482</v>
      </c>
      <c r="C6121" t="s">
        <v>400</v>
      </c>
      <c r="D6121" t="s">
        <v>2834</v>
      </c>
      <c r="E6121" s="27">
        <v>41935</v>
      </c>
      <c r="F6121" t="s">
        <v>233</v>
      </c>
      <c r="G6121" s="27">
        <v>32413</v>
      </c>
      <c r="H6121">
        <v>27</v>
      </c>
      <c r="I6121" t="s">
        <v>244</v>
      </c>
      <c r="J6121" t="s">
        <v>250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  <c r="Q6121" s="28">
        <v>41935.538194444445</v>
      </c>
      <c r="R6121" s="28">
        <v>41935.425694444442</v>
      </c>
      <c r="S6121" t="s">
        <v>20483</v>
      </c>
      <c r="T6121" s="27">
        <v>41934</v>
      </c>
      <c r="V6121">
        <v>1</v>
      </c>
      <c r="W6121" t="s">
        <v>32</v>
      </c>
      <c r="X6121" t="s">
        <v>359</v>
      </c>
      <c r="Y6121">
        <v>0</v>
      </c>
      <c r="AB6121" t="s">
        <v>237</v>
      </c>
      <c r="AH6121">
        <v>0</v>
      </c>
      <c r="AN6121" t="s">
        <v>238</v>
      </c>
      <c r="AO6121">
        <v>2</v>
      </c>
      <c r="AP6121" t="s">
        <v>239</v>
      </c>
      <c r="AQ6121" s="27">
        <v>41935</v>
      </c>
      <c r="AR6121" t="s">
        <v>240</v>
      </c>
      <c r="AS6121">
        <v>1</v>
      </c>
      <c r="AT6121" t="s">
        <v>239</v>
      </c>
      <c r="AU6121" s="27">
        <v>41935</v>
      </c>
    </row>
    <row r="6122" spans="1:47" x14ac:dyDescent="0.2">
      <c r="A6122">
        <v>6121</v>
      </c>
      <c r="B6122" t="s">
        <v>20484</v>
      </c>
      <c r="C6122" t="s">
        <v>345</v>
      </c>
      <c r="D6122" t="s">
        <v>20485</v>
      </c>
      <c r="E6122" s="27">
        <v>41504</v>
      </c>
      <c r="F6122" t="s">
        <v>233</v>
      </c>
      <c r="G6122" s="27">
        <v>27395</v>
      </c>
      <c r="H6122">
        <v>41</v>
      </c>
      <c r="I6122" t="s">
        <v>244</v>
      </c>
      <c r="J6122" t="s">
        <v>245</v>
      </c>
      <c r="K6122">
        <v>0</v>
      </c>
      <c r="L6122">
        <v>3</v>
      </c>
      <c r="M6122">
        <v>0</v>
      </c>
      <c r="N6122">
        <v>0</v>
      </c>
      <c r="O6122">
        <v>0</v>
      </c>
      <c r="W6122" t="s">
        <v>237</v>
      </c>
      <c r="Y6122">
        <v>-1</v>
      </c>
      <c r="AB6122" t="s">
        <v>237</v>
      </c>
      <c r="AH6122">
        <v>0</v>
      </c>
      <c r="AN6122" t="s">
        <v>238</v>
      </c>
      <c r="AO6122">
        <v>2</v>
      </c>
      <c r="AP6122" t="s">
        <v>239</v>
      </c>
      <c r="AQ6122" s="27">
        <v>41504</v>
      </c>
      <c r="AR6122" t="s">
        <v>240</v>
      </c>
      <c r="AS6122">
        <v>3</v>
      </c>
      <c r="AT6122" t="s">
        <v>239</v>
      </c>
      <c r="AU6122" s="27">
        <v>41504</v>
      </c>
    </row>
    <row r="6123" spans="1:47" x14ac:dyDescent="0.2">
      <c r="A6123">
        <v>6122</v>
      </c>
      <c r="B6123" t="s">
        <v>20486</v>
      </c>
      <c r="C6123" t="s">
        <v>2670</v>
      </c>
      <c r="D6123" t="s">
        <v>3497</v>
      </c>
      <c r="E6123" s="27">
        <v>41900</v>
      </c>
      <c r="F6123" t="s">
        <v>233</v>
      </c>
      <c r="G6123" s="27">
        <v>34451</v>
      </c>
      <c r="H6123">
        <v>21</v>
      </c>
      <c r="I6123" t="s">
        <v>259</v>
      </c>
      <c r="J6123" t="s">
        <v>250</v>
      </c>
      <c r="K6123">
        <v>0</v>
      </c>
      <c r="L6123">
        <v>6</v>
      </c>
      <c r="M6123">
        <v>0</v>
      </c>
      <c r="N6123">
        <v>0</v>
      </c>
      <c r="O6123">
        <v>1</v>
      </c>
      <c r="P6123">
        <v>-1</v>
      </c>
      <c r="Q6123" s="28">
        <v>41899.13958333333</v>
      </c>
      <c r="R6123" s="28">
        <v>41932.397916666669</v>
      </c>
      <c r="S6123" t="s">
        <v>20487</v>
      </c>
      <c r="T6123" s="27">
        <v>41899</v>
      </c>
      <c r="V6123">
        <v>1</v>
      </c>
      <c r="W6123" t="s">
        <v>32</v>
      </c>
      <c r="X6123" t="s">
        <v>555</v>
      </c>
      <c r="Y6123">
        <v>0</v>
      </c>
      <c r="AB6123" t="s">
        <v>237</v>
      </c>
      <c r="AH6123">
        <v>0</v>
      </c>
      <c r="AN6123" t="s">
        <v>238</v>
      </c>
      <c r="AO6123">
        <v>5</v>
      </c>
      <c r="AP6123" t="s">
        <v>246</v>
      </c>
      <c r="AQ6123" s="27">
        <v>41900</v>
      </c>
      <c r="AR6123" t="s">
        <v>240</v>
      </c>
      <c r="AS6123">
        <v>6</v>
      </c>
      <c r="AT6123" t="s">
        <v>246</v>
      </c>
      <c r="AU6123" s="27">
        <v>41900</v>
      </c>
    </row>
    <row r="6124" spans="1:47" x14ac:dyDescent="0.2">
      <c r="A6124">
        <v>6123</v>
      </c>
      <c r="B6124" t="s">
        <v>20488</v>
      </c>
      <c r="C6124" t="s">
        <v>16001</v>
      </c>
      <c r="D6124" t="s">
        <v>20489</v>
      </c>
      <c r="E6124" s="27">
        <v>41628</v>
      </c>
      <c r="F6124" t="s">
        <v>294</v>
      </c>
      <c r="G6124" s="27">
        <v>34396</v>
      </c>
      <c r="H6124">
        <v>22</v>
      </c>
      <c r="I6124" t="s">
        <v>259</v>
      </c>
      <c r="J6124" t="s">
        <v>245</v>
      </c>
      <c r="K6124">
        <v>0</v>
      </c>
      <c r="L6124">
        <v>3</v>
      </c>
      <c r="M6124">
        <v>0</v>
      </c>
      <c r="N6124">
        <v>0</v>
      </c>
      <c r="O6124">
        <v>2</v>
      </c>
      <c r="P6124">
        <v>-1</v>
      </c>
      <c r="Q6124" s="28">
        <v>41627.367361111108</v>
      </c>
      <c r="R6124" s="28">
        <v>41628.327777777777</v>
      </c>
      <c r="S6124" t="s">
        <v>20490</v>
      </c>
      <c r="U6124" s="27">
        <v>41627</v>
      </c>
      <c r="V6124">
        <v>1</v>
      </c>
      <c r="W6124" t="s">
        <v>32</v>
      </c>
      <c r="X6124" t="s">
        <v>274</v>
      </c>
      <c r="Y6124">
        <v>0</v>
      </c>
      <c r="AB6124" t="s">
        <v>237</v>
      </c>
      <c r="AH6124">
        <v>0</v>
      </c>
      <c r="AN6124" t="s">
        <v>238</v>
      </c>
      <c r="AO6124">
        <v>4</v>
      </c>
      <c r="AP6124" t="s">
        <v>239</v>
      </c>
      <c r="AQ6124" s="27">
        <v>41628</v>
      </c>
      <c r="AR6124" t="s">
        <v>240</v>
      </c>
      <c r="AS6124">
        <v>3</v>
      </c>
      <c r="AT6124" t="s">
        <v>239</v>
      </c>
      <c r="AU6124" s="27">
        <v>41628</v>
      </c>
    </row>
    <row r="6125" spans="1:47" x14ac:dyDescent="0.2">
      <c r="A6125">
        <v>6124</v>
      </c>
      <c r="B6125" t="s">
        <v>20491</v>
      </c>
      <c r="C6125" t="s">
        <v>20492</v>
      </c>
      <c r="D6125" t="s">
        <v>7471</v>
      </c>
      <c r="E6125" s="27">
        <v>41854</v>
      </c>
      <c r="F6125" t="s">
        <v>233</v>
      </c>
      <c r="G6125" s="27">
        <v>32456</v>
      </c>
      <c r="H6125">
        <v>27</v>
      </c>
      <c r="I6125" t="s">
        <v>244</v>
      </c>
      <c r="J6125" t="s">
        <v>353</v>
      </c>
      <c r="K6125">
        <v>0</v>
      </c>
      <c r="L6125">
        <v>5</v>
      </c>
      <c r="M6125">
        <v>0</v>
      </c>
      <c r="N6125">
        <v>0</v>
      </c>
      <c r="O6125">
        <v>1</v>
      </c>
      <c r="P6125">
        <v>-1</v>
      </c>
      <c r="Q6125" s="28">
        <v>41853.488194444442</v>
      </c>
      <c r="R6125" s="28">
        <v>41855.366666666669</v>
      </c>
      <c r="S6125" t="s">
        <v>20493</v>
      </c>
      <c r="T6125" s="27">
        <v>41853</v>
      </c>
      <c r="V6125">
        <v>1</v>
      </c>
      <c r="W6125" t="s">
        <v>36</v>
      </c>
      <c r="X6125" t="s">
        <v>422</v>
      </c>
      <c r="Y6125">
        <v>0</v>
      </c>
      <c r="AB6125" t="s">
        <v>237</v>
      </c>
      <c r="AH6125">
        <v>0</v>
      </c>
      <c r="AN6125" t="s">
        <v>238</v>
      </c>
      <c r="AO6125">
        <v>3</v>
      </c>
      <c r="AP6125" t="s">
        <v>239</v>
      </c>
      <c r="AQ6125" s="27">
        <v>41854</v>
      </c>
      <c r="AR6125" t="s">
        <v>240</v>
      </c>
      <c r="AS6125">
        <v>5</v>
      </c>
      <c r="AT6125" t="s">
        <v>246</v>
      </c>
      <c r="AU6125" s="27">
        <v>41854</v>
      </c>
    </row>
    <row r="6126" spans="1:47" x14ac:dyDescent="0.2">
      <c r="A6126">
        <v>6125</v>
      </c>
      <c r="B6126" t="s">
        <v>20494</v>
      </c>
      <c r="C6126" t="s">
        <v>16454</v>
      </c>
      <c r="D6126" t="s">
        <v>20495</v>
      </c>
      <c r="E6126" s="27">
        <v>41722</v>
      </c>
      <c r="F6126" t="s">
        <v>233</v>
      </c>
      <c r="G6126" s="27">
        <v>30734</v>
      </c>
      <c r="H6126">
        <v>32</v>
      </c>
      <c r="I6126" t="s">
        <v>244</v>
      </c>
      <c r="J6126" t="s">
        <v>250</v>
      </c>
      <c r="K6126">
        <v>0</v>
      </c>
      <c r="L6126">
        <v>1</v>
      </c>
      <c r="M6126">
        <v>0</v>
      </c>
      <c r="N6126">
        <v>0</v>
      </c>
      <c r="O6126">
        <v>7</v>
      </c>
      <c r="P6126">
        <v>-1</v>
      </c>
      <c r="Q6126" s="28">
        <v>41721.379861111112</v>
      </c>
      <c r="R6126" s="28">
        <v>41722.104166666664</v>
      </c>
      <c r="S6126" t="s">
        <v>20496</v>
      </c>
      <c r="T6126" s="27">
        <v>41721</v>
      </c>
      <c r="V6126">
        <v>1</v>
      </c>
      <c r="W6126" t="s">
        <v>32</v>
      </c>
      <c r="X6126" t="s">
        <v>348</v>
      </c>
      <c r="Y6126">
        <v>0</v>
      </c>
      <c r="AB6126" t="s">
        <v>237</v>
      </c>
      <c r="AH6126">
        <v>0</v>
      </c>
      <c r="AN6126" t="s">
        <v>238</v>
      </c>
      <c r="AO6126">
        <v>1</v>
      </c>
      <c r="AP6126" t="s">
        <v>239</v>
      </c>
      <c r="AQ6126" s="27">
        <v>41722</v>
      </c>
      <c r="AR6126" t="s">
        <v>240</v>
      </c>
      <c r="AS6126">
        <v>1</v>
      </c>
      <c r="AT6126" t="s">
        <v>239</v>
      </c>
      <c r="AU6126" s="27">
        <v>41722</v>
      </c>
    </row>
    <row r="6127" spans="1:47" x14ac:dyDescent="0.2">
      <c r="A6127">
        <v>6126</v>
      </c>
      <c r="B6127" t="s">
        <v>20497</v>
      </c>
      <c r="C6127" t="s">
        <v>20498</v>
      </c>
      <c r="D6127" t="s">
        <v>20499</v>
      </c>
      <c r="E6127" s="27">
        <v>41850</v>
      </c>
      <c r="F6127" t="s">
        <v>233</v>
      </c>
      <c r="G6127" s="27">
        <v>23196</v>
      </c>
      <c r="H6127">
        <v>52</v>
      </c>
      <c r="I6127" t="s">
        <v>234</v>
      </c>
      <c r="J6127" t="s">
        <v>250</v>
      </c>
      <c r="K6127">
        <v>0</v>
      </c>
      <c r="L6127">
        <v>1</v>
      </c>
      <c r="M6127">
        <v>0</v>
      </c>
      <c r="N6127">
        <v>0</v>
      </c>
      <c r="O6127">
        <v>2</v>
      </c>
      <c r="P6127">
        <v>268</v>
      </c>
      <c r="Q6127" s="28">
        <v>42118.476388888892</v>
      </c>
      <c r="R6127" s="28">
        <v>42124.468055555553</v>
      </c>
      <c r="S6127" t="s">
        <v>20500</v>
      </c>
      <c r="U6127" s="27">
        <v>41519</v>
      </c>
      <c r="V6127">
        <v>331</v>
      </c>
      <c r="W6127" t="s">
        <v>32</v>
      </c>
      <c r="X6127" t="s">
        <v>274</v>
      </c>
      <c r="Y6127">
        <v>0</v>
      </c>
      <c r="AB6127" t="s">
        <v>237</v>
      </c>
      <c r="AH6127">
        <v>0</v>
      </c>
      <c r="AN6127" t="s">
        <v>238</v>
      </c>
      <c r="AO6127">
        <v>1</v>
      </c>
      <c r="AP6127" t="s">
        <v>239</v>
      </c>
      <c r="AQ6127" s="27">
        <v>41850</v>
      </c>
      <c r="AR6127" t="s">
        <v>240</v>
      </c>
      <c r="AS6127">
        <v>1</v>
      </c>
      <c r="AT6127" t="s">
        <v>239</v>
      </c>
      <c r="AU6127" s="27">
        <v>41850</v>
      </c>
    </row>
    <row r="6128" spans="1:47" x14ac:dyDescent="0.2">
      <c r="A6128">
        <v>6127</v>
      </c>
      <c r="B6128" t="s">
        <v>20501</v>
      </c>
      <c r="C6128" t="s">
        <v>2596</v>
      </c>
      <c r="D6128" t="s">
        <v>20502</v>
      </c>
      <c r="E6128" s="27">
        <v>41575</v>
      </c>
      <c r="F6128" t="s">
        <v>233</v>
      </c>
      <c r="G6128" s="27">
        <v>26195</v>
      </c>
      <c r="H6128">
        <v>44</v>
      </c>
      <c r="I6128" t="s">
        <v>244</v>
      </c>
      <c r="J6128" t="s">
        <v>250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-1</v>
      </c>
      <c r="Q6128" s="28">
        <v>41574.15</v>
      </c>
      <c r="R6128" s="28">
        <v>41576.174305555556</v>
      </c>
      <c r="S6128" t="s">
        <v>20503</v>
      </c>
      <c r="T6128" s="27">
        <v>41574</v>
      </c>
      <c r="V6128">
        <v>1</v>
      </c>
      <c r="W6128" t="s">
        <v>36</v>
      </c>
      <c r="X6128" t="s">
        <v>595</v>
      </c>
      <c r="Y6128">
        <v>0</v>
      </c>
      <c r="AB6128" t="s">
        <v>237</v>
      </c>
      <c r="AH6128">
        <v>0</v>
      </c>
      <c r="AN6128" t="s">
        <v>238</v>
      </c>
      <c r="AO6128">
        <v>1</v>
      </c>
      <c r="AP6128" t="s">
        <v>239</v>
      </c>
      <c r="AQ6128" s="27">
        <v>41575</v>
      </c>
      <c r="AR6128" t="s">
        <v>240</v>
      </c>
      <c r="AS6128">
        <v>1</v>
      </c>
      <c r="AT6128" t="s">
        <v>239</v>
      </c>
      <c r="AU6128" s="27">
        <v>41575</v>
      </c>
    </row>
    <row r="6129" spans="1:47" x14ac:dyDescent="0.2">
      <c r="A6129">
        <v>6128</v>
      </c>
      <c r="B6129" t="s">
        <v>20504</v>
      </c>
      <c r="C6129" t="s">
        <v>5916</v>
      </c>
      <c r="D6129" t="s">
        <v>20505</v>
      </c>
      <c r="E6129" s="27">
        <v>41975</v>
      </c>
      <c r="F6129" t="s">
        <v>294</v>
      </c>
      <c r="G6129" s="27">
        <v>34656</v>
      </c>
      <c r="H6129">
        <v>21</v>
      </c>
      <c r="I6129" t="s">
        <v>259</v>
      </c>
      <c r="J6129" t="s">
        <v>353</v>
      </c>
      <c r="K6129">
        <v>0</v>
      </c>
      <c r="L6129">
        <v>7</v>
      </c>
      <c r="M6129">
        <v>0</v>
      </c>
      <c r="N6129">
        <v>0</v>
      </c>
      <c r="O6129">
        <v>0</v>
      </c>
      <c r="P6129">
        <v>-2</v>
      </c>
      <c r="Q6129" s="28">
        <v>41973.245833333334</v>
      </c>
      <c r="R6129" s="28">
        <v>41977.256249999999</v>
      </c>
      <c r="S6129" t="s">
        <v>20506</v>
      </c>
      <c r="T6129" s="27">
        <v>41973</v>
      </c>
      <c r="V6129">
        <v>2</v>
      </c>
      <c r="W6129" t="s">
        <v>32</v>
      </c>
      <c r="X6129" t="s">
        <v>268</v>
      </c>
      <c r="Y6129">
        <v>0</v>
      </c>
      <c r="AB6129" t="s">
        <v>237</v>
      </c>
      <c r="AH6129">
        <v>0</v>
      </c>
      <c r="AN6129" t="s">
        <v>238</v>
      </c>
      <c r="AO6129">
        <v>5</v>
      </c>
      <c r="AP6129" t="s">
        <v>246</v>
      </c>
      <c r="AQ6129" s="27">
        <v>41975</v>
      </c>
      <c r="AR6129" t="s">
        <v>240</v>
      </c>
      <c r="AS6129">
        <v>7</v>
      </c>
      <c r="AT6129" t="s">
        <v>246</v>
      </c>
      <c r="AU6129" s="27">
        <v>41975</v>
      </c>
    </row>
    <row r="6130" spans="1:47" x14ac:dyDescent="0.2">
      <c r="A6130">
        <v>6129</v>
      </c>
      <c r="B6130" t="s">
        <v>20507</v>
      </c>
      <c r="C6130" t="s">
        <v>20508</v>
      </c>
      <c r="D6130" t="s">
        <v>4771</v>
      </c>
      <c r="E6130" s="27">
        <v>41508</v>
      </c>
      <c r="F6130" t="s">
        <v>233</v>
      </c>
      <c r="G6130" s="27">
        <v>32061</v>
      </c>
      <c r="H6130">
        <v>28</v>
      </c>
      <c r="I6130" t="s">
        <v>244</v>
      </c>
      <c r="J6130" t="s">
        <v>250</v>
      </c>
      <c r="K6130">
        <v>0</v>
      </c>
      <c r="L6130">
        <v>1</v>
      </c>
      <c r="M6130">
        <v>0</v>
      </c>
      <c r="N6130">
        <v>0</v>
      </c>
      <c r="O6130">
        <v>1</v>
      </c>
      <c r="P6130">
        <v>-90</v>
      </c>
      <c r="Q6130" s="28">
        <v>41418.392361111109</v>
      </c>
      <c r="R6130" s="28">
        <v>41467.042361111111</v>
      </c>
      <c r="S6130" t="s">
        <v>20509</v>
      </c>
      <c r="T6130" s="27">
        <v>41418</v>
      </c>
      <c r="V6130">
        <v>90</v>
      </c>
      <c r="W6130" t="s">
        <v>32</v>
      </c>
      <c r="X6130" t="s">
        <v>1354</v>
      </c>
      <c r="Y6130">
        <v>0</v>
      </c>
      <c r="AB6130" t="s">
        <v>237</v>
      </c>
      <c r="AH6130">
        <v>0</v>
      </c>
      <c r="AN6130" t="s">
        <v>238</v>
      </c>
      <c r="AO6130">
        <v>2</v>
      </c>
      <c r="AP6130" t="s">
        <v>239</v>
      </c>
      <c r="AQ6130" s="27">
        <v>41508</v>
      </c>
      <c r="AR6130" t="s">
        <v>240</v>
      </c>
      <c r="AS6130">
        <v>1</v>
      </c>
      <c r="AT6130" t="s">
        <v>239</v>
      </c>
      <c r="AU6130" s="27">
        <v>41508</v>
      </c>
    </row>
    <row r="6131" spans="1:47" x14ac:dyDescent="0.2">
      <c r="A6131">
        <v>6130</v>
      </c>
      <c r="B6131" t="s">
        <v>20510</v>
      </c>
      <c r="C6131" t="s">
        <v>803</v>
      </c>
      <c r="D6131" t="s">
        <v>850</v>
      </c>
      <c r="E6131" s="27">
        <v>41619</v>
      </c>
      <c r="F6131" t="s">
        <v>233</v>
      </c>
      <c r="G6131" s="27">
        <v>30974</v>
      </c>
      <c r="H6131">
        <v>31</v>
      </c>
      <c r="I6131" t="s">
        <v>244</v>
      </c>
      <c r="J6131" t="s">
        <v>250</v>
      </c>
      <c r="K6131">
        <v>0</v>
      </c>
      <c r="L6131">
        <v>7</v>
      </c>
      <c r="M6131">
        <v>0</v>
      </c>
      <c r="N6131">
        <v>0</v>
      </c>
      <c r="O6131">
        <v>3</v>
      </c>
      <c r="P6131">
        <v>0</v>
      </c>
      <c r="Q6131" s="28">
        <v>41619.459027777775</v>
      </c>
      <c r="R6131" s="28">
        <v>41981.539583333331</v>
      </c>
      <c r="S6131" t="s">
        <v>20511</v>
      </c>
      <c r="T6131" s="27">
        <v>41619</v>
      </c>
      <c r="V6131">
        <v>0</v>
      </c>
      <c r="W6131" t="s">
        <v>32</v>
      </c>
      <c r="X6131" t="s">
        <v>1756</v>
      </c>
      <c r="Y6131">
        <v>0</v>
      </c>
      <c r="AB6131" t="s">
        <v>237</v>
      </c>
      <c r="AH6131">
        <v>0</v>
      </c>
      <c r="AN6131" t="s">
        <v>238</v>
      </c>
      <c r="AO6131">
        <v>2</v>
      </c>
      <c r="AP6131" t="s">
        <v>239</v>
      </c>
      <c r="AQ6131" s="27">
        <v>41619</v>
      </c>
      <c r="AR6131" t="s">
        <v>240</v>
      </c>
      <c r="AS6131">
        <v>7</v>
      </c>
      <c r="AT6131" t="s">
        <v>246</v>
      </c>
      <c r="AU6131" s="27">
        <v>41619</v>
      </c>
    </row>
    <row r="6132" spans="1:47" x14ac:dyDescent="0.2">
      <c r="A6132">
        <v>6131</v>
      </c>
      <c r="B6132" t="s">
        <v>20512</v>
      </c>
      <c r="C6132" t="s">
        <v>2818</v>
      </c>
      <c r="D6132" t="s">
        <v>2567</v>
      </c>
      <c r="E6132" s="27">
        <v>41623</v>
      </c>
      <c r="F6132" t="s">
        <v>233</v>
      </c>
      <c r="G6132" s="27">
        <v>20493</v>
      </c>
      <c r="H6132">
        <v>60</v>
      </c>
      <c r="I6132" t="s">
        <v>234</v>
      </c>
      <c r="J6132" t="s">
        <v>250</v>
      </c>
      <c r="K6132">
        <v>0</v>
      </c>
      <c r="L6132">
        <v>1</v>
      </c>
      <c r="M6132">
        <v>0</v>
      </c>
      <c r="N6132">
        <v>0</v>
      </c>
      <c r="O6132">
        <v>3</v>
      </c>
      <c r="P6132">
        <v>-1</v>
      </c>
      <c r="Q6132" s="28">
        <v>41622.470833333333</v>
      </c>
      <c r="R6132" s="28">
        <v>41623.35833333333</v>
      </c>
      <c r="S6132" t="s">
        <v>20513</v>
      </c>
      <c r="T6132" s="27">
        <v>41622</v>
      </c>
      <c r="V6132">
        <v>1</v>
      </c>
      <c r="W6132" t="s">
        <v>36</v>
      </c>
      <c r="X6132" t="s">
        <v>2882</v>
      </c>
      <c r="Y6132">
        <v>0</v>
      </c>
      <c r="AB6132" t="s">
        <v>237</v>
      </c>
      <c r="AH6132">
        <v>0</v>
      </c>
      <c r="AN6132" t="s">
        <v>238</v>
      </c>
      <c r="AO6132">
        <v>1</v>
      </c>
      <c r="AP6132" t="s">
        <v>239</v>
      </c>
      <c r="AQ6132" s="27">
        <v>41623</v>
      </c>
      <c r="AR6132" t="s">
        <v>240</v>
      </c>
      <c r="AS6132">
        <v>1</v>
      </c>
      <c r="AT6132" t="s">
        <v>239</v>
      </c>
      <c r="AU6132" s="27">
        <v>41623</v>
      </c>
    </row>
    <row r="6133" spans="1:47" x14ac:dyDescent="0.2">
      <c r="A6133">
        <v>6132</v>
      </c>
      <c r="B6133" t="s">
        <v>20514</v>
      </c>
      <c r="C6133" t="s">
        <v>7007</v>
      </c>
      <c r="D6133" t="s">
        <v>2809</v>
      </c>
      <c r="E6133" s="27">
        <v>41893</v>
      </c>
      <c r="F6133" t="s">
        <v>233</v>
      </c>
      <c r="G6133" s="27">
        <v>27529</v>
      </c>
      <c r="H6133">
        <v>40</v>
      </c>
      <c r="I6133" t="s">
        <v>244</v>
      </c>
      <c r="J6133" t="s">
        <v>250</v>
      </c>
      <c r="K6133">
        <v>10</v>
      </c>
      <c r="L6133">
        <v>3</v>
      </c>
      <c r="M6133">
        <v>0</v>
      </c>
      <c r="N6133">
        <v>0</v>
      </c>
      <c r="O6133">
        <v>14</v>
      </c>
      <c r="P6133">
        <v>-1</v>
      </c>
      <c r="Q6133" s="28">
        <v>41892.470138888886</v>
      </c>
      <c r="R6133" s="28">
        <v>41893.34097222222</v>
      </c>
      <c r="S6133" t="s">
        <v>20515</v>
      </c>
      <c r="T6133" s="27">
        <v>41892</v>
      </c>
      <c r="V6133">
        <v>1</v>
      </c>
      <c r="W6133" t="s">
        <v>36</v>
      </c>
      <c r="X6133" t="s">
        <v>324</v>
      </c>
      <c r="Y6133">
        <v>0</v>
      </c>
      <c r="AB6133" t="s">
        <v>237</v>
      </c>
      <c r="AH6133">
        <v>0</v>
      </c>
      <c r="AN6133" t="s">
        <v>238</v>
      </c>
      <c r="AO6133">
        <v>1</v>
      </c>
      <c r="AP6133" t="s">
        <v>239</v>
      </c>
      <c r="AQ6133" s="27">
        <v>41893</v>
      </c>
      <c r="AR6133" t="s">
        <v>240</v>
      </c>
      <c r="AS6133">
        <v>3</v>
      </c>
      <c r="AT6133" t="s">
        <v>239</v>
      </c>
      <c r="AU6133" s="27">
        <v>41893</v>
      </c>
    </row>
    <row r="6134" spans="1:47" x14ac:dyDescent="0.2">
      <c r="A6134">
        <v>6133</v>
      </c>
      <c r="B6134" t="s">
        <v>20516</v>
      </c>
      <c r="C6134" t="s">
        <v>400</v>
      </c>
      <c r="D6134" t="s">
        <v>1905</v>
      </c>
      <c r="E6134" s="27">
        <v>41318</v>
      </c>
      <c r="F6134" t="s">
        <v>233</v>
      </c>
      <c r="G6134" s="27">
        <v>24509</v>
      </c>
      <c r="H6134">
        <v>49</v>
      </c>
      <c r="I6134" t="s">
        <v>234</v>
      </c>
      <c r="J6134" t="s">
        <v>245</v>
      </c>
      <c r="K6134">
        <v>0</v>
      </c>
      <c r="L6134">
        <v>1</v>
      </c>
      <c r="M6134">
        <v>0</v>
      </c>
      <c r="N6134">
        <v>0</v>
      </c>
      <c r="O6134">
        <v>0</v>
      </c>
      <c r="P6134">
        <v>0</v>
      </c>
      <c r="Q6134" s="28">
        <v>41318.529861111114</v>
      </c>
      <c r="R6134" s="28">
        <v>41318.329861111109</v>
      </c>
      <c r="S6134" t="s">
        <v>20517</v>
      </c>
      <c r="T6134" s="27">
        <v>41317</v>
      </c>
      <c r="V6134">
        <v>1</v>
      </c>
      <c r="W6134" t="s">
        <v>32</v>
      </c>
      <c r="X6134" t="s">
        <v>261</v>
      </c>
      <c r="Y6134">
        <v>0</v>
      </c>
      <c r="AB6134" t="s">
        <v>237</v>
      </c>
      <c r="AH6134">
        <v>0</v>
      </c>
      <c r="AN6134" t="s">
        <v>238</v>
      </c>
      <c r="AO6134">
        <v>1</v>
      </c>
      <c r="AP6134" t="s">
        <v>239</v>
      </c>
      <c r="AQ6134" s="27">
        <v>41318</v>
      </c>
      <c r="AR6134" t="s">
        <v>240</v>
      </c>
      <c r="AS6134">
        <v>1</v>
      </c>
      <c r="AT6134" t="s">
        <v>239</v>
      </c>
      <c r="AU6134" s="27">
        <v>41318</v>
      </c>
    </row>
    <row r="6135" spans="1:47" x14ac:dyDescent="0.2">
      <c r="A6135">
        <v>6134</v>
      </c>
      <c r="B6135" t="s">
        <v>7530</v>
      </c>
      <c r="C6135" t="s">
        <v>2056</v>
      </c>
      <c r="D6135" t="s">
        <v>586</v>
      </c>
      <c r="E6135" s="27">
        <v>41547</v>
      </c>
      <c r="F6135" t="s">
        <v>233</v>
      </c>
      <c r="G6135" s="27">
        <v>30532</v>
      </c>
      <c r="H6135">
        <v>32</v>
      </c>
      <c r="I6135" t="s">
        <v>244</v>
      </c>
      <c r="J6135" t="s">
        <v>250</v>
      </c>
      <c r="K6135">
        <v>0</v>
      </c>
      <c r="L6135">
        <v>4</v>
      </c>
      <c r="M6135">
        <v>0</v>
      </c>
      <c r="N6135">
        <v>0</v>
      </c>
      <c r="O6135">
        <v>9</v>
      </c>
      <c r="P6135">
        <v>-59</v>
      </c>
      <c r="Q6135" s="28">
        <v>41488.145138888889</v>
      </c>
      <c r="R6135" s="28">
        <v>41545.305555555555</v>
      </c>
      <c r="S6135" t="s">
        <v>20518</v>
      </c>
      <c r="T6135" s="27">
        <v>41487</v>
      </c>
      <c r="V6135">
        <v>60</v>
      </c>
      <c r="W6135" t="s">
        <v>32</v>
      </c>
      <c r="X6135" t="s">
        <v>1555</v>
      </c>
      <c r="Y6135">
        <v>0</v>
      </c>
      <c r="AB6135" t="s">
        <v>237</v>
      </c>
      <c r="AH6135">
        <v>0</v>
      </c>
      <c r="AN6135" t="s">
        <v>238</v>
      </c>
      <c r="AO6135">
        <v>3</v>
      </c>
      <c r="AP6135" t="s">
        <v>239</v>
      </c>
      <c r="AQ6135" s="27">
        <v>41547</v>
      </c>
      <c r="AR6135" t="s">
        <v>240</v>
      </c>
      <c r="AS6135">
        <v>4</v>
      </c>
      <c r="AT6135" t="s">
        <v>239</v>
      </c>
      <c r="AU6135" s="27">
        <v>41547</v>
      </c>
    </row>
    <row r="6136" spans="1:47" x14ac:dyDescent="0.2">
      <c r="A6136">
        <v>6135</v>
      </c>
      <c r="B6136" t="s">
        <v>20519</v>
      </c>
      <c r="C6136" t="s">
        <v>793</v>
      </c>
      <c r="D6136" t="s">
        <v>2124</v>
      </c>
      <c r="E6136" s="27">
        <v>41535</v>
      </c>
      <c r="F6136" t="s">
        <v>233</v>
      </c>
      <c r="G6136" s="27">
        <v>31415</v>
      </c>
      <c r="H6136">
        <v>30</v>
      </c>
      <c r="I6136" t="s">
        <v>244</v>
      </c>
      <c r="J6136" t="s">
        <v>250</v>
      </c>
      <c r="K6136">
        <v>0</v>
      </c>
      <c r="L6136">
        <v>4</v>
      </c>
      <c r="M6136">
        <v>0</v>
      </c>
      <c r="N6136">
        <v>0</v>
      </c>
      <c r="O6136">
        <v>10</v>
      </c>
      <c r="P6136">
        <v>0</v>
      </c>
      <c r="Q6136" s="28">
        <v>41535.129166666666</v>
      </c>
      <c r="R6136" s="28">
        <v>41537.077777777777</v>
      </c>
      <c r="S6136" t="s">
        <v>20520</v>
      </c>
      <c r="T6136" s="27">
        <v>41535</v>
      </c>
      <c r="V6136">
        <v>0</v>
      </c>
      <c r="W6136" t="s">
        <v>36</v>
      </c>
      <c r="X6136" t="s">
        <v>279</v>
      </c>
      <c r="Y6136">
        <v>1</v>
      </c>
      <c r="AA6136" t="s">
        <v>20521</v>
      </c>
      <c r="AB6136" t="s">
        <v>36</v>
      </c>
      <c r="AC6136">
        <v>0</v>
      </c>
      <c r="AD6136" s="27">
        <v>41589</v>
      </c>
      <c r="AE6136" t="s">
        <v>412</v>
      </c>
      <c r="AF6136" s="27">
        <v>41589</v>
      </c>
      <c r="AG6136" s="27">
        <v>41591</v>
      </c>
      <c r="AH6136">
        <v>1</v>
      </c>
      <c r="AJ6136" t="s">
        <v>20522</v>
      </c>
      <c r="AK6136" t="s">
        <v>462</v>
      </c>
      <c r="AL6136" s="27">
        <v>41770</v>
      </c>
      <c r="AM6136" t="s">
        <v>279</v>
      </c>
      <c r="AN6136" t="s">
        <v>238</v>
      </c>
      <c r="AO6136">
        <v>5</v>
      </c>
      <c r="AP6136" t="s">
        <v>246</v>
      </c>
      <c r="AQ6136" s="27">
        <v>41535</v>
      </c>
      <c r="AR6136" t="s">
        <v>240</v>
      </c>
      <c r="AS6136">
        <v>4</v>
      </c>
      <c r="AT6136" t="s">
        <v>239</v>
      </c>
      <c r="AU6136" s="27">
        <v>41535</v>
      </c>
    </row>
    <row r="6137" spans="1:47" x14ac:dyDescent="0.2">
      <c r="A6137">
        <v>6136</v>
      </c>
      <c r="B6137" t="s">
        <v>20523</v>
      </c>
      <c r="C6137" t="s">
        <v>10385</v>
      </c>
      <c r="D6137" t="s">
        <v>6574</v>
      </c>
      <c r="E6137" s="27">
        <v>41684</v>
      </c>
      <c r="F6137" t="s">
        <v>233</v>
      </c>
      <c r="G6137" s="27">
        <v>32906</v>
      </c>
      <c r="H6137">
        <v>26</v>
      </c>
      <c r="I6137" t="s">
        <v>244</v>
      </c>
      <c r="J6137" t="s">
        <v>250</v>
      </c>
      <c r="K6137">
        <v>0</v>
      </c>
      <c r="L6137">
        <v>8</v>
      </c>
      <c r="M6137">
        <v>0</v>
      </c>
      <c r="N6137">
        <v>2</v>
      </c>
      <c r="O6137">
        <v>1</v>
      </c>
      <c r="P6137">
        <v>-1</v>
      </c>
      <c r="Q6137" s="28">
        <v>41683.300694444442</v>
      </c>
      <c r="R6137" s="28">
        <v>41685.414583333331</v>
      </c>
      <c r="S6137" t="s">
        <v>20524</v>
      </c>
      <c r="T6137" s="27">
        <v>41683</v>
      </c>
      <c r="V6137">
        <v>1</v>
      </c>
      <c r="W6137" t="s">
        <v>32</v>
      </c>
      <c r="X6137" t="s">
        <v>983</v>
      </c>
      <c r="Y6137">
        <v>0</v>
      </c>
      <c r="AB6137" t="s">
        <v>237</v>
      </c>
      <c r="AH6137">
        <v>0</v>
      </c>
      <c r="AN6137" t="s">
        <v>238</v>
      </c>
      <c r="AO6137">
        <v>7</v>
      </c>
      <c r="AP6137" t="s">
        <v>246</v>
      </c>
      <c r="AQ6137" s="27">
        <v>41684</v>
      </c>
      <c r="AR6137" t="s">
        <v>240</v>
      </c>
      <c r="AS6137">
        <v>8</v>
      </c>
      <c r="AT6137" t="s">
        <v>269</v>
      </c>
      <c r="AU6137" s="27">
        <v>41684</v>
      </c>
    </row>
    <row r="6138" spans="1:47" x14ac:dyDescent="0.2">
      <c r="A6138">
        <v>6137</v>
      </c>
      <c r="B6138" t="s">
        <v>20525</v>
      </c>
      <c r="C6138" t="s">
        <v>5881</v>
      </c>
      <c r="D6138" t="s">
        <v>20526</v>
      </c>
      <c r="E6138" s="27">
        <v>41290</v>
      </c>
      <c r="F6138" t="s">
        <v>233</v>
      </c>
      <c r="G6138" s="27">
        <v>23483</v>
      </c>
      <c r="H6138">
        <v>52</v>
      </c>
      <c r="I6138" t="s">
        <v>234</v>
      </c>
      <c r="J6138" t="s">
        <v>245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-1</v>
      </c>
      <c r="Q6138" s="28">
        <v>41289.162499999999</v>
      </c>
      <c r="R6138" s="28">
        <v>41290.20208333333</v>
      </c>
      <c r="S6138" t="s">
        <v>20527</v>
      </c>
      <c r="T6138" s="27">
        <v>41289</v>
      </c>
      <c r="V6138">
        <v>1</v>
      </c>
      <c r="W6138" t="s">
        <v>32</v>
      </c>
      <c r="X6138" t="s">
        <v>4399</v>
      </c>
      <c r="Y6138">
        <v>0</v>
      </c>
      <c r="AB6138" t="s">
        <v>237</v>
      </c>
      <c r="AH6138">
        <v>0</v>
      </c>
      <c r="AN6138" t="s">
        <v>238</v>
      </c>
      <c r="AO6138">
        <v>1</v>
      </c>
      <c r="AP6138" t="s">
        <v>239</v>
      </c>
      <c r="AQ6138" s="27">
        <v>41290</v>
      </c>
      <c r="AR6138" t="s">
        <v>240</v>
      </c>
      <c r="AS6138">
        <v>1</v>
      </c>
      <c r="AT6138" t="s">
        <v>239</v>
      </c>
      <c r="AU6138" s="27">
        <v>41290</v>
      </c>
    </row>
    <row r="6139" spans="1:47" x14ac:dyDescent="0.2">
      <c r="A6139">
        <v>6138</v>
      </c>
      <c r="B6139" t="s">
        <v>20528</v>
      </c>
      <c r="C6139" t="s">
        <v>15435</v>
      </c>
      <c r="D6139" t="s">
        <v>20529</v>
      </c>
      <c r="E6139" s="27">
        <v>41809</v>
      </c>
      <c r="F6139" t="s">
        <v>294</v>
      </c>
      <c r="G6139" s="27">
        <v>22169</v>
      </c>
      <c r="H6139">
        <v>55</v>
      </c>
      <c r="I6139" t="s">
        <v>234</v>
      </c>
      <c r="J6139" t="s">
        <v>245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-2</v>
      </c>
      <c r="Q6139" s="28">
        <v>41807.480555555558</v>
      </c>
      <c r="R6139" s="28">
        <v>41808.082638888889</v>
      </c>
      <c r="S6139" t="s">
        <v>20530</v>
      </c>
      <c r="T6139" s="27">
        <v>41807</v>
      </c>
      <c r="V6139">
        <v>2</v>
      </c>
      <c r="W6139" t="s">
        <v>36</v>
      </c>
      <c r="X6139" t="s">
        <v>780</v>
      </c>
      <c r="Y6139">
        <v>0</v>
      </c>
      <c r="AB6139" t="s">
        <v>237</v>
      </c>
      <c r="AH6139">
        <v>0</v>
      </c>
      <c r="AN6139" t="s">
        <v>238</v>
      </c>
      <c r="AO6139">
        <v>1</v>
      </c>
      <c r="AP6139" t="s">
        <v>239</v>
      </c>
      <c r="AQ6139" s="27">
        <v>41809</v>
      </c>
      <c r="AR6139" t="s">
        <v>240</v>
      </c>
      <c r="AS6139">
        <v>1</v>
      </c>
      <c r="AT6139" t="s">
        <v>239</v>
      </c>
      <c r="AU6139" s="27">
        <v>41809</v>
      </c>
    </row>
    <row r="6140" spans="1:47" x14ac:dyDescent="0.2">
      <c r="A6140">
        <v>6139</v>
      </c>
      <c r="B6140" t="s">
        <v>20531</v>
      </c>
      <c r="C6140" t="s">
        <v>20532</v>
      </c>
      <c r="D6140" t="s">
        <v>20533</v>
      </c>
      <c r="E6140" s="27">
        <v>41692</v>
      </c>
      <c r="F6140" t="s">
        <v>294</v>
      </c>
      <c r="G6140" s="27">
        <v>32497</v>
      </c>
      <c r="H6140">
        <v>27</v>
      </c>
      <c r="I6140" t="s">
        <v>244</v>
      </c>
      <c r="J6140" t="s">
        <v>250</v>
      </c>
      <c r="K6140">
        <v>0</v>
      </c>
      <c r="L6140">
        <v>10</v>
      </c>
      <c r="M6140">
        <v>0</v>
      </c>
      <c r="N6140">
        <v>0</v>
      </c>
      <c r="O6140">
        <v>1</v>
      </c>
      <c r="S6140" t="s">
        <v>20534</v>
      </c>
      <c r="T6140" s="27">
        <v>40636</v>
      </c>
      <c r="V6140">
        <v>1056</v>
      </c>
      <c r="W6140" t="s">
        <v>36</v>
      </c>
      <c r="X6140" t="s">
        <v>453</v>
      </c>
      <c r="Y6140">
        <v>0</v>
      </c>
      <c r="AB6140" t="s">
        <v>237</v>
      </c>
      <c r="AH6140">
        <v>0</v>
      </c>
      <c r="AN6140" t="s">
        <v>238</v>
      </c>
      <c r="AO6140">
        <v>9</v>
      </c>
      <c r="AP6140" t="s">
        <v>269</v>
      </c>
      <c r="AQ6140" s="27">
        <v>41692</v>
      </c>
      <c r="AR6140" t="s">
        <v>240</v>
      </c>
      <c r="AS6140">
        <v>10</v>
      </c>
      <c r="AT6140" t="s">
        <v>269</v>
      </c>
      <c r="AU6140" s="27">
        <v>41692</v>
      </c>
    </row>
    <row r="6141" spans="1:47" x14ac:dyDescent="0.2">
      <c r="A6141">
        <v>6140</v>
      </c>
      <c r="B6141" t="s">
        <v>20535</v>
      </c>
      <c r="C6141" t="s">
        <v>793</v>
      </c>
      <c r="D6141" t="s">
        <v>20536</v>
      </c>
      <c r="E6141" s="27">
        <v>41652</v>
      </c>
      <c r="F6141" t="s">
        <v>233</v>
      </c>
      <c r="G6141" s="27">
        <v>29944</v>
      </c>
      <c r="H6141">
        <v>34</v>
      </c>
      <c r="I6141" t="s">
        <v>244</v>
      </c>
      <c r="J6141" t="s">
        <v>250</v>
      </c>
      <c r="K6141">
        <v>0</v>
      </c>
      <c r="L6141">
        <v>10</v>
      </c>
      <c r="M6141">
        <v>0</v>
      </c>
      <c r="N6141">
        <v>0</v>
      </c>
      <c r="O6141">
        <v>0</v>
      </c>
      <c r="P6141">
        <v>-1</v>
      </c>
      <c r="Q6141" s="28">
        <v>41651.413888888892</v>
      </c>
      <c r="R6141" s="28">
        <v>41653.051388888889</v>
      </c>
      <c r="S6141" t="s">
        <v>20537</v>
      </c>
      <c r="T6141" s="27">
        <v>41651</v>
      </c>
      <c r="V6141">
        <v>1</v>
      </c>
      <c r="W6141" t="s">
        <v>32</v>
      </c>
      <c r="X6141" t="s">
        <v>527</v>
      </c>
      <c r="Y6141">
        <v>0</v>
      </c>
      <c r="AB6141" t="s">
        <v>237</v>
      </c>
      <c r="AH6141">
        <v>0</v>
      </c>
      <c r="AN6141" t="s">
        <v>238</v>
      </c>
      <c r="AO6141">
        <v>9</v>
      </c>
      <c r="AP6141" t="s">
        <v>269</v>
      </c>
      <c r="AQ6141" s="27">
        <v>41652</v>
      </c>
      <c r="AR6141" t="s">
        <v>240</v>
      </c>
      <c r="AS6141">
        <v>10</v>
      </c>
      <c r="AT6141" t="s">
        <v>269</v>
      </c>
      <c r="AU6141" s="27">
        <v>41652</v>
      </c>
    </row>
    <row r="6142" spans="1:47" x14ac:dyDescent="0.2">
      <c r="A6142">
        <v>6141</v>
      </c>
      <c r="B6142" t="s">
        <v>20538</v>
      </c>
      <c r="C6142" t="s">
        <v>2842</v>
      </c>
      <c r="D6142" t="s">
        <v>629</v>
      </c>
      <c r="E6142" s="27">
        <v>41803</v>
      </c>
      <c r="F6142" t="s">
        <v>294</v>
      </c>
      <c r="G6142" s="27">
        <v>25144</v>
      </c>
      <c r="H6142">
        <v>47</v>
      </c>
      <c r="I6142" t="s">
        <v>234</v>
      </c>
      <c r="J6142" t="s">
        <v>353</v>
      </c>
      <c r="K6142">
        <v>0</v>
      </c>
      <c r="L6142">
        <v>1</v>
      </c>
      <c r="M6142">
        <v>0</v>
      </c>
      <c r="N6142">
        <v>0</v>
      </c>
      <c r="O6142">
        <v>1</v>
      </c>
      <c r="P6142">
        <v>97</v>
      </c>
      <c r="Q6142" s="28">
        <v>41900.063888888886</v>
      </c>
      <c r="R6142" s="28">
        <v>41905.373611111114</v>
      </c>
      <c r="S6142" t="s">
        <v>20539</v>
      </c>
      <c r="U6142" s="27">
        <v>41802</v>
      </c>
      <c r="V6142">
        <v>1</v>
      </c>
      <c r="W6142" t="s">
        <v>32</v>
      </c>
      <c r="X6142" t="s">
        <v>274</v>
      </c>
      <c r="Y6142">
        <v>0</v>
      </c>
      <c r="AB6142" t="s">
        <v>237</v>
      </c>
      <c r="AH6142">
        <v>0</v>
      </c>
      <c r="AN6142" t="s">
        <v>238</v>
      </c>
      <c r="AO6142">
        <v>1</v>
      </c>
      <c r="AP6142" t="s">
        <v>239</v>
      </c>
      <c r="AQ6142" s="27">
        <v>41803</v>
      </c>
      <c r="AR6142" t="s">
        <v>240</v>
      </c>
      <c r="AS6142">
        <v>1</v>
      </c>
      <c r="AT6142" t="s">
        <v>239</v>
      </c>
      <c r="AU6142" s="27">
        <v>41803</v>
      </c>
    </row>
    <row r="6143" spans="1:47" x14ac:dyDescent="0.2">
      <c r="A6143">
        <v>6142</v>
      </c>
      <c r="B6143" t="s">
        <v>20540</v>
      </c>
      <c r="C6143" t="s">
        <v>2114</v>
      </c>
      <c r="D6143" t="s">
        <v>1110</v>
      </c>
      <c r="E6143" s="27">
        <v>41878</v>
      </c>
      <c r="F6143" t="s">
        <v>233</v>
      </c>
      <c r="G6143" s="27">
        <v>35075</v>
      </c>
      <c r="H6143">
        <v>20</v>
      </c>
      <c r="I6143" t="s">
        <v>259</v>
      </c>
      <c r="J6143" t="s">
        <v>250</v>
      </c>
      <c r="K6143">
        <v>0</v>
      </c>
      <c r="L6143">
        <v>6</v>
      </c>
      <c r="M6143">
        <v>0</v>
      </c>
      <c r="N6143">
        <v>0</v>
      </c>
      <c r="O6143">
        <v>0</v>
      </c>
      <c r="W6143" t="s">
        <v>237</v>
      </c>
      <c r="Y6143">
        <v>-1</v>
      </c>
      <c r="AB6143" t="s">
        <v>237</v>
      </c>
      <c r="AH6143">
        <v>0</v>
      </c>
      <c r="AN6143" t="s">
        <v>238</v>
      </c>
      <c r="AO6143">
        <v>5</v>
      </c>
      <c r="AP6143" t="s">
        <v>246</v>
      </c>
      <c r="AQ6143" s="27">
        <v>41878</v>
      </c>
      <c r="AR6143" t="s">
        <v>240</v>
      </c>
      <c r="AS6143">
        <v>6</v>
      </c>
      <c r="AT6143" t="s">
        <v>246</v>
      </c>
      <c r="AU6143" s="27">
        <v>41878</v>
      </c>
    </row>
    <row r="6144" spans="1:47" x14ac:dyDescent="0.2">
      <c r="A6144">
        <v>6143</v>
      </c>
      <c r="B6144" t="s">
        <v>20541</v>
      </c>
      <c r="C6144" t="s">
        <v>6502</v>
      </c>
      <c r="D6144" t="s">
        <v>20542</v>
      </c>
      <c r="E6144" s="27">
        <v>41405</v>
      </c>
      <c r="F6144" t="s">
        <v>233</v>
      </c>
      <c r="G6144" s="27">
        <v>22262</v>
      </c>
      <c r="H6144">
        <v>55</v>
      </c>
      <c r="I6144" t="s">
        <v>234</v>
      </c>
      <c r="J6144" t="s">
        <v>250</v>
      </c>
      <c r="K6144">
        <v>0</v>
      </c>
      <c r="L6144">
        <v>4</v>
      </c>
      <c r="M6144">
        <v>0</v>
      </c>
      <c r="N6144">
        <v>0</v>
      </c>
      <c r="O6144">
        <v>5</v>
      </c>
      <c r="P6144">
        <v>-1</v>
      </c>
      <c r="Q6144" s="28">
        <v>41404.479861111111</v>
      </c>
      <c r="R6144" s="28">
        <v>41408.063888888886</v>
      </c>
      <c r="S6144" t="s">
        <v>20543</v>
      </c>
      <c r="T6144" s="27">
        <v>41404</v>
      </c>
      <c r="V6144">
        <v>1</v>
      </c>
      <c r="W6144" t="s">
        <v>32</v>
      </c>
      <c r="X6144" t="s">
        <v>252</v>
      </c>
      <c r="Y6144">
        <v>1</v>
      </c>
      <c r="AA6144" t="s">
        <v>20544</v>
      </c>
      <c r="AB6144" t="s">
        <v>36</v>
      </c>
      <c r="AC6144">
        <v>1</v>
      </c>
      <c r="AD6144" s="27">
        <v>41434</v>
      </c>
      <c r="AE6144" t="s">
        <v>550</v>
      </c>
      <c r="AF6144" s="27">
        <v>41435</v>
      </c>
      <c r="AG6144" s="27">
        <v>41480</v>
      </c>
      <c r="AH6144">
        <v>1</v>
      </c>
      <c r="AJ6144" t="s">
        <v>20545</v>
      </c>
      <c r="AK6144" t="s">
        <v>462</v>
      </c>
      <c r="AL6144" s="27">
        <v>41649</v>
      </c>
      <c r="AM6144" t="s">
        <v>279</v>
      </c>
      <c r="AN6144" t="s">
        <v>238</v>
      </c>
      <c r="AO6144">
        <v>1</v>
      </c>
      <c r="AP6144" t="s">
        <v>239</v>
      </c>
      <c r="AQ6144" s="27">
        <v>41405</v>
      </c>
      <c r="AR6144" t="s">
        <v>240</v>
      </c>
      <c r="AS6144">
        <v>4</v>
      </c>
      <c r="AT6144" t="s">
        <v>239</v>
      </c>
      <c r="AU6144" s="27">
        <v>41405</v>
      </c>
    </row>
    <row r="6145" spans="1:47" x14ac:dyDescent="0.2">
      <c r="A6145">
        <v>6144</v>
      </c>
      <c r="B6145" t="s">
        <v>20546</v>
      </c>
      <c r="C6145" t="s">
        <v>3848</v>
      </c>
      <c r="D6145" t="s">
        <v>20547</v>
      </c>
      <c r="E6145" s="27">
        <v>41793</v>
      </c>
      <c r="F6145" t="s">
        <v>233</v>
      </c>
      <c r="G6145" s="27">
        <v>29036</v>
      </c>
      <c r="H6145">
        <v>36</v>
      </c>
      <c r="I6145" t="s">
        <v>244</v>
      </c>
      <c r="J6145" t="s">
        <v>353</v>
      </c>
      <c r="K6145">
        <v>0</v>
      </c>
      <c r="L6145">
        <v>9</v>
      </c>
      <c r="M6145">
        <v>0</v>
      </c>
      <c r="N6145">
        <v>0</v>
      </c>
      <c r="O6145">
        <v>3</v>
      </c>
      <c r="P6145">
        <v>232</v>
      </c>
      <c r="Q6145" s="28">
        <v>42025.338194444441</v>
      </c>
      <c r="R6145" s="28">
        <v>42164.262499999997</v>
      </c>
      <c r="S6145" t="s">
        <v>20548</v>
      </c>
      <c r="T6145" s="27">
        <v>41116</v>
      </c>
      <c r="V6145">
        <v>677</v>
      </c>
      <c r="W6145" t="s">
        <v>32</v>
      </c>
      <c r="X6145" t="s">
        <v>847</v>
      </c>
      <c r="Y6145">
        <v>0</v>
      </c>
      <c r="AB6145" t="s">
        <v>237</v>
      </c>
      <c r="AH6145">
        <v>0</v>
      </c>
      <c r="AN6145" t="s">
        <v>238</v>
      </c>
      <c r="AO6145">
        <v>8</v>
      </c>
      <c r="AP6145" t="s">
        <v>269</v>
      </c>
      <c r="AQ6145" s="27">
        <v>41793</v>
      </c>
      <c r="AR6145" t="s">
        <v>240</v>
      </c>
      <c r="AS6145">
        <v>9</v>
      </c>
      <c r="AT6145" t="s">
        <v>269</v>
      </c>
      <c r="AU6145" s="27">
        <v>41793</v>
      </c>
    </row>
    <row r="6146" spans="1:47" x14ac:dyDescent="0.2">
      <c r="A6146">
        <v>6145</v>
      </c>
      <c r="B6146" t="s">
        <v>20549</v>
      </c>
      <c r="C6146" t="s">
        <v>1371</v>
      </c>
      <c r="D6146" t="s">
        <v>381</v>
      </c>
      <c r="E6146" s="27">
        <v>41523</v>
      </c>
      <c r="F6146" t="s">
        <v>233</v>
      </c>
      <c r="G6146" s="27">
        <v>28731</v>
      </c>
      <c r="H6146">
        <v>37</v>
      </c>
      <c r="I6146" t="s">
        <v>244</v>
      </c>
      <c r="J6146" t="s">
        <v>250</v>
      </c>
      <c r="K6146">
        <v>0</v>
      </c>
      <c r="L6146">
        <v>6</v>
      </c>
      <c r="M6146">
        <v>0</v>
      </c>
      <c r="N6146">
        <v>0</v>
      </c>
      <c r="O6146">
        <v>6</v>
      </c>
      <c r="S6146" t="s">
        <v>20550</v>
      </c>
      <c r="T6146" s="27">
        <v>40971</v>
      </c>
      <c r="V6146">
        <v>552</v>
      </c>
      <c r="W6146" t="s">
        <v>36</v>
      </c>
      <c r="X6146" t="s">
        <v>279</v>
      </c>
      <c r="Y6146">
        <v>0</v>
      </c>
      <c r="AB6146" t="s">
        <v>237</v>
      </c>
      <c r="AH6146">
        <v>0</v>
      </c>
      <c r="AN6146" t="s">
        <v>238</v>
      </c>
      <c r="AO6146">
        <v>5</v>
      </c>
      <c r="AP6146" t="s">
        <v>246</v>
      </c>
      <c r="AQ6146" s="27">
        <v>41523</v>
      </c>
      <c r="AR6146" t="s">
        <v>240</v>
      </c>
      <c r="AS6146">
        <v>6</v>
      </c>
      <c r="AT6146" t="s">
        <v>246</v>
      </c>
      <c r="AU6146" s="27">
        <v>41523</v>
      </c>
    </row>
    <row r="6147" spans="1:47" x14ac:dyDescent="0.2">
      <c r="A6147">
        <v>6146</v>
      </c>
      <c r="B6147" t="s">
        <v>20551</v>
      </c>
      <c r="C6147" t="s">
        <v>1075</v>
      </c>
      <c r="D6147" t="s">
        <v>575</v>
      </c>
      <c r="E6147" s="27">
        <v>41324</v>
      </c>
      <c r="F6147" t="s">
        <v>233</v>
      </c>
      <c r="G6147" s="27">
        <v>30223</v>
      </c>
      <c r="H6147">
        <v>33</v>
      </c>
      <c r="I6147" t="s">
        <v>244</v>
      </c>
      <c r="J6147" t="s">
        <v>250</v>
      </c>
      <c r="K6147">
        <v>0</v>
      </c>
      <c r="L6147">
        <v>7</v>
      </c>
      <c r="M6147">
        <v>0</v>
      </c>
      <c r="N6147">
        <v>0</v>
      </c>
      <c r="O6147">
        <v>0</v>
      </c>
      <c r="P6147">
        <v>-1</v>
      </c>
      <c r="Q6147" s="28">
        <v>41323.256249999999</v>
      </c>
      <c r="R6147" s="28">
        <v>41324.0625</v>
      </c>
      <c r="S6147" t="s">
        <v>20552</v>
      </c>
      <c r="T6147" s="27">
        <v>41323</v>
      </c>
      <c r="V6147">
        <v>1</v>
      </c>
      <c r="W6147" t="s">
        <v>36</v>
      </c>
      <c r="X6147" t="s">
        <v>474</v>
      </c>
      <c r="Y6147">
        <v>0</v>
      </c>
      <c r="AB6147" t="s">
        <v>237</v>
      </c>
      <c r="AH6147">
        <v>0</v>
      </c>
      <c r="AN6147" t="s">
        <v>238</v>
      </c>
      <c r="AO6147">
        <v>7</v>
      </c>
      <c r="AP6147" t="s">
        <v>246</v>
      </c>
      <c r="AQ6147" s="27">
        <v>41324</v>
      </c>
      <c r="AR6147" t="s">
        <v>240</v>
      </c>
      <c r="AS6147">
        <v>7</v>
      </c>
      <c r="AT6147" t="s">
        <v>246</v>
      </c>
      <c r="AU6147" s="27">
        <v>41324</v>
      </c>
    </row>
    <row r="6148" spans="1:47" x14ac:dyDescent="0.2">
      <c r="A6148">
        <v>6147</v>
      </c>
      <c r="B6148" t="s">
        <v>20553</v>
      </c>
      <c r="C6148" t="s">
        <v>315</v>
      </c>
      <c r="D6148" t="s">
        <v>16418</v>
      </c>
      <c r="E6148" s="27">
        <v>41575</v>
      </c>
      <c r="F6148" t="s">
        <v>233</v>
      </c>
      <c r="G6148" s="27">
        <v>34337</v>
      </c>
      <c r="H6148">
        <v>22</v>
      </c>
      <c r="I6148" t="s">
        <v>259</v>
      </c>
      <c r="J6148" t="s">
        <v>250</v>
      </c>
      <c r="K6148">
        <v>0</v>
      </c>
      <c r="L6148">
        <v>6</v>
      </c>
      <c r="M6148">
        <v>0</v>
      </c>
      <c r="N6148">
        <v>0</v>
      </c>
      <c r="O6148">
        <v>0</v>
      </c>
      <c r="P6148">
        <v>-1</v>
      </c>
      <c r="Q6148" s="28">
        <v>41574.497916666667</v>
      </c>
      <c r="R6148" s="28">
        <v>41575.315972222219</v>
      </c>
      <c r="S6148" t="s">
        <v>20554</v>
      </c>
      <c r="T6148" s="27">
        <v>41574</v>
      </c>
      <c r="V6148">
        <v>1</v>
      </c>
      <c r="W6148" t="s">
        <v>32</v>
      </c>
      <c r="X6148" t="s">
        <v>268</v>
      </c>
      <c r="Y6148">
        <v>1</v>
      </c>
      <c r="AA6148" t="s">
        <v>20555</v>
      </c>
      <c r="AB6148" t="s">
        <v>36</v>
      </c>
      <c r="AC6148">
        <v>119</v>
      </c>
      <c r="AD6148" s="27">
        <v>42044</v>
      </c>
      <c r="AE6148" t="s">
        <v>724</v>
      </c>
      <c r="AF6148" s="27">
        <v>42163</v>
      </c>
      <c r="AG6148" s="27">
        <v>42239</v>
      </c>
      <c r="AH6148">
        <v>0</v>
      </c>
      <c r="AN6148" t="s">
        <v>238</v>
      </c>
      <c r="AO6148">
        <v>6</v>
      </c>
      <c r="AP6148" t="s">
        <v>246</v>
      </c>
      <c r="AQ6148" s="27">
        <v>41575</v>
      </c>
      <c r="AR6148" t="s">
        <v>240</v>
      </c>
      <c r="AS6148">
        <v>6</v>
      </c>
      <c r="AT6148" t="s">
        <v>246</v>
      </c>
      <c r="AU6148" s="27">
        <v>41575</v>
      </c>
    </row>
    <row r="6149" spans="1:47" x14ac:dyDescent="0.2">
      <c r="A6149">
        <v>6148</v>
      </c>
      <c r="B6149" t="s">
        <v>20556</v>
      </c>
      <c r="C6149" t="s">
        <v>1840</v>
      </c>
      <c r="D6149" t="s">
        <v>10036</v>
      </c>
      <c r="E6149" s="27">
        <v>41395</v>
      </c>
      <c r="F6149" t="s">
        <v>294</v>
      </c>
      <c r="G6149" s="27">
        <v>32544</v>
      </c>
      <c r="H6149">
        <v>27</v>
      </c>
      <c r="I6149" t="s">
        <v>244</v>
      </c>
      <c r="J6149" t="s">
        <v>250</v>
      </c>
      <c r="K6149">
        <v>0</v>
      </c>
      <c r="L6149">
        <v>2</v>
      </c>
      <c r="M6149">
        <v>0</v>
      </c>
      <c r="N6149">
        <v>0</v>
      </c>
      <c r="O6149">
        <v>0</v>
      </c>
      <c r="P6149">
        <v>0</v>
      </c>
      <c r="Q6149" s="28">
        <v>41395.230555555558</v>
      </c>
      <c r="R6149" s="28">
        <v>41396.515972222223</v>
      </c>
      <c r="S6149" t="s">
        <v>20557</v>
      </c>
      <c r="T6149" s="27">
        <v>41395</v>
      </c>
      <c r="V6149">
        <v>0</v>
      </c>
      <c r="W6149" t="s">
        <v>36</v>
      </c>
      <c r="X6149" t="s">
        <v>1265</v>
      </c>
      <c r="Y6149">
        <v>0</v>
      </c>
      <c r="AB6149" t="s">
        <v>237</v>
      </c>
      <c r="AH6149">
        <v>0</v>
      </c>
      <c r="AN6149" t="s">
        <v>238</v>
      </c>
      <c r="AO6149">
        <v>2</v>
      </c>
      <c r="AP6149" t="s">
        <v>239</v>
      </c>
      <c r="AQ6149" s="27">
        <v>41395</v>
      </c>
      <c r="AR6149" t="s">
        <v>240</v>
      </c>
      <c r="AS6149">
        <v>2</v>
      </c>
      <c r="AT6149" t="s">
        <v>239</v>
      </c>
      <c r="AU6149" s="27">
        <v>41395</v>
      </c>
    </row>
    <row r="6150" spans="1:47" x14ac:dyDescent="0.2">
      <c r="A6150">
        <v>6149</v>
      </c>
      <c r="B6150" t="s">
        <v>20558</v>
      </c>
      <c r="C6150" t="s">
        <v>1342</v>
      </c>
      <c r="D6150" t="s">
        <v>18994</v>
      </c>
      <c r="E6150" s="27">
        <v>41759</v>
      </c>
      <c r="F6150" t="s">
        <v>233</v>
      </c>
      <c r="G6150" s="27">
        <v>35129</v>
      </c>
      <c r="H6150">
        <v>20</v>
      </c>
      <c r="I6150" t="s">
        <v>259</v>
      </c>
      <c r="J6150" t="s">
        <v>250</v>
      </c>
      <c r="K6150">
        <v>0</v>
      </c>
      <c r="L6150">
        <v>5</v>
      </c>
      <c r="M6150">
        <v>0</v>
      </c>
      <c r="N6150">
        <v>2</v>
      </c>
      <c r="O6150">
        <v>0</v>
      </c>
      <c r="P6150">
        <v>-1</v>
      </c>
      <c r="Q6150" s="28">
        <v>41758.363194444442</v>
      </c>
      <c r="R6150" s="28">
        <v>41759.092361111114</v>
      </c>
      <c r="S6150" t="s">
        <v>20559</v>
      </c>
      <c r="T6150" s="27">
        <v>41758</v>
      </c>
      <c r="V6150">
        <v>1</v>
      </c>
      <c r="W6150" t="s">
        <v>32</v>
      </c>
      <c r="X6150" t="s">
        <v>588</v>
      </c>
      <c r="Y6150">
        <v>1</v>
      </c>
      <c r="AA6150" t="s">
        <v>20560</v>
      </c>
      <c r="AB6150" t="s">
        <v>36</v>
      </c>
      <c r="AC6150">
        <v>168</v>
      </c>
      <c r="AD6150" s="27">
        <v>41933</v>
      </c>
      <c r="AE6150" t="s">
        <v>324</v>
      </c>
      <c r="AF6150" s="27">
        <v>42101</v>
      </c>
      <c r="AG6150" s="27">
        <v>42101</v>
      </c>
      <c r="AH6150">
        <v>0</v>
      </c>
      <c r="AN6150" t="s">
        <v>238</v>
      </c>
      <c r="AO6150">
        <v>7</v>
      </c>
      <c r="AP6150" t="s">
        <v>246</v>
      </c>
      <c r="AQ6150" s="27">
        <v>41759</v>
      </c>
      <c r="AR6150" t="s">
        <v>240</v>
      </c>
      <c r="AS6150">
        <v>5</v>
      </c>
      <c r="AT6150" t="s">
        <v>246</v>
      </c>
      <c r="AU6150" s="27">
        <v>41759</v>
      </c>
    </row>
    <row r="6151" spans="1:47" x14ac:dyDescent="0.2">
      <c r="A6151">
        <v>6150</v>
      </c>
      <c r="B6151" t="s">
        <v>20561</v>
      </c>
      <c r="C6151" t="s">
        <v>20562</v>
      </c>
      <c r="D6151" t="s">
        <v>20563</v>
      </c>
      <c r="E6151" s="27">
        <v>41383</v>
      </c>
      <c r="F6151" t="s">
        <v>233</v>
      </c>
      <c r="G6151" s="27">
        <v>30268</v>
      </c>
      <c r="H6151">
        <v>33</v>
      </c>
      <c r="I6151" t="s">
        <v>244</v>
      </c>
      <c r="J6151" t="s">
        <v>245</v>
      </c>
      <c r="K6151">
        <v>0</v>
      </c>
      <c r="L6151">
        <v>2</v>
      </c>
      <c r="M6151">
        <v>0</v>
      </c>
      <c r="N6151">
        <v>0</v>
      </c>
      <c r="O6151">
        <v>0</v>
      </c>
      <c r="P6151">
        <v>-1</v>
      </c>
      <c r="Q6151" s="28">
        <v>41382.152777777781</v>
      </c>
      <c r="R6151" s="28">
        <v>41436.054166666669</v>
      </c>
      <c r="S6151" t="s">
        <v>20564</v>
      </c>
      <c r="T6151" s="27">
        <v>41382</v>
      </c>
      <c r="V6151">
        <v>1</v>
      </c>
      <c r="W6151" t="s">
        <v>32</v>
      </c>
      <c r="X6151" t="s">
        <v>20565</v>
      </c>
      <c r="Y6151">
        <v>0</v>
      </c>
      <c r="AB6151" t="s">
        <v>237</v>
      </c>
      <c r="AH6151">
        <v>0</v>
      </c>
      <c r="AN6151" t="s">
        <v>238</v>
      </c>
      <c r="AO6151">
        <v>2</v>
      </c>
      <c r="AP6151" t="s">
        <v>239</v>
      </c>
      <c r="AQ6151" s="27">
        <v>41383</v>
      </c>
      <c r="AR6151" t="s">
        <v>240</v>
      </c>
      <c r="AS6151">
        <v>2</v>
      </c>
      <c r="AT6151" t="s">
        <v>239</v>
      </c>
      <c r="AU6151" s="27">
        <v>41383</v>
      </c>
    </row>
    <row r="6152" spans="1:47" x14ac:dyDescent="0.2">
      <c r="A6152">
        <v>6151</v>
      </c>
      <c r="B6152" t="s">
        <v>3366</v>
      </c>
      <c r="C6152" t="s">
        <v>1908</v>
      </c>
      <c r="D6152" t="s">
        <v>266</v>
      </c>
      <c r="E6152" s="27">
        <v>41421</v>
      </c>
      <c r="F6152" t="s">
        <v>233</v>
      </c>
      <c r="G6152" s="27">
        <v>22112</v>
      </c>
      <c r="H6152">
        <v>55</v>
      </c>
      <c r="I6152" t="s">
        <v>234</v>
      </c>
      <c r="J6152" t="s">
        <v>250</v>
      </c>
      <c r="K6152">
        <v>0</v>
      </c>
      <c r="L6152">
        <v>1</v>
      </c>
      <c r="M6152">
        <v>0</v>
      </c>
      <c r="N6152">
        <v>0</v>
      </c>
      <c r="O6152">
        <v>0</v>
      </c>
      <c r="W6152" t="s">
        <v>237</v>
      </c>
      <c r="Y6152">
        <v>-1</v>
      </c>
      <c r="AB6152" t="s">
        <v>237</v>
      </c>
      <c r="AH6152">
        <v>0</v>
      </c>
      <c r="AN6152" t="s">
        <v>238</v>
      </c>
      <c r="AO6152">
        <v>1</v>
      </c>
      <c r="AP6152" t="s">
        <v>239</v>
      </c>
      <c r="AQ6152" s="27">
        <v>41421</v>
      </c>
      <c r="AR6152" t="s">
        <v>240</v>
      </c>
      <c r="AS6152">
        <v>1</v>
      </c>
      <c r="AT6152" t="s">
        <v>239</v>
      </c>
      <c r="AU6152" s="27">
        <v>41421</v>
      </c>
    </row>
    <row r="6153" spans="1:47" x14ac:dyDescent="0.2">
      <c r="A6153">
        <v>6152</v>
      </c>
      <c r="B6153" t="s">
        <v>20566</v>
      </c>
      <c r="C6153" t="s">
        <v>20567</v>
      </c>
      <c r="D6153" t="s">
        <v>16146</v>
      </c>
      <c r="E6153" s="27">
        <v>41675</v>
      </c>
      <c r="F6153" t="s">
        <v>233</v>
      </c>
      <c r="G6153" s="27">
        <v>32834</v>
      </c>
      <c r="H6153">
        <v>26</v>
      </c>
      <c r="I6153" t="s">
        <v>244</v>
      </c>
      <c r="J6153" t="s">
        <v>250</v>
      </c>
      <c r="K6153">
        <v>0</v>
      </c>
      <c r="L6153">
        <v>2</v>
      </c>
      <c r="M6153">
        <v>0</v>
      </c>
      <c r="N6153">
        <v>0</v>
      </c>
      <c r="O6153">
        <v>0</v>
      </c>
      <c r="P6153">
        <v>-1</v>
      </c>
      <c r="Q6153" s="28">
        <v>41674.140277777777</v>
      </c>
      <c r="R6153" s="28">
        <v>41676.381944444445</v>
      </c>
      <c r="S6153" t="s">
        <v>20568</v>
      </c>
      <c r="T6153" s="27">
        <v>41674</v>
      </c>
      <c r="V6153">
        <v>1</v>
      </c>
      <c r="W6153" t="s">
        <v>36</v>
      </c>
      <c r="X6153" t="s">
        <v>279</v>
      </c>
      <c r="Y6153">
        <v>0</v>
      </c>
      <c r="AB6153" t="s">
        <v>237</v>
      </c>
      <c r="AH6153">
        <v>0</v>
      </c>
      <c r="AN6153" t="s">
        <v>238</v>
      </c>
      <c r="AO6153">
        <v>2</v>
      </c>
      <c r="AP6153" t="s">
        <v>239</v>
      </c>
      <c r="AQ6153" s="27">
        <v>41675</v>
      </c>
      <c r="AR6153" t="s">
        <v>240</v>
      </c>
      <c r="AS6153">
        <v>2</v>
      </c>
      <c r="AT6153" t="s">
        <v>239</v>
      </c>
      <c r="AU6153" s="27">
        <v>41675</v>
      </c>
    </row>
    <row r="6154" spans="1:47" x14ac:dyDescent="0.2">
      <c r="A6154">
        <v>6153</v>
      </c>
      <c r="B6154" t="s">
        <v>20569</v>
      </c>
      <c r="C6154" t="s">
        <v>20570</v>
      </c>
      <c r="D6154" t="s">
        <v>7347</v>
      </c>
      <c r="E6154" s="27">
        <v>41316</v>
      </c>
      <c r="F6154" t="s">
        <v>233</v>
      </c>
      <c r="G6154" s="27">
        <v>31745</v>
      </c>
      <c r="H6154">
        <v>29</v>
      </c>
      <c r="I6154" t="s">
        <v>244</v>
      </c>
      <c r="J6154" t="s">
        <v>250</v>
      </c>
      <c r="K6154">
        <v>0</v>
      </c>
      <c r="L6154">
        <v>5</v>
      </c>
      <c r="M6154">
        <v>0</v>
      </c>
      <c r="N6154">
        <v>0</v>
      </c>
      <c r="O6154">
        <v>0</v>
      </c>
      <c r="P6154">
        <v>-1</v>
      </c>
      <c r="Q6154" s="28">
        <v>41315.344444444447</v>
      </c>
      <c r="R6154" s="28">
        <v>41317.224305555559</v>
      </c>
      <c r="S6154" t="s">
        <v>20571</v>
      </c>
      <c r="T6154" s="27">
        <v>41315</v>
      </c>
      <c r="V6154">
        <v>1</v>
      </c>
      <c r="W6154" t="s">
        <v>36</v>
      </c>
      <c r="X6154" t="s">
        <v>600</v>
      </c>
      <c r="Y6154">
        <v>0</v>
      </c>
      <c r="AB6154" t="s">
        <v>237</v>
      </c>
      <c r="AH6154">
        <v>0</v>
      </c>
      <c r="AN6154" t="s">
        <v>238</v>
      </c>
      <c r="AO6154">
        <v>2</v>
      </c>
      <c r="AP6154" t="s">
        <v>239</v>
      </c>
      <c r="AQ6154" s="27">
        <v>41316</v>
      </c>
      <c r="AR6154" t="s">
        <v>240</v>
      </c>
      <c r="AS6154">
        <v>5</v>
      </c>
      <c r="AT6154" t="s">
        <v>246</v>
      </c>
      <c r="AU6154" s="27">
        <v>41316</v>
      </c>
    </row>
    <row r="6155" spans="1:47" x14ac:dyDescent="0.2">
      <c r="A6155">
        <v>6154</v>
      </c>
      <c r="B6155" t="s">
        <v>20572</v>
      </c>
      <c r="C6155" t="s">
        <v>2861</v>
      </c>
      <c r="D6155" t="s">
        <v>20573</v>
      </c>
      <c r="E6155" s="27">
        <v>41330</v>
      </c>
      <c r="F6155" t="s">
        <v>233</v>
      </c>
      <c r="G6155" s="27">
        <v>30581</v>
      </c>
      <c r="H6155">
        <v>32</v>
      </c>
      <c r="I6155" t="s">
        <v>244</v>
      </c>
      <c r="J6155" t="s">
        <v>250</v>
      </c>
      <c r="K6155">
        <v>0</v>
      </c>
      <c r="L6155">
        <v>3</v>
      </c>
      <c r="M6155">
        <v>0</v>
      </c>
      <c r="N6155">
        <v>0</v>
      </c>
      <c r="O6155">
        <v>1</v>
      </c>
      <c r="P6155">
        <v>0</v>
      </c>
      <c r="Q6155" s="28">
        <v>41330.256249999999</v>
      </c>
      <c r="R6155" s="28">
        <v>41330.297222222223</v>
      </c>
      <c r="S6155" t="s">
        <v>20574</v>
      </c>
      <c r="T6155" s="27">
        <v>41330</v>
      </c>
      <c r="V6155">
        <v>0</v>
      </c>
      <c r="W6155" t="s">
        <v>36</v>
      </c>
      <c r="X6155" t="s">
        <v>263</v>
      </c>
      <c r="Y6155">
        <v>0</v>
      </c>
      <c r="AB6155" t="s">
        <v>237</v>
      </c>
      <c r="AH6155">
        <v>0</v>
      </c>
      <c r="AN6155" t="s">
        <v>238</v>
      </c>
      <c r="AO6155">
        <v>4</v>
      </c>
      <c r="AP6155" t="s">
        <v>239</v>
      </c>
      <c r="AQ6155" s="27">
        <v>41330</v>
      </c>
      <c r="AR6155" t="s">
        <v>240</v>
      </c>
      <c r="AS6155">
        <v>3</v>
      </c>
      <c r="AT6155" t="s">
        <v>239</v>
      </c>
      <c r="AU6155" s="27">
        <v>41330</v>
      </c>
    </row>
    <row r="6156" spans="1:47" x14ac:dyDescent="0.2">
      <c r="A6156">
        <v>6155</v>
      </c>
      <c r="B6156" t="s">
        <v>20575</v>
      </c>
      <c r="C6156" t="s">
        <v>2390</v>
      </c>
      <c r="D6156" t="s">
        <v>9451</v>
      </c>
      <c r="E6156" s="27">
        <v>41410</v>
      </c>
      <c r="F6156" t="s">
        <v>233</v>
      </c>
      <c r="G6156" s="27">
        <v>33110</v>
      </c>
      <c r="H6156">
        <v>25</v>
      </c>
      <c r="I6156" t="s">
        <v>244</v>
      </c>
      <c r="J6156" t="s">
        <v>250</v>
      </c>
      <c r="K6156">
        <v>0</v>
      </c>
      <c r="L6156">
        <v>7</v>
      </c>
      <c r="M6156">
        <v>0</v>
      </c>
      <c r="N6156">
        <v>0</v>
      </c>
      <c r="O6156">
        <v>10</v>
      </c>
      <c r="P6156">
        <v>-1</v>
      </c>
      <c r="Q6156" s="28">
        <v>41409.353472222225</v>
      </c>
      <c r="R6156" s="28">
        <v>42082.288194444445</v>
      </c>
      <c r="S6156" t="s">
        <v>20576</v>
      </c>
      <c r="T6156" s="27">
        <v>41409</v>
      </c>
      <c r="V6156">
        <v>1</v>
      </c>
      <c r="W6156" t="s">
        <v>32</v>
      </c>
      <c r="X6156" t="s">
        <v>1395</v>
      </c>
      <c r="Y6156">
        <v>0</v>
      </c>
      <c r="AB6156" t="s">
        <v>237</v>
      </c>
      <c r="AH6156">
        <v>0</v>
      </c>
      <c r="AN6156" t="s">
        <v>238</v>
      </c>
      <c r="AO6156">
        <v>8</v>
      </c>
      <c r="AP6156" t="s">
        <v>269</v>
      </c>
      <c r="AQ6156" s="27">
        <v>41410</v>
      </c>
      <c r="AR6156" t="s">
        <v>240</v>
      </c>
      <c r="AS6156">
        <v>7</v>
      </c>
      <c r="AT6156" t="s">
        <v>246</v>
      </c>
      <c r="AU6156" s="27">
        <v>41410</v>
      </c>
    </row>
    <row r="6157" spans="1:47" x14ac:dyDescent="0.2">
      <c r="A6157">
        <v>6156</v>
      </c>
      <c r="B6157" t="s">
        <v>20577</v>
      </c>
      <c r="C6157" t="s">
        <v>488</v>
      </c>
      <c r="D6157" t="s">
        <v>17307</v>
      </c>
      <c r="E6157" s="27">
        <v>41314</v>
      </c>
      <c r="F6157" t="s">
        <v>233</v>
      </c>
      <c r="G6157" s="27">
        <v>28715</v>
      </c>
      <c r="H6157">
        <v>37</v>
      </c>
      <c r="I6157" t="s">
        <v>244</v>
      </c>
      <c r="J6157" t="s">
        <v>245</v>
      </c>
      <c r="K6157">
        <v>0</v>
      </c>
      <c r="L6157">
        <v>1</v>
      </c>
      <c r="M6157">
        <v>0</v>
      </c>
      <c r="N6157">
        <v>0</v>
      </c>
      <c r="O6157">
        <v>4</v>
      </c>
      <c r="P6157">
        <v>0</v>
      </c>
      <c r="Q6157" s="28">
        <v>41314.538888888892</v>
      </c>
      <c r="R6157" s="28">
        <v>41315.336805555555</v>
      </c>
      <c r="S6157" t="s">
        <v>20578</v>
      </c>
      <c r="T6157" s="27">
        <v>41314</v>
      </c>
      <c r="V6157">
        <v>0</v>
      </c>
      <c r="W6157" t="s">
        <v>36</v>
      </c>
      <c r="X6157" t="s">
        <v>279</v>
      </c>
      <c r="Y6157">
        <v>0</v>
      </c>
      <c r="AB6157" t="s">
        <v>237</v>
      </c>
      <c r="AH6157">
        <v>0</v>
      </c>
      <c r="AN6157" t="s">
        <v>238</v>
      </c>
      <c r="AO6157">
        <v>1</v>
      </c>
      <c r="AP6157" t="s">
        <v>239</v>
      </c>
      <c r="AQ6157" s="27">
        <v>41314</v>
      </c>
      <c r="AR6157" t="s">
        <v>240</v>
      </c>
      <c r="AS6157">
        <v>1</v>
      </c>
      <c r="AT6157" t="s">
        <v>239</v>
      </c>
      <c r="AU6157" s="27">
        <v>41314</v>
      </c>
    </row>
    <row r="6158" spans="1:47" x14ac:dyDescent="0.2">
      <c r="A6158">
        <v>6157</v>
      </c>
      <c r="B6158" t="s">
        <v>20579</v>
      </c>
      <c r="C6158" t="s">
        <v>20580</v>
      </c>
      <c r="D6158" t="s">
        <v>1569</v>
      </c>
      <c r="E6158" s="27">
        <v>41885</v>
      </c>
      <c r="F6158" t="s">
        <v>294</v>
      </c>
      <c r="G6158" s="27">
        <v>35058</v>
      </c>
      <c r="H6158">
        <v>20</v>
      </c>
      <c r="I6158" t="s">
        <v>259</v>
      </c>
      <c r="J6158" t="s">
        <v>353</v>
      </c>
      <c r="K6158">
        <v>2</v>
      </c>
      <c r="L6158">
        <v>6</v>
      </c>
      <c r="M6158">
        <v>0</v>
      </c>
      <c r="N6158">
        <v>0</v>
      </c>
      <c r="O6158">
        <v>2</v>
      </c>
      <c r="P6158">
        <v>-7</v>
      </c>
      <c r="Q6158" s="28">
        <v>41878.345833333333</v>
      </c>
      <c r="R6158" s="28">
        <v>41885.447916666664</v>
      </c>
      <c r="S6158" t="s">
        <v>20581</v>
      </c>
      <c r="U6158" s="27">
        <v>41878</v>
      </c>
      <c r="V6158">
        <v>7</v>
      </c>
      <c r="W6158" t="s">
        <v>32</v>
      </c>
      <c r="X6158" t="s">
        <v>274</v>
      </c>
      <c r="Y6158">
        <v>0</v>
      </c>
      <c r="AB6158" t="s">
        <v>237</v>
      </c>
      <c r="AH6158">
        <v>0</v>
      </c>
      <c r="AN6158" t="s">
        <v>238</v>
      </c>
      <c r="AO6158">
        <v>6</v>
      </c>
      <c r="AP6158" t="s">
        <v>246</v>
      </c>
      <c r="AQ6158" s="27">
        <v>41885</v>
      </c>
      <c r="AR6158" t="s">
        <v>240</v>
      </c>
      <c r="AS6158">
        <v>6</v>
      </c>
      <c r="AT6158" t="s">
        <v>246</v>
      </c>
      <c r="AU6158" s="27">
        <v>41885</v>
      </c>
    </row>
    <row r="6159" spans="1:47" x14ac:dyDescent="0.2">
      <c r="A6159">
        <v>6158</v>
      </c>
      <c r="B6159" t="s">
        <v>20582</v>
      </c>
      <c r="C6159" t="s">
        <v>2390</v>
      </c>
      <c r="D6159" t="s">
        <v>381</v>
      </c>
      <c r="E6159" s="27">
        <v>41738</v>
      </c>
      <c r="F6159" t="s">
        <v>233</v>
      </c>
      <c r="G6159" s="27">
        <v>35137</v>
      </c>
      <c r="H6159">
        <v>20</v>
      </c>
      <c r="I6159" t="s">
        <v>259</v>
      </c>
      <c r="J6159" t="s">
        <v>250</v>
      </c>
      <c r="K6159">
        <v>0</v>
      </c>
      <c r="L6159">
        <v>4</v>
      </c>
      <c r="M6159">
        <v>1</v>
      </c>
      <c r="N6159">
        <v>0</v>
      </c>
      <c r="O6159">
        <v>1</v>
      </c>
      <c r="P6159">
        <v>-1</v>
      </c>
      <c r="Q6159" s="28">
        <v>41737.363888888889</v>
      </c>
      <c r="R6159" s="28">
        <v>41741.11041666667</v>
      </c>
      <c r="S6159" t="s">
        <v>20583</v>
      </c>
      <c r="T6159" s="27">
        <v>41737</v>
      </c>
      <c r="V6159">
        <v>1</v>
      </c>
      <c r="W6159" t="s">
        <v>32</v>
      </c>
      <c r="X6159" t="s">
        <v>847</v>
      </c>
      <c r="Y6159">
        <v>0</v>
      </c>
      <c r="AB6159" t="s">
        <v>237</v>
      </c>
      <c r="AH6159">
        <v>0</v>
      </c>
      <c r="AN6159" t="s">
        <v>238</v>
      </c>
      <c r="AO6159">
        <v>7</v>
      </c>
      <c r="AP6159" t="s">
        <v>246</v>
      </c>
      <c r="AQ6159" s="27">
        <v>41738</v>
      </c>
      <c r="AR6159" t="s">
        <v>240</v>
      </c>
      <c r="AS6159">
        <v>4</v>
      </c>
      <c r="AT6159" t="s">
        <v>239</v>
      </c>
      <c r="AU6159" s="27">
        <v>41738</v>
      </c>
    </row>
    <row r="6160" spans="1:47" x14ac:dyDescent="0.2">
      <c r="A6160">
        <v>6159</v>
      </c>
      <c r="B6160" t="s">
        <v>20584</v>
      </c>
      <c r="C6160" t="s">
        <v>1127</v>
      </c>
      <c r="D6160" t="s">
        <v>830</v>
      </c>
      <c r="E6160" s="27">
        <v>41329</v>
      </c>
      <c r="F6160" t="s">
        <v>233</v>
      </c>
      <c r="G6160" s="27">
        <v>30869</v>
      </c>
      <c r="H6160">
        <v>31</v>
      </c>
      <c r="I6160" t="s">
        <v>244</v>
      </c>
      <c r="J6160" t="s">
        <v>250</v>
      </c>
      <c r="K6160">
        <v>0</v>
      </c>
      <c r="L6160">
        <v>10</v>
      </c>
      <c r="M6160">
        <v>0</v>
      </c>
      <c r="N6160">
        <v>0</v>
      </c>
      <c r="O6160">
        <v>15</v>
      </c>
      <c r="P6160">
        <v>0</v>
      </c>
      <c r="Q6160" s="28">
        <v>41329.1</v>
      </c>
      <c r="R6160" s="28">
        <v>41433.15</v>
      </c>
      <c r="S6160" t="s">
        <v>20585</v>
      </c>
      <c r="U6160" s="27">
        <v>41329</v>
      </c>
      <c r="V6160">
        <v>0</v>
      </c>
      <c r="W6160" t="s">
        <v>32</v>
      </c>
      <c r="X6160" t="s">
        <v>274</v>
      </c>
      <c r="Y6160">
        <v>0</v>
      </c>
      <c r="AB6160" t="s">
        <v>237</v>
      </c>
      <c r="AH6160">
        <v>0</v>
      </c>
      <c r="AN6160" t="s">
        <v>238</v>
      </c>
      <c r="AO6160">
        <v>7</v>
      </c>
      <c r="AP6160" t="s">
        <v>246</v>
      </c>
      <c r="AQ6160" s="27">
        <v>41329</v>
      </c>
      <c r="AR6160" t="s">
        <v>240</v>
      </c>
      <c r="AS6160">
        <v>10</v>
      </c>
      <c r="AT6160" t="s">
        <v>269</v>
      </c>
      <c r="AU6160" s="27">
        <v>41329</v>
      </c>
    </row>
    <row r="6161" spans="1:47" x14ac:dyDescent="0.2">
      <c r="A6161">
        <v>6160</v>
      </c>
      <c r="B6161" t="s">
        <v>20586</v>
      </c>
      <c r="C6161" t="s">
        <v>702</v>
      </c>
      <c r="D6161" t="s">
        <v>4491</v>
      </c>
      <c r="E6161" s="27">
        <v>41388</v>
      </c>
      <c r="F6161" t="s">
        <v>233</v>
      </c>
      <c r="G6161" s="27">
        <v>31607</v>
      </c>
      <c r="H6161">
        <v>29</v>
      </c>
      <c r="I6161" t="s">
        <v>244</v>
      </c>
      <c r="J6161" t="s">
        <v>250</v>
      </c>
      <c r="K6161">
        <v>0</v>
      </c>
      <c r="L6161">
        <v>8</v>
      </c>
      <c r="M6161">
        <v>0</v>
      </c>
      <c r="N6161">
        <v>0</v>
      </c>
      <c r="O6161">
        <v>6</v>
      </c>
      <c r="P6161">
        <v>-1</v>
      </c>
      <c r="Q6161" s="28">
        <v>41387.318749999999</v>
      </c>
      <c r="R6161" s="28">
        <v>41388.075694444444</v>
      </c>
      <c r="S6161" t="s">
        <v>20587</v>
      </c>
      <c r="T6161" s="27">
        <v>41387</v>
      </c>
      <c r="V6161">
        <v>1</v>
      </c>
      <c r="W6161" t="s">
        <v>32</v>
      </c>
      <c r="X6161" t="s">
        <v>364</v>
      </c>
      <c r="Y6161">
        <v>1</v>
      </c>
      <c r="AA6161" t="s">
        <v>20588</v>
      </c>
      <c r="AB6161" t="s">
        <v>36</v>
      </c>
      <c r="AC6161">
        <v>0</v>
      </c>
      <c r="AD6161" s="27">
        <v>41485</v>
      </c>
      <c r="AE6161" t="s">
        <v>474</v>
      </c>
      <c r="AF6161" s="27">
        <v>41485</v>
      </c>
      <c r="AG6161" s="27">
        <v>41494</v>
      </c>
      <c r="AH6161">
        <v>0</v>
      </c>
      <c r="AN6161" t="s">
        <v>238</v>
      </c>
      <c r="AO6161">
        <v>4</v>
      </c>
      <c r="AP6161" t="s">
        <v>239</v>
      </c>
      <c r="AQ6161" s="27">
        <v>41388</v>
      </c>
      <c r="AR6161" t="s">
        <v>240</v>
      </c>
      <c r="AS6161">
        <v>8</v>
      </c>
      <c r="AT6161" t="s">
        <v>269</v>
      </c>
      <c r="AU6161" s="27">
        <v>41388</v>
      </c>
    </row>
    <row r="6162" spans="1:47" x14ac:dyDescent="0.2">
      <c r="A6162">
        <v>6161</v>
      </c>
      <c r="B6162" t="s">
        <v>20589</v>
      </c>
      <c r="C6162" t="s">
        <v>242</v>
      </c>
      <c r="D6162" t="s">
        <v>20590</v>
      </c>
      <c r="E6162" s="27">
        <v>41370</v>
      </c>
      <c r="F6162" t="s">
        <v>233</v>
      </c>
      <c r="G6162" s="27">
        <v>30907</v>
      </c>
      <c r="H6162">
        <v>31</v>
      </c>
      <c r="I6162" t="s">
        <v>244</v>
      </c>
      <c r="J6162" t="s">
        <v>250</v>
      </c>
      <c r="K6162">
        <v>0</v>
      </c>
      <c r="L6162">
        <v>4</v>
      </c>
      <c r="M6162">
        <v>0</v>
      </c>
      <c r="N6162">
        <v>0</v>
      </c>
      <c r="O6162">
        <v>6</v>
      </c>
      <c r="P6162">
        <v>0</v>
      </c>
      <c r="Q6162" s="28">
        <v>41370.215277777781</v>
      </c>
      <c r="R6162" s="28">
        <v>41411.263888888891</v>
      </c>
      <c r="S6162" t="s">
        <v>20591</v>
      </c>
      <c r="U6162" s="27">
        <v>41370</v>
      </c>
      <c r="V6162">
        <v>0</v>
      </c>
      <c r="W6162" t="s">
        <v>32</v>
      </c>
      <c r="X6162" t="s">
        <v>274</v>
      </c>
      <c r="Y6162">
        <v>0</v>
      </c>
      <c r="AB6162" t="s">
        <v>237</v>
      </c>
      <c r="AH6162">
        <v>0</v>
      </c>
      <c r="AN6162" t="s">
        <v>238</v>
      </c>
      <c r="AO6162">
        <v>2</v>
      </c>
      <c r="AP6162" t="s">
        <v>239</v>
      </c>
      <c r="AQ6162" s="27">
        <v>41370</v>
      </c>
      <c r="AR6162" t="s">
        <v>240</v>
      </c>
      <c r="AS6162">
        <v>4</v>
      </c>
      <c r="AT6162" t="s">
        <v>239</v>
      </c>
      <c r="AU6162" s="27">
        <v>41370</v>
      </c>
    </row>
    <row r="6163" spans="1:47" x14ac:dyDescent="0.2">
      <c r="A6163">
        <v>6162</v>
      </c>
      <c r="B6163" t="s">
        <v>20592</v>
      </c>
      <c r="C6163" t="s">
        <v>20593</v>
      </c>
      <c r="D6163" t="s">
        <v>20594</v>
      </c>
      <c r="E6163" s="27">
        <v>41591</v>
      </c>
      <c r="F6163" t="s">
        <v>294</v>
      </c>
      <c r="G6163" s="27">
        <v>29287</v>
      </c>
      <c r="H6163">
        <v>36</v>
      </c>
      <c r="I6163" t="s">
        <v>244</v>
      </c>
      <c r="J6163" t="s">
        <v>245</v>
      </c>
      <c r="K6163">
        <v>0</v>
      </c>
      <c r="L6163">
        <v>3</v>
      </c>
      <c r="M6163">
        <v>0</v>
      </c>
      <c r="N6163">
        <v>0</v>
      </c>
      <c r="O6163">
        <v>2</v>
      </c>
      <c r="P6163">
        <v>-1</v>
      </c>
      <c r="Q6163" s="28">
        <v>41590.509027777778</v>
      </c>
      <c r="R6163" s="28">
        <v>41592.40902777778</v>
      </c>
      <c r="S6163" t="s">
        <v>20595</v>
      </c>
      <c r="T6163" s="27">
        <v>41590</v>
      </c>
      <c r="V6163">
        <v>1</v>
      </c>
      <c r="W6163" t="s">
        <v>32</v>
      </c>
      <c r="X6163" t="s">
        <v>313</v>
      </c>
      <c r="Y6163">
        <v>0</v>
      </c>
      <c r="AB6163" t="s">
        <v>237</v>
      </c>
      <c r="AH6163">
        <v>0</v>
      </c>
      <c r="AN6163" t="s">
        <v>238</v>
      </c>
      <c r="AO6163">
        <v>3</v>
      </c>
      <c r="AP6163" t="s">
        <v>239</v>
      </c>
      <c r="AQ6163" s="27">
        <v>41591</v>
      </c>
      <c r="AR6163" t="s">
        <v>240</v>
      </c>
      <c r="AS6163">
        <v>3</v>
      </c>
      <c r="AT6163" t="s">
        <v>239</v>
      </c>
      <c r="AU6163" s="27">
        <v>41591</v>
      </c>
    </row>
    <row r="6164" spans="1:47" x14ac:dyDescent="0.2">
      <c r="A6164">
        <v>6163</v>
      </c>
      <c r="B6164" t="s">
        <v>20596</v>
      </c>
      <c r="C6164" t="s">
        <v>20597</v>
      </c>
      <c r="D6164" t="s">
        <v>2014</v>
      </c>
      <c r="E6164" s="27">
        <v>41609</v>
      </c>
      <c r="F6164" t="s">
        <v>233</v>
      </c>
      <c r="G6164" s="27">
        <v>29345</v>
      </c>
      <c r="H6164">
        <v>35</v>
      </c>
      <c r="I6164" t="s">
        <v>244</v>
      </c>
      <c r="J6164" t="s">
        <v>250</v>
      </c>
      <c r="K6164">
        <v>0</v>
      </c>
      <c r="L6164">
        <v>6</v>
      </c>
      <c r="M6164">
        <v>0</v>
      </c>
      <c r="N6164">
        <v>0</v>
      </c>
      <c r="O6164">
        <v>4</v>
      </c>
      <c r="P6164">
        <v>-309</v>
      </c>
      <c r="Q6164" s="28">
        <v>41300.082638888889</v>
      </c>
      <c r="R6164" s="28">
        <v>41306.411805555559</v>
      </c>
      <c r="S6164" t="s">
        <v>20598</v>
      </c>
      <c r="T6164" s="27">
        <v>41589</v>
      </c>
      <c r="V6164">
        <v>20</v>
      </c>
      <c r="W6164" t="s">
        <v>36</v>
      </c>
      <c r="X6164" t="s">
        <v>1469</v>
      </c>
      <c r="Y6164">
        <v>0</v>
      </c>
      <c r="AB6164" t="s">
        <v>237</v>
      </c>
      <c r="AH6164">
        <v>0</v>
      </c>
      <c r="AN6164" t="s">
        <v>238</v>
      </c>
      <c r="AO6164">
        <v>7</v>
      </c>
      <c r="AP6164" t="s">
        <v>246</v>
      </c>
      <c r="AQ6164" s="27">
        <v>41609</v>
      </c>
      <c r="AR6164" t="s">
        <v>240</v>
      </c>
      <c r="AS6164">
        <v>6</v>
      </c>
      <c r="AT6164" t="s">
        <v>246</v>
      </c>
      <c r="AU6164" s="27">
        <v>41609</v>
      </c>
    </row>
    <row r="6165" spans="1:47" x14ac:dyDescent="0.2">
      <c r="A6165">
        <v>6164</v>
      </c>
      <c r="B6165" t="s">
        <v>20599</v>
      </c>
      <c r="C6165" t="s">
        <v>20600</v>
      </c>
      <c r="D6165" t="s">
        <v>375</v>
      </c>
      <c r="E6165" s="27">
        <v>41694</v>
      </c>
      <c r="F6165" t="s">
        <v>294</v>
      </c>
      <c r="G6165" s="27">
        <v>28782</v>
      </c>
      <c r="H6165">
        <v>37</v>
      </c>
      <c r="I6165" t="s">
        <v>244</v>
      </c>
      <c r="J6165" t="s">
        <v>250</v>
      </c>
      <c r="K6165">
        <v>0</v>
      </c>
      <c r="L6165">
        <v>1</v>
      </c>
      <c r="M6165">
        <v>0</v>
      </c>
      <c r="N6165">
        <v>0</v>
      </c>
      <c r="O6165">
        <v>1</v>
      </c>
      <c r="P6165">
        <v>-11</v>
      </c>
      <c r="Q6165" s="28">
        <v>41683.068749999999</v>
      </c>
      <c r="R6165" s="28">
        <v>41692.064583333333</v>
      </c>
      <c r="S6165" t="s">
        <v>20601</v>
      </c>
      <c r="T6165" s="27">
        <v>41683</v>
      </c>
      <c r="V6165">
        <v>11</v>
      </c>
      <c r="W6165" t="s">
        <v>32</v>
      </c>
      <c r="X6165" t="s">
        <v>1756</v>
      </c>
      <c r="Y6165">
        <v>0</v>
      </c>
      <c r="AB6165" t="s">
        <v>237</v>
      </c>
      <c r="AH6165">
        <v>0</v>
      </c>
      <c r="AN6165" t="s">
        <v>238</v>
      </c>
      <c r="AO6165">
        <v>1</v>
      </c>
      <c r="AP6165" t="s">
        <v>239</v>
      </c>
      <c r="AQ6165" s="27">
        <v>41694</v>
      </c>
      <c r="AR6165" t="s">
        <v>240</v>
      </c>
      <c r="AS6165">
        <v>1</v>
      </c>
      <c r="AT6165" t="s">
        <v>239</v>
      </c>
      <c r="AU6165" s="27">
        <v>41694</v>
      </c>
    </row>
    <row r="6166" spans="1:47" x14ac:dyDescent="0.2">
      <c r="A6166">
        <v>6165</v>
      </c>
      <c r="B6166" t="s">
        <v>20602</v>
      </c>
      <c r="C6166" t="s">
        <v>2021</v>
      </c>
      <c r="D6166" t="s">
        <v>9754</v>
      </c>
      <c r="E6166" s="27">
        <v>41384</v>
      </c>
      <c r="F6166" t="s">
        <v>233</v>
      </c>
      <c r="G6166" s="27">
        <v>29890</v>
      </c>
      <c r="H6166">
        <v>34</v>
      </c>
      <c r="I6166" t="s">
        <v>244</v>
      </c>
      <c r="J6166" t="s">
        <v>245</v>
      </c>
      <c r="K6166">
        <v>0</v>
      </c>
      <c r="L6166">
        <v>2</v>
      </c>
      <c r="M6166">
        <v>0</v>
      </c>
      <c r="N6166">
        <v>0</v>
      </c>
      <c r="O6166">
        <v>5</v>
      </c>
      <c r="P6166">
        <v>-1</v>
      </c>
      <c r="Q6166" s="28">
        <v>41383.138888888891</v>
      </c>
      <c r="R6166" s="28">
        <v>41389.220833333333</v>
      </c>
      <c r="S6166" t="s">
        <v>20603</v>
      </c>
      <c r="T6166" s="27">
        <v>41341</v>
      </c>
      <c r="V6166">
        <v>43</v>
      </c>
      <c r="W6166" t="s">
        <v>36</v>
      </c>
      <c r="X6166" t="s">
        <v>404</v>
      </c>
      <c r="Y6166">
        <v>1</v>
      </c>
      <c r="AA6166" t="s">
        <v>20604</v>
      </c>
      <c r="AB6166" t="s">
        <v>36</v>
      </c>
      <c r="AD6166" s="27">
        <v>41411</v>
      </c>
      <c r="AE6166" t="s">
        <v>404</v>
      </c>
      <c r="AH6166">
        <v>1</v>
      </c>
      <c r="AJ6166" t="s">
        <v>20605</v>
      </c>
      <c r="AK6166" t="s">
        <v>312</v>
      </c>
      <c r="AL6166" s="27">
        <v>42357</v>
      </c>
      <c r="AM6166" t="s">
        <v>313</v>
      </c>
      <c r="AN6166" t="s">
        <v>238</v>
      </c>
      <c r="AO6166">
        <v>4</v>
      </c>
      <c r="AP6166" t="s">
        <v>239</v>
      </c>
      <c r="AQ6166" s="27">
        <v>41384</v>
      </c>
      <c r="AR6166" t="s">
        <v>240</v>
      </c>
      <c r="AS6166">
        <v>2</v>
      </c>
      <c r="AT6166" t="s">
        <v>239</v>
      </c>
      <c r="AU6166" s="27">
        <v>41384</v>
      </c>
    </row>
    <row r="6167" spans="1:47" x14ac:dyDescent="0.2">
      <c r="A6167">
        <v>6166</v>
      </c>
      <c r="B6167" t="s">
        <v>20606</v>
      </c>
      <c r="C6167" t="s">
        <v>10184</v>
      </c>
      <c r="D6167" t="s">
        <v>232</v>
      </c>
      <c r="E6167" s="27">
        <v>41881</v>
      </c>
      <c r="F6167" t="s">
        <v>233</v>
      </c>
      <c r="G6167" s="27">
        <v>34933</v>
      </c>
      <c r="H6167">
        <v>20</v>
      </c>
      <c r="I6167" t="s">
        <v>259</v>
      </c>
      <c r="J6167" t="s">
        <v>245</v>
      </c>
      <c r="K6167">
        <v>0</v>
      </c>
      <c r="L6167">
        <v>5</v>
      </c>
      <c r="M6167">
        <v>0</v>
      </c>
      <c r="N6167">
        <v>0</v>
      </c>
      <c r="O6167">
        <v>1</v>
      </c>
      <c r="P6167">
        <v>-1</v>
      </c>
      <c r="Q6167" s="28">
        <v>41880.241666666669</v>
      </c>
      <c r="R6167" s="28">
        <v>41881.386111111111</v>
      </c>
      <c r="S6167" t="s">
        <v>20607</v>
      </c>
      <c r="T6167" s="27">
        <v>41880</v>
      </c>
      <c r="V6167">
        <v>1</v>
      </c>
      <c r="W6167" t="s">
        <v>36</v>
      </c>
      <c r="X6167" t="s">
        <v>1265</v>
      </c>
      <c r="Y6167">
        <v>1</v>
      </c>
      <c r="AA6167" t="s">
        <v>20608</v>
      </c>
      <c r="AB6167" t="s">
        <v>36</v>
      </c>
      <c r="AC6167">
        <v>0</v>
      </c>
      <c r="AD6167" s="27">
        <v>42457</v>
      </c>
      <c r="AF6167" s="27">
        <v>42457</v>
      </c>
      <c r="AG6167" s="27">
        <v>42458</v>
      </c>
      <c r="AH6167">
        <v>0</v>
      </c>
      <c r="AN6167" t="s">
        <v>238</v>
      </c>
      <c r="AO6167">
        <v>7</v>
      </c>
      <c r="AP6167" t="s">
        <v>246</v>
      </c>
      <c r="AQ6167" s="27">
        <v>41881</v>
      </c>
      <c r="AR6167" t="s">
        <v>240</v>
      </c>
      <c r="AS6167">
        <v>5</v>
      </c>
      <c r="AT6167" t="s">
        <v>246</v>
      </c>
      <c r="AU6167" s="27">
        <v>41881</v>
      </c>
    </row>
    <row r="6168" spans="1:47" x14ac:dyDescent="0.2">
      <c r="A6168">
        <v>6167</v>
      </c>
      <c r="B6168" t="s">
        <v>20609</v>
      </c>
      <c r="C6168" t="s">
        <v>5527</v>
      </c>
      <c r="D6168" t="s">
        <v>20610</v>
      </c>
      <c r="E6168" s="27">
        <v>41528</v>
      </c>
      <c r="F6168" t="s">
        <v>294</v>
      </c>
      <c r="G6168" s="27">
        <v>23866</v>
      </c>
      <c r="H6168">
        <v>50</v>
      </c>
      <c r="I6168" t="s">
        <v>234</v>
      </c>
      <c r="J6168" t="s">
        <v>250</v>
      </c>
      <c r="K6168">
        <v>0</v>
      </c>
      <c r="L6168">
        <v>6</v>
      </c>
      <c r="M6168">
        <v>0</v>
      </c>
      <c r="N6168">
        <v>0</v>
      </c>
      <c r="O6168">
        <v>12</v>
      </c>
      <c r="P6168">
        <v>316</v>
      </c>
      <c r="Q6168" s="28">
        <v>41844.499305555553</v>
      </c>
      <c r="R6168" s="28">
        <v>42279.390972222223</v>
      </c>
      <c r="S6168" t="s">
        <v>20611</v>
      </c>
      <c r="T6168" s="27">
        <v>41239</v>
      </c>
      <c r="V6168">
        <v>289</v>
      </c>
      <c r="W6168" t="s">
        <v>36</v>
      </c>
      <c r="X6168" t="s">
        <v>279</v>
      </c>
      <c r="Y6168">
        <v>1</v>
      </c>
      <c r="AA6168" t="s">
        <v>20612</v>
      </c>
      <c r="AB6168" t="s">
        <v>32</v>
      </c>
      <c r="AC6168">
        <v>0</v>
      </c>
      <c r="AD6168" s="27">
        <v>41844</v>
      </c>
      <c r="AE6168" t="s">
        <v>459</v>
      </c>
      <c r="AF6168" s="27">
        <v>41844</v>
      </c>
      <c r="AG6168" s="27">
        <v>42279</v>
      </c>
      <c r="AH6168">
        <v>1</v>
      </c>
      <c r="AJ6168" t="s">
        <v>20612</v>
      </c>
      <c r="AK6168" t="s">
        <v>312</v>
      </c>
      <c r="AL6168" s="27">
        <v>41844</v>
      </c>
      <c r="AM6168" t="s">
        <v>3921</v>
      </c>
      <c r="AN6168" t="s">
        <v>238</v>
      </c>
      <c r="AO6168">
        <v>3</v>
      </c>
      <c r="AP6168" t="s">
        <v>239</v>
      </c>
      <c r="AQ6168" s="27">
        <v>41528</v>
      </c>
      <c r="AR6168" t="s">
        <v>240</v>
      </c>
      <c r="AS6168">
        <v>6</v>
      </c>
      <c r="AT6168" t="s">
        <v>246</v>
      </c>
      <c r="AU6168" s="27">
        <v>41528</v>
      </c>
    </row>
    <row r="6169" spans="1:47" x14ac:dyDescent="0.2">
      <c r="A6169">
        <v>6168</v>
      </c>
      <c r="B6169" t="s">
        <v>20613</v>
      </c>
      <c r="C6169" t="s">
        <v>20614</v>
      </c>
      <c r="D6169" t="s">
        <v>20615</v>
      </c>
      <c r="E6169" s="27">
        <v>41735</v>
      </c>
      <c r="F6169" t="s">
        <v>233</v>
      </c>
      <c r="G6169" s="27">
        <v>18242</v>
      </c>
      <c r="H6169">
        <v>66</v>
      </c>
      <c r="I6169" t="s">
        <v>234</v>
      </c>
      <c r="J6169" t="s">
        <v>245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-1</v>
      </c>
      <c r="Q6169" s="28">
        <v>41734.093055555553</v>
      </c>
      <c r="R6169" s="28">
        <v>41735.081944444442</v>
      </c>
      <c r="S6169" t="s">
        <v>20616</v>
      </c>
      <c r="T6169" s="27">
        <v>41734</v>
      </c>
      <c r="V6169">
        <v>1</v>
      </c>
      <c r="W6169" t="s">
        <v>36</v>
      </c>
      <c r="X6169" t="s">
        <v>279</v>
      </c>
      <c r="Y6169">
        <v>0</v>
      </c>
      <c r="AB6169" t="s">
        <v>237</v>
      </c>
      <c r="AH6169">
        <v>0</v>
      </c>
      <c r="AN6169" t="s">
        <v>238</v>
      </c>
      <c r="AO6169">
        <v>1</v>
      </c>
      <c r="AP6169" t="s">
        <v>239</v>
      </c>
      <c r="AQ6169" s="27">
        <v>41735</v>
      </c>
      <c r="AR6169" t="s">
        <v>240</v>
      </c>
      <c r="AS6169">
        <v>1</v>
      </c>
      <c r="AT6169" t="s">
        <v>239</v>
      </c>
      <c r="AU6169" s="27">
        <v>41735</v>
      </c>
    </row>
    <row r="6170" spans="1:47" x14ac:dyDescent="0.2">
      <c r="A6170">
        <v>6169</v>
      </c>
      <c r="B6170" t="s">
        <v>20617</v>
      </c>
      <c r="C6170" t="s">
        <v>414</v>
      </c>
      <c r="D6170" t="s">
        <v>9062</v>
      </c>
      <c r="E6170" s="27">
        <v>41333</v>
      </c>
      <c r="F6170" t="s">
        <v>233</v>
      </c>
      <c r="G6170" s="27">
        <v>33616</v>
      </c>
      <c r="H6170">
        <v>24</v>
      </c>
      <c r="I6170" t="s">
        <v>259</v>
      </c>
      <c r="J6170" t="s">
        <v>245</v>
      </c>
      <c r="K6170">
        <v>0</v>
      </c>
      <c r="L6170">
        <v>9</v>
      </c>
      <c r="M6170">
        <v>0</v>
      </c>
      <c r="N6170">
        <v>2</v>
      </c>
      <c r="O6170">
        <v>8</v>
      </c>
      <c r="P6170">
        <v>-1</v>
      </c>
      <c r="Q6170" s="28">
        <v>41332.063888888886</v>
      </c>
      <c r="R6170" s="28">
        <v>41367.397222222222</v>
      </c>
      <c r="S6170" t="s">
        <v>20618</v>
      </c>
      <c r="T6170" s="27">
        <v>41332</v>
      </c>
      <c r="V6170">
        <v>1</v>
      </c>
      <c r="W6170" t="s">
        <v>32</v>
      </c>
      <c r="X6170" t="s">
        <v>494</v>
      </c>
      <c r="Y6170">
        <v>1</v>
      </c>
      <c r="AA6170" t="s">
        <v>20619</v>
      </c>
      <c r="AB6170" t="s">
        <v>32</v>
      </c>
      <c r="AC6170">
        <v>59</v>
      </c>
      <c r="AD6170" s="27">
        <v>41345</v>
      </c>
      <c r="AE6170" t="s">
        <v>359</v>
      </c>
      <c r="AF6170" s="27">
        <v>41404</v>
      </c>
      <c r="AG6170" s="27">
        <v>41438</v>
      </c>
      <c r="AH6170">
        <v>0</v>
      </c>
      <c r="AN6170" t="s">
        <v>238</v>
      </c>
      <c r="AO6170">
        <v>10</v>
      </c>
      <c r="AP6170" t="s">
        <v>269</v>
      </c>
      <c r="AQ6170" s="27">
        <v>41333</v>
      </c>
      <c r="AR6170" t="s">
        <v>240</v>
      </c>
      <c r="AS6170">
        <v>9</v>
      </c>
      <c r="AT6170" t="s">
        <v>269</v>
      </c>
      <c r="AU6170" s="27">
        <v>41333</v>
      </c>
    </row>
    <row r="6171" spans="1:47" x14ac:dyDescent="0.2">
      <c r="A6171">
        <v>6170</v>
      </c>
      <c r="B6171" t="s">
        <v>20620</v>
      </c>
      <c r="C6171" t="s">
        <v>17823</v>
      </c>
      <c r="D6171" t="s">
        <v>1671</v>
      </c>
      <c r="E6171" s="27">
        <v>41971</v>
      </c>
      <c r="F6171" t="s">
        <v>233</v>
      </c>
      <c r="G6171" s="27">
        <v>31686</v>
      </c>
      <c r="H6171">
        <v>29</v>
      </c>
      <c r="I6171" t="s">
        <v>244</v>
      </c>
      <c r="J6171" t="s">
        <v>250</v>
      </c>
      <c r="K6171">
        <v>0</v>
      </c>
      <c r="L6171">
        <v>9</v>
      </c>
      <c r="M6171">
        <v>1</v>
      </c>
      <c r="N6171">
        <v>0</v>
      </c>
      <c r="O6171">
        <v>8</v>
      </c>
      <c r="P6171">
        <v>-1</v>
      </c>
      <c r="Q6171" s="28">
        <v>41970.455555555556</v>
      </c>
      <c r="R6171" s="28">
        <v>41971.344444444447</v>
      </c>
      <c r="S6171" t="s">
        <v>20621</v>
      </c>
      <c r="T6171" s="27">
        <v>41970</v>
      </c>
      <c r="V6171">
        <v>1</v>
      </c>
      <c r="W6171" t="s">
        <v>36</v>
      </c>
      <c r="X6171" t="s">
        <v>279</v>
      </c>
      <c r="Y6171">
        <v>1</v>
      </c>
      <c r="AA6171" t="s">
        <v>20622</v>
      </c>
      <c r="AB6171" t="s">
        <v>36</v>
      </c>
      <c r="AC6171">
        <v>0</v>
      </c>
      <c r="AD6171" s="27">
        <v>42182</v>
      </c>
      <c r="AE6171" t="s">
        <v>422</v>
      </c>
      <c r="AF6171" s="27">
        <v>42182</v>
      </c>
      <c r="AG6171" s="27">
        <v>42183</v>
      </c>
      <c r="AH6171">
        <v>0</v>
      </c>
      <c r="AN6171" t="s">
        <v>238</v>
      </c>
      <c r="AO6171">
        <v>5</v>
      </c>
      <c r="AP6171" t="s">
        <v>246</v>
      </c>
      <c r="AQ6171" s="27">
        <v>41971</v>
      </c>
      <c r="AR6171" t="s">
        <v>240</v>
      </c>
      <c r="AS6171">
        <v>9</v>
      </c>
      <c r="AT6171" t="s">
        <v>269</v>
      </c>
      <c r="AU6171" s="27">
        <v>41971</v>
      </c>
    </row>
    <row r="6172" spans="1:47" x14ac:dyDescent="0.2">
      <c r="A6172">
        <v>6171</v>
      </c>
      <c r="B6172" t="s">
        <v>20623</v>
      </c>
      <c r="C6172" t="s">
        <v>20624</v>
      </c>
      <c r="D6172" t="s">
        <v>586</v>
      </c>
      <c r="E6172" s="27">
        <v>41446</v>
      </c>
      <c r="F6172" t="s">
        <v>294</v>
      </c>
      <c r="G6172" s="27">
        <v>25950</v>
      </c>
      <c r="H6172">
        <v>45</v>
      </c>
      <c r="I6172" t="s">
        <v>234</v>
      </c>
      <c r="J6172" t="s">
        <v>250</v>
      </c>
      <c r="K6172">
        <v>0</v>
      </c>
      <c r="L6172">
        <v>1</v>
      </c>
      <c r="M6172">
        <v>0</v>
      </c>
      <c r="N6172">
        <v>0</v>
      </c>
      <c r="O6172">
        <v>1</v>
      </c>
      <c r="P6172">
        <v>-4</v>
      </c>
      <c r="Q6172" s="28">
        <v>41442.473611111112</v>
      </c>
      <c r="R6172" s="28">
        <v>41445.390972222223</v>
      </c>
      <c r="S6172" t="s">
        <v>20625</v>
      </c>
      <c r="T6172" s="27">
        <v>41442</v>
      </c>
      <c r="V6172">
        <v>4</v>
      </c>
      <c r="W6172" t="s">
        <v>32</v>
      </c>
      <c r="X6172" t="s">
        <v>364</v>
      </c>
      <c r="Y6172">
        <v>0</v>
      </c>
      <c r="AB6172" t="s">
        <v>237</v>
      </c>
      <c r="AH6172">
        <v>0</v>
      </c>
      <c r="AN6172" t="s">
        <v>238</v>
      </c>
      <c r="AO6172">
        <v>1</v>
      </c>
      <c r="AP6172" t="s">
        <v>239</v>
      </c>
      <c r="AQ6172" s="27">
        <v>41446</v>
      </c>
      <c r="AR6172" t="s">
        <v>240</v>
      </c>
      <c r="AS6172">
        <v>1</v>
      </c>
      <c r="AT6172" t="s">
        <v>239</v>
      </c>
      <c r="AU6172" s="27">
        <v>41446</v>
      </c>
    </row>
    <row r="6173" spans="1:47" x14ac:dyDescent="0.2">
      <c r="A6173">
        <v>6172</v>
      </c>
      <c r="B6173" t="s">
        <v>20626</v>
      </c>
      <c r="C6173" t="s">
        <v>914</v>
      </c>
      <c r="D6173" t="s">
        <v>2147</v>
      </c>
      <c r="E6173" s="27">
        <v>41386</v>
      </c>
      <c r="F6173" t="s">
        <v>233</v>
      </c>
      <c r="G6173" s="27">
        <v>29921</v>
      </c>
      <c r="H6173">
        <v>34</v>
      </c>
      <c r="I6173" t="s">
        <v>244</v>
      </c>
      <c r="J6173" t="s">
        <v>245</v>
      </c>
      <c r="K6173">
        <v>0</v>
      </c>
      <c r="L6173">
        <v>7</v>
      </c>
      <c r="M6173">
        <v>0</v>
      </c>
      <c r="N6173">
        <v>0</v>
      </c>
      <c r="O6173">
        <v>2</v>
      </c>
      <c r="P6173">
        <v>-1</v>
      </c>
      <c r="Q6173" s="28">
        <v>41385.493055555555</v>
      </c>
      <c r="R6173" s="28">
        <v>41386.311805555553</v>
      </c>
      <c r="S6173" t="s">
        <v>20627</v>
      </c>
      <c r="U6173" s="27">
        <v>41385</v>
      </c>
      <c r="V6173">
        <v>1</v>
      </c>
      <c r="W6173" t="s">
        <v>32</v>
      </c>
      <c r="X6173" t="s">
        <v>274</v>
      </c>
      <c r="Y6173">
        <v>1</v>
      </c>
      <c r="AA6173" t="s">
        <v>20628</v>
      </c>
      <c r="AB6173" t="s">
        <v>32</v>
      </c>
      <c r="AD6173" s="27">
        <v>41469</v>
      </c>
      <c r="AE6173" t="s">
        <v>359</v>
      </c>
      <c r="AH6173">
        <v>0</v>
      </c>
      <c r="AN6173" t="s">
        <v>238</v>
      </c>
      <c r="AO6173">
        <v>6</v>
      </c>
      <c r="AP6173" t="s">
        <v>246</v>
      </c>
      <c r="AQ6173" s="27">
        <v>41386</v>
      </c>
      <c r="AR6173" t="s">
        <v>240</v>
      </c>
      <c r="AS6173">
        <v>7</v>
      </c>
      <c r="AT6173" t="s">
        <v>246</v>
      </c>
      <c r="AU6173" s="27">
        <v>41386</v>
      </c>
    </row>
    <row r="6174" spans="1:47" x14ac:dyDescent="0.2">
      <c r="A6174">
        <v>6173</v>
      </c>
      <c r="B6174" t="s">
        <v>20629</v>
      </c>
      <c r="C6174" t="s">
        <v>20630</v>
      </c>
      <c r="D6174" t="s">
        <v>7568</v>
      </c>
      <c r="E6174" s="27">
        <v>41337</v>
      </c>
      <c r="F6174" t="s">
        <v>233</v>
      </c>
      <c r="G6174" s="27">
        <v>16753</v>
      </c>
      <c r="H6174">
        <v>70</v>
      </c>
      <c r="I6174" t="s">
        <v>234</v>
      </c>
      <c r="J6174" t="s">
        <v>250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-1</v>
      </c>
      <c r="Q6174" s="28">
        <v>41336.246527777781</v>
      </c>
      <c r="R6174" s="28">
        <v>41337.313194444447</v>
      </c>
      <c r="S6174" t="s">
        <v>20631</v>
      </c>
      <c r="T6174" s="27">
        <v>41336</v>
      </c>
      <c r="V6174">
        <v>1</v>
      </c>
      <c r="W6174" t="s">
        <v>36</v>
      </c>
      <c r="X6174" t="s">
        <v>263</v>
      </c>
      <c r="Y6174">
        <v>0</v>
      </c>
      <c r="AB6174" t="s">
        <v>237</v>
      </c>
      <c r="AH6174">
        <v>0</v>
      </c>
      <c r="AN6174" t="s">
        <v>238</v>
      </c>
      <c r="AO6174">
        <v>1</v>
      </c>
      <c r="AP6174" t="s">
        <v>239</v>
      </c>
      <c r="AQ6174" s="27">
        <v>41337</v>
      </c>
      <c r="AR6174" t="s">
        <v>240</v>
      </c>
      <c r="AS6174">
        <v>1</v>
      </c>
      <c r="AT6174" t="s">
        <v>239</v>
      </c>
      <c r="AU6174" s="27">
        <v>41337</v>
      </c>
    </row>
    <row r="6175" spans="1:47" x14ac:dyDescent="0.2">
      <c r="A6175">
        <v>6174</v>
      </c>
      <c r="B6175" t="s">
        <v>20632</v>
      </c>
      <c r="C6175" t="s">
        <v>20633</v>
      </c>
      <c r="D6175" t="s">
        <v>3828</v>
      </c>
      <c r="E6175" s="27">
        <v>41798</v>
      </c>
      <c r="F6175" t="s">
        <v>294</v>
      </c>
      <c r="G6175" s="27">
        <v>30153</v>
      </c>
      <c r="H6175">
        <v>33</v>
      </c>
      <c r="I6175" t="s">
        <v>244</v>
      </c>
      <c r="J6175" t="s">
        <v>250</v>
      </c>
      <c r="K6175">
        <v>0</v>
      </c>
      <c r="L6175">
        <v>8</v>
      </c>
      <c r="M6175">
        <v>0</v>
      </c>
      <c r="N6175">
        <v>0</v>
      </c>
      <c r="O6175">
        <v>0</v>
      </c>
      <c r="P6175">
        <v>-1</v>
      </c>
      <c r="Q6175" s="28">
        <v>41797.395138888889</v>
      </c>
      <c r="R6175" s="28">
        <v>41798.338888888888</v>
      </c>
      <c r="S6175" t="s">
        <v>20634</v>
      </c>
      <c r="T6175" s="27">
        <v>41797</v>
      </c>
      <c r="V6175">
        <v>1</v>
      </c>
      <c r="W6175" t="s">
        <v>32</v>
      </c>
      <c r="X6175" t="s">
        <v>359</v>
      </c>
      <c r="Y6175">
        <v>0</v>
      </c>
      <c r="AB6175" t="s">
        <v>237</v>
      </c>
      <c r="AH6175">
        <v>0</v>
      </c>
      <c r="AN6175" t="s">
        <v>238</v>
      </c>
      <c r="AO6175">
        <v>2</v>
      </c>
      <c r="AP6175" t="s">
        <v>239</v>
      </c>
      <c r="AQ6175" s="27">
        <v>41798</v>
      </c>
      <c r="AR6175" t="s">
        <v>240</v>
      </c>
      <c r="AS6175">
        <v>8</v>
      </c>
      <c r="AT6175" t="s">
        <v>269</v>
      </c>
      <c r="AU6175" s="27">
        <v>41798</v>
      </c>
    </row>
    <row r="6176" spans="1:47" x14ac:dyDescent="0.2">
      <c r="A6176">
        <v>6175</v>
      </c>
      <c r="B6176" t="s">
        <v>20635</v>
      </c>
      <c r="C6176" t="s">
        <v>674</v>
      </c>
      <c r="D6176" t="s">
        <v>5746</v>
      </c>
      <c r="E6176" s="27">
        <v>41509</v>
      </c>
      <c r="F6176" t="s">
        <v>233</v>
      </c>
      <c r="G6176" s="27">
        <v>32806</v>
      </c>
      <c r="H6176">
        <v>26</v>
      </c>
      <c r="I6176" t="s">
        <v>244</v>
      </c>
      <c r="J6176" t="s">
        <v>250</v>
      </c>
      <c r="K6176">
        <v>0</v>
      </c>
      <c r="L6176">
        <v>4</v>
      </c>
      <c r="M6176">
        <v>0</v>
      </c>
      <c r="N6176">
        <v>0</v>
      </c>
      <c r="O6176">
        <v>2</v>
      </c>
      <c r="P6176">
        <v>607</v>
      </c>
      <c r="Q6176" s="28">
        <v>42116.185416666667</v>
      </c>
      <c r="R6176" s="28">
        <v>42153.402083333334</v>
      </c>
      <c r="S6176" t="s">
        <v>20636</v>
      </c>
      <c r="U6176" s="27">
        <v>40352</v>
      </c>
      <c r="V6176">
        <v>1157</v>
      </c>
      <c r="W6176" t="s">
        <v>32</v>
      </c>
      <c r="X6176" t="s">
        <v>274</v>
      </c>
      <c r="Y6176">
        <v>0</v>
      </c>
      <c r="AB6176" t="s">
        <v>237</v>
      </c>
      <c r="AH6176">
        <v>0</v>
      </c>
      <c r="AN6176" t="s">
        <v>238</v>
      </c>
      <c r="AO6176">
        <v>4</v>
      </c>
      <c r="AP6176" t="s">
        <v>239</v>
      </c>
      <c r="AQ6176" s="27">
        <v>41509</v>
      </c>
      <c r="AR6176" t="s">
        <v>240</v>
      </c>
      <c r="AS6176">
        <v>4</v>
      </c>
      <c r="AT6176" t="s">
        <v>239</v>
      </c>
      <c r="AU6176" s="27">
        <v>41509</v>
      </c>
    </row>
    <row r="6177" spans="1:47" x14ac:dyDescent="0.2">
      <c r="A6177">
        <v>6176</v>
      </c>
      <c r="B6177" t="s">
        <v>20637</v>
      </c>
      <c r="C6177" t="s">
        <v>20638</v>
      </c>
      <c r="D6177" t="s">
        <v>20639</v>
      </c>
      <c r="E6177" s="27">
        <v>41916</v>
      </c>
      <c r="F6177" t="s">
        <v>294</v>
      </c>
      <c r="G6177" s="27">
        <v>33736</v>
      </c>
      <c r="H6177">
        <v>23</v>
      </c>
      <c r="I6177" t="s">
        <v>259</v>
      </c>
      <c r="J6177" t="s">
        <v>250</v>
      </c>
      <c r="K6177">
        <v>0</v>
      </c>
      <c r="L6177">
        <v>7</v>
      </c>
      <c r="M6177">
        <v>0</v>
      </c>
      <c r="N6177">
        <v>3</v>
      </c>
      <c r="O6177">
        <v>5</v>
      </c>
      <c r="P6177">
        <v>-1</v>
      </c>
      <c r="Q6177" s="28">
        <v>41915.306944444441</v>
      </c>
      <c r="R6177" s="28">
        <v>41916.486111111109</v>
      </c>
      <c r="S6177" t="s">
        <v>20640</v>
      </c>
      <c r="T6177" s="27">
        <v>41915</v>
      </c>
      <c r="V6177">
        <v>1</v>
      </c>
      <c r="W6177" t="s">
        <v>32</v>
      </c>
      <c r="X6177" t="s">
        <v>364</v>
      </c>
      <c r="Y6177">
        <v>0</v>
      </c>
      <c r="AB6177" t="s">
        <v>237</v>
      </c>
      <c r="AH6177">
        <v>0</v>
      </c>
      <c r="AN6177" t="s">
        <v>238</v>
      </c>
      <c r="AO6177">
        <v>4</v>
      </c>
      <c r="AP6177" t="s">
        <v>239</v>
      </c>
      <c r="AQ6177" s="27">
        <v>41916</v>
      </c>
      <c r="AR6177" t="s">
        <v>240</v>
      </c>
      <c r="AS6177">
        <v>7</v>
      </c>
      <c r="AT6177" t="s">
        <v>246</v>
      </c>
      <c r="AU6177" s="27">
        <v>41916</v>
      </c>
    </row>
    <row r="6178" spans="1:47" x14ac:dyDescent="0.2">
      <c r="A6178">
        <v>6177</v>
      </c>
      <c r="B6178" t="s">
        <v>20641</v>
      </c>
      <c r="C6178" t="s">
        <v>2021</v>
      </c>
      <c r="D6178" t="s">
        <v>2479</v>
      </c>
      <c r="E6178" s="27">
        <v>41654</v>
      </c>
      <c r="F6178" t="s">
        <v>233</v>
      </c>
      <c r="G6178" s="27">
        <v>33981</v>
      </c>
      <c r="H6178">
        <v>23</v>
      </c>
      <c r="I6178" t="s">
        <v>259</v>
      </c>
      <c r="J6178" t="s">
        <v>250</v>
      </c>
      <c r="K6178">
        <v>1</v>
      </c>
      <c r="L6178">
        <v>9</v>
      </c>
      <c r="M6178">
        <v>0</v>
      </c>
      <c r="N6178">
        <v>0</v>
      </c>
      <c r="O6178">
        <v>4</v>
      </c>
      <c r="P6178">
        <v>-1</v>
      </c>
      <c r="Q6178" s="28">
        <v>41653.136805555558</v>
      </c>
      <c r="R6178" s="28">
        <v>41656.165277777778</v>
      </c>
      <c r="S6178" t="s">
        <v>20642</v>
      </c>
      <c r="U6178" s="27">
        <v>41653</v>
      </c>
      <c r="V6178">
        <v>1</v>
      </c>
      <c r="W6178" t="s">
        <v>32</v>
      </c>
      <c r="X6178" t="s">
        <v>274</v>
      </c>
      <c r="Y6178">
        <v>0</v>
      </c>
      <c r="AB6178" t="s">
        <v>237</v>
      </c>
      <c r="AH6178">
        <v>0</v>
      </c>
      <c r="AN6178" t="s">
        <v>238</v>
      </c>
      <c r="AO6178">
        <v>9</v>
      </c>
      <c r="AP6178" t="s">
        <v>269</v>
      </c>
      <c r="AQ6178" s="27">
        <v>41654</v>
      </c>
      <c r="AR6178" t="s">
        <v>240</v>
      </c>
      <c r="AS6178">
        <v>9</v>
      </c>
      <c r="AT6178" t="s">
        <v>269</v>
      </c>
      <c r="AU6178" s="27">
        <v>41654</v>
      </c>
    </row>
    <row r="6179" spans="1:47" x14ac:dyDescent="0.2">
      <c r="A6179">
        <v>6178</v>
      </c>
      <c r="B6179" t="s">
        <v>20643</v>
      </c>
      <c r="C6179" t="s">
        <v>813</v>
      </c>
      <c r="D6179" t="s">
        <v>1841</v>
      </c>
      <c r="E6179" s="27">
        <v>41641</v>
      </c>
      <c r="F6179" t="s">
        <v>233</v>
      </c>
      <c r="G6179" s="27">
        <v>32513</v>
      </c>
      <c r="H6179">
        <v>27</v>
      </c>
      <c r="I6179" t="s">
        <v>244</v>
      </c>
      <c r="J6179" t="s">
        <v>245</v>
      </c>
      <c r="K6179">
        <v>0</v>
      </c>
      <c r="L6179">
        <v>4</v>
      </c>
      <c r="M6179">
        <v>0</v>
      </c>
      <c r="N6179">
        <v>0</v>
      </c>
      <c r="O6179">
        <v>5</v>
      </c>
      <c r="P6179">
        <v>-12</v>
      </c>
      <c r="Q6179" s="28">
        <v>41629.239583333336</v>
      </c>
      <c r="R6179" s="28">
        <v>41631.28402777778</v>
      </c>
      <c r="S6179" t="s">
        <v>20644</v>
      </c>
      <c r="T6179" s="27">
        <v>41629</v>
      </c>
      <c r="V6179">
        <v>12</v>
      </c>
      <c r="W6179" t="s">
        <v>36</v>
      </c>
      <c r="X6179" t="s">
        <v>324</v>
      </c>
      <c r="Y6179">
        <v>0</v>
      </c>
      <c r="AB6179" t="s">
        <v>237</v>
      </c>
      <c r="AH6179">
        <v>0</v>
      </c>
      <c r="AN6179" t="s">
        <v>238</v>
      </c>
      <c r="AO6179">
        <v>3</v>
      </c>
      <c r="AP6179" t="s">
        <v>239</v>
      </c>
      <c r="AQ6179" s="27">
        <v>41641</v>
      </c>
      <c r="AR6179" t="s">
        <v>240</v>
      </c>
      <c r="AS6179">
        <v>4</v>
      </c>
      <c r="AT6179" t="s">
        <v>239</v>
      </c>
      <c r="AU6179" s="27">
        <v>41641</v>
      </c>
    </row>
    <row r="6180" spans="1:47" x14ac:dyDescent="0.2">
      <c r="A6180">
        <v>6179</v>
      </c>
      <c r="B6180" t="s">
        <v>20645</v>
      </c>
      <c r="C6180" t="s">
        <v>524</v>
      </c>
      <c r="D6180" t="s">
        <v>20646</v>
      </c>
      <c r="E6180" s="27">
        <v>41413</v>
      </c>
      <c r="F6180" t="s">
        <v>233</v>
      </c>
      <c r="G6180" s="27">
        <v>26338</v>
      </c>
      <c r="H6180">
        <v>44</v>
      </c>
      <c r="I6180" t="s">
        <v>244</v>
      </c>
      <c r="J6180" t="s">
        <v>245</v>
      </c>
      <c r="K6180">
        <v>0</v>
      </c>
      <c r="L6180">
        <v>6</v>
      </c>
      <c r="M6180">
        <v>0</v>
      </c>
      <c r="N6180">
        <v>0</v>
      </c>
      <c r="O6180">
        <v>6</v>
      </c>
      <c r="P6180">
        <v>-1</v>
      </c>
      <c r="Q6180" s="28">
        <v>41412.386111111111</v>
      </c>
      <c r="R6180" s="28">
        <v>41531.245833333334</v>
      </c>
      <c r="S6180" t="s">
        <v>20647</v>
      </c>
      <c r="T6180" s="27">
        <v>41412</v>
      </c>
      <c r="V6180">
        <v>1</v>
      </c>
      <c r="W6180" t="s">
        <v>32</v>
      </c>
      <c r="X6180" t="s">
        <v>359</v>
      </c>
      <c r="Y6180">
        <v>1</v>
      </c>
      <c r="AA6180" t="s">
        <v>20648</v>
      </c>
      <c r="AB6180" t="s">
        <v>36</v>
      </c>
      <c r="AD6180" s="27">
        <v>42207</v>
      </c>
      <c r="AE6180" t="s">
        <v>879</v>
      </c>
      <c r="AH6180">
        <v>0</v>
      </c>
      <c r="AN6180" t="s">
        <v>238</v>
      </c>
      <c r="AO6180">
        <v>2</v>
      </c>
      <c r="AP6180" t="s">
        <v>239</v>
      </c>
      <c r="AQ6180" s="27">
        <v>41413</v>
      </c>
      <c r="AR6180" t="s">
        <v>240</v>
      </c>
      <c r="AS6180">
        <v>6</v>
      </c>
      <c r="AT6180" t="s">
        <v>246</v>
      </c>
      <c r="AU6180" s="27">
        <v>41413</v>
      </c>
    </row>
    <row r="6181" spans="1:47" x14ac:dyDescent="0.2">
      <c r="A6181">
        <v>6180</v>
      </c>
      <c r="B6181" t="s">
        <v>20649</v>
      </c>
      <c r="C6181" t="s">
        <v>1882</v>
      </c>
      <c r="D6181" t="s">
        <v>671</v>
      </c>
      <c r="E6181" s="27">
        <v>41292</v>
      </c>
      <c r="F6181" t="s">
        <v>233</v>
      </c>
      <c r="G6181" s="27">
        <v>34076</v>
      </c>
      <c r="H6181">
        <v>23</v>
      </c>
      <c r="I6181" t="s">
        <v>259</v>
      </c>
      <c r="J6181" t="s">
        <v>250</v>
      </c>
      <c r="K6181">
        <v>0</v>
      </c>
      <c r="L6181">
        <v>3</v>
      </c>
      <c r="M6181">
        <v>0</v>
      </c>
      <c r="N6181">
        <v>0</v>
      </c>
      <c r="O6181">
        <v>2</v>
      </c>
      <c r="P6181">
        <v>334</v>
      </c>
      <c r="Q6181" s="28">
        <v>41626.270138888889</v>
      </c>
      <c r="R6181" s="28">
        <v>41726.506249999999</v>
      </c>
      <c r="S6181" t="s">
        <v>20650</v>
      </c>
      <c r="U6181" s="27">
        <v>41292</v>
      </c>
      <c r="V6181">
        <v>0</v>
      </c>
      <c r="W6181" t="s">
        <v>36</v>
      </c>
      <c r="X6181" t="s">
        <v>274</v>
      </c>
      <c r="Y6181">
        <v>1</v>
      </c>
      <c r="AA6181" t="s">
        <v>20651</v>
      </c>
      <c r="AB6181" t="s">
        <v>32</v>
      </c>
      <c r="AC6181">
        <v>59</v>
      </c>
      <c r="AD6181" s="27">
        <v>41567</v>
      </c>
      <c r="AE6181" t="s">
        <v>867</v>
      </c>
      <c r="AF6181" s="27">
        <v>41626</v>
      </c>
      <c r="AG6181" s="27">
        <v>41726</v>
      </c>
      <c r="AH6181">
        <v>1</v>
      </c>
      <c r="AJ6181" t="s">
        <v>20651</v>
      </c>
      <c r="AK6181" t="s">
        <v>312</v>
      </c>
      <c r="AL6181" s="27">
        <v>41567</v>
      </c>
      <c r="AM6181" t="s">
        <v>867</v>
      </c>
      <c r="AN6181" t="s">
        <v>238</v>
      </c>
      <c r="AO6181">
        <v>4</v>
      </c>
      <c r="AP6181" t="s">
        <v>239</v>
      </c>
      <c r="AQ6181" s="27">
        <v>41292</v>
      </c>
      <c r="AR6181" t="s">
        <v>240</v>
      </c>
      <c r="AS6181">
        <v>3</v>
      </c>
      <c r="AT6181" t="s">
        <v>239</v>
      </c>
      <c r="AU6181" s="27">
        <v>41292</v>
      </c>
    </row>
    <row r="6182" spans="1:47" x14ac:dyDescent="0.2">
      <c r="A6182">
        <v>6181</v>
      </c>
      <c r="B6182" t="s">
        <v>20652</v>
      </c>
      <c r="C6182" t="s">
        <v>7007</v>
      </c>
      <c r="D6182" t="s">
        <v>5539</v>
      </c>
      <c r="E6182" s="27">
        <v>41499</v>
      </c>
      <c r="F6182" t="s">
        <v>233</v>
      </c>
      <c r="G6182" s="27">
        <v>29197</v>
      </c>
      <c r="H6182">
        <v>36</v>
      </c>
      <c r="I6182" t="s">
        <v>244</v>
      </c>
      <c r="J6182" t="s">
        <v>250</v>
      </c>
      <c r="K6182">
        <v>1</v>
      </c>
      <c r="L6182">
        <v>7</v>
      </c>
      <c r="M6182">
        <v>2</v>
      </c>
      <c r="N6182">
        <v>5</v>
      </c>
      <c r="O6182">
        <v>17</v>
      </c>
      <c r="P6182">
        <v>105</v>
      </c>
      <c r="Q6182" s="28">
        <v>41604.166666666664</v>
      </c>
      <c r="R6182" s="28">
        <v>41611.296527777777</v>
      </c>
      <c r="S6182" t="s">
        <v>20653</v>
      </c>
      <c r="U6182" s="27">
        <v>41488</v>
      </c>
      <c r="V6182">
        <v>11</v>
      </c>
      <c r="W6182" t="s">
        <v>36</v>
      </c>
      <c r="X6182" t="s">
        <v>274</v>
      </c>
      <c r="Y6182">
        <v>0</v>
      </c>
      <c r="AB6182" t="s">
        <v>237</v>
      </c>
      <c r="AH6182">
        <v>0</v>
      </c>
      <c r="AN6182" t="s">
        <v>238</v>
      </c>
      <c r="AO6182">
        <v>5</v>
      </c>
      <c r="AP6182" t="s">
        <v>246</v>
      </c>
      <c r="AQ6182" s="27">
        <v>41499</v>
      </c>
      <c r="AR6182" t="s">
        <v>240</v>
      </c>
      <c r="AS6182">
        <v>7</v>
      </c>
      <c r="AT6182" t="s">
        <v>246</v>
      </c>
      <c r="AU6182" s="27">
        <v>41499</v>
      </c>
    </row>
    <row r="6183" spans="1:47" x14ac:dyDescent="0.2">
      <c r="A6183">
        <v>6182</v>
      </c>
      <c r="B6183" t="s">
        <v>20654</v>
      </c>
      <c r="C6183" t="s">
        <v>2600</v>
      </c>
      <c r="D6183" t="s">
        <v>3767</v>
      </c>
      <c r="E6183" s="27">
        <v>41331</v>
      </c>
      <c r="F6183" t="s">
        <v>233</v>
      </c>
      <c r="G6183" s="27">
        <v>32792</v>
      </c>
      <c r="H6183">
        <v>26</v>
      </c>
      <c r="I6183" t="s">
        <v>244</v>
      </c>
      <c r="J6183" t="s">
        <v>250</v>
      </c>
      <c r="K6183">
        <v>0</v>
      </c>
      <c r="L6183">
        <v>5</v>
      </c>
      <c r="M6183">
        <v>0</v>
      </c>
      <c r="N6183">
        <v>0</v>
      </c>
      <c r="O6183">
        <v>0</v>
      </c>
      <c r="P6183">
        <v>-1</v>
      </c>
      <c r="Q6183" s="28">
        <v>41330.383333333331</v>
      </c>
      <c r="R6183" s="28">
        <v>41331.276388888888</v>
      </c>
      <c r="S6183" t="s">
        <v>20655</v>
      </c>
      <c r="T6183" s="27">
        <v>41330</v>
      </c>
      <c r="V6183">
        <v>1</v>
      </c>
      <c r="W6183" t="s">
        <v>36</v>
      </c>
      <c r="X6183" t="s">
        <v>279</v>
      </c>
      <c r="Y6183">
        <v>0</v>
      </c>
      <c r="AB6183" t="s">
        <v>237</v>
      </c>
      <c r="AH6183">
        <v>0</v>
      </c>
      <c r="AN6183" t="s">
        <v>238</v>
      </c>
      <c r="AO6183">
        <v>3</v>
      </c>
      <c r="AP6183" t="s">
        <v>239</v>
      </c>
      <c r="AQ6183" s="27">
        <v>41331</v>
      </c>
      <c r="AR6183" t="s">
        <v>240</v>
      </c>
      <c r="AS6183">
        <v>5</v>
      </c>
      <c r="AT6183" t="s">
        <v>246</v>
      </c>
      <c r="AU6183" s="27">
        <v>41331</v>
      </c>
    </row>
    <row r="6184" spans="1:47" x14ac:dyDescent="0.2">
      <c r="A6184">
        <v>6183</v>
      </c>
      <c r="B6184" t="s">
        <v>20656</v>
      </c>
      <c r="C6184" t="s">
        <v>4800</v>
      </c>
      <c r="D6184" t="s">
        <v>20657</v>
      </c>
      <c r="E6184" s="27">
        <v>41340</v>
      </c>
      <c r="F6184" t="s">
        <v>294</v>
      </c>
      <c r="G6184" s="27">
        <v>33790</v>
      </c>
      <c r="H6184">
        <v>23</v>
      </c>
      <c r="I6184" t="s">
        <v>259</v>
      </c>
      <c r="J6184" t="s">
        <v>245</v>
      </c>
      <c r="K6184">
        <v>0</v>
      </c>
      <c r="L6184">
        <v>6</v>
      </c>
      <c r="M6184">
        <v>0</v>
      </c>
      <c r="N6184">
        <v>0</v>
      </c>
      <c r="O6184">
        <v>2</v>
      </c>
      <c r="P6184">
        <v>-1</v>
      </c>
      <c r="Q6184" s="28">
        <v>41339.414583333331</v>
      </c>
      <c r="R6184" s="28">
        <v>41340.300000000003</v>
      </c>
      <c r="S6184" t="s">
        <v>20658</v>
      </c>
      <c r="T6184" s="27">
        <v>41339</v>
      </c>
      <c r="V6184">
        <v>1</v>
      </c>
      <c r="W6184" t="s">
        <v>36</v>
      </c>
      <c r="X6184" t="s">
        <v>279</v>
      </c>
      <c r="Y6184">
        <v>0</v>
      </c>
      <c r="AB6184" t="s">
        <v>237</v>
      </c>
      <c r="AH6184">
        <v>0</v>
      </c>
      <c r="AN6184" t="s">
        <v>238</v>
      </c>
      <c r="AO6184">
        <v>4</v>
      </c>
      <c r="AP6184" t="s">
        <v>239</v>
      </c>
      <c r="AQ6184" s="27">
        <v>41340</v>
      </c>
      <c r="AR6184" t="s">
        <v>240</v>
      </c>
      <c r="AS6184">
        <v>6</v>
      </c>
      <c r="AT6184" t="s">
        <v>246</v>
      </c>
      <c r="AU6184" s="27">
        <v>41340</v>
      </c>
    </row>
    <row r="6185" spans="1:47" x14ac:dyDescent="0.2">
      <c r="A6185">
        <v>6184</v>
      </c>
      <c r="B6185" t="s">
        <v>20659</v>
      </c>
      <c r="C6185" t="s">
        <v>20660</v>
      </c>
      <c r="D6185" t="s">
        <v>1110</v>
      </c>
      <c r="E6185" s="27">
        <v>41782</v>
      </c>
      <c r="F6185" t="s">
        <v>294</v>
      </c>
      <c r="G6185" s="27">
        <v>34282</v>
      </c>
      <c r="H6185">
        <v>22</v>
      </c>
      <c r="I6185" t="s">
        <v>259</v>
      </c>
      <c r="J6185" t="s">
        <v>250</v>
      </c>
      <c r="K6185">
        <v>0</v>
      </c>
      <c r="L6185">
        <v>4</v>
      </c>
      <c r="M6185">
        <v>0</v>
      </c>
      <c r="N6185">
        <v>0</v>
      </c>
      <c r="O6185">
        <v>0</v>
      </c>
      <c r="W6185" t="s">
        <v>237</v>
      </c>
      <c r="Y6185">
        <v>-1</v>
      </c>
      <c r="AB6185" t="s">
        <v>237</v>
      </c>
      <c r="AH6185">
        <v>0</v>
      </c>
      <c r="AN6185" t="s">
        <v>238</v>
      </c>
      <c r="AO6185">
        <v>5</v>
      </c>
      <c r="AP6185" t="s">
        <v>246</v>
      </c>
      <c r="AQ6185" s="27">
        <v>41782</v>
      </c>
      <c r="AR6185" t="s">
        <v>240</v>
      </c>
      <c r="AS6185">
        <v>4</v>
      </c>
      <c r="AT6185" t="s">
        <v>239</v>
      </c>
      <c r="AU6185" s="27">
        <v>41782</v>
      </c>
    </row>
    <row r="6186" spans="1:47" x14ac:dyDescent="0.2">
      <c r="A6186">
        <v>6185</v>
      </c>
      <c r="B6186" t="s">
        <v>20661</v>
      </c>
      <c r="C6186" t="s">
        <v>2390</v>
      </c>
      <c r="D6186" t="s">
        <v>20662</v>
      </c>
      <c r="E6186" s="27">
        <v>41632</v>
      </c>
      <c r="F6186" t="s">
        <v>233</v>
      </c>
      <c r="G6186" s="27">
        <v>32356</v>
      </c>
      <c r="H6186">
        <v>27</v>
      </c>
      <c r="I6186" t="s">
        <v>244</v>
      </c>
      <c r="J6186" t="s">
        <v>250</v>
      </c>
      <c r="K6186">
        <v>0</v>
      </c>
      <c r="L6186">
        <v>9</v>
      </c>
      <c r="M6186">
        <v>0</v>
      </c>
      <c r="N6186">
        <v>0</v>
      </c>
      <c r="O6186">
        <v>3</v>
      </c>
      <c r="P6186">
        <v>-1</v>
      </c>
      <c r="Q6186" s="28">
        <v>41631.359027777777</v>
      </c>
      <c r="R6186" s="28">
        <v>41639.151388888888</v>
      </c>
      <c r="S6186" t="s">
        <v>20663</v>
      </c>
      <c r="U6186" s="27">
        <v>41632</v>
      </c>
      <c r="V6186">
        <v>0</v>
      </c>
      <c r="W6186" t="s">
        <v>32</v>
      </c>
      <c r="X6186" t="s">
        <v>274</v>
      </c>
      <c r="Y6186">
        <v>1</v>
      </c>
      <c r="AA6186" t="s">
        <v>20664</v>
      </c>
      <c r="AB6186" t="s">
        <v>32</v>
      </c>
      <c r="AD6186" s="27">
        <v>42330</v>
      </c>
      <c r="AE6186" t="s">
        <v>20665</v>
      </c>
      <c r="AH6186">
        <v>0</v>
      </c>
      <c r="AN6186" t="s">
        <v>238</v>
      </c>
      <c r="AO6186">
        <v>7</v>
      </c>
      <c r="AP6186" t="s">
        <v>246</v>
      </c>
      <c r="AQ6186" s="27">
        <v>41632</v>
      </c>
      <c r="AR6186" t="s">
        <v>240</v>
      </c>
      <c r="AS6186">
        <v>9</v>
      </c>
      <c r="AT6186" t="s">
        <v>269</v>
      </c>
      <c r="AU6186" s="27">
        <v>41632</v>
      </c>
    </row>
    <row r="6187" spans="1:47" x14ac:dyDescent="0.2">
      <c r="A6187">
        <v>6186</v>
      </c>
      <c r="B6187" t="s">
        <v>20666</v>
      </c>
      <c r="C6187" t="s">
        <v>3440</v>
      </c>
      <c r="D6187" t="s">
        <v>575</v>
      </c>
      <c r="E6187" s="27">
        <v>41703</v>
      </c>
      <c r="F6187" t="s">
        <v>233</v>
      </c>
      <c r="G6187" s="27">
        <v>23011</v>
      </c>
      <c r="H6187">
        <v>53</v>
      </c>
      <c r="I6187" t="s">
        <v>234</v>
      </c>
      <c r="J6187" t="s">
        <v>250</v>
      </c>
      <c r="K6187">
        <v>0</v>
      </c>
      <c r="L6187">
        <v>3</v>
      </c>
      <c r="M6187">
        <v>0</v>
      </c>
      <c r="N6187">
        <v>0</v>
      </c>
      <c r="O6187">
        <v>11</v>
      </c>
      <c r="P6187">
        <v>-1</v>
      </c>
      <c r="Q6187" s="28">
        <v>41702.498611111114</v>
      </c>
      <c r="R6187" s="28">
        <v>41812.144444444442</v>
      </c>
      <c r="S6187" t="s">
        <v>20667</v>
      </c>
      <c r="U6187" s="27">
        <v>41703</v>
      </c>
      <c r="V6187">
        <v>0</v>
      </c>
      <c r="W6187" t="s">
        <v>32</v>
      </c>
      <c r="X6187" t="s">
        <v>274</v>
      </c>
      <c r="Y6187">
        <v>0</v>
      </c>
      <c r="AB6187" t="s">
        <v>237</v>
      </c>
      <c r="AH6187">
        <v>0</v>
      </c>
      <c r="AN6187" t="s">
        <v>238</v>
      </c>
      <c r="AO6187">
        <v>2</v>
      </c>
      <c r="AP6187" t="s">
        <v>239</v>
      </c>
      <c r="AQ6187" s="27">
        <v>41703</v>
      </c>
      <c r="AR6187" t="s">
        <v>240</v>
      </c>
      <c r="AS6187">
        <v>3</v>
      </c>
      <c r="AT6187" t="s">
        <v>239</v>
      </c>
      <c r="AU6187" s="27">
        <v>41703</v>
      </c>
    </row>
    <row r="6188" spans="1:47" x14ac:dyDescent="0.2">
      <c r="A6188">
        <v>6187</v>
      </c>
      <c r="B6188" t="s">
        <v>20668</v>
      </c>
      <c r="C6188" t="s">
        <v>20669</v>
      </c>
      <c r="D6188" t="s">
        <v>2124</v>
      </c>
      <c r="E6188" s="27">
        <v>41957</v>
      </c>
      <c r="F6188" t="s">
        <v>233</v>
      </c>
      <c r="G6188" s="27">
        <v>31720</v>
      </c>
      <c r="H6188">
        <v>29</v>
      </c>
      <c r="I6188" t="s">
        <v>244</v>
      </c>
      <c r="J6188" t="s">
        <v>250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-1</v>
      </c>
      <c r="Q6188" s="28">
        <v>41956.34652777778</v>
      </c>
      <c r="R6188" s="28">
        <v>41957.383333333331</v>
      </c>
      <c r="S6188" t="s">
        <v>20670</v>
      </c>
      <c r="T6188" s="27">
        <v>41956</v>
      </c>
      <c r="V6188">
        <v>1</v>
      </c>
      <c r="W6188" t="s">
        <v>36</v>
      </c>
      <c r="X6188" t="s">
        <v>279</v>
      </c>
      <c r="Y6188">
        <v>0</v>
      </c>
      <c r="AB6188" t="s">
        <v>237</v>
      </c>
      <c r="AH6188">
        <v>0</v>
      </c>
      <c r="AN6188" t="s">
        <v>238</v>
      </c>
      <c r="AO6188">
        <v>1</v>
      </c>
      <c r="AP6188" t="s">
        <v>239</v>
      </c>
      <c r="AQ6188" s="27">
        <v>41957</v>
      </c>
      <c r="AR6188" t="s">
        <v>240</v>
      </c>
      <c r="AS6188">
        <v>1</v>
      </c>
      <c r="AT6188" t="s">
        <v>239</v>
      </c>
      <c r="AU6188" s="27">
        <v>41957</v>
      </c>
    </row>
    <row r="6189" spans="1:47" x14ac:dyDescent="0.2">
      <c r="A6189">
        <v>6188</v>
      </c>
      <c r="B6189" t="s">
        <v>20671</v>
      </c>
      <c r="C6189" t="s">
        <v>1808</v>
      </c>
      <c r="D6189" t="s">
        <v>20672</v>
      </c>
      <c r="E6189" s="27">
        <v>41772</v>
      </c>
      <c r="F6189" t="s">
        <v>233</v>
      </c>
      <c r="G6189" s="27">
        <v>18591</v>
      </c>
      <c r="H6189">
        <v>65</v>
      </c>
      <c r="I6189" t="s">
        <v>234</v>
      </c>
      <c r="J6189" t="s">
        <v>250</v>
      </c>
      <c r="K6189">
        <v>0</v>
      </c>
      <c r="L6189">
        <v>1</v>
      </c>
      <c r="M6189">
        <v>0</v>
      </c>
      <c r="N6189">
        <v>0</v>
      </c>
      <c r="O6189">
        <v>1</v>
      </c>
      <c r="P6189">
        <v>-24</v>
      </c>
      <c r="Q6189" s="28">
        <v>41748.172222222223</v>
      </c>
      <c r="R6189" s="28">
        <v>41749.527083333334</v>
      </c>
      <c r="S6189" t="s">
        <v>20673</v>
      </c>
      <c r="T6189" s="27">
        <v>41748</v>
      </c>
      <c r="V6189">
        <v>24</v>
      </c>
      <c r="W6189" t="s">
        <v>36</v>
      </c>
      <c r="X6189" t="s">
        <v>595</v>
      </c>
      <c r="Y6189">
        <v>0</v>
      </c>
      <c r="AB6189" t="s">
        <v>237</v>
      </c>
      <c r="AH6189">
        <v>0</v>
      </c>
      <c r="AN6189" t="s">
        <v>238</v>
      </c>
      <c r="AO6189">
        <v>1</v>
      </c>
      <c r="AP6189" t="s">
        <v>239</v>
      </c>
      <c r="AQ6189" s="27">
        <v>41772</v>
      </c>
      <c r="AR6189" t="s">
        <v>240</v>
      </c>
      <c r="AS6189">
        <v>1</v>
      </c>
      <c r="AT6189" t="s">
        <v>239</v>
      </c>
      <c r="AU6189" s="27">
        <v>41772</v>
      </c>
    </row>
    <row r="6190" spans="1:47" x14ac:dyDescent="0.2">
      <c r="A6190">
        <v>6189</v>
      </c>
      <c r="B6190" t="s">
        <v>20674</v>
      </c>
      <c r="C6190" t="s">
        <v>20675</v>
      </c>
      <c r="D6190" t="s">
        <v>20676</v>
      </c>
      <c r="E6190" s="27">
        <v>41288</v>
      </c>
      <c r="F6190" t="s">
        <v>294</v>
      </c>
      <c r="G6190" s="27">
        <v>25573</v>
      </c>
      <c r="H6190">
        <v>46</v>
      </c>
      <c r="I6190" t="s">
        <v>234</v>
      </c>
      <c r="J6190" t="s">
        <v>245</v>
      </c>
      <c r="K6190">
        <v>0</v>
      </c>
      <c r="L6190">
        <v>2</v>
      </c>
      <c r="M6190">
        <v>0</v>
      </c>
      <c r="N6190">
        <v>0</v>
      </c>
      <c r="O6190">
        <v>1</v>
      </c>
      <c r="P6190">
        <v>-1</v>
      </c>
      <c r="Q6190" s="28">
        <v>41287.07916666667</v>
      </c>
      <c r="R6190" s="28">
        <v>41312.363888888889</v>
      </c>
      <c r="S6190" t="s">
        <v>20677</v>
      </c>
      <c r="T6190" s="27">
        <v>41286</v>
      </c>
      <c r="V6190">
        <v>2</v>
      </c>
      <c r="W6190" t="s">
        <v>32</v>
      </c>
      <c r="X6190" t="s">
        <v>8885</v>
      </c>
      <c r="Y6190">
        <v>1</v>
      </c>
      <c r="AA6190" t="s">
        <v>20678</v>
      </c>
      <c r="AB6190" t="s">
        <v>36</v>
      </c>
      <c r="AC6190">
        <v>0</v>
      </c>
      <c r="AD6190" s="27">
        <v>42394</v>
      </c>
      <c r="AE6190" t="s">
        <v>279</v>
      </c>
      <c r="AF6190" s="27">
        <v>42394</v>
      </c>
      <c r="AG6190" s="27">
        <v>42395</v>
      </c>
      <c r="AH6190">
        <v>1</v>
      </c>
      <c r="AJ6190" t="s">
        <v>20678</v>
      </c>
      <c r="AK6190" t="s">
        <v>462</v>
      </c>
      <c r="AL6190" s="27">
        <v>42394</v>
      </c>
      <c r="AM6190" t="s">
        <v>279</v>
      </c>
      <c r="AN6190" t="s">
        <v>238</v>
      </c>
      <c r="AO6190">
        <v>1</v>
      </c>
      <c r="AP6190" t="s">
        <v>239</v>
      </c>
      <c r="AQ6190" s="27">
        <v>41288</v>
      </c>
      <c r="AR6190" t="s">
        <v>240</v>
      </c>
      <c r="AS6190">
        <v>2</v>
      </c>
      <c r="AT6190" t="s">
        <v>239</v>
      </c>
      <c r="AU6190" s="27">
        <v>41288</v>
      </c>
    </row>
    <row r="6191" spans="1:47" x14ac:dyDescent="0.2">
      <c r="A6191">
        <v>6190</v>
      </c>
      <c r="B6191" t="s">
        <v>20679</v>
      </c>
      <c r="C6191" t="s">
        <v>488</v>
      </c>
      <c r="D6191" t="s">
        <v>1087</v>
      </c>
      <c r="E6191" s="27">
        <v>41652</v>
      </c>
      <c r="F6191" t="s">
        <v>233</v>
      </c>
      <c r="G6191" s="27">
        <v>34910</v>
      </c>
      <c r="H6191">
        <v>20</v>
      </c>
      <c r="I6191" t="s">
        <v>259</v>
      </c>
      <c r="J6191" t="s">
        <v>245</v>
      </c>
      <c r="K6191">
        <v>0</v>
      </c>
      <c r="L6191">
        <v>8</v>
      </c>
      <c r="M6191">
        <v>0</v>
      </c>
      <c r="N6191">
        <v>0</v>
      </c>
      <c r="O6191">
        <v>0</v>
      </c>
      <c r="P6191">
        <v>-1</v>
      </c>
      <c r="Q6191" s="28">
        <v>41651.499305555553</v>
      </c>
      <c r="R6191" s="28">
        <v>41758.22152777778</v>
      </c>
      <c r="S6191" t="s">
        <v>20680</v>
      </c>
      <c r="T6191" s="27">
        <v>41651</v>
      </c>
      <c r="V6191">
        <v>1</v>
      </c>
      <c r="W6191" t="s">
        <v>32</v>
      </c>
      <c r="X6191" t="s">
        <v>555</v>
      </c>
      <c r="Y6191">
        <v>0</v>
      </c>
      <c r="AB6191" t="s">
        <v>237</v>
      </c>
      <c r="AH6191">
        <v>0</v>
      </c>
      <c r="AN6191" t="s">
        <v>238</v>
      </c>
      <c r="AO6191">
        <v>7</v>
      </c>
      <c r="AP6191" t="s">
        <v>246</v>
      </c>
      <c r="AQ6191" s="27">
        <v>41652</v>
      </c>
      <c r="AR6191" t="s">
        <v>240</v>
      </c>
      <c r="AS6191">
        <v>8</v>
      </c>
      <c r="AT6191" t="s">
        <v>269</v>
      </c>
      <c r="AU6191" s="27">
        <v>41652</v>
      </c>
    </row>
    <row r="6192" spans="1:47" x14ac:dyDescent="0.2">
      <c r="A6192">
        <v>6191</v>
      </c>
      <c r="B6192" t="s">
        <v>20681</v>
      </c>
      <c r="C6192" t="s">
        <v>20682</v>
      </c>
      <c r="D6192" t="s">
        <v>20683</v>
      </c>
      <c r="E6192" s="27">
        <v>41402</v>
      </c>
      <c r="F6192" t="s">
        <v>294</v>
      </c>
      <c r="G6192" s="27">
        <v>32485</v>
      </c>
      <c r="H6192">
        <v>27</v>
      </c>
      <c r="I6192" t="s">
        <v>244</v>
      </c>
      <c r="J6192" t="s">
        <v>250</v>
      </c>
      <c r="K6192">
        <v>1</v>
      </c>
      <c r="L6192">
        <v>5</v>
      </c>
      <c r="M6192">
        <v>0</v>
      </c>
      <c r="N6192">
        <v>0</v>
      </c>
      <c r="O6192">
        <v>1</v>
      </c>
      <c r="P6192">
        <v>0</v>
      </c>
      <c r="Q6192" s="28">
        <v>41402.42083333333</v>
      </c>
      <c r="R6192" s="28">
        <v>41429.26666666667</v>
      </c>
      <c r="S6192" t="s">
        <v>20684</v>
      </c>
      <c r="U6192" s="27">
        <v>41402</v>
      </c>
      <c r="V6192">
        <v>0</v>
      </c>
      <c r="W6192" t="s">
        <v>32</v>
      </c>
      <c r="X6192" t="s">
        <v>274</v>
      </c>
      <c r="Y6192">
        <v>0</v>
      </c>
      <c r="AB6192" t="s">
        <v>237</v>
      </c>
      <c r="AH6192">
        <v>0</v>
      </c>
      <c r="AN6192" t="s">
        <v>238</v>
      </c>
      <c r="AO6192">
        <v>4</v>
      </c>
      <c r="AP6192" t="s">
        <v>239</v>
      </c>
      <c r="AQ6192" s="27">
        <v>41402</v>
      </c>
      <c r="AR6192" t="s">
        <v>240</v>
      </c>
      <c r="AS6192">
        <v>5</v>
      </c>
      <c r="AT6192" t="s">
        <v>246</v>
      </c>
      <c r="AU6192" s="27">
        <v>41402</v>
      </c>
    </row>
    <row r="6193" spans="1:47" x14ac:dyDescent="0.2">
      <c r="A6193">
        <v>6192</v>
      </c>
      <c r="B6193" t="s">
        <v>20685</v>
      </c>
      <c r="C6193" t="s">
        <v>2626</v>
      </c>
      <c r="D6193" t="s">
        <v>432</v>
      </c>
      <c r="E6193" s="27">
        <v>41326</v>
      </c>
      <c r="F6193" t="s">
        <v>233</v>
      </c>
      <c r="G6193" s="27">
        <v>25823</v>
      </c>
      <c r="H6193">
        <v>45</v>
      </c>
      <c r="I6193" t="s">
        <v>234</v>
      </c>
      <c r="J6193" t="s">
        <v>245</v>
      </c>
      <c r="K6193">
        <v>0</v>
      </c>
      <c r="L6193">
        <v>2</v>
      </c>
      <c r="M6193">
        <v>0</v>
      </c>
      <c r="N6193">
        <v>0</v>
      </c>
      <c r="O6193">
        <v>7</v>
      </c>
      <c r="P6193">
        <v>-1</v>
      </c>
      <c r="Q6193" s="28">
        <v>41325.24722222222</v>
      </c>
      <c r="R6193" s="28">
        <v>41326.320138888892</v>
      </c>
      <c r="S6193" t="s">
        <v>20686</v>
      </c>
      <c r="T6193" s="27">
        <v>41325</v>
      </c>
      <c r="V6193">
        <v>1</v>
      </c>
      <c r="W6193" t="s">
        <v>32</v>
      </c>
      <c r="X6193" t="s">
        <v>444</v>
      </c>
      <c r="Y6193">
        <v>0</v>
      </c>
      <c r="AB6193" t="s">
        <v>237</v>
      </c>
      <c r="AH6193">
        <v>0</v>
      </c>
      <c r="AN6193" t="s">
        <v>238</v>
      </c>
      <c r="AO6193">
        <v>2</v>
      </c>
      <c r="AP6193" t="s">
        <v>239</v>
      </c>
      <c r="AQ6193" s="27">
        <v>41326</v>
      </c>
      <c r="AR6193" t="s">
        <v>240</v>
      </c>
      <c r="AS6193">
        <v>2</v>
      </c>
      <c r="AT6193" t="s">
        <v>239</v>
      </c>
      <c r="AU6193" s="27">
        <v>41326</v>
      </c>
    </row>
    <row r="6194" spans="1:47" x14ac:dyDescent="0.2">
      <c r="A6194">
        <v>6193</v>
      </c>
      <c r="B6194" t="s">
        <v>20687</v>
      </c>
      <c r="C6194" t="s">
        <v>20688</v>
      </c>
      <c r="D6194" t="s">
        <v>689</v>
      </c>
      <c r="E6194" s="27">
        <v>41568</v>
      </c>
      <c r="F6194" t="s">
        <v>233</v>
      </c>
      <c r="G6194" s="27">
        <v>27025</v>
      </c>
      <c r="H6194">
        <v>42</v>
      </c>
      <c r="I6194" t="s">
        <v>244</v>
      </c>
      <c r="J6194" t="s">
        <v>250</v>
      </c>
      <c r="K6194">
        <v>0</v>
      </c>
      <c r="L6194">
        <v>5</v>
      </c>
      <c r="M6194">
        <v>0</v>
      </c>
      <c r="N6194">
        <v>0</v>
      </c>
      <c r="O6194">
        <v>1</v>
      </c>
      <c r="P6194">
        <v>-12</v>
      </c>
      <c r="Q6194" s="28">
        <v>41556.529861111114</v>
      </c>
      <c r="R6194" s="28">
        <v>41564.393750000003</v>
      </c>
      <c r="S6194" t="s">
        <v>20689</v>
      </c>
      <c r="U6194" s="27">
        <v>41556</v>
      </c>
      <c r="V6194">
        <v>12</v>
      </c>
      <c r="W6194" t="s">
        <v>36</v>
      </c>
      <c r="X6194" t="s">
        <v>274</v>
      </c>
      <c r="Y6194">
        <v>0</v>
      </c>
      <c r="AB6194" t="s">
        <v>237</v>
      </c>
      <c r="AH6194">
        <v>0</v>
      </c>
      <c r="AN6194" t="s">
        <v>238</v>
      </c>
      <c r="AO6194">
        <v>2</v>
      </c>
      <c r="AP6194" t="s">
        <v>239</v>
      </c>
      <c r="AQ6194" s="27">
        <v>41568</v>
      </c>
      <c r="AR6194" t="s">
        <v>240</v>
      </c>
      <c r="AS6194">
        <v>5</v>
      </c>
      <c r="AT6194" t="s">
        <v>246</v>
      </c>
      <c r="AU6194" s="27">
        <v>41568</v>
      </c>
    </row>
    <row r="6195" spans="1:47" x14ac:dyDescent="0.2">
      <c r="A6195">
        <v>6194</v>
      </c>
      <c r="B6195" t="s">
        <v>20690</v>
      </c>
      <c r="C6195" t="s">
        <v>1557</v>
      </c>
      <c r="D6195" t="s">
        <v>6927</v>
      </c>
      <c r="E6195" s="27">
        <v>41840</v>
      </c>
      <c r="F6195" t="s">
        <v>233</v>
      </c>
      <c r="G6195" s="27">
        <v>22778</v>
      </c>
      <c r="H6195">
        <v>53</v>
      </c>
      <c r="I6195" t="s">
        <v>234</v>
      </c>
      <c r="J6195" t="s">
        <v>250</v>
      </c>
      <c r="K6195">
        <v>0</v>
      </c>
      <c r="L6195">
        <v>2</v>
      </c>
      <c r="M6195">
        <v>0</v>
      </c>
      <c r="N6195">
        <v>0</v>
      </c>
      <c r="O6195">
        <v>10</v>
      </c>
      <c r="P6195">
        <v>-1</v>
      </c>
      <c r="Q6195" s="28">
        <v>41839.138888888891</v>
      </c>
      <c r="R6195" s="28">
        <v>41840.365972222222</v>
      </c>
      <c r="S6195" t="s">
        <v>20691</v>
      </c>
      <c r="T6195" s="27">
        <v>41839</v>
      </c>
      <c r="V6195">
        <v>1</v>
      </c>
      <c r="W6195" t="s">
        <v>36</v>
      </c>
      <c r="X6195" t="s">
        <v>359</v>
      </c>
      <c r="Y6195">
        <v>0</v>
      </c>
      <c r="AB6195" t="s">
        <v>237</v>
      </c>
      <c r="AH6195">
        <v>0</v>
      </c>
      <c r="AN6195" t="s">
        <v>238</v>
      </c>
      <c r="AO6195">
        <v>2</v>
      </c>
      <c r="AP6195" t="s">
        <v>239</v>
      </c>
      <c r="AQ6195" s="27">
        <v>41840</v>
      </c>
      <c r="AR6195" t="s">
        <v>240</v>
      </c>
      <c r="AS6195">
        <v>2</v>
      </c>
      <c r="AT6195" t="s">
        <v>239</v>
      </c>
      <c r="AU6195" s="27">
        <v>41840</v>
      </c>
    </row>
    <row r="6196" spans="1:47" x14ac:dyDescent="0.2">
      <c r="A6196">
        <v>6195</v>
      </c>
      <c r="B6196" t="s">
        <v>20692</v>
      </c>
      <c r="C6196" t="s">
        <v>1197</v>
      </c>
      <c r="D6196" t="s">
        <v>496</v>
      </c>
      <c r="E6196" s="27">
        <v>41591</v>
      </c>
      <c r="F6196" t="s">
        <v>294</v>
      </c>
      <c r="G6196" s="27">
        <v>33581</v>
      </c>
      <c r="H6196">
        <v>24</v>
      </c>
      <c r="I6196" t="s">
        <v>259</v>
      </c>
      <c r="J6196" t="s">
        <v>245</v>
      </c>
      <c r="K6196">
        <v>0</v>
      </c>
      <c r="L6196">
        <v>5</v>
      </c>
      <c r="M6196">
        <v>1</v>
      </c>
      <c r="N6196">
        <v>0</v>
      </c>
      <c r="O6196">
        <v>3</v>
      </c>
      <c r="P6196">
        <v>-1</v>
      </c>
      <c r="Q6196" s="28">
        <v>41590.441666666666</v>
      </c>
      <c r="R6196" s="28">
        <v>41591.051388888889</v>
      </c>
      <c r="S6196" t="s">
        <v>20693</v>
      </c>
      <c r="T6196" s="27">
        <v>41590</v>
      </c>
      <c r="V6196">
        <v>1</v>
      </c>
      <c r="W6196" t="s">
        <v>36</v>
      </c>
      <c r="X6196" t="s">
        <v>279</v>
      </c>
      <c r="Y6196">
        <v>1</v>
      </c>
      <c r="AA6196" t="s">
        <v>20694</v>
      </c>
      <c r="AB6196" t="s">
        <v>36</v>
      </c>
      <c r="AD6196" s="27">
        <v>42146</v>
      </c>
      <c r="AE6196" t="s">
        <v>11789</v>
      </c>
      <c r="AH6196">
        <v>0</v>
      </c>
      <c r="AN6196" t="s">
        <v>238</v>
      </c>
      <c r="AO6196">
        <v>5</v>
      </c>
      <c r="AP6196" t="s">
        <v>246</v>
      </c>
      <c r="AQ6196" s="27">
        <v>41591</v>
      </c>
      <c r="AR6196" t="s">
        <v>240</v>
      </c>
      <c r="AS6196">
        <v>5</v>
      </c>
      <c r="AT6196" t="s">
        <v>246</v>
      </c>
      <c r="AU6196" s="27">
        <v>41591</v>
      </c>
    </row>
    <row r="6197" spans="1:47" x14ac:dyDescent="0.2">
      <c r="A6197">
        <v>6196</v>
      </c>
      <c r="B6197" t="s">
        <v>20695</v>
      </c>
      <c r="C6197" t="s">
        <v>464</v>
      </c>
      <c r="D6197" t="s">
        <v>4771</v>
      </c>
      <c r="E6197" s="27">
        <v>41673</v>
      </c>
      <c r="F6197" t="s">
        <v>233</v>
      </c>
      <c r="G6197" s="27">
        <v>34955</v>
      </c>
      <c r="H6197">
        <v>20</v>
      </c>
      <c r="I6197" t="s">
        <v>259</v>
      </c>
      <c r="J6197" t="s">
        <v>250</v>
      </c>
      <c r="K6197">
        <v>1</v>
      </c>
      <c r="L6197">
        <v>8</v>
      </c>
      <c r="M6197">
        <v>1</v>
      </c>
      <c r="N6197">
        <v>1</v>
      </c>
      <c r="O6197">
        <v>2</v>
      </c>
      <c r="P6197">
        <v>-1</v>
      </c>
      <c r="Q6197" s="28">
        <v>41672.183333333334</v>
      </c>
      <c r="R6197" s="28">
        <v>41674.324305555558</v>
      </c>
      <c r="S6197" t="s">
        <v>20696</v>
      </c>
      <c r="U6197" s="27">
        <v>41672</v>
      </c>
      <c r="V6197">
        <v>1</v>
      </c>
      <c r="W6197" t="s">
        <v>32</v>
      </c>
      <c r="X6197" t="s">
        <v>274</v>
      </c>
      <c r="Y6197">
        <v>1</v>
      </c>
      <c r="AA6197" t="s">
        <v>20697</v>
      </c>
      <c r="AB6197" t="s">
        <v>36</v>
      </c>
      <c r="AC6197">
        <v>1</v>
      </c>
      <c r="AD6197" s="27">
        <v>42317</v>
      </c>
      <c r="AE6197" t="s">
        <v>404</v>
      </c>
      <c r="AF6197" s="27">
        <v>42318</v>
      </c>
      <c r="AG6197" s="27">
        <v>42318</v>
      </c>
      <c r="AH6197">
        <v>0</v>
      </c>
      <c r="AN6197" t="s">
        <v>238</v>
      </c>
      <c r="AO6197">
        <v>7</v>
      </c>
      <c r="AP6197" t="s">
        <v>246</v>
      </c>
      <c r="AQ6197" s="27">
        <v>41673</v>
      </c>
      <c r="AR6197" t="s">
        <v>240</v>
      </c>
      <c r="AS6197">
        <v>8</v>
      </c>
      <c r="AT6197" t="s">
        <v>269</v>
      </c>
      <c r="AU6197" s="27">
        <v>41673</v>
      </c>
    </row>
    <row r="6198" spans="1:47" x14ac:dyDescent="0.2">
      <c r="A6198">
        <v>6197</v>
      </c>
      <c r="B6198" t="s">
        <v>20698</v>
      </c>
      <c r="C6198" t="s">
        <v>2972</v>
      </c>
      <c r="D6198" t="s">
        <v>20699</v>
      </c>
      <c r="E6198" s="27">
        <v>41961</v>
      </c>
      <c r="F6198" t="s">
        <v>233</v>
      </c>
      <c r="G6198" s="27">
        <v>35373</v>
      </c>
      <c r="H6198">
        <v>19</v>
      </c>
      <c r="I6198" t="s">
        <v>259</v>
      </c>
      <c r="J6198" t="s">
        <v>245</v>
      </c>
      <c r="K6198">
        <v>0</v>
      </c>
      <c r="L6198">
        <v>7</v>
      </c>
      <c r="M6198">
        <v>0</v>
      </c>
      <c r="N6198">
        <v>0</v>
      </c>
      <c r="O6198">
        <v>0</v>
      </c>
      <c r="P6198">
        <v>-1</v>
      </c>
      <c r="Q6198" s="28">
        <v>41960.504861111112</v>
      </c>
      <c r="R6198" s="28">
        <v>41961.048611111109</v>
      </c>
      <c r="S6198" t="s">
        <v>20700</v>
      </c>
      <c r="T6198" s="27">
        <v>41960</v>
      </c>
      <c r="V6198">
        <v>1</v>
      </c>
      <c r="W6198" t="s">
        <v>36</v>
      </c>
      <c r="X6198" t="s">
        <v>279</v>
      </c>
      <c r="Y6198">
        <v>0</v>
      </c>
      <c r="AB6198" t="s">
        <v>237</v>
      </c>
      <c r="AH6198">
        <v>0</v>
      </c>
      <c r="AN6198" t="s">
        <v>238</v>
      </c>
      <c r="AO6198">
        <v>8</v>
      </c>
      <c r="AP6198" t="s">
        <v>269</v>
      </c>
      <c r="AQ6198" s="27">
        <v>41961</v>
      </c>
      <c r="AR6198" t="s">
        <v>240</v>
      </c>
      <c r="AS6198">
        <v>7</v>
      </c>
      <c r="AT6198" t="s">
        <v>246</v>
      </c>
      <c r="AU6198" s="27">
        <v>41961</v>
      </c>
    </row>
    <row r="6199" spans="1:47" x14ac:dyDescent="0.2">
      <c r="A6199">
        <v>6198</v>
      </c>
      <c r="B6199" t="s">
        <v>20701</v>
      </c>
      <c r="C6199" t="s">
        <v>918</v>
      </c>
      <c r="D6199" t="s">
        <v>20702</v>
      </c>
      <c r="E6199" s="27">
        <v>41541</v>
      </c>
      <c r="F6199" t="s">
        <v>233</v>
      </c>
      <c r="G6199" s="27">
        <v>24463</v>
      </c>
      <c r="H6199">
        <v>49</v>
      </c>
      <c r="I6199" t="s">
        <v>234</v>
      </c>
      <c r="J6199" t="s">
        <v>245</v>
      </c>
      <c r="K6199">
        <v>0</v>
      </c>
      <c r="L6199">
        <v>4</v>
      </c>
      <c r="M6199">
        <v>0</v>
      </c>
      <c r="N6199">
        <v>0</v>
      </c>
      <c r="O6199">
        <v>3</v>
      </c>
      <c r="P6199">
        <v>0</v>
      </c>
      <c r="Q6199" s="28">
        <v>41541.115277777775</v>
      </c>
      <c r="R6199" s="28">
        <v>41541.302777777775</v>
      </c>
      <c r="S6199" t="s">
        <v>20703</v>
      </c>
      <c r="T6199" s="27">
        <v>41541</v>
      </c>
      <c r="V6199">
        <v>0</v>
      </c>
      <c r="W6199" t="s">
        <v>32</v>
      </c>
      <c r="X6199" t="s">
        <v>261</v>
      </c>
      <c r="Y6199">
        <v>0</v>
      </c>
      <c r="AB6199" t="s">
        <v>237</v>
      </c>
      <c r="AH6199">
        <v>0</v>
      </c>
      <c r="AN6199" t="s">
        <v>238</v>
      </c>
      <c r="AO6199">
        <v>2</v>
      </c>
      <c r="AP6199" t="s">
        <v>239</v>
      </c>
      <c r="AQ6199" s="27">
        <v>41541</v>
      </c>
      <c r="AR6199" t="s">
        <v>240</v>
      </c>
      <c r="AS6199">
        <v>4</v>
      </c>
      <c r="AT6199" t="s">
        <v>239</v>
      </c>
      <c r="AU6199" s="27">
        <v>41541</v>
      </c>
    </row>
    <row r="6200" spans="1:47" x14ac:dyDescent="0.2">
      <c r="A6200">
        <v>6199</v>
      </c>
      <c r="B6200" t="s">
        <v>20704</v>
      </c>
      <c r="C6200" t="s">
        <v>20705</v>
      </c>
      <c r="D6200" t="s">
        <v>20706</v>
      </c>
      <c r="E6200" s="27">
        <v>41277</v>
      </c>
      <c r="F6200" t="s">
        <v>233</v>
      </c>
      <c r="G6200" s="27">
        <v>31626</v>
      </c>
      <c r="H6200">
        <v>29</v>
      </c>
      <c r="I6200" t="s">
        <v>244</v>
      </c>
      <c r="J6200" t="s">
        <v>245</v>
      </c>
      <c r="K6200">
        <v>0</v>
      </c>
      <c r="L6200">
        <v>9</v>
      </c>
      <c r="M6200">
        <v>0</v>
      </c>
      <c r="N6200">
        <v>0</v>
      </c>
      <c r="O6200">
        <v>8</v>
      </c>
      <c r="P6200">
        <v>149</v>
      </c>
      <c r="Q6200" s="28">
        <v>41426.424305555556</v>
      </c>
      <c r="R6200" s="28">
        <v>41505.06527777778</v>
      </c>
      <c r="S6200" t="s">
        <v>20707</v>
      </c>
      <c r="U6200" s="27">
        <v>41131</v>
      </c>
      <c r="V6200">
        <v>146</v>
      </c>
      <c r="W6200" t="s">
        <v>36</v>
      </c>
      <c r="X6200" t="s">
        <v>274</v>
      </c>
      <c r="Y6200">
        <v>1</v>
      </c>
      <c r="AA6200" t="s">
        <v>20708</v>
      </c>
      <c r="AB6200" t="s">
        <v>36</v>
      </c>
      <c r="AC6200">
        <v>0</v>
      </c>
      <c r="AD6200" s="27">
        <v>41426</v>
      </c>
      <c r="AE6200" t="s">
        <v>681</v>
      </c>
      <c r="AF6200" s="27">
        <v>41426</v>
      </c>
      <c r="AG6200" s="27">
        <v>41505</v>
      </c>
      <c r="AH6200">
        <v>0</v>
      </c>
      <c r="AN6200" t="s">
        <v>238</v>
      </c>
      <c r="AO6200">
        <v>7</v>
      </c>
      <c r="AP6200" t="s">
        <v>246</v>
      </c>
      <c r="AQ6200" s="27">
        <v>41277</v>
      </c>
      <c r="AR6200" t="s">
        <v>240</v>
      </c>
      <c r="AS6200">
        <v>9</v>
      </c>
      <c r="AT6200" t="s">
        <v>269</v>
      </c>
      <c r="AU6200" s="27">
        <v>41277</v>
      </c>
    </row>
    <row r="6201" spans="1:47" x14ac:dyDescent="0.2">
      <c r="A6201">
        <v>6200</v>
      </c>
      <c r="B6201" t="s">
        <v>20709</v>
      </c>
      <c r="C6201" t="s">
        <v>231</v>
      </c>
      <c r="D6201" t="s">
        <v>20710</v>
      </c>
      <c r="E6201" s="27">
        <v>41561</v>
      </c>
      <c r="F6201" t="s">
        <v>233</v>
      </c>
      <c r="G6201" s="27">
        <v>31860</v>
      </c>
      <c r="H6201">
        <v>29</v>
      </c>
      <c r="I6201" t="s">
        <v>244</v>
      </c>
      <c r="J6201" t="s">
        <v>353</v>
      </c>
      <c r="K6201">
        <v>0</v>
      </c>
      <c r="L6201">
        <v>2</v>
      </c>
      <c r="M6201">
        <v>0</v>
      </c>
      <c r="N6201">
        <v>0</v>
      </c>
      <c r="O6201">
        <v>0</v>
      </c>
      <c r="P6201">
        <v>0</v>
      </c>
      <c r="Q6201" s="28">
        <v>41561.24722222222</v>
      </c>
      <c r="R6201" s="28">
        <v>41561.083333333336</v>
      </c>
      <c r="S6201" t="s">
        <v>20711</v>
      </c>
      <c r="T6201" s="27">
        <v>41561</v>
      </c>
      <c r="V6201">
        <v>0</v>
      </c>
      <c r="W6201" t="s">
        <v>32</v>
      </c>
      <c r="X6201" t="s">
        <v>441</v>
      </c>
      <c r="Y6201">
        <v>0</v>
      </c>
      <c r="AB6201" t="s">
        <v>237</v>
      </c>
      <c r="AH6201">
        <v>0</v>
      </c>
      <c r="AN6201" t="s">
        <v>238</v>
      </c>
      <c r="AO6201">
        <v>2</v>
      </c>
      <c r="AP6201" t="s">
        <v>239</v>
      </c>
      <c r="AQ6201" s="27">
        <v>41561</v>
      </c>
      <c r="AR6201" t="s">
        <v>240</v>
      </c>
      <c r="AS6201">
        <v>2</v>
      </c>
      <c r="AT6201" t="s">
        <v>239</v>
      </c>
      <c r="AU6201" s="27">
        <v>41561</v>
      </c>
    </row>
    <row r="6202" spans="1:47" x14ac:dyDescent="0.2">
      <c r="A6202">
        <v>6201</v>
      </c>
      <c r="B6202" t="s">
        <v>20712</v>
      </c>
      <c r="C6202" t="s">
        <v>4747</v>
      </c>
      <c r="D6202" t="s">
        <v>20713</v>
      </c>
      <c r="E6202" s="27">
        <v>41563</v>
      </c>
      <c r="F6202" t="s">
        <v>294</v>
      </c>
      <c r="G6202" s="27">
        <v>23460</v>
      </c>
      <c r="H6202">
        <v>52</v>
      </c>
      <c r="I6202" t="s">
        <v>234</v>
      </c>
      <c r="J6202" t="s">
        <v>245</v>
      </c>
      <c r="K6202">
        <v>0</v>
      </c>
      <c r="L6202">
        <v>1</v>
      </c>
      <c r="M6202">
        <v>0</v>
      </c>
      <c r="N6202">
        <v>0</v>
      </c>
      <c r="O6202">
        <v>1</v>
      </c>
      <c r="P6202">
        <v>-8</v>
      </c>
      <c r="Q6202" s="28">
        <v>41555.193749999999</v>
      </c>
      <c r="R6202" s="28">
        <v>41558.42083333333</v>
      </c>
      <c r="S6202" t="s">
        <v>20714</v>
      </c>
      <c r="T6202" s="27">
        <v>41555</v>
      </c>
      <c r="V6202">
        <v>8</v>
      </c>
      <c r="W6202" t="s">
        <v>32</v>
      </c>
      <c r="X6202" t="s">
        <v>383</v>
      </c>
      <c r="Y6202">
        <v>0</v>
      </c>
      <c r="AB6202" t="s">
        <v>237</v>
      </c>
      <c r="AH6202">
        <v>0</v>
      </c>
      <c r="AN6202" t="s">
        <v>238</v>
      </c>
      <c r="AO6202">
        <v>1</v>
      </c>
      <c r="AP6202" t="s">
        <v>239</v>
      </c>
      <c r="AQ6202" s="27">
        <v>41563</v>
      </c>
      <c r="AR6202" t="s">
        <v>240</v>
      </c>
      <c r="AS6202">
        <v>1</v>
      </c>
      <c r="AT6202" t="s">
        <v>239</v>
      </c>
      <c r="AU6202" s="27">
        <v>41563</v>
      </c>
    </row>
    <row r="6203" spans="1:47" x14ac:dyDescent="0.2">
      <c r="A6203">
        <v>6202</v>
      </c>
      <c r="B6203" t="s">
        <v>20715</v>
      </c>
      <c r="C6203" t="s">
        <v>1481</v>
      </c>
      <c r="D6203" t="s">
        <v>13561</v>
      </c>
      <c r="E6203" s="27">
        <v>41673</v>
      </c>
      <c r="F6203" t="s">
        <v>233</v>
      </c>
      <c r="G6203" s="27">
        <v>28745</v>
      </c>
      <c r="H6203">
        <v>37</v>
      </c>
      <c r="I6203" t="s">
        <v>244</v>
      </c>
      <c r="J6203" t="s">
        <v>353</v>
      </c>
      <c r="K6203">
        <v>0</v>
      </c>
      <c r="L6203">
        <v>1</v>
      </c>
      <c r="M6203">
        <v>0</v>
      </c>
      <c r="N6203">
        <v>0</v>
      </c>
      <c r="O6203">
        <v>4</v>
      </c>
      <c r="P6203">
        <v>0</v>
      </c>
      <c r="Q6203" s="28">
        <v>41673.145833333336</v>
      </c>
      <c r="R6203" s="28">
        <v>41674.168055555558</v>
      </c>
      <c r="S6203" t="s">
        <v>20716</v>
      </c>
      <c r="T6203" s="27">
        <v>41673</v>
      </c>
      <c r="V6203">
        <v>0</v>
      </c>
      <c r="W6203" t="s">
        <v>36</v>
      </c>
      <c r="X6203" t="s">
        <v>279</v>
      </c>
      <c r="Y6203">
        <v>1</v>
      </c>
      <c r="AA6203" t="s">
        <v>20717</v>
      </c>
      <c r="AB6203" t="s">
        <v>36</v>
      </c>
      <c r="AD6203" s="27">
        <v>41682</v>
      </c>
      <c r="AE6203" t="s">
        <v>392</v>
      </c>
      <c r="AH6203">
        <v>1</v>
      </c>
      <c r="AJ6203" t="s">
        <v>20718</v>
      </c>
      <c r="AK6203" t="s">
        <v>255</v>
      </c>
      <c r="AL6203" s="27">
        <v>42365</v>
      </c>
      <c r="AM6203" t="s">
        <v>974</v>
      </c>
      <c r="AN6203" t="s">
        <v>238</v>
      </c>
      <c r="AO6203">
        <v>1</v>
      </c>
      <c r="AP6203" t="s">
        <v>239</v>
      </c>
      <c r="AQ6203" s="27">
        <v>41673</v>
      </c>
      <c r="AR6203" t="s">
        <v>240</v>
      </c>
      <c r="AS6203">
        <v>1</v>
      </c>
      <c r="AT6203" t="s">
        <v>239</v>
      </c>
      <c r="AU6203" s="27">
        <v>41673</v>
      </c>
    </row>
    <row r="6204" spans="1:47" x14ac:dyDescent="0.2">
      <c r="A6204">
        <v>6203</v>
      </c>
      <c r="B6204" t="s">
        <v>20719</v>
      </c>
      <c r="C6204" t="s">
        <v>941</v>
      </c>
      <c r="D6204" t="s">
        <v>20720</v>
      </c>
      <c r="E6204" s="27">
        <v>41351</v>
      </c>
      <c r="F6204" t="s">
        <v>233</v>
      </c>
      <c r="G6204" s="27">
        <v>32968</v>
      </c>
      <c r="H6204">
        <v>26</v>
      </c>
      <c r="I6204" t="s">
        <v>244</v>
      </c>
      <c r="J6204" t="s">
        <v>250</v>
      </c>
      <c r="K6204">
        <v>0</v>
      </c>
      <c r="L6204">
        <v>3</v>
      </c>
      <c r="M6204">
        <v>0</v>
      </c>
      <c r="N6204">
        <v>0</v>
      </c>
      <c r="O6204">
        <v>1</v>
      </c>
      <c r="P6204">
        <v>-1</v>
      </c>
      <c r="Q6204" s="28">
        <v>41350.052777777775</v>
      </c>
      <c r="R6204" s="28">
        <v>41357.155555555553</v>
      </c>
      <c r="S6204" t="s">
        <v>20721</v>
      </c>
      <c r="T6204" s="27">
        <v>41350</v>
      </c>
      <c r="V6204">
        <v>1</v>
      </c>
      <c r="W6204" t="s">
        <v>36</v>
      </c>
      <c r="X6204" t="s">
        <v>279</v>
      </c>
      <c r="Y6204">
        <v>1</v>
      </c>
      <c r="AA6204" t="s">
        <v>20722</v>
      </c>
      <c r="AB6204" t="s">
        <v>36</v>
      </c>
      <c r="AD6204" s="27">
        <v>42203</v>
      </c>
      <c r="AE6204" t="s">
        <v>324</v>
      </c>
      <c r="AH6204">
        <v>0</v>
      </c>
      <c r="AN6204" t="s">
        <v>238</v>
      </c>
      <c r="AO6204">
        <v>4</v>
      </c>
      <c r="AP6204" t="s">
        <v>239</v>
      </c>
      <c r="AQ6204" s="27">
        <v>41351</v>
      </c>
      <c r="AR6204" t="s">
        <v>240</v>
      </c>
      <c r="AS6204">
        <v>3</v>
      </c>
      <c r="AT6204" t="s">
        <v>239</v>
      </c>
      <c r="AU6204" s="27">
        <v>41351</v>
      </c>
    </row>
    <row r="6205" spans="1:47" x14ac:dyDescent="0.2">
      <c r="A6205">
        <v>6204</v>
      </c>
      <c r="B6205" t="s">
        <v>20723</v>
      </c>
      <c r="C6205" t="s">
        <v>1338</v>
      </c>
      <c r="D6205" t="s">
        <v>3874</v>
      </c>
      <c r="E6205" s="27">
        <v>41708</v>
      </c>
      <c r="F6205" t="s">
        <v>233</v>
      </c>
      <c r="G6205" s="27">
        <v>30223</v>
      </c>
      <c r="H6205">
        <v>33</v>
      </c>
      <c r="I6205" t="s">
        <v>244</v>
      </c>
      <c r="J6205" t="s">
        <v>250</v>
      </c>
      <c r="K6205">
        <v>0</v>
      </c>
      <c r="L6205">
        <v>2</v>
      </c>
      <c r="M6205">
        <v>0</v>
      </c>
      <c r="N6205">
        <v>0</v>
      </c>
      <c r="O6205">
        <v>3</v>
      </c>
      <c r="P6205">
        <v>-1</v>
      </c>
      <c r="Q6205" s="28">
        <v>41707.540972222225</v>
      </c>
      <c r="R6205" s="28">
        <v>41831.454861111109</v>
      </c>
      <c r="S6205" t="s">
        <v>20724</v>
      </c>
      <c r="U6205" s="27">
        <v>41707</v>
      </c>
      <c r="V6205">
        <v>1</v>
      </c>
      <c r="W6205" t="s">
        <v>32</v>
      </c>
      <c r="X6205" t="s">
        <v>274</v>
      </c>
      <c r="Y6205">
        <v>0</v>
      </c>
      <c r="AB6205" t="s">
        <v>237</v>
      </c>
      <c r="AH6205">
        <v>0</v>
      </c>
      <c r="AN6205" t="s">
        <v>238</v>
      </c>
      <c r="AO6205">
        <v>2</v>
      </c>
      <c r="AP6205" t="s">
        <v>239</v>
      </c>
      <c r="AQ6205" s="27">
        <v>41708</v>
      </c>
      <c r="AR6205" t="s">
        <v>240</v>
      </c>
      <c r="AS6205">
        <v>2</v>
      </c>
      <c r="AT6205" t="s">
        <v>239</v>
      </c>
      <c r="AU6205" s="27">
        <v>41708</v>
      </c>
    </row>
    <row r="6206" spans="1:47" x14ac:dyDescent="0.2">
      <c r="A6206">
        <v>6205</v>
      </c>
      <c r="B6206" t="s">
        <v>20725</v>
      </c>
      <c r="C6206" t="s">
        <v>1991</v>
      </c>
      <c r="D6206" t="s">
        <v>11551</v>
      </c>
      <c r="E6206" s="27">
        <v>41283</v>
      </c>
      <c r="F6206" t="s">
        <v>233</v>
      </c>
      <c r="G6206" s="27">
        <v>22813</v>
      </c>
      <c r="H6206">
        <v>53</v>
      </c>
      <c r="I6206" t="s">
        <v>234</v>
      </c>
      <c r="J6206" t="s">
        <v>250</v>
      </c>
      <c r="K6206">
        <v>0</v>
      </c>
      <c r="L6206">
        <v>1</v>
      </c>
      <c r="M6206">
        <v>0</v>
      </c>
      <c r="N6206">
        <v>0</v>
      </c>
      <c r="O6206">
        <v>15</v>
      </c>
      <c r="P6206">
        <v>-1</v>
      </c>
      <c r="Q6206" s="28">
        <v>41282.461111111108</v>
      </c>
      <c r="R6206" s="28">
        <v>41363.384722222225</v>
      </c>
      <c r="S6206" t="s">
        <v>20726</v>
      </c>
      <c r="T6206" s="27">
        <v>41282</v>
      </c>
      <c r="V6206">
        <v>1</v>
      </c>
      <c r="W6206" t="s">
        <v>32</v>
      </c>
      <c r="X6206" t="s">
        <v>348</v>
      </c>
      <c r="Y6206">
        <v>1</v>
      </c>
      <c r="AA6206" t="s">
        <v>20727</v>
      </c>
      <c r="AB6206" t="s">
        <v>36</v>
      </c>
      <c r="AC6206">
        <v>0</v>
      </c>
      <c r="AD6206" s="27">
        <v>41436</v>
      </c>
      <c r="AE6206" t="s">
        <v>474</v>
      </c>
      <c r="AF6206" s="27">
        <v>41436</v>
      </c>
      <c r="AG6206" s="27">
        <v>41437</v>
      </c>
      <c r="AH6206">
        <v>0</v>
      </c>
      <c r="AN6206" t="s">
        <v>238</v>
      </c>
      <c r="AO6206">
        <v>2</v>
      </c>
      <c r="AP6206" t="s">
        <v>239</v>
      </c>
      <c r="AQ6206" s="27">
        <v>41283</v>
      </c>
      <c r="AR6206" t="s">
        <v>240</v>
      </c>
      <c r="AS6206">
        <v>1</v>
      </c>
      <c r="AT6206" t="s">
        <v>239</v>
      </c>
      <c r="AU6206" s="27">
        <v>41283</v>
      </c>
    </row>
    <row r="6207" spans="1:47" x14ac:dyDescent="0.2">
      <c r="A6207">
        <v>6206</v>
      </c>
      <c r="B6207" t="s">
        <v>20728</v>
      </c>
      <c r="C6207" t="s">
        <v>5994</v>
      </c>
      <c r="D6207" t="s">
        <v>2409</v>
      </c>
      <c r="E6207" s="27">
        <v>41662</v>
      </c>
      <c r="F6207" t="s">
        <v>233</v>
      </c>
      <c r="G6207" s="27">
        <v>24993</v>
      </c>
      <c r="H6207">
        <v>47</v>
      </c>
      <c r="I6207" t="s">
        <v>234</v>
      </c>
      <c r="J6207" t="s">
        <v>353</v>
      </c>
      <c r="K6207">
        <v>0</v>
      </c>
      <c r="L6207">
        <v>1</v>
      </c>
      <c r="M6207">
        <v>0</v>
      </c>
      <c r="N6207">
        <v>0</v>
      </c>
      <c r="O6207">
        <v>1</v>
      </c>
      <c r="P6207">
        <v>-27</v>
      </c>
      <c r="Q6207" s="28">
        <v>41635.352777777778</v>
      </c>
      <c r="R6207" s="28">
        <v>41652.383333333331</v>
      </c>
      <c r="S6207" t="s">
        <v>20729</v>
      </c>
      <c r="U6207" s="27">
        <v>41635</v>
      </c>
      <c r="V6207">
        <v>27</v>
      </c>
      <c r="W6207" t="s">
        <v>32</v>
      </c>
      <c r="X6207" t="s">
        <v>274</v>
      </c>
      <c r="Y6207">
        <v>0</v>
      </c>
      <c r="AB6207" t="s">
        <v>237</v>
      </c>
      <c r="AH6207">
        <v>0</v>
      </c>
      <c r="AN6207" t="s">
        <v>238</v>
      </c>
      <c r="AO6207">
        <v>1</v>
      </c>
      <c r="AP6207" t="s">
        <v>239</v>
      </c>
      <c r="AQ6207" s="27">
        <v>41662</v>
      </c>
      <c r="AR6207" t="s">
        <v>240</v>
      </c>
      <c r="AS6207">
        <v>1</v>
      </c>
      <c r="AT6207" t="s">
        <v>239</v>
      </c>
      <c r="AU6207" s="27">
        <v>41662</v>
      </c>
    </row>
    <row r="6208" spans="1:47" x14ac:dyDescent="0.2">
      <c r="A6208">
        <v>6207</v>
      </c>
      <c r="B6208" t="s">
        <v>20730</v>
      </c>
      <c r="C6208" t="s">
        <v>553</v>
      </c>
      <c r="D6208" t="s">
        <v>266</v>
      </c>
      <c r="E6208" s="27">
        <v>41367</v>
      </c>
      <c r="F6208" t="s">
        <v>233</v>
      </c>
      <c r="G6208" s="27">
        <v>28401</v>
      </c>
      <c r="H6208">
        <v>38</v>
      </c>
      <c r="I6208" t="s">
        <v>244</v>
      </c>
      <c r="J6208" t="s">
        <v>250</v>
      </c>
      <c r="K6208">
        <v>0</v>
      </c>
      <c r="L6208">
        <v>8</v>
      </c>
      <c r="M6208">
        <v>0</v>
      </c>
      <c r="N6208">
        <v>0</v>
      </c>
      <c r="O6208">
        <v>0</v>
      </c>
      <c r="P6208">
        <v>-1</v>
      </c>
      <c r="Q6208" s="28">
        <v>41366.451388888891</v>
      </c>
      <c r="R6208" s="28">
        <v>42115.524305555555</v>
      </c>
      <c r="S6208" t="s">
        <v>20731</v>
      </c>
      <c r="T6208" s="27">
        <v>41366</v>
      </c>
      <c r="V6208">
        <v>1</v>
      </c>
      <c r="W6208" t="s">
        <v>36</v>
      </c>
      <c r="X6208" t="s">
        <v>1488</v>
      </c>
      <c r="Y6208">
        <v>1</v>
      </c>
      <c r="AA6208" t="s">
        <v>20732</v>
      </c>
      <c r="AB6208" t="s">
        <v>36</v>
      </c>
      <c r="AC6208">
        <v>0</v>
      </c>
      <c r="AD6208" s="27">
        <v>42138</v>
      </c>
      <c r="AE6208" t="s">
        <v>529</v>
      </c>
      <c r="AF6208" s="27">
        <v>42138</v>
      </c>
      <c r="AG6208" s="27">
        <v>42187</v>
      </c>
      <c r="AH6208">
        <v>0</v>
      </c>
      <c r="AN6208" t="s">
        <v>238</v>
      </c>
      <c r="AO6208">
        <v>8</v>
      </c>
      <c r="AP6208" t="s">
        <v>269</v>
      </c>
      <c r="AQ6208" s="27">
        <v>41367</v>
      </c>
      <c r="AR6208" t="s">
        <v>240</v>
      </c>
      <c r="AS6208">
        <v>8</v>
      </c>
      <c r="AT6208" t="s">
        <v>269</v>
      </c>
      <c r="AU6208" s="27">
        <v>41367</v>
      </c>
    </row>
    <row r="6209" spans="1:47" x14ac:dyDescent="0.2">
      <c r="A6209">
        <v>6208</v>
      </c>
      <c r="B6209" t="s">
        <v>20733</v>
      </c>
      <c r="C6209" t="s">
        <v>20734</v>
      </c>
      <c r="D6209" t="s">
        <v>1708</v>
      </c>
      <c r="E6209" s="27">
        <v>41285</v>
      </c>
      <c r="F6209" t="s">
        <v>233</v>
      </c>
      <c r="G6209" s="27">
        <v>33288</v>
      </c>
      <c r="H6209">
        <v>25</v>
      </c>
      <c r="I6209" t="s">
        <v>244</v>
      </c>
      <c r="J6209" t="s">
        <v>250</v>
      </c>
      <c r="K6209">
        <v>0</v>
      </c>
      <c r="L6209">
        <v>6</v>
      </c>
      <c r="M6209">
        <v>0</v>
      </c>
      <c r="N6209">
        <v>0</v>
      </c>
      <c r="O6209">
        <v>1</v>
      </c>
      <c r="P6209">
        <v>0</v>
      </c>
      <c r="Q6209" s="28">
        <v>41285.524305555555</v>
      </c>
      <c r="R6209" s="28">
        <v>41285.051388888889</v>
      </c>
      <c r="S6209" t="s">
        <v>20735</v>
      </c>
      <c r="T6209" s="27">
        <v>41284</v>
      </c>
      <c r="V6209">
        <v>1</v>
      </c>
      <c r="W6209" t="s">
        <v>32</v>
      </c>
      <c r="X6209" t="s">
        <v>261</v>
      </c>
      <c r="Y6209">
        <v>0</v>
      </c>
      <c r="AB6209" t="s">
        <v>237</v>
      </c>
      <c r="AH6209">
        <v>0</v>
      </c>
      <c r="AN6209" t="s">
        <v>238</v>
      </c>
      <c r="AO6209">
        <v>6</v>
      </c>
      <c r="AP6209" t="s">
        <v>246</v>
      </c>
      <c r="AQ6209" s="27">
        <v>41285</v>
      </c>
      <c r="AR6209" t="s">
        <v>240</v>
      </c>
      <c r="AS6209">
        <v>6</v>
      </c>
      <c r="AT6209" t="s">
        <v>246</v>
      </c>
      <c r="AU6209" s="27">
        <v>41285</v>
      </c>
    </row>
    <row r="6210" spans="1:47" x14ac:dyDescent="0.2">
      <c r="A6210">
        <v>6209</v>
      </c>
      <c r="B6210" t="s">
        <v>20736</v>
      </c>
      <c r="C6210" t="s">
        <v>20737</v>
      </c>
      <c r="D6210" t="s">
        <v>9216</v>
      </c>
      <c r="E6210" s="27">
        <v>41506</v>
      </c>
      <c r="F6210" t="s">
        <v>294</v>
      </c>
      <c r="G6210" s="27">
        <v>22705</v>
      </c>
      <c r="H6210">
        <v>54</v>
      </c>
      <c r="I6210" t="s">
        <v>234</v>
      </c>
      <c r="J6210" t="s">
        <v>245</v>
      </c>
      <c r="K6210">
        <v>0</v>
      </c>
      <c r="L6210">
        <v>1</v>
      </c>
      <c r="M6210">
        <v>0</v>
      </c>
      <c r="N6210">
        <v>0</v>
      </c>
      <c r="O6210">
        <v>0</v>
      </c>
      <c r="W6210" t="s">
        <v>237</v>
      </c>
      <c r="Y6210">
        <v>-1</v>
      </c>
      <c r="AB6210" t="s">
        <v>237</v>
      </c>
      <c r="AH6210">
        <v>0</v>
      </c>
      <c r="AN6210" t="s">
        <v>238</v>
      </c>
      <c r="AO6210">
        <v>1</v>
      </c>
      <c r="AP6210" t="s">
        <v>239</v>
      </c>
      <c r="AQ6210" s="27">
        <v>41506</v>
      </c>
      <c r="AR6210" t="s">
        <v>240</v>
      </c>
      <c r="AS6210">
        <v>1</v>
      </c>
      <c r="AT6210" t="s">
        <v>239</v>
      </c>
      <c r="AU6210" s="27">
        <v>41506</v>
      </c>
    </row>
    <row r="6211" spans="1:47" x14ac:dyDescent="0.2">
      <c r="A6211">
        <v>6210</v>
      </c>
      <c r="B6211" t="s">
        <v>20738</v>
      </c>
      <c r="C6211" t="s">
        <v>602</v>
      </c>
      <c r="D6211" t="s">
        <v>20739</v>
      </c>
      <c r="E6211" s="27">
        <v>41848</v>
      </c>
      <c r="F6211" t="s">
        <v>233</v>
      </c>
      <c r="G6211" s="27">
        <v>34478</v>
      </c>
      <c r="H6211">
        <v>21</v>
      </c>
      <c r="I6211" t="s">
        <v>259</v>
      </c>
      <c r="J6211" t="s">
        <v>250</v>
      </c>
      <c r="K6211">
        <v>1</v>
      </c>
      <c r="L6211">
        <v>10</v>
      </c>
      <c r="M6211">
        <v>0</v>
      </c>
      <c r="N6211">
        <v>0</v>
      </c>
      <c r="O6211">
        <v>1</v>
      </c>
      <c r="P6211">
        <v>-1</v>
      </c>
      <c r="Q6211" s="28">
        <v>41847.339583333334</v>
      </c>
      <c r="R6211" s="28">
        <v>41853.205555555556</v>
      </c>
      <c r="S6211" t="s">
        <v>20740</v>
      </c>
      <c r="T6211" s="27">
        <v>41847</v>
      </c>
      <c r="V6211">
        <v>1</v>
      </c>
      <c r="W6211" t="s">
        <v>32</v>
      </c>
      <c r="X6211" t="s">
        <v>847</v>
      </c>
      <c r="Y6211">
        <v>1</v>
      </c>
      <c r="AA6211" t="s">
        <v>20741</v>
      </c>
      <c r="AB6211" t="s">
        <v>32</v>
      </c>
      <c r="AC6211">
        <v>0</v>
      </c>
      <c r="AD6211" s="27">
        <v>41929</v>
      </c>
      <c r="AE6211" t="s">
        <v>459</v>
      </c>
      <c r="AF6211" s="27">
        <v>41929</v>
      </c>
      <c r="AG6211" s="27">
        <v>42059</v>
      </c>
      <c r="AH6211">
        <v>1</v>
      </c>
      <c r="AJ6211" t="s">
        <v>20741</v>
      </c>
      <c r="AK6211" t="s">
        <v>255</v>
      </c>
      <c r="AL6211" s="27">
        <v>41929</v>
      </c>
      <c r="AM6211" t="s">
        <v>2367</v>
      </c>
      <c r="AN6211" t="s">
        <v>238</v>
      </c>
      <c r="AO6211">
        <v>9</v>
      </c>
      <c r="AP6211" t="s">
        <v>269</v>
      </c>
      <c r="AQ6211" s="27">
        <v>41848</v>
      </c>
      <c r="AR6211" t="s">
        <v>240</v>
      </c>
      <c r="AS6211">
        <v>10</v>
      </c>
      <c r="AT6211" t="s">
        <v>269</v>
      </c>
      <c r="AU6211" s="27">
        <v>41848</v>
      </c>
    </row>
    <row r="6212" spans="1:47" x14ac:dyDescent="0.2">
      <c r="A6212">
        <v>6211</v>
      </c>
      <c r="B6212" t="s">
        <v>20742</v>
      </c>
      <c r="C6212" t="s">
        <v>5145</v>
      </c>
      <c r="D6212" t="s">
        <v>20743</v>
      </c>
      <c r="E6212" s="27">
        <v>41722</v>
      </c>
      <c r="F6212" t="s">
        <v>294</v>
      </c>
      <c r="G6212" s="27">
        <v>28809</v>
      </c>
      <c r="H6212">
        <v>37</v>
      </c>
      <c r="I6212" t="s">
        <v>244</v>
      </c>
      <c r="J6212" t="s">
        <v>245</v>
      </c>
      <c r="K6212">
        <v>0</v>
      </c>
      <c r="L6212">
        <v>5</v>
      </c>
      <c r="M6212">
        <v>0</v>
      </c>
      <c r="N6212">
        <v>0</v>
      </c>
      <c r="O6212">
        <v>8</v>
      </c>
      <c r="P6212">
        <v>-44</v>
      </c>
      <c r="Q6212" s="28">
        <v>41678.231944444444</v>
      </c>
      <c r="R6212" s="28">
        <v>41679.04791666667</v>
      </c>
      <c r="S6212" t="s">
        <v>20744</v>
      </c>
      <c r="T6212" s="27">
        <v>41678</v>
      </c>
      <c r="V6212">
        <v>44</v>
      </c>
      <c r="W6212" t="s">
        <v>32</v>
      </c>
      <c r="X6212" t="s">
        <v>252</v>
      </c>
      <c r="Y6212">
        <v>0</v>
      </c>
      <c r="AB6212" t="s">
        <v>237</v>
      </c>
      <c r="AH6212">
        <v>0</v>
      </c>
      <c r="AN6212" t="s">
        <v>238</v>
      </c>
      <c r="AO6212">
        <v>3</v>
      </c>
      <c r="AP6212" t="s">
        <v>239</v>
      </c>
      <c r="AQ6212" s="27">
        <v>41722</v>
      </c>
      <c r="AR6212" t="s">
        <v>240</v>
      </c>
      <c r="AS6212">
        <v>5</v>
      </c>
      <c r="AT6212" t="s">
        <v>246</v>
      </c>
      <c r="AU6212" s="27">
        <v>41722</v>
      </c>
    </row>
    <row r="6213" spans="1:47" x14ac:dyDescent="0.2">
      <c r="A6213">
        <v>6212</v>
      </c>
      <c r="B6213" t="s">
        <v>20745</v>
      </c>
      <c r="C6213" t="s">
        <v>484</v>
      </c>
      <c r="D6213" t="s">
        <v>9247</v>
      </c>
      <c r="E6213" s="27">
        <v>41363</v>
      </c>
      <c r="F6213" t="s">
        <v>233</v>
      </c>
      <c r="G6213" s="27">
        <v>24878</v>
      </c>
      <c r="H6213">
        <v>48</v>
      </c>
      <c r="I6213" t="s">
        <v>234</v>
      </c>
      <c r="J6213" t="s">
        <v>250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 s="28">
        <v>41363.125694444447</v>
      </c>
      <c r="R6213" s="28">
        <v>41364.289583333331</v>
      </c>
      <c r="S6213" t="s">
        <v>20746</v>
      </c>
      <c r="T6213" s="27">
        <v>41363</v>
      </c>
      <c r="V6213">
        <v>0</v>
      </c>
      <c r="W6213" t="s">
        <v>36</v>
      </c>
      <c r="X6213" t="s">
        <v>279</v>
      </c>
      <c r="Y6213">
        <v>0</v>
      </c>
      <c r="AB6213" t="s">
        <v>237</v>
      </c>
      <c r="AH6213">
        <v>0</v>
      </c>
      <c r="AN6213" t="s">
        <v>238</v>
      </c>
      <c r="AO6213">
        <v>1</v>
      </c>
      <c r="AP6213" t="s">
        <v>239</v>
      </c>
      <c r="AQ6213" s="27">
        <v>41363</v>
      </c>
      <c r="AR6213" t="s">
        <v>240</v>
      </c>
      <c r="AS6213">
        <v>1</v>
      </c>
      <c r="AT6213" t="s">
        <v>239</v>
      </c>
      <c r="AU6213" s="27">
        <v>41363</v>
      </c>
    </row>
    <row r="6214" spans="1:47" x14ac:dyDescent="0.2">
      <c r="A6214">
        <v>6213</v>
      </c>
      <c r="B6214" t="s">
        <v>20747</v>
      </c>
      <c r="C6214" t="s">
        <v>20748</v>
      </c>
      <c r="D6214" t="s">
        <v>20749</v>
      </c>
      <c r="E6214" s="27">
        <v>41353</v>
      </c>
      <c r="F6214" t="s">
        <v>294</v>
      </c>
      <c r="G6214" s="27">
        <v>27856</v>
      </c>
      <c r="H6214">
        <v>40</v>
      </c>
      <c r="I6214" t="s">
        <v>244</v>
      </c>
      <c r="J6214" t="s">
        <v>245</v>
      </c>
      <c r="K6214">
        <v>0</v>
      </c>
      <c r="L6214">
        <v>2</v>
      </c>
      <c r="M6214">
        <v>0</v>
      </c>
      <c r="N6214">
        <v>0</v>
      </c>
      <c r="O6214">
        <v>1</v>
      </c>
      <c r="P6214">
        <v>-55</v>
      </c>
      <c r="Q6214" s="28">
        <v>41298.488194444442</v>
      </c>
      <c r="R6214" s="28">
        <v>41299.373611111114</v>
      </c>
      <c r="S6214" t="s">
        <v>20750</v>
      </c>
      <c r="T6214" s="27">
        <v>41298</v>
      </c>
      <c r="V6214">
        <v>55</v>
      </c>
      <c r="W6214" t="s">
        <v>32</v>
      </c>
      <c r="X6214" t="s">
        <v>261</v>
      </c>
      <c r="Y6214">
        <v>0</v>
      </c>
      <c r="AB6214" t="s">
        <v>237</v>
      </c>
      <c r="AH6214">
        <v>0</v>
      </c>
      <c r="AN6214" t="s">
        <v>238</v>
      </c>
      <c r="AO6214">
        <v>1</v>
      </c>
      <c r="AP6214" t="s">
        <v>239</v>
      </c>
      <c r="AQ6214" s="27">
        <v>41353</v>
      </c>
      <c r="AR6214" t="s">
        <v>240</v>
      </c>
      <c r="AS6214">
        <v>2</v>
      </c>
      <c r="AT6214" t="s">
        <v>239</v>
      </c>
      <c r="AU6214" s="27">
        <v>41353</v>
      </c>
    </row>
    <row r="6215" spans="1:47" x14ac:dyDescent="0.2">
      <c r="A6215">
        <v>6214</v>
      </c>
      <c r="B6215" t="s">
        <v>20751</v>
      </c>
      <c r="C6215" t="s">
        <v>20752</v>
      </c>
      <c r="D6215" t="s">
        <v>3828</v>
      </c>
      <c r="E6215" s="27">
        <v>41892</v>
      </c>
      <c r="F6215" t="s">
        <v>233</v>
      </c>
      <c r="G6215" s="27">
        <v>23628</v>
      </c>
      <c r="H6215">
        <v>51</v>
      </c>
      <c r="I6215" t="s">
        <v>234</v>
      </c>
      <c r="J6215" t="s">
        <v>250</v>
      </c>
      <c r="K6215">
        <v>0</v>
      </c>
      <c r="L6215">
        <v>1</v>
      </c>
      <c r="M6215">
        <v>0</v>
      </c>
      <c r="N6215">
        <v>0</v>
      </c>
      <c r="O6215">
        <v>1</v>
      </c>
      <c r="P6215">
        <v>-162</v>
      </c>
      <c r="Q6215" s="28">
        <v>41730.054166666669</v>
      </c>
      <c r="R6215" s="28">
        <v>41892.420138888891</v>
      </c>
      <c r="S6215" t="s">
        <v>20753</v>
      </c>
      <c r="U6215" s="27">
        <v>41731</v>
      </c>
      <c r="V6215">
        <v>161</v>
      </c>
      <c r="W6215" t="s">
        <v>32</v>
      </c>
      <c r="X6215" t="s">
        <v>274</v>
      </c>
      <c r="Y6215">
        <v>0</v>
      </c>
      <c r="AB6215" t="s">
        <v>237</v>
      </c>
      <c r="AH6215">
        <v>0</v>
      </c>
      <c r="AN6215" t="s">
        <v>238</v>
      </c>
      <c r="AO6215">
        <v>1</v>
      </c>
      <c r="AP6215" t="s">
        <v>239</v>
      </c>
      <c r="AQ6215" s="27">
        <v>41892</v>
      </c>
      <c r="AR6215" t="s">
        <v>240</v>
      </c>
      <c r="AS6215">
        <v>1</v>
      </c>
      <c r="AT6215" t="s">
        <v>239</v>
      </c>
      <c r="AU6215" s="27">
        <v>41892</v>
      </c>
    </row>
    <row r="6216" spans="1:47" x14ac:dyDescent="0.2">
      <c r="A6216">
        <v>6215</v>
      </c>
      <c r="B6216" t="s">
        <v>20754</v>
      </c>
      <c r="C6216" t="s">
        <v>20755</v>
      </c>
      <c r="D6216" t="s">
        <v>20756</v>
      </c>
      <c r="E6216" s="27">
        <v>41625</v>
      </c>
      <c r="F6216" t="s">
        <v>294</v>
      </c>
      <c r="G6216" s="27">
        <v>33662</v>
      </c>
      <c r="H6216">
        <v>24</v>
      </c>
      <c r="I6216" t="s">
        <v>259</v>
      </c>
      <c r="J6216" t="s">
        <v>22</v>
      </c>
      <c r="K6216">
        <v>0</v>
      </c>
      <c r="L6216">
        <v>3</v>
      </c>
      <c r="M6216">
        <v>0</v>
      </c>
      <c r="N6216">
        <v>0</v>
      </c>
      <c r="O6216">
        <v>0</v>
      </c>
      <c r="P6216">
        <v>-1</v>
      </c>
      <c r="Q6216" s="28">
        <v>41624.35833333333</v>
      </c>
      <c r="R6216" s="28">
        <v>41625.408333333333</v>
      </c>
      <c r="S6216" t="s">
        <v>20757</v>
      </c>
      <c r="T6216" s="27">
        <v>41624</v>
      </c>
      <c r="V6216">
        <v>1</v>
      </c>
      <c r="W6216" t="s">
        <v>32</v>
      </c>
      <c r="X6216" t="s">
        <v>588</v>
      </c>
      <c r="Y6216">
        <v>0</v>
      </c>
      <c r="AB6216" t="s">
        <v>237</v>
      </c>
      <c r="AH6216">
        <v>0</v>
      </c>
      <c r="AN6216" t="s">
        <v>238</v>
      </c>
      <c r="AO6216">
        <v>3</v>
      </c>
      <c r="AP6216" t="s">
        <v>239</v>
      </c>
      <c r="AQ6216" s="27">
        <v>41625</v>
      </c>
      <c r="AR6216" t="s">
        <v>240</v>
      </c>
      <c r="AS6216">
        <v>3</v>
      </c>
      <c r="AT6216" t="s">
        <v>239</v>
      </c>
      <c r="AU6216" s="27">
        <v>41625</v>
      </c>
    </row>
    <row r="6217" spans="1:47" x14ac:dyDescent="0.2">
      <c r="A6217">
        <v>6216</v>
      </c>
      <c r="B6217" t="s">
        <v>20758</v>
      </c>
      <c r="C6217" t="s">
        <v>1127</v>
      </c>
      <c r="D6217" t="s">
        <v>20759</v>
      </c>
      <c r="E6217" s="27">
        <v>41384</v>
      </c>
      <c r="F6217" t="s">
        <v>233</v>
      </c>
      <c r="G6217" s="27">
        <v>34080</v>
      </c>
      <c r="H6217">
        <v>22</v>
      </c>
      <c r="I6217" t="s">
        <v>259</v>
      </c>
      <c r="J6217" t="s">
        <v>250</v>
      </c>
      <c r="K6217">
        <v>0</v>
      </c>
      <c r="L6217">
        <v>4</v>
      </c>
      <c r="M6217">
        <v>0</v>
      </c>
      <c r="N6217">
        <v>0</v>
      </c>
      <c r="O6217">
        <v>0</v>
      </c>
      <c r="P6217">
        <v>-1</v>
      </c>
      <c r="Q6217" s="28">
        <v>41383.478472222225</v>
      </c>
      <c r="R6217" s="28">
        <v>41384.072916666664</v>
      </c>
      <c r="S6217" t="s">
        <v>20760</v>
      </c>
      <c r="T6217" s="27">
        <v>41383</v>
      </c>
      <c r="V6217">
        <v>1</v>
      </c>
      <c r="W6217" t="s">
        <v>32</v>
      </c>
      <c r="X6217" t="s">
        <v>567</v>
      </c>
      <c r="Y6217">
        <v>1</v>
      </c>
      <c r="AA6217" t="s">
        <v>20761</v>
      </c>
      <c r="AB6217" t="s">
        <v>32</v>
      </c>
      <c r="AC6217">
        <v>0</v>
      </c>
      <c r="AD6217" s="27">
        <v>41692</v>
      </c>
      <c r="AE6217" t="s">
        <v>268</v>
      </c>
      <c r="AF6217" s="27">
        <v>41692</v>
      </c>
      <c r="AG6217" s="27">
        <v>41693</v>
      </c>
      <c r="AH6217">
        <v>1</v>
      </c>
      <c r="AJ6217" t="s">
        <v>20762</v>
      </c>
      <c r="AK6217" t="s">
        <v>462</v>
      </c>
      <c r="AL6217" s="27">
        <v>42278</v>
      </c>
      <c r="AM6217" t="s">
        <v>279</v>
      </c>
      <c r="AN6217" t="s">
        <v>238</v>
      </c>
      <c r="AO6217">
        <v>5</v>
      </c>
      <c r="AP6217" t="s">
        <v>246</v>
      </c>
      <c r="AQ6217" s="27">
        <v>41384</v>
      </c>
      <c r="AR6217" t="s">
        <v>240</v>
      </c>
      <c r="AS6217">
        <v>4</v>
      </c>
      <c r="AT6217" t="s">
        <v>239</v>
      </c>
      <c r="AU6217" s="27">
        <v>41384</v>
      </c>
    </row>
    <row r="6218" spans="1:47" x14ac:dyDescent="0.2">
      <c r="A6218">
        <v>6217</v>
      </c>
      <c r="B6218" t="s">
        <v>20763</v>
      </c>
      <c r="C6218" t="s">
        <v>5101</v>
      </c>
      <c r="D6218" t="s">
        <v>15112</v>
      </c>
      <c r="E6218" s="27">
        <v>41886</v>
      </c>
      <c r="F6218" t="s">
        <v>233</v>
      </c>
      <c r="G6218" s="27">
        <v>26998</v>
      </c>
      <c r="H6218">
        <v>42</v>
      </c>
      <c r="I6218" t="s">
        <v>244</v>
      </c>
      <c r="J6218" t="s">
        <v>245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 s="28">
        <v>41886.094444444447</v>
      </c>
      <c r="R6218" s="28">
        <v>41887.404166666667</v>
      </c>
      <c r="S6218" t="s">
        <v>20764</v>
      </c>
      <c r="T6218" s="27">
        <v>41885</v>
      </c>
      <c r="V6218">
        <v>1</v>
      </c>
      <c r="W6218" t="s">
        <v>32</v>
      </c>
      <c r="X6218" t="s">
        <v>461</v>
      </c>
      <c r="Y6218">
        <v>0</v>
      </c>
      <c r="AB6218" t="s">
        <v>237</v>
      </c>
      <c r="AH6218">
        <v>0</v>
      </c>
      <c r="AN6218" t="s">
        <v>238</v>
      </c>
      <c r="AO6218">
        <v>1</v>
      </c>
      <c r="AP6218" t="s">
        <v>239</v>
      </c>
      <c r="AQ6218" s="27">
        <v>41886</v>
      </c>
      <c r="AR6218" t="s">
        <v>240</v>
      </c>
      <c r="AS6218">
        <v>1</v>
      </c>
      <c r="AT6218" t="s">
        <v>239</v>
      </c>
      <c r="AU6218" s="27">
        <v>41886</v>
      </c>
    </row>
    <row r="6219" spans="1:47" x14ac:dyDescent="0.2">
      <c r="A6219">
        <v>6218</v>
      </c>
      <c r="B6219" t="s">
        <v>20765</v>
      </c>
      <c r="C6219" t="s">
        <v>20766</v>
      </c>
      <c r="D6219" t="s">
        <v>20767</v>
      </c>
      <c r="E6219" s="27">
        <v>41940</v>
      </c>
      <c r="F6219" t="s">
        <v>233</v>
      </c>
      <c r="G6219" s="27">
        <v>33535</v>
      </c>
      <c r="H6219">
        <v>24</v>
      </c>
      <c r="I6219" t="s">
        <v>259</v>
      </c>
      <c r="J6219" t="s">
        <v>1115</v>
      </c>
      <c r="K6219">
        <v>0</v>
      </c>
      <c r="L6219">
        <v>3</v>
      </c>
      <c r="M6219">
        <v>0</v>
      </c>
      <c r="N6219">
        <v>0</v>
      </c>
      <c r="O6219">
        <v>0</v>
      </c>
      <c r="W6219" t="s">
        <v>237</v>
      </c>
      <c r="Y6219">
        <v>-1</v>
      </c>
      <c r="AB6219" t="s">
        <v>237</v>
      </c>
      <c r="AH6219">
        <v>0</v>
      </c>
      <c r="AN6219" t="s">
        <v>238</v>
      </c>
      <c r="AO6219">
        <v>4</v>
      </c>
      <c r="AP6219" t="s">
        <v>239</v>
      </c>
      <c r="AQ6219" s="27">
        <v>41940</v>
      </c>
      <c r="AR6219" t="s">
        <v>240</v>
      </c>
      <c r="AS6219">
        <v>3</v>
      </c>
      <c r="AT6219" t="s">
        <v>239</v>
      </c>
      <c r="AU6219" s="27">
        <v>41940</v>
      </c>
    </row>
    <row r="6220" spans="1:47" x14ac:dyDescent="0.2">
      <c r="A6220">
        <v>6219</v>
      </c>
      <c r="B6220" t="s">
        <v>20768</v>
      </c>
      <c r="C6220" t="s">
        <v>693</v>
      </c>
      <c r="D6220" t="s">
        <v>327</v>
      </c>
      <c r="E6220" s="27">
        <v>41361</v>
      </c>
      <c r="F6220" t="s">
        <v>233</v>
      </c>
      <c r="G6220" s="27">
        <v>29245</v>
      </c>
      <c r="H6220">
        <v>36</v>
      </c>
      <c r="I6220" t="s">
        <v>244</v>
      </c>
      <c r="J6220" t="s">
        <v>250</v>
      </c>
      <c r="K6220">
        <v>0</v>
      </c>
      <c r="L6220">
        <v>8</v>
      </c>
      <c r="M6220">
        <v>0</v>
      </c>
      <c r="N6220">
        <v>0</v>
      </c>
      <c r="O6220">
        <v>4</v>
      </c>
      <c r="S6220" t="s">
        <v>20769</v>
      </c>
      <c r="U6220" s="27">
        <v>41360</v>
      </c>
      <c r="V6220">
        <v>1</v>
      </c>
      <c r="W6220" t="s">
        <v>36</v>
      </c>
      <c r="X6220" t="s">
        <v>274</v>
      </c>
      <c r="Y6220">
        <v>0</v>
      </c>
      <c r="AB6220" t="s">
        <v>237</v>
      </c>
      <c r="AH6220">
        <v>0</v>
      </c>
      <c r="AN6220" t="s">
        <v>238</v>
      </c>
      <c r="AO6220">
        <v>5</v>
      </c>
      <c r="AP6220" t="s">
        <v>246</v>
      </c>
      <c r="AQ6220" s="27">
        <v>41361</v>
      </c>
      <c r="AR6220" t="s">
        <v>240</v>
      </c>
      <c r="AS6220">
        <v>8</v>
      </c>
      <c r="AT6220" t="s">
        <v>269</v>
      </c>
      <c r="AU6220" s="27">
        <v>41361</v>
      </c>
    </row>
    <row r="6221" spans="1:47" x14ac:dyDescent="0.2">
      <c r="A6221">
        <v>6220</v>
      </c>
      <c r="B6221" t="s">
        <v>20770</v>
      </c>
      <c r="C6221" t="s">
        <v>740</v>
      </c>
      <c r="D6221" t="s">
        <v>1566</v>
      </c>
      <c r="E6221" s="27">
        <v>41815</v>
      </c>
      <c r="F6221" t="s">
        <v>233</v>
      </c>
      <c r="G6221" s="27">
        <v>32802</v>
      </c>
      <c r="H6221">
        <v>26</v>
      </c>
      <c r="I6221" t="s">
        <v>244</v>
      </c>
      <c r="J6221" t="s">
        <v>250</v>
      </c>
      <c r="K6221">
        <v>0</v>
      </c>
      <c r="L6221">
        <v>2</v>
      </c>
      <c r="M6221">
        <v>0</v>
      </c>
      <c r="N6221">
        <v>0</v>
      </c>
      <c r="O6221">
        <v>0</v>
      </c>
      <c r="P6221">
        <v>0</v>
      </c>
      <c r="Q6221" s="28">
        <v>41815.120138888888</v>
      </c>
      <c r="R6221" s="28">
        <v>41829.394444444442</v>
      </c>
      <c r="S6221" t="s">
        <v>20771</v>
      </c>
      <c r="T6221" s="27">
        <v>41815</v>
      </c>
      <c r="V6221">
        <v>0</v>
      </c>
      <c r="W6221" t="s">
        <v>32</v>
      </c>
      <c r="X6221" t="s">
        <v>729</v>
      </c>
      <c r="Y6221">
        <v>0</v>
      </c>
      <c r="AB6221" t="s">
        <v>237</v>
      </c>
      <c r="AH6221">
        <v>0</v>
      </c>
      <c r="AN6221" t="s">
        <v>238</v>
      </c>
      <c r="AO6221">
        <v>3</v>
      </c>
      <c r="AP6221" t="s">
        <v>239</v>
      </c>
      <c r="AQ6221" s="27">
        <v>41815</v>
      </c>
      <c r="AR6221" t="s">
        <v>240</v>
      </c>
      <c r="AS6221">
        <v>2</v>
      </c>
      <c r="AT6221" t="s">
        <v>239</v>
      </c>
      <c r="AU6221" s="27">
        <v>41815</v>
      </c>
    </row>
    <row r="6222" spans="1:47" x14ac:dyDescent="0.2">
      <c r="A6222">
        <v>6221</v>
      </c>
      <c r="B6222" t="s">
        <v>20772</v>
      </c>
      <c r="C6222" t="s">
        <v>1127</v>
      </c>
      <c r="D6222" t="s">
        <v>1300</v>
      </c>
      <c r="E6222" s="27">
        <v>41296</v>
      </c>
      <c r="F6222" t="s">
        <v>233</v>
      </c>
      <c r="G6222" s="27">
        <v>28428</v>
      </c>
      <c r="H6222">
        <v>38</v>
      </c>
      <c r="I6222" t="s">
        <v>244</v>
      </c>
      <c r="J6222" t="s">
        <v>245</v>
      </c>
      <c r="K6222">
        <v>0</v>
      </c>
      <c r="L6222">
        <v>2</v>
      </c>
      <c r="M6222">
        <v>0</v>
      </c>
      <c r="N6222">
        <v>0</v>
      </c>
      <c r="O6222">
        <v>2</v>
      </c>
      <c r="P6222">
        <v>0</v>
      </c>
      <c r="Q6222" s="28">
        <v>41296.113888888889</v>
      </c>
      <c r="R6222" s="28">
        <v>41324.365277777775</v>
      </c>
      <c r="S6222" t="s">
        <v>20773</v>
      </c>
      <c r="T6222" s="27">
        <v>41295</v>
      </c>
      <c r="V6222">
        <v>1</v>
      </c>
      <c r="W6222" t="s">
        <v>36</v>
      </c>
      <c r="X6222" t="s">
        <v>279</v>
      </c>
      <c r="Y6222">
        <v>0</v>
      </c>
      <c r="AB6222" t="s">
        <v>237</v>
      </c>
      <c r="AH6222">
        <v>0</v>
      </c>
      <c r="AN6222" t="s">
        <v>238</v>
      </c>
      <c r="AO6222">
        <v>1</v>
      </c>
      <c r="AP6222" t="s">
        <v>239</v>
      </c>
      <c r="AQ6222" s="27">
        <v>41296</v>
      </c>
      <c r="AR6222" t="s">
        <v>240</v>
      </c>
      <c r="AS6222">
        <v>2</v>
      </c>
      <c r="AT6222" t="s">
        <v>239</v>
      </c>
      <c r="AU6222" s="27">
        <v>41296</v>
      </c>
    </row>
    <row r="6223" spans="1:47" x14ac:dyDescent="0.2">
      <c r="A6223">
        <v>6222</v>
      </c>
      <c r="B6223" t="s">
        <v>20774</v>
      </c>
      <c r="C6223" t="s">
        <v>20775</v>
      </c>
      <c r="D6223" t="s">
        <v>20776</v>
      </c>
      <c r="E6223" s="27">
        <v>41903</v>
      </c>
      <c r="F6223" t="s">
        <v>233</v>
      </c>
      <c r="G6223" s="27">
        <v>33986</v>
      </c>
      <c r="H6223">
        <v>23</v>
      </c>
      <c r="I6223" t="s">
        <v>259</v>
      </c>
      <c r="J6223" t="s">
        <v>22</v>
      </c>
      <c r="K6223">
        <v>0</v>
      </c>
      <c r="L6223">
        <v>3</v>
      </c>
      <c r="M6223">
        <v>0</v>
      </c>
      <c r="N6223">
        <v>0</v>
      </c>
      <c r="O6223">
        <v>0</v>
      </c>
      <c r="P6223">
        <v>0</v>
      </c>
      <c r="Q6223" s="28">
        <v>41903.163888888892</v>
      </c>
      <c r="R6223" s="28">
        <v>41906.17291666667</v>
      </c>
      <c r="S6223" t="s">
        <v>20777</v>
      </c>
      <c r="T6223" s="27">
        <v>41903</v>
      </c>
      <c r="V6223">
        <v>0</v>
      </c>
      <c r="W6223" t="s">
        <v>32</v>
      </c>
      <c r="X6223" t="s">
        <v>254</v>
      </c>
      <c r="Y6223">
        <v>1</v>
      </c>
      <c r="AA6223" t="s">
        <v>20778</v>
      </c>
      <c r="AB6223" t="s">
        <v>36</v>
      </c>
      <c r="AD6223" s="27">
        <v>42282</v>
      </c>
      <c r="AE6223" t="s">
        <v>1435</v>
      </c>
      <c r="AH6223">
        <v>0</v>
      </c>
      <c r="AN6223" t="s">
        <v>238</v>
      </c>
      <c r="AO6223">
        <v>4</v>
      </c>
      <c r="AP6223" t="s">
        <v>239</v>
      </c>
      <c r="AQ6223" s="27">
        <v>41903</v>
      </c>
      <c r="AR6223" t="s">
        <v>240</v>
      </c>
      <c r="AS6223">
        <v>3</v>
      </c>
      <c r="AT6223" t="s">
        <v>239</v>
      </c>
      <c r="AU6223" s="27">
        <v>41903</v>
      </c>
    </row>
    <row r="6224" spans="1:47" x14ac:dyDescent="0.2">
      <c r="A6224">
        <v>6223</v>
      </c>
      <c r="B6224" t="s">
        <v>20779</v>
      </c>
      <c r="C6224" t="s">
        <v>2818</v>
      </c>
      <c r="D6224" t="s">
        <v>4936</v>
      </c>
      <c r="E6224" s="27">
        <v>41569</v>
      </c>
      <c r="F6224" t="s">
        <v>233</v>
      </c>
      <c r="G6224" s="27">
        <v>22416</v>
      </c>
      <c r="H6224">
        <v>54</v>
      </c>
      <c r="I6224" t="s">
        <v>234</v>
      </c>
      <c r="J6224" t="s">
        <v>22</v>
      </c>
      <c r="K6224">
        <v>0</v>
      </c>
      <c r="L6224">
        <v>1</v>
      </c>
      <c r="M6224">
        <v>0</v>
      </c>
      <c r="N6224">
        <v>0</v>
      </c>
      <c r="O6224">
        <v>2</v>
      </c>
      <c r="P6224">
        <v>-1</v>
      </c>
      <c r="Q6224" s="28">
        <v>41568.40347222222</v>
      </c>
      <c r="R6224" s="28">
        <v>41569.336805555555</v>
      </c>
      <c r="S6224" t="s">
        <v>20780</v>
      </c>
      <c r="T6224" s="27">
        <v>41568</v>
      </c>
      <c r="V6224">
        <v>1</v>
      </c>
      <c r="W6224" t="s">
        <v>36</v>
      </c>
      <c r="X6224" t="s">
        <v>279</v>
      </c>
      <c r="Y6224">
        <v>0</v>
      </c>
      <c r="AB6224" t="s">
        <v>237</v>
      </c>
      <c r="AH6224">
        <v>0</v>
      </c>
      <c r="AN6224" t="s">
        <v>238</v>
      </c>
      <c r="AO6224">
        <v>1</v>
      </c>
      <c r="AP6224" t="s">
        <v>239</v>
      </c>
      <c r="AQ6224" s="27">
        <v>41569</v>
      </c>
      <c r="AR6224" t="s">
        <v>240</v>
      </c>
      <c r="AS6224">
        <v>1</v>
      </c>
      <c r="AT6224" t="s">
        <v>239</v>
      </c>
      <c r="AU6224" s="27">
        <v>41569</v>
      </c>
    </row>
    <row r="6225" spans="1:47" x14ac:dyDescent="0.2">
      <c r="A6225">
        <v>6224</v>
      </c>
      <c r="B6225" t="s">
        <v>20781</v>
      </c>
      <c r="C6225" t="s">
        <v>1109</v>
      </c>
      <c r="D6225" t="s">
        <v>20782</v>
      </c>
      <c r="E6225" s="27">
        <v>41295</v>
      </c>
      <c r="F6225" t="s">
        <v>233</v>
      </c>
      <c r="G6225" s="27">
        <v>33456</v>
      </c>
      <c r="H6225">
        <v>24</v>
      </c>
      <c r="I6225" t="s">
        <v>259</v>
      </c>
      <c r="J6225" t="s">
        <v>353</v>
      </c>
      <c r="K6225">
        <v>0</v>
      </c>
      <c r="L6225">
        <v>4</v>
      </c>
      <c r="M6225">
        <v>0</v>
      </c>
      <c r="N6225">
        <v>0</v>
      </c>
      <c r="O6225">
        <v>1</v>
      </c>
      <c r="P6225">
        <v>0</v>
      </c>
      <c r="Q6225" s="28">
        <v>41295.491666666669</v>
      </c>
      <c r="R6225" s="28">
        <v>41306.339583333334</v>
      </c>
      <c r="S6225" t="s">
        <v>20783</v>
      </c>
      <c r="U6225" s="27">
        <v>41295</v>
      </c>
      <c r="V6225">
        <v>0</v>
      </c>
      <c r="W6225" t="s">
        <v>32</v>
      </c>
      <c r="X6225" t="s">
        <v>274</v>
      </c>
      <c r="Y6225">
        <v>0</v>
      </c>
      <c r="AB6225" t="s">
        <v>237</v>
      </c>
      <c r="AH6225">
        <v>0</v>
      </c>
      <c r="AN6225" t="s">
        <v>238</v>
      </c>
      <c r="AO6225">
        <v>4</v>
      </c>
      <c r="AP6225" t="s">
        <v>239</v>
      </c>
      <c r="AQ6225" s="27">
        <v>41295</v>
      </c>
      <c r="AR6225" t="s">
        <v>240</v>
      </c>
      <c r="AS6225">
        <v>4</v>
      </c>
      <c r="AT6225" t="s">
        <v>239</v>
      </c>
      <c r="AU6225" s="27">
        <v>41295</v>
      </c>
    </row>
    <row r="6226" spans="1:47" x14ac:dyDescent="0.2">
      <c r="A6226">
        <v>6225</v>
      </c>
      <c r="B6226" t="s">
        <v>20784</v>
      </c>
      <c r="C6226" t="s">
        <v>288</v>
      </c>
      <c r="D6226" t="s">
        <v>11005</v>
      </c>
      <c r="E6226" s="27">
        <v>41932</v>
      </c>
      <c r="F6226" t="s">
        <v>233</v>
      </c>
      <c r="G6226" s="27">
        <v>32979</v>
      </c>
      <c r="H6226">
        <v>26</v>
      </c>
      <c r="I6226" t="s">
        <v>244</v>
      </c>
      <c r="J6226" t="s">
        <v>245</v>
      </c>
      <c r="K6226">
        <v>0</v>
      </c>
      <c r="L6226">
        <v>3</v>
      </c>
      <c r="M6226">
        <v>0</v>
      </c>
      <c r="N6226">
        <v>1</v>
      </c>
      <c r="O6226">
        <v>0</v>
      </c>
      <c r="P6226">
        <v>-1</v>
      </c>
      <c r="Q6226" s="28">
        <v>41931.197916666664</v>
      </c>
      <c r="R6226" s="28">
        <v>41933.340277777781</v>
      </c>
      <c r="S6226" t="s">
        <v>20785</v>
      </c>
      <c r="U6226" s="27">
        <v>41931</v>
      </c>
      <c r="V6226">
        <v>1</v>
      </c>
      <c r="W6226" t="s">
        <v>32</v>
      </c>
      <c r="X6226" t="s">
        <v>274</v>
      </c>
      <c r="Y6226">
        <v>0</v>
      </c>
      <c r="AB6226" t="s">
        <v>237</v>
      </c>
      <c r="AH6226">
        <v>0</v>
      </c>
      <c r="AN6226" t="s">
        <v>238</v>
      </c>
      <c r="AO6226">
        <v>3</v>
      </c>
      <c r="AP6226" t="s">
        <v>239</v>
      </c>
      <c r="AQ6226" s="27">
        <v>41932</v>
      </c>
      <c r="AR6226" t="s">
        <v>240</v>
      </c>
      <c r="AS6226">
        <v>3</v>
      </c>
      <c r="AT6226" t="s">
        <v>239</v>
      </c>
      <c r="AU6226" s="27">
        <v>41932</v>
      </c>
    </row>
    <row r="6227" spans="1:47" x14ac:dyDescent="0.2">
      <c r="A6227">
        <v>6226</v>
      </c>
      <c r="B6227" t="s">
        <v>20786</v>
      </c>
      <c r="C6227" t="s">
        <v>16560</v>
      </c>
      <c r="D6227" t="s">
        <v>3119</v>
      </c>
      <c r="E6227" s="27">
        <v>41372</v>
      </c>
      <c r="F6227" t="s">
        <v>294</v>
      </c>
      <c r="G6227" s="27">
        <v>26363</v>
      </c>
      <c r="H6227">
        <v>44</v>
      </c>
      <c r="I6227" t="s">
        <v>244</v>
      </c>
      <c r="J6227" t="s">
        <v>245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-1</v>
      </c>
      <c r="Q6227" s="28">
        <v>41371.394444444442</v>
      </c>
      <c r="R6227" s="28">
        <v>41372.349305555559</v>
      </c>
      <c r="S6227" t="s">
        <v>20787</v>
      </c>
      <c r="T6227" s="27">
        <v>41371</v>
      </c>
      <c r="V6227">
        <v>1</v>
      </c>
      <c r="W6227" t="s">
        <v>36</v>
      </c>
      <c r="X6227" t="s">
        <v>3794</v>
      </c>
      <c r="Y6227">
        <v>1</v>
      </c>
      <c r="AA6227" t="s">
        <v>20788</v>
      </c>
      <c r="AB6227" t="s">
        <v>36</v>
      </c>
      <c r="AC6227">
        <v>1</v>
      </c>
      <c r="AD6227" s="27">
        <v>41741</v>
      </c>
      <c r="AE6227" t="s">
        <v>1077</v>
      </c>
      <c r="AF6227" s="27">
        <v>41742</v>
      </c>
      <c r="AG6227" s="27">
        <v>41810</v>
      </c>
      <c r="AH6227">
        <v>1</v>
      </c>
      <c r="AJ6227" t="s">
        <v>20788</v>
      </c>
      <c r="AK6227" t="s">
        <v>462</v>
      </c>
      <c r="AL6227" s="27">
        <v>41741</v>
      </c>
      <c r="AM6227" t="s">
        <v>279</v>
      </c>
      <c r="AN6227" t="s">
        <v>238</v>
      </c>
      <c r="AO6227">
        <v>1</v>
      </c>
      <c r="AP6227" t="s">
        <v>239</v>
      </c>
      <c r="AQ6227" s="27">
        <v>41372</v>
      </c>
      <c r="AR6227" t="s">
        <v>240</v>
      </c>
      <c r="AS6227">
        <v>1</v>
      </c>
      <c r="AT6227" t="s">
        <v>239</v>
      </c>
      <c r="AU6227" s="27">
        <v>41372</v>
      </c>
    </row>
    <row r="6228" spans="1:47" x14ac:dyDescent="0.2">
      <c r="A6228">
        <v>6227</v>
      </c>
      <c r="B6228" t="s">
        <v>20789</v>
      </c>
      <c r="C6228" t="s">
        <v>20790</v>
      </c>
      <c r="D6228" t="s">
        <v>3828</v>
      </c>
      <c r="E6228" s="27">
        <v>41379</v>
      </c>
      <c r="F6228" t="s">
        <v>294</v>
      </c>
      <c r="G6228" s="27">
        <v>34032</v>
      </c>
      <c r="H6228">
        <v>23</v>
      </c>
      <c r="I6228" t="s">
        <v>259</v>
      </c>
      <c r="J6228" t="s">
        <v>250</v>
      </c>
      <c r="K6228">
        <v>0</v>
      </c>
      <c r="L6228">
        <v>7</v>
      </c>
      <c r="M6228">
        <v>0</v>
      </c>
      <c r="N6228">
        <v>0</v>
      </c>
      <c r="O6228">
        <v>2</v>
      </c>
      <c r="S6228" t="s">
        <v>20791</v>
      </c>
      <c r="T6228" s="27">
        <v>41378</v>
      </c>
      <c r="V6228">
        <v>1</v>
      </c>
      <c r="W6228" t="s">
        <v>32</v>
      </c>
      <c r="X6228" t="s">
        <v>313</v>
      </c>
      <c r="Y6228">
        <v>1</v>
      </c>
      <c r="AA6228" t="s">
        <v>20792</v>
      </c>
      <c r="AB6228" t="s">
        <v>36</v>
      </c>
      <c r="AD6228" s="27">
        <v>41678</v>
      </c>
      <c r="AE6228" t="s">
        <v>474</v>
      </c>
      <c r="AH6228">
        <v>0</v>
      </c>
      <c r="AN6228" t="s">
        <v>238</v>
      </c>
      <c r="AO6228">
        <v>7</v>
      </c>
      <c r="AP6228" t="s">
        <v>246</v>
      </c>
      <c r="AQ6228" s="27">
        <v>41379</v>
      </c>
      <c r="AR6228" t="s">
        <v>240</v>
      </c>
      <c r="AS6228">
        <v>7</v>
      </c>
      <c r="AT6228" t="s">
        <v>246</v>
      </c>
      <c r="AU6228" s="27">
        <v>41379</v>
      </c>
    </row>
    <row r="6229" spans="1:47" x14ac:dyDescent="0.2">
      <c r="A6229">
        <v>6228</v>
      </c>
      <c r="B6229" t="s">
        <v>20793</v>
      </c>
      <c r="C6229" t="s">
        <v>500</v>
      </c>
      <c r="D6229" t="s">
        <v>20794</v>
      </c>
      <c r="E6229" s="27">
        <v>41577</v>
      </c>
      <c r="F6229" t="s">
        <v>233</v>
      </c>
      <c r="G6229" s="27">
        <v>19075</v>
      </c>
      <c r="H6229">
        <v>64</v>
      </c>
      <c r="I6229" t="s">
        <v>234</v>
      </c>
      <c r="J6229" t="s">
        <v>245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-1</v>
      </c>
      <c r="Q6229" s="28">
        <v>41576.496527777781</v>
      </c>
      <c r="R6229" s="28">
        <v>41577.345833333333</v>
      </c>
      <c r="S6229" t="s">
        <v>20795</v>
      </c>
      <c r="T6229" s="27">
        <v>41576</v>
      </c>
      <c r="V6229">
        <v>1</v>
      </c>
      <c r="W6229" t="s">
        <v>36</v>
      </c>
      <c r="X6229" t="s">
        <v>392</v>
      </c>
      <c r="Y6229">
        <v>0</v>
      </c>
      <c r="AB6229" t="s">
        <v>237</v>
      </c>
      <c r="AH6229">
        <v>0</v>
      </c>
      <c r="AN6229" t="s">
        <v>238</v>
      </c>
      <c r="AO6229">
        <v>1</v>
      </c>
      <c r="AP6229" t="s">
        <v>239</v>
      </c>
      <c r="AQ6229" s="27">
        <v>41577</v>
      </c>
      <c r="AR6229" t="s">
        <v>240</v>
      </c>
      <c r="AS6229">
        <v>1</v>
      </c>
      <c r="AT6229" t="s">
        <v>239</v>
      </c>
      <c r="AU6229" s="27">
        <v>41577</v>
      </c>
    </row>
    <row r="6230" spans="1:47" x14ac:dyDescent="0.2">
      <c r="A6230">
        <v>6229</v>
      </c>
      <c r="B6230" t="s">
        <v>8542</v>
      </c>
      <c r="C6230" t="s">
        <v>941</v>
      </c>
      <c r="D6230" t="s">
        <v>2147</v>
      </c>
      <c r="E6230" s="27">
        <v>41351</v>
      </c>
      <c r="F6230" t="s">
        <v>233</v>
      </c>
      <c r="G6230" s="27">
        <v>28262</v>
      </c>
      <c r="H6230">
        <v>38</v>
      </c>
      <c r="I6230" t="s">
        <v>244</v>
      </c>
      <c r="J6230" t="s">
        <v>245</v>
      </c>
      <c r="K6230">
        <v>0</v>
      </c>
      <c r="L6230">
        <v>5</v>
      </c>
      <c r="M6230">
        <v>0</v>
      </c>
      <c r="N6230">
        <v>0</v>
      </c>
      <c r="O6230">
        <v>5</v>
      </c>
      <c r="P6230">
        <v>-18</v>
      </c>
      <c r="Q6230" s="28">
        <v>41333.255555555559</v>
      </c>
      <c r="R6230" s="28">
        <v>41333.362500000003</v>
      </c>
      <c r="S6230" t="s">
        <v>20796</v>
      </c>
      <c r="T6230" s="27">
        <v>41333</v>
      </c>
      <c r="V6230">
        <v>18</v>
      </c>
      <c r="W6230" t="s">
        <v>36</v>
      </c>
      <c r="X6230" t="s">
        <v>2529</v>
      </c>
      <c r="Y6230">
        <v>1</v>
      </c>
      <c r="AA6230" t="s">
        <v>20797</v>
      </c>
      <c r="AB6230" t="s">
        <v>36</v>
      </c>
      <c r="AC6230">
        <v>0</v>
      </c>
      <c r="AD6230" s="27">
        <v>41482</v>
      </c>
      <c r="AE6230" t="s">
        <v>2030</v>
      </c>
      <c r="AF6230" s="27">
        <v>41482</v>
      </c>
      <c r="AG6230" s="27">
        <v>41483</v>
      </c>
      <c r="AH6230">
        <v>0</v>
      </c>
      <c r="AN6230" t="s">
        <v>238</v>
      </c>
      <c r="AO6230">
        <v>2</v>
      </c>
      <c r="AP6230" t="s">
        <v>239</v>
      </c>
      <c r="AQ6230" s="27">
        <v>41351</v>
      </c>
      <c r="AR6230" t="s">
        <v>240</v>
      </c>
      <c r="AS6230">
        <v>5</v>
      </c>
      <c r="AT6230" t="s">
        <v>246</v>
      </c>
      <c r="AU6230" s="27">
        <v>41351</v>
      </c>
    </row>
    <row r="6231" spans="1:47" x14ac:dyDescent="0.2">
      <c r="A6231">
        <v>6230</v>
      </c>
      <c r="B6231" t="s">
        <v>20798</v>
      </c>
      <c r="C6231" t="s">
        <v>20799</v>
      </c>
      <c r="D6231" t="s">
        <v>7125</v>
      </c>
      <c r="E6231" s="27">
        <v>41505</v>
      </c>
      <c r="F6231" t="s">
        <v>294</v>
      </c>
      <c r="G6231" s="27">
        <v>25876</v>
      </c>
      <c r="H6231">
        <v>45</v>
      </c>
      <c r="I6231" t="s">
        <v>234</v>
      </c>
      <c r="J6231" t="s">
        <v>22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-1</v>
      </c>
      <c r="Q6231" s="28">
        <v>41504.375694444447</v>
      </c>
      <c r="R6231" s="28">
        <v>41505.334027777775</v>
      </c>
      <c r="S6231" t="s">
        <v>20800</v>
      </c>
      <c r="T6231" s="27">
        <v>41504</v>
      </c>
      <c r="V6231">
        <v>1</v>
      </c>
      <c r="W6231" t="s">
        <v>36</v>
      </c>
      <c r="X6231" t="s">
        <v>279</v>
      </c>
      <c r="Y6231">
        <v>0</v>
      </c>
      <c r="AB6231" t="s">
        <v>237</v>
      </c>
      <c r="AH6231">
        <v>0</v>
      </c>
      <c r="AN6231" t="s">
        <v>238</v>
      </c>
      <c r="AO6231">
        <v>1</v>
      </c>
      <c r="AP6231" t="s">
        <v>239</v>
      </c>
      <c r="AQ6231" s="27">
        <v>41505</v>
      </c>
      <c r="AR6231" t="s">
        <v>240</v>
      </c>
      <c r="AS6231">
        <v>1</v>
      </c>
      <c r="AT6231" t="s">
        <v>239</v>
      </c>
      <c r="AU6231" s="27">
        <v>41505</v>
      </c>
    </row>
    <row r="6232" spans="1:47" x14ac:dyDescent="0.2">
      <c r="A6232">
        <v>6231</v>
      </c>
      <c r="B6232" t="s">
        <v>20801</v>
      </c>
      <c r="C6232" t="s">
        <v>9460</v>
      </c>
      <c r="D6232" t="s">
        <v>2666</v>
      </c>
      <c r="E6232" s="27">
        <v>41557</v>
      </c>
      <c r="F6232" t="s">
        <v>233</v>
      </c>
      <c r="G6232" s="27">
        <v>24319</v>
      </c>
      <c r="H6232">
        <v>49</v>
      </c>
      <c r="I6232" t="s">
        <v>234</v>
      </c>
      <c r="J6232" t="s">
        <v>250</v>
      </c>
      <c r="K6232">
        <v>0</v>
      </c>
      <c r="L6232">
        <v>5</v>
      </c>
      <c r="M6232">
        <v>0</v>
      </c>
      <c r="N6232">
        <v>0</v>
      </c>
      <c r="O6232">
        <v>1</v>
      </c>
      <c r="P6232">
        <v>-1</v>
      </c>
      <c r="Q6232" s="28">
        <v>41556.190972222219</v>
      </c>
      <c r="R6232" s="28">
        <v>41561.375</v>
      </c>
      <c r="S6232" t="s">
        <v>20802</v>
      </c>
      <c r="T6232" s="27">
        <v>41556</v>
      </c>
      <c r="V6232">
        <v>1</v>
      </c>
      <c r="W6232" t="s">
        <v>32</v>
      </c>
      <c r="X6232" t="s">
        <v>359</v>
      </c>
      <c r="Y6232">
        <v>0</v>
      </c>
      <c r="AB6232" t="s">
        <v>237</v>
      </c>
      <c r="AH6232">
        <v>0</v>
      </c>
      <c r="AN6232" t="s">
        <v>238</v>
      </c>
      <c r="AO6232">
        <v>6</v>
      </c>
      <c r="AP6232" t="s">
        <v>246</v>
      </c>
      <c r="AQ6232" s="27">
        <v>41557</v>
      </c>
      <c r="AR6232" t="s">
        <v>240</v>
      </c>
      <c r="AS6232">
        <v>5</v>
      </c>
      <c r="AT6232" t="s">
        <v>246</v>
      </c>
      <c r="AU6232" s="27">
        <v>41557</v>
      </c>
    </row>
    <row r="6233" spans="1:47" x14ac:dyDescent="0.2">
      <c r="A6233">
        <v>6232</v>
      </c>
      <c r="B6233" t="s">
        <v>20803</v>
      </c>
      <c r="C6233" t="s">
        <v>20804</v>
      </c>
      <c r="D6233" t="s">
        <v>20805</v>
      </c>
      <c r="E6233" s="27">
        <v>41777</v>
      </c>
      <c r="F6233" t="s">
        <v>233</v>
      </c>
      <c r="G6233" s="27">
        <v>28839</v>
      </c>
      <c r="H6233">
        <v>37</v>
      </c>
      <c r="I6233" t="s">
        <v>244</v>
      </c>
      <c r="J6233" t="s">
        <v>353</v>
      </c>
      <c r="K6233">
        <v>0</v>
      </c>
      <c r="L6233">
        <v>1</v>
      </c>
      <c r="M6233">
        <v>0</v>
      </c>
      <c r="N6233">
        <v>0</v>
      </c>
      <c r="O6233">
        <v>0</v>
      </c>
      <c r="W6233" t="s">
        <v>237</v>
      </c>
      <c r="Y6233">
        <v>-1</v>
      </c>
      <c r="AB6233" t="s">
        <v>237</v>
      </c>
      <c r="AH6233">
        <v>0</v>
      </c>
      <c r="AN6233" t="s">
        <v>238</v>
      </c>
      <c r="AO6233">
        <v>1</v>
      </c>
      <c r="AP6233" t="s">
        <v>239</v>
      </c>
      <c r="AQ6233" s="27">
        <v>41777</v>
      </c>
      <c r="AR6233" t="s">
        <v>240</v>
      </c>
      <c r="AS6233">
        <v>1</v>
      </c>
      <c r="AT6233" t="s">
        <v>239</v>
      </c>
      <c r="AU6233" s="27">
        <v>41777</v>
      </c>
    </row>
    <row r="6234" spans="1:47" x14ac:dyDescent="0.2">
      <c r="A6234">
        <v>6233</v>
      </c>
      <c r="B6234" t="s">
        <v>20806</v>
      </c>
      <c r="C6234" t="s">
        <v>789</v>
      </c>
      <c r="D6234" t="s">
        <v>20807</v>
      </c>
      <c r="E6234" s="27">
        <v>41753</v>
      </c>
      <c r="F6234" t="s">
        <v>233</v>
      </c>
      <c r="G6234" s="27">
        <v>26886</v>
      </c>
      <c r="H6234">
        <v>42</v>
      </c>
      <c r="I6234" t="s">
        <v>244</v>
      </c>
      <c r="J6234" t="s">
        <v>245</v>
      </c>
      <c r="K6234">
        <v>0</v>
      </c>
      <c r="L6234">
        <v>2</v>
      </c>
      <c r="M6234">
        <v>0</v>
      </c>
      <c r="N6234">
        <v>0</v>
      </c>
      <c r="O6234">
        <v>0</v>
      </c>
      <c r="P6234">
        <v>-1</v>
      </c>
      <c r="Q6234" s="28">
        <v>41752.404861111114</v>
      </c>
      <c r="R6234" s="28">
        <v>41753.059027777781</v>
      </c>
      <c r="S6234" t="s">
        <v>20808</v>
      </c>
      <c r="T6234" s="27">
        <v>41752</v>
      </c>
      <c r="V6234">
        <v>1</v>
      </c>
      <c r="W6234" t="s">
        <v>32</v>
      </c>
      <c r="X6234" t="s">
        <v>4142</v>
      </c>
      <c r="Y6234">
        <v>0</v>
      </c>
      <c r="AB6234" t="s">
        <v>237</v>
      </c>
      <c r="AH6234">
        <v>0</v>
      </c>
      <c r="AN6234" t="s">
        <v>238</v>
      </c>
      <c r="AO6234">
        <v>1</v>
      </c>
      <c r="AP6234" t="s">
        <v>239</v>
      </c>
      <c r="AQ6234" s="27">
        <v>41753</v>
      </c>
      <c r="AR6234" t="s">
        <v>240</v>
      </c>
      <c r="AS6234">
        <v>2</v>
      </c>
      <c r="AT6234" t="s">
        <v>239</v>
      </c>
      <c r="AU6234" s="27">
        <v>41753</v>
      </c>
    </row>
    <row r="6235" spans="1:47" x14ac:dyDescent="0.2">
      <c r="A6235">
        <v>6234</v>
      </c>
      <c r="B6235" t="s">
        <v>20809</v>
      </c>
      <c r="C6235" t="s">
        <v>20810</v>
      </c>
      <c r="D6235" t="s">
        <v>5217</v>
      </c>
      <c r="E6235" s="27">
        <v>41487</v>
      </c>
      <c r="F6235" t="s">
        <v>294</v>
      </c>
      <c r="G6235" s="27">
        <v>25984</v>
      </c>
      <c r="H6235">
        <v>45</v>
      </c>
      <c r="I6235" t="s">
        <v>234</v>
      </c>
      <c r="J6235" t="s">
        <v>250</v>
      </c>
      <c r="K6235">
        <v>0</v>
      </c>
      <c r="L6235">
        <v>7</v>
      </c>
      <c r="M6235">
        <v>0</v>
      </c>
      <c r="N6235">
        <v>0</v>
      </c>
      <c r="O6235">
        <v>3</v>
      </c>
      <c r="S6235" t="s">
        <v>20811</v>
      </c>
      <c r="T6235" s="27">
        <v>34893</v>
      </c>
      <c r="V6235">
        <v>6594</v>
      </c>
      <c r="W6235" t="s">
        <v>32</v>
      </c>
      <c r="X6235" t="s">
        <v>261</v>
      </c>
      <c r="Y6235">
        <v>0</v>
      </c>
      <c r="AB6235" t="s">
        <v>237</v>
      </c>
      <c r="AH6235">
        <v>0</v>
      </c>
      <c r="AN6235" t="s">
        <v>238</v>
      </c>
      <c r="AO6235">
        <v>2</v>
      </c>
      <c r="AP6235" t="s">
        <v>239</v>
      </c>
      <c r="AQ6235" s="27">
        <v>41487</v>
      </c>
      <c r="AR6235" t="s">
        <v>240</v>
      </c>
      <c r="AS6235">
        <v>7</v>
      </c>
      <c r="AT6235" t="s">
        <v>246</v>
      </c>
      <c r="AU6235" s="27">
        <v>41487</v>
      </c>
    </row>
    <row r="6236" spans="1:47" x14ac:dyDescent="0.2">
      <c r="A6236">
        <v>6235</v>
      </c>
      <c r="B6236" t="s">
        <v>20812</v>
      </c>
      <c r="C6236" t="s">
        <v>2282</v>
      </c>
      <c r="D6236" t="s">
        <v>20813</v>
      </c>
      <c r="E6236" s="27">
        <v>41911</v>
      </c>
      <c r="F6236" t="s">
        <v>233</v>
      </c>
      <c r="G6236" s="27">
        <v>33585</v>
      </c>
      <c r="H6236">
        <v>24</v>
      </c>
      <c r="I6236" t="s">
        <v>259</v>
      </c>
      <c r="J6236" t="s">
        <v>245</v>
      </c>
      <c r="K6236">
        <v>0</v>
      </c>
      <c r="L6236">
        <v>2</v>
      </c>
      <c r="M6236">
        <v>0</v>
      </c>
      <c r="N6236">
        <v>0</v>
      </c>
      <c r="O6236">
        <v>0</v>
      </c>
      <c r="P6236">
        <v>-1</v>
      </c>
      <c r="Q6236" s="28">
        <v>41910.379166666666</v>
      </c>
      <c r="R6236" s="28">
        <v>41912.190972222219</v>
      </c>
      <c r="S6236" t="s">
        <v>20814</v>
      </c>
      <c r="T6236" s="27">
        <v>41910</v>
      </c>
      <c r="V6236">
        <v>1</v>
      </c>
      <c r="W6236" t="s">
        <v>32</v>
      </c>
      <c r="X6236" t="s">
        <v>359</v>
      </c>
      <c r="Y6236">
        <v>0</v>
      </c>
      <c r="AB6236" t="s">
        <v>237</v>
      </c>
      <c r="AH6236">
        <v>0</v>
      </c>
      <c r="AN6236" t="s">
        <v>238</v>
      </c>
      <c r="AO6236">
        <v>3</v>
      </c>
      <c r="AP6236" t="s">
        <v>239</v>
      </c>
      <c r="AQ6236" s="27">
        <v>41911</v>
      </c>
      <c r="AR6236" t="s">
        <v>240</v>
      </c>
      <c r="AS6236">
        <v>2</v>
      </c>
      <c r="AT6236" t="s">
        <v>239</v>
      </c>
      <c r="AU6236" s="27">
        <v>41911</v>
      </c>
    </row>
    <row r="6237" spans="1:47" x14ac:dyDescent="0.2">
      <c r="A6237">
        <v>6236</v>
      </c>
      <c r="B6237" t="s">
        <v>20815</v>
      </c>
      <c r="C6237" t="s">
        <v>20816</v>
      </c>
      <c r="D6237" t="s">
        <v>15818</v>
      </c>
      <c r="E6237" s="27">
        <v>41700</v>
      </c>
      <c r="F6237" t="s">
        <v>233</v>
      </c>
      <c r="G6237" s="27">
        <v>30207</v>
      </c>
      <c r="H6237">
        <v>33</v>
      </c>
      <c r="I6237" t="s">
        <v>244</v>
      </c>
      <c r="J6237" t="s">
        <v>1115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-1</v>
      </c>
      <c r="Q6237" s="28">
        <v>41699.465277777781</v>
      </c>
      <c r="R6237" s="28">
        <v>41700.328472222223</v>
      </c>
      <c r="S6237" t="s">
        <v>20817</v>
      </c>
      <c r="T6237" s="27">
        <v>41699</v>
      </c>
      <c r="V6237">
        <v>1</v>
      </c>
      <c r="W6237" t="s">
        <v>36</v>
      </c>
      <c r="X6237" t="s">
        <v>279</v>
      </c>
      <c r="Y6237">
        <v>0</v>
      </c>
      <c r="AB6237" t="s">
        <v>237</v>
      </c>
      <c r="AH6237">
        <v>0</v>
      </c>
      <c r="AN6237" t="s">
        <v>238</v>
      </c>
      <c r="AO6237">
        <v>1</v>
      </c>
      <c r="AP6237" t="s">
        <v>239</v>
      </c>
      <c r="AQ6237" s="27">
        <v>41700</v>
      </c>
      <c r="AR6237" t="s">
        <v>240</v>
      </c>
      <c r="AS6237">
        <v>1</v>
      </c>
      <c r="AT6237" t="s">
        <v>239</v>
      </c>
      <c r="AU6237" s="27">
        <v>41700</v>
      </c>
    </row>
    <row r="6238" spans="1:47" x14ac:dyDescent="0.2">
      <c r="A6238">
        <v>6237</v>
      </c>
      <c r="B6238" t="s">
        <v>20818</v>
      </c>
      <c r="C6238" t="s">
        <v>2212</v>
      </c>
      <c r="D6238" t="s">
        <v>4204</v>
      </c>
      <c r="E6238" s="27">
        <v>41980</v>
      </c>
      <c r="F6238" t="s">
        <v>233</v>
      </c>
      <c r="G6238" s="27">
        <v>27631</v>
      </c>
      <c r="H6238">
        <v>40</v>
      </c>
      <c r="I6238" t="s">
        <v>244</v>
      </c>
      <c r="J6238" t="s">
        <v>353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-1</v>
      </c>
      <c r="Q6238" s="28">
        <v>41979.145833333336</v>
      </c>
      <c r="R6238" s="28">
        <v>41980.365972222222</v>
      </c>
      <c r="S6238" t="s">
        <v>20819</v>
      </c>
      <c r="T6238" s="27">
        <v>41979</v>
      </c>
      <c r="V6238">
        <v>1</v>
      </c>
      <c r="W6238" t="s">
        <v>36</v>
      </c>
      <c r="X6238" t="s">
        <v>392</v>
      </c>
      <c r="Y6238">
        <v>0</v>
      </c>
      <c r="AB6238" t="s">
        <v>237</v>
      </c>
      <c r="AH6238">
        <v>0</v>
      </c>
      <c r="AN6238" t="s">
        <v>238</v>
      </c>
      <c r="AO6238">
        <v>1</v>
      </c>
      <c r="AP6238" t="s">
        <v>239</v>
      </c>
      <c r="AQ6238" s="27">
        <v>41980</v>
      </c>
      <c r="AR6238" t="s">
        <v>240</v>
      </c>
      <c r="AS6238">
        <v>1</v>
      </c>
      <c r="AT6238" t="s">
        <v>239</v>
      </c>
      <c r="AU6238" s="27">
        <v>41980</v>
      </c>
    </row>
    <row r="6239" spans="1:47" x14ac:dyDescent="0.2">
      <c r="A6239">
        <v>6238</v>
      </c>
      <c r="B6239" t="s">
        <v>20820</v>
      </c>
      <c r="C6239" t="s">
        <v>3191</v>
      </c>
      <c r="D6239" t="s">
        <v>629</v>
      </c>
      <c r="E6239" s="27">
        <v>41362</v>
      </c>
      <c r="F6239" t="s">
        <v>233</v>
      </c>
      <c r="G6239" s="27">
        <v>26276</v>
      </c>
      <c r="H6239">
        <v>44</v>
      </c>
      <c r="I6239" t="s">
        <v>244</v>
      </c>
      <c r="J6239" t="s">
        <v>353</v>
      </c>
      <c r="K6239">
        <v>0</v>
      </c>
      <c r="L6239">
        <v>2</v>
      </c>
      <c r="M6239">
        <v>0</v>
      </c>
      <c r="N6239">
        <v>0</v>
      </c>
      <c r="O6239">
        <v>2</v>
      </c>
      <c r="P6239">
        <v>-1</v>
      </c>
      <c r="Q6239" s="28">
        <v>41361.220138888886</v>
      </c>
      <c r="R6239" s="28">
        <v>41362.388194444444</v>
      </c>
      <c r="S6239" t="s">
        <v>20821</v>
      </c>
      <c r="T6239" s="27">
        <v>41361</v>
      </c>
      <c r="V6239">
        <v>1</v>
      </c>
      <c r="W6239" t="s">
        <v>32</v>
      </c>
      <c r="X6239" t="s">
        <v>1449</v>
      </c>
      <c r="Y6239">
        <v>0</v>
      </c>
      <c r="AB6239" t="s">
        <v>237</v>
      </c>
      <c r="AH6239">
        <v>0</v>
      </c>
      <c r="AN6239" t="s">
        <v>238</v>
      </c>
      <c r="AO6239">
        <v>1</v>
      </c>
      <c r="AP6239" t="s">
        <v>239</v>
      </c>
      <c r="AQ6239" s="27">
        <v>41362</v>
      </c>
      <c r="AR6239" t="s">
        <v>240</v>
      </c>
      <c r="AS6239">
        <v>2</v>
      </c>
      <c r="AT6239" t="s">
        <v>239</v>
      </c>
      <c r="AU6239" s="27">
        <v>41362</v>
      </c>
    </row>
    <row r="6240" spans="1:47" x14ac:dyDescent="0.2">
      <c r="A6240">
        <v>6239</v>
      </c>
      <c r="B6240" t="s">
        <v>20822</v>
      </c>
      <c r="C6240" t="s">
        <v>11032</v>
      </c>
      <c r="D6240" t="s">
        <v>2809</v>
      </c>
      <c r="E6240" s="27">
        <v>41527</v>
      </c>
      <c r="F6240" t="s">
        <v>233</v>
      </c>
      <c r="G6240" s="27">
        <v>23739</v>
      </c>
      <c r="H6240">
        <v>51</v>
      </c>
      <c r="I6240" t="s">
        <v>234</v>
      </c>
      <c r="J6240" t="s">
        <v>250</v>
      </c>
      <c r="K6240">
        <v>0</v>
      </c>
      <c r="L6240">
        <v>1</v>
      </c>
      <c r="M6240">
        <v>0</v>
      </c>
      <c r="N6240">
        <v>0</v>
      </c>
      <c r="O6240">
        <v>3</v>
      </c>
      <c r="P6240">
        <v>-1</v>
      </c>
      <c r="Q6240" s="28">
        <v>41526.348611111112</v>
      </c>
      <c r="R6240" s="28">
        <v>41529.352777777778</v>
      </c>
      <c r="S6240" t="s">
        <v>20823</v>
      </c>
      <c r="U6240" s="27">
        <v>41526</v>
      </c>
      <c r="V6240">
        <v>1</v>
      </c>
      <c r="W6240" t="s">
        <v>32</v>
      </c>
      <c r="X6240" t="s">
        <v>274</v>
      </c>
      <c r="Y6240">
        <v>0</v>
      </c>
      <c r="AB6240" t="s">
        <v>237</v>
      </c>
      <c r="AH6240">
        <v>0</v>
      </c>
      <c r="AN6240" t="s">
        <v>238</v>
      </c>
      <c r="AO6240">
        <v>1</v>
      </c>
      <c r="AP6240" t="s">
        <v>239</v>
      </c>
      <c r="AQ6240" s="27">
        <v>41527</v>
      </c>
      <c r="AR6240" t="s">
        <v>240</v>
      </c>
      <c r="AS6240">
        <v>1</v>
      </c>
      <c r="AT6240" t="s">
        <v>239</v>
      </c>
      <c r="AU6240" s="27">
        <v>41527</v>
      </c>
    </row>
    <row r="6241" spans="1:47" x14ac:dyDescent="0.2">
      <c r="A6241">
        <v>6240</v>
      </c>
      <c r="B6241" t="s">
        <v>20824</v>
      </c>
      <c r="C6241" t="s">
        <v>464</v>
      </c>
      <c r="D6241" t="s">
        <v>20825</v>
      </c>
      <c r="E6241" s="27">
        <v>41301</v>
      </c>
      <c r="F6241" t="s">
        <v>233</v>
      </c>
      <c r="G6241" s="27">
        <v>24022</v>
      </c>
      <c r="H6241">
        <v>50</v>
      </c>
      <c r="I6241" t="s">
        <v>234</v>
      </c>
      <c r="J6241" t="s">
        <v>250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  <c r="Q6241" s="28">
        <v>41301.150694444441</v>
      </c>
      <c r="R6241" s="28">
        <v>41302.118055555555</v>
      </c>
      <c r="S6241" t="s">
        <v>20826</v>
      </c>
      <c r="T6241" s="27">
        <v>41301</v>
      </c>
      <c r="V6241">
        <v>0</v>
      </c>
      <c r="W6241" t="s">
        <v>32</v>
      </c>
      <c r="X6241" t="s">
        <v>261</v>
      </c>
      <c r="Y6241">
        <v>0</v>
      </c>
      <c r="AB6241" t="s">
        <v>237</v>
      </c>
      <c r="AH6241">
        <v>0</v>
      </c>
      <c r="AN6241" t="s">
        <v>238</v>
      </c>
      <c r="AO6241">
        <v>1</v>
      </c>
      <c r="AP6241" t="s">
        <v>239</v>
      </c>
      <c r="AQ6241" s="27">
        <v>41301</v>
      </c>
      <c r="AR6241" t="s">
        <v>240</v>
      </c>
      <c r="AS6241">
        <v>1</v>
      </c>
      <c r="AT6241" t="s">
        <v>239</v>
      </c>
      <c r="AU6241" s="27">
        <v>41301</v>
      </c>
    </row>
    <row r="6242" spans="1:47" x14ac:dyDescent="0.2">
      <c r="A6242">
        <v>6241</v>
      </c>
      <c r="B6242" t="s">
        <v>20827</v>
      </c>
      <c r="C6242" t="s">
        <v>1584</v>
      </c>
      <c r="D6242" t="s">
        <v>20828</v>
      </c>
      <c r="E6242" s="27">
        <v>41558</v>
      </c>
      <c r="F6242" t="s">
        <v>233</v>
      </c>
      <c r="G6242" s="27">
        <v>30314</v>
      </c>
      <c r="H6242">
        <v>33</v>
      </c>
      <c r="I6242" t="s">
        <v>244</v>
      </c>
      <c r="J6242" t="s">
        <v>245</v>
      </c>
      <c r="K6242">
        <v>0</v>
      </c>
      <c r="L6242">
        <v>2</v>
      </c>
      <c r="M6242">
        <v>2</v>
      </c>
      <c r="N6242">
        <v>0</v>
      </c>
      <c r="O6242">
        <v>2</v>
      </c>
      <c r="P6242">
        <v>-22</v>
      </c>
      <c r="Q6242" s="28">
        <v>41536.398611111108</v>
      </c>
      <c r="R6242" s="28">
        <v>41558.263194444444</v>
      </c>
      <c r="S6242" t="s">
        <v>20829</v>
      </c>
      <c r="T6242" s="27">
        <v>41536</v>
      </c>
      <c r="V6242">
        <v>22</v>
      </c>
      <c r="W6242" t="s">
        <v>36</v>
      </c>
      <c r="X6242" t="s">
        <v>548</v>
      </c>
      <c r="Y6242">
        <v>0</v>
      </c>
      <c r="AB6242" t="s">
        <v>237</v>
      </c>
      <c r="AH6242">
        <v>0</v>
      </c>
      <c r="AN6242" t="s">
        <v>238</v>
      </c>
      <c r="AO6242">
        <v>2</v>
      </c>
      <c r="AP6242" t="s">
        <v>239</v>
      </c>
      <c r="AQ6242" s="27">
        <v>41558</v>
      </c>
      <c r="AR6242" t="s">
        <v>240</v>
      </c>
      <c r="AS6242">
        <v>2</v>
      </c>
      <c r="AT6242" t="s">
        <v>239</v>
      </c>
      <c r="AU6242" s="27">
        <v>41558</v>
      </c>
    </row>
    <row r="6243" spans="1:47" x14ac:dyDescent="0.2">
      <c r="A6243">
        <v>6242</v>
      </c>
      <c r="B6243" t="s">
        <v>20830</v>
      </c>
      <c r="C6243" t="s">
        <v>20831</v>
      </c>
      <c r="D6243" t="s">
        <v>20832</v>
      </c>
      <c r="E6243" s="27">
        <v>41655</v>
      </c>
      <c r="F6243" t="s">
        <v>294</v>
      </c>
      <c r="G6243" s="27">
        <v>22675</v>
      </c>
      <c r="H6243">
        <v>54</v>
      </c>
      <c r="I6243" t="s">
        <v>234</v>
      </c>
      <c r="J6243" t="s">
        <v>245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-1</v>
      </c>
      <c r="Q6243" s="28">
        <v>41654.094444444447</v>
      </c>
      <c r="R6243" s="28">
        <v>41684.061805555553</v>
      </c>
      <c r="S6243" t="s">
        <v>20833</v>
      </c>
      <c r="T6243" s="27">
        <v>41654</v>
      </c>
      <c r="V6243">
        <v>1</v>
      </c>
      <c r="W6243" t="s">
        <v>36</v>
      </c>
      <c r="X6243" t="s">
        <v>279</v>
      </c>
      <c r="Y6243">
        <v>0</v>
      </c>
      <c r="AB6243" t="s">
        <v>237</v>
      </c>
      <c r="AH6243">
        <v>0</v>
      </c>
      <c r="AN6243" t="s">
        <v>238</v>
      </c>
      <c r="AO6243">
        <v>1</v>
      </c>
      <c r="AP6243" t="s">
        <v>239</v>
      </c>
      <c r="AQ6243" s="27">
        <v>41655</v>
      </c>
      <c r="AR6243" t="s">
        <v>240</v>
      </c>
      <c r="AS6243">
        <v>1</v>
      </c>
      <c r="AT6243" t="s">
        <v>239</v>
      </c>
      <c r="AU6243" s="27">
        <v>41655</v>
      </c>
    </row>
    <row r="6244" spans="1:47" x14ac:dyDescent="0.2">
      <c r="A6244">
        <v>6243</v>
      </c>
      <c r="B6244" t="s">
        <v>20834</v>
      </c>
      <c r="C6244" t="s">
        <v>20835</v>
      </c>
      <c r="D6244" t="s">
        <v>693</v>
      </c>
      <c r="E6244" s="27">
        <v>41876</v>
      </c>
      <c r="F6244" t="s">
        <v>233</v>
      </c>
      <c r="G6244" s="27">
        <v>25771</v>
      </c>
      <c r="H6244">
        <v>45</v>
      </c>
      <c r="I6244" t="s">
        <v>234</v>
      </c>
      <c r="J6244" t="s">
        <v>22</v>
      </c>
      <c r="K6244">
        <v>0</v>
      </c>
      <c r="L6244">
        <v>1</v>
      </c>
      <c r="M6244">
        <v>0</v>
      </c>
      <c r="N6244">
        <v>0</v>
      </c>
      <c r="O6244">
        <v>2</v>
      </c>
      <c r="P6244">
        <v>0</v>
      </c>
      <c r="Q6244" s="28">
        <v>41876.522916666669</v>
      </c>
      <c r="R6244" s="28">
        <v>41878.243055555555</v>
      </c>
      <c r="S6244" t="s">
        <v>20836</v>
      </c>
      <c r="T6244" s="27">
        <v>41875</v>
      </c>
      <c r="V6244">
        <v>1</v>
      </c>
      <c r="W6244" t="s">
        <v>36</v>
      </c>
      <c r="X6244" t="s">
        <v>263</v>
      </c>
      <c r="Y6244">
        <v>0</v>
      </c>
      <c r="AB6244" t="s">
        <v>237</v>
      </c>
      <c r="AH6244">
        <v>0</v>
      </c>
      <c r="AN6244" t="s">
        <v>238</v>
      </c>
      <c r="AO6244">
        <v>1</v>
      </c>
      <c r="AP6244" t="s">
        <v>239</v>
      </c>
      <c r="AQ6244" s="27">
        <v>41876</v>
      </c>
      <c r="AR6244" t="s">
        <v>240</v>
      </c>
      <c r="AS6244">
        <v>1</v>
      </c>
      <c r="AT6244" t="s">
        <v>239</v>
      </c>
      <c r="AU6244" s="27">
        <v>41876</v>
      </c>
    </row>
    <row r="6245" spans="1:47" x14ac:dyDescent="0.2">
      <c r="A6245">
        <v>6244</v>
      </c>
      <c r="B6245" t="s">
        <v>20837</v>
      </c>
      <c r="C6245" t="s">
        <v>4855</v>
      </c>
      <c r="D6245" t="s">
        <v>20838</v>
      </c>
      <c r="E6245" s="27">
        <v>41580</v>
      </c>
      <c r="F6245" t="s">
        <v>233</v>
      </c>
      <c r="G6245" s="27">
        <v>32010</v>
      </c>
      <c r="H6245">
        <v>28</v>
      </c>
      <c r="I6245" t="s">
        <v>244</v>
      </c>
      <c r="J6245" t="s">
        <v>353</v>
      </c>
      <c r="K6245">
        <v>0</v>
      </c>
      <c r="L6245">
        <v>5</v>
      </c>
      <c r="M6245">
        <v>0</v>
      </c>
      <c r="N6245">
        <v>0</v>
      </c>
      <c r="O6245">
        <v>3</v>
      </c>
      <c r="P6245">
        <v>-1</v>
      </c>
      <c r="Q6245" s="28">
        <v>41579.460416666669</v>
      </c>
      <c r="R6245" s="28">
        <v>41580.359027777777</v>
      </c>
      <c r="S6245" t="s">
        <v>20839</v>
      </c>
      <c r="T6245" s="27">
        <v>41579</v>
      </c>
      <c r="V6245">
        <v>1</v>
      </c>
      <c r="W6245" t="s">
        <v>32</v>
      </c>
      <c r="X6245" t="s">
        <v>268</v>
      </c>
      <c r="Y6245">
        <v>1</v>
      </c>
      <c r="AA6245" t="s">
        <v>20840</v>
      </c>
      <c r="AB6245" t="s">
        <v>32</v>
      </c>
      <c r="AC6245">
        <v>0</v>
      </c>
      <c r="AD6245" s="27">
        <v>42315</v>
      </c>
      <c r="AE6245" t="s">
        <v>268</v>
      </c>
      <c r="AF6245" s="27">
        <v>42315</v>
      </c>
      <c r="AG6245" s="27">
        <v>42316</v>
      </c>
      <c r="AH6245">
        <v>0</v>
      </c>
      <c r="AN6245" t="s">
        <v>238</v>
      </c>
      <c r="AO6245">
        <v>3</v>
      </c>
      <c r="AP6245" t="s">
        <v>239</v>
      </c>
      <c r="AQ6245" s="27">
        <v>41580</v>
      </c>
      <c r="AR6245" t="s">
        <v>240</v>
      </c>
      <c r="AS6245">
        <v>5</v>
      </c>
      <c r="AT6245" t="s">
        <v>246</v>
      </c>
      <c r="AU6245" s="27">
        <v>41580</v>
      </c>
    </row>
    <row r="6246" spans="1:47" x14ac:dyDescent="0.2">
      <c r="A6246">
        <v>6245</v>
      </c>
      <c r="B6246" t="s">
        <v>20841</v>
      </c>
      <c r="C6246" t="s">
        <v>242</v>
      </c>
      <c r="D6246" t="s">
        <v>20842</v>
      </c>
      <c r="E6246" s="27">
        <v>41690</v>
      </c>
      <c r="F6246" t="s">
        <v>233</v>
      </c>
      <c r="G6246" s="27">
        <v>30217</v>
      </c>
      <c r="H6246">
        <v>33</v>
      </c>
      <c r="I6246" t="s">
        <v>244</v>
      </c>
      <c r="J6246" t="s">
        <v>245</v>
      </c>
      <c r="K6246">
        <v>0</v>
      </c>
      <c r="L6246">
        <v>9</v>
      </c>
      <c r="M6246">
        <v>0</v>
      </c>
      <c r="N6246">
        <v>1</v>
      </c>
      <c r="O6246">
        <v>14</v>
      </c>
      <c r="P6246">
        <v>-78</v>
      </c>
      <c r="Q6246" s="28">
        <v>41612.376388888886</v>
      </c>
      <c r="R6246" s="28">
        <v>41682.470138888886</v>
      </c>
      <c r="S6246" t="s">
        <v>20843</v>
      </c>
      <c r="U6246" s="27">
        <v>41612</v>
      </c>
      <c r="V6246">
        <v>78</v>
      </c>
      <c r="W6246" t="s">
        <v>32</v>
      </c>
      <c r="X6246" t="s">
        <v>274</v>
      </c>
      <c r="Y6246">
        <v>0</v>
      </c>
      <c r="AB6246" t="s">
        <v>237</v>
      </c>
      <c r="AH6246">
        <v>0</v>
      </c>
      <c r="AN6246" t="s">
        <v>238</v>
      </c>
      <c r="AO6246">
        <v>8</v>
      </c>
      <c r="AP6246" t="s">
        <v>269</v>
      </c>
      <c r="AQ6246" s="27">
        <v>41690</v>
      </c>
      <c r="AR6246" t="s">
        <v>240</v>
      </c>
      <c r="AS6246">
        <v>9</v>
      </c>
      <c r="AT6246" t="s">
        <v>269</v>
      </c>
      <c r="AU6246" s="27">
        <v>41690</v>
      </c>
    </row>
    <row r="6247" spans="1:47" x14ac:dyDescent="0.2">
      <c r="A6247">
        <v>6246</v>
      </c>
      <c r="B6247" t="s">
        <v>20844</v>
      </c>
      <c r="C6247" t="s">
        <v>20845</v>
      </c>
      <c r="D6247" t="s">
        <v>20846</v>
      </c>
      <c r="E6247" s="27">
        <v>41888</v>
      </c>
      <c r="F6247" t="s">
        <v>233</v>
      </c>
      <c r="G6247" s="27">
        <v>27455</v>
      </c>
      <c r="H6247">
        <v>41</v>
      </c>
      <c r="I6247" t="s">
        <v>244</v>
      </c>
      <c r="J6247" t="s">
        <v>22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-1</v>
      </c>
      <c r="Q6247" s="28">
        <v>41887.390972222223</v>
      </c>
      <c r="R6247" s="28">
        <v>41888.297222222223</v>
      </c>
      <c r="S6247" t="s">
        <v>20847</v>
      </c>
      <c r="T6247" s="27">
        <v>41887</v>
      </c>
      <c r="V6247">
        <v>1</v>
      </c>
      <c r="W6247" t="s">
        <v>36</v>
      </c>
      <c r="X6247" t="s">
        <v>279</v>
      </c>
      <c r="Y6247">
        <v>0</v>
      </c>
      <c r="AB6247" t="s">
        <v>237</v>
      </c>
      <c r="AH6247">
        <v>0</v>
      </c>
      <c r="AN6247" t="s">
        <v>238</v>
      </c>
      <c r="AO6247">
        <v>1</v>
      </c>
      <c r="AP6247" t="s">
        <v>239</v>
      </c>
      <c r="AQ6247" s="27">
        <v>41888</v>
      </c>
      <c r="AR6247" t="s">
        <v>240</v>
      </c>
      <c r="AS6247">
        <v>1</v>
      </c>
      <c r="AT6247" t="s">
        <v>239</v>
      </c>
      <c r="AU6247" s="27">
        <v>41888</v>
      </c>
    </row>
    <row r="6248" spans="1:47" x14ac:dyDescent="0.2">
      <c r="A6248">
        <v>6247</v>
      </c>
      <c r="B6248" t="s">
        <v>20848</v>
      </c>
      <c r="C6248" t="s">
        <v>20849</v>
      </c>
      <c r="D6248" t="s">
        <v>20850</v>
      </c>
      <c r="E6248" s="27">
        <v>41281</v>
      </c>
      <c r="F6248" t="s">
        <v>233</v>
      </c>
      <c r="G6248" s="27">
        <v>26955</v>
      </c>
      <c r="H6248">
        <v>42</v>
      </c>
      <c r="I6248" t="s">
        <v>244</v>
      </c>
      <c r="J6248" t="s">
        <v>250</v>
      </c>
      <c r="K6248">
        <v>0</v>
      </c>
      <c r="L6248">
        <v>7</v>
      </c>
      <c r="M6248">
        <v>0</v>
      </c>
      <c r="N6248">
        <v>0</v>
      </c>
      <c r="O6248">
        <v>17</v>
      </c>
      <c r="P6248">
        <v>-1</v>
      </c>
      <c r="Q6248" s="28">
        <v>41280.364583333336</v>
      </c>
      <c r="R6248" s="28">
        <v>41332.224305555559</v>
      </c>
      <c r="S6248" t="s">
        <v>20851</v>
      </c>
      <c r="U6248" s="27">
        <v>41281</v>
      </c>
      <c r="V6248">
        <v>0</v>
      </c>
      <c r="W6248" t="s">
        <v>36</v>
      </c>
      <c r="X6248" t="s">
        <v>274</v>
      </c>
      <c r="Y6248">
        <v>1</v>
      </c>
      <c r="AA6248" t="s">
        <v>20852</v>
      </c>
      <c r="AB6248" t="s">
        <v>36</v>
      </c>
      <c r="AC6248">
        <v>0</v>
      </c>
      <c r="AD6248" s="27">
        <v>41670</v>
      </c>
      <c r="AE6248" t="s">
        <v>681</v>
      </c>
      <c r="AF6248" s="27">
        <v>41670</v>
      </c>
      <c r="AG6248" s="27">
        <v>41672</v>
      </c>
      <c r="AH6248">
        <v>0</v>
      </c>
      <c r="AN6248" t="s">
        <v>238</v>
      </c>
      <c r="AO6248">
        <v>4</v>
      </c>
      <c r="AP6248" t="s">
        <v>239</v>
      </c>
      <c r="AQ6248" s="27">
        <v>41281</v>
      </c>
      <c r="AR6248" t="s">
        <v>240</v>
      </c>
      <c r="AS6248">
        <v>7</v>
      </c>
      <c r="AT6248" t="s">
        <v>246</v>
      </c>
      <c r="AU6248" s="27">
        <v>41281</v>
      </c>
    </row>
    <row r="6249" spans="1:47" x14ac:dyDescent="0.2">
      <c r="A6249">
        <v>6248</v>
      </c>
      <c r="B6249" t="s">
        <v>20853</v>
      </c>
      <c r="C6249" t="s">
        <v>1300</v>
      </c>
      <c r="D6249" t="s">
        <v>20854</v>
      </c>
      <c r="E6249" s="27">
        <v>41570</v>
      </c>
      <c r="F6249" t="s">
        <v>233</v>
      </c>
      <c r="G6249" s="27">
        <v>29803</v>
      </c>
      <c r="H6249">
        <v>34</v>
      </c>
      <c r="I6249" t="s">
        <v>244</v>
      </c>
      <c r="J6249" t="s">
        <v>245</v>
      </c>
      <c r="K6249">
        <v>0</v>
      </c>
      <c r="L6249">
        <v>1</v>
      </c>
      <c r="M6249">
        <v>0</v>
      </c>
      <c r="N6249">
        <v>0</v>
      </c>
      <c r="O6249">
        <v>3</v>
      </c>
      <c r="P6249">
        <v>-1</v>
      </c>
      <c r="Q6249" s="28">
        <v>41569.384722222225</v>
      </c>
      <c r="R6249" s="28">
        <v>41570.477777777778</v>
      </c>
      <c r="S6249" t="s">
        <v>20855</v>
      </c>
      <c r="T6249" s="27">
        <v>41569</v>
      </c>
      <c r="V6249">
        <v>1</v>
      </c>
      <c r="W6249" t="s">
        <v>32</v>
      </c>
      <c r="X6249" t="s">
        <v>364</v>
      </c>
      <c r="Y6249">
        <v>0</v>
      </c>
      <c r="AB6249" t="s">
        <v>237</v>
      </c>
      <c r="AH6249">
        <v>0</v>
      </c>
      <c r="AN6249" t="s">
        <v>238</v>
      </c>
      <c r="AO6249">
        <v>1</v>
      </c>
      <c r="AP6249" t="s">
        <v>239</v>
      </c>
      <c r="AQ6249" s="27">
        <v>41570</v>
      </c>
      <c r="AR6249" t="s">
        <v>240</v>
      </c>
      <c r="AS6249">
        <v>1</v>
      </c>
      <c r="AT6249" t="s">
        <v>239</v>
      </c>
      <c r="AU6249" s="27">
        <v>41570</v>
      </c>
    </row>
    <row r="6250" spans="1:47" x14ac:dyDescent="0.2">
      <c r="A6250">
        <v>6249</v>
      </c>
      <c r="B6250" t="s">
        <v>20856</v>
      </c>
      <c r="C6250" t="s">
        <v>793</v>
      </c>
      <c r="D6250" t="s">
        <v>20857</v>
      </c>
      <c r="E6250" s="27">
        <v>41411</v>
      </c>
      <c r="F6250" t="s">
        <v>233</v>
      </c>
      <c r="G6250" s="27">
        <v>28449</v>
      </c>
      <c r="H6250">
        <v>38</v>
      </c>
      <c r="I6250" t="s">
        <v>244</v>
      </c>
      <c r="J6250" t="s">
        <v>245</v>
      </c>
      <c r="K6250">
        <v>0</v>
      </c>
      <c r="L6250">
        <v>3</v>
      </c>
      <c r="M6250">
        <v>0</v>
      </c>
      <c r="N6250">
        <v>0</v>
      </c>
      <c r="O6250">
        <v>2</v>
      </c>
      <c r="P6250">
        <v>-1</v>
      </c>
      <c r="Q6250" s="28">
        <v>41410.07708333333</v>
      </c>
      <c r="R6250" s="28">
        <v>41419.302083333336</v>
      </c>
      <c r="S6250" t="s">
        <v>20858</v>
      </c>
      <c r="T6250" s="27">
        <v>41410</v>
      </c>
      <c r="V6250">
        <v>1</v>
      </c>
      <c r="W6250" t="s">
        <v>32</v>
      </c>
      <c r="X6250" t="s">
        <v>2318</v>
      </c>
      <c r="Y6250">
        <v>1</v>
      </c>
      <c r="AA6250" t="s">
        <v>20859</v>
      </c>
      <c r="AB6250" t="s">
        <v>36</v>
      </c>
      <c r="AD6250" s="27">
        <v>41453</v>
      </c>
      <c r="AE6250" t="s">
        <v>879</v>
      </c>
      <c r="AH6250">
        <v>0</v>
      </c>
      <c r="AN6250" t="s">
        <v>238</v>
      </c>
      <c r="AO6250">
        <v>3</v>
      </c>
      <c r="AP6250" t="s">
        <v>239</v>
      </c>
      <c r="AQ6250" s="27">
        <v>41411</v>
      </c>
      <c r="AR6250" t="s">
        <v>240</v>
      </c>
      <c r="AS6250">
        <v>3</v>
      </c>
      <c r="AT6250" t="s">
        <v>239</v>
      </c>
      <c r="AU6250" s="27">
        <v>41411</v>
      </c>
    </row>
    <row r="6251" spans="1:47" x14ac:dyDescent="0.2">
      <c r="A6251">
        <v>6250</v>
      </c>
      <c r="B6251" t="s">
        <v>20860</v>
      </c>
      <c r="C6251" t="s">
        <v>20861</v>
      </c>
      <c r="D6251" t="s">
        <v>4755</v>
      </c>
      <c r="E6251" s="27">
        <v>41291</v>
      </c>
      <c r="F6251" t="s">
        <v>233</v>
      </c>
      <c r="G6251" s="27">
        <v>34492</v>
      </c>
      <c r="H6251">
        <v>21</v>
      </c>
      <c r="I6251" t="s">
        <v>259</v>
      </c>
      <c r="J6251" t="s">
        <v>250</v>
      </c>
      <c r="K6251">
        <v>0</v>
      </c>
      <c r="L6251">
        <v>9</v>
      </c>
      <c r="M6251">
        <v>0</v>
      </c>
      <c r="N6251">
        <v>0</v>
      </c>
      <c r="O6251">
        <v>1</v>
      </c>
      <c r="P6251">
        <v>-1</v>
      </c>
      <c r="Q6251" s="28">
        <v>41290.188888888886</v>
      </c>
      <c r="R6251" s="28">
        <v>41291.319444444445</v>
      </c>
      <c r="S6251" t="s">
        <v>20862</v>
      </c>
      <c r="T6251" s="27">
        <v>41290</v>
      </c>
      <c r="V6251">
        <v>1</v>
      </c>
      <c r="W6251" t="s">
        <v>32</v>
      </c>
      <c r="X6251" t="s">
        <v>20863</v>
      </c>
      <c r="Y6251">
        <v>1</v>
      </c>
      <c r="AA6251" t="s">
        <v>20864</v>
      </c>
      <c r="AB6251" t="s">
        <v>36</v>
      </c>
      <c r="AC6251">
        <v>1</v>
      </c>
      <c r="AD6251" s="27">
        <v>41396</v>
      </c>
      <c r="AE6251" t="s">
        <v>474</v>
      </c>
      <c r="AF6251" s="27">
        <v>41397</v>
      </c>
      <c r="AG6251" s="27">
        <v>41398</v>
      </c>
      <c r="AH6251">
        <v>1</v>
      </c>
      <c r="AJ6251" t="s">
        <v>20865</v>
      </c>
      <c r="AK6251" t="s">
        <v>2239</v>
      </c>
      <c r="AL6251" s="27">
        <v>41597</v>
      </c>
      <c r="AM6251" t="s">
        <v>1265</v>
      </c>
      <c r="AN6251" t="s">
        <v>238</v>
      </c>
      <c r="AO6251">
        <v>8</v>
      </c>
      <c r="AP6251" t="s">
        <v>269</v>
      </c>
      <c r="AQ6251" s="27">
        <v>41291</v>
      </c>
      <c r="AR6251" t="s">
        <v>240</v>
      </c>
      <c r="AS6251">
        <v>9</v>
      </c>
      <c r="AT6251" t="s">
        <v>269</v>
      </c>
      <c r="AU6251" s="27">
        <v>41291</v>
      </c>
    </row>
    <row r="6252" spans="1:47" x14ac:dyDescent="0.2">
      <c r="A6252">
        <v>6251</v>
      </c>
      <c r="B6252" t="s">
        <v>20866</v>
      </c>
      <c r="C6252" t="s">
        <v>20867</v>
      </c>
      <c r="D6252" t="s">
        <v>16913</v>
      </c>
      <c r="E6252" s="27">
        <v>41552</v>
      </c>
      <c r="F6252" t="s">
        <v>233</v>
      </c>
      <c r="G6252" s="27">
        <v>30230</v>
      </c>
      <c r="H6252">
        <v>33</v>
      </c>
      <c r="I6252" t="s">
        <v>244</v>
      </c>
      <c r="J6252" t="s">
        <v>250</v>
      </c>
      <c r="K6252">
        <v>0</v>
      </c>
      <c r="L6252">
        <v>4</v>
      </c>
      <c r="M6252">
        <v>0</v>
      </c>
      <c r="N6252">
        <v>0</v>
      </c>
      <c r="O6252">
        <v>5</v>
      </c>
      <c r="P6252">
        <v>0</v>
      </c>
      <c r="Q6252" s="28">
        <v>41552.532638888886</v>
      </c>
      <c r="R6252" s="28">
        <v>41552.301388888889</v>
      </c>
      <c r="S6252" t="s">
        <v>20868</v>
      </c>
      <c r="T6252" s="27">
        <v>41551</v>
      </c>
      <c r="V6252">
        <v>1</v>
      </c>
      <c r="W6252" t="s">
        <v>32</v>
      </c>
      <c r="X6252" t="s">
        <v>348</v>
      </c>
      <c r="Y6252">
        <v>0</v>
      </c>
      <c r="AB6252" t="s">
        <v>237</v>
      </c>
      <c r="AH6252">
        <v>0</v>
      </c>
      <c r="AN6252" t="s">
        <v>238</v>
      </c>
      <c r="AO6252">
        <v>2</v>
      </c>
      <c r="AP6252" t="s">
        <v>239</v>
      </c>
      <c r="AQ6252" s="27">
        <v>41552</v>
      </c>
      <c r="AR6252" t="s">
        <v>240</v>
      </c>
      <c r="AS6252">
        <v>4</v>
      </c>
      <c r="AT6252" t="s">
        <v>239</v>
      </c>
      <c r="AU6252" s="27">
        <v>41552</v>
      </c>
    </row>
    <row r="6253" spans="1:47" x14ac:dyDescent="0.2">
      <c r="A6253">
        <v>6252</v>
      </c>
      <c r="B6253" t="s">
        <v>20869</v>
      </c>
      <c r="C6253" t="s">
        <v>20870</v>
      </c>
      <c r="D6253" t="s">
        <v>20871</v>
      </c>
      <c r="E6253" s="27">
        <v>41593</v>
      </c>
      <c r="F6253" t="s">
        <v>294</v>
      </c>
      <c r="G6253" s="27">
        <v>30827</v>
      </c>
      <c r="H6253">
        <v>31</v>
      </c>
      <c r="I6253" t="s">
        <v>244</v>
      </c>
      <c r="J6253" t="s">
        <v>250</v>
      </c>
      <c r="K6253">
        <v>0</v>
      </c>
      <c r="L6253">
        <v>7</v>
      </c>
      <c r="M6253">
        <v>0</v>
      </c>
      <c r="N6253">
        <v>0</v>
      </c>
      <c r="O6253">
        <v>1</v>
      </c>
      <c r="P6253">
        <v>-1</v>
      </c>
      <c r="Q6253" s="28">
        <v>41592.432638888888</v>
      </c>
      <c r="R6253" s="28">
        <v>41593.074999999997</v>
      </c>
      <c r="S6253" t="s">
        <v>20872</v>
      </c>
      <c r="U6253" s="27">
        <v>41592</v>
      </c>
      <c r="V6253">
        <v>1</v>
      </c>
      <c r="W6253" t="s">
        <v>32</v>
      </c>
      <c r="X6253" t="s">
        <v>274</v>
      </c>
      <c r="Y6253">
        <v>0</v>
      </c>
      <c r="AB6253" t="s">
        <v>237</v>
      </c>
      <c r="AH6253">
        <v>0</v>
      </c>
      <c r="AN6253" t="s">
        <v>238</v>
      </c>
      <c r="AO6253">
        <v>5</v>
      </c>
      <c r="AP6253" t="s">
        <v>246</v>
      </c>
      <c r="AQ6253" s="27">
        <v>41593</v>
      </c>
      <c r="AR6253" t="s">
        <v>240</v>
      </c>
      <c r="AS6253">
        <v>7</v>
      </c>
      <c r="AT6253" t="s">
        <v>246</v>
      </c>
      <c r="AU6253" s="27">
        <v>41593</v>
      </c>
    </row>
    <row r="6254" spans="1:47" x14ac:dyDescent="0.2">
      <c r="A6254">
        <v>6253</v>
      </c>
      <c r="B6254" t="s">
        <v>20873</v>
      </c>
      <c r="C6254" t="s">
        <v>1761</v>
      </c>
      <c r="D6254" t="s">
        <v>20874</v>
      </c>
      <c r="E6254" s="27">
        <v>41770</v>
      </c>
      <c r="F6254" t="s">
        <v>233</v>
      </c>
      <c r="G6254" s="27">
        <v>29114</v>
      </c>
      <c r="H6254">
        <v>36</v>
      </c>
      <c r="I6254" t="s">
        <v>244</v>
      </c>
      <c r="J6254" t="s">
        <v>245</v>
      </c>
      <c r="K6254">
        <v>0</v>
      </c>
      <c r="L6254">
        <v>2</v>
      </c>
      <c r="M6254">
        <v>0</v>
      </c>
      <c r="N6254">
        <v>0</v>
      </c>
      <c r="O6254">
        <v>1</v>
      </c>
      <c r="P6254">
        <v>-1</v>
      </c>
      <c r="Q6254" s="28">
        <v>41769.054166666669</v>
      </c>
      <c r="R6254" s="28">
        <v>41770.059027777781</v>
      </c>
      <c r="S6254" t="s">
        <v>20875</v>
      </c>
      <c r="T6254" s="27">
        <v>41769</v>
      </c>
      <c r="V6254">
        <v>1</v>
      </c>
      <c r="W6254" t="s">
        <v>32</v>
      </c>
      <c r="X6254" t="s">
        <v>390</v>
      </c>
      <c r="Y6254">
        <v>0</v>
      </c>
      <c r="AB6254" t="s">
        <v>237</v>
      </c>
      <c r="AH6254">
        <v>0</v>
      </c>
      <c r="AN6254" t="s">
        <v>238</v>
      </c>
      <c r="AO6254">
        <v>1</v>
      </c>
      <c r="AP6254" t="s">
        <v>239</v>
      </c>
      <c r="AQ6254" s="27">
        <v>41770</v>
      </c>
      <c r="AR6254" t="s">
        <v>240</v>
      </c>
      <c r="AS6254">
        <v>2</v>
      </c>
      <c r="AT6254" t="s">
        <v>239</v>
      </c>
      <c r="AU6254" s="27">
        <v>41770</v>
      </c>
    </row>
    <row r="6255" spans="1:47" x14ac:dyDescent="0.2">
      <c r="A6255">
        <v>6254</v>
      </c>
      <c r="B6255" t="s">
        <v>20876</v>
      </c>
      <c r="C6255" t="s">
        <v>5381</v>
      </c>
      <c r="D6255" t="s">
        <v>1110</v>
      </c>
      <c r="E6255" s="27">
        <v>41985</v>
      </c>
      <c r="F6255" t="s">
        <v>294</v>
      </c>
      <c r="G6255" s="27">
        <v>32201</v>
      </c>
      <c r="H6255">
        <v>28</v>
      </c>
      <c r="I6255" t="s">
        <v>244</v>
      </c>
      <c r="J6255" t="s">
        <v>250</v>
      </c>
      <c r="K6255">
        <v>0</v>
      </c>
      <c r="L6255">
        <v>4</v>
      </c>
      <c r="M6255">
        <v>0</v>
      </c>
      <c r="N6255">
        <v>0</v>
      </c>
      <c r="O6255">
        <v>1</v>
      </c>
      <c r="P6255">
        <v>-1</v>
      </c>
      <c r="Q6255" s="28">
        <v>41984.280555555553</v>
      </c>
      <c r="R6255" s="28">
        <v>41985.183333333334</v>
      </c>
      <c r="S6255" t="s">
        <v>20877</v>
      </c>
      <c r="U6255" s="27">
        <v>41984</v>
      </c>
      <c r="V6255">
        <v>1</v>
      </c>
      <c r="W6255" t="s">
        <v>32</v>
      </c>
      <c r="X6255" t="s">
        <v>274</v>
      </c>
      <c r="Y6255">
        <v>0</v>
      </c>
      <c r="AB6255" t="s">
        <v>237</v>
      </c>
      <c r="AH6255">
        <v>0</v>
      </c>
      <c r="AN6255" t="s">
        <v>238</v>
      </c>
      <c r="AO6255">
        <v>5</v>
      </c>
      <c r="AP6255" t="s">
        <v>246</v>
      </c>
      <c r="AQ6255" s="27">
        <v>41985</v>
      </c>
      <c r="AR6255" t="s">
        <v>240</v>
      </c>
      <c r="AS6255">
        <v>4</v>
      </c>
      <c r="AT6255" t="s">
        <v>239</v>
      </c>
      <c r="AU6255" s="27">
        <v>41985</v>
      </c>
    </row>
    <row r="6256" spans="1:47" x14ac:dyDescent="0.2">
      <c r="A6256">
        <v>6255</v>
      </c>
      <c r="B6256" t="s">
        <v>20878</v>
      </c>
      <c r="C6256" t="s">
        <v>2276</v>
      </c>
      <c r="D6256" t="s">
        <v>1079</v>
      </c>
      <c r="E6256" s="27">
        <v>41287</v>
      </c>
      <c r="F6256" t="s">
        <v>233</v>
      </c>
      <c r="G6256" s="27">
        <v>33255</v>
      </c>
      <c r="H6256">
        <v>25</v>
      </c>
      <c r="I6256" t="s">
        <v>244</v>
      </c>
      <c r="J6256" t="s">
        <v>250</v>
      </c>
      <c r="K6256">
        <v>0</v>
      </c>
      <c r="L6256">
        <v>3</v>
      </c>
      <c r="M6256">
        <v>0</v>
      </c>
      <c r="N6256">
        <v>0</v>
      </c>
      <c r="O6256">
        <v>0</v>
      </c>
      <c r="W6256" t="s">
        <v>237</v>
      </c>
      <c r="Y6256">
        <v>-1</v>
      </c>
      <c r="AB6256" t="s">
        <v>237</v>
      </c>
      <c r="AH6256">
        <v>0</v>
      </c>
      <c r="AN6256" t="s">
        <v>238</v>
      </c>
      <c r="AO6256">
        <v>5</v>
      </c>
      <c r="AP6256" t="s">
        <v>246</v>
      </c>
      <c r="AQ6256" s="27">
        <v>41287</v>
      </c>
      <c r="AR6256" t="s">
        <v>240</v>
      </c>
      <c r="AS6256">
        <v>3</v>
      </c>
      <c r="AT6256" t="s">
        <v>239</v>
      </c>
      <c r="AU6256" s="27">
        <v>41287</v>
      </c>
    </row>
    <row r="6257" spans="1:47" x14ac:dyDescent="0.2">
      <c r="A6257">
        <v>6256</v>
      </c>
      <c r="B6257" t="s">
        <v>20879</v>
      </c>
      <c r="C6257" t="s">
        <v>1928</v>
      </c>
      <c r="D6257" t="s">
        <v>586</v>
      </c>
      <c r="E6257" s="27">
        <v>41298</v>
      </c>
      <c r="F6257" t="s">
        <v>233</v>
      </c>
      <c r="G6257" s="27">
        <v>30602</v>
      </c>
      <c r="H6257">
        <v>32</v>
      </c>
      <c r="I6257" t="s">
        <v>244</v>
      </c>
      <c r="J6257" t="s">
        <v>250</v>
      </c>
      <c r="K6257">
        <v>0</v>
      </c>
      <c r="L6257">
        <v>7</v>
      </c>
      <c r="M6257">
        <v>0</v>
      </c>
      <c r="N6257">
        <v>1</v>
      </c>
      <c r="O6257">
        <v>9</v>
      </c>
      <c r="P6257">
        <v>-1</v>
      </c>
      <c r="Q6257" s="28">
        <v>41297.368750000001</v>
      </c>
      <c r="R6257" s="28">
        <v>41320.388888888891</v>
      </c>
      <c r="S6257" t="s">
        <v>20880</v>
      </c>
      <c r="U6257" s="27">
        <v>41297</v>
      </c>
      <c r="V6257">
        <v>1</v>
      </c>
      <c r="W6257" t="s">
        <v>36</v>
      </c>
      <c r="X6257" t="s">
        <v>274</v>
      </c>
      <c r="Y6257">
        <v>1</v>
      </c>
      <c r="AA6257" t="s">
        <v>20881</v>
      </c>
      <c r="AB6257" t="s">
        <v>36</v>
      </c>
      <c r="AC6257">
        <v>1</v>
      </c>
      <c r="AD6257" s="27">
        <v>41541</v>
      </c>
      <c r="AE6257" t="s">
        <v>474</v>
      </c>
      <c r="AF6257" s="27">
        <v>41542</v>
      </c>
      <c r="AG6257" s="27">
        <v>41542</v>
      </c>
      <c r="AH6257">
        <v>1</v>
      </c>
      <c r="AJ6257" t="s">
        <v>20882</v>
      </c>
      <c r="AK6257" t="s">
        <v>462</v>
      </c>
      <c r="AL6257" s="27">
        <v>42131</v>
      </c>
      <c r="AM6257" t="s">
        <v>279</v>
      </c>
      <c r="AN6257" t="s">
        <v>238</v>
      </c>
      <c r="AO6257">
        <v>4</v>
      </c>
      <c r="AP6257" t="s">
        <v>239</v>
      </c>
      <c r="AQ6257" s="27">
        <v>41298</v>
      </c>
      <c r="AR6257" t="s">
        <v>240</v>
      </c>
      <c r="AS6257">
        <v>7</v>
      </c>
      <c r="AT6257" t="s">
        <v>246</v>
      </c>
      <c r="AU6257" s="27">
        <v>41298</v>
      </c>
    </row>
    <row r="6258" spans="1:47" x14ac:dyDescent="0.2">
      <c r="A6258">
        <v>6257</v>
      </c>
      <c r="B6258" t="s">
        <v>20883</v>
      </c>
      <c r="C6258" t="s">
        <v>20884</v>
      </c>
      <c r="D6258" t="s">
        <v>10195</v>
      </c>
      <c r="E6258" s="27">
        <v>41316</v>
      </c>
      <c r="F6258" t="s">
        <v>233</v>
      </c>
      <c r="G6258" s="27">
        <v>30499</v>
      </c>
      <c r="H6258">
        <v>32</v>
      </c>
      <c r="I6258" t="s">
        <v>244</v>
      </c>
      <c r="J6258" t="s">
        <v>245</v>
      </c>
      <c r="K6258">
        <v>0</v>
      </c>
      <c r="L6258">
        <v>5</v>
      </c>
      <c r="M6258">
        <v>0</v>
      </c>
      <c r="N6258">
        <v>0</v>
      </c>
      <c r="O6258">
        <v>0</v>
      </c>
      <c r="W6258" t="s">
        <v>237</v>
      </c>
      <c r="Y6258">
        <v>-1</v>
      </c>
      <c r="AB6258" t="s">
        <v>237</v>
      </c>
      <c r="AH6258">
        <v>0</v>
      </c>
      <c r="AN6258" t="s">
        <v>238</v>
      </c>
      <c r="AO6258">
        <v>5</v>
      </c>
      <c r="AP6258" t="s">
        <v>246</v>
      </c>
      <c r="AQ6258" s="27">
        <v>41316</v>
      </c>
      <c r="AR6258" t="s">
        <v>240</v>
      </c>
      <c r="AS6258">
        <v>5</v>
      </c>
      <c r="AT6258" t="s">
        <v>246</v>
      </c>
      <c r="AU6258" s="27">
        <v>41316</v>
      </c>
    </row>
    <row r="6259" spans="1:47" x14ac:dyDescent="0.2">
      <c r="A6259">
        <v>6258</v>
      </c>
      <c r="B6259" t="s">
        <v>20885</v>
      </c>
      <c r="C6259" t="s">
        <v>20886</v>
      </c>
      <c r="D6259" t="s">
        <v>7100</v>
      </c>
      <c r="E6259" s="27">
        <v>41931</v>
      </c>
      <c r="F6259" t="s">
        <v>233</v>
      </c>
      <c r="G6259" s="27">
        <v>31075</v>
      </c>
      <c r="H6259">
        <v>31</v>
      </c>
      <c r="I6259" t="s">
        <v>244</v>
      </c>
      <c r="J6259" t="s">
        <v>353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 s="28">
        <v>41931.214583333334</v>
      </c>
      <c r="R6259" s="28">
        <v>41932.068055555559</v>
      </c>
      <c r="S6259" t="s">
        <v>20887</v>
      </c>
      <c r="T6259" s="27">
        <v>41931</v>
      </c>
      <c r="V6259">
        <v>0</v>
      </c>
      <c r="W6259" t="s">
        <v>36</v>
      </c>
      <c r="X6259" t="s">
        <v>279</v>
      </c>
      <c r="Y6259">
        <v>0</v>
      </c>
      <c r="AB6259" t="s">
        <v>237</v>
      </c>
      <c r="AH6259">
        <v>0</v>
      </c>
      <c r="AN6259" t="s">
        <v>238</v>
      </c>
      <c r="AO6259">
        <v>1</v>
      </c>
      <c r="AP6259" t="s">
        <v>239</v>
      </c>
      <c r="AQ6259" s="27">
        <v>41931</v>
      </c>
      <c r="AR6259" t="s">
        <v>240</v>
      </c>
      <c r="AS6259">
        <v>1</v>
      </c>
      <c r="AT6259" t="s">
        <v>239</v>
      </c>
      <c r="AU6259" s="27">
        <v>41931</v>
      </c>
    </row>
    <row r="6260" spans="1:47" x14ac:dyDescent="0.2">
      <c r="A6260">
        <v>6259</v>
      </c>
      <c r="B6260" t="s">
        <v>20888</v>
      </c>
      <c r="C6260" t="s">
        <v>2600</v>
      </c>
      <c r="D6260" t="s">
        <v>20889</v>
      </c>
      <c r="E6260" s="27">
        <v>41640</v>
      </c>
      <c r="F6260" t="s">
        <v>233</v>
      </c>
      <c r="G6260" s="27">
        <v>25745</v>
      </c>
      <c r="H6260">
        <v>45</v>
      </c>
      <c r="I6260" t="s">
        <v>234</v>
      </c>
      <c r="J6260" t="s">
        <v>245</v>
      </c>
      <c r="K6260">
        <v>0</v>
      </c>
      <c r="L6260">
        <v>1</v>
      </c>
      <c r="M6260">
        <v>0</v>
      </c>
      <c r="N6260">
        <v>0</v>
      </c>
      <c r="O6260">
        <v>1</v>
      </c>
      <c r="P6260">
        <v>0</v>
      </c>
      <c r="Q6260" s="28">
        <v>41640.165277777778</v>
      </c>
      <c r="R6260" s="28">
        <v>41641.510416666664</v>
      </c>
      <c r="S6260" t="s">
        <v>20890</v>
      </c>
      <c r="T6260" s="27">
        <v>41640</v>
      </c>
      <c r="V6260">
        <v>0</v>
      </c>
      <c r="W6260" t="s">
        <v>36</v>
      </c>
      <c r="X6260" t="s">
        <v>279</v>
      </c>
      <c r="Y6260">
        <v>0</v>
      </c>
      <c r="AB6260" t="s">
        <v>237</v>
      </c>
      <c r="AH6260">
        <v>0</v>
      </c>
      <c r="AN6260" t="s">
        <v>238</v>
      </c>
      <c r="AO6260">
        <v>1</v>
      </c>
      <c r="AP6260" t="s">
        <v>239</v>
      </c>
      <c r="AQ6260" s="27">
        <v>41640</v>
      </c>
      <c r="AR6260" t="s">
        <v>240</v>
      </c>
      <c r="AS6260">
        <v>1</v>
      </c>
      <c r="AT6260" t="s">
        <v>239</v>
      </c>
      <c r="AU6260" s="27">
        <v>41640</v>
      </c>
    </row>
    <row r="6261" spans="1:47" x14ac:dyDescent="0.2">
      <c r="A6261">
        <v>6260</v>
      </c>
      <c r="B6261" t="s">
        <v>20891</v>
      </c>
      <c r="C6261" t="s">
        <v>488</v>
      </c>
      <c r="D6261" t="s">
        <v>20892</v>
      </c>
      <c r="E6261" s="27">
        <v>41759</v>
      </c>
      <c r="F6261" t="s">
        <v>233</v>
      </c>
      <c r="G6261" s="27">
        <v>31277</v>
      </c>
      <c r="H6261">
        <v>30</v>
      </c>
      <c r="I6261" t="s">
        <v>244</v>
      </c>
      <c r="J6261" t="s">
        <v>245</v>
      </c>
      <c r="K6261">
        <v>0</v>
      </c>
      <c r="L6261">
        <v>8</v>
      </c>
      <c r="M6261">
        <v>0</v>
      </c>
      <c r="N6261">
        <v>0</v>
      </c>
      <c r="O6261">
        <v>1</v>
      </c>
      <c r="P6261">
        <v>-1</v>
      </c>
      <c r="Q6261" s="28">
        <v>41758.38958333333</v>
      </c>
      <c r="R6261" s="28">
        <v>41792.37777777778</v>
      </c>
      <c r="S6261" t="s">
        <v>20893</v>
      </c>
      <c r="T6261" s="27">
        <v>41758</v>
      </c>
      <c r="V6261">
        <v>1</v>
      </c>
      <c r="W6261" t="s">
        <v>32</v>
      </c>
      <c r="X6261" t="s">
        <v>371</v>
      </c>
      <c r="Y6261">
        <v>1</v>
      </c>
      <c r="AA6261" t="s">
        <v>20894</v>
      </c>
      <c r="AB6261" t="s">
        <v>36</v>
      </c>
      <c r="AC6261">
        <v>0</v>
      </c>
      <c r="AD6261" s="27">
        <v>41795</v>
      </c>
      <c r="AE6261" t="s">
        <v>404</v>
      </c>
      <c r="AF6261" s="27">
        <v>41795</v>
      </c>
      <c r="AG6261" s="27">
        <v>41800</v>
      </c>
      <c r="AH6261">
        <v>0</v>
      </c>
      <c r="AN6261" t="s">
        <v>238</v>
      </c>
      <c r="AO6261">
        <v>6</v>
      </c>
      <c r="AP6261" t="s">
        <v>246</v>
      </c>
      <c r="AQ6261" s="27">
        <v>41759</v>
      </c>
      <c r="AR6261" t="s">
        <v>240</v>
      </c>
      <c r="AS6261">
        <v>8</v>
      </c>
      <c r="AT6261" t="s">
        <v>269</v>
      </c>
      <c r="AU6261" s="27">
        <v>41759</v>
      </c>
    </row>
    <row r="6262" spans="1:47" x14ac:dyDescent="0.2">
      <c r="A6262">
        <v>6261</v>
      </c>
      <c r="B6262" t="s">
        <v>20895</v>
      </c>
      <c r="C6262" t="s">
        <v>5945</v>
      </c>
      <c r="D6262" t="s">
        <v>3399</v>
      </c>
      <c r="E6262" s="27">
        <v>42003</v>
      </c>
      <c r="F6262" t="s">
        <v>233</v>
      </c>
      <c r="G6262" s="27">
        <v>23047</v>
      </c>
      <c r="H6262">
        <v>53</v>
      </c>
      <c r="I6262" t="s">
        <v>234</v>
      </c>
      <c r="J6262" t="s">
        <v>250</v>
      </c>
      <c r="K6262">
        <v>0</v>
      </c>
      <c r="L6262">
        <v>6</v>
      </c>
      <c r="M6262">
        <v>0</v>
      </c>
      <c r="N6262">
        <v>0</v>
      </c>
      <c r="O6262">
        <v>1</v>
      </c>
      <c r="P6262">
        <v>-1</v>
      </c>
      <c r="Q6262" s="28">
        <v>42002.301388888889</v>
      </c>
      <c r="R6262" s="28">
        <v>42292.263888888891</v>
      </c>
      <c r="S6262" t="s">
        <v>20896</v>
      </c>
      <c r="U6262" s="27">
        <v>42002</v>
      </c>
      <c r="V6262">
        <v>1</v>
      </c>
      <c r="W6262" t="s">
        <v>32</v>
      </c>
      <c r="X6262" t="s">
        <v>274</v>
      </c>
      <c r="Y6262">
        <v>0</v>
      </c>
      <c r="AB6262" t="s">
        <v>237</v>
      </c>
      <c r="AH6262">
        <v>0</v>
      </c>
      <c r="AN6262" t="s">
        <v>238</v>
      </c>
      <c r="AO6262">
        <v>3</v>
      </c>
      <c r="AP6262" t="s">
        <v>239</v>
      </c>
      <c r="AQ6262" s="27">
        <v>42003</v>
      </c>
      <c r="AR6262" t="s">
        <v>240</v>
      </c>
      <c r="AS6262">
        <v>6</v>
      </c>
      <c r="AT6262" t="s">
        <v>246</v>
      </c>
      <c r="AU6262" s="27">
        <v>42003</v>
      </c>
    </row>
    <row r="6263" spans="1:47" x14ac:dyDescent="0.2">
      <c r="A6263">
        <v>6262</v>
      </c>
      <c r="B6263" t="s">
        <v>20897</v>
      </c>
      <c r="C6263" t="s">
        <v>9255</v>
      </c>
      <c r="D6263" t="s">
        <v>7709</v>
      </c>
      <c r="E6263" s="27">
        <v>41865</v>
      </c>
      <c r="F6263" t="s">
        <v>233</v>
      </c>
      <c r="G6263" s="27">
        <v>27580</v>
      </c>
      <c r="H6263">
        <v>40</v>
      </c>
      <c r="I6263" t="s">
        <v>244</v>
      </c>
      <c r="J6263" t="s">
        <v>250</v>
      </c>
      <c r="K6263">
        <v>0</v>
      </c>
      <c r="L6263">
        <v>1</v>
      </c>
      <c r="M6263">
        <v>0</v>
      </c>
      <c r="N6263">
        <v>0</v>
      </c>
      <c r="O6263">
        <v>1</v>
      </c>
      <c r="P6263">
        <v>0</v>
      </c>
      <c r="Q6263" s="28">
        <v>41865.099305555559</v>
      </c>
      <c r="R6263" s="28">
        <v>41865.37222222222</v>
      </c>
      <c r="S6263" t="s">
        <v>20898</v>
      </c>
      <c r="T6263" s="27">
        <v>41865</v>
      </c>
      <c r="V6263">
        <v>0</v>
      </c>
      <c r="W6263" t="s">
        <v>32</v>
      </c>
      <c r="X6263" t="s">
        <v>5345</v>
      </c>
      <c r="Y6263">
        <v>0</v>
      </c>
      <c r="AB6263" t="s">
        <v>237</v>
      </c>
      <c r="AH6263">
        <v>0</v>
      </c>
      <c r="AN6263" t="s">
        <v>238</v>
      </c>
      <c r="AO6263">
        <v>1</v>
      </c>
      <c r="AP6263" t="s">
        <v>239</v>
      </c>
      <c r="AQ6263" s="27">
        <v>41865</v>
      </c>
      <c r="AR6263" t="s">
        <v>240</v>
      </c>
      <c r="AS6263">
        <v>1</v>
      </c>
      <c r="AT6263" t="s">
        <v>239</v>
      </c>
      <c r="AU6263" s="27">
        <v>41865</v>
      </c>
    </row>
    <row r="6264" spans="1:47" x14ac:dyDescent="0.2">
      <c r="A6264">
        <v>6263</v>
      </c>
      <c r="B6264" t="s">
        <v>20899</v>
      </c>
      <c r="C6264" t="s">
        <v>1147</v>
      </c>
      <c r="D6264" t="s">
        <v>20900</v>
      </c>
      <c r="E6264" s="27">
        <v>41817</v>
      </c>
      <c r="F6264" t="s">
        <v>233</v>
      </c>
      <c r="G6264" s="27">
        <v>24761</v>
      </c>
      <c r="H6264">
        <v>48</v>
      </c>
      <c r="I6264" t="s">
        <v>234</v>
      </c>
      <c r="J6264" t="s">
        <v>245</v>
      </c>
      <c r="K6264">
        <v>1</v>
      </c>
      <c r="L6264">
        <v>8</v>
      </c>
      <c r="M6264">
        <v>0</v>
      </c>
      <c r="N6264">
        <v>0</v>
      </c>
      <c r="O6264">
        <v>15</v>
      </c>
      <c r="P6264">
        <v>-360</v>
      </c>
      <c r="Q6264" s="28">
        <v>41457.321527777778</v>
      </c>
      <c r="R6264" s="28">
        <v>41472.287499999999</v>
      </c>
      <c r="S6264" t="s">
        <v>20901</v>
      </c>
      <c r="T6264" s="27">
        <v>41817</v>
      </c>
      <c r="V6264">
        <v>0</v>
      </c>
      <c r="W6264" t="s">
        <v>32</v>
      </c>
      <c r="X6264" t="s">
        <v>261</v>
      </c>
      <c r="Y6264">
        <v>0</v>
      </c>
      <c r="AB6264" t="s">
        <v>237</v>
      </c>
      <c r="AH6264">
        <v>0</v>
      </c>
      <c r="AN6264" t="s">
        <v>238</v>
      </c>
      <c r="AO6264">
        <v>2</v>
      </c>
      <c r="AP6264" t="s">
        <v>239</v>
      </c>
      <c r="AQ6264" s="27">
        <v>41817</v>
      </c>
      <c r="AR6264" t="s">
        <v>240</v>
      </c>
      <c r="AS6264">
        <v>8</v>
      </c>
      <c r="AT6264" t="s">
        <v>269</v>
      </c>
      <c r="AU6264" s="27">
        <v>41817</v>
      </c>
    </row>
    <row r="6265" spans="1:47" x14ac:dyDescent="0.2">
      <c r="A6265">
        <v>6264</v>
      </c>
      <c r="B6265" t="s">
        <v>20902</v>
      </c>
      <c r="C6265" t="s">
        <v>20903</v>
      </c>
      <c r="D6265" t="s">
        <v>2666</v>
      </c>
      <c r="E6265" s="27">
        <v>41683</v>
      </c>
      <c r="F6265" t="s">
        <v>294</v>
      </c>
      <c r="G6265" s="27">
        <v>31728</v>
      </c>
      <c r="H6265">
        <v>29</v>
      </c>
      <c r="I6265" t="s">
        <v>244</v>
      </c>
      <c r="J6265" t="s">
        <v>250</v>
      </c>
      <c r="K6265">
        <v>0</v>
      </c>
      <c r="L6265">
        <v>10</v>
      </c>
      <c r="M6265">
        <v>0</v>
      </c>
      <c r="N6265">
        <v>0</v>
      </c>
      <c r="O6265">
        <v>0</v>
      </c>
      <c r="P6265">
        <v>-1</v>
      </c>
      <c r="Q6265" s="28">
        <v>41682.395138888889</v>
      </c>
      <c r="R6265" s="28">
        <v>41684.220833333333</v>
      </c>
      <c r="S6265" t="s">
        <v>20904</v>
      </c>
      <c r="T6265" s="27">
        <v>41682</v>
      </c>
      <c r="V6265">
        <v>1</v>
      </c>
      <c r="W6265" t="s">
        <v>32</v>
      </c>
      <c r="X6265" t="s">
        <v>583</v>
      </c>
      <c r="Y6265">
        <v>0</v>
      </c>
      <c r="AB6265" t="s">
        <v>237</v>
      </c>
      <c r="AH6265">
        <v>0</v>
      </c>
      <c r="AN6265" t="s">
        <v>238</v>
      </c>
      <c r="AO6265">
        <v>7</v>
      </c>
      <c r="AP6265" t="s">
        <v>246</v>
      </c>
      <c r="AQ6265" s="27">
        <v>41683</v>
      </c>
      <c r="AR6265" t="s">
        <v>240</v>
      </c>
      <c r="AS6265">
        <v>10</v>
      </c>
      <c r="AT6265" t="s">
        <v>269</v>
      </c>
      <c r="AU6265" s="27">
        <v>41683</v>
      </c>
    </row>
    <row r="6266" spans="1:47" x14ac:dyDescent="0.2">
      <c r="A6266">
        <v>6265</v>
      </c>
      <c r="B6266" t="s">
        <v>20905</v>
      </c>
      <c r="C6266" t="s">
        <v>1832</v>
      </c>
      <c r="D6266" t="s">
        <v>20906</v>
      </c>
      <c r="E6266" s="27">
        <v>41993</v>
      </c>
      <c r="F6266" t="s">
        <v>233</v>
      </c>
      <c r="G6266" s="27">
        <v>22177</v>
      </c>
      <c r="H6266">
        <v>55</v>
      </c>
      <c r="I6266" t="s">
        <v>234</v>
      </c>
      <c r="J6266" t="s">
        <v>250</v>
      </c>
      <c r="K6266">
        <v>0</v>
      </c>
      <c r="L6266">
        <v>9</v>
      </c>
      <c r="M6266">
        <v>0</v>
      </c>
      <c r="N6266">
        <v>0</v>
      </c>
      <c r="O6266">
        <v>0</v>
      </c>
      <c r="P6266">
        <v>-1</v>
      </c>
      <c r="Q6266" s="28">
        <v>41992.087500000001</v>
      </c>
      <c r="R6266" s="28">
        <v>42104.171527777777</v>
      </c>
      <c r="S6266" t="s">
        <v>20907</v>
      </c>
      <c r="T6266" s="27">
        <v>41992</v>
      </c>
      <c r="V6266">
        <v>1</v>
      </c>
      <c r="W6266" t="s">
        <v>32</v>
      </c>
      <c r="X6266" t="s">
        <v>5620</v>
      </c>
      <c r="Y6266">
        <v>0</v>
      </c>
      <c r="AB6266" t="s">
        <v>237</v>
      </c>
      <c r="AH6266">
        <v>0</v>
      </c>
      <c r="AN6266" t="s">
        <v>238</v>
      </c>
      <c r="AO6266">
        <v>10</v>
      </c>
      <c r="AP6266" t="s">
        <v>269</v>
      </c>
      <c r="AQ6266" s="27">
        <v>41993</v>
      </c>
      <c r="AR6266" t="s">
        <v>240</v>
      </c>
      <c r="AS6266">
        <v>9</v>
      </c>
      <c r="AT6266" t="s">
        <v>269</v>
      </c>
      <c r="AU6266" s="27">
        <v>41993</v>
      </c>
    </row>
    <row r="6267" spans="1:47" x14ac:dyDescent="0.2">
      <c r="A6267">
        <v>6266</v>
      </c>
      <c r="B6267" t="s">
        <v>20908</v>
      </c>
      <c r="C6267" t="s">
        <v>288</v>
      </c>
      <c r="D6267" t="s">
        <v>5198</v>
      </c>
      <c r="E6267" s="27">
        <v>41398</v>
      </c>
      <c r="F6267" t="s">
        <v>233</v>
      </c>
      <c r="G6267" s="27">
        <v>26147</v>
      </c>
      <c r="H6267">
        <v>44</v>
      </c>
      <c r="I6267" t="s">
        <v>244</v>
      </c>
      <c r="J6267" t="s">
        <v>250</v>
      </c>
      <c r="K6267">
        <v>0</v>
      </c>
      <c r="L6267">
        <v>3</v>
      </c>
      <c r="M6267">
        <v>0</v>
      </c>
      <c r="N6267">
        <v>0</v>
      </c>
      <c r="O6267">
        <v>3</v>
      </c>
      <c r="P6267">
        <v>-86</v>
      </c>
      <c r="Q6267" s="28">
        <v>41312.054861111108</v>
      </c>
      <c r="R6267" s="28">
        <v>41313.26666666667</v>
      </c>
      <c r="S6267" t="s">
        <v>20909</v>
      </c>
      <c r="T6267" s="27">
        <v>41397</v>
      </c>
      <c r="V6267">
        <v>1</v>
      </c>
      <c r="W6267" t="s">
        <v>36</v>
      </c>
      <c r="X6267" t="s">
        <v>324</v>
      </c>
      <c r="Y6267">
        <v>0</v>
      </c>
      <c r="AB6267" t="s">
        <v>237</v>
      </c>
      <c r="AH6267">
        <v>0</v>
      </c>
      <c r="AN6267" t="s">
        <v>238</v>
      </c>
      <c r="AO6267">
        <v>1</v>
      </c>
      <c r="AP6267" t="s">
        <v>239</v>
      </c>
      <c r="AQ6267" s="27">
        <v>41398</v>
      </c>
      <c r="AR6267" t="s">
        <v>240</v>
      </c>
      <c r="AS6267">
        <v>3</v>
      </c>
      <c r="AT6267" t="s">
        <v>239</v>
      </c>
      <c r="AU6267" s="27">
        <v>41398</v>
      </c>
    </row>
    <row r="6268" spans="1:47" x14ac:dyDescent="0.2">
      <c r="A6268">
        <v>6267</v>
      </c>
      <c r="B6268" t="s">
        <v>20910</v>
      </c>
      <c r="C6268" t="s">
        <v>330</v>
      </c>
      <c r="D6268" t="s">
        <v>1110</v>
      </c>
      <c r="E6268" s="27">
        <v>41792</v>
      </c>
      <c r="F6268" t="s">
        <v>294</v>
      </c>
      <c r="G6268" s="27">
        <v>23695</v>
      </c>
      <c r="H6268">
        <v>51</v>
      </c>
      <c r="I6268" t="s">
        <v>234</v>
      </c>
      <c r="J6268" t="s">
        <v>245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-1</v>
      </c>
      <c r="Q6268" s="28">
        <v>41791.384027777778</v>
      </c>
      <c r="R6268" s="28">
        <v>41799.379166666666</v>
      </c>
      <c r="S6268" t="s">
        <v>20911</v>
      </c>
      <c r="T6268" s="27">
        <v>41791</v>
      </c>
      <c r="V6268">
        <v>1</v>
      </c>
      <c r="W6268" t="s">
        <v>36</v>
      </c>
      <c r="X6268" t="s">
        <v>279</v>
      </c>
      <c r="Y6268">
        <v>1</v>
      </c>
      <c r="AA6268" t="s">
        <v>20912</v>
      </c>
      <c r="AB6268" t="s">
        <v>36</v>
      </c>
      <c r="AC6268">
        <v>0</v>
      </c>
      <c r="AD6268" s="27">
        <v>41989</v>
      </c>
      <c r="AE6268" t="s">
        <v>6556</v>
      </c>
      <c r="AF6268" s="27">
        <v>41989</v>
      </c>
      <c r="AG6268" s="27">
        <v>41991</v>
      </c>
      <c r="AH6268">
        <v>0</v>
      </c>
      <c r="AN6268" t="s">
        <v>238</v>
      </c>
      <c r="AO6268">
        <v>1</v>
      </c>
      <c r="AP6268" t="s">
        <v>239</v>
      </c>
      <c r="AQ6268" s="27">
        <v>41792</v>
      </c>
      <c r="AR6268" t="s">
        <v>240</v>
      </c>
      <c r="AS6268">
        <v>1</v>
      </c>
      <c r="AT6268" t="s">
        <v>239</v>
      </c>
      <c r="AU6268" s="27">
        <v>41792</v>
      </c>
    </row>
    <row r="6269" spans="1:47" x14ac:dyDescent="0.2">
      <c r="A6269">
        <v>6268</v>
      </c>
      <c r="B6269" t="s">
        <v>20913</v>
      </c>
      <c r="C6269" t="s">
        <v>1397</v>
      </c>
      <c r="D6269" t="s">
        <v>4139</v>
      </c>
      <c r="E6269" s="27">
        <v>41668</v>
      </c>
      <c r="F6269" t="s">
        <v>294</v>
      </c>
      <c r="G6269" s="27">
        <v>32224</v>
      </c>
      <c r="H6269">
        <v>28</v>
      </c>
      <c r="I6269" t="s">
        <v>244</v>
      </c>
      <c r="J6269" t="s">
        <v>250</v>
      </c>
      <c r="K6269">
        <v>0</v>
      </c>
      <c r="L6269">
        <v>3</v>
      </c>
      <c r="M6269">
        <v>0</v>
      </c>
      <c r="N6269">
        <v>0</v>
      </c>
      <c r="O6269">
        <v>0</v>
      </c>
      <c r="P6269">
        <v>-1</v>
      </c>
      <c r="Q6269" s="28">
        <v>41667.443055555559</v>
      </c>
      <c r="R6269" s="28">
        <v>41668.092361111114</v>
      </c>
      <c r="S6269" t="s">
        <v>20914</v>
      </c>
      <c r="T6269" s="27">
        <v>41667</v>
      </c>
      <c r="V6269">
        <v>1</v>
      </c>
      <c r="W6269" t="s">
        <v>32</v>
      </c>
      <c r="X6269" t="s">
        <v>974</v>
      </c>
      <c r="Y6269">
        <v>0</v>
      </c>
      <c r="AB6269" t="s">
        <v>237</v>
      </c>
      <c r="AH6269">
        <v>0</v>
      </c>
      <c r="AN6269" t="s">
        <v>238</v>
      </c>
      <c r="AO6269">
        <v>3</v>
      </c>
      <c r="AP6269" t="s">
        <v>239</v>
      </c>
      <c r="AQ6269" s="27">
        <v>41668</v>
      </c>
      <c r="AR6269" t="s">
        <v>240</v>
      </c>
      <c r="AS6269">
        <v>3</v>
      </c>
      <c r="AT6269" t="s">
        <v>239</v>
      </c>
      <c r="AU6269" s="27">
        <v>41668</v>
      </c>
    </row>
    <row r="6270" spans="1:47" x14ac:dyDescent="0.2">
      <c r="A6270">
        <v>6269</v>
      </c>
      <c r="B6270" t="s">
        <v>20915</v>
      </c>
      <c r="C6270" t="s">
        <v>918</v>
      </c>
      <c r="D6270" t="s">
        <v>20916</v>
      </c>
      <c r="E6270" s="27">
        <v>41969</v>
      </c>
      <c r="F6270" t="s">
        <v>233</v>
      </c>
      <c r="G6270" s="27">
        <v>23224</v>
      </c>
      <c r="H6270">
        <v>52</v>
      </c>
      <c r="I6270" t="s">
        <v>234</v>
      </c>
      <c r="J6270" t="s">
        <v>245</v>
      </c>
      <c r="K6270">
        <v>0</v>
      </c>
      <c r="L6270">
        <v>1</v>
      </c>
      <c r="M6270">
        <v>0</v>
      </c>
      <c r="N6270">
        <v>0</v>
      </c>
      <c r="O6270">
        <v>1</v>
      </c>
      <c r="P6270">
        <v>-1</v>
      </c>
      <c r="Q6270" s="28">
        <v>41968.330555555556</v>
      </c>
      <c r="R6270" s="28">
        <v>41969.086805555555</v>
      </c>
      <c r="S6270" t="s">
        <v>20917</v>
      </c>
      <c r="T6270" s="27">
        <v>41968</v>
      </c>
      <c r="V6270">
        <v>1</v>
      </c>
      <c r="W6270" t="s">
        <v>32</v>
      </c>
      <c r="X6270" t="s">
        <v>343</v>
      </c>
      <c r="Y6270">
        <v>0</v>
      </c>
      <c r="AB6270" t="s">
        <v>237</v>
      </c>
      <c r="AH6270">
        <v>0</v>
      </c>
      <c r="AN6270" t="s">
        <v>238</v>
      </c>
      <c r="AO6270">
        <v>1</v>
      </c>
      <c r="AP6270" t="s">
        <v>239</v>
      </c>
      <c r="AQ6270" s="27">
        <v>41969</v>
      </c>
      <c r="AR6270" t="s">
        <v>240</v>
      </c>
      <c r="AS6270">
        <v>1</v>
      </c>
      <c r="AT6270" t="s">
        <v>239</v>
      </c>
      <c r="AU6270" s="27">
        <v>41969</v>
      </c>
    </row>
    <row r="6271" spans="1:47" x14ac:dyDescent="0.2">
      <c r="A6271">
        <v>6270</v>
      </c>
      <c r="B6271" t="s">
        <v>20918</v>
      </c>
      <c r="C6271" t="s">
        <v>446</v>
      </c>
      <c r="D6271" t="s">
        <v>20919</v>
      </c>
      <c r="E6271" s="27">
        <v>41859</v>
      </c>
      <c r="F6271" t="s">
        <v>294</v>
      </c>
      <c r="G6271" s="27">
        <v>18926</v>
      </c>
      <c r="H6271">
        <v>64</v>
      </c>
      <c r="I6271" t="s">
        <v>234</v>
      </c>
      <c r="J6271" t="s">
        <v>245</v>
      </c>
      <c r="K6271">
        <v>0</v>
      </c>
      <c r="L6271">
        <v>4</v>
      </c>
      <c r="M6271">
        <v>0</v>
      </c>
      <c r="N6271">
        <v>0</v>
      </c>
      <c r="O6271">
        <v>0</v>
      </c>
      <c r="W6271" t="s">
        <v>237</v>
      </c>
      <c r="Y6271">
        <v>-1</v>
      </c>
      <c r="AB6271" t="s">
        <v>237</v>
      </c>
      <c r="AH6271">
        <v>0</v>
      </c>
      <c r="AN6271" t="s">
        <v>238</v>
      </c>
      <c r="AO6271">
        <v>1</v>
      </c>
      <c r="AP6271" t="s">
        <v>239</v>
      </c>
      <c r="AQ6271" s="27">
        <v>41859</v>
      </c>
      <c r="AR6271" t="s">
        <v>240</v>
      </c>
      <c r="AS6271">
        <v>4</v>
      </c>
      <c r="AT6271" t="s">
        <v>239</v>
      </c>
      <c r="AU6271" s="27">
        <v>41859</v>
      </c>
    </row>
    <row r="6272" spans="1:47" x14ac:dyDescent="0.2">
      <c r="A6272">
        <v>6271</v>
      </c>
      <c r="B6272" t="s">
        <v>20920</v>
      </c>
      <c r="C6272" t="s">
        <v>3144</v>
      </c>
      <c r="D6272" t="s">
        <v>20921</v>
      </c>
      <c r="E6272" s="27">
        <v>41640</v>
      </c>
      <c r="F6272" t="s">
        <v>233</v>
      </c>
      <c r="G6272" s="27">
        <v>32577</v>
      </c>
      <c r="H6272">
        <v>27</v>
      </c>
      <c r="I6272" t="s">
        <v>244</v>
      </c>
      <c r="J6272" t="s">
        <v>245</v>
      </c>
      <c r="K6272">
        <v>0</v>
      </c>
      <c r="L6272">
        <v>3</v>
      </c>
      <c r="M6272">
        <v>0</v>
      </c>
      <c r="N6272">
        <v>0</v>
      </c>
      <c r="O6272">
        <v>1</v>
      </c>
      <c r="P6272">
        <v>-1</v>
      </c>
      <c r="Q6272" s="28">
        <v>41639.400694444441</v>
      </c>
      <c r="R6272" s="28">
        <v>41640.35833333333</v>
      </c>
      <c r="S6272" t="s">
        <v>20922</v>
      </c>
      <c r="T6272" s="27">
        <v>41639</v>
      </c>
      <c r="V6272">
        <v>1</v>
      </c>
      <c r="W6272" t="s">
        <v>32</v>
      </c>
      <c r="X6272" t="s">
        <v>268</v>
      </c>
      <c r="Y6272">
        <v>0</v>
      </c>
      <c r="AB6272" t="s">
        <v>237</v>
      </c>
      <c r="AH6272">
        <v>0</v>
      </c>
      <c r="AN6272" t="s">
        <v>238</v>
      </c>
      <c r="AO6272">
        <v>2</v>
      </c>
      <c r="AP6272" t="s">
        <v>239</v>
      </c>
      <c r="AQ6272" s="27">
        <v>41640</v>
      </c>
      <c r="AR6272" t="s">
        <v>240</v>
      </c>
      <c r="AS6272">
        <v>3</v>
      </c>
      <c r="AT6272" t="s">
        <v>239</v>
      </c>
      <c r="AU6272" s="27">
        <v>41640</v>
      </c>
    </row>
    <row r="6273" spans="1:47" x14ac:dyDescent="0.2">
      <c r="A6273">
        <v>6272</v>
      </c>
      <c r="B6273" t="s">
        <v>20923</v>
      </c>
      <c r="C6273" t="s">
        <v>3122</v>
      </c>
      <c r="D6273" t="s">
        <v>3399</v>
      </c>
      <c r="E6273" s="27">
        <v>41935</v>
      </c>
      <c r="F6273" t="s">
        <v>294</v>
      </c>
      <c r="G6273" s="27">
        <v>33873</v>
      </c>
      <c r="H6273">
        <v>23</v>
      </c>
      <c r="I6273" t="s">
        <v>259</v>
      </c>
      <c r="J6273" t="s">
        <v>250</v>
      </c>
      <c r="K6273">
        <v>0</v>
      </c>
      <c r="L6273">
        <v>4</v>
      </c>
      <c r="M6273">
        <v>0</v>
      </c>
      <c r="N6273">
        <v>0</v>
      </c>
      <c r="O6273">
        <v>1</v>
      </c>
      <c r="P6273">
        <v>-8</v>
      </c>
      <c r="Q6273" s="28">
        <v>41927.322222222225</v>
      </c>
      <c r="R6273" s="28">
        <v>41933.395138888889</v>
      </c>
      <c r="S6273" t="s">
        <v>20924</v>
      </c>
      <c r="U6273" s="27">
        <v>41927</v>
      </c>
      <c r="V6273">
        <v>8</v>
      </c>
      <c r="W6273" t="s">
        <v>32</v>
      </c>
      <c r="X6273" t="s">
        <v>274</v>
      </c>
      <c r="Y6273">
        <v>0</v>
      </c>
      <c r="AB6273" t="s">
        <v>237</v>
      </c>
      <c r="AH6273">
        <v>0</v>
      </c>
      <c r="AN6273" t="s">
        <v>238</v>
      </c>
      <c r="AO6273">
        <v>5</v>
      </c>
      <c r="AP6273" t="s">
        <v>246</v>
      </c>
      <c r="AQ6273" s="27">
        <v>41935</v>
      </c>
      <c r="AR6273" t="s">
        <v>240</v>
      </c>
      <c r="AS6273">
        <v>4</v>
      </c>
      <c r="AT6273" t="s">
        <v>239</v>
      </c>
      <c r="AU6273" s="27">
        <v>41935</v>
      </c>
    </row>
    <row r="6274" spans="1:47" x14ac:dyDescent="0.2">
      <c r="A6274">
        <v>6273</v>
      </c>
      <c r="B6274" t="s">
        <v>20925</v>
      </c>
      <c r="C6274" t="s">
        <v>1147</v>
      </c>
      <c r="D6274" t="s">
        <v>20926</v>
      </c>
      <c r="E6274" s="27">
        <v>41727</v>
      </c>
      <c r="F6274" t="s">
        <v>233</v>
      </c>
      <c r="G6274" s="27">
        <v>31963</v>
      </c>
      <c r="H6274">
        <v>28</v>
      </c>
      <c r="I6274" t="s">
        <v>244</v>
      </c>
      <c r="J6274" t="s">
        <v>250</v>
      </c>
      <c r="K6274">
        <v>0</v>
      </c>
      <c r="L6274">
        <v>6</v>
      </c>
      <c r="M6274">
        <v>0</v>
      </c>
      <c r="N6274">
        <v>0</v>
      </c>
      <c r="O6274">
        <v>5</v>
      </c>
      <c r="P6274">
        <v>-1</v>
      </c>
      <c r="Q6274" s="28">
        <v>41726.445833333331</v>
      </c>
      <c r="R6274" s="28">
        <v>41741.158333333333</v>
      </c>
      <c r="S6274" t="s">
        <v>20927</v>
      </c>
      <c r="U6274" s="27">
        <v>41726</v>
      </c>
      <c r="V6274">
        <v>1</v>
      </c>
      <c r="W6274" t="s">
        <v>32</v>
      </c>
      <c r="X6274" t="s">
        <v>274</v>
      </c>
      <c r="Y6274">
        <v>0</v>
      </c>
      <c r="AB6274" t="s">
        <v>237</v>
      </c>
      <c r="AH6274">
        <v>0</v>
      </c>
      <c r="AN6274" t="s">
        <v>238</v>
      </c>
      <c r="AO6274">
        <v>3</v>
      </c>
      <c r="AP6274" t="s">
        <v>239</v>
      </c>
      <c r="AQ6274" s="27">
        <v>41727</v>
      </c>
      <c r="AR6274" t="s">
        <v>240</v>
      </c>
      <c r="AS6274">
        <v>6</v>
      </c>
      <c r="AT6274" t="s">
        <v>246</v>
      </c>
      <c r="AU6274" s="27">
        <v>41727</v>
      </c>
    </row>
    <row r="6275" spans="1:47" x14ac:dyDescent="0.2">
      <c r="A6275">
        <v>6274</v>
      </c>
      <c r="B6275" t="s">
        <v>20928</v>
      </c>
      <c r="C6275" t="s">
        <v>1038</v>
      </c>
      <c r="D6275" t="s">
        <v>20929</v>
      </c>
      <c r="E6275" s="27">
        <v>41968</v>
      </c>
      <c r="F6275" t="s">
        <v>233</v>
      </c>
      <c r="G6275" s="27">
        <v>32014</v>
      </c>
      <c r="H6275">
        <v>28</v>
      </c>
      <c r="I6275" t="s">
        <v>244</v>
      </c>
      <c r="J6275" t="s">
        <v>353</v>
      </c>
      <c r="K6275">
        <v>0</v>
      </c>
      <c r="L6275">
        <v>10</v>
      </c>
      <c r="M6275">
        <v>0</v>
      </c>
      <c r="N6275">
        <v>0</v>
      </c>
      <c r="O6275">
        <v>16</v>
      </c>
      <c r="P6275">
        <v>-1</v>
      </c>
      <c r="Q6275" s="28">
        <v>41967.313194444447</v>
      </c>
      <c r="R6275" s="28">
        <v>41996.476388888892</v>
      </c>
      <c r="S6275" t="s">
        <v>20930</v>
      </c>
      <c r="T6275" s="27">
        <v>41967</v>
      </c>
      <c r="V6275">
        <v>1</v>
      </c>
      <c r="W6275" t="s">
        <v>32</v>
      </c>
      <c r="X6275" t="s">
        <v>371</v>
      </c>
      <c r="Y6275">
        <v>1</v>
      </c>
      <c r="AA6275" t="s">
        <v>20931</v>
      </c>
      <c r="AB6275" t="s">
        <v>32</v>
      </c>
      <c r="AC6275">
        <v>0</v>
      </c>
      <c r="AD6275" s="27">
        <v>42087</v>
      </c>
      <c r="AE6275" t="s">
        <v>4848</v>
      </c>
      <c r="AF6275" s="27">
        <v>42087</v>
      </c>
      <c r="AG6275" s="27">
        <v>42265</v>
      </c>
      <c r="AH6275">
        <v>0</v>
      </c>
      <c r="AN6275" t="s">
        <v>238</v>
      </c>
      <c r="AO6275">
        <v>8</v>
      </c>
      <c r="AP6275" t="s">
        <v>269</v>
      </c>
      <c r="AQ6275" s="27">
        <v>41968</v>
      </c>
      <c r="AR6275" t="s">
        <v>240</v>
      </c>
      <c r="AS6275">
        <v>10</v>
      </c>
      <c r="AT6275" t="s">
        <v>269</v>
      </c>
      <c r="AU6275" s="27">
        <v>41968</v>
      </c>
    </row>
    <row r="6276" spans="1:47" x14ac:dyDescent="0.2">
      <c r="A6276">
        <v>6275</v>
      </c>
      <c r="B6276" t="s">
        <v>20932</v>
      </c>
      <c r="C6276" t="s">
        <v>875</v>
      </c>
      <c r="D6276" t="s">
        <v>4367</v>
      </c>
      <c r="E6276" s="27">
        <v>41731</v>
      </c>
      <c r="F6276" t="s">
        <v>233</v>
      </c>
      <c r="G6276" s="27">
        <v>34150</v>
      </c>
      <c r="H6276">
        <v>22</v>
      </c>
      <c r="I6276" t="s">
        <v>259</v>
      </c>
      <c r="J6276" t="s">
        <v>250</v>
      </c>
      <c r="K6276">
        <v>0</v>
      </c>
      <c r="L6276">
        <v>5</v>
      </c>
      <c r="M6276">
        <v>0</v>
      </c>
      <c r="N6276">
        <v>0</v>
      </c>
      <c r="O6276">
        <v>0</v>
      </c>
      <c r="P6276">
        <v>-1</v>
      </c>
      <c r="Q6276" s="28">
        <v>41730.316666666666</v>
      </c>
      <c r="R6276" s="28">
        <v>41764.324305555558</v>
      </c>
      <c r="S6276" t="s">
        <v>20933</v>
      </c>
      <c r="T6276" s="27">
        <v>41730</v>
      </c>
      <c r="V6276">
        <v>1</v>
      </c>
      <c r="W6276" t="s">
        <v>32</v>
      </c>
      <c r="X6276" t="s">
        <v>254</v>
      </c>
      <c r="Y6276">
        <v>0</v>
      </c>
      <c r="AB6276" t="s">
        <v>237</v>
      </c>
      <c r="AH6276">
        <v>0</v>
      </c>
      <c r="AN6276" t="s">
        <v>238</v>
      </c>
      <c r="AO6276">
        <v>4</v>
      </c>
      <c r="AP6276" t="s">
        <v>239</v>
      </c>
      <c r="AQ6276" s="27">
        <v>41731</v>
      </c>
      <c r="AR6276" t="s">
        <v>240</v>
      </c>
      <c r="AS6276">
        <v>5</v>
      </c>
      <c r="AT6276" t="s">
        <v>246</v>
      </c>
      <c r="AU6276" s="27">
        <v>41731</v>
      </c>
    </row>
    <row r="6277" spans="1:47" x14ac:dyDescent="0.2">
      <c r="A6277">
        <v>6276</v>
      </c>
      <c r="B6277" t="s">
        <v>20934</v>
      </c>
      <c r="C6277" t="s">
        <v>3523</v>
      </c>
      <c r="D6277" t="s">
        <v>6674</v>
      </c>
      <c r="E6277" s="27">
        <v>41342</v>
      </c>
      <c r="F6277" t="s">
        <v>233</v>
      </c>
      <c r="G6277" s="27">
        <v>32731</v>
      </c>
      <c r="H6277">
        <v>26</v>
      </c>
      <c r="I6277" t="s">
        <v>244</v>
      </c>
      <c r="J6277" t="s">
        <v>250</v>
      </c>
      <c r="K6277">
        <v>0</v>
      </c>
      <c r="L6277">
        <v>10</v>
      </c>
      <c r="M6277">
        <v>0</v>
      </c>
      <c r="N6277">
        <v>0</v>
      </c>
      <c r="O6277">
        <v>4</v>
      </c>
      <c r="P6277">
        <v>0</v>
      </c>
      <c r="Q6277" s="28">
        <v>41342.127083333333</v>
      </c>
      <c r="R6277" s="28">
        <v>41662.270138888889</v>
      </c>
      <c r="S6277" t="s">
        <v>20935</v>
      </c>
      <c r="T6277" s="27">
        <v>41342</v>
      </c>
      <c r="V6277">
        <v>0</v>
      </c>
      <c r="W6277" t="s">
        <v>32</v>
      </c>
      <c r="X6277" t="s">
        <v>261</v>
      </c>
      <c r="Y6277">
        <v>0</v>
      </c>
      <c r="AB6277" t="s">
        <v>237</v>
      </c>
      <c r="AH6277">
        <v>0</v>
      </c>
      <c r="AN6277" t="s">
        <v>238</v>
      </c>
      <c r="AO6277">
        <v>9</v>
      </c>
      <c r="AP6277" t="s">
        <v>269</v>
      </c>
      <c r="AQ6277" s="27">
        <v>41342</v>
      </c>
      <c r="AR6277" t="s">
        <v>240</v>
      </c>
      <c r="AS6277">
        <v>10</v>
      </c>
      <c r="AT6277" t="s">
        <v>269</v>
      </c>
      <c r="AU6277" s="27">
        <v>41342</v>
      </c>
    </row>
    <row r="6278" spans="1:47" x14ac:dyDescent="0.2">
      <c r="A6278">
        <v>6277</v>
      </c>
      <c r="B6278" t="s">
        <v>20936</v>
      </c>
      <c r="C6278" t="s">
        <v>656</v>
      </c>
      <c r="D6278" t="s">
        <v>20937</v>
      </c>
      <c r="E6278" s="27">
        <v>41750</v>
      </c>
      <c r="F6278" t="s">
        <v>233</v>
      </c>
      <c r="G6278" s="27">
        <v>23696</v>
      </c>
      <c r="H6278">
        <v>51</v>
      </c>
      <c r="I6278" t="s">
        <v>234</v>
      </c>
      <c r="J6278" t="s">
        <v>250</v>
      </c>
      <c r="K6278">
        <v>1</v>
      </c>
      <c r="L6278">
        <v>8</v>
      </c>
      <c r="M6278">
        <v>0</v>
      </c>
      <c r="N6278">
        <v>0</v>
      </c>
      <c r="O6278">
        <v>8</v>
      </c>
      <c r="S6278" t="s">
        <v>20938</v>
      </c>
      <c r="T6278" s="27">
        <v>41679</v>
      </c>
      <c r="V6278">
        <v>71</v>
      </c>
      <c r="W6278" t="s">
        <v>36</v>
      </c>
      <c r="X6278" t="s">
        <v>1469</v>
      </c>
      <c r="Y6278">
        <v>0</v>
      </c>
      <c r="AB6278" t="s">
        <v>237</v>
      </c>
      <c r="AH6278">
        <v>0</v>
      </c>
      <c r="AN6278" t="s">
        <v>238</v>
      </c>
      <c r="AO6278">
        <v>5</v>
      </c>
      <c r="AP6278" t="s">
        <v>246</v>
      </c>
      <c r="AQ6278" s="27">
        <v>41750</v>
      </c>
      <c r="AR6278" t="s">
        <v>240</v>
      </c>
      <c r="AS6278">
        <v>8</v>
      </c>
      <c r="AT6278" t="s">
        <v>269</v>
      </c>
      <c r="AU6278" s="27">
        <v>41750</v>
      </c>
    </row>
    <row r="6279" spans="1:47" x14ac:dyDescent="0.2">
      <c r="A6279">
        <v>6278</v>
      </c>
      <c r="B6279" t="s">
        <v>20939</v>
      </c>
      <c r="C6279" t="s">
        <v>20940</v>
      </c>
      <c r="D6279" t="s">
        <v>991</v>
      </c>
      <c r="E6279" s="27">
        <v>41723</v>
      </c>
      <c r="F6279" t="s">
        <v>294</v>
      </c>
      <c r="G6279" s="27">
        <v>31204</v>
      </c>
      <c r="H6279">
        <v>30</v>
      </c>
      <c r="I6279" t="s">
        <v>244</v>
      </c>
      <c r="J6279" t="s">
        <v>250</v>
      </c>
      <c r="K6279">
        <v>0</v>
      </c>
      <c r="L6279">
        <v>2</v>
      </c>
      <c r="M6279">
        <v>0</v>
      </c>
      <c r="N6279">
        <v>0</v>
      </c>
      <c r="O6279">
        <v>0</v>
      </c>
      <c r="P6279">
        <v>0</v>
      </c>
      <c r="Q6279" s="28">
        <v>41723.527777777781</v>
      </c>
      <c r="R6279" s="28">
        <v>41723.384722222225</v>
      </c>
      <c r="S6279" t="s">
        <v>20941</v>
      </c>
      <c r="T6279" s="27">
        <v>41722</v>
      </c>
      <c r="V6279">
        <v>1</v>
      </c>
      <c r="W6279" t="s">
        <v>32</v>
      </c>
      <c r="X6279" t="s">
        <v>20942</v>
      </c>
      <c r="Y6279">
        <v>0</v>
      </c>
      <c r="AB6279" t="s">
        <v>237</v>
      </c>
      <c r="AH6279">
        <v>0</v>
      </c>
      <c r="AN6279" t="s">
        <v>238</v>
      </c>
      <c r="AO6279">
        <v>3</v>
      </c>
      <c r="AP6279" t="s">
        <v>239</v>
      </c>
      <c r="AQ6279" s="27">
        <v>41723</v>
      </c>
      <c r="AR6279" t="s">
        <v>240</v>
      </c>
      <c r="AS6279">
        <v>2</v>
      </c>
      <c r="AT6279" t="s">
        <v>239</v>
      </c>
      <c r="AU6279" s="27">
        <v>41723</v>
      </c>
    </row>
    <row r="6280" spans="1:47" x14ac:dyDescent="0.2">
      <c r="A6280">
        <v>6279</v>
      </c>
      <c r="B6280" t="s">
        <v>20943</v>
      </c>
      <c r="C6280" t="s">
        <v>20944</v>
      </c>
      <c r="D6280" t="s">
        <v>5942</v>
      </c>
      <c r="E6280" s="27">
        <v>41499</v>
      </c>
      <c r="F6280" t="s">
        <v>233</v>
      </c>
      <c r="G6280" s="27">
        <v>33892</v>
      </c>
      <c r="H6280">
        <v>23</v>
      </c>
      <c r="I6280" t="s">
        <v>259</v>
      </c>
      <c r="J6280" t="s">
        <v>250</v>
      </c>
      <c r="K6280">
        <v>0</v>
      </c>
      <c r="L6280">
        <v>10</v>
      </c>
      <c r="M6280">
        <v>0</v>
      </c>
      <c r="N6280">
        <v>0</v>
      </c>
      <c r="O6280">
        <v>0</v>
      </c>
      <c r="W6280" t="s">
        <v>237</v>
      </c>
      <c r="Y6280">
        <v>-1</v>
      </c>
      <c r="AB6280" t="s">
        <v>237</v>
      </c>
      <c r="AH6280">
        <v>0</v>
      </c>
      <c r="AN6280" t="s">
        <v>238</v>
      </c>
      <c r="AO6280">
        <v>10</v>
      </c>
      <c r="AP6280" t="s">
        <v>269</v>
      </c>
      <c r="AQ6280" s="27">
        <v>41499</v>
      </c>
      <c r="AR6280" t="s">
        <v>240</v>
      </c>
      <c r="AS6280">
        <v>10</v>
      </c>
      <c r="AT6280" t="s">
        <v>269</v>
      </c>
      <c r="AU6280" s="27">
        <v>41499</v>
      </c>
    </row>
    <row r="6281" spans="1:47" x14ac:dyDescent="0.2">
      <c r="A6281">
        <v>6280</v>
      </c>
      <c r="B6281" t="s">
        <v>20945</v>
      </c>
      <c r="C6281" t="s">
        <v>2056</v>
      </c>
      <c r="D6281" t="s">
        <v>20946</v>
      </c>
      <c r="E6281" s="27">
        <v>41375</v>
      </c>
      <c r="F6281" t="s">
        <v>233</v>
      </c>
      <c r="G6281" s="27">
        <v>30503</v>
      </c>
      <c r="H6281">
        <v>32</v>
      </c>
      <c r="I6281" t="s">
        <v>244</v>
      </c>
      <c r="J6281" t="s">
        <v>250</v>
      </c>
      <c r="K6281">
        <v>0</v>
      </c>
      <c r="L6281">
        <v>7</v>
      </c>
      <c r="M6281">
        <v>0</v>
      </c>
      <c r="N6281">
        <v>0</v>
      </c>
      <c r="O6281">
        <v>0</v>
      </c>
      <c r="P6281">
        <v>-1</v>
      </c>
      <c r="Q6281" s="28">
        <v>41374.409722222219</v>
      </c>
      <c r="R6281" s="28">
        <v>41376.25</v>
      </c>
      <c r="S6281" t="s">
        <v>20947</v>
      </c>
      <c r="T6281" s="27">
        <v>41374</v>
      </c>
      <c r="V6281">
        <v>1</v>
      </c>
      <c r="W6281" t="s">
        <v>36</v>
      </c>
      <c r="X6281" t="s">
        <v>279</v>
      </c>
      <c r="Y6281">
        <v>0</v>
      </c>
      <c r="AB6281" t="s">
        <v>237</v>
      </c>
      <c r="AH6281">
        <v>0</v>
      </c>
      <c r="AN6281" t="s">
        <v>238</v>
      </c>
      <c r="AO6281">
        <v>2</v>
      </c>
      <c r="AP6281" t="s">
        <v>239</v>
      </c>
      <c r="AQ6281" s="27">
        <v>41375</v>
      </c>
      <c r="AR6281" t="s">
        <v>240</v>
      </c>
      <c r="AS6281">
        <v>7</v>
      </c>
      <c r="AT6281" t="s">
        <v>246</v>
      </c>
      <c r="AU6281" s="27">
        <v>41375</v>
      </c>
    </row>
    <row r="6282" spans="1:47" x14ac:dyDescent="0.2">
      <c r="A6282">
        <v>6281</v>
      </c>
      <c r="B6282" t="s">
        <v>8820</v>
      </c>
      <c r="C6282" t="s">
        <v>990</v>
      </c>
      <c r="D6282" t="s">
        <v>689</v>
      </c>
      <c r="E6282" s="27">
        <v>41509</v>
      </c>
      <c r="F6282" t="s">
        <v>233</v>
      </c>
      <c r="G6282" s="27">
        <v>32465</v>
      </c>
      <c r="H6282">
        <v>27</v>
      </c>
      <c r="I6282" t="s">
        <v>244</v>
      </c>
      <c r="J6282" t="s">
        <v>245</v>
      </c>
      <c r="K6282">
        <v>0</v>
      </c>
      <c r="L6282">
        <v>4</v>
      </c>
      <c r="M6282">
        <v>0</v>
      </c>
      <c r="N6282">
        <v>0</v>
      </c>
      <c r="O6282">
        <v>5</v>
      </c>
      <c r="P6282">
        <v>-1</v>
      </c>
      <c r="Q6282" s="28">
        <v>41508.448611111111</v>
      </c>
      <c r="R6282" s="28">
        <v>41509.340277777781</v>
      </c>
      <c r="S6282" t="s">
        <v>20948</v>
      </c>
      <c r="T6282" s="27">
        <v>41508</v>
      </c>
      <c r="V6282">
        <v>1</v>
      </c>
      <c r="W6282" t="s">
        <v>32</v>
      </c>
      <c r="X6282" t="s">
        <v>359</v>
      </c>
      <c r="Y6282">
        <v>0</v>
      </c>
      <c r="AB6282" t="s">
        <v>237</v>
      </c>
      <c r="AH6282">
        <v>0</v>
      </c>
      <c r="AN6282" t="s">
        <v>238</v>
      </c>
      <c r="AO6282">
        <v>3</v>
      </c>
      <c r="AP6282" t="s">
        <v>239</v>
      </c>
      <c r="AQ6282" s="27">
        <v>41509</v>
      </c>
      <c r="AR6282" t="s">
        <v>240</v>
      </c>
      <c r="AS6282">
        <v>4</v>
      </c>
      <c r="AT6282" t="s">
        <v>239</v>
      </c>
      <c r="AU6282" s="27">
        <v>41509</v>
      </c>
    </row>
    <row r="6283" spans="1:47" x14ac:dyDescent="0.2">
      <c r="A6283">
        <v>6282</v>
      </c>
      <c r="B6283" t="s">
        <v>20949</v>
      </c>
      <c r="C6283" t="s">
        <v>914</v>
      </c>
      <c r="D6283" t="s">
        <v>20950</v>
      </c>
      <c r="E6283" s="27">
        <v>41817</v>
      </c>
      <c r="F6283" t="s">
        <v>233</v>
      </c>
      <c r="G6283" s="27">
        <v>34502</v>
      </c>
      <c r="H6283">
        <v>21</v>
      </c>
      <c r="I6283" t="s">
        <v>259</v>
      </c>
      <c r="J6283" t="s">
        <v>353</v>
      </c>
      <c r="K6283">
        <v>0</v>
      </c>
      <c r="L6283">
        <v>5</v>
      </c>
      <c r="M6283">
        <v>0</v>
      </c>
      <c r="N6283">
        <v>0</v>
      </c>
      <c r="O6283">
        <v>1</v>
      </c>
      <c r="P6283">
        <v>-1</v>
      </c>
      <c r="Q6283" s="28">
        <v>41816.193749999999</v>
      </c>
      <c r="R6283" s="28">
        <v>41818.209722222222</v>
      </c>
      <c r="S6283" t="s">
        <v>20951</v>
      </c>
      <c r="T6283" s="27">
        <v>41816</v>
      </c>
      <c r="V6283">
        <v>1</v>
      </c>
      <c r="W6283" t="s">
        <v>32</v>
      </c>
      <c r="X6283" t="s">
        <v>383</v>
      </c>
      <c r="Y6283">
        <v>1</v>
      </c>
      <c r="AA6283" t="s">
        <v>20952</v>
      </c>
      <c r="AB6283" t="s">
        <v>36</v>
      </c>
      <c r="AC6283">
        <v>0</v>
      </c>
      <c r="AD6283" s="27">
        <v>41942</v>
      </c>
      <c r="AE6283" t="s">
        <v>392</v>
      </c>
      <c r="AF6283" s="27">
        <v>41942</v>
      </c>
      <c r="AG6283" s="27">
        <v>41944</v>
      </c>
      <c r="AH6283">
        <v>0</v>
      </c>
      <c r="AN6283" t="s">
        <v>238</v>
      </c>
      <c r="AO6283">
        <v>7</v>
      </c>
      <c r="AP6283" t="s">
        <v>246</v>
      </c>
      <c r="AQ6283" s="27">
        <v>41817</v>
      </c>
      <c r="AR6283" t="s">
        <v>240</v>
      </c>
      <c r="AS6283">
        <v>5</v>
      </c>
      <c r="AT6283" t="s">
        <v>246</v>
      </c>
      <c r="AU6283" s="27">
        <v>41817</v>
      </c>
    </row>
    <row r="6284" spans="1:47" x14ac:dyDescent="0.2">
      <c r="A6284">
        <v>6283</v>
      </c>
      <c r="B6284" t="s">
        <v>20953</v>
      </c>
      <c r="C6284" t="s">
        <v>20954</v>
      </c>
      <c r="D6284" t="s">
        <v>2409</v>
      </c>
      <c r="E6284" s="27">
        <v>41540</v>
      </c>
      <c r="F6284" t="s">
        <v>294</v>
      </c>
      <c r="G6284" s="27">
        <v>19784</v>
      </c>
      <c r="H6284">
        <v>62</v>
      </c>
      <c r="I6284" t="s">
        <v>234</v>
      </c>
      <c r="J6284" t="s">
        <v>22</v>
      </c>
      <c r="K6284">
        <v>0</v>
      </c>
      <c r="L6284">
        <v>-1</v>
      </c>
      <c r="M6284">
        <v>0</v>
      </c>
      <c r="N6284">
        <v>0</v>
      </c>
      <c r="O6284">
        <v>1</v>
      </c>
      <c r="P6284">
        <v>-2</v>
      </c>
      <c r="Q6284" s="28">
        <v>41538.427777777775</v>
      </c>
      <c r="R6284" s="28">
        <v>41539.076388888891</v>
      </c>
      <c r="S6284" t="s">
        <v>20955</v>
      </c>
      <c r="T6284" s="27">
        <v>41538</v>
      </c>
      <c r="V6284">
        <v>2</v>
      </c>
      <c r="W6284" t="s">
        <v>32</v>
      </c>
      <c r="X6284" t="s">
        <v>261</v>
      </c>
      <c r="Y6284">
        <v>0</v>
      </c>
      <c r="AB6284" t="s">
        <v>237</v>
      </c>
      <c r="AH6284">
        <v>0</v>
      </c>
      <c r="AN6284" t="s">
        <v>238</v>
      </c>
      <c r="AO6284">
        <v>1</v>
      </c>
      <c r="AP6284" t="s">
        <v>239</v>
      </c>
      <c r="AQ6284" s="27">
        <v>41540</v>
      </c>
      <c r="AR6284" t="s">
        <v>240</v>
      </c>
      <c r="AS6284">
        <v>-1</v>
      </c>
      <c r="AT6284" t="s">
        <v>405</v>
      </c>
      <c r="AU6284" s="27">
        <v>41540</v>
      </c>
    </row>
    <row r="6285" spans="1:47" x14ac:dyDescent="0.2">
      <c r="A6285">
        <v>6284</v>
      </c>
      <c r="B6285" t="s">
        <v>20956</v>
      </c>
      <c r="C6285" t="s">
        <v>20957</v>
      </c>
      <c r="D6285" t="s">
        <v>20958</v>
      </c>
      <c r="E6285" s="27">
        <v>41408</v>
      </c>
      <c r="F6285" t="s">
        <v>233</v>
      </c>
      <c r="G6285" s="27">
        <v>34769</v>
      </c>
      <c r="H6285">
        <v>21</v>
      </c>
      <c r="I6285" t="s">
        <v>259</v>
      </c>
      <c r="J6285" t="s">
        <v>250</v>
      </c>
      <c r="K6285">
        <v>0</v>
      </c>
      <c r="L6285">
        <v>5</v>
      </c>
      <c r="M6285">
        <v>0</v>
      </c>
      <c r="N6285">
        <v>0</v>
      </c>
      <c r="O6285">
        <v>0</v>
      </c>
      <c r="P6285">
        <v>-1</v>
      </c>
      <c r="Q6285" s="28">
        <v>41407.330555555556</v>
      </c>
      <c r="R6285" s="28">
        <v>41409.058333333334</v>
      </c>
      <c r="S6285" t="s">
        <v>20959</v>
      </c>
      <c r="T6285" s="27">
        <v>41407</v>
      </c>
      <c r="V6285">
        <v>1</v>
      </c>
      <c r="W6285" t="s">
        <v>32</v>
      </c>
      <c r="X6285" t="s">
        <v>749</v>
      </c>
      <c r="Y6285">
        <v>0</v>
      </c>
      <c r="AB6285" t="s">
        <v>237</v>
      </c>
      <c r="AH6285">
        <v>0</v>
      </c>
      <c r="AN6285" t="s">
        <v>238</v>
      </c>
      <c r="AO6285">
        <v>7</v>
      </c>
      <c r="AP6285" t="s">
        <v>246</v>
      </c>
      <c r="AQ6285" s="27">
        <v>41408</v>
      </c>
      <c r="AR6285" t="s">
        <v>240</v>
      </c>
      <c r="AS6285">
        <v>5</v>
      </c>
      <c r="AT6285" t="s">
        <v>246</v>
      </c>
      <c r="AU6285" s="27">
        <v>41408</v>
      </c>
    </row>
    <row r="6286" spans="1:47" x14ac:dyDescent="0.2">
      <c r="A6286">
        <v>6285</v>
      </c>
      <c r="B6286" t="s">
        <v>20960</v>
      </c>
      <c r="C6286" t="s">
        <v>2412</v>
      </c>
      <c r="D6286" t="s">
        <v>20961</v>
      </c>
      <c r="E6286" s="27">
        <v>41419</v>
      </c>
      <c r="F6286" t="s">
        <v>294</v>
      </c>
      <c r="G6286" s="27">
        <v>29851</v>
      </c>
      <c r="H6286">
        <v>34</v>
      </c>
      <c r="I6286" t="s">
        <v>244</v>
      </c>
      <c r="J6286" t="s">
        <v>245</v>
      </c>
      <c r="K6286">
        <v>0</v>
      </c>
      <c r="L6286">
        <v>3</v>
      </c>
      <c r="M6286">
        <v>0</v>
      </c>
      <c r="N6286">
        <v>0</v>
      </c>
      <c r="O6286">
        <v>0</v>
      </c>
      <c r="P6286">
        <v>-1</v>
      </c>
      <c r="Q6286" s="28">
        <v>41418.45208333333</v>
      </c>
      <c r="R6286" s="28">
        <v>41481.256944444445</v>
      </c>
      <c r="S6286" t="s">
        <v>20962</v>
      </c>
      <c r="T6286" s="27">
        <v>41418</v>
      </c>
      <c r="V6286">
        <v>1</v>
      </c>
      <c r="W6286" t="s">
        <v>32</v>
      </c>
      <c r="X6286" t="s">
        <v>2088</v>
      </c>
      <c r="Y6286">
        <v>1</v>
      </c>
      <c r="AA6286" t="s">
        <v>20963</v>
      </c>
      <c r="AB6286" t="s">
        <v>36</v>
      </c>
      <c r="AD6286" s="27">
        <v>41976</v>
      </c>
      <c r="AE6286" t="s">
        <v>422</v>
      </c>
      <c r="AH6286">
        <v>0</v>
      </c>
      <c r="AN6286" t="s">
        <v>238</v>
      </c>
      <c r="AO6286">
        <v>2</v>
      </c>
      <c r="AP6286" t="s">
        <v>239</v>
      </c>
      <c r="AQ6286" s="27">
        <v>41419</v>
      </c>
      <c r="AR6286" t="s">
        <v>240</v>
      </c>
      <c r="AS6286">
        <v>3</v>
      </c>
      <c r="AT6286" t="s">
        <v>239</v>
      </c>
      <c r="AU6286" s="27">
        <v>41419</v>
      </c>
    </row>
    <row r="6287" spans="1:47" x14ac:dyDescent="0.2">
      <c r="A6287">
        <v>6286</v>
      </c>
      <c r="B6287" t="s">
        <v>20964</v>
      </c>
      <c r="C6287" t="s">
        <v>1363</v>
      </c>
      <c r="D6287" t="s">
        <v>14686</v>
      </c>
      <c r="E6287" s="27">
        <v>41544</v>
      </c>
      <c r="F6287" t="s">
        <v>233</v>
      </c>
      <c r="G6287" s="27">
        <v>33686</v>
      </c>
      <c r="H6287">
        <v>24</v>
      </c>
      <c r="I6287" t="s">
        <v>259</v>
      </c>
      <c r="J6287" t="s">
        <v>250</v>
      </c>
      <c r="K6287">
        <v>0</v>
      </c>
      <c r="L6287">
        <v>9</v>
      </c>
      <c r="M6287">
        <v>0</v>
      </c>
      <c r="N6287">
        <v>0</v>
      </c>
      <c r="O6287">
        <v>7</v>
      </c>
      <c r="P6287">
        <v>-1</v>
      </c>
      <c r="Q6287" s="28">
        <v>41543.268750000003</v>
      </c>
      <c r="R6287" s="28">
        <v>41743.058333333334</v>
      </c>
      <c r="S6287" t="s">
        <v>20965</v>
      </c>
      <c r="T6287" s="27">
        <v>41543</v>
      </c>
      <c r="V6287">
        <v>1</v>
      </c>
      <c r="W6287" t="s">
        <v>32</v>
      </c>
      <c r="X6287" t="s">
        <v>20966</v>
      </c>
      <c r="Y6287">
        <v>1</v>
      </c>
      <c r="AA6287" t="s">
        <v>20967</v>
      </c>
      <c r="AB6287" t="s">
        <v>36</v>
      </c>
      <c r="AC6287">
        <v>0</v>
      </c>
      <c r="AD6287" s="27">
        <v>41836</v>
      </c>
      <c r="AE6287" t="s">
        <v>412</v>
      </c>
      <c r="AF6287" s="27">
        <v>41836</v>
      </c>
      <c r="AG6287" s="27">
        <v>41905</v>
      </c>
      <c r="AH6287">
        <v>0</v>
      </c>
      <c r="AN6287" t="s">
        <v>238</v>
      </c>
      <c r="AO6287">
        <v>6</v>
      </c>
      <c r="AP6287" t="s">
        <v>246</v>
      </c>
      <c r="AQ6287" s="27">
        <v>41544</v>
      </c>
      <c r="AR6287" t="s">
        <v>240</v>
      </c>
      <c r="AS6287">
        <v>9</v>
      </c>
      <c r="AT6287" t="s">
        <v>269</v>
      </c>
      <c r="AU6287" s="27">
        <v>41544</v>
      </c>
    </row>
    <row r="6288" spans="1:47" x14ac:dyDescent="0.2">
      <c r="A6288">
        <v>6287</v>
      </c>
      <c r="B6288" t="s">
        <v>20968</v>
      </c>
      <c r="C6288" t="s">
        <v>524</v>
      </c>
      <c r="D6288" t="s">
        <v>1888</v>
      </c>
      <c r="E6288" s="27">
        <v>41372</v>
      </c>
      <c r="F6288" t="s">
        <v>233</v>
      </c>
      <c r="G6288" s="27">
        <v>30785</v>
      </c>
      <c r="H6288">
        <v>32</v>
      </c>
      <c r="I6288" t="s">
        <v>244</v>
      </c>
      <c r="J6288" t="s">
        <v>245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-1</v>
      </c>
      <c r="Q6288" s="28">
        <v>41371.293749999997</v>
      </c>
      <c r="R6288" s="28">
        <v>41390.367361111108</v>
      </c>
      <c r="S6288" t="s">
        <v>20969</v>
      </c>
      <c r="T6288" s="27">
        <v>41371</v>
      </c>
      <c r="V6288">
        <v>1</v>
      </c>
      <c r="W6288" t="s">
        <v>36</v>
      </c>
      <c r="X6288" t="s">
        <v>324</v>
      </c>
      <c r="Y6288">
        <v>0</v>
      </c>
      <c r="AB6288" t="s">
        <v>237</v>
      </c>
      <c r="AH6288">
        <v>0</v>
      </c>
      <c r="AN6288" t="s">
        <v>238</v>
      </c>
      <c r="AO6288">
        <v>1</v>
      </c>
      <c r="AP6288" t="s">
        <v>239</v>
      </c>
      <c r="AQ6288" s="27">
        <v>41372</v>
      </c>
      <c r="AR6288" t="s">
        <v>240</v>
      </c>
      <c r="AS6288">
        <v>1</v>
      </c>
      <c r="AT6288" t="s">
        <v>239</v>
      </c>
      <c r="AU6288" s="27">
        <v>41372</v>
      </c>
    </row>
    <row r="6289" spans="1:47" x14ac:dyDescent="0.2">
      <c r="A6289">
        <v>6288</v>
      </c>
      <c r="B6289" t="s">
        <v>1767</v>
      </c>
      <c r="C6289" t="s">
        <v>242</v>
      </c>
      <c r="D6289" t="s">
        <v>1768</v>
      </c>
      <c r="E6289" s="27">
        <v>41838</v>
      </c>
      <c r="F6289" t="s">
        <v>233</v>
      </c>
      <c r="G6289" s="27">
        <v>23100</v>
      </c>
      <c r="H6289">
        <v>53</v>
      </c>
      <c r="I6289" t="s">
        <v>234</v>
      </c>
      <c r="J6289" t="s">
        <v>22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-1</v>
      </c>
      <c r="Q6289" s="28">
        <v>41837.509722222225</v>
      </c>
      <c r="R6289" s="28">
        <v>41838.342361111114</v>
      </c>
      <c r="S6289" t="s">
        <v>20970</v>
      </c>
      <c r="T6289" s="27">
        <v>41837</v>
      </c>
      <c r="V6289">
        <v>1</v>
      </c>
      <c r="W6289" t="s">
        <v>32</v>
      </c>
      <c r="X6289" t="s">
        <v>313</v>
      </c>
      <c r="Y6289">
        <v>0</v>
      </c>
      <c r="AB6289" t="s">
        <v>237</v>
      </c>
      <c r="AH6289">
        <v>0</v>
      </c>
      <c r="AN6289" t="s">
        <v>238</v>
      </c>
      <c r="AO6289">
        <v>1</v>
      </c>
      <c r="AP6289" t="s">
        <v>239</v>
      </c>
      <c r="AQ6289" s="27">
        <v>41838</v>
      </c>
      <c r="AR6289" t="s">
        <v>240</v>
      </c>
      <c r="AS6289">
        <v>1</v>
      </c>
      <c r="AT6289" t="s">
        <v>239</v>
      </c>
      <c r="AU6289" s="27">
        <v>41838</v>
      </c>
    </row>
    <row r="6290" spans="1:47" x14ac:dyDescent="0.2">
      <c r="A6290">
        <v>6289</v>
      </c>
      <c r="B6290" t="s">
        <v>20971</v>
      </c>
      <c r="C6290" t="s">
        <v>20972</v>
      </c>
      <c r="D6290" t="s">
        <v>1128</v>
      </c>
      <c r="E6290" s="27">
        <v>41410</v>
      </c>
      <c r="F6290" t="s">
        <v>294</v>
      </c>
      <c r="G6290" s="27">
        <v>28510</v>
      </c>
      <c r="H6290">
        <v>38</v>
      </c>
      <c r="I6290" t="s">
        <v>244</v>
      </c>
      <c r="J6290" t="s">
        <v>245</v>
      </c>
      <c r="K6290">
        <v>0</v>
      </c>
      <c r="L6290">
        <v>6</v>
      </c>
      <c r="M6290">
        <v>0</v>
      </c>
      <c r="N6290">
        <v>0</v>
      </c>
      <c r="O6290">
        <v>5</v>
      </c>
      <c r="P6290">
        <v>-1</v>
      </c>
      <c r="Q6290" s="28">
        <v>41409.446527777778</v>
      </c>
      <c r="R6290" s="28">
        <v>41451.217361111114</v>
      </c>
      <c r="S6290" t="s">
        <v>20973</v>
      </c>
      <c r="U6290" s="27">
        <v>41409</v>
      </c>
      <c r="V6290">
        <v>1</v>
      </c>
      <c r="W6290" t="s">
        <v>32</v>
      </c>
      <c r="X6290" t="s">
        <v>274</v>
      </c>
      <c r="Y6290">
        <v>1</v>
      </c>
      <c r="AA6290" t="s">
        <v>20974</v>
      </c>
      <c r="AB6290" t="s">
        <v>36</v>
      </c>
      <c r="AC6290">
        <v>0</v>
      </c>
      <c r="AD6290" s="27">
        <v>41566</v>
      </c>
      <c r="AE6290" t="s">
        <v>529</v>
      </c>
      <c r="AF6290" s="27">
        <v>41566</v>
      </c>
      <c r="AG6290" s="27">
        <v>41598</v>
      </c>
      <c r="AH6290">
        <v>0</v>
      </c>
      <c r="AN6290" t="s">
        <v>238</v>
      </c>
      <c r="AO6290">
        <v>4</v>
      </c>
      <c r="AP6290" t="s">
        <v>239</v>
      </c>
      <c r="AQ6290" s="27">
        <v>41410</v>
      </c>
      <c r="AR6290" t="s">
        <v>240</v>
      </c>
      <c r="AS6290">
        <v>6</v>
      </c>
      <c r="AT6290" t="s">
        <v>246</v>
      </c>
      <c r="AU6290" s="27">
        <v>41410</v>
      </c>
    </row>
    <row r="6291" spans="1:47" x14ac:dyDescent="0.2">
      <c r="A6291">
        <v>6290</v>
      </c>
      <c r="B6291" t="s">
        <v>20975</v>
      </c>
      <c r="C6291" t="s">
        <v>20976</v>
      </c>
      <c r="D6291" t="s">
        <v>381</v>
      </c>
      <c r="E6291" s="27">
        <v>41966</v>
      </c>
      <c r="F6291" t="s">
        <v>233</v>
      </c>
      <c r="G6291" s="27">
        <v>20561</v>
      </c>
      <c r="H6291">
        <v>60</v>
      </c>
      <c r="I6291" t="s">
        <v>234</v>
      </c>
      <c r="J6291" t="s">
        <v>250</v>
      </c>
      <c r="K6291">
        <v>0</v>
      </c>
      <c r="L6291">
        <v>6</v>
      </c>
      <c r="M6291">
        <v>0</v>
      </c>
      <c r="N6291">
        <v>0</v>
      </c>
      <c r="O6291">
        <v>0</v>
      </c>
      <c r="P6291">
        <v>-1</v>
      </c>
      <c r="Q6291" s="28">
        <v>41965.167361111111</v>
      </c>
      <c r="R6291" s="28">
        <v>41966.046527777777</v>
      </c>
      <c r="S6291" t="s">
        <v>20977</v>
      </c>
      <c r="T6291" s="27">
        <v>41965</v>
      </c>
      <c r="V6291">
        <v>1</v>
      </c>
      <c r="W6291" t="s">
        <v>32</v>
      </c>
      <c r="X6291" t="s">
        <v>494</v>
      </c>
      <c r="Y6291">
        <v>0</v>
      </c>
      <c r="AB6291" t="s">
        <v>237</v>
      </c>
      <c r="AH6291">
        <v>0</v>
      </c>
      <c r="AN6291" t="s">
        <v>238</v>
      </c>
      <c r="AO6291">
        <v>1</v>
      </c>
      <c r="AP6291" t="s">
        <v>239</v>
      </c>
      <c r="AQ6291" s="27">
        <v>41966</v>
      </c>
      <c r="AR6291" t="s">
        <v>240</v>
      </c>
      <c r="AS6291">
        <v>6</v>
      </c>
      <c r="AT6291" t="s">
        <v>246</v>
      </c>
      <c r="AU6291" s="27">
        <v>41966</v>
      </c>
    </row>
    <row r="6292" spans="1:47" x14ac:dyDescent="0.2">
      <c r="A6292">
        <v>6291</v>
      </c>
      <c r="B6292" t="s">
        <v>20978</v>
      </c>
      <c r="C6292" t="s">
        <v>1010</v>
      </c>
      <c r="D6292" t="s">
        <v>1569</v>
      </c>
      <c r="E6292" s="27">
        <v>41984</v>
      </c>
      <c r="F6292" t="s">
        <v>233</v>
      </c>
      <c r="G6292" s="27">
        <v>33097</v>
      </c>
      <c r="H6292">
        <v>25</v>
      </c>
      <c r="I6292" t="s">
        <v>244</v>
      </c>
      <c r="J6292" t="s">
        <v>245</v>
      </c>
      <c r="K6292">
        <v>0</v>
      </c>
      <c r="L6292">
        <v>6</v>
      </c>
      <c r="M6292">
        <v>0</v>
      </c>
      <c r="N6292">
        <v>0</v>
      </c>
      <c r="O6292">
        <v>1</v>
      </c>
      <c r="P6292">
        <v>-51</v>
      </c>
      <c r="Q6292" s="28">
        <v>41933.227083333331</v>
      </c>
      <c r="R6292" s="28">
        <v>41953.331944444442</v>
      </c>
      <c r="S6292" t="s">
        <v>20979</v>
      </c>
      <c r="U6292" s="27">
        <v>41933</v>
      </c>
      <c r="V6292">
        <v>51</v>
      </c>
      <c r="W6292" t="s">
        <v>32</v>
      </c>
      <c r="X6292" t="s">
        <v>274</v>
      </c>
      <c r="Y6292">
        <v>0</v>
      </c>
      <c r="AB6292" t="s">
        <v>237</v>
      </c>
      <c r="AH6292">
        <v>0</v>
      </c>
      <c r="AN6292" t="s">
        <v>238</v>
      </c>
      <c r="AO6292">
        <v>8</v>
      </c>
      <c r="AP6292" t="s">
        <v>269</v>
      </c>
      <c r="AQ6292" s="27">
        <v>41984</v>
      </c>
      <c r="AR6292" t="s">
        <v>240</v>
      </c>
      <c r="AS6292">
        <v>6</v>
      </c>
      <c r="AT6292" t="s">
        <v>246</v>
      </c>
      <c r="AU6292" s="27">
        <v>41984</v>
      </c>
    </row>
    <row r="6293" spans="1:47" x14ac:dyDescent="0.2">
      <c r="A6293">
        <v>6292</v>
      </c>
      <c r="B6293" t="s">
        <v>20980</v>
      </c>
      <c r="C6293" t="s">
        <v>4732</v>
      </c>
      <c r="D6293" t="s">
        <v>20981</v>
      </c>
      <c r="E6293" s="27">
        <v>41683</v>
      </c>
      <c r="F6293" t="s">
        <v>233</v>
      </c>
      <c r="G6293" s="27">
        <v>21814</v>
      </c>
      <c r="H6293">
        <v>56</v>
      </c>
      <c r="I6293" t="s">
        <v>234</v>
      </c>
      <c r="J6293" t="s">
        <v>250</v>
      </c>
      <c r="K6293">
        <v>0</v>
      </c>
      <c r="L6293">
        <v>1</v>
      </c>
      <c r="M6293">
        <v>0</v>
      </c>
      <c r="N6293">
        <v>0</v>
      </c>
      <c r="O6293">
        <v>3</v>
      </c>
      <c r="P6293">
        <v>-28</v>
      </c>
      <c r="Q6293" s="28">
        <v>41655.518055555556</v>
      </c>
      <c r="R6293" s="28">
        <v>41670.377083333333</v>
      </c>
      <c r="S6293" t="s">
        <v>20982</v>
      </c>
      <c r="U6293" s="27">
        <v>41655</v>
      </c>
      <c r="V6293">
        <v>28</v>
      </c>
      <c r="W6293" t="s">
        <v>36</v>
      </c>
      <c r="X6293" t="s">
        <v>274</v>
      </c>
      <c r="Y6293">
        <v>0</v>
      </c>
      <c r="AB6293" t="s">
        <v>237</v>
      </c>
      <c r="AH6293">
        <v>0</v>
      </c>
      <c r="AN6293" t="s">
        <v>238</v>
      </c>
      <c r="AO6293">
        <v>1</v>
      </c>
      <c r="AP6293" t="s">
        <v>239</v>
      </c>
      <c r="AQ6293" s="27">
        <v>41683</v>
      </c>
      <c r="AR6293" t="s">
        <v>240</v>
      </c>
      <c r="AS6293">
        <v>1</v>
      </c>
      <c r="AT6293" t="s">
        <v>239</v>
      </c>
      <c r="AU6293" s="27">
        <v>41683</v>
      </c>
    </row>
    <row r="6294" spans="1:47" x14ac:dyDescent="0.2">
      <c r="A6294">
        <v>6293</v>
      </c>
      <c r="B6294" t="s">
        <v>20983</v>
      </c>
      <c r="C6294" t="s">
        <v>20984</v>
      </c>
      <c r="D6294" t="s">
        <v>20985</v>
      </c>
      <c r="E6294" s="27">
        <v>41328</v>
      </c>
      <c r="F6294" t="s">
        <v>294</v>
      </c>
      <c r="G6294" s="27">
        <v>26049</v>
      </c>
      <c r="H6294">
        <v>44</v>
      </c>
      <c r="I6294" t="s">
        <v>244</v>
      </c>
      <c r="J6294" t="s">
        <v>250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-1</v>
      </c>
      <c r="Q6294" s="28">
        <v>41327.041666666664</v>
      </c>
      <c r="R6294" s="28">
        <v>41328.34097222222</v>
      </c>
      <c r="S6294" t="s">
        <v>20986</v>
      </c>
      <c r="T6294" s="27">
        <v>41327</v>
      </c>
      <c r="V6294">
        <v>1</v>
      </c>
      <c r="W6294" t="s">
        <v>36</v>
      </c>
      <c r="X6294" t="s">
        <v>279</v>
      </c>
      <c r="Y6294">
        <v>0</v>
      </c>
      <c r="AB6294" t="s">
        <v>237</v>
      </c>
      <c r="AH6294">
        <v>0</v>
      </c>
      <c r="AN6294" t="s">
        <v>238</v>
      </c>
      <c r="AO6294">
        <v>1</v>
      </c>
      <c r="AP6294" t="s">
        <v>239</v>
      </c>
      <c r="AQ6294" s="27">
        <v>41328</v>
      </c>
      <c r="AR6294" t="s">
        <v>240</v>
      </c>
      <c r="AS6294">
        <v>1</v>
      </c>
      <c r="AT6294" t="s">
        <v>239</v>
      </c>
      <c r="AU6294" s="27">
        <v>41328</v>
      </c>
    </row>
    <row r="6295" spans="1:47" x14ac:dyDescent="0.2">
      <c r="A6295">
        <v>6294</v>
      </c>
      <c r="B6295" t="s">
        <v>20987</v>
      </c>
      <c r="C6295" t="s">
        <v>4144</v>
      </c>
      <c r="D6295" t="s">
        <v>3828</v>
      </c>
      <c r="E6295" s="27">
        <v>41579</v>
      </c>
      <c r="F6295" t="s">
        <v>233</v>
      </c>
      <c r="G6295" s="27">
        <v>32504</v>
      </c>
      <c r="H6295">
        <v>27</v>
      </c>
      <c r="I6295" t="s">
        <v>244</v>
      </c>
      <c r="J6295" t="s">
        <v>250</v>
      </c>
      <c r="K6295">
        <v>2</v>
      </c>
      <c r="L6295">
        <v>8</v>
      </c>
      <c r="M6295">
        <v>0</v>
      </c>
      <c r="N6295">
        <v>0</v>
      </c>
      <c r="O6295">
        <v>6</v>
      </c>
      <c r="P6295">
        <v>-1</v>
      </c>
      <c r="Q6295" s="28">
        <v>41578.243750000001</v>
      </c>
      <c r="R6295" s="28">
        <v>42294.178472222222</v>
      </c>
      <c r="S6295" t="s">
        <v>20988</v>
      </c>
      <c r="T6295" s="27">
        <v>41578</v>
      </c>
      <c r="V6295">
        <v>1</v>
      </c>
      <c r="W6295" t="s">
        <v>32</v>
      </c>
      <c r="X6295" t="s">
        <v>567</v>
      </c>
      <c r="Y6295">
        <v>0</v>
      </c>
      <c r="AB6295" t="s">
        <v>237</v>
      </c>
      <c r="AH6295">
        <v>0</v>
      </c>
      <c r="AN6295" t="s">
        <v>238</v>
      </c>
      <c r="AO6295">
        <v>8</v>
      </c>
      <c r="AP6295" t="s">
        <v>269</v>
      </c>
      <c r="AQ6295" s="27">
        <v>41579</v>
      </c>
      <c r="AR6295" t="s">
        <v>240</v>
      </c>
      <c r="AS6295">
        <v>8</v>
      </c>
      <c r="AT6295" t="s">
        <v>269</v>
      </c>
      <c r="AU6295" s="27">
        <v>41579</v>
      </c>
    </row>
    <row r="6296" spans="1:47" x14ac:dyDescent="0.2">
      <c r="A6296">
        <v>6295</v>
      </c>
      <c r="B6296" t="s">
        <v>20989</v>
      </c>
      <c r="C6296" t="s">
        <v>793</v>
      </c>
      <c r="D6296" t="s">
        <v>20929</v>
      </c>
      <c r="E6296" s="27">
        <v>41751</v>
      </c>
      <c r="F6296" t="s">
        <v>233</v>
      </c>
      <c r="G6296" s="27">
        <v>32756</v>
      </c>
      <c r="H6296">
        <v>26</v>
      </c>
      <c r="I6296" t="s">
        <v>244</v>
      </c>
      <c r="J6296" t="s">
        <v>245</v>
      </c>
      <c r="K6296">
        <v>0</v>
      </c>
      <c r="L6296">
        <v>2</v>
      </c>
      <c r="M6296">
        <v>0</v>
      </c>
      <c r="N6296">
        <v>0</v>
      </c>
      <c r="O6296">
        <v>0</v>
      </c>
      <c r="P6296">
        <v>-1</v>
      </c>
      <c r="Q6296" s="28">
        <v>41750.149305555555</v>
      </c>
      <c r="R6296" s="28">
        <v>41751.356249999997</v>
      </c>
      <c r="S6296" t="s">
        <v>20990</v>
      </c>
      <c r="U6296" s="27">
        <v>41750</v>
      </c>
      <c r="V6296">
        <v>1</v>
      </c>
      <c r="W6296" t="s">
        <v>32</v>
      </c>
      <c r="X6296" t="s">
        <v>274</v>
      </c>
      <c r="Y6296">
        <v>0</v>
      </c>
      <c r="AB6296" t="s">
        <v>237</v>
      </c>
      <c r="AH6296">
        <v>0</v>
      </c>
      <c r="AN6296" t="s">
        <v>238</v>
      </c>
      <c r="AO6296">
        <v>3</v>
      </c>
      <c r="AP6296" t="s">
        <v>239</v>
      </c>
      <c r="AQ6296" s="27">
        <v>41751</v>
      </c>
      <c r="AR6296" t="s">
        <v>240</v>
      </c>
      <c r="AS6296">
        <v>2</v>
      </c>
      <c r="AT6296" t="s">
        <v>239</v>
      </c>
      <c r="AU6296" s="27">
        <v>41751</v>
      </c>
    </row>
    <row r="6297" spans="1:47" x14ac:dyDescent="0.2">
      <c r="A6297">
        <v>6296</v>
      </c>
      <c r="B6297" t="s">
        <v>20991</v>
      </c>
      <c r="C6297" t="s">
        <v>678</v>
      </c>
      <c r="D6297" t="s">
        <v>13925</v>
      </c>
      <c r="E6297" s="27">
        <v>41511</v>
      </c>
      <c r="F6297" t="s">
        <v>233</v>
      </c>
      <c r="G6297" s="27">
        <v>31001</v>
      </c>
      <c r="H6297">
        <v>31</v>
      </c>
      <c r="I6297" t="s">
        <v>244</v>
      </c>
      <c r="J6297" t="s">
        <v>250</v>
      </c>
      <c r="K6297">
        <v>0</v>
      </c>
      <c r="L6297">
        <v>5</v>
      </c>
      <c r="M6297">
        <v>0</v>
      </c>
      <c r="N6297">
        <v>0</v>
      </c>
      <c r="O6297">
        <v>1</v>
      </c>
      <c r="P6297">
        <v>-1</v>
      </c>
      <c r="Q6297" s="28">
        <v>41510.388888888891</v>
      </c>
      <c r="R6297" s="28">
        <v>41511.345833333333</v>
      </c>
      <c r="S6297" t="s">
        <v>20992</v>
      </c>
      <c r="T6297" s="27">
        <v>41510</v>
      </c>
      <c r="V6297">
        <v>1</v>
      </c>
      <c r="W6297" t="s">
        <v>36</v>
      </c>
      <c r="X6297" t="s">
        <v>600</v>
      </c>
      <c r="Y6297">
        <v>1</v>
      </c>
      <c r="AA6297" t="s">
        <v>20993</v>
      </c>
      <c r="AB6297" t="s">
        <v>36</v>
      </c>
      <c r="AD6297" s="27">
        <v>41590</v>
      </c>
      <c r="AE6297" t="s">
        <v>324</v>
      </c>
      <c r="AH6297">
        <v>0</v>
      </c>
      <c r="AN6297" t="s">
        <v>238</v>
      </c>
      <c r="AO6297">
        <v>2</v>
      </c>
      <c r="AP6297" t="s">
        <v>239</v>
      </c>
      <c r="AQ6297" s="27">
        <v>41511</v>
      </c>
      <c r="AR6297" t="s">
        <v>240</v>
      </c>
      <c r="AS6297">
        <v>5</v>
      </c>
      <c r="AT6297" t="s">
        <v>246</v>
      </c>
      <c r="AU6297" s="27">
        <v>41511</v>
      </c>
    </row>
    <row r="6298" spans="1:47" x14ac:dyDescent="0.2">
      <c r="A6298">
        <v>6297</v>
      </c>
      <c r="B6298" t="s">
        <v>20994</v>
      </c>
      <c r="C6298" t="s">
        <v>557</v>
      </c>
      <c r="D6298" t="s">
        <v>1569</v>
      </c>
      <c r="E6298" s="27">
        <v>41415</v>
      </c>
      <c r="F6298" t="s">
        <v>294</v>
      </c>
      <c r="G6298" s="27">
        <v>33257</v>
      </c>
      <c r="H6298">
        <v>25</v>
      </c>
      <c r="I6298" t="s">
        <v>244</v>
      </c>
      <c r="J6298" t="s">
        <v>245</v>
      </c>
      <c r="K6298">
        <v>0</v>
      </c>
      <c r="L6298">
        <v>7</v>
      </c>
      <c r="M6298">
        <v>0</v>
      </c>
      <c r="N6298">
        <v>0</v>
      </c>
      <c r="O6298">
        <v>6</v>
      </c>
      <c r="P6298">
        <v>-1</v>
      </c>
      <c r="Q6298" s="28">
        <v>41414.310416666667</v>
      </c>
      <c r="R6298" s="28">
        <v>41439.17083333333</v>
      </c>
      <c r="S6298" t="s">
        <v>20995</v>
      </c>
      <c r="U6298" s="27">
        <v>41415</v>
      </c>
      <c r="V6298">
        <v>0</v>
      </c>
      <c r="W6298" t="s">
        <v>32</v>
      </c>
      <c r="X6298" t="s">
        <v>274</v>
      </c>
      <c r="Y6298">
        <v>0</v>
      </c>
      <c r="AB6298" t="s">
        <v>237</v>
      </c>
      <c r="AH6298">
        <v>0</v>
      </c>
      <c r="AN6298" t="s">
        <v>238</v>
      </c>
      <c r="AO6298">
        <v>4</v>
      </c>
      <c r="AP6298" t="s">
        <v>239</v>
      </c>
      <c r="AQ6298" s="27">
        <v>41415</v>
      </c>
      <c r="AR6298" t="s">
        <v>240</v>
      </c>
      <c r="AS6298">
        <v>7</v>
      </c>
      <c r="AT6298" t="s">
        <v>246</v>
      </c>
      <c r="AU6298" s="27">
        <v>41415</v>
      </c>
    </row>
    <row r="6299" spans="1:47" x14ac:dyDescent="0.2">
      <c r="A6299">
        <v>6298</v>
      </c>
      <c r="B6299" t="s">
        <v>20996</v>
      </c>
      <c r="C6299" t="s">
        <v>345</v>
      </c>
      <c r="D6299" t="s">
        <v>20350</v>
      </c>
      <c r="E6299" s="27">
        <v>41331</v>
      </c>
      <c r="F6299" t="s">
        <v>233</v>
      </c>
      <c r="G6299" s="27">
        <v>21880</v>
      </c>
      <c r="H6299">
        <v>56</v>
      </c>
      <c r="I6299" t="s">
        <v>234</v>
      </c>
      <c r="J6299" t="s">
        <v>250</v>
      </c>
      <c r="K6299">
        <v>0</v>
      </c>
      <c r="L6299">
        <v>7</v>
      </c>
      <c r="M6299">
        <v>0</v>
      </c>
      <c r="N6299">
        <v>0</v>
      </c>
      <c r="O6299">
        <v>14</v>
      </c>
      <c r="P6299">
        <v>-1</v>
      </c>
      <c r="Q6299" s="28">
        <v>41330.247916666667</v>
      </c>
      <c r="R6299" s="28">
        <v>41991.297222222223</v>
      </c>
      <c r="S6299" t="s">
        <v>20997</v>
      </c>
      <c r="T6299" s="27">
        <v>41330</v>
      </c>
      <c r="V6299">
        <v>1</v>
      </c>
      <c r="W6299" t="s">
        <v>32</v>
      </c>
      <c r="X6299" t="s">
        <v>359</v>
      </c>
      <c r="Y6299">
        <v>0</v>
      </c>
      <c r="AB6299" t="s">
        <v>237</v>
      </c>
      <c r="AH6299">
        <v>0</v>
      </c>
      <c r="AN6299" t="s">
        <v>238</v>
      </c>
      <c r="AO6299">
        <v>1</v>
      </c>
      <c r="AP6299" t="s">
        <v>239</v>
      </c>
      <c r="AQ6299" s="27">
        <v>41331</v>
      </c>
      <c r="AR6299" t="s">
        <v>240</v>
      </c>
      <c r="AS6299">
        <v>7</v>
      </c>
      <c r="AT6299" t="s">
        <v>246</v>
      </c>
      <c r="AU6299" s="27">
        <v>41331</v>
      </c>
    </row>
    <row r="6300" spans="1:47" x14ac:dyDescent="0.2">
      <c r="A6300">
        <v>6299</v>
      </c>
      <c r="B6300" t="s">
        <v>20998</v>
      </c>
      <c r="C6300" t="s">
        <v>20999</v>
      </c>
      <c r="D6300" t="s">
        <v>21000</v>
      </c>
      <c r="E6300" s="27">
        <v>41527</v>
      </c>
      <c r="F6300" t="s">
        <v>294</v>
      </c>
      <c r="G6300" s="27">
        <v>34877</v>
      </c>
      <c r="H6300">
        <v>20</v>
      </c>
      <c r="I6300" t="s">
        <v>259</v>
      </c>
      <c r="J6300" t="s">
        <v>250</v>
      </c>
      <c r="K6300">
        <v>0</v>
      </c>
      <c r="L6300">
        <v>5</v>
      </c>
      <c r="M6300">
        <v>0</v>
      </c>
      <c r="N6300">
        <v>0</v>
      </c>
      <c r="O6300">
        <v>0</v>
      </c>
      <c r="P6300">
        <v>-1</v>
      </c>
      <c r="Q6300" s="28">
        <v>41526.338888888888</v>
      </c>
      <c r="R6300" s="28">
        <v>41527.325694444444</v>
      </c>
      <c r="S6300" t="s">
        <v>21001</v>
      </c>
      <c r="T6300" s="27">
        <v>41526</v>
      </c>
      <c r="V6300">
        <v>1</v>
      </c>
      <c r="W6300" t="s">
        <v>36</v>
      </c>
      <c r="X6300" t="s">
        <v>279</v>
      </c>
      <c r="Y6300">
        <v>0</v>
      </c>
      <c r="AB6300" t="s">
        <v>237</v>
      </c>
      <c r="AH6300">
        <v>0</v>
      </c>
      <c r="AN6300" t="s">
        <v>238</v>
      </c>
      <c r="AO6300">
        <v>7</v>
      </c>
      <c r="AP6300" t="s">
        <v>246</v>
      </c>
      <c r="AQ6300" s="27">
        <v>41527</v>
      </c>
      <c r="AR6300" t="s">
        <v>240</v>
      </c>
      <c r="AS6300">
        <v>5</v>
      </c>
      <c r="AT6300" t="s">
        <v>246</v>
      </c>
      <c r="AU6300" s="27">
        <v>41527</v>
      </c>
    </row>
    <row r="6301" spans="1:47" x14ac:dyDescent="0.2">
      <c r="A6301">
        <v>6300</v>
      </c>
      <c r="B6301" t="s">
        <v>21002</v>
      </c>
      <c r="C6301" t="s">
        <v>4287</v>
      </c>
      <c r="D6301" t="s">
        <v>21003</v>
      </c>
      <c r="E6301" s="27">
        <v>41641</v>
      </c>
      <c r="F6301" t="s">
        <v>233</v>
      </c>
      <c r="G6301" s="27">
        <v>29493</v>
      </c>
      <c r="H6301">
        <v>35</v>
      </c>
      <c r="I6301" t="s">
        <v>244</v>
      </c>
      <c r="J6301" t="s">
        <v>250</v>
      </c>
      <c r="K6301">
        <v>0</v>
      </c>
      <c r="L6301">
        <v>5</v>
      </c>
      <c r="M6301">
        <v>0</v>
      </c>
      <c r="N6301">
        <v>0</v>
      </c>
      <c r="O6301">
        <v>1</v>
      </c>
      <c r="P6301">
        <v>-1</v>
      </c>
      <c r="Q6301" s="28">
        <v>41640.493055555555</v>
      </c>
      <c r="R6301" s="28">
        <v>41642.068749999999</v>
      </c>
      <c r="S6301" t="s">
        <v>21004</v>
      </c>
      <c r="T6301" s="27">
        <v>37369</v>
      </c>
      <c r="V6301">
        <v>4272</v>
      </c>
      <c r="W6301" t="s">
        <v>36</v>
      </c>
      <c r="X6301" t="s">
        <v>279</v>
      </c>
      <c r="Y6301">
        <v>0</v>
      </c>
      <c r="AB6301" t="s">
        <v>237</v>
      </c>
      <c r="AH6301">
        <v>0</v>
      </c>
      <c r="AN6301" t="s">
        <v>238</v>
      </c>
      <c r="AO6301">
        <v>5</v>
      </c>
      <c r="AP6301" t="s">
        <v>246</v>
      </c>
      <c r="AQ6301" s="27">
        <v>41641</v>
      </c>
      <c r="AR6301" t="s">
        <v>240</v>
      </c>
      <c r="AS6301">
        <v>5</v>
      </c>
      <c r="AT6301" t="s">
        <v>246</v>
      </c>
      <c r="AU6301" s="27">
        <v>41641</v>
      </c>
    </row>
    <row r="6302" spans="1:47" x14ac:dyDescent="0.2">
      <c r="A6302">
        <v>6301</v>
      </c>
      <c r="B6302" t="s">
        <v>21005</v>
      </c>
      <c r="C6302" t="s">
        <v>21006</v>
      </c>
      <c r="D6302" t="s">
        <v>6366</v>
      </c>
      <c r="E6302" s="27">
        <v>41510</v>
      </c>
      <c r="F6302" t="s">
        <v>233</v>
      </c>
      <c r="G6302" s="27">
        <v>30234</v>
      </c>
      <c r="H6302">
        <v>33</v>
      </c>
      <c r="I6302" t="s">
        <v>244</v>
      </c>
      <c r="J6302" t="s">
        <v>250</v>
      </c>
      <c r="K6302">
        <v>0</v>
      </c>
      <c r="L6302">
        <v>4</v>
      </c>
      <c r="M6302">
        <v>0</v>
      </c>
      <c r="N6302">
        <v>0</v>
      </c>
      <c r="O6302">
        <v>1</v>
      </c>
      <c r="P6302">
        <v>-1</v>
      </c>
      <c r="Q6302" s="28">
        <v>41509.342361111114</v>
      </c>
      <c r="R6302" s="28">
        <v>41510.219444444447</v>
      </c>
      <c r="S6302" t="s">
        <v>21007</v>
      </c>
      <c r="T6302" s="27">
        <v>41509</v>
      </c>
      <c r="V6302">
        <v>1</v>
      </c>
      <c r="W6302" t="s">
        <v>32</v>
      </c>
      <c r="X6302" t="s">
        <v>583</v>
      </c>
      <c r="Y6302">
        <v>1</v>
      </c>
      <c r="AA6302" t="s">
        <v>21008</v>
      </c>
      <c r="AB6302" t="s">
        <v>36</v>
      </c>
      <c r="AC6302">
        <v>1</v>
      </c>
      <c r="AD6302" s="27">
        <v>42010</v>
      </c>
      <c r="AE6302" t="s">
        <v>412</v>
      </c>
      <c r="AF6302" s="27">
        <v>42011</v>
      </c>
      <c r="AG6302" s="27">
        <v>42011</v>
      </c>
      <c r="AH6302">
        <v>0</v>
      </c>
      <c r="AN6302" t="s">
        <v>238</v>
      </c>
      <c r="AO6302">
        <v>3</v>
      </c>
      <c r="AP6302" t="s">
        <v>239</v>
      </c>
      <c r="AQ6302" s="27">
        <v>41510</v>
      </c>
      <c r="AR6302" t="s">
        <v>240</v>
      </c>
      <c r="AS6302">
        <v>4</v>
      </c>
      <c r="AT6302" t="s">
        <v>239</v>
      </c>
      <c r="AU6302" s="27">
        <v>41510</v>
      </c>
    </row>
    <row r="6303" spans="1:47" x14ac:dyDescent="0.2">
      <c r="A6303">
        <v>6302</v>
      </c>
      <c r="B6303" t="s">
        <v>21009</v>
      </c>
      <c r="C6303" t="s">
        <v>17754</v>
      </c>
      <c r="D6303" t="s">
        <v>266</v>
      </c>
      <c r="E6303" s="27">
        <v>41672</v>
      </c>
      <c r="F6303" t="s">
        <v>233</v>
      </c>
      <c r="G6303" s="27">
        <v>33692</v>
      </c>
      <c r="H6303">
        <v>24</v>
      </c>
      <c r="I6303" t="s">
        <v>259</v>
      </c>
      <c r="J6303" t="s">
        <v>250</v>
      </c>
      <c r="K6303">
        <v>0</v>
      </c>
      <c r="L6303">
        <v>3</v>
      </c>
      <c r="M6303">
        <v>0</v>
      </c>
      <c r="N6303">
        <v>0</v>
      </c>
      <c r="O6303">
        <v>0</v>
      </c>
      <c r="P6303">
        <v>-1</v>
      </c>
      <c r="Q6303" s="28">
        <v>41671.150694444441</v>
      </c>
      <c r="R6303" s="28">
        <v>41672.329861111109</v>
      </c>
      <c r="S6303" t="s">
        <v>21010</v>
      </c>
      <c r="T6303" s="27">
        <v>41671</v>
      </c>
      <c r="V6303">
        <v>1</v>
      </c>
      <c r="W6303" t="s">
        <v>36</v>
      </c>
      <c r="X6303" t="s">
        <v>279</v>
      </c>
      <c r="Y6303">
        <v>0</v>
      </c>
      <c r="AB6303" t="s">
        <v>237</v>
      </c>
      <c r="AH6303">
        <v>0</v>
      </c>
      <c r="AN6303" t="s">
        <v>238</v>
      </c>
      <c r="AO6303">
        <v>4</v>
      </c>
      <c r="AP6303" t="s">
        <v>239</v>
      </c>
      <c r="AQ6303" s="27">
        <v>41672</v>
      </c>
      <c r="AR6303" t="s">
        <v>240</v>
      </c>
      <c r="AS6303">
        <v>3</v>
      </c>
      <c r="AT6303" t="s">
        <v>239</v>
      </c>
      <c r="AU6303" s="27">
        <v>41672</v>
      </c>
    </row>
    <row r="6304" spans="1:47" x14ac:dyDescent="0.2">
      <c r="A6304">
        <v>6303</v>
      </c>
      <c r="B6304" t="s">
        <v>21011</v>
      </c>
      <c r="C6304" t="s">
        <v>21012</v>
      </c>
      <c r="D6304" t="s">
        <v>2921</v>
      </c>
      <c r="E6304" s="27">
        <v>41547</v>
      </c>
      <c r="F6304" t="s">
        <v>294</v>
      </c>
      <c r="G6304" s="27">
        <v>27513</v>
      </c>
      <c r="H6304">
        <v>40</v>
      </c>
      <c r="I6304" t="s">
        <v>244</v>
      </c>
      <c r="J6304" t="s">
        <v>353</v>
      </c>
      <c r="K6304">
        <v>0</v>
      </c>
      <c r="L6304">
        <v>2</v>
      </c>
      <c r="M6304">
        <v>0</v>
      </c>
      <c r="N6304">
        <v>0</v>
      </c>
      <c r="O6304">
        <v>2</v>
      </c>
      <c r="P6304">
        <v>-7</v>
      </c>
      <c r="Q6304" s="28">
        <v>41540.428472222222</v>
      </c>
      <c r="R6304" s="28">
        <v>41544.368750000001</v>
      </c>
      <c r="S6304" t="s">
        <v>21013</v>
      </c>
      <c r="U6304" s="27">
        <v>41540</v>
      </c>
      <c r="V6304">
        <v>7</v>
      </c>
      <c r="W6304" t="s">
        <v>36</v>
      </c>
      <c r="X6304" t="s">
        <v>274</v>
      </c>
      <c r="Y6304">
        <v>0</v>
      </c>
      <c r="AB6304" t="s">
        <v>237</v>
      </c>
      <c r="AH6304">
        <v>0</v>
      </c>
      <c r="AN6304" t="s">
        <v>238</v>
      </c>
      <c r="AO6304">
        <v>1</v>
      </c>
      <c r="AP6304" t="s">
        <v>239</v>
      </c>
      <c r="AQ6304" s="27">
        <v>41547</v>
      </c>
      <c r="AR6304" t="s">
        <v>240</v>
      </c>
      <c r="AS6304">
        <v>2</v>
      </c>
      <c r="AT6304" t="s">
        <v>239</v>
      </c>
      <c r="AU6304" s="27">
        <v>41547</v>
      </c>
    </row>
    <row r="6305" spans="1:47" x14ac:dyDescent="0.2">
      <c r="A6305">
        <v>6304</v>
      </c>
      <c r="B6305" t="s">
        <v>21014</v>
      </c>
      <c r="C6305" t="s">
        <v>3280</v>
      </c>
      <c r="D6305" t="s">
        <v>5076</v>
      </c>
      <c r="E6305" s="27">
        <v>41822</v>
      </c>
      <c r="F6305" t="s">
        <v>233</v>
      </c>
      <c r="G6305" s="27">
        <v>32505</v>
      </c>
      <c r="H6305">
        <v>27</v>
      </c>
      <c r="I6305" t="s">
        <v>244</v>
      </c>
      <c r="J6305" t="s">
        <v>250</v>
      </c>
      <c r="K6305">
        <v>0</v>
      </c>
      <c r="L6305">
        <v>9</v>
      </c>
      <c r="M6305">
        <v>0</v>
      </c>
      <c r="N6305">
        <v>0</v>
      </c>
      <c r="O6305">
        <v>9</v>
      </c>
      <c r="P6305">
        <v>0</v>
      </c>
      <c r="Q6305" s="28">
        <v>41822.19027777778</v>
      </c>
      <c r="R6305" s="28">
        <v>41822.345138888886</v>
      </c>
      <c r="S6305" t="s">
        <v>21015</v>
      </c>
      <c r="T6305" s="27">
        <v>41822</v>
      </c>
      <c r="V6305">
        <v>0</v>
      </c>
      <c r="W6305" t="s">
        <v>32</v>
      </c>
      <c r="X6305" t="s">
        <v>402</v>
      </c>
      <c r="Y6305">
        <v>1</v>
      </c>
      <c r="AA6305" t="s">
        <v>21016</v>
      </c>
      <c r="AB6305" t="s">
        <v>36</v>
      </c>
      <c r="AD6305" s="27">
        <v>42337</v>
      </c>
      <c r="AE6305" t="s">
        <v>324</v>
      </c>
      <c r="AH6305">
        <v>0</v>
      </c>
      <c r="AN6305" t="s">
        <v>238</v>
      </c>
      <c r="AO6305">
        <v>8</v>
      </c>
      <c r="AP6305" t="s">
        <v>269</v>
      </c>
      <c r="AQ6305" s="27">
        <v>41822</v>
      </c>
      <c r="AR6305" t="s">
        <v>240</v>
      </c>
      <c r="AS6305">
        <v>9</v>
      </c>
      <c r="AT6305" t="s">
        <v>269</v>
      </c>
      <c r="AU6305" s="27">
        <v>41822</v>
      </c>
    </row>
    <row r="6306" spans="1:47" x14ac:dyDescent="0.2">
      <c r="A6306">
        <v>6305</v>
      </c>
      <c r="B6306" t="s">
        <v>21017</v>
      </c>
      <c r="C6306" t="s">
        <v>21018</v>
      </c>
      <c r="D6306" t="s">
        <v>21019</v>
      </c>
      <c r="E6306" s="27">
        <v>41654</v>
      </c>
      <c r="F6306" t="s">
        <v>294</v>
      </c>
      <c r="G6306" s="27">
        <v>34578</v>
      </c>
      <c r="H6306">
        <v>21</v>
      </c>
      <c r="I6306" t="s">
        <v>259</v>
      </c>
      <c r="J6306" t="s">
        <v>250</v>
      </c>
      <c r="K6306">
        <v>0</v>
      </c>
      <c r="L6306">
        <v>3</v>
      </c>
      <c r="M6306">
        <v>0</v>
      </c>
      <c r="N6306">
        <v>0</v>
      </c>
      <c r="O6306">
        <v>2</v>
      </c>
      <c r="P6306">
        <v>-72</v>
      </c>
      <c r="Q6306" s="28">
        <v>41582.102083333331</v>
      </c>
      <c r="R6306" s="28">
        <v>41583.092361111114</v>
      </c>
      <c r="S6306" t="s">
        <v>21020</v>
      </c>
      <c r="T6306" s="27">
        <v>41642</v>
      </c>
      <c r="V6306">
        <v>12</v>
      </c>
      <c r="W6306" t="s">
        <v>36</v>
      </c>
      <c r="X6306" t="s">
        <v>404</v>
      </c>
      <c r="Y6306">
        <v>0</v>
      </c>
      <c r="AB6306" t="s">
        <v>237</v>
      </c>
      <c r="AH6306">
        <v>0</v>
      </c>
      <c r="AN6306" t="s">
        <v>238</v>
      </c>
      <c r="AO6306">
        <v>5</v>
      </c>
      <c r="AP6306" t="s">
        <v>246</v>
      </c>
      <c r="AQ6306" s="27">
        <v>41654</v>
      </c>
      <c r="AR6306" t="s">
        <v>240</v>
      </c>
      <c r="AS6306">
        <v>3</v>
      </c>
      <c r="AT6306" t="s">
        <v>239</v>
      </c>
      <c r="AU6306" s="27">
        <v>41654</v>
      </c>
    </row>
    <row r="6307" spans="1:47" x14ac:dyDescent="0.2">
      <c r="A6307">
        <v>6306</v>
      </c>
      <c r="B6307" t="s">
        <v>21021</v>
      </c>
      <c r="C6307" t="s">
        <v>10350</v>
      </c>
      <c r="D6307" t="s">
        <v>21022</v>
      </c>
      <c r="E6307" s="27">
        <v>41916</v>
      </c>
      <c r="F6307" t="s">
        <v>294</v>
      </c>
      <c r="G6307" s="27">
        <v>19785</v>
      </c>
      <c r="H6307">
        <v>62</v>
      </c>
      <c r="I6307" t="s">
        <v>234</v>
      </c>
      <c r="J6307" t="s">
        <v>245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 s="28">
        <v>41916.130555555559</v>
      </c>
      <c r="R6307" s="28">
        <v>41917.213888888888</v>
      </c>
      <c r="S6307" t="s">
        <v>21023</v>
      </c>
      <c r="T6307" s="27">
        <v>41915</v>
      </c>
      <c r="V6307">
        <v>1</v>
      </c>
      <c r="W6307" t="s">
        <v>36</v>
      </c>
      <c r="X6307" t="s">
        <v>279</v>
      </c>
      <c r="Y6307">
        <v>0</v>
      </c>
      <c r="AB6307" t="s">
        <v>237</v>
      </c>
      <c r="AH6307">
        <v>0</v>
      </c>
      <c r="AN6307" t="s">
        <v>238</v>
      </c>
      <c r="AO6307">
        <v>1</v>
      </c>
      <c r="AP6307" t="s">
        <v>239</v>
      </c>
      <c r="AQ6307" s="27">
        <v>41916</v>
      </c>
      <c r="AR6307" t="s">
        <v>240</v>
      </c>
      <c r="AS6307">
        <v>1</v>
      </c>
      <c r="AT6307" t="s">
        <v>239</v>
      </c>
      <c r="AU6307" s="27">
        <v>41916</v>
      </c>
    </row>
    <row r="6308" spans="1:47" x14ac:dyDescent="0.2">
      <c r="A6308">
        <v>6307</v>
      </c>
      <c r="B6308" t="s">
        <v>21024</v>
      </c>
      <c r="C6308" t="s">
        <v>21025</v>
      </c>
      <c r="D6308" t="s">
        <v>21026</v>
      </c>
      <c r="E6308" s="27">
        <v>41911</v>
      </c>
      <c r="F6308" t="s">
        <v>233</v>
      </c>
      <c r="G6308" s="27">
        <v>28368</v>
      </c>
      <c r="H6308">
        <v>38</v>
      </c>
      <c r="I6308" t="s">
        <v>244</v>
      </c>
      <c r="J6308" t="s">
        <v>353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-1</v>
      </c>
      <c r="Q6308" s="28">
        <v>41910.058333333334</v>
      </c>
      <c r="R6308" s="28">
        <v>41911.066666666666</v>
      </c>
      <c r="S6308" t="s">
        <v>21027</v>
      </c>
      <c r="T6308" s="27">
        <v>41910</v>
      </c>
      <c r="V6308">
        <v>1</v>
      </c>
      <c r="W6308" t="s">
        <v>36</v>
      </c>
      <c r="X6308" t="s">
        <v>279</v>
      </c>
      <c r="Y6308">
        <v>0</v>
      </c>
      <c r="AB6308" t="s">
        <v>237</v>
      </c>
      <c r="AH6308">
        <v>0</v>
      </c>
      <c r="AN6308" t="s">
        <v>238</v>
      </c>
      <c r="AO6308">
        <v>1</v>
      </c>
      <c r="AP6308" t="s">
        <v>239</v>
      </c>
      <c r="AQ6308" s="27">
        <v>41911</v>
      </c>
      <c r="AR6308" t="s">
        <v>240</v>
      </c>
      <c r="AS6308">
        <v>1</v>
      </c>
      <c r="AT6308" t="s">
        <v>239</v>
      </c>
      <c r="AU6308" s="27">
        <v>41911</v>
      </c>
    </row>
    <row r="6309" spans="1:47" x14ac:dyDescent="0.2">
      <c r="A6309">
        <v>6308</v>
      </c>
      <c r="B6309" t="s">
        <v>21028</v>
      </c>
      <c r="C6309" t="s">
        <v>1478</v>
      </c>
      <c r="D6309" t="s">
        <v>21029</v>
      </c>
      <c r="E6309" s="27">
        <v>41806</v>
      </c>
      <c r="F6309" t="s">
        <v>233</v>
      </c>
      <c r="G6309" s="27">
        <v>32096</v>
      </c>
      <c r="H6309">
        <v>28</v>
      </c>
      <c r="I6309" t="s">
        <v>244</v>
      </c>
      <c r="J6309" t="s">
        <v>353</v>
      </c>
      <c r="K6309">
        <v>0</v>
      </c>
      <c r="L6309">
        <v>4</v>
      </c>
      <c r="M6309">
        <v>0</v>
      </c>
      <c r="N6309">
        <v>0</v>
      </c>
      <c r="O6309">
        <v>1</v>
      </c>
      <c r="S6309" t="s">
        <v>21030</v>
      </c>
      <c r="T6309" s="27">
        <v>40529</v>
      </c>
      <c r="V6309">
        <v>1277</v>
      </c>
      <c r="W6309" t="s">
        <v>36</v>
      </c>
      <c r="X6309" t="s">
        <v>324</v>
      </c>
      <c r="Y6309">
        <v>0</v>
      </c>
      <c r="AB6309" t="s">
        <v>237</v>
      </c>
      <c r="AH6309">
        <v>0</v>
      </c>
      <c r="AN6309" t="s">
        <v>238</v>
      </c>
      <c r="AO6309">
        <v>3</v>
      </c>
      <c r="AP6309" t="s">
        <v>239</v>
      </c>
      <c r="AQ6309" s="27">
        <v>41806</v>
      </c>
      <c r="AR6309" t="s">
        <v>240</v>
      </c>
      <c r="AS6309">
        <v>4</v>
      </c>
      <c r="AT6309" t="s">
        <v>239</v>
      </c>
      <c r="AU6309" s="27">
        <v>41806</v>
      </c>
    </row>
    <row r="6310" spans="1:47" x14ac:dyDescent="0.2">
      <c r="A6310">
        <v>6309</v>
      </c>
      <c r="B6310" t="s">
        <v>21031</v>
      </c>
      <c r="C6310" t="s">
        <v>9290</v>
      </c>
      <c r="D6310" t="s">
        <v>21032</v>
      </c>
      <c r="E6310" s="27">
        <v>41649</v>
      </c>
      <c r="F6310" t="s">
        <v>233</v>
      </c>
      <c r="G6310" s="27">
        <v>19908</v>
      </c>
      <c r="H6310">
        <v>61</v>
      </c>
      <c r="I6310" t="s">
        <v>234</v>
      </c>
      <c r="J6310" t="s">
        <v>250</v>
      </c>
      <c r="K6310">
        <v>0</v>
      </c>
      <c r="L6310">
        <v>7</v>
      </c>
      <c r="M6310">
        <v>0</v>
      </c>
      <c r="N6310">
        <v>0</v>
      </c>
      <c r="O6310">
        <v>13</v>
      </c>
      <c r="P6310">
        <v>-1</v>
      </c>
      <c r="Q6310" s="28">
        <v>41648.486111111109</v>
      </c>
      <c r="R6310" s="28">
        <v>41649.327777777777</v>
      </c>
      <c r="S6310" t="s">
        <v>21033</v>
      </c>
      <c r="T6310" s="27">
        <v>41648</v>
      </c>
      <c r="V6310">
        <v>1</v>
      </c>
      <c r="W6310" t="s">
        <v>32</v>
      </c>
      <c r="X6310" t="s">
        <v>261</v>
      </c>
      <c r="Y6310">
        <v>0</v>
      </c>
      <c r="AB6310" t="s">
        <v>237</v>
      </c>
      <c r="AH6310">
        <v>0</v>
      </c>
      <c r="AN6310" t="s">
        <v>238</v>
      </c>
      <c r="AO6310">
        <v>3</v>
      </c>
      <c r="AP6310" t="s">
        <v>239</v>
      </c>
      <c r="AQ6310" s="27">
        <v>41649</v>
      </c>
      <c r="AR6310" t="s">
        <v>240</v>
      </c>
      <c r="AS6310">
        <v>7</v>
      </c>
      <c r="AT6310" t="s">
        <v>246</v>
      </c>
      <c r="AU6310" s="27">
        <v>41649</v>
      </c>
    </row>
    <row r="6311" spans="1:47" x14ac:dyDescent="0.2">
      <c r="A6311">
        <v>6310</v>
      </c>
      <c r="B6311" t="s">
        <v>21034</v>
      </c>
      <c r="C6311" t="s">
        <v>21035</v>
      </c>
      <c r="D6311" t="s">
        <v>10417</v>
      </c>
      <c r="E6311" s="27">
        <v>41920</v>
      </c>
      <c r="F6311" t="s">
        <v>294</v>
      </c>
      <c r="G6311" s="27">
        <v>34663</v>
      </c>
      <c r="H6311">
        <v>21</v>
      </c>
      <c r="I6311" t="s">
        <v>259</v>
      </c>
      <c r="J6311" t="s">
        <v>250</v>
      </c>
      <c r="K6311">
        <v>0</v>
      </c>
      <c r="L6311">
        <v>5</v>
      </c>
      <c r="M6311">
        <v>0</v>
      </c>
      <c r="N6311">
        <v>0</v>
      </c>
      <c r="O6311">
        <v>0</v>
      </c>
      <c r="P6311">
        <v>-1</v>
      </c>
      <c r="Q6311" s="28">
        <v>41919.300000000003</v>
      </c>
      <c r="R6311" s="28">
        <v>41920.388194444444</v>
      </c>
      <c r="S6311" t="s">
        <v>21036</v>
      </c>
      <c r="T6311" s="27">
        <v>41919</v>
      </c>
      <c r="V6311">
        <v>1</v>
      </c>
      <c r="W6311" t="s">
        <v>32</v>
      </c>
      <c r="X6311" t="s">
        <v>359</v>
      </c>
      <c r="Y6311">
        <v>0</v>
      </c>
      <c r="AB6311" t="s">
        <v>237</v>
      </c>
      <c r="AH6311">
        <v>0</v>
      </c>
      <c r="AN6311" t="s">
        <v>238</v>
      </c>
      <c r="AO6311">
        <v>5</v>
      </c>
      <c r="AP6311" t="s">
        <v>246</v>
      </c>
      <c r="AQ6311" s="27">
        <v>41920</v>
      </c>
      <c r="AR6311" t="s">
        <v>240</v>
      </c>
      <c r="AS6311">
        <v>5</v>
      </c>
      <c r="AT6311" t="s">
        <v>246</v>
      </c>
      <c r="AU6311" s="27">
        <v>41920</v>
      </c>
    </row>
    <row r="6312" spans="1:47" x14ac:dyDescent="0.2">
      <c r="A6312">
        <v>6311</v>
      </c>
      <c r="B6312" t="s">
        <v>21037</v>
      </c>
      <c r="C6312" t="s">
        <v>21038</v>
      </c>
      <c r="D6312" t="s">
        <v>21039</v>
      </c>
      <c r="E6312" s="27">
        <v>41393</v>
      </c>
      <c r="F6312" t="s">
        <v>233</v>
      </c>
      <c r="G6312" s="27">
        <v>22692</v>
      </c>
      <c r="H6312">
        <v>54</v>
      </c>
      <c r="I6312" t="s">
        <v>234</v>
      </c>
      <c r="J6312" t="s">
        <v>245</v>
      </c>
      <c r="K6312">
        <v>0</v>
      </c>
      <c r="L6312">
        <v>4</v>
      </c>
      <c r="M6312">
        <v>0</v>
      </c>
      <c r="N6312">
        <v>0</v>
      </c>
      <c r="O6312">
        <v>13</v>
      </c>
      <c r="P6312">
        <v>-33</v>
      </c>
      <c r="Q6312" s="28">
        <v>41360.250694444447</v>
      </c>
      <c r="R6312" s="28">
        <v>41361.340277777781</v>
      </c>
      <c r="S6312" t="s">
        <v>21040</v>
      </c>
      <c r="U6312" s="27">
        <v>41360</v>
      </c>
      <c r="V6312">
        <v>33</v>
      </c>
      <c r="W6312" t="s">
        <v>32</v>
      </c>
      <c r="X6312" t="s">
        <v>274</v>
      </c>
      <c r="Y6312">
        <v>0</v>
      </c>
      <c r="AB6312" t="s">
        <v>237</v>
      </c>
      <c r="AH6312">
        <v>0</v>
      </c>
      <c r="AN6312" t="s">
        <v>238</v>
      </c>
      <c r="AO6312">
        <v>5</v>
      </c>
      <c r="AP6312" t="s">
        <v>246</v>
      </c>
      <c r="AQ6312" s="27">
        <v>41393</v>
      </c>
      <c r="AR6312" t="s">
        <v>240</v>
      </c>
      <c r="AS6312">
        <v>4</v>
      </c>
      <c r="AT6312" t="s">
        <v>239</v>
      </c>
      <c r="AU6312" s="27">
        <v>41393</v>
      </c>
    </row>
    <row r="6313" spans="1:47" x14ac:dyDescent="0.2">
      <c r="A6313">
        <v>6312</v>
      </c>
      <c r="B6313" t="s">
        <v>21041</v>
      </c>
      <c r="C6313" t="s">
        <v>793</v>
      </c>
      <c r="D6313" t="s">
        <v>6137</v>
      </c>
      <c r="E6313" s="27">
        <v>41857</v>
      </c>
      <c r="F6313" t="s">
        <v>233</v>
      </c>
      <c r="G6313" s="27">
        <v>28303</v>
      </c>
      <c r="H6313">
        <v>38</v>
      </c>
      <c r="I6313" t="s">
        <v>244</v>
      </c>
      <c r="J6313" t="s">
        <v>250</v>
      </c>
      <c r="K6313">
        <v>0</v>
      </c>
      <c r="L6313">
        <v>5</v>
      </c>
      <c r="M6313">
        <v>0</v>
      </c>
      <c r="N6313">
        <v>0</v>
      </c>
      <c r="O6313">
        <v>9</v>
      </c>
      <c r="P6313">
        <v>-1</v>
      </c>
      <c r="Q6313" s="28">
        <v>41856.291666666664</v>
      </c>
      <c r="R6313" s="28">
        <v>41858.213194444441</v>
      </c>
      <c r="S6313" t="s">
        <v>21042</v>
      </c>
      <c r="T6313" s="27">
        <v>41856</v>
      </c>
      <c r="V6313">
        <v>1</v>
      </c>
      <c r="W6313" t="s">
        <v>32</v>
      </c>
      <c r="X6313" t="s">
        <v>359</v>
      </c>
      <c r="Y6313">
        <v>1</v>
      </c>
      <c r="AA6313" t="s">
        <v>21043</v>
      </c>
      <c r="AB6313" t="s">
        <v>36</v>
      </c>
      <c r="AC6313">
        <v>0</v>
      </c>
      <c r="AD6313" s="27">
        <v>41892</v>
      </c>
      <c r="AE6313" t="s">
        <v>626</v>
      </c>
      <c r="AF6313" s="27">
        <v>41892</v>
      </c>
      <c r="AG6313" s="27">
        <v>41893</v>
      </c>
      <c r="AH6313">
        <v>1</v>
      </c>
      <c r="AJ6313" t="s">
        <v>21043</v>
      </c>
      <c r="AK6313" t="s">
        <v>462</v>
      </c>
      <c r="AL6313" s="27">
        <v>41892</v>
      </c>
      <c r="AM6313" t="s">
        <v>279</v>
      </c>
      <c r="AN6313" t="s">
        <v>238</v>
      </c>
      <c r="AO6313">
        <v>4</v>
      </c>
      <c r="AP6313" t="s">
        <v>239</v>
      </c>
      <c r="AQ6313" s="27">
        <v>41857</v>
      </c>
      <c r="AR6313" t="s">
        <v>240</v>
      </c>
      <c r="AS6313">
        <v>5</v>
      </c>
      <c r="AT6313" t="s">
        <v>246</v>
      </c>
      <c r="AU6313" s="27">
        <v>41857</v>
      </c>
    </row>
    <row r="6314" spans="1:47" x14ac:dyDescent="0.2">
      <c r="A6314">
        <v>6313</v>
      </c>
      <c r="B6314" t="s">
        <v>21044</v>
      </c>
      <c r="C6314" t="s">
        <v>4287</v>
      </c>
      <c r="D6314" t="s">
        <v>21045</v>
      </c>
      <c r="E6314" s="27">
        <v>41300</v>
      </c>
      <c r="F6314" t="s">
        <v>233</v>
      </c>
      <c r="G6314" s="27">
        <v>31688</v>
      </c>
      <c r="H6314">
        <v>29</v>
      </c>
      <c r="I6314" t="s">
        <v>244</v>
      </c>
      <c r="J6314" t="s">
        <v>353</v>
      </c>
      <c r="K6314">
        <v>0</v>
      </c>
      <c r="L6314">
        <v>5</v>
      </c>
      <c r="M6314">
        <v>0</v>
      </c>
      <c r="N6314">
        <v>0</v>
      </c>
      <c r="O6314">
        <v>6</v>
      </c>
      <c r="P6314">
        <v>-1</v>
      </c>
      <c r="Q6314" s="28">
        <v>41299.443749999999</v>
      </c>
      <c r="R6314" s="28">
        <v>41529.305555555555</v>
      </c>
      <c r="S6314" t="s">
        <v>21046</v>
      </c>
      <c r="T6314" s="27">
        <v>41299</v>
      </c>
      <c r="V6314">
        <v>1</v>
      </c>
      <c r="W6314" t="s">
        <v>32</v>
      </c>
      <c r="X6314" t="s">
        <v>13365</v>
      </c>
      <c r="Y6314">
        <v>0</v>
      </c>
      <c r="AB6314" t="s">
        <v>237</v>
      </c>
      <c r="AH6314">
        <v>0</v>
      </c>
      <c r="AN6314" t="s">
        <v>238</v>
      </c>
      <c r="AO6314">
        <v>6</v>
      </c>
      <c r="AP6314" t="s">
        <v>246</v>
      </c>
      <c r="AQ6314" s="27">
        <v>41300</v>
      </c>
      <c r="AR6314" t="s">
        <v>240</v>
      </c>
      <c r="AS6314">
        <v>5</v>
      </c>
      <c r="AT6314" t="s">
        <v>246</v>
      </c>
      <c r="AU6314" s="27">
        <v>41300</v>
      </c>
    </row>
    <row r="6315" spans="1:47" x14ac:dyDescent="0.2">
      <c r="A6315">
        <v>6314</v>
      </c>
      <c r="B6315" t="s">
        <v>21047</v>
      </c>
      <c r="C6315" t="s">
        <v>1832</v>
      </c>
      <c r="D6315" t="s">
        <v>21048</v>
      </c>
      <c r="E6315" s="27">
        <v>41531</v>
      </c>
      <c r="F6315" t="s">
        <v>233</v>
      </c>
      <c r="G6315" s="27">
        <v>34839</v>
      </c>
      <c r="H6315">
        <v>20</v>
      </c>
      <c r="I6315" t="s">
        <v>259</v>
      </c>
      <c r="J6315" t="s">
        <v>245</v>
      </c>
      <c r="K6315">
        <v>0</v>
      </c>
      <c r="L6315">
        <v>6</v>
      </c>
      <c r="M6315">
        <v>0</v>
      </c>
      <c r="N6315">
        <v>1</v>
      </c>
      <c r="O6315">
        <v>0</v>
      </c>
      <c r="P6315">
        <v>-1</v>
      </c>
      <c r="Q6315" s="28">
        <v>41530.209722222222</v>
      </c>
      <c r="R6315" s="28">
        <v>41531.297222222223</v>
      </c>
      <c r="S6315" t="s">
        <v>21049</v>
      </c>
      <c r="T6315" s="27">
        <v>41530</v>
      </c>
      <c r="V6315">
        <v>1</v>
      </c>
      <c r="W6315" t="s">
        <v>32</v>
      </c>
      <c r="X6315" t="s">
        <v>631</v>
      </c>
      <c r="Y6315">
        <v>1</v>
      </c>
      <c r="AA6315" t="s">
        <v>21050</v>
      </c>
      <c r="AB6315" t="s">
        <v>36</v>
      </c>
      <c r="AC6315">
        <v>0</v>
      </c>
      <c r="AD6315" s="27">
        <v>41700</v>
      </c>
      <c r="AE6315" t="s">
        <v>3573</v>
      </c>
      <c r="AF6315" s="27">
        <v>41700</v>
      </c>
      <c r="AG6315" s="27">
        <v>41700</v>
      </c>
      <c r="AH6315">
        <v>0</v>
      </c>
      <c r="AN6315" t="s">
        <v>238</v>
      </c>
      <c r="AO6315">
        <v>9</v>
      </c>
      <c r="AP6315" t="s">
        <v>269</v>
      </c>
      <c r="AQ6315" s="27">
        <v>41531</v>
      </c>
      <c r="AR6315" t="s">
        <v>240</v>
      </c>
      <c r="AS6315">
        <v>6</v>
      </c>
      <c r="AT6315" t="s">
        <v>246</v>
      </c>
      <c r="AU6315" s="27">
        <v>41531</v>
      </c>
    </row>
    <row r="6316" spans="1:47" x14ac:dyDescent="0.2">
      <c r="A6316">
        <v>6315</v>
      </c>
      <c r="B6316" t="s">
        <v>21051</v>
      </c>
      <c r="C6316" t="s">
        <v>4570</v>
      </c>
      <c r="D6316" t="s">
        <v>3447</v>
      </c>
      <c r="E6316" s="27">
        <v>41595</v>
      </c>
      <c r="F6316" t="s">
        <v>233</v>
      </c>
      <c r="G6316" s="27">
        <v>31252</v>
      </c>
      <c r="H6316">
        <v>30</v>
      </c>
      <c r="I6316" t="s">
        <v>244</v>
      </c>
      <c r="J6316" t="s">
        <v>250</v>
      </c>
      <c r="K6316">
        <v>0</v>
      </c>
      <c r="L6316">
        <v>3</v>
      </c>
      <c r="M6316">
        <v>0</v>
      </c>
      <c r="N6316">
        <v>0</v>
      </c>
      <c r="O6316">
        <v>9</v>
      </c>
      <c r="P6316">
        <v>-1</v>
      </c>
      <c r="Q6316" s="28">
        <v>41594.13958333333</v>
      </c>
      <c r="R6316" s="28">
        <v>41595.352083333331</v>
      </c>
      <c r="S6316" t="s">
        <v>21052</v>
      </c>
      <c r="T6316" s="27">
        <v>41594</v>
      </c>
      <c r="V6316">
        <v>1</v>
      </c>
      <c r="W6316" t="s">
        <v>32</v>
      </c>
      <c r="X6316" t="s">
        <v>364</v>
      </c>
      <c r="Y6316">
        <v>1</v>
      </c>
      <c r="AA6316" t="s">
        <v>21053</v>
      </c>
      <c r="AB6316" t="s">
        <v>32</v>
      </c>
      <c r="AC6316">
        <v>0</v>
      </c>
      <c r="AD6316" s="27">
        <v>42238</v>
      </c>
      <c r="AE6316" t="s">
        <v>364</v>
      </c>
      <c r="AF6316" s="27">
        <v>42238</v>
      </c>
      <c r="AG6316" s="27">
        <v>42238</v>
      </c>
      <c r="AH6316">
        <v>0</v>
      </c>
      <c r="AN6316" t="s">
        <v>238</v>
      </c>
      <c r="AO6316">
        <v>2</v>
      </c>
      <c r="AP6316" t="s">
        <v>239</v>
      </c>
      <c r="AQ6316" s="27">
        <v>41595</v>
      </c>
      <c r="AR6316" t="s">
        <v>240</v>
      </c>
      <c r="AS6316">
        <v>3</v>
      </c>
      <c r="AT6316" t="s">
        <v>239</v>
      </c>
      <c r="AU6316" s="27">
        <v>41595</v>
      </c>
    </row>
    <row r="6317" spans="1:47" x14ac:dyDescent="0.2">
      <c r="A6317">
        <v>6316</v>
      </c>
      <c r="B6317" t="s">
        <v>21054</v>
      </c>
      <c r="C6317" t="s">
        <v>990</v>
      </c>
      <c r="D6317" t="s">
        <v>21055</v>
      </c>
      <c r="E6317" s="27">
        <v>41901</v>
      </c>
      <c r="F6317" t="s">
        <v>233</v>
      </c>
      <c r="G6317" s="27">
        <v>27433</v>
      </c>
      <c r="H6317">
        <v>41</v>
      </c>
      <c r="I6317" t="s">
        <v>244</v>
      </c>
      <c r="J6317" t="s">
        <v>245</v>
      </c>
      <c r="K6317">
        <v>0</v>
      </c>
      <c r="L6317">
        <v>6</v>
      </c>
      <c r="M6317">
        <v>0</v>
      </c>
      <c r="N6317">
        <v>0</v>
      </c>
      <c r="O6317">
        <v>0</v>
      </c>
      <c r="P6317">
        <v>-1</v>
      </c>
      <c r="Q6317" s="28">
        <v>41900.181250000001</v>
      </c>
      <c r="R6317" s="28">
        <v>41902.304166666669</v>
      </c>
      <c r="S6317" t="s">
        <v>21056</v>
      </c>
      <c r="T6317" s="27">
        <v>41900</v>
      </c>
      <c r="V6317">
        <v>1</v>
      </c>
      <c r="W6317" t="s">
        <v>32</v>
      </c>
      <c r="X6317" t="s">
        <v>261</v>
      </c>
      <c r="Y6317">
        <v>0</v>
      </c>
      <c r="AB6317" t="s">
        <v>237</v>
      </c>
      <c r="AH6317">
        <v>0</v>
      </c>
      <c r="AN6317" t="s">
        <v>238</v>
      </c>
      <c r="AO6317">
        <v>2</v>
      </c>
      <c r="AP6317" t="s">
        <v>239</v>
      </c>
      <c r="AQ6317" s="27">
        <v>41901</v>
      </c>
      <c r="AR6317" t="s">
        <v>240</v>
      </c>
      <c r="AS6317">
        <v>6</v>
      </c>
      <c r="AT6317" t="s">
        <v>246</v>
      </c>
      <c r="AU6317" s="27">
        <v>41901</v>
      </c>
    </row>
    <row r="6318" spans="1:47" x14ac:dyDescent="0.2">
      <c r="A6318">
        <v>6317</v>
      </c>
      <c r="B6318" t="s">
        <v>21057</v>
      </c>
      <c r="C6318" t="s">
        <v>918</v>
      </c>
      <c r="D6318" t="s">
        <v>4733</v>
      </c>
      <c r="E6318" s="27">
        <v>41370</v>
      </c>
      <c r="F6318" t="s">
        <v>233</v>
      </c>
      <c r="G6318" s="27">
        <v>29303</v>
      </c>
      <c r="H6318">
        <v>36</v>
      </c>
      <c r="I6318" t="s">
        <v>244</v>
      </c>
      <c r="J6318" t="s">
        <v>245</v>
      </c>
      <c r="K6318">
        <v>0</v>
      </c>
      <c r="L6318">
        <v>6</v>
      </c>
      <c r="M6318">
        <v>0</v>
      </c>
      <c r="N6318">
        <v>0</v>
      </c>
      <c r="O6318">
        <v>9</v>
      </c>
      <c r="P6318">
        <v>0</v>
      </c>
      <c r="Q6318" s="28">
        <v>41370.052083333336</v>
      </c>
      <c r="R6318" s="28">
        <v>41389.260416666664</v>
      </c>
      <c r="S6318" t="s">
        <v>21058</v>
      </c>
      <c r="U6318" s="27">
        <v>41370</v>
      </c>
      <c r="V6318">
        <v>0</v>
      </c>
      <c r="W6318" t="s">
        <v>32</v>
      </c>
      <c r="X6318" t="s">
        <v>274</v>
      </c>
      <c r="Y6318">
        <v>1</v>
      </c>
      <c r="AA6318" t="s">
        <v>21059</v>
      </c>
      <c r="AB6318" t="s">
        <v>36</v>
      </c>
      <c r="AC6318">
        <v>1</v>
      </c>
      <c r="AD6318" s="27">
        <v>41726</v>
      </c>
      <c r="AE6318" t="s">
        <v>279</v>
      </c>
      <c r="AF6318" s="27">
        <v>41727</v>
      </c>
      <c r="AG6318" s="27">
        <v>41739</v>
      </c>
      <c r="AH6318">
        <v>1</v>
      </c>
      <c r="AJ6318" t="s">
        <v>21059</v>
      </c>
      <c r="AK6318" t="s">
        <v>462</v>
      </c>
      <c r="AL6318" s="27">
        <v>41726</v>
      </c>
      <c r="AM6318" t="s">
        <v>279</v>
      </c>
      <c r="AN6318" t="s">
        <v>238</v>
      </c>
      <c r="AO6318">
        <v>4</v>
      </c>
      <c r="AP6318" t="s">
        <v>239</v>
      </c>
      <c r="AQ6318" s="27">
        <v>41370</v>
      </c>
      <c r="AR6318" t="s">
        <v>240</v>
      </c>
      <c r="AS6318">
        <v>6</v>
      </c>
      <c r="AT6318" t="s">
        <v>246</v>
      </c>
      <c r="AU6318" s="27">
        <v>41370</v>
      </c>
    </row>
    <row r="6319" spans="1:47" x14ac:dyDescent="0.2">
      <c r="A6319">
        <v>6318</v>
      </c>
      <c r="B6319" t="s">
        <v>21060</v>
      </c>
      <c r="C6319" t="s">
        <v>21061</v>
      </c>
      <c r="D6319" t="s">
        <v>21062</v>
      </c>
      <c r="E6319" s="27">
        <v>41643</v>
      </c>
      <c r="F6319" t="s">
        <v>294</v>
      </c>
      <c r="G6319" s="27">
        <v>20579</v>
      </c>
      <c r="H6319">
        <v>59</v>
      </c>
      <c r="I6319" t="s">
        <v>234</v>
      </c>
      <c r="J6319" t="s">
        <v>22</v>
      </c>
      <c r="K6319">
        <v>0</v>
      </c>
      <c r="L6319">
        <v>1</v>
      </c>
      <c r="M6319">
        <v>0</v>
      </c>
      <c r="N6319">
        <v>0</v>
      </c>
      <c r="O6319">
        <v>0</v>
      </c>
      <c r="W6319" t="s">
        <v>237</v>
      </c>
      <c r="Y6319">
        <v>-1</v>
      </c>
      <c r="AB6319" t="s">
        <v>237</v>
      </c>
      <c r="AH6319">
        <v>0</v>
      </c>
      <c r="AN6319" t="s">
        <v>238</v>
      </c>
      <c r="AO6319">
        <v>1</v>
      </c>
      <c r="AP6319" t="s">
        <v>239</v>
      </c>
      <c r="AQ6319" s="27">
        <v>41643</v>
      </c>
      <c r="AR6319" t="s">
        <v>240</v>
      </c>
      <c r="AS6319">
        <v>1</v>
      </c>
      <c r="AT6319" t="s">
        <v>239</v>
      </c>
      <c r="AU6319" s="27">
        <v>41643</v>
      </c>
    </row>
    <row r="6320" spans="1:47" x14ac:dyDescent="0.2">
      <c r="A6320">
        <v>6319</v>
      </c>
      <c r="B6320" t="s">
        <v>21063</v>
      </c>
      <c r="C6320" t="s">
        <v>21064</v>
      </c>
      <c r="D6320" t="s">
        <v>21065</v>
      </c>
      <c r="E6320" s="27">
        <v>41667</v>
      </c>
      <c r="F6320" t="s">
        <v>233</v>
      </c>
      <c r="G6320" s="27">
        <v>33806</v>
      </c>
      <c r="H6320">
        <v>23</v>
      </c>
      <c r="I6320" t="s">
        <v>259</v>
      </c>
      <c r="J6320" t="s">
        <v>250</v>
      </c>
      <c r="K6320">
        <v>0</v>
      </c>
      <c r="L6320">
        <v>9</v>
      </c>
      <c r="M6320">
        <v>0</v>
      </c>
      <c r="N6320">
        <v>0</v>
      </c>
      <c r="O6320">
        <v>2</v>
      </c>
      <c r="P6320">
        <v>-1</v>
      </c>
      <c r="Q6320" s="28">
        <v>41666.388888888891</v>
      </c>
      <c r="R6320" s="28">
        <v>41674.04791666667</v>
      </c>
      <c r="S6320" t="s">
        <v>21066</v>
      </c>
      <c r="T6320" s="27">
        <v>41666</v>
      </c>
      <c r="V6320">
        <v>1</v>
      </c>
      <c r="W6320" t="s">
        <v>36</v>
      </c>
      <c r="X6320" t="s">
        <v>548</v>
      </c>
      <c r="Y6320">
        <v>1</v>
      </c>
      <c r="AA6320" t="s">
        <v>21067</v>
      </c>
      <c r="AB6320" t="s">
        <v>36</v>
      </c>
      <c r="AD6320" s="27">
        <v>42366</v>
      </c>
      <c r="AE6320" t="s">
        <v>412</v>
      </c>
      <c r="AH6320">
        <v>0</v>
      </c>
      <c r="AN6320" t="s">
        <v>238</v>
      </c>
      <c r="AO6320">
        <v>9</v>
      </c>
      <c r="AP6320" t="s">
        <v>269</v>
      </c>
      <c r="AQ6320" s="27">
        <v>41667</v>
      </c>
      <c r="AR6320" t="s">
        <v>240</v>
      </c>
      <c r="AS6320">
        <v>9</v>
      </c>
      <c r="AT6320" t="s">
        <v>269</v>
      </c>
      <c r="AU6320" s="27">
        <v>41667</v>
      </c>
    </row>
    <row r="6321" spans="1:47" x14ac:dyDescent="0.2">
      <c r="A6321">
        <v>6320</v>
      </c>
      <c r="B6321" t="s">
        <v>21068</v>
      </c>
      <c r="C6321" t="s">
        <v>242</v>
      </c>
      <c r="D6321" t="s">
        <v>10122</v>
      </c>
      <c r="E6321" s="27">
        <v>41878</v>
      </c>
      <c r="F6321" t="s">
        <v>233</v>
      </c>
      <c r="G6321" s="27">
        <v>28188</v>
      </c>
      <c r="H6321">
        <v>39</v>
      </c>
      <c r="I6321" t="s">
        <v>244</v>
      </c>
      <c r="J6321" t="s">
        <v>250</v>
      </c>
      <c r="K6321">
        <v>0</v>
      </c>
      <c r="L6321">
        <v>10</v>
      </c>
      <c r="M6321">
        <v>0</v>
      </c>
      <c r="N6321">
        <v>0</v>
      </c>
      <c r="O6321">
        <v>21</v>
      </c>
      <c r="P6321">
        <v>-1</v>
      </c>
      <c r="Q6321" s="28">
        <v>41877.499305555553</v>
      </c>
      <c r="R6321" s="28">
        <v>41878.181250000001</v>
      </c>
      <c r="S6321" t="s">
        <v>21069</v>
      </c>
      <c r="T6321" s="27">
        <v>41877</v>
      </c>
      <c r="V6321">
        <v>1</v>
      </c>
      <c r="W6321" t="s">
        <v>32</v>
      </c>
      <c r="X6321" t="s">
        <v>364</v>
      </c>
      <c r="Y6321">
        <v>1</v>
      </c>
      <c r="AA6321" t="s">
        <v>21070</v>
      </c>
      <c r="AB6321" t="s">
        <v>36</v>
      </c>
      <c r="AD6321" s="27">
        <v>42074</v>
      </c>
      <c r="AE6321" t="s">
        <v>324</v>
      </c>
      <c r="AH6321">
        <v>0</v>
      </c>
      <c r="AN6321" t="s">
        <v>238</v>
      </c>
      <c r="AO6321">
        <v>8</v>
      </c>
      <c r="AP6321" t="s">
        <v>269</v>
      </c>
      <c r="AQ6321" s="27">
        <v>41878</v>
      </c>
      <c r="AR6321" t="s">
        <v>240</v>
      </c>
      <c r="AS6321">
        <v>10</v>
      </c>
      <c r="AT6321" t="s">
        <v>269</v>
      </c>
      <c r="AU6321" s="27">
        <v>41878</v>
      </c>
    </row>
    <row r="6322" spans="1:47" x14ac:dyDescent="0.2">
      <c r="A6322">
        <v>6321</v>
      </c>
      <c r="B6322" t="s">
        <v>21071</v>
      </c>
      <c r="C6322" t="s">
        <v>1010</v>
      </c>
      <c r="D6322" t="s">
        <v>381</v>
      </c>
      <c r="E6322" s="27">
        <v>41328</v>
      </c>
      <c r="F6322" t="s">
        <v>233</v>
      </c>
      <c r="G6322" s="27">
        <v>30503</v>
      </c>
      <c r="H6322">
        <v>32</v>
      </c>
      <c r="I6322" t="s">
        <v>244</v>
      </c>
      <c r="J6322" t="s">
        <v>250</v>
      </c>
      <c r="K6322">
        <v>0</v>
      </c>
      <c r="L6322">
        <v>6</v>
      </c>
      <c r="M6322">
        <v>0</v>
      </c>
      <c r="N6322">
        <v>0</v>
      </c>
      <c r="O6322">
        <v>3</v>
      </c>
      <c r="S6322" t="s">
        <v>21072</v>
      </c>
      <c r="T6322" s="27">
        <v>40675</v>
      </c>
      <c r="V6322">
        <v>653</v>
      </c>
      <c r="W6322" t="s">
        <v>36</v>
      </c>
      <c r="X6322" t="s">
        <v>474</v>
      </c>
      <c r="Y6322">
        <v>0</v>
      </c>
      <c r="AB6322" t="s">
        <v>237</v>
      </c>
      <c r="AH6322">
        <v>0</v>
      </c>
      <c r="AN6322" t="s">
        <v>238</v>
      </c>
      <c r="AO6322">
        <v>3</v>
      </c>
      <c r="AP6322" t="s">
        <v>239</v>
      </c>
      <c r="AQ6322" s="27">
        <v>41328</v>
      </c>
      <c r="AR6322" t="s">
        <v>240</v>
      </c>
      <c r="AS6322">
        <v>6</v>
      </c>
      <c r="AT6322" t="s">
        <v>246</v>
      </c>
      <c r="AU6322" s="27">
        <v>41328</v>
      </c>
    </row>
    <row r="6323" spans="1:47" x14ac:dyDescent="0.2">
      <c r="A6323">
        <v>6322</v>
      </c>
      <c r="B6323" t="s">
        <v>21073</v>
      </c>
      <c r="C6323" t="s">
        <v>242</v>
      </c>
      <c r="D6323" t="s">
        <v>21074</v>
      </c>
      <c r="E6323" s="27">
        <v>41952</v>
      </c>
      <c r="F6323" t="s">
        <v>233</v>
      </c>
      <c r="G6323" s="27">
        <v>31631</v>
      </c>
      <c r="H6323">
        <v>29</v>
      </c>
      <c r="I6323" t="s">
        <v>244</v>
      </c>
      <c r="J6323" t="s">
        <v>245</v>
      </c>
      <c r="K6323">
        <v>0</v>
      </c>
      <c r="L6323">
        <v>6</v>
      </c>
      <c r="M6323">
        <v>0</v>
      </c>
      <c r="N6323">
        <v>0</v>
      </c>
      <c r="O6323">
        <v>3</v>
      </c>
      <c r="P6323">
        <v>-1</v>
      </c>
      <c r="Q6323" s="28">
        <v>41951.495833333334</v>
      </c>
      <c r="R6323" s="28">
        <v>41952.411805555559</v>
      </c>
      <c r="S6323" t="s">
        <v>21075</v>
      </c>
      <c r="T6323" s="27">
        <v>41951</v>
      </c>
      <c r="V6323">
        <v>1</v>
      </c>
      <c r="W6323" t="s">
        <v>32</v>
      </c>
      <c r="X6323" t="s">
        <v>453</v>
      </c>
      <c r="Y6323">
        <v>1</v>
      </c>
      <c r="AA6323" t="s">
        <v>21076</v>
      </c>
      <c r="AB6323" t="s">
        <v>36</v>
      </c>
      <c r="AD6323" s="27">
        <v>42220</v>
      </c>
      <c r="AE6323" t="s">
        <v>412</v>
      </c>
      <c r="AH6323">
        <v>0</v>
      </c>
      <c r="AN6323" t="s">
        <v>238</v>
      </c>
      <c r="AO6323">
        <v>3</v>
      </c>
      <c r="AP6323" t="s">
        <v>239</v>
      </c>
      <c r="AQ6323" s="27">
        <v>41952</v>
      </c>
      <c r="AR6323" t="s">
        <v>240</v>
      </c>
      <c r="AS6323">
        <v>6</v>
      </c>
      <c r="AT6323" t="s">
        <v>246</v>
      </c>
      <c r="AU6323" s="27">
        <v>41952</v>
      </c>
    </row>
    <row r="6324" spans="1:47" x14ac:dyDescent="0.2">
      <c r="A6324">
        <v>6323</v>
      </c>
      <c r="B6324" t="s">
        <v>21077</v>
      </c>
      <c r="C6324" t="s">
        <v>1863</v>
      </c>
      <c r="D6324" t="s">
        <v>21078</v>
      </c>
      <c r="E6324" s="27">
        <v>41391</v>
      </c>
      <c r="F6324" t="s">
        <v>233</v>
      </c>
      <c r="G6324" s="27">
        <v>21103</v>
      </c>
      <c r="H6324">
        <v>58</v>
      </c>
      <c r="I6324" t="s">
        <v>234</v>
      </c>
      <c r="J6324" t="s">
        <v>245</v>
      </c>
      <c r="K6324">
        <v>0</v>
      </c>
      <c r="L6324">
        <v>1</v>
      </c>
      <c r="M6324">
        <v>0</v>
      </c>
      <c r="N6324">
        <v>0</v>
      </c>
      <c r="O6324">
        <v>2</v>
      </c>
      <c r="P6324">
        <v>-1</v>
      </c>
      <c r="Q6324" s="28">
        <v>41390.375694444447</v>
      </c>
      <c r="R6324" s="28">
        <v>41391.309027777781</v>
      </c>
      <c r="S6324" t="s">
        <v>21079</v>
      </c>
      <c r="T6324" s="27">
        <v>41390</v>
      </c>
      <c r="V6324">
        <v>1</v>
      </c>
      <c r="W6324" t="s">
        <v>36</v>
      </c>
      <c r="X6324" t="s">
        <v>548</v>
      </c>
      <c r="Y6324">
        <v>1</v>
      </c>
      <c r="AA6324" t="s">
        <v>21080</v>
      </c>
      <c r="AB6324" t="s">
        <v>36</v>
      </c>
      <c r="AC6324">
        <v>0</v>
      </c>
      <c r="AD6324" s="27">
        <v>41402</v>
      </c>
      <c r="AE6324" t="s">
        <v>1884</v>
      </c>
      <c r="AF6324" s="27">
        <v>41402</v>
      </c>
      <c r="AG6324" s="27">
        <v>41403</v>
      </c>
      <c r="AH6324">
        <v>0</v>
      </c>
      <c r="AN6324" t="s">
        <v>238</v>
      </c>
      <c r="AO6324">
        <v>1</v>
      </c>
      <c r="AP6324" t="s">
        <v>239</v>
      </c>
      <c r="AQ6324" s="27">
        <v>41391</v>
      </c>
      <c r="AR6324" t="s">
        <v>240</v>
      </c>
      <c r="AS6324">
        <v>1</v>
      </c>
      <c r="AT6324" t="s">
        <v>239</v>
      </c>
      <c r="AU6324" s="27">
        <v>41391</v>
      </c>
    </row>
    <row r="6325" spans="1:47" x14ac:dyDescent="0.2">
      <c r="A6325">
        <v>6324</v>
      </c>
      <c r="B6325" t="s">
        <v>21081</v>
      </c>
      <c r="C6325" t="s">
        <v>881</v>
      </c>
      <c r="D6325" t="s">
        <v>5765</v>
      </c>
      <c r="E6325" s="27">
        <v>41390</v>
      </c>
      <c r="F6325" t="s">
        <v>233</v>
      </c>
      <c r="G6325" s="27">
        <v>34023</v>
      </c>
      <c r="H6325">
        <v>23</v>
      </c>
      <c r="I6325" t="s">
        <v>259</v>
      </c>
      <c r="J6325" t="s">
        <v>353</v>
      </c>
      <c r="K6325">
        <v>0</v>
      </c>
      <c r="L6325">
        <v>7</v>
      </c>
      <c r="M6325">
        <v>0</v>
      </c>
      <c r="N6325">
        <v>1</v>
      </c>
      <c r="O6325">
        <v>2</v>
      </c>
      <c r="P6325">
        <v>-1</v>
      </c>
      <c r="Q6325" s="28">
        <v>41389.109722222223</v>
      </c>
      <c r="R6325" s="28">
        <v>41424.411805555559</v>
      </c>
      <c r="S6325" t="s">
        <v>21082</v>
      </c>
      <c r="T6325" s="27">
        <v>41389</v>
      </c>
      <c r="V6325">
        <v>1</v>
      </c>
      <c r="W6325" t="s">
        <v>32</v>
      </c>
      <c r="X6325" t="s">
        <v>359</v>
      </c>
      <c r="Y6325">
        <v>0</v>
      </c>
      <c r="AB6325" t="s">
        <v>237</v>
      </c>
      <c r="AH6325">
        <v>0</v>
      </c>
      <c r="AN6325" t="s">
        <v>238</v>
      </c>
      <c r="AO6325">
        <v>5</v>
      </c>
      <c r="AP6325" t="s">
        <v>246</v>
      </c>
      <c r="AQ6325" s="27">
        <v>41390</v>
      </c>
      <c r="AR6325" t="s">
        <v>240</v>
      </c>
      <c r="AS6325">
        <v>7</v>
      </c>
      <c r="AT6325" t="s">
        <v>246</v>
      </c>
      <c r="AU6325" s="27">
        <v>41390</v>
      </c>
    </row>
    <row r="6326" spans="1:47" x14ac:dyDescent="0.2">
      <c r="A6326">
        <v>6325</v>
      </c>
      <c r="B6326" t="s">
        <v>21083</v>
      </c>
      <c r="C6326" t="s">
        <v>2056</v>
      </c>
      <c r="D6326" t="s">
        <v>1544</v>
      </c>
      <c r="E6326" s="27">
        <v>41918</v>
      </c>
      <c r="F6326" t="s">
        <v>233</v>
      </c>
      <c r="G6326" s="27">
        <v>32538</v>
      </c>
      <c r="H6326">
        <v>27</v>
      </c>
      <c r="I6326" t="s">
        <v>244</v>
      </c>
      <c r="J6326" t="s">
        <v>22</v>
      </c>
      <c r="K6326">
        <v>0</v>
      </c>
      <c r="L6326">
        <v>2</v>
      </c>
      <c r="M6326">
        <v>0</v>
      </c>
      <c r="N6326">
        <v>2</v>
      </c>
      <c r="O6326">
        <v>2</v>
      </c>
      <c r="P6326">
        <v>-1</v>
      </c>
      <c r="Q6326" s="28">
        <v>41917.076388888891</v>
      </c>
      <c r="R6326" s="28">
        <v>41926.29583333333</v>
      </c>
      <c r="S6326" t="s">
        <v>21084</v>
      </c>
      <c r="T6326" s="27">
        <v>41917</v>
      </c>
      <c r="V6326">
        <v>1</v>
      </c>
      <c r="W6326" t="s">
        <v>36</v>
      </c>
      <c r="X6326" t="s">
        <v>1884</v>
      </c>
      <c r="Y6326">
        <v>0</v>
      </c>
      <c r="AB6326" t="s">
        <v>237</v>
      </c>
      <c r="AH6326">
        <v>0</v>
      </c>
      <c r="AN6326" t="s">
        <v>238</v>
      </c>
      <c r="AO6326">
        <v>2</v>
      </c>
      <c r="AP6326" t="s">
        <v>239</v>
      </c>
      <c r="AQ6326" s="27">
        <v>41918</v>
      </c>
      <c r="AR6326" t="s">
        <v>240</v>
      </c>
      <c r="AS6326">
        <v>2</v>
      </c>
      <c r="AT6326" t="s">
        <v>239</v>
      </c>
      <c r="AU6326" s="27">
        <v>41918</v>
      </c>
    </row>
    <row r="6327" spans="1:47" x14ac:dyDescent="0.2">
      <c r="A6327">
        <v>6326</v>
      </c>
      <c r="B6327" t="s">
        <v>21085</v>
      </c>
      <c r="C6327" t="s">
        <v>1478</v>
      </c>
      <c r="D6327" t="s">
        <v>21086</v>
      </c>
      <c r="E6327" s="27">
        <v>41301</v>
      </c>
      <c r="F6327" t="s">
        <v>233</v>
      </c>
      <c r="G6327" s="27">
        <v>34008</v>
      </c>
      <c r="H6327">
        <v>23</v>
      </c>
      <c r="I6327" t="s">
        <v>259</v>
      </c>
      <c r="J6327" t="s">
        <v>245</v>
      </c>
      <c r="K6327">
        <v>0</v>
      </c>
      <c r="L6327">
        <v>8</v>
      </c>
      <c r="M6327">
        <v>0</v>
      </c>
      <c r="N6327">
        <v>0</v>
      </c>
      <c r="O6327">
        <v>3</v>
      </c>
      <c r="P6327">
        <v>-1</v>
      </c>
      <c r="Q6327" s="28">
        <v>41300.302083333336</v>
      </c>
      <c r="R6327" s="28">
        <v>41326.38958333333</v>
      </c>
      <c r="S6327" t="s">
        <v>21087</v>
      </c>
      <c r="T6327" s="27">
        <v>41300</v>
      </c>
      <c r="V6327">
        <v>1</v>
      </c>
      <c r="W6327" t="s">
        <v>36</v>
      </c>
      <c r="X6327" t="s">
        <v>404</v>
      </c>
      <c r="Y6327">
        <v>1</v>
      </c>
      <c r="AA6327" t="s">
        <v>21088</v>
      </c>
      <c r="AB6327" t="s">
        <v>36</v>
      </c>
      <c r="AC6327">
        <v>0</v>
      </c>
      <c r="AD6327" s="27">
        <v>41358</v>
      </c>
      <c r="AE6327" t="s">
        <v>279</v>
      </c>
      <c r="AF6327" s="27">
        <v>41358</v>
      </c>
      <c r="AG6327" s="27">
        <v>41417</v>
      </c>
      <c r="AH6327">
        <v>1</v>
      </c>
      <c r="AJ6327" t="s">
        <v>21088</v>
      </c>
      <c r="AK6327" t="s">
        <v>462</v>
      </c>
      <c r="AL6327" s="27">
        <v>41358</v>
      </c>
      <c r="AM6327" t="s">
        <v>279</v>
      </c>
      <c r="AN6327" t="s">
        <v>238</v>
      </c>
      <c r="AO6327">
        <v>6</v>
      </c>
      <c r="AP6327" t="s">
        <v>246</v>
      </c>
      <c r="AQ6327" s="27">
        <v>41301</v>
      </c>
      <c r="AR6327" t="s">
        <v>240</v>
      </c>
      <c r="AS6327">
        <v>8</v>
      </c>
      <c r="AT6327" t="s">
        <v>269</v>
      </c>
      <c r="AU6327" s="27">
        <v>41301</v>
      </c>
    </row>
    <row r="6328" spans="1:47" x14ac:dyDescent="0.2">
      <c r="A6328">
        <v>6327</v>
      </c>
      <c r="B6328" t="s">
        <v>21089</v>
      </c>
      <c r="C6328" t="s">
        <v>1832</v>
      </c>
      <c r="D6328" t="s">
        <v>689</v>
      </c>
      <c r="E6328" s="27">
        <v>41394</v>
      </c>
      <c r="F6328" t="s">
        <v>233</v>
      </c>
      <c r="G6328" s="27">
        <v>28509</v>
      </c>
      <c r="H6328">
        <v>38</v>
      </c>
      <c r="I6328" t="s">
        <v>244</v>
      </c>
      <c r="J6328" t="s">
        <v>250</v>
      </c>
      <c r="K6328">
        <v>0</v>
      </c>
      <c r="L6328">
        <v>4</v>
      </c>
      <c r="M6328">
        <v>0</v>
      </c>
      <c r="N6328">
        <v>0</v>
      </c>
      <c r="O6328">
        <v>0</v>
      </c>
      <c r="W6328" t="s">
        <v>237</v>
      </c>
      <c r="Y6328">
        <v>-1</v>
      </c>
      <c r="AB6328" t="s">
        <v>237</v>
      </c>
      <c r="AH6328">
        <v>0</v>
      </c>
      <c r="AN6328" t="s">
        <v>238</v>
      </c>
      <c r="AO6328">
        <v>3</v>
      </c>
      <c r="AP6328" t="s">
        <v>239</v>
      </c>
      <c r="AQ6328" s="27">
        <v>41394</v>
      </c>
      <c r="AR6328" t="s">
        <v>240</v>
      </c>
      <c r="AS6328">
        <v>4</v>
      </c>
      <c r="AT6328" t="s">
        <v>239</v>
      </c>
      <c r="AU6328" s="27">
        <v>41394</v>
      </c>
    </row>
    <row r="6329" spans="1:47" x14ac:dyDescent="0.2">
      <c r="A6329">
        <v>6328</v>
      </c>
      <c r="B6329" t="s">
        <v>21090</v>
      </c>
      <c r="C6329" t="s">
        <v>400</v>
      </c>
      <c r="D6329" t="s">
        <v>13987</v>
      </c>
      <c r="E6329" s="27">
        <v>41568</v>
      </c>
      <c r="F6329" t="s">
        <v>294</v>
      </c>
      <c r="G6329" s="27">
        <v>17345</v>
      </c>
      <c r="H6329">
        <v>68</v>
      </c>
      <c r="I6329" t="s">
        <v>234</v>
      </c>
      <c r="J6329" t="s">
        <v>250</v>
      </c>
      <c r="K6329">
        <v>0</v>
      </c>
      <c r="L6329">
        <v>2</v>
      </c>
      <c r="M6329">
        <v>0</v>
      </c>
      <c r="N6329">
        <v>0</v>
      </c>
      <c r="O6329">
        <v>5</v>
      </c>
      <c r="P6329">
        <v>-4</v>
      </c>
      <c r="Q6329" s="28">
        <v>41564.496527777781</v>
      </c>
      <c r="R6329" s="28">
        <v>41565.331250000003</v>
      </c>
      <c r="S6329" t="s">
        <v>21091</v>
      </c>
      <c r="T6329" s="27">
        <v>41564</v>
      </c>
      <c r="V6329">
        <v>4</v>
      </c>
      <c r="W6329" t="s">
        <v>32</v>
      </c>
      <c r="X6329" t="s">
        <v>261</v>
      </c>
      <c r="Y6329">
        <v>0</v>
      </c>
      <c r="AB6329" t="s">
        <v>237</v>
      </c>
      <c r="AH6329">
        <v>0</v>
      </c>
      <c r="AN6329" t="s">
        <v>238</v>
      </c>
      <c r="AO6329">
        <v>1</v>
      </c>
      <c r="AP6329" t="s">
        <v>239</v>
      </c>
      <c r="AQ6329" s="27">
        <v>41568</v>
      </c>
      <c r="AR6329" t="s">
        <v>240</v>
      </c>
      <c r="AS6329">
        <v>2</v>
      </c>
      <c r="AT6329" t="s">
        <v>239</v>
      </c>
      <c r="AU6329" s="27">
        <v>41568</v>
      </c>
    </row>
    <row r="6330" spans="1:47" x14ac:dyDescent="0.2">
      <c r="A6330">
        <v>6329</v>
      </c>
      <c r="B6330" t="s">
        <v>21092</v>
      </c>
      <c r="C6330" t="s">
        <v>830</v>
      </c>
      <c r="D6330" t="s">
        <v>1535</v>
      </c>
      <c r="E6330" s="27">
        <v>41997</v>
      </c>
      <c r="F6330" t="s">
        <v>233</v>
      </c>
      <c r="G6330" s="27">
        <v>33571</v>
      </c>
      <c r="H6330">
        <v>24</v>
      </c>
      <c r="I6330" t="s">
        <v>259</v>
      </c>
      <c r="J6330" t="s">
        <v>250</v>
      </c>
      <c r="K6330">
        <v>0</v>
      </c>
      <c r="L6330">
        <v>7</v>
      </c>
      <c r="M6330">
        <v>0</v>
      </c>
      <c r="N6330">
        <v>0</v>
      </c>
      <c r="O6330">
        <v>0</v>
      </c>
      <c r="W6330" t="s">
        <v>237</v>
      </c>
      <c r="Y6330">
        <v>-1</v>
      </c>
      <c r="AB6330" t="s">
        <v>237</v>
      </c>
      <c r="AH6330">
        <v>0</v>
      </c>
      <c r="AN6330" t="s">
        <v>238</v>
      </c>
      <c r="AO6330">
        <v>3</v>
      </c>
      <c r="AP6330" t="s">
        <v>239</v>
      </c>
      <c r="AQ6330" s="27">
        <v>41997</v>
      </c>
      <c r="AR6330" t="s">
        <v>240</v>
      </c>
      <c r="AS6330">
        <v>7</v>
      </c>
      <c r="AT6330" t="s">
        <v>246</v>
      </c>
      <c r="AU6330" s="27">
        <v>41997</v>
      </c>
    </row>
    <row r="6331" spans="1:47" x14ac:dyDescent="0.2">
      <c r="A6331">
        <v>6330</v>
      </c>
      <c r="B6331" t="s">
        <v>21093</v>
      </c>
      <c r="C6331" t="s">
        <v>7042</v>
      </c>
      <c r="D6331" t="s">
        <v>21094</v>
      </c>
      <c r="E6331" s="27">
        <v>41387</v>
      </c>
      <c r="F6331" t="s">
        <v>294</v>
      </c>
      <c r="G6331" s="27">
        <v>32763</v>
      </c>
      <c r="H6331">
        <v>26</v>
      </c>
      <c r="I6331" t="s">
        <v>244</v>
      </c>
      <c r="J6331" t="s">
        <v>245</v>
      </c>
      <c r="K6331">
        <v>0</v>
      </c>
      <c r="L6331">
        <v>5</v>
      </c>
      <c r="M6331">
        <v>0</v>
      </c>
      <c r="N6331">
        <v>0</v>
      </c>
      <c r="O6331">
        <v>2</v>
      </c>
      <c r="P6331">
        <v>0</v>
      </c>
      <c r="Q6331" s="28">
        <v>41387.186111111114</v>
      </c>
      <c r="R6331" s="28">
        <v>41387.318055555559</v>
      </c>
      <c r="S6331" t="s">
        <v>21095</v>
      </c>
      <c r="T6331" s="27">
        <v>41387</v>
      </c>
      <c r="V6331">
        <v>0</v>
      </c>
      <c r="W6331" t="s">
        <v>36</v>
      </c>
      <c r="X6331" t="s">
        <v>279</v>
      </c>
      <c r="Y6331">
        <v>0</v>
      </c>
      <c r="AB6331" t="s">
        <v>237</v>
      </c>
      <c r="AH6331">
        <v>0</v>
      </c>
      <c r="AN6331" t="s">
        <v>238</v>
      </c>
      <c r="AO6331">
        <v>4</v>
      </c>
      <c r="AP6331" t="s">
        <v>239</v>
      </c>
      <c r="AQ6331" s="27">
        <v>41387</v>
      </c>
      <c r="AR6331" t="s">
        <v>240</v>
      </c>
      <c r="AS6331">
        <v>5</v>
      </c>
      <c r="AT6331" t="s">
        <v>246</v>
      </c>
      <c r="AU6331" s="27">
        <v>41387</v>
      </c>
    </row>
    <row r="6332" spans="1:47" x14ac:dyDescent="0.2">
      <c r="A6332">
        <v>6331</v>
      </c>
      <c r="B6332" t="s">
        <v>21096</v>
      </c>
      <c r="C6332" t="s">
        <v>500</v>
      </c>
      <c r="D6332" t="s">
        <v>4096</v>
      </c>
      <c r="E6332" s="27">
        <v>41935</v>
      </c>
      <c r="F6332" t="s">
        <v>233</v>
      </c>
      <c r="G6332" s="27">
        <v>33882</v>
      </c>
      <c r="H6332">
        <v>23</v>
      </c>
      <c r="I6332" t="s">
        <v>259</v>
      </c>
      <c r="J6332" t="s">
        <v>245</v>
      </c>
      <c r="K6332">
        <v>0</v>
      </c>
      <c r="L6332">
        <v>3</v>
      </c>
      <c r="M6332">
        <v>0</v>
      </c>
      <c r="N6332">
        <v>0</v>
      </c>
      <c r="O6332">
        <v>1</v>
      </c>
      <c r="P6332">
        <v>-1</v>
      </c>
      <c r="Q6332" s="28">
        <v>41934.517361111109</v>
      </c>
      <c r="R6332" s="28">
        <v>41935.384027777778</v>
      </c>
      <c r="S6332" t="s">
        <v>21097</v>
      </c>
      <c r="T6332" s="27">
        <v>41934</v>
      </c>
      <c r="V6332">
        <v>1</v>
      </c>
      <c r="W6332" t="s">
        <v>36</v>
      </c>
      <c r="X6332" t="s">
        <v>279</v>
      </c>
      <c r="Y6332">
        <v>0</v>
      </c>
      <c r="AB6332" t="s">
        <v>237</v>
      </c>
      <c r="AH6332">
        <v>0</v>
      </c>
      <c r="AN6332" t="s">
        <v>238</v>
      </c>
      <c r="AO6332">
        <v>4</v>
      </c>
      <c r="AP6332" t="s">
        <v>239</v>
      </c>
      <c r="AQ6332" s="27">
        <v>41935</v>
      </c>
      <c r="AR6332" t="s">
        <v>240</v>
      </c>
      <c r="AS6332">
        <v>3</v>
      </c>
      <c r="AT6332" t="s">
        <v>239</v>
      </c>
      <c r="AU6332" s="27">
        <v>41935</v>
      </c>
    </row>
    <row r="6333" spans="1:47" x14ac:dyDescent="0.2">
      <c r="A6333">
        <v>6332</v>
      </c>
      <c r="B6333" t="s">
        <v>21098</v>
      </c>
      <c r="C6333" t="s">
        <v>484</v>
      </c>
      <c r="D6333" t="s">
        <v>3737</v>
      </c>
      <c r="E6333" s="27">
        <v>41782</v>
      </c>
      <c r="F6333" t="s">
        <v>233</v>
      </c>
      <c r="G6333" s="27">
        <v>23804</v>
      </c>
      <c r="H6333">
        <v>51</v>
      </c>
      <c r="I6333" t="s">
        <v>234</v>
      </c>
      <c r="J6333" t="s">
        <v>250</v>
      </c>
      <c r="K6333">
        <v>0</v>
      </c>
      <c r="L6333">
        <v>4</v>
      </c>
      <c r="M6333">
        <v>0</v>
      </c>
      <c r="N6333">
        <v>0</v>
      </c>
      <c r="O6333">
        <v>0</v>
      </c>
      <c r="P6333">
        <v>-1</v>
      </c>
      <c r="Q6333" s="28">
        <v>41781.20208333333</v>
      </c>
      <c r="R6333" s="28">
        <v>41782.338888888888</v>
      </c>
      <c r="S6333" t="s">
        <v>21099</v>
      </c>
      <c r="T6333" s="27">
        <v>41781</v>
      </c>
      <c r="V6333">
        <v>1</v>
      </c>
      <c r="W6333" t="s">
        <v>32</v>
      </c>
      <c r="X6333" t="s">
        <v>261</v>
      </c>
      <c r="Y6333">
        <v>1</v>
      </c>
      <c r="AA6333" t="s">
        <v>21100</v>
      </c>
      <c r="AB6333" t="s">
        <v>36</v>
      </c>
      <c r="AD6333" s="27">
        <v>41806</v>
      </c>
      <c r="AE6333" t="s">
        <v>324</v>
      </c>
      <c r="AH6333">
        <v>1</v>
      </c>
      <c r="AJ6333" t="s">
        <v>21101</v>
      </c>
      <c r="AK6333" t="s">
        <v>255</v>
      </c>
      <c r="AL6333" s="27">
        <v>42385</v>
      </c>
      <c r="AM6333" t="s">
        <v>801</v>
      </c>
      <c r="AN6333" t="s">
        <v>238</v>
      </c>
      <c r="AO6333">
        <v>1</v>
      </c>
      <c r="AP6333" t="s">
        <v>239</v>
      </c>
      <c r="AQ6333" s="27">
        <v>41782</v>
      </c>
      <c r="AR6333" t="s">
        <v>240</v>
      </c>
      <c r="AS6333">
        <v>4</v>
      </c>
      <c r="AT6333" t="s">
        <v>239</v>
      </c>
      <c r="AU6333" s="27">
        <v>41782</v>
      </c>
    </row>
    <row r="6334" spans="1:47" x14ac:dyDescent="0.2">
      <c r="A6334">
        <v>6333</v>
      </c>
      <c r="B6334" t="s">
        <v>21102</v>
      </c>
      <c r="C6334" t="s">
        <v>19994</v>
      </c>
      <c r="D6334" t="s">
        <v>2834</v>
      </c>
      <c r="E6334" s="27">
        <v>41611</v>
      </c>
      <c r="F6334" t="s">
        <v>233</v>
      </c>
      <c r="G6334" s="27">
        <v>30766</v>
      </c>
      <c r="H6334">
        <v>32</v>
      </c>
      <c r="I6334" t="s">
        <v>244</v>
      </c>
      <c r="J6334" t="s">
        <v>353</v>
      </c>
      <c r="K6334">
        <v>0</v>
      </c>
      <c r="L6334">
        <v>5</v>
      </c>
      <c r="M6334">
        <v>0</v>
      </c>
      <c r="N6334">
        <v>0</v>
      </c>
      <c r="O6334">
        <v>0</v>
      </c>
      <c r="P6334">
        <v>-1</v>
      </c>
      <c r="Q6334" s="28">
        <v>41610.255555555559</v>
      </c>
      <c r="R6334" s="28">
        <v>41816.09652777778</v>
      </c>
      <c r="S6334" t="s">
        <v>21103</v>
      </c>
      <c r="T6334" s="27">
        <v>41610</v>
      </c>
      <c r="V6334">
        <v>1</v>
      </c>
      <c r="W6334" t="s">
        <v>32</v>
      </c>
      <c r="X6334" t="s">
        <v>2529</v>
      </c>
      <c r="Y6334">
        <v>0</v>
      </c>
      <c r="AB6334" t="s">
        <v>237</v>
      </c>
      <c r="AH6334">
        <v>0</v>
      </c>
      <c r="AN6334" t="s">
        <v>238</v>
      </c>
      <c r="AO6334">
        <v>3</v>
      </c>
      <c r="AP6334" t="s">
        <v>239</v>
      </c>
      <c r="AQ6334" s="27">
        <v>41611</v>
      </c>
      <c r="AR6334" t="s">
        <v>240</v>
      </c>
      <c r="AS6334">
        <v>5</v>
      </c>
      <c r="AT6334" t="s">
        <v>246</v>
      </c>
      <c r="AU6334" s="27">
        <v>41611</v>
      </c>
    </row>
    <row r="6335" spans="1:47" x14ac:dyDescent="0.2">
      <c r="A6335">
        <v>6334</v>
      </c>
      <c r="B6335" t="s">
        <v>21104</v>
      </c>
      <c r="C6335" t="s">
        <v>3823</v>
      </c>
      <c r="D6335" t="s">
        <v>20981</v>
      </c>
      <c r="E6335" s="27">
        <v>41992</v>
      </c>
      <c r="F6335" t="s">
        <v>294</v>
      </c>
      <c r="G6335" s="27">
        <v>32083</v>
      </c>
      <c r="H6335">
        <v>28</v>
      </c>
      <c r="I6335" t="s">
        <v>244</v>
      </c>
      <c r="J6335" t="s">
        <v>250</v>
      </c>
      <c r="K6335">
        <v>0</v>
      </c>
      <c r="L6335">
        <v>2</v>
      </c>
      <c r="M6335">
        <v>0</v>
      </c>
      <c r="N6335">
        <v>0</v>
      </c>
      <c r="O6335">
        <v>1</v>
      </c>
      <c r="P6335">
        <v>-19</v>
      </c>
      <c r="Q6335" s="28">
        <v>41973.525000000001</v>
      </c>
      <c r="R6335" s="28">
        <v>41974.518055555556</v>
      </c>
      <c r="S6335" t="s">
        <v>21105</v>
      </c>
      <c r="T6335" s="27">
        <v>41973</v>
      </c>
      <c r="V6335">
        <v>19</v>
      </c>
      <c r="W6335" t="s">
        <v>36</v>
      </c>
      <c r="X6335" t="s">
        <v>279</v>
      </c>
      <c r="Y6335">
        <v>0</v>
      </c>
      <c r="AB6335" t="s">
        <v>237</v>
      </c>
      <c r="AH6335">
        <v>0</v>
      </c>
      <c r="AN6335" t="s">
        <v>238</v>
      </c>
      <c r="AO6335">
        <v>2</v>
      </c>
      <c r="AP6335" t="s">
        <v>239</v>
      </c>
      <c r="AQ6335" s="27">
        <v>41992</v>
      </c>
      <c r="AR6335" t="s">
        <v>240</v>
      </c>
      <c r="AS6335">
        <v>2</v>
      </c>
      <c r="AT6335" t="s">
        <v>239</v>
      </c>
      <c r="AU6335" s="27">
        <v>41992</v>
      </c>
    </row>
    <row r="6336" spans="1:47" x14ac:dyDescent="0.2">
      <c r="A6336">
        <v>6335</v>
      </c>
      <c r="B6336" t="s">
        <v>21106</v>
      </c>
      <c r="C6336" t="s">
        <v>1397</v>
      </c>
      <c r="D6336" t="s">
        <v>21107</v>
      </c>
      <c r="E6336" s="27">
        <v>41684</v>
      </c>
      <c r="F6336" t="s">
        <v>233</v>
      </c>
      <c r="G6336" s="27">
        <v>33315</v>
      </c>
      <c r="H6336">
        <v>25</v>
      </c>
      <c r="I6336" t="s">
        <v>244</v>
      </c>
      <c r="J6336" t="s">
        <v>250</v>
      </c>
      <c r="K6336">
        <v>0</v>
      </c>
      <c r="L6336">
        <v>2</v>
      </c>
      <c r="M6336">
        <v>0</v>
      </c>
      <c r="N6336">
        <v>0</v>
      </c>
      <c r="O6336">
        <v>0</v>
      </c>
      <c r="P6336">
        <v>-1</v>
      </c>
      <c r="Q6336" s="28">
        <v>41683.367361111108</v>
      </c>
      <c r="R6336" s="28">
        <v>41684.04791666667</v>
      </c>
      <c r="S6336" t="s">
        <v>21108</v>
      </c>
      <c r="T6336" s="27">
        <v>41683</v>
      </c>
      <c r="V6336">
        <v>1</v>
      </c>
      <c r="W6336" t="s">
        <v>36</v>
      </c>
      <c r="X6336" t="s">
        <v>279</v>
      </c>
      <c r="Y6336">
        <v>0</v>
      </c>
      <c r="AB6336" t="s">
        <v>237</v>
      </c>
      <c r="AH6336">
        <v>0</v>
      </c>
      <c r="AN6336" t="s">
        <v>238</v>
      </c>
      <c r="AO6336">
        <v>3</v>
      </c>
      <c r="AP6336" t="s">
        <v>239</v>
      </c>
      <c r="AQ6336" s="27">
        <v>41684</v>
      </c>
      <c r="AR6336" t="s">
        <v>240</v>
      </c>
      <c r="AS6336">
        <v>2</v>
      </c>
      <c r="AT6336" t="s">
        <v>239</v>
      </c>
      <c r="AU6336" s="27">
        <v>41684</v>
      </c>
    </row>
    <row r="6337" spans="1:47" x14ac:dyDescent="0.2">
      <c r="A6337">
        <v>6336</v>
      </c>
      <c r="B6337" t="s">
        <v>21109</v>
      </c>
      <c r="C6337" t="s">
        <v>2888</v>
      </c>
      <c r="D6337" t="s">
        <v>3242</v>
      </c>
      <c r="E6337" s="27">
        <v>41276</v>
      </c>
      <c r="F6337" t="s">
        <v>233</v>
      </c>
      <c r="G6337" s="27">
        <v>27701</v>
      </c>
      <c r="H6337">
        <v>40</v>
      </c>
      <c r="I6337" t="s">
        <v>244</v>
      </c>
      <c r="J6337" t="s">
        <v>250</v>
      </c>
      <c r="K6337">
        <v>0</v>
      </c>
      <c r="L6337">
        <v>9</v>
      </c>
      <c r="M6337">
        <v>0</v>
      </c>
      <c r="N6337">
        <v>0</v>
      </c>
      <c r="O6337">
        <v>5</v>
      </c>
      <c r="P6337">
        <v>0</v>
      </c>
      <c r="Q6337" s="28">
        <v>41276.127083333333</v>
      </c>
      <c r="R6337" s="28">
        <v>41331.268055555556</v>
      </c>
      <c r="S6337" t="s">
        <v>21110</v>
      </c>
      <c r="T6337" s="27">
        <v>41275</v>
      </c>
      <c r="V6337">
        <v>1</v>
      </c>
      <c r="W6337" t="s">
        <v>32</v>
      </c>
      <c r="X6337" t="s">
        <v>348</v>
      </c>
      <c r="Y6337">
        <v>1</v>
      </c>
      <c r="AA6337" t="s">
        <v>21111</v>
      </c>
      <c r="AB6337" t="s">
        <v>32</v>
      </c>
      <c r="AD6337" s="27">
        <v>42050</v>
      </c>
      <c r="AE6337" t="s">
        <v>847</v>
      </c>
      <c r="AH6337">
        <v>0</v>
      </c>
      <c r="AN6337" t="s">
        <v>238</v>
      </c>
      <c r="AO6337">
        <v>10</v>
      </c>
      <c r="AP6337" t="s">
        <v>269</v>
      </c>
      <c r="AQ6337" s="27">
        <v>41276</v>
      </c>
      <c r="AR6337" t="s">
        <v>240</v>
      </c>
      <c r="AS6337">
        <v>9</v>
      </c>
      <c r="AT6337" t="s">
        <v>269</v>
      </c>
      <c r="AU6337" s="27">
        <v>41276</v>
      </c>
    </row>
    <row r="6338" spans="1:47" x14ac:dyDescent="0.2">
      <c r="A6338">
        <v>6337</v>
      </c>
      <c r="B6338" t="s">
        <v>21112</v>
      </c>
      <c r="C6338" t="s">
        <v>990</v>
      </c>
      <c r="D6338" t="s">
        <v>327</v>
      </c>
      <c r="E6338" s="27">
        <v>41674</v>
      </c>
      <c r="F6338" t="s">
        <v>233</v>
      </c>
      <c r="G6338" s="27">
        <v>23603</v>
      </c>
      <c r="H6338">
        <v>51</v>
      </c>
      <c r="I6338" t="s">
        <v>234</v>
      </c>
      <c r="J6338" t="s">
        <v>250</v>
      </c>
      <c r="K6338">
        <v>0</v>
      </c>
      <c r="L6338">
        <v>5</v>
      </c>
      <c r="M6338">
        <v>0</v>
      </c>
      <c r="N6338">
        <v>0</v>
      </c>
      <c r="O6338">
        <v>14</v>
      </c>
      <c r="P6338">
        <v>-11</v>
      </c>
      <c r="Q6338" s="28">
        <v>41663.519444444442</v>
      </c>
      <c r="R6338" s="28">
        <v>41671.430555555555</v>
      </c>
      <c r="S6338" t="s">
        <v>21113</v>
      </c>
      <c r="U6338" s="27">
        <v>41663</v>
      </c>
      <c r="V6338">
        <v>11</v>
      </c>
      <c r="W6338" t="s">
        <v>32</v>
      </c>
      <c r="X6338" t="s">
        <v>274</v>
      </c>
      <c r="Y6338">
        <v>0</v>
      </c>
      <c r="AB6338" t="s">
        <v>237</v>
      </c>
      <c r="AH6338">
        <v>0</v>
      </c>
      <c r="AN6338" t="s">
        <v>238</v>
      </c>
      <c r="AO6338">
        <v>2</v>
      </c>
      <c r="AP6338" t="s">
        <v>239</v>
      </c>
      <c r="AQ6338" s="27">
        <v>41674</v>
      </c>
      <c r="AR6338" t="s">
        <v>240</v>
      </c>
      <c r="AS6338">
        <v>5</v>
      </c>
      <c r="AT6338" t="s">
        <v>246</v>
      </c>
      <c r="AU6338" s="27">
        <v>41674</v>
      </c>
    </row>
    <row r="6339" spans="1:47" x14ac:dyDescent="0.2">
      <c r="A6339">
        <v>6338</v>
      </c>
      <c r="B6339" t="s">
        <v>21114</v>
      </c>
      <c r="C6339" t="s">
        <v>21115</v>
      </c>
      <c r="D6339" t="s">
        <v>21116</v>
      </c>
      <c r="E6339" s="27">
        <v>41278</v>
      </c>
      <c r="F6339" t="s">
        <v>233</v>
      </c>
      <c r="G6339" s="27">
        <v>32292</v>
      </c>
      <c r="H6339">
        <v>27</v>
      </c>
      <c r="I6339" t="s">
        <v>244</v>
      </c>
      <c r="J6339" t="s">
        <v>250</v>
      </c>
      <c r="K6339">
        <v>0</v>
      </c>
      <c r="L6339">
        <v>5</v>
      </c>
      <c r="M6339">
        <v>0</v>
      </c>
      <c r="N6339">
        <v>0</v>
      </c>
      <c r="O6339">
        <v>2</v>
      </c>
      <c r="P6339">
        <v>-1</v>
      </c>
      <c r="Q6339" s="28">
        <v>41277.35833333333</v>
      </c>
      <c r="R6339" s="28">
        <v>41292.375</v>
      </c>
      <c r="S6339" t="s">
        <v>21117</v>
      </c>
      <c r="T6339" s="27">
        <v>41277</v>
      </c>
      <c r="V6339">
        <v>1</v>
      </c>
      <c r="W6339" t="s">
        <v>36</v>
      </c>
      <c r="X6339" t="s">
        <v>385</v>
      </c>
      <c r="Y6339">
        <v>1</v>
      </c>
      <c r="AA6339" t="s">
        <v>21118</v>
      </c>
      <c r="AB6339" t="s">
        <v>36</v>
      </c>
      <c r="AC6339">
        <v>0</v>
      </c>
      <c r="AD6339" s="27">
        <v>41300</v>
      </c>
      <c r="AE6339" t="s">
        <v>385</v>
      </c>
      <c r="AF6339" s="27">
        <v>41300</v>
      </c>
      <c r="AG6339" s="27">
        <v>41326</v>
      </c>
      <c r="AH6339">
        <v>0</v>
      </c>
      <c r="AN6339" t="s">
        <v>238</v>
      </c>
      <c r="AO6339">
        <v>3</v>
      </c>
      <c r="AP6339" t="s">
        <v>239</v>
      </c>
      <c r="AQ6339" s="27">
        <v>41278</v>
      </c>
      <c r="AR6339" t="s">
        <v>240</v>
      </c>
      <c r="AS6339">
        <v>5</v>
      </c>
      <c r="AT6339" t="s">
        <v>246</v>
      </c>
      <c r="AU6339" s="27">
        <v>41278</v>
      </c>
    </row>
    <row r="6340" spans="1:47" x14ac:dyDescent="0.2">
      <c r="A6340">
        <v>6339</v>
      </c>
      <c r="B6340" t="s">
        <v>21119</v>
      </c>
      <c r="C6340" t="s">
        <v>15435</v>
      </c>
      <c r="D6340" t="s">
        <v>21120</v>
      </c>
      <c r="E6340" s="27">
        <v>41932</v>
      </c>
      <c r="F6340" t="s">
        <v>233</v>
      </c>
      <c r="G6340" s="27">
        <v>24260</v>
      </c>
      <c r="H6340">
        <v>49</v>
      </c>
      <c r="I6340" t="s">
        <v>234</v>
      </c>
      <c r="J6340" t="s">
        <v>250</v>
      </c>
      <c r="K6340">
        <v>0</v>
      </c>
      <c r="L6340">
        <v>5</v>
      </c>
      <c r="M6340">
        <v>0</v>
      </c>
      <c r="N6340">
        <v>0</v>
      </c>
      <c r="O6340">
        <v>11</v>
      </c>
      <c r="P6340">
        <v>-1</v>
      </c>
      <c r="Q6340" s="28">
        <v>41931.387499999997</v>
      </c>
      <c r="R6340" s="28">
        <v>41963.394444444442</v>
      </c>
      <c r="S6340" t="s">
        <v>21121</v>
      </c>
      <c r="T6340" s="27">
        <v>41931</v>
      </c>
      <c r="V6340">
        <v>1</v>
      </c>
      <c r="W6340" t="s">
        <v>36</v>
      </c>
      <c r="X6340" t="s">
        <v>1884</v>
      </c>
      <c r="Y6340">
        <v>1</v>
      </c>
      <c r="AA6340" t="s">
        <v>21122</v>
      </c>
      <c r="AB6340" t="s">
        <v>36</v>
      </c>
      <c r="AC6340">
        <v>0</v>
      </c>
      <c r="AD6340" s="27">
        <v>42452</v>
      </c>
      <c r="AF6340" s="27">
        <v>42452</v>
      </c>
      <c r="AG6340" s="27">
        <v>42452</v>
      </c>
      <c r="AH6340">
        <v>0</v>
      </c>
      <c r="AN6340" t="s">
        <v>238</v>
      </c>
      <c r="AO6340">
        <v>4</v>
      </c>
      <c r="AP6340" t="s">
        <v>239</v>
      </c>
      <c r="AQ6340" s="27">
        <v>41932</v>
      </c>
      <c r="AR6340" t="s">
        <v>240</v>
      </c>
      <c r="AS6340">
        <v>5</v>
      </c>
      <c r="AT6340" t="s">
        <v>246</v>
      </c>
      <c r="AU6340" s="27">
        <v>41932</v>
      </c>
    </row>
    <row r="6341" spans="1:47" x14ac:dyDescent="0.2">
      <c r="A6341">
        <v>6340</v>
      </c>
      <c r="B6341" t="s">
        <v>21123</v>
      </c>
      <c r="C6341" t="s">
        <v>8612</v>
      </c>
      <c r="D6341" t="s">
        <v>21124</v>
      </c>
      <c r="E6341" s="27">
        <v>41826</v>
      </c>
      <c r="F6341" t="s">
        <v>233</v>
      </c>
      <c r="G6341" s="27">
        <v>27382</v>
      </c>
      <c r="H6341">
        <v>41</v>
      </c>
      <c r="I6341" t="s">
        <v>244</v>
      </c>
      <c r="J6341" t="s">
        <v>22</v>
      </c>
      <c r="K6341">
        <v>0</v>
      </c>
      <c r="L6341">
        <v>1</v>
      </c>
      <c r="M6341">
        <v>0</v>
      </c>
      <c r="N6341">
        <v>0</v>
      </c>
      <c r="O6341">
        <v>1</v>
      </c>
      <c r="P6341">
        <v>0</v>
      </c>
      <c r="Q6341" s="28">
        <v>41826.056944444441</v>
      </c>
      <c r="R6341" s="28">
        <v>41826.072916666664</v>
      </c>
      <c r="S6341" t="s">
        <v>21125</v>
      </c>
      <c r="T6341" s="27">
        <v>41825</v>
      </c>
      <c r="V6341">
        <v>1</v>
      </c>
      <c r="W6341" t="s">
        <v>36</v>
      </c>
      <c r="X6341" t="s">
        <v>595</v>
      </c>
      <c r="Y6341">
        <v>0</v>
      </c>
      <c r="AB6341" t="s">
        <v>237</v>
      </c>
      <c r="AH6341">
        <v>0</v>
      </c>
      <c r="AN6341" t="s">
        <v>238</v>
      </c>
      <c r="AO6341">
        <v>1</v>
      </c>
      <c r="AP6341" t="s">
        <v>239</v>
      </c>
      <c r="AQ6341" s="27">
        <v>41826</v>
      </c>
      <c r="AR6341" t="s">
        <v>240</v>
      </c>
      <c r="AS6341">
        <v>1</v>
      </c>
      <c r="AT6341" t="s">
        <v>239</v>
      </c>
      <c r="AU6341" s="27">
        <v>41826</v>
      </c>
    </row>
    <row r="6342" spans="1:47" x14ac:dyDescent="0.2">
      <c r="A6342">
        <v>6341</v>
      </c>
      <c r="B6342" t="s">
        <v>21126</v>
      </c>
      <c r="C6342" t="s">
        <v>21127</v>
      </c>
      <c r="D6342" t="s">
        <v>21128</v>
      </c>
      <c r="E6342" s="27">
        <v>41661</v>
      </c>
      <c r="F6342" t="s">
        <v>233</v>
      </c>
      <c r="G6342" s="27">
        <v>29243</v>
      </c>
      <c r="H6342">
        <v>36</v>
      </c>
      <c r="I6342" t="s">
        <v>244</v>
      </c>
      <c r="J6342" t="s">
        <v>22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-1</v>
      </c>
      <c r="Q6342" s="28">
        <v>41660.511805555558</v>
      </c>
      <c r="R6342" s="28">
        <v>41663.138194444444</v>
      </c>
      <c r="S6342" t="s">
        <v>21129</v>
      </c>
      <c r="T6342" s="27">
        <v>41660</v>
      </c>
      <c r="V6342">
        <v>1</v>
      </c>
      <c r="W6342" t="s">
        <v>36</v>
      </c>
      <c r="X6342" t="s">
        <v>279</v>
      </c>
      <c r="Y6342">
        <v>0</v>
      </c>
      <c r="AB6342" t="s">
        <v>237</v>
      </c>
      <c r="AH6342">
        <v>0</v>
      </c>
      <c r="AN6342" t="s">
        <v>238</v>
      </c>
      <c r="AO6342">
        <v>1</v>
      </c>
      <c r="AP6342" t="s">
        <v>239</v>
      </c>
      <c r="AQ6342" s="27">
        <v>41661</v>
      </c>
      <c r="AR6342" t="s">
        <v>240</v>
      </c>
      <c r="AS6342">
        <v>1</v>
      </c>
      <c r="AT6342" t="s">
        <v>239</v>
      </c>
      <c r="AU6342" s="27">
        <v>41661</v>
      </c>
    </row>
    <row r="6343" spans="1:47" x14ac:dyDescent="0.2">
      <c r="A6343">
        <v>6342</v>
      </c>
      <c r="B6343" t="s">
        <v>21130</v>
      </c>
      <c r="C6343" t="s">
        <v>2056</v>
      </c>
      <c r="D6343" t="s">
        <v>21131</v>
      </c>
      <c r="E6343" s="27">
        <v>41983</v>
      </c>
      <c r="F6343" t="s">
        <v>233</v>
      </c>
      <c r="G6343" s="27">
        <v>28481</v>
      </c>
      <c r="H6343">
        <v>38</v>
      </c>
      <c r="I6343" t="s">
        <v>244</v>
      </c>
      <c r="J6343" t="s">
        <v>245</v>
      </c>
      <c r="K6343">
        <v>0</v>
      </c>
      <c r="L6343">
        <v>1</v>
      </c>
      <c r="M6343">
        <v>0</v>
      </c>
      <c r="N6343">
        <v>0</v>
      </c>
      <c r="O6343">
        <v>0</v>
      </c>
      <c r="W6343" t="s">
        <v>237</v>
      </c>
      <c r="Y6343">
        <v>-1</v>
      </c>
      <c r="AB6343" t="s">
        <v>237</v>
      </c>
      <c r="AH6343">
        <v>0</v>
      </c>
      <c r="AN6343" t="s">
        <v>238</v>
      </c>
      <c r="AO6343">
        <v>1</v>
      </c>
      <c r="AP6343" t="s">
        <v>239</v>
      </c>
      <c r="AQ6343" s="27">
        <v>41983</v>
      </c>
      <c r="AR6343" t="s">
        <v>240</v>
      </c>
      <c r="AS6343">
        <v>1</v>
      </c>
      <c r="AT6343" t="s">
        <v>239</v>
      </c>
      <c r="AU6343" s="27">
        <v>41983</v>
      </c>
    </row>
    <row r="6344" spans="1:47" x14ac:dyDescent="0.2">
      <c r="A6344">
        <v>6343</v>
      </c>
      <c r="B6344" t="s">
        <v>21132</v>
      </c>
      <c r="C6344" t="s">
        <v>726</v>
      </c>
      <c r="D6344" t="s">
        <v>21133</v>
      </c>
      <c r="E6344" s="27">
        <v>41683</v>
      </c>
      <c r="F6344" t="s">
        <v>233</v>
      </c>
      <c r="G6344" s="27">
        <v>23421</v>
      </c>
      <c r="H6344">
        <v>52</v>
      </c>
      <c r="I6344" t="s">
        <v>234</v>
      </c>
      <c r="J6344" t="s">
        <v>250</v>
      </c>
      <c r="K6344">
        <v>0</v>
      </c>
      <c r="L6344">
        <v>4</v>
      </c>
      <c r="M6344">
        <v>0</v>
      </c>
      <c r="N6344">
        <v>0</v>
      </c>
      <c r="O6344">
        <v>0</v>
      </c>
      <c r="P6344">
        <v>0</v>
      </c>
      <c r="Q6344" s="28">
        <v>41683.063194444447</v>
      </c>
      <c r="R6344" s="28">
        <v>41740.134027777778</v>
      </c>
      <c r="S6344" t="s">
        <v>21134</v>
      </c>
      <c r="T6344" s="27">
        <v>41682</v>
      </c>
      <c r="V6344">
        <v>1</v>
      </c>
      <c r="W6344" t="s">
        <v>32</v>
      </c>
      <c r="X6344" t="s">
        <v>364</v>
      </c>
      <c r="Y6344">
        <v>0</v>
      </c>
      <c r="AB6344" t="s">
        <v>237</v>
      </c>
      <c r="AH6344">
        <v>0</v>
      </c>
      <c r="AN6344" t="s">
        <v>238</v>
      </c>
      <c r="AO6344">
        <v>3</v>
      </c>
      <c r="AP6344" t="s">
        <v>239</v>
      </c>
      <c r="AQ6344" s="27">
        <v>41683</v>
      </c>
      <c r="AR6344" t="s">
        <v>240</v>
      </c>
      <c r="AS6344">
        <v>4</v>
      </c>
      <c r="AT6344" t="s">
        <v>239</v>
      </c>
      <c r="AU6344" s="27">
        <v>41683</v>
      </c>
    </row>
    <row r="6345" spans="1:47" x14ac:dyDescent="0.2">
      <c r="A6345">
        <v>6344</v>
      </c>
      <c r="B6345" t="s">
        <v>21135</v>
      </c>
      <c r="C6345" t="s">
        <v>2056</v>
      </c>
      <c r="D6345" t="s">
        <v>21136</v>
      </c>
      <c r="E6345" s="27">
        <v>41396</v>
      </c>
      <c r="F6345" t="s">
        <v>233</v>
      </c>
      <c r="G6345" s="27">
        <v>32097</v>
      </c>
      <c r="H6345">
        <v>28</v>
      </c>
      <c r="I6345" t="s">
        <v>244</v>
      </c>
      <c r="J6345" t="s">
        <v>245</v>
      </c>
      <c r="K6345">
        <v>0</v>
      </c>
      <c r="L6345">
        <v>7</v>
      </c>
      <c r="M6345">
        <v>0</v>
      </c>
      <c r="N6345">
        <v>0</v>
      </c>
      <c r="O6345">
        <v>5</v>
      </c>
      <c r="P6345">
        <v>-76</v>
      </c>
      <c r="Q6345" s="28">
        <v>41320.174305555556</v>
      </c>
      <c r="R6345" s="28">
        <v>41326.53402777778</v>
      </c>
      <c r="S6345" t="s">
        <v>21137</v>
      </c>
      <c r="U6345" s="27">
        <v>41213</v>
      </c>
      <c r="V6345">
        <v>183</v>
      </c>
      <c r="W6345" t="s">
        <v>36</v>
      </c>
      <c r="X6345" t="s">
        <v>274</v>
      </c>
      <c r="Y6345">
        <v>0</v>
      </c>
      <c r="AB6345" t="s">
        <v>237</v>
      </c>
      <c r="AH6345">
        <v>0</v>
      </c>
      <c r="AN6345" t="s">
        <v>238</v>
      </c>
      <c r="AO6345">
        <v>6</v>
      </c>
      <c r="AP6345" t="s">
        <v>246</v>
      </c>
      <c r="AQ6345" s="27">
        <v>41396</v>
      </c>
      <c r="AR6345" t="s">
        <v>240</v>
      </c>
      <c r="AS6345">
        <v>7</v>
      </c>
      <c r="AT6345" t="s">
        <v>246</v>
      </c>
      <c r="AU6345" s="27">
        <v>41396</v>
      </c>
    </row>
    <row r="6346" spans="1:47" x14ac:dyDescent="0.2">
      <c r="A6346">
        <v>6345</v>
      </c>
      <c r="B6346" t="s">
        <v>21138</v>
      </c>
      <c r="C6346" t="s">
        <v>652</v>
      </c>
      <c r="D6346" t="s">
        <v>11523</v>
      </c>
      <c r="E6346" s="27">
        <v>41492</v>
      </c>
      <c r="F6346" t="s">
        <v>233</v>
      </c>
      <c r="G6346" s="27">
        <v>34866</v>
      </c>
      <c r="H6346">
        <v>20</v>
      </c>
      <c r="I6346" t="s">
        <v>259</v>
      </c>
      <c r="J6346" t="s">
        <v>250</v>
      </c>
      <c r="K6346">
        <v>0</v>
      </c>
      <c r="L6346">
        <v>3</v>
      </c>
      <c r="M6346">
        <v>0</v>
      </c>
      <c r="N6346">
        <v>0</v>
      </c>
      <c r="O6346">
        <v>0</v>
      </c>
      <c r="P6346">
        <v>-4</v>
      </c>
      <c r="Q6346" s="28">
        <v>41488.536805555559</v>
      </c>
      <c r="R6346" s="28">
        <v>41492.439583333333</v>
      </c>
      <c r="S6346" t="s">
        <v>21139</v>
      </c>
      <c r="T6346" s="27">
        <v>41487</v>
      </c>
      <c r="V6346">
        <v>5</v>
      </c>
      <c r="W6346" t="s">
        <v>32</v>
      </c>
      <c r="X6346" t="s">
        <v>806</v>
      </c>
      <c r="Y6346">
        <v>0</v>
      </c>
      <c r="AB6346" t="s">
        <v>237</v>
      </c>
      <c r="AH6346">
        <v>0</v>
      </c>
      <c r="AN6346" t="s">
        <v>238</v>
      </c>
      <c r="AO6346">
        <v>6</v>
      </c>
      <c r="AP6346" t="s">
        <v>246</v>
      </c>
      <c r="AQ6346" s="27">
        <v>41492</v>
      </c>
      <c r="AR6346" t="s">
        <v>240</v>
      </c>
      <c r="AS6346">
        <v>3</v>
      </c>
      <c r="AT6346" t="s">
        <v>239</v>
      </c>
      <c r="AU6346" s="27">
        <v>41492</v>
      </c>
    </row>
    <row r="6347" spans="1:47" x14ac:dyDescent="0.2">
      <c r="A6347">
        <v>6346</v>
      </c>
      <c r="B6347" t="s">
        <v>21140</v>
      </c>
      <c r="C6347" t="s">
        <v>14006</v>
      </c>
      <c r="D6347" t="s">
        <v>21141</v>
      </c>
      <c r="E6347" s="27">
        <v>41980</v>
      </c>
      <c r="F6347" t="s">
        <v>294</v>
      </c>
      <c r="G6347" s="27">
        <v>22028</v>
      </c>
      <c r="H6347">
        <v>55</v>
      </c>
      <c r="I6347" t="s">
        <v>234</v>
      </c>
      <c r="J6347" t="s">
        <v>245</v>
      </c>
      <c r="K6347">
        <v>0</v>
      </c>
      <c r="L6347">
        <v>6</v>
      </c>
      <c r="M6347">
        <v>0</v>
      </c>
      <c r="N6347">
        <v>0</v>
      </c>
      <c r="O6347">
        <v>0</v>
      </c>
      <c r="W6347" t="s">
        <v>237</v>
      </c>
      <c r="Y6347">
        <v>-1</v>
      </c>
      <c r="AB6347" t="s">
        <v>237</v>
      </c>
      <c r="AH6347">
        <v>0</v>
      </c>
      <c r="AN6347" t="s">
        <v>238</v>
      </c>
      <c r="AO6347">
        <v>1</v>
      </c>
      <c r="AP6347" t="s">
        <v>239</v>
      </c>
      <c r="AQ6347" s="27">
        <v>41980</v>
      </c>
      <c r="AR6347" t="s">
        <v>240</v>
      </c>
      <c r="AS6347">
        <v>6</v>
      </c>
      <c r="AT6347" t="s">
        <v>246</v>
      </c>
      <c r="AU6347" s="27">
        <v>41980</v>
      </c>
    </row>
    <row r="6348" spans="1:47" x14ac:dyDescent="0.2">
      <c r="A6348">
        <v>6347</v>
      </c>
      <c r="B6348" t="s">
        <v>21142</v>
      </c>
      <c r="C6348" t="s">
        <v>5042</v>
      </c>
      <c r="D6348" t="s">
        <v>21143</v>
      </c>
      <c r="E6348" s="27">
        <v>41508</v>
      </c>
      <c r="F6348" t="s">
        <v>233</v>
      </c>
      <c r="G6348" s="27">
        <v>34606</v>
      </c>
      <c r="H6348">
        <v>21</v>
      </c>
      <c r="I6348" t="s">
        <v>259</v>
      </c>
      <c r="J6348" t="s">
        <v>250</v>
      </c>
      <c r="K6348">
        <v>0</v>
      </c>
      <c r="L6348">
        <v>10</v>
      </c>
      <c r="M6348">
        <v>0</v>
      </c>
      <c r="N6348">
        <v>0</v>
      </c>
      <c r="O6348">
        <v>2</v>
      </c>
      <c r="P6348">
        <v>0</v>
      </c>
      <c r="Q6348" s="28">
        <v>41508.125</v>
      </c>
      <c r="R6348" s="28">
        <v>41594.199305555558</v>
      </c>
      <c r="S6348" t="s">
        <v>21144</v>
      </c>
      <c r="T6348" s="27">
        <v>41508</v>
      </c>
      <c r="V6348">
        <v>0</v>
      </c>
      <c r="W6348" t="s">
        <v>32</v>
      </c>
      <c r="X6348" t="s">
        <v>261</v>
      </c>
      <c r="Y6348">
        <v>1</v>
      </c>
      <c r="AA6348" t="s">
        <v>21145</v>
      </c>
      <c r="AB6348" t="s">
        <v>36</v>
      </c>
      <c r="AC6348">
        <v>0</v>
      </c>
      <c r="AD6348" s="27">
        <v>41759</v>
      </c>
      <c r="AE6348" t="s">
        <v>21146</v>
      </c>
      <c r="AF6348" s="27">
        <v>41759</v>
      </c>
      <c r="AG6348" s="27">
        <v>41765</v>
      </c>
      <c r="AH6348">
        <v>0</v>
      </c>
      <c r="AN6348" t="s">
        <v>238</v>
      </c>
      <c r="AO6348">
        <v>6</v>
      </c>
      <c r="AP6348" t="s">
        <v>246</v>
      </c>
      <c r="AQ6348" s="27">
        <v>41508</v>
      </c>
      <c r="AR6348" t="s">
        <v>240</v>
      </c>
      <c r="AS6348">
        <v>10</v>
      </c>
      <c r="AT6348" t="s">
        <v>269</v>
      </c>
      <c r="AU6348" s="27">
        <v>41508</v>
      </c>
    </row>
    <row r="6349" spans="1:47" x14ac:dyDescent="0.2">
      <c r="A6349">
        <v>6348</v>
      </c>
      <c r="B6349" t="s">
        <v>21147</v>
      </c>
      <c r="C6349" t="s">
        <v>3658</v>
      </c>
      <c r="D6349" t="s">
        <v>21148</v>
      </c>
      <c r="E6349" s="27">
        <v>41931</v>
      </c>
      <c r="F6349" t="s">
        <v>233</v>
      </c>
      <c r="G6349" s="27">
        <v>32702</v>
      </c>
      <c r="H6349">
        <v>26</v>
      </c>
      <c r="I6349" t="s">
        <v>244</v>
      </c>
      <c r="J6349" t="s">
        <v>245</v>
      </c>
      <c r="K6349">
        <v>0</v>
      </c>
      <c r="L6349">
        <v>3</v>
      </c>
      <c r="M6349">
        <v>0</v>
      </c>
      <c r="N6349">
        <v>0</v>
      </c>
      <c r="O6349">
        <v>0</v>
      </c>
      <c r="P6349">
        <v>0</v>
      </c>
      <c r="Q6349" s="28">
        <v>41931.15625</v>
      </c>
      <c r="R6349" s="28">
        <v>41932.075694444444</v>
      </c>
      <c r="S6349" t="s">
        <v>21149</v>
      </c>
      <c r="T6349" s="27">
        <v>41931</v>
      </c>
      <c r="V6349">
        <v>0</v>
      </c>
      <c r="W6349" t="s">
        <v>32</v>
      </c>
      <c r="X6349" t="s">
        <v>318</v>
      </c>
      <c r="Y6349">
        <v>0</v>
      </c>
      <c r="AB6349" t="s">
        <v>237</v>
      </c>
      <c r="AH6349">
        <v>0</v>
      </c>
      <c r="AN6349" t="s">
        <v>238</v>
      </c>
      <c r="AO6349">
        <v>3</v>
      </c>
      <c r="AP6349" t="s">
        <v>239</v>
      </c>
      <c r="AQ6349" s="27">
        <v>41931</v>
      </c>
      <c r="AR6349" t="s">
        <v>240</v>
      </c>
      <c r="AS6349">
        <v>3</v>
      </c>
      <c r="AT6349" t="s">
        <v>239</v>
      </c>
      <c r="AU6349" s="27">
        <v>41931</v>
      </c>
    </row>
    <row r="6350" spans="1:47" x14ac:dyDescent="0.2">
      <c r="A6350">
        <v>6349</v>
      </c>
      <c r="B6350" t="s">
        <v>21150</v>
      </c>
      <c r="C6350" t="s">
        <v>1808</v>
      </c>
      <c r="D6350" t="s">
        <v>21151</v>
      </c>
      <c r="E6350" s="27">
        <v>41528</v>
      </c>
      <c r="F6350" t="s">
        <v>294</v>
      </c>
      <c r="G6350" s="27">
        <v>31154</v>
      </c>
      <c r="H6350">
        <v>31</v>
      </c>
      <c r="I6350" t="s">
        <v>244</v>
      </c>
      <c r="J6350" t="s">
        <v>250</v>
      </c>
      <c r="K6350">
        <v>0</v>
      </c>
      <c r="L6350">
        <v>2</v>
      </c>
      <c r="M6350">
        <v>0</v>
      </c>
      <c r="N6350">
        <v>0</v>
      </c>
      <c r="O6350">
        <v>0</v>
      </c>
      <c r="P6350">
        <v>0</v>
      </c>
      <c r="Q6350" s="28">
        <v>41528.100694444445</v>
      </c>
      <c r="R6350" s="28">
        <v>41529.227777777778</v>
      </c>
      <c r="S6350" t="s">
        <v>21152</v>
      </c>
      <c r="T6350" s="27">
        <v>41527</v>
      </c>
      <c r="V6350">
        <v>1</v>
      </c>
      <c r="W6350" t="s">
        <v>32</v>
      </c>
      <c r="X6350" t="s">
        <v>583</v>
      </c>
      <c r="Y6350">
        <v>0</v>
      </c>
      <c r="AB6350" t="s">
        <v>237</v>
      </c>
      <c r="AH6350">
        <v>0</v>
      </c>
      <c r="AN6350" t="s">
        <v>238</v>
      </c>
      <c r="AO6350">
        <v>2</v>
      </c>
      <c r="AP6350" t="s">
        <v>239</v>
      </c>
      <c r="AQ6350" s="27">
        <v>41528</v>
      </c>
      <c r="AR6350" t="s">
        <v>240</v>
      </c>
      <c r="AS6350">
        <v>2</v>
      </c>
      <c r="AT6350" t="s">
        <v>239</v>
      </c>
      <c r="AU6350" s="27">
        <v>41528</v>
      </c>
    </row>
    <row r="6351" spans="1:47" x14ac:dyDescent="0.2">
      <c r="A6351">
        <v>6350</v>
      </c>
      <c r="B6351" t="s">
        <v>21153</v>
      </c>
      <c r="C6351" t="s">
        <v>3369</v>
      </c>
      <c r="D6351" t="s">
        <v>21154</v>
      </c>
      <c r="E6351" s="27">
        <v>41868</v>
      </c>
      <c r="F6351" t="s">
        <v>294</v>
      </c>
      <c r="G6351" s="27">
        <v>19091</v>
      </c>
      <c r="H6351">
        <v>64</v>
      </c>
      <c r="I6351" t="s">
        <v>234</v>
      </c>
      <c r="J6351" t="s">
        <v>353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-1</v>
      </c>
      <c r="Q6351" s="28">
        <v>41867.525694444441</v>
      </c>
      <c r="R6351" s="28">
        <v>41868.375</v>
      </c>
      <c r="S6351" t="s">
        <v>21155</v>
      </c>
      <c r="T6351" s="27">
        <v>41867</v>
      </c>
      <c r="V6351">
        <v>1</v>
      </c>
      <c r="W6351" t="s">
        <v>36</v>
      </c>
      <c r="X6351" t="s">
        <v>279</v>
      </c>
      <c r="Y6351">
        <v>0</v>
      </c>
      <c r="AB6351" t="s">
        <v>237</v>
      </c>
      <c r="AH6351">
        <v>0</v>
      </c>
      <c r="AN6351" t="s">
        <v>238</v>
      </c>
      <c r="AO6351">
        <v>1</v>
      </c>
      <c r="AP6351" t="s">
        <v>239</v>
      </c>
      <c r="AQ6351" s="27">
        <v>41868</v>
      </c>
      <c r="AR6351" t="s">
        <v>240</v>
      </c>
      <c r="AS6351">
        <v>1</v>
      </c>
      <c r="AT6351" t="s">
        <v>239</v>
      </c>
      <c r="AU6351" s="27">
        <v>41868</v>
      </c>
    </row>
    <row r="6352" spans="1:47" x14ac:dyDescent="0.2">
      <c r="A6352">
        <v>6351</v>
      </c>
      <c r="B6352" t="s">
        <v>21156</v>
      </c>
      <c r="C6352" t="s">
        <v>21157</v>
      </c>
      <c r="D6352" t="s">
        <v>1079</v>
      </c>
      <c r="E6352" s="27">
        <v>41793</v>
      </c>
      <c r="F6352" t="s">
        <v>233</v>
      </c>
      <c r="G6352" s="27">
        <v>34106</v>
      </c>
      <c r="H6352">
        <v>22</v>
      </c>
      <c r="I6352" t="s">
        <v>259</v>
      </c>
      <c r="J6352" t="s">
        <v>250</v>
      </c>
      <c r="K6352">
        <v>0</v>
      </c>
      <c r="L6352">
        <v>8</v>
      </c>
      <c r="M6352">
        <v>0</v>
      </c>
      <c r="N6352">
        <v>0</v>
      </c>
      <c r="O6352">
        <v>4</v>
      </c>
      <c r="P6352">
        <v>-1</v>
      </c>
      <c r="Q6352" s="28">
        <v>41792.300000000003</v>
      </c>
      <c r="R6352" s="28">
        <v>41793.069444444445</v>
      </c>
      <c r="S6352" t="s">
        <v>21158</v>
      </c>
      <c r="T6352" s="27">
        <v>41792</v>
      </c>
      <c r="V6352">
        <v>1</v>
      </c>
      <c r="W6352" t="s">
        <v>32</v>
      </c>
      <c r="X6352" t="s">
        <v>254</v>
      </c>
      <c r="Y6352">
        <v>0</v>
      </c>
      <c r="AB6352" t="s">
        <v>237</v>
      </c>
      <c r="AH6352">
        <v>0</v>
      </c>
      <c r="AN6352" t="s">
        <v>238</v>
      </c>
      <c r="AO6352">
        <v>9</v>
      </c>
      <c r="AP6352" t="s">
        <v>269</v>
      </c>
      <c r="AQ6352" s="27">
        <v>41793</v>
      </c>
      <c r="AR6352" t="s">
        <v>240</v>
      </c>
      <c r="AS6352">
        <v>8</v>
      </c>
      <c r="AT6352" t="s">
        <v>269</v>
      </c>
      <c r="AU6352" s="27">
        <v>41793</v>
      </c>
    </row>
    <row r="6353" spans="1:47" x14ac:dyDescent="0.2">
      <c r="A6353">
        <v>6352</v>
      </c>
      <c r="B6353" t="s">
        <v>21159</v>
      </c>
      <c r="C6353" t="s">
        <v>4760</v>
      </c>
      <c r="D6353" t="s">
        <v>21160</v>
      </c>
      <c r="E6353" s="27">
        <v>41952</v>
      </c>
      <c r="F6353" t="s">
        <v>233</v>
      </c>
      <c r="G6353" s="27">
        <v>31654</v>
      </c>
      <c r="H6353">
        <v>29</v>
      </c>
      <c r="I6353" t="s">
        <v>244</v>
      </c>
      <c r="J6353" t="s">
        <v>353</v>
      </c>
      <c r="K6353">
        <v>0</v>
      </c>
      <c r="L6353">
        <v>3</v>
      </c>
      <c r="M6353">
        <v>0</v>
      </c>
      <c r="N6353">
        <v>0</v>
      </c>
      <c r="O6353">
        <v>0</v>
      </c>
      <c r="W6353" t="s">
        <v>237</v>
      </c>
      <c r="Y6353">
        <v>-1</v>
      </c>
      <c r="AB6353" t="s">
        <v>237</v>
      </c>
      <c r="AH6353">
        <v>0</v>
      </c>
      <c r="AN6353" t="s">
        <v>238</v>
      </c>
      <c r="AO6353">
        <v>1</v>
      </c>
      <c r="AP6353" t="s">
        <v>239</v>
      </c>
      <c r="AQ6353" s="27">
        <v>41952</v>
      </c>
      <c r="AR6353" t="s">
        <v>240</v>
      </c>
      <c r="AS6353">
        <v>3</v>
      </c>
      <c r="AT6353" t="s">
        <v>239</v>
      </c>
      <c r="AU6353" s="27">
        <v>41952</v>
      </c>
    </row>
    <row r="6354" spans="1:47" x14ac:dyDescent="0.2">
      <c r="A6354">
        <v>6353</v>
      </c>
      <c r="B6354" t="s">
        <v>21161</v>
      </c>
      <c r="C6354" t="s">
        <v>2619</v>
      </c>
      <c r="D6354" t="s">
        <v>2026</v>
      </c>
      <c r="E6354" s="27">
        <v>41421</v>
      </c>
      <c r="F6354" t="s">
        <v>233</v>
      </c>
      <c r="G6354" s="27">
        <v>21405</v>
      </c>
      <c r="H6354">
        <v>57</v>
      </c>
      <c r="I6354" t="s">
        <v>234</v>
      </c>
      <c r="J6354" t="s">
        <v>250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 s="28">
        <v>41421.077777777777</v>
      </c>
      <c r="R6354" s="28">
        <v>41422.050000000003</v>
      </c>
      <c r="S6354" t="s">
        <v>21162</v>
      </c>
      <c r="T6354" s="27">
        <v>41421</v>
      </c>
      <c r="V6354">
        <v>0</v>
      </c>
      <c r="W6354" t="s">
        <v>36</v>
      </c>
      <c r="X6354" t="s">
        <v>279</v>
      </c>
      <c r="Y6354">
        <v>0</v>
      </c>
      <c r="AB6354" t="s">
        <v>237</v>
      </c>
      <c r="AH6354">
        <v>0</v>
      </c>
      <c r="AN6354" t="s">
        <v>238</v>
      </c>
      <c r="AO6354">
        <v>1</v>
      </c>
      <c r="AP6354" t="s">
        <v>239</v>
      </c>
      <c r="AQ6354" s="27">
        <v>41421</v>
      </c>
      <c r="AR6354" t="s">
        <v>240</v>
      </c>
      <c r="AS6354">
        <v>1</v>
      </c>
      <c r="AT6354" t="s">
        <v>239</v>
      </c>
      <c r="AU6354" s="27">
        <v>41421</v>
      </c>
    </row>
    <row r="6355" spans="1:47" x14ac:dyDescent="0.2">
      <c r="A6355">
        <v>6354</v>
      </c>
      <c r="B6355" t="s">
        <v>21163</v>
      </c>
      <c r="C6355" t="s">
        <v>21164</v>
      </c>
      <c r="D6355" t="s">
        <v>21165</v>
      </c>
      <c r="E6355" s="27">
        <v>41401</v>
      </c>
      <c r="F6355" t="s">
        <v>294</v>
      </c>
      <c r="G6355" s="27">
        <v>20066</v>
      </c>
      <c r="H6355">
        <v>61</v>
      </c>
      <c r="I6355" t="s">
        <v>234</v>
      </c>
      <c r="J6355" t="s">
        <v>245</v>
      </c>
      <c r="K6355">
        <v>0</v>
      </c>
      <c r="L6355">
        <v>3</v>
      </c>
      <c r="M6355">
        <v>0</v>
      </c>
      <c r="N6355">
        <v>0</v>
      </c>
      <c r="O6355">
        <v>8</v>
      </c>
      <c r="P6355">
        <v>0</v>
      </c>
      <c r="Q6355" s="28">
        <v>41401.513194444444</v>
      </c>
      <c r="R6355" s="28">
        <v>41432.347916666666</v>
      </c>
      <c r="S6355" t="s">
        <v>21166</v>
      </c>
      <c r="T6355" s="27">
        <v>41400</v>
      </c>
      <c r="V6355">
        <v>1</v>
      </c>
      <c r="W6355" t="s">
        <v>32</v>
      </c>
      <c r="X6355" t="s">
        <v>1207</v>
      </c>
      <c r="Y6355">
        <v>1</v>
      </c>
      <c r="AA6355" t="s">
        <v>21167</v>
      </c>
      <c r="AB6355" t="s">
        <v>36</v>
      </c>
      <c r="AC6355">
        <v>0</v>
      </c>
      <c r="AD6355" s="27">
        <v>42212</v>
      </c>
      <c r="AE6355" t="s">
        <v>1508</v>
      </c>
      <c r="AF6355" s="27">
        <v>42212</v>
      </c>
      <c r="AG6355" s="27">
        <v>42226</v>
      </c>
      <c r="AH6355">
        <v>0</v>
      </c>
      <c r="AN6355" t="s">
        <v>238</v>
      </c>
      <c r="AO6355">
        <v>1</v>
      </c>
      <c r="AP6355" t="s">
        <v>239</v>
      </c>
      <c r="AQ6355" s="27">
        <v>41401</v>
      </c>
      <c r="AR6355" t="s">
        <v>240</v>
      </c>
      <c r="AS6355">
        <v>3</v>
      </c>
      <c r="AT6355" t="s">
        <v>239</v>
      </c>
      <c r="AU6355" s="27">
        <v>41401</v>
      </c>
    </row>
    <row r="6356" spans="1:47" x14ac:dyDescent="0.2">
      <c r="A6356">
        <v>6355</v>
      </c>
      <c r="B6356" t="s">
        <v>21168</v>
      </c>
      <c r="C6356" t="s">
        <v>21169</v>
      </c>
      <c r="D6356" t="s">
        <v>16415</v>
      </c>
      <c r="E6356" s="27">
        <v>41677</v>
      </c>
      <c r="F6356" t="s">
        <v>233</v>
      </c>
      <c r="G6356" s="27">
        <v>31852</v>
      </c>
      <c r="H6356">
        <v>29</v>
      </c>
      <c r="I6356" t="s">
        <v>244</v>
      </c>
      <c r="J6356" t="s">
        <v>245</v>
      </c>
      <c r="K6356">
        <v>0</v>
      </c>
      <c r="L6356">
        <v>3</v>
      </c>
      <c r="M6356">
        <v>0</v>
      </c>
      <c r="N6356">
        <v>0</v>
      </c>
      <c r="O6356">
        <v>0</v>
      </c>
      <c r="W6356" t="s">
        <v>237</v>
      </c>
      <c r="Y6356">
        <v>-1</v>
      </c>
      <c r="AB6356" t="s">
        <v>237</v>
      </c>
      <c r="AH6356">
        <v>0</v>
      </c>
      <c r="AN6356" t="s">
        <v>238</v>
      </c>
      <c r="AO6356">
        <v>3</v>
      </c>
      <c r="AP6356" t="s">
        <v>239</v>
      </c>
      <c r="AQ6356" s="27">
        <v>41677</v>
      </c>
      <c r="AR6356" t="s">
        <v>240</v>
      </c>
      <c r="AS6356">
        <v>3</v>
      </c>
      <c r="AT6356" t="s">
        <v>239</v>
      </c>
      <c r="AU6356" s="27">
        <v>41677</v>
      </c>
    </row>
    <row r="6357" spans="1:47" x14ac:dyDescent="0.2">
      <c r="A6357">
        <v>6356</v>
      </c>
      <c r="B6357" t="s">
        <v>21170</v>
      </c>
      <c r="C6357" t="s">
        <v>1038</v>
      </c>
      <c r="D6357" t="s">
        <v>5942</v>
      </c>
      <c r="E6357" s="27">
        <v>41733</v>
      </c>
      <c r="F6357" t="s">
        <v>233</v>
      </c>
      <c r="G6357" s="27">
        <v>29365</v>
      </c>
      <c r="H6357">
        <v>35</v>
      </c>
      <c r="I6357" t="s">
        <v>244</v>
      </c>
      <c r="J6357" t="s">
        <v>353</v>
      </c>
      <c r="K6357">
        <v>0</v>
      </c>
      <c r="L6357">
        <v>1</v>
      </c>
      <c r="M6357">
        <v>0</v>
      </c>
      <c r="N6357">
        <v>0</v>
      </c>
      <c r="O6357">
        <v>3</v>
      </c>
      <c r="P6357">
        <v>-23</v>
      </c>
      <c r="Q6357" s="28">
        <v>41710.347916666666</v>
      </c>
      <c r="R6357" s="28">
        <v>41720.099305555559</v>
      </c>
      <c r="S6357" t="s">
        <v>21171</v>
      </c>
      <c r="T6357" s="27">
        <v>41710</v>
      </c>
      <c r="V6357">
        <v>23</v>
      </c>
      <c r="W6357" t="s">
        <v>32</v>
      </c>
      <c r="X6357" t="s">
        <v>749</v>
      </c>
      <c r="Y6357">
        <v>1</v>
      </c>
      <c r="AA6357" t="s">
        <v>21172</v>
      </c>
      <c r="AB6357" t="s">
        <v>36</v>
      </c>
      <c r="AC6357">
        <v>0</v>
      </c>
      <c r="AD6357" s="27">
        <v>42231</v>
      </c>
      <c r="AE6357" t="s">
        <v>279</v>
      </c>
      <c r="AF6357" s="27">
        <v>42231</v>
      </c>
      <c r="AG6357" s="27">
        <v>42273</v>
      </c>
      <c r="AH6357">
        <v>1</v>
      </c>
      <c r="AJ6357" t="s">
        <v>21172</v>
      </c>
      <c r="AK6357" t="s">
        <v>462</v>
      </c>
      <c r="AL6357" s="27">
        <v>42231</v>
      </c>
      <c r="AM6357" t="s">
        <v>279</v>
      </c>
      <c r="AN6357" t="s">
        <v>238</v>
      </c>
      <c r="AO6357">
        <v>2</v>
      </c>
      <c r="AP6357" t="s">
        <v>239</v>
      </c>
      <c r="AQ6357" s="27">
        <v>41733</v>
      </c>
      <c r="AR6357" t="s">
        <v>240</v>
      </c>
      <c r="AS6357">
        <v>1</v>
      </c>
      <c r="AT6357" t="s">
        <v>239</v>
      </c>
      <c r="AU6357" s="27">
        <v>41733</v>
      </c>
    </row>
    <row r="6358" spans="1:47" x14ac:dyDescent="0.2">
      <c r="A6358">
        <v>6357</v>
      </c>
      <c r="B6358" t="s">
        <v>21173</v>
      </c>
      <c r="C6358" t="s">
        <v>2801</v>
      </c>
      <c r="D6358" t="s">
        <v>21148</v>
      </c>
      <c r="E6358" s="27">
        <v>41872</v>
      </c>
      <c r="F6358" t="s">
        <v>233</v>
      </c>
      <c r="G6358" s="27">
        <v>22475</v>
      </c>
      <c r="H6358">
        <v>54</v>
      </c>
      <c r="I6358" t="s">
        <v>234</v>
      </c>
      <c r="J6358" t="s">
        <v>245</v>
      </c>
      <c r="K6358">
        <v>0</v>
      </c>
      <c r="L6358">
        <v>5</v>
      </c>
      <c r="M6358">
        <v>0</v>
      </c>
      <c r="N6358">
        <v>0</v>
      </c>
      <c r="O6358">
        <v>13</v>
      </c>
      <c r="P6358">
        <v>80</v>
      </c>
      <c r="Q6358" s="28">
        <v>41952.181944444441</v>
      </c>
      <c r="R6358" s="28">
        <v>41982.295138888891</v>
      </c>
      <c r="S6358" t="s">
        <v>21174</v>
      </c>
      <c r="U6358" s="27">
        <v>41728</v>
      </c>
      <c r="V6358">
        <v>144</v>
      </c>
      <c r="W6358" t="s">
        <v>32</v>
      </c>
      <c r="X6358" t="s">
        <v>274</v>
      </c>
      <c r="Y6358">
        <v>0</v>
      </c>
      <c r="AB6358" t="s">
        <v>237</v>
      </c>
      <c r="AH6358">
        <v>0</v>
      </c>
      <c r="AN6358" t="s">
        <v>238</v>
      </c>
      <c r="AO6358">
        <v>5</v>
      </c>
      <c r="AP6358" t="s">
        <v>246</v>
      </c>
      <c r="AQ6358" s="27">
        <v>41872</v>
      </c>
      <c r="AR6358" t="s">
        <v>240</v>
      </c>
      <c r="AS6358">
        <v>5</v>
      </c>
      <c r="AT6358" t="s">
        <v>246</v>
      </c>
      <c r="AU6358" s="27">
        <v>41872</v>
      </c>
    </row>
    <row r="6359" spans="1:47" x14ac:dyDescent="0.2">
      <c r="A6359">
        <v>6358</v>
      </c>
      <c r="B6359" t="s">
        <v>21175</v>
      </c>
      <c r="C6359" t="s">
        <v>340</v>
      </c>
      <c r="D6359" t="s">
        <v>6896</v>
      </c>
      <c r="E6359" s="27">
        <v>41648</v>
      </c>
      <c r="F6359" t="s">
        <v>233</v>
      </c>
      <c r="G6359" s="27">
        <v>33186</v>
      </c>
      <c r="H6359">
        <v>25</v>
      </c>
      <c r="I6359" t="s">
        <v>244</v>
      </c>
      <c r="J6359" t="s">
        <v>353</v>
      </c>
      <c r="K6359">
        <v>0</v>
      </c>
      <c r="L6359">
        <v>8</v>
      </c>
      <c r="M6359">
        <v>0</v>
      </c>
      <c r="N6359">
        <v>0</v>
      </c>
      <c r="O6359">
        <v>9</v>
      </c>
      <c r="P6359">
        <v>-1</v>
      </c>
      <c r="Q6359" s="28">
        <v>41647.407638888886</v>
      </c>
      <c r="R6359" s="28">
        <v>41962.309027777781</v>
      </c>
      <c r="S6359" t="s">
        <v>21176</v>
      </c>
      <c r="T6359" s="27">
        <v>41647</v>
      </c>
      <c r="V6359">
        <v>1</v>
      </c>
      <c r="W6359" t="s">
        <v>36</v>
      </c>
      <c r="X6359" t="s">
        <v>279</v>
      </c>
      <c r="Y6359">
        <v>0</v>
      </c>
      <c r="AB6359" t="s">
        <v>237</v>
      </c>
      <c r="AH6359">
        <v>0</v>
      </c>
      <c r="AN6359" t="s">
        <v>238</v>
      </c>
      <c r="AO6359">
        <v>8</v>
      </c>
      <c r="AP6359" t="s">
        <v>269</v>
      </c>
      <c r="AQ6359" s="27">
        <v>41648</v>
      </c>
      <c r="AR6359" t="s">
        <v>240</v>
      </c>
      <c r="AS6359">
        <v>8</v>
      </c>
      <c r="AT6359" t="s">
        <v>269</v>
      </c>
      <c r="AU6359" s="27">
        <v>41648</v>
      </c>
    </row>
    <row r="6360" spans="1:47" x14ac:dyDescent="0.2">
      <c r="A6360">
        <v>6359</v>
      </c>
      <c r="B6360" t="s">
        <v>21177</v>
      </c>
      <c r="C6360" t="s">
        <v>1218</v>
      </c>
      <c r="D6360" t="s">
        <v>716</v>
      </c>
      <c r="E6360" s="27">
        <v>41626</v>
      </c>
      <c r="F6360" t="s">
        <v>233</v>
      </c>
      <c r="G6360" s="27">
        <v>22511</v>
      </c>
      <c r="H6360">
        <v>54</v>
      </c>
      <c r="I6360" t="s">
        <v>234</v>
      </c>
      <c r="J6360" t="s">
        <v>250</v>
      </c>
      <c r="K6360">
        <v>0</v>
      </c>
      <c r="L6360">
        <v>6</v>
      </c>
      <c r="M6360">
        <v>0</v>
      </c>
      <c r="N6360">
        <v>0</v>
      </c>
      <c r="O6360">
        <v>3</v>
      </c>
      <c r="P6360">
        <v>-1</v>
      </c>
      <c r="Q6360" s="28">
        <v>41625.086805555555</v>
      </c>
      <c r="R6360" s="28">
        <v>41627.381944444445</v>
      </c>
      <c r="S6360" t="s">
        <v>21178</v>
      </c>
      <c r="U6360" s="27">
        <v>41625</v>
      </c>
      <c r="V6360">
        <v>1</v>
      </c>
      <c r="W6360" t="s">
        <v>32</v>
      </c>
      <c r="X6360" t="s">
        <v>274</v>
      </c>
      <c r="Y6360">
        <v>1</v>
      </c>
      <c r="AA6360" t="s">
        <v>21179</v>
      </c>
      <c r="AB6360" t="s">
        <v>36</v>
      </c>
      <c r="AC6360">
        <v>1</v>
      </c>
      <c r="AD6360" s="27">
        <v>41693</v>
      </c>
      <c r="AE6360" t="s">
        <v>422</v>
      </c>
      <c r="AF6360" s="27">
        <v>41694</v>
      </c>
      <c r="AG6360" s="27">
        <v>41698</v>
      </c>
      <c r="AH6360">
        <v>0</v>
      </c>
      <c r="AN6360" t="s">
        <v>238</v>
      </c>
      <c r="AO6360">
        <v>3</v>
      </c>
      <c r="AP6360" t="s">
        <v>239</v>
      </c>
      <c r="AQ6360" s="27">
        <v>41626</v>
      </c>
      <c r="AR6360" t="s">
        <v>240</v>
      </c>
      <c r="AS6360">
        <v>6</v>
      </c>
      <c r="AT6360" t="s">
        <v>246</v>
      </c>
      <c r="AU6360" s="27">
        <v>41626</v>
      </c>
    </row>
    <row r="6361" spans="1:47" x14ac:dyDescent="0.2">
      <c r="A6361">
        <v>6360</v>
      </c>
      <c r="B6361" t="s">
        <v>21180</v>
      </c>
      <c r="C6361" t="s">
        <v>9777</v>
      </c>
      <c r="D6361" t="s">
        <v>21181</v>
      </c>
      <c r="E6361" s="27">
        <v>41718</v>
      </c>
      <c r="F6361" t="s">
        <v>233</v>
      </c>
      <c r="G6361" s="27">
        <v>28147</v>
      </c>
      <c r="H6361">
        <v>39</v>
      </c>
      <c r="I6361" t="s">
        <v>244</v>
      </c>
      <c r="J6361" t="s">
        <v>245</v>
      </c>
      <c r="K6361">
        <v>0</v>
      </c>
      <c r="L6361">
        <v>3</v>
      </c>
      <c r="M6361">
        <v>0</v>
      </c>
      <c r="N6361">
        <v>0</v>
      </c>
      <c r="O6361">
        <v>0</v>
      </c>
      <c r="P6361">
        <v>-1</v>
      </c>
      <c r="Q6361" s="28">
        <v>41717.347916666666</v>
      </c>
      <c r="R6361" s="28">
        <v>41718.426388888889</v>
      </c>
      <c r="S6361" t="s">
        <v>21182</v>
      </c>
      <c r="T6361" s="27">
        <v>41717</v>
      </c>
      <c r="V6361">
        <v>1</v>
      </c>
      <c r="W6361" t="s">
        <v>32</v>
      </c>
      <c r="X6361" t="s">
        <v>261</v>
      </c>
      <c r="Y6361">
        <v>0</v>
      </c>
      <c r="AB6361" t="s">
        <v>237</v>
      </c>
      <c r="AH6361">
        <v>0</v>
      </c>
      <c r="AN6361" t="s">
        <v>238</v>
      </c>
      <c r="AO6361">
        <v>2</v>
      </c>
      <c r="AP6361" t="s">
        <v>239</v>
      </c>
      <c r="AQ6361" s="27">
        <v>41718</v>
      </c>
      <c r="AR6361" t="s">
        <v>240</v>
      </c>
      <c r="AS6361">
        <v>3</v>
      </c>
      <c r="AT6361" t="s">
        <v>239</v>
      </c>
      <c r="AU6361" s="27">
        <v>41718</v>
      </c>
    </row>
    <row r="6362" spans="1:47" x14ac:dyDescent="0.2">
      <c r="A6362">
        <v>6361</v>
      </c>
      <c r="B6362" t="s">
        <v>21183</v>
      </c>
      <c r="C6362" t="s">
        <v>603</v>
      </c>
      <c r="D6362" t="s">
        <v>21184</v>
      </c>
      <c r="E6362" s="27">
        <v>41279</v>
      </c>
      <c r="F6362" t="s">
        <v>233</v>
      </c>
      <c r="G6362" s="27">
        <v>33669</v>
      </c>
      <c r="H6362">
        <v>24</v>
      </c>
      <c r="I6362" t="s">
        <v>259</v>
      </c>
      <c r="J6362" t="s">
        <v>250</v>
      </c>
      <c r="K6362">
        <v>0</v>
      </c>
      <c r="L6362">
        <v>7</v>
      </c>
      <c r="M6362">
        <v>1</v>
      </c>
      <c r="N6362">
        <v>0</v>
      </c>
      <c r="O6362">
        <v>1</v>
      </c>
      <c r="P6362">
        <v>-1</v>
      </c>
      <c r="Q6362" s="28">
        <v>41278.138888888891</v>
      </c>
      <c r="R6362" s="28">
        <v>41311.416666666664</v>
      </c>
      <c r="S6362" t="s">
        <v>21185</v>
      </c>
      <c r="T6362" s="27">
        <v>41278</v>
      </c>
      <c r="V6362">
        <v>1</v>
      </c>
      <c r="W6362" t="s">
        <v>32</v>
      </c>
      <c r="X6362" t="s">
        <v>261</v>
      </c>
      <c r="Y6362">
        <v>0</v>
      </c>
      <c r="AB6362" t="s">
        <v>237</v>
      </c>
      <c r="AH6362">
        <v>0</v>
      </c>
      <c r="AN6362" t="s">
        <v>238</v>
      </c>
      <c r="AO6362">
        <v>7</v>
      </c>
      <c r="AP6362" t="s">
        <v>246</v>
      </c>
      <c r="AQ6362" s="27">
        <v>41279</v>
      </c>
      <c r="AR6362" t="s">
        <v>240</v>
      </c>
      <c r="AS6362">
        <v>7</v>
      </c>
      <c r="AT6362" t="s">
        <v>246</v>
      </c>
      <c r="AU6362" s="27">
        <v>41279</v>
      </c>
    </row>
    <row r="6363" spans="1:47" x14ac:dyDescent="0.2">
      <c r="A6363">
        <v>6362</v>
      </c>
      <c r="B6363" t="s">
        <v>21186</v>
      </c>
      <c r="C6363" t="s">
        <v>17864</v>
      </c>
      <c r="D6363" t="s">
        <v>9648</v>
      </c>
      <c r="E6363" s="27">
        <v>41537</v>
      </c>
      <c r="F6363" t="s">
        <v>294</v>
      </c>
      <c r="G6363" s="27">
        <v>31585</v>
      </c>
      <c r="H6363">
        <v>29</v>
      </c>
      <c r="I6363" t="s">
        <v>244</v>
      </c>
      <c r="J6363" t="s">
        <v>353</v>
      </c>
      <c r="K6363">
        <v>0</v>
      </c>
      <c r="L6363">
        <v>4</v>
      </c>
      <c r="M6363">
        <v>0</v>
      </c>
      <c r="N6363">
        <v>0</v>
      </c>
      <c r="O6363">
        <v>0</v>
      </c>
      <c r="P6363">
        <v>-1</v>
      </c>
      <c r="Q6363" s="28">
        <v>41536.082638888889</v>
      </c>
      <c r="R6363" s="28">
        <v>41537.324999999997</v>
      </c>
      <c r="S6363" t="s">
        <v>21187</v>
      </c>
      <c r="T6363" s="27">
        <v>41536</v>
      </c>
      <c r="V6363">
        <v>1</v>
      </c>
      <c r="W6363" t="s">
        <v>32</v>
      </c>
      <c r="X6363" t="s">
        <v>313</v>
      </c>
      <c r="Y6363">
        <v>1</v>
      </c>
      <c r="AA6363" t="s">
        <v>21188</v>
      </c>
      <c r="AB6363" t="s">
        <v>36</v>
      </c>
      <c r="AD6363" s="27">
        <v>41626</v>
      </c>
      <c r="AE6363" t="s">
        <v>724</v>
      </c>
      <c r="AH6363">
        <v>1</v>
      </c>
      <c r="AJ6363" t="s">
        <v>21189</v>
      </c>
      <c r="AK6363" t="s">
        <v>312</v>
      </c>
      <c r="AL6363" s="27">
        <v>42280</v>
      </c>
      <c r="AM6363" t="s">
        <v>583</v>
      </c>
      <c r="AN6363" t="s">
        <v>238</v>
      </c>
      <c r="AO6363">
        <v>2</v>
      </c>
      <c r="AP6363" t="s">
        <v>239</v>
      </c>
      <c r="AQ6363" s="27">
        <v>41537</v>
      </c>
      <c r="AR6363" t="s">
        <v>240</v>
      </c>
      <c r="AS6363">
        <v>4</v>
      </c>
      <c r="AT6363" t="s">
        <v>239</v>
      </c>
      <c r="AU6363" s="27">
        <v>41537</v>
      </c>
    </row>
    <row r="6364" spans="1:47" x14ac:dyDescent="0.2">
      <c r="A6364">
        <v>6363</v>
      </c>
      <c r="B6364" t="s">
        <v>21190</v>
      </c>
      <c r="C6364" t="s">
        <v>21191</v>
      </c>
      <c r="D6364" t="s">
        <v>21192</v>
      </c>
      <c r="E6364" s="27">
        <v>41739</v>
      </c>
      <c r="F6364" t="s">
        <v>233</v>
      </c>
      <c r="G6364" s="27">
        <v>33925</v>
      </c>
      <c r="H6364">
        <v>23</v>
      </c>
      <c r="I6364" t="s">
        <v>259</v>
      </c>
      <c r="J6364" t="s">
        <v>250</v>
      </c>
      <c r="K6364">
        <v>0</v>
      </c>
      <c r="L6364">
        <v>8</v>
      </c>
      <c r="M6364">
        <v>0</v>
      </c>
      <c r="N6364">
        <v>0</v>
      </c>
      <c r="O6364">
        <v>2</v>
      </c>
      <c r="P6364">
        <v>-1</v>
      </c>
      <c r="Q6364" s="28">
        <v>41738.333333333336</v>
      </c>
      <c r="R6364" s="28">
        <v>41740.171527777777</v>
      </c>
      <c r="S6364" t="s">
        <v>21193</v>
      </c>
      <c r="U6364" s="27">
        <v>41738</v>
      </c>
      <c r="V6364">
        <v>1</v>
      </c>
      <c r="W6364" t="s">
        <v>32</v>
      </c>
      <c r="X6364" t="s">
        <v>274</v>
      </c>
      <c r="Y6364">
        <v>0</v>
      </c>
      <c r="AB6364" t="s">
        <v>237</v>
      </c>
      <c r="AH6364">
        <v>0</v>
      </c>
      <c r="AN6364" t="s">
        <v>238</v>
      </c>
      <c r="AO6364">
        <v>7</v>
      </c>
      <c r="AP6364" t="s">
        <v>246</v>
      </c>
      <c r="AQ6364" s="27">
        <v>41739</v>
      </c>
      <c r="AR6364" t="s">
        <v>240</v>
      </c>
      <c r="AS6364">
        <v>8</v>
      </c>
      <c r="AT6364" t="s">
        <v>269</v>
      </c>
      <c r="AU6364" s="27">
        <v>41739</v>
      </c>
    </row>
    <row r="6365" spans="1:47" x14ac:dyDescent="0.2">
      <c r="A6365">
        <v>6364</v>
      </c>
      <c r="B6365" t="s">
        <v>21194</v>
      </c>
      <c r="C6365" t="s">
        <v>1412</v>
      </c>
      <c r="D6365" t="s">
        <v>16739</v>
      </c>
      <c r="E6365" s="27">
        <v>41739</v>
      </c>
      <c r="F6365" t="s">
        <v>233</v>
      </c>
      <c r="G6365" s="27">
        <v>24121</v>
      </c>
      <c r="H6365">
        <v>50</v>
      </c>
      <c r="I6365" t="s">
        <v>234</v>
      </c>
      <c r="J6365" t="s">
        <v>250</v>
      </c>
      <c r="K6365">
        <v>0</v>
      </c>
      <c r="L6365">
        <v>8</v>
      </c>
      <c r="M6365">
        <v>0</v>
      </c>
      <c r="N6365">
        <v>0</v>
      </c>
      <c r="O6365">
        <v>26</v>
      </c>
      <c r="P6365">
        <v>-21</v>
      </c>
      <c r="Q6365" s="28">
        <v>41718.493055555555</v>
      </c>
      <c r="R6365" s="28">
        <v>41739.450694444444</v>
      </c>
      <c r="S6365" t="s">
        <v>21195</v>
      </c>
      <c r="U6365" s="27">
        <v>41718</v>
      </c>
      <c r="V6365">
        <v>21</v>
      </c>
      <c r="W6365" t="s">
        <v>32</v>
      </c>
      <c r="X6365" t="s">
        <v>274</v>
      </c>
      <c r="Y6365">
        <v>0</v>
      </c>
      <c r="AB6365" t="s">
        <v>237</v>
      </c>
      <c r="AH6365">
        <v>0</v>
      </c>
      <c r="AN6365" t="s">
        <v>238</v>
      </c>
      <c r="AO6365">
        <v>3</v>
      </c>
      <c r="AP6365" t="s">
        <v>239</v>
      </c>
      <c r="AQ6365" s="27">
        <v>41739</v>
      </c>
      <c r="AR6365" t="s">
        <v>240</v>
      </c>
      <c r="AS6365">
        <v>8</v>
      </c>
      <c r="AT6365" t="s">
        <v>269</v>
      </c>
      <c r="AU6365" s="27">
        <v>41739</v>
      </c>
    </row>
    <row r="6366" spans="1:47" x14ac:dyDescent="0.2">
      <c r="A6366">
        <v>6365</v>
      </c>
      <c r="B6366" t="s">
        <v>21196</v>
      </c>
      <c r="C6366" t="s">
        <v>4185</v>
      </c>
      <c r="D6366" t="s">
        <v>2252</v>
      </c>
      <c r="E6366" s="27">
        <v>41371</v>
      </c>
      <c r="F6366" t="s">
        <v>233</v>
      </c>
      <c r="G6366" s="27">
        <v>24854</v>
      </c>
      <c r="H6366">
        <v>48</v>
      </c>
      <c r="I6366" t="s">
        <v>234</v>
      </c>
      <c r="J6366" t="s">
        <v>250</v>
      </c>
      <c r="K6366">
        <v>0</v>
      </c>
      <c r="L6366">
        <v>9</v>
      </c>
      <c r="M6366">
        <v>0</v>
      </c>
      <c r="N6366">
        <v>1</v>
      </c>
      <c r="O6366">
        <v>8</v>
      </c>
      <c r="P6366">
        <v>-1</v>
      </c>
      <c r="Q6366" s="28">
        <v>41370.042361111111</v>
      </c>
      <c r="R6366" s="28">
        <v>41381.217361111114</v>
      </c>
      <c r="S6366" t="s">
        <v>21197</v>
      </c>
      <c r="T6366" s="27">
        <v>41370</v>
      </c>
      <c r="V6366">
        <v>1</v>
      </c>
      <c r="W6366" t="s">
        <v>32</v>
      </c>
      <c r="X6366" t="s">
        <v>261</v>
      </c>
      <c r="Y6366">
        <v>1</v>
      </c>
      <c r="AA6366" t="s">
        <v>21198</v>
      </c>
      <c r="AB6366" t="s">
        <v>32</v>
      </c>
      <c r="AD6366" s="27">
        <v>41381</v>
      </c>
      <c r="AE6366" t="s">
        <v>5612</v>
      </c>
      <c r="AH6366">
        <v>0</v>
      </c>
      <c r="AN6366" t="s">
        <v>238</v>
      </c>
      <c r="AO6366">
        <v>4</v>
      </c>
      <c r="AP6366" t="s">
        <v>239</v>
      </c>
      <c r="AQ6366" s="27">
        <v>41371</v>
      </c>
      <c r="AR6366" t="s">
        <v>240</v>
      </c>
      <c r="AS6366">
        <v>9</v>
      </c>
      <c r="AT6366" t="s">
        <v>269</v>
      </c>
      <c r="AU6366" s="27">
        <v>41371</v>
      </c>
    </row>
    <row r="6367" spans="1:47" x14ac:dyDescent="0.2">
      <c r="A6367">
        <v>6366</v>
      </c>
      <c r="B6367" t="s">
        <v>21199</v>
      </c>
      <c r="C6367" t="s">
        <v>1286</v>
      </c>
      <c r="D6367" t="s">
        <v>21200</v>
      </c>
      <c r="E6367" s="27">
        <v>41837</v>
      </c>
      <c r="F6367" t="s">
        <v>233</v>
      </c>
      <c r="G6367" s="27">
        <v>27037</v>
      </c>
      <c r="H6367">
        <v>42</v>
      </c>
      <c r="I6367" t="s">
        <v>244</v>
      </c>
      <c r="J6367" t="s">
        <v>250</v>
      </c>
      <c r="K6367">
        <v>0</v>
      </c>
      <c r="L6367">
        <v>7</v>
      </c>
      <c r="M6367">
        <v>0</v>
      </c>
      <c r="N6367">
        <v>0</v>
      </c>
      <c r="O6367">
        <v>0</v>
      </c>
      <c r="W6367" t="s">
        <v>237</v>
      </c>
      <c r="Y6367">
        <v>-1</v>
      </c>
      <c r="AB6367" t="s">
        <v>237</v>
      </c>
      <c r="AH6367">
        <v>0</v>
      </c>
      <c r="AN6367" t="s">
        <v>238</v>
      </c>
      <c r="AO6367">
        <v>4</v>
      </c>
      <c r="AP6367" t="s">
        <v>239</v>
      </c>
      <c r="AQ6367" s="27">
        <v>41837</v>
      </c>
      <c r="AR6367" t="s">
        <v>240</v>
      </c>
      <c r="AS6367">
        <v>7</v>
      </c>
      <c r="AT6367" t="s">
        <v>246</v>
      </c>
      <c r="AU6367" s="27">
        <v>41837</v>
      </c>
    </row>
    <row r="6368" spans="1:47" x14ac:dyDescent="0.2">
      <c r="A6368">
        <v>6367</v>
      </c>
      <c r="B6368" t="s">
        <v>21201</v>
      </c>
      <c r="C6368" t="s">
        <v>5075</v>
      </c>
      <c r="D6368" t="s">
        <v>2037</v>
      </c>
      <c r="E6368" s="27">
        <v>41402</v>
      </c>
      <c r="F6368" t="s">
        <v>233</v>
      </c>
      <c r="G6368" s="27">
        <v>31293</v>
      </c>
      <c r="H6368">
        <v>30</v>
      </c>
      <c r="I6368" t="s">
        <v>244</v>
      </c>
      <c r="J6368" t="s">
        <v>250</v>
      </c>
      <c r="K6368">
        <v>0</v>
      </c>
      <c r="L6368">
        <v>7</v>
      </c>
      <c r="M6368">
        <v>0</v>
      </c>
      <c r="N6368">
        <v>1</v>
      </c>
      <c r="O6368">
        <v>6</v>
      </c>
      <c r="P6368">
        <v>0</v>
      </c>
      <c r="Q6368" s="28">
        <v>41402.130555555559</v>
      </c>
      <c r="R6368" s="28">
        <v>41402.297222222223</v>
      </c>
      <c r="S6368" t="s">
        <v>21202</v>
      </c>
      <c r="T6368" s="27">
        <v>41402</v>
      </c>
      <c r="V6368">
        <v>0</v>
      </c>
      <c r="W6368" t="s">
        <v>36</v>
      </c>
      <c r="X6368" t="s">
        <v>474</v>
      </c>
      <c r="Y6368">
        <v>1</v>
      </c>
      <c r="AA6368" t="s">
        <v>21203</v>
      </c>
      <c r="AB6368" t="s">
        <v>36</v>
      </c>
      <c r="AD6368" s="27">
        <v>41738</v>
      </c>
      <c r="AE6368" t="s">
        <v>412</v>
      </c>
      <c r="AH6368">
        <v>0</v>
      </c>
      <c r="AN6368" t="s">
        <v>238</v>
      </c>
      <c r="AO6368">
        <v>3</v>
      </c>
      <c r="AP6368" t="s">
        <v>239</v>
      </c>
      <c r="AQ6368" s="27">
        <v>41402</v>
      </c>
      <c r="AR6368" t="s">
        <v>240</v>
      </c>
      <c r="AS6368">
        <v>7</v>
      </c>
      <c r="AT6368" t="s">
        <v>246</v>
      </c>
      <c r="AU6368" s="27">
        <v>41402</v>
      </c>
    </row>
    <row r="6369" spans="1:47" x14ac:dyDescent="0.2">
      <c r="A6369">
        <v>6368</v>
      </c>
      <c r="B6369" t="s">
        <v>21204</v>
      </c>
      <c r="C6369" t="s">
        <v>9450</v>
      </c>
      <c r="D6369" t="s">
        <v>2846</v>
      </c>
      <c r="E6369" s="27">
        <v>41420</v>
      </c>
      <c r="F6369" t="s">
        <v>233</v>
      </c>
      <c r="G6369" s="27">
        <v>32661</v>
      </c>
      <c r="H6369">
        <v>26</v>
      </c>
      <c r="I6369" t="s">
        <v>244</v>
      </c>
      <c r="J6369" t="s">
        <v>250</v>
      </c>
      <c r="K6369">
        <v>0</v>
      </c>
      <c r="L6369">
        <v>10</v>
      </c>
      <c r="M6369">
        <v>1</v>
      </c>
      <c r="N6369">
        <v>0</v>
      </c>
      <c r="O6369">
        <v>10</v>
      </c>
      <c r="P6369">
        <v>-1</v>
      </c>
      <c r="Q6369" s="28">
        <v>41419.366666666669</v>
      </c>
      <c r="R6369" s="28">
        <v>41421.1875</v>
      </c>
      <c r="S6369" t="s">
        <v>21205</v>
      </c>
      <c r="T6369" s="27">
        <v>41419</v>
      </c>
      <c r="V6369">
        <v>1</v>
      </c>
      <c r="W6369" t="s">
        <v>32</v>
      </c>
      <c r="X6369" t="s">
        <v>261</v>
      </c>
      <c r="Y6369">
        <v>1</v>
      </c>
      <c r="AA6369" t="s">
        <v>21206</v>
      </c>
      <c r="AB6369" t="s">
        <v>36</v>
      </c>
      <c r="AD6369" s="27">
        <v>41454</v>
      </c>
      <c r="AE6369" t="s">
        <v>324</v>
      </c>
      <c r="AH6369">
        <v>0</v>
      </c>
      <c r="AN6369" t="s">
        <v>238</v>
      </c>
      <c r="AO6369">
        <v>10</v>
      </c>
      <c r="AP6369" t="s">
        <v>269</v>
      </c>
      <c r="AQ6369" s="27">
        <v>41420</v>
      </c>
      <c r="AR6369" t="s">
        <v>240</v>
      </c>
      <c r="AS6369">
        <v>10</v>
      </c>
      <c r="AT6369" t="s">
        <v>269</v>
      </c>
      <c r="AU6369" s="27">
        <v>41420</v>
      </c>
    </row>
    <row r="6370" spans="1:47" x14ac:dyDescent="0.2">
      <c r="A6370">
        <v>6369</v>
      </c>
      <c r="B6370" t="s">
        <v>21207</v>
      </c>
      <c r="C6370" t="s">
        <v>1584</v>
      </c>
      <c r="D6370" t="s">
        <v>2147</v>
      </c>
      <c r="E6370" s="27">
        <v>41613</v>
      </c>
      <c r="F6370" t="s">
        <v>233</v>
      </c>
      <c r="G6370" s="27">
        <v>29131</v>
      </c>
      <c r="H6370">
        <v>36</v>
      </c>
      <c r="I6370" t="s">
        <v>244</v>
      </c>
      <c r="J6370" t="s">
        <v>245</v>
      </c>
      <c r="K6370">
        <v>0</v>
      </c>
      <c r="L6370">
        <v>5</v>
      </c>
      <c r="M6370">
        <v>0</v>
      </c>
      <c r="N6370">
        <v>0</v>
      </c>
      <c r="O6370">
        <v>2</v>
      </c>
      <c r="S6370" t="s">
        <v>21208</v>
      </c>
      <c r="U6370" s="27">
        <v>40394</v>
      </c>
      <c r="V6370">
        <v>1219</v>
      </c>
      <c r="W6370" t="s">
        <v>32</v>
      </c>
      <c r="X6370" t="s">
        <v>274</v>
      </c>
      <c r="Y6370">
        <v>0</v>
      </c>
      <c r="AB6370" t="s">
        <v>237</v>
      </c>
      <c r="AH6370">
        <v>0</v>
      </c>
      <c r="AN6370" t="s">
        <v>238</v>
      </c>
      <c r="AO6370">
        <v>3</v>
      </c>
      <c r="AP6370" t="s">
        <v>239</v>
      </c>
      <c r="AQ6370" s="27">
        <v>41613</v>
      </c>
      <c r="AR6370" t="s">
        <v>240</v>
      </c>
      <c r="AS6370">
        <v>5</v>
      </c>
      <c r="AT6370" t="s">
        <v>246</v>
      </c>
      <c r="AU6370" s="27">
        <v>41613</v>
      </c>
    </row>
    <row r="6371" spans="1:47" x14ac:dyDescent="0.2">
      <c r="A6371">
        <v>6370</v>
      </c>
      <c r="B6371" t="s">
        <v>21209</v>
      </c>
      <c r="C6371" t="s">
        <v>21210</v>
      </c>
      <c r="D6371" t="s">
        <v>18690</v>
      </c>
      <c r="E6371" s="27">
        <v>41317</v>
      </c>
      <c r="F6371" t="s">
        <v>294</v>
      </c>
      <c r="G6371" s="27">
        <v>33208</v>
      </c>
      <c r="H6371">
        <v>25</v>
      </c>
      <c r="I6371" t="s">
        <v>244</v>
      </c>
      <c r="J6371" t="s">
        <v>22</v>
      </c>
      <c r="K6371">
        <v>0</v>
      </c>
      <c r="L6371">
        <v>3</v>
      </c>
      <c r="M6371">
        <v>0</v>
      </c>
      <c r="N6371">
        <v>0</v>
      </c>
      <c r="O6371">
        <v>0</v>
      </c>
      <c r="W6371" t="s">
        <v>237</v>
      </c>
      <c r="Y6371">
        <v>-1</v>
      </c>
      <c r="AB6371" t="s">
        <v>237</v>
      </c>
      <c r="AH6371">
        <v>0</v>
      </c>
      <c r="AN6371" t="s">
        <v>238</v>
      </c>
      <c r="AO6371">
        <v>3</v>
      </c>
      <c r="AP6371" t="s">
        <v>239</v>
      </c>
      <c r="AQ6371" s="27">
        <v>41317</v>
      </c>
      <c r="AR6371" t="s">
        <v>240</v>
      </c>
      <c r="AS6371">
        <v>3</v>
      </c>
      <c r="AT6371" t="s">
        <v>239</v>
      </c>
      <c r="AU6371" s="27">
        <v>41317</v>
      </c>
    </row>
    <row r="6372" spans="1:47" x14ac:dyDescent="0.2">
      <c r="A6372">
        <v>6371</v>
      </c>
      <c r="B6372" t="s">
        <v>21211</v>
      </c>
      <c r="C6372" t="s">
        <v>1168</v>
      </c>
      <c r="D6372" t="s">
        <v>1066</v>
      </c>
      <c r="E6372" s="27">
        <v>41285</v>
      </c>
      <c r="F6372" t="s">
        <v>233</v>
      </c>
      <c r="G6372" s="27">
        <v>28878</v>
      </c>
      <c r="H6372">
        <v>37</v>
      </c>
      <c r="I6372" t="s">
        <v>244</v>
      </c>
      <c r="J6372" t="s">
        <v>250</v>
      </c>
      <c r="K6372">
        <v>0</v>
      </c>
      <c r="L6372">
        <v>9</v>
      </c>
      <c r="M6372">
        <v>0</v>
      </c>
      <c r="N6372">
        <v>0</v>
      </c>
      <c r="O6372">
        <v>12</v>
      </c>
      <c r="P6372">
        <v>0</v>
      </c>
      <c r="Q6372" s="28">
        <v>41285.098611111112</v>
      </c>
      <c r="R6372" s="28">
        <v>41285.336805555555</v>
      </c>
      <c r="S6372" t="s">
        <v>21212</v>
      </c>
      <c r="T6372" s="27">
        <v>41284</v>
      </c>
      <c r="V6372">
        <v>1</v>
      </c>
      <c r="W6372" t="s">
        <v>32</v>
      </c>
      <c r="X6372" t="s">
        <v>453</v>
      </c>
      <c r="Y6372">
        <v>1</v>
      </c>
      <c r="AA6372" t="s">
        <v>21213</v>
      </c>
      <c r="AB6372" t="s">
        <v>36</v>
      </c>
      <c r="AD6372" s="27">
        <v>42116</v>
      </c>
      <c r="AE6372" t="s">
        <v>412</v>
      </c>
      <c r="AH6372">
        <v>0</v>
      </c>
      <c r="AN6372" t="s">
        <v>238</v>
      </c>
      <c r="AO6372">
        <v>8</v>
      </c>
      <c r="AP6372" t="s">
        <v>269</v>
      </c>
      <c r="AQ6372" s="27">
        <v>41285</v>
      </c>
      <c r="AR6372" t="s">
        <v>240</v>
      </c>
      <c r="AS6372">
        <v>9</v>
      </c>
      <c r="AT6372" t="s">
        <v>269</v>
      </c>
      <c r="AU6372" s="27">
        <v>41285</v>
      </c>
    </row>
    <row r="6373" spans="1:47" x14ac:dyDescent="0.2">
      <c r="A6373">
        <v>6372</v>
      </c>
      <c r="B6373" t="s">
        <v>21214</v>
      </c>
      <c r="C6373" t="s">
        <v>17155</v>
      </c>
      <c r="D6373" t="s">
        <v>375</v>
      </c>
      <c r="E6373" s="27">
        <v>41940</v>
      </c>
      <c r="F6373" t="s">
        <v>233</v>
      </c>
      <c r="G6373" s="27">
        <v>32751</v>
      </c>
      <c r="H6373">
        <v>26</v>
      </c>
      <c r="I6373" t="s">
        <v>244</v>
      </c>
      <c r="J6373" t="s">
        <v>250</v>
      </c>
      <c r="K6373">
        <v>0</v>
      </c>
      <c r="L6373">
        <v>6</v>
      </c>
      <c r="M6373">
        <v>0</v>
      </c>
      <c r="N6373">
        <v>0</v>
      </c>
      <c r="O6373">
        <v>4</v>
      </c>
      <c r="P6373">
        <v>0</v>
      </c>
      <c r="Q6373" s="28">
        <v>41940.068055555559</v>
      </c>
      <c r="R6373" s="28">
        <v>41985.338194444441</v>
      </c>
      <c r="S6373" t="s">
        <v>21215</v>
      </c>
      <c r="T6373" s="27">
        <v>41939</v>
      </c>
      <c r="V6373">
        <v>1</v>
      </c>
      <c r="W6373" t="s">
        <v>32</v>
      </c>
      <c r="X6373" t="s">
        <v>567</v>
      </c>
      <c r="Y6373">
        <v>1</v>
      </c>
      <c r="AA6373" t="s">
        <v>21216</v>
      </c>
      <c r="AB6373" t="s">
        <v>36</v>
      </c>
      <c r="AC6373">
        <v>0</v>
      </c>
      <c r="AD6373" s="27">
        <v>42159</v>
      </c>
      <c r="AE6373" t="s">
        <v>474</v>
      </c>
      <c r="AF6373" s="27">
        <v>42159</v>
      </c>
      <c r="AG6373" s="27">
        <v>42175</v>
      </c>
      <c r="AH6373">
        <v>1</v>
      </c>
      <c r="AJ6373" t="s">
        <v>21216</v>
      </c>
      <c r="AK6373" t="s">
        <v>366</v>
      </c>
      <c r="AL6373" s="27">
        <v>42159</v>
      </c>
      <c r="AM6373" t="s">
        <v>3102</v>
      </c>
      <c r="AN6373" t="s">
        <v>238</v>
      </c>
      <c r="AO6373">
        <v>3</v>
      </c>
      <c r="AP6373" t="s">
        <v>239</v>
      </c>
      <c r="AQ6373" s="27">
        <v>41940</v>
      </c>
      <c r="AR6373" t="s">
        <v>240</v>
      </c>
      <c r="AS6373">
        <v>6</v>
      </c>
      <c r="AT6373" t="s">
        <v>246</v>
      </c>
      <c r="AU6373" s="27">
        <v>41940</v>
      </c>
    </row>
    <row r="6374" spans="1:47" x14ac:dyDescent="0.2">
      <c r="A6374">
        <v>6373</v>
      </c>
      <c r="B6374" t="s">
        <v>21217</v>
      </c>
      <c r="C6374" t="s">
        <v>2723</v>
      </c>
      <c r="D6374" t="s">
        <v>5522</v>
      </c>
      <c r="E6374" s="27">
        <v>41295</v>
      </c>
      <c r="F6374" t="s">
        <v>233</v>
      </c>
      <c r="G6374" s="27">
        <v>31627</v>
      </c>
      <c r="H6374">
        <v>29</v>
      </c>
      <c r="I6374" t="s">
        <v>244</v>
      </c>
      <c r="J6374" t="s">
        <v>250</v>
      </c>
      <c r="K6374">
        <v>0</v>
      </c>
      <c r="L6374">
        <v>10</v>
      </c>
      <c r="M6374">
        <v>0</v>
      </c>
      <c r="N6374">
        <v>0</v>
      </c>
      <c r="O6374">
        <v>7</v>
      </c>
      <c r="P6374">
        <v>0</v>
      </c>
      <c r="Q6374" s="28">
        <v>41295.538888888892</v>
      </c>
      <c r="R6374" s="28">
        <v>41304.21597222222</v>
      </c>
      <c r="S6374" t="s">
        <v>21218</v>
      </c>
      <c r="T6374" s="27">
        <v>41295</v>
      </c>
      <c r="V6374">
        <v>0</v>
      </c>
      <c r="W6374" t="s">
        <v>36</v>
      </c>
      <c r="X6374" t="s">
        <v>404</v>
      </c>
      <c r="Y6374">
        <v>1</v>
      </c>
      <c r="AA6374" t="s">
        <v>21219</v>
      </c>
      <c r="AB6374" t="s">
        <v>32</v>
      </c>
      <c r="AD6374" s="27">
        <v>41744</v>
      </c>
      <c r="AE6374" t="s">
        <v>11241</v>
      </c>
      <c r="AH6374">
        <v>0</v>
      </c>
      <c r="AN6374" t="s">
        <v>238</v>
      </c>
      <c r="AO6374">
        <v>9</v>
      </c>
      <c r="AP6374" t="s">
        <v>269</v>
      </c>
      <c r="AQ6374" s="27">
        <v>41295</v>
      </c>
      <c r="AR6374" t="s">
        <v>240</v>
      </c>
      <c r="AS6374">
        <v>10</v>
      </c>
      <c r="AT6374" t="s">
        <v>269</v>
      </c>
      <c r="AU6374" s="27">
        <v>41295</v>
      </c>
    </row>
    <row r="6375" spans="1:47" x14ac:dyDescent="0.2">
      <c r="A6375">
        <v>6374</v>
      </c>
      <c r="B6375" t="s">
        <v>21220</v>
      </c>
      <c r="C6375" t="s">
        <v>2316</v>
      </c>
      <c r="D6375" t="s">
        <v>21221</v>
      </c>
      <c r="E6375" s="27">
        <v>41823</v>
      </c>
      <c r="F6375" t="s">
        <v>233</v>
      </c>
      <c r="G6375" s="27">
        <v>25546</v>
      </c>
      <c r="H6375">
        <v>46</v>
      </c>
      <c r="I6375" t="s">
        <v>234</v>
      </c>
      <c r="J6375" t="s">
        <v>245</v>
      </c>
      <c r="K6375">
        <v>0</v>
      </c>
      <c r="L6375">
        <v>1</v>
      </c>
      <c r="M6375">
        <v>0</v>
      </c>
      <c r="N6375">
        <v>0</v>
      </c>
      <c r="O6375">
        <v>0</v>
      </c>
      <c r="W6375" t="s">
        <v>237</v>
      </c>
      <c r="Y6375">
        <v>-1</v>
      </c>
      <c r="AB6375" t="s">
        <v>237</v>
      </c>
      <c r="AH6375">
        <v>0</v>
      </c>
      <c r="AN6375" t="s">
        <v>238</v>
      </c>
      <c r="AO6375">
        <v>1</v>
      </c>
      <c r="AP6375" t="s">
        <v>239</v>
      </c>
      <c r="AQ6375" s="27">
        <v>41823</v>
      </c>
      <c r="AR6375" t="s">
        <v>240</v>
      </c>
      <c r="AS6375">
        <v>1</v>
      </c>
      <c r="AT6375" t="s">
        <v>239</v>
      </c>
      <c r="AU6375" s="27">
        <v>41823</v>
      </c>
    </row>
    <row r="6376" spans="1:47" x14ac:dyDescent="0.2">
      <c r="A6376">
        <v>6375</v>
      </c>
      <c r="B6376" t="s">
        <v>21222</v>
      </c>
      <c r="C6376" t="s">
        <v>603</v>
      </c>
      <c r="D6376" t="s">
        <v>381</v>
      </c>
      <c r="E6376" s="27">
        <v>41337</v>
      </c>
      <c r="F6376" t="s">
        <v>233</v>
      </c>
      <c r="G6376" s="27">
        <v>32776</v>
      </c>
      <c r="H6376">
        <v>26</v>
      </c>
      <c r="I6376" t="s">
        <v>244</v>
      </c>
      <c r="J6376" t="s">
        <v>250</v>
      </c>
      <c r="K6376">
        <v>0</v>
      </c>
      <c r="L6376">
        <v>6</v>
      </c>
      <c r="M6376">
        <v>0</v>
      </c>
      <c r="N6376">
        <v>0</v>
      </c>
      <c r="O6376">
        <v>1</v>
      </c>
      <c r="P6376">
        <v>-1</v>
      </c>
      <c r="Q6376" s="28">
        <v>41336.477777777778</v>
      </c>
      <c r="R6376" s="28">
        <v>41366.390277777777</v>
      </c>
      <c r="S6376" t="s">
        <v>21223</v>
      </c>
      <c r="T6376" s="27">
        <v>41336</v>
      </c>
      <c r="V6376">
        <v>1</v>
      </c>
      <c r="W6376" t="s">
        <v>36</v>
      </c>
      <c r="X6376" t="s">
        <v>550</v>
      </c>
      <c r="Y6376">
        <v>1</v>
      </c>
      <c r="AA6376" t="s">
        <v>21224</v>
      </c>
      <c r="AB6376" t="s">
        <v>36</v>
      </c>
      <c r="AC6376">
        <v>0</v>
      </c>
      <c r="AD6376" s="27">
        <v>41482</v>
      </c>
      <c r="AE6376" t="s">
        <v>529</v>
      </c>
      <c r="AF6376" s="27">
        <v>41482</v>
      </c>
      <c r="AG6376" s="27">
        <v>41483</v>
      </c>
      <c r="AH6376">
        <v>0</v>
      </c>
      <c r="AN6376" t="s">
        <v>238</v>
      </c>
      <c r="AO6376">
        <v>5</v>
      </c>
      <c r="AP6376" t="s">
        <v>246</v>
      </c>
      <c r="AQ6376" s="27">
        <v>41337</v>
      </c>
      <c r="AR6376" t="s">
        <v>240</v>
      </c>
      <c r="AS6376">
        <v>6</v>
      </c>
      <c r="AT6376" t="s">
        <v>246</v>
      </c>
      <c r="AU6376" s="27">
        <v>41337</v>
      </c>
    </row>
    <row r="6377" spans="1:47" x14ac:dyDescent="0.2">
      <c r="A6377">
        <v>6376</v>
      </c>
      <c r="B6377" t="s">
        <v>21225</v>
      </c>
      <c r="C6377" t="s">
        <v>2884</v>
      </c>
      <c r="D6377" t="s">
        <v>266</v>
      </c>
      <c r="E6377" s="27">
        <v>41537</v>
      </c>
      <c r="F6377" t="s">
        <v>233</v>
      </c>
      <c r="G6377" s="27">
        <v>20276</v>
      </c>
      <c r="H6377">
        <v>60</v>
      </c>
      <c r="I6377" t="s">
        <v>234</v>
      </c>
      <c r="J6377" t="s">
        <v>250</v>
      </c>
      <c r="K6377">
        <v>0</v>
      </c>
      <c r="L6377">
        <v>1</v>
      </c>
      <c r="M6377">
        <v>0</v>
      </c>
      <c r="N6377">
        <v>0</v>
      </c>
      <c r="O6377">
        <v>2</v>
      </c>
      <c r="P6377">
        <v>0</v>
      </c>
      <c r="Q6377" s="28">
        <v>41537.527777777781</v>
      </c>
      <c r="R6377" s="28">
        <v>41538.186805555553</v>
      </c>
      <c r="S6377" t="s">
        <v>21226</v>
      </c>
      <c r="T6377" s="27">
        <v>41536</v>
      </c>
      <c r="V6377">
        <v>1</v>
      </c>
      <c r="W6377" t="s">
        <v>32</v>
      </c>
      <c r="X6377" t="s">
        <v>261</v>
      </c>
      <c r="Y6377">
        <v>0</v>
      </c>
      <c r="AB6377" t="s">
        <v>237</v>
      </c>
      <c r="AH6377">
        <v>0</v>
      </c>
      <c r="AN6377" t="s">
        <v>238</v>
      </c>
      <c r="AO6377">
        <v>1</v>
      </c>
      <c r="AP6377" t="s">
        <v>239</v>
      </c>
      <c r="AQ6377" s="27">
        <v>41537</v>
      </c>
      <c r="AR6377" t="s">
        <v>240</v>
      </c>
      <c r="AS6377">
        <v>1</v>
      </c>
      <c r="AT6377" t="s">
        <v>239</v>
      </c>
      <c r="AU6377" s="27">
        <v>41537</v>
      </c>
    </row>
    <row r="6378" spans="1:47" x14ac:dyDescent="0.2">
      <c r="A6378">
        <v>6377</v>
      </c>
      <c r="B6378" t="s">
        <v>21227</v>
      </c>
      <c r="C6378" t="s">
        <v>1455</v>
      </c>
      <c r="D6378" t="s">
        <v>21228</v>
      </c>
      <c r="E6378" s="27">
        <v>41899</v>
      </c>
      <c r="F6378" t="s">
        <v>233</v>
      </c>
      <c r="G6378" s="27">
        <v>32483</v>
      </c>
      <c r="H6378">
        <v>27</v>
      </c>
      <c r="I6378" t="s">
        <v>244</v>
      </c>
      <c r="J6378" t="s">
        <v>245</v>
      </c>
      <c r="K6378">
        <v>0</v>
      </c>
      <c r="L6378">
        <v>7</v>
      </c>
      <c r="M6378">
        <v>0</v>
      </c>
      <c r="N6378">
        <v>0</v>
      </c>
      <c r="O6378">
        <v>2</v>
      </c>
      <c r="P6378">
        <v>-1</v>
      </c>
      <c r="Q6378" s="28">
        <v>41898.469444444447</v>
      </c>
      <c r="R6378" s="28">
        <v>41899.344444444447</v>
      </c>
      <c r="S6378" t="s">
        <v>21229</v>
      </c>
      <c r="T6378" s="27">
        <v>41898</v>
      </c>
      <c r="V6378">
        <v>1</v>
      </c>
      <c r="W6378" t="s">
        <v>32</v>
      </c>
      <c r="X6378" t="s">
        <v>21230</v>
      </c>
      <c r="Y6378">
        <v>1</v>
      </c>
      <c r="AA6378" t="s">
        <v>21229</v>
      </c>
      <c r="AB6378" t="s">
        <v>36</v>
      </c>
      <c r="AC6378">
        <v>48</v>
      </c>
      <c r="AD6378" s="27">
        <v>41960</v>
      </c>
      <c r="AE6378" t="s">
        <v>412</v>
      </c>
      <c r="AF6378" s="27">
        <v>42008</v>
      </c>
      <c r="AG6378" s="27">
        <v>42012</v>
      </c>
      <c r="AH6378">
        <v>0</v>
      </c>
      <c r="AN6378" t="s">
        <v>238</v>
      </c>
      <c r="AO6378">
        <v>6</v>
      </c>
      <c r="AP6378" t="s">
        <v>246</v>
      </c>
      <c r="AQ6378" s="27">
        <v>41899</v>
      </c>
      <c r="AR6378" t="s">
        <v>240</v>
      </c>
      <c r="AS6378">
        <v>7</v>
      </c>
      <c r="AT6378" t="s">
        <v>246</v>
      </c>
      <c r="AU6378" s="27">
        <v>41899</v>
      </c>
    </row>
    <row r="6379" spans="1:47" x14ac:dyDescent="0.2">
      <c r="A6379">
        <v>6378</v>
      </c>
      <c r="B6379" t="s">
        <v>21231</v>
      </c>
      <c r="C6379" t="s">
        <v>12062</v>
      </c>
      <c r="D6379" t="s">
        <v>586</v>
      </c>
      <c r="E6379" s="27">
        <v>41389</v>
      </c>
      <c r="F6379" t="s">
        <v>233</v>
      </c>
      <c r="G6379" s="27">
        <v>27169</v>
      </c>
      <c r="H6379">
        <v>41</v>
      </c>
      <c r="I6379" t="s">
        <v>244</v>
      </c>
      <c r="J6379" t="s">
        <v>250</v>
      </c>
      <c r="K6379">
        <v>2</v>
      </c>
      <c r="L6379">
        <v>7</v>
      </c>
      <c r="M6379">
        <v>0</v>
      </c>
      <c r="N6379">
        <v>0</v>
      </c>
      <c r="O6379">
        <v>16</v>
      </c>
      <c r="P6379">
        <v>379</v>
      </c>
      <c r="Q6379" s="28">
        <v>41768.459027777775</v>
      </c>
      <c r="R6379" s="28">
        <v>41768.350694444445</v>
      </c>
      <c r="S6379" t="s">
        <v>21232</v>
      </c>
      <c r="T6379" s="27">
        <v>41388</v>
      </c>
      <c r="V6379">
        <v>1</v>
      </c>
      <c r="W6379" t="s">
        <v>32</v>
      </c>
      <c r="X6379" t="s">
        <v>359</v>
      </c>
      <c r="Y6379">
        <v>1</v>
      </c>
      <c r="AA6379" t="s">
        <v>21233</v>
      </c>
      <c r="AB6379" t="s">
        <v>36</v>
      </c>
      <c r="AD6379" s="27">
        <v>41738</v>
      </c>
      <c r="AE6379" t="s">
        <v>404</v>
      </c>
      <c r="AH6379">
        <v>0</v>
      </c>
      <c r="AN6379" t="s">
        <v>238</v>
      </c>
      <c r="AO6379">
        <v>5</v>
      </c>
      <c r="AP6379" t="s">
        <v>246</v>
      </c>
      <c r="AQ6379" s="27">
        <v>41389</v>
      </c>
      <c r="AR6379" t="s">
        <v>240</v>
      </c>
      <c r="AS6379">
        <v>7</v>
      </c>
      <c r="AT6379" t="s">
        <v>246</v>
      </c>
      <c r="AU6379" s="27">
        <v>41389</v>
      </c>
    </row>
    <row r="6380" spans="1:47" x14ac:dyDescent="0.2">
      <c r="A6380">
        <v>6379</v>
      </c>
      <c r="B6380" t="s">
        <v>21234</v>
      </c>
      <c r="C6380" t="s">
        <v>726</v>
      </c>
      <c r="D6380" t="s">
        <v>2683</v>
      </c>
      <c r="E6380" s="27">
        <v>41289</v>
      </c>
      <c r="F6380" t="s">
        <v>233</v>
      </c>
      <c r="G6380" s="27">
        <v>34438</v>
      </c>
      <c r="H6380">
        <v>22</v>
      </c>
      <c r="I6380" t="s">
        <v>259</v>
      </c>
      <c r="J6380" t="s">
        <v>245</v>
      </c>
      <c r="K6380">
        <v>0</v>
      </c>
      <c r="L6380">
        <v>6</v>
      </c>
      <c r="M6380">
        <v>0</v>
      </c>
      <c r="N6380">
        <v>1</v>
      </c>
      <c r="O6380">
        <v>1</v>
      </c>
      <c r="P6380">
        <v>-1</v>
      </c>
      <c r="Q6380" s="28">
        <v>41288.186805555553</v>
      </c>
      <c r="R6380" s="28">
        <v>41289.078472222223</v>
      </c>
      <c r="S6380" t="s">
        <v>21235</v>
      </c>
      <c r="T6380" s="27">
        <v>41288</v>
      </c>
      <c r="V6380">
        <v>1</v>
      </c>
      <c r="W6380" t="s">
        <v>32</v>
      </c>
      <c r="X6380" t="s">
        <v>1051</v>
      </c>
      <c r="Y6380">
        <v>0</v>
      </c>
      <c r="AB6380" t="s">
        <v>237</v>
      </c>
      <c r="AH6380">
        <v>0</v>
      </c>
      <c r="AN6380" t="s">
        <v>238</v>
      </c>
      <c r="AO6380">
        <v>7</v>
      </c>
      <c r="AP6380" t="s">
        <v>246</v>
      </c>
      <c r="AQ6380" s="27">
        <v>41289</v>
      </c>
      <c r="AR6380" t="s">
        <v>240</v>
      </c>
      <c r="AS6380">
        <v>6</v>
      </c>
      <c r="AT6380" t="s">
        <v>246</v>
      </c>
      <c r="AU6380" s="27">
        <v>41289</v>
      </c>
    </row>
    <row r="6381" spans="1:47" x14ac:dyDescent="0.2">
      <c r="A6381">
        <v>6380</v>
      </c>
      <c r="B6381" t="s">
        <v>21236</v>
      </c>
      <c r="C6381" t="s">
        <v>21237</v>
      </c>
      <c r="D6381" t="s">
        <v>12566</v>
      </c>
      <c r="E6381" s="27">
        <v>41495</v>
      </c>
      <c r="F6381" t="s">
        <v>233</v>
      </c>
      <c r="G6381" s="27">
        <v>31944</v>
      </c>
      <c r="H6381">
        <v>28</v>
      </c>
      <c r="I6381" t="s">
        <v>244</v>
      </c>
      <c r="J6381" t="s">
        <v>250</v>
      </c>
      <c r="K6381">
        <v>0</v>
      </c>
      <c r="L6381">
        <v>7</v>
      </c>
      <c r="M6381">
        <v>0</v>
      </c>
      <c r="N6381">
        <v>0</v>
      </c>
      <c r="O6381">
        <v>3</v>
      </c>
      <c r="P6381">
        <v>0</v>
      </c>
      <c r="Q6381" s="28">
        <v>41495.164583333331</v>
      </c>
      <c r="R6381" s="28">
        <v>41495.34652777778</v>
      </c>
      <c r="S6381" t="s">
        <v>21238</v>
      </c>
      <c r="U6381" s="27">
        <v>41495</v>
      </c>
      <c r="V6381">
        <v>0</v>
      </c>
      <c r="W6381" t="s">
        <v>32</v>
      </c>
      <c r="X6381" t="s">
        <v>274</v>
      </c>
      <c r="Y6381">
        <v>0</v>
      </c>
      <c r="AB6381" t="s">
        <v>237</v>
      </c>
      <c r="AH6381">
        <v>0</v>
      </c>
      <c r="AN6381" t="s">
        <v>238</v>
      </c>
      <c r="AO6381">
        <v>8</v>
      </c>
      <c r="AP6381" t="s">
        <v>269</v>
      </c>
      <c r="AQ6381" s="27">
        <v>41495</v>
      </c>
      <c r="AR6381" t="s">
        <v>240</v>
      </c>
      <c r="AS6381">
        <v>7</v>
      </c>
      <c r="AT6381" t="s">
        <v>246</v>
      </c>
      <c r="AU6381" s="27">
        <v>41495</v>
      </c>
    </row>
    <row r="6382" spans="1:47" x14ac:dyDescent="0.2">
      <c r="A6382">
        <v>6381</v>
      </c>
      <c r="B6382" t="s">
        <v>21239</v>
      </c>
      <c r="C6382" t="s">
        <v>1584</v>
      </c>
      <c r="D6382" t="s">
        <v>5448</v>
      </c>
      <c r="E6382" s="27">
        <v>41327</v>
      </c>
      <c r="F6382" t="s">
        <v>233</v>
      </c>
      <c r="G6382" s="27">
        <v>30260</v>
      </c>
      <c r="H6382">
        <v>33</v>
      </c>
      <c r="I6382" t="s">
        <v>244</v>
      </c>
      <c r="J6382" t="s">
        <v>250</v>
      </c>
      <c r="K6382">
        <v>0</v>
      </c>
      <c r="L6382">
        <v>6</v>
      </c>
      <c r="M6382">
        <v>0</v>
      </c>
      <c r="N6382">
        <v>0</v>
      </c>
      <c r="O6382">
        <v>13</v>
      </c>
      <c r="P6382">
        <v>0</v>
      </c>
      <c r="Q6382" s="28">
        <v>41327.04583333333</v>
      </c>
      <c r="R6382" s="28">
        <v>41327.304861111108</v>
      </c>
      <c r="S6382" t="s">
        <v>21240</v>
      </c>
      <c r="T6382" s="27">
        <v>41326</v>
      </c>
      <c r="V6382">
        <v>1</v>
      </c>
      <c r="W6382" t="s">
        <v>32</v>
      </c>
      <c r="X6382" t="s">
        <v>441</v>
      </c>
      <c r="Y6382">
        <v>1</v>
      </c>
      <c r="AA6382" t="s">
        <v>21241</v>
      </c>
      <c r="AB6382" t="s">
        <v>36</v>
      </c>
      <c r="AC6382">
        <v>1</v>
      </c>
      <c r="AD6382" s="27">
        <v>41966</v>
      </c>
      <c r="AE6382" t="s">
        <v>404</v>
      </c>
      <c r="AF6382" s="27">
        <v>41967</v>
      </c>
      <c r="AG6382" s="27">
        <v>42033</v>
      </c>
      <c r="AH6382">
        <v>0</v>
      </c>
      <c r="AN6382" t="s">
        <v>238</v>
      </c>
      <c r="AO6382">
        <v>4</v>
      </c>
      <c r="AP6382" t="s">
        <v>239</v>
      </c>
      <c r="AQ6382" s="27">
        <v>41327</v>
      </c>
      <c r="AR6382" t="s">
        <v>240</v>
      </c>
      <c r="AS6382">
        <v>6</v>
      </c>
      <c r="AT6382" t="s">
        <v>246</v>
      </c>
      <c r="AU6382" s="27">
        <v>41327</v>
      </c>
    </row>
    <row r="6383" spans="1:47" x14ac:dyDescent="0.2">
      <c r="A6383">
        <v>6382</v>
      </c>
      <c r="B6383" t="s">
        <v>21242</v>
      </c>
      <c r="C6383" t="s">
        <v>1761</v>
      </c>
      <c r="D6383" t="s">
        <v>4607</v>
      </c>
      <c r="E6383" s="27">
        <v>41290</v>
      </c>
      <c r="F6383" t="s">
        <v>233</v>
      </c>
      <c r="G6383" s="27">
        <v>32125</v>
      </c>
      <c r="H6383">
        <v>28</v>
      </c>
      <c r="I6383" t="s">
        <v>244</v>
      </c>
      <c r="J6383" t="s">
        <v>250</v>
      </c>
      <c r="K6383">
        <v>0</v>
      </c>
      <c r="L6383">
        <v>2</v>
      </c>
      <c r="M6383">
        <v>0</v>
      </c>
      <c r="N6383">
        <v>0</v>
      </c>
      <c r="O6383">
        <v>2</v>
      </c>
      <c r="P6383">
        <v>-1</v>
      </c>
      <c r="Q6383" s="28">
        <v>41289.3125</v>
      </c>
      <c r="R6383" s="28">
        <v>41414.386111111111</v>
      </c>
      <c r="S6383" t="s">
        <v>21243</v>
      </c>
      <c r="U6383" s="27">
        <v>41289</v>
      </c>
      <c r="V6383">
        <v>1</v>
      </c>
      <c r="W6383" t="s">
        <v>32</v>
      </c>
      <c r="X6383" t="s">
        <v>274</v>
      </c>
      <c r="Y6383">
        <v>1</v>
      </c>
      <c r="AA6383" t="s">
        <v>21244</v>
      </c>
      <c r="AB6383" t="s">
        <v>36</v>
      </c>
      <c r="AC6383">
        <v>0</v>
      </c>
      <c r="AD6383" s="27">
        <v>42328</v>
      </c>
      <c r="AE6383" t="s">
        <v>474</v>
      </c>
      <c r="AF6383" s="27">
        <v>42328</v>
      </c>
      <c r="AG6383" s="27">
        <v>42328</v>
      </c>
      <c r="AH6383">
        <v>0</v>
      </c>
      <c r="AN6383" t="s">
        <v>238</v>
      </c>
      <c r="AO6383">
        <v>3</v>
      </c>
      <c r="AP6383" t="s">
        <v>239</v>
      </c>
      <c r="AQ6383" s="27">
        <v>41290</v>
      </c>
      <c r="AR6383" t="s">
        <v>240</v>
      </c>
      <c r="AS6383">
        <v>2</v>
      </c>
      <c r="AT6383" t="s">
        <v>239</v>
      </c>
      <c r="AU6383" s="27">
        <v>41290</v>
      </c>
    </row>
    <row r="6384" spans="1:47" x14ac:dyDescent="0.2">
      <c r="A6384">
        <v>6383</v>
      </c>
      <c r="B6384" t="s">
        <v>21245</v>
      </c>
      <c r="C6384" t="s">
        <v>464</v>
      </c>
      <c r="D6384" t="s">
        <v>5448</v>
      </c>
      <c r="E6384" s="27">
        <v>41631</v>
      </c>
      <c r="F6384" t="s">
        <v>233</v>
      </c>
      <c r="G6384" s="27">
        <v>22046</v>
      </c>
      <c r="H6384">
        <v>55</v>
      </c>
      <c r="I6384" t="s">
        <v>234</v>
      </c>
      <c r="J6384" t="s">
        <v>245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-1</v>
      </c>
      <c r="Q6384" s="28">
        <v>41630.529166666667</v>
      </c>
      <c r="R6384" s="28">
        <v>41630.041666666664</v>
      </c>
      <c r="S6384" t="s">
        <v>21246</v>
      </c>
      <c r="T6384" s="27">
        <v>41629</v>
      </c>
      <c r="V6384">
        <v>2</v>
      </c>
      <c r="W6384" t="s">
        <v>36</v>
      </c>
      <c r="X6384" t="s">
        <v>279</v>
      </c>
      <c r="Y6384">
        <v>1</v>
      </c>
      <c r="AA6384" t="s">
        <v>21247</v>
      </c>
      <c r="AB6384" t="s">
        <v>32</v>
      </c>
      <c r="AC6384">
        <v>0</v>
      </c>
      <c r="AD6384" s="27">
        <v>41834</v>
      </c>
      <c r="AE6384" t="s">
        <v>254</v>
      </c>
      <c r="AF6384" s="27">
        <v>41834</v>
      </c>
      <c r="AG6384" s="27">
        <v>41837</v>
      </c>
      <c r="AH6384">
        <v>1</v>
      </c>
      <c r="AJ6384" t="s">
        <v>21247</v>
      </c>
      <c r="AK6384" t="s">
        <v>255</v>
      </c>
      <c r="AL6384" s="27">
        <v>41834</v>
      </c>
      <c r="AM6384" t="s">
        <v>254</v>
      </c>
      <c r="AN6384" t="s">
        <v>238</v>
      </c>
      <c r="AO6384">
        <v>1</v>
      </c>
      <c r="AP6384" t="s">
        <v>239</v>
      </c>
      <c r="AQ6384" s="27">
        <v>41631</v>
      </c>
      <c r="AR6384" t="s">
        <v>240</v>
      </c>
      <c r="AS6384">
        <v>1</v>
      </c>
      <c r="AT6384" t="s">
        <v>239</v>
      </c>
      <c r="AU6384" s="27">
        <v>41631</v>
      </c>
    </row>
    <row r="6385" spans="1:47" x14ac:dyDescent="0.2">
      <c r="A6385">
        <v>6384</v>
      </c>
      <c r="B6385" t="s">
        <v>21248</v>
      </c>
      <c r="C6385" t="s">
        <v>3144</v>
      </c>
      <c r="D6385" t="s">
        <v>18910</v>
      </c>
      <c r="E6385" s="27">
        <v>41587</v>
      </c>
      <c r="F6385" t="s">
        <v>233</v>
      </c>
      <c r="G6385" s="27">
        <v>34645</v>
      </c>
      <c r="H6385">
        <v>21</v>
      </c>
      <c r="I6385" t="s">
        <v>259</v>
      </c>
      <c r="J6385" t="s">
        <v>250</v>
      </c>
      <c r="K6385">
        <v>0</v>
      </c>
      <c r="L6385">
        <v>8</v>
      </c>
      <c r="M6385">
        <v>1</v>
      </c>
      <c r="N6385">
        <v>0</v>
      </c>
      <c r="O6385">
        <v>6</v>
      </c>
      <c r="P6385">
        <v>-19</v>
      </c>
      <c r="Q6385" s="28">
        <v>41568.468055555553</v>
      </c>
      <c r="R6385" s="28">
        <v>41569.06527777778</v>
      </c>
      <c r="S6385" t="s">
        <v>21249</v>
      </c>
      <c r="T6385" s="27">
        <v>41586</v>
      </c>
      <c r="V6385">
        <v>1</v>
      </c>
      <c r="W6385" t="s">
        <v>32</v>
      </c>
      <c r="X6385" t="s">
        <v>555</v>
      </c>
      <c r="Y6385">
        <v>1</v>
      </c>
      <c r="AA6385" t="s">
        <v>21250</v>
      </c>
      <c r="AB6385" t="s">
        <v>36</v>
      </c>
      <c r="AD6385" s="27">
        <v>42300</v>
      </c>
      <c r="AE6385" t="s">
        <v>474</v>
      </c>
      <c r="AH6385">
        <v>0</v>
      </c>
      <c r="AN6385" t="s">
        <v>238</v>
      </c>
      <c r="AO6385">
        <v>7</v>
      </c>
      <c r="AP6385" t="s">
        <v>246</v>
      </c>
      <c r="AQ6385" s="27">
        <v>41587</v>
      </c>
      <c r="AR6385" t="s">
        <v>240</v>
      </c>
      <c r="AS6385">
        <v>8</v>
      </c>
      <c r="AT6385" t="s">
        <v>269</v>
      </c>
      <c r="AU6385" s="27">
        <v>41587</v>
      </c>
    </row>
    <row r="6386" spans="1:47" x14ac:dyDescent="0.2">
      <c r="A6386">
        <v>6385</v>
      </c>
      <c r="B6386" t="s">
        <v>21251</v>
      </c>
      <c r="C6386" t="s">
        <v>21252</v>
      </c>
      <c r="D6386" t="s">
        <v>6366</v>
      </c>
      <c r="E6386" s="27">
        <v>41694</v>
      </c>
      <c r="F6386" t="s">
        <v>233</v>
      </c>
      <c r="G6386" s="27">
        <v>31434</v>
      </c>
      <c r="H6386">
        <v>30</v>
      </c>
      <c r="I6386" t="s">
        <v>244</v>
      </c>
      <c r="J6386" t="s">
        <v>250</v>
      </c>
      <c r="K6386">
        <v>0</v>
      </c>
      <c r="L6386">
        <v>7</v>
      </c>
      <c r="M6386">
        <v>0</v>
      </c>
      <c r="N6386">
        <v>0</v>
      </c>
      <c r="O6386">
        <v>1</v>
      </c>
      <c r="P6386">
        <v>-305</v>
      </c>
      <c r="Q6386" s="28">
        <v>41389.328472222223</v>
      </c>
      <c r="R6386" s="28">
        <v>41389.338888888888</v>
      </c>
      <c r="S6386" t="s">
        <v>21253</v>
      </c>
      <c r="T6386" s="27">
        <v>41389</v>
      </c>
      <c r="V6386">
        <v>305</v>
      </c>
      <c r="W6386" t="s">
        <v>32</v>
      </c>
      <c r="X6386" t="s">
        <v>749</v>
      </c>
      <c r="Y6386">
        <v>0</v>
      </c>
      <c r="AB6386" t="s">
        <v>237</v>
      </c>
      <c r="AH6386">
        <v>0</v>
      </c>
      <c r="AN6386" t="s">
        <v>238</v>
      </c>
      <c r="AO6386">
        <v>4</v>
      </c>
      <c r="AP6386" t="s">
        <v>239</v>
      </c>
      <c r="AQ6386" s="27">
        <v>41694</v>
      </c>
      <c r="AR6386" t="s">
        <v>240</v>
      </c>
      <c r="AS6386">
        <v>7</v>
      </c>
      <c r="AT6386" t="s">
        <v>246</v>
      </c>
      <c r="AU6386" s="27">
        <v>41694</v>
      </c>
    </row>
    <row r="6387" spans="1:47" x14ac:dyDescent="0.2">
      <c r="A6387">
        <v>6386</v>
      </c>
      <c r="B6387" t="s">
        <v>21254</v>
      </c>
      <c r="C6387" t="s">
        <v>242</v>
      </c>
      <c r="D6387" t="s">
        <v>2896</v>
      </c>
      <c r="E6387" s="27">
        <v>41337</v>
      </c>
      <c r="F6387" t="s">
        <v>233</v>
      </c>
      <c r="G6387" s="27">
        <v>32164</v>
      </c>
      <c r="H6387">
        <v>28</v>
      </c>
      <c r="I6387" t="s">
        <v>244</v>
      </c>
      <c r="J6387" t="s">
        <v>353</v>
      </c>
      <c r="K6387">
        <v>0</v>
      </c>
      <c r="L6387">
        <v>3</v>
      </c>
      <c r="M6387">
        <v>0</v>
      </c>
      <c r="N6387">
        <v>0</v>
      </c>
      <c r="O6387">
        <v>2</v>
      </c>
      <c r="P6387">
        <v>-1</v>
      </c>
      <c r="Q6387" s="28">
        <v>41336.436805555553</v>
      </c>
      <c r="R6387" s="28">
        <v>41338.415277777778</v>
      </c>
      <c r="S6387" t="s">
        <v>21255</v>
      </c>
      <c r="T6387" s="27">
        <v>41336</v>
      </c>
      <c r="V6387">
        <v>1</v>
      </c>
      <c r="W6387" t="s">
        <v>32</v>
      </c>
      <c r="X6387" t="s">
        <v>12705</v>
      </c>
      <c r="Y6387">
        <v>1</v>
      </c>
      <c r="AA6387" t="s">
        <v>21256</v>
      </c>
      <c r="AB6387" t="s">
        <v>36</v>
      </c>
      <c r="AD6387" s="27">
        <v>41783</v>
      </c>
      <c r="AE6387" t="s">
        <v>324</v>
      </c>
      <c r="AH6387">
        <v>1</v>
      </c>
      <c r="AJ6387" t="s">
        <v>21257</v>
      </c>
      <c r="AK6387" t="s">
        <v>462</v>
      </c>
      <c r="AL6387" s="27">
        <v>42119</v>
      </c>
      <c r="AM6387" t="s">
        <v>279</v>
      </c>
      <c r="AN6387" t="s">
        <v>238</v>
      </c>
      <c r="AO6387">
        <v>2</v>
      </c>
      <c r="AP6387" t="s">
        <v>239</v>
      </c>
      <c r="AQ6387" s="27">
        <v>41337</v>
      </c>
      <c r="AR6387" t="s">
        <v>240</v>
      </c>
      <c r="AS6387">
        <v>3</v>
      </c>
      <c r="AT6387" t="s">
        <v>239</v>
      </c>
      <c r="AU6387" s="27">
        <v>41337</v>
      </c>
    </row>
    <row r="6388" spans="1:47" x14ac:dyDescent="0.2">
      <c r="A6388">
        <v>6387</v>
      </c>
      <c r="B6388" t="s">
        <v>21258</v>
      </c>
      <c r="C6388" t="s">
        <v>4416</v>
      </c>
      <c r="D6388" t="s">
        <v>3654</v>
      </c>
      <c r="E6388" s="27">
        <v>41681</v>
      </c>
      <c r="F6388" t="s">
        <v>294</v>
      </c>
      <c r="G6388" s="27">
        <v>34376</v>
      </c>
      <c r="H6388">
        <v>22</v>
      </c>
      <c r="I6388" t="s">
        <v>259</v>
      </c>
      <c r="J6388" t="s">
        <v>353</v>
      </c>
      <c r="K6388">
        <v>0</v>
      </c>
      <c r="L6388">
        <v>2</v>
      </c>
      <c r="M6388">
        <v>0</v>
      </c>
      <c r="N6388">
        <v>0</v>
      </c>
      <c r="O6388">
        <v>0</v>
      </c>
      <c r="P6388">
        <v>-1</v>
      </c>
      <c r="Q6388" s="28">
        <v>41680.436805555553</v>
      </c>
      <c r="R6388" s="28">
        <v>41681.056944444441</v>
      </c>
      <c r="S6388" t="s">
        <v>21259</v>
      </c>
      <c r="T6388" s="27">
        <v>41680</v>
      </c>
      <c r="V6388">
        <v>1</v>
      </c>
      <c r="W6388" t="s">
        <v>36</v>
      </c>
      <c r="X6388" t="s">
        <v>279</v>
      </c>
      <c r="Y6388">
        <v>0</v>
      </c>
      <c r="AB6388" t="s">
        <v>237</v>
      </c>
      <c r="AH6388">
        <v>0</v>
      </c>
      <c r="AN6388" t="s">
        <v>238</v>
      </c>
      <c r="AO6388">
        <v>4</v>
      </c>
      <c r="AP6388" t="s">
        <v>239</v>
      </c>
      <c r="AQ6388" s="27">
        <v>41681</v>
      </c>
      <c r="AR6388" t="s">
        <v>240</v>
      </c>
      <c r="AS6388">
        <v>2</v>
      </c>
      <c r="AT6388" t="s">
        <v>239</v>
      </c>
      <c r="AU6388" s="27">
        <v>41681</v>
      </c>
    </row>
    <row r="6389" spans="1:47" x14ac:dyDescent="0.2">
      <c r="A6389">
        <v>6388</v>
      </c>
      <c r="B6389" t="s">
        <v>21260</v>
      </c>
      <c r="C6389" t="s">
        <v>2968</v>
      </c>
      <c r="D6389" t="s">
        <v>1717</v>
      </c>
      <c r="E6389" s="27">
        <v>41781</v>
      </c>
      <c r="F6389" t="s">
        <v>294</v>
      </c>
      <c r="G6389" s="27">
        <v>33557</v>
      </c>
      <c r="H6389">
        <v>24</v>
      </c>
      <c r="I6389" t="s">
        <v>259</v>
      </c>
      <c r="J6389" t="s">
        <v>250</v>
      </c>
      <c r="K6389">
        <v>0</v>
      </c>
      <c r="L6389">
        <v>6</v>
      </c>
      <c r="M6389">
        <v>0</v>
      </c>
      <c r="N6389">
        <v>0</v>
      </c>
      <c r="O6389">
        <v>2</v>
      </c>
      <c r="P6389">
        <v>-1</v>
      </c>
      <c r="Q6389" s="28">
        <v>41780.134027777778</v>
      </c>
      <c r="R6389" s="28">
        <v>41781.088194444441</v>
      </c>
      <c r="S6389" t="s">
        <v>21261</v>
      </c>
      <c r="T6389" s="27">
        <v>41780</v>
      </c>
      <c r="V6389">
        <v>1</v>
      </c>
      <c r="W6389" t="s">
        <v>36</v>
      </c>
      <c r="X6389" t="s">
        <v>279</v>
      </c>
      <c r="Y6389">
        <v>0</v>
      </c>
      <c r="AB6389" t="s">
        <v>237</v>
      </c>
      <c r="AH6389">
        <v>0</v>
      </c>
      <c r="AN6389" t="s">
        <v>238</v>
      </c>
      <c r="AO6389">
        <v>5</v>
      </c>
      <c r="AP6389" t="s">
        <v>246</v>
      </c>
      <c r="AQ6389" s="27">
        <v>41781</v>
      </c>
      <c r="AR6389" t="s">
        <v>240</v>
      </c>
      <c r="AS6389">
        <v>6</v>
      </c>
      <c r="AT6389" t="s">
        <v>246</v>
      </c>
      <c r="AU6389" s="27">
        <v>41781</v>
      </c>
    </row>
    <row r="6390" spans="1:47" x14ac:dyDescent="0.2">
      <c r="A6390">
        <v>6389</v>
      </c>
      <c r="B6390" t="s">
        <v>21262</v>
      </c>
      <c r="C6390" t="s">
        <v>3823</v>
      </c>
      <c r="D6390" t="s">
        <v>1856</v>
      </c>
      <c r="E6390" s="27">
        <v>41993</v>
      </c>
      <c r="F6390" t="s">
        <v>294</v>
      </c>
      <c r="G6390" s="27">
        <v>31568</v>
      </c>
      <c r="H6390">
        <v>29</v>
      </c>
      <c r="I6390" t="s">
        <v>244</v>
      </c>
      <c r="J6390" t="s">
        <v>245</v>
      </c>
      <c r="K6390">
        <v>0</v>
      </c>
      <c r="L6390">
        <v>7</v>
      </c>
      <c r="M6390">
        <v>0</v>
      </c>
      <c r="N6390">
        <v>0</v>
      </c>
      <c r="O6390">
        <v>6</v>
      </c>
      <c r="P6390">
        <v>-2</v>
      </c>
      <c r="Q6390" s="28">
        <v>41991.492361111108</v>
      </c>
      <c r="R6390" s="28">
        <v>42059.40347222222</v>
      </c>
      <c r="S6390" t="s">
        <v>21263</v>
      </c>
      <c r="T6390" s="27">
        <v>41991</v>
      </c>
      <c r="V6390">
        <v>2</v>
      </c>
      <c r="W6390" t="s">
        <v>32</v>
      </c>
      <c r="X6390" t="s">
        <v>261</v>
      </c>
      <c r="Y6390">
        <v>1</v>
      </c>
      <c r="AA6390" t="s">
        <v>21264</v>
      </c>
      <c r="AB6390" t="s">
        <v>36</v>
      </c>
      <c r="AC6390">
        <v>0</v>
      </c>
      <c r="AD6390" s="27">
        <v>42066</v>
      </c>
      <c r="AE6390" t="s">
        <v>1280</v>
      </c>
      <c r="AF6390" s="27">
        <v>42066</v>
      </c>
      <c r="AG6390" s="27">
        <v>42075</v>
      </c>
      <c r="AH6390">
        <v>0</v>
      </c>
      <c r="AN6390" t="s">
        <v>238</v>
      </c>
      <c r="AO6390">
        <v>2</v>
      </c>
      <c r="AP6390" t="s">
        <v>239</v>
      </c>
      <c r="AQ6390" s="27">
        <v>41993</v>
      </c>
      <c r="AR6390" t="s">
        <v>240</v>
      </c>
      <c r="AS6390">
        <v>7</v>
      </c>
      <c r="AT6390" t="s">
        <v>246</v>
      </c>
      <c r="AU6390" s="27">
        <v>41993</v>
      </c>
    </row>
    <row r="6391" spans="1:47" x14ac:dyDescent="0.2">
      <c r="A6391">
        <v>6390</v>
      </c>
      <c r="B6391" t="s">
        <v>21265</v>
      </c>
      <c r="C6391" t="s">
        <v>575</v>
      </c>
      <c r="D6391" t="s">
        <v>15867</v>
      </c>
      <c r="E6391" s="27">
        <v>41501</v>
      </c>
      <c r="F6391" t="s">
        <v>233</v>
      </c>
      <c r="G6391" s="27">
        <v>25904</v>
      </c>
      <c r="H6391">
        <v>45</v>
      </c>
      <c r="I6391" t="s">
        <v>234</v>
      </c>
      <c r="J6391" t="s">
        <v>250</v>
      </c>
      <c r="K6391">
        <v>0</v>
      </c>
      <c r="L6391">
        <v>1</v>
      </c>
      <c r="M6391">
        <v>0</v>
      </c>
      <c r="N6391">
        <v>0</v>
      </c>
      <c r="O6391">
        <v>5</v>
      </c>
      <c r="P6391">
        <v>230</v>
      </c>
      <c r="Q6391" s="28">
        <v>41731.193055555559</v>
      </c>
      <c r="R6391" s="28">
        <v>41732.393055555556</v>
      </c>
      <c r="S6391" t="s">
        <v>21266</v>
      </c>
      <c r="T6391" s="27">
        <v>41268</v>
      </c>
      <c r="V6391">
        <v>233</v>
      </c>
      <c r="W6391" t="s">
        <v>32</v>
      </c>
      <c r="X6391" t="s">
        <v>2529</v>
      </c>
      <c r="Y6391">
        <v>0</v>
      </c>
      <c r="AB6391" t="s">
        <v>237</v>
      </c>
      <c r="AH6391">
        <v>0</v>
      </c>
      <c r="AN6391" t="s">
        <v>238</v>
      </c>
      <c r="AO6391">
        <v>1</v>
      </c>
      <c r="AP6391" t="s">
        <v>239</v>
      </c>
      <c r="AQ6391" s="27">
        <v>41501</v>
      </c>
      <c r="AR6391" t="s">
        <v>240</v>
      </c>
      <c r="AS6391">
        <v>1</v>
      </c>
      <c r="AT6391" t="s">
        <v>239</v>
      </c>
      <c r="AU6391" s="27">
        <v>41501</v>
      </c>
    </row>
    <row r="6392" spans="1:47" x14ac:dyDescent="0.2">
      <c r="A6392">
        <v>6391</v>
      </c>
      <c r="B6392" t="s">
        <v>21267</v>
      </c>
      <c r="C6392" t="s">
        <v>21268</v>
      </c>
      <c r="D6392" t="s">
        <v>21269</v>
      </c>
      <c r="E6392" s="27">
        <v>41406</v>
      </c>
      <c r="F6392" t="s">
        <v>233</v>
      </c>
      <c r="G6392" s="27">
        <v>33695</v>
      </c>
      <c r="H6392">
        <v>24</v>
      </c>
      <c r="I6392" t="s">
        <v>259</v>
      </c>
      <c r="J6392" t="s">
        <v>250</v>
      </c>
      <c r="K6392">
        <v>0</v>
      </c>
      <c r="L6392">
        <v>8</v>
      </c>
      <c r="M6392">
        <v>0</v>
      </c>
      <c r="N6392">
        <v>0</v>
      </c>
      <c r="O6392">
        <v>2</v>
      </c>
      <c r="P6392">
        <v>0</v>
      </c>
      <c r="Q6392" s="28">
        <v>41406.520138888889</v>
      </c>
      <c r="R6392" s="28">
        <v>41456.286805555559</v>
      </c>
      <c r="S6392" t="s">
        <v>21270</v>
      </c>
      <c r="T6392" s="27">
        <v>41405</v>
      </c>
      <c r="V6392">
        <v>1</v>
      </c>
      <c r="W6392" t="s">
        <v>36</v>
      </c>
      <c r="X6392" t="s">
        <v>2656</v>
      </c>
      <c r="Y6392">
        <v>1</v>
      </c>
      <c r="AA6392" t="s">
        <v>21271</v>
      </c>
      <c r="AB6392" t="s">
        <v>32</v>
      </c>
      <c r="AC6392">
        <v>1</v>
      </c>
      <c r="AD6392" s="27">
        <v>41564</v>
      </c>
      <c r="AE6392" t="s">
        <v>555</v>
      </c>
      <c r="AF6392" s="27">
        <v>41565</v>
      </c>
      <c r="AG6392" s="27">
        <v>41598</v>
      </c>
      <c r="AH6392">
        <v>0</v>
      </c>
      <c r="AN6392" t="s">
        <v>238</v>
      </c>
      <c r="AO6392">
        <v>6</v>
      </c>
      <c r="AP6392" t="s">
        <v>246</v>
      </c>
      <c r="AQ6392" s="27">
        <v>41406</v>
      </c>
      <c r="AR6392" t="s">
        <v>240</v>
      </c>
      <c r="AS6392">
        <v>8</v>
      </c>
      <c r="AT6392" t="s">
        <v>269</v>
      </c>
      <c r="AU6392" s="27">
        <v>41406</v>
      </c>
    </row>
    <row r="6393" spans="1:47" x14ac:dyDescent="0.2">
      <c r="A6393">
        <v>6392</v>
      </c>
      <c r="B6393" t="s">
        <v>21272</v>
      </c>
      <c r="C6393" t="s">
        <v>918</v>
      </c>
      <c r="D6393" t="s">
        <v>3109</v>
      </c>
      <c r="E6393" s="27">
        <v>41338</v>
      </c>
      <c r="F6393" t="s">
        <v>233</v>
      </c>
      <c r="G6393" s="27">
        <v>24030</v>
      </c>
      <c r="H6393">
        <v>50</v>
      </c>
      <c r="I6393" t="s">
        <v>234</v>
      </c>
      <c r="J6393" t="s">
        <v>250</v>
      </c>
      <c r="K6393">
        <v>0</v>
      </c>
      <c r="L6393">
        <v>1</v>
      </c>
      <c r="M6393">
        <v>0</v>
      </c>
      <c r="N6393">
        <v>0</v>
      </c>
      <c r="O6393">
        <v>12</v>
      </c>
      <c r="P6393">
        <v>-22</v>
      </c>
      <c r="Q6393" s="28">
        <v>41316.331250000003</v>
      </c>
      <c r="R6393" s="28">
        <v>41317.333333333336</v>
      </c>
      <c r="S6393" t="s">
        <v>21273</v>
      </c>
      <c r="T6393" s="27">
        <v>41316</v>
      </c>
      <c r="V6393">
        <v>22</v>
      </c>
      <c r="W6393" t="s">
        <v>32</v>
      </c>
      <c r="X6393" t="s">
        <v>261</v>
      </c>
      <c r="Y6393">
        <v>1</v>
      </c>
      <c r="AA6393" t="s">
        <v>21274</v>
      </c>
      <c r="AB6393" t="s">
        <v>36</v>
      </c>
      <c r="AD6393" s="27">
        <v>41621</v>
      </c>
      <c r="AE6393" t="s">
        <v>2320</v>
      </c>
      <c r="AH6393">
        <v>0</v>
      </c>
      <c r="AN6393" t="s">
        <v>238</v>
      </c>
      <c r="AO6393">
        <v>1</v>
      </c>
      <c r="AP6393" t="s">
        <v>239</v>
      </c>
      <c r="AQ6393" s="27">
        <v>41338</v>
      </c>
      <c r="AR6393" t="s">
        <v>240</v>
      </c>
      <c r="AS6393">
        <v>1</v>
      </c>
      <c r="AT6393" t="s">
        <v>239</v>
      </c>
      <c r="AU6393" s="27">
        <v>41338</v>
      </c>
    </row>
    <row r="6394" spans="1:47" x14ac:dyDescent="0.2">
      <c r="A6394">
        <v>6393</v>
      </c>
      <c r="B6394" t="s">
        <v>21275</v>
      </c>
      <c r="C6394" t="s">
        <v>21276</v>
      </c>
      <c r="D6394" t="s">
        <v>5198</v>
      </c>
      <c r="E6394" s="27">
        <v>41777</v>
      </c>
      <c r="F6394" t="s">
        <v>233</v>
      </c>
      <c r="G6394" s="27">
        <v>33361</v>
      </c>
      <c r="H6394">
        <v>24</v>
      </c>
      <c r="I6394" t="s">
        <v>259</v>
      </c>
      <c r="J6394" t="s">
        <v>250</v>
      </c>
      <c r="K6394">
        <v>0</v>
      </c>
      <c r="L6394">
        <v>6</v>
      </c>
      <c r="M6394">
        <v>0</v>
      </c>
      <c r="N6394">
        <v>0</v>
      </c>
      <c r="O6394">
        <v>1</v>
      </c>
      <c r="P6394">
        <v>-1</v>
      </c>
      <c r="Q6394" s="28">
        <v>41776.472916666666</v>
      </c>
      <c r="R6394" s="28">
        <v>41778.161111111112</v>
      </c>
      <c r="S6394" t="s">
        <v>21277</v>
      </c>
      <c r="T6394" s="27">
        <v>41776</v>
      </c>
      <c r="V6394">
        <v>1</v>
      </c>
      <c r="W6394" t="s">
        <v>36</v>
      </c>
      <c r="X6394" t="s">
        <v>279</v>
      </c>
      <c r="Y6394">
        <v>1</v>
      </c>
      <c r="AA6394" t="s">
        <v>21278</v>
      </c>
      <c r="AB6394" t="s">
        <v>32</v>
      </c>
      <c r="AC6394">
        <v>6</v>
      </c>
      <c r="AD6394" s="27">
        <v>42208</v>
      </c>
      <c r="AE6394" t="s">
        <v>2367</v>
      </c>
      <c r="AF6394" s="27">
        <v>42214</v>
      </c>
      <c r="AG6394" s="27">
        <v>42328</v>
      </c>
      <c r="AH6394">
        <v>1</v>
      </c>
      <c r="AJ6394" t="s">
        <v>21278</v>
      </c>
      <c r="AK6394" t="s">
        <v>255</v>
      </c>
      <c r="AL6394" s="27">
        <v>42208</v>
      </c>
      <c r="AM6394" t="s">
        <v>2367</v>
      </c>
      <c r="AN6394" t="s">
        <v>238</v>
      </c>
      <c r="AO6394">
        <v>6</v>
      </c>
      <c r="AP6394" t="s">
        <v>246</v>
      </c>
      <c r="AQ6394" s="27">
        <v>41777</v>
      </c>
      <c r="AR6394" t="s">
        <v>240</v>
      </c>
      <c r="AS6394">
        <v>6</v>
      </c>
      <c r="AT6394" t="s">
        <v>246</v>
      </c>
      <c r="AU6394" s="27">
        <v>41777</v>
      </c>
    </row>
    <row r="6395" spans="1:47" x14ac:dyDescent="0.2">
      <c r="A6395">
        <v>6394</v>
      </c>
      <c r="B6395" t="s">
        <v>21279</v>
      </c>
      <c r="C6395" t="s">
        <v>1286</v>
      </c>
      <c r="D6395" t="s">
        <v>1804</v>
      </c>
      <c r="E6395" s="27">
        <v>41296</v>
      </c>
      <c r="F6395" t="s">
        <v>233</v>
      </c>
      <c r="G6395" s="27">
        <v>25045</v>
      </c>
      <c r="H6395">
        <v>47</v>
      </c>
      <c r="I6395" t="s">
        <v>234</v>
      </c>
      <c r="J6395" t="s">
        <v>250</v>
      </c>
      <c r="K6395">
        <v>0</v>
      </c>
      <c r="L6395">
        <v>2</v>
      </c>
      <c r="M6395">
        <v>0</v>
      </c>
      <c r="N6395">
        <v>0</v>
      </c>
      <c r="O6395">
        <v>1</v>
      </c>
      <c r="P6395">
        <v>-1</v>
      </c>
      <c r="Q6395" s="28">
        <v>41295.231944444444</v>
      </c>
      <c r="R6395" s="28">
        <v>41345.041666666664</v>
      </c>
      <c r="S6395" t="s">
        <v>21280</v>
      </c>
      <c r="U6395" s="27">
        <v>41295</v>
      </c>
      <c r="V6395">
        <v>1</v>
      </c>
      <c r="W6395" t="s">
        <v>32</v>
      </c>
      <c r="X6395" t="s">
        <v>274</v>
      </c>
      <c r="Y6395">
        <v>0</v>
      </c>
      <c r="AB6395" t="s">
        <v>237</v>
      </c>
      <c r="AH6395">
        <v>0</v>
      </c>
      <c r="AN6395" t="s">
        <v>238</v>
      </c>
      <c r="AO6395">
        <v>3</v>
      </c>
      <c r="AP6395" t="s">
        <v>239</v>
      </c>
      <c r="AQ6395" s="27">
        <v>41296</v>
      </c>
      <c r="AR6395" t="s">
        <v>240</v>
      </c>
      <c r="AS6395">
        <v>2</v>
      </c>
      <c r="AT6395" t="s">
        <v>239</v>
      </c>
      <c r="AU6395" s="27">
        <v>41296</v>
      </c>
    </row>
    <row r="6396" spans="1:47" x14ac:dyDescent="0.2">
      <c r="A6396">
        <v>6395</v>
      </c>
      <c r="B6396" t="s">
        <v>21281</v>
      </c>
      <c r="C6396" t="s">
        <v>21282</v>
      </c>
      <c r="D6396" t="s">
        <v>21283</v>
      </c>
      <c r="E6396" s="27">
        <v>41513</v>
      </c>
      <c r="F6396" t="s">
        <v>233</v>
      </c>
      <c r="G6396" s="27">
        <v>21622</v>
      </c>
      <c r="H6396">
        <v>57</v>
      </c>
      <c r="I6396" t="s">
        <v>234</v>
      </c>
      <c r="J6396" t="s">
        <v>245</v>
      </c>
      <c r="K6396">
        <v>0</v>
      </c>
      <c r="L6396">
        <v>1</v>
      </c>
      <c r="M6396">
        <v>0</v>
      </c>
      <c r="N6396">
        <v>0</v>
      </c>
      <c r="O6396">
        <v>1</v>
      </c>
      <c r="S6396" t="s">
        <v>21284</v>
      </c>
      <c r="T6396" s="27">
        <v>39816</v>
      </c>
      <c r="V6396">
        <v>1697</v>
      </c>
      <c r="W6396" t="s">
        <v>36</v>
      </c>
      <c r="X6396" t="s">
        <v>279</v>
      </c>
      <c r="Y6396">
        <v>0</v>
      </c>
      <c r="AB6396" t="s">
        <v>237</v>
      </c>
      <c r="AH6396">
        <v>0</v>
      </c>
      <c r="AN6396" t="s">
        <v>238</v>
      </c>
      <c r="AO6396">
        <v>1</v>
      </c>
      <c r="AP6396" t="s">
        <v>239</v>
      </c>
      <c r="AQ6396" s="27">
        <v>41513</v>
      </c>
      <c r="AR6396" t="s">
        <v>240</v>
      </c>
      <c r="AS6396">
        <v>1</v>
      </c>
      <c r="AT6396" t="s">
        <v>239</v>
      </c>
      <c r="AU6396" s="27">
        <v>41513</v>
      </c>
    </row>
    <row r="6397" spans="1:47" x14ac:dyDescent="0.2">
      <c r="A6397">
        <v>6396</v>
      </c>
      <c r="B6397" t="s">
        <v>21285</v>
      </c>
      <c r="C6397" t="s">
        <v>6977</v>
      </c>
      <c r="D6397" t="s">
        <v>9461</v>
      </c>
      <c r="E6397" s="27">
        <v>41348</v>
      </c>
      <c r="F6397" t="s">
        <v>233</v>
      </c>
      <c r="G6397" s="27">
        <v>22522</v>
      </c>
      <c r="H6397">
        <v>54</v>
      </c>
      <c r="I6397" t="s">
        <v>234</v>
      </c>
      <c r="J6397" t="s">
        <v>245</v>
      </c>
      <c r="K6397">
        <v>0</v>
      </c>
      <c r="L6397">
        <v>1</v>
      </c>
      <c r="M6397">
        <v>0</v>
      </c>
      <c r="N6397">
        <v>0</v>
      </c>
      <c r="O6397">
        <v>6</v>
      </c>
      <c r="P6397">
        <v>0</v>
      </c>
      <c r="Q6397" s="28">
        <v>41348.044444444444</v>
      </c>
      <c r="R6397" s="28">
        <v>41349.043055555558</v>
      </c>
      <c r="S6397" t="s">
        <v>21286</v>
      </c>
      <c r="T6397" s="27">
        <v>41348</v>
      </c>
      <c r="V6397">
        <v>0</v>
      </c>
      <c r="W6397" t="s">
        <v>32</v>
      </c>
      <c r="X6397" t="s">
        <v>729</v>
      </c>
      <c r="Y6397">
        <v>0</v>
      </c>
      <c r="AB6397" t="s">
        <v>237</v>
      </c>
      <c r="AH6397">
        <v>0</v>
      </c>
      <c r="AN6397" t="s">
        <v>238</v>
      </c>
      <c r="AO6397">
        <v>1</v>
      </c>
      <c r="AP6397" t="s">
        <v>239</v>
      </c>
      <c r="AQ6397" s="27">
        <v>41348</v>
      </c>
      <c r="AR6397" t="s">
        <v>240</v>
      </c>
      <c r="AS6397">
        <v>1</v>
      </c>
      <c r="AT6397" t="s">
        <v>239</v>
      </c>
      <c r="AU6397" s="27">
        <v>41348</v>
      </c>
    </row>
    <row r="6398" spans="1:47" x14ac:dyDescent="0.2">
      <c r="A6398">
        <v>6397</v>
      </c>
      <c r="B6398" t="s">
        <v>21287</v>
      </c>
      <c r="C6398" t="s">
        <v>10866</v>
      </c>
      <c r="D6398" t="s">
        <v>21288</v>
      </c>
      <c r="E6398" s="27">
        <v>41831</v>
      </c>
      <c r="F6398" t="s">
        <v>233</v>
      </c>
      <c r="G6398" s="27">
        <v>27797</v>
      </c>
      <c r="H6398">
        <v>40</v>
      </c>
      <c r="I6398" t="s">
        <v>244</v>
      </c>
      <c r="J6398" t="s">
        <v>245</v>
      </c>
      <c r="K6398">
        <v>0</v>
      </c>
      <c r="L6398">
        <v>1</v>
      </c>
      <c r="M6398">
        <v>0</v>
      </c>
      <c r="N6398">
        <v>0</v>
      </c>
      <c r="O6398">
        <v>2</v>
      </c>
      <c r="P6398">
        <v>-16</v>
      </c>
      <c r="Q6398" s="28">
        <v>41815.540277777778</v>
      </c>
      <c r="R6398" s="28">
        <v>41831.081944444442</v>
      </c>
      <c r="S6398" t="s">
        <v>21289</v>
      </c>
      <c r="T6398" s="27">
        <v>41815</v>
      </c>
      <c r="V6398">
        <v>16</v>
      </c>
      <c r="W6398" t="s">
        <v>32</v>
      </c>
      <c r="X6398" t="s">
        <v>974</v>
      </c>
      <c r="Y6398">
        <v>0</v>
      </c>
      <c r="AB6398" t="s">
        <v>237</v>
      </c>
      <c r="AH6398">
        <v>0</v>
      </c>
      <c r="AN6398" t="s">
        <v>238</v>
      </c>
      <c r="AO6398">
        <v>1</v>
      </c>
      <c r="AP6398" t="s">
        <v>239</v>
      </c>
      <c r="AQ6398" s="27">
        <v>41831</v>
      </c>
      <c r="AR6398" t="s">
        <v>240</v>
      </c>
      <c r="AS6398">
        <v>1</v>
      </c>
      <c r="AT6398" t="s">
        <v>239</v>
      </c>
      <c r="AU6398" s="27">
        <v>41831</v>
      </c>
    </row>
    <row r="6399" spans="1:47" x14ac:dyDescent="0.2">
      <c r="A6399">
        <v>6398</v>
      </c>
      <c r="B6399" t="s">
        <v>21290</v>
      </c>
      <c r="C6399" t="s">
        <v>15917</v>
      </c>
      <c r="D6399" t="s">
        <v>2717</v>
      </c>
      <c r="E6399" s="27">
        <v>41361</v>
      </c>
      <c r="F6399" t="s">
        <v>294</v>
      </c>
      <c r="G6399" s="27">
        <v>27001</v>
      </c>
      <c r="H6399">
        <v>42</v>
      </c>
      <c r="I6399" t="s">
        <v>244</v>
      </c>
      <c r="J6399" t="s">
        <v>245</v>
      </c>
      <c r="K6399">
        <v>0</v>
      </c>
      <c r="L6399">
        <v>2</v>
      </c>
      <c r="M6399">
        <v>0</v>
      </c>
      <c r="N6399">
        <v>0</v>
      </c>
      <c r="O6399">
        <v>0</v>
      </c>
      <c r="P6399">
        <v>-1</v>
      </c>
      <c r="Q6399" s="28">
        <v>41360.097916666666</v>
      </c>
      <c r="R6399" s="28">
        <v>41361.311805555553</v>
      </c>
      <c r="S6399" t="s">
        <v>21291</v>
      </c>
      <c r="T6399" s="27">
        <v>41360</v>
      </c>
      <c r="V6399">
        <v>1</v>
      </c>
      <c r="W6399" t="s">
        <v>36</v>
      </c>
      <c r="X6399" t="s">
        <v>279</v>
      </c>
      <c r="Y6399">
        <v>0</v>
      </c>
      <c r="AB6399" t="s">
        <v>237</v>
      </c>
      <c r="AH6399">
        <v>0</v>
      </c>
      <c r="AN6399" t="s">
        <v>238</v>
      </c>
      <c r="AO6399">
        <v>1</v>
      </c>
      <c r="AP6399" t="s">
        <v>239</v>
      </c>
      <c r="AQ6399" s="27">
        <v>41361</v>
      </c>
      <c r="AR6399" t="s">
        <v>240</v>
      </c>
      <c r="AS6399">
        <v>2</v>
      </c>
      <c r="AT6399" t="s">
        <v>239</v>
      </c>
      <c r="AU6399" s="27">
        <v>41361</v>
      </c>
    </row>
    <row r="6400" spans="1:47" x14ac:dyDescent="0.2">
      <c r="A6400">
        <v>6399</v>
      </c>
      <c r="B6400" t="s">
        <v>21292</v>
      </c>
      <c r="C6400" t="s">
        <v>914</v>
      </c>
      <c r="D6400" t="s">
        <v>21293</v>
      </c>
      <c r="E6400" s="27">
        <v>41355</v>
      </c>
      <c r="F6400" t="s">
        <v>233</v>
      </c>
      <c r="G6400" s="27">
        <v>29563</v>
      </c>
      <c r="H6400">
        <v>35</v>
      </c>
      <c r="I6400" t="s">
        <v>244</v>
      </c>
      <c r="J6400" t="s">
        <v>245</v>
      </c>
      <c r="K6400">
        <v>0</v>
      </c>
      <c r="L6400">
        <v>3</v>
      </c>
      <c r="M6400">
        <v>0</v>
      </c>
      <c r="N6400">
        <v>0</v>
      </c>
      <c r="O6400">
        <v>5</v>
      </c>
      <c r="P6400">
        <v>-20</v>
      </c>
      <c r="Q6400" s="28">
        <v>41335.476388888892</v>
      </c>
      <c r="R6400" s="28">
        <v>41336.375694444447</v>
      </c>
      <c r="S6400" t="s">
        <v>21294</v>
      </c>
      <c r="T6400" s="27">
        <v>41335</v>
      </c>
      <c r="V6400">
        <v>20</v>
      </c>
      <c r="W6400" t="s">
        <v>32</v>
      </c>
      <c r="X6400" t="s">
        <v>21295</v>
      </c>
      <c r="Y6400">
        <v>0</v>
      </c>
      <c r="AB6400" t="s">
        <v>237</v>
      </c>
      <c r="AH6400">
        <v>0</v>
      </c>
      <c r="AN6400" t="s">
        <v>238</v>
      </c>
      <c r="AO6400">
        <v>2</v>
      </c>
      <c r="AP6400" t="s">
        <v>239</v>
      </c>
      <c r="AQ6400" s="27">
        <v>41355</v>
      </c>
      <c r="AR6400" t="s">
        <v>240</v>
      </c>
      <c r="AS6400">
        <v>3</v>
      </c>
      <c r="AT6400" t="s">
        <v>239</v>
      </c>
      <c r="AU6400" s="27">
        <v>41355</v>
      </c>
    </row>
    <row r="6401" spans="1:47" x14ac:dyDescent="0.2">
      <c r="A6401">
        <v>6400</v>
      </c>
      <c r="B6401" t="s">
        <v>21296</v>
      </c>
      <c r="C6401" t="s">
        <v>3303</v>
      </c>
      <c r="D6401" t="s">
        <v>1762</v>
      </c>
      <c r="E6401" s="27">
        <v>41615</v>
      </c>
      <c r="F6401" t="s">
        <v>233</v>
      </c>
      <c r="G6401" s="27">
        <v>31240</v>
      </c>
      <c r="H6401">
        <v>30</v>
      </c>
      <c r="I6401" t="s">
        <v>244</v>
      </c>
      <c r="J6401" t="s">
        <v>250</v>
      </c>
      <c r="K6401">
        <v>0</v>
      </c>
      <c r="L6401">
        <v>4</v>
      </c>
      <c r="M6401">
        <v>0</v>
      </c>
      <c r="N6401">
        <v>0</v>
      </c>
      <c r="O6401">
        <v>0</v>
      </c>
      <c r="P6401">
        <v>-1</v>
      </c>
      <c r="Q6401" s="28">
        <v>41614.154166666667</v>
      </c>
      <c r="R6401" s="28">
        <v>41615.333333333336</v>
      </c>
      <c r="S6401" t="s">
        <v>21297</v>
      </c>
      <c r="T6401" s="27">
        <v>41614</v>
      </c>
      <c r="V6401">
        <v>1</v>
      </c>
      <c r="W6401" t="s">
        <v>32</v>
      </c>
      <c r="X6401" t="s">
        <v>364</v>
      </c>
      <c r="Y6401">
        <v>1</v>
      </c>
      <c r="AA6401" t="s">
        <v>21298</v>
      </c>
      <c r="AB6401" t="s">
        <v>36</v>
      </c>
      <c r="AC6401">
        <v>457</v>
      </c>
      <c r="AD6401" s="27">
        <v>41918</v>
      </c>
      <c r="AE6401" t="s">
        <v>324</v>
      </c>
      <c r="AF6401" s="27">
        <v>42375</v>
      </c>
      <c r="AG6401" s="27">
        <v>42376</v>
      </c>
      <c r="AH6401">
        <v>0</v>
      </c>
      <c r="AN6401" t="s">
        <v>238</v>
      </c>
      <c r="AO6401">
        <v>2</v>
      </c>
      <c r="AP6401" t="s">
        <v>239</v>
      </c>
      <c r="AQ6401" s="27">
        <v>41615</v>
      </c>
      <c r="AR6401" t="s">
        <v>240</v>
      </c>
      <c r="AS6401">
        <v>4</v>
      </c>
      <c r="AT6401" t="s">
        <v>239</v>
      </c>
      <c r="AU6401" s="27">
        <v>41615</v>
      </c>
    </row>
    <row r="6402" spans="1:47" x14ac:dyDescent="0.2">
      <c r="A6402">
        <v>6401</v>
      </c>
      <c r="B6402" t="s">
        <v>21299</v>
      </c>
      <c r="C6402" t="s">
        <v>1863</v>
      </c>
      <c r="D6402" t="s">
        <v>16873</v>
      </c>
      <c r="E6402" s="27">
        <v>41318</v>
      </c>
      <c r="F6402" t="s">
        <v>233</v>
      </c>
      <c r="G6402" s="27">
        <v>22806</v>
      </c>
      <c r="H6402">
        <v>53</v>
      </c>
      <c r="I6402" t="s">
        <v>234</v>
      </c>
      <c r="J6402" t="s">
        <v>245</v>
      </c>
      <c r="K6402">
        <v>0</v>
      </c>
      <c r="L6402">
        <v>1</v>
      </c>
      <c r="M6402">
        <v>0</v>
      </c>
      <c r="N6402">
        <v>0</v>
      </c>
      <c r="O6402">
        <v>1</v>
      </c>
      <c r="P6402">
        <v>-1</v>
      </c>
      <c r="Q6402" s="28">
        <v>41317.472222222219</v>
      </c>
      <c r="R6402" s="28">
        <v>41318.32916666667</v>
      </c>
      <c r="S6402" t="s">
        <v>21300</v>
      </c>
      <c r="T6402" s="27">
        <v>41317</v>
      </c>
      <c r="V6402">
        <v>1</v>
      </c>
      <c r="W6402" t="s">
        <v>32</v>
      </c>
      <c r="X6402" t="s">
        <v>11241</v>
      </c>
      <c r="Y6402">
        <v>0</v>
      </c>
      <c r="AB6402" t="s">
        <v>237</v>
      </c>
      <c r="AH6402">
        <v>0</v>
      </c>
      <c r="AN6402" t="s">
        <v>238</v>
      </c>
      <c r="AO6402">
        <v>1</v>
      </c>
      <c r="AP6402" t="s">
        <v>239</v>
      </c>
      <c r="AQ6402" s="27">
        <v>41318</v>
      </c>
      <c r="AR6402" t="s">
        <v>240</v>
      </c>
      <c r="AS6402">
        <v>1</v>
      </c>
      <c r="AT6402" t="s">
        <v>239</v>
      </c>
      <c r="AU6402" s="27">
        <v>41318</v>
      </c>
    </row>
    <row r="6403" spans="1:47" x14ac:dyDescent="0.2">
      <c r="A6403">
        <v>6402</v>
      </c>
      <c r="B6403" t="s">
        <v>21301</v>
      </c>
      <c r="C6403" t="s">
        <v>8443</v>
      </c>
      <c r="D6403" t="s">
        <v>12596</v>
      </c>
      <c r="E6403" s="27">
        <v>41698</v>
      </c>
      <c r="F6403" t="s">
        <v>294</v>
      </c>
      <c r="G6403" s="27">
        <v>31108</v>
      </c>
      <c r="H6403">
        <v>31</v>
      </c>
      <c r="I6403" t="s">
        <v>244</v>
      </c>
      <c r="J6403" t="s">
        <v>250</v>
      </c>
      <c r="K6403">
        <v>0</v>
      </c>
      <c r="L6403">
        <v>3</v>
      </c>
      <c r="M6403">
        <v>0</v>
      </c>
      <c r="N6403">
        <v>0</v>
      </c>
      <c r="O6403">
        <v>2</v>
      </c>
      <c r="P6403">
        <v>-1</v>
      </c>
      <c r="Q6403" s="28">
        <v>41697.213888888888</v>
      </c>
      <c r="R6403" s="28">
        <v>41699.214583333334</v>
      </c>
      <c r="S6403" t="s">
        <v>21302</v>
      </c>
      <c r="T6403" s="27">
        <v>41697</v>
      </c>
      <c r="V6403">
        <v>1</v>
      </c>
      <c r="W6403" t="s">
        <v>36</v>
      </c>
      <c r="X6403" t="s">
        <v>2796</v>
      </c>
      <c r="Y6403">
        <v>0</v>
      </c>
      <c r="AB6403" t="s">
        <v>237</v>
      </c>
      <c r="AH6403">
        <v>0</v>
      </c>
      <c r="AN6403" t="s">
        <v>238</v>
      </c>
      <c r="AO6403">
        <v>2</v>
      </c>
      <c r="AP6403" t="s">
        <v>239</v>
      </c>
      <c r="AQ6403" s="27">
        <v>41698</v>
      </c>
      <c r="AR6403" t="s">
        <v>240</v>
      </c>
      <c r="AS6403">
        <v>3</v>
      </c>
      <c r="AT6403" t="s">
        <v>239</v>
      </c>
      <c r="AU6403" s="27">
        <v>41698</v>
      </c>
    </row>
    <row r="6404" spans="1:47" x14ac:dyDescent="0.2">
      <c r="A6404">
        <v>6403</v>
      </c>
      <c r="B6404" t="s">
        <v>21303</v>
      </c>
      <c r="C6404" t="s">
        <v>21304</v>
      </c>
      <c r="D6404" t="s">
        <v>6674</v>
      </c>
      <c r="E6404" s="27">
        <v>41987</v>
      </c>
      <c r="F6404" t="s">
        <v>233</v>
      </c>
      <c r="G6404" s="27">
        <v>29745</v>
      </c>
      <c r="H6404">
        <v>34</v>
      </c>
      <c r="I6404" t="s">
        <v>244</v>
      </c>
      <c r="J6404" t="s">
        <v>250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-1</v>
      </c>
      <c r="Q6404" s="28">
        <v>41986.459722222222</v>
      </c>
      <c r="R6404" s="28">
        <v>41987.390277777777</v>
      </c>
      <c r="S6404" t="s">
        <v>21305</v>
      </c>
      <c r="T6404" s="27">
        <v>41986</v>
      </c>
      <c r="V6404">
        <v>1</v>
      </c>
      <c r="W6404" t="s">
        <v>36</v>
      </c>
      <c r="X6404" t="s">
        <v>279</v>
      </c>
      <c r="Y6404">
        <v>0</v>
      </c>
      <c r="AB6404" t="s">
        <v>237</v>
      </c>
      <c r="AH6404">
        <v>0</v>
      </c>
      <c r="AN6404" t="s">
        <v>238</v>
      </c>
      <c r="AO6404">
        <v>1</v>
      </c>
      <c r="AP6404" t="s">
        <v>239</v>
      </c>
      <c r="AQ6404" s="27">
        <v>41987</v>
      </c>
      <c r="AR6404" t="s">
        <v>240</v>
      </c>
      <c r="AS6404">
        <v>1</v>
      </c>
      <c r="AT6404" t="s">
        <v>239</v>
      </c>
      <c r="AU6404" s="27">
        <v>41987</v>
      </c>
    </row>
    <row r="6405" spans="1:47" x14ac:dyDescent="0.2">
      <c r="A6405">
        <v>6404</v>
      </c>
      <c r="B6405" t="s">
        <v>21306</v>
      </c>
      <c r="C6405" t="s">
        <v>21307</v>
      </c>
      <c r="D6405" t="s">
        <v>1413</v>
      </c>
      <c r="E6405" s="27">
        <v>41828</v>
      </c>
      <c r="F6405" t="s">
        <v>233</v>
      </c>
      <c r="G6405" s="27">
        <v>33169</v>
      </c>
      <c r="H6405">
        <v>25</v>
      </c>
      <c r="I6405" t="s">
        <v>244</v>
      </c>
      <c r="J6405" t="s">
        <v>245</v>
      </c>
      <c r="K6405">
        <v>0</v>
      </c>
      <c r="L6405">
        <v>3</v>
      </c>
      <c r="M6405">
        <v>0</v>
      </c>
      <c r="N6405">
        <v>0</v>
      </c>
      <c r="O6405">
        <v>0</v>
      </c>
      <c r="P6405">
        <v>-1</v>
      </c>
      <c r="Q6405" s="28">
        <v>41827.1875</v>
      </c>
      <c r="R6405" s="28">
        <v>41836.125</v>
      </c>
      <c r="S6405" t="s">
        <v>21308</v>
      </c>
      <c r="T6405" s="27">
        <v>41827</v>
      </c>
      <c r="V6405">
        <v>1</v>
      </c>
      <c r="W6405" t="s">
        <v>32</v>
      </c>
      <c r="X6405" t="s">
        <v>254</v>
      </c>
      <c r="Y6405">
        <v>0</v>
      </c>
      <c r="AB6405" t="s">
        <v>237</v>
      </c>
      <c r="AH6405">
        <v>0</v>
      </c>
      <c r="AN6405" t="s">
        <v>238</v>
      </c>
      <c r="AO6405">
        <v>3</v>
      </c>
      <c r="AP6405" t="s">
        <v>239</v>
      </c>
      <c r="AQ6405" s="27">
        <v>41828</v>
      </c>
      <c r="AR6405" t="s">
        <v>240</v>
      </c>
      <c r="AS6405">
        <v>3</v>
      </c>
      <c r="AT6405" t="s">
        <v>239</v>
      </c>
      <c r="AU6405" s="27">
        <v>41828</v>
      </c>
    </row>
    <row r="6406" spans="1:47" x14ac:dyDescent="0.2">
      <c r="A6406">
        <v>6405</v>
      </c>
      <c r="B6406" t="s">
        <v>21309</v>
      </c>
      <c r="C6406" t="s">
        <v>21310</v>
      </c>
      <c r="D6406" t="s">
        <v>21311</v>
      </c>
      <c r="E6406" s="27">
        <v>41494</v>
      </c>
      <c r="F6406" t="s">
        <v>233</v>
      </c>
      <c r="G6406" s="27">
        <v>11956</v>
      </c>
      <c r="H6406">
        <v>83</v>
      </c>
      <c r="I6406" t="s">
        <v>234</v>
      </c>
      <c r="J6406" t="s">
        <v>245</v>
      </c>
      <c r="K6406">
        <v>0</v>
      </c>
      <c r="L6406">
        <v>1</v>
      </c>
      <c r="M6406">
        <v>0</v>
      </c>
      <c r="N6406">
        <v>0</v>
      </c>
      <c r="O6406">
        <v>4</v>
      </c>
      <c r="S6406" t="s">
        <v>21312</v>
      </c>
      <c r="U6406" s="27">
        <v>40071</v>
      </c>
      <c r="V6406">
        <v>1423</v>
      </c>
      <c r="W6406" t="s">
        <v>32</v>
      </c>
      <c r="X6406" t="s">
        <v>274</v>
      </c>
      <c r="Y6406">
        <v>0</v>
      </c>
      <c r="AB6406" t="s">
        <v>237</v>
      </c>
      <c r="AH6406">
        <v>0</v>
      </c>
      <c r="AN6406" t="s">
        <v>238</v>
      </c>
      <c r="AO6406">
        <v>1</v>
      </c>
      <c r="AP6406" t="s">
        <v>239</v>
      </c>
      <c r="AQ6406" s="27">
        <v>41494</v>
      </c>
      <c r="AR6406" t="s">
        <v>240</v>
      </c>
      <c r="AS6406">
        <v>1</v>
      </c>
      <c r="AT6406" t="s">
        <v>239</v>
      </c>
      <c r="AU6406" s="27">
        <v>41494</v>
      </c>
    </row>
    <row r="6407" spans="1:47" x14ac:dyDescent="0.2">
      <c r="A6407">
        <v>6406</v>
      </c>
      <c r="B6407" t="s">
        <v>21313</v>
      </c>
      <c r="C6407" t="s">
        <v>2895</v>
      </c>
      <c r="D6407" t="s">
        <v>21314</v>
      </c>
      <c r="E6407" s="27">
        <v>41513</v>
      </c>
      <c r="F6407" t="s">
        <v>233</v>
      </c>
      <c r="G6407" s="27">
        <v>25314</v>
      </c>
      <c r="H6407">
        <v>46</v>
      </c>
      <c r="I6407" t="s">
        <v>234</v>
      </c>
      <c r="J6407" t="s">
        <v>353</v>
      </c>
      <c r="K6407">
        <v>0</v>
      </c>
      <c r="L6407">
        <v>6</v>
      </c>
      <c r="M6407">
        <v>0</v>
      </c>
      <c r="N6407">
        <v>0</v>
      </c>
      <c r="O6407">
        <v>15</v>
      </c>
      <c r="S6407" t="s">
        <v>21315</v>
      </c>
      <c r="T6407" s="27">
        <v>41394</v>
      </c>
      <c r="V6407">
        <v>119</v>
      </c>
      <c r="W6407" t="s">
        <v>32</v>
      </c>
      <c r="X6407" t="s">
        <v>588</v>
      </c>
      <c r="Y6407">
        <v>0</v>
      </c>
      <c r="AB6407" t="s">
        <v>237</v>
      </c>
      <c r="AH6407">
        <v>0</v>
      </c>
      <c r="AN6407" t="s">
        <v>238</v>
      </c>
      <c r="AO6407">
        <v>7</v>
      </c>
      <c r="AP6407" t="s">
        <v>246</v>
      </c>
      <c r="AQ6407" s="27">
        <v>41513</v>
      </c>
      <c r="AR6407" t="s">
        <v>240</v>
      </c>
      <c r="AS6407">
        <v>6</v>
      </c>
      <c r="AT6407" t="s">
        <v>246</v>
      </c>
      <c r="AU6407" s="27">
        <v>41513</v>
      </c>
    </row>
    <row r="6408" spans="1:47" x14ac:dyDescent="0.2">
      <c r="A6408">
        <v>6407</v>
      </c>
      <c r="B6408" t="s">
        <v>21316</v>
      </c>
      <c r="C6408" t="s">
        <v>21317</v>
      </c>
      <c r="D6408" t="s">
        <v>21318</v>
      </c>
      <c r="E6408" s="27">
        <v>41896</v>
      </c>
      <c r="F6408" t="s">
        <v>233</v>
      </c>
      <c r="G6408" s="27">
        <v>29600</v>
      </c>
      <c r="H6408">
        <v>35</v>
      </c>
      <c r="I6408" t="s">
        <v>244</v>
      </c>
      <c r="J6408" t="s">
        <v>250</v>
      </c>
      <c r="K6408">
        <v>0</v>
      </c>
      <c r="L6408">
        <v>4</v>
      </c>
      <c r="M6408">
        <v>0</v>
      </c>
      <c r="N6408">
        <v>0</v>
      </c>
      <c r="O6408">
        <v>1</v>
      </c>
      <c r="P6408">
        <v>0</v>
      </c>
      <c r="Q6408" s="28">
        <v>41896.274305555555</v>
      </c>
      <c r="R6408" s="28">
        <v>41898.138194444444</v>
      </c>
      <c r="S6408" t="s">
        <v>21319</v>
      </c>
      <c r="T6408" s="27">
        <v>41896</v>
      </c>
      <c r="V6408">
        <v>0</v>
      </c>
      <c r="W6408" t="s">
        <v>36</v>
      </c>
      <c r="X6408" t="s">
        <v>279</v>
      </c>
      <c r="Y6408">
        <v>0</v>
      </c>
      <c r="AB6408" t="s">
        <v>237</v>
      </c>
      <c r="AH6408">
        <v>0</v>
      </c>
      <c r="AN6408" t="s">
        <v>238</v>
      </c>
      <c r="AO6408">
        <v>3</v>
      </c>
      <c r="AP6408" t="s">
        <v>239</v>
      </c>
      <c r="AQ6408" s="27">
        <v>41896</v>
      </c>
      <c r="AR6408" t="s">
        <v>240</v>
      </c>
      <c r="AS6408">
        <v>4</v>
      </c>
      <c r="AT6408" t="s">
        <v>239</v>
      </c>
      <c r="AU6408" s="27">
        <v>41896</v>
      </c>
    </row>
    <row r="6409" spans="1:47" x14ac:dyDescent="0.2">
      <c r="A6409">
        <v>6408</v>
      </c>
      <c r="B6409" t="s">
        <v>21320</v>
      </c>
      <c r="C6409" t="s">
        <v>813</v>
      </c>
      <c r="D6409" t="s">
        <v>4096</v>
      </c>
      <c r="E6409" s="27">
        <v>41423</v>
      </c>
      <c r="F6409" t="s">
        <v>233</v>
      </c>
      <c r="G6409" s="27">
        <v>33003</v>
      </c>
      <c r="H6409">
        <v>25</v>
      </c>
      <c r="I6409" t="s">
        <v>244</v>
      </c>
      <c r="J6409" t="s">
        <v>353</v>
      </c>
      <c r="K6409">
        <v>0</v>
      </c>
      <c r="L6409">
        <v>6</v>
      </c>
      <c r="M6409">
        <v>0</v>
      </c>
      <c r="N6409">
        <v>0</v>
      </c>
      <c r="O6409">
        <v>0</v>
      </c>
      <c r="W6409" t="s">
        <v>237</v>
      </c>
      <c r="Y6409">
        <v>-1</v>
      </c>
      <c r="AB6409" t="s">
        <v>237</v>
      </c>
      <c r="AH6409">
        <v>0</v>
      </c>
      <c r="AN6409" t="s">
        <v>238</v>
      </c>
      <c r="AO6409">
        <v>3</v>
      </c>
      <c r="AP6409" t="s">
        <v>239</v>
      </c>
      <c r="AQ6409" s="27">
        <v>41423</v>
      </c>
      <c r="AR6409" t="s">
        <v>240</v>
      </c>
      <c r="AS6409">
        <v>6</v>
      </c>
      <c r="AT6409" t="s">
        <v>246</v>
      </c>
      <c r="AU6409" s="27">
        <v>41423</v>
      </c>
    </row>
    <row r="6410" spans="1:47" x14ac:dyDescent="0.2">
      <c r="A6410">
        <v>6409</v>
      </c>
      <c r="B6410" t="s">
        <v>21321</v>
      </c>
      <c r="C6410" t="s">
        <v>21322</v>
      </c>
      <c r="D6410" t="s">
        <v>5198</v>
      </c>
      <c r="E6410" s="27">
        <v>41958</v>
      </c>
      <c r="F6410" t="s">
        <v>233</v>
      </c>
      <c r="G6410" s="27">
        <v>31144</v>
      </c>
      <c r="H6410">
        <v>31</v>
      </c>
      <c r="I6410" t="s">
        <v>244</v>
      </c>
      <c r="J6410" t="s">
        <v>250</v>
      </c>
      <c r="K6410">
        <v>0</v>
      </c>
      <c r="L6410">
        <v>2</v>
      </c>
      <c r="M6410">
        <v>0</v>
      </c>
      <c r="N6410">
        <v>0</v>
      </c>
      <c r="O6410">
        <v>0</v>
      </c>
      <c r="P6410">
        <v>-1</v>
      </c>
      <c r="Q6410" s="28">
        <v>41957.18472222222</v>
      </c>
      <c r="R6410" s="28">
        <v>41958.478472222225</v>
      </c>
      <c r="S6410" t="s">
        <v>21323</v>
      </c>
      <c r="T6410" s="27">
        <v>41957</v>
      </c>
      <c r="V6410">
        <v>1</v>
      </c>
      <c r="W6410" t="s">
        <v>32</v>
      </c>
      <c r="X6410" t="s">
        <v>453</v>
      </c>
      <c r="Y6410">
        <v>1</v>
      </c>
      <c r="AA6410" t="s">
        <v>21324</v>
      </c>
      <c r="AB6410" t="s">
        <v>32</v>
      </c>
      <c r="AC6410">
        <v>0</v>
      </c>
      <c r="AD6410" s="27">
        <v>42112</v>
      </c>
      <c r="AE6410" t="s">
        <v>261</v>
      </c>
      <c r="AF6410" s="27">
        <v>42112</v>
      </c>
      <c r="AG6410" s="27">
        <v>42181</v>
      </c>
      <c r="AH6410">
        <v>0</v>
      </c>
      <c r="AN6410" t="s">
        <v>238</v>
      </c>
      <c r="AO6410">
        <v>2</v>
      </c>
      <c r="AP6410" t="s">
        <v>239</v>
      </c>
      <c r="AQ6410" s="27">
        <v>41958</v>
      </c>
      <c r="AR6410" t="s">
        <v>240</v>
      </c>
      <c r="AS6410">
        <v>2</v>
      </c>
      <c r="AT6410" t="s">
        <v>239</v>
      </c>
      <c r="AU6410" s="27">
        <v>41958</v>
      </c>
    </row>
    <row r="6411" spans="1:47" x14ac:dyDescent="0.2">
      <c r="A6411">
        <v>6410</v>
      </c>
      <c r="B6411" t="s">
        <v>21325</v>
      </c>
      <c r="C6411" t="s">
        <v>242</v>
      </c>
      <c r="D6411" t="s">
        <v>17256</v>
      </c>
      <c r="E6411" s="27">
        <v>41631</v>
      </c>
      <c r="F6411" t="s">
        <v>233</v>
      </c>
      <c r="G6411" s="27">
        <v>33580</v>
      </c>
      <c r="H6411">
        <v>24</v>
      </c>
      <c r="I6411" t="s">
        <v>259</v>
      </c>
      <c r="J6411" t="s">
        <v>245</v>
      </c>
      <c r="K6411">
        <v>0</v>
      </c>
      <c r="L6411">
        <v>2</v>
      </c>
      <c r="M6411">
        <v>0</v>
      </c>
      <c r="N6411">
        <v>0</v>
      </c>
      <c r="O6411">
        <v>0</v>
      </c>
      <c r="W6411" t="s">
        <v>237</v>
      </c>
      <c r="Y6411">
        <v>-1</v>
      </c>
      <c r="AB6411" t="s">
        <v>237</v>
      </c>
      <c r="AH6411">
        <v>0</v>
      </c>
      <c r="AN6411" t="s">
        <v>238</v>
      </c>
      <c r="AO6411">
        <v>3</v>
      </c>
      <c r="AP6411" t="s">
        <v>239</v>
      </c>
      <c r="AQ6411" s="27">
        <v>41631</v>
      </c>
      <c r="AR6411" t="s">
        <v>240</v>
      </c>
      <c r="AS6411">
        <v>2</v>
      </c>
      <c r="AT6411" t="s">
        <v>239</v>
      </c>
      <c r="AU6411" s="27">
        <v>41631</v>
      </c>
    </row>
    <row r="6412" spans="1:47" x14ac:dyDescent="0.2">
      <c r="A6412">
        <v>6411</v>
      </c>
      <c r="B6412" t="s">
        <v>21326</v>
      </c>
      <c r="C6412" t="s">
        <v>3369</v>
      </c>
      <c r="D6412" t="s">
        <v>21327</v>
      </c>
      <c r="E6412" s="27">
        <v>41507</v>
      </c>
      <c r="F6412" t="s">
        <v>294</v>
      </c>
      <c r="G6412" s="27">
        <v>30732</v>
      </c>
      <c r="H6412">
        <v>32</v>
      </c>
      <c r="I6412" t="s">
        <v>244</v>
      </c>
      <c r="J6412" t="s">
        <v>353</v>
      </c>
      <c r="K6412">
        <v>0</v>
      </c>
      <c r="L6412">
        <v>5</v>
      </c>
      <c r="M6412">
        <v>0</v>
      </c>
      <c r="N6412">
        <v>0</v>
      </c>
      <c r="O6412">
        <v>0</v>
      </c>
      <c r="W6412" t="s">
        <v>237</v>
      </c>
      <c r="Y6412">
        <v>-1</v>
      </c>
      <c r="AB6412" t="s">
        <v>237</v>
      </c>
      <c r="AH6412">
        <v>0</v>
      </c>
      <c r="AN6412" t="s">
        <v>238</v>
      </c>
      <c r="AO6412">
        <v>2</v>
      </c>
      <c r="AP6412" t="s">
        <v>239</v>
      </c>
      <c r="AQ6412" s="27">
        <v>41507</v>
      </c>
      <c r="AR6412" t="s">
        <v>240</v>
      </c>
      <c r="AS6412">
        <v>5</v>
      </c>
      <c r="AT6412" t="s">
        <v>246</v>
      </c>
      <c r="AU6412" s="27">
        <v>41507</v>
      </c>
    </row>
    <row r="6413" spans="1:47" x14ac:dyDescent="0.2">
      <c r="A6413">
        <v>6412</v>
      </c>
      <c r="B6413" t="s">
        <v>21328</v>
      </c>
      <c r="C6413" t="s">
        <v>21329</v>
      </c>
      <c r="D6413" t="s">
        <v>1596</v>
      </c>
      <c r="E6413" s="27">
        <v>41501</v>
      </c>
      <c r="F6413" t="s">
        <v>233</v>
      </c>
      <c r="G6413" s="27">
        <v>34049</v>
      </c>
      <c r="H6413">
        <v>23</v>
      </c>
      <c r="I6413" t="s">
        <v>259</v>
      </c>
      <c r="J6413" t="s">
        <v>22</v>
      </c>
      <c r="K6413">
        <v>0</v>
      </c>
      <c r="L6413">
        <v>10</v>
      </c>
      <c r="M6413">
        <v>0</v>
      </c>
      <c r="N6413">
        <v>0</v>
      </c>
      <c r="O6413">
        <v>4</v>
      </c>
      <c r="P6413">
        <v>-1</v>
      </c>
      <c r="Q6413" s="28">
        <v>41500.228472222225</v>
      </c>
      <c r="R6413" s="28">
        <v>41502.454861111109</v>
      </c>
      <c r="S6413" t="s">
        <v>21330</v>
      </c>
      <c r="T6413" s="27">
        <v>41500</v>
      </c>
      <c r="V6413">
        <v>1</v>
      </c>
      <c r="W6413" t="s">
        <v>32</v>
      </c>
      <c r="X6413" t="s">
        <v>359</v>
      </c>
      <c r="Y6413">
        <v>0</v>
      </c>
      <c r="AB6413" t="s">
        <v>237</v>
      </c>
      <c r="AH6413">
        <v>0</v>
      </c>
      <c r="AN6413" t="s">
        <v>238</v>
      </c>
      <c r="AO6413">
        <v>10</v>
      </c>
      <c r="AP6413" t="s">
        <v>269</v>
      </c>
      <c r="AQ6413" s="27">
        <v>41501</v>
      </c>
      <c r="AR6413" t="s">
        <v>240</v>
      </c>
      <c r="AS6413">
        <v>10</v>
      </c>
      <c r="AT6413" t="s">
        <v>269</v>
      </c>
      <c r="AU6413" s="27">
        <v>41501</v>
      </c>
    </row>
    <row r="6414" spans="1:47" x14ac:dyDescent="0.2">
      <c r="A6414">
        <v>6413</v>
      </c>
      <c r="B6414" t="s">
        <v>21331</v>
      </c>
      <c r="C6414" t="s">
        <v>21332</v>
      </c>
      <c r="D6414" t="s">
        <v>18860</v>
      </c>
      <c r="E6414" s="27">
        <v>41492</v>
      </c>
      <c r="F6414" t="s">
        <v>233</v>
      </c>
      <c r="G6414" s="27">
        <v>25280</v>
      </c>
      <c r="H6414">
        <v>47</v>
      </c>
      <c r="I6414" t="s">
        <v>234</v>
      </c>
      <c r="J6414" t="s">
        <v>250</v>
      </c>
      <c r="K6414">
        <v>0</v>
      </c>
      <c r="L6414">
        <v>4</v>
      </c>
      <c r="M6414">
        <v>0</v>
      </c>
      <c r="N6414">
        <v>0</v>
      </c>
      <c r="O6414">
        <v>9</v>
      </c>
      <c r="P6414">
        <v>-1</v>
      </c>
      <c r="Q6414" s="28">
        <v>41491.262499999997</v>
      </c>
      <c r="R6414" s="28">
        <v>41556.240277777775</v>
      </c>
      <c r="S6414" t="s">
        <v>21333</v>
      </c>
      <c r="T6414" s="27">
        <v>41491</v>
      </c>
      <c r="V6414">
        <v>1</v>
      </c>
      <c r="W6414" t="s">
        <v>32</v>
      </c>
      <c r="X6414" t="s">
        <v>252</v>
      </c>
      <c r="Y6414">
        <v>1</v>
      </c>
      <c r="AA6414" t="s">
        <v>21334</v>
      </c>
      <c r="AB6414" t="s">
        <v>32</v>
      </c>
      <c r="AC6414">
        <v>0</v>
      </c>
      <c r="AD6414" s="27">
        <v>42353</v>
      </c>
      <c r="AE6414" t="s">
        <v>11608</v>
      </c>
      <c r="AF6414" s="27">
        <v>42353</v>
      </c>
      <c r="AG6414" s="27">
        <v>42354</v>
      </c>
      <c r="AH6414">
        <v>0</v>
      </c>
      <c r="AN6414" t="s">
        <v>238</v>
      </c>
      <c r="AO6414">
        <v>2</v>
      </c>
      <c r="AP6414" t="s">
        <v>239</v>
      </c>
      <c r="AQ6414" s="27">
        <v>41492</v>
      </c>
      <c r="AR6414" t="s">
        <v>240</v>
      </c>
      <c r="AS6414">
        <v>4</v>
      </c>
      <c r="AT6414" t="s">
        <v>239</v>
      </c>
      <c r="AU6414" s="27">
        <v>41492</v>
      </c>
    </row>
    <row r="6415" spans="1:47" x14ac:dyDescent="0.2">
      <c r="A6415">
        <v>6414</v>
      </c>
      <c r="B6415" t="s">
        <v>21335</v>
      </c>
      <c r="C6415" t="s">
        <v>1317</v>
      </c>
      <c r="D6415" t="s">
        <v>21336</v>
      </c>
      <c r="E6415" s="27">
        <v>41322</v>
      </c>
      <c r="F6415" t="s">
        <v>233</v>
      </c>
      <c r="G6415" s="27">
        <v>30833</v>
      </c>
      <c r="H6415">
        <v>31</v>
      </c>
      <c r="I6415" t="s">
        <v>244</v>
      </c>
      <c r="J6415" t="s">
        <v>353</v>
      </c>
      <c r="K6415">
        <v>0</v>
      </c>
      <c r="L6415">
        <v>6</v>
      </c>
      <c r="M6415">
        <v>0</v>
      </c>
      <c r="N6415">
        <v>0</v>
      </c>
      <c r="O6415">
        <v>4</v>
      </c>
      <c r="S6415" t="s">
        <v>21337</v>
      </c>
      <c r="T6415" s="27">
        <v>41321</v>
      </c>
      <c r="V6415">
        <v>1</v>
      </c>
      <c r="W6415" t="s">
        <v>32</v>
      </c>
      <c r="X6415" t="s">
        <v>508</v>
      </c>
      <c r="Y6415">
        <v>0</v>
      </c>
      <c r="AB6415" t="s">
        <v>237</v>
      </c>
      <c r="AH6415">
        <v>0</v>
      </c>
      <c r="AN6415" t="s">
        <v>238</v>
      </c>
      <c r="AO6415">
        <v>2</v>
      </c>
      <c r="AP6415" t="s">
        <v>239</v>
      </c>
      <c r="AQ6415" s="27">
        <v>41322</v>
      </c>
      <c r="AR6415" t="s">
        <v>240</v>
      </c>
      <c r="AS6415">
        <v>6</v>
      </c>
      <c r="AT6415" t="s">
        <v>246</v>
      </c>
      <c r="AU6415" s="27">
        <v>41322</v>
      </c>
    </row>
    <row r="6416" spans="1:47" x14ac:dyDescent="0.2">
      <c r="A6416">
        <v>6415</v>
      </c>
      <c r="B6416" t="s">
        <v>21338</v>
      </c>
      <c r="C6416" t="s">
        <v>15435</v>
      </c>
      <c r="D6416" t="s">
        <v>3886</v>
      </c>
      <c r="E6416" s="27">
        <v>41534</v>
      </c>
      <c r="F6416" t="s">
        <v>233</v>
      </c>
      <c r="G6416" s="27">
        <v>24053</v>
      </c>
      <c r="H6416">
        <v>50</v>
      </c>
      <c r="I6416" t="s">
        <v>234</v>
      </c>
      <c r="J6416" t="s">
        <v>250</v>
      </c>
      <c r="K6416">
        <v>0</v>
      </c>
      <c r="L6416">
        <v>8</v>
      </c>
      <c r="M6416">
        <v>0</v>
      </c>
      <c r="N6416">
        <v>0</v>
      </c>
      <c r="O6416">
        <v>0</v>
      </c>
      <c r="W6416" t="s">
        <v>237</v>
      </c>
      <c r="Y6416">
        <v>0</v>
      </c>
      <c r="AB6416" t="s">
        <v>237</v>
      </c>
      <c r="AH6416">
        <v>0</v>
      </c>
      <c r="AN6416" t="s">
        <v>238</v>
      </c>
      <c r="AO6416">
        <v>5</v>
      </c>
      <c r="AP6416" t="s">
        <v>246</v>
      </c>
      <c r="AQ6416" s="27">
        <v>41534</v>
      </c>
      <c r="AR6416" t="s">
        <v>240</v>
      </c>
      <c r="AS6416">
        <v>8</v>
      </c>
      <c r="AT6416" t="s">
        <v>269</v>
      </c>
      <c r="AU6416" s="27">
        <v>41534</v>
      </c>
    </row>
    <row r="6417" spans="1:47" x14ac:dyDescent="0.2">
      <c r="A6417">
        <v>6416</v>
      </c>
      <c r="B6417" t="s">
        <v>21339</v>
      </c>
      <c r="C6417" t="s">
        <v>21340</v>
      </c>
      <c r="D6417" t="s">
        <v>21341</v>
      </c>
      <c r="E6417" s="27">
        <v>41957</v>
      </c>
      <c r="F6417" t="s">
        <v>233</v>
      </c>
      <c r="G6417" s="27">
        <v>29450</v>
      </c>
      <c r="H6417">
        <v>35</v>
      </c>
      <c r="I6417" t="s">
        <v>244</v>
      </c>
      <c r="J6417" t="s">
        <v>1115</v>
      </c>
      <c r="K6417">
        <v>0</v>
      </c>
      <c r="L6417">
        <v>1</v>
      </c>
      <c r="M6417">
        <v>0</v>
      </c>
      <c r="N6417">
        <v>0</v>
      </c>
      <c r="O6417">
        <v>1</v>
      </c>
      <c r="P6417">
        <v>-1</v>
      </c>
      <c r="Q6417" s="28">
        <v>41956.461805555555</v>
      </c>
      <c r="R6417" s="28">
        <v>41959.188194444447</v>
      </c>
      <c r="S6417" t="s">
        <v>21342</v>
      </c>
      <c r="T6417" s="27">
        <v>41956</v>
      </c>
      <c r="V6417">
        <v>1</v>
      </c>
      <c r="W6417" t="s">
        <v>32</v>
      </c>
      <c r="X6417" t="s">
        <v>21343</v>
      </c>
      <c r="Y6417">
        <v>0</v>
      </c>
      <c r="AB6417" t="s">
        <v>237</v>
      </c>
      <c r="AH6417">
        <v>0</v>
      </c>
      <c r="AN6417" t="s">
        <v>238</v>
      </c>
      <c r="AO6417">
        <v>1</v>
      </c>
      <c r="AP6417" t="s">
        <v>239</v>
      </c>
      <c r="AQ6417" s="27">
        <v>41957</v>
      </c>
      <c r="AR6417" t="s">
        <v>240</v>
      </c>
      <c r="AS6417">
        <v>1</v>
      </c>
      <c r="AT6417" t="s">
        <v>239</v>
      </c>
      <c r="AU6417" s="27">
        <v>41957</v>
      </c>
    </row>
    <row r="6418" spans="1:47" x14ac:dyDescent="0.2">
      <c r="A6418">
        <v>6417</v>
      </c>
      <c r="B6418" t="s">
        <v>21344</v>
      </c>
      <c r="C6418" t="s">
        <v>21345</v>
      </c>
      <c r="D6418" t="s">
        <v>4357</v>
      </c>
      <c r="E6418" s="27">
        <v>41915</v>
      </c>
      <c r="F6418" t="s">
        <v>294</v>
      </c>
      <c r="G6418" s="27">
        <v>32496</v>
      </c>
      <c r="H6418">
        <v>27</v>
      </c>
      <c r="I6418" t="s">
        <v>244</v>
      </c>
      <c r="J6418" t="s">
        <v>250</v>
      </c>
      <c r="K6418">
        <v>0</v>
      </c>
      <c r="L6418">
        <v>4</v>
      </c>
      <c r="M6418">
        <v>0</v>
      </c>
      <c r="N6418">
        <v>0</v>
      </c>
      <c r="O6418">
        <v>0</v>
      </c>
      <c r="P6418">
        <v>-1</v>
      </c>
      <c r="Q6418" s="28">
        <v>41914.333333333336</v>
      </c>
      <c r="R6418" s="28">
        <v>41916.359722222223</v>
      </c>
      <c r="S6418" t="s">
        <v>21346</v>
      </c>
      <c r="T6418" s="27">
        <v>41914</v>
      </c>
      <c r="V6418">
        <v>1</v>
      </c>
      <c r="W6418" t="s">
        <v>32</v>
      </c>
      <c r="X6418" t="s">
        <v>974</v>
      </c>
      <c r="Y6418">
        <v>0</v>
      </c>
      <c r="AB6418" t="s">
        <v>237</v>
      </c>
      <c r="AH6418">
        <v>0</v>
      </c>
      <c r="AN6418" t="s">
        <v>238</v>
      </c>
      <c r="AO6418">
        <v>3</v>
      </c>
      <c r="AP6418" t="s">
        <v>239</v>
      </c>
      <c r="AQ6418" s="27">
        <v>41915</v>
      </c>
      <c r="AR6418" t="s">
        <v>240</v>
      </c>
      <c r="AS6418">
        <v>4</v>
      </c>
      <c r="AT6418" t="s">
        <v>239</v>
      </c>
      <c r="AU6418" s="27">
        <v>41915</v>
      </c>
    </row>
    <row r="6419" spans="1:47" x14ac:dyDescent="0.2">
      <c r="A6419">
        <v>6418</v>
      </c>
      <c r="B6419" t="s">
        <v>21347</v>
      </c>
      <c r="C6419" t="s">
        <v>21348</v>
      </c>
      <c r="D6419" t="s">
        <v>3831</v>
      </c>
      <c r="E6419" s="27">
        <v>41961</v>
      </c>
      <c r="F6419" t="s">
        <v>294</v>
      </c>
      <c r="G6419" s="27">
        <v>33490</v>
      </c>
      <c r="H6419">
        <v>24</v>
      </c>
      <c r="I6419" t="s">
        <v>259</v>
      </c>
      <c r="J6419" t="s">
        <v>250</v>
      </c>
      <c r="K6419">
        <v>0</v>
      </c>
      <c r="L6419">
        <v>5</v>
      </c>
      <c r="M6419">
        <v>0</v>
      </c>
      <c r="N6419">
        <v>0</v>
      </c>
      <c r="O6419">
        <v>3</v>
      </c>
      <c r="P6419">
        <v>0</v>
      </c>
      <c r="Q6419" s="28">
        <v>41961.118750000001</v>
      </c>
      <c r="R6419" s="28">
        <v>41961.352083333331</v>
      </c>
      <c r="S6419" t="s">
        <v>21349</v>
      </c>
      <c r="T6419" s="27">
        <v>41961</v>
      </c>
      <c r="V6419">
        <v>0</v>
      </c>
      <c r="W6419" t="s">
        <v>32</v>
      </c>
      <c r="X6419" t="s">
        <v>268</v>
      </c>
      <c r="Y6419">
        <v>0</v>
      </c>
      <c r="AB6419" t="s">
        <v>237</v>
      </c>
      <c r="AH6419">
        <v>0</v>
      </c>
      <c r="AN6419" t="s">
        <v>238</v>
      </c>
      <c r="AO6419">
        <v>4</v>
      </c>
      <c r="AP6419" t="s">
        <v>239</v>
      </c>
      <c r="AQ6419" s="27">
        <v>41961</v>
      </c>
      <c r="AR6419" t="s">
        <v>240</v>
      </c>
      <c r="AS6419">
        <v>5</v>
      </c>
      <c r="AT6419" t="s">
        <v>246</v>
      </c>
      <c r="AU6419" s="27">
        <v>41961</v>
      </c>
    </row>
    <row r="6420" spans="1:47" x14ac:dyDescent="0.2">
      <c r="A6420">
        <v>6419</v>
      </c>
      <c r="B6420" t="s">
        <v>21350</v>
      </c>
      <c r="C6420" t="s">
        <v>488</v>
      </c>
      <c r="D6420" t="s">
        <v>21351</v>
      </c>
      <c r="E6420" s="27">
        <v>41750</v>
      </c>
      <c r="F6420" t="s">
        <v>233</v>
      </c>
      <c r="G6420" s="27">
        <v>32248</v>
      </c>
      <c r="H6420">
        <v>28</v>
      </c>
      <c r="I6420" t="s">
        <v>244</v>
      </c>
      <c r="J6420" t="s">
        <v>245</v>
      </c>
      <c r="K6420">
        <v>0</v>
      </c>
      <c r="L6420">
        <v>2</v>
      </c>
      <c r="M6420">
        <v>0</v>
      </c>
      <c r="N6420">
        <v>0</v>
      </c>
      <c r="O6420">
        <v>0</v>
      </c>
      <c r="P6420">
        <v>-1</v>
      </c>
      <c r="Q6420" s="28">
        <v>41749.116666666669</v>
      </c>
      <c r="R6420" s="28">
        <v>41750.059027777781</v>
      </c>
      <c r="S6420" t="s">
        <v>21352</v>
      </c>
      <c r="T6420" s="27">
        <v>41749</v>
      </c>
      <c r="V6420">
        <v>1</v>
      </c>
      <c r="W6420" t="s">
        <v>36</v>
      </c>
      <c r="X6420" t="s">
        <v>595</v>
      </c>
      <c r="Y6420">
        <v>0</v>
      </c>
      <c r="AB6420" t="s">
        <v>237</v>
      </c>
      <c r="AH6420">
        <v>0</v>
      </c>
      <c r="AN6420" t="s">
        <v>238</v>
      </c>
      <c r="AO6420">
        <v>2</v>
      </c>
      <c r="AP6420" t="s">
        <v>239</v>
      </c>
      <c r="AQ6420" s="27">
        <v>41750</v>
      </c>
      <c r="AR6420" t="s">
        <v>240</v>
      </c>
      <c r="AS6420">
        <v>2</v>
      </c>
      <c r="AT6420" t="s">
        <v>239</v>
      </c>
      <c r="AU6420" s="27">
        <v>41750</v>
      </c>
    </row>
    <row r="6421" spans="1:47" x14ac:dyDescent="0.2">
      <c r="A6421">
        <v>6420</v>
      </c>
      <c r="B6421" t="s">
        <v>21353</v>
      </c>
      <c r="C6421" t="s">
        <v>6877</v>
      </c>
      <c r="D6421" t="s">
        <v>10122</v>
      </c>
      <c r="E6421" s="27">
        <v>41394</v>
      </c>
      <c r="F6421" t="s">
        <v>233</v>
      </c>
      <c r="G6421" s="27">
        <v>33533</v>
      </c>
      <c r="H6421">
        <v>24</v>
      </c>
      <c r="I6421" t="s">
        <v>259</v>
      </c>
      <c r="J6421" t="s">
        <v>250</v>
      </c>
      <c r="K6421">
        <v>0</v>
      </c>
      <c r="L6421">
        <v>9</v>
      </c>
      <c r="M6421">
        <v>1</v>
      </c>
      <c r="N6421">
        <v>0</v>
      </c>
      <c r="O6421">
        <v>9</v>
      </c>
      <c r="P6421">
        <v>-1</v>
      </c>
      <c r="Q6421" s="28">
        <v>41393.307638888888</v>
      </c>
      <c r="R6421" s="28">
        <v>41396.413194444445</v>
      </c>
      <c r="S6421" t="s">
        <v>21354</v>
      </c>
      <c r="T6421" s="27">
        <v>41393</v>
      </c>
      <c r="V6421">
        <v>1</v>
      </c>
      <c r="W6421" t="s">
        <v>36</v>
      </c>
      <c r="X6421" t="s">
        <v>392</v>
      </c>
      <c r="Y6421">
        <v>1</v>
      </c>
      <c r="AA6421" t="s">
        <v>21355</v>
      </c>
      <c r="AB6421" t="s">
        <v>36</v>
      </c>
      <c r="AC6421">
        <v>0</v>
      </c>
      <c r="AD6421" s="27">
        <v>41715</v>
      </c>
      <c r="AE6421" t="s">
        <v>474</v>
      </c>
      <c r="AF6421" s="27">
        <v>41715</v>
      </c>
      <c r="AG6421" s="27">
        <v>41870</v>
      </c>
      <c r="AH6421">
        <v>0</v>
      </c>
      <c r="AN6421" t="s">
        <v>238</v>
      </c>
      <c r="AO6421">
        <v>5</v>
      </c>
      <c r="AP6421" t="s">
        <v>246</v>
      </c>
      <c r="AQ6421" s="27">
        <v>41394</v>
      </c>
      <c r="AR6421" t="s">
        <v>240</v>
      </c>
      <c r="AS6421">
        <v>9</v>
      </c>
      <c r="AT6421" t="s">
        <v>269</v>
      </c>
      <c r="AU6421" s="27">
        <v>41394</v>
      </c>
    </row>
    <row r="6422" spans="1:47" x14ac:dyDescent="0.2">
      <c r="A6422">
        <v>6421</v>
      </c>
      <c r="B6422" t="s">
        <v>21356</v>
      </c>
      <c r="C6422" t="s">
        <v>21357</v>
      </c>
      <c r="D6422" t="s">
        <v>21358</v>
      </c>
      <c r="E6422" s="27">
        <v>41543</v>
      </c>
      <c r="F6422" t="s">
        <v>233</v>
      </c>
      <c r="G6422" s="27">
        <v>26895</v>
      </c>
      <c r="H6422">
        <v>42</v>
      </c>
      <c r="I6422" t="s">
        <v>244</v>
      </c>
      <c r="J6422" t="s">
        <v>250</v>
      </c>
      <c r="K6422">
        <v>0</v>
      </c>
      <c r="L6422">
        <v>4</v>
      </c>
      <c r="M6422">
        <v>0</v>
      </c>
      <c r="N6422">
        <v>0</v>
      </c>
      <c r="O6422">
        <v>0</v>
      </c>
      <c r="W6422" t="s">
        <v>237</v>
      </c>
      <c r="Y6422">
        <v>-1</v>
      </c>
      <c r="AB6422" t="s">
        <v>237</v>
      </c>
      <c r="AH6422">
        <v>0</v>
      </c>
      <c r="AN6422" t="s">
        <v>238</v>
      </c>
      <c r="AO6422">
        <v>3</v>
      </c>
      <c r="AP6422" t="s">
        <v>239</v>
      </c>
      <c r="AQ6422" s="27">
        <v>41543</v>
      </c>
      <c r="AR6422" t="s">
        <v>240</v>
      </c>
      <c r="AS6422">
        <v>4</v>
      </c>
      <c r="AT6422" t="s">
        <v>239</v>
      </c>
      <c r="AU6422" s="27">
        <v>41543</v>
      </c>
    </row>
    <row r="6423" spans="1:47" x14ac:dyDescent="0.2">
      <c r="A6423">
        <v>6422</v>
      </c>
      <c r="B6423" t="s">
        <v>21359</v>
      </c>
      <c r="C6423" t="s">
        <v>21360</v>
      </c>
      <c r="D6423" t="s">
        <v>3497</v>
      </c>
      <c r="E6423" s="27">
        <v>41562</v>
      </c>
      <c r="F6423" t="s">
        <v>294</v>
      </c>
      <c r="G6423" s="27">
        <v>34305</v>
      </c>
      <c r="H6423">
        <v>22</v>
      </c>
      <c r="I6423" t="s">
        <v>259</v>
      </c>
      <c r="J6423" t="s">
        <v>250</v>
      </c>
      <c r="K6423">
        <v>0</v>
      </c>
      <c r="L6423">
        <v>9</v>
      </c>
      <c r="M6423">
        <v>1</v>
      </c>
      <c r="N6423">
        <v>0</v>
      </c>
      <c r="O6423">
        <v>2</v>
      </c>
      <c r="P6423">
        <v>-1</v>
      </c>
      <c r="Q6423" s="28">
        <v>41561.40625</v>
      </c>
      <c r="R6423" s="28">
        <v>41564.390972222223</v>
      </c>
      <c r="S6423" t="s">
        <v>21361</v>
      </c>
      <c r="T6423" s="27">
        <v>41561</v>
      </c>
      <c r="V6423">
        <v>1</v>
      </c>
      <c r="W6423" t="s">
        <v>32</v>
      </c>
      <c r="X6423" t="s">
        <v>313</v>
      </c>
      <c r="Y6423">
        <v>0</v>
      </c>
      <c r="AB6423" t="s">
        <v>237</v>
      </c>
      <c r="AH6423">
        <v>0</v>
      </c>
      <c r="AN6423" t="s">
        <v>238</v>
      </c>
      <c r="AO6423">
        <v>8</v>
      </c>
      <c r="AP6423" t="s">
        <v>269</v>
      </c>
      <c r="AQ6423" s="27">
        <v>41562</v>
      </c>
      <c r="AR6423" t="s">
        <v>240</v>
      </c>
      <c r="AS6423">
        <v>9</v>
      </c>
      <c r="AT6423" t="s">
        <v>269</v>
      </c>
      <c r="AU6423" s="27">
        <v>41562</v>
      </c>
    </row>
    <row r="6424" spans="1:47" x14ac:dyDescent="0.2">
      <c r="A6424">
        <v>6423</v>
      </c>
      <c r="B6424" t="s">
        <v>21362</v>
      </c>
      <c r="C6424" t="s">
        <v>8347</v>
      </c>
      <c r="D6424" t="s">
        <v>21363</v>
      </c>
      <c r="E6424" s="27">
        <v>41956</v>
      </c>
      <c r="F6424" t="s">
        <v>233</v>
      </c>
      <c r="G6424" s="27">
        <v>20948</v>
      </c>
      <c r="H6424">
        <v>58</v>
      </c>
      <c r="I6424" t="s">
        <v>234</v>
      </c>
      <c r="J6424" t="s">
        <v>250</v>
      </c>
      <c r="K6424">
        <v>0</v>
      </c>
      <c r="L6424">
        <v>6</v>
      </c>
      <c r="M6424">
        <v>0</v>
      </c>
      <c r="N6424">
        <v>0</v>
      </c>
      <c r="O6424">
        <v>12</v>
      </c>
      <c r="P6424">
        <v>1</v>
      </c>
      <c r="Q6424" s="28">
        <v>41957.067361111112</v>
      </c>
      <c r="R6424" s="28">
        <v>42072.127083333333</v>
      </c>
      <c r="S6424" t="s">
        <v>21364</v>
      </c>
      <c r="T6424" s="27">
        <v>40233</v>
      </c>
      <c r="V6424">
        <v>1723</v>
      </c>
      <c r="W6424" t="s">
        <v>36</v>
      </c>
      <c r="X6424" t="s">
        <v>550</v>
      </c>
      <c r="Y6424">
        <v>0</v>
      </c>
      <c r="AB6424" t="s">
        <v>237</v>
      </c>
      <c r="AH6424">
        <v>0</v>
      </c>
      <c r="AN6424" t="s">
        <v>238</v>
      </c>
      <c r="AO6424">
        <v>9</v>
      </c>
      <c r="AP6424" t="s">
        <v>269</v>
      </c>
      <c r="AQ6424" s="27">
        <v>41956</v>
      </c>
      <c r="AR6424" t="s">
        <v>240</v>
      </c>
      <c r="AS6424">
        <v>6</v>
      </c>
      <c r="AT6424" t="s">
        <v>246</v>
      </c>
      <c r="AU6424" s="27">
        <v>41956</v>
      </c>
    </row>
    <row r="6425" spans="1:47" x14ac:dyDescent="0.2">
      <c r="A6425">
        <v>6424</v>
      </c>
      <c r="B6425" t="s">
        <v>21365</v>
      </c>
      <c r="C6425" t="s">
        <v>480</v>
      </c>
      <c r="D6425" t="s">
        <v>21366</v>
      </c>
      <c r="E6425" s="27">
        <v>41313</v>
      </c>
      <c r="F6425" t="s">
        <v>233</v>
      </c>
      <c r="G6425" s="27">
        <v>26027</v>
      </c>
      <c r="H6425">
        <v>45</v>
      </c>
      <c r="I6425" t="s">
        <v>234</v>
      </c>
      <c r="J6425" t="s">
        <v>353</v>
      </c>
      <c r="K6425">
        <v>0</v>
      </c>
      <c r="L6425">
        <v>1</v>
      </c>
      <c r="M6425">
        <v>0</v>
      </c>
      <c r="N6425">
        <v>0</v>
      </c>
      <c r="O6425">
        <v>1</v>
      </c>
      <c r="P6425">
        <v>-22</v>
      </c>
      <c r="Q6425" s="28">
        <v>41291.25277777778</v>
      </c>
      <c r="R6425" s="28">
        <v>41291.288888888892</v>
      </c>
      <c r="S6425" t="s">
        <v>21367</v>
      </c>
      <c r="T6425" s="27">
        <v>41291</v>
      </c>
      <c r="V6425">
        <v>22</v>
      </c>
      <c r="W6425" t="s">
        <v>36</v>
      </c>
      <c r="X6425" t="s">
        <v>412</v>
      </c>
      <c r="Y6425">
        <v>0</v>
      </c>
      <c r="AB6425" t="s">
        <v>237</v>
      </c>
      <c r="AH6425">
        <v>0</v>
      </c>
      <c r="AN6425" t="s">
        <v>238</v>
      </c>
      <c r="AO6425">
        <v>1</v>
      </c>
      <c r="AP6425" t="s">
        <v>239</v>
      </c>
      <c r="AQ6425" s="27">
        <v>41313</v>
      </c>
      <c r="AR6425" t="s">
        <v>240</v>
      </c>
      <c r="AS6425">
        <v>1</v>
      </c>
      <c r="AT6425" t="s">
        <v>239</v>
      </c>
      <c r="AU6425" s="27">
        <v>41313</v>
      </c>
    </row>
    <row r="6426" spans="1:47" x14ac:dyDescent="0.2">
      <c r="A6426">
        <v>6425</v>
      </c>
      <c r="B6426" t="s">
        <v>21368</v>
      </c>
      <c r="C6426" t="s">
        <v>21369</v>
      </c>
      <c r="D6426" t="s">
        <v>1544</v>
      </c>
      <c r="E6426" s="27">
        <v>41661</v>
      </c>
      <c r="F6426" t="s">
        <v>294</v>
      </c>
      <c r="G6426" s="27">
        <v>31442</v>
      </c>
      <c r="H6426">
        <v>30</v>
      </c>
      <c r="I6426" t="s">
        <v>244</v>
      </c>
      <c r="J6426" t="s">
        <v>250</v>
      </c>
      <c r="K6426">
        <v>0</v>
      </c>
      <c r="L6426">
        <v>2</v>
      </c>
      <c r="M6426">
        <v>0</v>
      </c>
      <c r="N6426">
        <v>0</v>
      </c>
      <c r="O6426">
        <v>2</v>
      </c>
      <c r="P6426">
        <v>-1</v>
      </c>
      <c r="Q6426" s="28">
        <v>41660.465277777781</v>
      </c>
      <c r="R6426" s="28">
        <v>41661.381944444445</v>
      </c>
      <c r="S6426" t="s">
        <v>21370</v>
      </c>
      <c r="T6426" s="27">
        <v>41660</v>
      </c>
      <c r="V6426">
        <v>1</v>
      </c>
      <c r="W6426" t="s">
        <v>32</v>
      </c>
      <c r="X6426" t="s">
        <v>359</v>
      </c>
      <c r="Y6426">
        <v>0</v>
      </c>
      <c r="AB6426" t="s">
        <v>237</v>
      </c>
      <c r="AH6426">
        <v>0</v>
      </c>
      <c r="AN6426" t="s">
        <v>238</v>
      </c>
      <c r="AO6426">
        <v>2</v>
      </c>
      <c r="AP6426" t="s">
        <v>239</v>
      </c>
      <c r="AQ6426" s="27">
        <v>41661</v>
      </c>
      <c r="AR6426" t="s">
        <v>240</v>
      </c>
      <c r="AS6426">
        <v>2</v>
      </c>
      <c r="AT6426" t="s">
        <v>239</v>
      </c>
      <c r="AU6426" s="27">
        <v>41661</v>
      </c>
    </row>
    <row r="6427" spans="1:47" x14ac:dyDescent="0.2">
      <c r="A6427">
        <v>6426</v>
      </c>
      <c r="B6427" t="s">
        <v>21371</v>
      </c>
      <c r="C6427" t="s">
        <v>2931</v>
      </c>
      <c r="D6427" t="s">
        <v>21372</v>
      </c>
      <c r="E6427" s="27">
        <v>41279</v>
      </c>
      <c r="F6427" t="s">
        <v>233</v>
      </c>
      <c r="G6427" s="27">
        <v>31199</v>
      </c>
      <c r="H6427">
        <v>30</v>
      </c>
      <c r="I6427" t="s">
        <v>244</v>
      </c>
      <c r="J6427" t="s">
        <v>22</v>
      </c>
      <c r="K6427">
        <v>0</v>
      </c>
      <c r="L6427">
        <v>8</v>
      </c>
      <c r="M6427">
        <v>0</v>
      </c>
      <c r="N6427">
        <v>0</v>
      </c>
      <c r="O6427">
        <v>5</v>
      </c>
      <c r="P6427">
        <v>-1</v>
      </c>
      <c r="Q6427" s="28">
        <v>41278.341666666667</v>
      </c>
      <c r="R6427" s="28">
        <v>41284.071527777778</v>
      </c>
      <c r="S6427" t="s">
        <v>21373</v>
      </c>
      <c r="U6427" s="27">
        <v>41249</v>
      </c>
      <c r="V6427">
        <v>30</v>
      </c>
      <c r="W6427" t="s">
        <v>36</v>
      </c>
      <c r="X6427" t="s">
        <v>274</v>
      </c>
      <c r="Y6427">
        <v>1</v>
      </c>
      <c r="AA6427" t="s">
        <v>21374</v>
      </c>
      <c r="AB6427" t="s">
        <v>36</v>
      </c>
      <c r="AD6427" s="27">
        <v>41772</v>
      </c>
      <c r="AE6427" t="s">
        <v>392</v>
      </c>
      <c r="AH6427">
        <v>0</v>
      </c>
      <c r="AN6427" t="s">
        <v>238</v>
      </c>
      <c r="AO6427">
        <v>3</v>
      </c>
      <c r="AP6427" t="s">
        <v>239</v>
      </c>
      <c r="AQ6427" s="27">
        <v>41279</v>
      </c>
      <c r="AR6427" t="s">
        <v>240</v>
      </c>
      <c r="AS6427">
        <v>8</v>
      </c>
      <c r="AT6427" t="s">
        <v>269</v>
      </c>
      <c r="AU6427" s="27">
        <v>41279</v>
      </c>
    </row>
    <row r="6428" spans="1:47" x14ac:dyDescent="0.2">
      <c r="A6428">
        <v>6427</v>
      </c>
      <c r="B6428" t="s">
        <v>21375</v>
      </c>
      <c r="C6428" t="s">
        <v>6032</v>
      </c>
      <c r="D6428" t="s">
        <v>381</v>
      </c>
      <c r="E6428" s="27">
        <v>41592</v>
      </c>
      <c r="F6428" t="s">
        <v>233</v>
      </c>
      <c r="G6428" s="27">
        <v>29224</v>
      </c>
      <c r="H6428">
        <v>36</v>
      </c>
      <c r="I6428" t="s">
        <v>244</v>
      </c>
      <c r="J6428" t="s">
        <v>250</v>
      </c>
      <c r="K6428">
        <v>0</v>
      </c>
      <c r="L6428">
        <v>2</v>
      </c>
      <c r="M6428">
        <v>0</v>
      </c>
      <c r="N6428">
        <v>0</v>
      </c>
      <c r="O6428">
        <v>4</v>
      </c>
      <c r="S6428" t="s">
        <v>21376</v>
      </c>
      <c r="T6428" s="27">
        <v>39004</v>
      </c>
      <c r="V6428">
        <v>2588</v>
      </c>
      <c r="W6428" t="s">
        <v>36</v>
      </c>
      <c r="X6428" t="s">
        <v>324</v>
      </c>
      <c r="Y6428">
        <v>0</v>
      </c>
      <c r="AB6428" t="s">
        <v>237</v>
      </c>
      <c r="AH6428">
        <v>0</v>
      </c>
      <c r="AN6428" t="s">
        <v>238</v>
      </c>
      <c r="AO6428">
        <v>3</v>
      </c>
      <c r="AP6428" t="s">
        <v>239</v>
      </c>
      <c r="AQ6428" s="27">
        <v>41592</v>
      </c>
      <c r="AR6428" t="s">
        <v>240</v>
      </c>
      <c r="AS6428">
        <v>2</v>
      </c>
      <c r="AT6428" t="s">
        <v>239</v>
      </c>
      <c r="AU6428" s="27">
        <v>41592</v>
      </c>
    </row>
    <row r="6429" spans="1:47" x14ac:dyDescent="0.2">
      <c r="A6429">
        <v>6428</v>
      </c>
      <c r="B6429" t="s">
        <v>21377</v>
      </c>
      <c r="C6429" t="s">
        <v>670</v>
      </c>
      <c r="D6429" t="s">
        <v>21378</v>
      </c>
      <c r="E6429" s="27">
        <v>41831</v>
      </c>
      <c r="F6429" t="s">
        <v>294</v>
      </c>
      <c r="G6429" s="27">
        <v>26498</v>
      </c>
      <c r="H6429">
        <v>43</v>
      </c>
      <c r="I6429" t="s">
        <v>244</v>
      </c>
      <c r="J6429" t="s">
        <v>245</v>
      </c>
      <c r="K6429">
        <v>0</v>
      </c>
      <c r="L6429">
        <v>10</v>
      </c>
      <c r="M6429">
        <v>0</v>
      </c>
      <c r="N6429">
        <v>0</v>
      </c>
      <c r="O6429">
        <v>22</v>
      </c>
      <c r="P6429">
        <v>-1</v>
      </c>
      <c r="Q6429" s="28">
        <v>41830.525694444441</v>
      </c>
      <c r="R6429" s="28">
        <v>41857.211111111108</v>
      </c>
      <c r="S6429" t="s">
        <v>21379</v>
      </c>
      <c r="T6429" s="27">
        <v>41830</v>
      </c>
      <c r="V6429">
        <v>1</v>
      </c>
      <c r="W6429" t="s">
        <v>36</v>
      </c>
      <c r="X6429" t="s">
        <v>21380</v>
      </c>
      <c r="Y6429">
        <v>1</v>
      </c>
      <c r="AA6429" t="s">
        <v>21381</v>
      </c>
      <c r="AB6429" t="s">
        <v>32</v>
      </c>
      <c r="AC6429">
        <v>0</v>
      </c>
      <c r="AD6429" s="27">
        <v>41859</v>
      </c>
      <c r="AE6429" t="s">
        <v>9032</v>
      </c>
      <c r="AF6429" s="27">
        <v>41859</v>
      </c>
      <c r="AG6429" s="27">
        <v>42057</v>
      </c>
      <c r="AH6429">
        <v>0</v>
      </c>
      <c r="AN6429" t="s">
        <v>238</v>
      </c>
      <c r="AO6429">
        <v>4</v>
      </c>
      <c r="AP6429" t="s">
        <v>239</v>
      </c>
      <c r="AQ6429" s="27">
        <v>41831</v>
      </c>
      <c r="AR6429" t="s">
        <v>240</v>
      </c>
      <c r="AS6429">
        <v>10</v>
      </c>
      <c r="AT6429" t="s">
        <v>269</v>
      </c>
      <c r="AU6429" s="27">
        <v>41831</v>
      </c>
    </row>
    <row r="6430" spans="1:47" x14ac:dyDescent="0.2">
      <c r="A6430">
        <v>6429</v>
      </c>
      <c r="B6430" t="s">
        <v>21382</v>
      </c>
      <c r="C6430" t="s">
        <v>9564</v>
      </c>
      <c r="D6430" t="s">
        <v>2184</v>
      </c>
      <c r="E6430" s="27">
        <v>41849</v>
      </c>
      <c r="F6430" t="s">
        <v>233</v>
      </c>
      <c r="G6430" s="27">
        <v>34886</v>
      </c>
      <c r="H6430">
        <v>20</v>
      </c>
      <c r="I6430" t="s">
        <v>259</v>
      </c>
      <c r="J6430" t="s">
        <v>250</v>
      </c>
      <c r="K6430">
        <v>0</v>
      </c>
      <c r="L6430">
        <v>6</v>
      </c>
      <c r="M6430">
        <v>0</v>
      </c>
      <c r="N6430">
        <v>0</v>
      </c>
      <c r="O6430">
        <v>0</v>
      </c>
      <c r="P6430">
        <v>0</v>
      </c>
      <c r="Q6430" s="28">
        <v>41849.116666666669</v>
      </c>
      <c r="R6430" s="28">
        <v>41849.272916666669</v>
      </c>
      <c r="S6430" t="s">
        <v>21383</v>
      </c>
      <c r="T6430" s="27">
        <v>41849</v>
      </c>
      <c r="V6430">
        <v>0</v>
      </c>
      <c r="W6430" t="s">
        <v>36</v>
      </c>
      <c r="X6430" t="s">
        <v>279</v>
      </c>
      <c r="Y6430">
        <v>0</v>
      </c>
      <c r="AB6430" t="s">
        <v>237</v>
      </c>
      <c r="AH6430">
        <v>0</v>
      </c>
      <c r="AN6430" t="s">
        <v>238</v>
      </c>
      <c r="AO6430">
        <v>8</v>
      </c>
      <c r="AP6430" t="s">
        <v>269</v>
      </c>
      <c r="AQ6430" s="27">
        <v>41849</v>
      </c>
      <c r="AR6430" t="s">
        <v>240</v>
      </c>
      <c r="AS6430">
        <v>6</v>
      </c>
      <c r="AT6430" t="s">
        <v>246</v>
      </c>
      <c r="AU6430" s="27">
        <v>41849</v>
      </c>
    </row>
    <row r="6431" spans="1:47" x14ac:dyDescent="0.2">
      <c r="A6431">
        <v>6430</v>
      </c>
      <c r="B6431" t="s">
        <v>21384</v>
      </c>
      <c r="C6431" t="s">
        <v>21385</v>
      </c>
      <c r="D6431" t="s">
        <v>9290</v>
      </c>
      <c r="E6431" s="27">
        <v>41386</v>
      </c>
      <c r="F6431" t="s">
        <v>233</v>
      </c>
      <c r="G6431" s="27">
        <v>24173</v>
      </c>
      <c r="H6431">
        <v>50</v>
      </c>
      <c r="I6431" t="s">
        <v>234</v>
      </c>
      <c r="J6431" t="s">
        <v>250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 s="28">
        <v>41386.072916666664</v>
      </c>
      <c r="R6431" s="28">
        <v>41386.27847222222</v>
      </c>
      <c r="S6431" t="s">
        <v>21386</v>
      </c>
      <c r="T6431" s="27">
        <v>41385</v>
      </c>
      <c r="V6431">
        <v>1</v>
      </c>
      <c r="W6431" t="s">
        <v>36</v>
      </c>
      <c r="X6431" t="s">
        <v>279</v>
      </c>
      <c r="Y6431">
        <v>0</v>
      </c>
      <c r="AB6431" t="s">
        <v>237</v>
      </c>
      <c r="AH6431">
        <v>0</v>
      </c>
      <c r="AN6431" t="s">
        <v>238</v>
      </c>
      <c r="AO6431">
        <v>1</v>
      </c>
      <c r="AP6431" t="s">
        <v>239</v>
      </c>
      <c r="AQ6431" s="27">
        <v>41386</v>
      </c>
      <c r="AR6431" t="s">
        <v>240</v>
      </c>
      <c r="AS6431">
        <v>1</v>
      </c>
      <c r="AT6431" t="s">
        <v>239</v>
      </c>
      <c r="AU6431" s="27">
        <v>41386</v>
      </c>
    </row>
    <row r="6432" spans="1:47" x14ac:dyDescent="0.2">
      <c r="A6432">
        <v>6431</v>
      </c>
      <c r="B6432" t="s">
        <v>21387</v>
      </c>
      <c r="C6432" t="s">
        <v>18448</v>
      </c>
      <c r="D6432" t="s">
        <v>21388</v>
      </c>
      <c r="E6432" s="27">
        <v>41829</v>
      </c>
      <c r="F6432" t="s">
        <v>294</v>
      </c>
      <c r="G6432" s="27">
        <v>33570</v>
      </c>
      <c r="H6432">
        <v>24</v>
      </c>
      <c r="I6432" t="s">
        <v>259</v>
      </c>
      <c r="J6432" t="s">
        <v>22</v>
      </c>
      <c r="K6432">
        <v>0</v>
      </c>
      <c r="L6432">
        <v>4</v>
      </c>
      <c r="M6432">
        <v>0</v>
      </c>
      <c r="N6432">
        <v>0</v>
      </c>
      <c r="O6432">
        <v>2</v>
      </c>
      <c r="P6432">
        <v>-1</v>
      </c>
      <c r="Q6432" s="28">
        <v>41828.152777777781</v>
      </c>
      <c r="R6432" s="28">
        <v>41829.313194444447</v>
      </c>
      <c r="S6432" t="s">
        <v>21389</v>
      </c>
      <c r="T6432" s="27">
        <v>41828</v>
      </c>
      <c r="V6432">
        <v>1</v>
      </c>
      <c r="W6432" t="s">
        <v>32</v>
      </c>
      <c r="X6432" t="s">
        <v>390</v>
      </c>
      <c r="Y6432">
        <v>1</v>
      </c>
      <c r="AA6432" t="s">
        <v>21390</v>
      </c>
      <c r="AB6432" t="s">
        <v>32</v>
      </c>
      <c r="AC6432">
        <v>0</v>
      </c>
      <c r="AD6432" s="27">
        <v>41923</v>
      </c>
      <c r="AE6432" t="s">
        <v>2976</v>
      </c>
      <c r="AF6432" s="27">
        <v>41923</v>
      </c>
      <c r="AG6432" s="27">
        <v>41956</v>
      </c>
      <c r="AH6432">
        <v>1</v>
      </c>
      <c r="AJ6432" t="s">
        <v>21390</v>
      </c>
      <c r="AK6432" t="s">
        <v>312</v>
      </c>
      <c r="AL6432" s="27">
        <v>41923</v>
      </c>
      <c r="AM6432" t="s">
        <v>2976</v>
      </c>
      <c r="AN6432" t="s">
        <v>238</v>
      </c>
      <c r="AO6432">
        <v>3</v>
      </c>
      <c r="AP6432" t="s">
        <v>239</v>
      </c>
      <c r="AQ6432" s="27">
        <v>41829</v>
      </c>
      <c r="AR6432" t="s">
        <v>240</v>
      </c>
      <c r="AS6432">
        <v>4</v>
      </c>
      <c r="AT6432" t="s">
        <v>239</v>
      </c>
      <c r="AU6432" s="27">
        <v>41829</v>
      </c>
    </row>
    <row r="6433" spans="1:47" x14ac:dyDescent="0.2">
      <c r="A6433">
        <v>6432</v>
      </c>
      <c r="B6433" t="s">
        <v>21391</v>
      </c>
      <c r="C6433" t="s">
        <v>21392</v>
      </c>
      <c r="D6433" t="s">
        <v>21393</v>
      </c>
      <c r="E6433" s="27">
        <v>41316</v>
      </c>
      <c r="F6433" t="s">
        <v>294</v>
      </c>
      <c r="G6433" s="27">
        <v>26774</v>
      </c>
      <c r="H6433">
        <v>42</v>
      </c>
      <c r="I6433" t="s">
        <v>244</v>
      </c>
      <c r="J6433" t="s">
        <v>245</v>
      </c>
      <c r="K6433">
        <v>0</v>
      </c>
      <c r="L6433">
        <v>5</v>
      </c>
      <c r="M6433">
        <v>0</v>
      </c>
      <c r="N6433">
        <v>0</v>
      </c>
      <c r="O6433">
        <v>3</v>
      </c>
      <c r="P6433">
        <v>-3</v>
      </c>
      <c r="Q6433" s="28">
        <v>41313.388194444444</v>
      </c>
      <c r="R6433" s="28">
        <v>41314.05972222222</v>
      </c>
      <c r="S6433" t="s">
        <v>21394</v>
      </c>
      <c r="T6433" s="27">
        <v>41313</v>
      </c>
      <c r="V6433">
        <v>3</v>
      </c>
      <c r="W6433" t="s">
        <v>32</v>
      </c>
      <c r="X6433" t="s">
        <v>983</v>
      </c>
      <c r="Y6433">
        <v>0</v>
      </c>
      <c r="AB6433" t="s">
        <v>237</v>
      </c>
      <c r="AH6433">
        <v>0</v>
      </c>
      <c r="AN6433" t="s">
        <v>238</v>
      </c>
      <c r="AO6433">
        <v>1</v>
      </c>
      <c r="AP6433" t="s">
        <v>239</v>
      </c>
      <c r="AQ6433" s="27">
        <v>41316</v>
      </c>
      <c r="AR6433" t="s">
        <v>240</v>
      </c>
      <c r="AS6433">
        <v>5</v>
      </c>
      <c r="AT6433" t="s">
        <v>246</v>
      </c>
      <c r="AU6433" s="27">
        <v>41316</v>
      </c>
    </row>
    <row r="6434" spans="1:47" x14ac:dyDescent="0.2">
      <c r="A6434">
        <v>6433</v>
      </c>
      <c r="B6434" t="s">
        <v>21395</v>
      </c>
      <c r="C6434" t="s">
        <v>2412</v>
      </c>
      <c r="D6434" t="s">
        <v>4874</v>
      </c>
      <c r="E6434" s="27">
        <v>41956</v>
      </c>
      <c r="F6434" t="s">
        <v>294</v>
      </c>
      <c r="G6434" s="27">
        <v>31728</v>
      </c>
      <c r="H6434">
        <v>29</v>
      </c>
      <c r="I6434" t="s">
        <v>244</v>
      </c>
      <c r="J6434" t="s">
        <v>245</v>
      </c>
      <c r="K6434">
        <v>0</v>
      </c>
      <c r="L6434">
        <v>7</v>
      </c>
      <c r="M6434">
        <v>0</v>
      </c>
      <c r="N6434">
        <v>0</v>
      </c>
      <c r="O6434">
        <v>1</v>
      </c>
      <c r="P6434">
        <v>-1</v>
      </c>
      <c r="Q6434" s="28">
        <v>41955.120138888888</v>
      </c>
      <c r="R6434" s="28">
        <v>41968.395833333336</v>
      </c>
      <c r="S6434" t="s">
        <v>21396</v>
      </c>
      <c r="T6434" s="27">
        <v>41955</v>
      </c>
      <c r="V6434">
        <v>1</v>
      </c>
      <c r="W6434" t="s">
        <v>32</v>
      </c>
      <c r="X6434" t="s">
        <v>359</v>
      </c>
      <c r="Y6434">
        <v>1</v>
      </c>
      <c r="AA6434" t="s">
        <v>21397</v>
      </c>
      <c r="AB6434" t="s">
        <v>32</v>
      </c>
      <c r="AC6434">
        <v>0</v>
      </c>
      <c r="AD6434" s="27">
        <v>42226</v>
      </c>
      <c r="AE6434" t="s">
        <v>939</v>
      </c>
      <c r="AF6434" s="27">
        <v>42226</v>
      </c>
      <c r="AG6434" s="27">
        <v>42320</v>
      </c>
      <c r="AH6434">
        <v>0</v>
      </c>
      <c r="AN6434" t="s">
        <v>238</v>
      </c>
      <c r="AO6434">
        <v>5</v>
      </c>
      <c r="AP6434" t="s">
        <v>246</v>
      </c>
      <c r="AQ6434" s="27">
        <v>41956</v>
      </c>
      <c r="AR6434" t="s">
        <v>240</v>
      </c>
      <c r="AS6434">
        <v>7</v>
      </c>
      <c r="AT6434" t="s">
        <v>246</v>
      </c>
      <c r="AU6434" s="27">
        <v>41956</v>
      </c>
    </row>
    <row r="6435" spans="1:47" x14ac:dyDescent="0.2">
      <c r="A6435">
        <v>6434</v>
      </c>
      <c r="B6435" t="s">
        <v>21398</v>
      </c>
      <c r="C6435" t="s">
        <v>1493</v>
      </c>
      <c r="D6435" t="s">
        <v>5273</v>
      </c>
      <c r="E6435" s="27">
        <v>41463</v>
      </c>
      <c r="F6435" t="s">
        <v>294</v>
      </c>
      <c r="G6435" s="27">
        <v>32141</v>
      </c>
      <c r="H6435">
        <v>28</v>
      </c>
      <c r="I6435" t="s">
        <v>244</v>
      </c>
      <c r="J6435" t="s">
        <v>353</v>
      </c>
      <c r="K6435">
        <v>0</v>
      </c>
      <c r="L6435">
        <v>3</v>
      </c>
      <c r="M6435">
        <v>0</v>
      </c>
      <c r="N6435">
        <v>0</v>
      </c>
      <c r="O6435">
        <v>2</v>
      </c>
      <c r="S6435" t="s">
        <v>21399</v>
      </c>
      <c r="T6435" s="27">
        <v>40866</v>
      </c>
      <c r="V6435">
        <v>597</v>
      </c>
      <c r="W6435" t="s">
        <v>32</v>
      </c>
      <c r="X6435" t="s">
        <v>847</v>
      </c>
      <c r="Y6435">
        <v>0</v>
      </c>
      <c r="AB6435" t="s">
        <v>237</v>
      </c>
      <c r="AH6435">
        <v>0</v>
      </c>
      <c r="AN6435" t="s">
        <v>238</v>
      </c>
      <c r="AO6435">
        <v>3</v>
      </c>
      <c r="AP6435" t="s">
        <v>239</v>
      </c>
      <c r="AQ6435" s="27">
        <v>41463</v>
      </c>
      <c r="AR6435" t="s">
        <v>240</v>
      </c>
      <c r="AS6435">
        <v>3</v>
      </c>
      <c r="AT6435" t="s">
        <v>239</v>
      </c>
      <c r="AU6435" s="27">
        <v>41463</v>
      </c>
    </row>
    <row r="6436" spans="1:47" x14ac:dyDescent="0.2">
      <c r="A6436">
        <v>6435</v>
      </c>
      <c r="B6436" t="s">
        <v>21400</v>
      </c>
      <c r="C6436" t="s">
        <v>1524</v>
      </c>
      <c r="D6436" t="s">
        <v>21401</v>
      </c>
      <c r="E6436" s="27">
        <v>41947</v>
      </c>
      <c r="F6436" t="s">
        <v>233</v>
      </c>
      <c r="G6436" s="27">
        <v>29217</v>
      </c>
      <c r="H6436">
        <v>36</v>
      </c>
      <c r="I6436" t="s">
        <v>244</v>
      </c>
      <c r="J6436" t="s">
        <v>245</v>
      </c>
      <c r="K6436">
        <v>0</v>
      </c>
      <c r="L6436">
        <v>2</v>
      </c>
      <c r="M6436">
        <v>0</v>
      </c>
      <c r="N6436">
        <v>0</v>
      </c>
      <c r="O6436">
        <v>0</v>
      </c>
      <c r="P6436">
        <v>0</v>
      </c>
      <c r="Q6436" s="28">
        <v>41947.130555555559</v>
      </c>
      <c r="R6436" s="28">
        <v>41950.256944444445</v>
      </c>
      <c r="S6436" t="s">
        <v>21402</v>
      </c>
      <c r="T6436" s="27">
        <v>41947</v>
      </c>
      <c r="V6436">
        <v>0</v>
      </c>
      <c r="W6436" t="s">
        <v>36</v>
      </c>
      <c r="X6436" t="s">
        <v>279</v>
      </c>
      <c r="Y6436">
        <v>0</v>
      </c>
      <c r="AB6436" t="s">
        <v>237</v>
      </c>
      <c r="AH6436">
        <v>0</v>
      </c>
      <c r="AN6436" t="s">
        <v>238</v>
      </c>
      <c r="AO6436">
        <v>1</v>
      </c>
      <c r="AP6436" t="s">
        <v>239</v>
      </c>
      <c r="AQ6436" s="27">
        <v>41947</v>
      </c>
      <c r="AR6436" t="s">
        <v>240</v>
      </c>
      <c r="AS6436">
        <v>2</v>
      </c>
      <c r="AT6436" t="s">
        <v>239</v>
      </c>
      <c r="AU6436" s="27">
        <v>41947</v>
      </c>
    </row>
    <row r="6437" spans="1:47" x14ac:dyDescent="0.2">
      <c r="A6437">
        <v>6436</v>
      </c>
      <c r="B6437" t="s">
        <v>21403</v>
      </c>
      <c r="C6437" t="s">
        <v>5265</v>
      </c>
      <c r="D6437" t="s">
        <v>7363</v>
      </c>
      <c r="E6437" s="27">
        <v>41357</v>
      </c>
      <c r="F6437" t="s">
        <v>233</v>
      </c>
      <c r="G6437" s="27">
        <v>31147</v>
      </c>
      <c r="H6437">
        <v>31</v>
      </c>
      <c r="I6437" t="s">
        <v>244</v>
      </c>
      <c r="J6437" t="s">
        <v>353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 s="28">
        <v>41357.299305555556</v>
      </c>
      <c r="R6437" s="28">
        <v>41358.345138888886</v>
      </c>
      <c r="S6437" t="s">
        <v>21404</v>
      </c>
      <c r="T6437" s="27">
        <v>41357</v>
      </c>
      <c r="V6437">
        <v>0</v>
      </c>
      <c r="W6437" t="s">
        <v>36</v>
      </c>
      <c r="X6437" t="s">
        <v>1265</v>
      </c>
      <c r="Y6437">
        <v>0</v>
      </c>
      <c r="AB6437" t="s">
        <v>237</v>
      </c>
      <c r="AH6437">
        <v>0</v>
      </c>
      <c r="AN6437" t="s">
        <v>238</v>
      </c>
      <c r="AO6437">
        <v>1</v>
      </c>
      <c r="AP6437" t="s">
        <v>239</v>
      </c>
      <c r="AQ6437" s="27">
        <v>41357</v>
      </c>
      <c r="AR6437" t="s">
        <v>240</v>
      </c>
      <c r="AS6437">
        <v>1</v>
      </c>
      <c r="AT6437" t="s">
        <v>239</v>
      </c>
      <c r="AU6437" s="27">
        <v>41357</v>
      </c>
    </row>
    <row r="6438" spans="1:47" x14ac:dyDescent="0.2">
      <c r="A6438">
        <v>6437</v>
      </c>
      <c r="B6438" t="s">
        <v>21405</v>
      </c>
      <c r="C6438" t="s">
        <v>21406</v>
      </c>
      <c r="D6438" t="s">
        <v>758</v>
      </c>
      <c r="E6438" s="27">
        <v>41318</v>
      </c>
      <c r="F6438" t="s">
        <v>233</v>
      </c>
      <c r="G6438" s="27">
        <v>13946</v>
      </c>
      <c r="H6438">
        <v>78</v>
      </c>
      <c r="I6438" t="s">
        <v>234</v>
      </c>
      <c r="J6438" t="s">
        <v>245</v>
      </c>
      <c r="K6438">
        <v>0</v>
      </c>
      <c r="L6438">
        <v>4</v>
      </c>
      <c r="M6438">
        <v>0</v>
      </c>
      <c r="N6438">
        <v>0</v>
      </c>
      <c r="O6438">
        <v>0</v>
      </c>
      <c r="W6438" t="s">
        <v>237</v>
      </c>
      <c r="Y6438">
        <v>-1</v>
      </c>
      <c r="AB6438" t="s">
        <v>237</v>
      </c>
      <c r="AH6438">
        <v>0</v>
      </c>
      <c r="AN6438" t="s">
        <v>238</v>
      </c>
      <c r="AO6438">
        <v>2</v>
      </c>
      <c r="AP6438" t="s">
        <v>239</v>
      </c>
      <c r="AQ6438" s="27">
        <v>41318</v>
      </c>
      <c r="AR6438" t="s">
        <v>240</v>
      </c>
      <c r="AS6438">
        <v>4</v>
      </c>
      <c r="AT6438" t="s">
        <v>239</v>
      </c>
      <c r="AU6438" s="27">
        <v>41318</v>
      </c>
    </row>
    <row r="6439" spans="1:47" x14ac:dyDescent="0.2">
      <c r="A6439">
        <v>6438</v>
      </c>
      <c r="B6439" t="s">
        <v>21407</v>
      </c>
      <c r="C6439" t="s">
        <v>21408</v>
      </c>
      <c r="D6439" t="s">
        <v>2124</v>
      </c>
      <c r="E6439" s="27">
        <v>41929</v>
      </c>
      <c r="F6439" t="s">
        <v>233</v>
      </c>
      <c r="G6439" s="27">
        <v>31625</v>
      </c>
      <c r="H6439">
        <v>29</v>
      </c>
      <c r="I6439" t="s">
        <v>244</v>
      </c>
      <c r="J6439" t="s">
        <v>250</v>
      </c>
      <c r="K6439">
        <v>0</v>
      </c>
      <c r="L6439">
        <v>5</v>
      </c>
      <c r="M6439">
        <v>0</v>
      </c>
      <c r="N6439">
        <v>0</v>
      </c>
      <c r="O6439">
        <v>4</v>
      </c>
      <c r="P6439">
        <v>-76</v>
      </c>
      <c r="Q6439" s="28">
        <v>41853.234027777777</v>
      </c>
      <c r="R6439" s="28">
        <v>41854.336805555555</v>
      </c>
      <c r="S6439" t="s">
        <v>21409</v>
      </c>
      <c r="U6439" s="27">
        <v>41853</v>
      </c>
      <c r="V6439">
        <v>76</v>
      </c>
      <c r="W6439" t="s">
        <v>32</v>
      </c>
      <c r="X6439" t="s">
        <v>274</v>
      </c>
      <c r="Y6439">
        <v>0</v>
      </c>
      <c r="AB6439" t="s">
        <v>237</v>
      </c>
      <c r="AH6439">
        <v>0</v>
      </c>
      <c r="AN6439" t="s">
        <v>238</v>
      </c>
      <c r="AO6439">
        <v>6</v>
      </c>
      <c r="AP6439" t="s">
        <v>246</v>
      </c>
      <c r="AQ6439" s="27">
        <v>41929</v>
      </c>
      <c r="AR6439" t="s">
        <v>240</v>
      </c>
      <c r="AS6439">
        <v>5</v>
      </c>
      <c r="AT6439" t="s">
        <v>246</v>
      </c>
      <c r="AU6439" s="27">
        <v>41929</v>
      </c>
    </row>
    <row r="6440" spans="1:47" x14ac:dyDescent="0.2">
      <c r="A6440">
        <v>6439</v>
      </c>
      <c r="B6440" t="s">
        <v>21410</v>
      </c>
      <c r="C6440" t="s">
        <v>7007</v>
      </c>
      <c r="D6440" t="s">
        <v>664</v>
      </c>
      <c r="E6440" s="27">
        <v>41910</v>
      </c>
      <c r="F6440" t="s">
        <v>233</v>
      </c>
      <c r="G6440" s="27">
        <v>33282</v>
      </c>
      <c r="H6440">
        <v>25</v>
      </c>
      <c r="I6440" t="s">
        <v>244</v>
      </c>
      <c r="J6440" t="s">
        <v>250</v>
      </c>
      <c r="K6440">
        <v>0</v>
      </c>
      <c r="L6440">
        <v>9</v>
      </c>
      <c r="M6440">
        <v>0</v>
      </c>
      <c r="N6440">
        <v>0</v>
      </c>
      <c r="O6440">
        <v>5</v>
      </c>
      <c r="P6440">
        <v>-1</v>
      </c>
      <c r="Q6440" s="28">
        <v>41909.195138888892</v>
      </c>
      <c r="R6440" s="28">
        <v>41963.417361111111</v>
      </c>
      <c r="S6440" t="s">
        <v>21411</v>
      </c>
      <c r="U6440" s="27">
        <v>41909</v>
      </c>
      <c r="V6440">
        <v>1</v>
      </c>
      <c r="W6440" t="s">
        <v>32</v>
      </c>
      <c r="X6440" t="s">
        <v>274</v>
      </c>
      <c r="Y6440">
        <v>1</v>
      </c>
      <c r="AA6440" t="s">
        <v>21412</v>
      </c>
      <c r="AB6440" t="s">
        <v>36</v>
      </c>
      <c r="AC6440">
        <v>0</v>
      </c>
      <c r="AD6440" s="27">
        <v>41983</v>
      </c>
      <c r="AE6440" t="s">
        <v>279</v>
      </c>
      <c r="AF6440" s="27">
        <v>41983</v>
      </c>
      <c r="AG6440" s="27">
        <v>42026</v>
      </c>
      <c r="AH6440">
        <v>1</v>
      </c>
      <c r="AJ6440" t="s">
        <v>21412</v>
      </c>
      <c r="AK6440" t="s">
        <v>462</v>
      </c>
      <c r="AL6440" s="27">
        <v>41983</v>
      </c>
      <c r="AM6440" t="s">
        <v>279</v>
      </c>
      <c r="AN6440" t="s">
        <v>238</v>
      </c>
      <c r="AO6440">
        <v>6</v>
      </c>
      <c r="AP6440" t="s">
        <v>246</v>
      </c>
      <c r="AQ6440" s="27">
        <v>41910</v>
      </c>
      <c r="AR6440" t="s">
        <v>240</v>
      </c>
      <c r="AS6440">
        <v>9</v>
      </c>
      <c r="AT6440" t="s">
        <v>269</v>
      </c>
      <c r="AU6440" s="27">
        <v>41910</v>
      </c>
    </row>
    <row r="6441" spans="1:47" x14ac:dyDescent="0.2">
      <c r="A6441">
        <v>6440</v>
      </c>
      <c r="B6441" t="s">
        <v>21413</v>
      </c>
      <c r="C6441" t="s">
        <v>21414</v>
      </c>
      <c r="D6441" t="s">
        <v>1420</v>
      </c>
      <c r="E6441" s="27">
        <v>41753</v>
      </c>
      <c r="F6441" t="s">
        <v>294</v>
      </c>
      <c r="G6441" s="27">
        <v>29455</v>
      </c>
      <c r="H6441">
        <v>35</v>
      </c>
      <c r="I6441" t="s">
        <v>244</v>
      </c>
      <c r="J6441" t="s">
        <v>245</v>
      </c>
      <c r="K6441">
        <v>0</v>
      </c>
      <c r="L6441">
        <v>6</v>
      </c>
      <c r="M6441">
        <v>0</v>
      </c>
      <c r="N6441">
        <v>0</v>
      </c>
      <c r="O6441">
        <v>0</v>
      </c>
      <c r="W6441" t="s">
        <v>237</v>
      </c>
      <c r="Y6441">
        <v>-1</v>
      </c>
      <c r="AB6441" t="s">
        <v>237</v>
      </c>
      <c r="AH6441">
        <v>0</v>
      </c>
      <c r="AN6441" t="s">
        <v>238</v>
      </c>
      <c r="AO6441">
        <v>3</v>
      </c>
      <c r="AP6441" t="s">
        <v>239</v>
      </c>
      <c r="AQ6441" s="27">
        <v>41753</v>
      </c>
      <c r="AR6441" t="s">
        <v>240</v>
      </c>
      <c r="AS6441">
        <v>6</v>
      </c>
      <c r="AT6441" t="s">
        <v>246</v>
      </c>
      <c r="AU6441" s="27">
        <v>41753</v>
      </c>
    </row>
    <row r="6442" spans="1:47" x14ac:dyDescent="0.2">
      <c r="A6442">
        <v>6441</v>
      </c>
      <c r="B6442" t="s">
        <v>21415</v>
      </c>
      <c r="C6442" t="s">
        <v>21416</v>
      </c>
      <c r="D6442" t="s">
        <v>21417</v>
      </c>
      <c r="E6442" s="27">
        <v>41406</v>
      </c>
      <c r="F6442" t="s">
        <v>233</v>
      </c>
      <c r="G6442" s="27">
        <v>29065</v>
      </c>
      <c r="H6442">
        <v>36</v>
      </c>
      <c r="I6442" t="s">
        <v>244</v>
      </c>
      <c r="J6442" t="s">
        <v>250</v>
      </c>
      <c r="K6442">
        <v>0</v>
      </c>
      <c r="L6442">
        <v>5</v>
      </c>
      <c r="M6442">
        <v>0</v>
      </c>
      <c r="N6442">
        <v>0</v>
      </c>
      <c r="O6442">
        <v>4</v>
      </c>
      <c r="P6442">
        <v>0</v>
      </c>
      <c r="Q6442" s="28">
        <v>41406.045138888891</v>
      </c>
      <c r="R6442" s="28">
        <v>41407.140277777777</v>
      </c>
      <c r="S6442" t="s">
        <v>21418</v>
      </c>
      <c r="T6442" s="27">
        <v>41405</v>
      </c>
      <c r="V6442">
        <v>1</v>
      </c>
      <c r="W6442" t="s">
        <v>32</v>
      </c>
      <c r="X6442" t="s">
        <v>313</v>
      </c>
      <c r="Y6442">
        <v>0</v>
      </c>
      <c r="AB6442" t="s">
        <v>237</v>
      </c>
      <c r="AH6442">
        <v>0</v>
      </c>
      <c r="AN6442" t="s">
        <v>238</v>
      </c>
      <c r="AO6442">
        <v>3</v>
      </c>
      <c r="AP6442" t="s">
        <v>239</v>
      </c>
      <c r="AQ6442" s="27">
        <v>41406</v>
      </c>
      <c r="AR6442" t="s">
        <v>240</v>
      </c>
      <c r="AS6442">
        <v>5</v>
      </c>
      <c r="AT6442" t="s">
        <v>246</v>
      </c>
      <c r="AU6442" s="27">
        <v>41406</v>
      </c>
    </row>
    <row r="6443" spans="1:47" x14ac:dyDescent="0.2">
      <c r="A6443">
        <v>6442</v>
      </c>
      <c r="B6443" t="s">
        <v>21419</v>
      </c>
      <c r="C6443" t="s">
        <v>2183</v>
      </c>
      <c r="D6443" t="s">
        <v>21420</v>
      </c>
      <c r="E6443" s="27">
        <v>41397</v>
      </c>
      <c r="F6443" t="s">
        <v>233</v>
      </c>
      <c r="G6443" s="27">
        <v>33690</v>
      </c>
      <c r="H6443">
        <v>24</v>
      </c>
      <c r="I6443" t="s">
        <v>259</v>
      </c>
      <c r="J6443" t="s">
        <v>250</v>
      </c>
      <c r="K6443">
        <v>0</v>
      </c>
      <c r="L6443">
        <v>5</v>
      </c>
      <c r="M6443">
        <v>0</v>
      </c>
      <c r="N6443">
        <v>0</v>
      </c>
      <c r="O6443">
        <v>1</v>
      </c>
      <c r="P6443">
        <v>-1</v>
      </c>
      <c r="Q6443" s="28">
        <v>41396.126388888886</v>
      </c>
      <c r="R6443" s="28">
        <v>41398.15</v>
      </c>
      <c r="S6443" t="s">
        <v>21421</v>
      </c>
      <c r="T6443" s="27">
        <v>41396</v>
      </c>
      <c r="V6443">
        <v>1</v>
      </c>
      <c r="W6443" t="s">
        <v>36</v>
      </c>
      <c r="X6443" t="s">
        <v>2836</v>
      </c>
      <c r="Y6443">
        <v>1</v>
      </c>
      <c r="AA6443" t="s">
        <v>21422</v>
      </c>
      <c r="AB6443" t="s">
        <v>36</v>
      </c>
      <c r="AD6443" s="27">
        <v>41806</v>
      </c>
      <c r="AE6443" t="s">
        <v>412</v>
      </c>
      <c r="AH6443">
        <v>0</v>
      </c>
      <c r="AN6443" t="s">
        <v>238</v>
      </c>
      <c r="AO6443">
        <v>7</v>
      </c>
      <c r="AP6443" t="s">
        <v>246</v>
      </c>
      <c r="AQ6443" s="27">
        <v>41397</v>
      </c>
      <c r="AR6443" t="s">
        <v>240</v>
      </c>
      <c r="AS6443">
        <v>5</v>
      </c>
      <c r="AT6443" t="s">
        <v>246</v>
      </c>
      <c r="AU6443" s="27">
        <v>41397</v>
      </c>
    </row>
    <row r="6444" spans="1:47" x14ac:dyDescent="0.2">
      <c r="A6444">
        <v>6443</v>
      </c>
      <c r="B6444" t="s">
        <v>21423</v>
      </c>
      <c r="C6444" t="s">
        <v>3114</v>
      </c>
      <c r="D6444" t="s">
        <v>15657</v>
      </c>
      <c r="E6444" s="27">
        <v>41378</v>
      </c>
      <c r="F6444" t="s">
        <v>233</v>
      </c>
      <c r="G6444" s="27">
        <v>32141</v>
      </c>
      <c r="H6444">
        <v>28</v>
      </c>
      <c r="I6444" t="s">
        <v>244</v>
      </c>
      <c r="J6444" t="s">
        <v>245</v>
      </c>
      <c r="K6444">
        <v>0</v>
      </c>
      <c r="L6444">
        <v>5</v>
      </c>
      <c r="M6444">
        <v>0</v>
      </c>
      <c r="N6444">
        <v>0</v>
      </c>
      <c r="O6444">
        <v>5</v>
      </c>
      <c r="P6444">
        <v>0</v>
      </c>
      <c r="Q6444" s="28">
        <v>41378.125</v>
      </c>
      <c r="R6444" s="28">
        <v>41378.302083333336</v>
      </c>
      <c r="S6444" t="s">
        <v>21424</v>
      </c>
      <c r="T6444" s="27">
        <v>41378</v>
      </c>
      <c r="V6444">
        <v>0</v>
      </c>
      <c r="W6444" t="s">
        <v>32</v>
      </c>
      <c r="X6444" t="s">
        <v>364</v>
      </c>
      <c r="Y6444">
        <v>0</v>
      </c>
      <c r="AB6444" t="s">
        <v>237</v>
      </c>
      <c r="AH6444">
        <v>0</v>
      </c>
      <c r="AN6444" t="s">
        <v>238</v>
      </c>
      <c r="AO6444">
        <v>4</v>
      </c>
      <c r="AP6444" t="s">
        <v>239</v>
      </c>
      <c r="AQ6444" s="27">
        <v>41378</v>
      </c>
      <c r="AR6444" t="s">
        <v>240</v>
      </c>
      <c r="AS6444">
        <v>5</v>
      </c>
      <c r="AT6444" t="s">
        <v>246</v>
      </c>
      <c r="AU6444" s="27">
        <v>41378</v>
      </c>
    </row>
    <row r="6445" spans="1:47" x14ac:dyDescent="0.2">
      <c r="A6445">
        <v>6444</v>
      </c>
      <c r="B6445" t="s">
        <v>21425</v>
      </c>
      <c r="C6445" t="s">
        <v>242</v>
      </c>
      <c r="D6445" t="s">
        <v>21426</v>
      </c>
      <c r="E6445" s="27">
        <v>41772</v>
      </c>
      <c r="F6445" t="s">
        <v>233</v>
      </c>
      <c r="G6445" s="27">
        <v>31678</v>
      </c>
      <c r="H6445">
        <v>29</v>
      </c>
      <c r="I6445" t="s">
        <v>244</v>
      </c>
      <c r="J6445" t="s">
        <v>245</v>
      </c>
      <c r="K6445">
        <v>0</v>
      </c>
      <c r="L6445">
        <v>5</v>
      </c>
      <c r="M6445">
        <v>0</v>
      </c>
      <c r="N6445">
        <v>0</v>
      </c>
      <c r="O6445">
        <v>0</v>
      </c>
      <c r="W6445" t="s">
        <v>237</v>
      </c>
      <c r="Y6445">
        <v>-1</v>
      </c>
      <c r="AB6445" t="s">
        <v>237</v>
      </c>
      <c r="AH6445">
        <v>0</v>
      </c>
      <c r="AN6445" t="s">
        <v>238</v>
      </c>
      <c r="AO6445">
        <v>3</v>
      </c>
      <c r="AP6445" t="s">
        <v>239</v>
      </c>
      <c r="AQ6445" s="27">
        <v>41772</v>
      </c>
      <c r="AR6445" t="s">
        <v>240</v>
      </c>
      <c r="AS6445">
        <v>5</v>
      </c>
      <c r="AT6445" t="s">
        <v>246</v>
      </c>
      <c r="AU6445" s="27">
        <v>41772</v>
      </c>
    </row>
    <row r="6446" spans="1:47" x14ac:dyDescent="0.2">
      <c r="A6446">
        <v>6445</v>
      </c>
      <c r="B6446" t="s">
        <v>21427</v>
      </c>
      <c r="C6446" t="s">
        <v>20024</v>
      </c>
      <c r="D6446" t="s">
        <v>4806</v>
      </c>
      <c r="E6446" s="27">
        <v>41899</v>
      </c>
      <c r="F6446" t="s">
        <v>233</v>
      </c>
      <c r="G6446" s="27">
        <v>33258</v>
      </c>
      <c r="H6446">
        <v>25</v>
      </c>
      <c r="I6446" t="s">
        <v>244</v>
      </c>
      <c r="J6446" t="s">
        <v>250</v>
      </c>
      <c r="K6446">
        <v>0</v>
      </c>
      <c r="L6446">
        <v>8</v>
      </c>
      <c r="M6446">
        <v>0</v>
      </c>
      <c r="N6446">
        <v>0</v>
      </c>
      <c r="O6446">
        <v>1</v>
      </c>
      <c r="S6446" t="s">
        <v>21428</v>
      </c>
      <c r="T6446" s="27">
        <v>41585</v>
      </c>
      <c r="V6446">
        <v>314</v>
      </c>
      <c r="W6446" t="s">
        <v>36</v>
      </c>
      <c r="X6446" t="s">
        <v>404</v>
      </c>
      <c r="Y6446">
        <v>0</v>
      </c>
      <c r="AB6446" t="s">
        <v>237</v>
      </c>
      <c r="AH6446">
        <v>0</v>
      </c>
      <c r="AN6446" t="s">
        <v>238</v>
      </c>
      <c r="AO6446">
        <v>5</v>
      </c>
      <c r="AP6446" t="s">
        <v>246</v>
      </c>
      <c r="AQ6446" s="27">
        <v>41899</v>
      </c>
      <c r="AR6446" t="s">
        <v>240</v>
      </c>
      <c r="AS6446">
        <v>8</v>
      </c>
      <c r="AT6446" t="s">
        <v>269</v>
      </c>
      <c r="AU6446" s="27">
        <v>41899</v>
      </c>
    </row>
    <row r="6447" spans="1:47" x14ac:dyDescent="0.2">
      <c r="A6447">
        <v>6446</v>
      </c>
      <c r="B6447" t="s">
        <v>21429</v>
      </c>
      <c r="C6447" t="s">
        <v>400</v>
      </c>
      <c r="D6447" t="s">
        <v>21430</v>
      </c>
      <c r="E6447" s="27">
        <v>41965</v>
      </c>
      <c r="F6447" t="s">
        <v>233</v>
      </c>
      <c r="G6447" s="27">
        <v>30874</v>
      </c>
      <c r="H6447">
        <v>31</v>
      </c>
      <c r="I6447" t="s">
        <v>244</v>
      </c>
      <c r="J6447" t="s">
        <v>245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-1</v>
      </c>
      <c r="Q6447" s="28">
        <v>41964.359027777777</v>
      </c>
      <c r="R6447" s="28">
        <v>41965.348611111112</v>
      </c>
      <c r="S6447" t="s">
        <v>21431</v>
      </c>
      <c r="T6447" s="27">
        <v>41964</v>
      </c>
      <c r="V6447">
        <v>1</v>
      </c>
      <c r="W6447" t="s">
        <v>36</v>
      </c>
      <c r="X6447" t="s">
        <v>279</v>
      </c>
      <c r="Y6447">
        <v>1</v>
      </c>
      <c r="AA6447" t="s">
        <v>21432</v>
      </c>
      <c r="AB6447" t="s">
        <v>36</v>
      </c>
      <c r="AC6447">
        <v>1</v>
      </c>
      <c r="AD6447" s="27">
        <v>42291</v>
      </c>
      <c r="AE6447" t="s">
        <v>279</v>
      </c>
      <c r="AF6447" s="27">
        <v>42292</v>
      </c>
      <c r="AG6447" s="27">
        <v>42293</v>
      </c>
      <c r="AH6447">
        <v>1</v>
      </c>
      <c r="AJ6447" t="s">
        <v>21432</v>
      </c>
      <c r="AK6447" t="s">
        <v>462</v>
      </c>
      <c r="AL6447" s="27">
        <v>42291</v>
      </c>
      <c r="AM6447" t="s">
        <v>279</v>
      </c>
      <c r="AN6447" t="s">
        <v>238</v>
      </c>
      <c r="AO6447">
        <v>1</v>
      </c>
      <c r="AP6447" t="s">
        <v>239</v>
      </c>
      <c r="AQ6447" s="27">
        <v>41965</v>
      </c>
      <c r="AR6447" t="s">
        <v>240</v>
      </c>
      <c r="AS6447">
        <v>1</v>
      </c>
      <c r="AT6447" t="s">
        <v>239</v>
      </c>
      <c r="AU6447" s="27">
        <v>41965</v>
      </c>
    </row>
    <row r="6448" spans="1:47" x14ac:dyDescent="0.2">
      <c r="A6448">
        <v>6447</v>
      </c>
      <c r="B6448" t="s">
        <v>21433</v>
      </c>
      <c r="C6448" t="s">
        <v>21434</v>
      </c>
      <c r="D6448" t="s">
        <v>21435</v>
      </c>
      <c r="E6448" s="27">
        <v>41314</v>
      </c>
      <c r="F6448" t="s">
        <v>233</v>
      </c>
      <c r="G6448" s="27">
        <v>33860</v>
      </c>
      <c r="H6448">
        <v>23</v>
      </c>
      <c r="I6448" t="s">
        <v>259</v>
      </c>
      <c r="J6448" t="s">
        <v>250</v>
      </c>
      <c r="K6448">
        <v>0</v>
      </c>
      <c r="L6448">
        <v>4</v>
      </c>
      <c r="M6448">
        <v>0</v>
      </c>
      <c r="N6448">
        <v>0</v>
      </c>
      <c r="O6448">
        <v>0</v>
      </c>
      <c r="P6448">
        <v>-1</v>
      </c>
      <c r="Q6448" s="28">
        <v>41313.272916666669</v>
      </c>
      <c r="R6448" s="28">
        <v>41316.365972222222</v>
      </c>
      <c r="S6448" t="s">
        <v>21436</v>
      </c>
      <c r="T6448" s="27">
        <v>41313</v>
      </c>
      <c r="V6448">
        <v>1</v>
      </c>
      <c r="W6448" t="s">
        <v>32</v>
      </c>
      <c r="X6448" t="s">
        <v>1406</v>
      </c>
      <c r="Y6448">
        <v>0</v>
      </c>
      <c r="AB6448" t="s">
        <v>237</v>
      </c>
      <c r="AH6448">
        <v>0</v>
      </c>
      <c r="AN6448" t="s">
        <v>238</v>
      </c>
      <c r="AO6448">
        <v>6</v>
      </c>
      <c r="AP6448" t="s">
        <v>246</v>
      </c>
      <c r="AQ6448" s="27">
        <v>41314</v>
      </c>
      <c r="AR6448" t="s">
        <v>240</v>
      </c>
      <c r="AS6448">
        <v>4</v>
      </c>
      <c r="AT6448" t="s">
        <v>239</v>
      </c>
      <c r="AU6448" s="27">
        <v>41314</v>
      </c>
    </row>
    <row r="6449" spans="1:47" x14ac:dyDescent="0.2">
      <c r="A6449">
        <v>6448</v>
      </c>
      <c r="B6449" t="s">
        <v>21437</v>
      </c>
      <c r="C6449" t="s">
        <v>21438</v>
      </c>
      <c r="D6449" t="s">
        <v>741</v>
      </c>
      <c r="E6449" s="27">
        <v>41376</v>
      </c>
      <c r="F6449" t="s">
        <v>233</v>
      </c>
      <c r="G6449" s="27">
        <v>31818</v>
      </c>
      <c r="H6449">
        <v>29</v>
      </c>
      <c r="I6449" t="s">
        <v>244</v>
      </c>
      <c r="J6449" t="s">
        <v>245</v>
      </c>
      <c r="K6449">
        <v>0</v>
      </c>
      <c r="L6449">
        <v>6</v>
      </c>
      <c r="M6449">
        <v>0</v>
      </c>
      <c r="N6449">
        <v>0</v>
      </c>
      <c r="O6449">
        <v>4</v>
      </c>
      <c r="P6449">
        <v>-1</v>
      </c>
      <c r="Q6449" s="28">
        <v>41375.494444444441</v>
      </c>
      <c r="R6449" s="28">
        <v>41382.495833333334</v>
      </c>
      <c r="S6449" t="s">
        <v>21439</v>
      </c>
      <c r="T6449" s="27">
        <v>41375</v>
      </c>
      <c r="V6449">
        <v>1</v>
      </c>
      <c r="W6449" t="s">
        <v>36</v>
      </c>
      <c r="X6449" t="s">
        <v>548</v>
      </c>
      <c r="Y6449">
        <v>1</v>
      </c>
      <c r="AA6449" t="s">
        <v>21440</v>
      </c>
      <c r="AB6449" t="s">
        <v>36</v>
      </c>
      <c r="AC6449">
        <v>0</v>
      </c>
      <c r="AD6449" s="27">
        <v>41415</v>
      </c>
      <c r="AE6449" t="s">
        <v>385</v>
      </c>
      <c r="AF6449" s="27">
        <v>41415</v>
      </c>
      <c r="AG6449" s="27">
        <v>41415</v>
      </c>
      <c r="AH6449">
        <v>1</v>
      </c>
      <c r="AJ6449" t="s">
        <v>21441</v>
      </c>
      <c r="AK6449" t="s">
        <v>462</v>
      </c>
      <c r="AL6449" s="27">
        <v>42002</v>
      </c>
      <c r="AM6449" t="s">
        <v>279</v>
      </c>
      <c r="AN6449" t="s">
        <v>238</v>
      </c>
      <c r="AO6449">
        <v>3</v>
      </c>
      <c r="AP6449" t="s">
        <v>239</v>
      </c>
      <c r="AQ6449" s="27">
        <v>41376</v>
      </c>
      <c r="AR6449" t="s">
        <v>240</v>
      </c>
      <c r="AS6449">
        <v>6</v>
      </c>
      <c r="AT6449" t="s">
        <v>246</v>
      </c>
      <c r="AU6449" s="27">
        <v>41376</v>
      </c>
    </row>
    <row r="6450" spans="1:47" x14ac:dyDescent="0.2">
      <c r="A6450">
        <v>6449</v>
      </c>
      <c r="B6450" t="s">
        <v>21442</v>
      </c>
      <c r="C6450" t="s">
        <v>21443</v>
      </c>
      <c r="D6450" t="s">
        <v>21444</v>
      </c>
      <c r="E6450" s="27">
        <v>41499</v>
      </c>
      <c r="F6450" t="s">
        <v>233</v>
      </c>
      <c r="G6450" s="27">
        <v>23667</v>
      </c>
      <c r="H6450">
        <v>51</v>
      </c>
      <c r="I6450" t="s">
        <v>234</v>
      </c>
      <c r="J6450" t="s">
        <v>250</v>
      </c>
      <c r="K6450">
        <v>0</v>
      </c>
      <c r="L6450">
        <v>5</v>
      </c>
      <c r="M6450">
        <v>0</v>
      </c>
      <c r="N6450">
        <v>0</v>
      </c>
      <c r="O6450">
        <v>11</v>
      </c>
      <c r="P6450">
        <v>-1</v>
      </c>
      <c r="Q6450" s="28">
        <v>41498.157638888886</v>
      </c>
      <c r="R6450" s="28">
        <v>41577.413888888892</v>
      </c>
      <c r="S6450" t="s">
        <v>21445</v>
      </c>
      <c r="T6450" s="27">
        <v>41498</v>
      </c>
      <c r="V6450">
        <v>1</v>
      </c>
      <c r="W6450" t="s">
        <v>36</v>
      </c>
      <c r="X6450" t="s">
        <v>1508</v>
      </c>
      <c r="Y6450">
        <v>1</v>
      </c>
      <c r="AA6450" t="s">
        <v>21446</v>
      </c>
      <c r="AB6450" t="s">
        <v>36</v>
      </c>
      <c r="AD6450" s="27">
        <v>42138</v>
      </c>
      <c r="AE6450" t="s">
        <v>404</v>
      </c>
      <c r="AH6450">
        <v>0</v>
      </c>
      <c r="AN6450" t="s">
        <v>238</v>
      </c>
      <c r="AO6450">
        <v>7</v>
      </c>
      <c r="AP6450" t="s">
        <v>246</v>
      </c>
      <c r="AQ6450" s="27">
        <v>41499</v>
      </c>
      <c r="AR6450" t="s">
        <v>240</v>
      </c>
      <c r="AS6450">
        <v>5</v>
      </c>
      <c r="AT6450" t="s">
        <v>246</v>
      </c>
      <c r="AU6450" s="27">
        <v>41499</v>
      </c>
    </row>
    <row r="6451" spans="1:47" x14ac:dyDescent="0.2">
      <c r="A6451">
        <v>6450</v>
      </c>
      <c r="B6451" t="s">
        <v>21447</v>
      </c>
      <c r="C6451" t="s">
        <v>21448</v>
      </c>
      <c r="D6451" t="s">
        <v>21449</v>
      </c>
      <c r="E6451" s="27">
        <v>41284</v>
      </c>
      <c r="F6451" t="s">
        <v>233</v>
      </c>
      <c r="G6451" s="27">
        <v>30033</v>
      </c>
      <c r="H6451">
        <v>34</v>
      </c>
      <c r="I6451" t="s">
        <v>244</v>
      </c>
      <c r="J6451" t="s">
        <v>250</v>
      </c>
      <c r="K6451">
        <v>0</v>
      </c>
      <c r="L6451">
        <v>5</v>
      </c>
      <c r="M6451">
        <v>0</v>
      </c>
      <c r="N6451">
        <v>0</v>
      </c>
      <c r="O6451">
        <v>1</v>
      </c>
      <c r="P6451">
        <v>-1</v>
      </c>
      <c r="Q6451" s="28">
        <v>41283.047222222223</v>
      </c>
      <c r="R6451" s="28">
        <v>41284.214583333334</v>
      </c>
      <c r="S6451" t="s">
        <v>21450</v>
      </c>
      <c r="T6451" s="27">
        <v>41283</v>
      </c>
      <c r="V6451">
        <v>1</v>
      </c>
      <c r="W6451" t="s">
        <v>32</v>
      </c>
      <c r="X6451" t="s">
        <v>453</v>
      </c>
      <c r="Y6451">
        <v>0</v>
      </c>
      <c r="AB6451" t="s">
        <v>237</v>
      </c>
      <c r="AH6451">
        <v>0</v>
      </c>
      <c r="AN6451" t="s">
        <v>238</v>
      </c>
      <c r="AO6451">
        <v>3</v>
      </c>
      <c r="AP6451" t="s">
        <v>239</v>
      </c>
      <c r="AQ6451" s="27">
        <v>41284</v>
      </c>
      <c r="AR6451" t="s">
        <v>240</v>
      </c>
      <c r="AS6451">
        <v>5</v>
      </c>
      <c r="AT6451" t="s">
        <v>246</v>
      </c>
      <c r="AU6451" s="27">
        <v>41284</v>
      </c>
    </row>
    <row r="6452" spans="1:47" x14ac:dyDescent="0.2">
      <c r="A6452">
        <v>6451</v>
      </c>
      <c r="B6452" t="s">
        <v>21451</v>
      </c>
      <c r="C6452" t="s">
        <v>1384</v>
      </c>
      <c r="D6452" t="s">
        <v>21452</v>
      </c>
      <c r="E6452" s="27">
        <v>41579</v>
      </c>
      <c r="F6452" t="s">
        <v>233</v>
      </c>
      <c r="G6452" s="27">
        <v>31550</v>
      </c>
      <c r="H6452">
        <v>29</v>
      </c>
      <c r="I6452" t="s">
        <v>244</v>
      </c>
      <c r="J6452" t="s">
        <v>250</v>
      </c>
      <c r="K6452">
        <v>0</v>
      </c>
      <c r="L6452">
        <v>2</v>
      </c>
      <c r="M6452">
        <v>0</v>
      </c>
      <c r="N6452">
        <v>0</v>
      </c>
      <c r="O6452">
        <v>12</v>
      </c>
      <c r="P6452">
        <v>0</v>
      </c>
      <c r="Q6452" s="28">
        <v>41579.238888888889</v>
      </c>
      <c r="R6452" s="28">
        <v>41579.369444444441</v>
      </c>
      <c r="S6452" t="s">
        <v>21453</v>
      </c>
      <c r="T6452" s="27">
        <v>41579</v>
      </c>
      <c r="V6452">
        <v>0</v>
      </c>
      <c r="W6452" t="s">
        <v>32</v>
      </c>
      <c r="X6452" t="s">
        <v>364</v>
      </c>
      <c r="Y6452">
        <v>1</v>
      </c>
      <c r="AA6452" t="s">
        <v>21454</v>
      </c>
      <c r="AB6452" t="s">
        <v>32</v>
      </c>
      <c r="AC6452">
        <v>0</v>
      </c>
      <c r="AD6452" s="27">
        <v>41644</v>
      </c>
      <c r="AE6452" t="s">
        <v>364</v>
      </c>
      <c r="AF6452" s="27">
        <v>41644</v>
      </c>
      <c r="AG6452" s="27">
        <v>41682</v>
      </c>
      <c r="AH6452">
        <v>0</v>
      </c>
      <c r="AN6452" t="s">
        <v>238</v>
      </c>
      <c r="AO6452">
        <v>4</v>
      </c>
      <c r="AP6452" t="s">
        <v>239</v>
      </c>
      <c r="AQ6452" s="27">
        <v>41579</v>
      </c>
      <c r="AR6452" t="s">
        <v>240</v>
      </c>
      <c r="AS6452">
        <v>2</v>
      </c>
      <c r="AT6452" t="s">
        <v>239</v>
      </c>
      <c r="AU6452" s="27">
        <v>41579</v>
      </c>
    </row>
    <row r="6453" spans="1:47" x14ac:dyDescent="0.2">
      <c r="A6453">
        <v>6452</v>
      </c>
      <c r="B6453" t="s">
        <v>21455</v>
      </c>
      <c r="C6453" t="s">
        <v>2316</v>
      </c>
      <c r="D6453" t="s">
        <v>1535</v>
      </c>
      <c r="E6453" s="27">
        <v>41557</v>
      </c>
      <c r="F6453" t="s">
        <v>233</v>
      </c>
      <c r="G6453" s="27">
        <v>28139</v>
      </c>
      <c r="H6453">
        <v>39</v>
      </c>
      <c r="I6453" t="s">
        <v>244</v>
      </c>
      <c r="J6453" t="s">
        <v>250</v>
      </c>
      <c r="K6453">
        <v>0</v>
      </c>
      <c r="L6453">
        <v>8</v>
      </c>
      <c r="M6453">
        <v>0</v>
      </c>
      <c r="N6453">
        <v>0</v>
      </c>
      <c r="O6453">
        <v>11</v>
      </c>
      <c r="P6453">
        <v>-1</v>
      </c>
      <c r="Q6453" s="28">
        <v>41556.100694444445</v>
      </c>
      <c r="R6453" s="28">
        <v>41565.209722222222</v>
      </c>
      <c r="S6453" t="s">
        <v>21456</v>
      </c>
      <c r="T6453" s="27">
        <v>41556</v>
      </c>
      <c r="V6453">
        <v>1</v>
      </c>
      <c r="W6453" t="s">
        <v>36</v>
      </c>
      <c r="X6453" t="s">
        <v>2030</v>
      </c>
      <c r="Y6453">
        <v>0</v>
      </c>
      <c r="AB6453" t="s">
        <v>237</v>
      </c>
      <c r="AH6453">
        <v>0</v>
      </c>
      <c r="AN6453" t="s">
        <v>238</v>
      </c>
      <c r="AO6453">
        <v>4</v>
      </c>
      <c r="AP6453" t="s">
        <v>239</v>
      </c>
      <c r="AQ6453" s="27">
        <v>41557</v>
      </c>
      <c r="AR6453" t="s">
        <v>240</v>
      </c>
      <c r="AS6453">
        <v>8</v>
      </c>
      <c r="AT6453" t="s">
        <v>269</v>
      </c>
      <c r="AU6453" s="27">
        <v>41557</v>
      </c>
    </row>
    <row r="6454" spans="1:47" x14ac:dyDescent="0.2">
      <c r="A6454">
        <v>6453</v>
      </c>
      <c r="B6454" t="s">
        <v>21457</v>
      </c>
      <c r="C6454" t="s">
        <v>2786</v>
      </c>
      <c r="D6454" t="s">
        <v>4186</v>
      </c>
      <c r="E6454" s="27">
        <v>41832</v>
      </c>
      <c r="F6454" t="s">
        <v>233</v>
      </c>
      <c r="G6454" s="27">
        <v>27968</v>
      </c>
      <c r="H6454">
        <v>39</v>
      </c>
      <c r="I6454" t="s">
        <v>244</v>
      </c>
      <c r="J6454" t="s">
        <v>250</v>
      </c>
      <c r="K6454">
        <v>0</v>
      </c>
      <c r="L6454">
        <v>10</v>
      </c>
      <c r="M6454">
        <v>1</v>
      </c>
      <c r="N6454">
        <v>0</v>
      </c>
      <c r="O6454">
        <v>13</v>
      </c>
      <c r="P6454">
        <v>-1</v>
      </c>
      <c r="Q6454" s="28">
        <v>41831.05972222222</v>
      </c>
      <c r="R6454" s="28">
        <v>41832.334722222222</v>
      </c>
      <c r="S6454" t="s">
        <v>21458</v>
      </c>
      <c r="T6454" s="27">
        <v>41831</v>
      </c>
      <c r="V6454">
        <v>1</v>
      </c>
      <c r="W6454" t="s">
        <v>32</v>
      </c>
      <c r="X6454" t="s">
        <v>261</v>
      </c>
      <c r="Y6454">
        <v>1</v>
      </c>
      <c r="AA6454" t="s">
        <v>21459</v>
      </c>
      <c r="AB6454" t="s">
        <v>36</v>
      </c>
      <c r="AC6454">
        <v>0</v>
      </c>
      <c r="AD6454" s="27">
        <v>42192</v>
      </c>
      <c r="AE6454" t="s">
        <v>1774</v>
      </c>
      <c r="AF6454" s="27">
        <v>42192</v>
      </c>
      <c r="AG6454" s="27">
        <v>42265</v>
      </c>
      <c r="AH6454">
        <v>0</v>
      </c>
      <c r="AN6454" t="s">
        <v>238</v>
      </c>
      <c r="AO6454">
        <v>6</v>
      </c>
      <c r="AP6454" t="s">
        <v>246</v>
      </c>
      <c r="AQ6454" s="27">
        <v>41832</v>
      </c>
      <c r="AR6454" t="s">
        <v>240</v>
      </c>
      <c r="AS6454">
        <v>10</v>
      </c>
      <c r="AT6454" t="s">
        <v>269</v>
      </c>
      <c r="AU6454" s="27">
        <v>41832</v>
      </c>
    </row>
    <row r="6455" spans="1:47" x14ac:dyDescent="0.2">
      <c r="A6455">
        <v>6454</v>
      </c>
      <c r="B6455" t="s">
        <v>18913</v>
      </c>
      <c r="C6455" t="s">
        <v>918</v>
      </c>
      <c r="D6455" t="s">
        <v>586</v>
      </c>
      <c r="E6455" s="27">
        <v>41853</v>
      </c>
      <c r="F6455" t="s">
        <v>233</v>
      </c>
      <c r="G6455" s="27">
        <v>22916</v>
      </c>
      <c r="H6455">
        <v>53</v>
      </c>
      <c r="I6455" t="s">
        <v>234</v>
      </c>
      <c r="J6455" t="s">
        <v>250</v>
      </c>
      <c r="K6455">
        <v>0</v>
      </c>
      <c r="L6455">
        <v>6</v>
      </c>
      <c r="M6455">
        <v>0</v>
      </c>
      <c r="N6455">
        <v>0</v>
      </c>
      <c r="O6455">
        <v>0</v>
      </c>
      <c r="W6455" t="s">
        <v>237</v>
      </c>
      <c r="Y6455">
        <v>-1</v>
      </c>
      <c r="AB6455" t="s">
        <v>237</v>
      </c>
      <c r="AH6455">
        <v>0</v>
      </c>
      <c r="AN6455" t="s">
        <v>238</v>
      </c>
      <c r="AO6455">
        <v>1</v>
      </c>
      <c r="AP6455" t="s">
        <v>239</v>
      </c>
      <c r="AQ6455" s="27">
        <v>41853</v>
      </c>
      <c r="AR6455" t="s">
        <v>240</v>
      </c>
      <c r="AS6455">
        <v>6</v>
      </c>
      <c r="AT6455" t="s">
        <v>246</v>
      </c>
      <c r="AU6455" s="27">
        <v>41853</v>
      </c>
    </row>
    <row r="6456" spans="1:47" x14ac:dyDescent="0.2">
      <c r="A6456">
        <v>6455</v>
      </c>
      <c r="B6456" t="s">
        <v>21460</v>
      </c>
      <c r="C6456" t="s">
        <v>14698</v>
      </c>
      <c r="D6456" t="s">
        <v>16234</v>
      </c>
      <c r="E6456" s="27">
        <v>42002</v>
      </c>
      <c r="F6456" t="s">
        <v>294</v>
      </c>
      <c r="G6456" s="27">
        <v>34989</v>
      </c>
      <c r="H6456">
        <v>20</v>
      </c>
      <c r="I6456" t="s">
        <v>259</v>
      </c>
      <c r="J6456" t="s">
        <v>250</v>
      </c>
      <c r="K6456">
        <v>0</v>
      </c>
      <c r="L6456">
        <v>4</v>
      </c>
      <c r="M6456">
        <v>0</v>
      </c>
      <c r="N6456">
        <v>0</v>
      </c>
      <c r="O6456">
        <v>0</v>
      </c>
      <c r="P6456">
        <v>0</v>
      </c>
      <c r="Q6456" s="28">
        <v>42002.088194444441</v>
      </c>
      <c r="R6456" s="28">
        <v>42002.29583333333</v>
      </c>
      <c r="S6456" t="s">
        <v>21461</v>
      </c>
      <c r="T6456" s="27">
        <v>42002</v>
      </c>
      <c r="V6456">
        <v>0</v>
      </c>
      <c r="W6456" t="s">
        <v>36</v>
      </c>
      <c r="X6456" t="s">
        <v>279</v>
      </c>
      <c r="Y6456">
        <v>0</v>
      </c>
      <c r="AB6456" t="s">
        <v>237</v>
      </c>
      <c r="AH6456">
        <v>0</v>
      </c>
      <c r="AN6456" t="s">
        <v>238</v>
      </c>
      <c r="AO6456">
        <v>5</v>
      </c>
      <c r="AP6456" t="s">
        <v>246</v>
      </c>
      <c r="AQ6456" s="27">
        <v>42002</v>
      </c>
      <c r="AR6456" t="s">
        <v>240</v>
      </c>
      <c r="AS6456">
        <v>4</v>
      </c>
      <c r="AT6456" t="s">
        <v>239</v>
      </c>
      <c r="AU6456" s="27">
        <v>42002</v>
      </c>
    </row>
    <row r="6457" spans="1:47" x14ac:dyDescent="0.2">
      <c r="A6457">
        <v>6456</v>
      </c>
      <c r="B6457" t="s">
        <v>21462</v>
      </c>
      <c r="C6457" t="s">
        <v>4628</v>
      </c>
      <c r="D6457" t="s">
        <v>793</v>
      </c>
      <c r="E6457" s="27">
        <v>41907</v>
      </c>
      <c r="F6457" t="s">
        <v>294</v>
      </c>
      <c r="G6457" s="27">
        <v>33424</v>
      </c>
      <c r="H6457">
        <v>24</v>
      </c>
      <c r="I6457" t="s">
        <v>259</v>
      </c>
      <c r="J6457" t="s">
        <v>250</v>
      </c>
      <c r="K6457">
        <v>0</v>
      </c>
      <c r="L6457">
        <v>5</v>
      </c>
      <c r="M6457">
        <v>0</v>
      </c>
      <c r="N6457">
        <v>0</v>
      </c>
      <c r="O6457">
        <v>4</v>
      </c>
      <c r="P6457">
        <v>-27</v>
      </c>
      <c r="Q6457" s="28">
        <v>41880.529861111114</v>
      </c>
      <c r="R6457" s="28">
        <v>41907.434027777781</v>
      </c>
      <c r="S6457" t="s">
        <v>21463</v>
      </c>
      <c r="T6457" s="27">
        <v>41879</v>
      </c>
      <c r="V6457">
        <v>28</v>
      </c>
      <c r="W6457" t="s">
        <v>36</v>
      </c>
      <c r="X6457" t="s">
        <v>279</v>
      </c>
      <c r="Y6457">
        <v>0</v>
      </c>
      <c r="AB6457" t="s">
        <v>237</v>
      </c>
      <c r="AH6457">
        <v>0</v>
      </c>
      <c r="AN6457" t="s">
        <v>238</v>
      </c>
      <c r="AO6457">
        <v>3</v>
      </c>
      <c r="AP6457" t="s">
        <v>239</v>
      </c>
      <c r="AQ6457" s="27">
        <v>41907</v>
      </c>
      <c r="AR6457" t="s">
        <v>240</v>
      </c>
      <c r="AS6457">
        <v>5</v>
      </c>
      <c r="AT6457" t="s">
        <v>246</v>
      </c>
      <c r="AU6457" s="27">
        <v>41907</v>
      </c>
    </row>
    <row r="6458" spans="1:47" x14ac:dyDescent="0.2">
      <c r="A6458">
        <v>6457</v>
      </c>
      <c r="B6458" t="s">
        <v>21464</v>
      </c>
      <c r="C6458" t="s">
        <v>484</v>
      </c>
      <c r="D6458" t="s">
        <v>14179</v>
      </c>
      <c r="E6458" s="27">
        <v>42000</v>
      </c>
      <c r="F6458" t="s">
        <v>233</v>
      </c>
      <c r="G6458" s="27">
        <v>29377</v>
      </c>
      <c r="H6458">
        <v>35</v>
      </c>
      <c r="I6458" t="s">
        <v>244</v>
      </c>
      <c r="J6458" t="s">
        <v>245</v>
      </c>
      <c r="K6458">
        <v>0</v>
      </c>
      <c r="L6458">
        <v>6</v>
      </c>
      <c r="M6458">
        <v>0</v>
      </c>
      <c r="N6458">
        <v>0</v>
      </c>
      <c r="O6458">
        <v>0</v>
      </c>
      <c r="P6458">
        <v>0</v>
      </c>
      <c r="Q6458" s="28">
        <v>42000.306250000001</v>
      </c>
      <c r="R6458" s="28">
        <v>42009.357638888891</v>
      </c>
      <c r="S6458" t="s">
        <v>21465</v>
      </c>
      <c r="T6458" s="27">
        <v>42000</v>
      </c>
      <c r="V6458">
        <v>0</v>
      </c>
      <c r="W6458" t="s">
        <v>32</v>
      </c>
      <c r="X6458" t="s">
        <v>261</v>
      </c>
      <c r="Y6458">
        <v>0</v>
      </c>
      <c r="AB6458" t="s">
        <v>237</v>
      </c>
      <c r="AH6458">
        <v>0</v>
      </c>
      <c r="AN6458" t="s">
        <v>238</v>
      </c>
      <c r="AO6458">
        <v>3</v>
      </c>
      <c r="AP6458" t="s">
        <v>239</v>
      </c>
      <c r="AQ6458" s="27">
        <v>42000</v>
      </c>
      <c r="AR6458" t="s">
        <v>240</v>
      </c>
      <c r="AS6458">
        <v>6</v>
      </c>
      <c r="AT6458" t="s">
        <v>246</v>
      </c>
      <c r="AU6458" s="27">
        <v>42000</v>
      </c>
    </row>
    <row r="6459" spans="1:47" x14ac:dyDescent="0.2">
      <c r="A6459">
        <v>6458</v>
      </c>
      <c r="B6459" t="s">
        <v>21466</v>
      </c>
      <c r="C6459" t="s">
        <v>21467</v>
      </c>
      <c r="D6459" t="s">
        <v>21468</v>
      </c>
      <c r="E6459" s="27">
        <v>41371</v>
      </c>
      <c r="F6459" t="s">
        <v>294</v>
      </c>
      <c r="G6459" s="27">
        <v>29214</v>
      </c>
      <c r="H6459">
        <v>36</v>
      </c>
      <c r="I6459" t="s">
        <v>244</v>
      </c>
      <c r="J6459" t="s">
        <v>353</v>
      </c>
      <c r="K6459">
        <v>0</v>
      </c>
      <c r="L6459">
        <v>2</v>
      </c>
      <c r="M6459">
        <v>0</v>
      </c>
      <c r="N6459">
        <v>0</v>
      </c>
      <c r="O6459">
        <v>0</v>
      </c>
      <c r="P6459">
        <v>0</v>
      </c>
      <c r="Q6459" s="28">
        <v>41371.113194444442</v>
      </c>
      <c r="R6459" s="28">
        <v>41371.256944444445</v>
      </c>
      <c r="S6459" t="s">
        <v>21469</v>
      </c>
      <c r="T6459" s="27">
        <v>41370</v>
      </c>
      <c r="V6459">
        <v>1</v>
      </c>
      <c r="W6459" t="s">
        <v>36</v>
      </c>
      <c r="X6459" t="s">
        <v>749</v>
      </c>
      <c r="Y6459">
        <v>0</v>
      </c>
      <c r="AB6459" t="s">
        <v>237</v>
      </c>
      <c r="AH6459">
        <v>0</v>
      </c>
      <c r="AN6459" t="s">
        <v>238</v>
      </c>
      <c r="AO6459">
        <v>1</v>
      </c>
      <c r="AP6459" t="s">
        <v>239</v>
      </c>
      <c r="AQ6459" s="27">
        <v>41371</v>
      </c>
      <c r="AR6459" t="s">
        <v>240</v>
      </c>
      <c r="AS6459">
        <v>2</v>
      </c>
      <c r="AT6459" t="s">
        <v>239</v>
      </c>
      <c r="AU6459" s="27">
        <v>41371</v>
      </c>
    </row>
    <row r="6460" spans="1:47" x14ac:dyDescent="0.2">
      <c r="A6460">
        <v>6459</v>
      </c>
      <c r="B6460" t="s">
        <v>21470</v>
      </c>
      <c r="C6460" t="s">
        <v>5575</v>
      </c>
      <c r="D6460" t="s">
        <v>21471</v>
      </c>
      <c r="E6460" s="27">
        <v>41710</v>
      </c>
      <c r="F6460" t="s">
        <v>233</v>
      </c>
      <c r="G6460" s="27">
        <v>20869</v>
      </c>
      <c r="H6460">
        <v>59</v>
      </c>
      <c r="I6460" t="s">
        <v>234</v>
      </c>
      <c r="J6460" t="s">
        <v>250</v>
      </c>
      <c r="K6460">
        <v>0</v>
      </c>
      <c r="L6460">
        <v>6</v>
      </c>
      <c r="M6460">
        <v>0</v>
      </c>
      <c r="N6460">
        <v>0</v>
      </c>
      <c r="O6460">
        <v>15</v>
      </c>
      <c r="P6460">
        <v>-1</v>
      </c>
      <c r="Q6460" s="28">
        <v>41709.397916666669</v>
      </c>
      <c r="R6460" s="28">
        <v>41724.231944444444</v>
      </c>
      <c r="S6460" t="s">
        <v>21472</v>
      </c>
      <c r="U6460" s="27">
        <v>41709</v>
      </c>
      <c r="V6460">
        <v>1</v>
      </c>
      <c r="W6460" t="s">
        <v>36</v>
      </c>
      <c r="X6460" t="s">
        <v>274</v>
      </c>
      <c r="Y6460">
        <v>1</v>
      </c>
      <c r="AA6460" t="s">
        <v>21473</v>
      </c>
      <c r="AB6460" t="s">
        <v>36</v>
      </c>
      <c r="AD6460" s="27">
        <v>41954</v>
      </c>
      <c r="AE6460" t="s">
        <v>724</v>
      </c>
      <c r="AH6460">
        <v>0</v>
      </c>
      <c r="AN6460" t="s">
        <v>238</v>
      </c>
      <c r="AO6460">
        <v>2</v>
      </c>
      <c r="AP6460" t="s">
        <v>239</v>
      </c>
      <c r="AQ6460" s="27">
        <v>41710</v>
      </c>
      <c r="AR6460" t="s">
        <v>240</v>
      </c>
      <c r="AS6460">
        <v>6</v>
      </c>
      <c r="AT6460" t="s">
        <v>246</v>
      </c>
      <c r="AU6460" s="27">
        <v>41710</v>
      </c>
    </row>
    <row r="6461" spans="1:47" x14ac:dyDescent="0.2">
      <c r="A6461">
        <v>6460</v>
      </c>
      <c r="B6461" t="s">
        <v>21474</v>
      </c>
      <c r="C6461" t="s">
        <v>21475</v>
      </c>
      <c r="D6461" t="s">
        <v>7718</v>
      </c>
      <c r="E6461" s="27">
        <v>41954</v>
      </c>
      <c r="F6461" t="s">
        <v>233</v>
      </c>
      <c r="G6461" s="27">
        <v>35203</v>
      </c>
      <c r="H6461">
        <v>19</v>
      </c>
      <c r="I6461" t="s">
        <v>259</v>
      </c>
      <c r="J6461" t="s">
        <v>250</v>
      </c>
      <c r="K6461">
        <v>0</v>
      </c>
      <c r="L6461">
        <v>9</v>
      </c>
      <c r="M6461">
        <v>0</v>
      </c>
      <c r="N6461">
        <v>1</v>
      </c>
      <c r="O6461">
        <v>0</v>
      </c>
      <c r="P6461">
        <v>0</v>
      </c>
      <c r="Q6461" s="28">
        <v>41954.523611111108</v>
      </c>
      <c r="R6461" s="28">
        <v>42146.134027777778</v>
      </c>
      <c r="S6461" t="s">
        <v>21476</v>
      </c>
      <c r="T6461" s="27">
        <v>41953</v>
      </c>
      <c r="V6461">
        <v>1</v>
      </c>
      <c r="W6461" t="s">
        <v>32</v>
      </c>
      <c r="X6461" t="s">
        <v>359</v>
      </c>
      <c r="Y6461">
        <v>0</v>
      </c>
      <c r="AB6461" t="s">
        <v>237</v>
      </c>
      <c r="AH6461">
        <v>0</v>
      </c>
      <c r="AN6461" t="s">
        <v>238</v>
      </c>
      <c r="AO6461">
        <v>9</v>
      </c>
      <c r="AP6461" t="s">
        <v>269</v>
      </c>
      <c r="AQ6461" s="27">
        <v>41954</v>
      </c>
      <c r="AR6461" t="s">
        <v>240</v>
      </c>
      <c r="AS6461">
        <v>9</v>
      </c>
      <c r="AT6461" t="s">
        <v>269</v>
      </c>
      <c r="AU6461" s="27">
        <v>41954</v>
      </c>
    </row>
    <row r="6462" spans="1:47" x14ac:dyDescent="0.2">
      <c r="A6462">
        <v>6461</v>
      </c>
      <c r="B6462" t="s">
        <v>21477</v>
      </c>
      <c r="C6462" t="s">
        <v>1478</v>
      </c>
      <c r="D6462" t="s">
        <v>21478</v>
      </c>
      <c r="E6462" s="27">
        <v>41812</v>
      </c>
      <c r="F6462" t="s">
        <v>233</v>
      </c>
      <c r="G6462" s="27">
        <v>33111</v>
      </c>
      <c r="H6462">
        <v>25</v>
      </c>
      <c r="I6462" t="s">
        <v>244</v>
      </c>
      <c r="J6462" t="s">
        <v>245</v>
      </c>
      <c r="K6462">
        <v>0</v>
      </c>
      <c r="L6462">
        <v>1</v>
      </c>
      <c r="M6462">
        <v>0</v>
      </c>
      <c r="N6462">
        <v>0</v>
      </c>
      <c r="O6462">
        <v>3</v>
      </c>
      <c r="P6462">
        <v>-1</v>
      </c>
      <c r="Q6462" s="28">
        <v>41811.495138888888</v>
      </c>
      <c r="R6462" s="28">
        <v>41812.178472222222</v>
      </c>
      <c r="S6462" t="s">
        <v>21479</v>
      </c>
      <c r="T6462" s="27">
        <v>41811</v>
      </c>
      <c r="V6462">
        <v>1</v>
      </c>
      <c r="W6462" t="s">
        <v>32</v>
      </c>
      <c r="X6462" t="s">
        <v>364</v>
      </c>
      <c r="Y6462">
        <v>0</v>
      </c>
      <c r="AB6462" t="s">
        <v>237</v>
      </c>
      <c r="AH6462">
        <v>0</v>
      </c>
      <c r="AN6462" t="s">
        <v>238</v>
      </c>
      <c r="AO6462">
        <v>2</v>
      </c>
      <c r="AP6462" t="s">
        <v>239</v>
      </c>
      <c r="AQ6462" s="27">
        <v>41812</v>
      </c>
      <c r="AR6462" t="s">
        <v>240</v>
      </c>
      <c r="AS6462">
        <v>1</v>
      </c>
      <c r="AT6462" t="s">
        <v>239</v>
      </c>
      <c r="AU6462" s="27">
        <v>41812</v>
      </c>
    </row>
    <row r="6463" spans="1:47" x14ac:dyDescent="0.2">
      <c r="A6463">
        <v>6462</v>
      </c>
      <c r="B6463" t="s">
        <v>21480</v>
      </c>
      <c r="C6463" t="s">
        <v>21481</v>
      </c>
      <c r="D6463" t="s">
        <v>21482</v>
      </c>
      <c r="E6463" s="27">
        <v>41620</v>
      </c>
      <c r="F6463" t="s">
        <v>233</v>
      </c>
      <c r="G6463" s="27">
        <v>33715</v>
      </c>
      <c r="H6463">
        <v>23</v>
      </c>
      <c r="I6463" t="s">
        <v>259</v>
      </c>
      <c r="J6463" t="s">
        <v>250</v>
      </c>
      <c r="K6463">
        <v>0</v>
      </c>
      <c r="L6463">
        <v>8</v>
      </c>
      <c r="M6463">
        <v>0</v>
      </c>
      <c r="N6463">
        <v>2</v>
      </c>
      <c r="O6463">
        <v>3</v>
      </c>
      <c r="P6463">
        <v>-1</v>
      </c>
      <c r="Q6463" s="28">
        <v>41619.373611111114</v>
      </c>
      <c r="R6463" s="28">
        <v>41620.361805555556</v>
      </c>
      <c r="S6463" t="s">
        <v>21483</v>
      </c>
      <c r="T6463" s="27">
        <v>41619</v>
      </c>
      <c r="V6463">
        <v>1</v>
      </c>
      <c r="W6463" t="s">
        <v>32</v>
      </c>
      <c r="X6463" t="s">
        <v>343</v>
      </c>
      <c r="Y6463">
        <v>1</v>
      </c>
      <c r="AA6463" t="s">
        <v>21484</v>
      </c>
      <c r="AB6463" t="s">
        <v>36</v>
      </c>
      <c r="AC6463">
        <v>57</v>
      </c>
      <c r="AD6463" s="27">
        <v>41734</v>
      </c>
      <c r="AE6463" t="s">
        <v>324</v>
      </c>
      <c r="AF6463" s="27">
        <v>41791</v>
      </c>
      <c r="AG6463" s="27">
        <v>41791</v>
      </c>
      <c r="AH6463">
        <v>1</v>
      </c>
      <c r="AJ6463" t="s">
        <v>21485</v>
      </c>
      <c r="AK6463" t="s">
        <v>312</v>
      </c>
      <c r="AL6463" s="27">
        <v>41850</v>
      </c>
      <c r="AM6463" t="s">
        <v>2730</v>
      </c>
      <c r="AN6463" t="s">
        <v>238</v>
      </c>
      <c r="AO6463">
        <v>8</v>
      </c>
      <c r="AP6463" t="s">
        <v>269</v>
      </c>
      <c r="AQ6463" s="27">
        <v>41620</v>
      </c>
      <c r="AR6463" t="s">
        <v>240</v>
      </c>
      <c r="AS6463">
        <v>8</v>
      </c>
      <c r="AT6463" t="s">
        <v>269</v>
      </c>
      <c r="AU6463" s="27">
        <v>41620</v>
      </c>
    </row>
    <row r="6464" spans="1:47" x14ac:dyDescent="0.2">
      <c r="A6464">
        <v>6463</v>
      </c>
      <c r="B6464" t="s">
        <v>21486</v>
      </c>
      <c r="C6464" t="s">
        <v>21487</v>
      </c>
      <c r="D6464" t="s">
        <v>21488</v>
      </c>
      <c r="E6464" s="27">
        <v>41419</v>
      </c>
      <c r="F6464" t="s">
        <v>233</v>
      </c>
      <c r="G6464" s="27">
        <v>31023</v>
      </c>
      <c r="H6464">
        <v>31</v>
      </c>
      <c r="I6464" t="s">
        <v>244</v>
      </c>
      <c r="J6464" t="s">
        <v>250</v>
      </c>
      <c r="K6464">
        <v>0</v>
      </c>
      <c r="L6464">
        <v>8</v>
      </c>
      <c r="M6464">
        <v>0</v>
      </c>
      <c r="N6464">
        <v>0</v>
      </c>
      <c r="O6464">
        <v>15</v>
      </c>
      <c r="P6464">
        <v>0</v>
      </c>
      <c r="Q6464" s="28">
        <v>41419.5</v>
      </c>
      <c r="R6464" s="28">
        <v>41419.316666666666</v>
      </c>
      <c r="S6464" t="s">
        <v>21489</v>
      </c>
      <c r="T6464" s="27">
        <v>41418</v>
      </c>
      <c r="V6464">
        <v>1</v>
      </c>
      <c r="W6464" t="s">
        <v>32</v>
      </c>
      <c r="X6464" t="s">
        <v>348</v>
      </c>
      <c r="Y6464">
        <v>0</v>
      </c>
      <c r="AB6464" t="s">
        <v>237</v>
      </c>
      <c r="AH6464">
        <v>0</v>
      </c>
      <c r="AN6464" t="s">
        <v>238</v>
      </c>
      <c r="AO6464">
        <v>3</v>
      </c>
      <c r="AP6464" t="s">
        <v>239</v>
      </c>
      <c r="AQ6464" s="27">
        <v>41419</v>
      </c>
      <c r="AR6464" t="s">
        <v>240</v>
      </c>
      <c r="AS6464">
        <v>8</v>
      </c>
      <c r="AT6464" t="s">
        <v>269</v>
      </c>
      <c r="AU6464" s="27">
        <v>41419</v>
      </c>
    </row>
    <row r="6465" spans="1:47" x14ac:dyDescent="0.2">
      <c r="A6465">
        <v>6464</v>
      </c>
      <c r="B6465" t="s">
        <v>21490</v>
      </c>
      <c r="C6465" t="s">
        <v>1584</v>
      </c>
      <c r="D6465" t="s">
        <v>21491</v>
      </c>
      <c r="E6465" s="27">
        <v>41765</v>
      </c>
      <c r="F6465" t="s">
        <v>233</v>
      </c>
      <c r="G6465" s="27">
        <v>29992</v>
      </c>
      <c r="H6465">
        <v>34</v>
      </c>
      <c r="I6465" t="s">
        <v>244</v>
      </c>
      <c r="J6465" t="s">
        <v>22</v>
      </c>
      <c r="K6465">
        <v>0</v>
      </c>
      <c r="L6465">
        <v>2</v>
      </c>
      <c r="M6465">
        <v>0</v>
      </c>
      <c r="N6465">
        <v>0</v>
      </c>
      <c r="O6465">
        <v>2</v>
      </c>
      <c r="P6465">
        <v>-1</v>
      </c>
      <c r="Q6465" s="28">
        <v>41764.229861111111</v>
      </c>
      <c r="R6465" s="28">
        <v>41768.396527777775</v>
      </c>
      <c r="S6465" t="s">
        <v>21492</v>
      </c>
      <c r="U6465" s="27">
        <v>41764</v>
      </c>
      <c r="V6465">
        <v>1</v>
      </c>
      <c r="W6465" t="s">
        <v>32</v>
      </c>
      <c r="X6465" t="s">
        <v>274</v>
      </c>
      <c r="Y6465">
        <v>0</v>
      </c>
      <c r="AB6465" t="s">
        <v>237</v>
      </c>
      <c r="AH6465">
        <v>0</v>
      </c>
      <c r="AN6465" t="s">
        <v>238</v>
      </c>
      <c r="AO6465">
        <v>1</v>
      </c>
      <c r="AP6465" t="s">
        <v>239</v>
      </c>
      <c r="AQ6465" s="27">
        <v>41765</v>
      </c>
      <c r="AR6465" t="s">
        <v>240</v>
      </c>
      <c r="AS6465">
        <v>2</v>
      </c>
      <c r="AT6465" t="s">
        <v>239</v>
      </c>
      <c r="AU6465" s="27">
        <v>41765</v>
      </c>
    </row>
    <row r="6466" spans="1:47" x14ac:dyDescent="0.2">
      <c r="A6466">
        <v>6465</v>
      </c>
      <c r="B6466" t="s">
        <v>21493</v>
      </c>
      <c r="C6466" t="s">
        <v>21494</v>
      </c>
      <c r="D6466" t="s">
        <v>9447</v>
      </c>
      <c r="E6466" s="27">
        <v>41735</v>
      </c>
      <c r="F6466" t="s">
        <v>294</v>
      </c>
      <c r="G6466" s="27">
        <v>32168</v>
      </c>
      <c r="H6466">
        <v>28</v>
      </c>
      <c r="I6466" t="s">
        <v>244</v>
      </c>
      <c r="J6466" t="s">
        <v>250</v>
      </c>
      <c r="K6466">
        <v>0</v>
      </c>
      <c r="L6466">
        <v>2</v>
      </c>
      <c r="M6466">
        <v>0</v>
      </c>
      <c r="N6466">
        <v>0</v>
      </c>
      <c r="O6466">
        <v>0</v>
      </c>
      <c r="P6466">
        <v>-1</v>
      </c>
      <c r="Q6466" s="28">
        <v>41734.399305555555</v>
      </c>
      <c r="R6466" s="28">
        <v>41735.363888888889</v>
      </c>
      <c r="S6466" t="s">
        <v>21495</v>
      </c>
      <c r="T6466" s="27">
        <v>41734</v>
      </c>
      <c r="V6466">
        <v>1</v>
      </c>
      <c r="W6466" t="s">
        <v>36</v>
      </c>
      <c r="X6466" t="s">
        <v>279</v>
      </c>
      <c r="Y6466">
        <v>0</v>
      </c>
      <c r="AB6466" t="s">
        <v>237</v>
      </c>
      <c r="AH6466">
        <v>0</v>
      </c>
      <c r="AN6466" t="s">
        <v>238</v>
      </c>
      <c r="AO6466">
        <v>2</v>
      </c>
      <c r="AP6466" t="s">
        <v>239</v>
      </c>
      <c r="AQ6466" s="27">
        <v>41735</v>
      </c>
      <c r="AR6466" t="s">
        <v>240</v>
      </c>
      <c r="AS6466">
        <v>2</v>
      </c>
      <c r="AT6466" t="s">
        <v>239</v>
      </c>
      <c r="AU6466" s="27">
        <v>41735</v>
      </c>
    </row>
    <row r="6467" spans="1:47" x14ac:dyDescent="0.2">
      <c r="A6467">
        <v>6466</v>
      </c>
      <c r="B6467" t="s">
        <v>21496</v>
      </c>
      <c r="C6467" t="s">
        <v>3623</v>
      </c>
      <c r="D6467" t="s">
        <v>12781</v>
      </c>
      <c r="E6467" s="27">
        <v>41596</v>
      </c>
      <c r="F6467" t="s">
        <v>233</v>
      </c>
      <c r="G6467" s="27">
        <v>23108</v>
      </c>
      <c r="H6467">
        <v>53</v>
      </c>
      <c r="I6467" t="s">
        <v>234</v>
      </c>
      <c r="J6467" t="s">
        <v>245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 s="28">
        <v>41596.169444444444</v>
      </c>
      <c r="R6467" s="28">
        <v>41596.09375</v>
      </c>
      <c r="S6467" t="s">
        <v>21497</v>
      </c>
      <c r="T6467" s="27">
        <v>41596</v>
      </c>
      <c r="V6467">
        <v>0</v>
      </c>
      <c r="W6467" t="s">
        <v>36</v>
      </c>
      <c r="X6467" t="s">
        <v>474</v>
      </c>
      <c r="Y6467">
        <v>0</v>
      </c>
      <c r="AB6467" t="s">
        <v>237</v>
      </c>
      <c r="AH6467">
        <v>0</v>
      </c>
      <c r="AN6467" t="s">
        <v>238</v>
      </c>
      <c r="AO6467">
        <v>1</v>
      </c>
      <c r="AP6467" t="s">
        <v>239</v>
      </c>
      <c r="AQ6467" s="27">
        <v>41596</v>
      </c>
      <c r="AR6467" t="s">
        <v>240</v>
      </c>
      <c r="AS6467">
        <v>1</v>
      </c>
      <c r="AT6467" t="s">
        <v>239</v>
      </c>
      <c r="AU6467" s="27">
        <v>41596</v>
      </c>
    </row>
    <row r="6468" spans="1:47" x14ac:dyDescent="0.2">
      <c r="A6468">
        <v>6467</v>
      </c>
      <c r="B6468" t="s">
        <v>21498</v>
      </c>
      <c r="C6468" t="s">
        <v>2056</v>
      </c>
      <c r="D6468" t="s">
        <v>13387</v>
      </c>
      <c r="E6468" s="27">
        <v>41676</v>
      </c>
      <c r="F6468" t="s">
        <v>233</v>
      </c>
      <c r="G6468" s="27">
        <v>30030</v>
      </c>
      <c r="H6468">
        <v>34</v>
      </c>
      <c r="I6468" t="s">
        <v>244</v>
      </c>
      <c r="J6468" t="s">
        <v>250</v>
      </c>
      <c r="K6468">
        <v>0</v>
      </c>
      <c r="L6468">
        <v>7</v>
      </c>
      <c r="M6468">
        <v>0</v>
      </c>
      <c r="N6468">
        <v>0</v>
      </c>
      <c r="O6468">
        <v>12</v>
      </c>
      <c r="P6468">
        <v>0</v>
      </c>
      <c r="Q6468" s="28">
        <v>41676.527777777781</v>
      </c>
      <c r="R6468" s="28">
        <v>41711.238194444442</v>
      </c>
      <c r="S6468" t="s">
        <v>21499</v>
      </c>
      <c r="T6468" s="27">
        <v>41675</v>
      </c>
      <c r="V6468">
        <v>1</v>
      </c>
      <c r="W6468" t="s">
        <v>32</v>
      </c>
      <c r="X6468" t="s">
        <v>3749</v>
      </c>
      <c r="Y6468">
        <v>0</v>
      </c>
      <c r="AB6468" t="s">
        <v>237</v>
      </c>
      <c r="AH6468">
        <v>0</v>
      </c>
      <c r="AN6468" t="s">
        <v>238</v>
      </c>
      <c r="AO6468">
        <v>5</v>
      </c>
      <c r="AP6468" t="s">
        <v>246</v>
      </c>
      <c r="AQ6468" s="27">
        <v>41676</v>
      </c>
      <c r="AR6468" t="s">
        <v>240</v>
      </c>
      <c r="AS6468">
        <v>7</v>
      </c>
      <c r="AT6468" t="s">
        <v>246</v>
      </c>
      <c r="AU6468" s="27">
        <v>41676</v>
      </c>
    </row>
    <row r="6469" spans="1:47" x14ac:dyDescent="0.2">
      <c r="A6469">
        <v>6468</v>
      </c>
      <c r="B6469" t="s">
        <v>21500</v>
      </c>
      <c r="C6469" t="s">
        <v>13432</v>
      </c>
      <c r="D6469" t="s">
        <v>419</v>
      </c>
      <c r="E6469" s="27">
        <v>41586</v>
      </c>
      <c r="F6469" t="s">
        <v>294</v>
      </c>
      <c r="G6469" s="27">
        <v>19460</v>
      </c>
      <c r="H6469">
        <v>63</v>
      </c>
      <c r="I6469" t="s">
        <v>234</v>
      </c>
      <c r="J6469" t="s">
        <v>250</v>
      </c>
      <c r="K6469">
        <v>0</v>
      </c>
      <c r="L6469">
        <v>1</v>
      </c>
      <c r="M6469">
        <v>0</v>
      </c>
      <c r="N6469">
        <v>0</v>
      </c>
      <c r="O6469">
        <v>1</v>
      </c>
      <c r="P6469">
        <v>0</v>
      </c>
      <c r="Q6469" s="28">
        <v>41586.134027777778</v>
      </c>
      <c r="R6469" s="28">
        <v>41586.397916666669</v>
      </c>
      <c r="S6469" t="s">
        <v>21501</v>
      </c>
      <c r="T6469" s="27">
        <v>41585</v>
      </c>
      <c r="V6469">
        <v>1</v>
      </c>
      <c r="W6469" t="s">
        <v>32</v>
      </c>
      <c r="X6469" t="s">
        <v>268</v>
      </c>
      <c r="Y6469">
        <v>0</v>
      </c>
      <c r="AB6469" t="s">
        <v>237</v>
      </c>
      <c r="AH6469">
        <v>0</v>
      </c>
      <c r="AN6469" t="s">
        <v>238</v>
      </c>
      <c r="AO6469">
        <v>1</v>
      </c>
      <c r="AP6469" t="s">
        <v>239</v>
      </c>
      <c r="AQ6469" s="27">
        <v>41586</v>
      </c>
      <c r="AR6469" t="s">
        <v>240</v>
      </c>
      <c r="AS6469">
        <v>1</v>
      </c>
      <c r="AT6469" t="s">
        <v>239</v>
      </c>
      <c r="AU6469" s="27">
        <v>41586</v>
      </c>
    </row>
    <row r="6470" spans="1:47" x14ac:dyDescent="0.2">
      <c r="A6470">
        <v>6469</v>
      </c>
      <c r="B6470" t="s">
        <v>21502</v>
      </c>
      <c r="C6470" t="s">
        <v>21503</v>
      </c>
      <c r="D6470" t="s">
        <v>4638</v>
      </c>
      <c r="E6470" s="27">
        <v>41578</v>
      </c>
      <c r="F6470" t="s">
        <v>233</v>
      </c>
      <c r="G6470" s="27">
        <v>34802</v>
      </c>
      <c r="H6470">
        <v>21</v>
      </c>
      <c r="I6470" t="s">
        <v>259</v>
      </c>
      <c r="J6470" t="s">
        <v>22</v>
      </c>
      <c r="K6470">
        <v>0</v>
      </c>
      <c r="L6470">
        <v>4</v>
      </c>
      <c r="M6470">
        <v>0</v>
      </c>
      <c r="N6470">
        <v>0</v>
      </c>
      <c r="O6470">
        <v>0</v>
      </c>
      <c r="P6470">
        <v>-1</v>
      </c>
      <c r="Q6470" s="28">
        <v>41577.504166666666</v>
      </c>
      <c r="R6470" s="28">
        <v>41578.478472222225</v>
      </c>
      <c r="S6470" t="s">
        <v>21504</v>
      </c>
      <c r="T6470" s="27">
        <v>41577</v>
      </c>
      <c r="V6470">
        <v>1</v>
      </c>
      <c r="W6470" t="s">
        <v>32</v>
      </c>
      <c r="X6470" t="s">
        <v>459</v>
      </c>
      <c r="Y6470">
        <v>1</v>
      </c>
      <c r="AA6470" t="s">
        <v>21505</v>
      </c>
      <c r="AB6470" t="s">
        <v>36</v>
      </c>
      <c r="AD6470" s="27">
        <v>41733</v>
      </c>
      <c r="AE6470" t="s">
        <v>404</v>
      </c>
      <c r="AH6470">
        <v>0</v>
      </c>
      <c r="AN6470" t="s">
        <v>238</v>
      </c>
      <c r="AO6470">
        <v>6</v>
      </c>
      <c r="AP6470" t="s">
        <v>246</v>
      </c>
      <c r="AQ6470" s="27">
        <v>41578</v>
      </c>
      <c r="AR6470" t="s">
        <v>240</v>
      </c>
      <c r="AS6470">
        <v>4</v>
      </c>
      <c r="AT6470" t="s">
        <v>239</v>
      </c>
      <c r="AU6470" s="27">
        <v>41578</v>
      </c>
    </row>
    <row r="6471" spans="1:47" x14ac:dyDescent="0.2">
      <c r="A6471">
        <v>6470</v>
      </c>
      <c r="B6471" t="s">
        <v>21506</v>
      </c>
      <c r="C6471" t="s">
        <v>21507</v>
      </c>
      <c r="D6471" t="s">
        <v>3281</v>
      </c>
      <c r="E6471" s="27">
        <v>41916</v>
      </c>
      <c r="F6471" t="s">
        <v>294</v>
      </c>
      <c r="G6471" s="27">
        <v>34784</v>
      </c>
      <c r="H6471">
        <v>21</v>
      </c>
      <c r="I6471" t="s">
        <v>259</v>
      </c>
      <c r="J6471" t="s">
        <v>250</v>
      </c>
      <c r="K6471">
        <v>0</v>
      </c>
      <c r="L6471">
        <v>7</v>
      </c>
      <c r="M6471">
        <v>0</v>
      </c>
      <c r="N6471">
        <v>0</v>
      </c>
      <c r="O6471">
        <v>0</v>
      </c>
      <c r="P6471">
        <v>0</v>
      </c>
      <c r="Q6471" s="28">
        <v>41916.214583333334</v>
      </c>
      <c r="R6471" s="28">
        <v>41916.318055555559</v>
      </c>
      <c r="S6471" t="s">
        <v>21508</v>
      </c>
      <c r="T6471" s="27">
        <v>41916</v>
      </c>
      <c r="V6471">
        <v>0</v>
      </c>
      <c r="W6471" t="s">
        <v>32</v>
      </c>
      <c r="X6471" t="s">
        <v>300</v>
      </c>
      <c r="Y6471">
        <v>1</v>
      </c>
      <c r="AA6471" t="s">
        <v>21509</v>
      </c>
      <c r="AB6471" t="s">
        <v>32</v>
      </c>
      <c r="AC6471">
        <v>0</v>
      </c>
      <c r="AD6471" s="27">
        <v>41932</v>
      </c>
      <c r="AE6471" t="s">
        <v>313</v>
      </c>
      <c r="AF6471" s="27">
        <v>41932</v>
      </c>
      <c r="AG6471" s="27">
        <v>41961</v>
      </c>
      <c r="AH6471">
        <v>1</v>
      </c>
      <c r="AJ6471" t="s">
        <v>21509</v>
      </c>
      <c r="AK6471" t="s">
        <v>312</v>
      </c>
      <c r="AL6471" s="27">
        <v>41932</v>
      </c>
      <c r="AM6471" t="s">
        <v>313</v>
      </c>
      <c r="AN6471" t="s">
        <v>238</v>
      </c>
      <c r="AO6471">
        <v>6</v>
      </c>
      <c r="AP6471" t="s">
        <v>246</v>
      </c>
      <c r="AQ6471" s="27">
        <v>41916</v>
      </c>
      <c r="AR6471" t="s">
        <v>240</v>
      </c>
      <c r="AS6471">
        <v>7</v>
      </c>
      <c r="AT6471" t="s">
        <v>246</v>
      </c>
      <c r="AU6471" s="27">
        <v>41916</v>
      </c>
    </row>
    <row r="6472" spans="1:47" x14ac:dyDescent="0.2">
      <c r="A6472">
        <v>6471</v>
      </c>
      <c r="B6472" t="s">
        <v>21510</v>
      </c>
      <c r="C6472" t="s">
        <v>813</v>
      </c>
      <c r="D6472" t="s">
        <v>3206</v>
      </c>
      <c r="E6472" s="27">
        <v>41965</v>
      </c>
      <c r="F6472" t="s">
        <v>233</v>
      </c>
      <c r="G6472" s="27">
        <v>25035</v>
      </c>
      <c r="H6472">
        <v>47</v>
      </c>
      <c r="I6472" t="s">
        <v>234</v>
      </c>
      <c r="J6472" t="s">
        <v>245</v>
      </c>
      <c r="K6472">
        <v>0</v>
      </c>
      <c r="L6472">
        <v>9</v>
      </c>
      <c r="M6472">
        <v>0</v>
      </c>
      <c r="N6472">
        <v>0</v>
      </c>
      <c r="O6472">
        <v>28</v>
      </c>
      <c r="P6472">
        <v>-1</v>
      </c>
      <c r="Q6472" s="28">
        <v>41964.37777777778</v>
      </c>
      <c r="R6472" s="28">
        <v>41998.27847222222</v>
      </c>
      <c r="S6472" t="s">
        <v>21511</v>
      </c>
      <c r="T6472" s="27">
        <v>41964</v>
      </c>
      <c r="V6472">
        <v>1</v>
      </c>
      <c r="W6472" t="s">
        <v>32</v>
      </c>
      <c r="X6472" t="s">
        <v>2318</v>
      </c>
      <c r="Y6472">
        <v>1</v>
      </c>
      <c r="AA6472" t="s">
        <v>21512</v>
      </c>
      <c r="AB6472" t="s">
        <v>36</v>
      </c>
      <c r="AC6472">
        <v>0</v>
      </c>
      <c r="AD6472" s="27">
        <v>42003</v>
      </c>
      <c r="AE6472" t="s">
        <v>474</v>
      </c>
      <c r="AF6472" s="27">
        <v>42003</v>
      </c>
      <c r="AG6472" s="27">
        <v>42004</v>
      </c>
      <c r="AH6472">
        <v>0</v>
      </c>
      <c r="AN6472" t="s">
        <v>238</v>
      </c>
      <c r="AO6472">
        <v>3</v>
      </c>
      <c r="AP6472" t="s">
        <v>239</v>
      </c>
      <c r="AQ6472" s="27">
        <v>41965</v>
      </c>
      <c r="AR6472" t="s">
        <v>240</v>
      </c>
      <c r="AS6472">
        <v>9</v>
      </c>
      <c r="AT6472" t="s">
        <v>269</v>
      </c>
      <c r="AU6472" s="27">
        <v>41965</v>
      </c>
    </row>
    <row r="6473" spans="1:47" x14ac:dyDescent="0.2">
      <c r="A6473">
        <v>6472</v>
      </c>
      <c r="B6473" t="s">
        <v>21513</v>
      </c>
      <c r="C6473" t="s">
        <v>1584</v>
      </c>
      <c r="D6473" t="s">
        <v>1481</v>
      </c>
      <c r="E6473" s="27">
        <v>41963</v>
      </c>
      <c r="F6473" t="s">
        <v>233</v>
      </c>
      <c r="G6473" s="27">
        <v>33186</v>
      </c>
      <c r="H6473">
        <v>25</v>
      </c>
      <c r="I6473" t="s">
        <v>244</v>
      </c>
      <c r="J6473" t="s">
        <v>22</v>
      </c>
      <c r="K6473">
        <v>0</v>
      </c>
      <c r="L6473">
        <v>4</v>
      </c>
      <c r="M6473">
        <v>0</v>
      </c>
      <c r="N6473">
        <v>0</v>
      </c>
      <c r="O6473">
        <v>3</v>
      </c>
      <c r="P6473">
        <v>-1</v>
      </c>
      <c r="Q6473" s="28">
        <v>41962.470138888886</v>
      </c>
      <c r="R6473" s="28">
        <v>41963.09375</v>
      </c>
      <c r="S6473" t="s">
        <v>21514</v>
      </c>
      <c r="U6473" s="27">
        <v>41962</v>
      </c>
      <c r="V6473">
        <v>1</v>
      </c>
      <c r="W6473" t="s">
        <v>32</v>
      </c>
      <c r="X6473" t="s">
        <v>274</v>
      </c>
      <c r="Y6473">
        <v>0</v>
      </c>
      <c r="AB6473" t="s">
        <v>237</v>
      </c>
      <c r="AH6473">
        <v>0</v>
      </c>
      <c r="AN6473" t="s">
        <v>238</v>
      </c>
      <c r="AO6473">
        <v>3</v>
      </c>
      <c r="AP6473" t="s">
        <v>239</v>
      </c>
      <c r="AQ6473" s="27">
        <v>41963</v>
      </c>
      <c r="AR6473" t="s">
        <v>240</v>
      </c>
      <c r="AS6473">
        <v>4</v>
      </c>
      <c r="AT6473" t="s">
        <v>239</v>
      </c>
      <c r="AU6473" s="27">
        <v>41963</v>
      </c>
    </row>
    <row r="6474" spans="1:47" x14ac:dyDescent="0.2">
      <c r="A6474">
        <v>6473</v>
      </c>
      <c r="B6474" t="s">
        <v>21515</v>
      </c>
      <c r="C6474" t="s">
        <v>21516</v>
      </c>
      <c r="D6474" t="s">
        <v>15813</v>
      </c>
      <c r="E6474" s="27">
        <v>41923</v>
      </c>
      <c r="F6474" t="s">
        <v>233</v>
      </c>
      <c r="G6474" s="27">
        <v>29974</v>
      </c>
      <c r="H6474">
        <v>34</v>
      </c>
      <c r="I6474" t="s">
        <v>244</v>
      </c>
      <c r="J6474" t="s">
        <v>250</v>
      </c>
      <c r="K6474">
        <v>0</v>
      </c>
      <c r="L6474">
        <v>5</v>
      </c>
      <c r="M6474">
        <v>0</v>
      </c>
      <c r="N6474">
        <v>0</v>
      </c>
      <c r="O6474">
        <v>7</v>
      </c>
      <c r="P6474">
        <v>0</v>
      </c>
      <c r="Q6474" s="28">
        <v>41923.53402777778</v>
      </c>
      <c r="R6474" s="28">
        <v>41923.081944444442</v>
      </c>
      <c r="S6474" t="s">
        <v>21517</v>
      </c>
      <c r="T6474" s="27">
        <v>41922</v>
      </c>
      <c r="V6474">
        <v>1</v>
      </c>
      <c r="W6474" t="s">
        <v>32</v>
      </c>
      <c r="X6474" t="s">
        <v>261</v>
      </c>
      <c r="Y6474">
        <v>1</v>
      </c>
      <c r="AA6474" t="s">
        <v>21518</v>
      </c>
      <c r="AB6474" t="s">
        <v>36</v>
      </c>
      <c r="AD6474" s="27">
        <v>42403</v>
      </c>
      <c r="AE6474" t="s">
        <v>412</v>
      </c>
      <c r="AH6474">
        <v>0</v>
      </c>
      <c r="AN6474" t="s">
        <v>238</v>
      </c>
      <c r="AO6474">
        <v>2</v>
      </c>
      <c r="AP6474" t="s">
        <v>239</v>
      </c>
      <c r="AQ6474" s="27">
        <v>41923</v>
      </c>
      <c r="AR6474" t="s">
        <v>240</v>
      </c>
      <c r="AS6474">
        <v>5</v>
      </c>
      <c r="AT6474" t="s">
        <v>246</v>
      </c>
      <c r="AU6474" s="27">
        <v>41923</v>
      </c>
    </row>
    <row r="6475" spans="1:47" x14ac:dyDescent="0.2">
      <c r="A6475">
        <v>6474</v>
      </c>
      <c r="B6475" t="s">
        <v>21519</v>
      </c>
      <c r="C6475" t="s">
        <v>953</v>
      </c>
      <c r="D6475" t="s">
        <v>1413</v>
      </c>
      <c r="E6475" s="27">
        <v>41950</v>
      </c>
      <c r="F6475" t="s">
        <v>294</v>
      </c>
      <c r="G6475" s="27">
        <v>26983</v>
      </c>
      <c r="H6475">
        <v>42</v>
      </c>
      <c r="I6475" t="s">
        <v>244</v>
      </c>
      <c r="J6475" t="s">
        <v>245</v>
      </c>
      <c r="K6475">
        <v>0</v>
      </c>
      <c r="L6475">
        <v>2</v>
      </c>
      <c r="M6475">
        <v>0</v>
      </c>
      <c r="N6475">
        <v>0</v>
      </c>
      <c r="O6475">
        <v>0</v>
      </c>
      <c r="P6475">
        <v>-1</v>
      </c>
      <c r="Q6475" s="28">
        <v>41949.459027777775</v>
      </c>
      <c r="R6475" s="28">
        <v>41959.309027777781</v>
      </c>
      <c r="S6475" t="s">
        <v>21520</v>
      </c>
      <c r="T6475" s="27">
        <v>41949</v>
      </c>
      <c r="V6475">
        <v>1</v>
      </c>
      <c r="W6475" t="s">
        <v>36</v>
      </c>
      <c r="X6475" t="s">
        <v>2836</v>
      </c>
      <c r="Y6475">
        <v>0</v>
      </c>
      <c r="AB6475" t="s">
        <v>237</v>
      </c>
      <c r="AH6475">
        <v>0</v>
      </c>
      <c r="AN6475" t="s">
        <v>238</v>
      </c>
      <c r="AO6475">
        <v>2</v>
      </c>
      <c r="AP6475" t="s">
        <v>239</v>
      </c>
      <c r="AQ6475" s="27">
        <v>41950</v>
      </c>
      <c r="AR6475" t="s">
        <v>240</v>
      </c>
      <c r="AS6475">
        <v>2</v>
      </c>
      <c r="AT6475" t="s">
        <v>239</v>
      </c>
      <c r="AU6475" s="27">
        <v>41950</v>
      </c>
    </row>
    <row r="6476" spans="1:47" x14ac:dyDescent="0.2">
      <c r="A6476">
        <v>6475</v>
      </c>
      <c r="B6476" t="s">
        <v>21521</v>
      </c>
      <c r="C6476" t="s">
        <v>10302</v>
      </c>
      <c r="D6476" t="s">
        <v>21522</v>
      </c>
      <c r="E6476" s="27">
        <v>41423</v>
      </c>
      <c r="F6476" t="s">
        <v>233</v>
      </c>
      <c r="G6476" s="27">
        <v>26623</v>
      </c>
      <c r="H6476">
        <v>43</v>
      </c>
      <c r="I6476" t="s">
        <v>244</v>
      </c>
      <c r="J6476" t="s">
        <v>250</v>
      </c>
      <c r="K6476">
        <v>0</v>
      </c>
      <c r="L6476">
        <v>1</v>
      </c>
      <c r="M6476">
        <v>0</v>
      </c>
      <c r="N6476">
        <v>0</v>
      </c>
      <c r="O6476">
        <v>1</v>
      </c>
      <c r="S6476" t="s">
        <v>21523</v>
      </c>
      <c r="T6476" s="27">
        <v>40038</v>
      </c>
      <c r="V6476">
        <v>1385</v>
      </c>
      <c r="W6476" t="s">
        <v>36</v>
      </c>
      <c r="X6476" t="s">
        <v>2836</v>
      </c>
      <c r="Y6476">
        <v>0</v>
      </c>
      <c r="AB6476" t="s">
        <v>237</v>
      </c>
      <c r="AH6476">
        <v>0</v>
      </c>
      <c r="AN6476" t="s">
        <v>238</v>
      </c>
      <c r="AO6476">
        <v>1</v>
      </c>
      <c r="AP6476" t="s">
        <v>239</v>
      </c>
      <c r="AQ6476" s="27">
        <v>41423</v>
      </c>
      <c r="AR6476" t="s">
        <v>240</v>
      </c>
      <c r="AS6476">
        <v>1</v>
      </c>
      <c r="AT6476" t="s">
        <v>239</v>
      </c>
      <c r="AU6476" s="27">
        <v>41423</v>
      </c>
    </row>
    <row r="6477" spans="1:47" x14ac:dyDescent="0.2">
      <c r="A6477">
        <v>6476</v>
      </c>
      <c r="B6477" t="s">
        <v>21524</v>
      </c>
      <c r="C6477" t="s">
        <v>9712</v>
      </c>
      <c r="D6477" t="s">
        <v>21525</v>
      </c>
      <c r="E6477" s="27">
        <v>41788</v>
      </c>
      <c r="F6477" t="s">
        <v>233</v>
      </c>
      <c r="G6477" s="27">
        <v>34305</v>
      </c>
      <c r="H6477">
        <v>22</v>
      </c>
      <c r="I6477" t="s">
        <v>259</v>
      </c>
      <c r="J6477" t="s">
        <v>250</v>
      </c>
      <c r="K6477">
        <v>0</v>
      </c>
      <c r="L6477">
        <v>4</v>
      </c>
      <c r="M6477">
        <v>0</v>
      </c>
      <c r="N6477">
        <v>0</v>
      </c>
      <c r="O6477">
        <v>0</v>
      </c>
      <c r="P6477">
        <v>0</v>
      </c>
      <c r="Q6477" s="28">
        <v>41788.05972222222</v>
      </c>
      <c r="R6477" s="28">
        <v>41788.372916666667</v>
      </c>
      <c r="S6477" t="s">
        <v>21526</v>
      </c>
      <c r="T6477" s="27">
        <v>41787</v>
      </c>
      <c r="V6477">
        <v>1</v>
      </c>
      <c r="W6477" t="s">
        <v>32</v>
      </c>
      <c r="X6477" t="s">
        <v>2367</v>
      </c>
      <c r="Y6477">
        <v>0</v>
      </c>
      <c r="AB6477" t="s">
        <v>237</v>
      </c>
      <c r="AH6477">
        <v>0</v>
      </c>
      <c r="AN6477" t="s">
        <v>238</v>
      </c>
      <c r="AO6477">
        <v>5</v>
      </c>
      <c r="AP6477" t="s">
        <v>246</v>
      </c>
      <c r="AQ6477" s="27">
        <v>41788</v>
      </c>
      <c r="AR6477" t="s">
        <v>240</v>
      </c>
      <c r="AS6477">
        <v>4</v>
      </c>
      <c r="AT6477" t="s">
        <v>239</v>
      </c>
      <c r="AU6477" s="27">
        <v>41788</v>
      </c>
    </row>
    <row r="6478" spans="1:47" x14ac:dyDescent="0.2">
      <c r="A6478">
        <v>6477</v>
      </c>
      <c r="B6478" t="s">
        <v>21527</v>
      </c>
      <c r="C6478" t="s">
        <v>1147</v>
      </c>
      <c r="D6478" t="s">
        <v>21528</v>
      </c>
      <c r="E6478" s="27">
        <v>41956</v>
      </c>
      <c r="F6478" t="s">
        <v>233</v>
      </c>
      <c r="G6478" s="27">
        <v>21203</v>
      </c>
      <c r="H6478">
        <v>58</v>
      </c>
      <c r="I6478" t="s">
        <v>234</v>
      </c>
      <c r="J6478" t="s">
        <v>245</v>
      </c>
      <c r="K6478">
        <v>0</v>
      </c>
      <c r="L6478">
        <v>5</v>
      </c>
      <c r="M6478">
        <v>0</v>
      </c>
      <c r="N6478">
        <v>0</v>
      </c>
      <c r="O6478">
        <v>4</v>
      </c>
      <c r="P6478">
        <v>0</v>
      </c>
      <c r="Q6478" s="28">
        <v>41956.482638888891</v>
      </c>
      <c r="R6478" s="28">
        <v>41957.383333333331</v>
      </c>
      <c r="S6478" t="s">
        <v>21529</v>
      </c>
      <c r="T6478" s="27">
        <v>41956</v>
      </c>
      <c r="V6478">
        <v>0</v>
      </c>
      <c r="W6478" t="s">
        <v>32</v>
      </c>
      <c r="X6478" t="s">
        <v>494</v>
      </c>
      <c r="Y6478">
        <v>1</v>
      </c>
      <c r="AA6478" t="s">
        <v>21530</v>
      </c>
      <c r="AB6478" t="s">
        <v>36</v>
      </c>
      <c r="AC6478">
        <v>0</v>
      </c>
      <c r="AD6478" s="27">
        <v>42027</v>
      </c>
      <c r="AE6478" t="s">
        <v>474</v>
      </c>
      <c r="AF6478" s="27">
        <v>42027</v>
      </c>
      <c r="AG6478" s="27">
        <v>42075</v>
      </c>
      <c r="AH6478">
        <v>1</v>
      </c>
      <c r="AJ6478" t="s">
        <v>21531</v>
      </c>
      <c r="AK6478" t="s">
        <v>462</v>
      </c>
      <c r="AL6478" s="27">
        <v>42047</v>
      </c>
      <c r="AM6478" t="s">
        <v>279</v>
      </c>
      <c r="AN6478" t="s">
        <v>238</v>
      </c>
      <c r="AO6478">
        <v>3</v>
      </c>
      <c r="AP6478" t="s">
        <v>239</v>
      </c>
      <c r="AQ6478" s="27">
        <v>41956</v>
      </c>
      <c r="AR6478" t="s">
        <v>240</v>
      </c>
      <c r="AS6478">
        <v>5</v>
      </c>
      <c r="AT6478" t="s">
        <v>246</v>
      </c>
      <c r="AU6478" s="27">
        <v>41956</v>
      </c>
    </row>
    <row r="6479" spans="1:47" x14ac:dyDescent="0.2">
      <c r="A6479">
        <v>6478</v>
      </c>
      <c r="B6479" t="s">
        <v>21532</v>
      </c>
      <c r="C6479" t="s">
        <v>10350</v>
      </c>
      <c r="D6479" t="s">
        <v>3460</v>
      </c>
      <c r="E6479" s="27">
        <v>41945</v>
      </c>
      <c r="F6479" t="s">
        <v>294</v>
      </c>
      <c r="G6479" s="27">
        <v>27759</v>
      </c>
      <c r="H6479">
        <v>40</v>
      </c>
      <c r="I6479" t="s">
        <v>244</v>
      </c>
      <c r="J6479" t="s">
        <v>353</v>
      </c>
      <c r="K6479">
        <v>0</v>
      </c>
      <c r="L6479">
        <v>3</v>
      </c>
      <c r="M6479">
        <v>0</v>
      </c>
      <c r="N6479">
        <v>0</v>
      </c>
      <c r="O6479">
        <v>4</v>
      </c>
      <c r="P6479">
        <v>0</v>
      </c>
      <c r="Q6479" s="28">
        <v>41945.113194444442</v>
      </c>
      <c r="R6479" s="28">
        <v>41950.185416666667</v>
      </c>
      <c r="S6479" t="s">
        <v>21533</v>
      </c>
      <c r="T6479" s="27">
        <v>41945</v>
      </c>
      <c r="V6479">
        <v>0</v>
      </c>
      <c r="W6479" t="s">
        <v>32</v>
      </c>
      <c r="X6479" t="s">
        <v>343</v>
      </c>
      <c r="Y6479">
        <v>1</v>
      </c>
      <c r="AA6479" t="s">
        <v>21534</v>
      </c>
      <c r="AB6479" t="s">
        <v>36</v>
      </c>
      <c r="AC6479">
        <v>56</v>
      </c>
      <c r="AD6479" s="27">
        <v>42282</v>
      </c>
      <c r="AE6479" t="s">
        <v>404</v>
      </c>
      <c r="AF6479" s="27">
        <v>42338</v>
      </c>
      <c r="AG6479" s="27">
        <v>42338</v>
      </c>
      <c r="AH6479">
        <v>0</v>
      </c>
      <c r="AN6479" t="s">
        <v>238</v>
      </c>
      <c r="AO6479">
        <v>1</v>
      </c>
      <c r="AP6479" t="s">
        <v>239</v>
      </c>
      <c r="AQ6479" s="27">
        <v>41945</v>
      </c>
      <c r="AR6479" t="s">
        <v>240</v>
      </c>
      <c r="AS6479">
        <v>3</v>
      </c>
      <c r="AT6479" t="s">
        <v>239</v>
      </c>
      <c r="AU6479" s="27">
        <v>41945</v>
      </c>
    </row>
    <row r="6480" spans="1:47" x14ac:dyDescent="0.2">
      <c r="A6480">
        <v>6479</v>
      </c>
      <c r="B6480" t="s">
        <v>21535</v>
      </c>
      <c r="C6480" t="s">
        <v>2674</v>
      </c>
      <c r="D6480" t="s">
        <v>21536</v>
      </c>
      <c r="E6480" s="27">
        <v>41789</v>
      </c>
      <c r="F6480" t="s">
        <v>233</v>
      </c>
      <c r="G6480" s="27">
        <v>35020</v>
      </c>
      <c r="H6480">
        <v>20</v>
      </c>
      <c r="I6480" t="s">
        <v>259</v>
      </c>
      <c r="J6480" t="s">
        <v>250</v>
      </c>
      <c r="K6480">
        <v>0</v>
      </c>
      <c r="L6480">
        <v>5</v>
      </c>
      <c r="M6480">
        <v>0</v>
      </c>
      <c r="N6480">
        <v>0</v>
      </c>
      <c r="O6480">
        <v>1</v>
      </c>
      <c r="P6480">
        <v>-3</v>
      </c>
      <c r="Q6480" s="28">
        <v>41786.457638888889</v>
      </c>
      <c r="R6480" s="28">
        <v>41788.191666666666</v>
      </c>
      <c r="S6480" t="s">
        <v>21537</v>
      </c>
      <c r="T6480" s="27">
        <v>41786</v>
      </c>
      <c r="V6480">
        <v>3</v>
      </c>
      <c r="W6480" t="s">
        <v>36</v>
      </c>
      <c r="X6480" t="s">
        <v>21538</v>
      </c>
      <c r="Y6480">
        <v>0</v>
      </c>
      <c r="AB6480" t="s">
        <v>237</v>
      </c>
      <c r="AH6480">
        <v>0</v>
      </c>
      <c r="AN6480" t="s">
        <v>238</v>
      </c>
      <c r="AO6480">
        <v>8</v>
      </c>
      <c r="AP6480" t="s">
        <v>269</v>
      </c>
      <c r="AQ6480" s="27">
        <v>41789</v>
      </c>
      <c r="AR6480" t="s">
        <v>240</v>
      </c>
      <c r="AS6480">
        <v>5</v>
      </c>
      <c r="AT6480" t="s">
        <v>246</v>
      </c>
      <c r="AU6480" s="27">
        <v>41789</v>
      </c>
    </row>
    <row r="6481" spans="1:47" x14ac:dyDescent="0.2">
      <c r="A6481">
        <v>6480</v>
      </c>
      <c r="B6481" t="s">
        <v>21539</v>
      </c>
      <c r="C6481" t="s">
        <v>813</v>
      </c>
      <c r="D6481" t="s">
        <v>5448</v>
      </c>
      <c r="E6481" s="27">
        <v>41626</v>
      </c>
      <c r="F6481" t="s">
        <v>233</v>
      </c>
      <c r="G6481" s="27">
        <v>29185</v>
      </c>
      <c r="H6481">
        <v>36</v>
      </c>
      <c r="I6481" t="s">
        <v>244</v>
      </c>
      <c r="J6481" t="s">
        <v>250</v>
      </c>
      <c r="K6481">
        <v>3</v>
      </c>
      <c r="L6481">
        <v>8</v>
      </c>
      <c r="M6481">
        <v>0</v>
      </c>
      <c r="N6481">
        <v>0</v>
      </c>
      <c r="O6481">
        <v>16</v>
      </c>
      <c r="P6481">
        <v>-8</v>
      </c>
      <c r="Q6481" s="28">
        <v>41618.052083333336</v>
      </c>
      <c r="R6481" s="28">
        <v>41626.449305555558</v>
      </c>
      <c r="S6481" t="s">
        <v>21540</v>
      </c>
      <c r="U6481" s="27">
        <v>41618</v>
      </c>
      <c r="V6481">
        <v>8</v>
      </c>
      <c r="W6481" t="s">
        <v>32</v>
      </c>
      <c r="X6481" t="s">
        <v>274</v>
      </c>
      <c r="Y6481">
        <v>1</v>
      </c>
      <c r="AA6481" t="s">
        <v>21541</v>
      </c>
      <c r="AB6481" t="s">
        <v>36</v>
      </c>
      <c r="AC6481">
        <v>0</v>
      </c>
      <c r="AD6481" s="27">
        <v>42105</v>
      </c>
      <c r="AE6481" t="s">
        <v>529</v>
      </c>
      <c r="AF6481" s="27">
        <v>42105</v>
      </c>
      <c r="AG6481" s="27">
        <v>42139</v>
      </c>
      <c r="AH6481">
        <v>0</v>
      </c>
      <c r="AN6481" t="s">
        <v>238</v>
      </c>
      <c r="AO6481">
        <v>7</v>
      </c>
      <c r="AP6481" t="s">
        <v>246</v>
      </c>
      <c r="AQ6481" s="27">
        <v>41626</v>
      </c>
      <c r="AR6481" t="s">
        <v>240</v>
      </c>
      <c r="AS6481">
        <v>8</v>
      </c>
      <c r="AT6481" t="s">
        <v>269</v>
      </c>
      <c r="AU6481" s="27">
        <v>41626</v>
      </c>
    </row>
    <row r="6482" spans="1:47" x14ac:dyDescent="0.2">
      <c r="A6482">
        <v>6481</v>
      </c>
      <c r="B6482" t="s">
        <v>21542</v>
      </c>
      <c r="C6482" t="s">
        <v>13608</v>
      </c>
      <c r="D6482" t="s">
        <v>21543</v>
      </c>
      <c r="E6482" s="27">
        <v>41305</v>
      </c>
      <c r="F6482" t="s">
        <v>294</v>
      </c>
      <c r="G6482" s="27">
        <v>33774</v>
      </c>
      <c r="H6482">
        <v>23</v>
      </c>
      <c r="I6482" t="s">
        <v>259</v>
      </c>
      <c r="J6482" t="s">
        <v>250</v>
      </c>
      <c r="K6482">
        <v>0</v>
      </c>
      <c r="L6482">
        <v>4</v>
      </c>
      <c r="M6482">
        <v>0</v>
      </c>
      <c r="N6482">
        <v>0</v>
      </c>
      <c r="O6482">
        <v>0</v>
      </c>
      <c r="P6482">
        <v>-1</v>
      </c>
      <c r="Q6482" s="28">
        <v>41304.434027777781</v>
      </c>
      <c r="R6482" s="28">
        <v>41306.090277777781</v>
      </c>
      <c r="S6482" t="s">
        <v>21544</v>
      </c>
      <c r="T6482" s="27">
        <v>41304</v>
      </c>
      <c r="V6482">
        <v>1</v>
      </c>
      <c r="W6482" t="s">
        <v>36</v>
      </c>
      <c r="X6482" t="s">
        <v>279</v>
      </c>
      <c r="Y6482">
        <v>1</v>
      </c>
      <c r="AA6482" t="s">
        <v>21545</v>
      </c>
      <c r="AB6482" t="s">
        <v>36</v>
      </c>
      <c r="AC6482">
        <v>1</v>
      </c>
      <c r="AD6482" s="27">
        <v>42157</v>
      </c>
      <c r="AE6482" t="s">
        <v>412</v>
      </c>
      <c r="AF6482" s="27">
        <v>42158</v>
      </c>
      <c r="AG6482" s="27">
        <v>42158</v>
      </c>
      <c r="AH6482">
        <v>1</v>
      </c>
      <c r="AJ6482" t="s">
        <v>21546</v>
      </c>
      <c r="AK6482" t="s">
        <v>462</v>
      </c>
      <c r="AL6482" s="27">
        <v>42213</v>
      </c>
      <c r="AM6482" t="s">
        <v>279</v>
      </c>
      <c r="AN6482" t="s">
        <v>238</v>
      </c>
      <c r="AO6482">
        <v>4</v>
      </c>
      <c r="AP6482" t="s">
        <v>239</v>
      </c>
      <c r="AQ6482" s="27">
        <v>41305</v>
      </c>
      <c r="AR6482" t="s">
        <v>240</v>
      </c>
      <c r="AS6482">
        <v>4</v>
      </c>
      <c r="AT6482" t="s">
        <v>239</v>
      </c>
      <c r="AU6482" s="27">
        <v>41305</v>
      </c>
    </row>
    <row r="6483" spans="1:47" x14ac:dyDescent="0.2">
      <c r="A6483">
        <v>6482</v>
      </c>
      <c r="B6483" t="s">
        <v>21547</v>
      </c>
      <c r="C6483" t="s">
        <v>4825</v>
      </c>
      <c r="D6483" t="s">
        <v>21548</v>
      </c>
      <c r="E6483" s="27">
        <v>41390</v>
      </c>
      <c r="F6483" t="s">
        <v>233</v>
      </c>
      <c r="G6483" s="27">
        <v>29894</v>
      </c>
      <c r="H6483">
        <v>34</v>
      </c>
      <c r="I6483" t="s">
        <v>244</v>
      </c>
      <c r="J6483" t="s">
        <v>250</v>
      </c>
      <c r="K6483">
        <v>0</v>
      </c>
      <c r="L6483">
        <v>2</v>
      </c>
      <c r="M6483">
        <v>0</v>
      </c>
      <c r="N6483">
        <v>0</v>
      </c>
      <c r="O6483">
        <v>5</v>
      </c>
      <c r="P6483">
        <v>-1</v>
      </c>
      <c r="Q6483" s="28">
        <v>41389.357638888891</v>
      </c>
      <c r="R6483" s="28">
        <v>41390.317361111112</v>
      </c>
      <c r="S6483" t="s">
        <v>21549</v>
      </c>
      <c r="T6483" s="27">
        <v>41389</v>
      </c>
      <c r="V6483">
        <v>1</v>
      </c>
      <c r="W6483" t="s">
        <v>32</v>
      </c>
      <c r="X6483" t="s">
        <v>284</v>
      </c>
      <c r="Y6483">
        <v>1</v>
      </c>
      <c r="AA6483" t="s">
        <v>21550</v>
      </c>
      <c r="AB6483" t="s">
        <v>36</v>
      </c>
      <c r="AC6483">
        <v>0</v>
      </c>
      <c r="AD6483" s="27">
        <v>42086</v>
      </c>
      <c r="AE6483" t="s">
        <v>422</v>
      </c>
      <c r="AF6483" s="27">
        <v>42086</v>
      </c>
      <c r="AG6483" s="27">
        <v>42087</v>
      </c>
      <c r="AH6483">
        <v>0</v>
      </c>
      <c r="AN6483" t="s">
        <v>238</v>
      </c>
      <c r="AO6483">
        <v>1</v>
      </c>
      <c r="AP6483" t="s">
        <v>239</v>
      </c>
      <c r="AQ6483" s="27">
        <v>41390</v>
      </c>
      <c r="AR6483" t="s">
        <v>240</v>
      </c>
      <c r="AS6483">
        <v>2</v>
      </c>
      <c r="AT6483" t="s">
        <v>239</v>
      </c>
      <c r="AU6483" s="27">
        <v>41390</v>
      </c>
    </row>
    <row r="6484" spans="1:47" x14ac:dyDescent="0.2">
      <c r="A6484">
        <v>6483</v>
      </c>
      <c r="B6484" t="s">
        <v>21551</v>
      </c>
      <c r="C6484" t="s">
        <v>21552</v>
      </c>
      <c r="D6484" t="s">
        <v>8516</v>
      </c>
      <c r="E6484" s="27">
        <v>41464</v>
      </c>
      <c r="F6484" t="s">
        <v>233</v>
      </c>
      <c r="G6484" s="27">
        <v>21860</v>
      </c>
      <c r="H6484">
        <v>56</v>
      </c>
      <c r="I6484" t="s">
        <v>234</v>
      </c>
      <c r="J6484" t="s">
        <v>245</v>
      </c>
      <c r="K6484">
        <v>0</v>
      </c>
      <c r="L6484">
        <v>2</v>
      </c>
      <c r="M6484">
        <v>0</v>
      </c>
      <c r="N6484">
        <v>0</v>
      </c>
      <c r="O6484">
        <v>13</v>
      </c>
      <c r="P6484">
        <v>-13</v>
      </c>
      <c r="Q6484" s="28">
        <v>41451.417361111111</v>
      </c>
      <c r="R6484" s="28">
        <v>41458.355555555558</v>
      </c>
      <c r="S6484" t="s">
        <v>21553</v>
      </c>
      <c r="U6484" s="27">
        <v>41451</v>
      </c>
      <c r="V6484">
        <v>13</v>
      </c>
      <c r="W6484" t="s">
        <v>32</v>
      </c>
      <c r="X6484" t="s">
        <v>274</v>
      </c>
      <c r="Y6484">
        <v>0</v>
      </c>
      <c r="AB6484" t="s">
        <v>237</v>
      </c>
      <c r="AH6484">
        <v>0</v>
      </c>
      <c r="AN6484" t="s">
        <v>238</v>
      </c>
      <c r="AO6484">
        <v>1</v>
      </c>
      <c r="AP6484" t="s">
        <v>239</v>
      </c>
      <c r="AQ6484" s="27">
        <v>41464</v>
      </c>
      <c r="AR6484" t="s">
        <v>240</v>
      </c>
      <c r="AS6484">
        <v>2</v>
      </c>
      <c r="AT6484" t="s">
        <v>239</v>
      </c>
      <c r="AU6484" s="27">
        <v>41464</v>
      </c>
    </row>
    <row r="6485" spans="1:47" x14ac:dyDescent="0.2">
      <c r="A6485">
        <v>6484</v>
      </c>
      <c r="B6485" t="s">
        <v>21554</v>
      </c>
      <c r="C6485" t="s">
        <v>1271</v>
      </c>
      <c r="D6485" t="s">
        <v>21555</v>
      </c>
      <c r="E6485" s="27">
        <v>41619</v>
      </c>
      <c r="F6485" t="s">
        <v>294</v>
      </c>
      <c r="G6485" s="27">
        <v>23164</v>
      </c>
      <c r="H6485">
        <v>52</v>
      </c>
      <c r="I6485" t="s">
        <v>234</v>
      </c>
      <c r="J6485" t="s">
        <v>245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-6</v>
      </c>
      <c r="Q6485" s="28">
        <v>41613.49722222222</v>
      </c>
      <c r="R6485" s="28">
        <v>41614.087500000001</v>
      </c>
      <c r="S6485" t="s">
        <v>21556</v>
      </c>
      <c r="T6485" s="27">
        <v>41613</v>
      </c>
      <c r="V6485">
        <v>6</v>
      </c>
      <c r="W6485" t="s">
        <v>32</v>
      </c>
      <c r="X6485" t="s">
        <v>313</v>
      </c>
      <c r="Y6485">
        <v>0</v>
      </c>
      <c r="AB6485" t="s">
        <v>237</v>
      </c>
      <c r="AH6485">
        <v>0</v>
      </c>
      <c r="AN6485" t="s">
        <v>238</v>
      </c>
      <c r="AO6485">
        <v>1</v>
      </c>
      <c r="AP6485" t="s">
        <v>239</v>
      </c>
      <c r="AQ6485" s="27">
        <v>41619</v>
      </c>
      <c r="AR6485" t="s">
        <v>240</v>
      </c>
      <c r="AS6485">
        <v>1</v>
      </c>
      <c r="AT6485" t="s">
        <v>239</v>
      </c>
      <c r="AU6485" s="27">
        <v>41619</v>
      </c>
    </row>
    <row r="6486" spans="1:47" x14ac:dyDescent="0.2">
      <c r="A6486">
        <v>6485</v>
      </c>
      <c r="B6486" t="s">
        <v>21557</v>
      </c>
      <c r="C6486" t="s">
        <v>3623</v>
      </c>
      <c r="D6486" t="s">
        <v>11814</v>
      </c>
      <c r="E6486" s="27">
        <v>41360</v>
      </c>
      <c r="F6486" t="s">
        <v>233</v>
      </c>
      <c r="G6486" s="27">
        <v>21761</v>
      </c>
      <c r="H6486">
        <v>56</v>
      </c>
      <c r="I6486" t="s">
        <v>234</v>
      </c>
      <c r="J6486" t="s">
        <v>250</v>
      </c>
      <c r="K6486">
        <v>0</v>
      </c>
      <c r="L6486">
        <v>2</v>
      </c>
      <c r="M6486">
        <v>0</v>
      </c>
      <c r="N6486">
        <v>0</v>
      </c>
      <c r="O6486">
        <v>0</v>
      </c>
      <c r="P6486">
        <v>-1</v>
      </c>
      <c r="Q6486" s="28">
        <v>41359.478472222225</v>
      </c>
      <c r="R6486" s="28">
        <v>41366.440972222219</v>
      </c>
      <c r="S6486" t="s">
        <v>21558</v>
      </c>
      <c r="T6486" s="27">
        <v>41359</v>
      </c>
      <c r="V6486">
        <v>1</v>
      </c>
      <c r="W6486" t="s">
        <v>32</v>
      </c>
      <c r="X6486" t="s">
        <v>461</v>
      </c>
      <c r="Y6486">
        <v>0</v>
      </c>
      <c r="AB6486" t="s">
        <v>237</v>
      </c>
      <c r="AH6486">
        <v>0</v>
      </c>
      <c r="AN6486" t="s">
        <v>238</v>
      </c>
      <c r="AO6486">
        <v>1</v>
      </c>
      <c r="AP6486" t="s">
        <v>239</v>
      </c>
      <c r="AQ6486" s="27">
        <v>41360</v>
      </c>
      <c r="AR6486" t="s">
        <v>240</v>
      </c>
      <c r="AS6486">
        <v>2</v>
      </c>
      <c r="AT6486" t="s">
        <v>239</v>
      </c>
      <c r="AU6486" s="27">
        <v>41360</v>
      </c>
    </row>
    <row r="6487" spans="1:47" x14ac:dyDescent="0.2">
      <c r="A6487">
        <v>6486</v>
      </c>
      <c r="B6487" t="s">
        <v>21559</v>
      </c>
      <c r="C6487" t="s">
        <v>345</v>
      </c>
      <c r="D6487" t="s">
        <v>2921</v>
      </c>
      <c r="E6487" s="27">
        <v>41805</v>
      </c>
      <c r="F6487" t="s">
        <v>233</v>
      </c>
      <c r="G6487" s="27">
        <v>23087</v>
      </c>
      <c r="H6487">
        <v>53</v>
      </c>
      <c r="I6487" t="s">
        <v>234</v>
      </c>
      <c r="J6487" t="s">
        <v>245</v>
      </c>
      <c r="K6487">
        <v>0</v>
      </c>
      <c r="L6487">
        <v>1</v>
      </c>
      <c r="M6487">
        <v>0</v>
      </c>
      <c r="N6487">
        <v>0</v>
      </c>
      <c r="O6487">
        <v>1</v>
      </c>
      <c r="P6487">
        <v>0</v>
      </c>
      <c r="Q6487" s="28">
        <v>41805.186111111114</v>
      </c>
      <c r="R6487" s="28">
        <v>41806.050000000003</v>
      </c>
      <c r="S6487" t="s">
        <v>21560</v>
      </c>
      <c r="T6487" s="27">
        <v>41805</v>
      </c>
      <c r="V6487">
        <v>0</v>
      </c>
      <c r="W6487" t="s">
        <v>32</v>
      </c>
      <c r="X6487" t="s">
        <v>254</v>
      </c>
      <c r="Y6487">
        <v>0</v>
      </c>
      <c r="AB6487" t="s">
        <v>237</v>
      </c>
      <c r="AH6487">
        <v>0</v>
      </c>
      <c r="AN6487" t="s">
        <v>238</v>
      </c>
      <c r="AO6487">
        <v>1</v>
      </c>
      <c r="AP6487" t="s">
        <v>239</v>
      </c>
      <c r="AQ6487" s="27">
        <v>41805</v>
      </c>
      <c r="AR6487" t="s">
        <v>240</v>
      </c>
      <c r="AS6487">
        <v>1</v>
      </c>
      <c r="AT6487" t="s">
        <v>239</v>
      </c>
      <c r="AU6487" s="27">
        <v>41805</v>
      </c>
    </row>
    <row r="6488" spans="1:47" x14ac:dyDescent="0.2">
      <c r="A6488">
        <v>6487</v>
      </c>
      <c r="B6488" t="s">
        <v>21561</v>
      </c>
      <c r="C6488" t="s">
        <v>21562</v>
      </c>
      <c r="D6488" t="s">
        <v>6086</v>
      </c>
      <c r="E6488" s="27">
        <v>41683</v>
      </c>
      <c r="F6488" t="s">
        <v>294</v>
      </c>
      <c r="G6488" s="27">
        <v>28682</v>
      </c>
      <c r="H6488">
        <v>37</v>
      </c>
      <c r="I6488" t="s">
        <v>244</v>
      </c>
      <c r="J6488" t="s">
        <v>250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-1</v>
      </c>
      <c r="Q6488" s="28">
        <v>41682.373611111114</v>
      </c>
      <c r="R6488" s="28">
        <v>41683.538194444445</v>
      </c>
      <c r="S6488" t="s">
        <v>21563</v>
      </c>
      <c r="T6488" s="27">
        <v>41682</v>
      </c>
      <c r="V6488">
        <v>1</v>
      </c>
      <c r="W6488" t="s">
        <v>36</v>
      </c>
      <c r="X6488" t="s">
        <v>2796</v>
      </c>
      <c r="Y6488">
        <v>0</v>
      </c>
      <c r="AB6488" t="s">
        <v>237</v>
      </c>
      <c r="AH6488">
        <v>0</v>
      </c>
      <c r="AN6488" t="s">
        <v>238</v>
      </c>
      <c r="AO6488">
        <v>1</v>
      </c>
      <c r="AP6488" t="s">
        <v>239</v>
      </c>
      <c r="AQ6488" s="27">
        <v>41683</v>
      </c>
      <c r="AR6488" t="s">
        <v>240</v>
      </c>
      <c r="AS6488">
        <v>1</v>
      </c>
      <c r="AT6488" t="s">
        <v>239</v>
      </c>
      <c r="AU6488" s="27">
        <v>41683</v>
      </c>
    </row>
    <row r="6489" spans="1:47" x14ac:dyDescent="0.2">
      <c r="A6489">
        <v>6488</v>
      </c>
      <c r="B6489" t="s">
        <v>21564</v>
      </c>
      <c r="C6489" t="s">
        <v>1565</v>
      </c>
      <c r="D6489" t="s">
        <v>21565</v>
      </c>
      <c r="E6489" s="27">
        <v>41547</v>
      </c>
      <c r="F6489" t="s">
        <v>294</v>
      </c>
      <c r="G6489" s="27">
        <v>24007</v>
      </c>
      <c r="H6489">
        <v>50</v>
      </c>
      <c r="I6489" t="s">
        <v>234</v>
      </c>
      <c r="J6489" t="s">
        <v>245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 s="28">
        <v>41547.540277777778</v>
      </c>
      <c r="R6489" s="28">
        <v>41549.307638888888</v>
      </c>
      <c r="S6489" t="s">
        <v>21566</v>
      </c>
      <c r="T6489" s="27">
        <v>41546</v>
      </c>
      <c r="V6489">
        <v>1</v>
      </c>
      <c r="W6489" t="s">
        <v>36</v>
      </c>
      <c r="X6489" t="s">
        <v>279</v>
      </c>
      <c r="Y6489">
        <v>0</v>
      </c>
      <c r="AB6489" t="s">
        <v>237</v>
      </c>
      <c r="AH6489">
        <v>0</v>
      </c>
      <c r="AN6489" t="s">
        <v>238</v>
      </c>
      <c r="AO6489">
        <v>1</v>
      </c>
      <c r="AP6489" t="s">
        <v>239</v>
      </c>
      <c r="AQ6489" s="27">
        <v>41547</v>
      </c>
      <c r="AR6489" t="s">
        <v>240</v>
      </c>
      <c r="AS6489">
        <v>1</v>
      </c>
      <c r="AT6489" t="s">
        <v>239</v>
      </c>
      <c r="AU6489" s="27">
        <v>41547</v>
      </c>
    </row>
    <row r="6490" spans="1:47" x14ac:dyDescent="0.2">
      <c r="A6490">
        <v>6489</v>
      </c>
      <c r="B6490" t="s">
        <v>21567</v>
      </c>
      <c r="C6490" t="s">
        <v>21568</v>
      </c>
      <c r="D6490" t="s">
        <v>315</v>
      </c>
      <c r="E6490" s="27">
        <v>41314</v>
      </c>
      <c r="F6490" t="s">
        <v>233</v>
      </c>
      <c r="G6490" s="27">
        <v>32994</v>
      </c>
      <c r="H6490">
        <v>25</v>
      </c>
      <c r="I6490" t="s">
        <v>244</v>
      </c>
      <c r="J6490" t="s">
        <v>250</v>
      </c>
      <c r="K6490">
        <v>0</v>
      </c>
      <c r="L6490">
        <v>2</v>
      </c>
      <c r="M6490">
        <v>0</v>
      </c>
      <c r="N6490">
        <v>0</v>
      </c>
      <c r="O6490">
        <v>1</v>
      </c>
      <c r="P6490">
        <v>-1</v>
      </c>
      <c r="Q6490" s="28">
        <v>41313.463888888888</v>
      </c>
      <c r="R6490" s="28">
        <v>41314.383333333331</v>
      </c>
      <c r="S6490" t="s">
        <v>21569</v>
      </c>
      <c r="T6490" s="27">
        <v>41313</v>
      </c>
      <c r="V6490">
        <v>1</v>
      </c>
      <c r="W6490" t="s">
        <v>32</v>
      </c>
      <c r="X6490" t="s">
        <v>359</v>
      </c>
      <c r="Y6490">
        <v>1</v>
      </c>
      <c r="AA6490" t="s">
        <v>21570</v>
      </c>
      <c r="AB6490" t="s">
        <v>36</v>
      </c>
      <c r="AD6490" s="27">
        <v>41415</v>
      </c>
      <c r="AE6490" t="s">
        <v>404</v>
      </c>
      <c r="AH6490">
        <v>0</v>
      </c>
      <c r="AN6490" t="s">
        <v>238</v>
      </c>
      <c r="AO6490">
        <v>3</v>
      </c>
      <c r="AP6490" t="s">
        <v>239</v>
      </c>
      <c r="AQ6490" s="27">
        <v>41314</v>
      </c>
      <c r="AR6490" t="s">
        <v>240</v>
      </c>
      <c r="AS6490">
        <v>2</v>
      </c>
      <c r="AT6490" t="s">
        <v>239</v>
      </c>
      <c r="AU6490" s="27">
        <v>41314</v>
      </c>
    </row>
    <row r="6491" spans="1:47" x14ac:dyDescent="0.2">
      <c r="A6491">
        <v>6490</v>
      </c>
      <c r="B6491" t="s">
        <v>21571</v>
      </c>
      <c r="C6491" t="s">
        <v>3280</v>
      </c>
      <c r="D6491" t="s">
        <v>2683</v>
      </c>
      <c r="E6491" s="27">
        <v>41345</v>
      </c>
      <c r="F6491" t="s">
        <v>233</v>
      </c>
      <c r="G6491" s="27">
        <v>34201</v>
      </c>
      <c r="H6491">
        <v>22</v>
      </c>
      <c r="I6491" t="s">
        <v>259</v>
      </c>
      <c r="J6491" t="s">
        <v>250</v>
      </c>
      <c r="K6491">
        <v>0</v>
      </c>
      <c r="L6491">
        <v>5</v>
      </c>
      <c r="M6491">
        <v>0</v>
      </c>
      <c r="N6491">
        <v>0</v>
      </c>
      <c r="O6491">
        <v>0</v>
      </c>
      <c r="P6491">
        <v>-1</v>
      </c>
      <c r="Q6491" s="28">
        <v>41344.4375</v>
      </c>
      <c r="R6491" s="28">
        <v>41345.046527777777</v>
      </c>
      <c r="S6491" t="s">
        <v>21572</v>
      </c>
      <c r="T6491" s="27">
        <v>41344</v>
      </c>
      <c r="V6491">
        <v>1</v>
      </c>
      <c r="W6491" t="s">
        <v>32</v>
      </c>
      <c r="X6491" t="s">
        <v>261</v>
      </c>
      <c r="Y6491">
        <v>1</v>
      </c>
      <c r="AA6491" t="s">
        <v>21573</v>
      </c>
      <c r="AB6491" t="s">
        <v>36</v>
      </c>
      <c r="AC6491">
        <v>1</v>
      </c>
      <c r="AD6491" s="27">
        <v>41596</v>
      </c>
      <c r="AE6491" t="s">
        <v>1265</v>
      </c>
      <c r="AF6491" s="27">
        <v>41597</v>
      </c>
      <c r="AG6491" s="27">
        <v>41604</v>
      </c>
      <c r="AH6491">
        <v>1</v>
      </c>
      <c r="AJ6491" t="s">
        <v>21573</v>
      </c>
      <c r="AK6491" t="s">
        <v>2239</v>
      </c>
      <c r="AL6491" s="27">
        <v>41596</v>
      </c>
      <c r="AM6491" t="s">
        <v>1265</v>
      </c>
      <c r="AN6491" t="s">
        <v>238</v>
      </c>
      <c r="AO6491">
        <v>5</v>
      </c>
      <c r="AP6491" t="s">
        <v>246</v>
      </c>
      <c r="AQ6491" s="27">
        <v>41345</v>
      </c>
      <c r="AR6491" t="s">
        <v>240</v>
      </c>
      <c r="AS6491">
        <v>5</v>
      </c>
      <c r="AT6491" t="s">
        <v>246</v>
      </c>
      <c r="AU6491" s="27">
        <v>41345</v>
      </c>
    </row>
    <row r="6492" spans="1:47" x14ac:dyDescent="0.2">
      <c r="A6492">
        <v>6491</v>
      </c>
      <c r="B6492" t="s">
        <v>21574</v>
      </c>
      <c r="C6492" t="s">
        <v>3369</v>
      </c>
      <c r="D6492" t="s">
        <v>7496</v>
      </c>
      <c r="E6492" s="27">
        <v>41488</v>
      </c>
      <c r="F6492" t="s">
        <v>294</v>
      </c>
      <c r="G6492" s="27">
        <v>26463</v>
      </c>
      <c r="H6492">
        <v>43</v>
      </c>
      <c r="I6492" t="s">
        <v>244</v>
      </c>
      <c r="J6492" t="s">
        <v>245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  <c r="Q6492" s="28">
        <v>41488.059027777781</v>
      </c>
      <c r="R6492" s="28">
        <v>41488.327777777777</v>
      </c>
      <c r="S6492" t="s">
        <v>21575</v>
      </c>
      <c r="T6492" s="27">
        <v>41488</v>
      </c>
      <c r="V6492">
        <v>0</v>
      </c>
      <c r="W6492" t="s">
        <v>36</v>
      </c>
      <c r="X6492" t="s">
        <v>279</v>
      </c>
      <c r="Y6492">
        <v>1</v>
      </c>
      <c r="AA6492" t="s">
        <v>21576</v>
      </c>
      <c r="AB6492" t="s">
        <v>36</v>
      </c>
      <c r="AC6492">
        <v>0</v>
      </c>
      <c r="AD6492" s="27">
        <v>41981</v>
      </c>
      <c r="AE6492" t="s">
        <v>279</v>
      </c>
      <c r="AF6492" s="27">
        <v>41981</v>
      </c>
      <c r="AG6492" s="27">
        <v>41981</v>
      </c>
      <c r="AH6492">
        <v>1</v>
      </c>
      <c r="AJ6492" t="s">
        <v>21576</v>
      </c>
      <c r="AK6492" t="s">
        <v>462</v>
      </c>
      <c r="AL6492" s="27">
        <v>41981</v>
      </c>
      <c r="AM6492" t="s">
        <v>279</v>
      </c>
      <c r="AN6492" t="s">
        <v>238</v>
      </c>
      <c r="AO6492">
        <v>1</v>
      </c>
      <c r="AP6492" t="s">
        <v>239</v>
      </c>
      <c r="AQ6492" s="27">
        <v>41488</v>
      </c>
      <c r="AR6492" t="s">
        <v>240</v>
      </c>
      <c r="AS6492">
        <v>1</v>
      </c>
      <c r="AT6492" t="s">
        <v>239</v>
      </c>
      <c r="AU6492" s="27">
        <v>41488</v>
      </c>
    </row>
    <row r="6493" spans="1:47" x14ac:dyDescent="0.2">
      <c r="A6493">
        <v>6492</v>
      </c>
      <c r="B6493" t="s">
        <v>21577</v>
      </c>
      <c r="C6493" t="s">
        <v>242</v>
      </c>
      <c r="D6493" t="s">
        <v>21578</v>
      </c>
      <c r="E6493" s="27">
        <v>41286</v>
      </c>
      <c r="F6493" t="s">
        <v>233</v>
      </c>
      <c r="G6493" s="27">
        <v>31338</v>
      </c>
      <c r="H6493">
        <v>30</v>
      </c>
      <c r="I6493" t="s">
        <v>244</v>
      </c>
      <c r="J6493" t="s">
        <v>245</v>
      </c>
      <c r="K6493">
        <v>0</v>
      </c>
      <c r="L6493">
        <v>2</v>
      </c>
      <c r="M6493">
        <v>0</v>
      </c>
      <c r="N6493">
        <v>0</v>
      </c>
      <c r="O6493">
        <v>1</v>
      </c>
      <c r="P6493">
        <v>-1</v>
      </c>
      <c r="Q6493" s="28">
        <v>41285.149305555555</v>
      </c>
      <c r="R6493" s="28">
        <v>41320.388888888891</v>
      </c>
      <c r="S6493" t="s">
        <v>21579</v>
      </c>
      <c r="T6493" s="27">
        <v>41285</v>
      </c>
      <c r="V6493">
        <v>1</v>
      </c>
      <c r="W6493" t="s">
        <v>36</v>
      </c>
      <c r="X6493" t="s">
        <v>279</v>
      </c>
      <c r="Y6493">
        <v>0</v>
      </c>
      <c r="AB6493" t="s">
        <v>237</v>
      </c>
      <c r="AH6493">
        <v>0</v>
      </c>
      <c r="AN6493" t="s">
        <v>238</v>
      </c>
      <c r="AO6493">
        <v>2</v>
      </c>
      <c r="AP6493" t="s">
        <v>239</v>
      </c>
      <c r="AQ6493" s="27">
        <v>41286</v>
      </c>
      <c r="AR6493" t="s">
        <v>240</v>
      </c>
      <c r="AS6493">
        <v>2</v>
      </c>
      <c r="AT6493" t="s">
        <v>239</v>
      </c>
      <c r="AU6493" s="27">
        <v>41286</v>
      </c>
    </row>
    <row r="6494" spans="1:47" x14ac:dyDescent="0.2">
      <c r="A6494">
        <v>6493</v>
      </c>
      <c r="B6494" t="s">
        <v>21580</v>
      </c>
      <c r="C6494" t="s">
        <v>10015</v>
      </c>
      <c r="D6494" t="s">
        <v>4291</v>
      </c>
      <c r="E6494" s="27">
        <v>41814</v>
      </c>
      <c r="F6494" t="s">
        <v>233</v>
      </c>
      <c r="G6494" s="27">
        <v>33205</v>
      </c>
      <c r="H6494">
        <v>25</v>
      </c>
      <c r="I6494" t="s">
        <v>244</v>
      </c>
      <c r="J6494" t="s">
        <v>250</v>
      </c>
      <c r="K6494">
        <v>0</v>
      </c>
      <c r="L6494">
        <v>7</v>
      </c>
      <c r="M6494">
        <v>0</v>
      </c>
      <c r="N6494">
        <v>0</v>
      </c>
      <c r="O6494">
        <v>3</v>
      </c>
      <c r="P6494">
        <v>-15</v>
      </c>
      <c r="Q6494" s="28">
        <v>41799.505555555559</v>
      </c>
      <c r="R6494" s="28">
        <v>41800.30972222222</v>
      </c>
      <c r="S6494" t="s">
        <v>21581</v>
      </c>
      <c r="T6494" s="27">
        <v>41798</v>
      </c>
      <c r="V6494">
        <v>16</v>
      </c>
      <c r="W6494" t="s">
        <v>32</v>
      </c>
      <c r="X6494" t="s">
        <v>359</v>
      </c>
      <c r="Y6494">
        <v>0</v>
      </c>
      <c r="AB6494" t="s">
        <v>237</v>
      </c>
      <c r="AH6494">
        <v>0</v>
      </c>
      <c r="AN6494" t="s">
        <v>238</v>
      </c>
      <c r="AO6494">
        <v>4</v>
      </c>
      <c r="AP6494" t="s">
        <v>239</v>
      </c>
      <c r="AQ6494" s="27">
        <v>41814</v>
      </c>
      <c r="AR6494" t="s">
        <v>240</v>
      </c>
      <c r="AS6494">
        <v>7</v>
      </c>
      <c r="AT6494" t="s">
        <v>246</v>
      </c>
      <c r="AU6494" s="27">
        <v>41814</v>
      </c>
    </row>
    <row r="6495" spans="1:47" x14ac:dyDescent="0.2">
      <c r="A6495">
        <v>6494</v>
      </c>
      <c r="B6495" t="s">
        <v>21582</v>
      </c>
      <c r="C6495" t="s">
        <v>21583</v>
      </c>
      <c r="D6495" t="s">
        <v>21584</v>
      </c>
      <c r="E6495" s="27">
        <v>41928</v>
      </c>
      <c r="F6495" t="s">
        <v>233</v>
      </c>
      <c r="G6495" s="27">
        <v>34361</v>
      </c>
      <c r="H6495">
        <v>22</v>
      </c>
      <c r="I6495" t="s">
        <v>259</v>
      </c>
      <c r="J6495" t="s">
        <v>250</v>
      </c>
      <c r="K6495">
        <v>0</v>
      </c>
      <c r="L6495">
        <v>7</v>
      </c>
      <c r="M6495">
        <v>0</v>
      </c>
      <c r="N6495">
        <v>0</v>
      </c>
      <c r="O6495">
        <v>0</v>
      </c>
      <c r="W6495" t="s">
        <v>237</v>
      </c>
      <c r="Y6495">
        <v>-1</v>
      </c>
      <c r="AB6495" t="s">
        <v>237</v>
      </c>
      <c r="AH6495">
        <v>0</v>
      </c>
      <c r="AN6495" t="s">
        <v>238</v>
      </c>
      <c r="AO6495">
        <v>5</v>
      </c>
      <c r="AP6495" t="s">
        <v>246</v>
      </c>
      <c r="AQ6495" s="27">
        <v>41928</v>
      </c>
      <c r="AR6495" t="s">
        <v>240</v>
      </c>
      <c r="AS6495">
        <v>7</v>
      </c>
      <c r="AT6495" t="s">
        <v>246</v>
      </c>
      <c r="AU6495" s="27">
        <v>41928</v>
      </c>
    </row>
    <row r="6496" spans="1:47" x14ac:dyDescent="0.2">
      <c r="A6496">
        <v>6495</v>
      </c>
      <c r="B6496" t="s">
        <v>21585</v>
      </c>
      <c r="C6496" t="s">
        <v>4013</v>
      </c>
      <c r="D6496" t="s">
        <v>21586</v>
      </c>
      <c r="E6496" s="27">
        <v>41330</v>
      </c>
      <c r="F6496" t="s">
        <v>233</v>
      </c>
      <c r="G6496" s="27">
        <v>31706</v>
      </c>
      <c r="H6496">
        <v>29</v>
      </c>
      <c r="I6496" t="s">
        <v>244</v>
      </c>
      <c r="J6496" t="s">
        <v>1115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-1</v>
      </c>
      <c r="Q6496" s="28">
        <v>41329.191666666666</v>
      </c>
      <c r="R6496" s="28">
        <v>41330.06527777778</v>
      </c>
      <c r="S6496" t="s">
        <v>21587</v>
      </c>
      <c r="T6496" s="27">
        <v>41329</v>
      </c>
      <c r="V6496">
        <v>1</v>
      </c>
      <c r="W6496" t="s">
        <v>32</v>
      </c>
      <c r="X6496" t="s">
        <v>834</v>
      </c>
      <c r="Y6496">
        <v>0</v>
      </c>
      <c r="AB6496" t="s">
        <v>237</v>
      </c>
      <c r="AH6496">
        <v>0</v>
      </c>
      <c r="AN6496" t="s">
        <v>238</v>
      </c>
      <c r="AO6496">
        <v>2</v>
      </c>
      <c r="AP6496" t="s">
        <v>239</v>
      </c>
      <c r="AQ6496" s="27">
        <v>41330</v>
      </c>
      <c r="AR6496" t="s">
        <v>240</v>
      </c>
      <c r="AS6496">
        <v>1</v>
      </c>
      <c r="AT6496" t="s">
        <v>239</v>
      </c>
      <c r="AU6496" s="27">
        <v>41330</v>
      </c>
    </row>
    <row r="6497" spans="1:47" x14ac:dyDescent="0.2">
      <c r="A6497">
        <v>6496</v>
      </c>
      <c r="B6497" t="s">
        <v>21588</v>
      </c>
      <c r="C6497" t="s">
        <v>1109</v>
      </c>
      <c r="D6497" t="s">
        <v>15974</v>
      </c>
      <c r="E6497" s="27">
        <v>41364</v>
      </c>
      <c r="F6497" t="s">
        <v>233</v>
      </c>
      <c r="G6497" s="27">
        <v>33576</v>
      </c>
      <c r="H6497">
        <v>24</v>
      </c>
      <c r="I6497" t="s">
        <v>259</v>
      </c>
      <c r="J6497" t="s">
        <v>245</v>
      </c>
      <c r="K6497">
        <v>0</v>
      </c>
      <c r="L6497">
        <v>2</v>
      </c>
      <c r="M6497">
        <v>0</v>
      </c>
      <c r="N6497">
        <v>0</v>
      </c>
      <c r="O6497">
        <v>0</v>
      </c>
      <c r="P6497">
        <v>-1</v>
      </c>
      <c r="Q6497" s="28">
        <v>41363.390277777777</v>
      </c>
      <c r="R6497" s="28">
        <v>41364.120833333334</v>
      </c>
      <c r="S6497" t="s">
        <v>21589</v>
      </c>
      <c r="T6497" s="27">
        <v>41363</v>
      </c>
      <c r="V6497">
        <v>1</v>
      </c>
      <c r="W6497" t="s">
        <v>32</v>
      </c>
      <c r="X6497" t="s">
        <v>453</v>
      </c>
      <c r="Y6497">
        <v>0</v>
      </c>
      <c r="AB6497" t="s">
        <v>237</v>
      </c>
      <c r="AH6497">
        <v>0</v>
      </c>
      <c r="AN6497" t="s">
        <v>238</v>
      </c>
      <c r="AO6497">
        <v>3</v>
      </c>
      <c r="AP6497" t="s">
        <v>239</v>
      </c>
      <c r="AQ6497" s="27">
        <v>41364</v>
      </c>
      <c r="AR6497" t="s">
        <v>240</v>
      </c>
      <c r="AS6497">
        <v>2</v>
      </c>
      <c r="AT6497" t="s">
        <v>239</v>
      </c>
      <c r="AU6497" s="27">
        <v>41364</v>
      </c>
    </row>
    <row r="6498" spans="1:47" x14ac:dyDescent="0.2">
      <c r="A6498">
        <v>6497</v>
      </c>
      <c r="B6498" t="s">
        <v>21590</v>
      </c>
      <c r="C6498" t="s">
        <v>21591</v>
      </c>
      <c r="D6498" t="s">
        <v>689</v>
      </c>
      <c r="E6498" s="27">
        <v>41525</v>
      </c>
      <c r="F6498" t="s">
        <v>233</v>
      </c>
      <c r="G6498" s="27">
        <v>31721</v>
      </c>
      <c r="H6498">
        <v>29</v>
      </c>
      <c r="I6498" t="s">
        <v>244</v>
      </c>
      <c r="J6498" t="s">
        <v>250</v>
      </c>
      <c r="K6498">
        <v>0</v>
      </c>
      <c r="L6498">
        <v>8</v>
      </c>
      <c r="M6498">
        <v>0</v>
      </c>
      <c r="N6498">
        <v>0</v>
      </c>
      <c r="O6498">
        <v>7</v>
      </c>
      <c r="P6498">
        <v>-1</v>
      </c>
      <c r="Q6498" s="28">
        <v>41524.393750000003</v>
      </c>
      <c r="R6498" s="28">
        <v>41525.280555555553</v>
      </c>
      <c r="S6498" t="s">
        <v>21592</v>
      </c>
      <c r="T6498" s="27">
        <v>41524</v>
      </c>
      <c r="V6498">
        <v>1</v>
      </c>
      <c r="W6498" t="s">
        <v>36</v>
      </c>
      <c r="X6498" t="s">
        <v>279</v>
      </c>
      <c r="Y6498">
        <v>1</v>
      </c>
      <c r="AA6498" t="s">
        <v>21593</v>
      </c>
      <c r="AB6498" t="s">
        <v>36</v>
      </c>
      <c r="AC6498">
        <v>0</v>
      </c>
      <c r="AD6498" s="27">
        <v>41710</v>
      </c>
      <c r="AE6498" t="s">
        <v>16602</v>
      </c>
      <c r="AF6498" s="27">
        <v>41710</v>
      </c>
      <c r="AG6498" s="27">
        <v>41746</v>
      </c>
      <c r="AH6498">
        <v>1</v>
      </c>
      <c r="AJ6498" t="s">
        <v>21593</v>
      </c>
      <c r="AK6498" t="s">
        <v>312</v>
      </c>
      <c r="AL6498" s="27">
        <v>41710</v>
      </c>
      <c r="AM6498" t="s">
        <v>583</v>
      </c>
      <c r="AN6498" t="s">
        <v>238</v>
      </c>
      <c r="AO6498">
        <v>3</v>
      </c>
      <c r="AP6498" t="s">
        <v>239</v>
      </c>
      <c r="AQ6498" s="27">
        <v>41525</v>
      </c>
      <c r="AR6498" t="s">
        <v>240</v>
      </c>
      <c r="AS6498">
        <v>8</v>
      </c>
      <c r="AT6498" t="s">
        <v>269</v>
      </c>
      <c r="AU6498" s="27">
        <v>41525</v>
      </c>
    </row>
    <row r="6499" spans="1:47" x14ac:dyDescent="0.2">
      <c r="A6499">
        <v>6498</v>
      </c>
      <c r="B6499" t="s">
        <v>21594</v>
      </c>
      <c r="C6499" t="s">
        <v>1887</v>
      </c>
      <c r="D6499" t="s">
        <v>12721</v>
      </c>
      <c r="E6499" s="27">
        <v>41289</v>
      </c>
      <c r="F6499" t="s">
        <v>294</v>
      </c>
      <c r="G6499" s="27">
        <v>32598</v>
      </c>
      <c r="H6499">
        <v>27</v>
      </c>
      <c r="I6499" t="s">
        <v>244</v>
      </c>
      <c r="J6499" t="s">
        <v>245</v>
      </c>
      <c r="K6499">
        <v>0</v>
      </c>
      <c r="L6499">
        <v>3</v>
      </c>
      <c r="M6499">
        <v>0</v>
      </c>
      <c r="N6499">
        <v>0</v>
      </c>
      <c r="O6499">
        <v>3</v>
      </c>
      <c r="S6499" t="s">
        <v>21595</v>
      </c>
      <c r="T6499" s="27">
        <v>41270</v>
      </c>
      <c r="V6499">
        <v>19</v>
      </c>
      <c r="W6499" t="s">
        <v>32</v>
      </c>
      <c r="X6499" t="s">
        <v>13084</v>
      </c>
      <c r="Y6499">
        <v>0</v>
      </c>
      <c r="AB6499" t="s">
        <v>237</v>
      </c>
      <c r="AH6499">
        <v>0</v>
      </c>
      <c r="AN6499" t="s">
        <v>238</v>
      </c>
      <c r="AO6499">
        <v>3</v>
      </c>
      <c r="AP6499" t="s">
        <v>239</v>
      </c>
      <c r="AQ6499" s="27">
        <v>41289</v>
      </c>
      <c r="AR6499" t="s">
        <v>240</v>
      </c>
      <c r="AS6499">
        <v>3</v>
      </c>
      <c r="AT6499" t="s">
        <v>239</v>
      </c>
      <c r="AU6499" s="27">
        <v>41289</v>
      </c>
    </row>
    <row r="6500" spans="1:47" x14ac:dyDescent="0.2">
      <c r="A6500">
        <v>6499</v>
      </c>
      <c r="B6500" t="s">
        <v>21596</v>
      </c>
      <c r="C6500" t="s">
        <v>21597</v>
      </c>
      <c r="D6500" t="s">
        <v>553</v>
      </c>
      <c r="E6500" s="27">
        <v>41894</v>
      </c>
      <c r="F6500" t="s">
        <v>294</v>
      </c>
      <c r="G6500" s="27">
        <v>34835</v>
      </c>
      <c r="H6500">
        <v>20</v>
      </c>
      <c r="I6500" t="s">
        <v>259</v>
      </c>
      <c r="J6500" t="s">
        <v>250</v>
      </c>
      <c r="K6500">
        <v>1</v>
      </c>
      <c r="L6500">
        <v>9</v>
      </c>
      <c r="M6500">
        <v>0</v>
      </c>
      <c r="N6500">
        <v>0</v>
      </c>
      <c r="O6500">
        <v>1</v>
      </c>
      <c r="S6500" t="s">
        <v>21598</v>
      </c>
      <c r="T6500" s="27">
        <v>41070</v>
      </c>
      <c r="V6500">
        <v>824</v>
      </c>
      <c r="W6500" t="s">
        <v>32</v>
      </c>
      <c r="X6500" t="s">
        <v>21599</v>
      </c>
      <c r="Y6500">
        <v>0</v>
      </c>
      <c r="AB6500" t="s">
        <v>237</v>
      </c>
      <c r="AH6500">
        <v>0</v>
      </c>
      <c r="AN6500" t="s">
        <v>238</v>
      </c>
      <c r="AO6500">
        <v>10</v>
      </c>
      <c r="AP6500" t="s">
        <v>269</v>
      </c>
      <c r="AQ6500" s="27">
        <v>41894</v>
      </c>
      <c r="AR6500" t="s">
        <v>240</v>
      </c>
      <c r="AS6500">
        <v>9</v>
      </c>
      <c r="AT6500" t="s">
        <v>269</v>
      </c>
      <c r="AU6500" s="27">
        <v>41894</v>
      </c>
    </row>
    <row r="6501" spans="1:47" x14ac:dyDescent="0.2">
      <c r="A6501">
        <v>6500</v>
      </c>
      <c r="B6501" t="s">
        <v>21600</v>
      </c>
      <c r="C6501" t="s">
        <v>3823</v>
      </c>
      <c r="D6501" t="s">
        <v>21601</v>
      </c>
      <c r="E6501" s="27">
        <v>41549</v>
      </c>
      <c r="F6501" t="s">
        <v>294</v>
      </c>
      <c r="G6501" s="27">
        <v>33541</v>
      </c>
      <c r="H6501">
        <v>24</v>
      </c>
      <c r="I6501" t="s">
        <v>259</v>
      </c>
      <c r="J6501" t="s">
        <v>245</v>
      </c>
      <c r="K6501">
        <v>0</v>
      </c>
      <c r="L6501">
        <v>4</v>
      </c>
      <c r="M6501">
        <v>0</v>
      </c>
      <c r="N6501">
        <v>0</v>
      </c>
      <c r="O6501">
        <v>0</v>
      </c>
      <c r="P6501">
        <v>-2</v>
      </c>
      <c r="Q6501" s="28">
        <v>41547.328472222223</v>
      </c>
      <c r="R6501" s="28">
        <v>41548.09097222222</v>
      </c>
      <c r="S6501" t="s">
        <v>21602</v>
      </c>
      <c r="T6501" s="27">
        <v>41547</v>
      </c>
      <c r="V6501">
        <v>2</v>
      </c>
      <c r="W6501" t="s">
        <v>32</v>
      </c>
      <c r="X6501" t="s">
        <v>371</v>
      </c>
      <c r="Y6501">
        <v>0</v>
      </c>
      <c r="AB6501" t="s">
        <v>237</v>
      </c>
      <c r="AH6501">
        <v>0</v>
      </c>
      <c r="AN6501" t="s">
        <v>238</v>
      </c>
      <c r="AO6501">
        <v>5</v>
      </c>
      <c r="AP6501" t="s">
        <v>246</v>
      </c>
      <c r="AQ6501" s="27">
        <v>41549</v>
      </c>
      <c r="AR6501" t="s">
        <v>240</v>
      </c>
      <c r="AS6501">
        <v>4</v>
      </c>
      <c r="AT6501" t="s">
        <v>239</v>
      </c>
      <c r="AU6501" s="27">
        <v>41549</v>
      </c>
    </row>
    <row r="6502" spans="1:47" x14ac:dyDescent="0.2">
      <c r="A6502">
        <v>6501</v>
      </c>
      <c r="B6502" t="s">
        <v>21603</v>
      </c>
      <c r="C6502" t="s">
        <v>21604</v>
      </c>
      <c r="D6502" t="s">
        <v>1110</v>
      </c>
      <c r="E6502" s="27">
        <v>41585</v>
      </c>
      <c r="F6502" t="s">
        <v>294</v>
      </c>
      <c r="G6502" s="27">
        <v>15135</v>
      </c>
      <c r="H6502">
        <v>74</v>
      </c>
      <c r="I6502" t="s">
        <v>234</v>
      </c>
      <c r="J6502" t="s">
        <v>250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-1</v>
      </c>
      <c r="Q6502" s="28">
        <v>41584.496527777781</v>
      </c>
      <c r="R6502" s="28">
        <v>41585.105555555558</v>
      </c>
      <c r="S6502" t="s">
        <v>21605</v>
      </c>
      <c r="T6502" s="27">
        <v>41584</v>
      </c>
      <c r="V6502">
        <v>1</v>
      </c>
      <c r="W6502" t="s">
        <v>32</v>
      </c>
      <c r="X6502" t="s">
        <v>494</v>
      </c>
      <c r="Y6502">
        <v>0</v>
      </c>
      <c r="AB6502" t="s">
        <v>237</v>
      </c>
      <c r="AH6502">
        <v>0</v>
      </c>
      <c r="AN6502" t="s">
        <v>238</v>
      </c>
      <c r="AO6502">
        <v>1</v>
      </c>
      <c r="AP6502" t="s">
        <v>239</v>
      </c>
      <c r="AQ6502" s="27">
        <v>41585</v>
      </c>
      <c r="AR6502" t="s">
        <v>240</v>
      </c>
      <c r="AS6502">
        <v>1</v>
      </c>
      <c r="AT6502" t="s">
        <v>239</v>
      </c>
      <c r="AU6502" s="27">
        <v>41585</v>
      </c>
    </row>
    <row r="6503" spans="1:47" x14ac:dyDescent="0.2">
      <c r="A6503">
        <v>6502</v>
      </c>
      <c r="B6503" t="s">
        <v>21606</v>
      </c>
      <c r="C6503" t="s">
        <v>3072</v>
      </c>
      <c r="D6503" t="s">
        <v>3089</v>
      </c>
      <c r="E6503" s="27">
        <v>41516</v>
      </c>
      <c r="F6503" t="s">
        <v>233</v>
      </c>
      <c r="G6503" s="27">
        <v>32313</v>
      </c>
      <c r="H6503">
        <v>27</v>
      </c>
      <c r="I6503" t="s">
        <v>244</v>
      </c>
      <c r="J6503" t="s">
        <v>250</v>
      </c>
      <c r="K6503">
        <v>0</v>
      </c>
      <c r="L6503">
        <v>7</v>
      </c>
      <c r="M6503">
        <v>0</v>
      </c>
      <c r="N6503">
        <v>1</v>
      </c>
      <c r="O6503">
        <v>8</v>
      </c>
      <c r="P6503">
        <v>0</v>
      </c>
      <c r="Q6503" s="28">
        <v>41516.505555555559</v>
      </c>
      <c r="R6503" s="28">
        <v>41517.174305555556</v>
      </c>
      <c r="S6503" t="s">
        <v>21607</v>
      </c>
      <c r="U6503" s="27">
        <v>41515</v>
      </c>
      <c r="V6503">
        <v>1</v>
      </c>
      <c r="W6503" t="s">
        <v>36</v>
      </c>
      <c r="X6503" t="s">
        <v>274</v>
      </c>
      <c r="Y6503">
        <v>1</v>
      </c>
      <c r="AA6503" t="s">
        <v>21608</v>
      </c>
      <c r="AB6503" t="s">
        <v>32</v>
      </c>
      <c r="AC6503">
        <v>0</v>
      </c>
      <c r="AD6503" s="27">
        <v>41686</v>
      </c>
      <c r="AE6503" t="s">
        <v>3173</v>
      </c>
      <c r="AF6503" s="27">
        <v>41686</v>
      </c>
      <c r="AG6503" s="27">
        <v>41688</v>
      </c>
      <c r="AH6503">
        <v>1</v>
      </c>
      <c r="AJ6503" t="s">
        <v>21609</v>
      </c>
      <c r="AK6503" t="s">
        <v>462</v>
      </c>
      <c r="AL6503" s="27">
        <v>42106</v>
      </c>
      <c r="AM6503" t="s">
        <v>279</v>
      </c>
      <c r="AN6503" t="s">
        <v>238</v>
      </c>
      <c r="AO6503">
        <v>5</v>
      </c>
      <c r="AP6503" t="s">
        <v>246</v>
      </c>
      <c r="AQ6503" s="27">
        <v>41516</v>
      </c>
      <c r="AR6503" t="s">
        <v>240</v>
      </c>
      <c r="AS6503">
        <v>7</v>
      </c>
      <c r="AT6503" t="s">
        <v>246</v>
      </c>
      <c r="AU6503" s="27">
        <v>41516</v>
      </c>
    </row>
    <row r="6504" spans="1:47" x14ac:dyDescent="0.2">
      <c r="A6504">
        <v>6503</v>
      </c>
      <c r="B6504" t="s">
        <v>21610</v>
      </c>
      <c r="C6504" t="s">
        <v>21611</v>
      </c>
      <c r="D6504" t="s">
        <v>741</v>
      </c>
      <c r="E6504" s="27">
        <v>41369</v>
      </c>
      <c r="F6504" t="s">
        <v>233</v>
      </c>
      <c r="G6504" s="27">
        <v>28849</v>
      </c>
      <c r="H6504">
        <v>37</v>
      </c>
      <c r="I6504" t="s">
        <v>244</v>
      </c>
      <c r="J6504" t="s">
        <v>353</v>
      </c>
      <c r="K6504">
        <v>0</v>
      </c>
      <c r="L6504">
        <v>2</v>
      </c>
      <c r="M6504">
        <v>0</v>
      </c>
      <c r="N6504">
        <v>0</v>
      </c>
      <c r="O6504">
        <v>1</v>
      </c>
      <c r="P6504">
        <v>-1</v>
      </c>
      <c r="Q6504" s="28">
        <v>41368.478472222225</v>
      </c>
      <c r="R6504" s="28">
        <v>41369.259722222225</v>
      </c>
      <c r="S6504" t="s">
        <v>21612</v>
      </c>
      <c r="T6504" s="27">
        <v>41368</v>
      </c>
      <c r="V6504">
        <v>1</v>
      </c>
      <c r="W6504" t="s">
        <v>32</v>
      </c>
      <c r="X6504" t="s">
        <v>453</v>
      </c>
      <c r="Y6504">
        <v>1</v>
      </c>
      <c r="AA6504" t="s">
        <v>21613</v>
      </c>
      <c r="AB6504" t="s">
        <v>36</v>
      </c>
      <c r="AD6504" s="27">
        <v>41934</v>
      </c>
      <c r="AE6504" t="s">
        <v>412</v>
      </c>
      <c r="AH6504">
        <v>0</v>
      </c>
      <c r="AN6504" t="s">
        <v>238</v>
      </c>
      <c r="AO6504">
        <v>1</v>
      </c>
      <c r="AP6504" t="s">
        <v>239</v>
      </c>
      <c r="AQ6504" s="27">
        <v>41369</v>
      </c>
      <c r="AR6504" t="s">
        <v>240</v>
      </c>
      <c r="AS6504">
        <v>2</v>
      </c>
      <c r="AT6504" t="s">
        <v>239</v>
      </c>
      <c r="AU6504" s="27">
        <v>41369</v>
      </c>
    </row>
    <row r="6505" spans="1:47" x14ac:dyDescent="0.2">
      <c r="A6505">
        <v>6504</v>
      </c>
      <c r="B6505" t="s">
        <v>21614</v>
      </c>
      <c r="C6505" t="s">
        <v>20444</v>
      </c>
      <c r="D6505" t="s">
        <v>6370</v>
      </c>
      <c r="E6505" s="27">
        <v>41689</v>
      </c>
      <c r="F6505" t="s">
        <v>233</v>
      </c>
      <c r="G6505" s="27">
        <v>27998</v>
      </c>
      <c r="H6505">
        <v>39</v>
      </c>
      <c r="I6505" t="s">
        <v>244</v>
      </c>
      <c r="J6505" t="s">
        <v>250</v>
      </c>
      <c r="K6505">
        <v>0</v>
      </c>
      <c r="L6505">
        <v>10</v>
      </c>
      <c r="M6505">
        <v>1</v>
      </c>
      <c r="N6505">
        <v>1</v>
      </c>
      <c r="O6505">
        <v>8</v>
      </c>
      <c r="P6505">
        <v>197</v>
      </c>
      <c r="Q6505" s="28">
        <v>41886.189583333333</v>
      </c>
      <c r="R6505" s="28">
        <v>41890.34097222222</v>
      </c>
      <c r="S6505" t="s">
        <v>21615</v>
      </c>
      <c r="T6505" s="27">
        <v>41689</v>
      </c>
      <c r="V6505">
        <v>0</v>
      </c>
      <c r="W6505" t="s">
        <v>32</v>
      </c>
      <c r="X6505" t="s">
        <v>261</v>
      </c>
      <c r="Y6505">
        <v>1</v>
      </c>
      <c r="AA6505" t="s">
        <v>21616</v>
      </c>
      <c r="AB6505" t="s">
        <v>36</v>
      </c>
      <c r="AC6505">
        <v>0</v>
      </c>
      <c r="AD6505" s="27">
        <v>41920</v>
      </c>
      <c r="AE6505" t="s">
        <v>16285</v>
      </c>
      <c r="AF6505" s="27">
        <v>41920</v>
      </c>
      <c r="AG6505" s="27">
        <v>41921</v>
      </c>
      <c r="AH6505">
        <v>0</v>
      </c>
      <c r="AN6505" t="s">
        <v>238</v>
      </c>
      <c r="AO6505">
        <v>9</v>
      </c>
      <c r="AP6505" t="s">
        <v>269</v>
      </c>
      <c r="AQ6505" s="27">
        <v>41689</v>
      </c>
      <c r="AR6505" t="s">
        <v>240</v>
      </c>
      <c r="AS6505">
        <v>10</v>
      </c>
      <c r="AT6505" t="s">
        <v>269</v>
      </c>
      <c r="AU6505" s="27">
        <v>41689</v>
      </c>
    </row>
    <row r="6506" spans="1:47" x14ac:dyDescent="0.2">
      <c r="A6506">
        <v>6505</v>
      </c>
      <c r="B6506" t="s">
        <v>21617</v>
      </c>
      <c r="C6506" t="s">
        <v>2931</v>
      </c>
      <c r="D6506" t="s">
        <v>3985</v>
      </c>
      <c r="E6506" s="27">
        <v>41573</v>
      </c>
      <c r="F6506" t="s">
        <v>233</v>
      </c>
      <c r="G6506" s="27">
        <v>31881</v>
      </c>
      <c r="H6506">
        <v>29</v>
      </c>
      <c r="I6506" t="s">
        <v>244</v>
      </c>
      <c r="J6506" t="s">
        <v>245</v>
      </c>
      <c r="K6506">
        <v>0</v>
      </c>
      <c r="L6506">
        <v>2</v>
      </c>
      <c r="M6506">
        <v>0</v>
      </c>
      <c r="N6506">
        <v>0</v>
      </c>
      <c r="O6506">
        <v>5</v>
      </c>
      <c r="P6506">
        <v>0</v>
      </c>
      <c r="Q6506" s="28">
        <v>41573.098611111112</v>
      </c>
      <c r="R6506" s="28">
        <v>41573.369444444441</v>
      </c>
      <c r="S6506" t="s">
        <v>21618</v>
      </c>
      <c r="T6506" s="27">
        <v>41573</v>
      </c>
      <c r="V6506">
        <v>0</v>
      </c>
      <c r="W6506" t="s">
        <v>32</v>
      </c>
      <c r="X6506" t="s">
        <v>364</v>
      </c>
      <c r="Y6506">
        <v>0</v>
      </c>
      <c r="AB6506" t="s">
        <v>237</v>
      </c>
      <c r="AH6506">
        <v>0</v>
      </c>
      <c r="AN6506" t="s">
        <v>238</v>
      </c>
      <c r="AO6506">
        <v>3</v>
      </c>
      <c r="AP6506" t="s">
        <v>239</v>
      </c>
      <c r="AQ6506" s="27">
        <v>41573</v>
      </c>
      <c r="AR6506" t="s">
        <v>240</v>
      </c>
      <c r="AS6506">
        <v>2</v>
      </c>
      <c r="AT6506" t="s">
        <v>239</v>
      </c>
      <c r="AU6506" s="27">
        <v>41573</v>
      </c>
    </row>
    <row r="6507" spans="1:47" x14ac:dyDescent="0.2">
      <c r="A6507">
        <v>6506</v>
      </c>
      <c r="B6507" t="s">
        <v>21619</v>
      </c>
      <c r="C6507" t="s">
        <v>243</v>
      </c>
      <c r="D6507" t="s">
        <v>21620</v>
      </c>
      <c r="E6507" s="27">
        <v>41917</v>
      </c>
      <c r="F6507" t="s">
        <v>233</v>
      </c>
      <c r="G6507" s="27">
        <v>32687</v>
      </c>
      <c r="H6507">
        <v>26</v>
      </c>
      <c r="I6507" t="s">
        <v>244</v>
      </c>
      <c r="J6507" t="s">
        <v>245</v>
      </c>
      <c r="K6507">
        <v>0</v>
      </c>
      <c r="L6507">
        <v>9</v>
      </c>
      <c r="M6507">
        <v>0</v>
      </c>
      <c r="N6507">
        <v>0</v>
      </c>
      <c r="O6507">
        <v>3</v>
      </c>
      <c r="P6507">
        <v>-1</v>
      </c>
      <c r="Q6507" s="28">
        <v>41916.249305555553</v>
      </c>
      <c r="R6507" s="28">
        <v>42327.256944444445</v>
      </c>
      <c r="S6507" t="s">
        <v>21621</v>
      </c>
      <c r="T6507" s="27">
        <v>41915</v>
      </c>
      <c r="V6507">
        <v>2</v>
      </c>
      <c r="W6507" t="s">
        <v>32</v>
      </c>
      <c r="X6507" t="s">
        <v>749</v>
      </c>
      <c r="Y6507">
        <v>0</v>
      </c>
      <c r="AB6507" t="s">
        <v>237</v>
      </c>
      <c r="AH6507">
        <v>0</v>
      </c>
      <c r="AN6507" t="s">
        <v>238</v>
      </c>
      <c r="AO6507">
        <v>3</v>
      </c>
      <c r="AP6507" t="s">
        <v>239</v>
      </c>
      <c r="AQ6507" s="27">
        <v>41917</v>
      </c>
      <c r="AR6507" t="s">
        <v>240</v>
      </c>
      <c r="AS6507">
        <v>9</v>
      </c>
      <c r="AT6507" t="s">
        <v>269</v>
      </c>
      <c r="AU6507" s="27">
        <v>41917</v>
      </c>
    </row>
    <row r="6508" spans="1:47" x14ac:dyDescent="0.2">
      <c r="A6508">
        <v>6507</v>
      </c>
      <c r="B6508" t="s">
        <v>21622</v>
      </c>
      <c r="C6508" t="s">
        <v>21623</v>
      </c>
      <c r="D6508" t="s">
        <v>21624</v>
      </c>
      <c r="E6508" s="27">
        <v>41631</v>
      </c>
      <c r="F6508" t="s">
        <v>233</v>
      </c>
      <c r="G6508" s="27">
        <v>33158</v>
      </c>
      <c r="H6508">
        <v>25</v>
      </c>
      <c r="I6508" t="s">
        <v>244</v>
      </c>
      <c r="J6508" t="s">
        <v>250</v>
      </c>
      <c r="K6508">
        <v>0</v>
      </c>
      <c r="L6508">
        <v>3</v>
      </c>
      <c r="M6508">
        <v>0</v>
      </c>
      <c r="N6508">
        <v>0</v>
      </c>
      <c r="O6508">
        <v>0</v>
      </c>
      <c r="S6508" t="s">
        <v>21625</v>
      </c>
      <c r="T6508" s="27">
        <v>41629</v>
      </c>
      <c r="V6508">
        <v>2</v>
      </c>
      <c r="W6508" t="s">
        <v>36</v>
      </c>
      <c r="X6508" t="s">
        <v>529</v>
      </c>
      <c r="Y6508">
        <v>1</v>
      </c>
      <c r="AA6508" t="s">
        <v>21626</v>
      </c>
      <c r="AB6508" t="s">
        <v>36</v>
      </c>
      <c r="AD6508" s="27">
        <v>41780</v>
      </c>
      <c r="AE6508" t="s">
        <v>1435</v>
      </c>
      <c r="AH6508">
        <v>0</v>
      </c>
      <c r="AN6508" t="s">
        <v>238</v>
      </c>
      <c r="AO6508">
        <v>4</v>
      </c>
      <c r="AP6508" t="s">
        <v>239</v>
      </c>
      <c r="AQ6508" s="27">
        <v>41631</v>
      </c>
      <c r="AR6508" t="s">
        <v>240</v>
      </c>
      <c r="AS6508">
        <v>3</v>
      </c>
      <c r="AT6508" t="s">
        <v>239</v>
      </c>
      <c r="AU6508" s="27">
        <v>41631</v>
      </c>
    </row>
    <row r="6509" spans="1:47" x14ac:dyDescent="0.2">
      <c r="A6509">
        <v>6508</v>
      </c>
      <c r="B6509" t="s">
        <v>21627</v>
      </c>
      <c r="C6509" t="s">
        <v>21035</v>
      </c>
      <c r="D6509" t="s">
        <v>1647</v>
      </c>
      <c r="E6509" s="27">
        <v>41598</v>
      </c>
      <c r="F6509" t="s">
        <v>294</v>
      </c>
      <c r="G6509" s="27">
        <v>29632</v>
      </c>
      <c r="H6509">
        <v>35</v>
      </c>
      <c r="I6509" t="s">
        <v>244</v>
      </c>
      <c r="J6509" t="s">
        <v>250</v>
      </c>
      <c r="K6509">
        <v>0</v>
      </c>
      <c r="L6509">
        <v>3</v>
      </c>
      <c r="M6509">
        <v>0</v>
      </c>
      <c r="N6509">
        <v>0</v>
      </c>
      <c r="O6509">
        <v>5</v>
      </c>
      <c r="P6509">
        <v>-1</v>
      </c>
      <c r="Q6509" s="28">
        <v>41597.529861111114</v>
      </c>
      <c r="R6509" s="28">
        <v>41598.408333333333</v>
      </c>
      <c r="S6509" t="s">
        <v>21628</v>
      </c>
      <c r="T6509" s="27">
        <v>41597</v>
      </c>
      <c r="V6509">
        <v>1</v>
      </c>
      <c r="W6509" t="s">
        <v>32</v>
      </c>
      <c r="X6509" t="s">
        <v>2223</v>
      </c>
      <c r="Y6509">
        <v>0</v>
      </c>
      <c r="AB6509" t="s">
        <v>237</v>
      </c>
      <c r="AH6509">
        <v>0</v>
      </c>
      <c r="AN6509" t="s">
        <v>238</v>
      </c>
      <c r="AO6509">
        <v>3</v>
      </c>
      <c r="AP6509" t="s">
        <v>239</v>
      </c>
      <c r="AQ6509" s="27">
        <v>41598</v>
      </c>
      <c r="AR6509" t="s">
        <v>240</v>
      </c>
      <c r="AS6509">
        <v>3</v>
      </c>
      <c r="AT6509" t="s">
        <v>239</v>
      </c>
      <c r="AU6509" s="27">
        <v>41598</v>
      </c>
    </row>
    <row r="6510" spans="1:47" x14ac:dyDescent="0.2">
      <c r="A6510">
        <v>6509</v>
      </c>
      <c r="B6510" t="s">
        <v>21629</v>
      </c>
      <c r="C6510" t="s">
        <v>953</v>
      </c>
      <c r="D6510" t="s">
        <v>357</v>
      </c>
      <c r="E6510" s="27">
        <v>41849</v>
      </c>
      <c r="F6510" t="s">
        <v>294</v>
      </c>
      <c r="G6510" s="27">
        <v>26200</v>
      </c>
      <c r="H6510">
        <v>44</v>
      </c>
      <c r="I6510" t="s">
        <v>244</v>
      </c>
      <c r="J6510" t="s">
        <v>250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 s="28">
        <v>41849.063194444447</v>
      </c>
      <c r="R6510" s="28">
        <v>41849.317361111112</v>
      </c>
      <c r="S6510" t="s">
        <v>21630</v>
      </c>
      <c r="T6510" s="27">
        <v>41848</v>
      </c>
      <c r="V6510">
        <v>1</v>
      </c>
      <c r="W6510" t="s">
        <v>36</v>
      </c>
      <c r="X6510" t="s">
        <v>279</v>
      </c>
      <c r="Y6510">
        <v>0</v>
      </c>
      <c r="AB6510" t="s">
        <v>237</v>
      </c>
      <c r="AH6510">
        <v>0</v>
      </c>
      <c r="AN6510" t="s">
        <v>238</v>
      </c>
      <c r="AO6510">
        <v>1</v>
      </c>
      <c r="AP6510" t="s">
        <v>239</v>
      </c>
      <c r="AQ6510" s="27">
        <v>41849</v>
      </c>
      <c r="AR6510" t="s">
        <v>240</v>
      </c>
      <c r="AS6510">
        <v>1</v>
      </c>
      <c r="AT6510" t="s">
        <v>239</v>
      </c>
      <c r="AU6510" s="27">
        <v>41849</v>
      </c>
    </row>
    <row r="6511" spans="1:47" x14ac:dyDescent="0.2">
      <c r="A6511">
        <v>6510</v>
      </c>
      <c r="B6511" t="s">
        <v>21631</v>
      </c>
      <c r="C6511" t="s">
        <v>242</v>
      </c>
      <c r="D6511" t="s">
        <v>1544</v>
      </c>
      <c r="E6511" s="27">
        <v>41752</v>
      </c>
      <c r="F6511" t="s">
        <v>233</v>
      </c>
      <c r="G6511" s="27">
        <v>25754</v>
      </c>
      <c r="H6511">
        <v>45</v>
      </c>
      <c r="I6511" t="s">
        <v>234</v>
      </c>
      <c r="J6511" t="s">
        <v>250</v>
      </c>
      <c r="K6511">
        <v>0</v>
      </c>
      <c r="L6511">
        <v>4</v>
      </c>
      <c r="M6511">
        <v>0</v>
      </c>
      <c r="N6511">
        <v>0</v>
      </c>
      <c r="O6511">
        <v>17</v>
      </c>
      <c r="P6511">
        <v>-310</v>
      </c>
      <c r="Q6511" s="28">
        <v>41442.469444444447</v>
      </c>
      <c r="R6511" s="28">
        <v>41716.434027777781</v>
      </c>
      <c r="S6511" t="s">
        <v>21632</v>
      </c>
      <c r="U6511" s="27">
        <v>41442</v>
      </c>
      <c r="V6511">
        <v>310</v>
      </c>
      <c r="W6511" t="s">
        <v>32</v>
      </c>
      <c r="X6511" t="s">
        <v>274</v>
      </c>
      <c r="Y6511">
        <v>0</v>
      </c>
      <c r="AB6511" t="s">
        <v>237</v>
      </c>
      <c r="AH6511">
        <v>0</v>
      </c>
      <c r="AN6511" t="s">
        <v>238</v>
      </c>
      <c r="AO6511">
        <v>4</v>
      </c>
      <c r="AP6511" t="s">
        <v>239</v>
      </c>
      <c r="AQ6511" s="27">
        <v>41752</v>
      </c>
      <c r="AR6511" t="s">
        <v>240</v>
      </c>
      <c r="AS6511">
        <v>4</v>
      </c>
      <c r="AT6511" t="s">
        <v>239</v>
      </c>
      <c r="AU6511" s="27">
        <v>41752</v>
      </c>
    </row>
    <row r="6512" spans="1:47" x14ac:dyDescent="0.2">
      <c r="A6512">
        <v>6511</v>
      </c>
      <c r="B6512" t="s">
        <v>21633</v>
      </c>
      <c r="C6512" t="s">
        <v>21634</v>
      </c>
      <c r="D6512" t="s">
        <v>21635</v>
      </c>
      <c r="E6512" s="27">
        <v>41571</v>
      </c>
      <c r="F6512" t="s">
        <v>233</v>
      </c>
      <c r="G6512" s="27">
        <v>31610</v>
      </c>
      <c r="H6512">
        <v>29</v>
      </c>
      <c r="I6512" t="s">
        <v>244</v>
      </c>
      <c r="J6512" t="s">
        <v>250</v>
      </c>
      <c r="K6512">
        <v>0</v>
      </c>
      <c r="L6512">
        <v>6</v>
      </c>
      <c r="M6512">
        <v>0</v>
      </c>
      <c r="N6512">
        <v>0</v>
      </c>
      <c r="O6512">
        <v>1</v>
      </c>
      <c r="P6512">
        <v>-1</v>
      </c>
      <c r="Q6512" s="28">
        <v>41570.087500000001</v>
      </c>
      <c r="R6512" s="28">
        <v>41669.489583333336</v>
      </c>
      <c r="S6512" t="s">
        <v>21636</v>
      </c>
      <c r="T6512" s="27">
        <v>41570</v>
      </c>
      <c r="V6512">
        <v>1</v>
      </c>
      <c r="W6512" t="s">
        <v>36</v>
      </c>
      <c r="X6512" t="s">
        <v>279</v>
      </c>
      <c r="Y6512">
        <v>1</v>
      </c>
      <c r="AA6512" t="s">
        <v>21637</v>
      </c>
      <c r="AB6512" t="s">
        <v>36</v>
      </c>
      <c r="AD6512" s="27">
        <v>42100</v>
      </c>
      <c r="AE6512" t="s">
        <v>1488</v>
      </c>
      <c r="AH6512">
        <v>0</v>
      </c>
      <c r="AN6512" t="s">
        <v>238</v>
      </c>
      <c r="AO6512">
        <v>5</v>
      </c>
      <c r="AP6512" t="s">
        <v>246</v>
      </c>
      <c r="AQ6512" s="27">
        <v>41571</v>
      </c>
      <c r="AR6512" t="s">
        <v>240</v>
      </c>
      <c r="AS6512">
        <v>6</v>
      </c>
      <c r="AT6512" t="s">
        <v>246</v>
      </c>
      <c r="AU6512" s="27">
        <v>41571</v>
      </c>
    </row>
    <row r="6513" spans="1:47" x14ac:dyDescent="0.2">
      <c r="A6513">
        <v>6512</v>
      </c>
      <c r="B6513" t="s">
        <v>21638</v>
      </c>
      <c r="C6513" t="s">
        <v>2931</v>
      </c>
      <c r="D6513" t="s">
        <v>1849</v>
      </c>
      <c r="E6513" s="27">
        <v>41614</v>
      </c>
      <c r="F6513" t="s">
        <v>233</v>
      </c>
      <c r="G6513" s="27">
        <v>29086</v>
      </c>
      <c r="H6513">
        <v>36</v>
      </c>
      <c r="I6513" t="s">
        <v>244</v>
      </c>
      <c r="J6513" t="s">
        <v>245</v>
      </c>
      <c r="K6513">
        <v>0</v>
      </c>
      <c r="L6513">
        <v>2</v>
      </c>
      <c r="M6513">
        <v>0</v>
      </c>
      <c r="N6513">
        <v>0</v>
      </c>
      <c r="O6513">
        <v>1</v>
      </c>
      <c r="P6513">
        <v>-1</v>
      </c>
      <c r="Q6513" s="28">
        <v>41613.339583333334</v>
      </c>
      <c r="R6513" s="28">
        <v>41614.413194444445</v>
      </c>
      <c r="S6513" t="s">
        <v>21639</v>
      </c>
      <c r="U6513" s="27">
        <v>41614</v>
      </c>
      <c r="V6513">
        <v>0</v>
      </c>
      <c r="W6513" t="s">
        <v>32</v>
      </c>
      <c r="X6513" t="s">
        <v>274</v>
      </c>
      <c r="Y6513">
        <v>0</v>
      </c>
      <c r="AB6513" t="s">
        <v>237</v>
      </c>
      <c r="AH6513">
        <v>0</v>
      </c>
      <c r="AN6513" t="s">
        <v>238</v>
      </c>
      <c r="AO6513">
        <v>1</v>
      </c>
      <c r="AP6513" t="s">
        <v>239</v>
      </c>
      <c r="AQ6513" s="27">
        <v>41614</v>
      </c>
      <c r="AR6513" t="s">
        <v>240</v>
      </c>
      <c r="AS6513">
        <v>2</v>
      </c>
      <c r="AT6513" t="s">
        <v>239</v>
      </c>
      <c r="AU6513" s="27">
        <v>41614</v>
      </c>
    </row>
    <row r="6514" spans="1:47" x14ac:dyDescent="0.2">
      <c r="A6514">
        <v>6513</v>
      </c>
      <c r="B6514" t="s">
        <v>21640</v>
      </c>
      <c r="C6514" t="s">
        <v>674</v>
      </c>
      <c r="D6514" t="s">
        <v>1110</v>
      </c>
      <c r="E6514" s="27">
        <v>41386</v>
      </c>
      <c r="F6514" t="s">
        <v>233</v>
      </c>
      <c r="G6514" s="27">
        <v>19935</v>
      </c>
      <c r="H6514">
        <v>61</v>
      </c>
      <c r="I6514" t="s">
        <v>234</v>
      </c>
      <c r="J6514" t="s">
        <v>250</v>
      </c>
      <c r="K6514">
        <v>0</v>
      </c>
      <c r="L6514">
        <v>4</v>
      </c>
      <c r="M6514">
        <v>0</v>
      </c>
      <c r="N6514">
        <v>0</v>
      </c>
      <c r="O6514">
        <v>13</v>
      </c>
      <c r="P6514">
        <v>64</v>
      </c>
      <c r="Q6514" s="28">
        <v>41450.197222222225</v>
      </c>
      <c r="R6514" s="28">
        <v>41516.434027777781</v>
      </c>
      <c r="S6514" t="s">
        <v>21641</v>
      </c>
      <c r="T6514" s="27">
        <v>41107</v>
      </c>
      <c r="V6514">
        <v>279</v>
      </c>
      <c r="W6514" t="s">
        <v>32</v>
      </c>
      <c r="X6514" t="s">
        <v>261</v>
      </c>
      <c r="Y6514">
        <v>1</v>
      </c>
      <c r="AA6514" t="s">
        <v>21642</v>
      </c>
      <c r="AB6514" t="s">
        <v>36</v>
      </c>
      <c r="AC6514">
        <v>0</v>
      </c>
      <c r="AD6514" s="27">
        <v>41864</v>
      </c>
      <c r="AE6514" t="s">
        <v>3794</v>
      </c>
      <c r="AF6514" s="27">
        <v>41864</v>
      </c>
      <c r="AG6514" s="27">
        <v>41869</v>
      </c>
      <c r="AH6514">
        <v>0</v>
      </c>
      <c r="AN6514" t="s">
        <v>238</v>
      </c>
      <c r="AO6514">
        <v>2</v>
      </c>
      <c r="AP6514" t="s">
        <v>239</v>
      </c>
      <c r="AQ6514" s="27">
        <v>41386</v>
      </c>
      <c r="AR6514" t="s">
        <v>240</v>
      </c>
      <c r="AS6514">
        <v>4</v>
      </c>
      <c r="AT6514" t="s">
        <v>239</v>
      </c>
      <c r="AU6514" s="27">
        <v>41386</v>
      </c>
    </row>
    <row r="6515" spans="1:47" x14ac:dyDescent="0.2">
      <c r="A6515">
        <v>6514</v>
      </c>
      <c r="B6515" t="s">
        <v>21643</v>
      </c>
      <c r="C6515" t="s">
        <v>21644</v>
      </c>
      <c r="D6515" t="s">
        <v>830</v>
      </c>
      <c r="E6515" s="27">
        <v>41284</v>
      </c>
      <c r="F6515" t="s">
        <v>233</v>
      </c>
      <c r="G6515" s="27">
        <v>32735</v>
      </c>
      <c r="H6515">
        <v>26</v>
      </c>
      <c r="I6515" t="s">
        <v>244</v>
      </c>
      <c r="J6515" t="s">
        <v>245</v>
      </c>
      <c r="K6515">
        <v>0</v>
      </c>
      <c r="L6515">
        <v>4</v>
      </c>
      <c r="M6515">
        <v>0</v>
      </c>
      <c r="N6515">
        <v>0</v>
      </c>
      <c r="O6515">
        <v>2</v>
      </c>
      <c r="P6515">
        <v>0</v>
      </c>
      <c r="Q6515" s="28">
        <v>41284.515277777777</v>
      </c>
      <c r="R6515" s="28">
        <v>41286.119444444441</v>
      </c>
      <c r="S6515" t="s">
        <v>21645</v>
      </c>
      <c r="T6515" s="27">
        <v>41283</v>
      </c>
      <c r="V6515">
        <v>1</v>
      </c>
      <c r="W6515" t="s">
        <v>32</v>
      </c>
      <c r="X6515" t="s">
        <v>441</v>
      </c>
      <c r="Y6515">
        <v>0</v>
      </c>
      <c r="AB6515" t="s">
        <v>237</v>
      </c>
      <c r="AH6515">
        <v>0</v>
      </c>
      <c r="AN6515" t="s">
        <v>238</v>
      </c>
      <c r="AO6515">
        <v>7</v>
      </c>
      <c r="AP6515" t="s">
        <v>246</v>
      </c>
      <c r="AQ6515" s="27">
        <v>41284</v>
      </c>
      <c r="AR6515" t="s">
        <v>240</v>
      </c>
      <c r="AS6515">
        <v>4</v>
      </c>
      <c r="AT6515" t="s">
        <v>239</v>
      </c>
      <c r="AU6515" s="27">
        <v>41284</v>
      </c>
    </row>
    <row r="6516" spans="1:47" x14ac:dyDescent="0.2">
      <c r="A6516">
        <v>6515</v>
      </c>
      <c r="B6516" t="s">
        <v>21646</v>
      </c>
      <c r="C6516" t="s">
        <v>1317</v>
      </c>
      <c r="D6516" t="s">
        <v>11603</v>
      </c>
      <c r="E6516" s="27">
        <v>41866</v>
      </c>
      <c r="F6516" t="s">
        <v>233</v>
      </c>
      <c r="G6516" s="27">
        <v>31378</v>
      </c>
      <c r="H6516">
        <v>30</v>
      </c>
      <c r="I6516" t="s">
        <v>244</v>
      </c>
      <c r="J6516" t="s">
        <v>353</v>
      </c>
      <c r="K6516">
        <v>5</v>
      </c>
      <c r="L6516">
        <v>9</v>
      </c>
      <c r="M6516">
        <v>0</v>
      </c>
      <c r="N6516">
        <v>0</v>
      </c>
      <c r="O6516">
        <v>7</v>
      </c>
      <c r="P6516">
        <v>-147</v>
      </c>
      <c r="Q6516" s="28">
        <v>41719.165277777778</v>
      </c>
      <c r="R6516" s="28">
        <v>41720.134027777778</v>
      </c>
      <c r="S6516" t="s">
        <v>21647</v>
      </c>
      <c r="T6516" s="27">
        <v>41865</v>
      </c>
      <c r="V6516">
        <v>1</v>
      </c>
      <c r="W6516" t="s">
        <v>32</v>
      </c>
      <c r="X6516" t="s">
        <v>359</v>
      </c>
      <c r="Y6516">
        <v>0</v>
      </c>
      <c r="AB6516" t="s">
        <v>237</v>
      </c>
      <c r="AH6516">
        <v>0</v>
      </c>
      <c r="AN6516" t="s">
        <v>238</v>
      </c>
      <c r="AO6516">
        <v>8</v>
      </c>
      <c r="AP6516" t="s">
        <v>269</v>
      </c>
      <c r="AQ6516" s="27">
        <v>41866</v>
      </c>
      <c r="AR6516" t="s">
        <v>240</v>
      </c>
      <c r="AS6516">
        <v>9</v>
      </c>
      <c r="AT6516" t="s">
        <v>269</v>
      </c>
      <c r="AU6516" s="27">
        <v>41866</v>
      </c>
    </row>
    <row r="6517" spans="1:47" x14ac:dyDescent="0.2">
      <c r="A6517">
        <v>6516</v>
      </c>
      <c r="B6517" t="s">
        <v>21648</v>
      </c>
      <c r="C6517" t="s">
        <v>6822</v>
      </c>
      <c r="D6517" t="s">
        <v>506</v>
      </c>
      <c r="E6517" s="27">
        <v>41991</v>
      </c>
      <c r="F6517" t="s">
        <v>233</v>
      </c>
      <c r="G6517" s="27">
        <v>29838</v>
      </c>
      <c r="H6517">
        <v>34</v>
      </c>
      <c r="I6517" t="s">
        <v>244</v>
      </c>
      <c r="J6517" t="s">
        <v>245</v>
      </c>
      <c r="K6517">
        <v>0</v>
      </c>
      <c r="L6517">
        <v>5</v>
      </c>
      <c r="M6517">
        <v>0</v>
      </c>
      <c r="N6517">
        <v>0</v>
      </c>
      <c r="O6517">
        <v>3</v>
      </c>
      <c r="P6517">
        <v>0</v>
      </c>
      <c r="Q6517" s="28">
        <v>41991.178472222222</v>
      </c>
      <c r="R6517" s="28">
        <v>41992.206944444442</v>
      </c>
      <c r="S6517" t="s">
        <v>21649</v>
      </c>
      <c r="T6517" s="27">
        <v>41991</v>
      </c>
      <c r="V6517">
        <v>0</v>
      </c>
      <c r="W6517" t="s">
        <v>36</v>
      </c>
      <c r="X6517" t="s">
        <v>279</v>
      </c>
      <c r="Y6517">
        <v>0</v>
      </c>
      <c r="AB6517" t="s">
        <v>237</v>
      </c>
      <c r="AH6517">
        <v>0</v>
      </c>
      <c r="AN6517" t="s">
        <v>238</v>
      </c>
      <c r="AO6517">
        <v>3</v>
      </c>
      <c r="AP6517" t="s">
        <v>239</v>
      </c>
      <c r="AQ6517" s="27">
        <v>41991</v>
      </c>
      <c r="AR6517" t="s">
        <v>240</v>
      </c>
      <c r="AS6517">
        <v>5</v>
      </c>
      <c r="AT6517" t="s">
        <v>246</v>
      </c>
      <c r="AU6517" s="27">
        <v>41991</v>
      </c>
    </row>
    <row r="6518" spans="1:47" x14ac:dyDescent="0.2">
      <c r="A6518">
        <v>6517</v>
      </c>
      <c r="B6518" t="s">
        <v>21650</v>
      </c>
      <c r="C6518" t="s">
        <v>400</v>
      </c>
      <c r="D6518" t="s">
        <v>21651</v>
      </c>
      <c r="E6518" s="27">
        <v>41831</v>
      </c>
      <c r="F6518" t="s">
        <v>233</v>
      </c>
      <c r="G6518" s="27">
        <v>24082</v>
      </c>
      <c r="H6518">
        <v>50</v>
      </c>
      <c r="I6518" t="s">
        <v>234</v>
      </c>
      <c r="J6518" t="s">
        <v>245</v>
      </c>
      <c r="K6518">
        <v>0</v>
      </c>
      <c r="L6518">
        <v>1</v>
      </c>
      <c r="M6518">
        <v>0</v>
      </c>
      <c r="N6518">
        <v>0</v>
      </c>
      <c r="O6518">
        <v>0</v>
      </c>
      <c r="W6518" t="s">
        <v>237</v>
      </c>
      <c r="Y6518">
        <v>-1</v>
      </c>
      <c r="AB6518" t="s">
        <v>237</v>
      </c>
      <c r="AH6518">
        <v>0</v>
      </c>
      <c r="AN6518" t="s">
        <v>238</v>
      </c>
      <c r="AO6518">
        <v>1</v>
      </c>
      <c r="AP6518" t="s">
        <v>239</v>
      </c>
      <c r="AQ6518" s="27">
        <v>41831</v>
      </c>
      <c r="AR6518" t="s">
        <v>240</v>
      </c>
      <c r="AS6518">
        <v>1</v>
      </c>
      <c r="AT6518" t="s">
        <v>239</v>
      </c>
      <c r="AU6518" s="27">
        <v>41831</v>
      </c>
    </row>
    <row r="6519" spans="1:47" x14ac:dyDescent="0.2">
      <c r="A6519">
        <v>6518</v>
      </c>
      <c r="B6519" t="s">
        <v>21652</v>
      </c>
      <c r="C6519" t="s">
        <v>2560</v>
      </c>
      <c r="D6519" t="s">
        <v>5448</v>
      </c>
      <c r="E6519" s="27">
        <v>41280</v>
      </c>
      <c r="F6519" t="s">
        <v>233</v>
      </c>
      <c r="G6519" s="27">
        <v>32151</v>
      </c>
      <c r="H6519">
        <v>28</v>
      </c>
      <c r="I6519" t="s">
        <v>244</v>
      </c>
      <c r="J6519" t="s">
        <v>250</v>
      </c>
      <c r="K6519">
        <v>0</v>
      </c>
      <c r="L6519">
        <v>5</v>
      </c>
      <c r="M6519">
        <v>0</v>
      </c>
      <c r="N6519">
        <v>0</v>
      </c>
      <c r="O6519">
        <v>1</v>
      </c>
      <c r="S6519" t="s">
        <v>21653</v>
      </c>
      <c r="T6519" s="27">
        <v>40032</v>
      </c>
      <c r="V6519">
        <v>1248</v>
      </c>
      <c r="W6519" t="s">
        <v>36</v>
      </c>
      <c r="X6519" t="s">
        <v>474</v>
      </c>
      <c r="Y6519">
        <v>0</v>
      </c>
      <c r="AB6519" t="s">
        <v>237</v>
      </c>
      <c r="AH6519">
        <v>0</v>
      </c>
      <c r="AN6519" t="s">
        <v>238</v>
      </c>
      <c r="AO6519">
        <v>5</v>
      </c>
      <c r="AP6519" t="s">
        <v>246</v>
      </c>
      <c r="AQ6519" s="27">
        <v>41280</v>
      </c>
      <c r="AR6519" t="s">
        <v>240</v>
      </c>
      <c r="AS6519">
        <v>5</v>
      </c>
      <c r="AT6519" t="s">
        <v>246</v>
      </c>
      <c r="AU6519" s="27">
        <v>41280</v>
      </c>
    </row>
    <row r="6520" spans="1:47" x14ac:dyDescent="0.2">
      <c r="A6520">
        <v>6519</v>
      </c>
      <c r="B6520" t="s">
        <v>21654</v>
      </c>
      <c r="C6520" t="s">
        <v>3529</v>
      </c>
      <c r="D6520" t="s">
        <v>21655</v>
      </c>
      <c r="E6520" s="27">
        <v>41416</v>
      </c>
      <c r="F6520" t="s">
        <v>233</v>
      </c>
      <c r="G6520" s="27">
        <v>31607</v>
      </c>
      <c r="H6520">
        <v>29</v>
      </c>
      <c r="I6520" t="s">
        <v>244</v>
      </c>
      <c r="J6520" t="s">
        <v>245</v>
      </c>
      <c r="K6520">
        <v>0</v>
      </c>
      <c r="L6520">
        <v>6</v>
      </c>
      <c r="M6520">
        <v>0</v>
      </c>
      <c r="N6520">
        <v>0</v>
      </c>
      <c r="O6520">
        <v>1</v>
      </c>
      <c r="P6520">
        <v>-50</v>
      </c>
      <c r="Q6520" s="28">
        <v>41366.163194444445</v>
      </c>
      <c r="R6520" s="28">
        <v>41415.241666666669</v>
      </c>
      <c r="S6520" t="s">
        <v>21656</v>
      </c>
      <c r="U6520" s="27">
        <v>41366</v>
      </c>
      <c r="V6520">
        <v>50</v>
      </c>
      <c r="W6520" t="s">
        <v>32</v>
      </c>
      <c r="X6520" t="s">
        <v>274</v>
      </c>
      <c r="Y6520">
        <v>0</v>
      </c>
      <c r="AB6520" t="s">
        <v>237</v>
      </c>
      <c r="AH6520">
        <v>0</v>
      </c>
      <c r="AN6520" t="s">
        <v>238</v>
      </c>
      <c r="AO6520">
        <v>3</v>
      </c>
      <c r="AP6520" t="s">
        <v>239</v>
      </c>
      <c r="AQ6520" s="27">
        <v>41416</v>
      </c>
      <c r="AR6520" t="s">
        <v>240</v>
      </c>
      <c r="AS6520">
        <v>6</v>
      </c>
      <c r="AT6520" t="s">
        <v>246</v>
      </c>
      <c r="AU6520" s="27">
        <v>41416</v>
      </c>
    </row>
    <row r="6521" spans="1:47" x14ac:dyDescent="0.2">
      <c r="A6521">
        <v>6520</v>
      </c>
      <c r="B6521" t="s">
        <v>21657</v>
      </c>
      <c r="C6521" t="s">
        <v>9156</v>
      </c>
      <c r="D6521" t="s">
        <v>586</v>
      </c>
      <c r="E6521" s="27">
        <v>41661</v>
      </c>
      <c r="F6521" t="s">
        <v>294</v>
      </c>
      <c r="G6521" s="27">
        <v>32724</v>
      </c>
      <c r="H6521">
        <v>26</v>
      </c>
      <c r="I6521" t="s">
        <v>244</v>
      </c>
      <c r="J6521" t="s">
        <v>250</v>
      </c>
      <c r="K6521">
        <v>0</v>
      </c>
      <c r="L6521">
        <v>5</v>
      </c>
      <c r="M6521">
        <v>0</v>
      </c>
      <c r="N6521">
        <v>0</v>
      </c>
      <c r="O6521">
        <v>1</v>
      </c>
      <c r="P6521">
        <v>-1</v>
      </c>
      <c r="Q6521" s="28">
        <v>41660.248611111114</v>
      </c>
      <c r="R6521" s="28">
        <v>41661.388888888891</v>
      </c>
      <c r="S6521" t="s">
        <v>21658</v>
      </c>
      <c r="U6521" s="27">
        <v>41660</v>
      </c>
      <c r="V6521">
        <v>1</v>
      </c>
      <c r="W6521" t="s">
        <v>32</v>
      </c>
      <c r="X6521" t="s">
        <v>274</v>
      </c>
      <c r="Y6521">
        <v>0</v>
      </c>
      <c r="AB6521" t="s">
        <v>237</v>
      </c>
      <c r="AH6521">
        <v>0</v>
      </c>
      <c r="AN6521" t="s">
        <v>238</v>
      </c>
      <c r="AO6521">
        <v>4</v>
      </c>
      <c r="AP6521" t="s">
        <v>239</v>
      </c>
      <c r="AQ6521" s="27">
        <v>41661</v>
      </c>
      <c r="AR6521" t="s">
        <v>240</v>
      </c>
      <c r="AS6521">
        <v>5</v>
      </c>
      <c r="AT6521" t="s">
        <v>246</v>
      </c>
      <c r="AU6521" s="27">
        <v>41661</v>
      </c>
    </row>
    <row r="6522" spans="1:47" x14ac:dyDescent="0.2">
      <c r="A6522">
        <v>6521</v>
      </c>
      <c r="B6522" t="s">
        <v>21659</v>
      </c>
      <c r="C6522" t="s">
        <v>9061</v>
      </c>
      <c r="D6522" t="s">
        <v>21660</v>
      </c>
      <c r="E6522" s="27">
        <v>41718</v>
      </c>
      <c r="F6522" t="s">
        <v>294</v>
      </c>
      <c r="G6522" s="27">
        <v>27949</v>
      </c>
      <c r="H6522">
        <v>39</v>
      </c>
      <c r="I6522" t="s">
        <v>244</v>
      </c>
      <c r="J6522" t="s">
        <v>245</v>
      </c>
      <c r="K6522">
        <v>0</v>
      </c>
      <c r="L6522">
        <v>6</v>
      </c>
      <c r="M6522">
        <v>1</v>
      </c>
      <c r="N6522">
        <v>0</v>
      </c>
      <c r="O6522">
        <v>11</v>
      </c>
      <c r="P6522">
        <v>-1</v>
      </c>
      <c r="Q6522" s="28">
        <v>41717.279861111114</v>
      </c>
      <c r="R6522" s="28">
        <v>41718.419444444444</v>
      </c>
      <c r="S6522" t="s">
        <v>21661</v>
      </c>
      <c r="T6522" s="27">
        <v>41717</v>
      </c>
      <c r="V6522">
        <v>1</v>
      </c>
      <c r="W6522" t="s">
        <v>32</v>
      </c>
      <c r="X6522" t="s">
        <v>494</v>
      </c>
      <c r="Y6522">
        <v>1</v>
      </c>
      <c r="AA6522" t="s">
        <v>21662</v>
      </c>
      <c r="AB6522" t="s">
        <v>32</v>
      </c>
      <c r="AC6522">
        <v>0</v>
      </c>
      <c r="AD6522" s="27">
        <v>42034</v>
      </c>
      <c r="AE6522" t="s">
        <v>494</v>
      </c>
      <c r="AF6522" s="27">
        <v>42034</v>
      </c>
      <c r="AG6522" s="27">
        <v>42035</v>
      </c>
      <c r="AH6522">
        <v>0</v>
      </c>
      <c r="AN6522" t="s">
        <v>238</v>
      </c>
      <c r="AO6522">
        <v>3</v>
      </c>
      <c r="AP6522" t="s">
        <v>239</v>
      </c>
      <c r="AQ6522" s="27">
        <v>41718</v>
      </c>
      <c r="AR6522" t="s">
        <v>240</v>
      </c>
      <c r="AS6522">
        <v>6</v>
      </c>
      <c r="AT6522" t="s">
        <v>246</v>
      </c>
      <c r="AU6522" s="27">
        <v>41718</v>
      </c>
    </row>
    <row r="6523" spans="1:47" x14ac:dyDescent="0.2">
      <c r="A6523">
        <v>6522</v>
      </c>
      <c r="B6523" t="s">
        <v>21663</v>
      </c>
      <c r="C6523" t="s">
        <v>1928</v>
      </c>
      <c r="D6523" t="s">
        <v>629</v>
      </c>
      <c r="E6523" s="27">
        <v>41355</v>
      </c>
      <c r="F6523" t="s">
        <v>233</v>
      </c>
      <c r="G6523" s="27">
        <v>34361</v>
      </c>
      <c r="H6523">
        <v>22</v>
      </c>
      <c r="I6523" t="s">
        <v>259</v>
      </c>
      <c r="J6523" t="s">
        <v>250</v>
      </c>
      <c r="K6523">
        <v>0</v>
      </c>
      <c r="L6523">
        <v>4</v>
      </c>
      <c r="M6523">
        <v>1</v>
      </c>
      <c r="N6523">
        <v>0</v>
      </c>
      <c r="O6523">
        <v>3</v>
      </c>
      <c r="P6523">
        <v>-1</v>
      </c>
      <c r="Q6523" s="28">
        <v>41354.194444444445</v>
      </c>
      <c r="R6523" s="28">
        <v>41355.430555555555</v>
      </c>
      <c r="S6523" t="s">
        <v>21664</v>
      </c>
      <c r="T6523" s="27">
        <v>41354</v>
      </c>
      <c r="V6523">
        <v>1</v>
      </c>
      <c r="W6523" t="s">
        <v>32</v>
      </c>
      <c r="X6523" t="s">
        <v>359</v>
      </c>
      <c r="Y6523">
        <v>1</v>
      </c>
      <c r="AA6523" t="s">
        <v>21665</v>
      </c>
      <c r="AB6523" t="s">
        <v>36</v>
      </c>
      <c r="AC6523">
        <v>165</v>
      </c>
      <c r="AD6523" s="27">
        <v>41363</v>
      </c>
      <c r="AE6523" t="s">
        <v>412</v>
      </c>
      <c r="AF6523" s="27">
        <v>41528</v>
      </c>
      <c r="AG6523" s="27">
        <v>41561</v>
      </c>
      <c r="AH6523">
        <v>0</v>
      </c>
      <c r="AN6523" t="s">
        <v>238</v>
      </c>
      <c r="AO6523">
        <v>6</v>
      </c>
      <c r="AP6523" t="s">
        <v>246</v>
      </c>
      <c r="AQ6523" s="27">
        <v>41355</v>
      </c>
      <c r="AR6523" t="s">
        <v>240</v>
      </c>
      <c r="AS6523">
        <v>4</v>
      </c>
      <c r="AT6523" t="s">
        <v>239</v>
      </c>
      <c r="AU6523" s="27">
        <v>41355</v>
      </c>
    </row>
    <row r="6524" spans="1:47" x14ac:dyDescent="0.2">
      <c r="A6524">
        <v>6523</v>
      </c>
      <c r="B6524" t="s">
        <v>21666</v>
      </c>
      <c r="C6524" t="s">
        <v>2021</v>
      </c>
      <c r="D6524" t="s">
        <v>21667</v>
      </c>
      <c r="E6524" s="27">
        <v>41863</v>
      </c>
      <c r="F6524" t="s">
        <v>233</v>
      </c>
      <c r="G6524" s="27">
        <v>31917</v>
      </c>
      <c r="H6524">
        <v>28</v>
      </c>
      <c r="I6524" t="s">
        <v>244</v>
      </c>
      <c r="J6524" t="s">
        <v>245</v>
      </c>
      <c r="K6524">
        <v>0</v>
      </c>
      <c r="L6524">
        <v>4</v>
      </c>
      <c r="M6524">
        <v>0</v>
      </c>
      <c r="N6524">
        <v>0</v>
      </c>
      <c r="O6524">
        <v>4</v>
      </c>
      <c r="P6524">
        <v>-104</v>
      </c>
      <c r="Q6524" s="28">
        <v>41759.177777777775</v>
      </c>
      <c r="R6524" s="28">
        <v>41855.465277777781</v>
      </c>
      <c r="S6524" t="s">
        <v>21668</v>
      </c>
      <c r="T6524" s="27">
        <v>41759</v>
      </c>
      <c r="V6524">
        <v>104</v>
      </c>
      <c r="W6524" t="s">
        <v>32</v>
      </c>
      <c r="X6524" t="s">
        <v>555</v>
      </c>
      <c r="Y6524">
        <v>0</v>
      </c>
      <c r="AB6524" t="s">
        <v>237</v>
      </c>
      <c r="AH6524">
        <v>0</v>
      </c>
      <c r="AN6524" t="s">
        <v>238</v>
      </c>
      <c r="AO6524">
        <v>3</v>
      </c>
      <c r="AP6524" t="s">
        <v>239</v>
      </c>
      <c r="AQ6524" s="27">
        <v>41863</v>
      </c>
      <c r="AR6524" t="s">
        <v>240</v>
      </c>
      <c r="AS6524">
        <v>4</v>
      </c>
      <c r="AT6524" t="s">
        <v>239</v>
      </c>
      <c r="AU6524" s="27">
        <v>41863</v>
      </c>
    </row>
    <row r="6525" spans="1:47" x14ac:dyDescent="0.2">
      <c r="A6525">
        <v>6524</v>
      </c>
      <c r="B6525" t="s">
        <v>21669</v>
      </c>
      <c r="C6525" t="s">
        <v>3539</v>
      </c>
      <c r="D6525" t="s">
        <v>741</v>
      </c>
      <c r="E6525" s="27">
        <v>41389</v>
      </c>
      <c r="F6525" t="s">
        <v>233</v>
      </c>
      <c r="G6525" s="27">
        <v>32112</v>
      </c>
      <c r="H6525">
        <v>28</v>
      </c>
      <c r="I6525" t="s">
        <v>244</v>
      </c>
      <c r="J6525" t="s">
        <v>245</v>
      </c>
      <c r="K6525">
        <v>0</v>
      </c>
      <c r="L6525">
        <v>3</v>
      </c>
      <c r="M6525">
        <v>0</v>
      </c>
      <c r="N6525">
        <v>0</v>
      </c>
      <c r="O6525">
        <v>0</v>
      </c>
      <c r="P6525">
        <v>-1</v>
      </c>
      <c r="Q6525" s="28">
        <v>41388.260416666664</v>
      </c>
      <c r="R6525" s="28">
        <v>41390.20208333333</v>
      </c>
      <c r="S6525" t="s">
        <v>21670</v>
      </c>
      <c r="T6525" s="27">
        <v>41388</v>
      </c>
      <c r="V6525">
        <v>1</v>
      </c>
      <c r="W6525" t="s">
        <v>32</v>
      </c>
      <c r="X6525" t="s">
        <v>359</v>
      </c>
      <c r="Y6525">
        <v>0</v>
      </c>
      <c r="AB6525" t="s">
        <v>237</v>
      </c>
      <c r="AH6525">
        <v>0</v>
      </c>
      <c r="AN6525" t="s">
        <v>238</v>
      </c>
      <c r="AO6525">
        <v>2</v>
      </c>
      <c r="AP6525" t="s">
        <v>239</v>
      </c>
      <c r="AQ6525" s="27">
        <v>41389</v>
      </c>
      <c r="AR6525" t="s">
        <v>240</v>
      </c>
      <c r="AS6525">
        <v>3</v>
      </c>
      <c r="AT6525" t="s">
        <v>239</v>
      </c>
      <c r="AU6525" s="27">
        <v>41389</v>
      </c>
    </row>
    <row r="6526" spans="1:47" x14ac:dyDescent="0.2">
      <c r="A6526">
        <v>6525</v>
      </c>
      <c r="B6526" t="s">
        <v>21671</v>
      </c>
      <c r="C6526" t="s">
        <v>1087</v>
      </c>
      <c r="D6526" t="s">
        <v>21672</v>
      </c>
      <c r="E6526" s="27">
        <v>41344</v>
      </c>
      <c r="F6526" t="s">
        <v>233</v>
      </c>
      <c r="G6526" s="27">
        <v>23548</v>
      </c>
      <c r="H6526">
        <v>51</v>
      </c>
      <c r="I6526" t="s">
        <v>234</v>
      </c>
      <c r="J6526" t="s">
        <v>245</v>
      </c>
      <c r="K6526">
        <v>0</v>
      </c>
      <c r="L6526">
        <v>1</v>
      </c>
      <c r="M6526">
        <v>0</v>
      </c>
      <c r="N6526">
        <v>0</v>
      </c>
      <c r="O6526">
        <v>1</v>
      </c>
      <c r="P6526">
        <v>-2</v>
      </c>
      <c r="Q6526" s="28">
        <v>41342.436111111114</v>
      </c>
      <c r="R6526" s="28">
        <v>41343.043749999997</v>
      </c>
      <c r="S6526" t="s">
        <v>21673</v>
      </c>
      <c r="T6526" s="27">
        <v>41342</v>
      </c>
      <c r="V6526">
        <v>2</v>
      </c>
      <c r="W6526" t="s">
        <v>32</v>
      </c>
      <c r="X6526" t="s">
        <v>300</v>
      </c>
      <c r="Y6526">
        <v>1</v>
      </c>
      <c r="AA6526" t="s">
        <v>21674</v>
      </c>
      <c r="AB6526" t="s">
        <v>36</v>
      </c>
      <c r="AD6526" s="27">
        <v>41601</v>
      </c>
      <c r="AE6526" t="s">
        <v>10285</v>
      </c>
      <c r="AH6526">
        <v>1</v>
      </c>
      <c r="AJ6526" t="s">
        <v>21675</v>
      </c>
      <c r="AK6526" t="s">
        <v>255</v>
      </c>
      <c r="AL6526" s="27">
        <v>42095</v>
      </c>
      <c r="AM6526" t="s">
        <v>974</v>
      </c>
      <c r="AN6526" t="s">
        <v>238</v>
      </c>
      <c r="AO6526">
        <v>1</v>
      </c>
      <c r="AP6526" t="s">
        <v>239</v>
      </c>
      <c r="AQ6526" s="27">
        <v>41344</v>
      </c>
      <c r="AR6526" t="s">
        <v>240</v>
      </c>
      <c r="AS6526">
        <v>1</v>
      </c>
      <c r="AT6526" t="s">
        <v>239</v>
      </c>
      <c r="AU6526" s="27">
        <v>41344</v>
      </c>
    </row>
    <row r="6527" spans="1:47" x14ac:dyDescent="0.2">
      <c r="A6527">
        <v>6526</v>
      </c>
      <c r="B6527" t="s">
        <v>21676</v>
      </c>
      <c r="C6527" t="s">
        <v>21677</v>
      </c>
      <c r="D6527" t="s">
        <v>3704</v>
      </c>
      <c r="E6527" s="27">
        <v>41660</v>
      </c>
      <c r="F6527" t="s">
        <v>294</v>
      </c>
      <c r="G6527" s="27">
        <v>29395</v>
      </c>
      <c r="H6527">
        <v>35</v>
      </c>
      <c r="I6527" t="s">
        <v>244</v>
      </c>
      <c r="J6527" t="s">
        <v>353</v>
      </c>
      <c r="K6527">
        <v>0</v>
      </c>
      <c r="L6527">
        <v>2</v>
      </c>
      <c r="M6527">
        <v>0</v>
      </c>
      <c r="N6527">
        <v>0</v>
      </c>
      <c r="O6527">
        <v>0</v>
      </c>
      <c r="P6527">
        <v>-1</v>
      </c>
      <c r="Q6527" s="28">
        <v>41659.37777777778</v>
      </c>
      <c r="R6527" s="28">
        <v>41660.414583333331</v>
      </c>
      <c r="S6527" t="s">
        <v>21678</v>
      </c>
      <c r="T6527" s="27">
        <v>41659</v>
      </c>
      <c r="V6527">
        <v>1</v>
      </c>
      <c r="W6527" t="s">
        <v>36</v>
      </c>
      <c r="X6527" t="s">
        <v>279</v>
      </c>
      <c r="Y6527">
        <v>0</v>
      </c>
      <c r="AB6527" t="s">
        <v>237</v>
      </c>
      <c r="AH6527">
        <v>0</v>
      </c>
      <c r="AN6527" t="s">
        <v>238</v>
      </c>
      <c r="AO6527">
        <v>1</v>
      </c>
      <c r="AP6527" t="s">
        <v>239</v>
      </c>
      <c r="AQ6527" s="27">
        <v>41660</v>
      </c>
      <c r="AR6527" t="s">
        <v>240</v>
      </c>
      <c r="AS6527">
        <v>2</v>
      </c>
      <c r="AT6527" t="s">
        <v>239</v>
      </c>
      <c r="AU6527" s="27">
        <v>41660</v>
      </c>
    </row>
    <row r="6528" spans="1:47" x14ac:dyDescent="0.2">
      <c r="A6528">
        <v>6527</v>
      </c>
      <c r="B6528" t="s">
        <v>21679</v>
      </c>
      <c r="C6528" t="s">
        <v>4290</v>
      </c>
      <c r="D6528" t="s">
        <v>3547</v>
      </c>
      <c r="E6528" s="27">
        <v>41700</v>
      </c>
      <c r="F6528" t="s">
        <v>294</v>
      </c>
      <c r="G6528" s="27">
        <v>33748</v>
      </c>
      <c r="H6528">
        <v>23</v>
      </c>
      <c r="I6528" t="s">
        <v>259</v>
      </c>
      <c r="J6528" t="s">
        <v>250</v>
      </c>
      <c r="K6528">
        <v>0</v>
      </c>
      <c r="L6528">
        <v>2</v>
      </c>
      <c r="M6528">
        <v>0</v>
      </c>
      <c r="N6528">
        <v>0</v>
      </c>
      <c r="O6528">
        <v>0</v>
      </c>
      <c r="P6528">
        <v>-1</v>
      </c>
      <c r="Q6528" s="28">
        <v>41699.093055555553</v>
      </c>
      <c r="R6528" s="28">
        <v>41700.341666666667</v>
      </c>
      <c r="S6528" t="s">
        <v>21680</v>
      </c>
      <c r="T6528" s="27">
        <v>41699</v>
      </c>
      <c r="V6528">
        <v>1</v>
      </c>
      <c r="W6528" t="s">
        <v>36</v>
      </c>
      <c r="X6528" t="s">
        <v>279</v>
      </c>
      <c r="Y6528">
        <v>0</v>
      </c>
      <c r="AB6528" t="s">
        <v>237</v>
      </c>
      <c r="AH6528">
        <v>0</v>
      </c>
      <c r="AN6528" t="s">
        <v>238</v>
      </c>
      <c r="AO6528">
        <v>3</v>
      </c>
      <c r="AP6528" t="s">
        <v>239</v>
      </c>
      <c r="AQ6528" s="27">
        <v>41700</v>
      </c>
      <c r="AR6528" t="s">
        <v>240</v>
      </c>
      <c r="AS6528">
        <v>2</v>
      </c>
      <c r="AT6528" t="s">
        <v>239</v>
      </c>
      <c r="AU6528" s="27">
        <v>41700</v>
      </c>
    </row>
    <row r="6529" spans="1:47" x14ac:dyDescent="0.2">
      <c r="A6529">
        <v>6528</v>
      </c>
      <c r="B6529" t="s">
        <v>21681</v>
      </c>
      <c r="C6529" t="s">
        <v>500</v>
      </c>
      <c r="D6529" t="s">
        <v>822</v>
      </c>
      <c r="E6529" s="27">
        <v>41486</v>
      </c>
      <c r="F6529" t="s">
        <v>233</v>
      </c>
      <c r="G6529" s="27">
        <v>31551</v>
      </c>
      <c r="H6529">
        <v>29</v>
      </c>
      <c r="I6529" t="s">
        <v>244</v>
      </c>
      <c r="J6529" t="s">
        <v>250</v>
      </c>
      <c r="K6529">
        <v>1</v>
      </c>
      <c r="L6529">
        <v>6</v>
      </c>
      <c r="M6529">
        <v>2</v>
      </c>
      <c r="N6529">
        <v>0</v>
      </c>
      <c r="O6529">
        <v>6</v>
      </c>
      <c r="P6529">
        <v>0</v>
      </c>
      <c r="Q6529" s="28">
        <v>41486.504166666666</v>
      </c>
      <c r="R6529" s="28">
        <v>41487.35</v>
      </c>
      <c r="S6529" t="s">
        <v>21682</v>
      </c>
      <c r="T6529" s="27">
        <v>41486</v>
      </c>
      <c r="V6529">
        <v>0</v>
      </c>
      <c r="W6529" t="s">
        <v>32</v>
      </c>
      <c r="X6529" t="s">
        <v>1089</v>
      </c>
      <c r="Y6529">
        <v>1</v>
      </c>
      <c r="AA6529" t="s">
        <v>21683</v>
      </c>
      <c r="AB6529" t="s">
        <v>36</v>
      </c>
      <c r="AC6529">
        <v>269</v>
      </c>
      <c r="AD6529" s="27">
        <v>42167</v>
      </c>
      <c r="AE6529" t="s">
        <v>1508</v>
      </c>
      <c r="AF6529" s="27">
        <v>42436</v>
      </c>
      <c r="AG6529" s="27">
        <v>42437</v>
      </c>
      <c r="AH6529">
        <v>0</v>
      </c>
      <c r="AN6529" t="s">
        <v>238</v>
      </c>
      <c r="AO6529">
        <v>8</v>
      </c>
      <c r="AP6529" t="s">
        <v>269</v>
      </c>
      <c r="AQ6529" s="27">
        <v>41486</v>
      </c>
      <c r="AR6529" t="s">
        <v>240</v>
      </c>
      <c r="AS6529">
        <v>6</v>
      </c>
      <c r="AT6529" t="s">
        <v>246</v>
      </c>
      <c r="AU6529" s="27">
        <v>41486</v>
      </c>
    </row>
    <row r="6530" spans="1:47" x14ac:dyDescent="0.2">
      <c r="A6530">
        <v>6529</v>
      </c>
      <c r="B6530" t="s">
        <v>21684</v>
      </c>
      <c r="C6530" t="s">
        <v>693</v>
      </c>
      <c r="D6530" t="s">
        <v>266</v>
      </c>
      <c r="E6530" s="27">
        <v>41751</v>
      </c>
      <c r="F6530" t="s">
        <v>233</v>
      </c>
      <c r="G6530" s="27">
        <v>34943</v>
      </c>
      <c r="H6530">
        <v>20</v>
      </c>
      <c r="I6530" t="s">
        <v>259</v>
      </c>
      <c r="J6530" t="s">
        <v>22</v>
      </c>
      <c r="K6530">
        <v>0</v>
      </c>
      <c r="L6530">
        <v>3</v>
      </c>
      <c r="M6530">
        <v>0</v>
      </c>
      <c r="N6530">
        <v>0</v>
      </c>
      <c r="O6530">
        <v>0</v>
      </c>
      <c r="P6530">
        <v>-1</v>
      </c>
      <c r="Q6530" s="28">
        <v>41750.15347222222</v>
      </c>
      <c r="R6530" s="28">
        <v>41751.35833333333</v>
      </c>
      <c r="S6530" t="s">
        <v>21685</v>
      </c>
      <c r="T6530" s="27">
        <v>41750</v>
      </c>
      <c r="V6530">
        <v>1</v>
      </c>
      <c r="W6530" t="s">
        <v>32</v>
      </c>
      <c r="X6530" t="s">
        <v>588</v>
      </c>
      <c r="Y6530">
        <v>1</v>
      </c>
      <c r="AA6530" t="s">
        <v>21686</v>
      </c>
      <c r="AB6530" t="s">
        <v>36</v>
      </c>
      <c r="AC6530">
        <v>0</v>
      </c>
      <c r="AD6530" s="27">
        <v>41799</v>
      </c>
      <c r="AE6530" t="s">
        <v>681</v>
      </c>
      <c r="AF6530" s="27">
        <v>41799</v>
      </c>
      <c r="AG6530" s="27">
        <v>41831</v>
      </c>
      <c r="AH6530">
        <v>0</v>
      </c>
      <c r="AN6530" t="s">
        <v>238</v>
      </c>
      <c r="AO6530">
        <v>5</v>
      </c>
      <c r="AP6530" t="s">
        <v>246</v>
      </c>
      <c r="AQ6530" s="27">
        <v>41751</v>
      </c>
      <c r="AR6530" t="s">
        <v>240</v>
      </c>
      <c r="AS6530">
        <v>3</v>
      </c>
      <c r="AT6530" t="s">
        <v>239</v>
      </c>
      <c r="AU6530" s="27">
        <v>41751</v>
      </c>
    </row>
    <row r="6531" spans="1:47" x14ac:dyDescent="0.2">
      <c r="A6531">
        <v>6530</v>
      </c>
      <c r="B6531" t="s">
        <v>21687</v>
      </c>
      <c r="C6531" t="s">
        <v>2466</v>
      </c>
      <c r="D6531" t="s">
        <v>21688</v>
      </c>
      <c r="E6531" s="27">
        <v>41959</v>
      </c>
      <c r="F6531" t="s">
        <v>233</v>
      </c>
      <c r="G6531" s="27">
        <v>20361</v>
      </c>
      <c r="H6531">
        <v>60</v>
      </c>
      <c r="I6531" t="s">
        <v>234</v>
      </c>
      <c r="J6531" t="s">
        <v>245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-1</v>
      </c>
      <c r="Q6531" s="28">
        <v>41958.182638888888</v>
      </c>
      <c r="R6531" s="28">
        <v>41959.09652777778</v>
      </c>
      <c r="S6531" t="s">
        <v>21689</v>
      </c>
      <c r="T6531" s="27">
        <v>41958</v>
      </c>
      <c r="V6531">
        <v>1</v>
      </c>
      <c r="W6531" t="s">
        <v>32</v>
      </c>
      <c r="X6531" t="s">
        <v>6467</v>
      </c>
      <c r="Y6531">
        <v>0</v>
      </c>
      <c r="AB6531" t="s">
        <v>237</v>
      </c>
      <c r="AH6531">
        <v>0</v>
      </c>
      <c r="AN6531" t="s">
        <v>238</v>
      </c>
      <c r="AO6531">
        <v>1</v>
      </c>
      <c r="AP6531" t="s">
        <v>239</v>
      </c>
      <c r="AQ6531" s="27">
        <v>41959</v>
      </c>
      <c r="AR6531" t="s">
        <v>240</v>
      </c>
      <c r="AS6531">
        <v>1</v>
      </c>
      <c r="AT6531" t="s">
        <v>239</v>
      </c>
      <c r="AU6531" s="27">
        <v>41959</v>
      </c>
    </row>
    <row r="6532" spans="1:47" x14ac:dyDescent="0.2">
      <c r="A6532">
        <v>6531</v>
      </c>
      <c r="B6532" t="s">
        <v>21690</v>
      </c>
      <c r="C6532" t="s">
        <v>1908</v>
      </c>
      <c r="D6532" t="s">
        <v>3886</v>
      </c>
      <c r="E6532" s="27">
        <v>41384</v>
      </c>
      <c r="F6532" t="s">
        <v>233</v>
      </c>
      <c r="G6532" s="27">
        <v>33680</v>
      </c>
      <c r="H6532">
        <v>24</v>
      </c>
      <c r="I6532" t="s">
        <v>259</v>
      </c>
      <c r="J6532" t="s">
        <v>250</v>
      </c>
      <c r="K6532">
        <v>0</v>
      </c>
      <c r="L6532">
        <v>9</v>
      </c>
      <c r="M6532">
        <v>0</v>
      </c>
      <c r="N6532">
        <v>2</v>
      </c>
      <c r="O6532">
        <v>1</v>
      </c>
      <c r="P6532">
        <v>-1</v>
      </c>
      <c r="Q6532" s="28">
        <v>41383.191666666666</v>
      </c>
      <c r="R6532" s="28">
        <v>41389.397222222222</v>
      </c>
      <c r="S6532" t="s">
        <v>21691</v>
      </c>
      <c r="U6532" s="27">
        <v>41383</v>
      </c>
      <c r="V6532">
        <v>1</v>
      </c>
      <c r="W6532" t="s">
        <v>36</v>
      </c>
      <c r="X6532" t="s">
        <v>274</v>
      </c>
      <c r="Y6532">
        <v>1</v>
      </c>
      <c r="AA6532" t="s">
        <v>21692</v>
      </c>
      <c r="AB6532" t="s">
        <v>36</v>
      </c>
      <c r="AC6532">
        <v>0</v>
      </c>
      <c r="AD6532" s="27">
        <v>42030</v>
      </c>
      <c r="AE6532" t="s">
        <v>474</v>
      </c>
      <c r="AF6532" s="27">
        <v>42030</v>
      </c>
      <c r="AG6532" s="27">
        <v>42170</v>
      </c>
      <c r="AH6532">
        <v>0</v>
      </c>
      <c r="AN6532" t="s">
        <v>238</v>
      </c>
      <c r="AO6532">
        <v>9</v>
      </c>
      <c r="AP6532" t="s">
        <v>269</v>
      </c>
      <c r="AQ6532" s="27">
        <v>41384</v>
      </c>
      <c r="AR6532" t="s">
        <v>240</v>
      </c>
      <c r="AS6532">
        <v>9</v>
      </c>
      <c r="AT6532" t="s">
        <v>269</v>
      </c>
      <c r="AU6532" s="27">
        <v>41384</v>
      </c>
    </row>
    <row r="6533" spans="1:47" x14ac:dyDescent="0.2">
      <c r="A6533">
        <v>6532</v>
      </c>
      <c r="B6533" t="s">
        <v>21693</v>
      </c>
      <c r="C6533" t="s">
        <v>21694</v>
      </c>
      <c r="D6533" t="s">
        <v>21695</v>
      </c>
      <c r="E6533" s="27">
        <v>41820</v>
      </c>
      <c r="F6533" t="s">
        <v>233</v>
      </c>
      <c r="G6533" s="27">
        <v>34731</v>
      </c>
      <c r="H6533">
        <v>21</v>
      </c>
      <c r="I6533" t="s">
        <v>259</v>
      </c>
      <c r="J6533" t="s">
        <v>250</v>
      </c>
      <c r="K6533">
        <v>0</v>
      </c>
      <c r="L6533">
        <v>2</v>
      </c>
      <c r="M6533">
        <v>0</v>
      </c>
      <c r="N6533">
        <v>0</v>
      </c>
      <c r="O6533">
        <v>0</v>
      </c>
      <c r="P6533">
        <v>-1</v>
      </c>
      <c r="Q6533" s="28">
        <v>41819.243055555555</v>
      </c>
      <c r="R6533" s="28">
        <v>41820.538194444445</v>
      </c>
      <c r="S6533" t="s">
        <v>21696</v>
      </c>
      <c r="T6533" s="27">
        <v>41819</v>
      </c>
      <c r="V6533">
        <v>1</v>
      </c>
      <c r="W6533" t="s">
        <v>32</v>
      </c>
      <c r="X6533" t="s">
        <v>359</v>
      </c>
      <c r="Y6533">
        <v>0</v>
      </c>
      <c r="AB6533" t="s">
        <v>237</v>
      </c>
      <c r="AH6533">
        <v>0</v>
      </c>
      <c r="AN6533" t="s">
        <v>238</v>
      </c>
      <c r="AO6533">
        <v>5</v>
      </c>
      <c r="AP6533" t="s">
        <v>246</v>
      </c>
      <c r="AQ6533" s="27">
        <v>41820</v>
      </c>
      <c r="AR6533" t="s">
        <v>240</v>
      </c>
      <c r="AS6533">
        <v>2</v>
      </c>
      <c r="AT6533" t="s">
        <v>239</v>
      </c>
      <c r="AU6533" s="27">
        <v>41820</v>
      </c>
    </row>
    <row r="6534" spans="1:47" x14ac:dyDescent="0.2">
      <c r="A6534">
        <v>6533</v>
      </c>
      <c r="B6534" t="s">
        <v>21697</v>
      </c>
      <c r="C6534" t="s">
        <v>1197</v>
      </c>
      <c r="D6534" t="s">
        <v>21698</v>
      </c>
      <c r="E6534" s="27">
        <v>41540</v>
      </c>
      <c r="F6534" t="s">
        <v>294</v>
      </c>
      <c r="G6534" s="27">
        <v>33827</v>
      </c>
      <c r="H6534">
        <v>23</v>
      </c>
      <c r="I6534" t="s">
        <v>259</v>
      </c>
      <c r="J6534" t="s">
        <v>353</v>
      </c>
      <c r="K6534">
        <v>0</v>
      </c>
      <c r="L6534">
        <v>4</v>
      </c>
      <c r="M6534">
        <v>1</v>
      </c>
      <c r="N6534">
        <v>0</v>
      </c>
      <c r="O6534">
        <v>2</v>
      </c>
      <c r="P6534">
        <v>-1</v>
      </c>
      <c r="Q6534" s="28">
        <v>41539.056250000001</v>
      </c>
      <c r="R6534" s="28">
        <v>41540.402083333334</v>
      </c>
      <c r="S6534" t="s">
        <v>21699</v>
      </c>
      <c r="T6534" s="27">
        <v>41539</v>
      </c>
      <c r="V6534">
        <v>1</v>
      </c>
      <c r="W6534" t="s">
        <v>36</v>
      </c>
      <c r="X6534" t="s">
        <v>279</v>
      </c>
      <c r="Y6534">
        <v>0</v>
      </c>
      <c r="AB6534" t="s">
        <v>237</v>
      </c>
      <c r="AH6534">
        <v>0</v>
      </c>
      <c r="AN6534" t="s">
        <v>238</v>
      </c>
      <c r="AO6534">
        <v>6</v>
      </c>
      <c r="AP6534" t="s">
        <v>246</v>
      </c>
      <c r="AQ6534" s="27">
        <v>41540</v>
      </c>
      <c r="AR6534" t="s">
        <v>240</v>
      </c>
      <c r="AS6534">
        <v>4</v>
      </c>
      <c r="AT6534" t="s">
        <v>239</v>
      </c>
      <c r="AU6534" s="27">
        <v>41540</v>
      </c>
    </row>
    <row r="6535" spans="1:47" x14ac:dyDescent="0.2">
      <c r="A6535">
        <v>6534</v>
      </c>
      <c r="B6535" t="s">
        <v>21700</v>
      </c>
      <c r="C6535" t="s">
        <v>21701</v>
      </c>
      <c r="D6535" t="s">
        <v>1110</v>
      </c>
      <c r="E6535" s="27">
        <v>41537</v>
      </c>
      <c r="F6535" t="s">
        <v>294</v>
      </c>
      <c r="G6535" s="27">
        <v>30348</v>
      </c>
      <c r="H6535">
        <v>33</v>
      </c>
      <c r="I6535" t="s">
        <v>244</v>
      </c>
      <c r="J6535" t="s">
        <v>250</v>
      </c>
      <c r="K6535">
        <v>0</v>
      </c>
      <c r="L6535">
        <v>7</v>
      </c>
      <c r="M6535">
        <v>0</v>
      </c>
      <c r="N6535">
        <v>0</v>
      </c>
      <c r="O6535">
        <v>5</v>
      </c>
      <c r="P6535">
        <v>-1</v>
      </c>
      <c r="Q6535" s="28">
        <v>41536.453472222223</v>
      </c>
      <c r="R6535" s="28">
        <v>41723.157638888886</v>
      </c>
      <c r="S6535" t="s">
        <v>21702</v>
      </c>
      <c r="T6535" s="27">
        <v>41536</v>
      </c>
      <c r="V6535">
        <v>1</v>
      </c>
      <c r="W6535" t="s">
        <v>32</v>
      </c>
      <c r="X6535" t="s">
        <v>974</v>
      </c>
      <c r="Y6535">
        <v>0</v>
      </c>
      <c r="AB6535" t="s">
        <v>237</v>
      </c>
      <c r="AH6535">
        <v>0</v>
      </c>
      <c r="AN6535" t="s">
        <v>238</v>
      </c>
      <c r="AO6535">
        <v>5</v>
      </c>
      <c r="AP6535" t="s">
        <v>246</v>
      </c>
      <c r="AQ6535" s="27">
        <v>41537</v>
      </c>
      <c r="AR6535" t="s">
        <v>240</v>
      </c>
      <c r="AS6535">
        <v>7</v>
      </c>
      <c r="AT6535" t="s">
        <v>246</v>
      </c>
      <c r="AU6535" s="27">
        <v>41537</v>
      </c>
    </row>
    <row r="6536" spans="1:47" x14ac:dyDescent="0.2">
      <c r="A6536">
        <v>6535</v>
      </c>
      <c r="B6536" t="s">
        <v>21703</v>
      </c>
      <c r="C6536" t="s">
        <v>963</v>
      </c>
      <c r="D6536" t="s">
        <v>8250</v>
      </c>
      <c r="E6536" s="27">
        <v>41389</v>
      </c>
      <c r="F6536" t="s">
        <v>233</v>
      </c>
      <c r="G6536" s="27">
        <v>34652</v>
      </c>
      <c r="H6536">
        <v>21</v>
      </c>
      <c r="I6536" t="s">
        <v>259</v>
      </c>
      <c r="J6536" t="s">
        <v>245</v>
      </c>
      <c r="K6536">
        <v>1</v>
      </c>
      <c r="L6536">
        <v>3</v>
      </c>
      <c r="M6536">
        <v>0</v>
      </c>
      <c r="N6536">
        <v>0</v>
      </c>
      <c r="O6536">
        <v>1</v>
      </c>
      <c r="P6536">
        <v>-1</v>
      </c>
      <c r="Q6536" s="28">
        <v>41388.536805555559</v>
      </c>
      <c r="R6536" s="28">
        <v>41389.384722222225</v>
      </c>
      <c r="S6536" t="s">
        <v>21704</v>
      </c>
      <c r="U6536" s="27">
        <v>41388</v>
      </c>
      <c r="V6536">
        <v>1</v>
      </c>
      <c r="W6536" t="s">
        <v>32</v>
      </c>
      <c r="X6536" t="s">
        <v>274</v>
      </c>
      <c r="Y6536">
        <v>1</v>
      </c>
      <c r="AA6536" t="s">
        <v>21705</v>
      </c>
      <c r="AB6536" t="s">
        <v>36</v>
      </c>
      <c r="AD6536" s="27">
        <v>41421</v>
      </c>
      <c r="AE6536" t="s">
        <v>392</v>
      </c>
      <c r="AH6536">
        <v>0</v>
      </c>
      <c r="AN6536" t="s">
        <v>238</v>
      </c>
      <c r="AO6536">
        <v>6</v>
      </c>
      <c r="AP6536" t="s">
        <v>246</v>
      </c>
      <c r="AQ6536" s="27">
        <v>41389</v>
      </c>
      <c r="AR6536" t="s">
        <v>240</v>
      </c>
      <c r="AS6536">
        <v>3</v>
      </c>
      <c r="AT6536" t="s">
        <v>239</v>
      </c>
      <c r="AU6536" s="27">
        <v>41389</v>
      </c>
    </row>
    <row r="6537" spans="1:47" x14ac:dyDescent="0.2">
      <c r="A6537">
        <v>6536</v>
      </c>
      <c r="B6537" t="s">
        <v>21706</v>
      </c>
      <c r="C6537" t="s">
        <v>2065</v>
      </c>
      <c r="D6537" t="s">
        <v>689</v>
      </c>
      <c r="E6537" s="27">
        <v>41409</v>
      </c>
      <c r="F6537" t="s">
        <v>233</v>
      </c>
      <c r="G6537" s="27">
        <v>20771</v>
      </c>
      <c r="H6537">
        <v>59</v>
      </c>
      <c r="I6537" t="s">
        <v>234</v>
      </c>
      <c r="J6537" t="s">
        <v>245</v>
      </c>
      <c r="K6537">
        <v>0</v>
      </c>
      <c r="L6537">
        <v>1</v>
      </c>
      <c r="M6537">
        <v>0</v>
      </c>
      <c r="N6537">
        <v>0</v>
      </c>
      <c r="O6537">
        <v>3</v>
      </c>
      <c r="P6537">
        <v>-3</v>
      </c>
      <c r="Q6537" s="28">
        <v>41406.220138888886</v>
      </c>
      <c r="R6537" s="28">
        <v>41408.331250000003</v>
      </c>
      <c r="S6537" t="s">
        <v>21707</v>
      </c>
      <c r="T6537" s="27">
        <v>41405</v>
      </c>
      <c r="V6537">
        <v>4</v>
      </c>
      <c r="W6537" t="s">
        <v>36</v>
      </c>
      <c r="X6537" t="s">
        <v>279</v>
      </c>
      <c r="Y6537">
        <v>0</v>
      </c>
      <c r="AB6537" t="s">
        <v>237</v>
      </c>
      <c r="AH6537">
        <v>0</v>
      </c>
      <c r="AN6537" t="s">
        <v>238</v>
      </c>
      <c r="AO6537">
        <v>1</v>
      </c>
      <c r="AP6537" t="s">
        <v>239</v>
      </c>
      <c r="AQ6537" s="27">
        <v>41409</v>
      </c>
      <c r="AR6537" t="s">
        <v>240</v>
      </c>
      <c r="AS6537">
        <v>1</v>
      </c>
      <c r="AT6537" t="s">
        <v>239</v>
      </c>
      <c r="AU6537" s="27">
        <v>41409</v>
      </c>
    </row>
    <row r="6538" spans="1:47" x14ac:dyDescent="0.2">
      <c r="A6538">
        <v>6537</v>
      </c>
      <c r="B6538" t="s">
        <v>21708</v>
      </c>
      <c r="C6538" t="s">
        <v>1592</v>
      </c>
      <c r="D6538" t="s">
        <v>15974</v>
      </c>
      <c r="E6538" s="27">
        <v>41540</v>
      </c>
      <c r="F6538" t="s">
        <v>233</v>
      </c>
      <c r="G6538" s="27">
        <v>32962</v>
      </c>
      <c r="H6538">
        <v>26</v>
      </c>
      <c r="I6538" t="s">
        <v>244</v>
      </c>
      <c r="J6538" t="s">
        <v>245</v>
      </c>
      <c r="K6538">
        <v>0</v>
      </c>
      <c r="L6538">
        <v>4</v>
      </c>
      <c r="M6538">
        <v>0</v>
      </c>
      <c r="N6538">
        <v>0</v>
      </c>
      <c r="O6538">
        <v>4</v>
      </c>
      <c r="P6538">
        <v>0</v>
      </c>
      <c r="Q6538" s="28">
        <v>41540.525000000001</v>
      </c>
      <c r="R6538" s="28">
        <v>41543.352777777778</v>
      </c>
      <c r="S6538" t="s">
        <v>21709</v>
      </c>
      <c r="T6538" s="27">
        <v>41540</v>
      </c>
      <c r="V6538">
        <v>0</v>
      </c>
      <c r="W6538" t="s">
        <v>32</v>
      </c>
      <c r="X6538" t="s">
        <v>2088</v>
      </c>
      <c r="Y6538">
        <v>1</v>
      </c>
      <c r="AA6538" t="s">
        <v>21710</v>
      </c>
      <c r="AB6538" t="s">
        <v>36</v>
      </c>
      <c r="AC6538">
        <v>0</v>
      </c>
      <c r="AD6538" s="27">
        <v>41553</v>
      </c>
      <c r="AE6538" t="s">
        <v>550</v>
      </c>
      <c r="AF6538" s="27">
        <v>41553</v>
      </c>
      <c r="AG6538" s="27">
        <v>41625</v>
      </c>
      <c r="AH6538">
        <v>1</v>
      </c>
      <c r="AJ6538" t="s">
        <v>21710</v>
      </c>
      <c r="AK6538" t="s">
        <v>462</v>
      </c>
      <c r="AL6538" s="27">
        <v>41553</v>
      </c>
      <c r="AM6538" t="s">
        <v>279</v>
      </c>
      <c r="AN6538" t="s">
        <v>238</v>
      </c>
      <c r="AO6538">
        <v>3</v>
      </c>
      <c r="AP6538" t="s">
        <v>239</v>
      </c>
      <c r="AQ6538" s="27">
        <v>41540</v>
      </c>
      <c r="AR6538" t="s">
        <v>240</v>
      </c>
      <c r="AS6538">
        <v>4</v>
      </c>
      <c r="AT6538" t="s">
        <v>239</v>
      </c>
      <c r="AU6538" s="27">
        <v>41540</v>
      </c>
    </row>
    <row r="6539" spans="1:47" x14ac:dyDescent="0.2">
      <c r="A6539">
        <v>6538</v>
      </c>
      <c r="B6539" t="s">
        <v>21711</v>
      </c>
      <c r="C6539" t="s">
        <v>2249</v>
      </c>
      <c r="D6539" t="s">
        <v>21712</v>
      </c>
      <c r="E6539" s="27">
        <v>41353</v>
      </c>
      <c r="F6539" t="s">
        <v>233</v>
      </c>
      <c r="G6539" s="27">
        <v>29128</v>
      </c>
      <c r="H6539">
        <v>36</v>
      </c>
      <c r="I6539" t="s">
        <v>244</v>
      </c>
      <c r="J6539" t="s">
        <v>245</v>
      </c>
      <c r="K6539">
        <v>0</v>
      </c>
      <c r="L6539">
        <v>1</v>
      </c>
      <c r="M6539">
        <v>0</v>
      </c>
      <c r="N6539">
        <v>0</v>
      </c>
      <c r="O6539">
        <v>0</v>
      </c>
      <c r="W6539" t="s">
        <v>237</v>
      </c>
      <c r="Y6539">
        <v>1</v>
      </c>
      <c r="AA6539" t="s">
        <v>21713</v>
      </c>
      <c r="AB6539" t="s">
        <v>36</v>
      </c>
      <c r="AD6539" s="27">
        <v>42345</v>
      </c>
      <c r="AE6539" t="s">
        <v>626</v>
      </c>
      <c r="AH6539">
        <v>0</v>
      </c>
      <c r="AN6539" t="s">
        <v>238</v>
      </c>
      <c r="AO6539">
        <v>1</v>
      </c>
      <c r="AP6539" t="s">
        <v>239</v>
      </c>
      <c r="AQ6539" s="27">
        <v>41353</v>
      </c>
      <c r="AR6539" t="s">
        <v>240</v>
      </c>
      <c r="AS6539">
        <v>1</v>
      </c>
      <c r="AT6539" t="s">
        <v>239</v>
      </c>
      <c r="AU6539" s="27">
        <v>41353</v>
      </c>
    </row>
    <row r="6540" spans="1:47" x14ac:dyDescent="0.2">
      <c r="A6540">
        <v>6539</v>
      </c>
      <c r="B6540" t="s">
        <v>21714</v>
      </c>
      <c r="C6540" t="s">
        <v>21715</v>
      </c>
      <c r="D6540" t="s">
        <v>2972</v>
      </c>
      <c r="E6540" s="27">
        <v>41725</v>
      </c>
      <c r="F6540" t="s">
        <v>233</v>
      </c>
      <c r="G6540" s="27">
        <v>28370</v>
      </c>
      <c r="H6540">
        <v>38</v>
      </c>
      <c r="I6540" t="s">
        <v>244</v>
      </c>
      <c r="J6540" t="s">
        <v>22</v>
      </c>
      <c r="K6540">
        <v>0</v>
      </c>
      <c r="L6540">
        <v>1</v>
      </c>
      <c r="M6540">
        <v>0</v>
      </c>
      <c r="N6540">
        <v>0</v>
      </c>
      <c r="O6540">
        <v>2</v>
      </c>
      <c r="P6540">
        <v>-1</v>
      </c>
      <c r="Q6540" s="28">
        <v>41724.213194444441</v>
      </c>
      <c r="R6540" s="28">
        <v>41725.072222222225</v>
      </c>
      <c r="S6540" t="s">
        <v>21716</v>
      </c>
      <c r="T6540" s="27">
        <v>41724</v>
      </c>
      <c r="V6540">
        <v>1</v>
      </c>
      <c r="W6540" t="s">
        <v>32</v>
      </c>
      <c r="X6540" t="s">
        <v>359</v>
      </c>
      <c r="Y6540">
        <v>0</v>
      </c>
      <c r="AB6540" t="s">
        <v>237</v>
      </c>
      <c r="AH6540">
        <v>0</v>
      </c>
      <c r="AN6540" t="s">
        <v>238</v>
      </c>
      <c r="AO6540">
        <v>1</v>
      </c>
      <c r="AP6540" t="s">
        <v>239</v>
      </c>
      <c r="AQ6540" s="27">
        <v>41725</v>
      </c>
      <c r="AR6540" t="s">
        <v>240</v>
      </c>
      <c r="AS6540">
        <v>1</v>
      </c>
      <c r="AT6540" t="s">
        <v>239</v>
      </c>
      <c r="AU6540" s="27">
        <v>41725</v>
      </c>
    </row>
    <row r="6541" spans="1:47" x14ac:dyDescent="0.2">
      <c r="A6541">
        <v>6540</v>
      </c>
      <c r="B6541" t="s">
        <v>21717</v>
      </c>
      <c r="C6541" t="s">
        <v>3856</v>
      </c>
      <c r="D6541" t="s">
        <v>21718</v>
      </c>
      <c r="E6541" s="27">
        <v>41841</v>
      </c>
      <c r="F6541" t="s">
        <v>233</v>
      </c>
      <c r="G6541" s="27">
        <v>33841</v>
      </c>
      <c r="H6541">
        <v>23</v>
      </c>
      <c r="I6541" t="s">
        <v>259</v>
      </c>
      <c r="J6541" t="s">
        <v>250</v>
      </c>
      <c r="K6541">
        <v>0</v>
      </c>
      <c r="L6541">
        <v>5</v>
      </c>
      <c r="M6541">
        <v>0</v>
      </c>
      <c r="N6541">
        <v>0</v>
      </c>
      <c r="O6541">
        <v>0</v>
      </c>
      <c r="P6541">
        <v>-1</v>
      </c>
      <c r="Q6541" s="28">
        <v>41840.497916666667</v>
      </c>
      <c r="R6541" s="28">
        <v>41841.339583333334</v>
      </c>
      <c r="S6541" t="s">
        <v>21719</v>
      </c>
      <c r="T6541" s="27">
        <v>41840</v>
      </c>
      <c r="V6541">
        <v>1</v>
      </c>
      <c r="W6541" t="s">
        <v>36</v>
      </c>
      <c r="X6541" t="s">
        <v>279</v>
      </c>
      <c r="Y6541">
        <v>0</v>
      </c>
      <c r="AB6541" t="s">
        <v>237</v>
      </c>
      <c r="AH6541">
        <v>0</v>
      </c>
      <c r="AN6541" t="s">
        <v>238</v>
      </c>
      <c r="AO6541">
        <v>6</v>
      </c>
      <c r="AP6541" t="s">
        <v>246</v>
      </c>
      <c r="AQ6541" s="27">
        <v>41841</v>
      </c>
      <c r="AR6541" t="s">
        <v>240</v>
      </c>
      <c r="AS6541">
        <v>5</v>
      </c>
      <c r="AT6541" t="s">
        <v>246</v>
      </c>
      <c r="AU6541" s="27">
        <v>41841</v>
      </c>
    </row>
    <row r="6542" spans="1:47" x14ac:dyDescent="0.2">
      <c r="A6542">
        <v>6541</v>
      </c>
      <c r="B6542" t="s">
        <v>21720</v>
      </c>
      <c r="C6542" t="s">
        <v>5244</v>
      </c>
      <c r="D6542" t="s">
        <v>1998</v>
      </c>
      <c r="E6542" s="27">
        <v>41838</v>
      </c>
      <c r="F6542" t="s">
        <v>233</v>
      </c>
      <c r="G6542" s="27">
        <v>35223</v>
      </c>
      <c r="H6542">
        <v>19</v>
      </c>
      <c r="I6542" t="s">
        <v>259</v>
      </c>
      <c r="J6542" t="s">
        <v>245</v>
      </c>
      <c r="K6542">
        <v>1</v>
      </c>
      <c r="L6542">
        <v>9</v>
      </c>
      <c r="M6542">
        <v>3</v>
      </c>
      <c r="N6542">
        <v>2</v>
      </c>
      <c r="O6542">
        <v>5</v>
      </c>
      <c r="P6542">
        <v>-31</v>
      </c>
      <c r="Q6542" s="28">
        <v>41807.477777777778</v>
      </c>
      <c r="R6542" s="28">
        <v>41836.056944444441</v>
      </c>
      <c r="S6542" t="s">
        <v>21721</v>
      </c>
      <c r="U6542" s="27">
        <v>41807</v>
      </c>
      <c r="V6542">
        <v>31</v>
      </c>
      <c r="W6542" t="s">
        <v>36</v>
      </c>
      <c r="X6542" t="s">
        <v>274</v>
      </c>
      <c r="Y6542">
        <v>1</v>
      </c>
      <c r="AA6542" t="s">
        <v>21722</v>
      </c>
      <c r="AB6542" t="s">
        <v>32</v>
      </c>
      <c r="AD6542" s="27">
        <v>42060</v>
      </c>
      <c r="AE6542" t="s">
        <v>749</v>
      </c>
      <c r="AH6542">
        <v>0</v>
      </c>
      <c r="AN6542" t="s">
        <v>238</v>
      </c>
      <c r="AO6542">
        <v>9</v>
      </c>
      <c r="AP6542" t="s">
        <v>269</v>
      </c>
      <c r="AQ6542" s="27">
        <v>41838</v>
      </c>
      <c r="AR6542" t="s">
        <v>240</v>
      </c>
      <c r="AS6542">
        <v>9</v>
      </c>
      <c r="AT6542" t="s">
        <v>269</v>
      </c>
      <c r="AU6542" s="27">
        <v>41838</v>
      </c>
    </row>
    <row r="6543" spans="1:47" x14ac:dyDescent="0.2">
      <c r="A6543">
        <v>6542</v>
      </c>
      <c r="B6543" t="s">
        <v>21723</v>
      </c>
      <c r="C6543" t="s">
        <v>242</v>
      </c>
      <c r="D6543" t="s">
        <v>2021</v>
      </c>
      <c r="E6543" s="27">
        <v>41792</v>
      </c>
      <c r="F6543" t="s">
        <v>233</v>
      </c>
      <c r="G6543" s="27">
        <v>20301</v>
      </c>
      <c r="H6543">
        <v>60</v>
      </c>
      <c r="I6543" t="s">
        <v>234</v>
      </c>
      <c r="J6543" t="s">
        <v>245</v>
      </c>
      <c r="K6543">
        <v>0</v>
      </c>
      <c r="L6543">
        <v>2</v>
      </c>
      <c r="M6543">
        <v>0</v>
      </c>
      <c r="N6543">
        <v>0</v>
      </c>
      <c r="O6543">
        <v>5</v>
      </c>
      <c r="P6543">
        <v>-110</v>
      </c>
      <c r="Q6543" s="28">
        <v>41682.434027777781</v>
      </c>
      <c r="R6543" s="28">
        <v>41687.345833333333</v>
      </c>
      <c r="S6543" t="s">
        <v>21724</v>
      </c>
      <c r="T6543" s="27">
        <v>41682</v>
      </c>
      <c r="V6543">
        <v>110</v>
      </c>
      <c r="W6543" t="s">
        <v>36</v>
      </c>
      <c r="X6543" t="s">
        <v>279</v>
      </c>
      <c r="Y6543">
        <v>0</v>
      </c>
      <c r="AB6543" t="s">
        <v>237</v>
      </c>
      <c r="AH6543">
        <v>0</v>
      </c>
      <c r="AN6543" t="s">
        <v>238</v>
      </c>
      <c r="AO6543">
        <v>1</v>
      </c>
      <c r="AP6543" t="s">
        <v>239</v>
      </c>
      <c r="AQ6543" s="27">
        <v>41792</v>
      </c>
      <c r="AR6543" t="s">
        <v>240</v>
      </c>
      <c r="AS6543">
        <v>2</v>
      </c>
      <c r="AT6543" t="s">
        <v>239</v>
      </c>
      <c r="AU6543" s="27">
        <v>41792</v>
      </c>
    </row>
    <row r="6544" spans="1:47" x14ac:dyDescent="0.2">
      <c r="A6544">
        <v>6543</v>
      </c>
      <c r="B6544" t="s">
        <v>21725</v>
      </c>
      <c r="C6544" t="s">
        <v>21726</v>
      </c>
      <c r="D6544" t="s">
        <v>21727</v>
      </c>
      <c r="E6544" s="27">
        <v>41416</v>
      </c>
      <c r="F6544" t="s">
        <v>294</v>
      </c>
      <c r="G6544" s="27">
        <v>32034</v>
      </c>
      <c r="H6544">
        <v>28</v>
      </c>
      <c r="I6544" t="s">
        <v>244</v>
      </c>
      <c r="J6544" t="s">
        <v>250</v>
      </c>
      <c r="K6544">
        <v>0</v>
      </c>
      <c r="L6544">
        <v>3</v>
      </c>
      <c r="M6544">
        <v>0</v>
      </c>
      <c r="N6544">
        <v>0</v>
      </c>
      <c r="O6544">
        <v>0</v>
      </c>
      <c r="W6544" t="s">
        <v>237</v>
      </c>
      <c r="Y6544">
        <v>-1</v>
      </c>
      <c r="AB6544" t="s">
        <v>237</v>
      </c>
      <c r="AH6544">
        <v>0</v>
      </c>
      <c r="AN6544" t="s">
        <v>238</v>
      </c>
      <c r="AO6544">
        <v>3</v>
      </c>
      <c r="AP6544" t="s">
        <v>239</v>
      </c>
      <c r="AQ6544" s="27">
        <v>41416</v>
      </c>
      <c r="AR6544" t="s">
        <v>240</v>
      </c>
      <c r="AS6544">
        <v>3</v>
      </c>
      <c r="AT6544" t="s">
        <v>239</v>
      </c>
      <c r="AU6544" s="27">
        <v>41416</v>
      </c>
    </row>
    <row r="6545" spans="1:47" x14ac:dyDescent="0.2">
      <c r="A6545">
        <v>6544</v>
      </c>
      <c r="B6545" t="s">
        <v>21728</v>
      </c>
      <c r="C6545" t="s">
        <v>400</v>
      </c>
      <c r="D6545" t="s">
        <v>21729</v>
      </c>
      <c r="E6545" s="27">
        <v>41769</v>
      </c>
      <c r="F6545" t="s">
        <v>233</v>
      </c>
      <c r="G6545" s="27">
        <v>23172</v>
      </c>
      <c r="H6545">
        <v>52</v>
      </c>
      <c r="I6545" t="s">
        <v>234</v>
      </c>
      <c r="J6545" t="s">
        <v>3068</v>
      </c>
      <c r="K6545">
        <v>0</v>
      </c>
      <c r="L6545">
        <v>2</v>
      </c>
      <c r="M6545">
        <v>0</v>
      </c>
      <c r="N6545">
        <v>0</v>
      </c>
      <c r="O6545">
        <v>4</v>
      </c>
      <c r="P6545">
        <v>0</v>
      </c>
      <c r="Q6545" s="28">
        <v>41769.512499999997</v>
      </c>
      <c r="R6545" s="28">
        <v>41770.075694444444</v>
      </c>
      <c r="S6545" t="s">
        <v>21730</v>
      </c>
      <c r="T6545" s="27">
        <v>41768</v>
      </c>
      <c r="V6545">
        <v>1</v>
      </c>
      <c r="W6545" t="s">
        <v>36</v>
      </c>
      <c r="X6545" t="s">
        <v>279</v>
      </c>
      <c r="Y6545">
        <v>0</v>
      </c>
      <c r="AB6545" t="s">
        <v>237</v>
      </c>
      <c r="AH6545">
        <v>0</v>
      </c>
      <c r="AN6545" t="s">
        <v>238</v>
      </c>
      <c r="AO6545">
        <v>1</v>
      </c>
      <c r="AP6545" t="s">
        <v>239</v>
      </c>
      <c r="AQ6545" s="27">
        <v>41769</v>
      </c>
      <c r="AR6545" t="s">
        <v>240</v>
      </c>
      <c r="AS6545">
        <v>2</v>
      </c>
      <c r="AT6545" t="s">
        <v>239</v>
      </c>
      <c r="AU6545" s="27">
        <v>41769</v>
      </c>
    </row>
    <row r="6546" spans="1:47" x14ac:dyDescent="0.2">
      <c r="A6546">
        <v>6545</v>
      </c>
      <c r="B6546" t="s">
        <v>21731</v>
      </c>
      <c r="C6546" t="s">
        <v>10058</v>
      </c>
      <c r="D6546" t="s">
        <v>8378</v>
      </c>
      <c r="E6546" s="27">
        <v>41934</v>
      </c>
      <c r="F6546" t="s">
        <v>233</v>
      </c>
      <c r="G6546" s="27">
        <v>32879</v>
      </c>
      <c r="H6546">
        <v>26</v>
      </c>
      <c r="I6546" t="s">
        <v>244</v>
      </c>
      <c r="J6546" t="s">
        <v>22</v>
      </c>
      <c r="K6546">
        <v>0</v>
      </c>
      <c r="L6546">
        <v>4</v>
      </c>
      <c r="M6546">
        <v>0</v>
      </c>
      <c r="N6546">
        <v>0</v>
      </c>
      <c r="O6546">
        <v>2</v>
      </c>
      <c r="P6546">
        <v>-1</v>
      </c>
      <c r="Q6546" s="28">
        <v>41933.17083333333</v>
      </c>
      <c r="R6546" s="28">
        <v>41934.052083333336</v>
      </c>
      <c r="S6546" t="s">
        <v>21732</v>
      </c>
      <c r="T6546" s="27">
        <v>41933</v>
      </c>
      <c r="V6546">
        <v>1</v>
      </c>
      <c r="W6546" t="s">
        <v>32</v>
      </c>
      <c r="X6546" t="s">
        <v>402</v>
      </c>
      <c r="Y6546">
        <v>0</v>
      </c>
      <c r="AB6546" t="s">
        <v>237</v>
      </c>
      <c r="AH6546">
        <v>0</v>
      </c>
      <c r="AN6546" t="s">
        <v>238</v>
      </c>
      <c r="AO6546">
        <v>5</v>
      </c>
      <c r="AP6546" t="s">
        <v>246</v>
      </c>
      <c r="AQ6546" s="27">
        <v>41934</v>
      </c>
      <c r="AR6546" t="s">
        <v>240</v>
      </c>
      <c r="AS6546">
        <v>4</v>
      </c>
      <c r="AT6546" t="s">
        <v>239</v>
      </c>
      <c r="AU6546" s="27">
        <v>41934</v>
      </c>
    </row>
    <row r="6547" spans="1:47" x14ac:dyDescent="0.2">
      <c r="A6547">
        <v>6546</v>
      </c>
      <c r="B6547" t="s">
        <v>21733</v>
      </c>
      <c r="C6547" t="s">
        <v>242</v>
      </c>
      <c r="D6547" t="s">
        <v>546</v>
      </c>
      <c r="E6547" s="27">
        <v>41603</v>
      </c>
      <c r="F6547" t="s">
        <v>233</v>
      </c>
      <c r="G6547" s="27">
        <v>32092</v>
      </c>
      <c r="H6547">
        <v>28</v>
      </c>
      <c r="I6547" t="s">
        <v>244</v>
      </c>
      <c r="J6547" t="s">
        <v>353</v>
      </c>
      <c r="K6547">
        <v>0</v>
      </c>
      <c r="L6547">
        <v>8</v>
      </c>
      <c r="M6547">
        <v>0</v>
      </c>
      <c r="N6547">
        <v>0</v>
      </c>
      <c r="O6547">
        <v>2</v>
      </c>
      <c r="P6547">
        <v>-1</v>
      </c>
      <c r="Q6547" s="28">
        <v>41602.127083333333</v>
      </c>
      <c r="R6547" s="28">
        <v>41605.34375</v>
      </c>
      <c r="S6547" t="s">
        <v>21734</v>
      </c>
      <c r="T6547" s="27">
        <v>41602</v>
      </c>
      <c r="V6547">
        <v>1</v>
      </c>
      <c r="W6547" t="s">
        <v>32</v>
      </c>
      <c r="X6547" t="s">
        <v>359</v>
      </c>
      <c r="Y6547">
        <v>0</v>
      </c>
      <c r="AB6547" t="s">
        <v>237</v>
      </c>
      <c r="AH6547">
        <v>0</v>
      </c>
      <c r="AN6547" t="s">
        <v>238</v>
      </c>
      <c r="AO6547">
        <v>6</v>
      </c>
      <c r="AP6547" t="s">
        <v>246</v>
      </c>
      <c r="AQ6547" s="27">
        <v>41603</v>
      </c>
      <c r="AR6547" t="s">
        <v>240</v>
      </c>
      <c r="AS6547">
        <v>8</v>
      </c>
      <c r="AT6547" t="s">
        <v>269</v>
      </c>
      <c r="AU6547" s="27">
        <v>41603</v>
      </c>
    </row>
    <row r="6548" spans="1:47" x14ac:dyDescent="0.2">
      <c r="A6548">
        <v>6547</v>
      </c>
      <c r="B6548" t="s">
        <v>21735</v>
      </c>
      <c r="C6548" t="s">
        <v>746</v>
      </c>
      <c r="D6548" t="s">
        <v>21736</v>
      </c>
      <c r="E6548" s="27">
        <v>41786</v>
      </c>
      <c r="F6548" t="s">
        <v>233</v>
      </c>
      <c r="G6548" s="27">
        <v>34075</v>
      </c>
      <c r="H6548">
        <v>23</v>
      </c>
      <c r="I6548" t="s">
        <v>259</v>
      </c>
      <c r="J6548" t="s">
        <v>353</v>
      </c>
      <c r="K6548">
        <v>0</v>
      </c>
      <c r="L6548">
        <v>5</v>
      </c>
      <c r="M6548">
        <v>0</v>
      </c>
      <c r="N6548">
        <v>0</v>
      </c>
      <c r="O6548">
        <v>2</v>
      </c>
      <c r="P6548">
        <v>-1</v>
      </c>
      <c r="Q6548" s="28">
        <v>41785.487500000003</v>
      </c>
      <c r="R6548" s="28">
        <v>41844.440972222219</v>
      </c>
      <c r="S6548" t="s">
        <v>21737</v>
      </c>
      <c r="U6548" s="27">
        <v>41785</v>
      </c>
      <c r="V6548">
        <v>1</v>
      </c>
      <c r="W6548" t="s">
        <v>32</v>
      </c>
      <c r="X6548" t="s">
        <v>274</v>
      </c>
      <c r="Y6548">
        <v>1</v>
      </c>
      <c r="AA6548" t="s">
        <v>21738</v>
      </c>
      <c r="AB6548" t="s">
        <v>36</v>
      </c>
      <c r="AD6548" s="27">
        <v>42249</v>
      </c>
      <c r="AE6548" t="s">
        <v>1435</v>
      </c>
      <c r="AH6548">
        <v>0</v>
      </c>
      <c r="AN6548" t="s">
        <v>238</v>
      </c>
      <c r="AO6548">
        <v>4</v>
      </c>
      <c r="AP6548" t="s">
        <v>239</v>
      </c>
      <c r="AQ6548" s="27">
        <v>41786</v>
      </c>
      <c r="AR6548" t="s">
        <v>240</v>
      </c>
      <c r="AS6548">
        <v>5</v>
      </c>
      <c r="AT6548" t="s">
        <v>246</v>
      </c>
      <c r="AU6548" s="27">
        <v>41786</v>
      </c>
    </row>
    <row r="6549" spans="1:47" x14ac:dyDescent="0.2">
      <c r="A6549">
        <v>6548</v>
      </c>
      <c r="B6549" t="s">
        <v>21739</v>
      </c>
      <c r="C6549" t="s">
        <v>4842</v>
      </c>
      <c r="D6549" t="s">
        <v>4329</v>
      </c>
      <c r="E6549" s="27">
        <v>41778</v>
      </c>
      <c r="F6549" t="s">
        <v>233</v>
      </c>
      <c r="G6549" s="27">
        <v>34447</v>
      </c>
      <c r="H6549">
        <v>21</v>
      </c>
      <c r="I6549" t="s">
        <v>259</v>
      </c>
      <c r="J6549" t="s">
        <v>250</v>
      </c>
      <c r="K6549">
        <v>0</v>
      </c>
      <c r="L6549">
        <v>5</v>
      </c>
      <c r="M6549">
        <v>0</v>
      </c>
      <c r="N6549">
        <v>2</v>
      </c>
      <c r="O6549">
        <v>1</v>
      </c>
      <c r="P6549">
        <v>-1</v>
      </c>
      <c r="Q6549" s="28">
        <v>41777.290972222225</v>
      </c>
      <c r="R6549" s="28">
        <v>41778.349305555559</v>
      </c>
      <c r="S6549" t="s">
        <v>21740</v>
      </c>
      <c r="T6549" s="27">
        <v>41777</v>
      </c>
      <c r="V6549">
        <v>1</v>
      </c>
      <c r="W6549" t="s">
        <v>32</v>
      </c>
      <c r="X6549" t="s">
        <v>1130</v>
      </c>
      <c r="Y6549">
        <v>1</v>
      </c>
      <c r="AA6549" t="s">
        <v>21741</v>
      </c>
      <c r="AB6549" t="s">
        <v>36</v>
      </c>
      <c r="AC6549">
        <v>0</v>
      </c>
      <c r="AD6549" s="27">
        <v>41788</v>
      </c>
      <c r="AE6549" t="s">
        <v>412</v>
      </c>
      <c r="AF6549" s="27">
        <v>41788</v>
      </c>
      <c r="AG6549" s="27">
        <v>41788</v>
      </c>
      <c r="AH6549">
        <v>0</v>
      </c>
      <c r="AN6549" t="s">
        <v>238</v>
      </c>
      <c r="AO6549">
        <v>5</v>
      </c>
      <c r="AP6549" t="s">
        <v>246</v>
      </c>
      <c r="AQ6549" s="27">
        <v>41778</v>
      </c>
      <c r="AR6549" t="s">
        <v>240</v>
      </c>
      <c r="AS6549">
        <v>5</v>
      </c>
      <c r="AT6549" t="s">
        <v>246</v>
      </c>
      <c r="AU6549" s="27">
        <v>41778</v>
      </c>
    </row>
    <row r="6550" spans="1:47" x14ac:dyDescent="0.2">
      <c r="A6550">
        <v>6549</v>
      </c>
      <c r="B6550" t="s">
        <v>21742</v>
      </c>
      <c r="C6550" t="s">
        <v>1334</v>
      </c>
      <c r="D6550" t="s">
        <v>266</v>
      </c>
      <c r="E6550" s="27">
        <v>41357</v>
      </c>
      <c r="F6550" t="s">
        <v>233</v>
      </c>
      <c r="G6550" s="27">
        <v>23223</v>
      </c>
      <c r="H6550">
        <v>52</v>
      </c>
      <c r="I6550" t="s">
        <v>234</v>
      </c>
      <c r="J6550" t="s">
        <v>250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-1</v>
      </c>
      <c r="Q6550" s="28">
        <v>41356.212500000001</v>
      </c>
      <c r="R6550" s="28">
        <v>41357.313888888886</v>
      </c>
      <c r="S6550" t="s">
        <v>21743</v>
      </c>
      <c r="T6550" s="27">
        <v>41356</v>
      </c>
      <c r="V6550">
        <v>1</v>
      </c>
      <c r="W6550" t="s">
        <v>36</v>
      </c>
      <c r="X6550" t="s">
        <v>279</v>
      </c>
      <c r="Y6550">
        <v>1</v>
      </c>
      <c r="AA6550" t="s">
        <v>21744</v>
      </c>
      <c r="AB6550" t="s">
        <v>36</v>
      </c>
      <c r="AD6550" s="27">
        <v>42077</v>
      </c>
      <c r="AE6550" t="s">
        <v>724</v>
      </c>
      <c r="AH6550">
        <v>0</v>
      </c>
      <c r="AN6550" t="s">
        <v>238</v>
      </c>
      <c r="AO6550">
        <v>1</v>
      </c>
      <c r="AP6550" t="s">
        <v>239</v>
      </c>
      <c r="AQ6550" s="27">
        <v>41357</v>
      </c>
      <c r="AR6550" t="s">
        <v>240</v>
      </c>
      <c r="AS6550">
        <v>1</v>
      </c>
      <c r="AT6550" t="s">
        <v>239</v>
      </c>
      <c r="AU6550" s="27">
        <v>41357</v>
      </c>
    </row>
    <row r="6551" spans="1:47" x14ac:dyDescent="0.2">
      <c r="A6551">
        <v>6550</v>
      </c>
      <c r="B6551" t="s">
        <v>21745</v>
      </c>
      <c r="C6551" t="s">
        <v>1061</v>
      </c>
      <c r="D6551" t="s">
        <v>21746</v>
      </c>
      <c r="E6551" s="27">
        <v>41359</v>
      </c>
      <c r="F6551" t="s">
        <v>233</v>
      </c>
      <c r="G6551" s="27">
        <v>21704</v>
      </c>
      <c r="H6551">
        <v>56</v>
      </c>
      <c r="I6551" t="s">
        <v>234</v>
      </c>
      <c r="J6551" t="s">
        <v>250</v>
      </c>
      <c r="K6551">
        <v>0</v>
      </c>
      <c r="L6551">
        <v>5</v>
      </c>
      <c r="M6551">
        <v>0</v>
      </c>
      <c r="N6551">
        <v>0</v>
      </c>
      <c r="O6551">
        <v>12</v>
      </c>
      <c r="P6551">
        <v>-1</v>
      </c>
      <c r="Q6551" s="28">
        <v>41358.423611111109</v>
      </c>
      <c r="R6551" s="28">
        <v>41360.106249999997</v>
      </c>
      <c r="S6551" t="s">
        <v>21747</v>
      </c>
      <c r="T6551" s="27">
        <v>41358</v>
      </c>
      <c r="V6551">
        <v>1</v>
      </c>
      <c r="W6551" t="s">
        <v>32</v>
      </c>
      <c r="X6551" t="s">
        <v>261</v>
      </c>
      <c r="Y6551">
        <v>1</v>
      </c>
      <c r="AA6551" t="s">
        <v>21748</v>
      </c>
      <c r="AB6551" t="s">
        <v>32</v>
      </c>
      <c r="AC6551">
        <v>825</v>
      </c>
      <c r="AD6551" s="27">
        <v>41363</v>
      </c>
      <c r="AE6551" t="s">
        <v>21749</v>
      </c>
      <c r="AF6551" s="27">
        <v>42188</v>
      </c>
      <c r="AG6551" s="27">
        <v>42190</v>
      </c>
      <c r="AH6551">
        <v>0</v>
      </c>
      <c r="AN6551" t="s">
        <v>238</v>
      </c>
      <c r="AO6551">
        <v>4</v>
      </c>
      <c r="AP6551" t="s">
        <v>239</v>
      </c>
      <c r="AQ6551" s="27">
        <v>41359</v>
      </c>
      <c r="AR6551" t="s">
        <v>240</v>
      </c>
      <c r="AS6551">
        <v>5</v>
      </c>
      <c r="AT6551" t="s">
        <v>246</v>
      </c>
      <c r="AU6551" s="27">
        <v>41359</v>
      </c>
    </row>
    <row r="6552" spans="1:47" x14ac:dyDescent="0.2">
      <c r="A6552">
        <v>6551</v>
      </c>
      <c r="B6552" t="s">
        <v>21750</v>
      </c>
      <c r="C6552" t="s">
        <v>11262</v>
      </c>
      <c r="D6552" t="s">
        <v>21751</v>
      </c>
      <c r="E6552" s="27">
        <v>41632</v>
      </c>
      <c r="F6552" t="s">
        <v>233</v>
      </c>
      <c r="G6552" s="27">
        <v>27823</v>
      </c>
      <c r="H6552">
        <v>40</v>
      </c>
      <c r="I6552" t="s">
        <v>244</v>
      </c>
      <c r="J6552" t="s">
        <v>245</v>
      </c>
      <c r="K6552">
        <v>0</v>
      </c>
      <c r="L6552">
        <v>4</v>
      </c>
      <c r="M6552">
        <v>0</v>
      </c>
      <c r="N6552">
        <v>0</v>
      </c>
      <c r="O6552">
        <v>1</v>
      </c>
      <c r="P6552">
        <v>-1</v>
      </c>
      <c r="Q6552" s="28">
        <v>41631.413888888892</v>
      </c>
      <c r="R6552" s="28">
        <v>41633.076388888891</v>
      </c>
      <c r="S6552" t="s">
        <v>21752</v>
      </c>
      <c r="T6552" s="27">
        <v>41631</v>
      </c>
      <c r="V6552">
        <v>1</v>
      </c>
      <c r="W6552" t="s">
        <v>36</v>
      </c>
      <c r="X6552" t="s">
        <v>780</v>
      </c>
      <c r="Y6552">
        <v>0</v>
      </c>
      <c r="AB6552" t="s">
        <v>237</v>
      </c>
      <c r="AH6552">
        <v>0</v>
      </c>
      <c r="AN6552" t="s">
        <v>238</v>
      </c>
      <c r="AO6552">
        <v>3</v>
      </c>
      <c r="AP6552" t="s">
        <v>239</v>
      </c>
      <c r="AQ6552" s="27">
        <v>41632</v>
      </c>
      <c r="AR6552" t="s">
        <v>240</v>
      </c>
      <c r="AS6552">
        <v>4</v>
      </c>
      <c r="AT6552" t="s">
        <v>239</v>
      </c>
      <c r="AU6552" s="27">
        <v>41632</v>
      </c>
    </row>
    <row r="6553" spans="1:47" x14ac:dyDescent="0.2">
      <c r="A6553">
        <v>6552</v>
      </c>
      <c r="B6553" t="s">
        <v>21753</v>
      </c>
      <c r="C6553" t="s">
        <v>850</v>
      </c>
      <c r="D6553" t="s">
        <v>21754</v>
      </c>
      <c r="E6553" s="27">
        <v>41676</v>
      </c>
      <c r="F6553" t="s">
        <v>294</v>
      </c>
      <c r="G6553" s="27">
        <v>24781</v>
      </c>
      <c r="H6553">
        <v>48</v>
      </c>
      <c r="I6553" t="s">
        <v>234</v>
      </c>
      <c r="J6553" t="s">
        <v>245</v>
      </c>
      <c r="K6553">
        <v>0</v>
      </c>
      <c r="L6553">
        <v>4</v>
      </c>
      <c r="M6553">
        <v>0</v>
      </c>
      <c r="N6553">
        <v>0</v>
      </c>
      <c r="O6553">
        <v>8</v>
      </c>
      <c r="P6553">
        <v>-26</v>
      </c>
      <c r="Q6553" s="28">
        <v>41650.496527777781</v>
      </c>
      <c r="R6553" s="28">
        <v>41674.247916666667</v>
      </c>
      <c r="S6553" t="s">
        <v>21755</v>
      </c>
      <c r="T6553" s="27">
        <v>41650</v>
      </c>
      <c r="V6553">
        <v>26</v>
      </c>
      <c r="W6553" t="s">
        <v>36</v>
      </c>
      <c r="X6553" t="s">
        <v>252</v>
      </c>
      <c r="Y6553">
        <v>1</v>
      </c>
      <c r="AA6553" t="s">
        <v>21756</v>
      </c>
      <c r="AB6553" t="s">
        <v>36</v>
      </c>
      <c r="AC6553">
        <v>1</v>
      </c>
      <c r="AD6553" s="27">
        <v>41775</v>
      </c>
      <c r="AE6553" t="s">
        <v>474</v>
      </c>
      <c r="AF6553" s="27">
        <v>41776</v>
      </c>
      <c r="AG6553" s="27">
        <v>41788</v>
      </c>
      <c r="AH6553">
        <v>0</v>
      </c>
      <c r="AN6553" t="s">
        <v>238</v>
      </c>
      <c r="AO6553">
        <v>2</v>
      </c>
      <c r="AP6553" t="s">
        <v>239</v>
      </c>
      <c r="AQ6553" s="27">
        <v>41676</v>
      </c>
      <c r="AR6553" t="s">
        <v>240</v>
      </c>
      <c r="AS6553">
        <v>4</v>
      </c>
      <c r="AT6553" t="s">
        <v>239</v>
      </c>
      <c r="AU6553" s="27">
        <v>41676</v>
      </c>
    </row>
    <row r="6554" spans="1:47" x14ac:dyDescent="0.2">
      <c r="A6554">
        <v>6553</v>
      </c>
      <c r="B6554" t="s">
        <v>21757</v>
      </c>
      <c r="C6554" t="s">
        <v>914</v>
      </c>
      <c r="D6554" t="s">
        <v>21758</v>
      </c>
      <c r="E6554" s="27">
        <v>41277</v>
      </c>
      <c r="F6554" t="s">
        <v>233</v>
      </c>
      <c r="G6554" s="27">
        <v>33563</v>
      </c>
      <c r="H6554">
        <v>24</v>
      </c>
      <c r="I6554" t="s">
        <v>259</v>
      </c>
      <c r="J6554" t="s">
        <v>250</v>
      </c>
      <c r="K6554">
        <v>0</v>
      </c>
      <c r="L6554">
        <v>6</v>
      </c>
      <c r="M6554">
        <v>1</v>
      </c>
      <c r="N6554">
        <v>2</v>
      </c>
      <c r="O6554">
        <v>2</v>
      </c>
      <c r="P6554">
        <v>561</v>
      </c>
      <c r="Q6554" s="28">
        <v>41838.245833333334</v>
      </c>
      <c r="R6554" s="28">
        <v>41838.536805555559</v>
      </c>
      <c r="S6554" t="s">
        <v>21759</v>
      </c>
      <c r="T6554" s="27">
        <v>40883</v>
      </c>
      <c r="V6554">
        <v>394</v>
      </c>
      <c r="W6554" t="s">
        <v>36</v>
      </c>
      <c r="X6554" t="s">
        <v>21760</v>
      </c>
      <c r="Y6554">
        <v>0</v>
      </c>
      <c r="AB6554" t="s">
        <v>237</v>
      </c>
      <c r="AH6554">
        <v>0</v>
      </c>
      <c r="AN6554" t="s">
        <v>238</v>
      </c>
      <c r="AO6554">
        <v>7</v>
      </c>
      <c r="AP6554" t="s">
        <v>246</v>
      </c>
      <c r="AQ6554" s="27">
        <v>41277</v>
      </c>
      <c r="AR6554" t="s">
        <v>240</v>
      </c>
      <c r="AS6554">
        <v>6</v>
      </c>
      <c r="AT6554" t="s">
        <v>246</v>
      </c>
      <c r="AU6554" s="27">
        <v>41277</v>
      </c>
    </row>
    <row r="6555" spans="1:47" x14ac:dyDescent="0.2">
      <c r="A6555">
        <v>6554</v>
      </c>
      <c r="B6555" t="s">
        <v>21761</v>
      </c>
      <c r="C6555" t="s">
        <v>21762</v>
      </c>
      <c r="D6555" t="s">
        <v>10747</v>
      </c>
      <c r="E6555" s="27">
        <v>41629</v>
      </c>
      <c r="F6555" t="s">
        <v>294</v>
      </c>
      <c r="G6555" s="27">
        <v>32875</v>
      </c>
      <c r="H6555">
        <v>26</v>
      </c>
      <c r="I6555" t="s">
        <v>244</v>
      </c>
      <c r="J6555" t="s">
        <v>250</v>
      </c>
      <c r="K6555">
        <v>0</v>
      </c>
      <c r="L6555">
        <v>4</v>
      </c>
      <c r="M6555">
        <v>0</v>
      </c>
      <c r="N6555">
        <v>0</v>
      </c>
      <c r="O6555">
        <v>0</v>
      </c>
      <c r="P6555">
        <v>-1</v>
      </c>
      <c r="Q6555" s="28">
        <v>41628.154166666667</v>
      </c>
      <c r="R6555" s="28">
        <v>41629.080555555556</v>
      </c>
      <c r="S6555" t="s">
        <v>21763</v>
      </c>
      <c r="T6555" s="27">
        <v>41628</v>
      </c>
      <c r="V6555">
        <v>1</v>
      </c>
      <c r="W6555" t="s">
        <v>32</v>
      </c>
      <c r="X6555" t="s">
        <v>359</v>
      </c>
      <c r="Y6555">
        <v>0</v>
      </c>
      <c r="AB6555" t="s">
        <v>237</v>
      </c>
      <c r="AH6555">
        <v>0</v>
      </c>
      <c r="AN6555" t="s">
        <v>238</v>
      </c>
      <c r="AO6555">
        <v>4</v>
      </c>
      <c r="AP6555" t="s">
        <v>239</v>
      </c>
      <c r="AQ6555" s="27">
        <v>41629</v>
      </c>
      <c r="AR6555" t="s">
        <v>240</v>
      </c>
      <c r="AS6555">
        <v>4</v>
      </c>
      <c r="AT6555" t="s">
        <v>239</v>
      </c>
      <c r="AU6555" s="27">
        <v>41629</v>
      </c>
    </row>
    <row r="6556" spans="1:47" x14ac:dyDescent="0.2">
      <c r="A6556">
        <v>6555</v>
      </c>
      <c r="B6556" t="s">
        <v>21764</v>
      </c>
      <c r="C6556" t="s">
        <v>21765</v>
      </c>
      <c r="D6556" t="s">
        <v>21766</v>
      </c>
      <c r="E6556" s="27">
        <v>41864</v>
      </c>
      <c r="F6556" t="s">
        <v>233</v>
      </c>
      <c r="G6556" s="27">
        <v>18109</v>
      </c>
      <c r="H6556">
        <v>66</v>
      </c>
      <c r="I6556" t="s">
        <v>234</v>
      </c>
      <c r="J6556" t="s">
        <v>22</v>
      </c>
      <c r="K6556">
        <v>0</v>
      </c>
      <c r="L6556">
        <v>1</v>
      </c>
      <c r="M6556">
        <v>0</v>
      </c>
      <c r="N6556">
        <v>0</v>
      </c>
      <c r="O6556">
        <v>0</v>
      </c>
      <c r="W6556" t="s">
        <v>237</v>
      </c>
      <c r="Y6556">
        <v>-1</v>
      </c>
      <c r="AB6556" t="s">
        <v>237</v>
      </c>
      <c r="AH6556">
        <v>0</v>
      </c>
      <c r="AN6556" t="s">
        <v>238</v>
      </c>
      <c r="AO6556">
        <v>1</v>
      </c>
      <c r="AP6556" t="s">
        <v>239</v>
      </c>
      <c r="AQ6556" s="27">
        <v>41864</v>
      </c>
      <c r="AR6556" t="s">
        <v>240</v>
      </c>
      <c r="AS6556">
        <v>1</v>
      </c>
      <c r="AT6556" t="s">
        <v>239</v>
      </c>
      <c r="AU6556" s="27">
        <v>41864</v>
      </c>
    </row>
    <row r="6557" spans="1:47" x14ac:dyDescent="0.2">
      <c r="A6557">
        <v>6556</v>
      </c>
      <c r="B6557" t="s">
        <v>21767</v>
      </c>
      <c r="C6557" t="s">
        <v>12784</v>
      </c>
      <c r="D6557" t="s">
        <v>21768</v>
      </c>
      <c r="E6557" s="27">
        <v>41761</v>
      </c>
      <c r="F6557" t="s">
        <v>294</v>
      </c>
      <c r="G6557" s="27">
        <v>33470</v>
      </c>
      <c r="H6557">
        <v>24</v>
      </c>
      <c r="I6557" t="s">
        <v>259</v>
      </c>
      <c r="J6557" t="s">
        <v>250</v>
      </c>
      <c r="K6557">
        <v>0</v>
      </c>
      <c r="L6557">
        <v>3</v>
      </c>
      <c r="M6557">
        <v>0</v>
      </c>
      <c r="N6557">
        <v>0</v>
      </c>
      <c r="O6557">
        <v>1</v>
      </c>
      <c r="P6557">
        <v>-1</v>
      </c>
      <c r="Q6557" s="28">
        <v>41760.311111111114</v>
      </c>
      <c r="R6557" s="28">
        <v>41761.336111111108</v>
      </c>
      <c r="S6557" t="s">
        <v>21769</v>
      </c>
      <c r="U6557" s="27">
        <v>41760</v>
      </c>
      <c r="V6557">
        <v>1</v>
      </c>
      <c r="W6557" t="s">
        <v>32</v>
      </c>
      <c r="X6557" t="s">
        <v>274</v>
      </c>
      <c r="Y6557">
        <v>0</v>
      </c>
      <c r="AB6557" t="s">
        <v>237</v>
      </c>
      <c r="AH6557">
        <v>0</v>
      </c>
      <c r="AN6557" t="s">
        <v>238</v>
      </c>
      <c r="AO6557">
        <v>3</v>
      </c>
      <c r="AP6557" t="s">
        <v>239</v>
      </c>
      <c r="AQ6557" s="27">
        <v>41761</v>
      </c>
      <c r="AR6557" t="s">
        <v>240</v>
      </c>
      <c r="AS6557">
        <v>3</v>
      </c>
      <c r="AT6557" t="s">
        <v>239</v>
      </c>
      <c r="AU6557" s="27">
        <v>41761</v>
      </c>
    </row>
    <row r="6558" spans="1:47" x14ac:dyDescent="0.2">
      <c r="A6558">
        <v>6557</v>
      </c>
      <c r="B6558" t="s">
        <v>21770</v>
      </c>
      <c r="C6558" t="s">
        <v>21771</v>
      </c>
      <c r="D6558" t="s">
        <v>664</v>
      </c>
      <c r="E6558" s="27">
        <v>41501</v>
      </c>
      <c r="F6558" t="s">
        <v>233</v>
      </c>
      <c r="G6558" s="27">
        <v>20652</v>
      </c>
      <c r="H6558">
        <v>59</v>
      </c>
      <c r="I6558" t="s">
        <v>234</v>
      </c>
      <c r="J6558" t="s">
        <v>250</v>
      </c>
      <c r="K6558">
        <v>0</v>
      </c>
      <c r="L6558">
        <v>6</v>
      </c>
      <c r="M6558">
        <v>0</v>
      </c>
      <c r="N6558">
        <v>0</v>
      </c>
      <c r="O6558">
        <v>5</v>
      </c>
      <c r="S6558" t="s">
        <v>21772</v>
      </c>
      <c r="T6558" s="27">
        <v>39719</v>
      </c>
      <c r="V6558">
        <v>1782</v>
      </c>
      <c r="W6558" t="s">
        <v>36</v>
      </c>
      <c r="X6558" t="s">
        <v>879</v>
      </c>
      <c r="Y6558">
        <v>0</v>
      </c>
      <c r="AB6558" t="s">
        <v>237</v>
      </c>
      <c r="AH6558">
        <v>0</v>
      </c>
      <c r="AN6558" t="s">
        <v>238</v>
      </c>
      <c r="AO6558">
        <v>4</v>
      </c>
      <c r="AP6558" t="s">
        <v>239</v>
      </c>
      <c r="AQ6558" s="27">
        <v>41501</v>
      </c>
      <c r="AR6558" t="s">
        <v>240</v>
      </c>
      <c r="AS6558">
        <v>6</v>
      </c>
      <c r="AT6558" t="s">
        <v>246</v>
      </c>
      <c r="AU6558" s="27">
        <v>41501</v>
      </c>
    </row>
    <row r="6559" spans="1:47" x14ac:dyDescent="0.2">
      <c r="A6559">
        <v>6558</v>
      </c>
      <c r="B6559" t="s">
        <v>21773</v>
      </c>
      <c r="C6559" t="s">
        <v>830</v>
      </c>
      <c r="D6559" t="s">
        <v>21774</v>
      </c>
      <c r="E6559" s="27">
        <v>41864</v>
      </c>
      <c r="F6559" t="s">
        <v>233</v>
      </c>
      <c r="G6559" s="27">
        <v>18312</v>
      </c>
      <c r="H6559">
        <v>66</v>
      </c>
      <c r="I6559" t="s">
        <v>234</v>
      </c>
      <c r="J6559" t="s">
        <v>245</v>
      </c>
      <c r="K6559">
        <v>0</v>
      </c>
      <c r="L6559">
        <v>1</v>
      </c>
      <c r="M6559">
        <v>0</v>
      </c>
      <c r="N6559">
        <v>0</v>
      </c>
      <c r="O6559">
        <v>1</v>
      </c>
      <c r="P6559">
        <v>-14</v>
      </c>
      <c r="Q6559" s="28">
        <v>41850.40347222222</v>
      </c>
      <c r="R6559" s="28">
        <v>41855.316666666666</v>
      </c>
      <c r="S6559" t="s">
        <v>21775</v>
      </c>
      <c r="U6559" s="27">
        <v>41850</v>
      </c>
      <c r="V6559">
        <v>14</v>
      </c>
      <c r="W6559" t="s">
        <v>32</v>
      </c>
      <c r="X6559" t="s">
        <v>274</v>
      </c>
      <c r="Y6559">
        <v>1</v>
      </c>
      <c r="AA6559" t="s">
        <v>21776</v>
      </c>
      <c r="AB6559" t="s">
        <v>32</v>
      </c>
      <c r="AC6559">
        <v>1</v>
      </c>
      <c r="AD6559" s="27">
        <v>42294</v>
      </c>
      <c r="AE6559" t="s">
        <v>410</v>
      </c>
      <c r="AF6559" s="27">
        <v>42295</v>
      </c>
      <c r="AG6559" s="27">
        <v>42296</v>
      </c>
      <c r="AH6559">
        <v>0</v>
      </c>
      <c r="AN6559" t="s">
        <v>238</v>
      </c>
      <c r="AO6559">
        <v>1</v>
      </c>
      <c r="AP6559" t="s">
        <v>239</v>
      </c>
      <c r="AQ6559" s="27">
        <v>41864</v>
      </c>
      <c r="AR6559" t="s">
        <v>240</v>
      </c>
      <c r="AS6559">
        <v>1</v>
      </c>
      <c r="AT6559" t="s">
        <v>239</v>
      </c>
      <c r="AU6559" s="27">
        <v>41864</v>
      </c>
    </row>
    <row r="6560" spans="1:47" x14ac:dyDescent="0.2">
      <c r="A6560">
        <v>6559</v>
      </c>
      <c r="B6560" t="s">
        <v>21777</v>
      </c>
      <c r="C6560" t="s">
        <v>1882</v>
      </c>
      <c r="D6560" t="s">
        <v>6598</v>
      </c>
      <c r="E6560" s="27">
        <v>41914</v>
      </c>
      <c r="F6560" t="s">
        <v>233</v>
      </c>
      <c r="G6560" s="27">
        <v>16866</v>
      </c>
      <c r="H6560">
        <v>70</v>
      </c>
      <c r="I6560" t="s">
        <v>234</v>
      </c>
      <c r="J6560" t="s">
        <v>353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-1</v>
      </c>
      <c r="Q6560" s="28">
        <v>41913.472916666666</v>
      </c>
      <c r="R6560" s="28">
        <v>41914.347916666666</v>
      </c>
      <c r="S6560" t="s">
        <v>21778</v>
      </c>
      <c r="T6560" s="27">
        <v>41913</v>
      </c>
      <c r="V6560">
        <v>1</v>
      </c>
      <c r="W6560" t="s">
        <v>36</v>
      </c>
      <c r="X6560" t="s">
        <v>780</v>
      </c>
      <c r="Y6560">
        <v>0</v>
      </c>
      <c r="AB6560" t="s">
        <v>237</v>
      </c>
      <c r="AH6560">
        <v>0</v>
      </c>
      <c r="AN6560" t="s">
        <v>238</v>
      </c>
      <c r="AO6560">
        <v>1</v>
      </c>
      <c r="AP6560" t="s">
        <v>239</v>
      </c>
      <c r="AQ6560" s="27">
        <v>41914</v>
      </c>
      <c r="AR6560" t="s">
        <v>240</v>
      </c>
      <c r="AS6560">
        <v>1</v>
      </c>
      <c r="AT6560" t="s">
        <v>239</v>
      </c>
      <c r="AU6560" s="27">
        <v>41914</v>
      </c>
    </row>
    <row r="6561" spans="1:47" x14ac:dyDescent="0.2">
      <c r="A6561">
        <v>6560</v>
      </c>
      <c r="B6561" t="s">
        <v>21779</v>
      </c>
      <c r="C6561" t="s">
        <v>21780</v>
      </c>
      <c r="D6561" t="s">
        <v>3828</v>
      </c>
      <c r="E6561" s="27">
        <v>41610</v>
      </c>
      <c r="F6561" t="s">
        <v>294</v>
      </c>
      <c r="G6561" s="27">
        <v>22506</v>
      </c>
      <c r="H6561">
        <v>54</v>
      </c>
      <c r="I6561" t="s">
        <v>234</v>
      </c>
      <c r="J6561" t="s">
        <v>250</v>
      </c>
      <c r="K6561">
        <v>0</v>
      </c>
      <c r="L6561">
        <v>4</v>
      </c>
      <c r="M6561">
        <v>0</v>
      </c>
      <c r="N6561">
        <v>0</v>
      </c>
      <c r="O6561">
        <v>6</v>
      </c>
      <c r="P6561">
        <v>-1</v>
      </c>
      <c r="Q6561" s="28">
        <v>41609.086111111108</v>
      </c>
      <c r="R6561" s="28">
        <v>41610.390972222223</v>
      </c>
      <c r="S6561" t="s">
        <v>21781</v>
      </c>
      <c r="T6561" s="27">
        <v>41609</v>
      </c>
      <c r="V6561">
        <v>1</v>
      </c>
      <c r="W6561" t="s">
        <v>32</v>
      </c>
      <c r="X6561" t="s">
        <v>494</v>
      </c>
      <c r="Y6561">
        <v>0</v>
      </c>
      <c r="AB6561" t="s">
        <v>237</v>
      </c>
      <c r="AH6561">
        <v>0</v>
      </c>
      <c r="AN6561" t="s">
        <v>238</v>
      </c>
      <c r="AO6561">
        <v>1</v>
      </c>
      <c r="AP6561" t="s">
        <v>239</v>
      </c>
      <c r="AQ6561" s="27">
        <v>41610</v>
      </c>
      <c r="AR6561" t="s">
        <v>240</v>
      </c>
      <c r="AS6561">
        <v>4</v>
      </c>
      <c r="AT6561" t="s">
        <v>239</v>
      </c>
      <c r="AU6561" s="27">
        <v>41610</v>
      </c>
    </row>
    <row r="6562" spans="1:47" x14ac:dyDescent="0.2">
      <c r="A6562">
        <v>6561</v>
      </c>
      <c r="B6562" t="s">
        <v>21782</v>
      </c>
      <c r="C6562" t="s">
        <v>2056</v>
      </c>
      <c r="D6562" t="s">
        <v>21783</v>
      </c>
      <c r="E6562" s="27">
        <v>41965</v>
      </c>
      <c r="F6562" t="s">
        <v>233</v>
      </c>
      <c r="G6562" s="27">
        <v>35348</v>
      </c>
      <c r="H6562">
        <v>19</v>
      </c>
      <c r="I6562" t="s">
        <v>259</v>
      </c>
      <c r="J6562" t="s">
        <v>245</v>
      </c>
      <c r="K6562">
        <v>0</v>
      </c>
      <c r="L6562">
        <v>4</v>
      </c>
      <c r="M6562">
        <v>0</v>
      </c>
      <c r="N6562">
        <v>3</v>
      </c>
      <c r="O6562">
        <v>0</v>
      </c>
      <c r="P6562">
        <v>0</v>
      </c>
      <c r="Q6562" s="28">
        <v>41965.147222222222</v>
      </c>
      <c r="R6562" s="28">
        <v>41965.538194444445</v>
      </c>
      <c r="S6562" t="s">
        <v>21784</v>
      </c>
      <c r="T6562" s="27">
        <v>41965</v>
      </c>
      <c r="V6562">
        <v>0</v>
      </c>
      <c r="W6562" t="s">
        <v>32</v>
      </c>
      <c r="X6562" t="s">
        <v>300</v>
      </c>
      <c r="Y6562">
        <v>0</v>
      </c>
      <c r="AB6562" t="s">
        <v>237</v>
      </c>
      <c r="AH6562">
        <v>0</v>
      </c>
      <c r="AN6562" t="s">
        <v>238</v>
      </c>
      <c r="AO6562">
        <v>6</v>
      </c>
      <c r="AP6562" t="s">
        <v>246</v>
      </c>
      <c r="AQ6562" s="27">
        <v>41965</v>
      </c>
      <c r="AR6562" t="s">
        <v>240</v>
      </c>
      <c r="AS6562">
        <v>4</v>
      </c>
      <c r="AT6562" t="s">
        <v>239</v>
      </c>
      <c r="AU6562" s="27">
        <v>41965</v>
      </c>
    </row>
    <row r="6563" spans="1:47" x14ac:dyDescent="0.2">
      <c r="A6563">
        <v>6562</v>
      </c>
      <c r="B6563" t="s">
        <v>21785</v>
      </c>
      <c r="C6563" t="s">
        <v>2442</v>
      </c>
      <c r="D6563" t="s">
        <v>21786</v>
      </c>
      <c r="E6563" s="27">
        <v>41945</v>
      </c>
      <c r="F6563" t="s">
        <v>233</v>
      </c>
      <c r="G6563" s="27">
        <v>26124</v>
      </c>
      <c r="H6563">
        <v>44</v>
      </c>
      <c r="I6563" t="s">
        <v>244</v>
      </c>
      <c r="J6563" t="s">
        <v>245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-1</v>
      </c>
      <c r="Q6563" s="28">
        <v>41944.09652777778</v>
      </c>
      <c r="R6563" s="28">
        <v>41945.404861111114</v>
      </c>
      <c r="S6563" t="s">
        <v>21787</v>
      </c>
      <c r="T6563" s="27">
        <v>41944</v>
      </c>
      <c r="V6563">
        <v>1</v>
      </c>
      <c r="W6563" t="s">
        <v>36</v>
      </c>
      <c r="X6563" t="s">
        <v>279</v>
      </c>
      <c r="Y6563">
        <v>0</v>
      </c>
      <c r="AB6563" t="s">
        <v>237</v>
      </c>
      <c r="AH6563">
        <v>0</v>
      </c>
      <c r="AN6563" t="s">
        <v>238</v>
      </c>
      <c r="AO6563">
        <v>1</v>
      </c>
      <c r="AP6563" t="s">
        <v>239</v>
      </c>
      <c r="AQ6563" s="27">
        <v>41945</v>
      </c>
      <c r="AR6563" t="s">
        <v>240</v>
      </c>
      <c r="AS6563">
        <v>1</v>
      </c>
      <c r="AT6563" t="s">
        <v>239</v>
      </c>
      <c r="AU6563" s="27">
        <v>41945</v>
      </c>
    </row>
    <row r="6564" spans="1:47" x14ac:dyDescent="0.2">
      <c r="A6564">
        <v>6563</v>
      </c>
      <c r="B6564" t="s">
        <v>21788</v>
      </c>
      <c r="C6564" t="s">
        <v>1147</v>
      </c>
      <c r="D6564" t="s">
        <v>21789</v>
      </c>
      <c r="E6564" s="27">
        <v>41666</v>
      </c>
      <c r="F6564" t="s">
        <v>233</v>
      </c>
      <c r="G6564" s="27">
        <v>30954</v>
      </c>
      <c r="H6564">
        <v>31</v>
      </c>
      <c r="I6564" t="s">
        <v>244</v>
      </c>
      <c r="J6564" t="s">
        <v>245</v>
      </c>
      <c r="K6564">
        <v>0</v>
      </c>
      <c r="L6564">
        <v>7</v>
      </c>
      <c r="M6564">
        <v>0</v>
      </c>
      <c r="N6564">
        <v>0</v>
      </c>
      <c r="O6564">
        <v>4</v>
      </c>
      <c r="P6564">
        <v>-1</v>
      </c>
      <c r="Q6564" s="28">
        <v>41665.412499999999</v>
      </c>
      <c r="R6564" s="28">
        <v>41692.217361111114</v>
      </c>
      <c r="S6564" t="s">
        <v>21790</v>
      </c>
      <c r="T6564" s="27">
        <v>41665</v>
      </c>
      <c r="V6564">
        <v>1</v>
      </c>
      <c r="W6564" t="s">
        <v>36</v>
      </c>
      <c r="X6564" t="s">
        <v>279</v>
      </c>
      <c r="Y6564">
        <v>1</v>
      </c>
      <c r="AA6564" t="s">
        <v>21791</v>
      </c>
      <c r="AB6564" t="s">
        <v>36</v>
      </c>
      <c r="AD6564" s="27">
        <v>41929</v>
      </c>
      <c r="AE6564" t="s">
        <v>324</v>
      </c>
      <c r="AH6564">
        <v>1</v>
      </c>
      <c r="AJ6564" t="s">
        <v>21792</v>
      </c>
      <c r="AK6564" t="s">
        <v>462</v>
      </c>
      <c r="AL6564" s="27">
        <v>42430</v>
      </c>
      <c r="AM6564" t="s">
        <v>279</v>
      </c>
      <c r="AN6564" t="s">
        <v>238</v>
      </c>
      <c r="AO6564">
        <v>7</v>
      </c>
      <c r="AP6564" t="s">
        <v>246</v>
      </c>
      <c r="AQ6564" s="27">
        <v>41666</v>
      </c>
      <c r="AR6564" t="s">
        <v>240</v>
      </c>
      <c r="AS6564">
        <v>7</v>
      </c>
      <c r="AT6564" t="s">
        <v>246</v>
      </c>
      <c r="AU6564" s="27">
        <v>41666</v>
      </c>
    </row>
    <row r="6565" spans="1:47" x14ac:dyDescent="0.2">
      <c r="A6565">
        <v>6564</v>
      </c>
      <c r="B6565" t="s">
        <v>21793</v>
      </c>
      <c r="C6565" t="s">
        <v>21794</v>
      </c>
      <c r="D6565" t="s">
        <v>21795</v>
      </c>
      <c r="E6565" s="27">
        <v>41416</v>
      </c>
      <c r="F6565" t="s">
        <v>233</v>
      </c>
      <c r="G6565" s="27">
        <v>29966</v>
      </c>
      <c r="H6565">
        <v>34</v>
      </c>
      <c r="I6565" t="s">
        <v>244</v>
      </c>
      <c r="J6565" t="s">
        <v>245</v>
      </c>
      <c r="K6565">
        <v>0</v>
      </c>
      <c r="L6565">
        <v>3</v>
      </c>
      <c r="M6565">
        <v>0</v>
      </c>
      <c r="N6565">
        <v>0</v>
      </c>
      <c r="O6565">
        <v>0</v>
      </c>
      <c r="P6565">
        <v>-1</v>
      </c>
      <c r="Q6565" s="28">
        <v>41415.463888888888</v>
      </c>
      <c r="R6565" s="28">
        <v>41416.316666666666</v>
      </c>
      <c r="S6565" t="s">
        <v>21796</v>
      </c>
      <c r="T6565" s="27">
        <v>41415</v>
      </c>
      <c r="V6565">
        <v>1</v>
      </c>
      <c r="W6565" t="s">
        <v>32</v>
      </c>
      <c r="X6565" t="s">
        <v>359</v>
      </c>
      <c r="Y6565">
        <v>1</v>
      </c>
      <c r="AA6565" t="s">
        <v>21797</v>
      </c>
      <c r="AB6565" t="s">
        <v>36</v>
      </c>
      <c r="AD6565" s="27">
        <v>42309</v>
      </c>
      <c r="AE6565" t="s">
        <v>279</v>
      </c>
      <c r="AH6565">
        <v>1</v>
      </c>
      <c r="AJ6565" t="s">
        <v>21797</v>
      </c>
      <c r="AK6565" t="s">
        <v>462</v>
      </c>
      <c r="AL6565" s="27">
        <v>42309</v>
      </c>
      <c r="AM6565" t="s">
        <v>279</v>
      </c>
      <c r="AN6565" t="s">
        <v>238</v>
      </c>
      <c r="AO6565">
        <v>2</v>
      </c>
      <c r="AP6565" t="s">
        <v>239</v>
      </c>
      <c r="AQ6565" s="27">
        <v>41416</v>
      </c>
      <c r="AR6565" t="s">
        <v>240</v>
      </c>
      <c r="AS6565">
        <v>3</v>
      </c>
      <c r="AT6565" t="s">
        <v>239</v>
      </c>
      <c r="AU6565" s="27">
        <v>41416</v>
      </c>
    </row>
    <row r="6566" spans="1:47" x14ac:dyDescent="0.2">
      <c r="A6566">
        <v>6565</v>
      </c>
      <c r="B6566" t="s">
        <v>21798</v>
      </c>
      <c r="C6566" t="s">
        <v>21799</v>
      </c>
      <c r="D6566" t="s">
        <v>7752</v>
      </c>
      <c r="E6566" s="27">
        <v>41789</v>
      </c>
      <c r="F6566" t="s">
        <v>294</v>
      </c>
      <c r="G6566" s="27">
        <v>27153</v>
      </c>
      <c r="H6566">
        <v>41</v>
      </c>
      <c r="I6566" t="s">
        <v>244</v>
      </c>
      <c r="J6566" t="s">
        <v>353</v>
      </c>
      <c r="K6566">
        <v>0</v>
      </c>
      <c r="L6566">
        <v>2</v>
      </c>
      <c r="M6566">
        <v>0</v>
      </c>
      <c r="N6566">
        <v>0</v>
      </c>
      <c r="O6566">
        <v>0</v>
      </c>
      <c r="P6566">
        <v>-1</v>
      </c>
      <c r="Q6566" s="28">
        <v>41788.519444444442</v>
      </c>
      <c r="R6566" s="28">
        <v>42137.515972222223</v>
      </c>
      <c r="S6566" t="s">
        <v>21800</v>
      </c>
      <c r="T6566" s="27">
        <v>41788</v>
      </c>
      <c r="V6566">
        <v>1</v>
      </c>
      <c r="W6566" t="s">
        <v>32</v>
      </c>
      <c r="X6566" t="s">
        <v>1089</v>
      </c>
      <c r="Y6566">
        <v>0</v>
      </c>
      <c r="AB6566" t="s">
        <v>237</v>
      </c>
      <c r="AH6566">
        <v>0</v>
      </c>
      <c r="AN6566" t="s">
        <v>238</v>
      </c>
      <c r="AO6566">
        <v>1</v>
      </c>
      <c r="AP6566" t="s">
        <v>239</v>
      </c>
      <c r="AQ6566" s="27">
        <v>41789</v>
      </c>
      <c r="AR6566" t="s">
        <v>240</v>
      </c>
      <c r="AS6566">
        <v>2</v>
      </c>
      <c r="AT6566" t="s">
        <v>239</v>
      </c>
      <c r="AU6566" s="27">
        <v>41789</v>
      </c>
    </row>
    <row r="6567" spans="1:47" x14ac:dyDescent="0.2">
      <c r="A6567">
        <v>6566</v>
      </c>
      <c r="B6567" t="s">
        <v>21801</v>
      </c>
      <c r="C6567" t="s">
        <v>1916</v>
      </c>
      <c r="D6567" t="s">
        <v>10747</v>
      </c>
      <c r="E6567" s="27">
        <v>41312</v>
      </c>
      <c r="F6567" t="s">
        <v>233</v>
      </c>
      <c r="G6567" s="27">
        <v>33000</v>
      </c>
      <c r="H6567">
        <v>25</v>
      </c>
      <c r="I6567" t="s">
        <v>244</v>
      </c>
      <c r="J6567" t="s">
        <v>250</v>
      </c>
      <c r="K6567">
        <v>0</v>
      </c>
      <c r="L6567">
        <v>9</v>
      </c>
      <c r="M6567">
        <v>0</v>
      </c>
      <c r="N6567">
        <v>0</v>
      </c>
      <c r="O6567">
        <v>9</v>
      </c>
      <c r="P6567">
        <v>-1</v>
      </c>
      <c r="Q6567" s="28">
        <v>41311.529861111114</v>
      </c>
      <c r="R6567" s="28">
        <v>41396.268750000003</v>
      </c>
      <c r="S6567" t="s">
        <v>21802</v>
      </c>
      <c r="U6567" s="27">
        <v>41311</v>
      </c>
      <c r="V6567">
        <v>1</v>
      </c>
      <c r="W6567" t="s">
        <v>32</v>
      </c>
      <c r="X6567" t="s">
        <v>274</v>
      </c>
      <c r="Y6567">
        <v>1</v>
      </c>
      <c r="AA6567" t="s">
        <v>21803</v>
      </c>
      <c r="AB6567" t="s">
        <v>36</v>
      </c>
      <c r="AC6567">
        <v>0</v>
      </c>
      <c r="AD6567" s="27">
        <v>41859</v>
      </c>
      <c r="AE6567" t="s">
        <v>422</v>
      </c>
      <c r="AF6567" s="27">
        <v>41859</v>
      </c>
      <c r="AG6567" s="27">
        <v>41907</v>
      </c>
      <c r="AH6567">
        <v>0</v>
      </c>
      <c r="AN6567" t="s">
        <v>238</v>
      </c>
      <c r="AO6567">
        <v>8</v>
      </c>
      <c r="AP6567" t="s">
        <v>269</v>
      </c>
      <c r="AQ6567" s="27">
        <v>41312</v>
      </c>
      <c r="AR6567" t="s">
        <v>240</v>
      </c>
      <c r="AS6567">
        <v>9</v>
      </c>
      <c r="AT6567" t="s">
        <v>269</v>
      </c>
      <c r="AU6567" s="27">
        <v>41312</v>
      </c>
    </row>
    <row r="6568" spans="1:47" x14ac:dyDescent="0.2">
      <c r="A6568">
        <v>6567</v>
      </c>
      <c r="B6568" t="s">
        <v>21804</v>
      </c>
      <c r="C6568" t="s">
        <v>4287</v>
      </c>
      <c r="D6568" t="s">
        <v>21805</v>
      </c>
      <c r="E6568" s="27">
        <v>41710</v>
      </c>
      <c r="F6568" t="s">
        <v>233</v>
      </c>
      <c r="G6568" s="27">
        <v>20264</v>
      </c>
      <c r="H6568">
        <v>60</v>
      </c>
      <c r="I6568" t="s">
        <v>234</v>
      </c>
      <c r="J6568" t="s">
        <v>245</v>
      </c>
      <c r="K6568">
        <v>0</v>
      </c>
      <c r="L6568">
        <v>8</v>
      </c>
      <c r="M6568">
        <v>0</v>
      </c>
      <c r="N6568">
        <v>0</v>
      </c>
      <c r="O6568">
        <v>2</v>
      </c>
      <c r="P6568">
        <v>-1</v>
      </c>
      <c r="Q6568" s="28">
        <v>41709.334722222222</v>
      </c>
      <c r="R6568" s="28">
        <v>41747.184027777781</v>
      </c>
      <c r="S6568" t="s">
        <v>21806</v>
      </c>
      <c r="T6568" s="27">
        <v>40655</v>
      </c>
      <c r="V6568">
        <v>1055</v>
      </c>
      <c r="W6568" t="s">
        <v>36</v>
      </c>
      <c r="X6568" t="s">
        <v>3794</v>
      </c>
      <c r="Y6568">
        <v>0</v>
      </c>
      <c r="AB6568" t="s">
        <v>237</v>
      </c>
      <c r="AH6568">
        <v>0</v>
      </c>
      <c r="AN6568" t="s">
        <v>238</v>
      </c>
      <c r="AO6568">
        <v>3</v>
      </c>
      <c r="AP6568" t="s">
        <v>239</v>
      </c>
      <c r="AQ6568" s="27">
        <v>41710</v>
      </c>
      <c r="AR6568" t="s">
        <v>240</v>
      </c>
      <c r="AS6568">
        <v>8</v>
      </c>
      <c r="AT6568" t="s">
        <v>269</v>
      </c>
      <c r="AU6568" s="27">
        <v>41710</v>
      </c>
    </row>
    <row r="6569" spans="1:47" x14ac:dyDescent="0.2">
      <c r="A6569">
        <v>6568</v>
      </c>
      <c r="B6569" t="s">
        <v>21807</v>
      </c>
      <c r="C6569" t="s">
        <v>830</v>
      </c>
      <c r="D6569" t="s">
        <v>3506</v>
      </c>
      <c r="E6569" s="27">
        <v>41814</v>
      </c>
      <c r="F6569" t="s">
        <v>233</v>
      </c>
      <c r="G6569" s="27">
        <v>32498</v>
      </c>
      <c r="H6569">
        <v>27</v>
      </c>
      <c r="I6569" t="s">
        <v>244</v>
      </c>
      <c r="J6569" t="s">
        <v>245</v>
      </c>
      <c r="K6569">
        <v>0</v>
      </c>
      <c r="L6569">
        <v>2</v>
      </c>
      <c r="M6569">
        <v>0</v>
      </c>
      <c r="N6569">
        <v>0</v>
      </c>
      <c r="O6569">
        <v>1</v>
      </c>
      <c r="P6569">
        <v>-1</v>
      </c>
      <c r="Q6569" s="28">
        <v>41813.236111111109</v>
      </c>
      <c r="R6569" s="28">
        <v>41878.395833333336</v>
      </c>
      <c r="S6569" t="s">
        <v>21808</v>
      </c>
      <c r="T6569" s="27">
        <v>41813</v>
      </c>
      <c r="V6569">
        <v>1</v>
      </c>
      <c r="W6569" t="s">
        <v>32</v>
      </c>
      <c r="X6569" t="s">
        <v>847</v>
      </c>
      <c r="Y6569">
        <v>0</v>
      </c>
      <c r="AB6569" t="s">
        <v>237</v>
      </c>
      <c r="AH6569">
        <v>0</v>
      </c>
      <c r="AN6569" t="s">
        <v>238</v>
      </c>
      <c r="AO6569">
        <v>3</v>
      </c>
      <c r="AP6569" t="s">
        <v>239</v>
      </c>
      <c r="AQ6569" s="27">
        <v>41814</v>
      </c>
      <c r="AR6569" t="s">
        <v>240</v>
      </c>
      <c r="AS6569">
        <v>2</v>
      </c>
      <c r="AT6569" t="s">
        <v>239</v>
      </c>
      <c r="AU6569" s="27">
        <v>41814</v>
      </c>
    </row>
    <row r="6570" spans="1:47" x14ac:dyDescent="0.2">
      <c r="A6570">
        <v>6569</v>
      </c>
      <c r="B6570" t="s">
        <v>21809</v>
      </c>
      <c r="C6570" t="s">
        <v>990</v>
      </c>
      <c r="D6570" t="s">
        <v>1079</v>
      </c>
      <c r="E6570" s="27">
        <v>41933</v>
      </c>
      <c r="F6570" t="s">
        <v>233</v>
      </c>
      <c r="G6570" s="27">
        <v>22538</v>
      </c>
      <c r="H6570">
        <v>54</v>
      </c>
      <c r="I6570" t="s">
        <v>234</v>
      </c>
      <c r="J6570" t="s">
        <v>250</v>
      </c>
      <c r="K6570">
        <v>1</v>
      </c>
      <c r="L6570">
        <v>6</v>
      </c>
      <c r="M6570">
        <v>0</v>
      </c>
      <c r="N6570">
        <v>0</v>
      </c>
      <c r="O6570">
        <v>7</v>
      </c>
      <c r="P6570">
        <v>-1</v>
      </c>
      <c r="Q6570" s="28">
        <v>41932.489583333336</v>
      </c>
      <c r="R6570" s="28">
        <v>42269.306944444441</v>
      </c>
      <c r="S6570" t="s">
        <v>21810</v>
      </c>
      <c r="T6570" s="27">
        <v>41932</v>
      </c>
      <c r="V6570">
        <v>1</v>
      </c>
      <c r="W6570" t="s">
        <v>32</v>
      </c>
      <c r="X6570" t="s">
        <v>749</v>
      </c>
      <c r="Y6570">
        <v>0</v>
      </c>
      <c r="AB6570" t="s">
        <v>237</v>
      </c>
      <c r="AH6570">
        <v>0</v>
      </c>
      <c r="AN6570" t="s">
        <v>238</v>
      </c>
      <c r="AO6570">
        <v>3</v>
      </c>
      <c r="AP6570" t="s">
        <v>239</v>
      </c>
      <c r="AQ6570" s="27">
        <v>41933</v>
      </c>
      <c r="AR6570" t="s">
        <v>240</v>
      </c>
      <c r="AS6570">
        <v>6</v>
      </c>
      <c r="AT6570" t="s">
        <v>246</v>
      </c>
      <c r="AU6570" s="27">
        <v>41933</v>
      </c>
    </row>
    <row r="6571" spans="1:47" x14ac:dyDescent="0.2">
      <c r="A6571">
        <v>6570</v>
      </c>
      <c r="B6571" t="s">
        <v>21811</v>
      </c>
      <c r="C6571" t="s">
        <v>242</v>
      </c>
      <c r="D6571" t="s">
        <v>3033</v>
      </c>
      <c r="E6571" s="27">
        <v>41341</v>
      </c>
      <c r="F6571" t="s">
        <v>233</v>
      </c>
      <c r="G6571" s="27">
        <v>25235</v>
      </c>
      <c r="H6571">
        <v>47</v>
      </c>
      <c r="I6571" t="s">
        <v>234</v>
      </c>
      <c r="J6571" t="s">
        <v>245</v>
      </c>
      <c r="K6571">
        <v>0</v>
      </c>
      <c r="L6571">
        <v>4</v>
      </c>
      <c r="M6571">
        <v>0</v>
      </c>
      <c r="N6571">
        <v>0</v>
      </c>
      <c r="O6571">
        <v>2</v>
      </c>
      <c r="P6571">
        <v>-7</v>
      </c>
      <c r="Q6571" s="28">
        <v>41334.222222222219</v>
      </c>
      <c r="R6571" s="28">
        <v>41340.355555555558</v>
      </c>
      <c r="S6571" t="s">
        <v>21812</v>
      </c>
      <c r="T6571" s="27">
        <v>41334</v>
      </c>
      <c r="V6571">
        <v>7</v>
      </c>
      <c r="W6571" t="s">
        <v>32</v>
      </c>
      <c r="X6571" t="s">
        <v>261</v>
      </c>
      <c r="Y6571">
        <v>0</v>
      </c>
      <c r="AB6571" t="s">
        <v>237</v>
      </c>
      <c r="AH6571">
        <v>0</v>
      </c>
      <c r="AN6571" t="s">
        <v>238</v>
      </c>
      <c r="AO6571">
        <v>1</v>
      </c>
      <c r="AP6571" t="s">
        <v>239</v>
      </c>
      <c r="AQ6571" s="27">
        <v>41341</v>
      </c>
      <c r="AR6571" t="s">
        <v>240</v>
      </c>
      <c r="AS6571">
        <v>4</v>
      </c>
      <c r="AT6571" t="s">
        <v>239</v>
      </c>
      <c r="AU6571" s="27">
        <v>41341</v>
      </c>
    </row>
    <row r="6572" spans="1:47" x14ac:dyDescent="0.2">
      <c r="A6572">
        <v>6571</v>
      </c>
      <c r="B6572" t="s">
        <v>21813</v>
      </c>
      <c r="C6572" t="s">
        <v>21814</v>
      </c>
      <c r="D6572" t="s">
        <v>17057</v>
      </c>
      <c r="E6572" s="27">
        <v>41289</v>
      </c>
      <c r="F6572" t="s">
        <v>233</v>
      </c>
      <c r="G6572" s="27">
        <v>23726</v>
      </c>
      <c r="H6572">
        <v>51</v>
      </c>
      <c r="I6572" t="s">
        <v>234</v>
      </c>
      <c r="J6572" t="s">
        <v>250</v>
      </c>
      <c r="K6572">
        <v>0</v>
      </c>
      <c r="L6572">
        <v>8</v>
      </c>
      <c r="M6572">
        <v>0</v>
      </c>
      <c r="N6572">
        <v>1</v>
      </c>
      <c r="O6572">
        <v>12</v>
      </c>
      <c r="P6572">
        <v>-1</v>
      </c>
      <c r="Q6572" s="28">
        <v>41288.380555555559</v>
      </c>
      <c r="R6572" s="28">
        <v>41289.053472222222</v>
      </c>
      <c r="S6572" t="s">
        <v>21815</v>
      </c>
      <c r="T6572" s="27">
        <v>41288</v>
      </c>
      <c r="V6572">
        <v>1</v>
      </c>
      <c r="W6572" t="s">
        <v>32</v>
      </c>
      <c r="X6572" t="s">
        <v>348</v>
      </c>
      <c r="Y6572">
        <v>1</v>
      </c>
      <c r="AA6572" t="s">
        <v>21816</v>
      </c>
      <c r="AB6572" t="s">
        <v>36</v>
      </c>
      <c r="AD6572" s="27">
        <v>41929</v>
      </c>
      <c r="AE6572" t="s">
        <v>324</v>
      </c>
      <c r="AH6572">
        <v>1</v>
      </c>
      <c r="AJ6572" t="s">
        <v>21817</v>
      </c>
      <c r="AK6572" t="s">
        <v>255</v>
      </c>
      <c r="AL6572" s="27">
        <v>41935</v>
      </c>
      <c r="AM6572" t="s">
        <v>254</v>
      </c>
      <c r="AN6572" t="s">
        <v>238</v>
      </c>
      <c r="AO6572">
        <v>3</v>
      </c>
      <c r="AP6572" t="s">
        <v>239</v>
      </c>
      <c r="AQ6572" s="27">
        <v>41289</v>
      </c>
      <c r="AR6572" t="s">
        <v>240</v>
      </c>
      <c r="AS6572">
        <v>8</v>
      </c>
      <c r="AT6572" t="s">
        <v>269</v>
      </c>
      <c r="AU6572" s="27">
        <v>41289</v>
      </c>
    </row>
    <row r="6573" spans="1:47" x14ac:dyDescent="0.2">
      <c r="A6573">
        <v>6572</v>
      </c>
      <c r="B6573" t="s">
        <v>21818</v>
      </c>
      <c r="C6573" t="s">
        <v>488</v>
      </c>
      <c r="D6573" t="s">
        <v>21819</v>
      </c>
      <c r="E6573" s="27">
        <v>41528</v>
      </c>
      <c r="F6573" t="s">
        <v>233</v>
      </c>
      <c r="G6573" s="27">
        <v>33051</v>
      </c>
      <c r="H6573">
        <v>25</v>
      </c>
      <c r="I6573" t="s">
        <v>244</v>
      </c>
      <c r="J6573" t="s">
        <v>245</v>
      </c>
      <c r="K6573">
        <v>0</v>
      </c>
      <c r="L6573">
        <v>3</v>
      </c>
      <c r="M6573">
        <v>0</v>
      </c>
      <c r="N6573">
        <v>0</v>
      </c>
      <c r="O6573">
        <v>1</v>
      </c>
      <c r="P6573">
        <v>-23</v>
      </c>
      <c r="Q6573" s="28">
        <v>41505.513888888891</v>
      </c>
      <c r="R6573" s="28">
        <v>41505.293055555558</v>
      </c>
      <c r="S6573" t="s">
        <v>21820</v>
      </c>
      <c r="U6573" s="27">
        <v>41504</v>
      </c>
      <c r="V6573">
        <v>24</v>
      </c>
      <c r="W6573" t="s">
        <v>32</v>
      </c>
      <c r="X6573" t="s">
        <v>274</v>
      </c>
      <c r="Y6573">
        <v>0</v>
      </c>
      <c r="AB6573" t="s">
        <v>237</v>
      </c>
      <c r="AH6573">
        <v>0</v>
      </c>
      <c r="AN6573" t="s">
        <v>238</v>
      </c>
      <c r="AO6573">
        <v>3</v>
      </c>
      <c r="AP6573" t="s">
        <v>239</v>
      </c>
      <c r="AQ6573" s="27">
        <v>41528</v>
      </c>
      <c r="AR6573" t="s">
        <v>240</v>
      </c>
      <c r="AS6573">
        <v>3</v>
      </c>
      <c r="AT6573" t="s">
        <v>239</v>
      </c>
      <c r="AU6573" s="27">
        <v>41528</v>
      </c>
    </row>
    <row r="6574" spans="1:47" x14ac:dyDescent="0.2">
      <c r="A6574">
        <v>6573</v>
      </c>
      <c r="B6574" t="s">
        <v>21821</v>
      </c>
      <c r="C6574" t="s">
        <v>8312</v>
      </c>
      <c r="D6574" t="s">
        <v>1079</v>
      </c>
      <c r="E6574" s="27">
        <v>41354</v>
      </c>
      <c r="F6574" t="s">
        <v>233</v>
      </c>
      <c r="G6574" s="27">
        <v>33235</v>
      </c>
      <c r="H6574">
        <v>25</v>
      </c>
      <c r="I6574" t="s">
        <v>244</v>
      </c>
      <c r="J6574" t="s">
        <v>22</v>
      </c>
      <c r="K6574">
        <v>0</v>
      </c>
      <c r="L6574">
        <v>2</v>
      </c>
      <c r="M6574">
        <v>0</v>
      </c>
      <c r="N6574">
        <v>0</v>
      </c>
      <c r="O6574">
        <v>0</v>
      </c>
      <c r="P6574">
        <v>-1</v>
      </c>
      <c r="Q6574" s="28">
        <v>41353.143055555556</v>
      </c>
      <c r="R6574" s="28">
        <v>41373.370138888888</v>
      </c>
      <c r="S6574" t="s">
        <v>21822</v>
      </c>
      <c r="T6574" s="27">
        <v>41353</v>
      </c>
      <c r="V6574">
        <v>1</v>
      </c>
      <c r="W6574" t="s">
        <v>32</v>
      </c>
      <c r="X6574" t="s">
        <v>444</v>
      </c>
      <c r="Y6574">
        <v>1</v>
      </c>
      <c r="AA6574" t="s">
        <v>21823</v>
      </c>
      <c r="AB6574" t="s">
        <v>36</v>
      </c>
      <c r="AC6574">
        <v>0</v>
      </c>
      <c r="AD6574" s="27">
        <v>41462</v>
      </c>
      <c r="AE6574" t="s">
        <v>279</v>
      </c>
      <c r="AF6574" s="27">
        <v>41462</v>
      </c>
      <c r="AG6574" s="27">
        <v>41538</v>
      </c>
      <c r="AH6574">
        <v>1</v>
      </c>
      <c r="AJ6574" t="s">
        <v>21823</v>
      </c>
      <c r="AK6574" t="s">
        <v>462</v>
      </c>
      <c r="AL6574" s="27">
        <v>41462</v>
      </c>
      <c r="AM6574" t="s">
        <v>279</v>
      </c>
      <c r="AN6574" t="s">
        <v>238</v>
      </c>
      <c r="AO6574">
        <v>4</v>
      </c>
      <c r="AP6574" t="s">
        <v>239</v>
      </c>
      <c r="AQ6574" s="27">
        <v>41354</v>
      </c>
      <c r="AR6574" t="s">
        <v>240</v>
      </c>
      <c r="AS6574">
        <v>2</v>
      </c>
      <c r="AT6574" t="s">
        <v>239</v>
      </c>
      <c r="AU6574" s="27">
        <v>41354</v>
      </c>
    </row>
    <row r="6575" spans="1:47" x14ac:dyDescent="0.2">
      <c r="A6575">
        <v>6574</v>
      </c>
      <c r="B6575" t="s">
        <v>21824</v>
      </c>
      <c r="C6575" t="s">
        <v>21825</v>
      </c>
      <c r="D6575" t="s">
        <v>7613</v>
      </c>
      <c r="E6575" s="27">
        <v>41513</v>
      </c>
      <c r="F6575" t="s">
        <v>294</v>
      </c>
      <c r="G6575" s="27">
        <v>31091</v>
      </c>
      <c r="H6575">
        <v>31</v>
      </c>
      <c r="I6575" t="s">
        <v>244</v>
      </c>
      <c r="J6575" t="s">
        <v>250</v>
      </c>
      <c r="K6575">
        <v>0</v>
      </c>
      <c r="L6575">
        <v>2</v>
      </c>
      <c r="M6575">
        <v>0</v>
      </c>
      <c r="N6575">
        <v>0</v>
      </c>
      <c r="O6575">
        <v>2</v>
      </c>
      <c r="P6575">
        <v>-1</v>
      </c>
      <c r="Q6575" s="28">
        <v>41512.449305555558</v>
      </c>
      <c r="R6575" s="28">
        <v>41513.334722222222</v>
      </c>
      <c r="S6575" t="s">
        <v>21826</v>
      </c>
      <c r="T6575" s="27">
        <v>41512</v>
      </c>
      <c r="V6575">
        <v>1</v>
      </c>
      <c r="W6575" t="s">
        <v>32</v>
      </c>
      <c r="X6575" t="s">
        <v>974</v>
      </c>
      <c r="Y6575">
        <v>1</v>
      </c>
      <c r="AA6575" t="s">
        <v>21827</v>
      </c>
      <c r="AB6575" t="s">
        <v>36</v>
      </c>
      <c r="AC6575">
        <v>0</v>
      </c>
      <c r="AD6575" s="27">
        <v>41520</v>
      </c>
      <c r="AE6575" t="s">
        <v>550</v>
      </c>
      <c r="AF6575" s="27">
        <v>41520</v>
      </c>
      <c r="AG6575" s="27">
        <v>41521</v>
      </c>
      <c r="AH6575">
        <v>0</v>
      </c>
      <c r="AN6575" t="s">
        <v>238</v>
      </c>
      <c r="AO6575">
        <v>2</v>
      </c>
      <c r="AP6575" t="s">
        <v>239</v>
      </c>
      <c r="AQ6575" s="27">
        <v>41513</v>
      </c>
      <c r="AR6575" t="s">
        <v>240</v>
      </c>
      <c r="AS6575">
        <v>2</v>
      </c>
      <c r="AT6575" t="s">
        <v>239</v>
      </c>
      <c r="AU6575" s="27">
        <v>41513</v>
      </c>
    </row>
    <row r="6576" spans="1:47" x14ac:dyDescent="0.2">
      <c r="A6576">
        <v>6575</v>
      </c>
      <c r="B6576" t="s">
        <v>21828</v>
      </c>
      <c r="C6576" t="s">
        <v>5273</v>
      </c>
      <c r="D6576" t="s">
        <v>19032</v>
      </c>
      <c r="E6576" s="27">
        <v>41327</v>
      </c>
      <c r="F6576" t="s">
        <v>233</v>
      </c>
      <c r="G6576" s="27">
        <v>26064</v>
      </c>
      <c r="H6576">
        <v>44</v>
      </c>
      <c r="I6576" t="s">
        <v>244</v>
      </c>
      <c r="J6576" t="s">
        <v>353</v>
      </c>
      <c r="K6576">
        <v>0</v>
      </c>
      <c r="L6576">
        <v>1</v>
      </c>
      <c r="M6576">
        <v>0</v>
      </c>
      <c r="N6576">
        <v>0</v>
      </c>
      <c r="O6576">
        <v>2</v>
      </c>
      <c r="P6576">
        <v>367</v>
      </c>
      <c r="Q6576" s="28">
        <v>41694.481249999997</v>
      </c>
      <c r="R6576" s="28">
        <v>41695.388194444444</v>
      </c>
      <c r="S6576" t="s">
        <v>21829</v>
      </c>
      <c r="U6576" s="27">
        <v>41248</v>
      </c>
      <c r="V6576">
        <v>79</v>
      </c>
      <c r="W6576" t="s">
        <v>32</v>
      </c>
      <c r="X6576" t="s">
        <v>274</v>
      </c>
      <c r="Y6576">
        <v>1</v>
      </c>
      <c r="AA6576" t="s">
        <v>21830</v>
      </c>
      <c r="AB6576" t="s">
        <v>32</v>
      </c>
      <c r="AD6576" s="27">
        <v>41688</v>
      </c>
      <c r="AE6576" t="s">
        <v>801</v>
      </c>
      <c r="AH6576">
        <v>1</v>
      </c>
      <c r="AJ6576" t="s">
        <v>21830</v>
      </c>
      <c r="AK6576" t="s">
        <v>255</v>
      </c>
      <c r="AL6576" s="27">
        <v>41688</v>
      </c>
      <c r="AM6576" t="s">
        <v>801</v>
      </c>
      <c r="AN6576" t="s">
        <v>238</v>
      </c>
      <c r="AO6576">
        <v>2</v>
      </c>
      <c r="AP6576" t="s">
        <v>239</v>
      </c>
      <c r="AQ6576" s="27">
        <v>41327</v>
      </c>
      <c r="AR6576" t="s">
        <v>240</v>
      </c>
      <c r="AS6576">
        <v>1</v>
      </c>
      <c r="AT6576" t="s">
        <v>239</v>
      </c>
      <c r="AU6576" s="27">
        <v>41327</v>
      </c>
    </row>
    <row r="6577" spans="1:47" x14ac:dyDescent="0.2">
      <c r="A6577">
        <v>6576</v>
      </c>
      <c r="B6577" t="s">
        <v>21831</v>
      </c>
      <c r="C6577" t="s">
        <v>575</v>
      </c>
      <c r="D6577" t="s">
        <v>21832</v>
      </c>
      <c r="E6577" s="27">
        <v>41795</v>
      </c>
      <c r="F6577" t="s">
        <v>233</v>
      </c>
      <c r="G6577" s="27">
        <v>30452</v>
      </c>
      <c r="H6577">
        <v>32</v>
      </c>
      <c r="I6577" t="s">
        <v>244</v>
      </c>
      <c r="J6577" t="s">
        <v>353</v>
      </c>
      <c r="K6577">
        <v>0</v>
      </c>
      <c r="L6577">
        <v>3</v>
      </c>
      <c r="M6577">
        <v>0</v>
      </c>
      <c r="N6577">
        <v>0</v>
      </c>
      <c r="O6577">
        <v>0</v>
      </c>
      <c r="P6577">
        <v>-4</v>
      </c>
      <c r="Q6577" s="28">
        <v>41791.527777777781</v>
      </c>
      <c r="R6577" s="28">
        <v>41792.37777777778</v>
      </c>
      <c r="S6577" t="s">
        <v>21833</v>
      </c>
      <c r="T6577" s="27">
        <v>41790</v>
      </c>
      <c r="V6577">
        <v>5</v>
      </c>
      <c r="W6577" t="s">
        <v>32</v>
      </c>
      <c r="X6577" t="s">
        <v>252</v>
      </c>
      <c r="Y6577">
        <v>0</v>
      </c>
      <c r="AB6577" t="s">
        <v>237</v>
      </c>
      <c r="AH6577">
        <v>0</v>
      </c>
      <c r="AN6577" t="s">
        <v>238</v>
      </c>
      <c r="AO6577">
        <v>4</v>
      </c>
      <c r="AP6577" t="s">
        <v>239</v>
      </c>
      <c r="AQ6577" s="27">
        <v>41795</v>
      </c>
      <c r="AR6577" t="s">
        <v>240</v>
      </c>
      <c r="AS6577">
        <v>3</v>
      </c>
      <c r="AT6577" t="s">
        <v>239</v>
      </c>
      <c r="AU6577" s="27">
        <v>41795</v>
      </c>
    </row>
    <row r="6578" spans="1:47" x14ac:dyDescent="0.2">
      <c r="A6578">
        <v>6577</v>
      </c>
      <c r="B6578" t="s">
        <v>21834</v>
      </c>
      <c r="C6578" t="s">
        <v>242</v>
      </c>
      <c r="D6578" t="s">
        <v>21835</v>
      </c>
      <c r="E6578" s="27">
        <v>41313</v>
      </c>
      <c r="F6578" t="s">
        <v>233</v>
      </c>
      <c r="G6578" s="27">
        <v>29196</v>
      </c>
      <c r="H6578">
        <v>36</v>
      </c>
      <c r="I6578" t="s">
        <v>244</v>
      </c>
      <c r="J6578" t="s">
        <v>245</v>
      </c>
      <c r="K6578">
        <v>0</v>
      </c>
      <c r="L6578">
        <v>2</v>
      </c>
      <c r="M6578">
        <v>0</v>
      </c>
      <c r="N6578">
        <v>0</v>
      </c>
      <c r="O6578">
        <v>1</v>
      </c>
      <c r="P6578">
        <v>-1</v>
      </c>
      <c r="Q6578" s="28">
        <v>41312.249305555553</v>
      </c>
      <c r="R6578" s="28">
        <v>41313.093055555553</v>
      </c>
      <c r="S6578" t="s">
        <v>21836</v>
      </c>
      <c r="U6578" s="27">
        <v>41312</v>
      </c>
      <c r="V6578">
        <v>1</v>
      </c>
      <c r="W6578" t="s">
        <v>32</v>
      </c>
      <c r="X6578" t="s">
        <v>274</v>
      </c>
      <c r="Y6578">
        <v>1</v>
      </c>
      <c r="AA6578" t="s">
        <v>21837</v>
      </c>
      <c r="AB6578" t="s">
        <v>36</v>
      </c>
      <c r="AC6578">
        <v>0</v>
      </c>
      <c r="AD6578" s="27">
        <v>42060</v>
      </c>
      <c r="AE6578" t="s">
        <v>21838</v>
      </c>
      <c r="AF6578" s="27">
        <v>42060</v>
      </c>
      <c r="AG6578" s="27">
        <v>42122</v>
      </c>
      <c r="AH6578">
        <v>1</v>
      </c>
      <c r="AJ6578" t="s">
        <v>21837</v>
      </c>
      <c r="AK6578" t="s">
        <v>462</v>
      </c>
      <c r="AL6578" s="27">
        <v>42060</v>
      </c>
      <c r="AM6578" t="s">
        <v>279</v>
      </c>
      <c r="AN6578" t="s">
        <v>238</v>
      </c>
      <c r="AO6578">
        <v>3</v>
      </c>
      <c r="AP6578" t="s">
        <v>239</v>
      </c>
      <c r="AQ6578" s="27">
        <v>41313</v>
      </c>
      <c r="AR6578" t="s">
        <v>240</v>
      </c>
      <c r="AS6578">
        <v>2</v>
      </c>
      <c r="AT6578" t="s">
        <v>239</v>
      </c>
      <c r="AU6578" s="27">
        <v>41313</v>
      </c>
    </row>
    <row r="6579" spans="1:47" x14ac:dyDescent="0.2">
      <c r="A6579">
        <v>6578</v>
      </c>
      <c r="B6579" t="s">
        <v>21839</v>
      </c>
      <c r="C6579" t="s">
        <v>21840</v>
      </c>
      <c r="D6579" t="s">
        <v>2582</v>
      </c>
      <c r="E6579" s="27">
        <v>41339</v>
      </c>
      <c r="F6579" t="s">
        <v>233</v>
      </c>
      <c r="G6579" s="27">
        <v>14015</v>
      </c>
      <c r="H6579">
        <v>77</v>
      </c>
      <c r="I6579" t="s">
        <v>234</v>
      </c>
      <c r="J6579" t="s">
        <v>245</v>
      </c>
      <c r="K6579">
        <v>0</v>
      </c>
      <c r="L6579">
        <v>1</v>
      </c>
      <c r="M6579">
        <v>0</v>
      </c>
      <c r="N6579">
        <v>0</v>
      </c>
      <c r="O6579">
        <v>3</v>
      </c>
      <c r="S6579" t="s">
        <v>21841</v>
      </c>
      <c r="U6579" s="27">
        <v>39601</v>
      </c>
      <c r="V6579">
        <v>1738</v>
      </c>
      <c r="W6579" t="s">
        <v>32</v>
      </c>
      <c r="X6579" t="s">
        <v>274</v>
      </c>
      <c r="Y6579">
        <v>0</v>
      </c>
      <c r="AB6579" t="s">
        <v>237</v>
      </c>
      <c r="AH6579">
        <v>0</v>
      </c>
      <c r="AN6579" t="s">
        <v>238</v>
      </c>
      <c r="AO6579">
        <v>1</v>
      </c>
      <c r="AP6579" t="s">
        <v>239</v>
      </c>
      <c r="AQ6579" s="27">
        <v>41339</v>
      </c>
      <c r="AR6579" t="s">
        <v>240</v>
      </c>
      <c r="AS6579">
        <v>1</v>
      </c>
      <c r="AT6579" t="s">
        <v>239</v>
      </c>
      <c r="AU6579" s="27">
        <v>41339</v>
      </c>
    </row>
    <row r="6580" spans="1:47" x14ac:dyDescent="0.2">
      <c r="A6580">
        <v>6579</v>
      </c>
      <c r="B6580" t="s">
        <v>21842</v>
      </c>
      <c r="C6580" t="s">
        <v>21843</v>
      </c>
      <c r="D6580" t="s">
        <v>775</v>
      </c>
      <c r="E6580" s="27">
        <v>41922</v>
      </c>
      <c r="F6580" t="s">
        <v>233</v>
      </c>
      <c r="G6580" s="27">
        <v>35289</v>
      </c>
      <c r="H6580">
        <v>19</v>
      </c>
      <c r="I6580" t="s">
        <v>259</v>
      </c>
      <c r="J6580" t="s">
        <v>250</v>
      </c>
      <c r="K6580">
        <v>0</v>
      </c>
      <c r="L6580">
        <v>6</v>
      </c>
      <c r="M6580">
        <v>0</v>
      </c>
      <c r="N6580">
        <v>0</v>
      </c>
      <c r="O6580">
        <v>0</v>
      </c>
      <c r="P6580">
        <v>0</v>
      </c>
      <c r="Q6580" s="28">
        <v>41922.186111111114</v>
      </c>
      <c r="R6580" s="28">
        <v>41955.395833333336</v>
      </c>
      <c r="S6580" t="s">
        <v>21844</v>
      </c>
      <c r="T6580" s="27">
        <v>41922</v>
      </c>
      <c r="V6580">
        <v>0</v>
      </c>
      <c r="W6580" t="s">
        <v>32</v>
      </c>
      <c r="X6580" t="s">
        <v>2254</v>
      </c>
      <c r="Y6580">
        <v>0</v>
      </c>
      <c r="AB6580" t="s">
        <v>237</v>
      </c>
      <c r="AH6580">
        <v>0</v>
      </c>
      <c r="AN6580" t="s">
        <v>238</v>
      </c>
      <c r="AO6580">
        <v>8</v>
      </c>
      <c r="AP6580" t="s">
        <v>269</v>
      </c>
      <c r="AQ6580" s="27">
        <v>41922</v>
      </c>
      <c r="AR6580" t="s">
        <v>240</v>
      </c>
      <c r="AS6580">
        <v>6</v>
      </c>
      <c r="AT6580" t="s">
        <v>246</v>
      </c>
      <c r="AU6580" s="27">
        <v>41922</v>
      </c>
    </row>
    <row r="6581" spans="1:47" x14ac:dyDescent="0.2">
      <c r="A6581">
        <v>6580</v>
      </c>
      <c r="B6581" t="s">
        <v>21845</v>
      </c>
      <c r="C6581" t="s">
        <v>1044</v>
      </c>
      <c r="D6581" t="s">
        <v>21846</v>
      </c>
      <c r="E6581" s="27">
        <v>41351</v>
      </c>
      <c r="F6581" t="s">
        <v>233</v>
      </c>
      <c r="G6581" s="27">
        <v>24408</v>
      </c>
      <c r="H6581">
        <v>49</v>
      </c>
      <c r="I6581" t="s">
        <v>234</v>
      </c>
      <c r="J6581" t="s">
        <v>245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 s="28">
        <v>41351.502083333333</v>
      </c>
      <c r="R6581" s="28">
        <v>41351.087500000001</v>
      </c>
      <c r="S6581" t="s">
        <v>21847</v>
      </c>
      <c r="T6581" s="27">
        <v>41350</v>
      </c>
      <c r="V6581">
        <v>1</v>
      </c>
      <c r="W6581" t="s">
        <v>36</v>
      </c>
      <c r="X6581" t="s">
        <v>263</v>
      </c>
      <c r="Y6581">
        <v>0</v>
      </c>
      <c r="AB6581" t="s">
        <v>237</v>
      </c>
      <c r="AH6581">
        <v>0</v>
      </c>
      <c r="AN6581" t="s">
        <v>238</v>
      </c>
      <c r="AO6581">
        <v>1</v>
      </c>
      <c r="AP6581" t="s">
        <v>239</v>
      </c>
      <c r="AQ6581" s="27">
        <v>41351</v>
      </c>
      <c r="AR6581" t="s">
        <v>240</v>
      </c>
      <c r="AS6581">
        <v>1</v>
      </c>
      <c r="AT6581" t="s">
        <v>239</v>
      </c>
      <c r="AU6581" s="27">
        <v>41351</v>
      </c>
    </row>
    <row r="6582" spans="1:47" x14ac:dyDescent="0.2">
      <c r="A6582">
        <v>6581</v>
      </c>
      <c r="B6582" t="s">
        <v>21848</v>
      </c>
      <c r="C6582" t="s">
        <v>21849</v>
      </c>
      <c r="D6582" t="s">
        <v>5295</v>
      </c>
      <c r="E6582" s="27">
        <v>41631</v>
      </c>
      <c r="F6582" t="s">
        <v>294</v>
      </c>
      <c r="G6582" s="27">
        <v>29101</v>
      </c>
      <c r="H6582">
        <v>36</v>
      </c>
      <c r="I6582" t="s">
        <v>244</v>
      </c>
      <c r="J6582" t="s">
        <v>353</v>
      </c>
      <c r="K6582">
        <v>0</v>
      </c>
      <c r="L6582">
        <v>1</v>
      </c>
      <c r="M6582">
        <v>0</v>
      </c>
      <c r="N6582">
        <v>0</v>
      </c>
      <c r="O6582">
        <v>0</v>
      </c>
      <c r="W6582" t="s">
        <v>237</v>
      </c>
      <c r="Y6582">
        <v>-1</v>
      </c>
      <c r="AB6582" t="s">
        <v>237</v>
      </c>
      <c r="AH6582">
        <v>0</v>
      </c>
      <c r="AN6582" t="s">
        <v>238</v>
      </c>
      <c r="AO6582">
        <v>1</v>
      </c>
      <c r="AP6582" t="s">
        <v>239</v>
      </c>
      <c r="AQ6582" s="27">
        <v>41631</v>
      </c>
      <c r="AR6582" t="s">
        <v>240</v>
      </c>
      <c r="AS6582">
        <v>1</v>
      </c>
      <c r="AT6582" t="s">
        <v>239</v>
      </c>
      <c r="AU6582" s="27">
        <v>41631</v>
      </c>
    </row>
    <row r="6583" spans="1:47" x14ac:dyDescent="0.2">
      <c r="A6583">
        <v>6582</v>
      </c>
      <c r="B6583" t="s">
        <v>21850</v>
      </c>
      <c r="C6583" t="s">
        <v>21851</v>
      </c>
      <c r="D6583" t="s">
        <v>21852</v>
      </c>
      <c r="E6583" s="27">
        <v>41282</v>
      </c>
      <c r="F6583" t="s">
        <v>294</v>
      </c>
      <c r="G6583" s="27">
        <v>33133</v>
      </c>
      <c r="H6583">
        <v>25</v>
      </c>
      <c r="I6583" t="s">
        <v>244</v>
      </c>
      <c r="J6583" t="s">
        <v>250</v>
      </c>
      <c r="K6583">
        <v>0</v>
      </c>
      <c r="L6583">
        <v>4</v>
      </c>
      <c r="M6583">
        <v>0</v>
      </c>
      <c r="N6583">
        <v>0</v>
      </c>
      <c r="O6583">
        <v>0</v>
      </c>
      <c r="W6583" t="s">
        <v>237</v>
      </c>
      <c r="Y6583">
        <v>-1</v>
      </c>
      <c r="AB6583" t="s">
        <v>237</v>
      </c>
      <c r="AH6583">
        <v>0</v>
      </c>
      <c r="AN6583" t="s">
        <v>238</v>
      </c>
      <c r="AO6583">
        <v>4</v>
      </c>
      <c r="AP6583" t="s">
        <v>239</v>
      </c>
      <c r="AQ6583" s="27">
        <v>41282</v>
      </c>
      <c r="AR6583" t="s">
        <v>240</v>
      </c>
      <c r="AS6583">
        <v>4</v>
      </c>
      <c r="AT6583" t="s">
        <v>239</v>
      </c>
      <c r="AU6583" s="27">
        <v>41282</v>
      </c>
    </row>
    <row r="6584" spans="1:47" x14ac:dyDescent="0.2">
      <c r="A6584">
        <v>6583</v>
      </c>
      <c r="B6584" t="s">
        <v>21853</v>
      </c>
      <c r="C6584" t="s">
        <v>21854</v>
      </c>
      <c r="D6584" t="s">
        <v>3642</v>
      </c>
      <c r="E6584" s="27">
        <v>41369</v>
      </c>
      <c r="F6584" t="s">
        <v>233</v>
      </c>
      <c r="G6584" s="27">
        <v>31040</v>
      </c>
      <c r="H6584">
        <v>31</v>
      </c>
      <c r="I6584" t="s">
        <v>244</v>
      </c>
      <c r="J6584" t="s">
        <v>250</v>
      </c>
      <c r="K6584">
        <v>0</v>
      </c>
      <c r="L6584">
        <v>7</v>
      </c>
      <c r="M6584">
        <v>0</v>
      </c>
      <c r="N6584">
        <v>0</v>
      </c>
      <c r="O6584">
        <v>0</v>
      </c>
      <c r="P6584">
        <v>-1</v>
      </c>
      <c r="Q6584" s="28">
        <v>41368.419444444444</v>
      </c>
      <c r="R6584" s="28">
        <v>41369.390277777777</v>
      </c>
      <c r="S6584" t="s">
        <v>21855</v>
      </c>
      <c r="T6584" s="27">
        <v>41368</v>
      </c>
      <c r="V6584">
        <v>1</v>
      </c>
      <c r="W6584" t="s">
        <v>32</v>
      </c>
      <c r="X6584" t="s">
        <v>359</v>
      </c>
      <c r="Y6584">
        <v>0</v>
      </c>
      <c r="AB6584" t="s">
        <v>237</v>
      </c>
      <c r="AH6584">
        <v>0</v>
      </c>
      <c r="AN6584" t="s">
        <v>238</v>
      </c>
      <c r="AO6584">
        <v>4</v>
      </c>
      <c r="AP6584" t="s">
        <v>239</v>
      </c>
      <c r="AQ6584" s="27">
        <v>41369</v>
      </c>
      <c r="AR6584" t="s">
        <v>240</v>
      </c>
      <c r="AS6584">
        <v>7</v>
      </c>
      <c r="AT6584" t="s">
        <v>246</v>
      </c>
      <c r="AU6584" s="27">
        <v>41369</v>
      </c>
    </row>
    <row r="6585" spans="1:47" x14ac:dyDescent="0.2">
      <c r="A6585">
        <v>6584</v>
      </c>
      <c r="B6585" t="s">
        <v>21856</v>
      </c>
      <c r="C6585" t="s">
        <v>726</v>
      </c>
      <c r="D6585" t="s">
        <v>21857</v>
      </c>
      <c r="E6585" s="27">
        <v>41709</v>
      </c>
      <c r="F6585" t="s">
        <v>233</v>
      </c>
      <c r="G6585" s="27">
        <v>31501</v>
      </c>
      <c r="H6585">
        <v>30</v>
      </c>
      <c r="I6585" t="s">
        <v>244</v>
      </c>
      <c r="J6585" t="s">
        <v>245</v>
      </c>
      <c r="K6585">
        <v>0</v>
      </c>
      <c r="L6585">
        <v>3</v>
      </c>
      <c r="M6585">
        <v>0</v>
      </c>
      <c r="N6585">
        <v>1</v>
      </c>
      <c r="O6585">
        <v>1</v>
      </c>
      <c r="P6585">
        <v>-1</v>
      </c>
      <c r="Q6585" s="28">
        <v>41708.132638888892</v>
      </c>
      <c r="R6585" s="28">
        <v>41709.05972222222</v>
      </c>
      <c r="S6585" t="s">
        <v>21858</v>
      </c>
      <c r="T6585" s="27">
        <v>41708</v>
      </c>
      <c r="V6585">
        <v>1</v>
      </c>
      <c r="W6585" t="s">
        <v>32</v>
      </c>
      <c r="X6585" t="s">
        <v>588</v>
      </c>
      <c r="Y6585">
        <v>0</v>
      </c>
      <c r="AB6585" t="s">
        <v>237</v>
      </c>
      <c r="AH6585">
        <v>0</v>
      </c>
      <c r="AN6585" t="s">
        <v>238</v>
      </c>
      <c r="AO6585">
        <v>3</v>
      </c>
      <c r="AP6585" t="s">
        <v>239</v>
      </c>
      <c r="AQ6585" s="27">
        <v>41709</v>
      </c>
      <c r="AR6585" t="s">
        <v>240</v>
      </c>
      <c r="AS6585">
        <v>3</v>
      </c>
      <c r="AT6585" t="s">
        <v>239</v>
      </c>
      <c r="AU6585" s="27">
        <v>41709</v>
      </c>
    </row>
    <row r="6586" spans="1:47" x14ac:dyDescent="0.2">
      <c r="A6586">
        <v>6585</v>
      </c>
      <c r="B6586" t="s">
        <v>21859</v>
      </c>
      <c r="C6586" t="s">
        <v>21860</v>
      </c>
      <c r="D6586" t="s">
        <v>689</v>
      </c>
      <c r="E6586" s="27">
        <v>41384</v>
      </c>
      <c r="F6586" t="s">
        <v>233</v>
      </c>
      <c r="G6586" s="27">
        <v>31803</v>
      </c>
      <c r="H6586">
        <v>29</v>
      </c>
      <c r="I6586" t="s">
        <v>244</v>
      </c>
      <c r="J6586" t="s">
        <v>250</v>
      </c>
      <c r="K6586">
        <v>1</v>
      </c>
      <c r="L6586">
        <v>9</v>
      </c>
      <c r="M6586">
        <v>0</v>
      </c>
      <c r="N6586">
        <v>0</v>
      </c>
      <c r="O6586">
        <v>3</v>
      </c>
      <c r="P6586">
        <v>-1</v>
      </c>
      <c r="Q6586" s="28">
        <v>41383.45208333333</v>
      </c>
      <c r="R6586" s="28">
        <v>41384.409722222219</v>
      </c>
      <c r="S6586" t="s">
        <v>21861</v>
      </c>
      <c r="T6586" s="27">
        <v>41383</v>
      </c>
      <c r="V6586">
        <v>1</v>
      </c>
      <c r="W6586" t="s">
        <v>32</v>
      </c>
      <c r="X6586" t="s">
        <v>3905</v>
      </c>
      <c r="Y6586">
        <v>1</v>
      </c>
      <c r="AA6586" t="s">
        <v>21862</v>
      </c>
      <c r="AB6586" t="s">
        <v>32</v>
      </c>
      <c r="AD6586" s="27">
        <v>41887</v>
      </c>
      <c r="AE6586" t="s">
        <v>402</v>
      </c>
      <c r="AH6586">
        <v>0</v>
      </c>
      <c r="AN6586" t="s">
        <v>238</v>
      </c>
      <c r="AO6586">
        <v>6</v>
      </c>
      <c r="AP6586" t="s">
        <v>246</v>
      </c>
      <c r="AQ6586" s="27">
        <v>41384</v>
      </c>
      <c r="AR6586" t="s">
        <v>240</v>
      </c>
      <c r="AS6586">
        <v>9</v>
      </c>
      <c r="AT6586" t="s">
        <v>269</v>
      </c>
      <c r="AU6586" s="27">
        <v>41384</v>
      </c>
    </row>
    <row r="6587" spans="1:47" x14ac:dyDescent="0.2">
      <c r="A6587">
        <v>6586</v>
      </c>
      <c r="B6587" t="s">
        <v>21863</v>
      </c>
      <c r="C6587" t="s">
        <v>2838</v>
      </c>
      <c r="D6587" t="s">
        <v>496</v>
      </c>
      <c r="E6587" s="27">
        <v>41646</v>
      </c>
      <c r="F6587" t="s">
        <v>294</v>
      </c>
      <c r="G6587" s="27">
        <v>23031</v>
      </c>
      <c r="H6587">
        <v>53</v>
      </c>
      <c r="I6587" t="s">
        <v>234</v>
      </c>
      <c r="J6587" t="s">
        <v>245</v>
      </c>
      <c r="K6587">
        <v>0</v>
      </c>
      <c r="L6587">
        <v>5</v>
      </c>
      <c r="M6587">
        <v>0</v>
      </c>
      <c r="N6587">
        <v>0</v>
      </c>
      <c r="O6587">
        <v>6</v>
      </c>
      <c r="P6587">
        <v>-1</v>
      </c>
      <c r="Q6587" s="28">
        <v>41645.436111111114</v>
      </c>
      <c r="R6587" s="28">
        <v>41656.259027777778</v>
      </c>
      <c r="S6587" t="s">
        <v>21864</v>
      </c>
      <c r="T6587" s="27">
        <v>41645</v>
      </c>
      <c r="V6587">
        <v>1</v>
      </c>
      <c r="W6587" t="s">
        <v>32</v>
      </c>
      <c r="X6587" t="s">
        <v>261</v>
      </c>
      <c r="Y6587">
        <v>1</v>
      </c>
      <c r="AA6587" t="s">
        <v>21865</v>
      </c>
      <c r="AB6587" t="s">
        <v>36</v>
      </c>
      <c r="AC6587">
        <v>0</v>
      </c>
      <c r="AD6587" s="27">
        <v>42300</v>
      </c>
      <c r="AE6587" t="s">
        <v>6965</v>
      </c>
      <c r="AF6587" s="27">
        <v>42300</v>
      </c>
      <c r="AG6587" s="27">
        <v>42302</v>
      </c>
      <c r="AH6587">
        <v>0</v>
      </c>
      <c r="AN6587" t="s">
        <v>238</v>
      </c>
      <c r="AO6587">
        <v>1</v>
      </c>
      <c r="AP6587" t="s">
        <v>239</v>
      </c>
      <c r="AQ6587" s="27">
        <v>41646</v>
      </c>
      <c r="AR6587" t="s">
        <v>240</v>
      </c>
      <c r="AS6587">
        <v>5</v>
      </c>
      <c r="AT6587" t="s">
        <v>246</v>
      </c>
      <c r="AU6587" s="27">
        <v>41646</v>
      </c>
    </row>
    <row r="6588" spans="1:47" x14ac:dyDescent="0.2">
      <c r="A6588">
        <v>6587</v>
      </c>
      <c r="B6588" t="s">
        <v>21866</v>
      </c>
      <c r="C6588" t="s">
        <v>2103</v>
      </c>
      <c r="D6588" t="s">
        <v>12304</v>
      </c>
      <c r="E6588" s="27">
        <v>41562</v>
      </c>
      <c r="F6588" t="s">
        <v>233</v>
      </c>
      <c r="G6588" s="27">
        <v>34648</v>
      </c>
      <c r="H6588">
        <v>21</v>
      </c>
      <c r="I6588" t="s">
        <v>259</v>
      </c>
      <c r="J6588" t="s">
        <v>250</v>
      </c>
      <c r="K6588">
        <v>0</v>
      </c>
      <c r="L6588">
        <v>9</v>
      </c>
      <c r="M6588">
        <v>1</v>
      </c>
      <c r="N6588">
        <v>0</v>
      </c>
      <c r="O6588">
        <v>1</v>
      </c>
      <c r="P6588">
        <v>-1</v>
      </c>
      <c r="Q6588" s="28">
        <v>41561.222222222219</v>
      </c>
      <c r="R6588" s="28">
        <v>42017.26666666667</v>
      </c>
      <c r="S6588" t="s">
        <v>21867</v>
      </c>
      <c r="T6588" s="27">
        <v>41561</v>
      </c>
      <c r="V6588">
        <v>1</v>
      </c>
      <c r="W6588" t="s">
        <v>32</v>
      </c>
      <c r="X6588" t="s">
        <v>3905</v>
      </c>
      <c r="Y6588">
        <v>1</v>
      </c>
      <c r="AA6588" t="s">
        <v>21868</v>
      </c>
      <c r="AB6588" t="s">
        <v>32</v>
      </c>
      <c r="AC6588">
        <v>160</v>
      </c>
      <c r="AD6588" s="27">
        <v>41936</v>
      </c>
      <c r="AE6588" t="s">
        <v>14865</v>
      </c>
      <c r="AF6588" s="27">
        <v>42096</v>
      </c>
      <c r="AG6588" s="27">
        <v>42110</v>
      </c>
      <c r="AH6588">
        <v>1</v>
      </c>
      <c r="AJ6588" t="s">
        <v>21868</v>
      </c>
      <c r="AK6588" t="s">
        <v>255</v>
      </c>
      <c r="AL6588" s="27">
        <v>41936</v>
      </c>
      <c r="AM6588" t="s">
        <v>14865</v>
      </c>
      <c r="AN6588" t="s">
        <v>238</v>
      </c>
      <c r="AO6588">
        <v>8</v>
      </c>
      <c r="AP6588" t="s">
        <v>269</v>
      </c>
      <c r="AQ6588" s="27">
        <v>41562</v>
      </c>
      <c r="AR6588" t="s">
        <v>240</v>
      </c>
      <c r="AS6588">
        <v>9</v>
      </c>
      <c r="AT6588" t="s">
        <v>269</v>
      </c>
      <c r="AU6588" s="27">
        <v>41562</v>
      </c>
    </row>
    <row r="6589" spans="1:47" x14ac:dyDescent="0.2">
      <c r="A6589">
        <v>6588</v>
      </c>
      <c r="B6589" t="s">
        <v>21869</v>
      </c>
      <c r="C6589" t="s">
        <v>825</v>
      </c>
      <c r="D6589" t="s">
        <v>995</v>
      </c>
      <c r="E6589" s="27">
        <v>41615</v>
      </c>
      <c r="F6589" t="s">
        <v>233</v>
      </c>
      <c r="G6589" s="27">
        <v>34575</v>
      </c>
      <c r="H6589">
        <v>21</v>
      </c>
      <c r="I6589" t="s">
        <v>259</v>
      </c>
      <c r="J6589" t="s">
        <v>250</v>
      </c>
      <c r="K6589">
        <v>0</v>
      </c>
      <c r="L6589">
        <v>4</v>
      </c>
      <c r="M6589">
        <v>0</v>
      </c>
      <c r="N6589">
        <v>0</v>
      </c>
      <c r="O6589">
        <v>0</v>
      </c>
      <c r="P6589">
        <v>-1</v>
      </c>
      <c r="Q6589" s="28">
        <v>41614.474305555559</v>
      </c>
      <c r="R6589" s="28">
        <v>41615.072222222225</v>
      </c>
      <c r="S6589" t="s">
        <v>21870</v>
      </c>
      <c r="T6589" s="27">
        <v>41614</v>
      </c>
      <c r="V6589">
        <v>1</v>
      </c>
      <c r="W6589" t="s">
        <v>32</v>
      </c>
      <c r="X6589" t="s">
        <v>1207</v>
      </c>
      <c r="Y6589">
        <v>0</v>
      </c>
      <c r="AB6589" t="s">
        <v>237</v>
      </c>
      <c r="AH6589">
        <v>0</v>
      </c>
      <c r="AN6589" t="s">
        <v>238</v>
      </c>
      <c r="AO6589">
        <v>6</v>
      </c>
      <c r="AP6589" t="s">
        <v>246</v>
      </c>
      <c r="AQ6589" s="27">
        <v>41615</v>
      </c>
      <c r="AR6589" t="s">
        <v>240</v>
      </c>
      <c r="AS6589">
        <v>4</v>
      </c>
      <c r="AT6589" t="s">
        <v>239</v>
      </c>
      <c r="AU6589" s="27">
        <v>41615</v>
      </c>
    </row>
    <row r="6590" spans="1:47" x14ac:dyDescent="0.2">
      <c r="A6590">
        <v>6589</v>
      </c>
      <c r="B6590" t="s">
        <v>21871</v>
      </c>
      <c r="C6590" t="s">
        <v>16469</v>
      </c>
      <c r="D6590" t="s">
        <v>967</v>
      </c>
      <c r="E6590" s="27">
        <v>41572</v>
      </c>
      <c r="F6590" t="s">
        <v>294</v>
      </c>
      <c r="G6590" s="27">
        <v>32540</v>
      </c>
      <c r="H6590">
        <v>27</v>
      </c>
      <c r="I6590" t="s">
        <v>244</v>
      </c>
      <c r="J6590" t="s">
        <v>250</v>
      </c>
      <c r="K6590">
        <v>0</v>
      </c>
      <c r="L6590">
        <v>5</v>
      </c>
      <c r="M6590">
        <v>0</v>
      </c>
      <c r="N6590">
        <v>0</v>
      </c>
      <c r="O6590">
        <v>1</v>
      </c>
      <c r="P6590">
        <v>0</v>
      </c>
      <c r="Q6590" s="28">
        <v>41572.193749999999</v>
      </c>
      <c r="R6590" s="28">
        <v>41572.369444444441</v>
      </c>
      <c r="S6590" t="s">
        <v>21872</v>
      </c>
      <c r="T6590" s="27">
        <v>41571</v>
      </c>
      <c r="V6590">
        <v>1</v>
      </c>
      <c r="W6590" t="s">
        <v>32</v>
      </c>
      <c r="X6590" t="s">
        <v>1351</v>
      </c>
      <c r="Y6590">
        <v>1</v>
      </c>
      <c r="AA6590" t="s">
        <v>21873</v>
      </c>
      <c r="AB6590" t="s">
        <v>36</v>
      </c>
      <c r="AD6590" s="27">
        <v>41923</v>
      </c>
      <c r="AE6590" t="s">
        <v>1231</v>
      </c>
      <c r="AH6590">
        <v>0</v>
      </c>
      <c r="AN6590" t="s">
        <v>238</v>
      </c>
      <c r="AO6590">
        <v>4</v>
      </c>
      <c r="AP6590" t="s">
        <v>239</v>
      </c>
      <c r="AQ6590" s="27">
        <v>41572</v>
      </c>
      <c r="AR6590" t="s">
        <v>240</v>
      </c>
      <c r="AS6590">
        <v>5</v>
      </c>
      <c r="AT6590" t="s">
        <v>246</v>
      </c>
      <c r="AU6590" s="27">
        <v>41572</v>
      </c>
    </row>
    <row r="6591" spans="1:47" x14ac:dyDescent="0.2">
      <c r="A6591">
        <v>6590</v>
      </c>
      <c r="B6591" t="s">
        <v>21874</v>
      </c>
      <c r="C6591" t="s">
        <v>21875</v>
      </c>
      <c r="D6591" t="s">
        <v>21876</v>
      </c>
      <c r="E6591" s="27">
        <v>41339</v>
      </c>
      <c r="F6591" t="s">
        <v>294</v>
      </c>
      <c r="G6591" s="27">
        <v>24112</v>
      </c>
      <c r="H6591">
        <v>50</v>
      </c>
      <c r="I6591" t="s">
        <v>234</v>
      </c>
      <c r="J6591" t="s">
        <v>250</v>
      </c>
      <c r="K6591">
        <v>0</v>
      </c>
      <c r="L6591">
        <v>2</v>
      </c>
      <c r="M6591">
        <v>0</v>
      </c>
      <c r="N6591">
        <v>0</v>
      </c>
      <c r="O6591">
        <v>2</v>
      </c>
      <c r="P6591">
        <v>-32</v>
      </c>
      <c r="Q6591" s="28">
        <v>41307.156944444447</v>
      </c>
      <c r="R6591" s="28">
        <v>41308.072916666664</v>
      </c>
      <c r="S6591" t="s">
        <v>21877</v>
      </c>
      <c r="T6591" s="27">
        <v>41307</v>
      </c>
      <c r="V6591">
        <v>32</v>
      </c>
      <c r="W6591" t="s">
        <v>32</v>
      </c>
      <c r="X6591" t="s">
        <v>494</v>
      </c>
      <c r="Y6591">
        <v>0</v>
      </c>
      <c r="AB6591" t="s">
        <v>237</v>
      </c>
      <c r="AH6591">
        <v>0</v>
      </c>
      <c r="AN6591" t="s">
        <v>238</v>
      </c>
      <c r="AO6591">
        <v>1</v>
      </c>
      <c r="AP6591" t="s">
        <v>239</v>
      </c>
      <c r="AQ6591" s="27">
        <v>41339</v>
      </c>
      <c r="AR6591" t="s">
        <v>240</v>
      </c>
      <c r="AS6591">
        <v>2</v>
      </c>
      <c r="AT6591" t="s">
        <v>239</v>
      </c>
      <c r="AU6591" s="27">
        <v>41339</v>
      </c>
    </row>
    <row r="6592" spans="1:47" x14ac:dyDescent="0.2">
      <c r="A6592">
        <v>6591</v>
      </c>
      <c r="B6592" t="s">
        <v>21878</v>
      </c>
      <c r="C6592" t="s">
        <v>16010</v>
      </c>
      <c r="D6592" t="s">
        <v>21879</v>
      </c>
      <c r="E6592" s="27">
        <v>41694</v>
      </c>
      <c r="F6592" t="s">
        <v>294</v>
      </c>
      <c r="G6592" s="27">
        <v>18679</v>
      </c>
      <c r="H6592">
        <v>65</v>
      </c>
      <c r="I6592" t="s">
        <v>234</v>
      </c>
      <c r="J6592" t="s">
        <v>250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-1</v>
      </c>
      <c r="Q6592" s="28">
        <v>41693.42083333333</v>
      </c>
      <c r="R6592" s="28">
        <v>41694.413194444445</v>
      </c>
      <c r="S6592" t="s">
        <v>21880</v>
      </c>
      <c r="T6592" s="27">
        <v>41693</v>
      </c>
      <c r="V6592">
        <v>1</v>
      </c>
      <c r="W6592" t="s">
        <v>32</v>
      </c>
      <c r="X6592" t="s">
        <v>359</v>
      </c>
      <c r="Y6592">
        <v>0</v>
      </c>
      <c r="AB6592" t="s">
        <v>237</v>
      </c>
      <c r="AH6592">
        <v>0</v>
      </c>
      <c r="AN6592" t="s">
        <v>238</v>
      </c>
      <c r="AO6592">
        <v>1</v>
      </c>
      <c r="AP6592" t="s">
        <v>239</v>
      </c>
      <c r="AQ6592" s="27">
        <v>41694</v>
      </c>
      <c r="AR6592" t="s">
        <v>240</v>
      </c>
      <c r="AS6592">
        <v>1</v>
      </c>
      <c r="AT6592" t="s">
        <v>239</v>
      </c>
      <c r="AU6592" s="27">
        <v>41694</v>
      </c>
    </row>
    <row r="6593" spans="1:47" x14ac:dyDescent="0.2">
      <c r="A6593">
        <v>6592</v>
      </c>
      <c r="B6593" t="s">
        <v>21881</v>
      </c>
      <c r="C6593" t="s">
        <v>13432</v>
      </c>
      <c r="D6593" t="s">
        <v>21882</v>
      </c>
      <c r="E6593" s="27">
        <v>41676</v>
      </c>
      <c r="F6593" t="s">
        <v>294</v>
      </c>
      <c r="G6593" s="27">
        <v>20684</v>
      </c>
      <c r="H6593">
        <v>59</v>
      </c>
      <c r="I6593" t="s">
        <v>234</v>
      </c>
      <c r="J6593" t="s">
        <v>245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-1</v>
      </c>
      <c r="Q6593" s="28">
        <v>41675.198611111111</v>
      </c>
      <c r="R6593" s="28">
        <v>41675.381249999999</v>
      </c>
      <c r="S6593" t="s">
        <v>21883</v>
      </c>
      <c r="T6593" s="27">
        <v>41675</v>
      </c>
      <c r="V6593">
        <v>1</v>
      </c>
      <c r="W6593" t="s">
        <v>36</v>
      </c>
      <c r="X6593" t="s">
        <v>263</v>
      </c>
      <c r="Y6593">
        <v>0</v>
      </c>
      <c r="AB6593" t="s">
        <v>237</v>
      </c>
      <c r="AH6593">
        <v>0</v>
      </c>
      <c r="AN6593" t="s">
        <v>238</v>
      </c>
      <c r="AO6593">
        <v>1</v>
      </c>
      <c r="AP6593" t="s">
        <v>239</v>
      </c>
      <c r="AQ6593" s="27">
        <v>41676</v>
      </c>
      <c r="AR6593" t="s">
        <v>240</v>
      </c>
      <c r="AS6593">
        <v>1</v>
      </c>
      <c r="AT6593" t="s">
        <v>239</v>
      </c>
      <c r="AU6593" s="27">
        <v>41676</v>
      </c>
    </row>
    <row r="6594" spans="1:47" x14ac:dyDescent="0.2">
      <c r="A6594">
        <v>6593</v>
      </c>
      <c r="B6594" t="s">
        <v>21884</v>
      </c>
      <c r="C6594" t="s">
        <v>693</v>
      </c>
      <c r="D6594" t="s">
        <v>21885</v>
      </c>
      <c r="E6594" s="27">
        <v>41596</v>
      </c>
      <c r="F6594" t="s">
        <v>233</v>
      </c>
      <c r="G6594" s="27">
        <v>20843</v>
      </c>
      <c r="H6594">
        <v>59</v>
      </c>
      <c r="I6594" t="s">
        <v>234</v>
      </c>
      <c r="J6594" t="s">
        <v>250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-1</v>
      </c>
      <c r="Q6594" s="28">
        <v>41595.439583333333</v>
      </c>
      <c r="R6594" s="28">
        <v>41597.374305555553</v>
      </c>
      <c r="S6594" t="s">
        <v>21886</v>
      </c>
      <c r="T6594" s="27">
        <v>41595</v>
      </c>
      <c r="V6594">
        <v>1</v>
      </c>
      <c r="W6594" t="s">
        <v>36</v>
      </c>
      <c r="X6594" t="s">
        <v>780</v>
      </c>
      <c r="Y6594">
        <v>0</v>
      </c>
      <c r="AB6594" t="s">
        <v>237</v>
      </c>
      <c r="AH6594">
        <v>0</v>
      </c>
      <c r="AN6594" t="s">
        <v>238</v>
      </c>
      <c r="AO6594">
        <v>1</v>
      </c>
      <c r="AP6594" t="s">
        <v>239</v>
      </c>
      <c r="AQ6594" s="27">
        <v>41596</v>
      </c>
      <c r="AR6594" t="s">
        <v>240</v>
      </c>
      <c r="AS6594">
        <v>1</v>
      </c>
      <c r="AT6594" t="s">
        <v>239</v>
      </c>
      <c r="AU6594" s="27">
        <v>41596</v>
      </c>
    </row>
    <row r="6595" spans="1:47" x14ac:dyDescent="0.2">
      <c r="A6595">
        <v>6594</v>
      </c>
      <c r="B6595" t="s">
        <v>21887</v>
      </c>
      <c r="C6595" t="s">
        <v>21888</v>
      </c>
      <c r="D6595" t="s">
        <v>3399</v>
      </c>
      <c r="E6595" s="27">
        <v>41348</v>
      </c>
      <c r="F6595" t="s">
        <v>233</v>
      </c>
      <c r="G6595" s="27">
        <v>33670</v>
      </c>
      <c r="H6595">
        <v>24</v>
      </c>
      <c r="I6595" t="s">
        <v>259</v>
      </c>
      <c r="J6595" t="s">
        <v>250</v>
      </c>
      <c r="K6595">
        <v>0</v>
      </c>
      <c r="L6595">
        <v>7</v>
      </c>
      <c r="M6595">
        <v>0</v>
      </c>
      <c r="N6595">
        <v>0</v>
      </c>
      <c r="O6595">
        <v>0</v>
      </c>
      <c r="P6595">
        <v>-1</v>
      </c>
      <c r="Q6595" s="28">
        <v>41347.364583333336</v>
      </c>
      <c r="R6595" s="28">
        <v>41350.373611111114</v>
      </c>
      <c r="S6595" t="s">
        <v>21889</v>
      </c>
      <c r="T6595" s="27">
        <v>41347</v>
      </c>
      <c r="V6595">
        <v>1</v>
      </c>
      <c r="W6595" t="s">
        <v>36</v>
      </c>
      <c r="X6595" t="s">
        <v>279</v>
      </c>
      <c r="Y6595">
        <v>0</v>
      </c>
      <c r="AB6595" t="s">
        <v>237</v>
      </c>
      <c r="AH6595">
        <v>0</v>
      </c>
      <c r="AN6595" t="s">
        <v>238</v>
      </c>
      <c r="AO6595">
        <v>7</v>
      </c>
      <c r="AP6595" t="s">
        <v>246</v>
      </c>
      <c r="AQ6595" s="27">
        <v>41348</v>
      </c>
      <c r="AR6595" t="s">
        <v>240</v>
      </c>
      <c r="AS6595">
        <v>7</v>
      </c>
      <c r="AT6595" t="s">
        <v>246</v>
      </c>
      <c r="AU6595" s="27">
        <v>41348</v>
      </c>
    </row>
    <row r="6596" spans="1:47" x14ac:dyDescent="0.2">
      <c r="A6596">
        <v>6595</v>
      </c>
      <c r="B6596" t="s">
        <v>21890</v>
      </c>
      <c r="C6596" t="s">
        <v>315</v>
      </c>
      <c r="D6596" t="s">
        <v>18074</v>
      </c>
      <c r="E6596" s="27">
        <v>41325</v>
      </c>
      <c r="F6596" t="s">
        <v>233</v>
      </c>
      <c r="G6596" s="27">
        <v>27508</v>
      </c>
      <c r="H6596">
        <v>40</v>
      </c>
      <c r="I6596" t="s">
        <v>244</v>
      </c>
      <c r="J6596" t="s">
        <v>250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0</v>
      </c>
      <c r="Q6596" s="28">
        <v>41325.265972222223</v>
      </c>
      <c r="R6596" s="28">
        <v>41326.334722222222</v>
      </c>
      <c r="S6596" t="s">
        <v>21891</v>
      </c>
      <c r="T6596" s="27">
        <v>41324</v>
      </c>
      <c r="V6596">
        <v>1</v>
      </c>
      <c r="W6596" t="s">
        <v>32</v>
      </c>
      <c r="X6596" t="s">
        <v>2976</v>
      </c>
      <c r="Y6596">
        <v>0</v>
      </c>
      <c r="AB6596" t="s">
        <v>237</v>
      </c>
      <c r="AH6596">
        <v>0</v>
      </c>
      <c r="AN6596" t="s">
        <v>238</v>
      </c>
      <c r="AO6596">
        <v>1</v>
      </c>
      <c r="AP6596" t="s">
        <v>239</v>
      </c>
      <c r="AQ6596" s="27">
        <v>41325</v>
      </c>
      <c r="AR6596" t="s">
        <v>240</v>
      </c>
      <c r="AS6596">
        <v>1</v>
      </c>
      <c r="AT6596" t="s">
        <v>239</v>
      </c>
      <c r="AU6596" s="27">
        <v>41325</v>
      </c>
    </row>
    <row r="6597" spans="1:47" x14ac:dyDescent="0.2">
      <c r="A6597">
        <v>6596</v>
      </c>
      <c r="B6597" t="s">
        <v>6624</v>
      </c>
      <c r="C6597" t="s">
        <v>1823</v>
      </c>
      <c r="D6597" t="s">
        <v>381</v>
      </c>
      <c r="E6597" s="27">
        <v>41814</v>
      </c>
      <c r="F6597" t="s">
        <v>233</v>
      </c>
      <c r="G6597" s="27">
        <v>23563</v>
      </c>
      <c r="H6597">
        <v>51</v>
      </c>
      <c r="I6597" t="s">
        <v>234</v>
      </c>
      <c r="J6597" t="s">
        <v>250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-1</v>
      </c>
      <c r="Q6597" s="28">
        <v>41813.074999999997</v>
      </c>
      <c r="R6597" s="28">
        <v>41815.392361111109</v>
      </c>
      <c r="S6597" t="s">
        <v>21892</v>
      </c>
      <c r="T6597" s="27">
        <v>41813</v>
      </c>
      <c r="V6597">
        <v>1</v>
      </c>
      <c r="W6597" t="s">
        <v>32</v>
      </c>
      <c r="X6597" t="s">
        <v>1617</v>
      </c>
      <c r="Y6597">
        <v>1</v>
      </c>
      <c r="AA6597" t="s">
        <v>21893</v>
      </c>
      <c r="AB6597" t="s">
        <v>36</v>
      </c>
      <c r="AD6597" s="27">
        <v>41939</v>
      </c>
      <c r="AE6597" t="s">
        <v>412</v>
      </c>
      <c r="AH6597">
        <v>0</v>
      </c>
      <c r="AN6597" t="s">
        <v>238</v>
      </c>
      <c r="AO6597">
        <v>1</v>
      </c>
      <c r="AP6597" t="s">
        <v>239</v>
      </c>
      <c r="AQ6597" s="27">
        <v>41814</v>
      </c>
      <c r="AR6597" t="s">
        <v>240</v>
      </c>
      <c r="AS6597">
        <v>1</v>
      </c>
      <c r="AT6597" t="s">
        <v>239</v>
      </c>
      <c r="AU6597" s="27">
        <v>41814</v>
      </c>
    </row>
    <row r="6598" spans="1:47" x14ac:dyDescent="0.2">
      <c r="A6598">
        <v>6597</v>
      </c>
      <c r="B6598" t="s">
        <v>21894</v>
      </c>
      <c r="C6598" t="s">
        <v>1832</v>
      </c>
      <c r="D6598" t="s">
        <v>1580</v>
      </c>
      <c r="E6598" s="27">
        <v>41351</v>
      </c>
      <c r="F6598" t="s">
        <v>233</v>
      </c>
      <c r="G6598" s="27">
        <v>29704</v>
      </c>
      <c r="H6598">
        <v>34</v>
      </c>
      <c r="I6598" t="s">
        <v>244</v>
      </c>
      <c r="J6598" t="s">
        <v>250</v>
      </c>
      <c r="K6598">
        <v>1</v>
      </c>
      <c r="L6598">
        <v>9</v>
      </c>
      <c r="M6598">
        <v>0</v>
      </c>
      <c r="N6598">
        <v>0</v>
      </c>
      <c r="O6598">
        <v>10</v>
      </c>
      <c r="P6598">
        <v>-1</v>
      </c>
      <c r="Q6598" s="28">
        <v>41350.340277777781</v>
      </c>
      <c r="R6598" s="28">
        <v>41351.111805555556</v>
      </c>
      <c r="S6598" t="s">
        <v>21895</v>
      </c>
      <c r="T6598" s="27">
        <v>41350</v>
      </c>
      <c r="V6598">
        <v>1</v>
      </c>
      <c r="W6598" t="s">
        <v>32</v>
      </c>
      <c r="X6598" t="s">
        <v>300</v>
      </c>
      <c r="Y6598">
        <v>1</v>
      </c>
      <c r="AA6598" t="s">
        <v>21896</v>
      </c>
      <c r="AB6598" t="s">
        <v>32</v>
      </c>
      <c r="AD6598" s="27">
        <v>41414</v>
      </c>
      <c r="AE6598" t="s">
        <v>359</v>
      </c>
      <c r="AH6598">
        <v>1</v>
      </c>
      <c r="AJ6598" t="s">
        <v>21897</v>
      </c>
      <c r="AK6598" t="s">
        <v>462</v>
      </c>
      <c r="AL6598" s="27">
        <v>41613</v>
      </c>
      <c r="AM6598" t="s">
        <v>279</v>
      </c>
      <c r="AN6598" t="s">
        <v>238</v>
      </c>
      <c r="AO6598">
        <v>4</v>
      </c>
      <c r="AP6598" t="s">
        <v>239</v>
      </c>
      <c r="AQ6598" s="27">
        <v>41351</v>
      </c>
      <c r="AR6598" t="s">
        <v>240</v>
      </c>
      <c r="AS6598">
        <v>9</v>
      </c>
      <c r="AT6598" t="s">
        <v>269</v>
      </c>
      <c r="AU6598" s="27">
        <v>41351</v>
      </c>
    </row>
    <row r="6599" spans="1:47" x14ac:dyDescent="0.2">
      <c r="A6599">
        <v>6598</v>
      </c>
      <c r="B6599" t="s">
        <v>21898</v>
      </c>
      <c r="C6599" t="s">
        <v>414</v>
      </c>
      <c r="D6599" t="s">
        <v>11408</v>
      </c>
      <c r="E6599" s="27">
        <v>41355</v>
      </c>
      <c r="F6599" t="s">
        <v>233</v>
      </c>
      <c r="G6599" s="27">
        <v>34052</v>
      </c>
      <c r="H6599">
        <v>23</v>
      </c>
      <c r="I6599" t="s">
        <v>259</v>
      </c>
      <c r="J6599" t="s">
        <v>250</v>
      </c>
      <c r="K6599">
        <v>1</v>
      </c>
      <c r="L6599">
        <v>9</v>
      </c>
      <c r="M6599">
        <v>0</v>
      </c>
      <c r="N6599">
        <v>4</v>
      </c>
      <c r="O6599">
        <v>2</v>
      </c>
      <c r="P6599">
        <v>0</v>
      </c>
      <c r="Q6599" s="28">
        <v>41355.214583333334</v>
      </c>
      <c r="R6599" s="28">
        <v>41408.338194444441</v>
      </c>
      <c r="S6599" t="s">
        <v>21899</v>
      </c>
      <c r="T6599" s="27">
        <v>41355</v>
      </c>
      <c r="V6599">
        <v>0</v>
      </c>
      <c r="W6599" t="s">
        <v>32</v>
      </c>
      <c r="X6599" t="s">
        <v>337</v>
      </c>
      <c r="Y6599">
        <v>0</v>
      </c>
      <c r="AB6599" t="s">
        <v>237</v>
      </c>
      <c r="AH6599">
        <v>0</v>
      </c>
      <c r="AN6599" t="s">
        <v>238</v>
      </c>
      <c r="AO6599">
        <v>9</v>
      </c>
      <c r="AP6599" t="s">
        <v>269</v>
      </c>
      <c r="AQ6599" s="27">
        <v>41355</v>
      </c>
      <c r="AR6599" t="s">
        <v>240</v>
      </c>
      <c r="AS6599">
        <v>9</v>
      </c>
      <c r="AT6599" t="s">
        <v>269</v>
      </c>
      <c r="AU6599" s="27">
        <v>41355</v>
      </c>
    </row>
    <row r="6600" spans="1:47" x14ac:dyDescent="0.2">
      <c r="A6600">
        <v>6599</v>
      </c>
      <c r="B6600" t="s">
        <v>21900</v>
      </c>
      <c r="C6600" t="s">
        <v>21901</v>
      </c>
      <c r="D6600" t="s">
        <v>21902</v>
      </c>
      <c r="E6600" s="27">
        <v>41757</v>
      </c>
      <c r="F6600" t="s">
        <v>294</v>
      </c>
      <c r="G6600" s="27">
        <v>30869</v>
      </c>
      <c r="H6600">
        <v>31</v>
      </c>
      <c r="I6600" t="s">
        <v>244</v>
      </c>
      <c r="J6600" t="s">
        <v>250</v>
      </c>
      <c r="K6600">
        <v>0</v>
      </c>
      <c r="L6600">
        <v>4</v>
      </c>
      <c r="M6600">
        <v>0</v>
      </c>
      <c r="N6600">
        <v>0</v>
      </c>
      <c r="O6600">
        <v>4</v>
      </c>
      <c r="P6600">
        <v>-3</v>
      </c>
      <c r="Q6600" s="28">
        <v>41754.529166666667</v>
      </c>
      <c r="R6600" s="28">
        <v>41757.518750000003</v>
      </c>
      <c r="S6600" t="s">
        <v>21903</v>
      </c>
      <c r="U6600" s="27">
        <v>41753</v>
      </c>
      <c r="V6600">
        <v>4</v>
      </c>
      <c r="W6600" t="s">
        <v>32</v>
      </c>
      <c r="X6600" t="s">
        <v>274</v>
      </c>
      <c r="Y6600">
        <v>0</v>
      </c>
      <c r="AB6600" t="s">
        <v>237</v>
      </c>
      <c r="AH6600">
        <v>0</v>
      </c>
      <c r="AN6600" t="s">
        <v>238</v>
      </c>
      <c r="AO6600">
        <v>5</v>
      </c>
      <c r="AP6600" t="s">
        <v>246</v>
      </c>
      <c r="AQ6600" s="27">
        <v>41757</v>
      </c>
      <c r="AR6600" t="s">
        <v>240</v>
      </c>
      <c r="AS6600">
        <v>4</v>
      </c>
      <c r="AT6600" t="s">
        <v>239</v>
      </c>
      <c r="AU6600" s="27">
        <v>41757</v>
      </c>
    </row>
    <row r="6601" spans="1:47" x14ac:dyDescent="0.2">
      <c r="A6601">
        <v>6600</v>
      </c>
      <c r="B6601" t="s">
        <v>21904</v>
      </c>
      <c r="C6601" t="s">
        <v>21905</v>
      </c>
      <c r="D6601" t="s">
        <v>21906</v>
      </c>
      <c r="E6601" s="27">
        <v>41313</v>
      </c>
      <c r="F6601" t="s">
        <v>233</v>
      </c>
      <c r="G6601" s="27">
        <v>31335</v>
      </c>
      <c r="H6601">
        <v>30</v>
      </c>
      <c r="I6601" t="s">
        <v>244</v>
      </c>
      <c r="J6601" t="s">
        <v>353</v>
      </c>
      <c r="K6601">
        <v>0</v>
      </c>
      <c r="L6601">
        <v>2</v>
      </c>
      <c r="M6601">
        <v>0</v>
      </c>
      <c r="N6601">
        <v>0</v>
      </c>
      <c r="O6601">
        <v>1</v>
      </c>
      <c r="P6601">
        <v>0</v>
      </c>
      <c r="Q6601" s="28">
        <v>41313.519444444442</v>
      </c>
      <c r="R6601" s="28">
        <v>41313.052083333336</v>
      </c>
      <c r="S6601" t="s">
        <v>21907</v>
      </c>
      <c r="T6601" s="27">
        <v>41312</v>
      </c>
      <c r="V6601">
        <v>1</v>
      </c>
      <c r="W6601" t="s">
        <v>32</v>
      </c>
      <c r="X6601" t="s">
        <v>5620</v>
      </c>
      <c r="Y6601">
        <v>1</v>
      </c>
      <c r="AA6601" t="s">
        <v>21908</v>
      </c>
      <c r="AB6601" t="s">
        <v>32</v>
      </c>
      <c r="AC6601">
        <v>0</v>
      </c>
      <c r="AD6601" s="27">
        <v>41797</v>
      </c>
      <c r="AE6601" t="s">
        <v>11443</v>
      </c>
      <c r="AF6601" s="27">
        <v>41797</v>
      </c>
      <c r="AG6601" s="27">
        <v>41842</v>
      </c>
      <c r="AH6601">
        <v>0</v>
      </c>
      <c r="AN6601" t="s">
        <v>238</v>
      </c>
      <c r="AO6601">
        <v>2</v>
      </c>
      <c r="AP6601" t="s">
        <v>239</v>
      </c>
      <c r="AQ6601" s="27">
        <v>41313</v>
      </c>
      <c r="AR6601" t="s">
        <v>240</v>
      </c>
      <c r="AS6601">
        <v>2</v>
      </c>
      <c r="AT6601" t="s">
        <v>239</v>
      </c>
      <c r="AU6601" s="27">
        <v>41313</v>
      </c>
    </row>
    <row r="6602" spans="1:47" x14ac:dyDescent="0.2">
      <c r="A6602">
        <v>6601</v>
      </c>
      <c r="B6602" t="s">
        <v>21909</v>
      </c>
      <c r="C6602" t="s">
        <v>6200</v>
      </c>
      <c r="D6602" t="s">
        <v>958</v>
      </c>
      <c r="E6602" s="27">
        <v>41694</v>
      </c>
      <c r="F6602" t="s">
        <v>233</v>
      </c>
      <c r="G6602" s="27">
        <v>23377</v>
      </c>
      <c r="H6602">
        <v>52</v>
      </c>
      <c r="I6602" t="s">
        <v>234</v>
      </c>
      <c r="J6602" t="s">
        <v>250</v>
      </c>
      <c r="K6602">
        <v>0</v>
      </c>
      <c r="L6602">
        <v>1</v>
      </c>
      <c r="M6602">
        <v>0</v>
      </c>
      <c r="N6602">
        <v>0</v>
      </c>
      <c r="O6602">
        <v>1</v>
      </c>
      <c r="P6602">
        <v>-1</v>
      </c>
      <c r="Q6602" s="28">
        <v>41693.100694444445</v>
      </c>
      <c r="R6602" s="28">
        <v>41694.065972222219</v>
      </c>
      <c r="S6602" t="s">
        <v>21910</v>
      </c>
      <c r="T6602" s="27">
        <v>41693</v>
      </c>
      <c r="V6602">
        <v>1</v>
      </c>
      <c r="W6602" t="s">
        <v>32</v>
      </c>
      <c r="X6602" t="s">
        <v>459</v>
      </c>
      <c r="Y6602">
        <v>0</v>
      </c>
      <c r="AB6602" t="s">
        <v>237</v>
      </c>
      <c r="AH6602">
        <v>0</v>
      </c>
      <c r="AN6602" t="s">
        <v>238</v>
      </c>
      <c r="AO6602">
        <v>1</v>
      </c>
      <c r="AP6602" t="s">
        <v>239</v>
      </c>
      <c r="AQ6602" s="27">
        <v>41694</v>
      </c>
      <c r="AR6602" t="s">
        <v>240</v>
      </c>
      <c r="AS6602">
        <v>1</v>
      </c>
      <c r="AT6602" t="s">
        <v>239</v>
      </c>
      <c r="AU6602" s="27">
        <v>41694</v>
      </c>
    </row>
    <row r="6603" spans="1:47" x14ac:dyDescent="0.2">
      <c r="A6603">
        <v>6602</v>
      </c>
      <c r="B6603" t="s">
        <v>21911</v>
      </c>
      <c r="C6603" t="s">
        <v>803</v>
      </c>
      <c r="D6603" t="s">
        <v>10631</v>
      </c>
      <c r="E6603" s="27">
        <v>41547</v>
      </c>
      <c r="F6603" t="s">
        <v>233</v>
      </c>
      <c r="G6603" s="27">
        <v>31855</v>
      </c>
      <c r="H6603">
        <v>29</v>
      </c>
      <c r="I6603" t="s">
        <v>244</v>
      </c>
      <c r="J6603" t="s">
        <v>245</v>
      </c>
      <c r="K6603">
        <v>0</v>
      </c>
      <c r="L6603">
        <v>4</v>
      </c>
      <c r="M6603">
        <v>0</v>
      </c>
      <c r="N6603">
        <v>0</v>
      </c>
      <c r="O6603">
        <v>1</v>
      </c>
      <c r="P6603">
        <v>-39</v>
      </c>
      <c r="Q6603" s="28">
        <v>41508.507638888892</v>
      </c>
      <c r="R6603" s="28">
        <v>41542.093055555553</v>
      </c>
      <c r="S6603" t="s">
        <v>21912</v>
      </c>
      <c r="T6603" s="27">
        <v>41507</v>
      </c>
      <c r="V6603">
        <v>40</v>
      </c>
      <c r="W6603" t="s">
        <v>32</v>
      </c>
      <c r="X6603" t="s">
        <v>555</v>
      </c>
      <c r="Y6603">
        <v>1</v>
      </c>
      <c r="AA6603" t="s">
        <v>21913</v>
      </c>
      <c r="AB6603" t="s">
        <v>36</v>
      </c>
      <c r="AC6603">
        <v>0</v>
      </c>
      <c r="AD6603" s="27">
        <v>41802</v>
      </c>
      <c r="AE6603" t="s">
        <v>2320</v>
      </c>
      <c r="AF6603" s="27">
        <v>41802</v>
      </c>
      <c r="AG6603" s="27">
        <v>41835</v>
      </c>
      <c r="AH6603">
        <v>0</v>
      </c>
      <c r="AN6603" t="s">
        <v>238</v>
      </c>
      <c r="AO6603">
        <v>6</v>
      </c>
      <c r="AP6603" t="s">
        <v>246</v>
      </c>
      <c r="AQ6603" s="27">
        <v>41547</v>
      </c>
      <c r="AR6603" t="s">
        <v>240</v>
      </c>
      <c r="AS6603">
        <v>4</v>
      </c>
      <c r="AT6603" t="s">
        <v>239</v>
      </c>
      <c r="AU6603" s="27">
        <v>41547</v>
      </c>
    </row>
    <row r="6604" spans="1:47" x14ac:dyDescent="0.2">
      <c r="A6604">
        <v>6603</v>
      </c>
      <c r="B6604" t="s">
        <v>21914</v>
      </c>
      <c r="C6604" t="s">
        <v>21915</v>
      </c>
      <c r="D6604" t="s">
        <v>1087</v>
      </c>
      <c r="E6604" s="27">
        <v>41858</v>
      </c>
      <c r="F6604" t="s">
        <v>233</v>
      </c>
      <c r="G6604" s="27">
        <v>33367</v>
      </c>
      <c r="H6604">
        <v>24</v>
      </c>
      <c r="I6604" t="s">
        <v>259</v>
      </c>
      <c r="J6604" t="s">
        <v>250</v>
      </c>
      <c r="K6604">
        <v>0</v>
      </c>
      <c r="L6604">
        <v>9</v>
      </c>
      <c r="M6604">
        <v>0</v>
      </c>
      <c r="N6604">
        <v>0</v>
      </c>
      <c r="O6604">
        <v>15</v>
      </c>
      <c r="P6604">
        <v>-31</v>
      </c>
      <c r="Q6604" s="28">
        <v>41827.484027777777</v>
      </c>
      <c r="R6604" s="28">
        <v>41832.09097222222</v>
      </c>
      <c r="S6604" t="s">
        <v>21916</v>
      </c>
      <c r="U6604" s="27">
        <v>41827</v>
      </c>
      <c r="V6604">
        <v>31</v>
      </c>
      <c r="W6604" t="s">
        <v>32</v>
      </c>
      <c r="X6604" t="s">
        <v>274</v>
      </c>
      <c r="Y6604">
        <v>1</v>
      </c>
      <c r="AA6604" t="s">
        <v>21917</v>
      </c>
      <c r="AB6604" t="s">
        <v>32</v>
      </c>
      <c r="AD6604" s="27">
        <v>42326</v>
      </c>
      <c r="AE6604" t="s">
        <v>14865</v>
      </c>
      <c r="AH6604">
        <v>1</v>
      </c>
      <c r="AJ6604" t="s">
        <v>21917</v>
      </c>
      <c r="AK6604" t="s">
        <v>255</v>
      </c>
      <c r="AL6604" s="27">
        <v>42326</v>
      </c>
      <c r="AM6604" t="s">
        <v>14865</v>
      </c>
      <c r="AN6604" t="s">
        <v>238</v>
      </c>
      <c r="AO6604">
        <v>9</v>
      </c>
      <c r="AP6604" t="s">
        <v>269</v>
      </c>
      <c r="AQ6604" s="27">
        <v>41858</v>
      </c>
      <c r="AR6604" t="s">
        <v>240</v>
      </c>
      <c r="AS6604">
        <v>9</v>
      </c>
      <c r="AT6604" t="s">
        <v>269</v>
      </c>
      <c r="AU6604" s="27">
        <v>41858</v>
      </c>
    </row>
    <row r="6605" spans="1:47" x14ac:dyDescent="0.2">
      <c r="A6605">
        <v>6604</v>
      </c>
      <c r="B6605" t="s">
        <v>21918</v>
      </c>
      <c r="C6605" t="s">
        <v>10843</v>
      </c>
      <c r="D6605" t="s">
        <v>331</v>
      </c>
      <c r="E6605" s="27">
        <v>41420</v>
      </c>
      <c r="F6605" t="s">
        <v>233</v>
      </c>
      <c r="G6605" s="27">
        <v>28524</v>
      </c>
      <c r="H6605">
        <v>38</v>
      </c>
      <c r="I6605" t="s">
        <v>244</v>
      </c>
      <c r="J6605" t="s">
        <v>250</v>
      </c>
      <c r="K6605">
        <v>0</v>
      </c>
      <c r="L6605">
        <v>3</v>
      </c>
      <c r="M6605">
        <v>0</v>
      </c>
      <c r="N6605">
        <v>0</v>
      </c>
      <c r="O6605">
        <v>2</v>
      </c>
      <c r="P6605">
        <v>-1</v>
      </c>
      <c r="Q6605" s="28">
        <v>41419.365972222222</v>
      </c>
      <c r="R6605" s="28">
        <v>41422.052777777775</v>
      </c>
      <c r="S6605" t="s">
        <v>21919</v>
      </c>
      <c r="T6605" s="27">
        <v>41419</v>
      </c>
      <c r="V6605">
        <v>1</v>
      </c>
      <c r="W6605" t="s">
        <v>32</v>
      </c>
      <c r="X6605" t="s">
        <v>313</v>
      </c>
      <c r="Y6605">
        <v>1</v>
      </c>
      <c r="AA6605" t="s">
        <v>21920</v>
      </c>
      <c r="AB6605" t="s">
        <v>36</v>
      </c>
      <c r="AD6605" s="27">
        <v>41775</v>
      </c>
      <c r="AE6605" t="s">
        <v>412</v>
      </c>
      <c r="AH6605">
        <v>1</v>
      </c>
      <c r="AJ6605" t="s">
        <v>21921</v>
      </c>
      <c r="AK6605" t="s">
        <v>255</v>
      </c>
      <c r="AL6605" s="27">
        <v>42280</v>
      </c>
      <c r="AM6605" t="s">
        <v>5308</v>
      </c>
      <c r="AN6605" t="s">
        <v>238</v>
      </c>
      <c r="AO6605">
        <v>1</v>
      </c>
      <c r="AP6605" t="s">
        <v>239</v>
      </c>
      <c r="AQ6605" s="27">
        <v>41420</v>
      </c>
      <c r="AR6605" t="s">
        <v>240</v>
      </c>
      <c r="AS6605">
        <v>3</v>
      </c>
      <c r="AT6605" t="s">
        <v>239</v>
      </c>
      <c r="AU6605" s="27">
        <v>41420</v>
      </c>
    </row>
    <row r="6606" spans="1:47" x14ac:dyDescent="0.2">
      <c r="A6606">
        <v>6605</v>
      </c>
      <c r="B6606" t="s">
        <v>21922</v>
      </c>
      <c r="C6606" t="s">
        <v>10639</v>
      </c>
      <c r="D6606" t="s">
        <v>597</v>
      </c>
      <c r="E6606" s="27">
        <v>41478</v>
      </c>
      <c r="F6606" t="s">
        <v>294</v>
      </c>
      <c r="G6606" s="27">
        <v>34136</v>
      </c>
      <c r="H6606">
        <v>22</v>
      </c>
      <c r="I6606" t="s">
        <v>259</v>
      </c>
      <c r="J6606" t="s">
        <v>250</v>
      </c>
      <c r="K6606">
        <v>0</v>
      </c>
      <c r="L6606">
        <v>8</v>
      </c>
      <c r="M6606">
        <v>0</v>
      </c>
      <c r="N6606">
        <v>0</v>
      </c>
      <c r="O6606">
        <v>0</v>
      </c>
      <c r="P6606">
        <v>-6</v>
      </c>
      <c r="Q6606" s="28">
        <v>41472.464583333334</v>
      </c>
      <c r="R6606" s="28">
        <v>41473.316666666666</v>
      </c>
      <c r="S6606" t="s">
        <v>21923</v>
      </c>
      <c r="T6606" s="27">
        <v>41472</v>
      </c>
      <c r="V6606">
        <v>6</v>
      </c>
      <c r="W6606" t="s">
        <v>32</v>
      </c>
      <c r="X6606" t="s">
        <v>7743</v>
      </c>
      <c r="Y6606">
        <v>0</v>
      </c>
      <c r="AB6606" t="s">
        <v>237</v>
      </c>
      <c r="AH6606">
        <v>0</v>
      </c>
      <c r="AN6606" t="s">
        <v>238</v>
      </c>
      <c r="AO6606">
        <v>8</v>
      </c>
      <c r="AP6606" t="s">
        <v>269</v>
      </c>
      <c r="AQ6606" s="27">
        <v>41478</v>
      </c>
      <c r="AR6606" t="s">
        <v>240</v>
      </c>
      <c r="AS6606">
        <v>8</v>
      </c>
      <c r="AT6606" t="s">
        <v>269</v>
      </c>
      <c r="AU6606" s="27">
        <v>41478</v>
      </c>
    </row>
    <row r="6607" spans="1:47" x14ac:dyDescent="0.2">
      <c r="A6607">
        <v>6606</v>
      </c>
      <c r="B6607" t="s">
        <v>21924</v>
      </c>
      <c r="C6607" t="s">
        <v>21925</v>
      </c>
      <c r="D6607" t="s">
        <v>999</v>
      </c>
      <c r="E6607" s="27">
        <v>41306</v>
      </c>
      <c r="F6607" t="s">
        <v>233</v>
      </c>
      <c r="G6607" s="27">
        <v>26654</v>
      </c>
      <c r="H6607">
        <v>43</v>
      </c>
      <c r="I6607" t="s">
        <v>244</v>
      </c>
      <c r="J6607" t="s">
        <v>250</v>
      </c>
      <c r="K6607">
        <v>0</v>
      </c>
      <c r="L6607">
        <v>5</v>
      </c>
      <c r="M6607">
        <v>0</v>
      </c>
      <c r="N6607">
        <v>0</v>
      </c>
      <c r="O6607">
        <v>0</v>
      </c>
      <c r="P6607">
        <v>-1</v>
      </c>
      <c r="Q6607" s="28">
        <v>41305.350694444445</v>
      </c>
      <c r="R6607" s="28">
        <v>41308.37222222222</v>
      </c>
      <c r="S6607" t="s">
        <v>21926</v>
      </c>
      <c r="T6607" s="27">
        <v>41305</v>
      </c>
      <c r="V6607">
        <v>1</v>
      </c>
      <c r="W6607" t="s">
        <v>32</v>
      </c>
      <c r="X6607" t="s">
        <v>453</v>
      </c>
      <c r="Y6607">
        <v>0</v>
      </c>
      <c r="AB6607" t="s">
        <v>237</v>
      </c>
      <c r="AH6607">
        <v>0</v>
      </c>
      <c r="AN6607" t="s">
        <v>238</v>
      </c>
      <c r="AO6607">
        <v>3</v>
      </c>
      <c r="AP6607" t="s">
        <v>239</v>
      </c>
      <c r="AQ6607" s="27">
        <v>41306</v>
      </c>
      <c r="AR6607" t="s">
        <v>240</v>
      </c>
      <c r="AS6607">
        <v>5</v>
      </c>
      <c r="AT6607" t="s">
        <v>246</v>
      </c>
      <c r="AU6607" s="27">
        <v>41306</v>
      </c>
    </row>
    <row r="6608" spans="1:47" x14ac:dyDescent="0.2">
      <c r="A6608">
        <v>6607</v>
      </c>
      <c r="B6608" t="s">
        <v>21927</v>
      </c>
      <c r="C6608" t="s">
        <v>716</v>
      </c>
      <c r="D6608" t="s">
        <v>2014</v>
      </c>
      <c r="E6608" s="27">
        <v>41966</v>
      </c>
      <c r="F6608" t="s">
        <v>233</v>
      </c>
      <c r="G6608" s="27">
        <v>26006</v>
      </c>
      <c r="H6608">
        <v>45</v>
      </c>
      <c r="I6608" t="s">
        <v>234</v>
      </c>
      <c r="J6608" t="s">
        <v>245</v>
      </c>
      <c r="K6608">
        <v>0</v>
      </c>
      <c r="L6608">
        <v>1</v>
      </c>
      <c r="M6608">
        <v>0</v>
      </c>
      <c r="N6608">
        <v>0</v>
      </c>
      <c r="O6608">
        <v>0</v>
      </c>
      <c r="P6608">
        <v>-1</v>
      </c>
      <c r="Q6608" s="28">
        <v>41965.447916666664</v>
      </c>
      <c r="R6608" s="28">
        <v>41968.411805555559</v>
      </c>
      <c r="S6608" t="s">
        <v>21928</v>
      </c>
      <c r="T6608" s="27">
        <v>41965</v>
      </c>
      <c r="V6608">
        <v>1</v>
      </c>
      <c r="W6608" t="s">
        <v>36</v>
      </c>
      <c r="X6608" t="s">
        <v>1884</v>
      </c>
      <c r="Y6608">
        <v>0</v>
      </c>
      <c r="AB6608" t="s">
        <v>237</v>
      </c>
      <c r="AH6608">
        <v>0</v>
      </c>
      <c r="AN6608" t="s">
        <v>238</v>
      </c>
      <c r="AO6608">
        <v>1</v>
      </c>
      <c r="AP6608" t="s">
        <v>239</v>
      </c>
      <c r="AQ6608" s="27">
        <v>41966</v>
      </c>
      <c r="AR6608" t="s">
        <v>240</v>
      </c>
      <c r="AS6608">
        <v>1</v>
      </c>
      <c r="AT6608" t="s">
        <v>239</v>
      </c>
      <c r="AU6608" s="27">
        <v>41966</v>
      </c>
    </row>
    <row r="6609" spans="1:47" x14ac:dyDescent="0.2">
      <c r="A6609">
        <v>6608</v>
      </c>
      <c r="B6609" t="s">
        <v>21929</v>
      </c>
      <c r="C6609" t="s">
        <v>928</v>
      </c>
      <c r="D6609" t="s">
        <v>21930</v>
      </c>
      <c r="E6609" s="27">
        <v>41618</v>
      </c>
      <c r="F6609" t="s">
        <v>233</v>
      </c>
      <c r="G6609" s="27">
        <v>30589</v>
      </c>
      <c r="H6609">
        <v>32</v>
      </c>
      <c r="I6609" t="s">
        <v>244</v>
      </c>
      <c r="J6609" t="s">
        <v>245</v>
      </c>
      <c r="K6609">
        <v>0</v>
      </c>
      <c r="L6609">
        <v>9</v>
      </c>
      <c r="M6609">
        <v>0</v>
      </c>
      <c r="N6609">
        <v>0</v>
      </c>
      <c r="O6609">
        <v>5</v>
      </c>
      <c r="P6609">
        <v>0</v>
      </c>
      <c r="Q6609" s="28">
        <v>41618.257638888892</v>
      </c>
      <c r="R6609" s="28">
        <v>41673.366666666669</v>
      </c>
      <c r="S6609" t="s">
        <v>21931</v>
      </c>
      <c r="T6609" s="27">
        <v>41618</v>
      </c>
      <c r="V6609">
        <v>0</v>
      </c>
      <c r="W6609" t="s">
        <v>32</v>
      </c>
      <c r="X6609" t="s">
        <v>261</v>
      </c>
      <c r="Y6609">
        <v>1</v>
      </c>
      <c r="AA6609" t="s">
        <v>21932</v>
      </c>
      <c r="AB6609" t="s">
        <v>36</v>
      </c>
      <c r="AD6609" s="27">
        <v>41981</v>
      </c>
      <c r="AE6609" t="s">
        <v>324</v>
      </c>
      <c r="AH6609">
        <v>0</v>
      </c>
      <c r="AN6609" t="s">
        <v>238</v>
      </c>
      <c r="AO6609">
        <v>3</v>
      </c>
      <c r="AP6609" t="s">
        <v>239</v>
      </c>
      <c r="AQ6609" s="27">
        <v>41618</v>
      </c>
      <c r="AR6609" t="s">
        <v>240</v>
      </c>
      <c r="AS6609">
        <v>9</v>
      </c>
      <c r="AT6609" t="s">
        <v>269</v>
      </c>
      <c r="AU6609" s="27">
        <v>41618</v>
      </c>
    </row>
    <row r="6610" spans="1:47" x14ac:dyDescent="0.2">
      <c r="A6610">
        <v>6609</v>
      </c>
      <c r="B6610" t="s">
        <v>21933</v>
      </c>
      <c r="C6610" t="s">
        <v>830</v>
      </c>
      <c r="D6610" t="s">
        <v>21934</v>
      </c>
      <c r="E6610" s="27">
        <v>41897</v>
      </c>
      <c r="F6610" t="s">
        <v>233</v>
      </c>
      <c r="G6610" s="27">
        <v>29043</v>
      </c>
      <c r="H6610">
        <v>36</v>
      </c>
      <c r="I6610" t="s">
        <v>244</v>
      </c>
      <c r="J6610" t="s">
        <v>250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-1</v>
      </c>
      <c r="Q6610" s="28">
        <v>41896.416666666664</v>
      </c>
      <c r="R6610" s="28">
        <v>41897.538194444445</v>
      </c>
      <c r="S6610" t="s">
        <v>21935</v>
      </c>
      <c r="T6610" s="27">
        <v>41896</v>
      </c>
      <c r="V6610">
        <v>1</v>
      </c>
      <c r="W6610" t="s">
        <v>32</v>
      </c>
      <c r="X6610" t="s">
        <v>348</v>
      </c>
      <c r="Y6610">
        <v>0</v>
      </c>
      <c r="AB6610" t="s">
        <v>237</v>
      </c>
      <c r="AH6610">
        <v>0</v>
      </c>
      <c r="AN6610" t="s">
        <v>238</v>
      </c>
      <c r="AO6610">
        <v>1</v>
      </c>
      <c r="AP6610" t="s">
        <v>239</v>
      </c>
      <c r="AQ6610" s="27">
        <v>41897</v>
      </c>
      <c r="AR6610" t="s">
        <v>240</v>
      </c>
      <c r="AS6610">
        <v>1</v>
      </c>
      <c r="AT6610" t="s">
        <v>239</v>
      </c>
      <c r="AU6610" s="27">
        <v>41897</v>
      </c>
    </row>
    <row r="6611" spans="1:47" x14ac:dyDescent="0.2">
      <c r="A6611">
        <v>6610</v>
      </c>
      <c r="B6611" t="s">
        <v>21936</v>
      </c>
      <c r="C6611" t="s">
        <v>21937</v>
      </c>
      <c r="D6611" t="s">
        <v>432</v>
      </c>
      <c r="E6611" s="27">
        <v>41810</v>
      </c>
      <c r="F6611" t="s">
        <v>233</v>
      </c>
      <c r="G6611" s="27">
        <v>34136</v>
      </c>
      <c r="H6611">
        <v>22</v>
      </c>
      <c r="I6611" t="s">
        <v>259</v>
      </c>
      <c r="J6611" t="s">
        <v>250</v>
      </c>
      <c r="K6611">
        <v>0</v>
      </c>
      <c r="L6611">
        <v>10</v>
      </c>
      <c r="M6611">
        <v>0</v>
      </c>
      <c r="N6611">
        <v>0</v>
      </c>
      <c r="O6611">
        <v>3</v>
      </c>
      <c r="P6611">
        <v>-443</v>
      </c>
      <c r="Q6611" s="28">
        <v>41367.45416666667</v>
      </c>
      <c r="R6611" s="28">
        <v>41373.163194444445</v>
      </c>
      <c r="S6611" t="s">
        <v>21938</v>
      </c>
      <c r="U6611" s="27">
        <v>41810</v>
      </c>
      <c r="V6611">
        <v>0</v>
      </c>
      <c r="W6611" t="s">
        <v>32</v>
      </c>
      <c r="X6611" t="s">
        <v>274</v>
      </c>
      <c r="Y6611">
        <v>0</v>
      </c>
      <c r="AB6611" t="s">
        <v>237</v>
      </c>
      <c r="AH6611">
        <v>0</v>
      </c>
      <c r="AN6611" t="s">
        <v>238</v>
      </c>
      <c r="AO6611">
        <v>9</v>
      </c>
      <c r="AP6611" t="s">
        <v>269</v>
      </c>
      <c r="AQ6611" s="27">
        <v>41810</v>
      </c>
      <c r="AR6611" t="s">
        <v>240</v>
      </c>
      <c r="AS6611">
        <v>10</v>
      </c>
      <c r="AT6611" t="s">
        <v>269</v>
      </c>
      <c r="AU6611" s="27">
        <v>41810</v>
      </c>
    </row>
    <row r="6612" spans="1:47" x14ac:dyDescent="0.2">
      <c r="A6612">
        <v>6611</v>
      </c>
      <c r="B6612" t="s">
        <v>21939</v>
      </c>
      <c r="C6612" t="s">
        <v>5032</v>
      </c>
      <c r="D6612" t="s">
        <v>21940</v>
      </c>
      <c r="E6612" s="27">
        <v>41551</v>
      </c>
      <c r="F6612" t="s">
        <v>233</v>
      </c>
      <c r="G6612" s="27">
        <v>22236</v>
      </c>
      <c r="H6612">
        <v>55</v>
      </c>
      <c r="I6612" t="s">
        <v>234</v>
      </c>
      <c r="J6612" t="s">
        <v>250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-1</v>
      </c>
      <c r="Q6612" s="28">
        <v>41550.25277777778</v>
      </c>
      <c r="R6612" s="28">
        <v>41551.347916666666</v>
      </c>
      <c r="S6612" t="s">
        <v>21941</v>
      </c>
      <c r="T6612" s="27">
        <v>41550</v>
      </c>
      <c r="V6612">
        <v>1</v>
      </c>
      <c r="W6612" t="s">
        <v>32</v>
      </c>
      <c r="X6612" t="s">
        <v>2134</v>
      </c>
      <c r="Y6612">
        <v>0</v>
      </c>
      <c r="AB6612" t="s">
        <v>237</v>
      </c>
      <c r="AH6612">
        <v>0</v>
      </c>
      <c r="AN6612" t="s">
        <v>238</v>
      </c>
      <c r="AO6612">
        <v>1</v>
      </c>
      <c r="AP6612" t="s">
        <v>239</v>
      </c>
      <c r="AQ6612" s="27">
        <v>41551</v>
      </c>
      <c r="AR6612" t="s">
        <v>240</v>
      </c>
      <c r="AS6612">
        <v>1</v>
      </c>
      <c r="AT6612" t="s">
        <v>239</v>
      </c>
      <c r="AU6612" s="27">
        <v>41551</v>
      </c>
    </row>
    <row r="6613" spans="1:47" x14ac:dyDescent="0.2">
      <c r="A6613">
        <v>6612</v>
      </c>
      <c r="B6613" t="s">
        <v>21942</v>
      </c>
      <c r="C6613" t="s">
        <v>6427</v>
      </c>
      <c r="D6613" t="s">
        <v>21943</v>
      </c>
      <c r="E6613" s="27">
        <v>41545</v>
      </c>
      <c r="F6613" t="s">
        <v>233</v>
      </c>
      <c r="G6613" s="27">
        <v>29233</v>
      </c>
      <c r="H6613">
        <v>36</v>
      </c>
      <c r="I6613" t="s">
        <v>244</v>
      </c>
      <c r="J6613" t="s">
        <v>250</v>
      </c>
      <c r="K6613">
        <v>0</v>
      </c>
      <c r="L6613">
        <v>10</v>
      </c>
      <c r="M6613">
        <v>1</v>
      </c>
      <c r="N6613">
        <v>0</v>
      </c>
      <c r="O6613">
        <v>18</v>
      </c>
      <c r="P6613">
        <v>0</v>
      </c>
      <c r="Q6613" s="28">
        <v>41545.529861111114</v>
      </c>
      <c r="R6613" s="28">
        <v>41545.464583333334</v>
      </c>
      <c r="S6613" t="s">
        <v>21944</v>
      </c>
      <c r="T6613" s="27">
        <v>41544</v>
      </c>
      <c r="V6613">
        <v>1</v>
      </c>
      <c r="W6613" t="s">
        <v>32</v>
      </c>
      <c r="X6613" t="s">
        <v>390</v>
      </c>
      <c r="Y6613">
        <v>0</v>
      </c>
      <c r="AB6613" t="s">
        <v>237</v>
      </c>
      <c r="AH6613">
        <v>0</v>
      </c>
      <c r="AN6613" t="s">
        <v>238</v>
      </c>
      <c r="AO6613">
        <v>9</v>
      </c>
      <c r="AP6613" t="s">
        <v>269</v>
      </c>
      <c r="AQ6613" s="27">
        <v>41545</v>
      </c>
      <c r="AR6613" t="s">
        <v>240</v>
      </c>
      <c r="AS6613">
        <v>10</v>
      </c>
      <c r="AT6613" t="s">
        <v>269</v>
      </c>
      <c r="AU6613" s="27">
        <v>41545</v>
      </c>
    </row>
    <row r="6614" spans="1:47" x14ac:dyDescent="0.2">
      <c r="A6614">
        <v>6613</v>
      </c>
      <c r="B6614" t="s">
        <v>21945</v>
      </c>
      <c r="C6614" t="s">
        <v>646</v>
      </c>
      <c r="D6614" t="s">
        <v>21946</v>
      </c>
      <c r="E6614" s="27">
        <v>41622</v>
      </c>
      <c r="F6614" t="s">
        <v>233</v>
      </c>
      <c r="G6614" s="27">
        <v>32754</v>
      </c>
      <c r="H6614">
        <v>26</v>
      </c>
      <c r="I6614" t="s">
        <v>244</v>
      </c>
      <c r="J6614" t="s">
        <v>250</v>
      </c>
      <c r="K6614">
        <v>0</v>
      </c>
      <c r="L6614">
        <v>2</v>
      </c>
      <c r="M6614">
        <v>0</v>
      </c>
      <c r="N6614">
        <v>0</v>
      </c>
      <c r="O6614">
        <v>2</v>
      </c>
      <c r="P6614">
        <v>-1</v>
      </c>
      <c r="Q6614" s="28">
        <v>41621.161111111112</v>
      </c>
      <c r="R6614" s="28">
        <v>41630.077777777777</v>
      </c>
      <c r="S6614" t="s">
        <v>21947</v>
      </c>
      <c r="T6614" s="27">
        <v>41621</v>
      </c>
      <c r="V6614">
        <v>1</v>
      </c>
      <c r="W6614" t="s">
        <v>32</v>
      </c>
      <c r="X6614" t="s">
        <v>555</v>
      </c>
      <c r="Y6614">
        <v>1</v>
      </c>
      <c r="AA6614" t="s">
        <v>21948</v>
      </c>
      <c r="AB6614" t="s">
        <v>32</v>
      </c>
      <c r="AD6614" s="27">
        <v>42435</v>
      </c>
      <c r="AH6614">
        <v>0</v>
      </c>
      <c r="AN6614" t="s">
        <v>238</v>
      </c>
      <c r="AO6614">
        <v>3</v>
      </c>
      <c r="AP6614" t="s">
        <v>239</v>
      </c>
      <c r="AQ6614" s="27">
        <v>41622</v>
      </c>
      <c r="AR6614" t="s">
        <v>240</v>
      </c>
      <c r="AS6614">
        <v>2</v>
      </c>
      <c r="AT6614" t="s">
        <v>239</v>
      </c>
      <c r="AU6614" s="27">
        <v>41622</v>
      </c>
    </row>
    <row r="6615" spans="1:47" x14ac:dyDescent="0.2">
      <c r="A6615">
        <v>6614</v>
      </c>
      <c r="B6615" t="s">
        <v>21949</v>
      </c>
      <c r="C6615" t="s">
        <v>2212</v>
      </c>
      <c r="D6615" t="s">
        <v>11460</v>
      </c>
      <c r="E6615" s="27">
        <v>41600</v>
      </c>
      <c r="F6615" t="s">
        <v>233</v>
      </c>
      <c r="G6615" s="27">
        <v>33977</v>
      </c>
      <c r="H6615">
        <v>23</v>
      </c>
      <c r="I6615" t="s">
        <v>259</v>
      </c>
      <c r="J6615" t="s">
        <v>245</v>
      </c>
      <c r="K6615">
        <v>0</v>
      </c>
      <c r="L6615">
        <v>2</v>
      </c>
      <c r="M6615">
        <v>0</v>
      </c>
      <c r="N6615">
        <v>1</v>
      </c>
      <c r="O6615">
        <v>1</v>
      </c>
      <c r="P6615">
        <v>-1</v>
      </c>
      <c r="Q6615" s="28">
        <v>41599.322222222225</v>
      </c>
      <c r="R6615" s="28">
        <v>41600.218055555553</v>
      </c>
      <c r="S6615" t="s">
        <v>21950</v>
      </c>
      <c r="T6615" s="27">
        <v>41599</v>
      </c>
      <c r="V6615">
        <v>1</v>
      </c>
      <c r="W6615" t="s">
        <v>36</v>
      </c>
      <c r="X6615" t="s">
        <v>780</v>
      </c>
      <c r="Y6615">
        <v>0</v>
      </c>
      <c r="AB6615" t="s">
        <v>237</v>
      </c>
      <c r="AH6615">
        <v>0</v>
      </c>
      <c r="AN6615" t="s">
        <v>238</v>
      </c>
      <c r="AO6615">
        <v>3</v>
      </c>
      <c r="AP6615" t="s">
        <v>239</v>
      </c>
      <c r="AQ6615" s="27">
        <v>41600</v>
      </c>
      <c r="AR6615" t="s">
        <v>240</v>
      </c>
      <c r="AS6615">
        <v>2</v>
      </c>
      <c r="AT6615" t="s">
        <v>239</v>
      </c>
      <c r="AU6615" s="27">
        <v>41600</v>
      </c>
    </row>
    <row r="6616" spans="1:47" x14ac:dyDescent="0.2">
      <c r="A6616">
        <v>6615</v>
      </c>
      <c r="B6616" t="s">
        <v>21951</v>
      </c>
      <c r="C6616" t="s">
        <v>18261</v>
      </c>
      <c r="D6616" t="s">
        <v>21952</v>
      </c>
      <c r="E6616" s="27">
        <v>41420</v>
      </c>
      <c r="F6616" t="s">
        <v>294</v>
      </c>
      <c r="G6616" s="27">
        <v>25200</v>
      </c>
      <c r="H6616">
        <v>47</v>
      </c>
      <c r="I6616" t="s">
        <v>234</v>
      </c>
      <c r="J6616" t="s">
        <v>22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-1</v>
      </c>
      <c r="Q6616" s="28">
        <v>41419.390972222223</v>
      </c>
      <c r="R6616" s="28">
        <v>41422.42083333333</v>
      </c>
      <c r="S6616" t="s">
        <v>21953</v>
      </c>
      <c r="T6616" s="27">
        <v>41419</v>
      </c>
      <c r="V6616">
        <v>1</v>
      </c>
      <c r="W6616" t="s">
        <v>32</v>
      </c>
      <c r="X6616" t="s">
        <v>1406</v>
      </c>
      <c r="Y6616">
        <v>0</v>
      </c>
      <c r="AB6616" t="s">
        <v>237</v>
      </c>
      <c r="AH6616">
        <v>0</v>
      </c>
      <c r="AN6616" t="s">
        <v>238</v>
      </c>
      <c r="AO6616">
        <v>1</v>
      </c>
      <c r="AP6616" t="s">
        <v>239</v>
      </c>
      <c r="AQ6616" s="27">
        <v>41420</v>
      </c>
      <c r="AR6616" t="s">
        <v>240</v>
      </c>
      <c r="AS6616">
        <v>1</v>
      </c>
      <c r="AT6616" t="s">
        <v>239</v>
      </c>
      <c r="AU6616" s="27">
        <v>41420</v>
      </c>
    </row>
    <row r="6617" spans="1:47" x14ac:dyDescent="0.2">
      <c r="A6617">
        <v>6616</v>
      </c>
      <c r="B6617" t="s">
        <v>21954</v>
      </c>
      <c r="C6617" t="s">
        <v>2582</v>
      </c>
      <c r="D6617" t="s">
        <v>21955</v>
      </c>
      <c r="E6617" s="27">
        <v>41763</v>
      </c>
      <c r="F6617" t="s">
        <v>233</v>
      </c>
      <c r="G6617" s="27">
        <v>32098</v>
      </c>
      <c r="H6617">
        <v>28</v>
      </c>
      <c r="I6617" t="s">
        <v>244</v>
      </c>
      <c r="J6617" t="s">
        <v>245</v>
      </c>
      <c r="K6617">
        <v>0</v>
      </c>
      <c r="L6617">
        <v>2</v>
      </c>
      <c r="M6617">
        <v>0</v>
      </c>
      <c r="N6617">
        <v>0</v>
      </c>
      <c r="O6617">
        <v>1</v>
      </c>
      <c r="P6617">
        <v>-1</v>
      </c>
      <c r="Q6617" s="28">
        <v>41762.467361111114</v>
      </c>
      <c r="R6617" s="28">
        <v>41763.35833333333</v>
      </c>
      <c r="S6617" t="s">
        <v>21956</v>
      </c>
      <c r="T6617" s="27">
        <v>41762</v>
      </c>
      <c r="V6617">
        <v>1</v>
      </c>
      <c r="W6617" t="s">
        <v>36</v>
      </c>
      <c r="X6617" t="s">
        <v>324</v>
      </c>
      <c r="Y6617">
        <v>1</v>
      </c>
      <c r="AA6617" t="s">
        <v>21957</v>
      </c>
      <c r="AB6617" t="s">
        <v>32</v>
      </c>
      <c r="AC6617">
        <v>0</v>
      </c>
      <c r="AD6617" s="27">
        <v>41782</v>
      </c>
      <c r="AE6617" t="s">
        <v>300</v>
      </c>
      <c r="AF6617" s="27">
        <v>41782</v>
      </c>
      <c r="AG6617" s="27">
        <v>41783</v>
      </c>
      <c r="AH6617">
        <v>0</v>
      </c>
      <c r="AN6617" t="s">
        <v>238</v>
      </c>
      <c r="AO6617">
        <v>2</v>
      </c>
      <c r="AP6617" t="s">
        <v>239</v>
      </c>
      <c r="AQ6617" s="27">
        <v>41763</v>
      </c>
      <c r="AR6617" t="s">
        <v>240</v>
      </c>
      <c r="AS6617">
        <v>2</v>
      </c>
      <c r="AT6617" t="s">
        <v>239</v>
      </c>
      <c r="AU6617" s="27">
        <v>41763</v>
      </c>
    </row>
    <row r="6618" spans="1:47" x14ac:dyDescent="0.2">
      <c r="A6618">
        <v>6617</v>
      </c>
      <c r="B6618" t="s">
        <v>21958</v>
      </c>
      <c r="C6618" t="s">
        <v>3000</v>
      </c>
      <c r="D6618" t="s">
        <v>21959</v>
      </c>
      <c r="E6618" s="27">
        <v>41862</v>
      </c>
      <c r="F6618" t="s">
        <v>233</v>
      </c>
      <c r="G6618" s="27">
        <v>26998</v>
      </c>
      <c r="H6618">
        <v>42</v>
      </c>
      <c r="I6618" t="s">
        <v>244</v>
      </c>
      <c r="J6618" t="s">
        <v>250</v>
      </c>
      <c r="K6618">
        <v>0</v>
      </c>
      <c r="L6618">
        <v>1</v>
      </c>
      <c r="M6618">
        <v>0</v>
      </c>
      <c r="N6618">
        <v>0</v>
      </c>
      <c r="O6618">
        <v>1</v>
      </c>
      <c r="P6618">
        <v>-499</v>
      </c>
      <c r="Q6618" s="28">
        <v>41363.220138888886</v>
      </c>
      <c r="R6618" s="28">
        <v>41363.355555555558</v>
      </c>
      <c r="S6618" t="s">
        <v>21960</v>
      </c>
      <c r="T6618" s="27">
        <v>41363</v>
      </c>
      <c r="V6618">
        <v>499</v>
      </c>
      <c r="W6618" t="s">
        <v>36</v>
      </c>
      <c r="X6618" t="s">
        <v>263</v>
      </c>
      <c r="Y6618">
        <v>0</v>
      </c>
      <c r="AB6618" t="s">
        <v>237</v>
      </c>
      <c r="AH6618">
        <v>0</v>
      </c>
      <c r="AN6618" t="s">
        <v>238</v>
      </c>
      <c r="AO6618">
        <v>1</v>
      </c>
      <c r="AP6618" t="s">
        <v>239</v>
      </c>
      <c r="AQ6618" s="27">
        <v>41862</v>
      </c>
      <c r="AR6618" t="s">
        <v>240</v>
      </c>
      <c r="AS6618">
        <v>1</v>
      </c>
      <c r="AT6618" t="s">
        <v>239</v>
      </c>
      <c r="AU6618" s="27">
        <v>41862</v>
      </c>
    </row>
    <row r="6619" spans="1:47" x14ac:dyDescent="0.2">
      <c r="A6619">
        <v>6618</v>
      </c>
      <c r="B6619" t="s">
        <v>21961</v>
      </c>
      <c r="C6619" t="s">
        <v>793</v>
      </c>
      <c r="D6619" t="s">
        <v>2424</v>
      </c>
      <c r="E6619" s="27">
        <v>41418</v>
      </c>
      <c r="F6619" t="s">
        <v>233</v>
      </c>
      <c r="G6619" s="27">
        <v>27430</v>
      </c>
      <c r="H6619">
        <v>41</v>
      </c>
      <c r="I6619" t="s">
        <v>244</v>
      </c>
      <c r="J6619" t="s">
        <v>250</v>
      </c>
      <c r="K6619">
        <v>0</v>
      </c>
      <c r="L6619">
        <v>5</v>
      </c>
      <c r="M6619">
        <v>0</v>
      </c>
      <c r="N6619">
        <v>0</v>
      </c>
      <c r="O6619">
        <v>9</v>
      </c>
      <c r="P6619">
        <v>-1</v>
      </c>
      <c r="Q6619" s="28">
        <v>41417.345138888886</v>
      </c>
      <c r="R6619" s="28">
        <v>41590.415972222225</v>
      </c>
      <c r="S6619" t="s">
        <v>21962</v>
      </c>
      <c r="T6619" s="27">
        <v>41417</v>
      </c>
      <c r="V6619">
        <v>1</v>
      </c>
      <c r="W6619" t="s">
        <v>32</v>
      </c>
      <c r="X6619" t="s">
        <v>749</v>
      </c>
      <c r="Y6619">
        <v>0</v>
      </c>
      <c r="AB6619" t="s">
        <v>237</v>
      </c>
      <c r="AH6619">
        <v>0</v>
      </c>
      <c r="AN6619" t="s">
        <v>238</v>
      </c>
      <c r="AO6619">
        <v>5</v>
      </c>
      <c r="AP6619" t="s">
        <v>246</v>
      </c>
      <c r="AQ6619" s="27">
        <v>41418</v>
      </c>
      <c r="AR6619" t="s">
        <v>240</v>
      </c>
      <c r="AS6619">
        <v>5</v>
      </c>
      <c r="AT6619" t="s">
        <v>246</v>
      </c>
      <c r="AU6619" s="27">
        <v>41418</v>
      </c>
    </row>
    <row r="6620" spans="1:47" x14ac:dyDescent="0.2">
      <c r="A6620">
        <v>6619</v>
      </c>
      <c r="B6620" t="s">
        <v>21963</v>
      </c>
      <c r="C6620" t="s">
        <v>21964</v>
      </c>
      <c r="D6620" t="s">
        <v>3828</v>
      </c>
      <c r="E6620" s="27">
        <v>41966</v>
      </c>
      <c r="F6620" t="s">
        <v>294</v>
      </c>
      <c r="G6620" s="27">
        <v>27017</v>
      </c>
      <c r="H6620">
        <v>42</v>
      </c>
      <c r="I6620" t="s">
        <v>244</v>
      </c>
      <c r="J6620" t="s">
        <v>250</v>
      </c>
      <c r="K6620">
        <v>0</v>
      </c>
      <c r="L6620">
        <v>1</v>
      </c>
      <c r="M6620">
        <v>0</v>
      </c>
      <c r="N6620">
        <v>0</v>
      </c>
      <c r="O6620">
        <v>1</v>
      </c>
      <c r="P6620">
        <v>-1</v>
      </c>
      <c r="Q6620" s="28">
        <v>41965.521527777775</v>
      </c>
      <c r="R6620" s="28">
        <v>41966.520138888889</v>
      </c>
      <c r="S6620" t="s">
        <v>21965</v>
      </c>
      <c r="T6620" s="27">
        <v>41965</v>
      </c>
      <c r="V6620">
        <v>1</v>
      </c>
      <c r="W6620" t="s">
        <v>32</v>
      </c>
      <c r="X6620" t="s">
        <v>583</v>
      </c>
      <c r="Y6620">
        <v>0</v>
      </c>
      <c r="AB6620" t="s">
        <v>237</v>
      </c>
      <c r="AH6620">
        <v>0</v>
      </c>
      <c r="AN6620" t="s">
        <v>238</v>
      </c>
      <c r="AO6620">
        <v>1</v>
      </c>
      <c r="AP6620" t="s">
        <v>239</v>
      </c>
      <c r="AQ6620" s="27">
        <v>41966</v>
      </c>
      <c r="AR6620" t="s">
        <v>240</v>
      </c>
      <c r="AS6620">
        <v>1</v>
      </c>
      <c r="AT6620" t="s">
        <v>239</v>
      </c>
      <c r="AU6620" s="27">
        <v>41966</v>
      </c>
    </row>
    <row r="6621" spans="1:47" x14ac:dyDescent="0.2">
      <c r="A6621">
        <v>6620</v>
      </c>
      <c r="B6621" t="s">
        <v>21966</v>
      </c>
      <c r="C6621" t="s">
        <v>941</v>
      </c>
      <c r="D6621" t="s">
        <v>21967</v>
      </c>
      <c r="E6621" s="27">
        <v>41725</v>
      </c>
      <c r="F6621" t="s">
        <v>233</v>
      </c>
      <c r="G6621" s="27">
        <v>34497</v>
      </c>
      <c r="H6621">
        <v>21</v>
      </c>
      <c r="I6621" t="s">
        <v>259</v>
      </c>
      <c r="J6621" t="s">
        <v>250</v>
      </c>
      <c r="K6621">
        <v>0</v>
      </c>
      <c r="L6621">
        <v>7</v>
      </c>
      <c r="M6621">
        <v>1</v>
      </c>
      <c r="N6621">
        <v>0</v>
      </c>
      <c r="O6621">
        <v>1</v>
      </c>
      <c r="P6621">
        <v>-1</v>
      </c>
      <c r="Q6621" s="28">
        <v>41724.477083333331</v>
      </c>
      <c r="R6621" s="28">
        <v>41727.381249999999</v>
      </c>
      <c r="S6621" t="s">
        <v>21968</v>
      </c>
      <c r="T6621" s="27">
        <v>41724</v>
      </c>
      <c r="V6621">
        <v>1</v>
      </c>
      <c r="W6621" t="s">
        <v>32</v>
      </c>
      <c r="X6621" t="s">
        <v>847</v>
      </c>
      <c r="Y6621">
        <v>0</v>
      </c>
      <c r="AB6621" t="s">
        <v>237</v>
      </c>
      <c r="AH6621">
        <v>0</v>
      </c>
      <c r="AN6621" t="s">
        <v>238</v>
      </c>
      <c r="AO6621">
        <v>6</v>
      </c>
      <c r="AP6621" t="s">
        <v>246</v>
      </c>
      <c r="AQ6621" s="27">
        <v>41725</v>
      </c>
      <c r="AR6621" t="s">
        <v>240</v>
      </c>
      <c r="AS6621">
        <v>7</v>
      </c>
      <c r="AT6621" t="s">
        <v>246</v>
      </c>
      <c r="AU6621" s="27">
        <v>41725</v>
      </c>
    </row>
    <row r="6622" spans="1:47" x14ac:dyDescent="0.2">
      <c r="A6622">
        <v>6621</v>
      </c>
      <c r="B6622" t="s">
        <v>21969</v>
      </c>
      <c r="C6622" t="s">
        <v>746</v>
      </c>
      <c r="D6622" t="s">
        <v>21970</v>
      </c>
      <c r="E6622" s="27">
        <v>41539</v>
      </c>
      <c r="F6622" t="s">
        <v>233</v>
      </c>
      <c r="G6622" s="27">
        <v>32309</v>
      </c>
      <c r="H6622">
        <v>27</v>
      </c>
      <c r="I6622" t="s">
        <v>244</v>
      </c>
      <c r="J6622" t="s">
        <v>353</v>
      </c>
      <c r="K6622">
        <v>0</v>
      </c>
      <c r="L6622">
        <v>2</v>
      </c>
      <c r="M6622">
        <v>0</v>
      </c>
      <c r="N6622">
        <v>0</v>
      </c>
      <c r="O6622">
        <v>0</v>
      </c>
      <c r="P6622">
        <v>0</v>
      </c>
      <c r="Q6622" s="28">
        <v>41539.161805555559</v>
      </c>
      <c r="R6622" s="28">
        <v>41539.333333333336</v>
      </c>
      <c r="S6622" t="s">
        <v>21971</v>
      </c>
      <c r="T6622" s="27">
        <v>41538</v>
      </c>
      <c r="V6622">
        <v>1</v>
      </c>
      <c r="W6622" t="s">
        <v>32</v>
      </c>
      <c r="X6622" t="s">
        <v>359</v>
      </c>
      <c r="Y6622">
        <v>1</v>
      </c>
      <c r="AA6622" t="s">
        <v>21972</v>
      </c>
      <c r="AB6622" t="s">
        <v>32</v>
      </c>
      <c r="AC6622">
        <v>0</v>
      </c>
      <c r="AD6622" s="27">
        <v>41935</v>
      </c>
      <c r="AE6622" t="s">
        <v>3031</v>
      </c>
      <c r="AF6622" s="27">
        <v>41935</v>
      </c>
      <c r="AG6622" s="27">
        <v>41936</v>
      </c>
      <c r="AH6622">
        <v>0</v>
      </c>
      <c r="AN6622" t="s">
        <v>238</v>
      </c>
      <c r="AO6622">
        <v>3</v>
      </c>
      <c r="AP6622" t="s">
        <v>239</v>
      </c>
      <c r="AQ6622" s="27">
        <v>41539</v>
      </c>
      <c r="AR6622" t="s">
        <v>240</v>
      </c>
      <c r="AS6622">
        <v>2</v>
      </c>
      <c r="AT6622" t="s">
        <v>239</v>
      </c>
      <c r="AU6622" s="27">
        <v>41539</v>
      </c>
    </row>
    <row r="6623" spans="1:47" x14ac:dyDescent="0.2">
      <c r="A6623">
        <v>6622</v>
      </c>
      <c r="B6623" t="s">
        <v>21973</v>
      </c>
      <c r="C6623" t="s">
        <v>21974</v>
      </c>
      <c r="D6623" t="s">
        <v>21975</v>
      </c>
      <c r="E6623" s="27">
        <v>41893</v>
      </c>
      <c r="F6623" t="s">
        <v>233</v>
      </c>
      <c r="G6623" s="27">
        <v>30714</v>
      </c>
      <c r="H6623">
        <v>32</v>
      </c>
      <c r="I6623" t="s">
        <v>244</v>
      </c>
      <c r="J6623" t="s">
        <v>245</v>
      </c>
      <c r="K6623">
        <v>0</v>
      </c>
      <c r="L6623">
        <v>1</v>
      </c>
      <c r="M6623">
        <v>0</v>
      </c>
      <c r="N6623">
        <v>0</v>
      </c>
      <c r="O6623">
        <v>1</v>
      </c>
      <c r="P6623">
        <v>0</v>
      </c>
      <c r="Q6623" s="28">
        <v>41893.118750000001</v>
      </c>
      <c r="R6623" s="28">
        <v>41893.334722222222</v>
      </c>
      <c r="S6623" t="s">
        <v>21976</v>
      </c>
      <c r="T6623" s="27">
        <v>41893</v>
      </c>
      <c r="V6623">
        <v>0</v>
      </c>
      <c r="W6623" t="s">
        <v>36</v>
      </c>
      <c r="X6623" t="s">
        <v>392</v>
      </c>
      <c r="Y6623">
        <v>0</v>
      </c>
      <c r="AB6623" t="s">
        <v>237</v>
      </c>
      <c r="AH6623">
        <v>0</v>
      </c>
      <c r="AN6623" t="s">
        <v>238</v>
      </c>
      <c r="AO6623">
        <v>1</v>
      </c>
      <c r="AP6623" t="s">
        <v>239</v>
      </c>
      <c r="AQ6623" s="27">
        <v>41893</v>
      </c>
      <c r="AR6623" t="s">
        <v>240</v>
      </c>
      <c r="AS6623">
        <v>1</v>
      </c>
      <c r="AT6623" t="s">
        <v>239</v>
      </c>
      <c r="AU6623" s="27">
        <v>41893</v>
      </c>
    </row>
    <row r="6624" spans="1:47" x14ac:dyDescent="0.2">
      <c r="A6624">
        <v>6623</v>
      </c>
      <c r="B6624" t="s">
        <v>21977</v>
      </c>
      <c r="C6624" t="s">
        <v>990</v>
      </c>
      <c r="D6624" t="s">
        <v>5571</v>
      </c>
      <c r="E6624" s="27">
        <v>41980</v>
      </c>
      <c r="F6624" t="s">
        <v>233</v>
      </c>
      <c r="G6624" s="27">
        <v>22306</v>
      </c>
      <c r="H6624">
        <v>55</v>
      </c>
      <c r="I6624" t="s">
        <v>234</v>
      </c>
      <c r="J6624" t="s">
        <v>245</v>
      </c>
      <c r="K6624">
        <v>0</v>
      </c>
      <c r="L6624">
        <v>1</v>
      </c>
      <c r="M6624">
        <v>0</v>
      </c>
      <c r="N6624">
        <v>0</v>
      </c>
      <c r="O6624">
        <v>0</v>
      </c>
      <c r="W6624" t="s">
        <v>237</v>
      </c>
      <c r="Y6624">
        <v>-1</v>
      </c>
      <c r="AB6624" t="s">
        <v>237</v>
      </c>
      <c r="AH6624">
        <v>0</v>
      </c>
      <c r="AN6624" t="s">
        <v>238</v>
      </c>
      <c r="AO6624">
        <v>1</v>
      </c>
      <c r="AP6624" t="s">
        <v>239</v>
      </c>
      <c r="AQ6624" s="27">
        <v>41980</v>
      </c>
      <c r="AR6624" t="s">
        <v>240</v>
      </c>
      <c r="AS6624">
        <v>1</v>
      </c>
      <c r="AT6624" t="s">
        <v>239</v>
      </c>
      <c r="AU6624" s="27">
        <v>41980</v>
      </c>
    </row>
    <row r="6625" spans="1:47" x14ac:dyDescent="0.2">
      <c r="A6625">
        <v>6624</v>
      </c>
      <c r="B6625" t="s">
        <v>21978</v>
      </c>
      <c r="C6625" t="s">
        <v>21979</v>
      </c>
      <c r="D6625" t="s">
        <v>2213</v>
      </c>
      <c r="E6625" s="27">
        <v>41329</v>
      </c>
      <c r="F6625" t="s">
        <v>233</v>
      </c>
      <c r="G6625" s="27">
        <v>20167</v>
      </c>
      <c r="H6625">
        <v>61</v>
      </c>
      <c r="I6625" t="s">
        <v>234</v>
      </c>
      <c r="J6625" t="s">
        <v>353</v>
      </c>
      <c r="K6625">
        <v>0</v>
      </c>
      <c r="L6625">
        <v>4</v>
      </c>
      <c r="M6625">
        <v>0</v>
      </c>
      <c r="N6625">
        <v>0</v>
      </c>
      <c r="O6625">
        <v>2</v>
      </c>
      <c r="P6625">
        <v>-1</v>
      </c>
      <c r="Q6625" s="28">
        <v>41328.195138888892</v>
      </c>
      <c r="R6625" s="28">
        <v>41331.240277777775</v>
      </c>
      <c r="S6625" t="s">
        <v>21980</v>
      </c>
      <c r="T6625" s="27">
        <v>41328</v>
      </c>
      <c r="V6625">
        <v>1</v>
      </c>
      <c r="W6625" t="s">
        <v>32</v>
      </c>
      <c r="X6625" t="s">
        <v>494</v>
      </c>
      <c r="Y6625">
        <v>1</v>
      </c>
      <c r="AA6625" t="s">
        <v>21981</v>
      </c>
      <c r="AB6625" t="s">
        <v>32</v>
      </c>
      <c r="AD6625" s="27">
        <v>41684</v>
      </c>
      <c r="AE6625" t="s">
        <v>359</v>
      </c>
      <c r="AH6625">
        <v>0</v>
      </c>
      <c r="AN6625" t="s">
        <v>238</v>
      </c>
      <c r="AO6625">
        <v>1</v>
      </c>
      <c r="AP6625" t="s">
        <v>239</v>
      </c>
      <c r="AQ6625" s="27">
        <v>41329</v>
      </c>
      <c r="AR6625" t="s">
        <v>240</v>
      </c>
      <c r="AS6625">
        <v>4</v>
      </c>
      <c r="AT6625" t="s">
        <v>239</v>
      </c>
      <c r="AU6625" s="27">
        <v>41329</v>
      </c>
    </row>
    <row r="6626" spans="1:47" x14ac:dyDescent="0.2">
      <c r="A6626">
        <v>6625</v>
      </c>
      <c r="B6626" t="s">
        <v>21982</v>
      </c>
      <c r="C6626" t="s">
        <v>446</v>
      </c>
      <c r="D6626" t="s">
        <v>21983</v>
      </c>
      <c r="E6626" s="27">
        <v>41781</v>
      </c>
      <c r="F6626" t="s">
        <v>233</v>
      </c>
      <c r="G6626" s="27">
        <v>32305</v>
      </c>
      <c r="H6626">
        <v>27</v>
      </c>
      <c r="I6626" t="s">
        <v>244</v>
      </c>
      <c r="J6626" t="s">
        <v>245</v>
      </c>
      <c r="K6626">
        <v>0</v>
      </c>
      <c r="L6626">
        <v>5</v>
      </c>
      <c r="M6626">
        <v>0</v>
      </c>
      <c r="N6626">
        <v>0</v>
      </c>
      <c r="O6626">
        <v>0</v>
      </c>
      <c r="P6626">
        <v>-1</v>
      </c>
      <c r="Q6626" s="28">
        <v>41780.400694444441</v>
      </c>
      <c r="R6626" s="28">
        <v>41781.393055555556</v>
      </c>
      <c r="S6626" t="s">
        <v>21984</v>
      </c>
      <c r="T6626" s="27">
        <v>41780</v>
      </c>
      <c r="V6626">
        <v>1</v>
      </c>
      <c r="W6626" t="s">
        <v>36</v>
      </c>
      <c r="X6626" t="s">
        <v>6851</v>
      </c>
      <c r="Y6626">
        <v>0</v>
      </c>
      <c r="AB6626" t="s">
        <v>237</v>
      </c>
      <c r="AH6626">
        <v>0</v>
      </c>
      <c r="AN6626" t="s">
        <v>238</v>
      </c>
      <c r="AO6626">
        <v>3</v>
      </c>
      <c r="AP6626" t="s">
        <v>239</v>
      </c>
      <c r="AQ6626" s="27">
        <v>41781</v>
      </c>
      <c r="AR6626" t="s">
        <v>240</v>
      </c>
      <c r="AS6626">
        <v>5</v>
      </c>
      <c r="AT6626" t="s">
        <v>246</v>
      </c>
      <c r="AU6626" s="27">
        <v>41781</v>
      </c>
    </row>
    <row r="6627" spans="1:47" x14ac:dyDescent="0.2">
      <c r="A6627">
        <v>6626</v>
      </c>
      <c r="B6627" t="s">
        <v>21985</v>
      </c>
      <c r="C6627" t="s">
        <v>21986</v>
      </c>
      <c r="D6627" t="s">
        <v>942</v>
      </c>
      <c r="E6627" s="27">
        <v>41420</v>
      </c>
      <c r="F6627" t="s">
        <v>233</v>
      </c>
      <c r="G6627" s="27">
        <v>32838</v>
      </c>
      <c r="H6627">
        <v>26</v>
      </c>
      <c r="I6627" t="s">
        <v>244</v>
      </c>
      <c r="J6627" t="s">
        <v>250</v>
      </c>
      <c r="K6627">
        <v>0</v>
      </c>
      <c r="L6627">
        <v>2</v>
      </c>
      <c r="M6627">
        <v>0</v>
      </c>
      <c r="N6627">
        <v>0</v>
      </c>
      <c r="O6627">
        <v>0</v>
      </c>
      <c r="P6627">
        <v>-1</v>
      </c>
      <c r="Q6627" s="28">
        <v>41419.226388888892</v>
      </c>
      <c r="R6627" s="28">
        <v>41421.265277777777</v>
      </c>
      <c r="S6627" t="s">
        <v>21987</v>
      </c>
      <c r="T6627" s="27">
        <v>41419</v>
      </c>
      <c r="V6627">
        <v>1</v>
      </c>
      <c r="W6627" t="s">
        <v>32</v>
      </c>
      <c r="X6627" t="s">
        <v>8885</v>
      </c>
      <c r="Y6627">
        <v>0</v>
      </c>
      <c r="AB6627" t="s">
        <v>237</v>
      </c>
      <c r="AH6627">
        <v>0</v>
      </c>
      <c r="AN6627" t="s">
        <v>238</v>
      </c>
      <c r="AO6627">
        <v>3</v>
      </c>
      <c r="AP6627" t="s">
        <v>239</v>
      </c>
      <c r="AQ6627" s="27">
        <v>41420</v>
      </c>
      <c r="AR6627" t="s">
        <v>240</v>
      </c>
      <c r="AS6627">
        <v>2</v>
      </c>
      <c r="AT6627" t="s">
        <v>239</v>
      </c>
      <c r="AU6627" s="27">
        <v>41420</v>
      </c>
    </row>
    <row r="6628" spans="1:47" x14ac:dyDescent="0.2">
      <c r="A6628">
        <v>6627</v>
      </c>
      <c r="B6628" t="s">
        <v>21988</v>
      </c>
      <c r="C6628" t="s">
        <v>2021</v>
      </c>
      <c r="D6628" t="s">
        <v>21989</v>
      </c>
      <c r="E6628" s="27">
        <v>41666</v>
      </c>
      <c r="F6628" t="s">
        <v>233</v>
      </c>
      <c r="G6628" s="27">
        <v>27296</v>
      </c>
      <c r="H6628">
        <v>41</v>
      </c>
      <c r="I6628" t="s">
        <v>244</v>
      </c>
      <c r="J6628" t="s">
        <v>353</v>
      </c>
      <c r="K6628">
        <v>0</v>
      </c>
      <c r="L6628">
        <v>1</v>
      </c>
      <c r="M6628">
        <v>0</v>
      </c>
      <c r="N6628">
        <v>0</v>
      </c>
      <c r="O6628">
        <v>1</v>
      </c>
      <c r="P6628">
        <v>-38</v>
      </c>
      <c r="Q6628" s="28">
        <v>41628.535416666666</v>
      </c>
      <c r="R6628" s="28">
        <v>41658.284722222219</v>
      </c>
      <c r="S6628" t="s">
        <v>21990</v>
      </c>
      <c r="T6628" s="27">
        <v>40302</v>
      </c>
      <c r="V6628">
        <v>1364</v>
      </c>
      <c r="W6628" t="s">
        <v>36</v>
      </c>
      <c r="X6628" t="s">
        <v>1508</v>
      </c>
      <c r="Y6628">
        <v>0</v>
      </c>
      <c r="AB6628" t="s">
        <v>237</v>
      </c>
      <c r="AH6628">
        <v>0</v>
      </c>
      <c r="AN6628" t="s">
        <v>238</v>
      </c>
      <c r="AO6628">
        <v>1</v>
      </c>
      <c r="AP6628" t="s">
        <v>239</v>
      </c>
      <c r="AQ6628" s="27">
        <v>41666</v>
      </c>
      <c r="AR6628" t="s">
        <v>240</v>
      </c>
      <c r="AS6628">
        <v>1</v>
      </c>
      <c r="AT6628" t="s">
        <v>239</v>
      </c>
      <c r="AU6628" s="27">
        <v>41666</v>
      </c>
    </row>
    <row r="6629" spans="1:47" x14ac:dyDescent="0.2">
      <c r="A6629">
        <v>6628</v>
      </c>
      <c r="B6629" t="s">
        <v>21991</v>
      </c>
      <c r="C6629" t="s">
        <v>2056</v>
      </c>
      <c r="D6629" t="s">
        <v>3466</v>
      </c>
      <c r="E6629" s="27">
        <v>41885</v>
      </c>
      <c r="F6629" t="s">
        <v>233</v>
      </c>
      <c r="G6629" s="27">
        <v>27361</v>
      </c>
      <c r="H6629">
        <v>41</v>
      </c>
      <c r="I6629" t="s">
        <v>244</v>
      </c>
      <c r="J6629" t="s">
        <v>250</v>
      </c>
      <c r="K6629">
        <v>0</v>
      </c>
      <c r="L6629">
        <v>1</v>
      </c>
      <c r="M6629">
        <v>0</v>
      </c>
      <c r="N6629">
        <v>0</v>
      </c>
      <c r="O6629">
        <v>1</v>
      </c>
      <c r="P6629">
        <v>-291</v>
      </c>
      <c r="Q6629" s="28">
        <v>41594.35</v>
      </c>
      <c r="R6629" s="28">
        <v>41595.149305555555</v>
      </c>
      <c r="S6629" t="s">
        <v>21992</v>
      </c>
      <c r="T6629" s="27">
        <v>41594</v>
      </c>
      <c r="V6629">
        <v>291</v>
      </c>
      <c r="W6629" t="s">
        <v>32</v>
      </c>
      <c r="X6629" t="s">
        <v>359</v>
      </c>
      <c r="Y6629">
        <v>0</v>
      </c>
      <c r="AB6629" t="s">
        <v>237</v>
      </c>
      <c r="AH6629">
        <v>0</v>
      </c>
      <c r="AN6629" t="s">
        <v>238</v>
      </c>
      <c r="AO6629">
        <v>1</v>
      </c>
      <c r="AP6629" t="s">
        <v>239</v>
      </c>
      <c r="AQ6629" s="27">
        <v>41885</v>
      </c>
      <c r="AR6629" t="s">
        <v>240</v>
      </c>
      <c r="AS6629">
        <v>1</v>
      </c>
      <c r="AT6629" t="s">
        <v>239</v>
      </c>
      <c r="AU6629" s="27">
        <v>41885</v>
      </c>
    </row>
    <row r="6630" spans="1:47" x14ac:dyDescent="0.2">
      <c r="A6630">
        <v>6629</v>
      </c>
      <c r="B6630" t="s">
        <v>21993</v>
      </c>
      <c r="C6630" t="s">
        <v>1887</v>
      </c>
      <c r="D6630" t="s">
        <v>10755</v>
      </c>
      <c r="E6630" s="27">
        <v>41926</v>
      </c>
      <c r="F6630" t="s">
        <v>294</v>
      </c>
      <c r="G6630" s="27">
        <v>31914</v>
      </c>
      <c r="H6630">
        <v>28</v>
      </c>
      <c r="I6630" t="s">
        <v>244</v>
      </c>
      <c r="J6630" t="s">
        <v>245</v>
      </c>
      <c r="K6630">
        <v>0</v>
      </c>
      <c r="L6630">
        <v>5</v>
      </c>
      <c r="M6630">
        <v>0</v>
      </c>
      <c r="N6630">
        <v>0</v>
      </c>
      <c r="O6630">
        <v>1</v>
      </c>
      <c r="P6630">
        <v>0</v>
      </c>
      <c r="Q6630" s="28">
        <v>41926.154861111114</v>
      </c>
      <c r="R6630" s="28">
        <v>41926.313194444447</v>
      </c>
      <c r="S6630" t="s">
        <v>21994</v>
      </c>
      <c r="T6630" s="27">
        <v>41926</v>
      </c>
      <c r="V6630">
        <v>0</v>
      </c>
      <c r="W6630" t="s">
        <v>36</v>
      </c>
      <c r="X6630" t="s">
        <v>279</v>
      </c>
      <c r="Y6630">
        <v>1</v>
      </c>
      <c r="AA6630" t="s">
        <v>21995</v>
      </c>
      <c r="AB6630" t="s">
        <v>32</v>
      </c>
      <c r="AC6630">
        <v>0</v>
      </c>
      <c r="AD6630" s="27">
        <v>42437</v>
      </c>
      <c r="AE6630" t="s">
        <v>268</v>
      </c>
      <c r="AF6630" s="27">
        <v>42437</v>
      </c>
      <c r="AG6630" s="27">
        <v>42437</v>
      </c>
      <c r="AH6630">
        <v>0</v>
      </c>
      <c r="AN6630" t="s">
        <v>238</v>
      </c>
      <c r="AO6630">
        <v>2</v>
      </c>
      <c r="AP6630" t="s">
        <v>239</v>
      </c>
      <c r="AQ6630" s="27">
        <v>41926</v>
      </c>
      <c r="AR6630" t="s">
        <v>240</v>
      </c>
      <c r="AS6630">
        <v>5</v>
      </c>
      <c r="AT6630" t="s">
        <v>246</v>
      </c>
      <c r="AU6630" s="27">
        <v>41926</v>
      </c>
    </row>
    <row r="6631" spans="1:47" x14ac:dyDescent="0.2">
      <c r="A6631">
        <v>6630</v>
      </c>
      <c r="B6631" t="s">
        <v>21996</v>
      </c>
      <c r="C6631" t="s">
        <v>2146</v>
      </c>
      <c r="D6631" t="s">
        <v>491</v>
      </c>
      <c r="E6631" s="27">
        <v>41865</v>
      </c>
      <c r="F6631" t="s">
        <v>233</v>
      </c>
      <c r="G6631" s="27">
        <v>21011</v>
      </c>
      <c r="H6631">
        <v>58</v>
      </c>
      <c r="I6631" t="s">
        <v>234</v>
      </c>
      <c r="J6631" t="s">
        <v>245</v>
      </c>
      <c r="K6631">
        <v>0</v>
      </c>
      <c r="L6631">
        <v>4</v>
      </c>
      <c r="M6631">
        <v>0</v>
      </c>
      <c r="N6631">
        <v>0</v>
      </c>
      <c r="O6631">
        <v>1</v>
      </c>
      <c r="P6631">
        <v>0</v>
      </c>
      <c r="Q6631" s="28">
        <v>41865.131944444445</v>
      </c>
      <c r="R6631" s="28">
        <v>41865.379861111112</v>
      </c>
      <c r="S6631" t="s">
        <v>21997</v>
      </c>
      <c r="T6631" s="27">
        <v>41865</v>
      </c>
      <c r="V6631">
        <v>0</v>
      </c>
      <c r="W6631" t="s">
        <v>32</v>
      </c>
      <c r="X6631" t="s">
        <v>364</v>
      </c>
      <c r="Y6631">
        <v>0</v>
      </c>
      <c r="AB6631" t="s">
        <v>237</v>
      </c>
      <c r="AH6631">
        <v>0</v>
      </c>
      <c r="AN6631" t="s">
        <v>238</v>
      </c>
      <c r="AO6631">
        <v>1</v>
      </c>
      <c r="AP6631" t="s">
        <v>239</v>
      </c>
      <c r="AQ6631" s="27">
        <v>41865</v>
      </c>
      <c r="AR6631" t="s">
        <v>240</v>
      </c>
      <c r="AS6631">
        <v>4</v>
      </c>
      <c r="AT6631" t="s">
        <v>239</v>
      </c>
      <c r="AU6631" s="27">
        <v>41865</v>
      </c>
    </row>
    <row r="6632" spans="1:47" x14ac:dyDescent="0.2">
      <c r="A6632">
        <v>6631</v>
      </c>
      <c r="B6632" t="s">
        <v>21998</v>
      </c>
      <c r="C6632" t="s">
        <v>297</v>
      </c>
      <c r="D6632" t="s">
        <v>5448</v>
      </c>
      <c r="E6632" s="27">
        <v>41700</v>
      </c>
      <c r="F6632" t="s">
        <v>233</v>
      </c>
      <c r="G6632" s="27">
        <v>26545</v>
      </c>
      <c r="H6632">
        <v>43</v>
      </c>
      <c r="I6632" t="s">
        <v>244</v>
      </c>
      <c r="J6632" t="s">
        <v>250</v>
      </c>
      <c r="K6632">
        <v>0</v>
      </c>
      <c r="L6632">
        <v>5</v>
      </c>
      <c r="M6632">
        <v>0</v>
      </c>
      <c r="N6632">
        <v>0</v>
      </c>
      <c r="O6632">
        <v>0</v>
      </c>
      <c r="P6632">
        <v>-1</v>
      </c>
      <c r="Q6632" s="28">
        <v>41699.138194444444</v>
      </c>
      <c r="R6632" s="28">
        <v>41701.109027777777</v>
      </c>
      <c r="S6632" t="s">
        <v>21999</v>
      </c>
      <c r="T6632" s="27">
        <v>41699</v>
      </c>
      <c r="V6632">
        <v>1</v>
      </c>
      <c r="W6632" t="s">
        <v>32</v>
      </c>
      <c r="X6632" t="s">
        <v>588</v>
      </c>
      <c r="Y6632">
        <v>1</v>
      </c>
      <c r="AA6632" t="s">
        <v>22000</v>
      </c>
      <c r="AB6632" t="s">
        <v>32</v>
      </c>
      <c r="AC6632">
        <v>0</v>
      </c>
      <c r="AD6632" s="27">
        <v>42013</v>
      </c>
      <c r="AE6632" t="s">
        <v>588</v>
      </c>
      <c r="AF6632" s="27">
        <v>42013</v>
      </c>
      <c r="AG6632" s="27">
        <v>42131</v>
      </c>
      <c r="AH6632">
        <v>0</v>
      </c>
      <c r="AN6632" t="s">
        <v>238</v>
      </c>
      <c r="AO6632">
        <v>4</v>
      </c>
      <c r="AP6632" t="s">
        <v>239</v>
      </c>
      <c r="AQ6632" s="27">
        <v>41700</v>
      </c>
      <c r="AR6632" t="s">
        <v>240</v>
      </c>
      <c r="AS6632">
        <v>5</v>
      </c>
      <c r="AT6632" t="s">
        <v>246</v>
      </c>
      <c r="AU6632" s="27">
        <v>41700</v>
      </c>
    </row>
    <row r="6633" spans="1:47" x14ac:dyDescent="0.2">
      <c r="A6633">
        <v>6632</v>
      </c>
      <c r="B6633" t="s">
        <v>22001</v>
      </c>
      <c r="C6633" t="s">
        <v>3364</v>
      </c>
      <c r="D6633" t="s">
        <v>15657</v>
      </c>
      <c r="E6633" s="27">
        <v>41816</v>
      </c>
      <c r="F6633" t="s">
        <v>233</v>
      </c>
      <c r="G6633" s="27">
        <v>31527</v>
      </c>
      <c r="H6633">
        <v>29</v>
      </c>
      <c r="I6633" t="s">
        <v>244</v>
      </c>
      <c r="J6633" t="s">
        <v>250</v>
      </c>
      <c r="K6633">
        <v>0</v>
      </c>
      <c r="L6633">
        <v>2</v>
      </c>
      <c r="M6633">
        <v>0</v>
      </c>
      <c r="N6633">
        <v>0</v>
      </c>
      <c r="O6633">
        <v>0</v>
      </c>
      <c r="W6633" t="s">
        <v>237</v>
      </c>
      <c r="Y6633">
        <v>-1</v>
      </c>
      <c r="AB6633" t="s">
        <v>237</v>
      </c>
      <c r="AH6633">
        <v>0</v>
      </c>
      <c r="AN6633" t="s">
        <v>238</v>
      </c>
      <c r="AO6633">
        <v>2</v>
      </c>
      <c r="AP6633" t="s">
        <v>239</v>
      </c>
      <c r="AQ6633" s="27">
        <v>41816</v>
      </c>
      <c r="AR6633" t="s">
        <v>240</v>
      </c>
      <c r="AS6633">
        <v>2</v>
      </c>
      <c r="AT6633" t="s">
        <v>239</v>
      </c>
      <c r="AU6633" s="27">
        <v>41816</v>
      </c>
    </row>
    <row r="6634" spans="1:47" x14ac:dyDescent="0.2">
      <c r="A6634">
        <v>6633</v>
      </c>
      <c r="B6634" t="s">
        <v>22002</v>
      </c>
      <c r="C6634" t="s">
        <v>243</v>
      </c>
      <c r="D6634" t="s">
        <v>22003</v>
      </c>
      <c r="E6634" s="27">
        <v>41439</v>
      </c>
      <c r="F6634" t="s">
        <v>233</v>
      </c>
      <c r="G6634" s="27">
        <v>31452</v>
      </c>
      <c r="H6634">
        <v>30</v>
      </c>
      <c r="I6634" t="s">
        <v>244</v>
      </c>
      <c r="J6634" t="s">
        <v>245</v>
      </c>
      <c r="K6634">
        <v>0</v>
      </c>
      <c r="L6634">
        <v>4</v>
      </c>
      <c r="M6634">
        <v>0</v>
      </c>
      <c r="N6634">
        <v>0</v>
      </c>
      <c r="O6634">
        <v>3</v>
      </c>
      <c r="P6634">
        <v>225</v>
      </c>
      <c r="Q6634" s="28">
        <v>41664.155555555553</v>
      </c>
      <c r="R6634" s="28">
        <v>41734.201388888891</v>
      </c>
      <c r="S6634" t="s">
        <v>22004</v>
      </c>
      <c r="T6634" s="27">
        <v>41272</v>
      </c>
      <c r="V6634">
        <v>167</v>
      </c>
      <c r="W6634" t="s">
        <v>32</v>
      </c>
      <c r="X6634" t="s">
        <v>555</v>
      </c>
      <c r="Y6634">
        <v>0</v>
      </c>
      <c r="AB6634" t="s">
        <v>237</v>
      </c>
      <c r="AH6634">
        <v>0</v>
      </c>
      <c r="AN6634" t="s">
        <v>238</v>
      </c>
      <c r="AO6634">
        <v>3</v>
      </c>
      <c r="AP6634" t="s">
        <v>239</v>
      </c>
      <c r="AQ6634" s="27">
        <v>41439</v>
      </c>
      <c r="AR6634" t="s">
        <v>240</v>
      </c>
      <c r="AS6634">
        <v>4</v>
      </c>
      <c r="AT6634" t="s">
        <v>239</v>
      </c>
      <c r="AU6634" s="27">
        <v>41439</v>
      </c>
    </row>
    <row r="6635" spans="1:47" x14ac:dyDescent="0.2">
      <c r="A6635">
        <v>6634</v>
      </c>
      <c r="B6635" t="s">
        <v>22005</v>
      </c>
      <c r="C6635" t="s">
        <v>424</v>
      </c>
      <c r="D6635" t="s">
        <v>6904</v>
      </c>
      <c r="E6635" s="27">
        <v>41774</v>
      </c>
      <c r="F6635" t="s">
        <v>233</v>
      </c>
      <c r="G6635" s="27">
        <v>30148</v>
      </c>
      <c r="H6635">
        <v>33</v>
      </c>
      <c r="I6635" t="s">
        <v>244</v>
      </c>
      <c r="J6635" t="s">
        <v>250</v>
      </c>
      <c r="K6635">
        <v>0</v>
      </c>
      <c r="L6635">
        <v>7</v>
      </c>
      <c r="M6635">
        <v>0</v>
      </c>
      <c r="N6635">
        <v>0</v>
      </c>
      <c r="O6635">
        <v>21</v>
      </c>
      <c r="P6635">
        <v>-6</v>
      </c>
      <c r="Q6635" s="28">
        <v>41768.299305555556</v>
      </c>
      <c r="R6635" s="28">
        <v>41774.439583333333</v>
      </c>
      <c r="S6635" t="s">
        <v>22006</v>
      </c>
      <c r="T6635" s="27">
        <v>41768</v>
      </c>
      <c r="V6635">
        <v>6</v>
      </c>
      <c r="W6635" t="s">
        <v>36</v>
      </c>
      <c r="X6635" t="s">
        <v>550</v>
      </c>
      <c r="Y6635">
        <v>1</v>
      </c>
      <c r="AA6635" t="s">
        <v>22007</v>
      </c>
      <c r="AB6635" t="s">
        <v>36</v>
      </c>
      <c r="AD6635" s="27">
        <v>42383</v>
      </c>
      <c r="AE6635" t="s">
        <v>392</v>
      </c>
      <c r="AH6635">
        <v>0</v>
      </c>
      <c r="AN6635" t="s">
        <v>238</v>
      </c>
      <c r="AO6635">
        <v>6</v>
      </c>
      <c r="AP6635" t="s">
        <v>246</v>
      </c>
      <c r="AQ6635" s="27">
        <v>41774</v>
      </c>
      <c r="AR6635" t="s">
        <v>240</v>
      </c>
      <c r="AS6635">
        <v>7</v>
      </c>
      <c r="AT6635" t="s">
        <v>246</v>
      </c>
      <c r="AU6635" s="27">
        <v>41774</v>
      </c>
    </row>
    <row r="6636" spans="1:47" x14ac:dyDescent="0.2">
      <c r="A6636">
        <v>6635</v>
      </c>
      <c r="B6636" t="s">
        <v>22008</v>
      </c>
      <c r="C6636" t="s">
        <v>3369</v>
      </c>
      <c r="D6636" t="s">
        <v>22009</v>
      </c>
      <c r="E6636" s="27">
        <v>41833</v>
      </c>
      <c r="F6636" t="s">
        <v>294</v>
      </c>
      <c r="G6636" s="27">
        <v>22361</v>
      </c>
      <c r="H6636">
        <v>55</v>
      </c>
      <c r="I6636" t="s">
        <v>234</v>
      </c>
      <c r="J6636" t="s">
        <v>245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-1</v>
      </c>
      <c r="Q6636" s="28">
        <v>41832.390972222223</v>
      </c>
      <c r="R6636" s="28">
        <v>41833.400694444441</v>
      </c>
      <c r="S6636" t="s">
        <v>22010</v>
      </c>
      <c r="T6636" s="27">
        <v>41832</v>
      </c>
      <c r="V6636">
        <v>1</v>
      </c>
      <c r="W6636" t="s">
        <v>36</v>
      </c>
      <c r="X6636" t="s">
        <v>3573</v>
      </c>
      <c r="Y6636">
        <v>0</v>
      </c>
      <c r="AB6636" t="s">
        <v>237</v>
      </c>
      <c r="AH6636">
        <v>0</v>
      </c>
      <c r="AN6636" t="s">
        <v>238</v>
      </c>
      <c r="AO6636">
        <v>1</v>
      </c>
      <c r="AP6636" t="s">
        <v>239</v>
      </c>
      <c r="AQ6636" s="27">
        <v>41833</v>
      </c>
      <c r="AR6636" t="s">
        <v>240</v>
      </c>
      <c r="AS6636">
        <v>1</v>
      </c>
      <c r="AT6636" t="s">
        <v>239</v>
      </c>
      <c r="AU6636" s="27">
        <v>41833</v>
      </c>
    </row>
    <row r="6637" spans="1:47" x14ac:dyDescent="0.2">
      <c r="A6637">
        <v>6636</v>
      </c>
      <c r="B6637" t="s">
        <v>22011</v>
      </c>
      <c r="C6637" t="s">
        <v>963</v>
      </c>
      <c r="D6637" t="s">
        <v>7483</v>
      </c>
      <c r="E6637" s="27">
        <v>41639</v>
      </c>
      <c r="F6637" t="s">
        <v>233</v>
      </c>
      <c r="G6637" s="27">
        <v>34645</v>
      </c>
      <c r="H6637">
        <v>21</v>
      </c>
      <c r="I6637" t="s">
        <v>259</v>
      </c>
      <c r="J6637" t="s">
        <v>245</v>
      </c>
      <c r="K6637">
        <v>0</v>
      </c>
      <c r="L6637">
        <v>3</v>
      </c>
      <c r="M6637">
        <v>0</v>
      </c>
      <c r="N6637">
        <v>1</v>
      </c>
      <c r="O6637">
        <v>0</v>
      </c>
      <c r="P6637">
        <v>-1</v>
      </c>
      <c r="Q6637" s="28">
        <v>41638.481249999997</v>
      </c>
      <c r="R6637" s="28">
        <v>41639.331944444442</v>
      </c>
      <c r="S6637" t="s">
        <v>22012</v>
      </c>
      <c r="T6637" s="27">
        <v>41638</v>
      </c>
      <c r="V6637">
        <v>1</v>
      </c>
      <c r="W6637" t="s">
        <v>36</v>
      </c>
      <c r="X6637" t="s">
        <v>749</v>
      </c>
      <c r="Y6637">
        <v>0</v>
      </c>
      <c r="AB6637" t="s">
        <v>237</v>
      </c>
      <c r="AH6637">
        <v>0</v>
      </c>
      <c r="AN6637" t="s">
        <v>238</v>
      </c>
      <c r="AO6637">
        <v>5</v>
      </c>
      <c r="AP6637" t="s">
        <v>246</v>
      </c>
      <c r="AQ6637" s="27">
        <v>41639</v>
      </c>
      <c r="AR6637" t="s">
        <v>240</v>
      </c>
      <c r="AS6637">
        <v>3</v>
      </c>
      <c r="AT6637" t="s">
        <v>239</v>
      </c>
      <c r="AU6637" s="27">
        <v>41639</v>
      </c>
    </row>
    <row r="6638" spans="1:47" x14ac:dyDescent="0.2">
      <c r="A6638">
        <v>6637</v>
      </c>
      <c r="B6638" t="s">
        <v>22013</v>
      </c>
      <c r="C6638" t="s">
        <v>7042</v>
      </c>
      <c r="D6638" t="s">
        <v>3469</v>
      </c>
      <c r="E6638" s="27">
        <v>41329</v>
      </c>
      <c r="F6638" t="s">
        <v>294</v>
      </c>
      <c r="G6638" s="27">
        <v>30706</v>
      </c>
      <c r="H6638">
        <v>32</v>
      </c>
      <c r="I6638" t="s">
        <v>244</v>
      </c>
      <c r="J6638" t="s">
        <v>245</v>
      </c>
      <c r="K6638">
        <v>0</v>
      </c>
      <c r="L6638">
        <v>1</v>
      </c>
      <c r="M6638">
        <v>0</v>
      </c>
      <c r="N6638">
        <v>1</v>
      </c>
      <c r="O6638">
        <v>0</v>
      </c>
      <c r="P6638">
        <v>-1</v>
      </c>
      <c r="Q6638" s="28">
        <v>41328.21597222222</v>
      </c>
      <c r="R6638" s="28">
        <v>41329.27847222222</v>
      </c>
      <c r="S6638" t="s">
        <v>22014</v>
      </c>
      <c r="T6638" s="27">
        <v>41327</v>
      </c>
      <c r="V6638">
        <v>2</v>
      </c>
      <c r="W6638" t="s">
        <v>36</v>
      </c>
      <c r="X6638" t="s">
        <v>279</v>
      </c>
      <c r="Y6638">
        <v>0</v>
      </c>
      <c r="AB6638" t="s">
        <v>237</v>
      </c>
      <c r="AH6638">
        <v>0</v>
      </c>
      <c r="AN6638" t="s">
        <v>238</v>
      </c>
      <c r="AO6638">
        <v>1</v>
      </c>
      <c r="AP6638" t="s">
        <v>239</v>
      </c>
      <c r="AQ6638" s="27">
        <v>41329</v>
      </c>
      <c r="AR6638" t="s">
        <v>240</v>
      </c>
      <c r="AS6638">
        <v>1</v>
      </c>
      <c r="AT6638" t="s">
        <v>239</v>
      </c>
      <c r="AU6638" s="27">
        <v>41329</v>
      </c>
    </row>
    <row r="6639" spans="1:47" x14ac:dyDescent="0.2">
      <c r="A6639">
        <v>6638</v>
      </c>
      <c r="B6639" t="s">
        <v>22015</v>
      </c>
      <c r="C6639" t="s">
        <v>16860</v>
      </c>
      <c r="D6639" t="s">
        <v>2342</v>
      </c>
      <c r="E6639" s="27">
        <v>41321</v>
      </c>
      <c r="F6639" t="s">
        <v>233</v>
      </c>
      <c r="G6639" s="27">
        <v>34345</v>
      </c>
      <c r="H6639">
        <v>22</v>
      </c>
      <c r="I6639" t="s">
        <v>259</v>
      </c>
      <c r="J6639" t="s">
        <v>250</v>
      </c>
      <c r="K6639">
        <v>0</v>
      </c>
      <c r="L6639">
        <v>4</v>
      </c>
      <c r="M6639">
        <v>0</v>
      </c>
      <c r="N6639">
        <v>0</v>
      </c>
      <c r="O6639">
        <v>1</v>
      </c>
      <c r="P6639">
        <v>0</v>
      </c>
      <c r="Q6639" s="28">
        <v>41321.157638888886</v>
      </c>
      <c r="R6639" s="28">
        <v>41321.345833333333</v>
      </c>
      <c r="S6639" t="s">
        <v>22016</v>
      </c>
      <c r="T6639" s="27">
        <v>41321</v>
      </c>
      <c r="V6639">
        <v>0</v>
      </c>
      <c r="W6639" t="s">
        <v>32</v>
      </c>
      <c r="X6639" t="s">
        <v>459</v>
      </c>
      <c r="Y6639">
        <v>1</v>
      </c>
      <c r="AA6639" t="s">
        <v>22017</v>
      </c>
      <c r="AB6639" t="s">
        <v>36</v>
      </c>
      <c r="AC6639">
        <v>0</v>
      </c>
      <c r="AD6639" s="27">
        <v>41569</v>
      </c>
      <c r="AE6639" t="s">
        <v>3112</v>
      </c>
      <c r="AF6639" s="27">
        <v>41569</v>
      </c>
      <c r="AG6639" s="27">
        <v>41570</v>
      </c>
      <c r="AH6639">
        <v>0</v>
      </c>
      <c r="AN6639" t="s">
        <v>238</v>
      </c>
      <c r="AO6639">
        <v>5</v>
      </c>
      <c r="AP6639" t="s">
        <v>246</v>
      </c>
      <c r="AQ6639" s="27">
        <v>41321</v>
      </c>
      <c r="AR6639" t="s">
        <v>240</v>
      </c>
      <c r="AS6639">
        <v>4</v>
      </c>
      <c r="AT6639" t="s">
        <v>239</v>
      </c>
      <c r="AU6639" s="27">
        <v>41321</v>
      </c>
    </row>
    <row r="6640" spans="1:47" x14ac:dyDescent="0.2">
      <c r="A6640">
        <v>6639</v>
      </c>
      <c r="B6640" t="s">
        <v>22018</v>
      </c>
      <c r="C6640" t="s">
        <v>22019</v>
      </c>
      <c r="D6640" t="s">
        <v>586</v>
      </c>
      <c r="E6640" s="27">
        <v>41557</v>
      </c>
      <c r="F6640" t="s">
        <v>233</v>
      </c>
      <c r="G6640" s="27">
        <v>23704</v>
      </c>
      <c r="H6640">
        <v>51</v>
      </c>
      <c r="I6640" t="s">
        <v>234</v>
      </c>
      <c r="J6640" t="s">
        <v>250</v>
      </c>
      <c r="K6640">
        <v>0</v>
      </c>
      <c r="L6640">
        <v>1</v>
      </c>
      <c r="M6640">
        <v>0</v>
      </c>
      <c r="N6640">
        <v>0</v>
      </c>
      <c r="O6640">
        <v>3</v>
      </c>
      <c r="P6640">
        <v>0</v>
      </c>
      <c r="Q6640" s="28">
        <v>41557.046527777777</v>
      </c>
      <c r="R6640" s="28">
        <v>41557.373611111114</v>
      </c>
      <c r="S6640" t="s">
        <v>22020</v>
      </c>
      <c r="T6640" s="27">
        <v>41557</v>
      </c>
      <c r="V6640">
        <v>0</v>
      </c>
      <c r="W6640" t="s">
        <v>32</v>
      </c>
      <c r="X6640" t="s">
        <v>261</v>
      </c>
      <c r="Y6640">
        <v>0</v>
      </c>
      <c r="AB6640" t="s">
        <v>237</v>
      </c>
      <c r="AH6640">
        <v>0</v>
      </c>
      <c r="AN6640" t="s">
        <v>238</v>
      </c>
      <c r="AO6640">
        <v>1</v>
      </c>
      <c r="AP6640" t="s">
        <v>239</v>
      </c>
      <c r="AQ6640" s="27">
        <v>41557</v>
      </c>
      <c r="AR6640" t="s">
        <v>240</v>
      </c>
      <c r="AS6640">
        <v>1</v>
      </c>
      <c r="AT6640" t="s">
        <v>239</v>
      </c>
      <c r="AU6640" s="27">
        <v>41557</v>
      </c>
    </row>
    <row r="6641" spans="1:47" x14ac:dyDescent="0.2">
      <c r="A6641">
        <v>6640</v>
      </c>
      <c r="B6641" t="s">
        <v>22021</v>
      </c>
      <c r="C6641" t="s">
        <v>1271</v>
      </c>
      <c r="D6641" t="s">
        <v>5198</v>
      </c>
      <c r="E6641" s="27">
        <v>41897</v>
      </c>
      <c r="F6641" t="s">
        <v>294</v>
      </c>
      <c r="G6641" s="27">
        <v>29549</v>
      </c>
      <c r="H6641">
        <v>35</v>
      </c>
      <c r="I6641" t="s">
        <v>244</v>
      </c>
      <c r="J6641" t="s">
        <v>250</v>
      </c>
      <c r="K6641">
        <v>0</v>
      </c>
      <c r="L6641">
        <v>6</v>
      </c>
      <c r="M6641">
        <v>0</v>
      </c>
      <c r="N6641">
        <v>0</v>
      </c>
      <c r="O6641">
        <v>4</v>
      </c>
      <c r="P6641">
        <v>-24</v>
      </c>
      <c r="Q6641" s="28">
        <v>41873.481249999997</v>
      </c>
      <c r="R6641" s="28">
        <v>41874.095138888886</v>
      </c>
      <c r="S6641" t="s">
        <v>22022</v>
      </c>
      <c r="T6641" s="27">
        <v>41873</v>
      </c>
      <c r="V6641">
        <v>24</v>
      </c>
      <c r="W6641" t="s">
        <v>32</v>
      </c>
      <c r="X6641" t="s">
        <v>453</v>
      </c>
      <c r="Y6641">
        <v>0</v>
      </c>
      <c r="AB6641" t="s">
        <v>237</v>
      </c>
      <c r="AH6641">
        <v>0</v>
      </c>
      <c r="AN6641" t="s">
        <v>238</v>
      </c>
      <c r="AO6641">
        <v>1</v>
      </c>
      <c r="AP6641" t="s">
        <v>239</v>
      </c>
      <c r="AQ6641" s="27">
        <v>41897</v>
      </c>
      <c r="AR6641" t="s">
        <v>240</v>
      </c>
      <c r="AS6641">
        <v>6</v>
      </c>
      <c r="AT6641" t="s">
        <v>246</v>
      </c>
      <c r="AU6641" s="27">
        <v>41897</v>
      </c>
    </row>
    <row r="6642" spans="1:47" x14ac:dyDescent="0.2">
      <c r="A6642">
        <v>6641</v>
      </c>
      <c r="B6642" t="s">
        <v>22023</v>
      </c>
      <c r="C6642" t="s">
        <v>7395</v>
      </c>
      <c r="D6642" t="s">
        <v>15275</v>
      </c>
      <c r="E6642" s="27">
        <v>41548</v>
      </c>
      <c r="F6642" t="s">
        <v>233</v>
      </c>
      <c r="G6642" s="27">
        <v>34935</v>
      </c>
      <c r="H6642">
        <v>20</v>
      </c>
      <c r="I6642" t="s">
        <v>259</v>
      </c>
      <c r="J6642" t="s">
        <v>250</v>
      </c>
      <c r="K6642">
        <v>0</v>
      </c>
      <c r="L6642">
        <v>10</v>
      </c>
      <c r="M6642">
        <v>0</v>
      </c>
      <c r="N6642">
        <v>1</v>
      </c>
      <c r="O6642">
        <v>2</v>
      </c>
      <c r="P6642">
        <v>-1</v>
      </c>
      <c r="Q6642" s="28">
        <v>41547.13958333333</v>
      </c>
      <c r="R6642" s="28">
        <v>41676.265972222223</v>
      </c>
      <c r="S6642" t="s">
        <v>22024</v>
      </c>
      <c r="T6642" s="27">
        <v>41547</v>
      </c>
      <c r="V6642">
        <v>1</v>
      </c>
      <c r="W6642" t="s">
        <v>32</v>
      </c>
      <c r="X6642" t="s">
        <v>1207</v>
      </c>
      <c r="Y6642">
        <v>1</v>
      </c>
      <c r="AA6642" t="s">
        <v>22025</v>
      </c>
      <c r="AB6642" t="s">
        <v>36</v>
      </c>
      <c r="AD6642" s="27">
        <v>41775</v>
      </c>
      <c r="AE6642" t="s">
        <v>1077</v>
      </c>
      <c r="AH6642">
        <v>0</v>
      </c>
      <c r="AN6642" t="s">
        <v>238</v>
      </c>
      <c r="AO6642">
        <v>8</v>
      </c>
      <c r="AP6642" t="s">
        <v>269</v>
      </c>
      <c r="AQ6642" s="27">
        <v>41548</v>
      </c>
      <c r="AR6642" t="s">
        <v>240</v>
      </c>
      <c r="AS6642">
        <v>10</v>
      </c>
      <c r="AT6642" t="s">
        <v>269</v>
      </c>
      <c r="AU6642" s="27">
        <v>41548</v>
      </c>
    </row>
    <row r="6643" spans="1:47" x14ac:dyDescent="0.2">
      <c r="A6643">
        <v>6642</v>
      </c>
      <c r="B6643" t="s">
        <v>22026</v>
      </c>
      <c r="C6643" t="s">
        <v>817</v>
      </c>
      <c r="D6643" t="s">
        <v>22027</v>
      </c>
      <c r="E6643" s="27">
        <v>41684</v>
      </c>
      <c r="F6643" t="s">
        <v>233</v>
      </c>
      <c r="G6643" s="27">
        <v>29553</v>
      </c>
      <c r="H6643">
        <v>35</v>
      </c>
      <c r="I6643" t="s">
        <v>244</v>
      </c>
      <c r="J6643" t="s">
        <v>245</v>
      </c>
      <c r="K6643">
        <v>0</v>
      </c>
      <c r="L6643">
        <v>3</v>
      </c>
      <c r="M6643">
        <v>0</v>
      </c>
      <c r="N6643">
        <v>0</v>
      </c>
      <c r="O6643">
        <v>2</v>
      </c>
      <c r="P6643">
        <v>-1</v>
      </c>
      <c r="Q6643" s="28">
        <v>41683.041666666664</v>
      </c>
      <c r="R6643" s="28">
        <v>41684.061111111114</v>
      </c>
      <c r="S6643" t="s">
        <v>22028</v>
      </c>
      <c r="T6643" s="27">
        <v>41683</v>
      </c>
      <c r="V6643">
        <v>1</v>
      </c>
      <c r="W6643" t="s">
        <v>32</v>
      </c>
      <c r="X6643" t="s">
        <v>13084</v>
      </c>
      <c r="Y6643">
        <v>0</v>
      </c>
      <c r="AB6643" t="s">
        <v>237</v>
      </c>
      <c r="AH6643">
        <v>0</v>
      </c>
      <c r="AN6643" t="s">
        <v>238</v>
      </c>
      <c r="AO6643">
        <v>2</v>
      </c>
      <c r="AP6643" t="s">
        <v>239</v>
      </c>
      <c r="AQ6643" s="27">
        <v>41684</v>
      </c>
      <c r="AR6643" t="s">
        <v>240</v>
      </c>
      <c r="AS6643">
        <v>3</v>
      </c>
      <c r="AT6643" t="s">
        <v>239</v>
      </c>
      <c r="AU6643" s="27">
        <v>41684</v>
      </c>
    </row>
    <row r="6644" spans="1:47" x14ac:dyDescent="0.2">
      <c r="A6644">
        <v>6643</v>
      </c>
      <c r="B6644" t="s">
        <v>22029</v>
      </c>
      <c r="C6644" t="s">
        <v>5575</v>
      </c>
      <c r="D6644" t="s">
        <v>22030</v>
      </c>
      <c r="E6644" s="27">
        <v>41995</v>
      </c>
      <c r="F6644" t="s">
        <v>233</v>
      </c>
      <c r="G6644" s="27">
        <v>32382</v>
      </c>
      <c r="H6644">
        <v>27</v>
      </c>
      <c r="I6644" t="s">
        <v>244</v>
      </c>
      <c r="J6644" t="s">
        <v>250</v>
      </c>
      <c r="K6644">
        <v>0</v>
      </c>
      <c r="L6644">
        <v>3</v>
      </c>
      <c r="M6644">
        <v>0</v>
      </c>
      <c r="N6644">
        <v>0</v>
      </c>
      <c r="O6644">
        <v>1</v>
      </c>
      <c r="P6644">
        <v>-1</v>
      </c>
      <c r="Q6644" s="28">
        <v>41994.309027777781</v>
      </c>
      <c r="R6644" s="28">
        <v>41995.081250000003</v>
      </c>
      <c r="S6644" t="s">
        <v>22031</v>
      </c>
      <c r="T6644" s="27">
        <v>41994</v>
      </c>
      <c r="V6644">
        <v>1</v>
      </c>
      <c r="W6644" t="s">
        <v>32</v>
      </c>
      <c r="X6644" t="s">
        <v>348</v>
      </c>
      <c r="Y6644">
        <v>0</v>
      </c>
      <c r="AB6644" t="s">
        <v>237</v>
      </c>
      <c r="AH6644">
        <v>0</v>
      </c>
      <c r="AN6644" t="s">
        <v>238</v>
      </c>
      <c r="AO6644">
        <v>2</v>
      </c>
      <c r="AP6644" t="s">
        <v>239</v>
      </c>
      <c r="AQ6644" s="27">
        <v>41995</v>
      </c>
      <c r="AR6644" t="s">
        <v>240</v>
      </c>
      <c r="AS6644">
        <v>3</v>
      </c>
      <c r="AT6644" t="s">
        <v>239</v>
      </c>
      <c r="AU6644" s="27">
        <v>41995</v>
      </c>
    </row>
    <row r="6645" spans="1:47" x14ac:dyDescent="0.2">
      <c r="A6645">
        <v>6644</v>
      </c>
      <c r="B6645" t="s">
        <v>22032</v>
      </c>
      <c r="C6645" t="s">
        <v>281</v>
      </c>
      <c r="D6645" t="s">
        <v>689</v>
      </c>
      <c r="E6645" s="27">
        <v>41410</v>
      </c>
      <c r="F6645" t="s">
        <v>233</v>
      </c>
      <c r="G6645" s="27">
        <v>34622</v>
      </c>
      <c r="H6645">
        <v>21</v>
      </c>
      <c r="I6645" t="s">
        <v>259</v>
      </c>
      <c r="J6645" t="s">
        <v>250</v>
      </c>
      <c r="K6645">
        <v>0</v>
      </c>
      <c r="L6645">
        <v>5</v>
      </c>
      <c r="M6645">
        <v>0</v>
      </c>
      <c r="N6645">
        <v>0</v>
      </c>
      <c r="O6645">
        <v>0</v>
      </c>
      <c r="W6645" t="s">
        <v>237</v>
      </c>
      <c r="Y6645">
        <v>-1</v>
      </c>
      <c r="AB6645" t="s">
        <v>237</v>
      </c>
      <c r="AH6645">
        <v>0</v>
      </c>
      <c r="AN6645" t="s">
        <v>238</v>
      </c>
      <c r="AO6645">
        <v>8</v>
      </c>
      <c r="AP6645" t="s">
        <v>269</v>
      </c>
      <c r="AQ6645" s="27">
        <v>41410</v>
      </c>
      <c r="AR6645" t="s">
        <v>240</v>
      </c>
      <c r="AS6645">
        <v>5</v>
      </c>
      <c r="AT6645" t="s">
        <v>246</v>
      </c>
      <c r="AU6645" s="27">
        <v>41410</v>
      </c>
    </row>
    <row r="6646" spans="1:47" x14ac:dyDescent="0.2">
      <c r="A6646">
        <v>6645</v>
      </c>
      <c r="B6646" t="s">
        <v>22033</v>
      </c>
      <c r="C6646" t="s">
        <v>1320</v>
      </c>
      <c r="D6646" t="s">
        <v>758</v>
      </c>
      <c r="E6646" s="27">
        <v>41523</v>
      </c>
      <c r="F6646" t="s">
        <v>294</v>
      </c>
      <c r="G6646" s="27">
        <v>28681</v>
      </c>
      <c r="H6646">
        <v>37</v>
      </c>
      <c r="I6646" t="s">
        <v>244</v>
      </c>
      <c r="J6646" t="s">
        <v>250</v>
      </c>
      <c r="K6646">
        <v>0</v>
      </c>
      <c r="L6646">
        <v>1</v>
      </c>
      <c r="M6646">
        <v>0</v>
      </c>
      <c r="N6646">
        <v>0</v>
      </c>
      <c r="O6646">
        <v>3</v>
      </c>
      <c r="P6646">
        <v>-1</v>
      </c>
      <c r="Q6646" s="28">
        <v>41522.315972222219</v>
      </c>
      <c r="R6646" s="28">
        <v>41551.365277777775</v>
      </c>
      <c r="S6646" t="s">
        <v>22034</v>
      </c>
      <c r="U6646" s="27">
        <v>41522</v>
      </c>
      <c r="V6646">
        <v>1</v>
      </c>
      <c r="W6646" t="s">
        <v>32</v>
      </c>
      <c r="X6646" t="s">
        <v>274</v>
      </c>
      <c r="Y6646">
        <v>0</v>
      </c>
      <c r="AB6646" t="s">
        <v>237</v>
      </c>
      <c r="AH6646">
        <v>0</v>
      </c>
      <c r="AN6646" t="s">
        <v>238</v>
      </c>
      <c r="AO6646">
        <v>1</v>
      </c>
      <c r="AP6646" t="s">
        <v>239</v>
      </c>
      <c r="AQ6646" s="27">
        <v>41523</v>
      </c>
      <c r="AR6646" t="s">
        <v>240</v>
      </c>
      <c r="AS6646">
        <v>1</v>
      </c>
      <c r="AT6646" t="s">
        <v>239</v>
      </c>
      <c r="AU6646" s="27">
        <v>41523</v>
      </c>
    </row>
    <row r="6647" spans="1:47" x14ac:dyDescent="0.2">
      <c r="A6647">
        <v>6646</v>
      </c>
      <c r="B6647" t="s">
        <v>22035</v>
      </c>
      <c r="C6647" t="s">
        <v>22036</v>
      </c>
      <c r="D6647" t="s">
        <v>11912</v>
      </c>
      <c r="E6647" s="27">
        <v>41583</v>
      </c>
      <c r="F6647" t="s">
        <v>233</v>
      </c>
      <c r="G6647" s="27">
        <v>32191</v>
      </c>
      <c r="H6647">
        <v>28</v>
      </c>
      <c r="I6647" t="s">
        <v>244</v>
      </c>
      <c r="J6647" t="s">
        <v>250</v>
      </c>
      <c r="K6647">
        <v>0</v>
      </c>
      <c r="L6647">
        <v>7</v>
      </c>
      <c r="M6647">
        <v>0</v>
      </c>
      <c r="N6647">
        <v>0</v>
      </c>
      <c r="O6647">
        <v>0</v>
      </c>
      <c r="P6647">
        <v>-2</v>
      </c>
      <c r="Q6647" s="28">
        <v>41581.052083333336</v>
      </c>
      <c r="R6647" s="28">
        <v>41581.059027777781</v>
      </c>
      <c r="S6647" t="s">
        <v>22037</v>
      </c>
      <c r="T6647" s="27">
        <v>41580</v>
      </c>
      <c r="V6647">
        <v>3</v>
      </c>
      <c r="W6647" t="s">
        <v>36</v>
      </c>
      <c r="X6647" t="s">
        <v>422</v>
      </c>
      <c r="Y6647">
        <v>1</v>
      </c>
      <c r="AA6647" t="s">
        <v>22038</v>
      </c>
      <c r="AB6647" t="s">
        <v>32</v>
      </c>
      <c r="AC6647">
        <v>0</v>
      </c>
      <c r="AD6647" s="27">
        <v>41781</v>
      </c>
      <c r="AE6647" t="s">
        <v>3031</v>
      </c>
      <c r="AF6647" s="27">
        <v>41781</v>
      </c>
      <c r="AG6647" s="27">
        <v>41782</v>
      </c>
      <c r="AH6647">
        <v>0</v>
      </c>
      <c r="AN6647" t="s">
        <v>238</v>
      </c>
      <c r="AO6647">
        <v>7</v>
      </c>
      <c r="AP6647" t="s">
        <v>246</v>
      </c>
      <c r="AQ6647" s="27">
        <v>41583</v>
      </c>
      <c r="AR6647" t="s">
        <v>240</v>
      </c>
      <c r="AS6647">
        <v>7</v>
      </c>
      <c r="AT6647" t="s">
        <v>246</v>
      </c>
      <c r="AU6647" s="27">
        <v>41583</v>
      </c>
    </row>
    <row r="6648" spans="1:47" x14ac:dyDescent="0.2">
      <c r="A6648">
        <v>6647</v>
      </c>
      <c r="B6648" t="s">
        <v>22039</v>
      </c>
      <c r="C6648" t="s">
        <v>11251</v>
      </c>
      <c r="D6648" t="s">
        <v>22040</v>
      </c>
      <c r="E6648" s="27">
        <v>41304</v>
      </c>
      <c r="F6648" t="s">
        <v>233</v>
      </c>
      <c r="G6648" s="27">
        <v>31447</v>
      </c>
      <c r="H6648">
        <v>30</v>
      </c>
      <c r="I6648" t="s">
        <v>244</v>
      </c>
      <c r="J6648" t="s">
        <v>250</v>
      </c>
      <c r="K6648">
        <v>0</v>
      </c>
      <c r="L6648">
        <v>2</v>
      </c>
      <c r="M6648">
        <v>0</v>
      </c>
      <c r="N6648">
        <v>0</v>
      </c>
      <c r="O6648">
        <v>0</v>
      </c>
      <c r="W6648" t="s">
        <v>237</v>
      </c>
      <c r="Y6648">
        <v>-1</v>
      </c>
      <c r="AB6648" t="s">
        <v>237</v>
      </c>
      <c r="AH6648">
        <v>0</v>
      </c>
      <c r="AN6648" t="s">
        <v>238</v>
      </c>
      <c r="AO6648">
        <v>4</v>
      </c>
      <c r="AP6648" t="s">
        <v>239</v>
      </c>
      <c r="AQ6648" s="27">
        <v>41304</v>
      </c>
      <c r="AR6648" t="s">
        <v>240</v>
      </c>
      <c r="AS6648">
        <v>2</v>
      </c>
      <c r="AT6648" t="s">
        <v>239</v>
      </c>
      <c r="AU6648" s="27">
        <v>41304</v>
      </c>
    </row>
    <row r="6649" spans="1:47" x14ac:dyDescent="0.2">
      <c r="A6649">
        <v>6648</v>
      </c>
      <c r="B6649" t="s">
        <v>22041</v>
      </c>
      <c r="C6649" t="s">
        <v>746</v>
      </c>
      <c r="D6649" t="s">
        <v>22042</v>
      </c>
      <c r="E6649" s="27">
        <v>41792</v>
      </c>
      <c r="F6649" t="s">
        <v>233</v>
      </c>
      <c r="G6649" s="27">
        <v>27666</v>
      </c>
      <c r="H6649">
        <v>40</v>
      </c>
      <c r="I6649" t="s">
        <v>244</v>
      </c>
      <c r="J6649" t="s">
        <v>245</v>
      </c>
      <c r="K6649">
        <v>0</v>
      </c>
      <c r="L6649">
        <v>2</v>
      </c>
      <c r="M6649">
        <v>0</v>
      </c>
      <c r="N6649">
        <v>0</v>
      </c>
      <c r="O6649">
        <v>2</v>
      </c>
      <c r="P6649">
        <v>-1</v>
      </c>
      <c r="Q6649" s="28">
        <v>41791.347916666666</v>
      </c>
      <c r="R6649" s="28">
        <v>41792.363888888889</v>
      </c>
      <c r="S6649" t="s">
        <v>22043</v>
      </c>
      <c r="T6649" s="27">
        <v>41791</v>
      </c>
      <c r="V6649">
        <v>1</v>
      </c>
      <c r="W6649" t="s">
        <v>32</v>
      </c>
      <c r="X6649" t="s">
        <v>359</v>
      </c>
      <c r="Y6649">
        <v>0</v>
      </c>
      <c r="AB6649" t="s">
        <v>237</v>
      </c>
      <c r="AH6649">
        <v>0</v>
      </c>
      <c r="AN6649" t="s">
        <v>238</v>
      </c>
      <c r="AO6649">
        <v>1</v>
      </c>
      <c r="AP6649" t="s">
        <v>239</v>
      </c>
      <c r="AQ6649" s="27">
        <v>41792</v>
      </c>
      <c r="AR6649" t="s">
        <v>240</v>
      </c>
      <c r="AS6649">
        <v>2</v>
      </c>
      <c r="AT6649" t="s">
        <v>239</v>
      </c>
      <c r="AU6649" s="27">
        <v>41792</v>
      </c>
    </row>
    <row r="6650" spans="1:47" x14ac:dyDescent="0.2">
      <c r="A6650">
        <v>6649</v>
      </c>
      <c r="B6650" t="s">
        <v>22044</v>
      </c>
      <c r="C6650" t="s">
        <v>2256</v>
      </c>
      <c r="D6650" t="s">
        <v>22045</v>
      </c>
      <c r="E6650" s="27">
        <v>41546</v>
      </c>
      <c r="F6650" t="s">
        <v>233</v>
      </c>
      <c r="G6650" s="27">
        <v>27159</v>
      </c>
      <c r="H6650">
        <v>41</v>
      </c>
      <c r="I6650" t="s">
        <v>244</v>
      </c>
      <c r="J6650" t="s">
        <v>245</v>
      </c>
      <c r="K6650">
        <v>0</v>
      </c>
      <c r="L6650">
        <v>5</v>
      </c>
      <c r="M6650">
        <v>0</v>
      </c>
      <c r="N6650">
        <v>0</v>
      </c>
      <c r="O6650">
        <v>3</v>
      </c>
      <c r="P6650">
        <v>-1</v>
      </c>
      <c r="Q6650" s="28">
        <v>41545.25277777778</v>
      </c>
      <c r="R6650" s="28">
        <v>41547.160416666666</v>
      </c>
      <c r="S6650" t="s">
        <v>22046</v>
      </c>
      <c r="T6650" s="27">
        <v>41545</v>
      </c>
      <c r="V6650">
        <v>1</v>
      </c>
      <c r="W6650" t="s">
        <v>36</v>
      </c>
      <c r="X6650" t="s">
        <v>279</v>
      </c>
      <c r="Y6650">
        <v>1</v>
      </c>
      <c r="AA6650" t="s">
        <v>22047</v>
      </c>
      <c r="AB6650" t="s">
        <v>32</v>
      </c>
      <c r="AD6650" s="27">
        <v>41922</v>
      </c>
      <c r="AE6650" t="s">
        <v>983</v>
      </c>
      <c r="AH6650">
        <v>0</v>
      </c>
      <c r="AN6650" t="s">
        <v>238</v>
      </c>
      <c r="AO6650">
        <v>2</v>
      </c>
      <c r="AP6650" t="s">
        <v>239</v>
      </c>
      <c r="AQ6650" s="27">
        <v>41546</v>
      </c>
      <c r="AR6650" t="s">
        <v>240</v>
      </c>
      <c r="AS6650">
        <v>5</v>
      </c>
      <c r="AT6650" t="s">
        <v>246</v>
      </c>
      <c r="AU6650" s="27">
        <v>41546</v>
      </c>
    </row>
    <row r="6651" spans="1:47" x14ac:dyDescent="0.2">
      <c r="A6651">
        <v>6650</v>
      </c>
      <c r="B6651" t="s">
        <v>22048</v>
      </c>
      <c r="C6651" t="s">
        <v>10368</v>
      </c>
      <c r="D6651" t="s">
        <v>519</v>
      </c>
      <c r="E6651" s="27">
        <v>41292</v>
      </c>
      <c r="F6651" t="s">
        <v>233</v>
      </c>
      <c r="G6651" s="27">
        <v>33560</v>
      </c>
      <c r="H6651">
        <v>24</v>
      </c>
      <c r="I6651" t="s">
        <v>259</v>
      </c>
      <c r="J6651" t="s">
        <v>250</v>
      </c>
      <c r="K6651">
        <v>0</v>
      </c>
      <c r="L6651">
        <v>8</v>
      </c>
      <c r="M6651">
        <v>0</v>
      </c>
      <c r="N6651">
        <v>0</v>
      </c>
      <c r="O6651">
        <v>0</v>
      </c>
      <c r="P6651">
        <v>-1</v>
      </c>
      <c r="Q6651" s="28">
        <v>41291.311805555553</v>
      </c>
      <c r="R6651" s="28">
        <v>41293.143750000003</v>
      </c>
      <c r="S6651" t="s">
        <v>22049</v>
      </c>
      <c r="T6651" s="27">
        <v>41291</v>
      </c>
      <c r="V6651">
        <v>1</v>
      </c>
      <c r="W6651" t="s">
        <v>36</v>
      </c>
      <c r="X6651" t="s">
        <v>279</v>
      </c>
      <c r="Y6651">
        <v>1</v>
      </c>
      <c r="AA6651" t="s">
        <v>22050</v>
      </c>
      <c r="AB6651" t="s">
        <v>36</v>
      </c>
      <c r="AC6651">
        <v>0</v>
      </c>
      <c r="AD6651" s="27">
        <v>41848</v>
      </c>
      <c r="AE6651" t="s">
        <v>279</v>
      </c>
      <c r="AF6651" s="27">
        <v>41848</v>
      </c>
      <c r="AG6651" s="27">
        <v>41849</v>
      </c>
      <c r="AH6651">
        <v>1</v>
      </c>
      <c r="AJ6651" t="s">
        <v>22050</v>
      </c>
      <c r="AK6651" t="s">
        <v>462</v>
      </c>
      <c r="AL6651" s="27">
        <v>41848</v>
      </c>
      <c r="AM6651" t="s">
        <v>279</v>
      </c>
      <c r="AN6651" t="s">
        <v>238</v>
      </c>
      <c r="AO6651">
        <v>8</v>
      </c>
      <c r="AP6651" t="s">
        <v>269</v>
      </c>
      <c r="AQ6651" s="27">
        <v>41292</v>
      </c>
      <c r="AR6651" t="s">
        <v>240</v>
      </c>
      <c r="AS6651">
        <v>8</v>
      </c>
      <c r="AT6651" t="s">
        <v>269</v>
      </c>
      <c r="AU6651" s="27">
        <v>41292</v>
      </c>
    </row>
    <row r="6652" spans="1:47" x14ac:dyDescent="0.2">
      <c r="A6652">
        <v>6651</v>
      </c>
      <c r="B6652" t="s">
        <v>22051</v>
      </c>
      <c r="C6652" t="s">
        <v>22052</v>
      </c>
      <c r="D6652" t="s">
        <v>1110</v>
      </c>
      <c r="E6652" s="27">
        <v>41306</v>
      </c>
      <c r="F6652" t="s">
        <v>294</v>
      </c>
      <c r="G6652" s="27">
        <v>30393</v>
      </c>
      <c r="H6652">
        <v>33</v>
      </c>
      <c r="I6652" t="s">
        <v>244</v>
      </c>
      <c r="J6652" t="s">
        <v>250</v>
      </c>
      <c r="K6652">
        <v>0</v>
      </c>
      <c r="L6652">
        <v>4</v>
      </c>
      <c r="M6652">
        <v>0</v>
      </c>
      <c r="N6652">
        <v>0</v>
      </c>
      <c r="O6652">
        <v>3</v>
      </c>
      <c r="P6652">
        <v>-1</v>
      </c>
      <c r="Q6652" s="28">
        <v>41305.494444444441</v>
      </c>
      <c r="R6652" s="28">
        <v>41307.536805555559</v>
      </c>
      <c r="S6652" t="s">
        <v>22053</v>
      </c>
      <c r="T6652" s="27">
        <v>41305</v>
      </c>
      <c r="V6652">
        <v>1</v>
      </c>
      <c r="W6652" t="s">
        <v>36</v>
      </c>
      <c r="X6652" t="s">
        <v>279</v>
      </c>
      <c r="Y6652">
        <v>0</v>
      </c>
      <c r="AB6652" t="s">
        <v>237</v>
      </c>
      <c r="AH6652">
        <v>0</v>
      </c>
      <c r="AN6652" t="s">
        <v>238</v>
      </c>
      <c r="AO6652">
        <v>3</v>
      </c>
      <c r="AP6652" t="s">
        <v>239</v>
      </c>
      <c r="AQ6652" s="27">
        <v>41306</v>
      </c>
      <c r="AR6652" t="s">
        <v>240</v>
      </c>
      <c r="AS6652">
        <v>4</v>
      </c>
      <c r="AT6652" t="s">
        <v>239</v>
      </c>
      <c r="AU6652" s="27">
        <v>41306</v>
      </c>
    </row>
    <row r="6653" spans="1:47" x14ac:dyDescent="0.2">
      <c r="A6653">
        <v>6652</v>
      </c>
      <c r="B6653" t="s">
        <v>22054</v>
      </c>
      <c r="C6653" t="s">
        <v>990</v>
      </c>
      <c r="D6653" t="s">
        <v>21915</v>
      </c>
      <c r="E6653" s="27">
        <v>41905</v>
      </c>
      <c r="F6653" t="s">
        <v>233</v>
      </c>
      <c r="G6653" s="27">
        <v>33221</v>
      </c>
      <c r="H6653">
        <v>25</v>
      </c>
      <c r="I6653" t="s">
        <v>244</v>
      </c>
      <c r="J6653" t="s">
        <v>250</v>
      </c>
      <c r="K6653">
        <v>0</v>
      </c>
      <c r="L6653">
        <v>8</v>
      </c>
      <c r="M6653">
        <v>0</v>
      </c>
      <c r="N6653">
        <v>0</v>
      </c>
      <c r="O6653">
        <v>4</v>
      </c>
      <c r="P6653">
        <v>-102</v>
      </c>
      <c r="Q6653" s="28">
        <v>41803.445138888892</v>
      </c>
      <c r="R6653" s="28">
        <v>41804.209722222222</v>
      </c>
      <c r="S6653" t="s">
        <v>22055</v>
      </c>
      <c r="T6653" s="27">
        <v>41904</v>
      </c>
      <c r="V6653">
        <v>1</v>
      </c>
      <c r="W6653" t="s">
        <v>32</v>
      </c>
      <c r="X6653" t="s">
        <v>453</v>
      </c>
      <c r="Y6653">
        <v>1</v>
      </c>
      <c r="AA6653" t="s">
        <v>22056</v>
      </c>
      <c r="AB6653" t="s">
        <v>32</v>
      </c>
      <c r="AD6653" s="27">
        <v>42045</v>
      </c>
      <c r="AE6653" t="s">
        <v>453</v>
      </c>
      <c r="AH6653">
        <v>0</v>
      </c>
      <c r="AN6653" t="s">
        <v>238</v>
      </c>
      <c r="AO6653">
        <v>5</v>
      </c>
      <c r="AP6653" t="s">
        <v>246</v>
      </c>
      <c r="AQ6653" s="27">
        <v>41905</v>
      </c>
      <c r="AR6653" t="s">
        <v>240</v>
      </c>
      <c r="AS6653">
        <v>8</v>
      </c>
      <c r="AT6653" t="s">
        <v>269</v>
      </c>
      <c r="AU6653" s="27">
        <v>41905</v>
      </c>
    </row>
    <row r="6654" spans="1:47" x14ac:dyDescent="0.2">
      <c r="A6654">
        <v>6653</v>
      </c>
      <c r="B6654" t="s">
        <v>22057</v>
      </c>
      <c r="C6654" t="s">
        <v>22058</v>
      </c>
      <c r="D6654" t="s">
        <v>22059</v>
      </c>
      <c r="E6654" s="27">
        <v>41645</v>
      </c>
      <c r="F6654" t="s">
        <v>294</v>
      </c>
      <c r="G6654" s="27">
        <v>31389</v>
      </c>
      <c r="H6654">
        <v>30</v>
      </c>
      <c r="I6654" t="s">
        <v>244</v>
      </c>
      <c r="J6654" t="s">
        <v>245</v>
      </c>
      <c r="K6654">
        <v>0</v>
      </c>
      <c r="L6654">
        <v>6</v>
      </c>
      <c r="M6654">
        <v>0</v>
      </c>
      <c r="N6654">
        <v>0</v>
      </c>
      <c r="O6654">
        <v>4</v>
      </c>
      <c r="P6654">
        <v>-1</v>
      </c>
      <c r="Q6654" s="28">
        <v>41644.415277777778</v>
      </c>
      <c r="R6654" s="28">
        <v>41674.047222222223</v>
      </c>
      <c r="S6654" t="s">
        <v>22060</v>
      </c>
      <c r="U6654" s="27">
        <v>41644</v>
      </c>
      <c r="V6654">
        <v>1</v>
      </c>
      <c r="W6654" t="s">
        <v>32</v>
      </c>
      <c r="X6654" t="s">
        <v>274</v>
      </c>
      <c r="Y6654">
        <v>0</v>
      </c>
      <c r="AB6654" t="s">
        <v>237</v>
      </c>
      <c r="AH6654">
        <v>0</v>
      </c>
      <c r="AN6654" t="s">
        <v>238</v>
      </c>
      <c r="AO6654">
        <v>5</v>
      </c>
      <c r="AP6654" t="s">
        <v>246</v>
      </c>
      <c r="AQ6654" s="27">
        <v>41645</v>
      </c>
      <c r="AR6654" t="s">
        <v>240</v>
      </c>
      <c r="AS6654">
        <v>6</v>
      </c>
      <c r="AT6654" t="s">
        <v>246</v>
      </c>
      <c r="AU6654" s="27">
        <v>41645</v>
      </c>
    </row>
    <row r="6655" spans="1:47" x14ac:dyDescent="0.2">
      <c r="A6655">
        <v>6654</v>
      </c>
      <c r="B6655" t="s">
        <v>22061</v>
      </c>
      <c r="C6655" t="s">
        <v>2600</v>
      </c>
      <c r="D6655" t="s">
        <v>5295</v>
      </c>
      <c r="E6655" s="27">
        <v>41893</v>
      </c>
      <c r="F6655" t="s">
        <v>233</v>
      </c>
      <c r="G6655" s="27">
        <v>34965</v>
      </c>
      <c r="H6655">
        <v>20</v>
      </c>
      <c r="I6655" t="s">
        <v>259</v>
      </c>
      <c r="J6655" t="s">
        <v>250</v>
      </c>
      <c r="K6655">
        <v>0</v>
      </c>
      <c r="L6655">
        <v>7</v>
      </c>
      <c r="M6655">
        <v>0</v>
      </c>
      <c r="N6655">
        <v>0</v>
      </c>
      <c r="O6655">
        <v>1</v>
      </c>
      <c r="P6655">
        <v>0</v>
      </c>
      <c r="Q6655" s="28">
        <v>41893.147916666669</v>
      </c>
      <c r="R6655" s="28">
        <v>41899.242361111108</v>
      </c>
      <c r="S6655" t="s">
        <v>22062</v>
      </c>
      <c r="T6655" s="27">
        <v>41893</v>
      </c>
      <c r="V6655">
        <v>0</v>
      </c>
      <c r="W6655" t="s">
        <v>32</v>
      </c>
      <c r="X6655" t="s">
        <v>555</v>
      </c>
      <c r="Y6655">
        <v>1</v>
      </c>
      <c r="AA6655" t="s">
        <v>22063</v>
      </c>
      <c r="AB6655" t="s">
        <v>36</v>
      </c>
      <c r="AC6655">
        <v>47</v>
      </c>
      <c r="AD6655" s="27">
        <v>42055</v>
      </c>
      <c r="AE6655" t="s">
        <v>422</v>
      </c>
      <c r="AF6655" s="27">
        <v>42102</v>
      </c>
      <c r="AG6655" s="27">
        <v>42274</v>
      </c>
      <c r="AH6655">
        <v>0</v>
      </c>
      <c r="AN6655" t="s">
        <v>238</v>
      </c>
      <c r="AO6655">
        <v>6</v>
      </c>
      <c r="AP6655" t="s">
        <v>246</v>
      </c>
      <c r="AQ6655" s="27">
        <v>41893</v>
      </c>
      <c r="AR6655" t="s">
        <v>240</v>
      </c>
      <c r="AS6655">
        <v>7</v>
      </c>
      <c r="AT6655" t="s">
        <v>246</v>
      </c>
      <c r="AU6655" s="27">
        <v>41893</v>
      </c>
    </row>
    <row r="6656" spans="1:47" x14ac:dyDescent="0.2">
      <c r="A6656">
        <v>6655</v>
      </c>
      <c r="B6656" t="s">
        <v>22064</v>
      </c>
      <c r="C6656" t="s">
        <v>1840</v>
      </c>
      <c r="D6656" t="s">
        <v>3849</v>
      </c>
      <c r="E6656" s="27">
        <v>41577</v>
      </c>
      <c r="F6656" t="s">
        <v>294</v>
      </c>
      <c r="G6656" s="27">
        <v>27041</v>
      </c>
      <c r="H6656">
        <v>42</v>
      </c>
      <c r="I6656" t="s">
        <v>244</v>
      </c>
      <c r="J6656" t="s">
        <v>250</v>
      </c>
      <c r="K6656">
        <v>0</v>
      </c>
      <c r="L6656">
        <v>1</v>
      </c>
      <c r="M6656">
        <v>0</v>
      </c>
      <c r="N6656">
        <v>0</v>
      </c>
      <c r="O6656">
        <v>1</v>
      </c>
      <c r="P6656">
        <v>-10</v>
      </c>
      <c r="Q6656" s="28">
        <v>41567.522222222222</v>
      </c>
      <c r="R6656" s="28">
        <v>41567.263194444444</v>
      </c>
      <c r="S6656" t="s">
        <v>22065</v>
      </c>
      <c r="U6656" s="27">
        <v>41567</v>
      </c>
      <c r="V6656">
        <v>10</v>
      </c>
      <c r="W6656" t="s">
        <v>32</v>
      </c>
      <c r="X6656" t="s">
        <v>274</v>
      </c>
      <c r="Y6656">
        <v>0</v>
      </c>
      <c r="AB6656" t="s">
        <v>237</v>
      </c>
      <c r="AH6656">
        <v>0</v>
      </c>
      <c r="AN6656" t="s">
        <v>238</v>
      </c>
      <c r="AO6656">
        <v>1</v>
      </c>
      <c r="AP6656" t="s">
        <v>239</v>
      </c>
      <c r="AQ6656" s="27">
        <v>41577</v>
      </c>
      <c r="AR6656" t="s">
        <v>240</v>
      </c>
      <c r="AS6656">
        <v>1</v>
      </c>
      <c r="AT6656" t="s">
        <v>239</v>
      </c>
      <c r="AU6656" s="27">
        <v>41577</v>
      </c>
    </row>
    <row r="6657" spans="1:47" x14ac:dyDescent="0.2">
      <c r="A6657">
        <v>6656</v>
      </c>
      <c r="B6657" t="s">
        <v>21089</v>
      </c>
      <c r="C6657" t="s">
        <v>1832</v>
      </c>
      <c r="D6657" t="s">
        <v>689</v>
      </c>
      <c r="E6657" s="27">
        <v>41662</v>
      </c>
      <c r="F6657" t="s">
        <v>233</v>
      </c>
      <c r="G6657" s="27">
        <v>23631</v>
      </c>
      <c r="H6657">
        <v>51</v>
      </c>
      <c r="I6657" t="s">
        <v>234</v>
      </c>
      <c r="J6657" t="s">
        <v>250</v>
      </c>
      <c r="K6657">
        <v>0</v>
      </c>
      <c r="L6657">
        <v>9</v>
      </c>
      <c r="M6657">
        <v>0</v>
      </c>
      <c r="N6657">
        <v>0</v>
      </c>
      <c r="O6657">
        <v>0</v>
      </c>
      <c r="W6657" t="s">
        <v>237</v>
      </c>
      <c r="Y6657">
        <v>-1</v>
      </c>
      <c r="AB6657" t="s">
        <v>237</v>
      </c>
      <c r="AH6657">
        <v>0</v>
      </c>
      <c r="AN6657" t="s">
        <v>238</v>
      </c>
      <c r="AO6657">
        <v>6</v>
      </c>
      <c r="AP6657" t="s">
        <v>246</v>
      </c>
      <c r="AQ6657" s="27">
        <v>41662</v>
      </c>
      <c r="AR6657" t="s">
        <v>240</v>
      </c>
      <c r="AS6657">
        <v>9</v>
      </c>
      <c r="AT6657" t="s">
        <v>269</v>
      </c>
      <c r="AU6657" s="27">
        <v>41662</v>
      </c>
    </row>
    <row r="6658" spans="1:47" x14ac:dyDescent="0.2">
      <c r="A6658">
        <v>6657</v>
      </c>
      <c r="B6658" t="s">
        <v>22066</v>
      </c>
      <c r="C6658" t="s">
        <v>15060</v>
      </c>
      <c r="D6658" t="s">
        <v>4363</v>
      </c>
      <c r="E6658" s="27">
        <v>41646</v>
      </c>
      <c r="F6658" t="s">
        <v>294</v>
      </c>
      <c r="G6658" s="27">
        <v>27579</v>
      </c>
      <c r="H6658">
        <v>40</v>
      </c>
      <c r="I6658" t="s">
        <v>244</v>
      </c>
      <c r="J6658" t="s">
        <v>250</v>
      </c>
      <c r="K6658">
        <v>0</v>
      </c>
      <c r="L6658">
        <v>7</v>
      </c>
      <c r="M6658">
        <v>0</v>
      </c>
      <c r="N6658">
        <v>0</v>
      </c>
      <c r="O6658">
        <v>15</v>
      </c>
      <c r="P6658">
        <v>-1</v>
      </c>
      <c r="Q6658" s="28">
        <v>41645.459722222222</v>
      </c>
      <c r="R6658" s="28">
        <v>41711.261805555558</v>
      </c>
      <c r="S6658" t="s">
        <v>22067</v>
      </c>
      <c r="U6658" s="27">
        <v>41646</v>
      </c>
      <c r="V6658">
        <v>0</v>
      </c>
      <c r="W6658" t="s">
        <v>32</v>
      </c>
      <c r="X6658" t="s">
        <v>274</v>
      </c>
      <c r="Y6658">
        <v>1</v>
      </c>
      <c r="AA6658" t="s">
        <v>22068</v>
      </c>
      <c r="AB6658" t="s">
        <v>32</v>
      </c>
      <c r="AD6658" s="27">
        <v>41974</v>
      </c>
      <c r="AE6658" t="s">
        <v>1089</v>
      </c>
      <c r="AH6658">
        <v>1</v>
      </c>
      <c r="AJ6658" t="s">
        <v>22069</v>
      </c>
      <c r="AK6658" t="s">
        <v>255</v>
      </c>
      <c r="AL6658" s="27">
        <v>42031</v>
      </c>
      <c r="AM6658" t="s">
        <v>508</v>
      </c>
      <c r="AN6658" t="s">
        <v>238</v>
      </c>
      <c r="AO6658">
        <v>6</v>
      </c>
      <c r="AP6658" t="s">
        <v>246</v>
      </c>
      <c r="AQ6658" s="27">
        <v>41646</v>
      </c>
      <c r="AR6658" t="s">
        <v>240</v>
      </c>
      <c r="AS6658">
        <v>7</v>
      </c>
      <c r="AT6658" t="s">
        <v>246</v>
      </c>
      <c r="AU6658" s="27">
        <v>41646</v>
      </c>
    </row>
    <row r="6659" spans="1:47" x14ac:dyDescent="0.2">
      <c r="A6659">
        <v>6658</v>
      </c>
      <c r="B6659" t="s">
        <v>22070</v>
      </c>
      <c r="C6659" t="s">
        <v>22071</v>
      </c>
      <c r="D6659" t="s">
        <v>4444</v>
      </c>
      <c r="E6659" s="27">
        <v>41899</v>
      </c>
      <c r="F6659" t="s">
        <v>233</v>
      </c>
      <c r="G6659" s="27">
        <v>28187</v>
      </c>
      <c r="H6659">
        <v>39</v>
      </c>
      <c r="I6659" t="s">
        <v>244</v>
      </c>
      <c r="J6659" t="s">
        <v>250</v>
      </c>
      <c r="K6659">
        <v>0</v>
      </c>
      <c r="L6659">
        <v>4</v>
      </c>
      <c r="M6659">
        <v>0</v>
      </c>
      <c r="N6659">
        <v>0</v>
      </c>
      <c r="O6659">
        <v>0</v>
      </c>
      <c r="P6659">
        <v>-1</v>
      </c>
      <c r="Q6659" s="28">
        <v>41898.232638888891</v>
      </c>
      <c r="R6659" s="28">
        <v>41899.063194444447</v>
      </c>
      <c r="S6659" t="s">
        <v>22072</v>
      </c>
      <c r="T6659" s="27">
        <v>41898</v>
      </c>
      <c r="V6659">
        <v>1</v>
      </c>
      <c r="W6659" t="s">
        <v>32</v>
      </c>
      <c r="X6659" t="s">
        <v>2101</v>
      </c>
      <c r="Y6659">
        <v>1</v>
      </c>
      <c r="AA6659" t="s">
        <v>22073</v>
      </c>
      <c r="AB6659" t="s">
        <v>36</v>
      </c>
      <c r="AC6659">
        <v>0</v>
      </c>
      <c r="AD6659" s="27">
        <v>42076</v>
      </c>
      <c r="AE6659" t="s">
        <v>474</v>
      </c>
      <c r="AF6659" s="27">
        <v>42076</v>
      </c>
      <c r="AG6659" s="27">
        <v>42077</v>
      </c>
      <c r="AH6659">
        <v>0</v>
      </c>
      <c r="AN6659" t="s">
        <v>238</v>
      </c>
      <c r="AO6659">
        <v>1</v>
      </c>
      <c r="AP6659" t="s">
        <v>239</v>
      </c>
      <c r="AQ6659" s="27">
        <v>41899</v>
      </c>
      <c r="AR6659" t="s">
        <v>240</v>
      </c>
      <c r="AS6659">
        <v>4</v>
      </c>
      <c r="AT6659" t="s">
        <v>239</v>
      </c>
      <c r="AU6659" s="27">
        <v>41899</v>
      </c>
    </row>
    <row r="6660" spans="1:47" x14ac:dyDescent="0.2">
      <c r="A6660">
        <v>6659</v>
      </c>
      <c r="B6660" t="s">
        <v>22074</v>
      </c>
      <c r="C6660" t="s">
        <v>22075</v>
      </c>
      <c r="D6660" t="s">
        <v>22076</v>
      </c>
      <c r="E6660" s="27">
        <v>41700</v>
      </c>
      <c r="F6660" t="s">
        <v>233</v>
      </c>
      <c r="G6660" s="27">
        <v>34618</v>
      </c>
      <c r="H6660">
        <v>21</v>
      </c>
      <c r="I6660" t="s">
        <v>259</v>
      </c>
      <c r="J6660" t="s">
        <v>250</v>
      </c>
      <c r="K6660">
        <v>0</v>
      </c>
      <c r="L6660">
        <v>7</v>
      </c>
      <c r="M6660">
        <v>0</v>
      </c>
      <c r="N6660">
        <v>0</v>
      </c>
      <c r="O6660">
        <v>0</v>
      </c>
      <c r="P6660">
        <v>0</v>
      </c>
      <c r="Q6660" s="28">
        <v>41700.080555555556</v>
      </c>
      <c r="R6660" s="28">
        <v>41703.156944444447</v>
      </c>
      <c r="S6660" t="s">
        <v>22077</v>
      </c>
      <c r="T6660" s="27">
        <v>41700</v>
      </c>
      <c r="V6660">
        <v>0</v>
      </c>
      <c r="W6660" t="s">
        <v>32</v>
      </c>
      <c r="X6660" t="s">
        <v>343</v>
      </c>
      <c r="Y6660">
        <v>0</v>
      </c>
      <c r="AB6660" t="s">
        <v>237</v>
      </c>
      <c r="AH6660">
        <v>0</v>
      </c>
      <c r="AN6660" t="s">
        <v>238</v>
      </c>
      <c r="AO6660">
        <v>8</v>
      </c>
      <c r="AP6660" t="s">
        <v>269</v>
      </c>
      <c r="AQ6660" s="27">
        <v>41700</v>
      </c>
      <c r="AR6660" t="s">
        <v>240</v>
      </c>
      <c r="AS6660">
        <v>7</v>
      </c>
      <c r="AT6660" t="s">
        <v>246</v>
      </c>
      <c r="AU6660" s="27">
        <v>41700</v>
      </c>
    </row>
    <row r="6661" spans="1:47" x14ac:dyDescent="0.2">
      <c r="A6661">
        <v>6660</v>
      </c>
      <c r="B6661" t="s">
        <v>22078</v>
      </c>
      <c r="C6661" t="s">
        <v>2381</v>
      </c>
      <c r="D6661" t="s">
        <v>22079</v>
      </c>
      <c r="E6661" s="27">
        <v>41375</v>
      </c>
      <c r="F6661" t="s">
        <v>233</v>
      </c>
      <c r="G6661" s="27">
        <v>27875</v>
      </c>
      <c r="H6661">
        <v>39</v>
      </c>
      <c r="I6661" t="s">
        <v>244</v>
      </c>
      <c r="J6661" t="s">
        <v>245</v>
      </c>
      <c r="K6661">
        <v>0</v>
      </c>
      <c r="L6661">
        <v>2</v>
      </c>
      <c r="M6661">
        <v>0</v>
      </c>
      <c r="N6661">
        <v>0</v>
      </c>
      <c r="O6661">
        <v>2</v>
      </c>
      <c r="P6661">
        <v>-2</v>
      </c>
      <c r="Q6661" s="28">
        <v>41373.248611111114</v>
      </c>
      <c r="R6661" s="28">
        <v>41375.213194444441</v>
      </c>
      <c r="S6661" t="s">
        <v>22080</v>
      </c>
      <c r="T6661" s="27">
        <v>41373</v>
      </c>
      <c r="V6661">
        <v>2</v>
      </c>
      <c r="W6661" t="s">
        <v>32</v>
      </c>
      <c r="X6661" t="s">
        <v>1051</v>
      </c>
      <c r="Y6661">
        <v>1</v>
      </c>
      <c r="AA6661" t="s">
        <v>22081</v>
      </c>
      <c r="AB6661" t="s">
        <v>32</v>
      </c>
      <c r="AC6661">
        <v>0</v>
      </c>
      <c r="AD6661" s="27">
        <v>41838</v>
      </c>
      <c r="AE6661" t="s">
        <v>939</v>
      </c>
      <c r="AF6661" s="27">
        <v>41838</v>
      </c>
      <c r="AG6661" s="27">
        <v>41840</v>
      </c>
      <c r="AH6661">
        <v>0</v>
      </c>
      <c r="AN6661" t="s">
        <v>238</v>
      </c>
      <c r="AO6661">
        <v>2</v>
      </c>
      <c r="AP6661" t="s">
        <v>239</v>
      </c>
      <c r="AQ6661" s="27">
        <v>41375</v>
      </c>
      <c r="AR6661" t="s">
        <v>240</v>
      </c>
      <c r="AS6661">
        <v>2</v>
      </c>
      <c r="AT6661" t="s">
        <v>239</v>
      </c>
      <c r="AU6661" s="27">
        <v>41375</v>
      </c>
    </row>
    <row r="6662" spans="1:47" x14ac:dyDescent="0.2">
      <c r="A6662">
        <v>6661</v>
      </c>
      <c r="B6662" t="s">
        <v>22082</v>
      </c>
      <c r="C6662" t="s">
        <v>2056</v>
      </c>
      <c r="D6662" t="s">
        <v>4207</v>
      </c>
      <c r="E6662" s="27">
        <v>41638</v>
      </c>
      <c r="F6662" t="s">
        <v>233</v>
      </c>
      <c r="G6662" s="27">
        <v>33550</v>
      </c>
      <c r="H6662">
        <v>24</v>
      </c>
      <c r="I6662" t="s">
        <v>259</v>
      </c>
      <c r="J6662" t="s">
        <v>245</v>
      </c>
      <c r="K6662">
        <v>0</v>
      </c>
      <c r="L6662">
        <v>2</v>
      </c>
      <c r="M6662">
        <v>0</v>
      </c>
      <c r="N6662">
        <v>0</v>
      </c>
      <c r="O6662">
        <v>0</v>
      </c>
      <c r="P6662">
        <v>0</v>
      </c>
      <c r="Q6662" s="28">
        <v>41638.276388888888</v>
      </c>
      <c r="R6662" s="28">
        <v>41638.347916666666</v>
      </c>
      <c r="S6662" t="s">
        <v>22083</v>
      </c>
      <c r="T6662" s="27">
        <v>41638</v>
      </c>
      <c r="V6662">
        <v>0</v>
      </c>
      <c r="W6662" t="s">
        <v>32</v>
      </c>
      <c r="X6662" t="s">
        <v>268</v>
      </c>
      <c r="Y6662">
        <v>0</v>
      </c>
      <c r="AB6662" t="s">
        <v>237</v>
      </c>
      <c r="AH6662">
        <v>0</v>
      </c>
      <c r="AN6662" t="s">
        <v>238</v>
      </c>
      <c r="AO6662">
        <v>3</v>
      </c>
      <c r="AP6662" t="s">
        <v>239</v>
      </c>
      <c r="AQ6662" s="27">
        <v>41638</v>
      </c>
      <c r="AR6662" t="s">
        <v>240</v>
      </c>
      <c r="AS6662">
        <v>2</v>
      </c>
      <c r="AT6662" t="s">
        <v>239</v>
      </c>
      <c r="AU6662" s="27">
        <v>41638</v>
      </c>
    </row>
    <row r="6663" spans="1:47" x14ac:dyDescent="0.2">
      <c r="A6663">
        <v>6662</v>
      </c>
      <c r="B6663" t="s">
        <v>22084</v>
      </c>
      <c r="C6663" t="s">
        <v>793</v>
      </c>
      <c r="D6663" t="s">
        <v>22085</v>
      </c>
      <c r="E6663" s="27">
        <v>41386</v>
      </c>
      <c r="F6663" t="s">
        <v>233</v>
      </c>
      <c r="G6663" s="27">
        <v>27230</v>
      </c>
      <c r="H6663">
        <v>41</v>
      </c>
      <c r="I6663" t="s">
        <v>244</v>
      </c>
      <c r="J6663" t="s">
        <v>250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-1</v>
      </c>
      <c r="Q6663" s="28">
        <v>41385.484722222223</v>
      </c>
      <c r="R6663" s="28">
        <v>41386.311111111114</v>
      </c>
      <c r="S6663" t="s">
        <v>22086</v>
      </c>
      <c r="T6663" s="27">
        <v>41385</v>
      </c>
      <c r="V6663">
        <v>1</v>
      </c>
      <c r="W6663" t="s">
        <v>32</v>
      </c>
      <c r="X6663" t="s">
        <v>364</v>
      </c>
      <c r="Y6663">
        <v>0</v>
      </c>
      <c r="AB6663" t="s">
        <v>237</v>
      </c>
      <c r="AH6663">
        <v>0</v>
      </c>
      <c r="AN6663" t="s">
        <v>238</v>
      </c>
      <c r="AO6663">
        <v>1</v>
      </c>
      <c r="AP6663" t="s">
        <v>239</v>
      </c>
      <c r="AQ6663" s="27">
        <v>41386</v>
      </c>
      <c r="AR6663" t="s">
        <v>240</v>
      </c>
      <c r="AS6663">
        <v>1</v>
      </c>
      <c r="AT6663" t="s">
        <v>239</v>
      </c>
      <c r="AU6663" s="27">
        <v>41386</v>
      </c>
    </row>
    <row r="6664" spans="1:47" x14ac:dyDescent="0.2">
      <c r="A6664">
        <v>6663</v>
      </c>
      <c r="B6664" t="s">
        <v>22087</v>
      </c>
      <c r="C6664" t="s">
        <v>618</v>
      </c>
      <c r="D6664" t="s">
        <v>6681</v>
      </c>
      <c r="E6664" s="27">
        <v>41550</v>
      </c>
      <c r="F6664" t="s">
        <v>233</v>
      </c>
      <c r="G6664" s="27">
        <v>28112</v>
      </c>
      <c r="H6664">
        <v>39</v>
      </c>
      <c r="I6664" t="s">
        <v>244</v>
      </c>
      <c r="J6664" t="s">
        <v>250</v>
      </c>
      <c r="K6664">
        <v>0</v>
      </c>
      <c r="L6664">
        <v>4</v>
      </c>
      <c r="M6664">
        <v>0</v>
      </c>
      <c r="N6664">
        <v>0</v>
      </c>
      <c r="O6664">
        <v>1</v>
      </c>
      <c r="P6664">
        <v>-1</v>
      </c>
      <c r="Q6664" s="28">
        <v>41549.249305555553</v>
      </c>
      <c r="R6664" s="28">
        <v>41550.332638888889</v>
      </c>
      <c r="S6664" t="s">
        <v>22088</v>
      </c>
      <c r="T6664" s="27">
        <v>41549</v>
      </c>
      <c r="V6664">
        <v>1</v>
      </c>
      <c r="W6664" t="s">
        <v>32</v>
      </c>
      <c r="X6664" t="s">
        <v>268</v>
      </c>
      <c r="Y6664">
        <v>0</v>
      </c>
      <c r="AB6664" t="s">
        <v>237</v>
      </c>
      <c r="AH6664">
        <v>0</v>
      </c>
      <c r="AN6664" t="s">
        <v>238</v>
      </c>
      <c r="AO6664">
        <v>2</v>
      </c>
      <c r="AP6664" t="s">
        <v>239</v>
      </c>
      <c r="AQ6664" s="27">
        <v>41550</v>
      </c>
      <c r="AR6664" t="s">
        <v>240</v>
      </c>
      <c r="AS6664">
        <v>4</v>
      </c>
      <c r="AT6664" t="s">
        <v>239</v>
      </c>
      <c r="AU6664" s="27">
        <v>41550</v>
      </c>
    </row>
    <row r="6665" spans="1:47" x14ac:dyDescent="0.2">
      <c r="A6665">
        <v>6664</v>
      </c>
      <c r="B6665" t="s">
        <v>22089</v>
      </c>
      <c r="C6665" t="s">
        <v>22090</v>
      </c>
      <c r="D6665" t="s">
        <v>22091</v>
      </c>
      <c r="E6665" s="27">
        <v>41825</v>
      </c>
      <c r="F6665" t="s">
        <v>233</v>
      </c>
      <c r="G6665" s="27">
        <v>28215</v>
      </c>
      <c r="H6665">
        <v>39</v>
      </c>
      <c r="I6665" t="s">
        <v>244</v>
      </c>
      <c r="J6665" t="s">
        <v>22</v>
      </c>
      <c r="K6665">
        <v>0</v>
      </c>
      <c r="L6665">
        <v>2</v>
      </c>
      <c r="M6665">
        <v>1</v>
      </c>
      <c r="N6665">
        <v>0</v>
      </c>
      <c r="O6665">
        <v>9</v>
      </c>
      <c r="P6665">
        <v>-1</v>
      </c>
      <c r="Q6665" s="28">
        <v>41824.481249999997</v>
      </c>
      <c r="R6665" s="28">
        <v>41826.140972222223</v>
      </c>
      <c r="S6665" t="s">
        <v>22092</v>
      </c>
      <c r="T6665" s="27">
        <v>41824</v>
      </c>
      <c r="V6665">
        <v>1</v>
      </c>
      <c r="W6665" t="s">
        <v>32</v>
      </c>
      <c r="X6665" t="s">
        <v>364</v>
      </c>
      <c r="Y6665">
        <v>0</v>
      </c>
      <c r="AB6665" t="s">
        <v>237</v>
      </c>
      <c r="AH6665">
        <v>0</v>
      </c>
      <c r="AN6665" t="s">
        <v>238</v>
      </c>
      <c r="AO6665">
        <v>1</v>
      </c>
      <c r="AP6665" t="s">
        <v>239</v>
      </c>
      <c r="AQ6665" s="27">
        <v>41825</v>
      </c>
      <c r="AR6665" t="s">
        <v>240</v>
      </c>
      <c r="AS6665">
        <v>2</v>
      </c>
      <c r="AT6665" t="s">
        <v>239</v>
      </c>
      <c r="AU6665" s="27">
        <v>41825</v>
      </c>
    </row>
    <row r="6666" spans="1:47" x14ac:dyDescent="0.2">
      <c r="A6666">
        <v>6665</v>
      </c>
      <c r="B6666" t="s">
        <v>22093</v>
      </c>
      <c r="C6666" t="s">
        <v>22094</v>
      </c>
      <c r="D6666" t="s">
        <v>1892</v>
      </c>
      <c r="E6666" s="27">
        <v>41299</v>
      </c>
      <c r="F6666" t="s">
        <v>294</v>
      </c>
      <c r="G6666" s="27">
        <v>33681</v>
      </c>
      <c r="H6666">
        <v>24</v>
      </c>
      <c r="I6666" t="s">
        <v>259</v>
      </c>
      <c r="J6666" t="s">
        <v>250</v>
      </c>
      <c r="K6666">
        <v>0</v>
      </c>
      <c r="L6666">
        <v>8</v>
      </c>
      <c r="M6666">
        <v>0</v>
      </c>
      <c r="N6666">
        <v>0</v>
      </c>
      <c r="O6666">
        <v>3</v>
      </c>
      <c r="P6666">
        <v>-1</v>
      </c>
      <c r="Q6666" s="28">
        <v>41298.045138888891</v>
      </c>
      <c r="R6666" s="28">
        <v>41298.09097222222</v>
      </c>
      <c r="S6666" t="s">
        <v>22095</v>
      </c>
      <c r="T6666" s="27">
        <v>41297</v>
      </c>
      <c r="V6666">
        <v>2</v>
      </c>
      <c r="W6666" t="s">
        <v>32</v>
      </c>
      <c r="X6666" t="s">
        <v>359</v>
      </c>
      <c r="Y6666">
        <v>0</v>
      </c>
      <c r="AB6666" t="s">
        <v>237</v>
      </c>
      <c r="AH6666">
        <v>0</v>
      </c>
      <c r="AN6666" t="s">
        <v>238</v>
      </c>
      <c r="AO6666">
        <v>10</v>
      </c>
      <c r="AP6666" t="s">
        <v>269</v>
      </c>
      <c r="AQ6666" s="27">
        <v>41299</v>
      </c>
      <c r="AR6666" t="s">
        <v>240</v>
      </c>
      <c r="AS6666">
        <v>8</v>
      </c>
      <c r="AT6666" t="s">
        <v>269</v>
      </c>
      <c r="AU6666" s="27">
        <v>41299</v>
      </c>
    </row>
    <row r="6667" spans="1:47" x14ac:dyDescent="0.2">
      <c r="A6667">
        <v>6666</v>
      </c>
      <c r="B6667" t="s">
        <v>22096</v>
      </c>
      <c r="C6667" t="s">
        <v>22097</v>
      </c>
      <c r="D6667" t="s">
        <v>16018</v>
      </c>
      <c r="E6667" s="27">
        <v>41932</v>
      </c>
      <c r="F6667" t="s">
        <v>233</v>
      </c>
      <c r="G6667" s="27">
        <v>24083</v>
      </c>
      <c r="H6667">
        <v>50</v>
      </c>
      <c r="I6667" t="s">
        <v>234</v>
      </c>
      <c r="J6667" t="s">
        <v>353</v>
      </c>
      <c r="K6667">
        <v>0</v>
      </c>
      <c r="L6667">
        <v>1</v>
      </c>
      <c r="M6667">
        <v>0</v>
      </c>
      <c r="N6667">
        <v>0</v>
      </c>
      <c r="O6667">
        <v>1</v>
      </c>
      <c r="P6667">
        <v>-1</v>
      </c>
      <c r="Q6667" s="28">
        <v>41931.188888888886</v>
      </c>
      <c r="R6667" s="28">
        <v>41932.072916666664</v>
      </c>
      <c r="S6667" t="s">
        <v>22098</v>
      </c>
      <c r="T6667" s="27">
        <v>41931</v>
      </c>
      <c r="V6667">
        <v>1</v>
      </c>
      <c r="W6667" t="s">
        <v>36</v>
      </c>
      <c r="X6667" t="s">
        <v>583</v>
      </c>
      <c r="Y6667">
        <v>0</v>
      </c>
      <c r="AB6667" t="s">
        <v>237</v>
      </c>
      <c r="AH6667">
        <v>0</v>
      </c>
      <c r="AN6667" t="s">
        <v>238</v>
      </c>
      <c r="AO6667">
        <v>1</v>
      </c>
      <c r="AP6667" t="s">
        <v>239</v>
      </c>
      <c r="AQ6667" s="27">
        <v>41932</v>
      </c>
      <c r="AR6667" t="s">
        <v>240</v>
      </c>
      <c r="AS6667">
        <v>1</v>
      </c>
      <c r="AT6667" t="s">
        <v>239</v>
      </c>
      <c r="AU6667" s="27">
        <v>41932</v>
      </c>
    </row>
    <row r="6668" spans="1:47" x14ac:dyDescent="0.2">
      <c r="A6668">
        <v>6667</v>
      </c>
      <c r="B6668" t="s">
        <v>22099</v>
      </c>
      <c r="C6668" t="s">
        <v>22100</v>
      </c>
      <c r="D6668" t="s">
        <v>1535</v>
      </c>
      <c r="E6668" s="27">
        <v>41424</v>
      </c>
      <c r="F6668" t="s">
        <v>294</v>
      </c>
      <c r="G6668" s="27">
        <v>33697</v>
      </c>
      <c r="H6668">
        <v>24</v>
      </c>
      <c r="I6668" t="s">
        <v>259</v>
      </c>
      <c r="J6668" t="s">
        <v>250</v>
      </c>
      <c r="K6668">
        <v>0</v>
      </c>
      <c r="L6668">
        <v>4</v>
      </c>
      <c r="M6668">
        <v>0</v>
      </c>
      <c r="N6668">
        <v>0</v>
      </c>
      <c r="O6668">
        <v>1</v>
      </c>
      <c r="P6668">
        <v>-23</v>
      </c>
      <c r="Q6668" s="28">
        <v>41401.200694444444</v>
      </c>
      <c r="R6668" s="28">
        <v>41402.041666666664</v>
      </c>
      <c r="S6668" t="s">
        <v>22101</v>
      </c>
      <c r="T6668" s="27">
        <v>41401</v>
      </c>
      <c r="V6668">
        <v>23</v>
      </c>
      <c r="W6668" t="s">
        <v>32</v>
      </c>
      <c r="X6668" t="s">
        <v>359</v>
      </c>
      <c r="Y6668">
        <v>0</v>
      </c>
      <c r="AB6668" t="s">
        <v>237</v>
      </c>
      <c r="AH6668">
        <v>0</v>
      </c>
      <c r="AN6668" t="s">
        <v>238</v>
      </c>
      <c r="AO6668">
        <v>4</v>
      </c>
      <c r="AP6668" t="s">
        <v>239</v>
      </c>
      <c r="AQ6668" s="27">
        <v>41424</v>
      </c>
      <c r="AR6668" t="s">
        <v>240</v>
      </c>
      <c r="AS6668">
        <v>4</v>
      </c>
      <c r="AT6668" t="s">
        <v>239</v>
      </c>
      <c r="AU6668" s="27">
        <v>41424</v>
      </c>
    </row>
    <row r="6669" spans="1:47" x14ac:dyDescent="0.2">
      <c r="A6669">
        <v>6668</v>
      </c>
      <c r="B6669" t="s">
        <v>22102</v>
      </c>
      <c r="C6669" t="s">
        <v>1828</v>
      </c>
      <c r="D6669" t="s">
        <v>10431</v>
      </c>
      <c r="E6669" s="27">
        <v>41333</v>
      </c>
      <c r="F6669" t="s">
        <v>233</v>
      </c>
      <c r="G6669" s="27">
        <v>31568</v>
      </c>
      <c r="H6669">
        <v>29</v>
      </c>
      <c r="I6669" t="s">
        <v>244</v>
      </c>
      <c r="J6669" t="s">
        <v>250</v>
      </c>
      <c r="K6669">
        <v>0</v>
      </c>
      <c r="L6669">
        <v>2</v>
      </c>
      <c r="M6669">
        <v>0</v>
      </c>
      <c r="N6669">
        <v>0</v>
      </c>
      <c r="O6669">
        <v>0</v>
      </c>
      <c r="P6669">
        <v>-1</v>
      </c>
      <c r="Q6669" s="28">
        <v>41332.306250000001</v>
      </c>
      <c r="R6669" s="28">
        <v>41333.335416666669</v>
      </c>
      <c r="S6669" t="s">
        <v>22103</v>
      </c>
      <c r="T6669" s="27">
        <v>41332</v>
      </c>
      <c r="V6669">
        <v>1</v>
      </c>
      <c r="W6669" t="s">
        <v>36</v>
      </c>
      <c r="X6669" t="s">
        <v>3794</v>
      </c>
      <c r="Y6669">
        <v>1</v>
      </c>
      <c r="AA6669" t="s">
        <v>22104</v>
      </c>
      <c r="AB6669" t="s">
        <v>36</v>
      </c>
      <c r="AC6669">
        <v>243</v>
      </c>
      <c r="AD6669" s="27">
        <v>41969</v>
      </c>
      <c r="AE6669" t="s">
        <v>324</v>
      </c>
      <c r="AF6669" s="27">
        <v>42212</v>
      </c>
      <c r="AG6669" s="27">
        <v>42223</v>
      </c>
      <c r="AH6669">
        <v>0</v>
      </c>
      <c r="AN6669" t="s">
        <v>238</v>
      </c>
      <c r="AO6669">
        <v>3</v>
      </c>
      <c r="AP6669" t="s">
        <v>239</v>
      </c>
      <c r="AQ6669" s="27">
        <v>41333</v>
      </c>
      <c r="AR6669" t="s">
        <v>240</v>
      </c>
      <c r="AS6669">
        <v>2</v>
      </c>
      <c r="AT6669" t="s">
        <v>239</v>
      </c>
      <c r="AU6669" s="27">
        <v>41333</v>
      </c>
    </row>
    <row r="6670" spans="1:47" x14ac:dyDescent="0.2">
      <c r="A6670">
        <v>6669</v>
      </c>
      <c r="B6670" t="s">
        <v>22105</v>
      </c>
      <c r="C6670" t="s">
        <v>22106</v>
      </c>
      <c r="D6670" t="s">
        <v>22107</v>
      </c>
      <c r="E6670" s="27">
        <v>41508</v>
      </c>
      <c r="F6670" t="s">
        <v>233</v>
      </c>
      <c r="G6670" s="27">
        <v>27963</v>
      </c>
      <c r="H6670">
        <v>39</v>
      </c>
      <c r="I6670" t="s">
        <v>244</v>
      </c>
      <c r="J6670" t="s">
        <v>250</v>
      </c>
      <c r="K6670">
        <v>0</v>
      </c>
      <c r="L6670">
        <v>10</v>
      </c>
      <c r="M6670">
        <v>0</v>
      </c>
      <c r="N6670">
        <v>0</v>
      </c>
      <c r="O6670">
        <v>35</v>
      </c>
      <c r="P6670">
        <v>-45</v>
      </c>
      <c r="Q6670" s="28">
        <v>41463.509722222225</v>
      </c>
      <c r="R6670" s="28">
        <v>41467.215277777781</v>
      </c>
      <c r="S6670" t="s">
        <v>22108</v>
      </c>
      <c r="U6670" s="27">
        <v>41463</v>
      </c>
      <c r="V6670">
        <v>45</v>
      </c>
      <c r="W6670" t="s">
        <v>32</v>
      </c>
      <c r="X6670" t="s">
        <v>274</v>
      </c>
      <c r="Y6670">
        <v>0</v>
      </c>
      <c r="AB6670" t="s">
        <v>237</v>
      </c>
      <c r="AH6670">
        <v>0</v>
      </c>
      <c r="AN6670" t="s">
        <v>238</v>
      </c>
      <c r="AO6670">
        <v>8</v>
      </c>
      <c r="AP6670" t="s">
        <v>269</v>
      </c>
      <c r="AQ6670" s="27">
        <v>41508</v>
      </c>
      <c r="AR6670" t="s">
        <v>240</v>
      </c>
      <c r="AS6670">
        <v>10</v>
      </c>
      <c r="AT6670" t="s">
        <v>269</v>
      </c>
      <c r="AU6670" s="27">
        <v>41508</v>
      </c>
    </row>
    <row r="6671" spans="1:47" x14ac:dyDescent="0.2">
      <c r="A6671">
        <v>6670</v>
      </c>
      <c r="B6671" t="s">
        <v>22109</v>
      </c>
      <c r="C6671" t="s">
        <v>1524</v>
      </c>
      <c r="D6671" t="s">
        <v>22110</v>
      </c>
      <c r="E6671" s="27">
        <v>41568</v>
      </c>
      <c r="F6671" t="s">
        <v>233</v>
      </c>
      <c r="G6671" s="27">
        <v>33024</v>
      </c>
      <c r="H6671">
        <v>25</v>
      </c>
      <c r="I6671" t="s">
        <v>244</v>
      </c>
      <c r="J6671" t="s">
        <v>245</v>
      </c>
      <c r="K6671">
        <v>0</v>
      </c>
      <c r="L6671">
        <v>5</v>
      </c>
      <c r="M6671">
        <v>0</v>
      </c>
      <c r="N6671">
        <v>0</v>
      </c>
      <c r="O6671">
        <v>2</v>
      </c>
      <c r="P6671">
        <v>-12</v>
      </c>
      <c r="Q6671" s="28">
        <v>41556.078472222223</v>
      </c>
      <c r="R6671" s="28">
        <v>41567.101388888892</v>
      </c>
      <c r="S6671" t="s">
        <v>22111</v>
      </c>
      <c r="T6671" s="27">
        <v>41555</v>
      </c>
      <c r="V6671">
        <v>13</v>
      </c>
      <c r="W6671" t="s">
        <v>36</v>
      </c>
      <c r="X6671" t="s">
        <v>385</v>
      </c>
      <c r="Y6671">
        <v>1</v>
      </c>
      <c r="AA6671" t="s">
        <v>22112</v>
      </c>
      <c r="AB6671" t="s">
        <v>32</v>
      </c>
      <c r="AC6671">
        <v>1</v>
      </c>
      <c r="AD6671" s="27">
        <v>42254</v>
      </c>
      <c r="AE6671" t="s">
        <v>555</v>
      </c>
      <c r="AF6671" s="27">
        <v>42255</v>
      </c>
      <c r="AG6671" s="27">
        <v>42257</v>
      </c>
      <c r="AH6671">
        <v>0</v>
      </c>
      <c r="AN6671" t="s">
        <v>238</v>
      </c>
      <c r="AO6671">
        <v>7</v>
      </c>
      <c r="AP6671" t="s">
        <v>246</v>
      </c>
      <c r="AQ6671" s="27">
        <v>41568</v>
      </c>
      <c r="AR6671" t="s">
        <v>240</v>
      </c>
      <c r="AS6671">
        <v>5</v>
      </c>
      <c r="AT6671" t="s">
        <v>246</v>
      </c>
      <c r="AU6671" s="27">
        <v>41568</v>
      </c>
    </row>
    <row r="6672" spans="1:47" x14ac:dyDescent="0.2">
      <c r="A6672">
        <v>6671</v>
      </c>
      <c r="B6672" t="s">
        <v>22113</v>
      </c>
      <c r="C6672" t="s">
        <v>22114</v>
      </c>
      <c r="D6672" t="s">
        <v>16537</v>
      </c>
      <c r="E6672" s="27">
        <v>41769</v>
      </c>
      <c r="F6672" t="s">
        <v>294</v>
      </c>
      <c r="G6672" s="27">
        <v>34004</v>
      </c>
      <c r="H6672">
        <v>23</v>
      </c>
      <c r="I6672" t="s">
        <v>259</v>
      </c>
      <c r="J6672" t="s">
        <v>245</v>
      </c>
      <c r="K6672">
        <v>0</v>
      </c>
      <c r="L6672">
        <v>6</v>
      </c>
      <c r="M6672">
        <v>0</v>
      </c>
      <c r="N6672">
        <v>0</v>
      </c>
      <c r="O6672">
        <v>0</v>
      </c>
      <c r="P6672">
        <v>-1</v>
      </c>
      <c r="Q6672" s="28">
        <v>41768.356944444444</v>
      </c>
      <c r="R6672" s="28">
        <v>41770.076388888891</v>
      </c>
      <c r="S6672" t="s">
        <v>22115</v>
      </c>
      <c r="T6672" s="27">
        <v>41768</v>
      </c>
      <c r="V6672">
        <v>1</v>
      </c>
      <c r="W6672" t="s">
        <v>32</v>
      </c>
      <c r="X6672" t="s">
        <v>359</v>
      </c>
      <c r="Y6672">
        <v>1</v>
      </c>
      <c r="AA6672" t="s">
        <v>22116</v>
      </c>
      <c r="AB6672" t="s">
        <v>36</v>
      </c>
      <c r="AC6672">
        <v>0</v>
      </c>
      <c r="AD6672" s="27">
        <v>42013</v>
      </c>
      <c r="AE6672" t="s">
        <v>681</v>
      </c>
      <c r="AF6672" s="27">
        <v>42013</v>
      </c>
      <c r="AG6672" s="27">
        <v>42014</v>
      </c>
      <c r="AH6672">
        <v>0</v>
      </c>
      <c r="AN6672" t="s">
        <v>238</v>
      </c>
      <c r="AO6672">
        <v>4</v>
      </c>
      <c r="AP6672" t="s">
        <v>239</v>
      </c>
      <c r="AQ6672" s="27">
        <v>41769</v>
      </c>
      <c r="AR6672" t="s">
        <v>240</v>
      </c>
      <c r="AS6672">
        <v>6</v>
      </c>
      <c r="AT6672" t="s">
        <v>246</v>
      </c>
      <c r="AU6672" s="27">
        <v>41769</v>
      </c>
    </row>
    <row r="6673" spans="1:47" x14ac:dyDescent="0.2">
      <c r="A6673">
        <v>6672</v>
      </c>
      <c r="B6673" t="s">
        <v>22117</v>
      </c>
      <c r="C6673" t="s">
        <v>1168</v>
      </c>
      <c r="D6673" t="s">
        <v>22118</v>
      </c>
      <c r="E6673" s="27">
        <v>41511</v>
      </c>
      <c r="F6673" t="s">
        <v>233</v>
      </c>
      <c r="G6673" s="27">
        <v>34243</v>
      </c>
      <c r="H6673">
        <v>22</v>
      </c>
      <c r="I6673" t="s">
        <v>259</v>
      </c>
      <c r="J6673" t="s">
        <v>250</v>
      </c>
      <c r="K6673">
        <v>0</v>
      </c>
      <c r="L6673">
        <v>10</v>
      </c>
      <c r="M6673">
        <v>0</v>
      </c>
      <c r="N6673">
        <v>1</v>
      </c>
      <c r="O6673">
        <v>1</v>
      </c>
      <c r="P6673">
        <v>0</v>
      </c>
      <c r="Q6673" s="28">
        <v>41511.188888888886</v>
      </c>
      <c r="R6673" s="28">
        <v>41511.338888888888</v>
      </c>
      <c r="S6673" t="s">
        <v>22119</v>
      </c>
      <c r="T6673" s="27">
        <v>41511</v>
      </c>
      <c r="V6673">
        <v>0</v>
      </c>
      <c r="W6673" t="s">
        <v>32</v>
      </c>
      <c r="X6673" t="s">
        <v>337</v>
      </c>
      <c r="Y6673">
        <v>1</v>
      </c>
      <c r="AA6673" t="s">
        <v>22120</v>
      </c>
      <c r="AB6673" t="s">
        <v>36</v>
      </c>
      <c r="AC6673">
        <v>0</v>
      </c>
      <c r="AD6673" s="27">
        <v>41788</v>
      </c>
      <c r="AE6673" t="s">
        <v>474</v>
      </c>
      <c r="AF6673" s="27">
        <v>41788</v>
      </c>
      <c r="AG6673" s="27">
        <v>41814</v>
      </c>
      <c r="AH6673">
        <v>0</v>
      </c>
      <c r="AN6673" t="s">
        <v>238</v>
      </c>
      <c r="AO6673">
        <v>10</v>
      </c>
      <c r="AP6673" t="s">
        <v>269</v>
      </c>
      <c r="AQ6673" s="27">
        <v>41511</v>
      </c>
      <c r="AR6673" t="s">
        <v>240</v>
      </c>
      <c r="AS6673">
        <v>10</v>
      </c>
      <c r="AT6673" t="s">
        <v>269</v>
      </c>
      <c r="AU6673" s="27">
        <v>41511</v>
      </c>
    </row>
    <row r="6674" spans="1:47" x14ac:dyDescent="0.2">
      <c r="A6674">
        <v>6673</v>
      </c>
      <c r="B6674" t="s">
        <v>22121</v>
      </c>
      <c r="C6674" t="s">
        <v>2871</v>
      </c>
      <c r="D6674" t="s">
        <v>21471</v>
      </c>
      <c r="E6674" s="27">
        <v>41957</v>
      </c>
      <c r="F6674" t="s">
        <v>233</v>
      </c>
      <c r="G6674" s="27">
        <v>33481</v>
      </c>
      <c r="H6674">
        <v>24</v>
      </c>
      <c r="I6674" t="s">
        <v>259</v>
      </c>
      <c r="J6674" t="s">
        <v>250</v>
      </c>
      <c r="K6674">
        <v>0</v>
      </c>
      <c r="L6674">
        <v>8</v>
      </c>
      <c r="M6674">
        <v>0</v>
      </c>
      <c r="N6674">
        <v>0</v>
      </c>
      <c r="O6674">
        <v>3</v>
      </c>
      <c r="P6674">
        <v>0</v>
      </c>
      <c r="Q6674" s="28">
        <v>41957.065972222219</v>
      </c>
      <c r="R6674" s="28">
        <v>41957.365972222222</v>
      </c>
      <c r="S6674" t="s">
        <v>22122</v>
      </c>
      <c r="T6674" s="27">
        <v>41956</v>
      </c>
      <c r="V6674">
        <v>1</v>
      </c>
      <c r="W6674" t="s">
        <v>32</v>
      </c>
      <c r="X6674" t="s">
        <v>898</v>
      </c>
      <c r="Y6674">
        <v>0</v>
      </c>
      <c r="AB6674" t="s">
        <v>237</v>
      </c>
      <c r="AH6674">
        <v>0</v>
      </c>
      <c r="AN6674" t="s">
        <v>238</v>
      </c>
      <c r="AO6674">
        <v>7</v>
      </c>
      <c r="AP6674" t="s">
        <v>246</v>
      </c>
      <c r="AQ6674" s="27">
        <v>41957</v>
      </c>
      <c r="AR6674" t="s">
        <v>240</v>
      </c>
      <c r="AS6674">
        <v>8</v>
      </c>
      <c r="AT6674" t="s">
        <v>269</v>
      </c>
      <c r="AU6674" s="27">
        <v>41957</v>
      </c>
    </row>
    <row r="6675" spans="1:47" x14ac:dyDescent="0.2">
      <c r="A6675">
        <v>6674</v>
      </c>
      <c r="B6675" t="s">
        <v>22123</v>
      </c>
      <c r="C6675" t="s">
        <v>22124</v>
      </c>
      <c r="D6675" t="s">
        <v>22125</v>
      </c>
      <c r="E6675" s="27">
        <v>41976</v>
      </c>
      <c r="F6675" t="s">
        <v>233</v>
      </c>
      <c r="G6675" s="27">
        <v>32042</v>
      </c>
      <c r="H6675">
        <v>28</v>
      </c>
      <c r="I6675" t="s">
        <v>244</v>
      </c>
      <c r="J6675" t="s">
        <v>250</v>
      </c>
      <c r="K6675">
        <v>0</v>
      </c>
      <c r="L6675">
        <v>9</v>
      </c>
      <c r="M6675">
        <v>0</v>
      </c>
      <c r="N6675">
        <v>0</v>
      </c>
      <c r="O6675">
        <v>0</v>
      </c>
      <c r="W6675" t="s">
        <v>237</v>
      </c>
      <c r="Y6675">
        <v>-1</v>
      </c>
      <c r="AB6675" t="s">
        <v>237</v>
      </c>
      <c r="AH6675">
        <v>0</v>
      </c>
      <c r="AN6675" t="s">
        <v>238</v>
      </c>
      <c r="AO6675">
        <v>6</v>
      </c>
      <c r="AP6675" t="s">
        <v>246</v>
      </c>
      <c r="AQ6675" s="27">
        <v>41976</v>
      </c>
      <c r="AR6675" t="s">
        <v>240</v>
      </c>
      <c r="AS6675">
        <v>9</v>
      </c>
      <c r="AT6675" t="s">
        <v>269</v>
      </c>
      <c r="AU6675" s="27">
        <v>41976</v>
      </c>
    </row>
    <row r="6676" spans="1:47" x14ac:dyDescent="0.2">
      <c r="A6676">
        <v>6675</v>
      </c>
      <c r="B6676" t="s">
        <v>22126</v>
      </c>
      <c r="C6676" t="s">
        <v>242</v>
      </c>
      <c r="D6676" t="s">
        <v>22127</v>
      </c>
      <c r="E6676" s="27">
        <v>41744</v>
      </c>
      <c r="F6676" t="s">
        <v>233</v>
      </c>
      <c r="G6676" s="27">
        <v>26270</v>
      </c>
      <c r="H6676">
        <v>44</v>
      </c>
      <c r="I6676" t="s">
        <v>244</v>
      </c>
      <c r="J6676" t="s">
        <v>245</v>
      </c>
      <c r="K6676">
        <v>0</v>
      </c>
      <c r="L6676">
        <v>1</v>
      </c>
      <c r="M6676">
        <v>0</v>
      </c>
      <c r="N6676">
        <v>0</v>
      </c>
      <c r="O6676">
        <v>2</v>
      </c>
      <c r="P6676">
        <v>-1</v>
      </c>
      <c r="Q6676" s="28">
        <v>41743.465277777781</v>
      </c>
      <c r="R6676" s="28">
        <v>41744.540277777778</v>
      </c>
      <c r="S6676" t="s">
        <v>22128</v>
      </c>
      <c r="T6676" s="27">
        <v>41743</v>
      </c>
      <c r="V6676">
        <v>1</v>
      </c>
      <c r="W6676" t="s">
        <v>36</v>
      </c>
      <c r="X6676" t="s">
        <v>595</v>
      </c>
      <c r="Y6676">
        <v>0</v>
      </c>
      <c r="AB6676" t="s">
        <v>237</v>
      </c>
      <c r="AH6676">
        <v>0</v>
      </c>
      <c r="AN6676" t="s">
        <v>238</v>
      </c>
      <c r="AO6676">
        <v>1</v>
      </c>
      <c r="AP6676" t="s">
        <v>239</v>
      </c>
      <c r="AQ6676" s="27">
        <v>41744</v>
      </c>
      <c r="AR6676" t="s">
        <v>240</v>
      </c>
      <c r="AS6676">
        <v>1</v>
      </c>
      <c r="AT6676" t="s">
        <v>239</v>
      </c>
      <c r="AU6676" s="27">
        <v>41744</v>
      </c>
    </row>
    <row r="6677" spans="1:47" x14ac:dyDescent="0.2">
      <c r="A6677">
        <v>6676</v>
      </c>
      <c r="B6677" t="s">
        <v>22129</v>
      </c>
      <c r="C6677" t="s">
        <v>5032</v>
      </c>
      <c r="D6677" t="s">
        <v>3548</v>
      </c>
      <c r="E6677" s="27">
        <v>41940</v>
      </c>
      <c r="F6677" t="s">
        <v>233</v>
      </c>
      <c r="G6677" s="27">
        <v>34928</v>
      </c>
      <c r="H6677">
        <v>20</v>
      </c>
      <c r="I6677" t="s">
        <v>259</v>
      </c>
      <c r="J6677" t="s">
        <v>250</v>
      </c>
      <c r="K6677">
        <v>0</v>
      </c>
      <c r="L6677">
        <v>9</v>
      </c>
      <c r="M6677">
        <v>0</v>
      </c>
      <c r="N6677">
        <v>1</v>
      </c>
      <c r="O6677">
        <v>1</v>
      </c>
      <c r="P6677">
        <v>-41</v>
      </c>
      <c r="Q6677" s="28">
        <v>41899.131944444445</v>
      </c>
      <c r="R6677" s="28">
        <v>41940.518055555556</v>
      </c>
      <c r="S6677" t="s">
        <v>22130</v>
      </c>
      <c r="T6677" s="27">
        <v>41899</v>
      </c>
      <c r="V6677">
        <v>41</v>
      </c>
      <c r="W6677" t="s">
        <v>32</v>
      </c>
      <c r="X6677" t="s">
        <v>1607</v>
      </c>
      <c r="Y6677">
        <v>0</v>
      </c>
      <c r="AB6677" t="s">
        <v>237</v>
      </c>
      <c r="AH6677">
        <v>0</v>
      </c>
      <c r="AN6677" t="s">
        <v>238</v>
      </c>
      <c r="AO6677">
        <v>10</v>
      </c>
      <c r="AP6677" t="s">
        <v>269</v>
      </c>
      <c r="AQ6677" s="27">
        <v>41940</v>
      </c>
      <c r="AR6677" t="s">
        <v>240</v>
      </c>
      <c r="AS6677">
        <v>9</v>
      </c>
      <c r="AT6677" t="s">
        <v>269</v>
      </c>
      <c r="AU6677" s="27">
        <v>41940</v>
      </c>
    </row>
    <row r="6678" spans="1:47" x14ac:dyDescent="0.2">
      <c r="A6678">
        <v>6677</v>
      </c>
      <c r="B6678" t="s">
        <v>22131</v>
      </c>
      <c r="C6678" t="s">
        <v>14214</v>
      </c>
      <c r="D6678" t="s">
        <v>2342</v>
      </c>
      <c r="E6678" s="27">
        <v>41820</v>
      </c>
      <c r="F6678" t="s">
        <v>233</v>
      </c>
      <c r="G6678" s="27">
        <v>30089</v>
      </c>
      <c r="H6678">
        <v>33</v>
      </c>
      <c r="I6678" t="s">
        <v>244</v>
      </c>
      <c r="J6678" t="s">
        <v>353</v>
      </c>
      <c r="K6678">
        <v>0</v>
      </c>
      <c r="L6678">
        <v>1</v>
      </c>
      <c r="M6678">
        <v>0</v>
      </c>
      <c r="N6678">
        <v>0</v>
      </c>
      <c r="O6678">
        <v>3</v>
      </c>
      <c r="P6678">
        <v>-1</v>
      </c>
      <c r="Q6678" s="28">
        <v>41819.168055555558</v>
      </c>
      <c r="R6678" s="28">
        <v>41820.18472222222</v>
      </c>
      <c r="S6678" t="s">
        <v>22132</v>
      </c>
      <c r="T6678" s="27">
        <v>41819</v>
      </c>
      <c r="V6678">
        <v>1</v>
      </c>
      <c r="W6678" t="s">
        <v>32</v>
      </c>
      <c r="X6678" t="s">
        <v>348</v>
      </c>
      <c r="Y6678">
        <v>0</v>
      </c>
      <c r="AB6678" t="s">
        <v>237</v>
      </c>
      <c r="AH6678">
        <v>0</v>
      </c>
      <c r="AN6678" t="s">
        <v>238</v>
      </c>
      <c r="AO6678">
        <v>1</v>
      </c>
      <c r="AP6678" t="s">
        <v>239</v>
      </c>
      <c r="AQ6678" s="27">
        <v>41820</v>
      </c>
      <c r="AR6678" t="s">
        <v>240</v>
      </c>
      <c r="AS6678">
        <v>1</v>
      </c>
      <c r="AT6678" t="s">
        <v>239</v>
      </c>
      <c r="AU6678" s="27">
        <v>41820</v>
      </c>
    </row>
    <row r="6679" spans="1:47" x14ac:dyDescent="0.2">
      <c r="A6679">
        <v>6678</v>
      </c>
      <c r="B6679" t="s">
        <v>22133</v>
      </c>
      <c r="C6679" t="s">
        <v>1584</v>
      </c>
      <c r="D6679" t="s">
        <v>22134</v>
      </c>
      <c r="E6679" s="27">
        <v>41911</v>
      </c>
      <c r="F6679" t="s">
        <v>233</v>
      </c>
      <c r="G6679" s="27">
        <v>28171</v>
      </c>
      <c r="H6679">
        <v>39</v>
      </c>
      <c r="I6679" t="s">
        <v>244</v>
      </c>
      <c r="J6679" t="s">
        <v>245</v>
      </c>
      <c r="K6679">
        <v>0</v>
      </c>
      <c r="L6679">
        <v>3</v>
      </c>
      <c r="M6679">
        <v>0</v>
      </c>
      <c r="N6679">
        <v>0</v>
      </c>
      <c r="O6679">
        <v>11</v>
      </c>
      <c r="P6679">
        <v>-24</v>
      </c>
      <c r="Q6679" s="28">
        <v>41887.411805555559</v>
      </c>
      <c r="R6679" s="28">
        <v>41888.054861111108</v>
      </c>
      <c r="S6679" t="s">
        <v>22135</v>
      </c>
      <c r="T6679" s="27">
        <v>41887</v>
      </c>
      <c r="V6679">
        <v>24</v>
      </c>
      <c r="W6679" t="s">
        <v>32</v>
      </c>
      <c r="X6679" t="s">
        <v>8145</v>
      </c>
      <c r="Y6679">
        <v>0</v>
      </c>
      <c r="AB6679" t="s">
        <v>237</v>
      </c>
      <c r="AH6679">
        <v>0</v>
      </c>
      <c r="AN6679" t="s">
        <v>238</v>
      </c>
      <c r="AO6679">
        <v>2</v>
      </c>
      <c r="AP6679" t="s">
        <v>239</v>
      </c>
      <c r="AQ6679" s="27">
        <v>41911</v>
      </c>
      <c r="AR6679" t="s">
        <v>240</v>
      </c>
      <c r="AS6679">
        <v>3</v>
      </c>
      <c r="AT6679" t="s">
        <v>239</v>
      </c>
      <c r="AU6679" s="27">
        <v>41911</v>
      </c>
    </row>
    <row r="6680" spans="1:47" x14ac:dyDescent="0.2">
      <c r="A6680">
        <v>6679</v>
      </c>
      <c r="B6680" t="s">
        <v>22136</v>
      </c>
      <c r="C6680" t="s">
        <v>3823</v>
      </c>
      <c r="D6680" t="s">
        <v>22137</v>
      </c>
      <c r="E6680" s="27">
        <v>41828</v>
      </c>
      <c r="F6680" t="s">
        <v>294</v>
      </c>
      <c r="G6680" s="27">
        <v>32944</v>
      </c>
      <c r="H6680">
        <v>26</v>
      </c>
      <c r="I6680" t="s">
        <v>244</v>
      </c>
      <c r="J6680" t="s">
        <v>22</v>
      </c>
      <c r="K6680">
        <v>0</v>
      </c>
      <c r="L6680">
        <v>7</v>
      </c>
      <c r="M6680">
        <v>0</v>
      </c>
      <c r="N6680">
        <v>0</v>
      </c>
      <c r="O6680">
        <v>4</v>
      </c>
      <c r="P6680">
        <v>-1</v>
      </c>
      <c r="Q6680" s="28">
        <v>41827.436111111114</v>
      </c>
      <c r="R6680" s="28">
        <v>41829.42083333333</v>
      </c>
      <c r="S6680" t="s">
        <v>22138</v>
      </c>
      <c r="T6680" s="27">
        <v>41827</v>
      </c>
      <c r="V6680">
        <v>1</v>
      </c>
      <c r="W6680" t="s">
        <v>36</v>
      </c>
      <c r="X6680" t="s">
        <v>279</v>
      </c>
      <c r="Y6680">
        <v>1</v>
      </c>
      <c r="AA6680" t="s">
        <v>22139</v>
      </c>
      <c r="AB6680" t="s">
        <v>32</v>
      </c>
      <c r="AC6680">
        <v>0</v>
      </c>
      <c r="AD6680" s="27">
        <v>41997</v>
      </c>
      <c r="AE6680" t="s">
        <v>252</v>
      </c>
      <c r="AF6680" s="27">
        <v>41997</v>
      </c>
      <c r="AG6680" s="27">
        <v>41998</v>
      </c>
      <c r="AH6680">
        <v>1</v>
      </c>
      <c r="AJ6680" t="s">
        <v>22139</v>
      </c>
      <c r="AK6680" t="s">
        <v>255</v>
      </c>
      <c r="AL6680" s="27">
        <v>41997</v>
      </c>
      <c r="AM6680" t="s">
        <v>252</v>
      </c>
      <c r="AN6680" t="s">
        <v>238</v>
      </c>
      <c r="AO6680">
        <v>4</v>
      </c>
      <c r="AP6680" t="s">
        <v>239</v>
      </c>
      <c r="AQ6680" s="27">
        <v>41828</v>
      </c>
      <c r="AR6680" t="s">
        <v>240</v>
      </c>
      <c r="AS6680">
        <v>7</v>
      </c>
      <c r="AT6680" t="s">
        <v>246</v>
      </c>
      <c r="AU6680" s="27">
        <v>41828</v>
      </c>
    </row>
    <row r="6681" spans="1:47" x14ac:dyDescent="0.2">
      <c r="A6681">
        <v>6680</v>
      </c>
      <c r="B6681" t="s">
        <v>22140</v>
      </c>
      <c r="C6681" t="s">
        <v>22141</v>
      </c>
      <c r="D6681" t="s">
        <v>5198</v>
      </c>
      <c r="E6681" s="27">
        <v>41827</v>
      </c>
      <c r="F6681" t="s">
        <v>294</v>
      </c>
      <c r="G6681" s="27">
        <v>32925</v>
      </c>
      <c r="H6681">
        <v>26</v>
      </c>
      <c r="I6681" t="s">
        <v>244</v>
      </c>
      <c r="J6681" t="s">
        <v>250</v>
      </c>
      <c r="K6681">
        <v>0</v>
      </c>
      <c r="L6681">
        <v>5</v>
      </c>
      <c r="M6681">
        <v>1</v>
      </c>
      <c r="N6681">
        <v>0</v>
      </c>
      <c r="O6681">
        <v>6</v>
      </c>
      <c r="P6681">
        <v>0</v>
      </c>
      <c r="Q6681" s="28">
        <v>41827.509027777778</v>
      </c>
      <c r="R6681" s="28">
        <v>41834.22152777778</v>
      </c>
      <c r="S6681" t="s">
        <v>22142</v>
      </c>
      <c r="T6681" s="27">
        <v>41826</v>
      </c>
      <c r="V6681">
        <v>1</v>
      </c>
      <c r="W6681" t="s">
        <v>32</v>
      </c>
      <c r="X6681" t="s">
        <v>583</v>
      </c>
      <c r="Y6681">
        <v>0</v>
      </c>
      <c r="AB6681" t="s">
        <v>237</v>
      </c>
      <c r="AH6681">
        <v>0</v>
      </c>
      <c r="AN6681" t="s">
        <v>238</v>
      </c>
      <c r="AO6681">
        <v>3</v>
      </c>
      <c r="AP6681" t="s">
        <v>239</v>
      </c>
      <c r="AQ6681" s="27">
        <v>41827</v>
      </c>
      <c r="AR6681" t="s">
        <v>240</v>
      </c>
      <c r="AS6681">
        <v>5</v>
      </c>
      <c r="AT6681" t="s">
        <v>246</v>
      </c>
      <c r="AU6681" s="27">
        <v>41827</v>
      </c>
    </row>
    <row r="6682" spans="1:47" x14ac:dyDescent="0.2">
      <c r="A6682">
        <v>6681</v>
      </c>
      <c r="B6682" t="s">
        <v>22143</v>
      </c>
      <c r="C6682" t="s">
        <v>1584</v>
      </c>
      <c r="D6682" t="s">
        <v>1367</v>
      </c>
      <c r="E6682" s="27">
        <v>41388</v>
      </c>
      <c r="F6682" t="s">
        <v>233</v>
      </c>
      <c r="G6682" s="27">
        <v>32835</v>
      </c>
      <c r="H6682">
        <v>26</v>
      </c>
      <c r="I6682" t="s">
        <v>244</v>
      </c>
      <c r="J6682" t="s">
        <v>250</v>
      </c>
      <c r="K6682">
        <v>0</v>
      </c>
      <c r="L6682">
        <v>9</v>
      </c>
      <c r="M6682">
        <v>3</v>
      </c>
      <c r="N6682">
        <v>0</v>
      </c>
      <c r="O6682">
        <v>3</v>
      </c>
      <c r="P6682">
        <v>-1</v>
      </c>
      <c r="Q6682" s="28">
        <v>41387.238888888889</v>
      </c>
      <c r="R6682" s="28">
        <v>41592.272222222222</v>
      </c>
      <c r="S6682" t="s">
        <v>22144</v>
      </c>
      <c r="T6682" s="27">
        <v>39366</v>
      </c>
      <c r="V6682">
        <v>2022</v>
      </c>
      <c r="W6682" t="s">
        <v>36</v>
      </c>
      <c r="X6682" t="s">
        <v>392</v>
      </c>
      <c r="Y6682">
        <v>1</v>
      </c>
      <c r="AA6682" t="s">
        <v>22145</v>
      </c>
      <c r="AB6682" t="s">
        <v>36</v>
      </c>
      <c r="AD6682" s="27">
        <v>42248</v>
      </c>
      <c r="AE6682" t="s">
        <v>422</v>
      </c>
      <c r="AH6682">
        <v>0</v>
      </c>
      <c r="AN6682" t="s">
        <v>238</v>
      </c>
      <c r="AO6682">
        <v>9</v>
      </c>
      <c r="AP6682" t="s">
        <v>269</v>
      </c>
      <c r="AQ6682" s="27">
        <v>41388</v>
      </c>
      <c r="AR6682" t="s">
        <v>240</v>
      </c>
      <c r="AS6682">
        <v>9</v>
      </c>
      <c r="AT6682" t="s">
        <v>269</v>
      </c>
      <c r="AU6682" s="27">
        <v>41388</v>
      </c>
    </row>
    <row r="6683" spans="1:47" x14ac:dyDescent="0.2">
      <c r="A6683">
        <v>6682</v>
      </c>
      <c r="B6683" t="s">
        <v>22146</v>
      </c>
      <c r="C6683" t="s">
        <v>22147</v>
      </c>
      <c r="D6683" t="s">
        <v>22148</v>
      </c>
      <c r="E6683" s="27">
        <v>41985</v>
      </c>
      <c r="F6683" t="s">
        <v>233</v>
      </c>
      <c r="G6683" s="27">
        <v>32329</v>
      </c>
      <c r="H6683">
        <v>27</v>
      </c>
      <c r="I6683" t="s">
        <v>244</v>
      </c>
      <c r="J6683" t="s">
        <v>245</v>
      </c>
      <c r="K6683">
        <v>0</v>
      </c>
      <c r="L6683">
        <v>8</v>
      </c>
      <c r="M6683">
        <v>0</v>
      </c>
      <c r="N6683">
        <v>0</v>
      </c>
      <c r="O6683">
        <v>5</v>
      </c>
      <c r="P6683">
        <v>-1</v>
      </c>
      <c r="Q6683" s="28">
        <v>41984.204861111109</v>
      </c>
      <c r="R6683" s="28">
        <v>41985.070138888892</v>
      </c>
      <c r="S6683" t="s">
        <v>22149</v>
      </c>
      <c r="T6683" s="27">
        <v>41984</v>
      </c>
      <c r="V6683">
        <v>1</v>
      </c>
      <c r="W6683" t="s">
        <v>32</v>
      </c>
      <c r="X6683" t="s">
        <v>371</v>
      </c>
      <c r="Y6683">
        <v>0</v>
      </c>
      <c r="AB6683" t="s">
        <v>237</v>
      </c>
      <c r="AH6683">
        <v>0</v>
      </c>
      <c r="AN6683" t="s">
        <v>238</v>
      </c>
      <c r="AO6683">
        <v>8</v>
      </c>
      <c r="AP6683" t="s">
        <v>269</v>
      </c>
      <c r="AQ6683" s="27">
        <v>41985</v>
      </c>
      <c r="AR6683" t="s">
        <v>240</v>
      </c>
      <c r="AS6683">
        <v>8</v>
      </c>
      <c r="AT6683" t="s">
        <v>269</v>
      </c>
      <c r="AU6683" s="27">
        <v>41985</v>
      </c>
    </row>
    <row r="6684" spans="1:47" x14ac:dyDescent="0.2">
      <c r="A6684">
        <v>6683</v>
      </c>
      <c r="B6684" t="s">
        <v>22150</v>
      </c>
      <c r="C6684" t="s">
        <v>1493</v>
      </c>
      <c r="D6684" t="s">
        <v>1282</v>
      </c>
      <c r="E6684" s="27">
        <v>41936</v>
      </c>
      <c r="F6684" t="s">
        <v>294</v>
      </c>
      <c r="G6684" s="27">
        <v>33699</v>
      </c>
      <c r="H6684">
        <v>24</v>
      </c>
      <c r="I6684" t="s">
        <v>259</v>
      </c>
      <c r="J6684" t="s">
        <v>250</v>
      </c>
      <c r="K6684">
        <v>0</v>
      </c>
      <c r="L6684">
        <v>6</v>
      </c>
      <c r="M6684">
        <v>0</v>
      </c>
      <c r="N6684">
        <v>0</v>
      </c>
      <c r="O6684">
        <v>3</v>
      </c>
      <c r="P6684">
        <v>-1</v>
      </c>
      <c r="Q6684" s="28">
        <v>41935.253472222219</v>
      </c>
      <c r="R6684" s="28">
        <v>41938.197222222225</v>
      </c>
      <c r="S6684" t="s">
        <v>22151</v>
      </c>
      <c r="T6684" s="27">
        <v>41935</v>
      </c>
      <c r="V6684">
        <v>1</v>
      </c>
      <c r="W6684" t="s">
        <v>36</v>
      </c>
      <c r="X6684" t="s">
        <v>22152</v>
      </c>
      <c r="Y6684">
        <v>1</v>
      </c>
      <c r="AA6684" t="s">
        <v>22153</v>
      </c>
      <c r="AB6684" t="s">
        <v>36</v>
      </c>
      <c r="AD6684" s="27">
        <v>42342</v>
      </c>
      <c r="AE6684" t="s">
        <v>474</v>
      </c>
      <c r="AH6684">
        <v>0</v>
      </c>
      <c r="AN6684" t="s">
        <v>238</v>
      </c>
      <c r="AO6684">
        <v>5</v>
      </c>
      <c r="AP6684" t="s">
        <v>246</v>
      </c>
      <c r="AQ6684" s="27">
        <v>41936</v>
      </c>
      <c r="AR6684" t="s">
        <v>240</v>
      </c>
      <c r="AS6684">
        <v>6</v>
      </c>
      <c r="AT6684" t="s">
        <v>246</v>
      </c>
      <c r="AU6684" s="27">
        <v>41936</v>
      </c>
    </row>
    <row r="6685" spans="1:47" x14ac:dyDescent="0.2">
      <c r="A6685">
        <v>6684</v>
      </c>
      <c r="B6685" t="s">
        <v>22154</v>
      </c>
      <c r="C6685" t="s">
        <v>1227</v>
      </c>
      <c r="D6685" t="s">
        <v>400</v>
      </c>
      <c r="E6685" s="27">
        <v>41314</v>
      </c>
      <c r="F6685" t="s">
        <v>233</v>
      </c>
      <c r="G6685" s="27">
        <v>34719</v>
      </c>
      <c r="H6685">
        <v>21</v>
      </c>
      <c r="I6685" t="s">
        <v>259</v>
      </c>
      <c r="J6685" t="s">
        <v>245</v>
      </c>
      <c r="K6685">
        <v>0</v>
      </c>
      <c r="L6685">
        <v>4</v>
      </c>
      <c r="M6685">
        <v>0</v>
      </c>
      <c r="N6685">
        <v>0</v>
      </c>
      <c r="O6685">
        <v>0</v>
      </c>
      <c r="W6685" t="s">
        <v>237</v>
      </c>
      <c r="Y6685">
        <v>-1</v>
      </c>
      <c r="AB6685" t="s">
        <v>237</v>
      </c>
      <c r="AH6685">
        <v>0</v>
      </c>
      <c r="AN6685" t="s">
        <v>238</v>
      </c>
      <c r="AO6685">
        <v>7</v>
      </c>
      <c r="AP6685" t="s">
        <v>246</v>
      </c>
      <c r="AQ6685" s="27">
        <v>41314</v>
      </c>
      <c r="AR6685" t="s">
        <v>240</v>
      </c>
      <c r="AS6685">
        <v>4</v>
      </c>
      <c r="AT6685" t="s">
        <v>239</v>
      </c>
      <c r="AU6685" s="27">
        <v>41314</v>
      </c>
    </row>
    <row r="6686" spans="1:47" x14ac:dyDescent="0.2">
      <c r="A6686">
        <v>6685</v>
      </c>
      <c r="B6686" t="s">
        <v>22155</v>
      </c>
      <c r="C6686" t="s">
        <v>22156</v>
      </c>
      <c r="D6686" t="s">
        <v>22157</v>
      </c>
      <c r="E6686" s="27">
        <v>41283</v>
      </c>
      <c r="F6686" t="s">
        <v>233</v>
      </c>
      <c r="G6686" s="27">
        <v>26373</v>
      </c>
      <c r="H6686">
        <v>44</v>
      </c>
      <c r="I6686" t="s">
        <v>244</v>
      </c>
      <c r="J6686" t="s">
        <v>250</v>
      </c>
      <c r="K6686">
        <v>0</v>
      </c>
      <c r="L6686">
        <v>5</v>
      </c>
      <c r="M6686">
        <v>0</v>
      </c>
      <c r="N6686">
        <v>0</v>
      </c>
      <c r="O6686">
        <v>0</v>
      </c>
      <c r="P6686">
        <v>-1</v>
      </c>
      <c r="Q6686" s="28">
        <v>41282.240277777775</v>
      </c>
      <c r="R6686" s="28">
        <v>41316.400694444441</v>
      </c>
      <c r="S6686" t="s">
        <v>22158</v>
      </c>
      <c r="T6686" s="27">
        <v>41282</v>
      </c>
      <c r="V6686">
        <v>1</v>
      </c>
      <c r="W6686" t="s">
        <v>36</v>
      </c>
      <c r="X6686" t="s">
        <v>548</v>
      </c>
      <c r="Y6686">
        <v>0</v>
      </c>
      <c r="AB6686" t="s">
        <v>237</v>
      </c>
      <c r="AH6686">
        <v>0</v>
      </c>
      <c r="AN6686" t="s">
        <v>238</v>
      </c>
      <c r="AO6686">
        <v>4</v>
      </c>
      <c r="AP6686" t="s">
        <v>239</v>
      </c>
      <c r="AQ6686" s="27">
        <v>41283</v>
      </c>
      <c r="AR6686" t="s">
        <v>240</v>
      </c>
      <c r="AS6686">
        <v>5</v>
      </c>
      <c r="AT6686" t="s">
        <v>246</v>
      </c>
      <c r="AU6686" s="27">
        <v>41283</v>
      </c>
    </row>
    <row r="6687" spans="1:47" x14ac:dyDescent="0.2">
      <c r="A6687">
        <v>6686</v>
      </c>
      <c r="B6687" t="s">
        <v>22159</v>
      </c>
      <c r="C6687" t="s">
        <v>242</v>
      </c>
      <c r="D6687" t="s">
        <v>22160</v>
      </c>
      <c r="E6687" s="27">
        <v>41719</v>
      </c>
      <c r="F6687" t="s">
        <v>233</v>
      </c>
      <c r="G6687" s="27">
        <v>29240</v>
      </c>
      <c r="H6687">
        <v>36</v>
      </c>
      <c r="I6687" t="s">
        <v>244</v>
      </c>
      <c r="J6687" t="s">
        <v>245</v>
      </c>
      <c r="K6687">
        <v>0</v>
      </c>
      <c r="L6687">
        <v>2</v>
      </c>
      <c r="M6687">
        <v>0</v>
      </c>
      <c r="N6687">
        <v>0</v>
      </c>
      <c r="O6687">
        <v>1</v>
      </c>
      <c r="P6687">
        <v>-19</v>
      </c>
      <c r="Q6687" s="28">
        <v>41700.53125</v>
      </c>
      <c r="R6687" s="28">
        <v>41719.461805555555</v>
      </c>
      <c r="S6687" t="s">
        <v>22161</v>
      </c>
      <c r="U6687" s="27">
        <v>41700</v>
      </c>
      <c r="V6687">
        <v>19</v>
      </c>
      <c r="W6687" t="s">
        <v>32</v>
      </c>
      <c r="X6687" t="s">
        <v>274</v>
      </c>
      <c r="Y6687">
        <v>1</v>
      </c>
      <c r="AA6687" t="s">
        <v>22162</v>
      </c>
      <c r="AB6687" t="s">
        <v>32</v>
      </c>
      <c r="AD6687" s="27">
        <v>41977</v>
      </c>
      <c r="AE6687" t="s">
        <v>359</v>
      </c>
      <c r="AH6687">
        <v>0</v>
      </c>
      <c r="AN6687" t="s">
        <v>238</v>
      </c>
      <c r="AO6687">
        <v>2</v>
      </c>
      <c r="AP6687" t="s">
        <v>239</v>
      </c>
      <c r="AQ6687" s="27">
        <v>41719</v>
      </c>
      <c r="AR6687" t="s">
        <v>240</v>
      </c>
      <c r="AS6687">
        <v>2</v>
      </c>
      <c r="AT6687" t="s">
        <v>239</v>
      </c>
      <c r="AU6687" s="27">
        <v>41719</v>
      </c>
    </row>
    <row r="6688" spans="1:47" x14ac:dyDescent="0.2">
      <c r="A6688">
        <v>6687</v>
      </c>
      <c r="B6688" t="s">
        <v>22163</v>
      </c>
      <c r="C6688" t="s">
        <v>1246</v>
      </c>
      <c r="D6688" t="s">
        <v>2768</v>
      </c>
      <c r="E6688" s="27">
        <v>41381</v>
      </c>
      <c r="F6688" t="s">
        <v>233</v>
      </c>
      <c r="G6688" s="27">
        <v>28137</v>
      </c>
      <c r="H6688">
        <v>39</v>
      </c>
      <c r="I6688" t="s">
        <v>244</v>
      </c>
      <c r="J6688" t="s">
        <v>245</v>
      </c>
      <c r="K6688">
        <v>0</v>
      </c>
      <c r="L6688">
        <v>8</v>
      </c>
      <c r="M6688">
        <v>0</v>
      </c>
      <c r="N6688">
        <v>0</v>
      </c>
      <c r="O6688">
        <v>10</v>
      </c>
      <c r="P6688">
        <v>-1</v>
      </c>
      <c r="Q6688" s="28">
        <v>41380.34375</v>
      </c>
      <c r="R6688" s="28">
        <v>41381.380555555559</v>
      </c>
      <c r="S6688" t="s">
        <v>22164</v>
      </c>
      <c r="T6688" s="27">
        <v>41380</v>
      </c>
      <c r="V6688">
        <v>1</v>
      </c>
      <c r="W6688" t="s">
        <v>32</v>
      </c>
      <c r="X6688" t="s">
        <v>359</v>
      </c>
      <c r="Y6688">
        <v>1</v>
      </c>
      <c r="AA6688" t="s">
        <v>22165</v>
      </c>
      <c r="AB6688" t="s">
        <v>32</v>
      </c>
      <c r="AC6688">
        <v>0</v>
      </c>
      <c r="AD6688" s="27">
        <v>41657</v>
      </c>
      <c r="AE6688" t="s">
        <v>588</v>
      </c>
      <c r="AF6688" s="27">
        <v>41657</v>
      </c>
      <c r="AG6688" s="27">
        <v>41705</v>
      </c>
      <c r="AH6688">
        <v>0</v>
      </c>
      <c r="AN6688" t="s">
        <v>238</v>
      </c>
      <c r="AO6688">
        <v>5</v>
      </c>
      <c r="AP6688" t="s">
        <v>246</v>
      </c>
      <c r="AQ6688" s="27">
        <v>41381</v>
      </c>
      <c r="AR6688" t="s">
        <v>240</v>
      </c>
      <c r="AS6688">
        <v>8</v>
      </c>
      <c r="AT6688" t="s">
        <v>269</v>
      </c>
      <c r="AU6688" s="27">
        <v>41381</v>
      </c>
    </row>
    <row r="6689" spans="1:47" x14ac:dyDescent="0.2">
      <c r="A6689">
        <v>6688</v>
      </c>
      <c r="B6689" t="s">
        <v>22166</v>
      </c>
      <c r="C6689" t="s">
        <v>830</v>
      </c>
      <c r="D6689" t="s">
        <v>22167</v>
      </c>
      <c r="E6689" s="27">
        <v>41618</v>
      </c>
      <c r="F6689" t="s">
        <v>233</v>
      </c>
      <c r="G6689" s="27">
        <v>26853</v>
      </c>
      <c r="H6689">
        <v>42</v>
      </c>
      <c r="I6689" t="s">
        <v>244</v>
      </c>
      <c r="J6689" t="s">
        <v>245</v>
      </c>
      <c r="K6689">
        <v>0</v>
      </c>
      <c r="L6689">
        <v>4</v>
      </c>
      <c r="M6689">
        <v>0</v>
      </c>
      <c r="N6689">
        <v>0</v>
      </c>
      <c r="O6689">
        <v>0</v>
      </c>
      <c r="P6689">
        <v>-1</v>
      </c>
      <c r="Q6689" s="28">
        <v>41617.402083333334</v>
      </c>
      <c r="R6689" s="28">
        <v>41618.043749999997</v>
      </c>
      <c r="S6689" t="s">
        <v>22168</v>
      </c>
      <c r="T6689" s="27">
        <v>41617</v>
      </c>
      <c r="V6689">
        <v>1</v>
      </c>
      <c r="W6689" t="s">
        <v>32</v>
      </c>
      <c r="X6689" t="s">
        <v>22169</v>
      </c>
      <c r="Y6689">
        <v>0</v>
      </c>
      <c r="AB6689" t="s">
        <v>237</v>
      </c>
      <c r="AH6689">
        <v>0</v>
      </c>
      <c r="AN6689" t="s">
        <v>238</v>
      </c>
      <c r="AO6689">
        <v>1</v>
      </c>
      <c r="AP6689" t="s">
        <v>239</v>
      </c>
      <c r="AQ6689" s="27">
        <v>41618</v>
      </c>
      <c r="AR6689" t="s">
        <v>240</v>
      </c>
      <c r="AS6689">
        <v>4</v>
      </c>
      <c r="AT6689" t="s">
        <v>239</v>
      </c>
      <c r="AU6689" s="27">
        <v>41618</v>
      </c>
    </row>
    <row r="6690" spans="1:47" x14ac:dyDescent="0.2">
      <c r="A6690">
        <v>6689</v>
      </c>
      <c r="B6690" t="s">
        <v>22170</v>
      </c>
      <c r="C6690" t="s">
        <v>22171</v>
      </c>
      <c r="D6690" t="s">
        <v>22172</v>
      </c>
      <c r="E6690" s="27">
        <v>41680</v>
      </c>
      <c r="F6690" t="s">
        <v>233</v>
      </c>
      <c r="G6690" s="27">
        <v>25938</v>
      </c>
      <c r="H6690">
        <v>45</v>
      </c>
      <c r="I6690" t="s">
        <v>234</v>
      </c>
      <c r="J6690" t="s">
        <v>245</v>
      </c>
      <c r="K6690">
        <v>0</v>
      </c>
      <c r="L6690">
        <v>1</v>
      </c>
      <c r="M6690">
        <v>0</v>
      </c>
      <c r="N6690">
        <v>0</v>
      </c>
      <c r="O6690">
        <v>1</v>
      </c>
      <c r="P6690">
        <v>-2</v>
      </c>
      <c r="Q6690" s="28">
        <v>41678.246527777781</v>
      </c>
      <c r="R6690" s="28">
        <v>41679.364583333336</v>
      </c>
      <c r="S6690" t="s">
        <v>22173</v>
      </c>
      <c r="T6690" s="27">
        <v>41678</v>
      </c>
      <c r="V6690">
        <v>2</v>
      </c>
      <c r="W6690" t="s">
        <v>36</v>
      </c>
      <c r="X6690" t="s">
        <v>780</v>
      </c>
      <c r="Y6690">
        <v>0</v>
      </c>
      <c r="AB6690" t="s">
        <v>237</v>
      </c>
      <c r="AH6690">
        <v>0</v>
      </c>
      <c r="AN6690" t="s">
        <v>238</v>
      </c>
      <c r="AO6690">
        <v>1</v>
      </c>
      <c r="AP6690" t="s">
        <v>239</v>
      </c>
      <c r="AQ6690" s="27">
        <v>41680</v>
      </c>
      <c r="AR6690" t="s">
        <v>240</v>
      </c>
      <c r="AS6690">
        <v>1</v>
      </c>
      <c r="AT6690" t="s">
        <v>239</v>
      </c>
      <c r="AU6690" s="27">
        <v>41680</v>
      </c>
    </row>
    <row r="6691" spans="1:47" x14ac:dyDescent="0.2">
      <c r="A6691">
        <v>6690</v>
      </c>
      <c r="B6691" t="s">
        <v>22174</v>
      </c>
      <c r="C6691" t="s">
        <v>3856</v>
      </c>
      <c r="D6691" t="s">
        <v>5448</v>
      </c>
      <c r="E6691" s="27">
        <v>41411</v>
      </c>
      <c r="F6691" t="s">
        <v>233</v>
      </c>
      <c r="G6691" s="27">
        <v>33203</v>
      </c>
      <c r="H6691">
        <v>25</v>
      </c>
      <c r="I6691" t="s">
        <v>244</v>
      </c>
      <c r="J6691" t="s">
        <v>250</v>
      </c>
      <c r="K6691">
        <v>0</v>
      </c>
      <c r="L6691">
        <v>10</v>
      </c>
      <c r="M6691">
        <v>1</v>
      </c>
      <c r="N6691">
        <v>0</v>
      </c>
      <c r="O6691">
        <v>7</v>
      </c>
      <c r="P6691">
        <v>-1</v>
      </c>
      <c r="Q6691" s="28">
        <v>41410.174305555556</v>
      </c>
      <c r="R6691" s="28">
        <v>41430.386111111111</v>
      </c>
      <c r="S6691" t="s">
        <v>22175</v>
      </c>
      <c r="T6691" s="27">
        <v>41410</v>
      </c>
      <c r="V6691">
        <v>1</v>
      </c>
      <c r="W6691" t="s">
        <v>32</v>
      </c>
      <c r="X6691" t="s">
        <v>1207</v>
      </c>
      <c r="Y6691">
        <v>1</v>
      </c>
      <c r="AA6691" t="s">
        <v>22176</v>
      </c>
      <c r="AB6691" t="s">
        <v>32</v>
      </c>
      <c r="AD6691" s="27">
        <v>42124</v>
      </c>
      <c r="AE6691" t="s">
        <v>402</v>
      </c>
      <c r="AH6691">
        <v>1</v>
      </c>
      <c r="AJ6691" t="s">
        <v>22177</v>
      </c>
      <c r="AK6691" t="s">
        <v>462</v>
      </c>
      <c r="AL6691" s="27">
        <v>42410</v>
      </c>
      <c r="AM6691" t="s">
        <v>279</v>
      </c>
      <c r="AN6691" t="s">
        <v>238</v>
      </c>
      <c r="AO6691">
        <v>10</v>
      </c>
      <c r="AP6691" t="s">
        <v>269</v>
      </c>
      <c r="AQ6691" s="27">
        <v>41411</v>
      </c>
      <c r="AR6691" t="s">
        <v>240</v>
      </c>
      <c r="AS6691">
        <v>10</v>
      </c>
      <c r="AT6691" t="s">
        <v>269</v>
      </c>
      <c r="AU6691" s="27">
        <v>41411</v>
      </c>
    </row>
    <row r="6692" spans="1:47" x14ac:dyDescent="0.2">
      <c r="A6692">
        <v>6691</v>
      </c>
      <c r="B6692" t="s">
        <v>22178</v>
      </c>
      <c r="C6692" t="s">
        <v>946</v>
      </c>
      <c r="D6692" t="s">
        <v>22179</v>
      </c>
      <c r="E6692" s="27">
        <v>41325</v>
      </c>
      <c r="F6692" t="s">
        <v>294</v>
      </c>
      <c r="G6692" s="27">
        <v>32017</v>
      </c>
      <c r="H6692">
        <v>28</v>
      </c>
      <c r="I6692" t="s">
        <v>244</v>
      </c>
      <c r="J6692" t="s">
        <v>245</v>
      </c>
      <c r="K6692">
        <v>0</v>
      </c>
      <c r="L6692">
        <v>9</v>
      </c>
      <c r="M6692">
        <v>0</v>
      </c>
      <c r="N6692">
        <v>0</v>
      </c>
      <c r="O6692">
        <v>7</v>
      </c>
      <c r="P6692">
        <v>606</v>
      </c>
      <c r="Q6692" s="28">
        <v>41931.397916666669</v>
      </c>
      <c r="R6692" s="28">
        <v>42076.268750000003</v>
      </c>
      <c r="S6692" t="s">
        <v>22180</v>
      </c>
      <c r="U6692" s="27">
        <v>41081</v>
      </c>
      <c r="V6692">
        <v>244</v>
      </c>
      <c r="W6692" t="s">
        <v>32</v>
      </c>
      <c r="X6692" t="s">
        <v>274</v>
      </c>
      <c r="Y6692">
        <v>0</v>
      </c>
      <c r="AB6692" t="s">
        <v>237</v>
      </c>
      <c r="AH6692">
        <v>0</v>
      </c>
      <c r="AN6692" t="s">
        <v>238</v>
      </c>
      <c r="AO6692">
        <v>6</v>
      </c>
      <c r="AP6692" t="s">
        <v>246</v>
      </c>
      <c r="AQ6692" s="27">
        <v>41325</v>
      </c>
      <c r="AR6692" t="s">
        <v>240</v>
      </c>
      <c r="AS6692">
        <v>9</v>
      </c>
      <c r="AT6692" t="s">
        <v>269</v>
      </c>
      <c r="AU6692" s="27">
        <v>41325</v>
      </c>
    </row>
    <row r="6693" spans="1:47" x14ac:dyDescent="0.2">
      <c r="A6693">
        <v>6692</v>
      </c>
      <c r="B6693" t="s">
        <v>22181</v>
      </c>
      <c r="C6693" t="s">
        <v>22182</v>
      </c>
      <c r="D6693" t="s">
        <v>22183</v>
      </c>
      <c r="E6693" s="27">
        <v>41620</v>
      </c>
      <c r="F6693" t="s">
        <v>233</v>
      </c>
      <c r="G6693" s="27">
        <v>30106</v>
      </c>
      <c r="H6693">
        <v>33</v>
      </c>
      <c r="I6693" t="s">
        <v>244</v>
      </c>
      <c r="J6693" t="s">
        <v>245</v>
      </c>
      <c r="K6693">
        <v>0</v>
      </c>
      <c r="L6693">
        <v>2</v>
      </c>
      <c r="M6693">
        <v>0</v>
      </c>
      <c r="N6693">
        <v>0</v>
      </c>
      <c r="O6693">
        <v>0</v>
      </c>
      <c r="P6693">
        <v>-1</v>
      </c>
      <c r="Q6693" s="28">
        <v>41619.077777777777</v>
      </c>
      <c r="R6693" s="28">
        <v>41624.481249999997</v>
      </c>
      <c r="S6693" t="s">
        <v>22184</v>
      </c>
      <c r="T6693" s="27">
        <v>41619</v>
      </c>
      <c r="V6693">
        <v>1</v>
      </c>
      <c r="W6693" t="s">
        <v>32</v>
      </c>
      <c r="X6693" t="s">
        <v>359</v>
      </c>
      <c r="Y6693">
        <v>0</v>
      </c>
      <c r="AB6693" t="s">
        <v>237</v>
      </c>
      <c r="AH6693">
        <v>0</v>
      </c>
      <c r="AN6693" t="s">
        <v>238</v>
      </c>
      <c r="AO6693">
        <v>1</v>
      </c>
      <c r="AP6693" t="s">
        <v>239</v>
      </c>
      <c r="AQ6693" s="27">
        <v>41620</v>
      </c>
      <c r="AR6693" t="s">
        <v>240</v>
      </c>
      <c r="AS6693">
        <v>2</v>
      </c>
      <c r="AT6693" t="s">
        <v>239</v>
      </c>
      <c r="AU6693" s="27">
        <v>41620</v>
      </c>
    </row>
    <row r="6694" spans="1:47" x14ac:dyDescent="0.2">
      <c r="A6694">
        <v>6693</v>
      </c>
      <c r="B6694" t="s">
        <v>22185</v>
      </c>
      <c r="C6694" t="s">
        <v>2600</v>
      </c>
      <c r="D6694" t="s">
        <v>6750</v>
      </c>
      <c r="E6694" s="27">
        <v>41379</v>
      </c>
      <c r="F6694" t="s">
        <v>233</v>
      </c>
      <c r="G6694" s="27">
        <v>33014</v>
      </c>
      <c r="H6694">
        <v>25</v>
      </c>
      <c r="I6694" t="s">
        <v>244</v>
      </c>
      <c r="J6694" t="s">
        <v>245</v>
      </c>
      <c r="K6694">
        <v>0</v>
      </c>
      <c r="L6694">
        <v>3</v>
      </c>
      <c r="M6694">
        <v>0</v>
      </c>
      <c r="N6694">
        <v>0</v>
      </c>
      <c r="O6694">
        <v>0</v>
      </c>
      <c r="P6694">
        <v>-1</v>
      </c>
      <c r="Q6694" s="28">
        <v>41378.270833333336</v>
      </c>
      <c r="R6694" s="28">
        <v>41381.375</v>
      </c>
      <c r="S6694" t="s">
        <v>22186</v>
      </c>
      <c r="T6694" s="27">
        <v>41378</v>
      </c>
      <c r="V6694">
        <v>1</v>
      </c>
      <c r="W6694" t="s">
        <v>36</v>
      </c>
      <c r="X6694" t="s">
        <v>595</v>
      </c>
      <c r="Y6694">
        <v>0</v>
      </c>
      <c r="AB6694" t="s">
        <v>237</v>
      </c>
      <c r="AH6694">
        <v>0</v>
      </c>
      <c r="AN6694" t="s">
        <v>238</v>
      </c>
      <c r="AO6694">
        <v>4</v>
      </c>
      <c r="AP6694" t="s">
        <v>239</v>
      </c>
      <c r="AQ6694" s="27">
        <v>41379</v>
      </c>
      <c r="AR6694" t="s">
        <v>240</v>
      </c>
      <c r="AS6694">
        <v>3</v>
      </c>
      <c r="AT6694" t="s">
        <v>239</v>
      </c>
      <c r="AU6694" s="27">
        <v>41379</v>
      </c>
    </row>
    <row r="6695" spans="1:47" x14ac:dyDescent="0.2">
      <c r="A6695">
        <v>6694</v>
      </c>
      <c r="B6695" t="s">
        <v>22187</v>
      </c>
      <c r="C6695" t="s">
        <v>1317</v>
      </c>
      <c r="D6695" t="s">
        <v>22188</v>
      </c>
      <c r="E6695" s="27">
        <v>41951</v>
      </c>
      <c r="F6695" t="s">
        <v>233</v>
      </c>
      <c r="G6695" s="27">
        <v>24214</v>
      </c>
      <c r="H6695">
        <v>50</v>
      </c>
      <c r="I6695" t="s">
        <v>234</v>
      </c>
      <c r="J6695" t="s">
        <v>3068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-1</v>
      </c>
      <c r="Q6695" s="28">
        <v>41950.310416666667</v>
      </c>
      <c r="R6695" s="28">
        <v>41951.525000000001</v>
      </c>
      <c r="S6695" t="s">
        <v>22189</v>
      </c>
      <c r="T6695" s="27">
        <v>41950</v>
      </c>
      <c r="V6695">
        <v>1</v>
      </c>
      <c r="W6695" t="s">
        <v>32</v>
      </c>
      <c r="X6695" t="s">
        <v>261</v>
      </c>
      <c r="Y6695">
        <v>0</v>
      </c>
      <c r="AB6695" t="s">
        <v>237</v>
      </c>
      <c r="AH6695">
        <v>0</v>
      </c>
      <c r="AN6695" t="s">
        <v>238</v>
      </c>
      <c r="AO6695">
        <v>1</v>
      </c>
      <c r="AP6695" t="s">
        <v>239</v>
      </c>
      <c r="AQ6695" s="27">
        <v>41951</v>
      </c>
      <c r="AR6695" t="s">
        <v>240</v>
      </c>
      <c r="AS6695">
        <v>1</v>
      </c>
      <c r="AT6695" t="s">
        <v>239</v>
      </c>
      <c r="AU6695" s="27">
        <v>41951</v>
      </c>
    </row>
    <row r="6696" spans="1:47" x14ac:dyDescent="0.2">
      <c r="A6696">
        <v>6695</v>
      </c>
      <c r="B6696" t="s">
        <v>22190</v>
      </c>
      <c r="C6696" t="s">
        <v>22191</v>
      </c>
      <c r="D6696" t="s">
        <v>2014</v>
      </c>
      <c r="E6696" s="27">
        <v>41425</v>
      </c>
      <c r="F6696" t="s">
        <v>233</v>
      </c>
      <c r="G6696" s="27">
        <v>30685</v>
      </c>
      <c r="H6696">
        <v>32</v>
      </c>
      <c r="I6696" t="s">
        <v>244</v>
      </c>
      <c r="J6696" t="s">
        <v>250</v>
      </c>
      <c r="K6696">
        <v>0</v>
      </c>
      <c r="L6696">
        <v>4</v>
      </c>
      <c r="M6696">
        <v>1</v>
      </c>
      <c r="N6696">
        <v>0</v>
      </c>
      <c r="O6696">
        <v>5</v>
      </c>
      <c r="P6696">
        <v>-10</v>
      </c>
      <c r="Q6696" s="28">
        <v>41415.200694444444</v>
      </c>
      <c r="R6696" s="28">
        <v>41424.397222222222</v>
      </c>
      <c r="S6696" t="s">
        <v>22192</v>
      </c>
      <c r="U6696" s="27">
        <v>41415</v>
      </c>
      <c r="V6696">
        <v>10</v>
      </c>
      <c r="W6696" t="s">
        <v>32</v>
      </c>
      <c r="X6696" t="s">
        <v>274</v>
      </c>
      <c r="Y6696">
        <v>0</v>
      </c>
      <c r="AB6696" t="s">
        <v>237</v>
      </c>
      <c r="AH6696">
        <v>0</v>
      </c>
      <c r="AN6696" t="s">
        <v>238</v>
      </c>
      <c r="AO6696">
        <v>2</v>
      </c>
      <c r="AP6696" t="s">
        <v>239</v>
      </c>
      <c r="AQ6696" s="27">
        <v>41425</v>
      </c>
      <c r="AR6696" t="s">
        <v>240</v>
      </c>
      <c r="AS6696">
        <v>4</v>
      </c>
      <c r="AT6696" t="s">
        <v>239</v>
      </c>
      <c r="AU6696" s="27">
        <v>41425</v>
      </c>
    </row>
    <row r="6697" spans="1:47" x14ac:dyDescent="0.2">
      <c r="A6697">
        <v>6696</v>
      </c>
      <c r="B6697" t="s">
        <v>22193</v>
      </c>
      <c r="C6697" t="s">
        <v>1338</v>
      </c>
      <c r="D6697" t="s">
        <v>22194</v>
      </c>
      <c r="E6697" s="27">
        <v>41404</v>
      </c>
      <c r="F6697" t="s">
        <v>233</v>
      </c>
      <c r="G6697" s="27">
        <v>33907</v>
      </c>
      <c r="H6697">
        <v>23</v>
      </c>
      <c r="I6697" t="s">
        <v>259</v>
      </c>
      <c r="J6697" t="s">
        <v>250</v>
      </c>
      <c r="K6697">
        <v>0</v>
      </c>
      <c r="L6697">
        <v>7</v>
      </c>
      <c r="M6697">
        <v>0</v>
      </c>
      <c r="N6697">
        <v>0</v>
      </c>
      <c r="O6697">
        <v>0</v>
      </c>
      <c r="P6697">
        <v>-1</v>
      </c>
      <c r="Q6697" s="28">
        <v>41403.46597222222</v>
      </c>
      <c r="R6697" s="28">
        <v>41407.318749999999</v>
      </c>
      <c r="S6697" t="s">
        <v>22195</v>
      </c>
      <c r="T6697" s="27">
        <v>41403</v>
      </c>
      <c r="V6697">
        <v>1</v>
      </c>
      <c r="W6697" t="s">
        <v>32</v>
      </c>
      <c r="X6697" t="s">
        <v>4142</v>
      </c>
      <c r="Y6697">
        <v>0</v>
      </c>
      <c r="AB6697" t="s">
        <v>237</v>
      </c>
      <c r="AH6697">
        <v>0</v>
      </c>
      <c r="AN6697" t="s">
        <v>238</v>
      </c>
      <c r="AO6697">
        <v>5</v>
      </c>
      <c r="AP6697" t="s">
        <v>246</v>
      </c>
      <c r="AQ6697" s="27">
        <v>41404</v>
      </c>
      <c r="AR6697" t="s">
        <v>240</v>
      </c>
      <c r="AS6697">
        <v>7</v>
      </c>
      <c r="AT6697" t="s">
        <v>246</v>
      </c>
      <c r="AU6697" s="27">
        <v>41404</v>
      </c>
    </row>
    <row r="6698" spans="1:47" x14ac:dyDescent="0.2">
      <c r="A6698">
        <v>6697</v>
      </c>
      <c r="B6698" t="s">
        <v>22196</v>
      </c>
      <c r="C6698" t="s">
        <v>500</v>
      </c>
      <c r="D6698" t="s">
        <v>1291</v>
      </c>
      <c r="E6698" s="27">
        <v>41281</v>
      </c>
      <c r="F6698" t="s">
        <v>233</v>
      </c>
      <c r="G6698" s="27">
        <v>27909</v>
      </c>
      <c r="H6698">
        <v>39</v>
      </c>
      <c r="I6698" t="s">
        <v>244</v>
      </c>
      <c r="J6698" t="s">
        <v>245</v>
      </c>
      <c r="K6698">
        <v>0</v>
      </c>
      <c r="L6698">
        <v>5</v>
      </c>
      <c r="M6698">
        <v>0</v>
      </c>
      <c r="N6698">
        <v>0</v>
      </c>
      <c r="O6698">
        <v>0</v>
      </c>
      <c r="P6698">
        <v>-1</v>
      </c>
      <c r="Q6698" s="28">
        <v>41280.423611111109</v>
      </c>
      <c r="R6698" s="28">
        <v>41282.222916666666</v>
      </c>
      <c r="S6698" t="s">
        <v>22197</v>
      </c>
      <c r="T6698" s="27">
        <v>41280</v>
      </c>
      <c r="V6698">
        <v>1</v>
      </c>
      <c r="W6698" t="s">
        <v>36</v>
      </c>
      <c r="X6698" t="s">
        <v>279</v>
      </c>
      <c r="Y6698">
        <v>0</v>
      </c>
      <c r="AB6698" t="s">
        <v>237</v>
      </c>
      <c r="AH6698">
        <v>0</v>
      </c>
      <c r="AN6698" t="s">
        <v>238</v>
      </c>
      <c r="AO6698">
        <v>2</v>
      </c>
      <c r="AP6698" t="s">
        <v>239</v>
      </c>
      <c r="AQ6698" s="27">
        <v>41281</v>
      </c>
      <c r="AR6698" t="s">
        <v>240</v>
      </c>
      <c r="AS6698">
        <v>5</v>
      </c>
      <c r="AT6698" t="s">
        <v>246</v>
      </c>
      <c r="AU6698" s="27">
        <v>41281</v>
      </c>
    </row>
    <row r="6699" spans="1:47" x14ac:dyDescent="0.2">
      <c r="A6699">
        <v>6698</v>
      </c>
      <c r="B6699" t="s">
        <v>22198</v>
      </c>
      <c r="C6699" t="s">
        <v>5580</v>
      </c>
      <c r="D6699" t="s">
        <v>2683</v>
      </c>
      <c r="E6699" s="27">
        <v>41611</v>
      </c>
      <c r="F6699" t="s">
        <v>233</v>
      </c>
      <c r="G6699" s="27">
        <v>32516</v>
      </c>
      <c r="H6699">
        <v>27</v>
      </c>
      <c r="I6699" t="s">
        <v>244</v>
      </c>
      <c r="J6699" t="s">
        <v>250</v>
      </c>
      <c r="K6699">
        <v>0</v>
      </c>
      <c r="L6699">
        <v>8</v>
      </c>
      <c r="M6699">
        <v>0</v>
      </c>
      <c r="N6699">
        <v>0</v>
      </c>
      <c r="O6699">
        <v>12</v>
      </c>
      <c r="P6699">
        <v>-1</v>
      </c>
      <c r="Q6699" s="28">
        <v>41610.048611111109</v>
      </c>
      <c r="R6699" s="28">
        <v>41611.064583333333</v>
      </c>
      <c r="S6699" t="s">
        <v>22199</v>
      </c>
      <c r="T6699" s="27">
        <v>41610</v>
      </c>
      <c r="V6699">
        <v>1</v>
      </c>
      <c r="W6699" t="s">
        <v>32</v>
      </c>
      <c r="X6699" t="s">
        <v>3021</v>
      </c>
      <c r="Y6699">
        <v>1</v>
      </c>
      <c r="AA6699" t="s">
        <v>22200</v>
      </c>
      <c r="AB6699" t="s">
        <v>36</v>
      </c>
      <c r="AC6699">
        <v>0</v>
      </c>
      <c r="AD6699" s="27">
        <v>41761</v>
      </c>
      <c r="AE6699" t="s">
        <v>474</v>
      </c>
      <c r="AF6699" s="27">
        <v>41761</v>
      </c>
      <c r="AG6699" s="27">
        <v>41762</v>
      </c>
      <c r="AH6699">
        <v>1</v>
      </c>
      <c r="AJ6699" t="s">
        <v>22201</v>
      </c>
      <c r="AK6699" t="s">
        <v>462</v>
      </c>
      <c r="AL6699" s="27">
        <v>42070</v>
      </c>
      <c r="AM6699" t="s">
        <v>279</v>
      </c>
      <c r="AN6699" t="s">
        <v>238</v>
      </c>
      <c r="AO6699">
        <v>4</v>
      </c>
      <c r="AP6699" t="s">
        <v>239</v>
      </c>
      <c r="AQ6699" s="27">
        <v>41611</v>
      </c>
      <c r="AR6699" t="s">
        <v>240</v>
      </c>
      <c r="AS6699">
        <v>8</v>
      </c>
      <c r="AT6699" t="s">
        <v>269</v>
      </c>
      <c r="AU6699" s="27">
        <v>41611</v>
      </c>
    </row>
    <row r="6700" spans="1:47" x14ac:dyDescent="0.2">
      <c r="A6700">
        <v>6699</v>
      </c>
      <c r="B6700" t="s">
        <v>22202</v>
      </c>
      <c r="C6700" t="s">
        <v>22203</v>
      </c>
      <c r="D6700" t="s">
        <v>22204</v>
      </c>
      <c r="E6700" s="27">
        <v>41614</v>
      </c>
      <c r="F6700" t="s">
        <v>294</v>
      </c>
      <c r="G6700" s="27">
        <v>29457</v>
      </c>
      <c r="H6700">
        <v>35</v>
      </c>
      <c r="I6700" t="s">
        <v>244</v>
      </c>
      <c r="J6700" t="s">
        <v>245</v>
      </c>
      <c r="K6700">
        <v>0</v>
      </c>
      <c r="L6700">
        <v>7</v>
      </c>
      <c r="M6700">
        <v>0</v>
      </c>
      <c r="N6700">
        <v>0</v>
      </c>
      <c r="O6700">
        <v>4</v>
      </c>
      <c r="P6700">
        <v>-1</v>
      </c>
      <c r="Q6700" s="28">
        <v>41613.311111111114</v>
      </c>
      <c r="R6700" s="28">
        <v>41615.167361111111</v>
      </c>
      <c r="S6700" t="s">
        <v>22205</v>
      </c>
      <c r="T6700" s="27">
        <v>41613</v>
      </c>
      <c r="V6700">
        <v>1</v>
      </c>
      <c r="W6700" t="s">
        <v>36</v>
      </c>
      <c r="X6700" t="s">
        <v>279</v>
      </c>
      <c r="Y6700">
        <v>0</v>
      </c>
      <c r="AB6700" t="s">
        <v>237</v>
      </c>
      <c r="AH6700">
        <v>0</v>
      </c>
      <c r="AN6700" t="s">
        <v>238</v>
      </c>
      <c r="AO6700">
        <v>2</v>
      </c>
      <c r="AP6700" t="s">
        <v>239</v>
      </c>
      <c r="AQ6700" s="27">
        <v>41614</v>
      </c>
      <c r="AR6700" t="s">
        <v>240</v>
      </c>
      <c r="AS6700">
        <v>7</v>
      </c>
      <c r="AT6700" t="s">
        <v>246</v>
      </c>
      <c r="AU6700" s="27">
        <v>41614</v>
      </c>
    </row>
    <row r="6701" spans="1:47" x14ac:dyDescent="0.2">
      <c r="A6701">
        <v>6700</v>
      </c>
      <c r="B6701" t="s">
        <v>22206</v>
      </c>
      <c r="C6701" t="s">
        <v>7692</v>
      </c>
      <c r="D6701" t="s">
        <v>2103</v>
      </c>
      <c r="E6701" s="27">
        <v>41921</v>
      </c>
      <c r="F6701" t="s">
        <v>294</v>
      </c>
      <c r="G6701" s="27">
        <v>34747</v>
      </c>
      <c r="H6701">
        <v>21</v>
      </c>
      <c r="I6701" t="s">
        <v>259</v>
      </c>
      <c r="J6701" t="s">
        <v>250</v>
      </c>
      <c r="K6701">
        <v>0</v>
      </c>
      <c r="L6701">
        <v>9</v>
      </c>
      <c r="M6701">
        <v>0</v>
      </c>
      <c r="N6701">
        <v>0</v>
      </c>
      <c r="O6701">
        <v>0</v>
      </c>
      <c r="W6701" t="s">
        <v>237</v>
      </c>
      <c r="Y6701">
        <v>-1</v>
      </c>
      <c r="AB6701" t="s">
        <v>237</v>
      </c>
      <c r="AH6701">
        <v>0</v>
      </c>
      <c r="AN6701" t="s">
        <v>238</v>
      </c>
      <c r="AO6701">
        <v>7</v>
      </c>
      <c r="AP6701" t="s">
        <v>246</v>
      </c>
      <c r="AQ6701" s="27">
        <v>41921</v>
      </c>
      <c r="AR6701" t="s">
        <v>240</v>
      </c>
      <c r="AS6701">
        <v>9</v>
      </c>
      <c r="AT6701" t="s">
        <v>269</v>
      </c>
      <c r="AU6701" s="27">
        <v>41921</v>
      </c>
    </row>
    <row r="6702" spans="1:47" x14ac:dyDescent="0.2">
      <c r="A6702">
        <v>6701</v>
      </c>
      <c r="B6702" t="s">
        <v>22207</v>
      </c>
      <c r="C6702" t="s">
        <v>22208</v>
      </c>
      <c r="D6702" t="s">
        <v>1544</v>
      </c>
      <c r="E6702" s="27">
        <v>41572</v>
      </c>
      <c r="F6702" t="s">
        <v>233</v>
      </c>
      <c r="G6702" s="27">
        <v>33720</v>
      </c>
      <c r="H6702">
        <v>23</v>
      </c>
      <c r="I6702" t="s">
        <v>259</v>
      </c>
      <c r="J6702" t="s">
        <v>250</v>
      </c>
      <c r="K6702">
        <v>0</v>
      </c>
      <c r="L6702">
        <v>5</v>
      </c>
      <c r="M6702">
        <v>0</v>
      </c>
      <c r="N6702">
        <v>0</v>
      </c>
      <c r="O6702">
        <v>1</v>
      </c>
      <c r="P6702">
        <v>-58</v>
      </c>
      <c r="Q6702" s="28">
        <v>41514.131944444445</v>
      </c>
      <c r="R6702" s="28">
        <v>41516.234722222223</v>
      </c>
      <c r="S6702" t="s">
        <v>22209</v>
      </c>
      <c r="T6702" s="27">
        <v>41514</v>
      </c>
      <c r="V6702">
        <v>58</v>
      </c>
      <c r="W6702" t="s">
        <v>32</v>
      </c>
      <c r="X6702" t="s">
        <v>1449</v>
      </c>
      <c r="Y6702">
        <v>0</v>
      </c>
      <c r="AB6702" t="s">
        <v>237</v>
      </c>
      <c r="AH6702">
        <v>0</v>
      </c>
      <c r="AN6702" t="s">
        <v>238</v>
      </c>
      <c r="AO6702">
        <v>6</v>
      </c>
      <c r="AP6702" t="s">
        <v>246</v>
      </c>
      <c r="AQ6702" s="27">
        <v>41572</v>
      </c>
      <c r="AR6702" t="s">
        <v>240</v>
      </c>
      <c r="AS6702">
        <v>5</v>
      </c>
      <c r="AT6702" t="s">
        <v>246</v>
      </c>
      <c r="AU6702" s="27">
        <v>41572</v>
      </c>
    </row>
    <row r="6703" spans="1:47" x14ac:dyDescent="0.2">
      <c r="A6703">
        <v>6702</v>
      </c>
      <c r="B6703" t="s">
        <v>22210</v>
      </c>
      <c r="C6703" t="s">
        <v>22211</v>
      </c>
      <c r="D6703" t="s">
        <v>22212</v>
      </c>
      <c r="E6703" s="27">
        <v>41515</v>
      </c>
      <c r="F6703" t="s">
        <v>294</v>
      </c>
      <c r="G6703" s="27">
        <v>28290</v>
      </c>
      <c r="H6703">
        <v>38</v>
      </c>
      <c r="I6703" t="s">
        <v>244</v>
      </c>
      <c r="J6703" t="s">
        <v>250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 s="28">
        <v>41515.238888888889</v>
      </c>
      <c r="R6703" s="28">
        <v>41516.15</v>
      </c>
      <c r="S6703" t="s">
        <v>22213</v>
      </c>
      <c r="T6703" s="27">
        <v>41515</v>
      </c>
      <c r="V6703">
        <v>0</v>
      </c>
      <c r="W6703" t="s">
        <v>36</v>
      </c>
      <c r="X6703" t="s">
        <v>279</v>
      </c>
      <c r="Y6703">
        <v>0</v>
      </c>
      <c r="AB6703" t="s">
        <v>237</v>
      </c>
      <c r="AH6703">
        <v>0</v>
      </c>
      <c r="AN6703" t="s">
        <v>238</v>
      </c>
      <c r="AO6703">
        <v>1</v>
      </c>
      <c r="AP6703" t="s">
        <v>239</v>
      </c>
      <c r="AQ6703" s="27">
        <v>41515</v>
      </c>
      <c r="AR6703" t="s">
        <v>240</v>
      </c>
      <c r="AS6703">
        <v>1</v>
      </c>
      <c r="AT6703" t="s">
        <v>239</v>
      </c>
      <c r="AU6703" s="27">
        <v>41515</v>
      </c>
    </row>
    <row r="6704" spans="1:47" x14ac:dyDescent="0.2">
      <c r="A6704">
        <v>6703</v>
      </c>
      <c r="B6704" t="s">
        <v>22214</v>
      </c>
      <c r="C6704" t="s">
        <v>963</v>
      </c>
      <c r="D6704" t="s">
        <v>519</v>
      </c>
      <c r="E6704" s="27">
        <v>41358</v>
      </c>
      <c r="F6704" t="s">
        <v>233</v>
      </c>
      <c r="G6704" s="27">
        <v>31213</v>
      </c>
      <c r="H6704">
        <v>30</v>
      </c>
      <c r="I6704" t="s">
        <v>244</v>
      </c>
      <c r="J6704" t="s">
        <v>250</v>
      </c>
      <c r="K6704">
        <v>0</v>
      </c>
      <c r="L6704">
        <v>2</v>
      </c>
      <c r="M6704">
        <v>0</v>
      </c>
      <c r="N6704">
        <v>0</v>
      </c>
      <c r="O6704">
        <v>4</v>
      </c>
      <c r="P6704">
        <v>-10</v>
      </c>
      <c r="Q6704" s="28">
        <v>41348.244444444441</v>
      </c>
      <c r="R6704" s="28">
        <v>41355.405555555553</v>
      </c>
      <c r="S6704" t="s">
        <v>22215</v>
      </c>
      <c r="U6704" s="27">
        <v>41348</v>
      </c>
      <c r="V6704">
        <v>10</v>
      </c>
      <c r="W6704" t="s">
        <v>32</v>
      </c>
      <c r="X6704" t="s">
        <v>274</v>
      </c>
      <c r="Y6704">
        <v>0</v>
      </c>
      <c r="AB6704" t="s">
        <v>237</v>
      </c>
      <c r="AH6704">
        <v>0</v>
      </c>
      <c r="AN6704" t="s">
        <v>238</v>
      </c>
      <c r="AO6704">
        <v>2</v>
      </c>
      <c r="AP6704" t="s">
        <v>239</v>
      </c>
      <c r="AQ6704" s="27">
        <v>41358</v>
      </c>
      <c r="AR6704" t="s">
        <v>240</v>
      </c>
      <c r="AS6704">
        <v>2</v>
      </c>
      <c r="AT6704" t="s">
        <v>239</v>
      </c>
      <c r="AU6704" s="27">
        <v>41358</v>
      </c>
    </row>
    <row r="6705" spans="1:47" x14ac:dyDescent="0.2">
      <c r="A6705">
        <v>6704</v>
      </c>
      <c r="B6705" t="s">
        <v>22216</v>
      </c>
      <c r="C6705" t="s">
        <v>242</v>
      </c>
      <c r="D6705" t="s">
        <v>22217</v>
      </c>
      <c r="E6705" s="27">
        <v>41625</v>
      </c>
      <c r="F6705" t="s">
        <v>233</v>
      </c>
      <c r="G6705" s="27">
        <v>31409</v>
      </c>
      <c r="H6705">
        <v>30</v>
      </c>
      <c r="I6705" t="s">
        <v>244</v>
      </c>
      <c r="J6705" t="s">
        <v>245</v>
      </c>
      <c r="K6705">
        <v>0</v>
      </c>
      <c r="L6705">
        <v>5</v>
      </c>
      <c r="M6705">
        <v>0</v>
      </c>
      <c r="N6705">
        <v>0</v>
      </c>
      <c r="O6705">
        <v>1</v>
      </c>
      <c r="P6705">
        <v>-1</v>
      </c>
      <c r="Q6705" s="28">
        <v>41624.447916666664</v>
      </c>
      <c r="R6705" s="28">
        <v>41653.428472222222</v>
      </c>
      <c r="S6705" t="s">
        <v>22218</v>
      </c>
      <c r="T6705" s="27">
        <v>41624</v>
      </c>
      <c r="V6705">
        <v>1</v>
      </c>
      <c r="W6705" t="s">
        <v>32</v>
      </c>
      <c r="X6705" t="s">
        <v>555</v>
      </c>
      <c r="Y6705">
        <v>0</v>
      </c>
      <c r="AB6705" t="s">
        <v>237</v>
      </c>
      <c r="AH6705">
        <v>0</v>
      </c>
      <c r="AN6705" t="s">
        <v>238</v>
      </c>
      <c r="AO6705">
        <v>2</v>
      </c>
      <c r="AP6705" t="s">
        <v>239</v>
      </c>
      <c r="AQ6705" s="27">
        <v>41625</v>
      </c>
      <c r="AR6705" t="s">
        <v>240</v>
      </c>
      <c r="AS6705">
        <v>5</v>
      </c>
      <c r="AT6705" t="s">
        <v>246</v>
      </c>
      <c r="AU6705" s="27">
        <v>41625</v>
      </c>
    </row>
    <row r="6706" spans="1:47" x14ac:dyDescent="0.2">
      <c r="A6706">
        <v>6705</v>
      </c>
      <c r="B6706" t="s">
        <v>22219</v>
      </c>
      <c r="C6706" t="s">
        <v>4055</v>
      </c>
      <c r="D6706" t="s">
        <v>689</v>
      </c>
      <c r="E6706" s="27">
        <v>41318</v>
      </c>
      <c r="F6706" t="s">
        <v>294</v>
      </c>
      <c r="G6706" s="27">
        <v>31455</v>
      </c>
      <c r="H6706">
        <v>30</v>
      </c>
      <c r="I6706" t="s">
        <v>244</v>
      </c>
      <c r="J6706" t="s">
        <v>245</v>
      </c>
      <c r="K6706">
        <v>0</v>
      </c>
      <c r="L6706">
        <v>8</v>
      </c>
      <c r="M6706">
        <v>0</v>
      </c>
      <c r="N6706">
        <v>0</v>
      </c>
      <c r="O6706">
        <v>0</v>
      </c>
      <c r="P6706">
        <v>0</v>
      </c>
      <c r="Q6706" s="28">
        <v>41318.167361111111</v>
      </c>
      <c r="R6706" s="28">
        <v>41318.36041666667</v>
      </c>
      <c r="S6706" t="s">
        <v>22220</v>
      </c>
      <c r="T6706" s="27">
        <v>41318</v>
      </c>
      <c r="V6706">
        <v>0</v>
      </c>
      <c r="W6706" t="s">
        <v>36</v>
      </c>
      <c r="X6706" t="s">
        <v>279</v>
      </c>
      <c r="Y6706">
        <v>0</v>
      </c>
      <c r="AB6706" t="s">
        <v>237</v>
      </c>
      <c r="AH6706">
        <v>0</v>
      </c>
      <c r="AN6706" t="s">
        <v>238</v>
      </c>
      <c r="AO6706">
        <v>5</v>
      </c>
      <c r="AP6706" t="s">
        <v>246</v>
      </c>
      <c r="AQ6706" s="27">
        <v>41318</v>
      </c>
      <c r="AR6706" t="s">
        <v>240</v>
      </c>
      <c r="AS6706">
        <v>8</v>
      </c>
      <c r="AT6706" t="s">
        <v>269</v>
      </c>
      <c r="AU6706" s="27">
        <v>41318</v>
      </c>
    </row>
    <row r="6707" spans="1:47" x14ac:dyDescent="0.2">
      <c r="A6707">
        <v>6706</v>
      </c>
      <c r="B6707" t="s">
        <v>22221</v>
      </c>
      <c r="C6707" t="s">
        <v>1924</v>
      </c>
      <c r="D6707" t="s">
        <v>830</v>
      </c>
      <c r="E6707" s="27">
        <v>41582</v>
      </c>
      <c r="F6707" t="s">
        <v>233</v>
      </c>
      <c r="G6707" s="27">
        <v>32867</v>
      </c>
      <c r="H6707">
        <v>26</v>
      </c>
      <c r="I6707" t="s">
        <v>244</v>
      </c>
      <c r="J6707" t="s">
        <v>250</v>
      </c>
      <c r="K6707">
        <v>1</v>
      </c>
      <c r="L6707">
        <v>10</v>
      </c>
      <c r="M6707">
        <v>1</v>
      </c>
      <c r="N6707">
        <v>0</v>
      </c>
      <c r="O6707">
        <v>18</v>
      </c>
      <c r="P6707">
        <v>-1</v>
      </c>
      <c r="Q6707" s="28">
        <v>41581.374305555553</v>
      </c>
      <c r="R6707" s="28">
        <v>41779.270833333336</v>
      </c>
      <c r="S6707" t="s">
        <v>22222</v>
      </c>
      <c r="T6707" s="27">
        <v>41581</v>
      </c>
      <c r="V6707">
        <v>1</v>
      </c>
      <c r="W6707" t="s">
        <v>32</v>
      </c>
      <c r="X6707" t="s">
        <v>343</v>
      </c>
      <c r="Y6707">
        <v>1</v>
      </c>
      <c r="AA6707" t="s">
        <v>22223</v>
      </c>
      <c r="AB6707" t="s">
        <v>32</v>
      </c>
      <c r="AC6707">
        <v>0</v>
      </c>
      <c r="AD6707" s="27">
        <v>42164</v>
      </c>
      <c r="AE6707" t="s">
        <v>459</v>
      </c>
      <c r="AF6707" s="27">
        <v>42164</v>
      </c>
      <c r="AG6707" s="27">
        <v>42264</v>
      </c>
      <c r="AH6707">
        <v>0</v>
      </c>
      <c r="AN6707" t="s">
        <v>238</v>
      </c>
      <c r="AO6707">
        <v>7</v>
      </c>
      <c r="AP6707" t="s">
        <v>246</v>
      </c>
      <c r="AQ6707" s="27">
        <v>41582</v>
      </c>
      <c r="AR6707" t="s">
        <v>240</v>
      </c>
      <c r="AS6707">
        <v>10</v>
      </c>
      <c r="AT6707" t="s">
        <v>269</v>
      </c>
      <c r="AU6707" s="27">
        <v>41582</v>
      </c>
    </row>
    <row r="6708" spans="1:47" x14ac:dyDescent="0.2">
      <c r="A6708">
        <v>6707</v>
      </c>
      <c r="B6708" t="s">
        <v>22224</v>
      </c>
      <c r="C6708" t="s">
        <v>1082</v>
      </c>
      <c r="D6708" t="s">
        <v>22225</v>
      </c>
      <c r="E6708" s="27">
        <v>41936</v>
      </c>
      <c r="F6708" t="s">
        <v>233</v>
      </c>
      <c r="G6708" s="27">
        <v>31646</v>
      </c>
      <c r="H6708">
        <v>29</v>
      </c>
      <c r="I6708" t="s">
        <v>244</v>
      </c>
      <c r="J6708" t="s">
        <v>22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-1</v>
      </c>
      <c r="Q6708" s="28">
        <v>41935.412499999999</v>
      </c>
      <c r="R6708" s="28">
        <v>41936.07708333333</v>
      </c>
      <c r="S6708" t="s">
        <v>22226</v>
      </c>
      <c r="T6708" s="27">
        <v>41935</v>
      </c>
      <c r="V6708">
        <v>1</v>
      </c>
      <c r="W6708" t="s">
        <v>32</v>
      </c>
      <c r="X6708" t="s">
        <v>359</v>
      </c>
      <c r="Y6708">
        <v>0</v>
      </c>
      <c r="AB6708" t="s">
        <v>237</v>
      </c>
      <c r="AH6708">
        <v>0</v>
      </c>
      <c r="AN6708" t="s">
        <v>238</v>
      </c>
      <c r="AO6708">
        <v>2</v>
      </c>
      <c r="AP6708" t="s">
        <v>239</v>
      </c>
      <c r="AQ6708" s="27">
        <v>41936</v>
      </c>
      <c r="AR6708" t="s">
        <v>240</v>
      </c>
      <c r="AS6708">
        <v>1</v>
      </c>
      <c r="AT6708" t="s">
        <v>239</v>
      </c>
      <c r="AU6708" s="27">
        <v>41936</v>
      </c>
    </row>
    <row r="6709" spans="1:47" x14ac:dyDescent="0.2">
      <c r="A6709">
        <v>6708</v>
      </c>
      <c r="B6709" t="s">
        <v>22227</v>
      </c>
      <c r="C6709" t="s">
        <v>3513</v>
      </c>
      <c r="D6709" t="s">
        <v>22228</v>
      </c>
      <c r="E6709" s="27">
        <v>41396</v>
      </c>
      <c r="F6709" t="s">
        <v>233</v>
      </c>
      <c r="G6709" s="27">
        <v>30852</v>
      </c>
      <c r="H6709">
        <v>31</v>
      </c>
      <c r="I6709" t="s">
        <v>244</v>
      </c>
      <c r="J6709" t="s">
        <v>250</v>
      </c>
      <c r="K6709">
        <v>0</v>
      </c>
      <c r="L6709">
        <v>2</v>
      </c>
      <c r="M6709">
        <v>0</v>
      </c>
      <c r="N6709">
        <v>0</v>
      </c>
      <c r="O6709">
        <v>2</v>
      </c>
      <c r="P6709">
        <v>-1</v>
      </c>
      <c r="Q6709" s="28">
        <v>41395.183333333334</v>
      </c>
      <c r="R6709" s="28">
        <v>41397.395138888889</v>
      </c>
      <c r="S6709" t="s">
        <v>22229</v>
      </c>
      <c r="T6709" s="27">
        <v>41395</v>
      </c>
      <c r="V6709">
        <v>1</v>
      </c>
      <c r="W6709" t="s">
        <v>32</v>
      </c>
      <c r="X6709" t="s">
        <v>359</v>
      </c>
      <c r="Y6709">
        <v>1</v>
      </c>
      <c r="AA6709" t="s">
        <v>22230</v>
      </c>
      <c r="AB6709" t="s">
        <v>36</v>
      </c>
      <c r="AC6709">
        <v>0</v>
      </c>
      <c r="AD6709" s="27">
        <v>42319</v>
      </c>
      <c r="AE6709" t="s">
        <v>404</v>
      </c>
      <c r="AF6709" s="27">
        <v>42319</v>
      </c>
      <c r="AG6709" s="27">
        <v>42320</v>
      </c>
      <c r="AH6709">
        <v>0</v>
      </c>
      <c r="AN6709" t="s">
        <v>238</v>
      </c>
      <c r="AO6709">
        <v>2</v>
      </c>
      <c r="AP6709" t="s">
        <v>239</v>
      </c>
      <c r="AQ6709" s="27">
        <v>41396</v>
      </c>
      <c r="AR6709" t="s">
        <v>240</v>
      </c>
      <c r="AS6709">
        <v>2</v>
      </c>
      <c r="AT6709" t="s">
        <v>239</v>
      </c>
      <c r="AU6709" s="27">
        <v>41396</v>
      </c>
    </row>
    <row r="6710" spans="1:47" x14ac:dyDescent="0.2">
      <c r="A6710">
        <v>6709</v>
      </c>
      <c r="B6710" t="s">
        <v>22231</v>
      </c>
      <c r="C6710" t="s">
        <v>1855</v>
      </c>
      <c r="D6710" t="s">
        <v>7489</v>
      </c>
      <c r="E6710" s="27">
        <v>41642</v>
      </c>
      <c r="F6710" t="s">
        <v>294</v>
      </c>
      <c r="G6710" s="27">
        <v>34321</v>
      </c>
      <c r="H6710">
        <v>22</v>
      </c>
      <c r="I6710" t="s">
        <v>259</v>
      </c>
      <c r="J6710" t="s">
        <v>1115</v>
      </c>
      <c r="K6710">
        <v>0</v>
      </c>
      <c r="L6710">
        <v>6</v>
      </c>
      <c r="M6710">
        <v>0</v>
      </c>
      <c r="N6710">
        <v>0</v>
      </c>
      <c r="O6710">
        <v>0</v>
      </c>
      <c r="P6710">
        <v>-1</v>
      </c>
      <c r="Q6710" s="28">
        <v>41641.171527777777</v>
      </c>
      <c r="R6710" s="28">
        <v>41789.245833333334</v>
      </c>
      <c r="S6710" t="s">
        <v>22232</v>
      </c>
      <c r="T6710" s="27">
        <v>41641</v>
      </c>
      <c r="V6710">
        <v>1</v>
      </c>
      <c r="W6710" t="s">
        <v>32</v>
      </c>
      <c r="X6710" t="s">
        <v>567</v>
      </c>
      <c r="Y6710">
        <v>0</v>
      </c>
      <c r="AB6710" t="s">
        <v>237</v>
      </c>
      <c r="AH6710">
        <v>0</v>
      </c>
      <c r="AN6710" t="s">
        <v>238</v>
      </c>
      <c r="AO6710">
        <v>5</v>
      </c>
      <c r="AP6710" t="s">
        <v>246</v>
      </c>
      <c r="AQ6710" s="27">
        <v>41642</v>
      </c>
      <c r="AR6710" t="s">
        <v>240</v>
      </c>
      <c r="AS6710">
        <v>6</v>
      </c>
      <c r="AT6710" t="s">
        <v>246</v>
      </c>
      <c r="AU6710" s="27">
        <v>41642</v>
      </c>
    </row>
    <row r="6711" spans="1:47" x14ac:dyDescent="0.2">
      <c r="A6711">
        <v>6710</v>
      </c>
      <c r="B6711" t="s">
        <v>22233</v>
      </c>
      <c r="C6711" t="s">
        <v>3823</v>
      </c>
      <c r="D6711" t="s">
        <v>4257</v>
      </c>
      <c r="E6711" s="27">
        <v>41959</v>
      </c>
      <c r="F6711" t="s">
        <v>294</v>
      </c>
      <c r="G6711" s="27">
        <v>34218</v>
      </c>
      <c r="H6711">
        <v>22</v>
      </c>
      <c r="I6711" t="s">
        <v>259</v>
      </c>
      <c r="J6711" t="s">
        <v>245</v>
      </c>
      <c r="K6711">
        <v>0</v>
      </c>
      <c r="L6711">
        <v>2</v>
      </c>
      <c r="M6711">
        <v>0</v>
      </c>
      <c r="N6711">
        <v>0</v>
      </c>
      <c r="O6711">
        <v>0</v>
      </c>
      <c r="P6711">
        <v>0</v>
      </c>
      <c r="Q6711" s="28">
        <v>41959.065972222219</v>
      </c>
      <c r="R6711" s="28">
        <v>41960.069444444445</v>
      </c>
      <c r="S6711" t="s">
        <v>22234</v>
      </c>
      <c r="T6711" s="27">
        <v>41958</v>
      </c>
      <c r="V6711">
        <v>1</v>
      </c>
      <c r="W6711" t="s">
        <v>36</v>
      </c>
      <c r="X6711" t="s">
        <v>279</v>
      </c>
      <c r="Y6711">
        <v>0</v>
      </c>
      <c r="AB6711" t="s">
        <v>237</v>
      </c>
      <c r="AH6711">
        <v>0</v>
      </c>
      <c r="AN6711" t="s">
        <v>238</v>
      </c>
      <c r="AO6711">
        <v>3</v>
      </c>
      <c r="AP6711" t="s">
        <v>239</v>
      </c>
      <c r="AQ6711" s="27">
        <v>41959</v>
      </c>
      <c r="AR6711" t="s">
        <v>240</v>
      </c>
      <c r="AS6711">
        <v>2</v>
      </c>
      <c r="AT6711" t="s">
        <v>239</v>
      </c>
      <c r="AU6711" s="27">
        <v>41959</v>
      </c>
    </row>
    <row r="6712" spans="1:47" x14ac:dyDescent="0.2">
      <c r="A6712">
        <v>6711</v>
      </c>
      <c r="B6712" t="s">
        <v>22235</v>
      </c>
      <c r="C6712" t="s">
        <v>22236</v>
      </c>
      <c r="D6712" t="s">
        <v>16668</v>
      </c>
      <c r="E6712" s="27">
        <v>41874</v>
      </c>
      <c r="F6712" t="s">
        <v>233</v>
      </c>
      <c r="G6712" s="27">
        <v>33408</v>
      </c>
      <c r="H6712">
        <v>24</v>
      </c>
      <c r="I6712" t="s">
        <v>259</v>
      </c>
      <c r="J6712" t="s">
        <v>245</v>
      </c>
      <c r="K6712">
        <v>0</v>
      </c>
      <c r="L6712">
        <v>4</v>
      </c>
      <c r="M6712">
        <v>0</v>
      </c>
      <c r="N6712">
        <v>0</v>
      </c>
      <c r="O6712">
        <v>3</v>
      </c>
      <c r="P6712">
        <v>-1</v>
      </c>
      <c r="Q6712" s="28">
        <v>41873.377083333333</v>
      </c>
      <c r="R6712" s="28">
        <v>41874.077777777777</v>
      </c>
      <c r="S6712" t="s">
        <v>22237</v>
      </c>
      <c r="T6712" s="27">
        <v>41873</v>
      </c>
      <c r="V6712">
        <v>1</v>
      </c>
      <c r="W6712" t="s">
        <v>32</v>
      </c>
      <c r="X6712" t="s">
        <v>261</v>
      </c>
      <c r="Y6712">
        <v>0</v>
      </c>
      <c r="AB6712" t="s">
        <v>237</v>
      </c>
      <c r="AH6712">
        <v>0</v>
      </c>
      <c r="AN6712" t="s">
        <v>238</v>
      </c>
      <c r="AO6712">
        <v>3</v>
      </c>
      <c r="AP6712" t="s">
        <v>239</v>
      </c>
      <c r="AQ6712" s="27">
        <v>41874</v>
      </c>
      <c r="AR6712" t="s">
        <v>240</v>
      </c>
      <c r="AS6712">
        <v>4</v>
      </c>
      <c r="AT6712" t="s">
        <v>239</v>
      </c>
      <c r="AU6712" s="27">
        <v>41874</v>
      </c>
    </row>
    <row r="6713" spans="1:47" x14ac:dyDescent="0.2">
      <c r="A6713">
        <v>6712</v>
      </c>
      <c r="B6713" t="s">
        <v>22238</v>
      </c>
      <c r="C6713" t="s">
        <v>8940</v>
      </c>
      <c r="D6713" t="s">
        <v>3447</v>
      </c>
      <c r="E6713" s="27">
        <v>41281</v>
      </c>
      <c r="F6713" t="s">
        <v>294</v>
      </c>
      <c r="G6713" s="27">
        <v>27148</v>
      </c>
      <c r="H6713">
        <v>41</v>
      </c>
      <c r="I6713" t="s">
        <v>244</v>
      </c>
      <c r="J6713" t="s">
        <v>245</v>
      </c>
      <c r="K6713">
        <v>0</v>
      </c>
      <c r="L6713">
        <v>2</v>
      </c>
      <c r="M6713">
        <v>0</v>
      </c>
      <c r="N6713">
        <v>0</v>
      </c>
      <c r="O6713">
        <v>1</v>
      </c>
      <c r="S6713" t="s">
        <v>22239</v>
      </c>
      <c r="T6713" s="27">
        <v>41246</v>
      </c>
      <c r="V6713">
        <v>35</v>
      </c>
      <c r="W6713" t="s">
        <v>36</v>
      </c>
      <c r="X6713" t="s">
        <v>780</v>
      </c>
      <c r="Y6713">
        <v>0</v>
      </c>
      <c r="AB6713" t="s">
        <v>237</v>
      </c>
      <c r="AH6713">
        <v>0</v>
      </c>
      <c r="AN6713" t="s">
        <v>238</v>
      </c>
      <c r="AO6713">
        <v>1</v>
      </c>
      <c r="AP6713" t="s">
        <v>239</v>
      </c>
      <c r="AQ6713" s="27">
        <v>41281</v>
      </c>
      <c r="AR6713" t="s">
        <v>240</v>
      </c>
      <c r="AS6713">
        <v>2</v>
      </c>
      <c r="AT6713" t="s">
        <v>239</v>
      </c>
      <c r="AU6713" s="27">
        <v>41281</v>
      </c>
    </row>
    <row r="6714" spans="1:47" x14ac:dyDescent="0.2">
      <c r="A6714">
        <v>6713</v>
      </c>
      <c r="B6714" t="s">
        <v>22240</v>
      </c>
      <c r="C6714" t="s">
        <v>2046</v>
      </c>
      <c r="D6714" t="s">
        <v>5604</v>
      </c>
      <c r="E6714" s="27">
        <v>41562</v>
      </c>
      <c r="F6714" t="s">
        <v>233</v>
      </c>
      <c r="G6714" s="27">
        <v>29864</v>
      </c>
      <c r="H6714">
        <v>34</v>
      </c>
      <c r="I6714" t="s">
        <v>244</v>
      </c>
      <c r="J6714" t="s">
        <v>22</v>
      </c>
      <c r="K6714">
        <v>0</v>
      </c>
      <c r="L6714">
        <v>2</v>
      </c>
      <c r="M6714">
        <v>0</v>
      </c>
      <c r="N6714">
        <v>0</v>
      </c>
      <c r="O6714">
        <v>0</v>
      </c>
      <c r="P6714">
        <v>-1</v>
      </c>
      <c r="Q6714" s="28">
        <v>41561.15347222222</v>
      </c>
      <c r="R6714" s="28">
        <v>41669.201388888891</v>
      </c>
      <c r="S6714" t="s">
        <v>22241</v>
      </c>
      <c r="T6714" s="27">
        <v>41561</v>
      </c>
      <c r="V6714">
        <v>1</v>
      </c>
      <c r="W6714" t="s">
        <v>32</v>
      </c>
      <c r="X6714" t="s">
        <v>343</v>
      </c>
      <c r="Y6714">
        <v>0</v>
      </c>
      <c r="AB6714" t="s">
        <v>237</v>
      </c>
      <c r="AH6714">
        <v>0</v>
      </c>
      <c r="AN6714" t="s">
        <v>238</v>
      </c>
      <c r="AO6714">
        <v>2</v>
      </c>
      <c r="AP6714" t="s">
        <v>239</v>
      </c>
      <c r="AQ6714" s="27">
        <v>41562</v>
      </c>
      <c r="AR6714" t="s">
        <v>240</v>
      </c>
      <c r="AS6714">
        <v>2</v>
      </c>
      <c r="AT6714" t="s">
        <v>239</v>
      </c>
      <c r="AU6714" s="27">
        <v>41562</v>
      </c>
    </row>
    <row r="6715" spans="1:47" x14ac:dyDescent="0.2">
      <c r="A6715">
        <v>6714</v>
      </c>
      <c r="B6715" t="s">
        <v>22242</v>
      </c>
      <c r="C6715" t="s">
        <v>22243</v>
      </c>
      <c r="D6715" t="s">
        <v>22244</v>
      </c>
      <c r="E6715" s="27">
        <v>41503</v>
      </c>
      <c r="F6715" t="s">
        <v>294</v>
      </c>
      <c r="G6715" s="27">
        <v>19274</v>
      </c>
      <c r="H6715">
        <v>63</v>
      </c>
      <c r="I6715" t="s">
        <v>234</v>
      </c>
      <c r="J6715" t="s">
        <v>22</v>
      </c>
      <c r="K6715">
        <v>0</v>
      </c>
      <c r="L6715">
        <v>1</v>
      </c>
      <c r="M6715">
        <v>0</v>
      </c>
      <c r="N6715">
        <v>0</v>
      </c>
      <c r="O6715">
        <v>0</v>
      </c>
      <c r="W6715" t="s">
        <v>237</v>
      </c>
      <c r="Y6715">
        <v>-1</v>
      </c>
      <c r="AB6715" t="s">
        <v>237</v>
      </c>
      <c r="AH6715">
        <v>0</v>
      </c>
      <c r="AN6715" t="s">
        <v>238</v>
      </c>
      <c r="AO6715">
        <v>1</v>
      </c>
      <c r="AP6715" t="s">
        <v>239</v>
      </c>
      <c r="AQ6715" s="27">
        <v>41503</v>
      </c>
      <c r="AR6715" t="s">
        <v>240</v>
      </c>
      <c r="AS6715">
        <v>1</v>
      </c>
      <c r="AT6715" t="s">
        <v>239</v>
      </c>
      <c r="AU6715" s="27">
        <v>41503</v>
      </c>
    </row>
    <row r="6716" spans="1:47" x14ac:dyDescent="0.2">
      <c r="A6716">
        <v>6715</v>
      </c>
      <c r="B6716" t="s">
        <v>22245</v>
      </c>
      <c r="C6716" t="s">
        <v>1188</v>
      </c>
      <c r="D6716" t="s">
        <v>22246</v>
      </c>
      <c r="E6716" s="27">
        <v>41490</v>
      </c>
      <c r="F6716" t="s">
        <v>294</v>
      </c>
      <c r="G6716" s="27">
        <v>33201</v>
      </c>
      <c r="H6716">
        <v>25</v>
      </c>
      <c r="I6716" t="s">
        <v>244</v>
      </c>
      <c r="J6716" t="s">
        <v>250</v>
      </c>
      <c r="K6716">
        <v>0</v>
      </c>
      <c r="L6716">
        <v>5</v>
      </c>
      <c r="M6716">
        <v>0</v>
      </c>
      <c r="N6716">
        <v>0</v>
      </c>
      <c r="O6716">
        <v>0</v>
      </c>
      <c r="P6716">
        <v>-1</v>
      </c>
      <c r="Q6716" s="28">
        <v>41489.075694444444</v>
      </c>
      <c r="R6716" s="28">
        <v>41533.308333333334</v>
      </c>
      <c r="S6716" t="s">
        <v>22247</v>
      </c>
      <c r="T6716" s="27">
        <v>41489</v>
      </c>
      <c r="V6716">
        <v>1</v>
      </c>
      <c r="W6716" t="s">
        <v>36</v>
      </c>
      <c r="X6716" t="s">
        <v>279</v>
      </c>
      <c r="Y6716">
        <v>0</v>
      </c>
      <c r="AB6716" t="s">
        <v>237</v>
      </c>
      <c r="AH6716">
        <v>0</v>
      </c>
      <c r="AN6716" t="s">
        <v>238</v>
      </c>
      <c r="AO6716">
        <v>4</v>
      </c>
      <c r="AP6716" t="s">
        <v>239</v>
      </c>
      <c r="AQ6716" s="27">
        <v>41490</v>
      </c>
      <c r="AR6716" t="s">
        <v>240</v>
      </c>
      <c r="AS6716">
        <v>5</v>
      </c>
      <c r="AT6716" t="s">
        <v>246</v>
      </c>
      <c r="AU6716" s="27">
        <v>41490</v>
      </c>
    </row>
    <row r="6717" spans="1:47" x14ac:dyDescent="0.2">
      <c r="A6717">
        <v>6716</v>
      </c>
      <c r="B6717" t="s">
        <v>22248</v>
      </c>
      <c r="C6717" t="s">
        <v>2576</v>
      </c>
      <c r="D6717" t="s">
        <v>381</v>
      </c>
      <c r="E6717" s="27">
        <v>41381</v>
      </c>
      <c r="F6717" t="s">
        <v>233</v>
      </c>
      <c r="G6717" s="27">
        <v>30649</v>
      </c>
      <c r="H6717">
        <v>32</v>
      </c>
      <c r="I6717" t="s">
        <v>244</v>
      </c>
      <c r="J6717" t="s">
        <v>250</v>
      </c>
      <c r="K6717">
        <v>0</v>
      </c>
      <c r="L6717">
        <v>9</v>
      </c>
      <c r="M6717">
        <v>0</v>
      </c>
      <c r="N6717">
        <v>0</v>
      </c>
      <c r="O6717">
        <v>0</v>
      </c>
      <c r="W6717" t="s">
        <v>237</v>
      </c>
      <c r="Y6717">
        <v>-1</v>
      </c>
      <c r="AB6717" t="s">
        <v>237</v>
      </c>
      <c r="AH6717">
        <v>0</v>
      </c>
      <c r="AN6717" t="s">
        <v>238</v>
      </c>
      <c r="AO6717">
        <v>8</v>
      </c>
      <c r="AP6717" t="s">
        <v>269</v>
      </c>
      <c r="AQ6717" s="27">
        <v>41381</v>
      </c>
      <c r="AR6717" t="s">
        <v>240</v>
      </c>
      <c r="AS6717">
        <v>9</v>
      </c>
      <c r="AT6717" t="s">
        <v>269</v>
      </c>
      <c r="AU6717" s="27">
        <v>41381</v>
      </c>
    </row>
    <row r="6718" spans="1:47" x14ac:dyDescent="0.2">
      <c r="A6718">
        <v>6717</v>
      </c>
      <c r="B6718" t="s">
        <v>22249</v>
      </c>
      <c r="C6718" t="s">
        <v>22250</v>
      </c>
      <c r="D6718" t="s">
        <v>22251</v>
      </c>
      <c r="E6718" s="27">
        <v>41324</v>
      </c>
      <c r="F6718" t="s">
        <v>294</v>
      </c>
      <c r="G6718" s="27">
        <v>32647</v>
      </c>
      <c r="H6718">
        <v>26</v>
      </c>
      <c r="I6718" t="s">
        <v>244</v>
      </c>
      <c r="J6718" t="s">
        <v>245</v>
      </c>
      <c r="K6718">
        <v>0</v>
      </c>
      <c r="L6718">
        <v>6</v>
      </c>
      <c r="M6718">
        <v>0</v>
      </c>
      <c r="N6718">
        <v>0</v>
      </c>
      <c r="O6718">
        <v>1</v>
      </c>
      <c r="P6718">
        <v>-13</v>
      </c>
      <c r="Q6718" s="28">
        <v>41311.442361111112</v>
      </c>
      <c r="R6718" s="28">
        <v>41320.327777777777</v>
      </c>
      <c r="S6718" t="s">
        <v>22252</v>
      </c>
      <c r="T6718" s="27">
        <v>41311</v>
      </c>
      <c r="V6718">
        <v>13</v>
      </c>
      <c r="W6718" t="s">
        <v>32</v>
      </c>
      <c r="X6718" t="s">
        <v>261</v>
      </c>
      <c r="Y6718">
        <v>0</v>
      </c>
      <c r="AB6718" t="s">
        <v>237</v>
      </c>
      <c r="AH6718">
        <v>0</v>
      </c>
      <c r="AN6718" t="s">
        <v>238</v>
      </c>
      <c r="AO6718">
        <v>4</v>
      </c>
      <c r="AP6718" t="s">
        <v>239</v>
      </c>
      <c r="AQ6718" s="27">
        <v>41324</v>
      </c>
      <c r="AR6718" t="s">
        <v>240</v>
      </c>
      <c r="AS6718">
        <v>6</v>
      </c>
      <c r="AT6718" t="s">
        <v>246</v>
      </c>
      <c r="AU6718" s="27">
        <v>41324</v>
      </c>
    </row>
    <row r="6719" spans="1:47" x14ac:dyDescent="0.2">
      <c r="A6719">
        <v>6718</v>
      </c>
      <c r="B6719" t="s">
        <v>6269</v>
      </c>
      <c r="C6719" t="s">
        <v>1832</v>
      </c>
      <c r="D6719" t="s">
        <v>266</v>
      </c>
      <c r="E6719" s="27">
        <v>41772</v>
      </c>
      <c r="F6719" t="s">
        <v>233</v>
      </c>
      <c r="G6719" s="27">
        <v>17097</v>
      </c>
      <c r="H6719">
        <v>69</v>
      </c>
      <c r="I6719" t="s">
        <v>234</v>
      </c>
      <c r="J6719" t="s">
        <v>245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 s="28">
        <v>41772.53125</v>
      </c>
      <c r="R6719" s="28">
        <v>41772.540277777778</v>
      </c>
      <c r="S6719" t="s">
        <v>22253</v>
      </c>
      <c r="T6719" s="27">
        <v>41771</v>
      </c>
      <c r="V6719">
        <v>1</v>
      </c>
      <c r="W6719" t="s">
        <v>32</v>
      </c>
      <c r="X6719" t="s">
        <v>261</v>
      </c>
      <c r="Y6719">
        <v>0</v>
      </c>
      <c r="AB6719" t="s">
        <v>237</v>
      </c>
      <c r="AH6719">
        <v>0</v>
      </c>
      <c r="AN6719" t="s">
        <v>238</v>
      </c>
      <c r="AO6719">
        <v>1</v>
      </c>
      <c r="AP6719" t="s">
        <v>239</v>
      </c>
      <c r="AQ6719" s="27">
        <v>41772</v>
      </c>
      <c r="AR6719" t="s">
        <v>240</v>
      </c>
      <c r="AS6719">
        <v>1</v>
      </c>
      <c r="AT6719" t="s">
        <v>239</v>
      </c>
      <c r="AU6719" s="27">
        <v>41772</v>
      </c>
    </row>
    <row r="6720" spans="1:47" x14ac:dyDescent="0.2">
      <c r="A6720">
        <v>6719</v>
      </c>
      <c r="B6720" t="s">
        <v>22254</v>
      </c>
      <c r="C6720" t="s">
        <v>242</v>
      </c>
      <c r="D6720" t="s">
        <v>13875</v>
      </c>
      <c r="E6720" s="27">
        <v>41392</v>
      </c>
      <c r="F6720" t="s">
        <v>233</v>
      </c>
      <c r="G6720" s="27">
        <v>28381</v>
      </c>
      <c r="H6720">
        <v>38</v>
      </c>
      <c r="I6720" t="s">
        <v>244</v>
      </c>
      <c r="J6720" t="s">
        <v>250</v>
      </c>
      <c r="K6720">
        <v>0</v>
      </c>
      <c r="L6720">
        <v>7</v>
      </c>
      <c r="M6720">
        <v>0</v>
      </c>
      <c r="N6720">
        <v>0</v>
      </c>
      <c r="O6720">
        <v>2</v>
      </c>
      <c r="P6720">
        <v>0</v>
      </c>
      <c r="Q6720" s="28">
        <v>41392.261805555558</v>
      </c>
      <c r="R6720" s="28">
        <v>41401.474305555559</v>
      </c>
      <c r="S6720" t="s">
        <v>22255</v>
      </c>
      <c r="T6720" s="27">
        <v>41392</v>
      </c>
      <c r="V6720">
        <v>0</v>
      </c>
      <c r="W6720" t="s">
        <v>32</v>
      </c>
      <c r="X6720" t="s">
        <v>261</v>
      </c>
      <c r="Y6720">
        <v>1</v>
      </c>
      <c r="AA6720" t="s">
        <v>22256</v>
      </c>
      <c r="AB6720" t="s">
        <v>36</v>
      </c>
      <c r="AC6720">
        <v>0</v>
      </c>
      <c r="AD6720" s="27">
        <v>41403</v>
      </c>
      <c r="AE6720" t="s">
        <v>1508</v>
      </c>
      <c r="AF6720" s="27">
        <v>41403</v>
      </c>
      <c r="AG6720" s="27">
        <v>41404</v>
      </c>
      <c r="AH6720">
        <v>0</v>
      </c>
      <c r="AN6720" t="s">
        <v>238</v>
      </c>
      <c r="AO6720">
        <v>6</v>
      </c>
      <c r="AP6720" t="s">
        <v>246</v>
      </c>
      <c r="AQ6720" s="27">
        <v>41392</v>
      </c>
      <c r="AR6720" t="s">
        <v>240</v>
      </c>
      <c r="AS6720">
        <v>7</v>
      </c>
      <c r="AT6720" t="s">
        <v>246</v>
      </c>
      <c r="AU6720" s="27">
        <v>41392</v>
      </c>
    </row>
    <row r="6721" spans="1:47" x14ac:dyDescent="0.2">
      <c r="A6721">
        <v>6720</v>
      </c>
      <c r="B6721" t="s">
        <v>22257</v>
      </c>
      <c r="C6721" t="s">
        <v>990</v>
      </c>
      <c r="D6721" t="s">
        <v>22258</v>
      </c>
      <c r="E6721" s="27">
        <v>41675</v>
      </c>
      <c r="F6721" t="s">
        <v>233</v>
      </c>
      <c r="G6721" s="27">
        <v>26457</v>
      </c>
      <c r="H6721">
        <v>43</v>
      </c>
      <c r="I6721" t="s">
        <v>244</v>
      </c>
      <c r="J6721" t="s">
        <v>245</v>
      </c>
      <c r="K6721">
        <v>0</v>
      </c>
      <c r="L6721">
        <v>3</v>
      </c>
      <c r="M6721">
        <v>0</v>
      </c>
      <c r="N6721">
        <v>0</v>
      </c>
      <c r="O6721">
        <v>4</v>
      </c>
      <c r="P6721">
        <v>289</v>
      </c>
      <c r="Q6721" s="28">
        <v>41964.40347222222</v>
      </c>
      <c r="R6721" s="28">
        <v>41965.102083333331</v>
      </c>
      <c r="S6721" t="s">
        <v>22259</v>
      </c>
      <c r="U6721" s="27">
        <v>40868</v>
      </c>
      <c r="V6721">
        <v>807</v>
      </c>
      <c r="W6721" t="s">
        <v>32</v>
      </c>
      <c r="X6721" t="s">
        <v>274</v>
      </c>
      <c r="Y6721">
        <v>0</v>
      </c>
      <c r="AB6721" t="s">
        <v>237</v>
      </c>
      <c r="AH6721">
        <v>0</v>
      </c>
      <c r="AN6721" t="s">
        <v>238</v>
      </c>
      <c r="AO6721">
        <v>4</v>
      </c>
      <c r="AP6721" t="s">
        <v>239</v>
      </c>
      <c r="AQ6721" s="27">
        <v>41675</v>
      </c>
      <c r="AR6721" t="s">
        <v>240</v>
      </c>
      <c r="AS6721">
        <v>3</v>
      </c>
      <c r="AT6721" t="s">
        <v>239</v>
      </c>
      <c r="AU6721" s="27">
        <v>41675</v>
      </c>
    </row>
    <row r="6722" spans="1:47" x14ac:dyDescent="0.2">
      <c r="A6722">
        <v>6721</v>
      </c>
      <c r="B6722" t="s">
        <v>22260</v>
      </c>
      <c r="C6722" t="s">
        <v>5527</v>
      </c>
      <c r="D6722" t="s">
        <v>22261</v>
      </c>
      <c r="E6722" s="27">
        <v>41358</v>
      </c>
      <c r="F6722" t="s">
        <v>294</v>
      </c>
      <c r="G6722" s="27">
        <v>28658</v>
      </c>
      <c r="H6722">
        <v>37</v>
      </c>
      <c r="I6722" t="s">
        <v>244</v>
      </c>
      <c r="J6722" t="s">
        <v>250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-1</v>
      </c>
      <c r="Q6722" s="28">
        <v>41357.265277777777</v>
      </c>
      <c r="R6722" s="28">
        <v>41358.080555555556</v>
      </c>
      <c r="S6722" t="s">
        <v>22262</v>
      </c>
      <c r="T6722" s="27">
        <v>41357</v>
      </c>
      <c r="V6722">
        <v>1</v>
      </c>
      <c r="W6722" t="s">
        <v>36</v>
      </c>
      <c r="X6722" t="s">
        <v>279</v>
      </c>
      <c r="Y6722">
        <v>0</v>
      </c>
      <c r="AB6722" t="s">
        <v>237</v>
      </c>
      <c r="AH6722">
        <v>0</v>
      </c>
      <c r="AN6722" t="s">
        <v>238</v>
      </c>
      <c r="AO6722">
        <v>1</v>
      </c>
      <c r="AP6722" t="s">
        <v>239</v>
      </c>
      <c r="AQ6722" s="27">
        <v>41358</v>
      </c>
      <c r="AR6722" t="s">
        <v>240</v>
      </c>
      <c r="AS6722">
        <v>1</v>
      </c>
      <c r="AT6722" t="s">
        <v>239</v>
      </c>
      <c r="AU6722" s="27">
        <v>41358</v>
      </c>
    </row>
    <row r="6723" spans="1:47" x14ac:dyDescent="0.2">
      <c r="A6723">
        <v>6722</v>
      </c>
      <c r="B6723" t="s">
        <v>22263</v>
      </c>
      <c r="C6723" t="s">
        <v>19450</v>
      </c>
      <c r="D6723" t="s">
        <v>22264</v>
      </c>
      <c r="E6723" s="27">
        <v>41635</v>
      </c>
      <c r="F6723" t="s">
        <v>233</v>
      </c>
      <c r="G6723" s="27">
        <v>30010</v>
      </c>
      <c r="H6723">
        <v>34</v>
      </c>
      <c r="I6723" t="s">
        <v>244</v>
      </c>
      <c r="J6723" t="s">
        <v>245</v>
      </c>
      <c r="K6723">
        <v>0</v>
      </c>
      <c r="L6723">
        <v>5</v>
      </c>
      <c r="M6723">
        <v>0</v>
      </c>
      <c r="N6723">
        <v>1</v>
      </c>
      <c r="O6723">
        <v>3</v>
      </c>
      <c r="P6723">
        <v>-1</v>
      </c>
      <c r="Q6723" s="28">
        <v>41634.348611111112</v>
      </c>
      <c r="R6723" s="28">
        <v>41635.293749999997</v>
      </c>
      <c r="S6723" t="s">
        <v>22265</v>
      </c>
      <c r="T6723" s="27">
        <v>41634</v>
      </c>
      <c r="V6723">
        <v>1</v>
      </c>
      <c r="W6723" t="s">
        <v>36</v>
      </c>
      <c r="X6723" t="s">
        <v>1884</v>
      </c>
      <c r="Y6723">
        <v>0</v>
      </c>
      <c r="AB6723" t="s">
        <v>237</v>
      </c>
      <c r="AH6723">
        <v>0</v>
      </c>
      <c r="AN6723" t="s">
        <v>238</v>
      </c>
      <c r="AO6723">
        <v>5</v>
      </c>
      <c r="AP6723" t="s">
        <v>246</v>
      </c>
      <c r="AQ6723" s="27">
        <v>41635</v>
      </c>
      <c r="AR6723" t="s">
        <v>240</v>
      </c>
      <c r="AS6723">
        <v>5</v>
      </c>
      <c r="AT6723" t="s">
        <v>246</v>
      </c>
      <c r="AU6723" s="27">
        <v>41635</v>
      </c>
    </row>
    <row r="6724" spans="1:47" x14ac:dyDescent="0.2">
      <c r="A6724">
        <v>6723</v>
      </c>
      <c r="B6724" t="s">
        <v>22266</v>
      </c>
      <c r="C6724" t="s">
        <v>1631</v>
      </c>
      <c r="D6724" t="s">
        <v>381</v>
      </c>
      <c r="E6724" s="27">
        <v>41955</v>
      </c>
      <c r="F6724" t="s">
        <v>233</v>
      </c>
      <c r="G6724" s="27">
        <v>28029</v>
      </c>
      <c r="H6724">
        <v>39</v>
      </c>
      <c r="I6724" t="s">
        <v>244</v>
      </c>
      <c r="J6724" t="s">
        <v>245</v>
      </c>
      <c r="K6724">
        <v>1</v>
      </c>
      <c r="L6724">
        <v>7</v>
      </c>
      <c r="M6724">
        <v>0</v>
      </c>
      <c r="N6724">
        <v>0</v>
      </c>
      <c r="O6724">
        <v>13</v>
      </c>
      <c r="P6724">
        <v>-1</v>
      </c>
      <c r="Q6724" s="28">
        <v>41954.493750000001</v>
      </c>
      <c r="R6724" s="28">
        <v>41955.388888888891</v>
      </c>
      <c r="S6724" t="s">
        <v>22267</v>
      </c>
      <c r="T6724" s="27">
        <v>41954</v>
      </c>
      <c r="V6724">
        <v>1</v>
      </c>
      <c r="W6724" t="s">
        <v>32</v>
      </c>
      <c r="X6724" t="s">
        <v>348</v>
      </c>
      <c r="Y6724">
        <v>0</v>
      </c>
      <c r="AB6724" t="s">
        <v>237</v>
      </c>
      <c r="AH6724">
        <v>0</v>
      </c>
      <c r="AN6724" t="s">
        <v>238</v>
      </c>
      <c r="AO6724">
        <v>9</v>
      </c>
      <c r="AP6724" t="s">
        <v>269</v>
      </c>
      <c r="AQ6724" s="27">
        <v>41955</v>
      </c>
      <c r="AR6724" t="s">
        <v>240</v>
      </c>
      <c r="AS6724">
        <v>7</v>
      </c>
      <c r="AT6724" t="s">
        <v>246</v>
      </c>
      <c r="AU6724" s="27">
        <v>41955</v>
      </c>
    </row>
    <row r="6725" spans="1:47" x14ac:dyDescent="0.2">
      <c r="A6725">
        <v>6724</v>
      </c>
      <c r="B6725" t="s">
        <v>22268</v>
      </c>
      <c r="C6725" t="s">
        <v>602</v>
      </c>
      <c r="D6725" t="s">
        <v>850</v>
      </c>
      <c r="E6725" s="27">
        <v>41810</v>
      </c>
      <c r="F6725" t="s">
        <v>233</v>
      </c>
      <c r="G6725" s="27">
        <v>34716</v>
      </c>
      <c r="H6725">
        <v>21</v>
      </c>
      <c r="I6725" t="s">
        <v>259</v>
      </c>
      <c r="J6725" t="s">
        <v>250</v>
      </c>
      <c r="K6725">
        <v>0</v>
      </c>
      <c r="L6725">
        <v>4</v>
      </c>
      <c r="M6725">
        <v>0</v>
      </c>
      <c r="N6725">
        <v>0</v>
      </c>
      <c r="O6725">
        <v>0</v>
      </c>
      <c r="P6725">
        <v>-1</v>
      </c>
      <c r="Q6725" s="28">
        <v>41809.354861111111</v>
      </c>
      <c r="R6725" s="28">
        <v>41811.186111111114</v>
      </c>
      <c r="S6725" t="s">
        <v>22269</v>
      </c>
      <c r="T6725" s="27">
        <v>41810</v>
      </c>
      <c r="V6725">
        <v>0</v>
      </c>
      <c r="W6725" t="s">
        <v>32</v>
      </c>
      <c r="X6725" t="s">
        <v>6581</v>
      </c>
      <c r="Y6725">
        <v>0</v>
      </c>
      <c r="AB6725" t="s">
        <v>237</v>
      </c>
      <c r="AH6725">
        <v>0</v>
      </c>
      <c r="AN6725" t="s">
        <v>238</v>
      </c>
      <c r="AO6725">
        <v>6</v>
      </c>
      <c r="AP6725" t="s">
        <v>246</v>
      </c>
      <c r="AQ6725" s="27">
        <v>41810</v>
      </c>
      <c r="AR6725" t="s">
        <v>240</v>
      </c>
      <c r="AS6725">
        <v>4</v>
      </c>
      <c r="AT6725" t="s">
        <v>239</v>
      </c>
      <c r="AU6725" s="27">
        <v>41810</v>
      </c>
    </row>
    <row r="6726" spans="1:47" x14ac:dyDescent="0.2">
      <c r="A6726">
        <v>6725</v>
      </c>
      <c r="B6726" t="s">
        <v>22270</v>
      </c>
      <c r="C6726" t="s">
        <v>914</v>
      </c>
      <c r="D6726" t="s">
        <v>22271</v>
      </c>
      <c r="E6726" s="27">
        <v>41766</v>
      </c>
      <c r="F6726" t="s">
        <v>233</v>
      </c>
      <c r="G6726" s="27">
        <v>33607</v>
      </c>
      <c r="H6726">
        <v>24</v>
      </c>
      <c r="I6726" t="s">
        <v>259</v>
      </c>
      <c r="J6726" t="s">
        <v>353</v>
      </c>
      <c r="K6726">
        <v>0</v>
      </c>
      <c r="L6726">
        <v>4</v>
      </c>
      <c r="M6726">
        <v>0</v>
      </c>
      <c r="N6726">
        <v>1</v>
      </c>
      <c r="O6726">
        <v>2</v>
      </c>
      <c r="P6726">
        <v>0</v>
      </c>
      <c r="Q6726" s="28">
        <v>41766.138888888891</v>
      </c>
      <c r="R6726" s="28">
        <v>41766.369444444441</v>
      </c>
      <c r="S6726" t="s">
        <v>22272</v>
      </c>
      <c r="T6726" s="27">
        <v>40780</v>
      </c>
      <c r="V6726">
        <v>986</v>
      </c>
      <c r="W6726" t="s">
        <v>36</v>
      </c>
      <c r="X6726" t="s">
        <v>3189</v>
      </c>
      <c r="Y6726">
        <v>0</v>
      </c>
      <c r="AB6726" t="s">
        <v>237</v>
      </c>
      <c r="AH6726">
        <v>0</v>
      </c>
      <c r="AN6726" t="s">
        <v>238</v>
      </c>
      <c r="AO6726">
        <v>5</v>
      </c>
      <c r="AP6726" t="s">
        <v>246</v>
      </c>
      <c r="AQ6726" s="27">
        <v>41766</v>
      </c>
      <c r="AR6726" t="s">
        <v>240</v>
      </c>
      <c r="AS6726">
        <v>4</v>
      </c>
      <c r="AT6726" t="s">
        <v>239</v>
      </c>
      <c r="AU6726" s="27">
        <v>41766</v>
      </c>
    </row>
    <row r="6727" spans="1:47" x14ac:dyDescent="0.2">
      <c r="A6727">
        <v>6726</v>
      </c>
      <c r="B6727" t="s">
        <v>22273</v>
      </c>
      <c r="C6727" t="s">
        <v>7572</v>
      </c>
      <c r="D6727" t="s">
        <v>22274</v>
      </c>
      <c r="E6727" s="27">
        <v>41509</v>
      </c>
      <c r="F6727" t="s">
        <v>233</v>
      </c>
      <c r="G6727" s="27">
        <v>26377</v>
      </c>
      <c r="H6727">
        <v>44</v>
      </c>
      <c r="I6727" t="s">
        <v>244</v>
      </c>
      <c r="J6727" t="s">
        <v>353</v>
      </c>
      <c r="K6727">
        <v>0</v>
      </c>
      <c r="L6727">
        <v>3</v>
      </c>
      <c r="M6727">
        <v>0</v>
      </c>
      <c r="N6727">
        <v>0</v>
      </c>
      <c r="O6727">
        <v>7</v>
      </c>
      <c r="P6727">
        <v>-42</v>
      </c>
      <c r="Q6727" s="28">
        <v>41467.260416666664</v>
      </c>
      <c r="R6727" s="28">
        <v>41493.357638888891</v>
      </c>
      <c r="S6727" t="s">
        <v>22275</v>
      </c>
      <c r="T6727" s="27">
        <v>41467</v>
      </c>
      <c r="V6727">
        <v>42</v>
      </c>
      <c r="W6727" t="s">
        <v>32</v>
      </c>
      <c r="X6727" t="s">
        <v>1613</v>
      </c>
      <c r="Y6727">
        <v>1</v>
      </c>
      <c r="AA6727" t="s">
        <v>22276</v>
      </c>
      <c r="AB6727" t="s">
        <v>36</v>
      </c>
      <c r="AD6727" s="27">
        <v>41672</v>
      </c>
      <c r="AE6727" t="s">
        <v>324</v>
      </c>
      <c r="AH6727">
        <v>0</v>
      </c>
      <c r="AN6727" t="s">
        <v>238</v>
      </c>
      <c r="AO6727">
        <v>4</v>
      </c>
      <c r="AP6727" t="s">
        <v>239</v>
      </c>
      <c r="AQ6727" s="27">
        <v>41509</v>
      </c>
      <c r="AR6727" t="s">
        <v>240</v>
      </c>
      <c r="AS6727">
        <v>3</v>
      </c>
      <c r="AT6727" t="s">
        <v>239</v>
      </c>
      <c r="AU6727" s="27">
        <v>41509</v>
      </c>
    </row>
    <row r="6728" spans="1:47" x14ac:dyDescent="0.2">
      <c r="A6728">
        <v>6727</v>
      </c>
      <c r="B6728" t="s">
        <v>22277</v>
      </c>
      <c r="C6728" t="s">
        <v>1455</v>
      </c>
      <c r="D6728" t="s">
        <v>8454</v>
      </c>
      <c r="E6728" s="27">
        <v>41330</v>
      </c>
      <c r="F6728" t="s">
        <v>233</v>
      </c>
      <c r="G6728" s="27">
        <v>27771</v>
      </c>
      <c r="H6728">
        <v>40</v>
      </c>
      <c r="I6728" t="s">
        <v>244</v>
      </c>
      <c r="J6728" t="s">
        <v>353</v>
      </c>
      <c r="K6728">
        <v>0</v>
      </c>
      <c r="L6728">
        <v>1</v>
      </c>
      <c r="M6728">
        <v>0</v>
      </c>
      <c r="N6728">
        <v>0</v>
      </c>
      <c r="O6728">
        <v>1</v>
      </c>
      <c r="P6728">
        <v>-1</v>
      </c>
      <c r="Q6728" s="28">
        <v>41329.189583333333</v>
      </c>
      <c r="R6728" s="28">
        <v>41396.269444444442</v>
      </c>
      <c r="S6728" t="s">
        <v>22278</v>
      </c>
      <c r="T6728" s="27">
        <v>41329</v>
      </c>
      <c r="V6728">
        <v>1</v>
      </c>
      <c r="W6728" t="s">
        <v>32</v>
      </c>
      <c r="X6728" t="s">
        <v>1406</v>
      </c>
      <c r="Y6728">
        <v>0</v>
      </c>
      <c r="AB6728" t="s">
        <v>237</v>
      </c>
      <c r="AH6728">
        <v>0</v>
      </c>
      <c r="AN6728" t="s">
        <v>238</v>
      </c>
      <c r="AO6728">
        <v>2</v>
      </c>
      <c r="AP6728" t="s">
        <v>239</v>
      </c>
      <c r="AQ6728" s="27">
        <v>41330</v>
      </c>
      <c r="AR6728" t="s">
        <v>240</v>
      </c>
      <c r="AS6728">
        <v>1</v>
      </c>
      <c r="AT6728" t="s">
        <v>239</v>
      </c>
      <c r="AU6728" s="27">
        <v>41330</v>
      </c>
    </row>
    <row r="6729" spans="1:47" x14ac:dyDescent="0.2">
      <c r="A6729">
        <v>6728</v>
      </c>
      <c r="B6729" t="s">
        <v>22279</v>
      </c>
      <c r="C6729" t="s">
        <v>242</v>
      </c>
      <c r="D6729" t="s">
        <v>22280</v>
      </c>
      <c r="E6729" s="27">
        <v>41757</v>
      </c>
      <c r="F6729" t="s">
        <v>233</v>
      </c>
      <c r="G6729" s="27">
        <v>28458</v>
      </c>
      <c r="H6729">
        <v>38</v>
      </c>
      <c r="I6729" t="s">
        <v>244</v>
      </c>
      <c r="J6729" t="s">
        <v>245</v>
      </c>
      <c r="K6729">
        <v>0</v>
      </c>
      <c r="L6729">
        <v>1</v>
      </c>
      <c r="M6729">
        <v>0</v>
      </c>
      <c r="N6729">
        <v>0</v>
      </c>
      <c r="O6729">
        <v>1</v>
      </c>
      <c r="P6729">
        <v>-1</v>
      </c>
      <c r="Q6729" s="28">
        <v>41756.332638888889</v>
      </c>
      <c r="R6729" s="28">
        <v>41757.343055555553</v>
      </c>
      <c r="S6729" t="s">
        <v>22281</v>
      </c>
      <c r="T6729" s="27">
        <v>41756</v>
      </c>
      <c r="V6729">
        <v>1</v>
      </c>
      <c r="W6729" t="s">
        <v>36</v>
      </c>
      <c r="X6729" t="s">
        <v>279</v>
      </c>
      <c r="Y6729">
        <v>0</v>
      </c>
      <c r="AB6729" t="s">
        <v>237</v>
      </c>
      <c r="AH6729">
        <v>0</v>
      </c>
      <c r="AN6729" t="s">
        <v>238</v>
      </c>
      <c r="AO6729">
        <v>1</v>
      </c>
      <c r="AP6729" t="s">
        <v>239</v>
      </c>
      <c r="AQ6729" s="27">
        <v>41757</v>
      </c>
      <c r="AR6729" t="s">
        <v>240</v>
      </c>
      <c r="AS6729">
        <v>1</v>
      </c>
      <c r="AT6729" t="s">
        <v>239</v>
      </c>
      <c r="AU6729" s="27">
        <v>41757</v>
      </c>
    </row>
    <row r="6730" spans="1:47" x14ac:dyDescent="0.2">
      <c r="A6730">
        <v>6729</v>
      </c>
      <c r="B6730" t="s">
        <v>22282</v>
      </c>
      <c r="C6730" t="s">
        <v>2400</v>
      </c>
      <c r="D6730" t="s">
        <v>22283</v>
      </c>
      <c r="E6730" s="27">
        <v>41560</v>
      </c>
      <c r="F6730" t="s">
        <v>294</v>
      </c>
      <c r="G6730" s="27">
        <v>28440</v>
      </c>
      <c r="H6730">
        <v>38</v>
      </c>
      <c r="I6730" t="s">
        <v>244</v>
      </c>
      <c r="J6730" t="s">
        <v>353</v>
      </c>
      <c r="K6730">
        <v>0</v>
      </c>
      <c r="L6730">
        <v>2</v>
      </c>
      <c r="M6730">
        <v>0</v>
      </c>
      <c r="N6730">
        <v>0</v>
      </c>
      <c r="O6730">
        <v>0</v>
      </c>
      <c r="P6730">
        <v>-1</v>
      </c>
      <c r="Q6730" s="28">
        <v>41559.099305555559</v>
      </c>
      <c r="R6730" s="28">
        <v>41584.473611111112</v>
      </c>
      <c r="S6730" t="s">
        <v>22284</v>
      </c>
      <c r="T6730" s="27">
        <v>41559</v>
      </c>
      <c r="V6730">
        <v>1</v>
      </c>
      <c r="W6730" t="s">
        <v>32</v>
      </c>
      <c r="X6730" t="s">
        <v>583</v>
      </c>
      <c r="Y6730">
        <v>0</v>
      </c>
      <c r="AB6730" t="s">
        <v>237</v>
      </c>
      <c r="AH6730">
        <v>0</v>
      </c>
      <c r="AN6730" t="s">
        <v>238</v>
      </c>
      <c r="AO6730">
        <v>1</v>
      </c>
      <c r="AP6730" t="s">
        <v>239</v>
      </c>
      <c r="AQ6730" s="27">
        <v>41560</v>
      </c>
      <c r="AR6730" t="s">
        <v>240</v>
      </c>
      <c r="AS6730">
        <v>2</v>
      </c>
      <c r="AT6730" t="s">
        <v>239</v>
      </c>
      <c r="AU6730" s="27">
        <v>41560</v>
      </c>
    </row>
    <row r="6731" spans="1:47" x14ac:dyDescent="0.2">
      <c r="A6731">
        <v>6730</v>
      </c>
      <c r="B6731" t="s">
        <v>22285</v>
      </c>
      <c r="C6731" t="s">
        <v>22286</v>
      </c>
      <c r="D6731" t="s">
        <v>3624</v>
      </c>
      <c r="E6731" s="27">
        <v>41686</v>
      </c>
      <c r="F6731" t="s">
        <v>294</v>
      </c>
      <c r="G6731" s="27">
        <v>30993</v>
      </c>
      <c r="H6731">
        <v>31</v>
      </c>
      <c r="I6731" t="s">
        <v>244</v>
      </c>
      <c r="J6731" t="s">
        <v>250</v>
      </c>
      <c r="K6731">
        <v>0</v>
      </c>
      <c r="L6731">
        <v>6</v>
      </c>
      <c r="M6731">
        <v>0</v>
      </c>
      <c r="N6731">
        <v>0</v>
      </c>
      <c r="O6731">
        <v>0</v>
      </c>
      <c r="P6731">
        <v>-1</v>
      </c>
      <c r="Q6731" s="28">
        <v>41685.132638888892</v>
      </c>
      <c r="R6731" s="28">
        <v>41687.529166666667</v>
      </c>
      <c r="S6731" t="s">
        <v>22287</v>
      </c>
      <c r="T6731" s="27">
        <v>41685</v>
      </c>
      <c r="V6731">
        <v>1</v>
      </c>
      <c r="W6731" t="s">
        <v>36</v>
      </c>
      <c r="X6731" t="s">
        <v>279</v>
      </c>
      <c r="Y6731">
        <v>0</v>
      </c>
      <c r="AB6731" t="s">
        <v>237</v>
      </c>
      <c r="AH6731">
        <v>0</v>
      </c>
      <c r="AN6731" t="s">
        <v>238</v>
      </c>
      <c r="AO6731">
        <v>5</v>
      </c>
      <c r="AP6731" t="s">
        <v>246</v>
      </c>
      <c r="AQ6731" s="27">
        <v>41686</v>
      </c>
      <c r="AR6731" t="s">
        <v>240</v>
      </c>
      <c r="AS6731">
        <v>6</v>
      </c>
      <c r="AT6731" t="s">
        <v>246</v>
      </c>
      <c r="AU6731" s="27">
        <v>41686</v>
      </c>
    </row>
    <row r="6732" spans="1:47" x14ac:dyDescent="0.2">
      <c r="A6732">
        <v>6731</v>
      </c>
      <c r="B6732" t="s">
        <v>22288</v>
      </c>
      <c r="C6732" t="s">
        <v>22289</v>
      </c>
      <c r="D6732" t="s">
        <v>1426</v>
      </c>
      <c r="E6732" s="27">
        <v>41374</v>
      </c>
      <c r="F6732" t="s">
        <v>294</v>
      </c>
      <c r="G6732" s="27">
        <v>31645</v>
      </c>
      <c r="H6732">
        <v>29</v>
      </c>
      <c r="I6732" t="s">
        <v>244</v>
      </c>
      <c r="J6732" t="s">
        <v>245</v>
      </c>
      <c r="K6732">
        <v>0</v>
      </c>
      <c r="L6732">
        <v>2</v>
      </c>
      <c r="M6732">
        <v>0</v>
      </c>
      <c r="N6732">
        <v>0</v>
      </c>
      <c r="O6732">
        <v>0</v>
      </c>
      <c r="P6732">
        <v>0</v>
      </c>
      <c r="Q6732" s="28">
        <v>41374.06527777778</v>
      </c>
      <c r="R6732" s="28">
        <v>41374.368750000001</v>
      </c>
      <c r="S6732" t="s">
        <v>22290</v>
      </c>
      <c r="T6732" s="27">
        <v>41373</v>
      </c>
      <c r="V6732">
        <v>1</v>
      </c>
      <c r="W6732" t="s">
        <v>36</v>
      </c>
      <c r="X6732" t="s">
        <v>780</v>
      </c>
      <c r="Y6732">
        <v>0</v>
      </c>
      <c r="AB6732" t="s">
        <v>237</v>
      </c>
      <c r="AH6732">
        <v>0</v>
      </c>
      <c r="AN6732" t="s">
        <v>238</v>
      </c>
      <c r="AO6732">
        <v>2</v>
      </c>
      <c r="AP6732" t="s">
        <v>239</v>
      </c>
      <c r="AQ6732" s="27">
        <v>41374</v>
      </c>
      <c r="AR6732" t="s">
        <v>240</v>
      </c>
      <c r="AS6732">
        <v>2</v>
      </c>
      <c r="AT6732" t="s">
        <v>239</v>
      </c>
      <c r="AU6732" s="27">
        <v>41374</v>
      </c>
    </row>
    <row r="6733" spans="1:47" x14ac:dyDescent="0.2">
      <c r="A6733">
        <v>6732</v>
      </c>
      <c r="B6733" t="s">
        <v>22291</v>
      </c>
      <c r="C6733" t="s">
        <v>22292</v>
      </c>
      <c r="D6733" t="s">
        <v>22293</v>
      </c>
      <c r="E6733" s="27">
        <v>41515</v>
      </c>
      <c r="F6733" t="s">
        <v>233</v>
      </c>
      <c r="G6733" s="27">
        <v>34812</v>
      </c>
      <c r="H6733">
        <v>20</v>
      </c>
      <c r="I6733" t="s">
        <v>259</v>
      </c>
      <c r="J6733" t="s">
        <v>245</v>
      </c>
      <c r="K6733">
        <v>1</v>
      </c>
      <c r="L6733">
        <v>9</v>
      </c>
      <c r="M6733">
        <v>0</v>
      </c>
      <c r="N6733">
        <v>0</v>
      </c>
      <c r="O6733">
        <v>1</v>
      </c>
      <c r="P6733">
        <v>28</v>
      </c>
      <c r="Q6733" s="28">
        <v>41543.481249999997</v>
      </c>
      <c r="R6733" s="28">
        <v>41559.098611111112</v>
      </c>
      <c r="S6733" t="s">
        <v>22294</v>
      </c>
      <c r="U6733" s="27">
        <v>41465</v>
      </c>
      <c r="V6733">
        <v>50</v>
      </c>
      <c r="W6733" t="s">
        <v>32</v>
      </c>
      <c r="X6733" t="s">
        <v>274</v>
      </c>
      <c r="Y6733">
        <v>1</v>
      </c>
      <c r="AA6733" t="s">
        <v>22295</v>
      </c>
      <c r="AB6733" t="s">
        <v>36</v>
      </c>
      <c r="AC6733">
        <v>0</v>
      </c>
      <c r="AD6733" s="27">
        <v>41702</v>
      </c>
      <c r="AE6733" t="s">
        <v>1508</v>
      </c>
      <c r="AF6733" s="27">
        <v>41702</v>
      </c>
      <c r="AG6733" s="27">
        <v>41857</v>
      </c>
      <c r="AH6733">
        <v>0</v>
      </c>
      <c r="AN6733" t="s">
        <v>238</v>
      </c>
      <c r="AO6733">
        <v>10</v>
      </c>
      <c r="AP6733" t="s">
        <v>269</v>
      </c>
      <c r="AQ6733" s="27">
        <v>41515</v>
      </c>
      <c r="AR6733" t="s">
        <v>240</v>
      </c>
      <c r="AS6733">
        <v>9</v>
      </c>
      <c r="AT6733" t="s">
        <v>269</v>
      </c>
      <c r="AU6733" s="27">
        <v>41515</v>
      </c>
    </row>
    <row r="6734" spans="1:47" x14ac:dyDescent="0.2">
      <c r="A6734">
        <v>6733</v>
      </c>
      <c r="B6734" t="s">
        <v>22296</v>
      </c>
      <c r="C6734" t="s">
        <v>22297</v>
      </c>
      <c r="D6734" t="s">
        <v>22298</v>
      </c>
      <c r="E6734" s="27">
        <v>41306</v>
      </c>
      <c r="F6734" t="s">
        <v>233</v>
      </c>
      <c r="G6734" s="27">
        <v>34180</v>
      </c>
      <c r="H6734">
        <v>22</v>
      </c>
      <c r="I6734" t="s">
        <v>259</v>
      </c>
      <c r="J6734" t="s">
        <v>250</v>
      </c>
      <c r="K6734">
        <v>0</v>
      </c>
      <c r="L6734">
        <v>4</v>
      </c>
      <c r="M6734">
        <v>0</v>
      </c>
      <c r="N6734">
        <v>0</v>
      </c>
      <c r="O6734">
        <v>0</v>
      </c>
      <c r="P6734">
        <v>-1</v>
      </c>
      <c r="Q6734" s="28">
        <v>41305.100694444445</v>
      </c>
      <c r="R6734" s="28">
        <v>41306.366666666669</v>
      </c>
      <c r="S6734" t="s">
        <v>22299</v>
      </c>
      <c r="T6734" s="27">
        <v>41305</v>
      </c>
      <c r="V6734">
        <v>1</v>
      </c>
      <c r="W6734" t="s">
        <v>32</v>
      </c>
      <c r="X6734" t="s">
        <v>359</v>
      </c>
      <c r="Y6734">
        <v>0</v>
      </c>
      <c r="AB6734" t="s">
        <v>237</v>
      </c>
      <c r="AH6734">
        <v>0</v>
      </c>
      <c r="AN6734" t="s">
        <v>238</v>
      </c>
      <c r="AO6734">
        <v>6</v>
      </c>
      <c r="AP6734" t="s">
        <v>246</v>
      </c>
      <c r="AQ6734" s="27">
        <v>41306</v>
      </c>
      <c r="AR6734" t="s">
        <v>240</v>
      </c>
      <c r="AS6734">
        <v>4</v>
      </c>
      <c r="AT6734" t="s">
        <v>239</v>
      </c>
      <c r="AU6734" s="27">
        <v>41306</v>
      </c>
    </row>
    <row r="6735" spans="1:47" x14ac:dyDescent="0.2">
      <c r="A6735">
        <v>6734</v>
      </c>
      <c r="B6735" t="s">
        <v>22300</v>
      </c>
      <c r="C6735" t="s">
        <v>1188</v>
      </c>
      <c r="D6735" t="s">
        <v>22301</v>
      </c>
      <c r="E6735" s="27">
        <v>41795</v>
      </c>
      <c r="F6735" t="s">
        <v>294</v>
      </c>
      <c r="G6735" s="27">
        <v>34348</v>
      </c>
      <c r="H6735">
        <v>22</v>
      </c>
      <c r="I6735" t="s">
        <v>259</v>
      </c>
      <c r="J6735" t="s">
        <v>245</v>
      </c>
      <c r="K6735">
        <v>0</v>
      </c>
      <c r="L6735">
        <v>9</v>
      </c>
      <c r="M6735">
        <v>0</v>
      </c>
      <c r="N6735">
        <v>0</v>
      </c>
      <c r="O6735">
        <v>1</v>
      </c>
      <c r="P6735">
        <v>-21</v>
      </c>
      <c r="Q6735" s="28">
        <v>41774.466666666667</v>
      </c>
      <c r="R6735" s="28">
        <v>41795.434027777781</v>
      </c>
      <c r="S6735" t="s">
        <v>22302</v>
      </c>
      <c r="T6735" s="27">
        <v>41774</v>
      </c>
      <c r="V6735">
        <v>21</v>
      </c>
      <c r="W6735" t="s">
        <v>32</v>
      </c>
      <c r="X6735" t="s">
        <v>608</v>
      </c>
      <c r="Y6735">
        <v>0</v>
      </c>
      <c r="AB6735" t="s">
        <v>237</v>
      </c>
      <c r="AH6735">
        <v>0</v>
      </c>
      <c r="AN6735" t="s">
        <v>238</v>
      </c>
      <c r="AO6735">
        <v>5</v>
      </c>
      <c r="AP6735" t="s">
        <v>246</v>
      </c>
      <c r="AQ6735" s="27">
        <v>41795</v>
      </c>
      <c r="AR6735" t="s">
        <v>240</v>
      </c>
      <c r="AS6735">
        <v>9</v>
      </c>
      <c r="AT6735" t="s">
        <v>269</v>
      </c>
      <c r="AU6735" s="27">
        <v>41795</v>
      </c>
    </row>
    <row r="6736" spans="1:47" x14ac:dyDescent="0.2">
      <c r="A6736">
        <v>6735</v>
      </c>
      <c r="B6736" t="s">
        <v>22303</v>
      </c>
      <c r="C6736" t="s">
        <v>7314</v>
      </c>
      <c r="D6736" t="s">
        <v>22304</v>
      </c>
      <c r="E6736" s="27">
        <v>41722</v>
      </c>
      <c r="F6736" t="s">
        <v>294</v>
      </c>
      <c r="G6736" s="27">
        <v>23714</v>
      </c>
      <c r="H6736">
        <v>51</v>
      </c>
      <c r="I6736" t="s">
        <v>234</v>
      </c>
      <c r="J6736" t="s">
        <v>353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-3</v>
      </c>
      <c r="Q6736" s="28">
        <v>41719.433333333334</v>
      </c>
      <c r="R6736" s="28">
        <v>41720.056250000001</v>
      </c>
      <c r="S6736" t="s">
        <v>22305</v>
      </c>
      <c r="T6736" s="27">
        <v>41719</v>
      </c>
      <c r="V6736">
        <v>3</v>
      </c>
      <c r="W6736" t="s">
        <v>36</v>
      </c>
      <c r="X6736" t="s">
        <v>279</v>
      </c>
      <c r="Y6736">
        <v>0</v>
      </c>
      <c r="AB6736" t="s">
        <v>237</v>
      </c>
      <c r="AH6736">
        <v>0</v>
      </c>
      <c r="AN6736" t="s">
        <v>238</v>
      </c>
      <c r="AO6736">
        <v>1</v>
      </c>
      <c r="AP6736" t="s">
        <v>239</v>
      </c>
      <c r="AQ6736" s="27">
        <v>41722</v>
      </c>
      <c r="AR6736" t="s">
        <v>240</v>
      </c>
      <c r="AS6736">
        <v>1</v>
      </c>
      <c r="AT6736" t="s">
        <v>239</v>
      </c>
      <c r="AU6736" s="27">
        <v>41722</v>
      </c>
    </row>
    <row r="6737" spans="1:47" x14ac:dyDescent="0.2">
      <c r="A6737">
        <v>6736</v>
      </c>
      <c r="B6737" t="s">
        <v>22306</v>
      </c>
      <c r="C6737" t="s">
        <v>22307</v>
      </c>
      <c r="D6737" t="s">
        <v>10741</v>
      </c>
      <c r="E6737" s="27">
        <v>41895</v>
      </c>
      <c r="F6737" t="s">
        <v>233</v>
      </c>
      <c r="G6737" s="27">
        <v>33157</v>
      </c>
      <c r="H6737">
        <v>25</v>
      </c>
      <c r="I6737" t="s">
        <v>244</v>
      </c>
      <c r="J6737" t="s">
        <v>250</v>
      </c>
      <c r="K6737">
        <v>0</v>
      </c>
      <c r="L6737">
        <v>9</v>
      </c>
      <c r="M6737">
        <v>1</v>
      </c>
      <c r="N6737">
        <v>3</v>
      </c>
      <c r="O6737">
        <v>6</v>
      </c>
      <c r="P6737">
        <v>-1</v>
      </c>
      <c r="Q6737" s="28">
        <v>41894.274305555555</v>
      </c>
      <c r="R6737" s="28">
        <v>41932.395833333336</v>
      </c>
      <c r="S6737" t="s">
        <v>22308</v>
      </c>
      <c r="T6737" s="27">
        <v>41894</v>
      </c>
      <c r="V6737">
        <v>1</v>
      </c>
      <c r="W6737" t="s">
        <v>32</v>
      </c>
      <c r="X6737" t="s">
        <v>254</v>
      </c>
      <c r="Y6737">
        <v>0</v>
      </c>
      <c r="AB6737" t="s">
        <v>237</v>
      </c>
      <c r="AH6737">
        <v>0</v>
      </c>
      <c r="AN6737" t="s">
        <v>238</v>
      </c>
      <c r="AO6737">
        <v>4</v>
      </c>
      <c r="AP6737" t="s">
        <v>239</v>
      </c>
      <c r="AQ6737" s="27">
        <v>41895</v>
      </c>
      <c r="AR6737" t="s">
        <v>240</v>
      </c>
      <c r="AS6737">
        <v>9</v>
      </c>
      <c r="AT6737" t="s">
        <v>269</v>
      </c>
      <c r="AU6737" s="27">
        <v>41895</v>
      </c>
    </row>
    <row r="6738" spans="1:47" x14ac:dyDescent="0.2">
      <c r="A6738">
        <v>6737</v>
      </c>
      <c r="B6738" t="s">
        <v>22309</v>
      </c>
      <c r="C6738" t="s">
        <v>22310</v>
      </c>
      <c r="D6738" t="s">
        <v>7812</v>
      </c>
      <c r="E6738" s="27">
        <v>41729</v>
      </c>
      <c r="F6738" t="s">
        <v>233</v>
      </c>
      <c r="G6738" s="27">
        <v>33442</v>
      </c>
      <c r="H6738">
        <v>24</v>
      </c>
      <c r="I6738" t="s">
        <v>259</v>
      </c>
      <c r="J6738" t="s">
        <v>250</v>
      </c>
      <c r="K6738">
        <v>0</v>
      </c>
      <c r="L6738">
        <v>4</v>
      </c>
      <c r="M6738">
        <v>0</v>
      </c>
      <c r="N6738">
        <v>0</v>
      </c>
      <c r="O6738">
        <v>2</v>
      </c>
      <c r="P6738">
        <v>-1</v>
      </c>
      <c r="Q6738" s="28">
        <v>41728.51458333333</v>
      </c>
      <c r="R6738" s="28">
        <v>41729.073611111111</v>
      </c>
      <c r="S6738" t="s">
        <v>22311</v>
      </c>
      <c r="T6738" s="27">
        <v>41728</v>
      </c>
      <c r="V6738">
        <v>1</v>
      </c>
      <c r="W6738" t="s">
        <v>36</v>
      </c>
      <c r="X6738" t="s">
        <v>279</v>
      </c>
      <c r="Y6738">
        <v>1</v>
      </c>
      <c r="AA6738" t="s">
        <v>22312</v>
      </c>
      <c r="AB6738" t="s">
        <v>36</v>
      </c>
      <c r="AC6738">
        <v>0</v>
      </c>
      <c r="AD6738" s="27">
        <v>42024</v>
      </c>
      <c r="AE6738" t="s">
        <v>22313</v>
      </c>
      <c r="AF6738" s="27">
        <v>42024</v>
      </c>
      <c r="AG6738" s="27">
        <v>42025</v>
      </c>
      <c r="AH6738">
        <v>0</v>
      </c>
      <c r="AN6738" t="s">
        <v>238</v>
      </c>
      <c r="AO6738">
        <v>4</v>
      </c>
      <c r="AP6738" t="s">
        <v>239</v>
      </c>
      <c r="AQ6738" s="27">
        <v>41729</v>
      </c>
      <c r="AR6738" t="s">
        <v>240</v>
      </c>
      <c r="AS6738">
        <v>4</v>
      </c>
      <c r="AT6738" t="s">
        <v>239</v>
      </c>
      <c r="AU6738" s="27">
        <v>41729</v>
      </c>
    </row>
    <row r="6739" spans="1:47" x14ac:dyDescent="0.2">
      <c r="A6739">
        <v>6738</v>
      </c>
      <c r="B6739" t="s">
        <v>22314</v>
      </c>
      <c r="C6739" t="s">
        <v>22315</v>
      </c>
      <c r="D6739" t="s">
        <v>3447</v>
      </c>
      <c r="E6739" s="27">
        <v>41968</v>
      </c>
      <c r="F6739" t="s">
        <v>294</v>
      </c>
      <c r="G6739" s="27">
        <v>26137</v>
      </c>
      <c r="H6739">
        <v>44</v>
      </c>
      <c r="I6739" t="s">
        <v>244</v>
      </c>
      <c r="J6739" t="s">
        <v>250</v>
      </c>
      <c r="K6739">
        <v>0</v>
      </c>
      <c r="L6739">
        <v>7</v>
      </c>
      <c r="M6739">
        <v>0</v>
      </c>
      <c r="N6739">
        <v>0</v>
      </c>
      <c r="O6739">
        <v>4</v>
      </c>
      <c r="P6739">
        <v>-155</v>
      </c>
      <c r="Q6739" s="28">
        <v>41813.413194444445</v>
      </c>
      <c r="R6739" s="28">
        <v>41957.532638888886</v>
      </c>
      <c r="S6739" t="s">
        <v>22316</v>
      </c>
      <c r="U6739" s="27">
        <v>41813</v>
      </c>
      <c r="V6739">
        <v>155</v>
      </c>
      <c r="W6739" t="s">
        <v>32</v>
      </c>
      <c r="X6739" t="s">
        <v>274</v>
      </c>
      <c r="Y6739">
        <v>0</v>
      </c>
      <c r="AB6739" t="s">
        <v>237</v>
      </c>
      <c r="AH6739">
        <v>0</v>
      </c>
      <c r="AN6739" t="s">
        <v>238</v>
      </c>
      <c r="AO6739">
        <v>2</v>
      </c>
      <c r="AP6739" t="s">
        <v>239</v>
      </c>
      <c r="AQ6739" s="27">
        <v>41968</v>
      </c>
      <c r="AR6739" t="s">
        <v>240</v>
      </c>
      <c r="AS6739">
        <v>7</v>
      </c>
      <c r="AT6739" t="s">
        <v>246</v>
      </c>
      <c r="AU6739" s="27">
        <v>41968</v>
      </c>
    </row>
    <row r="6740" spans="1:47" x14ac:dyDescent="0.2">
      <c r="A6740">
        <v>6739</v>
      </c>
      <c r="B6740" t="s">
        <v>22317</v>
      </c>
      <c r="C6740" t="s">
        <v>1338</v>
      </c>
      <c r="D6740" t="s">
        <v>1356</v>
      </c>
      <c r="E6740" s="27">
        <v>42003</v>
      </c>
      <c r="F6740" t="s">
        <v>233</v>
      </c>
      <c r="G6740" s="27">
        <v>25082</v>
      </c>
      <c r="H6740">
        <v>47</v>
      </c>
      <c r="I6740" t="s">
        <v>234</v>
      </c>
      <c r="J6740" t="s">
        <v>250</v>
      </c>
      <c r="K6740">
        <v>0</v>
      </c>
      <c r="L6740">
        <v>8</v>
      </c>
      <c r="M6740">
        <v>0</v>
      </c>
      <c r="N6740">
        <v>0</v>
      </c>
      <c r="O6740">
        <v>0</v>
      </c>
      <c r="P6740">
        <v>-1</v>
      </c>
      <c r="Q6740" s="28">
        <v>42002.059027777781</v>
      </c>
      <c r="R6740" s="28">
        <v>42003.331944444442</v>
      </c>
      <c r="S6740" t="s">
        <v>22318</v>
      </c>
      <c r="T6740" s="27">
        <v>42002</v>
      </c>
      <c r="V6740">
        <v>1</v>
      </c>
      <c r="W6740" t="s">
        <v>32</v>
      </c>
      <c r="X6740" t="s">
        <v>402</v>
      </c>
      <c r="Y6740">
        <v>1</v>
      </c>
      <c r="AA6740" t="s">
        <v>22319</v>
      </c>
      <c r="AB6740" t="s">
        <v>32</v>
      </c>
      <c r="AC6740">
        <v>1</v>
      </c>
      <c r="AD6740" s="27">
        <v>42047</v>
      </c>
      <c r="AE6740" t="s">
        <v>867</v>
      </c>
      <c r="AF6740" s="27">
        <v>42048</v>
      </c>
      <c r="AG6740" s="27">
        <v>42268</v>
      </c>
      <c r="AH6740">
        <v>1</v>
      </c>
      <c r="AJ6740" t="s">
        <v>22319</v>
      </c>
      <c r="AK6740" t="s">
        <v>312</v>
      </c>
      <c r="AL6740" s="27">
        <v>42047</v>
      </c>
      <c r="AM6740" t="s">
        <v>867</v>
      </c>
      <c r="AN6740" t="s">
        <v>238</v>
      </c>
      <c r="AO6740">
        <v>6</v>
      </c>
      <c r="AP6740" t="s">
        <v>246</v>
      </c>
      <c r="AQ6740" s="27">
        <v>42003</v>
      </c>
      <c r="AR6740" t="s">
        <v>240</v>
      </c>
      <c r="AS6740">
        <v>8</v>
      </c>
      <c r="AT6740" t="s">
        <v>269</v>
      </c>
      <c r="AU6740" s="27">
        <v>42003</v>
      </c>
    </row>
    <row r="6741" spans="1:47" x14ac:dyDescent="0.2">
      <c r="A6741">
        <v>6740</v>
      </c>
      <c r="B6741" t="s">
        <v>22320</v>
      </c>
      <c r="C6741" t="s">
        <v>3347</v>
      </c>
      <c r="D6741" t="s">
        <v>22321</v>
      </c>
      <c r="E6741" s="27">
        <v>41627</v>
      </c>
      <c r="F6741" t="s">
        <v>294</v>
      </c>
      <c r="G6741" s="27">
        <v>29102</v>
      </c>
      <c r="H6741">
        <v>36</v>
      </c>
      <c r="I6741" t="s">
        <v>244</v>
      </c>
      <c r="J6741" t="s">
        <v>250</v>
      </c>
      <c r="K6741">
        <v>0</v>
      </c>
      <c r="L6741">
        <v>5</v>
      </c>
      <c r="M6741">
        <v>0</v>
      </c>
      <c r="N6741">
        <v>0</v>
      </c>
      <c r="O6741">
        <v>1</v>
      </c>
      <c r="P6741">
        <v>-1</v>
      </c>
      <c r="Q6741" s="28">
        <v>41626.04583333333</v>
      </c>
      <c r="R6741" s="28">
        <v>41632.227083333331</v>
      </c>
      <c r="S6741" t="s">
        <v>22322</v>
      </c>
      <c r="T6741" s="27">
        <v>41626</v>
      </c>
      <c r="V6741">
        <v>1</v>
      </c>
      <c r="W6741" t="s">
        <v>32</v>
      </c>
      <c r="X6741" t="s">
        <v>364</v>
      </c>
      <c r="Y6741">
        <v>1</v>
      </c>
      <c r="AA6741" t="s">
        <v>22323</v>
      </c>
      <c r="AB6741" t="s">
        <v>36</v>
      </c>
      <c r="AD6741" s="27">
        <v>42335</v>
      </c>
      <c r="AE6741" t="s">
        <v>600</v>
      </c>
      <c r="AH6741">
        <v>0</v>
      </c>
      <c r="AN6741" t="s">
        <v>238</v>
      </c>
      <c r="AO6741">
        <v>4</v>
      </c>
      <c r="AP6741" t="s">
        <v>239</v>
      </c>
      <c r="AQ6741" s="27">
        <v>41627</v>
      </c>
      <c r="AR6741" t="s">
        <v>240</v>
      </c>
      <c r="AS6741">
        <v>5</v>
      </c>
      <c r="AT6741" t="s">
        <v>246</v>
      </c>
      <c r="AU6741" s="27">
        <v>41627</v>
      </c>
    </row>
    <row r="6742" spans="1:47" x14ac:dyDescent="0.2">
      <c r="A6742">
        <v>6741</v>
      </c>
      <c r="B6742" t="s">
        <v>22324</v>
      </c>
      <c r="C6742" t="s">
        <v>22325</v>
      </c>
      <c r="D6742" t="s">
        <v>6118</v>
      </c>
      <c r="E6742" s="27">
        <v>41557</v>
      </c>
      <c r="F6742" t="s">
        <v>233</v>
      </c>
      <c r="G6742" s="27">
        <v>34464</v>
      </c>
      <c r="H6742">
        <v>21</v>
      </c>
      <c r="I6742" t="s">
        <v>259</v>
      </c>
      <c r="J6742" t="s">
        <v>250</v>
      </c>
      <c r="K6742">
        <v>0</v>
      </c>
      <c r="L6742">
        <v>4</v>
      </c>
      <c r="M6742">
        <v>0</v>
      </c>
      <c r="N6742">
        <v>0</v>
      </c>
      <c r="O6742">
        <v>1</v>
      </c>
      <c r="P6742">
        <v>-1</v>
      </c>
      <c r="Q6742" s="28">
        <v>41556.188888888886</v>
      </c>
      <c r="R6742" s="28">
        <v>41557.229166666664</v>
      </c>
      <c r="S6742" t="s">
        <v>22326</v>
      </c>
      <c r="T6742" s="27">
        <v>41556</v>
      </c>
      <c r="V6742">
        <v>1</v>
      </c>
      <c r="W6742" t="s">
        <v>36</v>
      </c>
      <c r="X6742" t="s">
        <v>474</v>
      </c>
      <c r="Y6742">
        <v>0</v>
      </c>
      <c r="AB6742" t="s">
        <v>237</v>
      </c>
      <c r="AH6742">
        <v>0</v>
      </c>
      <c r="AN6742" t="s">
        <v>238</v>
      </c>
      <c r="AO6742">
        <v>6</v>
      </c>
      <c r="AP6742" t="s">
        <v>246</v>
      </c>
      <c r="AQ6742" s="27">
        <v>41557</v>
      </c>
      <c r="AR6742" t="s">
        <v>240</v>
      </c>
      <c r="AS6742">
        <v>4</v>
      </c>
      <c r="AT6742" t="s">
        <v>239</v>
      </c>
      <c r="AU6742" s="27">
        <v>41557</v>
      </c>
    </row>
    <row r="6743" spans="1:47" x14ac:dyDescent="0.2">
      <c r="A6743">
        <v>6742</v>
      </c>
      <c r="B6743" t="s">
        <v>22327</v>
      </c>
      <c r="C6743" t="s">
        <v>918</v>
      </c>
      <c r="D6743" t="s">
        <v>22328</v>
      </c>
      <c r="E6743" s="27">
        <v>41318</v>
      </c>
      <c r="F6743" t="s">
        <v>233</v>
      </c>
      <c r="G6743" s="27">
        <v>30622</v>
      </c>
      <c r="H6743">
        <v>32</v>
      </c>
      <c r="I6743" t="s">
        <v>244</v>
      </c>
      <c r="J6743" t="s">
        <v>250</v>
      </c>
      <c r="K6743">
        <v>0</v>
      </c>
      <c r="L6743">
        <v>6</v>
      </c>
      <c r="M6743">
        <v>0</v>
      </c>
      <c r="N6743">
        <v>0</v>
      </c>
      <c r="O6743">
        <v>0</v>
      </c>
      <c r="W6743" t="s">
        <v>237</v>
      </c>
      <c r="Y6743">
        <v>-1</v>
      </c>
      <c r="AB6743" t="s">
        <v>237</v>
      </c>
      <c r="AH6743">
        <v>0</v>
      </c>
      <c r="AN6743" t="s">
        <v>238</v>
      </c>
      <c r="AO6743">
        <v>7</v>
      </c>
      <c r="AP6743" t="s">
        <v>246</v>
      </c>
      <c r="AQ6743" s="27">
        <v>41318</v>
      </c>
      <c r="AR6743" t="s">
        <v>240</v>
      </c>
      <c r="AS6743">
        <v>6</v>
      </c>
      <c r="AT6743" t="s">
        <v>246</v>
      </c>
      <c r="AU6743" s="27">
        <v>41318</v>
      </c>
    </row>
    <row r="6744" spans="1:47" x14ac:dyDescent="0.2">
      <c r="A6744">
        <v>6743</v>
      </c>
      <c r="B6744" t="s">
        <v>22329</v>
      </c>
      <c r="C6744" t="s">
        <v>1584</v>
      </c>
      <c r="D6744" t="s">
        <v>22330</v>
      </c>
      <c r="E6744" s="27">
        <v>41948</v>
      </c>
      <c r="F6744" t="s">
        <v>233</v>
      </c>
      <c r="G6744" s="27">
        <v>29410</v>
      </c>
      <c r="H6744">
        <v>35</v>
      </c>
      <c r="I6744" t="s">
        <v>244</v>
      </c>
      <c r="J6744" t="s">
        <v>250</v>
      </c>
      <c r="K6744">
        <v>0</v>
      </c>
      <c r="L6744">
        <v>1</v>
      </c>
      <c r="M6744">
        <v>0</v>
      </c>
      <c r="N6744">
        <v>0</v>
      </c>
      <c r="O6744">
        <v>4</v>
      </c>
      <c r="P6744">
        <v>-9</v>
      </c>
      <c r="Q6744" s="28">
        <v>41939.474305555559</v>
      </c>
      <c r="R6744" s="28">
        <v>41947.388194444444</v>
      </c>
      <c r="S6744" t="s">
        <v>22331</v>
      </c>
      <c r="U6744" s="27">
        <v>41939</v>
      </c>
      <c r="V6744">
        <v>9</v>
      </c>
      <c r="W6744" t="s">
        <v>36</v>
      </c>
      <c r="X6744" t="s">
        <v>274</v>
      </c>
      <c r="Y6744">
        <v>0</v>
      </c>
      <c r="AB6744" t="s">
        <v>237</v>
      </c>
      <c r="AH6744">
        <v>0</v>
      </c>
      <c r="AN6744" t="s">
        <v>238</v>
      </c>
      <c r="AO6744">
        <v>1</v>
      </c>
      <c r="AP6744" t="s">
        <v>239</v>
      </c>
      <c r="AQ6744" s="27">
        <v>41948</v>
      </c>
      <c r="AR6744" t="s">
        <v>240</v>
      </c>
      <c r="AS6744">
        <v>1</v>
      </c>
      <c r="AT6744" t="s">
        <v>239</v>
      </c>
      <c r="AU6744" s="27">
        <v>41948</v>
      </c>
    </row>
    <row r="6745" spans="1:47" x14ac:dyDescent="0.2">
      <c r="A6745">
        <v>6744</v>
      </c>
      <c r="B6745" t="s">
        <v>22332</v>
      </c>
      <c r="C6745" t="s">
        <v>1584</v>
      </c>
      <c r="D6745" t="s">
        <v>22333</v>
      </c>
      <c r="E6745" s="27">
        <v>41588</v>
      </c>
      <c r="F6745" t="s">
        <v>233</v>
      </c>
      <c r="G6745" s="27">
        <v>33078</v>
      </c>
      <c r="H6745">
        <v>25</v>
      </c>
      <c r="I6745" t="s">
        <v>244</v>
      </c>
      <c r="J6745" t="s">
        <v>250</v>
      </c>
      <c r="K6745">
        <v>0</v>
      </c>
      <c r="L6745">
        <v>10</v>
      </c>
      <c r="M6745">
        <v>1</v>
      </c>
      <c r="N6745">
        <v>0</v>
      </c>
      <c r="O6745">
        <v>3</v>
      </c>
      <c r="P6745">
        <v>-1</v>
      </c>
      <c r="Q6745" s="28">
        <v>41587.52847222222</v>
      </c>
      <c r="R6745" s="28">
        <v>41668.091666666667</v>
      </c>
      <c r="S6745" t="s">
        <v>22334</v>
      </c>
      <c r="T6745" s="27">
        <v>41587</v>
      </c>
      <c r="V6745">
        <v>1</v>
      </c>
      <c r="W6745" t="s">
        <v>36</v>
      </c>
      <c r="X6745" t="s">
        <v>279</v>
      </c>
      <c r="Y6745">
        <v>1</v>
      </c>
      <c r="AA6745" t="s">
        <v>22335</v>
      </c>
      <c r="AB6745" t="s">
        <v>32</v>
      </c>
      <c r="AC6745">
        <v>0</v>
      </c>
      <c r="AD6745" s="27">
        <v>42240</v>
      </c>
      <c r="AE6745" t="s">
        <v>588</v>
      </c>
      <c r="AF6745" s="27">
        <v>42240</v>
      </c>
      <c r="AG6745" s="27">
        <v>42339</v>
      </c>
      <c r="AH6745">
        <v>0</v>
      </c>
      <c r="AN6745" t="s">
        <v>238</v>
      </c>
      <c r="AO6745">
        <v>9</v>
      </c>
      <c r="AP6745" t="s">
        <v>269</v>
      </c>
      <c r="AQ6745" s="27">
        <v>41588</v>
      </c>
      <c r="AR6745" t="s">
        <v>240</v>
      </c>
      <c r="AS6745">
        <v>10</v>
      </c>
      <c r="AT6745" t="s">
        <v>269</v>
      </c>
      <c r="AU6745" s="27">
        <v>41588</v>
      </c>
    </row>
    <row r="6746" spans="1:47" x14ac:dyDescent="0.2">
      <c r="A6746">
        <v>6745</v>
      </c>
      <c r="B6746" t="s">
        <v>22336</v>
      </c>
      <c r="C6746" t="s">
        <v>22337</v>
      </c>
      <c r="D6746" t="s">
        <v>4281</v>
      </c>
      <c r="E6746" s="27">
        <v>41899</v>
      </c>
      <c r="F6746" t="s">
        <v>294</v>
      </c>
      <c r="G6746" s="27">
        <v>31767</v>
      </c>
      <c r="H6746">
        <v>29</v>
      </c>
      <c r="I6746" t="s">
        <v>244</v>
      </c>
      <c r="J6746" t="s">
        <v>250</v>
      </c>
      <c r="K6746">
        <v>0</v>
      </c>
      <c r="L6746">
        <v>2</v>
      </c>
      <c r="M6746">
        <v>0</v>
      </c>
      <c r="N6746">
        <v>0</v>
      </c>
      <c r="O6746">
        <v>0</v>
      </c>
      <c r="P6746">
        <v>0</v>
      </c>
      <c r="Q6746" s="28">
        <v>41899.135416666664</v>
      </c>
      <c r="R6746" s="28">
        <v>41924.234027777777</v>
      </c>
      <c r="S6746" t="s">
        <v>22338</v>
      </c>
      <c r="T6746" s="27">
        <v>41898</v>
      </c>
      <c r="V6746">
        <v>1</v>
      </c>
      <c r="W6746" t="s">
        <v>32</v>
      </c>
      <c r="X6746" t="s">
        <v>567</v>
      </c>
      <c r="Y6746">
        <v>0</v>
      </c>
      <c r="AB6746" t="s">
        <v>237</v>
      </c>
      <c r="AH6746">
        <v>0</v>
      </c>
      <c r="AN6746" t="s">
        <v>238</v>
      </c>
      <c r="AO6746">
        <v>2</v>
      </c>
      <c r="AP6746" t="s">
        <v>239</v>
      </c>
      <c r="AQ6746" s="27">
        <v>41899</v>
      </c>
      <c r="AR6746" t="s">
        <v>240</v>
      </c>
      <c r="AS6746">
        <v>2</v>
      </c>
      <c r="AT6746" t="s">
        <v>239</v>
      </c>
      <c r="AU6746" s="27">
        <v>41899</v>
      </c>
    </row>
    <row r="6747" spans="1:47" x14ac:dyDescent="0.2">
      <c r="A6747">
        <v>6746</v>
      </c>
      <c r="B6747" t="s">
        <v>22339</v>
      </c>
      <c r="C6747" t="s">
        <v>817</v>
      </c>
      <c r="D6747" t="s">
        <v>4186</v>
      </c>
      <c r="E6747" s="27">
        <v>41403</v>
      </c>
      <c r="F6747" t="s">
        <v>233</v>
      </c>
      <c r="G6747" s="27">
        <v>33173</v>
      </c>
      <c r="H6747">
        <v>25</v>
      </c>
      <c r="I6747" t="s">
        <v>244</v>
      </c>
      <c r="J6747" t="s">
        <v>250</v>
      </c>
      <c r="K6747">
        <v>0</v>
      </c>
      <c r="L6747">
        <v>8</v>
      </c>
      <c r="M6747">
        <v>0</v>
      </c>
      <c r="N6747">
        <v>3</v>
      </c>
      <c r="O6747">
        <v>6</v>
      </c>
      <c r="P6747">
        <v>-1</v>
      </c>
      <c r="Q6747" s="28">
        <v>41402.109722222223</v>
      </c>
      <c r="R6747" s="28">
        <v>41737.265277777777</v>
      </c>
      <c r="S6747" t="s">
        <v>22340</v>
      </c>
      <c r="U6747" s="27">
        <v>41402</v>
      </c>
      <c r="V6747">
        <v>1</v>
      </c>
      <c r="W6747" t="s">
        <v>32</v>
      </c>
      <c r="X6747" t="s">
        <v>274</v>
      </c>
      <c r="Y6747">
        <v>0</v>
      </c>
      <c r="AB6747" t="s">
        <v>237</v>
      </c>
      <c r="AH6747">
        <v>0</v>
      </c>
      <c r="AN6747" t="s">
        <v>238</v>
      </c>
      <c r="AO6747">
        <v>8</v>
      </c>
      <c r="AP6747" t="s">
        <v>269</v>
      </c>
      <c r="AQ6747" s="27">
        <v>41403</v>
      </c>
      <c r="AR6747" t="s">
        <v>240</v>
      </c>
      <c r="AS6747">
        <v>8</v>
      </c>
      <c r="AT6747" t="s">
        <v>269</v>
      </c>
      <c r="AU6747" s="27">
        <v>41403</v>
      </c>
    </row>
    <row r="6748" spans="1:47" x14ac:dyDescent="0.2">
      <c r="A6748">
        <v>6747</v>
      </c>
      <c r="B6748" t="s">
        <v>22341</v>
      </c>
      <c r="C6748" t="s">
        <v>3869</v>
      </c>
      <c r="D6748" t="s">
        <v>553</v>
      </c>
      <c r="E6748" s="27">
        <v>41340</v>
      </c>
      <c r="F6748" t="s">
        <v>233</v>
      </c>
      <c r="G6748" s="27">
        <v>33910</v>
      </c>
      <c r="H6748">
        <v>23</v>
      </c>
      <c r="I6748" t="s">
        <v>259</v>
      </c>
      <c r="J6748" t="s">
        <v>250</v>
      </c>
      <c r="K6748">
        <v>0</v>
      </c>
      <c r="L6748">
        <v>9</v>
      </c>
      <c r="M6748">
        <v>0</v>
      </c>
      <c r="N6748">
        <v>1</v>
      </c>
      <c r="O6748">
        <v>5</v>
      </c>
      <c r="P6748">
        <v>-1</v>
      </c>
      <c r="Q6748" s="28">
        <v>41339.247916666667</v>
      </c>
      <c r="R6748" s="28">
        <v>41344.232638888891</v>
      </c>
      <c r="S6748" t="s">
        <v>22342</v>
      </c>
      <c r="T6748" s="27">
        <v>41339</v>
      </c>
      <c r="V6748">
        <v>1</v>
      </c>
      <c r="W6748" t="s">
        <v>32</v>
      </c>
      <c r="X6748" t="s">
        <v>359</v>
      </c>
      <c r="Y6748">
        <v>1</v>
      </c>
      <c r="AA6748" t="s">
        <v>22343</v>
      </c>
      <c r="AB6748" t="s">
        <v>36</v>
      </c>
      <c r="AC6748">
        <v>0</v>
      </c>
      <c r="AD6748" s="27">
        <v>41375</v>
      </c>
      <c r="AE6748" t="s">
        <v>22344</v>
      </c>
      <c r="AF6748" s="27">
        <v>41375</v>
      </c>
      <c r="AG6748" s="27">
        <v>41390</v>
      </c>
      <c r="AH6748">
        <v>1</v>
      </c>
      <c r="AJ6748" t="s">
        <v>22345</v>
      </c>
      <c r="AK6748" t="s">
        <v>462</v>
      </c>
      <c r="AL6748" s="27">
        <v>42010</v>
      </c>
      <c r="AM6748" t="s">
        <v>279</v>
      </c>
      <c r="AN6748" t="s">
        <v>238</v>
      </c>
      <c r="AO6748">
        <v>9</v>
      </c>
      <c r="AP6748" t="s">
        <v>269</v>
      </c>
      <c r="AQ6748" s="27">
        <v>41340</v>
      </c>
      <c r="AR6748" t="s">
        <v>240</v>
      </c>
      <c r="AS6748">
        <v>9</v>
      </c>
      <c r="AT6748" t="s">
        <v>269</v>
      </c>
      <c r="AU6748" s="27">
        <v>41340</v>
      </c>
    </row>
    <row r="6749" spans="1:47" x14ac:dyDescent="0.2">
      <c r="A6749">
        <v>6748</v>
      </c>
      <c r="B6749" t="s">
        <v>22346</v>
      </c>
      <c r="C6749" t="s">
        <v>10045</v>
      </c>
      <c r="D6749" t="s">
        <v>22347</v>
      </c>
      <c r="E6749" s="27">
        <v>41533</v>
      </c>
      <c r="F6749" t="s">
        <v>233</v>
      </c>
      <c r="G6749" s="27">
        <v>33720</v>
      </c>
      <c r="H6749">
        <v>23</v>
      </c>
      <c r="I6749" t="s">
        <v>259</v>
      </c>
      <c r="J6749" t="s">
        <v>22</v>
      </c>
      <c r="K6749">
        <v>0</v>
      </c>
      <c r="L6749">
        <v>3</v>
      </c>
      <c r="M6749">
        <v>0</v>
      </c>
      <c r="N6749">
        <v>0</v>
      </c>
      <c r="O6749">
        <v>0</v>
      </c>
      <c r="P6749">
        <v>-1</v>
      </c>
      <c r="Q6749" s="28">
        <v>41532.359722222223</v>
      </c>
      <c r="R6749" s="28">
        <v>41533.308333333334</v>
      </c>
      <c r="S6749" t="s">
        <v>22348</v>
      </c>
      <c r="T6749" s="27">
        <v>41532</v>
      </c>
      <c r="V6749">
        <v>1</v>
      </c>
      <c r="W6749" t="s">
        <v>36</v>
      </c>
      <c r="X6749" t="s">
        <v>279</v>
      </c>
      <c r="Y6749">
        <v>0</v>
      </c>
      <c r="AB6749" t="s">
        <v>237</v>
      </c>
      <c r="AH6749">
        <v>0</v>
      </c>
      <c r="AN6749" t="s">
        <v>238</v>
      </c>
      <c r="AO6749">
        <v>4</v>
      </c>
      <c r="AP6749" t="s">
        <v>239</v>
      </c>
      <c r="AQ6749" s="27">
        <v>41533</v>
      </c>
      <c r="AR6749" t="s">
        <v>240</v>
      </c>
      <c r="AS6749">
        <v>3</v>
      </c>
      <c r="AT6749" t="s">
        <v>239</v>
      </c>
      <c r="AU6749" s="27">
        <v>41533</v>
      </c>
    </row>
    <row r="6750" spans="1:47" x14ac:dyDescent="0.2">
      <c r="A6750">
        <v>6749</v>
      </c>
      <c r="B6750" t="s">
        <v>22349</v>
      </c>
      <c r="C6750" t="s">
        <v>22350</v>
      </c>
      <c r="D6750" t="s">
        <v>8418</v>
      </c>
      <c r="E6750" s="27">
        <v>41572</v>
      </c>
      <c r="F6750" t="s">
        <v>294</v>
      </c>
      <c r="G6750" s="27">
        <v>33630</v>
      </c>
      <c r="H6750">
        <v>24</v>
      </c>
      <c r="I6750" t="s">
        <v>259</v>
      </c>
      <c r="J6750" t="s">
        <v>245</v>
      </c>
      <c r="K6750">
        <v>0</v>
      </c>
      <c r="L6750">
        <v>10</v>
      </c>
      <c r="M6750">
        <v>0</v>
      </c>
      <c r="N6750">
        <v>0</v>
      </c>
      <c r="O6750">
        <v>0</v>
      </c>
      <c r="P6750">
        <v>-1</v>
      </c>
      <c r="Q6750" s="28">
        <v>41571.0625</v>
      </c>
      <c r="R6750" s="28">
        <v>41571.38958333333</v>
      </c>
      <c r="S6750" t="s">
        <v>22351</v>
      </c>
      <c r="T6750" s="27">
        <v>41570</v>
      </c>
      <c r="V6750">
        <v>2</v>
      </c>
      <c r="W6750" t="s">
        <v>36</v>
      </c>
      <c r="X6750" t="s">
        <v>412</v>
      </c>
      <c r="Y6750">
        <v>0</v>
      </c>
      <c r="AB6750" t="s">
        <v>237</v>
      </c>
      <c r="AH6750">
        <v>0</v>
      </c>
      <c r="AN6750" t="s">
        <v>238</v>
      </c>
      <c r="AO6750">
        <v>6</v>
      </c>
      <c r="AP6750" t="s">
        <v>246</v>
      </c>
      <c r="AQ6750" s="27">
        <v>41572</v>
      </c>
      <c r="AR6750" t="s">
        <v>240</v>
      </c>
      <c r="AS6750">
        <v>10</v>
      </c>
      <c r="AT6750" t="s">
        <v>269</v>
      </c>
      <c r="AU6750" s="27">
        <v>41572</v>
      </c>
    </row>
    <row r="6751" spans="1:47" x14ac:dyDescent="0.2">
      <c r="A6751">
        <v>6750</v>
      </c>
      <c r="B6751" t="s">
        <v>22352</v>
      </c>
      <c r="C6751" t="s">
        <v>4825</v>
      </c>
      <c r="D6751" t="s">
        <v>3874</v>
      </c>
      <c r="E6751" s="27">
        <v>41978</v>
      </c>
      <c r="F6751" t="s">
        <v>233</v>
      </c>
      <c r="G6751" s="27">
        <v>34369</v>
      </c>
      <c r="H6751">
        <v>22</v>
      </c>
      <c r="I6751" t="s">
        <v>259</v>
      </c>
      <c r="J6751" t="s">
        <v>245</v>
      </c>
      <c r="K6751">
        <v>0</v>
      </c>
      <c r="L6751">
        <v>6</v>
      </c>
      <c r="M6751">
        <v>0</v>
      </c>
      <c r="N6751">
        <v>0</v>
      </c>
      <c r="O6751">
        <v>3</v>
      </c>
      <c r="P6751">
        <v>-597</v>
      </c>
      <c r="Q6751" s="28">
        <v>41381.409722222219</v>
      </c>
      <c r="R6751" s="28">
        <v>41978.480555555558</v>
      </c>
      <c r="S6751" t="s">
        <v>22353</v>
      </c>
      <c r="U6751" s="27">
        <v>41543</v>
      </c>
      <c r="V6751">
        <v>435</v>
      </c>
      <c r="W6751" t="s">
        <v>32</v>
      </c>
      <c r="X6751" t="s">
        <v>274</v>
      </c>
      <c r="Y6751">
        <v>0</v>
      </c>
      <c r="AB6751" t="s">
        <v>237</v>
      </c>
      <c r="AH6751">
        <v>0</v>
      </c>
      <c r="AN6751" t="s">
        <v>238</v>
      </c>
      <c r="AO6751">
        <v>4</v>
      </c>
      <c r="AP6751" t="s">
        <v>239</v>
      </c>
      <c r="AQ6751" s="27">
        <v>41978</v>
      </c>
      <c r="AR6751" t="s">
        <v>240</v>
      </c>
      <c r="AS6751">
        <v>6</v>
      </c>
      <c r="AT6751" t="s">
        <v>246</v>
      </c>
      <c r="AU6751" s="27">
        <v>41978</v>
      </c>
    </row>
    <row r="6752" spans="1:47" x14ac:dyDescent="0.2">
      <c r="A6752">
        <v>6751</v>
      </c>
      <c r="B6752" t="s">
        <v>22354</v>
      </c>
      <c r="C6752" t="s">
        <v>6822</v>
      </c>
      <c r="D6752" t="s">
        <v>22355</v>
      </c>
      <c r="E6752" s="27">
        <v>41726</v>
      </c>
      <c r="F6752" t="s">
        <v>233</v>
      </c>
      <c r="G6752" s="27">
        <v>29685</v>
      </c>
      <c r="H6752">
        <v>35</v>
      </c>
      <c r="I6752" t="s">
        <v>244</v>
      </c>
      <c r="J6752" t="s">
        <v>245</v>
      </c>
      <c r="K6752">
        <v>0</v>
      </c>
      <c r="L6752">
        <v>2</v>
      </c>
      <c r="M6752">
        <v>0</v>
      </c>
      <c r="N6752">
        <v>0</v>
      </c>
      <c r="O6752">
        <v>2</v>
      </c>
      <c r="P6752">
        <v>-1</v>
      </c>
      <c r="Q6752" s="28">
        <v>41725.311805555553</v>
      </c>
      <c r="R6752" s="28">
        <v>41727.380555555559</v>
      </c>
      <c r="S6752" t="s">
        <v>22356</v>
      </c>
      <c r="U6752" s="27">
        <v>41725</v>
      </c>
      <c r="V6752">
        <v>1</v>
      </c>
      <c r="W6752" t="s">
        <v>32</v>
      </c>
      <c r="X6752" t="s">
        <v>274</v>
      </c>
      <c r="Y6752">
        <v>1</v>
      </c>
      <c r="AA6752" t="s">
        <v>22357</v>
      </c>
      <c r="AB6752" t="s">
        <v>36</v>
      </c>
      <c r="AC6752">
        <v>281</v>
      </c>
      <c r="AD6752" s="27">
        <v>42074</v>
      </c>
      <c r="AE6752" t="s">
        <v>392</v>
      </c>
      <c r="AF6752" s="27">
        <v>42355</v>
      </c>
      <c r="AG6752" s="27">
        <v>42360</v>
      </c>
      <c r="AH6752">
        <v>0</v>
      </c>
      <c r="AN6752" t="s">
        <v>238</v>
      </c>
      <c r="AO6752">
        <v>1</v>
      </c>
      <c r="AP6752" t="s">
        <v>239</v>
      </c>
      <c r="AQ6752" s="27">
        <v>41726</v>
      </c>
      <c r="AR6752" t="s">
        <v>240</v>
      </c>
      <c r="AS6752">
        <v>2</v>
      </c>
      <c r="AT6752" t="s">
        <v>239</v>
      </c>
      <c r="AU6752" s="27">
        <v>41726</v>
      </c>
    </row>
    <row r="6753" spans="1:47" x14ac:dyDescent="0.2">
      <c r="A6753">
        <v>6752</v>
      </c>
      <c r="B6753" t="s">
        <v>22358</v>
      </c>
      <c r="C6753" t="s">
        <v>3130</v>
      </c>
      <c r="D6753" t="s">
        <v>22359</v>
      </c>
      <c r="E6753" s="27">
        <v>41376</v>
      </c>
      <c r="F6753" t="s">
        <v>233</v>
      </c>
      <c r="G6753" s="27">
        <v>31596</v>
      </c>
      <c r="H6753">
        <v>29</v>
      </c>
      <c r="I6753" t="s">
        <v>244</v>
      </c>
      <c r="J6753" t="s">
        <v>245</v>
      </c>
      <c r="K6753">
        <v>0</v>
      </c>
      <c r="L6753">
        <v>6</v>
      </c>
      <c r="M6753">
        <v>0</v>
      </c>
      <c r="N6753">
        <v>0</v>
      </c>
      <c r="O6753">
        <v>0</v>
      </c>
      <c r="W6753" t="s">
        <v>237</v>
      </c>
      <c r="Y6753">
        <v>-1</v>
      </c>
      <c r="AB6753" t="s">
        <v>237</v>
      </c>
      <c r="AH6753">
        <v>0</v>
      </c>
      <c r="AN6753" t="s">
        <v>238</v>
      </c>
      <c r="AO6753">
        <v>5</v>
      </c>
      <c r="AP6753" t="s">
        <v>246</v>
      </c>
      <c r="AQ6753" s="27">
        <v>41376</v>
      </c>
      <c r="AR6753" t="s">
        <v>240</v>
      </c>
      <c r="AS6753">
        <v>6</v>
      </c>
      <c r="AT6753" t="s">
        <v>246</v>
      </c>
      <c r="AU6753" s="27">
        <v>41376</v>
      </c>
    </row>
    <row r="6754" spans="1:47" x14ac:dyDescent="0.2">
      <c r="A6754">
        <v>6753</v>
      </c>
      <c r="B6754" t="s">
        <v>22360</v>
      </c>
      <c r="C6754" t="s">
        <v>1882</v>
      </c>
      <c r="D6754" t="s">
        <v>9247</v>
      </c>
      <c r="E6754" s="27">
        <v>41390</v>
      </c>
      <c r="F6754" t="s">
        <v>233</v>
      </c>
      <c r="G6754" s="27">
        <v>31192</v>
      </c>
      <c r="H6754">
        <v>30</v>
      </c>
      <c r="I6754" t="s">
        <v>244</v>
      </c>
      <c r="J6754" t="s">
        <v>250</v>
      </c>
      <c r="K6754">
        <v>0</v>
      </c>
      <c r="L6754">
        <v>8</v>
      </c>
      <c r="M6754">
        <v>1</v>
      </c>
      <c r="N6754">
        <v>1</v>
      </c>
      <c r="O6754">
        <v>11</v>
      </c>
      <c r="S6754" t="s">
        <v>22361</v>
      </c>
      <c r="T6754" s="27">
        <v>40633</v>
      </c>
      <c r="V6754">
        <v>757</v>
      </c>
      <c r="W6754" t="s">
        <v>36</v>
      </c>
      <c r="X6754" t="s">
        <v>412</v>
      </c>
      <c r="Y6754">
        <v>0</v>
      </c>
      <c r="AB6754" t="s">
        <v>237</v>
      </c>
      <c r="AH6754">
        <v>0</v>
      </c>
      <c r="AN6754" t="s">
        <v>238</v>
      </c>
      <c r="AO6754">
        <v>4</v>
      </c>
      <c r="AP6754" t="s">
        <v>239</v>
      </c>
      <c r="AQ6754" s="27">
        <v>41390</v>
      </c>
      <c r="AR6754" t="s">
        <v>240</v>
      </c>
      <c r="AS6754">
        <v>8</v>
      </c>
      <c r="AT6754" t="s">
        <v>269</v>
      </c>
      <c r="AU6754" s="27">
        <v>41390</v>
      </c>
    </row>
    <row r="6755" spans="1:47" x14ac:dyDescent="0.2">
      <c r="A6755">
        <v>6754</v>
      </c>
      <c r="B6755" t="s">
        <v>22362</v>
      </c>
      <c r="C6755" t="s">
        <v>22363</v>
      </c>
      <c r="D6755" t="s">
        <v>22364</v>
      </c>
      <c r="E6755" s="27">
        <v>41493</v>
      </c>
      <c r="F6755" t="s">
        <v>294</v>
      </c>
      <c r="G6755" s="27">
        <v>34036</v>
      </c>
      <c r="H6755">
        <v>23</v>
      </c>
      <c r="I6755" t="s">
        <v>259</v>
      </c>
      <c r="J6755" t="s">
        <v>353</v>
      </c>
      <c r="K6755">
        <v>0</v>
      </c>
      <c r="L6755">
        <v>4</v>
      </c>
      <c r="M6755">
        <v>0</v>
      </c>
      <c r="N6755">
        <v>0</v>
      </c>
      <c r="O6755">
        <v>0</v>
      </c>
      <c r="P6755">
        <v>-2</v>
      </c>
      <c r="Q6755" s="28">
        <v>41491.375</v>
      </c>
      <c r="R6755" s="28">
        <v>41492.066666666666</v>
      </c>
      <c r="S6755" t="s">
        <v>22365</v>
      </c>
      <c r="T6755" s="27">
        <v>41491</v>
      </c>
      <c r="V6755">
        <v>2</v>
      </c>
      <c r="W6755" t="s">
        <v>36</v>
      </c>
      <c r="X6755" t="s">
        <v>681</v>
      </c>
      <c r="Y6755">
        <v>0</v>
      </c>
      <c r="AB6755" t="s">
        <v>237</v>
      </c>
      <c r="AH6755">
        <v>0</v>
      </c>
      <c r="AN6755" t="s">
        <v>238</v>
      </c>
      <c r="AO6755">
        <v>5</v>
      </c>
      <c r="AP6755" t="s">
        <v>246</v>
      </c>
      <c r="AQ6755" s="27">
        <v>41493</v>
      </c>
      <c r="AR6755" t="s">
        <v>240</v>
      </c>
      <c r="AS6755">
        <v>4</v>
      </c>
      <c r="AT6755" t="s">
        <v>239</v>
      </c>
      <c r="AU6755" s="27">
        <v>41493</v>
      </c>
    </row>
    <row r="6756" spans="1:47" x14ac:dyDescent="0.2">
      <c r="A6756">
        <v>6755</v>
      </c>
      <c r="B6756" t="s">
        <v>22366</v>
      </c>
      <c r="C6756" t="s">
        <v>15103</v>
      </c>
      <c r="D6756" t="s">
        <v>11412</v>
      </c>
      <c r="E6756" s="27">
        <v>41962</v>
      </c>
      <c r="F6756" t="s">
        <v>294</v>
      </c>
      <c r="G6756" s="27">
        <v>35240</v>
      </c>
      <c r="H6756">
        <v>19</v>
      </c>
      <c r="I6756" t="s">
        <v>259</v>
      </c>
      <c r="J6756" t="s">
        <v>250</v>
      </c>
      <c r="K6756">
        <v>0</v>
      </c>
      <c r="L6756">
        <v>4</v>
      </c>
      <c r="M6756">
        <v>0</v>
      </c>
      <c r="N6756">
        <v>0</v>
      </c>
      <c r="O6756">
        <v>0</v>
      </c>
      <c r="P6756">
        <v>-1</v>
      </c>
      <c r="Q6756" s="28">
        <v>41961.056944444441</v>
      </c>
      <c r="R6756" s="28">
        <v>41962.423611111109</v>
      </c>
      <c r="S6756" t="s">
        <v>22367</v>
      </c>
      <c r="T6756" s="27">
        <v>41961</v>
      </c>
      <c r="V6756">
        <v>1</v>
      </c>
      <c r="W6756" t="s">
        <v>36</v>
      </c>
      <c r="X6756" t="s">
        <v>1077</v>
      </c>
      <c r="Y6756">
        <v>1</v>
      </c>
      <c r="AA6756" t="s">
        <v>22368</v>
      </c>
      <c r="AB6756" t="s">
        <v>36</v>
      </c>
      <c r="AD6756" s="27">
        <v>42204</v>
      </c>
      <c r="AE6756" t="s">
        <v>279</v>
      </c>
      <c r="AH6756">
        <v>1</v>
      </c>
      <c r="AJ6756" t="s">
        <v>22368</v>
      </c>
      <c r="AK6756" t="s">
        <v>462</v>
      </c>
      <c r="AL6756" s="27">
        <v>42204</v>
      </c>
      <c r="AM6756" t="s">
        <v>279</v>
      </c>
      <c r="AN6756" t="s">
        <v>238</v>
      </c>
      <c r="AO6756">
        <v>6</v>
      </c>
      <c r="AP6756" t="s">
        <v>246</v>
      </c>
      <c r="AQ6756" s="27">
        <v>41962</v>
      </c>
      <c r="AR6756" t="s">
        <v>240</v>
      </c>
      <c r="AS6756">
        <v>4</v>
      </c>
      <c r="AT6756" t="s">
        <v>239</v>
      </c>
      <c r="AU6756" s="27">
        <v>41962</v>
      </c>
    </row>
    <row r="6757" spans="1:47" x14ac:dyDescent="0.2">
      <c r="A6757">
        <v>6756</v>
      </c>
      <c r="B6757" t="s">
        <v>22369</v>
      </c>
      <c r="C6757" t="s">
        <v>243</v>
      </c>
      <c r="D6757" t="s">
        <v>1539</v>
      </c>
      <c r="E6757" s="27">
        <v>41663</v>
      </c>
      <c r="F6757" t="s">
        <v>233</v>
      </c>
      <c r="G6757" s="27">
        <v>30734</v>
      </c>
      <c r="H6757">
        <v>32</v>
      </c>
      <c r="I6757" t="s">
        <v>244</v>
      </c>
      <c r="J6757" t="s">
        <v>245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-1</v>
      </c>
      <c r="Q6757" s="28">
        <v>41662.265277777777</v>
      </c>
      <c r="R6757" s="28">
        <v>41668.080555555556</v>
      </c>
      <c r="S6757" t="s">
        <v>22370</v>
      </c>
      <c r="T6757" s="27">
        <v>41662</v>
      </c>
      <c r="V6757">
        <v>1</v>
      </c>
      <c r="W6757" t="s">
        <v>32</v>
      </c>
      <c r="X6757" t="s">
        <v>343</v>
      </c>
      <c r="Y6757">
        <v>1</v>
      </c>
      <c r="AA6757" t="s">
        <v>22371</v>
      </c>
      <c r="AB6757" t="s">
        <v>36</v>
      </c>
      <c r="AD6757" s="27">
        <v>42176</v>
      </c>
      <c r="AE6757" t="s">
        <v>412</v>
      </c>
      <c r="AH6757">
        <v>1</v>
      </c>
      <c r="AJ6757" t="s">
        <v>22372</v>
      </c>
      <c r="AK6757" t="s">
        <v>8654</v>
      </c>
      <c r="AL6757" s="27">
        <v>42216</v>
      </c>
      <c r="AM6757" t="s">
        <v>806</v>
      </c>
      <c r="AN6757" t="s">
        <v>238</v>
      </c>
      <c r="AO6757">
        <v>2</v>
      </c>
      <c r="AP6757" t="s">
        <v>239</v>
      </c>
      <c r="AQ6757" s="27">
        <v>41663</v>
      </c>
      <c r="AR6757" t="s">
        <v>240</v>
      </c>
      <c r="AS6757">
        <v>1</v>
      </c>
      <c r="AT6757" t="s">
        <v>239</v>
      </c>
      <c r="AU6757" s="27">
        <v>41663</v>
      </c>
    </row>
    <row r="6758" spans="1:47" x14ac:dyDescent="0.2">
      <c r="A6758">
        <v>6757</v>
      </c>
      <c r="B6758" t="s">
        <v>22373</v>
      </c>
      <c r="C6758" t="s">
        <v>803</v>
      </c>
      <c r="D6758" t="s">
        <v>22374</v>
      </c>
      <c r="E6758" s="27">
        <v>41491</v>
      </c>
      <c r="F6758" t="s">
        <v>233</v>
      </c>
      <c r="G6758" s="27">
        <v>27874</v>
      </c>
      <c r="H6758">
        <v>39</v>
      </c>
      <c r="I6758" t="s">
        <v>244</v>
      </c>
      <c r="J6758" t="s">
        <v>245</v>
      </c>
      <c r="K6758">
        <v>0</v>
      </c>
      <c r="L6758">
        <v>1</v>
      </c>
      <c r="M6758">
        <v>0</v>
      </c>
      <c r="N6758">
        <v>0</v>
      </c>
      <c r="O6758">
        <v>0</v>
      </c>
      <c r="W6758" t="s">
        <v>237</v>
      </c>
      <c r="Y6758">
        <v>-1</v>
      </c>
      <c r="AB6758" t="s">
        <v>237</v>
      </c>
      <c r="AH6758">
        <v>0</v>
      </c>
      <c r="AN6758" t="s">
        <v>238</v>
      </c>
      <c r="AO6758">
        <v>1</v>
      </c>
      <c r="AP6758" t="s">
        <v>239</v>
      </c>
      <c r="AQ6758" s="27">
        <v>41491</v>
      </c>
      <c r="AR6758" t="s">
        <v>240</v>
      </c>
      <c r="AS6758">
        <v>1</v>
      </c>
      <c r="AT6758" t="s">
        <v>239</v>
      </c>
      <c r="AU6758" s="27">
        <v>41491</v>
      </c>
    </row>
    <row r="6759" spans="1:47" x14ac:dyDescent="0.2">
      <c r="A6759">
        <v>6758</v>
      </c>
      <c r="B6759" t="s">
        <v>22375</v>
      </c>
      <c r="C6759" t="s">
        <v>5094</v>
      </c>
      <c r="D6759" t="s">
        <v>22376</v>
      </c>
      <c r="E6759" s="27">
        <v>41358</v>
      </c>
      <c r="F6759" t="s">
        <v>294</v>
      </c>
      <c r="G6759" s="27">
        <v>27936</v>
      </c>
      <c r="H6759">
        <v>39</v>
      </c>
      <c r="I6759" t="s">
        <v>244</v>
      </c>
      <c r="J6759" t="s">
        <v>245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-3</v>
      </c>
      <c r="Q6759" s="28">
        <v>41355.185416666667</v>
      </c>
      <c r="R6759" s="28">
        <v>41356.101388888892</v>
      </c>
      <c r="S6759" t="s">
        <v>22377</v>
      </c>
      <c r="T6759" s="27">
        <v>41355</v>
      </c>
      <c r="V6759">
        <v>3</v>
      </c>
      <c r="W6759" t="s">
        <v>36</v>
      </c>
      <c r="X6759" t="s">
        <v>2836</v>
      </c>
      <c r="Y6759">
        <v>1</v>
      </c>
      <c r="AA6759" t="s">
        <v>22378</v>
      </c>
      <c r="AB6759" t="s">
        <v>36</v>
      </c>
      <c r="AC6759">
        <v>0</v>
      </c>
      <c r="AD6759" s="27">
        <v>41864</v>
      </c>
      <c r="AE6759" t="s">
        <v>279</v>
      </c>
      <c r="AF6759" s="27">
        <v>41864</v>
      </c>
      <c r="AG6759" s="27">
        <v>41865</v>
      </c>
      <c r="AH6759">
        <v>1</v>
      </c>
      <c r="AJ6759" t="s">
        <v>22378</v>
      </c>
      <c r="AK6759" t="s">
        <v>462</v>
      </c>
      <c r="AL6759" s="27">
        <v>41864</v>
      </c>
      <c r="AM6759" t="s">
        <v>279</v>
      </c>
      <c r="AN6759" t="s">
        <v>238</v>
      </c>
      <c r="AO6759">
        <v>1</v>
      </c>
      <c r="AP6759" t="s">
        <v>239</v>
      </c>
      <c r="AQ6759" s="27">
        <v>41358</v>
      </c>
      <c r="AR6759" t="s">
        <v>240</v>
      </c>
      <c r="AS6759">
        <v>1</v>
      </c>
      <c r="AT6759" t="s">
        <v>239</v>
      </c>
      <c r="AU6759" s="27">
        <v>41358</v>
      </c>
    </row>
    <row r="6760" spans="1:47" x14ac:dyDescent="0.2">
      <c r="A6760">
        <v>6759</v>
      </c>
      <c r="B6760" t="s">
        <v>22379</v>
      </c>
      <c r="C6760" t="s">
        <v>1376</v>
      </c>
      <c r="D6760" t="s">
        <v>689</v>
      </c>
      <c r="E6760" s="27">
        <v>41322</v>
      </c>
      <c r="F6760" t="s">
        <v>233</v>
      </c>
      <c r="G6760" s="27">
        <v>31441</v>
      </c>
      <c r="H6760">
        <v>30</v>
      </c>
      <c r="I6760" t="s">
        <v>244</v>
      </c>
      <c r="J6760" t="s">
        <v>250</v>
      </c>
      <c r="K6760">
        <v>4</v>
      </c>
      <c r="L6760">
        <v>9</v>
      </c>
      <c r="M6760">
        <v>0</v>
      </c>
      <c r="N6760">
        <v>0</v>
      </c>
      <c r="O6760">
        <v>12</v>
      </c>
      <c r="P6760">
        <v>0</v>
      </c>
      <c r="Q6760" s="28">
        <v>41322.190972222219</v>
      </c>
      <c r="R6760" s="28">
        <v>41331.324305555558</v>
      </c>
      <c r="S6760" t="s">
        <v>22380</v>
      </c>
      <c r="T6760" s="27">
        <v>41322</v>
      </c>
      <c r="V6760">
        <v>0</v>
      </c>
      <c r="W6760" t="s">
        <v>32</v>
      </c>
      <c r="X6760" t="s">
        <v>261</v>
      </c>
      <c r="Y6760">
        <v>1</v>
      </c>
      <c r="AA6760" t="s">
        <v>22381</v>
      </c>
      <c r="AB6760" t="s">
        <v>32</v>
      </c>
      <c r="AC6760">
        <v>0</v>
      </c>
      <c r="AD6760" s="27">
        <v>41541</v>
      </c>
      <c r="AE6760" t="s">
        <v>22382</v>
      </c>
      <c r="AF6760" s="27">
        <v>41541</v>
      </c>
      <c r="AG6760" s="27">
        <v>41572</v>
      </c>
      <c r="AH6760">
        <v>0</v>
      </c>
      <c r="AN6760" t="s">
        <v>238</v>
      </c>
      <c r="AO6760">
        <v>6</v>
      </c>
      <c r="AP6760" t="s">
        <v>246</v>
      </c>
      <c r="AQ6760" s="27">
        <v>41322</v>
      </c>
      <c r="AR6760" t="s">
        <v>240</v>
      </c>
      <c r="AS6760">
        <v>9</v>
      </c>
      <c r="AT6760" t="s">
        <v>269</v>
      </c>
      <c r="AU6760" s="27">
        <v>41322</v>
      </c>
    </row>
    <row r="6761" spans="1:47" x14ac:dyDescent="0.2">
      <c r="A6761">
        <v>6760</v>
      </c>
      <c r="B6761" t="s">
        <v>22383</v>
      </c>
      <c r="C6761" t="s">
        <v>22384</v>
      </c>
      <c r="D6761" t="s">
        <v>22385</v>
      </c>
      <c r="E6761" s="27">
        <v>41278</v>
      </c>
      <c r="F6761" t="s">
        <v>233</v>
      </c>
      <c r="G6761" s="27">
        <v>30107</v>
      </c>
      <c r="H6761">
        <v>33</v>
      </c>
      <c r="I6761" t="s">
        <v>244</v>
      </c>
      <c r="J6761" t="s">
        <v>250</v>
      </c>
      <c r="K6761">
        <v>0</v>
      </c>
      <c r="L6761">
        <v>7</v>
      </c>
      <c r="M6761">
        <v>0</v>
      </c>
      <c r="N6761">
        <v>0</v>
      </c>
      <c r="O6761">
        <v>2</v>
      </c>
      <c r="P6761">
        <v>-1</v>
      </c>
      <c r="Q6761" s="28">
        <v>41277.445138888892</v>
      </c>
      <c r="R6761" s="28">
        <v>41536.272916666669</v>
      </c>
      <c r="S6761" t="s">
        <v>22386</v>
      </c>
      <c r="T6761" s="27">
        <v>41277</v>
      </c>
      <c r="V6761">
        <v>1</v>
      </c>
      <c r="W6761" t="s">
        <v>32</v>
      </c>
      <c r="X6761" t="s">
        <v>22387</v>
      </c>
      <c r="Y6761">
        <v>0</v>
      </c>
      <c r="AB6761" t="s">
        <v>237</v>
      </c>
      <c r="AH6761">
        <v>0</v>
      </c>
      <c r="AN6761" t="s">
        <v>238</v>
      </c>
      <c r="AO6761">
        <v>7</v>
      </c>
      <c r="AP6761" t="s">
        <v>246</v>
      </c>
      <c r="AQ6761" s="27">
        <v>41278</v>
      </c>
      <c r="AR6761" t="s">
        <v>240</v>
      </c>
      <c r="AS6761">
        <v>7</v>
      </c>
      <c r="AT6761" t="s">
        <v>246</v>
      </c>
      <c r="AU6761" s="27">
        <v>41278</v>
      </c>
    </row>
    <row r="6762" spans="1:47" x14ac:dyDescent="0.2">
      <c r="A6762">
        <v>6761</v>
      </c>
      <c r="B6762" t="s">
        <v>22388</v>
      </c>
      <c r="C6762" t="s">
        <v>1493</v>
      </c>
      <c r="D6762" t="s">
        <v>5198</v>
      </c>
      <c r="E6762" s="27">
        <v>41885</v>
      </c>
      <c r="F6762" t="s">
        <v>294</v>
      </c>
      <c r="G6762" s="27">
        <v>31452</v>
      </c>
      <c r="H6762">
        <v>30</v>
      </c>
      <c r="I6762" t="s">
        <v>244</v>
      </c>
      <c r="J6762" t="s">
        <v>245</v>
      </c>
      <c r="K6762">
        <v>0</v>
      </c>
      <c r="L6762">
        <v>6</v>
      </c>
      <c r="M6762">
        <v>0</v>
      </c>
      <c r="N6762">
        <v>0</v>
      </c>
      <c r="O6762">
        <v>9</v>
      </c>
      <c r="P6762">
        <v>-58</v>
      </c>
      <c r="Q6762" s="28">
        <v>41827.138194444444</v>
      </c>
      <c r="R6762" s="28">
        <v>41884.484027777777</v>
      </c>
      <c r="S6762" t="s">
        <v>22389</v>
      </c>
      <c r="U6762" s="27">
        <v>41827</v>
      </c>
      <c r="V6762">
        <v>58</v>
      </c>
      <c r="W6762" t="s">
        <v>32</v>
      </c>
      <c r="X6762" t="s">
        <v>274</v>
      </c>
      <c r="Y6762">
        <v>0</v>
      </c>
      <c r="AB6762" t="s">
        <v>237</v>
      </c>
      <c r="AH6762">
        <v>0</v>
      </c>
      <c r="AN6762" t="s">
        <v>238</v>
      </c>
      <c r="AO6762">
        <v>8</v>
      </c>
      <c r="AP6762" t="s">
        <v>269</v>
      </c>
      <c r="AQ6762" s="27">
        <v>41885</v>
      </c>
      <c r="AR6762" t="s">
        <v>240</v>
      </c>
      <c r="AS6762">
        <v>6</v>
      </c>
      <c r="AT6762" t="s">
        <v>246</v>
      </c>
      <c r="AU6762" s="27">
        <v>41885</v>
      </c>
    </row>
    <row r="6763" spans="1:47" x14ac:dyDescent="0.2">
      <c r="A6763">
        <v>6762</v>
      </c>
      <c r="B6763" t="s">
        <v>22390</v>
      </c>
      <c r="C6763" t="s">
        <v>2541</v>
      </c>
      <c r="D6763" t="s">
        <v>22391</v>
      </c>
      <c r="E6763" s="27">
        <v>41923</v>
      </c>
      <c r="F6763" t="s">
        <v>233</v>
      </c>
      <c r="G6763" s="27">
        <v>35021</v>
      </c>
      <c r="H6763">
        <v>20</v>
      </c>
      <c r="I6763" t="s">
        <v>259</v>
      </c>
      <c r="J6763" t="s">
        <v>245</v>
      </c>
      <c r="K6763">
        <v>0</v>
      </c>
      <c r="L6763">
        <v>3</v>
      </c>
      <c r="M6763">
        <v>0</v>
      </c>
      <c r="N6763">
        <v>0</v>
      </c>
      <c r="O6763">
        <v>0</v>
      </c>
      <c r="W6763" t="s">
        <v>237</v>
      </c>
      <c r="Y6763">
        <v>1</v>
      </c>
      <c r="AA6763" t="s">
        <v>22392</v>
      </c>
      <c r="AB6763" t="s">
        <v>36</v>
      </c>
      <c r="AC6763">
        <v>0</v>
      </c>
      <c r="AD6763" s="27">
        <v>42059</v>
      </c>
      <c r="AE6763" t="s">
        <v>404</v>
      </c>
      <c r="AF6763" s="27">
        <v>42059</v>
      </c>
      <c r="AG6763" s="27">
        <v>42061</v>
      </c>
      <c r="AH6763">
        <v>0</v>
      </c>
      <c r="AN6763" t="s">
        <v>238</v>
      </c>
      <c r="AO6763">
        <v>5</v>
      </c>
      <c r="AP6763" t="s">
        <v>246</v>
      </c>
      <c r="AQ6763" s="27">
        <v>41923</v>
      </c>
      <c r="AR6763" t="s">
        <v>240</v>
      </c>
      <c r="AS6763">
        <v>3</v>
      </c>
      <c r="AT6763" t="s">
        <v>239</v>
      </c>
      <c r="AU6763" s="27">
        <v>41923</v>
      </c>
    </row>
    <row r="6764" spans="1:47" x14ac:dyDescent="0.2">
      <c r="A6764">
        <v>6763</v>
      </c>
      <c r="B6764" t="s">
        <v>22393</v>
      </c>
      <c r="C6764" t="s">
        <v>6485</v>
      </c>
      <c r="D6764" t="s">
        <v>22394</v>
      </c>
      <c r="E6764" s="27">
        <v>41650</v>
      </c>
      <c r="F6764" t="s">
        <v>294</v>
      </c>
      <c r="G6764" s="27">
        <v>29289</v>
      </c>
      <c r="H6764">
        <v>36</v>
      </c>
      <c r="I6764" t="s">
        <v>244</v>
      </c>
      <c r="J6764" t="s">
        <v>245</v>
      </c>
      <c r="K6764">
        <v>0</v>
      </c>
      <c r="L6764">
        <v>2</v>
      </c>
      <c r="M6764">
        <v>0</v>
      </c>
      <c r="N6764">
        <v>0</v>
      </c>
      <c r="O6764">
        <v>0</v>
      </c>
      <c r="P6764">
        <v>-1</v>
      </c>
      <c r="Q6764" s="28">
        <v>41649.428472222222</v>
      </c>
      <c r="R6764" s="28">
        <v>41650.051388888889</v>
      </c>
      <c r="S6764" t="s">
        <v>22395</v>
      </c>
      <c r="T6764" s="27">
        <v>41649</v>
      </c>
      <c r="V6764">
        <v>1</v>
      </c>
      <c r="W6764" t="s">
        <v>36</v>
      </c>
      <c r="X6764" t="s">
        <v>279</v>
      </c>
      <c r="Y6764">
        <v>0</v>
      </c>
      <c r="AB6764" t="s">
        <v>237</v>
      </c>
      <c r="AH6764">
        <v>0</v>
      </c>
      <c r="AN6764" t="s">
        <v>238</v>
      </c>
      <c r="AO6764">
        <v>1</v>
      </c>
      <c r="AP6764" t="s">
        <v>239</v>
      </c>
      <c r="AQ6764" s="27">
        <v>41650</v>
      </c>
      <c r="AR6764" t="s">
        <v>240</v>
      </c>
      <c r="AS6764">
        <v>2</v>
      </c>
      <c r="AT6764" t="s">
        <v>239</v>
      </c>
      <c r="AU6764" s="27">
        <v>41650</v>
      </c>
    </row>
    <row r="6765" spans="1:47" x14ac:dyDescent="0.2">
      <c r="A6765">
        <v>6764</v>
      </c>
      <c r="B6765" t="s">
        <v>22396</v>
      </c>
      <c r="C6765" t="s">
        <v>5239</v>
      </c>
      <c r="D6765" t="s">
        <v>22397</v>
      </c>
      <c r="E6765" s="27">
        <v>41764</v>
      </c>
      <c r="F6765" t="s">
        <v>294</v>
      </c>
      <c r="G6765" s="27">
        <v>33704</v>
      </c>
      <c r="H6765">
        <v>24</v>
      </c>
      <c r="I6765" t="s">
        <v>259</v>
      </c>
      <c r="J6765" t="s">
        <v>245</v>
      </c>
      <c r="K6765">
        <v>0</v>
      </c>
      <c r="L6765">
        <v>3</v>
      </c>
      <c r="M6765">
        <v>0</v>
      </c>
      <c r="N6765">
        <v>1</v>
      </c>
      <c r="O6765">
        <v>1</v>
      </c>
      <c r="P6765">
        <v>-1</v>
      </c>
      <c r="Q6765" s="28">
        <v>41763.427083333336</v>
      </c>
      <c r="R6765" s="28">
        <v>41764.31527777778</v>
      </c>
      <c r="S6765" t="s">
        <v>22398</v>
      </c>
      <c r="T6765" s="27">
        <v>40342</v>
      </c>
      <c r="V6765">
        <v>1422</v>
      </c>
      <c r="W6765" t="s">
        <v>36</v>
      </c>
      <c r="X6765" t="s">
        <v>22399</v>
      </c>
      <c r="Y6765">
        <v>0</v>
      </c>
      <c r="AB6765" t="s">
        <v>237</v>
      </c>
      <c r="AH6765">
        <v>0</v>
      </c>
      <c r="AN6765" t="s">
        <v>238</v>
      </c>
      <c r="AO6765">
        <v>3</v>
      </c>
      <c r="AP6765" t="s">
        <v>239</v>
      </c>
      <c r="AQ6765" s="27">
        <v>41764</v>
      </c>
      <c r="AR6765" t="s">
        <v>240</v>
      </c>
      <c r="AS6765">
        <v>3</v>
      </c>
      <c r="AT6765" t="s">
        <v>239</v>
      </c>
      <c r="AU6765" s="27">
        <v>41764</v>
      </c>
    </row>
    <row r="6766" spans="1:47" x14ac:dyDescent="0.2">
      <c r="A6766">
        <v>6765</v>
      </c>
      <c r="B6766" t="s">
        <v>22400</v>
      </c>
      <c r="C6766" t="s">
        <v>990</v>
      </c>
      <c r="D6766" t="s">
        <v>3312</v>
      </c>
      <c r="E6766" s="27">
        <v>41702</v>
      </c>
      <c r="F6766" t="s">
        <v>233</v>
      </c>
      <c r="G6766" s="27">
        <v>20128</v>
      </c>
      <c r="H6766">
        <v>61</v>
      </c>
      <c r="I6766" t="s">
        <v>234</v>
      </c>
      <c r="J6766" t="s">
        <v>353</v>
      </c>
      <c r="K6766">
        <v>0</v>
      </c>
      <c r="L6766">
        <v>1</v>
      </c>
      <c r="M6766">
        <v>0</v>
      </c>
      <c r="N6766">
        <v>0</v>
      </c>
      <c r="O6766">
        <v>1</v>
      </c>
      <c r="P6766">
        <v>-81</v>
      </c>
      <c r="Q6766" s="28">
        <v>41621.40347222222</v>
      </c>
      <c r="R6766" s="28">
        <v>41702.423611111109</v>
      </c>
      <c r="S6766" t="s">
        <v>22401</v>
      </c>
      <c r="T6766" s="27">
        <v>41621</v>
      </c>
      <c r="V6766">
        <v>81</v>
      </c>
      <c r="W6766" t="s">
        <v>32</v>
      </c>
      <c r="X6766" t="s">
        <v>1546</v>
      </c>
      <c r="Y6766">
        <v>0</v>
      </c>
      <c r="AB6766" t="s">
        <v>237</v>
      </c>
      <c r="AH6766">
        <v>0</v>
      </c>
      <c r="AN6766" t="s">
        <v>238</v>
      </c>
      <c r="AO6766">
        <v>1</v>
      </c>
      <c r="AP6766" t="s">
        <v>239</v>
      </c>
      <c r="AQ6766" s="27">
        <v>41702</v>
      </c>
      <c r="AR6766" t="s">
        <v>240</v>
      </c>
      <c r="AS6766">
        <v>1</v>
      </c>
      <c r="AT6766" t="s">
        <v>239</v>
      </c>
      <c r="AU6766" s="27">
        <v>41702</v>
      </c>
    </row>
    <row r="6767" spans="1:47" x14ac:dyDescent="0.2">
      <c r="A6767">
        <v>6766</v>
      </c>
      <c r="B6767" t="s">
        <v>22402</v>
      </c>
      <c r="C6767" t="s">
        <v>1882</v>
      </c>
      <c r="D6767" t="s">
        <v>2885</v>
      </c>
      <c r="E6767" s="27">
        <v>41938</v>
      </c>
      <c r="F6767" t="s">
        <v>233</v>
      </c>
      <c r="G6767" s="27">
        <v>31811</v>
      </c>
      <c r="H6767">
        <v>29</v>
      </c>
      <c r="I6767" t="s">
        <v>244</v>
      </c>
      <c r="J6767" t="s">
        <v>250</v>
      </c>
      <c r="K6767">
        <v>0</v>
      </c>
      <c r="L6767">
        <v>8</v>
      </c>
      <c r="M6767">
        <v>1</v>
      </c>
      <c r="N6767">
        <v>1</v>
      </c>
      <c r="O6767">
        <v>8</v>
      </c>
      <c r="P6767">
        <v>-1</v>
      </c>
      <c r="Q6767" s="28">
        <v>41937.447222222225</v>
      </c>
      <c r="R6767" s="28">
        <v>41940.223611111112</v>
      </c>
      <c r="S6767" t="s">
        <v>22403</v>
      </c>
      <c r="T6767" s="27">
        <v>41937</v>
      </c>
      <c r="V6767">
        <v>1</v>
      </c>
      <c r="W6767" t="s">
        <v>32</v>
      </c>
      <c r="X6767" t="s">
        <v>402</v>
      </c>
      <c r="Y6767">
        <v>1</v>
      </c>
      <c r="AA6767" t="s">
        <v>22404</v>
      </c>
      <c r="AB6767" t="s">
        <v>36</v>
      </c>
      <c r="AC6767">
        <v>0</v>
      </c>
      <c r="AD6767" s="27">
        <v>41948</v>
      </c>
      <c r="AE6767" t="s">
        <v>422</v>
      </c>
      <c r="AF6767" s="27">
        <v>41948</v>
      </c>
      <c r="AG6767" s="27">
        <v>41981</v>
      </c>
      <c r="AH6767">
        <v>0</v>
      </c>
      <c r="AN6767" t="s">
        <v>238</v>
      </c>
      <c r="AO6767">
        <v>4</v>
      </c>
      <c r="AP6767" t="s">
        <v>239</v>
      </c>
      <c r="AQ6767" s="27">
        <v>41938</v>
      </c>
      <c r="AR6767" t="s">
        <v>240</v>
      </c>
      <c r="AS6767">
        <v>8</v>
      </c>
      <c r="AT6767" t="s">
        <v>269</v>
      </c>
      <c r="AU6767" s="27">
        <v>41938</v>
      </c>
    </row>
    <row r="6768" spans="1:47" x14ac:dyDescent="0.2">
      <c r="A6768">
        <v>6767</v>
      </c>
      <c r="B6768" t="s">
        <v>22405</v>
      </c>
      <c r="C6768" t="s">
        <v>22406</v>
      </c>
      <c r="D6768" t="s">
        <v>22407</v>
      </c>
      <c r="E6768" s="27">
        <v>41965</v>
      </c>
      <c r="F6768" t="s">
        <v>233</v>
      </c>
      <c r="G6768" s="27">
        <v>22472</v>
      </c>
      <c r="H6768">
        <v>54</v>
      </c>
      <c r="I6768" t="s">
        <v>234</v>
      </c>
      <c r="J6768" t="s">
        <v>22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-1</v>
      </c>
      <c r="Q6768" s="28">
        <v>41964.445138888892</v>
      </c>
      <c r="R6768" s="28">
        <v>41967.443055555559</v>
      </c>
      <c r="S6768" t="s">
        <v>22408</v>
      </c>
      <c r="T6768" s="27">
        <v>41964</v>
      </c>
      <c r="V6768">
        <v>1</v>
      </c>
      <c r="W6768" t="s">
        <v>36</v>
      </c>
      <c r="X6768" t="s">
        <v>595</v>
      </c>
      <c r="Y6768">
        <v>0</v>
      </c>
      <c r="AB6768" t="s">
        <v>237</v>
      </c>
      <c r="AH6768">
        <v>0</v>
      </c>
      <c r="AN6768" t="s">
        <v>238</v>
      </c>
      <c r="AO6768">
        <v>1</v>
      </c>
      <c r="AP6768" t="s">
        <v>239</v>
      </c>
      <c r="AQ6768" s="27">
        <v>41965</v>
      </c>
      <c r="AR6768" t="s">
        <v>240</v>
      </c>
      <c r="AS6768">
        <v>1</v>
      </c>
      <c r="AT6768" t="s">
        <v>239</v>
      </c>
      <c r="AU6768" s="27">
        <v>41965</v>
      </c>
    </row>
    <row r="6769" spans="1:47" x14ac:dyDescent="0.2">
      <c r="A6769">
        <v>6768</v>
      </c>
      <c r="B6769" t="s">
        <v>22409</v>
      </c>
      <c r="C6769" t="s">
        <v>20849</v>
      </c>
      <c r="D6769" t="s">
        <v>22410</v>
      </c>
      <c r="E6769" s="27">
        <v>41881</v>
      </c>
      <c r="F6769" t="s">
        <v>233</v>
      </c>
      <c r="G6769" s="27">
        <v>35044</v>
      </c>
      <c r="H6769">
        <v>20</v>
      </c>
      <c r="I6769" t="s">
        <v>259</v>
      </c>
      <c r="J6769" t="s">
        <v>250</v>
      </c>
      <c r="K6769">
        <v>0</v>
      </c>
      <c r="L6769">
        <v>8</v>
      </c>
      <c r="M6769">
        <v>0</v>
      </c>
      <c r="N6769">
        <v>0</v>
      </c>
      <c r="O6769">
        <v>0</v>
      </c>
      <c r="W6769" t="s">
        <v>237</v>
      </c>
      <c r="Y6769">
        <v>-1</v>
      </c>
      <c r="AB6769" t="s">
        <v>237</v>
      </c>
      <c r="AH6769">
        <v>0</v>
      </c>
      <c r="AN6769" t="s">
        <v>238</v>
      </c>
      <c r="AO6769">
        <v>9</v>
      </c>
      <c r="AP6769" t="s">
        <v>269</v>
      </c>
      <c r="AQ6769" s="27">
        <v>41881</v>
      </c>
      <c r="AR6769" t="s">
        <v>240</v>
      </c>
      <c r="AS6769">
        <v>8</v>
      </c>
      <c r="AT6769" t="s">
        <v>269</v>
      </c>
      <c r="AU6769" s="27">
        <v>41881</v>
      </c>
    </row>
    <row r="6770" spans="1:47" x14ac:dyDescent="0.2">
      <c r="A6770">
        <v>6769</v>
      </c>
      <c r="B6770" t="s">
        <v>22411</v>
      </c>
      <c r="C6770" t="s">
        <v>3369</v>
      </c>
      <c r="D6770" t="s">
        <v>22412</v>
      </c>
      <c r="E6770" s="27">
        <v>41509</v>
      </c>
      <c r="F6770" t="s">
        <v>294</v>
      </c>
      <c r="G6770" s="27">
        <v>27803</v>
      </c>
      <c r="H6770">
        <v>40</v>
      </c>
      <c r="I6770" t="s">
        <v>244</v>
      </c>
      <c r="J6770" t="s">
        <v>245</v>
      </c>
      <c r="K6770">
        <v>0</v>
      </c>
      <c r="L6770">
        <v>2</v>
      </c>
      <c r="M6770">
        <v>0</v>
      </c>
      <c r="N6770">
        <v>0</v>
      </c>
      <c r="O6770">
        <v>0</v>
      </c>
      <c r="P6770">
        <v>0</v>
      </c>
      <c r="Q6770" s="28">
        <v>41509.20208333333</v>
      </c>
      <c r="R6770" s="28">
        <v>41509.304166666669</v>
      </c>
      <c r="S6770" t="s">
        <v>22413</v>
      </c>
      <c r="T6770" s="27">
        <v>41509</v>
      </c>
      <c r="V6770">
        <v>0</v>
      </c>
      <c r="W6770" t="s">
        <v>32</v>
      </c>
      <c r="X6770" t="s">
        <v>261</v>
      </c>
      <c r="Y6770">
        <v>0</v>
      </c>
      <c r="AB6770" t="s">
        <v>237</v>
      </c>
      <c r="AH6770">
        <v>0</v>
      </c>
      <c r="AN6770" t="s">
        <v>238</v>
      </c>
      <c r="AO6770">
        <v>1</v>
      </c>
      <c r="AP6770" t="s">
        <v>239</v>
      </c>
      <c r="AQ6770" s="27">
        <v>41509</v>
      </c>
      <c r="AR6770" t="s">
        <v>240</v>
      </c>
      <c r="AS6770">
        <v>2</v>
      </c>
      <c r="AT6770" t="s">
        <v>239</v>
      </c>
      <c r="AU6770" s="27">
        <v>41509</v>
      </c>
    </row>
    <row r="6771" spans="1:47" x14ac:dyDescent="0.2">
      <c r="A6771">
        <v>6770</v>
      </c>
      <c r="B6771" t="s">
        <v>22414</v>
      </c>
      <c r="C6771" t="s">
        <v>288</v>
      </c>
      <c r="D6771" t="s">
        <v>9493</v>
      </c>
      <c r="E6771" s="27">
        <v>41963</v>
      </c>
      <c r="F6771" t="s">
        <v>233</v>
      </c>
      <c r="G6771" s="27">
        <v>32823</v>
      </c>
      <c r="H6771">
        <v>26</v>
      </c>
      <c r="I6771" t="s">
        <v>244</v>
      </c>
      <c r="J6771" t="s">
        <v>245</v>
      </c>
      <c r="K6771">
        <v>0</v>
      </c>
      <c r="L6771">
        <v>5</v>
      </c>
      <c r="M6771">
        <v>0</v>
      </c>
      <c r="N6771">
        <v>0</v>
      </c>
      <c r="O6771">
        <v>4</v>
      </c>
      <c r="P6771">
        <v>-1</v>
      </c>
      <c r="Q6771" s="28">
        <v>41962.29583333333</v>
      </c>
      <c r="R6771" s="28">
        <v>41963.381249999999</v>
      </c>
      <c r="S6771" t="s">
        <v>22415</v>
      </c>
      <c r="T6771" s="27">
        <v>41962</v>
      </c>
      <c r="V6771">
        <v>1</v>
      </c>
      <c r="W6771" t="s">
        <v>32</v>
      </c>
      <c r="X6771" t="s">
        <v>4479</v>
      </c>
      <c r="Y6771">
        <v>0</v>
      </c>
      <c r="AB6771" t="s">
        <v>237</v>
      </c>
      <c r="AH6771">
        <v>0</v>
      </c>
      <c r="AN6771" t="s">
        <v>238</v>
      </c>
      <c r="AO6771">
        <v>3</v>
      </c>
      <c r="AP6771" t="s">
        <v>239</v>
      </c>
      <c r="AQ6771" s="27">
        <v>41963</v>
      </c>
      <c r="AR6771" t="s">
        <v>240</v>
      </c>
      <c r="AS6771">
        <v>5</v>
      </c>
      <c r="AT6771" t="s">
        <v>246</v>
      </c>
      <c r="AU6771" s="27">
        <v>41963</v>
      </c>
    </row>
    <row r="6772" spans="1:47" x14ac:dyDescent="0.2">
      <c r="A6772">
        <v>6771</v>
      </c>
      <c r="B6772" t="s">
        <v>22416</v>
      </c>
      <c r="C6772" t="s">
        <v>602</v>
      </c>
      <c r="D6772" t="s">
        <v>1771</v>
      </c>
      <c r="E6772" s="27">
        <v>41521</v>
      </c>
      <c r="F6772" t="s">
        <v>233</v>
      </c>
      <c r="G6772" s="27">
        <v>23060</v>
      </c>
      <c r="H6772">
        <v>53</v>
      </c>
      <c r="I6772" t="s">
        <v>234</v>
      </c>
      <c r="J6772" t="s">
        <v>250</v>
      </c>
      <c r="K6772">
        <v>0</v>
      </c>
      <c r="L6772">
        <v>7</v>
      </c>
      <c r="M6772">
        <v>0</v>
      </c>
      <c r="N6772">
        <v>0</v>
      </c>
      <c r="O6772">
        <v>4</v>
      </c>
      <c r="P6772">
        <v>-4</v>
      </c>
      <c r="Q6772" s="28">
        <v>41517.382638888892</v>
      </c>
      <c r="R6772" s="28">
        <v>41519.345833333333</v>
      </c>
      <c r="S6772" t="s">
        <v>22417</v>
      </c>
      <c r="T6772" s="27">
        <v>41517</v>
      </c>
      <c r="V6772">
        <v>4</v>
      </c>
      <c r="W6772" t="s">
        <v>32</v>
      </c>
      <c r="X6772" t="s">
        <v>261</v>
      </c>
      <c r="Y6772">
        <v>0</v>
      </c>
      <c r="AB6772" t="s">
        <v>237</v>
      </c>
      <c r="AH6772">
        <v>0</v>
      </c>
      <c r="AN6772" t="s">
        <v>238</v>
      </c>
      <c r="AO6772">
        <v>1</v>
      </c>
      <c r="AP6772" t="s">
        <v>239</v>
      </c>
      <c r="AQ6772" s="27">
        <v>41521</v>
      </c>
      <c r="AR6772" t="s">
        <v>240</v>
      </c>
      <c r="AS6772">
        <v>7</v>
      </c>
      <c r="AT6772" t="s">
        <v>246</v>
      </c>
      <c r="AU6772" s="27">
        <v>41521</v>
      </c>
    </row>
    <row r="6773" spans="1:47" x14ac:dyDescent="0.2">
      <c r="A6773">
        <v>6772</v>
      </c>
      <c r="B6773" t="s">
        <v>22418</v>
      </c>
      <c r="C6773" t="s">
        <v>22419</v>
      </c>
      <c r="D6773" t="s">
        <v>2798</v>
      </c>
      <c r="E6773" s="27">
        <v>41996</v>
      </c>
      <c r="F6773" t="s">
        <v>294</v>
      </c>
      <c r="G6773" s="27">
        <v>34986</v>
      </c>
      <c r="H6773">
        <v>20</v>
      </c>
      <c r="I6773" t="s">
        <v>259</v>
      </c>
      <c r="J6773" t="s">
        <v>250</v>
      </c>
      <c r="K6773">
        <v>0</v>
      </c>
      <c r="L6773">
        <v>6</v>
      </c>
      <c r="M6773">
        <v>0</v>
      </c>
      <c r="N6773">
        <v>0</v>
      </c>
      <c r="O6773">
        <v>0</v>
      </c>
      <c r="P6773">
        <v>-1</v>
      </c>
      <c r="Q6773" s="28">
        <v>41995.218055555553</v>
      </c>
      <c r="R6773" s="28">
        <v>41996.056944444441</v>
      </c>
      <c r="S6773" t="s">
        <v>22420</v>
      </c>
      <c r="T6773" s="27">
        <v>41995</v>
      </c>
      <c r="V6773">
        <v>1</v>
      </c>
      <c r="W6773" t="s">
        <v>32</v>
      </c>
      <c r="X6773" t="s">
        <v>359</v>
      </c>
      <c r="Y6773">
        <v>0</v>
      </c>
      <c r="AB6773" t="s">
        <v>237</v>
      </c>
      <c r="AH6773">
        <v>0</v>
      </c>
      <c r="AN6773" t="s">
        <v>238</v>
      </c>
      <c r="AO6773">
        <v>6</v>
      </c>
      <c r="AP6773" t="s">
        <v>246</v>
      </c>
      <c r="AQ6773" s="27">
        <v>41996</v>
      </c>
      <c r="AR6773" t="s">
        <v>240</v>
      </c>
      <c r="AS6773">
        <v>6</v>
      </c>
      <c r="AT6773" t="s">
        <v>246</v>
      </c>
      <c r="AU6773" s="27">
        <v>41996</v>
      </c>
    </row>
    <row r="6774" spans="1:47" x14ac:dyDescent="0.2">
      <c r="A6774">
        <v>6773</v>
      </c>
      <c r="B6774" t="s">
        <v>22421</v>
      </c>
      <c r="C6774" t="s">
        <v>1565</v>
      </c>
      <c r="D6774" t="s">
        <v>1569</v>
      </c>
      <c r="E6774" s="27">
        <v>41575</v>
      </c>
      <c r="F6774" t="s">
        <v>294</v>
      </c>
      <c r="G6774" s="27">
        <v>31968</v>
      </c>
      <c r="H6774">
        <v>28</v>
      </c>
      <c r="I6774" t="s">
        <v>244</v>
      </c>
      <c r="J6774" t="s">
        <v>245</v>
      </c>
      <c r="K6774">
        <v>0</v>
      </c>
      <c r="L6774">
        <v>2</v>
      </c>
      <c r="M6774">
        <v>0</v>
      </c>
      <c r="N6774">
        <v>0</v>
      </c>
      <c r="O6774">
        <v>0</v>
      </c>
      <c r="P6774">
        <v>-1</v>
      </c>
      <c r="Q6774" s="28">
        <v>41574.442361111112</v>
      </c>
      <c r="R6774" s="28">
        <v>41575.34097222222</v>
      </c>
      <c r="S6774" t="s">
        <v>22422</v>
      </c>
      <c r="T6774" s="27">
        <v>41574</v>
      </c>
      <c r="V6774">
        <v>1</v>
      </c>
      <c r="W6774" t="s">
        <v>36</v>
      </c>
      <c r="X6774" t="s">
        <v>1265</v>
      </c>
      <c r="Y6774">
        <v>0</v>
      </c>
      <c r="AB6774" t="s">
        <v>237</v>
      </c>
      <c r="AH6774">
        <v>0</v>
      </c>
      <c r="AN6774" t="s">
        <v>238</v>
      </c>
      <c r="AO6774">
        <v>2</v>
      </c>
      <c r="AP6774" t="s">
        <v>239</v>
      </c>
      <c r="AQ6774" s="27">
        <v>41575</v>
      </c>
      <c r="AR6774" t="s">
        <v>240</v>
      </c>
      <c r="AS6774">
        <v>2</v>
      </c>
      <c r="AT6774" t="s">
        <v>239</v>
      </c>
      <c r="AU6774" s="27">
        <v>41575</v>
      </c>
    </row>
    <row r="6775" spans="1:47" x14ac:dyDescent="0.2">
      <c r="A6775">
        <v>6774</v>
      </c>
      <c r="B6775" t="s">
        <v>22423</v>
      </c>
      <c r="C6775" t="s">
        <v>2325</v>
      </c>
      <c r="D6775" t="s">
        <v>22424</v>
      </c>
      <c r="E6775" s="27">
        <v>41554</v>
      </c>
      <c r="F6775" t="s">
        <v>233</v>
      </c>
      <c r="G6775" s="27">
        <v>28543</v>
      </c>
      <c r="H6775">
        <v>38</v>
      </c>
      <c r="I6775" t="s">
        <v>244</v>
      </c>
      <c r="J6775" t="s">
        <v>353</v>
      </c>
      <c r="K6775">
        <v>0</v>
      </c>
      <c r="L6775">
        <v>2</v>
      </c>
      <c r="M6775">
        <v>0</v>
      </c>
      <c r="N6775">
        <v>0</v>
      </c>
      <c r="O6775">
        <v>2</v>
      </c>
      <c r="P6775">
        <v>0</v>
      </c>
      <c r="Q6775" s="28">
        <v>41554.131249999999</v>
      </c>
      <c r="R6775" s="28">
        <v>41583.472222222219</v>
      </c>
      <c r="S6775" t="s">
        <v>22425</v>
      </c>
      <c r="T6775" s="27">
        <v>40069</v>
      </c>
      <c r="V6775">
        <v>1485</v>
      </c>
      <c r="W6775" t="s">
        <v>36</v>
      </c>
      <c r="X6775" t="s">
        <v>263</v>
      </c>
      <c r="Y6775">
        <v>0</v>
      </c>
      <c r="AB6775" t="s">
        <v>237</v>
      </c>
      <c r="AH6775">
        <v>0</v>
      </c>
      <c r="AN6775" t="s">
        <v>238</v>
      </c>
      <c r="AO6775">
        <v>1</v>
      </c>
      <c r="AP6775" t="s">
        <v>239</v>
      </c>
      <c r="AQ6775" s="27">
        <v>41554</v>
      </c>
      <c r="AR6775" t="s">
        <v>240</v>
      </c>
      <c r="AS6775">
        <v>2</v>
      </c>
      <c r="AT6775" t="s">
        <v>239</v>
      </c>
      <c r="AU6775" s="27">
        <v>41554</v>
      </c>
    </row>
    <row r="6776" spans="1:47" x14ac:dyDescent="0.2">
      <c r="A6776">
        <v>6775</v>
      </c>
      <c r="B6776" t="s">
        <v>1167</v>
      </c>
      <c r="C6776" t="s">
        <v>1168</v>
      </c>
      <c r="D6776" t="s">
        <v>375</v>
      </c>
      <c r="E6776" s="27">
        <v>41300</v>
      </c>
      <c r="F6776" t="s">
        <v>233</v>
      </c>
      <c r="G6776" s="27">
        <v>32332</v>
      </c>
      <c r="H6776">
        <v>27</v>
      </c>
      <c r="I6776" t="s">
        <v>244</v>
      </c>
      <c r="J6776" t="s">
        <v>250</v>
      </c>
      <c r="K6776">
        <v>0</v>
      </c>
      <c r="L6776">
        <v>9</v>
      </c>
      <c r="M6776">
        <v>1</v>
      </c>
      <c r="N6776">
        <v>0</v>
      </c>
      <c r="O6776">
        <v>9</v>
      </c>
      <c r="P6776">
        <v>-1</v>
      </c>
      <c r="Q6776" s="28">
        <v>41299.300694444442</v>
      </c>
      <c r="R6776" s="28">
        <v>41301.086111111108</v>
      </c>
      <c r="S6776" t="s">
        <v>22426</v>
      </c>
      <c r="T6776" s="27">
        <v>41299</v>
      </c>
      <c r="V6776">
        <v>1</v>
      </c>
      <c r="W6776" t="s">
        <v>32</v>
      </c>
      <c r="X6776" t="s">
        <v>261</v>
      </c>
      <c r="Y6776">
        <v>1</v>
      </c>
      <c r="AA6776" t="s">
        <v>22427</v>
      </c>
      <c r="AB6776" t="s">
        <v>32</v>
      </c>
      <c r="AC6776">
        <v>1</v>
      </c>
      <c r="AD6776" s="27">
        <v>41435</v>
      </c>
      <c r="AE6776" t="s">
        <v>261</v>
      </c>
      <c r="AF6776" s="27">
        <v>41436</v>
      </c>
      <c r="AG6776" s="27">
        <v>41453</v>
      </c>
      <c r="AH6776">
        <v>0</v>
      </c>
      <c r="AN6776" t="s">
        <v>238</v>
      </c>
      <c r="AO6776">
        <v>8</v>
      </c>
      <c r="AP6776" t="s">
        <v>269</v>
      </c>
      <c r="AQ6776" s="27">
        <v>41300</v>
      </c>
      <c r="AR6776" t="s">
        <v>240</v>
      </c>
      <c r="AS6776">
        <v>9</v>
      </c>
      <c r="AT6776" t="s">
        <v>269</v>
      </c>
      <c r="AU6776" s="27">
        <v>41300</v>
      </c>
    </row>
    <row r="6777" spans="1:47" x14ac:dyDescent="0.2">
      <c r="A6777">
        <v>6776</v>
      </c>
      <c r="B6777" t="s">
        <v>22428</v>
      </c>
      <c r="C6777" t="s">
        <v>817</v>
      </c>
      <c r="D6777" t="s">
        <v>22429</v>
      </c>
      <c r="E6777" s="27">
        <v>41587</v>
      </c>
      <c r="F6777" t="s">
        <v>233</v>
      </c>
      <c r="G6777" s="27">
        <v>22171</v>
      </c>
      <c r="H6777">
        <v>55</v>
      </c>
      <c r="I6777" t="s">
        <v>234</v>
      </c>
      <c r="J6777" t="s">
        <v>245</v>
      </c>
      <c r="K6777">
        <v>0</v>
      </c>
      <c r="L6777">
        <v>3</v>
      </c>
      <c r="M6777">
        <v>0</v>
      </c>
      <c r="N6777">
        <v>0</v>
      </c>
      <c r="O6777">
        <v>0</v>
      </c>
      <c r="P6777">
        <v>-1</v>
      </c>
      <c r="Q6777" s="28">
        <v>41586.474305555559</v>
      </c>
      <c r="R6777" s="28">
        <v>41587.088888888888</v>
      </c>
      <c r="S6777" t="s">
        <v>22430</v>
      </c>
      <c r="T6777" s="27">
        <v>41586</v>
      </c>
      <c r="V6777">
        <v>1</v>
      </c>
      <c r="W6777" t="s">
        <v>32</v>
      </c>
      <c r="X6777" t="s">
        <v>834</v>
      </c>
      <c r="Y6777">
        <v>0</v>
      </c>
      <c r="AB6777" t="s">
        <v>237</v>
      </c>
      <c r="AH6777">
        <v>0</v>
      </c>
      <c r="AN6777" t="s">
        <v>238</v>
      </c>
      <c r="AO6777">
        <v>1</v>
      </c>
      <c r="AP6777" t="s">
        <v>239</v>
      </c>
      <c r="AQ6777" s="27">
        <v>41587</v>
      </c>
      <c r="AR6777" t="s">
        <v>240</v>
      </c>
      <c r="AS6777">
        <v>3</v>
      </c>
      <c r="AT6777" t="s">
        <v>239</v>
      </c>
      <c r="AU6777" s="27">
        <v>41587</v>
      </c>
    </row>
    <row r="6778" spans="1:47" x14ac:dyDescent="0.2">
      <c r="A6778">
        <v>6777</v>
      </c>
      <c r="B6778" t="s">
        <v>22431</v>
      </c>
      <c r="C6778" t="s">
        <v>990</v>
      </c>
      <c r="D6778" t="s">
        <v>22432</v>
      </c>
      <c r="E6778" s="27">
        <v>41929</v>
      </c>
      <c r="F6778" t="s">
        <v>233</v>
      </c>
      <c r="G6778" s="27">
        <v>20616</v>
      </c>
      <c r="H6778">
        <v>59</v>
      </c>
      <c r="I6778" t="s">
        <v>234</v>
      </c>
      <c r="J6778" t="s">
        <v>245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-1</v>
      </c>
      <c r="Q6778" s="28">
        <v>41928.175694444442</v>
      </c>
      <c r="R6778" s="28">
        <v>41929.332638888889</v>
      </c>
      <c r="S6778" t="s">
        <v>22433</v>
      </c>
      <c r="T6778" s="27">
        <v>41928</v>
      </c>
      <c r="V6778">
        <v>1</v>
      </c>
      <c r="W6778" t="s">
        <v>32</v>
      </c>
      <c r="X6778" t="s">
        <v>1351</v>
      </c>
      <c r="Y6778">
        <v>0</v>
      </c>
      <c r="AB6778" t="s">
        <v>237</v>
      </c>
      <c r="AH6778">
        <v>0</v>
      </c>
      <c r="AN6778" t="s">
        <v>238</v>
      </c>
      <c r="AO6778">
        <v>1</v>
      </c>
      <c r="AP6778" t="s">
        <v>239</v>
      </c>
      <c r="AQ6778" s="27">
        <v>41929</v>
      </c>
      <c r="AR6778" t="s">
        <v>240</v>
      </c>
      <c r="AS6778">
        <v>1</v>
      </c>
      <c r="AT6778" t="s">
        <v>239</v>
      </c>
      <c r="AU6778" s="27">
        <v>41929</v>
      </c>
    </row>
    <row r="6779" spans="1:47" x14ac:dyDescent="0.2">
      <c r="A6779">
        <v>6778</v>
      </c>
      <c r="B6779" t="s">
        <v>22434</v>
      </c>
      <c r="C6779" t="s">
        <v>288</v>
      </c>
      <c r="D6779" t="s">
        <v>5343</v>
      </c>
      <c r="E6779" s="27">
        <v>41508</v>
      </c>
      <c r="F6779" t="s">
        <v>233</v>
      </c>
      <c r="G6779" s="27">
        <v>34213</v>
      </c>
      <c r="H6779">
        <v>22</v>
      </c>
      <c r="I6779" t="s">
        <v>259</v>
      </c>
      <c r="J6779" t="s">
        <v>250</v>
      </c>
      <c r="K6779">
        <v>1</v>
      </c>
      <c r="L6779">
        <v>7</v>
      </c>
      <c r="M6779">
        <v>0</v>
      </c>
      <c r="N6779">
        <v>0</v>
      </c>
      <c r="O6779">
        <v>1</v>
      </c>
      <c r="P6779">
        <v>-1</v>
      </c>
      <c r="Q6779" s="28">
        <v>41507.269444444442</v>
      </c>
      <c r="R6779" s="28">
        <v>41509.183333333334</v>
      </c>
      <c r="S6779" t="s">
        <v>22435</v>
      </c>
      <c r="T6779" s="27">
        <v>41507</v>
      </c>
      <c r="V6779">
        <v>1</v>
      </c>
      <c r="W6779" t="s">
        <v>36</v>
      </c>
      <c r="X6779" t="s">
        <v>279</v>
      </c>
      <c r="Y6779">
        <v>0</v>
      </c>
      <c r="AB6779" t="s">
        <v>237</v>
      </c>
      <c r="AH6779">
        <v>0</v>
      </c>
      <c r="AN6779" t="s">
        <v>238</v>
      </c>
      <c r="AO6779">
        <v>6</v>
      </c>
      <c r="AP6779" t="s">
        <v>246</v>
      </c>
      <c r="AQ6779" s="27">
        <v>41508</v>
      </c>
      <c r="AR6779" t="s">
        <v>240</v>
      </c>
      <c r="AS6779">
        <v>7</v>
      </c>
      <c r="AT6779" t="s">
        <v>246</v>
      </c>
      <c r="AU6779" s="27">
        <v>41508</v>
      </c>
    </row>
    <row r="6780" spans="1:47" x14ac:dyDescent="0.2">
      <c r="A6780">
        <v>6779</v>
      </c>
      <c r="B6780" t="s">
        <v>22436</v>
      </c>
      <c r="C6780" t="s">
        <v>22437</v>
      </c>
      <c r="D6780" t="s">
        <v>22438</v>
      </c>
      <c r="E6780" s="27">
        <v>41811</v>
      </c>
      <c r="F6780" t="s">
        <v>233</v>
      </c>
      <c r="G6780" s="27">
        <v>30551</v>
      </c>
      <c r="H6780">
        <v>32</v>
      </c>
      <c r="I6780" t="s">
        <v>244</v>
      </c>
      <c r="J6780" t="s">
        <v>22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-1</v>
      </c>
      <c r="Q6780" s="28">
        <v>41810.134722222225</v>
      </c>
      <c r="R6780" s="28">
        <v>41814.479861111111</v>
      </c>
      <c r="S6780" t="s">
        <v>22439</v>
      </c>
      <c r="T6780" s="27">
        <v>41810</v>
      </c>
      <c r="V6780">
        <v>1</v>
      </c>
      <c r="W6780" t="s">
        <v>32</v>
      </c>
      <c r="X6780" t="s">
        <v>5620</v>
      </c>
      <c r="Y6780">
        <v>0</v>
      </c>
      <c r="AB6780" t="s">
        <v>237</v>
      </c>
      <c r="AH6780">
        <v>0</v>
      </c>
      <c r="AN6780" t="s">
        <v>238</v>
      </c>
      <c r="AO6780">
        <v>1</v>
      </c>
      <c r="AP6780" t="s">
        <v>239</v>
      </c>
      <c r="AQ6780" s="27">
        <v>41811</v>
      </c>
      <c r="AR6780" t="s">
        <v>240</v>
      </c>
      <c r="AS6780">
        <v>1</v>
      </c>
      <c r="AT6780" t="s">
        <v>239</v>
      </c>
      <c r="AU6780" s="27">
        <v>41811</v>
      </c>
    </row>
    <row r="6781" spans="1:47" x14ac:dyDescent="0.2">
      <c r="A6781">
        <v>6780</v>
      </c>
      <c r="B6781" t="s">
        <v>22440</v>
      </c>
      <c r="C6781" t="s">
        <v>22441</v>
      </c>
      <c r="D6781" t="s">
        <v>22442</v>
      </c>
      <c r="E6781" s="27">
        <v>41598</v>
      </c>
      <c r="F6781" t="s">
        <v>294</v>
      </c>
      <c r="G6781" s="27">
        <v>29722</v>
      </c>
      <c r="H6781">
        <v>34</v>
      </c>
      <c r="I6781" t="s">
        <v>244</v>
      </c>
      <c r="J6781" t="s">
        <v>250</v>
      </c>
      <c r="K6781">
        <v>0</v>
      </c>
      <c r="L6781">
        <v>1</v>
      </c>
      <c r="M6781">
        <v>0</v>
      </c>
      <c r="N6781">
        <v>0</v>
      </c>
      <c r="O6781">
        <v>1</v>
      </c>
      <c r="P6781">
        <v>-1</v>
      </c>
      <c r="Q6781" s="28">
        <v>41597.225694444445</v>
      </c>
      <c r="R6781" s="28">
        <v>41599.401388888888</v>
      </c>
      <c r="S6781" t="s">
        <v>22443</v>
      </c>
      <c r="T6781" s="27">
        <v>41597</v>
      </c>
      <c r="V6781">
        <v>1</v>
      </c>
      <c r="W6781" t="s">
        <v>32</v>
      </c>
      <c r="X6781" t="s">
        <v>359</v>
      </c>
      <c r="Y6781">
        <v>0</v>
      </c>
      <c r="AB6781" t="s">
        <v>237</v>
      </c>
      <c r="AH6781">
        <v>0</v>
      </c>
      <c r="AN6781" t="s">
        <v>238</v>
      </c>
      <c r="AO6781">
        <v>1</v>
      </c>
      <c r="AP6781" t="s">
        <v>239</v>
      </c>
      <c r="AQ6781" s="27">
        <v>41598</v>
      </c>
      <c r="AR6781" t="s">
        <v>240</v>
      </c>
      <c r="AS6781">
        <v>1</v>
      </c>
      <c r="AT6781" t="s">
        <v>239</v>
      </c>
      <c r="AU6781" s="27">
        <v>41598</v>
      </c>
    </row>
    <row r="6782" spans="1:47" x14ac:dyDescent="0.2">
      <c r="A6782">
        <v>6781</v>
      </c>
      <c r="B6782" t="s">
        <v>22444</v>
      </c>
      <c r="C6782" t="s">
        <v>22445</v>
      </c>
      <c r="D6782" t="s">
        <v>22446</v>
      </c>
      <c r="E6782" s="27">
        <v>41409</v>
      </c>
      <c r="F6782" t="s">
        <v>233</v>
      </c>
      <c r="G6782" s="27">
        <v>22286</v>
      </c>
      <c r="H6782">
        <v>55</v>
      </c>
      <c r="I6782" t="s">
        <v>234</v>
      </c>
      <c r="J6782" t="s">
        <v>245</v>
      </c>
      <c r="K6782">
        <v>0</v>
      </c>
      <c r="L6782">
        <v>2</v>
      </c>
      <c r="M6782">
        <v>0</v>
      </c>
      <c r="N6782">
        <v>0</v>
      </c>
      <c r="O6782">
        <v>1</v>
      </c>
      <c r="P6782">
        <v>-17</v>
      </c>
      <c r="Q6782" s="28">
        <v>41392.308333333334</v>
      </c>
      <c r="R6782" s="28">
        <v>41396.371527777781</v>
      </c>
      <c r="S6782" t="s">
        <v>22447</v>
      </c>
      <c r="T6782" s="27">
        <v>41392</v>
      </c>
      <c r="V6782">
        <v>17</v>
      </c>
      <c r="W6782" t="s">
        <v>36</v>
      </c>
      <c r="X6782" t="s">
        <v>279</v>
      </c>
      <c r="Y6782">
        <v>0</v>
      </c>
      <c r="AB6782" t="s">
        <v>237</v>
      </c>
      <c r="AH6782">
        <v>0</v>
      </c>
      <c r="AN6782" t="s">
        <v>238</v>
      </c>
      <c r="AO6782">
        <v>3</v>
      </c>
      <c r="AP6782" t="s">
        <v>239</v>
      </c>
      <c r="AQ6782" s="27">
        <v>41409</v>
      </c>
      <c r="AR6782" t="s">
        <v>240</v>
      </c>
      <c r="AS6782">
        <v>2</v>
      </c>
      <c r="AT6782" t="s">
        <v>239</v>
      </c>
      <c r="AU6782" s="27">
        <v>41409</v>
      </c>
    </row>
    <row r="6783" spans="1:47" x14ac:dyDescent="0.2">
      <c r="A6783">
        <v>6782</v>
      </c>
      <c r="B6783" t="s">
        <v>22448</v>
      </c>
      <c r="C6783" t="s">
        <v>1478</v>
      </c>
      <c r="D6783" t="s">
        <v>22449</v>
      </c>
      <c r="E6783" s="27">
        <v>41322</v>
      </c>
      <c r="F6783" t="s">
        <v>233</v>
      </c>
      <c r="G6783" s="27">
        <v>33583</v>
      </c>
      <c r="H6783">
        <v>24</v>
      </c>
      <c r="I6783" t="s">
        <v>259</v>
      </c>
      <c r="J6783" t="s">
        <v>353</v>
      </c>
      <c r="K6783">
        <v>0</v>
      </c>
      <c r="L6783">
        <v>8</v>
      </c>
      <c r="M6783">
        <v>0</v>
      </c>
      <c r="N6783">
        <v>0</v>
      </c>
      <c r="O6783">
        <v>2</v>
      </c>
      <c r="P6783">
        <v>0</v>
      </c>
      <c r="Q6783" s="28">
        <v>41322.535416666666</v>
      </c>
      <c r="R6783" s="28">
        <v>41414.246527777781</v>
      </c>
      <c r="S6783" t="s">
        <v>22450</v>
      </c>
      <c r="U6783" s="27">
        <v>41321</v>
      </c>
      <c r="V6783">
        <v>1</v>
      </c>
      <c r="W6783" t="s">
        <v>32</v>
      </c>
      <c r="X6783" t="s">
        <v>274</v>
      </c>
      <c r="Y6783">
        <v>1</v>
      </c>
      <c r="AA6783" t="s">
        <v>22451</v>
      </c>
      <c r="AB6783" t="s">
        <v>32</v>
      </c>
      <c r="AC6783">
        <v>0</v>
      </c>
      <c r="AD6783" s="27">
        <v>42155</v>
      </c>
      <c r="AE6783" t="s">
        <v>729</v>
      </c>
      <c r="AF6783" s="27">
        <v>42155</v>
      </c>
      <c r="AG6783" s="27">
        <v>42156</v>
      </c>
      <c r="AH6783">
        <v>1</v>
      </c>
      <c r="AJ6783" t="s">
        <v>22451</v>
      </c>
      <c r="AK6783" t="s">
        <v>312</v>
      </c>
      <c r="AL6783" s="27">
        <v>42155</v>
      </c>
      <c r="AM6783" t="s">
        <v>729</v>
      </c>
      <c r="AN6783" t="s">
        <v>238</v>
      </c>
      <c r="AO6783">
        <v>6</v>
      </c>
      <c r="AP6783" t="s">
        <v>246</v>
      </c>
      <c r="AQ6783" s="27">
        <v>41322</v>
      </c>
      <c r="AR6783" t="s">
        <v>240</v>
      </c>
      <c r="AS6783">
        <v>8</v>
      </c>
      <c r="AT6783" t="s">
        <v>269</v>
      </c>
      <c r="AU6783" s="27">
        <v>41322</v>
      </c>
    </row>
    <row r="6784" spans="1:47" x14ac:dyDescent="0.2">
      <c r="A6784">
        <v>6783</v>
      </c>
      <c r="B6784" t="s">
        <v>22452</v>
      </c>
      <c r="C6784" t="s">
        <v>22453</v>
      </c>
      <c r="D6784" t="s">
        <v>425</v>
      </c>
      <c r="E6784" s="27">
        <v>41704</v>
      </c>
      <c r="F6784" t="s">
        <v>294</v>
      </c>
      <c r="G6784" s="27">
        <v>25191</v>
      </c>
      <c r="H6784">
        <v>47</v>
      </c>
      <c r="I6784" t="s">
        <v>234</v>
      </c>
      <c r="J6784" t="s">
        <v>250</v>
      </c>
      <c r="K6784">
        <v>0</v>
      </c>
      <c r="L6784">
        <v>9</v>
      </c>
      <c r="M6784">
        <v>1</v>
      </c>
      <c r="N6784">
        <v>1</v>
      </c>
      <c r="O6784">
        <v>21</v>
      </c>
      <c r="P6784">
        <v>-1</v>
      </c>
      <c r="Q6784" s="28">
        <v>41703.340277777781</v>
      </c>
      <c r="R6784" s="28">
        <v>41725.231944444444</v>
      </c>
      <c r="S6784" t="s">
        <v>22454</v>
      </c>
      <c r="T6784" s="27">
        <v>41703</v>
      </c>
      <c r="V6784">
        <v>1</v>
      </c>
      <c r="W6784" t="s">
        <v>36</v>
      </c>
      <c r="X6784" t="s">
        <v>279</v>
      </c>
      <c r="Y6784">
        <v>1</v>
      </c>
      <c r="AA6784" t="s">
        <v>22455</v>
      </c>
      <c r="AB6784" t="s">
        <v>36</v>
      </c>
      <c r="AC6784">
        <v>0</v>
      </c>
      <c r="AD6784" s="27">
        <v>41886</v>
      </c>
      <c r="AE6784" t="s">
        <v>412</v>
      </c>
      <c r="AF6784" s="27">
        <v>41886</v>
      </c>
      <c r="AG6784" s="27">
        <v>41887</v>
      </c>
      <c r="AH6784">
        <v>0</v>
      </c>
      <c r="AN6784" t="s">
        <v>238</v>
      </c>
      <c r="AO6784">
        <v>6</v>
      </c>
      <c r="AP6784" t="s">
        <v>246</v>
      </c>
      <c r="AQ6784" s="27">
        <v>41704</v>
      </c>
      <c r="AR6784" t="s">
        <v>240</v>
      </c>
      <c r="AS6784">
        <v>9</v>
      </c>
      <c r="AT6784" t="s">
        <v>269</v>
      </c>
      <c r="AU6784" s="27">
        <v>41704</v>
      </c>
    </row>
    <row r="6785" spans="1:47" x14ac:dyDescent="0.2">
      <c r="A6785">
        <v>6784</v>
      </c>
      <c r="B6785" t="s">
        <v>22456</v>
      </c>
      <c r="C6785" t="s">
        <v>22457</v>
      </c>
      <c r="D6785" t="s">
        <v>22458</v>
      </c>
      <c r="E6785" s="27">
        <v>41526</v>
      </c>
      <c r="F6785" t="s">
        <v>233</v>
      </c>
      <c r="G6785" s="27">
        <v>27491</v>
      </c>
      <c r="H6785">
        <v>41</v>
      </c>
      <c r="I6785" t="s">
        <v>244</v>
      </c>
      <c r="J6785" t="s">
        <v>22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 s="28">
        <v>41526.166666666664</v>
      </c>
      <c r="R6785" s="28">
        <v>41526.338194444441</v>
      </c>
      <c r="S6785" t="s">
        <v>22459</v>
      </c>
      <c r="T6785" s="27">
        <v>41526</v>
      </c>
      <c r="V6785">
        <v>0</v>
      </c>
      <c r="W6785" t="s">
        <v>36</v>
      </c>
      <c r="X6785" t="s">
        <v>279</v>
      </c>
      <c r="Y6785">
        <v>0</v>
      </c>
      <c r="AB6785" t="s">
        <v>237</v>
      </c>
      <c r="AH6785">
        <v>0</v>
      </c>
      <c r="AN6785" t="s">
        <v>238</v>
      </c>
      <c r="AO6785">
        <v>1</v>
      </c>
      <c r="AP6785" t="s">
        <v>239</v>
      </c>
      <c r="AQ6785" s="27">
        <v>41526</v>
      </c>
      <c r="AR6785" t="s">
        <v>240</v>
      </c>
      <c r="AS6785">
        <v>1</v>
      </c>
      <c r="AT6785" t="s">
        <v>239</v>
      </c>
      <c r="AU6785" s="27">
        <v>41526</v>
      </c>
    </row>
    <row r="6786" spans="1:47" x14ac:dyDescent="0.2">
      <c r="A6786">
        <v>6785</v>
      </c>
      <c r="B6786" t="s">
        <v>22460</v>
      </c>
      <c r="C6786" t="s">
        <v>22461</v>
      </c>
      <c r="D6786" t="s">
        <v>22462</v>
      </c>
      <c r="E6786" s="27">
        <v>41317</v>
      </c>
      <c r="F6786" t="s">
        <v>294</v>
      </c>
      <c r="G6786" s="27">
        <v>34275</v>
      </c>
      <c r="H6786">
        <v>22</v>
      </c>
      <c r="I6786" t="s">
        <v>259</v>
      </c>
      <c r="J6786" t="s">
        <v>245</v>
      </c>
      <c r="K6786">
        <v>0</v>
      </c>
      <c r="L6786">
        <v>5</v>
      </c>
      <c r="M6786">
        <v>0</v>
      </c>
      <c r="N6786">
        <v>0</v>
      </c>
      <c r="O6786">
        <v>0</v>
      </c>
      <c r="W6786" t="s">
        <v>237</v>
      </c>
      <c r="Y6786">
        <v>-1</v>
      </c>
      <c r="AB6786" t="s">
        <v>237</v>
      </c>
      <c r="AH6786">
        <v>0</v>
      </c>
      <c r="AN6786" t="s">
        <v>238</v>
      </c>
      <c r="AO6786">
        <v>6</v>
      </c>
      <c r="AP6786" t="s">
        <v>246</v>
      </c>
      <c r="AQ6786" s="27">
        <v>41317</v>
      </c>
      <c r="AR6786" t="s">
        <v>240</v>
      </c>
      <c r="AS6786">
        <v>5</v>
      </c>
      <c r="AT6786" t="s">
        <v>246</v>
      </c>
      <c r="AU6786" s="27">
        <v>41317</v>
      </c>
    </row>
    <row r="6787" spans="1:47" x14ac:dyDescent="0.2">
      <c r="A6787">
        <v>6786</v>
      </c>
      <c r="B6787" t="s">
        <v>22463</v>
      </c>
      <c r="C6787" t="s">
        <v>1317</v>
      </c>
      <c r="D6787" t="s">
        <v>22464</v>
      </c>
      <c r="E6787" s="27">
        <v>41470</v>
      </c>
      <c r="F6787" t="s">
        <v>233</v>
      </c>
      <c r="G6787" s="27">
        <v>27396</v>
      </c>
      <c r="H6787">
        <v>41</v>
      </c>
      <c r="I6787" t="s">
        <v>244</v>
      </c>
      <c r="J6787" t="s">
        <v>353</v>
      </c>
      <c r="K6787">
        <v>0</v>
      </c>
      <c r="L6787">
        <v>3</v>
      </c>
      <c r="M6787">
        <v>0</v>
      </c>
      <c r="N6787">
        <v>0</v>
      </c>
      <c r="O6787">
        <v>0</v>
      </c>
      <c r="P6787">
        <v>-2</v>
      </c>
      <c r="Q6787" s="28">
        <v>41468.324305555558</v>
      </c>
      <c r="R6787" s="28">
        <v>41469.06527777778</v>
      </c>
      <c r="S6787" t="s">
        <v>22465</v>
      </c>
      <c r="T6787" s="27">
        <v>41468</v>
      </c>
      <c r="V6787">
        <v>2</v>
      </c>
      <c r="W6787" t="s">
        <v>32</v>
      </c>
      <c r="X6787" t="s">
        <v>261</v>
      </c>
      <c r="Y6787">
        <v>0</v>
      </c>
      <c r="AB6787" t="s">
        <v>237</v>
      </c>
      <c r="AH6787">
        <v>0</v>
      </c>
      <c r="AN6787" t="s">
        <v>238</v>
      </c>
      <c r="AO6787">
        <v>1</v>
      </c>
      <c r="AP6787" t="s">
        <v>239</v>
      </c>
      <c r="AQ6787" s="27">
        <v>41470</v>
      </c>
      <c r="AR6787" t="s">
        <v>240</v>
      </c>
      <c r="AS6787">
        <v>3</v>
      </c>
      <c r="AT6787" t="s">
        <v>239</v>
      </c>
      <c r="AU6787" s="27">
        <v>41470</v>
      </c>
    </row>
    <row r="6788" spans="1:47" x14ac:dyDescent="0.2">
      <c r="A6788">
        <v>6787</v>
      </c>
      <c r="B6788" t="s">
        <v>22466</v>
      </c>
      <c r="C6788" t="s">
        <v>1882</v>
      </c>
      <c r="D6788" t="s">
        <v>381</v>
      </c>
      <c r="E6788" s="27">
        <v>41788</v>
      </c>
      <c r="F6788" t="s">
        <v>233</v>
      </c>
      <c r="G6788" s="27">
        <v>33902</v>
      </c>
      <c r="H6788">
        <v>23</v>
      </c>
      <c r="I6788" t="s">
        <v>259</v>
      </c>
      <c r="J6788" t="s">
        <v>250</v>
      </c>
      <c r="K6788">
        <v>0</v>
      </c>
      <c r="L6788">
        <v>3</v>
      </c>
      <c r="M6788">
        <v>0</v>
      </c>
      <c r="N6788">
        <v>0</v>
      </c>
      <c r="O6788">
        <v>0</v>
      </c>
      <c r="W6788" t="s">
        <v>237</v>
      </c>
      <c r="Y6788">
        <v>-1</v>
      </c>
      <c r="AB6788" t="s">
        <v>237</v>
      </c>
      <c r="AH6788">
        <v>0</v>
      </c>
      <c r="AN6788" t="s">
        <v>238</v>
      </c>
      <c r="AO6788">
        <v>4</v>
      </c>
      <c r="AP6788" t="s">
        <v>239</v>
      </c>
      <c r="AQ6788" s="27">
        <v>41788</v>
      </c>
      <c r="AR6788" t="s">
        <v>240</v>
      </c>
      <c r="AS6788">
        <v>3</v>
      </c>
      <c r="AT6788" t="s">
        <v>239</v>
      </c>
      <c r="AU6788" s="27">
        <v>41788</v>
      </c>
    </row>
    <row r="6789" spans="1:47" x14ac:dyDescent="0.2">
      <c r="A6789">
        <v>6788</v>
      </c>
      <c r="B6789" t="s">
        <v>22467</v>
      </c>
      <c r="C6789" t="s">
        <v>2466</v>
      </c>
      <c r="D6789" t="s">
        <v>999</v>
      </c>
      <c r="E6789" s="27">
        <v>41311</v>
      </c>
      <c r="F6789" t="s">
        <v>233</v>
      </c>
      <c r="G6789" s="27">
        <v>20109</v>
      </c>
      <c r="H6789">
        <v>61</v>
      </c>
      <c r="I6789" t="s">
        <v>234</v>
      </c>
      <c r="J6789" t="s">
        <v>250</v>
      </c>
      <c r="K6789">
        <v>0</v>
      </c>
      <c r="L6789">
        <v>3</v>
      </c>
      <c r="M6789">
        <v>0</v>
      </c>
      <c r="N6789">
        <v>0</v>
      </c>
      <c r="O6789">
        <v>12</v>
      </c>
      <c r="P6789">
        <v>-1</v>
      </c>
      <c r="Q6789" s="28">
        <v>41310.238194444442</v>
      </c>
      <c r="R6789" s="28">
        <v>41552.226388888892</v>
      </c>
      <c r="S6789" t="s">
        <v>22468</v>
      </c>
      <c r="T6789" s="27">
        <v>41310</v>
      </c>
      <c r="V6789">
        <v>1</v>
      </c>
      <c r="W6789" t="s">
        <v>32</v>
      </c>
      <c r="X6789" t="s">
        <v>252</v>
      </c>
      <c r="Y6789">
        <v>0</v>
      </c>
      <c r="AB6789" t="s">
        <v>237</v>
      </c>
      <c r="AH6789">
        <v>0</v>
      </c>
      <c r="AN6789" t="s">
        <v>238</v>
      </c>
      <c r="AO6789">
        <v>4</v>
      </c>
      <c r="AP6789" t="s">
        <v>239</v>
      </c>
      <c r="AQ6789" s="27">
        <v>41311</v>
      </c>
      <c r="AR6789" t="s">
        <v>240</v>
      </c>
      <c r="AS6789">
        <v>3</v>
      </c>
      <c r="AT6789" t="s">
        <v>239</v>
      </c>
      <c r="AU6789" s="27">
        <v>41311</v>
      </c>
    </row>
    <row r="6790" spans="1:47" x14ac:dyDescent="0.2">
      <c r="A6790">
        <v>6789</v>
      </c>
      <c r="B6790" t="s">
        <v>22469</v>
      </c>
      <c r="C6790" t="s">
        <v>698</v>
      </c>
      <c r="D6790" t="s">
        <v>22470</v>
      </c>
      <c r="E6790" s="27">
        <v>41520</v>
      </c>
      <c r="F6790" t="s">
        <v>233</v>
      </c>
      <c r="G6790" s="27">
        <v>22632</v>
      </c>
      <c r="H6790">
        <v>54</v>
      </c>
      <c r="I6790" t="s">
        <v>234</v>
      </c>
      <c r="J6790" t="s">
        <v>245</v>
      </c>
      <c r="K6790">
        <v>0</v>
      </c>
      <c r="L6790">
        <v>6</v>
      </c>
      <c r="M6790">
        <v>0</v>
      </c>
      <c r="N6790">
        <v>0</v>
      </c>
      <c r="O6790">
        <v>0</v>
      </c>
      <c r="W6790" t="s">
        <v>237</v>
      </c>
      <c r="Y6790">
        <v>-1</v>
      </c>
      <c r="AB6790" t="s">
        <v>237</v>
      </c>
      <c r="AH6790">
        <v>0</v>
      </c>
      <c r="AN6790" t="s">
        <v>238</v>
      </c>
      <c r="AO6790">
        <v>1</v>
      </c>
      <c r="AP6790" t="s">
        <v>239</v>
      </c>
      <c r="AQ6790" s="27">
        <v>41520</v>
      </c>
      <c r="AR6790" t="s">
        <v>240</v>
      </c>
      <c r="AS6790">
        <v>6</v>
      </c>
      <c r="AT6790" t="s">
        <v>246</v>
      </c>
      <c r="AU6790" s="27">
        <v>41520</v>
      </c>
    </row>
    <row r="6791" spans="1:47" x14ac:dyDescent="0.2">
      <c r="A6791">
        <v>6790</v>
      </c>
      <c r="B6791" t="s">
        <v>22471</v>
      </c>
      <c r="C6791" t="s">
        <v>22472</v>
      </c>
      <c r="D6791" t="s">
        <v>22473</v>
      </c>
      <c r="E6791" s="27">
        <v>41830</v>
      </c>
      <c r="F6791" t="s">
        <v>294</v>
      </c>
      <c r="G6791" s="27">
        <v>29945</v>
      </c>
      <c r="H6791">
        <v>34</v>
      </c>
      <c r="I6791" t="s">
        <v>244</v>
      </c>
      <c r="J6791" t="s">
        <v>245</v>
      </c>
      <c r="K6791">
        <v>0</v>
      </c>
      <c r="L6791">
        <v>2</v>
      </c>
      <c r="M6791">
        <v>0</v>
      </c>
      <c r="N6791">
        <v>0</v>
      </c>
      <c r="O6791">
        <v>0</v>
      </c>
      <c r="P6791">
        <v>-1</v>
      </c>
      <c r="Q6791" s="28">
        <v>41829.397916666669</v>
      </c>
      <c r="R6791" s="28">
        <v>41830.057638888888</v>
      </c>
      <c r="S6791" t="s">
        <v>22474</v>
      </c>
      <c r="T6791" s="27">
        <v>41829</v>
      </c>
      <c r="V6791">
        <v>1</v>
      </c>
      <c r="W6791" t="s">
        <v>36</v>
      </c>
      <c r="X6791" t="s">
        <v>279</v>
      </c>
      <c r="Y6791">
        <v>0</v>
      </c>
      <c r="AB6791" t="s">
        <v>237</v>
      </c>
      <c r="AH6791">
        <v>0</v>
      </c>
      <c r="AN6791" t="s">
        <v>238</v>
      </c>
      <c r="AO6791">
        <v>1</v>
      </c>
      <c r="AP6791" t="s">
        <v>239</v>
      </c>
      <c r="AQ6791" s="27">
        <v>41830</v>
      </c>
      <c r="AR6791" t="s">
        <v>240</v>
      </c>
      <c r="AS6791">
        <v>2</v>
      </c>
      <c r="AT6791" t="s">
        <v>239</v>
      </c>
      <c r="AU6791" s="27">
        <v>41830</v>
      </c>
    </row>
    <row r="6792" spans="1:47" x14ac:dyDescent="0.2">
      <c r="A6792">
        <v>6791</v>
      </c>
      <c r="B6792" t="s">
        <v>22475</v>
      </c>
      <c r="C6792" t="s">
        <v>22476</v>
      </c>
      <c r="D6792" t="s">
        <v>4491</v>
      </c>
      <c r="E6792" s="27">
        <v>41391</v>
      </c>
      <c r="F6792" t="s">
        <v>233</v>
      </c>
      <c r="G6792" s="27">
        <v>21314</v>
      </c>
      <c r="H6792">
        <v>57</v>
      </c>
      <c r="I6792" t="s">
        <v>234</v>
      </c>
      <c r="J6792" t="s">
        <v>250</v>
      </c>
      <c r="K6792">
        <v>0</v>
      </c>
      <c r="L6792">
        <v>1</v>
      </c>
      <c r="M6792">
        <v>0</v>
      </c>
      <c r="N6792">
        <v>0</v>
      </c>
      <c r="O6792">
        <v>3</v>
      </c>
      <c r="P6792">
        <v>0</v>
      </c>
      <c r="Q6792" s="28">
        <v>41391.251388888886</v>
      </c>
      <c r="R6792" s="28">
        <v>41393.070138888892</v>
      </c>
      <c r="S6792" t="s">
        <v>22477</v>
      </c>
      <c r="T6792" s="27">
        <v>41391</v>
      </c>
      <c r="V6792">
        <v>0</v>
      </c>
      <c r="W6792" t="s">
        <v>32</v>
      </c>
      <c r="X6792" t="s">
        <v>1406</v>
      </c>
      <c r="Y6792">
        <v>0</v>
      </c>
      <c r="AB6792" t="s">
        <v>237</v>
      </c>
      <c r="AH6792">
        <v>0</v>
      </c>
      <c r="AN6792" t="s">
        <v>238</v>
      </c>
      <c r="AO6792">
        <v>1</v>
      </c>
      <c r="AP6792" t="s">
        <v>239</v>
      </c>
      <c r="AQ6792" s="27">
        <v>41391</v>
      </c>
      <c r="AR6792" t="s">
        <v>240</v>
      </c>
      <c r="AS6792">
        <v>1</v>
      </c>
      <c r="AT6792" t="s">
        <v>239</v>
      </c>
      <c r="AU6792" s="27">
        <v>41391</v>
      </c>
    </row>
    <row r="6793" spans="1:47" x14ac:dyDescent="0.2">
      <c r="A6793">
        <v>6792</v>
      </c>
      <c r="B6793" t="s">
        <v>22478</v>
      </c>
      <c r="C6793" t="s">
        <v>424</v>
      </c>
      <c r="D6793" t="s">
        <v>5332</v>
      </c>
      <c r="E6793" s="27">
        <v>41547</v>
      </c>
      <c r="F6793" t="s">
        <v>233</v>
      </c>
      <c r="G6793" s="27">
        <v>34397</v>
      </c>
      <c r="H6793">
        <v>22</v>
      </c>
      <c r="I6793" t="s">
        <v>259</v>
      </c>
      <c r="J6793" t="s">
        <v>250</v>
      </c>
      <c r="K6793">
        <v>0</v>
      </c>
      <c r="L6793">
        <v>8</v>
      </c>
      <c r="M6793">
        <v>0</v>
      </c>
      <c r="N6793">
        <v>0</v>
      </c>
      <c r="O6793">
        <v>0</v>
      </c>
      <c r="W6793" t="s">
        <v>237</v>
      </c>
      <c r="Y6793">
        <v>-1</v>
      </c>
      <c r="AB6793" t="s">
        <v>237</v>
      </c>
      <c r="AH6793">
        <v>0</v>
      </c>
      <c r="AN6793" t="s">
        <v>238</v>
      </c>
      <c r="AO6793">
        <v>6</v>
      </c>
      <c r="AP6793" t="s">
        <v>246</v>
      </c>
      <c r="AQ6793" s="27">
        <v>41547</v>
      </c>
      <c r="AR6793" t="s">
        <v>240</v>
      </c>
      <c r="AS6793">
        <v>8</v>
      </c>
      <c r="AT6793" t="s">
        <v>269</v>
      </c>
      <c r="AU6793" s="27">
        <v>41547</v>
      </c>
    </row>
    <row r="6794" spans="1:47" x14ac:dyDescent="0.2">
      <c r="A6794">
        <v>6793</v>
      </c>
      <c r="B6794" t="s">
        <v>22479</v>
      </c>
      <c r="C6794" t="s">
        <v>22480</v>
      </c>
      <c r="D6794" t="s">
        <v>22481</v>
      </c>
      <c r="E6794" s="27">
        <v>41567</v>
      </c>
      <c r="F6794" t="s">
        <v>294</v>
      </c>
      <c r="G6794" s="27">
        <v>28408</v>
      </c>
      <c r="H6794">
        <v>38</v>
      </c>
      <c r="I6794" t="s">
        <v>244</v>
      </c>
      <c r="J6794" t="s">
        <v>245</v>
      </c>
      <c r="K6794">
        <v>0</v>
      </c>
      <c r="L6794">
        <v>3</v>
      </c>
      <c r="M6794">
        <v>0</v>
      </c>
      <c r="N6794">
        <v>0</v>
      </c>
      <c r="O6794">
        <v>2</v>
      </c>
      <c r="P6794">
        <v>-1</v>
      </c>
      <c r="Q6794" s="28">
        <v>41566.270138888889</v>
      </c>
      <c r="R6794" s="28">
        <v>41567.209722222222</v>
      </c>
      <c r="S6794" t="s">
        <v>22482</v>
      </c>
      <c r="T6794" s="27">
        <v>41566</v>
      </c>
      <c r="V6794">
        <v>1</v>
      </c>
      <c r="W6794" t="s">
        <v>36</v>
      </c>
      <c r="X6794" t="s">
        <v>279</v>
      </c>
      <c r="Y6794">
        <v>0</v>
      </c>
      <c r="AB6794" t="s">
        <v>237</v>
      </c>
      <c r="AH6794">
        <v>0</v>
      </c>
      <c r="AN6794" t="s">
        <v>238</v>
      </c>
      <c r="AO6794">
        <v>2</v>
      </c>
      <c r="AP6794" t="s">
        <v>239</v>
      </c>
      <c r="AQ6794" s="27">
        <v>41567</v>
      </c>
      <c r="AR6794" t="s">
        <v>240</v>
      </c>
      <c r="AS6794">
        <v>3</v>
      </c>
      <c r="AT6794" t="s">
        <v>239</v>
      </c>
      <c r="AU6794" s="27">
        <v>41567</v>
      </c>
    </row>
    <row r="6795" spans="1:47" x14ac:dyDescent="0.2">
      <c r="A6795">
        <v>6794</v>
      </c>
      <c r="B6795" t="s">
        <v>22483</v>
      </c>
      <c r="C6795" t="s">
        <v>2212</v>
      </c>
      <c r="D6795" t="s">
        <v>22484</v>
      </c>
      <c r="E6795" s="27">
        <v>41666</v>
      </c>
      <c r="F6795" t="s">
        <v>233</v>
      </c>
      <c r="G6795" s="27">
        <v>33067</v>
      </c>
      <c r="H6795">
        <v>25</v>
      </c>
      <c r="I6795" t="s">
        <v>244</v>
      </c>
      <c r="J6795" t="s">
        <v>245</v>
      </c>
      <c r="K6795">
        <v>4</v>
      </c>
      <c r="L6795">
        <v>4</v>
      </c>
      <c r="M6795">
        <v>0</v>
      </c>
      <c r="N6795">
        <v>1</v>
      </c>
      <c r="O6795">
        <v>13</v>
      </c>
      <c r="P6795">
        <v>-1</v>
      </c>
      <c r="Q6795" s="28">
        <v>41665.204861111109</v>
      </c>
      <c r="R6795" s="28">
        <v>41670.397916666669</v>
      </c>
      <c r="S6795" t="s">
        <v>22485</v>
      </c>
      <c r="U6795" s="27">
        <v>41666</v>
      </c>
      <c r="V6795">
        <v>0</v>
      </c>
      <c r="W6795" t="s">
        <v>32</v>
      </c>
      <c r="X6795" t="s">
        <v>274</v>
      </c>
      <c r="Y6795">
        <v>1</v>
      </c>
      <c r="AA6795" t="s">
        <v>22486</v>
      </c>
      <c r="AB6795" t="s">
        <v>36</v>
      </c>
      <c r="AD6795" s="27">
        <v>42172</v>
      </c>
      <c r="AE6795" t="s">
        <v>324</v>
      </c>
      <c r="AH6795">
        <v>0</v>
      </c>
      <c r="AN6795" t="s">
        <v>238</v>
      </c>
      <c r="AO6795">
        <v>3</v>
      </c>
      <c r="AP6795" t="s">
        <v>239</v>
      </c>
      <c r="AQ6795" s="27">
        <v>41666</v>
      </c>
      <c r="AR6795" t="s">
        <v>240</v>
      </c>
      <c r="AS6795">
        <v>4</v>
      </c>
      <c r="AT6795" t="s">
        <v>239</v>
      </c>
      <c r="AU6795" s="27">
        <v>41666</v>
      </c>
    </row>
    <row r="6796" spans="1:47" x14ac:dyDescent="0.2">
      <c r="A6796">
        <v>6795</v>
      </c>
      <c r="B6796" t="s">
        <v>22487</v>
      </c>
      <c r="C6796" t="s">
        <v>2914</v>
      </c>
      <c r="D6796" t="s">
        <v>2801</v>
      </c>
      <c r="E6796" s="27">
        <v>41731</v>
      </c>
      <c r="F6796" t="s">
        <v>233</v>
      </c>
      <c r="G6796" s="27">
        <v>16133</v>
      </c>
      <c r="H6796">
        <v>72</v>
      </c>
      <c r="I6796" t="s">
        <v>234</v>
      </c>
      <c r="J6796" t="s">
        <v>250</v>
      </c>
      <c r="K6796">
        <v>0</v>
      </c>
      <c r="L6796">
        <v>4</v>
      </c>
      <c r="M6796">
        <v>0</v>
      </c>
      <c r="N6796">
        <v>0</v>
      </c>
      <c r="O6796">
        <v>8</v>
      </c>
      <c r="P6796">
        <v>0</v>
      </c>
      <c r="Q6796" s="28">
        <v>41731.537499999999</v>
      </c>
      <c r="R6796" s="28">
        <v>41734.135416666664</v>
      </c>
      <c r="S6796" t="s">
        <v>22488</v>
      </c>
      <c r="U6796" s="27">
        <v>41731</v>
      </c>
      <c r="V6796">
        <v>0</v>
      </c>
      <c r="W6796" t="s">
        <v>32</v>
      </c>
      <c r="X6796" t="s">
        <v>274</v>
      </c>
      <c r="Y6796">
        <v>0</v>
      </c>
      <c r="AB6796" t="s">
        <v>237</v>
      </c>
      <c r="AH6796">
        <v>0</v>
      </c>
      <c r="AN6796" t="s">
        <v>238</v>
      </c>
      <c r="AO6796">
        <v>1</v>
      </c>
      <c r="AP6796" t="s">
        <v>239</v>
      </c>
      <c r="AQ6796" s="27">
        <v>41731</v>
      </c>
      <c r="AR6796" t="s">
        <v>240</v>
      </c>
      <c r="AS6796">
        <v>4</v>
      </c>
      <c r="AT6796" t="s">
        <v>239</v>
      </c>
      <c r="AU6796" s="27">
        <v>41731</v>
      </c>
    </row>
    <row r="6797" spans="1:47" x14ac:dyDescent="0.2">
      <c r="A6797">
        <v>6796</v>
      </c>
      <c r="B6797" t="s">
        <v>22489</v>
      </c>
      <c r="C6797" t="s">
        <v>5358</v>
      </c>
      <c r="D6797" t="s">
        <v>22490</v>
      </c>
      <c r="E6797" s="27">
        <v>41971</v>
      </c>
      <c r="F6797" t="s">
        <v>233</v>
      </c>
      <c r="G6797" s="27">
        <v>33836</v>
      </c>
      <c r="H6797">
        <v>23</v>
      </c>
      <c r="I6797" t="s">
        <v>259</v>
      </c>
      <c r="J6797" t="s">
        <v>250</v>
      </c>
      <c r="K6797">
        <v>0</v>
      </c>
      <c r="L6797">
        <v>2</v>
      </c>
      <c r="M6797">
        <v>0</v>
      </c>
      <c r="N6797">
        <v>0</v>
      </c>
      <c r="O6797">
        <v>0</v>
      </c>
      <c r="P6797">
        <v>-1</v>
      </c>
      <c r="Q6797" s="28">
        <v>41970.126388888886</v>
      </c>
      <c r="R6797" s="28">
        <v>41971.064583333333</v>
      </c>
      <c r="S6797" t="s">
        <v>22491</v>
      </c>
      <c r="T6797" s="27">
        <v>41970</v>
      </c>
      <c r="V6797">
        <v>1</v>
      </c>
      <c r="W6797" t="s">
        <v>32</v>
      </c>
      <c r="X6797" t="s">
        <v>1607</v>
      </c>
      <c r="Y6797">
        <v>1</v>
      </c>
      <c r="AA6797" t="s">
        <v>22492</v>
      </c>
      <c r="AB6797" t="s">
        <v>36</v>
      </c>
      <c r="AC6797">
        <v>0</v>
      </c>
      <c r="AD6797" s="27">
        <v>42110</v>
      </c>
      <c r="AE6797" t="s">
        <v>474</v>
      </c>
      <c r="AF6797" s="27">
        <v>42110</v>
      </c>
      <c r="AG6797" s="27">
        <v>42153</v>
      </c>
      <c r="AH6797">
        <v>1</v>
      </c>
      <c r="AJ6797" t="s">
        <v>22492</v>
      </c>
      <c r="AK6797" t="s">
        <v>255</v>
      </c>
      <c r="AL6797" s="27">
        <v>42110</v>
      </c>
      <c r="AM6797" t="s">
        <v>383</v>
      </c>
      <c r="AN6797" t="s">
        <v>238</v>
      </c>
      <c r="AO6797">
        <v>3</v>
      </c>
      <c r="AP6797" t="s">
        <v>239</v>
      </c>
      <c r="AQ6797" s="27">
        <v>41971</v>
      </c>
      <c r="AR6797" t="s">
        <v>240</v>
      </c>
      <c r="AS6797">
        <v>2</v>
      </c>
      <c r="AT6797" t="s">
        <v>239</v>
      </c>
      <c r="AU6797" s="27">
        <v>41971</v>
      </c>
    </row>
    <row r="6798" spans="1:47" x14ac:dyDescent="0.2">
      <c r="A6798">
        <v>6797</v>
      </c>
      <c r="B6798" t="s">
        <v>22493</v>
      </c>
      <c r="C6798" t="s">
        <v>918</v>
      </c>
      <c r="D6798" t="s">
        <v>10122</v>
      </c>
      <c r="E6798" s="27">
        <v>41841</v>
      </c>
      <c r="F6798" t="s">
        <v>233</v>
      </c>
      <c r="G6798" s="27">
        <v>31843</v>
      </c>
      <c r="H6798">
        <v>29</v>
      </c>
      <c r="I6798" t="s">
        <v>244</v>
      </c>
      <c r="J6798" t="s">
        <v>250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-1</v>
      </c>
      <c r="Q6798" s="28">
        <v>41840.29791666667</v>
      </c>
      <c r="R6798" s="28">
        <v>41841.336805555555</v>
      </c>
      <c r="S6798" t="s">
        <v>22494</v>
      </c>
      <c r="T6798" s="27">
        <v>41840</v>
      </c>
      <c r="V6798">
        <v>1</v>
      </c>
      <c r="W6798" t="s">
        <v>36</v>
      </c>
      <c r="X6798" t="s">
        <v>279</v>
      </c>
      <c r="Y6798">
        <v>0</v>
      </c>
      <c r="AB6798" t="s">
        <v>237</v>
      </c>
      <c r="AH6798">
        <v>0</v>
      </c>
      <c r="AN6798" t="s">
        <v>238</v>
      </c>
      <c r="AO6798">
        <v>2</v>
      </c>
      <c r="AP6798" t="s">
        <v>239</v>
      </c>
      <c r="AQ6798" s="27">
        <v>41841</v>
      </c>
      <c r="AR6798" t="s">
        <v>240</v>
      </c>
      <c r="AS6798">
        <v>1</v>
      </c>
      <c r="AT6798" t="s">
        <v>239</v>
      </c>
      <c r="AU6798" s="27">
        <v>41841</v>
      </c>
    </row>
    <row r="6799" spans="1:47" x14ac:dyDescent="0.2">
      <c r="A6799">
        <v>6798</v>
      </c>
      <c r="B6799" t="s">
        <v>22495</v>
      </c>
      <c r="C6799" t="s">
        <v>6822</v>
      </c>
      <c r="D6799" t="s">
        <v>1960</v>
      </c>
      <c r="E6799" s="27">
        <v>41597</v>
      </c>
      <c r="F6799" t="s">
        <v>233</v>
      </c>
      <c r="G6799" s="27">
        <v>33718</v>
      </c>
      <c r="H6799">
        <v>23</v>
      </c>
      <c r="I6799" t="s">
        <v>259</v>
      </c>
      <c r="J6799" t="s">
        <v>245</v>
      </c>
      <c r="K6799">
        <v>0</v>
      </c>
      <c r="L6799">
        <v>5</v>
      </c>
      <c r="M6799">
        <v>0</v>
      </c>
      <c r="N6799">
        <v>0</v>
      </c>
      <c r="O6799">
        <v>3</v>
      </c>
      <c r="P6799">
        <v>-1</v>
      </c>
      <c r="Q6799" s="28">
        <v>41596.461111111108</v>
      </c>
      <c r="R6799" s="28">
        <v>41606.134027777778</v>
      </c>
      <c r="S6799" t="s">
        <v>22496</v>
      </c>
      <c r="T6799" s="27">
        <v>41596</v>
      </c>
      <c r="V6799">
        <v>1</v>
      </c>
      <c r="W6799" t="s">
        <v>32</v>
      </c>
      <c r="X6799" t="s">
        <v>313</v>
      </c>
      <c r="Y6799">
        <v>0</v>
      </c>
      <c r="AB6799" t="s">
        <v>237</v>
      </c>
      <c r="AH6799">
        <v>0</v>
      </c>
      <c r="AN6799" t="s">
        <v>238</v>
      </c>
      <c r="AO6799">
        <v>6</v>
      </c>
      <c r="AP6799" t="s">
        <v>246</v>
      </c>
      <c r="AQ6799" s="27">
        <v>41597</v>
      </c>
      <c r="AR6799" t="s">
        <v>240</v>
      </c>
      <c r="AS6799">
        <v>5</v>
      </c>
      <c r="AT6799" t="s">
        <v>246</v>
      </c>
      <c r="AU6799" s="27">
        <v>41597</v>
      </c>
    </row>
    <row r="6800" spans="1:47" x14ac:dyDescent="0.2">
      <c r="A6800">
        <v>6799</v>
      </c>
      <c r="B6800" t="s">
        <v>22497</v>
      </c>
      <c r="C6800" t="s">
        <v>22498</v>
      </c>
      <c r="D6800" t="s">
        <v>8133</v>
      </c>
      <c r="E6800" s="27">
        <v>41864</v>
      </c>
      <c r="F6800" t="s">
        <v>233</v>
      </c>
      <c r="G6800" s="27">
        <v>33557</v>
      </c>
      <c r="H6800">
        <v>24</v>
      </c>
      <c r="I6800" t="s">
        <v>259</v>
      </c>
      <c r="J6800" t="s">
        <v>250</v>
      </c>
      <c r="K6800">
        <v>0</v>
      </c>
      <c r="L6800">
        <v>3</v>
      </c>
      <c r="M6800">
        <v>0</v>
      </c>
      <c r="N6800">
        <v>0</v>
      </c>
      <c r="O6800">
        <v>1</v>
      </c>
      <c r="P6800">
        <v>-1</v>
      </c>
      <c r="Q6800" s="28">
        <v>41863.349305555559</v>
      </c>
      <c r="R6800" s="28">
        <v>41864.371527777781</v>
      </c>
      <c r="S6800" t="s">
        <v>22499</v>
      </c>
      <c r="T6800" s="27">
        <v>41863</v>
      </c>
      <c r="V6800">
        <v>1</v>
      </c>
      <c r="W6800" t="s">
        <v>32</v>
      </c>
      <c r="X6800" t="s">
        <v>1617</v>
      </c>
      <c r="Y6800">
        <v>0</v>
      </c>
      <c r="AB6800" t="s">
        <v>237</v>
      </c>
      <c r="AH6800">
        <v>0</v>
      </c>
      <c r="AN6800" t="s">
        <v>238</v>
      </c>
      <c r="AO6800">
        <v>4</v>
      </c>
      <c r="AP6800" t="s">
        <v>239</v>
      </c>
      <c r="AQ6800" s="27">
        <v>41864</v>
      </c>
      <c r="AR6800" t="s">
        <v>240</v>
      </c>
      <c r="AS6800">
        <v>3</v>
      </c>
      <c r="AT6800" t="s">
        <v>239</v>
      </c>
      <c r="AU6800" s="27">
        <v>41864</v>
      </c>
    </row>
    <row r="6801" spans="1:47" x14ac:dyDescent="0.2">
      <c r="A6801">
        <v>6800</v>
      </c>
      <c r="B6801" t="s">
        <v>22500</v>
      </c>
      <c r="C6801" t="s">
        <v>22501</v>
      </c>
      <c r="D6801" t="s">
        <v>1960</v>
      </c>
      <c r="E6801" s="27">
        <v>41618</v>
      </c>
      <c r="F6801" t="s">
        <v>233</v>
      </c>
      <c r="G6801" s="27">
        <v>34853</v>
      </c>
      <c r="H6801">
        <v>20</v>
      </c>
      <c r="I6801" t="s">
        <v>259</v>
      </c>
      <c r="J6801" t="s">
        <v>250</v>
      </c>
      <c r="K6801">
        <v>0</v>
      </c>
      <c r="L6801">
        <v>3</v>
      </c>
      <c r="M6801">
        <v>0</v>
      </c>
      <c r="N6801">
        <v>0</v>
      </c>
      <c r="O6801">
        <v>0</v>
      </c>
      <c r="P6801">
        <v>-1</v>
      </c>
      <c r="Q6801" s="28">
        <v>41617.306944444441</v>
      </c>
      <c r="R6801" s="28">
        <v>41618.078472222223</v>
      </c>
      <c r="S6801" t="s">
        <v>22502</v>
      </c>
      <c r="T6801" s="27">
        <v>41617</v>
      </c>
      <c r="V6801">
        <v>1</v>
      </c>
      <c r="W6801" t="s">
        <v>32</v>
      </c>
      <c r="X6801" t="s">
        <v>4142</v>
      </c>
      <c r="Y6801">
        <v>0</v>
      </c>
      <c r="AB6801" t="s">
        <v>237</v>
      </c>
      <c r="AH6801">
        <v>0</v>
      </c>
      <c r="AN6801" t="s">
        <v>238</v>
      </c>
      <c r="AO6801">
        <v>5</v>
      </c>
      <c r="AP6801" t="s">
        <v>246</v>
      </c>
      <c r="AQ6801" s="27">
        <v>41618</v>
      </c>
      <c r="AR6801" t="s">
        <v>240</v>
      </c>
      <c r="AS6801">
        <v>3</v>
      </c>
      <c r="AT6801" t="s">
        <v>239</v>
      </c>
      <c r="AU6801" s="27">
        <v>41618</v>
      </c>
    </row>
    <row r="6802" spans="1:47" x14ac:dyDescent="0.2">
      <c r="A6802">
        <v>6801</v>
      </c>
      <c r="B6802" t="s">
        <v>22503</v>
      </c>
      <c r="C6802" t="s">
        <v>4616</v>
      </c>
      <c r="D6802" t="s">
        <v>22504</v>
      </c>
      <c r="E6802" s="27">
        <v>41551</v>
      </c>
      <c r="F6802" t="s">
        <v>233</v>
      </c>
      <c r="G6802" s="27">
        <v>26111</v>
      </c>
      <c r="H6802">
        <v>44</v>
      </c>
      <c r="I6802" t="s">
        <v>244</v>
      </c>
      <c r="J6802" t="s">
        <v>245</v>
      </c>
      <c r="K6802">
        <v>0</v>
      </c>
      <c r="L6802">
        <v>8</v>
      </c>
      <c r="M6802">
        <v>0</v>
      </c>
      <c r="N6802">
        <v>0</v>
      </c>
      <c r="O6802">
        <v>1</v>
      </c>
      <c r="P6802">
        <v>-1</v>
      </c>
      <c r="Q6802" s="28">
        <v>41550.256249999999</v>
      </c>
      <c r="R6802" s="28">
        <v>41551.338194444441</v>
      </c>
      <c r="S6802" t="s">
        <v>22505</v>
      </c>
      <c r="T6802" s="27">
        <v>41550</v>
      </c>
      <c r="V6802">
        <v>1</v>
      </c>
      <c r="W6802" t="s">
        <v>32</v>
      </c>
      <c r="X6802" t="s">
        <v>261</v>
      </c>
      <c r="Y6802">
        <v>0</v>
      </c>
      <c r="AB6802" t="s">
        <v>237</v>
      </c>
      <c r="AH6802">
        <v>0</v>
      </c>
      <c r="AN6802" t="s">
        <v>238</v>
      </c>
      <c r="AO6802">
        <v>5</v>
      </c>
      <c r="AP6802" t="s">
        <v>246</v>
      </c>
      <c r="AQ6802" s="27">
        <v>41551</v>
      </c>
      <c r="AR6802" t="s">
        <v>240</v>
      </c>
      <c r="AS6802">
        <v>8</v>
      </c>
      <c r="AT6802" t="s">
        <v>269</v>
      </c>
      <c r="AU6802" s="27">
        <v>41551</v>
      </c>
    </row>
    <row r="6803" spans="1:47" x14ac:dyDescent="0.2">
      <c r="A6803">
        <v>6802</v>
      </c>
      <c r="B6803" t="s">
        <v>22506</v>
      </c>
      <c r="C6803" t="s">
        <v>3575</v>
      </c>
      <c r="D6803" t="s">
        <v>6616</v>
      </c>
      <c r="E6803" s="27">
        <v>41649</v>
      </c>
      <c r="F6803" t="s">
        <v>294</v>
      </c>
      <c r="G6803" s="27">
        <v>28409</v>
      </c>
      <c r="H6803">
        <v>38</v>
      </c>
      <c r="I6803" t="s">
        <v>244</v>
      </c>
      <c r="J6803" t="s">
        <v>245</v>
      </c>
      <c r="K6803">
        <v>0</v>
      </c>
      <c r="L6803">
        <v>1</v>
      </c>
      <c r="M6803">
        <v>0</v>
      </c>
      <c r="N6803">
        <v>0</v>
      </c>
      <c r="O6803">
        <v>1</v>
      </c>
      <c r="P6803">
        <v>-23</v>
      </c>
      <c r="Q6803" s="28">
        <v>41626.469444444447</v>
      </c>
      <c r="R6803" s="28">
        <v>41628.252083333333</v>
      </c>
      <c r="S6803" t="s">
        <v>22507</v>
      </c>
      <c r="T6803" s="27">
        <v>41626</v>
      </c>
      <c r="V6803">
        <v>23</v>
      </c>
      <c r="W6803" t="s">
        <v>36</v>
      </c>
      <c r="X6803" t="s">
        <v>780</v>
      </c>
      <c r="Y6803">
        <v>0</v>
      </c>
      <c r="AB6803" t="s">
        <v>237</v>
      </c>
      <c r="AH6803">
        <v>0</v>
      </c>
      <c r="AN6803" t="s">
        <v>238</v>
      </c>
      <c r="AO6803">
        <v>1</v>
      </c>
      <c r="AP6803" t="s">
        <v>239</v>
      </c>
      <c r="AQ6803" s="27">
        <v>41649</v>
      </c>
      <c r="AR6803" t="s">
        <v>240</v>
      </c>
      <c r="AS6803">
        <v>1</v>
      </c>
      <c r="AT6803" t="s">
        <v>239</v>
      </c>
      <c r="AU6803" s="27">
        <v>41649</v>
      </c>
    </row>
    <row r="6804" spans="1:47" x14ac:dyDescent="0.2">
      <c r="A6804">
        <v>6803</v>
      </c>
      <c r="B6804" t="s">
        <v>22508</v>
      </c>
      <c r="C6804" t="s">
        <v>2094</v>
      </c>
      <c r="D6804" t="s">
        <v>22509</v>
      </c>
      <c r="E6804" s="27">
        <v>41403</v>
      </c>
      <c r="F6804" t="s">
        <v>233</v>
      </c>
      <c r="G6804" s="27">
        <v>21892</v>
      </c>
      <c r="H6804">
        <v>56</v>
      </c>
      <c r="I6804" t="s">
        <v>234</v>
      </c>
      <c r="J6804" t="s">
        <v>250</v>
      </c>
      <c r="K6804">
        <v>0</v>
      </c>
      <c r="L6804">
        <v>2</v>
      </c>
      <c r="M6804">
        <v>0</v>
      </c>
      <c r="N6804">
        <v>0</v>
      </c>
      <c r="O6804">
        <v>5</v>
      </c>
      <c r="P6804">
        <v>-1</v>
      </c>
      <c r="Q6804" s="28">
        <v>41402.320138888892</v>
      </c>
      <c r="R6804" s="28">
        <v>42000.236805555556</v>
      </c>
      <c r="S6804" t="s">
        <v>22510</v>
      </c>
      <c r="T6804" s="27">
        <v>41402</v>
      </c>
      <c r="V6804">
        <v>1</v>
      </c>
      <c r="W6804" t="s">
        <v>32</v>
      </c>
      <c r="X6804" t="s">
        <v>1546</v>
      </c>
      <c r="Y6804">
        <v>1</v>
      </c>
      <c r="AA6804" t="s">
        <v>22511</v>
      </c>
      <c r="AB6804" t="s">
        <v>36</v>
      </c>
      <c r="AD6804" s="27">
        <v>41432</v>
      </c>
      <c r="AE6804" t="s">
        <v>1488</v>
      </c>
      <c r="AH6804">
        <v>0</v>
      </c>
      <c r="AN6804" t="s">
        <v>238</v>
      </c>
      <c r="AO6804">
        <v>2</v>
      </c>
      <c r="AP6804" t="s">
        <v>239</v>
      </c>
      <c r="AQ6804" s="27">
        <v>41403</v>
      </c>
      <c r="AR6804" t="s">
        <v>240</v>
      </c>
      <c r="AS6804">
        <v>2</v>
      </c>
      <c r="AT6804" t="s">
        <v>239</v>
      </c>
      <c r="AU6804" s="27">
        <v>41403</v>
      </c>
    </row>
    <row r="6805" spans="1:47" x14ac:dyDescent="0.2">
      <c r="A6805">
        <v>6804</v>
      </c>
      <c r="B6805" t="s">
        <v>22512</v>
      </c>
      <c r="C6805" t="s">
        <v>1711</v>
      </c>
      <c r="D6805" t="s">
        <v>22513</v>
      </c>
      <c r="E6805" s="27">
        <v>41532</v>
      </c>
      <c r="F6805" t="s">
        <v>233</v>
      </c>
      <c r="G6805" s="27">
        <v>26579</v>
      </c>
      <c r="H6805">
        <v>43</v>
      </c>
      <c r="I6805" t="s">
        <v>244</v>
      </c>
      <c r="J6805" t="s">
        <v>245</v>
      </c>
      <c r="K6805">
        <v>0</v>
      </c>
      <c r="L6805">
        <v>2</v>
      </c>
      <c r="M6805">
        <v>0</v>
      </c>
      <c r="N6805">
        <v>0</v>
      </c>
      <c r="O6805">
        <v>2</v>
      </c>
      <c r="P6805">
        <v>0</v>
      </c>
      <c r="Q6805" s="28">
        <v>41532.290277777778</v>
      </c>
      <c r="R6805" s="28">
        <v>41537.375694444447</v>
      </c>
      <c r="S6805" t="s">
        <v>22514</v>
      </c>
      <c r="T6805" s="27">
        <v>41532</v>
      </c>
      <c r="V6805">
        <v>0</v>
      </c>
      <c r="W6805" t="s">
        <v>32</v>
      </c>
      <c r="X6805" t="s">
        <v>2254</v>
      </c>
      <c r="Y6805">
        <v>1</v>
      </c>
      <c r="AA6805" t="s">
        <v>22515</v>
      </c>
      <c r="AB6805" t="s">
        <v>32</v>
      </c>
      <c r="AC6805">
        <v>1</v>
      </c>
      <c r="AD6805" s="27">
        <v>41565</v>
      </c>
      <c r="AE6805" t="s">
        <v>300</v>
      </c>
      <c r="AF6805" s="27">
        <v>41566</v>
      </c>
      <c r="AG6805" s="27">
        <v>41566</v>
      </c>
      <c r="AH6805">
        <v>0</v>
      </c>
      <c r="AN6805" t="s">
        <v>238</v>
      </c>
      <c r="AO6805">
        <v>1</v>
      </c>
      <c r="AP6805" t="s">
        <v>239</v>
      </c>
      <c r="AQ6805" s="27">
        <v>41532</v>
      </c>
      <c r="AR6805" t="s">
        <v>240</v>
      </c>
      <c r="AS6805">
        <v>2</v>
      </c>
      <c r="AT6805" t="s">
        <v>239</v>
      </c>
      <c r="AU6805" s="27">
        <v>41532</v>
      </c>
    </row>
    <row r="6806" spans="1:47" x14ac:dyDescent="0.2">
      <c r="A6806">
        <v>6805</v>
      </c>
      <c r="B6806" t="s">
        <v>22516</v>
      </c>
      <c r="C6806" t="s">
        <v>3856</v>
      </c>
      <c r="D6806" t="s">
        <v>419</v>
      </c>
      <c r="E6806" s="27">
        <v>41389</v>
      </c>
      <c r="F6806" t="s">
        <v>233</v>
      </c>
      <c r="G6806" s="27">
        <v>34434</v>
      </c>
      <c r="H6806">
        <v>22</v>
      </c>
      <c r="I6806" t="s">
        <v>259</v>
      </c>
      <c r="J6806" t="s">
        <v>250</v>
      </c>
      <c r="K6806">
        <v>0</v>
      </c>
      <c r="L6806">
        <v>3</v>
      </c>
      <c r="M6806">
        <v>0</v>
      </c>
      <c r="N6806">
        <v>0</v>
      </c>
      <c r="O6806">
        <v>0</v>
      </c>
      <c r="P6806">
        <v>-1</v>
      </c>
      <c r="Q6806" s="28">
        <v>41388.509027777778</v>
      </c>
      <c r="R6806" s="28">
        <v>41538.229166666664</v>
      </c>
      <c r="S6806" t="s">
        <v>22517</v>
      </c>
      <c r="T6806" s="27">
        <v>41387</v>
      </c>
      <c r="V6806">
        <v>2</v>
      </c>
      <c r="W6806" t="s">
        <v>32</v>
      </c>
      <c r="X6806" t="s">
        <v>1395</v>
      </c>
      <c r="Y6806">
        <v>1</v>
      </c>
      <c r="AA6806" t="s">
        <v>22518</v>
      </c>
      <c r="AB6806" t="s">
        <v>32</v>
      </c>
      <c r="AD6806" s="27">
        <v>42291</v>
      </c>
      <c r="AE6806" t="s">
        <v>359</v>
      </c>
      <c r="AH6806">
        <v>0</v>
      </c>
      <c r="AN6806" t="s">
        <v>238</v>
      </c>
      <c r="AO6806">
        <v>5</v>
      </c>
      <c r="AP6806" t="s">
        <v>246</v>
      </c>
      <c r="AQ6806" s="27">
        <v>41389</v>
      </c>
      <c r="AR6806" t="s">
        <v>240</v>
      </c>
      <c r="AS6806">
        <v>3</v>
      </c>
      <c r="AT6806" t="s">
        <v>239</v>
      </c>
      <c r="AU6806" s="27">
        <v>41389</v>
      </c>
    </row>
    <row r="6807" spans="1:47" x14ac:dyDescent="0.2">
      <c r="A6807">
        <v>6806</v>
      </c>
      <c r="B6807" t="s">
        <v>22519</v>
      </c>
      <c r="C6807" t="s">
        <v>3347</v>
      </c>
      <c r="D6807" t="s">
        <v>266</v>
      </c>
      <c r="E6807" s="27">
        <v>41305</v>
      </c>
      <c r="F6807" t="s">
        <v>294</v>
      </c>
      <c r="G6807" s="27">
        <v>27424</v>
      </c>
      <c r="H6807">
        <v>41</v>
      </c>
      <c r="I6807" t="s">
        <v>244</v>
      </c>
      <c r="J6807" t="s">
        <v>245</v>
      </c>
      <c r="K6807">
        <v>0</v>
      </c>
      <c r="L6807">
        <v>8</v>
      </c>
      <c r="M6807">
        <v>0</v>
      </c>
      <c r="N6807">
        <v>0</v>
      </c>
      <c r="O6807">
        <v>11</v>
      </c>
      <c r="P6807">
        <v>0</v>
      </c>
      <c r="Q6807" s="28">
        <v>41305.049305555556</v>
      </c>
      <c r="R6807" s="28">
        <v>41814.435416666667</v>
      </c>
      <c r="S6807" t="s">
        <v>22520</v>
      </c>
      <c r="T6807" s="27">
        <v>41304</v>
      </c>
      <c r="V6807">
        <v>1</v>
      </c>
      <c r="W6807" t="s">
        <v>32</v>
      </c>
      <c r="X6807" t="s">
        <v>343</v>
      </c>
      <c r="Y6807">
        <v>0</v>
      </c>
      <c r="AB6807" t="s">
        <v>237</v>
      </c>
      <c r="AH6807">
        <v>0</v>
      </c>
      <c r="AN6807" t="s">
        <v>238</v>
      </c>
      <c r="AO6807">
        <v>8</v>
      </c>
      <c r="AP6807" t="s">
        <v>269</v>
      </c>
      <c r="AQ6807" s="27">
        <v>41305</v>
      </c>
      <c r="AR6807" t="s">
        <v>240</v>
      </c>
      <c r="AS6807">
        <v>8</v>
      </c>
      <c r="AT6807" t="s">
        <v>269</v>
      </c>
      <c r="AU6807" s="27">
        <v>41305</v>
      </c>
    </row>
    <row r="6808" spans="1:47" x14ac:dyDescent="0.2">
      <c r="A6808">
        <v>6807</v>
      </c>
      <c r="B6808" t="s">
        <v>22521</v>
      </c>
      <c r="C6808" t="s">
        <v>1168</v>
      </c>
      <c r="D6808" t="s">
        <v>519</v>
      </c>
      <c r="E6808" s="27">
        <v>41563</v>
      </c>
      <c r="F6808" t="s">
        <v>233</v>
      </c>
      <c r="G6808" s="27">
        <v>31007</v>
      </c>
      <c r="H6808">
        <v>31</v>
      </c>
      <c r="I6808" t="s">
        <v>244</v>
      </c>
      <c r="J6808" t="s">
        <v>250</v>
      </c>
      <c r="K6808">
        <v>0</v>
      </c>
      <c r="L6808">
        <v>9</v>
      </c>
      <c r="M6808">
        <v>0</v>
      </c>
      <c r="N6808">
        <v>0</v>
      </c>
      <c r="O6808">
        <v>6</v>
      </c>
      <c r="P6808">
        <v>-54</v>
      </c>
      <c r="Q6808" s="28">
        <v>41509.369444444441</v>
      </c>
      <c r="R6808" s="28">
        <v>41562.424305555556</v>
      </c>
      <c r="S6808" t="s">
        <v>22522</v>
      </c>
      <c r="T6808" s="27">
        <v>41509</v>
      </c>
      <c r="V6808">
        <v>54</v>
      </c>
      <c r="W6808" t="s">
        <v>32</v>
      </c>
      <c r="X6808" t="s">
        <v>10197</v>
      </c>
      <c r="Y6808">
        <v>1</v>
      </c>
      <c r="AA6808" t="s">
        <v>22523</v>
      </c>
      <c r="AB6808" t="s">
        <v>36</v>
      </c>
      <c r="AD6808" s="27">
        <v>41597</v>
      </c>
      <c r="AE6808" t="s">
        <v>422</v>
      </c>
      <c r="AH6808">
        <v>0</v>
      </c>
      <c r="AN6808" t="s">
        <v>238</v>
      </c>
      <c r="AO6808">
        <v>9</v>
      </c>
      <c r="AP6808" t="s">
        <v>269</v>
      </c>
      <c r="AQ6808" s="27">
        <v>41563</v>
      </c>
      <c r="AR6808" t="s">
        <v>240</v>
      </c>
      <c r="AS6808">
        <v>9</v>
      </c>
      <c r="AT6808" t="s">
        <v>269</v>
      </c>
      <c r="AU6808" s="27">
        <v>41563</v>
      </c>
    </row>
    <row r="6809" spans="1:47" x14ac:dyDescent="0.2">
      <c r="A6809">
        <v>6808</v>
      </c>
      <c r="B6809" t="s">
        <v>22524</v>
      </c>
      <c r="C6809" t="s">
        <v>22525</v>
      </c>
      <c r="D6809" t="s">
        <v>1828</v>
      </c>
      <c r="E6809" s="27">
        <v>41635</v>
      </c>
      <c r="F6809" t="s">
        <v>233</v>
      </c>
      <c r="G6809" s="27">
        <v>30452</v>
      </c>
      <c r="H6809">
        <v>32</v>
      </c>
      <c r="I6809" t="s">
        <v>244</v>
      </c>
      <c r="J6809" t="s">
        <v>22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-1</v>
      </c>
      <c r="Q6809" s="28">
        <v>41634.287499999999</v>
      </c>
      <c r="R6809" s="28">
        <v>41635.390972222223</v>
      </c>
      <c r="S6809" t="s">
        <v>22526</v>
      </c>
      <c r="T6809" s="27">
        <v>41634</v>
      </c>
      <c r="V6809">
        <v>1</v>
      </c>
      <c r="W6809" t="s">
        <v>32</v>
      </c>
      <c r="X6809" t="s">
        <v>2223</v>
      </c>
      <c r="Y6809">
        <v>0</v>
      </c>
      <c r="AB6809" t="s">
        <v>237</v>
      </c>
      <c r="AH6809">
        <v>0</v>
      </c>
      <c r="AN6809" t="s">
        <v>238</v>
      </c>
      <c r="AO6809">
        <v>2</v>
      </c>
      <c r="AP6809" t="s">
        <v>239</v>
      </c>
      <c r="AQ6809" s="27">
        <v>41635</v>
      </c>
      <c r="AR6809" t="s">
        <v>240</v>
      </c>
      <c r="AS6809">
        <v>1</v>
      </c>
      <c r="AT6809" t="s">
        <v>239</v>
      </c>
      <c r="AU6809" s="27">
        <v>41635</v>
      </c>
    </row>
    <row r="6810" spans="1:47" x14ac:dyDescent="0.2">
      <c r="A6810">
        <v>6809</v>
      </c>
      <c r="B6810" t="s">
        <v>22527</v>
      </c>
      <c r="C6810" t="s">
        <v>3053</v>
      </c>
      <c r="D6810" t="s">
        <v>340</v>
      </c>
      <c r="E6810" s="27">
        <v>41598</v>
      </c>
      <c r="F6810" t="s">
        <v>233</v>
      </c>
      <c r="G6810" s="27">
        <v>31737</v>
      </c>
      <c r="H6810">
        <v>29</v>
      </c>
      <c r="I6810" t="s">
        <v>244</v>
      </c>
      <c r="J6810" t="s">
        <v>250</v>
      </c>
      <c r="K6810">
        <v>0</v>
      </c>
      <c r="L6810">
        <v>6</v>
      </c>
      <c r="M6810">
        <v>0</v>
      </c>
      <c r="N6810">
        <v>0</v>
      </c>
      <c r="O6810">
        <v>0</v>
      </c>
      <c r="P6810">
        <v>0</v>
      </c>
      <c r="Q6810" s="28">
        <v>41598.088194444441</v>
      </c>
      <c r="R6810" s="28">
        <v>41599.15</v>
      </c>
      <c r="S6810" t="s">
        <v>22528</v>
      </c>
      <c r="T6810" s="27">
        <v>41598</v>
      </c>
      <c r="V6810">
        <v>0</v>
      </c>
      <c r="W6810" t="s">
        <v>32</v>
      </c>
      <c r="X6810" t="s">
        <v>364</v>
      </c>
      <c r="Y6810">
        <v>0</v>
      </c>
      <c r="AB6810" t="s">
        <v>237</v>
      </c>
      <c r="AH6810">
        <v>0</v>
      </c>
      <c r="AN6810" t="s">
        <v>238</v>
      </c>
      <c r="AO6810">
        <v>3</v>
      </c>
      <c r="AP6810" t="s">
        <v>239</v>
      </c>
      <c r="AQ6810" s="27">
        <v>41598</v>
      </c>
      <c r="AR6810" t="s">
        <v>240</v>
      </c>
      <c r="AS6810">
        <v>6</v>
      </c>
      <c r="AT6810" t="s">
        <v>246</v>
      </c>
      <c r="AU6810" s="27">
        <v>41598</v>
      </c>
    </row>
    <row r="6811" spans="1:47" x14ac:dyDescent="0.2">
      <c r="A6811">
        <v>6810</v>
      </c>
      <c r="B6811" t="s">
        <v>22529</v>
      </c>
      <c r="C6811" t="s">
        <v>726</v>
      </c>
      <c r="D6811" t="s">
        <v>3399</v>
      </c>
      <c r="E6811" s="27">
        <v>41328</v>
      </c>
      <c r="F6811" t="s">
        <v>233</v>
      </c>
      <c r="G6811" s="27">
        <v>34278</v>
      </c>
      <c r="H6811">
        <v>22</v>
      </c>
      <c r="I6811" t="s">
        <v>259</v>
      </c>
      <c r="J6811" t="s">
        <v>250</v>
      </c>
      <c r="K6811">
        <v>0</v>
      </c>
      <c r="L6811">
        <v>9</v>
      </c>
      <c r="M6811">
        <v>0</v>
      </c>
      <c r="N6811">
        <v>0</v>
      </c>
      <c r="O6811">
        <v>1</v>
      </c>
      <c r="P6811">
        <v>0</v>
      </c>
      <c r="Q6811" s="28">
        <v>41328.107638888891</v>
      </c>
      <c r="R6811" s="28">
        <v>41431.409722222219</v>
      </c>
      <c r="S6811" t="s">
        <v>22530</v>
      </c>
      <c r="T6811" s="27">
        <v>41327</v>
      </c>
      <c r="V6811">
        <v>1</v>
      </c>
      <c r="W6811" t="s">
        <v>32</v>
      </c>
      <c r="X6811" t="s">
        <v>2367</v>
      </c>
      <c r="Y6811">
        <v>1</v>
      </c>
      <c r="AA6811" t="s">
        <v>22531</v>
      </c>
      <c r="AB6811" t="s">
        <v>36</v>
      </c>
      <c r="AC6811">
        <v>0</v>
      </c>
      <c r="AD6811" s="27">
        <v>41498</v>
      </c>
      <c r="AE6811" t="s">
        <v>4829</v>
      </c>
      <c r="AF6811" s="27">
        <v>41498</v>
      </c>
      <c r="AG6811" s="27">
        <v>41543</v>
      </c>
      <c r="AH6811">
        <v>0</v>
      </c>
      <c r="AN6811" t="s">
        <v>238</v>
      </c>
      <c r="AO6811">
        <v>10</v>
      </c>
      <c r="AP6811" t="s">
        <v>269</v>
      </c>
      <c r="AQ6811" s="27">
        <v>41328</v>
      </c>
      <c r="AR6811" t="s">
        <v>240</v>
      </c>
      <c r="AS6811">
        <v>9</v>
      </c>
      <c r="AT6811" t="s">
        <v>269</v>
      </c>
      <c r="AU6811" s="27">
        <v>41328</v>
      </c>
    </row>
    <row r="6812" spans="1:47" x14ac:dyDescent="0.2">
      <c r="A6812">
        <v>6811</v>
      </c>
      <c r="B6812" t="s">
        <v>22532</v>
      </c>
      <c r="C6812" t="s">
        <v>2296</v>
      </c>
      <c r="D6812" t="s">
        <v>22533</v>
      </c>
      <c r="E6812" s="27">
        <v>41291</v>
      </c>
      <c r="F6812" t="s">
        <v>233</v>
      </c>
      <c r="G6812" s="27">
        <v>33867</v>
      </c>
      <c r="H6812">
        <v>23</v>
      </c>
      <c r="I6812" t="s">
        <v>259</v>
      </c>
      <c r="J6812" t="s">
        <v>250</v>
      </c>
      <c r="K6812">
        <v>0</v>
      </c>
      <c r="L6812">
        <v>9</v>
      </c>
      <c r="M6812">
        <v>0</v>
      </c>
      <c r="N6812">
        <v>0</v>
      </c>
      <c r="O6812">
        <v>3</v>
      </c>
      <c r="P6812">
        <v>-1</v>
      </c>
      <c r="Q6812" s="28">
        <v>41290.406944444447</v>
      </c>
      <c r="R6812" s="28">
        <v>41334.413888888892</v>
      </c>
      <c r="S6812" t="s">
        <v>22534</v>
      </c>
      <c r="T6812" s="27">
        <v>41290</v>
      </c>
      <c r="V6812">
        <v>1</v>
      </c>
      <c r="W6812" t="s">
        <v>32</v>
      </c>
      <c r="X6812" t="s">
        <v>343</v>
      </c>
      <c r="Y6812">
        <v>1</v>
      </c>
      <c r="AA6812" t="s">
        <v>22535</v>
      </c>
      <c r="AB6812" t="s">
        <v>32</v>
      </c>
      <c r="AC6812">
        <v>0</v>
      </c>
      <c r="AD6812" s="27">
        <v>41395</v>
      </c>
      <c r="AE6812" t="s">
        <v>867</v>
      </c>
      <c r="AF6812" s="27">
        <v>41395</v>
      </c>
      <c r="AG6812" s="27">
        <v>41534</v>
      </c>
      <c r="AH6812">
        <v>1</v>
      </c>
      <c r="AJ6812" t="s">
        <v>22535</v>
      </c>
      <c r="AK6812" t="s">
        <v>312</v>
      </c>
      <c r="AL6812" s="27">
        <v>41395</v>
      </c>
      <c r="AM6812" t="s">
        <v>867</v>
      </c>
      <c r="AN6812" t="s">
        <v>238</v>
      </c>
      <c r="AO6812">
        <v>8</v>
      </c>
      <c r="AP6812" t="s">
        <v>269</v>
      </c>
      <c r="AQ6812" s="27">
        <v>41291</v>
      </c>
      <c r="AR6812" t="s">
        <v>240</v>
      </c>
      <c r="AS6812">
        <v>9</v>
      </c>
      <c r="AT6812" t="s">
        <v>269</v>
      </c>
      <c r="AU6812" s="27">
        <v>41291</v>
      </c>
    </row>
    <row r="6813" spans="1:47" x14ac:dyDescent="0.2">
      <c r="A6813">
        <v>6812</v>
      </c>
      <c r="B6813" t="s">
        <v>22536</v>
      </c>
      <c r="C6813" t="s">
        <v>243</v>
      </c>
      <c r="D6813" t="s">
        <v>22537</v>
      </c>
      <c r="E6813" s="27">
        <v>41627</v>
      </c>
      <c r="F6813" t="s">
        <v>233</v>
      </c>
      <c r="G6813" s="27">
        <v>33462</v>
      </c>
      <c r="H6813">
        <v>24</v>
      </c>
      <c r="I6813" t="s">
        <v>259</v>
      </c>
      <c r="J6813" t="s">
        <v>245</v>
      </c>
      <c r="K6813">
        <v>0</v>
      </c>
      <c r="L6813">
        <v>4</v>
      </c>
      <c r="M6813">
        <v>0</v>
      </c>
      <c r="N6813">
        <v>1</v>
      </c>
      <c r="O6813">
        <v>1</v>
      </c>
      <c r="P6813">
        <v>-23</v>
      </c>
      <c r="Q6813" s="28">
        <v>41604.464583333334</v>
      </c>
      <c r="R6813" s="28">
        <v>41606.540972222225</v>
      </c>
      <c r="S6813" t="s">
        <v>22538</v>
      </c>
      <c r="T6813" s="27">
        <v>41604</v>
      </c>
      <c r="V6813">
        <v>23</v>
      </c>
      <c r="W6813" t="s">
        <v>32</v>
      </c>
      <c r="X6813" t="s">
        <v>997</v>
      </c>
      <c r="Y6813">
        <v>0</v>
      </c>
      <c r="AB6813" t="s">
        <v>237</v>
      </c>
      <c r="AH6813">
        <v>0</v>
      </c>
      <c r="AN6813" t="s">
        <v>238</v>
      </c>
      <c r="AO6813">
        <v>4</v>
      </c>
      <c r="AP6813" t="s">
        <v>239</v>
      </c>
      <c r="AQ6813" s="27">
        <v>41627</v>
      </c>
      <c r="AR6813" t="s">
        <v>240</v>
      </c>
      <c r="AS6813">
        <v>4</v>
      </c>
      <c r="AT6813" t="s">
        <v>239</v>
      </c>
      <c r="AU6813" s="27">
        <v>41627</v>
      </c>
    </row>
    <row r="6814" spans="1:47" x14ac:dyDescent="0.2">
      <c r="A6814">
        <v>6813</v>
      </c>
      <c r="B6814" t="s">
        <v>22539</v>
      </c>
      <c r="C6814" t="s">
        <v>22540</v>
      </c>
      <c r="D6814" t="s">
        <v>22541</v>
      </c>
      <c r="E6814" s="27">
        <v>41673</v>
      </c>
      <c r="F6814" t="s">
        <v>233</v>
      </c>
      <c r="G6814" s="27">
        <v>25701</v>
      </c>
      <c r="H6814">
        <v>45</v>
      </c>
      <c r="I6814" t="s">
        <v>234</v>
      </c>
      <c r="J6814" t="s">
        <v>22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 s="28">
        <v>41673.131944444445</v>
      </c>
      <c r="R6814" s="28">
        <v>41673.052083333336</v>
      </c>
      <c r="S6814" t="s">
        <v>22542</v>
      </c>
      <c r="T6814" s="27">
        <v>41673</v>
      </c>
      <c r="V6814">
        <v>0</v>
      </c>
      <c r="W6814" t="s">
        <v>36</v>
      </c>
      <c r="X6814" t="s">
        <v>780</v>
      </c>
      <c r="Y6814">
        <v>0</v>
      </c>
      <c r="AB6814" t="s">
        <v>237</v>
      </c>
      <c r="AH6814">
        <v>0</v>
      </c>
      <c r="AN6814" t="s">
        <v>238</v>
      </c>
      <c r="AO6814">
        <v>1</v>
      </c>
      <c r="AP6814" t="s">
        <v>239</v>
      </c>
      <c r="AQ6814" s="27">
        <v>41673</v>
      </c>
      <c r="AR6814" t="s">
        <v>240</v>
      </c>
      <c r="AS6814">
        <v>1</v>
      </c>
      <c r="AT6814" t="s">
        <v>239</v>
      </c>
      <c r="AU6814" s="27">
        <v>41673</v>
      </c>
    </row>
    <row r="6815" spans="1:47" x14ac:dyDescent="0.2">
      <c r="A6815">
        <v>6814</v>
      </c>
      <c r="B6815" t="s">
        <v>22543</v>
      </c>
      <c r="C6815" t="s">
        <v>2244</v>
      </c>
      <c r="D6815" t="s">
        <v>1303</v>
      </c>
      <c r="E6815" s="27">
        <v>41711</v>
      </c>
      <c r="F6815" t="s">
        <v>233</v>
      </c>
      <c r="G6815" s="27">
        <v>29613</v>
      </c>
      <c r="H6815">
        <v>35</v>
      </c>
      <c r="I6815" t="s">
        <v>244</v>
      </c>
      <c r="J6815" t="s">
        <v>245</v>
      </c>
      <c r="K6815">
        <v>0</v>
      </c>
      <c r="L6815">
        <v>8</v>
      </c>
      <c r="M6815">
        <v>0</v>
      </c>
      <c r="N6815">
        <v>0</v>
      </c>
      <c r="O6815">
        <v>10</v>
      </c>
      <c r="P6815">
        <v>85</v>
      </c>
      <c r="Q6815" s="28">
        <v>41796.438194444447</v>
      </c>
      <c r="R6815" s="28">
        <v>42186.357638888891</v>
      </c>
      <c r="S6815" t="s">
        <v>22544</v>
      </c>
      <c r="T6815" s="27">
        <v>41589</v>
      </c>
      <c r="V6815">
        <v>122</v>
      </c>
      <c r="W6815" t="s">
        <v>32</v>
      </c>
      <c r="X6815" t="s">
        <v>359</v>
      </c>
      <c r="Y6815">
        <v>0</v>
      </c>
      <c r="AB6815" t="s">
        <v>237</v>
      </c>
      <c r="AH6815">
        <v>0</v>
      </c>
      <c r="AN6815" t="s">
        <v>238</v>
      </c>
      <c r="AO6815">
        <v>4</v>
      </c>
      <c r="AP6815" t="s">
        <v>239</v>
      </c>
      <c r="AQ6815" s="27">
        <v>41711</v>
      </c>
      <c r="AR6815" t="s">
        <v>240</v>
      </c>
      <c r="AS6815">
        <v>8</v>
      </c>
      <c r="AT6815" t="s">
        <v>269</v>
      </c>
      <c r="AU6815" s="27">
        <v>41711</v>
      </c>
    </row>
    <row r="6816" spans="1:47" x14ac:dyDescent="0.2">
      <c r="A6816">
        <v>6815</v>
      </c>
      <c r="B6816" t="s">
        <v>22545</v>
      </c>
      <c r="C6816" t="s">
        <v>637</v>
      </c>
      <c r="D6816" t="s">
        <v>3399</v>
      </c>
      <c r="E6816" s="27">
        <v>41718</v>
      </c>
      <c r="F6816" t="s">
        <v>233</v>
      </c>
      <c r="G6816" s="27">
        <v>34738</v>
      </c>
      <c r="H6816">
        <v>21</v>
      </c>
      <c r="I6816" t="s">
        <v>259</v>
      </c>
      <c r="J6816" t="s">
        <v>250</v>
      </c>
      <c r="K6816">
        <v>0</v>
      </c>
      <c r="L6816">
        <v>9</v>
      </c>
      <c r="M6816">
        <v>1</v>
      </c>
      <c r="N6816">
        <v>0</v>
      </c>
      <c r="O6816">
        <v>2</v>
      </c>
      <c r="P6816">
        <v>-1</v>
      </c>
      <c r="Q6816" s="28">
        <v>41717.321527777778</v>
      </c>
      <c r="R6816" s="28">
        <v>41718.40625</v>
      </c>
      <c r="S6816" t="s">
        <v>22546</v>
      </c>
      <c r="T6816" s="27">
        <v>41717</v>
      </c>
      <c r="V6816">
        <v>1</v>
      </c>
      <c r="W6816" t="s">
        <v>32</v>
      </c>
      <c r="X6816" t="s">
        <v>268</v>
      </c>
      <c r="Y6816">
        <v>0</v>
      </c>
      <c r="AB6816" t="s">
        <v>237</v>
      </c>
      <c r="AH6816">
        <v>0</v>
      </c>
      <c r="AN6816" t="s">
        <v>238</v>
      </c>
      <c r="AO6816">
        <v>7</v>
      </c>
      <c r="AP6816" t="s">
        <v>246</v>
      </c>
      <c r="AQ6816" s="27">
        <v>41718</v>
      </c>
      <c r="AR6816" t="s">
        <v>240</v>
      </c>
      <c r="AS6816">
        <v>9</v>
      </c>
      <c r="AT6816" t="s">
        <v>269</v>
      </c>
      <c r="AU6816" s="27">
        <v>41718</v>
      </c>
    </row>
    <row r="6817" spans="1:47" x14ac:dyDescent="0.2">
      <c r="A6817">
        <v>6816</v>
      </c>
      <c r="B6817" t="s">
        <v>22547</v>
      </c>
      <c r="C6817" t="s">
        <v>22548</v>
      </c>
      <c r="D6817" t="s">
        <v>2014</v>
      </c>
      <c r="E6817" s="27">
        <v>41552</v>
      </c>
      <c r="F6817" t="s">
        <v>294</v>
      </c>
      <c r="G6817" s="27">
        <v>31632</v>
      </c>
      <c r="H6817">
        <v>29</v>
      </c>
      <c r="I6817" t="s">
        <v>244</v>
      </c>
      <c r="J6817" t="s">
        <v>250</v>
      </c>
      <c r="K6817">
        <v>0</v>
      </c>
      <c r="L6817">
        <v>2</v>
      </c>
      <c r="M6817">
        <v>0</v>
      </c>
      <c r="N6817">
        <v>0</v>
      </c>
      <c r="O6817">
        <v>0</v>
      </c>
      <c r="P6817">
        <v>0</v>
      </c>
      <c r="Q6817" s="28">
        <v>41552.185416666667</v>
      </c>
      <c r="R6817" s="28">
        <v>41553.368750000001</v>
      </c>
      <c r="S6817" t="s">
        <v>22549</v>
      </c>
      <c r="T6817" s="27">
        <v>41552</v>
      </c>
      <c r="V6817">
        <v>0</v>
      </c>
      <c r="W6817" t="s">
        <v>36</v>
      </c>
      <c r="X6817" t="s">
        <v>279</v>
      </c>
      <c r="Y6817">
        <v>0</v>
      </c>
      <c r="AB6817" t="s">
        <v>237</v>
      </c>
      <c r="AH6817">
        <v>0</v>
      </c>
      <c r="AN6817" t="s">
        <v>238</v>
      </c>
      <c r="AO6817">
        <v>2</v>
      </c>
      <c r="AP6817" t="s">
        <v>239</v>
      </c>
      <c r="AQ6817" s="27">
        <v>41552</v>
      </c>
      <c r="AR6817" t="s">
        <v>240</v>
      </c>
      <c r="AS6817">
        <v>2</v>
      </c>
      <c r="AT6817" t="s">
        <v>239</v>
      </c>
      <c r="AU6817" s="27">
        <v>41552</v>
      </c>
    </row>
    <row r="6818" spans="1:47" x14ac:dyDescent="0.2">
      <c r="A6818">
        <v>6817</v>
      </c>
      <c r="B6818" t="s">
        <v>22550</v>
      </c>
      <c r="C6818" t="s">
        <v>990</v>
      </c>
      <c r="D6818" t="s">
        <v>2501</v>
      </c>
      <c r="E6818" s="27">
        <v>41908</v>
      </c>
      <c r="F6818" t="s">
        <v>233</v>
      </c>
      <c r="G6818" s="27">
        <v>22416</v>
      </c>
      <c r="H6818">
        <v>54</v>
      </c>
      <c r="I6818" t="s">
        <v>234</v>
      </c>
      <c r="J6818" t="s">
        <v>250</v>
      </c>
      <c r="K6818">
        <v>0</v>
      </c>
      <c r="L6818">
        <v>6</v>
      </c>
      <c r="M6818">
        <v>0</v>
      </c>
      <c r="N6818">
        <v>0</v>
      </c>
      <c r="O6818">
        <v>10</v>
      </c>
      <c r="P6818">
        <v>-435</v>
      </c>
      <c r="Q6818" s="28">
        <v>41473.539583333331</v>
      </c>
      <c r="R6818" s="28">
        <v>41905.260416666664</v>
      </c>
      <c r="S6818" t="s">
        <v>22551</v>
      </c>
      <c r="U6818" s="27">
        <v>41613</v>
      </c>
      <c r="V6818">
        <v>295</v>
      </c>
      <c r="W6818" t="s">
        <v>32</v>
      </c>
      <c r="X6818" t="s">
        <v>274</v>
      </c>
      <c r="Y6818">
        <v>0</v>
      </c>
      <c r="AB6818" t="s">
        <v>237</v>
      </c>
      <c r="AH6818">
        <v>0</v>
      </c>
      <c r="AN6818" t="s">
        <v>238</v>
      </c>
      <c r="AO6818">
        <v>2</v>
      </c>
      <c r="AP6818" t="s">
        <v>239</v>
      </c>
      <c r="AQ6818" s="27">
        <v>41908</v>
      </c>
      <c r="AR6818" t="s">
        <v>240</v>
      </c>
      <c r="AS6818">
        <v>6</v>
      </c>
      <c r="AT6818" t="s">
        <v>246</v>
      </c>
      <c r="AU6818" s="27">
        <v>41908</v>
      </c>
    </row>
    <row r="6819" spans="1:47" x14ac:dyDescent="0.2">
      <c r="A6819">
        <v>6818</v>
      </c>
      <c r="B6819" t="s">
        <v>22552</v>
      </c>
      <c r="C6819" t="s">
        <v>6615</v>
      </c>
      <c r="D6819" t="s">
        <v>586</v>
      </c>
      <c r="E6819" s="27">
        <v>41288</v>
      </c>
      <c r="F6819" t="s">
        <v>294</v>
      </c>
      <c r="G6819" s="27">
        <v>23820</v>
      </c>
      <c r="H6819">
        <v>51</v>
      </c>
      <c r="I6819" t="s">
        <v>234</v>
      </c>
      <c r="J6819" t="s">
        <v>245</v>
      </c>
      <c r="K6819">
        <v>0</v>
      </c>
      <c r="L6819">
        <v>4</v>
      </c>
      <c r="M6819">
        <v>0</v>
      </c>
      <c r="N6819">
        <v>0</v>
      </c>
      <c r="O6819">
        <v>0</v>
      </c>
      <c r="P6819">
        <v>-1</v>
      </c>
      <c r="Q6819" s="28">
        <v>41287.220138888886</v>
      </c>
      <c r="R6819" s="28">
        <v>41288.316666666666</v>
      </c>
      <c r="S6819" t="s">
        <v>22553</v>
      </c>
      <c r="T6819" s="27">
        <v>41287</v>
      </c>
      <c r="V6819">
        <v>1</v>
      </c>
      <c r="W6819" t="s">
        <v>36</v>
      </c>
      <c r="X6819" t="s">
        <v>879</v>
      </c>
      <c r="Y6819">
        <v>1</v>
      </c>
      <c r="AA6819" t="s">
        <v>22554</v>
      </c>
      <c r="AB6819" t="s">
        <v>36</v>
      </c>
      <c r="AC6819">
        <v>0</v>
      </c>
      <c r="AD6819" s="27">
        <v>41358</v>
      </c>
      <c r="AE6819" t="s">
        <v>6232</v>
      </c>
      <c r="AF6819" s="27">
        <v>41358</v>
      </c>
      <c r="AG6819" s="27">
        <v>41359</v>
      </c>
      <c r="AH6819">
        <v>0</v>
      </c>
      <c r="AN6819" t="s">
        <v>238</v>
      </c>
      <c r="AO6819">
        <v>1</v>
      </c>
      <c r="AP6819" t="s">
        <v>239</v>
      </c>
      <c r="AQ6819" s="27">
        <v>41288</v>
      </c>
      <c r="AR6819" t="s">
        <v>240</v>
      </c>
      <c r="AS6819">
        <v>4</v>
      </c>
      <c r="AT6819" t="s">
        <v>239</v>
      </c>
      <c r="AU6819" s="27">
        <v>41288</v>
      </c>
    </row>
    <row r="6820" spans="1:47" x14ac:dyDescent="0.2">
      <c r="A6820">
        <v>6819</v>
      </c>
      <c r="B6820" t="s">
        <v>22555</v>
      </c>
      <c r="C6820" t="s">
        <v>740</v>
      </c>
      <c r="D6820" t="s">
        <v>22556</v>
      </c>
      <c r="E6820" s="27">
        <v>41904</v>
      </c>
      <c r="F6820" t="s">
        <v>233</v>
      </c>
      <c r="G6820" s="27">
        <v>29154</v>
      </c>
      <c r="H6820">
        <v>36</v>
      </c>
      <c r="I6820" t="s">
        <v>244</v>
      </c>
      <c r="J6820" t="s">
        <v>353</v>
      </c>
      <c r="K6820">
        <v>1</v>
      </c>
      <c r="L6820">
        <v>2</v>
      </c>
      <c r="M6820">
        <v>0</v>
      </c>
      <c r="N6820">
        <v>0</v>
      </c>
      <c r="O6820">
        <v>2</v>
      </c>
      <c r="P6820">
        <v>-1</v>
      </c>
      <c r="Q6820" s="28">
        <v>41903.083333333336</v>
      </c>
      <c r="R6820" s="28">
        <v>41904.343055555553</v>
      </c>
      <c r="S6820" t="s">
        <v>22557</v>
      </c>
      <c r="T6820" s="27">
        <v>41903</v>
      </c>
      <c r="V6820">
        <v>1</v>
      </c>
      <c r="W6820" t="s">
        <v>36</v>
      </c>
      <c r="X6820" t="s">
        <v>1617</v>
      </c>
      <c r="Y6820">
        <v>1</v>
      </c>
      <c r="AA6820" t="s">
        <v>22558</v>
      </c>
      <c r="AB6820" t="s">
        <v>36</v>
      </c>
      <c r="AC6820">
        <v>1</v>
      </c>
      <c r="AD6820" s="27">
        <v>41959</v>
      </c>
      <c r="AE6820" t="s">
        <v>550</v>
      </c>
      <c r="AF6820" s="27">
        <v>41960</v>
      </c>
      <c r="AG6820" s="27">
        <v>41960</v>
      </c>
      <c r="AH6820">
        <v>0</v>
      </c>
      <c r="AN6820" t="s">
        <v>238</v>
      </c>
      <c r="AO6820">
        <v>1</v>
      </c>
      <c r="AP6820" t="s">
        <v>239</v>
      </c>
      <c r="AQ6820" s="27">
        <v>41904</v>
      </c>
      <c r="AR6820" t="s">
        <v>240</v>
      </c>
      <c r="AS6820">
        <v>2</v>
      </c>
      <c r="AT6820" t="s">
        <v>239</v>
      </c>
      <c r="AU6820" s="27">
        <v>41904</v>
      </c>
    </row>
    <row r="6821" spans="1:47" x14ac:dyDescent="0.2">
      <c r="A6821">
        <v>6820</v>
      </c>
      <c r="B6821" t="s">
        <v>22559</v>
      </c>
      <c r="C6821" t="s">
        <v>826</v>
      </c>
      <c r="D6821" t="s">
        <v>892</v>
      </c>
      <c r="E6821" s="27">
        <v>41493</v>
      </c>
      <c r="F6821" t="s">
        <v>233</v>
      </c>
      <c r="G6821" s="27">
        <v>32994</v>
      </c>
      <c r="H6821">
        <v>25</v>
      </c>
      <c r="I6821" t="s">
        <v>244</v>
      </c>
      <c r="J6821" t="s">
        <v>250</v>
      </c>
      <c r="K6821">
        <v>0</v>
      </c>
      <c r="L6821">
        <v>3</v>
      </c>
      <c r="M6821">
        <v>0</v>
      </c>
      <c r="N6821">
        <v>0</v>
      </c>
      <c r="O6821">
        <v>1</v>
      </c>
      <c r="P6821">
        <v>0</v>
      </c>
      <c r="Q6821" s="28">
        <v>41493.193749999999</v>
      </c>
      <c r="R6821" s="28">
        <v>41493.350694444445</v>
      </c>
      <c r="S6821" t="s">
        <v>22560</v>
      </c>
      <c r="T6821" s="27">
        <v>41493</v>
      </c>
      <c r="V6821">
        <v>0</v>
      </c>
      <c r="W6821" t="s">
        <v>32</v>
      </c>
      <c r="X6821" t="s">
        <v>337</v>
      </c>
      <c r="Y6821">
        <v>0</v>
      </c>
      <c r="AB6821" t="s">
        <v>237</v>
      </c>
      <c r="AH6821">
        <v>0</v>
      </c>
      <c r="AN6821" t="s">
        <v>238</v>
      </c>
      <c r="AO6821">
        <v>4</v>
      </c>
      <c r="AP6821" t="s">
        <v>239</v>
      </c>
      <c r="AQ6821" s="27">
        <v>41493</v>
      </c>
      <c r="AR6821" t="s">
        <v>240</v>
      </c>
      <c r="AS6821">
        <v>3</v>
      </c>
      <c r="AT6821" t="s">
        <v>239</v>
      </c>
      <c r="AU6821" s="27">
        <v>41493</v>
      </c>
    </row>
    <row r="6822" spans="1:47" x14ac:dyDescent="0.2">
      <c r="A6822">
        <v>6821</v>
      </c>
      <c r="B6822" t="s">
        <v>22561</v>
      </c>
      <c r="C6822" t="s">
        <v>22562</v>
      </c>
      <c r="D6822" t="s">
        <v>19725</v>
      </c>
      <c r="E6822" s="27">
        <v>41899</v>
      </c>
      <c r="F6822" t="s">
        <v>233</v>
      </c>
      <c r="G6822" s="27">
        <v>20064</v>
      </c>
      <c r="H6822">
        <v>61</v>
      </c>
      <c r="I6822" t="s">
        <v>234</v>
      </c>
      <c r="J6822" t="s">
        <v>250</v>
      </c>
      <c r="K6822">
        <v>0</v>
      </c>
      <c r="L6822">
        <v>1</v>
      </c>
      <c r="M6822">
        <v>0</v>
      </c>
      <c r="N6822">
        <v>0</v>
      </c>
      <c r="O6822">
        <v>3</v>
      </c>
      <c r="P6822">
        <v>-1</v>
      </c>
      <c r="Q6822" s="28">
        <v>41898.25</v>
      </c>
      <c r="R6822" s="28">
        <v>41906.17291666667</v>
      </c>
      <c r="S6822" t="s">
        <v>22563</v>
      </c>
      <c r="U6822" s="27">
        <v>41898</v>
      </c>
      <c r="V6822">
        <v>1</v>
      </c>
      <c r="W6822" t="s">
        <v>32</v>
      </c>
      <c r="X6822" t="s">
        <v>274</v>
      </c>
      <c r="Y6822">
        <v>0</v>
      </c>
      <c r="AB6822" t="s">
        <v>237</v>
      </c>
      <c r="AH6822">
        <v>0</v>
      </c>
      <c r="AN6822" t="s">
        <v>238</v>
      </c>
      <c r="AO6822">
        <v>1</v>
      </c>
      <c r="AP6822" t="s">
        <v>239</v>
      </c>
      <c r="AQ6822" s="27">
        <v>41899</v>
      </c>
      <c r="AR6822" t="s">
        <v>240</v>
      </c>
      <c r="AS6822">
        <v>1</v>
      </c>
      <c r="AT6822" t="s">
        <v>239</v>
      </c>
      <c r="AU6822" s="27">
        <v>41899</v>
      </c>
    </row>
    <row r="6823" spans="1:47" x14ac:dyDescent="0.2">
      <c r="A6823">
        <v>6822</v>
      </c>
      <c r="B6823" t="s">
        <v>22564</v>
      </c>
      <c r="C6823" t="s">
        <v>22565</v>
      </c>
      <c r="D6823" t="s">
        <v>22566</v>
      </c>
      <c r="E6823" s="27">
        <v>41997</v>
      </c>
      <c r="F6823" t="s">
        <v>233</v>
      </c>
      <c r="G6823" s="27">
        <v>33397</v>
      </c>
      <c r="H6823">
        <v>24</v>
      </c>
      <c r="I6823" t="s">
        <v>259</v>
      </c>
      <c r="J6823" t="s">
        <v>245</v>
      </c>
      <c r="K6823">
        <v>0</v>
      </c>
      <c r="L6823">
        <v>2</v>
      </c>
      <c r="M6823">
        <v>0</v>
      </c>
      <c r="N6823">
        <v>1</v>
      </c>
      <c r="O6823">
        <v>2</v>
      </c>
      <c r="P6823">
        <v>0</v>
      </c>
      <c r="Q6823" s="28">
        <v>41997.236111111109</v>
      </c>
      <c r="R6823" s="28">
        <v>41998.277083333334</v>
      </c>
      <c r="S6823" t="s">
        <v>22567</v>
      </c>
      <c r="T6823" s="27">
        <v>41997</v>
      </c>
      <c r="V6823">
        <v>0</v>
      </c>
      <c r="W6823" t="s">
        <v>32</v>
      </c>
      <c r="X6823" t="s">
        <v>3723</v>
      </c>
      <c r="Y6823">
        <v>0</v>
      </c>
      <c r="AB6823" t="s">
        <v>237</v>
      </c>
      <c r="AH6823">
        <v>0</v>
      </c>
      <c r="AN6823" t="s">
        <v>238</v>
      </c>
      <c r="AO6823">
        <v>3</v>
      </c>
      <c r="AP6823" t="s">
        <v>239</v>
      </c>
      <c r="AQ6823" s="27">
        <v>41997</v>
      </c>
      <c r="AR6823" t="s">
        <v>240</v>
      </c>
      <c r="AS6823">
        <v>2</v>
      </c>
      <c r="AT6823" t="s">
        <v>239</v>
      </c>
      <c r="AU6823" s="27">
        <v>41997</v>
      </c>
    </row>
    <row r="6824" spans="1:47" x14ac:dyDescent="0.2">
      <c r="A6824">
        <v>6823</v>
      </c>
      <c r="B6824" t="s">
        <v>9800</v>
      </c>
      <c r="C6824" t="s">
        <v>693</v>
      </c>
      <c r="D6824" t="s">
        <v>689</v>
      </c>
      <c r="E6824" s="27">
        <v>41931</v>
      </c>
      <c r="F6824" t="s">
        <v>233</v>
      </c>
      <c r="G6824" s="27">
        <v>28205</v>
      </c>
      <c r="H6824">
        <v>39</v>
      </c>
      <c r="I6824" t="s">
        <v>244</v>
      </c>
      <c r="J6824" t="s">
        <v>245</v>
      </c>
      <c r="K6824">
        <v>0</v>
      </c>
      <c r="L6824">
        <v>5</v>
      </c>
      <c r="M6824">
        <v>0</v>
      </c>
      <c r="N6824">
        <v>0</v>
      </c>
      <c r="O6824">
        <v>3</v>
      </c>
      <c r="P6824">
        <v>-1</v>
      </c>
      <c r="Q6824" s="28">
        <v>41930.398611111108</v>
      </c>
      <c r="R6824" s="28">
        <v>41932.06527777778</v>
      </c>
      <c r="S6824" t="s">
        <v>22568</v>
      </c>
      <c r="T6824" s="27">
        <v>41930</v>
      </c>
      <c r="V6824">
        <v>1</v>
      </c>
      <c r="W6824" t="s">
        <v>32</v>
      </c>
      <c r="X6824" t="s">
        <v>348</v>
      </c>
      <c r="Y6824">
        <v>0</v>
      </c>
      <c r="AB6824" t="s">
        <v>237</v>
      </c>
      <c r="AH6824">
        <v>0</v>
      </c>
      <c r="AN6824" t="s">
        <v>238</v>
      </c>
      <c r="AO6824">
        <v>2</v>
      </c>
      <c r="AP6824" t="s">
        <v>239</v>
      </c>
      <c r="AQ6824" s="27">
        <v>41931</v>
      </c>
      <c r="AR6824" t="s">
        <v>240</v>
      </c>
      <c r="AS6824">
        <v>5</v>
      </c>
      <c r="AT6824" t="s">
        <v>246</v>
      </c>
      <c r="AU6824" s="27">
        <v>41931</v>
      </c>
    </row>
    <row r="6825" spans="1:47" x14ac:dyDescent="0.2">
      <c r="A6825">
        <v>6824</v>
      </c>
      <c r="B6825" t="s">
        <v>22569</v>
      </c>
      <c r="C6825" t="s">
        <v>1308</v>
      </c>
      <c r="D6825" t="s">
        <v>1569</v>
      </c>
      <c r="E6825" s="27">
        <v>41277</v>
      </c>
      <c r="F6825" t="s">
        <v>233</v>
      </c>
      <c r="G6825" s="27">
        <v>25593</v>
      </c>
      <c r="H6825">
        <v>46</v>
      </c>
      <c r="I6825" t="s">
        <v>234</v>
      </c>
      <c r="J6825" t="s">
        <v>353</v>
      </c>
      <c r="K6825">
        <v>0</v>
      </c>
      <c r="L6825">
        <v>3</v>
      </c>
      <c r="M6825">
        <v>0</v>
      </c>
      <c r="N6825">
        <v>0</v>
      </c>
      <c r="O6825">
        <v>13</v>
      </c>
      <c r="P6825">
        <v>-1</v>
      </c>
      <c r="Q6825" s="28">
        <v>41276.21597222222</v>
      </c>
      <c r="R6825" s="28">
        <v>41418.146527777775</v>
      </c>
      <c r="S6825" t="s">
        <v>22570</v>
      </c>
      <c r="T6825" s="27">
        <v>41276</v>
      </c>
      <c r="V6825">
        <v>1</v>
      </c>
      <c r="W6825" t="s">
        <v>32</v>
      </c>
      <c r="X6825" t="s">
        <v>359</v>
      </c>
      <c r="Y6825">
        <v>0</v>
      </c>
      <c r="AB6825" t="s">
        <v>237</v>
      </c>
      <c r="AH6825">
        <v>0</v>
      </c>
      <c r="AN6825" t="s">
        <v>238</v>
      </c>
      <c r="AO6825">
        <v>2</v>
      </c>
      <c r="AP6825" t="s">
        <v>239</v>
      </c>
      <c r="AQ6825" s="27">
        <v>41277</v>
      </c>
      <c r="AR6825" t="s">
        <v>240</v>
      </c>
      <c r="AS6825">
        <v>3</v>
      </c>
      <c r="AT6825" t="s">
        <v>239</v>
      </c>
      <c r="AU6825" s="27">
        <v>41277</v>
      </c>
    </row>
    <row r="6826" spans="1:47" x14ac:dyDescent="0.2">
      <c r="A6826">
        <v>6825</v>
      </c>
      <c r="B6826" t="s">
        <v>22571</v>
      </c>
      <c r="C6826" t="s">
        <v>1010</v>
      </c>
      <c r="D6826" t="s">
        <v>22572</v>
      </c>
      <c r="E6826" s="27">
        <v>41880</v>
      </c>
      <c r="F6826" t="s">
        <v>233</v>
      </c>
      <c r="G6826" s="27">
        <v>19683</v>
      </c>
      <c r="H6826">
        <v>62</v>
      </c>
      <c r="I6826" t="s">
        <v>234</v>
      </c>
      <c r="J6826" t="s">
        <v>250</v>
      </c>
      <c r="K6826">
        <v>0</v>
      </c>
      <c r="L6826">
        <v>8</v>
      </c>
      <c r="M6826">
        <v>0</v>
      </c>
      <c r="N6826">
        <v>0</v>
      </c>
      <c r="O6826">
        <v>22</v>
      </c>
      <c r="P6826">
        <v>0</v>
      </c>
      <c r="Q6826" s="28">
        <v>41880.136111111111</v>
      </c>
      <c r="R6826" s="28">
        <v>41913.39166666667</v>
      </c>
      <c r="S6826" t="s">
        <v>22573</v>
      </c>
      <c r="T6826" s="27">
        <v>41880</v>
      </c>
      <c r="V6826">
        <v>0</v>
      </c>
      <c r="W6826" t="s">
        <v>32</v>
      </c>
      <c r="X6826" t="s">
        <v>261</v>
      </c>
      <c r="Y6826">
        <v>1</v>
      </c>
      <c r="AA6826" t="s">
        <v>22574</v>
      </c>
      <c r="AB6826" t="s">
        <v>36</v>
      </c>
      <c r="AC6826">
        <v>0</v>
      </c>
      <c r="AD6826" s="27">
        <v>42118</v>
      </c>
      <c r="AE6826" t="s">
        <v>474</v>
      </c>
      <c r="AF6826" s="27">
        <v>42118</v>
      </c>
      <c r="AG6826" s="27">
        <v>42195</v>
      </c>
      <c r="AH6826">
        <v>0</v>
      </c>
      <c r="AN6826" t="s">
        <v>238</v>
      </c>
      <c r="AO6826">
        <v>2</v>
      </c>
      <c r="AP6826" t="s">
        <v>239</v>
      </c>
      <c r="AQ6826" s="27">
        <v>41880</v>
      </c>
      <c r="AR6826" t="s">
        <v>240</v>
      </c>
      <c r="AS6826">
        <v>8</v>
      </c>
      <c r="AT6826" t="s">
        <v>269</v>
      </c>
      <c r="AU6826" s="27">
        <v>41880</v>
      </c>
    </row>
    <row r="6827" spans="1:47" x14ac:dyDescent="0.2">
      <c r="A6827">
        <v>6826</v>
      </c>
      <c r="B6827" t="s">
        <v>22575</v>
      </c>
      <c r="C6827" t="s">
        <v>22576</v>
      </c>
      <c r="D6827" t="s">
        <v>22577</v>
      </c>
      <c r="E6827" s="27">
        <v>41956</v>
      </c>
      <c r="F6827" t="s">
        <v>294</v>
      </c>
      <c r="G6827" s="27">
        <v>28980</v>
      </c>
      <c r="H6827">
        <v>36</v>
      </c>
      <c r="I6827" t="s">
        <v>244</v>
      </c>
      <c r="J6827" t="s">
        <v>245</v>
      </c>
      <c r="K6827">
        <v>0</v>
      </c>
      <c r="L6827">
        <v>9</v>
      </c>
      <c r="M6827">
        <v>0</v>
      </c>
      <c r="N6827">
        <v>0</v>
      </c>
      <c r="O6827">
        <v>0</v>
      </c>
      <c r="P6827">
        <v>-1</v>
      </c>
      <c r="Q6827" s="28">
        <v>41955.070833333331</v>
      </c>
      <c r="R6827" s="28">
        <v>41957.085416666669</v>
      </c>
      <c r="S6827" t="s">
        <v>22578</v>
      </c>
      <c r="T6827" s="27">
        <v>41955</v>
      </c>
      <c r="V6827">
        <v>1</v>
      </c>
      <c r="W6827" t="s">
        <v>32</v>
      </c>
      <c r="X6827" t="s">
        <v>261</v>
      </c>
      <c r="Y6827">
        <v>0</v>
      </c>
      <c r="AB6827" t="s">
        <v>237</v>
      </c>
      <c r="AH6827">
        <v>0</v>
      </c>
      <c r="AN6827" t="s">
        <v>238</v>
      </c>
      <c r="AO6827">
        <v>7</v>
      </c>
      <c r="AP6827" t="s">
        <v>246</v>
      </c>
      <c r="AQ6827" s="27">
        <v>41956</v>
      </c>
      <c r="AR6827" t="s">
        <v>240</v>
      </c>
      <c r="AS6827">
        <v>9</v>
      </c>
      <c r="AT6827" t="s">
        <v>269</v>
      </c>
      <c r="AU6827" s="27">
        <v>41956</v>
      </c>
    </row>
    <row r="6828" spans="1:47" x14ac:dyDescent="0.2">
      <c r="A6828">
        <v>6827</v>
      </c>
      <c r="B6828" t="s">
        <v>22579</v>
      </c>
      <c r="C6828" t="s">
        <v>12028</v>
      </c>
      <c r="D6828" t="s">
        <v>4806</v>
      </c>
      <c r="E6828" s="27">
        <v>41355</v>
      </c>
      <c r="F6828" t="s">
        <v>233</v>
      </c>
      <c r="G6828" s="27">
        <v>33320</v>
      </c>
      <c r="H6828">
        <v>25</v>
      </c>
      <c r="I6828" t="s">
        <v>244</v>
      </c>
      <c r="J6828" t="s">
        <v>250</v>
      </c>
      <c r="K6828">
        <v>0</v>
      </c>
      <c r="L6828">
        <v>4</v>
      </c>
      <c r="M6828">
        <v>0</v>
      </c>
      <c r="N6828">
        <v>0</v>
      </c>
      <c r="O6828">
        <v>0</v>
      </c>
      <c r="P6828">
        <v>-1</v>
      </c>
      <c r="Q6828" s="28">
        <v>41354.429166666669</v>
      </c>
      <c r="R6828" s="28">
        <v>41355.352083333331</v>
      </c>
      <c r="S6828" t="s">
        <v>22580</v>
      </c>
      <c r="T6828" s="27">
        <v>41354</v>
      </c>
      <c r="V6828">
        <v>1</v>
      </c>
      <c r="W6828" t="s">
        <v>32</v>
      </c>
      <c r="X6828" t="s">
        <v>453</v>
      </c>
      <c r="Y6828">
        <v>1</v>
      </c>
      <c r="AA6828" t="s">
        <v>22581</v>
      </c>
      <c r="AB6828" t="s">
        <v>36</v>
      </c>
      <c r="AD6828" s="27">
        <v>41838</v>
      </c>
      <c r="AE6828" t="s">
        <v>412</v>
      </c>
      <c r="AH6828">
        <v>0</v>
      </c>
      <c r="AN6828" t="s">
        <v>238</v>
      </c>
      <c r="AO6828">
        <v>5</v>
      </c>
      <c r="AP6828" t="s">
        <v>246</v>
      </c>
      <c r="AQ6828" s="27">
        <v>41355</v>
      </c>
      <c r="AR6828" t="s">
        <v>240</v>
      </c>
      <c r="AS6828">
        <v>4</v>
      </c>
      <c r="AT6828" t="s">
        <v>239</v>
      </c>
      <c r="AU6828" s="27">
        <v>41355</v>
      </c>
    </row>
    <row r="6829" spans="1:47" x14ac:dyDescent="0.2">
      <c r="A6829">
        <v>6828</v>
      </c>
      <c r="B6829" t="s">
        <v>22582</v>
      </c>
      <c r="C6829" t="s">
        <v>3443</v>
      </c>
      <c r="D6829" t="s">
        <v>5942</v>
      </c>
      <c r="E6829" s="27">
        <v>41623</v>
      </c>
      <c r="F6829" t="s">
        <v>233</v>
      </c>
      <c r="G6829" s="27">
        <v>32357</v>
      </c>
      <c r="H6829">
        <v>27</v>
      </c>
      <c r="I6829" t="s">
        <v>244</v>
      </c>
      <c r="J6829" t="s">
        <v>245</v>
      </c>
      <c r="K6829">
        <v>0</v>
      </c>
      <c r="L6829">
        <v>2</v>
      </c>
      <c r="M6829">
        <v>0</v>
      </c>
      <c r="N6829">
        <v>0</v>
      </c>
      <c r="O6829">
        <v>2</v>
      </c>
      <c r="P6829">
        <v>-1</v>
      </c>
      <c r="Q6829" s="28">
        <v>41622.256249999999</v>
      </c>
      <c r="R6829" s="28">
        <v>41624.119444444441</v>
      </c>
      <c r="S6829" t="s">
        <v>22583</v>
      </c>
      <c r="T6829" s="27">
        <v>41622</v>
      </c>
      <c r="V6829">
        <v>1</v>
      </c>
      <c r="W6829" t="s">
        <v>32</v>
      </c>
      <c r="X6829" t="s">
        <v>359</v>
      </c>
      <c r="Y6829">
        <v>0</v>
      </c>
      <c r="AB6829" t="s">
        <v>237</v>
      </c>
      <c r="AH6829">
        <v>0</v>
      </c>
      <c r="AN6829" t="s">
        <v>238</v>
      </c>
      <c r="AO6829">
        <v>3</v>
      </c>
      <c r="AP6829" t="s">
        <v>239</v>
      </c>
      <c r="AQ6829" s="27">
        <v>41623</v>
      </c>
      <c r="AR6829" t="s">
        <v>240</v>
      </c>
      <c r="AS6829">
        <v>2</v>
      </c>
      <c r="AT6829" t="s">
        <v>239</v>
      </c>
      <c r="AU6829" s="27">
        <v>41623</v>
      </c>
    </row>
    <row r="6830" spans="1:47" x14ac:dyDescent="0.2">
      <c r="A6830">
        <v>6829</v>
      </c>
      <c r="B6830" t="s">
        <v>22584</v>
      </c>
      <c r="C6830" t="s">
        <v>242</v>
      </c>
      <c r="D6830" t="s">
        <v>331</v>
      </c>
      <c r="E6830" s="27">
        <v>41283</v>
      </c>
      <c r="F6830" t="s">
        <v>233</v>
      </c>
      <c r="G6830" s="27">
        <v>24361</v>
      </c>
      <c r="H6830">
        <v>49</v>
      </c>
      <c r="I6830" t="s">
        <v>234</v>
      </c>
      <c r="J6830" t="s">
        <v>250</v>
      </c>
      <c r="K6830">
        <v>0</v>
      </c>
      <c r="L6830">
        <v>2</v>
      </c>
      <c r="M6830">
        <v>0</v>
      </c>
      <c r="N6830">
        <v>0</v>
      </c>
      <c r="O6830">
        <v>0</v>
      </c>
      <c r="W6830" t="s">
        <v>237</v>
      </c>
      <c r="Y6830">
        <v>1</v>
      </c>
      <c r="AA6830" t="s">
        <v>22585</v>
      </c>
      <c r="AB6830" t="s">
        <v>36</v>
      </c>
      <c r="AC6830">
        <v>1</v>
      </c>
      <c r="AD6830" s="27">
        <v>42032</v>
      </c>
      <c r="AE6830" t="s">
        <v>3794</v>
      </c>
      <c r="AF6830" s="27">
        <v>42033</v>
      </c>
      <c r="AG6830" s="27">
        <v>42107</v>
      </c>
      <c r="AH6830">
        <v>0</v>
      </c>
      <c r="AN6830" t="s">
        <v>238</v>
      </c>
      <c r="AO6830">
        <v>2</v>
      </c>
      <c r="AP6830" t="s">
        <v>239</v>
      </c>
      <c r="AQ6830" s="27">
        <v>41283</v>
      </c>
      <c r="AR6830" t="s">
        <v>240</v>
      </c>
      <c r="AS6830">
        <v>2</v>
      </c>
      <c r="AT6830" t="s">
        <v>239</v>
      </c>
      <c r="AU6830" s="27">
        <v>41283</v>
      </c>
    </row>
    <row r="6831" spans="1:47" x14ac:dyDescent="0.2">
      <c r="A6831">
        <v>6830</v>
      </c>
      <c r="B6831" t="s">
        <v>22586</v>
      </c>
      <c r="C6831" t="s">
        <v>22587</v>
      </c>
      <c r="D6831" t="s">
        <v>22588</v>
      </c>
      <c r="E6831" s="27">
        <v>41976</v>
      </c>
      <c r="F6831" t="s">
        <v>294</v>
      </c>
      <c r="G6831" s="27">
        <v>34249</v>
      </c>
      <c r="H6831">
        <v>22</v>
      </c>
      <c r="I6831" t="s">
        <v>259</v>
      </c>
      <c r="J6831" t="s">
        <v>245</v>
      </c>
      <c r="K6831">
        <v>0</v>
      </c>
      <c r="L6831">
        <v>9</v>
      </c>
      <c r="M6831">
        <v>0</v>
      </c>
      <c r="N6831">
        <v>0</v>
      </c>
      <c r="O6831">
        <v>3</v>
      </c>
      <c r="P6831">
        <v>-1</v>
      </c>
      <c r="Q6831" s="28">
        <v>41975.401388888888</v>
      </c>
      <c r="R6831" s="28">
        <v>41978.043055555558</v>
      </c>
      <c r="S6831" t="s">
        <v>22589</v>
      </c>
      <c r="T6831" s="27">
        <v>41975</v>
      </c>
      <c r="V6831">
        <v>1</v>
      </c>
      <c r="W6831" t="s">
        <v>32</v>
      </c>
      <c r="X6831" t="s">
        <v>359</v>
      </c>
      <c r="Y6831">
        <v>1</v>
      </c>
      <c r="AA6831" t="s">
        <v>22590</v>
      </c>
      <c r="AB6831" t="s">
        <v>36</v>
      </c>
      <c r="AC6831">
        <v>0</v>
      </c>
      <c r="AD6831" s="27">
        <v>42269</v>
      </c>
      <c r="AE6831" t="s">
        <v>3794</v>
      </c>
      <c r="AF6831" s="27">
        <v>42269</v>
      </c>
      <c r="AG6831" s="27">
        <v>42295</v>
      </c>
      <c r="AH6831">
        <v>0</v>
      </c>
      <c r="AN6831" t="s">
        <v>238</v>
      </c>
      <c r="AO6831">
        <v>4</v>
      </c>
      <c r="AP6831" t="s">
        <v>239</v>
      </c>
      <c r="AQ6831" s="27">
        <v>41976</v>
      </c>
      <c r="AR6831" t="s">
        <v>240</v>
      </c>
      <c r="AS6831">
        <v>9</v>
      </c>
      <c r="AT6831" t="s">
        <v>269</v>
      </c>
      <c r="AU6831" s="27">
        <v>41976</v>
      </c>
    </row>
    <row r="6832" spans="1:47" x14ac:dyDescent="0.2">
      <c r="A6832">
        <v>6831</v>
      </c>
      <c r="B6832" t="s">
        <v>22591</v>
      </c>
      <c r="C6832" t="s">
        <v>22592</v>
      </c>
      <c r="D6832" t="s">
        <v>22593</v>
      </c>
      <c r="E6832" s="27">
        <v>42003</v>
      </c>
      <c r="F6832" t="s">
        <v>294</v>
      </c>
      <c r="G6832" s="27">
        <v>29846</v>
      </c>
      <c r="H6832">
        <v>34</v>
      </c>
      <c r="I6832" t="s">
        <v>244</v>
      </c>
      <c r="J6832" t="s">
        <v>245</v>
      </c>
      <c r="K6832">
        <v>0</v>
      </c>
      <c r="L6832">
        <v>10</v>
      </c>
      <c r="M6832">
        <v>0</v>
      </c>
      <c r="N6832">
        <v>0</v>
      </c>
      <c r="O6832">
        <v>9</v>
      </c>
      <c r="P6832">
        <v>84</v>
      </c>
      <c r="Q6832" s="28">
        <v>42087.362500000003</v>
      </c>
      <c r="R6832" s="28">
        <v>42088.147222222222</v>
      </c>
      <c r="S6832" t="s">
        <v>22594</v>
      </c>
      <c r="U6832" s="27">
        <v>41985</v>
      </c>
      <c r="V6832">
        <v>18</v>
      </c>
      <c r="W6832" t="s">
        <v>36</v>
      </c>
      <c r="X6832" t="s">
        <v>274</v>
      </c>
      <c r="Y6832">
        <v>1</v>
      </c>
      <c r="AA6832" t="s">
        <v>22595</v>
      </c>
      <c r="AB6832" t="s">
        <v>32</v>
      </c>
      <c r="AD6832" s="27">
        <v>42289</v>
      </c>
      <c r="AE6832" t="s">
        <v>286</v>
      </c>
      <c r="AH6832">
        <v>0</v>
      </c>
      <c r="AN6832" t="s">
        <v>238</v>
      </c>
      <c r="AO6832">
        <v>6</v>
      </c>
      <c r="AP6832" t="s">
        <v>246</v>
      </c>
      <c r="AQ6832" s="27">
        <v>42003</v>
      </c>
      <c r="AR6832" t="s">
        <v>240</v>
      </c>
      <c r="AS6832">
        <v>10</v>
      </c>
      <c r="AT6832" t="s">
        <v>269</v>
      </c>
      <c r="AU6832" s="27">
        <v>42003</v>
      </c>
    </row>
    <row r="6833" spans="1:47" x14ac:dyDescent="0.2">
      <c r="A6833">
        <v>6832</v>
      </c>
      <c r="B6833" t="s">
        <v>22596</v>
      </c>
      <c r="C6833" t="s">
        <v>7908</v>
      </c>
      <c r="D6833" t="s">
        <v>12142</v>
      </c>
      <c r="E6833" s="27">
        <v>41499</v>
      </c>
      <c r="F6833" t="s">
        <v>233</v>
      </c>
      <c r="G6833" s="27">
        <v>27462</v>
      </c>
      <c r="H6833">
        <v>41</v>
      </c>
      <c r="I6833" t="s">
        <v>244</v>
      </c>
      <c r="J6833" t="s">
        <v>245</v>
      </c>
      <c r="K6833">
        <v>0</v>
      </c>
      <c r="L6833">
        <v>7</v>
      </c>
      <c r="M6833">
        <v>0</v>
      </c>
      <c r="N6833">
        <v>0</v>
      </c>
      <c r="O6833">
        <v>3</v>
      </c>
      <c r="P6833">
        <v>-111</v>
      </c>
      <c r="Q6833" s="28">
        <v>41388.050000000003</v>
      </c>
      <c r="R6833" s="28">
        <v>41477.475694444445</v>
      </c>
      <c r="S6833" t="s">
        <v>22597</v>
      </c>
      <c r="U6833" s="27">
        <v>41388</v>
      </c>
      <c r="V6833">
        <v>111</v>
      </c>
      <c r="W6833" t="s">
        <v>32</v>
      </c>
      <c r="X6833" t="s">
        <v>274</v>
      </c>
      <c r="Y6833">
        <v>0</v>
      </c>
      <c r="AB6833" t="s">
        <v>237</v>
      </c>
      <c r="AH6833">
        <v>0</v>
      </c>
      <c r="AN6833" t="s">
        <v>238</v>
      </c>
      <c r="AO6833">
        <v>2</v>
      </c>
      <c r="AP6833" t="s">
        <v>239</v>
      </c>
      <c r="AQ6833" s="27">
        <v>41499</v>
      </c>
      <c r="AR6833" t="s">
        <v>240</v>
      </c>
      <c r="AS6833">
        <v>7</v>
      </c>
      <c r="AT6833" t="s">
        <v>246</v>
      </c>
      <c r="AU6833" s="27">
        <v>41499</v>
      </c>
    </row>
    <row r="6834" spans="1:47" x14ac:dyDescent="0.2">
      <c r="A6834">
        <v>6833</v>
      </c>
      <c r="B6834" t="s">
        <v>22598</v>
      </c>
      <c r="C6834" t="s">
        <v>2056</v>
      </c>
      <c r="D6834" t="s">
        <v>22599</v>
      </c>
      <c r="E6834" s="27">
        <v>41923</v>
      </c>
      <c r="F6834" t="s">
        <v>233</v>
      </c>
      <c r="G6834" s="27">
        <v>31471</v>
      </c>
      <c r="H6834">
        <v>30</v>
      </c>
      <c r="I6834" t="s">
        <v>244</v>
      </c>
      <c r="J6834" t="s">
        <v>250</v>
      </c>
      <c r="K6834">
        <v>0</v>
      </c>
      <c r="L6834">
        <v>6</v>
      </c>
      <c r="M6834">
        <v>0</v>
      </c>
      <c r="N6834">
        <v>0</v>
      </c>
      <c r="O6834">
        <v>8</v>
      </c>
      <c r="P6834">
        <v>-1</v>
      </c>
      <c r="Q6834" s="28">
        <v>41922.074999999997</v>
      </c>
      <c r="R6834" s="28">
        <v>41923.088888888888</v>
      </c>
      <c r="S6834" t="s">
        <v>22600</v>
      </c>
      <c r="T6834" s="27">
        <v>41922</v>
      </c>
      <c r="V6834">
        <v>1</v>
      </c>
      <c r="W6834" t="s">
        <v>32</v>
      </c>
      <c r="X6834" t="s">
        <v>461</v>
      </c>
      <c r="Y6834">
        <v>0</v>
      </c>
      <c r="AB6834" t="s">
        <v>237</v>
      </c>
      <c r="AH6834">
        <v>0</v>
      </c>
      <c r="AN6834" t="s">
        <v>238</v>
      </c>
      <c r="AO6834">
        <v>2</v>
      </c>
      <c r="AP6834" t="s">
        <v>239</v>
      </c>
      <c r="AQ6834" s="27">
        <v>41923</v>
      </c>
      <c r="AR6834" t="s">
        <v>240</v>
      </c>
      <c r="AS6834">
        <v>6</v>
      </c>
      <c r="AT6834" t="s">
        <v>246</v>
      </c>
      <c r="AU6834" s="27">
        <v>41923</v>
      </c>
    </row>
    <row r="6835" spans="1:47" x14ac:dyDescent="0.2">
      <c r="A6835">
        <v>6834</v>
      </c>
      <c r="B6835" t="s">
        <v>22601</v>
      </c>
      <c r="C6835" t="s">
        <v>2359</v>
      </c>
      <c r="D6835" t="s">
        <v>22602</v>
      </c>
      <c r="E6835" s="27">
        <v>41716</v>
      </c>
      <c r="F6835" t="s">
        <v>233</v>
      </c>
      <c r="G6835" s="27">
        <v>28931</v>
      </c>
      <c r="H6835">
        <v>37</v>
      </c>
      <c r="I6835" t="s">
        <v>244</v>
      </c>
      <c r="J6835" t="s">
        <v>353</v>
      </c>
      <c r="K6835">
        <v>0</v>
      </c>
      <c r="L6835">
        <v>1</v>
      </c>
      <c r="M6835">
        <v>0</v>
      </c>
      <c r="N6835">
        <v>0</v>
      </c>
      <c r="O6835">
        <v>1</v>
      </c>
      <c r="P6835">
        <v>-1</v>
      </c>
      <c r="Q6835" s="28">
        <v>41715.276388888888</v>
      </c>
      <c r="R6835" s="28">
        <v>41717.432638888888</v>
      </c>
      <c r="S6835" t="s">
        <v>22603</v>
      </c>
      <c r="T6835" s="27">
        <v>41715</v>
      </c>
      <c r="V6835">
        <v>1</v>
      </c>
      <c r="W6835" t="s">
        <v>32</v>
      </c>
      <c r="X6835" t="s">
        <v>13547</v>
      </c>
      <c r="Y6835">
        <v>0</v>
      </c>
      <c r="AB6835" t="s">
        <v>237</v>
      </c>
      <c r="AH6835">
        <v>0</v>
      </c>
      <c r="AN6835" t="s">
        <v>238</v>
      </c>
      <c r="AO6835">
        <v>1</v>
      </c>
      <c r="AP6835" t="s">
        <v>239</v>
      </c>
      <c r="AQ6835" s="27">
        <v>41716</v>
      </c>
      <c r="AR6835" t="s">
        <v>240</v>
      </c>
      <c r="AS6835">
        <v>1</v>
      </c>
      <c r="AT6835" t="s">
        <v>239</v>
      </c>
      <c r="AU6835" s="27">
        <v>41716</v>
      </c>
    </row>
    <row r="6836" spans="1:47" x14ac:dyDescent="0.2">
      <c r="A6836">
        <v>6835</v>
      </c>
      <c r="B6836" t="s">
        <v>22604</v>
      </c>
      <c r="C6836" t="s">
        <v>16041</v>
      </c>
      <c r="D6836" t="s">
        <v>22605</v>
      </c>
      <c r="E6836" s="27">
        <v>41635</v>
      </c>
      <c r="F6836" t="s">
        <v>233</v>
      </c>
      <c r="G6836" s="27">
        <v>21448</v>
      </c>
      <c r="H6836">
        <v>57</v>
      </c>
      <c r="I6836" t="s">
        <v>234</v>
      </c>
      <c r="J6836" t="s">
        <v>353</v>
      </c>
      <c r="K6836">
        <v>0</v>
      </c>
      <c r="L6836">
        <v>1</v>
      </c>
      <c r="M6836">
        <v>0</v>
      </c>
      <c r="N6836">
        <v>0</v>
      </c>
      <c r="O6836">
        <v>3</v>
      </c>
      <c r="P6836">
        <v>-1</v>
      </c>
      <c r="Q6836" s="28">
        <v>41634.367361111108</v>
      </c>
      <c r="R6836" s="28">
        <v>41711.261805555558</v>
      </c>
      <c r="S6836" t="s">
        <v>22606</v>
      </c>
      <c r="T6836" s="27">
        <v>41634</v>
      </c>
      <c r="V6836">
        <v>1</v>
      </c>
      <c r="W6836" t="s">
        <v>32</v>
      </c>
      <c r="X6836" t="s">
        <v>2529</v>
      </c>
      <c r="Y6836">
        <v>0</v>
      </c>
      <c r="AB6836" t="s">
        <v>237</v>
      </c>
      <c r="AH6836">
        <v>0</v>
      </c>
      <c r="AN6836" t="s">
        <v>238</v>
      </c>
      <c r="AO6836">
        <v>1</v>
      </c>
      <c r="AP6836" t="s">
        <v>239</v>
      </c>
      <c r="AQ6836" s="27">
        <v>41635</v>
      </c>
      <c r="AR6836" t="s">
        <v>240</v>
      </c>
      <c r="AS6836">
        <v>1</v>
      </c>
      <c r="AT6836" t="s">
        <v>239</v>
      </c>
      <c r="AU6836" s="27">
        <v>41635</v>
      </c>
    </row>
    <row r="6837" spans="1:47" x14ac:dyDescent="0.2">
      <c r="A6837">
        <v>6836</v>
      </c>
      <c r="B6837" t="s">
        <v>22607</v>
      </c>
      <c r="C6837" t="s">
        <v>3523</v>
      </c>
      <c r="D6837" t="s">
        <v>4096</v>
      </c>
      <c r="E6837" s="27">
        <v>41724</v>
      </c>
      <c r="F6837" t="s">
        <v>233</v>
      </c>
      <c r="G6837" s="27">
        <v>34506</v>
      </c>
      <c r="H6837">
        <v>21</v>
      </c>
      <c r="I6837" t="s">
        <v>259</v>
      </c>
      <c r="J6837" t="s">
        <v>245</v>
      </c>
      <c r="K6837">
        <v>0</v>
      </c>
      <c r="L6837">
        <v>3</v>
      </c>
      <c r="M6837">
        <v>0</v>
      </c>
      <c r="N6837">
        <v>0</v>
      </c>
      <c r="O6837">
        <v>0</v>
      </c>
      <c r="P6837">
        <v>-1</v>
      </c>
      <c r="Q6837" s="28">
        <v>41723.163194444445</v>
      </c>
      <c r="R6837" s="28">
        <v>41725.154166666667</v>
      </c>
      <c r="S6837" t="s">
        <v>22608</v>
      </c>
      <c r="T6837" s="27">
        <v>41723</v>
      </c>
      <c r="V6837">
        <v>1</v>
      </c>
      <c r="W6837" t="s">
        <v>32</v>
      </c>
      <c r="X6837" t="s">
        <v>983</v>
      </c>
      <c r="Y6837">
        <v>1</v>
      </c>
      <c r="AA6837" t="s">
        <v>22609</v>
      </c>
      <c r="AB6837" t="s">
        <v>36</v>
      </c>
      <c r="AC6837">
        <v>0</v>
      </c>
      <c r="AD6837" s="27">
        <v>41797</v>
      </c>
      <c r="AE6837" t="s">
        <v>279</v>
      </c>
      <c r="AF6837" s="27">
        <v>41797</v>
      </c>
      <c r="AG6837" s="27">
        <v>41798</v>
      </c>
      <c r="AH6837">
        <v>1</v>
      </c>
      <c r="AJ6837" t="s">
        <v>22609</v>
      </c>
      <c r="AK6837" t="s">
        <v>462</v>
      </c>
      <c r="AL6837" s="27">
        <v>41797</v>
      </c>
      <c r="AM6837" t="s">
        <v>279</v>
      </c>
      <c r="AN6837" t="s">
        <v>238</v>
      </c>
      <c r="AO6837">
        <v>5</v>
      </c>
      <c r="AP6837" t="s">
        <v>246</v>
      </c>
      <c r="AQ6837" s="27">
        <v>41724</v>
      </c>
      <c r="AR6837" t="s">
        <v>240</v>
      </c>
      <c r="AS6837">
        <v>3</v>
      </c>
      <c r="AT6837" t="s">
        <v>239</v>
      </c>
      <c r="AU6837" s="27">
        <v>41724</v>
      </c>
    </row>
    <row r="6838" spans="1:47" x14ac:dyDescent="0.2">
      <c r="A6838">
        <v>6837</v>
      </c>
      <c r="B6838" t="s">
        <v>22610</v>
      </c>
      <c r="C6838" t="s">
        <v>464</v>
      </c>
      <c r="D6838" t="s">
        <v>6674</v>
      </c>
      <c r="E6838" s="27">
        <v>41941</v>
      </c>
      <c r="F6838" t="s">
        <v>233</v>
      </c>
      <c r="G6838" s="27">
        <v>23659</v>
      </c>
      <c r="H6838">
        <v>51</v>
      </c>
      <c r="I6838" t="s">
        <v>234</v>
      </c>
      <c r="J6838" t="s">
        <v>245</v>
      </c>
      <c r="K6838">
        <v>0</v>
      </c>
      <c r="L6838">
        <v>1</v>
      </c>
      <c r="M6838">
        <v>0</v>
      </c>
      <c r="N6838">
        <v>0</v>
      </c>
      <c r="O6838">
        <v>3</v>
      </c>
      <c r="P6838">
        <v>-125</v>
      </c>
      <c r="Q6838" s="28">
        <v>41816.520833333336</v>
      </c>
      <c r="R6838" s="28">
        <v>41817.381944444445</v>
      </c>
      <c r="S6838" t="s">
        <v>22611</v>
      </c>
      <c r="T6838" s="27">
        <v>41853</v>
      </c>
      <c r="V6838">
        <v>88</v>
      </c>
      <c r="W6838" t="s">
        <v>237</v>
      </c>
      <c r="X6838" t="s">
        <v>8730</v>
      </c>
      <c r="Y6838">
        <v>1</v>
      </c>
      <c r="AA6838" t="s">
        <v>22612</v>
      </c>
      <c r="AB6838" t="s">
        <v>36</v>
      </c>
      <c r="AD6838" s="27">
        <v>42437</v>
      </c>
      <c r="AE6838" t="s">
        <v>324</v>
      </c>
      <c r="AH6838">
        <v>0</v>
      </c>
      <c r="AN6838" t="s">
        <v>238</v>
      </c>
      <c r="AO6838">
        <v>1</v>
      </c>
      <c r="AP6838" t="s">
        <v>239</v>
      </c>
      <c r="AQ6838" s="27">
        <v>41941</v>
      </c>
      <c r="AR6838" t="s">
        <v>240</v>
      </c>
      <c r="AS6838">
        <v>1</v>
      </c>
      <c r="AT6838" t="s">
        <v>239</v>
      </c>
      <c r="AU6838" s="27">
        <v>41941</v>
      </c>
    </row>
    <row r="6839" spans="1:47" x14ac:dyDescent="0.2">
      <c r="A6839">
        <v>6838</v>
      </c>
      <c r="B6839" t="s">
        <v>22613</v>
      </c>
      <c r="C6839" t="s">
        <v>1188</v>
      </c>
      <c r="D6839" t="s">
        <v>22614</v>
      </c>
      <c r="E6839" s="27">
        <v>41401</v>
      </c>
      <c r="F6839" t="s">
        <v>294</v>
      </c>
      <c r="G6839" s="27">
        <v>28197</v>
      </c>
      <c r="H6839">
        <v>39</v>
      </c>
      <c r="I6839" t="s">
        <v>244</v>
      </c>
      <c r="J6839" t="s">
        <v>245</v>
      </c>
      <c r="K6839">
        <v>0</v>
      </c>
      <c r="L6839">
        <v>5</v>
      </c>
      <c r="M6839">
        <v>0</v>
      </c>
      <c r="N6839">
        <v>0</v>
      </c>
      <c r="O6839">
        <v>2</v>
      </c>
      <c r="P6839">
        <v>-1</v>
      </c>
      <c r="Q6839" s="28">
        <v>41400.388194444444</v>
      </c>
      <c r="R6839" s="28">
        <v>41401.34097222222</v>
      </c>
      <c r="S6839" t="s">
        <v>22615</v>
      </c>
      <c r="T6839" s="27">
        <v>41400</v>
      </c>
      <c r="V6839">
        <v>1</v>
      </c>
      <c r="W6839" t="s">
        <v>32</v>
      </c>
      <c r="X6839" t="s">
        <v>22616</v>
      </c>
      <c r="Y6839">
        <v>1</v>
      </c>
      <c r="AA6839" t="s">
        <v>22617</v>
      </c>
      <c r="AB6839" t="s">
        <v>36</v>
      </c>
      <c r="AC6839">
        <v>1</v>
      </c>
      <c r="AD6839" s="27">
        <v>41425</v>
      </c>
      <c r="AE6839" t="s">
        <v>724</v>
      </c>
      <c r="AF6839" s="27">
        <v>41426</v>
      </c>
      <c r="AG6839" s="27">
        <v>41426</v>
      </c>
      <c r="AH6839">
        <v>0</v>
      </c>
      <c r="AN6839" t="s">
        <v>238</v>
      </c>
      <c r="AO6839">
        <v>1</v>
      </c>
      <c r="AP6839" t="s">
        <v>239</v>
      </c>
      <c r="AQ6839" s="27">
        <v>41401</v>
      </c>
      <c r="AR6839" t="s">
        <v>240</v>
      </c>
      <c r="AS6839">
        <v>5</v>
      </c>
      <c r="AT6839" t="s">
        <v>246</v>
      </c>
      <c r="AU6839" s="27">
        <v>41401</v>
      </c>
    </row>
    <row r="6840" spans="1:47" x14ac:dyDescent="0.2">
      <c r="A6840">
        <v>6839</v>
      </c>
      <c r="B6840" t="s">
        <v>22618</v>
      </c>
      <c r="C6840" t="s">
        <v>22619</v>
      </c>
      <c r="D6840" t="s">
        <v>22620</v>
      </c>
      <c r="E6840" s="27">
        <v>41844</v>
      </c>
      <c r="F6840" t="s">
        <v>294</v>
      </c>
      <c r="G6840" s="27">
        <v>28928</v>
      </c>
      <c r="H6840">
        <v>37</v>
      </c>
      <c r="I6840" t="s">
        <v>244</v>
      </c>
      <c r="J6840" t="s">
        <v>250</v>
      </c>
      <c r="K6840">
        <v>0</v>
      </c>
      <c r="L6840">
        <v>2</v>
      </c>
      <c r="M6840">
        <v>0</v>
      </c>
      <c r="N6840">
        <v>0</v>
      </c>
      <c r="O6840">
        <v>0</v>
      </c>
      <c r="P6840">
        <v>-1</v>
      </c>
      <c r="Q6840" s="28">
        <v>41843.179166666669</v>
      </c>
      <c r="R6840" s="28">
        <v>42076.065972222219</v>
      </c>
      <c r="S6840" t="s">
        <v>22621</v>
      </c>
      <c r="T6840" s="27">
        <v>41843</v>
      </c>
      <c r="V6840">
        <v>1</v>
      </c>
      <c r="W6840" t="s">
        <v>32</v>
      </c>
      <c r="X6840" t="s">
        <v>1207</v>
      </c>
      <c r="Y6840">
        <v>0</v>
      </c>
      <c r="AB6840" t="s">
        <v>237</v>
      </c>
      <c r="AH6840">
        <v>0</v>
      </c>
      <c r="AN6840" t="s">
        <v>238</v>
      </c>
      <c r="AO6840">
        <v>1</v>
      </c>
      <c r="AP6840" t="s">
        <v>239</v>
      </c>
      <c r="AQ6840" s="27">
        <v>41844</v>
      </c>
      <c r="AR6840" t="s">
        <v>240</v>
      </c>
      <c r="AS6840">
        <v>2</v>
      </c>
      <c r="AT6840" t="s">
        <v>239</v>
      </c>
      <c r="AU6840" s="27">
        <v>41844</v>
      </c>
    </row>
    <row r="6841" spans="1:47" x14ac:dyDescent="0.2">
      <c r="A6841">
        <v>6840</v>
      </c>
      <c r="B6841" t="s">
        <v>22622</v>
      </c>
      <c r="C6841" t="s">
        <v>22623</v>
      </c>
      <c r="D6841" t="s">
        <v>3399</v>
      </c>
      <c r="E6841" s="27">
        <v>41612</v>
      </c>
      <c r="F6841" t="s">
        <v>233</v>
      </c>
      <c r="G6841" s="27">
        <v>26652</v>
      </c>
      <c r="H6841">
        <v>43</v>
      </c>
      <c r="I6841" t="s">
        <v>244</v>
      </c>
      <c r="J6841" t="s">
        <v>250</v>
      </c>
      <c r="K6841">
        <v>0</v>
      </c>
      <c r="L6841">
        <v>3</v>
      </c>
      <c r="M6841">
        <v>0</v>
      </c>
      <c r="N6841">
        <v>0</v>
      </c>
      <c r="O6841">
        <v>8</v>
      </c>
      <c r="P6841">
        <v>-1</v>
      </c>
      <c r="Q6841" s="28">
        <v>41611.23333333333</v>
      </c>
      <c r="R6841" s="28">
        <v>41612.380555555559</v>
      </c>
      <c r="S6841" t="s">
        <v>22624</v>
      </c>
      <c r="T6841" s="27">
        <v>41611</v>
      </c>
      <c r="V6841">
        <v>1</v>
      </c>
      <c r="W6841" t="s">
        <v>32</v>
      </c>
      <c r="X6841" t="s">
        <v>1617</v>
      </c>
      <c r="Y6841">
        <v>1</v>
      </c>
      <c r="AA6841" t="s">
        <v>22625</v>
      </c>
      <c r="AB6841" t="s">
        <v>32</v>
      </c>
      <c r="AC6841">
        <v>130</v>
      </c>
      <c r="AD6841" s="27">
        <v>41873</v>
      </c>
      <c r="AE6841" t="s">
        <v>898</v>
      </c>
      <c r="AF6841" s="27">
        <v>42003</v>
      </c>
      <c r="AG6841" s="27">
        <v>42004</v>
      </c>
      <c r="AH6841">
        <v>0</v>
      </c>
      <c r="AN6841" t="s">
        <v>238</v>
      </c>
      <c r="AO6841">
        <v>3</v>
      </c>
      <c r="AP6841" t="s">
        <v>239</v>
      </c>
      <c r="AQ6841" s="27">
        <v>41612</v>
      </c>
      <c r="AR6841" t="s">
        <v>240</v>
      </c>
      <c r="AS6841">
        <v>3</v>
      </c>
      <c r="AT6841" t="s">
        <v>239</v>
      </c>
      <c r="AU6841" s="27">
        <v>41612</v>
      </c>
    </row>
    <row r="6842" spans="1:47" x14ac:dyDescent="0.2">
      <c r="A6842">
        <v>6841</v>
      </c>
      <c r="B6842" t="s">
        <v>16409</v>
      </c>
      <c r="C6842" t="s">
        <v>3710</v>
      </c>
      <c r="D6842" t="s">
        <v>664</v>
      </c>
      <c r="E6842" s="27">
        <v>41865</v>
      </c>
      <c r="F6842" t="s">
        <v>233</v>
      </c>
      <c r="G6842" s="27">
        <v>30881</v>
      </c>
      <c r="H6842">
        <v>31</v>
      </c>
      <c r="I6842" t="s">
        <v>244</v>
      </c>
      <c r="J6842" t="s">
        <v>250</v>
      </c>
      <c r="K6842">
        <v>0</v>
      </c>
      <c r="L6842">
        <v>1</v>
      </c>
      <c r="M6842">
        <v>0</v>
      </c>
      <c r="N6842">
        <v>0</v>
      </c>
      <c r="O6842">
        <v>1</v>
      </c>
      <c r="P6842">
        <v>-1</v>
      </c>
      <c r="Q6842" s="28">
        <v>41864.250694444447</v>
      </c>
      <c r="R6842" s="28">
        <v>41868.171527777777</v>
      </c>
      <c r="S6842" t="s">
        <v>22626</v>
      </c>
      <c r="T6842" s="27">
        <v>41864</v>
      </c>
      <c r="V6842">
        <v>1</v>
      </c>
      <c r="W6842" t="s">
        <v>32</v>
      </c>
      <c r="X6842" t="s">
        <v>348</v>
      </c>
      <c r="Y6842">
        <v>0</v>
      </c>
      <c r="AB6842" t="s">
        <v>237</v>
      </c>
      <c r="AH6842">
        <v>0</v>
      </c>
      <c r="AN6842" t="s">
        <v>238</v>
      </c>
      <c r="AO6842">
        <v>2</v>
      </c>
      <c r="AP6842" t="s">
        <v>239</v>
      </c>
      <c r="AQ6842" s="27">
        <v>41865</v>
      </c>
      <c r="AR6842" t="s">
        <v>240</v>
      </c>
      <c r="AS6842">
        <v>1</v>
      </c>
      <c r="AT6842" t="s">
        <v>239</v>
      </c>
      <c r="AU6842" s="27">
        <v>41865</v>
      </c>
    </row>
    <row r="6843" spans="1:47" x14ac:dyDescent="0.2">
      <c r="A6843">
        <v>6842</v>
      </c>
      <c r="B6843" t="s">
        <v>22627</v>
      </c>
      <c r="C6843" t="s">
        <v>3130</v>
      </c>
      <c r="D6843" t="s">
        <v>22628</v>
      </c>
      <c r="E6843" s="27">
        <v>41287</v>
      </c>
      <c r="F6843" t="s">
        <v>233</v>
      </c>
      <c r="G6843" s="27">
        <v>21239</v>
      </c>
      <c r="H6843">
        <v>58</v>
      </c>
      <c r="I6843" t="s">
        <v>234</v>
      </c>
      <c r="J6843" t="s">
        <v>245</v>
      </c>
      <c r="K6843">
        <v>0</v>
      </c>
      <c r="L6843">
        <v>1</v>
      </c>
      <c r="M6843">
        <v>0</v>
      </c>
      <c r="N6843">
        <v>0</v>
      </c>
      <c r="O6843">
        <v>0</v>
      </c>
      <c r="W6843" t="s">
        <v>237</v>
      </c>
      <c r="Y6843">
        <v>-1</v>
      </c>
      <c r="AB6843" t="s">
        <v>237</v>
      </c>
      <c r="AH6843">
        <v>0</v>
      </c>
      <c r="AN6843" t="s">
        <v>238</v>
      </c>
      <c r="AO6843">
        <v>1</v>
      </c>
      <c r="AP6843" t="s">
        <v>239</v>
      </c>
      <c r="AQ6843" s="27">
        <v>41287</v>
      </c>
      <c r="AR6843" t="s">
        <v>240</v>
      </c>
      <c r="AS6843">
        <v>1</v>
      </c>
      <c r="AT6843" t="s">
        <v>239</v>
      </c>
      <c r="AU6843" s="27">
        <v>41287</v>
      </c>
    </row>
    <row r="6844" spans="1:47" x14ac:dyDescent="0.2">
      <c r="A6844">
        <v>6843</v>
      </c>
      <c r="B6844" t="s">
        <v>22629</v>
      </c>
      <c r="C6844" t="s">
        <v>793</v>
      </c>
      <c r="D6844" t="s">
        <v>22630</v>
      </c>
      <c r="E6844" s="27">
        <v>41943</v>
      </c>
      <c r="F6844" t="s">
        <v>233</v>
      </c>
      <c r="G6844" s="27">
        <v>30796</v>
      </c>
      <c r="H6844">
        <v>31</v>
      </c>
      <c r="I6844" t="s">
        <v>244</v>
      </c>
      <c r="J6844" t="s">
        <v>245</v>
      </c>
      <c r="K6844">
        <v>0</v>
      </c>
      <c r="L6844">
        <v>8</v>
      </c>
      <c r="M6844">
        <v>0</v>
      </c>
      <c r="N6844">
        <v>0</v>
      </c>
      <c r="O6844">
        <v>1</v>
      </c>
      <c r="P6844">
        <v>-1</v>
      </c>
      <c r="Q6844" s="28">
        <v>41942.311805555553</v>
      </c>
      <c r="R6844" s="28">
        <v>42180.273611111108</v>
      </c>
      <c r="S6844" t="s">
        <v>22631</v>
      </c>
      <c r="U6844" s="27">
        <v>41942</v>
      </c>
      <c r="V6844">
        <v>1</v>
      </c>
      <c r="W6844" t="s">
        <v>32</v>
      </c>
      <c r="X6844" t="s">
        <v>274</v>
      </c>
      <c r="Y6844">
        <v>0</v>
      </c>
      <c r="AB6844" t="s">
        <v>237</v>
      </c>
      <c r="AH6844">
        <v>0</v>
      </c>
      <c r="AN6844" t="s">
        <v>238</v>
      </c>
      <c r="AO6844">
        <v>5</v>
      </c>
      <c r="AP6844" t="s">
        <v>246</v>
      </c>
      <c r="AQ6844" s="27">
        <v>41943</v>
      </c>
      <c r="AR6844" t="s">
        <v>240</v>
      </c>
      <c r="AS6844">
        <v>8</v>
      </c>
      <c r="AT6844" t="s">
        <v>269</v>
      </c>
      <c r="AU6844" s="27">
        <v>41943</v>
      </c>
    </row>
    <row r="6845" spans="1:47" x14ac:dyDescent="0.2">
      <c r="A6845">
        <v>6844</v>
      </c>
      <c r="B6845" t="s">
        <v>22632</v>
      </c>
      <c r="C6845" t="s">
        <v>22633</v>
      </c>
      <c r="D6845" t="s">
        <v>9754</v>
      </c>
      <c r="E6845" s="27">
        <v>41861</v>
      </c>
      <c r="F6845" t="s">
        <v>233</v>
      </c>
      <c r="G6845" s="27">
        <v>25326</v>
      </c>
      <c r="H6845">
        <v>46</v>
      </c>
      <c r="I6845" t="s">
        <v>234</v>
      </c>
      <c r="J6845" t="s">
        <v>245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 s="28">
        <v>41861.176388888889</v>
      </c>
      <c r="R6845" s="28">
        <v>41862.338888888888</v>
      </c>
      <c r="S6845" t="s">
        <v>22634</v>
      </c>
      <c r="T6845" s="27">
        <v>41861</v>
      </c>
      <c r="V6845">
        <v>0</v>
      </c>
      <c r="W6845" t="s">
        <v>36</v>
      </c>
      <c r="X6845" t="s">
        <v>279</v>
      </c>
      <c r="Y6845">
        <v>0</v>
      </c>
      <c r="AB6845" t="s">
        <v>237</v>
      </c>
      <c r="AH6845">
        <v>0</v>
      </c>
      <c r="AN6845" t="s">
        <v>238</v>
      </c>
      <c r="AO6845">
        <v>1</v>
      </c>
      <c r="AP6845" t="s">
        <v>239</v>
      </c>
      <c r="AQ6845" s="27">
        <v>41861</v>
      </c>
      <c r="AR6845" t="s">
        <v>240</v>
      </c>
      <c r="AS6845">
        <v>1</v>
      </c>
      <c r="AT6845" t="s">
        <v>239</v>
      </c>
      <c r="AU6845" s="27">
        <v>41861</v>
      </c>
    </row>
    <row r="6846" spans="1:47" x14ac:dyDescent="0.2">
      <c r="A6846">
        <v>6845</v>
      </c>
      <c r="B6846" t="s">
        <v>22635</v>
      </c>
      <c r="C6846" t="s">
        <v>575</v>
      </c>
      <c r="D6846" t="s">
        <v>6324</v>
      </c>
      <c r="E6846" s="27">
        <v>41401</v>
      </c>
      <c r="F6846" t="s">
        <v>233</v>
      </c>
      <c r="G6846" s="27">
        <v>33989</v>
      </c>
      <c r="H6846">
        <v>23</v>
      </c>
      <c r="I6846" t="s">
        <v>259</v>
      </c>
      <c r="J6846" t="s">
        <v>22</v>
      </c>
      <c r="K6846">
        <v>0</v>
      </c>
      <c r="L6846">
        <v>7</v>
      </c>
      <c r="M6846">
        <v>0</v>
      </c>
      <c r="N6846">
        <v>0</v>
      </c>
      <c r="O6846">
        <v>1</v>
      </c>
      <c r="P6846">
        <v>-1</v>
      </c>
      <c r="Q6846" s="28">
        <v>41400.061805555553</v>
      </c>
      <c r="R6846" s="28">
        <v>41848.409722222219</v>
      </c>
      <c r="S6846" t="s">
        <v>22636</v>
      </c>
      <c r="T6846" s="27">
        <v>41400</v>
      </c>
      <c r="V6846">
        <v>1</v>
      </c>
      <c r="W6846" t="s">
        <v>32</v>
      </c>
      <c r="X6846" t="s">
        <v>261</v>
      </c>
      <c r="Y6846">
        <v>0</v>
      </c>
      <c r="AB6846" t="s">
        <v>237</v>
      </c>
      <c r="AH6846">
        <v>0</v>
      </c>
      <c r="AN6846" t="s">
        <v>238</v>
      </c>
      <c r="AO6846">
        <v>6</v>
      </c>
      <c r="AP6846" t="s">
        <v>246</v>
      </c>
      <c r="AQ6846" s="27">
        <v>41401</v>
      </c>
      <c r="AR6846" t="s">
        <v>240</v>
      </c>
      <c r="AS6846">
        <v>7</v>
      </c>
      <c r="AT6846" t="s">
        <v>246</v>
      </c>
      <c r="AU6846" s="27">
        <v>41401</v>
      </c>
    </row>
    <row r="6847" spans="1:47" x14ac:dyDescent="0.2">
      <c r="A6847">
        <v>6846</v>
      </c>
      <c r="B6847" t="s">
        <v>22637</v>
      </c>
      <c r="C6847" t="s">
        <v>1168</v>
      </c>
      <c r="D6847" t="s">
        <v>1481</v>
      </c>
      <c r="E6847" s="27">
        <v>41491</v>
      </c>
      <c r="F6847" t="s">
        <v>233</v>
      </c>
      <c r="G6847" s="27">
        <v>34412</v>
      </c>
      <c r="H6847">
        <v>22</v>
      </c>
      <c r="I6847" t="s">
        <v>259</v>
      </c>
      <c r="J6847" t="s">
        <v>250</v>
      </c>
      <c r="K6847">
        <v>0</v>
      </c>
      <c r="L6847">
        <v>6</v>
      </c>
      <c r="M6847">
        <v>0</v>
      </c>
      <c r="N6847">
        <v>0</v>
      </c>
      <c r="O6847">
        <v>0</v>
      </c>
      <c r="P6847">
        <v>0</v>
      </c>
      <c r="Q6847" s="28">
        <v>41491.205555555556</v>
      </c>
      <c r="R6847" s="28">
        <v>41492.120138888888</v>
      </c>
      <c r="S6847" t="s">
        <v>22638</v>
      </c>
      <c r="T6847" s="27">
        <v>41491</v>
      </c>
      <c r="V6847">
        <v>0</v>
      </c>
      <c r="W6847" t="s">
        <v>36</v>
      </c>
      <c r="X6847" t="s">
        <v>279</v>
      </c>
      <c r="Y6847">
        <v>1</v>
      </c>
      <c r="AA6847" t="s">
        <v>22639</v>
      </c>
      <c r="AB6847" t="s">
        <v>36</v>
      </c>
      <c r="AD6847" s="27">
        <v>41893</v>
      </c>
      <c r="AE6847" t="s">
        <v>404</v>
      </c>
      <c r="AH6847">
        <v>0</v>
      </c>
      <c r="AN6847" t="s">
        <v>238</v>
      </c>
      <c r="AO6847">
        <v>8</v>
      </c>
      <c r="AP6847" t="s">
        <v>269</v>
      </c>
      <c r="AQ6847" s="27">
        <v>41491</v>
      </c>
      <c r="AR6847" t="s">
        <v>240</v>
      </c>
      <c r="AS6847">
        <v>6</v>
      </c>
      <c r="AT6847" t="s">
        <v>246</v>
      </c>
      <c r="AU6847" s="27">
        <v>41491</v>
      </c>
    </row>
    <row r="6848" spans="1:47" x14ac:dyDescent="0.2">
      <c r="A6848">
        <v>6847</v>
      </c>
      <c r="B6848" t="s">
        <v>22640</v>
      </c>
      <c r="C6848" t="s">
        <v>6615</v>
      </c>
      <c r="D6848" t="s">
        <v>22641</v>
      </c>
      <c r="E6848" s="27">
        <v>41670</v>
      </c>
      <c r="F6848" t="s">
        <v>294</v>
      </c>
      <c r="G6848" s="27">
        <v>31964</v>
      </c>
      <c r="H6848">
        <v>28</v>
      </c>
      <c r="I6848" t="s">
        <v>244</v>
      </c>
      <c r="J6848" t="s">
        <v>250</v>
      </c>
      <c r="K6848">
        <v>0</v>
      </c>
      <c r="L6848">
        <v>7</v>
      </c>
      <c r="M6848">
        <v>0</v>
      </c>
      <c r="N6848">
        <v>0</v>
      </c>
      <c r="O6848">
        <v>4</v>
      </c>
      <c r="P6848">
        <v>-1</v>
      </c>
      <c r="Q6848" s="28">
        <v>41669.26666666667</v>
      </c>
      <c r="R6848" s="28">
        <v>41671.383333333331</v>
      </c>
      <c r="S6848" t="s">
        <v>22642</v>
      </c>
      <c r="U6848" s="27">
        <v>41669</v>
      </c>
      <c r="V6848">
        <v>1</v>
      </c>
      <c r="W6848" t="s">
        <v>32</v>
      </c>
      <c r="X6848" t="s">
        <v>274</v>
      </c>
      <c r="Y6848">
        <v>0</v>
      </c>
      <c r="AB6848" t="s">
        <v>237</v>
      </c>
      <c r="AH6848">
        <v>0</v>
      </c>
      <c r="AN6848" t="s">
        <v>238</v>
      </c>
      <c r="AO6848">
        <v>3</v>
      </c>
      <c r="AP6848" t="s">
        <v>239</v>
      </c>
      <c r="AQ6848" s="27">
        <v>41670</v>
      </c>
      <c r="AR6848" t="s">
        <v>240</v>
      </c>
      <c r="AS6848">
        <v>7</v>
      </c>
      <c r="AT6848" t="s">
        <v>246</v>
      </c>
      <c r="AU6848" s="27">
        <v>41670</v>
      </c>
    </row>
    <row r="6849" spans="1:47" x14ac:dyDescent="0.2">
      <c r="A6849">
        <v>6848</v>
      </c>
      <c r="B6849" t="s">
        <v>22643</v>
      </c>
      <c r="C6849" t="s">
        <v>14006</v>
      </c>
      <c r="D6849" t="s">
        <v>22644</v>
      </c>
      <c r="E6849" s="27">
        <v>41862</v>
      </c>
      <c r="F6849" t="s">
        <v>294</v>
      </c>
      <c r="G6849" s="27">
        <v>28513</v>
      </c>
      <c r="H6849">
        <v>38</v>
      </c>
      <c r="I6849" t="s">
        <v>244</v>
      </c>
      <c r="J6849" t="s">
        <v>353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-1</v>
      </c>
      <c r="Q6849" s="28">
        <v>41861.445138888892</v>
      </c>
      <c r="R6849" s="28">
        <v>41862.372916666667</v>
      </c>
      <c r="S6849" t="s">
        <v>22645</v>
      </c>
      <c r="T6849" s="27">
        <v>41861</v>
      </c>
      <c r="V6849">
        <v>1</v>
      </c>
      <c r="W6849" t="s">
        <v>36</v>
      </c>
      <c r="X6849" t="s">
        <v>279</v>
      </c>
      <c r="Y6849">
        <v>0</v>
      </c>
      <c r="AB6849" t="s">
        <v>237</v>
      </c>
      <c r="AH6849">
        <v>0</v>
      </c>
      <c r="AN6849" t="s">
        <v>238</v>
      </c>
      <c r="AO6849">
        <v>1</v>
      </c>
      <c r="AP6849" t="s">
        <v>239</v>
      </c>
      <c r="AQ6849" s="27">
        <v>41862</v>
      </c>
      <c r="AR6849" t="s">
        <v>240</v>
      </c>
      <c r="AS6849">
        <v>1</v>
      </c>
      <c r="AT6849" t="s">
        <v>239</v>
      </c>
      <c r="AU6849" s="27">
        <v>41862</v>
      </c>
    </row>
    <row r="6850" spans="1:47" x14ac:dyDescent="0.2">
      <c r="A6850">
        <v>6849</v>
      </c>
      <c r="B6850" t="s">
        <v>9518</v>
      </c>
      <c r="C6850" t="s">
        <v>242</v>
      </c>
      <c r="D6850" t="s">
        <v>2220</v>
      </c>
      <c r="E6850" s="27">
        <v>41640</v>
      </c>
      <c r="F6850" t="s">
        <v>233</v>
      </c>
      <c r="G6850" s="27">
        <v>31695</v>
      </c>
      <c r="H6850">
        <v>29</v>
      </c>
      <c r="I6850" t="s">
        <v>244</v>
      </c>
      <c r="J6850" t="s">
        <v>245</v>
      </c>
      <c r="K6850">
        <v>0</v>
      </c>
      <c r="L6850">
        <v>8</v>
      </c>
      <c r="M6850">
        <v>0</v>
      </c>
      <c r="N6850">
        <v>0</v>
      </c>
      <c r="O6850">
        <v>0</v>
      </c>
      <c r="W6850" t="s">
        <v>237</v>
      </c>
      <c r="Y6850">
        <v>-1</v>
      </c>
      <c r="AB6850" t="s">
        <v>237</v>
      </c>
      <c r="AH6850">
        <v>0</v>
      </c>
      <c r="AN6850" t="s">
        <v>238</v>
      </c>
      <c r="AO6850">
        <v>9</v>
      </c>
      <c r="AP6850" t="s">
        <v>269</v>
      </c>
      <c r="AQ6850" s="27">
        <v>41640</v>
      </c>
      <c r="AR6850" t="s">
        <v>240</v>
      </c>
      <c r="AS6850">
        <v>8</v>
      </c>
      <c r="AT6850" t="s">
        <v>269</v>
      </c>
      <c r="AU6850" s="27">
        <v>41640</v>
      </c>
    </row>
    <row r="6851" spans="1:47" x14ac:dyDescent="0.2">
      <c r="A6851">
        <v>6850</v>
      </c>
      <c r="B6851" t="s">
        <v>22646</v>
      </c>
      <c r="C6851" t="s">
        <v>1313</v>
      </c>
      <c r="D6851" t="s">
        <v>9062</v>
      </c>
      <c r="E6851" s="27">
        <v>41723</v>
      </c>
      <c r="F6851" t="s">
        <v>233</v>
      </c>
      <c r="G6851" s="27">
        <v>26422</v>
      </c>
      <c r="H6851">
        <v>43</v>
      </c>
      <c r="I6851" t="s">
        <v>244</v>
      </c>
      <c r="J6851" t="s">
        <v>245</v>
      </c>
      <c r="K6851">
        <v>0</v>
      </c>
      <c r="L6851">
        <v>9</v>
      </c>
      <c r="M6851">
        <v>0</v>
      </c>
      <c r="N6851">
        <v>0</v>
      </c>
      <c r="O6851">
        <v>0</v>
      </c>
      <c r="P6851">
        <v>-1</v>
      </c>
      <c r="Q6851" s="28">
        <v>41722.198611111111</v>
      </c>
      <c r="R6851" s="28">
        <v>41723.143750000003</v>
      </c>
      <c r="S6851" t="s">
        <v>22647</v>
      </c>
      <c r="T6851" s="27">
        <v>41722</v>
      </c>
      <c r="V6851">
        <v>1</v>
      </c>
      <c r="W6851" t="s">
        <v>32</v>
      </c>
      <c r="X6851" t="s">
        <v>359</v>
      </c>
      <c r="Y6851">
        <v>1</v>
      </c>
      <c r="AA6851" t="s">
        <v>22648</v>
      </c>
      <c r="AB6851" t="s">
        <v>32</v>
      </c>
      <c r="AD6851" s="27">
        <v>42117</v>
      </c>
      <c r="AE6851" t="s">
        <v>494</v>
      </c>
      <c r="AH6851">
        <v>0</v>
      </c>
      <c r="AN6851" t="s">
        <v>238</v>
      </c>
      <c r="AO6851">
        <v>3</v>
      </c>
      <c r="AP6851" t="s">
        <v>239</v>
      </c>
      <c r="AQ6851" s="27">
        <v>41723</v>
      </c>
      <c r="AR6851" t="s">
        <v>240</v>
      </c>
      <c r="AS6851">
        <v>9</v>
      </c>
      <c r="AT6851" t="s">
        <v>269</v>
      </c>
      <c r="AU6851" s="27">
        <v>41723</v>
      </c>
    </row>
    <row r="6852" spans="1:47" x14ac:dyDescent="0.2">
      <c r="A6852">
        <v>6851</v>
      </c>
      <c r="B6852" t="s">
        <v>22649</v>
      </c>
      <c r="C6852" t="s">
        <v>1398</v>
      </c>
      <c r="D6852" t="s">
        <v>1569</v>
      </c>
      <c r="E6852" s="27">
        <v>41939</v>
      </c>
      <c r="F6852" t="s">
        <v>233</v>
      </c>
      <c r="G6852" s="27">
        <v>32428</v>
      </c>
      <c r="H6852">
        <v>27</v>
      </c>
      <c r="I6852" t="s">
        <v>244</v>
      </c>
      <c r="J6852" t="s">
        <v>245</v>
      </c>
      <c r="K6852">
        <v>0</v>
      </c>
      <c r="L6852">
        <v>8</v>
      </c>
      <c r="M6852">
        <v>0</v>
      </c>
      <c r="N6852">
        <v>0</v>
      </c>
      <c r="O6852">
        <v>7</v>
      </c>
      <c r="P6852">
        <v>-1</v>
      </c>
      <c r="Q6852" s="28">
        <v>41938.488194444442</v>
      </c>
      <c r="R6852" s="28">
        <v>41939.344444444447</v>
      </c>
      <c r="S6852" t="s">
        <v>22650</v>
      </c>
      <c r="T6852" s="27">
        <v>41936</v>
      </c>
      <c r="V6852">
        <v>3</v>
      </c>
      <c r="W6852" t="s">
        <v>32</v>
      </c>
      <c r="X6852" t="s">
        <v>4479</v>
      </c>
      <c r="Y6852">
        <v>1</v>
      </c>
      <c r="AA6852" t="s">
        <v>22651</v>
      </c>
      <c r="AB6852" t="s">
        <v>36</v>
      </c>
      <c r="AD6852" s="27">
        <v>42137</v>
      </c>
      <c r="AE6852" t="s">
        <v>324</v>
      </c>
      <c r="AH6852">
        <v>0</v>
      </c>
      <c r="AN6852" t="s">
        <v>238</v>
      </c>
      <c r="AO6852">
        <v>6</v>
      </c>
      <c r="AP6852" t="s">
        <v>246</v>
      </c>
      <c r="AQ6852" s="27">
        <v>41939</v>
      </c>
      <c r="AR6852" t="s">
        <v>240</v>
      </c>
      <c r="AS6852">
        <v>8</v>
      </c>
      <c r="AT6852" t="s">
        <v>269</v>
      </c>
      <c r="AU6852" s="27">
        <v>41939</v>
      </c>
    </row>
    <row r="6853" spans="1:47" x14ac:dyDescent="0.2">
      <c r="A6853">
        <v>6852</v>
      </c>
      <c r="B6853" t="s">
        <v>22652</v>
      </c>
      <c r="C6853" t="s">
        <v>12050</v>
      </c>
      <c r="D6853" t="s">
        <v>991</v>
      </c>
      <c r="E6853" s="27">
        <v>41355</v>
      </c>
      <c r="F6853" t="s">
        <v>233</v>
      </c>
      <c r="G6853" s="27">
        <v>32319</v>
      </c>
      <c r="H6853">
        <v>27</v>
      </c>
      <c r="I6853" t="s">
        <v>244</v>
      </c>
      <c r="J6853" t="s">
        <v>22</v>
      </c>
      <c r="K6853">
        <v>0</v>
      </c>
      <c r="L6853">
        <v>2</v>
      </c>
      <c r="M6853">
        <v>0</v>
      </c>
      <c r="N6853">
        <v>0</v>
      </c>
      <c r="O6853">
        <v>0</v>
      </c>
      <c r="P6853">
        <v>-1</v>
      </c>
      <c r="Q6853" s="28">
        <v>41354.453472222223</v>
      </c>
      <c r="R6853" s="28">
        <v>41408.461111111108</v>
      </c>
      <c r="S6853" t="s">
        <v>22653</v>
      </c>
      <c r="T6853" s="27">
        <v>41355</v>
      </c>
      <c r="V6853">
        <v>0</v>
      </c>
      <c r="W6853" t="s">
        <v>32</v>
      </c>
      <c r="X6853" t="s">
        <v>1607</v>
      </c>
      <c r="Y6853">
        <v>1</v>
      </c>
      <c r="AA6853" t="s">
        <v>22654</v>
      </c>
      <c r="AB6853" t="s">
        <v>36</v>
      </c>
      <c r="AD6853" s="27">
        <v>42076</v>
      </c>
      <c r="AE6853" t="s">
        <v>392</v>
      </c>
      <c r="AH6853">
        <v>0</v>
      </c>
      <c r="AN6853" t="s">
        <v>238</v>
      </c>
      <c r="AO6853">
        <v>3</v>
      </c>
      <c r="AP6853" t="s">
        <v>239</v>
      </c>
      <c r="AQ6853" s="27">
        <v>41355</v>
      </c>
      <c r="AR6853" t="s">
        <v>240</v>
      </c>
      <c r="AS6853">
        <v>2</v>
      </c>
      <c r="AT6853" t="s">
        <v>239</v>
      </c>
      <c r="AU6853" s="27">
        <v>41355</v>
      </c>
    </row>
    <row r="6854" spans="1:47" x14ac:dyDescent="0.2">
      <c r="A6854">
        <v>6853</v>
      </c>
      <c r="B6854" t="s">
        <v>22655</v>
      </c>
      <c r="C6854" t="s">
        <v>3369</v>
      </c>
      <c r="D6854" t="s">
        <v>15900</v>
      </c>
      <c r="E6854" s="27">
        <v>41941</v>
      </c>
      <c r="F6854" t="s">
        <v>294</v>
      </c>
      <c r="G6854" s="27">
        <v>20972</v>
      </c>
      <c r="H6854">
        <v>58</v>
      </c>
      <c r="I6854" t="s">
        <v>234</v>
      </c>
      <c r="J6854" t="s">
        <v>353</v>
      </c>
      <c r="K6854">
        <v>0</v>
      </c>
      <c r="L6854">
        <v>1</v>
      </c>
      <c r="M6854">
        <v>0</v>
      </c>
      <c r="N6854">
        <v>0</v>
      </c>
      <c r="O6854">
        <v>1</v>
      </c>
      <c r="P6854">
        <v>-1</v>
      </c>
      <c r="Q6854" s="28">
        <v>41940.404861111114</v>
      </c>
      <c r="R6854" s="28">
        <v>41948.181944444441</v>
      </c>
      <c r="S6854" t="s">
        <v>22656</v>
      </c>
      <c r="U6854" s="27">
        <v>41940</v>
      </c>
      <c r="V6854">
        <v>1</v>
      </c>
      <c r="W6854" t="s">
        <v>32</v>
      </c>
      <c r="X6854" t="s">
        <v>274</v>
      </c>
      <c r="Y6854">
        <v>0</v>
      </c>
      <c r="AB6854" t="s">
        <v>237</v>
      </c>
      <c r="AH6854">
        <v>0</v>
      </c>
      <c r="AN6854" t="s">
        <v>238</v>
      </c>
      <c r="AO6854">
        <v>1</v>
      </c>
      <c r="AP6854" t="s">
        <v>239</v>
      </c>
      <c r="AQ6854" s="27">
        <v>41941</v>
      </c>
      <c r="AR6854" t="s">
        <v>240</v>
      </c>
      <c r="AS6854">
        <v>1</v>
      </c>
      <c r="AT6854" t="s">
        <v>239</v>
      </c>
      <c r="AU6854" s="27">
        <v>41941</v>
      </c>
    </row>
    <row r="6855" spans="1:47" x14ac:dyDescent="0.2">
      <c r="A6855">
        <v>6854</v>
      </c>
      <c r="B6855" t="s">
        <v>22657</v>
      </c>
      <c r="C6855" t="s">
        <v>693</v>
      </c>
      <c r="D6855" t="s">
        <v>947</v>
      </c>
      <c r="E6855" s="27">
        <v>41959</v>
      </c>
      <c r="F6855" t="s">
        <v>233</v>
      </c>
      <c r="G6855" s="27">
        <v>25984</v>
      </c>
      <c r="H6855">
        <v>45</v>
      </c>
      <c r="I6855" t="s">
        <v>234</v>
      </c>
      <c r="J6855" t="s">
        <v>245</v>
      </c>
      <c r="K6855">
        <v>0</v>
      </c>
      <c r="L6855">
        <v>6</v>
      </c>
      <c r="M6855">
        <v>0</v>
      </c>
      <c r="N6855">
        <v>0</v>
      </c>
      <c r="O6855">
        <v>0</v>
      </c>
      <c r="W6855" t="s">
        <v>237</v>
      </c>
      <c r="Y6855">
        <v>-1</v>
      </c>
      <c r="AB6855" t="s">
        <v>237</v>
      </c>
      <c r="AH6855">
        <v>0</v>
      </c>
      <c r="AN6855" t="s">
        <v>238</v>
      </c>
      <c r="AO6855">
        <v>1</v>
      </c>
      <c r="AP6855" t="s">
        <v>239</v>
      </c>
      <c r="AQ6855" s="27">
        <v>41959</v>
      </c>
      <c r="AR6855" t="s">
        <v>240</v>
      </c>
      <c r="AS6855">
        <v>6</v>
      </c>
      <c r="AT6855" t="s">
        <v>246</v>
      </c>
      <c r="AU6855" s="27">
        <v>41959</v>
      </c>
    </row>
    <row r="6856" spans="1:47" x14ac:dyDescent="0.2">
      <c r="A6856">
        <v>6855</v>
      </c>
      <c r="B6856" t="s">
        <v>22658</v>
      </c>
      <c r="C6856" t="s">
        <v>803</v>
      </c>
      <c r="D6856" t="s">
        <v>2053</v>
      </c>
      <c r="E6856" s="27">
        <v>41732</v>
      </c>
      <c r="F6856" t="s">
        <v>233</v>
      </c>
      <c r="G6856" s="27">
        <v>30832</v>
      </c>
      <c r="H6856">
        <v>31</v>
      </c>
      <c r="I6856" t="s">
        <v>244</v>
      </c>
      <c r="J6856" t="s">
        <v>245</v>
      </c>
      <c r="K6856">
        <v>0</v>
      </c>
      <c r="L6856">
        <v>2</v>
      </c>
      <c r="M6856">
        <v>0</v>
      </c>
      <c r="N6856">
        <v>0</v>
      </c>
      <c r="O6856">
        <v>1</v>
      </c>
      <c r="P6856">
        <v>-1</v>
      </c>
      <c r="Q6856" s="28">
        <v>41731.31527777778</v>
      </c>
      <c r="R6856" s="28">
        <v>41732.449999999997</v>
      </c>
      <c r="S6856" t="s">
        <v>22659</v>
      </c>
      <c r="T6856" s="27">
        <v>41731</v>
      </c>
      <c r="V6856">
        <v>1</v>
      </c>
      <c r="W6856" t="s">
        <v>32</v>
      </c>
      <c r="X6856" t="s">
        <v>359</v>
      </c>
      <c r="Y6856">
        <v>1</v>
      </c>
      <c r="AA6856" t="s">
        <v>22660</v>
      </c>
      <c r="AB6856" t="s">
        <v>36</v>
      </c>
      <c r="AD6856" s="27">
        <v>41811</v>
      </c>
      <c r="AE6856" t="s">
        <v>1435</v>
      </c>
      <c r="AH6856">
        <v>0</v>
      </c>
      <c r="AN6856" t="s">
        <v>238</v>
      </c>
      <c r="AO6856">
        <v>2</v>
      </c>
      <c r="AP6856" t="s">
        <v>239</v>
      </c>
      <c r="AQ6856" s="27">
        <v>41732</v>
      </c>
      <c r="AR6856" t="s">
        <v>240</v>
      </c>
      <c r="AS6856">
        <v>2</v>
      </c>
      <c r="AT6856" t="s">
        <v>239</v>
      </c>
      <c r="AU6856" s="27">
        <v>41732</v>
      </c>
    </row>
    <row r="6857" spans="1:47" x14ac:dyDescent="0.2">
      <c r="A6857">
        <v>6856</v>
      </c>
      <c r="B6857" t="s">
        <v>22661</v>
      </c>
      <c r="C6857" t="s">
        <v>242</v>
      </c>
      <c r="D6857" t="s">
        <v>22662</v>
      </c>
      <c r="E6857" s="27">
        <v>41877</v>
      </c>
      <c r="F6857" t="s">
        <v>233</v>
      </c>
      <c r="G6857" s="27">
        <v>23107</v>
      </c>
      <c r="H6857">
        <v>53</v>
      </c>
      <c r="I6857" t="s">
        <v>234</v>
      </c>
      <c r="J6857" t="s">
        <v>245</v>
      </c>
      <c r="K6857">
        <v>0</v>
      </c>
      <c r="L6857">
        <v>1</v>
      </c>
      <c r="M6857">
        <v>0</v>
      </c>
      <c r="N6857">
        <v>0</v>
      </c>
      <c r="O6857">
        <v>3</v>
      </c>
      <c r="P6857">
        <v>-35</v>
      </c>
      <c r="Q6857" s="28">
        <v>41842.331944444442</v>
      </c>
      <c r="R6857" s="28">
        <v>41844.258333333331</v>
      </c>
      <c r="S6857" t="s">
        <v>22663</v>
      </c>
      <c r="T6857" s="27">
        <v>41842</v>
      </c>
      <c r="V6857">
        <v>35</v>
      </c>
      <c r="W6857" t="s">
        <v>32</v>
      </c>
      <c r="X6857" t="s">
        <v>588</v>
      </c>
      <c r="Y6857">
        <v>0</v>
      </c>
      <c r="AB6857" t="s">
        <v>237</v>
      </c>
      <c r="AH6857">
        <v>0</v>
      </c>
      <c r="AN6857" t="s">
        <v>238</v>
      </c>
      <c r="AO6857">
        <v>1</v>
      </c>
      <c r="AP6857" t="s">
        <v>239</v>
      </c>
      <c r="AQ6857" s="27">
        <v>41877</v>
      </c>
      <c r="AR6857" t="s">
        <v>240</v>
      </c>
      <c r="AS6857">
        <v>1</v>
      </c>
      <c r="AT6857" t="s">
        <v>239</v>
      </c>
      <c r="AU6857" s="27">
        <v>41877</v>
      </c>
    </row>
    <row r="6858" spans="1:47" x14ac:dyDescent="0.2">
      <c r="A6858">
        <v>6857</v>
      </c>
      <c r="B6858" t="s">
        <v>22664</v>
      </c>
      <c r="C6858" t="s">
        <v>22665</v>
      </c>
      <c r="D6858" t="s">
        <v>1544</v>
      </c>
      <c r="E6858" s="27">
        <v>41353</v>
      </c>
      <c r="F6858" t="s">
        <v>294</v>
      </c>
      <c r="G6858" s="27">
        <v>32028</v>
      </c>
      <c r="H6858">
        <v>28</v>
      </c>
      <c r="I6858" t="s">
        <v>244</v>
      </c>
      <c r="J6858" t="s">
        <v>250</v>
      </c>
      <c r="K6858">
        <v>0</v>
      </c>
      <c r="L6858">
        <v>2</v>
      </c>
      <c r="M6858">
        <v>0</v>
      </c>
      <c r="N6858">
        <v>0</v>
      </c>
      <c r="O6858">
        <v>0</v>
      </c>
      <c r="P6858">
        <v>0</v>
      </c>
      <c r="Q6858" s="28">
        <v>41353.154861111114</v>
      </c>
      <c r="R6858" s="28">
        <v>41354.067361111112</v>
      </c>
      <c r="S6858" t="s">
        <v>22666</v>
      </c>
      <c r="T6858" s="27">
        <v>41352</v>
      </c>
      <c r="V6858">
        <v>1</v>
      </c>
      <c r="W6858" t="s">
        <v>36</v>
      </c>
      <c r="X6858" t="s">
        <v>279</v>
      </c>
      <c r="Y6858">
        <v>0</v>
      </c>
      <c r="AB6858" t="s">
        <v>237</v>
      </c>
      <c r="AH6858">
        <v>0</v>
      </c>
      <c r="AN6858" t="s">
        <v>238</v>
      </c>
      <c r="AO6858">
        <v>2</v>
      </c>
      <c r="AP6858" t="s">
        <v>239</v>
      </c>
      <c r="AQ6858" s="27">
        <v>41353</v>
      </c>
      <c r="AR6858" t="s">
        <v>240</v>
      </c>
      <c r="AS6858">
        <v>2</v>
      </c>
      <c r="AT6858" t="s">
        <v>239</v>
      </c>
      <c r="AU6858" s="27">
        <v>41353</v>
      </c>
    </row>
    <row r="6859" spans="1:47" x14ac:dyDescent="0.2">
      <c r="A6859">
        <v>6858</v>
      </c>
      <c r="B6859" t="s">
        <v>22667</v>
      </c>
      <c r="C6859" t="s">
        <v>637</v>
      </c>
      <c r="D6859" t="s">
        <v>22668</v>
      </c>
      <c r="E6859" s="27">
        <v>41590</v>
      </c>
      <c r="F6859" t="s">
        <v>233</v>
      </c>
      <c r="G6859" s="27">
        <v>20984</v>
      </c>
      <c r="H6859">
        <v>58</v>
      </c>
      <c r="I6859" t="s">
        <v>234</v>
      </c>
      <c r="J6859" t="s">
        <v>245</v>
      </c>
      <c r="K6859">
        <v>0</v>
      </c>
      <c r="L6859">
        <v>2</v>
      </c>
      <c r="M6859">
        <v>0</v>
      </c>
      <c r="N6859">
        <v>0</v>
      </c>
      <c r="O6859">
        <v>3</v>
      </c>
      <c r="P6859">
        <v>-4</v>
      </c>
      <c r="Q6859" s="28">
        <v>41586.444444444445</v>
      </c>
      <c r="R6859" s="28">
        <v>41587.072222222225</v>
      </c>
      <c r="S6859" t="s">
        <v>22669</v>
      </c>
      <c r="T6859" s="27">
        <v>41586</v>
      </c>
      <c r="V6859">
        <v>4</v>
      </c>
      <c r="W6859" t="s">
        <v>36</v>
      </c>
      <c r="X6859" t="s">
        <v>2882</v>
      </c>
      <c r="Y6859">
        <v>0</v>
      </c>
      <c r="AB6859" t="s">
        <v>237</v>
      </c>
      <c r="AH6859">
        <v>0</v>
      </c>
      <c r="AN6859" t="s">
        <v>238</v>
      </c>
      <c r="AO6859">
        <v>1</v>
      </c>
      <c r="AP6859" t="s">
        <v>239</v>
      </c>
      <c r="AQ6859" s="27">
        <v>41590</v>
      </c>
      <c r="AR6859" t="s">
        <v>240</v>
      </c>
      <c r="AS6859">
        <v>2</v>
      </c>
      <c r="AT6859" t="s">
        <v>239</v>
      </c>
      <c r="AU6859" s="27">
        <v>41590</v>
      </c>
    </row>
    <row r="6860" spans="1:47" x14ac:dyDescent="0.2">
      <c r="A6860">
        <v>6859</v>
      </c>
      <c r="B6860" t="s">
        <v>22670</v>
      </c>
      <c r="C6860" t="s">
        <v>2582</v>
      </c>
      <c r="D6860" t="s">
        <v>22671</v>
      </c>
      <c r="E6860" s="27">
        <v>41775</v>
      </c>
      <c r="F6860" t="s">
        <v>233</v>
      </c>
      <c r="G6860" s="27">
        <v>34237</v>
      </c>
      <c r="H6860">
        <v>22</v>
      </c>
      <c r="I6860" t="s">
        <v>259</v>
      </c>
      <c r="J6860" t="s">
        <v>245</v>
      </c>
      <c r="K6860">
        <v>0</v>
      </c>
      <c r="L6860">
        <v>4</v>
      </c>
      <c r="M6860">
        <v>0</v>
      </c>
      <c r="N6860">
        <v>0</v>
      </c>
      <c r="O6860">
        <v>0</v>
      </c>
      <c r="P6860">
        <v>-1</v>
      </c>
      <c r="Q6860" s="28">
        <v>41774.317361111112</v>
      </c>
      <c r="R6860" s="28">
        <v>41780.366666666669</v>
      </c>
      <c r="S6860" t="s">
        <v>22672</v>
      </c>
      <c r="T6860" s="27">
        <v>41774</v>
      </c>
      <c r="V6860">
        <v>1</v>
      </c>
      <c r="W6860" t="s">
        <v>32</v>
      </c>
      <c r="X6860" t="s">
        <v>22673</v>
      </c>
      <c r="Y6860">
        <v>1</v>
      </c>
      <c r="AA6860" t="s">
        <v>22674</v>
      </c>
      <c r="AB6860" t="s">
        <v>36</v>
      </c>
      <c r="AC6860">
        <v>0</v>
      </c>
      <c r="AD6860" s="27">
        <v>42032</v>
      </c>
      <c r="AE6860" t="s">
        <v>350</v>
      </c>
      <c r="AF6860" s="27">
        <v>42032</v>
      </c>
      <c r="AG6860" s="27">
        <v>42041</v>
      </c>
      <c r="AH6860">
        <v>1</v>
      </c>
      <c r="AJ6860" t="s">
        <v>22674</v>
      </c>
      <c r="AK6860" t="s">
        <v>462</v>
      </c>
      <c r="AL6860" s="27">
        <v>42032</v>
      </c>
      <c r="AM6860" t="s">
        <v>279</v>
      </c>
      <c r="AN6860" t="s">
        <v>238</v>
      </c>
      <c r="AO6860">
        <v>5</v>
      </c>
      <c r="AP6860" t="s">
        <v>246</v>
      </c>
      <c r="AQ6860" s="27">
        <v>41775</v>
      </c>
      <c r="AR6860" t="s">
        <v>240</v>
      </c>
      <c r="AS6860">
        <v>4</v>
      </c>
      <c r="AT6860" t="s">
        <v>239</v>
      </c>
      <c r="AU6860" s="27">
        <v>41775</v>
      </c>
    </row>
    <row r="6861" spans="1:47" x14ac:dyDescent="0.2">
      <c r="A6861">
        <v>6860</v>
      </c>
      <c r="B6861" t="s">
        <v>22675</v>
      </c>
      <c r="C6861" t="s">
        <v>480</v>
      </c>
      <c r="D6861" t="s">
        <v>16375</v>
      </c>
      <c r="E6861" s="27">
        <v>41988</v>
      </c>
      <c r="F6861" t="s">
        <v>233</v>
      </c>
      <c r="G6861" s="27">
        <v>34734</v>
      </c>
      <c r="H6861">
        <v>21</v>
      </c>
      <c r="I6861" t="s">
        <v>259</v>
      </c>
      <c r="J6861" t="s">
        <v>353</v>
      </c>
      <c r="K6861">
        <v>0</v>
      </c>
      <c r="L6861">
        <v>8</v>
      </c>
      <c r="M6861">
        <v>0</v>
      </c>
      <c r="N6861">
        <v>0</v>
      </c>
      <c r="O6861">
        <v>0</v>
      </c>
      <c r="S6861" t="s">
        <v>22676</v>
      </c>
      <c r="T6861" s="27">
        <v>41988</v>
      </c>
      <c r="V6861">
        <v>0</v>
      </c>
      <c r="W6861" t="s">
        <v>36</v>
      </c>
      <c r="X6861" t="s">
        <v>7615</v>
      </c>
      <c r="Y6861">
        <v>1</v>
      </c>
      <c r="AA6861" t="s">
        <v>22677</v>
      </c>
      <c r="AB6861" t="s">
        <v>36</v>
      </c>
      <c r="AD6861" s="27">
        <v>42022</v>
      </c>
      <c r="AE6861" t="s">
        <v>324</v>
      </c>
      <c r="AH6861">
        <v>0</v>
      </c>
      <c r="AN6861" t="s">
        <v>238</v>
      </c>
      <c r="AO6861">
        <v>8</v>
      </c>
      <c r="AP6861" t="s">
        <v>269</v>
      </c>
      <c r="AQ6861" s="27">
        <v>41988</v>
      </c>
      <c r="AR6861" t="s">
        <v>240</v>
      </c>
      <c r="AS6861">
        <v>8</v>
      </c>
      <c r="AT6861" t="s">
        <v>269</v>
      </c>
      <c r="AU6861" s="27">
        <v>41988</v>
      </c>
    </row>
    <row r="6862" spans="1:47" x14ac:dyDescent="0.2">
      <c r="A6862">
        <v>6861</v>
      </c>
      <c r="B6862" t="s">
        <v>22678</v>
      </c>
      <c r="C6862" t="s">
        <v>22679</v>
      </c>
      <c r="D6862" t="s">
        <v>22680</v>
      </c>
      <c r="E6862" s="27">
        <v>41886</v>
      </c>
      <c r="F6862" t="s">
        <v>233</v>
      </c>
      <c r="G6862" s="27">
        <v>28347</v>
      </c>
      <c r="H6862">
        <v>38</v>
      </c>
      <c r="I6862" t="s">
        <v>244</v>
      </c>
      <c r="J6862" t="s">
        <v>250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 s="28">
        <v>41886.15625</v>
      </c>
      <c r="R6862" s="28">
        <v>41887.236111111109</v>
      </c>
      <c r="S6862" t="s">
        <v>22681</v>
      </c>
      <c r="T6862" s="27">
        <v>41886</v>
      </c>
      <c r="V6862">
        <v>0</v>
      </c>
      <c r="W6862" t="s">
        <v>36</v>
      </c>
      <c r="X6862" t="s">
        <v>279</v>
      </c>
      <c r="Y6862">
        <v>0</v>
      </c>
      <c r="AB6862" t="s">
        <v>237</v>
      </c>
      <c r="AH6862">
        <v>0</v>
      </c>
      <c r="AN6862" t="s">
        <v>238</v>
      </c>
      <c r="AO6862">
        <v>1</v>
      </c>
      <c r="AP6862" t="s">
        <v>239</v>
      </c>
      <c r="AQ6862" s="27">
        <v>41886</v>
      </c>
      <c r="AR6862" t="s">
        <v>240</v>
      </c>
      <c r="AS6862">
        <v>1</v>
      </c>
      <c r="AT6862" t="s">
        <v>239</v>
      </c>
      <c r="AU6862" s="27">
        <v>41886</v>
      </c>
    </row>
    <row r="6863" spans="1:47" x14ac:dyDescent="0.2">
      <c r="A6863">
        <v>6862</v>
      </c>
      <c r="B6863" t="s">
        <v>22682</v>
      </c>
      <c r="C6863" t="s">
        <v>4367</v>
      </c>
      <c r="D6863" t="s">
        <v>4185</v>
      </c>
      <c r="E6863" s="27">
        <v>41625</v>
      </c>
      <c r="F6863" t="s">
        <v>233</v>
      </c>
      <c r="G6863" s="27">
        <v>31006</v>
      </c>
      <c r="H6863">
        <v>31</v>
      </c>
      <c r="I6863" t="s">
        <v>244</v>
      </c>
      <c r="J6863" t="s">
        <v>250</v>
      </c>
      <c r="K6863">
        <v>0</v>
      </c>
      <c r="L6863">
        <v>4</v>
      </c>
      <c r="M6863">
        <v>0</v>
      </c>
      <c r="N6863">
        <v>0</v>
      </c>
      <c r="O6863">
        <v>5</v>
      </c>
      <c r="P6863">
        <v>-1</v>
      </c>
      <c r="Q6863" s="28">
        <v>41624.319444444445</v>
      </c>
      <c r="R6863" s="28">
        <v>41626.449305555558</v>
      </c>
      <c r="S6863" t="s">
        <v>22683</v>
      </c>
      <c r="T6863" s="27">
        <v>41624</v>
      </c>
      <c r="V6863">
        <v>1</v>
      </c>
      <c r="W6863" t="s">
        <v>32</v>
      </c>
      <c r="X6863" t="s">
        <v>8025</v>
      </c>
      <c r="Y6863">
        <v>1</v>
      </c>
      <c r="AA6863" t="s">
        <v>22684</v>
      </c>
      <c r="AB6863" t="s">
        <v>36</v>
      </c>
      <c r="AD6863" s="27">
        <v>42430</v>
      </c>
      <c r="AE6863" t="s">
        <v>412</v>
      </c>
      <c r="AH6863">
        <v>0</v>
      </c>
      <c r="AN6863" t="s">
        <v>238</v>
      </c>
      <c r="AO6863">
        <v>3</v>
      </c>
      <c r="AP6863" t="s">
        <v>239</v>
      </c>
      <c r="AQ6863" s="27">
        <v>41625</v>
      </c>
      <c r="AR6863" t="s">
        <v>240</v>
      </c>
      <c r="AS6863">
        <v>4</v>
      </c>
      <c r="AT6863" t="s">
        <v>239</v>
      </c>
      <c r="AU6863" s="27">
        <v>41625</v>
      </c>
    </row>
    <row r="6864" spans="1:47" x14ac:dyDescent="0.2">
      <c r="A6864">
        <v>6863</v>
      </c>
      <c r="B6864" t="s">
        <v>22685</v>
      </c>
      <c r="C6864" t="s">
        <v>793</v>
      </c>
      <c r="D6864" t="s">
        <v>1364</v>
      </c>
      <c r="E6864" s="27">
        <v>41357</v>
      </c>
      <c r="F6864" t="s">
        <v>233</v>
      </c>
      <c r="G6864" s="27">
        <v>30327</v>
      </c>
      <c r="H6864">
        <v>33</v>
      </c>
      <c r="I6864" t="s">
        <v>244</v>
      </c>
      <c r="J6864" t="s">
        <v>250</v>
      </c>
      <c r="K6864">
        <v>0</v>
      </c>
      <c r="L6864">
        <v>3</v>
      </c>
      <c r="M6864">
        <v>0</v>
      </c>
      <c r="N6864">
        <v>0</v>
      </c>
      <c r="O6864">
        <v>0</v>
      </c>
      <c r="P6864">
        <v>0</v>
      </c>
      <c r="Q6864" s="28">
        <v>41357.3125</v>
      </c>
      <c r="R6864" s="28">
        <v>41397.395833333336</v>
      </c>
      <c r="S6864" t="s">
        <v>22686</v>
      </c>
      <c r="T6864" s="27">
        <v>41357</v>
      </c>
      <c r="V6864">
        <v>0</v>
      </c>
      <c r="W6864" t="s">
        <v>32</v>
      </c>
      <c r="X6864" t="s">
        <v>806</v>
      </c>
      <c r="Y6864">
        <v>0</v>
      </c>
      <c r="AB6864" t="s">
        <v>237</v>
      </c>
      <c r="AH6864">
        <v>0</v>
      </c>
      <c r="AN6864" t="s">
        <v>238</v>
      </c>
      <c r="AO6864">
        <v>3</v>
      </c>
      <c r="AP6864" t="s">
        <v>239</v>
      </c>
      <c r="AQ6864" s="27">
        <v>41357</v>
      </c>
      <c r="AR6864" t="s">
        <v>240</v>
      </c>
      <c r="AS6864">
        <v>3</v>
      </c>
      <c r="AT6864" t="s">
        <v>239</v>
      </c>
      <c r="AU6864" s="27">
        <v>41357</v>
      </c>
    </row>
    <row r="6865" spans="1:47" x14ac:dyDescent="0.2">
      <c r="A6865">
        <v>6864</v>
      </c>
      <c r="B6865" t="s">
        <v>22687</v>
      </c>
      <c r="C6865" t="s">
        <v>22688</v>
      </c>
      <c r="D6865" t="s">
        <v>10919</v>
      </c>
      <c r="E6865" s="27">
        <v>41404</v>
      </c>
      <c r="F6865" t="s">
        <v>233</v>
      </c>
      <c r="G6865" s="27">
        <v>32927</v>
      </c>
      <c r="H6865">
        <v>26</v>
      </c>
      <c r="I6865" t="s">
        <v>244</v>
      </c>
      <c r="J6865" t="s">
        <v>250</v>
      </c>
      <c r="K6865">
        <v>0</v>
      </c>
      <c r="L6865">
        <v>10</v>
      </c>
      <c r="M6865">
        <v>0</v>
      </c>
      <c r="N6865">
        <v>0</v>
      </c>
      <c r="O6865">
        <v>6</v>
      </c>
      <c r="P6865">
        <v>0</v>
      </c>
      <c r="Q6865" s="28">
        <v>41404.093055555553</v>
      </c>
      <c r="R6865" s="28">
        <v>41405.225694444445</v>
      </c>
      <c r="S6865" t="s">
        <v>22689</v>
      </c>
      <c r="T6865" s="27">
        <v>41404</v>
      </c>
      <c r="V6865">
        <v>0</v>
      </c>
      <c r="W6865" t="s">
        <v>36</v>
      </c>
      <c r="X6865" t="s">
        <v>422</v>
      </c>
      <c r="Y6865">
        <v>1</v>
      </c>
      <c r="AA6865" t="s">
        <v>22690</v>
      </c>
      <c r="AB6865" t="s">
        <v>36</v>
      </c>
      <c r="AD6865" s="27">
        <v>42084</v>
      </c>
      <c r="AE6865" t="s">
        <v>324</v>
      </c>
      <c r="AH6865">
        <v>0</v>
      </c>
      <c r="AN6865" t="s">
        <v>238</v>
      </c>
      <c r="AO6865">
        <v>4</v>
      </c>
      <c r="AP6865" t="s">
        <v>239</v>
      </c>
      <c r="AQ6865" s="27">
        <v>41404</v>
      </c>
      <c r="AR6865" t="s">
        <v>240</v>
      </c>
      <c r="AS6865">
        <v>10</v>
      </c>
      <c r="AT6865" t="s">
        <v>269</v>
      </c>
      <c r="AU6865" s="27">
        <v>41404</v>
      </c>
    </row>
    <row r="6866" spans="1:47" x14ac:dyDescent="0.2">
      <c r="A6866">
        <v>6865</v>
      </c>
      <c r="B6866" t="s">
        <v>22691</v>
      </c>
      <c r="C6866" t="s">
        <v>7108</v>
      </c>
      <c r="D6866" t="s">
        <v>22692</v>
      </c>
      <c r="E6866" s="27">
        <v>41899</v>
      </c>
      <c r="F6866" t="s">
        <v>233</v>
      </c>
      <c r="G6866" s="27">
        <v>20730</v>
      </c>
      <c r="H6866">
        <v>59</v>
      </c>
      <c r="I6866" t="s">
        <v>234</v>
      </c>
      <c r="J6866" t="s">
        <v>245</v>
      </c>
      <c r="K6866">
        <v>0</v>
      </c>
      <c r="L6866">
        <v>4</v>
      </c>
      <c r="M6866">
        <v>0</v>
      </c>
      <c r="N6866">
        <v>0</v>
      </c>
      <c r="O6866">
        <v>4</v>
      </c>
      <c r="P6866">
        <v>-150</v>
      </c>
      <c r="Q6866" s="28">
        <v>41749.525694444441</v>
      </c>
      <c r="R6866" s="28">
        <v>41768.170138888891</v>
      </c>
      <c r="S6866" t="s">
        <v>22693</v>
      </c>
      <c r="T6866" s="27">
        <v>41774</v>
      </c>
      <c r="V6866">
        <v>125</v>
      </c>
      <c r="W6866" t="s">
        <v>36</v>
      </c>
      <c r="X6866" t="s">
        <v>6556</v>
      </c>
      <c r="Y6866">
        <v>0</v>
      </c>
      <c r="AB6866" t="s">
        <v>237</v>
      </c>
      <c r="AH6866">
        <v>0</v>
      </c>
      <c r="AN6866" t="s">
        <v>238</v>
      </c>
      <c r="AO6866">
        <v>1</v>
      </c>
      <c r="AP6866" t="s">
        <v>239</v>
      </c>
      <c r="AQ6866" s="27">
        <v>41899</v>
      </c>
      <c r="AR6866" t="s">
        <v>240</v>
      </c>
      <c r="AS6866">
        <v>4</v>
      </c>
      <c r="AT6866" t="s">
        <v>239</v>
      </c>
      <c r="AU6866" s="27">
        <v>41899</v>
      </c>
    </row>
    <row r="6867" spans="1:47" x14ac:dyDescent="0.2">
      <c r="A6867">
        <v>6866</v>
      </c>
      <c r="B6867" t="s">
        <v>22694</v>
      </c>
      <c r="C6867" t="s">
        <v>22695</v>
      </c>
      <c r="D6867" t="s">
        <v>3828</v>
      </c>
      <c r="E6867" s="27">
        <v>41668</v>
      </c>
      <c r="F6867" t="s">
        <v>294</v>
      </c>
      <c r="G6867" s="27">
        <v>34028</v>
      </c>
      <c r="H6867">
        <v>23</v>
      </c>
      <c r="I6867" t="s">
        <v>259</v>
      </c>
      <c r="J6867" t="s">
        <v>250</v>
      </c>
      <c r="K6867">
        <v>0</v>
      </c>
      <c r="L6867">
        <v>5</v>
      </c>
      <c r="M6867">
        <v>1</v>
      </c>
      <c r="N6867">
        <v>0</v>
      </c>
      <c r="O6867">
        <v>1</v>
      </c>
      <c r="P6867">
        <v>0</v>
      </c>
      <c r="Q6867" s="28">
        <v>41668.540972222225</v>
      </c>
      <c r="R6867" s="28">
        <v>41668.324305555558</v>
      </c>
      <c r="S6867" t="s">
        <v>22696</v>
      </c>
      <c r="T6867" s="27">
        <v>41667</v>
      </c>
      <c r="V6867">
        <v>1</v>
      </c>
      <c r="W6867" t="s">
        <v>36</v>
      </c>
      <c r="X6867" t="s">
        <v>279</v>
      </c>
      <c r="Y6867">
        <v>0</v>
      </c>
      <c r="AB6867" t="s">
        <v>237</v>
      </c>
      <c r="AH6867">
        <v>0</v>
      </c>
      <c r="AN6867" t="s">
        <v>238</v>
      </c>
      <c r="AO6867">
        <v>5</v>
      </c>
      <c r="AP6867" t="s">
        <v>246</v>
      </c>
      <c r="AQ6867" s="27">
        <v>41668</v>
      </c>
      <c r="AR6867" t="s">
        <v>240</v>
      </c>
      <c r="AS6867">
        <v>5</v>
      </c>
      <c r="AT6867" t="s">
        <v>246</v>
      </c>
      <c r="AU6867" s="27">
        <v>41668</v>
      </c>
    </row>
    <row r="6868" spans="1:47" x14ac:dyDescent="0.2">
      <c r="A6868">
        <v>6867</v>
      </c>
      <c r="B6868" t="s">
        <v>22697</v>
      </c>
      <c r="C6868" t="s">
        <v>803</v>
      </c>
      <c r="D6868" t="s">
        <v>22698</v>
      </c>
      <c r="E6868" s="27">
        <v>41982</v>
      </c>
      <c r="F6868" t="s">
        <v>233</v>
      </c>
      <c r="G6868" s="27">
        <v>17522</v>
      </c>
      <c r="H6868">
        <v>68</v>
      </c>
      <c r="I6868" t="s">
        <v>234</v>
      </c>
      <c r="J6868" t="s">
        <v>245</v>
      </c>
      <c r="K6868">
        <v>0</v>
      </c>
      <c r="L6868">
        <v>1</v>
      </c>
      <c r="M6868">
        <v>0</v>
      </c>
      <c r="N6868">
        <v>0</v>
      </c>
      <c r="O6868">
        <v>1</v>
      </c>
      <c r="P6868">
        <v>-27</v>
      </c>
      <c r="Q6868" s="28">
        <v>41955.406944444447</v>
      </c>
      <c r="R6868" s="28">
        <v>41960.296527777777</v>
      </c>
      <c r="S6868" t="s">
        <v>22699</v>
      </c>
      <c r="T6868" s="27">
        <v>41955</v>
      </c>
      <c r="V6868">
        <v>27</v>
      </c>
      <c r="W6868" t="s">
        <v>32</v>
      </c>
      <c r="X6868" t="s">
        <v>4773</v>
      </c>
      <c r="Y6868">
        <v>0</v>
      </c>
      <c r="AB6868" t="s">
        <v>237</v>
      </c>
      <c r="AH6868">
        <v>0</v>
      </c>
      <c r="AN6868" t="s">
        <v>238</v>
      </c>
      <c r="AO6868">
        <v>1</v>
      </c>
      <c r="AP6868" t="s">
        <v>239</v>
      </c>
      <c r="AQ6868" s="27">
        <v>41982</v>
      </c>
      <c r="AR6868" t="s">
        <v>240</v>
      </c>
      <c r="AS6868">
        <v>1</v>
      </c>
      <c r="AT6868" t="s">
        <v>239</v>
      </c>
      <c r="AU6868" s="27">
        <v>41982</v>
      </c>
    </row>
    <row r="6869" spans="1:47" x14ac:dyDescent="0.2">
      <c r="A6869">
        <v>6868</v>
      </c>
      <c r="B6869" t="s">
        <v>22700</v>
      </c>
      <c r="C6869" t="s">
        <v>22701</v>
      </c>
      <c r="D6869" t="s">
        <v>11626</v>
      </c>
      <c r="E6869" s="27">
        <v>41327</v>
      </c>
      <c r="F6869" t="s">
        <v>233</v>
      </c>
      <c r="G6869" s="27">
        <v>28396</v>
      </c>
      <c r="H6869">
        <v>38</v>
      </c>
      <c r="I6869" t="s">
        <v>244</v>
      </c>
      <c r="J6869" t="s">
        <v>250</v>
      </c>
      <c r="K6869">
        <v>0</v>
      </c>
      <c r="L6869">
        <v>8</v>
      </c>
      <c r="M6869">
        <v>0</v>
      </c>
      <c r="N6869">
        <v>0</v>
      </c>
      <c r="O6869">
        <v>1</v>
      </c>
      <c r="P6869">
        <v>-1</v>
      </c>
      <c r="Q6869" s="28">
        <v>41326.292361111111</v>
      </c>
      <c r="R6869" s="28">
        <v>41376.199999999997</v>
      </c>
      <c r="S6869" t="s">
        <v>22702</v>
      </c>
      <c r="T6869" s="27">
        <v>41326</v>
      </c>
      <c r="V6869">
        <v>1</v>
      </c>
      <c r="W6869" t="s">
        <v>32</v>
      </c>
      <c r="X6869" t="s">
        <v>261</v>
      </c>
      <c r="Y6869">
        <v>0</v>
      </c>
      <c r="AB6869" t="s">
        <v>237</v>
      </c>
      <c r="AH6869">
        <v>0</v>
      </c>
      <c r="AN6869" t="s">
        <v>238</v>
      </c>
      <c r="AO6869">
        <v>2</v>
      </c>
      <c r="AP6869" t="s">
        <v>239</v>
      </c>
      <c r="AQ6869" s="27">
        <v>41327</v>
      </c>
      <c r="AR6869" t="s">
        <v>240</v>
      </c>
      <c r="AS6869">
        <v>8</v>
      </c>
      <c r="AT6869" t="s">
        <v>269</v>
      </c>
      <c r="AU6869" s="27">
        <v>41327</v>
      </c>
    </row>
    <row r="6870" spans="1:47" x14ac:dyDescent="0.2">
      <c r="A6870">
        <v>6869</v>
      </c>
      <c r="B6870" t="s">
        <v>22703</v>
      </c>
      <c r="C6870" t="s">
        <v>9206</v>
      </c>
      <c r="D6870" t="s">
        <v>22704</v>
      </c>
      <c r="E6870" s="27">
        <v>41560</v>
      </c>
      <c r="F6870" t="s">
        <v>294</v>
      </c>
      <c r="G6870" s="27">
        <v>29177</v>
      </c>
      <c r="H6870">
        <v>36</v>
      </c>
      <c r="I6870" t="s">
        <v>244</v>
      </c>
      <c r="J6870" t="s">
        <v>250</v>
      </c>
      <c r="K6870">
        <v>0</v>
      </c>
      <c r="L6870">
        <v>1</v>
      </c>
      <c r="M6870">
        <v>0</v>
      </c>
      <c r="N6870">
        <v>0</v>
      </c>
      <c r="O6870">
        <v>0</v>
      </c>
      <c r="W6870" t="s">
        <v>237</v>
      </c>
      <c r="Y6870">
        <v>-1</v>
      </c>
      <c r="AB6870" t="s">
        <v>237</v>
      </c>
      <c r="AH6870">
        <v>0</v>
      </c>
      <c r="AN6870" t="s">
        <v>238</v>
      </c>
      <c r="AO6870">
        <v>1</v>
      </c>
      <c r="AP6870" t="s">
        <v>239</v>
      </c>
      <c r="AQ6870" s="27">
        <v>41560</v>
      </c>
      <c r="AR6870" t="s">
        <v>240</v>
      </c>
      <c r="AS6870">
        <v>1</v>
      </c>
      <c r="AT6870" t="s">
        <v>239</v>
      </c>
      <c r="AU6870" s="27">
        <v>41560</v>
      </c>
    </row>
    <row r="6871" spans="1:47" x14ac:dyDescent="0.2">
      <c r="A6871">
        <v>6870</v>
      </c>
      <c r="B6871" t="s">
        <v>22705</v>
      </c>
      <c r="C6871" t="s">
        <v>3191</v>
      </c>
      <c r="D6871" t="s">
        <v>22706</v>
      </c>
      <c r="E6871" s="27">
        <v>41537</v>
      </c>
      <c r="F6871" t="s">
        <v>233</v>
      </c>
      <c r="G6871" s="27">
        <v>30583</v>
      </c>
      <c r="H6871">
        <v>32</v>
      </c>
      <c r="I6871" t="s">
        <v>244</v>
      </c>
      <c r="J6871" t="s">
        <v>245</v>
      </c>
      <c r="K6871">
        <v>0</v>
      </c>
      <c r="L6871">
        <v>10</v>
      </c>
      <c r="M6871">
        <v>0</v>
      </c>
      <c r="N6871">
        <v>0</v>
      </c>
      <c r="O6871">
        <v>11</v>
      </c>
      <c r="P6871">
        <v>-1</v>
      </c>
      <c r="Q6871" s="28">
        <v>41536.09652777778</v>
      </c>
      <c r="R6871" s="28">
        <v>41677.370833333334</v>
      </c>
      <c r="S6871" t="s">
        <v>22707</v>
      </c>
      <c r="T6871" s="27">
        <v>41536</v>
      </c>
      <c r="V6871">
        <v>1</v>
      </c>
      <c r="W6871" t="s">
        <v>32</v>
      </c>
      <c r="X6871" t="s">
        <v>252</v>
      </c>
      <c r="Y6871">
        <v>0</v>
      </c>
      <c r="AB6871" t="s">
        <v>237</v>
      </c>
      <c r="AH6871">
        <v>0</v>
      </c>
      <c r="AN6871" t="s">
        <v>238</v>
      </c>
      <c r="AO6871">
        <v>9</v>
      </c>
      <c r="AP6871" t="s">
        <v>269</v>
      </c>
      <c r="AQ6871" s="27">
        <v>41537</v>
      </c>
      <c r="AR6871" t="s">
        <v>240</v>
      </c>
      <c r="AS6871">
        <v>10</v>
      </c>
      <c r="AT6871" t="s">
        <v>269</v>
      </c>
      <c r="AU6871" s="27">
        <v>41537</v>
      </c>
    </row>
    <row r="6872" spans="1:47" x14ac:dyDescent="0.2">
      <c r="A6872">
        <v>6871</v>
      </c>
      <c r="B6872" t="s">
        <v>22708</v>
      </c>
      <c r="C6872" t="s">
        <v>414</v>
      </c>
      <c r="D6872" t="s">
        <v>991</v>
      </c>
      <c r="E6872" s="27">
        <v>41417</v>
      </c>
      <c r="F6872" t="s">
        <v>233</v>
      </c>
      <c r="G6872" s="27">
        <v>33802</v>
      </c>
      <c r="H6872">
        <v>23</v>
      </c>
      <c r="I6872" t="s">
        <v>259</v>
      </c>
      <c r="J6872" t="s">
        <v>250</v>
      </c>
      <c r="K6872">
        <v>0</v>
      </c>
      <c r="L6872">
        <v>6</v>
      </c>
      <c r="M6872">
        <v>0</v>
      </c>
      <c r="N6872">
        <v>0</v>
      </c>
      <c r="O6872">
        <v>0</v>
      </c>
      <c r="W6872" t="s">
        <v>237</v>
      </c>
      <c r="Y6872">
        <v>-1</v>
      </c>
      <c r="AB6872" t="s">
        <v>237</v>
      </c>
      <c r="AH6872">
        <v>0</v>
      </c>
      <c r="AN6872" t="s">
        <v>238</v>
      </c>
      <c r="AO6872">
        <v>8</v>
      </c>
      <c r="AP6872" t="s">
        <v>269</v>
      </c>
      <c r="AQ6872" s="27">
        <v>41417</v>
      </c>
      <c r="AR6872" t="s">
        <v>240</v>
      </c>
      <c r="AS6872">
        <v>6</v>
      </c>
      <c r="AT6872" t="s">
        <v>246</v>
      </c>
      <c r="AU6872" s="27">
        <v>41417</v>
      </c>
    </row>
    <row r="6873" spans="1:47" x14ac:dyDescent="0.2">
      <c r="A6873">
        <v>6872</v>
      </c>
      <c r="B6873" t="s">
        <v>22709</v>
      </c>
      <c r="C6873" t="s">
        <v>1908</v>
      </c>
      <c r="D6873" t="s">
        <v>22710</v>
      </c>
      <c r="E6873" s="27">
        <v>41282</v>
      </c>
      <c r="F6873" t="s">
        <v>233</v>
      </c>
      <c r="G6873" s="27">
        <v>21323</v>
      </c>
      <c r="H6873">
        <v>57</v>
      </c>
      <c r="I6873" t="s">
        <v>234</v>
      </c>
      <c r="J6873" t="s">
        <v>250</v>
      </c>
      <c r="K6873">
        <v>0</v>
      </c>
      <c r="L6873">
        <v>2</v>
      </c>
      <c r="M6873">
        <v>0</v>
      </c>
      <c r="N6873">
        <v>0</v>
      </c>
      <c r="O6873">
        <v>2</v>
      </c>
      <c r="S6873" t="s">
        <v>22711</v>
      </c>
      <c r="T6873" s="27">
        <v>41281</v>
      </c>
      <c r="V6873">
        <v>1</v>
      </c>
      <c r="W6873" t="s">
        <v>32</v>
      </c>
      <c r="X6873" t="s">
        <v>261</v>
      </c>
      <c r="Y6873">
        <v>0</v>
      </c>
      <c r="AB6873" t="s">
        <v>237</v>
      </c>
      <c r="AH6873">
        <v>0</v>
      </c>
      <c r="AN6873" t="s">
        <v>238</v>
      </c>
      <c r="AO6873">
        <v>1</v>
      </c>
      <c r="AP6873" t="s">
        <v>239</v>
      </c>
      <c r="AQ6873" s="27">
        <v>41282</v>
      </c>
      <c r="AR6873" t="s">
        <v>240</v>
      </c>
      <c r="AS6873">
        <v>2</v>
      </c>
      <c r="AT6873" t="s">
        <v>239</v>
      </c>
      <c r="AU6873" s="27">
        <v>41282</v>
      </c>
    </row>
    <row r="6874" spans="1:47" x14ac:dyDescent="0.2">
      <c r="A6874">
        <v>6873</v>
      </c>
      <c r="B6874" t="s">
        <v>22712</v>
      </c>
      <c r="C6874" t="s">
        <v>2212</v>
      </c>
      <c r="D6874" t="s">
        <v>5588</v>
      </c>
      <c r="E6874" s="27">
        <v>41686</v>
      </c>
      <c r="F6874" t="s">
        <v>233</v>
      </c>
      <c r="G6874" s="27">
        <v>30011</v>
      </c>
      <c r="H6874">
        <v>34</v>
      </c>
      <c r="I6874" t="s">
        <v>244</v>
      </c>
      <c r="J6874" t="s">
        <v>353</v>
      </c>
      <c r="K6874">
        <v>0</v>
      </c>
      <c r="L6874">
        <v>1</v>
      </c>
      <c r="M6874">
        <v>0</v>
      </c>
      <c r="N6874">
        <v>0</v>
      </c>
      <c r="O6874">
        <v>0</v>
      </c>
      <c r="W6874" t="s">
        <v>237</v>
      </c>
      <c r="Y6874">
        <v>-1</v>
      </c>
      <c r="AB6874" t="s">
        <v>237</v>
      </c>
      <c r="AH6874">
        <v>0</v>
      </c>
      <c r="AN6874" t="s">
        <v>238</v>
      </c>
      <c r="AO6874">
        <v>1</v>
      </c>
      <c r="AP6874" t="s">
        <v>239</v>
      </c>
      <c r="AQ6874" s="27">
        <v>41686</v>
      </c>
      <c r="AR6874" t="s">
        <v>240</v>
      </c>
      <c r="AS6874">
        <v>1</v>
      </c>
      <c r="AT6874" t="s">
        <v>239</v>
      </c>
      <c r="AU6874" s="27">
        <v>41686</v>
      </c>
    </row>
    <row r="6875" spans="1:47" x14ac:dyDescent="0.2">
      <c r="A6875">
        <v>6874</v>
      </c>
      <c r="B6875" t="s">
        <v>22713</v>
      </c>
      <c r="C6875" t="s">
        <v>2755</v>
      </c>
      <c r="D6875" t="s">
        <v>20929</v>
      </c>
      <c r="E6875" s="27">
        <v>41983</v>
      </c>
      <c r="F6875" t="s">
        <v>294</v>
      </c>
      <c r="G6875" s="27">
        <v>35220</v>
      </c>
      <c r="H6875">
        <v>19</v>
      </c>
      <c r="I6875" t="s">
        <v>259</v>
      </c>
      <c r="J6875" t="s">
        <v>353</v>
      </c>
      <c r="K6875">
        <v>0</v>
      </c>
      <c r="L6875">
        <v>5</v>
      </c>
      <c r="M6875">
        <v>0</v>
      </c>
      <c r="N6875">
        <v>0</v>
      </c>
      <c r="O6875">
        <v>0</v>
      </c>
      <c r="P6875">
        <v>0</v>
      </c>
      <c r="Q6875" s="28">
        <v>41983.156944444447</v>
      </c>
      <c r="R6875" s="28">
        <v>41985.234027777777</v>
      </c>
      <c r="S6875" t="s">
        <v>22714</v>
      </c>
      <c r="T6875" s="27">
        <v>41982</v>
      </c>
      <c r="V6875">
        <v>1</v>
      </c>
      <c r="W6875" t="s">
        <v>36</v>
      </c>
      <c r="X6875" t="s">
        <v>1297</v>
      </c>
      <c r="Y6875">
        <v>0</v>
      </c>
      <c r="AB6875" t="s">
        <v>237</v>
      </c>
      <c r="AH6875">
        <v>0</v>
      </c>
      <c r="AN6875" t="s">
        <v>238</v>
      </c>
      <c r="AO6875">
        <v>6</v>
      </c>
      <c r="AP6875" t="s">
        <v>246</v>
      </c>
      <c r="AQ6875" s="27">
        <v>41983</v>
      </c>
      <c r="AR6875" t="s">
        <v>240</v>
      </c>
      <c r="AS6875">
        <v>5</v>
      </c>
      <c r="AT6875" t="s">
        <v>246</v>
      </c>
      <c r="AU6875" s="27">
        <v>41983</v>
      </c>
    </row>
    <row r="6876" spans="1:47" x14ac:dyDescent="0.2">
      <c r="A6876">
        <v>6875</v>
      </c>
      <c r="B6876" t="s">
        <v>22715</v>
      </c>
      <c r="C6876" t="s">
        <v>2600</v>
      </c>
      <c r="D6876" t="s">
        <v>22716</v>
      </c>
      <c r="E6876" s="27">
        <v>41371</v>
      </c>
      <c r="F6876" t="s">
        <v>233</v>
      </c>
      <c r="G6876" s="27">
        <v>34304</v>
      </c>
      <c r="H6876">
        <v>22</v>
      </c>
      <c r="I6876" t="s">
        <v>259</v>
      </c>
      <c r="J6876" t="s">
        <v>245</v>
      </c>
      <c r="K6876">
        <v>0</v>
      </c>
      <c r="L6876">
        <v>8</v>
      </c>
      <c r="M6876">
        <v>0</v>
      </c>
      <c r="N6876">
        <v>0</v>
      </c>
      <c r="O6876">
        <v>0</v>
      </c>
      <c r="P6876">
        <v>0</v>
      </c>
      <c r="Q6876" s="28">
        <v>41371.123611111114</v>
      </c>
      <c r="R6876" s="28">
        <v>41372.165972222225</v>
      </c>
      <c r="S6876" t="s">
        <v>22717</v>
      </c>
      <c r="T6876" s="27">
        <v>41371</v>
      </c>
      <c r="V6876">
        <v>0</v>
      </c>
      <c r="W6876" t="s">
        <v>32</v>
      </c>
      <c r="X6876" t="s">
        <v>1381</v>
      </c>
      <c r="Y6876">
        <v>0</v>
      </c>
      <c r="AB6876" t="s">
        <v>237</v>
      </c>
      <c r="AH6876">
        <v>0</v>
      </c>
      <c r="AN6876" t="s">
        <v>238</v>
      </c>
      <c r="AO6876">
        <v>8</v>
      </c>
      <c r="AP6876" t="s">
        <v>269</v>
      </c>
      <c r="AQ6876" s="27">
        <v>41371</v>
      </c>
      <c r="AR6876" t="s">
        <v>240</v>
      </c>
      <c r="AS6876">
        <v>8</v>
      </c>
      <c r="AT6876" t="s">
        <v>269</v>
      </c>
      <c r="AU6876" s="27">
        <v>41371</v>
      </c>
    </row>
    <row r="6877" spans="1:47" x14ac:dyDescent="0.2">
      <c r="A6877">
        <v>6876</v>
      </c>
      <c r="B6877" t="s">
        <v>22718</v>
      </c>
      <c r="C6877" t="s">
        <v>19754</v>
      </c>
      <c r="D6877" t="s">
        <v>22719</v>
      </c>
      <c r="E6877" s="27">
        <v>41625</v>
      </c>
      <c r="F6877" t="s">
        <v>233</v>
      </c>
      <c r="G6877" s="27">
        <v>28399</v>
      </c>
      <c r="H6877">
        <v>38</v>
      </c>
      <c r="I6877" t="s">
        <v>244</v>
      </c>
      <c r="J6877" t="s">
        <v>22</v>
      </c>
      <c r="K6877">
        <v>0</v>
      </c>
      <c r="L6877">
        <v>1</v>
      </c>
      <c r="M6877">
        <v>0</v>
      </c>
      <c r="N6877">
        <v>0</v>
      </c>
      <c r="O6877">
        <v>0</v>
      </c>
      <c r="W6877" t="s">
        <v>237</v>
      </c>
      <c r="Y6877">
        <v>-1</v>
      </c>
      <c r="AB6877" t="s">
        <v>237</v>
      </c>
      <c r="AH6877">
        <v>0</v>
      </c>
      <c r="AN6877" t="s">
        <v>238</v>
      </c>
      <c r="AO6877">
        <v>1</v>
      </c>
      <c r="AP6877" t="s">
        <v>239</v>
      </c>
      <c r="AQ6877" s="27">
        <v>41625</v>
      </c>
      <c r="AR6877" t="s">
        <v>240</v>
      </c>
      <c r="AS6877">
        <v>1</v>
      </c>
      <c r="AT6877" t="s">
        <v>239</v>
      </c>
      <c r="AU6877" s="27">
        <v>41625</v>
      </c>
    </row>
    <row r="6878" spans="1:47" x14ac:dyDescent="0.2">
      <c r="A6878">
        <v>6877</v>
      </c>
      <c r="B6878" t="s">
        <v>22720</v>
      </c>
      <c r="C6878" t="s">
        <v>22721</v>
      </c>
      <c r="D6878" t="s">
        <v>11371</v>
      </c>
      <c r="E6878" s="27">
        <v>41381</v>
      </c>
      <c r="F6878" t="s">
        <v>294</v>
      </c>
      <c r="G6878" s="27">
        <v>29648</v>
      </c>
      <c r="H6878">
        <v>35</v>
      </c>
      <c r="I6878" t="s">
        <v>244</v>
      </c>
      <c r="J6878" t="s">
        <v>250</v>
      </c>
      <c r="K6878">
        <v>0</v>
      </c>
      <c r="L6878">
        <v>2</v>
      </c>
      <c r="M6878">
        <v>0</v>
      </c>
      <c r="N6878">
        <v>0</v>
      </c>
      <c r="O6878">
        <v>2</v>
      </c>
      <c r="P6878">
        <v>-1</v>
      </c>
      <c r="Q6878" s="28">
        <v>41380.06527777778</v>
      </c>
      <c r="R6878" s="28">
        <v>41381.290972222225</v>
      </c>
      <c r="S6878" t="s">
        <v>22722</v>
      </c>
      <c r="T6878" s="27">
        <v>41379</v>
      </c>
      <c r="V6878">
        <v>2</v>
      </c>
      <c r="W6878" t="s">
        <v>32</v>
      </c>
      <c r="X6878" t="s">
        <v>3102</v>
      </c>
      <c r="Y6878">
        <v>0</v>
      </c>
      <c r="AB6878" t="s">
        <v>237</v>
      </c>
      <c r="AH6878">
        <v>0</v>
      </c>
      <c r="AN6878" t="s">
        <v>238</v>
      </c>
      <c r="AO6878">
        <v>1</v>
      </c>
      <c r="AP6878" t="s">
        <v>239</v>
      </c>
      <c r="AQ6878" s="27">
        <v>41381</v>
      </c>
      <c r="AR6878" t="s">
        <v>240</v>
      </c>
      <c r="AS6878">
        <v>2</v>
      </c>
      <c r="AT6878" t="s">
        <v>239</v>
      </c>
      <c r="AU6878" s="27">
        <v>41381</v>
      </c>
    </row>
    <row r="6879" spans="1:47" x14ac:dyDescent="0.2">
      <c r="A6879">
        <v>6878</v>
      </c>
      <c r="B6879" t="s">
        <v>22723</v>
      </c>
      <c r="C6879" t="s">
        <v>9712</v>
      </c>
      <c r="D6879" t="s">
        <v>2037</v>
      </c>
      <c r="E6879" s="27">
        <v>41376</v>
      </c>
      <c r="F6879" t="s">
        <v>233</v>
      </c>
      <c r="G6879" s="27">
        <v>25073</v>
      </c>
      <c r="H6879">
        <v>47</v>
      </c>
      <c r="I6879" t="s">
        <v>234</v>
      </c>
      <c r="J6879" t="s">
        <v>245</v>
      </c>
      <c r="K6879">
        <v>0</v>
      </c>
      <c r="L6879">
        <v>6</v>
      </c>
      <c r="M6879">
        <v>0</v>
      </c>
      <c r="N6879">
        <v>0</v>
      </c>
      <c r="O6879">
        <v>1</v>
      </c>
      <c r="P6879">
        <v>0</v>
      </c>
      <c r="Q6879" s="28">
        <v>41376.303472222222</v>
      </c>
      <c r="R6879" s="28">
        <v>41458.279166666667</v>
      </c>
      <c r="S6879" t="s">
        <v>22724</v>
      </c>
      <c r="T6879" s="27">
        <v>41376</v>
      </c>
      <c r="V6879">
        <v>0</v>
      </c>
      <c r="W6879" t="s">
        <v>32</v>
      </c>
      <c r="X6879" t="s">
        <v>847</v>
      </c>
      <c r="Y6879">
        <v>1</v>
      </c>
      <c r="AA6879" t="s">
        <v>22725</v>
      </c>
      <c r="AB6879" t="s">
        <v>32</v>
      </c>
      <c r="AC6879">
        <v>124</v>
      </c>
      <c r="AD6879" s="27">
        <v>41384</v>
      </c>
      <c r="AE6879" t="s">
        <v>847</v>
      </c>
      <c r="AF6879" s="27">
        <v>41508</v>
      </c>
      <c r="AG6879" s="27">
        <v>41571</v>
      </c>
      <c r="AH6879">
        <v>0</v>
      </c>
      <c r="AN6879" t="s">
        <v>238</v>
      </c>
      <c r="AO6879">
        <v>3</v>
      </c>
      <c r="AP6879" t="s">
        <v>239</v>
      </c>
      <c r="AQ6879" s="27">
        <v>41376</v>
      </c>
      <c r="AR6879" t="s">
        <v>240</v>
      </c>
      <c r="AS6879">
        <v>6</v>
      </c>
      <c r="AT6879" t="s">
        <v>246</v>
      </c>
      <c r="AU6879" s="27">
        <v>41376</v>
      </c>
    </row>
    <row r="6880" spans="1:47" x14ac:dyDescent="0.2">
      <c r="A6880">
        <v>6879</v>
      </c>
      <c r="B6880" t="s">
        <v>22726</v>
      </c>
      <c r="C6880" t="s">
        <v>22727</v>
      </c>
      <c r="D6880" t="s">
        <v>2288</v>
      </c>
      <c r="E6880" s="27">
        <v>41796</v>
      </c>
      <c r="F6880" t="s">
        <v>294</v>
      </c>
      <c r="G6880" s="27">
        <v>28015</v>
      </c>
      <c r="H6880">
        <v>39</v>
      </c>
      <c r="I6880" t="s">
        <v>244</v>
      </c>
      <c r="J6880" t="s">
        <v>22</v>
      </c>
      <c r="K6880">
        <v>0</v>
      </c>
      <c r="L6880">
        <v>1</v>
      </c>
      <c r="M6880">
        <v>0</v>
      </c>
      <c r="N6880">
        <v>0</v>
      </c>
      <c r="O6880">
        <v>2</v>
      </c>
      <c r="P6880">
        <v>-1</v>
      </c>
      <c r="Q6880" s="28">
        <v>41795.306250000001</v>
      </c>
      <c r="R6880" s="28">
        <v>41796.104166666664</v>
      </c>
      <c r="S6880" t="s">
        <v>22728</v>
      </c>
      <c r="T6880" s="27">
        <v>41795</v>
      </c>
      <c r="V6880">
        <v>1</v>
      </c>
      <c r="W6880" t="s">
        <v>32</v>
      </c>
      <c r="X6880" t="s">
        <v>348</v>
      </c>
      <c r="Y6880">
        <v>0</v>
      </c>
      <c r="AB6880" t="s">
        <v>237</v>
      </c>
      <c r="AH6880">
        <v>0</v>
      </c>
      <c r="AN6880" t="s">
        <v>238</v>
      </c>
      <c r="AO6880">
        <v>1</v>
      </c>
      <c r="AP6880" t="s">
        <v>239</v>
      </c>
      <c r="AQ6880" s="27">
        <v>41796</v>
      </c>
      <c r="AR6880" t="s">
        <v>240</v>
      </c>
      <c r="AS6880">
        <v>1</v>
      </c>
      <c r="AT6880" t="s">
        <v>239</v>
      </c>
      <c r="AU6880" s="27">
        <v>41796</v>
      </c>
    </row>
    <row r="6881" spans="1:47" x14ac:dyDescent="0.2">
      <c r="A6881">
        <v>6880</v>
      </c>
      <c r="B6881" t="s">
        <v>22729</v>
      </c>
      <c r="C6881" t="s">
        <v>22730</v>
      </c>
      <c r="D6881" t="s">
        <v>22731</v>
      </c>
      <c r="E6881" s="27">
        <v>41965</v>
      </c>
      <c r="F6881" t="s">
        <v>233</v>
      </c>
      <c r="G6881" s="27">
        <v>31007</v>
      </c>
      <c r="H6881">
        <v>31</v>
      </c>
      <c r="I6881" t="s">
        <v>244</v>
      </c>
      <c r="J6881" t="s">
        <v>353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-1</v>
      </c>
      <c r="Q6881" s="28">
        <v>41964.46875</v>
      </c>
      <c r="R6881" s="28">
        <v>41969.352083333331</v>
      </c>
      <c r="S6881" t="s">
        <v>22732</v>
      </c>
      <c r="T6881" s="27">
        <v>41964</v>
      </c>
      <c r="V6881">
        <v>1</v>
      </c>
      <c r="W6881" t="s">
        <v>32</v>
      </c>
      <c r="X6881" t="s">
        <v>2223</v>
      </c>
      <c r="Y6881">
        <v>0</v>
      </c>
      <c r="AB6881" t="s">
        <v>237</v>
      </c>
      <c r="AH6881">
        <v>0</v>
      </c>
      <c r="AN6881" t="s">
        <v>238</v>
      </c>
      <c r="AO6881">
        <v>1</v>
      </c>
      <c r="AP6881" t="s">
        <v>239</v>
      </c>
      <c r="AQ6881" s="27">
        <v>41965</v>
      </c>
      <c r="AR6881" t="s">
        <v>240</v>
      </c>
      <c r="AS6881">
        <v>1</v>
      </c>
      <c r="AT6881" t="s">
        <v>239</v>
      </c>
      <c r="AU6881" s="27">
        <v>41965</v>
      </c>
    </row>
    <row r="6882" spans="1:47" x14ac:dyDescent="0.2">
      <c r="A6882">
        <v>6881</v>
      </c>
      <c r="B6882" t="s">
        <v>22733</v>
      </c>
      <c r="C6882" t="s">
        <v>4176</v>
      </c>
      <c r="D6882" t="s">
        <v>6814</v>
      </c>
      <c r="E6882" s="27">
        <v>41478</v>
      </c>
      <c r="F6882" t="s">
        <v>233</v>
      </c>
      <c r="G6882" s="27">
        <v>29693</v>
      </c>
      <c r="H6882">
        <v>35</v>
      </c>
      <c r="I6882" t="s">
        <v>244</v>
      </c>
      <c r="J6882" t="s">
        <v>353</v>
      </c>
      <c r="K6882">
        <v>0</v>
      </c>
      <c r="L6882">
        <v>1</v>
      </c>
      <c r="M6882">
        <v>0</v>
      </c>
      <c r="N6882">
        <v>0</v>
      </c>
      <c r="O6882">
        <v>2</v>
      </c>
      <c r="P6882">
        <v>-14</v>
      </c>
      <c r="Q6882" s="28">
        <v>41464.522222222222</v>
      </c>
      <c r="R6882" s="28">
        <v>41478.423611111109</v>
      </c>
      <c r="S6882" t="s">
        <v>22734</v>
      </c>
      <c r="T6882" s="27">
        <v>41463</v>
      </c>
      <c r="V6882">
        <v>15</v>
      </c>
      <c r="W6882" t="s">
        <v>32</v>
      </c>
      <c r="X6882" t="s">
        <v>236</v>
      </c>
      <c r="Y6882">
        <v>0</v>
      </c>
      <c r="AB6882" t="s">
        <v>237</v>
      </c>
      <c r="AH6882">
        <v>0</v>
      </c>
      <c r="AN6882" t="s">
        <v>238</v>
      </c>
      <c r="AO6882">
        <v>1</v>
      </c>
      <c r="AP6882" t="s">
        <v>239</v>
      </c>
      <c r="AQ6882" s="27">
        <v>41478</v>
      </c>
      <c r="AR6882" t="s">
        <v>240</v>
      </c>
      <c r="AS6882">
        <v>1</v>
      </c>
      <c r="AT6882" t="s">
        <v>239</v>
      </c>
      <c r="AU6882" s="27">
        <v>41478</v>
      </c>
    </row>
    <row r="6883" spans="1:47" x14ac:dyDescent="0.2">
      <c r="A6883">
        <v>6882</v>
      </c>
      <c r="B6883" t="s">
        <v>22735</v>
      </c>
      <c r="C6883" t="s">
        <v>830</v>
      </c>
      <c r="D6883" t="s">
        <v>22736</v>
      </c>
      <c r="E6883" s="27">
        <v>41346</v>
      </c>
      <c r="F6883" t="s">
        <v>233</v>
      </c>
      <c r="G6883" s="27">
        <v>31617</v>
      </c>
      <c r="H6883">
        <v>29</v>
      </c>
      <c r="I6883" t="s">
        <v>244</v>
      </c>
      <c r="J6883" t="s">
        <v>250</v>
      </c>
      <c r="K6883">
        <v>0</v>
      </c>
      <c r="L6883">
        <v>9</v>
      </c>
      <c r="M6883">
        <v>0</v>
      </c>
      <c r="N6883">
        <v>1</v>
      </c>
      <c r="O6883">
        <v>17</v>
      </c>
      <c r="P6883">
        <v>-1</v>
      </c>
      <c r="Q6883" s="28">
        <v>41345.086805555555</v>
      </c>
      <c r="R6883" s="28">
        <v>41346.402083333334</v>
      </c>
      <c r="S6883" t="s">
        <v>22737</v>
      </c>
      <c r="T6883" s="27">
        <v>41345</v>
      </c>
      <c r="V6883">
        <v>1</v>
      </c>
      <c r="W6883" t="s">
        <v>32</v>
      </c>
      <c r="X6883" t="s">
        <v>631</v>
      </c>
      <c r="Y6883">
        <v>1</v>
      </c>
      <c r="AA6883" t="s">
        <v>22738</v>
      </c>
      <c r="AB6883" t="s">
        <v>32</v>
      </c>
      <c r="AC6883">
        <v>0</v>
      </c>
      <c r="AD6883" s="27">
        <v>41563</v>
      </c>
      <c r="AE6883" t="s">
        <v>939</v>
      </c>
      <c r="AF6883" s="27">
        <v>41563</v>
      </c>
      <c r="AG6883" s="27">
        <v>41564</v>
      </c>
      <c r="AH6883">
        <v>0</v>
      </c>
      <c r="AN6883" t="s">
        <v>238</v>
      </c>
      <c r="AO6883">
        <v>8</v>
      </c>
      <c r="AP6883" t="s">
        <v>269</v>
      </c>
      <c r="AQ6883" s="27">
        <v>41346</v>
      </c>
      <c r="AR6883" t="s">
        <v>240</v>
      </c>
      <c r="AS6883">
        <v>9</v>
      </c>
      <c r="AT6883" t="s">
        <v>269</v>
      </c>
      <c r="AU6883" s="27">
        <v>41346</v>
      </c>
    </row>
    <row r="6884" spans="1:47" x14ac:dyDescent="0.2">
      <c r="A6884">
        <v>6883</v>
      </c>
      <c r="B6884" t="s">
        <v>22739</v>
      </c>
      <c r="C6884" t="s">
        <v>10350</v>
      </c>
      <c r="D6884" t="s">
        <v>2650</v>
      </c>
      <c r="E6884" s="27">
        <v>41407</v>
      </c>
      <c r="F6884" t="s">
        <v>294</v>
      </c>
      <c r="G6884" s="27">
        <v>22416</v>
      </c>
      <c r="H6884">
        <v>54</v>
      </c>
      <c r="I6884" t="s">
        <v>234</v>
      </c>
      <c r="J6884" t="s">
        <v>245</v>
      </c>
      <c r="K6884">
        <v>0</v>
      </c>
      <c r="L6884">
        <v>2</v>
      </c>
      <c r="M6884">
        <v>0</v>
      </c>
      <c r="N6884">
        <v>0</v>
      </c>
      <c r="O6884">
        <v>1</v>
      </c>
      <c r="P6884">
        <v>-7</v>
      </c>
      <c r="Q6884" s="28">
        <v>41400.167361111111</v>
      </c>
      <c r="R6884" s="28">
        <v>41404.359722222223</v>
      </c>
      <c r="S6884" t="s">
        <v>22740</v>
      </c>
      <c r="T6884" s="27">
        <v>41400</v>
      </c>
      <c r="V6884">
        <v>7</v>
      </c>
      <c r="W6884" t="s">
        <v>36</v>
      </c>
      <c r="X6884" t="s">
        <v>404</v>
      </c>
      <c r="Y6884">
        <v>0</v>
      </c>
      <c r="AB6884" t="s">
        <v>237</v>
      </c>
      <c r="AH6884">
        <v>0</v>
      </c>
      <c r="AN6884" t="s">
        <v>238</v>
      </c>
      <c r="AO6884">
        <v>1</v>
      </c>
      <c r="AP6884" t="s">
        <v>239</v>
      </c>
      <c r="AQ6884" s="27">
        <v>41407</v>
      </c>
      <c r="AR6884" t="s">
        <v>240</v>
      </c>
      <c r="AS6884">
        <v>2</v>
      </c>
      <c r="AT6884" t="s">
        <v>239</v>
      </c>
      <c r="AU6884" s="27">
        <v>41407</v>
      </c>
    </row>
    <row r="6885" spans="1:47" x14ac:dyDescent="0.2">
      <c r="A6885">
        <v>6884</v>
      </c>
      <c r="B6885" t="s">
        <v>22741</v>
      </c>
      <c r="C6885" t="s">
        <v>3303</v>
      </c>
      <c r="D6885" t="s">
        <v>2815</v>
      </c>
      <c r="E6885" s="27">
        <v>41497</v>
      </c>
      <c r="F6885" t="s">
        <v>233</v>
      </c>
      <c r="G6885" s="27">
        <v>31852</v>
      </c>
      <c r="H6885">
        <v>29</v>
      </c>
      <c r="I6885" t="s">
        <v>244</v>
      </c>
      <c r="J6885" t="s">
        <v>245</v>
      </c>
      <c r="K6885">
        <v>0</v>
      </c>
      <c r="L6885">
        <v>8</v>
      </c>
      <c r="M6885">
        <v>0</v>
      </c>
      <c r="N6885">
        <v>0</v>
      </c>
      <c r="O6885">
        <v>0</v>
      </c>
      <c r="P6885">
        <v>-1</v>
      </c>
      <c r="Q6885" s="28">
        <v>41496.211805555555</v>
      </c>
      <c r="R6885" s="28">
        <v>41586.151388888888</v>
      </c>
      <c r="S6885" t="s">
        <v>22742</v>
      </c>
      <c r="T6885" s="27">
        <v>41496</v>
      </c>
      <c r="V6885">
        <v>1</v>
      </c>
      <c r="W6885" t="s">
        <v>32</v>
      </c>
      <c r="X6885" t="s">
        <v>2976</v>
      </c>
      <c r="Y6885">
        <v>0</v>
      </c>
      <c r="AB6885" t="s">
        <v>237</v>
      </c>
      <c r="AH6885">
        <v>0</v>
      </c>
      <c r="AN6885" t="s">
        <v>238</v>
      </c>
      <c r="AO6885">
        <v>3</v>
      </c>
      <c r="AP6885" t="s">
        <v>239</v>
      </c>
      <c r="AQ6885" s="27">
        <v>41497</v>
      </c>
      <c r="AR6885" t="s">
        <v>240</v>
      </c>
      <c r="AS6885">
        <v>8</v>
      </c>
      <c r="AT6885" t="s">
        <v>269</v>
      </c>
      <c r="AU6885" s="27">
        <v>41497</v>
      </c>
    </row>
    <row r="6886" spans="1:47" x14ac:dyDescent="0.2">
      <c r="A6886">
        <v>6885</v>
      </c>
      <c r="B6886" t="s">
        <v>22743</v>
      </c>
      <c r="C6886" t="s">
        <v>22744</v>
      </c>
      <c r="D6886" t="s">
        <v>17277</v>
      </c>
      <c r="E6886" s="27">
        <v>41766</v>
      </c>
      <c r="F6886" t="s">
        <v>294</v>
      </c>
      <c r="G6886" s="27">
        <v>32190</v>
      </c>
      <c r="H6886">
        <v>28</v>
      </c>
      <c r="I6886" t="s">
        <v>244</v>
      </c>
      <c r="J6886" t="s">
        <v>22</v>
      </c>
      <c r="K6886">
        <v>0</v>
      </c>
      <c r="L6886">
        <v>4</v>
      </c>
      <c r="M6886">
        <v>0</v>
      </c>
      <c r="N6886">
        <v>0</v>
      </c>
      <c r="O6886">
        <v>0</v>
      </c>
      <c r="P6886">
        <v>-1</v>
      </c>
      <c r="Q6886" s="28">
        <v>41765.479166666664</v>
      </c>
      <c r="R6886" s="28">
        <v>41766.401388888888</v>
      </c>
      <c r="S6886" t="s">
        <v>22745</v>
      </c>
      <c r="T6886" s="27">
        <v>41765</v>
      </c>
      <c r="V6886">
        <v>1</v>
      </c>
      <c r="W6886" t="s">
        <v>36</v>
      </c>
      <c r="X6886" t="s">
        <v>279</v>
      </c>
      <c r="Y6886">
        <v>1</v>
      </c>
      <c r="AA6886" t="s">
        <v>22746</v>
      </c>
      <c r="AB6886" t="s">
        <v>36</v>
      </c>
      <c r="AD6886" s="27">
        <v>41854</v>
      </c>
      <c r="AE6886" t="s">
        <v>412</v>
      </c>
      <c r="AH6886">
        <v>0</v>
      </c>
      <c r="AN6886" t="s">
        <v>238</v>
      </c>
      <c r="AO6886">
        <v>3</v>
      </c>
      <c r="AP6886" t="s">
        <v>239</v>
      </c>
      <c r="AQ6886" s="27">
        <v>41766</v>
      </c>
      <c r="AR6886" t="s">
        <v>240</v>
      </c>
      <c r="AS6886">
        <v>4</v>
      </c>
      <c r="AT6886" t="s">
        <v>239</v>
      </c>
      <c r="AU6886" s="27">
        <v>41766</v>
      </c>
    </row>
    <row r="6887" spans="1:47" x14ac:dyDescent="0.2">
      <c r="A6887">
        <v>6886</v>
      </c>
      <c r="B6887" t="s">
        <v>22747</v>
      </c>
      <c r="C6887" t="s">
        <v>1438</v>
      </c>
      <c r="D6887" t="s">
        <v>21488</v>
      </c>
      <c r="E6887" s="27">
        <v>41467</v>
      </c>
      <c r="F6887" t="s">
        <v>233</v>
      </c>
      <c r="G6887" s="27">
        <v>23640</v>
      </c>
      <c r="H6887">
        <v>51</v>
      </c>
      <c r="I6887" t="s">
        <v>234</v>
      </c>
      <c r="J6887" t="s">
        <v>250</v>
      </c>
      <c r="K6887">
        <v>0</v>
      </c>
      <c r="L6887">
        <v>8</v>
      </c>
      <c r="M6887">
        <v>0</v>
      </c>
      <c r="N6887">
        <v>0</v>
      </c>
      <c r="O6887">
        <v>17</v>
      </c>
      <c r="P6887">
        <v>-2</v>
      </c>
      <c r="Q6887" s="28">
        <v>41465.475694444445</v>
      </c>
      <c r="R6887" s="28">
        <v>41466.344444444447</v>
      </c>
      <c r="S6887" t="s">
        <v>22748</v>
      </c>
      <c r="T6887" s="27">
        <v>41465</v>
      </c>
      <c r="V6887">
        <v>2</v>
      </c>
      <c r="W6887" t="s">
        <v>32</v>
      </c>
      <c r="X6887" t="s">
        <v>261</v>
      </c>
      <c r="Y6887">
        <v>1</v>
      </c>
      <c r="AA6887" t="s">
        <v>22749</v>
      </c>
      <c r="AB6887" t="s">
        <v>32</v>
      </c>
      <c r="AC6887">
        <v>0</v>
      </c>
      <c r="AD6887" s="27">
        <v>41549</v>
      </c>
      <c r="AE6887" t="s">
        <v>359</v>
      </c>
      <c r="AF6887" s="27">
        <v>41549</v>
      </c>
      <c r="AG6887" s="27">
        <v>41621</v>
      </c>
      <c r="AH6887">
        <v>0</v>
      </c>
      <c r="AN6887" t="s">
        <v>238</v>
      </c>
      <c r="AO6887">
        <v>2</v>
      </c>
      <c r="AP6887" t="s">
        <v>239</v>
      </c>
      <c r="AQ6887" s="27">
        <v>41467</v>
      </c>
      <c r="AR6887" t="s">
        <v>240</v>
      </c>
      <c r="AS6887">
        <v>8</v>
      </c>
      <c r="AT6887" t="s">
        <v>269</v>
      </c>
      <c r="AU6887" s="27">
        <v>41467</v>
      </c>
    </row>
    <row r="6888" spans="1:47" x14ac:dyDescent="0.2">
      <c r="A6888">
        <v>6887</v>
      </c>
      <c r="B6888" t="s">
        <v>22750</v>
      </c>
      <c r="C6888" t="s">
        <v>3369</v>
      </c>
      <c r="D6888" t="s">
        <v>2147</v>
      </c>
      <c r="E6888" s="27">
        <v>41925</v>
      </c>
      <c r="F6888" t="s">
        <v>294</v>
      </c>
      <c r="G6888" s="27">
        <v>26097</v>
      </c>
      <c r="H6888">
        <v>44</v>
      </c>
      <c r="I6888" t="s">
        <v>244</v>
      </c>
      <c r="J6888" t="s">
        <v>353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 s="28">
        <v>41925.089583333334</v>
      </c>
      <c r="R6888" s="28">
        <v>41925.359027777777</v>
      </c>
      <c r="S6888" t="s">
        <v>22751</v>
      </c>
      <c r="T6888" s="27">
        <v>41924</v>
      </c>
      <c r="V6888">
        <v>1</v>
      </c>
      <c r="W6888" t="s">
        <v>36</v>
      </c>
      <c r="X6888" t="s">
        <v>279</v>
      </c>
      <c r="Y6888">
        <v>0</v>
      </c>
      <c r="AB6888" t="s">
        <v>237</v>
      </c>
      <c r="AH6888">
        <v>0</v>
      </c>
      <c r="AN6888" t="s">
        <v>238</v>
      </c>
      <c r="AO6888">
        <v>1</v>
      </c>
      <c r="AP6888" t="s">
        <v>239</v>
      </c>
      <c r="AQ6888" s="27">
        <v>41925</v>
      </c>
      <c r="AR6888" t="s">
        <v>240</v>
      </c>
      <c r="AS6888">
        <v>1</v>
      </c>
      <c r="AT6888" t="s">
        <v>239</v>
      </c>
      <c r="AU6888" s="27">
        <v>41925</v>
      </c>
    </row>
    <row r="6889" spans="1:47" x14ac:dyDescent="0.2">
      <c r="A6889">
        <v>6888</v>
      </c>
      <c r="B6889" t="s">
        <v>22752</v>
      </c>
      <c r="C6889" t="s">
        <v>6541</v>
      </c>
      <c r="D6889" t="s">
        <v>652</v>
      </c>
      <c r="E6889" s="27">
        <v>41314</v>
      </c>
      <c r="F6889" t="s">
        <v>294</v>
      </c>
      <c r="G6889" s="27">
        <v>29070</v>
      </c>
      <c r="H6889">
        <v>36</v>
      </c>
      <c r="I6889" t="s">
        <v>244</v>
      </c>
      <c r="J6889" t="s">
        <v>250</v>
      </c>
      <c r="K6889">
        <v>0</v>
      </c>
      <c r="L6889">
        <v>6</v>
      </c>
      <c r="M6889">
        <v>0</v>
      </c>
      <c r="N6889">
        <v>0</v>
      </c>
      <c r="O6889">
        <v>0</v>
      </c>
      <c r="P6889">
        <v>0</v>
      </c>
      <c r="Q6889" s="28">
        <v>41314.205555555556</v>
      </c>
      <c r="R6889" s="28">
        <v>41315.056944444441</v>
      </c>
      <c r="S6889" t="s">
        <v>22753</v>
      </c>
      <c r="U6889" s="27">
        <v>41314</v>
      </c>
      <c r="V6889">
        <v>0</v>
      </c>
      <c r="W6889" t="s">
        <v>36</v>
      </c>
      <c r="X6889" t="s">
        <v>274</v>
      </c>
      <c r="Y6889">
        <v>0</v>
      </c>
      <c r="AB6889" t="s">
        <v>237</v>
      </c>
      <c r="AH6889">
        <v>0</v>
      </c>
      <c r="AN6889" t="s">
        <v>238</v>
      </c>
      <c r="AO6889">
        <v>2</v>
      </c>
      <c r="AP6889" t="s">
        <v>239</v>
      </c>
      <c r="AQ6889" s="27">
        <v>41314</v>
      </c>
      <c r="AR6889" t="s">
        <v>240</v>
      </c>
      <c r="AS6889">
        <v>6</v>
      </c>
      <c r="AT6889" t="s">
        <v>246</v>
      </c>
      <c r="AU6889" s="27">
        <v>41314</v>
      </c>
    </row>
    <row r="6890" spans="1:47" x14ac:dyDescent="0.2">
      <c r="A6890">
        <v>6889</v>
      </c>
      <c r="B6890" t="s">
        <v>22754</v>
      </c>
      <c r="C6890" t="s">
        <v>400</v>
      </c>
      <c r="D6890" t="s">
        <v>22755</v>
      </c>
      <c r="E6890" s="27">
        <v>41294</v>
      </c>
      <c r="F6890" t="s">
        <v>233</v>
      </c>
      <c r="G6890" s="27">
        <v>29566</v>
      </c>
      <c r="H6890">
        <v>35</v>
      </c>
      <c r="I6890" t="s">
        <v>244</v>
      </c>
      <c r="J6890" t="s">
        <v>245</v>
      </c>
      <c r="K6890">
        <v>0</v>
      </c>
      <c r="L6890">
        <v>4</v>
      </c>
      <c r="M6890">
        <v>0</v>
      </c>
      <c r="N6890">
        <v>0</v>
      </c>
      <c r="O6890">
        <v>3</v>
      </c>
      <c r="P6890">
        <v>-1</v>
      </c>
      <c r="Q6890" s="28">
        <v>41293.386805555558</v>
      </c>
      <c r="R6890" s="28">
        <v>41303.223611111112</v>
      </c>
      <c r="S6890" t="s">
        <v>22756</v>
      </c>
      <c r="U6890" s="27">
        <v>41294</v>
      </c>
      <c r="V6890">
        <v>0</v>
      </c>
      <c r="W6890" t="s">
        <v>36</v>
      </c>
      <c r="X6890" t="s">
        <v>274</v>
      </c>
      <c r="Y6890">
        <v>1</v>
      </c>
      <c r="AA6890" t="s">
        <v>22757</v>
      </c>
      <c r="AB6890" t="s">
        <v>36</v>
      </c>
      <c r="AD6890" s="27">
        <v>41756</v>
      </c>
      <c r="AE6890" t="s">
        <v>422</v>
      </c>
      <c r="AH6890">
        <v>0</v>
      </c>
      <c r="AN6890" t="s">
        <v>238</v>
      </c>
      <c r="AO6890">
        <v>4</v>
      </c>
      <c r="AP6890" t="s">
        <v>239</v>
      </c>
      <c r="AQ6890" s="27">
        <v>41294</v>
      </c>
      <c r="AR6890" t="s">
        <v>240</v>
      </c>
      <c r="AS6890">
        <v>4</v>
      </c>
      <c r="AT6890" t="s">
        <v>239</v>
      </c>
      <c r="AU6890" s="27">
        <v>41294</v>
      </c>
    </row>
    <row r="6891" spans="1:47" x14ac:dyDescent="0.2">
      <c r="A6891">
        <v>6890</v>
      </c>
      <c r="B6891" t="s">
        <v>22758</v>
      </c>
      <c r="C6891" t="s">
        <v>11495</v>
      </c>
      <c r="D6891" t="s">
        <v>11050</v>
      </c>
      <c r="E6891" s="27">
        <v>41781</v>
      </c>
      <c r="F6891" t="s">
        <v>233</v>
      </c>
      <c r="G6891" s="27">
        <v>23600</v>
      </c>
      <c r="H6891">
        <v>51</v>
      </c>
      <c r="I6891" t="s">
        <v>234</v>
      </c>
      <c r="J6891" t="s">
        <v>245</v>
      </c>
      <c r="K6891">
        <v>0</v>
      </c>
      <c r="L6891">
        <v>1</v>
      </c>
      <c r="M6891">
        <v>0</v>
      </c>
      <c r="N6891">
        <v>0</v>
      </c>
      <c r="O6891">
        <v>1</v>
      </c>
      <c r="P6891">
        <v>-1</v>
      </c>
      <c r="Q6891" s="28">
        <v>41780.132638888892</v>
      </c>
      <c r="R6891" s="28">
        <v>41831.261111111111</v>
      </c>
      <c r="S6891" t="s">
        <v>22759</v>
      </c>
      <c r="T6891" s="27">
        <v>41780</v>
      </c>
      <c r="V6891">
        <v>1</v>
      </c>
      <c r="W6891" t="s">
        <v>36</v>
      </c>
      <c r="X6891" t="s">
        <v>279</v>
      </c>
      <c r="Y6891">
        <v>0</v>
      </c>
      <c r="AB6891" t="s">
        <v>237</v>
      </c>
      <c r="AH6891">
        <v>0</v>
      </c>
      <c r="AN6891" t="s">
        <v>238</v>
      </c>
      <c r="AO6891">
        <v>1</v>
      </c>
      <c r="AP6891" t="s">
        <v>239</v>
      </c>
      <c r="AQ6891" s="27">
        <v>41781</v>
      </c>
      <c r="AR6891" t="s">
        <v>240</v>
      </c>
      <c r="AS6891">
        <v>1</v>
      </c>
      <c r="AT6891" t="s">
        <v>239</v>
      </c>
      <c r="AU6891" s="27">
        <v>41781</v>
      </c>
    </row>
    <row r="6892" spans="1:47" x14ac:dyDescent="0.2">
      <c r="A6892">
        <v>6891</v>
      </c>
      <c r="B6892" t="s">
        <v>22760</v>
      </c>
      <c r="C6892" t="s">
        <v>1188</v>
      </c>
      <c r="D6892" t="s">
        <v>652</v>
      </c>
      <c r="E6892" s="27">
        <v>41764</v>
      </c>
      <c r="F6892" t="s">
        <v>294</v>
      </c>
      <c r="G6892" s="27">
        <v>26756</v>
      </c>
      <c r="H6892">
        <v>43</v>
      </c>
      <c r="I6892" t="s">
        <v>244</v>
      </c>
      <c r="J6892" t="s">
        <v>245</v>
      </c>
      <c r="K6892">
        <v>0</v>
      </c>
      <c r="L6892">
        <v>3</v>
      </c>
      <c r="M6892">
        <v>0</v>
      </c>
      <c r="N6892">
        <v>0</v>
      </c>
      <c r="O6892">
        <v>1</v>
      </c>
      <c r="P6892">
        <v>-3</v>
      </c>
      <c r="Q6892" s="28">
        <v>41761.15625</v>
      </c>
      <c r="R6892" s="28">
        <v>41762.163888888892</v>
      </c>
      <c r="S6892" t="s">
        <v>22761</v>
      </c>
      <c r="T6892" s="27">
        <v>41761</v>
      </c>
      <c r="V6892">
        <v>3</v>
      </c>
      <c r="W6892" t="s">
        <v>32</v>
      </c>
      <c r="X6892" t="s">
        <v>300</v>
      </c>
      <c r="Y6892">
        <v>0</v>
      </c>
      <c r="AB6892" t="s">
        <v>237</v>
      </c>
      <c r="AH6892">
        <v>0</v>
      </c>
      <c r="AN6892" t="s">
        <v>238</v>
      </c>
      <c r="AO6892">
        <v>1</v>
      </c>
      <c r="AP6892" t="s">
        <v>239</v>
      </c>
      <c r="AQ6892" s="27">
        <v>41764</v>
      </c>
      <c r="AR6892" t="s">
        <v>240</v>
      </c>
      <c r="AS6892">
        <v>3</v>
      </c>
      <c r="AT6892" t="s">
        <v>239</v>
      </c>
      <c r="AU6892" s="27">
        <v>41764</v>
      </c>
    </row>
    <row r="6893" spans="1:47" x14ac:dyDescent="0.2">
      <c r="A6893">
        <v>6892</v>
      </c>
      <c r="B6893" t="s">
        <v>22762</v>
      </c>
      <c r="C6893" t="s">
        <v>3072</v>
      </c>
      <c r="D6893" t="s">
        <v>266</v>
      </c>
      <c r="E6893" s="27">
        <v>41571</v>
      </c>
      <c r="F6893" t="s">
        <v>233</v>
      </c>
      <c r="G6893" s="27">
        <v>34849</v>
      </c>
      <c r="H6893">
        <v>20</v>
      </c>
      <c r="I6893" t="s">
        <v>259</v>
      </c>
      <c r="J6893" t="s">
        <v>250</v>
      </c>
      <c r="K6893">
        <v>0</v>
      </c>
      <c r="L6893">
        <v>4</v>
      </c>
      <c r="M6893">
        <v>0</v>
      </c>
      <c r="N6893">
        <v>1</v>
      </c>
      <c r="O6893">
        <v>1</v>
      </c>
      <c r="P6893">
        <v>-1</v>
      </c>
      <c r="Q6893" s="28">
        <v>41570.173611111109</v>
      </c>
      <c r="R6893" s="28">
        <v>41571.398611111108</v>
      </c>
      <c r="S6893" t="s">
        <v>22763</v>
      </c>
      <c r="U6893" s="27">
        <v>41570</v>
      </c>
      <c r="V6893">
        <v>1</v>
      </c>
      <c r="W6893" t="s">
        <v>32</v>
      </c>
      <c r="X6893" t="s">
        <v>274</v>
      </c>
      <c r="Y6893">
        <v>1</v>
      </c>
      <c r="AA6893" t="s">
        <v>22764</v>
      </c>
      <c r="AB6893" t="s">
        <v>36</v>
      </c>
      <c r="AD6893" s="27">
        <v>41613</v>
      </c>
      <c r="AE6893" t="s">
        <v>404</v>
      </c>
      <c r="AH6893">
        <v>0</v>
      </c>
      <c r="AN6893" t="s">
        <v>238</v>
      </c>
      <c r="AO6893">
        <v>7</v>
      </c>
      <c r="AP6893" t="s">
        <v>246</v>
      </c>
      <c r="AQ6893" s="27">
        <v>41571</v>
      </c>
      <c r="AR6893" t="s">
        <v>240</v>
      </c>
      <c r="AS6893">
        <v>4</v>
      </c>
      <c r="AT6893" t="s">
        <v>239</v>
      </c>
      <c r="AU6893" s="27">
        <v>41571</v>
      </c>
    </row>
    <row r="6894" spans="1:47" x14ac:dyDescent="0.2">
      <c r="A6894">
        <v>6893</v>
      </c>
      <c r="B6894" t="s">
        <v>22765</v>
      </c>
      <c r="C6894" t="s">
        <v>22766</v>
      </c>
      <c r="D6894" t="s">
        <v>22767</v>
      </c>
      <c r="E6894" s="27">
        <v>41335</v>
      </c>
      <c r="F6894" t="s">
        <v>233</v>
      </c>
      <c r="G6894" s="27">
        <v>33139</v>
      </c>
      <c r="H6894">
        <v>25</v>
      </c>
      <c r="I6894" t="s">
        <v>244</v>
      </c>
      <c r="J6894" t="s">
        <v>250</v>
      </c>
      <c r="K6894">
        <v>0</v>
      </c>
      <c r="L6894">
        <v>5</v>
      </c>
      <c r="M6894">
        <v>0</v>
      </c>
      <c r="N6894">
        <v>0</v>
      </c>
      <c r="O6894">
        <v>0</v>
      </c>
      <c r="P6894">
        <v>0</v>
      </c>
      <c r="Q6894" s="28">
        <v>41335.07916666667</v>
      </c>
      <c r="R6894" s="28">
        <v>41337.405555555553</v>
      </c>
      <c r="S6894" t="s">
        <v>22768</v>
      </c>
      <c r="T6894" s="27">
        <v>41334</v>
      </c>
      <c r="V6894">
        <v>1</v>
      </c>
      <c r="W6894" t="s">
        <v>32</v>
      </c>
      <c r="X6894" t="s">
        <v>337</v>
      </c>
      <c r="Y6894">
        <v>0</v>
      </c>
      <c r="AB6894" t="s">
        <v>237</v>
      </c>
      <c r="AH6894">
        <v>0</v>
      </c>
      <c r="AN6894" t="s">
        <v>238</v>
      </c>
      <c r="AO6894">
        <v>5</v>
      </c>
      <c r="AP6894" t="s">
        <v>246</v>
      </c>
      <c r="AQ6894" s="27">
        <v>41335</v>
      </c>
      <c r="AR6894" t="s">
        <v>240</v>
      </c>
      <c r="AS6894">
        <v>5</v>
      </c>
      <c r="AT6894" t="s">
        <v>246</v>
      </c>
      <c r="AU6894" s="27">
        <v>41335</v>
      </c>
    </row>
    <row r="6895" spans="1:47" x14ac:dyDescent="0.2">
      <c r="A6895">
        <v>6894</v>
      </c>
      <c r="B6895" t="s">
        <v>22769</v>
      </c>
      <c r="C6895" t="s">
        <v>1147</v>
      </c>
      <c r="D6895" t="s">
        <v>22770</v>
      </c>
      <c r="E6895" s="27">
        <v>41487</v>
      </c>
      <c r="F6895" t="s">
        <v>233</v>
      </c>
      <c r="G6895" s="27">
        <v>31805</v>
      </c>
      <c r="H6895">
        <v>29</v>
      </c>
      <c r="I6895" t="s">
        <v>244</v>
      </c>
      <c r="J6895" t="s">
        <v>250</v>
      </c>
      <c r="K6895">
        <v>0</v>
      </c>
      <c r="L6895">
        <v>5</v>
      </c>
      <c r="M6895">
        <v>0</v>
      </c>
      <c r="N6895">
        <v>0</v>
      </c>
      <c r="O6895">
        <v>2</v>
      </c>
      <c r="P6895">
        <v>-1</v>
      </c>
      <c r="Q6895" s="28">
        <v>41486.265277777777</v>
      </c>
      <c r="R6895" s="28">
        <v>41487.350694444445</v>
      </c>
      <c r="S6895" t="s">
        <v>22771</v>
      </c>
      <c r="T6895" s="27">
        <v>40852</v>
      </c>
      <c r="V6895">
        <v>635</v>
      </c>
      <c r="W6895" t="s">
        <v>36</v>
      </c>
      <c r="X6895" t="s">
        <v>1435</v>
      </c>
      <c r="Y6895">
        <v>0</v>
      </c>
      <c r="AB6895" t="s">
        <v>237</v>
      </c>
      <c r="AH6895">
        <v>0</v>
      </c>
      <c r="AN6895" t="s">
        <v>238</v>
      </c>
      <c r="AO6895">
        <v>3</v>
      </c>
      <c r="AP6895" t="s">
        <v>239</v>
      </c>
      <c r="AQ6895" s="27">
        <v>41487</v>
      </c>
      <c r="AR6895" t="s">
        <v>240</v>
      </c>
      <c r="AS6895">
        <v>5</v>
      </c>
      <c r="AT6895" t="s">
        <v>246</v>
      </c>
      <c r="AU6895" s="27">
        <v>41487</v>
      </c>
    </row>
    <row r="6896" spans="1:47" x14ac:dyDescent="0.2">
      <c r="A6896">
        <v>6895</v>
      </c>
      <c r="B6896" t="s">
        <v>22772</v>
      </c>
      <c r="C6896" t="s">
        <v>2316</v>
      </c>
      <c r="D6896" t="s">
        <v>553</v>
      </c>
      <c r="E6896" s="27">
        <v>41284</v>
      </c>
      <c r="F6896" t="s">
        <v>233</v>
      </c>
      <c r="G6896" s="27">
        <v>29412</v>
      </c>
      <c r="H6896">
        <v>35</v>
      </c>
      <c r="I6896" t="s">
        <v>244</v>
      </c>
      <c r="J6896" t="s">
        <v>250</v>
      </c>
      <c r="K6896">
        <v>0</v>
      </c>
      <c r="L6896">
        <v>1</v>
      </c>
      <c r="M6896">
        <v>0</v>
      </c>
      <c r="N6896">
        <v>0</v>
      </c>
      <c r="O6896">
        <v>0</v>
      </c>
      <c r="W6896" t="s">
        <v>237</v>
      </c>
      <c r="Y6896">
        <v>-1</v>
      </c>
      <c r="AB6896" t="s">
        <v>237</v>
      </c>
      <c r="AH6896">
        <v>0</v>
      </c>
      <c r="AN6896" t="s">
        <v>238</v>
      </c>
      <c r="AO6896">
        <v>1</v>
      </c>
      <c r="AP6896" t="s">
        <v>239</v>
      </c>
      <c r="AQ6896" s="27">
        <v>41284</v>
      </c>
      <c r="AR6896" t="s">
        <v>240</v>
      </c>
      <c r="AS6896">
        <v>1</v>
      </c>
      <c r="AT6896" t="s">
        <v>239</v>
      </c>
      <c r="AU6896" s="27">
        <v>41284</v>
      </c>
    </row>
    <row r="6897" spans="1:47" x14ac:dyDescent="0.2">
      <c r="A6897">
        <v>6896</v>
      </c>
      <c r="B6897" t="s">
        <v>22773</v>
      </c>
      <c r="C6897" t="s">
        <v>2212</v>
      </c>
      <c r="D6897" t="s">
        <v>22774</v>
      </c>
      <c r="E6897" s="27">
        <v>41608</v>
      </c>
      <c r="F6897" t="s">
        <v>233</v>
      </c>
      <c r="G6897" s="27">
        <v>31098</v>
      </c>
      <c r="H6897">
        <v>31</v>
      </c>
      <c r="I6897" t="s">
        <v>244</v>
      </c>
      <c r="J6897" t="s">
        <v>353</v>
      </c>
      <c r="K6897">
        <v>0</v>
      </c>
      <c r="L6897">
        <v>10</v>
      </c>
      <c r="M6897">
        <v>0</v>
      </c>
      <c r="N6897">
        <v>0</v>
      </c>
      <c r="O6897">
        <v>0</v>
      </c>
      <c r="P6897">
        <v>0</v>
      </c>
      <c r="Q6897" s="28">
        <v>41608.220833333333</v>
      </c>
      <c r="R6897" s="28">
        <v>41608.045138888891</v>
      </c>
      <c r="S6897" t="s">
        <v>22775</v>
      </c>
      <c r="T6897" s="27">
        <v>41608</v>
      </c>
      <c r="V6897">
        <v>0</v>
      </c>
      <c r="W6897" t="s">
        <v>32</v>
      </c>
      <c r="X6897" t="s">
        <v>261</v>
      </c>
      <c r="Y6897">
        <v>1</v>
      </c>
      <c r="AA6897" t="s">
        <v>22776</v>
      </c>
      <c r="AB6897" t="s">
        <v>32</v>
      </c>
      <c r="AC6897">
        <v>0</v>
      </c>
      <c r="AD6897" s="27">
        <v>41656</v>
      </c>
      <c r="AE6897" t="s">
        <v>867</v>
      </c>
      <c r="AF6897" s="27">
        <v>41656</v>
      </c>
      <c r="AG6897" s="27">
        <v>41706</v>
      </c>
      <c r="AH6897">
        <v>1</v>
      </c>
      <c r="AJ6897" t="s">
        <v>22776</v>
      </c>
      <c r="AK6897" t="s">
        <v>312</v>
      </c>
      <c r="AL6897" s="27">
        <v>41656</v>
      </c>
      <c r="AM6897" t="s">
        <v>867</v>
      </c>
      <c r="AN6897" t="s">
        <v>238</v>
      </c>
      <c r="AO6897">
        <v>9</v>
      </c>
      <c r="AP6897" t="s">
        <v>269</v>
      </c>
      <c r="AQ6897" s="27">
        <v>41608</v>
      </c>
      <c r="AR6897" t="s">
        <v>240</v>
      </c>
      <c r="AS6897">
        <v>10</v>
      </c>
      <c r="AT6897" t="s">
        <v>269</v>
      </c>
      <c r="AU6897" s="27">
        <v>41608</v>
      </c>
    </row>
    <row r="6898" spans="1:47" x14ac:dyDescent="0.2">
      <c r="A6898">
        <v>6897</v>
      </c>
      <c r="B6898" t="s">
        <v>22777</v>
      </c>
      <c r="C6898" t="s">
        <v>22778</v>
      </c>
      <c r="D6898" t="s">
        <v>1325</v>
      </c>
      <c r="E6898" s="27">
        <v>41784</v>
      </c>
      <c r="F6898" t="s">
        <v>233</v>
      </c>
      <c r="G6898" s="27">
        <v>35101</v>
      </c>
      <c r="H6898">
        <v>20</v>
      </c>
      <c r="I6898" t="s">
        <v>259</v>
      </c>
      <c r="J6898" t="s">
        <v>250</v>
      </c>
      <c r="K6898">
        <v>0</v>
      </c>
      <c r="L6898">
        <v>8</v>
      </c>
      <c r="M6898">
        <v>0</v>
      </c>
      <c r="N6898">
        <v>0</v>
      </c>
      <c r="O6898">
        <v>0</v>
      </c>
      <c r="P6898">
        <v>-1</v>
      </c>
      <c r="Q6898" s="28">
        <v>41783.359722222223</v>
      </c>
      <c r="R6898" s="28">
        <v>41784.36041666667</v>
      </c>
      <c r="S6898" t="s">
        <v>22779</v>
      </c>
      <c r="T6898" s="27">
        <v>41783</v>
      </c>
      <c r="V6898">
        <v>1</v>
      </c>
      <c r="W6898" t="s">
        <v>36</v>
      </c>
      <c r="X6898" t="s">
        <v>279</v>
      </c>
      <c r="Y6898">
        <v>0</v>
      </c>
      <c r="AB6898" t="s">
        <v>237</v>
      </c>
      <c r="AH6898">
        <v>0</v>
      </c>
      <c r="AN6898" t="s">
        <v>238</v>
      </c>
      <c r="AO6898">
        <v>9</v>
      </c>
      <c r="AP6898" t="s">
        <v>269</v>
      </c>
      <c r="AQ6898" s="27">
        <v>41784</v>
      </c>
      <c r="AR6898" t="s">
        <v>240</v>
      </c>
      <c r="AS6898">
        <v>8</v>
      </c>
      <c r="AT6898" t="s">
        <v>269</v>
      </c>
      <c r="AU6898" s="27">
        <v>41784</v>
      </c>
    </row>
    <row r="6899" spans="1:47" x14ac:dyDescent="0.2">
      <c r="A6899">
        <v>6898</v>
      </c>
      <c r="B6899" t="s">
        <v>22780</v>
      </c>
      <c r="C6899" t="s">
        <v>22781</v>
      </c>
      <c r="D6899" t="s">
        <v>22782</v>
      </c>
      <c r="E6899" s="27">
        <v>41543</v>
      </c>
      <c r="F6899" t="s">
        <v>233</v>
      </c>
      <c r="G6899" s="27">
        <v>19522</v>
      </c>
      <c r="H6899">
        <v>62</v>
      </c>
      <c r="I6899" t="s">
        <v>234</v>
      </c>
      <c r="J6899" t="s">
        <v>250</v>
      </c>
      <c r="K6899">
        <v>0</v>
      </c>
      <c r="L6899">
        <v>1</v>
      </c>
      <c r="M6899">
        <v>0</v>
      </c>
      <c r="N6899">
        <v>0</v>
      </c>
      <c r="O6899">
        <v>4</v>
      </c>
      <c r="S6899" t="s">
        <v>22783</v>
      </c>
      <c r="U6899" s="27">
        <v>41172</v>
      </c>
      <c r="V6899">
        <v>371</v>
      </c>
      <c r="W6899" t="s">
        <v>32</v>
      </c>
      <c r="X6899" t="s">
        <v>274</v>
      </c>
      <c r="Y6899">
        <v>0</v>
      </c>
      <c r="AB6899" t="s">
        <v>237</v>
      </c>
      <c r="AH6899">
        <v>0</v>
      </c>
      <c r="AN6899" t="s">
        <v>238</v>
      </c>
      <c r="AO6899">
        <v>1</v>
      </c>
      <c r="AP6899" t="s">
        <v>239</v>
      </c>
      <c r="AQ6899" s="27">
        <v>41543</v>
      </c>
      <c r="AR6899" t="s">
        <v>240</v>
      </c>
      <c r="AS6899">
        <v>1</v>
      </c>
      <c r="AT6899" t="s">
        <v>239</v>
      </c>
      <c r="AU6899" s="27">
        <v>41543</v>
      </c>
    </row>
    <row r="6900" spans="1:47" x14ac:dyDescent="0.2">
      <c r="A6900">
        <v>6899</v>
      </c>
      <c r="B6900" t="s">
        <v>22784</v>
      </c>
      <c r="C6900" t="s">
        <v>1761</v>
      </c>
      <c r="D6900" t="s">
        <v>22785</v>
      </c>
      <c r="E6900" s="27">
        <v>41284</v>
      </c>
      <c r="F6900" t="s">
        <v>233</v>
      </c>
      <c r="G6900" s="27">
        <v>28075</v>
      </c>
      <c r="H6900">
        <v>39</v>
      </c>
      <c r="I6900" t="s">
        <v>244</v>
      </c>
      <c r="J6900" t="s">
        <v>245</v>
      </c>
      <c r="K6900">
        <v>0</v>
      </c>
      <c r="L6900">
        <v>2</v>
      </c>
      <c r="M6900">
        <v>0</v>
      </c>
      <c r="N6900">
        <v>0</v>
      </c>
      <c r="O6900">
        <v>0</v>
      </c>
      <c r="P6900">
        <v>0</v>
      </c>
      <c r="Q6900" s="28">
        <v>41284.091666666667</v>
      </c>
      <c r="R6900" s="28">
        <v>41284.300694444442</v>
      </c>
      <c r="S6900" t="s">
        <v>22786</v>
      </c>
      <c r="T6900" s="27">
        <v>41283</v>
      </c>
      <c r="V6900">
        <v>1</v>
      </c>
      <c r="W6900" t="s">
        <v>36</v>
      </c>
      <c r="X6900" t="s">
        <v>1265</v>
      </c>
      <c r="Y6900">
        <v>0</v>
      </c>
      <c r="AB6900" t="s">
        <v>237</v>
      </c>
      <c r="AH6900">
        <v>0</v>
      </c>
      <c r="AN6900" t="s">
        <v>238</v>
      </c>
      <c r="AO6900">
        <v>2</v>
      </c>
      <c r="AP6900" t="s">
        <v>239</v>
      </c>
      <c r="AQ6900" s="27">
        <v>41284</v>
      </c>
      <c r="AR6900" t="s">
        <v>240</v>
      </c>
      <c r="AS6900">
        <v>2</v>
      </c>
      <c r="AT6900" t="s">
        <v>239</v>
      </c>
      <c r="AU6900" s="27">
        <v>41284</v>
      </c>
    </row>
    <row r="6901" spans="1:47" x14ac:dyDescent="0.2">
      <c r="A6901">
        <v>6900</v>
      </c>
      <c r="B6901" t="s">
        <v>22787</v>
      </c>
      <c r="C6901" t="s">
        <v>2931</v>
      </c>
      <c r="D6901" t="s">
        <v>2184</v>
      </c>
      <c r="E6901" s="27">
        <v>41331</v>
      </c>
      <c r="F6901" t="s">
        <v>233</v>
      </c>
      <c r="G6901" s="27">
        <v>31267</v>
      </c>
      <c r="H6901">
        <v>30</v>
      </c>
      <c r="I6901" t="s">
        <v>244</v>
      </c>
      <c r="J6901" t="s">
        <v>250</v>
      </c>
      <c r="K6901">
        <v>0</v>
      </c>
      <c r="L6901">
        <v>4</v>
      </c>
      <c r="M6901">
        <v>0</v>
      </c>
      <c r="N6901">
        <v>0</v>
      </c>
      <c r="O6901">
        <v>1</v>
      </c>
      <c r="P6901">
        <v>-1</v>
      </c>
      <c r="Q6901" s="28">
        <v>41330.181250000001</v>
      </c>
      <c r="R6901" s="28">
        <v>41462.1875</v>
      </c>
      <c r="S6901" t="s">
        <v>22788</v>
      </c>
      <c r="T6901" s="27">
        <v>41330</v>
      </c>
      <c r="V6901">
        <v>1</v>
      </c>
      <c r="W6901" t="s">
        <v>32</v>
      </c>
      <c r="X6901" t="s">
        <v>749</v>
      </c>
      <c r="Y6901">
        <v>1</v>
      </c>
      <c r="AA6901" t="s">
        <v>22789</v>
      </c>
      <c r="AB6901" t="s">
        <v>36</v>
      </c>
      <c r="AC6901">
        <v>0</v>
      </c>
      <c r="AD6901" s="27">
        <v>41548</v>
      </c>
      <c r="AE6901" t="s">
        <v>412</v>
      </c>
      <c r="AF6901" s="27">
        <v>41548</v>
      </c>
      <c r="AG6901" s="27">
        <v>41549</v>
      </c>
      <c r="AH6901">
        <v>0</v>
      </c>
      <c r="AN6901" t="s">
        <v>238</v>
      </c>
      <c r="AO6901">
        <v>3</v>
      </c>
      <c r="AP6901" t="s">
        <v>239</v>
      </c>
      <c r="AQ6901" s="27">
        <v>41331</v>
      </c>
      <c r="AR6901" t="s">
        <v>240</v>
      </c>
      <c r="AS6901">
        <v>4</v>
      </c>
      <c r="AT6901" t="s">
        <v>239</v>
      </c>
      <c r="AU6901" s="27">
        <v>41331</v>
      </c>
    </row>
    <row r="6902" spans="1:47" x14ac:dyDescent="0.2">
      <c r="A6902">
        <v>6901</v>
      </c>
      <c r="B6902" t="s">
        <v>22790</v>
      </c>
      <c r="C6902" t="s">
        <v>7692</v>
      </c>
      <c r="D6902" t="s">
        <v>991</v>
      </c>
      <c r="E6902" s="27">
        <v>41662</v>
      </c>
      <c r="F6902" t="s">
        <v>294</v>
      </c>
      <c r="G6902" s="27">
        <v>33784</v>
      </c>
      <c r="H6902">
        <v>23</v>
      </c>
      <c r="I6902" t="s">
        <v>259</v>
      </c>
      <c r="J6902" t="s">
        <v>250</v>
      </c>
      <c r="K6902">
        <v>0</v>
      </c>
      <c r="L6902">
        <v>7</v>
      </c>
      <c r="M6902">
        <v>0</v>
      </c>
      <c r="N6902">
        <v>0</v>
      </c>
      <c r="O6902">
        <v>0</v>
      </c>
      <c r="P6902">
        <v>0</v>
      </c>
      <c r="Q6902" s="28">
        <v>41662.068749999999</v>
      </c>
      <c r="R6902" s="28">
        <v>41662.34097222222</v>
      </c>
      <c r="S6902" t="s">
        <v>22791</v>
      </c>
      <c r="T6902" s="27">
        <v>41662</v>
      </c>
      <c r="V6902">
        <v>0</v>
      </c>
      <c r="W6902" t="s">
        <v>32</v>
      </c>
      <c r="X6902" t="s">
        <v>4479</v>
      </c>
      <c r="Y6902">
        <v>0</v>
      </c>
      <c r="AB6902" t="s">
        <v>237</v>
      </c>
      <c r="AH6902">
        <v>0</v>
      </c>
      <c r="AN6902" t="s">
        <v>238</v>
      </c>
      <c r="AO6902">
        <v>4</v>
      </c>
      <c r="AP6902" t="s">
        <v>239</v>
      </c>
      <c r="AQ6902" s="27">
        <v>41662</v>
      </c>
      <c r="AR6902" t="s">
        <v>240</v>
      </c>
      <c r="AS6902">
        <v>7</v>
      </c>
      <c r="AT6902" t="s">
        <v>246</v>
      </c>
      <c r="AU6902" s="27">
        <v>41662</v>
      </c>
    </row>
    <row r="6903" spans="1:47" x14ac:dyDescent="0.2">
      <c r="A6903">
        <v>6902</v>
      </c>
      <c r="B6903" t="s">
        <v>22792</v>
      </c>
      <c r="C6903" t="s">
        <v>2359</v>
      </c>
      <c r="D6903" t="s">
        <v>8454</v>
      </c>
      <c r="E6903" s="27">
        <v>41510</v>
      </c>
      <c r="F6903" t="s">
        <v>233</v>
      </c>
      <c r="G6903" s="27">
        <v>25812</v>
      </c>
      <c r="H6903">
        <v>45</v>
      </c>
      <c r="I6903" t="s">
        <v>234</v>
      </c>
      <c r="J6903" t="s">
        <v>353</v>
      </c>
      <c r="K6903">
        <v>0</v>
      </c>
      <c r="L6903">
        <v>1</v>
      </c>
      <c r="M6903">
        <v>0</v>
      </c>
      <c r="N6903">
        <v>0</v>
      </c>
      <c r="O6903">
        <v>0</v>
      </c>
      <c r="W6903" t="s">
        <v>237</v>
      </c>
      <c r="Y6903">
        <v>-1</v>
      </c>
      <c r="AB6903" t="s">
        <v>237</v>
      </c>
      <c r="AH6903">
        <v>0</v>
      </c>
      <c r="AN6903" t="s">
        <v>238</v>
      </c>
      <c r="AO6903">
        <v>1</v>
      </c>
      <c r="AP6903" t="s">
        <v>239</v>
      </c>
      <c r="AQ6903" s="27">
        <v>41510</v>
      </c>
      <c r="AR6903" t="s">
        <v>240</v>
      </c>
      <c r="AS6903">
        <v>1</v>
      </c>
      <c r="AT6903" t="s">
        <v>239</v>
      </c>
      <c r="AU6903" s="27">
        <v>41510</v>
      </c>
    </row>
    <row r="6904" spans="1:47" x14ac:dyDescent="0.2">
      <c r="A6904">
        <v>6903</v>
      </c>
      <c r="B6904" t="s">
        <v>22793</v>
      </c>
      <c r="C6904" t="s">
        <v>9126</v>
      </c>
      <c r="D6904" t="s">
        <v>4357</v>
      </c>
      <c r="E6904" s="27">
        <v>41815</v>
      </c>
      <c r="F6904" t="s">
        <v>294</v>
      </c>
      <c r="G6904" s="27">
        <v>26757</v>
      </c>
      <c r="H6904">
        <v>43</v>
      </c>
      <c r="I6904" t="s">
        <v>244</v>
      </c>
      <c r="J6904" t="s">
        <v>245</v>
      </c>
      <c r="K6904">
        <v>0</v>
      </c>
      <c r="L6904">
        <v>2</v>
      </c>
      <c r="M6904">
        <v>0</v>
      </c>
      <c r="N6904">
        <v>0</v>
      </c>
      <c r="O6904">
        <v>0</v>
      </c>
      <c r="W6904" t="s">
        <v>237</v>
      </c>
      <c r="Y6904">
        <v>-1</v>
      </c>
      <c r="AB6904" t="s">
        <v>237</v>
      </c>
      <c r="AH6904">
        <v>0</v>
      </c>
      <c r="AN6904" t="s">
        <v>238</v>
      </c>
      <c r="AO6904">
        <v>1</v>
      </c>
      <c r="AP6904" t="s">
        <v>239</v>
      </c>
      <c r="AQ6904" s="27">
        <v>41815</v>
      </c>
      <c r="AR6904" t="s">
        <v>240</v>
      </c>
      <c r="AS6904">
        <v>2</v>
      </c>
      <c r="AT6904" t="s">
        <v>239</v>
      </c>
      <c r="AU6904" s="27">
        <v>41815</v>
      </c>
    </row>
    <row r="6905" spans="1:47" x14ac:dyDescent="0.2">
      <c r="A6905">
        <v>6904</v>
      </c>
      <c r="B6905" t="s">
        <v>22794</v>
      </c>
      <c r="C6905" t="s">
        <v>22795</v>
      </c>
      <c r="D6905" t="s">
        <v>22796</v>
      </c>
      <c r="E6905" s="27">
        <v>41631</v>
      </c>
      <c r="F6905" t="s">
        <v>294</v>
      </c>
      <c r="G6905" s="27">
        <v>34068</v>
      </c>
      <c r="H6905">
        <v>23</v>
      </c>
      <c r="I6905" t="s">
        <v>259</v>
      </c>
      <c r="J6905" t="s">
        <v>250</v>
      </c>
      <c r="K6905">
        <v>0</v>
      </c>
      <c r="L6905">
        <v>4</v>
      </c>
      <c r="M6905">
        <v>0</v>
      </c>
      <c r="N6905">
        <v>0</v>
      </c>
      <c r="O6905">
        <v>1</v>
      </c>
      <c r="P6905">
        <v>-1</v>
      </c>
      <c r="Q6905" s="28">
        <v>41630.38958333333</v>
      </c>
      <c r="R6905" s="28">
        <v>41631.181250000001</v>
      </c>
      <c r="S6905" t="s">
        <v>22797</v>
      </c>
      <c r="U6905" s="27">
        <v>41630</v>
      </c>
      <c r="V6905">
        <v>1</v>
      </c>
      <c r="W6905" t="s">
        <v>32</v>
      </c>
      <c r="X6905" t="s">
        <v>274</v>
      </c>
      <c r="Y6905">
        <v>0</v>
      </c>
      <c r="AB6905" t="s">
        <v>237</v>
      </c>
      <c r="AH6905">
        <v>0</v>
      </c>
      <c r="AN6905" t="s">
        <v>238</v>
      </c>
      <c r="AO6905">
        <v>4</v>
      </c>
      <c r="AP6905" t="s">
        <v>239</v>
      </c>
      <c r="AQ6905" s="27">
        <v>41631</v>
      </c>
      <c r="AR6905" t="s">
        <v>240</v>
      </c>
      <c r="AS6905">
        <v>4</v>
      </c>
      <c r="AT6905" t="s">
        <v>239</v>
      </c>
      <c r="AU6905" s="27">
        <v>41631</v>
      </c>
    </row>
    <row r="6906" spans="1:47" x14ac:dyDescent="0.2">
      <c r="A6906">
        <v>6905</v>
      </c>
      <c r="B6906" t="s">
        <v>22798</v>
      </c>
      <c r="C6906" t="s">
        <v>9805</v>
      </c>
      <c r="D6906" t="s">
        <v>496</v>
      </c>
      <c r="E6906" s="27">
        <v>41521</v>
      </c>
      <c r="F6906" t="s">
        <v>233</v>
      </c>
      <c r="G6906" s="27">
        <v>23466</v>
      </c>
      <c r="H6906">
        <v>52</v>
      </c>
      <c r="I6906" t="s">
        <v>234</v>
      </c>
      <c r="J6906" t="s">
        <v>245</v>
      </c>
      <c r="K6906">
        <v>0</v>
      </c>
      <c r="L6906">
        <v>1</v>
      </c>
      <c r="M6906">
        <v>0</v>
      </c>
      <c r="N6906">
        <v>0</v>
      </c>
      <c r="O6906">
        <v>0</v>
      </c>
      <c r="W6906" t="s">
        <v>237</v>
      </c>
      <c r="Y6906">
        <v>-1</v>
      </c>
      <c r="AB6906" t="s">
        <v>237</v>
      </c>
      <c r="AH6906">
        <v>0</v>
      </c>
      <c r="AN6906" t="s">
        <v>238</v>
      </c>
      <c r="AO6906">
        <v>1</v>
      </c>
      <c r="AP6906" t="s">
        <v>239</v>
      </c>
      <c r="AQ6906" s="27">
        <v>41521</v>
      </c>
      <c r="AR6906" t="s">
        <v>240</v>
      </c>
      <c r="AS6906">
        <v>1</v>
      </c>
      <c r="AT6906" t="s">
        <v>239</v>
      </c>
      <c r="AU6906" s="27">
        <v>41521</v>
      </c>
    </row>
    <row r="6907" spans="1:47" x14ac:dyDescent="0.2">
      <c r="A6907">
        <v>6906</v>
      </c>
      <c r="B6907" t="s">
        <v>22799</v>
      </c>
      <c r="C6907" t="s">
        <v>22800</v>
      </c>
      <c r="D6907" t="s">
        <v>22801</v>
      </c>
      <c r="E6907" s="27">
        <v>41442</v>
      </c>
      <c r="F6907" t="s">
        <v>294</v>
      </c>
      <c r="G6907" s="27">
        <v>28771</v>
      </c>
      <c r="H6907">
        <v>37</v>
      </c>
      <c r="I6907" t="s">
        <v>244</v>
      </c>
      <c r="J6907" t="s">
        <v>353</v>
      </c>
      <c r="K6907">
        <v>0</v>
      </c>
      <c r="L6907">
        <v>3</v>
      </c>
      <c r="M6907">
        <v>0</v>
      </c>
      <c r="N6907">
        <v>0</v>
      </c>
      <c r="O6907">
        <v>0</v>
      </c>
      <c r="P6907">
        <v>-3</v>
      </c>
      <c r="Q6907" s="28">
        <v>41439.420138888891</v>
      </c>
      <c r="R6907" s="28">
        <v>41440.060416666667</v>
      </c>
      <c r="S6907" t="s">
        <v>22802</v>
      </c>
      <c r="T6907" s="27">
        <v>41439</v>
      </c>
      <c r="V6907">
        <v>3</v>
      </c>
      <c r="W6907" t="s">
        <v>36</v>
      </c>
      <c r="X6907" t="s">
        <v>279</v>
      </c>
      <c r="Y6907">
        <v>0</v>
      </c>
      <c r="AB6907" t="s">
        <v>237</v>
      </c>
      <c r="AH6907">
        <v>0</v>
      </c>
      <c r="AN6907" t="s">
        <v>238</v>
      </c>
      <c r="AO6907">
        <v>3</v>
      </c>
      <c r="AP6907" t="s">
        <v>239</v>
      </c>
      <c r="AQ6907" s="27">
        <v>41442</v>
      </c>
      <c r="AR6907" t="s">
        <v>240</v>
      </c>
      <c r="AS6907">
        <v>3</v>
      </c>
      <c r="AT6907" t="s">
        <v>239</v>
      </c>
      <c r="AU6907" s="27">
        <v>41442</v>
      </c>
    </row>
    <row r="6908" spans="1:47" x14ac:dyDescent="0.2">
      <c r="A6908">
        <v>6907</v>
      </c>
      <c r="B6908" t="s">
        <v>22803</v>
      </c>
      <c r="C6908" t="s">
        <v>1908</v>
      </c>
      <c r="D6908" t="s">
        <v>3831</v>
      </c>
      <c r="E6908" s="27">
        <v>41783</v>
      </c>
      <c r="F6908" t="s">
        <v>233</v>
      </c>
      <c r="G6908" s="27">
        <v>31682</v>
      </c>
      <c r="H6908">
        <v>29</v>
      </c>
      <c r="I6908" t="s">
        <v>244</v>
      </c>
      <c r="J6908" t="s">
        <v>250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-1</v>
      </c>
      <c r="Q6908" s="28">
        <v>41782.304166666669</v>
      </c>
      <c r="R6908" s="28">
        <v>41783.354166666664</v>
      </c>
      <c r="S6908" t="s">
        <v>22804</v>
      </c>
      <c r="T6908" s="27">
        <v>41782</v>
      </c>
      <c r="V6908">
        <v>1</v>
      </c>
      <c r="W6908" t="s">
        <v>36</v>
      </c>
      <c r="X6908" t="s">
        <v>279</v>
      </c>
      <c r="Y6908">
        <v>0</v>
      </c>
      <c r="AB6908" t="s">
        <v>237</v>
      </c>
      <c r="AH6908">
        <v>0</v>
      </c>
      <c r="AN6908" t="s">
        <v>238</v>
      </c>
      <c r="AO6908">
        <v>1</v>
      </c>
      <c r="AP6908" t="s">
        <v>239</v>
      </c>
      <c r="AQ6908" s="27">
        <v>41783</v>
      </c>
      <c r="AR6908" t="s">
        <v>240</v>
      </c>
      <c r="AS6908">
        <v>1</v>
      </c>
      <c r="AT6908" t="s">
        <v>239</v>
      </c>
      <c r="AU6908" s="27">
        <v>41783</v>
      </c>
    </row>
    <row r="6909" spans="1:47" x14ac:dyDescent="0.2">
      <c r="A6909">
        <v>6908</v>
      </c>
      <c r="B6909" t="s">
        <v>22805</v>
      </c>
      <c r="C6909" t="s">
        <v>3856</v>
      </c>
      <c r="D6909" t="s">
        <v>1110</v>
      </c>
      <c r="E6909" s="27">
        <v>41955</v>
      </c>
      <c r="F6909" t="s">
        <v>233</v>
      </c>
      <c r="G6909" s="27">
        <v>31241</v>
      </c>
      <c r="H6909">
        <v>30</v>
      </c>
      <c r="I6909" t="s">
        <v>244</v>
      </c>
      <c r="J6909" t="s">
        <v>250</v>
      </c>
      <c r="K6909">
        <v>0</v>
      </c>
      <c r="L6909">
        <v>7</v>
      </c>
      <c r="M6909">
        <v>0</v>
      </c>
      <c r="N6909">
        <v>0</v>
      </c>
      <c r="O6909">
        <v>21</v>
      </c>
      <c r="P6909">
        <v>0</v>
      </c>
      <c r="Q6909" s="28">
        <v>41955.522916666669</v>
      </c>
      <c r="R6909" s="28">
        <v>41956.151388888888</v>
      </c>
      <c r="S6909" t="s">
        <v>22806</v>
      </c>
      <c r="T6909" s="27">
        <v>41954</v>
      </c>
      <c r="V6909">
        <v>1</v>
      </c>
      <c r="W6909" t="s">
        <v>32</v>
      </c>
      <c r="X6909" t="s">
        <v>364</v>
      </c>
      <c r="Y6909">
        <v>1</v>
      </c>
      <c r="AA6909" t="s">
        <v>22807</v>
      </c>
      <c r="AB6909" t="s">
        <v>32</v>
      </c>
      <c r="AC6909">
        <v>0</v>
      </c>
      <c r="AD6909" s="27">
        <v>41957</v>
      </c>
      <c r="AE6909" t="s">
        <v>364</v>
      </c>
      <c r="AF6909" s="27">
        <v>41957</v>
      </c>
      <c r="AG6909" s="27">
        <v>41958</v>
      </c>
      <c r="AH6909">
        <v>0</v>
      </c>
      <c r="AN6909" t="s">
        <v>238</v>
      </c>
      <c r="AO6909">
        <v>2</v>
      </c>
      <c r="AP6909" t="s">
        <v>239</v>
      </c>
      <c r="AQ6909" s="27">
        <v>41955</v>
      </c>
      <c r="AR6909" t="s">
        <v>240</v>
      </c>
      <c r="AS6909">
        <v>7</v>
      </c>
      <c r="AT6909" t="s">
        <v>246</v>
      </c>
      <c r="AU6909" s="27">
        <v>41955</v>
      </c>
    </row>
    <row r="6910" spans="1:47" x14ac:dyDescent="0.2">
      <c r="A6910">
        <v>6909</v>
      </c>
      <c r="B6910" t="s">
        <v>22808</v>
      </c>
      <c r="C6910" t="s">
        <v>2212</v>
      </c>
      <c r="D6910" t="s">
        <v>22809</v>
      </c>
      <c r="E6910" s="27">
        <v>41384</v>
      </c>
      <c r="F6910" t="s">
        <v>233</v>
      </c>
      <c r="G6910" s="27">
        <v>34585</v>
      </c>
      <c r="H6910">
        <v>21</v>
      </c>
      <c r="I6910" t="s">
        <v>259</v>
      </c>
      <c r="J6910" t="s">
        <v>353</v>
      </c>
      <c r="K6910">
        <v>0</v>
      </c>
      <c r="L6910">
        <v>3</v>
      </c>
      <c r="M6910">
        <v>0</v>
      </c>
      <c r="N6910">
        <v>0</v>
      </c>
      <c r="O6910">
        <v>0</v>
      </c>
      <c r="W6910" t="s">
        <v>237</v>
      </c>
      <c r="Y6910">
        <v>-1</v>
      </c>
      <c r="AB6910" t="s">
        <v>237</v>
      </c>
      <c r="AH6910">
        <v>0</v>
      </c>
      <c r="AN6910" t="s">
        <v>238</v>
      </c>
      <c r="AO6910">
        <v>6</v>
      </c>
      <c r="AP6910" t="s">
        <v>246</v>
      </c>
      <c r="AQ6910" s="27">
        <v>41384</v>
      </c>
      <c r="AR6910" t="s">
        <v>240</v>
      </c>
      <c r="AS6910">
        <v>3</v>
      </c>
      <c r="AT6910" t="s">
        <v>239</v>
      </c>
      <c r="AU6910" s="27">
        <v>41384</v>
      </c>
    </row>
    <row r="6911" spans="1:47" x14ac:dyDescent="0.2">
      <c r="A6911">
        <v>6910</v>
      </c>
      <c r="B6911" t="s">
        <v>22810</v>
      </c>
      <c r="C6911" t="s">
        <v>242</v>
      </c>
      <c r="D6911" t="s">
        <v>10036</v>
      </c>
      <c r="E6911" s="27">
        <v>41617</v>
      </c>
      <c r="F6911" t="s">
        <v>233</v>
      </c>
      <c r="G6911" s="27">
        <v>30397</v>
      </c>
      <c r="H6911">
        <v>33</v>
      </c>
      <c r="I6911" t="s">
        <v>244</v>
      </c>
      <c r="J6911" t="s">
        <v>250</v>
      </c>
      <c r="K6911">
        <v>0</v>
      </c>
      <c r="L6911">
        <v>9</v>
      </c>
      <c r="M6911">
        <v>0</v>
      </c>
      <c r="N6911">
        <v>3</v>
      </c>
      <c r="O6911">
        <v>18</v>
      </c>
      <c r="P6911">
        <v>-1</v>
      </c>
      <c r="Q6911" s="28">
        <v>41616.46597222222</v>
      </c>
      <c r="R6911" s="28">
        <v>41617.355555555558</v>
      </c>
      <c r="S6911" t="s">
        <v>22811</v>
      </c>
      <c r="T6911" s="27">
        <v>41616</v>
      </c>
      <c r="V6911">
        <v>1</v>
      </c>
      <c r="W6911" t="s">
        <v>32</v>
      </c>
      <c r="X6911" t="s">
        <v>359</v>
      </c>
      <c r="Y6911">
        <v>1</v>
      </c>
      <c r="AA6911" t="s">
        <v>22812</v>
      </c>
      <c r="AB6911" t="s">
        <v>36</v>
      </c>
      <c r="AC6911">
        <v>0</v>
      </c>
      <c r="AD6911" s="27">
        <v>41628</v>
      </c>
      <c r="AE6911" t="s">
        <v>4829</v>
      </c>
      <c r="AF6911" s="27">
        <v>41628</v>
      </c>
      <c r="AG6911" s="27">
        <v>41629</v>
      </c>
      <c r="AH6911">
        <v>0</v>
      </c>
      <c r="AN6911" t="s">
        <v>238</v>
      </c>
      <c r="AO6911">
        <v>8</v>
      </c>
      <c r="AP6911" t="s">
        <v>269</v>
      </c>
      <c r="AQ6911" s="27">
        <v>41617</v>
      </c>
      <c r="AR6911" t="s">
        <v>240</v>
      </c>
      <c r="AS6911">
        <v>9</v>
      </c>
      <c r="AT6911" t="s">
        <v>269</v>
      </c>
      <c r="AU6911" s="27">
        <v>41617</v>
      </c>
    </row>
    <row r="6912" spans="1:47" x14ac:dyDescent="0.2">
      <c r="A6912">
        <v>6911</v>
      </c>
      <c r="B6912" t="s">
        <v>22813</v>
      </c>
      <c r="C6912" t="s">
        <v>11750</v>
      </c>
      <c r="D6912" t="s">
        <v>1643</v>
      </c>
      <c r="E6912" s="27">
        <v>41885</v>
      </c>
      <c r="F6912" t="s">
        <v>233</v>
      </c>
      <c r="G6912" s="27">
        <v>35011</v>
      </c>
      <c r="H6912">
        <v>20</v>
      </c>
      <c r="I6912" t="s">
        <v>259</v>
      </c>
      <c r="J6912" t="s">
        <v>353</v>
      </c>
      <c r="K6912">
        <v>0</v>
      </c>
      <c r="L6912">
        <v>4</v>
      </c>
      <c r="M6912">
        <v>0</v>
      </c>
      <c r="N6912">
        <v>0</v>
      </c>
      <c r="O6912">
        <v>0</v>
      </c>
      <c r="P6912">
        <v>-2</v>
      </c>
      <c r="Q6912" s="28">
        <v>41883.488194444442</v>
      </c>
      <c r="R6912" s="28">
        <v>41884.321527777778</v>
      </c>
      <c r="S6912" t="s">
        <v>22814</v>
      </c>
      <c r="T6912" s="27">
        <v>41883</v>
      </c>
      <c r="V6912">
        <v>2</v>
      </c>
      <c r="W6912" t="s">
        <v>36</v>
      </c>
      <c r="X6912" t="s">
        <v>474</v>
      </c>
      <c r="Y6912">
        <v>1</v>
      </c>
      <c r="AA6912" t="s">
        <v>22815</v>
      </c>
      <c r="AB6912" t="s">
        <v>36</v>
      </c>
      <c r="AD6912" s="27">
        <v>42045</v>
      </c>
      <c r="AE6912" t="s">
        <v>404</v>
      </c>
      <c r="AH6912">
        <v>0</v>
      </c>
      <c r="AN6912" t="s">
        <v>238</v>
      </c>
      <c r="AO6912">
        <v>6</v>
      </c>
      <c r="AP6912" t="s">
        <v>246</v>
      </c>
      <c r="AQ6912" s="27">
        <v>41885</v>
      </c>
      <c r="AR6912" t="s">
        <v>240</v>
      </c>
      <c r="AS6912">
        <v>4</v>
      </c>
      <c r="AT6912" t="s">
        <v>239</v>
      </c>
      <c r="AU6912" s="27">
        <v>41885</v>
      </c>
    </row>
    <row r="6913" spans="1:47" x14ac:dyDescent="0.2">
      <c r="A6913">
        <v>6912</v>
      </c>
      <c r="B6913" t="s">
        <v>22816</v>
      </c>
      <c r="C6913" t="s">
        <v>22817</v>
      </c>
      <c r="D6913" t="s">
        <v>22818</v>
      </c>
      <c r="E6913" s="27">
        <v>41696</v>
      </c>
      <c r="F6913" t="s">
        <v>294</v>
      </c>
      <c r="G6913" s="27">
        <v>20189</v>
      </c>
      <c r="H6913">
        <v>61</v>
      </c>
      <c r="I6913" t="s">
        <v>234</v>
      </c>
      <c r="J6913" t="s">
        <v>250</v>
      </c>
      <c r="K6913">
        <v>0</v>
      </c>
      <c r="L6913">
        <v>6</v>
      </c>
      <c r="M6913">
        <v>0</v>
      </c>
      <c r="N6913">
        <v>0</v>
      </c>
      <c r="O6913">
        <v>1</v>
      </c>
      <c r="P6913">
        <v>-79</v>
      </c>
      <c r="Q6913" s="28">
        <v>41617.449999999997</v>
      </c>
      <c r="R6913" s="28">
        <v>41669.436111111114</v>
      </c>
      <c r="S6913" t="s">
        <v>22819</v>
      </c>
      <c r="U6913" s="27">
        <v>41617</v>
      </c>
      <c r="V6913">
        <v>79</v>
      </c>
      <c r="W6913" t="s">
        <v>32</v>
      </c>
      <c r="X6913" t="s">
        <v>274</v>
      </c>
      <c r="Y6913">
        <v>0</v>
      </c>
      <c r="AB6913" t="s">
        <v>237</v>
      </c>
      <c r="AH6913">
        <v>0</v>
      </c>
      <c r="AN6913" t="s">
        <v>238</v>
      </c>
      <c r="AO6913">
        <v>3</v>
      </c>
      <c r="AP6913" t="s">
        <v>239</v>
      </c>
      <c r="AQ6913" s="27">
        <v>41696</v>
      </c>
      <c r="AR6913" t="s">
        <v>240</v>
      </c>
      <c r="AS6913">
        <v>6</v>
      </c>
      <c r="AT6913" t="s">
        <v>246</v>
      </c>
      <c r="AU6913" s="27">
        <v>41696</v>
      </c>
    </row>
    <row r="6914" spans="1:47" x14ac:dyDescent="0.2">
      <c r="A6914">
        <v>6913</v>
      </c>
      <c r="B6914" t="s">
        <v>22820</v>
      </c>
      <c r="C6914" t="s">
        <v>22821</v>
      </c>
      <c r="D6914" t="s">
        <v>22822</v>
      </c>
      <c r="E6914" s="27">
        <v>41814</v>
      </c>
      <c r="F6914" t="s">
        <v>294</v>
      </c>
      <c r="G6914" s="27">
        <v>32759</v>
      </c>
      <c r="H6914">
        <v>26</v>
      </c>
      <c r="I6914" t="s">
        <v>244</v>
      </c>
      <c r="J6914" t="s">
        <v>250</v>
      </c>
      <c r="K6914">
        <v>0</v>
      </c>
      <c r="L6914">
        <v>4</v>
      </c>
      <c r="M6914">
        <v>0</v>
      </c>
      <c r="N6914">
        <v>0</v>
      </c>
      <c r="O6914">
        <v>0</v>
      </c>
      <c r="P6914">
        <v>-1</v>
      </c>
      <c r="Q6914" s="28">
        <v>41813.175000000003</v>
      </c>
      <c r="R6914" s="28">
        <v>41815.40902777778</v>
      </c>
      <c r="S6914" t="s">
        <v>22823</v>
      </c>
      <c r="T6914" s="27">
        <v>41813</v>
      </c>
      <c r="V6914">
        <v>1</v>
      </c>
      <c r="W6914" t="s">
        <v>32</v>
      </c>
      <c r="X6914" t="s">
        <v>261</v>
      </c>
      <c r="Y6914">
        <v>0</v>
      </c>
      <c r="AB6914" t="s">
        <v>237</v>
      </c>
      <c r="AH6914">
        <v>0</v>
      </c>
      <c r="AN6914" t="s">
        <v>238</v>
      </c>
      <c r="AO6914">
        <v>3</v>
      </c>
      <c r="AP6914" t="s">
        <v>239</v>
      </c>
      <c r="AQ6914" s="27">
        <v>41814</v>
      </c>
      <c r="AR6914" t="s">
        <v>240</v>
      </c>
      <c r="AS6914">
        <v>4</v>
      </c>
      <c r="AT6914" t="s">
        <v>239</v>
      </c>
      <c r="AU6914" s="27">
        <v>41814</v>
      </c>
    </row>
    <row r="6915" spans="1:47" x14ac:dyDescent="0.2">
      <c r="A6915">
        <v>6914</v>
      </c>
      <c r="B6915" t="s">
        <v>22824</v>
      </c>
      <c r="C6915" t="s">
        <v>2920</v>
      </c>
      <c r="D6915" t="s">
        <v>22825</v>
      </c>
      <c r="E6915" s="27">
        <v>41812</v>
      </c>
      <c r="F6915" t="s">
        <v>233</v>
      </c>
      <c r="G6915" s="27">
        <v>26283</v>
      </c>
      <c r="H6915">
        <v>44</v>
      </c>
      <c r="I6915" t="s">
        <v>244</v>
      </c>
      <c r="J6915" t="s">
        <v>353</v>
      </c>
      <c r="K6915">
        <v>0</v>
      </c>
      <c r="L6915">
        <v>1</v>
      </c>
      <c r="M6915">
        <v>0</v>
      </c>
      <c r="N6915">
        <v>0</v>
      </c>
      <c r="O6915">
        <v>1</v>
      </c>
      <c r="P6915">
        <v>-1</v>
      </c>
      <c r="Q6915" s="28">
        <v>41811.337500000001</v>
      </c>
      <c r="R6915" s="28">
        <v>41812.35833333333</v>
      </c>
      <c r="S6915" t="s">
        <v>22826</v>
      </c>
      <c r="T6915" s="27">
        <v>41811</v>
      </c>
      <c r="V6915">
        <v>1</v>
      </c>
      <c r="W6915" t="s">
        <v>36</v>
      </c>
      <c r="X6915" t="s">
        <v>279</v>
      </c>
      <c r="Y6915">
        <v>0</v>
      </c>
      <c r="AB6915" t="s">
        <v>237</v>
      </c>
      <c r="AH6915">
        <v>0</v>
      </c>
      <c r="AN6915" t="s">
        <v>238</v>
      </c>
      <c r="AO6915">
        <v>1</v>
      </c>
      <c r="AP6915" t="s">
        <v>239</v>
      </c>
      <c r="AQ6915" s="27">
        <v>41812</v>
      </c>
      <c r="AR6915" t="s">
        <v>240</v>
      </c>
      <c r="AS6915">
        <v>1</v>
      </c>
      <c r="AT6915" t="s">
        <v>239</v>
      </c>
      <c r="AU6915" s="27">
        <v>41812</v>
      </c>
    </row>
    <row r="6916" spans="1:47" x14ac:dyDescent="0.2">
      <c r="A6916">
        <v>6915</v>
      </c>
      <c r="B6916" t="s">
        <v>22827</v>
      </c>
      <c r="C6916" t="s">
        <v>22828</v>
      </c>
      <c r="D6916" t="s">
        <v>22829</v>
      </c>
      <c r="E6916" s="27">
        <v>41287</v>
      </c>
      <c r="F6916" t="s">
        <v>233</v>
      </c>
      <c r="G6916" s="27">
        <v>31393</v>
      </c>
      <c r="H6916">
        <v>30</v>
      </c>
      <c r="I6916" t="s">
        <v>244</v>
      </c>
      <c r="J6916" t="s">
        <v>250</v>
      </c>
      <c r="K6916">
        <v>0</v>
      </c>
      <c r="L6916">
        <v>7</v>
      </c>
      <c r="M6916">
        <v>1</v>
      </c>
      <c r="N6916">
        <v>0</v>
      </c>
      <c r="O6916">
        <v>9</v>
      </c>
      <c r="P6916">
        <v>-1</v>
      </c>
      <c r="Q6916" s="28">
        <v>41286.072222222225</v>
      </c>
      <c r="R6916" s="28">
        <v>41294.106249999997</v>
      </c>
      <c r="S6916" t="s">
        <v>22830</v>
      </c>
      <c r="T6916" s="27">
        <v>41286</v>
      </c>
      <c r="V6916">
        <v>1</v>
      </c>
      <c r="W6916" t="s">
        <v>32</v>
      </c>
      <c r="X6916" t="s">
        <v>1617</v>
      </c>
      <c r="Y6916">
        <v>1</v>
      </c>
      <c r="AA6916" t="s">
        <v>22831</v>
      </c>
      <c r="AB6916" t="s">
        <v>32</v>
      </c>
      <c r="AC6916">
        <v>0</v>
      </c>
      <c r="AD6916" s="27">
        <v>41740</v>
      </c>
      <c r="AE6916" t="s">
        <v>359</v>
      </c>
      <c r="AF6916" s="27">
        <v>41740</v>
      </c>
      <c r="AG6916" s="27">
        <v>41775</v>
      </c>
      <c r="AH6916">
        <v>1</v>
      </c>
      <c r="AJ6916" t="s">
        <v>22832</v>
      </c>
      <c r="AK6916" t="s">
        <v>462</v>
      </c>
      <c r="AL6916" s="27">
        <v>41931</v>
      </c>
      <c r="AM6916" t="s">
        <v>279</v>
      </c>
      <c r="AN6916" t="s">
        <v>238</v>
      </c>
      <c r="AO6916">
        <v>2</v>
      </c>
      <c r="AP6916" t="s">
        <v>239</v>
      </c>
      <c r="AQ6916" s="27">
        <v>41287</v>
      </c>
      <c r="AR6916" t="s">
        <v>240</v>
      </c>
      <c r="AS6916">
        <v>7</v>
      </c>
      <c r="AT6916" t="s">
        <v>246</v>
      </c>
      <c r="AU6916" s="27">
        <v>41287</v>
      </c>
    </row>
    <row r="6917" spans="1:47" x14ac:dyDescent="0.2">
      <c r="A6917">
        <v>6916</v>
      </c>
      <c r="B6917" t="s">
        <v>22833</v>
      </c>
      <c r="C6917" t="s">
        <v>5075</v>
      </c>
      <c r="D6917" t="s">
        <v>7596</v>
      </c>
      <c r="E6917" s="27">
        <v>41328</v>
      </c>
      <c r="F6917" t="s">
        <v>233</v>
      </c>
      <c r="G6917" s="27">
        <v>33912</v>
      </c>
      <c r="H6917">
        <v>23</v>
      </c>
      <c r="I6917" t="s">
        <v>259</v>
      </c>
      <c r="J6917" t="s">
        <v>250</v>
      </c>
      <c r="K6917">
        <v>0</v>
      </c>
      <c r="L6917">
        <v>6</v>
      </c>
      <c r="M6917">
        <v>0</v>
      </c>
      <c r="N6917">
        <v>0</v>
      </c>
      <c r="O6917">
        <v>1</v>
      </c>
      <c r="P6917">
        <v>-1</v>
      </c>
      <c r="Q6917" s="28">
        <v>41327.413194444445</v>
      </c>
      <c r="R6917" s="28">
        <v>41363.198611111111</v>
      </c>
      <c r="S6917" t="s">
        <v>22834</v>
      </c>
      <c r="T6917" s="27">
        <v>41327</v>
      </c>
      <c r="V6917">
        <v>1</v>
      </c>
      <c r="W6917" t="s">
        <v>32</v>
      </c>
      <c r="X6917" t="s">
        <v>359</v>
      </c>
      <c r="Y6917">
        <v>0</v>
      </c>
      <c r="AB6917" t="s">
        <v>237</v>
      </c>
      <c r="AH6917">
        <v>0</v>
      </c>
      <c r="AN6917" t="s">
        <v>238</v>
      </c>
      <c r="AO6917">
        <v>5</v>
      </c>
      <c r="AP6917" t="s">
        <v>246</v>
      </c>
      <c r="AQ6917" s="27">
        <v>41328</v>
      </c>
      <c r="AR6917" t="s">
        <v>240</v>
      </c>
      <c r="AS6917">
        <v>6</v>
      </c>
      <c r="AT6917" t="s">
        <v>246</v>
      </c>
      <c r="AU6917" s="27">
        <v>41328</v>
      </c>
    </row>
    <row r="6918" spans="1:47" x14ac:dyDescent="0.2">
      <c r="A6918">
        <v>6917</v>
      </c>
      <c r="B6918" t="s">
        <v>22835</v>
      </c>
      <c r="C6918" t="s">
        <v>986</v>
      </c>
      <c r="D6918" t="s">
        <v>22836</v>
      </c>
      <c r="E6918" s="27">
        <v>41700</v>
      </c>
      <c r="F6918" t="s">
        <v>233</v>
      </c>
      <c r="G6918" s="27">
        <v>25901</v>
      </c>
      <c r="H6918">
        <v>45</v>
      </c>
      <c r="I6918" t="s">
        <v>234</v>
      </c>
      <c r="J6918" t="s">
        <v>22</v>
      </c>
      <c r="K6918">
        <v>0</v>
      </c>
      <c r="L6918">
        <v>1</v>
      </c>
      <c r="M6918">
        <v>0</v>
      </c>
      <c r="N6918">
        <v>0</v>
      </c>
      <c r="O6918">
        <v>2</v>
      </c>
      <c r="P6918">
        <v>0</v>
      </c>
      <c r="Q6918" s="28">
        <v>41700.220138888886</v>
      </c>
      <c r="R6918" s="28">
        <v>41730.413194444445</v>
      </c>
      <c r="S6918" t="s">
        <v>22837</v>
      </c>
      <c r="U6918" s="27">
        <v>41700</v>
      </c>
      <c r="V6918">
        <v>0</v>
      </c>
      <c r="W6918" t="s">
        <v>32</v>
      </c>
      <c r="X6918" t="s">
        <v>274</v>
      </c>
      <c r="Y6918">
        <v>0</v>
      </c>
      <c r="AB6918" t="s">
        <v>237</v>
      </c>
      <c r="AH6918">
        <v>0</v>
      </c>
      <c r="AN6918" t="s">
        <v>238</v>
      </c>
      <c r="AO6918">
        <v>1</v>
      </c>
      <c r="AP6918" t="s">
        <v>239</v>
      </c>
      <c r="AQ6918" s="27">
        <v>41700</v>
      </c>
      <c r="AR6918" t="s">
        <v>240</v>
      </c>
      <c r="AS6918">
        <v>1</v>
      </c>
      <c r="AT6918" t="s">
        <v>239</v>
      </c>
      <c r="AU6918" s="27">
        <v>41700</v>
      </c>
    </row>
    <row r="6919" spans="1:47" x14ac:dyDescent="0.2">
      <c r="A6919">
        <v>6918</v>
      </c>
      <c r="B6919" t="s">
        <v>22838</v>
      </c>
      <c r="C6919" t="s">
        <v>22839</v>
      </c>
      <c r="D6919" t="s">
        <v>22840</v>
      </c>
      <c r="E6919" s="27">
        <v>41979</v>
      </c>
      <c r="F6919" t="s">
        <v>233</v>
      </c>
      <c r="G6919" s="27">
        <v>26470</v>
      </c>
      <c r="H6919">
        <v>43</v>
      </c>
      <c r="I6919" t="s">
        <v>244</v>
      </c>
      <c r="J6919" t="s">
        <v>22</v>
      </c>
      <c r="K6919">
        <v>0</v>
      </c>
      <c r="L6919">
        <v>1</v>
      </c>
      <c r="M6919">
        <v>0</v>
      </c>
      <c r="N6919">
        <v>0</v>
      </c>
      <c r="O6919">
        <v>0</v>
      </c>
      <c r="W6919" t="s">
        <v>237</v>
      </c>
      <c r="Y6919">
        <v>-1</v>
      </c>
      <c r="AB6919" t="s">
        <v>237</v>
      </c>
      <c r="AH6919">
        <v>0</v>
      </c>
      <c r="AN6919" t="s">
        <v>238</v>
      </c>
      <c r="AO6919">
        <v>1</v>
      </c>
      <c r="AP6919" t="s">
        <v>239</v>
      </c>
      <c r="AQ6919" s="27">
        <v>41979</v>
      </c>
      <c r="AR6919" t="s">
        <v>240</v>
      </c>
      <c r="AS6919">
        <v>1</v>
      </c>
      <c r="AT6919" t="s">
        <v>239</v>
      </c>
      <c r="AU6919" s="27">
        <v>41979</v>
      </c>
    </row>
    <row r="6920" spans="1:47" x14ac:dyDescent="0.2">
      <c r="A6920">
        <v>6919</v>
      </c>
      <c r="B6920" t="s">
        <v>22841</v>
      </c>
      <c r="C6920" t="s">
        <v>22842</v>
      </c>
      <c r="D6920" t="s">
        <v>22843</v>
      </c>
      <c r="E6920" s="27">
        <v>41284</v>
      </c>
      <c r="F6920" t="s">
        <v>294</v>
      </c>
      <c r="G6920" s="27">
        <v>32324</v>
      </c>
      <c r="H6920">
        <v>27</v>
      </c>
      <c r="I6920" t="s">
        <v>244</v>
      </c>
      <c r="J6920" t="s">
        <v>250</v>
      </c>
      <c r="K6920">
        <v>0</v>
      </c>
      <c r="L6920">
        <v>3</v>
      </c>
      <c r="M6920">
        <v>0</v>
      </c>
      <c r="N6920">
        <v>0</v>
      </c>
      <c r="O6920">
        <v>0</v>
      </c>
      <c r="P6920">
        <v>-2</v>
      </c>
      <c r="Q6920" s="28">
        <v>41282.304166666669</v>
      </c>
      <c r="R6920" s="28">
        <v>41283.06527777778</v>
      </c>
      <c r="S6920" t="s">
        <v>22844</v>
      </c>
      <c r="T6920" s="27">
        <v>41282</v>
      </c>
      <c r="V6920">
        <v>2</v>
      </c>
      <c r="W6920" t="s">
        <v>32</v>
      </c>
      <c r="X6920" t="s">
        <v>6887</v>
      </c>
      <c r="Y6920">
        <v>1</v>
      </c>
      <c r="AA6920" t="s">
        <v>22845</v>
      </c>
      <c r="AB6920" t="s">
        <v>32</v>
      </c>
      <c r="AC6920">
        <v>0</v>
      </c>
      <c r="AD6920" s="27">
        <v>41688</v>
      </c>
      <c r="AE6920" t="s">
        <v>313</v>
      </c>
      <c r="AF6920" s="27">
        <v>41688</v>
      </c>
      <c r="AG6920" s="27">
        <v>41782</v>
      </c>
      <c r="AH6920">
        <v>1</v>
      </c>
      <c r="AJ6920" t="s">
        <v>22845</v>
      </c>
      <c r="AK6920" t="s">
        <v>312</v>
      </c>
      <c r="AL6920" s="27">
        <v>41688</v>
      </c>
      <c r="AM6920" t="s">
        <v>313</v>
      </c>
      <c r="AN6920" t="s">
        <v>238</v>
      </c>
      <c r="AO6920">
        <v>3</v>
      </c>
      <c r="AP6920" t="s">
        <v>239</v>
      </c>
      <c r="AQ6920" s="27">
        <v>41284</v>
      </c>
      <c r="AR6920" t="s">
        <v>240</v>
      </c>
      <c r="AS6920">
        <v>3</v>
      </c>
      <c r="AT6920" t="s">
        <v>239</v>
      </c>
      <c r="AU6920" s="27">
        <v>41284</v>
      </c>
    </row>
    <row r="6921" spans="1:47" x14ac:dyDescent="0.2">
      <c r="A6921">
        <v>6920</v>
      </c>
      <c r="B6921" t="s">
        <v>22846</v>
      </c>
      <c r="C6921" t="s">
        <v>1168</v>
      </c>
      <c r="D6921" t="s">
        <v>3425</v>
      </c>
      <c r="E6921" s="27">
        <v>41311</v>
      </c>
      <c r="F6921" t="s">
        <v>233</v>
      </c>
      <c r="G6921" s="27">
        <v>28471</v>
      </c>
      <c r="H6921">
        <v>38</v>
      </c>
      <c r="I6921" t="s">
        <v>244</v>
      </c>
      <c r="J6921" t="s">
        <v>250</v>
      </c>
      <c r="K6921">
        <v>0</v>
      </c>
      <c r="L6921">
        <v>6</v>
      </c>
      <c r="M6921">
        <v>1</v>
      </c>
      <c r="N6921">
        <v>0</v>
      </c>
      <c r="O6921">
        <v>10</v>
      </c>
      <c r="P6921">
        <v>-1</v>
      </c>
      <c r="Q6921" s="28">
        <v>41310.359722222223</v>
      </c>
      <c r="R6921" s="28">
        <v>41311.09375</v>
      </c>
      <c r="S6921" t="s">
        <v>22847</v>
      </c>
      <c r="T6921" s="27">
        <v>41310</v>
      </c>
      <c r="V6921">
        <v>1</v>
      </c>
      <c r="W6921" t="s">
        <v>36</v>
      </c>
      <c r="X6921" t="s">
        <v>22848</v>
      </c>
      <c r="Y6921">
        <v>0</v>
      </c>
      <c r="AB6921" t="s">
        <v>237</v>
      </c>
      <c r="AH6921">
        <v>0</v>
      </c>
      <c r="AN6921" t="s">
        <v>238</v>
      </c>
      <c r="AO6921">
        <v>2</v>
      </c>
      <c r="AP6921" t="s">
        <v>239</v>
      </c>
      <c r="AQ6921" s="27">
        <v>41311</v>
      </c>
      <c r="AR6921" t="s">
        <v>240</v>
      </c>
      <c r="AS6921">
        <v>6</v>
      </c>
      <c r="AT6921" t="s">
        <v>246</v>
      </c>
      <c r="AU6921" s="27">
        <v>41311</v>
      </c>
    </row>
    <row r="6922" spans="1:47" x14ac:dyDescent="0.2">
      <c r="A6922">
        <v>6921</v>
      </c>
      <c r="B6922" t="s">
        <v>22849</v>
      </c>
      <c r="C6922" t="s">
        <v>19794</v>
      </c>
      <c r="D6922" t="s">
        <v>5269</v>
      </c>
      <c r="E6922" s="27">
        <v>41671</v>
      </c>
      <c r="F6922" t="s">
        <v>233</v>
      </c>
      <c r="G6922" s="27">
        <v>26886</v>
      </c>
      <c r="H6922">
        <v>42</v>
      </c>
      <c r="I6922" t="s">
        <v>244</v>
      </c>
      <c r="J6922" t="s">
        <v>250</v>
      </c>
      <c r="K6922">
        <v>0</v>
      </c>
      <c r="L6922">
        <v>1</v>
      </c>
      <c r="M6922">
        <v>0</v>
      </c>
      <c r="N6922">
        <v>0</v>
      </c>
      <c r="O6922">
        <v>1</v>
      </c>
      <c r="P6922">
        <v>-1</v>
      </c>
      <c r="Q6922" s="28">
        <v>41670.316666666666</v>
      </c>
      <c r="R6922" s="28">
        <v>41672.166666666664</v>
      </c>
      <c r="S6922" t="s">
        <v>22850</v>
      </c>
      <c r="U6922" s="27">
        <v>41670</v>
      </c>
      <c r="V6922">
        <v>1</v>
      </c>
      <c r="W6922" t="s">
        <v>32</v>
      </c>
      <c r="X6922" t="s">
        <v>274</v>
      </c>
      <c r="Y6922">
        <v>0</v>
      </c>
      <c r="AB6922" t="s">
        <v>237</v>
      </c>
      <c r="AH6922">
        <v>0</v>
      </c>
      <c r="AN6922" t="s">
        <v>238</v>
      </c>
      <c r="AO6922">
        <v>1</v>
      </c>
      <c r="AP6922" t="s">
        <v>239</v>
      </c>
      <c r="AQ6922" s="27">
        <v>41671</v>
      </c>
      <c r="AR6922" t="s">
        <v>240</v>
      </c>
      <c r="AS6922">
        <v>1</v>
      </c>
      <c r="AT6922" t="s">
        <v>239</v>
      </c>
      <c r="AU6922" s="27">
        <v>41671</v>
      </c>
    </row>
    <row r="6923" spans="1:47" x14ac:dyDescent="0.2">
      <c r="A6923">
        <v>6922</v>
      </c>
      <c r="B6923" t="s">
        <v>22851</v>
      </c>
      <c r="C6923" t="s">
        <v>22852</v>
      </c>
      <c r="D6923" t="s">
        <v>22853</v>
      </c>
      <c r="E6923" s="27">
        <v>41975</v>
      </c>
      <c r="F6923" t="s">
        <v>233</v>
      </c>
      <c r="G6923" s="27">
        <v>32560</v>
      </c>
      <c r="H6923">
        <v>27</v>
      </c>
      <c r="I6923" t="s">
        <v>244</v>
      </c>
      <c r="J6923" t="s">
        <v>245</v>
      </c>
      <c r="K6923">
        <v>0</v>
      </c>
      <c r="L6923">
        <v>1</v>
      </c>
      <c r="M6923">
        <v>0</v>
      </c>
      <c r="N6923">
        <v>0</v>
      </c>
      <c r="O6923">
        <v>0</v>
      </c>
      <c r="W6923" t="s">
        <v>237</v>
      </c>
      <c r="Y6923">
        <v>-1</v>
      </c>
      <c r="AB6923" t="s">
        <v>237</v>
      </c>
      <c r="AH6923">
        <v>0</v>
      </c>
      <c r="AN6923" t="s">
        <v>238</v>
      </c>
      <c r="AO6923">
        <v>2</v>
      </c>
      <c r="AP6923" t="s">
        <v>239</v>
      </c>
      <c r="AQ6923" s="27">
        <v>41975</v>
      </c>
      <c r="AR6923" t="s">
        <v>240</v>
      </c>
      <c r="AS6923">
        <v>1</v>
      </c>
      <c r="AT6923" t="s">
        <v>239</v>
      </c>
      <c r="AU6923" s="27">
        <v>41975</v>
      </c>
    </row>
    <row r="6924" spans="1:47" x14ac:dyDescent="0.2">
      <c r="A6924">
        <v>6923</v>
      </c>
      <c r="B6924" t="s">
        <v>22854</v>
      </c>
      <c r="C6924" t="s">
        <v>2183</v>
      </c>
      <c r="D6924" t="s">
        <v>22855</v>
      </c>
      <c r="E6924" s="27">
        <v>41370</v>
      </c>
      <c r="F6924" t="s">
        <v>233</v>
      </c>
      <c r="G6924" s="27">
        <v>30895</v>
      </c>
      <c r="H6924">
        <v>31</v>
      </c>
      <c r="I6924" t="s">
        <v>244</v>
      </c>
      <c r="J6924" t="s">
        <v>250</v>
      </c>
      <c r="K6924">
        <v>0</v>
      </c>
      <c r="L6924">
        <v>3</v>
      </c>
      <c r="M6924">
        <v>0</v>
      </c>
      <c r="N6924">
        <v>0</v>
      </c>
      <c r="O6924">
        <v>0</v>
      </c>
      <c r="P6924">
        <v>-1</v>
      </c>
      <c r="Q6924" s="28">
        <v>41369.520833333336</v>
      </c>
      <c r="R6924" s="28">
        <v>41370.334722222222</v>
      </c>
      <c r="S6924" t="s">
        <v>22856</v>
      </c>
      <c r="T6924" s="27">
        <v>41369</v>
      </c>
      <c r="V6924">
        <v>1</v>
      </c>
      <c r="W6924" t="s">
        <v>32</v>
      </c>
      <c r="X6924" t="s">
        <v>359</v>
      </c>
      <c r="Y6924">
        <v>0</v>
      </c>
      <c r="AB6924" t="s">
        <v>237</v>
      </c>
      <c r="AH6924">
        <v>0</v>
      </c>
      <c r="AN6924" t="s">
        <v>238</v>
      </c>
      <c r="AO6924">
        <v>2</v>
      </c>
      <c r="AP6924" t="s">
        <v>239</v>
      </c>
      <c r="AQ6924" s="27">
        <v>41370</v>
      </c>
      <c r="AR6924" t="s">
        <v>240</v>
      </c>
      <c r="AS6924">
        <v>3</v>
      </c>
      <c r="AT6924" t="s">
        <v>239</v>
      </c>
      <c r="AU6924" s="27">
        <v>41370</v>
      </c>
    </row>
    <row r="6925" spans="1:47" x14ac:dyDescent="0.2">
      <c r="A6925">
        <v>6924</v>
      </c>
      <c r="B6925" t="s">
        <v>22857</v>
      </c>
      <c r="C6925" t="s">
        <v>813</v>
      </c>
      <c r="D6925" t="s">
        <v>4728</v>
      </c>
      <c r="E6925" s="27">
        <v>41278</v>
      </c>
      <c r="F6925" t="s">
        <v>233</v>
      </c>
      <c r="G6925" s="27">
        <v>33740</v>
      </c>
      <c r="H6925">
        <v>23</v>
      </c>
      <c r="I6925" t="s">
        <v>259</v>
      </c>
      <c r="J6925" t="s">
        <v>250</v>
      </c>
      <c r="K6925">
        <v>0</v>
      </c>
      <c r="L6925">
        <v>9</v>
      </c>
      <c r="M6925">
        <v>0</v>
      </c>
      <c r="N6925">
        <v>0</v>
      </c>
      <c r="O6925">
        <v>2</v>
      </c>
      <c r="P6925">
        <v>-1</v>
      </c>
      <c r="Q6925" s="28">
        <v>41277.236805555556</v>
      </c>
      <c r="R6925" s="28">
        <v>41283.238888888889</v>
      </c>
      <c r="S6925" t="s">
        <v>22858</v>
      </c>
      <c r="T6925" s="27">
        <v>41277</v>
      </c>
      <c r="V6925">
        <v>1</v>
      </c>
      <c r="W6925" t="s">
        <v>32</v>
      </c>
      <c r="X6925" t="s">
        <v>567</v>
      </c>
      <c r="Y6925">
        <v>1</v>
      </c>
      <c r="AA6925" t="s">
        <v>22859</v>
      </c>
      <c r="AB6925" t="s">
        <v>36</v>
      </c>
      <c r="AC6925">
        <v>71</v>
      </c>
      <c r="AD6925" s="27">
        <v>41512</v>
      </c>
      <c r="AE6925" t="s">
        <v>412</v>
      </c>
      <c r="AF6925" s="27">
        <v>41583</v>
      </c>
      <c r="AG6925" s="27">
        <v>41591</v>
      </c>
      <c r="AH6925">
        <v>0</v>
      </c>
      <c r="AN6925" t="s">
        <v>238</v>
      </c>
      <c r="AO6925">
        <v>7</v>
      </c>
      <c r="AP6925" t="s">
        <v>246</v>
      </c>
      <c r="AQ6925" s="27">
        <v>41278</v>
      </c>
      <c r="AR6925" t="s">
        <v>240</v>
      </c>
      <c r="AS6925">
        <v>9</v>
      </c>
      <c r="AT6925" t="s">
        <v>269</v>
      </c>
      <c r="AU6925" s="27">
        <v>41278</v>
      </c>
    </row>
    <row r="6926" spans="1:47" x14ac:dyDescent="0.2">
      <c r="A6926">
        <v>6925</v>
      </c>
      <c r="B6926" t="s">
        <v>22860</v>
      </c>
      <c r="C6926" t="s">
        <v>22861</v>
      </c>
      <c r="D6926" t="s">
        <v>22862</v>
      </c>
      <c r="E6926" s="27">
        <v>41990</v>
      </c>
      <c r="F6926" t="s">
        <v>233</v>
      </c>
      <c r="G6926" s="27">
        <v>33040</v>
      </c>
      <c r="H6926">
        <v>25</v>
      </c>
      <c r="I6926" t="s">
        <v>244</v>
      </c>
      <c r="J6926" t="s">
        <v>250</v>
      </c>
      <c r="K6926">
        <v>0</v>
      </c>
      <c r="L6926">
        <v>3</v>
      </c>
      <c r="M6926">
        <v>0</v>
      </c>
      <c r="N6926">
        <v>0</v>
      </c>
      <c r="O6926">
        <v>1</v>
      </c>
      <c r="P6926">
        <v>-1</v>
      </c>
      <c r="Q6926" s="28">
        <v>41989.256944444445</v>
      </c>
      <c r="R6926" s="28">
        <v>41990.063194444447</v>
      </c>
      <c r="S6926" t="s">
        <v>22863</v>
      </c>
      <c r="T6926" s="27">
        <v>41989</v>
      </c>
      <c r="V6926">
        <v>1</v>
      </c>
      <c r="W6926" t="s">
        <v>36</v>
      </c>
      <c r="X6926" t="s">
        <v>279</v>
      </c>
      <c r="Y6926">
        <v>0</v>
      </c>
      <c r="AB6926" t="s">
        <v>237</v>
      </c>
      <c r="AH6926">
        <v>0</v>
      </c>
      <c r="AN6926" t="s">
        <v>238</v>
      </c>
      <c r="AO6926">
        <v>5</v>
      </c>
      <c r="AP6926" t="s">
        <v>246</v>
      </c>
      <c r="AQ6926" s="27">
        <v>41990</v>
      </c>
      <c r="AR6926" t="s">
        <v>240</v>
      </c>
      <c r="AS6926">
        <v>3</v>
      </c>
      <c r="AT6926" t="s">
        <v>239</v>
      </c>
      <c r="AU6926" s="27">
        <v>41990</v>
      </c>
    </row>
    <row r="6927" spans="1:47" x14ac:dyDescent="0.2">
      <c r="A6927">
        <v>6926</v>
      </c>
      <c r="B6927" t="s">
        <v>22864</v>
      </c>
      <c r="C6927" t="s">
        <v>963</v>
      </c>
      <c r="D6927" t="s">
        <v>1413</v>
      </c>
      <c r="E6927" s="27">
        <v>41310</v>
      </c>
      <c r="F6927" t="s">
        <v>233</v>
      </c>
      <c r="G6927" s="27">
        <v>31095</v>
      </c>
      <c r="H6927">
        <v>31</v>
      </c>
      <c r="I6927" t="s">
        <v>244</v>
      </c>
      <c r="J6927" t="s">
        <v>245</v>
      </c>
      <c r="K6927">
        <v>0</v>
      </c>
      <c r="L6927">
        <v>3</v>
      </c>
      <c r="M6927">
        <v>0</v>
      </c>
      <c r="N6927">
        <v>0</v>
      </c>
      <c r="O6927">
        <v>1</v>
      </c>
      <c r="P6927">
        <v>-1</v>
      </c>
      <c r="Q6927" s="28">
        <v>41309.308333333334</v>
      </c>
      <c r="R6927" s="28">
        <v>41348.34652777778</v>
      </c>
      <c r="S6927" t="s">
        <v>22865</v>
      </c>
      <c r="T6927" s="27">
        <v>41309</v>
      </c>
      <c r="V6927">
        <v>1</v>
      </c>
      <c r="W6927" t="s">
        <v>32</v>
      </c>
      <c r="X6927" t="s">
        <v>261</v>
      </c>
      <c r="Y6927">
        <v>1</v>
      </c>
      <c r="AA6927" t="s">
        <v>22866</v>
      </c>
      <c r="AB6927" t="s">
        <v>36</v>
      </c>
      <c r="AC6927">
        <v>0</v>
      </c>
      <c r="AD6927" s="27">
        <v>41378</v>
      </c>
      <c r="AE6927" t="s">
        <v>15153</v>
      </c>
      <c r="AF6927" s="27">
        <v>41378</v>
      </c>
      <c r="AG6927" s="27">
        <v>41436</v>
      </c>
      <c r="AH6927">
        <v>0</v>
      </c>
      <c r="AN6927" t="s">
        <v>238</v>
      </c>
      <c r="AO6927">
        <v>2</v>
      </c>
      <c r="AP6927" t="s">
        <v>239</v>
      </c>
      <c r="AQ6927" s="27">
        <v>41310</v>
      </c>
      <c r="AR6927" t="s">
        <v>240</v>
      </c>
      <c r="AS6927">
        <v>3</v>
      </c>
      <c r="AT6927" t="s">
        <v>239</v>
      </c>
      <c r="AU6927" s="27">
        <v>41310</v>
      </c>
    </row>
    <row r="6928" spans="1:47" x14ac:dyDescent="0.2">
      <c r="A6928">
        <v>6927</v>
      </c>
      <c r="B6928" t="s">
        <v>22867</v>
      </c>
      <c r="C6928" t="s">
        <v>19971</v>
      </c>
      <c r="D6928" t="s">
        <v>1110</v>
      </c>
      <c r="E6928" s="27">
        <v>41590</v>
      </c>
      <c r="F6928" t="s">
        <v>233</v>
      </c>
      <c r="G6928" s="27">
        <v>26481</v>
      </c>
      <c r="H6928">
        <v>43</v>
      </c>
      <c r="I6928" t="s">
        <v>244</v>
      </c>
      <c r="J6928" t="s">
        <v>250</v>
      </c>
      <c r="K6928">
        <v>0</v>
      </c>
      <c r="L6928">
        <v>5</v>
      </c>
      <c r="M6928">
        <v>0</v>
      </c>
      <c r="N6928">
        <v>0</v>
      </c>
      <c r="O6928">
        <v>1</v>
      </c>
      <c r="P6928">
        <v>-1</v>
      </c>
      <c r="Q6928" s="28">
        <v>41589.260416666664</v>
      </c>
      <c r="R6928" s="28">
        <v>41594.502083333333</v>
      </c>
      <c r="S6928" t="s">
        <v>22868</v>
      </c>
      <c r="T6928" s="27">
        <v>41589</v>
      </c>
      <c r="V6928">
        <v>1</v>
      </c>
      <c r="W6928" t="s">
        <v>36</v>
      </c>
      <c r="X6928" t="s">
        <v>279</v>
      </c>
      <c r="Y6928">
        <v>1</v>
      </c>
      <c r="AA6928" t="s">
        <v>22869</v>
      </c>
      <c r="AB6928" t="s">
        <v>36</v>
      </c>
      <c r="AC6928">
        <v>0</v>
      </c>
      <c r="AD6928" s="27">
        <v>42262</v>
      </c>
      <c r="AE6928" t="s">
        <v>279</v>
      </c>
      <c r="AF6928" s="27">
        <v>42262</v>
      </c>
      <c r="AG6928" s="27">
        <v>42267</v>
      </c>
      <c r="AH6928">
        <v>1</v>
      </c>
      <c r="AJ6928" t="s">
        <v>22869</v>
      </c>
      <c r="AK6928" t="s">
        <v>462</v>
      </c>
      <c r="AL6928" s="27">
        <v>42262</v>
      </c>
      <c r="AM6928" t="s">
        <v>279</v>
      </c>
      <c r="AN6928" t="s">
        <v>238</v>
      </c>
      <c r="AO6928">
        <v>4</v>
      </c>
      <c r="AP6928" t="s">
        <v>239</v>
      </c>
      <c r="AQ6928" s="27">
        <v>41590</v>
      </c>
      <c r="AR6928" t="s">
        <v>240</v>
      </c>
      <c r="AS6928">
        <v>5</v>
      </c>
      <c r="AT6928" t="s">
        <v>246</v>
      </c>
      <c r="AU6928" s="27">
        <v>41590</v>
      </c>
    </row>
    <row r="6929" spans="1:47" x14ac:dyDescent="0.2">
      <c r="A6929">
        <v>6928</v>
      </c>
      <c r="B6929" t="s">
        <v>22870</v>
      </c>
      <c r="C6929" t="s">
        <v>5580</v>
      </c>
      <c r="D6929" t="s">
        <v>22871</v>
      </c>
      <c r="E6929" s="27">
        <v>41779</v>
      </c>
      <c r="F6929" t="s">
        <v>233</v>
      </c>
      <c r="G6929" s="27">
        <v>23049</v>
      </c>
      <c r="H6929">
        <v>53</v>
      </c>
      <c r="I6929" t="s">
        <v>234</v>
      </c>
      <c r="J6929" t="s">
        <v>245</v>
      </c>
      <c r="K6929">
        <v>0</v>
      </c>
      <c r="L6929">
        <v>5</v>
      </c>
      <c r="M6929">
        <v>0</v>
      </c>
      <c r="N6929">
        <v>0</v>
      </c>
      <c r="O6929">
        <v>1</v>
      </c>
      <c r="P6929">
        <v>-25</v>
      </c>
      <c r="Q6929" s="28">
        <v>41754.293055555558</v>
      </c>
      <c r="R6929" s="28">
        <v>41772.384027777778</v>
      </c>
      <c r="S6929" t="s">
        <v>22872</v>
      </c>
      <c r="U6929" s="27">
        <v>41754</v>
      </c>
      <c r="V6929">
        <v>25</v>
      </c>
      <c r="W6929" t="s">
        <v>32</v>
      </c>
      <c r="X6929" t="s">
        <v>274</v>
      </c>
      <c r="Y6929">
        <v>0</v>
      </c>
      <c r="AB6929" t="s">
        <v>237</v>
      </c>
      <c r="AH6929">
        <v>0</v>
      </c>
      <c r="AN6929" t="s">
        <v>238</v>
      </c>
      <c r="AO6929">
        <v>4</v>
      </c>
      <c r="AP6929" t="s">
        <v>239</v>
      </c>
      <c r="AQ6929" s="27">
        <v>41779</v>
      </c>
      <c r="AR6929" t="s">
        <v>240</v>
      </c>
      <c r="AS6929">
        <v>5</v>
      </c>
      <c r="AT6929" t="s">
        <v>246</v>
      </c>
      <c r="AU6929" s="27">
        <v>41779</v>
      </c>
    </row>
    <row r="6930" spans="1:47" x14ac:dyDescent="0.2">
      <c r="A6930">
        <v>6929</v>
      </c>
      <c r="B6930" t="s">
        <v>22873</v>
      </c>
      <c r="C6930" t="s">
        <v>3710</v>
      </c>
      <c r="D6930" t="s">
        <v>958</v>
      </c>
      <c r="E6930" s="27">
        <v>41524</v>
      </c>
      <c r="F6930" t="s">
        <v>233</v>
      </c>
      <c r="G6930" s="27">
        <v>28097</v>
      </c>
      <c r="H6930">
        <v>39</v>
      </c>
      <c r="I6930" t="s">
        <v>244</v>
      </c>
      <c r="J6930" t="s">
        <v>245</v>
      </c>
      <c r="K6930">
        <v>0</v>
      </c>
      <c r="L6930">
        <v>3</v>
      </c>
      <c r="M6930">
        <v>0</v>
      </c>
      <c r="N6930">
        <v>0</v>
      </c>
      <c r="O6930">
        <v>0</v>
      </c>
      <c r="P6930">
        <v>-1</v>
      </c>
      <c r="Q6930" s="28">
        <v>41523.429861111108</v>
      </c>
      <c r="R6930" s="28">
        <v>41529.340277777781</v>
      </c>
      <c r="S6930" t="s">
        <v>22874</v>
      </c>
      <c r="T6930" s="27">
        <v>41523</v>
      </c>
      <c r="V6930">
        <v>1</v>
      </c>
      <c r="W6930" t="s">
        <v>32</v>
      </c>
      <c r="X6930" t="s">
        <v>974</v>
      </c>
      <c r="Y6930">
        <v>0</v>
      </c>
      <c r="AB6930" t="s">
        <v>237</v>
      </c>
      <c r="AH6930">
        <v>0</v>
      </c>
      <c r="AN6930" t="s">
        <v>238</v>
      </c>
      <c r="AO6930">
        <v>1</v>
      </c>
      <c r="AP6930" t="s">
        <v>239</v>
      </c>
      <c r="AQ6930" s="27">
        <v>41524</v>
      </c>
      <c r="AR6930" t="s">
        <v>240</v>
      </c>
      <c r="AS6930">
        <v>3</v>
      </c>
      <c r="AT6930" t="s">
        <v>239</v>
      </c>
      <c r="AU6930" s="27">
        <v>41524</v>
      </c>
    </row>
    <row r="6931" spans="1:47" x14ac:dyDescent="0.2">
      <c r="A6931">
        <v>6930</v>
      </c>
      <c r="B6931" t="s">
        <v>22875</v>
      </c>
      <c r="C6931" t="s">
        <v>4688</v>
      </c>
      <c r="D6931" t="s">
        <v>4733</v>
      </c>
      <c r="E6931" s="27">
        <v>41764</v>
      </c>
      <c r="F6931" t="s">
        <v>233</v>
      </c>
      <c r="G6931" s="27">
        <v>24892</v>
      </c>
      <c r="H6931">
        <v>48</v>
      </c>
      <c r="I6931" t="s">
        <v>234</v>
      </c>
      <c r="J6931" t="s">
        <v>250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-1</v>
      </c>
      <c r="Q6931" s="28">
        <v>41763.532638888886</v>
      </c>
      <c r="R6931" s="28">
        <v>41764.329861111109</v>
      </c>
      <c r="S6931" t="s">
        <v>22876</v>
      </c>
      <c r="T6931" s="27">
        <v>41763</v>
      </c>
      <c r="V6931">
        <v>1</v>
      </c>
      <c r="W6931" t="s">
        <v>36</v>
      </c>
      <c r="X6931" t="s">
        <v>279</v>
      </c>
      <c r="Y6931">
        <v>0</v>
      </c>
      <c r="AB6931" t="s">
        <v>237</v>
      </c>
      <c r="AH6931">
        <v>0</v>
      </c>
      <c r="AN6931" t="s">
        <v>238</v>
      </c>
      <c r="AO6931">
        <v>1</v>
      </c>
      <c r="AP6931" t="s">
        <v>239</v>
      </c>
      <c r="AQ6931" s="27">
        <v>41764</v>
      </c>
      <c r="AR6931" t="s">
        <v>240</v>
      </c>
      <c r="AS6931">
        <v>1</v>
      </c>
      <c r="AT6931" t="s">
        <v>239</v>
      </c>
      <c r="AU6931" s="27">
        <v>41764</v>
      </c>
    </row>
    <row r="6932" spans="1:47" x14ac:dyDescent="0.2">
      <c r="A6932">
        <v>6931</v>
      </c>
      <c r="B6932" t="s">
        <v>22877</v>
      </c>
      <c r="C6932" t="s">
        <v>3856</v>
      </c>
      <c r="D6932" t="s">
        <v>12188</v>
      </c>
      <c r="E6932" s="27">
        <v>41309</v>
      </c>
      <c r="F6932" t="s">
        <v>233</v>
      </c>
      <c r="G6932" s="27">
        <v>30917</v>
      </c>
      <c r="H6932">
        <v>31</v>
      </c>
      <c r="I6932" t="s">
        <v>244</v>
      </c>
      <c r="J6932" t="s">
        <v>250</v>
      </c>
      <c r="K6932">
        <v>0</v>
      </c>
      <c r="L6932">
        <v>2</v>
      </c>
      <c r="M6932">
        <v>0</v>
      </c>
      <c r="N6932">
        <v>0</v>
      </c>
      <c r="O6932">
        <v>0</v>
      </c>
      <c r="P6932">
        <v>-1</v>
      </c>
      <c r="Q6932" s="28">
        <v>41308.426388888889</v>
      </c>
      <c r="R6932" s="28">
        <v>41312.243750000001</v>
      </c>
      <c r="S6932" t="s">
        <v>22878</v>
      </c>
      <c r="T6932" s="27">
        <v>41308</v>
      </c>
      <c r="V6932">
        <v>1</v>
      </c>
      <c r="W6932" t="s">
        <v>36</v>
      </c>
      <c r="X6932" t="s">
        <v>1406</v>
      </c>
      <c r="Y6932">
        <v>0</v>
      </c>
      <c r="AB6932" t="s">
        <v>237</v>
      </c>
      <c r="AH6932">
        <v>0</v>
      </c>
      <c r="AN6932" t="s">
        <v>238</v>
      </c>
      <c r="AO6932">
        <v>2</v>
      </c>
      <c r="AP6932" t="s">
        <v>239</v>
      </c>
      <c r="AQ6932" s="27">
        <v>41309</v>
      </c>
      <c r="AR6932" t="s">
        <v>240</v>
      </c>
      <c r="AS6932">
        <v>2</v>
      </c>
      <c r="AT6932" t="s">
        <v>239</v>
      </c>
      <c r="AU6932" s="27">
        <v>41309</v>
      </c>
    </row>
    <row r="6933" spans="1:47" x14ac:dyDescent="0.2">
      <c r="A6933">
        <v>6932</v>
      </c>
      <c r="B6933" t="s">
        <v>22879</v>
      </c>
      <c r="C6933" t="s">
        <v>5686</v>
      </c>
      <c r="D6933" t="s">
        <v>3540</v>
      </c>
      <c r="E6933" s="27">
        <v>41284</v>
      </c>
      <c r="F6933" t="s">
        <v>233</v>
      </c>
      <c r="G6933" s="27">
        <v>34386</v>
      </c>
      <c r="H6933">
        <v>22</v>
      </c>
      <c r="I6933" t="s">
        <v>259</v>
      </c>
      <c r="J6933" t="s">
        <v>245</v>
      </c>
      <c r="K6933">
        <v>0</v>
      </c>
      <c r="L6933">
        <v>7</v>
      </c>
      <c r="M6933">
        <v>0</v>
      </c>
      <c r="N6933">
        <v>0</v>
      </c>
      <c r="O6933">
        <v>3</v>
      </c>
      <c r="P6933">
        <v>-1</v>
      </c>
      <c r="Q6933" s="28">
        <v>41283.222916666666</v>
      </c>
      <c r="R6933" s="28">
        <v>41425.395138888889</v>
      </c>
      <c r="S6933" t="s">
        <v>22880</v>
      </c>
      <c r="T6933" s="27">
        <v>41283</v>
      </c>
      <c r="V6933">
        <v>1</v>
      </c>
      <c r="W6933" t="s">
        <v>32</v>
      </c>
      <c r="X6933" t="s">
        <v>847</v>
      </c>
      <c r="Y6933">
        <v>1</v>
      </c>
      <c r="AA6933" t="s">
        <v>22881</v>
      </c>
      <c r="AB6933" t="s">
        <v>36</v>
      </c>
      <c r="AC6933">
        <v>0</v>
      </c>
      <c r="AD6933" s="27">
        <v>41628</v>
      </c>
      <c r="AE6933" t="s">
        <v>474</v>
      </c>
      <c r="AF6933" s="27">
        <v>41628</v>
      </c>
      <c r="AG6933" s="27">
        <v>41846</v>
      </c>
      <c r="AH6933">
        <v>0</v>
      </c>
      <c r="AN6933" t="s">
        <v>238</v>
      </c>
      <c r="AO6933">
        <v>6</v>
      </c>
      <c r="AP6933" t="s">
        <v>246</v>
      </c>
      <c r="AQ6933" s="27">
        <v>41284</v>
      </c>
      <c r="AR6933" t="s">
        <v>240</v>
      </c>
      <c r="AS6933">
        <v>7</v>
      </c>
      <c r="AT6933" t="s">
        <v>246</v>
      </c>
      <c r="AU6933" s="27">
        <v>41284</v>
      </c>
    </row>
    <row r="6934" spans="1:47" x14ac:dyDescent="0.2">
      <c r="A6934">
        <v>6933</v>
      </c>
      <c r="B6934" t="s">
        <v>22882</v>
      </c>
      <c r="C6934" t="s">
        <v>1524</v>
      </c>
      <c r="D6934" t="s">
        <v>381</v>
      </c>
      <c r="E6934" s="27">
        <v>41997</v>
      </c>
      <c r="F6934" t="s">
        <v>233</v>
      </c>
      <c r="G6934" s="27">
        <v>26238</v>
      </c>
      <c r="H6934">
        <v>44</v>
      </c>
      <c r="I6934" t="s">
        <v>244</v>
      </c>
      <c r="J6934" t="s">
        <v>250</v>
      </c>
      <c r="K6934">
        <v>0</v>
      </c>
      <c r="L6934">
        <v>10</v>
      </c>
      <c r="M6934">
        <v>0</v>
      </c>
      <c r="N6934">
        <v>0</v>
      </c>
      <c r="O6934">
        <v>0</v>
      </c>
      <c r="W6934" t="s">
        <v>237</v>
      </c>
      <c r="Y6934">
        <v>-1</v>
      </c>
      <c r="AB6934" t="s">
        <v>237</v>
      </c>
      <c r="AH6934">
        <v>0</v>
      </c>
      <c r="AN6934" t="s">
        <v>238</v>
      </c>
      <c r="AO6934">
        <v>4</v>
      </c>
      <c r="AP6934" t="s">
        <v>239</v>
      </c>
      <c r="AQ6934" s="27">
        <v>41997</v>
      </c>
      <c r="AR6934" t="s">
        <v>240</v>
      </c>
      <c r="AS6934">
        <v>10</v>
      </c>
      <c r="AT6934" t="s">
        <v>269</v>
      </c>
      <c r="AU6934" s="27">
        <v>41997</v>
      </c>
    </row>
    <row r="6935" spans="1:47" x14ac:dyDescent="0.2">
      <c r="A6935">
        <v>6934</v>
      </c>
      <c r="B6935" t="s">
        <v>22883</v>
      </c>
      <c r="C6935" t="s">
        <v>2674</v>
      </c>
      <c r="D6935" t="s">
        <v>22641</v>
      </c>
      <c r="E6935" s="27">
        <v>41627</v>
      </c>
      <c r="F6935" t="s">
        <v>294</v>
      </c>
      <c r="G6935" s="27">
        <v>30123</v>
      </c>
      <c r="H6935">
        <v>33</v>
      </c>
      <c r="I6935" t="s">
        <v>244</v>
      </c>
      <c r="J6935" t="s">
        <v>250</v>
      </c>
      <c r="K6935">
        <v>0</v>
      </c>
      <c r="L6935">
        <v>3</v>
      </c>
      <c r="M6935">
        <v>0</v>
      </c>
      <c r="N6935">
        <v>0</v>
      </c>
      <c r="O6935">
        <v>0</v>
      </c>
      <c r="P6935">
        <v>0</v>
      </c>
      <c r="Q6935" s="28">
        <v>41627.128472222219</v>
      </c>
      <c r="R6935" s="28">
        <v>41629.409722222219</v>
      </c>
      <c r="S6935" t="s">
        <v>22884</v>
      </c>
      <c r="T6935" s="27">
        <v>41627</v>
      </c>
      <c r="V6935">
        <v>0</v>
      </c>
      <c r="W6935" t="s">
        <v>32</v>
      </c>
      <c r="X6935" t="s">
        <v>974</v>
      </c>
      <c r="Y6935">
        <v>0</v>
      </c>
      <c r="AB6935" t="s">
        <v>237</v>
      </c>
      <c r="AH6935">
        <v>0</v>
      </c>
      <c r="AN6935" t="s">
        <v>238</v>
      </c>
      <c r="AO6935">
        <v>2</v>
      </c>
      <c r="AP6935" t="s">
        <v>239</v>
      </c>
      <c r="AQ6935" s="27">
        <v>41627</v>
      </c>
      <c r="AR6935" t="s">
        <v>240</v>
      </c>
      <c r="AS6935">
        <v>3</v>
      </c>
      <c r="AT6935" t="s">
        <v>239</v>
      </c>
      <c r="AU6935" s="27">
        <v>41627</v>
      </c>
    </row>
    <row r="6936" spans="1:47" x14ac:dyDescent="0.2">
      <c r="A6936">
        <v>6935</v>
      </c>
      <c r="B6936" t="s">
        <v>22885</v>
      </c>
      <c r="C6936" t="s">
        <v>3285</v>
      </c>
      <c r="D6936" t="s">
        <v>5392</v>
      </c>
      <c r="E6936" s="27">
        <v>41301</v>
      </c>
      <c r="F6936" t="s">
        <v>233</v>
      </c>
      <c r="G6936" s="27">
        <v>34559</v>
      </c>
      <c r="H6936">
        <v>21</v>
      </c>
      <c r="I6936" t="s">
        <v>259</v>
      </c>
      <c r="J6936" t="s">
        <v>245</v>
      </c>
      <c r="K6936">
        <v>0</v>
      </c>
      <c r="L6936">
        <v>5</v>
      </c>
      <c r="M6936">
        <v>1</v>
      </c>
      <c r="N6936">
        <v>0</v>
      </c>
      <c r="O6936">
        <v>1</v>
      </c>
      <c r="P6936">
        <v>115</v>
      </c>
      <c r="Q6936" s="28">
        <v>41416.300000000003</v>
      </c>
      <c r="R6936" s="28">
        <v>41422.282638888886</v>
      </c>
      <c r="S6936" t="s">
        <v>22886</v>
      </c>
      <c r="T6936" s="27">
        <v>41301</v>
      </c>
      <c r="V6936">
        <v>0</v>
      </c>
      <c r="W6936" t="s">
        <v>32</v>
      </c>
      <c r="X6936" t="s">
        <v>261</v>
      </c>
      <c r="Y6936">
        <v>1</v>
      </c>
      <c r="AA6936" t="s">
        <v>22887</v>
      </c>
      <c r="AB6936" t="s">
        <v>36</v>
      </c>
      <c r="AC6936">
        <v>0</v>
      </c>
      <c r="AD6936" s="27">
        <v>41503</v>
      </c>
      <c r="AE6936" t="s">
        <v>474</v>
      </c>
      <c r="AF6936" s="27">
        <v>41503</v>
      </c>
      <c r="AG6936" s="27">
        <v>41534</v>
      </c>
      <c r="AH6936">
        <v>1</v>
      </c>
      <c r="AJ6936" t="s">
        <v>22888</v>
      </c>
      <c r="AK6936" t="s">
        <v>312</v>
      </c>
      <c r="AL6936" s="27">
        <v>41883</v>
      </c>
      <c r="AM6936" t="s">
        <v>867</v>
      </c>
      <c r="AN6936" t="s">
        <v>238</v>
      </c>
      <c r="AO6936">
        <v>7</v>
      </c>
      <c r="AP6936" t="s">
        <v>246</v>
      </c>
      <c r="AQ6936" s="27">
        <v>41301</v>
      </c>
      <c r="AR6936" t="s">
        <v>240</v>
      </c>
      <c r="AS6936">
        <v>5</v>
      </c>
      <c r="AT6936" t="s">
        <v>246</v>
      </c>
      <c r="AU6936" s="27">
        <v>41301</v>
      </c>
    </row>
    <row r="6937" spans="1:47" x14ac:dyDescent="0.2">
      <c r="A6937">
        <v>6936</v>
      </c>
      <c r="B6937" t="s">
        <v>22889</v>
      </c>
      <c r="C6937" t="s">
        <v>22890</v>
      </c>
      <c r="D6937" t="s">
        <v>9199</v>
      </c>
      <c r="E6937" s="27">
        <v>41624</v>
      </c>
      <c r="F6937" t="s">
        <v>233</v>
      </c>
      <c r="G6937" s="27">
        <v>33866</v>
      </c>
      <c r="H6937">
        <v>23</v>
      </c>
      <c r="I6937" t="s">
        <v>259</v>
      </c>
      <c r="J6937" t="s">
        <v>250</v>
      </c>
      <c r="K6937">
        <v>0</v>
      </c>
      <c r="L6937">
        <v>6</v>
      </c>
      <c r="M6937">
        <v>0</v>
      </c>
      <c r="N6937">
        <v>0</v>
      </c>
      <c r="O6937">
        <v>1</v>
      </c>
      <c r="P6937">
        <v>-1</v>
      </c>
      <c r="Q6937" s="28">
        <v>41623.181944444441</v>
      </c>
      <c r="R6937" s="28">
        <v>41743.487500000003</v>
      </c>
      <c r="S6937" t="s">
        <v>22891</v>
      </c>
      <c r="T6937" s="27">
        <v>41623</v>
      </c>
      <c r="V6937">
        <v>1</v>
      </c>
      <c r="W6937" t="s">
        <v>32</v>
      </c>
      <c r="X6937" t="s">
        <v>729</v>
      </c>
      <c r="Y6937">
        <v>1</v>
      </c>
      <c r="AA6937" t="s">
        <v>22892</v>
      </c>
      <c r="AB6937" t="s">
        <v>32</v>
      </c>
      <c r="AD6937" s="27">
        <v>41907</v>
      </c>
      <c r="AE6937" t="s">
        <v>254</v>
      </c>
      <c r="AH6937">
        <v>1</v>
      </c>
      <c r="AJ6937" t="s">
        <v>22892</v>
      </c>
      <c r="AK6937" t="s">
        <v>255</v>
      </c>
      <c r="AL6937" s="27">
        <v>41907</v>
      </c>
      <c r="AM6937" t="s">
        <v>254</v>
      </c>
      <c r="AN6937" t="s">
        <v>238</v>
      </c>
      <c r="AO6937">
        <v>8</v>
      </c>
      <c r="AP6937" t="s">
        <v>269</v>
      </c>
      <c r="AQ6937" s="27">
        <v>41624</v>
      </c>
      <c r="AR6937" t="s">
        <v>240</v>
      </c>
      <c r="AS6937">
        <v>6</v>
      </c>
      <c r="AT6937" t="s">
        <v>246</v>
      </c>
      <c r="AU6937" s="27">
        <v>41624</v>
      </c>
    </row>
    <row r="6938" spans="1:47" x14ac:dyDescent="0.2">
      <c r="A6938">
        <v>6937</v>
      </c>
      <c r="B6938" t="s">
        <v>22893</v>
      </c>
      <c r="C6938" t="s">
        <v>22894</v>
      </c>
      <c r="D6938" t="s">
        <v>232</v>
      </c>
      <c r="E6938" s="27">
        <v>41381</v>
      </c>
      <c r="F6938" t="s">
        <v>294</v>
      </c>
      <c r="G6938" s="27">
        <v>31803</v>
      </c>
      <c r="H6938">
        <v>29</v>
      </c>
      <c r="I6938" t="s">
        <v>244</v>
      </c>
      <c r="J6938" t="s">
        <v>245</v>
      </c>
      <c r="K6938">
        <v>0</v>
      </c>
      <c r="L6938">
        <v>4</v>
      </c>
      <c r="M6938">
        <v>0</v>
      </c>
      <c r="N6938">
        <v>0</v>
      </c>
      <c r="O6938">
        <v>0</v>
      </c>
      <c r="P6938">
        <v>-1</v>
      </c>
      <c r="Q6938" s="28">
        <v>41380.113888888889</v>
      </c>
      <c r="R6938" s="28">
        <v>41408.336805555555</v>
      </c>
      <c r="S6938" t="s">
        <v>22895</v>
      </c>
      <c r="T6938" s="27">
        <v>41380</v>
      </c>
      <c r="V6938">
        <v>1</v>
      </c>
      <c r="W6938" t="s">
        <v>32</v>
      </c>
      <c r="X6938" t="s">
        <v>22896</v>
      </c>
      <c r="Y6938">
        <v>0</v>
      </c>
      <c r="AB6938" t="s">
        <v>237</v>
      </c>
      <c r="AH6938">
        <v>0</v>
      </c>
      <c r="AN6938" t="s">
        <v>238</v>
      </c>
      <c r="AO6938">
        <v>3</v>
      </c>
      <c r="AP6938" t="s">
        <v>239</v>
      </c>
      <c r="AQ6938" s="27">
        <v>41381</v>
      </c>
      <c r="AR6938" t="s">
        <v>240</v>
      </c>
      <c r="AS6938">
        <v>4</v>
      </c>
      <c r="AT6938" t="s">
        <v>239</v>
      </c>
      <c r="AU6938" s="27">
        <v>41381</v>
      </c>
    </row>
    <row r="6939" spans="1:47" x14ac:dyDescent="0.2">
      <c r="A6939">
        <v>6938</v>
      </c>
      <c r="B6939" t="s">
        <v>22897</v>
      </c>
      <c r="C6939" t="s">
        <v>674</v>
      </c>
      <c r="D6939" t="s">
        <v>22898</v>
      </c>
      <c r="E6939" s="27">
        <v>41992</v>
      </c>
      <c r="F6939" t="s">
        <v>233</v>
      </c>
      <c r="G6939" s="27">
        <v>18369</v>
      </c>
      <c r="H6939">
        <v>66</v>
      </c>
      <c r="I6939" t="s">
        <v>234</v>
      </c>
      <c r="J6939" t="s">
        <v>245</v>
      </c>
      <c r="K6939">
        <v>0</v>
      </c>
      <c r="L6939">
        <v>1</v>
      </c>
      <c r="M6939">
        <v>0</v>
      </c>
      <c r="N6939">
        <v>0</v>
      </c>
      <c r="O6939">
        <v>1</v>
      </c>
      <c r="P6939">
        <v>-21</v>
      </c>
      <c r="Q6939" s="28">
        <v>41971.479166666664</v>
      </c>
      <c r="R6939" s="28">
        <v>41972.063194444447</v>
      </c>
      <c r="S6939" t="s">
        <v>22899</v>
      </c>
      <c r="T6939" s="27">
        <v>41971</v>
      </c>
      <c r="V6939">
        <v>21</v>
      </c>
      <c r="W6939" t="s">
        <v>36</v>
      </c>
      <c r="X6939" t="s">
        <v>279</v>
      </c>
      <c r="Y6939">
        <v>0</v>
      </c>
      <c r="AB6939" t="s">
        <v>237</v>
      </c>
      <c r="AH6939">
        <v>0</v>
      </c>
      <c r="AN6939" t="s">
        <v>238</v>
      </c>
      <c r="AO6939">
        <v>1</v>
      </c>
      <c r="AP6939" t="s">
        <v>239</v>
      </c>
      <c r="AQ6939" s="27">
        <v>41992</v>
      </c>
      <c r="AR6939" t="s">
        <v>240</v>
      </c>
      <c r="AS6939">
        <v>1</v>
      </c>
      <c r="AT6939" t="s">
        <v>239</v>
      </c>
      <c r="AU6939" s="27">
        <v>41992</v>
      </c>
    </row>
    <row r="6940" spans="1:47" x14ac:dyDescent="0.2">
      <c r="A6940">
        <v>6939</v>
      </c>
      <c r="B6940" t="s">
        <v>22900</v>
      </c>
      <c r="C6940" t="s">
        <v>242</v>
      </c>
      <c r="D6940" t="s">
        <v>22901</v>
      </c>
      <c r="E6940" s="27">
        <v>41290</v>
      </c>
      <c r="F6940" t="s">
        <v>233</v>
      </c>
      <c r="G6940" s="27">
        <v>19793</v>
      </c>
      <c r="H6940">
        <v>62</v>
      </c>
      <c r="I6940" t="s">
        <v>234</v>
      </c>
      <c r="J6940" t="s">
        <v>245</v>
      </c>
      <c r="K6940">
        <v>0</v>
      </c>
      <c r="L6940">
        <v>1</v>
      </c>
      <c r="M6940">
        <v>0</v>
      </c>
      <c r="N6940">
        <v>0</v>
      </c>
      <c r="O6940">
        <v>2</v>
      </c>
      <c r="P6940">
        <v>-4</v>
      </c>
      <c r="Q6940" s="28">
        <v>41286.052777777775</v>
      </c>
      <c r="R6940" s="28">
        <v>41289.303472222222</v>
      </c>
      <c r="S6940" t="s">
        <v>22902</v>
      </c>
      <c r="T6940" s="27">
        <v>41285</v>
      </c>
      <c r="V6940">
        <v>5</v>
      </c>
      <c r="W6940" t="s">
        <v>32</v>
      </c>
      <c r="X6940" t="s">
        <v>10156</v>
      </c>
      <c r="Y6940">
        <v>0</v>
      </c>
      <c r="AB6940" t="s">
        <v>237</v>
      </c>
      <c r="AH6940">
        <v>0</v>
      </c>
      <c r="AN6940" t="s">
        <v>238</v>
      </c>
      <c r="AO6940">
        <v>1</v>
      </c>
      <c r="AP6940" t="s">
        <v>239</v>
      </c>
      <c r="AQ6940" s="27">
        <v>41290</v>
      </c>
      <c r="AR6940" t="s">
        <v>240</v>
      </c>
      <c r="AS6940">
        <v>1</v>
      </c>
      <c r="AT6940" t="s">
        <v>239</v>
      </c>
      <c r="AU6940" s="27">
        <v>41290</v>
      </c>
    </row>
    <row r="6941" spans="1:47" x14ac:dyDescent="0.2">
      <c r="A6941">
        <v>6940</v>
      </c>
      <c r="B6941" t="s">
        <v>22903</v>
      </c>
      <c r="C6941" t="s">
        <v>22904</v>
      </c>
      <c r="D6941" t="s">
        <v>22905</v>
      </c>
      <c r="E6941" s="27">
        <v>41870</v>
      </c>
      <c r="F6941" t="s">
        <v>233</v>
      </c>
      <c r="G6941" s="27">
        <v>30703</v>
      </c>
      <c r="H6941">
        <v>32</v>
      </c>
      <c r="I6941" t="s">
        <v>244</v>
      </c>
      <c r="J6941" t="s">
        <v>353</v>
      </c>
      <c r="K6941">
        <v>0</v>
      </c>
      <c r="L6941">
        <v>5</v>
      </c>
      <c r="M6941">
        <v>0</v>
      </c>
      <c r="N6941">
        <v>0</v>
      </c>
      <c r="O6941">
        <v>0</v>
      </c>
      <c r="P6941">
        <v>0</v>
      </c>
      <c r="Q6941" s="28">
        <v>41870.109722222223</v>
      </c>
      <c r="R6941" s="28">
        <v>41953.203472222223</v>
      </c>
      <c r="S6941" t="s">
        <v>22906</v>
      </c>
      <c r="T6941" s="27">
        <v>41869</v>
      </c>
      <c r="V6941">
        <v>1</v>
      </c>
      <c r="W6941" t="s">
        <v>32</v>
      </c>
      <c r="X6941" t="s">
        <v>2223</v>
      </c>
      <c r="Y6941">
        <v>0</v>
      </c>
      <c r="AB6941" t="s">
        <v>237</v>
      </c>
      <c r="AH6941">
        <v>0</v>
      </c>
      <c r="AN6941" t="s">
        <v>238</v>
      </c>
      <c r="AO6941">
        <v>4</v>
      </c>
      <c r="AP6941" t="s">
        <v>239</v>
      </c>
      <c r="AQ6941" s="27">
        <v>41870</v>
      </c>
      <c r="AR6941" t="s">
        <v>240</v>
      </c>
      <c r="AS6941">
        <v>5</v>
      </c>
      <c r="AT6941" t="s">
        <v>246</v>
      </c>
      <c r="AU6941" s="27">
        <v>41870</v>
      </c>
    </row>
    <row r="6942" spans="1:47" x14ac:dyDescent="0.2">
      <c r="A6942">
        <v>6941</v>
      </c>
      <c r="B6942" t="s">
        <v>22907</v>
      </c>
      <c r="C6942" t="s">
        <v>11029</v>
      </c>
      <c r="D6942" t="s">
        <v>689</v>
      </c>
      <c r="E6942" s="27">
        <v>41351</v>
      </c>
      <c r="F6942" t="s">
        <v>294</v>
      </c>
      <c r="G6942" s="27">
        <v>21991</v>
      </c>
      <c r="H6942">
        <v>56</v>
      </c>
      <c r="I6942" t="s">
        <v>234</v>
      </c>
      <c r="J6942" t="s">
        <v>250</v>
      </c>
      <c r="K6942">
        <v>0</v>
      </c>
      <c r="L6942">
        <v>2</v>
      </c>
      <c r="M6942">
        <v>0</v>
      </c>
      <c r="N6942">
        <v>0</v>
      </c>
      <c r="O6942">
        <v>1</v>
      </c>
      <c r="P6942">
        <v>-24</v>
      </c>
      <c r="Q6942" s="28">
        <v>41327.474305555559</v>
      </c>
      <c r="R6942" s="28">
        <v>41328.321527777778</v>
      </c>
      <c r="S6942" t="s">
        <v>22908</v>
      </c>
      <c r="T6942" s="27">
        <v>41327</v>
      </c>
      <c r="V6942">
        <v>24</v>
      </c>
      <c r="W6942" t="s">
        <v>32</v>
      </c>
      <c r="X6942" t="s">
        <v>261</v>
      </c>
      <c r="Y6942">
        <v>1</v>
      </c>
      <c r="AA6942" t="s">
        <v>22909</v>
      </c>
      <c r="AB6942" t="s">
        <v>36</v>
      </c>
      <c r="AD6942" s="27">
        <v>41518</v>
      </c>
      <c r="AE6942" t="s">
        <v>2030</v>
      </c>
      <c r="AH6942">
        <v>0</v>
      </c>
      <c r="AN6942" t="s">
        <v>238</v>
      </c>
      <c r="AO6942">
        <v>1</v>
      </c>
      <c r="AP6942" t="s">
        <v>239</v>
      </c>
      <c r="AQ6942" s="27">
        <v>41351</v>
      </c>
      <c r="AR6942" t="s">
        <v>240</v>
      </c>
      <c r="AS6942">
        <v>2</v>
      </c>
      <c r="AT6942" t="s">
        <v>239</v>
      </c>
      <c r="AU6942" s="27">
        <v>41351</v>
      </c>
    </row>
    <row r="6943" spans="1:47" x14ac:dyDescent="0.2">
      <c r="A6943">
        <v>6942</v>
      </c>
      <c r="B6943" t="s">
        <v>10799</v>
      </c>
      <c r="C6943" t="s">
        <v>793</v>
      </c>
      <c r="D6943" t="s">
        <v>266</v>
      </c>
      <c r="E6943" s="27">
        <v>41962</v>
      </c>
      <c r="F6943" t="s">
        <v>233</v>
      </c>
      <c r="G6943" s="27">
        <v>31691</v>
      </c>
      <c r="H6943">
        <v>29</v>
      </c>
      <c r="I6943" t="s">
        <v>244</v>
      </c>
      <c r="J6943" t="s">
        <v>250</v>
      </c>
      <c r="K6943">
        <v>0</v>
      </c>
      <c r="L6943">
        <v>1</v>
      </c>
      <c r="M6943">
        <v>0</v>
      </c>
      <c r="N6943">
        <v>0</v>
      </c>
      <c r="O6943">
        <v>1</v>
      </c>
      <c r="P6943">
        <v>-1</v>
      </c>
      <c r="Q6943" s="28">
        <v>41961.530555555553</v>
      </c>
      <c r="R6943" s="28">
        <v>41966.363194444442</v>
      </c>
      <c r="S6943" t="s">
        <v>22910</v>
      </c>
      <c r="T6943" s="27">
        <v>41961</v>
      </c>
      <c r="V6943">
        <v>1</v>
      </c>
      <c r="W6943" t="s">
        <v>32</v>
      </c>
      <c r="X6943" t="s">
        <v>2088</v>
      </c>
      <c r="Y6943">
        <v>0</v>
      </c>
      <c r="AB6943" t="s">
        <v>237</v>
      </c>
      <c r="AH6943">
        <v>0</v>
      </c>
      <c r="AN6943" t="s">
        <v>238</v>
      </c>
      <c r="AO6943">
        <v>2</v>
      </c>
      <c r="AP6943" t="s">
        <v>239</v>
      </c>
      <c r="AQ6943" s="27">
        <v>41962</v>
      </c>
      <c r="AR6943" t="s">
        <v>240</v>
      </c>
      <c r="AS6943">
        <v>1</v>
      </c>
      <c r="AT6943" t="s">
        <v>239</v>
      </c>
      <c r="AU6943" s="27">
        <v>41962</v>
      </c>
    </row>
    <row r="6944" spans="1:47" x14ac:dyDescent="0.2">
      <c r="A6944">
        <v>6943</v>
      </c>
      <c r="B6944" t="s">
        <v>22911</v>
      </c>
      <c r="C6944" t="s">
        <v>2412</v>
      </c>
      <c r="D6944" t="s">
        <v>11971</v>
      </c>
      <c r="E6944" s="27">
        <v>41718</v>
      </c>
      <c r="F6944" t="s">
        <v>294</v>
      </c>
      <c r="G6944" s="27">
        <v>33365</v>
      </c>
      <c r="H6944">
        <v>24</v>
      </c>
      <c r="I6944" t="s">
        <v>259</v>
      </c>
      <c r="J6944" t="s">
        <v>250</v>
      </c>
      <c r="K6944">
        <v>0</v>
      </c>
      <c r="L6944">
        <v>3</v>
      </c>
      <c r="M6944">
        <v>0</v>
      </c>
      <c r="N6944">
        <v>0</v>
      </c>
      <c r="O6944">
        <v>4</v>
      </c>
      <c r="P6944">
        <v>-1</v>
      </c>
      <c r="Q6944" s="28">
        <v>41717.079861111109</v>
      </c>
      <c r="R6944" s="28">
        <v>41719.236805555556</v>
      </c>
      <c r="S6944" t="s">
        <v>22912</v>
      </c>
      <c r="T6944" s="27">
        <v>41717</v>
      </c>
      <c r="V6944">
        <v>1</v>
      </c>
      <c r="W6944" t="s">
        <v>32</v>
      </c>
      <c r="X6944" t="s">
        <v>20942</v>
      </c>
      <c r="Y6944">
        <v>1</v>
      </c>
      <c r="AA6944" t="s">
        <v>22913</v>
      </c>
      <c r="AB6944" t="s">
        <v>36</v>
      </c>
      <c r="AC6944">
        <v>47</v>
      </c>
      <c r="AD6944" s="27">
        <v>42138</v>
      </c>
      <c r="AE6944" t="s">
        <v>392</v>
      </c>
      <c r="AF6944" s="27">
        <v>42185</v>
      </c>
      <c r="AG6944" s="27">
        <v>42196</v>
      </c>
      <c r="AH6944">
        <v>0</v>
      </c>
      <c r="AN6944" t="s">
        <v>238</v>
      </c>
      <c r="AO6944">
        <v>3</v>
      </c>
      <c r="AP6944" t="s">
        <v>239</v>
      </c>
      <c r="AQ6944" s="27">
        <v>41718</v>
      </c>
      <c r="AR6944" t="s">
        <v>240</v>
      </c>
      <c r="AS6944">
        <v>3</v>
      </c>
      <c r="AT6944" t="s">
        <v>239</v>
      </c>
      <c r="AU6944" s="27">
        <v>41718</v>
      </c>
    </row>
    <row r="6945" spans="1:47" x14ac:dyDescent="0.2">
      <c r="A6945">
        <v>6944</v>
      </c>
      <c r="B6945" t="s">
        <v>22914</v>
      </c>
      <c r="C6945" t="s">
        <v>22915</v>
      </c>
      <c r="D6945" t="s">
        <v>22916</v>
      </c>
      <c r="E6945" s="27">
        <v>41716</v>
      </c>
      <c r="F6945" t="s">
        <v>294</v>
      </c>
      <c r="G6945" s="27">
        <v>26080</v>
      </c>
      <c r="H6945">
        <v>44</v>
      </c>
      <c r="I6945" t="s">
        <v>244</v>
      </c>
      <c r="J6945" t="s">
        <v>245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-1</v>
      </c>
      <c r="Q6945" s="28">
        <v>41715.283333333333</v>
      </c>
      <c r="R6945" s="28">
        <v>41716.047222222223</v>
      </c>
      <c r="S6945" t="s">
        <v>22917</v>
      </c>
      <c r="T6945" s="27">
        <v>41715</v>
      </c>
      <c r="V6945">
        <v>1</v>
      </c>
      <c r="W6945" t="s">
        <v>36</v>
      </c>
      <c r="X6945" t="s">
        <v>279</v>
      </c>
      <c r="Y6945">
        <v>0</v>
      </c>
      <c r="AB6945" t="s">
        <v>237</v>
      </c>
      <c r="AH6945">
        <v>0</v>
      </c>
      <c r="AN6945" t="s">
        <v>238</v>
      </c>
      <c r="AO6945">
        <v>1</v>
      </c>
      <c r="AP6945" t="s">
        <v>239</v>
      </c>
      <c r="AQ6945" s="27">
        <v>41716</v>
      </c>
      <c r="AR6945" t="s">
        <v>240</v>
      </c>
      <c r="AS6945">
        <v>1</v>
      </c>
      <c r="AT6945" t="s">
        <v>239</v>
      </c>
      <c r="AU6945" s="27">
        <v>41716</v>
      </c>
    </row>
    <row r="6946" spans="1:47" x14ac:dyDescent="0.2">
      <c r="A6946">
        <v>6945</v>
      </c>
      <c r="B6946" t="s">
        <v>22918</v>
      </c>
      <c r="C6946" t="s">
        <v>22919</v>
      </c>
      <c r="D6946" t="s">
        <v>22920</v>
      </c>
      <c r="E6946" s="27">
        <v>41810</v>
      </c>
      <c r="F6946" t="s">
        <v>233</v>
      </c>
      <c r="G6946" s="27">
        <v>22565</v>
      </c>
      <c r="H6946">
        <v>54</v>
      </c>
      <c r="I6946" t="s">
        <v>234</v>
      </c>
      <c r="J6946" t="s">
        <v>22</v>
      </c>
      <c r="K6946">
        <v>0</v>
      </c>
      <c r="L6946">
        <v>2</v>
      </c>
      <c r="M6946">
        <v>0</v>
      </c>
      <c r="N6946">
        <v>0</v>
      </c>
      <c r="O6946">
        <v>1</v>
      </c>
      <c r="P6946">
        <v>-1</v>
      </c>
      <c r="Q6946" s="28">
        <v>41809.07916666667</v>
      </c>
      <c r="R6946" s="28">
        <v>41810.063888888886</v>
      </c>
      <c r="S6946" t="s">
        <v>22921</v>
      </c>
      <c r="T6946" s="27">
        <v>41809</v>
      </c>
      <c r="V6946">
        <v>1</v>
      </c>
      <c r="W6946" t="s">
        <v>32</v>
      </c>
      <c r="X6946" t="s">
        <v>348</v>
      </c>
      <c r="Y6946">
        <v>0</v>
      </c>
      <c r="AB6946" t="s">
        <v>237</v>
      </c>
      <c r="AH6946">
        <v>0</v>
      </c>
      <c r="AN6946" t="s">
        <v>238</v>
      </c>
      <c r="AO6946">
        <v>1</v>
      </c>
      <c r="AP6946" t="s">
        <v>239</v>
      </c>
      <c r="AQ6946" s="27">
        <v>41810</v>
      </c>
      <c r="AR6946" t="s">
        <v>240</v>
      </c>
      <c r="AS6946">
        <v>2</v>
      </c>
      <c r="AT6946" t="s">
        <v>239</v>
      </c>
      <c r="AU6946" s="27">
        <v>41810</v>
      </c>
    </row>
    <row r="6947" spans="1:47" x14ac:dyDescent="0.2">
      <c r="A6947">
        <v>6946</v>
      </c>
      <c r="B6947" t="s">
        <v>22922</v>
      </c>
      <c r="C6947" t="s">
        <v>2390</v>
      </c>
      <c r="D6947" t="s">
        <v>689</v>
      </c>
      <c r="E6947" s="27">
        <v>41489</v>
      </c>
      <c r="F6947" t="s">
        <v>233</v>
      </c>
      <c r="G6947" s="27">
        <v>34410</v>
      </c>
      <c r="H6947">
        <v>22</v>
      </c>
      <c r="I6947" t="s">
        <v>259</v>
      </c>
      <c r="J6947" t="s">
        <v>250</v>
      </c>
      <c r="K6947">
        <v>0</v>
      </c>
      <c r="L6947">
        <v>7</v>
      </c>
      <c r="M6947">
        <v>1</v>
      </c>
      <c r="N6947">
        <v>0</v>
      </c>
      <c r="O6947">
        <v>2</v>
      </c>
      <c r="P6947">
        <v>-1</v>
      </c>
      <c r="Q6947" s="28">
        <v>41488.222222222219</v>
      </c>
      <c r="R6947" s="28">
        <v>41490.06527777778</v>
      </c>
      <c r="S6947" t="s">
        <v>22923</v>
      </c>
      <c r="U6947" s="27">
        <v>41488</v>
      </c>
      <c r="V6947">
        <v>1</v>
      </c>
      <c r="W6947" t="s">
        <v>32</v>
      </c>
      <c r="X6947" t="s">
        <v>274</v>
      </c>
      <c r="Y6947">
        <v>1</v>
      </c>
      <c r="AA6947" t="s">
        <v>22924</v>
      </c>
      <c r="AB6947" t="s">
        <v>36</v>
      </c>
      <c r="AC6947">
        <v>0</v>
      </c>
      <c r="AD6947" s="27">
        <v>42188</v>
      </c>
      <c r="AE6947" t="s">
        <v>412</v>
      </c>
      <c r="AF6947" s="27">
        <v>42188</v>
      </c>
      <c r="AG6947" s="27">
        <v>42199</v>
      </c>
      <c r="AH6947">
        <v>0</v>
      </c>
      <c r="AN6947" t="s">
        <v>238</v>
      </c>
      <c r="AO6947">
        <v>8</v>
      </c>
      <c r="AP6947" t="s">
        <v>269</v>
      </c>
      <c r="AQ6947" s="27">
        <v>41489</v>
      </c>
      <c r="AR6947" t="s">
        <v>240</v>
      </c>
      <c r="AS6947">
        <v>7</v>
      </c>
      <c r="AT6947" t="s">
        <v>246</v>
      </c>
      <c r="AU6947" s="27">
        <v>41489</v>
      </c>
    </row>
    <row r="6948" spans="1:47" x14ac:dyDescent="0.2">
      <c r="A6948">
        <v>6947</v>
      </c>
      <c r="B6948" t="s">
        <v>22925</v>
      </c>
      <c r="C6948" t="s">
        <v>2107</v>
      </c>
      <c r="D6948" t="s">
        <v>22926</v>
      </c>
      <c r="E6948" s="27">
        <v>41957</v>
      </c>
      <c r="F6948" t="s">
        <v>294</v>
      </c>
      <c r="G6948" s="27">
        <v>32235</v>
      </c>
      <c r="H6948">
        <v>28</v>
      </c>
      <c r="I6948" t="s">
        <v>244</v>
      </c>
      <c r="J6948" t="s">
        <v>250</v>
      </c>
      <c r="K6948">
        <v>0</v>
      </c>
      <c r="L6948">
        <v>5</v>
      </c>
      <c r="M6948">
        <v>0</v>
      </c>
      <c r="N6948">
        <v>0</v>
      </c>
      <c r="O6948">
        <v>4</v>
      </c>
      <c r="P6948">
        <v>-1</v>
      </c>
      <c r="Q6948" s="28">
        <v>41956.152083333334</v>
      </c>
      <c r="R6948" s="28">
        <v>41958.181944444441</v>
      </c>
      <c r="S6948" t="s">
        <v>22927</v>
      </c>
      <c r="T6948" s="27">
        <v>41956</v>
      </c>
      <c r="V6948">
        <v>1</v>
      </c>
      <c r="W6948" t="s">
        <v>32</v>
      </c>
      <c r="X6948" t="s">
        <v>261</v>
      </c>
      <c r="Y6948">
        <v>1</v>
      </c>
      <c r="AA6948" t="s">
        <v>22928</v>
      </c>
      <c r="AB6948" t="s">
        <v>36</v>
      </c>
      <c r="AD6948" s="27">
        <v>42044</v>
      </c>
      <c r="AE6948" t="s">
        <v>412</v>
      </c>
      <c r="AH6948">
        <v>0</v>
      </c>
      <c r="AN6948" t="s">
        <v>238</v>
      </c>
      <c r="AO6948">
        <v>2</v>
      </c>
      <c r="AP6948" t="s">
        <v>239</v>
      </c>
      <c r="AQ6948" s="27">
        <v>41957</v>
      </c>
      <c r="AR6948" t="s">
        <v>240</v>
      </c>
      <c r="AS6948">
        <v>5</v>
      </c>
      <c r="AT6948" t="s">
        <v>246</v>
      </c>
      <c r="AU6948" s="27">
        <v>41957</v>
      </c>
    </row>
    <row r="6949" spans="1:47" x14ac:dyDescent="0.2">
      <c r="A6949">
        <v>6948</v>
      </c>
      <c r="B6949" t="s">
        <v>22929</v>
      </c>
      <c r="C6949" t="s">
        <v>1109</v>
      </c>
      <c r="D6949" t="s">
        <v>1303</v>
      </c>
      <c r="E6949" s="27">
        <v>41351</v>
      </c>
      <c r="F6949" t="s">
        <v>233</v>
      </c>
      <c r="G6949" s="27">
        <v>31520</v>
      </c>
      <c r="H6949">
        <v>30</v>
      </c>
      <c r="I6949" t="s">
        <v>244</v>
      </c>
      <c r="J6949" t="s">
        <v>250</v>
      </c>
      <c r="K6949">
        <v>0</v>
      </c>
      <c r="L6949">
        <v>5</v>
      </c>
      <c r="M6949">
        <v>0</v>
      </c>
      <c r="N6949">
        <v>0</v>
      </c>
      <c r="O6949">
        <v>0</v>
      </c>
      <c r="P6949">
        <v>0</v>
      </c>
      <c r="Q6949" s="28">
        <v>41351.148611111108</v>
      </c>
      <c r="R6949" s="28">
        <v>41351.267361111109</v>
      </c>
      <c r="S6949" t="s">
        <v>22930</v>
      </c>
      <c r="T6949" s="27">
        <v>41351</v>
      </c>
      <c r="V6949">
        <v>0</v>
      </c>
      <c r="W6949" t="s">
        <v>32</v>
      </c>
      <c r="X6949" t="s">
        <v>441</v>
      </c>
      <c r="Y6949">
        <v>0</v>
      </c>
      <c r="AB6949" t="s">
        <v>237</v>
      </c>
      <c r="AH6949">
        <v>0</v>
      </c>
      <c r="AN6949" t="s">
        <v>238</v>
      </c>
      <c r="AO6949">
        <v>3</v>
      </c>
      <c r="AP6949" t="s">
        <v>239</v>
      </c>
      <c r="AQ6949" s="27">
        <v>41351</v>
      </c>
      <c r="AR6949" t="s">
        <v>240</v>
      </c>
      <c r="AS6949">
        <v>5</v>
      </c>
      <c r="AT6949" t="s">
        <v>246</v>
      </c>
      <c r="AU6949" s="27">
        <v>41351</v>
      </c>
    </row>
    <row r="6950" spans="1:47" x14ac:dyDescent="0.2">
      <c r="A6950">
        <v>6949</v>
      </c>
      <c r="B6950" t="s">
        <v>22931</v>
      </c>
      <c r="C6950" t="s">
        <v>3916</v>
      </c>
      <c r="D6950" t="s">
        <v>1416</v>
      </c>
      <c r="E6950" s="27">
        <v>41707</v>
      </c>
      <c r="F6950" t="s">
        <v>233</v>
      </c>
      <c r="G6950" s="27">
        <v>30668</v>
      </c>
      <c r="H6950">
        <v>32</v>
      </c>
      <c r="I6950" t="s">
        <v>244</v>
      </c>
      <c r="J6950" t="s">
        <v>245</v>
      </c>
      <c r="K6950">
        <v>0</v>
      </c>
      <c r="L6950">
        <v>1</v>
      </c>
      <c r="M6950">
        <v>0</v>
      </c>
      <c r="N6950">
        <v>0</v>
      </c>
      <c r="O6950">
        <v>1</v>
      </c>
      <c r="P6950">
        <v>0</v>
      </c>
      <c r="Q6950" s="28">
        <v>41707.15902777778</v>
      </c>
      <c r="R6950" s="28">
        <v>41708.152083333334</v>
      </c>
      <c r="S6950" t="s">
        <v>22932</v>
      </c>
      <c r="T6950" s="27">
        <v>41706</v>
      </c>
      <c r="V6950">
        <v>1</v>
      </c>
      <c r="W6950" t="s">
        <v>36</v>
      </c>
      <c r="X6950" t="s">
        <v>383</v>
      </c>
      <c r="Y6950">
        <v>1</v>
      </c>
      <c r="AA6950" t="s">
        <v>22933</v>
      </c>
      <c r="AB6950" t="s">
        <v>36</v>
      </c>
      <c r="AD6950" s="27">
        <v>41901</v>
      </c>
      <c r="AE6950" t="s">
        <v>422</v>
      </c>
      <c r="AH6950">
        <v>0</v>
      </c>
      <c r="AN6950" t="s">
        <v>238</v>
      </c>
      <c r="AO6950">
        <v>1</v>
      </c>
      <c r="AP6950" t="s">
        <v>239</v>
      </c>
      <c r="AQ6950" s="27">
        <v>41707</v>
      </c>
      <c r="AR6950" t="s">
        <v>240</v>
      </c>
      <c r="AS6950">
        <v>1</v>
      </c>
      <c r="AT6950" t="s">
        <v>239</v>
      </c>
      <c r="AU6950" s="27">
        <v>41707</v>
      </c>
    </row>
    <row r="6951" spans="1:47" x14ac:dyDescent="0.2">
      <c r="A6951">
        <v>6950</v>
      </c>
      <c r="B6951" t="s">
        <v>22934</v>
      </c>
      <c r="C6951" t="s">
        <v>1127</v>
      </c>
      <c r="D6951" t="s">
        <v>22935</v>
      </c>
      <c r="E6951" s="27">
        <v>41342</v>
      </c>
      <c r="F6951" t="s">
        <v>233</v>
      </c>
      <c r="G6951" s="27">
        <v>23493</v>
      </c>
      <c r="H6951">
        <v>51</v>
      </c>
      <c r="I6951" t="s">
        <v>234</v>
      </c>
      <c r="J6951" t="s">
        <v>245</v>
      </c>
      <c r="K6951">
        <v>0</v>
      </c>
      <c r="L6951">
        <v>6</v>
      </c>
      <c r="M6951">
        <v>0</v>
      </c>
      <c r="N6951">
        <v>0</v>
      </c>
      <c r="O6951">
        <v>3</v>
      </c>
      <c r="P6951">
        <v>-1</v>
      </c>
      <c r="Q6951" s="28">
        <v>41341.524305555555</v>
      </c>
      <c r="R6951" s="28">
        <v>41358.368055555555</v>
      </c>
      <c r="S6951" t="s">
        <v>22936</v>
      </c>
      <c r="T6951" s="27">
        <v>41341</v>
      </c>
      <c r="V6951">
        <v>1</v>
      </c>
      <c r="W6951" t="s">
        <v>32</v>
      </c>
      <c r="X6951" t="s">
        <v>343</v>
      </c>
      <c r="Y6951">
        <v>0</v>
      </c>
      <c r="AB6951" t="s">
        <v>237</v>
      </c>
      <c r="AH6951">
        <v>0</v>
      </c>
      <c r="AN6951" t="s">
        <v>238</v>
      </c>
      <c r="AO6951">
        <v>3</v>
      </c>
      <c r="AP6951" t="s">
        <v>239</v>
      </c>
      <c r="AQ6951" s="27">
        <v>41342</v>
      </c>
      <c r="AR6951" t="s">
        <v>240</v>
      </c>
      <c r="AS6951">
        <v>6</v>
      </c>
      <c r="AT6951" t="s">
        <v>246</v>
      </c>
      <c r="AU6951" s="27">
        <v>41342</v>
      </c>
    </row>
    <row r="6952" spans="1:47" x14ac:dyDescent="0.2">
      <c r="A6952">
        <v>6951</v>
      </c>
      <c r="B6952" t="s">
        <v>22937</v>
      </c>
      <c r="C6952" t="s">
        <v>8550</v>
      </c>
      <c r="D6952" t="s">
        <v>1832</v>
      </c>
      <c r="E6952" s="27">
        <v>41981</v>
      </c>
      <c r="F6952" t="s">
        <v>233</v>
      </c>
      <c r="G6952" s="27">
        <v>30394</v>
      </c>
      <c r="H6952">
        <v>33</v>
      </c>
      <c r="I6952" t="s">
        <v>244</v>
      </c>
      <c r="J6952" t="s">
        <v>250</v>
      </c>
      <c r="K6952">
        <v>0</v>
      </c>
      <c r="L6952">
        <v>2</v>
      </c>
      <c r="M6952">
        <v>0</v>
      </c>
      <c r="N6952">
        <v>0</v>
      </c>
      <c r="O6952">
        <v>0</v>
      </c>
      <c r="P6952">
        <v>-1</v>
      </c>
      <c r="Q6952" s="28">
        <v>41980.240972222222</v>
      </c>
      <c r="R6952" s="28">
        <v>41982.166666666664</v>
      </c>
      <c r="S6952" t="s">
        <v>22938</v>
      </c>
      <c r="T6952" s="27">
        <v>41980</v>
      </c>
      <c r="V6952">
        <v>1</v>
      </c>
      <c r="W6952" t="s">
        <v>32</v>
      </c>
      <c r="X6952" t="s">
        <v>383</v>
      </c>
      <c r="Y6952">
        <v>0</v>
      </c>
      <c r="AB6952" t="s">
        <v>237</v>
      </c>
      <c r="AH6952">
        <v>0</v>
      </c>
      <c r="AN6952" t="s">
        <v>238</v>
      </c>
      <c r="AO6952">
        <v>2</v>
      </c>
      <c r="AP6952" t="s">
        <v>239</v>
      </c>
      <c r="AQ6952" s="27">
        <v>41981</v>
      </c>
      <c r="AR6952" t="s">
        <v>240</v>
      </c>
      <c r="AS6952">
        <v>2</v>
      </c>
      <c r="AT6952" t="s">
        <v>239</v>
      </c>
      <c r="AU6952" s="27">
        <v>41981</v>
      </c>
    </row>
    <row r="6953" spans="1:47" x14ac:dyDescent="0.2">
      <c r="A6953">
        <v>6952</v>
      </c>
      <c r="B6953" t="s">
        <v>22939</v>
      </c>
      <c r="C6953" t="s">
        <v>11431</v>
      </c>
      <c r="D6953" t="s">
        <v>1110</v>
      </c>
      <c r="E6953" s="27">
        <v>41673</v>
      </c>
      <c r="F6953" t="s">
        <v>233</v>
      </c>
      <c r="G6953" s="27">
        <v>34545</v>
      </c>
      <c r="H6953">
        <v>21</v>
      </c>
      <c r="I6953" t="s">
        <v>259</v>
      </c>
      <c r="J6953" t="s">
        <v>250</v>
      </c>
      <c r="K6953">
        <v>0</v>
      </c>
      <c r="L6953">
        <v>5</v>
      </c>
      <c r="M6953">
        <v>0</v>
      </c>
      <c r="N6953">
        <v>0</v>
      </c>
      <c r="O6953">
        <v>0</v>
      </c>
      <c r="P6953">
        <v>-1</v>
      </c>
      <c r="Q6953" s="28">
        <v>41672.463194444441</v>
      </c>
      <c r="R6953" s="28">
        <v>41675.32916666667</v>
      </c>
      <c r="S6953" t="s">
        <v>22940</v>
      </c>
      <c r="T6953" s="27">
        <v>41672</v>
      </c>
      <c r="V6953">
        <v>1</v>
      </c>
      <c r="W6953" t="s">
        <v>32</v>
      </c>
      <c r="X6953" t="s">
        <v>847</v>
      </c>
      <c r="Y6953">
        <v>0</v>
      </c>
      <c r="AB6953" t="s">
        <v>237</v>
      </c>
      <c r="AH6953">
        <v>0</v>
      </c>
      <c r="AN6953" t="s">
        <v>238</v>
      </c>
      <c r="AO6953">
        <v>6</v>
      </c>
      <c r="AP6953" t="s">
        <v>246</v>
      </c>
      <c r="AQ6953" s="27">
        <v>41673</v>
      </c>
      <c r="AR6953" t="s">
        <v>240</v>
      </c>
      <c r="AS6953">
        <v>5</v>
      </c>
      <c r="AT6953" t="s">
        <v>246</v>
      </c>
      <c r="AU6953" s="27">
        <v>41673</v>
      </c>
    </row>
    <row r="6954" spans="1:47" x14ac:dyDescent="0.2">
      <c r="A6954">
        <v>6953</v>
      </c>
      <c r="B6954" t="s">
        <v>22941</v>
      </c>
      <c r="C6954" t="s">
        <v>1823</v>
      </c>
      <c r="D6954" t="s">
        <v>9247</v>
      </c>
      <c r="E6954" s="27">
        <v>41820</v>
      </c>
      <c r="F6954" t="s">
        <v>233</v>
      </c>
      <c r="G6954" s="27">
        <v>24833</v>
      </c>
      <c r="H6954">
        <v>48</v>
      </c>
      <c r="I6954" t="s">
        <v>234</v>
      </c>
      <c r="J6954" t="s">
        <v>250</v>
      </c>
      <c r="K6954">
        <v>0</v>
      </c>
      <c r="L6954">
        <v>10</v>
      </c>
      <c r="M6954">
        <v>0</v>
      </c>
      <c r="N6954">
        <v>0</v>
      </c>
      <c r="O6954">
        <v>14</v>
      </c>
      <c r="P6954">
        <v>-45</v>
      </c>
      <c r="Q6954" s="28">
        <v>41775.379166666666</v>
      </c>
      <c r="R6954" s="28">
        <v>41776.066666666666</v>
      </c>
      <c r="S6954" t="s">
        <v>22942</v>
      </c>
      <c r="T6954" s="27">
        <v>41775</v>
      </c>
      <c r="V6954">
        <v>45</v>
      </c>
      <c r="W6954" t="s">
        <v>32</v>
      </c>
      <c r="X6954" t="s">
        <v>261</v>
      </c>
      <c r="Y6954">
        <v>0</v>
      </c>
      <c r="AB6954" t="s">
        <v>237</v>
      </c>
      <c r="AH6954">
        <v>0</v>
      </c>
      <c r="AN6954" t="s">
        <v>238</v>
      </c>
      <c r="AO6954">
        <v>4</v>
      </c>
      <c r="AP6954" t="s">
        <v>239</v>
      </c>
      <c r="AQ6954" s="27">
        <v>41820</v>
      </c>
      <c r="AR6954" t="s">
        <v>240</v>
      </c>
      <c r="AS6954">
        <v>10</v>
      </c>
      <c r="AT6954" t="s">
        <v>269</v>
      </c>
      <c r="AU6954" s="27">
        <v>41820</v>
      </c>
    </row>
    <row r="6955" spans="1:47" x14ac:dyDescent="0.2">
      <c r="A6955">
        <v>6954</v>
      </c>
      <c r="B6955" t="s">
        <v>22943</v>
      </c>
      <c r="C6955" t="s">
        <v>22944</v>
      </c>
      <c r="D6955" t="s">
        <v>4215</v>
      </c>
      <c r="E6955" s="27">
        <v>41569</v>
      </c>
      <c r="F6955" t="s">
        <v>233</v>
      </c>
      <c r="G6955" s="27">
        <v>32212</v>
      </c>
      <c r="H6955">
        <v>28</v>
      </c>
      <c r="I6955" t="s">
        <v>244</v>
      </c>
      <c r="J6955" t="s">
        <v>250</v>
      </c>
      <c r="K6955">
        <v>0</v>
      </c>
      <c r="L6955">
        <v>8</v>
      </c>
      <c r="M6955">
        <v>0</v>
      </c>
      <c r="N6955">
        <v>0</v>
      </c>
      <c r="O6955">
        <v>10</v>
      </c>
      <c r="P6955">
        <v>-131</v>
      </c>
      <c r="Q6955" s="28">
        <v>41438.515972222223</v>
      </c>
      <c r="R6955" s="28">
        <v>41440.229166666664</v>
      </c>
      <c r="S6955" t="s">
        <v>22945</v>
      </c>
      <c r="U6955" s="27">
        <v>41568</v>
      </c>
      <c r="V6955">
        <v>1</v>
      </c>
      <c r="W6955" t="s">
        <v>32</v>
      </c>
      <c r="X6955" t="s">
        <v>274</v>
      </c>
      <c r="Y6955">
        <v>0</v>
      </c>
      <c r="AB6955" t="s">
        <v>237</v>
      </c>
      <c r="AH6955">
        <v>0</v>
      </c>
      <c r="AN6955" t="s">
        <v>238</v>
      </c>
      <c r="AO6955">
        <v>9</v>
      </c>
      <c r="AP6955" t="s">
        <v>269</v>
      </c>
      <c r="AQ6955" s="27">
        <v>41569</v>
      </c>
      <c r="AR6955" t="s">
        <v>240</v>
      </c>
      <c r="AS6955">
        <v>8</v>
      </c>
      <c r="AT6955" t="s">
        <v>269</v>
      </c>
      <c r="AU6955" s="27">
        <v>41569</v>
      </c>
    </row>
    <row r="6956" spans="1:47" x14ac:dyDescent="0.2">
      <c r="A6956">
        <v>6955</v>
      </c>
      <c r="B6956" t="s">
        <v>22946</v>
      </c>
      <c r="C6956" t="s">
        <v>7731</v>
      </c>
      <c r="D6956" t="s">
        <v>22947</v>
      </c>
      <c r="E6956" s="27">
        <v>41514</v>
      </c>
      <c r="F6956" t="s">
        <v>233</v>
      </c>
      <c r="G6956" s="27">
        <v>34555</v>
      </c>
      <c r="H6956">
        <v>21</v>
      </c>
      <c r="I6956" t="s">
        <v>259</v>
      </c>
      <c r="J6956" t="s">
        <v>250</v>
      </c>
      <c r="K6956">
        <v>0</v>
      </c>
      <c r="L6956">
        <v>9</v>
      </c>
      <c r="M6956">
        <v>0</v>
      </c>
      <c r="N6956">
        <v>0</v>
      </c>
      <c r="O6956">
        <v>2</v>
      </c>
      <c r="P6956">
        <v>-1</v>
      </c>
      <c r="Q6956" s="28">
        <v>41513.063888888886</v>
      </c>
      <c r="R6956" s="28">
        <v>41531.248611111114</v>
      </c>
      <c r="S6956" t="s">
        <v>22948</v>
      </c>
      <c r="T6956" s="27">
        <v>41513</v>
      </c>
      <c r="V6956">
        <v>1</v>
      </c>
      <c r="W6956" t="s">
        <v>32</v>
      </c>
      <c r="X6956" t="s">
        <v>261</v>
      </c>
      <c r="Y6956">
        <v>1</v>
      </c>
      <c r="AA6956" t="s">
        <v>22949</v>
      </c>
      <c r="AB6956" t="s">
        <v>36</v>
      </c>
      <c r="AC6956">
        <v>0</v>
      </c>
      <c r="AD6956" s="27">
        <v>41778</v>
      </c>
      <c r="AE6956" t="s">
        <v>724</v>
      </c>
      <c r="AF6956" s="27">
        <v>41778</v>
      </c>
      <c r="AG6956" s="27">
        <v>41779</v>
      </c>
      <c r="AH6956">
        <v>0</v>
      </c>
      <c r="AN6956" t="s">
        <v>238</v>
      </c>
      <c r="AO6956">
        <v>9</v>
      </c>
      <c r="AP6956" t="s">
        <v>269</v>
      </c>
      <c r="AQ6956" s="27">
        <v>41514</v>
      </c>
      <c r="AR6956" t="s">
        <v>240</v>
      </c>
      <c r="AS6956">
        <v>9</v>
      </c>
      <c r="AT6956" t="s">
        <v>269</v>
      </c>
      <c r="AU6956" s="27">
        <v>41514</v>
      </c>
    </row>
    <row r="6957" spans="1:47" x14ac:dyDescent="0.2">
      <c r="A6957">
        <v>6956</v>
      </c>
      <c r="B6957" t="s">
        <v>22950</v>
      </c>
      <c r="C6957" t="s">
        <v>1127</v>
      </c>
      <c r="D6957" t="s">
        <v>2683</v>
      </c>
      <c r="E6957" s="27">
        <v>41617</v>
      </c>
      <c r="F6957" t="s">
        <v>233</v>
      </c>
      <c r="G6957" s="27">
        <v>32951</v>
      </c>
      <c r="H6957">
        <v>26</v>
      </c>
      <c r="I6957" t="s">
        <v>244</v>
      </c>
      <c r="J6957" t="s">
        <v>245</v>
      </c>
      <c r="K6957">
        <v>0</v>
      </c>
      <c r="L6957">
        <v>8</v>
      </c>
      <c r="M6957">
        <v>1</v>
      </c>
      <c r="N6957">
        <v>0</v>
      </c>
      <c r="O6957">
        <v>7</v>
      </c>
      <c r="P6957">
        <v>0</v>
      </c>
      <c r="Q6957" s="28">
        <v>41617.521527777775</v>
      </c>
      <c r="R6957" s="28">
        <v>41670.342361111114</v>
      </c>
      <c r="S6957" t="s">
        <v>22951</v>
      </c>
      <c r="T6957" s="27">
        <v>41616</v>
      </c>
      <c r="V6957">
        <v>1</v>
      </c>
      <c r="W6957" t="s">
        <v>36</v>
      </c>
      <c r="X6957" t="s">
        <v>279</v>
      </c>
      <c r="Y6957">
        <v>0</v>
      </c>
      <c r="AB6957" t="s">
        <v>237</v>
      </c>
      <c r="AH6957">
        <v>0</v>
      </c>
      <c r="AN6957" t="s">
        <v>238</v>
      </c>
      <c r="AO6957">
        <v>8</v>
      </c>
      <c r="AP6957" t="s">
        <v>269</v>
      </c>
      <c r="AQ6957" s="27">
        <v>41617</v>
      </c>
      <c r="AR6957" t="s">
        <v>240</v>
      </c>
      <c r="AS6957">
        <v>8</v>
      </c>
      <c r="AT6957" t="s">
        <v>269</v>
      </c>
      <c r="AU6957" s="27">
        <v>41617</v>
      </c>
    </row>
    <row r="6958" spans="1:47" x14ac:dyDescent="0.2">
      <c r="A6958">
        <v>6957</v>
      </c>
      <c r="B6958" t="s">
        <v>22952</v>
      </c>
      <c r="C6958" t="s">
        <v>22953</v>
      </c>
      <c r="D6958" t="s">
        <v>22954</v>
      </c>
      <c r="E6958" s="27">
        <v>41276</v>
      </c>
      <c r="F6958" t="s">
        <v>233</v>
      </c>
      <c r="G6958" s="27">
        <v>32457</v>
      </c>
      <c r="H6958">
        <v>27</v>
      </c>
      <c r="I6958" t="s">
        <v>244</v>
      </c>
      <c r="J6958" t="s">
        <v>250</v>
      </c>
      <c r="K6958">
        <v>0</v>
      </c>
      <c r="L6958">
        <v>9</v>
      </c>
      <c r="M6958">
        <v>0</v>
      </c>
      <c r="N6958">
        <v>0</v>
      </c>
      <c r="O6958">
        <v>3</v>
      </c>
      <c r="P6958">
        <v>-1</v>
      </c>
      <c r="Q6958" s="28">
        <v>41275.136111111111</v>
      </c>
      <c r="R6958" s="28">
        <v>41284.175000000003</v>
      </c>
      <c r="S6958" t="s">
        <v>22955</v>
      </c>
      <c r="T6958" s="27">
        <v>41275</v>
      </c>
      <c r="V6958">
        <v>1</v>
      </c>
      <c r="W6958" t="s">
        <v>32</v>
      </c>
      <c r="X6958" t="s">
        <v>441</v>
      </c>
      <c r="Y6958">
        <v>1</v>
      </c>
      <c r="AA6958" t="s">
        <v>22956</v>
      </c>
      <c r="AB6958" t="s">
        <v>32</v>
      </c>
      <c r="AC6958">
        <v>1</v>
      </c>
      <c r="AD6958" s="27">
        <v>41636</v>
      </c>
      <c r="AE6958" t="s">
        <v>1555</v>
      </c>
      <c r="AF6958" s="27">
        <v>41637</v>
      </c>
      <c r="AG6958" s="27">
        <v>42096</v>
      </c>
      <c r="AH6958">
        <v>1</v>
      </c>
      <c r="AJ6958" t="s">
        <v>22956</v>
      </c>
      <c r="AK6958" t="s">
        <v>366</v>
      </c>
      <c r="AL6958" s="27">
        <v>41636</v>
      </c>
      <c r="AM6958" t="s">
        <v>1555</v>
      </c>
      <c r="AN6958" t="s">
        <v>238</v>
      </c>
      <c r="AO6958">
        <v>5</v>
      </c>
      <c r="AP6958" t="s">
        <v>246</v>
      </c>
      <c r="AQ6958" s="27">
        <v>41276</v>
      </c>
      <c r="AR6958" t="s">
        <v>240</v>
      </c>
      <c r="AS6958">
        <v>9</v>
      </c>
      <c r="AT6958" t="s">
        <v>269</v>
      </c>
      <c r="AU6958" s="27">
        <v>41276</v>
      </c>
    </row>
    <row r="6959" spans="1:47" x14ac:dyDescent="0.2">
      <c r="A6959">
        <v>6958</v>
      </c>
      <c r="B6959" t="s">
        <v>22957</v>
      </c>
      <c r="C6959" t="s">
        <v>793</v>
      </c>
      <c r="D6959" t="s">
        <v>22958</v>
      </c>
      <c r="E6959" s="27">
        <v>41955</v>
      </c>
      <c r="F6959" t="s">
        <v>233</v>
      </c>
      <c r="G6959" s="27">
        <v>34954</v>
      </c>
      <c r="H6959">
        <v>20</v>
      </c>
      <c r="I6959" t="s">
        <v>259</v>
      </c>
      <c r="J6959" t="s">
        <v>245</v>
      </c>
      <c r="K6959">
        <v>0</v>
      </c>
      <c r="L6959">
        <v>5</v>
      </c>
      <c r="M6959">
        <v>0</v>
      </c>
      <c r="N6959">
        <v>0</v>
      </c>
      <c r="O6959">
        <v>0</v>
      </c>
      <c r="P6959">
        <v>0</v>
      </c>
      <c r="Q6959" s="28">
        <v>41955.219444444447</v>
      </c>
      <c r="R6959" s="28">
        <v>41956.467361111114</v>
      </c>
      <c r="S6959" t="s">
        <v>22959</v>
      </c>
      <c r="T6959" s="27">
        <v>41955</v>
      </c>
      <c r="V6959">
        <v>0</v>
      </c>
      <c r="W6959" t="s">
        <v>32</v>
      </c>
      <c r="X6959" t="s">
        <v>254</v>
      </c>
      <c r="Y6959">
        <v>0</v>
      </c>
      <c r="AB6959" t="s">
        <v>237</v>
      </c>
      <c r="AH6959">
        <v>0</v>
      </c>
      <c r="AN6959" t="s">
        <v>238</v>
      </c>
      <c r="AO6959">
        <v>7</v>
      </c>
      <c r="AP6959" t="s">
        <v>246</v>
      </c>
      <c r="AQ6959" s="27">
        <v>41955</v>
      </c>
      <c r="AR6959" t="s">
        <v>240</v>
      </c>
      <c r="AS6959">
        <v>5</v>
      </c>
      <c r="AT6959" t="s">
        <v>246</v>
      </c>
      <c r="AU6959" s="27">
        <v>41955</v>
      </c>
    </row>
    <row r="6960" spans="1:47" x14ac:dyDescent="0.2">
      <c r="A6960">
        <v>6959</v>
      </c>
      <c r="B6960" t="s">
        <v>22960</v>
      </c>
      <c r="C6960" t="s">
        <v>22961</v>
      </c>
      <c r="D6960" t="s">
        <v>22962</v>
      </c>
      <c r="E6960" s="27">
        <v>41384</v>
      </c>
      <c r="F6960" t="s">
        <v>233</v>
      </c>
      <c r="G6960" s="27">
        <v>32080</v>
      </c>
      <c r="H6960">
        <v>28</v>
      </c>
      <c r="I6960" t="s">
        <v>244</v>
      </c>
      <c r="J6960" t="s">
        <v>353</v>
      </c>
      <c r="K6960">
        <v>0</v>
      </c>
      <c r="L6960">
        <v>4</v>
      </c>
      <c r="M6960">
        <v>0</v>
      </c>
      <c r="N6960">
        <v>0</v>
      </c>
      <c r="O6960">
        <v>0</v>
      </c>
      <c r="P6960">
        <v>0</v>
      </c>
      <c r="Q6960" s="28">
        <v>41384.227777777778</v>
      </c>
      <c r="R6960" s="28">
        <v>41384.303472222222</v>
      </c>
      <c r="S6960" t="s">
        <v>22963</v>
      </c>
      <c r="T6960" s="27">
        <v>41384</v>
      </c>
      <c r="V6960">
        <v>0</v>
      </c>
      <c r="W6960" t="s">
        <v>32</v>
      </c>
      <c r="X6960" t="s">
        <v>337</v>
      </c>
      <c r="Y6960">
        <v>0</v>
      </c>
      <c r="AB6960" t="s">
        <v>237</v>
      </c>
      <c r="AH6960">
        <v>0</v>
      </c>
      <c r="AN6960" t="s">
        <v>238</v>
      </c>
      <c r="AO6960">
        <v>2</v>
      </c>
      <c r="AP6960" t="s">
        <v>239</v>
      </c>
      <c r="AQ6960" s="27">
        <v>41384</v>
      </c>
      <c r="AR6960" t="s">
        <v>240</v>
      </c>
      <c r="AS6960">
        <v>4</v>
      </c>
      <c r="AT6960" t="s">
        <v>239</v>
      </c>
      <c r="AU6960" s="27">
        <v>41384</v>
      </c>
    </row>
    <row r="6961" spans="1:47" x14ac:dyDescent="0.2">
      <c r="A6961">
        <v>6960</v>
      </c>
      <c r="B6961" t="s">
        <v>22964</v>
      </c>
      <c r="C6961" t="s">
        <v>8395</v>
      </c>
      <c r="D6961" t="s">
        <v>22965</v>
      </c>
      <c r="E6961" s="27">
        <v>41575</v>
      </c>
      <c r="F6961" t="s">
        <v>294</v>
      </c>
      <c r="G6961" s="27">
        <v>31137</v>
      </c>
      <c r="H6961">
        <v>31</v>
      </c>
      <c r="I6961" t="s">
        <v>244</v>
      </c>
      <c r="J6961" t="s">
        <v>250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-1</v>
      </c>
      <c r="Q6961" s="28">
        <v>41574.078472222223</v>
      </c>
      <c r="R6961" s="28">
        <v>41576.368750000001</v>
      </c>
      <c r="S6961" t="s">
        <v>22966</v>
      </c>
      <c r="T6961" s="27">
        <v>41574</v>
      </c>
      <c r="V6961">
        <v>1</v>
      </c>
      <c r="W6961" t="s">
        <v>32</v>
      </c>
      <c r="X6961" t="s">
        <v>313</v>
      </c>
      <c r="Y6961">
        <v>0</v>
      </c>
      <c r="AB6961" t="s">
        <v>237</v>
      </c>
      <c r="AH6961">
        <v>0</v>
      </c>
      <c r="AN6961" t="s">
        <v>238</v>
      </c>
      <c r="AO6961">
        <v>1</v>
      </c>
      <c r="AP6961" t="s">
        <v>239</v>
      </c>
      <c r="AQ6961" s="27">
        <v>41575</v>
      </c>
      <c r="AR6961" t="s">
        <v>240</v>
      </c>
      <c r="AS6961">
        <v>1</v>
      </c>
      <c r="AT6961" t="s">
        <v>239</v>
      </c>
      <c r="AU6961" s="27">
        <v>41575</v>
      </c>
    </row>
    <row r="6962" spans="1:47" x14ac:dyDescent="0.2">
      <c r="A6962">
        <v>6961</v>
      </c>
      <c r="B6962" t="s">
        <v>22967</v>
      </c>
      <c r="C6962" t="s">
        <v>22968</v>
      </c>
      <c r="D6962" t="s">
        <v>4806</v>
      </c>
      <c r="E6962" s="27">
        <v>41658</v>
      </c>
      <c r="F6962" t="s">
        <v>233</v>
      </c>
      <c r="G6962" s="27">
        <v>30127</v>
      </c>
      <c r="H6962">
        <v>33</v>
      </c>
      <c r="I6962" t="s">
        <v>244</v>
      </c>
      <c r="J6962" t="s">
        <v>250</v>
      </c>
      <c r="K6962">
        <v>0</v>
      </c>
      <c r="L6962">
        <v>8</v>
      </c>
      <c r="M6962">
        <v>0</v>
      </c>
      <c r="N6962">
        <v>0</v>
      </c>
      <c r="O6962">
        <v>0</v>
      </c>
      <c r="P6962">
        <v>-1</v>
      </c>
      <c r="Q6962" s="28">
        <v>41657.29791666667</v>
      </c>
      <c r="R6962" s="28">
        <v>41658.368750000001</v>
      </c>
      <c r="S6962" t="s">
        <v>22969</v>
      </c>
      <c r="T6962" s="27">
        <v>41657</v>
      </c>
      <c r="V6962">
        <v>1</v>
      </c>
      <c r="W6962" t="s">
        <v>36</v>
      </c>
      <c r="X6962" t="s">
        <v>279</v>
      </c>
      <c r="Y6962">
        <v>1</v>
      </c>
      <c r="AA6962" t="s">
        <v>22970</v>
      </c>
      <c r="AB6962" t="s">
        <v>36</v>
      </c>
      <c r="AD6962" s="27">
        <v>42017</v>
      </c>
      <c r="AE6962" t="s">
        <v>422</v>
      </c>
      <c r="AH6962">
        <v>0</v>
      </c>
      <c r="AN6962" t="s">
        <v>238</v>
      </c>
      <c r="AO6962">
        <v>6</v>
      </c>
      <c r="AP6962" t="s">
        <v>246</v>
      </c>
      <c r="AQ6962" s="27">
        <v>41658</v>
      </c>
      <c r="AR6962" t="s">
        <v>240</v>
      </c>
      <c r="AS6962">
        <v>8</v>
      </c>
      <c r="AT6962" t="s">
        <v>269</v>
      </c>
      <c r="AU6962" s="27">
        <v>41658</v>
      </c>
    </row>
    <row r="6963" spans="1:47" x14ac:dyDescent="0.2">
      <c r="A6963">
        <v>6962</v>
      </c>
      <c r="B6963" t="s">
        <v>22971</v>
      </c>
      <c r="C6963" t="s">
        <v>2276</v>
      </c>
      <c r="D6963" t="s">
        <v>5392</v>
      </c>
      <c r="E6963" s="27">
        <v>41948</v>
      </c>
      <c r="F6963" t="s">
        <v>233</v>
      </c>
      <c r="G6963" s="27">
        <v>27830</v>
      </c>
      <c r="H6963">
        <v>40</v>
      </c>
      <c r="I6963" t="s">
        <v>244</v>
      </c>
      <c r="J6963" t="s">
        <v>250</v>
      </c>
      <c r="K6963">
        <v>0</v>
      </c>
      <c r="L6963">
        <v>6</v>
      </c>
      <c r="M6963">
        <v>0</v>
      </c>
      <c r="N6963">
        <v>0</v>
      </c>
      <c r="O6963">
        <v>4</v>
      </c>
      <c r="P6963">
        <v>0</v>
      </c>
      <c r="Q6963" s="28">
        <v>41948.189583333333</v>
      </c>
      <c r="R6963" s="28">
        <v>41949.156944444447</v>
      </c>
      <c r="S6963" t="s">
        <v>22972</v>
      </c>
      <c r="T6963" s="27">
        <v>41948</v>
      </c>
      <c r="V6963">
        <v>0</v>
      </c>
      <c r="W6963" t="s">
        <v>32</v>
      </c>
      <c r="X6963" t="s">
        <v>261</v>
      </c>
      <c r="Y6963">
        <v>0</v>
      </c>
      <c r="AB6963" t="s">
        <v>237</v>
      </c>
      <c r="AH6963">
        <v>0</v>
      </c>
      <c r="AN6963" t="s">
        <v>238</v>
      </c>
      <c r="AO6963">
        <v>3</v>
      </c>
      <c r="AP6963" t="s">
        <v>239</v>
      </c>
      <c r="AQ6963" s="27">
        <v>41948</v>
      </c>
      <c r="AR6963" t="s">
        <v>240</v>
      </c>
      <c r="AS6963">
        <v>6</v>
      </c>
      <c r="AT6963" t="s">
        <v>246</v>
      </c>
      <c r="AU6963" s="27">
        <v>41948</v>
      </c>
    </row>
    <row r="6964" spans="1:47" x14ac:dyDescent="0.2">
      <c r="A6964">
        <v>6963</v>
      </c>
      <c r="B6964" t="s">
        <v>22973</v>
      </c>
      <c r="C6964" t="s">
        <v>292</v>
      </c>
      <c r="D6964" t="s">
        <v>5793</v>
      </c>
      <c r="E6964" s="27">
        <v>41549</v>
      </c>
      <c r="F6964" t="s">
        <v>294</v>
      </c>
      <c r="G6964" s="27">
        <v>24532</v>
      </c>
      <c r="H6964">
        <v>49</v>
      </c>
      <c r="I6964" t="s">
        <v>234</v>
      </c>
      <c r="J6964" t="s">
        <v>245</v>
      </c>
      <c r="K6964">
        <v>0</v>
      </c>
      <c r="L6964">
        <v>2</v>
      </c>
      <c r="M6964">
        <v>0</v>
      </c>
      <c r="N6964">
        <v>0</v>
      </c>
      <c r="O6964">
        <v>2</v>
      </c>
      <c r="P6964">
        <v>-1</v>
      </c>
      <c r="Q6964" s="28">
        <v>41548.250694444447</v>
      </c>
      <c r="R6964" s="28">
        <v>41549.146527777775</v>
      </c>
      <c r="S6964" t="s">
        <v>22974</v>
      </c>
      <c r="T6964" s="27">
        <v>41548</v>
      </c>
      <c r="V6964">
        <v>1</v>
      </c>
      <c r="W6964" t="s">
        <v>32</v>
      </c>
      <c r="X6964" t="s">
        <v>261</v>
      </c>
      <c r="Y6964">
        <v>0</v>
      </c>
      <c r="AB6964" t="s">
        <v>237</v>
      </c>
      <c r="AH6964">
        <v>0</v>
      </c>
      <c r="AN6964" t="s">
        <v>238</v>
      </c>
      <c r="AO6964">
        <v>1</v>
      </c>
      <c r="AP6964" t="s">
        <v>239</v>
      </c>
      <c r="AQ6964" s="27">
        <v>41549</v>
      </c>
      <c r="AR6964" t="s">
        <v>240</v>
      </c>
      <c r="AS6964">
        <v>2</v>
      </c>
      <c r="AT6964" t="s">
        <v>239</v>
      </c>
      <c r="AU6964" s="27">
        <v>41549</v>
      </c>
    </row>
    <row r="6965" spans="1:47" x14ac:dyDescent="0.2">
      <c r="A6965">
        <v>6964</v>
      </c>
      <c r="B6965" t="s">
        <v>22975</v>
      </c>
      <c r="C6965" t="s">
        <v>1828</v>
      </c>
      <c r="D6965" t="s">
        <v>18989</v>
      </c>
      <c r="E6965" s="27">
        <v>41985</v>
      </c>
      <c r="F6965" t="s">
        <v>233</v>
      </c>
      <c r="G6965" s="27">
        <v>26339</v>
      </c>
      <c r="H6965">
        <v>44</v>
      </c>
      <c r="I6965" t="s">
        <v>244</v>
      </c>
      <c r="J6965" t="s">
        <v>245</v>
      </c>
      <c r="K6965">
        <v>0</v>
      </c>
      <c r="L6965">
        <v>8</v>
      </c>
      <c r="M6965">
        <v>0</v>
      </c>
      <c r="N6965">
        <v>0</v>
      </c>
      <c r="O6965">
        <v>23</v>
      </c>
      <c r="P6965">
        <v>-1</v>
      </c>
      <c r="Q6965" s="28">
        <v>41984.492361111108</v>
      </c>
      <c r="R6965" s="28">
        <v>41994.361805555556</v>
      </c>
      <c r="S6965" t="s">
        <v>22976</v>
      </c>
      <c r="U6965" s="27">
        <v>41984</v>
      </c>
      <c r="V6965">
        <v>1</v>
      </c>
      <c r="W6965" t="s">
        <v>32</v>
      </c>
      <c r="X6965" t="s">
        <v>274</v>
      </c>
      <c r="Y6965">
        <v>0</v>
      </c>
      <c r="AB6965" t="s">
        <v>237</v>
      </c>
      <c r="AH6965">
        <v>0</v>
      </c>
      <c r="AN6965" t="s">
        <v>238</v>
      </c>
      <c r="AO6965">
        <v>5</v>
      </c>
      <c r="AP6965" t="s">
        <v>246</v>
      </c>
      <c r="AQ6965" s="27">
        <v>41985</v>
      </c>
      <c r="AR6965" t="s">
        <v>240</v>
      </c>
      <c r="AS6965">
        <v>8</v>
      </c>
      <c r="AT6965" t="s">
        <v>269</v>
      </c>
      <c r="AU6965" s="27">
        <v>41985</v>
      </c>
    </row>
    <row r="6966" spans="1:47" x14ac:dyDescent="0.2">
      <c r="A6966">
        <v>6965</v>
      </c>
      <c r="B6966" t="s">
        <v>22977</v>
      </c>
      <c r="C6966" t="s">
        <v>22978</v>
      </c>
      <c r="D6966" t="s">
        <v>1309</v>
      </c>
      <c r="E6966" s="27">
        <v>41383</v>
      </c>
      <c r="F6966" t="s">
        <v>294</v>
      </c>
      <c r="G6966" s="27">
        <v>27284</v>
      </c>
      <c r="H6966">
        <v>41</v>
      </c>
      <c r="I6966" t="s">
        <v>244</v>
      </c>
      <c r="J6966" t="s">
        <v>22</v>
      </c>
      <c r="K6966">
        <v>0</v>
      </c>
      <c r="L6966">
        <v>3</v>
      </c>
      <c r="M6966">
        <v>0</v>
      </c>
      <c r="N6966">
        <v>0</v>
      </c>
      <c r="O6966">
        <v>2</v>
      </c>
      <c r="P6966">
        <v>-1</v>
      </c>
      <c r="Q6966" s="28">
        <v>41382.363194444442</v>
      </c>
      <c r="R6966" s="28">
        <v>41398.100694444445</v>
      </c>
      <c r="S6966" t="s">
        <v>22979</v>
      </c>
      <c r="U6966" s="27">
        <v>41382</v>
      </c>
      <c r="V6966">
        <v>1</v>
      </c>
      <c r="W6966" t="s">
        <v>32</v>
      </c>
      <c r="X6966" t="s">
        <v>274</v>
      </c>
      <c r="Y6966">
        <v>0</v>
      </c>
      <c r="AB6966" t="s">
        <v>237</v>
      </c>
      <c r="AH6966">
        <v>0</v>
      </c>
      <c r="AN6966" t="s">
        <v>238</v>
      </c>
      <c r="AO6966">
        <v>3</v>
      </c>
      <c r="AP6966" t="s">
        <v>239</v>
      </c>
      <c r="AQ6966" s="27">
        <v>41383</v>
      </c>
      <c r="AR6966" t="s">
        <v>240</v>
      </c>
      <c r="AS6966">
        <v>3</v>
      </c>
      <c r="AT6966" t="s">
        <v>239</v>
      </c>
      <c r="AU6966" s="27">
        <v>41383</v>
      </c>
    </row>
    <row r="6967" spans="1:47" x14ac:dyDescent="0.2">
      <c r="A6967">
        <v>6966</v>
      </c>
      <c r="B6967" t="s">
        <v>22980</v>
      </c>
      <c r="C6967" t="s">
        <v>22981</v>
      </c>
      <c r="D6967" t="s">
        <v>1841</v>
      </c>
      <c r="E6967" s="27">
        <v>41635</v>
      </c>
      <c r="F6967" t="s">
        <v>233</v>
      </c>
      <c r="G6967" s="27">
        <v>24512</v>
      </c>
      <c r="H6967">
        <v>49</v>
      </c>
      <c r="I6967" t="s">
        <v>234</v>
      </c>
      <c r="J6967" t="s">
        <v>250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-1</v>
      </c>
      <c r="Q6967" s="28">
        <v>41634.311111111114</v>
      </c>
      <c r="R6967" s="28">
        <v>41876.238888888889</v>
      </c>
      <c r="S6967" t="s">
        <v>22982</v>
      </c>
      <c r="T6967" s="27">
        <v>41634</v>
      </c>
      <c r="V6967">
        <v>1</v>
      </c>
      <c r="W6967" t="s">
        <v>32</v>
      </c>
      <c r="X6967" t="s">
        <v>834</v>
      </c>
      <c r="Y6967">
        <v>0</v>
      </c>
      <c r="AB6967" t="s">
        <v>237</v>
      </c>
      <c r="AH6967">
        <v>0</v>
      </c>
      <c r="AN6967" t="s">
        <v>238</v>
      </c>
      <c r="AO6967">
        <v>1</v>
      </c>
      <c r="AP6967" t="s">
        <v>239</v>
      </c>
      <c r="AQ6967" s="27">
        <v>41635</v>
      </c>
      <c r="AR6967" t="s">
        <v>240</v>
      </c>
      <c r="AS6967">
        <v>1</v>
      </c>
      <c r="AT6967" t="s">
        <v>239</v>
      </c>
      <c r="AU6967" s="27">
        <v>41635</v>
      </c>
    </row>
    <row r="6968" spans="1:47" x14ac:dyDescent="0.2">
      <c r="A6968">
        <v>6967</v>
      </c>
      <c r="B6968" t="s">
        <v>22983</v>
      </c>
      <c r="C6968" t="s">
        <v>901</v>
      </c>
      <c r="D6968" t="s">
        <v>22984</v>
      </c>
      <c r="E6968" s="27">
        <v>41571</v>
      </c>
      <c r="F6968" t="s">
        <v>233</v>
      </c>
      <c r="G6968" s="27">
        <v>34916</v>
      </c>
      <c r="H6968">
        <v>20</v>
      </c>
      <c r="I6968" t="s">
        <v>259</v>
      </c>
      <c r="J6968" t="s">
        <v>245</v>
      </c>
      <c r="K6968">
        <v>0</v>
      </c>
      <c r="L6968">
        <v>4</v>
      </c>
      <c r="M6968">
        <v>0</v>
      </c>
      <c r="N6968">
        <v>5</v>
      </c>
      <c r="O6968">
        <v>0</v>
      </c>
      <c r="P6968">
        <v>-1</v>
      </c>
      <c r="Q6968" s="28">
        <v>41570.228472222225</v>
      </c>
      <c r="R6968" s="28">
        <v>41571.397916666669</v>
      </c>
      <c r="S6968" t="s">
        <v>22985</v>
      </c>
      <c r="T6968" s="27">
        <v>41570</v>
      </c>
      <c r="V6968">
        <v>1</v>
      </c>
      <c r="W6968" t="s">
        <v>36</v>
      </c>
      <c r="X6968" t="s">
        <v>279</v>
      </c>
      <c r="Y6968">
        <v>0</v>
      </c>
      <c r="AB6968" t="s">
        <v>237</v>
      </c>
      <c r="AH6968">
        <v>0</v>
      </c>
      <c r="AN6968" t="s">
        <v>238</v>
      </c>
      <c r="AO6968">
        <v>7</v>
      </c>
      <c r="AP6968" t="s">
        <v>246</v>
      </c>
      <c r="AQ6968" s="27">
        <v>41571</v>
      </c>
      <c r="AR6968" t="s">
        <v>240</v>
      </c>
      <c r="AS6968">
        <v>4</v>
      </c>
      <c r="AT6968" t="s">
        <v>239</v>
      </c>
      <c r="AU6968" s="27">
        <v>41571</v>
      </c>
    </row>
    <row r="6969" spans="1:47" x14ac:dyDescent="0.2">
      <c r="A6969">
        <v>6968</v>
      </c>
      <c r="B6969" t="s">
        <v>22986</v>
      </c>
      <c r="C6969" t="s">
        <v>21237</v>
      </c>
      <c r="D6969" t="s">
        <v>7987</v>
      </c>
      <c r="E6969" s="27">
        <v>41294</v>
      </c>
      <c r="F6969" t="s">
        <v>233</v>
      </c>
      <c r="G6969" s="27">
        <v>30906</v>
      </c>
      <c r="H6969">
        <v>31</v>
      </c>
      <c r="I6969" t="s">
        <v>244</v>
      </c>
      <c r="J6969" t="s">
        <v>250</v>
      </c>
      <c r="K6969">
        <v>0</v>
      </c>
      <c r="L6969">
        <v>6</v>
      </c>
      <c r="M6969">
        <v>0</v>
      </c>
      <c r="N6969">
        <v>1</v>
      </c>
      <c r="O6969">
        <v>10</v>
      </c>
      <c r="P6969">
        <v>-1</v>
      </c>
      <c r="Q6969" s="28">
        <v>41293.324305555558</v>
      </c>
      <c r="R6969" s="28">
        <v>41475.245138888888</v>
      </c>
      <c r="S6969" t="s">
        <v>22987</v>
      </c>
      <c r="T6969" s="27">
        <v>41293</v>
      </c>
      <c r="V6969">
        <v>1</v>
      </c>
      <c r="W6969" t="s">
        <v>32</v>
      </c>
      <c r="X6969" t="s">
        <v>261</v>
      </c>
      <c r="Y6969">
        <v>1</v>
      </c>
      <c r="AA6969" t="s">
        <v>22988</v>
      </c>
      <c r="AB6969" t="s">
        <v>32</v>
      </c>
      <c r="AC6969">
        <v>0</v>
      </c>
      <c r="AD6969" s="27">
        <v>41751</v>
      </c>
      <c r="AE6969" t="s">
        <v>749</v>
      </c>
      <c r="AF6969" s="27">
        <v>41751</v>
      </c>
      <c r="AG6969" s="27">
        <v>41752</v>
      </c>
      <c r="AH6969">
        <v>0</v>
      </c>
      <c r="AN6969" t="s">
        <v>238</v>
      </c>
      <c r="AO6969">
        <v>2</v>
      </c>
      <c r="AP6969" t="s">
        <v>239</v>
      </c>
      <c r="AQ6969" s="27">
        <v>41294</v>
      </c>
      <c r="AR6969" t="s">
        <v>240</v>
      </c>
      <c r="AS6969">
        <v>6</v>
      </c>
      <c r="AT6969" t="s">
        <v>246</v>
      </c>
      <c r="AU6969" s="27">
        <v>41294</v>
      </c>
    </row>
    <row r="6970" spans="1:47" x14ac:dyDescent="0.2">
      <c r="A6970">
        <v>6969</v>
      </c>
      <c r="B6970" t="s">
        <v>22989</v>
      </c>
      <c r="C6970" t="s">
        <v>3638</v>
      </c>
      <c r="D6970" t="s">
        <v>22990</v>
      </c>
      <c r="E6970" s="27">
        <v>41737</v>
      </c>
      <c r="F6970" t="s">
        <v>233</v>
      </c>
      <c r="G6970" s="27">
        <v>23852</v>
      </c>
      <c r="H6970">
        <v>50</v>
      </c>
      <c r="I6970" t="s">
        <v>234</v>
      </c>
      <c r="J6970" t="s">
        <v>22</v>
      </c>
      <c r="K6970">
        <v>0</v>
      </c>
      <c r="L6970">
        <v>1</v>
      </c>
      <c r="M6970">
        <v>0</v>
      </c>
      <c r="N6970">
        <v>0</v>
      </c>
      <c r="O6970">
        <v>3</v>
      </c>
      <c r="P6970">
        <v>-288</v>
      </c>
      <c r="Q6970" s="28">
        <v>41449.362500000003</v>
      </c>
      <c r="R6970" s="28">
        <v>41449.307638888888</v>
      </c>
      <c r="S6970" t="s">
        <v>22991</v>
      </c>
      <c r="U6970" s="27">
        <v>41449</v>
      </c>
      <c r="V6970">
        <v>288</v>
      </c>
      <c r="W6970" t="s">
        <v>32</v>
      </c>
      <c r="X6970" t="s">
        <v>274</v>
      </c>
      <c r="Y6970">
        <v>0</v>
      </c>
      <c r="AB6970" t="s">
        <v>237</v>
      </c>
      <c r="AH6970">
        <v>0</v>
      </c>
      <c r="AN6970" t="s">
        <v>238</v>
      </c>
      <c r="AO6970">
        <v>1</v>
      </c>
      <c r="AP6970" t="s">
        <v>239</v>
      </c>
      <c r="AQ6970" s="27">
        <v>41737</v>
      </c>
      <c r="AR6970" t="s">
        <v>240</v>
      </c>
      <c r="AS6970">
        <v>1</v>
      </c>
      <c r="AT6970" t="s">
        <v>239</v>
      </c>
      <c r="AU6970" s="27">
        <v>41737</v>
      </c>
    </row>
    <row r="6971" spans="1:47" x14ac:dyDescent="0.2">
      <c r="A6971">
        <v>6970</v>
      </c>
      <c r="B6971" t="s">
        <v>22992</v>
      </c>
      <c r="C6971" t="s">
        <v>1262</v>
      </c>
      <c r="D6971" t="s">
        <v>22993</v>
      </c>
      <c r="E6971" s="27">
        <v>41814</v>
      </c>
      <c r="F6971" t="s">
        <v>233</v>
      </c>
      <c r="G6971" s="27">
        <v>33970</v>
      </c>
      <c r="H6971">
        <v>23</v>
      </c>
      <c r="I6971" t="s">
        <v>259</v>
      </c>
      <c r="J6971" t="s">
        <v>245</v>
      </c>
      <c r="K6971">
        <v>0</v>
      </c>
      <c r="L6971">
        <v>4</v>
      </c>
      <c r="M6971">
        <v>0</v>
      </c>
      <c r="N6971">
        <v>0</v>
      </c>
      <c r="O6971">
        <v>1</v>
      </c>
      <c r="P6971">
        <v>0</v>
      </c>
      <c r="Q6971" s="28">
        <v>41814.069444444445</v>
      </c>
      <c r="R6971" s="28">
        <v>41814.07916666667</v>
      </c>
      <c r="S6971" t="s">
        <v>22994</v>
      </c>
      <c r="T6971" s="27">
        <v>41813</v>
      </c>
      <c r="V6971">
        <v>1</v>
      </c>
      <c r="W6971" t="s">
        <v>32</v>
      </c>
      <c r="X6971" t="s">
        <v>459</v>
      </c>
      <c r="Y6971">
        <v>0</v>
      </c>
      <c r="AB6971" t="s">
        <v>237</v>
      </c>
      <c r="AH6971">
        <v>0</v>
      </c>
      <c r="AN6971" t="s">
        <v>238</v>
      </c>
      <c r="AO6971">
        <v>4</v>
      </c>
      <c r="AP6971" t="s">
        <v>239</v>
      </c>
      <c r="AQ6971" s="27">
        <v>41814</v>
      </c>
      <c r="AR6971" t="s">
        <v>240</v>
      </c>
      <c r="AS6971">
        <v>4</v>
      </c>
      <c r="AT6971" t="s">
        <v>239</v>
      </c>
      <c r="AU6971" s="27">
        <v>41814</v>
      </c>
    </row>
    <row r="6972" spans="1:47" x14ac:dyDescent="0.2">
      <c r="A6972">
        <v>6971</v>
      </c>
      <c r="B6972" t="s">
        <v>22995</v>
      </c>
      <c r="C6972" t="s">
        <v>963</v>
      </c>
      <c r="D6972" t="s">
        <v>22996</v>
      </c>
      <c r="E6972" s="27">
        <v>41321</v>
      </c>
      <c r="F6972" t="s">
        <v>233</v>
      </c>
      <c r="G6972" s="27">
        <v>33318</v>
      </c>
      <c r="H6972">
        <v>25</v>
      </c>
      <c r="I6972" t="s">
        <v>244</v>
      </c>
      <c r="J6972" t="s">
        <v>250</v>
      </c>
      <c r="K6972">
        <v>0</v>
      </c>
      <c r="L6972">
        <v>5</v>
      </c>
      <c r="M6972">
        <v>0</v>
      </c>
      <c r="N6972">
        <v>0</v>
      </c>
      <c r="O6972">
        <v>5</v>
      </c>
      <c r="P6972">
        <v>-1</v>
      </c>
      <c r="Q6972" s="28">
        <v>41320.073611111111</v>
      </c>
      <c r="R6972" s="28">
        <v>41369.341666666667</v>
      </c>
      <c r="S6972" t="s">
        <v>22997</v>
      </c>
      <c r="U6972" s="27">
        <v>41320</v>
      </c>
      <c r="V6972">
        <v>1</v>
      </c>
      <c r="W6972" t="s">
        <v>32</v>
      </c>
      <c r="X6972" t="s">
        <v>274</v>
      </c>
      <c r="Y6972">
        <v>1</v>
      </c>
      <c r="AA6972" t="s">
        <v>22998</v>
      </c>
      <c r="AB6972" t="s">
        <v>32</v>
      </c>
      <c r="AC6972">
        <v>4</v>
      </c>
      <c r="AD6972" s="27">
        <v>41561</v>
      </c>
      <c r="AE6972" t="s">
        <v>359</v>
      </c>
      <c r="AF6972" s="27">
        <v>41565</v>
      </c>
      <c r="AG6972" s="27">
        <v>41627</v>
      </c>
      <c r="AH6972">
        <v>0</v>
      </c>
      <c r="AN6972" t="s">
        <v>238</v>
      </c>
      <c r="AO6972">
        <v>4</v>
      </c>
      <c r="AP6972" t="s">
        <v>239</v>
      </c>
      <c r="AQ6972" s="27">
        <v>41321</v>
      </c>
      <c r="AR6972" t="s">
        <v>240</v>
      </c>
      <c r="AS6972">
        <v>5</v>
      </c>
      <c r="AT6972" t="s">
        <v>246</v>
      </c>
      <c r="AU6972" s="27">
        <v>41321</v>
      </c>
    </row>
    <row r="6973" spans="1:47" x14ac:dyDescent="0.2">
      <c r="A6973">
        <v>6972</v>
      </c>
      <c r="B6973" t="s">
        <v>22999</v>
      </c>
      <c r="C6973" t="s">
        <v>23000</v>
      </c>
      <c r="D6973" t="s">
        <v>23001</v>
      </c>
      <c r="E6973" s="27">
        <v>41952</v>
      </c>
      <c r="F6973" t="s">
        <v>294</v>
      </c>
      <c r="G6973" s="27">
        <v>30108</v>
      </c>
      <c r="H6973">
        <v>33</v>
      </c>
      <c r="I6973" t="s">
        <v>244</v>
      </c>
      <c r="J6973" t="s">
        <v>353</v>
      </c>
      <c r="K6973">
        <v>0</v>
      </c>
      <c r="L6973">
        <v>2</v>
      </c>
      <c r="M6973">
        <v>0</v>
      </c>
      <c r="N6973">
        <v>0</v>
      </c>
      <c r="O6973">
        <v>0</v>
      </c>
      <c r="P6973">
        <v>-1</v>
      </c>
      <c r="Q6973" s="28">
        <v>41951.395833333336</v>
      </c>
      <c r="R6973" s="28">
        <v>41952.3</v>
      </c>
      <c r="S6973" t="s">
        <v>23002</v>
      </c>
      <c r="T6973" s="27">
        <v>41951</v>
      </c>
      <c r="V6973">
        <v>1</v>
      </c>
      <c r="W6973" t="s">
        <v>32</v>
      </c>
      <c r="X6973" t="s">
        <v>359</v>
      </c>
      <c r="Y6973">
        <v>0</v>
      </c>
      <c r="AB6973" t="s">
        <v>237</v>
      </c>
      <c r="AH6973">
        <v>0</v>
      </c>
      <c r="AN6973" t="s">
        <v>238</v>
      </c>
      <c r="AO6973">
        <v>1</v>
      </c>
      <c r="AP6973" t="s">
        <v>239</v>
      </c>
      <c r="AQ6973" s="27">
        <v>41952</v>
      </c>
      <c r="AR6973" t="s">
        <v>240</v>
      </c>
      <c r="AS6973">
        <v>2</v>
      </c>
      <c r="AT6973" t="s">
        <v>239</v>
      </c>
      <c r="AU6973" s="27">
        <v>41952</v>
      </c>
    </row>
    <row r="6974" spans="1:47" x14ac:dyDescent="0.2">
      <c r="A6974">
        <v>6973</v>
      </c>
      <c r="B6974" t="s">
        <v>23003</v>
      </c>
      <c r="C6974" t="s">
        <v>480</v>
      </c>
      <c r="D6974" t="s">
        <v>3654</v>
      </c>
      <c r="E6974" s="27">
        <v>41827</v>
      </c>
      <c r="F6974" t="s">
        <v>233</v>
      </c>
      <c r="G6974" s="27">
        <v>30608</v>
      </c>
      <c r="H6974">
        <v>32</v>
      </c>
      <c r="I6974" t="s">
        <v>244</v>
      </c>
      <c r="J6974" t="s">
        <v>245</v>
      </c>
      <c r="K6974">
        <v>0</v>
      </c>
      <c r="L6974">
        <v>7</v>
      </c>
      <c r="M6974">
        <v>0</v>
      </c>
      <c r="N6974">
        <v>0</v>
      </c>
      <c r="O6974">
        <v>0</v>
      </c>
      <c r="P6974">
        <v>-1</v>
      </c>
      <c r="Q6974" s="28">
        <v>41826.425000000003</v>
      </c>
      <c r="R6974" s="28">
        <v>41828.453472222223</v>
      </c>
      <c r="S6974" t="s">
        <v>23004</v>
      </c>
      <c r="T6974" s="27">
        <v>41826</v>
      </c>
      <c r="V6974">
        <v>1</v>
      </c>
      <c r="W6974" t="s">
        <v>32</v>
      </c>
      <c r="X6974" t="s">
        <v>5251</v>
      </c>
      <c r="Y6974">
        <v>0</v>
      </c>
      <c r="AB6974" t="s">
        <v>237</v>
      </c>
      <c r="AH6974">
        <v>0</v>
      </c>
      <c r="AN6974" t="s">
        <v>238</v>
      </c>
      <c r="AO6974">
        <v>4</v>
      </c>
      <c r="AP6974" t="s">
        <v>239</v>
      </c>
      <c r="AQ6974" s="27">
        <v>41827</v>
      </c>
      <c r="AR6974" t="s">
        <v>240</v>
      </c>
      <c r="AS6974">
        <v>7</v>
      </c>
      <c r="AT6974" t="s">
        <v>246</v>
      </c>
      <c r="AU6974" s="27">
        <v>41827</v>
      </c>
    </row>
    <row r="6975" spans="1:47" x14ac:dyDescent="0.2">
      <c r="A6975">
        <v>6974</v>
      </c>
      <c r="B6975" t="s">
        <v>23005</v>
      </c>
      <c r="C6975" t="s">
        <v>876</v>
      </c>
      <c r="D6975" t="s">
        <v>249</v>
      </c>
      <c r="E6975" s="27">
        <v>41971</v>
      </c>
      <c r="F6975" t="s">
        <v>233</v>
      </c>
      <c r="G6975" s="27">
        <v>21877</v>
      </c>
      <c r="H6975">
        <v>56</v>
      </c>
      <c r="I6975" t="s">
        <v>234</v>
      </c>
      <c r="J6975" t="s">
        <v>245</v>
      </c>
      <c r="K6975">
        <v>0</v>
      </c>
      <c r="L6975">
        <v>1</v>
      </c>
      <c r="M6975">
        <v>0</v>
      </c>
      <c r="N6975">
        <v>0</v>
      </c>
      <c r="O6975">
        <v>0</v>
      </c>
      <c r="P6975">
        <v>-1</v>
      </c>
      <c r="Q6975" s="28">
        <v>41970.129861111112</v>
      </c>
      <c r="R6975" s="28">
        <v>41971.063194444447</v>
      </c>
      <c r="S6975" t="s">
        <v>23006</v>
      </c>
      <c r="T6975" s="27">
        <v>41970</v>
      </c>
      <c r="V6975">
        <v>1</v>
      </c>
      <c r="W6975" t="s">
        <v>36</v>
      </c>
      <c r="X6975" t="s">
        <v>279</v>
      </c>
      <c r="Y6975">
        <v>0</v>
      </c>
      <c r="AB6975" t="s">
        <v>237</v>
      </c>
      <c r="AH6975">
        <v>0</v>
      </c>
      <c r="AN6975" t="s">
        <v>238</v>
      </c>
      <c r="AO6975">
        <v>1</v>
      </c>
      <c r="AP6975" t="s">
        <v>239</v>
      </c>
      <c r="AQ6975" s="27">
        <v>41971</v>
      </c>
      <c r="AR6975" t="s">
        <v>240</v>
      </c>
      <c r="AS6975">
        <v>1</v>
      </c>
      <c r="AT6975" t="s">
        <v>239</v>
      </c>
      <c r="AU6975" s="27">
        <v>41971</v>
      </c>
    </row>
    <row r="6976" spans="1:47" x14ac:dyDescent="0.2">
      <c r="A6976">
        <v>6975</v>
      </c>
      <c r="B6976" t="s">
        <v>23007</v>
      </c>
      <c r="C6976" t="s">
        <v>23008</v>
      </c>
      <c r="D6976" t="s">
        <v>3447</v>
      </c>
      <c r="E6976" s="27">
        <v>41372</v>
      </c>
      <c r="F6976" t="s">
        <v>233</v>
      </c>
      <c r="G6976" s="27">
        <v>33957</v>
      </c>
      <c r="H6976">
        <v>23</v>
      </c>
      <c r="I6976" t="s">
        <v>259</v>
      </c>
      <c r="J6976" t="s">
        <v>250</v>
      </c>
      <c r="K6976">
        <v>0</v>
      </c>
      <c r="L6976">
        <v>9</v>
      </c>
      <c r="M6976">
        <v>1</v>
      </c>
      <c r="N6976">
        <v>0</v>
      </c>
      <c r="O6976">
        <v>4</v>
      </c>
      <c r="P6976">
        <v>0</v>
      </c>
      <c r="Q6976" s="28">
        <v>41372.527083333334</v>
      </c>
      <c r="R6976" s="28">
        <v>41565.232638888891</v>
      </c>
      <c r="S6976" t="s">
        <v>23009</v>
      </c>
      <c r="U6976" s="27">
        <v>41371</v>
      </c>
      <c r="V6976">
        <v>1</v>
      </c>
      <c r="W6976" t="s">
        <v>32</v>
      </c>
      <c r="X6976" t="s">
        <v>274</v>
      </c>
      <c r="Y6976">
        <v>1</v>
      </c>
      <c r="AA6976" t="s">
        <v>23010</v>
      </c>
      <c r="AB6976" t="s">
        <v>36</v>
      </c>
      <c r="AC6976">
        <v>0</v>
      </c>
      <c r="AD6976" s="27">
        <v>41598</v>
      </c>
      <c r="AE6976" t="s">
        <v>6874</v>
      </c>
      <c r="AF6976" s="27">
        <v>41598</v>
      </c>
      <c r="AG6976" s="27">
        <v>41996</v>
      </c>
      <c r="AH6976">
        <v>1</v>
      </c>
      <c r="AJ6976" t="s">
        <v>23011</v>
      </c>
      <c r="AK6976" t="s">
        <v>8654</v>
      </c>
      <c r="AL6976" s="27">
        <v>41598</v>
      </c>
      <c r="AM6976" t="s">
        <v>806</v>
      </c>
      <c r="AN6976" t="s">
        <v>238</v>
      </c>
      <c r="AO6976">
        <v>9</v>
      </c>
      <c r="AP6976" t="s">
        <v>269</v>
      </c>
      <c r="AQ6976" s="27">
        <v>41372</v>
      </c>
      <c r="AR6976" t="s">
        <v>240</v>
      </c>
      <c r="AS6976">
        <v>9</v>
      </c>
      <c r="AT6976" t="s">
        <v>269</v>
      </c>
      <c r="AU6976" s="27">
        <v>41372</v>
      </c>
    </row>
    <row r="6977" spans="1:47" x14ac:dyDescent="0.2">
      <c r="A6977">
        <v>6976</v>
      </c>
      <c r="B6977" t="s">
        <v>23012</v>
      </c>
      <c r="C6977" t="s">
        <v>14623</v>
      </c>
      <c r="D6977" t="s">
        <v>546</v>
      </c>
      <c r="E6977" s="27">
        <v>41618</v>
      </c>
      <c r="F6977" t="s">
        <v>233</v>
      </c>
      <c r="G6977" s="27">
        <v>32813</v>
      </c>
      <c r="H6977">
        <v>26</v>
      </c>
      <c r="I6977" t="s">
        <v>244</v>
      </c>
      <c r="J6977" t="s">
        <v>245</v>
      </c>
      <c r="K6977">
        <v>0</v>
      </c>
      <c r="L6977">
        <v>4</v>
      </c>
      <c r="M6977">
        <v>0</v>
      </c>
      <c r="N6977">
        <v>0</v>
      </c>
      <c r="O6977">
        <v>0</v>
      </c>
      <c r="P6977">
        <v>-1</v>
      </c>
      <c r="Q6977" s="28">
        <v>41617.47152777778</v>
      </c>
      <c r="R6977" s="28">
        <v>41620.388194444444</v>
      </c>
      <c r="S6977" t="s">
        <v>23013</v>
      </c>
      <c r="T6977" s="27">
        <v>41617</v>
      </c>
      <c r="V6977">
        <v>1</v>
      </c>
      <c r="W6977" t="s">
        <v>36</v>
      </c>
      <c r="X6977" t="s">
        <v>279</v>
      </c>
      <c r="Y6977">
        <v>0</v>
      </c>
      <c r="AB6977" t="s">
        <v>237</v>
      </c>
      <c r="AH6977">
        <v>0</v>
      </c>
      <c r="AN6977" t="s">
        <v>238</v>
      </c>
      <c r="AO6977">
        <v>3</v>
      </c>
      <c r="AP6977" t="s">
        <v>239</v>
      </c>
      <c r="AQ6977" s="27">
        <v>41618</v>
      </c>
      <c r="AR6977" t="s">
        <v>240</v>
      </c>
      <c r="AS6977">
        <v>4</v>
      </c>
      <c r="AT6977" t="s">
        <v>239</v>
      </c>
      <c r="AU6977" s="27">
        <v>41618</v>
      </c>
    </row>
    <row r="6978" spans="1:47" x14ac:dyDescent="0.2">
      <c r="A6978">
        <v>6977</v>
      </c>
      <c r="B6978" t="s">
        <v>23014</v>
      </c>
      <c r="C6978" t="s">
        <v>19074</v>
      </c>
      <c r="D6978" t="s">
        <v>23015</v>
      </c>
      <c r="E6978" s="27">
        <v>41895</v>
      </c>
      <c r="F6978" t="s">
        <v>294</v>
      </c>
      <c r="G6978" s="27">
        <v>25927</v>
      </c>
      <c r="H6978">
        <v>45</v>
      </c>
      <c r="I6978" t="s">
        <v>234</v>
      </c>
      <c r="J6978" t="s">
        <v>1115</v>
      </c>
      <c r="K6978">
        <v>0</v>
      </c>
      <c r="L6978">
        <v>3</v>
      </c>
      <c r="M6978">
        <v>0</v>
      </c>
      <c r="N6978">
        <v>0</v>
      </c>
      <c r="O6978">
        <v>6</v>
      </c>
      <c r="P6978">
        <v>-1</v>
      </c>
      <c r="Q6978" s="28">
        <v>41894.163888888892</v>
      </c>
      <c r="R6978" s="28">
        <v>41896.120833333334</v>
      </c>
      <c r="S6978" t="s">
        <v>23016</v>
      </c>
      <c r="T6978" s="27">
        <v>41894</v>
      </c>
      <c r="V6978">
        <v>1</v>
      </c>
      <c r="W6978" t="s">
        <v>32</v>
      </c>
      <c r="X6978" t="s">
        <v>2134</v>
      </c>
      <c r="Y6978">
        <v>1</v>
      </c>
      <c r="AA6978" t="s">
        <v>23017</v>
      </c>
      <c r="AB6978" t="s">
        <v>36</v>
      </c>
      <c r="AC6978">
        <v>0</v>
      </c>
      <c r="AD6978" s="27">
        <v>42111</v>
      </c>
      <c r="AE6978" t="s">
        <v>3794</v>
      </c>
      <c r="AF6978" s="27">
        <v>42111</v>
      </c>
      <c r="AG6978" s="27">
        <v>42111</v>
      </c>
      <c r="AH6978">
        <v>0</v>
      </c>
      <c r="AN6978" t="s">
        <v>238</v>
      </c>
      <c r="AO6978">
        <v>1</v>
      </c>
      <c r="AP6978" t="s">
        <v>239</v>
      </c>
      <c r="AQ6978" s="27">
        <v>41895</v>
      </c>
      <c r="AR6978" t="s">
        <v>240</v>
      </c>
      <c r="AS6978">
        <v>3</v>
      </c>
      <c r="AT6978" t="s">
        <v>239</v>
      </c>
      <c r="AU6978" s="27">
        <v>41895</v>
      </c>
    </row>
    <row r="6979" spans="1:47" x14ac:dyDescent="0.2">
      <c r="A6979">
        <v>6978</v>
      </c>
      <c r="B6979" t="s">
        <v>23018</v>
      </c>
      <c r="C6979" t="s">
        <v>1233</v>
      </c>
      <c r="D6979" t="s">
        <v>23019</v>
      </c>
      <c r="E6979" s="27">
        <v>41912</v>
      </c>
      <c r="F6979" t="s">
        <v>233</v>
      </c>
      <c r="G6979" s="27">
        <v>27165</v>
      </c>
      <c r="H6979">
        <v>41</v>
      </c>
      <c r="I6979" t="s">
        <v>244</v>
      </c>
      <c r="J6979" t="s">
        <v>22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-1</v>
      </c>
      <c r="Q6979" s="28">
        <v>41911.199999999997</v>
      </c>
      <c r="R6979" s="28">
        <v>41912.538888888892</v>
      </c>
      <c r="S6979" t="s">
        <v>23020</v>
      </c>
      <c r="T6979" s="27">
        <v>41911</v>
      </c>
      <c r="V6979">
        <v>1</v>
      </c>
      <c r="W6979" t="s">
        <v>32</v>
      </c>
      <c r="X6979" t="s">
        <v>23021</v>
      </c>
      <c r="Y6979">
        <v>0</v>
      </c>
      <c r="AB6979" t="s">
        <v>237</v>
      </c>
      <c r="AH6979">
        <v>0</v>
      </c>
      <c r="AN6979" t="s">
        <v>238</v>
      </c>
      <c r="AO6979">
        <v>1</v>
      </c>
      <c r="AP6979" t="s">
        <v>239</v>
      </c>
      <c r="AQ6979" s="27">
        <v>41912</v>
      </c>
      <c r="AR6979" t="s">
        <v>240</v>
      </c>
      <c r="AS6979">
        <v>1</v>
      </c>
      <c r="AT6979" t="s">
        <v>239</v>
      </c>
      <c r="AU6979" s="27">
        <v>41912</v>
      </c>
    </row>
    <row r="6980" spans="1:47" x14ac:dyDescent="0.2">
      <c r="A6980">
        <v>6979</v>
      </c>
      <c r="B6980" t="s">
        <v>23022</v>
      </c>
      <c r="C6980" t="s">
        <v>23023</v>
      </c>
      <c r="D6980" t="s">
        <v>23024</v>
      </c>
      <c r="E6980" s="27">
        <v>41356</v>
      </c>
      <c r="F6980" t="s">
        <v>233</v>
      </c>
      <c r="G6980" s="27">
        <v>31928</v>
      </c>
      <c r="H6980">
        <v>28</v>
      </c>
      <c r="I6980" t="s">
        <v>244</v>
      </c>
      <c r="J6980" t="s">
        <v>245</v>
      </c>
      <c r="K6980">
        <v>0</v>
      </c>
      <c r="L6980">
        <v>2</v>
      </c>
      <c r="M6980">
        <v>0</v>
      </c>
      <c r="N6980">
        <v>0</v>
      </c>
      <c r="O6980">
        <v>1</v>
      </c>
      <c r="P6980">
        <v>0</v>
      </c>
      <c r="Q6980" s="28">
        <v>41356.241666666669</v>
      </c>
      <c r="R6980" s="28">
        <v>41357.304166666669</v>
      </c>
      <c r="S6980" t="s">
        <v>23025</v>
      </c>
      <c r="T6980" s="27">
        <v>41356</v>
      </c>
      <c r="V6980">
        <v>0</v>
      </c>
      <c r="W6980" t="s">
        <v>36</v>
      </c>
      <c r="X6980" t="s">
        <v>279</v>
      </c>
      <c r="Y6980">
        <v>0</v>
      </c>
      <c r="AB6980" t="s">
        <v>237</v>
      </c>
      <c r="AH6980">
        <v>0</v>
      </c>
      <c r="AN6980" t="s">
        <v>238</v>
      </c>
      <c r="AO6980">
        <v>2</v>
      </c>
      <c r="AP6980" t="s">
        <v>239</v>
      </c>
      <c r="AQ6980" s="27">
        <v>41356</v>
      </c>
      <c r="AR6980" t="s">
        <v>240</v>
      </c>
      <c r="AS6980">
        <v>2</v>
      </c>
      <c r="AT6980" t="s">
        <v>239</v>
      </c>
      <c r="AU6980" s="27">
        <v>41356</v>
      </c>
    </row>
    <row r="6981" spans="1:47" x14ac:dyDescent="0.2">
      <c r="A6981">
        <v>6980</v>
      </c>
      <c r="B6981" t="s">
        <v>23026</v>
      </c>
      <c r="C6981" t="s">
        <v>15435</v>
      </c>
      <c r="D6981" t="s">
        <v>3828</v>
      </c>
      <c r="E6981" s="27">
        <v>41896</v>
      </c>
      <c r="F6981" t="s">
        <v>294</v>
      </c>
      <c r="G6981" s="27">
        <v>32054</v>
      </c>
      <c r="H6981">
        <v>28</v>
      </c>
      <c r="I6981" t="s">
        <v>244</v>
      </c>
      <c r="J6981" t="s">
        <v>250</v>
      </c>
      <c r="K6981">
        <v>0</v>
      </c>
      <c r="L6981">
        <v>9</v>
      </c>
      <c r="M6981">
        <v>0</v>
      </c>
      <c r="N6981">
        <v>0</v>
      </c>
      <c r="O6981">
        <v>13</v>
      </c>
      <c r="P6981">
        <v>-1</v>
      </c>
      <c r="Q6981" s="28">
        <v>41895.157638888886</v>
      </c>
      <c r="R6981" s="28">
        <v>41927.17291666667</v>
      </c>
      <c r="S6981" t="s">
        <v>23027</v>
      </c>
      <c r="T6981" s="27">
        <v>41895</v>
      </c>
      <c r="V6981">
        <v>1</v>
      </c>
      <c r="W6981" t="s">
        <v>32</v>
      </c>
      <c r="X6981" t="s">
        <v>729</v>
      </c>
      <c r="Y6981">
        <v>1</v>
      </c>
      <c r="AA6981" t="s">
        <v>23028</v>
      </c>
      <c r="AB6981" t="s">
        <v>36</v>
      </c>
      <c r="AC6981">
        <v>0</v>
      </c>
      <c r="AD6981" s="27">
        <v>42159</v>
      </c>
      <c r="AE6981" t="s">
        <v>404</v>
      </c>
      <c r="AF6981" s="27">
        <v>42159</v>
      </c>
      <c r="AG6981" s="27">
        <v>42164</v>
      </c>
      <c r="AH6981">
        <v>0</v>
      </c>
      <c r="AN6981" t="s">
        <v>238</v>
      </c>
      <c r="AO6981">
        <v>6</v>
      </c>
      <c r="AP6981" t="s">
        <v>246</v>
      </c>
      <c r="AQ6981" s="27">
        <v>41896</v>
      </c>
      <c r="AR6981" t="s">
        <v>240</v>
      </c>
      <c r="AS6981">
        <v>9</v>
      </c>
      <c r="AT6981" t="s">
        <v>269</v>
      </c>
      <c r="AU6981" s="27">
        <v>41896</v>
      </c>
    </row>
    <row r="6982" spans="1:47" x14ac:dyDescent="0.2">
      <c r="A6982">
        <v>6981</v>
      </c>
      <c r="B6982" t="s">
        <v>23029</v>
      </c>
      <c r="C6982" t="s">
        <v>242</v>
      </c>
      <c r="D6982" t="s">
        <v>23030</v>
      </c>
      <c r="E6982" s="27">
        <v>41565</v>
      </c>
      <c r="F6982" t="s">
        <v>233</v>
      </c>
      <c r="G6982" s="27">
        <v>28136</v>
      </c>
      <c r="H6982">
        <v>39</v>
      </c>
      <c r="I6982" t="s">
        <v>244</v>
      </c>
      <c r="J6982" t="s">
        <v>245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-3</v>
      </c>
      <c r="Q6982" s="28">
        <v>41562.073611111111</v>
      </c>
      <c r="R6982" s="28">
        <v>41564.328472222223</v>
      </c>
      <c r="S6982" t="s">
        <v>23031</v>
      </c>
      <c r="T6982" s="27">
        <v>41561</v>
      </c>
      <c r="V6982">
        <v>4</v>
      </c>
      <c r="W6982" t="s">
        <v>32</v>
      </c>
      <c r="X6982" t="s">
        <v>1207</v>
      </c>
      <c r="Y6982">
        <v>1</v>
      </c>
      <c r="AA6982" t="s">
        <v>23032</v>
      </c>
      <c r="AB6982" t="s">
        <v>36</v>
      </c>
      <c r="AD6982" s="27">
        <v>41929</v>
      </c>
      <c r="AE6982" t="s">
        <v>879</v>
      </c>
      <c r="AH6982">
        <v>0</v>
      </c>
      <c r="AN6982" t="s">
        <v>238</v>
      </c>
      <c r="AO6982">
        <v>1</v>
      </c>
      <c r="AP6982" t="s">
        <v>239</v>
      </c>
      <c r="AQ6982" s="27">
        <v>41565</v>
      </c>
      <c r="AR6982" t="s">
        <v>240</v>
      </c>
      <c r="AS6982">
        <v>1</v>
      </c>
      <c r="AT6982" t="s">
        <v>239</v>
      </c>
      <c r="AU6982" s="27">
        <v>41565</v>
      </c>
    </row>
    <row r="6983" spans="1:47" x14ac:dyDescent="0.2">
      <c r="A6983">
        <v>6982</v>
      </c>
      <c r="B6983" t="s">
        <v>23033</v>
      </c>
      <c r="C6983" t="s">
        <v>990</v>
      </c>
      <c r="D6983" t="s">
        <v>737</v>
      </c>
      <c r="E6983" s="27">
        <v>41467</v>
      </c>
      <c r="F6983" t="s">
        <v>233</v>
      </c>
      <c r="G6983" s="27">
        <v>20925</v>
      </c>
      <c r="H6983">
        <v>59</v>
      </c>
      <c r="I6983" t="s">
        <v>234</v>
      </c>
      <c r="J6983" t="s">
        <v>353</v>
      </c>
      <c r="K6983">
        <v>0</v>
      </c>
      <c r="L6983">
        <v>2</v>
      </c>
      <c r="M6983">
        <v>0</v>
      </c>
      <c r="N6983">
        <v>0</v>
      </c>
      <c r="O6983">
        <v>1</v>
      </c>
      <c r="P6983">
        <v>-2</v>
      </c>
      <c r="Q6983" s="28">
        <v>41465.070138888892</v>
      </c>
      <c r="R6983" s="28">
        <v>41466.356249999997</v>
      </c>
      <c r="S6983" t="s">
        <v>23034</v>
      </c>
      <c r="T6983" s="27">
        <v>41465</v>
      </c>
      <c r="V6983">
        <v>2</v>
      </c>
      <c r="W6983" t="s">
        <v>32</v>
      </c>
      <c r="X6983" t="s">
        <v>390</v>
      </c>
      <c r="Y6983">
        <v>1</v>
      </c>
      <c r="AA6983" t="s">
        <v>23035</v>
      </c>
      <c r="AB6983" t="s">
        <v>36</v>
      </c>
      <c r="AC6983">
        <v>0</v>
      </c>
      <c r="AD6983" s="27">
        <v>41684</v>
      </c>
      <c r="AE6983" t="s">
        <v>1170</v>
      </c>
      <c r="AF6983" s="27">
        <v>41684</v>
      </c>
      <c r="AG6983" s="27">
        <v>41685</v>
      </c>
      <c r="AH6983">
        <v>0</v>
      </c>
      <c r="AN6983" t="s">
        <v>238</v>
      </c>
      <c r="AO6983">
        <v>1</v>
      </c>
      <c r="AP6983" t="s">
        <v>239</v>
      </c>
      <c r="AQ6983" s="27">
        <v>41467</v>
      </c>
      <c r="AR6983" t="s">
        <v>240</v>
      </c>
      <c r="AS6983">
        <v>2</v>
      </c>
      <c r="AT6983" t="s">
        <v>239</v>
      </c>
      <c r="AU6983" s="27">
        <v>41467</v>
      </c>
    </row>
    <row r="6984" spans="1:47" x14ac:dyDescent="0.2">
      <c r="A6984">
        <v>6983</v>
      </c>
      <c r="B6984" t="s">
        <v>23036</v>
      </c>
      <c r="C6984" t="s">
        <v>2888</v>
      </c>
      <c r="D6984" t="s">
        <v>11593</v>
      </c>
      <c r="E6984" s="27">
        <v>41453</v>
      </c>
      <c r="F6984" t="s">
        <v>233</v>
      </c>
      <c r="G6984" s="27">
        <v>23404</v>
      </c>
      <c r="H6984">
        <v>52</v>
      </c>
      <c r="I6984" t="s">
        <v>234</v>
      </c>
      <c r="J6984" t="s">
        <v>250</v>
      </c>
      <c r="K6984">
        <v>0</v>
      </c>
      <c r="L6984">
        <v>1</v>
      </c>
      <c r="M6984">
        <v>0</v>
      </c>
      <c r="N6984">
        <v>0</v>
      </c>
      <c r="O6984">
        <v>4</v>
      </c>
      <c r="P6984">
        <v>-5</v>
      </c>
      <c r="Q6984" s="28">
        <v>41448.519444444442</v>
      </c>
      <c r="R6984" s="28">
        <v>41453.503472222219</v>
      </c>
      <c r="S6984" t="s">
        <v>23037</v>
      </c>
      <c r="T6984" s="27">
        <v>41448</v>
      </c>
      <c r="V6984">
        <v>5</v>
      </c>
      <c r="W6984" t="s">
        <v>36</v>
      </c>
      <c r="X6984" t="s">
        <v>279</v>
      </c>
      <c r="Y6984">
        <v>0</v>
      </c>
      <c r="AB6984" t="s">
        <v>237</v>
      </c>
      <c r="AH6984">
        <v>0</v>
      </c>
      <c r="AN6984" t="s">
        <v>238</v>
      </c>
      <c r="AO6984">
        <v>1</v>
      </c>
      <c r="AP6984" t="s">
        <v>239</v>
      </c>
      <c r="AQ6984" s="27">
        <v>41453</v>
      </c>
      <c r="AR6984" t="s">
        <v>240</v>
      </c>
      <c r="AS6984">
        <v>1</v>
      </c>
      <c r="AT6984" t="s">
        <v>239</v>
      </c>
      <c r="AU6984" s="27">
        <v>41453</v>
      </c>
    </row>
    <row r="6985" spans="1:47" x14ac:dyDescent="0.2">
      <c r="A6985">
        <v>6984</v>
      </c>
      <c r="B6985" t="s">
        <v>23038</v>
      </c>
      <c r="C6985" t="s">
        <v>2381</v>
      </c>
      <c r="D6985" t="s">
        <v>23039</v>
      </c>
      <c r="E6985" s="27">
        <v>41371</v>
      </c>
      <c r="F6985" t="s">
        <v>233</v>
      </c>
      <c r="G6985" s="27">
        <v>33386</v>
      </c>
      <c r="H6985">
        <v>24</v>
      </c>
      <c r="I6985" t="s">
        <v>259</v>
      </c>
      <c r="J6985" t="s">
        <v>353</v>
      </c>
      <c r="K6985">
        <v>0</v>
      </c>
      <c r="L6985">
        <v>6</v>
      </c>
      <c r="M6985">
        <v>0</v>
      </c>
      <c r="N6985">
        <v>0</v>
      </c>
      <c r="O6985">
        <v>0</v>
      </c>
      <c r="P6985">
        <v>-1</v>
      </c>
      <c r="Q6985" s="28">
        <v>41370.20416666667</v>
      </c>
      <c r="R6985" s="28">
        <v>41809.147916666669</v>
      </c>
      <c r="S6985" t="s">
        <v>23040</v>
      </c>
      <c r="T6985" s="27">
        <v>41370</v>
      </c>
      <c r="V6985">
        <v>1</v>
      </c>
      <c r="W6985" t="s">
        <v>32</v>
      </c>
      <c r="X6985" t="s">
        <v>1555</v>
      </c>
      <c r="Y6985">
        <v>0</v>
      </c>
      <c r="AB6985" t="s">
        <v>237</v>
      </c>
      <c r="AH6985">
        <v>0</v>
      </c>
      <c r="AN6985" t="s">
        <v>238</v>
      </c>
      <c r="AO6985">
        <v>6</v>
      </c>
      <c r="AP6985" t="s">
        <v>246</v>
      </c>
      <c r="AQ6985" s="27">
        <v>41371</v>
      </c>
      <c r="AR6985" t="s">
        <v>240</v>
      </c>
      <c r="AS6985">
        <v>6</v>
      </c>
      <c r="AT6985" t="s">
        <v>246</v>
      </c>
      <c r="AU6985" s="27">
        <v>41371</v>
      </c>
    </row>
    <row r="6986" spans="1:47" x14ac:dyDescent="0.2">
      <c r="A6986">
        <v>6985</v>
      </c>
      <c r="B6986" t="s">
        <v>23041</v>
      </c>
      <c r="C6986" t="s">
        <v>2381</v>
      </c>
      <c r="D6986" t="s">
        <v>23042</v>
      </c>
      <c r="E6986" s="27">
        <v>41906</v>
      </c>
      <c r="F6986" t="s">
        <v>233</v>
      </c>
      <c r="G6986" s="27">
        <v>34318</v>
      </c>
      <c r="H6986">
        <v>22</v>
      </c>
      <c r="I6986" t="s">
        <v>259</v>
      </c>
      <c r="J6986" t="s">
        <v>245</v>
      </c>
      <c r="K6986">
        <v>0</v>
      </c>
      <c r="L6986">
        <v>3</v>
      </c>
      <c r="M6986">
        <v>0</v>
      </c>
      <c r="N6986">
        <v>0</v>
      </c>
      <c r="O6986">
        <v>1</v>
      </c>
      <c r="P6986">
        <v>-27</v>
      </c>
      <c r="Q6986" s="28">
        <v>41879.273611111108</v>
      </c>
      <c r="R6986" s="28">
        <v>41880.343055555553</v>
      </c>
      <c r="S6986" t="s">
        <v>23043</v>
      </c>
      <c r="T6986" s="27">
        <v>41879</v>
      </c>
      <c r="V6986">
        <v>27</v>
      </c>
      <c r="W6986" t="s">
        <v>32</v>
      </c>
      <c r="X6986" t="s">
        <v>371</v>
      </c>
      <c r="Y6986">
        <v>0</v>
      </c>
      <c r="AB6986" t="s">
        <v>237</v>
      </c>
      <c r="AH6986">
        <v>0</v>
      </c>
      <c r="AN6986" t="s">
        <v>238</v>
      </c>
      <c r="AO6986">
        <v>4</v>
      </c>
      <c r="AP6986" t="s">
        <v>239</v>
      </c>
      <c r="AQ6986" s="27">
        <v>41906</v>
      </c>
      <c r="AR6986" t="s">
        <v>240</v>
      </c>
      <c r="AS6986">
        <v>3</v>
      </c>
      <c r="AT6986" t="s">
        <v>239</v>
      </c>
      <c r="AU6986" s="27">
        <v>41906</v>
      </c>
    </row>
    <row r="6987" spans="1:47" x14ac:dyDescent="0.2">
      <c r="A6987">
        <v>6986</v>
      </c>
      <c r="B6987" t="s">
        <v>23044</v>
      </c>
      <c r="C6987" t="s">
        <v>6822</v>
      </c>
      <c r="D6987" t="s">
        <v>671</v>
      </c>
      <c r="E6987" s="27">
        <v>41624</v>
      </c>
      <c r="F6987" t="s">
        <v>233</v>
      </c>
      <c r="G6987" s="27">
        <v>29051</v>
      </c>
      <c r="H6987">
        <v>36</v>
      </c>
      <c r="I6987" t="s">
        <v>244</v>
      </c>
      <c r="J6987" t="s">
        <v>353</v>
      </c>
      <c r="K6987">
        <v>0</v>
      </c>
      <c r="L6987">
        <v>5</v>
      </c>
      <c r="M6987">
        <v>0</v>
      </c>
      <c r="N6987">
        <v>0</v>
      </c>
      <c r="O6987">
        <v>1</v>
      </c>
      <c r="P6987">
        <v>-1</v>
      </c>
      <c r="Q6987" s="28">
        <v>41623.44027777778</v>
      </c>
      <c r="R6987" s="28">
        <v>41627.435416666667</v>
      </c>
      <c r="S6987" t="s">
        <v>23045</v>
      </c>
      <c r="T6987" s="27">
        <v>41623</v>
      </c>
      <c r="V6987">
        <v>1</v>
      </c>
      <c r="W6987" t="s">
        <v>36</v>
      </c>
      <c r="X6987" t="s">
        <v>548</v>
      </c>
      <c r="Y6987">
        <v>0</v>
      </c>
      <c r="AB6987" t="s">
        <v>237</v>
      </c>
      <c r="AH6987">
        <v>0</v>
      </c>
      <c r="AN6987" t="s">
        <v>238</v>
      </c>
      <c r="AO6987">
        <v>3</v>
      </c>
      <c r="AP6987" t="s">
        <v>239</v>
      </c>
      <c r="AQ6987" s="27">
        <v>41624</v>
      </c>
      <c r="AR6987" t="s">
        <v>240</v>
      </c>
      <c r="AS6987">
        <v>5</v>
      </c>
      <c r="AT6987" t="s">
        <v>246</v>
      </c>
      <c r="AU6987" s="27">
        <v>41624</v>
      </c>
    </row>
    <row r="6988" spans="1:47" x14ac:dyDescent="0.2">
      <c r="A6988">
        <v>6987</v>
      </c>
      <c r="B6988" t="s">
        <v>23046</v>
      </c>
      <c r="C6988" t="s">
        <v>11411</v>
      </c>
      <c r="D6988" t="s">
        <v>1828</v>
      </c>
      <c r="E6988" s="27">
        <v>41321</v>
      </c>
      <c r="F6988" t="s">
        <v>294</v>
      </c>
      <c r="G6988" s="27">
        <v>27792</v>
      </c>
      <c r="H6988">
        <v>40</v>
      </c>
      <c r="I6988" t="s">
        <v>244</v>
      </c>
      <c r="J6988" t="s">
        <v>22</v>
      </c>
      <c r="K6988">
        <v>0</v>
      </c>
      <c r="L6988">
        <v>1</v>
      </c>
      <c r="M6988">
        <v>0</v>
      </c>
      <c r="N6988">
        <v>0</v>
      </c>
      <c r="O6988">
        <v>1</v>
      </c>
      <c r="P6988">
        <v>-1</v>
      </c>
      <c r="Q6988" s="28">
        <v>41320.176388888889</v>
      </c>
      <c r="R6988" s="28">
        <v>41595.1875</v>
      </c>
      <c r="S6988" t="s">
        <v>23047</v>
      </c>
      <c r="U6988" s="27">
        <v>41320</v>
      </c>
      <c r="V6988">
        <v>1</v>
      </c>
      <c r="W6988" t="s">
        <v>32</v>
      </c>
      <c r="X6988" t="s">
        <v>274</v>
      </c>
      <c r="Y6988">
        <v>0</v>
      </c>
      <c r="AB6988" t="s">
        <v>237</v>
      </c>
      <c r="AH6988">
        <v>0</v>
      </c>
      <c r="AN6988" t="s">
        <v>238</v>
      </c>
      <c r="AO6988">
        <v>1</v>
      </c>
      <c r="AP6988" t="s">
        <v>239</v>
      </c>
      <c r="AQ6988" s="27">
        <v>41321</v>
      </c>
      <c r="AR6988" t="s">
        <v>240</v>
      </c>
      <c r="AS6988">
        <v>1</v>
      </c>
      <c r="AT6988" t="s">
        <v>239</v>
      </c>
      <c r="AU6988" s="27">
        <v>41321</v>
      </c>
    </row>
    <row r="6989" spans="1:47" x14ac:dyDescent="0.2">
      <c r="A6989">
        <v>6988</v>
      </c>
      <c r="B6989" t="s">
        <v>23048</v>
      </c>
      <c r="C6989" t="s">
        <v>4134</v>
      </c>
      <c r="D6989" t="s">
        <v>6011</v>
      </c>
      <c r="E6989" s="27">
        <v>41449</v>
      </c>
      <c r="F6989" t="s">
        <v>233</v>
      </c>
      <c r="G6989" s="27">
        <v>22729</v>
      </c>
      <c r="H6989">
        <v>54</v>
      </c>
      <c r="I6989" t="s">
        <v>234</v>
      </c>
      <c r="J6989" t="s">
        <v>353</v>
      </c>
      <c r="K6989">
        <v>0</v>
      </c>
      <c r="L6989">
        <v>5</v>
      </c>
      <c r="M6989">
        <v>0</v>
      </c>
      <c r="N6989">
        <v>0</v>
      </c>
      <c r="O6989">
        <v>5</v>
      </c>
      <c r="P6989">
        <v>149</v>
      </c>
      <c r="Q6989" s="28">
        <v>41598.1</v>
      </c>
      <c r="R6989" s="28">
        <v>41692.064583333333</v>
      </c>
      <c r="S6989" t="s">
        <v>23049</v>
      </c>
      <c r="T6989" s="27">
        <v>40799</v>
      </c>
      <c r="V6989">
        <v>650</v>
      </c>
      <c r="W6989" t="s">
        <v>32</v>
      </c>
      <c r="X6989" t="s">
        <v>847</v>
      </c>
      <c r="Y6989">
        <v>0</v>
      </c>
      <c r="AB6989" t="s">
        <v>237</v>
      </c>
      <c r="AH6989">
        <v>0</v>
      </c>
      <c r="AN6989" t="s">
        <v>238</v>
      </c>
      <c r="AO6989">
        <v>1</v>
      </c>
      <c r="AP6989" t="s">
        <v>239</v>
      </c>
      <c r="AQ6989" s="27">
        <v>41449</v>
      </c>
      <c r="AR6989" t="s">
        <v>240</v>
      </c>
      <c r="AS6989">
        <v>5</v>
      </c>
      <c r="AT6989" t="s">
        <v>246</v>
      </c>
      <c r="AU6989" s="27">
        <v>41449</v>
      </c>
    </row>
    <row r="6990" spans="1:47" x14ac:dyDescent="0.2">
      <c r="A6990">
        <v>6989</v>
      </c>
      <c r="B6990" t="s">
        <v>23050</v>
      </c>
      <c r="C6990" t="s">
        <v>6822</v>
      </c>
      <c r="D6990" t="s">
        <v>23051</v>
      </c>
      <c r="E6990" s="27">
        <v>41362</v>
      </c>
      <c r="F6990" t="s">
        <v>233</v>
      </c>
      <c r="G6990" s="27">
        <v>30429</v>
      </c>
      <c r="H6990">
        <v>32</v>
      </c>
      <c r="I6990" t="s">
        <v>244</v>
      </c>
      <c r="J6990" t="s">
        <v>245</v>
      </c>
      <c r="K6990">
        <v>0</v>
      </c>
      <c r="L6990">
        <v>3</v>
      </c>
      <c r="M6990">
        <v>0</v>
      </c>
      <c r="N6990">
        <v>0</v>
      </c>
      <c r="O6990">
        <v>0</v>
      </c>
      <c r="P6990">
        <v>500</v>
      </c>
      <c r="Q6990" s="28">
        <v>41862.439583333333</v>
      </c>
      <c r="R6990" s="28">
        <v>41865.363194444442</v>
      </c>
      <c r="S6990" t="s">
        <v>23052</v>
      </c>
      <c r="T6990" s="27">
        <v>41361</v>
      </c>
      <c r="V6990">
        <v>1</v>
      </c>
      <c r="W6990" t="s">
        <v>32</v>
      </c>
      <c r="X6990" t="s">
        <v>364</v>
      </c>
      <c r="Y6990">
        <v>1</v>
      </c>
      <c r="AA6990" t="s">
        <v>23053</v>
      </c>
      <c r="AB6990" t="s">
        <v>32</v>
      </c>
      <c r="AC6990">
        <v>0</v>
      </c>
      <c r="AD6990" s="27">
        <v>41862</v>
      </c>
      <c r="AE6990" t="s">
        <v>359</v>
      </c>
      <c r="AF6990" s="27">
        <v>41862</v>
      </c>
      <c r="AG6990" s="27">
        <v>41865</v>
      </c>
      <c r="AH6990">
        <v>0</v>
      </c>
      <c r="AN6990" t="s">
        <v>238</v>
      </c>
      <c r="AO6990">
        <v>2</v>
      </c>
      <c r="AP6990" t="s">
        <v>239</v>
      </c>
      <c r="AQ6990" s="27">
        <v>41362</v>
      </c>
      <c r="AR6990" t="s">
        <v>240</v>
      </c>
      <c r="AS6990">
        <v>3</v>
      </c>
      <c r="AT6990" t="s">
        <v>239</v>
      </c>
      <c r="AU6990" s="27">
        <v>41362</v>
      </c>
    </row>
    <row r="6991" spans="1:47" x14ac:dyDescent="0.2">
      <c r="A6991">
        <v>6990</v>
      </c>
      <c r="B6991" t="s">
        <v>23054</v>
      </c>
      <c r="C6991" t="s">
        <v>4290</v>
      </c>
      <c r="D6991" t="s">
        <v>23055</v>
      </c>
      <c r="E6991" s="27">
        <v>41554</v>
      </c>
      <c r="F6991" t="s">
        <v>233</v>
      </c>
      <c r="G6991" s="27">
        <v>22702</v>
      </c>
      <c r="H6991">
        <v>54</v>
      </c>
      <c r="I6991" t="s">
        <v>234</v>
      </c>
      <c r="J6991" t="s">
        <v>250</v>
      </c>
      <c r="K6991">
        <v>0</v>
      </c>
      <c r="L6991">
        <v>6</v>
      </c>
      <c r="M6991">
        <v>0</v>
      </c>
      <c r="N6991">
        <v>0</v>
      </c>
      <c r="O6991">
        <v>3</v>
      </c>
      <c r="P6991">
        <v>-66</v>
      </c>
      <c r="Q6991" s="28">
        <v>41488.40347222222</v>
      </c>
      <c r="R6991" s="28">
        <v>41554.466666666667</v>
      </c>
      <c r="S6991" t="s">
        <v>23056</v>
      </c>
      <c r="T6991" s="27">
        <v>41429</v>
      </c>
      <c r="V6991">
        <v>125</v>
      </c>
      <c r="W6991" t="s">
        <v>36</v>
      </c>
      <c r="X6991" t="s">
        <v>392</v>
      </c>
      <c r="Y6991">
        <v>0</v>
      </c>
      <c r="AB6991" t="s">
        <v>237</v>
      </c>
      <c r="AH6991">
        <v>0</v>
      </c>
      <c r="AN6991" t="s">
        <v>238</v>
      </c>
      <c r="AO6991">
        <v>2</v>
      </c>
      <c r="AP6991" t="s">
        <v>239</v>
      </c>
      <c r="AQ6991" s="27">
        <v>41554</v>
      </c>
      <c r="AR6991" t="s">
        <v>240</v>
      </c>
      <c r="AS6991">
        <v>6</v>
      </c>
      <c r="AT6991" t="s">
        <v>246</v>
      </c>
      <c r="AU6991" s="27">
        <v>41554</v>
      </c>
    </row>
    <row r="6992" spans="1:47" x14ac:dyDescent="0.2">
      <c r="A6992">
        <v>6991</v>
      </c>
      <c r="B6992" t="s">
        <v>23057</v>
      </c>
      <c r="C6992" t="s">
        <v>5358</v>
      </c>
      <c r="D6992" t="s">
        <v>664</v>
      </c>
      <c r="E6992" s="27">
        <v>41516</v>
      </c>
      <c r="F6992" t="s">
        <v>233</v>
      </c>
      <c r="G6992" s="27">
        <v>31320</v>
      </c>
      <c r="H6992">
        <v>30</v>
      </c>
      <c r="I6992" t="s">
        <v>244</v>
      </c>
      <c r="J6992" t="s">
        <v>250</v>
      </c>
      <c r="K6992">
        <v>0</v>
      </c>
      <c r="L6992">
        <v>3</v>
      </c>
      <c r="M6992">
        <v>0</v>
      </c>
      <c r="N6992">
        <v>0</v>
      </c>
      <c r="O6992">
        <v>2</v>
      </c>
      <c r="P6992">
        <v>-1</v>
      </c>
      <c r="Q6992" s="28">
        <v>41515.254166666666</v>
      </c>
      <c r="R6992" s="28">
        <v>41517.194444444445</v>
      </c>
      <c r="S6992" t="s">
        <v>23058</v>
      </c>
      <c r="T6992" s="27">
        <v>41515</v>
      </c>
      <c r="V6992">
        <v>1</v>
      </c>
      <c r="W6992" t="s">
        <v>32</v>
      </c>
      <c r="X6992" t="s">
        <v>898</v>
      </c>
      <c r="Y6992">
        <v>1</v>
      </c>
      <c r="AA6992" t="s">
        <v>23059</v>
      </c>
      <c r="AB6992" t="s">
        <v>36</v>
      </c>
      <c r="AC6992">
        <v>160</v>
      </c>
      <c r="AD6992" s="27">
        <v>41679</v>
      </c>
      <c r="AE6992" t="s">
        <v>724</v>
      </c>
      <c r="AF6992" s="27">
        <v>41839</v>
      </c>
      <c r="AG6992" s="27">
        <v>41840</v>
      </c>
      <c r="AH6992">
        <v>0</v>
      </c>
      <c r="AN6992" t="s">
        <v>238</v>
      </c>
      <c r="AO6992">
        <v>2</v>
      </c>
      <c r="AP6992" t="s">
        <v>239</v>
      </c>
      <c r="AQ6992" s="27">
        <v>41516</v>
      </c>
      <c r="AR6992" t="s">
        <v>240</v>
      </c>
      <c r="AS6992">
        <v>3</v>
      </c>
      <c r="AT6992" t="s">
        <v>239</v>
      </c>
      <c r="AU6992" s="27">
        <v>41516</v>
      </c>
    </row>
    <row r="6993" spans="1:47" x14ac:dyDescent="0.2">
      <c r="A6993">
        <v>6992</v>
      </c>
      <c r="B6993" t="s">
        <v>23060</v>
      </c>
      <c r="C6993" t="s">
        <v>8126</v>
      </c>
      <c r="D6993" t="s">
        <v>958</v>
      </c>
      <c r="E6993" s="27">
        <v>41942</v>
      </c>
      <c r="F6993" t="s">
        <v>233</v>
      </c>
      <c r="G6993" s="27">
        <v>29334</v>
      </c>
      <c r="H6993">
        <v>35</v>
      </c>
      <c r="I6993" t="s">
        <v>244</v>
      </c>
      <c r="J6993" t="s">
        <v>250</v>
      </c>
      <c r="K6993">
        <v>0</v>
      </c>
      <c r="L6993">
        <v>1</v>
      </c>
      <c r="M6993">
        <v>0</v>
      </c>
      <c r="N6993">
        <v>0</v>
      </c>
      <c r="O6993">
        <v>3</v>
      </c>
      <c r="P6993">
        <v>-7</v>
      </c>
      <c r="Q6993" s="28">
        <v>41935.445833333331</v>
      </c>
      <c r="R6993" s="28">
        <v>41937.083333333336</v>
      </c>
      <c r="S6993" t="s">
        <v>23061</v>
      </c>
      <c r="T6993" s="27">
        <v>41935</v>
      </c>
      <c r="V6993">
        <v>7</v>
      </c>
      <c r="W6993" t="s">
        <v>32</v>
      </c>
      <c r="X6993" t="s">
        <v>5889</v>
      </c>
      <c r="Y6993">
        <v>0</v>
      </c>
      <c r="AB6993" t="s">
        <v>237</v>
      </c>
      <c r="AH6993">
        <v>0</v>
      </c>
      <c r="AN6993" t="s">
        <v>238</v>
      </c>
      <c r="AO6993">
        <v>2</v>
      </c>
      <c r="AP6993" t="s">
        <v>239</v>
      </c>
      <c r="AQ6993" s="27">
        <v>41942</v>
      </c>
      <c r="AR6993" t="s">
        <v>240</v>
      </c>
      <c r="AS6993">
        <v>1</v>
      </c>
      <c r="AT6993" t="s">
        <v>239</v>
      </c>
      <c r="AU6993" s="27">
        <v>41942</v>
      </c>
    </row>
    <row r="6994" spans="1:47" x14ac:dyDescent="0.2">
      <c r="A6994">
        <v>6993</v>
      </c>
      <c r="B6994" t="s">
        <v>23062</v>
      </c>
      <c r="C6994" t="s">
        <v>1286</v>
      </c>
      <c r="D6994" t="s">
        <v>4874</v>
      </c>
      <c r="E6994" s="27">
        <v>41943</v>
      </c>
      <c r="F6994" t="s">
        <v>233</v>
      </c>
      <c r="G6994" s="27">
        <v>26719</v>
      </c>
      <c r="H6994">
        <v>43</v>
      </c>
      <c r="I6994" t="s">
        <v>244</v>
      </c>
      <c r="J6994" t="s">
        <v>250</v>
      </c>
      <c r="K6994">
        <v>0</v>
      </c>
      <c r="L6994">
        <v>7</v>
      </c>
      <c r="M6994">
        <v>0</v>
      </c>
      <c r="N6994">
        <v>0</v>
      </c>
      <c r="O6994">
        <v>23</v>
      </c>
      <c r="P6994">
        <v>0</v>
      </c>
      <c r="Q6994" s="28">
        <v>41943.087500000001</v>
      </c>
      <c r="R6994" s="28">
        <v>41944.151388888888</v>
      </c>
      <c r="S6994" t="s">
        <v>23063</v>
      </c>
      <c r="T6994" s="27">
        <v>41942</v>
      </c>
      <c r="V6994">
        <v>1</v>
      </c>
      <c r="W6994" t="s">
        <v>32</v>
      </c>
      <c r="X6994" t="s">
        <v>261</v>
      </c>
      <c r="Y6994">
        <v>0</v>
      </c>
      <c r="AB6994" t="s">
        <v>237</v>
      </c>
      <c r="AH6994">
        <v>0</v>
      </c>
      <c r="AN6994" t="s">
        <v>238</v>
      </c>
      <c r="AO6994">
        <v>5</v>
      </c>
      <c r="AP6994" t="s">
        <v>246</v>
      </c>
      <c r="AQ6994" s="27">
        <v>41943</v>
      </c>
      <c r="AR6994" t="s">
        <v>240</v>
      </c>
      <c r="AS6994">
        <v>7</v>
      </c>
      <c r="AT6994" t="s">
        <v>246</v>
      </c>
      <c r="AU6994" s="27">
        <v>41943</v>
      </c>
    </row>
    <row r="6995" spans="1:47" x14ac:dyDescent="0.2">
      <c r="A6995">
        <v>6994</v>
      </c>
      <c r="B6995" t="s">
        <v>23064</v>
      </c>
      <c r="C6995" t="s">
        <v>2056</v>
      </c>
      <c r="D6995" t="s">
        <v>23065</v>
      </c>
      <c r="E6995" s="27">
        <v>41867</v>
      </c>
      <c r="F6995" t="s">
        <v>233</v>
      </c>
      <c r="G6995" s="27">
        <v>32870</v>
      </c>
      <c r="H6995">
        <v>26</v>
      </c>
      <c r="I6995" t="s">
        <v>244</v>
      </c>
      <c r="J6995" t="s">
        <v>250</v>
      </c>
      <c r="K6995">
        <v>0</v>
      </c>
      <c r="L6995">
        <v>2</v>
      </c>
      <c r="M6995">
        <v>0</v>
      </c>
      <c r="N6995">
        <v>0</v>
      </c>
      <c r="O6995">
        <v>0</v>
      </c>
      <c r="P6995">
        <v>-1</v>
      </c>
      <c r="Q6995" s="28">
        <v>41866.393750000003</v>
      </c>
      <c r="R6995" s="28">
        <v>41911.35833333333</v>
      </c>
      <c r="S6995" t="s">
        <v>23066</v>
      </c>
      <c r="T6995" s="27">
        <v>41866</v>
      </c>
      <c r="V6995">
        <v>1</v>
      </c>
      <c r="W6995" t="s">
        <v>36</v>
      </c>
      <c r="X6995" t="s">
        <v>1884</v>
      </c>
      <c r="Y6995">
        <v>0</v>
      </c>
      <c r="AB6995" t="s">
        <v>237</v>
      </c>
      <c r="AH6995">
        <v>0</v>
      </c>
      <c r="AN6995" t="s">
        <v>238</v>
      </c>
      <c r="AO6995">
        <v>3</v>
      </c>
      <c r="AP6995" t="s">
        <v>239</v>
      </c>
      <c r="AQ6995" s="27">
        <v>41867</v>
      </c>
      <c r="AR6995" t="s">
        <v>240</v>
      </c>
      <c r="AS6995">
        <v>2</v>
      </c>
      <c r="AT6995" t="s">
        <v>239</v>
      </c>
      <c r="AU6995" s="27">
        <v>41867</v>
      </c>
    </row>
    <row r="6996" spans="1:47" x14ac:dyDescent="0.2">
      <c r="A6996">
        <v>6995</v>
      </c>
      <c r="B6996" t="s">
        <v>23067</v>
      </c>
      <c r="C6996" t="s">
        <v>674</v>
      </c>
      <c r="D6996" t="s">
        <v>17483</v>
      </c>
      <c r="E6996" s="27">
        <v>41877</v>
      </c>
      <c r="F6996" t="s">
        <v>233</v>
      </c>
      <c r="G6996" s="27">
        <v>22066</v>
      </c>
      <c r="H6996">
        <v>55</v>
      </c>
      <c r="I6996" t="s">
        <v>234</v>
      </c>
      <c r="J6996" t="s">
        <v>250</v>
      </c>
      <c r="K6996">
        <v>0</v>
      </c>
      <c r="L6996">
        <v>5</v>
      </c>
      <c r="M6996">
        <v>0</v>
      </c>
      <c r="N6996">
        <v>0</v>
      </c>
      <c r="O6996">
        <v>18</v>
      </c>
      <c r="P6996">
        <v>-1</v>
      </c>
      <c r="Q6996" s="28">
        <v>41876.076388888891</v>
      </c>
      <c r="R6996" s="28">
        <v>41877.071527777778</v>
      </c>
      <c r="S6996" t="s">
        <v>23068</v>
      </c>
      <c r="T6996" s="27">
        <v>41876</v>
      </c>
      <c r="V6996">
        <v>1</v>
      </c>
      <c r="W6996" t="s">
        <v>36</v>
      </c>
      <c r="X6996" t="s">
        <v>279</v>
      </c>
      <c r="Y6996">
        <v>0</v>
      </c>
      <c r="AB6996" t="s">
        <v>237</v>
      </c>
      <c r="AH6996">
        <v>0</v>
      </c>
      <c r="AN6996" t="s">
        <v>238</v>
      </c>
      <c r="AO6996">
        <v>1</v>
      </c>
      <c r="AP6996" t="s">
        <v>239</v>
      </c>
      <c r="AQ6996" s="27">
        <v>41877</v>
      </c>
      <c r="AR6996" t="s">
        <v>240</v>
      </c>
      <c r="AS6996">
        <v>5</v>
      </c>
      <c r="AT6996" t="s">
        <v>246</v>
      </c>
      <c r="AU6996" s="27">
        <v>41877</v>
      </c>
    </row>
    <row r="6997" spans="1:47" x14ac:dyDescent="0.2">
      <c r="A6997">
        <v>6996</v>
      </c>
      <c r="B6997" t="s">
        <v>23069</v>
      </c>
      <c r="C6997" t="s">
        <v>23070</v>
      </c>
      <c r="D6997" t="s">
        <v>22110</v>
      </c>
      <c r="E6997" s="27">
        <v>41793</v>
      </c>
      <c r="F6997" t="s">
        <v>294</v>
      </c>
      <c r="G6997" s="27">
        <v>34620</v>
      </c>
      <c r="H6997">
        <v>21</v>
      </c>
      <c r="I6997" t="s">
        <v>259</v>
      </c>
      <c r="J6997" t="s">
        <v>250</v>
      </c>
      <c r="K6997">
        <v>0</v>
      </c>
      <c r="L6997">
        <v>5</v>
      </c>
      <c r="M6997">
        <v>0</v>
      </c>
      <c r="N6997">
        <v>0</v>
      </c>
      <c r="O6997">
        <v>0</v>
      </c>
      <c r="P6997">
        <v>-1</v>
      </c>
      <c r="Q6997" s="28">
        <v>41792.478472222225</v>
      </c>
      <c r="R6997" s="28">
        <v>41793.469444444447</v>
      </c>
      <c r="S6997" t="s">
        <v>23071</v>
      </c>
      <c r="T6997" s="27">
        <v>41792</v>
      </c>
      <c r="V6997">
        <v>1</v>
      </c>
      <c r="W6997" t="s">
        <v>36</v>
      </c>
      <c r="X6997" t="s">
        <v>279</v>
      </c>
      <c r="Y6997">
        <v>1</v>
      </c>
      <c r="AA6997" t="s">
        <v>23072</v>
      </c>
      <c r="AB6997" t="s">
        <v>36</v>
      </c>
      <c r="AD6997" s="27">
        <v>41865</v>
      </c>
      <c r="AE6997" t="s">
        <v>1508</v>
      </c>
      <c r="AH6997">
        <v>0</v>
      </c>
      <c r="AN6997" t="s">
        <v>238</v>
      </c>
      <c r="AO6997">
        <v>5</v>
      </c>
      <c r="AP6997" t="s">
        <v>246</v>
      </c>
      <c r="AQ6997" s="27">
        <v>41793</v>
      </c>
      <c r="AR6997" t="s">
        <v>240</v>
      </c>
      <c r="AS6997">
        <v>5</v>
      </c>
      <c r="AT6997" t="s">
        <v>246</v>
      </c>
      <c r="AU6997" s="27">
        <v>41793</v>
      </c>
    </row>
    <row r="6998" spans="1:47" x14ac:dyDescent="0.2">
      <c r="A6998">
        <v>6997</v>
      </c>
      <c r="B6998" t="s">
        <v>23073</v>
      </c>
      <c r="C6998" t="s">
        <v>803</v>
      </c>
      <c r="D6998" t="s">
        <v>603</v>
      </c>
      <c r="E6998" s="27">
        <v>41301</v>
      </c>
      <c r="F6998" t="s">
        <v>233</v>
      </c>
      <c r="G6998" s="27">
        <v>33239</v>
      </c>
      <c r="H6998">
        <v>25</v>
      </c>
      <c r="I6998" t="s">
        <v>244</v>
      </c>
      <c r="J6998" t="s">
        <v>250</v>
      </c>
      <c r="K6998">
        <v>0</v>
      </c>
      <c r="L6998">
        <v>4</v>
      </c>
      <c r="M6998">
        <v>0</v>
      </c>
      <c r="N6998">
        <v>0</v>
      </c>
      <c r="O6998">
        <v>2</v>
      </c>
      <c r="P6998">
        <v>0</v>
      </c>
      <c r="Q6998" s="28">
        <v>41301.51458333333</v>
      </c>
      <c r="R6998" s="28">
        <v>41306.404166666667</v>
      </c>
      <c r="S6998" t="s">
        <v>23074</v>
      </c>
      <c r="T6998" s="27">
        <v>41300</v>
      </c>
      <c r="V6998">
        <v>1</v>
      </c>
      <c r="W6998" t="s">
        <v>36</v>
      </c>
      <c r="X6998" t="s">
        <v>422</v>
      </c>
      <c r="Y6998">
        <v>1</v>
      </c>
      <c r="AA6998" t="s">
        <v>23075</v>
      </c>
      <c r="AB6998" t="s">
        <v>36</v>
      </c>
      <c r="AD6998" s="27">
        <v>41401</v>
      </c>
      <c r="AE6998" t="s">
        <v>324</v>
      </c>
      <c r="AH6998">
        <v>0</v>
      </c>
      <c r="AN6998" t="s">
        <v>238</v>
      </c>
      <c r="AO6998">
        <v>5</v>
      </c>
      <c r="AP6998" t="s">
        <v>246</v>
      </c>
      <c r="AQ6998" s="27">
        <v>41301</v>
      </c>
      <c r="AR6998" t="s">
        <v>240</v>
      </c>
      <c r="AS6998">
        <v>4</v>
      </c>
      <c r="AT6998" t="s">
        <v>239</v>
      </c>
      <c r="AU6998" s="27">
        <v>41301</v>
      </c>
    </row>
    <row r="6999" spans="1:47" x14ac:dyDescent="0.2">
      <c r="A6999">
        <v>6998</v>
      </c>
      <c r="B6999" t="s">
        <v>23076</v>
      </c>
      <c r="C6999" t="s">
        <v>585</v>
      </c>
      <c r="D6999" t="s">
        <v>6517</v>
      </c>
      <c r="E6999" s="27">
        <v>41402</v>
      </c>
      <c r="F6999" t="s">
        <v>233</v>
      </c>
      <c r="G6999" s="27">
        <v>32819</v>
      </c>
      <c r="H6999">
        <v>26</v>
      </c>
      <c r="I6999" t="s">
        <v>244</v>
      </c>
      <c r="J6999" t="s">
        <v>353</v>
      </c>
      <c r="K6999">
        <v>1</v>
      </c>
      <c r="L6999">
        <v>5</v>
      </c>
      <c r="M6999">
        <v>0</v>
      </c>
      <c r="N6999">
        <v>0</v>
      </c>
      <c r="O6999">
        <v>1</v>
      </c>
      <c r="P6999">
        <v>79</v>
      </c>
      <c r="Q6999" s="28">
        <v>41481.535416666666</v>
      </c>
      <c r="R6999" s="28">
        <v>41703.472916666666</v>
      </c>
      <c r="S6999" t="s">
        <v>23077</v>
      </c>
      <c r="U6999" s="27">
        <v>39765</v>
      </c>
      <c r="V6999">
        <v>1637</v>
      </c>
      <c r="W6999" t="s">
        <v>32</v>
      </c>
      <c r="X6999" t="s">
        <v>274</v>
      </c>
      <c r="Y6999">
        <v>1</v>
      </c>
      <c r="AA6999" t="s">
        <v>23078</v>
      </c>
      <c r="AB6999" t="s">
        <v>36</v>
      </c>
      <c r="AD6999" s="27">
        <v>42433</v>
      </c>
      <c r="AE6999" t="s">
        <v>474</v>
      </c>
      <c r="AH6999">
        <v>0</v>
      </c>
      <c r="AN6999" t="s">
        <v>238</v>
      </c>
      <c r="AO6999">
        <v>4</v>
      </c>
      <c r="AP6999" t="s">
        <v>239</v>
      </c>
      <c r="AQ6999" s="27">
        <v>41402</v>
      </c>
      <c r="AR6999" t="s">
        <v>240</v>
      </c>
      <c r="AS6999">
        <v>5</v>
      </c>
      <c r="AT6999" t="s">
        <v>246</v>
      </c>
      <c r="AU6999" s="27">
        <v>41402</v>
      </c>
    </row>
    <row r="7000" spans="1:47" x14ac:dyDescent="0.2">
      <c r="A7000">
        <v>6999</v>
      </c>
      <c r="B7000" t="s">
        <v>23079</v>
      </c>
      <c r="C7000" t="s">
        <v>10976</v>
      </c>
      <c r="D7000" t="s">
        <v>266</v>
      </c>
      <c r="E7000" s="27">
        <v>41690</v>
      </c>
      <c r="F7000" t="s">
        <v>233</v>
      </c>
      <c r="G7000" s="27">
        <v>34145</v>
      </c>
      <c r="H7000">
        <v>22</v>
      </c>
      <c r="I7000" t="s">
        <v>259</v>
      </c>
      <c r="J7000" t="s">
        <v>250</v>
      </c>
      <c r="K7000">
        <v>0</v>
      </c>
      <c r="L7000">
        <v>4</v>
      </c>
      <c r="M7000">
        <v>0</v>
      </c>
      <c r="N7000">
        <v>0</v>
      </c>
      <c r="O7000">
        <v>0</v>
      </c>
      <c r="P7000">
        <v>0</v>
      </c>
      <c r="Q7000" s="28">
        <v>41690.517361111109</v>
      </c>
      <c r="R7000" s="28">
        <v>41690.372916666667</v>
      </c>
      <c r="S7000" t="s">
        <v>23080</v>
      </c>
      <c r="T7000" s="27">
        <v>41689</v>
      </c>
      <c r="V7000">
        <v>1</v>
      </c>
      <c r="W7000" t="s">
        <v>32</v>
      </c>
      <c r="X7000" t="s">
        <v>359</v>
      </c>
      <c r="Y7000">
        <v>0</v>
      </c>
      <c r="AB7000" t="s">
        <v>237</v>
      </c>
      <c r="AH7000">
        <v>0</v>
      </c>
      <c r="AN7000" t="s">
        <v>238</v>
      </c>
      <c r="AO7000">
        <v>4</v>
      </c>
      <c r="AP7000" t="s">
        <v>239</v>
      </c>
      <c r="AQ7000" s="27">
        <v>41690</v>
      </c>
      <c r="AR7000" t="s">
        <v>240</v>
      </c>
      <c r="AS7000">
        <v>4</v>
      </c>
      <c r="AT7000" t="s">
        <v>239</v>
      </c>
      <c r="AU7000" s="27">
        <v>41690</v>
      </c>
    </row>
    <row r="7001" spans="1:47" x14ac:dyDescent="0.2">
      <c r="A7001">
        <v>7000</v>
      </c>
      <c r="B7001" t="s">
        <v>23081</v>
      </c>
      <c r="C7001" t="s">
        <v>4176</v>
      </c>
      <c r="D7001" t="s">
        <v>4096</v>
      </c>
      <c r="E7001" s="27">
        <v>41907</v>
      </c>
      <c r="F7001" t="s">
        <v>233</v>
      </c>
      <c r="G7001" s="27">
        <v>23370</v>
      </c>
      <c r="H7001">
        <v>52</v>
      </c>
      <c r="I7001" t="s">
        <v>234</v>
      </c>
      <c r="J7001" t="s">
        <v>353</v>
      </c>
      <c r="K7001">
        <v>0</v>
      </c>
      <c r="L7001">
        <v>9</v>
      </c>
      <c r="M7001">
        <v>0</v>
      </c>
      <c r="N7001">
        <v>0</v>
      </c>
      <c r="O7001">
        <v>4</v>
      </c>
      <c r="P7001">
        <v>-112</v>
      </c>
      <c r="Q7001" s="28">
        <v>41795.465277777781</v>
      </c>
      <c r="R7001" s="28">
        <v>41866.072222222225</v>
      </c>
      <c r="S7001" t="s">
        <v>23082</v>
      </c>
      <c r="U7001" s="27">
        <v>41795</v>
      </c>
      <c r="V7001">
        <v>112</v>
      </c>
      <c r="W7001" t="s">
        <v>32</v>
      </c>
      <c r="X7001" t="s">
        <v>274</v>
      </c>
      <c r="Y7001">
        <v>0</v>
      </c>
      <c r="AB7001" t="s">
        <v>237</v>
      </c>
      <c r="AH7001">
        <v>0</v>
      </c>
      <c r="AN7001" t="s">
        <v>238</v>
      </c>
      <c r="AO7001">
        <v>1</v>
      </c>
      <c r="AP7001" t="s">
        <v>239</v>
      </c>
      <c r="AQ7001" s="27">
        <v>41907</v>
      </c>
      <c r="AR7001" t="s">
        <v>240</v>
      </c>
      <c r="AS7001">
        <v>9</v>
      </c>
      <c r="AT7001" t="s">
        <v>269</v>
      </c>
      <c r="AU7001" s="27">
        <v>41907</v>
      </c>
    </row>
    <row r="7002" spans="1:47" x14ac:dyDescent="0.2">
      <c r="A7002">
        <v>7001</v>
      </c>
      <c r="B7002" t="s">
        <v>23083</v>
      </c>
      <c r="C7002" t="s">
        <v>16655</v>
      </c>
      <c r="D7002" t="s">
        <v>2076</v>
      </c>
      <c r="E7002" s="27">
        <v>41781</v>
      </c>
      <c r="F7002" t="s">
        <v>233</v>
      </c>
      <c r="G7002" s="27">
        <v>30446</v>
      </c>
      <c r="H7002">
        <v>32</v>
      </c>
      <c r="I7002" t="s">
        <v>244</v>
      </c>
      <c r="J7002" t="s">
        <v>245</v>
      </c>
      <c r="K7002">
        <v>0</v>
      </c>
      <c r="L7002">
        <v>2</v>
      </c>
      <c r="M7002">
        <v>0</v>
      </c>
      <c r="N7002">
        <v>0</v>
      </c>
      <c r="O7002">
        <v>1</v>
      </c>
      <c r="P7002">
        <v>-1</v>
      </c>
      <c r="Q7002" s="28">
        <v>41780.238194444442</v>
      </c>
      <c r="R7002" s="28">
        <v>41781.072916666664</v>
      </c>
      <c r="S7002" t="s">
        <v>23084</v>
      </c>
      <c r="T7002" s="27">
        <v>41780</v>
      </c>
      <c r="V7002">
        <v>1</v>
      </c>
      <c r="W7002" t="s">
        <v>36</v>
      </c>
      <c r="X7002" t="s">
        <v>279</v>
      </c>
      <c r="Y7002">
        <v>0</v>
      </c>
      <c r="AB7002" t="s">
        <v>237</v>
      </c>
      <c r="AH7002">
        <v>0</v>
      </c>
      <c r="AN7002" t="s">
        <v>238</v>
      </c>
      <c r="AO7002">
        <v>2</v>
      </c>
      <c r="AP7002" t="s">
        <v>239</v>
      </c>
      <c r="AQ7002" s="27">
        <v>41781</v>
      </c>
      <c r="AR7002" t="s">
        <v>240</v>
      </c>
      <c r="AS7002">
        <v>2</v>
      </c>
      <c r="AT7002" t="s">
        <v>239</v>
      </c>
      <c r="AU7002" s="27">
        <v>41781</v>
      </c>
    </row>
    <row r="7003" spans="1:47" x14ac:dyDescent="0.2">
      <c r="A7003">
        <v>7002</v>
      </c>
      <c r="B7003" t="s">
        <v>23085</v>
      </c>
      <c r="C7003" t="s">
        <v>14070</v>
      </c>
      <c r="D7003" t="s">
        <v>586</v>
      </c>
      <c r="E7003" s="27">
        <v>41788</v>
      </c>
      <c r="F7003" t="s">
        <v>294</v>
      </c>
      <c r="G7003" s="27">
        <v>35187</v>
      </c>
      <c r="H7003">
        <v>19</v>
      </c>
      <c r="I7003" t="s">
        <v>259</v>
      </c>
      <c r="J7003" t="s">
        <v>250</v>
      </c>
      <c r="K7003">
        <v>0</v>
      </c>
      <c r="L7003">
        <v>6</v>
      </c>
      <c r="M7003">
        <v>0</v>
      </c>
      <c r="N7003">
        <v>0</v>
      </c>
      <c r="O7003">
        <v>0</v>
      </c>
      <c r="P7003">
        <v>-1</v>
      </c>
      <c r="Q7003" s="28">
        <v>41787.324999999997</v>
      </c>
      <c r="R7003" s="28">
        <v>41789.245833333334</v>
      </c>
      <c r="S7003" t="s">
        <v>23086</v>
      </c>
      <c r="T7003" s="27">
        <v>41787</v>
      </c>
      <c r="V7003">
        <v>1</v>
      </c>
      <c r="W7003" t="s">
        <v>36</v>
      </c>
      <c r="X7003" t="s">
        <v>404</v>
      </c>
      <c r="Y7003">
        <v>0</v>
      </c>
      <c r="AB7003" t="s">
        <v>237</v>
      </c>
      <c r="AH7003">
        <v>0</v>
      </c>
      <c r="AN7003" t="s">
        <v>238</v>
      </c>
      <c r="AO7003">
        <v>7</v>
      </c>
      <c r="AP7003" t="s">
        <v>246</v>
      </c>
      <c r="AQ7003" s="27">
        <v>41788</v>
      </c>
      <c r="AR7003" t="s">
        <v>240</v>
      </c>
      <c r="AS7003">
        <v>6</v>
      </c>
      <c r="AT7003" t="s">
        <v>246</v>
      </c>
      <c r="AU7003" s="27">
        <v>41788</v>
      </c>
    </row>
    <row r="7004" spans="1:47" x14ac:dyDescent="0.2">
      <c r="A7004">
        <v>7003</v>
      </c>
      <c r="B7004" t="s">
        <v>23087</v>
      </c>
      <c r="C7004" t="s">
        <v>20444</v>
      </c>
      <c r="D7004" t="s">
        <v>357</v>
      </c>
      <c r="E7004" s="27">
        <v>41289</v>
      </c>
      <c r="F7004" t="s">
        <v>233</v>
      </c>
      <c r="G7004" s="27">
        <v>19904</v>
      </c>
      <c r="H7004">
        <v>61</v>
      </c>
      <c r="I7004" t="s">
        <v>234</v>
      </c>
      <c r="J7004" t="s">
        <v>250</v>
      </c>
      <c r="K7004">
        <v>0</v>
      </c>
      <c r="L7004">
        <v>2</v>
      </c>
      <c r="M7004">
        <v>0</v>
      </c>
      <c r="N7004">
        <v>0</v>
      </c>
      <c r="O7004">
        <v>20</v>
      </c>
      <c r="P7004">
        <v>-1</v>
      </c>
      <c r="Q7004" s="28">
        <v>41288.401388888888</v>
      </c>
      <c r="R7004" s="28">
        <v>41319.090277777781</v>
      </c>
      <c r="S7004" t="s">
        <v>23088</v>
      </c>
      <c r="T7004" s="27">
        <v>41288</v>
      </c>
      <c r="V7004">
        <v>1</v>
      </c>
      <c r="W7004" t="s">
        <v>36</v>
      </c>
      <c r="X7004" t="s">
        <v>422</v>
      </c>
      <c r="Y7004">
        <v>1</v>
      </c>
      <c r="AA7004" t="s">
        <v>23089</v>
      </c>
      <c r="AB7004" t="s">
        <v>36</v>
      </c>
      <c r="AC7004">
        <v>77</v>
      </c>
      <c r="AD7004" s="27">
        <v>41347</v>
      </c>
      <c r="AE7004" t="s">
        <v>2030</v>
      </c>
      <c r="AF7004" s="27">
        <v>41424</v>
      </c>
      <c r="AG7004" s="27">
        <v>41463</v>
      </c>
      <c r="AH7004">
        <v>0</v>
      </c>
      <c r="AN7004" t="s">
        <v>238</v>
      </c>
      <c r="AO7004">
        <v>1</v>
      </c>
      <c r="AP7004" t="s">
        <v>239</v>
      </c>
      <c r="AQ7004" s="27">
        <v>41289</v>
      </c>
      <c r="AR7004" t="s">
        <v>240</v>
      </c>
      <c r="AS7004">
        <v>2</v>
      </c>
      <c r="AT7004" t="s">
        <v>239</v>
      </c>
      <c r="AU7004" s="27">
        <v>41289</v>
      </c>
    </row>
    <row r="7005" spans="1:47" x14ac:dyDescent="0.2">
      <c r="A7005">
        <v>7004</v>
      </c>
      <c r="B7005" t="s">
        <v>23090</v>
      </c>
      <c r="C7005" t="s">
        <v>963</v>
      </c>
      <c r="D7005" t="s">
        <v>23091</v>
      </c>
      <c r="E7005" s="27">
        <v>41398</v>
      </c>
      <c r="F7005" t="s">
        <v>233</v>
      </c>
      <c r="G7005" s="27">
        <v>33679</v>
      </c>
      <c r="H7005">
        <v>24</v>
      </c>
      <c r="I7005" t="s">
        <v>259</v>
      </c>
      <c r="J7005" t="s">
        <v>245</v>
      </c>
      <c r="K7005">
        <v>0</v>
      </c>
      <c r="L7005">
        <v>6</v>
      </c>
      <c r="M7005">
        <v>0</v>
      </c>
      <c r="N7005">
        <v>2</v>
      </c>
      <c r="O7005">
        <v>2</v>
      </c>
      <c r="P7005">
        <v>-1</v>
      </c>
      <c r="Q7005" s="28">
        <v>41397.171527777777</v>
      </c>
      <c r="R7005" s="28">
        <v>41430.059027777781</v>
      </c>
      <c r="S7005" t="s">
        <v>23092</v>
      </c>
      <c r="T7005" s="27">
        <v>41397</v>
      </c>
      <c r="V7005">
        <v>1</v>
      </c>
      <c r="W7005" t="s">
        <v>32</v>
      </c>
      <c r="X7005" t="s">
        <v>268</v>
      </c>
      <c r="Y7005">
        <v>0</v>
      </c>
      <c r="AB7005" t="s">
        <v>237</v>
      </c>
      <c r="AH7005">
        <v>0</v>
      </c>
      <c r="AN7005" t="s">
        <v>238</v>
      </c>
      <c r="AO7005">
        <v>5</v>
      </c>
      <c r="AP7005" t="s">
        <v>246</v>
      </c>
      <c r="AQ7005" s="27">
        <v>41398</v>
      </c>
      <c r="AR7005" t="s">
        <v>240</v>
      </c>
      <c r="AS7005">
        <v>6</v>
      </c>
      <c r="AT7005" t="s">
        <v>246</v>
      </c>
      <c r="AU7005" s="27">
        <v>41398</v>
      </c>
    </row>
    <row r="7006" spans="1:47" x14ac:dyDescent="0.2">
      <c r="A7006">
        <v>7005</v>
      </c>
      <c r="B7006" t="s">
        <v>23093</v>
      </c>
      <c r="C7006" t="s">
        <v>5596</v>
      </c>
      <c r="D7006" t="s">
        <v>1087</v>
      </c>
      <c r="E7006" s="27">
        <v>41389</v>
      </c>
      <c r="F7006" t="s">
        <v>233</v>
      </c>
      <c r="G7006" s="27">
        <v>30592</v>
      </c>
      <c r="H7006">
        <v>32</v>
      </c>
      <c r="I7006" t="s">
        <v>244</v>
      </c>
      <c r="J7006" t="s">
        <v>250</v>
      </c>
      <c r="K7006">
        <v>0</v>
      </c>
      <c r="L7006">
        <v>8</v>
      </c>
      <c r="M7006">
        <v>0</v>
      </c>
      <c r="N7006">
        <v>0</v>
      </c>
      <c r="O7006">
        <v>2</v>
      </c>
      <c r="S7006" t="s">
        <v>23094</v>
      </c>
      <c r="U7006" s="27">
        <v>39962</v>
      </c>
      <c r="V7006">
        <v>1427</v>
      </c>
      <c r="W7006" t="s">
        <v>32</v>
      </c>
      <c r="X7006" t="s">
        <v>274</v>
      </c>
      <c r="Y7006">
        <v>0</v>
      </c>
      <c r="AB7006" t="s">
        <v>237</v>
      </c>
      <c r="AH7006">
        <v>0</v>
      </c>
      <c r="AN7006" t="s">
        <v>238</v>
      </c>
      <c r="AO7006">
        <v>8</v>
      </c>
      <c r="AP7006" t="s">
        <v>269</v>
      </c>
      <c r="AQ7006" s="27">
        <v>41389</v>
      </c>
      <c r="AR7006" t="s">
        <v>240</v>
      </c>
      <c r="AS7006">
        <v>8</v>
      </c>
      <c r="AT7006" t="s">
        <v>269</v>
      </c>
      <c r="AU7006" s="27">
        <v>41389</v>
      </c>
    </row>
    <row r="7007" spans="1:47" x14ac:dyDescent="0.2">
      <c r="A7007">
        <v>7006</v>
      </c>
      <c r="B7007" t="s">
        <v>23095</v>
      </c>
      <c r="C7007" t="s">
        <v>9061</v>
      </c>
      <c r="D7007" t="s">
        <v>9846</v>
      </c>
      <c r="E7007" s="27">
        <v>41992</v>
      </c>
      <c r="F7007" t="s">
        <v>294</v>
      </c>
      <c r="G7007" s="27">
        <v>32750</v>
      </c>
      <c r="H7007">
        <v>26</v>
      </c>
      <c r="I7007" t="s">
        <v>244</v>
      </c>
      <c r="J7007" t="s">
        <v>245</v>
      </c>
      <c r="K7007">
        <v>0</v>
      </c>
      <c r="L7007">
        <v>9</v>
      </c>
      <c r="M7007">
        <v>0</v>
      </c>
      <c r="N7007">
        <v>0</v>
      </c>
      <c r="O7007">
        <v>2</v>
      </c>
      <c r="P7007">
        <v>22</v>
      </c>
      <c r="Q7007" s="28">
        <v>42014.118055555555</v>
      </c>
      <c r="R7007" s="28">
        <v>42014.341666666667</v>
      </c>
      <c r="S7007" t="s">
        <v>23096</v>
      </c>
      <c r="T7007" s="27">
        <v>41951</v>
      </c>
      <c r="V7007">
        <v>41</v>
      </c>
      <c r="W7007" t="s">
        <v>32</v>
      </c>
      <c r="X7007" t="s">
        <v>359</v>
      </c>
      <c r="Y7007">
        <v>1</v>
      </c>
      <c r="AA7007" t="s">
        <v>23097</v>
      </c>
      <c r="AB7007" t="s">
        <v>36</v>
      </c>
      <c r="AC7007">
        <v>0</v>
      </c>
      <c r="AD7007" s="27">
        <v>42014</v>
      </c>
      <c r="AE7007" t="s">
        <v>529</v>
      </c>
      <c r="AF7007" s="27">
        <v>42014</v>
      </c>
      <c r="AG7007" s="27">
        <v>42014</v>
      </c>
      <c r="AH7007">
        <v>0</v>
      </c>
      <c r="AN7007" t="s">
        <v>238</v>
      </c>
      <c r="AO7007">
        <v>4</v>
      </c>
      <c r="AP7007" t="s">
        <v>239</v>
      </c>
      <c r="AQ7007" s="27">
        <v>41992</v>
      </c>
      <c r="AR7007" t="s">
        <v>240</v>
      </c>
      <c r="AS7007">
        <v>9</v>
      </c>
      <c r="AT7007" t="s">
        <v>269</v>
      </c>
      <c r="AU7007" s="27">
        <v>41992</v>
      </c>
    </row>
    <row r="7008" spans="1:47" x14ac:dyDescent="0.2">
      <c r="A7008">
        <v>7007</v>
      </c>
      <c r="B7008" t="s">
        <v>23098</v>
      </c>
      <c r="C7008" t="s">
        <v>3028</v>
      </c>
      <c r="D7008" t="s">
        <v>23099</v>
      </c>
      <c r="E7008" s="27">
        <v>41394</v>
      </c>
      <c r="F7008" t="s">
        <v>294</v>
      </c>
      <c r="G7008" s="27">
        <v>29882</v>
      </c>
      <c r="H7008">
        <v>34</v>
      </c>
      <c r="I7008" t="s">
        <v>244</v>
      </c>
      <c r="J7008" t="s">
        <v>250</v>
      </c>
      <c r="K7008">
        <v>0</v>
      </c>
      <c r="L7008">
        <v>3</v>
      </c>
      <c r="M7008">
        <v>0</v>
      </c>
      <c r="N7008">
        <v>0</v>
      </c>
      <c r="O7008">
        <v>6</v>
      </c>
      <c r="P7008">
        <v>-1</v>
      </c>
      <c r="Q7008" s="28">
        <v>41393.354861111111</v>
      </c>
      <c r="R7008" s="28">
        <v>41394.053472222222</v>
      </c>
      <c r="S7008" t="s">
        <v>23100</v>
      </c>
      <c r="U7008" s="27">
        <v>41393</v>
      </c>
      <c r="V7008">
        <v>1</v>
      </c>
      <c r="W7008" t="s">
        <v>32</v>
      </c>
      <c r="X7008" t="s">
        <v>274</v>
      </c>
      <c r="Y7008">
        <v>0</v>
      </c>
      <c r="AB7008" t="s">
        <v>237</v>
      </c>
      <c r="AH7008">
        <v>0</v>
      </c>
      <c r="AN7008" t="s">
        <v>238</v>
      </c>
      <c r="AO7008">
        <v>2</v>
      </c>
      <c r="AP7008" t="s">
        <v>239</v>
      </c>
      <c r="AQ7008" s="27">
        <v>41394</v>
      </c>
      <c r="AR7008" t="s">
        <v>240</v>
      </c>
      <c r="AS7008">
        <v>3</v>
      </c>
      <c r="AT7008" t="s">
        <v>239</v>
      </c>
      <c r="AU7008" s="27">
        <v>41394</v>
      </c>
    </row>
    <row r="7009" spans="1:47" x14ac:dyDescent="0.2">
      <c r="A7009">
        <v>7008</v>
      </c>
      <c r="B7009" t="s">
        <v>23101</v>
      </c>
      <c r="C7009" t="s">
        <v>5945</v>
      </c>
      <c r="D7009" t="s">
        <v>23102</v>
      </c>
      <c r="E7009" s="27">
        <v>41363</v>
      </c>
      <c r="F7009" t="s">
        <v>233</v>
      </c>
      <c r="G7009" s="27">
        <v>25784</v>
      </c>
      <c r="H7009">
        <v>45</v>
      </c>
      <c r="I7009" t="s">
        <v>234</v>
      </c>
      <c r="J7009" t="s">
        <v>250</v>
      </c>
      <c r="K7009">
        <v>1</v>
      </c>
      <c r="L7009">
        <v>8</v>
      </c>
      <c r="M7009">
        <v>0</v>
      </c>
      <c r="N7009">
        <v>0</v>
      </c>
      <c r="O7009">
        <v>12</v>
      </c>
      <c r="P7009">
        <v>-1</v>
      </c>
      <c r="Q7009" s="28">
        <v>41362.486805555556</v>
      </c>
      <c r="R7009" s="28">
        <v>41366.309027777781</v>
      </c>
      <c r="S7009" t="s">
        <v>23103</v>
      </c>
      <c r="T7009" s="27">
        <v>41362</v>
      </c>
      <c r="V7009">
        <v>1</v>
      </c>
      <c r="W7009" t="s">
        <v>36</v>
      </c>
      <c r="X7009" t="s">
        <v>9788</v>
      </c>
      <c r="Y7009">
        <v>1</v>
      </c>
      <c r="AA7009" t="s">
        <v>23104</v>
      </c>
      <c r="AB7009" t="s">
        <v>36</v>
      </c>
      <c r="AC7009">
        <v>0</v>
      </c>
      <c r="AD7009" s="27">
        <v>41538</v>
      </c>
      <c r="AE7009" t="s">
        <v>385</v>
      </c>
      <c r="AF7009" s="27">
        <v>41538</v>
      </c>
      <c r="AG7009" s="27">
        <v>41559</v>
      </c>
      <c r="AH7009">
        <v>0</v>
      </c>
      <c r="AN7009" t="s">
        <v>238</v>
      </c>
      <c r="AO7009">
        <v>6</v>
      </c>
      <c r="AP7009" t="s">
        <v>246</v>
      </c>
      <c r="AQ7009" s="27">
        <v>41363</v>
      </c>
      <c r="AR7009" t="s">
        <v>240</v>
      </c>
      <c r="AS7009">
        <v>8</v>
      </c>
      <c r="AT7009" t="s">
        <v>269</v>
      </c>
      <c r="AU7009" s="27">
        <v>41363</v>
      </c>
    </row>
    <row r="7010" spans="1:47" x14ac:dyDescent="0.2">
      <c r="A7010">
        <v>7009</v>
      </c>
      <c r="B7010" t="s">
        <v>23105</v>
      </c>
      <c r="C7010" t="s">
        <v>1286</v>
      </c>
      <c r="D7010" t="s">
        <v>5971</v>
      </c>
      <c r="E7010" s="27">
        <v>41761</v>
      </c>
      <c r="F7010" t="s">
        <v>233</v>
      </c>
      <c r="G7010" s="27">
        <v>34360</v>
      </c>
      <c r="H7010">
        <v>22</v>
      </c>
      <c r="I7010" t="s">
        <v>259</v>
      </c>
      <c r="J7010" t="s">
        <v>250</v>
      </c>
      <c r="K7010">
        <v>0</v>
      </c>
      <c r="L7010">
        <v>5</v>
      </c>
      <c r="M7010">
        <v>0</v>
      </c>
      <c r="N7010">
        <v>0</v>
      </c>
      <c r="O7010">
        <v>1</v>
      </c>
      <c r="P7010">
        <v>235</v>
      </c>
      <c r="Q7010" s="28">
        <v>41996.130555555559</v>
      </c>
      <c r="R7010" s="28">
        <v>42054.200694444444</v>
      </c>
      <c r="S7010" t="s">
        <v>23106</v>
      </c>
      <c r="T7010" s="27">
        <v>41334</v>
      </c>
      <c r="V7010">
        <v>427</v>
      </c>
      <c r="W7010" t="s">
        <v>32</v>
      </c>
      <c r="X7010" t="s">
        <v>359</v>
      </c>
      <c r="Y7010">
        <v>1</v>
      </c>
      <c r="AA7010" t="s">
        <v>23107</v>
      </c>
      <c r="AB7010" t="s">
        <v>36</v>
      </c>
      <c r="AC7010">
        <v>194</v>
      </c>
      <c r="AD7010" s="27">
        <v>41802</v>
      </c>
      <c r="AE7010" t="s">
        <v>1435</v>
      </c>
      <c r="AF7010" s="27">
        <v>41996</v>
      </c>
      <c r="AG7010" s="27">
        <v>42054</v>
      </c>
      <c r="AH7010">
        <v>0</v>
      </c>
      <c r="AN7010" t="s">
        <v>238</v>
      </c>
      <c r="AO7010">
        <v>6</v>
      </c>
      <c r="AP7010" t="s">
        <v>246</v>
      </c>
      <c r="AQ7010" s="27">
        <v>41761</v>
      </c>
      <c r="AR7010" t="s">
        <v>240</v>
      </c>
      <c r="AS7010">
        <v>5</v>
      </c>
      <c r="AT7010" t="s">
        <v>246</v>
      </c>
      <c r="AU7010" s="27">
        <v>41761</v>
      </c>
    </row>
    <row r="7011" spans="1:47" x14ac:dyDescent="0.2">
      <c r="A7011">
        <v>7010</v>
      </c>
      <c r="B7011" t="s">
        <v>23108</v>
      </c>
      <c r="C7011" t="s">
        <v>789</v>
      </c>
      <c r="D7011" t="s">
        <v>4056</v>
      </c>
      <c r="E7011" s="27">
        <v>41318</v>
      </c>
      <c r="F7011" t="s">
        <v>233</v>
      </c>
      <c r="G7011" s="27">
        <v>22677</v>
      </c>
      <c r="H7011">
        <v>54</v>
      </c>
      <c r="I7011" t="s">
        <v>234</v>
      </c>
      <c r="J7011" t="s">
        <v>250</v>
      </c>
      <c r="K7011">
        <v>0</v>
      </c>
      <c r="L7011">
        <v>3</v>
      </c>
      <c r="M7011">
        <v>0</v>
      </c>
      <c r="N7011">
        <v>0</v>
      </c>
      <c r="O7011">
        <v>4</v>
      </c>
      <c r="P7011">
        <v>0</v>
      </c>
      <c r="Q7011" s="28">
        <v>41318.197222222225</v>
      </c>
      <c r="R7011" s="28">
        <v>41319.224999999999</v>
      </c>
      <c r="S7011" t="s">
        <v>23109</v>
      </c>
      <c r="T7011" s="27">
        <v>41318</v>
      </c>
      <c r="V7011">
        <v>0</v>
      </c>
      <c r="W7011" t="s">
        <v>32</v>
      </c>
      <c r="X7011" t="s">
        <v>261</v>
      </c>
      <c r="Y7011">
        <v>1</v>
      </c>
      <c r="AA7011" t="s">
        <v>23110</v>
      </c>
      <c r="AB7011" t="s">
        <v>36</v>
      </c>
      <c r="AC7011">
        <v>0</v>
      </c>
      <c r="AD7011" s="27">
        <v>41725</v>
      </c>
      <c r="AE7011" t="s">
        <v>3112</v>
      </c>
      <c r="AF7011" s="27">
        <v>41725</v>
      </c>
      <c r="AG7011" s="27">
        <v>41726</v>
      </c>
      <c r="AH7011">
        <v>0</v>
      </c>
      <c r="AN7011" t="s">
        <v>238</v>
      </c>
      <c r="AO7011">
        <v>1</v>
      </c>
      <c r="AP7011" t="s">
        <v>239</v>
      </c>
      <c r="AQ7011" s="27">
        <v>41318</v>
      </c>
      <c r="AR7011" t="s">
        <v>240</v>
      </c>
      <c r="AS7011">
        <v>3</v>
      </c>
      <c r="AT7011" t="s">
        <v>239</v>
      </c>
      <c r="AU7011" s="27">
        <v>41318</v>
      </c>
    </row>
    <row r="7012" spans="1:47" x14ac:dyDescent="0.2">
      <c r="A7012">
        <v>7011</v>
      </c>
      <c r="B7012" t="s">
        <v>23111</v>
      </c>
      <c r="C7012" t="s">
        <v>1188</v>
      </c>
      <c r="D7012" t="s">
        <v>23112</v>
      </c>
      <c r="E7012" s="27">
        <v>41399</v>
      </c>
      <c r="F7012" t="s">
        <v>233</v>
      </c>
      <c r="G7012" s="27">
        <v>23580</v>
      </c>
      <c r="H7012">
        <v>51</v>
      </c>
      <c r="I7012" t="s">
        <v>234</v>
      </c>
      <c r="J7012" t="s">
        <v>250</v>
      </c>
      <c r="K7012">
        <v>0</v>
      </c>
      <c r="L7012">
        <v>5</v>
      </c>
      <c r="M7012">
        <v>0</v>
      </c>
      <c r="N7012">
        <v>0</v>
      </c>
      <c r="O7012">
        <v>8</v>
      </c>
      <c r="P7012">
        <v>-1</v>
      </c>
      <c r="Q7012" s="28">
        <v>41398.388888888891</v>
      </c>
      <c r="R7012" s="28">
        <v>41424.259722222225</v>
      </c>
      <c r="S7012" t="s">
        <v>23113</v>
      </c>
      <c r="T7012" s="27">
        <v>40053</v>
      </c>
      <c r="V7012">
        <v>1346</v>
      </c>
      <c r="W7012" t="s">
        <v>36</v>
      </c>
      <c r="X7012" t="s">
        <v>23114</v>
      </c>
      <c r="Y7012">
        <v>0</v>
      </c>
      <c r="AB7012" t="s">
        <v>237</v>
      </c>
      <c r="AH7012">
        <v>0</v>
      </c>
      <c r="AN7012" t="s">
        <v>238</v>
      </c>
      <c r="AO7012">
        <v>1</v>
      </c>
      <c r="AP7012" t="s">
        <v>239</v>
      </c>
      <c r="AQ7012" s="27">
        <v>41399</v>
      </c>
      <c r="AR7012" t="s">
        <v>240</v>
      </c>
      <c r="AS7012">
        <v>5</v>
      </c>
      <c r="AT7012" t="s">
        <v>246</v>
      </c>
      <c r="AU7012" s="27">
        <v>41399</v>
      </c>
    </row>
    <row r="7013" spans="1:47" x14ac:dyDescent="0.2">
      <c r="A7013">
        <v>7012</v>
      </c>
      <c r="B7013" t="s">
        <v>23115</v>
      </c>
      <c r="C7013" t="s">
        <v>2276</v>
      </c>
      <c r="D7013" t="s">
        <v>23116</v>
      </c>
      <c r="E7013" s="27">
        <v>41567</v>
      </c>
      <c r="F7013" t="s">
        <v>233</v>
      </c>
      <c r="G7013" s="27">
        <v>31892</v>
      </c>
      <c r="H7013">
        <v>28</v>
      </c>
      <c r="I7013" t="s">
        <v>244</v>
      </c>
      <c r="J7013" t="s">
        <v>250</v>
      </c>
      <c r="K7013">
        <v>0</v>
      </c>
      <c r="L7013">
        <v>2</v>
      </c>
      <c r="M7013">
        <v>0</v>
      </c>
      <c r="N7013">
        <v>0</v>
      </c>
      <c r="O7013">
        <v>0</v>
      </c>
      <c r="P7013">
        <v>-1</v>
      </c>
      <c r="Q7013" s="28">
        <v>41566.411111111112</v>
      </c>
      <c r="R7013" s="28">
        <v>41567.361111111109</v>
      </c>
      <c r="S7013" t="s">
        <v>23117</v>
      </c>
      <c r="T7013" s="27">
        <v>41566</v>
      </c>
      <c r="V7013">
        <v>1</v>
      </c>
      <c r="W7013" t="s">
        <v>32</v>
      </c>
      <c r="X7013" t="s">
        <v>453</v>
      </c>
      <c r="Y7013">
        <v>0</v>
      </c>
      <c r="AB7013" t="s">
        <v>237</v>
      </c>
      <c r="AH7013">
        <v>0</v>
      </c>
      <c r="AN7013" t="s">
        <v>238</v>
      </c>
      <c r="AO7013">
        <v>3</v>
      </c>
      <c r="AP7013" t="s">
        <v>239</v>
      </c>
      <c r="AQ7013" s="27">
        <v>41567</v>
      </c>
      <c r="AR7013" t="s">
        <v>240</v>
      </c>
      <c r="AS7013">
        <v>2</v>
      </c>
      <c r="AT7013" t="s">
        <v>239</v>
      </c>
      <c r="AU7013" s="27">
        <v>41567</v>
      </c>
    </row>
    <row r="7014" spans="1:47" x14ac:dyDescent="0.2">
      <c r="A7014">
        <v>7013</v>
      </c>
      <c r="B7014" t="s">
        <v>23118</v>
      </c>
      <c r="C7014" t="s">
        <v>10976</v>
      </c>
      <c r="D7014" t="s">
        <v>1882</v>
      </c>
      <c r="E7014" s="27">
        <v>41862</v>
      </c>
      <c r="F7014" t="s">
        <v>233</v>
      </c>
      <c r="G7014" s="27">
        <v>34244</v>
      </c>
      <c r="H7014">
        <v>22</v>
      </c>
      <c r="I7014" t="s">
        <v>259</v>
      </c>
      <c r="J7014" t="s">
        <v>250</v>
      </c>
      <c r="K7014">
        <v>0</v>
      </c>
      <c r="L7014">
        <v>5</v>
      </c>
      <c r="M7014">
        <v>0</v>
      </c>
      <c r="N7014">
        <v>0</v>
      </c>
      <c r="O7014">
        <v>2</v>
      </c>
      <c r="P7014">
        <v>-1</v>
      </c>
      <c r="Q7014" s="28">
        <v>41861.334027777775</v>
      </c>
      <c r="R7014" s="28">
        <v>42082.406944444447</v>
      </c>
      <c r="S7014" t="s">
        <v>23119</v>
      </c>
      <c r="T7014" s="27">
        <v>41861</v>
      </c>
      <c r="V7014">
        <v>1</v>
      </c>
      <c r="W7014" t="s">
        <v>32</v>
      </c>
      <c r="X7014" t="s">
        <v>359</v>
      </c>
      <c r="Y7014">
        <v>0</v>
      </c>
      <c r="AB7014" t="s">
        <v>237</v>
      </c>
      <c r="AH7014">
        <v>0</v>
      </c>
      <c r="AN7014" t="s">
        <v>238</v>
      </c>
      <c r="AO7014">
        <v>4</v>
      </c>
      <c r="AP7014" t="s">
        <v>239</v>
      </c>
      <c r="AQ7014" s="27">
        <v>41862</v>
      </c>
      <c r="AR7014" t="s">
        <v>240</v>
      </c>
      <c r="AS7014">
        <v>5</v>
      </c>
      <c r="AT7014" t="s">
        <v>246</v>
      </c>
      <c r="AU7014" s="27">
        <v>41862</v>
      </c>
    </row>
    <row r="7015" spans="1:47" x14ac:dyDescent="0.2">
      <c r="A7015">
        <v>7014</v>
      </c>
      <c r="B7015" t="s">
        <v>23120</v>
      </c>
      <c r="C7015" t="s">
        <v>19617</v>
      </c>
      <c r="D7015" t="s">
        <v>23121</v>
      </c>
      <c r="E7015" s="27">
        <v>41868</v>
      </c>
      <c r="F7015" t="s">
        <v>294</v>
      </c>
      <c r="G7015" s="27">
        <v>32836</v>
      </c>
      <c r="H7015">
        <v>26</v>
      </c>
      <c r="I7015" t="s">
        <v>244</v>
      </c>
      <c r="J7015" t="s">
        <v>245</v>
      </c>
      <c r="K7015">
        <v>0</v>
      </c>
      <c r="L7015">
        <v>8</v>
      </c>
      <c r="M7015">
        <v>0</v>
      </c>
      <c r="N7015">
        <v>0</v>
      </c>
      <c r="O7015">
        <v>4</v>
      </c>
      <c r="P7015">
        <v>-1</v>
      </c>
      <c r="Q7015" s="28">
        <v>41867.21597222222</v>
      </c>
      <c r="R7015" s="28">
        <v>42108.102777777778</v>
      </c>
      <c r="S7015" t="s">
        <v>23122</v>
      </c>
      <c r="T7015" s="27">
        <v>41866</v>
      </c>
      <c r="V7015">
        <v>2</v>
      </c>
      <c r="W7015" t="s">
        <v>32</v>
      </c>
      <c r="X7015" t="s">
        <v>383</v>
      </c>
      <c r="Y7015">
        <v>0</v>
      </c>
      <c r="AB7015" t="s">
        <v>237</v>
      </c>
      <c r="AH7015">
        <v>0</v>
      </c>
      <c r="AN7015" t="s">
        <v>238</v>
      </c>
      <c r="AO7015">
        <v>8</v>
      </c>
      <c r="AP7015" t="s">
        <v>269</v>
      </c>
      <c r="AQ7015" s="27">
        <v>41868</v>
      </c>
      <c r="AR7015" t="s">
        <v>240</v>
      </c>
      <c r="AS7015">
        <v>8</v>
      </c>
      <c r="AT7015" t="s">
        <v>269</v>
      </c>
      <c r="AU7015" s="27">
        <v>41868</v>
      </c>
    </row>
    <row r="7016" spans="1:47" x14ac:dyDescent="0.2">
      <c r="A7016">
        <v>7015</v>
      </c>
      <c r="B7016" t="s">
        <v>23123</v>
      </c>
      <c r="C7016" t="s">
        <v>726</v>
      </c>
      <c r="D7016" t="s">
        <v>2249</v>
      </c>
      <c r="E7016" s="27">
        <v>41342</v>
      </c>
      <c r="F7016" t="s">
        <v>233</v>
      </c>
      <c r="G7016" s="27">
        <v>33946</v>
      </c>
      <c r="H7016">
        <v>23</v>
      </c>
      <c r="I7016" t="s">
        <v>259</v>
      </c>
      <c r="J7016" t="s">
        <v>245</v>
      </c>
      <c r="K7016">
        <v>0</v>
      </c>
      <c r="L7016">
        <v>2</v>
      </c>
      <c r="M7016">
        <v>0</v>
      </c>
      <c r="N7016">
        <v>0</v>
      </c>
      <c r="O7016">
        <v>0</v>
      </c>
      <c r="P7016">
        <v>0</v>
      </c>
      <c r="Q7016" s="28">
        <v>41342.247916666667</v>
      </c>
      <c r="R7016" s="28">
        <v>41343.293055555558</v>
      </c>
      <c r="S7016" t="s">
        <v>23124</v>
      </c>
      <c r="T7016" s="27">
        <v>41342</v>
      </c>
      <c r="V7016">
        <v>0</v>
      </c>
      <c r="W7016" t="s">
        <v>32</v>
      </c>
      <c r="X7016" t="s">
        <v>2101</v>
      </c>
      <c r="Y7016">
        <v>0</v>
      </c>
      <c r="AB7016" t="s">
        <v>237</v>
      </c>
      <c r="AH7016">
        <v>0</v>
      </c>
      <c r="AN7016" t="s">
        <v>238</v>
      </c>
      <c r="AO7016">
        <v>5</v>
      </c>
      <c r="AP7016" t="s">
        <v>246</v>
      </c>
      <c r="AQ7016" s="27">
        <v>41342</v>
      </c>
      <c r="AR7016" t="s">
        <v>240</v>
      </c>
      <c r="AS7016">
        <v>2</v>
      </c>
      <c r="AT7016" t="s">
        <v>239</v>
      </c>
      <c r="AU7016" s="27">
        <v>41342</v>
      </c>
    </row>
    <row r="7017" spans="1:47" x14ac:dyDescent="0.2">
      <c r="A7017">
        <v>7016</v>
      </c>
      <c r="B7017" t="s">
        <v>23125</v>
      </c>
      <c r="C7017" t="s">
        <v>15837</v>
      </c>
      <c r="D7017" t="s">
        <v>23126</v>
      </c>
      <c r="E7017" s="27">
        <v>41984</v>
      </c>
      <c r="F7017" t="s">
        <v>294</v>
      </c>
      <c r="G7017" s="27">
        <v>34159</v>
      </c>
      <c r="H7017">
        <v>22</v>
      </c>
      <c r="I7017" t="s">
        <v>259</v>
      </c>
      <c r="J7017" t="s">
        <v>250</v>
      </c>
      <c r="K7017">
        <v>0</v>
      </c>
      <c r="L7017">
        <v>10</v>
      </c>
      <c r="M7017">
        <v>0</v>
      </c>
      <c r="N7017">
        <v>0</v>
      </c>
      <c r="O7017">
        <v>4</v>
      </c>
      <c r="P7017">
        <v>-13</v>
      </c>
      <c r="Q7017" s="28">
        <v>41971.452777777777</v>
      </c>
      <c r="R7017" s="28">
        <v>41984.269444444442</v>
      </c>
      <c r="S7017" t="s">
        <v>23127</v>
      </c>
      <c r="U7017" s="27">
        <v>41971</v>
      </c>
      <c r="V7017">
        <v>13</v>
      </c>
      <c r="W7017" t="s">
        <v>32</v>
      </c>
      <c r="X7017" t="s">
        <v>274</v>
      </c>
      <c r="Y7017">
        <v>0</v>
      </c>
      <c r="AB7017" t="s">
        <v>237</v>
      </c>
      <c r="AH7017">
        <v>0</v>
      </c>
      <c r="AN7017" t="s">
        <v>238</v>
      </c>
      <c r="AO7017">
        <v>6</v>
      </c>
      <c r="AP7017" t="s">
        <v>246</v>
      </c>
      <c r="AQ7017" s="27">
        <v>41984</v>
      </c>
      <c r="AR7017" t="s">
        <v>240</v>
      </c>
      <c r="AS7017">
        <v>10</v>
      </c>
      <c r="AT7017" t="s">
        <v>269</v>
      </c>
      <c r="AU7017" s="27">
        <v>41984</v>
      </c>
    </row>
    <row r="7018" spans="1:47" x14ac:dyDescent="0.2">
      <c r="A7018">
        <v>7017</v>
      </c>
      <c r="B7018" t="s">
        <v>23128</v>
      </c>
      <c r="C7018" t="s">
        <v>726</v>
      </c>
      <c r="D7018" t="s">
        <v>14867</v>
      </c>
      <c r="E7018" s="27">
        <v>41872</v>
      </c>
      <c r="F7018" t="s">
        <v>233</v>
      </c>
      <c r="G7018" s="27">
        <v>33609</v>
      </c>
      <c r="H7018">
        <v>24</v>
      </c>
      <c r="I7018" t="s">
        <v>259</v>
      </c>
      <c r="J7018" t="s">
        <v>353</v>
      </c>
      <c r="K7018">
        <v>0</v>
      </c>
      <c r="L7018">
        <v>3</v>
      </c>
      <c r="M7018">
        <v>0</v>
      </c>
      <c r="N7018">
        <v>0</v>
      </c>
      <c r="O7018">
        <v>1</v>
      </c>
      <c r="P7018">
        <v>-60</v>
      </c>
      <c r="Q7018" s="28">
        <v>41812.368750000001</v>
      </c>
      <c r="R7018" s="28">
        <v>41812.338888888888</v>
      </c>
      <c r="S7018" t="s">
        <v>23129</v>
      </c>
      <c r="T7018" s="27">
        <v>41812</v>
      </c>
      <c r="V7018">
        <v>60</v>
      </c>
      <c r="W7018" t="s">
        <v>36</v>
      </c>
      <c r="X7018" t="s">
        <v>2882</v>
      </c>
      <c r="Y7018">
        <v>0</v>
      </c>
      <c r="AB7018" t="s">
        <v>237</v>
      </c>
      <c r="AH7018">
        <v>0</v>
      </c>
      <c r="AN7018" t="s">
        <v>238</v>
      </c>
      <c r="AO7018">
        <v>2</v>
      </c>
      <c r="AP7018" t="s">
        <v>239</v>
      </c>
      <c r="AQ7018" s="27">
        <v>41872</v>
      </c>
      <c r="AR7018" t="s">
        <v>240</v>
      </c>
      <c r="AS7018">
        <v>3</v>
      </c>
      <c r="AT7018" t="s">
        <v>239</v>
      </c>
      <c r="AU7018" s="27">
        <v>41872</v>
      </c>
    </row>
    <row r="7019" spans="1:47" x14ac:dyDescent="0.2">
      <c r="A7019">
        <v>7018</v>
      </c>
      <c r="B7019" t="s">
        <v>23130</v>
      </c>
      <c r="C7019" t="s">
        <v>484</v>
      </c>
      <c r="D7019" t="s">
        <v>23131</v>
      </c>
      <c r="E7019" s="27">
        <v>41826</v>
      </c>
      <c r="F7019" t="s">
        <v>233</v>
      </c>
      <c r="G7019" s="27">
        <v>32797</v>
      </c>
      <c r="H7019">
        <v>26</v>
      </c>
      <c r="I7019" t="s">
        <v>244</v>
      </c>
      <c r="J7019" t="s">
        <v>250</v>
      </c>
      <c r="K7019">
        <v>0</v>
      </c>
      <c r="L7019">
        <v>6</v>
      </c>
      <c r="M7019">
        <v>0</v>
      </c>
      <c r="N7019">
        <v>0</v>
      </c>
      <c r="O7019">
        <v>0</v>
      </c>
      <c r="W7019" t="s">
        <v>237</v>
      </c>
      <c r="Y7019">
        <v>-1</v>
      </c>
      <c r="AB7019" t="s">
        <v>237</v>
      </c>
      <c r="AH7019">
        <v>0</v>
      </c>
      <c r="AN7019" t="s">
        <v>238</v>
      </c>
      <c r="AO7019">
        <v>4</v>
      </c>
      <c r="AP7019" t="s">
        <v>239</v>
      </c>
      <c r="AQ7019" s="27">
        <v>41826</v>
      </c>
      <c r="AR7019" t="s">
        <v>240</v>
      </c>
      <c r="AS7019">
        <v>6</v>
      </c>
      <c r="AT7019" t="s">
        <v>246</v>
      </c>
      <c r="AU7019" s="27">
        <v>41826</v>
      </c>
    </row>
    <row r="7020" spans="1:47" x14ac:dyDescent="0.2">
      <c r="A7020">
        <v>7019</v>
      </c>
      <c r="B7020" t="s">
        <v>23132</v>
      </c>
      <c r="C7020" t="s">
        <v>23133</v>
      </c>
      <c r="D7020" t="s">
        <v>23134</v>
      </c>
      <c r="E7020" s="27">
        <v>41417</v>
      </c>
      <c r="F7020" t="s">
        <v>233</v>
      </c>
      <c r="G7020" s="27">
        <v>32950</v>
      </c>
      <c r="H7020">
        <v>26</v>
      </c>
      <c r="I7020" t="s">
        <v>244</v>
      </c>
      <c r="J7020" t="s">
        <v>245</v>
      </c>
      <c r="K7020">
        <v>0</v>
      </c>
      <c r="L7020">
        <v>7</v>
      </c>
      <c r="M7020">
        <v>0</v>
      </c>
      <c r="N7020">
        <v>0</v>
      </c>
      <c r="O7020">
        <v>0</v>
      </c>
      <c r="P7020">
        <v>-1</v>
      </c>
      <c r="Q7020" s="28">
        <v>41416.140277777777</v>
      </c>
      <c r="R7020" s="28">
        <v>41492.258333333331</v>
      </c>
      <c r="S7020" t="s">
        <v>23135</v>
      </c>
      <c r="T7020" s="27">
        <v>41416</v>
      </c>
      <c r="V7020">
        <v>1</v>
      </c>
      <c r="W7020" t="s">
        <v>32</v>
      </c>
      <c r="X7020" t="s">
        <v>23136</v>
      </c>
      <c r="Y7020">
        <v>0</v>
      </c>
      <c r="AB7020" t="s">
        <v>237</v>
      </c>
      <c r="AH7020">
        <v>0</v>
      </c>
      <c r="AN7020" t="s">
        <v>238</v>
      </c>
      <c r="AO7020">
        <v>5</v>
      </c>
      <c r="AP7020" t="s">
        <v>246</v>
      </c>
      <c r="AQ7020" s="27">
        <v>41417</v>
      </c>
      <c r="AR7020" t="s">
        <v>240</v>
      </c>
      <c r="AS7020">
        <v>7</v>
      </c>
      <c r="AT7020" t="s">
        <v>246</v>
      </c>
      <c r="AU7020" s="27">
        <v>41417</v>
      </c>
    </row>
    <row r="7021" spans="1:47" x14ac:dyDescent="0.2">
      <c r="A7021">
        <v>7020</v>
      </c>
      <c r="B7021" t="s">
        <v>23137</v>
      </c>
      <c r="C7021" t="s">
        <v>23138</v>
      </c>
      <c r="D7021" t="s">
        <v>23139</v>
      </c>
      <c r="E7021" s="27">
        <v>41950</v>
      </c>
      <c r="F7021" t="s">
        <v>233</v>
      </c>
      <c r="G7021" s="27">
        <v>31367</v>
      </c>
      <c r="H7021">
        <v>30</v>
      </c>
      <c r="I7021" t="s">
        <v>244</v>
      </c>
      <c r="J7021" t="s">
        <v>245</v>
      </c>
      <c r="K7021">
        <v>0</v>
      </c>
      <c r="L7021">
        <v>2</v>
      </c>
      <c r="M7021">
        <v>0</v>
      </c>
      <c r="N7021">
        <v>0</v>
      </c>
      <c r="O7021">
        <v>0</v>
      </c>
      <c r="P7021">
        <v>-1</v>
      </c>
      <c r="Q7021" s="28">
        <v>41949.328472222223</v>
      </c>
      <c r="R7021" s="28">
        <v>41950.362500000003</v>
      </c>
      <c r="S7021" t="s">
        <v>23140</v>
      </c>
      <c r="T7021" s="27">
        <v>41949</v>
      </c>
      <c r="V7021">
        <v>1</v>
      </c>
      <c r="W7021" t="s">
        <v>32</v>
      </c>
      <c r="X7021" t="s">
        <v>729</v>
      </c>
      <c r="Y7021">
        <v>1</v>
      </c>
      <c r="AA7021" t="s">
        <v>23141</v>
      </c>
      <c r="AB7021" t="s">
        <v>32</v>
      </c>
      <c r="AC7021">
        <v>0</v>
      </c>
      <c r="AD7021" s="27">
        <v>42025</v>
      </c>
      <c r="AE7021" t="s">
        <v>453</v>
      </c>
      <c r="AF7021" s="27">
        <v>42025</v>
      </c>
      <c r="AG7021" s="27">
        <v>42026</v>
      </c>
      <c r="AH7021">
        <v>0</v>
      </c>
      <c r="AN7021" t="s">
        <v>238</v>
      </c>
      <c r="AO7021">
        <v>2</v>
      </c>
      <c r="AP7021" t="s">
        <v>239</v>
      </c>
      <c r="AQ7021" s="27">
        <v>41950</v>
      </c>
      <c r="AR7021" t="s">
        <v>240</v>
      </c>
      <c r="AS7021">
        <v>2</v>
      </c>
      <c r="AT7021" t="s">
        <v>239</v>
      </c>
      <c r="AU7021" s="27">
        <v>41950</v>
      </c>
    </row>
    <row r="7022" spans="1:47" x14ac:dyDescent="0.2">
      <c r="A7022">
        <v>7021</v>
      </c>
      <c r="B7022" t="s">
        <v>23142</v>
      </c>
      <c r="C7022" t="s">
        <v>5683</v>
      </c>
      <c r="D7022" t="s">
        <v>23143</v>
      </c>
      <c r="E7022" s="27">
        <v>41698</v>
      </c>
      <c r="F7022" t="s">
        <v>294</v>
      </c>
      <c r="G7022" s="27">
        <v>28247</v>
      </c>
      <c r="H7022">
        <v>38</v>
      </c>
      <c r="I7022" t="s">
        <v>244</v>
      </c>
      <c r="J7022" t="s">
        <v>245</v>
      </c>
      <c r="K7022">
        <v>0</v>
      </c>
      <c r="L7022">
        <v>4</v>
      </c>
      <c r="M7022">
        <v>0</v>
      </c>
      <c r="N7022">
        <v>0</v>
      </c>
      <c r="O7022">
        <v>10</v>
      </c>
      <c r="P7022">
        <v>61</v>
      </c>
      <c r="Q7022" s="28">
        <v>41759.479166666664</v>
      </c>
      <c r="R7022" s="28">
        <v>41814.24722222222</v>
      </c>
      <c r="S7022" t="s">
        <v>23144</v>
      </c>
      <c r="T7022" s="27">
        <v>41589</v>
      </c>
      <c r="V7022">
        <v>109</v>
      </c>
      <c r="W7022" t="s">
        <v>32</v>
      </c>
      <c r="X7022" t="s">
        <v>1731</v>
      </c>
      <c r="Y7022">
        <v>0</v>
      </c>
      <c r="AB7022" t="s">
        <v>237</v>
      </c>
      <c r="AH7022">
        <v>0</v>
      </c>
      <c r="AN7022" t="s">
        <v>238</v>
      </c>
      <c r="AO7022">
        <v>1</v>
      </c>
      <c r="AP7022" t="s">
        <v>239</v>
      </c>
      <c r="AQ7022" s="27">
        <v>41698</v>
      </c>
      <c r="AR7022" t="s">
        <v>240</v>
      </c>
      <c r="AS7022">
        <v>4</v>
      </c>
      <c r="AT7022" t="s">
        <v>239</v>
      </c>
      <c r="AU7022" s="27">
        <v>41698</v>
      </c>
    </row>
    <row r="7023" spans="1:47" x14ac:dyDescent="0.2">
      <c r="A7023">
        <v>7022</v>
      </c>
      <c r="B7023" t="s">
        <v>23145</v>
      </c>
      <c r="C7023" t="s">
        <v>2021</v>
      </c>
      <c r="D7023" t="s">
        <v>3654</v>
      </c>
      <c r="E7023" s="27">
        <v>41523</v>
      </c>
      <c r="F7023" t="s">
        <v>233</v>
      </c>
      <c r="G7023" s="27">
        <v>33007</v>
      </c>
      <c r="H7023">
        <v>25</v>
      </c>
      <c r="I7023" t="s">
        <v>244</v>
      </c>
      <c r="J7023" t="s">
        <v>250</v>
      </c>
      <c r="K7023">
        <v>0</v>
      </c>
      <c r="L7023">
        <v>3</v>
      </c>
      <c r="M7023">
        <v>0</v>
      </c>
      <c r="N7023">
        <v>0</v>
      </c>
      <c r="O7023">
        <v>0</v>
      </c>
      <c r="P7023">
        <v>0</v>
      </c>
      <c r="Q7023" s="28">
        <v>41523.195138888892</v>
      </c>
      <c r="R7023" s="28">
        <v>41524.218055555553</v>
      </c>
      <c r="S7023" t="s">
        <v>23146</v>
      </c>
      <c r="T7023" s="27">
        <v>41519</v>
      </c>
      <c r="V7023">
        <v>4</v>
      </c>
      <c r="W7023" t="s">
        <v>36</v>
      </c>
      <c r="X7023" t="s">
        <v>392</v>
      </c>
      <c r="Y7023">
        <v>1</v>
      </c>
      <c r="AA7023" t="s">
        <v>23147</v>
      </c>
      <c r="AB7023" t="s">
        <v>36</v>
      </c>
      <c r="AC7023">
        <v>415</v>
      </c>
      <c r="AD7023" s="27">
        <v>41699</v>
      </c>
      <c r="AE7023" t="s">
        <v>392</v>
      </c>
      <c r="AF7023" s="27">
        <v>42114</v>
      </c>
      <c r="AG7023" s="27">
        <v>42114</v>
      </c>
      <c r="AH7023">
        <v>0</v>
      </c>
      <c r="AN7023" t="s">
        <v>238</v>
      </c>
      <c r="AO7023">
        <v>4</v>
      </c>
      <c r="AP7023" t="s">
        <v>239</v>
      </c>
      <c r="AQ7023" s="27">
        <v>41523</v>
      </c>
      <c r="AR7023" t="s">
        <v>240</v>
      </c>
      <c r="AS7023">
        <v>3</v>
      </c>
      <c r="AT7023" t="s">
        <v>239</v>
      </c>
      <c r="AU7023" s="27">
        <v>41523</v>
      </c>
    </row>
    <row r="7024" spans="1:47" x14ac:dyDescent="0.2">
      <c r="A7024">
        <v>7023</v>
      </c>
      <c r="B7024" t="s">
        <v>23148</v>
      </c>
      <c r="C7024" t="s">
        <v>1342</v>
      </c>
      <c r="D7024" t="s">
        <v>23149</v>
      </c>
      <c r="E7024" s="27">
        <v>41304</v>
      </c>
      <c r="F7024" t="s">
        <v>233</v>
      </c>
      <c r="G7024" s="27">
        <v>33130</v>
      </c>
      <c r="H7024">
        <v>25</v>
      </c>
      <c r="I7024" t="s">
        <v>244</v>
      </c>
      <c r="J7024" t="s">
        <v>245</v>
      </c>
      <c r="K7024">
        <v>0</v>
      </c>
      <c r="L7024">
        <v>5</v>
      </c>
      <c r="M7024">
        <v>0</v>
      </c>
      <c r="N7024">
        <v>0</v>
      </c>
      <c r="O7024">
        <v>2</v>
      </c>
      <c r="P7024">
        <v>-1</v>
      </c>
      <c r="Q7024" s="28">
        <v>41303.357638888891</v>
      </c>
      <c r="R7024" s="28">
        <v>41312.397222222222</v>
      </c>
      <c r="S7024" t="s">
        <v>23150</v>
      </c>
      <c r="T7024" s="27">
        <v>41303</v>
      </c>
      <c r="V7024">
        <v>1</v>
      </c>
      <c r="W7024" t="s">
        <v>32</v>
      </c>
      <c r="X7024" t="s">
        <v>453</v>
      </c>
      <c r="Y7024">
        <v>0</v>
      </c>
      <c r="AB7024" t="s">
        <v>237</v>
      </c>
      <c r="AH7024">
        <v>0</v>
      </c>
      <c r="AN7024" t="s">
        <v>238</v>
      </c>
      <c r="AO7024">
        <v>3</v>
      </c>
      <c r="AP7024" t="s">
        <v>239</v>
      </c>
      <c r="AQ7024" s="27">
        <v>41304</v>
      </c>
      <c r="AR7024" t="s">
        <v>240</v>
      </c>
      <c r="AS7024">
        <v>5</v>
      </c>
      <c r="AT7024" t="s">
        <v>246</v>
      </c>
      <c r="AU7024" s="27">
        <v>41304</v>
      </c>
    </row>
    <row r="7025" spans="1:47" x14ac:dyDescent="0.2">
      <c r="A7025">
        <v>7024</v>
      </c>
      <c r="B7025" t="s">
        <v>23151</v>
      </c>
      <c r="C7025" t="s">
        <v>1674</v>
      </c>
      <c r="D7025" t="s">
        <v>23152</v>
      </c>
      <c r="E7025" s="27">
        <v>41528</v>
      </c>
      <c r="F7025" t="s">
        <v>233</v>
      </c>
      <c r="G7025" s="27">
        <v>32225</v>
      </c>
      <c r="H7025">
        <v>28</v>
      </c>
      <c r="I7025" t="s">
        <v>244</v>
      </c>
      <c r="J7025" t="s">
        <v>245</v>
      </c>
      <c r="K7025">
        <v>0</v>
      </c>
      <c r="L7025">
        <v>7</v>
      </c>
      <c r="M7025">
        <v>0</v>
      </c>
      <c r="N7025">
        <v>0</v>
      </c>
      <c r="O7025">
        <v>2</v>
      </c>
      <c r="P7025">
        <v>-1</v>
      </c>
      <c r="Q7025" s="28">
        <v>41527.493750000001</v>
      </c>
      <c r="R7025" s="28">
        <v>41528.066666666666</v>
      </c>
      <c r="S7025" t="s">
        <v>23153</v>
      </c>
      <c r="T7025" s="27">
        <v>41527</v>
      </c>
      <c r="V7025">
        <v>1</v>
      </c>
      <c r="W7025" t="s">
        <v>32</v>
      </c>
      <c r="X7025" t="s">
        <v>261</v>
      </c>
      <c r="Y7025">
        <v>0</v>
      </c>
      <c r="AB7025" t="s">
        <v>237</v>
      </c>
      <c r="AH7025">
        <v>0</v>
      </c>
      <c r="AN7025" t="s">
        <v>238</v>
      </c>
      <c r="AO7025">
        <v>8</v>
      </c>
      <c r="AP7025" t="s">
        <v>269</v>
      </c>
      <c r="AQ7025" s="27">
        <v>41528</v>
      </c>
      <c r="AR7025" t="s">
        <v>240</v>
      </c>
      <c r="AS7025">
        <v>7</v>
      </c>
      <c r="AT7025" t="s">
        <v>246</v>
      </c>
      <c r="AU7025" s="27">
        <v>41528</v>
      </c>
    </row>
    <row r="7026" spans="1:47" x14ac:dyDescent="0.2">
      <c r="A7026">
        <v>7025</v>
      </c>
      <c r="B7026" t="s">
        <v>23154</v>
      </c>
      <c r="C7026" t="s">
        <v>23155</v>
      </c>
      <c r="D7026" t="s">
        <v>9688</v>
      </c>
      <c r="E7026" s="27">
        <v>41724</v>
      </c>
      <c r="F7026" t="s">
        <v>294</v>
      </c>
      <c r="G7026" s="27">
        <v>30484</v>
      </c>
      <c r="H7026">
        <v>32</v>
      </c>
      <c r="I7026" t="s">
        <v>244</v>
      </c>
      <c r="J7026" t="s">
        <v>250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  <c r="Q7026" s="28">
        <v>41724.527083333334</v>
      </c>
      <c r="R7026" s="28">
        <v>41724.340277777781</v>
      </c>
      <c r="S7026" t="s">
        <v>23156</v>
      </c>
      <c r="T7026" s="27">
        <v>41723</v>
      </c>
      <c r="V7026">
        <v>1</v>
      </c>
      <c r="W7026" t="s">
        <v>36</v>
      </c>
      <c r="X7026" t="s">
        <v>279</v>
      </c>
      <c r="Y7026">
        <v>1</v>
      </c>
      <c r="AA7026" t="s">
        <v>23157</v>
      </c>
      <c r="AB7026" t="s">
        <v>36</v>
      </c>
      <c r="AC7026">
        <v>0</v>
      </c>
      <c r="AD7026" s="27">
        <v>41965</v>
      </c>
      <c r="AE7026" t="s">
        <v>279</v>
      </c>
      <c r="AF7026" s="27">
        <v>41965</v>
      </c>
      <c r="AG7026" s="27">
        <v>41966</v>
      </c>
      <c r="AH7026">
        <v>1</v>
      </c>
      <c r="AJ7026" t="s">
        <v>23157</v>
      </c>
      <c r="AK7026" t="s">
        <v>462</v>
      </c>
      <c r="AL7026" s="27">
        <v>41965</v>
      </c>
      <c r="AM7026" t="s">
        <v>279</v>
      </c>
      <c r="AN7026" t="s">
        <v>238</v>
      </c>
      <c r="AO7026">
        <v>1</v>
      </c>
      <c r="AP7026" t="s">
        <v>239</v>
      </c>
      <c r="AQ7026" s="27">
        <v>41724</v>
      </c>
      <c r="AR7026" t="s">
        <v>240</v>
      </c>
      <c r="AS7026">
        <v>1</v>
      </c>
      <c r="AT7026" t="s">
        <v>239</v>
      </c>
      <c r="AU7026" s="27">
        <v>41724</v>
      </c>
    </row>
    <row r="7027" spans="1:47" x14ac:dyDescent="0.2">
      <c r="A7027">
        <v>7026</v>
      </c>
      <c r="B7027" t="s">
        <v>23158</v>
      </c>
      <c r="C7027" t="s">
        <v>23159</v>
      </c>
      <c r="D7027" t="s">
        <v>23160</v>
      </c>
      <c r="E7027" s="27">
        <v>41404</v>
      </c>
      <c r="F7027" t="s">
        <v>233</v>
      </c>
      <c r="G7027" s="27">
        <v>29339</v>
      </c>
      <c r="H7027">
        <v>35</v>
      </c>
      <c r="I7027" t="s">
        <v>244</v>
      </c>
      <c r="J7027" t="s">
        <v>250</v>
      </c>
      <c r="K7027">
        <v>0</v>
      </c>
      <c r="L7027">
        <v>4</v>
      </c>
      <c r="M7027">
        <v>0</v>
      </c>
      <c r="N7027">
        <v>0</v>
      </c>
      <c r="O7027">
        <v>7</v>
      </c>
      <c r="P7027">
        <v>-1</v>
      </c>
      <c r="Q7027" s="28">
        <v>41403.472222222219</v>
      </c>
      <c r="R7027" s="28">
        <v>41432.390277777777</v>
      </c>
      <c r="S7027" t="s">
        <v>23161</v>
      </c>
      <c r="U7027" s="27">
        <v>41403</v>
      </c>
      <c r="V7027">
        <v>1</v>
      </c>
      <c r="W7027" t="s">
        <v>32</v>
      </c>
      <c r="X7027" t="s">
        <v>274</v>
      </c>
      <c r="Y7027">
        <v>0</v>
      </c>
      <c r="AB7027" t="s">
        <v>237</v>
      </c>
      <c r="AH7027">
        <v>0</v>
      </c>
      <c r="AN7027" t="s">
        <v>238</v>
      </c>
      <c r="AO7027">
        <v>3</v>
      </c>
      <c r="AP7027" t="s">
        <v>239</v>
      </c>
      <c r="AQ7027" s="27">
        <v>41404</v>
      </c>
      <c r="AR7027" t="s">
        <v>240</v>
      </c>
      <c r="AS7027">
        <v>4</v>
      </c>
      <c r="AT7027" t="s">
        <v>239</v>
      </c>
      <c r="AU7027" s="27">
        <v>41404</v>
      </c>
    </row>
    <row r="7028" spans="1:47" x14ac:dyDescent="0.2">
      <c r="A7028">
        <v>7027</v>
      </c>
      <c r="B7028" t="s">
        <v>23162</v>
      </c>
      <c r="C7028" t="s">
        <v>3280</v>
      </c>
      <c r="D7028" t="s">
        <v>2076</v>
      </c>
      <c r="E7028" s="27">
        <v>41685</v>
      </c>
      <c r="F7028" t="s">
        <v>233</v>
      </c>
      <c r="G7028" s="27">
        <v>24549</v>
      </c>
      <c r="H7028">
        <v>49</v>
      </c>
      <c r="I7028" t="s">
        <v>234</v>
      </c>
      <c r="J7028" t="s">
        <v>250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-1</v>
      </c>
      <c r="Q7028" s="28">
        <v>41684.061111111114</v>
      </c>
      <c r="R7028" s="28">
        <v>41688.38958333333</v>
      </c>
      <c r="S7028" t="s">
        <v>23163</v>
      </c>
      <c r="T7028" s="27">
        <v>41684</v>
      </c>
      <c r="V7028">
        <v>1</v>
      </c>
      <c r="W7028" t="s">
        <v>36</v>
      </c>
      <c r="X7028" t="s">
        <v>279</v>
      </c>
      <c r="Y7028">
        <v>1</v>
      </c>
      <c r="AA7028" t="s">
        <v>23164</v>
      </c>
      <c r="AB7028" t="s">
        <v>36</v>
      </c>
      <c r="AC7028">
        <v>0</v>
      </c>
      <c r="AD7028" s="27">
        <v>41981</v>
      </c>
      <c r="AE7028" t="s">
        <v>1774</v>
      </c>
      <c r="AF7028" s="27">
        <v>41981</v>
      </c>
      <c r="AG7028" s="27">
        <v>41982</v>
      </c>
      <c r="AH7028">
        <v>0</v>
      </c>
      <c r="AN7028" t="s">
        <v>238</v>
      </c>
      <c r="AO7028">
        <v>1</v>
      </c>
      <c r="AP7028" t="s">
        <v>239</v>
      </c>
      <c r="AQ7028" s="27">
        <v>41685</v>
      </c>
      <c r="AR7028" t="s">
        <v>240</v>
      </c>
      <c r="AS7028">
        <v>1</v>
      </c>
      <c r="AT7028" t="s">
        <v>239</v>
      </c>
      <c r="AU7028" s="27">
        <v>41685</v>
      </c>
    </row>
    <row r="7029" spans="1:47" x14ac:dyDescent="0.2">
      <c r="A7029">
        <v>7028</v>
      </c>
      <c r="B7029" t="s">
        <v>23165</v>
      </c>
      <c r="C7029" t="s">
        <v>242</v>
      </c>
      <c r="D7029" t="s">
        <v>23166</v>
      </c>
      <c r="E7029" s="27">
        <v>41355</v>
      </c>
      <c r="F7029" t="s">
        <v>233</v>
      </c>
      <c r="G7029" s="27">
        <v>29010</v>
      </c>
      <c r="H7029">
        <v>36</v>
      </c>
      <c r="I7029" t="s">
        <v>244</v>
      </c>
      <c r="J7029" t="s">
        <v>245</v>
      </c>
      <c r="K7029">
        <v>0</v>
      </c>
      <c r="L7029">
        <v>3</v>
      </c>
      <c r="M7029">
        <v>0</v>
      </c>
      <c r="N7029">
        <v>0</v>
      </c>
      <c r="O7029">
        <v>5</v>
      </c>
      <c r="P7029">
        <v>-1</v>
      </c>
      <c r="Q7029" s="28">
        <v>41354.49722222222</v>
      </c>
      <c r="R7029" s="28">
        <v>41355.352083333331</v>
      </c>
      <c r="S7029" t="s">
        <v>23167</v>
      </c>
      <c r="T7029" s="27">
        <v>41354</v>
      </c>
      <c r="V7029">
        <v>1</v>
      </c>
      <c r="W7029" t="s">
        <v>32</v>
      </c>
      <c r="X7029" t="s">
        <v>261</v>
      </c>
      <c r="Y7029">
        <v>1</v>
      </c>
      <c r="AA7029" t="s">
        <v>23168</v>
      </c>
      <c r="AB7029" t="s">
        <v>36</v>
      </c>
      <c r="AC7029">
        <v>0</v>
      </c>
      <c r="AD7029" s="27">
        <v>41416</v>
      </c>
      <c r="AE7029" t="s">
        <v>1488</v>
      </c>
      <c r="AF7029" s="27">
        <v>41416</v>
      </c>
      <c r="AG7029" s="27">
        <v>41423</v>
      </c>
      <c r="AH7029">
        <v>0</v>
      </c>
      <c r="AN7029" t="s">
        <v>238</v>
      </c>
      <c r="AO7029">
        <v>2</v>
      </c>
      <c r="AP7029" t="s">
        <v>239</v>
      </c>
      <c r="AQ7029" s="27">
        <v>41355</v>
      </c>
      <c r="AR7029" t="s">
        <v>240</v>
      </c>
      <c r="AS7029">
        <v>3</v>
      </c>
      <c r="AT7029" t="s">
        <v>239</v>
      </c>
      <c r="AU7029" s="27">
        <v>41355</v>
      </c>
    </row>
    <row r="7030" spans="1:47" x14ac:dyDescent="0.2">
      <c r="A7030">
        <v>7029</v>
      </c>
      <c r="B7030" t="s">
        <v>23169</v>
      </c>
      <c r="C7030" t="s">
        <v>23170</v>
      </c>
      <c r="D7030" t="s">
        <v>266</v>
      </c>
      <c r="E7030" s="27">
        <v>41552</v>
      </c>
      <c r="F7030" t="s">
        <v>233</v>
      </c>
      <c r="G7030" s="27">
        <v>30283</v>
      </c>
      <c r="H7030">
        <v>33</v>
      </c>
      <c r="I7030" t="s">
        <v>244</v>
      </c>
      <c r="J7030" t="s">
        <v>250</v>
      </c>
      <c r="K7030">
        <v>0</v>
      </c>
      <c r="L7030">
        <v>9</v>
      </c>
      <c r="M7030">
        <v>0</v>
      </c>
      <c r="N7030">
        <v>0</v>
      </c>
      <c r="O7030">
        <v>16</v>
      </c>
      <c r="P7030">
        <v>0</v>
      </c>
      <c r="Q7030" s="28">
        <v>41552.536111111112</v>
      </c>
      <c r="R7030" s="28">
        <v>41585.538194444445</v>
      </c>
      <c r="S7030" t="s">
        <v>23171</v>
      </c>
      <c r="T7030" s="27">
        <v>41551</v>
      </c>
      <c r="V7030">
        <v>1</v>
      </c>
      <c r="W7030" t="s">
        <v>36</v>
      </c>
      <c r="X7030" t="s">
        <v>422</v>
      </c>
      <c r="Y7030">
        <v>1</v>
      </c>
      <c r="AA7030" t="s">
        <v>23172</v>
      </c>
      <c r="AB7030" t="s">
        <v>36</v>
      </c>
      <c r="AD7030" s="27">
        <v>41693</v>
      </c>
      <c r="AE7030" t="s">
        <v>412</v>
      </c>
      <c r="AH7030">
        <v>1</v>
      </c>
      <c r="AJ7030" t="s">
        <v>23173</v>
      </c>
      <c r="AK7030" t="s">
        <v>462</v>
      </c>
      <c r="AL7030" s="27">
        <v>42352</v>
      </c>
      <c r="AM7030" t="s">
        <v>279</v>
      </c>
      <c r="AN7030" t="s">
        <v>238</v>
      </c>
      <c r="AO7030">
        <v>9</v>
      </c>
      <c r="AP7030" t="s">
        <v>269</v>
      </c>
      <c r="AQ7030" s="27">
        <v>41552</v>
      </c>
      <c r="AR7030" t="s">
        <v>240</v>
      </c>
      <c r="AS7030">
        <v>9</v>
      </c>
      <c r="AT7030" t="s">
        <v>269</v>
      </c>
      <c r="AU7030" s="27">
        <v>41552</v>
      </c>
    </row>
    <row r="7031" spans="1:47" x14ac:dyDescent="0.2">
      <c r="A7031">
        <v>7030</v>
      </c>
      <c r="B7031" t="s">
        <v>23174</v>
      </c>
      <c r="C7031" t="s">
        <v>23175</v>
      </c>
      <c r="D7031" t="s">
        <v>23176</v>
      </c>
      <c r="E7031" s="27">
        <v>41512</v>
      </c>
      <c r="F7031" t="s">
        <v>233</v>
      </c>
      <c r="G7031" s="27">
        <v>31521</v>
      </c>
      <c r="H7031">
        <v>30</v>
      </c>
      <c r="I7031" t="s">
        <v>244</v>
      </c>
      <c r="J7031" t="s">
        <v>22</v>
      </c>
      <c r="K7031">
        <v>0</v>
      </c>
      <c r="L7031">
        <v>1</v>
      </c>
      <c r="M7031">
        <v>0</v>
      </c>
      <c r="N7031">
        <v>0</v>
      </c>
      <c r="O7031">
        <v>1</v>
      </c>
      <c r="P7031">
        <v>-1</v>
      </c>
      <c r="Q7031" s="28">
        <v>41511.402777777781</v>
      </c>
      <c r="R7031" s="28">
        <v>41513.217361111114</v>
      </c>
      <c r="S7031" t="s">
        <v>23177</v>
      </c>
      <c r="T7031" s="27">
        <v>41511</v>
      </c>
      <c r="V7031">
        <v>1</v>
      </c>
      <c r="W7031" t="s">
        <v>32</v>
      </c>
      <c r="X7031" t="s">
        <v>567</v>
      </c>
      <c r="Y7031">
        <v>0</v>
      </c>
      <c r="AB7031" t="s">
        <v>237</v>
      </c>
      <c r="AH7031">
        <v>0</v>
      </c>
      <c r="AN7031" t="s">
        <v>238</v>
      </c>
      <c r="AO7031">
        <v>2</v>
      </c>
      <c r="AP7031" t="s">
        <v>239</v>
      </c>
      <c r="AQ7031" s="27">
        <v>41512</v>
      </c>
      <c r="AR7031" t="s">
        <v>240</v>
      </c>
      <c r="AS7031">
        <v>1</v>
      </c>
      <c r="AT7031" t="s">
        <v>239</v>
      </c>
      <c r="AU7031" s="27">
        <v>41512</v>
      </c>
    </row>
    <row r="7032" spans="1:47" x14ac:dyDescent="0.2">
      <c r="A7032">
        <v>7031</v>
      </c>
      <c r="B7032" t="s">
        <v>23178</v>
      </c>
      <c r="C7032" t="s">
        <v>23179</v>
      </c>
      <c r="D7032" t="s">
        <v>266</v>
      </c>
      <c r="E7032" s="27">
        <v>41960</v>
      </c>
      <c r="F7032" t="s">
        <v>294</v>
      </c>
      <c r="G7032" s="27">
        <v>34008</v>
      </c>
      <c r="H7032">
        <v>23</v>
      </c>
      <c r="I7032" t="s">
        <v>259</v>
      </c>
      <c r="J7032" t="s">
        <v>245</v>
      </c>
      <c r="K7032">
        <v>0</v>
      </c>
      <c r="L7032">
        <v>3</v>
      </c>
      <c r="M7032">
        <v>0</v>
      </c>
      <c r="N7032">
        <v>0</v>
      </c>
      <c r="O7032">
        <v>1</v>
      </c>
      <c r="P7032">
        <v>-9</v>
      </c>
      <c r="Q7032" s="28">
        <v>41951.239583333336</v>
      </c>
      <c r="R7032" s="28">
        <v>41955.48541666667</v>
      </c>
      <c r="S7032" t="s">
        <v>23180</v>
      </c>
      <c r="T7032" s="27">
        <v>41951</v>
      </c>
      <c r="V7032">
        <v>9</v>
      </c>
      <c r="W7032" t="s">
        <v>36</v>
      </c>
      <c r="X7032" t="s">
        <v>279</v>
      </c>
      <c r="Y7032">
        <v>0</v>
      </c>
      <c r="AB7032" t="s">
        <v>237</v>
      </c>
      <c r="AH7032">
        <v>0</v>
      </c>
      <c r="AN7032" t="s">
        <v>238</v>
      </c>
      <c r="AO7032">
        <v>4</v>
      </c>
      <c r="AP7032" t="s">
        <v>239</v>
      </c>
      <c r="AQ7032" s="27">
        <v>41960</v>
      </c>
      <c r="AR7032" t="s">
        <v>240</v>
      </c>
      <c r="AS7032">
        <v>3</v>
      </c>
      <c r="AT7032" t="s">
        <v>239</v>
      </c>
      <c r="AU7032" s="27">
        <v>41960</v>
      </c>
    </row>
    <row r="7033" spans="1:47" x14ac:dyDescent="0.2">
      <c r="A7033">
        <v>7032</v>
      </c>
      <c r="B7033" t="s">
        <v>23181</v>
      </c>
      <c r="C7033" t="s">
        <v>23182</v>
      </c>
      <c r="D7033" t="s">
        <v>23183</v>
      </c>
      <c r="E7033" s="27">
        <v>41449</v>
      </c>
      <c r="F7033" t="s">
        <v>294</v>
      </c>
      <c r="G7033" s="27">
        <v>21224</v>
      </c>
      <c r="H7033">
        <v>58</v>
      </c>
      <c r="I7033" t="s">
        <v>234</v>
      </c>
      <c r="J7033" t="s">
        <v>245</v>
      </c>
      <c r="K7033">
        <v>0</v>
      </c>
      <c r="L7033">
        <v>2</v>
      </c>
      <c r="M7033">
        <v>0</v>
      </c>
      <c r="N7033">
        <v>0</v>
      </c>
      <c r="O7033">
        <v>1</v>
      </c>
      <c r="P7033">
        <v>-3</v>
      </c>
      <c r="Q7033" s="28">
        <v>41446.530555555553</v>
      </c>
      <c r="R7033" s="28">
        <v>41446.320833333331</v>
      </c>
      <c r="S7033" t="s">
        <v>23184</v>
      </c>
      <c r="T7033" s="27">
        <v>41445</v>
      </c>
      <c r="V7033">
        <v>4</v>
      </c>
      <c r="W7033" t="s">
        <v>36</v>
      </c>
      <c r="X7033" t="s">
        <v>780</v>
      </c>
      <c r="Y7033">
        <v>0</v>
      </c>
      <c r="AB7033" t="s">
        <v>237</v>
      </c>
      <c r="AH7033">
        <v>0</v>
      </c>
      <c r="AN7033" t="s">
        <v>238</v>
      </c>
      <c r="AO7033">
        <v>1</v>
      </c>
      <c r="AP7033" t="s">
        <v>239</v>
      </c>
      <c r="AQ7033" s="27">
        <v>41449</v>
      </c>
      <c r="AR7033" t="s">
        <v>240</v>
      </c>
      <c r="AS7033">
        <v>2</v>
      </c>
      <c r="AT7033" t="s">
        <v>239</v>
      </c>
      <c r="AU7033" s="27">
        <v>41449</v>
      </c>
    </row>
    <row r="7034" spans="1:47" x14ac:dyDescent="0.2">
      <c r="A7034">
        <v>7033</v>
      </c>
      <c r="B7034" t="s">
        <v>23185</v>
      </c>
      <c r="C7034" t="s">
        <v>2914</v>
      </c>
      <c r="D7034" t="s">
        <v>586</v>
      </c>
      <c r="E7034" s="27">
        <v>41541</v>
      </c>
      <c r="F7034" t="s">
        <v>233</v>
      </c>
      <c r="G7034" s="27">
        <v>34246</v>
      </c>
      <c r="H7034">
        <v>22</v>
      </c>
      <c r="I7034" t="s">
        <v>259</v>
      </c>
      <c r="J7034" t="s">
        <v>250</v>
      </c>
      <c r="K7034">
        <v>0</v>
      </c>
      <c r="L7034">
        <v>7</v>
      </c>
      <c r="M7034">
        <v>0</v>
      </c>
      <c r="N7034">
        <v>0</v>
      </c>
      <c r="O7034">
        <v>2</v>
      </c>
      <c r="P7034">
        <v>0</v>
      </c>
      <c r="Q7034" s="28">
        <v>41541.511111111111</v>
      </c>
      <c r="R7034" s="28">
        <v>41555.223611111112</v>
      </c>
      <c r="S7034" t="s">
        <v>23186</v>
      </c>
      <c r="T7034" s="27">
        <v>41540</v>
      </c>
      <c r="V7034">
        <v>1</v>
      </c>
      <c r="W7034" t="s">
        <v>32</v>
      </c>
      <c r="X7034" t="s">
        <v>254</v>
      </c>
      <c r="Y7034">
        <v>1</v>
      </c>
      <c r="AA7034" t="s">
        <v>23187</v>
      </c>
      <c r="AB7034" t="s">
        <v>32</v>
      </c>
      <c r="AD7034" s="27">
        <v>42360</v>
      </c>
      <c r="AE7034" t="s">
        <v>461</v>
      </c>
      <c r="AH7034">
        <v>0</v>
      </c>
      <c r="AN7034" t="s">
        <v>238</v>
      </c>
      <c r="AO7034">
        <v>6</v>
      </c>
      <c r="AP7034" t="s">
        <v>246</v>
      </c>
      <c r="AQ7034" s="27">
        <v>41541</v>
      </c>
      <c r="AR7034" t="s">
        <v>240</v>
      </c>
      <c r="AS7034">
        <v>7</v>
      </c>
      <c r="AT7034" t="s">
        <v>246</v>
      </c>
      <c r="AU7034" s="27">
        <v>41541</v>
      </c>
    </row>
    <row r="7035" spans="1:47" x14ac:dyDescent="0.2">
      <c r="A7035">
        <v>7034</v>
      </c>
      <c r="B7035" t="s">
        <v>23188</v>
      </c>
      <c r="C7035" t="s">
        <v>488</v>
      </c>
      <c r="D7035" t="s">
        <v>23189</v>
      </c>
      <c r="E7035" s="27">
        <v>41299</v>
      </c>
      <c r="F7035" t="s">
        <v>233</v>
      </c>
      <c r="G7035" s="27">
        <v>31971</v>
      </c>
      <c r="H7035">
        <v>28</v>
      </c>
      <c r="I7035" t="s">
        <v>244</v>
      </c>
      <c r="J7035" t="s">
        <v>245</v>
      </c>
      <c r="K7035">
        <v>0</v>
      </c>
      <c r="L7035">
        <v>3</v>
      </c>
      <c r="M7035">
        <v>0</v>
      </c>
      <c r="N7035">
        <v>0</v>
      </c>
      <c r="O7035">
        <v>2</v>
      </c>
      <c r="P7035">
        <v>3</v>
      </c>
      <c r="Q7035" s="28">
        <v>41302.149305555555</v>
      </c>
      <c r="R7035" s="28">
        <v>41304.314583333333</v>
      </c>
      <c r="S7035" t="s">
        <v>23190</v>
      </c>
      <c r="T7035" s="27">
        <v>41281</v>
      </c>
      <c r="V7035">
        <v>18</v>
      </c>
      <c r="W7035" t="s">
        <v>32</v>
      </c>
      <c r="X7035" t="s">
        <v>608</v>
      </c>
      <c r="Y7035">
        <v>1</v>
      </c>
      <c r="AA7035" t="s">
        <v>23191</v>
      </c>
      <c r="AB7035" t="s">
        <v>32</v>
      </c>
      <c r="AC7035">
        <v>0</v>
      </c>
      <c r="AD7035" s="27">
        <v>41302</v>
      </c>
      <c r="AE7035" t="s">
        <v>1555</v>
      </c>
      <c r="AF7035" s="27">
        <v>41302</v>
      </c>
      <c r="AG7035" s="27">
        <v>41304</v>
      </c>
      <c r="AH7035">
        <v>1</v>
      </c>
      <c r="AJ7035" t="s">
        <v>23191</v>
      </c>
      <c r="AK7035" t="s">
        <v>366</v>
      </c>
      <c r="AL7035" s="27">
        <v>41302</v>
      </c>
      <c r="AM7035" t="s">
        <v>1555</v>
      </c>
      <c r="AN7035" t="s">
        <v>238</v>
      </c>
      <c r="AO7035">
        <v>3</v>
      </c>
      <c r="AP7035" t="s">
        <v>239</v>
      </c>
      <c r="AQ7035" s="27">
        <v>41299</v>
      </c>
      <c r="AR7035" t="s">
        <v>240</v>
      </c>
      <c r="AS7035">
        <v>3</v>
      </c>
      <c r="AT7035" t="s">
        <v>239</v>
      </c>
      <c r="AU7035" s="27">
        <v>41299</v>
      </c>
    </row>
    <row r="7036" spans="1:47" x14ac:dyDescent="0.2">
      <c r="A7036">
        <v>7035</v>
      </c>
      <c r="B7036" t="s">
        <v>23192</v>
      </c>
      <c r="C7036" t="s">
        <v>561</v>
      </c>
      <c r="D7036" t="s">
        <v>2220</v>
      </c>
      <c r="E7036" s="27">
        <v>41949</v>
      </c>
      <c r="F7036" t="s">
        <v>233</v>
      </c>
      <c r="G7036" s="27">
        <v>33137</v>
      </c>
      <c r="H7036">
        <v>25</v>
      </c>
      <c r="I7036" t="s">
        <v>244</v>
      </c>
      <c r="J7036" t="s">
        <v>245</v>
      </c>
      <c r="K7036">
        <v>0</v>
      </c>
      <c r="L7036">
        <v>5</v>
      </c>
      <c r="M7036">
        <v>0</v>
      </c>
      <c r="N7036">
        <v>0</v>
      </c>
      <c r="O7036">
        <v>1</v>
      </c>
      <c r="P7036">
        <v>-27</v>
      </c>
      <c r="Q7036" s="28">
        <v>41922.261805555558</v>
      </c>
      <c r="R7036" s="28">
        <v>41927.414583333331</v>
      </c>
      <c r="S7036" t="s">
        <v>23193</v>
      </c>
      <c r="T7036" s="27">
        <v>41922</v>
      </c>
      <c r="V7036">
        <v>27</v>
      </c>
      <c r="W7036" t="s">
        <v>36</v>
      </c>
      <c r="X7036" t="s">
        <v>2836</v>
      </c>
      <c r="Y7036">
        <v>0</v>
      </c>
      <c r="AB7036" t="s">
        <v>237</v>
      </c>
      <c r="AH7036">
        <v>0</v>
      </c>
      <c r="AN7036" t="s">
        <v>238</v>
      </c>
      <c r="AO7036">
        <v>6</v>
      </c>
      <c r="AP7036" t="s">
        <v>246</v>
      </c>
      <c r="AQ7036" s="27">
        <v>41949</v>
      </c>
      <c r="AR7036" t="s">
        <v>240</v>
      </c>
      <c r="AS7036">
        <v>5</v>
      </c>
      <c r="AT7036" t="s">
        <v>246</v>
      </c>
      <c r="AU7036" s="27">
        <v>41949</v>
      </c>
    </row>
    <row r="7037" spans="1:47" x14ac:dyDescent="0.2">
      <c r="A7037">
        <v>7036</v>
      </c>
      <c r="B7037" t="s">
        <v>23194</v>
      </c>
      <c r="C7037" t="s">
        <v>23195</v>
      </c>
      <c r="D7037" t="s">
        <v>23196</v>
      </c>
      <c r="E7037" s="27">
        <v>41385</v>
      </c>
      <c r="F7037" t="s">
        <v>233</v>
      </c>
      <c r="G7037" s="27">
        <v>31992</v>
      </c>
      <c r="H7037">
        <v>28</v>
      </c>
      <c r="I7037" t="s">
        <v>244</v>
      </c>
      <c r="J7037" t="s">
        <v>353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 s="28">
        <v>41385.042361111111</v>
      </c>
      <c r="R7037" s="28">
        <v>41385.306250000001</v>
      </c>
      <c r="S7037" t="s">
        <v>23197</v>
      </c>
      <c r="T7037" s="27">
        <v>41384</v>
      </c>
      <c r="V7037">
        <v>1</v>
      </c>
      <c r="W7037" t="s">
        <v>36</v>
      </c>
      <c r="X7037" t="s">
        <v>279</v>
      </c>
      <c r="Y7037">
        <v>1</v>
      </c>
      <c r="AA7037" t="s">
        <v>23198</v>
      </c>
      <c r="AB7037" t="s">
        <v>36</v>
      </c>
      <c r="AC7037">
        <v>1</v>
      </c>
      <c r="AD7037" s="27">
        <v>41432</v>
      </c>
      <c r="AE7037" t="s">
        <v>263</v>
      </c>
      <c r="AF7037" s="27">
        <v>41433</v>
      </c>
      <c r="AG7037" s="27">
        <v>41435</v>
      </c>
      <c r="AH7037">
        <v>0</v>
      </c>
      <c r="AN7037" t="s">
        <v>238</v>
      </c>
      <c r="AO7037">
        <v>2</v>
      </c>
      <c r="AP7037" t="s">
        <v>239</v>
      </c>
      <c r="AQ7037" s="27">
        <v>41385</v>
      </c>
      <c r="AR7037" t="s">
        <v>240</v>
      </c>
      <c r="AS7037">
        <v>1</v>
      </c>
      <c r="AT7037" t="s">
        <v>239</v>
      </c>
      <c r="AU7037" s="27">
        <v>41385</v>
      </c>
    </row>
    <row r="7038" spans="1:47" x14ac:dyDescent="0.2">
      <c r="A7038">
        <v>7037</v>
      </c>
      <c r="B7038" t="s">
        <v>23199</v>
      </c>
      <c r="C7038" t="s">
        <v>2212</v>
      </c>
      <c r="D7038" t="s">
        <v>13183</v>
      </c>
      <c r="E7038" s="27">
        <v>42003</v>
      </c>
      <c r="F7038" t="s">
        <v>233</v>
      </c>
      <c r="G7038" s="27">
        <v>32681</v>
      </c>
      <c r="H7038">
        <v>26</v>
      </c>
      <c r="I7038" t="s">
        <v>244</v>
      </c>
      <c r="J7038" t="s">
        <v>250</v>
      </c>
      <c r="K7038">
        <v>0</v>
      </c>
      <c r="L7038">
        <v>10</v>
      </c>
      <c r="M7038">
        <v>1</v>
      </c>
      <c r="N7038">
        <v>0</v>
      </c>
      <c r="O7038">
        <v>6</v>
      </c>
      <c r="P7038">
        <v>-1</v>
      </c>
      <c r="Q7038" s="28">
        <v>42002.145138888889</v>
      </c>
      <c r="R7038" s="28">
        <v>42006.469444444447</v>
      </c>
      <c r="S7038" t="s">
        <v>23200</v>
      </c>
      <c r="T7038" s="27">
        <v>42002</v>
      </c>
      <c r="V7038">
        <v>1</v>
      </c>
      <c r="W7038" t="s">
        <v>32</v>
      </c>
      <c r="X7038" t="s">
        <v>402</v>
      </c>
      <c r="Y7038">
        <v>1</v>
      </c>
      <c r="AA7038" t="s">
        <v>23201</v>
      </c>
      <c r="AB7038" t="s">
        <v>32</v>
      </c>
      <c r="AC7038">
        <v>1</v>
      </c>
      <c r="AD7038" s="27">
        <v>42021</v>
      </c>
      <c r="AE7038" t="s">
        <v>343</v>
      </c>
      <c r="AF7038" s="27">
        <v>42022</v>
      </c>
      <c r="AG7038" s="27">
        <v>42068</v>
      </c>
      <c r="AH7038">
        <v>1</v>
      </c>
      <c r="AJ7038" t="s">
        <v>23201</v>
      </c>
      <c r="AK7038" t="s">
        <v>255</v>
      </c>
      <c r="AL7038" s="27">
        <v>42021</v>
      </c>
      <c r="AM7038" t="s">
        <v>383</v>
      </c>
      <c r="AN7038" t="s">
        <v>238</v>
      </c>
      <c r="AO7038">
        <v>9</v>
      </c>
      <c r="AP7038" t="s">
        <v>269</v>
      </c>
      <c r="AQ7038" s="27">
        <v>42003</v>
      </c>
      <c r="AR7038" t="s">
        <v>240</v>
      </c>
      <c r="AS7038">
        <v>10</v>
      </c>
      <c r="AT7038" t="s">
        <v>269</v>
      </c>
      <c r="AU7038" s="27">
        <v>42003</v>
      </c>
    </row>
    <row r="7039" spans="1:47" x14ac:dyDescent="0.2">
      <c r="A7039">
        <v>7038</v>
      </c>
      <c r="B7039" t="s">
        <v>23202</v>
      </c>
      <c r="C7039" t="s">
        <v>1075</v>
      </c>
      <c r="D7039" t="s">
        <v>12250</v>
      </c>
      <c r="E7039" s="27">
        <v>41578</v>
      </c>
      <c r="F7039" t="s">
        <v>233</v>
      </c>
      <c r="G7039" s="27">
        <v>32104</v>
      </c>
      <c r="H7039">
        <v>28</v>
      </c>
      <c r="I7039" t="s">
        <v>244</v>
      </c>
      <c r="J7039" t="s">
        <v>250</v>
      </c>
      <c r="K7039">
        <v>0</v>
      </c>
      <c r="L7039">
        <v>10</v>
      </c>
      <c r="M7039">
        <v>0</v>
      </c>
      <c r="N7039">
        <v>0</v>
      </c>
      <c r="O7039">
        <v>9</v>
      </c>
      <c r="P7039">
        <v>-1</v>
      </c>
      <c r="Q7039" s="28">
        <v>41577.132638888892</v>
      </c>
      <c r="R7039" s="28">
        <v>41584.083333333336</v>
      </c>
      <c r="S7039" t="s">
        <v>23203</v>
      </c>
      <c r="T7039" s="27">
        <v>41577</v>
      </c>
      <c r="V7039">
        <v>1</v>
      </c>
      <c r="W7039" t="s">
        <v>32</v>
      </c>
      <c r="X7039" t="s">
        <v>261</v>
      </c>
      <c r="Y7039">
        <v>0</v>
      </c>
      <c r="AB7039" t="s">
        <v>237</v>
      </c>
      <c r="AH7039">
        <v>0</v>
      </c>
      <c r="AN7039" t="s">
        <v>238</v>
      </c>
      <c r="AO7039">
        <v>4</v>
      </c>
      <c r="AP7039" t="s">
        <v>239</v>
      </c>
      <c r="AQ7039" s="27">
        <v>41578</v>
      </c>
      <c r="AR7039" t="s">
        <v>240</v>
      </c>
      <c r="AS7039">
        <v>10</v>
      </c>
      <c r="AT7039" t="s">
        <v>269</v>
      </c>
      <c r="AU7039" s="27">
        <v>41578</v>
      </c>
    </row>
    <row r="7040" spans="1:47" x14ac:dyDescent="0.2">
      <c r="A7040">
        <v>7039</v>
      </c>
      <c r="B7040" t="s">
        <v>23204</v>
      </c>
      <c r="C7040" t="s">
        <v>21345</v>
      </c>
      <c r="D7040" t="s">
        <v>20828</v>
      </c>
      <c r="E7040" s="27">
        <v>41696</v>
      </c>
      <c r="F7040" t="s">
        <v>294</v>
      </c>
      <c r="G7040" s="27">
        <v>29002</v>
      </c>
      <c r="H7040">
        <v>36</v>
      </c>
      <c r="I7040" t="s">
        <v>244</v>
      </c>
      <c r="J7040" t="s">
        <v>245</v>
      </c>
      <c r="K7040">
        <v>0</v>
      </c>
      <c r="L7040">
        <v>1</v>
      </c>
      <c r="M7040">
        <v>0</v>
      </c>
      <c r="N7040">
        <v>0</v>
      </c>
      <c r="O7040">
        <v>3</v>
      </c>
      <c r="P7040">
        <v>-2</v>
      </c>
      <c r="Q7040" s="28">
        <v>41694.340277777781</v>
      </c>
      <c r="R7040" s="28">
        <v>41695.419444444444</v>
      </c>
      <c r="S7040" t="s">
        <v>23205</v>
      </c>
      <c r="T7040" s="27">
        <v>41694</v>
      </c>
      <c r="V7040">
        <v>2</v>
      </c>
      <c r="W7040" t="s">
        <v>32</v>
      </c>
      <c r="X7040" t="s">
        <v>1449</v>
      </c>
      <c r="Y7040">
        <v>1</v>
      </c>
      <c r="AA7040" t="s">
        <v>23206</v>
      </c>
      <c r="AB7040" t="s">
        <v>32</v>
      </c>
      <c r="AC7040">
        <v>0</v>
      </c>
      <c r="AD7040" s="27">
        <v>42048</v>
      </c>
      <c r="AE7040" t="s">
        <v>371</v>
      </c>
      <c r="AF7040" s="27">
        <v>42048</v>
      </c>
      <c r="AG7040" s="27">
        <v>42049</v>
      </c>
      <c r="AH7040">
        <v>0</v>
      </c>
      <c r="AN7040" t="s">
        <v>238</v>
      </c>
      <c r="AO7040">
        <v>1</v>
      </c>
      <c r="AP7040" t="s">
        <v>239</v>
      </c>
      <c r="AQ7040" s="27">
        <v>41696</v>
      </c>
      <c r="AR7040" t="s">
        <v>240</v>
      </c>
      <c r="AS7040">
        <v>1</v>
      </c>
      <c r="AT7040" t="s">
        <v>239</v>
      </c>
      <c r="AU7040" s="27">
        <v>41696</v>
      </c>
    </row>
    <row r="7041" spans="1:47" x14ac:dyDescent="0.2">
      <c r="A7041">
        <v>7040</v>
      </c>
      <c r="B7041" t="s">
        <v>23207</v>
      </c>
      <c r="C7041" t="s">
        <v>23208</v>
      </c>
      <c r="D7041" t="s">
        <v>2147</v>
      </c>
      <c r="E7041" s="27">
        <v>41371</v>
      </c>
      <c r="F7041" t="s">
        <v>233</v>
      </c>
      <c r="G7041" s="27">
        <v>33907</v>
      </c>
      <c r="H7041">
        <v>23</v>
      </c>
      <c r="I7041" t="s">
        <v>259</v>
      </c>
      <c r="J7041" t="s">
        <v>245</v>
      </c>
      <c r="K7041">
        <v>0</v>
      </c>
      <c r="L7041">
        <v>9</v>
      </c>
      <c r="M7041">
        <v>0</v>
      </c>
      <c r="N7041">
        <v>0</v>
      </c>
      <c r="O7041">
        <v>0</v>
      </c>
      <c r="P7041">
        <v>0</v>
      </c>
      <c r="Q7041" s="28">
        <v>41371.130555555559</v>
      </c>
      <c r="R7041" s="28">
        <v>41372.347916666666</v>
      </c>
      <c r="S7041" t="s">
        <v>23209</v>
      </c>
      <c r="T7041" s="27">
        <v>41371</v>
      </c>
      <c r="V7041">
        <v>0</v>
      </c>
      <c r="W7041" t="s">
        <v>32</v>
      </c>
      <c r="X7041" t="s">
        <v>4142</v>
      </c>
      <c r="Y7041">
        <v>0</v>
      </c>
      <c r="AB7041" t="s">
        <v>237</v>
      </c>
      <c r="AH7041">
        <v>0</v>
      </c>
      <c r="AN7041" t="s">
        <v>238</v>
      </c>
      <c r="AO7041">
        <v>9</v>
      </c>
      <c r="AP7041" t="s">
        <v>269</v>
      </c>
      <c r="AQ7041" s="27">
        <v>41371</v>
      </c>
      <c r="AR7041" t="s">
        <v>240</v>
      </c>
      <c r="AS7041">
        <v>9</v>
      </c>
      <c r="AT7041" t="s">
        <v>269</v>
      </c>
      <c r="AU7041" s="27">
        <v>41371</v>
      </c>
    </row>
    <row r="7042" spans="1:47" x14ac:dyDescent="0.2">
      <c r="A7042">
        <v>7041</v>
      </c>
      <c r="B7042" t="s">
        <v>23210</v>
      </c>
      <c r="C7042" t="s">
        <v>793</v>
      </c>
      <c r="D7042" t="s">
        <v>23211</v>
      </c>
      <c r="E7042" s="27">
        <v>41306</v>
      </c>
      <c r="F7042" t="s">
        <v>233</v>
      </c>
      <c r="G7042" s="27">
        <v>34370</v>
      </c>
      <c r="H7042">
        <v>22</v>
      </c>
      <c r="I7042" t="s">
        <v>259</v>
      </c>
      <c r="J7042" t="s">
        <v>250</v>
      </c>
      <c r="K7042">
        <v>0</v>
      </c>
      <c r="L7042">
        <v>5</v>
      </c>
      <c r="M7042">
        <v>0</v>
      </c>
      <c r="N7042">
        <v>0</v>
      </c>
      <c r="O7042">
        <v>0</v>
      </c>
      <c r="P7042">
        <v>0</v>
      </c>
      <c r="Q7042" s="28">
        <v>41306.04791666667</v>
      </c>
      <c r="R7042" s="28">
        <v>41307.136805555558</v>
      </c>
      <c r="S7042" t="s">
        <v>23212</v>
      </c>
      <c r="T7042" s="27">
        <v>41305</v>
      </c>
      <c r="V7042">
        <v>1</v>
      </c>
      <c r="W7042" t="s">
        <v>32</v>
      </c>
      <c r="X7042" t="s">
        <v>555</v>
      </c>
      <c r="Y7042">
        <v>1</v>
      </c>
      <c r="AA7042" t="s">
        <v>23213</v>
      </c>
      <c r="AB7042" t="s">
        <v>32</v>
      </c>
      <c r="AC7042">
        <v>0</v>
      </c>
      <c r="AD7042" s="27">
        <v>41446</v>
      </c>
      <c r="AE7042" t="s">
        <v>359</v>
      </c>
      <c r="AF7042" s="27">
        <v>41446</v>
      </c>
      <c r="AG7042" s="27">
        <v>41449</v>
      </c>
      <c r="AH7042">
        <v>0</v>
      </c>
      <c r="AN7042" t="s">
        <v>238</v>
      </c>
      <c r="AO7042">
        <v>6</v>
      </c>
      <c r="AP7042" t="s">
        <v>246</v>
      </c>
      <c r="AQ7042" s="27">
        <v>41306</v>
      </c>
      <c r="AR7042" t="s">
        <v>240</v>
      </c>
      <c r="AS7042">
        <v>5</v>
      </c>
      <c r="AT7042" t="s">
        <v>246</v>
      </c>
      <c r="AU7042" s="27">
        <v>41306</v>
      </c>
    </row>
    <row r="7043" spans="1:47" x14ac:dyDescent="0.2">
      <c r="A7043">
        <v>7042</v>
      </c>
      <c r="B7043" t="s">
        <v>23214</v>
      </c>
      <c r="C7043" t="s">
        <v>23215</v>
      </c>
      <c r="D7043" t="s">
        <v>8133</v>
      </c>
      <c r="E7043" s="27">
        <v>41311</v>
      </c>
      <c r="F7043" t="s">
        <v>233</v>
      </c>
      <c r="G7043" s="27">
        <v>33188</v>
      </c>
      <c r="H7043">
        <v>25</v>
      </c>
      <c r="I7043" t="s">
        <v>244</v>
      </c>
      <c r="J7043" t="s">
        <v>250</v>
      </c>
      <c r="K7043">
        <v>0</v>
      </c>
      <c r="L7043">
        <v>9</v>
      </c>
      <c r="M7043">
        <v>1</v>
      </c>
      <c r="N7043">
        <v>0</v>
      </c>
      <c r="O7043">
        <v>10</v>
      </c>
      <c r="P7043">
        <v>410</v>
      </c>
      <c r="Q7043" s="28">
        <v>41721.420138888891</v>
      </c>
      <c r="R7043" s="28">
        <v>41982.29583333333</v>
      </c>
      <c r="S7043" t="s">
        <v>23216</v>
      </c>
      <c r="U7043" s="27">
        <v>41310</v>
      </c>
      <c r="V7043">
        <v>1</v>
      </c>
      <c r="W7043" t="s">
        <v>32</v>
      </c>
      <c r="X7043" t="s">
        <v>274</v>
      </c>
      <c r="Y7043">
        <v>1</v>
      </c>
      <c r="AA7043" t="s">
        <v>23217</v>
      </c>
      <c r="AB7043" t="s">
        <v>36</v>
      </c>
      <c r="AC7043">
        <v>0</v>
      </c>
      <c r="AD7043" s="27">
        <v>41721</v>
      </c>
      <c r="AE7043" t="s">
        <v>474</v>
      </c>
      <c r="AF7043" s="27">
        <v>41721</v>
      </c>
      <c r="AG7043" s="27">
        <v>41982</v>
      </c>
      <c r="AH7043">
        <v>0</v>
      </c>
      <c r="AN7043" t="s">
        <v>238</v>
      </c>
      <c r="AO7043">
        <v>6</v>
      </c>
      <c r="AP7043" t="s">
        <v>246</v>
      </c>
      <c r="AQ7043" s="27">
        <v>41311</v>
      </c>
      <c r="AR7043" t="s">
        <v>240</v>
      </c>
      <c r="AS7043">
        <v>9</v>
      </c>
      <c r="AT7043" t="s">
        <v>269</v>
      </c>
      <c r="AU7043" s="27">
        <v>41311</v>
      </c>
    </row>
    <row r="7044" spans="1:47" x14ac:dyDescent="0.2">
      <c r="A7044">
        <v>7043</v>
      </c>
      <c r="B7044" t="s">
        <v>23218</v>
      </c>
      <c r="C7044" t="s">
        <v>3763</v>
      </c>
      <c r="D7044" t="s">
        <v>23219</v>
      </c>
      <c r="E7044" s="27">
        <v>41361</v>
      </c>
      <c r="F7044" t="s">
        <v>233</v>
      </c>
      <c r="G7044" s="27">
        <v>32772</v>
      </c>
      <c r="H7044">
        <v>26</v>
      </c>
      <c r="I7044" t="s">
        <v>244</v>
      </c>
      <c r="J7044" t="s">
        <v>250</v>
      </c>
      <c r="K7044">
        <v>0</v>
      </c>
      <c r="L7044">
        <v>3</v>
      </c>
      <c r="M7044">
        <v>0</v>
      </c>
      <c r="N7044">
        <v>0</v>
      </c>
      <c r="O7044">
        <v>0</v>
      </c>
      <c r="P7044">
        <v>-1</v>
      </c>
      <c r="Q7044" s="28">
        <v>41360.439583333333</v>
      </c>
      <c r="R7044" s="28">
        <v>41362.384027777778</v>
      </c>
      <c r="S7044" t="s">
        <v>23220</v>
      </c>
      <c r="U7044" s="27">
        <v>41361</v>
      </c>
      <c r="V7044">
        <v>0</v>
      </c>
      <c r="W7044" t="s">
        <v>32</v>
      </c>
      <c r="X7044" t="s">
        <v>274</v>
      </c>
      <c r="Y7044">
        <v>0</v>
      </c>
      <c r="AB7044" t="s">
        <v>237</v>
      </c>
      <c r="AH7044">
        <v>0</v>
      </c>
      <c r="AN7044" t="s">
        <v>238</v>
      </c>
      <c r="AO7044">
        <v>3</v>
      </c>
      <c r="AP7044" t="s">
        <v>239</v>
      </c>
      <c r="AQ7044" s="27">
        <v>41361</v>
      </c>
      <c r="AR7044" t="s">
        <v>240</v>
      </c>
      <c r="AS7044">
        <v>3</v>
      </c>
      <c r="AT7044" t="s">
        <v>239</v>
      </c>
      <c r="AU7044" s="27">
        <v>41361</v>
      </c>
    </row>
    <row r="7045" spans="1:47" x14ac:dyDescent="0.2">
      <c r="A7045">
        <v>7044</v>
      </c>
      <c r="B7045" t="s">
        <v>23221</v>
      </c>
      <c r="C7045" t="s">
        <v>5362</v>
      </c>
      <c r="D7045" t="s">
        <v>2889</v>
      </c>
      <c r="E7045" s="27">
        <v>41577</v>
      </c>
      <c r="F7045" t="s">
        <v>233</v>
      </c>
      <c r="G7045" s="27">
        <v>33204</v>
      </c>
      <c r="H7045">
        <v>25</v>
      </c>
      <c r="I7045" t="s">
        <v>244</v>
      </c>
      <c r="J7045" t="s">
        <v>250</v>
      </c>
      <c r="K7045">
        <v>0</v>
      </c>
      <c r="L7045">
        <v>5</v>
      </c>
      <c r="M7045">
        <v>0</v>
      </c>
      <c r="N7045">
        <v>0</v>
      </c>
      <c r="O7045">
        <v>1</v>
      </c>
      <c r="P7045">
        <v>0</v>
      </c>
      <c r="Q7045" s="28">
        <v>41577.115277777775</v>
      </c>
      <c r="R7045" s="28">
        <v>41577.352777777778</v>
      </c>
      <c r="S7045" t="s">
        <v>23222</v>
      </c>
      <c r="T7045" s="27">
        <v>41576</v>
      </c>
      <c r="V7045">
        <v>1</v>
      </c>
      <c r="W7045" t="s">
        <v>32</v>
      </c>
      <c r="X7045" t="s">
        <v>5398</v>
      </c>
      <c r="Y7045">
        <v>0</v>
      </c>
      <c r="AB7045" t="s">
        <v>237</v>
      </c>
      <c r="AH7045">
        <v>0</v>
      </c>
      <c r="AN7045" t="s">
        <v>238</v>
      </c>
      <c r="AO7045">
        <v>6</v>
      </c>
      <c r="AP7045" t="s">
        <v>246</v>
      </c>
      <c r="AQ7045" s="27">
        <v>41577</v>
      </c>
      <c r="AR7045" t="s">
        <v>240</v>
      </c>
      <c r="AS7045">
        <v>5</v>
      </c>
      <c r="AT7045" t="s">
        <v>246</v>
      </c>
      <c r="AU7045" s="27">
        <v>41577</v>
      </c>
    </row>
    <row r="7046" spans="1:47" x14ac:dyDescent="0.2">
      <c r="A7046">
        <v>7045</v>
      </c>
      <c r="B7046" t="s">
        <v>23223</v>
      </c>
      <c r="C7046" t="s">
        <v>6822</v>
      </c>
      <c r="D7046" t="s">
        <v>23224</v>
      </c>
      <c r="E7046" s="27">
        <v>41826</v>
      </c>
      <c r="F7046" t="s">
        <v>233</v>
      </c>
      <c r="G7046" s="27">
        <v>32626</v>
      </c>
      <c r="H7046">
        <v>26</v>
      </c>
      <c r="I7046" t="s">
        <v>244</v>
      </c>
      <c r="J7046" t="s">
        <v>245</v>
      </c>
      <c r="K7046">
        <v>0</v>
      </c>
      <c r="L7046">
        <v>7</v>
      </c>
      <c r="M7046">
        <v>0</v>
      </c>
      <c r="N7046">
        <v>0</v>
      </c>
      <c r="O7046">
        <v>7</v>
      </c>
      <c r="P7046">
        <v>-125</v>
      </c>
      <c r="Q7046" s="28">
        <v>41701.156944444447</v>
      </c>
      <c r="R7046" s="28">
        <v>41701.327777777777</v>
      </c>
      <c r="S7046" t="s">
        <v>23225</v>
      </c>
      <c r="T7046" s="27">
        <v>41825</v>
      </c>
      <c r="V7046">
        <v>1</v>
      </c>
      <c r="W7046" t="s">
        <v>32</v>
      </c>
      <c r="X7046" t="s">
        <v>974</v>
      </c>
      <c r="Y7046">
        <v>1</v>
      </c>
      <c r="AA7046" t="s">
        <v>23226</v>
      </c>
      <c r="AB7046" t="s">
        <v>36</v>
      </c>
      <c r="AC7046">
        <v>277</v>
      </c>
      <c r="AD7046" s="27">
        <v>41953</v>
      </c>
      <c r="AE7046" t="s">
        <v>324</v>
      </c>
      <c r="AF7046" s="27">
        <v>42230</v>
      </c>
      <c r="AG7046" s="27">
        <v>42257</v>
      </c>
      <c r="AH7046">
        <v>0</v>
      </c>
      <c r="AN7046" t="s">
        <v>238</v>
      </c>
      <c r="AO7046">
        <v>5</v>
      </c>
      <c r="AP7046" t="s">
        <v>246</v>
      </c>
      <c r="AQ7046" s="27">
        <v>41826</v>
      </c>
      <c r="AR7046" t="s">
        <v>240</v>
      </c>
      <c r="AS7046">
        <v>7</v>
      </c>
      <c r="AT7046" t="s">
        <v>246</v>
      </c>
      <c r="AU7046" s="27">
        <v>41826</v>
      </c>
    </row>
    <row r="7047" spans="1:47" x14ac:dyDescent="0.2">
      <c r="A7047">
        <v>7046</v>
      </c>
      <c r="B7047" t="s">
        <v>23227</v>
      </c>
      <c r="C7047" t="s">
        <v>23228</v>
      </c>
      <c r="D7047" t="s">
        <v>506</v>
      </c>
      <c r="E7047" s="27">
        <v>41923</v>
      </c>
      <c r="F7047" t="s">
        <v>294</v>
      </c>
      <c r="G7047" s="27">
        <v>32484</v>
      </c>
      <c r="H7047">
        <v>27</v>
      </c>
      <c r="I7047" t="s">
        <v>244</v>
      </c>
      <c r="J7047" t="s">
        <v>250</v>
      </c>
      <c r="K7047">
        <v>0</v>
      </c>
      <c r="L7047">
        <v>5</v>
      </c>
      <c r="M7047">
        <v>0</v>
      </c>
      <c r="N7047">
        <v>0</v>
      </c>
      <c r="O7047">
        <v>0</v>
      </c>
      <c r="P7047">
        <v>0</v>
      </c>
      <c r="Q7047" s="28">
        <v>41923.171527777777</v>
      </c>
      <c r="R7047" s="28">
        <v>41956.411805555559</v>
      </c>
      <c r="S7047" t="s">
        <v>23229</v>
      </c>
      <c r="T7047" s="27">
        <v>41923</v>
      </c>
      <c r="V7047">
        <v>0</v>
      </c>
      <c r="W7047" t="s">
        <v>32</v>
      </c>
      <c r="X7047" t="s">
        <v>974</v>
      </c>
      <c r="Y7047">
        <v>0</v>
      </c>
      <c r="AB7047" t="s">
        <v>237</v>
      </c>
      <c r="AH7047">
        <v>0</v>
      </c>
      <c r="AN7047" t="s">
        <v>238</v>
      </c>
      <c r="AO7047">
        <v>2</v>
      </c>
      <c r="AP7047" t="s">
        <v>239</v>
      </c>
      <c r="AQ7047" s="27">
        <v>41923</v>
      </c>
      <c r="AR7047" t="s">
        <v>240</v>
      </c>
      <c r="AS7047">
        <v>5</v>
      </c>
      <c r="AT7047" t="s">
        <v>246</v>
      </c>
      <c r="AU7047" s="27">
        <v>41923</v>
      </c>
    </row>
    <row r="7048" spans="1:47" x14ac:dyDescent="0.2">
      <c r="A7048">
        <v>7047</v>
      </c>
      <c r="B7048" t="s">
        <v>23230</v>
      </c>
      <c r="C7048" t="s">
        <v>726</v>
      </c>
      <c r="D7048" t="s">
        <v>6959</v>
      </c>
      <c r="E7048" s="27">
        <v>41367</v>
      </c>
      <c r="F7048" t="s">
        <v>233</v>
      </c>
      <c r="G7048" s="27">
        <v>27827</v>
      </c>
      <c r="H7048">
        <v>40</v>
      </c>
      <c r="I7048" t="s">
        <v>244</v>
      </c>
      <c r="J7048" t="s">
        <v>3068</v>
      </c>
      <c r="K7048">
        <v>0</v>
      </c>
      <c r="L7048">
        <v>6</v>
      </c>
      <c r="M7048">
        <v>0</v>
      </c>
      <c r="N7048">
        <v>0</v>
      </c>
      <c r="O7048">
        <v>2</v>
      </c>
      <c r="P7048">
        <v>-1</v>
      </c>
      <c r="Q7048" s="28">
        <v>41366.361111111109</v>
      </c>
      <c r="R7048" s="28">
        <v>41367.363888888889</v>
      </c>
      <c r="S7048" t="s">
        <v>23231</v>
      </c>
      <c r="T7048" s="27">
        <v>41366</v>
      </c>
      <c r="V7048">
        <v>1</v>
      </c>
      <c r="W7048" t="s">
        <v>36</v>
      </c>
      <c r="X7048" t="s">
        <v>1265</v>
      </c>
      <c r="Y7048">
        <v>0</v>
      </c>
      <c r="AB7048" t="s">
        <v>237</v>
      </c>
      <c r="AH7048">
        <v>0</v>
      </c>
      <c r="AN7048" t="s">
        <v>238</v>
      </c>
      <c r="AO7048">
        <v>2</v>
      </c>
      <c r="AP7048" t="s">
        <v>239</v>
      </c>
      <c r="AQ7048" s="27">
        <v>41367</v>
      </c>
      <c r="AR7048" t="s">
        <v>240</v>
      </c>
      <c r="AS7048">
        <v>6</v>
      </c>
      <c r="AT7048" t="s">
        <v>246</v>
      </c>
      <c r="AU7048" s="27">
        <v>41367</v>
      </c>
    </row>
    <row r="7049" spans="1:47" x14ac:dyDescent="0.2">
      <c r="A7049">
        <v>7048</v>
      </c>
      <c r="B7049" t="s">
        <v>23232</v>
      </c>
      <c r="C7049" t="s">
        <v>1168</v>
      </c>
      <c r="D7049" t="s">
        <v>1110</v>
      </c>
      <c r="E7049" s="27">
        <v>41402</v>
      </c>
      <c r="F7049" t="s">
        <v>233</v>
      </c>
      <c r="G7049" s="27">
        <v>32001</v>
      </c>
      <c r="H7049">
        <v>28</v>
      </c>
      <c r="I7049" t="s">
        <v>244</v>
      </c>
      <c r="J7049" t="s">
        <v>250</v>
      </c>
      <c r="K7049">
        <v>0</v>
      </c>
      <c r="L7049">
        <v>2</v>
      </c>
      <c r="M7049">
        <v>0</v>
      </c>
      <c r="N7049">
        <v>0</v>
      </c>
      <c r="O7049">
        <v>0</v>
      </c>
      <c r="P7049">
        <v>-1</v>
      </c>
      <c r="Q7049" s="28">
        <v>41401.397916666669</v>
      </c>
      <c r="R7049" s="28">
        <v>41402.296527777777</v>
      </c>
      <c r="S7049" t="s">
        <v>23233</v>
      </c>
      <c r="T7049" s="27">
        <v>41401</v>
      </c>
      <c r="V7049">
        <v>1</v>
      </c>
      <c r="W7049" t="s">
        <v>36</v>
      </c>
      <c r="X7049" t="s">
        <v>6851</v>
      </c>
      <c r="Y7049">
        <v>1</v>
      </c>
      <c r="AA7049" t="s">
        <v>23234</v>
      </c>
      <c r="AB7049" t="s">
        <v>36</v>
      </c>
      <c r="AD7049" s="27">
        <v>42007</v>
      </c>
      <c r="AE7049" t="s">
        <v>392</v>
      </c>
      <c r="AH7049">
        <v>0</v>
      </c>
      <c r="AN7049" t="s">
        <v>238</v>
      </c>
      <c r="AO7049">
        <v>3</v>
      </c>
      <c r="AP7049" t="s">
        <v>239</v>
      </c>
      <c r="AQ7049" s="27">
        <v>41402</v>
      </c>
      <c r="AR7049" t="s">
        <v>240</v>
      </c>
      <c r="AS7049">
        <v>2</v>
      </c>
      <c r="AT7049" t="s">
        <v>239</v>
      </c>
      <c r="AU7049" s="27">
        <v>41402</v>
      </c>
    </row>
    <row r="7050" spans="1:47" x14ac:dyDescent="0.2">
      <c r="A7050">
        <v>7049</v>
      </c>
      <c r="B7050" t="s">
        <v>23235</v>
      </c>
      <c r="C7050" t="s">
        <v>18241</v>
      </c>
      <c r="D7050" t="s">
        <v>23236</v>
      </c>
      <c r="E7050" s="27">
        <v>41977</v>
      </c>
      <c r="F7050" t="s">
        <v>233</v>
      </c>
      <c r="G7050" s="27">
        <v>28337</v>
      </c>
      <c r="H7050">
        <v>38</v>
      </c>
      <c r="I7050" t="s">
        <v>244</v>
      </c>
      <c r="J7050" t="s">
        <v>245</v>
      </c>
      <c r="K7050">
        <v>0</v>
      </c>
      <c r="L7050">
        <v>2</v>
      </c>
      <c r="M7050">
        <v>0</v>
      </c>
      <c r="N7050">
        <v>0</v>
      </c>
      <c r="O7050">
        <v>1</v>
      </c>
      <c r="P7050">
        <v>-1</v>
      </c>
      <c r="Q7050" s="28">
        <v>41976.072222222225</v>
      </c>
      <c r="R7050" s="28">
        <v>42102.395138888889</v>
      </c>
      <c r="S7050" t="s">
        <v>23237</v>
      </c>
      <c r="T7050" s="27">
        <v>41976</v>
      </c>
      <c r="V7050">
        <v>1</v>
      </c>
      <c r="W7050" t="s">
        <v>32</v>
      </c>
      <c r="X7050" t="s">
        <v>254</v>
      </c>
      <c r="Y7050">
        <v>0</v>
      </c>
      <c r="AB7050" t="s">
        <v>237</v>
      </c>
      <c r="AH7050">
        <v>0</v>
      </c>
      <c r="AN7050" t="s">
        <v>238</v>
      </c>
      <c r="AO7050">
        <v>2</v>
      </c>
      <c r="AP7050" t="s">
        <v>239</v>
      </c>
      <c r="AQ7050" s="27">
        <v>41977</v>
      </c>
      <c r="AR7050" t="s">
        <v>240</v>
      </c>
      <c r="AS7050">
        <v>2</v>
      </c>
      <c r="AT7050" t="s">
        <v>239</v>
      </c>
      <c r="AU7050" s="27">
        <v>41977</v>
      </c>
    </row>
    <row r="7051" spans="1:47" x14ac:dyDescent="0.2">
      <c r="A7051">
        <v>7050</v>
      </c>
      <c r="B7051" t="s">
        <v>23238</v>
      </c>
      <c r="C7051" t="s">
        <v>231</v>
      </c>
      <c r="D7051" t="s">
        <v>23239</v>
      </c>
      <c r="E7051" s="27">
        <v>41507</v>
      </c>
      <c r="F7051" t="s">
        <v>233</v>
      </c>
      <c r="G7051" s="27">
        <v>27760</v>
      </c>
      <c r="H7051">
        <v>40</v>
      </c>
      <c r="I7051" t="s">
        <v>244</v>
      </c>
      <c r="J7051" t="s">
        <v>353</v>
      </c>
      <c r="K7051">
        <v>0</v>
      </c>
      <c r="L7051">
        <v>2</v>
      </c>
      <c r="M7051">
        <v>0</v>
      </c>
      <c r="N7051">
        <v>0</v>
      </c>
      <c r="O7051">
        <v>1</v>
      </c>
      <c r="S7051" t="s">
        <v>23240</v>
      </c>
      <c r="T7051" s="27">
        <v>40957</v>
      </c>
      <c r="V7051">
        <v>550</v>
      </c>
      <c r="W7051" t="s">
        <v>36</v>
      </c>
      <c r="X7051" t="s">
        <v>279</v>
      </c>
      <c r="Y7051">
        <v>0</v>
      </c>
      <c r="AB7051" t="s">
        <v>237</v>
      </c>
      <c r="AH7051">
        <v>0</v>
      </c>
      <c r="AN7051" t="s">
        <v>238</v>
      </c>
      <c r="AO7051">
        <v>2</v>
      </c>
      <c r="AP7051" t="s">
        <v>239</v>
      </c>
      <c r="AQ7051" s="27">
        <v>41507</v>
      </c>
      <c r="AR7051" t="s">
        <v>240</v>
      </c>
      <c r="AS7051">
        <v>2</v>
      </c>
      <c r="AT7051" t="s">
        <v>239</v>
      </c>
      <c r="AU7051" s="27">
        <v>41507</v>
      </c>
    </row>
    <row r="7052" spans="1:47" x14ac:dyDescent="0.2">
      <c r="A7052">
        <v>7051</v>
      </c>
      <c r="B7052" t="s">
        <v>23241</v>
      </c>
      <c r="C7052" t="s">
        <v>3280</v>
      </c>
      <c r="D7052" t="s">
        <v>2786</v>
      </c>
      <c r="E7052" s="27">
        <v>41626</v>
      </c>
      <c r="F7052" t="s">
        <v>233</v>
      </c>
      <c r="G7052" s="27">
        <v>21815</v>
      </c>
      <c r="H7052">
        <v>56</v>
      </c>
      <c r="I7052" t="s">
        <v>234</v>
      </c>
      <c r="J7052" t="s">
        <v>250</v>
      </c>
      <c r="K7052">
        <v>0</v>
      </c>
      <c r="L7052">
        <v>1</v>
      </c>
      <c r="M7052">
        <v>0</v>
      </c>
      <c r="N7052">
        <v>0</v>
      </c>
      <c r="O7052">
        <v>1</v>
      </c>
      <c r="P7052">
        <v>-1</v>
      </c>
      <c r="Q7052" s="28">
        <v>41625.240277777775</v>
      </c>
      <c r="R7052" s="28">
        <v>41626.4375</v>
      </c>
      <c r="S7052" t="s">
        <v>23242</v>
      </c>
      <c r="T7052" s="27">
        <v>41625</v>
      </c>
      <c r="V7052">
        <v>1</v>
      </c>
      <c r="W7052" t="s">
        <v>32</v>
      </c>
      <c r="X7052" t="s">
        <v>364</v>
      </c>
      <c r="Y7052">
        <v>0</v>
      </c>
      <c r="AB7052" t="s">
        <v>237</v>
      </c>
      <c r="AH7052">
        <v>0</v>
      </c>
      <c r="AN7052" t="s">
        <v>238</v>
      </c>
      <c r="AO7052">
        <v>1</v>
      </c>
      <c r="AP7052" t="s">
        <v>239</v>
      </c>
      <c r="AQ7052" s="27">
        <v>41626</v>
      </c>
      <c r="AR7052" t="s">
        <v>240</v>
      </c>
      <c r="AS7052">
        <v>1</v>
      </c>
      <c r="AT7052" t="s">
        <v>239</v>
      </c>
      <c r="AU7052" s="27">
        <v>41626</v>
      </c>
    </row>
    <row r="7053" spans="1:47" x14ac:dyDescent="0.2">
      <c r="A7053">
        <v>7052</v>
      </c>
      <c r="B7053" t="s">
        <v>23243</v>
      </c>
      <c r="C7053" t="s">
        <v>484</v>
      </c>
      <c r="D7053" t="s">
        <v>23244</v>
      </c>
      <c r="E7053" s="27">
        <v>41537</v>
      </c>
      <c r="F7053" t="s">
        <v>233</v>
      </c>
      <c r="G7053" s="27">
        <v>23539</v>
      </c>
      <c r="H7053">
        <v>51</v>
      </c>
      <c r="I7053" t="s">
        <v>234</v>
      </c>
      <c r="J7053" t="s">
        <v>245</v>
      </c>
      <c r="K7053">
        <v>0</v>
      </c>
      <c r="L7053">
        <v>2</v>
      </c>
      <c r="M7053">
        <v>0</v>
      </c>
      <c r="N7053">
        <v>0</v>
      </c>
      <c r="O7053">
        <v>3</v>
      </c>
      <c r="P7053">
        <v>-87</v>
      </c>
      <c r="Q7053" s="28">
        <v>41450.418055555558</v>
      </c>
      <c r="R7053" s="28">
        <v>41536.504861111112</v>
      </c>
      <c r="S7053" t="s">
        <v>23245</v>
      </c>
      <c r="U7053" s="27">
        <v>41450</v>
      </c>
      <c r="V7053">
        <v>87</v>
      </c>
      <c r="W7053" t="s">
        <v>32</v>
      </c>
      <c r="X7053" t="s">
        <v>274</v>
      </c>
      <c r="Y7053">
        <v>0</v>
      </c>
      <c r="AB7053" t="s">
        <v>237</v>
      </c>
      <c r="AH7053">
        <v>0</v>
      </c>
      <c r="AN7053" t="s">
        <v>238</v>
      </c>
      <c r="AO7053">
        <v>2</v>
      </c>
      <c r="AP7053" t="s">
        <v>239</v>
      </c>
      <c r="AQ7053" s="27">
        <v>41537</v>
      </c>
      <c r="AR7053" t="s">
        <v>240</v>
      </c>
      <c r="AS7053">
        <v>2</v>
      </c>
      <c r="AT7053" t="s">
        <v>239</v>
      </c>
      <c r="AU7053" s="27">
        <v>41537</v>
      </c>
    </row>
    <row r="7054" spans="1:47" x14ac:dyDescent="0.2">
      <c r="A7054">
        <v>7053</v>
      </c>
      <c r="B7054" t="s">
        <v>23246</v>
      </c>
      <c r="C7054" t="s">
        <v>23247</v>
      </c>
      <c r="D7054" t="s">
        <v>15216</v>
      </c>
      <c r="E7054" s="27">
        <v>41377</v>
      </c>
      <c r="F7054" t="s">
        <v>233</v>
      </c>
      <c r="G7054" s="27">
        <v>29176</v>
      </c>
      <c r="H7054">
        <v>36</v>
      </c>
      <c r="I7054" t="s">
        <v>244</v>
      </c>
      <c r="J7054" t="s">
        <v>250</v>
      </c>
      <c r="K7054">
        <v>0</v>
      </c>
      <c r="L7054">
        <v>4</v>
      </c>
      <c r="M7054">
        <v>0</v>
      </c>
      <c r="N7054">
        <v>0</v>
      </c>
      <c r="O7054">
        <v>0</v>
      </c>
      <c r="P7054">
        <v>-1</v>
      </c>
      <c r="Q7054" s="28">
        <v>41376.21875</v>
      </c>
      <c r="R7054" s="28">
        <v>41656.447222222225</v>
      </c>
      <c r="S7054" t="s">
        <v>23248</v>
      </c>
      <c r="T7054" s="27">
        <v>41376</v>
      </c>
      <c r="V7054">
        <v>1</v>
      </c>
      <c r="W7054" t="s">
        <v>32</v>
      </c>
      <c r="X7054" t="s">
        <v>397</v>
      </c>
      <c r="Y7054">
        <v>0</v>
      </c>
      <c r="AB7054" t="s">
        <v>237</v>
      </c>
      <c r="AH7054">
        <v>0</v>
      </c>
      <c r="AN7054" t="s">
        <v>238</v>
      </c>
      <c r="AO7054">
        <v>3</v>
      </c>
      <c r="AP7054" t="s">
        <v>239</v>
      </c>
      <c r="AQ7054" s="27">
        <v>41377</v>
      </c>
      <c r="AR7054" t="s">
        <v>240</v>
      </c>
      <c r="AS7054">
        <v>4</v>
      </c>
      <c r="AT7054" t="s">
        <v>239</v>
      </c>
      <c r="AU7054" s="27">
        <v>41377</v>
      </c>
    </row>
    <row r="7055" spans="1:47" x14ac:dyDescent="0.2">
      <c r="A7055">
        <v>7054</v>
      </c>
      <c r="B7055" t="s">
        <v>23249</v>
      </c>
      <c r="C7055" t="s">
        <v>456</v>
      </c>
      <c r="D7055" t="s">
        <v>23250</v>
      </c>
      <c r="E7055" s="27">
        <v>41344</v>
      </c>
      <c r="F7055" t="s">
        <v>233</v>
      </c>
      <c r="G7055" s="27">
        <v>23605</v>
      </c>
      <c r="H7055">
        <v>51</v>
      </c>
      <c r="I7055" t="s">
        <v>234</v>
      </c>
      <c r="J7055" t="s">
        <v>245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-1</v>
      </c>
      <c r="Q7055" s="28">
        <v>41343.520833333336</v>
      </c>
      <c r="R7055" s="28">
        <v>41345.40902777778</v>
      </c>
      <c r="S7055" t="s">
        <v>23251</v>
      </c>
      <c r="T7055" s="27">
        <v>41343</v>
      </c>
      <c r="V7055">
        <v>1</v>
      </c>
      <c r="W7055" t="s">
        <v>36</v>
      </c>
      <c r="X7055" t="s">
        <v>279</v>
      </c>
      <c r="Y7055">
        <v>0</v>
      </c>
      <c r="AB7055" t="s">
        <v>237</v>
      </c>
      <c r="AH7055">
        <v>0</v>
      </c>
      <c r="AN7055" t="s">
        <v>238</v>
      </c>
      <c r="AO7055">
        <v>1</v>
      </c>
      <c r="AP7055" t="s">
        <v>239</v>
      </c>
      <c r="AQ7055" s="27">
        <v>41344</v>
      </c>
      <c r="AR7055" t="s">
        <v>240</v>
      </c>
      <c r="AS7055">
        <v>1</v>
      </c>
      <c r="AT7055" t="s">
        <v>239</v>
      </c>
      <c r="AU7055" s="27">
        <v>41344</v>
      </c>
    </row>
    <row r="7056" spans="1:47" x14ac:dyDescent="0.2">
      <c r="A7056">
        <v>7055</v>
      </c>
      <c r="B7056" t="s">
        <v>23252</v>
      </c>
      <c r="C7056" t="s">
        <v>11262</v>
      </c>
      <c r="D7056" t="s">
        <v>381</v>
      </c>
      <c r="E7056" s="27">
        <v>41516</v>
      </c>
      <c r="F7056" t="s">
        <v>233</v>
      </c>
      <c r="G7056" s="27">
        <v>33007</v>
      </c>
      <c r="H7056">
        <v>25</v>
      </c>
      <c r="I7056" t="s">
        <v>244</v>
      </c>
      <c r="J7056" t="s">
        <v>245</v>
      </c>
      <c r="K7056">
        <v>0</v>
      </c>
      <c r="L7056">
        <v>5</v>
      </c>
      <c r="M7056">
        <v>0</v>
      </c>
      <c r="N7056">
        <v>0</v>
      </c>
      <c r="O7056">
        <v>2</v>
      </c>
      <c r="S7056" t="s">
        <v>23253</v>
      </c>
      <c r="T7056" s="27">
        <v>41515</v>
      </c>
      <c r="V7056">
        <v>1</v>
      </c>
      <c r="W7056" t="s">
        <v>32</v>
      </c>
      <c r="X7056" t="s">
        <v>268</v>
      </c>
      <c r="Y7056">
        <v>0</v>
      </c>
      <c r="AB7056" t="s">
        <v>237</v>
      </c>
      <c r="AH7056">
        <v>0</v>
      </c>
      <c r="AN7056" t="s">
        <v>238</v>
      </c>
      <c r="AO7056">
        <v>3</v>
      </c>
      <c r="AP7056" t="s">
        <v>239</v>
      </c>
      <c r="AQ7056" s="27">
        <v>41516</v>
      </c>
      <c r="AR7056" t="s">
        <v>240</v>
      </c>
      <c r="AS7056">
        <v>5</v>
      </c>
      <c r="AT7056" t="s">
        <v>246</v>
      </c>
      <c r="AU7056" s="27">
        <v>41516</v>
      </c>
    </row>
    <row r="7057" spans="1:47" x14ac:dyDescent="0.2">
      <c r="A7057">
        <v>7056</v>
      </c>
      <c r="B7057" t="s">
        <v>23254</v>
      </c>
      <c r="C7057" t="s">
        <v>1320</v>
      </c>
      <c r="D7057" t="s">
        <v>23255</v>
      </c>
      <c r="E7057" s="27">
        <v>42001</v>
      </c>
      <c r="F7057" t="s">
        <v>294</v>
      </c>
      <c r="G7057" s="27">
        <v>34443</v>
      </c>
      <c r="H7057">
        <v>22</v>
      </c>
      <c r="I7057" t="s">
        <v>259</v>
      </c>
      <c r="J7057" t="s">
        <v>250</v>
      </c>
      <c r="K7057">
        <v>0</v>
      </c>
      <c r="L7057">
        <v>4</v>
      </c>
      <c r="M7057">
        <v>0</v>
      </c>
      <c r="N7057">
        <v>0</v>
      </c>
      <c r="O7057">
        <v>1</v>
      </c>
      <c r="P7057">
        <v>-1</v>
      </c>
      <c r="Q7057" s="28">
        <v>42000.493750000001</v>
      </c>
      <c r="R7057" s="28">
        <v>42001.046527777777</v>
      </c>
      <c r="S7057" t="s">
        <v>23256</v>
      </c>
      <c r="T7057" s="27">
        <v>42000</v>
      </c>
      <c r="V7057">
        <v>1</v>
      </c>
      <c r="W7057" t="s">
        <v>36</v>
      </c>
      <c r="X7057" t="s">
        <v>279</v>
      </c>
      <c r="Y7057">
        <v>0</v>
      </c>
      <c r="AB7057" t="s">
        <v>237</v>
      </c>
      <c r="AH7057">
        <v>0</v>
      </c>
      <c r="AN7057" t="s">
        <v>238</v>
      </c>
      <c r="AO7057">
        <v>4</v>
      </c>
      <c r="AP7057" t="s">
        <v>239</v>
      </c>
      <c r="AQ7057" s="27">
        <v>42001</v>
      </c>
      <c r="AR7057" t="s">
        <v>240</v>
      </c>
      <c r="AS7057">
        <v>4</v>
      </c>
      <c r="AT7057" t="s">
        <v>239</v>
      </c>
      <c r="AU7057" s="27">
        <v>42001</v>
      </c>
    </row>
    <row r="7058" spans="1:47" x14ac:dyDescent="0.2">
      <c r="A7058">
        <v>7057</v>
      </c>
      <c r="B7058" t="s">
        <v>23257</v>
      </c>
      <c r="C7058" t="s">
        <v>23258</v>
      </c>
      <c r="D7058" t="s">
        <v>23259</v>
      </c>
      <c r="E7058" s="27">
        <v>41904</v>
      </c>
      <c r="F7058" t="s">
        <v>233</v>
      </c>
      <c r="G7058" s="27">
        <v>33062</v>
      </c>
      <c r="H7058">
        <v>25</v>
      </c>
      <c r="I7058" t="s">
        <v>244</v>
      </c>
      <c r="J7058" t="s">
        <v>250</v>
      </c>
      <c r="K7058">
        <v>0</v>
      </c>
      <c r="L7058">
        <v>9</v>
      </c>
      <c r="M7058">
        <v>0</v>
      </c>
      <c r="N7058">
        <v>0</v>
      </c>
      <c r="O7058">
        <v>6</v>
      </c>
      <c r="P7058">
        <v>210</v>
      </c>
      <c r="Q7058" s="28">
        <v>42114.1875</v>
      </c>
      <c r="R7058" s="28">
        <v>42116.373611111114</v>
      </c>
      <c r="S7058" t="s">
        <v>23260</v>
      </c>
      <c r="T7058" s="27">
        <v>41904</v>
      </c>
      <c r="V7058">
        <v>0</v>
      </c>
      <c r="W7058" t="s">
        <v>32</v>
      </c>
      <c r="X7058" t="s">
        <v>834</v>
      </c>
      <c r="Y7058">
        <v>0</v>
      </c>
      <c r="AB7058" t="s">
        <v>237</v>
      </c>
      <c r="AH7058">
        <v>0</v>
      </c>
      <c r="AN7058" t="s">
        <v>238</v>
      </c>
      <c r="AO7058">
        <v>9</v>
      </c>
      <c r="AP7058" t="s">
        <v>269</v>
      </c>
      <c r="AQ7058" s="27">
        <v>41904</v>
      </c>
      <c r="AR7058" t="s">
        <v>240</v>
      </c>
      <c r="AS7058">
        <v>9</v>
      </c>
      <c r="AT7058" t="s">
        <v>269</v>
      </c>
      <c r="AU7058" s="27">
        <v>41904</v>
      </c>
    </row>
    <row r="7059" spans="1:47" x14ac:dyDescent="0.2">
      <c r="A7059">
        <v>7058</v>
      </c>
      <c r="B7059" t="s">
        <v>23261</v>
      </c>
      <c r="C7059" t="s">
        <v>5686</v>
      </c>
      <c r="D7059" t="s">
        <v>23262</v>
      </c>
      <c r="E7059" s="27">
        <v>41283</v>
      </c>
      <c r="F7059" t="s">
        <v>233</v>
      </c>
      <c r="G7059" s="27">
        <v>34302</v>
      </c>
      <c r="H7059">
        <v>22</v>
      </c>
      <c r="I7059" t="s">
        <v>259</v>
      </c>
      <c r="J7059" t="s">
        <v>250</v>
      </c>
      <c r="K7059">
        <v>0</v>
      </c>
      <c r="L7059">
        <v>6</v>
      </c>
      <c r="M7059">
        <v>1</v>
      </c>
      <c r="N7059">
        <v>0</v>
      </c>
      <c r="O7059">
        <v>1</v>
      </c>
      <c r="S7059" t="s">
        <v>23263</v>
      </c>
      <c r="T7059" s="27">
        <v>40042</v>
      </c>
      <c r="V7059">
        <v>1241</v>
      </c>
      <c r="W7059" t="s">
        <v>36</v>
      </c>
      <c r="X7059" t="s">
        <v>392</v>
      </c>
      <c r="Y7059">
        <v>0</v>
      </c>
      <c r="AB7059" t="s">
        <v>237</v>
      </c>
      <c r="AH7059">
        <v>0</v>
      </c>
      <c r="AN7059" t="s">
        <v>238</v>
      </c>
      <c r="AO7059">
        <v>9</v>
      </c>
      <c r="AP7059" t="s">
        <v>269</v>
      </c>
      <c r="AQ7059" s="27">
        <v>41283</v>
      </c>
      <c r="AR7059" t="s">
        <v>240</v>
      </c>
      <c r="AS7059">
        <v>6</v>
      </c>
      <c r="AT7059" t="s">
        <v>246</v>
      </c>
      <c r="AU7059" s="27">
        <v>41283</v>
      </c>
    </row>
    <row r="7060" spans="1:47" x14ac:dyDescent="0.2">
      <c r="A7060">
        <v>7059</v>
      </c>
      <c r="B7060" t="s">
        <v>23264</v>
      </c>
      <c r="C7060" t="s">
        <v>10843</v>
      </c>
      <c r="D7060" t="s">
        <v>586</v>
      </c>
      <c r="E7060" s="27">
        <v>41570</v>
      </c>
      <c r="F7060" t="s">
        <v>294</v>
      </c>
      <c r="G7060" s="27">
        <v>26440</v>
      </c>
      <c r="H7060">
        <v>43</v>
      </c>
      <c r="I7060" t="s">
        <v>244</v>
      </c>
      <c r="J7060" t="s">
        <v>250</v>
      </c>
      <c r="K7060">
        <v>0</v>
      </c>
      <c r="L7060">
        <v>9</v>
      </c>
      <c r="M7060">
        <v>0</v>
      </c>
      <c r="N7060">
        <v>0</v>
      </c>
      <c r="O7060">
        <v>3</v>
      </c>
      <c r="P7060">
        <v>43</v>
      </c>
      <c r="Q7060" s="28">
        <v>41613.322222222225</v>
      </c>
      <c r="R7060" s="28">
        <v>41747.447916666664</v>
      </c>
      <c r="S7060" t="s">
        <v>23265</v>
      </c>
      <c r="U7060" s="27">
        <v>41512</v>
      </c>
      <c r="V7060">
        <v>58</v>
      </c>
      <c r="W7060" t="s">
        <v>32</v>
      </c>
      <c r="X7060" t="s">
        <v>274</v>
      </c>
      <c r="Y7060">
        <v>0</v>
      </c>
      <c r="AB7060" t="s">
        <v>237</v>
      </c>
      <c r="AH7060">
        <v>0</v>
      </c>
      <c r="AN7060" t="s">
        <v>238</v>
      </c>
      <c r="AO7060">
        <v>2</v>
      </c>
      <c r="AP7060" t="s">
        <v>239</v>
      </c>
      <c r="AQ7060" s="27">
        <v>41570</v>
      </c>
      <c r="AR7060" t="s">
        <v>240</v>
      </c>
      <c r="AS7060">
        <v>9</v>
      </c>
      <c r="AT7060" t="s">
        <v>269</v>
      </c>
      <c r="AU7060" s="27">
        <v>41570</v>
      </c>
    </row>
    <row r="7061" spans="1:47" x14ac:dyDescent="0.2">
      <c r="A7061">
        <v>7060</v>
      </c>
      <c r="B7061" t="s">
        <v>23266</v>
      </c>
      <c r="C7061" t="s">
        <v>16131</v>
      </c>
      <c r="D7061" t="s">
        <v>23267</v>
      </c>
      <c r="E7061" s="27">
        <v>41385</v>
      </c>
      <c r="F7061" t="s">
        <v>294</v>
      </c>
      <c r="G7061" s="27">
        <v>29360</v>
      </c>
      <c r="H7061">
        <v>35</v>
      </c>
      <c r="I7061" t="s">
        <v>244</v>
      </c>
      <c r="J7061" t="s">
        <v>250</v>
      </c>
      <c r="K7061">
        <v>2</v>
      </c>
      <c r="L7061">
        <v>8</v>
      </c>
      <c r="M7061">
        <v>0</v>
      </c>
      <c r="N7061">
        <v>0</v>
      </c>
      <c r="O7061">
        <v>9</v>
      </c>
      <c r="P7061">
        <v>-1</v>
      </c>
      <c r="Q7061" s="28">
        <v>41384.381944444445</v>
      </c>
      <c r="R7061" s="28">
        <v>41558.256944444445</v>
      </c>
      <c r="S7061" t="s">
        <v>23268</v>
      </c>
      <c r="U7061" s="27">
        <v>41384</v>
      </c>
      <c r="V7061">
        <v>1</v>
      </c>
      <c r="W7061" t="s">
        <v>32</v>
      </c>
      <c r="X7061" t="s">
        <v>274</v>
      </c>
      <c r="Y7061">
        <v>0</v>
      </c>
      <c r="AB7061" t="s">
        <v>237</v>
      </c>
      <c r="AH7061">
        <v>0</v>
      </c>
      <c r="AN7061" t="s">
        <v>238</v>
      </c>
      <c r="AO7061">
        <v>7</v>
      </c>
      <c r="AP7061" t="s">
        <v>246</v>
      </c>
      <c r="AQ7061" s="27">
        <v>41385</v>
      </c>
      <c r="AR7061" t="s">
        <v>240</v>
      </c>
      <c r="AS7061">
        <v>8</v>
      </c>
      <c r="AT7061" t="s">
        <v>269</v>
      </c>
      <c r="AU7061" s="27">
        <v>41385</v>
      </c>
    </row>
    <row r="7062" spans="1:47" x14ac:dyDescent="0.2">
      <c r="A7062">
        <v>7061</v>
      </c>
      <c r="B7062" t="s">
        <v>23269</v>
      </c>
      <c r="C7062" t="s">
        <v>6001</v>
      </c>
      <c r="D7062" t="s">
        <v>23270</v>
      </c>
      <c r="E7062" s="27">
        <v>41290</v>
      </c>
      <c r="F7062" t="s">
        <v>233</v>
      </c>
      <c r="G7062" s="27">
        <v>33685</v>
      </c>
      <c r="H7062">
        <v>24</v>
      </c>
      <c r="I7062" t="s">
        <v>259</v>
      </c>
      <c r="J7062" t="s">
        <v>245</v>
      </c>
      <c r="K7062">
        <v>0</v>
      </c>
      <c r="L7062">
        <v>5</v>
      </c>
      <c r="M7062">
        <v>0</v>
      </c>
      <c r="N7062">
        <v>0</v>
      </c>
      <c r="O7062">
        <v>0</v>
      </c>
      <c r="P7062">
        <v>-1</v>
      </c>
      <c r="Q7062" s="28">
        <v>41289.413888888892</v>
      </c>
      <c r="R7062" s="28">
        <v>41290.393055555556</v>
      </c>
      <c r="S7062" t="s">
        <v>23271</v>
      </c>
      <c r="T7062" s="27">
        <v>41289</v>
      </c>
      <c r="V7062">
        <v>1</v>
      </c>
      <c r="W7062" t="s">
        <v>36</v>
      </c>
      <c r="X7062" t="s">
        <v>324</v>
      </c>
      <c r="Y7062">
        <v>1</v>
      </c>
      <c r="AA7062" t="s">
        <v>23272</v>
      </c>
      <c r="AB7062" t="s">
        <v>36</v>
      </c>
      <c r="AD7062" s="27">
        <v>41527</v>
      </c>
      <c r="AE7062" t="s">
        <v>23273</v>
      </c>
      <c r="AH7062">
        <v>0</v>
      </c>
      <c r="AN7062" t="s">
        <v>238</v>
      </c>
      <c r="AO7062">
        <v>4</v>
      </c>
      <c r="AP7062" t="s">
        <v>239</v>
      </c>
      <c r="AQ7062" s="27">
        <v>41290</v>
      </c>
      <c r="AR7062" t="s">
        <v>240</v>
      </c>
      <c r="AS7062">
        <v>5</v>
      </c>
      <c r="AT7062" t="s">
        <v>246</v>
      </c>
      <c r="AU7062" s="27">
        <v>41290</v>
      </c>
    </row>
    <row r="7063" spans="1:47" x14ac:dyDescent="0.2">
      <c r="A7063">
        <v>7062</v>
      </c>
      <c r="B7063" t="s">
        <v>23274</v>
      </c>
      <c r="C7063" t="s">
        <v>2316</v>
      </c>
      <c r="D7063" t="s">
        <v>19251</v>
      </c>
      <c r="E7063" s="27">
        <v>41332</v>
      </c>
      <c r="F7063" t="s">
        <v>233</v>
      </c>
      <c r="G7063" s="27">
        <v>27954</v>
      </c>
      <c r="H7063">
        <v>39</v>
      </c>
      <c r="I7063" t="s">
        <v>244</v>
      </c>
      <c r="J7063" t="s">
        <v>250</v>
      </c>
      <c r="K7063">
        <v>0</v>
      </c>
      <c r="L7063">
        <v>7</v>
      </c>
      <c r="M7063">
        <v>0</v>
      </c>
      <c r="N7063">
        <v>0</v>
      </c>
      <c r="O7063">
        <v>0</v>
      </c>
      <c r="W7063" t="s">
        <v>237</v>
      </c>
      <c r="Y7063">
        <v>-1</v>
      </c>
      <c r="AB7063" t="s">
        <v>237</v>
      </c>
      <c r="AH7063">
        <v>0</v>
      </c>
      <c r="AN7063" t="s">
        <v>238</v>
      </c>
      <c r="AO7063">
        <v>1</v>
      </c>
      <c r="AP7063" t="s">
        <v>239</v>
      </c>
      <c r="AQ7063" s="27">
        <v>41332</v>
      </c>
      <c r="AR7063" t="s">
        <v>240</v>
      </c>
      <c r="AS7063">
        <v>7</v>
      </c>
      <c r="AT7063" t="s">
        <v>246</v>
      </c>
      <c r="AU7063" s="27">
        <v>41332</v>
      </c>
    </row>
    <row r="7064" spans="1:47" x14ac:dyDescent="0.2">
      <c r="A7064">
        <v>7063</v>
      </c>
      <c r="B7064" t="s">
        <v>23275</v>
      </c>
      <c r="C7064" t="s">
        <v>23276</v>
      </c>
      <c r="D7064" t="s">
        <v>23277</v>
      </c>
      <c r="E7064" s="27">
        <v>41443</v>
      </c>
      <c r="F7064" t="s">
        <v>233</v>
      </c>
      <c r="G7064" s="27">
        <v>18012</v>
      </c>
      <c r="H7064">
        <v>66</v>
      </c>
      <c r="I7064" t="s">
        <v>234</v>
      </c>
      <c r="J7064" t="s">
        <v>250</v>
      </c>
      <c r="K7064">
        <v>0</v>
      </c>
      <c r="L7064">
        <v>2</v>
      </c>
      <c r="M7064">
        <v>0</v>
      </c>
      <c r="N7064">
        <v>0</v>
      </c>
      <c r="O7064">
        <v>5</v>
      </c>
      <c r="P7064">
        <v>-40</v>
      </c>
      <c r="Q7064" s="28">
        <v>41403.097222222219</v>
      </c>
      <c r="R7064" s="28">
        <v>41428.371527777781</v>
      </c>
      <c r="S7064" t="s">
        <v>23278</v>
      </c>
      <c r="T7064" s="27">
        <v>41403</v>
      </c>
      <c r="V7064">
        <v>40</v>
      </c>
      <c r="W7064" t="s">
        <v>36</v>
      </c>
      <c r="X7064" t="s">
        <v>279</v>
      </c>
      <c r="Y7064">
        <v>1</v>
      </c>
      <c r="AA7064" t="s">
        <v>23279</v>
      </c>
      <c r="AB7064" t="s">
        <v>36</v>
      </c>
      <c r="AC7064">
        <v>0</v>
      </c>
      <c r="AD7064" s="27">
        <v>42175</v>
      </c>
      <c r="AE7064" t="s">
        <v>1774</v>
      </c>
      <c r="AF7064" s="27">
        <v>42175</v>
      </c>
      <c r="AG7064" s="27">
        <v>42177</v>
      </c>
      <c r="AH7064">
        <v>0</v>
      </c>
      <c r="AN7064" t="s">
        <v>238</v>
      </c>
      <c r="AO7064">
        <v>1</v>
      </c>
      <c r="AP7064" t="s">
        <v>239</v>
      </c>
      <c r="AQ7064" s="27">
        <v>41443</v>
      </c>
      <c r="AR7064" t="s">
        <v>240</v>
      </c>
      <c r="AS7064">
        <v>2</v>
      </c>
      <c r="AT7064" t="s">
        <v>239</v>
      </c>
      <c r="AU7064" s="27">
        <v>41443</v>
      </c>
    </row>
    <row r="7065" spans="1:47" x14ac:dyDescent="0.2">
      <c r="A7065">
        <v>7064</v>
      </c>
      <c r="B7065" t="s">
        <v>23280</v>
      </c>
      <c r="C7065" t="s">
        <v>9682</v>
      </c>
      <c r="D7065" t="s">
        <v>5198</v>
      </c>
      <c r="E7065" s="27">
        <v>41332</v>
      </c>
      <c r="F7065" t="s">
        <v>233</v>
      </c>
      <c r="G7065" s="27">
        <v>32575</v>
      </c>
      <c r="H7065">
        <v>27</v>
      </c>
      <c r="I7065" t="s">
        <v>244</v>
      </c>
      <c r="J7065" t="s">
        <v>250</v>
      </c>
      <c r="K7065">
        <v>0</v>
      </c>
      <c r="L7065">
        <v>4</v>
      </c>
      <c r="M7065">
        <v>0</v>
      </c>
      <c r="N7065">
        <v>0</v>
      </c>
      <c r="O7065">
        <v>6</v>
      </c>
      <c r="P7065">
        <v>-1</v>
      </c>
      <c r="Q7065" s="28">
        <v>41331.259722222225</v>
      </c>
      <c r="R7065" s="28">
        <v>41332.402777777781</v>
      </c>
      <c r="S7065" t="s">
        <v>23281</v>
      </c>
      <c r="T7065" s="27">
        <v>41331</v>
      </c>
      <c r="V7065">
        <v>1</v>
      </c>
      <c r="W7065" t="s">
        <v>36</v>
      </c>
      <c r="X7065" t="s">
        <v>279</v>
      </c>
      <c r="Y7065">
        <v>1</v>
      </c>
      <c r="AA7065" t="s">
        <v>23282</v>
      </c>
      <c r="AB7065" t="s">
        <v>36</v>
      </c>
      <c r="AD7065" s="27">
        <v>41357</v>
      </c>
      <c r="AE7065" t="s">
        <v>392</v>
      </c>
      <c r="AH7065">
        <v>0</v>
      </c>
      <c r="AN7065" t="s">
        <v>238</v>
      </c>
      <c r="AO7065">
        <v>4</v>
      </c>
      <c r="AP7065" t="s">
        <v>239</v>
      </c>
      <c r="AQ7065" s="27">
        <v>41332</v>
      </c>
      <c r="AR7065" t="s">
        <v>240</v>
      </c>
      <c r="AS7065">
        <v>4</v>
      </c>
      <c r="AT7065" t="s">
        <v>239</v>
      </c>
      <c r="AU7065" s="27">
        <v>41332</v>
      </c>
    </row>
    <row r="7066" spans="1:47" x14ac:dyDescent="0.2">
      <c r="A7066">
        <v>7065</v>
      </c>
      <c r="B7066" t="s">
        <v>23283</v>
      </c>
      <c r="C7066" t="s">
        <v>9290</v>
      </c>
      <c r="D7066" t="s">
        <v>23284</v>
      </c>
      <c r="E7066" s="27">
        <v>41985</v>
      </c>
      <c r="F7066" t="s">
        <v>233</v>
      </c>
      <c r="G7066" s="27">
        <v>30168</v>
      </c>
      <c r="H7066">
        <v>33</v>
      </c>
      <c r="I7066" t="s">
        <v>244</v>
      </c>
      <c r="J7066" t="s">
        <v>245</v>
      </c>
      <c r="K7066">
        <v>0</v>
      </c>
      <c r="L7066">
        <v>9</v>
      </c>
      <c r="M7066">
        <v>0</v>
      </c>
      <c r="N7066">
        <v>0</v>
      </c>
      <c r="O7066">
        <v>7</v>
      </c>
      <c r="P7066">
        <v>-1</v>
      </c>
      <c r="Q7066" s="28">
        <v>41984.488888888889</v>
      </c>
      <c r="R7066" s="28">
        <v>41987.170138888891</v>
      </c>
      <c r="S7066" t="s">
        <v>23285</v>
      </c>
      <c r="T7066" s="27">
        <v>41984</v>
      </c>
      <c r="V7066">
        <v>1</v>
      </c>
      <c r="W7066" t="s">
        <v>32</v>
      </c>
      <c r="X7066" t="s">
        <v>261</v>
      </c>
      <c r="Y7066">
        <v>0</v>
      </c>
      <c r="AB7066" t="s">
        <v>237</v>
      </c>
      <c r="AH7066">
        <v>0</v>
      </c>
      <c r="AN7066" t="s">
        <v>238</v>
      </c>
      <c r="AO7066">
        <v>8</v>
      </c>
      <c r="AP7066" t="s">
        <v>269</v>
      </c>
      <c r="AQ7066" s="27">
        <v>41985</v>
      </c>
      <c r="AR7066" t="s">
        <v>240</v>
      </c>
      <c r="AS7066">
        <v>9</v>
      </c>
      <c r="AT7066" t="s">
        <v>269</v>
      </c>
      <c r="AU7066" s="27">
        <v>41985</v>
      </c>
    </row>
    <row r="7067" spans="1:47" x14ac:dyDescent="0.2">
      <c r="A7067">
        <v>7066</v>
      </c>
      <c r="B7067" t="s">
        <v>23286</v>
      </c>
      <c r="C7067" t="s">
        <v>1262</v>
      </c>
      <c r="D7067" t="s">
        <v>23287</v>
      </c>
      <c r="E7067" s="27">
        <v>41403</v>
      </c>
      <c r="F7067" t="s">
        <v>233</v>
      </c>
      <c r="G7067" s="27">
        <v>31509</v>
      </c>
      <c r="H7067">
        <v>30</v>
      </c>
      <c r="I7067" t="s">
        <v>244</v>
      </c>
      <c r="J7067" t="s">
        <v>250</v>
      </c>
      <c r="K7067">
        <v>0</v>
      </c>
      <c r="L7067">
        <v>7</v>
      </c>
      <c r="M7067">
        <v>1</v>
      </c>
      <c r="N7067">
        <v>2</v>
      </c>
      <c r="O7067">
        <v>12</v>
      </c>
      <c r="P7067">
        <v>-1</v>
      </c>
      <c r="Q7067" s="28">
        <v>41402.419444444444</v>
      </c>
      <c r="R7067" s="28">
        <v>41492.257638888892</v>
      </c>
      <c r="S7067" t="s">
        <v>23288</v>
      </c>
      <c r="U7067" s="27">
        <v>41402</v>
      </c>
      <c r="V7067">
        <v>1</v>
      </c>
      <c r="W7067" t="s">
        <v>32</v>
      </c>
      <c r="X7067" t="s">
        <v>274</v>
      </c>
      <c r="Y7067">
        <v>0</v>
      </c>
      <c r="AB7067" t="s">
        <v>237</v>
      </c>
      <c r="AH7067">
        <v>0</v>
      </c>
      <c r="AN7067" t="s">
        <v>238</v>
      </c>
      <c r="AO7067">
        <v>6</v>
      </c>
      <c r="AP7067" t="s">
        <v>246</v>
      </c>
      <c r="AQ7067" s="27">
        <v>41403</v>
      </c>
      <c r="AR7067" t="s">
        <v>240</v>
      </c>
      <c r="AS7067">
        <v>7</v>
      </c>
      <c r="AT7067" t="s">
        <v>246</v>
      </c>
      <c r="AU7067" s="27">
        <v>41403</v>
      </c>
    </row>
    <row r="7068" spans="1:47" x14ac:dyDescent="0.2">
      <c r="A7068">
        <v>7067</v>
      </c>
      <c r="B7068" t="s">
        <v>23289</v>
      </c>
      <c r="C7068" t="s">
        <v>1911</v>
      </c>
      <c r="D7068" t="s">
        <v>2220</v>
      </c>
      <c r="E7068" s="27">
        <v>41334</v>
      </c>
      <c r="F7068" t="s">
        <v>233</v>
      </c>
      <c r="G7068" s="27">
        <v>34392</v>
      </c>
      <c r="H7068">
        <v>22</v>
      </c>
      <c r="I7068" t="s">
        <v>259</v>
      </c>
      <c r="J7068" t="s">
        <v>245</v>
      </c>
      <c r="K7068">
        <v>0</v>
      </c>
      <c r="L7068">
        <v>9</v>
      </c>
      <c r="M7068">
        <v>1</v>
      </c>
      <c r="N7068">
        <v>0</v>
      </c>
      <c r="O7068">
        <v>2</v>
      </c>
      <c r="P7068">
        <v>0</v>
      </c>
      <c r="Q7068" s="28">
        <v>41334.107638888891</v>
      </c>
      <c r="R7068" s="28">
        <v>41335.40625</v>
      </c>
      <c r="S7068" t="s">
        <v>23290</v>
      </c>
      <c r="T7068" s="27">
        <v>41334</v>
      </c>
      <c r="V7068">
        <v>0</v>
      </c>
      <c r="W7068" t="s">
        <v>32</v>
      </c>
      <c r="X7068" t="s">
        <v>15278</v>
      </c>
      <c r="Y7068">
        <v>1</v>
      </c>
      <c r="AA7068" t="s">
        <v>23291</v>
      </c>
      <c r="AB7068" t="s">
        <v>36</v>
      </c>
      <c r="AD7068" s="27">
        <v>41442</v>
      </c>
      <c r="AE7068" t="s">
        <v>392</v>
      </c>
      <c r="AH7068">
        <v>1</v>
      </c>
      <c r="AJ7068" t="s">
        <v>23292</v>
      </c>
      <c r="AK7068" t="s">
        <v>255</v>
      </c>
      <c r="AL7068" s="27">
        <v>41877</v>
      </c>
      <c r="AM7068" t="s">
        <v>383</v>
      </c>
      <c r="AN7068" t="s">
        <v>238</v>
      </c>
      <c r="AO7068">
        <v>7</v>
      </c>
      <c r="AP7068" t="s">
        <v>246</v>
      </c>
      <c r="AQ7068" s="27">
        <v>41334</v>
      </c>
      <c r="AR7068" t="s">
        <v>240</v>
      </c>
      <c r="AS7068">
        <v>9</v>
      </c>
      <c r="AT7068" t="s">
        <v>269</v>
      </c>
      <c r="AU7068" s="27">
        <v>41334</v>
      </c>
    </row>
    <row r="7069" spans="1:47" x14ac:dyDescent="0.2">
      <c r="A7069">
        <v>7068</v>
      </c>
      <c r="B7069" t="s">
        <v>23293</v>
      </c>
      <c r="C7069" t="s">
        <v>297</v>
      </c>
      <c r="D7069" t="s">
        <v>3737</v>
      </c>
      <c r="E7069" s="27">
        <v>41325</v>
      </c>
      <c r="F7069" t="s">
        <v>233</v>
      </c>
      <c r="G7069" s="27">
        <v>26459</v>
      </c>
      <c r="H7069">
        <v>43</v>
      </c>
      <c r="I7069" t="s">
        <v>244</v>
      </c>
      <c r="J7069" t="s">
        <v>245</v>
      </c>
      <c r="K7069">
        <v>0</v>
      </c>
      <c r="L7069">
        <v>1</v>
      </c>
      <c r="M7069">
        <v>0</v>
      </c>
      <c r="N7069">
        <v>0</v>
      </c>
      <c r="O7069">
        <v>2</v>
      </c>
      <c r="P7069">
        <v>-41</v>
      </c>
      <c r="Q7069" s="28">
        <v>41284.239583333336</v>
      </c>
      <c r="R7069" s="28">
        <v>41325.073611111111</v>
      </c>
      <c r="S7069" t="s">
        <v>23294</v>
      </c>
      <c r="U7069" s="27">
        <v>41284</v>
      </c>
      <c r="V7069">
        <v>41</v>
      </c>
      <c r="W7069" t="s">
        <v>32</v>
      </c>
      <c r="X7069" t="s">
        <v>274</v>
      </c>
      <c r="Y7069">
        <v>0</v>
      </c>
      <c r="AB7069" t="s">
        <v>237</v>
      </c>
      <c r="AH7069">
        <v>0</v>
      </c>
      <c r="AN7069" t="s">
        <v>238</v>
      </c>
      <c r="AO7069">
        <v>1</v>
      </c>
      <c r="AP7069" t="s">
        <v>239</v>
      </c>
      <c r="AQ7069" s="27">
        <v>41325</v>
      </c>
      <c r="AR7069" t="s">
        <v>240</v>
      </c>
      <c r="AS7069">
        <v>1</v>
      </c>
      <c r="AT7069" t="s">
        <v>239</v>
      </c>
      <c r="AU7069" s="27">
        <v>41325</v>
      </c>
    </row>
    <row r="7070" spans="1:47" x14ac:dyDescent="0.2">
      <c r="A7070">
        <v>7069</v>
      </c>
      <c r="B7070" t="s">
        <v>23295</v>
      </c>
      <c r="C7070" t="s">
        <v>793</v>
      </c>
      <c r="D7070" t="s">
        <v>23296</v>
      </c>
      <c r="E7070" s="27">
        <v>41649</v>
      </c>
      <c r="F7070" t="s">
        <v>233</v>
      </c>
      <c r="G7070" s="27">
        <v>31382</v>
      </c>
      <c r="H7070">
        <v>30</v>
      </c>
      <c r="I7070" t="s">
        <v>244</v>
      </c>
      <c r="J7070" t="s">
        <v>245</v>
      </c>
      <c r="K7070">
        <v>0</v>
      </c>
      <c r="L7070">
        <v>9</v>
      </c>
      <c r="M7070">
        <v>1</v>
      </c>
      <c r="N7070">
        <v>1</v>
      </c>
      <c r="O7070">
        <v>5</v>
      </c>
      <c r="P7070">
        <v>-114</v>
      </c>
      <c r="Q7070" s="28">
        <v>41535.222916666666</v>
      </c>
      <c r="R7070" s="28">
        <v>41626.398611111108</v>
      </c>
      <c r="S7070" t="s">
        <v>23297</v>
      </c>
      <c r="U7070" s="27">
        <v>40819</v>
      </c>
      <c r="V7070">
        <v>830</v>
      </c>
      <c r="W7070" t="s">
        <v>36</v>
      </c>
      <c r="X7070" t="s">
        <v>274</v>
      </c>
      <c r="Y7070">
        <v>0</v>
      </c>
      <c r="AB7070" t="s">
        <v>237</v>
      </c>
      <c r="AH7070">
        <v>0</v>
      </c>
      <c r="AN7070" t="s">
        <v>238</v>
      </c>
      <c r="AO7070">
        <v>5</v>
      </c>
      <c r="AP7070" t="s">
        <v>246</v>
      </c>
      <c r="AQ7070" s="27">
        <v>41649</v>
      </c>
      <c r="AR7070" t="s">
        <v>240</v>
      </c>
      <c r="AS7070">
        <v>9</v>
      </c>
      <c r="AT7070" t="s">
        <v>269</v>
      </c>
      <c r="AU7070" s="27">
        <v>41649</v>
      </c>
    </row>
    <row r="7071" spans="1:47" x14ac:dyDescent="0.2">
      <c r="A7071">
        <v>7070</v>
      </c>
      <c r="B7071" t="s">
        <v>23298</v>
      </c>
      <c r="C7071" t="s">
        <v>23299</v>
      </c>
      <c r="D7071" t="s">
        <v>23300</v>
      </c>
      <c r="E7071" s="27">
        <v>41493</v>
      </c>
      <c r="F7071" t="s">
        <v>233</v>
      </c>
      <c r="G7071" s="27">
        <v>34314</v>
      </c>
      <c r="H7071">
        <v>22</v>
      </c>
      <c r="I7071" t="s">
        <v>259</v>
      </c>
      <c r="J7071" t="s">
        <v>250</v>
      </c>
      <c r="K7071">
        <v>0</v>
      </c>
      <c r="L7071">
        <v>6</v>
      </c>
      <c r="M7071">
        <v>0</v>
      </c>
      <c r="N7071">
        <v>0</v>
      </c>
      <c r="O7071">
        <v>2</v>
      </c>
      <c r="P7071">
        <v>-64</v>
      </c>
      <c r="Q7071" s="28">
        <v>41429.397222222222</v>
      </c>
      <c r="R7071" s="28">
        <v>41479.318749999999</v>
      </c>
      <c r="S7071" t="s">
        <v>23301</v>
      </c>
      <c r="T7071" s="27">
        <v>41429</v>
      </c>
      <c r="V7071">
        <v>64</v>
      </c>
      <c r="W7071" t="s">
        <v>32</v>
      </c>
      <c r="X7071" t="s">
        <v>359</v>
      </c>
      <c r="Y7071">
        <v>0</v>
      </c>
      <c r="AB7071" t="s">
        <v>237</v>
      </c>
      <c r="AH7071">
        <v>0</v>
      </c>
      <c r="AN7071" t="s">
        <v>238</v>
      </c>
      <c r="AO7071">
        <v>7</v>
      </c>
      <c r="AP7071" t="s">
        <v>246</v>
      </c>
      <c r="AQ7071" s="27">
        <v>41493</v>
      </c>
      <c r="AR7071" t="s">
        <v>240</v>
      </c>
      <c r="AS7071">
        <v>6</v>
      </c>
      <c r="AT7071" t="s">
        <v>246</v>
      </c>
      <c r="AU7071" s="27">
        <v>41493</v>
      </c>
    </row>
    <row r="7072" spans="1:47" x14ac:dyDescent="0.2">
      <c r="A7072">
        <v>7071</v>
      </c>
      <c r="B7072" t="s">
        <v>23302</v>
      </c>
      <c r="C7072" t="s">
        <v>21794</v>
      </c>
      <c r="D7072" t="s">
        <v>1325</v>
      </c>
      <c r="E7072" s="27">
        <v>41846</v>
      </c>
      <c r="F7072" t="s">
        <v>233</v>
      </c>
      <c r="G7072" s="27">
        <v>32044</v>
      </c>
      <c r="H7072">
        <v>28</v>
      </c>
      <c r="I7072" t="s">
        <v>244</v>
      </c>
      <c r="J7072" t="s">
        <v>353</v>
      </c>
      <c r="K7072">
        <v>0</v>
      </c>
      <c r="L7072">
        <v>3</v>
      </c>
      <c r="M7072">
        <v>0</v>
      </c>
      <c r="N7072">
        <v>0</v>
      </c>
      <c r="O7072">
        <v>0</v>
      </c>
      <c r="P7072">
        <v>-1</v>
      </c>
      <c r="Q7072" s="28">
        <v>41845.325694444444</v>
      </c>
      <c r="R7072" s="28">
        <v>41932.469444444447</v>
      </c>
      <c r="S7072" t="s">
        <v>23303</v>
      </c>
      <c r="T7072" s="27">
        <v>41845</v>
      </c>
      <c r="V7072">
        <v>1</v>
      </c>
      <c r="W7072" t="s">
        <v>36</v>
      </c>
      <c r="X7072" t="s">
        <v>279</v>
      </c>
      <c r="Y7072">
        <v>0</v>
      </c>
      <c r="AB7072" t="s">
        <v>237</v>
      </c>
      <c r="AH7072">
        <v>0</v>
      </c>
      <c r="AN7072" t="s">
        <v>238</v>
      </c>
      <c r="AO7072">
        <v>4</v>
      </c>
      <c r="AP7072" t="s">
        <v>239</v>
      </c>
      <c r="AQ7072" s="27">
        <v>41846</v>
      </c>
      <c r="AR7072" t="s">
        <v>240</v>
      </c>
      <c r="AS7072">
        <v>3</v>
      </c>
      <c r="AT7072" t="s">
        <v>239</v>
      </c>
      <c r="AU7072" s="27">
        <v>41846</v>
      </c>
    </row>
    <row r="7073" spans="1:47" x14ac:dyDescent="0.2">
      <c r="A7073">
        <v>7072</v>
      </c>
      <c r="B7073" t="s">
        <v>23304</v>
      </c>
      <c r="C7073" t="s">
        <v>11576</v>
      </c>
      <c r="D7073" t="s">
        <v>23305</v>
      </c>
      <c r="E7073" s="27">
        <v>41877</v>
      </c>
      <c r="F7073" t="s">
        <v>233</v>
      </c>
      <c r="G7073" s="27">
        <v>22171</v>
      </c>
      <c r="H7073">
        <v>55</v>
      </c>
      <c r="I7073" t="s">
        <v>234</v>
      </c>
      <c r="J7073" t="s">
        <v>245</v>
      </c>
      <c r="K7073">
        <v>0</v>
      </c>
      <c r="L7073">
        <v>1</v>
      </c>
      <c r="M7073">
        <v>0</v>
      </c>
      <c r="N7073">
        <v>0</v>
      </c>
      <c r="O7073">
        <v>2</v>
      </c>
      <c r="P7073">
        <v>-1</v>
      </c>
      <c r="Q7073" s="28">
        <v>41876.277777777781</v>
      </c>
      <c r="R7073" s="28">
        <v>41877.365972222222</v>
      </c>
      <c r="S7073" t="s">
        <v>23306</v>
      </c>
      <c r="T7073" s="27">
        <v>41876</v>
      </c>
      <c r="V7073">
        <v>1</v>
      </c>
      <c r="W7073" t="s">
        <v>32</v>
      </c>
      <c r="X7073" t="s">
        <v>1089</v>
      </c>
      <c r="Y7073">
        <v>0</v>
      </c>
      <c r="AB7073" t="s">
        <v>237</v>
      </c>
      <c r="AH7073">
        <v>0</v>
      </c>
      <c r="AN7073" t="s">
        <v>238</v>
      </c>
      <c r="AO7073">
        <v>1</v>
      </c>
      <c r="AP7073" t="s">
        <v>239</v>
      </c>
      <c r="AQ7073" s="27">
        <v>41877</v>
      </c>
      <c r="AR7073" t="s">
        <v>240</v>
      </c>
      <c r="AS7073">
        <v>1</v>
      </c>
      <c r="AT7073" t="s">
        <v>239</v>
      </c>
      <c r="AU7073" s="27">
        <v>41877</v>
      </c>
    </row>
    <row r="7074" spans="1:47" x14ac:dyDescent="0.2">
      <c r="A7074">
        <v>7073</v>
      </c>
      <c r="B7074" t="s">
        <v>23307</v>
      </c>
      <c r="C7074" t="s">
        <v>1359</v>
      </c>
      <c r="D7074" t="s">
        <v>4401</v>
      </c>
      <c r="E7074" s="27">
        <v>41311</v>
      </c>
      <c r="F7074" t="s">
        <v>233</v>
      </c>
      <c r="G7074" s="27">
        <v>30997</v>
      </c>
      <c r="H7074">
        <v>31</v>
      </c>
      <c r="I7074" t="s">
        <v>244</v>
      </c>
      <c r="J7074" t="s">
        <v>250</v>
      </c>
      <c r="K7074">
        <v>0</v>
      </c>
      <c r="L7074">
        <v>10</v>
      </c>
      <c r="M7074">
        <v>0</v>
      </c>
      <c r="N7074">
        <v>0</v>
      </c>
      <c r="O7074">
        <v>4</v>
      </c>
      <c r="P7074">
        <v>67</v>
      </c>
      <c r="Q7074" s="28">
        <v>41378.236805555556</v>
      </c>
      <c r="R7074" s="28">
        <v>41426.203472222223</v>
      </c>
      <c r="S7074" t="s">
        <v>23308</v>
      </c>
      <c r="T7074" s="27">
        <v>41276</v>
      </c>
      <c r="V7074">
        <v>35</v>
      </c>
      <c r="W7074" t="s">
        <v>36</v>
      </c>
      <c r="X7074" t="s">
        <v>412</v>
      </c>
      <c r="Y7074">
        <v>1</v>
      </c>
      <c r="AA7074" t="s">
        <v>23309</v>
      </c>
      <c r="AB7074" t="s">
        <v>36</v>
      </c>
      <c r="AD7074" s="27">
        <v>41377</v>
      </c>
      <c r="AE7074" t="s">
        <v>279</v>
      </c>
      <c r="AH7074">
        <v>1</v>
      </c>
      <c r="AJ7074" t="s">
        <v>23309</v>
      </c>
      <c r="AK7074" t="s">
        <v>462</v>
      </c>
      <c r="AL7074" s="27">
        <v>41377</v>
      </c>
      <c r="AM7074" t="s">
        <v>279</v>
      </c>
      <c r="AN7074" t="s">
        <v>238</v>
      </c>
      <c r="AO7074">
        <v>8</v>
      </c>
      <c r="AP7074" t="s">
        <v>269</v>
      </c>
      <c r="AQ7074" s="27">
        <v>41311</v>
      </c>
      <c r="AR7074" t="s">
        <v>240</v>
      </c>
      <c r="AS7074">
        <v>10</v>
      </c>
      <c r="AT7074" t="s">
        <v>269</v>
      </c>
      <c r="AU7074" s="27">
        <v>41311</v>
      </c>
    </row>
    <row r="7075" spans="1:47" x14ac:dyDescent="0.2">
      <c r="A7075">
        <v>7074</v>
      </c>
      <c r="B7075" t="s">
        <v>23310</v>
      </c>
      <c r="C7075" t="s">
        <v>23311</v>
      </c>
      <c r="D7075" t="s">
        <v>11159</v>
      </c>
      <c r="E7075" s="27">
        <v>41587</v>
      </c>
      <c r="F7075" t="s">
        <v>294</v>
      </c>
      <c r="G7075" s="27">
        <v>33810</v>
      </c>
      <c r="H7075">
        <v>23</v>
      </c>
      <c r="I7075" t="s">
        <v>259</v>
      </c>
      <c r="J7075" t="s">
        <v>245</v>
      </c>
      <c r="K7075">
        <v>0</v>
      </c>
      <c r="L7075">
        <v>9</v>
      </c>
      <c r="M7075">
        <v>0</v>
      </c>
      <c r="N7075">
        <v>0</v>
      </c>
      <c r="O7075">
        <v>4</v>
      </c>
      <c r="P7075">
        <v>-1</v>
      </c>
      <c r="Q7075" s="28">
        <v>41586.237500000003</v>
      </c>
      <c r="R7075" s="28">
        <v>41719.481944444444</v>
      </c>
      <c r="S7075" t="s">
        <v>23312</v>
      </c>
      <c r="T7075" s="27">
        <v>41586</v>
      </c>
      <c r="V7075">
        <v>1</v>
      </c>
      <c r="W7075" t="s">
        <v>36</v>
      </c>
      <c r="X7075" t="s">
        <v>279</v>
      </c>
      <c r="Y7075">
        <v>1</v>
      </c>
      <c r="AA7075" t="s">
        <v>23313</v>
      </c>
      <c r="AB7075" t="s">
        <v>36</v>
      </c>
      <c r="AC7075">
        <v>0</v>
      </c>
      <c r="AD7075" s="27">
        <v>41745</v>
      </c>
      <c r="AE7075" t="s">
        <v>2320</v>
      </c>
      <c r="AF7075" s="27">
        <v>41745</v>
      </c>
      <c r="AG7075" s="27">
        <v>41750</v>
      </c>
      <c r="AH7075">
        <v>0</v>
      </c>
      <c r="AN7075" t="s">
        <v>238</v>
      </c>
      <c r="AO7075">
        <v>5</v>
      </c>
      <c r="AP7075" t="s">
        <v>246</v>
      </c>
      <c r="AQ7075" s="27">
        <v>41587</v>
      </c>
      <c r="AR7075" t="s">
        <v>240</v>
      </c>
      <c r="AS7075">
        <v>9</v>
      </c>
      <c r="AT7075" t="s">
        <v>269</v>
      </c>
      <c r="AU7075" s="27">
        <v>41587</v>
      </c>
    </row>
    <row r="7076" spans="1:47" x14ac:dyDescent="0.2">
      <c r="A7076">
        <v>7075</v>
      </c>
      <c r="B7076" t="s">
        <v>23314</v>
      </c>
      <c r="C7076" t="s">
        <v>2809</v>
      </c>
      <c r="D7076" t="s">
        <v>1828</v>
      </c>
      <c r="E7076" s="27">
        <v>41914</v>
      </c>
      <c r="F7076" t="s">
        <v>233</v>
      </c>
      <c r="G7076" s="27">
        <v>32667</v>
      </c>
      <c r="H7076">
        <v>26</v>
      </c>
      <c r="I7076" t="s">
        <v>244</v>
      </c>
      <c r="J7076" t="s">
        <v>250</v>
      </c>
      <c r="K7076">
        <v>0</v>
      </c>
      <c r="L7076">
        <v>3</v>
      </c>
      <c r="M7076">
        <v>0</v>
      </c>
      <c r="N7076">
        <v>0</v>
      </c>
      <c r="O7076">
        <v>0</v>
      </c>
      <c r="P7076">
        <v>0</v>
      </c>
      <c r="Q7076" s="28">
        <v>41914.163888888892</v>
      </c>
      <c r="R7076" s="28">
        <v>41914.370138888888</v>
      </c>
      <c r="S7076" t="s">
        <v>23315</v>
      </c>
      <c r="T7076" s="27">
        <v>41913</v>
      </c>
      <c r="V7076">
        <v>1</v>
      </c>
      <c r="W7076" t="s">
        <v>32</v>
      </c>
      <c r="X7076" t="s">
        <v>23316</v>
      </c>
      <c r="Y7076">
        <v>0</v>
      </c>
      <c r="AB7076" t="s">
        <v>237</v>
      </c>
      <c r="AH7076">
        <v>0</v>
      </c>
      <c r="AN7076" t="s">
        <v>238</v>
      </c>
      <c r="AO7076">
        <v>2</v>
      </c>
      <c r="AP7076" t="s">
        <v>239</v>
      </c>
      <c r="AQ7076" s="27">
        <v>41914</v>
      </c>
      <c r="AR7076" t="s">
        <v>240</v>
      </c>
      <c r="AS7076">
        <v>3</v>
      </c>
      <c r="AT7076" t="s">
        <v>239</v>
      </c>
      <c r="AU7076" s="27">
        <v>41914</v>
      </c>
    </row>
    <row r="7077" spans="1:47" x14ac:dyDescent="0.2">
      <c r="A7077">
        <v>7076</v>
      </c>
      <c r="B7077" t="s">
        <v>23317</v>
      </c>
      <c r="C7077" t="s">
        <v>1565</v>
      </c>
      <c r="D7077" t="s">
        <v>23318</v>
      </c>
      <c r="E7077" s="27">
        <v>41618</v>
      </c>
      <c r="F7077" t="s">
        <v>294</v>
      </c>
      <c r="G7077" s="27">
        <v>32470</v>
      </c>
      <c r="H7077">
        <v>27</v>
      </c>
      <c r="I7077" t="s">
        <v>244</v>
      </c>
      <c r="J7077" t="s">
        <v>245</v>
      </c>
      <c r="K7077">
        <v>0</v>
      </c>
      <c r="L7077">
        <v>2</v>
      </c>
      <c r="M7077">
        <v>0</v>
      </c>
      <c r="N7077">
        <v>0</v>
      </c>
      <c r="O7077">
        <v>0</v>
      </c>
      <c r="P7077">
        <v>0</v>
      </c>
      <c r="Q7077" s="28">
        <v>41618.186111111114</v>
      </c>
      <c r="R7077" s="28">
        <v>41618.043055555558</v>
      </c>
      <c r="S7077" t="s">
        <v>23319</v>
      </c>
      <c r="T7077" s="27">
        <v>41618</v>
      </c>
      <c r="V7077">
        <v>0</v>
      </c>
      <c r="W7077" t="s">
        <v>36</v>
      </c>
      <c r="X7077" t="s">
        <v>263</v>
      </c>
      <c r="Y7077">
        <v>1</v>
      </c>
      <c r="AA7077" t="s">
        <v>23320</v>
      </c>
      <c r="AB7077" t="s">
        <v>36</v>
      </c>
      <c r="AC7077">
        <v>0</v>
      </c>
      <c r="AD7077" s="27">
        <v>41707</v>
      </c>
      <c r="AE7077" t="s">
        <v>600</v>
      </c>
      <c r="AF7077" s="27">
        <v>41707</v>
      </c>
      <c r="AG7077" s="27">
        <v>41708</v>
      </c>
      <c r="AH7077">
        <v>0</v>
      </c>
      <c r="AN7077" t="s">
        <v>238</v>
      </c>
      <c r="AO7077">
        <v>2</v>
      </c>
      <c r="AP7077" t="s">
        <v>239</v>
      </c>
      <c r="AQ7077" s="27">
        <v>41618</v>
      </c>
      <c r="AR7077" t="s">
        <v>240</v>
      </c>
      <c r="AS7077">
        <v>2</v>
      </c>
      <c r="AT7077" t="s">
        <v>239</v>
      </c>
      <c r="AU7077" s="27">
        <v>41618</v>
      </c>
    </row>
    <row r="7078" spans="1:47" x14ac:dyDescent="0.2">
      <c r="A7078">
        <v>7077</v>
      </c>
      <c r="B7078" t="s">
        <v>23321</v>
      </c>
      <c r="C7078" t="s">
        <v>23322</v>
      </c>
      <c r="D7078" t="s">
        <v>4577</v>
      </c>
      <c r="E7078" s="27">
        <v>41615</v>
      </c>
      <c r="F7078" t="s">
        <v>233</v>
      </c>
      <c r="G7078" s="27">
        <v>30852</v>
      </c>
      <c r="H7078">
        <v>31</v>
      </c>
      <c r="I7078" t="s">
        <v>244</v>
      </c>
      <c r="J7078" t="s">
        <v>250</v>
      </c>
      <c r="K7078">
        <v>0</v>
      </c>
      <c r="L7078">
        <v>9</v>
      </c>
      <c r="M7078">
        <v>0</v>
      </c>
      <c r="N7078">
        <v>0</v>
      </c>
      <c r="O7078">
        <v>8</v>
      </c>
      <c r="P7078">
        <v>-1</v>
      </c>
      <c r="Q7078" s="28">
        <v>41614.338194444441</v>
      </c>
      <c r="R7078" s="28">
        <v>41615.315972222219</v>
      </c>
      <c r="S7078" t="s">
        <v>23323</v>
      </c>
      <c r="T7078" s="27">
        <v>41614</v>
      </c>
      <c r="V7078">
        <v>1</v>
      </c>
      <c r="W7078" t="s">
        <v>32</v>
      </c>
      <c r="X7078" t="s">
        <v>364</v>
      </c>
      <c r="Y7078">
        <v>1</v>
      </c>
      <c r="AA7078" t="s">
        <v>23324</v>
      </c>
      <c r="AB7078" t="s">
        <v>36</v>
      </c>
      <c r="AC7078">
        <v>1</v>
      </c>
      <c r="AD7078" s="27">
        <v>41653</v>
      </c>
      <c r="AE7078" t="s">
        <v>412</v>
      </c>
      <c r="AF7078" s="27">
        <v>41654</v>
      </c>
      <c r="AG7078" s="27">
        <v>41771</v>
      </c>
      <c r="AH7078">
        <v>0</v>
      </c>
      <c r="AN7078" t="s">
        <v>238</v>
      </c>
      <c r="AO7078">
        <v>5</v>
      </c>
      <c r="AP7078" t="s">
        <v>246</v>
      </c>
      <c r="AQ7078" s="27">
        <v>41615</v>
      </c>
      <c r="AR7078" t="s">
        <v>240</v>
      </c>
      <c r="AS7078">
        <v>9</v>
      </c>
      <c r="AT7078" t="s">
        <v>269</v>
      </c>
      <c r="AU7078" s="27">
        <v>41615</v>
      </c>
    </row>
    <row r="7079" spans="1:47" x14ac:dyDescent="0.2">
      <c r="A7079">
        <v>7078</v>
      </c>
      <c r="B7079" t="s">
        <v>23325</v>
      </c>
      <c r="C7079" t="s">
        <v>895</v>
      </c>
      <c r="D7079" t="s">
        <v>23326</v>
      </c>
      <c r="E7079" s="27">
        <v>41338</v>
      </c>
      <c r="F7079" t="s">
        <v>233</v>
      </c>
      <c r="G7079" s="27">
        <v>19928</v>
      </c>
      <c r="H7079">
        <v>61</v>
      </c>
      <c r="I7079" t="s">
        <v>234</v>
      </c>
      <c r="J7079" t="s">
        <v>250</v>
      </c>
      <c r="K7079">
        <v>0</v>
      </c>
      <c r="L7079">
        <v>8</v>
      </c>
      <c r="M7079">
        <v>0</v>
      </c>
      <c r="N7079">
        <v>0</v>
      </c>
      <c r="O7079">
        <v>29</v>
      </c>
      <c r="P7079">
        <v>-50</v>
      </c>
      <c r="Q7079" s="28">
        <v>41288.381944444445</v>
      </c>
      <c r="R7079" s="28">
        <v>41307.313888888886</v>
      </c>
      <c r="S7079" t="s">
        <v>23327</v>
      </c>
      <c r="T7079" s="27">
        <v>41288</v>
      </c>
      <c r="V7079">
        <v>50</v>
      </c>
      <c r="W7079" t="s">
        <v>32</v>
      </c>
      <c r="X7079" t="s">
        <v>359</v>
      </c>
      <c r="Y7079">
        <v>1</v>
      </c>
      <c r="AA7079" t="s">
        <v>23328</v>
      </c>
      <c r="AB7079" t="s">
        <v>32</v>
      </c>
      <c r="AD7079" s="27">
        <v>41550</v>
      </c>
      <c r="AE7079" t="s">
        <v>494</v>
      </c>
      <c r="AH7079">
        <v>0</v>
      </c>
      <c r="AN7079" t="s">
        <v>238</v>
      </c>
      <c r="AO7079">
        <v>5</v>
      </c>
      <c r="AP7079" t="s">
        <v>246</v>
      </c>
      <c r="AQ7079" s="27">
        <v>41338</v>
      </c>
      <c r="AR7079" t="s">
        <v>240</v>
      </c>
      <c r="AS7079">
        <v>8</v>
      </c>
      <c r="AT7079" t="s">
        <v>269</v>
      </c>
      <c r="AU7079" s="27">
        <v>41338</v>
      </c>
    </row>
    <row r="7080" spans="1:47" x14ac:dyDescent="0.2">
      <c r="A7080">
        <v>7079</v>
      </c>
      <c r="B7080" t="s">
        <v>23329</v>
      </c>
      <c r="C7080" t="s">
        <v>1168</v>
      </c>
      <c r="D7080" t="s">
        <v>15615</v>
      </c>
      <c r="E7080" s="27">
        <v>41372</v>
      </c>
      <c r="F7080" t="s">
        <v>233</v>
      </c>
      <c r="G7080" s="27">
        <v>32989</v>
      </c>
      <c r="H7080">
        <v>25</v>
      </c>
      <c r="I7080" t="s">
        <v>244</v>
      </c>
      <c r="J7080" t="s">
        <v>245</v>
      </c>
      <c r="K7080">
        <v>0</v>
      </c>
      <c r="L7080">
        <v>7</v>
      </c>
      <c r="M7080">
        <v>0</v>
      </c>
      <c r="N7080">
        <v>1</v>
      </c>
      <c r="O7080">
        <v>3</v>
      </c>
      <c r="P7080">
        <v>-1</v>
      </c>
      <c r="Q7080" s="28">
        <v>41371.209027777775</v>
      </c>
      <c r="R7080" s="28">
        <v>41379.088194444441</v>
      </c>
      <c r="S7080" t="s">
        <v>23330</v>
      </c>
      <c r="T7080" s="27">
        <v>41370</v>
      </c>
      <c r="V7080">
        <v>2</v>
      </c>
      <c r="W7080" t="s">
        <v>32</v>
      </c>
      <c r="X7080" t="s">
        <v>337</v>
      </c>
      <c r="Y7080">
        <v>0</v>
      </c>
      <c r="AB7080" t="s">
        <v>237</v>
      </c>
      <c r="AH7080">
        <v>0</v>
      </c>
      <c r="AN7080" t="s">
        <v>238</v>
      </c>
      <c r="AO7080">
        <v>5</v>
      </c>
      <c r="AP7080" t="s">
        <v>246</v>
      </c>
      <c r="AQ7080" s="27">
        <v>41372</v>
      </c>
      <c r="AR7080" t="s">
        <v>240</v>
      </c>
      <c r="AS7080">
        <v>7</v>
      </c>
      <c r="AT7080" t="s">
        <v>246</v>
      </c>
      <c r="AU7080" s="27">
        <v>41372</v>
      </c>
    </row>
    <row r="7081" spans="1:47" x14ac:dyDescent="0.2">
      <c r="A7081">
        <v>7080</v>
      </c>
      <c r="B7081" t="s">
        <v>23331</v>
      </c>
      <c r="C7081" t="s">
        <v>23332</v>
      </c>
      <c r="D7081" t="s">
        <v>3540</v>
      </c>
      <c r="E7081" s="27">
        <v>41487</v>
      </c>
      <c r="F7081" t="s">
        <v>294</v>
      </c>
      <c r="G7081" s="27">
        <v>23165</v>
      </c>
      <c r="H7081">
        <v>52</v>
      </c>
      <c r="I7081" t="s">
        <v>234</v>
      </c>
      <c r="J7081" t="s">
        <v>245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-1</v>
      </c>
      <c r="Q7081" s="28">
        <v>41486.384722222225</v>
      </c>
      <c r="R7081" s="28">
        <v>41487.316666666666</v>
      </c>
      <c r="S7081" t="s">
        <v>23333</v>
      </c>
      <c r="T7081" s="27">
        <v>41486</v>
      </c>
      <c r="V7081">
        <v>1</v>
      </c>
      <c r="W7081" t="s">
        <v>36</v>
      </c>
      <c r="X7081" t="s">
        <v>279</v>
      </c>
      <c r="Y7081">
        <v>0</v>
      </c>
      <c r="AB7081" t="s">
        <v>237</v>
      </c>
      <c r="AH7081">
        <v>0</v>
      </c>
      <c r="AN7081" t="s">
        <v>238</v>
      </c>
      <c r="AO7081">
        <v>1</v>
      </c>
      <c r="AP7081" t="s">
        <v>239</v>
      </c>
      <c r="AQ7081" s="27">
        <v>41487</v>
      </c>
      <c r="AR7081" t="s">
        <v>240</v>
      </c>
      <c r="AS7081">
        <v>1</v>
      </c>
      <c r="AT7081" t="s">
        <v>239</v>
      </c>
      <c r="AU7081" s="27">
        <v>41487</v>
      </c>
    </row>
    <row r="7082" spans="1:47" x14ac:dyDescent="0.2">
      <c r="A7082">
        <v>7081</v>
      </c>
      <c r="B7082" t="s">
        <v>23334</v>
      </c>
      <c r="C7082" t="s">
        <v>2556</v>
      </c>
      <c r="D7082" t="s">
        <v>23335</v>
      </c>
      <c r="E7082" s="27">
        <v>41864</v>
      </c>
      <c r="F7082" t="s">
        <v>233</v>
      </c>
      <c r="G7082" s="27">
        <v>35018</v>
      </c>
      <c r="H7082">
        <v>20</v>
      </c>
      <c r="I7082" t="s">
        <v>259</v>
      </c>
      <c r="J7082" t="s">
        <v>245</v>
      </c>
      <c r="K7082">
        <v>0</v>
      </c>
      <c r="L7082">
        <v>4</v>
      </c>
      <c r="M7082">
        <v>0</v>
      </c>
      <c r="N7082">
        <v>0</v>
      </c>
      <c r="O7082">
        <v>0</v>
      </c>
      <c r="P7082">
        <v>-1</v>
      </c>
      <c r="Q7082" s="28">
        <v>41863.496527777781</v>
      </c>
      <c r="R7082" s="28">
        <v>41864.427083333336</v>
      </c>
      <c r="S7082" t="s">
        <v>23336</v>
      </c>
      <c r="T7082" s="27">
        <v>41863</v>
      </c>
      <c r="V7082">
        <v>1</v>
      </c>
      <c r="W7082" t="s">
        <v>32</v>
      </c>
      <c r="X7082" t="s">
        <v>383</v>
      </c>
      <c r="Y7082">
        <v>0</v>
      </c>
      <c r="AB7082" t="s">
        <v>237</v>
      </c>
      <c r="AH7082">
        <v>0</v>
      </c>
      <c r="AN7082" t="s">
        <v>238</v>
      </c>
      <c r="AO7082">
        <v>6</v>
      </c>
      <c r="AP7082" t="s">
        <v>246</v>
      </c>
      <c r="AQ7082" s="27">
        <v>41864</v>
      </c>
      <c r="AR7082" t="s">
        <v>240</v>
      </c>
      <c r="AS7082">
        <v>4</v>
      </c>
      <c r="AT7082" t="s">
        <v>239</v>
      </c>
      <c r="AU7082" s="27">
        <v>41864</v>
      </c>
    </row>
    <row r="7083" spans="1:47" x14ac:dyDescent="0.2">
      <c r="A7083">
        <v>7082</v>
      </c>
      <c r="B7083" t="s">
        <v>23337</v>
      </c>
      <c r="C7083" t="s">
        <v>414</v>
      </c>
      <c r="D7083" t="s">
        <v>629</v>
      </c>
      <c r="E7083" s="27">
        <v>41293</v>
      </c>
      <c r="F7083" t="s">
        <v>233</v>
      </c>
      <c r="G7083" s="27">
        <v>29526</v>
      </c>
      <c r="H7083">
        <v>35</v>
      </c>
      <c r="I7083" t="s">
        <v>244</v>
      </c>
      <c r="J7083" t="s">
        <v>353</v>
      </c>
      <c r="K7083">
        <v>0</v>
      </c>
      <c r="L7083">
        <v>7</v>
      </c>
      <c r="M7083">
        <v>0</v>
      </c>
      <c r="N7083">
        <v>0</v>
      </c>
      <c r="O7083">
        <v>0</v>
      </c>
      <c r="P7083">
        <v>-1</v>
      </c>
      <c r="Q7083" s="28">
        <v>41292.32708333333</v>
      </c>
      <c r="R7083" s="28">
        <v>41293.31527777778</v>
      </c>
      <c r="S7083" t="s">
        <v>23338</v>
      </c>
      <c r="T7083" s="27">
        <v>41292</v>
      </c>
      <c r="V7083">
        <v>1</v>
      </c>
      <c r="W7083" t="s">
        <v>32</v>
      </c>
      <c r="X7083" t="s">
        <v>847</v>
      </c>
      <c r="Y7083">
        <v>0</v>
      </c>
      <c r="AB7083" t="s">
        <v>237</v>
      </c>
      <c r="AH7083">
        <v>0</v>
      </c>
      <c r="AN7083" t="s">
        <v>238</v>
      </c>
      <c r="AO7083">
        <v>4</v>
      </c>
      <c r="AP7083" t="s">
        <v>239</v>
      </c>
      <c r="AQ7083" s="27">
        <v>41293</v>
      </c>
      <c r="AR7083" t="s">
        <v>240</v>
      </c>
      <c r="AS7083">
        <v>7</v>
      </c>
      <c r="AT7083" t="s">
        <v>246</v>
      </c>
      <c r="AU7083" s="27">
        <v>41293</v>
      </c>
    </row>
    <row r="7084" spans="1:47" x14ac:dyDescent="0.2">
      <c r="A7084">
        <v>7083</v>
      </c>
      <c r="B7084" t="s">
        <v>23339</v>
      </c>
      <c r="C7084" t="s">
        <v>1127</v>
      </c>
      <c r="D7084" t="s">
        <v>23340</v>
      </c>
      <c r="E7084" s="27">
        <v>41915</v>
      </c>
      <c r="F7084" t="s">
        <v>233</v>
      </c>
      <c r="G7084" s="27">
        <v>21110</v>
      </c>
      <c r="H7084">
        <v>58</v>
      </c>
      <c r="I7084" t="s">
        <v>234</v>
      </c>
      <c r="J7084" t="s">
        <v>245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-1</v>
      </c>
      <c r="Q7084" s="28">
        <v>41914.042361111111</v>
      </c>
      <c r="R7084" s="28">
        <v>41918.351388888892</v>
      </c>
      <c r="S7084" t="s">
        <v>23341</v>
      </c>
      <c r="T7084" s="27">
        <v>41914</v>
      </c>
      <c r="V7084">
        <v>1</v>
      </c>
      <c r="W7084" t="s">
        <v>32</v>
      </c>
      <c r="X7084" t="s">
        <v>3877</v>
      </c>
      <c r="Y7084">
        <v>0</v>
      </c>
      <c r="AB7084" t="s">
        <v>237</v>
      </c>
      <c r="AH7084">
        <v>0</v>
      </c>
      <c r="AN7084" t="s">
        <v>238</v>
      </c>
      <c r="AO7084">
        <v>1</v>
      </c>
      <c r="AP7084" t="s">
        <v>239</v>
      </c>
      <c r="AQ7084" s="27">
        <v>41915</v>
      </c>
      <c r="AR7084" t="s">
        <v>240</v>
      </c>
      <c r="AS7084">
        <v>1</v>
      </c>
      <c r="AT7084" t="s">
        <v>239</v>
      </c>
      <c r="AU7084" s="27">
        <v>41915</v>
      </c>
    </row>
    <row r="7085" spans="1:47" x14ac:dyDescent="0.2">
      <c r="A7085">
        <v>7084</v>
      </c>
      <c r="B7085" t="s">
        <v>23342</v>
      </c>
      <c r="C7085" t="s">
        <v>3823</v>
      </c>
      <c r="D7085" t="s">
        <v>23343</v>
      </c>
      <c r="E7085" s="27">
        <v>41477</v>
      </c>
      <c r="F7085" t="s">
        <v>294</v>
      </c>
      <c r="G7085" s="27">
        <v>33474</v>
      </c>
      <c r="H7085">
        <v>24</v>
      </c>
      <c r="I7085" t="s">
        <v>259</v>
      </c>
      <c r="J7085" t="s">
        <v>245</v>
      </c>
      <c r="K7085">
        <v>0</v>
      </c>
      <c r="L7085">
        <v>5</v>
      </c>
      <c r="M7085">
        <v>0</v>
      </c>
      <c r="N7085">
        <v>0</v>
      </c>
      <c r="O7085">
        <v>0</v>
      </c>
      <c r="P7085">
        <v>-3</v>
      </c>
      <c r="Q7085" s="28">
        <v>41474.320138888892</v>
      </c>
      <c r="R7085" s="28">
        <v>41475.082638888889</v>
      </c>
      <c r="S7085" t="s">
        <v>23344</v>
      </c>
      <c r="T7085" s="27">
        <v>41474</v>
      </c>
      <c r="V7085">
        <v>3</v>
      </c>
      <c r="W7085" t="s">
        <v>32</v>
      </c>
      <c r="X7085" t="s">
        <v>4479</v>
      </c>
      <c r="Y7085">
        <v>0</v>
      </c>
      <c r="AB7085" t="s">
        <v>237</v>
      </c>
      <c r="AH7085">
        <v>0</v>
      </c>
      <c r="AN7085" t="s">
        <v>238</v>
      </c>
      <c r="AO7085">
        <v>2</v>
      </c>
      <c r="AP7085" t="s">
        <v>239</v>
      </c>
      <c r="AQ7085" s="27">
        <v>41477</v>
      </c>
      <c r="AR7085" t="s">
        <v>240</v>
      </c>
      <c r="AS7085">
        <v>5</v>
      </c>
      <c r="AT7085" t="s">
        <v>246</v>
      </c>
      <c r="AU7085" s="27">
        <v>41477</v>
      </c>
    </row>
    <row r="7086" spans="1:47" x14ac:dyDescent="0.2">
      <c r="A7086">
        <v>7085</v>
      </c>
      <c r="B7086" t="s">
        <v>23345</v>
      </c>
      <c r="C7086" t="s">
        <v>414</v>
      </c>
      <c r="D7086" t="s">
        <v>23346</v>
      </c>
      <c r="E7086" s="27">
        <v>41879</v>
      </c>
      <c r="F7086" t="s">
        <v>233</v>
      </c>
      <c r="G7086" s="27">
        <v>24504</v>
      </c>
      <c r="H7086">
        <v>49</v>
      </c>
      <c r="I7086" t="s">
        <v>234</v>
      </c>
      <c r="J7086" t="s">
        <v>245</v>
      </c>
      <c r="K7086">
        <v>0</v>
      </c>
      <c r="L7086">
        <v>4</v>
      </c>
      <c r="M7086">
        <v>0</v>
      </c>
      <c r="N7086">
        <v>0</v>
      </c>
      <c r="O7086">
        <v>2</v>
      </c>
      <c r="P7086">
        <v>0</v>
      </c>
      <c r="Q7086" s="28">
        <v>41879.182638888888</v>
      </c>
      <c r="R7086" s="28">
        <v>41901.371527777781</v>
      </c>
      <c r="S7086" t="s">
        <v>23347</v>
      </c>
      <c r="T7086" s="27">
        <v>41879</v>
      </c>
      <c r="V7086">
        <v>0</v>
      </c>
      <c r="W7086" t="s">
        <v>36</v>
      </c>
      <c r="X7086" t="s">
        <v>412</v>
      </c>
      <c r="Y7086">
        <v>0</v>
      </c>
      <c r="AB7086" t="s">
        <v>237</v>
      </c>
      <c r="AH7086">
        <v>0</v>
      </c>
      <c r="AN7086" t="s">
        <v>238</v>
      </c>
      <c r="AO7086">
        <v>2</v>
      </c>
      <c r="AP7086" t="s">
        <v>239</v>
      </c>
      <c r="AQ7086" s="27">
        <v>41879</v>
      </c>
      <c r="AR7086" t="s">
        <v>240</v>
      </c>
      <c r="AS7086">
        <v>4</v>
      </c>
      <c r="AT7086" t="s">
        <v>239</v>
      </c>
      <c r="AU7086" s="27">
        <v>41879</v>
      </c>
    </row>
    <row r="7087" spans="1:47" x14ac:dyDescent="0.2">
      <c r="A7087">
        <v>7086</v>
      </c>
      <c r="B7087" t="s">
        <v>23348</v>
      </c>
      <c r="C7087" t="s">
        <v>5358</v>
      </c>
      <c r="D7087" t="s">
        <v>4166</v>
      </c>
      <c r="E7087" s="27">
        <v>41486</v>
      </c>
      <c r="F7087" t="s">
        <v>233</v>
      </c>
      <c r="G7087" s="27">
        <v>24033</v>
      </c>
      <c r="H7087">
        <v>50</v>
      </c>
      <c r="I7087" t="s">
        <v>234</v>
      </c>
      <c r="J7087" t="s">
        <v>250</v>
      </c>
      <c r="K7087">
        <v>1</v>
      </c>
      <c r="L7087">
        <v>10</v>
      </c>
      <c r="M7087">
        <v>0</v>
      </c>
      <c r="N7087">
        <v>0</v>
      </c>
      <c r="O7087">
        <v>13</v>
      </c>
      <c r="P7087">
        <v>160</v>
      </c>
      <c r="Q7087" s="28">
        <v>41646.054861111108</v>
      </c>
      <c r="R7087" s="28">
        <v>41706.088194444441</v>
      </c>
      <c r="S7087" t="s">
        <v>23349</v>
      </c>
      <c r="T7087" s="27">
        <v>41130</v>
      </c>
      <c r="V7087">
        <v>356</v>
      </c>
      <c r="W7087" t="s">
        <v>36</v>
      </c>
      <c r="X7087" t="s">
        <v>279</v>
      </c>
      <c r="Y7087">
        <v>1</v>
      </c>
      <c r="AA7087" t="s">
        <v>23350</v>
      </c>
      <c r="AB7087" t="s">
        <v>32</v>
      </c>
      <c r="AD7087" s="27">
        <v>42213</v>
      </c>
      <c r="AE7087" t="s">
        <v>402</v>
      </c>
      <c r="AH7087">
        <v>0</v>
      </c>
      <c r="AN7087" t="s">
        <v>238</v>
      </c>
      <c r="AO7087">
        <v>5</v>
      </c>
      <c r="AP7087" t="s">
        <v>246</v>
      </c>
      <c r="AQ7087" s="27">
        <v>41486</v>
      </c>
      <c r="AR7087" t="s">
        <v>240</v>
      </c>
      <c r="AS7087">
        <v>10</v>
      </c>
      <c r="AT7087" t="s">
        <v>269</v>
      </c>
      <c r="AU7087" s="27">
        <v>41486</v>
      </c>
    </row>
    <row r="7088" spans="1:47" x14ac:dyDescent="0.2">
      <c r="A7088">
        <v>7087</v>
      </c>
      <c r="B7088" t="s">
        <v>23351</v>
      </c>
      <c r="C7088" t="s">
        <v>524</v>
      </c>
      <c r="D7088" t="s">
        <v>23352</v>
      </c>
      <c r="E7088" s="27">
        <v>41537</v>
      </c>
      <c r="F7088" t="s">
        <v>233</v>
      </c>
      <c r="G7088" s="27">
        <v>21599</v>
      </c>
      <c r="H7088">
        <v>57</v>
      </c>
      <c r="I7088" t="s">
        <v>234</v>
      </c>
      <c r="J7088" t="s">
        <v>22</v>
      </c>
      <c r="K7088">
        <v>0</v>
      </c>
      <c r="L7088">
        <v>1</v>
      </c>
      <c r="M7088">
        <v>0</v>
      </c>
      <c r="N7088">
        <v>0</v>
      </c>
      <c r="O7088">
        <v>0</v>
      </c>
      <c r="P7088">
        <v>0</v>
      </c>
      <c r="Q7088" s="28">
        <v>41537.536805555559</v>
      </c>
      <c r="R7088" s="28">
        <v>41544.388194444444</v>
      </c>
      <c r="S7088" t="s">
        <v>23353</v>
      </c>
      <c r="T7088" s="27">
        <v>41536</v>
      </c>
      <c r="V7088">
        <v>1</v>
      </c>
      <c r="W7088" t="s">
        <v>32</v>
      </c>
      <c r="X7088" t="s">
        <v>3723</v>
      </c>
      <c r="Y7088">
        <v>0</v>
      </c>
      <c r="AB7088" t="s">
        <v>237</v>
      </c>
      <c r="AH7088">
        <v>0</v>
      </c>
      <c r="AN7088" t="s">
        <v>238</v>
      </c>
      <c r="AO7088">
        <v>1</v>
      </c>
      <c r="AP7088" t="s">
        <v>239</v>
      </c>
      <c r="AQ7088" s="27">
        <v>41537</v>
      </c>
      <c r="AR7088" t="s">
        <v>240</v>
      </c>
      <c r="AS7088">
        <v>1</v>
      </c>
      <c r="AT7088" t="s">
        <v>239</v>
      </c>
      <c r="AU7088" s="27">
        <v>41537</v>
      </c>
    </row>
    <row r="7089" spans="1:47" x14ac:dyDescent="0.2">
      <c r="A7089">
        <v>7088</v>
      </c>
      <c r="B7089" t="s">
        <v>23354</v>
      </c>
      <c r="C7089" t="s">
        <v>2826</v>
      </c>
      <c r="D7089" t="s">
        <v>4215</v>
      </c>
      <c r="E7089" s="27">
        <v>41770</v>
      </c>
      <c r="F7089" t="s">
        <v>233</v>
      </c>
      <c r="G7089" s="27">
        <v>27691</v>
      </c>
      <c r="H7089">
        <v>40</v>
      </c>
      <c r="I7089" t="s">
        <v>244</v>
      </c>
      <c r="J7089" t="s">
        <v>250</v>
      </c>
      <c r="K7089">
        <v>0</v>
      </c>
      <c r="L7089">
        <v>3</v>
      </c>
      <c r="M7089">
        <v>0</v>
      </c>
      <c r="N7089">
        <v>0</v>
      </c>
      <c r="O7089">
        <v>0</v>
      </c>
      <c r="P7089">
        <v>0</v>
      </c>
      <c r="Q7089" s="28">
        <v>41770.53125</v>
      </c>
      <c r="R7089" s="28">
        <v>41816.09652777778</v>
      </c>
      <c r="S7089" t="s">
        <v>23355</v>
      </c>
      <c r="T7089" s="27">
        <v>41769</v>
      </c>
      <c r="V7089">
        <v>1</v>
      </c>
      <c r="W7089" t="s">
        <v>36</v>
      </c>
      <c r="X7089" t="s">
        <v>279</v>
      </c>
      <c r="Y7089">
        <v>0</v>
      </c>
      <c r="AB7089" t="s">
        <v>237</v>
      </c>
      <c r="AH7089">
        <v>0</v>
      </c>
      <c r="AN7089" t="s">
        <v>238</v>
      </c>
      <c r="AO7089">
        <v>1</v>
      </c>
      <c r="AP7089" t="s">
        <v>239</v>
      </c>
      <c r="AQ7089" s="27">
        <v>41770</v>
      </c>
      <c r="AR7089" t="s">
        <v>240</v>
      </c>
      <c r="AS7089">
        <v>3</v>
      </c>
      <c r="AT7089" t="s">
        <v>239</v>
      </c>
      <c r="AU7089" s="27">
        <v>41770</v>
      </c>
    </row>
    <row r="7090" spans="1:47" x14ac:dyDescent="0.2">
      <c r="A7090">
        <v>7089</v>
      </c>
      <c r="B7090" t="s">
        <v>23356</v>
      </c>
      <c r="C7090" t="s">
        <v>23357</v>
      </c>
      <c r="D7090" t="s">
        <v>12433</v>
      </c>
      <c r="E7090" s="27">
        <v>41366</v>
      </c>
      <c r="F7090" t="s">
        <v>233</v>
      </c>
      <c r="G7090" s="27">
        <v>30994</v>
      </c>
      <c r="H7090">
        <v>31</v>
      </c>
      <c r="I7090" t="s">
        <v>244</v>
      </c>
      <c r="J7090" t="s">
        <v>250</v>
      </c>
      <c r="K7090">
        <v>0</v>
      </c>
      <c r="L7090">
        <v>8</v>
      </c>
      <c r="M7090">
        <v>0</v>
      </c>
      <c r="N7090">
        <v>0</v>
      </c>
      <c r="O7090">
        <v>12</v>
      </c>
      <c r="P7090">
        <v>-48</v>
      </c>
      <c r="Q7090" s="28">
        <v>41318.176388888889</v>
      </c>
      <c r="R7090" s="28">
        <v>41319.228472222225</v>
      </c>
      <c r="S7090" t="s">
        <v>23358</v>
      </c>
      <c r="T7090" s="27">
        <v>41318</v>
      </c>
      <c r="V7090">
        <v>48</v>
      </c>
      <c r="W7090" t="s">
        <v>32</v>
      </c>
      <c r="X7090" t="s">
        <v>364</v>
      </c>
      <c r="Y7090">
        <v>0</v>
      </c>
      <c r="AB7090" t="s">
        <v>237</v>
      </c>
      <c r="AH7090">
        <v>0</v>
      </c>
      <c r="AN7090" t="s">
        <v>238</v>
      </c>
      <c r="AO7090">
        <v>5</v>
      </c>
      <c r="AP7090" t="s">
        <v>246</v>
      </c>
      <c r="AQ7090" s="27">
        <v>41366</v>
      </c>
      <c r="AR7090" t="s">
        <v>240</v>
      </c>
      <c r="AS7090">
        <v>8</v>
      </c>
      <c r="AT7090" t="s">
        <v>269</v>
      </c>
      <c r="AU7090" s="27">
        <v>41366</v>
      </c>
    </row>
    <row r="7091" spans="1:47" x14ac:dyDescent="0.2">
      <c r="A7091">
        <v>7090</v>
      </c>
      <c r="B7091" t="s">
        <v>23359</v>
      </c>
      <c r="C7091" t="s">
        <v>23360</v>
      </c>
      <c r="D7091" t="s">
        <v>23361</v>
      </c>
      <c r="E7091" s="27">
        <v>41943</v>
      </c>
      <c r="F7091" t="s">
        <v>233</v>
      </c>
      <c r="G7091" s="27">
        <v>35360</v>
      </c>
      <c r="H7091">
        <v>19</v>
      </c>
      <c r="I7091" t="s">
        <v>259</v>
      </c>
      <c r="J7091" t="s">
        <v>250</v>
      </c>
      <c r="K7091">
        <v>0</v>
      </c>
      <c r="L7091">
        <v>8</v>
      </c>
      <c r="M7091">
        <v>0</v>
      </c>
      <c r="N7091">
        <v>0</v>
      </c>
      <c r="O7091">
        <v>0</v>
      </c>
      <c r="P7091">
        <v>0</v>
      </c>
      <c r="Q7091" s="28">
        <v>41943.0625</v>
      </c>
      <c r="R7091" s="28">
        <v>41944.253472222219</v>
      </c>
      <c r="S7091" t="s">
        <v>23362</v>
      </c>
      <c r="T7091" s="27">
        <v>41942</v>
      </c>
      <c r="V7091">
        <v>1</v>
      </c>
      <c r="W7091" t="s">
        <v>32</v>
      </c>
      <c r="X7091" t="s">
        <v>459</v>
      </c>
      <c r="Y7091">
        <v>0</v>
      </c>
      <c r="AB7091" t="s">
        <v>237</v>
      </c>
      <c r="AH7091">
        <v>0</v>
      </c>
      <c r="AN7091" t="s">
        <v>238</v>
      </c>
      <c r="AO7091">
        <v>10</v>
      </c>
      <c r="AP7091" t="s">
        <v>269</v>
      </c>
      <c r="AQ7091" s="27">
        <v>41943</v>
      </c>
      <c r="AR7091" t="s">
        <v>240</v>
      </c>
      <c r="AS7091">
        <v>8</v>
      </c>
      <c r="AT7091" t="s">
        <v>269</v>
      </c>
      <c r="AU7091" s="27">
        <v>41943</v>
      </c>
    </row>
    <row r="7092" spans="1:47" x14ac:dyDescent="0.2">
      <c r="A7092">
        <v>7091</v>
      </c>
      <c r="B7092" t="s">
        <v>23363</v>
      </c>
      <c r="C7092" t="s">
        <v>292</v>
      </c>
      <c r="D7092" t="s">
        <v>21116</v>
      </c>
      <c r="E7092" s="27">
        <v>41747</v>
      </c>
      <c r="F7092" t="s">
        <v>294</v>
      </c>
      <c r="G7092" s="27">
        <v>33861</v>
      </c>
      <c r="H7092">
        <v>23</v>
      </c>
      <c r="I7092" t="s">
        <v>259</v>
      </c>
      <c r="J7092" t="s">
        <v>22</v>
      </c>
      <c r="K7092">
        <v>0</v>
      </c>
      <c r="L7092">
        <v>7</v>
      </c>
      <c r="M7092">
        <v>0</v>
      </c>
      <c r="N7092">
        <v>0</v>
      </c>
      <c r="O7092">
        <v>1</v>
      </c>
      <c r="P7092">
        <v>-1</v>
      </c>
      <c r="Q7092" s="28">
        <v>41746.408333333333</v>
      </c>
      <c r="R7092" s="28">
        <v>41748.196527777778</v>
      </c>
      <c r="S7092" t="s">
        <v>23364</v>
      </c>
      <c r="T7092" s="27">
        <v>41746</v>
      </c>
      <c r="V7092">
        <v>1</v>
      </c>
      <c r="W7092" t="s">
        <v>36</v>
      </c>
      <c r="X7092" t="s">
        <v>279</v>
      </c>
      <c r="Y7092">
        <v>0</v>
      </c>
      <c r="AB7092" t="s">
        <v>237</v>
      </c>
      <c r="AH7092">
        <v>0</v>
      </c>
      <c r="AN7092" t="s">
        <v>238</v>
      </c>
      <c r="AO7092">
        <v>7</v>
      </c>
      <c r="AP7092" t="s">
        <v>246</v>
      </c>
      <c r="AQ7092" s="27">
        <v>41747</v>
      </c>
      <c r="AR7092" t="s">
        <v>240</v>
      </c>
      <c r="AS7092">
        <v>7</v>
      </c>
      <c r="AT7092" t="s">
        <v>246</v>
      </c>
      <c r="AU7092" s="27">
        <v>41747</v>
      </c>
    </row>
    <row r="7093" spans="1:47" x14ac:dyDescent="0.2">
      <c r="A7093">
        <v>7092</v>
      </c>
      <c r="B7093" t="s">
        <v>23365</v>
      </c>
      <c r="C7093" t="s">
        <v>793</v>
      </c>
      <c r="D7093" t="s">
        <v>6828</v>
      </c>
      <c r="E7093" s="27">
        <v>41524</v>
      </c>
      <c r="F7093" t="s">
        <v>233</v>
      </c>
      <c r="G7093" s="27">
        <v>28568</v>
      </c>
      <c r="H7093">
        <v>38</v>
      </c>
      <c r="I7093" t="s">
        <v>244</v>
      </c>
      <c r="J7093" t="s">
        <v>245</v>
      </c>
      <c r="K7093">
        <v>0</v>
      </c>
      <c r="L7093">
        <v>1</v>
      </c>
      <c r="M7093">
        <v>0</v>
      </c>
      <c r="N7093">
        <v>0</v>
      </c>
      <c r="O7093">
        <v>2</v>
      </c>
      <c r="P7093">
        <v>-1</v>
      </c>
      <c r="Q7093" s="28">
        <v>41523.334722222222</v>
      </c>
      <c r="R7093" s="28">
        <v>41524.338888888888</v>
      </c>
      <c r="S7093" t="s">
        <v>23366</v>
      </c>
      <c r="U7093" s="27">
        <v>41523</v>
      </c>
      <c r="V7093">
        <v>1</v>
      </c>
      <c r="W7093" t="s">
        <v>32</v>
      </c>
      <c r="X7093" t="s">
        <v>274</v>
      </c>
      <c r="Y7093">
        <v>0</v>
      </c>
      <c r="AB7093" t="s">
        <v>237</v>
      </c>
      <c r="AH7093">
        <v>0</v>
      </c>
      <c r="AN7093" t="s">
        <v>238</v>
      </c>
      <c r="AO7093">
        <v>1</v>
      </c>
      <c r="AP7093" t="s">
        <v>239</v>
      </c>
      <c r="AQ7093" s="27">
        <v>41524</v>
      </c>
      <c r="AR7093" t="s">
        <v>240</v>
      </c>
      <c r="AS7093">
        <v>1</v>
      </c>
      <c r="AT7093" t="s">
        <v>239</v>
      </c>
      <c r="AU7093" s="27">
        <v>41524</v>
      </c>
    </row>
    <row r="7094" spans="1:47" x14ac:dyDescent="0.2">
      <c r="A7094">
        <v>7093</v>
      </c>
      <c r="B7094" t="s">
        <v>23367</v>
      </c>
      <c r="C7094" t="s">
        <v>23368</v>
      </c>
      <c r="D7094" t="s">
        <v>10122</v>
      </c>
      <c r="E7094" s="27">
        <v>41554</v>
      </c>
      <c r="F7094" t="s">
        <v>233</v>
      </c>
      <c r="G7094" s="27">
        <v>34108</v>
      </c>
      <c r="H7094">
        <v>22</v>
      </c>
      <c r="I7094" t="s">
        <v>259</v>
      </c>
      <c r="J7094" t="s">
        <v>250</v>
      </c>
      <c r="K7094">
        <v>0</v>
      </c>
      <c r="L7094">
        <v>3</v>
      </c>
      <c r="M7094">
        <v>0</v>
      </c>
      <c r="N7094">
        <v>0</v>
      </c>
      <c r="O7094">
        <v>1</v>
      </c>
      <c r="P7094">
        <v>-66</v>
      </c>
      <c r="Q7094" s="28">
        <v>41488.155555555553</v>
      </c>
      <c r="R7094" s="28">
        <v>41551.357638888891</v>
      </c>
      <c r="S7094" t="s">
        <v>23369</v>
      </c>
      <c r="T7094" s="27">
        <v>41487</v>
      </c>
      <c r="V7094">
        <v>67</v>
      </c>
      <c r="W7094" t="s">
        <v>32</v>
      </c>
      <c r="X7094" t="s">
        <v>1555</v>
      </c>
      <c r="Y7094">
        <v>0</v>
      </c>
      <c r="AB7094" t="s">
        <v>237</v>
      </c>
      <c r="AH7094">
        <v>0</v>
      </c>
      <c r="AN7094" t="s">
        <v>238</v>
      </c>
      <c r="AO7094">
        <v>5</v>
      </c>
      <c r="AP7094" t="s">
        <v>246</v>
      </c>
      <c r="AQ7094" s="27">
        <v>41554</v>
      </c>
      <c r="AR7094" t="s">
        <v>240</v>
      </c>
      <c r="AS7094">
        <v>3</v>
      </c>
      <c r="AT7094" t="s">
        <v>239</v>
      </c>
      <c r="AU7094" s="27">
        <v>41554</v>
      </c>
    </row>
    <row r="7095" spans="1:47" x14ac:dyDescent="0.2">
      <c r="A7095">
        <v>7094</v>
      </c>
      <c r="B7095" t="s">
        <v>23370</v>
      </c>
      <c r="C7095" t="s">
        <v>23371</v>
      </c>
      <c r="D7095" t="s">
        <v>23372</v>
      </c>
      <c r="E7095" s="27">
        <v>41847</v>
      </c>
      <c r="F7095" t="s">
        <v>233</v>
      </c>
      <c r="G7095" s="27">
        <v>22929</v>
      </c>
      <c r="H7095">
        <v>53</v>
      </c>
      <c r="I7095" t="s">
        <v>234</v>
      </c>
      <c r="J7095" t="s">
        <v>245</v>
      </c>
      <c r="K7095">
        <v>0</v>
      </c>
      <c r="L7095">
        <v>2</v>
      </c>
      <c r="M7095">
        <v>0</v>
      </c>
      <c r="N7095">
        <v>0</v>
      </c>
      <c r="O7095">
        <v>0</v>
      </c>
      <c r="P7095">
        <v>-1</v>
      </c>
      <c r="Q7095" s="28">
        <v>41846.364583333336</v>
      </c>
      <c r="R7095" s="28">
        <v>41847.380555555559</v>
      </c>
      <c r="S7095" t="s">
        <v>23373</v>
      </c>
      <c r="T7095" s="27">
        <v>41846</v>
      </c>
      <c r="V7095">
        <v>1</v>
      </c>
      <c r="W7095" t="s">
        <v>32</v>
      </c>
      <c r="X7095" t="s">
        <v>359</v>
      </c>
      <c r="Y7095">
        <v>0</v>
      </c>
      <c r="AB7095" t="s">
        <v>237</v>
      </c>
      <c r="AH7095">
        <v>0</v>
      </c>
      <c r="AN7095" t="s">
        <v>238</v>
      </c>
      <c r="AO7095">
        <v>1</v>
      </c>
      <c r="AP7095" t="s">
        <v>239</v>
      </c>
      <c r="AQ7095" s="27">
        <v>41847</v>
      </c>
      <c r="AR7095" t="s">
        <v>240</v>
      </c>
      <c r="AS7095">
        <v>2</v>
      </c>
      <c r="AT7095" t="s">
        <v>239</v>
      </c>
      <c r="AU7095" s="27">
        <v>41847</v>
      </c>
    </row>
    <row r="7096" spans="1:47" x14ac:dyDescent="0.2">
      <c r="A7096">
        <v>7095</v>
      </c>
      <c r="B7096" t="s">
        <v>23374</v>
      </c>
      <c r="C7096" t="s">
        <v>674</v>
      </c>
      <c r="D7096" t="s">
        <v>23375</v>
      </c>
      <c r="E7096" s="27">
        <v>41337</v>
      </c>
      <c r="F7096" t="s">
        <v>233</v>
      </c>
      <c r="G7096" s="27">
        <v>32851</v>
      </c>
      <c r="H7096">
        <v>26</v>
      </c>
      <c r="I7096" t="s">
        <v>244</v>
      </c>
      <c r="J7096" t="s">
        <v>353</v>
      </c>
      <c r="K7096">
        <v>0</v>
      </c>
      <c r="L7096">
        <v>5</v>
      </c>
      <c r="M7096">
        <v>0</v>
      </c>
      <c r="N7096">
        <v>0</v>
      </c>
      <c r="O7096">
        <v>1</v>
      </c>
      <c r="P7096">
        <v>-2</v>
      </c>
      <c r="Q7096" s="28">
        <v>41335.243055555555</v>
      </c>
      <c r="R7096" s="28">
        <v>41336.375694444447</v>
      </c>
      <c r="S7096" t="s">
        <v>23376</v>
      </c>
      <c r="T7096" s="27">
        <v>41335</v>
      </c>
      <c r="V7096">
        <v>2</v>
      </c>
      <c r="W7096" t="s">
        <v>36</v>
      </c>
      <c r="X7096" t="s">
        <v>392</v>
      </c>
      <c r="Y7096">
        <v>0</v>
      </c>
      <c r="AB7096" t="s">
        <v>237</v>
      </c>
      <c r="AH7096">
        <v>0</v>
      </c>
      <c r="AN7096" t="s">
        <v>238</v>
      </c>
      <c r="AO7096">
        <v>3</v>
      </c>
      <c r="AP7096" t="s">
        <v>239</v>
      </c>
      <c r="AQ7096" s="27">
        <v>41337</v>
      </c>
      <c r="AR7096" t="s">
        <v>240</v>
      </c>
      <c r="AS7096">
        <v>5</v>
      </c>
      <c r="AT7096" t="s">
        <v>246</v>
      </c>
      <c r="AU7096" s="27">
        <v>41337</v>
      </c>
    </row>
    <row r="7097" spans="1:47" x14ac:dyDescent="0.2">
      <c r="A7097">
        <v>7096</v>
      </c>
      <c r="B7097" t="s">
        <v>23377</v>
      </c>
      <c r="C7097" t="s">
        <v>23378</v>
      </c>
      <c r="D7097" t="s">
        <v>21181</v>
      </c>
      <c r="E7097" s="27">
        <v>41405</v>
      </c>
      <c r="F7097" t="s">
        <v>233</v>
      </c>
      <c r="G7097" s="27">
        <v>34225</v>
      </c>
      <c r="H7097">
        <v>22</v>
      </c>
      <c r="I7097" t="s">
        <v>259</v>
      </c>
      <c r="J7097" t="s">
        <v>245</v>
      </c>
      <c r="K7097">
        <v>0</v>
      </c>
      <c r="L7097">
        <v>4</v>
      </c>
      <c r="M7097">
        <v>0</v>
      </c>
      <c r="N7097">
        <v>0</v>
      </c>
      <c r="O7097">
        <v>0</v>
      </c>
      <c r="W7097" t="s">
        <v>237</v>
      </c>
      <c r="Y7097">
        <v>-1</v>
      </c>
      <c r="AB7097" t="s">
        <v>237</v>
      </c>
      <c r="AH7097">
        <v>0</v>
      </c>
      <c r="AN7097" t="s">
        <v>238</v>
      </c>
      <c r="AO7097">
        <v>6</v>
      </c>
      <c r="AP7097" t="s">
        <v>246</v>
      </c>
      <c r="AQ7097" s="27">
        <v>41405</v>
      </c>
      <c r="AR7097" t="s">
        <v>240</v>
      </c>
      <c r="AS7097">
        <v>4</v>
      </c>
      <c r="AT7097" t="s">
        <v>239</v>
      </c>
      <c r="AU7097" s="27">
        <v>41405</v>
      </c>
    </row>
    <row r="7098" spans="1:47" x14ac:dyDescent="0.2">
      <c r="A7098">
        <v>7097</v>
      </c>
      <c r="B7098" t="s">
        <v>23379</v>
      </c>
      <c r="C7098" t="s">
        <v>5032</v>
      </c>
      <c r="D7098" t="s">
        <v>2815</v>
      </c>
      <c r="E7098" s="27">
        <v>41572</v>
      </c>
      <c r="F7098" t="s">
        <v>233</v>
      </c>
      <c r="G7098" s="27">
        <v>33180</v>
      </c>
      <c r="H7098">
        <v>25</v>
      </c>
      <c r="I7098" t="s">
        <v>244</v>
      </c>
      <c r="J7098" t="s">
        <v>250</v>
      </c>
      <c r="K7098">
        <v>2</v>
      </c>
      <c r="L7098">
        <v>10</v>
      </c>
      <c r="M7098">
        <v>3</v>
      </c>
      <c r="N7098">
        <v>0</v>
      </c>
      <c r="O7098">
        <v>8</v>
      </c>
      <c r="P7098">
        <v>-230</v>
      </c>
      <c r="Q7098" s="28">
        <v>41342.046527777777</v>
      </c>
      <c r="R7098" s="28">
        <v>41527.418749999997</v>
      </c>
      <c r="S7098" t="s">
        <v>23380</v>
      </c>
      <c r="U7098" s="27">
        <v>41526</v>
      </c>
      <c r="V7098">
        <v>46</v>
      </c>
      <c r="W7098" t="s">
        <v>32</v>
      </c>
      <c r="X7098" t="s">
        <v>274</v>
      </c>
      <c r="Y7098">
        <v>0</v>
      </c>
      <c r="AB7098" t="s">
        <v>237</v>
      </c>
      <c r="AH7098">
        <v>0</v>
      </c>
      <c r="AN7098" t="s">
        <v>238</v>
      </c>
      <c r="AO7098">
        <v>9</v>
      </c>
      <c r="AP7098" t="s">
        <v>269</v>
      </c>
      <c r="AQ7098" s="27">
        <v>41572</v>
      </c>
      <c r="AR7098" t="s">
        <v>240</v>
      </c>
      <c r="AS7098">
        <v>10</v>
      </c>
      <c r="AT7098" t="s">
        <v>269</v>
      </c>
      <c r="AU7098" s="27">
        <v>41572</v>
      </c>
    </row>
    <row r="7099" spans="1:47" x14ac:dyDescent="0.2">
      <c r="A7099">
        <v>7098</v>
      </c>
      <c r="B7099" t="s">
        <v>23381</v>
      </c>
      <c r="C7099" t="s">
        <v>990</v>
      </c>
      <c r="D7099" t="s">
        <v>456</v>
      </c>
      <c r="E7099" s="27">
        <v>41934</v>
      </c>
      <c r="F7099" t="s">
        <v>233</v>
      </c>
      <c r="G7099" s="27">
        <v>35036</v>
      </c>
      <c r="H7099">
        <v>20</v>
      </c>
      <c r="I7099" t="s">
        <v>259</v>
      </c>
      <c r="J7099" t="s">
        <v>250</v>
      </c>
      <c r="K7099">
        <v>0</v>
      </c>
      <c r="L7099">
        <v>7</v>
      </c>
      <c r="M7099">
        <v>0</v>
      </c>
      <c r="N7099">
        <v>0</v>
      </c>
      <c r="O7099">
        <v>3</v>
      </c>
      <c r="P7099">
        <v>-1</v>
      </c>
      <c r="Q7099" s="28">
        <v>41933.059027777781</v>
      </c>
      <c r="R7099" s="28">
        <v>41954.165277777778</v>
      </c>
      <c r="S7099" t="s">
        <v>23382</v>
      </c>
      <c r="T7099" s="27">
        <v>41933</v>
      </c>
      <c r="V7099">
        <v>1</v>
      </c>
      <c r="W7099" t="s">
        <v>32</v>
      </c>
      <c r="X7099" t="s">
        <v>555</v>
      </c>
      <c r="Y7099">
        <v>1</v>
      </c>
      <c r="AA7099" t="s">
        <v>23383</v>
      </c>
      <c r="AB7099" t="s">
        <v>36</v>
      </c>
      <c r="AC7099">
        <v>0</v>
      </c>
      <c r="AD7099" s="27">
        <v>41968</v>
      </c>
      <c r="AE7099" t="s">
        <v>385</v>
      </c>
      <c r="AF7099" s="27">
        <v>41968</v>
      </c>
      <c r="AG7099" s="27">
        <v>42202</v>
      </c>
      <c r="AH7099">
        <v>0</v>
      </c>
      <c r="AN7099" t="s">
        <v>238</v>
      </c>
      <c r="AO7099">
        <v>10</v>
      </c>
      <c r="AP7099" t="s">
        <v>269</v>
      </c>
      <c r="AQ7099" s="27">
        <v>41934</v>
      </c>
      <c r="AR7099" t="s">
        <v>240</v>
      </c>
      <c r="AS7099">
        <v>7</v>
      </c>
      <c r="AT7099" t="s">
        <v>246</v>
      </c>
      <c r="AU7099" s="27">
        <v>41934</v>
      </c>
    </row>
    <row r="7100" spans="1:47" x14ac:dyDescent="0.2">
      <c r="A7100">
        <v>7099</v>
      </c>
      <c r="B7100" t="s">
        <v>23384</v>
      </c>
      <c r="C7100" t="s">
        <v>23385</v>
      </c>
      <c r="D7100" t="s">
        <v>23386</v>
      </c>
      <c r="E7100" s="27">
        <v>41561</v>
      </c>
      <c r="F7100" t="s">
        <v>233</v>
      </c>
      <c r="G7100" s="27">
        <v>29954</v>
      </c>
      <c r="H7100">
        <v>34</v>
      </c>
      <c r="I7100" t="s">
        <v>244</v>
      </c>
      <c r="J7100" t="s">
        <v>250</v>
      </c>
      <c r="K7100">
        <v>0</v>
      </c>
      <c r="L7100">
        <v>2</v>
      </c>
      <c r="M7100">
        <v>0</v>
      </c>
      <c r="N7100">
        <v>0</v>
      </c>
      <c r="O7100">
        <v>2</v>
      </c>
      <c r="P7100">
        <v>-1</v>
      </c>
      <c r="Q7100" s="28">
        <v>41560.31527777778</v>
      </c>
      <c r="R7100" s="28">
        <v>41561.419444444444</v>
      </c>
      <c r="S7100" t="s">
        <v>23387</v>
      </c>
      <c r="T7100" s="27">
        <v>41560</v>
      </c>
      <c r="V7100">
        <v>1</v>
      </c>
      <c r="W7100" t="s">
        <v>32</v>
      </c>
      <c r="X7100" t="s">
        <v>268</v>
      </c>
      <c r="Y7100">
        <v>0</v>
      </c>
      <c r="AB7100" t="s">
        <v>237</v>
      </c>
      <c r="AH7100">
        <v>0</v>
      </c>
      <c r="AN7100" t="s">
        <v>238</v>
      </c>
      <c r="AO7100">
        <v>1</v>
      </c>
      <c r="AP7100" t="s">
        <v>239</v>
      </c>
      <c r="AQ7100" s="27">
        <v>41561</v>
      </c>
      <c r="AR7100" t="s">
        <v>240</v>
      </c>
      <c r="AS7100">
        <v>2</v>
      </c>
      <c r="AT7100" t="s">
        <v>239</v>
      </c>
      <c r="AU7100" s="27">
        <v>41561</v>
      </c>
    </row>
    <row r="7101" spans="1:47" x14ac:dyDescent="0.2">
      <c r="A7101">
        <v>7100</v>
      </c>
      <c r="B7101" t="s">
        <v>23388</v>
      </c>
      <c r="C7101" t="s">
        <v>3623</v>
      </c>
      <c r="D7101" t="s">
        <v>23389</v>
      </c>
      <c r="E7101" s="27">
        <v>41548</v>
      </c>
      <c r="F7101" t="s">
        <v>233</v>
      </c>
      <c r="G7101" s="27">
        <v>32995</v>
      </c>
      <c r="H7101">
        <v>25</v>
      </c>
      <c r="I7101" t="s">
        <v>244</v>
      </c>
      <c r="J7101" t="s">
        <v>250</v>
      </c>
      <c r="K7101">
        <v>0</v>
      </c>
      <c r="L7101">
        <v>9</v>
      </c>
      <c r="M7101">
        <v>0</v>
      </c>
      <c r="N7101">
        <v>0</v>
      </c>
      <c r="O7101">
        <v>11</v>
      </c>
      <c r="P7101">
        <v>-1</v>
      </c>
      <c r="Q7101" s="28">
        <v>41547.463888888888</v>
      </c>
      <c r="R7101" s="28">
        <v>41577.070138888892</v>
      </c>
      <c r="S7101" t="s">
        <v>23390</v>
      </c>
      <c r="T7101" s="27">
        <v>41547</v>
      </c>
      <c r="V7101">
        <v>1</v>
      </c>
      <c r="W7101" t="s">
        <v>36</v>
      </c>
      <c r="X7101" t="s">
        <v>279</v>
      </c>
      <c r="Y7101">
        <v>1</v>
      </c>
      <c r="AA7101" t="s">
        <v>23391</v>
      </c>
      <c r="AB7101" t="s">
        <v>36</v>
      </c>
      <c r="AC7101">
        <v>0</v>
      </c>
      <c r="AD7101" s="27">
        <v>41715</v>
      </c>
      <c r="AE7101" t="s">
        <v>412</v>
      </c>
      <c r="AF7101" s="27">
        <v>41715</v>
      </c>
      <c r="AG7101" s="27">
        <v>41736</v>
      </c>
      <c r="AH7101">
        <v>0</v>
      </c>
      <c r="AN7101" t="s">
        <v>238</v>
      </c>
      <c r="AO7101">
        <v>7</v>
      </c>
      <c r="AP7101" t="s">
        <v>246</v>
      </c>
      <c r="AQ7101" s="27">
        <v>41548</v>
      </c>
      <c r="AR7101" t="s">
        <v>240</v>
      </c>
      <c r="AS7101">
        <v>9</v>
      </c>
      <c r="AT7101" t="s">
        <v>269</v>
      </c>
      <c r="AU7101" s="27">
        <v>41548</v>
      </c>
    </row>
    <row r="7102" spans="1:47" x14ac:dyDescent="0.2">
      <c r="A7102">
        <v>7101</v>
      </c>
      <c r="B7102" t="s">
        <v>23392</v>
      </c>
      <c r="C7102" t="s">
        <v>23393</v>
      </c>
      <c r="D7102" t="s">
        <v>23394</v>
      </c>
      <c r="E7102" s="27">
        <v>41622</v>
      </c>
      <c r="F7102" t="s">
        <v>294</v>
      </c>
      <c r="G7102" s="27">
        <v>33462</v>
      </c>
      <c r="H7102">
        <v>24</v>
      </c>
      <c r="I7102" t="s">
        <v>259</v>
      </c>
      <c r="J7102" t="s">
        <v>245</v>
      </c>
      <c r="K7102">
        <v>0</v>
      </c>
      <c r="L7102">
        <v>5</v>
      </c>
      <c r="M7102">
        <v>0</v>
      </c>
      <c r="N7102">
        <v>0</v>
      </c>
      <c r="O7102">
        <v>0</v>
      </c>
      <c r="P7102">
        <v>-1</v>
      </c>
      <c r="Q7102" s="28">
        <v>41621.138888888891</v>
      </c>
      <c r="R7102" s="28">
        <v>41622.059027777781</v>
      </c>
      <c r="S7102" t="s">
        <v>23395</v>
      </c>
      <c r="T7102" s="27">
        <v>41621</v>
      </c>
      <c r="V7102">
        <v>1</v>
      </c>
      <c r="W7102" t="s">
        <v>32</v>
      </c>
      <c r="X7102" t="s">
        <v>2223</v>
      </c>
      <c r="Y7102">
        <v>0</v>
      </c>
      <c r="AB7102" t="s">
        <v>237</v>
      </c>
      <c r="AH7102">
        <v>0</v>
      </c>
      <c r="AN7102" t="s">
        <v>238</v>
      </c>
      <c r="AO7102">
        <v>4</v>
      </c>
      <c r="AP7102" t="s">
        <v>239</v>
      </c>
      <c r="AQ7102" s="27">
        <v>41622</v>
      </c>
      <c r="AR7102" t="s">
        <v>240</v>
      </c>
      <c r="AS7102">
        <v>5</v>
      </c>
      <c r="AT7102" t="s">
        <v>246</v>
      </c>
      <c r="AU7102" s="27">
        <v>41622</v>
      </c>
    </row>
    <row r="7103" spans="1:47" x14ac:dyDescent="0.2">
      <c r="A7103">
        <v>7102</v>
      </c>
      <c r="B7103" t="s">
        <v>23396</v>
      </c>
      <c r="C7103" t="s">
        <v>2046</v>
      </c>
      <c r="D7103" t="s">
        <v>23397</v>
      </c>
      <c r="E7103" s="27">
        <v>41906</v>
      </c>
      <c r="F7103" t="s">
        <v>233</v>
      </c>
      <c r="G7103" s="27">
        <v>31880</v>
      </c>
      <c r="H7103">
        <v>29</v>
      </c>
      <c r="I7103" t="s">
        <v>244</v>
      </c>
      <c r="J7103" t="s">
        <v>250</v>
      </c>
      <c r="K7103">
        <v>0</v>
      </c>
      <c r="L7103">
        <v>1</v>
      </c>
      <c r="M7103">
        <v>0</v>
      </c>
      <c r="N7103">
        <v>0</v>
      </c>
      <c r="O7103">
        <v>2</v>
      </c>
      <c r="P7103">
        <v>-31</v>
      </c>
      <c r="Q7103" s="28">
        <v>41875.384722222225</v>
      </c>
      <c r="R7103" s="28">
        <v>41906.51666666667</v>
      </c>
      <c r="S7103" t="s">
        <v>23398</v>
      </c>
      <c r="T7103" s="27">
        <v>41875</v>
      </c>
      <c r="V7103">
        <v>31</v>
      </c>
      <c r="W7103" t="s">
        <v>36</v>
      </c>
      <c r="X7103" t="s">
        <v>1756</v>
      </c>
      <c r="Y7103">
        <v>0</v>
      </c>
      <c r="AB7103" t="s">
        <v>237</v>
      </c>
      <c r="AH7103">
        <v>0</v>
      </c>
      <c r="AN7103" t="s">
        <v>238</v>
      </c>
      <c r="AO7103">
        <v>2</v>
      </c>
      <c r="AP7103" t="s">
        <v>239</v>
      </c>
      <c r="AQ7103" s="27">
        <v>41906</v>
      </c>
      <c r="AR7103" t="s">
        <v>240</v>
      </c>
      <c r="AS7103">
        <v>1</v>
      </c>
      <c r="AT7103" t="s">
        <v>239</v>
      </c>
      <c r="AU7103" s="27">
        <v>41906</v>
      </c>
    </row>
    <row r="7104" spans="1:47" x14ac:dyDescent="0.2">
      <c r="A7104">
        <v>7103</v>
      </c>
      <c r="B7104" t="s">
        <v>23399</v>
      </c>
      <c r="C7104" t="s">
        <v>1478</v>
      </c>
      <c r="D7104" t="s">
        <v>546</v>
      </c>
      <c r="E7104" s="27">
        <v>41471</v>
      </c>
      <c r="F7104" t="s">
        <v>233</v>
      </c>
      <c r="G7104" s="27">
        <v>33592</v>
      </c>
      <c r="H7104">
        <v>24</v>
      </c>
      <c r="I7104" t="s">
        <v>259</v>
      </c>
      <c r="J7104" t="s">
        <v>22</v>
      </c>
      <c r="K7104">
        <v>0</v>
      </c>
      <c r="L7104">
        <v>5</v>
      </c>
      <c r="M7104">
        <v>0</v>
      </c>
      <c r="N7104">
        <v>0</v>
      </c>
      <c r="O7104">
        <v>4</v>
      </c>
      <c r="P7104">
        <v>-40</v>
      </c>
      <c r="Q7104" s="28">
        <v>41431.336111111108</v>
      </c>
      <c r="R7104" s="28">
        <v>41471.48541666667</v>
      </c>
      <c r="S7104" t="s">
        <v>23400</v>
      </c>
      <c r="T7104" s="27">
        <v>41431</v>
      </c>
      <c r="V7104">
        <v>40</v>
      </c>
      <c r="W7104" t="s">
        <v>32</v>
      </c>
      <c r="X7104" t="s">
        <v>23401</v>
      </c>
      <c r="Y7104">
        <v>1</v>
      </c>
      <c r="AA7104" t="s">
        <v>23402</v>
      </c>
      <c r="AB7104" t="s">
        <v>32</v>
      </c>
      <c r="AD7104" s="27">
        <v>42441</v>
      </c>
      <c r="AH7104">
        <v>0</v>
      </c>
      <c r="AN7104" t="s">
        <v>238</v>
      </c>
      <c r="AO7104">
        <v>7</v>
      </c>
      <c r="AP7104" t="s">
        <v>246</v>
      </c>
      <c r="AQ7104" s="27">
        <v>41471</v>
      </c>
      <c r="AR7104" t="s">
        <v>240</v>
      </c>
      <c r="AS7104">
        <v>5</v>
      </c>
      <c r="AT7104" t="s">
        <v>246</v>
      </c>
      <c r="AU7104" s="27">
        <v>41471</v>
      </c>
    </row>
    <row r="7105" spans="1:47" x14ac:dyDescent="0.2">
      <c r="A7105">
        <v>7104</v>
      </c>
      <c r="B7105" t="s">
        <v>23403</v>
      </c>
      <c r="C7105" t="s">
        <v>726</v>
      </c>
      <c r="D7105" t="s">
        <v>23404</v>
      </c>
      <c r="E7105" s="27">
        <v>41298</v>
      </c>
      <c r="F7105" t="s">
        <v>233</v>
      </c>
      <c r="G7105" s="27">
        <v>24500</v>
      </c>
      <c r="H7105">
        <v>49</v>
      </c>
      <c r="I7105" t="s">
        <v>234</v>
      </c>
      <c r="J7105" t="s">
        <v>245</v>
      </c>
      <c r="K7105">
        <v>0</v>
      </c>
      <c r="L7105">
        <v>6</v>
      </c>
      <c r="M7105">
        <v>0</v>
      </c>
      <c r="N7105">
        <v>0</v>
      </c>
      <c r="O7105">
        <v>4</v>
      </c>
      <c r="P7105">
        <v>0</v>
      </c>
      <c r="Q7105" s="28">
        <v>41298.101388888892</v>
      </c>
      <c r="R7105" s="28">
        <v>41315.184027777781</v>
      </c>
      <c r="S7105" t="s">
        <v>23405</v>
      </c>
      <c r="T7105" s="27">
        <v>41297</v>
      </c>
      <c r="V7105">
        <v>1</v>
      </c>
      <c r="W7105" t="s">
        <v>36</v>
      </c>
      <c r="X7105" t="s">
        <v>23406</v>
      </c>
      <c r="Y7105">
        <v>1</v>
      </c>
      <c r="AA7105" t="s">
        <v>23407</v>
      </c>
      <c r="AB7105" t="s">
        <v>36</v>
      </c>
      <c r="AC7105">
        <v>0</v>
      </c>
      <c r="AD7105" s="27">
        <v>41467</v>
      </c>
      <c r="AE7105" t="s">
        <v>1170</v>
      </c>
      <c r="AF7105" s="27">
        <v>41467</v>
      </c>
      <c r="AG7105" s="27">
        <v>41470</v>
      </c>
      <c r="AH7105">
        <v>1</v>
      </c>
      <c r="AJ7105" t="s">
        <v>23408</v>
      </c>
      <c r="AK7105" t="s">
        <v>462</v>
      </c>
      <c r="AL7105" s="27">
        <v>41596</v>
      </c>
      <c r="AM7105" t="s">
        <v>279</v>
      </c>
      <c r="AN7105" t="s">
        <v>238</v>
      </c>
      <c r="AO7105">
        <v>4</v>
      </c>
      <c r="AP7105" t="s">
        <v>239</v>
      </c>
      <c r="AQ7105" s="27">
        <v>41298</v>
      </c>
      <c r="AR7105" t="s">
        <v>240</v>
      </c>
      <c r="AS7105">
        <v>6</v>
      </c>
      <c r="AT7105" t="s">
        <v>246</v>
      </c>
      <c r="AU7105" s="27">
        <v>41298</v>
      </c>
    </row>
    <row r="7106" spans="1:47" x14ac:dyDescent="0.2">
      <c r="A7106">
        <v>7105</v>
      </c>
      <c r="B7106" t="s">
        <v>23409</v>
      </c>
      <c r="C7106" t="s">
        <v>2252</v>
      </c>
      <c r="D7106" t="s">
        <v>23410</v>
      </c>
      <c r="E7106" s="27">
        <v>41856</v>
      </c>
      <c r="F7106" t="s">
        <v>233</v>
      </c>
      <c r="G7106" s="27">
        <v>32367</v>
      </c>
      <c r="H7106">
        <v>27</v>
      </c>
      <c r="I7106" t="s">
        <v>244</v>
      </c>
      <c r="J7106" t="s">
        <v>250</v>
      </c>
      <c r="K7106">
        <v>0</v>
      </c>
      <c r="L7106">
        <v>10</v>
      </c>
      <c r="M7106">
        <v>0</v>
      </c>
      <c r="N7106">
        <v>0</v>
      </c>
      <c r="O7106">
        <v>15</v>
      </c>
      <c r="P7106">
        <v>-1</v>
      </c>
      <c r="Q7106" s="28">
        <v>41855.245833333334</v>
      </c>
      <c r="R7106" s="28">
        <v>41885.381249999999</v>
      </c>
      <c r="S7106" t="s">
        <v>23411</v>
      </c>
      <c r="T7106" s="27">
        <v>41855</v>
      </c>
      <c r="V7106">
        <v>1</v>
      </c>
      <c r="W7106" t="s">
        <v>32</v>
      </c>
      <c r="X7106" t="s">
        <v>729</v>
      </c>
      <c r="Y7106">
        <v>1</v>
      </c>
      <c r="AA7106" t="s">
        <v>23412</v>
      </c>
      <c r="AB7106" t="s">
        <v>32</v>
      </c>
      <c r="AC7106">
        <v>1</v>
      </c>
      <c r="AD7106" s="27">
        <v>42286</v>
      </c>
      <c r="AE7106" t="s">
        <v>261</v>
      </c>
      <c r="AF7106" s="27">
        <v>42287</v>
      </c>
      <c r="AG7106" s="27">
        <v>42287</v>
      </c>
      <c r="AH7106">
        <v>0</v>
      </c>
      <c r="AN7106" t="s">
        <v>238</v>
      </c>
      <c r="AO7106">
        <v>5</v>
      </c>
      <c r="AP7106" t="s">
        <v>246</v>
      </c>
      <c r="AQ7106" s="27">
        <v>41856</v>
      </c>
      <c r="AR7106" t="s">
        <v>240</v>
      </c>
      <c r="AS7106">
        <v>10</v>
      </c>
      <c r="AT7106" t="s">
        <v>269</v>
      </c>
      <c r="AU7106" s="27">
        <v>41856</v>
      </c>
    </row>
    <row r="7107" spans="1:47" x14ac:dyDescent="0.2">
      <c r="A7107">
        <v>7106</v>
      </c>
      <c r="B7107" t="s">
        <v>23413</v>
      </c>
      <c r="C7107" t="s">
        <v>23414</v>
      </c>
      <c r="D7107" t="s">
        <v>11906</v>
      </c>
      <c r="E7107" s="27">
        <v>41977</v>
      </c>
      <c r="F7107" t="s">
        <v>233</v>
      </c>
      <c r="G7107" s="27">
        <v>33884</v>
      </c>
      <c r="H7107">
        <v>23</v>
      </c>
      <c r="I7107" t="s">
        <v>259</v>
      </c>
      <c r="J7107" t="s">
        <v>22</v>
      </c>
      <c r="K7107">
        <v>0</v>
      </c>
      <c r="L7107">
        <v>4</v>
      </c>
      <c r="M7107">
        <v>0</v>
      </c>
      <c r="N7107">
        <v>0</v>
      </c>
      <c r="O7107">
        <v>0</v>
      </c>
      <c r="P7107">
        <v>-1</v>
      </c>
      <c r="Q7107" s="28">
        <v>41976.165972222225</v>
      </c>
      <c r="R7107" s="28">
        <v>41977.38958333333</v>
      </c>
      <c r="S7107" t="s">
        <v>23415</v>
      </c>
      <c r="T7107" s="27">
        <v>41976</v>
      </c>
      <c r="V7107">
        <v>1</v>
      </c>
      <c r="W7107" t="s">
        <v>32</v>
      </c>
      <c r="X7107" t="s">
        <v>261</v>
      </c>
      <c r="Y7107">
        <v>0</v>
      </c>
      <c r="AB7107" t="s">
        <v>237</v>
      </c>
      <c r="AH7107">
        <v>0</v>
      </c>
      <c r="AN7107" t="s">
        <v>238</v>
      </c>
      <c r="AO7107">
        <v>4</v>
      </c>
      <c r="AP7107" t="s">
        <v>239</v>
      </c>
      <c r="AQ7107" s="27">
        <v>41977</v>
      </c>
      <c r="AR7107" t="s">
        <v>240</v>
      </c>
      <c r="AS7107">
        <v>4</v>
      </c>
      <c r="AT7107" t="s">
        <v>239</v>
      </c>
      <c r="AU7107" s="27">
        <v>41977</v>
      </c>
    </row>
    <row r="7108" spans="1:47" x14ac:dyDescent="0.2">
      <c r="A7108">
        <v>7107</v>
      </c>
      <c r="B7108" t="s">
        <v>23416</v>
      </c>
      <c r="C7108" t="s">
        <v>13187</v>
      </c>
      <c r="D7108" t="s">
        <v>5033</v>
      </c>
      <c r="E7108" s="27">
        <v>41571</v>
      </c>
      <c r="F7108" t="s">
        <v>233</v>
      </c>
      <c r="G7108" s="27">
        <v>31954</v>
      </c>
      <c r="H7108">
        <v>28</v>
      </c>
      <c r="I7108" t="s">
        <v>244</v>
      </c>
      <c r="J7108" t="s">
        <v>250</v>
      </c>
      <c r="K7108">
        <v>0</v>
      </c>
      <c r="L7108">
        <v>5</v>
      </c>
      <c r="M7108">
        <v>0</v>
      </c>
      <c r="N7108">
        <v>0</v>
      </c>
      <c r="O7108">
        <v>10</v>
      </c>
      <c r="P7108">
        <v>-20</v>
      </c>
      <c r="Q7108" s="28">
        <v>41551.199305555558</v>
      </c>
      <c r="R7108" s="28">
        <v>41571.433333333334</v>
      </c>
      <c r="S7108" t="s">
        <v>23417</v>
      </c>
      <c r="T7108" s="27">
        <v>41551</v>
      </c>
      <c r="V7108">
        <v>20</v>
      </c>
      <c r="W7108" t="s">
        <v>32</v>
      </c>
      <c r="X7108" t="s">
        <v>261</v>
      </c>
      <c r="Y7108">
        <v>1</v>
      </c>
      <c r="AA7108" t="s">
        <v>23418</v>
      </c>
      <c r="AB7108" t="s">
        <v>32</v>
      </c>
      <c r="AC7108">
        <v>0</v>
      </c>
      <c r="AD7108" s="27">
        <v>41618</v>
      </c>
      <c r="AE7108" t="s">
        <v>261</v>
      </c>
      <c r="AF7108" s="27">
        <v>41618</v>
      </c>
      <c r="AG7108" s="27">
        <v>42252</v>
      </c>
      <c r="AH7108">
        <v>0</v>
      </c>
      <c r="AN7108" t="s">
        <v>238</v>
      </c>
      <c r="AO7108">
        <v>3</v>
      </c>
      <c r="AP7108" t="s">
        <v>239</v>
      </c>
      <c r="AQ7108" s="27">
        <v>41571</v>
      </c>
      <c r="AR7108" t="s">
        <v>240</v>
      </c>
      <c r="AS7108">
        <v>5</v>
      </c>
      <c r="AT7108" t="s">
        <v>246</v>
      </c>
      <c r="AU7108" s="27">
        <v>41571</v>
      </c>
    </row>
    <row r="7109" spans="1:47" x14ac:dyDescent="0.2">
      <c r="A7109">
        <v>7108</v>
      </c>
      <c r="B7109" t="s">
        <v>23419</v>
      </c>
      <c r="C7109" t="s">
        <v>23420</v>
      </c>
      <c r="D7109" t="s">
        <v>23421</v>
      </c>
      <c r="E7109" s="27">
        <v>41855</v>
      </c>
      <c r="F7109" t="s">
        <v>233</v>
      </c>
      <c r="G7109" s="27">
        <v>30387</v>
      </c>
      <c r="H7109">
        <v>33</v>
      </c>
      <c r="I7109" t="s">
        <v>244</v>
      </c>
      <c r="J7109" t="s">
        <v>250</v>
      </c>
      <c r="K7109">
        <v>0</v>
      </c>
      <c r="L7109">
        <v>5</v>
      </c>
      <c r="M7109">
        <v>0</v>
      </c>
      <c r="N7109">
        <v>0</v>
      </c>
      <c r="O7109">
        <v>15</v>
      </c>
      <c r="S7109" t="s">
        <v>23422</v>
      </c>
      <c r="U7109" s="27">
        <v>41120</v>
      </c>
      <c r="V7109">
        <v>735</v>
      </c>
      <c r="W7109" t="s">
        <v>36</v>
      </c>
      <c r="X7109" t="s">
        <v>274</v>
      </c>
      <c r="Y7109">
        <v>1</v>
      </c>
      <c r="AA7109" t="s">
        <v>23423</v>
      </c>
      <c r="AB7109" t="s">
        <v>36</v>
      </c>
      <c r="AD7109" s="27">
        <v>41874</v>
      </c>
      <c r="AE7109" t="s">
        <v>1508</v>
      </c>
      <c r="AH7109">
        <v>0</v>
      </c>
      <c r="AN7109" t="s">
        <v>238</v>
      </c>
      <c r="AO7109">
        <v>2</v>
      </c>
      <c r="AP7109" t="s">
        <v>239</v>
      </c>
      <c r="AQ7109" s="27">
        <v>41855</v>
      </c>
      <c r="AR7109" t="s">
        <v>240</v>
      </c>
      <c r="AS7109">
        <v>5</v>
      </c>
      <c r="AT7109" t="s">
        <v>246</v>
      </c>
      <c r="AU7109" s="27">
        <v>41855</v>
      </c>
    </row>
    <row r="7110" spans="1:47" x14ac:dyDescent="0.2">
      <c r="A7110">
        <v>7109</v>
      </c>
      <c r="B7110" t="s">
        <v>23424</v>
      </c>
      <c r="C7110" t="s">
        <v>2359</v>
      </c>
      <c r="D7110" t="s">
        <v>23425</v>
      </c>
      <c r="E7110" s="27">
        <v>41310</v>
      </c>
      <c r="F7110" t="s">
        <v>233</v>
      </c>
      <c r="G7110" s="27">
        <v>22290</v>
      </c>
      <c r="H7110">
        <v>55</v>
      </c>
      <c r="I7110" t="s">
        <v>234</v>
      </c>
      <c r="J7110" t="s">
        <v>245</v>
      </c>
      <c r="K7110">
        <v>0</v>
      </c>
      <c r="L7110">
        <v>5</v>
      </c>
      <c r="M7110">
        <v>0</v>
      </c>
      <c r="N7110">
        <v>0</v>
      </c>
      <c r="O7110">
        <v>0</v>
      </c>
      <c r="P7110">
        <v>-1</v>
      </c>
      <c r="Q7110" s="28">
        <v>41309.301388888889</v>
      </c>
      <c r="R7110" s="28">
        <v>41310.300694444442</v>
      </c>
      <c r="S7110" t="s">
        <v>23426</v>
      </c>
      <c r="T7110" s="27">
        <v>41309</v>
      </c>
      <c r="V7110">
        <v>1</v>
      </c>
      <c r="W7110" t="s">
        <v>32</v>
      </c>
      <c r="X7110" t="s">
        <v>261</v>
      </c>
      <c r="Y7110">
        <v>0</v>
      </c>
      <c r="AB7110" t="s">
        <v>237</v>
      </c>
      <c r="AH7110">
        <v>0</v>
      </c>
      <c r="AN7110" t="s">
        <v>238</v>
      </c>
      <c r="AO7110">
        <v>1</v>
      </c>
      <c r="AP7110" t="s">
        <v>239</v>
      </c>
      <c r="AQ7110" s="27">
        <v>41310</v>
      </c>
      <c r="AR7110" t="s">
        <v>240</v>
      </c>
      <c r="AS7110">
        <v>5</v>
      </c>
      <c r="AT7110" t="s">
        <v>246</v>
      </c>
      <c r="AU7110" s="27">
        <v>41310</v>
      </c>
    </row>
    <row r="7111" spans="1:47" x14ac:dyDescent="0.2">
      <c r="A7111">
        <v>7110</v>
      </c>
      <c r="B7111" t="s">
        <v>23427</v>
      </c>
      <c r="C7111" t="s">
        <v>400</v>
      </c>
      <c r="D7111" t="s">
        <v>23428</v>
      </c>
      <c r="E7111" s="27">
        <v>41551</v>
      </c>
      <c r="F7111" t="s">
        <v>233</v>
      </c>
      <c r="G7111" s="27">
        <v>33104</v>
      </c>
      <c r="H7111">
        <v>25</v>
      </c>
      <c r="I7111" t="s">
        <v>244</v>
      </c>
      <c r="J7111" t="s">
        <v>245</v>
      </c>
      <c r="K7111">
        <v>0</v>
      </c>
      <c r="L7111">
        <v>4</v>
      </c>
      <c r="M7111">
        <v>0</v>
      </c>
      <c r="N7111">
        <v>1</v>
      </c>
      <c r="O7111">
        <v>1</v>
      </c>
      <c r="S7111" t="s">
        <v>23429</v>
      </c>
      <c r="T7111" s="27">
        <v>40889</v>
      </c>
      <c r="V7111">
        <v>662</v>
      </c>
      <c r="W7111" t="s">
        <v>32</v>
      </c>
      <c r="X7111" t="s">
        <v>867</v>
      </c>
      <c r="Y7111">
        <v>0</v>
      </c>
      <c r="AB7111" t="s">
        <v>237</v>
      </c>
      <c r="AH7111">
        <v>0</v>
      </c>
      <c r="AN7111" t="s">
        <v>238</v>
      </c>
      <c r="AO7111">
        <v>6</v>
      </c>
      <c r="AP7111" t="s">
        <v>246</v>
      </c>
      <c r="AQ7111" s="27">
        <v>41551</v>
      </c>
      <c r="AR7111" t="s">
        <v>240</v>
      </c>
      <c r="AS7111">
        <v>4</v>
      </c>
      <c r="AT7111" t="s">
        <v>239</v>
      </c>
      <c r="AU7111" s="27">
        <v>41551</v>
      </c>
    </row>
    <row r="7112" spans="1:47" x14ac:dyDescent="0.2">
      <c r="A7112">
        <v>7111</v>
      </c>
      <c r="B7112" t="s">
        <v>23430</v>
      </c>
      <c r="C7112" t="s">
        <v>7138</v>
      </c>
      <c r="D7112" t="s">
        <v>23431</v>
      </c>
      <c r="E7112" s="27">
        <v>41317</v>
      </c>
      <c r="F7112" t="s">
        <v>233</v>
      </c>
      <c r="G7112" s="27">
        <v>25265</v>
      </c>
      <c r="H7112">
        <v>47</v>
      </c>
      <c r="I7112" t="s">
        <v>234</v>
      </c>
      <c r="J7112" t="s">
        <v>245</v>
      </c>
      <c r="K7112">
        <v>0</v>
      </c>
      <c r="L7112">
        <v>3</v>
      </c>
      <c r="M7112">
        <v>0</v>
      </c>
      <c r="N7112">
        <v>0</v>
      </c>
      <c r="O7112">
        <v>3</v>
      </c>
      <c r="P7112">
        <v>-1</v>
      </c>
      <c r="Q7112" s="28">
        <v>41316.472222222219</v>
      </c>
      <c r="R7112" s="28">
        <v>41329.316666666666</v>
      </c>
      <c r="S7112" t="s">
        <v>23432</v>
      </c>
      <c r="T7112" s="27">
        <v>41316</v>
      </c>
      <c r="V7112">
        <v>1</v>
      </c>
      <c r="W7112" t="s">
        <v>36</v>
      </c>
      <c r="X7112" t="s">
        <v>279</v>
      </c>
      <c r="Y7112">
        <v>1</v>
      </c>
      <c r="AA7112" t="s">
        <v>23433</v>
      </c>
      <c r="AB7112" t="s">
        <v>36</v>
      </c>
      <c r="AD7112" s="27">
        <v>41526</v>
      </c>
      <c r="AE7112" t="s">
        <v>1435</v>
      </c>
      <c r="AH7112">
        <v>0</v>
      </c>
      <c r="AN7112" t="s">
        <v>238</v>
      </c>
      <c r="AO7112">
        <v>2</v>
      </c>
      <c r="AP7112" t="s">
        <v>239</v>
      </c>
      <c r="AQ7112" s="27">
        <v>41317</v>
      </c>
      <c r="AR7112" t="s">
        <v>240</v>
      </c>
      <c r="AS7112">
        <v>3</v>
      </c>
      <c r="AT7112" t="s">
        <v>239</v>
      </c>
      <c r="AU7112" s="27">
        <v>41317</v>
      </c>
    </row>
    <row r="7113" spans="1:47" x14ac:dyDescent="0.2">
      <c r="A7113">
        <v>7112</v>
      </c>
      <c r="B7113" t="s">
        <v>23434</v>
      </c>
      <c r="C7113" t="s">
        <v>7141</v>
      </c>
      <c r="D7113" t="s">
        <v>2119</v>
      </c>
      <c r="E7113" s="27">
        <v>41868</v>
      </c>
      <c r="F7113" t="s">
        <v>233</v>
      </c>
      <c r="G7113" s="27">
        <v>22121</v>
      </c>
      <c r="H7113">
        <v>55</v>
      </c>
      <c r="I7113" t="s">
        <v>234</v>
      </c>
      <c r="J7113" t="s">
        <v>250</v>
      </c>
      <c r="K7113">
        <v>0</v>
      </c>
      <c r="L7113">
        <v>7</v>
      </c>
      <c r="M7113">
        <v>0</v>
      </c>
      <c r="N7113">
        <v>0</v>
      </c>
      <c r="O7113">
        <v>10</v>
      </c>
      <c r="P7113">
        <v>-1</v>
      </c>
      <c r="Q7113" s="28">
        <v>41867.120138888888</v>
      </c>
      <c r="R7113" s="28">
        <v>41871.401388888888</v>
      </c>
      <c r="S7113" t="s">
        <v>23435</v>
      </c>
      <c r="T7113" s="27">
        <v>41867</v>
      </c>
      <c r="V7113">
        <v>1</v>
      </c>
      <c r="W7113" t="s">
        <v>36</v>
      </c>
      <c r="X7113" t="s">
        <v>279</v>
      </c>
      <c r="Y7113">
        <v>1</v>
      </c>
      <c r="AA7113" t="s">
        <v>23436</v>
      </c>
      <c r="AB7113" t="s">
        <v>32</v>
      </c>
      <c r="AC7113">
        <v>0</v>
      </c>
      <c r="AD7113" s="27">
        <v>41893</v>
      </c>
      <c r="AE7113" t="s">
        <v>494</v>
      </c>
      <c r="AF7113" s="27">
        <v>41893</v>
      </c>
      <c r="AG7113" s="27">
        <v>42061</v>
      </c>
      <c r="AH7113">
        <v>1</v>
      </c>
      <c r="AJ7113" t="s">
        <v>23437</v>
      </c>
      <c r="AK7113" t="s">
        <v>255</v>
      </c>
      <c r="AL7113" s="27">
        <v>42092</v>
      </c>
      <c r="AM7113" t="s">
        <v>974</v>
      </c>
      <c r="AN7113" t="s">
        <v>238</v>
      </c>
      <c r="AO7113">
        <v>4</v>
      </c>
      <c r="AP7113" t="s">
        <v>239</v>
      </c>
      <c r="AQ7113" s="27">
        <v>41868</v>
      </c>
      <c r="AR7113" t="s">
        <v>240</v>
      </c>
      <c r="AS7113">
        <v>7</v>
      </c>
      <c r="AT7113" t="s">
        <v>246</v>
      </c>
      <c r="AU7113" s="27">
        <v>41868</v>
      </c>
    </row>
    <row r="7114" spans="1:47" x14ac:dyDescent="0.2">
      <c r="A7114">
        <v>7113</v>
      </c>
      <c r="B7114" t="s">
        <v>23438</v>
      </c>
      <c r="C7114" t="s">
        <v>23439</v>
      </c>
      <c r="D7114" t="s">
        <v>603</v>
      </c>
      <c r="E7114" s="27">
        <v>41299</v>
      </c>
      <c r="F7114" t="s">
        <v>294</v>
      </c>
      <c r="G7114" s="27">
        <v>30233</v>
      </c>
      <c r="H7114">
        <v>33</v>
      </c>
      <c r="I7114" t="s">
        <v>244</v>
      </c>
      <c r="J7114" t="s">
        <v>250</v>
      </c>
      <c r="K7114">
        <v>0</v>
      </c>
      <c r="L7114">
        <v>6</v>
      </c>
      <c r="M7114">
        <v>0</v>
      </c>
      <c r="N7114">
        <v>0</v>
      </c>
      <c r="O7114">
        <v>0</v>
      </c>
      <c r="W7114" t="s">
        <v>237</v>
      </c>
      <c r="Y7114">
        <v>-1</v>
      </c>
      <c r="AB7114" t="s">
        <v>237</v>
      </c>
      <c r="AH7114">
        <v>0</v>
      </c>
      <c r="AN7114" t="s">
        <v>238</v>
      </c>
      <c r="AO7114">
        <v>5</v>
      </c>
      <c r="AP7114" t="s">
        <v>246</v>
      </c>
      <c r="AQ7114" s="27">
        <v>41299</v>
      </c>
      <c r="AR7114" t="s">
        <v>240</v>
      </c>
      <c r="AS7114">
        <v>6</v>
      </c>
      <c r="AT7114" t="s">
        <v>246</v>
      </c>
      <c r="AU7114" s="27">
        <v>41299</v>
      </c>
    </row>
    <row r="7115" spans="1:47" x14ac:dyDescent="0.2">
      <c r="A7115">
        <v>7114</v>
      </c>
      <c r="B7115" t="s">
        <v>23440</v>
      </c>
      <c r="C7115" t="s">
        <v>1262</v>
      </c>
      <c r="D7115" t="s">
        <v>23441</v>
      </c>
      <c r="E7115" s="27">
        <v>41285</v>
      </c>
      <c r="F7115" t="s">
        <v>233</v>
      </c>
      <c r="G7115" s="27">
        <v>34081</v>
      </c>
      <c r="H7115">
        <v>22</v>
      </c>
      <c r="I7115" t="s">
        <v>259</v>
      </c>
      <c r="J7115" t="s">
        <v>250</v>
      </c>
      <c r="K7115">
        <v>0</v>
      </c>
      <c r="L7115">
        <v>3</v>
      </c>
      <c r="M7115">
        <v>0</v>
      </c>
      <c r="N7115">
        <v>0</v>
      </c>
      <c r="O7115">
        <v>0</v>
      </c>
      <c r="P7115">
        <v>-1</v>
      </c>
      <c r="Q7115" s="28">
        <v>41284.095138888886</v>
      </c>
      <c r="R7115" s="28">
        <v>41285.464583333334</v>
      </c>
      <c r="S7115" t="s">
        <v>23442</v>
      </c>
      <c r="T7115" s="27">
        <v>41284</v>
      </c>
      <c r="V7115">
        <v>1</v>
      </c>
      <c r="W7115" t="s">
        <v>32</v>
      </c>
      <c r="X7115" t="s">
        <v>284</v>
      </c>
      <c r="Y7115">
        <v>1</v>
      </c>
      <c r="AA7115" t="s">
        <v>23443</v>
      </c>
      <c r="AB7115" t="s">
        <v>32</v>
      </c>
      <c r="AC7115">
        <v>0</v>
      </c>
      <c r="AD7115" s="27">
        <v>41354</v>
      </c>
      <c r="AE7115" t="s">
        <v>359</v>
      </c>
      <c r="AF7115" s="27">
        <v>41354</v>
      </c>
      <c r="AG7115" s="27">
        <v>41409</v>
      </c>
      <c r="AH7115">
        <v>0</v>
      </c>
      <c r="AN7115" t="s">
        <v>238</v>
      </c>
      <c r="AO7115">
        <v>5</v>
      </c>
      <c r="AP7115" t="s">
        <v>246</v>
      </c>
      <c r="AQ7115" s="27">
        <v>41285</v>
      </c>
      <c r="AR7115" t="s">
        <v>240</v>
      </c>
      <c r="AS7115">
        <v>3</v>
      </c>
      <c r="AT7115" t="s">
        <v>239</v>
      </c>
      <c r="AU7115" s="27">
        <v>41285</v>
      </c>
    </row>
    <row r="7116" spans="1:47" x14ac:dyDescent="0.2">
      <c r="A7116">
        <v>7115</v>
      </c>
      <c r="B7116" t="s">
        <v>23444</v>
      </c>
      <c r="C7116" t="s">
        <v>1455</v>
      </c>
      <c r="D7116" t="s">
        <v>23445</v>
      </c>
      <c r="E7116" s="27">
        <v>41826</v>
      </c>
      <c r="F7116" t="s">
        <v>233</v>
      </c>
      <c r="G7116" s="27">
        <v>23791</v>
      </c>
      <c r="H7116">
        <v>51</v>
      </c>
      <c r="I7116" t="s">
        <v>234</v>
      </c>
      <c r="J7116" t="s">
        <v>353</v>
      </c>
      <c r="K7116">
        <v>0</v>
      </c>
      <c r="L7116">
        <v>1</v>
      </c>
      <c r="M7116">
        <v>0</v>
      </c>
      <c r="N7116">
        <v>0</v>
      </c>
      <c r="O7116">
        <v>1</v>
      </c>
      <c r="P7116">
        <v>0</v>
      </c>
      <c r="Q7116" s="28">
        <v>41826.050000000003</v>
      </c>
      <c r="R7116" s="28">
        <v>41826.334722222222</v>
      </c>
      <c r="S7116" t="s">
        <v>23446</v>
      </c>
      <c r="T7116" s="27">
        <v>41825</v>
      </c>
      <c r="V7116">
        <v>1</v>
      </c>
      <c r="W7116" t="s">
        <v>32</v>
      </c>
      <c r="X7116" t="s">
        <v>17135</v>
      </c>
      <c r="Y7116">
        <v>0</v>
      </c>
      <c r="AB7116" t="s">
        <v>237</v>
      </c>
      <c r="AH7116">
        <v>0</v>
      </c>
      <c r="AN7116" t="s">
        <v>238</v>
      </c>
      <c r="AO7116">
        <v>1</v>
      </c>
      <c r="AP7116" t="s">
        <v>239</v>
      </c>
      <c r="AQ7116" s="27">
        <v>41826</v>
      </c>
      <c r="AR7116" t="s">
        <v>240</v>
      </c>
      <c r="AS7116">
        <v>1</v>
      </c>
      <c r="AT7116" t="s">
        <v>239</v>
      </c>
      <c r="AU7116" s="27">
        <v>41826</v>
      </c>
    </row>
    <row r="7117" spans="1:47" x14ac:dyDescent="0.2">
      <c r="A7117">
        <v>7116</v>
      </c>
      <c r="B7117" t="s">
        <v>23447</v>
      </c>
      <c r="C7117" t="s">
        <v>5075</v>
      </c>
      <c r="D7117" t="s">
        <v>23448</v>
      </c>
      <c r="E7117" s="27">
        <v>41487</v>
      </c>
      <c r="F7117" t="s">
        <v>233</v>
      </c>
      <c r="G7117" s="27">
        <v>30559</v>
      </c>
      <c r="H7117">
        <v>32</v>
      </c>
      <c r="I7117" t="s">
        <v>244</v>
      </c>
      <c r="J7117" t="s">
        <v>250</v>
      </c>
      <c r="K7117">
        <v>0</v>
      </c>
      <c r="L7117">
        <v>8</v>
      </c>
      <c r="M7117">
        <v>0</v>
      </c>
      <c r="N7117">
        <v>0</v>
      </c>
      <c r="O7117">
        <v>9</v>
      </c>
      <c r="P7117">
        <v>-1</v>
      </c>
      <c r="Q7117" s="28">
        <v>41486.270138888889</v>
      </c>
      <c r="R7117" s="28">
        <v>41598.206944444442</v>
      </c>
      <c r="S7117" t="s">
        <v>23449</v>
      </c>
      <c r="T7117" s="27">
        <v>41486</v>
      </c>
      <c r="V7117">
        <v>1</v>
      </c>
      <c r="W7117" t="s">
        <v>32</v>
      </c>
      <c r="X7117" t="s">
        <v>567</v>
      </c>
      <c r="Y7117">
        <v>1</v>
      </c>
      <c r="AA7117" t="s">
        <v>23450</v>
      </c>
      <c r="AB7117" t="s">
        <v>36</v>
      </c>
      <c r="AD7117" s="27">
        <v>42432</v>
      </c>
      <c r="AE7117" t="s">
        <v>392</v>
      </c>
      <c r="AH7117">
        <v>0</v>
      </c>
      <c r="AN7117" t="s">
        <v>238</v>
      </c>
      <c r="AO7117">
        <v>8</v>
      </c>
      <c r="AP7117" t="s">
        <v>269</v>
      </c>
      <c r="AQ7117" s="27">
        <v>41487</v>
      </c>
      <c r="AR7117" t="s">
        <v>240</v>
      </c>
      <c r="AS7117">
        <v>8</v>
      </c>
      <c r="AT7117" t="s">
        <v>269</v>
      </c>
      <c r="AU7117" s="27">
        <v>41487</v>
      </c>
    </row>
    <row r="7118" spans="1:47" x14ac:dyDescent="0.2">
      <c r="A7118">
        <v>7117</v>
      </c>
      <c r="B7118" t="s">
        <v>23451</v>
      </c>
      <c r="C7118" t="s">
        <v>1832</v>
      </c>
      <c r="D7118" t="s">
        <v>2032</v>
      </c>
      <c r="E7118" s="27">
        <v>41293</v>
      </c>
      <c r="F7118" t="s">
        <v>233</v>
      </c>
      <c r="G7118" s="27">
        <v>22134</v>
      </c>
      <c r="H7118">
        <v>55</v>
      </c>
      <c r="I7118" t="s">
        <v>234</v>
      </c>
      <c r="J7118" t="s">
        <v>245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-1</v>
      </c>
      <c r="Q7118" s="28">
        <v>41292.286805555559</v>
      </c>
      <c r="R7118" s="28">
        <v>41293.04583333333</v>
      </c>
      <c r="S7118" t="s">
        <v>23452</v>
      </c>
      <c r="T7118" s="27">
        <v>41292</v>
      </c>
      <c r="V7118">
        <v>1</v>
      </c>
      <c r="W7118" t="s">
        <v>32</v>
      </c>
      <c r="X7118" t="s">
        <v>364</v>
      </c>
      <c r="Y7118">
        <v>1</v>
      </c>
      <c r="AA7118" t="s">
        <v>23453</v>
      </c>
      <c r="AB7118" t="s">
        <v>36</v>
      </c>
      <c r="AD7118" s="27">
        <v>42409</v>
      </c>
      <c r="AE7118" t="s">
        <v>11554</v>
      </c>
      <c r="AH7118">
        <v>0</v>
      </c>
      <c r="AN7118" t="s">
        <v>238</v>
      </c>
      <c r="AO7118">
        <v>1</v>
      </c>
      <c r="AP7118" t="s">
        <v>239</v>
      </c>
      <c r="AQ7118" s="27">
        <v>41293</v>
      </c>
      <c r="AR7118" t="s">
        <v>240</v>
      </c>
      <c r="AS7118">
        <v>1</v>
      </c>
      <c r="AT7118" t="s">
        <v>239</v>
      </c>
      <c r="AU7118" s="27">
        <v>41293</v>
      </c>
    </row>
    <row r="7119" spans="1:47" x14ac:dyDescent="0.2">
      <c r="A7119">
        <v>7118</v>
      </c>
      <c r="B7119" t="s">
        <v>23454</v>
      </c>
      <c r="C7119" t="s">
        <v>2244</v>
      </c>
      <c r="D7119" t="s">
        <v>387</v>
      </c>
      <c r="E7119" s="27">
        <v>41809</v>
      </c>
      <c r="F7119" t="s">
        <v>233</v>
      </c>
      <c r="G7119" s="27">
        <v>22235</v>
      </c>
      <c r="H7119">
        <v>55</v>
      </c>
      <c r="I7119" t="s">
        <v>234</v>
      </c>
      <c r="J7119" t="s">
        <v>250</v>
      </c>
      <c r="K7119">
        <v>0</v>
      </c>
      <c r="L7119">
        <v>2</v>
      </c>
      <c r="M7119">
        <v>0</v>
      </c>
      <c r="N7119">
        <v>0</v>
      </c>
      <c r="O7119">
        <v>9</v>
      </c>
      <c r="P7119">
        <v>-1</v>
      </c>
      <c r="Q7119" s="28">
        <v>41808.332638888889</v>
      </c>
      <c r="R7119" s="28">
        <v>41809.349305555559</v>
      </c>
      <c r="S7119" t="s">
        <v>23455</v>
      </c>
      <c r="T7119" s="27">
        <v>41808</v>
      </c>
      <c r="V7119">
        <v>1</v>
      </c>
      <c r="W7119" t="s">
        <v>32</v>
      </c>
      <c r="X7119" t="s">
        <v>261</v>
      </c>
      <c r="Y7119">
        <v>0</v>
      </c>
      <c r="AB7119" t="s">
        <v>237</v>
      </c>
      <c r="AH7119">
        <v>0</v>
      </c>
      <c r="AN7119" t="s">
        <v>238</v>
      </c>
      <c r="AO7119">
        <v>2</v>
      </c>
      <c r="AP7119" t="s">
        <v>239</v>
      </c>
      <c r="AQ7119" s="27">
        <v>41809</v>
      </c>
      <c r="AR7119" t="s">
        <v>240</v>
      </c>
      <c r="AS7119">
        <v>2</v>
      </c>
      <c r="AT7119" t="s">
        <v>239</v>
      </c>
      <c r="AU7119" s="27">
        <v>41809</v>
      </c>
    </row>
    <row r="7120" spans="1:47" x14ac:dyDescent="0.2">
      <c r="A7120">
        <v>7119</v>
      </c>
      <c r="B7120" t="s">
        <v>23456</v>
      </c>
      <c r="C7120" t="s">
        <v>23457</v>
      </c>
      <c r="D7120" t="s">
        <v>23458</v>
      </c>
      <c r="E7120" s="27">
        <v>41501</v>
      </c>
      <c r="F7120" t="s">
        <v>233</v>
      </c>
      <c r="G7120" s="27">
        <v>33750</v>
      </c>
      <c r="H7120">
        <v>23</v>
      </c>
      <c r="I7120" t="s">
        <v>259</v>
      </c>
      <c r="J7120" t="s">
        <v>250</v>
      </c>
      <c r="K7120">
        <v>0</v>
      </c>
      <c r="L7120">
        <v>5</v>
      </c>
      <c r="M7120">
        <v>0</v>
      </c>
      <c r="N7120">
        <v>0</v>
      </c>
      <c r="O7120">
        <v>3</v>
      </c>
      <c r="P7120">
        <v>0</v>
      </c>
      <c r="Q7120" s="28">
        <v>41501.078472222223</v>
      </c>
      <c r="R7120" s="28">
        <v>41507.352083333331</v>
      </c>
      <c r="S7120" t="s">
        <v>23459</v>
      </c>
      <c r="T7120" s="27">
        <v>41500</v>
      </c>
      <c r="V7120">
        <v>1</v>
      </c>
      <c r="W7120" t="s">
        <v>36</v>
      </c>
      <c r="X7120" t="s">
        <v>279</v>
      </c>
      <c r="Y7120">
        <v>0</v>
      </c>
      <c r="AB7120" t="s">
        <v>237</v>
      </c>
      <c r="AH7120">
        <v>0</v>
      </c>
      <c r="AN7120" t="s">
        <v>238</v>
      </c>
      <c r="AO7120">
        <v>6</v>
      </c>
      <c r="AP7120" t="s">
        <v>246</v>
      </c>
      <c r="AQ7120" s="27">
        <v>41501</v>
      </c>
      <c r="AR7120" t="s">
        <v>240</v>
      </c>
      <c r="AS7120">
        <v>5</v>
      </c>
      <c r="AT7120" t="s">
        <v>246</v>
      </c>
      <c r="AU7120" s="27">
        <v>41501</v>
      </c>
    </row>
    <row r="7121" spans="1:47" x14ac:dyDescent="0.2">
      <c r="A7121">
        <v>7120</v>
      </c>
      <c r="B7121" t="s">
        <v>23460</v>
      </c>
      <c r="C7121" t="s">
        <v>1147</v>
      </c>
      <c r="D7121" t="s">
        <v>2520</v>
      </c>
      <c r="E7121" s="27">
        <v>41310</v>
      </c>
      <c r="F7121" t="s">
        <v>233</v>
      </c>
      <c r="G7121" s="27">
        <v>22687</v>
      </c>
      <c r="H7121">
        <v>54</v>
      </c>
      <c r="I7121" t="s">
        <v>234</v>
      </c>
      <c r="J7121" t="s">
        <v>245</v>
      </c>
      <c r="K7121">
        <v>0</v>
      </c>
      <c r="L7121">
        <v>4</v>
      </c>
      <c r="M7121">
        <v>0</v>
      </c>
      <c r="N7121">
        <v>0</v>
      </c>
      <c r="O7121">
        <v>2</v>
      </c>
      <c r="P7121">
        <v>-29</v>
      </c>
      <c r="Q7121" s="28">
        <v>41281.059027777781</v>
      </c>
      <c r="R7121" s="28">
        <v>41310.461805555555</v>
      </c>
      <c r="S7121" t="s">
        <v>23461</v>
      </c>
      <c r="U7121" s="27">
        <v>41281</v>
      </c>
      <c r="V7121">
        <v>29</v>
      </c>
      <c r="W7121" t="s">
        <v>32</v>
      </c>
      <c r="X7121" t="s">
        <v>274</v>
      </c>
      <c r="Y7121">
        <v>1</v>
      </c>
      <c r="AA7121" t="s">
        <v>23462</v>
      </c>
      <c r="AB7121" t="s">
        <v>32</v>
      </c>
      <c r="AC7121">
        <v>1</v>
      </c>
      <c r="AD7121" s="27">
        <v>41572</v>
      </c>
      <c r="AE7121" t="s">
        <v>847</v>
      </c>
      <c r="AF7121" s="27">
        <v>41573</v>
      </c>
      <c r="AG7121" s="27">
        <v>41613</v>
      </c>
      <c r="AH7121">
        <v>1</v>
      </c>
      <c r="AJ7121" t="s">
        <v>23463</v>
      </c>
      <c r="AK7121" t="s">
        <v>255</v>
      </c>
      <c r="AL7121" s="27">
        <v>42282</v>
      </c>
      <c r="AM7121" t="s">
        <v>974</v>
      </c>
      <c r="AN7121" t="s">
        <v>238</v>
      </c>
      <c r="AO7121">
        <v>2</v>
      </c>
      <c r="AP7121" t="s">
        <v>239</v>
      </c>
      <c r="AQ7121" s="27">
        <v>41310</v>
      </c>
      <c r="AR7121" t="s">
        <v>240</v>
      </c>
      <c r="AS7121">
        <v>4</v>
      </c>
      <c r="AT7121" t="s">
        <v>239</v>
      </c>
      <c r="AU7121" s="27">
        <v>41310</v>
      </c>
    </row>
    <row r="7122" spans="1:47" x14ac:dyDescent="0.2">
      <c r="A7122">
        <v>7121</v>
      </c>
      <c r="B7122" t="s">
        <v>23464</v>
      </c>
      <c r="C7122" t="s">
        <v>23465</v>
      </c>
      <c r="D7122" t="s">
        <v>23466</v>
      </c>
      <c r="E7122" s="27">
        <v>41368</v>
      </c>
      <c r="F7122" t="s">
        <v>233</v>
      </c>
      <c r="G7122" s="27">
        <v>27552</v>
      </c>
      <c r="H7122">
        <v>40</v>
      </c>
      <c r="I7122" t="s">
        <v>244</v>
      </c>
      <c r="J7122" t="s">
        <v>1115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-1</v>
      </c>
      <c r="Q7122" s="28">
        <v>41367.205555555556</v>
      </c>
      <c r="R7122" s="28">
        <v>41387.138888888891</v>
      </c>
      <c r="S7122" t="s">
        <v>23467</v>
      </c>
      <c r="T7122" s="27">
        <v>41367</v>
      </c>
      <c r="V7122">
        <v>1</v>
      </c>
      <c r="W7122" t="s">
        <v>32</v>
      </c>
      <c r="X7122" t="s">
        <v>21343</v>
      </c>
      <c r="Y7122">
        <v>0</v>
      </c>
      <c r="AB7122" t="s">
        <v>237</v>
      </c>
      <c r="AH7122">
        <v>0</v>
      </c>
      <c r="AN7122" t="s">
        <v>238</v>
      </c>
      <c r="AO7122">
        <v>1</v>
      </c>
      <c r="AP7122" t="s">
        <v>239</v>
      </c>
      <c r="AQ7122" s="27">
        <v>41368</v>
      </c>
      <c r="AR7122" t="s">
        <v>240</v>
      </c>
      <c r="AS7122">
        <v>1</v>
      </c>
      <c r="AT7122" t="s">
        <v>239</v>
      </c>
      <c r="AU7122" s="27">
        <v>41368</v>
      </c>
    </row>
    <row r="7123" spans="1:47" x14ac:dyDescent="0.2">
      <c r="A7123">
        <v>7122</v>
      </c>
      <c r="B7123" t="s">
        <v>23468</v>
      </c>
      <c r="C7123" t="s">
        <v>19737</v>
      </c>
      <c r="D7123" t="s">
        <v>23469</v>
      </c>
      <c r="E7123" s="27">
        <v>41919</v>
      </c>
      <c r="F7123" t="s">
        <v>233</v>
      </c>
      <c r="G7123" s="27">
        <v>28201</v>
      </c>
      <c r="H7123">
        <v>39</v>
      </c>
      <c r="I7123" t="s">
        <v>244</v>
      </c>
      <c r="J7123" t="s">
        <v>353</v>
      </c>
      <c r="K7123">
        <v>0</v>
      </c>
      <c r="L7123">
        <v>1</v>
      </c>
      <c r="M7123">
        <v>0</v>
      </c>
      <c r="N7123">
        <v>0</v>
      </c>
      <c r="O7123">
        <v>1</v>
      </c>
      <c r="P7123">
        <v>-22</v>
      </c>
      <c r="Q7123" s="28">
        <v>41897.22152777778</v>
      </c>
      <c r="R7123" s="28">
        <v>41897.306250000001</v>
      </c>
      <c r="S7123" t="s">
        <v>23470</v>
      </c>
      <c r="T7123" s="27">
        <v>41897</v>
      </c>
      <c r="V7123">
        <v>22</v>
      </c>
      <c r="W7123" t="s">
        <v>36</v>
      </c>
      <c r="X7123" t="s">
        <v>595</v>
      </c>
      <c r="Y7123">
        <v>0</v>
      </c>
      <c r="AB7123" t="s">
        <v>237</v>
      </c>
      <c r="AH7123">
        <v>0</v>
      </c>
      <c r="AN7123" t="s">
        <v>238</v>
      </c>
      <c r="AO7123">
        <v>1</v>
      </c>
      <c r="AP7123" t="s">
        <v>239</v>
      </c>
      <c r="AQ7123" s="27">
        <v>41919</v>
      </c>
      <c r="AR7123" t="s">
        <v>240</v>
      </c>
      <c r="AS7123">
        <v>1</v>
      </c>
      <c r="AT7123" t="s">
        <v>239</v>
      </c>
      <c r="AU7123" s="27">
        <v>41919</v>
      </c>
    </row>
    <row r="7124" spans="1:47" x14ac:dyDescent="0.2">
      <c r="A7124">
        <v>7123</v>
      </c>
      <c r="B7124" t="s">
        <v>23471</v>
      </c>
      <c r="C7124" t="s">
        <v>2871</v>
      </c>
      <c r="D7124" t="s">
        <v>3987</v>
      </c>
      <c r="E7124" s="27">
        <v>41655</v>
      </c>
      <c r="F7124" t="s">
        <v>233</v>
      </c>
      <c r="G7124" s="27">
        <v>32297</v>
      </c>
      <c r="H7124">
        <v>27</v>
      </c>
      <c r="I7124" t="s">
        <v>244</v>
      </c>
      <c r="J7124" t="s">
        <v>250</v>
      </c>
      <c r="K7124">
        <v>0</v>
      </c>
      <c r="L7124">
        <v>2</v>
      </c>
      <c r="M7124">
        <v>0</v>
      </c>
      <c r="N7124">
        <v>0</v>
      </c>
      <c r="O7124">
        <v>0</v>
      </c>
      <c r="P7124">
        <v>-1</v>
      </c>
      <c r="Q7124" s="28">
        <v>41654.280555555553</v>
      </c>
      <c r="R7124" s="28">
        <v>41655.335416666669</v>
      </c>
      <c r="S7124" t="s">
        <v>23472</v>
      </c>
      <c r="T7124" s="27">
        <v>41654</v>
      </c>
      <c r="V7124">
        <v>1</v>
      </c>
      <c r="W7124" t="s">
        <v>36</v>
      </c>
      <c r="X7124" t="s">
        <v>279</v>
      </c>
      <c r="Y7124">
        <v>1</v>
      </c>
      <c r="AA7124" t="s">
        <v>23473</v>
      </c>
      <c r="AB7124" t="s">
        <v>32</v>
      </c>
      <c r="AC7124">
        <v>120</v>
      </c>
      <c r="AD7124" s="27">
        <v>42104</v>
      </c>
      <c r="AE7124" t="s">
        <v>729</v>
      </c>
      <c r="AF7124" s="27">
        <v>42224</v>
      </c>
      <c r="AG7124" s="27">
        <v>42225</v>
      </c>
      <c r="AH7124">
        <v>1</v>
      </c>
      <c r="AJ7124" t="s">
        <v>23473</v>
      </c>
      <c r="AK7124" t="s">
        <v>312</v>
      </c>
      <c r="AL7124" s="27">
        <v>42104</v>
      </c>
      <c r="AM7124" t="s">
        <v>729</v>
      </c>
      <c r="AN7124" t="s">
        <v>238</v>
      </c>
      <c r="AO7124">
        <v>3</v>
      </c>
      <c r="AP7124" t="s">
        <v>239</v>
      </c>
      <c r="AQ7124" s="27">
        <v>41655</v>
      </c>
      <c r="AR7124" t="s">
        <v>240</v>
      </c>
      <c r="AS7124">
        <v>2</v>
      </c>
      <c r="AT7124" t="s">
        <v>239</v>
      </c>
      <c r="AU7124" s="27">
        <v>41655</v>
      </c>
    </row>
    <row r="7125" spans="1:47" x14ac:dyDescent="0.2">
      <c r="A7125">
        <v>7124</v>
      </c>
      <c r="B7125" t="s">
        <v>23474</v>
      </c>
      <c r="C7125" t="s">
        <v>990</v>
      </c>
      <c r="D7125" t="s">
        <v>23475</v>
      </c>
      <c r="E7125" s="27">
        <v>41453</v>
      </c>
      <c r="F7125" t="s">
        <v>233</v>
      </c>
      <c r="G7125" s="27">
        <v>28973</v>
      </c>
      <c r="H7125">
        <v>36</v>
      </c>
      <c r="I7125" t="s">
        <v>244</v>
      </c>
      <c r="J7125" t="s">
        <v>245</v>
      </c>
      <c r="K7125">
        <v>0</v>
      </c>
      <c r="L7125">
        <v>1</v>
      </c>
      <c r="M7125">
        <v>0</v>
      </c>
      <c r="N7125">
        <v>0</v>
      </c>
      <c r="O7125">
        <v>4</v>
      </c>
      <c r="P7125">
        <v>85</v>
      </c>
      <c r="Q7125" s="28">
        <v>41538.506249999999</v>
      </c>
      <c r="R7125" s="28">
        <v>41550.267361111109</v>
      </c>
      <c r="S7125" t="s">
        <v>23476</v>
      </c>
      <c r="T7125" s="27">
        <v>41327</v>
      </c>
      <c r="V7125">
        <v>126</v>
      </c>
      <c r="W7125" t="s">
        <v>36</v>
      </c>
      <c r="X7125" t="s">
        <v>23477</v>
      </c>
      <c r="Y7125">
        <v>1</v>
      </c>
      <c r="AA7125" t="s">
        <v>23478</v>
      </c>
      <c r="AB7125" t="s">
        <v>32</v>
      </c>
      <c r="AC7125">
        <v>0</v>
      </c>
      <c r="AD7125" s="27">
        <v>41555</v>
      </c>
      <c r="AE7125" t="s">
        <v>2318</v>
      </c>
      <c r="AF7125" s="27">
        <v>41555</v>
      </c>
      <c r="AG7125" s="27">
        <v>41781</v>
      </c>
      <c r="AH7125">
        <v>1</v>
      </c>
      <c r="AJ7125" t="s">
        <v>23478</v>
      </c>
      <c r="AK7125" t="s">
        <v>255</v>
      </c>
      <c r="AL7125" s="27">
        <v>41555</v>
      </c>
      <c r="AM7125" t="s">
        <v>383</v>
      </c>
      <c r="AN7125" t="s">
        <v>238</v>
      </c>
      <c r="AO7125">
        <v>1</v>
      </c>
      <c r="AP7125" t="s">
        <v>239</v>
      </c>
      <c r="AQ7125" s="27">
        <v>41453</v>
      </c>
      <c r="AR7125" t="s">
        <v>240</v>
      </c>
      <c r="AS7125">
        <v>1</v>
      </c>
      <c r="AT7125" t="s">
        <v>239</v>
      </c>
      <c r="AU7125" s="27">
        <v>41453</v>
      </c>
    </row>
    <row r="7126" spans="1:47" x14ac:dyDescent="0.2">
      <c r="A7126">
        <v>7125</v>
      </c>
      <c r="B7126" t="s">
        <v>23479</v>
      </c>
      <c r="C7126" t="s">
        <v>5764</v>
      </c>
      <c r="D7126" t="s">
        <v>1109</v>
      </c>
      <c r="E7126" s="27">
        <v>41351</v>
      </c>
      <c r="F7126" t="s">
        <v>294</v>
      </c>
      <c r="G7126" s="27">
        <v>31566</v>
      </c>
      <c r="H7126">
        <v>29</v>
      </c>
      <c r="I7126" t="s">
        <v>244</v>
      </c>
      <c r="J7126" t="s">
        <v>250</v>
      </c>
      <c r="K7126">
        <v>0</v>
      </c>
      <c r="L7126">
        <v>7</v>
      </c>
      <c r="M7126">
        <v>0</v>
      </c>
      <c r="N7126">
        <v>0</v>
      </c>
      <c r="O7126">
        <v>5</v>
      </c>
      <c r="P7126">
        <v>0</v>
      </c>
      <c r="Q7126" s="28">
        <v>41351.111805555556</v>
      </c>
      <c r="R7126" s="28">
        <v>41352.322916666664</v>
      </c>
      <c r="S7126" t="s">
        <v>23480</v>
      </c>
      <c r="T7126" s="27">
        <v>41350</v>
      </c>
      <c r="V7126">
        <v>1</v>
      </c>
      <c r="W7126" t="s">
        <v>32</v>
      </c>
      <c r="X7126" t="s">
        <v>254</v>
      </c>
      <c r="Y7126">
        <v>1</v>
      </c>
      <c r="AA7126" t="s">
        <v>23481</v>
      </c>
      <c r="AB7126" t="s">
        <v>36</v>
      </c>
      <c r="AC7126">
        <v>0</v>
      </c>
      <c r="AD7126" s="27">
        <v>42430</v>
      </c>
      <c r="AF7126" s="27">
        <v>42430</v>
      </c>
      <c r="AG7126" s="27">
        <v>42431</v>
      </c>
      <c r="AH7126">
        <v>0</v>
      </c>
      <c r="AN7126" t="s">
        <v>238</v>
      </c>
      <c r="AO7126">
        <v>3</v>
      </c>
      <c r="AP7126" t="s">
        <v>239</v>
      </c>
      <c r="AQ7126" s="27">
        <v>41351</v>
      </c>
      <c r="AR7126" t="s">
        <v>240</v>
      </c>
      <c r="AS7126">
        <v>7</v>
      </c>
      <c r="AT7126" t="s">
        <v>246</v>
      </c>
      <c r="AU7126" s="27">
        <v>41351</v>
      </c>
    </row>
    <row r="7127" spans="1:47" x14ac:dyDescent="0.2">
      <c r="A7127">
        <v>7126</v>
      </c>
      <c r="B7127" t="s">
        <v>23482</v>
      </c>
      <c r="C7127" t="s">
        <v>2400</v>
      </c>
      <c r="D7127" t="s">
        <v>23483</v>
      </c>
      <c r="E7127" s="27">
        <v>41728</v>
      </c>
      <c r="F7127" t="s">
        <v>294</v>
      </c>
      <c r="G7127" s="27">
        <v>26038</v>
      </c>
      <c r="H7127">
        <v>45</v>
      </c>
      <c r="I7127" t="s">
        <v>234</v>
      </c>
      <c r="J7127" t="s">
        <v>245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-1</v>
      </c>
      <c r="Q7127" s="28">
        <v>41727.414583333331</v>
      </c>
      <c r="R7127" s="28">
        <v>41728.35833333333</v>
      </c>
      <c r="S7127" t="s">
        <v>23484</v>
      </c>
      <c r="T7127" s="27">
        <v>41727</v>
      </c>
      <c r="V7127">
        <v>1</v>
      </c>
      <c r="W7127" t="s">
        <v>36</v>
      </c>
      <c r="X7127" t="s">
        <v>279</v>
      </c>
      <c r="Y7127">
        <v>0</v>
      </c>
      <c r="AB7127" t="s">
        <v>237</v>
      </c>
      <c r="AH7127">
        <v>0</v>
      </c>
      <c r="AN7127" t="s">
        <v>238</v>
      </c>
      <c r="AO7127">
        <v>1</v>
      </c>
      <c r="AP7127" t="s">
        <v>239</v>
      </c>
      <c r="AQ7127" s="27">
        <v>41728</v>
      </c>
      <c r="AR7127" t="s">
        <v>240</v>
      </c>
      <c r="AS7127">
        <v>1</v>
      </c>
      <c r="AT7127" t="s">
        <v>239</v>
      </c>
      <c r="AU7127" s="27">
        <v>41728</v>
      </c>
    </row>
    <row r="7128" spans="1:47" x14ac:dyDescent="0.2">
      <c r="A7128">
        <v>7127</v>
      </c>
      <c r="B7128" t="s">
        <v>23485</v>
      </c>
      <c r="C7128" t="s">
        <v>6393</v>
      </c>
      <c r="D7128" t="s">
        <v>23486</v>
      </c>
      <c r="E7128" s="27">
        <v>41415</v>
      </c>
      <c r="F7128" t="s">
        <v>233</v>
      </c>
      <c r="G7128" s="27">
        <v>33296</v>
      </c>
      <c r="H7128">
        <v>25</v>
      </c>
      <c r="I7128" t="s">
        <v>244</v>
      </c>
      <c r="J7128" t="s">
        <v>22</v>
      </c>
      <c r="K7128">
        <v>0</v>
      </c>
      <c r="L7128">
        <v>6</v>
      </c>
      <c r="M7128">
        <v>0</v>
      </c>
      <c r="N7128">
        <v>0</v>
      </c>
      <c r="O7128">
        <v>2</v>
      </c>
      <c r="P7128">
        <v>-1</v>
      </c>
      <c r="Q7128" s="28">
        <v>41414.14166666667</v>
      </c>
      <c r="R7128" s="28">
        <v>41478.393055555556</v>
      </c>
      <c r="S7128" t="s">
        <v>23487</v>
      </c>
      <c r="T7128" s="27">
        <v>41414</v>
      </c>
      <c r="V7128">
        <v>1</v>
      </c>
      <c r="W7128" t="s">
        <v>36</v>
      </c>
      <c r="X7128" t="s">
        <v>3794</v>
      </c>
      <c r="Y7128">
        <v>0</v>
      </c>
      <c r="AB7128" t="s">
        <v>237</v>
      </c>
      <c r="AH7128">
        <v>0</v>
      </c>
      <c r="AN7128" t="s">
        <v>238</v>
      </c>
      <c r="AO7128">
        <v>6</v>
      </c>
      <c r="AP7128" t="s">
        <v>246</v>
      </c>
      <c r="AQ7128" s="27">
        <v>41415</v>
      </c>
      <c r="AR7128" t="s">
        <v>240</v>
      </c>
      <c r="AS7128">
        <v>6</v>
      </c>
      <c r="AT7128" t="s">
        <v>246</v>
      </c>
      <c r="AU7128" s="27">
        <v>41415</v>
      </c>
    </row>
    <row r="7129" spans="1:47" x14ac:dyDescent="0.2">
      <c r="A7129">
        <v>7128</v>
      </c>
      <c r="B7129" t="s">
        <v>23488</v>
      </c>
      <c r="C7129" t="s">
        <v>242</v>
      </c>
      <c r="D7129" t="s">
        <v>741</v>
      </c>
      <c r="E7129" s="27">
        <v>41949</v>
      </c>
      <c r="F7129" t="s">
        <v>233</v>
      </c>
      <c r="G7129" s="27">
        <v>29947</v>
      </c>
      <c r="H7129">
        <v>34</v>
      </c>
      <c r="I7129" t="s">
        <v>244</v>
      </c>
      <c r="J7129" t="s">
        <v>245</v>
      </c>
      <c r="K7129">
        <v>0</v>
      </c>
      <c r="L7129">
        <v>2</v>
      </c>
      <c r="M7129">
        <v>0</v>
      </c>
      <c r="N7129">
        <v>0</v>
      </c>
      <c r="O7129">
        <v>3</v>
      </c>
      <c r="P7129">
        <v>-56</v>
      </c>
      <c r="Q7129" s="28">
        <v>41893.40625</v>
      </c>
      <c r="R7129" s="28">
        <v>41895.18472222222</v>
      </c>
      <c r="S7129" t="s">
        <v>23489</v>
      </c>
      <c r="T7129" s="27">
        <v>41893</v>
      </c>
      <c r="V7129">
        <v>56</v>
      </c>
      <c r="W7129" t="s">
        <v>36</v>
      </c>
      <c r="X7129" t="s">
        <v>4999</v>
      </c>
      <c r="Y7129">
        <v>0</v>
      </c>
      <c r="AB7129" t="s">
        <v>237</v>
      </c>
      <c r="AH7129">
        <v>0</v>
      </c>
      <c r="AN7129" t="s">
        <v>238</v>
      </c>
      <c r="AO7129">
        <v>2</v>
      </c>
      <c r="AP7129" t="s">
        <v>239</v>
      </c>
      <c r="AQ7129" s="27">
        <v>41949</v>
      </c>
      <c r="AR7129" t="s">
        <v>240</v>
      </c>
      <c r="AS7129">
        <v>2</v>
      </c>
      <c r="AT7129" t="s">
        <v>239</v>
      </c>
      <c r="AU7129" s="27">
        <v>41949</v>
      </c>
    </row>
    <row r="7130" spans="1:47" x14ac:dyDescent="0.2">
      <c r="A7130">
        <v>7129</v>
      </c>
      <c r="B7130" t="s">
        <v>23490</v>
      </c>
      <c r="C7130" t="s">
        <v>23491</v>
      </c>
      <c r="D7130" t="s">
        <v>23492</v>
      </c>
      <c r="E7130" s="27">
        <v>41430</v>
      </c>
      <c r="F7130" t="s">
        <v>233</v>
      </c>
      <c r="G7130" s="27">
        <v>29928</v>
      </c>
      <c r="H7130">
        <v>34</v>
      </c>
      <c r="I7130" t="s">
        <v>244</v>
      </c>
      <c r="J7130" t="s">
        <v>250</v>
      </c>
      <c r="K7130">
        <v>0</v>
      </c>
      <c r="L7130">
        <v>7</v>
      </c>
      <c r="M7130">
        <v>0</v>
      </c>
      <c r="N7130">
        <v>0</v>
      </c>
      <c r="O7130">
        <v>6</v>
      </c>
      <c r="P7130">
        <v>-23</v>
      </c>
      <c r="Q7130" s="28">
        <v>41407.337500000001</v>
      </c>
      <c r="R7130" s="28">
        <v>41409.193749999999</v>
      </c>
      <c r="S7130" t="s">
        <v>23493</v>
      </c>
      <c r="T7130" s="27">
        <v>41407</v>
      </c>
      <c r="V7130">
        <v>23</v>
      </c>
      <c r="W7130" t="s">
        <v>32</v>
      </c>
      <c r="X7130" t="s">
        <v>6887</v>
      </c>
      <c r="Y7130">
        <v>0</v>
      </c>
      <c r="AB7130" t="s">
        <v>237</v>
      </c>
      <c r="AH7130">
        <v>0</v>
      </c>
      <c r="AN7130" t="s">
        <v>238</v>
      </c>
      <c r="AO7130">
        <v>2</v>
      </c>
      <c r="AP7130" t="s">
        <v>239</v>
      </c>
      <c r="AQ7130" s="27">
        <v>41430</v>
      </c>
      <c r="AR7130" t="s">
        <v>240</v>
      </c>
      <c r="AS7130">
        <v>7</v>
      </c>
      <c r="AT7130" t="s">
        <v>246</v>
      </c>
      <c r="AU7130" s="27">
        <v>41430</v>
      </c>
    </row>
    <row r="7131" spans="1:47" x14ac:dyDescent="0.2">
      <c r="A7131">
        <v>7130</v>
      </c>
      <c r="B7131" t="s">
        <v>23494</v>
      </c>
      <c r="C7131" t="s">
        <v>726</v>
      </c>
      <c r="D7131" t="s">
        <v>23495</v>
      </c>
      <c r="E7131" s="27">
        <v>41590</v>
      </c>
      <c r="F7131" t="s">
        <v>233</v>
      </c>
      <c r="G7131" s="27">
        <v>27735</v>
      </c>
      <c r="H7131">
        <v>40</v>
      </c>
      <c r="I7131" t="s">
        <v>244</v>
      </c>
      <c r="J7131" t="s">
        <v>245</v>
      </c>
      <c r="K7131">
        <v>0</v>
      </c>
      <c r="L7131">
        <v>3</v>
      </c>
      <c r="M7131">
        <v>0</v>
      </c>
      <c r="N7131">
        <v>0</v>
      </c>
      <c r="O7131">
        <v>4</v>
      </c>
      <c r="P7131">
        <v>-1</v>
      </c>
      <c r="Q7131" s="28">
        <v>41589.055555555555</v>
      </c>
      <c r="R7131" s="28">
        <v>41622.245138888888</v>
      </c>
      <c r="S7131" t="s">
        <v>23496</v>
      </c>
      <c r="T7131" s="27">
        <v>41589</v>
      </c>
      <c r="V7131">
        <v>1</v>
      </c>
      <c r="W7131" t="s">
        <v>32</v>
      </c>
      <c r="X7131" t="s">
        <v>2088</v>
      </c>
      <c r="Y7131">
        <v>1</v>
      </c>
      <c r="AA7131" t="s">
        <v>23497</v>
      </c>
      <c r="AB7131" t="s">
        <v>36</v>
      </c>
      <c r="AC7131">
        <v>0</v>
      </c>
      <c r="AD7131" s="27">
        <v>42056</v>
      </c>
      <c r="AE7131" t="s">
        <v>279</v>
      </c>
      <c r="AF7131" s="27">
        <v>42056</v>
      </c>
      <c r="AG7131" s="27">
        <v>42057</v>
      </c>
      <c r="AH7131">
        <v>1</v>
      </c>
      <c r="AJ7131" t="s">
        <v>23497</v>
      </c>
      <c r="AK7131" t="s">
        <v>462</v>
      </c>
      <c r="AL7131" s="27">
        <v>42056</v>
      </c>
      <c r="AM7131" t="s">
        <v>279</v>
      </c>
      <c r="AN7131" t="s">
        <v>238</v>
      </c>
      <c r="AO7131">
        <v>5</v>
      </c>
      <c r="AP7131" t="s">
        <v>246</v>
      </c>
      <c r="AQ7131" s="27">
        <v>41590</v>
      </c>
      <c r="AR7131" t="s">
        <v>240</v>
      </c>
      <c r="AS7131">
        <v>3</v>
      </c>
      <c r="AT7131" t="s">
        <v>239</v>
      </c>
      <c r="AU7131" s="27">
        <v>41590</v>
      </c>
    </row>
    <row r="7132" spans="1:47" x14ac:dyDescent="0.2">
      <c r="A7132">
        <v>7131</v>
      </c>
      <c r="B7132" t="s">
        <v>23498</v>
      </c>
      <c r="C7132" t="s">
        <v>2723</v>
      </c>
      <c r="D7132" t="s">
        <v>1412</v>
      </c>
      <c r="E7132" s="27">
        <v>41511</v>
      </c>
      <c r="F7132" t="s">
        <v>233</v>
      </c>
      <c r="G7132" s="27">
        <v>28456</v>
      </c>
      <c r="H7132">
        <v>38</v>
      </c>
      <c r="I7132" t="s">
        <v>244</v>
      </c>
      <c r="J7132" t="s">
        <v>250</v>
      </c>
      <c r="K7132">
        <v>0</v>
      </c>
      <c r="L7132">
        <v>4</v>
      </c>
      <c r="M7132">
        <v>0</v>
      </c>
      <c r="N7132">
        <v>0</v>
      </c>
      <c r="O7132">
        <v>7</v>
      </c>
      <c r="P7132">
        <v>-1</v>
      </c>
      <c r="Q7132" s="28">
        <v>41510.355555555558</v>
      </c>
      <c r="R7132" s="28">
        <v>41517.259027777778</v>
      </c>
      <c r="S7132" t="s">
        <v>23499</v>
      </c>
      <c r="U7132" s="27">
        <v>41510</v>
      </c>
      <c r="V7132">
        <v>1</v>
      </c>
      <c r="W7132" t="s">
        <v>32</v>
      </c>
      <c r="X7132" t="s">
        <v>274</v>
      </c>
      <c r="Y7132">
        <v>1</v>
      </c>
      <c r="AA7132" t="s">
        <v>23500</v>
      </c>
      <c r="AB7132" t="s">
        <v>32</v>
      </c>
      <c r="AC7132">
        <v>81</v>
      </c>
      <c r="AD7132" s="27">
        <v>41806</v>
      </c>
      <c r="AE7132" t="s">
        <v>801</v>
      </c>
      <c r="AF7132" s="27">
        <v>41887</v>
      </c>
      <c r="AG7132" s="27">
        <v>41888</v>
      </c>
      <c r="AH7132">
        <v>1</v>
      </c>
      <c r="AJ7132" t="s">
        <v>23500</v>
      </c>
      <c r="AK7132" t="s">
        <v>255</v>
      </c>
      <c r="AL7132" s="27">
        <v>41806</v>
      </c>
      <c r="AM7132" t="s">
        <v>801</v>
      </c>
      <c r="AN7132" t="s">
        <v>238</v>
      </c>
      <c r="AO7132">
        <v>4</v>
      </c>
      <c r="AP7132" t="s">
        <v>239</v>
      </c>
      <c r="AQ7132" s="27">
        <v>41511</v>
      </c>
      <c r="AR7132" t="s">
        <v>240</v>
      </c>
      <c r="AS7132">
        <v>4</v>
      </c>
      <c r="AT7132" t="s">
        <v>239</v>
      </c>
      <c r="AU7132" s="27">
        <v>41511</v>
      </c>
    </row>
    <row r="7133" spans="1:47" x14ac:dyDescent="0.2">
      <c r="A7133">
        <v>7132</v>
      </c>
      <c r="B7133" t="s">
        <v>23501</v>
      </c>
      <c r="C7133" t="s">
        <v>23502</v>
      </c>
      <c r="D7133" t="s">
        <v>23503</v>
      </c>
      <c r="E7133" s="27">
        <v>41313</v>
      </c>
      <c r="F7133" t="s">
        <v>233</v>
      </c>
      <c r="G7133" s="27">
        <v>20445</v>
      </c>
      <c r="H7133">
        <v>60</v>
      </c>
      <c r="I7133" t="s">
        <v>234</v>
      </c>
      <c r="J7133" t="s">
        <v>245</v>
      </c>
      <c r="K7133">
        <v>0</v>
      </c>
      <c r="L7133">
        <v>-1</v>
      </c>
      <c r="M7133">
        <v>0</v>
      </c>
      <c r="N7133">
        <v>0</v>
      </c>
      <c r="O7133">
        <v>0</v>
      </c>
      <c r="P7133">
        <v>-1</v>
      </c>
      <c r="Q7133" s="28">
        <v>41312.375</v>
      </c>
      <c r="R7133" s="28">
        <v>41313.340277777781</v>
      </c>
      <c r="S7133" t="s">
        <v>23504</v>
      </c>
      <c r="T7133" s="27">
        <v>41312</v>
      </c>
      <c r="V7133">
        <v>1</v>
      </c>
      <c r="W7133" t="s">
        <v>32</v>
      </c>
      <c r="X7133" t="s">
        <v>4399</v>
      </c>
      <c r="Y7133">
        <v>0</v>
      </c>
      <c r="AB7133" t="s">
        <v>237</v>
      </c>
      <c r="AH7133">
        <v>0</v>
      </c>
      <c r="AN7133" t="s">
        <v>238</v>
      </c>
      <c r="AO7133">
        <v>5</v>
      </c>
      <c r="AP7133" t="s">
        <v>246</v>
      </c>
      <c r="AQ7133" s="27">
        <v>41313</v>
      </c>
      <c r="AR7133" t="s">
        <v>240</v>
      </c>
      <c r="AS7133">
        <v>-1</v>
      </c>
      <c r="AT7133" t="s">
        <v>405</v>
      </c>
      <c r="AU7133" s="27">
        <v>41313</v>
      </c>
    </row>
    <row r="7134" spans="1:47" x14ac:dyDescent="0.2">
      <c r="A7134">
        <v>7133</v>
      </c>
      <c r="B7134" t="s">
        <v>23505</v>
      </c>
      <c r="C7134" t="s">
        <v>23506</v>
      </c>
      <c r="D7134" t="s">
        <v>23507</v>
      </c>
      <c r="E7134" s="27">
        <v>42004</v>
      </c>
      <c r="F7134" t="s">
        <v>233</v>
      </c>
      <c r="G7134" s="27">
        <v>32548</v>
      </c>
      <c r="H7134">
        <v>27</v>
      </c>
      <c r="I7134" t="s">
        <v>244</v>
      </c>
      <c r="J7134" t="s">
        <v>250</v>
      </c>
      <c r="K7134">
        <v>0</v>
      </c>
      <c r="L7134">
        <v>8</v>
      </c>
      <c r="M7134">
        <v>0</v>
      </c>
      <c r="N7134">
        <v>0</v>
      </c>
      <c r="O7134">
        <v>9</v>
      </c>
      <c r="P7134">
        <v>-8</v>
      </c>
      <c r="Q7134" s="28">
        <v>41996.353472222225</v>
      </c>
      <c r="R7134" s="28">
        <v>42009.395833333336</v>
      </c>
      <c r="S7134" t="s">
        <v>23508</v>
      </c>
      <c r="T7134" s="27">
        <v>41996</v>
      </c>
      <c r="V7134">
        <v>8</v>
      </c>
      <c r="W7134" t="s">
        <v>32</v>
      </c>
      <c r="X7134" t="s">
        <v>588</v>
      </c>
      <c r="Y7134">
        <v>0</v>
      </c>
      <c r="AB7134" t="s">
        <v>237</v>
      </c>
      <c r="AH7134">
        <v>0</v>
      </c>
      <c r="AN7134" t="s">
        <v>238</v>
      </c>
      <c r="AO7134">
        <v>8</v>
      </c>
      <c r="AP7134" t="s">
        <v>269</v>
      </c>
      <c r="AQ7134" s="27">
        <v>42004</v>
      </c>
      <c r="AR7134" t="s">
        <v>240</v>
      </c>
      <c r="AS7134">
        <v>8</v>
      </c>
      <c r="AT7134" t="s">
        <v>269</v>
      </c>
      <c r="AU7134" s="27">
        <v>42004</v>
      </c>
    </row>
    <row r="7135" spans="1:47" x14ac:dyDescent="0.2">
      <c r="A7135">
        <v>7134</v>
      </c>
      <c r="B7135" t="s">
        <v>23509</v>
      </c>
      <c r="C7135" t="s">
        <v>12133</v>
      </c>
      <c r="D7135" t="s">
        <v>23510</v>
      </c>
      <c r="E7135" s="27">
        <v>41704</v>
      </c>
      <c r="F7135" t="s">
        <v>233</v>
      </c>
      <c r="G7135" s="27">
        <v>20428</v>
      </c>
      <c r="H7135">
        <v>60</v>
      </c>
      <c r="I7135" t="s">
        <v>234</v>
      </c>
      <c r="J7135" t="s">
        <v>245</v>
      </c>
      <c r="K7135">
        <v>0</v>
      </c>
      <c r="L7135">
        <v>2</v>
      </c>
      <c r="M7135">
        <v>0</v>
      </c>
      <c r="N7135">
        <v>0</v>
      </c>
      <c r="O7135">
        <v>0</v>
      </c>
      <c r="W7135" t="s">
        <v>237</v>
      </c>
      <c r="Y7135">
        <v>-1</v>
      </c>
      <c r="AB7135" t="s">
        <v>237</v>
      </c>
      <c r="AH7135">
        <v>0</v>
      </c>
      <c r="AN7135" t="s">
        <v>238</v>
      </c>
      <c r="AO7135">
        <v>1</v>
      </c>
      <c r="AP7135" t="s">
        <v>239</v>
      </c>
      <c r="AQ7135" s="27">
        <v>41704</v>
      </c>
      <c r="AR7135" t="s">
        <v>240</v>
      </c>
      <c r="AS7135">
        <v>2</v>
      </c>
      <c r="AT7135" t="s">
        <v>239</v>
      </c>
      <c r="AU7135" s="27">
        <v>41704</v>
      </c>
    </row>
    <row r="7136" spans="1:47" x14ac:dyDescent="0.2">
      <c r="A7136">
        <v>7135</v>
      </c>
      <c r="B7136" t="s">
        <v>23511</v>
      </c>
      <c r="C7136" t="s">
        <v>693</v>
      </c>
      <c r="D7136" t="s">
        <v>12441</v>
      </c>
      <c r="E7136" s="27">
        <v>41465</v>
      </c>
      <c r="F7136" t="s">
        <v>233</v>
      </c>
      <c r="G7136" s="27">
        <v>21373</v>
      </c>
      <c r="H7136">
        <v>57</v>
      </c>
      <c r="I7136" t="s">
        <v>234</v>
      </c>
      <c r="J7136" t="s">
        <v>245</v>
      </c>
      <c r="K7136">
        <v>0</v>
      </c>
      <c r="L7136">
        <v>4</v>
      </c>
      <c r="M7136">
        <v>0</v>
      </c>
      <c r="N7136">
        <v>0</v>
      </c>
      <c r="O7136">
        <v>3</v>
      </c>
      <c r="P7136">
        <v>-176</v>
      </c>
      <c r="Q7136" s="28">
        <v>41289.472222222219</v>
      </c>
      <c r="R7136" s="28">
        <v>41320.397916666669</v>
      </c>
      <c r="S7136" t="s">
        <v>23512</v>
      </c>
      <c r="T7136" s="27">
        <v>41289</v>
      </c>
      <c r="V7136">
        <v>176</v>
      </c>
      <c r="W7136" t="s">
        <v>32</v>
      </c>
      <c r="X7136" t="s">
        <v>252</v>
      </c>
      <c r="Y7136">
        <v>0</v>
      </c>
      <c r="AB7136" t="s">
        <v>237</v>
      </c>
      <c r="AH7136">
        <v>0</v>
      </c>
      <c r="AN7136" t="s">
        <v>238</v>
      </c>
      <c r="AO7136">
        <v>2</v>
      </c>
      <c r="AP7136" t="s">
        <v>239</v>
      </c>
      <c r="AQ7136" s="27">
        <v>41465</v>
      </c>
      <c r="AR7136" t="s">
        <v>240</v>
      </c>
      <c r="AS7136">
        <v>4</v>
      </c>
      <c r="AT7136" t="s">
        <v>239</v>
      </c>
      <c r="AU7136" s="27">
        <v>41465</v>
      </c>
    </row>
    <row r="7137" spans="1:47" x14ac:dyDescent="0.2">
      <c r="A7137">
        <v>7136</v>
      </c>
      <c r="B7137" t="s">
        <v>23513</v>
      </c>
      <c r="C7137" t="s">
        <v>23514</v>
      </c>
      <c r="D7137" t="s">
        <v>3510</v>
      </c>
      <c r="E7137" s="27">
        <v>41814</v>
      </c>
      <c r="F7137" t="s">
        <v>233</v>
      </c>
      <c r="G7137" s="27">
        <v>32639</v>
      </c>
      <c r="H7137">
        <v>26</v>
      </c>
      <c r="I7137" t="s">
        <v>244</v>
      </c>
      <c r="J7137" t="s">
        <v>250</v>
      </c>
      <c r="K7137">
        <v>0</v>
      </c>
      <c r="L7137">
        <v>10</v>
      </c>
      <c r="M7137">
        <v>0</v>
      </c>
      <c r="N7137">
        <v>0</v>
      </c>
      <c r="O7137">
        <v>3</v>
      </c>
      <c r="P7137">
        <v>0</v>
      </c>
      <c r="Q7137" s="28">
        <v>41814.052083333336</v>
      </c>
      <c r="R7137" s="28">
        <v>41827.366666666669</v>
      </c>
      <c r="S7137" t="s">
        <v>23515</v>
      </c>
      <c r="T7137" s="27">
        <v>41814</v>
      </c>
      <c r="V7137">
        <v>0</v>
      </c>
      <c r="W7137" t="s">
        <v>32</v>
      </c>
      <c r="X7137" t="s">
        <v>555</v>
      </c>
      <c r="Y7137">
        <v>1</v>
      </c>
      <c r="AA7137" t="s">
        <v>23516</v>
      </c>
      <c r="AB7137" t="s">
        <v>32</v>
      </c>
      <c r="AC7137">
        <v>0</v>
      </c>
      <c r="AD7137" s="27">
        <v>41864</v>
      </c>
      <c r="AE7137" t="s">
        <v>974</v>
      </c>
      <c r="AF7137" s="27">
        <v>41864</v>
      </c>
      <c r="AG7137" s="27">
        <v>41893</v>
      </c>
      <c r="AH7137">
        <v>1</v>
      </c>
      <c r="AJ7137" t="s">
        <v>23516</v>
      </c>
      <c r="AK7137" t="s">
        <v>255</v>
      </c>
      <c r="AL7137" s="27">
        <v>41864</v>
      </c>
      <c r="AM7137" t="s">
        <v>974</v>
      </c>
      <c r="AN7137" t="s">
        <v>238</v>
      </c>
      <c r="AO7137">
        <v>8</v>
      </c>
      <c r="AP7137" t="s">
        <v>269</v>
      </c>
      <c r="AQ7137" s="27">
        <v>41814</v>
      </c>
      <c r="AR7137" t="s">
        <v>240</v>
      </c>
      <c r="AS7137">
        <v>10</v>
      </c>
      <c r="AT7137" t="s">
        <v>269</v>
      </c>
      <c r="AU7137" s="27">
        <v>41814</v>
      </c>
    </row>
    <row r="7138" spans="1:47" x14ac:dyDescent="0.2">
      <c r="A7138">
        <v>7137</v>
      </c>
      <c r="B7138" t="s">
        <v>23517</v>
      </c>
      <c r="C7138" t="s">
        <v>914</v>
      </c>
      <c r="D7138" t="s">
        <v>5051</v>
      </c>
      <c r="E7138" s="27">
        <v>41368</v>
      </c>
      <c r="F7138" t="s">
        <v>233</v>
      </c>
      <c r="G7138" s="27">
        <v>32698</v>
      </c>
      <c r="H7138">
        <v>26</v>
      </c>
      <c r="I7138" t="s">
        <v>244</v>
      </c>
      <c r="J7138" t="s">
        <v>250</v>
      </c>
      <c r="K7138">
        <v>0</v>
      </c>
      <c r="L7138">
        <v>10</v>
      </c>
      <c r="M7138">
        <v>0</v>
      </c>
      <c r="N7138">
        <v>1</v>
      </c>
      <c r="O7138">
        <v>0</v>
      </c>
      <c r="W7138" t="s">
        <v>237</v>
      </c>
      <c r="Y7138">
        <v>-1</v>
      </c>
      <c r="AB7138" t="s">
        <v>237</v>
      </c>
      <c r="AH7138">
        <v>0</v>
      </c>
      <c r="AN7138" t="s">
        <v>238</v>
      </c>
      <c r="AO7138">
        <v>9</v>
      </c>
      <c r="AP7138" t="s">
        <v>269</v>
      </c>
      <c r="AQ7138" s="27">
        <v>41368</v>
      </c>
      <c r="AR7138" t="s">
        <v>240</v>
      </c>
      <c r="AS7138">
        <v>10</v>
      </c>
      <c r="AT7138" t="s">
        <v>269</v>
      </c>
      <c r="AU7138" s="27">
        <v>41368</v>
      </c>
    </row>
    <row r="7139" spans="1:47" x14ac:dyDescent="0.2">
      <c r="A7139">
        <v>7138</v>
      </c>
      <c r="B7139" t="s">
        <v>23518</v>
      </c>
      <c r="C7139" t="s">
        <v>2619</v>
      </c>
      <c r="D7139" t="s">
        <v>2124</v>
      </c>
      <c r="E7139" s="27">
        <v>41827</v>
      </c>
      <c r="F7139" t="s">
        <v>233</v>
      </c>
      <c r="G7139" s="27">
        <v>34579</v>
      </c>
      <c r="H7139">
        <v>21</v>
      </c>
      <c r="I7139" t="s">
        <v>259</v>
      </c>
      <c r="J7139" t="s">
        <v>250</v>
      </c>
      <c r="K7139">
        <v>0</v>
      </c>
      <c r="L7139">
        <v>4</v>
      </c>
      <c r="M7139">
        <v>0</v>
      </c>
      <c r="N7139">
        <v>0</v>
      </c>
      <c r="O7139">
        <v>0</v>
      </c>
      <c r="P7139">
        <v>-1</v>
      </c>
      <c r="Q7139" s="28">
        <v>41826.393055555556</v>
      </c>
      <c r="R7139" s="28">
        <v>41828.399305555555</v>
      </c>
      <c r="S7139" t="s">
        <v>23519</v>
      </c>
      <c r="T7139" s="27">
        <v>41826</v>
      </c>
      <c r="V7139">
        <v>1</v>
      </c>
      <c r="W7139" t="s">
        <v>32</v>
      </c>
      <c r="X7139" t="s">
        <v>254</v>
      </c>
      <c r="Y7139">
        <v>0</v>
      </c>
      <c r="AB7139" t="s">
        <v>237</v>
      </c>
      <c r="AH7139">
        <v>0</v>
      </c>
      <c r="AN7139" t="s">
        <v>238</v>
      </c>
      <c r="AO7139">
        <v>5</v>
      </c>
      <c r="AP7139" t="s">
        <v>246</v>
      </c>
      <c r="AQ7139" s="27">
        <v>41827</v>
      </c>
      <c r="AR7139" t="s">
        <v>240</v>
      </c>
      <c r="AS7139">
        <v>4</v>
      </c>
      <c r="AT7139" t="s">
        <v>239</v>
      </c>
      <c r="AU7139" s="27">
        <v>41827</v>
      </c>
    </row>
    <row r="7140" spans="1:47" x14ac:dyDescent="0.2">
      <c r="A7140">
        <v>7139</v>
      </c>
      <c r="B7140" t="s">
        <v>23520</v>
      </c>
      <c r="C7140" t="s">
        <v>23521</v>
      </c>
      <c r="D7140" t="s">
        <v>9875</v>
      </c>
      <c r="E7140" s="27">
        <v>41444</v>
      </c>
      <c r="F7140" t="s">
        <v>294</v>
      </c>
      <c r="G7140" s="27">
        <v>28686</v>
      </c>
      <c r="H7140">
        <v>37</v>
      </c>
      <c r="I7140" t="s">
        <v>244</v>
      </c>
      <c r="J7140" t="s">
        <v>250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-1</v>
      </c>
      <c r="Q7140" s="28">
        <v>41443.170138888891</v>
      </c>
      <c r="R7140" s="28">
        <v>41444.448611111111</v>
      </c>
      <c r="S7140" t="s">
        <v>23522</v>
      </c>
      <c r="T7140" s="27">
        <v>41443</v>
      </c>
      <c r="V7140">
        <v>1</v>
      </c>
      <c r="W7140" t="s">
        <v>32</v>
      </c>
      <c r="X7140" t="s">
        <v>8025</v>
      </c>
      <c r="Y7140">
        <v>0</v>
      </c>
      <c r="AB7140" t="s">
        <v>237</v>
      </c>
      <c r="AH7140">
        <v>0</v>
      </c>
      <c r="AN7140" t="s">
        <v>238</v>
      </c>
      <c r="AO7140">
        <v>1</v>
      </c>
      <c r="AP7140" t="s">
        <v>239</v>
      </c>
      <c r="AQ7140" s="27">
        <v>41444</v>
      </c>
      <c r="AR7140" t="s">
        <v>240</v>
      </c>
      <c r="AS7140">
        <v>1</v>
      </c>
      <c r="AT7140" t="s">
        <v>239</v>
      </c>
      <c r="AU7140" s="27">
        <v>41444</v>
      </c>
    </row>
    <row r="7141" spans="1:47" x14ac:dyDescent="0.2">
      <c r="A7141">
        <v>7140</v>
      </c>
      <c r="B7141" t="s">
        <v>23523</v>
      </c>
      <c r="C7141" t="s">
        <v>23524</v>
      </c>
      <c r="D7141" t="s">
        <v>23525</v>
      </c>
      <c r="E7141" s="27">
        <v>41893</v>
      </c>
      <c r="F7141" t="s">
        <v>294</v>
      </c>
      <c r="G7141" s="27">
        <v>27049</v>
      </c>
      <c r="H7141">
        <v>42</v>
      </c>
      <c r="I7141" t="s">
        <v>244</v>
      </c>
      <c r="J7141" t="s">
        <v>250</v>
      </c>
      <c r="K7141">
        <v>0</v>
      </c>
      <c r="L7141">
        <v>6</v>
      </c>
      <c r="M7141">
        <v>0</v>
      </c>
      <c r="N7141">
        <v>0</v>
      </c>
      <c r="O7141">
        <v>0</v>
      </c>
      <c r="W7141" t="s">
        <v>237</v>
      </c>
      <c r="Y7141">
        <v>1</v>
      </c>
      <c r="AA7141" t="s">
        <v>23526</v>
      </c>
      <c r="AB7141" t="s">
        <v>36</v>
      </c>
      <c r="AC7141">
        <v>0</v>
      </c>
      <c r="AD7141" s="27">
        <v>42275</v>
      </c>
      <c r="AE7141" t="s">
        <v>1170</v>
      </c>
      <c r="AF7141" s="27">
        <v>42275</v>
      </c>
      <c r="AG7141" s="27">
        <v>42276</v>
      </c>
      <c r="AH7141">
        <v>0</v>
      </c>
      <c r="AN7141" t="s">
        <v>238</v>
      </c>
      <c r="AO7141">
        <v>2</v>
      </c>
      <c r="AP7141" t="s">
        <v>239</v>
      </c>
      <c r="AQ7141" s="27">
        <v>41893</v>
      </c>
      <c r="AR7141" t="s">
        <v>240</v>
      </c>
      <c r="AS7141">
        <v>6</v>
      </c>
      <c r="AT7141" t="s">
        <v>246</v>
      </c>
      <c r="AU7141" s="27">
        <v>41893</v>
      </c>
    </row>
    <row r="7142" spans="1:47" x14ac:dyDescent="0.2">
      <c r="A7142">
        <v>7141</v>
      </c>
      <c r="B7142" t="s">
        <v>23527</v>
      </c>
      <c r="C7142" t="s">
        <v>14608</v>
      </c>
      <c r="D7142" t="s">
        <v>23528</v>
      </c>
      <c r="E7142" s="27">
        <v>41717</v>
      </c>
      <c r="F7142" t="s">
        <v>233</v>
      </c>
      <c r="G7142" s="27">
        <v>27478</v>
      </c>
      <c r="H7142">
        <v>41</v>
      </c>
      <c r="I7142" t="s">
        <v>244</v>
      </c>
      <c r="J7142" t="s">
        <v>245</v>
      </c>
      <c r="K7142">
        <v>0</v>
      </c>
      <c r="L7142">
        <v>1</v>
      </c>
      <c r="M7142">
        <v>0</v>
      </c>
      <c r="N7142">
        <v>0</v>
      </c>
      <c r="O7142">
        <v>1</v>
      </c>
      <c r="P7142">
        <v>-1</v>
      </c>
      <c r="Q7142" s="28">
        <v>41716.39166666667</v>
      </c>
      <c r="R7142" s="28">
        <v>41717.450694444444</v>
      </c>
      <c r="S7142" t="s">
        <v>23529</v>
      </c>
      <c r="T7142" s="27">
        <v>41716</v>
      </c>
      <c r="V7142">
        <v>1</v>
      </c>
      <c r="W7142" t="s">
        <v>32</v>
      </c>
      <c r="X7142" t="s">
        <v>4142</v>
      </c>
      <c r="Y7142">
        <v>0</v>
      </c>
      <c r="AB7142" t="s">
        <v>237</v>
      </c>
      <c r="AH7142">
        <v>0</v>
      </c>
      <c r="AN7142" t="s">
        <v>238</v>
      </c>
      <c r="AO7142">
        <v>1</v>
      </c>
      <c r="AP7142" t="s">
        <v>239</v>
      </c>
      <c r="AQ7142" s="27">
        <v>41717</v>
      </c>
      <c r="AR7142" t="s">
        <v>240</v>
      </c>
      <c r="AS7142">
        <v>1</v>
      </c>
      <c r="AT7142" t="s">
        <v>239</v>
      </c>
      <c r="AU7142" s="27">
        <v>41717</v>
      </c>
    </row>
    <row r="7143" spans="1:47" x14ac:dyDescent="0.2">
      <c r="A7143">
        <v>7142</v>
      </c>
      <c r="B7143" t="s">
        <v>23530</v>
      </c>
      <c r="C7143" t="s">
        <v>1944</v>
      </c>
      <c r="D7143" t="s">
        <v>23531</v>
      </c>
      <c r="E7143" s="27">
        <v>41600</v>
      </c>
      <c r="F7143" t="s">
        <v>294</v>
      </c>
      <c r="G7143" s="27">
        <v>30088</v>
      </c>
      <c r="H7143">
        <v>33</v>
      </c>
      <c r="I7143" t="s">
        <v>244</v>
      </c>
      <c r="J7143" t="s">
        <v>22</v>
      </c>
      <c r="K7143">
        <v>0</v>
      </c>
      <c r="L7143">
        <v>2</v>
      </c>
      <c r="M7143">
        <v>0</v>
      </c>
      <c r="N7143">
        <v>0</v>
      </c>
      <c r="O7143">
        <v>0</v>
      </c>
      <c r="P7143">
        <v>-1</v>
      </c>
      <c r="Q7143" s="28">
        <v>41599.429166666669</v>
      </c>
      <c r="R7143" s="28">
        <v>41600.161805555559</v>
      </c>
      <c r="S7143" t="s">
        <v>23532</v>
      </c>
      <c r="T7143" s="27">
        <v>41599</v>
      </c>
      <c r="V7143">
        <v>1</v>
      </c>
      <c r="W7143" t="s">
        <v>32</v>
      </c>
      <c r="X7143" t="s">
        <v>5620</v>
      </c>
      <c r="Y7143">
        <v>0</v>
      </c>
      <c r="AB7143" t="s">
        <v>237</v>
      </c>
      <c r="AH7143">
        <v>0</v>
      </c>
      <c r="AN7143" t="s">
        <v>238</v>
      </c>
      <c r="AO7143">
        <v>1</v>
      </c>
      <c r="AP7143" t="s">
        <v>239</v>
      </c>
      <c r="AQ7143" s="27">
        <v>41600</v>
      </c>
      <c r="AR7143" t="s">
        <v>240</v>
      </c>
      <c r="AS7143">
        <v>2</v>
      </c>
      <c r="AT7143" t="s">
        <v>239</v>
      </c>
      <c r="AU7143" s="27">
        <v>41600</v>
      </c>
    </row>
    <row r="7144" spans="1:47" x14ac:dyDescent="0.2">
      <c r="A7144">
        <v>7143</v>
      </c>
      <c r="B7144" t="s">
        <v>23533</v>
      </c>
      <c r="C7144" t="s">
        <v>23534</v>
      </c>
      <c r="D7144" t="s">
        <v>20594</v>
      </c>
      <c r="E7144" s="27">
        <v>41312</v>
      </c>
      <c r="F7144" t="s">
        <v>233</v>
      </c>
      <c r="G7144" s="27">
        <v>21633</v>
      </c>
      <c r="H7144">
        <v>57</v>
      </c>
      <c r="I7144" t="s">
        <v>234</v>
      </c>
      <c r="J7144" t="s">
        <v>250</v>
      </c>
      <c r="K7144">
        <v>0</v>
      </c>
      <c r="L7144">
        <v>1</v>
      </c>
      <c r="M7144">
        <v>0</v>
      </c>
      <c r="N7144">
        <v>0</v>
      </c>
      <c r="O7144">
        <v>1</v>
      </c>
      <c r="P7144">
        <v>-1</v>
      </c>
      <c r="Q7144" s="28">
        <v>41311.200694444444</v>
      </c>
      <c r="R7144" s="28">
        <v>41312.395833333336</v>
      </c>
      <c r="S7144" t="s">
        <v>23535</v>
      </c>
      <c r="U7144" s="27">
        <v>41311</v>
      </c>
      <c r="V7144">
        <v>1</v>
      </c>
      <c r="W7144" t="s">
        <v>32</v>
      </c>
      <c r="X7144" t="s">
        <v>274</v>
      </c>
      <c r="Y7144">
        <v>0</v>
      </c>
      <c r="AB7144" t="s">
        <v>237</v>
      </c>
      <c r="AH7144">
        <v>0</v>
      </c>
      <c r="AN7144" t="s">
        <v>238</v>
      </c>
      <c r="AO7144">
        <v>1</v>
      </c>
      <c r="AP7144" t="s">
        <v>239</v>
      </c>
      <c r="AQ7144" s="27">
        <v>41312</v>
      </c>
      <c r="AR7144" t="s">
        <v>240</v>
      </c>
      <c r="AS7144">
        <v>1</v>
      </c>
      <c r="AT7144" t="s">
        <v>239</v>
      </c>
      <c r="AU7144" s="27">
        <v>41312</v>
      </c>
    </row>
    <row r="7145" spans="1:47" x14ac:dyDescent="0.2">
      <c r="A7145">
        <v>7144</v>
      </c>
      <c r="B7145" t="s">
        <v>23536</v>
      </c>
      <c r="C7145" t="s">
        <v>793</v>
      </c>
      <c r="D7145" t="s">
        <v>19223</v>
      </c>
      <c r="E7145" s="27">
        <v>41314</v>
      </c>
      <c r="F7145" t="s">
        <v>233</v>
      </c>
      <c r="G7145" s="27">
        <v>29990</v>
      </c>
      <c r="H7145">
        <v>34</v>
      </c>
      <c r="I7145" t="s">
        <v>244</v>
      </c>
      <c r="J7145" t="s">
        <v>250</v>
      </c>
      <c r="K7145">
        <v>0</v>
      </c>
      <c r="L7145">
        <v>9</v>
      </c>
      <c r="M7145">
        <v>0</v>
      </c>
      <c r="N7145">
        <v>0</v>
      </c>
      <c r="O7145">
        <v>3</v>
      </c>
      <c r="P7145">
        <v>-1</v>
      </c>
      <c r="Q7145" s="28">
        <v>41313.29583333333</v>
      </c>
      <c r="R7145" s="28">
        <v>41314.344444444447</v>
      </c>
      <c r="S7145" t="s">
        <v>23537</v>
      </c>
      <c r="U7145" s="27">
        <v>41313</v>
      </c>
      <c r="V7145">
        <v>1</v>
      </c>
      <c r="W7145" t="s">
        <v>36</v>
      </c>
      <c r="X7145" t="s">
        <v>274</v>
      </c>
      <c r="Y7145">
        <v>0</v>
      </c>
      <c r="AB7145" t="s">
        <v>237</v>
      </c>
      <c r="AH7145">
        <v>0</v>
      </c>
      <c r="AN7145" t="s">
        <v>238</v>
      </c>
      <c r="AO7145">
        <v>7</v>
      </c>
      <c r="AP7145" t="s">
        <v>246</v>
      </c>
      <c r="AQ7145" s="27">
        <v>41314</v>
      </c>
      <c r="AR7145" t="s">
        <v>240</v>
      </c>
      <c r="AS7145">
        <v>9</v>
      </c>
      <c r="AT7145" t="s">
        <v>269</v>
      </c>
      <c r="AU7145" s="27">
        <v>41314</v>
      </c>
    </row>
    <row r="7146" spans="1:47" x14ac:dyDescent="0.2">
      <c r="A7146">
        <v>7145</v>
      </c>
      <c r="B7146" t="s">
        <v>23538</v>
      </c>
      <c r="C7146" t="s">
        <v>2809</v>
      </c>
      <c r="D7146" t="s">
        <v>11307</v>
      </c>
      <c r="E7146" s="27">
        <v>41419</v>
      </c>
      <c r="F7146" t="s">
        <v>233</v>
      </c>
      <c r="G7146" s="27">
        <v>31602</v>
      </c>
      <c r="H7146">
        <v>29</v>
      </c>
      <c r="I7146" t="s">
        <v>244</v>
      </c>
      <c r="J7146" t="s">
        <v>250</v>
      </c>
      <c r="K7146">
        <v>0</v>
      </c>
      <c r="L7146">
        <v>4</v>
      </c>
      <c r="M7146">
        <v>0</v>
      </c>
      <c r="N7146">
        <v>0</v>
      </c>
      <c r="O7146">
        <v>1</v>
      </c>
      <c r="P7146">
        <v>-1</v>
      </c>
      <c r="Q7146" s="28">
        <v>41418.195138888892</v>
      </c>
      <c r="R7146" s="28">
        <v>41419.317361111112</v>
      </c>
      <c r="S7146" t="s">
        <v>23539</v>
      </c>
      <c r="T7146" s="27">
        <v>41418</v>
      </c>
      <c r="V7146">
        <v>1</v>
      </c>
      <c r="W7146" t="s">
        <v>32</v>
      </c>
      <c r="X7146" t="s">
        <v>337</v>
      </c>
      <c r="Y7146">
        <v>1</v>
      </c>
      <c r="AA7146" t="s">
        <v>23540</v>
      </c>
      <c r="AB7146" t="s">
        <v>36</v>
      </c>
      <c r="AD7146" s="27">
        <v>41756</v>
      </c>
      <c r="AE7146" t="s">
        <v>279</v>
      </c>
      <c r="AH7146">
        <v>1</v>
      </c>
      <c r="AJ7146" t="s">
        <v>23540</v>
      </c>
      <c r="AK7146" t="s">
        <v>462</v>
      </c>
      <c r="AL7146" s="27">
        <v>41756</v>
      </c>
      <c r="AM7146" t="s">
        <v>279</v>
      </c>
      <c r="AN7146" t="s">
        <v>238</v>
      </c>
      <c r="AO7146">
        <v>5</v>
      </c>
      <c r="AP7146" t="s">
        <v>246</v>
      </c>
      <c r="AQ7146" s="27">
        <v>41419</v>
      </c>
      <c r="AR7146" t="s">
        <v>240</v>
      </c>
      <c r="AS7146">
        <v>4</v>
      </c>
      <c r="AT7146" t="s">
        <v>239</v>
      </c>
      <c r="AU7146" s="27">
        <v>41419</v>
      </c>
    </row>
    <row r="7147" spans="1:47" x14ac:dyDescent="0.2">
      <c r="A7147">
        <v>7146</v>
      </c>
      <c r="B7147" t="s">
        <v>23541</v>
      </c>
      <c r="C7147" t="s">
        <v>803</v>
      </c>
      <c r="D7147" t="s">
        <v>23542</v>
      </c>
      <c r="E7147" s="27">
        <v>41879</v>
      </c>
      <c r="F7147" t="s">
        <v>233</v>
      </c>
      <c r="G7147" s="27">
        <v>23612</v>
      </c>
      <c r="H7147">
        <v>51</v>
      </c>
      <c r="I7147" t="s">
        <v>234</v>
      </c>
      <c r="J7147" t="s">
        <v>353</v>
      </c>
      <c r="K7147">
        <v>0</v>
      </c>
      <c r="L7147">
        <v>1</v>
      </c>
      <c r="M7147">
        <v>0</v>
      </c>
      <c r="N7147">
        <v>0</v>
      </c>
      <c r="O7147">
        <v>1</v>
      </c>
      <c r="P7147">
        <v>-11</v>
      </c>
      <c r="Q7147" s="28">
        <v>41868.503472222219</v>
      </c>
      <c r="R7147" s="28">
        <v>41876.369444444441</v>
      </c>
      <c r="S7147" t="s">
        <v>23543</v>
      </c>
      <c r="U7147" s="27">
        <v>41867</v>
      </c>
      <c r="V7147">
        <v>12</v>
      </c>
      <c r="W7147" t="s">
        <v>32</v>
      </c>
      <c r="X7147" t="s">
        <v>274</v>
      </c>
      <c r="Y7147">
        <v>0</v>
      </c>
      <c r="AB7147" t="s">
        <v>237</v>
      </c>
      <c r="AH7147">
        <v>0</v>
      </c>
      <c r="AN7147" t="s">
        <v>238</v>
      </c>
      <c r="AO7147">
        <v>1</v>
      </c>
      <c r="AP7147" t="s">
        <v>239</v>
      </c>
      <c r="AQ7147" s="27">
        <v>41879</v>
      </c>
      <c r="AR7147" t="s">
        <v>240</v>
      </c>
      <c r="AS7147">
        <v>1</v>
      </c>
      <c r="AT7147" t="s">
        <v>239</v>
      </c>
      <c r="AU7147" s="27">
        <v>41879</v>
      </c>
    </row>
    <row r="7148" spans="1:47" x14ac:dyDescent="0.2">
      <c r="A7148">
        <v>7147</v>
      </c>
      <c r="B7148" t="s">
        <v>23544</v>
      </c>
      <c r="C7148" t="s">
        <v>2229</v>
      </c>
      <c r="D7148" t="s">
        <v>2053</v>
      </c>
      <c r="E7148" s="27">
        <v>41837</v>
      </c>
      <c r="F7148" t="s">
        <v>294</v>
      </c>
      <c r="G7148" s="27">
        <v>28716</v>
      </c>
      <c r="H7148">
        <v>37</v>
      </c>
      <c r="I7148" t="s">
        <v>244</v>
      </c>
      <c r="J7148" t="s">
        <v>245</v>
      </c>
      <c r="K7148">
        <v>0</v>
      </c>
      <c r="L7148">
        <v>3</v>
      </c>
      <c r="M7148">
        <v>0</v>
      </c>
      <c r="N7148">
        <v>0</v>
      </c>
      <c r="O7148">
        <v>2</v>
      </c>
      <c r="P7148">
        <v>-1</v>
      </c>
      <c r="Q7148" s="28">
        <v>41836.097222222219</v>
      </c>
      <c r="R7148" s="28">
        <v>41855.369444444441</v>
      </c>
      <c r="S7148" t="s">
        <v>23545</v>
      </c>
      <c r="T7148" s="27">
        <v>41836</v>
      </c>
      <c r="V7148">
        <v>1</v>
      </c>
      <c r="W7148" t="s">
        <v>36</v>
      </c>
      <c r="X7148" t="s">
        <v>279</v>
      </c>
      <c r="Y7148">
        <v>0</v>
      </c>
      <c r="AB7148" t="s">
        <v>237</v>
      </c>
      <c r="AH7148">
        <v>0</v>
      </c>
      <c r="AN7148" t="s">
        <v>238</v>
      </c>
      <c r="AO7148">
        <v>1</v>
      </c>
      <c r="AP7148" t="s">
        <v>239</v>
      </c>
      <c r="AQ7148" s="27">
        <v>41837</v>
      </c>
      <c r="AR7148" t="s">
        <v>240</v>
      </c>
      <c r="AS7148">
        <v>3</v>
      </c>
      <c r="AT7148" t="s">
        <v>239</v>
      </c>
      <c r="AU7148" s="27">
        <v>41837</v>
      </c>
    </row>
    <row r="7149" spans="1:47" x14ac:dyDescent="0.2">
      <c r="A7149">
        <v>7148</v>
      </c>
      <c r="B7149" t="s">
        <v>23546</v>
      </c>
      <c r="C7149" t="s">
        <v>793</v>
      </c>
      <c r="D7149" t="s">
        <v>6814</v>
      </c>
      <c r="E7149" s="27">
        <v>41302</v>
      </c>
      <c r="F7149" t="s">
        <v>233</v>
      </c>
      <c r="G7149" s="27">
        <v>25857</v>
      </c>
      <c r="H7149">
        <v>45</v>
      </c>
      <c r="I7149" t="s">
        <v>234</v>
      </c>
      <c r="J7149" t="s">
        <v>353</v>
      </c>
      <c r="K7149">
        <v>0</v>
      </c>
      <c r="L7149">
        <v>7</v>
      </c>
      <c r="M7149">
        <v>0</v>
      </c>
      <c r="N7149">
        <v>0</v>
      </c>
      <c r="O7149">
        <v>8</v>
      </c>
      <c r="P7149">
        <v>0</v>
      </c>
      <c r="Q7149" s="28">
        <v>41302.057638888888</v>
      </c>
      <c r="R7149" s="28">
        <v>41303.183333333334</v>
      </c>
      <c r="S7149" t="s">
        <v>23547</v>
      </c>
      <c r="T7149" s="27">
        <v>41301</v>
      </c>
      <c r="V7149">
        <v>1</v>
      </c>
      <c r="W7149" t="s">
        <v>32</v>
      </c>
      <c r="X7149" t="s">
        <v>1406</v>
      </c>
      <c r="Y7149">
        <v>0</v>
      </c>
      <c r="AB7149" t="s">
        <v>237</v>
      </c>
      <c r="AH7149">
        <v>0</v>
      </c>
      <c r="AN7149" t="s">
        <v>238</v>
      </c>
      <c r="AO7149">
        <v>5</v>
      </c>
      <c r="AP7149" t="s">
        <v>246</v>
      </c>
      <c r="AQ7149" s="27">
        <v>41302</v>
      </c>
      <c r="AR7149" t="s">
        <v>240</v>
      </c>
      <c r="AS7149">
        <v>7</v>
      </c>
      <c r="AT7149" t="s">
        <v>246</v>
      </c>
      <c r="AU7149" s="27">
        <v>41302</v>
      </c>
    </row>
    <row r="7150" spans="1:47" x14ac:dyDescent="0.2">
      <c r="A7150">
        <v>7149</v>
      </c>
      <c r="B7150" t="s">
        <v>23548</v>
      </c>
      <c r="C7150" t="s">
        <v>914</v>
      </c>
      <c r="D7150" t="s">
        <v>23549</v>
      </c>
      <c r="E7150" s="27">
        <v>41299</v>
      </c>
      <c r="F7150" t="s">
        <v>233</v>
      </c>
      <c r="G7150" s="27">
        <v>34124</v>
      </c>
      <c r="H7150">
        <v>22</v>
      </c>
      <c r="I7150" t="s">
        <v>259</v>
      </c>
      <c r="J7150" t="s">
        <v>245</v>
      </c>
      <c r="K7150">
        <v>0</v>
      </c>
      <c r="L7150">
        <v>4</v>
      </c>
      <c r="M7150">
        <v>0</v>
      </c>
      <c r="N7150">
        <v>0</v>
      </c>
      <c r="O7150">
        <v>1</v>
      </c>
      <c r="P7150">
        <v>-8</v>
      </c>
      <c r="Q7150" s="28">
        <v>41291.043749999997</v>
      </c>
      <c r="R7150" s="28">
        <v>41299.419444444444</v>
      </c>
      <c r="S7150" t="s">
        <v>23550</v>
      </c>
      <c r="T7150" s="27">
        <v>41290</v>
      </c>
      <c r="V7150">
        <v>9</v>
      </c>
      <c r="W7150" t="s">
        <v>32</v>
      </c>
      <c r="X7150" t="s">
        <v>236</v>
      </c>
      <c r="Y7150">
        <v>1</v>
      </c>
      <c r="AA7150" t="s">
        <v>23551</v>
      </c>
      <c r="AB7150" t="s">
        <v>36</v>
      </c>
      <c r="AD7150" s="27">
        <v>42051</v>
      </c>
      <c r="AE7150" t="s">
        <v>1435</v>
      </c>
      <c r="AH7150">
        <v>0</v>
      </c>
      <c r="AN7150" t="s">
        <v>238</v>
      </c>
      <c r="AO7150">
        <v>5</v>
      </c>
      <c r="AP7150" t="s">
        <v>246</v>
      </c>
      <c r="AQ7150" s="27">
        <v>41299</v>
      </c>
      <c r="AR7150" t="s">
        <v>240</v>
      </c>
      <c r="AS7150">
        <v>4</v>
      </c>
      <c r="AT7150" t="s">
        <v>239</v>
      </c>
      <c r="AU7150" s="27">
        <v>41299</v>
      </c>
    </row>
    <row r="7151" spans="1:47" x14ac:dyDescent="0.2">
      <c r="A7151">
        <v>7150</v>
      </c>
      <c r="B7151" t="s">
        <v>23552</v>
      </c>
      <c r="C7151" t="s">
        <v>6485</v>
      </c>
      <c r="D7151" t="s">
        <v>23553</v>
      </c>
      <c r="E7151" s="27">
        <v>41422</v>
      </c>
      <c r="F7151" t="s">
        <v>294</v>
      </c>
      <c r="G7151" s="27">
        <v>34348</v>
      </c>
      <c r="H7151">
        <v>22</v>
      </c>
      <c r="I7151" t="s">
        <v>259</v>
      </c>
      <c r="J7151" t="s">
        <v>250</v>
      </c>
      <c r="K7151">
        <v>0</v>
      </c>
      <c r="L7151">
        <v>8</v>
      </c>
      <c r="M7151">
        <v>0</v>
      </c>
      <c r="N7151">
        <v>0</v>
      </c>
      <c r="O7151">
        <v>0</v>
      </c>
      <c r="P7151">
        <v>-1</v>
      </c>
      <c r="Q7151" s="28">
        <v>41421.251388888886</v>
      </c>
      <c r="R7151" s="28">
        <v>41422.133333333331</v>
      </c>
      <c r="S7151" t="s">
        <v>23554</v>
      </c>
      <c r="T7151" s="27">
        <v>41421</v>
      </c>
      <c r="V7151">
        <v>1</v>
      </c>
      <c r="W7151" t="s">
        <v>36</v>
      </c>
      <c r="X7151" t="s">
        <v>412</v>
      </c>
      <c r="Y7151">
        <v>1</v>
      </c>
      <c r="AA7151" t="s">
        <v>23555</v>
      </c>
      <c r="AB7151" t="s">
        <v>36</v>
      </c>
      <c r="AC7151">
        <v>83</v>
      </c>
      <c r="AD7151" s="27">
        <v>41801</v>
      </c>
      <c r="AE7151" t="s">
        <v>324</v>
      </c>
      <c r="AF7151" s="27">
        <v>41884</v>
      </c>
      <c r="AG7151" s="27">
        <v>41885</v>
      </c>
      <c r="AH7151">
        <v>0</v>
      </c>
      <c r="AN7151" t="s">
        <v>238</v>
      </c>
      <c r="AO7151">
        <v>9</v>
      </c>
      <c r="AP7151" t="s">
        <v>269</v>
      </c>
      <c r="AQ7151" s="27">
        <v>41422</v>
      </c>
      <c r="AR7151" t="s">
        <v>240</v>
      </c>
      <c r="AS7151">
        <v>8</v>
      </c>
      <c r="AT7151" t="s">
        <v>269</v>
      </c>
      <c r="AU7151" s="27">
        <v>41422</v>
      </c>
    </row>
    <row r="7152" spans="1:47" x14ac:dyDescent="0.2">
      <c r="A7152">
        <v>7151</v>
      </c>
      <c r="B7152" t="s">
        <v>23556</v>
      </c>
      <c r="C7152" t="s">
        <v>8512</v>
      </c>
      <c r="D7152" t="s">
        <v>6433</v>
      </c>
      <c r="E7152" s="27">
        <v>41584</v>
      </c>
      <c r="F7152" t="s">
        <v>233</v>
      </c>
      <c r="G7152" s="27">
        <v>26904</v>
      </c>
      <c r="H7152">
        <v>42</v>
      </c>
      <c r="I7152" t="s">
        <v>244</v>
      </c>
      <c r="J7152" t="s">
        <v>250</v>
      </c>
      <c r="K7152">
        <v>0</v>
      </c>
      <c r="L7152">
        <v>9</v>
      </c>
      <c r="M7152">
        <v>1</v>
      </c>
      <c r="N7152">
        <v>0</v>
      </c>
      <c r="O7152">
        <v>5</v>
      </c>
      <c r="P7152">
        <v>186</v>
      </c>
      <c r="Q7152" s="28">
        <v>41770.338888888888</v>
      </c>
      <c r="R7152" s="28">
        <v>41770.343055555553</v>
      </c>
      <c r="S7152" t="s">
        <v>23557</v>
      </c>
      <c r="U7152" s="27">
        <v>41382</v>
      </c>
      <c r="V7152">
        <v>202</v>
      </c>
      <c r="W7152" t="s">
        <v>32</v>
      </c>
      <c r="X7152" t="s">
        <v>274</v>
      </c>
      <c r="Y7152">
        <v>1</v>
      </c>
      <c r="AA7152" t="s">
        <v>23558</v>
      </c>
      <c r="AB7152" t="s">
        <v>36</v>
      </c>
      <c r="AC7152">
        <v>0</v>
      </c>
      <c r="AD7152" s="27">
        <v>41770</v>
      </c>
      <c r="AE7152" t="s">
        <v>474</v>
      </c>
      <c r="AF7152" s="27">
        <v>41770</v>
      </c>
      <c r="AG7152" s="27">
        <v>41770</v>
      </c>
      <c r="AH7152">
        <v>0</v>
      </c>
      <c r="AN7152" t="s">
        <v>238</v>
      </c>
      <c r="AO7152">
        <v>5</v>
      </c>
      <c r="AP7152" t="s">
        <v>246</v>
      </c>
      <c r="AQ7152" s="27">
        <v>41584</v>
      </c>
      <c r="AR7152" t="s">
        <v>240</v>
      </c>
      <c r="AS7152">
        <v>9</v>
      </c>
      <c r="AT7152" t="s">
        <v>269</v>
      </c>
      <c r="AU7152" s="27">
        <v>41584</v>
      </c>
    </row>
    <row r="7153" spans="1:47" x14ac:dyDescent="0.2">
      <c r="A7153">
        <v>7152</v>
      </c>
      <c r="B7153" t="s">
        <v>23559</v>
      </c>
      <c r="C7153" t="s">
        <v>23360</v>
      </c>
      <c r="D7153" t="s">
        <v>23560</v>
      </c>
      <c r="E7153" s="27">
        <v>41394</v>
      </c>
      <c r="F7153" t="s">
        <v>233</v>
      </c>
      <c r="G7153" s="27">
        <v>34155</v>
      </c>
      <c r="H7153">
        <v>22</v>
      </c>
      <c r="I7153" t="s">
        <v>259</v>
      </c>
      <c r="J7153" t="s">
        <v>250</v>
      </c>
      <c r="K7153">
        <v>0</v>
      </c>
      <c r="L7153">
        <v>10</v>
      </c>
      <c r="M7153">
        <v>0</v>
      </c>
      <c r="N7153">
        <v>0</v>
      </c>
      <c r="O7153">
        <v>0</v>
      </c>
      <c r="W7153" t="s">
        <v>237</v>
      </c>
      <c r="Y7153">
        <v>-1</v>
      </c>
      <c r="AB7153" t="s">
        <v>237</v>
      </c>
      <c r="AH7153">
        <v>0</v>
      </c>
      <c r="AN7153" t="s">
        <v>238</v>
      </c>
      <c r="AO7153">
        <v>9</v>
      </c>
      <c r="AP7153" t="s">
        <v>269</v>
      </c>
      <c r="AQ7153" s="27">
        <v>41394</v>
      </c>
      <c r="AR7153" t="s">
        <v>240</v>
      </c>
      <c r="AS7153">
        <v>10</v>
      </c>
      <c r="AT7153" t="s">
        <v>269</v>
      </c>
      <c r="AU7153" s="27">
        <v>41394</v>
      </c>
    </row>
    <row r="7154" spans="1:47" x14ac:dyDescent="0.2">
      <c r="A7154">
        <v>7153</v>
      </c>
      <c r="B7154" t="s">
        <v>23561</v>
      </c>
      <c r="C7154" t="s">
        <v>23562</v>
      </c>
      <c r="D7154" t="s">
        <v>21133</v>
      </c>
      <c r="E7154" s="27">
        <v>41685</v>
      </c>
      <c r="F7154" t="s">
        <v>233</v>
      </c>
      <c r="G7154" s="27">
        <v>34615</v>
      </c>
      <c r="H7154">
        <v>21</v>
      </c>
      <c r="I7154" t="s">
        <v>259</v>
      </c>
      <c r="J7154" t="s">
        <v>250</v>
      </c>
      <c r="K7154">
        <v>0</v>
      </c>
      <c r="L7154">
        <v>4</v>
      </c>
      <c r="M7154">
        <v>0</v>
      </c>
      <c r="N7154">
        <v>0</v>
      </c>
      <c r="O7154">
        <v>0</v>
      </c>
      <c r="P7154">
        <v>-1</v>
      </c>
      <c r="Q7154" s="28">
        <v>41684.372916666667</v>
      </c>
      <c r="R7154" s="28">
        <v>41729.377083333333</v>
      </c>
      <c r="S7154" t="s">
        <v>23563</v>
      </c>
      <c r="T7154" s="27">
        <v>41684</v>
      </c>
      <c r="V7154">
        <v>1</v>
      </c>
      <c r="W7154" t="s">
        <v>36</v>
      </c>
      <c r="X7154" t="s">
        <v>279</v>
      </c>
      <c r="Y7154">
        <v>0</v>
      </c>
      <c r="AB7154" t="s">
        <v>237</v>
      </c>
      <c r="AH7154">
        <v>0</v>
      </c>
      <c r="AN7154" t="s">
        <v>238</v>
      </c>
      <c r="AO7154">
        <v>6</v>
      </c>
      <c r="AP7154" t="s">
        <v>246</v>
      </c>
      <c r="AQ7154" s="27">
        <v>41685</v>
      </c>
      <c r="AR7154" t="s">
        <v>240</v>
      </c>
      <c r="AS7154">
        <v>4</v>
      </c>
      <c r="AT7154" t="s">
        <v>239</v>
      </c>
      <c r="AU7154" s="27">
        <v>41685</v>
      </c>
    </row>
    <row r="7155" spans="1:47" x14ac:dyDescent="0.2">
      <c r="A7155">
        <v>7154</v>
      </c>
      <c r="B7155" t="s">
        <v>23564</v>
      </c>
      <c r="C7155" t="s">
        <v>793</v>
      </c>
      <c r="D7155" t="s">
        <v>23565</v>
      </c>
      <c r="E7155" s="27">
        <v>41308</v>
      </c>
      <c r="F7155" t="s">
        <v>233</v>
      </c>
      <c r="G7155" s="27">
        <v>21859</v>
      </c>
      <c r="H7155">
        <v>56</v>
      </c>
      <c r="I7155" t="s">
        <v>234</v>
      </c>
      <c r="J7155" t="s">
        <v>245</v>
      </c>
      <c r="K7155">
        <v>0</v>
      </c>
      <c r="L7155">
        <v>1</v>
      </c>
      <c r="M7155">
        <v>0</v>
      </c>
      <c r="N7155">
        <v>0</v>
      </c>
      <c r="O7155">
        <v>1</v>
      </c>
      <c r="P7155">
        <v>-1</v>
      </c>
      <c r="Q7155" s="28">
        <v>41307.277083333334</v>
      </c>
      <c r="R7155" s="28">
        <v>41308.30972222222</v>
      </c>
      <c r="S7155" t="s">
        <v>23566</v>
      </c>
      <c r="T7155" s="27">
        <v>41307</v>
      </c>
      <c r="V7155">
        <v>1</v>
      </c>
      <c r="W7155" t="s">
        <v>36</v>
      </c>
      <c r="X7155" t="s">
        <v>279</v>
      </c>
      <c r="Y7155">
        <v>0</v>
      </c>
      <c r="AB7155" t="s">
        <v>237</v>
      </c>
      <c r="AH7155">
        <v>0</v>
      </c>
      <c r="AN7155" t="s">
        <v>238</v>
      </c>
      <c r="AO7155">
        <v>1</v>
      </c>
      <c r="AP7155" t="s">
        <v>239</v>
      </c>
      <c r="AQ7155" s="27">
        <v>41308</v>
      </c>
      <c r="AR7155" t="s">
        <v>240</v>
      </c>
      <c r="AS7155">
        <v>1</v>
      </c>
      <c r="AT7155" t="s">
        <v>239</v>
      </c>
      <c r="AU7155" s="27">
        <v>41308</v>
      </c>
    </row>
    <row r="7156" spans="1:47" x14ac:dyDescent="0.2">
      <c r="A7156">
        <v>7155</v>
      </c>
      <c r="B7156" t="s">
        <v>23567</v>
      </c>
      <c r="C7156" t="s">
        <v>3523</v>
      </c>
      <c r="D7156" t="s">
        <v>23568</v>
      </c>
      <c r="E7156" s="27">
        <v>41908</v>
      </c>
      <c r="F7156" t="s">
        <v>233</v>
      </c>
      <c r="G7156" s="27">
        <v>32826</v>
      </c>
      <c r="H7156">
        <v>26</v>
      </c>
      <c r="I7156" t="s">
        <v>244</v>
      </c>
      <c r="J7156" t="s">
        <v>353</v>
      </c>
      <c r="K7156">
        <v>0</v>
      </c>
      <c r="L7156">
        <v>10</v>
      </c>
      <c r="M7156">
        <v>0</v>
      </c>
      <c r="N7156">
        <v>0</v>
      </c>
      <c r="O7156">
        <v>0</v>
      </c>
      <c r="W7156" t="s">
        <v>237</v>
      </c>
      <c r="Y7156">
        <v>-1</v>
      </c>
      <c r="AB7156" t="s">
        <v>237</v>
      </c>
      <c r="AH7156">
        <v>0</v>
      </c>
      <c r="AN7156" t="s">
        <v>238</v>
      </c>
      <c r="AO7156">
        <v>10</v>
      </c>
      <c r="AP7156" t="s">
        <v>269</v>
      </c>
      <c r="AQ7156" s="27">
        <v>41908</v>
      </c>
      <c r="AR7156" t="s">
        <v>240</v>
      </c>
      <c r="AS7156">
        <v>10</v>
      </c>
      <c r="AT7156" t="s">
        <v>269</v>
      </c>
      <c r="AU7156" s="27">
        <v>41908</v>
      </c>
    </row>
    <row r="7157" spans="1:47" x14ac:dyDescent="0.2">
      <c r="A7157">
        <v>7156</v>
      </c>
      <c r="B7157" t="s">
        <v>23569</v>
      </c>
      <c r="C7157" t="s">
        <v>1371</v>
      </c>
      <c r="D7157" t="s">
        <v>23570</v>
      </c>
      <c r="E7157" s="27">
        <v>41278</v>
      </c>
      <c r="F7157" t="s">
        <v>233</v>
      </c>
      <c r="G7157" s="27">
        <v>24793</v>
      </c>
      <c r="H7157">
        <v>48</v>
      </c>
      <c r="I7157" t="s">
        <v>234</v>
      </c>
      <c r="J7157" t="s">
        <v>250</v>
      </c>
      <c r="K7157">
        <v>0</v>
      </c>
      <c r="L7157">
        <v>3</v>
      </c>
      <c r="M7157">
        <v>0</v>
      </c>
      <c r="N7157">
        <v>0</v>
      </c>
      <c r="O7157">
        <v>4</v>
      </c>
      <c r="P7157">
        <v>-1</v>
      </c>
      <c r="Q7157" s="28">
        <v>41277.326388888891</v>
      </c>
      <c r="R7157" s="28">
        <v>41278.260416666664</v>
      </c>
      <c r="S7157" t="s">
        <v>23571</v>
      </c>
      <c r="T7157" s="27">
        <v>41277</v>
      </c>
      <c r="V7157">
        <v>1</v>
      </c>
      <c r="W7157" t="s">
        <v>32</v>
      </c>
      <c r="X7157" t="s">
        <v>364</v>
      </c>
      <c r="Y7157">
        <v>0</v>
      </c>
      <c r="AB7157" t="s">
        <v>237</v>
      </c>
      <c r="AH7157">
        <v>0</v>
      </c>
      <c r="AN7157" t="s">
        <v>238</v>
      </c>
      <c r="AO7157">
        <v>3</v>
      </c>
      <c r="AP7157" t="s">
        <v>239</v>
      </c>
      <c r="AQ7157" s="27">
        <v>41278</v>
      </c>
      <c r="AR7157" t="s">
        <v>240</v>
      </c>
      <c r="AS7157">
        <v>3</v>
      </c>
      <c r="AT7157" t="s">
        <v>239</v>
      </c>
      <c r="AU7157" s="27">
        <v>41278</v>
      </c>
    </row>
    <row r="7158" spans="1:47" x14ac:dyDescent="0.2">
      <c r="A7158">
        <v>7157</v>
      </c>
      <c r="B7158" t="s">
        <v>23572</v>
      </c>
      <c r="C7158" t="s">
        <v>23573</v>
      </c>
      <c r="D7158" t="s">
        <v>7752</v>
      </c>
      <c r="E7158" s="27">
        <v>41707</v>
      </c>
      <c r="F7158" t="s">
        <v>233</v>
      </c>
      <c r="G7158" s="27">
        <v>32334</v>
      </c>
      <c r="H7158">
        <v>27</v>
      </c>
      <c r="I7158" t="s">
        <v>244</v>
      </c>
      <c r="J7158" t="s">
        <v>353</v>
      </c>
      <c r="K7158">
        <v>0</v>
      </c>
      <c r="L7158">
        <v>2</v>
      </c>
      <c r="M7158">
        <v>0</v>
      </c>
      <c r="N7158">
        <v>0</v>
      </c>
      <c r="O7158">
        <v>1</v>
      </c>
      <c r="P7158">
        <v>-1</v>
      </c>
      <c r="Q7158" s="28">
        <v>41706.215277777781</v>
      </c>
      <c r="R7158" s="28">
        <v>41707.424305555556</v>
      </c>
      <c r="S7158" t="s">
        <v>23574</v>
      </c>
      <c r="T7158" s="27">
        <v>41706</v>
      </c>
      <c r="V7158">
        <v>1</v>
      </c>
      <c r="W7158" t="s">
        <v>36</v>
      </c>
      <c r="X7158" t="s">
        <v>279</v>
      </c>
      <c r="Y7158">
        <v>0</v>
      </c>
      <c r="AB7158" t="s">
        <v>237</v>
      </c>
      <c r="AH7158">
        <v>0</v>
      </c>
      <c r="AN7158" t="s">
        <v>238</v>
      </c>
      <c r="AO7158">
        <v>2</v>
      </c>
      <c r="AP7158" t="s">
        <v>239</v>
      </c>
      <c r="AQ7158" s="27">
        <v>41707</v>
      </c>
      <c r="AR7158" t="s">
        <v>240</v>
      </c>
      <c r="AS7158">
        <v>2</v>
      </c>
      <c r="AT7158" t="s">
        <v>239</v>
      </c>
      <c r="AU7158" s="27">
        <v>41707</v>
      </c>
    </row>
    <row r="7159" spans="1:47" x14ac:dyDescent="0.2">
      <c r="A7159">
        <v>7158</v>
      </c>
      <c r="B7159" t="s">
        <v>23575</v>
      </c>
      <c r="C7159" t="s">
        <v>288</v>
      </c>
      <c r="D7159" t="s">
        <v>23576</v>
      </c>
      <c r="E7159" s="27">
        <v>41598</v>
      </c>
      <c r="F7159" t="s">
        <v>233</v>
      </c>
      <c r="G7159" s="27">
        <v>32501</v>
      </c>
      <c r="H7159">
        <v>27</v>
      </c>
      <c r="I7159" t="s">
        <v>244</v>
      </c>
      <c r="J7159" t="s">
        <v>245</v>
      </c>
      <c r="K7159">
        <v>0</v>
      </c>
      <c r="L7159">
        <v>6</v>
      </c>
      <c r="M7159">
        <v>0</v>
      </c>
      <c r="N7159">
        <v>0</v>
      </c>
      <c r="O7159">
        <v>2</v>
      </c>
      <c r="P7159">
        <v>-1</v>
      </c>
      <c r="Q7159" s="28">
        <v>41597.492361111108</v>
      </c>
      <c r="R7159" s="28">
        <v>41604.393750000003</v>
      </c>
      <c r="S7159" t="s">
        <v>23577</v>
      </c>
      <c r="T7159" s="27">
        <v>41597</v>
      </c>
      <c r="V7159">
        <v>1</v>
      </c>
      <c r="W7159" t="s">
        <v>32</v>
      </c>
      <c r="X7159" t="s">
        <v>567</v>
      </c>
      <c r="Y7159">
        <v>1</v>
      </c>
      <c r="AA7159" t="s">
        <v>23578</v>
      </c>
      <c r="AB7159" t="s">
        <v>36</v>
      </c>
      <c r="AD7159" s="27">
        <v>41675</v>
      </c>
      <c r="AE7159" t="s">
        <v>1435</v>
      </c>
      <c r="AH7159">
        <v>0</v>
      </c>
      <c r="AN7159" t="s">
        <v>238</v>
      </c>
      <c r="AO7159">
        <v>3</v>
      </c>
      <c r="AP7159" t="s">
        <v>239</v>
      </c>
      <c r="AQ7159" s="27">
        <v>41598</v>
      </c>
      <c r="AR7159" t="s">
        <v>240</v>
      </c>
      <c r="AS7159">
        <v>6</v>
      </c>
      <c r="AT7159" t="s">
        <v>246</v>
      </c>
      <c r="AU7159" s="27">
        <v>41598</v>
      </c>
    </row>
    <row r="7160" spans="1:47" x14ac:dyDescent="0.2">
      <c r="A7160">
        <v>7159</v>
      </c>
      <c r="B7160" t="s">
        <v>23579</v>
      </c>
      <c r="C7160" t="s">
        <v>488</v>
      </c>
      <c r="D7160" t="s">
        <v>741</v>
      </c>
      <c r="E7160" s="27">
        <v>41541</v>
      </c>
      <c r="F7160" t="s">
        <v>233</v>
      </c>
      <c r="G7160" s="27">
        <v>29948</v>
      </c>
      <c r="H7160">
        <v>34</v>
      </c>
      <c r="I7160" t="s">
        <v>244</v>
      </c>
      <c r="J7160" t="s">
        <v>353</v>
      </c>
      <c r="K7160">
        <v>0</v>
      </c>
      <c r="L7160">
        <v>2</v>
      </c>
      <c r="M7160">
        <v>0</v>
      </c>
      <c r="N7160">
        <v>0</v>
      </c>
      <c r="O7160">
        <v>1</v>
      </c>
      <c r="P7160">
        <v>-1</v>
      </c>
      <c r="Q7160" s="28">
        <v>41540.363888888889</v>
      </c>
      <c r="R7160" s="28">
        <v>41544.379861111112</v>
      </c>
      <c r="S7160" t="s">
        <v>23580</v>
      </c>
      <c r="T7160" s="27">
        <v>41540</v>
      </c>
      <c r="V7160">
        <v>1</v>
      </c>
      <c r="W7160" t="s">
        <v>32</v>
      </c>
      <c r="X7160" t="s">
        <v>729</v>
      </c>
      <c r="Y7160">
        <v>0</v>
      </c>
      <c r="AB7160" t="s">
        <v>237</v>
      </c>
      <c r="AH7160">
        <v>0</v>
      </c>
      <c r="AN7160" t="s">
        <v>238</v>
      </c>
      <c r="AO7160">
        <v>2</v>
      </c>
      <c r="AP7160" t="s">
        <v>239</v>
      </c>
      <c r="AQ7160" s="27">
        <v>41541</v>
      </c>
      <c r="AR7160" t="s">
        <v>240</v>
      </c>
      <c r="AS7160">
        <v>2</v>
      </c>
      <c r="AT7160" t="s">
        <v>239</v>
      </c>
      <c r="AU7160" s="27">
        <v>41541</v>
      </c>
    </row>
    <row r="7161" spans="1:47" x14ac:dyDescent="0.2">
      <c r="A7161">
        <v>7160</v>
      </c>
      <c r="B7161" t="s">
        <v>23581</v>
      </c>
      <c r="C7161" t="s">
        <v>302</v>
      </c>
      <c r="D7161" t="s">
        <v>289</v>
      </c>
      <c r="E7161" s="27">
        <v>41749</v>
      </c>
      <c r="F7161" t="s">
        <v>233</v>
      </c>
      <c r="G7161" s="27">
        <v>34015</v>
      </c>
      <c r="H7161">
        <v>23</v>
      </c>
      <c r="I7161" t="s">
        <v>259</v>
      </c>
      <c r="J7161" t="s">
        <v>250</v>
      </c>
      <c r="K7161">
        <v>0</v>
      </c>
      <c r="L7161">
        <v>6</v>
      </c>
      <c r="M7161">
        <v>0</v>
      </c>
      <c r="N7161">
        <v>1</v>
      </c>
      <c r="O7161">
        <v>5</v>
      </c>
      <c r="P7161">
        <v>0</v>
      </c>
      <c r="Q7161" s="28">
        <v>41749.04791666667</v>
      </c>
      <c r="R7161" s="28">
        <v>41750.143750000003</v>
      </c>
      <c r="S7161" t="s">
        <v>23582</v>
      </c>
      <c r="T7161" s="27">
        <v>41748</v>
      </c>
      <c r="V7161">
        <v>1</v>
      </c>
      <c r="W7161" t="s">
        <v>32</v>
      </c>
      <c r="X7161" t="s">
        <v>13365</v>
      </c>
      <c r="Y7161">
        <v>1</v>
      </c>
      <c r="AA7161" t="s">
        <v>23583</v>
      </c>
      <c r="AB7161" t="s">
        <v>36</v>
      </c>
      <c r="AC7161">
        <v>0</v>
      </c>
      <c r="AD7161" s="27">
        <v>41966</v>
      </c>
      <c r="AE7161" t="s">
        <v>412</v>
      </c>
      <c r="AF7161" s="27">
        <v>41966</v>
      </c>
      <c r="AG7161" s="27">
        <v>41966</v>
      </c>
      <c r="AH7161">
        <v>0</v>
      </c>
      <c r="AN7161" t="s">
        <v>238</v>
      </c>
      <c r="AO7161">
        <v>5</v>
      </c>
      <c r="AP7161" t="s">
        <v>246</v>
      </c>
      <c r="AQ7161" s="27">
        <v>41749</v>
      </c>
      <c r="AR7161" t="s">
        <v>240</v>
      </c>
      <c r="AS7161">
        <v>6</v>
      </c>
      <c r="AT7161" t="s">
        <v>246</v>
      </c>
      <c r="AU7161" s="27">
        <v>41749</v>
      </c>
    </row>
    <row r="7162" spans="1:47" x14ac:dyDescent="0.2">
      <c r="A7162">
        <v>7161</v>
      </c>
      <c r="B7162" t="s">
        <v>23584</v>
      </c>
      <c r="C7162" t="s">
        <v>569</v>
      </c>
      <c r="D7162" t="s">
        <v>357</v>
      </c>
      <c r="E7162" s="27">
        <v>41926</v>
      </c>
      <c r="F7162" t="s">
        <v>233</v>
      </c>
      <c r="G7162" s="27">
        <v>25331</v>
      </c>
      <c r="H7162">
        <v>46</v>
      </c>
      <c r="I7162" t="s">
        <v>234</v>
      </c>
      <c r="J7162" t="s">
        <v>250</v>
      </c>
      <c r="K7162">
        <v>0</v>
      </c>
      <c r="L7162">
        <v>3</v>
      </c>
      <c r="M7162">
        <v>0</v>
      </c>
      <c r="N7162">
        <v>0</v>
      </c>
      <c r="O7162">
        <v>1</v>
      </c>
      <c r="P7162">
        <v>-11</v>
      </c>
      <c r="Q7162" s="28">
        <v>41915.519444444442</v>
      </c>
      <c r="R7162" s="28">
        <v>41916.068055555559</v>
      </c>
      <c r="S7162" t="s">
        <v>23585</v>
      </c>
      <c r="T7162" s="27">
        <v>41914</v>
      </c>
      <c r="V7162">
        <v>12</v>
      </c>
      <c r="W7162" t="s">
        <v>32</v>
      </c>
      <c r="X7162" t="s">
        <v>1613</v>
      </c>
      <c r="Y7162">
        <v>0</v>
      </c>
      <c r="AB7162" t="s">
        <v>237</v>
      </c>
      <c r="AH7162">
        <v>0</v>
      </c>
      <c r="AN7162" t="s">
        <v>238</v>
      </c>
      <c r="AO7162">
        <v>2</v>
      </c>
      <c r="AP7162" t="s">
        <v>239</v>
      </c>
      <c r="AQ7162" s="27">
        <v>41926</v>
      </c>
      <c r="AR7162" t="s">
        <v>240</v>
      </c>
      <c r="AS7162">
        <v>3</v>
      </c>
      <c r="AT7162" t="s">
        <v>239</v>
      </c>
      <c r="AU7162" s="27">
        <v>41926</v>
      </c>
    </row>
    <row r="7163" spans="1:47" x14ac:dyDescent="0.2">
      <c r="A7163">
        <v>7162</v>
      </c>
      <c r="B7163" t="s">
        <v>23586</v>
      </c>
      <c r="C7163" t="s">
        <v>23587</v>
      </c>
      <c r="D7163" t="s">
        <v>4287</v>
      </c>
      <c r="E7163" s="27">
        <v>41608</v>
      </c>
      <c r="F7163" t="s">
        <v>233</v>
      </c>
      <c r="G7163" s="27">
        <v>25059</v>
      </c>
      <c r="H7163">
        <v>47</v>
      </c>
      <c r="I7163" t="s">
        <v>234</v>
      </c>
      <c r="J7163" t="s">
        <v>250</v>
      </c>
      <c r="K7163">
        <v>0</v>
      </c>
      <c r="L7163">
        <v>5</v>
      </c>
      <c r="M7163">
        <v>0</v>
      </c>
      <c r="N7163">
        <v>0</v>
      </c>
      <c r="O7163">
        <v>3</v>
      </c>
      <c r="P7163">
        <v>0</v>
      </c>
      <c r="Q7163" s="28">
        <v>41608.13958333333</v>
      </c>
      <c r="R7163" s="28">
        <v>41619.375694444447</v>
      </c>
      <c r="S7163" t="s">
        <v>23588</v>
      </c>
      <c r="U7163" s="27">
        <v>41608</v>
      </c>
      <c r="V7163">
        <v>0</v>
      </c>
      <c r="W7163" t="s">
        <v>32</v>
      </c>
      <c r="X7163" t="s">
        <v>274</v>
      </c>
      <c r="Y7163">
        <v>1</v>
      </c>
      <c r="AA7163" t="s">
        <v>23589</v>
      </c>
      <c r="AB7163" t="s">
        <v>32</v>
      </c>
      <c r="AD7163" s="27">
        <v>41645</v>
      </c>
      <c r="AE7163" t="s">
        <v>359</v>
      </c>
      <c r="AH7163">
        <v>0</v>
      </c>
      <c r="AN7163" t="s">
        <v>238</v>
      </c>
      <c r="AO7163">
        <v>9</v>
      </c>
      <c r="AP7163" t="s">
        <v>269</v>
      </c>
      <c r="AQ7163" s="27">
        <v>41608</v>
      </c>
      <c r="AR7163" t="s">
        <v>240</v>
      </c>
      <c r="AS7163">
        <v>5</v>
      </c>
      <c r="AT7163" t="s">
        <v>246</v>
      </c>
      <c r="AU7163" s="27">
        <v>41608</v>
      </c>
    </row>
    <row r="7164" spans="1:47" x14ac:dyDescent="0.2">
      <c r="A7164">
        <v>7163</v>
      </c>
      <c r="B7164" t="s">
        <v>23590</v>
      </c>
      <c r="C7164" t="s">
        <v>1584</v>
      </c>
      <c r="D7164" t="s">
        <v>3964</v>
      </c>
      <c r="E7164" s="27">
        <v>41301</v>
      </c>
      <c r="F7164" t="s">
        <v>233</v>
      </c>
      <c r="G7164" s="27">
        <v>30228</v>
      </c>
      <c r="H7164">
        <v>33</v>
      </c>
      <c r="I7164" t="s">
        <v>244</v>
      </c>
      <c r="J7164" t="s">
        <v>250</v>
      </c>
      <c r="K7164">
        <v>0</v>
      </c>
      <c r="L7164">
        <v>3</v>
      </c>
      <c r="M7164">
        <v>1</v>
      </c>
      <c r="N7164">
        <v>0</v>
      </c>
      <c r="O7164">
        <v>6</v>
      </c>
      <c r="P7164">
        <v>-1</v>
      </c>
      <c r="Q7164" s="28">
        <v>41300.482638888891</v>
      </c>
      <c r="R7164" s="28">
        <v>41302.361805555556</v>
      </c>
      <c r="S7164" t="s">
        <v>23591</v>
      </c>
      <c r="U7164" s="27">
        <v>41300</v>
      </c>
      <c r="V7164">
        <v>1</v>
      </c>
      <c r="W7164" t="s">
        <v>36</v>
      </c>
      <c r="X7164" t="s">
        <v>274</v>
      </c>
      <c r="Y7164">
        <v>1</v>
      </c>
      <c r="AA7164" t="s">
        <v>23592</v>
      </c>
      <c r="AB7164" t="s">
        <v>36</v>
      </c>
      <c r="AC7164">
        <v>0</v>
      </c>
      <c r="AD7164" s="27">
        <v>41801</v>
      </c>
      <c r="AE7164" t="s">
        <v>279</v>
      </c>
      <c r="AF7164" s="27">
        <v>41801</v>
      </c>
      <c r="AG7164" s="27">
        <v>41803</v>
      </c>
      <c r="AH7164">
        <v>1</v>
      </c>
      <c r="AJ7164" t="s">
        <v>23592</v>
      </c>
      <c r="AK7164" t="s">
        <v>462</v>
      </c>
      <c r="AL7164" s="27">
        <v>41801</v>
      </c>
      <c r="AM7164" t="s">
        <v>279</v>
      </c>
      <c r="AN7164" t="s">
        <v>238</v>
      </c>
      <c r="AO7164">
        <v>3</v>
      </c>
      <c r="AP7164" t="s">
        <v>239</v>
      </c>
      <c r="AQ7164" s="27">
        <v>41301</v>
      </c>
      <c r="AR7164" t="s">
        <v>240</v>
      </c>
      <c r="AS7164">
        <v>3</v>
      </c>
      <c r="AT7164" t="s">
        <v>239</v>
      </c>
      <c r="AU7164" s="27">
        <v>41301</v>
      </c>
    </row>
    <row r="7165" spans="1:47" x14ac:dyDescent="0.2">
      <c r="A7165">
        <v>7164</v>
      </c>
      <c r="B7165" t="s">
        <v>23593</v>
      </c>
      <c r="C7165" t="s">
        <v>23594</v>
      </c>
      <c r="D7165" t="s">
        <v>23595</v>
      </c>
      <c r="E7165" s="27">
        <v>41363</v>
      </c>
      <c r="F7165" t="s">
        <v>233</v>
      </c>
      <c r="G7165" s="27">
        <v>21027</v>
      </c>
      <c r="H7165">
        <v>58</v>
      </c>
      <c r="I7165" t="s">
        <v>234</v>
      </c>
      <c r="J7165" t="s">
        <v>245</v>
      </c>
      <c r="K7165">
        <v>0</v>
      </c>
      <c r="L7165">
        <v>1</v>
      </c>
      <c r="M7165">
        <v>0</v>
      </c>
      <c r="N7165">
        <v>0</v>
      </c>
      <c r="O7165">
        <v>1</v>
      </c>
      <c r="P7165">
        <v>-1</v>
      </c>
      <c r="Q7165" s="28">
        <v>41362.497916666667</v>
      </c>
      <c r="R7165" s="28">
        <v>41364.15</v>
      </c>
      <c r="S7165" t="s">
        <v>23596</v>
      </c>
      <c r="T7165" s="27">
        <v>37987</v>
      </c>
      <c r="V7165">
        <v>3376</v>
      </c>
      <c r="W7165" t="s">
        <v>32</v>
      </c>
      <c r="X7165" t="s">
        <v>261</v>
      </c>
      <c r="Y7165">
        <v>0</v>
      </c>
      <c r="AB7165" t="s">
        <v>237</v>
      </c>
      <c r="AH7165">
        <v>0</v>
      </c>
      <c r="AN7165" t="s">
        <v>238</v>
      </c>
      <c r="AO7165">
        <v>1</v>
      </c>
      <c r="AP7165" t="s">
        <v>239</v>
      </c>
      <c r="AQ7165" s="27">
        <v>41363</v>
      </c>
      <c r="AR7165" t="s">
        <v>240</v>
      </c>
      <c r="AS7165">
        <v>1</v>
      </c>
      <c r="AT7165" t="s">
        <v>239</v>
      </c>
      <c r="AU7165" s="27">
        <v>41363</v>
      </c>
    </row>
    <row r="7166" spans="1:47" x14ac:dyDescent="0.2">
      <c r="A7166">
        <v>7165</v>
      </c>
      <c r="B7166" t="s">
        <v>23597</v>
      </c>
      <c r="C7166" t="s">
        <v>552</v>
      </c>
      <c r="D7166" t="s">
        <v>18185</v>
      </c>
      <c r="E7166" s="27">
        <v>41969</v>
      </c>
      <c r="F7166" t="s">
        <v>233</v>
      </c>
      <c r="G7166" s="27">
        <v>32587</v>
      </c>
      <c r="H7166">
        <v>27</v>
      </c>
      <c r="I7166" t="s">
        <v>244</v>
      </c>
      <c r="J7166" t="s">
        <v>250</v>
      </c>
      <c r="K7166">
        <v>0</v>
      </c>
      <c r="L7166">
        <v>2</v>
      </c>
      <c r="M7166">
        <v>0</v>
      </c>
      <c r="N7166">
        <v>0</v>
      </c>
      <c r="O7166">
        <v>1</v>
      </c>
      <c r="P7166">
        <v>-1</v>
      </c>
      <c r="Q7166" s="28">
        <v>41968.241666666669</v>
      </c>
      <c r="R7166" s="28">
        <v>41997.395833333336</v>
      </c>
      <c r="S7166" t="s">
        <v>23598</v>
      </c>
      <c r="U7166" s="27">
        <v>41968</v>
      </c>
      <c r="V7166">
        <v>1</v>
      </c>
      <c r="W7166" t="s">
        <v>32</v>
      </c>
      <c r="X7166" t="s">
        <v>274</v>
      </c>
      <c r="Y7166">
        <v>0</v>
      </c>
      <c r="AB7166" t="s">
        <v>237</v>
      </c>
      <c r="AH7166">
        <v>0</v>
      </c>
      <c r="AN7166" t="s">
        <v>238</v>
      </c>
      <c r="AO7166">
        <v>3</v>
      </c>
      <c r="AP7166" t="s">
        <v>239</v>
      </c>
      <c r="AQ7166" s="27">
        <v>41969</v>
      </c>
      <c r="AR7166" t="s">
        <v>240</v>
      </c>
      <c r="AS7166">
        <v>2</v>
      </c>
      <c r="AT7166" t="s">
        <v>239</v>
      </c>
      <c r="AU7166" s="27">
        <v>41969</v>
      </c>
    </row>
    <row r="7167" spans="1:47" x14ac:dyDescent="0.2">
      <c r="A7167">
        <v>7166</v>
      </c>
      <c r="B7167" t="s">
        <v>23599</v>
      </c>
      <c r="C7167" t="s">
        <v>17121</v>
      </c>
      <c r="D7167" t="s">
        <v>586</v>
      </c>
      <c r="E7167" s="27">
        <v>41477</v>
      </c>
      <c r="F7167" t="s">
        <v>294</v>
      </c>
      <c r="G7167" s="27">
        <v>30147</v>
      </c>
      <c r="H7167">
        <v>33</v>
      </c>
      <c r="I7167" t="s">
        <v>244</v>
      </c>
      <c r="J7167" t="s">
        <v>250</v>
      </c>
      <c r="K7167">
        <v>0</v>
      </c>
      <c r="L7167">
        <v>5</v>
      </c>
      <c r="M7167">
        <v>0</v>
      </c>
      <c r="N7167">
        <v>0</v>
      </c>
      <c r="O7167">
        <v>1</v>
      </c>
      <c r="P7167">
        <v>-3</v>
      </c>
      <c r="Q7167" s="28">
        <v>41474.265972222223</v>
      </c>
      <c r="R7167" s="28">
        <v>41475.075694444444</v>
      </c>
      <c r="S7167" t="s">
        <v>23600</v>
      </c>
      <c r="T7167" s="27">
        <v>41474</v>
      </c>
      <c r="V7167">
        <v>3</v>
      </c>
      <c r="W7167" t="s">
        <v>32</v>
      </c>
      <c r="X7167" t="s">
        <v>969</v>
      </c>
      <c r="Y7167">
        <v>0</v>
      </c>
      <c r="AB7167" t="s">
        <v>237</v>
      </c>
      <c r="AH7167">
        <v>0</v>
      </c>
      <c r="AN7167" t="s">
        <v>238</v>
      </c>
      <c r="AO7167">
        <v>2</v>
      </c>
      <c r="AP7167" t="s">
        <v>239</v>
      </c>
      <c r="AQ7167" s="27">
        <v>41477</v>
      </c>
      <c r="AR7167" t="s">
        <v>240</v>
      </c>
      <c r="AS7167">
        <v>5</v>
      </c>
      <c r="AT7167" t="s">
        <v>246</v>
      </c>
      <c r="AU7167" s="27">
        <v>41477</v>
      </c>
    </row>
    <row r="7168" spans="1:47" x14ac:dyDescent="0.2">
      <c r="A7168">
        <v>7167</v>
      </c>
      <c r="B7168" t="s">
        <v>23601</v>
      </c>
      <c r="C7168" t="s">
        <v>971</v>
      </c>
      <c r="D7168" t="s">
        <v>23602</v>
      </c>
      <c r="E7168" s="27">
        <v>41302</v>
      </c>
      <c r="F7168" t="s">
        <v>294</v>
      </c>
      <c r="G7168" s="27">
        <v>27622</v>
      </c>
      <c r="H7168">
        <v>40</v>
      </c>
      <c r="I7168" t="s">
        <v>244</v>
      </c>
      <c r="J7168" t="s">
        <v>250</v>
      </c>
      <c r="K7168">
        <v>0</v>
      </c>
      <c r="L7168">
        <v>5</v>
      </c>
      <c r="M7168">
        <v>0</v>
      </c>
      <c r="N7168">
        <v>0</v>
      </c>
      <c r="O7168">
        <v>2</v>
      </c>
      <c r="P7168">
        <v>-1</v>
      </c>
      <c r="Q7168" s="28">
        <v>41301.361111111109</v>
      </c>
      <c r="R7168" s="28">
        <v>41402.237500000003</v>
      </c>
      <c r="S7168" t="s">
        <v>23603</v>
      </c>
      <c r="T7168" s="27">
        <v>41301</v>
      </c>
      <c r="V7168">
        <v>1</v>
      </c>
      <c r="W7168" t="s">
        <v>36</v>
      </c>
      <c r="X7168" t="s">
        <v>422</v>
      </c>
      <c r="Y7168">
        <v>0</v>
      </c>
      <c r="AB7168" t="s">
        <v>237</v>
      </c>
      <c r="AH7168">
        <v>0</v>
      </c>
      <c r="AN7168" t="s">
        <v>238</v>
      </c>
      <c r="AO7168">
        <v>1</v>
      </c>
      <c r="AP7168" t="s">
        <v>239</v>
      </c>
      <c r="AQ7168" s="27">
        <v>41302</v>
      </c>
      <c r="AR7168" t="s">
        <v>240</v>
      </c>
      <c r="AS7168">
        <v>5</v>
      </c>
      <c r="AT7168" t="s">
        <v>246</v>
      </c>
      <c r="AU7168" s="27">
        <v>41302</v>
      </c>
    </row>
    <row r="7169" spans="1:47" x14ac:dyDescent="0.2">
      <c r="A7169">
        <v>7168</v>
      </c>
      <c r="B7169" t="s">
        <v>23604</v>
      </c>
      <c r="C7169" t="s">
        <v>860</v>
      </c>
      <c r="D7169" t="s">
        <v>23605</v>
      </c>
      <c r="E7169" s="27">
        <v>41916</v>
      </c>
      <c r="F7169" t="s">
        <v>294</v>
      </c>
      <c r="G7169" s="27">
        <v>28867</v>
      </c>
      <c r="H7169">
        <v>37</v>
      </c>
      <c r="I7169" t="s">
        <v>244</v>
      </c>
      <c r="J7169" t="s">
        <v>245</v>
      </c>
      <c r="K7169">
        <v>0</v>
      </c>
      <c r="L7169">
        <v>3</v>
      </c>
      <c r="M7169">
        <v>0</v>
      </c>
      <c r="N7169">
        <v>0</v>
      </c>
      <c r="O7169">
        <v>1</v>
      </c>
      <c r="P7169">
        <v>-1</v>
      </c>
      <c r="Q7169" s="28">
        <v>41915.37222222222</v>
      </c>
      <c r="R7169" s="28">
        <v>41929.170138888891</v>
      </c>
      <c r="S7169" t="s">
        <v>23606</v>
      </c>
      <c r="T7169" s="27">
        <v>41915</v>
      </c>
      <c r="V7169">
        <v>1</v>
      </c>
      <c r="W7169" t="s">
        <v>36</v>
      </c>
      <c r="X7169" t="s">
        <v>279</v>
      </c>
      <c r="Y7169">
        <v>0</v>
      </c>
      <c r="AB7169" t="s">
        <v>237</v>
      </c>
      <c r="AH7169">
        <v>0</v>
      </c>
      <c r="AN7169" t="s">
        <v>238</v>
      </c>
      <c r="AO7169">
        <v>1</v>
      </c>
      <c r="AP7169" t="s">
        <v>239</v>
      </c>
      <c r="AQ7169" s="27">
        <v>41916</v>
      </c>
      <c r="AR7169" t="s">
        <v>240</v>
      </c>
      <c r="AS7169">
        <v>3</v>
      </c>
      <c r="AT7169" t="s">
        <v>239</v>
      </c>
      <c r="AU7169" s="27">
        <v>41916</v>
      </c>
    </row>
    <row r="7170" spans="1:47" x14ac:dyDescent="0.2">
      <c r="A7170">
        <v>7169</v>
      </c>
      <c r="B7170" t="s">
        <v>23607</v>
      </c>
      <c r="C7170" t="s">
        <v>990</v>
      </c>
      <c r="D7170" t="s">
        <v>23608</v>
      </c>
      <c r="E7170" s="27">
        <v>41922</v>
      </c>
      <c r="F7170" t="s">
        <v>233</v>
      </c>
      <c r="G7170" s="27">
        <v>30557</v>
      </c>
      <c r="H7170">
        <v>32</v>
      </c>
      <c r="I7170" t="s">
        <v>244</v>
      </c>
      <c r="J7170" t="s">
        <v>245</v>
      </c>
      <c r="K7170">
        <v>0</v>
      </c>
      <c r="L7170">
        <v>7</v>
      </c>
      <c r="M7170">
        <v>0</v>
      </c>
      <c r="N7170">
        <v>0</v>
      </c>
      <c r="O7170">
        <v>0</v>
      </c>
      <c r="P7170">
        <v>-1</v>
      </c>
      <c r="Q7170" s="28">
        <v>41921.23333333333</v>
      </c>
      <c r="R7170" s="28">
        <v>41922.35833333333</v>
      </c>
      <c r="S7170" t="s">
        <v>23609</v>
      </c>
      <c r="T7170" s="27">
        <v>41921</v>
      </c>
      <c r="V7170">
        <v>1</v>
      </c>
      <c r="W7170" t="s">
        <v>32</v>
      </c>
      <c r="X7170" t="s">
        <v>847</v>
      </c>
      <c r="Y7170">
        <v>0</v>
      </c>
      <c r="AB7170" t="s">
        <v>237</v>
      </c>
      <c r="AH7170">
        <v>0</v>
      </c>
      <c r="AN7170" t="s">
        <v>238</v>
      </c>
      <c r="AO7170">
        <v>4</v>
      </c>
      <c r="AP7170" t="s">
        <v>239</v>
      </c>
      <c r="AQ7170" s="27">
        <v>41922</v>
      </c>
      <c r="AR7170" t="s">
        <v>240</v>
      </c>
      <c r="AS7170">
        <v>7</v>
      </c>
      <c r="AT7170" t="s">
        <v>246</v>
      </c>
      <c r="AU7170" s="27">
        <v>41922</v>
      </c>
    </row>
    <row r="7171" spans="1:47" x14ac:dyDescent="0.2">
      <c r="A7171">
        <v>7170</v>
      </c>
      <c r="B7171" t="s">
        <v>23610</v>
      </c>
      <c r="C7171" t="s">
        <v>1911</v>
      </c>
      <c r="D7171" t="s">
        <v>13971</v>
      </c>
      <c r="E7171" s="27">
        <v>41324</v>
      </c>
      <c r="F7171" t="s">
        <v>233</v>
      </c>
      <c r="G7171" s="27">
        <v>34409</v>
      </c>
      <c r="H7171">
        <v>22</v>
      </c>
      <c r="I7171" t="s">
        <v>259</v>
      </c>
      <c r="J7171" t="s">
        <v>245</v>
      </c>
      <c r="K7171">
        <v>0</v>
      </c>
      <c r="L7171">
        <v>5</v>
      </c>
      <c r="M7171">
        <v>0</v>
      </c>
      <c r="N7171">
        <v>0</v>
      </c>
      <c r="O7171">
        <v>0</v>
      </c>
      <c r="P7171">
        <v>0</v>
      </c>
      <c r="Q7171" s="28">
        <v>41324.160416666666</v>
      </c>
      <c r="R7171" s="28">
        <v>41325.155555555553</v>
      </c>
      <c r="S7171" t="s">
        <v>23611</v>
      </c>
      <c r="T7171" s="27">
        <v>41324</v>
      </c>
      <c r="V7171">
        <v>0</v>
      </c>
      <c r="W7171" t="s">
        <v>32</v>
      </c>
      <c r="X7171" t="s">
        <v>261</v>
      </c>
      <c r="Y7171">
        <v>1</v>
      </c>
      <c r="AA7171" t="s">
        <v>23612</v>
      </c>
      <c r="AB7171" t="s">
        <v>32</v>
      </c>
      <c r="AD7171" s="27">
        <v>42209</v>
      </c>
      <c r="AE7171" t="s">
        <v>983</v>
      </c>
      <c r="AH7171">
        <v>1</v>
      </c>
      <c r="AJ7171" t="s">
        <v>23613</v>
      </c>
      <c r="AK7171" t="s">
        <v>255</v>
      </c>
      <c r="AL7171" s="27">
        <v>42231</v>
      </c>
      <c r="AM7171" t="s">
        <v>2170</v>
      </c>
      <c r="AN7171" t="s">
        <v>238</v>
      </c>
      <c r="AO7171">
        <v>6</v>
      </c>
      <c r="AP7171" t="s">
        <v>246</v>
      </c>
      <c r="AQ7171" s="27">
        <v>41324</v>
      </c>
      <c r="AR7171" t="s">
        <v>240</v>
      </c>
      <c r="AS7171">
        <v>5</v>
      </c>
      <c r="AT7171" t="s">
        <v>246</v>
      </c>
      <c r="AU7171" s="27">
        <v>41324</v>
      </c>
    </row>
    <row r="7172" spans="1:47" x14ac:dyDescent="0.2">
      <c r="A7172">
        <v>7171</v>
      </c>
      <c r="B7172" t="s">
        <v>23614</v>
      </c>
      <c r="C7172" t="s">
        <v>1147</v>
      </c>
      <c r="D7172" t="s">
        <v>23615</v>
      </c>
      <c r="E7172" s="27">
        <v>41348</v>
      </c>
      <c r="F7172" t="s">
        <v>233</v>
      </c>
      <c r="G7172" s="27">
        <v>28021</v>
      </c>
      <c r="H7172">
        <v>39</v>
      </c>
      <c r="I7172" t="s">
        <v>244</v>
      </c>
      <c r="J7172" t="s">
        <v>245</v>
      </c>
      <c r="K7172">
        <v>0</v>
      </c>
      <c r="L7172">
        <v>3</v>
      </c>
      <c r="M7172">
        <v>0</v>
      </c>
      <c r="N7172">
        <v>0</v>
      </c>
      <c r="O7172">
        <v>2</v>
      </c>
      <c r="P7172">
        <v>-1</v>
      </c>
      <c r="Q7172" s="28">
        <v>41347.213194444441</v>
      </c>
      <c r="R7172" s="28">
        <v>41355.40625</v>
      </c>
      <c r="S7172" t="s">
        <v>23616</v>
      </c>
      <c r="U7172" s="27">
        <v>41347</v>
      </c>
      <c r="V7172">
        <v>1</v>
      </c>
      <c r="W7172" t="s">
        <v>32</v>
      </c>
      <c r="X7172" t="s">
        <v>274</v>
      </c>
      <c r="Y7172">
        <v>0</v>
      </c>
      <c r="AB7172" t="s">
        <v>237</v>
      </c>
      <c r="AH7172">
        <v>0</v>
      </c>
      <c r="AN7172" t="s">
        <v>238</v>
      </c>
      <c r="AO7172">
        <v>1</v>
      </c>
      <c r="AP7172" t="s">
        <v>239</v>
      </c>
      <c r="AQ7172" s="27">
        <v>41348</v>
      </c>
      <c r="AR7172" t="s">
        <v>240</v>
      </c>
      <c r="AS7172">
        <v>3</v>
      </c>
      <c r="AT7172" t="s">
        <v>239</v>
      </c>
      <c r="AU7172" s="27">
        <v>41348</v>
      </c>
    </row>
    <row r="7173" spans="1:47" x14ac:dyDescent="0.2">
      <c r="A7173">
        <v>7172</v>
      </c>
      <c r="B7173" t="s">
        <v>23617</v>
      </c>
      <c r="C7173" t="s">
        <v>23618</v>
      </c>
      <c r="D7173" t="s">
        <v>4257</v>
      </c>
      <c r="E7173" s="27">
        <v>41794</v>
      </c>
      <c r="F7173" t="s">
        <v>294</v>
      </c>
      <c r="G7173" s="27">
        <v>34909</v>
      </c>
      <c r="H7173">
        <v>20</v>
      </c>
      <c r="I7173" t="s">
        <v>259</v>
      </c>
      <c r="J7173" t="s">
        <v>250</v>
      </c>
      <c r="K7173">
        <v>0</v>
      </c>
      <c r="L7173">
        <v>4</v>
      </c>
      <c r="M7173">
        <v>0</v>
      </c>
      <c r="N7173">
        <v>0</v>
      </c>
      <c r="O7173">
        <v>1</v>
      </c>
      <c r="P7173">
        <v>-1</v>
      </c>
      <c r="Q7173" s="28">
        <v>41793.227083333331</v>
      </c>
      <c r="R7173" s="28">
        <v>41794.361805555556</v>
      </c>
      <c r="S7173" t="s">
        <v>23619</v>
      </c>
      <c r="T7173" s="27">
        <v>41793</v>
      </c>
      <c r="V7173">
        <v>1</v>
      </c>
      <c r="W7173" t="s">
        <v>32</v>
      </c>
      <c r="X7173" t="s">
        <v>5398</v>
      </c>
      <c r="Y7173">
        <v>0</v>
      </c>
      <c r="AB7173" t="s">
        <v>237</v>
      </c>
      <c r="AH7173">
        <v>0</v>
      </c>
      <c r="AN7173" t="s">
        <v>238</v>
      </c>
      <c r="AO7173">
        <v>5</v>
      </c>
      <c r="AP7173" t="s">
        <v>246</v>
      </c>
      <c r="AQ7173" s="27">
        <v>41794</v>
      </c>
      <c r="AR7173" t="s">
        <v>240</v>
      </c>
      <c r="AS7173">
        <v>4</v>
      </c>
      <c r="AT7173" t="s">
        <v>239</v>
      </c>
      <c r="AU7173" s="27">
        <v>41794</v>
      </c>
    </row>
    <row r="7174" spans="1:47" x14ac:dyDescent="0.2">
      <c r="A7174">
        <v>7173</v>
      </c>
      <c r="B7174" t="s">
        <v>23620</v>
      </c>
      <c r="C7174" t="s">
        <v>23621</v>
      </c>
      <c r="D7174" t="s">
        <v>23622</v>
      </c>
      <c r="E7174" s="27">
        <v>41729</v>
      </c>
      <c r="F7174" t="s">
        <v>233</v>
      </c>
      <c r="G7174" s="27">
        <v>31417</v>
      </c>
      <c r="H7174">
        <v>30</v>
      </c>
      <c r="I7174" t="s">
        <v>244</v>
      </c>
      <c r="J7174" t="s">
        <v>22</v>
      </c>
      <c r="K7174">
        <v>0</v>
      </c>
      <c r="L7174">
        <v>8</v>
      </c>
      <c r="M7174">
        <v>0</v>
      </c>
      <c r="N7174">
        <v>0</v>
      </c>
      <c r="O7174">
        <v>2</v>
      </c>
      <c r="S7174" t="s">
        <v>23623</v>
      </c>
      <c r="T7174" s="27">
        <v>39834</v>
      </c>
      <c r="V7174">
        <v>1895</v>
      </c>
      <c r="W7174" t="s">
        <v>32</v>
      </c>
      <c r="X7174" t="s">
        <v>364</v>
      </c>
      <c r="Y7174">
        <v>0</v>
      </c>
      <c r="AB7174" t="s">
        <v>237</v>
      </c>
      <c r="AH7174">
        <v>0</v>
      </c>
      <c r="AN7174" t="s">
        <v>238</v>
      </c>
      <c r="AO7174">
        <v>4</v>
      </c>
      <c r="AP7174" t="s">
        <v>239</v>
      </c>
      <c r="AQ7174" s="27">
        <v>41729</v>
      </c>
      <c r="AR7174" t="s">
        <v>240</v>
      </c>
      <c r="AS7174">
        <v>8</v>
      </c>
      <c r="AT7174" t="s">
        <v>269</v>
      </c>
      <c r="AU7174" s="27">
        <v>41729</v>
      </c>
    </row>
    <row r="7175" spans="1:47" x14ac:dyDescent="0.2">
      <c r="A7175">
        <v>7174</v>
      </c>
      <c r="B7175" t="s">
        <v>23624</v>
      </c>
      <c r="C7175" t="s">
        <v>9997</v>
      </c>
      <c r="D7175" t="s">
        <v>6475</v>
      </c>
      <c r="E7175" s="27">
        <v>41292</v>
      </c>
      <c r="F7175" t="s">
        <v>233</v>
      </c>
      <c r="G7175" s="27">
        <v>24177</v>
      </c>
      <c r="H7175">
        <v>50</v>
      </c>
      <c r="I7175" t="s">
        <v>234</v>
      </c>
      <c r="J7175" t="s">
        <v>250</v>
      </c>
      <c r="K7175">
        <v>0</v>
      </c>
      <c r="L7175">
        <v>7</v>
      </c>
      <c r="M7175">
        <v>0</v>
      </c>
      <c r="N7175">
        <v>0</v>
      </c>
      <c r="O7175">
        <v>16</v>
      </c>
      <c r="P7175">
        <v>0</v>
      </c>
      <c r="Q7175" s="28">
        <v>41292.084722222222</v>
      </c>
      <c r="R7175" s="28">
        <v>41592.273611111108</v>
      </c>
      <c r="S7175" t="s">
        <v>23625</v>
      </c>
      <c r="T7175" s="27">
        <v>41292</v>
      </c>
      <c r="V7175">
        <v>0</v>
      </c>
      <c r="W7175" t="s">
        <v>36</v>
      </c>
      <c r="X7175" t="s">
        <v>681</v>
      </c>
      <c r="Y7175">
        <v>0</v>
      </c>
      <c r="AB7175" t="s">
        <v>237</v>
      </c>
      <c r="AH7175">
        <v>0</v>
      </c>
      <c r="AN7175" t="s">
        <v>238</v>
      </c>
      <c r="AO7175">
        <v>5</v>
      </c>
      <c r="AP7175" t="s">
        <v>246</v>
      </c>
      <c r="AQ7175" s="27">
        <v>41292</v>
      </c>
      <c r="AR7175" t="s">
        <v>240</v>
      </c>
      <c r="AS7175">
        <v>7</v>
      </c>
      <c r="AT7175" t="s">
        <v>246</v>
      </c>
      <c r="AU7175" s="27">
        <v>41292</v>
      </c>
    </row>
    <row r="7176" spans="1:47" x14ac:dyDescent="0.2">
      <c r="A7176">
        <v>7175</v>
      </c>
      <c r="B7176" t="s">
        <v>23626</v>
      </c>
      <c r="C7176" t="s">
        <v>23627</v>
      </c>
      <c r="D7176" t="s">
        <v>16256</v>
      </c>
      <c r="E7176" s="27">
        <v>41423</v>
      </c>
      <c r="F7176" t="s">
        <v>294</v>
      </c>
      <c r="G7176" s="27">
        <v>33746</v>
      </c>
      <c r="H7176">
        <v>23</v>
      </c>
      <c r="I7176" t="s">
        <v>259</v>
      </c>
      <c r="J7176" t="s">
        <v>250</v>
      </c>
      <c r="K7176">
        <v>0</v>
      </c>
      <c r="L7176">
        <v>8</v>
      </c>
      <c r="M7176">
        <v>0</v>
      </c>
      <c r="N7176">
        <v>0</v>
      </c>
      <c r="O7176">
        <v>3</v>
      </c>
      <c r="P7176">
        <v>-37</v>
      </c>
      <c r="Q7176" s="28">
        <v>41386.407638888886</v>
      </c>
      <c r="R7176" s="28">
        <v>41423.42291666667</v>
      </c>
      <c r="S7176" t="s">
        <v>23628</v>
      </c>
      <c r="T7176" s="27">
        <v>41386</v>
      </c>
      <c r="V7176">
        <v>37</v>
      </c>
      <c r="W7176" t="s">
        <v>32</v>
      </c>
      <c r="X7176" t="s">
        <v>847</v>
      </c>
      <c r="Y7176">
        <v>1</v>
      </c>
      <c r="AA7176" t="s">
        <v>23629</v>
      </c>
      <c r="AB7176" t="s">
        <v>32</v>
      </c>
      <c r="AC7176">
        <v>0</v>
      </c>
      <c r="AD7176" s="27">
        <v>42430</v>
      </c>
      <c r="AF7176" s="27">
        <v>42430</v>
      </c>
      <c r="AG7176" s="27">
        <v>42431</v>
      </c>
      <c r="AH7176">
        <v>0</v>
      </c>
      <c r="AN7176" t="s">
        <v>238</v>
      </c>
      <c r="AO7176">
        <v>7</v>
      </c>
      <c r="AP7176" t="s">
        <v>246</v>
      </c>
      <c r="AQ7176" s="27">
        <v>41423</v>
      </c>
      <c r="AR7176" t="s">
        <v>240</v>
      </c>
      <c r="AS7176">
        <v>8</v>
      </c>
      <c r="AT7176" t="s">
        <v>269</v>
      </c>
      <c r="AU7176" s="27">
        <v>41423</v>
      </c>
    </row>
    <row r="7177" spans="1:47" x14ac:dyDescent="0.2">
      <c r="A7177">
        <v>7176</v>
      </c>
      <c r="B7177" t="s">
        <v>23630</v>
      </c>
      <c r="C7177" t="s">
        <v>6373</v>
      </c>
      <c r="D7177" t="s">
        <v>23615</v>
      </c>
      <c r="E7177" s="27">
        <v>41421</v>
      </c>
      <c r="F7177" t="s">
        <v>233</v>
      </c>
      <c r="G7177" s="27">
        <v>29623</v>
      </c>
      <c r="H7177">
        <v>35</v>
      </c>
      <c r="I7177" t="s">
        <v>244</v>
      </c>
      <c r="J7177" t="s">
        <v>245</v>
      </c>
      <c r="K7177">
        <v>0</v>
      </c>
      <c r="L7177">
        <v>1</v>
      </c>
      <c r="M7177">
        <v>0</v>
      </c>
      <c r="N7177">
        <v>1</v>
      </c>
      <c r="O7177">
        <v>1</v>
      </c>
      <c r="P7177">
        <v>0</v>
      </c>
      <c r="Q7177" s="28">
        <v>41421.519444444442</v>
      </c>
      <c r="R7177" s="28">
        <v>41421.527777777781</v>
      </c>
      <c r="S7177" t="s">
        <v>23631</v>
      </c>
      <c r="T7177" s="27">
        <v>41420</v>
      </c>
      <c r="V7177">
        <v>1</v>
      </c>
      <c r="W7177" t="s">
        <v>32</v>
      </c>
      <c r="X7177" t="s">
        <v>268</v>
      </c>
      <c r="Y7177">
        <v>0</v>
      </c>
      <c r="AB7177" t="s">
        <v>237</v>
      </c>
      <c r="AH7177">
        <v>0</v>
      </c>
      <c r="AN7177" t="s">
        <v>238</v>
      </c>
      <c r="AO7177">
        <v>1</v>
      </c>
      <c r="AP7177" t="s">
        <v>239</v>
      </c>
      <c r="AQ7177" s="27">
        <v>41421</v>
      </c>
      <c r="AR7177" t="s">
        <v>240</v>
      </c>
      <c r="AS7177">
        <v>1</v>
      </c>
      <c r="AT7177" t="s">
        <v>239</v>
      </c>
      <c r="AU7177" s="27">
        <v>41421</v>
      </c>
    </row>
    <row r="7178" spans="1:47" x14ac:dyDescent="0.2">
      <c r="A7178">
        <v>7177</v>
      </c>
      <c r="B7178" t="s">
        <v>23632</v>
      </c>
      <c r="C7178" t="s">
        <v>1478</v>
      </c>
      <c r="D7178" t="s">
        <v>23633</v>
      </c>
      <c r="E7178" s="27">
        <v>41401</v>
      </c>
      <c r="F7178" t="s">
        <v>233</v>
      </c>
      <c r="G7178" s="27">
        <v>34375</v>
      </c>
      <c r="H7178">
        <v>22</v>
      </c>
      <c r="I7178" t="s">
        <v>259</v>
      </c>
      <c r="J7178" t="s">
        <v>353</v>
      </c>
      <c r="K7178">
        <v>0</v>
      </c>
      <c r="L7178">
        <v>2</v>
      </c>
      <c r="M7178">
        <v>0</v>
      </c>
      <c r="N7178">
        <v>0</v>
      </c>
      <c r="O7178">
        <v>0</v>
      </c>
      <c r="P7178">
        <v>-1</v>
      </c>
      <c r="Q7178" s="28">
        <v>41400.331944444442</v>
      </c>
      <c r="R7178" s="28">
        <v>41401.320138888892</v>
      </c>
      <c r="S7178" t="s">
        <v>23634</v>
      </c>
      <c r="T7178" s="27">
        <v>41400</v>
      </c>
      <c r="V7178">
        <v>1</v>
      </c>
      <c r="W7178" t="s">
        <v>36</v>
      </c>
      <c r="X7178" t="s">
        <v>879</v>
      </c>
      <c r="Y7178">
        <v>0</v>
      </c>
      <c r="AB7178" t="s">
        <v>237</v>
      </c>
      <c r="AH7178">
        <v>0</v>
      </c>
      <c r="AN7178" t="s">
        <v>238</v>
      </c>
      <c r="AO7178">
        <v>5</v>
      </c>
      <c r="AP7178" t="s">
        <v>246</v>
      </c>
      <c r="AQ7178" s="27">
        <v>41401</v>
      </c>
      <c r="AR7178" t="s">
        <v>240</v>
      </c>
      <c r="AS7178">
        <v>2</v>
      </c>
      <c r="AT7178" t="s">
        <v>239</v>
      </c>
      <c r="AU7178" s="27">
        <v>41401</v>
      </c>
    </row>
    <row r="7179" spans="1:47" x14ac:dyDescent="0.2">
      <c r="A7179">
        <v>7178</v>
      </c>
      <c r="B7179" t="s">
        <v>23635</v>
      </c>
      <c r="C7179" t="s">
        <v>23636</v>
      </c>
      <c r="D7179" t="s">
        <v>23637</v>
      </c>
      <c r="E7179" s="27">
        <v>41696</v>
      </c>
      <c r="F7179" t="s">
        <v>233</v>
      </c>
      <c r="G7179" s="27">
        <v>26503</v>
      </c>
      <c r="H7179">
        <v>43</v>
      </c>
      <c r="I7179" t="s">
        <v>244</v>
      </c>
      <c r="J7179" t="s">
        <v>250</v>
      </c>
      <c r="K7179">
        <v>0</v>
      </c>
      <c r="L7179">
        <v>6</v>
      </c>
      <c r="M7179">
        <v>0</v>
      </c>
      <c r="N7179">
        <v>0</v>
      </c>
      <c r="O7179">
        <v>7</v>
      </c>
      <c r="P7179">
        <v>-1</v>
      </c>
      <c r="Q7179" s="28">
        <v>41695.23541666667</v>
      </c>
      <c r="R7179" s="28">
        <v>41697.101388888892</v>
      </c>
      <c r="S7179" t="s">
        <v>23638</v>
      </c>
      <c r="T7179" s="27">
        <v>41695</v>
      </c>
      <c r="V7179">
        <v>1</v>
      </c>
      <c r="W7179" t="s">
        <v>32</v>
      </c>
      <c r="X7179" t="s">
        <v>2318</v>
      </c>
      <c r="Y7179">
        <v>1</v>
      </c>
      <c r="AA7179" t="s">
        <v>23639</v>
      </c>
      <c r="AB7179" t="s">
        <v>36</v>
      </c>
      <c r="AC7179">
        <v>19</v>
      </c>
      <c r="AD7179" s="27">
        <v>41784</v>
      </c>
      <c r="AE7179" t="s">
        <v>324</v>
      </c>
      <c r="AF7179" s="27">
        <v>41803</v>
      </c>
      <c r="AG7179" s="27">
        <v>41831</v>
      </c>
      <c r="AH7179">
        <v>0</v>
      </c>
      <c r="AN7179" t="s">
        <v>238</v>
      </c>
      <c r="AO7179">
        <v>7</v>
      </c>
      <c r="AP7179" t="s">
        <v>246</v>
      </c>
      <c r="AQ7179" s="27">
        <v>41696</v>
      </c>
      <c r="AR7179" t="s">
        <v>240</v>
      </c>
      <c r="AS7179">
        <v>6</v>
      </c>
      <c r="AT7179" t="s">
        <v>246</v>
      </c>
      <c r="AU7179" s="27">
        <v>41696</v>
      </c>
    </row>
    <row r="7180" spans="1:47" x14ac:dyDescent="0.2">
      <c r="A7180">
        <v>7179</v>
      </c>
      <c r="B7180" t="s">
        <v>23640</v>
      </c>
      <c r="C7180" t="s">
        <v>3130</v>
      </c>
      <c r="D7180" t="s">
        <v>23641</v>
      </c>
      <c r="E7180" s="27">
        <v>41955</v>
      </c>
      <c r="F7180" t="s">
        <v>233</v>
      </c>
      <c r="G7180" s="27">
        <v>17919</v>
      </c>
      <c r="H7180">
        <v>67</v>
      </c>
      <c r="I7180" t="s">
        <v>234</v>
      </c>
      <c r="J7180" t="s">
        <v>245</v>
      </c>
      <c r="K7180">
        <v>0</v>
      </c>
      <c r="L7180">
        <v>1</v>
      </c>
      <c r="M7180">
        <v>0</v>
      </c>
      <c r="N7180">
        <v>0</v>
      </c>
      <c r="O7180">
        <v>5</v>
      </c>
      <c r="P7180">
        <v>-28</v>
      </c>
      <c r="Q7180" s="28">
        <v>41927.21597222222</v>
      </c>
      <c r="R7180" s="28">
        <v>41928.118750000001</v>
      </c>
      <c r="S7180" t="s">
        <v>23642</v>
      </c>
      <c r="T7180" s="27">
        <v>41927</v>
      </c>
      <c r="V7180">
        <v>28</v>
      </c>
      <c r="W7180" t="s">
        <v>32</v>
      </c>
      <c r="X7180" t="s">
        <v>939</v>
      </c>
      <c r="Y7180">
        <v>0</v>
      </c>
      <c r="AB7180" t="s">
        <v>237</v>
      </c>
      <c r="AH7180">
        <v>0</v>
      </c>
      <c r="AN7180" t="s">
        <v>238</v>
      </c>
      <c r="AO7180">
        <v>1</v>
      </c>
      <c r="AP7180" t="s">
        <v>239</v>
      </c>
      <c r="AQ7180" s="27">
        <v>41955</v>
      </c>
      <c r="AR7180" t="s">
        <v>240</v>
      </c>
      <c r="AS7180">
        <v>1</v>
      </c>
      <c r="AT7180" t="s">
        <v>239</v>
      </c>
      <c r="AU7180" s="27">
        <v>41955</v>
      </c>
    </row>
    <row r="7181" spans="1:47" x14ac:dyDescent="0.2">
      <c r="A7181">
        <v>7180</v>
      </c>
      <c r="B7181" t="s">
        <v>23643</v>
      </c>
      <c r="C7181" t="s">
        <v>2114</v>
      </c>
      <c r="D7181" t="s">
        <v>13612</v>
      </c>
      <c r="E7181" s="27">
        <v>41496</v>
      </c>
      <c r="F7181" t="s">
        <v>233</v>
      </c>
      <c r="G7181" s="27">
        <v>28867</v>
      </c>
      <c r="H7181">
        <v>37</v>
      </c>
      <c r="I7181" t="s">
        <v>244</v>
      </c>
      <c r="J7181" t="s">
        <v>353</v>
      </c>
      <c r="K7181">
        <v>0</v>
      </c>
      <c r="L7181">
        <v>4</v>
      </c>
      <c r="M7181">
        <v>0</v>
      </c>
      <c r="N7181">
        <v>0</v>
      </c>
      <c r="O7181">
        <v>4</v>
      </c>
      <c r="P7181">
        <v>-1</v>
      </c>
      <c r="Q7181" s="28">
        <v>41495.481944444444</v>
      </c>
      <c r="R7181" s="28">
        <v>41496.290277777778</v>
      </c>
      <c r="S7181" t="s">
        <v>23644</v>
      </c>
      <c r="T7181" s="27">
        <v>41495</v>
      </c>
      <c r="V7181">
        <v>1</v>
      </c>
      <c r="W7181" t="s">
        <v>36</v>
      </c>
      <c r="X7181" t="s">
        <v>749</v>
      </c>
      <c r="Y7181">
        <v>0</v>
      </c>
      <c r="AB7181" t="s">
        <v>237</v>
      </c>
      <c r="AH7181">
        <v>0</v>
      </c>
      <c r="AN7181" t="s">
        <v>238</v>
      </c>
      <c r="AO7181">
        <v>3</v>
      </c>
      <c r="AP7181" t="s">
        <v>239</v>
      </c>
      <c r="AQ7181" s="27">
        <v>41496</v>
      </c>
      <c r="AR7181" t="s">
        <v>240</v>
      </c>
      <c r="AS7181">
        <v>4</v>
      </c>
      <c r="AT7181" t="s">
        <v>239</v>
      </c>
      <c r="AU7181" s="27">
        <v>41496</v>
      </c>
    </row>
    <row r="7182" spans="1:47" x14ac:dyDescent="0.2">
      <c r="A7182">
        <v>7181</v>
      </c>
      <c r="B7182" t="s">
        <v>3992</v>
      </c>
      <c r="C7182" t="s">
        <v>414</v>
      </c>
      <c r="D7182" t="s">
        <v>2846</v>
      </c>
      <c r="E7182" s="27">
        <v>41986</v>
      </c>
      <c r="F7182" t="s">
        <v>233</v>
      </c>
      <c r="G7182" s="27">
        <v>35086</v>
      </c>
      <c r="H7182">
        <v>20</v>
      </c>
      <c r="I7182" t="s">
        <v>259</v>
      </c>
      <c r="J7182" t="s">
        <v>250</v>
      </c>
      <c r="K7182">
        <v>0</v>
      </c>
      <c r="L7182">
        <v>4</v>
      </c>
      <c r="M7182">
        <v>0</v>
      </c>
      <c r="N7182">
        <v>0</v>
      </c>
      <c r="O7182">
        <v>0</v>
      </c>
      <c r="W7182" t="s">
        <v>237</v>
      </c>
      <c r="Y7182">
        <v>-1</v>
      </c>
      <c r="AB7182" t="s">
        <v>237</v>
      </c>
      <c r="AH7182">
        <v>0</v>
      </c>
      <c r="AN7182" t="s">
        <v>238</v>
      </c>
      <c r="AO7182">
        <v>6</v>
      </c>
      <c r="AP7182" t="s">
        <v>246</v>
      </c>
      <c r="AQ7182" s="27">
        <v>41986</v>
      </c>
      <c r="AR7182" t="s">
        <v>240</v>
      </c>
      <c r="AS7182">
        <v>4</v>
      </c>
      <c r="AT7182" t="s">
        <v>239</v>
      </c>
      <c r="AU7182" s="27">
        <v>41986</v>
      </c>
    </row>
    <row r="7183" spans="1:47" x14ac:dyDescent="0.2">
      <c r="A7183">
        <v>7182</v>
      </c>
      <c r="B7183" t="s">
        <v>23645</v>
      </c>
      <c r="C7183" t="s">
        <v>5686</v>
      </c>
      <c r="D7183" t="s">
        <v>23646</v>
      </c>
      <c r="E7183" s="27">
        <v>41954</v>
      </c>
      <c r="F7183" t="s">
        <v>233</v>
      </c>
      <c r="G7183" s="27">
        <v>35198</v>
      </c>
      <c r="H7183">
        <v>19</v>
      </c>
      <c r="I7183" t="s">
        <v>259</v>
      </c>
      <c r="J7183" t="s">
        <v>250</v>
      </c>
      <c r="K7183">
        <v>0</v>
      </c>
      <c r="L7183">
        <v>4</v>
      </c>
      <c r="M7183">
        <v>0</v>
      </c>
      <c r="N7183">
        <v>0</v>
      </c>
      <c r="O7183">
        <v>0</v>
      </c>
      <c r="P7183">
        <v>-1</v>
      </c>
      <c r="Q7183" s="28">
        <v>41953.36041666667</v>
      </c>
      <c r="R7183" s="28">
        <v>41954.0625</v>
      </c>
      <c r="S7183" t="s">
        <v>23647</v>
      </c>
      <c r="T7183" s="27">
        <v>41953</v>
      </c>
      <c r="V7183">
        <v>1</v>
      </c>
      <c r="W7183" t="s">
        <v>36</v>
      </c>
      <c r="X7183" t="s">
        <v>263</v>
      </c>
      <c r="Y7183">
        <v>0</v>
      </c>
      <c r="AB7183" t="s">
        <v>237</v>
      </c>
      <c r="AH7183">
        <v>0</v>
      </c>
      <c r="AN7183" t="s">
        <v>238</v>
      </c>
      <c r="AO7183">
        <v>6</v>
      </c>
      <c r="AP7183" t="s">
        <v>246</v>
      </c>
      <c r="AQ7183" s="27">
        <v>41954</v>
      </c>
      <c r="AR7183" t="s">
        <v>240</v>
      </c>
      <c r="AS7183">
        <v>4</v>
      </c>
      <c r="AT7183" t="s">
        <v>239</v>
      </c>
      <c r="AU7183" s="27">
        <v>41954</v>
      </c>
    </row>
    <row r="7184" spans="1:47" x14ac:dyDescent="0.2">
      <c r="A7184">
        <v>7183</v>
      </c>
      <c r="B7184" t="s">
        <v>23648</v>
      </c>
      <c r="C7184" t="s">
        <v>1832</v>
      </c>
      <c r="D7184" t="s">
        <v>2801</v>
      </c>
      <c r="E7184" s="27">
        <v>41682</v>
      </c>
      <c r="F7184" t="s">
        <v>233</v>
      </c>
      <c r="G7184" s="27">
        <v>28408</v>
      </c>
      <c r="H7184">
        <v>38</v>
      </c>
      <c r="I7184" t="s">
        <v>244</v>
      </c>
      <c r="J7184" t="s">
        <v>250</v>
      </c>
      <c r="K7184">
        <v>1</v>
      </c>
      <c r="L7184">
        <v>8</v>
      </c>
      <c r="M7184">
        <v>0</v>
      </c>
      <c r="N7184">
        <v>4</v>
      </c>
      <c r="O7184">
        <v>14</v>
      </c>
      <c r="S7184" t="s">
        <v>23649</v>
      </c>
      <c r="U7184" s="27">
        <v>40749</v>
      </c>
      <c r="V7184">
        <v>933</v>
      </c>
      <c r="W7184" t="s">
        <v>32</v>
      </c>
      <c r="X7184" t="s">
        <v>274</v>
      </c>
      <c r="Y7184">
        <v>0</v>
      </c>
      <c r="AB7184" t="s">
        <v>237</v>
      </c>
      <c r="AH7184">
        <v>0</v>
      </c>
      <c r="AN7184" t="s">
        <v>238</v>
      </c>
      <c r="AO7184">
        <v>4</v>
      </c>
      <c r="AP7184" t="s">
        <v>239</v>
      </c>
      <c r="AQ7184" s="27">
        <v>41682</v>
      </c>
      <c r="AR7184" t="s">
        <v>240</v>
      </c>
      <c r="AS7184">
        <v>8</v>
      </c>
      <c r="AT7184" t="s">
        <v>269</v>
      </c>
      <c r="AU7184" s="27">
        <v>41682</v>
      </c>
    </row>
    <row r="7185" spans="1:47" x14ac:dyDescent="0.2">
      <c r="A7185">
        <v>7184</v>
      </c>
      <c r="B7185" t="s">
        <v>23650</v>
      </c>
      <c r="C7185" t="s">
        <v>2381</v>
      </c>
      <c r="D7185" t="s">
        <v>1717</v>
      </c>
      <c r="E7185" s="27">
        <v>41390</v>
      </c>
      <c r="F7185" t="s">
        <v>233</v>
      </c>
      <c r="G7185" s="27">
        <v>32888</v>
      </c>
      <c r="H7185">
        <v>26</v>
      </c>
      <c r="I7185" t="s">
        <v>244</v>
      </c>
      <c r="J7185" t="s">
        <v>250</v>
      </c>
      <c r="K7185">
        <v>0</v>
      </c>
      <c r="L7185">
        <v>8</v>
      </c>
      <c r="M7185">
        <v>0</v>
      </c>
      <c r="N7185">
        <v>0</v>
      </c>
      <c r="O7185">
        <v>2</v>
      </c>
      <c r="P7185">
        <v>-1</v>
      </c>
      <c r="Q7185" s="28">
        <v>41389.492361111108</v>
      </c>
      <c r="R7185" s="28">
        <v>41390.311805555553</v>
      </c>
      <c r="S7185" t="s">
        <v>23651</v>
      </c>
      <c r="T7185" s="27">
        <v>41389</v>
      </c>
      <c r="V7185">
        <v>1</v>
      </c>
      <c r="W7185" t="s">
        <v>32</v>
      </c>
      <c r="X7185" t="s">
        <v>261</v>
      </c>
      <c r="Y7185">
        <v>1</v>
      </c>
      <c r="AA7185" t="s">
        <v>23652</v>
      </c>
      <c r="AB7185" t="s">
        <v>36</v>
      </c>
      <c r="AC7185">
        <v>36</v>
      </c>
      <c r="AD7185" s="27">
        <v>41426</v>
      </c>
      <c r="AE7185" t="s">
        <v>324</v>
      </c>
      <c r="AF7185" s="27">
        <v>41462</v>
      </c>
      <c r="AG7185" s="27">
        <v>41474</v>
      </c>
      <c r="AH7185">
        <v>0</v>
      </c>
      <c r="AN7185" t="s">
        <v>238</v>
      </c>
      <c r="AO7185">
        <v>8</v>
      </c>
      <c r="AP7185" t="s">
        <v>269</v>
      </c>
      <c r="AQ7185" s="27">
        <v>41390</v>
      </c>
      <c r="AR7185" t="s">
        <v>240</v>
      </c>
      <c r="AS7185">
        <v>8</v>
      </c>
      <c r="AT7185" t="s">
        <v>269</v>
      </c>
      <c r="AU7185" s="27">
        <v>41390</v>
      </c>
    </row>
    <row r="7186" spans="1:47" x14ac:dyDescent="0.2">
      <c r="A7186">
        <v>7185</v>
      </c>
      <c r="B7186" t="s">
        <v>23653</v>
      </c>
      <c r="C7186" t="s">
        <v>2941</v>
      </c>
      <c r="D7186" t="s">
        <v>629</v>
      </c>
      <c r="E7186" s="27">
        <v>41728</v>
      </c>
      <c r="F7186" t="s">
        <v>233</v>
      </c>
      <c r="G7186" s="27">
        <v>20516</v>
      </c>
      <c r="H7186">
        <v>60</v>
      </c>
      <c r="I7186" t="s">
        <v>234</v>
      </c>
      <c r="J7186" t="s">
        <v>353</v>
      </c>
      <c r="K7186">
        <v>0</v>
      </c>
      <c r="L7186">
        <v>4</v>
      </c>
      <c r="M7186">
        <v>0</v>
      </c>
      <c r="N7186">
        <v>0</v>
      </c>
      <c r="O7186">
        <v>0</v>
      </c>
      <c r="P7186">
        <v>-1</v>
      </c>
      <c r="Q7186" s="28">
        <v>41727.35833333333</v>
      </c>
      <c r="R7186" s="28">
        <v>41728.328472222223</v>
      </c>
      <c r="S7186" t="s">
        <v>23654</v>
      </c>
      <c r="T7186" s="27">
        <v>41727</v>
      </c>
      <c r="V7186">
        <v>1</v>
      </c>
      <c r="W7186" t="s">
        <v>32</v>
      </c>
      <c r="X7186" t="s">
        <v>359</v>
      </c>
      <c r="Y7186">
        <v>0</v>
      </c>
      <c r="AB7186" t="s">
        <v>237</v>
      </c>
      <c r="AH7186">
        <v>0</v>
      </c>
      <c r="AN7186" t="s">
        <v>238</v>
      </c>
      <c r="AO7186">
        <v>1</v>
      </c>
      <c r="AP7186" t="s">
        <v>239</v>
      </c>
      <c r="AQ7186" s="27">
        <v>41728</v>
      </c>
      <c r="AR7186" t="s">
        <v>240</v>
      </c>
      <c r="AS7186">
        <v>4</v>
      </c>
      <c r="AT7186" t="s">
        <v>239</v>
      </c>
      <c r="AU7186" s="27">
        <v>41728</v>
      </c>
    </row>
    <row r="7187" spans="1:47" x14ac:dyDescent="0.2">
      <c r="A7187">
        <v>7186</v>
      </c>
      <c r="B7187" t="s">
        <v>23655</v>
      </c>
      <c r="C7187" t="s">
        <v>14842</v>
      </c>
      <c r="D7187" t="s">
        <v>23656</v>
      </c>
      <c r="E7187" s="27">
        <v>41662</v>
      </c>
      <c r="F7187" t="s">
        <v>294</v>
      </c>
      <c r="G7187" s="27">
        <v>28153</v>
      </c>
      <c r="H7187">
        <v>39</v>
      </c>
      <c r="I7187" t="s">
        <v>244</v>
      </c>
      <c r="J7187" t="s">
        <v>245</v>
      </c>
      <c r="K7187">
        <v>0</v>
      </c>
      <c r="L7187">
        <v>4</v>
      </c>
      <c r="M7187">
        <v>0</v>
      </c>
      <c r="N7187">
        <v>0</v>
      </c>
      <c r="O7187">
        <v>1</v>
      </c>
      <c r="P7187">
        <v>-1</v>
      </c>
      <c r="Q7187" s="28">
        <v>41661.079861111109</v>
      </c>
      <c r="R7187" s="28">
        <v>41668.356249999997</v>
      </c>
      <c r="S7187" t="s">
        <v>23657</v>
      </c>
      <c r="U7187" s="27">
        <v>41661</v>
      </c>
      <c r="V7187">
        <v>1</v>
      </c>
      <c r="W7187" t="s">
        <v>32</v>
      </c>
      <c r="X7187" t="s">
        <v>274</v>
      </c>
      <c r="Y7187">
        <v>0</v>
      </c>
      <c r="AB7187" t="s">
        <v>237</v>
      </c>
      <c r="AH7187">
        <v>0</v>
      </c>
      <c r="AN7187" t="s">
        <v>238</v>
      </c>
      <c r="AO7187">
        <v>4</v>
      </c>
      <c r="AP7187" t="s">
        <v>239</v>
      </c>
      <c r="AQ7187" s="27">
        <v>41662</v>
      </c>
      <c r="AR7187" t="s">
        <v>240</v>
      </c>
      <c r="AS7187">
        <v>4</v>
      </c>
      <c r="AT7187" t="s">
        <v>239</v>
      </c>
      <c r="AU7187" s="27">
        <v>41662</v>
      </c>
    </row>
    <row r="7188" spans="1:47" x14ac:dyDescent="0.2">
      <c r="A7188">
        <v>7187</v>
      </c>
      <c r="B7188" t="s">
        <v>23658</v>
      </c>
      <c r="C7188" t="s">
        <v>23659</v>
      </c>
      <c r="D7188" t="s">
        <v>2119</v>
      </c>
      <c r="E7188" s="27">
        <v>41966</v>
      </c>
      <c r="F7188" t="s">
        <v>233</v>
      </c>
      <c r="G7188" s="27">
        <v>29163</v>
      </c>
      <c r="H7188">
        <v>36</v>
      </c>
      <c r="I7188" t="s">
        <v>244</v>
      </c>
      <c r="J7188" t="s">
        <v>250</v>
      </c>
      <c r="K7188">
        <v>0</v>
      </c>
      <c r="L7188">
        <v>8</v>
      </c>
      <c r="M7188">
        <v>0</v>
      </c>
      <c r="N7188">
        <v>1</v>
      </c>
      <c r="O7188">
        <v>16</v>
      </c>
      <c r="P7188">
        <v>-1</v>
      </c>
      <c r="Q7188" s="28">
        <v>41965.196527777778</v>
      </c>
      <c r="R7188" s="28">
        <v>41966.316666666666</v>
      </c>
      <c r="S7188" t="s">
        <v>23660</v>
      </c>
      <c r="T7188" s="27">
        <v>41965</v>
      </c>
      <c r="V7188">
        <v>1</v>
      </c>
      <c r="W7188" t="s">
        <v>36</v>
      </c>
      <c r="X7188" t="s">
        <v>279</v>
      </c>
      <c r="Y7188">
        <v>1</v>
      </c>
      <c r="AA7188" t="s">
        <v>23661</v>
      </c>
      <c r="AB7188" t="s">
        <v>36</v>
      </c>
      <c r="AC7188">
        <v>0</v>
      </c>
      <c r="AD7188" s="27">
        <v>42417</v>
      </c>
      <c r="AE7188" t="s">
        <v>2030</v>
      </c>
      <c r="AF7188" s="27">
        <v>42417</v>
      </c>
      <c r="AG7188" s="27">
        <v>42418</v>
      </c>
      <c r="AH7188">
        <v>0</v>
      </c>
      <c r="AN7188" t="s">
        <v>238</v>
      </c>
      <c r="AO7188">
        <v>3</v>
      </c>
      <c r="AP7188" t="s">
        <v>239</v>
      </c>
      <c r="AQ7188" s="27">
        <v>41966</v>
      </c>
      <c r="AR7188" t="s">
        <v>240</v>
      </c>
      <c r="AS7188">
        <v>8</v>
      </c>
      <c r="AT7188" t="s">
        <v>269</v>
      </c>
      <c r="AU7188" s="27">
        <v>41966</v>
      </c>
    </row>
    <row r="7189" spans="1:47" x14ac:dyDescent="0.2">
      <c r="A7189">
        <v>7188</v>
      </c>
      <c r="B7189" t="s">
        <v>23662</v>
      </c>
      <c r="C7189" t="s">
        <v>924</v>
      </c>
      <c r="D7189" t="s">
        <v>23663</v>
      </c>
      <c r="E7189" s="27">
        <v>41424</v>
      </c>
      <c r="F7189" t="s">
        <v>233</v>
      </c>
      <c r="G7189" s="27">
        <v>33065</v>
      </c>
      <c r="H7189">
        <v>25</v>
      </c>
      <c r="I7189" t="s">
        <v>244</v>
      </c>
      <c r="J7189" t="s">
        <v>250</v>
      </c>
      <c r="K7189">
        <v>0</v>
      </c>
      <c r="L7189">
        <v>4</v>
      </c>
      <c r="M7189">
        <v>0</v>
      </c>
      <c r="N7189">
        <v>0</v>
      </c>
      <c r="O7189">
        <v>1</v>
      </c>
      <c r="S7189" t="s">
        <v>23664</v>
      </c>
      <c r="U7189" s="27">
        <v>41259</v>
      </c>
      <c r="V7189">
        <v>165</v>
      </c>
      <c r="W7189" t="s">
        <v>36</v>
      </c>
      <c r="X7189" t="s">
        <v>274</v>
      </c>
      <c r="Y7189">
        <v>0</v>
      </c>
      <c r="AB7189" t="s">
        <v>237</v>
      </c>
      <c r="AH7189">
        <v>0</v>
      </c>
      <c r="AN7189" t="s">
        <v>238</v>
      </c>
      <c r="AO7189">
        <v>3</v>
      </c>
      <c r="AP7189" t="s">
        <v>239</v>
      </c>
      <c r="AQ7189" s="27">
        <v>41424</v>
      </c>
      <c r="AR7189" t="s">
        <v>240</v>
      </c>
      <c r="AS7189">
        <v>4</v>
      </c>
      <c r="AT7189" t="s">
        <v>239</v>
      </c>
      <c r="AU7189" s="27">
        <v>41424</v>
      </c>
    </row>
    <row r="7190" spans="1:47" x14ac:dyDescent="0.2">
      <c r="A7190">
        <v>7189</v>
      </c>
      <c r="B7190" t="s">
        <v>23665</v>
      </c>
      <c r="C7190" t="s">
        <v>6822</v>
      </c>
      <c r="D7190" t="s">
        <v>7280</v>
      </c>
      <c r="E7190" s="27">
        <v>41421</v>
      </c>
      <c r="F7190" t="s">
        <v>233</v>
      </c>
      <c r="G7190" s="27">
        <v>34658</v>
      </c>
      <c r="H7190">
        <v>21</v>
      </c>
      <c r="I7190" t="s">
        <v>259</v>
      </c>
      <c r="J7190" t="s">
        <v>245</v>
      </c>
      <c r="K7190">
        <v>0</v>
      </c>
      <c r="L7190">
        <v>4</v>
      </c>
      <c r="M7190">
        <v>0</v>
      </c>
      <c r="N7190">
        <v>0</v>
      </c>
      <c r="O7190">
        <v>0</v>
      </c>
      <c r="P7190">
        <v>-1</v>
      </c>
      <c r="Q7190" s="28">
        <v>41420.467361111114</v>
      </c>
      <c r="R7190" s="28">
        <v>41421.411111111112</v>
      </c>
      <c r="S7190" t="s">
        <v>23666</v>
      </c>
      <c r="T7190" s="27">
        <v>41420</v>
      </c>
      <c r="V7190">
        <v>1</v>
      </c>
      <c r="W7190" t="s">
        <v>36</v>
      </c>
      <c r="X7190" t="s">
        <v>1435</v>
      </c>
      <c r="Y7190">
        <v>1</v>
      </c>
      <c r="AA7190" t="s">
        <v>23667</v>
      </c>
      <c r="AB7190" t="s">
        <v>36</v>
      </c>
      <c r="AC7190">
        <v>0</v>
      </c>
      <c r="AD7190" s="27">
        <v>41650</v>
      </c>
      <c r="AE7190" t="s">
        <v>412</v>
      </c>
      <c r="AF7190" s="27">
        <v>41650</v>
      </c>
      <c r="AG7190" s="27">
        <v>41650</v>
      </c>
      <c r="AH7190">
        <v>0</v>
      </c>
      <c r="AN7190" t="s">
        <v>238</v>
      </c>
      <c r="AO7190">
        <v>7</v>
      </c>
      <c r="AP7190" t="s">
        <v>246</v>
      </c>
      <c r="AQ7190" s="27">
        <v>41421</v>
      </c>
      <c r="AR7190" t="s">
        <v>240</v>
      </c>
      <c r="AS7190">
        <v>4</v>
      </c>
      <c r="AT7190" t="s">
        <v>239</v>
      </c>
      <c r="AU7190" s="27">
        <v>41421</v>
      </c>
    </row>
    <row r="7191" spans="1:47" x14ac:dyDescent="0.2">
      <c r="A7191">
        <v>7190</v>
      </c>
      <c r="B7191" t="s">
        <v>11939</v>
      </c>
      <c r="C7191" t="s">
        <v>4416</v>
      </c>
      <c r="D7191" t="s">
        <v>741</v>
      </c>
      <c r="E7191" s="27">
        <v>41995</v>
      </c>
      <c r="F7191" t="s">
        <v>294</v>
      </c>
      <c r="G7191" s="27">
        <v>32044</v>
      </c>
      <c r="H7191">
        <v>28</v>
      </c>
      <c r="I7191" t="s">
        <v>244</v>
      </c>
      <c r="J7191" t="s">
        <v>353</v>
      </c>
      <c r="K7191">
        <v>0</v>
      </c>
      <c r="L7191">
        <v>3</v>
      </c>
      <c r="M7191">
        <v>0</v>
      </c>
      <c r="N7191">
        <v>0</v>
      </c>
      <c r="O7191">
        <v>1</v>
      </c>
      <c r="P7191">
        <v>-1</v>
      </c>
      <c r="Q7191" s="28">
        <v>41994.046527777777</v>
      </c>
      <c r="R7191" s="28">
        <v>41995.074999999997</v>
      </c>
      <c r="S7191" t="s">
        <v>23668</v>
      </c>
      <c r="T7191" s="27">
        <v>41994</v>
      </c>
      <c r="V7191">
        <v>1</v>
      </c>
      <c r="W7191" t="s">
        <v>32</v>
      </c>
      <c r="X7191" t="s">
        <v>359</v>
      </c>
      <c r="Y7191">
        <v>1</v>
      </c>
      <c r="AA7191" t="s">
        <v>23669</v>
      </c>
      <c r="AB7191" t="s">
        <v>36</v>
      </c>
      <c r="AD7191" s="27">
        <v>42016</v>
      </c>
      <c r="AE7191" t="s">
        <v>879</v>
      </c>
      <c r="AH7191">
        <v>0</v>
      </c>
      <c r="AN7191" t="s">
        <v>238</v>
      </c>
      <c r="AO7191">
        <v>3</v>
      </c>
      <c r="AP7191" t="s">
        <v>239</v>
      </c>
      <c r="AQ7191" s="27">
        <v>41995</v>
      </c>
      <c r="AR7191" t="s">
        <v>240</v>
      </c>
      <c r="AS7191">
        <v>3</v>
      </c>
      <c r="AT7191" t="s">
        <v>239</v>
      </c>
      <c r="AU7191" s="27">
        <v>41995</v>
      </c>
    </row>
    <row r="7192" spans="1:47" x14ac:dyDescent="0.2">
      <c r="A7192">
        <v>7191</v>
      </c>
      <c r="B7192" t="s">
        <v>23670</v>
      </c>
      <c r="C7192" t="s">
        <v>23671</v>
      </c>
      <c r="D7192" t="s">
        <v>23672</v>
      </c>
      <c r="E7192" s="27">
        <v>41771</v>
      </c>
      <c r="F7192" t="s">
        <v>294</v>
      </c>
      <c r="G7192" s="27">
        <v>34123</v>
      </c>
      <c r="H7192">
        <v>22</v>
      </c>
      <c r="I7192" t="s">
        <v>259</v>
      </c>
      <c r="J7192" t="s">
        <v>245</v>
      </c>
      <c r="K7192">
        <v>0</v>
      </c>
      <c r="L7192">
        <v>5</v>
      </c>
      <c r="M7192">
        <v>0</v>
      </c>
      <c r="N7192">
        <v>0</v>
      </c>
      <c r="O7192">
        <v>0</v>
      </c>
      <c r="P7192">
        <v>0</v>
      </c>
      <c r="Q7192" s="28">
        <v>41771.060416666667</v>
      </c>
      <c r="R7192" s="28">
        <v>41772.175694444442</v>
      </c>
      <c r="S7192" t="s">
        <v>23673</v>
      </c>
      <c r="T7192" s="27">
        <v>41770</v>
      </c>
      <c r="V7192">
        <v>1</v>
      </c>
      <c r="W7192" t="s">
        <v>32</v>
      </c>
      <c r="X7192" t="s">
        <v>300</v>
      </c>
      <c r="Y7192">
        <v>0</v>
      </c>
      <c r="AB7192" t="s">
        <v>237</v>
      </c>
      <c r="AH7192">
        <v>0</v>
      </c>
      <c r="AN7192" t="s">
        <v>238</v>
      </c>
      <c r="AO7192">
        <v>4</v>
      </c>
      <c r="AP7192" t="s">
        <v>239</v>
      </c>
      <c r="AQ7192" s="27">
        <v>41771</v>
      </c>
      <c r="AR7192" t="s">
        <v>240</v>
      </c>
      <c r="AS7192">
        <v>5</v>
      </c>
      <c r="AT7192" t="s">
        <v>246</v>
      </c>
      <c r="AU7192" s="27">
        <v>41771</v>
      </c>
    </row>
    <row r="7193" spans="1:47" x14ac:dyDescent="0.2">
      <c r="A7193">
        <v>7192</v>
      </c>
      <c r="B7193" t="s">
        <v>23674</v>
      </c>
      <c r="C7193" t="s">
        <v>23675</v>
      </c>
      <c r="D7193" t="s">
        <v>23676</v>
      </c>
      <c r="E7193" s="27">
        <v>41383</v>
      </c>
      <c r="F7193" t="s">
        <v>294</v>
      </c>
      <c r="G7193" s="27">
        <v>16734</v>
      </c>
      <c r="H7193">
        <v>70</v>
      </c>
      <c r="I7193" t="s">
        <v>234</v>
      </c>
      <c r="J7193" t="s">
        <v>22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-1</v>
      </c>
      <c r="Q7193" s="28">
        <v>41382.368750000001</v>
      </c>
      <c r="R7193" s="28">
        <v>41383.339583333334</v>
      </c>
      <c r="S7193" t="s">
        <v>23677</v>
      </c>
      <c r="T7193" s="27">
        <v>41382</v>
      </c>
      <c r="V7193">
        <v>1</v>
      </c>
      <c r="W7193" t="s">
        <v>32</v>
      </c>
      <c r="X7193" t="s">
        <v>359</v>
      </c>
      <c r="Y7193">
        <v>0</v>
      </c>
      <c r="AB7193" t="s">
        <v>237</v>
      </c>
      <c r="AH7193">
        <v>0</v>
      </c>
      <c r="AN7193" t="s">
        <v>238</v>
      </c>
      <c r="AO7193">
        <v>1</v>
      </c>
      <c r="AP7193" t="s">
        <v>239</v>
      </c>
      <c r="AQ7193" s="27">
        <v>41383</v>
      </c>
      <c r="AR7193" t="s">
        <v>240</v>
      </c>
      <c r="AS7193">
        <v>1</v>
      </c>
      <c r="AT7193" t="s">
        <v>239</v>
      </c>
      <c r="AU7193" s="27">
        <v>41383</v>
      </c>
    </row>
    <row r="7194" spans="1:47" x14ac:dyDescent="0.2">
      <c r="A7194">
        <v>7193</v>
      </c>
      <c r="B7194" t="s">
        <v>23678</v>
      </c>
      <c r="C7194" t="s">
        <v>674</v>
      </c>
      <c r="D7194" t="s">
        <v>375</v>
      </c>
      <c r="E7194" s="27">
        <v>41394</v>
      </c>
      <c r="F7194" t="s">
        <v>233</v>
      </c>
      <c r="G7194" s="27">
        <v>21734</v>
      </c>
      <c r="H7194">
        <v>56</v>
      </c>
      <c r="I7194" t="s">
        <v>234</v>
      </c>
      <c r="J7194" t="s">
        <v>250</v>
      </c>
      <c r="K7194">
        <v>0</v>
      </c>
      <c r="L7194">
        <v>9</v>
      </c>
      <c r="M7194">
        <v>0</v>
      </c>
      <c r="N7194">
        <v>0</v>
      </c>
      <c r="O7194">
        <v>0</v>
      </c>
      <c r="W7194" t="s">
        <v>237</v>
      </c>
      <c r="Y7194">
        <v>-1</v>
      </c>
      <c r="AB7194" t="s">
        <v>237</v>
      </c>
      <c r="AH7194">
        <v>0</v>
      </c>
      <c r="AN7194" t="s">
        <v>238</v>
      </c>
      <c r="AO7194">
        <v>3</v>
      </c>
      <c r="AP7194" t="s">
        <v>239</v>
      </c>
      <c r="AQ7194" s="27">
        <v>41394</v>
      </c>
      <c r="AR7194" t="s">
        <v>240</v>
      </c>
      <c r="AS7194">
        <v>9</v>
      </c>
      <c r="AT7194" t="s">
        <v>269</v>
      </c>
      <c r="AU7194" s="27">
        <v>41394</v>
      </c>
    </row>
    <row r="7195" spans="1:47" x14ac:dyDescent="0.2">
      <c r="A7195">
        <v>7194</v>
      </c>
      <c r="B7195" t="s">
        <v>23679</v>
      </c>
      <c r="C7195" t="s">
        <v>16034</v>
      </c>
      <c r="D7195" t="s">
        <v>23680</v>
      </c>
      <c r="E7195" s="27">
        <v>41320</v>
      </c>
      <c r="F7195" t="s">
        <v>233</v>
      </c>
      <c r="G7195" s="27">
        <v>33231</v>
      </c>
      <c r="H7195">
        <v>25</v>
      </c>
      <c r="I7195" t="s">
        <v>244</v>
      </c>
      <c r="J7195" t="s">
        <v>250</v>
      </c>
      <c r="K7195">
        <v>0</v>
      </c>
      <c r="L7195">
        <v>9</v>
      </c>
      <c r="M7195">
        <v>0</v>
      </c>
      <c r="N7195">
        <v>0</v>
      </c>
      <c r="O7195">
        <v>3</v>
      </c>
      <c r="S7195" t="s">
        <v>23681</v>
      </c>
      <c r="U7195" s="27">
        <v>41044</v>
      </c>
      <c r="V7195">
        <v>276</v>
      </c>
      <c r="W7195" t="s">
        <v>36</v>
      </c>
      <c r="X7195" t="s">
        <v>274</v>
      </c>
      <c r="Y7195">
        <v>1</v>
      </c>
      <c r="AA7195" t="s">
        <v>23682</v>
      </c>
      <c r="AB7195" t="s">
        <v>36</v>
      </c>
      <c r="AD7195" s="27">
        <v>41712</v>
      </c>
      <c r="AE7195" t="s">
        <v>474</v>
      </c>
      <c r="AH7195">
        <v>0</v>
      </c>
      <c r="AN7195" t="s">
        <v>238</v>
      </c>
      <c r="AO7195">
        <v>5</v>
      </c>
      <c r="AP7195" t="s">
        <v>246</v>
      </c>
      <c r="AQ7195" s="27">
        <v>41320</v>
      </c>
      <c r="AR7195" t="s">
        <v>240</v>
      </c>
      <c r="AS7195">
        <v>9</v>
      </c>
      <c r="AT7195" t="s">
        <v>269</v>
      </c>
      <c r="AU7195" s="27">
        <v>41320</v>
      </c>
    </row>
    <row r="7196" spans="1:47" x14ac:dyDescent="0.2">
      <c r="A7196">
        <v>7195</v>
      </c>
      <c r="B7196" t="s">
        <v>23683</v>
      </c>
      <c r="C7196" t="s">
        <v>3917</v>
      </c>
      <c r="D7196" t="s">
        <v>23684</v>
      </c>
      <c r="E7196" s="27">
        <v>41824</v>
      </c>
      <c r="F7196" t="s">
        <v>233</v>
      </c>
      <c r="G7196" s="27">
        <v>33787</v>
      </c>
      <c r="H7196">
        <v>23</v>
      </c>
      <c r="I7196" t="s">
        <v>259</v>
      </c>
      <c r="J7196" t="s">
        <v>250</v>
      </c>
      <c r="K7196">
        <v>0</v>
      </c>
      <c r="L7196">
        <v>8</v>
      </c>
      <c r="M7196">
        <v>0</v>
      </c>
      <c r="N7196">
        <v>0</v>
      </c>
      <c r="O7196">
        <v>1</v>
      </c>
      <c r="P7196">
        <v>-1</v>
      </c>
      <c r="Q7196" s="28">
        <v>41823.195138888892</v>
      </c>
      <c r="R7196" s="28">
        <v>41825.05972222222</v>
      </c>
      <c r="S7196" t="s">
        <v>23685</v>
      </c>
      <c r="U7196" s="27">
        <v>41823</v>
      </c>
      <c r="V7196">
        <v>1</v>
      </c>
      <c r="W7196" t="s">
        <v>32</v>
      </c>
      <c r="X7196" t="s">
        <v>274</v>
      </c>
      <c r="Y7196">
        <v>0</v>
      </c>
      <c r="AB7196" t="s">
        <v>237</v>
      </c>
      <c r="AH7196">
        <v>0</v>
      </c>
      <c r="AN7196" t="s">
        <v>238</v>
      </c>
      <c r="AO7196">
        <v>7</v>
      </c>
      <c r="AP7196" t="s">
        <v>246</v>
      </c>
      <c r="AQ7196" s="27">
        <v>41824</v>
      </c>
      <c r="AR7196" t="s">
        <v>240</v>
      </c>
      <c r="AS7196">
        <v>8</v>
      </c>
      <c r="AT7196" t="s">
        <v>269</v>
      </c>
      <c r="AU7196" s="27">
        <v>41824</v>
      </c>
    </row>
    <row r="7197" spans="1:47" x14ac:dyDescent="0.2">
      <c r="A7197">
        <v>7196</v>
      </c>
      <c r="B7197" t="s">
        <v>23686</v>
      </c>
      <c r="C7197" t="s">
        <v>569</v>
      </c>
      <c r="D7197" t="s">
        <v>3828</v>
      </c>
      <c r="E7197" s="27">
        <v>41499</v>
      </c>
      <c r="F7197" t="s">
        <v>233</v>
      </c>
      <c r="G7197" s="27">
        <v>22844</v>
      </c>
      <c r="H7197">
        <v>53</v>
      </c>
      <c r="I7197" t="s">
        <v>234</v>
      </c>
      <c r="J7197" t="s">
        <v>250</v>
      </c>
      <c r="K7197">
        <v>0</v>
      </c>
      <c r="L7197">
        <v>2</v>
      </c>
      <c r="M7197">
        <v>0</v>
      </c>
      <c r="N7197">
        <v>0</v>
      </c>
      <c r="O7197">
        <v>6</v>
      </c>
      <c r="P7197">
        <v>-1</v>
      </c>
      <c r="Q7197" s="28">
        <v>41498.392361111109</v>
      </c>
      <c r="R7197" s="28">
        <v>41499.344444444447</v>
      </c>
      <c r="S7197" t="s">
        <v>23687</v>
      </c>
      <c r="U7197" s="27">
        <v>41498</v>
      </c>
      <c r="V7197">
        <v>1</v>
      </c>
      <c r="W7197" t="s">
        <v>32</v>
      </c>
      <c r="X7197" t="s">
        <v>274</v>
      </c>
      <c r="Y7197">
        <v>1</v>
      </c>
      <c r="AA7197" t="s">
        <v>23688</v>
      </c>
      <c r="AB7197" t="s">
        <v>36</v>
      </c>
      <c r="AC7197">
        <v>139</v>
      </c>
      <c r="AD7197" s="27">
        <v>42307</v>
      </c>
      <c r="AE7197" t="s">
        <v>7123</v>
      </c>
      <c r="AF7197" s="27">
        <v>42446</v>
      </c>
      <c r="AG7197" s="27">
        <v>42447</v>
      </c>
      <c r="AH7197">
        <v>0</v>
      </c>
      <c r="AN7197" t="s">
        <v>238</v>
      </c>
      <c r="AO7197">
        <v>2</v>
      </c>
      <c r="AP7197" t="s">
        <v>239</v>
      </c>
      <c r="AQ7197" s="27">
        <v>41499</v>
      </c>
      <c r="AR7197" t="s">
        <v>240</v>
      </c>
      <c r="AS7197">
        <v>2</v>
      </c>
      <c r="AT7197" t="s">
        <v>239</v>
      </c>
      <c r="AU7197" s="27">
        <v>41499</v>
      </c>
    </row>
    <row r="7198" spans="1:47" x14ac:dyDescent="0.2">
      <c r="A7198">
        <v>7197</v>
      </c>
      <c r="B7198" t="s">
        <v>23689</v>
      </c>
      <c r="C7198" t="s">
        <v>23690</v>
      </c>
      <c r="D7198" t="s">
        <v>1888</v>
      </c>
      <c r="E7198" s="27">
        <v>41338</v>
      </c>
      <c r="F7198" t="s">
        <v>233</v>
      </c>
      <c r="G7198" s="27">
        <v>28935</v>
      </c>
      <c r="H7198">
        <v>37</v>
      </c>
      <c r="I7198" t="s">
        <v>244</v>
      </c>
      <c r="J7198" t="s">
        <v>245</v>
      </c>
      <c r="K7198">
        <v>0</v>
      </c>
      <c r="L7198">
        <v>6</v>
      </c>
      <c r="M7198">
        <v>0</v>
      </c>
      <c r="N7198">
        <v>0</v>
      </c>
      <c r="O7198">
        <v>0</v>
      </c>
      <c r="P7198">
        <v>-5</v>
      </c>
      <c r="Q7198" s="28">
        <v>41333.374305555553</v>
      </c>
      <c r="R7198" s="28">
        <v>41334.336805555555</v>
      </c>
      <c r="S7198" t="s">
        <v>23691</v>
      </c>
      <c r="T7198" s="27">
        <v>41333</v>
      </c>
      <c r="V7198">
        <v>5</v>
      </c>
      <c r="W7198" t="s">
        <v>32</v>
      </c>
      <c r="X7198" t="s">
        <v>337</v>
      </c>
      <c r="Y7198">
        <v>0</v>
      </c>
      <c r="AB7198" t="s">
        <v>237</v>
      </c>
      <c r="AH7198">
        <v>0</v>
      </c>
      <c r="AN7198" t="s">
        <v>238</v>
      </c>
      <c r="AO7198">
        <v>3</v>
      </c>
      <c r="AP7198" t="s">
        <v>239</v>
      </c>
      <c r="AQ7198" s="27">
        <v>41338</v>
      </c>
      <c r="AR7198" t="s">
        <v>240</v>
      </c>
      <c r="AS7198">
        <v>6</v>
      </c>
      <c r="AT7198" t="s">
        <v>246</v>
      </c>
      <c r="AU7198" s="27">
        <v>41338</v>
      </c>
    </row>
    <row r="7199" spans="1:47" x14ac:dyDescent="0.2">
      <c r="A7199">
        <v>7198</v>
      </c>
      <c r="B7199" t="s">
        <v>23692</v>
      </c>
      <c r="C7199" t="s">
        <v>23693</v>
      </c>
      <c r="D7199" t="s">
        <v>4806</v>
      </c>
      <c r="E7199" s="27">
        <v>41647</v>
      </c>
      <c r="F7199" t="s">
        <v>233</v>
      </c>
      <c r="G7199" s="27">
        <v>34592</v>
      </c>
      <c r="H7199">
        <v>21</v>
      </c>
      <c r="I7199" t="s">
        <v>259</v>
      </c>
      <c r="J7199" t="s">
        <v>250</v>
      </c>
      <c r="K7199">
        <v>0</v>
      </c>
      <c r="L7199">
        <v>6</v>
      </c>
      <c r="M7199">
        <v>0</v>
      </c>
      <c r="N7199">
        <v>0</v>
      </c>
      <c r="O7199">
        <v>1</v>
      </c>
      <c r="P7199">
        <v>-1</v>
      </c>
      <c r="Q7199" s="28">
        <v>41646.15625</v>
      </c>
      <c r="R7199" s="28">
        <v>41648.35</v>
      </c>
      <c r="S7199" t="s">
        <v>23694</v>
      </c>
      <c r="T7199" s="27">
        <v>41646</v>
      </c>
      <c r="V7199">
        <v>1</v>
      </c>
      <c r="W7199" t="s">
        <v>32</v>
      </c>
      <c r="X7199" t="s">
        <v>359</v>
      </c>
      <c r="Y7199">
        <v>1</v>
      </c>
      <c r="AA7199" t="s">
        <v>23695</v>
      </c>
      <c r="AB7199" t="s">
        <v>36</v>
      </c>
      <c r="AC7199">
        <v>116</v>
      </c>
      <c r="AD7199" s="27">
        <v>41852</v>
      </c>
      <c r="AE7199" t="s">
        <v>412</v>
      </c>
      <c r="AF7199" s="27">
        <v>41968</v>
      </c>
      <c r="AG7199" s="27">
        <v>41968</v>
      </c>
      <c r="AH7199">
        <v>0</v>
      </c>
      <c r="AN7199" t="s">
        <v>238</v>
      </c>
      <c r="AO7199">
        <v>6</v>
      </c>
      <c r="AP7199" t="s">
        <v>246</v>
      </c>
      <c r="AQ7199" s="27">
        <v>41647</v>
      </c>
      <c r="AR7199" t="s">
        <v>240</v>
      </c>
      <c r="AS7199">
        <v>6</v>
      </c>
      <c r="AT7199" t="s">
        <v>246</v>
      </c>
      <c r="AU7199" s="27">
        <v>41647</v>
      </c>
    </row>
    <row r="7200" spans="1:47" x14ac:dyDescent="0.2">
      <c r="A7200">
        <v>7199</v>
      </c>
      <c r="B7200" t="s">
        <v>23696</v>
      </c>
      <c r="C7200" t="s">
        <v>1262</v>
      </c>
      <c r="D7200" t="s">
        <v>6476</v>
      </c>
      <c r="E7200" s="27">
        <v>41575</v>
      </c>
      <c r="F7200" t="s">
        <v>233</v>
      </c>
      <c r="G7200" s="27">
        <v>32149</v>
      </c>
      <c r="H7200">
        <v>28</v>
      </c>
      <c r="I7200" t="s">
        <v>244</v>
      </c>
      <c r="J7200" t="s">
        <v>250</v>
      </c>
      <c r="K7200">
        <v>0</v>
      </c>
      <c r="L7200">
        <v>6</v>
      </c>
      <c r="M7200">
        <v>0</v>
      </c>
      <c r="N7200">
        <v>0</v>
      </c>
      <c r="O7200">
        <v>1</v>
      </c>
      <c r="P7200">
        <v>-1</v>
      </c>
      <c r="Q7200" s="28">
        <v>41574.318055555559</v>
      </c>
      <c r="R7200" s="28">
        <v>41575.313888888886</v>
      </c>
      <c r="S7200" t="s">
        <v>23697</v>
      </c>
      <c r="T7200" s="27">
        <v>41574</v>
      </c>
      <c r="V7200">
        <v>1</v>
      </c>
      <c r="W7200" t="s">
        <v>32</v>
      </c>
      <c r="X7200" t="s">
        <v>343</v>
      </c>
      <c r="Y7200">
        <v>0</v>
      </c>
      <c r="AB7200" t="s">
        <v>237</v>
      </c>
      <c r="AH7200">
        <v>0</v>
      </c>
      <c r="AN7200" t="s">
        <v>238</v>
      </c>
      <c r="AO7200">
        <v>4</v>
      </c>
      <c r="AP7200" t="s">
        <v>239</v>
      </c>
      <c r="AQ7200" s="27">
        <v>41575</v>
      </c>
      <c r="AR7200" t="s">
        <v>240</v>
      </c>
      <c r="AS7200">
        <v>6</v>
      </c>
      <c r="AT7200" t="s">
        <v>246</v>
      </c>
      <c r="AU7200" s="27">
        <v>41575</v>
      </c>
    </row>
    <row r="7201" spans="1:47" x14ac:dyDescent="0.2">
      <c r="A7201">
        <v>7200</v>
      </c>
      <c r="B7201" t="s">
        <v>23698</v>
      </c>
      <c r="C7201" t="s">
        <v>1928</v>
      </c>
      <c r="D7201" t="s">
        <v>8937</v>
      </c>
      <c r="E7201" s="27">
        <v>41325</v>
      </c>
      <c r="F7201" t="s">
        <v>233</v>
      </c>
      <c r="G7201" s="27">
        <v>34512</v>
      </c>
      <c r="H7201">
        <v>21</v>
      </c>
      <c r="I7201" t="s">
        <v>259</v>
      </c>
      <c r="J7201" t="s">
        <v>250</v>
      </c>
      <c r="K7201">
        <v>0</v>
      </c>
      <c r="L7201">
        <v>6</v>
      </c>
      <c r="M7201">
        <v>0</v>
      </c>
      <c r="N7201">
        <v>0</v>
      </c>
      <c r="O7201">
        <v>1</v>
      </c>
      <c r="P7201">
        <v>-1</v>
      </c>
      <c r="Q7201" s="28">
        <v>41324.454861111109</v>
      </c>
      <c r="R7201" s="28">
        <v>41481.234027777777</v>
      </c>
      <c r="S7201" t="s">
        <v>23699</v>
      </c>
      <c r="U7201" s="27">
        <v>41324</v>
      </c>
      <c r="V7201">
        <v>1</v>
      </c>
      <c r="W7201" t="s">
        <v>32</v>
      </c>
      <c r="X7201" t="s">
        <v>274</v>
      </c>
      <c r="Y7201">
        <v>0</v>
      </c>
      <c r="AB7201" t="s">
        <v>237</v>
      </c>
      <c r="AH7201">
        <v>0</v>
      </c>
      <c r="AN7201" t="s">
        <v>238</v>
      </c>
      <c r="AO7201">
        <v>7</v>
      </c>
      <c r="AP7201" t="s">
        <v>246</v>
      </c>
      <c r="AQ7201" s="27">
        <v>41325</v>
      </c>
      <c r="AR7201" t="s">
        <v>240</v>
      </c>
      <c r="AS7201">
        <v>6</v>
      </c>
      <c r="AT7201" t="s">
        <v>246</v>
      </c>
      <c r="AU7201" s="27">
        <v>41325</v>
      </c>
    </row>
    <row r="7202" spans="1:47" x14ac:dyDescent="0.2">
      <c r="A7202">
        <v>7201</v>
      </c>
      <c r="B7202" t="s">
        <v>23700</v>
      </c>
      <c r="C7202" t="s">
        <v>243</v>
      </c>
      <c r="D7202" t="s">
        <v>23701</v>
      </c>
      <c r="E7202" s="27">
        <v>41864</v>
      </c>
      <c r="F7202" t="s">
        <v>233</v>
      </c>
      <c r="G7202" s="27">
        <v>30562</v>
      </c>
      <c r="H7202">
        <v>32</v>
      </c>
      <c r="I7202" t="s">
        <v>244</v>
      </c>
      <c r="J7202" t="s">
        <v>245</v>
      </c>
      <c r="K7202">
        <v>1</v>
      </c>
      <c r="L7202">
        <v>3</v>
      </c>
      <c r="M7202">
        <v>0</v>
      </c>
      <c r="N7202">
        <v>1</v>
      </c>
      <c r="O7202">
        <v>2</v>
      </c>
      <c r="P7202">
        <v>-23</v>
      </c>
      <c r="Q7202" s="28">
        <v>41841.425694444442</v>
      </c>
      <c r="R7202" s="28">
        <v>41842.402777777781</v>
      </c>
      <c r="S7202" t="s">
        <v>23702</v>
      </c>
      <c r="U7202" s="27">
        <v>41841</v>
      </c>
      <c r="V7202">
        <v>23</v>
      </c>
      <c r="W7202" t="s">
        <v>32</v>
      </c>
      <c r="X7202" t="s">
        <v>274</v>
      </c>
      <c r="Y7202">
        <v>0</v>
      </c>
      <c r="AB7202" t="s">
        <v>237</v>
      </c>
      <c r="AH7202">
        <v>0</v>
      </c>
      <c r="AN7202" t="s">
        <v>238</v>
      </c>
      <c r="AO7202">
        <v>2</v>
      </c>
      <c r="AP7202" t="s">
        <v>239</v>
      </c>
      <c r="AQ7202" s="27">
        <v>41864</v>
      </c>
      <c r="AR7202" t="s">
        <v>240</v>
      </c>
      <c r="AS7202">
        <v>3</v>
      </c>
      <c r="AT7202" t="s">
        <v>239</v>
      </c>
      <c r="AU7202" s="27">
        <v>41864</v>
      </c>
    </row>
    <row r="7203" spans="1:47" x14ac:dyDescent="0.2">
      <c r="A7203">
        <v>7202</v>
      </c>
      <c r="B7203" t="s">
        <v>23703</v>
      </c>
      <c r="C7203" t="s">
        <v>23704</v>
      </c>
      <c r="D7203" t="s">
        <v>23705</v>
      </c>
      <c r="E7203" s="27">
        <v>41528</v>
      </c>
      <c r="F7203" t="s">
        <v>233</v>
      </c>
      <c r="G7203" s="27">
        <v>30686</v>
      </c>
      <c r="H7203">
        <v>32</v>
      </c>
      <c r="I7203" t="s">
        <v>244</v>
      </c>
      <c r="J7203" t="s">
        <v>250</v>
      </c>
      <c r="K7203">
        <v>0</v>
      </c>
      <c r="L7203">
        <v>10</v>
      </c>
      <c r="M7203">
        <v>0</v>
      </c>
      <c r="N7203">
        <v>0</v>
      </c>
      <c r="O7203">
        <v>2</v>
      </c>
      <c r="S7203" t="s">
        <v>23706</v>
      </c>
      <c r="U7203" s="27">
        <v>40318</v>
      </c>
      <c r="V7203">
        <v>1210</v>
      </c>
      <c r="W7203" t="s">
        <v>32</v>
      </c>
      <c r="X7203" t="s">
        <v>274</v>
      </c>
      <c r="Y7203">
        <v>0</v>
      </c>
      <c r="AB7203" t="s">
        <v>237</v>
      </c>
      <c r="AH7203">
        <v>0</v>
      </c>
      <c r="AN7203" t="s">
        <v>238</v>
      </c>
      <c r="AO7203">
        <v>10</v>
      </c>
      <c r="AP7203" t="s">
        <v>269</v>
      </c>
      <c r="AQ7203" s="27">
        <v>41528</v>
      </c>
      <c r="AR7203" t="s">
        <v>240</v>
      </c>
      <c r="AS7203">
        <v>10</v>
      </c>
      <c r="AT7203" t="s">
        <v>269</v>
      </c>
      <c r="AU7203" s="27">
        <v>41528</v>
      </c>
    </row>
    <row r="7204" spans="1:47" x14ac:dyDescent="0.2">
      <c r="A7204">
        <v>7203</v>
      </c>
      <c r="B7204" t="s">
        <v>23707</v>
      </c>
      <c r="C7204" t="s">
        <v>1308</v>
      </c>
      <c r="D7204" t="s">
        <v>23708</v>
      </c>
      <c r="E7204" s="27">
        <v>41395</v>
      </c>
      <c r="F7204" t="s">
        <v>233</v>
      </c>
      <c r="G7204" s="27">
        <v>21808</v>
      </c>
      <c r="H7204">
        <v>56</v>
      </c>
      <c r="I7204" t="s">
        <v>234</v>
      </c>
      <c r="J7204" t="s">
        <v>250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-1</v>
      </c>
      <c r="Q7204" s="28">
        <v>41394.42291666667</v>
      </c>
      <c r="R7204" s="28">
        <v>41400.383333333331</v>
      </c>
      <c r="S7204" t="s">
        <v>23709</v>
      </c>
      <c r="T7204" s="27">
        <v>41394</v>
      </c>
      <c r="V7204">
        <v>1</v>
      </c>
      <c r="W7204" t="s">
        <v>32</v>
      </c>
      <c r="X7204" t="s">
        <v>383</v>
      </c>
      <c r="Y7204">
        <v>0</v>
      </c>
      <c r="AB7204" t="s">
        <v>237</v>
      </c>
      <c r="AH7204">
        <v>0</v>
      </c>
      <c r="AN7204" t="s">
        <v>238</v>
      </c>
      <c r="AO7204">
        <v>2</v>
      </c>
      <c r="AP7204" t="s">
        <v>239</v>
      </c>
      <c r="AQ7204" s="27">
        <v>41395</v>
      </c>
      <c r="AR7204" t="s">
        <v>240</v>
      </c>
      <c r="AS7204">
        <v>1</v>
      </c>
      <c r="AT7204" t="s">
        <v>239</v>
      </c>
      <c r="AU7204" s="27">
        <v>41395</v>
      </c>
    </row>
    <row r="7205" spans="1:47" x14ac:dyDescent="0.2">
      <c r="A7205">
        <v>7204</v>
      </c>
      <c r="B7205" t="s">
        <v>23710</v>
      </c>
      <c r="C7205" t="s">
        <v>693</v>
      </c>
      <c r="D7205" t="s">
        <v>23711</v>
      </c>
      <c r="E7205" s="27">
        <v>41707</v>
      </c>
      <c r="F7205" t="s">
        <v>233</v>
      </c>
      <c r="G7205" s="27">
        <v>31371</v>
      </c>
      <c r="H7205">
        <v>30</v>
      </c>
      <c r="I7205" t="s">
        <v>244</v>
      </c>
      <c r="J7205" t="s">
        <v>245</v>
      </c>
      <c r="K7205">
        <v>0</v>
      </c>
      <c r="L7205">
        <v>3</v>
      </c>
      <c r="M7205">
        <v>0</v>
      </c>
      <c r="N7205">
        <v>0</v>
      </c>
      <c r="O7205">
        <v>3</v>
      </c>
      <c r="P7205">
        <v>-1</v>
      </c>
      <c r="Q7205" s="28">
        <v>41706.34652777778</v>
      </c>
      <c r="R7205" s="28">
        <v>41707.425000000003</v>
      </c>
      <c r="S7205" t="s">
        <v>23712</v>
      </c>
      <c r="T7205" s="27">
        <v>41706</v>
      </c>
      <c r="V7205">
        <v>1</v>
      </c>
      <c r="W7205" t="s">
        <v>36</v>
      </c>
      <c r="X7205" t="s">
        <v>279</v>
      </c>
      <c r="Y7205">
        <v>0</v>
      </c>
      <c r="AB7205" t="s">
        <v>237</v>
      </c>
      <c r="AH7205">
        <v>0</v>
      </c>
      <c r="AN7205" t="s">
        <v>238</v>
      </c>
      <c r="AO7205">
        <v>2</v>
      </c>
      <c r="AP7205" t="s">
        <v>239</v>
      </c>
      <c r="AQ7205" s="27">
        <v>41707</v>
      </c>
      <c r="AR7205" t="s">
        <v>240</v>
      </c>
      <c r="AS7205">
        <v>3</v>
      </c>
      <c r="AT7205" t="s">
        <v>239</v>
      </c>
      <c r="AU7205" s="27">
        <v>41707</v>
      </c>
    </row>
    <row r="7206" spans="1:47" x14ac:dyDescent="0.2">
      <c r="A7206">
        <v>7205</v>
      </c>
      <c r="B7206" t="s">
        <v>23713</v>
      </c>
      <c r="C7206" t="s">
        <v>6393</v>
      </c>
      <c r="D7206" t="s">
        <v>2184</v>
      </c>
      <c r="E7206" s="27">
        <v>41680</v>
      </c>
      <c r="F7206" t="s">
        <v>233</v>
      </c>
      <c r="G7206" s="27">
        <v>32352</v>
      </c>
      <c r="H7206">
        <v>27</v>
      </c>
      <c r="I7206" t="s">
        <v>244</v>
      </c>
      <c r="J7206" t="s">
        <v>245</v>
      </c>
      <c r="K7206">
        <v>0</v>
      </c>
      <c r="L7206">
        <v>8</v>
      </c>
      <c r="M7206">
        <v>0</v>
      </c>
      <c r="N7206">
        <v>0</v>
      </c>
      <c r="O7206">
        <v>0</v>
      </c>
      <c r="P7206">
        <v>-1</v>
      </c>
      <c r="Q7206" s="28">
        <v>41679.150694444441</v>
      </c>
      <c r="R7206" s="28">
        <v>41726.433333333334</v>
      </c>
      <c r="S7206" t="s">
        <v>23714</v>
      </c>
      <c r="T7206" s="27">
        <v>41678</v>
      </c>
      <c r="V7206">
        <v>2</v>
      </c>
      <c r="W7206" t="s">
        <v>32</v>
      </c>
      <c r="X7206" t="s">
        <v>359</v>
      </c>
      <c r="Y7206">
        <v>1</v>
      </c>
      <c r="AA7206" t="s">
        <v>23715</v>
      </c>
      <c r="AB7206" t="s">
        <v>36</v>
      </c>
      <c r="AC7206">
        <v>0</v>
      </c>
      <c r="AD7206" s="27">
        <v>42071</v>
      </c>
      <c r="AE7206" t="s">
        <v>529</v>
      </c>
      <c r="AF7206" s="27">
        <v>42071</v>
      </c>
      <c r="AG7206" s="27">
        <v>42250</v>
      </c>
      <c r="AH7206">
        <v>0</v>
      </c>
      <c r="AN7206" t="s">
        <v>238</v>
      </c>
      <c r="AO7206">
        <v>5</v>
      </c>
      <c r="AP7206" t="s">
        <v>246</v>
      </c>
      <c r="AQ7206" s="27">
        <v>41680</v>
      </c>
      <c r="AR7206" t="s">
        <v>240</v>
      </c>
      <c r="AS7206">
        <v>8</v>
      </c>
      <c r="AT7206" t="s">
        <v>269</v>
      </c>
      <c r="AU7206" s="27">
        <v>41680</v>
      </c>
    </row>
    <row r="7207" spans="1:47" x14ac:dyDescent="0.2">
      <c r="A7207">
        <v>7206</v>
      </c>
      <c r="B7207" t="s">
        <v>23716</v>
      </c>
      <c r="C7207" t="s">
        <v>456</v>
      </c>
      <c r="D7207" t="s">
        <v>6245</v>
      </c>
      <c r="E7207" s="27">
        <v>41389</v>
      </c>
      <c r="F7207" t="s">
        <v>233</v>
      </c>
      <c r="G7207" s="27">
        <v>28678</v>
      </c>
      <c r="H7207">
        <v>37</v>
      </c>
      <c r="I7207" t="s">
        <v>244</v>
      </c>
      <c r="J7207" t="s">
        <v>353</v>
      </c>
      <c r="K7207">
        <v>0</v>
      </c>
      <c r="L7207">
        <v>2</v>
      </c>
      <c r="M7207">
        <v>0</v>
      </c>
      <c r="N7207">
        <v>0</v>
      </c>
      <c r="O7207">
        <v>6</v>
      </c>
      <c r="P7207">
        <v>-1</v>
      </c>
      <c r="Q7207" s="28">
        <v>41388.411111111112</v>
      </c>
      <c r="R7207" s="28">
        <v>41389.429166666669</v>
      </c>
      <c r="S7207" t="s">
        <v>23717</v>
      </c>
      <c r="T7207" s="27">
        <v>41388</v>
      </c>
      <c r="V7207">
        <v>1</v>
      </c>
      <c r="W7207" t="s">
        <v>32</v>
      </c>
      <c r="X7207" t="s">
        <v>348</v>
      </c>
      <c r="Y7207">
        <v>1</v>
      </c>
      <c r="AA7207" t="s">
        <v>23718</v>
      </c>
      <c r="AB7207" t="s">
        <v>36</v>
      </c>
      <c r="AC7207">
        <v>0</v>
      </c>
      <c r="AD7207" s="27">
        <v>41527</v>
      </c>
      <c r="AE7207" t="s">
        <v>422</v>
      </c>
      <c r="AF7207" s="27">
        <v>41527</v>
      </c>
      <c r="AG7207" s="27">
        <v>41529</v>
      </c>
      <c r="AH7207">
        <v>0</v>
      </c>
      <c r="AN7207" t="s">
        <v>238</v>
      </c>
      <c r="AO7207">
        <v>2</v>
      </c>
      <c r="AP7207" t="s">
        <v>239</v>
      </c>
      <c r="AQ7207" s="27">
        <v>41389</v>
      </c>
      <c r="AR7207" t="s">
        <v>240</v>
      </c>
      <c r="AS7207">
        <v>2</v>
      </c>
      <c r="AT7207" t="s">
        <v>239</v>
      </c>
      <c r="AU7207" s="27">
        <v>41389</v>
      </c>
    </row>
    <row r="7208" spans="1:47" x14ac:dyDescent="0.2">
      <c r="A7208">
        <v>7207</v>
      </c>
      <c r="B7208" t="s">
        <v>23719</v>
      </c>
      <c r="C7208" t="s">
        <v>2056</v>
      </c>
      <c r="D7208" t="s">
        <v>10504</v>
      </c>
      <c r="E7208" s="27">
        <v>41952</v>
      </c>
      <c r="F7208" t="s">
        <v>233</v>
      </c>
      <c r="G7208" s="27">
        <v>32529</v>
      </c>
      <c r="H7208">
        <v>27</v>
      </c>
      <c r="I7208" t="s">
        <v>244</v>
      </c>
      <c r="J7208" t="s">
        <v>250</v>
      </c>
      <c r="K7208">
        <v>1</v>
      </c>
      <c r="L7208">
        <v>9</v>
      </c>
      <c r="M7208">
        <v>0</v>
      </c>
      <c r="N7208">
        <v>0</v>
      </c>
      <c r="O7208">
        <v>13</v>
      </c>
      <c r="P7208">
        <v>-43</v>
      </c>
      <c r="Q7208" s="28">
        <v>41909.332638888889</v>
      </c>
      <c r="R7208" s="28">
        <v>41942.334722222222</v>
      </c>
      <c r="S7208" t="s">
        <v>23720</v>
      </c>
      <c r="T7208" s="27">
        <v>41909</v>
      </c>
      <c r="V7208">
        <v>43</v>
      </c>
      <c r="W7208" t="s">
        <v>32</v>
      </c>
      <c r="X7208" t="s">
        <v>834</v>
      </c>
      <c r="Y7208">
        <v>0</v>
      </c>
      <c r="AB7208" t="s">
        <v>237</v>
      </c>
      <c r="AH7208">
        <v>0</v>
      </c>
      <c r="AN7208" t="s">
        <v>238</v>
      </c>
      <c r="AO7208">
        <v>8</v>
      </c>
      <c r="AP7208" t="s">
        <v>269</v>
      </c>
      <c r="AQ7208" s="27">
        <v>41952</v>
      </c>
      <c r="AR7208" t="s">
        <v>240</v>
      </c>
      <c r="AS7208">
        <v>9</v>
      </c>
      <c r="AT7208" t="s">
        <v>269</v>
      </c>
      <c r="AU7208" s="27">
        <v>41952</v>
      </c>
    </row>
    <row r="7209" spans="1:47" x14ac:dyDescent="0.2">
      <c r="A7209">
        <v>7208</v>
      </c>
      <c r="B7209" t="s">
        <v>23721</v>
      </c>
      <c r="C7209" t="s">
        <v>23722</v>
      </c>
      <c r="D7209" t="s">
        <v>23723</v>
      </c>
      <c r="E7209" s="27">
        <v>41338</v>
      </c>
      <c r="F7209" t="s">
        <v>233</v>
      </c>
      <c r="G7209" s="27">
        <v>34178</v>
      </c>
      <c r="H7209">
        <v>22</v>
      </c>
      <c r="I7209" t="s">
        <v>259</v>
      </c>
      <c r="J7209" t="s">
        <v>250</v>
      </c>
      <c r="K7209">
        <v>0</v>
      </c>
      <c r="L7209">
        <v>9</v>
      </c>
      <c r="M7209">
        <v>0</v>
      </c>
      <c r="N7209">
        <v>0</v>
      </c>
      <c r="O7209">
        <v>0</v>
      </c>
      <c r="W7209" t="s">
        <v>237</v>
      </c>
      <c r="Y7209">
        <v>-1</v>
      </c>
      <c r="AB7209" t="s">
        <v>237</v>
      </c>
      <c r="AH7209">
        <v>0</v>
      </c>
      <c r="AN7209" t="s">
        <v>238</v>
      </c>
      <c r="AO7209">
        <v>7</v>
      </c>
      <c r="AP7209" t="s">
        <v>246</v>
      </c>
      <c r="AQ7209" s="27">
        <v>41338</v>
      </c>
      <c r="AR7209" t="s">
        <v>240</v>
      </c>
      <c r="AS7209">
        <v>9</v>
      </c>
      <c r="AT7209" t="s">
        <v>269</v>
      </c>
      <c r="AU7209" s="27">
        <v>41338</v>
      </c>
    </row>
    <row r="7210" spans="1:47" x14ac:dyDescent="0.2">
      <c r="A7210">
        <v>7209</v>
      </c>
      <c r="B7210" t="s">
        <v>23724</v>
      </c>
      <c r="C7210" t="s">
        <v>23725</v>
      </c>
      <c r="D7210" t="s">
        <v>586</v>
      </c>
      <c r="E7210" s="27">
        <v>41888</v>
      </c>
      <c r="F7210" t="s">
        <v>233</v>
      </c>
      <c r="G7210" s="27">
        <v>26693</v>
      </c>
      <c r="H7210">
        <v>43</v>
      </c>
      <c r="I7210" t="s">
        <v>244</v>
      </c>
      <c r="J7210" t="s">
        <v>250</v>
      </c>
      <c r="K7210">
        <v>0</v>
      </c>
      <c r="L7210">
        <v>6</v>
      </c>
      <c r="M7210">
        <v>0</v>
      </c>
      <c r="N7210">
        <v>0</v>
      </c>
      <c r="O7210">
        <v>12</v>
      </c>
      <c r="P7210">
        <v>-1</v>
      </c>
      <c r="Q7210" s="28">
        <v>41887.232638888891</v>
      </c>
      <c r="R7210" s="28">
        <v>41889.417361111111</v>
      </c>
      <c r="S7210" t="s">
        <v>23726</v>
      </c>
      <c r="T7210" s="27">
        <v>41887</v>
      </c>
      <c r="V7210">
        <v>1</v>
      </c>
      <c r="W7210" t="s">
        <v>32</v>
      </c>
      <c r="X7210" t="s">
        <v>441</v>
      </c>
      <c r="Y7210">
        <v>0</v>
      </c>
      <c r="AB7210" t="s">
        <v>237</v>
      </c>
      <c r="AH7210">
        <v>0</v>
      </c>
      <c r="AN7210" t="s">
        <v>238</v>
      </c>
      <c r="AO7210">
        <v>3</v>
      </c>
      <c r="AP7210" t="s">
        <v>239</v>
      </c>
      <c r="AQ7210" s="27">
        <v>41888</v>
      </c>
      <c r="AR7210" t="s">
        <v>240</v>
      </c>
      <c r="AS7210">
        <v>6</v>
      </c>
      <c r="AT7210" t="s">
        <v>246</v>
      </c>
      <c r="AU7210" s="27">
        <v>41888</v>
      </c>
    </row>
    <row r="7211" spans="1:47" x14ac:dyDescent="0.2">
      <c r="A7211">
        <v>7210</v>
      </c>
      <c r="B7211" t="s">
        <v>23727</v>
      </c>
      <c r="C7211" t="s">
        <v>3041</v>
      </c>
      <c r="D7211" t="s">
        <v>1420</v>
      </c>
      <c r="E7211" s="27">
        <v>41307</v>
      </c>
      <c r="F7211" t="s">
        <v>233</v>
      </c>
      <c r="G7211" s="27">
        <v>32362</v>
      </c>
      <c r="H7211">
        <v>27</v>
      </c>
      <c r="I7211" t="s">
        <v>244</v>
      </c>
      <c r="J7211" t="s">
        <v>250</v>
      </c>
      <c r="K7211">
        <v>0</v>
      </c>
      <c r="L7211">
        <v>8</v>
      </c>
      <c r="M7211">
        <v>0</v>
      </c>
      <c r="N7211">
        <v>0</v>
      </c>
      <c r="O7211">
        <v>1</v>
      </c>
      <c r="P7211">
        <v>-1</v>
      </c>
      <c r="Q7211" s="28">
        <v>41306.142361111109</v>
      </c>
      <c r="R7211" s="28">
        <v>41308.118055555555</v>
      </c>
      <c r="S7211" t="s">
        <v>23728</v>
      </c>
      <c r="T7211" s="27">
        <v>41306</v>
      </c>
      <c r="V7211">
        <v>1</v>
      </c>
      <c r="W7211" t="s">
        <v>32</v>
      </c>
      <c r="X7211" t="s">
        <v>847</v>
      </c>
      <c r="Y7211">
        <v>0</v>
      </c>
      <c r="AB7211" t="s">
        <v>237</v>
      </c>
      <c r="AH7211">
        <v>0</v>
      </c>
      <c r="AN7211" t="s">
        <v>238</v>
      </c>
      <c r="AO7211">
        <v>9</v>
      </c>
      <c r="AP7211" t="s">
        <v>269</v>
      </c>
      <c r="AQ7211" s="27">
        <v>41307</v>
      </c>
      <c r="AR7211" t="s">
        <v>240</v>
      </c>
      <c r="AS7211">
        <v>8</v>
      </c>
      <c r="AT7211" t="s">
        <v>269</v>
      </c>
      <c r="AU7211" s="27">
        <v>41307</v>
      </c>
    </row>
    <row r="7212" spans="1:47" x14ac:dyDescent="0.2">
      <c r="A7212">
        <v>7211</v>
      </c>
      <c r="B7212" t="s">
        <v>23729</v>
      </c>
      <c r="C7212" t="s">
        <v>789</v>
      </c>
      <c r="D7212" t="s">
        <v>23730</v>
      </c>
      <c r="E7212" s="27">
        <v>41578</v>
      </c>
      <c r="F7212" t="s">
        <v>233</v>
      </c>
      <c r="G7212" s="27">
        <v>27366</v>
      </c>
      <c r="H7212">
        <v>41</v>
      </c>
      <c r="I7212" t="s">
        <v>244</v>
      </c>
      <c r="J7212" t="s">
        <v>250</v>
      </c>
      <c r="K7212">
        <v>0</v>
      </c>
      <c r="L7212">
        <v>7</v>
      </c>
      <c r="M7212">
        <v>0</v>
      </c>
      <c r="N7212">
        <v>1</v>
      </c>
      <c r="O7212">
        <v>7</v>
      </c>
      <c r="P7212">
        <v>0</v>
      </c>
      <c r="Q7212" s="28">
        <v>41578.069444444445</v>
      </c>
      <c r="R7212" s="28">
        <v>41579.39166666667</v>
      </c>
      <c r="S7212" t="s">
        <v>23731</v>
      </c>
      <c r="T7212" s="27">
        <v>41577</v>
      </c>
      <c r="V7212">
        <v>1</v>
      </c>
      <c r="W7212" t="s">
        <v>36</v>
      </c>
      <c r="X7212" t="s">
        <v>279</v>
      </c>
      <c r="Y7212">
        <v>1</v>
      </c>
      <c r="AA7212" t="s">
        <v>23732</v>
      </c>
      <c r="AB7212" t="s">
        <v>36</v>
      </c>
      <c r="AC7212">
        <v>0</v>
      </c>
      <c r="AD7212" s="27">
        <v>41683</v>
      </c>
      <c r="AE7212" t="s">
        <v>550</v>
      </c>
      <c r="AF7212" s="27">
        <v>41683</v>
      </c>
      <c r="AG7212" s="27">
        <v>41691</v>
      </c>
      <c r="AH7212">
        <v>1</v>
      </c>
      <c r="AJ7212" t="s">
        <v>23733</v>
      </c>
      <c r="AK7212" t="s">
        <v>8654</v>
      </c>
      <c r="AL7212" s="27">
        <v>42149</v>
      </c>
      <c r="AM7212" t="s">
        <v>806</v>
      </c>
      <c r="AN7212" t="s">
        <v>238</v>
      </c>
      <c r="AO7212">
        <v>3</v>
      </c>
      <c r="AP7212" t="s">
        <v>239</v>
      </c>
      <c r="AQ7212" s="27">
        <v>41578</v>
      </c>
      <c r="AR7212" t="s">
        <v>240</v>
      </c>
      <c r="AS7212">
        <v>7</v>
      </c>
      <c r="AT7212" t="s">
        <v>246</v>
      </c>
      <c r="AU7212" s="27">
        <v>41578</v>
      </c>
    </row>
    <row r="7213" spans="1:47" x14ac:dyDescent="0.2">
      <c r="A7213">
        <v>7212</v>
      </c>
      <c r="B7213" t="s">
        <v>23734</v>
      </c>
      <c r="C7213" t="s">
        <v>23735</v>
      </c>
      <c r="D7213" t="s">
        <v>586</v>
      </c>
      <c r="E7213" s="27">
        <v>41759</v>
      </c>
      <c r="F7213" t="s">
        <v>294</v>
      </c>
      <c r="G7213" s="27">
        <v>32947</v>
      </c>
      <c r="H7213">
        <v>26</v>
      </c>
      <c r="I7213" t="s">
        <v>244</v>
      </c>
      <c r="J7213" t="s">
        <v>250</v>
      </c>
      <c r="K7213">
        <v>0</v>
      </c>
      <c r="L7213">
        <v>2</v>
      </c>
      <c r="M7213">
        <v>0</v>
      </c>
      <c r="N7213">
        <v>0</v>
      </c>
      <c r="O7213">
        <v>2</v>
      </c>
      <c r="P7213">
        <v>-137</v>
      </c>
      <c r="Q7213" s="28">
        <v>41622.474999999999</v>
      </c>
      <c r="R7213" s="28">
        <v>41759.452777777777</v>
      </c>
      <c r="S7213" t="s">
        <v>23736</v>
      </c>
      <c r="U7213" s="27">
        <v>41622</v>
      </c>
      <c r="V7213">
        <v>137</v>
      </c>
      <c r="W7213" t="s">
        <v>32</v>
      </c>
      <c r="X7213" t="s">
        <v>274</v>
      </c>
      <c r="Y7213">
        <v>0</v>
      </c>
      <c r="AB7213" t="s">
        <v>237</v>
      </c>
      <c r="AH7213">
        <v>0</v>
      </c>
      <c r="AN7213" t="s">
        <v>238</v>
      </c>
      <c r="AO7213">
        <v>3</v>
      </c>
      <c r="AP7213" t="s">
        <v>239</v>
      </c>
      <c r="AQ7213" s="27">
        <v>41759</v>
      </c>
      <c r="AR7213" t="s">
        <v>240</v>
      </c>
      <c r="AS7213">
        <v>2</v>
      </c>
      <c r="AT7213" t="s">
        <v>239</v>
      </c>
      <c r="AU7213" s="27">
        <v>41759</v>
      </c>
    </row>
    <row r="7214" spans="1:47" x14ac:dyDescent="0.2">
      <c r="A7214">
        <v>7213</v>
      </c>
      <c r="B7214" t="s">
        <v>23737</v>
      </c>
      <c r="C7214" t="s">
        <v>826</v>
      </c>
      <c r="D7214" t="s">
        <v>23738</v>
      </c>
      <c r="E7214" s="27">
        <v>41788</v>
      </c>
      <c r="F7214" t="s">
        <v>233</v>
      </c>
      <c r="G7214" s="27">
        <v>28666</v>
      </c>
      <c r="H7214">
        <v>37</v>
      </c>
      <c r="I7214" t="s">
        <v>244</v>
      </c>
      <c r="J7214" t="s">
        <v>245</v>
      </c>
      <c r="K7214">
        <v>0</v>
      </c>
      <c r="L7214">
        <v>6</v>
      </c>
      <c r="M7214">
        <v>0</v>
      </c>
      <c r="N7214">
        <v>0</v>
      </c>
      <c r="O7214">
        <v>2</v>
      </c>
      <c r="P7214">
        <v>-1</v>
      </c>
      <c r="Q7214" s="28">
        <v>41787.276388888888</v>
      </c>
      <c r="R7214" s="28">
        <v>41788.374305555553</v>
      </c>
      <c r="S7214" t="s">
        <v>23739</v>
      </c>
      <c r="T7214" s="27">
        <v>41787</v>
      </c>
      <c r="V7214">
        <v>1</v>
      </c>
      <c r="W7214" t="s">
        <v>32</v>
      </c>
      <c r="X7214" t="s">
        <v>10717</v>
      </c>
      <c r="Y7214">
        <v>0</v>
      </c>
      <c r="AB7214" t="s">
        <v>237</v>
      </c>
      <c r="AH7214">
        <v>0</v>
      </c>
      <c r="AN7214" t="s">
        <v>238</v>
      </c>
      <c r="AO7214">
        <v>5</v>
      </c>
      <c r="AP7214" t="s">
        <v>246</v>
      </c>
      <c r="AQ7214" s="27">
        <v>41788</v>
      </c>
      <c r="AR7214" t="s">
        <v>240</v>
      </c>
      <c r="AS7214">
        <v>6</v>
      </c>
      <c r="AT7214" t="s">
        <v>246</v>
      </c>
      <c r="AU7214" s="27">
        <v>41788</v>
      </c>
    </row>
    <row r="7215" spans="1:47" x14ac:dyDescent="0.2">
      <c r="A7215">
        <v>7214</v>
      </c>
      <c r="B7215" t="s">
        <v>23740</v>
      </c>
      <c r="C7215" t="s">
        <v>12450</v>
      </c>
      <c r="D7215" t="s">
        <v>15867</v>
      </c>
      <c r="E7215" s="27">
        <v>41922</v>
      </c>
      <c r="F7215" t="s">
        <v>294</v>
      </c>
      <c r="G7215" s="27">
        <v>31471</v>
      </c>
      <c r="H7215">
        <v>30</v>
      </c>
      <c r="I7215" t="s">
        <v>244</v>
      </c>
      <c r="J7215" t="s">
        <v>250</v>
      </c>
      <c r="K7215">
        <v>0</v>
      </c>
      <c r="L7215">
        <v>3</v>
      </c>
      <c r="M7215">
        <v>0</v>
      </c>
      <c r="N7215">
        <v>0</v>
      </c>
      <c r="O7215">
        <v>7</v>
      </c>
      <c r="P7215">
        <v>-1</v>
      </c>
      <c r="Q7215" s="28">
        <v>41921.205555555556</v>
      </c>
      <c r="R7215" s="28">
        <v>41922.111805555556</v>
      </c>
      <c r="S7215" t="s">
        <v>23741</v>
      </c>
      <c r="T7215" s="27">
        <v>41921</v>
      </c>
      <c r="V7215">
        <v>1</v>
      </c>
      <c r="W7215" t="s">
        <v>36</v>
      </c>
      <c r="X7215" t="s">
        <v>279</v>
      </c>
      <c r="Y7215">
        <v>1</v>
      </c>
      <c r="AA7215" t="s">
        <v>23742</v>
      </c>
      <c r="AB7215" t="s">
        <v>36</v>
      </c>
      <c r="AD7215" s="27">
        <v>42022</v>
      </c>
      <c r="AE7215" t="s">
        <v>324</v>
      </c>
      <c r="AH7215">
        <v>0</v>
      </c>
      <c r="AN7215" t="s">
        <v>238</v>
      </c>
      <c r="AO7215">
        <v>2</v>
      </c>
      <c r="AP7215" t="s">
        <v>239</v>
      </c>
      <c r="AQ7215" s="27">
        <v>41922</v>
      </c>
      <c r="AR7215" t="s">
        <v>240</v>
      </c>
      <c r="AS7215">
        <v>3</v>
      </c>
      <c r="AT7215" t="s">
        <v>239</v>
      </c>
      <c r="AU7215" s="27">
        <v>41922</v>
      </c>
    </row>
    <row r="7216" spans="1:47" x14ac:dyDescent="0.2">
      <c r="A7216">
        <v>7215</v>
      </c>
      <c r="B7216" t="s">
        <v>23743</v>
      </c>
      <c r="C7216" t="s">
        <v>6615</v>
      </c>
      <c r="D7216" t="s">
        <v>23744</v>
      </c>
      <c r="E7216" s="27">
        <v>41918</v>
      </c>
      <c r="F7216" t="s">
        <v>294</v>
      </c>
      <c r="G7216" s="27">
        <v>23250</v>
      </c>
      <c r="H7216">
        <v>52</v>
      </c>
      <c r="I7216" t="s">
        <v>234</v>
      </c>
      <c r="J7216" t="s">
        <v>245</v>
      </c>
      <c r="K7216">
        <v>0</v>
      </c>
      <c r="L7216">
        <v>6</v>
      </c>
      <c r="M7216">
        <v>0</v>
      </c>
      <c r="N7216">
        <v>0</v>
      </c>
      <c r="O7216">
        <v>7</v>
      </c>
      <c r="P7216">
        <v>-13</v>
      </c>
      <c r="Q7216" s="28">
        <v>41905.481944444444</v>
      </c>
      <c r="R7216" s="28">
        <v>41918.470833333333</v>
      </c>
      <c r="S7216" t="s">
        <v>23745</v>
      </c>
      <c r="T7216" s="27">
        <v>41905</v>
      </c>
      <c r="V7216">
        <v>13</v>
      </c>
      <c r="W7216" t="s">
        <v>32</v>
      </c>
      <c r="X7216" t="s">
        <v>6467</v>
      </c>
      <c r="Y7216">
        <v>0</v>
      </c>
      <c r="AB7216" t="s">
        <v>237</v>
      </c>
      <c r="AH7216">
        <v>0</v>
      </c>
      <c r="AN7216" t="s">
        <v>238</v>
      </c>
      <c r="AO7216">
        <v>1</v>
      </c>
      <c r="AP7216" t="s">
        <v>239</v>
      </c>
      <c r="AQ7216" s="27">
        <v>41918</v>
      </c>
      <c r="AR7216" t="s">
        <v>240</v>
      </c>
      <c r="AS7216">
        <v>6</v>
      </c>
      <c r="AT7216" t="s">
        <v>246</v>
      </c>
      <c r="AU7216" s="27">
        <v>41918</v>
      </c>
    </row>
    <row r="7217" spans="1:47" x14ac:dyDescent="0.2">
      <c r="A7217">
        <v>7216</v>
      </c>
      <c r="B7217" t="s">
        <v>23746</v>
      </c>
      <c r="C7217" t="s">
        <v>3191</v>
      </c>
      <c r="D7217" t="s">
        <v>23747</v>
      </c>
      <c r="E7217" s="27">
        <v>41702</v>
      </c>
      <c r="F7217" t="s">
        <v>233</v>
      </c>
      <c r="G7217" s="27">
        <v>30635</v>
      </c>
      <c r="H7217">
        <v>32</v>
      </c>
      <c r="I7217" t="s">
        <v>244</v>
      </c>
      <c r="J7217" t="s">
        <v>250</v>
      </c>
      <c r="K7217">
        <v>0</v>
      </c>
      <c r="L7217">
        <v>8</v>
      </c>
      <c r="M7217">
        <v>1</v>
      </c>
      <c r="N7217">
        <v>3</v>
      </c>
      <c r="O7217">
        <v>7</v>
      </c>
      <c r="P7217">
        <v>-1</v>
      </c>
      <c r="Q7217" s="28">
        <v>41701.441666666666</v>
      </c>
      <c r="R7217" s="28">
        <v>41702.39166666667</v>
      </c>
      <c r="S7217" t="s">
        <v>23748</v>
      </c>
      <c r="T7217" s="27">
        <v>41701</v>
      </c>
      <c r="V7217">
        <v>1</v>
      </c>
      <c r="W7217" t="s">
        <v>32</v>
      </c>
      <c r="X7217" t="s">
        <v>252</v>
      </c>
      <c r="Y7217">
        <v>1</v>
      </c>
      <c r="AA7217" t="s">
        <v>23749</v>
      </c>
      <c r="AB7217" t="s">
        <v>36</v>
      </c>
      <c r="AC7217">
        <v>0</v>
      </c>
      <c r="AD7217" s="27">
        <v>41917</v>
      </c>
      <c r="AE7217" t="s">
        <v>474</v>
      </c>
      <c r="AF7217" s="27">
        <v>41917</v>
      </c>
      <c r="AG7217" s="27">
        <v>41918</v>
      </c>
      <c r="AH7217">
        <v>1</v>
      </c>
      <c r="AJ7217" t="s">
        <v>23750</v>
      </c>
      <c r="AK7217" t="s">
        <v>255</v>
      </c>
      <c r="AL7217" s="27">
        <v>42254</v>
      </c>
      <c r="AM7217" t="s">
        <v>252</v>
      </c>
      <c r="AN7217" t="s">
        <v>238</v>
      </c>
      <c r="AO7217">
        <v>6</v>
      </c>
      <c r="AP7217" t="s">
        <v>246</v>
      </c>
      <c r="AQ7217" s="27">
        <v>41702</v>
      </c>
      <c r="AR7217" t="s">
        <v>240</v>
      </c>
      <c r="AS7217">
        <v>8</v>
      </c>
      <c r="AT7217" t="s">
        <v>269</v>
      </c>
      <c r="AU7217" s="27">
        <v>41702</v>
      </c>
    </row>
    <row r="7218" spans="1:47" x14ac:dyDescent="0.2">
      <c r="A7218">
        <v>7217</v>
      </c>
      <c r="B7218" t="s">
        <v>23751</v>
      </c>
      <c r="C7218" t="s">
        <v>941</v>
      </c>
      <c r="D7218" t="s">
        <v>6282</v>
      </c>
      <c r="E7218" s="27">
        <v>41696</v>
      </c>
      <c r="F7218" t="s">
        <v>233</v>
      </c>
      <c r="G7218" s="27">
        <v>32795</v>
      </c>
      <c r="H7218">
        <v>26</v>
      </c>
      <c r="I7218" t="s">
        <v>244</v>
      </c>
      <c r="J7218" t="s">
        <v>245</v>
      </c>
      <c r="K7218">
        <v>0</v>
      </c>
      <c r="L7218">
        <v>5</v>
      </c>
      <c r="M7218">
        <v>0</v>
      </c>
      <c r="N7218">
        <v>0</v>
      </c>
      <c r="O7218">
        <v>7</v>
      </c>
      <c r="P7218">
        <v>-126</v>
      </c>
      <c r="Q7218" s="28">
        <v>41570.155555555553</v>
      </c>
      <c r="R7218" s="28">
        <v>41571.214583333334</v>
      </c>
      <c r="S7218" t="s">
        <v>23752</v>
      </c>
      <c r="U7218" s="27">
        <v>41570</v>
      </c>
      <c r="V7218">
        <v>126</v>
      </c>
      <c r="W7218" t="s">
        <v>32</v>
      </c>
      <c r="X7218" t="s">
        <v>274</v>
      </c>
      <c r="Y7218">
        <v>0</v>
      </c>
      <c r="AB7218" t="s">
        <v>237</v>
      </c>
      <c r="AH7218">
        <v>0</v>
      </c>
      <c r="AN7218" t="s">
        <v>238</v>
      </c>
      <c r="AO7218">
        <v>3</v>
      </c>
      <c r="AP7218" t="s">
        <v>239</v>
      </c>
      <c r="AQ7218" s="27">
        <v>41696</v>
      </c>
      <c r="AR7218" t="s">
        <v>240</v>
      </c>
      <c r="AS7218">
        <v>5</v>
      </c>
      <c r="AT7218" t="s">
        <v>246</v>
      </c>
      <c r="AU7218" s="27">
        <v>41696</v>
      </c>
    </row>
    <row r="7219" spans="1:47" x14ac:dyDescent="0.2">
      <c r="A7219">
        <v>7218</v>
      </c>
      <c r="B7219" t="s">
        <v>23753</v>
      </c>
      <c r="C7219" t="s">
        <v>793</v>
      </c>
      <c r="D7219" t="s">
        <v>272</v>
      </c>
      <c r="E7219" s="27">
        <v>41325</v>
      </c>
      <c r="F7219" t="s">
        <v>233</v>
      </c>
      <c r="G7219" s="27">
        <v>30950</v>
      </c>
      <c r="H7219">
        <v>31</v>
      </c>
      <c r="I7219" t="s">
        <v>244</v>
      </c>
      <c r="J7219" t="s">
        <v>250</v>
      </c>
      <c r="K7219">
        <v>0</v>
      </c>
      <c r="L7219">
        <v>4</v>
      </c>
      <c r="M7219">
        <v>0</v>
      </c>
      <c r="N7219">
        <v>0</v>
      </c>
      <c r="O7219">
        <v>0</v>
      </c>
      <c r="S7219" t="s">
        <v>23754</v>
      </c>
      <c r="T7219" s="27">
        <v>41325</v>
      </c>
      <c r="V7219">
        <v>0</v>
      </c>
      <c r="W7219" t="s">
        <v>36</v>
      </c>
      <c r="X7219" t="s">
        <v>412</v>
      </c>
      <c r="Y7219">
        <v>0</v>
      </c>
      <c r="AB7219" t="s">
        <v>237</v>
      </c>
      <c r="AH7219">
        <v>0</v>
      </c>
      <c r="AN7219" t="s">
        <v>238</v>
      </c>
      <c r="AO7219">
        <v>2</v>
      </c>
      <c r="AP7219" t="s">
        <v>239</v>
      </c>
      <c r="AQ7219" s="27">
        <v>41325</v>
      </c>
      <c r="AR7219" t="s">
        <v>240</v>
      </c>
      <c r="AS7219">
        <v>4</v>
      </c>
      <c r="AT7219" t="s">
        <v>239</v>
      </c>
      <c r="AU7219" s="27">
        <v>41325</v>
      </c>
    </row>
    <row r="7220" spans="1:47" x14ac:dyDescent="0.2">
      <c r="A7220">
        <v>7219</v>
      </c>
      <c r="B7220" t="s">
        <v>23755</v>
      </c>
      <c r="C7220" t="s">
        <v>1246</v>
      </c>
      <c r="D7220" t="s">
        <v>10122</v>
      </c>
      <c r="E7220" s="27">
        <v>41365</v>
      </c>
      <c r="F7220" t="s">
        <v>233</v>
      </c>
      <c r="G7220" s="27">
        <v>30602</v>
      </c>
      <c r="H7220">
        <v>32</v>
      </c>
      <c r="I7220" t="s">
        <v>244</v>
      </c>
      <c r="J7220" t="s">
        <v>250</v>
      </c>
      <c r="K7220">
        <v>0</v>
      </c>
      <c r="L7220">
        <v>4</v>
      </c>
      <c r="M7220">
        <v>0</v>
      </c>
      <c r="N7220">
        <v>0</v>
      </c>
      <c r="O7220">
        <v>3</v>
      </c>
      <c r="P7220">
        <v>-1</v>
      </c>
      <c r="Q7220" s="28">
        <v>41364.223611111112</v>
      </c>
      <c r="R7220" s="28">
        <v>41365.09652777778</v>
      </c>
      <c r="S7220" t="s">
        <v>23756</v>
      </c>
      <c r="T7220" s="27">
        <v>41364</v>
      </c>
      <c r="V7220">
        <v>1</v>
      </c>
      <c r="W7220" t="s">
        <v>32</v>
      </c>
      <c r="X7220" t="s">
        <v>343</v>
      </c>
      <c r="Y7220">
        <v>0</v>
      </c>
      <c r="AB7220" t="s">
        <v>237</v>
      </c>
      <c r="AH7220">
        <v>0</v>
      </c>
      <c r="AN7220" t="s">
        <v>238</v>
      </c>
      <c r="AO7220">
        <v>5</v>
      </c>
      <c r="AP7220" t="s">
        <v>246</v>
      </c>
      <c r="AQ7220" s="27">
        <v>41365</v>
      </c>
      <c r="AR7220" t="s">
        <v>240</v>
      </c>
      <c r="AS7220">
        <v>4</v>
      </c>
      <c r="AT7220" t="s">
        <v>239</v>
      </c>
      <c r="AU7220" s="27">
        <v>41365</v>
      </c>
    </row>
    <row r="7221" spans="1:47" x14ac:dyDescent="0.2">
      <c r="A7221">
        <v>7220</v>
      </c>
      <c r="B7221" t="s">
        <v>23757</v>
      </c>
      <c r="C7221" t="s">
        <v>23758</v>
      </c>
      <c r="D7221" t="s">
        <v>23759</v>
      </c>
      <c r="E7221" s="27">
        <v>41935</v>
      </c>
      <c r="F7221" t="s">
        <v>233</v>
      </c>
      <c r="G7221" s="27">
        <v>26541</v>
      </c>
      <c r="H7221">
        <v>43</v>
      </c>
      <c r="I7221" t="s">
        <v>244</v>
      </c>
      <c r="J7221" t="s">
        <v>245</v>
      </c>
      <c r="K7221">
        <v>0</v>
      </c>
      <c r="L7221">
        <v>4</v>
      </c>
      <c r="M7221">
        <v>1</v>
      </c>
      <c r="N7221">
        <v>0</v>
      </c>
      <c r="O7221">
        <v>4</v>
      </c>
      <c r="P7221">
        <v>0</v>
      </c>
      <c r="Q7221" s="28">
        <v>41935.07916666667</v>
      </c>
      <c r="R7221" s="28">
        <v>41936.333333333336</v>
      </c>
      <c r="S7221" t="s">
        <v>23760</v>
      </c>
      <c r="T7221" s="27">
        <v>41934</v>
      </c>
      <c r="V7221">
        <v>1</v>
      </c>
      <c r="W7221" t="s">
        <v>36</v>
      </c>
      <c r="X7221" t="s">
        <v>263</v>
      </c>
      <c r="Y7221">
        <v>0</v>
      </c>
      <c r="AB7221" t="s">
        <v>237</v>
      </c>
      <c r="AH7221">
        <v>0</v>
      </c>
      <c r="AN7221" t="s">
        <v>238</v>
      </c>
      <c r="AO7221">
        <v>4</v>
      </c>
      <c r="AP7221" t="s">
        <v>239</v>
      </c>
      <c r="AQ7221" s="27">
        <v>41935</v>
      </c>
      <c r="AR7221" t="s">
        <v>240</v>
      </c>
      <c r="AS7221">
        <v>4</v>
      </c>
      <c r="AT7221" t="s">
        <v>239</v>
      </c>
      <c r="AU7221" s="27">
        <v>41935</v>
      </c>
    </row>
    <row r="7222" spans="1:47" x14ac:dyDescent="0.2">
      <c r="A7222">
        <v>7221</v>
      </c>
      <c r="B7222" t="s">
        <v>23761</v>
      </c>
      <c r="C7222" t="s">
        <v>1286</v>
      </c>
      <c r="D7222" t="s">
        <v>23762</v>
      </c>
      <c r="E7222" s="27">
        <v>41917</v>
      </c>
      <c r="F7222" t="s">
        <v>233</v>
      </c>
      <c r="G7222" s="27">
        <v>20910</v>
      </c>
      <c r="H7222">
        <v>59</v>
      </c>
      <c r="I7222" t="s">
        <v>234</v>
      </c>
      <c r="J7222" t="s">
        <v>245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-1</v>
      </c>
      <c r="Q7222" s="28">
        <v>41916.337500000001</v>
      </c>
      <c r="R7222" s="28">
        <v>41917.35833333333</v>
      </c>
      <c r="S7222" t="s">
        <v>23763</v>
      </c>
      <c r="T7222" s="27">
        <v>41916</v>
      </c>
      <c r="V7222">
        <v>1</v>
      </c>
      <c r="W7222" t="s">
        <v>36</v>
      </c>
      <c r="X7222" t="s">
        <v>279</v>
      </c>
      <c r="Y7222">
        <v>0</v>
      </c>
      <c r="AB7222" t="s">
        <v>237</v>
      </c>
      <c r="AH7222">
        <v>0</v>
      </c>
      <c r="AN7222" t="s">
        <v>238</v>
      </c>
      <c r="AO7222">
        <v>1</v>
      </c>
      <c r="AP7222" t="s">
        <v>239</v>
      </c>
      <c r="AQ7222" s="27">
        <v>41917</v>
      </c>
      <c r="AR7222" t="s">
        <v>240</v>
      </c>
      <c r="AS7222">
        <v>1</v>
      </c>
      <c r="AT7222" t="s">
        <v>239</v>
      </c>
      <c r="AU7222" s="27">
        <v>41917</v>
      </c>
    </row>
    <row r="7223" spans="1:47" x14ac:dyDescent="0.2">
      <c r="A7223">
        <v>7222</v>
      </c>
      <c r="B7223" t="s">
        <v>23764</v>
      </c>
      <c r="C7223" t="s">
        <v>2056</v>
      </c>
      <c r="D7223" t="s">
        <v>23765</v>
      </c>
      <c r="E7223" s="27">
        <v>41942</v>
      </c>
      <c r="F7223" t="s">
        <v>294</v>
      </c>
      <c r="G7223" s="27">
        <v>30045</v>
      </c>
      <c r="H7223">
        <v>34</v>
      </c>
      <c r="I7223" t="s">
        <v>244</v>
      </c>
      <c r="J7223" t="s">
        <v>245</v>
      </c>
      <c r="K7223">
        <v>0</v>
      </c>
      <c r="L7223">
        <v>5</v>
      </c>
      <c r="M7223">
        <v>0</v>
      </c>
      <c r="N7223">
        <v>0</v>
      </c>
      <c r="O7223">
        <v>5</v>
      </c>
      <c r="P7223">
        <v>-22</v>
      </c>
      <c r="Q7223" s="28">
        <v>41920.311805555553</v>
      </c>
      <c r="R7223" s="28">
        <v>41921.105555555558</v>
      </c>
      <c r="S7223" t="s">
        <v>23766</v>
      </c>
      <c r="T7223" s="27">
        <v>41920</v>
      </c>
      <c r="V7223">
        <v>22</v>
      </c>
      <c r="W7223" t="s">
        <v>32</v>
      </c>
      <c r="X7223" t="s">
        <v>371</v>
      </c>
      <c r="Y7223">
        <v>1</v>
      </c>
      <c r="AA7223" t="s">
        <v>23767</v>
      </c>
      <c r="AB7223" t="s">
        <v>32</v>
      </c>
      <c r="AC7223">
        <v>0</v>
      </c>
      <c r="AD7223" s="27">
        <v>42171</v>
      </c>
      <c r="AE7223" t="s">
        <v>371</v>
      </c>
      <c r="AF7223" s="27">
        <v>42171</v>
      </c>
      <c r="AG7223" s="27">
        <v>42235</v>
      </c>
      <c r="AH7223">
        <v>0</v>
      </c>
      <c r="AN7223" t="s">
        <v>238</v>
      </c>
      <c r="AO7223">
        <v>1</v>
      </c>
      <c r="AP7223" t="s">
        <v>239</v>
      </c>
      <c r="AQ7223" s="27">
        <v>41942</v>
      </c>
      <c r="AR7223" t="s">
        <v>240</v>
      </c>
      <c r="AS7223">
        <v>5</v>
      </c>
      <c r="AT7223" t="s">
        <v>246</v>
      </c>
      <c r="AU7223" s="27">
        <v>41942</v>
      </c>
    </row>
    <row r="7224" spans="1:47" x14ac:dyDescent="0.2">
      <c r="A7224">
        <v>7223</v>
      </c>
      <c r="B7224" t="s">
        <v>23768</v>
      </c>
      <c r="C7224" t="s">
        <v>2666</v>
      </c>
      <c r="D7224" t="s">
        <v>11412</v>
      </c>
      <c r="E7224" s="27">
        <v>41407</v>
      </c>
      <c r="F7224" t="s">
        <v>233</v>
      </c>
      <c r="G7224" s="27">
        <v>25637</v>
      </c>
      <c r="H7224">
        <v>46</v>
      </c>
      <c r="I7224" t="s">
        <v>234</v>
      </c>
      <c r="J7224" t="s">
        <v>250</v>
      </c>
      <c r="K7224">
        <v>0</v>
      </c>
      <c r="L7224">
        <v>1</v>
      </c>
      <c r="M7224">
        <v>0</v>
      </c>
      <c r="N7224">
        <v>0</v>
      </c>
      <c r="O7224">
        <v>3</v>
      </c>
      <c r="P7224">
        <v>-1</v>
      </c>
      <c r="Q7224" s="28">
        <v>41406.401388888888</v>
      </c>
      <c r="R7224" s="28">
        <v>41408.353472222225</v>
      </c>
      <c r="S7224" t="s">
        <v>23769</v>
      </c>
      <c r="T7224" s="27">
        <v>41406</v>
      </c>
      <c r="V7224">
        <v>1</v>
      </c>
      <c r="W7224" t="s">
        <v>32</v>
      </c>
      <c r="X7224" t="s">
        <v>252</v>
      </c>
      <c r="Y7224">
        <v>0</v>
      </c>
      <c r="AB7224" t="s">
        <v>237</v>
      </c>
      <c r="AH7224">
        <v>0</v>
      </c>
      <c r="AN7224" t="s">
        <v>238</v>
      </c>
      <c r="AO7224">
        <v>1</v>
      </c>
      <c r="AP7224" t="s">
        <v>239</v>
      </c>
      <c r="AQ7224" s="27">
        <v>41407</v>
      </c>
      <c r="AR7224" t="s">
        <v>240</v>
      </c>
      <c r="AS7224">
        <v>1</v>
      </c>
      <c r="AT7224" t="s">
        <v>239</v>
      </c>
      <c r="AU7224" s="27">
        <v>41407</v>
      </c>
    </row>
    <row r="7225" spans="1:47" x14ac:dyDescent="0.2">
      <c r="A7225">
        <v>7224</v>
      </c>
      <c r="B7225" t="s">
        <v>23770</v>
      </c>
      <c r="C7225" t="s">
        <v>2600</v>
      </c>
      <c r="D7225" t="s">
        <v>2889</v>
      </c>
      <c r="E7225" s="27">
        <v>41876</v>
      </c>
      <c r="F7225" t="s">
        <v>233</v>
      </c>
      <c r="G7225" s="27">
        <v>33521</v>
      </c>
      <c r="H7225">
        <v>24</v>
      </c>
      <c r="I7225" t="s">
        <v>259</v>
      </c>
      <c r="J7225" t="s">
        <v>250</v>
      </c>
      <c r="K7225">
        <v>0</v>
      </c>
      <c r="L7225">
        <v>3</v>
      </c>
      <c r="M7225">
        <v>0</v>
      </c>
      <c r="N7225">
        <v>0</v>
      </c>
      <c r="O7225">
        <v>1</v>
      </c>
      <c r="P7225">
        <v>-1</v>
      </c>
      <c r="Q7225" s="28">
        <v>41875.22152777778</v>
      </c>
      <c r="R7225" s="28">
        <v>41876.049305555556</v>
      </c>
      <c r="S7225" t="s">
        <v>23771</v>
      </c>
      <c r="T7225" s="27">
        <v>41875</v>
      </c>
      <c r="V7225">
        <v>1</v>
      </c>
      <c r="W7225" t="s">
        <v>32</v>
      </c>
      <c r="X7225" t="s">
        <v>254</v>
      </c>
      <c r="Y7225">
        <v>1</v>
      </c>
      <c r="AA7225" t="s">
        <v>23772</v>
      </c>
      <c r="AB7225" t="s">
        <v>36</v>
      </c>
      <c r="AD7225" s="27">
        <v>42226</v>
      </c>
      <c r="AE7225" t="s">
        <v>422</v>
      </c>
      <c r="AH7225">
        <v>1</v>
      </c>
      <c r="AJ7225" t="s">
        <v>23773</v>
      </c>
      <c r="AK7225" t="s">
        <v>462</v>
      </c>
      <c r="AL7225" s="27">
        <v>42291</v>
      </c>
      <c r="AM7225" t="s">
        <v>279</v>
      </c>
      <c r="AN7225" t="s">
        <v>238</v>
      </c>
      <c r="AO7225">
        <v>3</v>
      </c>
      <c r="AP7225" t="s">
        <v>239</v>
      </c>
      <c r="AQ7225" s="27">
        <v>41876</v>
      </c>
      <c r="AR7225" t="s">
        <v>240</v>
      </c>
      <c r="AS7225">
        <v>3</v>
      </c>
      <c r="AT7225" t="s">
        <v>239</v>
      </c>
      <c r="AU7225" s="27">
        <v>41876</v>
      </c>
    </row>
    <row r="7226" spans="1:47" x14ac:dyDescent="0.2">
      <c r="A7226">
        <v>7225</v>
      </c>
      <c r="B7226" t="s">
        <v>23774</v>
      </c>
      <c r="C7226" t="s">
        <v>579</v>
      </c>
      <c r="D7226" t="s">
        <v>18690</v>
      </c>
      <c r="E7226" s="27">
        <v>41298</v>
      </c>
      <c r="F7226" t="s">
        <v>233</v>
      </c>
      <c r="G7226" s="27">
        <v>30605</v>
      </c>
      <c r="H7226">
        <v>32</v>
      </c>
      <c r="I7226" t="s">
        <v>244</v>
      </c>
      <c r="J7226" t="s">
        <v>250</v>
      </c>
      <c r="K7226">
        <v>0</v>
      </c>
      <c r="L7226">
        <v>6</v>
      </c>
      <c r="M7226">
        <v>0</v>
      </c>
      <c r="N7226">
        <v>1</v>
      </c>
      <c r="O7226">
        <v>7</v>
      </c>
      <c r="P7226">
        <v>-1</v>
      </c>
      <c r="Q7226" s="28">
        <v>41297.286111111112</v>
      </c>
      <c r="R7226" s="28">
        <v>41348.322916666664</v>
      </c>
      <c r="S7226" t="s">
        <v>23775</v>
      </c>
      <c r="T7226" s="27">
        <v>41297</v>
      </c>
      <c r="V7226">
        <v>1</v>
      </c>
      <c r="W7226" t="s">
        <v>32</v>
      </c>
      <c r="X7226" t="s">
        <v>359</v>
      </c>
      <c r="Y7226">
        <v>1</v>
      </c>
      <c r="AA7226" t="s">
        <v>23776</v>
      </c>
      <c r="AB7226" t="s">
        <v>36</v>
      </c>
      <c r="AD7226" s="27">
        <v>41670</v>
      </c>
      <c r="AE7226" t="s">
        <v>1508</v>
      </c>
      <c r="AH7226">
        <v>0</v>
      </c>
      <c r="AN7226" t="s">
        <v>238</v>
      </c>
      <c r="AO7226">
        <v>7</v>
      </c>
      <c r="AP7226" t="s">
        <v>246</v>
      </c>
      <c r="AQ7226" s="27">
        <v>41298</v>
      </c>
      <c r="AR7226" t="s">
        <v>240</v>
      </c>
      <c r="AS7226">
        <v>6</v>
      </c>
      <c r="AT7226" t="s">
        <v>246</v>
      </c>
      <c r="AU7226" s="27">
        <v>41298</v>
      </c>
    </row>
    <row r="7227" spans="1:47" x14ac:dyDescent="0.2">
      <c r="A7227">
        <v>7226</v>
      </c>
      <c r="B7227" t="s">
        <v>23777</v>
      </c>
      <c r="C7227" t="s">
        <v>424</v>
      </c>
      <c r="D7227" t="s">
        <v>23778</v>
      </c>
      <c r="E7227" s="27">
        <v>41580</v>
      </c>
      <c r="F7227" t="s">
        <v>233</v>
      </c>
      <c r="G7227" s="27">
        <v>26478</v>
      </c>
      <c r="H7227">
        <v>43</v>
      </c>
      <c r="I7227" t="s">
        <v>244</v>
      </c>
      <c r="J7227" t="s">
        <v>245</v>
      </c>
      <c r="K7227">
        <v>0</v>
      </c>
      <c r="L7227">
        <v>4</v>
      </c>
      <c r="M7227">
        <v>0</v>
      </c>
      <c r="N7227">
        <v>0</v>
      </c>
      <c r="O7227">
        <v>6</v>
      </c>
      <c r="P7227">
        <v>-1</v>
      </c>
      <c r="Q7227" s="28">
        <v>41579.480555555558</v>
      </c>
      <c r="R7227" s="28">
        <v>41589.338888888888</v>
      </c>
      <c r="S7227" t="s">
        <v>23779</v>
      </c>
      <c r="T7227" s="27">
        <v>41579</v>
      </c>
      <c r="V7227">
        <v>1</v>
      </c>
      <c r="W7227" t="s">
        <v>32</v>
      </c>
      <c r="X7227" t="s">
        <v>261</v>
      </c>
      <c r="Y7227">
        <v>1</v>
      </c>
      <c r="AA7227" t="s">
        <v>23780</v>
      </c>
      <c r="AB7227" t="s">
        <v>36</v>
      </c>
      <c r="AC7227">
        <v>0</v>
      </c>
      <c r="AD7227" s="27">
        <v>41597</v>
      </c>
      <c r="AE7227" t="s">
        <v>422</v>
      </c>
      <c r="AF7227" s="27">
        <v>41597</v>
      </c>
      <c r="AG7227" s="27">
        <v>41704</v>
      </c>
      <c r="AH7227">
        <v>0</v>
      </c>
      <c r="AN7227" t="s">
        <v>238</v>
      </c>
      <c r="AO7227">
        <v>1</v>
      </c>
      <c r="AP7227" t="s">
        <v>239</v>
      </c>
      <c r="AQ7227" s="27">
        <v>41580</v>
      </c>
      <c r="AR7227" t="s">
        <v>240</v>
      </c>
      <c r="AS7227">
        <v>4</v>
      </c>
      <c r="AT7227" t="s">
        <v>239</v>
      </c>
      <c r="AU7227" s="27">
        <v>41580</v>
      </c>
    </row>
    <row r="7228" spans="1:47" x14ac:dyDescent="0.2">
      <c r="A7228">
        <v>7227</v>
      </c>
      <c r="B7228" t="s">
        <v>23781</v>
      </c>
      <c r="C7228" t="s">
        <v>480</v>
      </c>
      <c r="D7228" t="s">
        <v>23782</v>
      </c>
      <c r="E7228" s="27">
        <v>41601</v>
      </c>
      <c r="F7228" t="s">
        <v>233</v>
      </c>
      <c r="G7228" s="27">
        <v>23974</v>
      </c>
      <c r="H7228">
        <v>50</v>
      </c>
      <c r="I7228" t="s">
        <v>234</v>
      </c>
      <c r="J7228" t="s">
        <v>245</v>
      </c>
      <c r="K7228">
        <v>0</v>
      </c>
      <c r="L7228">
        <v>2</v>
      </c>
      <c r="M7228">
        <v>0</v>
      </c>
      <c r="N7228">
        <v>0</v>
      </c>
      <c r="O7228">
        <v>3</v>
      </c>
      <c r="P7228">
        <v>-1</v>
      </c>
      <c r="Q7228" s="28">
        <v>41600.328472222223</v>
      </c>
      <c r="R7228" s="28">
        <v>41612.213888888888</v>
      </c>
      <c r="S7228" t="s">
        <v>23783</v>
      </c>
      <c r="T7228" s="27">
        <v>41600</v>
      </c>
      <c r="V7228">
        <v>1</v>
      </c>
      <c r="W7228" t="s">
        <v>32</v>
      </c>
      <c r="X7228" t="s">
        <v>898</v>
      </c>
      <c r="Y7228">
        <v>0</v>
      </c>
      <c r="AB7228" t="s">
        <v>237</v>
      </c>
      <c r="AH7228">
        <v>0</v>
      </c>
      <c r="AN7228" t="s">
        <v>238</v>
      </c>
      <c r="AO7228">
        <v>1</v>
      </c>
      <c r="AP7228" t="s">
        <v>239</v>
      </c>
      <c r="AQ7228" s="27">
        <v>41601</v>
      </c>
      <c r="AR7228" t="s">
        <v>240</v>
      </c>
      <c r="AS7228">
        <v>2</v>
      </c>
      <c r="AT7228" t="s">
        <v>239</v>
      </c>
      <c r="AU7228" s="27">
        <v>41601</v>
      </c>
    </row>
    <row r="7229" spans="1:47" x14ac:dyDescent="0.2">
      <c r="A7229">
        <v>7228</v>
      </c>
      <c r="B7229" t="s">
        <v>23784</v>
      </c>
      <c r="C7229" t="s">
        <v>1127</v>
      </c>
      <c r="D7229" t="s">
        <v>20756</v>
      </c>
      <c r="E7229" s="27">
        <v>41343</v>
      </c>
      <c r="F7229" t="s">
        <v>233</v>
      </c>
      <c r="G7229" s="27">
        <v>31267</v>
      </c>
      <c r="H7229">
        <v>30</v>
      </c>
      <c r="I7229" t="s">
        <v>244</v>
      </c>
      <c r="J7229" t="s">
        <v>245</v>
      </c>
      <c r="K7229">
        <v>3</v>
      </c>
      <c r="L7229">
        <v>4</v>
      </c>
      <c r="M7229">
        <v>0</v>
      </c>
      <c r="N7229">
        <v>0</v>
      </c>
      <c r="O7229">
        <v>4</v>
      </c>
      <c r="P7229">
        <v>0</v>
      </c>
      <c r="Q7229" s="28">
        <v>41343.175694444442</v>
      </c>
      <c r="R7229" s="28">
        <v>41439.271527777775</v>
      </c>
      <c r="S7229" t="s">
        <v>23785</v>
      </c>
      <c r="T7229" s="27">
        <v>41343</v>
      </c>
      <c r="V7229">
        <v>0</v>
      </c>
      <c r="W7229" t="s">
        <v>32</v>
      </c>
      <c r="X7229" t="s">
        <v>313</v>
      </c>
      <c r="Y7229">
        <v>1</v>
      </c>
      <c r="AA7229" t="s">
        <v>23786</v>
      </c>
      <c r="AB7229" t="s">
        <v>36</v>
      </c>
      <c r="AD7229" s="27">
        <v>41713</v>
      </c>
      <c r="AE7229" t="s">
        <v>1435</v>
      </c>
      <c r="AH7229">
        <v>0</v>
      </c>
      <c r="AN7229" t="s">
        <v>238</v>
      </c>
      <c r="AO7229">
        <v>4</v>
      </c>
      <c r="AP7229" t="s">
        <v>239</v>
      </c>
      <c r="AQ7229" s="27">
        <v>41343</v>
      </c>
      <c r="AR7229" t="s">
        <v>240</v>
      </c>
      <c r="AS7229">
        <v>4</v>
      </c>
      <c r="AT7229" t="s">
        <v>239</v>
      </c>
      <c r="AU7229" s="27">
        <v>41343</v>
      </c>
    </row>
    <row r="7230" spans="1:47" x14ac:dyDescent="0.2">
      <c r="A7230">
        <v>7229</v>
      </c>
      <c r="B7230" t="s">
        <v>23787</v>
      </c>
      <c r="C7230" t="s">
        <v>914</v>
      </c>
      <c r="D7230" t="s">
        <v>23788</v>
      </c>
      <c r="E7230" s="27">
        <v>41872</v>
      </c>
      <c r="F7230" t="s">
        <v>233</v>
      </c>
      <c r="G7230" s="27">
        <v>29164</v>
      </c>
      <c r="H7230">
        <v>36</v>
      </c>
      <c r="I7230" t="s">
        <v>244</v>
      </c>
      <c r="J7230" t="s">
        <v>245</v>
      </c>
      <c r="K7230">
        <v>0</v>
      </c>
      <c r="L7230">
        <v>8</v>
      </c>
      <c r="M7230">
        <v>0</v>
      </c>
      <c r="N7230">
        <v>0</v>
      </c>
      <c r="O7230">
        <v>6</v>
      </c>
      <c r="P7230">
        <v>-1</v>
      </c>
      <c r="Q7230" s="28">
        <v>41871.330555555556</v>
      </c>
      <c r="R7230" s="28">
        <v>41893.455555555556</v>
      </c>
      <c r="S7230" t="s">
        <v>23789</v>
      </c>
      <c r="T7230" s="27">
        <v>41871</v>
      </c>
      <c r="V7230">
        <v>1</v>
      </c>
      <c r="W7230" t="s">
        <v>32</v>
      </c>
      <c r="X7230" t="s">
        <v>5620</v>
      </c>
      <c r="Y7230">
        <v>0</v>
      </c>
      <c r="AB7230" t="s">
        <v>237</v>
      </c>
      <c r="AH7230">
        <v>0</v>
      </c>
      <c r="AN7230" t="s">
        <v>238</v>
      </c>
      <c r="AO7230">
        <v>4</v>
      </c>
      <c r="AP7230" t="s">
        <v>239</v>
      </c>
      <c r="AQ7230" s="27">
        <v>41872</v>
      </c>
      <c r="AR7230" t="s">
        <v>240</v>
      </c>
      <c r="AS7230">
        <v>8</v>
      </c>
      <c r="AT7230" t="s">
        <v>269</v>
      </c>
      <c r="AU7230" s="27">
        <v>41872</v>
      </c>
    </row>
    <row r="7231" spans="1:47" x14ac:dyDescent="0.2">
      <c r="A7231">
        <v>7230</v>
      </c>
      <c r="B7231" t="s">
        <v>23790</v>
      </c>
      <c r="C7231" t="s">
        <v>23791</v>
      </c>
      <c r="D7231" t="s">
        <v>2889</v>
      </c>
      <c r="E7231" s="27">
        <v>41577</v>
      </c>
      <c r="F7231" t="s">
        <v>233</v>
      </c>
      <c r="G7231" s="27">
        <v>26304</v>
      </c>
      <c r="H7231">
        <v>44</v>
      </c>
      <c r="I7231" t="s">
        <v>244</v>
      </c>
      <c r="J7231" t="s">
        <v>250</v>
      </c>
      <c r="K7231">
        <v>0</v>
      </c>
      <c r="L7231">
        <v>10</v>
      </c>
      <c r="M7231">
        <v>0</v>
      </c>
      <c r="N7231">
        <v>0</v>
      </c>
      <c r="O7231">
        <v>4</v>
      </c>
      <c r="P7231">
        <v>-1</v>
      </c>
      <c r="Q7231" s="28">
        <v>41576.055555555555</v>
      </c>
      <c r="R7231" s="28">
        <v>41767.395138888889</v>
      </c>
      <c r="S7231" t="s">
        <v>23792</v>
      </c>
      <c r="T7231" s="27">
        <v>41576</v>
      </c>
      <c r="V7231">
        <v>1</v>
      </c>
      <c r="W7231" t="s">
        <v>32</v>
      </c>
      <c r="X7231" t="s">
        <v>261</v>
      </c>
      <c r="Y7231">
        <v>0</v>
      </c>
      <c r="AB7231" t="s">
        <v>237</v>
      </c>
      <c r="AH7231">
        <v>0</v>
      </c>
      <c r="AN7231" t="s">
        <v>238</v>
      </c>
      <c r="AO7231">
        <v>2</v>
      </c>
      <c r="AP7231" t="s">
        <v>239</v>
      </c>
      <c r="AQ7231" s="27">
        <v>41577</v>
      </c>
      <c r="AR7231" t="s">
        <v>240</v>
      </c>
      <c r="AS7231">
        <v>10</v>
      </c>
      <c r="AT7231" t="s">
        <v>269</v>
      </c>
      <c r="AU7231" s="27">
        <v>41577</v>
      </c>
    </row>
    <row r="7232" spans="1:47" x14ac:dyDescent="0.2">
      <c r="A7232">
        <v>7231</v>
      </c>
      <c r="B7232" t="s">
        <v>23793</v>
      </c>
      <c r="C7232" t="s">
        <v>23794</v>
      </c>
      <c r="D7232" t="s">
        <v>23795</v>
      </c>
      <c r="E7232" s="27">
        <v>41418</v>
      </c>
      <c r="F7232" t="s">
        <v>233</v>
      </c>
      <c r="G7232" s="27">
        <v>28950</v>
      </c>
      <c r="H7232">
        <v>37</v>
      </c>
      <c r="I7232" t="s">
        <v>244</v>
      </c>
      <c r="J7232" t="s">
        <v>250</v>
      </c>
      <c r="K7232">
        <v>0</v>
      </c>
      <c r="L7232">
        <v>7</v>
      </c>
      <c r="M7232">
        <v>0</v>
      </c>
      <c r="N7232">
        <v>0</v>
      </c>
      <c r="O7232">
        <v>3</v>
      </c>
      <c r="P7232">
        <v>-1</v>
      </c>
      <c r="Q7232" s="28">
        <v>41417.508333333331</v>
      </c>
      <c r="R7232" s="28">
        <v>41418.359722222223</v>
      </c>
      <c r="S7232" t="s">
        <v>23796</v>
      </c>
      <c r="T7232" s="27">
        <v>41417</v>
      </c>
      <c r="V7232">
        <v>1</v>
      </c>
      <c r="W7232" t="s">
        <v>36</v>
      </c>
      <c r="X7232" t="s">
        <v>279</v>
      </c>
      <c r="Y7232">
        <v>0</v>
      </c>
      <c r="AB7232" t="s">
        <v>237</v>
      </c>
      <c r="AH7232">
        <v>0</v>
      </c>
      <c r="AN7232" t="s">
        <v>238</v>
      </c>
      <c r="AO7232">
        <v>3</v>
      </c>
      <c r="AP7232" t="s">
        <v>239</v>
      </c>
      <c r="AQ7232" s="27">
        <v>41418</v>
      </c>
      <c r="AR7232" t="s">
        <v>240</v>
      </c>
      <c r="AS7232">
        <v>7</v>
      </c>
      <c r="AT7232" t="s">
        <v>246</v>
      </c>
      <c r="AU7232" s="27">
        <v>41418</v>
      </c>
    </row>
    <row r="7233" spans="1:47" x14ac:dyDescent="0.2">
      <c r="A7233">
        <v>7232</v>
      </c>
      <c r="B7233" t="s">
        <v>2341</v>
      </c>
      <c r="C7233" t="s">
        <v>1313</v>
      </c>
      <c r="D7233" t="s">
        <v>2342</v>
      </c>
      <c r="E7233" s="27">
        <v>41960</v>
      </c>
      <c r="F7233" t="s">
        <v>233</v>
      </c>
      <c r="G7233" s="27">
        <v>33251</v>
      </c>
      <c r="H7233">
        <v>25</v>
      </c>
      <c r="I7233" t="s">
        <v>244</v>
      </c>
      <c r="J7233" t="s">
        <v>353</v>
      </c>
      <c r="K7233">
        <v>0</v>
      </c>
      <c r="L7233">
        <v>2</v>
      </c>
      <c r="M7233">
        <v>0</v>
      </c>
      <c r="N7233">
        <v>0</v>
      </c>
      <c r="O7233">
        <v>3</v>
      </c>
      <c r="P7233">
        <v>0</v>
      </c>
      <c r="Q7233" s="28">
        <v>41960.106249999997</v>
      </c>
      <c r="R7233" s="28">
        <v>41961.159722222219</v>
      </c>
      <c r="S7233" t="s">
        <v>23797</v>
      </c>
      <c r="T7233" s="27">
        <v>41960</v>
      </c>
      <c r="V7233">
        <v>0</v>
      </c>
      <c r="W7233" t="s">
        <v>36</v>
      </c>
      <c r="X7233" t="s">
        <v>392</v>
      </c>
      <c r="Y7233">
        <v>0</v>
      </c>
      <c r="AB7233" t="s">
        <v>237</v>
      </c>
      <c r="AH7233">
        <v>0</v>
      </c>
      <c r="AN7233" t="s">
        <v>238</v>
      </c>
      <c r="AO7233">
        <v>3</v>
      </c>
      <c r="AP7233" t="s">
        <v>239</v>
      </c>
      <c r="AQ7233" s="27">
        <v>41960</v>
      </c>
      <c r="AR7233" t="s">
        <v>240</v>
      </c>
      <c r="AS7233">
        <v>2</v>
      </c>
      <c r="AT7233" t="s">
        <v>239</v>
      </c>
      <c r="AU7233" s="27">
        <v>41960</v>
      </c>
    </row>
    <row r="7234" spans="1:47" x14ac:dyDescent="0.2">
      <c r="A7234">
        <v>7233</v>
      </c>
      <c r="B7234" t="s">
        <v>23798</v>
      </c>
      <c r="C7234" t="s">
        <v>6977</v>
      </c>
      <c r="D7234" t="s">
        <v>361</v>
      </c>
      <c r="E7234" s="27">
        <v>41507</v>
      </c>
      <c r="F7234" t="s">
        <v>233</v>
      </c>
      <c r="G7234" s="27">
        <v>30880</v>
      </c>
      <c r="H7234">
        <v>31</v>
      </c>
      <c r="I7234" t="s">
        <v>244</v>
      </c>
      <c r="J7234" t="s">
        <v>250</v>
      </c>
      <c r="K7234">
        <v>1</v>
      </c>
      <c r="L7234">
        <v>9</v>
      </c>
      <c r="M7234">
        <v>1</v>
      </c>
      <c r="N7234">
        <v>1</v>
      </c>
      <c r="O7234">
        <v>12</v>
      </c>
      <c r="P7234">
        <v>82</v>
      </c>
      <c r="Q7234" s="28">
        <v>41589.487500000003</v>
      </c>
      <c r="R7234" s="28">
        <v>41880.525000000001</v>
      </c>
      <c r="S7234" t="s">
        <v>23799</v>
      </c>
      <c r="U7234" s="27">
        <v>41074</v>
      </c>
      <c r="V7234">
        <v>433</v>
      </c>
      <c r="W7234" t="s">
        <v>32</v>
      </c>
      <c r="X7234" t="s">
        <v>274</v>
      </c>
      <c r="Y7234">
        <v>1</v>
      </c>
      <c r="AA7234" t="s">
        <v>23800</v>
      </c>
      <c r="AB7234" t="s">
        <v>36</v>
      </c>
      <c r="AC7234">
        <v>0</v>
      </c>
      <c r="AD7234" s="27">
        <v>41589</v>
      </c>
      <c r="AE7234" t="s">
        <v>474</v>
      </c>
      <c r="AF7234" s="27">
        <v>41589</v>
      </c>
      <c r="AG7234" s="27">
        <v>41880</v>
      </c>
      <c r="AH7234">
        <v>0</v>
      </c>
      <c r="AN7234" t="s">
        <v>238</v>
      </c>
      <c r="AO7234">
        <v>7</v>
      </c>
      <c r="AP7234" t="s">
        <v>246</v>
      </c>
      <c r="AQ7234" s="27">
        <v>41507</v>
      </c>
      <c r="AR7234" t="s">
        <v>240</v>
      </c>
      <c r="AS7234">
        <v>9</v>
      </c>
      <c r="AT7234" t="s">
        <v>269</v>
      </c>
      <c r="AU7234" s="27">
        <v>41507</v>
      </c>
    </row>
    <row r="7235" spans="1:47" x14ac:dyDescent="0.2">
      <c r="A7235">
        <v>7234</v>
      </c>
      <c r="B7235" t="s">
        <v>23801</v>
      </c>
      <c r="C7235" t="s">
        <v>6001</v>
      </c>
      <c r="D7235" t="s">
        <v>4733</v>
      </c>
      <c r="E7235" s="27">
        <v>41695</v>
      </c>
      <c r="F7235" t="s">
        <v>233</v>
      </c>
      <c r="G7235" s="27">
        <v>28653</v>
      </c>
      <c r="H7235">
        <v>37</v>
      </c>
      <c r="I7235" t="s">
        <v>244</v>
      </c>
      <c r="J7235" t="s">
        <v>353</v>
      </c>
      <c r="K7235">
        <v>0</v>
      </c>
      <c r="L7235">
        <v>5</v>
      </c>
      <c r="M7235">
        <v>0</v>
      </c>
      <c r="N7235">
        <v>0</v>
      </c>
      <c r="O7235">
        <v>1</v>
      </c>
      <c r="P7235">
        <v>0</v>
      </c>
      <c r="Q7235" s="28">
        <v>41695.176388888889</v>
      </c>
      <c r="R7235" s="28">
        <v>41697.107638888891</v>
      </c>
      <c r="S7235" t="s">
        <v>23802</v>
      </c>
      <c r="T7235" s="27">
        <v>41695</v>
      </c>
      <c r="V7235">
        <v>0</v>
      </c>
      <c r="W7235" t="s">
        <v>32</v>
      </c>
      <c r="X7235" t="s">
        <v>359</v>
      </c>
      <c r="Y7235">
        <v>0</v>
      </c>
      <c r="AB7235" t="s">
        <v>237</v>
      </c>
      <c r="AH7235">
        <v>0</v>
      </c>
      <c r="AN7235" t="s">
        <v>238</v>
      </c>
      <c r="AO7235">
        <v>1</v>
      </c>
      <c r="AP7235" t="s">
        <v>239</v>
      </c>
      <c r="AQ7235" s="27">
        <v>41695</v>
      </c>
      <c r="AR7235" t="s">
        <v>240</v>
      </c>
      <c r="AS7235">
        <v>5</v>
      </c>
      <c r="AT7235" t="s">
        <v>246</v>
      </c>
      <c r="AU7235" s="27">
        <v>41695</v>
      </c>
    </row>
    <row r="7236" spans="1:47" x14ac:dyDescent="0.2">
      <c r="A7236">
        <v>7235</v>
      </c>
      <c r="B7236" t="s">
        <v>23803</v>
      </c>
      <c r="C7236" t="s">
        <v>400</v>
      </c>
      <c r="D7236" t="s">
        <v>23804</v>
      </c>
      <c r="E7236" s="27">
        <v>41409</v>
      </c>
      <c r="F7236" t="s">
        <v>233</v>
      </c>
      <c r="G7236" s="27">
        <v>34643</v>
      </c>
      <c r="H7236">
        <v>21</v>
      </c>
      <c r="I7236" t="s">
        <v>259</v>
      </c>
      <c r="J7236" t="s">
        <v>245</v>
      </c>
      <c r="K7236">
        <v>0</v>
      </c>
      <c r="L7236">
        <v>6</v>
      </c>
      <c r="M7236">
        <v>0</v>
      </c>
      <c r="N7236">
        <v>0</v>
      </c>
      <c r="O7236">
        <v>1</v>
      </c>
      <c r="P7236">
        <v>-43</v>
      </c>
      <c r="Q7236" s="28">
        <v>41366.535416666666</v>
      </c>
      <c r="R7236" s="28">
        <v>41393.431250000001</v>
      </c>
      <c r="S7236" t="s">
        <v>23805</v>
      </c>
      <c r="T7236" s="27">
        <v>41366</v>
      </c>
      <c r="V7236">
        <v>43</v>
      </c>
      <c r="W7236" t="s">
        <v>32</v>
      </c>
      <c r="X7236" t="s">
        <v>284</v>
      </c>
      <c r="Y7236">
        <v>0</v>
      </c>
      <c r="AB7236" t="s">
        <v>237</v>
      </c>
      <c r="AH7236">
        <v>0</v>
      </c>
      <c r="AN7236" t="s">
        <v>238</v>
      </c>
      <c r="AO7236">
        <v>9</v>
      </c>
      <c r="AP7236" t="s">
        <v>269</v>
      </c>
      <c r="AQ7236" s="27">
        <v>41409</v>
      </c>
      <c r="AR7236" t="s">
        <v>240</v>
      </c>
      <c r="AS7236">
        <v>6</v>
      </c>
      <c r="AT7236" t="s">
        <v>246</v>
      </c>
      <c r="AU7236" s="27">
        <v>41409</v>
      </c>
    </row>
    <row r="7237" spans="1:47" x14ac:dyDescent="0.2">
      <c r="A7237">
        <v>7236</v>
      </c>
      <c r="B7237" t="s">
        <v>23806</v>
      </c>
      <c r="C7237" t="s">
        <v>231</v>
      </c>
      <c r="D7237" t="s">
        <v>6814</v>
      </c>
      <c r="E7237" s="27">
        <v>41491</v>
      </c>
      <c r="F7237" t="s">
        <v>233</v>
      </c>
      <c r="G7237" s="27">
        <v>14883</v>
      </c>
      <c r="H7237">
        <v>75</v>
      </c>
      <c r="I7237" t="s">
        <v>234</v>
      </c>
      <c r="J7237" t="s">
        <v>353</v>
      </c>
      <c r="K7237">
        <v>0</v>
      </c>
      <c r="L7237">
        <v>1</v>
      </c>
      <c r="M7237">
        <v>0</v>
      </c>
      <c r="N7237">
        <v>0</v>
      </c>
      <c r="O7237">
        <v>1</v>
      </c>
      <c r="P7237">
        <v>-112</v>
      </c>
      <c r="Q7237" s="28">
        <v>41379.304861111108</v>
      </c>
      <c r="R7237" s="28">
        <v>41481.364583333336</v>
      </c>
      <c r="S7237" t="s">
        <v>23807</v>
      </c>
      <c r="U7237" s="27">
        <v>41380</v>
      </c>
      <c r="V7237">
        <v>111</v>
      </c>
      <c r="W7237" t="s">
        <v>32</v>
      </c>
      <c r="X7237" t="s">
        <v>274</v>
      </c>
      <c r="Y7237">
        <v>0</v>
      </c>
      <c r="AB7237" t="s">
        <v>237</v>
      </c>
      <c r="AH7237">
        <v>0</v>
      </c>
      <c r="AN7237" t="s">
        <v>238</v>
      </c>
      <c r="AO7237">
        <v>1</v>
      </c>
      <c r="AP7237" t="s">
        <v>239</v>
      </c>
      <c r="AQ7237" s="27">
        <v>41491</v>
      </c>
      <c r="AR7237" t="s">
        <v>240</v>
      </c>
      <c r="AS7237">
        <v>1</v>
      </c>
      <c r="AT7237" t="s">
        <v>239</v>
      </c>
      <c r="AU7237" s="27">
        <v>41491</v>
      </c>
    </row>
    <row r="7238" spans="1:47" x14ac:dyDescent="0.2">
      <c r="A7238">
        <v>7237</v>
      </c>
      <c r="B7238" t="s">
        <v>23808</v>
      </c>
      <c r="C7238" t="s">
        <v>990</v>
      </c>
      <c r="D7238" t="s">
        <v>23809</v>
      </c>
      <c r="E7238" s="27">
        <v>41649</v>
      </c>
      <c r="F7238" t="s">
        <v>233</v>
      </c>
      <c r="G7238" s="27">
        <v>27512</v>
      </c>
      <c r="H7238">
        <v>40</v>
      </c>
      <c r="I7238" t="s">
        <v>244</v>
      </c>
      <c r="J7238" t="s">
        <v>245</v>
      </c>
      <c r="K7238">
        <v>0</v>
      </c>
      <c r="L7238">
        <v>4</v>
      </c>
      <c r="M7238">
        <v>0</v>
      </c>
      <c r="N7238">
        <v>0</v>
      </c>
      <c r="O7238">
        <v>3</v>
      </c>
      <c r="P7238">
        <v>0</v>
      </c>
      <c r="Q7238" s="28">
        <v>41649.12222222222</v>
      </c>
      <c r="R7238" s="28">
        <v>41689.467361111114</v>
      </c>
      <c r="S7238" t="s">
        <v>23810</v>
      </c>
      <c r="T7238" s="27">
        <v>41649</v>
      </c>
      <c r="V7238">
        <v>0</v>
      </c>
      <c r="W7238" t="s">
        <v>36</v>
      </c>
      <c r="X7238" t="s">
        <v>263</v>
      </c>
      <c r="Y7238">
        <v>0</v>
      </c>
      <c r="AB7238" t="s">
        <v>237</v>
      </c>
      <c r="AH7238">
        <v>0</v>
      </c>
      <c r="AN7238" t="s">
        <v>238</v>
      </c>
      <c r="AO7238">
        <v>3</v>
      </c>
      <c r="AP7238" t="s">
        <v>239</v>
      </c>
      <c r="AQ7238" s="27">
        <v>41649</v>
      </c>
      <c r="AR7238" t="s">
        <v>240</v>
      </c>
      <c r="AS7238">
        <v>4</v>
      </c>
      <c r="AT7238" t="s">
        <v>239</v>
      </c>
      <c r="AU7238" s="27">
        <v>41649</v>
      </c>
    </row>
    <row r="7239" spans="1:47" x14ac:dyDescent="0.2">
      <c r="A7239">
        <v>7238</v>
      </c>
      <c r="B7239" t="s">
        <v>23811</v>
      </c>
      <c r="C7239" t="s">
        <v>23812</v>
      </c>
      <c r="D7239" t="s">
        <v>3539</v>
      </c>
      <c r="E7239" s="27">
        <v>41292</v>
      </c>
      <c r="F7239" t="s">
        <v>294</v>
      </c>
      <c r="G7239" s="27">
        <v>22970</v>
      </c>
      <c r="H7239">
        <v>53</v>
      </c>
      <c r="I7239" t="s">
        <v>234</v>
      </c>
      <c r="J7239" t="s">
        <v>245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 s="28">
        <v>41292.170138888891</v>
      </c>
      <c r="R7239" s="28">
        <v>41292.336805555555</v>
      </c>
      <c r="S7239" t="s">
        <v>23813</v>
      </c>
      <c r="T7239" s="27">
        <v>41291</v>
      </c>
      <c r="V7239">
        <v>1</v>
      </c>
      <c r="W7239" t="s">
        <v>36</v>
      </c>
      <c r="X7239" t="s">
        <v>263</v>
      </c>
      <c r="Y7239">
        <v>0</v>
      </c>
      <c r="AB7239" t="s">
        <v>237</v>
      </c>
      <c r="AH7239">
        <v>0</v>
      </c>
      <c r="AN7239" t="s">
        <v>238</v>
      </c>
      <c r="AO7239">
        <v>1</v>
      </c>
      <c r="AP7239" t="s">
        <v>239</v>
      </c>
      <c r="AQ7239" s="27">
        <v>41292</v>
      </c>
      <c r="AR7239" t="s">
        <v>240</v>
      </c>
      <c r="AS7239">
        <v>1</v>
      </c>
      <c r="AT7239" t="s">
        <v>239</v>
      </c>
      <c r="AU7239" s="27">
        <v>41292</v>
      </c>
    </row>
    <row r="7240" spans="1:47" x14ac:dyDescent="0.2">
      <c r="A7240">
        <v>7239</v>
      </c>
      <c r="B7240" t="s">
        <v>23814</v>
      </c>
      <c r="C7240" t="s">
        <v>23815</v>
      </c>
      <c r="D7240" t="s">
        <v>23816</v>
      </c>
      <c r="E7240" s="27">
        <v>41579</v>
      </c>
      <c r="F7240" t="s">
        <v>233</v>
      </c>
      <c r="G7240" s="27">
        <v>30973</v>
      </c>
      <c r="H7240">
        <v>31</v>
      </c>
      <c r="I7240" t="s">
        <v>244</v>
      </c>
      <c r="J7240" t="s">
        <v>22</v>
      </c>
      <c r="K7240">
        <v>0</v>
      </c>
      <c r="L7240">
        <v>2</v>
      </c>
      <c r="M7240">
        <v>0</v>
      </c>
      <c r="N7240">
        <v>0</v>
      </c>
      <c r="O7240">
        <v>6</v>
      </c>
      <c r="P7240">
        <v>-1</v>
      </c>
      <c r="Q7240" s="28">
        <v>41578.097222222219</v>
      </c>
      <c r="R7240" s="28">
        <v>41579.344444444447</v>
      </c>
      <c r="S7240" t="s">
        <v>23817</v>
      </c>
      <c r="T7240" s="27">
        <v>41577</v>
      </c>
      <c r="V7240">
        <v>2</v>
      </c>
      <c r="W7240" t="s">
        <v>36</v>
      </c>
      <c r="X7240" t="s">
        <v>279</v>
      </c>
      <c r="Y7240">
        <v>1</v>
      </c>
      <c r="AA7240" t="s">
        <v>23818</v>
      </c>
      <c r="AB7240" t="s">
        <v>36</v>
      </c>
      <c r="AD7240" s="27">
        <v>41769</v>
      </c>
      <c r="AE7240" t="s">
        <v>324</v>
      </c>
      <c r="AH7240">
        <v>0</v>
      </c>
      <c r="AN7240" t="s">
        <v>238</v>
      </c>
      <c r="AO7240">
        <v>2</v>
      </c>
      <c r="AP7240" t="s">
        <v>239</v>
      </c>
      <c r="AQ7240" s="27">
        <v>41579</v>
      </c>
      <c r="AR7240" t="s">
        <v>240</v>
      </c>
      <c r="AS7240">
        <v>2</v>
      </c>
      <c r="AT7240" t="s">
        <v>239</v>
      </c>
      <c r="AU7240" s="27">
        <v>41579</v>
      </c>
    </row>
    <row r="7241" spans="1:47" x14ac:dyDescent="0.2">
      <c r="A7241">
        <v>7240</v>
      </c>
      <c r="B7241" t="s">
        <v>23819</v>
      </c>
      <c r="C7241" t="s">
        <v>693</v>
      </c>
      <c r="D7241" t="s">
        <v>5760</v>
      </c>
      <c r="E7241" s="27">
        <v>41721</v>
      </c>
      <c r="F7241" t="s">
        <v>233</v>
      </c>
      <c r="G7241" s="27">
        <v>30215</v>
      </c>
      <c r="H7241">
        <v>33</v>
      </c>
      <c r="I7241" t="s">
        <v>244</v>
      </c>
      <c r="J7241" t="s">
        <v>250</v>
      </c>
      <c r="K7241">
        <v>0</v>
      </c>
      <c r="L7241">
        <v>3</v>
      </c>
      <c r="M7241">
        <v>0</v>
      </c>
      <c r="N7241">
        <v>0</v>
      </c>
      <c r="O7241">
        <v>4</v>
      </c>
      <c r="P7241">
        <v>-1</v>
      </c>
      <c r="Q7241" s="28">
        <v>41720.087500000001</v>
      </c>
      <c r="R7241" s="28">
        <v>41721.397222222222</v>
      </c>
      <c r="S7241" t="s">
        <v>23820</v>
      </c>
      <c r="T7241" s="27">
        <v>41720</v>
      </c>
      <c r="V7241">
        <v>1</v>
      </c>
      <c r="W7241" t="s">
        <v>36</v>
      </c>
      <c r="X7241" t="s">
        <v>279</v>
      </c>
      <c r="Y7241">
        <v>0</v>
      </c>
      <c r="AB7241" t="s">
        <v>237</v>
      </c>
      <c r="AH7241">
        <v>0</v>
      </c>
      <c r="AN7241" t="s">
        <v>238</v>
      </c>
      <c r="AO7241">
        <v>1</v>
      </c>
      <c r="AP7241" t="s">
        <v>239</v>
      </c>
      <c r="AQ7241" s="27">
        <v>41721</v>
      </c>
      <c r="AR7241" t="s">
        <v>240</v>
      </c>
      <c r="AS7241">
        <v>3</v>
      </c>
      <c r="AT7241" t="s">
        <v>239</v>
      </c>
      <c r="AU7241" s="27">
        <v>41721</v>
      </c>
    </row>
    <row r="7242" spans="1:47" x14ac:dyDescent="0.2">
      <c r="A7242">
        <v>7241</v>
      </c>
      <c r="B7242" t="s">
        <v>23821</v>
      </c>
      <c r="C7242" t="s">
        <v>288</v>
      </c>
      <c r="D7242" t="s">
        <v>23822</v>
      </c>
      <c r="E7242" s="27">
        <v>41291</v>
      </c>
      <c r="F7242" t="s">
        <v>233</v>
      </c>
      <c r="G7242" s="27">
        <v>33986</v>
      </c>
      <c r="H7242">
        <v>23</v>
      </c>
      <c r="I7242" t="s">
        <v>259</v>
      </c>
      <c r="J7242" t="s">
        <v>250</v>
      </c>
      <c r="K7242">
        <v>1</v>
      </c>
      <c r="L7242">
        <v>6</v>
      </c>
      <c r="M7242">
        <v>0</v>
      </c>
      <c r="N7242">
        <v>0</v>
      </c>
      <c r="O7242">
        <v>2</v>
      </c>
      <c r="P7242">
        <v>418</v>
      </c>
      <c r="Q7242" s="28">
        <v>41709.479166666664</v>
      </c>
      <c r="R7242" s="28">
        <v>41710.363194444442</v>
      </c>
      <c r="S7242" t="s">
        <v>23823</v>
      </c>
      <c r="U7242" s="27">
        <v>41290</v>
      </c>
      <c r="V7242">
        <v>1</v>
      </c>
      <c r="W7242" t="s">
        <v>32</v>
      </c>
      <c r="X7242" t="s">
        <v>274</v>
      </c>
      <c r="Y7242">
        <v>1</v>
      </c>
      <c r="AA7242" t="s">
        <v>23824</v>
      </c>
      <c r="AB7242" t="s">
        <v>32</v>
      </c>
      <c r="AD7242" s="27">
        <v>41840</v>
      </c>
      <c r="AE7242" t="s">
        <v>23021</v>
      </c>
      <c r="AH7242">
        <v>0</v>
      </c>
      <c r="AN7242" t="s">
        <v>238</v>
      </c>
      <c r="AO7242">
        <v>5</v>
      </c>
      <c r="AP7242" t="s">
        <v>246</v>
      </c>
      <c r="AQ7242" s="27">
        <v>41291</v>
      </c>
      <c r="AR7242" t="s">
        <v>240</v>
      </c>
      <c r="AS7242">
        <v>6</v>
      </c>
      <c r="AT7242" t="s">
        <v>246</v>
      </c>
      <c r="AU7242" s="27">
        <v>41291</v>
      </c>
    </row>
    <row r="7243" spans="1:47" x14ac:dyDescent="0.2">
      <c r="A7243">
        <v>7242</v>
      </c>
      <c r="B7243" t="s">
        <v>23825</v>
      </c>
      <c r="C7243" t="s">
        <v>4800</v>
      </c>
      <c r="D7243" t="s">
        <v>23826</v>
      </c>
      <c r="E7243" s="27">
        <v>41554</v>
      </c>
      <c r="F7243" t="s">
        <v>294</v>
      </c>
      <c r="G7243" s="27">
        <v>34350</v>
      </c>
      <c r="H7243">
        <v>22</v>
      </c>
      <c r="I7243" t="s">
        <v>259</v>
      </c>
      <c r="J7243" t="s">
        <v>250</v>
      </c>
      <c r="K7243">
        <v>0</v>
      </c>
      <c r="L7243">
        <v>4</v>
      </c>
      <c r="M7243">
        <v>0</v>
      </c>
      <c r="N7243">
        <v>0</v>
      </c>
      <c r="O7243">
        <v>0</v>
      </c>
      <c r="P7243">
        <v>-1</v>
      </c>
      <c r="Q7243" s="28">
        <v>41553.04583333333</v>
      </c>
      <c r="R7243" s="28">
        <v>41554.363888888889</v>
      </c>
      <c r="S7243" t="s">
        <v>23827</v>
      </c>
      <c r="T7243" s="27">
        <v>41552</v>
      </c>
      <c r="V7243">
        <v>2</v>
      </c>
      <c r="W7243" t="s">
        <v>36</v>
      </c>
      <c r="X7243" t="s">
        <v>279</v>
      </c>
      <c r="Y7243">
        <v>0</v>
      </c>
      <c r="AB7243" t="s">
        <v>237</v>
      </c>
      <c r="AH7243">
        <v>0</v>
      </c>
      <c r="AN7243" t="s">
        <v>238</v>
      </c>
      <c r="AO7243">
        <v>5</v>
      </c>
      <c r="AP7243" t="s">
        <v>246</v>
      </c>
      <c r="AQ7243" s="27">
        <v>41554</v>
      </c>
      <c r="AR7243" t="s">
        <v>240</v>
      </c>
      <c r="AS7243">
        <v>4</v>
      </c>
      <c r="AT7243" t="s">
        <v>239</v>
      </c>
      <c r="AU7243" s="27">
        <v>41554</v>
      </c>
    </row>
    <row r="7244" spans="1:47" x14ac:dyDescent="0.2">
      <c r="A7244">
        <v>7243</v>
      </c>
      <c r="B7244" t="s">
        <v>23828</v>
      </c>
      <c r="C7244" t="s">
        <v>6112</v>
      </c>
      <c r="D7244" t="s">
        <v>3242</v>
      </c>
      <c r="E7244" s="27">
        <v>41487</v>
      </c>
      <c r="F7244" t="s">
        <v>233</v>
      </c>
      <c r="G7244" s="27">
        <v>32540</v>
      </c>
      <c r="H7244">
        <v>27</v>
      </c>
      <c r="I7244" t="s">
        <v>244</v>
      </c>
      <c r="J7244" t="s">
        <v>250</v>
      </c>
      <c r="K7244">
        <v>0</v>
      </c>
      <c r="L7244">
        <v>3</v>
      </c>
      <c r="M7244">
        <v>0</v>
      </c>
      <c r="N7244">
        <v>0</v>
      </c>
      <c r="O7244">
        <v>2</v>
      </c>
      <c r="P7244">
        <v>-1</v>
      </c>
      <c r="Q7244" s="28">
        <v>41486.477777777778</v>
      </c>
      <c r="R7244" s="28">
        <v>41487.362500000003</v>
      </c>
      <c r="S7244" t="s">
        <v>23829</v>
      </c>
      <c r="T7244" s="27">
        <v>41486</v>
      </c>
      <c r="V7244">
        <v>1</v>
      </c>
      <c r="W7244" t="s">
        <v>36</v>
      </c>
      <c r="X7244" t="s">
        <v>279</v>
      </c>
      <c r="Y7244">
        <v>1</v>
      </c>
      <c r="AA7244" t="s">
        <v>23830</v>
      </c>
      <c r="AB7244" t="s">
        <v>36</v>
      </c>
      <c r="AD7244" s="27">
        <v>41761</v>
      </c>
      <c r="AE7244" t="s">
        <v>412</v>
      </c>
      <c r="AH7244">
        <v>0</v>
      </c>
      <c r="AN7244" t="s">
        <v>238</v>
      </c>
      <c r="AO7244">
        <v>3</v>
      </c>
      <c r="AP7244" t="s">
        <v>239</v>
      </c>
      <c r="AQ7244" s="27">
        <v>41487</v>
      </c>
      <c r="AR7244" t="s">
        <v>240</v>
      </c>
      <c r="AS7244">
        <v>3</v>
      </c>
      <c r="AT7244" t="s">
        <v>239</v>
      </c>
      <c r="AU7244" s="27">
        <v>41487</v>
      </c>
    </row>
    <row r="7245" spans="1:47" x14ac:dyDescent="0.2">
      <c r="A7245">
        <v>7244</v>
      </c>
      <c r="B7245" t="s">
        <v>23831</v>
      </c>
      <c r="C7245" t="s">
        <v>491</v>
      </c>
      <c r="D7245" t="s">
        <v>23832</v>
      </c>
      <c r="E7245" s="27">
        <v>41759</v>
      </c>
      <c r="F7245" t="s">
        <v>233</v>
      </c>
      <c r="G7245" s="27">
        <v>32501</v>
      </c>
      <c r="H7245">
        <v>27</v>
      </c>
      <c r="I7245" t="s">
        <v>244</v>
      </c>
      <c r="J7245" t="s">
        <v>250</v>
      </c>
      <c r="K7245">
        <v>0</v>
      </c>
      <c r="L7245">
        <v>2</v>
      </c>
      <c r="M7245">
        <v>0</v>
      </c>
      <c r="N7245">
        <v>0</v>
      </c>
      <c r="O7245">
        <v>3</v>
      </c>
      <c r="P7245">
        <v>-1</v>
      </c>
      <c r="Q7245" s="28">
        <v>41758.480555555558</v>
      </c>
      <c r="R7245" s="28">
        <v>41759.351388888892</v>
      </c>
      <c r="S7245" t="s">
        <v>23833</v>
      </c>
      <c r="T7245" s="27">
        <v>41758</v>
      </c>
      <c r="V7245">
        <v>1</v>
      </c>
      <c r="W7245" t="s">
        <v>32</v>
      </c>
      <c r="X7245" t="s">
        <v>254</v>
      </c>
      <c r="Y7245">
        <v>0</v>
      </c>
      <c r="AB7245" t="s">
        <v>237</v>
      </c>
      <c r="AH7245">
        <v>0</v>
      </c>
      <c r="AN7245" t="s">
        <v>238</v>
      </c>
      <c r="AO7245">
        <v>4</v>
      </c>
      <c r="AP7245" t="s">
        <v>239</v>
      </c>
      <c r="AQ7245" s="27">
        <v>41759</v>
      </c>
      <c r="AR7245" t="s">
        <v>240</v>
      </c>
      <c r="AS7245">
        <v>2</v>
      </c>
      <c r="AT7245" t="s">
        <v>239</v>
      </c>
      <c r="AU7245" s="27">
        <v>41759</v>
      </c>
    </row>
    <row r="7246" spans="1:47" x14ac:dyDescent="0.2">
      <c r="A7246">
        <v>7245</v>
      </c>
      <c r="B7246" t="s">
        <v>23834</v>
      </c>
      <c r="C7246" t="s">
        <v>23835</v>
      </c>
      <c r="D7246" t="s">
        <v>23836</v>
      </c>
      <c r="E7246" s="27">
        <v>41529</v>
      </c>
      <c r="F7246" t="s">
        <v>233</v>
      </c>
      <c r="G7246" s="27">
        <v>33164</v>
      </c>
      <c r="H7246">
        <v>25</v>
      </c>
      <c r="I7246" t="s">
        <v>244</v>
      </c>
      <c r="J7246" t="s">
        <v>250</v>
      </c>
      <c r="K7246">
        <v>0</v>
      </c>
      <c r="L7246">
        <v>8</v>
      </c>
      <c r="M7246">
        <v>0</v>
      </c>
      <c r="N7246">
        <v>0</v>
      </c>
      <c r="O7246">
        <v>5</v>
      </c>
      <c r="P7246">
        <v>-1</v>
      </c>
      <c r="Q7246" s="28">
        <v>41528.425000000003</v>
      </c>
      <c r="R7246" s="28">
        <v>41532.151388888888</v>
      </c>
      <c r="S7246" t="s">
        <v>23837</v>
      </c>
      <c r="T7246" s="27">
        <v>41528</v>
      </c>
      <c r="V7246">
        <v>1</v>
      </c>
      <c r="W7246" t="s">
        <v>36</v>
      </c>
      <c r="X7246" t="s">
        <v>279</v>
      </c>
      <c r="Y7246">
        <v>1</v>
      </c>
      <c r="AA7246" t="s">
        <v>23838</v>
      </c>
      <c r="AB7246" t="s">
        <v>32</v>
      </c>
      <c r="AC7246">
        <v>0</v>
      </c>
      <c r="AD7246" s="27">
        <v>41591</v>
      </c>
      <c r="AE7246" t="s">
        <v>555</v>
      </c>
      <c r="AF7246" s="27">
        <v>41591</v>
      </c>
      <c r="AG7246" s="27">
        <v>41636</v>
      </c>
      <c r="AH7246">
        <v>1</v>
      </c>
      <c r="AJ7246" t="s">
        <v>23839</v>
      </c>
      <c r="AK7246" t="s">
        <v>462</v>
      </c>
      <c r="AL7246" s="27">
        <v>42124</v>
      </c>
      <c r="AM7246" t="s">
        <v>279</v>
      </c>
      <c r="AN7246" t="s">
        <v>238</v>
      </c>
      <c r="AO7246">
        <v>6</v>
      </c>
      <c r="AP7246" t="s">
        <v>246</v>
      </c>
      <c r="AQ7246" s="27">
        <v>41529</v>
      </c>
      <c r="AR7246" t="s">
        <v>240</v>
      </c>
      <c r="AS7246">
        <v>8</v>
      </c>
      <c r="AT7246" t="s">
        <v>269</v>
      </c>
      <c r="AU7246" s="27">
        <v>41529</v>
      </c>
    </row>
    <row r="7247" spans="1:47" x14ac:dyDescent="0.2">
      <c r="A7247">
        <v>7246</v>
      </c>
      <c r="B7247" t="s">
        <v>23840</v>
      </c>
      <c r="C7247" t="s">
        <v>2056</v>
      </c>
      <c r="D7247" t="s">
        <v>23841</v>
      </c>
      <c r="E7247" s="27">
        <v>41529</v>
      </c>
      <c r="F7247" t="s">
        <v>233</v>
      </c>
      <c r="G7247" s="27">
        <v>33491</v>
      </c>
      <c r="H7247">
        <v>24</v>
      </c>
      <c r="I7247" t="s">
        <v>259</v>
      </c>
      <c r="J7247" t="s">
        <v>245</v>
      </c>
      <c r="K7247">
        <v>0</v>
      </c>
      <c r="L7247">
        <v>2</v>
      </c>
      <c r="M7247">
        <v>0</v>
      </c>
      <c r="N7247">
        <v>0</v>
      </c>
      <c r="O7247">
        <v>2</v>
      </c>
      <c r="P7247">
        <v>-1</v>
      </c>
      <c r="Q7247" s="28">
        <v>41528.231944444444</v>
      </c>
      <c r="R7247" s="28">
        <v>41529.353472222225</v>
      </c>
      <c r="S7247" t="s">
        <v>23842</v>
      </c>
      <c r="U7247" s="27">
        <v>41528</v>
      </c>
      <c r="V7247">
        <v>1</v>
      </c>
      <c r="W7247" t="s">
        <v>32</v>
      </c>
      <c r="X7247" t="s">
        <v>274</v>
      </c>
      <c r="Y7247">
        <v>0</v>
      </c>
      <c r="AB7247" t="s">
        <v>237</v>
      </c>
      <c r="AH7247">
        <v>0</v>
      </c>
      <c r="AN7247" t="s">
        <v>238</v>
      </c>
      <c r="AO7247">
        <v>4</v>
      </c>
      <c r="AP7247" t="s">
        <v>239</v>
      </c>
      <c r="AQ7247" s="27">
        <v>41529</v>
      </c>
      <c r="AR7247" t="s">
        <v>240</v>
      </c>
      <c r="AS7247">
        <v>2</v>
      </c>
      <c r="AT7247" t="s">
        <v>239</v>
      </c>
      <c r="AU7247" s="27">
        <v>41529</v>
      </c>
    </row>
    <row r="7248" spans="1:47" x14ac:dyDescent="0.2">
      <c r="A7248">
        <v>7247</v>
      </c>
      <c r="B7248" t="s">
        <v>23843</v>
      </c>
      <c r="C7248" t="s">
        <v>23844</v>
      </c>
      <c r="D7248" t="s">
        <v>9892</v>
      </c>
      <c r="E7248" s="27">
        <v>41511</v>
      </c>
      <c r="F7248" t="s">
        <v>294</v>
      </c>
      <c r="G7248" s="27">
        <v>33462</v>
      </c>
      <c r="H7248">
        <v>24</v>
      </c>
      <c r="I7248" t="s">
        <v>259</v>
      </c>
      <c r="J7248" t="s">
        <v>250</v>
      </c>
      <c r="K7248">
        <v>0</v>
      </c>
      <c r="L7248">
        <v>5</v>
      </c>
      <c r="M7248">
        <v>0</v>
      </c>
      <c r="N7248">
        <v>0</v>
      </c>
      <c r="O7248">
        <v>2</v>
      </c>
      <c r="P7248">
        <v>0</v>
      </c>
      <c r="Q7248" s="28">
        <v>41511.148611111108</v>
      </c>
      <c r="R7248" s="28">
        <v>41514.232638888891</v>
      </c>
      <c r="S7248" t="s">
        <v>23845</v>
      </c>
      <c r="T7248" s="27">
        <v>41510</v>
      </c>
      <c r="V7248">
        <v>1</v>
      </c>
      <c r="W7248" t="s">
        <v>32</v>
      </c>
      <c r="X7248" t="s">
        <v>4016</v>
      </c>
      <c r="Y7248">
        <v>1</v>
      </c>
      <c r="AA7248" t="s">
        <v>23846</v>
      </c>
      <c r="AB7248" t="s">
        <v>32</v>
      </c>
      <c r="AC7248">
        <v>1</v>
      </c>
      <c r="AD7248" s="27">
        <v>41971</v>
      </c>
      <c r="AE7248" t="s">
        <v>588</v>
      </c>
      <c r="AF7248" s="27">
        <v>41972</v>
      </c>
      <c r="AG7248" s="27">
        <v>41973</v>
      </c>
      <c r="AH7248">
        <v>0</v>
      </c>
      <c r="AN7248" t="s">
        <v>238</v>
      </c>
      <c r="AO7248">
        <v>4</v>
      </c>
      <c r="AP7248" t="s">
        <v>239</v>
      </c>
      <c r="AQ7248" s="27">
        <v>41511</v>
      </c>
      <c r="AR7248" t="s">
        <v>240</v>
      </c>
      <c r="AS7248">
        <v>5</v>
      </c>
      <c r="AT7248" t="s">
        <v>246</v>
      </c>
      <c r="AU7248" s="27">
        <v>41511</v>
      </c>
    </row>
    <row r="7249" spans="1:47" x14ac:dyDescent="0.2">
      <c r="A7249">
        <v>7248</v>
      </c>
      <c r="B7249" t="s">
        <v>23847</v>
      </c>
      <c r="C7249" t="s">
        <v>1286</v>
      </c>
      <c r="D7249" t="s">
        <v>23848</v>
      </c>
      <c r="E7249" s="27">
        <v>41876</v>
      </c>
      <c r="F7249" t="s">
        <v>233</v>
      </c>
      <c r="G7249" s="27">
        <v>23452</v>
      </c>
      <c r="H7249">
        <v>52</v>
      </c>
      <c r="I7249" t="s">
        <v>234</v>
      </c>
      <c r="J7249" t="s">
        <v>245</v>
      </c>
      <c r="K7249">
        <v>0</v>
      </c>
      <c r="L7249">
        <v>2</v>
      </c>
      <c r="M7249">
        <v>0</v>
      </c>
      <c r="N7249">
        <v>0</v>
      </c>
      <c r="O7249">
        <v>0</v>
      </c>
      <c r="W7249" t="s">
        <v>237</v>
      </c>
      <c r="Y7249">
        <v>-1</v>
      </c>
      <c r="AB7249" t="s">
        <v>237</v>
      </c>
      <c r="AH7249">
        <v>0</v>
      </c>
      <c r="AN7249" t="s">
        <v>238</v>
      </c>
      <c r="AO7249">
        <v>1</v>
      </c>
      <c r="AP7249" t="s">
        <v>239</v>
      </c>
      <c r="AQ7249" s="27">
        <v>41876</v>
      </c>
      <c r="AR7249" t="s">
        <v>240</v>
      </c>
      <c r="AS7249">
        <v>2</v>
      </c>
      <c r="AT7249" t="s">
        <v>239</v>
      </c>
      <c r="AU7249" s="27">
        <v>41876</v>
      </c>
    </row>
    <row r="7250" spans="1:47" x14ac:dyDescent="0.2">
      <c r="A7250">
        <v>7249</v>
      </c>
      <c r="B7250" t="s">
        <v>23849</v>
      </c>
      <c r="C7250" t="s">
        <v>23850</v>
      </c>
      <c r="D7250" t="s">
        <v>23851</v>
      </c>
      <c r="E7250" s="27">
        <v>41314</v>
      </c>
      <c r="F7250" t="s">
        <v>294</v>
      </c>
      <c r="G7250" s="27">
        <v>32762</v>
      </c>
      <c r="H7250">
        <v>26</v>
      </c>
      <c r="I7250" t="s">
        <v>244</v>
      </c>
      <c r="J7250" t="s">
        <v>250</v>
      </c>
      <c r="K7250">
        <v>0</v>
      </c>
      <c r="L7250">
        <v>7</v>
      </c>
      <c r="M7250">
        <v>0</v>
      </c>
      <c r="N7250">
        <v>0</v>
      </c>
      <c r="O7250">
        <v>1</v>
      </c>
      <c r="P7250">
        <v>0</v>
      </c>
      <c r="Q7250" s="28">
        <v>41314.201388888891</v>
      </c>
      <c r="R7250" s="28">
        <v>41316.220138888886</v>
      </c>
      <c r="S7250" t="s">
        <v>23852</v>
      </c>
      <c r="U7250" s="27">
        <v>41314</v>
      </c>
      <c r="V7250">
        <v>0</v>
      </c>
      <c r="W7250" t="s">
        <v>32</v>
      </c>
      <c r="X7250" t="s">
        <v>274</v>
      </c>
      <c r="Y7250">
        <v>0</v>
      </c>
      <c r="AB7250" t="s">
        <v>237</v>
      </c>
      <c r="AH7250">
        <v>0</v>
      </c>
      <c r="AN7250" t="s">
        <v>238</v>
      </c>
      <c r="AO7250">
        <v>6</v>
      </c>
      <c r="AP7250" t="s">
        <v>246</v>
      </c>
      <c r="AQ7250" s="27">
        <v>41314</v>
      </c>
      <c r="AR7250" t="s">
        <v>240</v>
      </c>
      <c r="AS7250">
        <v>7</v>
      </c>
      <c r="AT7250" t="s">
        <v>246</v>
      </c>
      <c r="AU7250" s="27">
        <v>41314</v>
      </c>
    </row>
    <row r="7251" spans="1:47" x14ac:dyDescent="0.2">
      <c r="A7251">
        <v>7250</v>
      </c>
      <c r="B7251" t="s">
        <v>23853</v>
      </c>
      <c r="C7251" t="s">
        <v>793</v>
      </c>
      <c r="D7251" t="s">
        <v>23854</v>
      </c>
      <c r="E7251" s="27">
        <v>41333</v>
      </c>
      <c r="F7251" t="s">
        <v>233</v>
      </c>
      <c r="G7251" s="27">
        <v>21865</v>
      </c>
      <c r="H7251">
        <v>56</v>
      </c>
      <c r="I7251" t="s">
        <v>234</v>
      </c>
      <c r="J7251" t="s">
        <v>250</v>
      </c>
      <c r="K7251">
        <v>0</v>
      </c>
      <c r="L7251">
        <v>4</v>
      </c>
      <c r="M7251">
        <v>0</v>
      </c>
      <c r="N7251">
        <v>0</v>
      </c>
      <c r="O7251">
        <v>9</v>
      </c>
      <c r="S7251" t="s">
        <v>23855</v>
      </c>
      <c r="U7251" s="27">
        <v>41155</v>
      </c>
      <c r="V7251">
        <v>178</v>
      </c>
      <c r="W7251" t="s">
        <v>32</v>
      </c>
      <c r="X7251" t="s">
        <v>274</v>
      </c>
      <c r="Y7251">
        <v>0</v>
      </c>
      <c r="AB7251" t="s">
        <v>237</v>
      </c>
      <c r="AH7251">
        <v>0</v>
      </c>
      <c r="AN7251" t="s">
        <v>238</v>
      </c>
      <c r="AO7251">
        <v>2</v>
      </c>
      <c r="AP7251" t="s">
        <v>239</v>
      </c>
      <c r="AQ7251" s="27">
        <v>41333</v>
      </c>
      <c r="AR7251" t="s">
        <v>240</v>
      </c>
      <c r="AS7251">
        <v>4</v>
      </c>
      <c r="AT7251" t="s">
        <v>239</v>
      </c>
      <c r="AU7251" s="27">
        <v>41333</v>
      </c>
    </row>
    <row r="7252" spans="1:47" x14ac:dyDescent="0.2">
      <c r="A7252">
        <v>7251</v>
      </c>
      <c r="B7252" t="s">
        <v>23856</v>
      </c>
      <c r="C7252" t="s">
        <v>5683</v>
      </c>
      <c r="D7252" t="s">
        <v>586</v>
      </c>
      <c r="E7252" s="27">
        <v>41989</v>
      </c>
      <c r="F7252" t="s">
        <v>294</v>
      </c>
      <c r="G7252" s="27">
        <v>29477</v>
      </c>
      <c r="H7252">
        <v>35</v>
      </c>
      <c r="I7252" t="s">
        <v>244</v>
      </c>
      <c r="J7252" t="s">
        <v>250</v>
      </c>
      <c r="K7252">
        <v>0</v>
      </c>
      <c r="L7252">
        <v>10</v>
      </c>
      <c r="M7252">
        <v>0</v>
      </c>
      <c r="N7252">
        <v>0</v>
      </c>
      <c r="O7252">
        <v>0</v>
      </c>
      <c r="P7252">
        <v>0</v>
      </c>
      <c r="Q7252" s="28">
        <v>41989.104861111111</v>
      </c>
      <c r="R7252" s="28">
        <v>42030.313888888886</v>
      </c>
      <c r="S7252" t="s">
        <v>23857</v>
      </c>
      <c r="T7252" s="27">
        <v>41989</v>
      </c>
      <c r="V7252">
        <v>0</v>
      </c>
      <c r="W7252" t="s">
        <v>32</v>
      </c>
      <c r="X7252" t="s">
        <v>261</v>
      </c>
      <c r="Y7252">
        <v>0</v>
      </c>
      <c r="AB7252" t="s">
        <v>237</v>
      </c>
      <c r="AH7252">
        <v>0</v>
      </c>
      <c r="AN7252" t="s">
        <v>238</v>
      </c>
      <c r="AO7252">
        <v>3</v>
      </c>
      <c r="AP7252" t="s">
        <v>239</v>
      </c>
      <c r="AQ7252" s="27">
        <v>41989</v>
      </c>
      <c r="AR7252" t="s">
        <v>240</v>
      </c>
      <c r="AS7252">
        <v>10</v>
      </c>
      <c r="AT7252" t="s">
        <v>269</v>
      </c>
      <c r="AU7252" s="27">
        <v>41989</v>
      </c>
    </row>
    <row r="7253" spans="1:47" x14ac:dyDescent="0.2">
      <c r="A7253">
        <v>7252</v>
      </c>
      <c r="B7253" t="s">
        <v>23858</v>
      </c>
      <c r="C7253" t="s">
        <v>23859</v>
      </c>
      <c r="D7253" t="s">
        <v>23860</v>
      </c>
      <c r="E7253" s="27">
        <v>41979</v>
      </c>
      <c r="F7253" t="s">
        <v>294</v>
      </c>
      <c r="G7253" s="27">
        <v>32961</v>
      </c>
      <c r="H7253">
        <v>26</v>
      </c>
      <c r="I7253" t="s">
        <v>244</v>
      </c>
      <c r="J7253" t="s">
        <v>250</v>
      </c>
      <c r="K7253">
        <v>0</v>
      </c>
      <c r="L7253">
        <v>10</v>
      </c>
      <c r="M7253">
        <v>0</v>
      </c>
      <c r="N7253">
        <v>0</v>
      </c>
      <c r="O7253">
        <v>3</v>
      </c>
      <c r="P7253">
        <v>-1</v>
      </c>
      <c r="Q7253" s="28">
        <v>41978.143750000003</v>
      </c>
      <c r="R7253" s="28">
        <v>41979.070138888892</v>
      </c>
      <c r="S7253" t="s">
        <v>23861</v>
      </c>
      <c r="T7253" s="27">
        <v>41978</v>
      </c>
      <c r="V7253">
        <v>1</v>
      </c>
      <c r="W7253" t="s">
        <v>32</v>
      </c>
      <c r="X7253" t="s">
        <v>261</v>
      </c>
      <c r="Y7253">
        <v>1</v>
      </c>
      <c r="AA7253" t="s">
        <v>23862</v>
      </c>
      <c r="AB7253" t="s">
        <v>32</v>
      </c>
      <c r="AD7253" s="27">
        <v>42010</v>
      </c>
      <c r="AE7253" t="s">
        <v>402</v>
      </c>
      <c r="AH7253">
        <v>0</v>
      </c>
      <c r="AN7253" t="s">
        <v>238</v>
      </c>
      <c r="AO7253">
        <v>8</v>
      </c>
      <c r="AP7253" t="s">
        <v>269</v>
      </c>
      <c r="AQ7253" s="27">
        <v>41979</v>
      </c>
      <c r="AR7253" t="s">
        <v>240</v>
      </c>
      <c r="AS7253">
        <v>10</v>
      </c>
      <c r="AT7253" t="s">
        <v>269</v>
      </c>
      <c r="AU7253" s="27">
        <v>41979</v>
      </c>
    </row>
    <row r="7254" spans="1:47" x14ac:dyDescent="0.2">
      <c r="A7254">
        <v>7253</v>
      </c>
      <c r="B7254" t="s">
        <v>23863</v>
      </c>
      <c r="C7254" t="s">
        <v>23864</v>
      </c>
      <c r="D7254" t="s">
        <v>23865</v>
      </c>
      <c r="E7254" s="27">
        <v>41913</v>
      </c>
      <c r="F7254" t="s">
        <v>233</v>
      </c>
      <c r="G7254" s="27">
        <v>32792</v>
      </c>
      <c r="H7254">
        <v>26</v>
      </c>
      <c r="I7254" t="s">
        <v>244</v>
      </c>
      <c r="J7254" t="s">
        <v>250</v>
      </c>
      <c r="K7254">
        <v>0</v>
      </c>
      <c r="L7254">
        <v>8</v>
      </c>
      <c r="M7254">
        <v>0</v>
      </c>
      <c r="N7254">
        <v>1</v>
      </c>
      <c r="O7254">
        <v>7</v>
      </c>
      <c r="P7254">
        <v>212</v>
      </c>
      <c r="Q7254" s="28">
        <v>42125.192361111112</v>
      </c>
      <c r="R7254" s="28">
        <v>42128.353472222225</v>
      </c>
      <c r="S7254" t="s">
        <v>23866</v>
      </c>
      <c r="T7254" s="27">
        <v>41849</v>
      </c>
      <c r="V7254">
        <v>64</v>
      </c>
      <c r="W7254" t="s">
        <v>36</v>
      </c>
      <c r="X7254" t="s">
        <v>474</v>
      </c>
      <c r="Y7254">
        <v>1</v>
      </c>
      <c r="AA7254" t="s">
        <v>23867</v>
      </c>
      <c r="AB7254" t="s">
        <v>32</v>
      </c>
      <c r="AC7254">
        <v>0</v>
      </c>
      <c r="AD7254" s="27">
        <v>42234</v>
      </c>
      <c r="AE7254" t="s">
        <v>402</v>
      </c>
      <c r="AF7254" s="27">
        <v>42234</v>
      </c>
      <c r="AG7254" s="27">
        <v>42270</v>
      </c>
      <c r="AH7254">
        <v>0</v>
      </c>
      <c r="AN7254" t="s">
        <v>238</v>
      </c>
      <c r="AO7254">
        <v>7</v>
      </c>
      <c r="AP7254" t="s">
        <v>246</v>
      </c>
      <c r="AQ7254" s="27">
        <v>41913</v>
      </c>
      <c r="AR7254" t="s">
        <v>240</v>
      </c>
      <c r="AS7254">
        <v>8</v>
      </c>
      <c r="AT7254" t="s">
        <v>269</v>
      </c>
      <c r="AU7254" s="27">
        <v>41913</v>
      </c>
    </row>
    <row r="7255" spans="1:47" x14ac:dyDescent="0.2">
      <c r="A7255">
        <v>7254</v>
      </c>
      <c r="B7255" t="s">
        <v>23868</v>
      </c>
      <c r="C7255" t="s">
        <v>9187</v>
      </c>
      <c r="D7255" t="s">
        <v>23869</v>
      </c>
      <c r="E7255" s="27">
        <v>41591</v>
      </c>
      <c r="F7255" t="s">
        <v>233</v>
      </c>
      <c r="G7255" s="27">
        <v>34957</v>
      </c>
      <c r="H7255">
        <v>20</v>
      </c>
      <c r="I7255" t="s">
        <v>259</v>
      </c>
      <c r="J7255" t="s">
        <v>245</v>
      </c>
      <c r="K7255">
        <v>0</v>
      </c>
      <c r="L7255">
        <v>4</v>
      </c>
      <c r="M7255">
        <v>0</v>
      </c>
      <c r="N7255">
        <v>0</v>
      </c>
      <c r="O7255">
        <v>0</v>
      </c>
      <c r="P7255">
        <v>-1</v>
      </c>
      <c r="Q7255" s="28">
        <v>41590.522916666669</v>
      </c>
      <c r="R7255" s="28">
        <v>41592.086805555555</v>
      </c>
      <c r="S7255" t="s">
        <v>23870</v>
      </c>
      <c r="T7255" s="27">
        <v>41590</v>
      </c>
      <c r="V7255">
        <v>1</v>
      </c>
      <c r="W7255" t="s">
        <v>32</v>
      </c>
      <c r="X7255" t="s">
        <v>284</v>
      </c>
      <c r="Y7255">
        <v>1</v>
      </c>
      <c r="AA7255" t="s">
        <v>23871</v>
      </c>
      <c r="AB7255" t="s">
        <v>32</v>
      </c>
      <c r="AC7255">
        <v>0</v>
      </c>
      <c r="AD7255" s="27">
        <v>41988</v>
      </c>
      <c r="AE7255" t="s">
        <v>23872</v>
      </c>
      <c r="AF7255" s="27">
        <v>41988</v>
      </c>
      <c r="AG7255" s="27">
        <v>41989</v>
      </c>
      <c r="AH7255">
        <v>0</v>
      </c>
      <c r="AN7255" t="s">
        <v>238</v>
      </c>
      <c r="AO7255">
        <v>7</v>
      </c>
      <c r="AP7255" t="s">
        <v>246</v>
      </c>
      <c r="AQ7255" s="27">
        <v>41591</v>
      </c>
      <c r="AR7255" t="s">
        <v>240</v>
      </c>
      <c r="AS7255">
        <v>4</v>
      </c>
      <c r="AT7255" t="s">
        <v>239</v>
      </c>
      <c r="AU7255" s="27">
        <v>41591</v>
      </c>
    </row>
    <row r="7256" spans="1:47" x14ac:dyDescent="0.2">
      <c r="A7256">
        <v>7255</v>
      </c>
      <c r="B7256" t="s">
        <v>23873</v>
      </c>
      <c r="C7256" t="s">
        <v>23874</v>
      </c>
      <c r="D7256" t="s">
        <v>266</v>
      </c>
      <c r="E7256" s="27">
        <v>41422</v>
      </c>
      <c r="F7256" t="s">
        <v>233</v>
      </c>
      <c r="G7256" s="27">
        <v>32461</v>
      </c>
      <c r="H7256">
        <v>27</v>
      </c>
      <c r="I7256" t="s">
        <v>244</v>
      </c>
      <c r="J7256" t="s">
        <v>250</v>
      </c>
      <c r="K7256">
        <v>0</v>
      </c>
      <c r="L7256">
        <v>6</v>
      </c>
      <c r="M7256">
        <v>0</v>
      </c>
      <c r="N7256">
        <v>0</v>
      </c>
      <c r="O7256">
        <v>4</v>
      </c>
      <c r="P7256">
        <v>0</v>
      </c>
      <c r="Q7256" s="28">
        <v>41422.525694444441</v>
      </c>
      <c r="R7256" s="28">
        <v>41422.365277777775</v>
      </c>
      <c r="S7256" t="s">
        <v>23875</v>
      </c>
      <c r="T7256" s="27">
        <v>41421</v>
      </c>
      <c r="V7256">
        <v>1</v>
      </c>
      <c r="W7256" t="s">
        <v>36</v>
      </c>
      <c r="X7256" t="s">
        <v>3794</v>
      </c>
      <c r="Y7256">
        <v>1</v>
      </c>
      <c r="AA7256" t="s">
        <v>23876</v>
      </c>
      <c r="AB7256" t="s">
        <v>36</v>
      </c>
      <c r="AD7256" s="27">
        <v>41612</v>
      </c>
      <c r="AE7256" t="s">
        <v>412</v>
      </c>
      <c r="AH7256">
        <v>0</v>
      </c>
      <c r="AN7256" t="s">
        <v>238</v>
      </c>
      <c r="AO7256">
        <v>5</v>
      </c>
      <c r="AP7256" t="s">
        <v>246</v>
      </c>
      <c r="AQ7256" s="27">
        <v>41422</v>
      </c>
      <c r="AR7256" t="s">
        <v>240</v>
      </c>
      <c r="AS7256">
        <v>6</v>
      </c>
      <c r="AT7256" t="s">
        <v>246</v>
      </c>
      <c r="AU7256" s="27">
        <v>41422</v>
      </c>
    </row>
    <row r="7257" spans="1:47" x14ac:dyDescent="0.2">
      <c r="A7257">
        <v>7256</v>
      </c>
      <c r="B7257" t="s">
        <v>23877</v>
      </c>
      <c r="C7257" t="s">
        <v>339</v>
      </c>
      <c r="D7257" t="s">
        <v>23878</v>
      </c>
      <c r="E7257" s="27">
        <v>41292</v>
      </c>
      <c r="F7257" t="s">
        <v>233</v>
      </c>
      <c r="G7257" s="27">
        <v>27561</v>
      </c>
      <c r="H7257">
        <v>40</v>
      </c>
      <c r="I7257" t="s">
        <v>244</v>
      </c>
      <c r="J7257" t="s">
        <v>250</v>
      </c>
      <c r="K7257">
        <v>0</v>
      </c>
      <c r="L7257">
        <v>3</v>
      </c>
      <c r="M7257">
        <v>0</v>
      </c>
      <c r="N7257">
        <v>0</v>
      </c>
      <c r="O7257">
        <v>5</v>
      </c>
      <c r="P7257">
        <v>-1</v>
      </c>
      <c r="Q7257" s="28">
        <v>41291.058333333334</v>
      </c>
      <c r="R7257" s="28">
        <v>41435.447222222225</v>
      </c>
      <c r="S7257" t="s">
        <v>23879</v>
      </c>
      <c r="U7257" s="27">
        <v>41292</v>
      </c>
      <c r="V7257">
        <v>0</v>
      </c>
      <c r="W7257" t="s">
        <v>32</v>
      </c>
      <c r="X7257" t="s">
        <v>274</v>
      </c>
      <c r="Y7257">
        <v>0</v>
      </c>
      <c r="AB7257" t="s">
        <v>237</v>
      </c>
      <c r="AH7257">
        <v>0</v>
      </c>
      <c r="AN7257" t="s">
        <v>238</v>
      </c>
      <c r="AO7257">
        <v>2</v>
      </c>
      <c r="AP7257" t="s">
        <v>239</v>
      </c>
      <c r="AQ7257" s="27">
        <v>41292</v>
      </c>
      <c r="AR7257" t="s">
        <v>240</v>
      </c>
      <c r="AS7257">
        <v>3</v>
      </c>
      <c r="AT7257" t="s">
        <v>239</v>
      </c>
      <c r="AU7257" s="27">
        <v>41292</v>
      </c>
    </row>
    <row r="7258" spans="1:47" x14ac:dyDescent="0.2">
      <c r="A7258">
        <v>7257</v>
      </c>
      <c r="B7258" t="s">
        <v>23880</v>
      </c>
      <c r="C7258" t="s">
        <v>23881</v>
      </c>
      <c r="D7258" t="s">
        <v>23882</v>
      </c>
      <c r="E7258" s="27">
        <v>41623</v>
      </c>
      <c r="F7258" t="s">
        <v>233</v>
      </c>
      <c r="G7258" s="27">
        <v>33471</v>
      </c>
      <c r="H7258">
        <v>24</v>
      </c>
      <c r="I7258" t="s">
        <v>259</v>
      </c>
      <c r="J7258" t="s">
        <v>245</v>
      </c>
      <c r="K7258">
        <v>0</v>
      </c>
      <c r="L7258">
        <v>3</v>
      </c>
      <c r="M7258">
        <v>0</v>
      </c>
      <c r="N7258">
        <v>0</v>
      </c>
      <c r="O7258">
        <v>1</v>
      </c>
      <c r="P7258">
        <v>-1</v>
      </c>
      <c r="Q7258" s="28">
        <v>41622.351388888892</v>
      </c>
      <c r="R7258" s="28">
        <v>41623.379166666666</v>
      </c>
      <c r="S7258" t="s">
        <v>23883</v>
      </c>
      <c r="T7258" s="27">
        <v>41622</v>
      </c>
      <c r="V7258">
        <v>1</v>
      </c>
      <c r="W7258" t="s">
        <v>32</v>
      </c>
      <c r="X7258" t="s">
        <v>453</v>
      </c>
      <c r="Y7258">
        <v>1</v>
      </c>
      <c r="AA7258" t="s">
        <v>23884</v>
      </c>
      <c r="AB7258" t="s">
        <v>32</v>
      </c>
      <c r="AD7258" s="27">
        <v>41648</v>
      </c>
      <c r="AE7258" t="s">
        <v>806</v>
      </c>
      <c r="AH7258">
        <v>1</v>
      </c>
      <c r="AJ7258" t="s">
        <v>23884</v>
      </c>
      <c r="AK7258" t="s">
        <v>8654</v>
      </c>
      <c r="AL7258" s="27">
        <v>41648</v>
      </c>
      <c r="AM7258" t="s">
        <v>806</v>
      </c>
      <c r="AN7258" t="s">
        <v>238</v>
      </c>
      <c r="AO7258">
        <v>4</v>
      </c>
      <c r="AP7258" t="s">
        <v>239</v>
      </c>
      <c r="AQ7258" s="27">
        <v>41623</v>
      </c>
      <c r="AR7258" t="s">
        <v>240</v>
      </c>
      <c r="AS7258">
        <v>3</v>
      </c>
      <c r="AT7258" t="s">
        <v>239</v>
      </c>
      <c r="AU7258" s="27">
        <v>41623</v>
      </c>
    </row>
    <row r="7259" spans="1:47" x14ac:dyDescent="0.2">
      <c r="A7259">
        <v>7258</v>
      </c>
      <c r="B7259" t="s">
        <v>23885</v>
      </c>
      <c r="C7259" t="s">
        <v>3658</v>
      </c>
      <c r="D7259" t="s">
        <v>23886</v>
      </c>
      <c r="E7259" s="27">
        <v>41516</v>
      </c>
      <c r="F7259" t="s">
        <v>233</v>
      </c>
      <c r="G7259" s="27">
        <v>32693</v>
      </c>
      <c r="H7259">
        <v>26</v>
      </c>
      <c r="I7259" t="s">
        <v>244</v>
      </c>
      <c r="J7259" t="s">
        <v>250</v>
      </c>
      <c r="K7259">
        <v>0</v>
      </c>
      <c r="L7259">
        <v>7</v>
      </c>
      <c r="M7259">
        <v>0</v>
      </c>
      <c r="N7259">
        <v>0</v>
      </c>
      <c r="O7259">
        <v>8</v>
      </c>
      <c r="P7259">
        <v>0</v>
      </c>
      <c r="Q7259" s="28">
        <v>41516.064583333333</v>
      </c>
      <c r="R7259" s="28">
        <v>41517.353472222225</v>
      </c>
      <c r="S7259" t="s">
        <v>23887</v>
      </c>
      <c r="T7259" s="27">
        <v>41516</v>
      </c>
      <c r="V7259">
        <v>0</v>
      </c>
      <c r="W7259" t="s">
        <v>32</v>
      </c>
      <c r="X7259" t="s">
        <v>2318</v>
      </c>
      <c r="Y7259">
        <v>1</v>
      </c>
      <c r="AA7259" t="s">
        <v>23888</v>
      </c>
      <c r="AB7259" t="s">
        <v>36</v>
      </c>
      <c r="AC7259">
        <v>0</v>
      </c>
      <c r="AD7259" s="27">
        <v>42218</v>
      </c>
      <c r="AE7259" t="s">
        <v>385</v>
      </c>
      <c r="AF7259" s="27">
        <v>42218</v>
      </c>
      <c r="AG7259" s="27">
        <v>42218</v>
      </c>
      <c r="AH7259">
        <v>0</v>
      </c>
      <c r="AN7259" t="s">
        <v>238</v>
      </c>
      <c r="AO7259">
        <v>5</v>
      </c>
      <c r="AP7259" t="s">
        <v>246</v>
      </c>
      <c r="AQ7259" s="27">
        <v>41516</v>
      </c>
      <c r="AR7259" t="s">
        <v>240</v>
      </c>
      <c r="AS7259">
        <v>7</v>
      </c>
      <c r="AT7259" t="s">
        <v>246</v>
      </c>
      <c r="AU7259" s="27">
        <v>41516</v>
      </c>
    </row>
    <row r="7260" spans="1:47" x14ac:dyDescent="0.2">
      <c r="A7260">
        <v>7259</v>
      </c>
      <c r="B7260" t="s">
        <v>23889</v>
      </c>
      <c r="C7260" t="s">
        <v>2884</v>
      </c>
      <c r="D7260" t="s">
        <v>22027</v>
      </c>
      <c r="E7260" s="27">
        <v>41599</v>
      </c>
      <c r="F7260" t="s">
        <v>233</v>
      </c>
      <c r="G7260" s="27">
        <v>32849</v>
      </c>
      <c r="H7260">
        <v>26</v>
      </c>
      <c r="I7260" t="s">
        <v>244</v>
      </c>
      <c r="J7260" t="s">
        <v>245</v>
      </c>
      <c r="K7260">
        <v>0</v>
      </c>
      <c r="L7260">
        <v>5</v>
      </c>
      <c r="M7260">
        <v>0</v>
      </c>
      <c r="N7260">
        <v>0</v>
      </c>
      <c r="O7260">
        <v>5</v>
      </c>
      <c r="P7260">
        <v>-1</v>
      </c>
      <c r="Q7260" s="28">
        <v>41598.51458333333</v>
      </c>
      <c r="R7260" s="28">
        <v>41604.229166666664</v>
      </c>
      <c r="S7260" t="s">
        <v>23890</v>
      </c>
      <c r="T7260" s="27">
        <v>41598</v>
      </c>
      <c r="V7260">
        <v>1</v>
      </c>
      <c r="W7260" t="s">
        <v>36</v>
      </c>
      <c r="X7260" t="s">
        <v>1265</v>
      </c>
      <c r="Y7260">
        <v>0</v>
      </c>
      <c r="AB7260" t="s">
        <v>237</v>
      </c>
      <c r="AH7260">
        <v>0</v>
      </c>
      <c r="AN7260" t="s">
        <v>238</v>
      </c>
      <c r="AO7260">
        <v>6</v>
      </c>
      <c r="AP7260" t="s">
        <v>246</v>
      </c>
      <c r="AQ7260" s="27">
        <v>41599</v>
      </c>
      <c r="AR7260" t="s">
        <v>240</v>
      </c>
      <c r="AS7260">
        <v>5</v>
      </c>
      <c r="AT7260" t="s">
        <v>246</v>
      </c>
      <c r="AU7260" s="27">
        <v>41599</v>
      </c>
    </row>
    <row r="7261" spans="1:47" x14ac:dyDescent="0.2">
      <c r="A7261">
        <v>7260</v>
      </c>
      <c r="B7261" t="s">
        <v>23891</v>
      </c>
      <c r="C7261" t="s">
        <v>2972</v>
      </c>
      <c r="D7261" t="s">
        <v>23892</v>
      </c>
      <c r="E7261" s="27">
        <v>41764</v>
      </c>
      <c r="F7261" t="s">
        <v>233</v>
      </c>
      <c r="G7261" s="27">
        <v>22624</v>
      </c>
      <c r="H7261">
        <v>54</v>
      </c>
      <c r="I7261" t="s">
        <v>234</v>
      </c>
      <c r="J7261" t="s">
        <v>353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-1</v>
      </c>
      <c r="Q7261" s="28">
        <v>41763.306944444441</v>
      </c>
      <c r="R7261" s="28">
        <v>41764.322916666664</v>
      </c>
      <c r="S7261" t="s">
        <v>23893</v>
      </c>
      <c r="T7261" s="27">
        <v>41763</v>
      </c>
      <c r="V7261">
        <v>1</v>
      </c>
      <c r="W7261" t="s">
        <v>32</v>
      </c>
      <c r="X7261" t="s">
        <v>583</v>
      </c>
      <c r="Y7261">
        <v>1</v>
      </c>
      <c r="AA7261" t="s">
        <v>23894</v>
      </c>
      <c r="AB7261" t="s">
        <v>36</v>
      </c>
      <c r="AC7261">
        <v>0</v>
      </c>
      <c r="AD7261" s="27">
        <v>42444</v>
      </c>
      <c r="AF7261" s="27">
        <v>42444</v>
      </c>
      <c r="AG7261" s="27">
        <v>42445</v>
      </c>
      <c r="AH7261">
        <v>0</v>
      </c>
      <c r="AN7261" t="s">
        <v>238</v>
      </c>
      <c r="AO7261">
        <v>1</v>
      </c>
      <c r="AP7261" t="s">
        <v>239</v>
      </c>
      <c r="AQ7261" s="27">
        <v>41764</v>
      </c>
      <c r="AR7261" t="s">
        <v>240</v>
      </c>
      <c r="AS7261">
        <v>1</v>
      </c>
      <c r="AT7261" t="s">
        <v>239</v>
      </c>
      <c r="AU7261" s="27">
        <v>41764</v>
      </c>
    </row>
    <row r="7262" spans="1:47" x14ac:dyDescent="0.2">
      <c r="A7262">
        <v>7261</v>
      </c>
      <c r="B7262" t="s">
        <v>23895</v>
      </c>
      <c r="C7262" t="s">
        <v>242</v>
      </c>
      <c r="D7262" t="s">
        <v>3886</v>
      </c>
      <c r="E7262" s="27">
        <v>41875</v>
      </c>
      <c r="F7262" t="s">
        <v>233</v>
      </c>
      <c r="G7262" s="27">
        <v>28230</v>
      </c>
      <c r="H7262">
        <v>39</v>
      </c>
      <c r="I7262" t="s">
        <v>244</v>
      </c>
      <c r="J7262" t="s">
        <v>245</v>
      </c>
      <c r="K7262">
        <v>0</v>
      </c>
      <c r="L7262">
        <v>2</v>
      </c>
      <c r="M7262">
        <v>0</v>
      </c>
      <c r="N7262">
        <v>0</v>
      </c>
      <c r="O7262">
        <v>0</v>
      </c>
      <c r="P7262">
        <v>-1</v>
      </c>
      <c r="Q7262" s="28">
        <v>41874.170138888891</v>
      </c>
      <c r="R7262" s="28">
        <v>41876.15</v>
      </c>
      <c r="S7262" t="s">
        <v>23896</v>
      </c>
      <c r="T7262" s="27">
        <v>41874</v>
      </c>
      <c r="V7262">
        <v>1</v>
      </c>
      <c r="W7262" t="s">
        <v>36</v>
      </c>
      <c r="X7262" t="s">
        <v>279</v>
      </c>
      <c r="Y7262">
        <v>0</v>
      </c>
      <c r="AB7262" t="s">
        <v>237</v>
      </c>
      <c r="AH7262">
        <v>0</v>
      </c>
      <c r="AN7262" t="s">
        <v>238</v>
      </c>
      <c r="AO7262">
        <v>2</v>
      </c>
      <c r="AP7262" t="s">
        <v>239</v>
      </c>
      <c r="AQ7262" s="27">
        <v>41875</v>
      </c>
      <c r="AR7262" t="s">
        <v>240</v>
      </c>
      <c r="AS7262">
        <v>2</v>
      </c>
      <c r="AT7262" t="s">
        <v>239</v>
      </c>
      <c r="AU7262" s="27">
        <v>41875</v>
      </c>
    </row>
    <row r="7263" spans="1:47" x14ac:dyDescent="0.2">
      <c r="A7263">
        <v>7262</v>
      </c>
      <c r="B7263" t="s">
        <v>23897</v>
      </c>
      <c r="C7263" t="s">
        <v>3654</v>
      </c>
      <c r="D7263" t="s">
        <v>6292</v>
      </c>
      <c r="E7263" s="27">
        <v>41869</v>
      </c>
      <c r="F7263" t="s">
        <v>233</v>
      </c>
      <c r="G7263" s="27">
        <v>29177</v>
      </c>
      <c r="H7263">
        <v>36</v>
      </c>
      <c r="I7263" t="s">
        <v>244</v>
      </c>
      <c r="J7263" t="s">
        <v>250</v>
      </c>
      <c r="K7263">
        <v>0</v>
      </c>
      <c r="L7263">
        <v>8</v>
      </c>
      <c r="M7263">
        <v>0</v>
      </c>
      <c r="N7263">
        <v>0</v>
      </c>
      <c r="O7263">
        <v>6</v>
      </c>
      <c r="P7263">
        <v>-32</v>
      </c>
      <c r="Q7263" s="28">
        <v>41837.302083333336</v>
      </c>
      <c r="R7263" s="28">
        <v>41869.40902777778</v>
      </c>
      <c r="S7263" t="s">
        <v>23898</v>
      </c>
      <c r="T7263" s="27">
        <v>41837</v>
      </c>
      <c r="V7263">
        <v>32</v>
      </c>
      <c r="W7263" t="s">
        <v>32</v>
      </c>
      <c r="X7263" t="s">
        <v>23899</v>
      </c>
      <c r="Y7263">
        <v>0</v>
      </c>
      <c r="AB7263" t="s">
        <v>237</v>
      </c>
      <c r="AH7263">
        <v>0</v>
      </c>
      <c r="AN7263" t="s">
        <v>238</v>
      </c>
      <c r="AO7263">
        <v>7</v>
      </c>
      <c r="AP7263" t="s">
        <v>246</v>
      </c>
      <c r="AQ7263" s="27">
        <v>41869</v>
      </c>
      <c r="AR7263" t="s">
        <v>240</v>
      </c>
      <c r="AS7263">
        <v>8</v>
      </c>
      <c r="AT7263" t="s">
        <v>269</v>
      </c>
      <c r="AU7263" s="27">
        <v>41869</v>
      </c>
    </row>
    <row r="7264" spans="1:47" x14ac:dyDescent="0.2">
      <c r="A7264">
        <v>7263</v>
      </c>
      <c r="B7264" t="s">
        <v>23900</v>
      </c>
      <c r="C7264" t="s">
        <v>1218</v>
      </c>
      <c r="D7264" t="s">
        <v>2501</v>
      </c>
      <c r="E7264" s="27">
        <v>41292</v>
      </c>
      <c r="F7264" t="s">
        <v>233</v>
      </c>
      <c r="G7264" s="27">
        <v>18422</v>
      </c>
      <c r="H7264">
        <v>65</v>
      </c>
      <c r="I7264" t="s">
        <v>234</v>
      </c>
      <c r="J7264" t="s">
        <v>245</v>
      </c>
      <c r="K7264">
        <v>0</v>
      </c>
      <c r="L7264">
        <v>6</v>
      </c>
      <c r="M7264">
        <v>0</v>
      </c>
      <c r="N7264">
        <v>0</v>
      </c>
      <c r="O7264">
        <v>3</v>
      </c>
      <c r="S7264" t="s">
        <v>23901</v>
      </c>
      <c r="U7264" s="27">
        <v>41107</v>
      </c>
      <c r="V7264">
        <v>185</v>
      </c>
      <c r="W7264" t="s">
        <v>32</v>
      </c>
      <c r="X7264" t="s">
        <v>274</v>
      </c>
      <c r="Y7264">
        <v>0</v>
      </c>
      <c r="AB7264" t="s">
        <v>237</v>
      </c>
      <c r="AH7264">
        <v>0</v>
      </c>
      <c r="AN7264" t="s">
        <v>238</v>
      </c>
      <c r="AO7264">
        <v>1</v>
      </c>
      <c r="AP7264" t="s">
        <v>239</v>
      </c>
      <c r="AQ7264" s="27">
        <v>41292</v>
      </c>
      <c r="AR7264" t="s">
        <v>240</v>
      </c>
      <c r="AS7264">
        <v>6</v>
      </c>
      <c r="AT7264" t="s">
        <v>246</v>
      </c>
      <c r="AU7264" s="27">
        <v>41292</v>
      </c>
    </row>
    <row r="7265" spans="1:47" x14ac:dyDescent="0.2">
      <c r="A7265">
        <v>7264</v>
      </c>
      <c r="B7265" t="s">
        <v>23902</v>
      </c>
      <c r="C7265" t="s">
        <v>23903</v>
      </c>
      <c r="D7265" t="s">
        <v>1339</v>
      </c>
      <c r="E7265" s="27">
        <v>41866</v>
      </c>
      <c r="F7265" t="s">
        <v>294</v>
      </c>
      <c r="G7265" s="27">
        <v>30250</v>
      </c>
      <c r="H7265">
        <v>33</v>
      </c>
      <c r="I7265" t="s">
        <v>244</v>
      </c>
      <c r="J7265" t="s">
        <v>245</v>
      </c>
      <c r="K7265">
        <v>0</v>
      </c>
      <c r="L7265">
        <v>6</v>
      </c>
      <c r="M7265">
        <v>0</v>
      </c>
      <c r="N7265">
        <v>0</v>
      </c>
      <c r="O7265">
        <v>5</v>
      </c>
      <c r="P7265">
        <v>-37</v>
      </c>
      <c r="Q7265" s="28">
        <v>41829.336111111108</v>
      </c>
      <c r="R7265" s="28">
        <v>41849.380555555559</v>
      </c>
      <c r="S7265" t="s">
        <v>23904</v>
      </c>
      <c r="T7265" s="27">
        <v>41829</v>
      </c>
      <c r="V7265">
        <v>37</v>
      </c>
      <c r="W7265" t="s">
        <v>36</v>
      </c>
      <c r="X7265" t="s">
        <v>23905</v>
      </c>
      <c r="Y7265">
        <v>1</v>
      </c>
      <c r="AA7265" t="s">
        <v>23906</v>
      </c>
      <c r="AB7265" t="s">
        <v>32</v>
      </c>
      <c r="AC7265">
        <v>0</v>
      </c>
      <c r="AD7265" s="27">
        <v>42261</v>
      </c>
      <c r="AE7265" t="s">
        <v>23907</v>
      </c>
      <c r="AF7265" s="27">
        <v>42261</v>
      </c>
      <c r="AG7265" s="27">
        <v>42262</v>
      </c>
      <c r="AH7265">
        <v>0</v>
      </c>
      <c r="AN7265" t="s">
        <v>238</v>
      </c>
      <c r="AO7265">
        <v>4</v>
      </c>
      <c r="AP7265" t="s">
        <v>239</v>
      </c>
      <c r="AQ7265" s="27">
        <v>41866</v>
      </c>
      <c r="AR7265" t="s">
        <v>240</v>
      </c>
      <c r="AS7265">
        <v>6</v>
      </c>
      <c r="AT7265" t="s">
        <v>246</v>
      </c>
      <c r="AU7265" s="27">
        <v>41866</v>
      </c>
    </row>
    <row r="7266" spans="1:47" x14ac:dyDescent="0.2">
      <c r="A7266">
        <v>7265</v>
      </c>
      <c r="B7266" t="s">
        <v>23908</v>
      </c>
      <c r="C7266" t="s">
        <v>23909</v>
      </c>
      <c r="D7266" t="s">
        <v>23910</v>
      </c>
      <c r="E7266" s="27">
        <v>41534</v>
      </c>
      <c r="F7266" t="s">
        <v>233</v>
      </c>
      <c r="G7266" s="27">
        <v>18871</v>
      </c>
      <c r="H7266">
        <v>64</v>
      </c>
      <c r="I7266" t="s">
        <v>234</v>
      </c>
      <c r="J7266" t="s">
        <v>250</v>
      </c>
      <c r="K7266">
        <v>0</v>
      </c>
      <c r="L7266">
        <v>6</v>
      </c>
      <c r="M7266">
        <v>0</v>
      </c>
      <c r="N7266">
        <v>0</v>
      </c>
      <c r="O7266">
        <v>13</v>
      </c>
      <c r="P7266">
        <v>-28</v>
      </c>
      <c r="Q7266" s="28">
        <v>41506.200694444444</v>
      </c>
      <c r="R7266" s="28">
        <v>41507.315972222219</v>
      </c>
      <c r="S7266" t="s">
        <v>23911</v>
      </c>
      <c r="T7266" s="27">
        <v>41506</v>
      </c>
      <c r="V7266">
        <v>28</v>
      </c>
      <c r="W7266" t="s">
        <v>36</v>
      </c>
      <c r="X7266" t="s">
        <v>261</v>
      </c>
      <c r="Y7266">
        <v>0</v>
      </c>
      <c r="AB7266" t="s">
        <v>237</v>
      </c>
      <c r="AH7266">
        <v>0</v>
      </c>
      <c r="AN7266" t="s">
        <v>238</v>
      </c>
      <c r="AO7266">
        <v>2</v>
      </c>
      <c r="AP7266" t="s">
        <v>239</v>
      </c>
      <c r="AQ7266" s="27">
        <v>41534</v>
      </c>
      <c r="AR7266" t="s">
        <v>240</v>
      </c>
      <c r="AS7266">
        <v>6</v>
      </c>
      <c r="AT7266" t="s">
        <v>246</v>
      </c>
      <c r="AU7266" s="27">
        <v>41534</v>
      </c>
    </row>
    <row r="7267" spans="1:47" x14ac:dyDescent="0.2">
      <c r="A7267">
        <v>7266</v>
      </c>
      <c r="B7267" t="s">
        <v>23912</v>
      </c>
      <c r="C7267" t="s">
        <v>1010</v>
      </c>
      <c r="D7267" t="s">
        <v>23913</v>
      </c>
      <c r="E7267" s="27">
        <v>41676</v>
      </c>
      <c r="F7267" t="s">
        <v>233</v>
      </c>
      <c r="G7267" s="27">
        <v>33382</v>
      </c>
      <c r="H7267">
        <v>24</v>
      </c>
      <c r="I7267" t="s">
        <v>259</v>
      </c>
      <c r="J7267" t="s">
        <v>245</v>
      </c>
      <c r="K7267">
        <v>0</v>
      </c>
      <c r="L7267">
        <v>2</v>
      </c>
      <c r="M7267">
        <v>0</v>
      </c>
      <c r="N7267">
        <v>0</v>
      </c>
      <c r="O7267">
        <v>0</v>
      </c>
      <c r="P7267">
        <v>-1</v>
      </c>
      <c r="Q7267" s="28">
        <v>41675.306944444441</v>
      </c>
      <c r="R7267" s="28">
        <v>41676.381944444445</v>
      </c>
      <c r="S7267" t="s">
        <v>23914</v>
      </c>
      <c r="T7267" s="27">
        <v>41675</v>
      </c>
      <c r="V7267">
        <v>1</v>
      </c>
      <c r="W7267" t="s">
        <v>32</v>
      </c>
      <c r="X7267" t="s">
        <v>4142</v>
      </c>
      <c r="Y7267">
        <v>0</v>
      </c>
      <c r="AB7267" t="s">
        <v>237</v>
      </c>
      <c r="AH7267">
        <v>0</v>
      </c>
      <c r="AN7267" t="s">
        <v>238</v>
      </c>
      <c r="AO7267">
        <v>3</v>
      </c>
      <c r="AP7267" t="s">
        <v>239</v>
      </c>
      <c r="AQ7267" s="27">
        <v>41676</v>
      </c>
      <c r="AR7267" t="s">
        <v>240</v>
      </c>
      <c r="AS7267">
        <v>2</v>
      </c>
      <c r="AT7267" t="s">
        <v>239</v>
      </c>
      <c r="AU7267" s="27">
        <v>41676</v>
      </c>
    </row>
    <row r="7268" spans="1:47" x14ac:dyDescent="0.2">
      <c r="A7268">
        <v>7267</v>
      </c>
      <c r="B7268" t="s">
        <v>23915</v>
      </c>
      <c r="C7268" t="s">
        <v>803</v>
      </c>
      <c r="D7268" t="s">
        <v>2671</v>
      </c>
      <c r="E7268" s="27">
        <v>41690</v>
      </c>
      <c r="F7268" t="s">
        <v>233</v>
      </c>
      <c r="G7268" s="27">
        <v>31643</v>
      </c>
      <c r="H7268">
        <v>29</v>
      </c>
      <c r="I7268" t="s">
        <v>244</v>
      </c>
      <c r="J7268" t="s">
        <v>250</v>
      </c>
      <c r="K7268">
        <v>0</v>
      </c>
      <c r="L7268">
        <v>1</v>
      </c>
      <c r="M7268">
        <v>0</v>
      </c>
      <c r="N7268">
        <v>0</v>
      </c>
      <c r="O7268">
        <v>4</v>
      </c>
      <c r="P7268">
        <v>-20</v>
      </c>
      <c r="Q7268" s="28">
        <v>41670.237500000003</v>
      </c>
      <c r="R7268" s="28">
        <v>41689.388888888891</v>
      </c>
      <c r="S7268" t="s">
        <v>23916</v>
      </c>
      <c r="U7268" s="27">
        <v>41670</v>
      </c>
      <c r="V7268">
        <v>20</v>
      </c>
      <c r="W7268" t="s">
        <v>32</v>
      </c>
      <c r="X7268" t="s">
        <v>274</v>
      </c>
      <c r="Y7268">
        <v>0</v>
      </c>
      <c r="AB7268" t="s">
        <v>237</v>
      </c>
      <c r="AH7268">
        <v>0</v>
      </c>
      <c r="AN7268" t="s">
        <v>238</v>
      </c>
      <c r="AO7268">
        <v>1</v>
      </c>
      <c r="AP7268" t="s">
        <v>239</v>
      </c>
      <c r="AQ7268" s="27">
        <v>41690</v>
      </c>
      <c r="AR7268" t="s">
        <v>240</v>
      </c>
      <c r="AS7268">
        <v>1</v>
      </c>
      <c r="AT7268" t="s">
        <v>239</v>
      </c>
      <c r="AU7268" s="27">
        <v>41690</v>
      </c>
    </row>
    <row r="7269" spans="1:47" x14ac:dyDescent="0.2">
      <c r="A7269">
        <v>7268</v>
      </c>
      <c r="B7269" t="s">
        <v>23917</v>
      </c>
      <c r="C7269" t="s">
        <v>1882</v>
      </c>
      <c r="D7269" t="s">
        <v>21634</v>
      </c>
      <c r="E7269" s="27">
        <v>41544</v>
      </c>
      <c r="F7269" t="s">
        <v>233</v>
      </c>
      <c r="G7269" s="27">
        <v>29598</v>
      </c>
      <c r="H7269">
        <v>35</v>
      </c>
      <c r="I7269" t="s">
        <v>244</v>
      </c>
      <c r="J7269" t="s">
        <v>250</v>
      </c>
      <c r="K7269">
        <v>0</v>
      </c>
      <c r="L7269">
        <v>6</v>
      </c>
      <c r="M7269">
        <v>0</v>
      </c>
      <c r="N7269">
        <v>0</v>
      </c>
      <c r="O7269">
        <v>29</v>
      </c>
      <c r="P7269">
        <v>-101</v>
      </c>
      <c r="Q7269" s="28">
        <v>41443.300694444442</v>
      </c>
      <c r="R7269" s="28">
        <v>41475.103472222225</v>
      </c>
      <c r="S7269" t="s">
        <v>23918</v>
      </c>
      <c r="T7269" s="27">
        <v>41443</v>
      </c>
      <c r="V7269">
        <v>101</v>
      </c>
      <c r="W7269" t="s">
        <v>32</v>
      </c>
      <c r="X7269" t="s">
        <v>313</v>
      </c>
      <c r="Y7269">
        <v>0</v>
      </c>
      <c r="AB7269" t="s">
        <v>237</v>
      </c>
      <c r="AH7269">
        <v>0</v>
      </c>
      <c r="AN7269" t="s">
        <v>238</v>
      </c>
      <c r="AO7269">
        <v>8</v>
      </c>
      <c r="AP7269" t="s">
        <v>269</v>
      </c>
      <c r="AQ7269" s="27">
        <v>41544</v>
      </c>
      <c r="AR7269" t="s">
        <v>240</v>
      </c>
      <c r="AS7269">
        <v>6</v>
      </c>
      <c r="AT7269" t="s">
        <v>246</v>
      </c>
      <c r="AU7269" s="27">
        <v>41544</v>
      </c>
    </row>
    <row r="7270" spans="1:47" x14ac:dyDescent="0.2">
      <c r="A7270">
        <v>7269</v>
      </c>
      <c r="B7270" t="s">
        <v>23919</v>
      </c>
      <c r="C7270" t="s">
        <v>953</v>
      </c>
      <c r="D7270" t="s">
        <v>23920</v>
      </c>
      <c r="E7270" s="27">
        <v>41332</v>
      </c>
      <c r="F7270" t="s">
        <v>294</v>
      </c>
      <c r="G7270" s="27">
        <v>21530</v>
      </c>
      <c r="H7270">
        <v>57</v>
      </c>
      <c r="I7270" t="s">
        <v>234</v>
      </c>
      <c r="J7270" t="s">
        <v>245</v>
      </c>
      <c r="K7270">
        <v>0</v>
      </c>
      <c r="L7270">
        <v>1</v>
      </c>
      <c r="M7270">
        <v>0</v>
      </c>
      <c r="N7270">
        <v>0</v>
      </c>
      <c r="O7270">
        <v>0</v>
      </c>
      <c r="P7270">
        <v>-5</v>
      </c>
      <c r="Q7270" s="28">
        <v>41327.404166666667</v>
      </c>
      <c r="R7270" s="28">
        <v>41328.330555555556</v>
      </c>
      <c r="S7270" t="s">
        <v>23921</v>
      </c>
      <c r="T7270" s="27">
        <v>41327</v>
      </c>
      <c r="V7270">
        <v>5</v>
      </c>
      <c r="W7270" t="s">
        <v>36</v>
      </c>
      <c r="X7270" t="s">
        <v>263</v>
      </c>
      <c r="Y7270">
        <v>0</v>
      </c>
      <c r="AB7270" t="s">
        <v>237</v>
      </c>
      <c r="AH7270">
        <v>0</v>
      </c>
      <c r="AN7270" t="s">
        <v>238</v>
      </c>
      <c r="AO7270">
        <v>1</v>
      </c>
      <c r="AP7270" t="s">
        <v>239</v>
      </c>
      <c r="AQ7270" s="27">
        <v>41332</v>
      </c>
      <c r="AR7270" t="s">
        <v>240</v>
      </c>
      <c r="AS7270">
        <v>1</v>
      </c>
      <c r="AT7270" t="s">
        <v>239</v>
      </c>
      <c r="AU7270" s="27">
        <v>41332</v>
      </c>
    </row>
    <row r="7271" spans="1:47" x14ac:dyDescent="0.2">
      <c r="A7271">
        <v>7270</v>
      </c>
      <c r="B7271" t="s">
        <v>23922</v>
      </c>
      <c r="C7271" t="s">
        <v>698</v>
      </c>
      <c r="D7271" t="s">
        <v>23923</v>
      </c>
      <c r="E7271" s="27">
        <v>41513</v>
      </c>
      <c r="F7271" t="s">
        <v>233</v>
      </c>
      <c r="G7271" s="27">
        <v>32344</v>
      </c>
      <c r="H7271">
        <v>27</v>
      </c>
      <c r="I7271" t="s">
        <v>244</v>
      </c>
      <c r="J7271" t="s">
        <v>245</v>
      </c>
      <c r="K7271">
        <v>0</v>
      </c>
      <c r="L7271">
        <v>4</v>
      </c>
      <c r="M7271">
        <v>0</v>
      </c>
      <c r="N7271">
        <v>0</v>
      </c>
      <c r="O7271">
        <v>0</v>
      </c>
      <c r="W7271" t="s">
        <v>237</v>
      </c>
      <c r="Y7271">
        <v>-1</v>
      </c>
      <c r="AB7271" t="s">
        <v>237</v>
      </c>
      <c r="AH7271">
        <v>0</v>
      </c>
      <c r="AN7271" t="s">
        <v>238</v>
      </c>
      <c r="AO7271">
        <v>3</v>
      </c>
      <c r="AP7271" t="s">
        <v>239</v>
      </c>
      <c r="AQ7271" s="27">
        <v>41513</v>
      </c>
      <c r="AR7271" t="s">
        <v>240</v>
      </c>
      <c r="AS7271">
        <v>4</v>
      </c>
      <c r="AT7271" t="s">
        <v>239</v>
      </c>
      <c r="AU7271" s="27">
        <v>41513</v>
      </c>
    </row>
    <row r="7272" spans="1:47" x14ac:dyDescent="0.2">
      <c r="A7272">
        <v>7271</v>
      </c>
      <c r="B7272" t="s">
        <v>23924</v>
      </c>
      <c r="C7272" t="s">
        <v>23925</v>
      </c>
      <c r="D7272" t="s">
        <v>23926</v>
      </c>
      <c r="E7272" s="27">
        <v>41421</v>
      </c>
      <c r="F7272" t="s">
        <v>294</v>
      </c>
      <c r="G7272" s="27">
        <v>25358</v>
      </c>
      <c r="H7272">
        <v>46</v>
      </c>
      <c r="I7272" t="s">
        <v>234</v>
      </c>
      <c r="J7272" t="s">
        <v>245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-1</v>
      </c>
      <c r="Q7272" s="28">
        <v>41420.463194444441</v>
      </c>
      <c r="R7272" s="28">
        <v>41422.330555555556</v>
      </c>
      <c r="S7272" t="s">
        <v>23927</v>
      </c>
      <c r="T7272" s="27">
        <v>41420</v>
      </c>
      <c r="V7272">
        <v>1</v>
      </c>
      <c r="W7272" t="s">
        <v>36</v>
      </c>
      <c r="X7272" t="s">
        <v>1582</v>
      </c>
      <c r="Y7272">
        <v>0</v>
      </c>
      <c r="AB7272" t="s">
        <v>237</v>
      </c>
      <c r="AH7272">
        <v>0</v>
      </c>
      <c r="AN7272" t="s">
        <v>238</v>
      </c>
      <c r="AO7272">
        <v>1</v>
      </c>
      <c r="AP7272" t="s">
        <v>239</v>
      </c>
      <c r="AQ7272" s="27">
        <v>41421</v>
      </c>
      <c r="AR7272" t="s">
        <v>240</v>
      </c>
      <c r="AS7272">
        <v>1</v>
      </c>
      <c r="AT7272" t="s">
        <v>239</v>
      </c>
      <c r="AU7272" s="27">
        <v>41421</v>
      </c>
    </row>
    <row r="7273" spans="1:47" x14ac:dyDescent="0.2">
      <c r="A7273">
        <v>7272</v>
      </c>
      <c r="B7273" t="s">
        <v>23928</v>
      </c>
      <c r="C7273" t="s">
        <v>726</v>
      </c>
      <c r="D7273" t="s">
        <v>10195</v>
      </c>
      <c r="E7273" s="27">
        <v>41322</v>
      </c>
      <c r="F7273" t="s">
        <v>233</v>
      </c>
      <c r="G7273" s="27">
        <v>21795</v>
      </c>
      <c r="H7273">
        <v>56</v>
      </c>
      <c r="I7273" t="s">
        <v>234</v>
      </c>
      <c r="J7273" t="s">
        <v>250</v>
      </c>
      <c r="K7273">
        <v>0</v>
      </c>
      <c r="L7273">
        <v>5</v>
      </c>
      <c r="M7273">
        <v>0</v>
      </c>
      <c r="N7273">
        <v>0</v>
      </c>
      <c r="O7273">
        <v>16</v>
      </c>
      <c r="P7273">
        <v>-1</v>
      </c>
      <c r="Q7273" s="28">
        <v>41321.48333333333</v>
      </c>
      <c r="R7273" s="28">
        <v>41322.068749999999</v>
      </c>
      <c r="S7273" t="s">
        <v>23929</v>
      </c>
      <c r="T7273" s="27">
        <v>41321</v>
      </c>
      <c r="V7273">
        <v>1</v>
      </c>
      <c r="W7273" t="s">
        <v>32</v>
      </c>
      <c r="X7273" t="s">
        <v>261</v>
      </c>
      <c r="Y7273">
        <v>0</v>
      </c>
      <c r="AB7273" t="s">
        <v>237</v>
      </c>
      <c r="AH7273">
        <v>0</v>
      </c>
      <c r="AN7273" t="s">
        <v>238</v>
      </c>
      <c r="AO7273">
        <v>2</v>
      </c>
      <c r="AP7273" t="s">
        <v>239</v>
      </c>
      <c r="AQ7273" s="27">
        <v>41322</v>
      </c>
      <c r="AR7273" t="s">
        <v>240</v>
      </c>
      <c r="AS7273">
        <v>5</v>
      </c>
      <c r="AT7273" t="s">
        <v>246</v>
      </c>
      <c r="AU7273" s="27">
        <v>41322</v>
      </c>
    </row>
    <row r="7274" spans="1:47" x14ac:dyDescent="0.2">
      <c r="A7274">
        <v>7273</v>
      </c>
      <c r="B7274" t="s">
        <v>23930</v>
      </c>
      <c r="C7274" t="s">
        <v>5145</v>
      </c>
      <c r="D7274" t="s">
        <v>23931</v>
      </c>
      <c r="E7274" s="27">
        <v>41955</v>
      </c>
      <c r="F7274" t="s">
        <v>294</v>
      </c>
      <c r="G7274" s="27">
        <v>27877</v>
      </c>
      <c r="H7274">
        <v>39</v>
      </c>
      <c r="I7274" t="s">
        <v>244</v>
      </c>
      <c r="J7274" t="s">
        <v>245</v>
      </c>
      <c r="K7274">
        <v>0</v>
      </c>
      <c r="L7274">
        <v>2</v>
      </c>
      <c r="M7274">
        <v>0</v>
      </c>
      <c r="N7274">
        <v>0</v>
      </c>
      <c r="O7274">
        <v>1</v>
      </c>
      <c r="P7274">
        <v>-2</v>
      </c>
      <c r="Q7274" s="28">
        <v>41953.367361111108</v>
      </c>
      <c r="R7274" s="28">
        <v>41954.065972222219</v>
      </c>
      <c r="S7274" t="s">
        <v>23932</v>
      </c>
      <c r="T7274" s="27">
        <v>41953</v>
      </c>
      <c r="V7274">
        <v>2</v>
      </c>
      <c r="W7274" t="s">
        <v>36</v>
      </c>
      <c r="X7274" t="s">
        <v>279</v>
      </c>
      <c r="Y7274">
        <v>0</v>
      </c>
      <c r="AB7274" t="s">
        <v>237</v>
      </c>
      <c r="AH7274">
        <v>0</v>
      </c>
      <c r="AN7274" t="s">
        <v>238</v>
      </c>
      <c r="AO7274">
        <v>1</v>
      </c>
      <c r="AP7274" t="s">
        <v>239</v>
      </c>
      <c r="AQ7274" s="27">
        <v>41955</v>
      </c>
      <c r="AR7274" t="s">
        <v>240</v>
      </c>
      <c r="AS7274">
        <v>2</v>
      </c>
      <c r="AT7274" t="s">
        <v>239</v>
      </c>
      <c r="AU7274" s="27">
        <v>41955</v>
      </c>
    </row>
    <row r="7275" spans="1:47" x14ac:dyDescent="0.2">
      <c r="A7275">
        <v>7274</v>
      </c>
      <c r="B7275" t="s">
        <v>23933</v>
      </c>
      <c r="C7275" t="s">
        <v>500</v>
      </c>
      <c r="D7275" t="s">
        <v>23934</v>
      </c>
      <c r="E7275" s="27">
        <v>41910</v>
      </c>
      <c r="F7275" t="s">
        <v>233</v>
      </c>
      <c r="G7275" s="27">
        <v>30973</v>
      </c>
      <c r="H7275">
        <v>31</v>
      </c>
      <c r="I7275" t="s">
        <v>244</v>
      </c>
      <c r="J7275" t="s">
        <v>250</v>
      </c>
      <c r="K7275">
        <v>0</v>
      </c>
      <c r="L7275">
        <v>3</v>
      </c>
      <c r="M7275">
        <v>0</v>
      </c>
      <c r="N7275">
        <v>0</v>
      </c>
      <c r="O7275">
        <v>0</v>
      </c>
      <c r="P7275">
        <v>-1</v>
      </c>
      <c r="Q7275" s="28">
        <v>41909.234722222223</v>
      </c>
      <c r="R7275" s="28">
        <v>41910.540277777778</v>
      </c>
      <c r="S7275" t="s">
        <v>23935</v>
      </c>
      <c r="T7275" s="27">
        <v>41909</v>
      </c>
      <c r="V7275">
        <v>1</v>
      </c>
      <c r="W7275" t="s">
        <v>36</v>
      </c>
      <c r="X7275" t="s">
        <v>279</v>
      </c>
      <c r="Y7275">
        <v>0</v>
      </c>
      <c r="AB7275" t="s">
        <v>237</v>
      </c>
      <c r="AH7275">
        <v>0</v>
      </c>
      <c r="AN7275" t="s">
        <v>238</v>
      </c>
      <c r="AO7275">
        <v>2</v>
      </c>
      <c r="AP7275" t="s">
        <v>239</v>
      </c>
      <c r="AQ7275" s="27">
        <v>41910</v>
      </c>
      <c r="AR7275" t="s">
        <v>240</v>
      </c>
      <c r="AS7275">
        <v>3</v>
      </c>
      <c r="AT7275" t="s">
        <v>239</v>
      </c>
      <c r="AU7275" s="27">
        <v>41910</v>
      </c>
    </row>
    <row r="7276" spans="1:47" x14ac:dyDescent="0.2">
      <c r="A7276">
        <v>7275</v>
      </c>
      <c r="B7276" t="s">
        <v>23936</v>
      </c>
      <c r="C7276" t="s">
        <v>23937</v>
      </c>
      <c r="D7276" t="s">
        <v>23938</v>
      </c>
      <c r="E7276" s="27">
        <v>41586</v>
      </c>
      <c r="F7276" t="s">
        <v>294</v>
      </c>
      <c r="G7276" s="27">
        <v>28220</v>
      </c>
      <c r="H7276">
        <v>39</v>
      </c>
      <c r="I7276" t="s">
        <v>244</v>
      </c>
      <c r="J7276" t="s">
        <v>245</v>
      </c>
      <c r="K7276">
        <v>0</v>
      </c>
      <c r="L7276">
        <v>2</v>
      </c>
      <c r="M7276">
        <v>0</v>
      </c>
      <c r="N7276">
        <v>0</v>
      </c>
      <c r="O7276">
        <v>0</v>
      </c>
      <c r="P7276">
        <v>-1</v>
      </c>
      <c r="Q7276" s="28">
        <v>41585.114583333336</v>
      </c>
      <c r="R7276" s="28">
        <v>41585.375694444447</v>
      </c>
      <c r="S7276" t="s">
        <v>23939</v>
      </c>
      <c r="T7276" s="27">
        <v>41585</v>
      </c>
      <c r="V7276">
        <v>1</v>
      </c>
      <c r="W7276" t="s">
        <v>36</v>
      </c>
      <c r="X7276" t="s">
        <v>263</v>
      </c>
      <c r="Y7276">
        <v>0</v>
      </c>
      <c r="AB7276" t="s">
        <v>237</v>
      </c>
      <c r="AH7276">
        <v>0</v>
      </c>
      <c r="AN7276" t="s">
        <v>238</v>
      </c>
      <c r="AO7276">
        <v>1</v>
      </c>
      <c r="AP7276" t="s">
        <v>239</v>
      </c>
      <c r="AQ7276" s="27">
        <v>41586</v>
      </c>
      <c r="AR7276" t="s">
        <v>240</v>
      </c>
      <c r="AS7276">
        <v>2</v>
      </c>
      <c r="AT7276" t="s">
        <v>239</v>
      </c>
      <c r="AU7276" s="27">
        <v>41586</v>
      </c>
    </row>
    <row r="7277" spans="1:47" x14ac:dyDescent="0.2">
      <c r="A7277">
        <v>7276</v>
      </c>
      <c r="B7277" t="s">
        <v>23940</v>
      </c>
      <c r="C7277" t="s">
        <v>6475</v>
      </c>
      <c r="D7277" t="s">
        <v>23941</v>
      </c>
      <c r="E7277" s="27">
        <v>41680</v>
      </c>
      <c r="F7277" t="s">
        <v>233</v>
      </c>
      <c r="G7277" s="27">
        <v>17302</v>
      </c>
      <c r="H7277">
        <v>68</v>
      </c>
      <c r="I7277" t="s">
        <v>234</v>
      </c>
      <c r="J7277" t="s">
        <v>245</v>
      </c>
      <c r="K7277">
        <v>0</v>
      </c>
      <c r="L7277">
        <v>1</v>
      </c>
      <c r="M7277">
        <v>0</v>
      </c>
      <c r="N7277">
        <v>0</v>
      </c>
      <c r="O7277">
        <v>4</v>
      </c>
      <c r="P7277">
        <v>-1</v>
      </c>
      <c r="Q7277" s="28">
        <v>41679.15</v>
      </c>
      <c r="R7277" s="28">
        <v>41690.366666666669</v>
      </c>
      <c r="S7277" t="s">
        <v>23942</v>
      </c>
      <c r="T7277" s="27">
        <v>41644</v>
      </c>
      <c r="V7277">
        <v>36</v>
      </c>
      <c r="W7277" t="s">
        <v>36</v>
      </c>
      <c r="X7277" t="s">
        <v>279</v>
      </c>
      <c r="Y7277">
        <v>0</v>
      </c>
      <c r="AB7277" t="s">
        <v>237</v>
      </c>
      <c r="AH7277">
        <v>0</v>
      </c>
      <c r="AN7277" t="s">
        <v>238</v>
      </c>
      <c r="AO7277">
        <v>1</v>
      </c>
      <c r="AP7277" t="s">
        <v>239</v>
      </c>
      <c r="AQ7277" s="27">
        <v>41680</v>
      </c>
      <c r="AR7277" t="s">
        <v>240</v>
      </c>
      <c r="AS7277">
        <v>1</v>
      </c>
      <c r="AT7277" t="s">
        <v>239</v>
      </c>
      <c r="AU7277" s="27">
        <v>41680</v>
      </c>
    </row>
    <row r="7278" spans="1:47" x14ac:dyDescent="0.2">
      <c r="A7278">
        <v>7277</v>
      </c>
      <c r="B7278" t="s">
        <v>23943</v>
      </c>
      <c r="C7278" t="s">
        <v>2674</v>
      </c>
      <c r="D7278" t="s">
        <v>23944</v>
      </c>
      <c r="E7278" s="27">
        <v>41930</v>
      </c>
      <c r="F7278" t="s">
        <v>233</v>
      </c>
      <c r="G7278" s="27">
        <v>33019</v>
      </c>
      <c r="H7278">
        <v>25</v>
      </c>
      <c r="I7278" t="s">
        <v>244</v>
      </c>
      <c r="J7278" t="s">
        <v>245</v>
      </c>
      <c r="K7278">
        <v>0</v>
      </c>
      <c r="L7278">
        <v>7</v>
      </c>
      <c r="M7278">
        <v>0</v>
      </c>
      <c r="N7278">
        <v>0</v>
      </c>
      <c r="O7278">
        <v>0</v>
      </c>
      <c r="P7278">
        <v>-1</v>
      </c>
      <c r="Q7278" s="28">
        <v>41929.404861111114</v>
      </c>
      <c r="R7278" s="28">
        <v>41930.371527777781</v>
      </c>
      <c r="S7278" t="s">
        <v>23945</v>
      </c>
      <c r="T7278" s="27">
        <v>41929</v>
      </c>
      <c r="V7278">
        <v>1</v>
      </c>
      <c r="W7278" t="s">
        <v>32</v>
      </c>
      <c r="X7278" t="s">
        <v>318</v>
      </c>
      <c r="Y7278">
        <v>0</v>
      </c>
      <c r="AB7278" t="s">
        <v>237</v>
      </c>
      <c r="AH7278">
        <v>0</v>
      </c>
      <c r="AN7278" t="s">
        <v>238</v>
      </c>
      <c r="AO7278">
        <v>4</v>
      </c>
      <c r="AP7278" t="s">
        <v>239</v>
      </c>
      <c r="AQ7278" s="27">
        <v>41930</v>
      </c>
      <c r="AR7278" t="s">
        <v>240</v>
      </c>
      <c r="AS7278">
        <v>7</v>
      </c>
      <c r="AT7278" t="s">
        <v>246</v>
      </c>
      <c r="AU7278" s="27">
        <v>41930</v>
      </c>
    </row>
    <row r="7279" spans="1:47" x14ac:dyDescent="0.2">
      <c r="A7279">
        <v>7278</v>
      </c>
      <c r="B7279" t="s">
        <v>23946</v>
      </c>
      <c r="C7279" t="s">
        <v>23947</v>
      </c>
      <c r="D7279" t="s">
        <v>4139</v>
      </c>
      <c r="E7279" s="27">
        <v>41536</v>
      </c>
      <c r="F7279" t="s">
        <v>294</v>
      </c>
      <c r="G7279" s="27">
        <v>34213</v>
      </c>
      <c r="H7279">
        <v>22</v>
      </c>
      <c r="I7279" t="s">
        <v>259</v>
      </c>
      <c r="J7279" t="s">
        <v>250</v>
      </c>
      <c r="K7279">
        <v>0</v>
      </c>
      <c r="L7279">
        <v>9</v>
      </c>
      <c r="M7279">
        <v>0</v>
      </c>
      <c r="N7279">
        <v>0</v>
      </c>
      <c r="O7279">
        <v>5</v>
      </c>
      <c r="P7279">
        <v>-42</v>
      </c>
      <c r="Q7279" s="28">
        <v>41494.170138888891</v>
      </c>
      <c r="R7279" s="28">
        <v>41513.25</v>
      </c>
      <c r="S7279" t="s">
        <v>23948</v>
      </c>
      <c r="T7279" s="27">
        <v>41521</v>
      </c>
      <c r="V7279">
        <v>15</v>
      </c>
      <c r="W7279" t="s">
        <v>32</v>
      </c>
      <c r="X7279" t="s">
        <v>359</v>
      </c>
      <c r="Y7279">
        <v>1</v>
      </c>
      <c r="AA7279" t="s">
        <v>23949</v>
      </c>
      <c r="AB7279" t="s">
        <v>32</v>
      </c>
      <c r="AC7279">
        <v>0</v>
      </c>
      <c r="AD7279" s="27">
        <v>41676</v>
      </c>
      <c r="AE7279" t="s">
        <v>359</v>
      </c>
      <c r="AF7279" s="27">
        <v>41676</v>
      </c>
      <c r="AG7279" s="27">
        <v>41682</v>
      </c>
      <c r="AH7279">
        <v>0</v>
      </c>
      <c r="AN7279" t="s">
        <v>238</v>
      </c>
      <c r="AO7279">
        <v>6</v>
      </c>
      <c r="AP7279" t="s">
        <v>246</v>
      </c>
      <c r="AQ7279" s="27">
        <v>41536</v>
      </c>
      <c r="AR7279" t="s">
        <v>240</v>
      </c>
      <c r="AS7279">
        <v>9</v>
      </c>
      <c r="AT7279" t="s">
        <v>269</v>
      </c>
      <c r="AU7279" s="27">
        <v>41536</v>
      </c>
    </row>
    <row r="7280" spans="1:47" x14ac:dyDescent="0.2">
      <c r="A7280">
        <v>7279</v>
      </c>
      <c r="B7280" t="s">
        <v>23950</v>
      </c>
      <c r="C7280" t="s">
        <v>6025</v>
      </c>
      <c r="D7280" t="s">
        <v>23951</v>
      </c>
      <c r="E7280" s="27">
        <v>41635</v>
      </c>
      <c r="F7280" t="s">
        <v>233</v>
      </c>
      <c r="G7280" s="27">
        <v>32163</v>
      </c>
      <c r="H7280">
        <v>28</v>
      </c>
      <c r="I7280" t="s">
        <v>244</v>
      </c>
      <c r="J7280" t="s">
        <v>250</v>
      </c>
      <c r="K7280">
        <v>0</v>
      </c>
      <c r="L7280">
        <v>3</v>
      </c>
      <c r="M7280">
        <v>0</v>
      </c>
      <c r="N7280">
        <v>0</v>
      </c>
      <c r="O7280">
        <v>1</v>
      </c>
      <c r="P7280">
        <v>-1</v>
      </c>
      <c r="Q7280" s="28">
        <v>41634.21597222222</v>
      </c>
      <c r="R7280" s="28">
        <v>41635.335416666669</v>
      </c>
      <c r="S7280" t="s">
        <v>23952</v>
      </c>
      <c r="T7280" s="27">
        <v>41634</v>
      </c>
      <c r="V7280">
        <v>1</v>
      </c>
      <c r="W7280" t="s">
        <v>36</v>
      </c>
      <c r="X7280" t="s">
        <v>279</v>
      </c>
      <c r="Y7280">
        <v>1</v>
      </c>
      <c r="AA7280" t="s">
        <v>23953</v>
      </c>
      <c r="AB7280" t="s">
        <v>32</v>
      </c>
      <c r="AC7280">
        <v>155</v>
      </c>
      <c r="AD7280" s="27">
        <v>41967</v>
      </c>
      <c r="AE7280" t="s">
        <v>729</v>
      </c>
      <c r="AF7280" s="27">
        <v>42122</v>
      </c>
      <c r="AG7280" s="27">
        <v>42123</v>
      </c>
      <c r="AH7280">
        <v>1</v>
      </c>
      <c r="AJ7280" t="s">
        <v>23953</v>
      </c>
      <c r="AK7280" t="s">
        <v>312</v>
      </c>
      <c r="AL7280" s="27">
        <v>41967</v>
      </c>
      <c r="AM7280" t="s">
        <v>729</v>
      </c>
      <c r="AN7280" t="s">
        <v>238</v>
      </c>
      <c r="AO7280">
        <v>3</v>
      </c>
      <c r="AP7280" t="s">
        <v>239</v>
      </c>
      <c r="AQ7280" s="27">
        <v>41635</v>
      </c>
      <c r="AR7280" t="s">
        <v>240</v>
      </c>
      <c r="AS7280">
        <v>3</v>
      </c>
      <c r="AT7280" t="s">
        <v>239</v>
      </c>
      <c r="AU7280" s="27">
        <v>41635</v>
      </c>
    </row>
    <row r="7281" spans="1:47" x14ac:dyDescent="0.2">
      <c r="A7281">
        <v>7280</v>
      </c>
      <c r="B7281" t="s">
        <v>23954</v>
      </c>
      <c r="C7281" t="s">
        <v>1308</v>
      </c>
      <c r="D7281" t="s">
        <v>357</v>
      </c>
      <c r="E7281" s="27">
        <v>41649</v>
      </c>
      <c r="F7281" t="s">
        <v>233</v>
      </c>
      <c r="G7281" s="27">
        <v>27913</v>
      </c>
      <c r="H7281">
        <v>39</v>
      </c>
      <c r="I7281" t="s">
        <v>244</v>
      </c>
      <c r="J7281" t="s">
        <v>250</v>
      </c>
      <c r="K7281">
        <v>0</v>
      </c>
      <c r="L7281">
        <v>6</v>
      </c>
      <c r="M7281">
        <v>0</v>
      </c>
      <c r="N7281">
        <v>0</v>
      </c>
      <c r="O7281">
        <v>19</v>
      </c>
      <c r="P7281">
        <v>-1</v>
      </c>
      <c r="Q7281" s="28">
        <v>41648.429166666669</v>
      </c>
      <c r="R7281" s="28">
        <v>41649.333333333336</v>
      </c>
      <c r="S7281" t="s">
        <v>23955</v>
      </c>
      <c r="T7281" s="27">
        <v>41648</v>
      </c>
      <c r="V7281">
        <v>1</v>
      </c>
      <c r="W7281" t="s">
        <v>36</v>
      </c>
      <c r="X7281" t="s">
        <v>279</v>
      </c>
      <c r="Y7281">
        <v>1</v>
      </c>
      <c r="AA7281" t="s">
        <v>23956</v>
      </c>
      <c r="AB7281" t="s">
        <v>36</v>
      </c>
      <c r="AC7281">
        <v>0</v>
      </c>
      <c r="AD7281" s="27">
        <v>41650</v>
      </c>
      <c r="AE7281" t="s">
        <v>7939</v>
      </c>
      <c r="AF7281" s="27">
        <v>41650</v>
      </c>
      <c r="AG7281" s="27">
        <v>41650</v>
      </c>
      <c r="AH7281">
        <v>0</v>
      </c>
      <c r="AN7281" t="s">
        <v>238</v>
      </c>
      <c r="AO7281">
        <v>1</v>
      </c>
      <c r="AP7281" t="s">
        <v>239</v>
      </c>
      <c r="AQ7281" s="27">
        <v>41649</v>
      </c>
      <c r="AR7281" t="s">
        <v>240</v>
      </c>
      <c r="AS7281">
        <v>6</v>
      </c>
      <c r="AT7281" t="s">
        <v>246</v>
      </c>
      <c r="AU7281" s="27">
        <v>41649</v>
      </c>
    </row>
    <row r="7282" spans="1:47" x14ac:dyDescent="0.2">
      <c r="A7282">
        <v>7281</v>
      </c>
      <c r="B7282" t="s">
        <v>23957</v>
      </c>
      <c r="C7282" t="s">
        <v>4367</v>
      </c>
      <c r="D7282" t="s">
        <v>23958</v>
      </c>
      <c r="E7282" s="27">
        <v>41514</v>
      </c>
      <c r="F7282" t="s">
        <v>233</v>
      </c>
      <c r="G7282" s="27">
        <v>28299</v>
      </c>
      <c r="H7282">
        <v>38</v>
      </c>
      <c r="I7282" t="s">
        <v>244</v>
      </c>
      <c r="J7282" t="s">
        <v>245</v>
      </c>
      <c r="K7282">
        <v>0</v>
      </c>
      <c r="L7282">
        <v>1</v>
      </c>
      <c r="M7282">
        <v>0</v>
      </c>
      <c r="N7282">
        <v>0</v>
      </c>
      <c r="O7282">
        <v>0</v>
      </c>
      <c r="P7282">
        <v>-1</v>
      </c>
      <c r="Q7282" s="28">
        <v>41513.538194444445</v>
      </c>
      <c r="R7282" s="28">
        <v>41514.417361111111</v>
      </c>
      <c r="S7282" t="s">
        <v>23959</v>
      </c>
      <c r="T7282" s="27">
        <v>41513</v>
      </c>
      <c r="V7282">
        <v>1</v>
      </c>
      <c r="W7282" t="s">
        <v>36</v>
      </c>
      <c r="X7282" t="s">
        <v>595</v>
      </c>
      <c r="Y7282">
        <v>0</v>
      </c>
      <c r="AB7282" t="s">
        <v>237</v>
      </c>
      <c r="AH7282">
        <v>0</v>
      </c>
      <c r="AN7282" t="s">
        <v>238</v>
      </c>
      <c r="AO7282">
        <v>1</v>
      </c>
      <c r="AP7282" t="s">
        <v>239</v>
      </c>
      <c r="AQ7282" s="27">
        <v>41514</v>
      </c>
      <c r="AR7282" t="s">
        <v>240</v>
      </c>
      <c r="AS7282">
        <v>1</v>
      </c>
      <c r="AT7282" t="s">
        <v>239</v>
      </c>
      <c r="AU7282" s="27">
        <v>41514</v>
      </c>
    </row>
    <row r="7283" spans="1:47" x14ac:dyDescent="0.2">
      <c r="A7283">
        <v>7282</v>
      </c>
      <c r="B7283" t="s">
        <v>23960</v>
      </c>
      <c r="C7283" t="s">
        <v>23961</v>
      </c>
      <c r="D7283" t="s">
        <v>3399</v>
      </c>
      <c r="E7283" s="27">
        <v>41751</v>
      </c>
      <c r="F7283" t="s">
        <v>233</v>
      </c>
      <c r="G7283" s="27">
        <v>31145</v>
      </c>
      <c r="H7283">
        <v>31</v>
      </c>
      <c r="I7283" t="s">
        <v>244</v>
      </c>
      <c r="J7283" t="s">
        <v>250</v>
      </c>
      <c r="K7283">
        <v>0</v>
      </c>
      <c r="L7283">
        <v>5</v>
      </c>
      <c r="M7283">
        <v>0</v>
      </c>
      <c r="N7283">
        <v>0</v>
      </c>
      <c r="O7283">
        <v>12</v>
      </c>
      <c r="P7283">
        <v>-1</v>
      </c>
      <c r="Q7283" s="28">
        <v>41750.194444444445</v>
      </c>
      <c r="R7283" s="28">
        <v>41752.143055555556</v>
      </c>
      <c r="S7283" t="s">
        <v>23962</v>
      </c>
      <c r="U7283" s="27">
        <v>41750</v>
      </c>
      <c r="V7283">
        <v>1</v>
      </c>
      <c r="W7283" t="s">
        <v>32</v>
      </c>
      <c r="X7283" t="s">
        <v>274</v>
      </c>
      <c r="Y7283">
        <v>0</v>
      </c>
      <c r="AB7283" t="s">
        <v>237</v>
      </c>
      <c r="AH7283">
        <v>0</v>
      </c>
      <c r="AN7283" t="s">
        <v>238</v>
      </c>
      <c r="AO7283">
        <v>2</v>
      </c>
      <c r="AP7283" t="s">
        <v>239</v>
      </c>
      <c r="AQ7283" s="27">
        <v>41751</v>
      </c>
      <c r="AR7283" t="s">
        <v>240</v>
      </c>
      <c r="AS7283">
        <v>5</v>
      </c>
      <c r="AT7283" t="s">
        <v>246</v>
      </c>
      <c r="AU7283" s="27">
        <v>41751</v>
      </c>
    </row>
    <row r="7284" spans="1:47" x14ac:dyDescent="0.2">
      <c r="A7284">
        <v>7283</v>
      </c>
      <c r="B7284" t="s">
        <v>23963</v>
      </c>
      <c r="C7284" t="s">
        <v>399</v>
      </c>
      <c r="D7284" t="s">
        <v>1960</v>
      </c>
      <c r="E7284" s="27">
        <v>41666</v>
      </c>
      <c r="F7284" t="s">
        <v>294</v>
      </c>
      <c r="G7284" s="27">
        <v>33080</v>
      </c>
      <c r="H7284">
        <v>25</v>
      </c>
      <c r="I7284" t="s">
        <v>244</v>
      </c>
      <c r="J7284" t="s">
        <v>250</v>
      </c>
      <c r="K7284">
        <v>0</v>
      </c>
      <c r="L7284">
        <v>10</v>
      </c>
      <c r="M7284">
        <v>0</v>
      </c>
      <c r="N7284">
        <v>0</v>
      </c>
      <c r="O7284">
        <v>3</v>
      </c>
      <c r="P7284">
        <v>-23</v>
      </c>
      <c r="Q7284" s="28">
        <v>41643.144444444442</v>
      </c>
      <c r="R7284" s="28">
        <v>41644.372916666667</v>
      </c>
      <c r="S7284" t="s">
        <v>23964</v>
      </c>
      <c r="U7284" s="27">
        <v>41643</v>
      </c>
      <c r="V7284">
        <v>23</v>
      </c>
      <c r="W7284" t="s">
        <v>36</v>
      </c>
      <c r="X7284" t="s">
        <v>274</v>
      </c>
      <c r="Y7284">
        <v>0</v>
      </c>
      <c r="AB7284" t="s">
        <v>237</v>
      </c>
      <c r="AH7284">
        <v>0</v>
      </c>
      <c r="AN7284" t="s">
        <v>238</v>
      </c>
      <c r="AO7284">
        <v>8</v>
      </c>
      <c r="AP7284" t="s">
        <v>269</v>
      </c>
      <c r="AQ7284" s="27">
        <v>41666</v>
      </c>
      <c r="AR7284" t="s">
        <v>240</v>
      </c>
      <c r="AS7284">
        <v>10</v>
      </c>
      <c r="AT7284" t="s">
        <v>269</v>
      </c>
      <c r="AU7284" s="27">
        <v>41666</v>
      </c>
    </row>
    <row r="7285" spans="1:47" x14ac:dyDescent="0.2">
      <c r="A7285">
        <v>7284</v>
      </c>
      <c r="B7285" t="s">
        <v>23965</v>
      </c>
      <c r="C7285" t="s">
        <v>803</v>
      </c>
      <c r="D7285" t="s">
        <v>2683</v>
      </c>
      <c r="E7285" s="27">
        <v>41278</v>
      </c>
      <c r="F7285" t="s">
        <v>233</v>
      </c>
      <c r="G7285" s="27">
        <v>33346</v>
      </c>
      <c r="H7285">
        <v>25</v>
      </c>
      <c r="I7285" t="s">
        <v>244</v>
      </c>
      <c r="J7285" t="s">
        <v>245</v>
      </c>
      <c r="K7285">
        <v>0</v>
      </c>
      <c r="L7285">
        <v>5</v>
      </c>
      <c r="M7285">
        <v>0</v>
      </c>
      <c r="N7285">
        <v>1</v>
      </c>
      <c r="O7285">
        <v>2</v>
      </c>
      <c r="P7285">
        <v>0</v>
      </c>
      <c r="Q7285" s="28">
        <v>41278.540277777778</v>
      </c>
      <c r="R7285" s="28">
        <v>41279.260416666664</v>
      </c>
      <c r="S7285" t="s">
        <v>23966</v>
      </c>
      <c r="T7285" s="27">
        <v>41277</v>
      </c>
      <c r="V7285">
        <v>1</v>
      </c>
      <c r="W7285" t="s">
        <v>32</v>
      </c>
      <c r="X7285" t="s">
        <v>261</v>
      </c>
      <c r="Y7285">
        <v>0</v>
      </c>
      <c r="AB7285" t="s">
        <v>237</v>
      </c>
      <c r="AH7285">
        <v>0</v>
      </c>
      <c r="AN7285" t="s">
        <v>238</v>
      </c>
      <c r="AO7285">
        <v>4</v>
      </c>
      <c r="AP7285" t="s">
        <v>239</v>
      </c>
      <c r="AQ7285" s="27">
        <v>41278</v>
      </c>
      <c r="AR7285" t="s">
        <v>240</v>
      </c>
      <c r="AS7285">
        <v>5</v>
      </c>
      <c r="AT7285" t="s">
        <v>246</v>
      </c>
      <c r="AU7285" s="27">
        <v>41278</v>
      </c>
    </row>
    <row r="7286" spans="1:47" x14ac:dyDescent="0.2">
      <c r="A7286">
        <v>7285</v>
      </c>
      <c r="B7286" t="s">
        <v>23967</v>
      </c>
      <c r="C7286" t="s">
        <v>726</v>
      </c>
      <c r="D7286" t="s">
        <v>23968</v>
      </c>
      <c r="E7286" s="27">
        <v>41666</v>
      </c>
      <c r="F7286" t="s">
        <v>233</v>
      </c>
      <c r="G7286" s="27">
        <v>34643</v>
      </c>
      <c r="H7286">
        <v>21</v>
      </c>
      <c r="I7286" t="s">
        <v>259</v>
      </c>
      <c r="J7286" t="s">
        <v>250</v>
      </c>
      <c r="K7286">
        <v>0</v>
      </c>
      <c r="L7286">
        <v>7</v>
      </c>
      <c r="M7286">
        <v>0</v>
      </c>
      <c r="N7286">
        <v>0</v>
      </c>
      <c r="O7286">
        <v>3</v>
      </c>
      <c r="P7286">
        <v>-1</v>
      </c>
      <c r="Q7286" s="28">
        <v>41665.297222222223</v>
      </c>
      <c r="R7286" s="28">
        <v>41675.154861111114</v>
      </c>
      <c r="S7286" t="s">
        <v>23969</v>
      </c>
      <c r="U7286" s="27">
        <v>41665</v>
      </c>
      <c r="V7286">
        <v>1</v>
      </c>
      <c r="W7286" t="s">
        <v>32</v>
      </c>
      <c r="X7286" t="s">
        <v>274</v>
      </c>
      <c r="Y7286">
        <v>1</v>
      </c>
      <c r="AA7286" t="s">
        <v>23970</v>
      </c>
      <c r="AB7286" t="s">
        <v>32</v>
      </c>
      <c r="AC7286">
        <v>0</v>
      </c>
      <c r="AD7286" s="27">
        <v>41701</v>
      </c>
      <c r="AE7286" t="s">
        <v>359</v>
      </c>
      <c r="AF7286" s="27">
        <v>41701</v>
      </c>
      <c r="AG7286" s="27">
        <v>41723</v>
      </c>
      <c r="AH7286">
        <v>0</v>
      </c>
      <c r="AN7286" t="s">
        <v>238</v>
      </c>
      <c r="AO7286">
        <v>6</v>
      </c>
      <c r="AP7286" t="s">
        <v>246</v>
      </c>
      <c r="AQ7286" s="27">
        <v>41666</v>
      </c>
      <c r="AR7286" t="s">
        <v>240</v>
      </c>
      <c r="AS7286">
        <v>7</v>
      </c>
      <c r="AT7286" t="s">
        <v>246</v>
      </c>
      <c r="AU7286" s="27">
        <v>41666</v>
      </c>
    </row>
    <row r="7287" spans="1:47" x14ac:dyDescent="0.2">
      <c r="A7287">
        <v>7286</v>
      </c>
      <c r="B7287" t="s">
        <v>23971</v>
      </c>
      <c r="C7287" t="s">
        <v>242</v>
      </c>
      <c r="D7287" t="s">
        <v>232</v>
      </c>
      <c r="E7287" s="27">
        <v>41352</v>
      </c>
      <c r="F7287" t="s">
        <v>233</v>
      </c>
      <c r="G7287" s="27">
        <v>31113</v>
      </c>
      <c r="H7287">
        <v>31</v>
      </c>
      <c r="I7287" t="s">
        <v>244</v>
      </c>
      <c r="J7287" t="s">
        <v>245</v>
      </c>
      <c r="K7287">
        <v>0</v>
      </c>
      <c r="L7287">
        <v>5</v>
      </c>
      <c r="M7287">
        <v>0</v>
      </c>
      <c r="N7287">
        <v>0</v>
      </c>
      <c r="O7287">
        <v>2</v>
      </c>
      <c r="P7287">
        <v>0</v>
      </c>
      <c r="Q7287" s="28">
        <v>41352.202777777777</v>
      </c>
      <c r="R7287" s="28">
        <v>41368.344444444447</v>
      </c>
      <c r="S7287" t="s">
        <v>23972</v>
      </c>
      <c r="T7287" s="27">
        <v>41352</v>
      </c>
      <c r="V7287">
        <v>0</v>
      </c>
      <c r="W7287" t="s">
        <v>32</v>
      </c>
      <c r="X7287" t="s">
        <v>284</v>
      </c>
      <c r="Y7287">
        <v>0</v>
      </c>
      <c r="AB7287" t="s">
        <v>237</v>
      </c>
      <c r="AH7287">
        <v>0</v>
      </c>
      <c r="AN7287" t="s">
        <v>238</v>
      </c>
      <c r="AO7287">
        <v>5</v>
      </c>
      <c r="AP7287" t="s">
        <v>246</v>
      </c>
      <c r="AQ7287" s="27">
        <v>41352</v>
      </c>
      <c r="AR7287" t="s">
        <v>240</v>
      </c>
      <c r="AS7287">
        <v>5</v>
      </c>
      <c r="AT7287" t="s">
        <v>246</v>
      </c>
      <c r="AU7287" s="27">
        <v>41352</v>
      </c>
    </row>
    <row r="7288" spans="1:47" x14ac:dyDescent="0.2">
      <c r="A7288">
        <v>7287</v>
      </c>
      <c r="B7288" t="s">
        <v>23973</v>
      </c>
      <c r="C7288" t="s">
        <v>3623</v>
      </c>
      <c r="D7288" t="s">
        <v>3917</v>
      </c>
      <c r="E7288" s="27">
        <v>41333</v>
      </c>
      <c r="F7288" t="s">
        <v>233</v>
      </c>
      <c r="G7288" s="27">
        <v>29442</v>
      </c>
      <c r="H7288">
        <v>35</v>
      </c>
      <c r="I7288" t="s">
        <v>244</v>
      </c>
      <c r="J7288" t="s">
        <v>250</v>
      </c>
      <c r="K7288">
        <v>2</v>
      </c>
      <c r="L7288">
        <v>8</v>
      </c>
      <c r="M7288">
        <v>0</v>
      </c>
      <c r="N7288">
        <v>0</v>
      </c>
      <c r="O7288">
        <v>4</v>
      </c>
      <c r="P7288">
        <v>-1</v>
      </c>
      <c r="Q7288" s="28">
        <v>41332.420138888891</v>
      </c>
      <c r="R7288" s="28">
        <v>41334.176388888889</v>
      </c>
      <c r="S7288" t="s">
        <v>23974</v>
      </c>
      <c r="T7288" s="27">
        <v>41332</v>
      </c>
      <c r="V7288">
        <v>1</v>
      </c>
      <c r="W7288" t="s">
        <v>32</v>
      </c>
      <c r="X7288" t="s">
        <v>359</v>
      </c>
      <c r="Y7288">
        <v>0</v>
      </c>
      <c r="AB7288" t="s">
        <v>237</v>
      </c>
      <c r="AH7288">
        <v>0</v>
      </c>
      <c r="AN7288" t="s">
        <v>238</v>
      </c>
      <c r="AO7288">
        <v>4</v>
      </c>
      <c r="AP7288" t="s">
        <v>239</v>
      </c>
      <c r="AQ7288" s="27">
        <v>41333</v>
      </c>
      <c r="AR7288" t="s">
        <v>240</v>
      </c>
      <c r="AS7288">
        <v>8</v>
      </c>
      <c r="AT7288" t="s">
        <v>269</v>
      </c>
      <c r="AU7288" s="27">
        <v>41333</v>
      </c>
    </row>
    <row r="7289" spans="1:47" x14ac:dyDescent="0.2">
      <c r="A7289">
        <v>7288</v>
      </c>
      <c r="B7289" t="s">
        <v>23975</v>
      </c>
      <c r="C7289" t="s">
        <v>23976</v>
      </c>
      <c r="D7289" t="s">
        <v>2307</v>
      </c>
      <c r="E7289" s="27">
        <v>41285</v>
      </c>
      <c r="F7289" t="s">
        <v>233</v>
      </c>
      <c r="G7289" s="27">
        <v>30229</v>
      </c>
      <c r="H7289">
        <v>33</v>
      </c>
      <c r="I7289" t="s">
        <v>244</v>
      </c>
      <c r="J7289" t="s">
        <v>250</v>
      </c>
      <c r="K7289">
        <v>0</v>
      </c>
      <c r="L7289">
        <v>6</v>
      </c>
      <c r="M7289">
        <v>0</v>
      </c>
      <c r="N7289">
        <v>0</v>
      </c>
      <c r="O7289">
        <v>3</v>
      </c>
      <c r="P7289">
        <v>-1</v>
      </c>
      <c r="Q7289" s="28">
        <v>41284.320833333331</v>
      </c>
      <c r="R7289" s="28">
        <v>41291.474999999999</v>
      </c>
      <c r="S7289" t="s">
        <v>23977</v>
      </c>
      <c r="T7289" s="27">
        <v>41284</v>
      </c>
      <c r="V7289">
        <v>1</v>
      </c>
      <c r="W7289" t="s">
        <v>32</v>
      </c>
      <c r="X7289" t="s">
        <v>359</v>
      </c>
      <c r="Y7289">
        <v>1</v>
      </c>
      <c r="AA7289" t="s">
        <v>23978</v>
      </c>
      <c r="AB7289" t="s">
        <v>36</v>
      </c>
      <c r="AC7289">
        <v>0</v>
      </c>
      <c r="AD7289" s="27">
        <v>41410</v>
      </c>
      <c r="AE7289" t="s">
        <v>404</v>
      </c>
      <c r="AF7289" s="27">
        <v>41410</v>
      </c>
      <c r="AG7289" s="27">
        <v>41411</v>
      </c>
      <c r="AH7289">
        <v>0</v>
      </c>
      <c r="AN7289" t="s">
        <v>238</v>
      </c>
      <c r="AO7289">
        <v>2</v>
      </c>
      <c r="AP7289" t="s">
        <v>239</v>
      </c>
      <c r="AQ7289" s="27">
        <v>41285</v>
      </c>
      <c r="AR7289" t="s">
        <v>240</v>
      </c>
      <c r="AS7289">
        <v>6</v>
      </c>
      <c r="AT7289" t="s">
        <v>246</v>
      </c>
      <c r="AU7289" s="27">
        <v>41285</v>
      </c>
    </row>
    <row r="7290" spans="1:47" x14ac:dyDescent="0.2">
      <c r="A7290">
        <v>7289</v>
      </c>
      <c r="B7290" t="s">
        <v>23979</v>
      </c>
      <c r="C7290" t="s">
        <v>281</v>
      </c>
      <c r="D7290" t="s">
        <v>3589</v>
      </c>
      <c r="E7290" s="27">
        <v>41997</v>
      </c>
      <c r="F7290" t="s">
        <v>233</v>
      </c>
      <c r="G7290" s="27">
        <v>32943</v>
      </c>
      <c r="H7290">
        <v>26</v>
      </c>
      <c r="I7290" t="s">
        <v>244</v>
      </c>
      <c r="J7290" t="s">
        <v>250</v>
      </c>
      <c r="K7290">
        <v>0</v>
      </c>
      <c r="L7290">
        <v>10</v>
      </c>
      <c r="M7290">
        <v>0</v>
      </c>
      <c r="N7290">
        <v>0</v>
      </c>
      <c r="O7290">
        <v>20</v>
      </c>
      <c r="P7290">
        <v>0</v>
      </c>
      <c r="Q7290" s="28">
        <v>41997.220833333333</v>
      </c>
      <c r="R7290" s="28">
        <v>42041.168055555558</v>
      </c>
      <c r="S7290" t="s">
        <v>23980</v>
      </c>
      <c r="T7290" s="27">
        <v>41997</v>
      </c>
      <c r="V7290">
        <v>0</v>
      </c>
      <c r="W7290" t="s">
        <v>32</v>
      </c>
      <c r="X7290" t="s">
        <v>2223</v>
      </c>
      <c r="Y7290">
        <v>1</v>
      </c>
      <c r="AA7290" t="s">
        <v>23981</v>
      </c>
      <c r="AB7290" t="s">
        <v>36</v>
      </c>
      <c r="AD7290" s="27">
        <v>42045</v>
      </c>
      <c r="AE7290" t="s">
        <v>392</v>
      </c>
      <c r="AH7290">
        <v>0</v>
      </c>
      <c r="AN7290" t="s">
        <v>238</v>
      </c>
      <c r="AO7290">
        <v>10</v>
      </c>
      <c r="AP7290" t="s">
        <v>269</v>
      </c>
      <c r="AQ7290" s="27">
        <v>41997</v>
      </c>
      <c r="AR7290" t="s">
        <v>240</v>
      </c>
      <c r="AS7290">
        <v>10</v>
      </c>
      <c r="AT7290" t="s">
        <v>269</v>
      </c>
      <c r="AU7290" s="27">
        <v>41997</v>
      </c>
    </row>
    <row r="7291" spans="1:47" x14ac:dyDescent="0.2">
      <c r="A7291">
        <v>7290</v>
      </c>
      <c r="B7291" t="s">
        <v>23982</v>
      </c>
      <c r="C7291" t="s">
        <v>23983</v>
      </c>
      <c r="D7291" t="s">
        <v>23984</v>
      </c>
      <c r="E7291" s="27">
        <v>41900</v>
      </c>
      <c r="F7291" t="s">
        <v>233</v>
      </c>
      <c r="G7291" s="27">
        <v>31289</v>
      </c>
      <c r="H7291">
        <v>30</v>
      </c>
      <c r="I7291" t="s">
        <v>244</v>
      </c>
      <c r="J7291" t="s">
        <v>250</v>
      </c>
      <c r="K7291">
        <v>0</v>
      </c>
      <c r="L7291">
        <v>9</v>
      </c>
      <c r="M7291">
        <v>0</v>
      </c>
      <c r="N7291">
        <v>0</v>
      </c>
      <c r="O7291">
        <v>6</v>
      </c>
      <c r="P7291">
        <v>-1</v>
      </c>
      <c r="Q7291" s="28">
        <v>41899.201388888891</v>
      </c>
      <c r="R7291" s="28">
        <v>41901.324999999997</v>
      </c>
      <c r="S7291" t="s">
        <v>23985</v>
      </c>
      <c r="T7291" s="27">
        <v>41899</v>
      </c>
      <c r="V7291">
        <v>1</v>
      </c>
      <c r="W7291" t="s">
        <v>32</v>
      </c>
      <c r="X7291" t="s">
        <v>974</v>
      </c>
      <c r="Y7291">
        <v>0</v>
      </c>
      <c r="AB7291" t="s">
        <v>237</v>
      </c>
      <c r="AH7291">
        <v>0</v>
      </c>
      <c r="AN7291" t="s">
        <v>238</v>
      </c>
      <c r="AO7291">
        <v>6</v>
      </c>
      <c r="AP7291" t="s">
        <v>246</v>
      </c>
      <c r="AQ7291" s="27">
        <v>41900</v>
      </c>
      <c r="AR7291" t="s">
        <v>240</v>
      </c>
      <c r="AS7291">
        <v>9</v>
      </c>
      <c r="AT7291" t="s">
        <v>269</v>
      </c>
      <c r="AU7291" s="27">
        <v>41900</v>
      </c>
    </row>
    <row r="7292" spans="1:47" x14ac:dyDescent="0.2">
      <c r="A7292">
        <v>7291</v>
      </c>
      <c r="B7292" t="s">
        <v>23986</v>
      </c>
      <c r="C7292" t="s">
        <v>23987</v>
      </c>
      <c r="D7292" t="s">
        <v>10417</v>
      </c>
      <c r="E7292" s="27">
        <v>41359</v>
      </c>
      <c r="F7292" t="s">
        <v>233</v>
      </c>
      <c r="G7292" s="27">
        <v>31074</v>
      </c>
      <c r="H7292">
        <v>31</v>
      </c>
      <c r="I7292" t="s">
        <v>244</v>
      </c>
      <c r="J7292" t="s">
        <v>250</v>
      </c>
      <c r="K7292">
        <v>0</v>
      </c>
      <c r="L7292">
        <v>7</v>
      </c>
      <c r="M7292">
        <v>0</v>
      </c>
      <c r="N7292">
        <v>0</v>
      </c>
      <c r="O7292">
        <v>2</v>
      </c>
      <c r="S7292" t="s">
        <v>23988</v>
      </c>
      <c r="T7292" s="27">
        <v>40500</v>
      </c>
      <c r="V7292">
        <v>859</v>
      </c>
      <c r="W7292" t="s">
        <v>32</v>
      </c>
      <c r="X7292" t="s">
        <v>494</v>
      </c>
      <c r="Y7292">
        <v>0</v>
      </c>
      <c r="AB7292" t="s">
        <v>237</v>
      </c>
      <c r="AH7292">
        <v>0</v>
      </c>
      <c r="AN7292" t="s">
        <v>238</v>
      </c>
      <c r="AO7292">
        <v>4</v>
      </c>
      <c r="AP7292" t="s">
        <v>239</v>
      </c>
      <c r="AQ7292" s="27">
        <v>41359</v>
      </c>
      <c r="AR7292" t="s">
        <v>240</v>
      </c>
      <c r="AS7292">
        <v>7</v>
      </c>
      <c r="AT7292" t="s">
        <v>246</v>
      </c>
      <c r="AU7292" s="27">
        <v>41359</v>
      </c>
    </row>
    <row r="7293" spans="1:47" x14ac:dyDescent="0.2">
      <c r="A7293">
        <v>7292</v>
      </c>
      <c r="B7293" t="s">
        <v>23989</v>
      </c>
      <c r="C7293" t="s">
        <v>23990</v>
      </c>
      <c r="D7293" t="s">
        <v>830</v>
      </c>
      <c r="E7293" s="27">
        <v>41346</v>
      </c>
      <c r="F7293" t="s">
        <v>294</v>
      </c>
      <c r="G7293" s="27">
        <v>29411</v>
      </c>
      <c r="H7293">
        <v>35</v>
      </c>
      <c r="I7293" t="s">
        <v>244</v>
      </c>
      <c r="J7293" t="s">
        <v>250</v>
      </c>
      <c r="K7293">
        <v>0</v>
      </c>
      <c r="L7293">
        <v>8</v>
      </c>
      <c r="M7293">
        <v>0</v>
      </c>
      <c r="N7293">
        <v>0</v>
      </c>
      <c r="O7293">
        <v>13</v>
      </c>
      <c r="P7293">
        <v>0</v>
      </c>
      <c r="Q7293" s="28">
        <v>41346.050694444442</v>
      </c>
      <c r="R7293" s="28">
        <v>41348.425694444442</v>
      </c>
      <c r="S7293" t="s">
        <v>23991</v>
      </c>
      <c r="T7293" s="27">
        <v>41345</v>
      </c>
      <c r="V7293">
        <v>1</v>
      </c>
      <c r="W7293" t="s">
        <v>32</v>
      </c>
      <c r="X7293" t="s">
        <v>1406</v>
      </c>
      <c r="Y7293">
        <v>0</v>
      </c>
      <c r="AB7293" t="s">
        <v>237</v>
      </c>
      <c r="AH7293">
        <v>0</v>
      </c>
      <c r="AN7293" t="s">
        <v>238</v>
      </c>
      <c r="AO7293">
        <v>5</v>
      </c>
      <c r="AP7293" t="s">
        <v>246</v>
      </c>
      <c r="AQ7293" s="27">
        <v>41346</v>
      </c>
      <c r="AR7293" t="s">
        <v>240</v>
      </c>
      <c r="AS7293">
        <v>8</v>
      </c>
      <c r="AT7293" t="s">
        <v>269</v>
      </c>
      <c r="AU7293" s="27">
        <v>41346</v>
      </c>
    </row>
    <row r="7294" spans="1:47" x14ac:dyDescent="0.2">
      <c r="A7294">
        <v>7293</v>
      </c>
      <c r="B7294" t="s">
        <v>23992</v>
      </c>
      <c r="C7294" t="s">
        <v>618</v>
      </c>
      <c r="D7294" t="s">
        <v>1376</v>
      </c>
      <c r="E7294" s="27">
        <v>41621</v>
      </c>
      <c r="F7294" t="s">
        <v>233</v>
      </c>
      <c r="G7294" s="27">
        <v>29791</v>
      </c>
      <c r="H7294">
        <v>34</v>
      </c>
      <c r="I7294" t="s">
        <v>244</v>
      </c>
      <c r="J7294" t="s">
        <v>250</v>
      </c>
      <c r="K7294">
        <v>0</v>
      </c>
      <c r="L7294">
        <v>8</v>
      </c>
      <c r="M7294">
        <v>6</v>
      </c>
      <c r="N7294">
        <v>1</v>
      </c>
      <c r="O7294">
        <v>19</v>
      </c>
      <c r="P7294">
        <v>-1</v>
      </c>
      <c r="Q7294" s="28">
        <v>41620.303472222222</v>
      </c>
      <c r="R7294" s="28">
        <v>41621.390277777777</v>
      </c>
      <c r="S7294" t="s">
        <v>23993</v>
      </c>
      <c r="U7294" s="27">
        <v>41620</v>
      </c>
      <c r="V7294">
        <v>1</v>
      </c>
      <c r="W7294" t="s">
        <v>36</v>
      </c>
      <c r="X7294" t="s">
        <v>274</v>
      </c>
      <c r="Y7294">
        <v>0</v>
      </c>
      <c r="AB7294" t="s">
        <v>237</v>
      </c>
      <c r="AH7294">
        <v>0</v>
      </c>
      <c r="AN7294" t="s">
        <v>238</v>
      </c>
      <c r="AO7294">
        <v>4</v>
      </c>
      <c r="AP7294" t="s">
        <v>239</v>
      </c>
      <c r="AQ7294" s="27">
        <v>41621</v>
      </c>
      <c r="AR7294" t="s">
        <v>240</v>
      </c>
      <c r="AS7294">
        <v>8</v>
      </c>
      <c r="AT7294" t="s">
        <v>269</v>
      </c>
      <c r="AU7294" s="27">
        <v>41621</v>
      </c>
    </row>
    <row r="7295" spans="1:47" x14ac:dyDescent="0.2">
      <c r="A7295">
        <v>7294</v>
      </c>
      <c r="B7295" t="s">
        <v>23994</v>
      </c>
      <c r="C7295" t="s">
        <v>511</v>
      </c>
      <c r="D7295" t="s">
        <v>331</v>
      </c>
      <c r="E7295" s="27">
        <v>41303</v>
      </c>
      <c r="F7295" t="s">
        <v>233</v>
      </c>
      <c r="G7295" s="27">
        <v>27244</v>
      </c>
      <c r="H7295">
        <v>41</v>
      </c>
      <c r="I7295" t="s">
        <v>244</v>
      </c>
      <c r="J7295" t="s">
        <v>22</v>
      </c>
      <c r="K7295">
        <v>0</v>
      </c>
      <c r="L7295">
        <v>9</v>
      </c>
      <c r="M7295">
        <v>0</v>
      </c>
      <c r="N7295">
        <v>0</v>
      </c>
      <c r="O7295">
        <v>31</v>
      </c>
      <c r="P7295">
        <v>0</v>
      </c>
      <c r="Q7295" s="28">
        <v>41303.09375</v>
      </c>
      <c r="R7295" s="28">
        <v>41545.173611111109</v>
      </c>
      <c r="S7295" t="s">
        <v>23995</v>
      </c>
      <c r="T7295" s="27">
        <v>41302</v>
      </c>
      <c r="V7295">
        <v>1</v>
      </c>
      <c r="W7295" t="s">
        <v>32</v>
      </c>
      <c r="X7295" t="s">
        <v>364</v>
      </c>
      <c r="Y7295">
        <v>1</v>
      </c>
      <c r="AA7295" t="s">
        <v>23996</v>
      </c>
      <c r="AB7295" t="s">
        <v>36</v>
      </c>
      <c r="AC7295">
        <v>0</v>
      </c>
      <c r="AD7295" s="27">
        <v>41611</v>
      </c>
      <c r="AE7295" t="s">
        <v>1231</v>
      </c>
      <c r="AF7295" s="27">
        <v>41611</v>
      </c>
      <c r="AG7295" s="27">
        <v>41633</v>
      </c>
      <c r="AH7295">
        <v>0</v>
      </c>
      <c r="AN7295" t="s">
        <v>238</v>
      </c>
      <c r="AO7295">
        <v>5</v>
      </c>
      <c r="AP7295" t="s">
        <v>246</v>
      </c>
      <c r="AQ7295" s="27">
        <v>41303</v>
      </c>
      <c r="AR7295" t="s">
        <v>240</v>
      </c>
      <c r="AS7295">
        <v>9</v>
      </c>
      <c r="AT7295" t="s">
        <v>269</v>
      </c>
      <c r="AU7295" s="27">
        <v>41303</v>
      </c>
    </row>
    <row r="7296" spans="1:47" x14ac:dyDescent="0.2">
      <c r="A7296">
        <v>7295</v>
      </c>
      <c r="B7296" t="s">
        <v>23997</v>
      </c>
      <c r="C7296" t="s">
        <v>23998</v>
      </c>
      <c r="D7296" t="s">
        <v>603</v>
      </c>
      <c r="E7296" s="27">
        <v>41792</v>
      </c>
      <c r="F7296" t="s">
        <v>233</v>
      </c>
      <c r="G7296" s="27">
        <v>33211</v>
      </c>
      <c r="H7296">
        <v>25</v>
      </c>
      <c r="I7296" t="s">
        <v>244</v>
      </c>
      <c r="J7296" t="s">
        <v>22</v>
      </c>
      <c r="K7296">
        <v>0</v>
      </c>
      <c r="L7296">
        <v>2</v>
      </c>
      <c r="M7296">
        <v>0</v>
      </c>
      <c r="N7296">
        <v>0</v>
      </c>
      <c r="O7296">
        <v>1</v>
      </c>
      <c r="P7296">
        <v>-1</v>
      </c>
      <c r="Q7296" s="28">
        <v>41791.416666666664</v>
      </c>
      <c r="R7296" s="28">
        <v>41792.365972222222</v>
      </c>
      <c r="S7296" t="s">
        <v>23999</v>
      </c>
      <c r="T7296" s="27">
        <v>41791</v>
      </c>
      <c r="V7296">
        <v>1</v>
      </c>
      <c r="W7296" t="s">
        <v>32</v>
      </c>
      <c r="X7296" t="s">
        <v>555</v>
      </c>
      <c r="Y7296">
        <v>0</v>
      </c>
      <c r="AB7296" t="s">
        <v>237</v>
      </c>
      <c r="AH7296">
        <v>0</v>
      </c>
      <c r="AN7296" t="s">
        <v>238</v>
      </c>
      <c r="AO7296">
        <v>3</v>
      </c>
      <c r="AP7296" t="s">
        <v>239</v>
      </c>
      <c r="AQ7296" s="27">
        <v>41792</v>
      </c>
      <c r="AR7296" t="s">
        <v>240</v>
      </c>
      <c r="AS7296">
        <v>2</v>
      </c>
      <c r="AT7296" t="s">
        <v>239</v>
      </c>
      <c r="AU7296" s="27">
        <v>41792</v>
      </c>
    </row>
    <row r="7297" spans="1:47" x14ac:dyDescent="0.2">
      <c r="A7297">
        <v>7296</v>
      </c>
      <c r="B7297" t="s">
        <v>24000</v>
      </c>
      <c r="C7297" t="s">
        <v>693</v>
      </c>
      <c r="D7297" t="s">
        <v>1243</v>
      </c>
      <c r="E7297" s="27">
        <v>41338</v>
      </c>
      <c r="F7297" t="s">
        <v>233</v>
      </c>
      <c r="G7297" s="27">
        <v>21419</v>
      </c>
      <c r="H7297">
        <v>57</v>
      </c>
      <c r="I7297" t="s">
        <v>234</v>
      </c>
      <c r="J7297" t="s">
        <v>22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-1</v>
      </c>
      <c r="Q7297" s="28">
        <v>41337.310416666667</v>
      </c>
      <c r="R7297" s="28">
        <v>41338.083333333336</v>
      </c>
      <c r="S7297" t="s">
        <v>24001</v>
      </c>
      <c r="T7297" s="27">
        <v>41337</v>
      </c>
      <c r="V7297">
        <v>1</v>
      </c>
      <c r="W7297" t="s">
        <v>36</v>
      </c>
      <c r="X7297" t="s">
        <v>279</v>
      </c>
      <c r="Y7297">
        <v>0</v>
      </c>
      <c r="AB7297" t="s">
        <v>237</v>
      </c>
      <c r="AH7297">
        <v>0</v>
      </c>
      <c r="AN7297" t="s">
        <v>238</v>
      </c>
      <c r="AO7297">
        <v>1</v>
      </c>
      <c r="AP7297" t="s">
        <v>239</v>
      </c>
      <c r="AQ7297" s="27">
        <v>41338</v>
      </c>
      <c r="AR7297" t="s">
        <v>240</v>
      </c>
      <c r="AS7297">
        <v>1</v>
      </c>
      <c r="AT7297" t="s">
        <v>239</v>
      </c>
      <c r="AU7297" s="27">
        <v>41338</v>
      </c>
    </row>
    <row r="7298" spans="1:47" x14ac:dyDescent="0.2">
      <c r="A7298">
        <v>7297</v>
      </c>
      <c r="B7298" t="s">
        <v>24002</v>
      </c>
      <c r="C7298" t="s">
        <v>24003</v>
      </c>
      <c r="D7298" t="s">
        <v>24004</v>
      </c>
      <c r="E7298" s="27">
        <v>41371</v>
      </c>
      <c r="F7298" t="s">
        <v>233</v>
      </c>
      <c r="G7298" s="27">
        <v>30651</v>
      </c>
      <c r="H7298">
        <v>32</v>
      </c>
      <c r="I7298" t="s">
        <v>244</v>
      </c>
      <c r="J7298" t="s">
        <v>250</v>
      </c>
      <c r="K7298">
        <v>0</v>
      </c>
      <c r="L7298">
        <v>9</v>
      </c>
      <c r="M7298">
        <v>0</v>
      </c>
      <c r="N7298">
        <v>0</v>
      </c>
      <c r="O7298">
        <v>2</v>
      </c>
      <c r="S7298" t="s">
        <v>24005</v>
      </c>
      <c r="U7298" s="27">
        <v>40815</v>
      </c>
      <c r="V7298">
        <v>556</v>
      </c>
      <c r="W7298" t="s">
        <v>36</v>
      </c>
      <c r="X7298" t="s">
        <v>274</v>
      </c>
      <c r="Y7298">
        <v>0</v>
      </c>
      <c r="AB7298" t="s">
        <v>237</v>
      </c>
      <c r="AH7298">
        <v>0</v>
      </c>
      <c r="AN7298" t="s">
        <v>238</v>
      </c>
      <c r="AO7298">
        <v>7</v>
      </c>
      <c r="AP7298" t="s">
        <v>246</v>
      </c>
      <c r="AQ7298" s="27">
        <v>41371</v>
      </c>
      <c r="AR7298" t="s">
        <v>240</v>
      </c>
      <c r="AS7298">
        <v>9</v>
      </c>
      <c r="AT7298" t="s">
        <v>269</v>
      </c>
      <c r="AU7298" s="27">
        <v>41371</v>
      </c>
    </row>
    <row r="7299" spans="1:47" x14ac:dyDescent="0.2">
      <c r="A7299">
        <v>7298</v>
      </c>
      <c r="B7299" t="s">
        <v>24006</v>
      </c>
      <c r="C7299" t="s">
        <v>4839</v>
      </c>
      <c r="D7299" t="s">
        <v>10431</v>
      </c>
      <c r="E7299" s="27">
        <v>41569</v>
      </c>
      <c r="F7299" t="s">
        <v>294</v>
      </c>
      <c r="G7299" s="27">
        <v>26980</v>
      </c>
      <c r="H7299">
        <v>42</v>
      </c>
      <c r="I7299" t="s">
        <v>244</v>
      </c>
      <c r="J7299" t="s">
        <v>250</v>
      </c>
      <c r="K7299">
        <v>0</v>
      </c>
      <c r="L7299">
        <v>2</v>
      </c>
      <c r="M7299">
        <v>0</v>
      </c>
      <c r="N7299">
        <v>0</v>
      </c>
      <c r="O7299">
        <v>1</v>
      </c>
      <c r="P7299">
        <v>-1</v>
      </c>
      <c r="Q7299" s="28">
        <v>41568.25</v>
      </c>
      <c r="R7299" s="28">
        <v>41569.082638888889</v>
      </c>
      <c r="S7299" t="s">
        <v>24007</v>
      </c>
      <c r="T7299" s="27">
        <v>41568</v>
      </c>
      <c r="V7299">
        <v>1</v>
      </c>
      <c r="W7299" t="s">
        <v>32</v>
      </c>
      <c r="X7299" t="s">
        <v>13084</v>
      </c>
      <c r="Y7299">
        <v>0</v>
      </c>
      <c r="AB7299" t="s">
        <v>237</v>
      </c>
      <c r="AH7299">
        <v>0</v>
      </c>
      <c r="AN7299" t="s">
        <v>238</v>
      </c>
      <c r="AO7299">
        <v>1</v>
      </c>
      <c r="AP7299" t="s">
        <v>239</v>
      </c>
      <c r="AQ7299" s="27">
        <v>41569</v>
      </c>
      <c r="AR7299" t="s">
        <v>240</v>
      </c>
      <c r="AS7299">
        <v>2</v>
      </c>
      <c r="AT7299" t="s">
        <v>239</v>
      </c>
      <c r="AU7299" s="27">
        <v>41569</v>
      </c>
    </row>
    <row r="7300" spans="1:47" x14ac:dyDescent="0.2">
      <c r="A7300">
        <v>7299</v>
      </c>
      <c r="B7300" t="s">
        <v>24008</v>
      </c>
      <c r="C7300" t="s">
        <v>24009</v>
      </c>
      <c r="D7300" t="s">
        <v>4861</v>
      </c>
      <c r="E7300" s="27">
        <v>41328</v>
      </c>
      <c r="F7300" t="s">
        <v>233</v>
      </c>
      <c r="G7300" s="27">
        <v>32633</v>
      </c>
      <c r="H7300">
        <v>26</v>
      </c>
      <c r="I7300" t="s">
        <v>244</v>
      </c>
      <c r="J7300" t="s">
        <v>250</v>
      </c>
      <c r="K7300">
        <v>1</v>
      </c>
      <c r="L7300">
        <v>10</v>
      </c>
      <c r="M7300">
        <v>2</v>
      </c>
      <c r="N7300">
        <v>0</v>
      </c>
      <c r="O7300">
        <v>9</v>
      </c>
      <c r="P7300">
        <v>-1</v>
      </c>
      <c r="Q7300" s="28">
        <v>41327.388888888891</v>
      </c>
      <c r="R7300" s="28">
        <v>41329.486111111109</v>
      </c>
      <c r="S7300" t="s">
        <v>24010</v>
      </c>
      <c r="T7300" s="27">
        <v>41327</v>
      </c>
      <c r="V7300">
        <v>1</v>
      </c>
      <c r="W7300" t="s">
        <v>32</v>
      </c>
      <c r="X7300" t="s">
        <v>459</v>
      </c>
      <c r="Y7300">
        <v>1</v>
      </c>
      <c r="AA7300" t="s">
        <v>24011</v>
      </c>
      <c r="AB7300" t="s">
        <v>36</v>
      </c>
      <c r="AD7300" s="27">
        <v>41576</v>
      </c>
      <c r="AE7300" t="s">
        <v>324</v>
      </c>
      <c r="AH7300">
        <v>0</v>
      </c>
      <c r="AN7300" t="s">
        <v>238</v>
      </c>
      <c r="AO7300">
        <v>6</v>
      </c>
      <c r="AP7300" t="s">
        <v>246</v>
      </c>
      <c r="AQ7300" s="27">
        <v>41328</v>
      </c>
      <c r="AR7300" t="s">
        <v>240</v>
      </c>
      <c r="AS7300">
        <v>10</v>
      </c>
      <c r="AT7300" t="s">
        <v>269</v>
      </c>
      <c r="AU7300" s="27">
        <v>41328</v>
      </c>
    </row>
    <row r="7301" spans="1:47" x14ac:dyDescent="0.2">
      <c r="A7301">
        <v>7300</v>
      </c>
      <c r="B7301" t="s">
        <v>24012</v>
      </c>
      <c r="C7301" t="s">
        <v>793</v>
      </c>
      <c r="D7301" t="s">
        <v>24013</v>
      </c>
      <c r="E7301" s="27">
        <v>41723</v>
      </c>
      <c r="F7301" t="s">
        <v>233</v>
      </c>
      <c r="G7301" s="27">
        <v>33514</v>
      </c>
      <c r="H7301">
        <v>24</v>
      </c>
      <c r="I7301" t="s">
        <v>259</v>
      </c>
      <c r="J7301" t="s">
        <v>245</v>
      </c>
      <c r="K7301">
        <v>0</v>
      </c>
      <c r="L7301">
        <v>9</v>
      </c>
      <c r="M7301">
        <v>0</v>
      </c>
      <c r="N7301">
        <v>0</v>
      </c>
      <c r="O7301">
        <v>1</v>
      </c>
      <c r="P7301">
        <v>-60</v>
      </c>
      <c r="Q7301" s="28">
        <v>41663.438888888886</v>
      </c>
      <c r="R7301" s="28">
        <v>41701.056250000001</v>
      </c>
      <c r="S7301" t="s">
        <v>24014</v>
      </c>
      <c r="U7301" s="27">
        <v>41663</v>
      </c>
      <c r="V7301">
        <v>60</v>
      </c>
      <c r="W7301" t="s">
        <v>32</v>
      </c>
      <c r="X7301" t="s">
        <v>274</v>
      </c>
      <c r="Y7301">
        <v>0</v>
      </c>
      <c r="AB7301" t="s">
        <v>237</v>
      </c>
      <c r="AH7301">
        <v>0</v>
      </c>
      <c r="AN7301" t="s">
        <v>238</v>
      </c>
      <c r="AO7301">
        <v>8</v>
      </c>
      <c r="AP7301" t="s">
        <v>269</v>
      </c>
      <c r="AQ7301" s="27">
        <v>41723</v>
      </c>
      <c r="AR7301" t="s">
        <v>240</v>
      </c>
      <c r="AS7301">
        <v>9</v>
      </c>
      <c r="AT7301" t="s">
        <v>269</v>
      </c>
      <c r="AU7301" s="27">
        <v>41723</v>
      </c>
    </row>
    <row r="7302" spans="1:47" x14ac:dyDescent="0.2">
      <c r="A7302">
        <v>7301</v>
      </c>
      <c r="B7302" t="s">
        <v>24015</v>
      </c>
      <c r="C7302" t="s">
        <v>24016</v>
      </c>
      <c r="D7302" t="s">
        <v>11008</v>
      </c>
      <c r="E7302" s="27">
        <v>41865</v>
      </c>
      <c r="F7302" t="s">
        <v>233</v>
      </c>
      <c r="G7302" s="27">
        <v>29283</v>
      </c>
      <c r="H7302">
        <v>36</v>
      </c>
      <c r="I7302" t="s">
        <v>244</v>
      </c>
      <c r="J7302" t="s">
        <v>250</v>
      </c>
      <c r="K7302">
        <v>0</v>
      </c>
      <c r="L7302">
        <v>6</v>
      </c>
      <c r="M7302">
        <v>0</v>
      </c>
      <c r="N7302">
        <v>0</v>
      </c>
      <c r="O7302">
        <v>2</v>
      </c>
      <c r="P7302">
        <v>-1</v>
      </c>
      <c r="Q7302" s="28">
        <v>41864.181250000001</v>
      </c>
      <c r="R7302" s="28">
        <v>41867.145833333336</v>
      </c>
      <c r="S7302" t="s">
        <v>24017</v>
      </c>
      <c r="T7302" s="27">
        <v>41864</v>
      </c>
      <c r="V7302">
        <v>1</v>
      </c>
      <c r="W7302" t="s">
        <v>32</v>
      </c>
      <c r="X7302" t="s">
        <v>555</v>
      </c>
      <c r="Y7302">
        <v>1</v>
      </c>
      <c r="AA7302" t="s">
        <v>24018</v>
      </c>
      <c r="AB7302" t="s">
        <v>36</v>
      </c>
      <c r="AC7302">
        <v>0</v>
      </c>
      <c r="AD7302" s="27">
        <v>42013</v>
      </c>
      <c r="AE7302" t="s">
        <v>404</v>
      </c>
      <c r="AF7302" s="27">
        <v>42013</v>
      </c>
      <c r="AG7302" s="27">
        <v>42019</v>
      </c>
      <c r="AH7302">
        <v>0</v>
      </c>
      <c r="AN7302" t="s">
        <v>238</v>
      </c>
      <c r="AO7302">
        <v>6</v>
      </c>
      <c r="AP7302" t="s">
        <v>246</v>
      </c>
      <c r="AQ7302" s="27">
        <v>41865</v>
      </c>
      <c r="AR7302" t="s">
        <v>240</v>
      </c>
      <c r="AS7302">
        <v>6</v>
      </c>
      <c r="AT7302" t="s">
        <v>246</v>
      </c>
      <c r="AU7302" s="27">
        <v>41865</v>
      </c>
    </row>
    <row r="7303" spans="1:47" x14ac:dyDescent="0.2">
      <c r="A7303">
        <v>7302</v>
      </c>
      <c r="B7303" t="s">
        <v>24019</v>
      </c>
      <c r="C7303" t="s">
        <v>19065</v>
      </c>
      <c r="D7303" t="s">
        <v>830</v>
      </c>
      <c r="E7303" s="27">
        <v>41797</v>
      </c>
      <c r="F7303" t="s">
        <v>233</v>
      </c>
      <c r="G7303" s="27">
        <v>27422</v>
      </c>
      <c r="H7303">
        <v>41</v>
      </c>
      <c r="I7303" t="s">
        <v>244</v>
      </c>
      <c r="J7303" t="s">
        <v>250</v>
      </c>
      <c r="K7303">
        <v>1</v>
      </c>
      <c r="L7303">
        <v>10</v>
      </c>
      <c r="M7303">
        <v>1</v>
      </c>
      <c r="N7303">
        <v>0</v>
      </c>
      <c r="O7303">
        <v>24</v>
      </c>
      <c r="P7303">
        <v>-1</v>
      </c>
      <c r="Q7303" s="28">
        <v>41796.310416666667</v>
      </c>
      <c r="R7303" s="28">
        <v>41797.4375</v>
      </c>
      <c r="S7303" t="s">
        <v>24020</v>
      </c>
      <c r="T7303" s="27">
        <v>41796</v>
      </c>
      <c r="V7303">
        <v>1</v>
      </c>
      <c r="W7303" t="s">
        <v>32</v>
      </c>
      <c r="X7303" t="s">
        <v>261</v>
      </c>
      <c r="Y7303">
        <v>1</v>
      </c>
      <c r="AA7303" t="s">
        <v>24021</v>
      </c>
      <c r="AB7303" t="s">
        <v>32</v>
      </c>
      <c r="AC7303">
        <v>0</v>
      </c>
      <c r="AD7303" s="27">
        <v>42122</v>
      </c>
      <c r="AE7303" t="s">
        <v>806</v>
      </c>
      <c r="AF7303" s="27">
        <v>42122</v>
      </c>
      <c r="AG7303" s="27">
        <v>42345</v>
      </c>
      <c r="AH7303">
        <v>1</v>
      </c>
      <c r="AJ7303" t="s">
        <v>24021</v>
      </c>
      <c r="AK7303" t="s">
        <v>8654</v>
      </c>
      <c r="AL7303" s="27">
        <v>42122</v>
      </c>
      <c r="AM7303" t="s">
        <v>806</v>
      </c>
      <c r="AN7303" t="s">
        <v>238</v>
      </c>
      <c r="AO7303">
        <v>3</v>
      </c>
      <c r="AP7303" t="s">
        <v>239</v>
      </c>
      <c r="AQ7303" s="27">
        <v>41797</v>
      </c>
      <c r="AR7303" t="s">
        <v>240</v>
      </c>
      <c r="AS7303">
        <v>10</v>
      </c>
      <c r="AT7303" t="s">
        <v>269</v>
      </c>
      <c r="AU7303" s="27">
        <v>41797</v>
      </c>
    </row>
    <row r="7304" spans="1:47" x14ac:dyDescent="0.2">
      <c r="A7304">
        <v>7303</v>
      </c>
      <c r="B7304" t="s">
        <v>24022</v>
      </c>
      <c r="C7304" t="s">
        <v>1963</v>
      </c>
      <c r="D7304" t="s">
        <v>13561</v>
      </c>
      <c r="E7304" s="27">
        <v>41705</v>
      </c>
      <c r="F7304" t="s">
        <v>233</v>
      </c>
      <c r="G7304" s="27">
        <v>31972</v>
      </c>
      <c r="H7304">
        <v>28</v>
      </c>
      <c r="I7304" t="s">
        <v>244</v>
      </c>
      <c r="J7304" t="s">
        <v>353</v>
      </c>
      <c r="K7304">
        <v>0</v>
      </c>
      <c r="L7304">
        <v>2</v>
      </c>
      <c r="M7304">
        <v>0</v>
      </c>
      <c r="N7304">
        <v>0</v>
      </c>
      <c r="O7304">
        <v>0</v>
      </c>
      <c r="W7304" t="s">
        <v>237</v>
      </c>
      <c r="Y7304">
        <v>-1</v>
      </c>
      <c r="AB7304" t="s">
        <v>237</v>
      </c>
      <c r="AH7304">
        <v>0</v>
      </c>
      <c r="AN7304" t="s">
        <v>238</v>
      </c>
      <c r="AO7304">
        <v>2</v>
      </c>
      <c r="AP7304" t="s">
        <v>239</v>
      </c>
      <c r="AQ7304" s="27">
        <v>41705</v>
      </c>
      <c r="AR7304" t="s">
        <v>240</v>
      </c>
      <c r="AS7304">
        <v>2</v>
      </c>
      <c r="AT7304" t="s">
        <v>239</v>
      </c>
      <c r="AU7304" s="27">
        <v>41705</v>
      </c>
    </row>
    <row r="7305" spans="1:47" x14ac:dyDescent="0.2">
      <c r="A7305">
        <v>7304</v>
      </c>
      <c r="B7305" t="s">
        <v>24023</v>
      </c>
      <c r="C7305" t="s">
        <v>24024</v>
      </c>
      <c r="D7305" t="s">
        <v>24025</v>
      </c>
      <c r="E7305" s="27">
        <v>41490</v>
      </c>
      <c r="F7305" t="s">
        <v>233</v>
      </c>
      <c r="G7305" s="27">
        <v>32539</v>
      </c>
      <c r="H7305">
        <v>27</v>
      </c>
      <c r="I7305" t="s">
        <v>244</v>
      </c>
      <c r="J7305" t="s">
        <v>245</v>
      </c>
      <c r="K7305">
        <v>0</v>
      </c>
      <c r="L7305">
        <v>2</v>
      </c>
      <c r="M7305">
        <v>0</v>
      </c>
      <c r="N7305">
        <v>0</v>
      </c>
      <c r="O7305">
        <v>0</v>
      </c>
      <c r="P7305">
        <v>-1</v>
      </c>
      <c r="Q7305" s="28">
        <v>41489.197222222225</v>
      </c>
      <c r="R7305" s="28">
        <v>41490.320833333331</v>
      </c>
      <c r="S7305" t="s">
        <v>24026</v>
      </c>
      <c r="T7305" s="27">
        <v>41489</v>
      </c>
      <c r="V7305">
        <v>1</v>
      </c>
      <c r="W7305" t="s">
        <v>32</v>
      </c>
      <c r="X7305" t="s">
        <v>343</v>
      </c>
      <c r="Y7305">
        <v>0</v>
      </c>
      <c r="AB7305" t="s">
        <v>237</v>
      </c>
      <c r="AH7305">
        <v>0</v>
      </c>
      <c r="AN7305" t="s">
        <v>238</v>
      </c>
      <c r="AO7305">
        <v>3</v>
      </c>
      <c r="AP7305" t="s">
        <v>239</v>
      </c>
      <c r="AQ7305" s="27">
        <v>41490</v>
      </c>
      <c r="AR7305" t="s">
        <v>240</v>
      </c>
      <c r="AS7305">
        <v>2</v>
      </c>
      <c r="AT7305" t="s">
        <v>239</v>
      </c>
      <c r="AU7305" s="27">
        <v>41490</v>
      </c>
    </row>
    <row r="7306" spans="1:47" x14ac:dyDescent="0.2">
      <c r="A7306">
        <v>7305</v>
      </c>
      <c r="B7306" t="s">
        <v>24027</v>
      </c>
      <c r="C7306" t="s">
        <v>971</v>
      </c>
      <c r="D7306" t="s">
        <v>24028</v>
      </c>
      <c r="E7306" s="27">
        <v>41558</v>
      </c>
      <c r="F7306" t="s">
        <v>294</v>
      </c>
      <c r="G7306" s="27">
        <v>21185</v>
      </c>
      <c r="H7306">
        <v>58</v>
      </c>
      <c r="I7306" t="s">
        <v>234</v>
      </c>
      <c r="J7306" t="s">
        <v>22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-1</v>
      </c>
      <c r="Q7306" s="28">
        <v>41557.097916666666</v>
      </c>
      <c r="R7306" s="28">
        <v>41558.381249999999</v>
      </c>
      <c r="S7306" t="s">
        <v>24029</v>
      </c>
      <c r="T7306" s="27">
        <v>41557</v>
      </c>
      <c r="V7306">
        <v>1</v>
      </c>
      <c r="W7306" t="s">
        <v>32</v>
      </c>
      <c r="X7306" t="s">
        <v>261</v>
      </c>
      <c r="Y7306">
        <v>1</v>
      </c>
      <c r="AA7306" t="s">
        <v>24030</v>
      </c>
      <c r="AB7306" t="s">
        <v>36</v>
      </c>
      <c r="AC7306">
        <v>123</v>
      </c>
      <c r="AD7306" s="27">
        <v>41707</v>
      </c>
      <c r="AE7306" t="s">
        <v>681</v>
      </c>
      <c r="AF7306" s="27">
        <v>41830</v>
      </c>
      <c r="AG7306" s="27">
        <v>41838</v>
      </c>
      <c r="AH7306">
        <v>0</v>
      </c>
      <c r="AN7306" t="s">
        <v>238</v>
      </c>
      <c r="AO7306">
        <v>1</v>
      </c>
      <c r="AP7306" t="s">
        <v>239</v>
      </c>
      <c r="AQ7306" s="27">
        <v>41558</v>
      </c>
      <c r="AR7306" t="s">
        <v>240</v>
      </c>
      <c r="AS7306">
        <v>1</v>
      </c>
      <c r="AT7306" t="s">
        <v>239</v>
      </c>
      <c r="AU7306" s="27">
        <v>41558</v>
      </c>
    </row>
    <row r="7307" spans="1:47" x14ac:dyDescent="0.2">
      <c r="A7307">
        <v>7306</v>
      </c>
      <c r="B7307" t="s">
        <v>24031</v>
      </c>
      <c r="C7307" t="s">
        <v>24032</v>
      </c>
      <c r="D7307" t="s">
        <v>18690</v>
      </c>
      <c r="E7307" s="27">
        <v>41761</v>
      </c>
      <c r="F7307" t="s">
        <v>233</v>
      </c>
      <c r="G7307" s="27">
        <v>34347</v>
      </c>
      <c r="H7307">
        <v>22</v>
      </c>
      <c r="I7307" t="s">
        <v>259</v>
      </c>
      <c r="J7307" t="s">
        <v>22</v>
      </c>
      <c r="K7307">
        <v>0</v>
      </c>
      <c r="L7307">
        <v>6</v>
      </c>
      <c r="M7307">
        <v>0</v>
      </c>
      <c r="N7307">
        <v>0</v>
      </c>
      <c r="O7307">
        <v>1</v>
      </c>
      <c r="P7307">
        <v>-1</v>
      </c>
      <c r="Q7307" s="28">
        <v>41760.054166666669</v>
      </c>
      <c r="R7307" s="28">
        <v>41765.401388888888</v>
      </c>
      <c r="S7307" t="s">
        <v>24033</v>
      </c>
      <c r="T7307" s="27">
        <v>41760</v>
      </c>
      <c r="V7307">
        <v>1</v>
      </c>
      <c r="W7307" t="s">
        <v>32</v>
      </c>
      <c r="X7307" t="s">
        <v>359</v>
      </c>
      <c r="Y7307">
        <v>0</v>
      </c>
      <c r="AB7307" t="s">
        <v>237</v>
      </c>
      <c r="AH7307">
        <v>0</v>
      </c>
      <c r="AN7307" t="s">
        <v>238</v>
      </c>
      <c r="AO7307">
        <v>6</v>
      </c>
      <c r="AP7307" t="s">
        <v>246</v>
      </c>
      <c r="AQ7307" s="27">
        <v>41761</v>
      </c>
      <c r="AR7307" t="s">
        <v>240</v>
      </c>
      <c r="AS7307">
        <v>6</v>
      </c>
      <c r="AT7307" t="s">
        <v>246</v>
      </c>
      <c r="AU7307" s="27">
        <v>41761</v>
      </c>
    </row>
    <row r="7308" spans="1:47" x14ac:dyDescent="0.2">
      <c r="A7308">
        <v>7307</v>
      </c>
      <c r="B7308" t="s">
        <v>24034</v>
      </c>
      <c r="C7308" t="s">
        <v>17492</v>
      </c>
      <c r="D7308" t="s">
        <v>733</v>
      </c>
      <c r="E7308" s="27">
        <v>41793</v>
      </c>
      <c r="F7308" t="s">
        <v>233</v>
      </c>
      <c r="G7308" s="27">
        <v>31573</v>
      </c>
      <c r="H7308">
        <v>29</v>
      </c>
      <c r="I7308" t="s">
        <v>244</v>
      </c>
      <c r="J7308" t="s">
        <v>250</v>
      </c>
      <c r="K7308">
        <v>0</v>
      </c>
      <c r="L7308">
        <v>10</v>
      </c>
      <c r="M7308">
        <v>0</v>
      </c>
      <c r="N7308">
        <v>6</v>
      </c>
      <c r="O7308">
        <v>6</v>
      </c>
      <c r="P7308">
        <v>-1</v>
      </c>
      <c r="Q7308" s="28">
        <v>41792.135416666664</v>
      </c>
      <c r="R7308" s="28">
        <v>41828.362500000003</v>
      </c>
      <c r="S7308" t="s">
        <v>24035</v>
      </c>
      <c r="U7308" s="27">
        <v>41486</v>
      </c>
      <c r="V7308">
        <v>307</v>
      </c>
      <c r="W7308" t="s">
        <v>36</v>
      </c>
      <c r="X7308" t="s">
        <v>274</v>
      </c>
      <c r="Y7308">
        <v>0</v>
      </c>
      <c r="AB7308" t="s">
        <v>237</v>
      </c>
      <c r="AH7308">
        <v>0</v>
      </c>
      <c r="AN7308" t="s">
        <v>238</v>
      </c>
      <c r="AO7308">
        <v>7</v>
      </c>
      <c r="AP7308" t="s">
        <v>246</v>
      </c>
      <c r="AQ7308" s="27">
        <v>41793</v>
      </c>
      <c r="AR7308" t="s">
        <v>240</v>
      </c>
      <c r="AS7308">
        <v>10</v>
      </c>
      <c r="AT7308" t="s">
        <v>269</v>
      </c>
      <c r="AU7308" s="27">
        <v>41793</v>
      </c>
    </row>
    <row r="7309" spans="1:47" x14ac:dyDescent="0.2">
      <c r="A7309">
        <v>7308</v>
      </c>
      <c r="B7309" t="s">
        <v>24036</v>
      </c>
      <c r="C7309" t="s">
        <v>3191</v>
      </c>
      <c r="D7309" t="s">
        <v>432</v>
      </c>
      <c r="E7309" s="27">
        <v>41541</v>
      </c>
      <c r="F7309" t="s">
        <v>233</v>
      </c>
      <c r="G7309" s="27">
        <v>25767</v>
      </c>
      <c r="H7309">
        <v>45</v>
      </c>
      <c r="I7309" t="s">
        <v>234</v>
      </c>
      <c r="J7309" t="s">
        <v>245</v>
      </c>
      <c r="K7309">
        <v>0</v>
      </c>
      <c r="L7309">
        <v>1</v>
      </c>
      <c r="M7309">
        <v>0</v>
      </c>
      <c r="N7309">
        <v>0</v>
      </c>
      <c r="O7309">
        <v>3</v>
      </c>
      <c r="P7309">
        <v>-23</v>
      </c>
      <c r="Q7309" s="28">
        <v>41518.046527777777</v>
      </c>
      <c r="R7309" s="28">
        <v>41518.087500000001</v>
      </c>
      <c r="S7309" t="s">
        <v>24037</v>
      </c>
      <c r="T7309" s="27">
        <v>41517</v>
      </c>
      <c r="V7309">
        <v>24</v>
      </c>
      <c r="W7309" t="s">
        <v>32</v>
      </c>
      <c r="X7309" t="s">
        <v>459</v>
      </c>
      <c r="Y7309">
        <v>1</v>
      </c>
      <c r="AA7309" t="s">
        <v>24038</v>
      </c>
      <c r="AB7309" t="s">
        <v>36</v>
      </c>
      <c r="AD7309" s="27">
        <v>41716</v>
      </c>
      <c r="AE7309" t="s">
        <v>724</v>
      </c>
      <c r="AH7309">
        <v>0</v>
      </c>
      <c r="AN7309" t="s">
        <v>238</v>
      </c>
      <c r="AO7309">
        <v>1</v>
      </c>
      <c r="AP7309" t="s">
        <v>239</v>
      </c>
      <c r="AQ7309" s="27">
        <v>41541</v>
      </c>
      <c r="AR7309" t="s">
        <v>240</v>
      </c>
      <c r="AS7309">
        <v>1</v>
      </c>
      <c r="AT7309" t="s">
        <v>239</v>
      </c>
      <c r="AU7309" s="27">
        <v>41541</v>
      </c>
    </row>
    <row r="7310" spans="1:47" x14ac:dyDescent="0.2">
      <c r="A7310">
        <v>7309</v>
      </c>
      <c r="B7310" t="s">
        <v>24039</v>
      </c>
      <c r="C7310" t="s">
        <v>424</v>
      </c>
      <c r="D7310" t="s">
        <v>24040</v>
      </c>
      <c r="E7310" s="27">
        <v>41788</v>
      </c>
      <c r="F7310" t="s">
        <v>233</v>
      </c>
      <c r="G7310" s="27">
        <v>29092</v>
      </c>
      <c r="H7310">
        <v>36</v>
      </c>
      <c r="I7310" t="s">
        <v>244</v>
      </c>
      <c r="J7310" t="s">
        <v>245</v>
      </c>
      <c r="K7310">
        <v>0</v>
      </c>
      <c r="L7310">
        <v>1</v>
      </c>
      <c r="M7310">
        <v>0</v>
      </c>
      <c r="N7310">
        <v>0</v>
      </c>
      <c r="O7310">
        <v>1</v>
      </c>
      <c r="P7310">
        <v>-1</v>
      </c>
      <c r="Q7310" s="28">
        <v>41787.191666666666</v>
      </c>
      <c r="R7310" s="28">
        <v>41788.378472222219</v>
      </c>
      <c r="S7310" t="s">
        <v>24041</v>
      </c>
      <c r="T7310" s="27">
        <v>41787</v>
      </c>
      <c r="V7310">
        <v>1</v>
      </c>
      <c r="W7310" t="s">
        <v>32</v>
      </c>
      <c r="X7310" t="s">
        <v>588</v>
      </c>
      <c r="Y7310">
        <v>0</v>
      </c>
      <c r="AB7310" t="s">
        <v>237</v>
      </c>
      <c r="AH7310">
        <v>0</v>
      </c>
      <c r="AN7310" t="s">
        <v>238</v>
      </c>
      <c r="AO7310">
        <v>1</v>
      </c>
      <c r="AP7310" t="s">
        <v>239</v>
      </c>
      <c r="AQ7310" s="27">
        <v>41788</v>
      </c>
      <c r="AR7310" t="s">
        <v>240</v>
      </c>
      <c r="AS7310">
        <v>1</v>
      </c>
      <c r="AT7310" t="s">
        <v>239</v>
      </c>
      <c r="AU7310" s="27">
        <v>41788</v>
      </c>
    </row>
    <row r="7311" spans="1:47" x14ac:dyDescent="0.2">
      <c r="A7311">
        <v>7310</v>
      </c>
      <c r="B7311" t="s">
        <v>24042</v>
      </c>
      <c r="C7311" t="s">
        <v>24043</v>
      </c>
      <c r="D7311" t="s">
        <v>24044</v>
      </c>
      <c r="E7311" s="27">
        <v>41307</v>
      </c>
      <c r="F7311" t="s">
        <v>233</v>
      </c>
      <c r="G7311" s="27">
        <v>29937</v>
      </c>
      <c r="H7311">
        <v>34</v>
      </c>
      <c r="I7311" t="s">
        <v>244</v>
      </c>
      <c r="J7311" t="s">
        <v>245</v>
      </c>
      <c r="K7311">
        <v>0</v>
      </c>
      <c r="L7311">
        <v>2</v>
      </c>
      <c r="M7311">
        <v>0</v>
      </c>
      <c r="N7311">
        <v>0</v>
      </c>
      <c r="O7311">
        <v>5</v>
      </c>
      <c r="P7311">
        <v>0</v>
      </c>
      <c r="Q7311" s="28">
        <v>41307.131944444445</v>
      </c>
      <c r="R7311" s="28">
        <v>41308.296527777777</v>
      </c>
      <c r="S7311" t="s">
        <v>24045</v>
      </c>
      <c r="T7311" s="27">
        <v>41307</v>
      </c>
      <c r="V7311">
        <v>0</v>
      </c>
      <c r="W7311" t="s">
        <v>32</v>
      </c>
      <c r="X7311" t="s">
        <v>261</v>
      </c>
      <c r="Y7311">
        <v>1</v>
      </c>
      <c r="AA7311" t="s">
        <v>24046</v>
      </c>
      <c r="AB7311" t="s">
        <v>32</v>
      </c>
      <c r="AC7311">
        <v>0</v>
      </c>
      <c r="AD7311" s="27">
        <v>42157</v>
      </c>
      <c r="AE7311" t="s">
        <v>2811</v>
      </c>
      <c r="AF7311" s="27">
        <v>42157</v>
      </c>
      <c r="AG7311" s="27">
        <v>42317</v>
      </c>
      <c r="AH7311">
        <v>0</v>
      </c>
      <c r="AN7311" t="s">
        <v>238</v>
      </c>
      <c r="AO7311">
        <v>2</v>
      </c>
      <c r="AP7311" t="s">
        <v>239</v>
      </c>
      <c r="AQ7311" s="27">
        <v>41307</v>
      </c>
      <c r="AR7311" t="s">
        <v>240</v>
      </c>
      <c r="AS7311">
        <v>2</v>
      </c>
      <c r="AT7311" t="s">
        <v>239</v>
      </c>
      <c r="AU7311" s="27">
        <v>41307</v>
      </c>
    </row>
    <row r="7312" spans="1:47" x14ac:dyDescent="0.2">
      <c r="A7312">
        <v>7311</v>
      </c>
      <c r="B7312" t="s">
        <v>24047</v>
      </c>
      <c r="C7312" t="s">
        <v>740</v>
      </c>
      <c r="D7312" t="s">
        <v>24048</v>
      </c>
      <c r="E7312" s="27">
        <v>41309</v>
      </c>
      <c r="F7312" t="s">
        <v>233</v>
      </c>
      <c r="G7312" s="27">
        <v>23945</v>
      </c>
      <c r="H7312">
        <v>50</v>
      </c>
      <c r="I7312" t="s">
        <v>234</v>
      </c>
      <c r="J7312" t="s">
        <v>353</v>
      </c>
      <c r="K7312">
        <v>0</v>
      </c>
      <c r="L7312">
        <v>1</v>
      </c>
      <c r="M7312">
        <v>0</v>
      </c>
      <c r="N7312">
        <v>0</v>
      </c>
      <c r="O7312">
        <v>0</v>
      </c>
      <c r="P7312">
        <v>0</v>
      </c>
      <c r="Q7312" s="28">
        <v>41309.079861111109</v>
      </c>
      <c r="R7312" s="28">
        <v>41309.422222222223</v>
      </c>
      <c r="S7312" t="s">
        <v>24049</v>
      </c>
      <c r="T7312" s="27">
        <v>41308</v>
      </c>
      <c r="V7312">
        <v>1</v>
      </c>
      <c r="W7312" t="s">
        <v>36</v>
      </c>
      <c r="X7312" t="s">
        <v>10477</v>
      </c>
      <c r="Y7312">
        <v>0</v>
      </c>
      <c r="AB7312" t="s">
        <v>237</v>
      </c>
      <c r="AH7312">
        <v>0</v>
      </c>
      <c r="AN7312" t="s">
        <v>238</v>
      </c>
      <c r="AO7312">
        <v>1</v>
      </c>
      <c r="AP7312" t="s">
        <v>239</v>
      </c>
      <c r="AQ7312" s="27">
        <v>41309</v>
      </c>
      <c r="AR7312" t="s">
        <v>240</v>
      </c>
      <c r="AS7312">
        <v>1</v>
      </c>
      <c r="AT7312" t="s">
        <v>239</v>
      </c>
      <c r="AU7312" s="27">
        <v>41309</v>
      </c>
    </row>
    <row r="7313" spans="1:47" x14ac:dyDescent="0.2">
      <c r="A7313">
        <v>7312</v>
      </c>
      <c r="B7313" t="s">
        <v>24050</v>
      </c>
      <c r="C7313" t="s">
        <v>4736</v>
      </c>
      <c r="D7313" t="s">
        <v>24051</v>
      </c>
      <c r="E7313" s="27">
        <v>41735</v>
      </c>
      <c r="F7313" t="s">
        <v>233</v>
      </c>
      <c r="G7313" s="27">
        <v>32995</v>
      </c>
      <c r="H7313">
        <v>25</v>
      </c>
      <c r="I7313" t="s">
        <v>244</v>
      </c>
      <c r="J7313" t="s">
        <v>245</v>
      </c>
      <c r="K7313">
        <v>0</v>
      </c>
      <c r="L7313">
        <v>8</v>
      </c>
      <c r="M7313">
        <v>1</v>
      </c>
      <c r="N7313">
        <v>0</v>
      </c>
      <c r="O7313">
        <v>6</v>
      </c>
      <c r="P7313">
        <v>0</v>
      </c>
      <c r="Q7313" s="28">
        <v>41735.104166666664</v>
      </c>
      <c r="R7313" s="28">
        <v>41735.322916666664</v>
      </c>
      <c r="S7313" t="s">
        <v>24052</v>
      </c>
      <c r="T7313" s="27">
        <v>41734</v>
      </c>
      <c r="V7313">
        <v>1</v>
      </c>
      <c r="W7313" t="s">
        <v>32</v>
      </c>
      <c r="X7313" t="s">
        <v>1089</v>
      </c>
      <c r="Y7313">
        <v>1</v>
      </c>
      <c r="AA7313" t="s">
        <v>24053</v>
      </c>
      <c r="AB7313" t="s">
        <v>36</v>
      </c>
      <c r="AD7313" s="27">
        <v>42380</v>
      </c>
      <c r="AE7313" t="s">
        <v>279</v>
      </c>
      <c r="AH7313">
        <v>1</v>
      </c>
      <c r="AJ7313" t="s">
        <v>24053</v>
      </c>
      <c r="AK7313" t="s">
        <v>462</v>
      </c>
      <c r="AL7313" s="27">
        <v>42380</v>
      </c>
      <c r="AM7313" t="s">
        <v>279</v>
      </c>
      <c r="AN7313" t="s">
        <v>238</v>
      </c>
      <c r="AO7313">
        <v>6</v>
      </c>
      <c r="AP7313" t="s">
        <v>246</v>
      </c>
      <c r="AQ7313" s="27">
        <v>41735</v>
      </c>
      <c r="AR7313" t="s">
        <v>240</v>
      </c>
      <c r="AS7313">
        <v>8</v>
      </c>
      <c r="AT7313" t="s">
        <v>269</v>
      </c>
      <c r="AU7313" s="27">
        <v>41735</v>
      </c>
    </row>
    <row r="7314" spans="1:47" x14ac:dyDescent="0.2">
      <c r="A7314">
        <v>7313</v>
      </c>
      <c r="B7314" t="s">
        <v>24054</v>
      </c>
      <c r="C7314" t="s">
        <v>14645</v>
      </c>
      <c r="D7314" t="s">
        <v>331</v>
      </c>
      <c r="E7314" s="27">
        <v>41738</v>
      </c>
      <c r="F7314" t="s">
        <v>233</v>
      </c>
      <c r="G7314" s="27">
        <v>32827</v>
      </c>
      <c r="H7314">
        <v>26</v>
      </c>
      <c r="I7314" t="s">
        <v>244</v>
      </c>
      <c r="J7314" t="s">
        <v>250</v>
      </c>
      <c r="K7314">
        <v>0</v>
      </c>
      <c r="L7314">
        <v>2</v>
      </c>
      <c r="M7314">
        <v>0</v>
      </c>
      <c r="N7314">
        <v>0</v>
      </c>
      <c r="O7314">
        <v>0</v>
      </c>
      <c r="P7314">
        <v>-1</v>
      </c>
      <c r="Q7314" s="28">
        <v>41737.47152777778</v>
      </c>
      <c r="R7314" s="28">
        <v>41738.393055555556</v>
      </c>
      <c r="S7314" t="s">
        <v>24055</v>
      </c>
      <c r="T7314" s="27">
        <v>41737</v>
      </c>
      <c r="V7314">
        <v>1</v>
      </c>
      <c r="W7314" t="s">
        <v>32</v>
      </c>
      <c r="X7314" t="s">
        <v>24056</v>
      </c>
      <c r="Y7314">
        <v>0</v>
      </c>
      <c r="AB7314" t="s">
        <v>237</v>
      </c>
      <c r="AH7314">
        <v>0</v>
      </c>
      <c r="AN7314" t="s">
        <v>238</v>
      </c>
      <c r="AO7314">
        <v>3</v>
      </c>
      <c r="AP7314" t="s">
        <v>239</v>
      </c>
      <c r="AQ7314" s="27">
        <v>41738</v>
      </c>
      <c r="AR7314" t="s">
        <v>240</v>
      </c>
      <c r="AS7314">
        <v>2</v>
      </c>
      <c r="AT7314" t="s">
        <v>239</v>
      </c>
      <c r="AU7314" s="27">
        <v>41738</v>
      </c>
    </row>
    <row r="7315" spans="1:47" x14ac:dyDescent="0.2">
      <c r="A7315">
        <v>7314</v>
      </c>
      <c r="B7315" t="s">
        <v>24057</v>
      </c>
      <c r="C7315" t="s">
        <v>24058</v>
      </c>
      <c r="D7315" t="s">
        <v>991</v>
      </c>
      <c r="E7315" s="27">
        <v>41625</v>
      </c>
      <c r="F7315" t="s">
        <v>233</v>
      </c>
      <c r="G7315" s="27">
        <v>29765</v>
      </c>
      <c r="H7315">
        <v>34</v>
      </c>
      <c r="I7315" t="s">
        <v>244</v>
      </c>
      <c r="J7315" t="s">
        <v>22</v>
      </c>
      <c r="K7315">
        <v>0</v>
      </c>
      <c r="L7315">
        <v>1</v>
      </c>
      <c r="M7315">
        <v>0</v>
      </c>
      <c r="N7315">
        <v>0</v>
      </c>
      <c r="O7315">
        <v>0</v>
      </c>
      <c r="W7315" t="s">
        <v>237</v>
      </c>
      <c r="Y7315">
        <v>-1</v>
      </c>
      <c r="AB7315" t="s">
        <v>237</v>
      </c>
      <c r="AH7315">
        <v>0</v>
      </c>
      <c r="AN7315" t="s">
        <v>238</v>
      </c>
      <c r="AO7315">
        <v>1</v>
      </c>
      <c r="AP7315" t="s">
        <v>239</v>
      </c>
      <c r="AQ7315" s="27">
        <v>41625</v>
      </c>
      <c r="AR7315" t="s">
        <v>240</v>
      </c>
      <c r="AS7315">
        <v>1</v>
      </c>
      <c r="AT7315" t="s">
        <v>239</v>
      </c>
      <c r="AU7315" s="27">
        <v>41625</v>
      </c>
    </row>
    <row r="7316" spans="1:47" x14ac:dyDescent="0.2">
      <c r="A7316">
        <v>7315</v>
      </c>
      <c r="B7316" t="s">
        <v>24059</v>
      </c>
      <c r="C7316" t="s">
        <v>2021</v>
      </c>
      <c r="D7316" t="s">
        <v>24060</v>
      </c>
      <c r="E7316" s="27">
        <v>41744</v>
      </c>
      <c r="F7316" t="s">
        <v>233</v>
      </c>
      <c r="G7316" s="27">
        <v>33495</v>
      </c>
      <c r="H7316">
        <v>24</v>
      </c>
      <c r="I7316" t="s">
        <v>259</v>
      </c>
      <c r="J7316" t="s">
        <v>250</v>
      </c>
      <c r="K7316">
        <v>0</v>
      </c>
      <c r="L7316">
        <v>5</v>
      </c>
      <c r="M7316">
        <v>0</v>
      </c>
      <c r="N7316">
        <v>0</v>
      </c>
      <c r="O7316">
        <v>2</v>
      </c>
      <c r="P7316">
        <v>-1</v>
      </c>
      <c r="Q7316" s="28">
        <v>41743.175694444442</v>
      </c>
      <c r="R7316" s="28">
        <v>41744.359027777777</v>
      </c>
      <c r="S7316" t="s">
        <v>24061</v>
      </c>
      <c r="T7316" s="27">
        <v>41743</v>
      </c>
      <c r="V7316">
        <v>1</v>
      </c>
      <c r="W7316" t="s">
        <v>36</v>
      </c>
      <c r="X7316" t="s">
        <v>279</v>
      </c>
      <c r="Y7316">
        <v>1</v>
      </c>
      <c r="AA7316" t="s">
        <v>24062</v>
      </c>
      <c r="AB7316" t="s">
        <v>36</v>
      </c>
      <c r="AD7316" s="27">
        <v>42432</v>
      </c>
      <c r="AE7316" t="s">
        <v>392</v>
      </c>
      <c r="AH7316">
        <v>0</v>
      </c>
      <c r="AN7316" t="s">
        <v>238</v>
      </c>
      <c r="AO7316">
        <v>4</v>
      </c>
      <c r="AP7316" t="s">
        <v>239</v>
      </c>
      <c r="AQ7316" s="27">
        <v>41744</v>
      </c>
      <c r="AR7316" t="s">
        <v>240</v>
      </c>
      <c r="AS7316">
        <v>5</v>
      </c>
      <c r="AT7316" t="s">
        <v>246</v>
      </c>
      <c r="AU7316" s="27">
        <v>41744</v>
      </c>
    </row>
    <row r="7317" spans="1:47" x14ac:dyDescent="0.2">
      <c r="A7317">
        <v>7316</v>
      </c>
      <c r="B7317" t="s">
        <v>24063</v>
      </c>
      <c r="C7317" t="s">
        <v>11737</v>
      </c>
      <c r="D7317" t="s">
        <v>1409</v>
      </c>
      <c r="E7317" s="27">
        <v>41302</v>
      </c>
      <c r="F7317" t="s">
        <v>233</v>
      </c>
      <c r="G7317" s="27">
        <v>28057</v>
      </c>
      <c r="H7317">
        <v>39</v>
      </c>
      <c r="I7317" t="s">
        <v>244</v>
      </c>
      <c r="J7317" t="s">
        <v>353</v>
      </c>
      <c r="K7317">
        <v>0</v>
      </c>
      <c r="L7317">
        <v>3</v>
      </c>
      <c r="M7317">
        <v>0</v>
      </c>
      <c r="N7317">
        <v>0</v>
      </c>
      <c r="O7317">
        <v>2</v>
      </c>
      <c r="S7317" t="s">
        <v>24064</v>
      </c>
      <c r="T7317" s="27">
        <v>41160</v>
      </c>
      <c r="V7317">
        <v>142</v>
      </c>
      <c r="W7317" t="s">
        <v>36</v>
      </c>
      <c r="X7317" t="s">
        <v>412</v>
      </c>
      <c r="Y7317">
        <v>0</v>
      </c>
      <c r="AB7317" t="s">
        <v>237</v>
      </c>
      <c r="AH7317">
        <v>0</v>
      </c>
      <c r="AN7317" t="s">
        <v>238</v>
      </c>
      <c r="AO7317">
        <v>1</v>
      </c>
      <c r="AP7317" t="s">
        <v>239</v>
      </c>
      <c r="AQ7317" s="27">
        <v>41302</v>
      </c>
      <c r="AR7317" t="s">
        <v>240</v>
      </c>
      <c r="AS7317">
        <v>3</v>
      </c>
      <c r="AT7317" t="s">
        <v>239</v>
      </c>
      <c r="AU7317" s="27">
        <v>41302</v>
      </c>
    </row>
    <row r="7318" spans="1:47" x14ac:dyDescent="0.2">
      <c r="A7318">
        <v>7317</v>
      </c>
      <c r="B7318" t="s">
        <v>24065</v>
      </c>
      <c r="C7318" t="s">
        <v>24066</v>
      </c>
      <c r="D7318" t="s">
        <v>381</v>
      </c>
      <c r="E7318" s="27">
        <v>41277</v>
      </c>
      <c r="F7318" t="s">
        <v>233</v>
      </c>
      <c r="G7318" s="27">
        <v>32349</v>
      </c>
      <c r="H7318">
        <v>27</v>
      </c>
      <c r="I7318" t="s">
        <v>244</v>
      </c>
      <c r="J7318" t="s">
        <v>250</v>
      </c>
      <c r="K7318">
        <v>0</v>
      </c>
      <c r="L7318">
        <v>7</v>
      </c>
      <c r="M7318">
        <v>0</v>
      </c>
      <c r="N7318">
        <v>0</v>
      </c>
      <c r="O7318">
        <v>2</v>
      </c>
      <c r="P7318">
        <v>-1</v>
      </c>
      <c r="Q7318" s="28">
        <v>41276.296527777777</v>
      </c>
      <c r="R7318" s="28">
        <v>41359.443055555559</v>
      </c>
      <c r="S7318" t="s">
        <v>24067</v>
      </c>
      <c r="U7318" s="27">
        <v>41108</v>
      </c>
      <c r="V7318">
        <v>169</v>
      </c>
      <c r="W7318" t="s">
        <v>32</v>
      </c>
      <c r="X7318" t="s">
        <v>274</v>
      </c>
      <c r="Y7318">
        <v>0</v>
      </c>
      <c r="AB7318" t="s">
        <v>237</v>
      </c>
      <c r="AH7318">
        <v>0</v>
      </c>
      <c r="AN7318" t="s">
        <v>238</v>
      </c>
      <c r="AO7318">
        <v>6</v>
      </c>
      <c r="AP7318" t="s">
        <v>246</v>
      </c>
      <c r="AQ7318" s="27">
        <v>41277</v>
      </c>
      <c r="AR7318" t="s">
        <v>240</v>
      </c>
      <c r="AS7318">
        <v>7</v>
      </c>
      <c r="AT7318" t="s">
        <v>246</v>
      </c>
      <c r="AU7318" s="27">
        <v>41277</v>
      </c>
    </row>
    <row r="7319" spans="1:47" x14ac:dyDescent="0.2">
      <c r="A7319">
        <v>7318</v>
      </c>
      <c r="B7319" t="s">
        <v>24068</v>
      </c>
      <c r="C7319" t="s">
        <v>9694</v>
      </c>
      <c r="D7319" t="s">
        <v>1832</v>
      </c>
      <c r="E7319" s="27">
        <v>41417</v>
      </c>
      <c r="F7319" t="s">
        <v>233</v>
      </c>
      <c r="G7319" s="27">
        <v>33275</v>
      </c>
      <c r="H7319">
        <v>25</v>
      </c>
      <c r="I7319" t="s">
        <v>244</v>
      </c>
      <c r="J7319" t="s">
        <v>250</v>
      </c>
      <c r="K7319">
        <v>0</v>
      </c>
      <c r="L7319">
        <v>3</v>
      </c>
      <c r="M7319">
        <v>0</v>
      </c>
      <c r="N7319">
        <v>0</v>
      </c>
      <c r="O7319">
        <v>3</v>
      </c>
      <c r="S7319" t="s">
        <v>24069</v>
      </c>
      <c r="U7319" s="27">
        <v>41241</v>
      </c>
      <c r="V7319">
        <v>176</v>
      </c>
      <c r="W7319" t="s">
        <v>32</v>
      </c>
      <c r="X7319" t="s">
        <v>274</v>
      </c>
      <c r="Y7319">
        <v>0</v>
      </c>
      <c r="AB7319" t="s">
        <v>237</v>
      </c>
      <c r="AH7319">
        <v>0</v>
      </c>
      <c r="AN7319" t="s">
        <v>238</v>
      </c>
      <c r="AO7319">
        <v>3</v>
      </c>
      <c r="AP7319" t="s">
        <v>239</v>
      </c>
      <c r="AQ7319" s="27">
        <v>41417</v>
      </c>
      <c r="AR7319" t="s">
        <v>240</v>
      </c>
      <c r="AS7319">
        <v>3</v>
      </c>
      <c r="AT7319" t="s">
        <v>239</v>
      </c>
      <c r="AU7319" s="27">
        <v>41417</v>
      </c>
    </row>
    <row r="7320" spans="1:47" x14ac:dyDescent="0.2">
      <c r="A7320">
        <v>7319</v>
      </c>
      <c r="B7320" t="s">
        <v>24070</v>
      </c>
      <c r="C7320" t="s">
        <v>693</v>
      </c>
      <c r="D7320" t="s">
        <v>18690</v>
      </c>
      <c r="E7320" s="27">
        <v>41312</v>
      </c>
      <c r="F7320" t="s">
        <v>233</v>
      </c>
      <c r="G7320" s="27">
        <v>31472</v>
      </c>
      <c r="H7320">
        <v>30</v>
      </c>
      <c r="I7320" t="s">
        <v>244</v>
      </c>
      <c r="J7320" t="s">
        <v>245</v>
      </c>
      <c r="K7320">
        <v>0</v>
      </c>
      <c r="L7320">
        <v>4</v>
      </c>
      <c r="M7320">
        <v>0</v>
      </c>
      <c r="N7320">
        <v>1</v>
      </c>
      <c r="O7320">
        <v>2</v>
      </c>
      <c r="P7320">
        <v>0</v>
      </c>
      <c r="Q7320" s="28">
        <v>41312.167361111111</v>
      </c>
      <c r="R7320" s="28">
        <v>41312.311111111114</v>
      </c>
      <c r="S7320" t="s">
        <v>24071</v>
      </c>
      <c r="T7320" s="27">
        <v>41312</v>
      </c>
      <c r="V7320">
        <v>0</v>
      </c>
      <c r="W7320" t="s">
        <v>36</v>
      </c>
      <c r="X7320" t="s">
        <v>263</v>
      </c>
      <c r="Y7320">
        <v>1</v>
      </c>
      <c r="AA7320" t="s">
        <v>24072</v>
      </c>
      <c r="AB7320" t="s">
        <v>32</v>
      </c>
      <c r="AC7320">
        <v>0</v>
      </c>
      <c r="AD7320" s="27">
        <v>41668</v>
      </c>
      <c r="AE7320" t="s">
        <v>1207</v>
      </c>
      <c r="AF7320" s="27">
        <v>41668</v>
      </c>
      <c r="AG7320" s="27">
        <v>41668</v>
      </c>
      <c r="AH7320">
        <v>0</v>
      </c>
      <c r="AN7320" t="s">
        <v>238</v>
      </c>
      <c r="AO7320">
        <v>4</v>
      </c>
      <c r="AP7320" t="s">
        <v>239</v>
      </c>
      <c r="AQ7320" s="27">
        <v>41312</v>
      </c>
      <c r="AR7320" t="s">
        <v>240</v>
      </c>
      <c r="AS7320">
        <v>4</v>
      </c>
      <c r="AT7320" t="s">
        <v>239</v>
      </c>
      <c r="AU7320" s="27">
        <v>41312</v>
      </c>
    </row>
    <row r="7321" spans="1:47" x14ac:dyDescent="0.2">
      <c r="A7321">
        <v>7320</v>
      </c>
      <c r="B7321" t="s">
        <v>24073</v>
      </c>
      <c r="C7321" t="s">
        <v>1438</v>
      </c>
      <c r="D7321" t="s">
        <v>24074</v>
      </c>
      <c r="E7321" s="27">
        <v>41402</v>
      </c>
      <c r="F7321" t="s">
        <v>233</v>
      </c>
      <c r="G7321" s="27">
        <v>34421</v>
      </c>
      <c r="H7321">
        <v>22</v>
      </c>
      <c r="I7321" t="s">
        <v>259</v>
      </c>
      <c r="J7321" t="s">
        <v>245</v>
      </c>
      <c r="K7321">
        <v>0</v>
      </c>
      <c r="L7321">
        <v>8</v>
      </c>
      <c r="M7321">
        <v>2</v>
      </c>
      <c r="N7321">
        <v>0</v>
      </c>
      <c r="O7321">
        <v>3</v>
      </c>
      <c r="P7321">
        <v>-1</v>
      </c>
      <c r="Q7321" s="28">
        <v>41401.147916666669</v>
      </c>
      <c r="R7321" s="28">
        <v>41402.447222222225</v>
      </c>
      <c r="S7321" t="s">
        <v>24075</v>
      </c>
      <c r="T7321" s="27">
        <v>41401</v>
      </c>
      <c r="V7321">
        <v>1</v>
      </c>
      <c r="W7321" t="s">
        <v>32</v>
      </c>
      <c r="X7321" t="s">
        <v>268</v>
      </c>
      <c r="Y7321">
        <v>1</v>
      </c>
      <c r="AA7321" t="s">
        <v>24076</v>
      </c>
      <c r="AB7321" t="s">
        <v>36</v>
      </c>
      <c r="AC7321">
        <v>196</v>
      </c>
      <c r="AD7321" s="27">
        <v>41630</v>
      </c>
      <c r="AE7321" t="s">
        <v>412</v>
      </c>
      <c r="AF7321" s="27">
        <v>41826</v>
      </c>
      <c r="AG7321" s="27">
        <v>41827</v>
      </c>
      <c r="AH7321">
        <v>0</v>
      </c>
      <c r="AN7321" t="s">
        <v>238</v>
      </c>
      <c r="AO7321">
        <v>6</v>
      </c>
      <c r="AP7321" t="s">
        <v>246</v>
      </c>
      <c r="AQ7321" s="27">
        <v>41402</v>
      </c>
      <c r="AR7321" t="s">
        <v>240</v>
      </c>
      <c r="AS7321">
        <v>8</v>
      </c>
      <c r="AT7321" t="s">
        <v>269</v>
      </c>
      <c r="AU7321" s="27">
        <v>41402</v>
      </c>
    </row>
    <row r="7322" spans="1:47" x14ac:dyDescent="0.2">
      <c r="A7322">
        <v>7321</v>
      </c>
      <c r="B7322" t="s">
        <v>24077</v>
      </c>
      <c r="C7322" t="s">
        <v>14908</v>
      </c>
      <c r="D7322" t="s">
        <v>1110</v>
      </c>
      <c r="E7322" s="27">
        <v>41305</v>
      </c>
      <c r="F7322" t="s">
        <v>233</v>
      </c>
      <c r="G7322" s="27">
        <v>32479</v>
      </c>
      <c r="H7322">
        <v>27</v>
      </c>
      <c r="I7322" t="s">
        <v>244</v>
      </c>
      <c r="J7322" t="s">
        <v>250</v>
      </c>
      <c r="K7322">
        <v>0</v>
      </c>
      <c r="L7322">
        <v>5</v>
      </c>
      <c r="M7322">
        <v>0</v>
      </c>
      <c r="N7322">
        <v>0</v>
      </c>
      <c r="O7322">
        <v>0</v>
      </c>
      <c r="P7322">
        <v>-1</v>
      </c>
      <c r="Q7322" s="28">
        <v>41304.348611111112</v>
      </c>
      <c r="R7322" s="28">
        <v>41305.313888888886</v>
      </c>
      <c r="S7322" t="s">
        <v>24078</v>
      </c>
      <c r="T7322" s="27">
        <v>41304</v>
      </c>
      <c r="V7322">
        <v>1</v>
      </c>
      <c r="W7322" t="s">
        <v>32</v>
      </c>
      <c r="X7322" t="s">
        <v>24079</v>
      </c>
      <c r="Y7322">
        <v>0</v>
      </c>
      <c r="AB7322" t="s">
        <v>237</v>
      </c>
      <c r="AH7322">
        <v>0</v>
      </c>
      <c r="AN7322" t="s">
        <v>238</v>
      </c>
      <c r="AO7322">
        <v>6</v>
      </c>
      <c r="AP7322" t="s">
        <v>246</v>
      </c>
      <c r="AQ7322" s="27">
        <v>41305</v>
      </c>
      <c r="AR7322" t="s">
        <v>240</v>
      </c>
      <c r="AS7322">
        <v>5</v>
      </c>
      <c r="AT7322" t="s">
        <v>246</v>
      </c>
      <c r="AU7322" s="27">
        <v>41305</v>
      </c>
    </row>
    <row r="7323" spans="1:47" x14ac:dyDescent="0.2">
      <c r="A7323">
        <v>7322</v>
      </c>
      <c r="B7323" t="s">
        <v>24080</v>
      </c>
      <c r="C7323" t="s">
        <v>500</v>
      </c>
      <c r="D7323" t="s">
        <v>4936</v>
      </c>
      <c r="E7323" s="27">
        <v>41966</v>
      </c>
      <c r="F7323" t="s">
        <v>233</v>
      </c>
      <c r="G7323" s="27">
        <v>35037</v>
      </c>
      <c r="H7323">
        <v>20</v>
      </c>
      <c r="I7323" t="s">
        <v>259</v>
      </c>
      <c r="J7323" t="s">
        <v>22</v>
      </c>
      <c r="K7323">
        <v>0</v>
      </c>
      <c r="L7323">
        <v>3</v>
      </c>
      <c r="M7323">
        <v>0</v>
      </c>
      <c r="N7323">
        <v>0</v>
      </c>
      <c r="O7323">
        <v>0</v>
      </c>
      <c r="P7323">
        <v>-1</v>
      </c>
      <c r="Q7323" s="28">
        <v>41965.279861111114</v>
      </c>
      <c r="R7323" s="28">
        <v>41966.527777777781</v>
      </c>
      <c r="S7323" t="s">
        <v>24081</v>
      </c>
      <c r="T7323" s="27">
        <v>41965</v>
      </c>
      <c r="V7323">
        <v>1</v>
      </c>
      <c r="W7323" t="s">
        <v>32</v>
      </c>
      <c r="X7323" t="s">
        <v>588</v>
      </c>
      <c r="Y7323">
        <v>1</v>
      </c>
      <c r="AA7323" t="s">
        <v>24082</v>
      </c>
      <c r="AB7323" t="s">
        <v>36</v>
      </c>
      <c r="AD7323" s="27">
        <v>42019</v>
      </c>
      <c r="AE7323" t="s">
        <v>412</v>
      </c>
      <c r="AH7323">
        <v>0</v>
      </c>
      <c r="AN7323" t="s">
        <v>238</v>
      </c>
      <c r="AO7323">
        <v>5</v>
      </c>
      <c r="AP7323" t="s">
        <v>246</v>
      </c>
      <c r="AQ7323" s="27">
        <v>41966</v>
      </c>
      <c r="AR7323" t="s">
        <v>240</v>
      </c>
      <c r="AS7323">
        <v>3</v>
      </c>
      <c r="AT7323" t="s">
        <v>239</v>
      </c>
      <c r="AU7323" s="27">
        <v>41966</v>
      </c>
    </row>
    <row r="7324" spans="1:47" x14ac:dyDescent="0.2">
      <c r="A7324">
        <v>7323</v>
      </c>
      <c r="B7324" t="s">
        <v>24083</v>
      </c>
      <c r="C7324" t="s">
        <v>24084</v>
      </c>
      <c r="D7324" t="s">
        <v>20759</v>
      </c>
      <c r="E7324" s="27">
        <v>41934</v>
      </c>
      <c r="F7324" t="s">
        <v>233</v>
      </c>
      <c r="G7324" s="27">
        <v>27232</v>
      </c>
      <c r="H7324">
        <v>41</v>
      </c>
      <c r="I7324" t="s">
        <v>244</v>
      </c>
      <c r="J7324" t="s">
        <v>250</v>
      </c>
      <c r="K7324">
        <v>0</v>
      </c>
      <c r="L7324">
        <v>5</v>
      </c>
      <c r="M7324">
        <v>0</v>
      </c>
      <c r="N7324">
        <v>0</v>
      </c>
      <c r="O7324">
        <v>19</v>
      </c>
      <c r="P7324">
        <v>29</v>
      </c>
      <c r="Q7324" s="28">
        <v>41963.04791666667</v>
      </c>
      <c r="R7324" s="28">
        <v>42011.466666666667</v>
      </c>
      <c r="S7324" t="s">
        <v>24085</v>
      </c>
      <c r="T7324" s="27">
        <v>41667</v>
      </c>
      <c r="V7324">
        <v>267</v>
      </c>
      <c r="W7324" t="s">
        <v>32</v>
      </c>
      <c r="X7324" t="s">
        <v>20471</v>
      </c>
      <c r="Y7324">
        <v>1</v>
      </c>
      <c r="AA7324" t="s">
        <v>24086</v>
      </c>
      <c r="AB7324" t="s">
        <v>36</v>
      </c>
      <c r="AC7324">
        <v>1</v>
      </c>
      <c r="AD7324" s="27">
        <v>42181</v>
      </c>
      <c r="AE7324" t="s">
        <v>6874</v>
      </c>
      <c r="AF7324" s="27">
        <v>42182</v>
      </c>
      <c r="AG7324" s="27">
        <v>42212</v>
      </c>
      <c r="AH7324">
        <v>0</v>
      </c>
      <c r="AN7324" t="s">
        <v>238</v>
      </c>
      <c r="AO7324">
        <v>9</v>
      </c>
      <c r="AP7324" t="s">
        <v>269</v>
      </c>
      <c r="AQ7324" s="27">
        <v>41934</v>
      </c>
      <c r="AR7324" t="s">
        <v>240</v>
      </c>
      <c r="AS7324">
        <v>5</v>
      </c>
      <c r="AT7324" t="s">
        <v>246</v>
      </c>
      <c r="AU7324" s="27">
        <v>41934</v>
      </c>
    </row>
    <row r="7325" spans="1:47" x14ac:dyDescent="0.2">
      <c r="A7325">
        <v>7324</v>
      </c>
      <c r="B7325" t="s">
        <v>24087</v>
      </c>
      <c r="C7325" t="s">
        <v>3663</v>
      </c>
      <c r="D7325" t="s">
        <v>1569</v>
      </c>
      <c r="E7325" s="27">
        <v>41293</v>
      </c>
      <c r="F7325" t="s">
        <v>233</v>
      </c>
      <c r="G7325" s="27">
        <v>31327</v>
      </c>
      <c r="H7325">
        <v>30</v>
      </c>
      <c r="I7325" t="s">
        <v>244</v>
      </c>
      <c r="J7325" t="s">
        <v>245</v>
      </c>
      <c r="K7325">
        <v>0</v>
      </c>
      <c r="L7325">
        <v>1</v>
      </c>
      <c r="M7325">
        <v>0</v>
      </c>
      <c r="N7325">
        <v>0</v>
      </c>
      <c r="O7325">
        <v>0</v>
      </c>
      <c r="P7325">
        <v>-1</v>
      </c>
      <c r="Q7325" s="28">
        <v>41292.351388888892</v>
      </c>
      <c r="R7325" s="28">
        <v>41293.054166666669</v>
      </c>
      <c r="S7325" t="s">
        <v>24088</v>
      </c>
      <c r="T7325" s="27">
        <v>41292</v>
      </c>
      <c r="V7325">
        <v>1</v>
      </c>
      <c r="W7325" t="s">
        <v>32</v>
      </c>
      <c r="X7325" t="s">
        <v>254</v>
      </c>
      <c r="Y7325">
        <v>0</v>
      </c>
      <c r="AB7325" t="s">
        <v>237</v>
      </c>
      <c r="AH7325">
        <v>0</v>
      </c>
      <c r="AN7325" t="s">
        <v>238</v>
      </c>
      <c r="AO7325">
        <v>2</v>
      </c>
      <c r="AP7325" t="s">
        <v>239</v>
      </c>
      <c r="AQ7325" s="27">
        <v>41293</v>
      </c>
      <c r="AR7325" t="s">
        <v>240</v>
      </c>
      <c r="AS7325">
        <v>1</v>
      </c>
      <c r="AT7325" t="s">
        <v>239</v>
      </c>
      <c r="AU7325" s="27">
        <v>41293</v>
      </c>
    </row>
    <row r="7326" spans="1:47" x14ac:dyDescent="0.2">
      <c r="A7326">
        <v>7325</v>
      </c>
      <c r="B7326" t="s">
        <v>24089</v>
      </c>
      <c r="C7326" t="s">
        <v>1320</v>
      </c>
      <c r="D7326" t="s">
        <v>24090</v>
      </c>
      <c r="E7326" s="27">
        <v>41822</v>
      </c>
      <c r="F7326" t="s">
        <v>294</v>
      </c>
      <c r="G7326" s="27">
        <v>32704</v>
      </c>
      <c r="H7326">
        <v>26</v>
      </c>
      <c r="I7326" t="s">
        <v>244</v>
      </c>
      <c r="J7326" t="s">
        <v>245</v>
      </c>
      <c r="K7326">
        <v>0</v>
      </c>
      <c r="L7326">
        <v>3</v>
      </c>
      <c r="M7326">
        <v>0</v>
      </c>
      <c r="N7326">
        <v>0</v>
      </c>
      <c r="O7326">
        <v>2</v>
      </c>
      <c r="P7326">
        <v>0</v>
      </c>
      <c r="Q7326" s="28">
        <v>41822.527777777781</v>
      </c>
      <c r="R7326" s="28">
        <v>41822.336805555555</v>
      </c>
      <c r="S7326" t="s">
        <v>24091</v>
      </c>
      <c r="U7326" s="27">
        <v>41821</v>
      </c>
      <c r="V7326">
        <v>1</v>
      </c>
      <c r="W7326" t="s">
        <v>32</v>
      </c>
      <c r="X7326" t="s">
        <v>274</v>
      </c>
      <c r="Y7326">
        <v>0</v>
      </c>
      <c r="AB7326" t="s">
        <v>237</v>
      </c>
      <c r="AH7326">
        <v>0</v>
      </c>
      <c r="AN7326" t="s">
        <v>238</v>
      </c>
      <c r="AO7326">
        <v>3</v>
      </c>
      <c r="AP7326" t="s">
        <v>239</v>
      </c>
      <c r="AQ7326" s="27">
        <v>41822</v>
      </c>
      <c r="AR7326" t="s">
        <v>240</v>
      </c>
      <c r="AS7326">
        <v>3</v>
      </c>
      <c r="AT7326" t="s">
        <v>239</v>
      </c>
      <c r="AU7326" s="27">
        <v>41822</v>
      </c>
    </row>
    <row r="7327" spans="1:47" x14ac:dyDescent="0.2">
      <c r="A7327">
        <v>7326</v>
      </c>
      <c r="B7327" t="s">
        <v>24092</v>
      </c>
      <c r="C7327" t="s">
        <v>914</v>
      </c>
      <c r="D7327" t="s">
        <v>12028</v>
      </c>
      <c r="E7327" s="27">
        <v>41307</v>
      </c>
      <c r="F7327" t="s">
        <v>233</v>
      </c>
      <c r="G7327" s="27">
        <v>33667</v>
      </c>
      <c r="H7327">
        <v>24</v>
      </c>
      <c r="I7327" t="s">
        <v>259</v>
      </c>
      <c r="J7327" t="s">
        <v>250</v>
      </c>
      <c r="K7327">
        <v>0</v>
      </c>
      <c r="L7327">
        <v>8</v>
      </c>
      <c r="M7327">
        <v>0</v>
      </c>
      <c r="N7327">
        <v>0</v>
      </c>
      <c r="O7327">
        <v>3</v>
      </c>
      <c r="P7327">
        <v>-1</v>
      </c>
      <c r="Q7327" s="28">
        <v>41306.488194444442</v>
      </c>
      <c r="R7327" s="28">
        <v>41382.291666666664</v>
      </c>
      <c r="S7327" t="s">
        <v>24093</v>
      </c>
      <c r="T7327" s="27">
        <v>41306</v>
      </c>
      <c r="V7327">
        <v>1</v>
      </c>
      <c r="W7327" t="s">
        <v>32</v>
      </c>
      <c r="X7327" t="s">
        <v>453</v>
      </c>
      <c r="Y7327">
        <v>1</v>
      </c>
      <c r="AA7327" t="s">
        <v>24094</v>
      </c>
      <c r="AB7327" t="s">
        <v>36</v>
      </c>
      <c r="AD7327" s="27">
        <v>42445</v>
      </c>
      <c r="AE7327" t="s">
        <v>412</v>
      </c>
      <c r="AH7327">
        <v>0</v>
      </c>
      <c r="AN7327" t="s">
        <v>238</v>
      </c>
      <c r="AO7327">
        <v>7</v>
      </c>
      <c r="AP7327" t="s">
        <v>246</v>
      </c>
      <c r="AQ7327" s="27">
        <v>41307</v>
      </c>
      <c r="AR7327" t="s">
        <v>240</v>
      </c>
      <c r="AS7327">
        <v>8</v>
      </c>
      <c r="AT7327" t="s">
        <v>269</v>
      </c>
      <c r="AU7327" s="27">
        <v>41307</v>
      </c>
    </row>
    <row r="7328" spans="1:47" x14ac:dyDescent="0.2">
      <c r="A7328">
        <v>7327</v>
      </c>
      <c r="B7328" t="s">
        <v>24095</v>
      </c>
      <c r="C7328" t="s">
        <v>1313</v>
      </c>
      <c r="D7328" t="s">
        <v>5448</v>
      </c>
      <c r="E7328" s="27">
        <v>41406</v>
      </c>
      <c r="F7328" t="s">
        <v>233</v>
      </c>
      <c r="G7328" s="27">
        <v>28202</v>
      </c>
      <c r="H7328">
        <v>39</v>
      </c>
      <c r="I7328" t="s">
        <v>244</v>
      </c>
      <c r="J7328" t="s">
        <v>250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-1</v>
      </c>
      <c r="Q7328" s="28">
        <v>41405.129166666666</v>
      </c>
      <c r="R7328" s="28">
        <v>41406.3125</v>
      </c>
      <c r="S7328" t="s">
        <v>24096</v>
      </c>
      <c r="T7328" s="27">
        <v>41405</v>
      </c>
      <c r="V7328">
        <v>1</v>
      </c>
      <c r="W7328" t="s">
        <v>36</v>
      </c>
      <c r="X7328" t="s">
        <v>1265</v>
      </c>
      <c r="Y7328">
        <v>1</v>
      </c>
      <c r="AA7328" t="s">
        <v>24097</v>
      </c>
      <c r="AB7328" t="s">
        <v>32</v>
      </c>
      <c r="AD7328" s="27">
        <v>42352</v>
      </c>
      <c r="AE7328" t="s">
        <v>974</v>
      </c>
      <c r="AH7328">
        <v>1</v>
      </c>
      <c r="AJ7328" t="s">
        <v>24097</v>
      </c>
      <c r="AK7328" t="s">
        <v>255</v>
      </c>
      <c r="AL7328" s="27">
        <v>42352</v>
      </c>
      <c r="AM7328" t="s">
        <v>974</v>
      </c>
      <c r="AN7328" t="s">
        <v>238</v>
      </c>
      <c r="AO7328">
        <v>1</v>
      </c>
      <c r="AP7328" t="s">
        <v>239</v>
      </c>
      <c r="AQ7328" s="27">
        <v>41406</v>
      </c>
      <c r="AR7328" t="s">
        <v>240</v>
      </c>
      <c r="AS7328">
        <v>1</v>
      </c>
      <c r="AT7328" t="s">
        <v>239</v>
      </c>
      <c r="AU7328" s="27">
        <v>41406</v>
      </c>
    </row>
    <row r="7329" spans="1:47" x14ac:dyDescent="0.2">
      <c r="A7329">
        <v>7328</v>
      </c>
      <c r="B7329" t="s">
        <v>24098</v>
      </c>
      <c r="C7329" t="s">
        <v>7120</v>
      </c>
      <c r="D7329" t="s">
        <v>6622</v>
      </c>
      <c r="E7329" s="27">
        <v>41419</v>
      </c>
      <c r="F7329" t="s">
        <v>233</v>
      </c>
      <c r="G7329" s="27">
        <v>30790</v>
      </c>
      <c r="H7329">
        <v>32</v>
      </c>
      <c r="I7329" t="s">
        <v>244</v>
      </c>
      <c r="J7329" t="s">
        <v>250</v>
      </c>
      <c r="K7329">
        <v>0</v>
      </c>
      <c r="L7329">
        <v>6</v>
      </c>
      <c r="M7329">
        <v>0</v>
      </c>
      <c r="N7329">
        <v>0</v>
      </c>
      <c r="O7329">
        <v>6</v>
      </c>
      <c r="P7329">
        <v>55</v>
      </c>
      <c r="Q7329" s="28">
        <v>41474.496527777781</v>
      </c>
      <c r="R7329" s="28">
        <v>41509.196527777778</v>
      </c>
      <c r="S7329" t="s">
        <v>24099</v>
      </c>
      <c r="T7329" s="27">
        <v>41072</v>
      </c>
      <c r="V7329">
        <v>347</v>
      </c>
      <c r="W7329" t="s">
        <v>32</v>
      </c>
      <c r="X7329" t="s">
        <v>268</v>
      </c>
      <c r="Y7329">
        <v>1</v>
      </c>
      <c r="AA7329" t="s">
        <v>24100</v>
      </c>
      <c r="AB7329" t="s">
        <v>36</v>
      </c>
      <c r="AC7329">
        <v>0</v>
      </c>
      <c r="AD7329" s="27">
        <v>41474</v>
      </c>
      <c r="AE7329" t="s">
        <v>474</v>
      </c>
      <c r="AF7329" s="27">
        <v>41474</v>
      </c>
      <c r="AG7329" s="27">
        <v>41509</v>
      </c>
      <c r="AH7329">
        <v>1</v>
      </c>
      <c r="AJ7329" t="s">
        <v>24101</v>
      </c>
      <c r="AK7329" t="s">
        <v>366</v>
      </c>
      <c r="AL7329" s="27">
        <v>41474</v>
      </c>
      <c r="AM7329" t="s">
        <v>1756</v>
      </c>
      <c r="AN7329" t="s">
        <v>238</v>
      </c>
      <c r="AO7329">
        <v>4</v>
      </c>
      <c r="AP7329" t="s">
        <v>239</v>
      </c>
      <c r="AQ7329" s="27">
        <v>41419</v>
      </c>
      <c r="AR7329" t="s">
        <v>240</v>
      </c>
      <c r="AS7329">
        <v>6</v>
      </c>
      <c r="AT7329" t="s">
        <v>246</v>
      </c>
      <c r="AU7329" s="27">
        <v>41419</v>
      </c>
    </row>
    <row r="7330" spans="1:47" x14ac:dyDescent="0.2">
      <c r="A7330">
        <v>7329</v>
      </c>
      <c r="B7330" t="s">
        <v>24102</v>
      </c>
      <c r="C7330" t="s">
        <v>11091</v>
      </c>
      <c r="D7330" t="s">
        <v>23121</v>
      </c>
      <c r="E7330" s="27">
        <v>41898</v>
      </c>
      <c r="F7330" t="s">
        <v>294</v>
      </c>
      <c r="G7330" s="27">
        <v>25727</v>
      </c>
      <c r="H7330">
        <v>45</v>
      </c>
      <c r="I7330" t="s">
        <v>234</v>
      </c>
      <c r="J7330" t="s">
        <v>245</v>
      </c>
      <c r="K7330">
        <v>0</v>
      </c>
      <c r="L7330">
        <v>9</v>
      </c>
      <c r="M7330">
        <v>0</v>
      </c>
      <c r="N7330">
        <v>0</v>
      </c>
      <c r="O7330">
        <v>3</v>
      </c>
      <c r="P7330">
        <v>-529</v>
      </c>
      <c r="Q7330" s="28">
        <v>41369.135416666664</v>
      </c>
      <c r="R7330" s="28">
        <v>41848.456944444442</v>
      </c>
      <c r="S7330" t="s">
        <v>24103</v>
      </c>
      <c r="U7330" s="27">
        <v>41370</v>
      </c>
      <c r="V7330">
        <v>528</v>
      </c>
      <c r="W7330" t="s">
        <v>32</v>
      </c>
      <c r="X7330" t="s">
        <v>274</v>
      </c>
      <c r="Y7330">
        <v>0</v>
      </c>
      <c r="AB7330" t="s">
        <v>237</v>
      </c>
      <c r="AH7330">
        <v>0</v>
      </c>
      <c r="AN7330" t="s">
        <v>238</v>
      </c>
      <c r="AO7330">
        <v>5</v>
      </c>
      <c r="AP7330" t="s">
        <v>246</v>
      </c>
      <c r="AQ7330" s="27">
        <v>41898</v>
      </c>
      <c r="AR7330" t="s">
        <v>240</v>
      </c>
      <c r="AS7330">
        <v>9</v>
      </c>
      <c r="AT7330" t="s">
        <v>269</v>
      </c>
      <c r="AU7330" s="27">
        <v>41898</v>
      </c>
    </row>
    <row r="7331" spans="1:47" x14ac:dyDescent="0.2">
      <c r="A7331">
        <v>7330</v>
      </c>
      <c r="B7331" t="s">
        <v>24104</v>
      </c>
      <c r="C7331" t="s">
        <v>24105</v>
      </c>
      <c r="D7331" t="s">
        <v>1329</v>
      </c>
      <c r="E7331" s="27">
        <v>41509</v>
      </c>
      <c r="F7331" t="s">
        <v>294</v>
      </c>
      <c r="G7331" s="27">
        <v>30594</v>
      </c>
      <c r="H7331">
        <v>32</v>
      </c>
      <c r="I7331" t="s">
        <v>244</v>
      </c>
      <c r="J7331" t="s">
        <v>250</v>
      </c>
      <c r="K7331">
        <v>0</v>
      </c>
      <c r="L7331">
        <v>2</v>
      </c>
      <c r="M7331">
        <v>0</v>
      </c>
      <c r="N7331">
        <v>0</v>
      </c>
      <c r="O7331">
        <v>3</v>
      </c>
      <c r="P7331">
        <v>-1</v>
      </c>
      <c r="Q7331" s="28">
        <v>41508.310416666667</v>
      </c>
      <c r="R7331" s="28">
        <v>41509.304166666669</v>
      </c>
      <c r="S7331" t="s">
        <v>24106</v>
      </c>
      <c r="T7331" s="27">
        <v>41508</v>
      </c>
      <c r="V7331">
        <v>1</v>
      </c>
      <c r="W7331" t="s">
        <v>32</v>
      </c>
      <c r="X7331" t="s">
        <v>24107</v>
      </c>
      <c r="Y7331">
        <v>1</v>
      </c>
      <c r="AA7331" t="s">
        <v>24108</v>
      </c>
      <c r="AB7331" t="s">
        <v>32</v>
      </c>
      <c r="AC7331">
        <v>0</v>
      </c>
      <c r="AD7331" s="27">
        <v>41578</v>
      </c>
      <c r="AE7331" t="s">
        <v>588</v>
      </c>
      <c r="AF7331" s="27">
        <v>41578</v>
      </c>
      <c r="AG7331" s="27">
        <v>41579</v>
      </c>
      <c r="AH7331">
        <v>0</v>
      </c>
      <c r="AN7331" t="s">
        <v>238</v>
      </c>
      <c r="AO7331">
        <v>2</v>
      </c>
      <c r="AP7331" t="s">
        <v>239</v>
      </c>
      <c r="AQ7331" s="27">
        <v>41509</v>
      </c>
      <c r="AR7331" t="s">
        <v>240</v>
      </c>
      <c r="AS7331">
        <v>2</v>
      </c>
      <c r="AT7331" t="s">
        <v>239</v>
      </c>
      <c r="AU7331" s="27">
        <v>41509</v>
      </c>
    </row>
    <row r="7332" spans="1:47" x14ac:dyDescent="0.2">
      <c r="A7332">
        <v>7331</v>
      </c>
      <c r="B7332" t="s">
        <v>24109</v>
      </c>
      <c r="C7332" t="s">
        <v>5764</v>
      </c>
      <c r="D7332" t="s">
        <v>3373</v>
      </c>
      <c r="E7332" s="27">
        <v>41943</v>
      </c>
      <c r="F7332" t="s">
        <v>294</v>
      </c>
      <c r="G7332" s="27">
        <v>31791</v>
      </c>
      <c r="H7332">
        <v>29</v>
      </c>
      <c r="I7332" t="s">
        <v>244</v>
      </c>
      <c r="J7332" t="s">
        <v>245</v>
      </c>
      <c r="K7332">
        <v>0</v>
      </c>
      <c r="L7332">
        <v>6</v>
      </c>
      <c r="M7332">
        <v>0</v>
      </c>
      <c r="N7332">
        <v>0</v>
      </c>
      <c r="O7332">
        <v>0</v>
      </c>
      <c r="P7332">
        <v>-1</v>
      </c>
      <c r="Q7332" s="28">
        <v>41942.256249999999</v>
      </c>
      <c r="R7332" s="28">
        <v>42285.259027777778</v>
      </c>
      <c r="S7332" t="s">
        <v>24110</v>
      </c>
      <c r="T7332" s="27">
        <v>41942</v>
      </c>
      <c r="V7332">
        <v>1</v>
      </c>
      <c r="W7332" t="s">
        <v>32</v>
      </c>
      <c r="X7332" t="s">
        <v>359</v>
      </c>
      <c r="Y7332">
        <v>1</v>
      </c>
      <c r="AA7332" t="s">
        <v>24111</v>
      </c>
      <c r="AB7332" t="s">
        <v>32</v>
      </c>
      <c r="AD7332" s="27">
        <v>42226</v>
      </c>
      <c r="AE7332" t="s">
        <v>1089</v>
      </c>
      <c r="AH7332">
        <v>0</v>
      </c>
      <c r="AN7332" t="s">
        <v>238</v>
      </c>
      <c r="AO7332">
        <v>4</v>
      </c>
      <c r="AP7332" t="s">
        <v>239</v>
      </c>
      <c r="AQ7332" s="27">
        <v>41943</v>
      </c>
      <c r="AR7332" t="s">
        <v>240</v>
      </c>
      <c r="AS7332">
        <v>6</v>
      </c>
      <c r="AT7332" t="s">
        <v>246</v>
      </c>
      <c r="AU7332" s="27">
        <v>41943</v>
      </c>
    </row>
    <row r="7333" spans="1:47" x14ac:dyDescent="0.2">
      <c r="A7333">
        <v>7332</v>
      </c>
      <c r="B7333" t="s">
        <v>24112</v>
      </c>
      <c r="C7333" t="s">
        <v>24113</v>
      </c>
      <c r="D7333" t="s">
        <v>24114</v>
      </c>
      <c r="E7333" s="27">
        <v>41954</v>
      </c>
      <c r="F7333" t="s">
        <v>233</v>
      </c>
      <c r="G7333" s="27">
        <v>28797</v>
      </c>
      <c r="H7333">
        <v>37</v>
      </c>
      <c r="I7333" t="s">
        <v>244</v>
      </c>
      <c r="J7333" t="s">
        <v>22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-1</v>
      </c>
      <c r="Q7333" s="28">
        <v>41953.413888888892</v>
      </c>
      <c r="R7333" s="28">
        <v>41954.0625</v>
      </c>
      <c r="S7333" t="s">
        <v>24115</v>
      </c>
      <c r="T7333" s="27">
        <v>41953</v>
      </c>
      <c r="V7333">
        <v>1</v>
      </c>
      <c r="W7333" t="s">
        <v>32</v>
      </c>
      <c r="X7333" t="s">
        <v>459</v>
      </c>
      <c r="Y7333">
        <v>1</v>
      </c>
      <c r="AA7333" t="s">
        <v>24116</v>
      </c>
      <c r="AB7333" t="s">
        <v>36</v>
      </c>
      <c r="AC7333">
        <v>0</v>
      </c>
      <c r="AD7333" s="27">
        <v>42322</v>
      </c>
      <c r="AE7333" t="s">
        <v>474</v>
      </c>
      <c r="AF7333" s="27">
        <v>42322</v>
      </c>
      <c r="AG7333" s="27">
        <v>42323</v>
      </c>
      <c r="AH7333">
        <v>0</v>
      </c>
      <c r="AN7333" t="s">
        <v>238</v>
      </c>
      <c r="AO7333">
        <v>1</v>
      </c>
      <c r="AP7333" t="s">
        <v>239</v>
      </c>
      <c r="AQ7333" s="27">
        <v>41954</v>
      </c>
      <c r="AR7333" t="s">
        <v>240</v>
      </c>
      <c r="AS7333">
        <v>1</v>
      </c>
      <c r="AT7333" t="s">
        <v>239</v>
      </c>
      <c r="AU7333" s="27">
        <v>41954</v>
      </c>
    </row>
    <row r="7334" spans="1:47" x14ac:dyDescent="0.2">
      <c r="A7334">
        <v>7333</v>
      </c>
      <c r="B7334" t="s">
        <v>24117</v>
      </c>
      <c r="C7334" t="s">
        <v>1317</v>
      </c>
      <c r="D7334" t="s">
        <v>24118</v>
      </c>
      <c r="E7334" s="27">
        <v>41926</v>
      </c>
      <c r="F7334" t="s">
        <v>233</v>
      </c>
      <c r="G7334" s="27">
        <v>21479</v>
      </c>
      <c r="H7334">
        <v>57</v>
      </c>
      <c r="I7334" t="s">
        <v>234</v>
      </c>
      <c r="J7334" t="s">
        <v>353</v>
      </c>
      <c r="K7334">
        <v>0</v>
      </c>
      <c r="L7334">
        <v>5</v>
      </c>
      <c r="M7334">
        <v>0</v>
      </c>
      <c r="N7334">
        <v>0</v>
      </c>
      <c r="O7334">
        <v>0</v>
      </c>
      <c r="W7334" t="s">
        <v>237</v>
      </c>
      <c r="Y7334">
        <v>-1</v>
      </c>
      <c r="AB7334" t="s">
        <v>237</v>
      </c>
      <c r="AH7334">
        <v>0</v>
      </c>
      <c r="AN7334" t="s">
        <v>238</v>
      </c>
      <c r="AO7334">
        <v>2</v>
      </c>
      <c r="AP7334" t="s">
        <v>239</v>
      </c>
      <c r="AQ7334" s="27">
        <v>41926</v>
      </c>
      <c r="AR7334" t="s">
        <v>240</v>
      </c>
      <c r="AS7334">
        <v>5</v>
      </c>
      <c r="AT7334" t="s">
        <v>246</v>
      </c>
      <c r="AU7334" s="27">
        <v>41926</v>
      </c>
    </row>
    <row r="7335" spans="1:47" x14ac:dyDescent="0.2">
      <c r="A7335">
        <v>7334</v>
      </c>
      <c r="B7335" t="s">
        <v>24119</v>
      </c>
      <c r="C7335" t="s">
        <v>1882</v>
      </c>
      <c r="D7335" t="s">
        <v>24120</v>
      </c>
      <c r="E7335" s="27">
        <v>41334</v>
      </c>
      <c r="F7335" t="s">
        <v>233</v>
      </c>
      <c r="G7335" s="27">
        <v>32857</v>
      </c>
      <c r="H7335">
        <v>26</v>
      </c>
      <c r="I7335" t="s">
        <v>244</v>
      </c>
      <c r="J7335" t="s">
        <v>250</v>
      </c>
      <c r="K7335">
        <v>0</v>
      </c>
      <c r="L7335">
        <v>10</v>
      </c>
      <c r="M7335">
        <v>1</v>
      </c>
      <c r="N7335">
        <v>0</v>
      </c>
      <c r="O7335">
        <v>24</v>
      </c>
      <c r="P7335">
        <v>0</v>
      </c>
      <c r="Q7335" s="28">
        <v>41334.059027777781</v>
      </c>
      <c r="R7335" s="28">
        <v>41334.352777777778</v>
      </c>
      <c r="S7335" t="s">
        <v>24121</v>
      </c>
      <c r="T7335" s="27">
        <v>41333</v>
      </c>
      <c r="V7335">
        <v>1</v>
      </c>
      <c r="W7335" t="s">
        <v>32</v>
      </c>
      <c r="X7335" t="s">
        <v>364</v>
      </c>
      <c r="Y7335">
        <v>1</v>
      </c>
      <c r="AA7335" t="s">
        <v>24122</v>
      </c>
      <c r="AB7335" t="s">
        <v>32</v>
      </c>
      <c r="AC7335">
        <v>0</v>
      </c>
      <c r="AD7335" s="27">
        <v>41786</v>
      </c>
      <c r="AE7335" t="s">
        <v>364</v>
      </c>
      <c r="AF7335" s="27">
        <v>41786</v>
      </c>
      <c r="AG7335" s="27">
        <v>41787</v>
      </c>
      <c r="AH7335">
        <v>1</v>
      </c>
      <c r="AJ7335" t="s">
        <v>24123</v>
      </c>
      <c r="AK7335" t="s">
        <v>255</v>
      </c>
      <c r="AL7335" s="27">
        <v>42070</v>
      </c>
      <c r="AM7335" t="s">
        <v>254</v>
      </c>
      <c r="AN7335" t="s">
        <v>238</v>
      </c>
      <c r="AO7335">
        <v>7</v>
      </c>
      <c r="AP7335" t="s">
        <v>246</v>
      </c>
      <c r="AQ7335" s="27">
        <v>41334</v>
      </c>
      <c r="AR7335" t="s">
        <v>240</v>
      </c>
      <c r="AS7335">
        <v>10</v>
      </c>
      <c r="AT7335" t="s">
        <v>269</v>
      </c>
      <c r="AU7335" s="27">
        <v>41334</v>
      </c>
    </row>
    <row r="7336" spans="1:47" x14ac:dyDescent="0.2">
      <c r="A7336">
        <v>7335</v>
      </c>
      <c r="B7336" t="s">
        <v>24124</v>
      </c>
      <c r="C7336" t="s">
        <v>914</v>
      </c>
      <c r="D7336" t="s">
        <v>24125</v>
      </c>
      <c r="E7336" s="27">
        <v>41808</v>
      </c>
      <c r="F7336" t="s">
        <v>233</v>
      </c>
      <c r="G7336" s="27">
        <v>33686</v>
      </c>
      <c r="H7336">
        <v>24</v>
      </c>
      <c r="I7336" t="s">
        <v>259</v>
      </c>
      <c r="J7336" t="s">
        <v>250</v>
      </c>
      <c r="K7336">
        <v>0</v>
      </c>
      <c r="L7336">
        <v>6</v>
      </c>
      <c r="M7336">
        <v>0</v>
      </c>
      <c r="N7336">
        <v>0</v>
      </c>
      <c r="O7336">
        <v>2</v>
      </c>
      <c r="P7336">
        <v>0</v>
      </c>
      <c r="Q7336" s="28">
        <v>41808.158333333333</v>
      </c>
      <c r="R7336" s="28">
        <v>41809.170138888891</v>
      </c>
      <c r="S7336" t="s">
        <v>24126</v>
      </c>
      <c r="T7336" s="27">
        <v>41808</v>
      </c>
      <c r="V7336">
        <v>0</v>
      </c>
      <c r="W7336" t="s">
        <v>32</v>
      </c>
      <c r="X7336" t="s">
        <v>252</v>
      </c>
      <c r="Y7336">
        <v>1</v>
      </c>
      <c r="AA7336" t="s">
        <v>24127</v>
      </c>
      <c r="AB7336" t="s">
        <v>36</v>
      </c>
      <c r="AD7336" s="27">
        <v>42069</v>
      </c>
      <c r="AE7336" t="s">
        <v>2320</v>
      </c>
      <c r="AH7336">
        <v>0</v>
      </c>
      <c r="AN7336" t="s">
        <v>238</v>
      </c>
      <c r="AO7336">
        <v>5</v>
      </c>
      <c r="AP7336" t="s">
        <v>246</v>
      </c>
      <c r="AQ7336" s="27">
        <v>41808</v>
      </c>
      <c r="AR7336" t="s">
        <v>240</v>
      </c>
      <c r="AS7336">
        <v>6</v>
      </c>
      <c r="AT7336" t="s">
        <v>246</v>
      </c>
      <c r="AU7336" s="27">
        <v>41808</v>
      </c>
    </row>
    <row r="7337" spans="1:47" x14ac:dyDescent="0.2">
      <c r="A7337">
        <v>7336</v>
      </c>
      <c r="B7337" t="s">
        <v>24128</v>
      </c>
      <c r="C7337" t="s">
        <v>2316</v>
      </c>
      <c r="D7337" t="s">
        <v>21151</v>
      </c>
      <c r="E7337" s="27">
        <v>41536</v>
      </c>
      <c r="F7337" t="s">
        <v>233</v>
      </c>
      <c r="G7337" s="27">
        <v>31409</v>
      </c>
      <c r="H7337">
        <v>30</v>
      </c>
      <c r="I7337" t="s">
        <v>244</v>
      </c>
      <c r="J7337" t="s">
        <v>245</v>
      </c>
      <c r="K7337">
        <v>0</v>
      </c>
      <c r="L7337">
        <v>2</v>
      </c>
      <c r="M7337">
        <v>0</v>
      </c>
      <c r="N7337">
        <v>0</v>
      </c>
      <c r="O7337">
        <v>2</v>
      </c>
      <c r="P7337">
        <v>-15</v>
      </c>
      <c r="Q7337" s="28">
        <v>41521.134722222225</v>
      </c>
      <c r="R7337" s="28">
        <v>41523.165277777778</v>
      </c>
      <c r="S7337" t="s">
        <v>24129</v>
      </c>
      <c r="T7337" s="27">
        <v>41521</v>
      </c>
      <c r="V7337">
        <v>15</v>
      </c>
      <c r="W7337" t="s">
        <v>32</v>
      </c>
      <c r="X7337" t="s">
        <v>939</v>
      </c>
      <c r="Y7337">
        <v>0</v>
      </c>
      <c r="AB7337" t="s">
        <v>237</v>
      </c>
      <c r="AH7337">
        <v>0</v>
      </c>
      <c r="AN7337" t="s">
        <v>238</v>
      </c>
      <c r="AO7337">
        <v>2</v>
      </c>
      <c r="AP7337" t="s">
        <v>239</v>
      </c>
      <c r="AQ7337" s="27">
        <v>41536</v>
      </c>
      <c r="AR7337" t="s">
        <v>240</v>
      </c>
      <c r="AS7337">
        <v>2</v>
      </c>
      <c r="AT7337" t="s">
        <v>239</v>
      </c>
      <c r="AU7337" s="27">
        <v>41536</v>
      </c>
    </row>
    <row r="7338" spans="1:47" x14ac:dyDescent="0.2">
      <c r="A7338">
        <v>7337</v>
      </c>
      <c r="B7338" t="s">
        <v>24130</v>
      </c>
      <c r="C7338" t="s">
        <v>24131</v>
      </c>
      <c r="D7338" t="s">
        <v>24132</v>
      </c>
      <c r="E7338" s="27">
        <v>41307</v>
      </c>
      <c r="F7338" t="s">
        <v>233</v>
      </c>
      <c r="G7338" s="27">
        <v>31364</v>
      </c>
      <c r="H7338">
        <v>30</v>
      </c>
      <c r="I7338" t="s">
        <v>244</v>
      </c>
      <c r="J7338" t="s">
        <v>22</v>
      </c>
      <c r="K7338">
        <v>0</v>
      </c>
      <c r="L7338">
        <v>1</v>
      </c>
      <c r="M7338">
        <v>0</v>
      </c>
      <c r="N7338">
        <v>0</v>
      </c>
      <c r="O7338">
        <v>2</v>
      </c>
      <c r="P7338">
        <v>-1</v>
      </c>
      <c r="Q7338" s="28">
        <v>41306.331250000003</v>
      </c>
      <c r="R7338" s="28">
        <v>41307.370138888888</v>
      </c>
      <c r="S7338" t="s">
        <v>24133</v>
      </c>
      <c r="U7338" s="27">
        <v>41306</v>
      </c>
      <c r="V7338">
        <v>1</v>
      </c>
      <c r="W7338" t="s">
        <v>32</v>
      </c>
      <c r="X7338" t="s">
        <v>274</v>
      </c>
      <c r="Y7338">
        <v>0</v>
      </c>
      <c r="AB7338" t="s">
        <v>237</v>
      </c>
      <c r="AH7338">
        <v>0</v>
      </c>
      <c r="AN7338" t="s">
        <v>238</v>
      </c>
      <c r="AO7338">
        <v>2</v>
      </c>
      <c r="AP7338" t="s">
        <v>239</v>
      </c>
      <c r="AQ7338" s="27">
        <v>41307</v>
      </c>
      <c r="AR7338" t="s">
        <v>240</v>
      </c>
      <c r="AS7338">
        <v>1</v>
      </c>
      <c r="AT7338" t="s">
        <v>239</v>
      </c>
      <c r="AU7338" s="27">
        <v>41307</v>
      </c>
    </row>
    <row r="7339" spans="1:47" x14ac:dyDescent="0.2">
      <c r="A7339">
        <v>7338</v>
      </c>
      <c r="B7339" t="s">
        <v>24134</v>
      </c>
      <c r="C7339" t="s">
        <v>24135</v>
      </c>
      <c r="D7339" t="s">
        <v>24136</v>
      </c>
      <c r="E7339" s="27">
        <v>41613</v>
      </c>
      <c r="F7339" t="s">
        <v>233</v>
      </c>
      <c r="G7339" s="27">
        <v>34885</v>
      </c>
      <c r="H7339">
        <v>20</v>
      </c>
      <c r="I7339" t="s">
        <v>259</v>
      </c>
      <c r="J7339" t="s">
        <v>250</v>
      </c>
      <c r="K7339">
        <v>1</v>
      </c>
      <c r="L7339">
        <v>10</v>
      </c>
      <c r="M7339">
        <v>1</v>
      </c>
      <c r="N7339">
        <v>1</v>
      </c>
      <c r="O7339">
        <v>4</v>
      </c>
      <c r="P7339">
        <v>14</v>
      </c>
      <c r="Q7339" s="28">
        <v>41627.168749999997</v>
      </c>
      <c r="R7339" s="28">
        <v>42003.263194444444</v>
      </c>
      <c r="S7339" t="s">
        <v>24137</v>
      </c>
      <c r="T7339" s="27">
        <v>41478</v>
      </c>
      <c r="V7339">
        <v>135</v>
      </c>
      <c r="W7339" t="s">
        <v>32</v>
      </c>
      <c r="X7339" t="s">
        <v>359</v>
      </c>
      <c r="Y7339">
        <v>1</v>
      </c>
      <c r="AA7339" t="s">
        <v>24138</v>
      </c>
      <c r="AB7339" t="s">
        <v>32</v>
      </c>
      <c r="AC7339">
        <v>1</v>
      </c>
      <c r="AD7339" s="27">
        <v>41626</v>
      </c>
      <c r="AE7339" t="s">
        <v>5345</v>
      </c>
      <c r="AF7339" s="27">
        <v>41627</v>
      </c>
      <c r="AG7339" s="27">
        <v>42003</v>
      </c>
      <c r="AH7339">
        <v>1</v>
      </c>
      <c r="AJ7339" t="s">
        <v>24138</v>
      </c>
      <c r="AK7339" t="s">
        <v>312</v>
      </c>
      <c r="AL7339" s="27">
        <v>41626</v>
      </c>
      <c r="AM7339" t="s">
        <v>3934</v>
      </c>
      <c r="AN7339" t="s">
        <v>238</v>
      </c>
      <c r="AO7339">
        <v>7</v>
      </c>
      <c r="AP7339" t="s">
        <v>246</v>
      </c>
      <c r="AQ7339" s="27">
        <v>41613</v>
      </c>
      <c r="AR7339" t="s">
        <v>240</v>
      </c>
      <c r="AS7339">
        <v>10</v>
      </c>
      <c r="AT7339" t="s">
        <v>269</v>
      </c>
      <c r="AU7339" s="27">
        <v>41613</v>
      </c>
    </row>
    <row r="7340" spans="1:47" x14ac:dyDescent="0.2">
      <c r="A7340">
        <v>7339</v>
      </c>
      <c r="B7340" t="s">
        <v>24139</v>
      </c>
      <c r="C7340" t="s">
        <v>11004</v>
      </c>
      <c r="D7340" t="s">
        <v>1049</v>
      </c>
      <c r="E7340" s="27">
        <v>41852</v>
      </c>
      <c r="F7340" t="s">
        <v>233</v>
      </c>
      <c r="G7340" s="27">
        <v>33265</v>
      </c>
      <c r="H7340">
        <v>25</v>
      </c>
      <c r="I7340" t="s">
        <v>244</v>
      </c>
      <c r="J7340" t="s">
        <v>250</v>
      </c>
      <c r="K7340">
        <v>0</v>
      </c>
      <c r="L7340">
        <v>6</v>
      </c>
      <c r="M7340">
        <v>0</v>
      </c>
      <c r="N7340">
        <v>1</v>
      </c>
      <c r="O7340">
        <v>1</v>
      </c>
      <c r="P7340">
        <v>-1</v>
      </c>
      <c r="Q7340" s="28">
        <v>41851.523611111108</v>
      </c>
      <c r="R7340" s="28">
        <v>41852.353472222225</v>
      </c>
      <c r="S7340" t="s">
        <v>24140</v>
      </c>
      <c r="T7340" s="27">
        <v>41851</v>
      </c>
      <c r="V7340">
        <v>1</v>
      </c>
      <c r="W7340" t="s">
        <v>36</v>
      </c>
      <c r="X7340" t="s">
        <v>279</v>
      </c>
      <c r="Y7340">
        <v>1</v>
      </c>
      <c r="AA7340" t="s">
        <v>24141</v>
      </c>
      <c r="AB7340" t="s">
        <v>36</v>
      </c>
      <c r="AD7340" s="27">
        <v>41891</v>
      </c>
      <c r="AE7340" t="s">
        <v>324</v>
      </c>
      <c r="AH7340">
        <v>0</v>
      </c>
      <c r="AN7340" t="s">
        <v>238</v>
      </c>
      <c r="AO7340">
        <v>5</v>
      </c>
      <c r="AP7340" t="s">
        <v>246</v>
      </c>
      <c r="AQ7340" s="27">
        <v>41852</v>
      </c>
      <c r="AR7340" t="s">
        <v>240</v>
      </c>
      <c r="AS7340">
        <v>6</v>
      </c>
      <c r="AT7340" t="s">
        <v>246</v>
      </c>
      <c r="AU7340" s="27">
        <v>41852</v>
      </c>
    </row>
    <row r="7341" spans="1:47" x14ac:dyDescent="0.2">
      <c r="A7341">
        <v>7340</v>
      </c>
      <c r="B7341" t="s">
        <v>24142</v>
      </c>
      <c r="C7341" t="s">
        <v>1840</v>
      </c>
      <c r="D7341" t="s">
        <v>357</v>
      </c>
      <c r="E7341" s="27">
        <v>41778</v>
      </c>
      <c r="F7341" t="s">
        <v>294</v>
      </c>
      <c r="G7341" s="27">
        <v>30816</v>
      </c>
      <c r="H7341">
        <v>31</v>
      </c>
      <c r="I7341" t="s">
        <v>244</v>
      </c>
      <c r="J7341" t="s">
        <v>245</v>
      </c>
      <c r="K7341">
        <v>0</v>
      </c>
      <c r="L7341">
        <v>4</v>
      </c>
      <c r="M7341">
        <v>0</v>
      </c>
      <c r="N7341">
        <v>0</v>
      </c>
      <c r="O7341">
        <v>0</v>
      </c>
      <c r="P7341">
        <v>-1</v>
      </c>
      <c r="Q7341" s="28">
        <v>41777.487500000003</v>
      </c>
      <c r="R7341" s="28">
        <v>41778.068055555559</v>
      </c>
      <c r="S7341" t="s">
        <v>24143</v>
      </c>
      <c r="T7341" s="27">
        <v>41777</v>
      </c>
      <c r="V7341">
        <v>1</v>
      </c>
      <c r="W7341" t="s">
        <v>32</v>
      </c>
      <c r="X7341" t="s">
        <v>343</v>
      </c>
      <c r="Y7341">
        <v>1</v>
      </c>
      <c r="AA7341" t="s">
        <v>24144</v>
      </c>
      <c r="AB7341" t="s">
        <v>36</v>
      </c>
      <c r="AC7341">
        <v>0</v>
      </c>
      <c r="AD7341" s="27">
        <v>42131</v>
      </c>
      <c r="AE7341" t="s">
        <v>681</v>
      </c>
      <c r="AF7341" s="27">
        <v>42131</v>
      </c>
      <c r="AG7341" s="27">
        <v>42218</v>
      </c>
      <c r="AH7341">
        <v>0</v>
      </c>
      <c r="AN7341" t="s">
        <v>238</v>
      </c>
      <c r="AO7341">
        <v>2</v>
      </c>
      <c r="AP7341" t="s">
        <v>239</v>
      </c>
      <c r="AQ7341" s="27">
        <v>41778</v>
      </c>
      <c r="AR7341" t="s">
        <v>240</v>
      </c>
      <c r="AS7341">
        <v>4</v>
      </c>
      <c r="AT7341" t="s">
        <v>239</v>
      </c>
      <c r="AU7341" s="27">
        <v>41778</v>
      </c>
    </row>
    <row r="7342" spans="1:47" x14ac:dyDescent="0.2">
      <c r="A7342">
        <v>7341</v>
      </c>
      <c r="B7342" t="s">
        <v>15410</v>
      </c>
      <c r="C7342" t="s">
        <v>918</v>
      </c>
      <c r="D7342" t="s">
        <v>1540</v>
      </c>
      <c r="E7342" s="27">
        <v>41629</v>
      </c>
      <c r="F7342" t="s">
        <v>233</v>
      </c>
      <c r="G7342" s="27">
        <v>33325</v>
      </c>
      <c r="H7342">
        <v>25</v>
      </c>
      <c r="I7342" t="s">
        <v>244</v>
      </c>
      <c r="J7342" t="s">
        <v>250</v>
      </c>
      <c r="K7342">
        <v>0</v>
      </c>
      <c r="L7342">
        <v>5</v>
      </c>
      <c r="M7342">
        <v>0</v>
      </c>
      <c r="N7342">
        <v>0</v>
      </c>
      <c r="O7342">
        <v>0</v>
      </c>
      <c r="P7342">
        <v>0</v>
      </c>
      <c r="Q7342" s="28">
        <v>41629.520138888889</v>
      </c>
      <c r="R7342" s="28">
        <v>41629.070833333331</v>
      </c>
      <c r="S7342" t="s">
        <v>24145</v>
      </c>
      <c r="T7342" s="27">
        <v>41628</v>
      </c>
      <c r="V7342">
        <v>1</v>
      </c>
      <c r="W7342" t="s">
        <v>36</v>
      </c>
      <c r="X7342" t="s">
        <v>279</v>
      </c>
      <c r="Y7342">
        <v>1</v>
      </c>
      <c r="AA7342" t="s">
        <v>24146</v>
      </c>
      <c r="AB7342" t="s">
        <v>36</v>
      </c>
      <c r="AC7342">
        <v>0</v>
      </c>
      <c r="AD7342" s="27">
        <v>41691</v>
      </c>
      <c r="AE7342" t="s">
        <v>412</v>
      </c>
      <c r="AF7342" s="27">
        <v>41691</v>
      </c>
      <c r="AG7342" s="27">
        <v>41698</v>
      </c>
      <c r="AH7342">
        <v>0</v>
      </c>
      <c r="AN7342" t="s">
        <v>238</v>
      </c>
      <c r="AO7342">
        <v>5</v>
      </c>
      <c r="AP7342" t="s">
        <v>246</v>
      </c>
      <c r="AQ7342" s="27">
        <v>41629</v>
      </c>
      <c r="AR7342" t="s">
        <v>240</v>
      </c>
      <c r="AS7342">
        <v>5</v>
      </c>
      <c r="AT7342" t="s">
        <v>246</v>
      </c>
      <c r="AU7342" s="27">
        <v>41629</v>
      </c>
    </row>
    <row r="7343" spans="1:47" x14ac:dyDescent="0.2">
      <c r="A7343">
        <v>7342</v>
      </c>
      <c r="B7343" t="s">
        <v>24147</v>
      </c>
      <c r="C7343" t="s">
        <v>2666</v>
      </c>
      <c r="D7343" t="s">
        <v>24148</v>
      </c>
      <c r="E7343" s="27">
        <v>41674</v>
      </c>
      <c r="F7343" t="s">
        <v>233</v>
      </c>
      <c r="G7343" s="27">
        <v>27156</v>
      </c>
      <c r="H7343">
        <v>41</v>
      </c>
      <c r="I7343" t="s">
        <v>244</v>
      </c>
      <c r="J7343" t="s">
        <v>245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-1</v>
      </c>
      <c r="Q7343" s="28">
        <v>41673.415972222225</v>
      </c>
      <c r="R7343" s="28">
        <v>41674.511111111111</v>
      </c>
      <c r="S7343" t="s">
        <v>24149</v>
      </c>
      <c r="T7343" s="27">
        <v>41673</v>
      </c>
      <c r="V7343">
        <v>1</v>
      </c>
      <c r="W7343" t="s">
        <v>32</v>
      </c>
      <c r="X7343" t="s">
        <v>359</v>
      </c>
      <c r="Y7343">
        <v>1</v>
      </c>
      <c r="AA7343" t="s">
        <v>24150</v>
      </c>
      <c r="AB7343" t="s">
        <v>32</v>
      </c>
      <c r="AC7343">
        <v>0</v>
      </c>
      <c r="AD7343" s="27">
        <v>41706</v>
      </c>
      <c r="AE7343" t="s">
        <v>359</v>
      </c>
      <c r="AF7343" s="27">
        <v>41706</v>
      </c>
      <c r="AG7343" s="27">
        <v>41706</v>
      </c>
      <c r="AH7343">
        <v>0</v>
      </c>
      <c r="AN7343" t="s">
        <v>238</v>
      </c>
      <c r="AO7343">
        <v>1</v>
      </c>
      <c r="AP7343" t="s">
        <v>239</v>
      </c>
      <c r="AQ7343" s="27">
        <v>41674</v>
      </c>
      <c r="AR7343" t="s">
        <v>240</v>
      </c>
      <c r="AS7343">
        <v>1</v>
      </c>
      <c r="AT7343" t="s">
        <v>239</v>
      </c>
      <c r="AU7343" s="27">
        <v>41674</v>
      </c>
    </row>
    <row r="7344" spans="1:47" x14ac:dyDescent="0.2">
      <c r="A7344">
        <v>7343</v>
      </c>
      <c r="B7344" t="s">
        <v>24151</v>
      </c>
      <c r="C7344" t="s">
        <v>243</v>
      </c>
      <c r="D7344" t="s">
        <v>24152</v>
      </c>
      <c r="E7344" s="27">
        <v>41353</v>
      </c>
      <c r="F7344" t="s">
        <v>233</v>
      </c>
      <c r="G7344" s="27">
        <v>33324</v>
      </c>
      <c r="H7344">
        <v>25</v>
      </c>
      <c r="I7344" t="s">
        <v>244</v>
      </c>
      <c r="J7344" t="s">
        <v>245</v>
      </c>
      <c r="K7344">
        <v>0</v>
      </c>
      <c r="L7344">
        <v>3</v>
      </c>
      <c r="M7344">
        <v>0</v>
      </c>
      <c r="N7344">
        <v>0</v>
      </c>
      <c r="O7344">
        <v>0</v>
      </c>
      <c r="P7344">
        <v>-1</v>
      </c>
      <c r="Q7344" s="28">
        <v>41352.177083333336</v>
      </c>
      <c r="R7344" s="28">
        <v>41353.313194444447</v>
      </c>
      <c r="S7344" t="s">
        <v>24153</v>
      </c>
      <c r="T7344" s="27">
        <v>41352</v>
      </c>
      <c r="V7344">
        <v>1</v>
      </c>
      <c r="W7344" t="s">
        <v>32</v>
      </c>
      <c r="X7344" t="s">
        <v>359</v>
      </c>
      <c r="Y7344">
        <v>0</v>
      </c>
      <c r="AB7344" t="s">
        <v>237</v>
      </c>
      <c r="AH7344">
        <v>0</v>
      </c>
      <c r="AN7344" t="s">
        <v>238</v>
      </c>
      <c r="AO7344">
        <v>4</v>
      </c>
      <c r="AP7344" t="s">
        <v>239</v>
      </c>
      <c r="AQ7344" s="27">
        <v>41353</v>
      </c>
      <c r="AR7344" t="s">
        <v>240</v>
      </c>
      <c r="AS7344">
        <v>3</v>
      </c>
      <c r="AT7344" t="s">
        <v>239</v>
      </c>
      <c r="AU7344" s="27">
        <v>41353</v>
      </c>
    </row>
    <row r="7345" spans="1:47" x14ac:dyDescent="0.2">
      <c r="A7345">
        <v>7344</v>
      </c>
      <c r="B7345" t="s">
        <v>24154</v>
      </c>
      <c r="C7345" t="s">
        <v>24155</v>
      </c>
      <c r="D7345" t="s">
        <v>1079</v>
      </c>
      <c r="E7345" s="27">
        <v>41316</v>
      </c>
      <c r="F7345" t="s">
        <v>233</v>
      </c>
      <c r="G7345" s="27">
        <v>33073</v>
      </c>
      <c r="H7345">
        <v>25</v>
      </c>
      <c r="I7345" t="s">
        <v>244</v>
      </c>
      <c r="J7345" t="s">
        <v>250</v>
      </c>
      <c r="K7345">
        <v>0</v>
      </c>
      <c r="L7345">
        <v>5</v>
      </c>
      <c r="M7345">
        <v>0</v>
      </c>
      <c r="N7345">
        <v>0</v>
      </c>
      <c r="O7345">
        <v>2</v>
      </c>
      <c r="P7345">
        <v>-1</v>
      </c>
      <c r="Q7345" s="28">
        <v>41315.140972222223</v>
      </c>
      <c r="R7345" s="28">
        <v>41316.310416666667</v>
      </c>
      <c r="S7345" t="s">
        <v>24156</v>
      </c>
      <c r="T7345" s="27">
        <v>41315</v>
      </c>
      <c r="V7345">
        <v>1</v>
      </c>
      <c r="W7345" t="s">
        <v>32</v>
      </c>
      <c r="X7345" t="s">
        <v>2254</v>
      </c>
      <c r="Y7345">
        <v>1</v>
      </c>
      <c r="AA7345" t="s">
        <v>24157</v>
      </c>
      <c r="AB7345" t="s">
        <v>32</v>
      </c>
      <c r="AC7345">
        <v>136</v>
      </c>
      <c r="AD7345" s="27">
        <v>41411</v>
      </c>
      <c r="AE7345" t="s">
        <v>24158</v>
      </c>
      <c r="AF7345" s="27">
        <v>41547</v>
      </c>
      <c r="AG7345" s="27">
        <v>41548</v>
      </c>
      <c r="AH7345">
        <v>1</v>
      </c>
      <c r="AJ7345" t="s">
        <v>24157</v>
      </c>
      <c r="AK7345" t="s">
        <v>312</v>
      </c>
      <c r="AL7345" s="27">
        <v>41411</v>
      </c>
      <c r="AM7345" t="s">
        <v>24158</v>
      </c>
      <c r="AN7345" t="s">
        <v>238</v>
      </c>
      <c r="AO7345">
        <v>5</v>
      </c>
      <c r="AP7345" t="s">
        <v>246</v>
      </c>
      <c r="AQ7345" s="27">
        <v>41316</v>
      </c>
      <c r="AR7345" t="s">
        <v>240</v>
      </c>
      <c r="AS7345">
        <v>5</v>
      </c>
      <c r="AT7345" t="s">
        <v>246</v>
      </c>
      <c r="AU7345" s="27">
        <v>41316</v>
      </c>
    </row>
    <row r="7346" spans="1:47" x14ac:dyDescent="0.2">
      <c r="A7346">
        <v>7345</v>
      </c>
      <c r="B7346" t="s">
        <v>24159</v>
      </c>
      <c r="C7346" t="s">
        <v>1761</v>
      </c>
      <c r="D7346" t="s">
        <v>2184</v>
      </c>
      <c r="E7346" s="27">
        <v>41579</v>
      </c>
      <c r="F7346" t="s">
        <v>233</v>
      </c>
      <c r="G7346" s="27">
        <v>34342</v>
      </c>
      <c r="H7346">
        <v>22</v>
      </c>
      <c r="I7346" t="s">
        <v>259</v>
      </c>
      <c r="J7346" t="s">
        <v>250</v>
      </c>
      <c r="K7346">
        <v>0</v>
      </c>
      <c r="L7346">
        <v>4</v>
      </c>
      <c r="M7346">
        <v>0</v>
      </c>
      <c r="N7346">
        <v>0</v>
      </c>
      <c r="O7346">
        <v>1</v>
      </c>
      <c r="P7346">
        <v>0</v>
      </c>
      <c r="Q7346" s="28">
        <v>41579.234027777777</v>
      </c>
      <c r="R7346" s="28">
        <v>41579.368750000001</v>
      </c>
      <c r="S7346" t="s">
        <v>24160</v>
      </c>
      <c r="T7346" s="27">
        <v>41579</v>
      </c>
      <c r="V7346">
        <v>0</v>
      </c>
      <c r="W7346" t="s">
        <v>32</v>
      </c>
      <c r="X7346" t="s">
        <v>300</v>
      </c>
      <c r="Y7346">
        <v>1</v>
      </c>
      <c r="AA7346" t="s">
        <v>24161</v>
      </c>
      <c r="AB7346" t="s">
        <v>36</v>
      </c>
      <c r="AD7346" s="27">
        <v>41825</v>
      </c>
      <c r="AE7346" t="s">
        <v>324</v>
      </c>
      <c r="AH7346">
        <v>0</v>
      </c>
      <c r="AN7346" t="s">
        <v>238</v>
      </c>
      <c r="AO7346">
        <v>5</v>
      </c>
      <c r="AP7346" t="s">
        <v>246</v>
      </c>
      <c r="AQ7346" s="27">
        <v>41579</v>
      </c>
      <c r="AR7346" t="s">
        <v>240</v>
      </c>
      <c r="AS7346">
        <v>4</v>
      </c>
      <c r="AT7346" t="s">
        <v>239</v>
      </c>
      <c r="AU7346" s="27">
        <v>41579</v>
      </c>
    </row>
    <row r="7347" spans="1:47" x14ac:dyDescent="0.2">
      <c r="A7347">
        <v>7346</v>
      </c>
      <c r="B7347" t="s">
        <v>24162</v>
      </c>
      <c r="C7347" t="s">
        <v>553</v>
      </c>
      <c r="D7347" t="s">
        <v>24163</v>
      </c>
      <c r="E7347" s="27">
        <v>41925</v>
      </c>
      <c r="F7347" t="s">
        <v>233</v>
      </c>
      <c r="G7347" s="27">
        <v>30376</v>
      </c>
      <c r="H7347">
        <v>33</v>
      </c>
      <c r="I7347" t="s">
        <v>244</v>
      </c>
      <c r="J7347" t="s">
        <v>245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-1</v>
      </c>
      <c r="Q7347" s="28">
        <v>41924.400000000001</v>
      </c>
      <c r="R7347" s="28">
        <v>41925.398611111108</v>
      </c>
      <c r="S7347" t="s">
        <v>24164</v>
      </c>
      <c r="T7347" s="27">
        <v>41924</v>
      </c>
      <c r="V7347">
        <v>1</v>
      </c>
      <c r="W7347" t="s">
        <v>36</v>
      </c>
      <c r="X7347" t="s">
        <v>3794</v>
      </c>
      <c r="Y7347">
        <v>0</v>
      </c>
      <c r="AB7347" t="s">
        <v>237</v>
      </c>
      <c r="AH7347">
        <v>0</v>
      </c>
      <c r="AN7347" t="s">
        <v>238</v>
      </c>
      <c r="AO7347">
        <v>2</v>
      </c>
      <c r="AP7347" t="s">
        <v>239</v>
      </c>
      <c r="AQ7347" s="27">
        <v>41925</v>
      </c>
      <c r="AR7347" t="s">
        <v>240</v>
      </c>
      <c r="AS7347">
        <v>1</v>
      </c>
      <c r="AT7347" t="s">
        <v>239</v>
      </c>
      <c r="AU7347" s="27">
        <v>41925</v>
      </c>
    </row>
    <row r="7348" spans="1:47" x14ac:dyDescent="0.2">
      <c r="A7348">
        <v>7347</v>
      </c>
      <c r="B7348" t="s">
        <v>24165</v>
      </c>
      <c r="C7348" t="s">
        <v>24166</v>
      </c>
      <c r="D7348" t="s">
        <v>1087</v>
      </c>
      <c r="E7348" s="27">
        <v>41508</v>
      </c>
      <c r="F7348" t="s">
        <v>294</v>
      </c>
      <c r="G7348" s="27">
        <v>32996</v>
      </c>
      <c r="H7348">
        <v>25</v>
      </c>
      <c r="I7348" t="s">
        <v>244</v>
      </c>
      <c r="J7348" t="s">
        <v>250</v>
      </c>
      <c r="K7348">
        <v>0</v>
      </c>
      <c r="L7348">
        <v>7</v>
      </c>
      <c r="M7348">
        <v>0</v>
      </c>
      <c r="N7348">
        <v>0</v>
      </c>
      <c r="O7348">
        <v>0</v>
      </c>
      <c r="P7348">
        <v>-1</v>
      </c>
      <c r="Q7348" s="28">
        <v>41507.210416666669</v>
      </c>
      <c r="R7348" s="28">
        <v>41512.361805555556</v>
      </c>
      <c r="S7348" t="s">
        <v>24167</v>
      </c>
      <c r="T7348" s="27">
        <v>41507</v>
      </c>
      <c r="V7348">
        <v>1</v>
      </c>
      <c r="W7348" t="s">
        <v>32</v>
      </c>
      <c r="X7348" t="s">
        <v>608</v>
      </c>
      <c r="Y7348">
        <v>0</v>
      </c>
      <c r="AB7348" t="s">
        <v>237</v>
      </c>
      <c r="AH7348">
        <v>0</v>
      </c>
      <c r="AN7348" t="s">
        <v>238</v>
      </c>
      <c r="AO7348">
        <v>5</v>
      </c>
      <c r="AP7348" t="s">
        <v>246</v>
      </c>
      <c r="AQ7348" s="27">
        <v>41508</v>
      </c>
      <c r="AR7348" t="s">
        <v>240</v>
      </c>
      <c r="AS7348">
        <v>7</v>
      </c>
      <c r="AT7348" t="s">
        <v>246</v>
      </c>
      <c r="AU7348" s="27">
        <v>41508</v>
      </c>
    </row>
    <row r="7349" spans="1:47" x14ac:dyDescent="0.2">
      <c r="A7349">
        <v>7348</v>
      </c>
      <c r="B7349" t="s">
        <v>24168</v>
      </c>
      <c r="C7349" t="s">
        <v>23159</v>
      </c>
      <c r="D7349" t="s">
        <v>850</v>
      </c>
      <c r="E7349" s="27">
        <v>41361</v>
      </c>
      <c r="F7349" t="s">
        <v>233</v>
      </c>
      <c r="G7349" s="27">
        <v>28409</v>
      </c>
      <c r="H7349">
        <v>38</v>
      </c>
      <c r="I7349" t="s">
        <v>244</v>
      </c>
      <c r="J7349" t="s">
        <v>250</v>
      </c>
      <c r="K7349">
        <v>0</v>
      </c>
      <c r="L7349">
        <v>2</v>
      </c>
      <c r="M7349">
        <v>0</v>
      </c>
      <c r="N7349">
        <v>0</v>
      </c>
      <c r="O7349">
        <v>0</v>
      </c>
      <c r="P7349">
        <v>0</v>
      </c>
      <c r="Q7349" s="28">
        <v>41361.054166666669</v>
      </c>
      <c r="R7349" s="28">
        <v>41362.158333333333</v>
      </c>
      <c r="S7349" t="s">
        <v>24169</v>
      </c>
      <c r="T7349" s="27">
        <v>41360</v>
      </c>
      <c r="V7349">
        <v>1</v>
      </c>
      <c r="W7349" t="s">
        <v>36</v>
      </c>
      <c r="X7349" t="s">
        <v>279</v>
      </c>
      <c r="Y7349">
        <v>0</v>
      </c>
      <c r="AB7349" t="s">
        <v>237</v>
      </c>
      <c r="AH7349">
        <v>0</v>
      </c>
      <c r="AN7349" t="s">
        <v>238</v>
      </c>
      <c r="AO7349">
        <v>1</v>
      </c>
      <c r="AP7349" t="s">
        <v>239</v>
      </c>
      <c r="AQ7349" s="27">
        <v>41361</v>
      </c>
      <c r="AR7349" t="s">
        <v>240</v>
      </c>
      <c r="AS7349">
        <v>2</v>
      </c>
      <c r="AT7349" t="s">
        <v>239</v>
      </c>
      <c r="AU7349" s="27">
        <v>41361</v>
      </c>
    </row>
    <row r="7350" spans="1:47" x14ac:dyDescent="0.2">
      <c r="A7350">
        <v>7349</v>
      </c>
      <c r="B7350" t="s">
        <v>24170</v>
      </c>
      <c r="C7350" t="s">
        <v>663</v>
      </c>
      <c r="D7350" t="s">
        <v>3523</v>
      </c>
      <c r="E7350" s="27">
        <v>41937</v>
      </c>
      <c r="F7350" t="s">
        <v>233</v>
      </c>
      <c r="G7350" s="27">
        <v>22210</v>
      </c>
      <c r="H7350">
        <v>55</v>
      </c>
      <c r="I7350" t="s">
        <v>234</v>
      </c>
      <c r="J7350" t="s">
        <v>250</v>
      </c>
      <c r="K7350">
        <v>0</v>
      </c>
      <c r="L7350">
        <v>6</v>
      </c>
      <c r="M7350">
        <v>0</v>
      </c>
      <c r="N7350">
        <v>0</v>
      </c>
      <c r="O7350">
        <v>0</v>
      </c>
      <c r="P7350">
        <v>-1</v>
      </c>
      <c r="Q7350" s="28">
        <v>41936.088194444441</v>
      </c>
      <c r="R7350" s="28">
        <v>41938.352083333331</v>
      </c>
      <c r="S7350" t="s">
        <v>24171</v>
      </c>
      <c r="T7350" s="27">
        <v>41936</v>
      </c>
      <c r="V7350">
        <v>1</v>
      </c>
      <c r="W7350" t="s">
        <v>32</v>
      </c>
      <c r="X7350" t="s">
        <v>494</v>
      </c>
      <c r="Y7350">
        <v>0</v>
      </c>
      <c r="AB7350" t="s">
        <v>237</v>
      </c>
      <c r="AH7350">
        <v>0</v>
      </c>
      <c r="AN7350" t="s">
        <v>238</v>
      </c>
      <c r="AO7350">
        <v>5</v>
      </c>
      <c r="AP7350" t="s">
        <v>246</v>
      </c>
      <c r="AQ7350" s="27">
        <v>41937</v>
      </c>
      <c r="AR7350" t="s">
        <v>240</v>
      </c>
      <c r="AS7350">
        <v>6</v>
      </c>
      <c r="AT7350" t="s">
        <v>246</v>
      </c>
      <c r="AU7350" s="27">
        <v>41937</v>
      </c>
    </row>
    <row r="7351" spans="1:47" x14ac:dyDescent="0.2">
      <c r="A7351">
        <v>7350</v>
      </c>
      <c r="B7351" t="s">
        <v>24172</v>
      </c>
      <c r="C7351" t="s">
        <v>6548</v>
      </c>
      <c r="D7351" t="s">
        <v>24173</v>
      </c>
      <c r="E7351" s="27">
        <v>41878</v>
      </c>
      <c r="F7351" t="s">
        <v>233</v>
      </c>
      <c r="G7351" s="27">
        <v>29795</v>
      </c>
      <c r="H7351">
        <v>34</v>
      </c>
      <c r="I7351" t="s">
        <v>244</v>
      </c>
      <c r="J7351" t="s">
        <v>245</v>
      </c>
      <c r="K7351">
        <v>0</v>
      </c>
      <c r="L7351">
        <v>4</v>
      </c>
      <c r="M7351">
        <v>0</v>
      </c>
      <c r="N7351">
        <v>0</v>
      </c>
      <c r="O7351">
        <v>4</v>
      </c>
      <c r="P7351">
        <v>-1</v>
      </c>
      <c r="Q7351" s="28">
        <v>41877.240972222222</v>
      </c>
      <c r="R7351" s="28">
        <v>41930.09097222222</v>
      </c>
      <c r="S7351" t="s">
        <v>24174</v>
      </c>
      <c r="U7351" s="27">
        <v>41877</v>
      </c>
      <c r="V7351">
        <v>1</v>
      </c>
      <c r="W7351" t="s">
        <v>32</v>
      </c>
      <c r="X7351" t="s">
        <v>274</v>
      </c>
      <c r="Y7351">
        <v>0</v>
      </c>
      <c r="AB7351" t="s">
        <v>237</v>
      </c>
      <c r="AH7351">
        <v>0</v>
      </c>
      <c r="AN7351" t="s">
        <v>238</v>
      </c>
      <c r="AO7351">
        <v>3</v>
      </c>
      <c r="AP7351" t="s">
        <v>239</v>
      </c>
      <c r="AQ7351" s="27">
        <v>41878</v>
      </c>
      <c r="AR7351" t="s">
        <v>240</v>
      </c>
      <c r="AS7351">
        <v>4</v>
      </c>
      <c r="AT7351" t="s">
        <v>239</v>
      </c>
      <c r="AU7351" s="27">
        <v>41878</v>
      </c>
    </row>
    <row r="7352" spans="1:47" x14ac:dyDescent="0.2">
      <c r="A7352">
        <v>7351</v>
      </c>
      <c r="B7352" t="s">
        <v>24175</v>
      </c>
      <c r="C7352" t="s">
        <v>2515</v>
      </c>
      <c r="D7352" t="s">
        <v>24176</v>
      </c>
      <c r="E7352" s="27">
        <v>41539</v>
      </c>
      <c r="F7352" t="s">
        <v>233</v>
      </c>
      <c r="G7352" s="27">
        <v>27820</v>
      </c>
      <c r="H7352">
        <v>40</v>
      </c>
      <c r="I7352" t="s">
        <v>244</v>
      </c>
      <c r="J7352" t="s">
        <v>353</v>
      </c>
      <c r="K7352">
        <v>0</v>
      </c>
      <c r="L7352">
        <v>5</v>
      </c>
      <c r="M7352">
        <v>0</v>
      </c>
      <c r="N7352">
        <v>0</v>
      </c>
      <c r="O7352">
        <v>0</v>
      </c>
      <c r="P7352">
        <v>0</v>
      </c>
      <c r="Q7352" s="28">
        <v>41539.158333333333</v>
      </c>
      <c r="R7352" s="28">
        <v>41604.050000000003</v>
      </c>
      <c r="S7352" t="s">
        <v>24177</v>
      </c>
      <c r="T7352" s="27">
        <v>41538</v>
      </c>
      <c r="V7352">
        <v>1</v>
      </c>
      <c r="W7352" t="s">
        <v>32</v>
      </c>
      <c r="X7352" t="s">
        <v>359</v>
      </c>
      <c r="Y7352">
        <v>0</v>
      </c>
      <c r="AB7352" t="s">
        <v>237</v>
      </c>
      <c r="AH7352">
        <v>0</v>
      </c>
      <c r="AN7352" t="s">
        <v>238</v>
      </c>
      <c r="AO7352">
        <v>1</v>
      </c>
      <c r="AP7352" t="s">
        <v>239</v>
      </c>
      <c r="AQ7352" s="27">
        <v>41539</v>
      </c>
      <c r="AR7352" t="s">
        <v>240</v>
      </c>
      <c r="AS7352">
        <v>5</v>
      </c>
      <c r="AT7352" t="s">
        <v>246</v>
      </c>
      <c r="AU7352" s="27">
        <v>41539</v>
      </c>
    </row>
    <row r="7353" spans="1:47" x14ac:dyDescent="0.2">
      <c r="A7353">
        <v>7352</v>
      </c>
      <c r="B7353" t="s">
        <v>24178</v>
      </c>
      <c r="C7353" t="s">
        <v>726</v>
      </c>
      <c r="D7353" t="s">
        <v>24179</v>
      </c>
      <c r="E7353" s="27">
        <v>41860</v>
      </c>
      <c r="F7353" t="s">
        <v>233</v>
      </c>
      <c r="G7353" s="27">
        <v>24169</v>
      </c>
      <c r="H7353">
        <v>50</v>
      </c>
      <c r="I7353" t="s">
        <v>234</v>
      </c>
      <c r="J7353" t="s">
        <v>245</v>
      </c>
      <c r="K7353">
        <v>0</v>
      </c>
      <c r="L7353">
        <v>5</v>
      </c>
      <c r="M7353">
        <v>0</v>
      </c>
      <c r="N7353">
        <v>0</v>
      </c>
      <c r="O7353">
        <v>16</v>
      </c>
      <c r="P7353">
        <v>-1</v>
      </c>
      <c r="Q7353" s="28">
        <v>41859.164583333331</v>
      </c>
      <c r="R7353" s="28">
        <v>42011.376388888886</v>
      </c>
      <c r="S7353" t="s">
        <v>24180</v>
      </c>
      <c r="T7353" s="27">
        <v>41859</v>
      </c>
      <c r="V7353">
        <v>1</v>
      </c>
      <c r="W7353" t="s">
        <v>36</v>
      </c>
      <c r="X7353" t="s">
        <v>5436</v>
      </c>
      <c r="Y7353">
        <v>0</v>
      </c>
      <c r="AB7353" t="s">
        <v>237</v>
      </c>
      <c r="AH7353">
        <v>0</v>
      </c>
      <c r="AN7353" t="s">
        <v>238</v>
      </c>
      <c r="AO7353">
        <v>2</v>
      </c>
      <c r="AP7353" t="s">
        <v>239</v>
      </c>
      <c r="AQ7353" s="27">
        <v>41860</v>
      </c>
      <c r="AR7353" t="s">
        <v>240</v>
      </c>
      <c r="AS7353">
        <v>5</v>
      </c>
      <c r="AT7353" t="s">
        <v>246</v>
      </c>
      <c r="AU7353" s="27">
        <v>41860</v>
      </c>
    </row>
    <row r="7354" spans="1:47" x14ac:dyDescent="0.2">
      <c r="A7354">
        <v>7353</v>
      </c>
      <c r="B7354" t="s">
        <v>24181</v>
      </c>
      <c r="C7354" t="s">
        <v>2442</v>
      </c>
      <c r="D7354" t="s">
        <v>3089</v>
      </c>
      <c r="E7354" s="27">
        <v>41857</v>
      </c>
      <c r="F7354" t="s">
        <v>294</v>
      </c>
      <c r="G7354" s="27">
        <v>28639</v>
      </c>
      <c r="H7354">
        <v>37</v>
      </c>
      <c r="I7354" t="s">
        <v>244</v>
      </c>
      <c r="J7354" t="s">
        <v>250</v>
      </c>
      <c r="K7354">
        <v>0</v>
      </c>
      <c r="L7354">
        <v>5</v>
      </c>
      <c r="M7354">
        <v>0</v>
      </c>
      <c r="N7354">
        <v>0</v>
      </c>
      <c r="O7354">
        <v>5</v>
      </c>
      <c r="P7354">
        <v>-1</v>
      </c>
      <c r="Q7354" s="28">
        <v>41856.254861111112</v>
      </c>
      <c r="R7354" s="28">
        <v>41857.370833333334</v>
      </c>
      <c r="S7354" t="s">
        <v>24182</v>
      </c>
      <c r="T7354" s="27">
        <v>41856</v>
      </c>
      <c r="V7354">
        <v>1</v>
      </c>
      <c r="W7354" t="s">
        <v>32</v>
      </c>
      <c r="X7354" t="s">
        <v>348</v>
      </c>
      <c r="Y7354">
        <v>0</v>
      </c>
      <c r="AB7354" t="s">
        <v>237</v>
      </c>
      <c r="AH7354">
        <v>0</v>
      </c>
      <c r="AN7354" t="s">
        <v>238</v>
      </c>
      <c r="AO7354">
        <v>3</v>
      </c>
      <c r="AP7354" t="s">
        <v>239</v>
      </c>
      <c r="AQ7354" s="27">
        <v>41857</v>
      </c>
      <c r="AR7354" t="s">
        <v>240</v>
      </c>
      <c r="AS7354">
        <v>5</v>
      </c>
      <c r="AT7354" t="s">
        <v>246</v>
      </c>
      <c r="AU7354" s="27">
        <v>41857</v>
      </c>
    </row>
    <row r="7355" spans="1:47" x14ac:dyDescent="0.2">
      <c r="A7355">
        <v>7354</v>
      </c>
      <c r="B7355" t="s">
        <v>24183</v>
      </c>
      <c r="C7355" t="s">
        <v>24184</v>
      </c>
      <c r="D7355" t="s">
        <v>6050</v>
      </c>
      <c r="E7355" s="27">
        <v>41577</v>
      </c>
      <c r="F7355" t="s">
        <v>294</v>
      </c>
      <c r="G7355" s="27">
        <v>24577</v>
      </c>
      <c r="H7355">
        <v>49</v>
      </c>
      <c r="I7355" t="s">
        <v>234</v>
      </c>
      <c r="J7355" t="s">
        <v>245</v>
      </c>
      <c r="K7355">
        <v>0</v>
      </c>
      <c r="L7355">
        <v>2</v>
      </c>
      <c r="M7355">
        <v>0</v>
      </c>
      <c r="N7355">
        <v>0</v>
      </c>
      <c r="O7355">
        <v>4</v>
      </c>
      <c r="P7355">
        <v>-1</v>
      </c>
      <c r="Q7355" s="28">
        <v>41576.222222222219</v>
      </c>
      <c r="R7355" s="28">
        <v>41580.111111111109</v>
      </c>
      <c r="S7355" t="s">
        <v>24185</v>
      </c>
      <c r="T7355" s="27">
        <v>41576</v>
      </c>
      <c r="V7355">
        <v>1</v>
      </c>
      <c r="W7355" t="s">
        <v>36</v>
      </c>
      <c r="X7355" t="s">
        <v>279</v>
      </c>
      <c r="Y7355">
        <v>0</v>
      </c>
      <c r="AB7355" t="s">
        <v>237</v>
      </c>
      <c r="AH7355">
        <v>0</v>
      </c>
      <c r="AN7355" t="s">
        <v>238</v>
      </c>
      <c r="AO7355">
        <v>1</v>
      </c>
      <c r="AP7355" t="s">
        <v>239</v>
      </c>
      <c r="AQ7355" s="27">
        <v>41577</v>
      </c>
      <c r="AR7355" t="s">
        <v>240</v>
      </c>
      <c r="AS7355">
        <v>2</v>
      </c>
      <c r="AT7355" t="s">
        <v>239</v>
      </c>
      <c r="AU7355" s="27">
        <v>41577</v>
      </c>
    </row>
    <row r="7356" spans="1:47" x14ac:dyDescent="0.2">
      <c r="A7356">
        <v>7355</v>
      </c>
      <c r="B7356" t="s">
        <v>24186</v>
      </c>
      <c r="C7356" t="s">
        <v>2229</v>
      </c>
      <c r="D7356" t="s">
        <v>24187</v>
      </c>
      <c r="E7356" s="27">
        <v>41491</v>
      </c>
      <c r="F7356" t="s">
        <v>294</v>
      </c>
      <c r="G7356" s="27">
        <v>29334</v>
      </c>
      <c r="H7356">
        <v>35</v>
      </c>
      <c r="I7356" t="s">
        <v>244</v>
      </c>
      <c r="J7356" t="s">
        <v>245</v>
      </c>
      <c r="K7356">
        <v>0</v>
      </c>
      <c r="L7356">
        <v>3</v>
      </c>
      <c r="M7356">
        <v>0</v>
      </c>
      <c r="N7356">
        <v>0</v>
      </c>
      <c r="O7356">
        <v>2</v>
      </c>
      <c r="P7356">
        <v>-3</v>
      </c>
      <c r="Q7356" s="28">
        <v>41488.46875</v>
      </c>
      <c r="R7356" s="28">
        <v>41490.348611111112</v>
      </c>
      <c r="S7356" t="s">
        <v>24188</v>
      </c>
      <c r="T7356" s="27">
        <v>41488</v>
      </c>
      <c r="V7356">
        <v>3</v>
      </c>
      <c r="W7356" t="s">
        <v>36</v>
      </c>
      <c r="X7356" t="s">
        <v>263</v>
      </c>
      <c r="Y7356">
        <v>0</v>
      </c>
      <c r="AB7356" t="s">
        <v>237</v>
      </c>
      <c r="AH7356">
        <v>0</v>
      </c>
      <c r="AN7356" t="s">
        <v>238</v>
      </c>
      <c r="AO7356">
        <v>1</v>
      </c>
      <c r="AP7356" t="s">
        <v>239</v>
      </c>
      <c r="AQ7356" s="27">
        <v>41491</v>
      </c>
      <c r="AR7356" t="s">
        <v>240</v>
      </c>
      <c r="AS7356">
        <v>3</v>
      </c>
      <c r="AT7356" t="s">
        <v>239</v>
      </c>
      <c r="AU7356" s="27">
        <v>41491</v>
      </c>
    </row>
    <row r="7357" spans="1:47" x14ac:dyDescent="0.2">
      <c r="A7357">
        <v>7356</v>
      </c>
      <c r="B7357" t="s">
        <v>24189</v>
      </c>
      <c r="C7357" t="s">
        <v>24190</v>
      </c>
      <c r="D7357" t="s">
        <v>24191</v>
      </c>
      <c r="E7357" s="27">
        <v>41522</v>
      </c>
      <c r="F7357" t="s">
        <v>233</v>
      </c>
      <c r="G7357" s="27">
        <v>34694</v>
      </c>
      <c r="H7357">
        <v>21</v>
      </c>
      <c r="I7357" t="s">
        <v>259</v>
      </c>
      <c r="J7357" t="s">
        <v>3068</v>
      </c>
      <c r="K7357">
        <v>0</v>
      </c>
      <c r="L7357">
        <v>6</v>
      </c>
      <c r="M7357">
        <v>0</v>
      </c>
      <c r="N7357">
        <v>1</v>
      </c>
      <c r="O7357">
        <v>0</v>
      </c>
      <c r="P7357">
        <v>-1</v>
      </c>
      <c r="Q7357" s="28">
        <v>41521.224305555559</v>
      </c>
      <c r="R7357" s="28">
        <v>41522.315972222219</v>
      </c>
      <c r="S7357" t="s">
        <v>24192</v>
      </c>
      <c r="T7357" s="27">
        <v>41521</v>
      </c>
      <c r="V7357">
        <v>1</v>
      </c>
      <c r="W7357" t="s">
        <v>36</v>
      </c>
      <c r="X7357" t="s">
        <v>279</v>
      </c>
      <c r="Y7357">
        <v>1</v>
      </c>
      <c r="AA7357" t="s">
        <v>24193</v>
      </c>
      <c r="AB7357" t="s">
        <v>36</v>
      </c>
      <c r="AD7357" s="27">
        <v>41977</v>
      </c>
      <c r="AE7357" t="s">
        <v>1435</v>
      </c>
      <c r="AH7357">
        <v>0</v>
      </c>
      <c r="AN7357" t="s">
        <v>238</v>
      </c>
      <c r="AO7357">
        <v>7</v>
      </c>
      <c r="AP7357" t="s">
        <v>246</v>
      </c>
      <c r="AQ7357" s="27">
        <v>41522</v>
      </c>
      <c r="AR7357" t="s">
        <v>240</v>
      </c>
      <c r="AS7357">
        <v>6</v>
      </c>
      <c r="AT7357" t="s">
        <v>246</v>
      </c>
      <c r="AU7357" s="27">
        <v>41522</v>
      </c>
    </row>
    <row r="7358" spans="1:47" x14ac:dyDescent="0.2">
      <c r="A7358">
        <v>7357</v>
      </c>
      <c r="B7358" t="s">
        <v>24194</v>
      </c>
      <c r="C7358" t="s">
        <v>994</v>
      </c>
      <c r="D7358" t="s">
        <v>24195</v>
      </c>
      <c r="E7358" s="27">
        <v>41864</v>
      </c>
      <c r="F7358" t="s">
        <v>294</v>
      </c>
      <c r="G7358" s="27">
        <v>30053</v>
      </c>
      <c r="H7358">
        <v>34</v>
      </c>
      <c r="I7358" t="s">
        <v>244</v>
      </c>
      <c r="J7358" t="s">
        <v>245</v>
      </c>
      <c r="K7358">
        <v>0</v>
      </c>
      <c r="L7358">
        <v>3</v>
      </c>
      <c r="M7358">
        <v>0</v>
      </c>
      <c r="N7358">
        <v>0</v>
      </c>
      <c r="O7358">
        <v>0</v>
      </c>
      <c r="P7358">
        <v>-2</v>
      </c>
      <c r="Q7358" s="28">
        <v>41862.443055555559</v>
      </c>
      <c r="R7358" s="28">
        <v>41863.388888888891</v>
      </c>
      <c r="S7358" t="s">
        <v>24196</v>
      </c>
      <c r="T7358" s="27">
        <v>41862</v>
      </c>
      <c r="V7358">
        <v>2</v>
      </c>
      <c r="W7358" t="s">
        <v>32</v>
      </c>
      <c r="X7358" t="s">
        <v>359</v>
      </c>
      <c r="Y7358">
        <v>0</v>
      </c>
      <c r="AB7358" t="s">
        <v>237</v>
      </c>
      <c r="AH7358">
        <v>0</v>
      </c>
      <c r="AN7358" t="s">
        <v>238</v>
      </c>
      <c r="AO7358">
        <v>2</v>
      </c>
      <c r="AP7358" t="s">
        <v>239</v>
      </c>
      <c r="AQ7358" s="27">
        <v>41864</v>
      </c>
      <c r="AR7358" t="s">
        <v>240</v>
      </c>
      <c r="AS7358">
        <v>3</v>
      </c>
      <c r="AT7358" t="s">
        <v>239</v>
      </c>
      <c r="AU7358" s="27">
        <v>41864</v>
      </c>
    </row>
    <row r="7359" spans="1:47" x14ac:dyDescent="0.2">
      <c r="A7359">
        <v>7358</v>
      </c>
      <c r="B7359" t="s">
        <v>24197</v>
      </c>
      <c r="C7359" t="s">
        <v>24198</v>
      </c>
      <c r="D7359" t="s">
        <v>24199</v>
      </c>
      <c r="E7359" s="27">
        <v>41628</v>
      </c>
      <c r="F7359" t="s">
        <v>233</v>
      </c>
      <c r="G7359" s="27">
        <v>33188</v>
      </c>
      <c r="H7359">
        <v>25</v>
      </c>
      <c r="I7359" t="s">
        <v>244</v>
      </c>
      <c r="J7359" t="s">
        <v>22</v>
      </c>
      <c r="K7359">
        <v>0</v>
      </c>
      <c r="L7359">
        <v>4</v>
      </c>
      <c r="M7359">
        <v>0</v>
      </c>
      <c r="N7359">
        <v>0</v>
      </c>
      <c r="O7359">
        <v>0</v>
      </c>
      <c r="P7359">
        <v>-1</v>
      </c>
      <c r="Q7359" s="28">
        <v>41627.460416666669</v>
      </c>
      <c r="R7359" s="28">
        <v>41629.186111111114</v>
      </c>
      <c r="S7359" t="s">
        <v>24200</v>
      </c>
      <c r="T7359" s="27">
        <v>41627</v>
      </c>
      <c r="V7359">
        <v>1</v>
      </c>
      <c r="W7359" t="s">
        <v>32</v>
      </c>
      <c r="X7359" t="s">
        <v>8885</v>
      </c>
      <c r="Y7359">
        <v>0</v>
      </c>
      <c r="AB7359" t="s">
        <v>237</v>
      </c>
      <c r="AH7359">
        <v>0</v>
      </c>
      <c r="AN7359" t="s">
        <v>238</v>
      </c>
      <c r="AO7359">
        <v>3</v>
      </c>
      <c r="AP7359" t="s">
        <v>239</v>
      </c>
      <c r="AQ7359" s="27">
        <v>41628</v>
      </c>
      <c r="AR7359" t="s">
        <v>240</v>
      </c>
      <c r="AS7359">
        <v>4</v>
      </c>
      <c r="AT7359" t="s">
        <v>239</v>
      </c>
      <c r="AU7359" s="27">
        <v>41628</v>
      </c>
    </row>
    <row r="7360" spans="1:47" x14ac:dyDescent="0.2">
      <c r="A7360">
        <v>7359</v>
      </c>
      <c r="B7360" t="s">
        <v>24201</v>
      </c>
      <c r="C7360" t="s">
        <v>2404</v>
      </c>
      <c r="D7360" t="s">
        <v>7100</v>
      </c>
      <c r="E7360" s="27">
        <v>41633</v>
      </c>
      <c r="F7360" t="s">
        <v>233</v>
      </c>
      <c r="G7360" s="27">
        <v>34472</v>
      </c>
      <c r="H7360">
        <v>21</v>
      </c>
      <c r="I7360" t="s">
        <v>259</v>
      </c>
      <c r="J7360" t="s">
        <v>245</v>
      </c>
      <c r="K7360">
        <v>0</v>
      </c>
      <c r="L7360">
        <v>4</v>
      </c>
      <c r="M7360">
        <v>0</v>
      </c>
      <c r="N7360">
        <v>0</v>
      </c>
      <c r="O7360">
        <v>1</v>
      </c>
      <c r="P7360">
        <v>-1</v>
      </c>
      <c r="Q7360" s="28">
        <v>41632.15625</v>
      </c>
      <c r="R7360" s="28">
        <v>41633.109027777777</v>
      </c>
      <c r="S7360" t="s">
        <v>24202</v>
      </c>
      <c r="T7360" s="27">
        <v>41632</v>
      </c>
      <c r="V7360">
        <v>1</v>
      </c>
      <c r="W7360" t="s">
        <v>32</v>
      </c>
      <c r="X7360" t="s">
        <v>268</v>
      </c>
      <c r="Y7360">
        <v>0</v>
      </c>
      <c r="AB7360" t="s">
        <v>237</v>
      </c>
      <c r="AH7360">
        <v>0</v>
      </c>
      <c r="AN7360" t="s">
        <v>238</v>
      </c>
      <c r="AO7360">
        <v>6</v>
      </c>
      <c r="AP7360" t="s">
        <v>246</v>
      </c>
      <c r="AQ7360" s="27">
        <v>41633</v>
      </c>
      <c r="AR7360" t="s">
        <v>240</v>
      </c>
      <c r="AS7360">
        <v>4</v>
      </c>
      <c r="AT7360" t="s">
        <v>239</v>
      </c>
      <c r="AU7360" s="27">
        <v>41633</v>
      </c>
    </row>
    <row r="7361" spans="1:47" x14ac:dyDescent="0.2">
      <c r="A7361">
        <v>7360</v>
      </c>
      <c r="B7361" t="s">
        <v>24203</v>
      </c>
      <c r="C7361" t="s">
        <v>24204</v>
      </c>
      <c r="D7361" t="s">
        <v>419</v>
      </c>
      <c r="E7361" s="27">
        <v>41554</v>
      </c>
      <c r="F7361" t="s">
        <v>294</v>
      </c>
      <c r="G7361" s="27">
        <v>33353</v>
      </c>
      <c r="H7361">
        <v>24</v>
      </c>
      <c r="I7361" t="s">
        <v>259</v>
      </c>
      <c r="J7361" t="s">
        <v>245</v>
      </c>
      <c r="K7361">
        <v>0</v>
      </c>
      <c r="L7361">
        <v>4</v>
      </c>
      <c r="M7361">
        <v>0</v>
      </c>
      <c r="N7361">
        <v>0</v>
      </c>
      <c r="O7361">
        <v>2</v>
      </c>
      <c r="P7361">
        <v>-96</v>
      </c>
      <c r="Q7361" s="28">
        <v>41458.300000000003</v>
      </c>
      <c r="R7361" s="28">
        <v>41461.121527777781</v>
      </c>
      <c r="S7361" t="s">
        <v>24205</v>
      </c>
      <c r="U7361" s="27">
        <v>41458</v>
      </c>
      <c r="V7361">
        <v>96</v>
      </c>
      <c r="W7361" t="s">
        <v>32</v>
      </c>
      <c r="X7361" t="s">
        <v>274</v>
      </c>
      <c r="Y7361">
        <v>0</v>
      </c>
      <c r="AB7361" t="s">
        <v>237</v>
      </c>
      <c r="AH7361">
        <v>0</v>
      </c>
      <c r="AN7361" t="s">
        <v>238</v>
      </c>
      <c r="AO7361">
        <v>3</v>
      </c>
      <c r="AP7361" t="s">
        <v>239</v>
      </c>
      <c r="AQ7361" s="27">
        <v>41554</v>
      </c>
      <c r="AR7361" t="s">
        <v>240</v>
      </c>
      <c r="AS7361">
        <v>4</v>
      </c>
      <c r="AT7361" t="s">
        <v>239</v>
      </c>
      <c r="AU7361" s="27">
        <v>41554</v>
      </c>
    </row>
    <row r="7362" spans="1:47" x14ac:dyDescent="0.2">
      <c r="A7362">
        <v>7361</v>
      </c>
      <c r="B7362" t="s">
        <v>24206</v>
      </c>
      <c r="C7362" t="s">
        <v>1438</v>
      </c>
      <c r="D7362" t="s">
        <v>629</v>
      </c>
      <c r="E7362" s="27">
        <v>41394</v>
      </c>
      <c r="F7362" t="s">
        <v>233</v>
      </c>
      <c r="G7362" s="27">
        <v>25777</v>
      </c>
      <c r="H7362">
        <v>45</v>
      </c>
      <c r="I7362" t="s">
        <v>234</v>
      </c>
      <c r="J7362" t="s">
        <v>353</v>
      </c>
      <c r="K7362">
        <v>0</v>
      </c>
      <c r="L7362">
        <v>3</v>
      </c>
      <c r="M7362">
        <v>0</v>
      </c>
      <c r="N7362">
        <v>0</v>
      </c>
      <c r="O7362">
        <v>1</v>
      </c>
      <c r="S7362" t="s">
        <v>24207</v>
      </c>
      <c r="U7362" s="27">
        <v>40970</v>
      </c>
      <c r="V7362">
        <v>424</v>
      </c>
      <c r="W7362" t="s">
        <v>32</v>
      </c>
      <c r="X7362" t="s">
        <v>274</v>
      </c>
      <c r="Y7362">
        <v>0</v>
      </c>
      <c r="AB7362" t="s">
        <v>237</v>
      </c>
      <c r="AH7362">
        <v>0</v>
      </c>
      <c r="AN7362" t="s">
        <v>238</v>
      </c>
      <c r="AO7362">
        <v>3</v>
      </c>
      <c r="AP7362" t="s">
        <v>239</v>
      </c>
      <c r="AQ7362" s="27">
        <v>41394</v>
      </c>
      <c r="AR7362" t="s">
        <v>240</v>
      </c>
      <c r="AS7362">
        <v>3</v>
      </c>
      <c r="AT7362" t="s">
        <v>239</v>
      </c>
      <c r="AU7362" s="27">
        <v>41394</v>
      </c>
    </row>
    <row r="7363" spans="1:47" x14ac:dyDescent="0.2">
      <c r="A7363">
        <v>7362</v>
      </c>
      <c r="B7363" t="s">
        <v>24208</v>
      </c>
      <c r="C7363" t="s">
        <v>24209</v>
      </c>
      <c r="D7363" t="s">
        <v>2798</v>
      </c>
      <c r="E7363" s="27">
        <v>41521</v>
      </c>
      <c r="F7363" t="s">
        <v>294</v>
      </c>
      <c r="G7363" s="27">
        <v>33428</v>
      </c>
      <c r="H7363">
        <v>24</v>
      </c>
      <c r="I7363" t="s">
        <v>259</v>
      </c>
      <c r="J7363" t="s">
        <v>250</v>
      </c>
      <c r="K7363">
        <v>0</v>
      </c>
      <c r="L7363">
        <v>9</v>
      </c>
      <c r="M7363">
        <v>0</v>
      </c>
      <c r="N7363">
        <v>1</v>
      </c>
      <c r="O7363">
        <v>11</v>
      </c>
      <c r="P7363">
        <v>-1</v>
      </c>
      <c r="Q7363" s="28">
        <v>41520.129166666666</v>
      </c>
      <c r="R7363" s="28">
        <v>41597.228472222225</v>
      </c>
      <c r="S7363" t="s">
        <v>24210</v>
      </c>
      <c r="T7363" s="27">
        <v>41520</v>
      </c>
      <c r="V7363">
        <v>1</v>
      </c>
      <c r="W7363" t="s">
        <v>36</v>
      </c>
      <c r="X7363" t="s">
        <v>404</v>
      </c>
      <c r="Y7363">
        <v>1</v>
      </c>
      <c r="AA7363" t="s">
        <v>24211</v>
      </c>
      <c r="AB7363" t="s">
        <v>36</v>
      </c>
      <c r="AC7363">
        <v>0</v>
      </c>
      <c r="AD7363" s="27">
        <v>42213</v>
      </c>
      <c r="AE7363" t="s">
        <v>1508</v>
      </c>
      <c r="AF7363" s="27">
        <v>42213</v>
      </c>
      <c r="AG7363" s="27">
        <v>42214</v>
      </c>
      <c r="AH7363">
        <v>0</v>
      </c>
      <c r="AN7363" t="s">
        <v>238</v>
      </c>
      <c r="AO7363">
        <v>8</v>
      </c>
      <c r="AP7363" t="s">
        <v>269</v>
      </c>
      <c r="AQ7363" s="27">
        <v>41521</v>
      </c>
      <c r="AR7363" t="s">
        <v>240</v>
      </c>
      <c r="AS7363">
        <v>9</v>
      </c>
      <c r="AT7363" t="s">
        <v>269</v>
      </c>
      <c r="AU7363" s="27">
        <v>41521</v>
      </c>
    </row>
    <row r="7364" spans="1:47" x14ac:dyDescent="0.2">
      <c r="A7364">
        <v>7363</v>
      </c>
      <c r="B7364" t="s">
        <v>24212</v>
      </c>
      <c r="C7364" t="s">
        <v>6615</v>
      </c>
      <c r="D7364" t="s">
        <v>24213</v>
      </c>
      <c r="E7364" s="27">
        <v>41806</v>
      </c>
      <c r="F7364" t="s">
        <v>294</v>
      </c>
      <c r="G7364" s="27">
        <v>23221</v>
      </c>
      <c r="H7364">
        <v>52</v>
      </c>
      <c r="I7364" t="s">
        <v>234</v>
      </c>
      <c r="J7364" t="s">
        <v>245</v>
      </c>
      <c r="K7364">
        <v>0</v>
      </c>
      <c r="L7364">
        <v>3</v>
      </c>
      <c r="M7364">
        <v>0</v>
      </c>
      <c r="N7364">
        <v>0</v>
      </c>
      <c r="O7364">
        <v>0</v>
      </c>
      <c r="P7364">
        <v>0</v>
      </c>
      <c r="Q7364" s="28">
        <v>41806.043749999997</v>
      </c>
      <c r="R7364" s="28">
        <v>41806.404861111114</v>
      </c>
      <c r="S7364" t="s">
        <v>24214</v>
      </c>
      <c r="T7364" s="27">
        <v>41805</v>
      </c>
      <c r="V7364">
        <v>1</v>
      </c>
      <c r="W7364" t="s">
        <v>36</v>
      </c>
      <c r="X7364" t="s">
        <v>780</v>
      </c>
      <c r="Y7364">
        <v>0</v>
      </c>
      <c r="AB7364" t="s">
        <v>237</v>
      </c>
      <c r="AH7364">
        <v>0</v>
      </c>
      <c r="AN7364" t="s">
        <v>238</v>
      </c>
      <c r="AO7364">
        <v>1</v>
      </c>
      <c r="AP7364" t="s">
        <v>239</v>
      </c>
      <c r="AQ7364" s="27">
        <v>41806</v>
      </c>
      <c r="AR7364" t="s">
        <v>240</v>
      </c>
      <c r="AS7364">
        <v>3</v>
      </c>
      <c r="AT7364" t="s">
        <v>239</v>
      </c>
      <c r="AU7364" s="27">
        <v>41806</v>
      </c>
    </row>
    <row r="7365" spans="1:47" x14ac:dyDescent="0.2">
      <c r="A7365">
        <v>7364</v>
      </c>
      <c r="B7365" t="s">
        <v>24215</v>
      </c>
      <c r="C7365" t="s">
        <v>24216</v>
      </c>
      <c r="D7365" t="s">
        <v>3889</v>
      </c>
      <c r="E7365" s="27">
        <v>41901</v>
      </c>
      <c r="F7365" t="s">
        <v>294</v>
      </c>
      <c r="G7365" s="27">
        <v>31872</v>
      </c>
      <c r="H7365">
        <v>29</v>
      </c>
      <c r="I7365" t="s">
        <v>244</v>
      </c>
      <c r="J7365" t="s">
        <v>250</v>
      </c>
      <c r="K7365">
        <v>0</v>
      </c>
      <c r="L7365">
        <v>1</v>
      </c>
      <c r="M7365">
        <v>0</v>
      </c>
      <c r="N7365">
        <v>0</v>
      </c>
      <c r="O7365">
        <v>1</v>
      </c>
      <c r="P7365">
        <v>0</v>
      </c>
      <c r="Q7365" s="28">
        <v>41901.540972222225</v>
      </c>
      <c r="R7365" s="28">
        <v>41901.362500000003</v>
      </c>
      <c r="S7365" t="s">
        <v>24217</v>
      </c>
      <c r="U7365" s="27">
        <v>41901</v>
      </c>
      <c r="V7365">
        <v>0</v>
      </c>
      <c r="W7365" t="s">
        <v>32</v>
      </c>
      <c r="X7365" t="s">
        <v>274</v>
      </c>
      <c r="Y7365">
        <v>0</v>
      </c>
      <c r="AB7365" t="s">
        <v>237</v>
      </c>
      <c r="AH7365">
        <v>0</v>
      </c>
      <c r="AN7365" t="s">
        <v>238</v>
      </c>
      <c r="AO7365">
        <v>1</v>
      </c>
      <c r="AP7365" t="s">
        <v>239</v>
      </c>
      <c r="AQ7365" s="27">
        <v>41901</v>
      </c>
      <c r="AR7365" t="s">
        <v>240</v>
      </c>
      <c r="AS7365">
        <v>1</v>
      </c>
      <c r="AT7365" t="s">
        <v>239</v>
      </c>
      <c r="AU7365" s="27">
        <v>41901</v>
      </c>
    </row>
    <row r="7366" spans="1:47" x14ac:dyDescent="0.2">
      <c r="A7366">
        <v>7365</v>
      </c>
      <c r="B7366" t="s">
        <v>24218</v>
      </c>
      <c r="C7366" t="s">
        <v>24219</v>
      </c>
      <c r="D7366" t="s">
        <v>24220</v>
      </c>
      <c r="E7366" s="27">
        <v>41416</v>
      </c>
      <c r="F7366" t="s">
        <v>233</v>
      </c>
      <c r="G7366" s="27">
        <v>31956</v>
      </c>
      <c r="H7366">
        <v>28</v>
      </c>
      <c r="I7366" t="s">
        <v>244</v>
      </c>
      <c r="J7366" t="s">
        <v>245</v>
      </c>
      <c r="K7366">
        <v>0</v>
      </c>
      <c r="L7366">
        <v>3</v>
      </c>
      <c r="M7366">
        <v>0</v>
      </c>
      <c r="N7366">
        <v>0</v>
      </c>
      <c r="O7366">
        <v>3</v>
      </c>
      <c r="P7366">
        <v>-1</v>
      </c>
      <c r="Q7366" s="28">
        <v>41415.324999999997</v>
      </c>
      <c r="R7366" s="28">
        <v>41466.090277777781</v>
      </c>
      <c r="S7366" t="s">
        <v>24221</v>
      </c>
      <c r="T7366" s="27">
        <v>41415</v>
      </c>
      <c r="V7366">
        <v>1</v>
      </c>
      <c r="W7366" t="s">
        <v>32</v>
      </c>
      <c r="X7366" t="s">
        <v>359</v>
      </c>
      <c r="Y7366">
        <v>0</v>
      </c>
      <c r="AB7366" t="s">
        <v>237</v>
      </c>
      <c r="AH7366">
        <v>0</v>
      </c>
      <c r="AN7366" t="s">
        <v>238</v>
      </c>
      <c r="AO7366">
        <v>2</v>
      </c>
      <c r="AP7366" t="s">
        <v>239</v>
      </c>
      <c r="AQ7366" s="27">
        <v>41416</v>
      </c>
      <c r="AR7366" t="s">
        <v>240</v>
      </c>
      <c r="AS7366">
        <v>3</v>
      </c>
      <c r="AT7366" t="s">
        <v>239</v>
      </c>
      <c r="AU7366" s="27">
        <v>41416</v>
      </c>
    </row>
    <row r="7367" spans="1:47" x14ac:dyDescent="0.2">
      <c r="A7367">
        <v>7366</v>
      </c>
      <c r="B7367" t="s">
        <v>24222</v>
      </c>
      <c r="C7367" t="s">
        <v>990</v>
      </c>
      <c r="D7367" t="s">
        <v>24223</v>
      </c>
      <c r="E7367" s="27">
        <v>41828</v>
      </c>
      <c r="F7367" t="s">
        <v>233</v>
      </c>
      <c r="G7367" s="27">
        <v>23293</v>
      </c>
      <c r="H7367">
        <v>52</v>
      </c>
      <c r="I7367" t="s">
        <v>234</v>
      </c>
      <c r="J7367" t="s">
        <v>245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-6</v>
      </c>
      <c r="Q7367" s="28">
        <v>41822.488888888889</v>
      </c>
      <c r="R7367" s="28">
        <v>41827.347916666666</v>
      </c>
      <c r="S7367" t="s">
        <v>24224</v>
      </c>
      <c r="T7367" s="27">
        <v>41822</v>
      </c>
      <c r="V7367">
        <v>6</v>
      </c>
      <c r="W7367" t="s">
        <v>36</v>
      </c>
      <c r="X7367" t="s">
        <v>2836</v>
      </c>
      <c r="Y7367">
        <v>0</v>
      </c>
      <c r="AB7367" t="s">
        <v>237</v>
      </c>
      <c r="AH7367">
        <v>0</v>
      </c>
      <c r="AN7367" t="s">
        <v>238</v>
      </c>
      <c r="AO7367">
        <v>1</v>
      </c>
      <c r="AP7367" t="s">
        <v>239</v>
      </c>
      <c r="AQ7367" s="27">
        <v>41828</v>
      </c>
      <c r="AR7367" t="s">
        <v>240</v>
      </c>
      <c r="AS7367">
        <v>1</v>
      </c>
      <c r="AT7367" t="s">
        <v>239</v>
      </c>
      <c r="AU7367" s="27">
        <v>41828</v>
      </c>
    </row>
    <row r="7368" spans="1:47" x14ac:dyDescent="0.2">
      <c r="A7368">
        <v>7367</v>
      </c>
      <c r="B7368" t="s">
        <v>24225</v>
      </c>
      <c r="C7368" t="s">
        <v>24226</v>
      </c>
      <c r="D7368" t="s">
        <v>2014</v>
      </c>
      <c r="E7368" s="27">
        <v>41752</v>
      </c>
      <c r="F7368" t="s">
        <v>294</v>
      </c>
      <c r="G7368" s="27">
        <v>25503</v>
      </c>
      <c r="H7368">
        <v>46</v>
      </c>
      <c r="I7368" t="s">
        <v>234</v>
      </c>
      <c r="J7368" t="s">
        <v>250</v>
      </c>
      <c r="K7368">
        <v>0</v>
      </c>
      <c r="L7368">
        <v>9</v>
      </c>
      <c r="M7368">
        <v>0</v>
      </c>
      <c r="N7368">
        <v>0</v>
      </c>
      <c r="O7368">
        <v>10</v>
      </c>
      <c r="P7368">
        <v>-1</v>
      </c>
      <c r="Q7368" s="28">
        <v>41751.366666666669</v>
      </c>
      <c r="R7368" s="28">
        <v>41753.161805555559</v>
      </c>
      <c r="S7368" t="s">
        <v>24227</v>
      </c>
      <c r="T7368" s="27">
        <v>41751</v>
      </c>
      <c r="V7368">
        <v>1</v>
      </c>
      <c r="W7368" t="s">
        <v>32</v>
      </c>
      <c r="X7368" t="s">
        <v>261</v>
      </c>
      <c r="Y7368">
        <v>0</v>
      </c>
      <c r="AB7368" t="s">
        <v>237</v>
      </c>
      <c r="AH7368">
        <v>0</v>
      </c>
      <c r="AN7368" t="s">
        <v>238</v>
      </c>
      <c r="AO7368">
        <v>6</v>
      </c>
      <c r="AP7368" t="s">
        <v>246</v>
      </c>
      <c r="AQ7368" s="27">
        <v>41752</v>
      </c>
      <c r="AR7368" t="s">
        <v>240</v>
      </c>
      <c r="AS7368">
        <v>9</v>
      </c>
      <c r="AT7368" t="s">
        <v>269</v>
      </c>
      <c r="AU7368" s="27">
        <v>41752</v>
      </c>
    </row>
    <row r="7369" spans="1:47" x14ac:dyDescent="0.2">
      <c r="A7369">
        <v>7368</v>
      </c>
      <c r="B7369" t="s">
        <v>24228</v>
      </c>
      <c r="C7369" t="s">
        <v>5094</v>
      </c>
      <c r="D7369" t="s">
        <v>4529</v>
      </c>
      <c r="E7369" s="27">
        <v>41304</v>
      </c>
      <c r="F7369" t="s">
        <v>294</v>
      </c>
      <c r="G7369" s="27">
        <v>30014</v>
      </c>
      <c r="H7369">
        <v>34</v>
      </c>
      <c r="I7369" t="s">
        <v>244</v>
      </c>
      <c r="J7369" t="s">
        <v>250</v>
      </c>
      <c r="K7369">
        <v>0</v>
      </c>
      <c r="L7369">
        <v>9</v>
      </c>
      <c r="M7369">
        <v>0</v>
      </c>
      <c r="N7369">
        <v>0</v>
      </c>
      <c r="O7369">
        <v>1</v>
      </c>
      <c r="P7369">
        <v>148</v>
      </c>
      <c r="Q7369" s="28">
        <v>41452.181944444441</v>
      </c>
      <c r="R7369" s="28">
        <v>41473.496527777781</v>
      </c>
      <c r="S7369" t="s">
        <v>24229</v>
      </c>
      <c r="T7369" s="27">
        <v>38930</v>
      </c>
      <c r="V7369">
        <v>2374</v>
      </c>
      <c r="W7369" t="s">
        <v>36</v>
      </c>
      <c r="X7369" t="s">
        <v>529</v>
      </c>
      <c r="Y7369">
        <v>0</v>
      </c>
      <c r="AB7369" t="s">
        <v>237</v>
      </c>
      <c r="AH7369">
        <v>0</v>
      </c>
      <c r="AN7369" t="s">
        <v>238</v>
      </c>
      <c r="AO7369">
        <v>7</v>
      </c>
      <c r="AP7369" t="s">
        <v>246</v>
      </c>
      <c r="AQ7369" s="27">
        <v>41304</v>
      </c>
      <c r="AR7369" t="s">
        <v>240</v>
      </c>
      <c r="AS7369">
        <v>9</v>
      </c>
      <c r="AT7369" t="s">
        <v>269</v>
      </c>
      <c r="AU7369" s="27">
        <v>41304</v>
      </c>
    </row>
    <row r="7370" spans="1:47" x14ac:dyDescent="0.2">
      <c r="A7370">
        <v>7369</v>
      </c>
      <c r="B7370" t="s">
        <v>24230</v>
      </c>
      <c r="C7370" t="s">
        <v>6309</v>
      </c>
      <c r="D7370" t="s">
        <v>16522</v>
      </c>
      <c r="E7370" s="27">
        <v>41502</v>
      </c>
      <c r="F7370" t="s">
        <v>233</v>
      </c>
      <c r="G7370" s="27">
        <v>29949</v>
      </c>
      <c r="H7370">
        <v>34</v>
      </c>
      <c r="I7370" t="s">
        <v>244</v>
      </c>
      <c r="J7370" t="s">
        <v>250</v>
      </c>
      <c r="K7370">
        <v>0</v>
      </c>
      <c r="L7370">
        <v>6</v>
      </c>
      <c r="M7370">
        <v>0</v>
      </c>
      <c r="N7370">
        <v>0</v>
      </c>
      <c r="O7370">
        <v>4</v>
      </c>
      <c r="P7370">
        <v>-1</v>
      </c>
      <c r="Q7370" s="28">
        <v>41501.394444444442</v>
      </c>
      <c r="R7370" s="28">
        <v>41502.379166666666</v>
      </c>
      <c r="S7370" t="s">
        <v>24231</v>
      </c>
      <c r="T7370" s="27">
        <v>41501</v>
      </c>
      <c r="V7370">
        <v>1</v>
      </c>
      <c r="W7370" t="s">
        <v>32</v>
      </c>
      <c r="X7370" t="s">
        <v>4142</v>
      </c>
      <c r="Y7370">
        <v>1</v>
      </c>
      <c r="AA7370" t="s">
        <v>24232</v>
      </c>
      <c r="AB7370" t="s">
        <v>36</v>
      </c>
      <c r="AD7370" s="27">
        <v>41745</v>
      </c>
      <c r="AE7370" t="s">
        <v>1435</v>
      </c>
      <c r="AH7370">
        <v>0</v>
      </c>
      <c r="AN7370" t="s">
        <v>238</v>
      </c>
      <c r="AO7370">
        <v>3</v>
      </c>
      <c r="AP7370" t="s">
        <v>239</v>
      </c>
      <c r="AQ7370" s="27">
        <v>41502</v>
      </c>
      <c r="AR7370" t="s">
        <v>240</v>
      </c>
      <c r="AS7370">
        <v>6</v>
      </c>
      <c r="AT7370" t="s">
        <v>246</v>
      </c>
      <c r="AU7370" s="27">
        <v>41502</v>
      </c>
    </row>
    <row r="7371" spans="1:47" x14ac:dyDescent="0.2">
      <c r="A7371">
        <v>7370</v>
      </c>
      <c r="B7371" t="s">
        <v>24233</v>
      </c>
      <c r="C7371" t="s">
        <v>24234</v>
      </c>
      <c r="D7371" t="s">
        <v>24235</v>
      </c>
      <c r="E7371" s="27">
        <v>41357</v>
      </c>
      <c r="F7371" t="s">
        <v>233</v>
      </c>
      <c r="G7371" s="27">
        <v>21317</v>
      </c>
      <c r="H7371">
        <v>57</v>
      </c>
      <c r="I7371" t="s">
        <v>234</v>
      </c>
      <c r="J7371" t="s">
        <v>250</v>
      </c>
      <c r="K7371">
        <v>0</v>
      </c>
      <c r="L7371">
        <v>7</v>
      </c>
      <c r="M7371">
        <v>0</v>
      </c>
      <c r="N7371">
        <v>0</v>
      </c>
      <c r="O7371">
        <v>8</v>
      </c>
      <c r="P7371">
        <v>-1</v>
      </c>
      <c r="Q7371" s="28">
        <v>41356.318749999999</v>
      </c>
      <c r="R7371" s="28">
        <v>41361.371527777781</v>
      </c>
      <c r="S7371" t="s">
        <v>24236</v>
      </c>
      <c r="T7371" s="27">
        <v>41356</v>
      </c>
      <c r="V7371">
        <v>1</v>
      </c>
      <c r="W7371" t="s">
        <v>36</v>
      </c>
      <c r="X7371" t="s">
        <v>23905</v>
      </c>
      <c r="Y7371">
        <v>1</v>
      </c>
      <c r="AA7371" t="s">
        <v>24237</v>
      </c>
      <c r="AB7371" t="s">
        <v>32</v>
      </c>
      <c r="AC7371">
        <v>0</v>
      </c>
      <c r="AD7371" s="27">
        <v>42239</v>
      </c>
      <c r="AE7371" t="s">
        <v>974</v>
      </c>
      <c r="AF7371" s="27">
        <v>42239</v>
      </c>
      <c r="AG7371" s="27">
        <v>42270</v>
      </c>
      <c r="AH7371">
        <v>1</v>
      </c>
      <c r="AJ7371" t="s">
        <v>24237</v>
      </c>
      <c r="AK7371" t="s">
        <v>255</v>
      </c>
      <c r="AL7371" s="27">
        <v>42239</v>
      </c>
      <c r="AM7371" t="s">
        <v>974</v>
      </c>
      <c r="AN7371" t="s">
        <v>238</v>
      </c>
      <c r="AO7371">
        <v>5</v>
      </c>
      <c r="AP7371" t="s">
        <v>246</v>
      </c>
      <c r="AQ7371" s="27">
        <v>41357</v>
      </c>
      <c r="AR7371" t="s">
        <v>240</v>
      </c>
      <c r="AS7371">
        <v>7</v>
      </c>
      <c r="AT7371" t="s">
        <v>246</v>
      </c>
      <c r="AU7371" s="27">
        <v>41357</v>
      </c>
    </row>
    <row r="7372" spans="1:47" x14ac:dyDescent="0.2">
      <c r="A7372">
        <v>7371</v>
      </c>
      <c r="B7372" t="s">
        <v>24238</v>
      </c>
      <c r="C7372" t="s">
        <v>2212</v>
      </c>
      <c r="D7372" t="s">
        <v>24239</v>
      </c>
      <c r="E7372" s="27">
        <v>41820</v>
      </c>
      <c r="F7372" t="s">
        <v>233</v>
      </c>
      <c r="G7372" s="27">
        <v>33327</v>
      </c>
      <c r="H7372">
        <v>25</v>
      </c>
      <c r="I7372" t="s">
        <v>244</v>
      </c>
      <c r="J7372" t="s">
        <v>245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 s="28">
        <v>41820.088194444441</v>
      </c>
      <c r="R7372" s="28">
        <v>41820.324305555558</v>
      </c>
      <c r="S7372" t="s">
        <v>24240</v>
      </c>
      <c r="T7372" s="27">
        <v>41820</v>
      </c>
      <c r="V7372">
        <v>0</v>
      </c>
      <c r="W7372" t="s">
        <v>36</v>
      </c>
      <c r="X7372" t="s">
        <v>595</v>
      </c>
      <c r="Y7372">
        <v>0</v>
      </c>
      <c r="AB7372" t="s">
        <v>237</v>
      </c>
      <c r="AH7372">
        <v>0</v>
      </c>
      <c r="AN7372" t="s">
        <v>238</v>
      </c>
      <c r="AO7372">
        <v>3</v>
      </c>
      <c r="AP7372" t="s">
        <v>239</v>
      </c>
      <c r="AQ7372" s="27">
        <v>41820</v>
      </c>
      <c r="AR7372" t="s">
        <v>240</v>
      </c>
      <c r="AS7372">
        <v>1</v>
      </c>
      <c r="AT7372" t="s">
        <v>239</v>
      </c>
      <c r="AU7372" s="27">
        <v>41820</v>
      </c>
    </row>
    <row r="7373" spans="1:47" x14ac:dyDescent="0.2">
      <c r="A7373">
        <v>7372</v>
      </c>
      <c r="B7373" t="s">
        <v>24241</v>
      </c>
      <c r="C7373" t="s">
        <v>24242</v>
      </c>
      <c r="D7373" t="s">
        <v>2567</v>
      </c>
      <c r="E7373" s="27">
        <v>41351</v>
      </c>
      <c r="F7373" t="s">
        <v>294</v>
      </c>
      <c r="G7373" s="27">
        <v>25250</v>
      </c>
      <c r="H7373">
        <v>47</v>
      </c>
      <c r="I7373" t="s">
        <v>234</v>
      </c>
      <c r="J7373" t="s">
        <v>250</v>
      </c>
      <c r="K7373">
        <v>0</v>
      </c>
      <c r="L7373">
        <v>1</v>
      </c>
      <c r="M7373">
        <v>0</v>
      </c>
      <c r="N7373">
        <v>0</v>
      </c>
      <c r="O7373">
        <v>0</v>
      </c>
      <c r="W7373" t="s">
        <v>237</v>
      </c>
      <c r="Y7373">
        <v>-1</v>
      </c>
      <c r="AB7373" t="s">
        <v>237</v>
      </c>
      <c r="AH7373">
        <v>0</v>
      </c>
      <c r="AN7373" t="s">
        <v>238</v>
      </c>
      <c r="AO7373">
        <v>1</v>
      </c>
      <c r="AP7373" t="s">
        <v>239</v>
      </c>
      <c r="AQ7373" s="27">
        <v>41351</v>
      </c>
      <c r="AR7373" t="s">
        <v>240</v>
      </c>
      <c r="AS7373">
        <v>1</v>
      </c>
      <c r="AT7373" t="s">
        <v>239</v>
      </c>
      <c r="AU7373" s="27">
        <v>41351</v>
      </c>
    </row>
    <row r="7374" spans="1:47" x14ac:dyDescent="0.2">
      <c r="A7374">
        <v>7373</v>
      </c>
      <c r="B7374" t="s">
        <v>24243</v>
      </c>
      <c r="C7374" t="s">
        <v>12365</v>
      </c>
      <c r="D7374" t="s">
        <v>21471</v>
      </c>
      <c r="E7374" s="27">
        <v>41307</v>
      </c>
      <c r="F7374" t="s">
        <v>233</v>
      </c>
      <c r="G7374" s="27">
        <v>27867</v>
      </c>
      <c r="H7374">
        <v>40</v>
      </c>
      <c r="I7374" t="s">
        <v>244</v>
      </c>
      <c r="J7374" t="s">
        <v>250</v>
      </c>
      <c r="K7374">
        <v>0</v>
      </c>
      <c r="L7374">
        <v>9</v>
      </c>
      <c r="M7374">
        <v>0</v>
      </c>
      <c r="N7374">
        <v>0</v>
      </c>
      <c r="O7374">
        <v>15</v>
      </c>
      <c r="P7374">
        <v>-1</v>
      </c>
      <c r="Q7374" s="28">
        <v>41306.227083333331</v>
      </c>
      <c r="R7374" s="28">
        <v>41378.479861111111</v>
      </c>
      <c r="S7374" t="s">
        <v>24244</v>
      </c>
      <c r="T7374" s="27">
        <v>41306</v>
      </c>
      <c r="V7374">
        <v>1</v>
      </c>
      <c r="W7374" t="s">
        <v>32</v>
      </c>
      <c r="X7374" t="s">
        <v>453</v>
      </c>
      <c r="Y7374">
        <v>1</v>
      </c>
      <c r="AA7374" t="s">
        <v>24245</v>
      </c>
      <c r="AB7374" t="s">
        <v>32</v>
      </c>
      <c r="AC7374">
        <v>0</v>
      </c>
      <c r="AD7374" s="27">
        <v>41510</v>
      </c>
      <c r="AE7374" t="s">
        <v>378</v>
      </c>
      <c r="AF7374" s="27">
        <v>41510</v>
      </c>
      <c r="AG7374" s="27">
        <v>41788</v>
      </c>
      <c r="AH7374">
        <v>1</v>
      </c>
      <c r="AJ7374" t="s">
        <v>24246</v>
      </c>
      <c r="AK7374" t="s">
        <v>312</v>
      </c>
      <c r="AL7374" s="27">
        <v>42168</v>
      </c>
      <c r="AM7374" t="s">
        <v>2730</v>
      </c>
      <c r="AN7374" t="s">
        <v>238</v>
      </c>
      <c r="AO7374">
        <v>7</v>
      </c>
      <c r="AP7374" t="s">
        <v>246</v>
      </c>
      <c r="AQ7374" s="27">
        <v>41307</v>
      </c>
      <c r="AR7374" t="s">
        <v>240</v>
      </c>
      <c r="AS7374">
        <v>9</v>
      </c>
      <c r="AT7374" t="s">
        <v>269</v>
      </c>
      <c r="AU7374" s="27">
        <v>41307</v>
      </c>
    </row>
    <row r="7375" spans="1:47" x14ac:dyDescent="0.2">
      <c r="A7375">
        <v>7374</v>
      </c>
      <c r="B7375" t="s">
        <v>24247</v>
      </c>
      <c r="C7375" t="s">
        <v>400</v>
      </c>
      <c r="D7375" t="s">
        <v>24248</v>
      </c>
      <c r="E7375" s="27">
        <v>41900</v>
      </c>
      <c r="F7375" t="s">
        <v>233</v>
      </c>
      <c r="G7375" s="27">
        <v>33281</v>
      </c>
      <c r="H7375">
        <v>25</v>
      </c>
      <c r="I7375" t="s">
        <v>244</v>
      </c>
      <c r="J7375" t="s">
        <v>245</v>
      </c>
      <c r="K7375">
        <v>0</v>
      </c>
      <c r="L7375">
        <v>3</v>
      </c>
      <c r="M7375">
        <v>0</v>
      </c>
      <c r="N7375">
        <v>0</v>
      </c>
      <c r="O7375">
        <v>1</v>
      </c>
      <c r="P7375">
        <v>-23</v>
      </c>
      <c r="Q7375" s="28">
        <v>41877.310416666667</v>
      </c>
      <c r="R7375" s="28">
        <v>41898.367361111108</v>
      </c>
      <c r="S7375" t="s">
        <v>24249</v>
      </c>
      <c r="T7375" s="27">
        <v>41877</v>
      </c>
      <c r="V7375">
        <v>23</v>
      </c>
      <c r="W7375" t="s">
        <v>32</v>
      </c>
      <c r="X7375" t="s">
        <v>359</v>
      </c>
      <c r="Y7375">
        <v>0</v>
      </c>
      <c r="AB7375" t="s">
        <v>237</v>
      </c>
      <c r="AH7375">
        <v>0</v>
      </c>
      <c r="AN7375" t="s">
        <v>238</v>
      </c>
      <c r="AO7375">
        <v>4</v>
      </c>
      <c r="AP7375" t="s">
        <v>239</v>
      </c>
      <c r="AQ7375" s="27">
        <v>41900</v>
      </c>
      <c r="AR7375" t="s">
        <v>240</v>
      </c>
      <c r="AS7375">
        <v>3</v>
      </c>
      <c r="AT7375" t="s">
        <v>239</v>
      </c>
      <c r="AU7375" s="27">
        <v>41900</v>
      </c>
    </row>
    <row r="7376" spans="1:47" x14ac:dyDescent="0.2">
      <c r="A7376">
        <v>7375</v>
      </c>
      <c r="B7376" t="s">
        <v>24250</v>
      </c>
      <c r="C7376" t="s">
        <v>24251</v>
      </c>
      <c r="D7376" t="s">
        <v>10955</v>
      </c>
      <c r="E7376" s="27">
        <v>41809</v>
      </c>
      <c r="F7376" t="s">
        <v>233</v>
      </c>
      <c r="G7376" s="27">
        <v>34273</v>
      </c>
      <c r="H7376">
        <v>22</v>
      </c>
      <c r="I7376" t="s">
        <v>259</v>
      </c>
      <c r="J7376" t="s">
        <v>250</v>
      </c>
      <c r="K7376">
        <v>0</v>
      </c>
      <c r="L7376">
        <v>4</v>
      </c>
      <c r="M7376">
        <v>0</v>
      </c>
      <c r="N7376">
        <v>0</v>
      </c>
      <c r="O7376">
        <v>2</v>
      </c>
      <c r="P7376">
        <v>-1</v>
      </c>
      <c r="Q7376" s="28">
        <v>41808.131944444445</v>
      </c>
      <c r="R7376" s="28">
        <v>41809.366666666669</v>
      </c>
      <c r="S7376" t="s">
        <v>24252</v>
      </c>
      <c r="T7376" s="27">
        <v>41808</v>
      </c>
      <c r="V7376">
        <v>1</v>
      </c>
      <c r="W7376" t="s">
        <v>36</v>
      </c>
      <c r="X7376" t="s">
        <v>279</v>
      </c>
      <c r="Y7376">
        <v>1</v>
      </c>
      <c r="AA7376" t="s">
        <v>24253</v>
      </c>
      <c r="AB7376" t="s">
        <v>32</v>
      </c>
      <c r="AC7376">
        <v>0</v>
      </c>
      <c r="AD7376" s="27">
        <v>41985</v>
      </c>
      <c r="AE7376" t="s">
        <v>268</v>
      </c>
      <c r="AF7376" s="27">
        <v>41985</v>
      </c>
      <c r="AG7376" s="27">
        <v>41986</v>
      </c>
      <c r="AH7376">
        <v>0</v>
      </c>
      <c r="AN7376" t="s">
        <v>238</v>
      </c>
      <c r="AO7376">
        <v>5</v>
      </c>
      <c r="AP7376" t="s">
        <v>246</v>
      </c>
      <c r="AQ7376" s="27">
        <v>41809</v>
      </c>
      <c r="AR7376" t="s">
        <v>240</v>
      </c>
      <c r="AS7376">
        <v>4</v>
      </c>
      <c r="AT7376" t="s">
        <v>239</v>
      </c>
      <c r="AU7376" s="27">
        <v>41809</v>
      </c>
    </row>
    <row r="7377" spans="1:47" x14ac:dyDescent="0.2">
      <c r="A7377">
        <v>7376</v>
      </c>
      <c r="B7377" t="s">
        <v>24254</v>
      </c>
      <c r="C7377" t="s">
        <v>425</v>
      </c>
      <c r="D7377" t="s">
        <v>671</v>
      </c>
      <c r="E7377" s="27">
        <v>41395</v>
      </c>
      <c r="F7377" t="s">
        <v>294</v>
      </c>
      <c r="G7377" s="27">
        <v>33481</v>
      </c>
      <c r="H7377">
        <v>24</v>
      </c>
      <c r="I7377" t="s">
        <v>259</v>
      </c>
      <c r="J7377" t="s">
        <v>245</v>
      </c>
      <c r="K7377">
        <v>0</v>
      </c>
      <c r="L7377">
        <v>8</v>
      </c>
      <c r="M7377">
        <v>0</v>
      </c>
      <c r="N7377">
        <v>0</v>
      </c>
      <c r="O7377">
        <v>0</v>
      </c>
      <c r="W7377" t="s">
        <v>237</v>
      </c>
      <c r="Y7377">
        <v>-1</v>
      </c>
      <c r="AB7377" t="s">
        <v>237</v>
      </c>
      <c r="AH7377">
        <v>0</v>
      </c>
      <c r="AN7377" t="s">
        <v>238</v>
      </c>
      <c r="AO7377">
        <v>5</v>
      </c>
      <c r="AP7377" t="s">
        <v>246</v>
      </c>
      <c r="AQ7377" s="27">
        <v>41395</v>
      </c>
      <c r="AR7377" t="s">
        <v>240</v>
      </c>
      <c r="AS7377">
        <v>8</v>
      </c>
      <c r="AT7377" t="s">
        <v>269</v>
      </c>
      <c r="AU7377" s="27">
        <v>41395</v>
      </c>
    </row>
    <row r="7378" spans="1:47" x14ac:dyDescent="0.2">
      <c r="A7378">
        <v>7377</v>
      </c>
      <c r="B7378" t="s">
        <v>24255</v>
      </c>
      <c r="C7378" t="s">
        <v>4396</v>
      </c>
      <c r="D7378" t="s">
        <v>13583</v>
      </c>
      <c r="E7378" s="27">
        <v>41894</v>
      </c>
      <c r="F7378" t="s">
        <v>233</v>
      </c>
      <c r="G7378" s="27">
        <v>31759</v>
      </c>
      <c r="H7378">
        <v>29</v>
      </c>
      <c r="I7378" t="s">
        <v>244</v>
      </c>
      <c r="J7378" t="s">
        <v>245</v>
      </c>
      <c r="K7378">
        <v>0</v>
      </c>
      <c r="L7378">
        <v>1</v>
      </c>
      <c r="M7378">
        <v>0</v>
      </c>
      <c r="N7378">
        <v>0</v>
      </c>
      <c r="O7378">
        <v>1</v>
      </c>
      <c r="P7378">
        <v>-7</v>
      </c>
      <c r="Q7378" s="28">
        <v>41887.522222222222</v>
      </c>
      <c r="R7378" s="28">
        <v>41887.402083333334</v>
      </c>
      <c r="S7378" t="s">
        <v>24256</v>
      </c>
      <c r="T7378" s="27">
        <v>41886</v>
      </c>
      <c r="V7378">
        <v>8</v>
      </c>
      <c r="W7378" t="s">
        <v>36</v>
      </c>
      <c r="X7378" t="s">
        <v>279</v>
      </c>
      <c r="Y7378">
        <v>0</v>
      </c>
      <c r="AB7378" t="s">
        <v>237</v>
      </c>
      <c r="AH7378">
        <v>0</v>
      </c>
      <c r="AN7378" t="s">
        <v>238</v>
      </c>
      <c r="AO7378">
        <v>2</v>
      </c>
      <c r="AP7378" t="s">
        <v>239</v>
      </c>
      <c r="AQ7378" s="27">
        <v>41894</v>
      </c>
      <c r="AR7378" t="s">
        <v>240</v>
      </c>
      <c r="AS7378">
        <v>1</v>
      </c>
      <c r="AT7378" t="s">
        <v>239</v>
      </c>
      <c r="AU7378" s="27">
        <v>41894</v>
      </c>
    </row>
    <row r="7379" spans="1:47" x14ac:dyDescent="0.2">
      <c r="A7379">
        <v>7378</v>
      </c>
      <c r="B7379" t="s">
        <v>24257</v>
      </c>
      <c r="C7379" t="s">
        <v>957</v>
      </c>
      <c r="D7379" t="s">
        <v>8804</v>
      </c>
      <c r="E7379" s="27">
        <v>41942</v>
      </c>
      <c r="F7379" t="s">
        <v>233</v>
      </c>
      <c r="G7379" s="27">
        <v>24024</v>
      </c>
      <c r="H7379">
        <v>50</v>
      </c>
      <c r="I7379" t="s">
        <v>234</v>
      </c>
      <c r="J7379" t="s">
        <v>250</v>
      </c>
      <c r="K7379">
        <v>0</v>
      </c>
      <c r="L7379">
        <v>2</v>
      </c>
      <c r="M7379">
        <v>0</v>
      </c>
      <c r="N7379">
        <v>0</v>
      </c>
      <c r="O7379">
        <v>0</v>
      </c>
      <c r="S7379" t="s">
        <v>24258</v>
      </c>
      <c r="T7379" s="27">
        <v>41942</v>
      </c>
      <c r="V7379">
        <v>0</v>
      </c>
      <c r="W7379" t="s">
        <v>32</v>
      </c>
      <c r="X7379" t="s">
        <v>261</v>
      </c>
      <c r="Y7379">
        <v>0</v>
      </c>
      <c r="AB7379" t="s">
        <v>237</v>
      </c>
      <c r="AH7379">
        <v>0</v>
      </c>
      <c r="AN7379" t="s">
        <v>238</v>
      </c>
      <c r="AO7379">
        <v>1</v>
      </c>
      <c r="AP7379" t="s">
        <v>239</v>
      </c>
      <c r="AQ7379" s="27">
        <v>41942</v>
      </c>
      <c r="AR7379" t="s">
        <v>240</v>
      </c>
      <c r="AS7379">
        <v>2</v>
      </c>
      <c r="AT7379" t="s">
        <v>239</v>
      </c>
      <c r="AU7379" s="27">
        <v>41942</v>
      </c>
    </row>
    <row r="7380" spans="1:47" x14ac:dyDescent="0.2">
      <c r="A7380">
        <v>7379</v>
      </c>
      <c r="B7380" t="s">
        <v>24259</v>
      </c>
      <c r="C7380" t="s">
        <v>24260</v>
      </c>
      <c r="D7380" t="s">
        <v>17801</v>
      </c>
      <c r="E7380" s="27">
        <v>41816</v>
      </c>
      <c r="F7380" t="s">
        <v>233</v>
      </c>
      <c r="G7380" s="27">
        <v>24990</v>
      </c>
      <c r="H7380">
        <v>47</v>
      </c>
      <c r="I7380" t="s">
        <v>234</v>
      </c>
      <c r="J7380" t="s">
        <v>250</v>
      </c>
      <c r="K7380">
        <v>0</v>
      </c>
      <c r="L7380">
        <v>2</v>
      </c>
      <c r="M7380">
        <v>0</v>
      </c>
      <c r="N7380">
        <v>0</v>
      </c>
      <c r="O7380">
        <v>1</v>
      </c>
      <c r="P7380">
        <v>-1</v>
      </c>
      <c r="Q7380" s="28">
        <v>41815.104166666664</v>
      </c>
      <c r="R7380" s="28">
        <v>41819.171527777777</v>
      </c>
      <c r="S7380" t="s">
        <v>24261</v>
      </c>
      <c r="T7380" s="27">
        <v>41815</v>
      </c>
      <c r="V7380">
        <v>1</v>
      </c>
      <c r="W7380" t="s">
        <v>36</v>
      </c>
      <c r="X7380" t="s">
        <v>279</v>
      </c>
      <c r="Y7380">
        <v>0</v>
      </c>
      <c r="AB7380" t="s">
        <v>237</v>
      </c>
      <c r="AH7380">
        <v>0</v>
      </c>
      <c r="AN7380" t="s">
        <v>238</v>
      </c>
      <c r="AO7380">
        <v>3</v>
      </c>
      <c r="AP7380" t="s">
        <v>239</v>
      </c>
      <c r="AQ7380" s="27">
        <v>41816</v>
      </c>
      <c r="AR7380" t="s">
        <v>240</v>
      </c>
      <c r="AS7380">
        <v>2</v>
      </c>
      <c r="AT7380" t="s">
        <v>239</v>
      </c>
      <c r="AU7380" s="27">
        <v>41816</v>
      </c>
    </row>
    <row r="7381" spans="1:47" x14ac:dyDescent="0.2">
      <c r="A7381">
        <v>7380</v>
      </c>
      <c r="B7381" t="s">
        <v>24262</v>
      </c>
      <c r="C7381" t="s">
        <v>2046</v>
      </c>
      <c r="D7381" t="s">
        <v>24263</v>
      </c>
      <c r="E7381" s="27">
        <v>41322</v>
      </c>
      <c r="F7381" t="s">
        <v>233</v>
      </c>
      <c r="G7381" s="27">
        <v>28634</v>
      </c>
      <c r="H7381">
        <v>37</v>
      </c>
      <c r="I7381" t="s">
        <v>244</v>
      </c>
      <c r="J7381" t="s">
        <v>250</v>
      </c>
      <c r="K7381">
        <v>0</v>
      </c>
      <c r="L7381">
        <v>6</v>
      </c>
      <c r="M7381">
        <v>0</v>
      </c>
      <c r="N7381">
        <v>0</v>
      </c>
      <c r="O7381">
        <v>3</v>
      </c>
      <c r="P7381">
        <v>-1</v>
      </c>
      <c r="Q7381" s="28">
        <v>41321.227777777778</v>
      </c>
      <c r="R7381" s="28">
        <v>41322.168055555558</v>
      </c>
      <c r="S7381" t="s">
        <v>24264</v>
      </c>
      <c r="U7381" s="27">
        <v>41321</v>
      </c>
      <c r="V7381">
        <v>1</v>
      </c>
      <c r="W7381" t="s">
        <v>36</v>
      </c>
      <c r="X7381" t="s">
        <v>274</v>
      </c>
      <c r="Y7381">
        <v>1</v>
      </c>
      <c r="AA7381" t="s">
        <v>24265</v>
      </c>
      <c r="AB7381" t="s">
        <v>36</v>
      </c>
      <c r="AC7381">
        <v>0</v>
      </c>
      <c r="AD7381" s="27">
        <v>41716</v>
      </c>
      <c r="AE7381" t="s">
        <v>422</v>
      </c>
      <c r="AF7381" s="27">
        <v>41716</v>
      </c>
      <c r="AG7381" s="27">
        <v>41717</v>
      </c>
      <c r="AH7381">
        <v>0</v>
      </c>
      <c r="AN7381" t="s">
        <v>238</v>
      </c>
      <c r="AO7381">
        <v>5</v>
      </c>
      <c r="AP7381" t="s">
        <v>246</v>
      </c>
      <c r="AQ7381" s="27">
        <v>41322</v>
      </c>
      <c r="AR7381" t="s">
        <v>240</v>
      </c>
      <c r="AS7381">
        <v>6</v>
      </c>
      <c r="AT7381" t="s">
        <v>246</v>
      </c>
      <c r="AU7381" s="27">
        <v>41322</v>
      </c>
    </row>
    <row r="7382" spans="1:47" x14ac:dyDescent="0.2">
      <c r="A7382">
        <v>7381</v>
      </c>
      <c r="B7382" t="s">
        <v>24266</v>
      </c>
      <c r="C7382" t="s">
        <v>24267</v>
      </c>
      <c r="D7382" t="s">
        <v>266</v>
      </c>
      <c r="E7382" s="27">
        <v>41602</v>
      </c>
      <c r="F7382" t="s">
        <v>294</v>
      </c>
      <c r="G7382" s="27">
        <v>26561</v>
      </c>
      <c r="H7382">
        <v>43</v>
      </c>
      <c r="I7382" t="s">
        <v>244</v>
      </c>
      <c r="J7382" t="s">
        <v>250</v>
      </c>
      <c r="K7382">
        <v>0</v>
      </c>
      <c r="L7382">
        <v>6</v>
      </c>
      <c r="M7382">
        <v>0</v>
      </c>
      <c r="N7382">
        <v>0</v>
      </c>
      <c r="O7382">
        <v>0</v>
      </c>
      <c r="P7382">
        <v>0</v>
      </c>
      <c r="Q7382" s="28">
        <v>41602.510416666664</v>
      </c>
      <c r="R7382" s="28">
        <v>41602.386111111111</v>
      </c>
      <c r="S7382" t="s">
        <v>24268</v>
      </c>
      <c r="T7382" s="27">
        <v>41601</v>
      </c>
      <c r="V7382">
        <v>1</v>
      </c>
      <c r="W7382" t="s">
        <v>32</v>
      </c>
      <c r="X7382" t="s">
        <v>359</v>
      </c>
      <c r="Y7382">
        <v>0</v>
      </c>
      <c r="AB7382" t="s">
        <v>237</v>
      </c>
      <c r="AH7382">
        <v>0</v>
      </c>
      <c r="AN7382" t="s">
        <v>238</v>
      </c>
      <c r="AO7382">
        <v>1</v>
      </c>
      <c r="AP7382" t="s">
        <v>239</v>
      </c>
      <c r="AQ7382" s="27">
        <v>41602</v>
      </c>
      <c r="AR7382" t="s">
        <v>240</v>
      </c>
      <c r="AS7382">
        <v>6</v>
      </c>
      <c r="AT7382" t="s">
        <v>246</v>
      </c>
      <c r="AU7382" s="27">
        <v>41602</v>
      </c>
    </row>
    <row r="7383" spans="1:47" x14ac:dyDescent="0.2">
      <c r="A7383">
        <v>7382</v>
      </c>
      <c r="B7383" t="s">
        <v>24269</v>
      </c>
      <c r="C7383" t="s">
        <v>424</v>
      </c>
      <c r="D7383" t="s">
        <v>1540</v>
      </c>
      <c r="E7383" s="27">
        <v>41538</v>
      </c>
      <c r="F7383" t="s">
        <v>233</v>
      </c>
      <c r="G7383" s="27">
        <v>32629</v>
      </c>
      <c r="H7383">
        <v>26</v>
      </c>
      <c r="I7383" t="s">
        <v>244</v>
      </c>
      <c r="J7383" t="s">
        <v>250</v>
      </c>
      <c r="K7383">
        <v>0</v>
      </c>
      <c r="L7383">
        <v>7</v>
      </c>
      <c r="M7383">
        <v>0</v>
      </c>
      <c r="N7383">
        <v>0</v>
      </c>
      <c r="O7383">
        <v>5</v>
      </c>
      <c r="P7383">
        <v>0</v>
      </c>
      <c r="Q7383" s="28">
        <v>41538.088888888888</v>
      </c>
      <c r="R7383" s="28">
        <v>41538.363194444442</v>
      </c>
      <c r="S7383" t="s">
        <v>24270</v>
      </c>
      <c r="U7383" s="27">
        <v>41538</v>
      </c>
      <c r="V7383">
        <v>0</v>
      </c>
      <c r="W7383" t="s">
        <v>32</v>
      </c>
      <c r="X7383" t="s">
        <v>274</v>
      </c>
      <c r="Y7383">
        <v>1</v>
      </c>
      <c r="AA7383" t="s">
        <v>24271</v>
      </c>
      <c r="AB7383" t="s">
        <v>36</v>
      </c>
      <c r="AC7383">
        <v>1</v>
      </c>
      <c r="AD7383" s="27">
        <v>41829</v>
      </c>
      <c r="AE7383" t="s">
        <v>412</v>
      </c>
      <c r="AF7383" s="27">
        <v>41830</v>
      </c>
      <c r="AG7383" s="27">
        <v>41830</v>
      </c>
      <c r="AH7383">
        <v>0</v>
      </c>
      <c r="AN7383" t="s">
        <v>238</v>
      </c>
      <c r="AO7383">
        <v>8</v>
      </c>
      <c r="AP7383" t="s">
        <v>269</v>
      </c>
      <c r="AQ7383" s="27">
        <v>41538</v>
      </c>
      <c r="AR7383" t="s">
        <v>240</v>
      </c>
      <c r="AS7383">
        <v>7</v>
      </c>
      <c r="AT7383" t="s">
        <v>246</v>
      </c>
      <c r="AU7383" s="27">
        <v>41538</v>
      </c>
    </row>
    <row r="7384" spans="1:47" x14ac:dyDescent="0.2">
      <c r="A7384">
        <v>7383</v>
      </c>
      <c r="B7384" t="s">
        <v>24272</v>
      </c>
      <c r="C7384" t="s">
        <v>24273</v>
      </c>
      <c r="D7384" t="s">
        <v>3460</v>
      </c>
      <c r="E7384" s="27">
        <v>41331</v>
      </c>
      <c r="F7384" t="s">
        <v>233</v>
      </c>
      <c r="G7384" s="27">
        <v>33568</v>
      </c>
      <c r="H7384">
        <v>24</v>
      </c>
      <c r="I7384" t="s">
        <v>259</v>
      </c>
      <c r="J7384" t="s">
        <v>245</v>
      </c>
      <c r="K7384">
        <v>0</v>
      </c>
      <c r="L7384">
        <v>3</v>
      </c>
      <c r="M7384">
        <v>0</v>
      </c>
      <c r="N7384">
        <v>0</v>
      </c>
      <c r="O7384">
        <v>2</v>
      </c>
      <c r="P7384">
        <v>-1</v>
      </c>
      <c r="Q7384" s="28">
        <v>41330.444444444445</v>
      </c>
      <c r="R7384" s="28">
        <v>41331.529861111114</v>
      </c>
      <c r="S7384" t="s">
        <v>24274</v>
      </c>
      <c r="T7384" s="27">
        <v>41330</v>
      </c>
      <c r="V7384">
        <v>1</v>
      </c>
      <c r="W7384" t="s">
        <v>32</v>
      </c>
      <c r="X7384" t="s">
        <v>13365</v>
      </c>
      <c r="Y7384">
        <v>1</v>
      </c>
      <c r="AA7384" t="s">
        <v>24275</v>
      </c>
      <c r="AB7384" t="s">
        <v>36</v>
      </c>
      <c r="AC7384">
        <v>0</v>
      </c>
      <c r="AD7384" s="27">
        <v>41383</v>
      </c>
      <c r="AE7384" t="s">
        <v>474</v>
      </c>
      <c r="AF7384" s="27">
        <v>41383</v>
      </c>
      <c r="AG7384" s="27">
        <v>41384</v>
      </c>
      <c r="AH7384">
        <v>0</v>
      </c>
      <c r="AN7384" t="s">
        <v>238</v>
      </c>
      <c r="AO7384">
        <v>5</v>
      </c>
      <c r="AP7384" t="s">
        <v>246</v>
      </c>
      <c r="AQ7384" s="27">
        <v>41331</v>
      </c>
      <c r="AR7384" t="s">
        <v>240</v>
      </c>
      <c r="AS7384">
        <v>3</v>
      </c>
      <c r="AT7384" t="s">
        <v>239</v>
      </c>
      <c r="AU7384" s="27">
        <v>41331</v>
      </c>
    </row>
    <row r="7385" spans="1:47" x14ac:dyDescent="0.2">
      <c r="A7385">
        <v>7384</v>
      </c>
      <c r="B7385" t="s">
        <v>24276</v>
      </c>
      <c r="C7385" t="s">
        <v>2466</v>
      </c>
      <c r="D7385" t="s">
        <v>387</v>
      </c>
      <c r="E7385" s="27">
        <v>41496</v>
      </c>
      <c r="F7385" t="s">
        <v>233</v>
      </c>
      <c r="G7385" s="27">
        <v>34017</v>
      </c>
      <c r="H7385">
        <v>23</v>
      </c>
      <c r="I7385" t="s">
        <v>259</v>
      </c>
      <c r="J7385" t="s">
        <v>250</v>
      </c>
      <c r="K7385">
        <v>0</v>
      </c>
      <c r="L7385">
        <v>7</v>
      </c>
      <c r="M7385">
        <v>0</v>
      </c>
      <c r="N7385">
        <v>0</v>
      </c>
      <c r="O7385">
        <v>1</v>
      </c>
      <c r="S7385" t="s">
        <v>24277</v>
      </c>
      <c r="U7385" s="27">
        <v>41495</v>
      </c>
      <c r="V7385">
        <v>1</v>
      </c>
      <c r="W7385" t="s">
        <v>32</v>
      </c>
      <c r="X7385" t="s">
        <v>274</v>
      </c>
      <c r="Y7385">
        <v>0</v>
      </c>
      <c r="AB7385" t="s">
        <v>237</v>
      </c>
      <c r="AH7385">
        <v>0</v>
      </c>
      <c r="AN7385" t="s">
        <v>238</v>
      </c>
      <c r="AO7385">
        <v>7</v>
      </c>
      <c r="AP7385" t="s">
        <v>246</v>
      </c>
      <c r="AQ7385" s="27">
        <v>41496</v>
      </c>
      <c r="AR7385" t="s">
        <v>240</v>
      </c>
      <c r="AS7385">
        <v>7</v>
      </c>
      <c r="AT7385" t="s">
        <v>246</v>
      </c>
      <c r="AU7385" s="27">
        <v>41496</v>
      </c>
    </row>
    <row r="7386" spans="1:47" x14ac:dyDescent="0.2">
      <c r="A7386">
        <v>7385</v>
      </c>
      <c r="B7386" t="s">
        <v>24278</v>
      </c>
      <c r="C7386" t="s">
        <v>24279</v>
      </c>
      <c r="D7386" t="s">
        <v>24280</v>
      </c>
      <c r="E7386" s="27">
        <v>41655</v>
      </c>
      <c r="F7386" t="s">
        <v>233</v>
      </c>
      <c r="G7386" s="27">
        <v>21836</v>
      </c>
      <c r="H7386">
        <v>56</v>
      </c>
      <c r="I7386" t="s">
        <v>234</v>
      </c>
      <c r="J7386" t="s">
        <v>245</v>
      </c>
      <c r="K7386">
        <v>0</v>
      </c>
      <c r="L7386">
        <v>1</v>
      </c>
      <c r="M7386">
        <v>0</v>
      </c>
      <c r="N7386">
        <v>0</v>
      </c>
      <c r="O7386">
        <v>1</v>
      </c>
      <c r="P7386">
        <v>-2</v>
      </c>
      <c r="Q7386" s="28">
        <v>41653.417361111111</v>
      </c>
      <c r="R7386" s="28">
        <v>41654.085416666669</v>
      </c>
      <c r="S7386" t="s">
        <v>24281</v>
      </c>
      <c r="T7386" s="27">
        <v>41653</v>
      </c>
      <c r="V7386">
        <v>2</v>
      </c>
      <c r="W7386" t="s">
        <v>32</v>
      </c>
      <c r="X7386" t="s">
        <v>22387</v>
      </c>
      <c r="Y7386">
        <v>1</v>
      </c>
      <c r="AA7386" t="s">
        <v>24282</v>
      </c>
      <c r="AB7386" t="s">
        <v>36</v>
      </c>
      <c r="AC7386">
        <v>406</v>
      </c>
      <c r="AD7386" s="27">
        <v>41706</v>
      </c>
      <c r="AE7386" t="s">
        <v>24283</v>
      </c>
      <c r="AF7386" s="27">
        <v>42112</v>
      </c>
      <c r="AG7386" s="27">
        <v>42121</v>
      </c>
      <c r="AH7386">
        <v>0</v>
      </c>
      <c r="AN7386" t="s">
        <v>238</v>
      </c>
      <c r="AO7386">
        <v>1</v>
      </c>
      <c r="AP7386" t="s">
        <v>239</v>
      </c>
      <c r="AQ7386" s="27">
        <v>41655</v>
      </c>
      <c r="AR7386" t="s">
        <v>240</v>
      </c>
      <c r="AS7386">
        <v>1</v>
      </c>
      <c r="AT7386" t="s">
        <v>239</v>
      </c>
      <c r="AU7386" s="27">
        <v>41655</v>
      </c>
    </row>
    <row r="7387" spans="1:47" x14ac:dyDescent="0.2">
      <c r="A7387">
        <v>7386</v>
      </c>
      <c r="B7387" t="s">
        <v>24284</v>
      </c>
      <c r="C7387" t="s">
        <v>242</v>
      </c>
      <c r="D7387" t="s">
        <v>8174</v>
      </c>
      <c r="E7387" s="27">
        <v>41319</v>
      </c>
      <c r="F7387" t="s">
        <v>233</v>
      </c>
      <c r="G7387" s="27">
        <v>33880</v>
      </c>
      <c r="H7387">
        <v>23</v>
      </c>
      <c r="I7387" t="s">
        <v>259</v>
      </c>
      <c r="J7387" t="s">
        <v>250</v>
      </c>
      <c r="K7387">
        <v>0</v>
      </c>
      <c r="L7387">
        <v>7</v>
      </c>
      <c r="M7387">
        <v>0</v>
      </c>
      <c r="N7387">
        <v>1</v>
      </c>
      <c r="O7387">
        <v>2</v>
      </c>
      <c r="P7387">
        <v>-1</v>
      </c>
      <c r="Q7387" s="28">
        <v>41318.210416666669</v>
      </c>
      <c r="R7387" s="28">
        <v>41320.227777777778</v>
      </c>
      <c r="S7387" t="s">
        <v>24285</v>
      </c>
      <c r="T7387" s="27">
        <v>41318</v>
      </c>
      <c r="V7387">
        <v>1</v>
      </c>
      <c r="W7387" t="s">
        <v>32</v>
      </c>
      <c r="X7387" t="s">
        <v>459</v>
      </c>
      <c r="Y7387">
        <v>1</v>
      </c>
      <c r="AA7387" t="s">
        <v>24286</v>
      </c>
      <c r="AB7387" t="s">
        <v>36</v>
      </c>
      <c r="AD7387" s="27">
        <v>41404</v>
      </c>
      <c r="AE7387" t="s">
        <v>324</v>
      </c>
      <c r="AH7387">
        <v>0</v>
      </c>
      <c r="AN7387" t="s">
        <v>238</v>
      </c>
      <c r="AO7387">
        <v>6</v>
      </c>
      <c r="AP7387" t="s">
        <v>246</v>
      </c>
      <c r="AQ7387" s="27">
        <v>41319</v>
      </c>
      <c r="AR7387" t="s">
        <v>240</v>
      </c>
      <c r="AS7387">
        <v>7</v>
      </c>
      <c r="AT7387" t="s">
        <v>246</v>
      </c>
      <c r="AU7387" s="27">
        <v>41319</v>
      </c>
    </row>
    <row r="7388" spans="1:47" x14ac:dyDescent="0.2">
      <c r="A7388">
        <v>7387</v>
      </c>
      <c r="B7388" t="s">
        <v>24287</v>
      </c>
      <c r="C7388" t="s">
        <v>24288</v>
      </c>
      <c r="D7388" t="s">
        <v>13387</v>
      </c>
      <c r="E7388" s="27">
        <v>41570</v>
      </c>
      <c r="F7388" t="s">
        <v>233</v>
      </c>
      <c r="G7388" s="27">
        <v>26537</v>
      </c>
      <c r="H7388">
        <v>43</v>
      </c>
      <c r="I7388" t="s">
        <v>244</v>
      </c>
      <c r="J7388" t="s">
        <v>245</v>
      </c>
      <c r="K7388">
        <v>0</v>
      </c>
      <c r="L7388">
        <v>6</v>
      </c>
      <c r="M7388">
        <v>0</v>
      </c>
      <c r="N7388">
        <v>0</v>
      </c>
      <c r="O7388">
        <v>12</v>
      </c>
      <c r="P7388">
        <v>-1</v>
      </c>
      <c r="Q7388" s="28">
        <v>41569.310416666667</v>
      </c>
      <c r="R7388" s="28">
        <v>41621.488194444442</v>
      </c>
      <c r="S7388" t="s">
        <v>24289</v>
      </c>
      <c r="T7388" s="27">
        <v>41569</v>
      </c>
      <c r="V7388">
        <v>1</v>
      </c>
      <c r="W7388" t="s">
        <v>32</v>
      </c>
      <c r="X7388" t="s">
        <v>983</v>
      </c>
      <c r="Y7388">
        <v>0</v>
      </c>
      <c r="AB7388" t="s">
        <v>237</v>
      </c>
      <c r="AH7388">
        <v>0</v>
      </c>
      <c r="AN7388" t="s">
        <v>238</v>
      </c>
      <c r="AO7388">
        <v>3</v>
      </c>
      <c r="AP7388" t="s">
        <v>239</v>
      </c>
      <c r="AQ7388" s="27">
        <v>41570</v>
      </c>
      <c r="AR7388" t="s">
        <v>240</v>
      </c>
      <c r="AS7388">
        <v>6</v>
      </c>
      <c r="AT7388" t="s">
        <v>246</v>
      </c>
      <c r="AU7388" s="27">
        <v>41570</v>
      </c>
    </row>
    <row r="7389" spans="1:47" x14ac:dyDescent="0.2">
      <c r="A7389">
        <v>7388</v>
      </c>
      <c r="B7389" t="s">
        <v>24290</v>
      </c>
      <c r="C7389" t="s">
        <v>24291</v>
      </c>
      <c r="D7389" t="s">
        <v>24292</v>
      </c>
      <c r="E7389" s="27">
        <v>41529</v>
      </c>
      <c r="F7389" t="s">
        <v>233</v>
      </c>
      <c r="G7389" s="27">
        <v>30462</v>
      </c>
      <c r="H7389">
        <v>32</v>
      </c>
      <c r="I7389" t="s">
        <v>244</v>
      </c>
      <c r="J7389" t="s">
        <v>1115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-1</v>
      </c>
      <c r="Q7389" s="28">
        <v>41528.15347222222</v>
      </c>
      <c r="R7389" s="28">
        <v>41529.352777777778</v>
      </c>
      <c r="S7389" t="s">
        <v>24293</v>
      </c>
      <c r="T7389" s="27">
        <v>41528</v>
      </c>
      <c r="V7389">
        <v>1</v>
      </c>
      <c r="W7389" t="s">
        <v>36</v>
      </c>
      <c r="X7389" t="s">
        <v>279</v>
      </c>
      <c r="Y7389">
        <v>0</v>
      </c>
      <c r="AB7389" t="s">
        <v>237</v>
      </c>
      <c r="AH7389">
        <v>0</v>
      </c>
      <c r="AN7389" t="s">
        <v>238</v>
      </c>
      <c r="AO7389">
        <v>1</v>
      </c>
      <c r="AP7389" t="s">
        <v>239</v>
      </c>
      <c r="AQ7389" s="27">
        <v>41529</v>
      </c>
      <c r="AR7389" t="s">
        <v>240</v>
      </c>
      <c r="AS7389">
        <v>1</v>
      </c>
      <c r="AT7389" t="s">
        <v>239</v>
      </c>
      <c r="AU7389" s="27">
        <v>41529</v>
      </c>
    </row>
    <row r="7390" spans="1:47" x14ac:dyDescent="0.2">
      <c r="A7390">
        <v>7389</v>
      </c>
      <c r="B7390" t="s">
        <v>24294</v>
      </c>
      <c r="C7390" t="s">
        <v>24295</v>
      </c>
      <c r="D7390" t="s">
        <v>11786</v>
      </c>
      <c r="E7390" s="27">
        <v>41983</v>
      </c>
      <c r="F7390" t="s">
        <v>294</v>
      </c>
      <c r="G7390" s="27">
        <v>29268</v>
      </c>
      <c r="H7390">
        <v>36</v>
      </c>
      <c r="I7390" t="s">
        <v>244</v>
      </c>
      <c r="J7390" t="s">
        <v>250</v>
      </c>
      <c r="K7390">
        <v>0</v>
      </c>
      <c r="L7390">
        <v>3</v>
      </c>
      <c r="M7390">
        <v>0</v>
      </c>
      <c r="N7390">
        <v>0</v>
      </c>
      <c r="O7390">
        <v>0</v>
      </c>
      <c r="W7390" t="s">
        <v>237</v>
      </c>
      <c r="Y7390">
        <v>-1</v>
      </c>
      <c r="AB7390" t="s">
        <v>237</v>
      </c>
      <c r="AH7390">
        <v>0</v>
      </c>
      <c r="AN7390" t="s">
        <v>238</v>
      </c>
      <c r="AO7390">
        <v>1</v>
      </c>
      <c r="AP7390" t="s">
        <v>239</v>
      </c>
      <c r="AQ7390" s="27">
        <v>41983</v>
      </c>
      <c r="AR7390" t="s">
        <v>240</v>
      </c>
      <c r="AS7390">
        <v>3</v>
      </c>
      <c r="AT7390" t="s">
        <v>239</v>
      </c>
      <c r="AU7390" s="27">
        <v>41983</v>
      </c>
    </row>
    <row r="7391" spans="1:47" x14ac:dyDescent="0.2">
      <c r="A7391">
        <v>7390</v>
      </c>
      <c r="B7391" t="s">
        <v>24296</v>
      </c>
      <c r="C7391" t="s">
        <v>24297</v>
      </c>
      <c r="D7391" t="s">
        <v>575</v>
      </c>
      <c r="E7391" s="27">
        <v>41782</v>
      </c>
      <c r="F7391" t="s">
        <v>233</v>
      </c>
      <c r="G7391" s="27">
        <v>23837</v>
      </c>
      <c r="H7391">
        <v>51</v>
      </c>
      <c r="I7391" t="s">
        <v>234</v>
      </c>
      <c r="J7391" t="s">
        <v>22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 s="28">
        <v>41782.136805555558</v>
      </c>
      <c r="R7391" s="28">
        <v>41782.35</v>
      </c>
      <c r="S7391" t="s">
        <v>24298</v>
      </c>
      <c r="T7391" s="27">
        <v>41782</v>
      </c>
      <c r="V7391">
        <v>0</v>
      </c>
      <c r="W7391" t="s">
        <v>36</v>
      </c>
      <c r="X7391" t="s">
        <v>780</v>
      </c>
      <c r="Y7391">
        <v>0</v>
      </c>
      <c r="AB7391" t="s">
        <v>237</v>
      </c>
      <c r="AH7391">
        <v>0</v>
      </c>
      <c r="AN7391" t="s">
        <v>238</v>
      </c>
      <c r="AO7391">
        <v>1</v>
      </c>
      <c r="AP7391" t="s">
        <v>239</v>
      </c>
      <c r="AQ7391" s="27">
        <v>41782</v>
      </c>
      <c r="AR7391" t="s">
        <v>240</v>
      </c>
      <c r="AS7391">
        <v>1</v>
      </c>
      <c r="AT7391" t="s">
        <v>239</v>
      </c>
      <c r="AU7391" s="27">
        <v>41782</v>
      </c>
    </row>
    <row r="7392" spans="1:47" x14ac:dyDescent="0.2">
      <c r="A7392">
        <v>7391</v>
      </c>
      <c r="B7392" t="s">
        <v>24299</v>
      </c>
      <c r="C7392" t="s">
        <v>24300</v>
      </c>
      <c r="D7392" t="s">
        <v>24301</v>
      </c>
      <c r="E7392" s="27">
        <v>41639</v>
      </c>
      <c r="F7392" t="s">
        <v>233</v>
      </c>
      <c r="G7392" s="27">
        <v>34589</v>
      </c>
      <c r="H7392">
        <v>21</v>
      </c>
      <c r="I7392" t="s">
        <v>259</v>
      </c>
      <c r="J7392" t="s">
        <v>250</v>
      </c>
      <c r="K7392">
        <v>0</v>
      </c>
      <c r="L7392">
        <v>9</v>
      </c>
      <c r="M7392">
        <v>0</v>
      </c>
      <c r="N7392">
        <v>0</v>
      </c>
      <c r="O7392">
        <v>0</v>
      </c>
      <c r="P7392">
        <v>-1</v>
      </c>
      <c r="Q7392" s="28">
        <v>41638.299305555556</v>
      </c>
      <c r="R7392" s="28">
        <v>41640.124305555553</v>
      </c>
      <c r="S7392" t="s">
        <v>24302</v>
      </c>
      <c r="T7392" s="27">
        <v>41638</v>
      </c>
      <c r="V7392">
        <v>1</v>
      </c>
      <c r="W7392" t="s">
        <v>32</v>
      </c>
      <c r="X7392" t="s">
        <v>15278</v>
      </c>
      <c r="Y7392">
        <v>1</v>
      </c>
      <c r="AA7392" t="s">
        <v>24303</v>
      </c>
      <c r="AB7392" t="s">
        <v>32</v>
      </c>
      <c r="AD7392" s="27">
        <v>41890</v>
      </c>
      <c r="AE7392" t="s">
        <v>5233</v>
      </c>
      <c r="AH7392">
        <v>1</v>
      </c>
      <c r="AJ7392" t="s">
        <v>24303</v>
      </c>
      <c r="AK7392" t="s">
        <v>5234</v>
      </c>
      <c r="AL7392" s="27">
        <v>41890</v>
      </c>
      <c r="AM7392" t="s">
        <v>5233</v>
      </c>
      <c r="AN7392" t="s">
        <v>238</v>
      </c>
      <c r="AO7392">
        <v>9</v>
      </c>
      <c r="AP7392" t="s">
        <v>269</v>
      </c>
      <c r="AQ7392" s="27">
        <v>41639</v>
      </c>
      <c r="AR7392" t="s">
        <v>240</v>
      </c>
      <c r="AS7392">
        <v>9</v>
      </c>
      <c r="AT7392" t="s">
        <v>269</v>
      </c>
      <c r="AU7392" s="27">
        <v>41639</v>
      </c>
    </row>
    <row r="7393" spans="1:47" x14ac:dyDescent="0.2">
      <c r="A7393">
        <v>7392</v>
      </c>
      <c r="B7393" t="s">
        <v>24304</v>
      </c>
      <c r="C7393" t="s">
        <v>4013</v>
      </c>
      <c r="D7393" t="s">
        <v>652</v>
      </c>
      <c r="E7393" s="27">
        <v>41526</v>
      </c>
      <c r="F7393" t="s">
        <v>233</v>
      </c>
      <c r="G7393" s="27">
        <v>23848</v>
      </c>
      <c r="H7393">
        <v>51</v>
      </c>
      <c r="I7393" t="s">
        <v>234</v>
      </c>
      <c r="J7393" t="s">
        <v>250</v>
      </c>
      <c r="K7393">
        <v>0</v>
      </c>
      <c r="L7393">
        <v>3</v>
      </c>
      <c r="M7393">
        <v>0</v>
      </c>
      <c r="N7393">
        <v>0</v>
      </c>
      <c r="O7393">
        <v>2</v>
      </c>
      <c r="P7393">
        <v>-1</v>
      </c>
      <c r="Q7393" s="28">
        <v>41525.398611111108</v>
      </c>
      <c r="R7393" s="28">
        <v>41550.368750000001</v>
      </c>
      <c r="S7393" t="s">
        <v>24305</v>
      </c>
      <c r="T7393" s="27">
        <v>41525</v>
      </c>
      <c r="V7393">
        <v>1</v>
      </c>
      <c r="W7393" t="s">
        <v>32</v>
      </c>
      <c r="X7393" t="s">
        <v>252</v>
      </c>
      <c r="Y7393">
        <v>0</v>
      </c>
      <c r="AB7393" t="s">
        <v>237</v>
      </c>
      <c r="AH7393">
        <v>0</v>
      </c>
      <c r="AN7393" t="s">
        <v>238</v>
      </c>
      <c r="AO7393">
        <v>1</v>
      </c>
      <c r="AP7393" t="s">
        <v>239</v>
      </c>
      <c r="AQ7393" s="27">
        <v>41526</v>
      </c>
      <c r="AR7393" t="s">
        <v>240</v>
      </c>
      <c r="AS7393">
        <v>3</v>
      </c>
      <c r="AT7393" t="s">
        <v>239</v>
      </c>
      <c r="AU7393" s="27">
        <v>41526</v>
      </c>
    </row>
    <row r="7394" spans="1:47" x14ac:dyDescent="0.2">
      <c r="A7394">
        <v>7393</v>
      </c>
      <c r="B7394" t="s">
        <v>24306</v>
      </c>
      <c r="C7394" t="s">
        <v>24307</v>
      </c>
      <c r="D7394" t="s">
        <v>6781</v>
      </c>
      <c r="E7394" s="27">
        <v>41725</v>
      </c>
      <c r="F7394" t="s">
        <v>233</v>
      </c>
      <c r="G7394" s="27">
        <v>35142</v>
      </c>
      <c r="H7394">
        <v>20</v>
      </c>
      <c r="I7394" t="s">
        <v>259</v>
      </c>
      <c r="J7394" t="s">
        <v>250</v>
      </c>
      <c r="K7394">
        <v>0</v>
      </c>
      <c r="L7394">
        <v>10</v>
      </c>
      <c r="M7394">
        <v>0</v>
      </c>
      <c r="N7394">
        <v>0</v>
      </c>
      <c r="O7394">
        <v>0</v>
      </c>
      <c r="P7394">
        <v>-1</v>
      </c>
      <c r="Q7394" s="28">
        <v>41724.410416666666</v>
      </c>
      <c r="R7394" s="28">
        <v>41736.37222222222</v>
      </c>
      <c r="S7394" t="s">
        <v>24308</v>
      </c>
      <c r="T7394" s="27">
        <v>41724</v>
      </c>
      <c r="V7394">
        <v>1</v>
      </c>
      <c r="W7394" t="s">
        <v>36</v>
      </c>
      <c r="X7394" t="s">
        <v>392</v>
      </c>
      <c r="Y7394">
        <v>1</v>
      </c>
      <c r="AA7394" t="s">
        <v>24309</v>
      </c>
      <c r="AB7394" t="s">
        <v>36</v>
      </c>
      <c r="AD7394" s="27">
        <v>41999</v>
      </c>
      <c r="AE7394" t="s">
        <v>1077</v>
      </c>
      <c r="AH7394">
        <v>1</v>
      </c>
      <c r="AJ7394" t="s">
        <v>24309</v>
      </c>
      <c r="AK7394" t="s">
        <v>462</v>
      </c>
      <c r="AL7394" s="27">
        <v>41999</v>
      </c>
      <c r="AM7394" t="s">
        <v>279</v>
      </c>
      <c r="AN7394" t="s">
        <v>238</v>
      </c>
      <c r="AO7394">
        <v>10</v>
      </c>
      <c r="AP7394" t="s">
        <v>269</v>
      </c>
      <c r="AQ7394" s="27">
        <v>41725</v>
      </c>
      <c r="AR7394" t="s">
        <v>240</v>
      </c>
      <c r="AS7394">
        <v>10</v>
      </c>
      <c r="AT7394" t="s">
        <v>269</v>
      </c>
      <c r="AU7394" s="27">
        <v>41725</v>
      </c>
    </row>
    <row r="7395" spans="1:47" x14ac:dyDescent="0.2">
      <c r="A7395">
        <v>7394</v>
      </c>
      <c r="B7395" t="s">
        <v>24310</v>
      </c>
      <c r="C7395" t="s">
        <v>480</v>
      </c>
      <c r="D7395" t="s">
        <v>9464</v>
      </c>
      <c r="E7395" s="27">
        <v>41612</v>
      </c>
      <c r="F7395" t="s">
        <v>233</v>
      </c>
      <c r="G7395" s="27">
        <v>27896</v>
      </c>
      <c r="H7395">
        <v>39</v>
      </c>
      <c r="I7395" t="s">
        <v>244</v>
      </c>
      <c r="J7395" t="s">
        <v>245</v>
      </c>
      <c r="K7395">
        <v>0</v>
      </c>
      <c r="L7395">
        <v>1</v>
      </c>
      <c r="M7395">
        <v>0</v>
      </c>
      <c r="N7395">
        <v>0</v>
      </c>
      <c r="O7395">
        <v>1</v>
      </c>
      <c r="P7395">
        <v>-99</v>
      </c>
      <c r="Q7395" s="28">
        <v>41513.104166666664</v>
      </c>
      <c r="R7395" s="28">
        <v>41514.463888888888</v>
      </c>
      <c r="S7395" t="s">
        <v>24311</v>
      </c>
      <c r="U7395" s="27">
        <v>41513</v>
      </c>
      <c r="V7395">
        <v>99</v>
      </c>
      <c r="W7395" t="s">
        <v>32</v>
      </c>
      <c r="X7395" t="s">
        <v>274</v>
      </c>
      <c r="Y7395">
        <v>0</v>
      </c>
      <c r="AB7395" t="s">
        <v>237</v>
      </c>
      <c r="AH7395">
        <v>0</v>
      </c>
      <c r="AN7395" t="s">
        <v>238</v>
      </c>
      <c r="AO7395">
        <v>2</v>
      </c>
      <c r="AP7395" t="s">
        <v>239</v>
      </c>
      <c r="AQ7395" s="27">
        <v>41612</v>
      </c>
      <c r="AR7395" t="s">
        <v>240</v>
      </c>
      <c r="AS7395">
        <v>1</v>
      </c>
      <c r="AT7395" t="s">
        <v>239</v>
      </c>
      <c r="AU7395" s="27">
        <v>41612</v>
      </c>
    </row>
    <row r="7396" spans="1:47" x14ac:dyDescent="0.2">
      <c r="A7396">
        <v>7395</v>
      </c>
      <c r="B7396" t="s">
        <v>24312</v>
      </c>
      <c r="C7396" t="s">
        <v>1338</v>
      </c>
      <c r="D7396" t="s">
        <v>2889</v>
      </c>
      <c r="E7396" s="27">
        <v>41935</v>
      </c>
      <c r="F7396" t="s">
        <v>233</v>
      </c>
      <c r="G7396" s="27">
        <v>26959</v>
      </c>
      <c r="H7396">
        <v>42</v>
      </c>
      <c r="I7396" t="s">
        <v>244</v>
      </c>
      <c r="J7396" t="s">
        <v>250</v>
      </c>
      <c r="K7396">
        <v>0</v>
      </c>
      <c r="L7396">
        <v>10</v>
      </c>
      <c r="M7396">
        <v>0</v>
      </c>
      <c r="N7396">
        <v>0</v>
      </c>
      <c r="O7396">
        <v>17</v>
      </c>
      <c r="P7396">
        <v>-1</v>
      </c>
      <c r="Q7396" s="28">
        <v>41934.481944444444</v>
      </c>
      <c r="R7396" s="28">
        <v>41967.440972222219</v>
      </c>
      <c r="S7396" t="s">
        <v>24313</v>
      </c>
      <c r="T7396" s="27">
        <v>41934</v>
      </c>
      <c r="V7396">
        <v>1</v>
      </c>
      <c r="W7396" t="s">
        <v>32</v>
      </c>
      <c r="X7396" t="s">
        <v>261</v>
      </c>
      <c r="Y7396">
        <v>1</v>
      </c>
      <c r="AA7396" t="s">
        <v>24314</v>
      </c>
      <c r="AB7396" t="s">
        <v>36</v>
      </c>
      <c r="AC7396">
        <v>0</v>
      </c>
      <c r="AD7396" s="27">
        <v>41996</v>
      </c>
      <c r="AE7396" t="s">
        <v>422</v>
      </c>
      <c r="AF7396" s="27">
        <v>41996</v>
      </c>
      <c r="AG7396" s="27">
        <v>42033</v>
      </c>
      <c r="AH7396">
        <v>0</v>
      </c>
      <c r="AN7396" t="s">
        <v>238</v>
      </c>
      <c r="AO7396">
        <v>9</v>
      </c>
      <c r="AP7396" t="s">
        <v>269</v>
      </c>
      <c r="AQ7396" s="27">
        <v>41935</v>
      </c>
      <c r="AR7396" t="s">
        <v>240</v>
      </c>
      <c r="AS7396">
        <v>10</v>
      </c>
      <c r="AT7396" t="s">
        <v>269</v>
      </c>
      <c r="AU7396" s="27">
        <v>41935</v>
      </c>
    </row>
    <row r="7397" spans="1:47" x14ac:dyDescent="0.2">
      <c r="A7397">
        <v>7396</v>
      </c>
      <c r="B7397" t="s">
        <v>24315</v>
      </c>
      <c r="C7397" t="s">
        <v>1317</v>
      </c>
      <c r="D7397" t="s">
        <v>477</v>
      </c>
      <c r="E7397" s="27">
        <v>41703</v>
      </c>
      <c r="F7397" t="s">
        <v>233</v>
      </c>
      <c r="G7397" s="27">
        <v>21143</v>
      </c>
      <c r="H7397">
        <v>58</v>
      </c>
      <c r="I7397" t="s">
        <v>234</v>
      </c>
      <c r="J7397" t="s">
        <v>353</v>
      </c>
      <c r="K7397">
        <v>0</v>
      </c>
      <c r="L7397">
        <v>1</v>
      </c>
      <c r="M7397">
        <v>0</v>
      </c>
      <c r="N7397">
        <v>0</v>
      </c>
      <c r="O7397">
        <v>1</v>
      </c>
      <c r="P7397">
        <v>-2</v>
      </c>
      <c r="Q7397" s="28">
        <v>41701.123611111114</v>
      </c>
      <c r="R7397" s="28">
        <v>41703.188194444447</v>
      </c>
      <c r="S7397" t="s">
        <v>24316</v>
      </c>
      <c r="T7397" s="27">
        <v>41701</v>
      </c>
      <c r="V7397">
        <v>2</v>
      </c>
      <c r="W7397" t="s">
        <v>36</v>
      </c>
      <c r="X7397" t="s">
        <v>279</v>
      </c>
      <c r="Y7397">
        <v>0</v>
      </c>
      <c r="AB7397" t="s">
        <v>237</v>
      </c>
      <c r="AH7397">
        <v>0</v>
      </c>
      <c r="AN7397" t="s">
        <v>238</v>
      </c>
      <c r="AO7397">
        <v>1</v>
      </c>
      <c r="AP7397" t="s">
        <v>239</v>
      </c>
      <c r="AQ7397" s="27">
        <v>41703</v>
      </c>
      <c r="AR7397" t="s">
        <v>240</v>
      </c>
      <c r="AS7397">
        <v>1</v>
      </c>
      <c r="AT7397" t="s">
        <v>239</v>
      </c>
      <c r="AU7397" s="27">
        <v>41703</v>
      </c>
    </row>
    <row r="7398" spans="1:47" x14ac:dyDescent="0.2">
      <c r="A7398">
        <v>7397</v>
      </c>
      <c r="B7398" t="s">
        <v>4586</v>
      </c>
      <c r="C7398" t="s">
        <v>957</v>
      </c>
      <c r="D7398" t="s">
        <v>1110</v>
      </c>
      <c r="E7398" s="27">
        <v>41801</v>
      </c>
      <c r="F7398" t="s">
        <v>233</v>
      </c>
      <c r="G7398" s="27">
        <v>34194</v>
      </c>
      <c r="H7398">
        <v>22</v>
      </c>
      <c r="I7398" t="s">
        <v>259</v>
      </c>
      <c r="J7398" t="s">
        <v>250</v>
      </c>
      <c r="K7398">
        <v>0</v>
      </c>
      <c r="L7398">
        <v>10</v>
      </c>
      <c r="M7398">
        <v>2</v>
      </c>
      <c r="N7398">
        <v>0</v>
      </c>
      <c r="O7398">
        <v>9</v>
      </c>
      <c r="P7398">
        <v>-1</v>
      </c>
      <c r="Q7398" s="28">
        <v>41800.304166666669</v>
      </c>
      <c r="R7398" s="28">
        <v>41801.444444444445</v>
      </c>
      <c r="S7398" t="s">
        <v>24317</v>
      </c>
      <c r="T7398" s="27">
        <v>41800</v>
      </c>
      <c r="V7398">
        <v>1</v>
      </c>
      <c r="W7398" t="s">
        <v>32</v>
      </c>
      <c r="X7398" t="s">
        <v>378</v>
      </c>
      <c r="Y7398">
        <v>0</v>
      </c>
      <c r="AB7398" t="s">
        <v>237</v>
      </c>
      <c r="AH7398">
        <v>0</v>
      </c>
      <c r="AN7398" t="s">
        <v>238</v>
      </c>
      <c r="AO7398">
        <v>9</v>
      </c>
      <c r="AP7398" t="s">
        <v>269</v>
      </c>
      <c r="AQ7398" s="27">
        <v>41801</v>
      </c>
      <c r="AR7398" t="s">
        <v>240</v>
      </c>
      <c r="AS7398">
        <v>10</v>
      </c>
      <c r="AT7398" t="s">
        <v>269</v>
      </c>
      <c r="AU7398" s="27">
        <v>41801</v>
      </c>
    </row>
    <row r="7399" spans="1:47" x14ac:dyDescent="0.2">
      <c r="A7399">
        <v>7398</v>
      </c>
      <c r="B7399" t="s">
        <v>24318</v>
      </c>
      <c r="C7399" t="s">
        <v>3369</v>
      </c>
      <c r="D7399" t="s">
        <v>24319</v>
      </c>
      <c r="E7399" s="27">
        <v>41775</v>
      </c>
      <c r="F7399" t="s">
        <v>294</v>
      </c>
      <c r="G7399" s="27">
        <v>24752</v>
      </c>
      <c r="H7399">
        <v>48</v>
      </c>
      <c r="I7399" t="s">
        <v>234</v>
      </c>
      <c r="J7399" t="s">
        <v>353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-1</v>
      </c>
      <c r="Q7399" s="28">
        <v>41774.080555555556</v>
      </c>
      <c r="R7399" s="28">
        <v>41775.455555555556</v>
      </c>
      <c r="S7399" t="s">
        <v>24320</v>
      </c>
      <c r="T7399" s="27">
        <v>41774</v>
      </c>
      <c r="V7399">
        <v>1</v>
      </c>
      <c r="W7399" t="s">
        <v>32</v>
      </c>
      <c r="X7399" t="s">
        <v>313</v>
      </c>
      <c r="Y7399">
        <v>0</v>
      </c>
      <c r="AB7399" t="s">
        <v>237</v>
      </c>
      <c r="AH7399">
        <v>0</v>
      </c>
      <c r="AN7399" t="s">
        <v>238</v>
      </c>
      <c r="AO7399">
        <v>1</v>
      </c>
      <c r="AP7399" t="s">
        <v>239</v>
      </c>
      <c r="AQ7399" s="27">
        <v>41775</v>
      </c>
      <c r="AR7399" t="s">
        <v>240</v>
      </c>
      <c r="AS7399">
        <v>1</v>
      </c>
      <c r="AT7399" t="s">
        <v>239</v>
      </c>
      <c r="AU7399" s="27">
        <v>41775</v>
      </c>
    </row>
    <row r="7400" spans="1:47" x14ac:dyDescent="0.2">
      <c r="A7400">
        <v>7399</v>
      </c>
      <c r="B7400" t="s">
        <v>24321</v>
      </c>
      <c r="C7400" t="s">
        <v>24322</v>
      </c>
      <c r="D7400" t="s">
        <v>1671</v>
      </c>
      <c r="E7400" s="27">
        <v>41408</v>
      </c>
      <c r="F7400" t="s">
        <v>294</v>
      </c>
      <c r="G7400" s="27">
        <v>31952</v>
      </c>
      <c r="H7400">
        <v>28</v>
      </c>
      <c r="I7400" t="s">
        <v>244</v>
      </c>
      <c r="J7400" t="s">
        <v>22</v>
      </c>
      <c r="K7400">
        <v>0</v>
      </c>
      <c r="L7400">
        <v>2</v>
      </c>
      <c r="M7400">
        <v>0</v>
      </c>
      <c r="N7400">
        <v>1</v>
      </c>
      <c r="O7400">
        <v>1</v>
      </c>
      <c r="P7400">
        <v>0</v>
      </c>
      <c r="Q7400" s="28">
        <v>41408.104166666664</v>
      </c>
      <c r="R7400" s="28">
        <v>41408.320833333331</v>
      </c>
      <c r="S7400" t="s">
        <v>24323</v>
      </c>
      <c r="T7400" s="27">
        <v>41408</v>
      </c>
      <c r="V7400">
        <v>0</v>
      </c>
      <c r="W7400" t="s">
        <v>32</v>
      </c>
      <c r="X7400" t="s">
        <v>24324</v>
      </c>
      <c r="Y7400">
        <v>0</v>
      </c>
      <c r="AB7400" t="s">
        <v>237</v>
      </c>
      <c r="AH7400">
        <v>0</v>
      </c>
      <c r="AN7400" t="s">
        <v>238</v>
      </c>
      <c r="AO7400">
        <v>2</v>
      </c>
      <c r="AP7400" t="s">
        <v>239</v>
      </c>
      <c r="AQ7400" s="27">
        <v>41408</v>
      </c>
      <c r="AR7400" t="s">
        <v>240</v>
      </c>
      <c r="AS7400">
        <v>2</v>
      </c>
      <c r="AT7400" t="s">
        <v>239</v>
      </c>
      <c r="AU7400" s="27">
        <v>41408</v>
      </c>
    </row>
    <row r="7401" spans="1:47" x14ac:dyDescent="0.2">
      <c r="A7401">
        <v>7400</v>
      </c>
      <c r="B7401" t="s">
        <v>24325</v>
      </c>
      <c r="C7401" t="s">
        <v>24326</v>
      </c>
      <c r="D7401" t="s">
        <v>400</v>
      </c>
      <c r="E7401" s="27">
        <v>41515</v>
      </c>
      <c r="F7401" t="s">
        <v>294</v>
      </c>
      <c r="G7401" s="27">
        <v>31452</v>
      </c>
      <c r="H7401">
        <v>30</v>
      </c>
      <c r="I7401" t="s">
        <v>244</v>
      </c>
      <c r="J7401" t="s">
        <v>250</v>
      </c>
      <c r="K7401">
        <v>0</v>
      </c>
      <c r="L7401">
        <v>3</v>
      </c>
      <c r="M7401">
        <v>0</v>
      </c>
      <c r="N7401">
        <v>0</v>
      </c>
      <c r="O7401">
        <v>2</v>
      </c>
      <c r="P7401">
        <v>-1</v>
      </c>
      <c r="Q7401" s="28">
        <v>41514.386111111111</v>
      </c>
      <c r="R7401" s="28">
        <v>41515.309027777781</v>
      </c>
      <c r="S7401" t="s">
        <v>24327</v>
      </c>
      <c r="T7401" s="27">
        <v>41514</v>
      </c>
      <c r="V7401">
        <v>1</v>
      </c>
      <c r="W7401" t="s">
        <v>36</v>
      </c>
      <c r="X7401" t="s">
        <v>279</v>
      </c>
      <c r="Y7401">
        <v>0</v>
      </c>
      <c r="AB7401" t="s">
        <v>237</v>
      </c>
      <c r="AH7401">
        <v>0</v>
      </c>
      <c r="AN7401" t="s">
        <v>238</v>
      </c>
      <c r="AO7401">
        <v>2</v>
      </c>
      <c r="AP7401" t="s">
        <v>239</v>
      </c>
      <c r="AQ7401" s="27">
        <v>41515</v>
      </c>
      <c r="AR7401" t="s">
        <v>240</v>
      </c>
      <c r="AS7401">
        <v>3</v>
      </c>
      <c r="AT7401" t="s">
        <v>239</v>
      </c>
      <c r="AU7401" s="27">
        <v>41515</v>
      </c>
    </row>
    <row r="7402" spans="1:47" x14ac:dyDescent="0.2">
      <c r="A7402">
        <v>7401</v>
      </c>
      <c r="B7402" t="s">
        <v>24328</v>
      </c>
      <c r="C7402" t="s">
        <v>13572</v>
      </c>
      <c r="D7402" t="s">
        <v>7269</v>
      </c>
      <c r="E7402" s="27">
        <v>41983</v>
      </c>
      <c r="F7402" t="s">
        <v>233</v>
      </c>
      <c r="G7402" s="27">
        <v>25740</v>
      </c>
      <c r="H7402">
        <v>45</v>
      </c>
      <c r="I7402" t="s">
        <v>234</v>
      </c>
      <c r="J7402" t="s">
        <v>250</v>
      </c>
      <c r="K7402">
        <v>0</v>
      </c>
      <c r="L7402">
        <v>1</v>
      </c>
      <c r="M7402">
        <v>0</v>
      </c>
      <c r="N7402">
        <v>0</v>
      </c>
      <c r="O7402">
        <v>7</v>
      </c>
      <c r="P7402">
        <v>-1</v>
      </c>
      <c r="Q7402" s="28">
        <v>41982.158333333333</v>
      </c>
      <c r="R7402" s="28">
        <v>41984.161111111112</v>
      </c>
      <c r="S7402" t="s">
        <v>24329</v>
      </c>
      <c r="T7402" s="27">
        <v>41982</v>
      </c>
      <c r="V7402">
        <v>1</v>
      </c>
      <c r="W7402" t="s">
        <v>32</v>
      </c>
      <c r="X7402" t="s">
        <v>348</v>
      </c>
      <c r="Y7402">
        <v>0</v>
      </c>
      <c r="AB7402" t="s">
        <v>237</v>
      </c>
      <c r="AH7402">
        <v>0</v>
      </c>
      <c r="AN7402" t="s">
        <v>238</v>
      </c>
      <c r="AO7402">
        <v>1</v>
      </c>
      <c r="AP7402" t="s">
        <v>239</v>
      </c>
      <c r="AQ7402" s="27">
        <v>41983</v>
      </c>
      <c r="AR7402" t="s">
        <v>240</v>
      </c>
      <c r="AS7402">
        <v>1</v>
      </c>
      <c r="AT7402" t="s">
        <v>239</v>
      </c>
      <c r="AU7402" s="27">
        <v>41983</v>
      </c>
    </row>
    <row r="7403" spans="1:47" x14ac:dyDescent="0.2">
      <c r="A7403">
        <v>7402</v>
      </c>
      <c r="B7403" t="s">
        <v>24330</v>
      </c>
      <c r="C7403" t="s">
        <v>288</v>
      </c>
      <c r="D7403" t="s">
        <v>24331</v>
      </c>
      <c r="E7403" s="27">
        <v>41671</v>
      </c>
      <c r="F7403" t="s">
        <v>233</v>
      </c>
      <c r="G7403" s="27">
        <v>32153</v>
      </c>
      <c r="H7403">
        <v>28</v>
      </c>
      <c r="I7403" t="s">
        <v>244</v>
      </c>
      <c r="J7403" t="s">
        <v>245</v>
      </c>
      <c r="K7403">
        <v>1</v>
      </c>
      <c r="L7403">
        <v>6</v>
      </c>
      <c r="M7403">
        <v>1</v>
      </c>
      <c r="N7403">
        <v>1</v>
      </c>
      <c r="O7403">
        <v>4</v>
      </c>
      <c r="P7403">
        <v>-1</v>
      </c>
      <c r="Q7403" s="28">
        <v>41670.363888888889</v>
      </c>
      <c r="R7403" s="28">
        <v>41671.441666666666</v>
      </c>
      <c r="S7403" t="s">
        <v>24332</v>
      </c>
      <c r="T7403" s="27">
        <v>41670</v>
      </c>
      <c r="V7403">
        <v>1</v>
      </c>
      <c r="W7403" t="s">
        <v>36</v>
      </c>
      <c r="X7403" t="s">
        <v>847</v>
      </c>
      <c r="Y7403">
        <v>1</v>
      </c>
      <c r="AA7403" t="s">
        <v>24333</v>
      </c>
      <c r="AB7403" t="s">
        <v>32</v>
      </c>
      <c r="AC7403">
        <v>0</v>
      </c>
      <c r="AD7403" s="27">
        <v>42341</v>
      </c>
      <c r="AE7403" t="s">
        <v>268</v>
      </c>
      <c r="AF7403" s="27">
        <v>42341</v>
      </c>
      <c r="AG7403" s="27">
        <v>42342</v>
      </c>
      <c r="AH7403">
        <v>0</v>
      </c>
      <c r="AN7403" t="s">
        <v>238</v>
      </c>
      <c r="AO7403">
        <v>3</v>
      </c>
      <c r="AP7403" t="s">
        <v>239</v>
      </c>
      <c r="AQ7403" s="27">
        <v>41671</v>
      </c>
      <c r="AR7403" t="s">
        <v>240</v>
      </c>
      <c r="AS7403">
        <v>6</v>
      </c>
      <c r="AT7403" t="s">
        <v>246</v>
      </c>
      <c r="AU7403" s="27">
        <v>41671</v>
      </c>
    </row>
    <row r="7404" spans="1:47" x14ac:dyDescent="0.2">
      <c r="A7404">
        <v>7403</v>
      </c>
      <c r="B7404" t="s">
        <v>24334</v>
      </c>
      <c r="C7404" t="s">
        <v>414</v>
      </c>
      <c r="D7404" t="s">
        <v>24335</v>
      </c>
      <c r="E7404" s="27">
        <v>41376</v>
      </c>
      <c r="F7404" t="s">
        <v>233</v>
      </c>
      <c r="G7404" s="27">
        <v>31683</v>
      </c>
      <c r="H7404">
        <v>29</v>
      </c>
      <c r="I7404" t="s">
        <v>244</v>
      </c>
      <c r="J7404" t="s">
        <v>250</v>
      </c>
      <c r="K7404">
        <v>0</v>
      </c>
      <c r="L7404">
        <v>6</v>
      </c>
      <c r="M7404">
        <v>0</v>
      </c>
      <c r="N7404">
        <v>0</v>
      </c>
      <c r="O7404">
        <v>6</v>
      </c>
      <c r="P7404">
        <v>108</v>
      </c>
      <c r="Q7404" s="28">
        <v>41484.226388888892</v>
      </c>
      <c r="R7404" s="28">
        <v>41634.287499999999</v>
      </c>
      <c r="S7404" t="s">
        <v>24336</v>
      </c>
      <c r="U7404" s="27">
        <v>41375</v>
      </c>
      <c r="V7404">
        <v>1</v>
      </c>
      <c r="W7404" t="s">
        <v>32</v>
      </c>
      <c r="X7404" t="s">
        <v>274</v>
      </c>
      <c r="Y7404">
        <v>1</v>
      </c>
      <c r="AA7404" t="s">
        <v>24337</v>
      </c>
      <c r="AB7404" t="s">
        <v>36</v>
      </c>
      <c r="AC7404">
        <v>0</v>
      </c>
      <c r="AD7404" s="27">
        <v>42066</v>
      </c>
      <c r="AE7404" t="s">
        <v>385</v>
      </c>
      <c r="AF7404" s="27">
        <v>42066</v>
      </c>
      <c r="AG7404" s="27">
        <v>42066</v>
      </c>
      <c r="AH7404">
        <v>0</v>
      </c>
      <c r="AN7404" t="s">
        <v>238</v>
      </c>
      <c r="AO7404">
        <v>3</v>
      </c>
      <c r="AP7404" t="s">
        <v>239</v>
      </c>
      <c r="AQ7404" s="27">
        <v>41376</v>
      </c>
      <c r="AR7404" t="s">
        <v>240</v>
      </c>
      <c r="AS7404">
        <v>6</v>
      </c>
      <c r="AT7404" t="s">
        <v>246</v>
      </c>
      <c r="AU7404" s="27">
        <v>41376</v>
      </c>
    </row>
    <row r="7405" spans="1:47" x14ac:dyDescent="0.2">
      <c r="A7405">
        <v>7404</v>
      </c>
      <c r="B7405" t="s">
        <v>24338</v>
      </c>
      <c r="C7405" t="s">
        <v>24339</v>
      </c>
      <c r="D7405" t="s">
        <v>8975</v>
      </c>
      <c r="E7405" s="27">
        <v>41935</v>
      </c>
      <c r="F7405" t="s">
        <v>233</v>
      </c>
      <c r="G7405" s="27">
        <v>29190</v>
      </c>
      <c r="H7405">
        <v>36</v>
      </c>
      <c r="I7405" t="s">
        <v>244</v>
      </c>
      <c r="J7405" t="s">
        <v>250</v>
      </c>
      <c r="K7405">
        <v>0</v>
      </c>
      <c r="L7405">
        <v>6</v>
      </c>
      <c r="M7405">
        <v>0</v>
      </c>
      <c r="N7405">
        <v>0</v>
      </c>
      <c r="O7405">
        <v>2</v>
      </c>
      <c r="P7405">
        <v>-1</v>
      </c>
      <c r="Q7405" s="28">
        <v>41934.370138888888</v>
      </c>
      <c r="R7405" s="28">
        <v>41935.379861111112</v>
      </c>
      <c r="S7405" t="s">
        <v>24340</v>
      </c>
      <c r="U7405" s="27">
        <v>41934</v>
      </c>
      <c r="V7405">
        <v>1</v>
      </c>
      <c r="W7405" t="s">
        <v>32</v>
      </c>
      <c r="X7405" t="s">
        <v>274</v>
      </c>
      <c r="Y7405">
        <v>0</v>
      </c>
      <c r="AB7405" t="s">
        <v>237</v>
      </c>
      <c r="AH7405">
        <v>0</v>
      </c>
      <c r="AN7405" t="s">
        <v>238</v>
      </c>
      <c r="AO7405">
        <v>3</v>
      </c>
      <c r="AP7405" t="s">
        <v>239</v>
      </c>
      <c r="AQ7405" s="27">
        <v>41935</v>
      </c>
      <c r="AR7405" t="s">
        <v>240</v>
      </c>
      <c r="AS7405">
        <v>6</v>
      </c>
      <c r="AT7405" t="s">
        <v>246</v>
      </c>
      <c r="AU7405" s="27">
        <v>41935</v>
      </c>
    </row>
    <row r="7406" spans="1:47" x14ac:dyDescent="0.2">
      <c r="A7406">
        <v>7405</v>
      </c>
      <c r="B7406" t="s">
        <v>24341</v>
      </c>
      <c r="C7406" t="s">
        <v>1493</v>
      </c>
      <c r="D7406" t="s">
        <v>24342</v>
      </c>
      <c r="E7406" s="27">
        <v>41374</v>
      </c>
      <c r="F7406" t="s">
        <v>294</v>
      </c>
      <c r="G7406" s="27">
        <v>33563</v>
      </c>
      <c r="H7406">
        <v>24</v>
      </c>
      <c r="I7406" t="s">
        <v>259</v>
      </c>
      <c r="J7406" t="s">
        <v>245</v>
      </c>
      <c r="K7406">
        <v>0</v>
      </c>
      <c r="L7406">
        <v>10</v>
      </c>
      <c r="M7406">
        <v>0</v>
      </c>
      <c r="N7406">
        <v>0</v>
      </c>
      <c r="O7406">
        <v>9</v>
      </c>
      <c r="P7406">
        <v>-1</v>
      </c>
      <c r="Q7406" s="28">
        <v>41373.384722222225</v>
      </c>
      <c r="R7406" s="28">
        <v>41382.265277777777</v>
      </c>
      <c r="S7406" t="s">
        <v>24343</v>
      </c>
      <c r="T7406" s="27">
        <v>41373</v>
      </c>
      <c r="V7406">
        <v>1</v>
      </c>
      <c r="W7406" t="s">
        <v>36</v>
      </c>
      <c r="X7406" t="s">
        <v>681</v>
      </c>
      <c r="Y7406">
        <v>1</v>
      </c>
      <c r="AA7406" t="s">
        <v>24344</v>
      </c>
      <c r="AB7406" t="s">
        <v>36</v>
      </c>
      <c r="AC7406">
        <v>0</v>
      </c>
      <c r="AD7406" s="27">
        <v>41385</v>
      </c>
      <c r="AE7406" t="s">
        <v>681</v>
      </c>
      <c r="AF7406" s="27">
        <v>41385</v>
      </c>
      <c r="AG7406" s="27">
        <v>41469</v>
      </c>
      <c r="AH7406">
        <v>0</v>
      </c>
      <c r="AN7406" t="s">
        <v>238</v>
      </c>
      <c r="AO7406">
        <v>8</v>
      </c>
      <c r="AP7406" t="s">
        <v>269</v>
      </c>
      <c r="AQ7406" s="27">
        <v>41374</v>
      </c>
      <c r="AR7406" t="s">
        <v>240</v>
      </c>
      <c r="AS7406">
        <v>10</v>
      </c>
      <c r="AT7406" t="s">
        <v>269</v>
      </c>
      <c r="AU7406" s="27">
        <v>41374</v>
      </c>
    </row>
    <row r="7407" spans="1:47" x14ac:dyDescent="0.2">
      <c r="A7407">
        <v>7406</v>
      </c>
      <c r="B7407" t="s">
        <v>24345</v>
      </c>
      <c r="C7407" t="s">
        <v>693</v>
      </c>
      <c r="D7407" t="s">
        <v>4232</v>
      </c>
      <c r="E7407" s="27">
        <v>41356</v>
      </c>
      <c r="F7407" t="s">
        <v>233</v>
      </c>
      <c r="G7407" s="27">
        <v>34353</v>
      </c>
      <c r="H7407">
        <v>22</v>
      </c>
      <c r="I7407" t="s">
        <v>259</v>
      </c>
      <c r="J7407" t="s">
        <v>250</v>
      </c>
      <c r="K7407">
        <v>0</v>
      </c>
      <c r="L7407">
        <v>9</v>
      </c>
      <c r="M7407">
        <v>0</v>
      </c>
      <c r="N7407">
        <v>0</v>
      </c>
      <c r="O7407">
        <v>1</v>
      </c>
      <c r="P7407">
        <v>0</v>
      </c>
      <c r="Q7407" s="28">
        <v>41356.054166666669</v>
      </c>
      <c r="R7407" s="28">
        <v>41394.311805555553</v>
      </c>
      <c r="S7407" t="s">
        <v>24346</v>
      </c>
      <c r="U7407" s="27">
        <v>41356</v>
      </c>
      <c r="V7407">
        <v>0</v>
      </c>
      <c r="W7407" t="s">
        <v>32</v>
      </c>
      <c r="X7407" t="s">
        <v>274</v>
      </c>
      <c r="Y7407">
        <v>1</v>
      </c>
      <c r="AA7407" t="s">
        <v>24347</v>
      </c>
      <c r="AB7407" t="s">
        <v>36</v>
      </c>
      <c r="AC7407">
        <v>0</v>
      </c>
      <c r="AD7407" s="27">
        <v>41796</v>
      </c>
      <c r="AE7407" t="s">
        <v>279</v>
      </c>
      <c r="AF7407" s="27">
        <v>41796</v>
      </c>
      <c r="AG7407" s="27">
        <v>41829</v>
      </c>
      <c r="AH7407">
        <v>1</v>
      </c>
      <c r="AJ7407" t="s">
        <v>24347</v>
      </c>
      <c r="AK7407" t="s">
        <v>462</v>
      </c>
      <c r="AL7407" s="27">
        <v>41796</v>
      </c>
      <c r="AM7407" t="s">
        <v>279</v>
      </c>
      <c r="AN7407" t="s">
        <v>238</v>
      </c>
      <c r="AO7407">
        <v>9</v>
      </c>
      <c r="AP7407" t="s">
        <v>269</v>
      </c>
      <c r="AQ7407" s="27">
        <v>41356</v>
      </c>
      <c r="AR7407" t="s">
        <v>240</v>
      </c>
      <c r="AS7407">
        <v>9</v>
      </c>
      <c r="AT7407" t="s">
        <v>269</v>
      </c>
      <c r="AU7407" s="27">
        <v>41356</v>
      </c>
    </row>
    <row r="7408" spans="1:47" x14ac:dyDescent="0.2">
      <c r="A7408">
        <v>7407</v>
      </c>
      <c r="B7408" t="s">
        <v>24348</v>
      </c>
      <c r="C7408" t="s">
        <v>918</v>
      </c>
      <c r="D7408" t="s">
        <v>24349</v>
      </c>
      <c r="E7408" s="27">
        <v>41472</v>
      </c>
      <c r="F7408" t="s">
        <v>233</v>
      </c>
      <c r="G7408" s="27">
        <v>30468</v>
      </c>
      <c r="H7408">
        <v>32</v>
      </c>
      <c r="I7408" t="s">
        <v>244</v>
      </c>
      <c r="J7408" t="s">
        <v>245</v>
      </c>
      <c r="K7408">
        <v>0</v>
      </c>
      <c r="L7408">
        <v>3</v>
      </c>
      <c r="M7408">
        <v>0</v>
      </c>
      <c r="N7408">
        <v>0</v>
      </c>
      <c r="O7408">
        <v>0</v>
      </c>
      <c r="W7408" t="s">
        <v>237</v>
      </c>
      <c r="Y7408">
        <v>-1</v>
      </c>
      <c r="AB7408" t="s">
        <v>237</v>
      </c>
      <c r="AH7408">
        <v>0</v>
      </c>
      <c r="AN7408" t="s">
        <v>238</v>
      </c>
      <c r="AO7408">
        <v>2</v>
      </c>
      <c r="AP7408" t="s">
        <v>239</v>
      </c>
      <c r="AQ7408" s="27">
        <v>41472</v>
      </c>
      <c r="AR7408" t="s">
        <v>240</v>
      </c>
      <c r="AS7408">
        <v>3</v>
      </c>
      <c r="AT7408" t="s">
        <v>239</v>
      </c>
      <c r="AU7408" s="27">
        <v>41472</v>
      </c>
    </row>
    <row r="7409" spans="1:47" x14ac:dyDescent="0.2">
      <c r="A7409">
        <v>7408</v>
      </c>
      <c r="B7409" t="s">
        <v>24350</v>
      </c>
      <c r="C7409" t="s">
        <v>881</v>
      </c>
      <c r="D7409" t="s">
        <v>754</v>
      </c>
      <c r="E7409" s="27">
        <v>41948</v>
      </c>
      <c r="F7409" t="s">
        <v>233</v>
      </c>
      <c r="G7409" s="27">
        <v>19398</v>
      </c>
      <c r="H7409">
        <v>63</v>
      </c>
      <c r="I7409" t="s">
        <v>234</v>
      </c>
      <c r="J7409" t="s">
        <v>250</v>
      </c>
      <c r="K7409">
        <v>0</v>
      </c>
      <c r="L7409">
        <v>6</v>
      </c>
      <c r="M7409">
        <v>0</v>
      </c>
      <c r="N7409">
        <v>0</v>
      </c>
      <c r="O7409">
        <v>8</v>
      </c>
      <c r="P7409">
        <v>-1</v>
      </c>
      <c r="Q7409" s="28">
        <v>41947.306250000001</v>
      </c>
      <c r="R7409" s="28">
        <v>41951.355555555558</v>
      </c>
      <c r="S7409" t="s">
        <v>24351</v>
      </c>
      <c r="T7409" s="27">
        <v>41947</v>
      </c>
      <c r="V7409">
        <v>1</v>
      </c>
      <c r="W7409" t="s">
        <v>32</v>
      </c>
      <c r="X7409" t="s">
        <v>359</v>
      </c>
      <c r="Y7409">
        <v>0</v>
      </c>
      <c r="AB7409" t="s">
        <v>237</v>
      </c>
      <c r="AH7409">
        <v>0</v>
      </c>
      <c r="AN7409" t="s">
        <v>238</v>
      </c>
      <c r="AO7409">
        <v>2</v>
      </c>
      <c r="AP7409" t="s">
        <v>239</v>
      </c>
      <c r="AQ7409" s="27">
        <v>41948</v>
      </c>
      <c r="AR7409" t="s">
        <v>240</v>
      </c>
      <c r="AS7409">
        <v>6</v>
      </c>
      <c r="AT7409" t="s">
        <v>246</v>
      </c>
      <c r="AU7409" s="27">
        <v>41948</v>
      </c>
    </row>
    <row r="7410" spans="1:47" x14ac:dyDescent="0.2">
      <c r="A7410">
        <v>7409</v>
      </c>
      <c r="B7410" t="s">
        <v>24352</v>
      </c>
      <c r="C7410" t="s">
        <v>3347</v>
      </c>
      <c r="D7410" t="s">
        <v>6152</v>
      </c>
      <c r="E7410" s="27">
        <v>41554</v>
      </c>
      <c r="F7410" t="s">
        <v>294</v>
      </c>
      <c r="G7410" s="27">
        <v>32548</v>
      </c>
      <c r="H7410">
        <v>27</v>
      </c>
      <c r="I7410" t="s">
        <v>244</v>
      </c>
      <c r="J7410" t="s">
        <v>250</v>
      </c>
      <c r="K7410">
        <v>0</v>
      </c>
      <c r="L7410">
        <v>4</v>
      </c>
      <c r="M7410">
        <v>0</v>
      </c>
      <c r="N7410">
        <v>0</v>
      </c>
      <c r="O7410">
        <v>3</v>
      </c>
      <c r="P7410">
        <v>-32</v>
      </c>
      <c r="Q7410" s="28">
        <v>41522.532638888886</v>
      </c>
      <c r="R7410" s="28">
        <v>41522.328472222223</v>
      </c>
      <c r="S7410" t="s">
        <v>24353</v>
      </c>
      <c r="T7410" s="27">
        <v>41521</v>
      </c>
      <c r="V7410">
        <v>33</v>
      </c>
      <c r="W7410" t="s">
        <v>32</v>
      </c>
      <c r="X7410" t="s">
        <v>397</v>
      </c>
      <c r="Y7410">
        <v>1</v>
      </c>
      <c r="AA7410" t="s">
        <v>24354</v>
      </c>
      <c r="AB7410" t="s">
        <v>36</v>
      </c>
      <c r="AC7410">
        <v>0</v>
      </c>
      <c r="AD7410" s="27">
        <v>41775</v>
      </c>
      <c r="AE7410" t="s">
        <v>263</v>
      </c>
      <c r="AF7410" s="27">
        <v>41775</v>
      </c>
      <c r="AG7410" s="27">
        <v>41777</v>
      </c>
      <c r="AH7410">
        <v>0</v>
      </c>
      <c r="AN7410" t="s">
        <v>238</v>
      </c>
      <c r="AO7410">
        <v>3</v>
      </c>
      <c r="AP7410" t="s">
        <v>239</v>
      </c>
      <c r="AQ7410" s="27">
        <v>41554</v>
      </c>
      <c r="AR7410" t="s">
        <v>240</v>
      </c>
      <c r="AS7410">
        <v>4</v>
      </c>
      <c r="AT7410" t="s">
        <v>239</v>
      </c>
      <c r="AU7410" s="27">
        <v>41554</v>
      </c>
    </row>
    <row r="7411" spans="1:47" x14ac:dyDescent="0.2">
      <c r="A7411">
        <v>7410</v>
      </c>
      <c r="B7411" t="s">
        <v>24355</v>
      </c>
      <c r="C7411" t="s">
        <v>288</v>
      </c>
      <c r="D7411" t="s">
        <v>24356</v>
      </c>
      <c r="E7411" s="27">
        <v>41367</v>
      </c>
      <c r="F7411" t="s">
        <v>233</v>
      </c>
      <c r="G7411" s="27">
        <v>23858</v>
      </c>
      <c r="H7411">
        <v>50</v>
      </c>
      <c r="I7411" t="s">
        <v>234</v>
      </c>
      <c r="J7411" t="s">
        <v>245</v>
      </c>
      <c r="K7411">
        <v>0</v>
      </c>
      <c r="L7411">
        <v>2</v>
      </c>
      <c r="M7411">
        <v>0</v>
      </c>
      <c r="N7411">
        <v>0</v>
      </c>
      <c r="O7411">
        <v>1</v>
      </c>
      <c r="P7411">
        <v>-1</v>
      </c>
      <c r="Q7411" s="28">
        <v>41366.343055555553</v>
      </c>
      <c r="R7411" s="28">
        <v>41367.345138888886</v>
      </c>
      <c r="S7411" t="s">
        <v>24357</v>
      </c>
      <c r="T7411" s="27">
        <v>41366</v>
      </c>
      <c r="V7411">
        <v>1</v>
      </c>
      <c r="W7411" t="s">
        <v>32</v>
      </c>
      <c r="X7411" t="s">
        <v>583</v>
      </c>
      <c r="Y7411">
        <v>0</v>
      </c>
      <c r="AB7411" t="s">
        <v>237</v>
      </c>
      <c r="AH7411">
        <v>0</v>
      </c>
      <c r="AN7411" t="s">
        <v>238</v>
      </c>
      <c r="AO7411">
        <v>2</v>
      </c>
      <c r="AP7411" t="s">
        <v>239</v>
      </c>
      <c r="AQ7411" s="27">
        <v>41367</v>
      </c>
      <c r="AR7411" t="s">
        <v>240</v>
      </c>
      <c r="AS7411">
        <v>2</v>
      </c>
      <c r="AT7411" t="s">
        <v>239</v>
      </c>
      <c r="AU7411" s="27">
        <v>41367</v>
      </c>
    </row>
    <row r="7412" spans="1:47" x14ac:dyDescent="0.2">
      <c r="A7412">
        <v>7411</v>
      </c>
      <c r="B7412" t="s">
        <v>24358</v>
      </c>
      <c r="C7412" t="s">
        <v>288</v>
      </c>
      <c r="D7412" t="s">
        <v>17579</v>
      </c>
      <c r="E7412" s="27">
        <v>41333</v>
      </c>
      <c r="F7412" t="s">
        <v>233</v>
      </c>
      <c r="G7412" s="27">
        <v>31482</v>
      </c>
      <c r="H7412">
        <v>30</v>
      </c>
      <c r="I7412" t="s">
        <v>244</v>
      </c>
      <c r="J7412" t="s">
        <v>250</v>
      </c>
      <c r="K7412">
        <v>0</v>
      </c>
      <c r="L7412">
        <v>9</v>
      </c>
      <c r="M7412">
        <v>0</v>
      </c>
      <c r="N7412">
        <v>0</v>
      </c>
      <c r="O7412">
        <v>5</v>
      </c>
      <c r="P7412">
        <v>-1</v>
      </c>
      <c r="Q7412" s="28">
        <v>41332.11041666667</v>
      </c>
      <c r="R7412" s="28">
        <v>41333.490972222222</v>
      </c>
      <c r="S7412" t="s">
        <v>24359</v>
      </c>
      <c r="T7412" s="27">
        <v>41332</v>
      </c>
      <c r="V7412">
        <v>1</v>
      </c>
      <c r="W7412" t="s">
        <v>36</v>
      </c>
      <c r="X7412" t="s">
        <v>1406</v>
      </c>
      <c r="Y7412">
        <v>1</v>
      </c>
      <c r="AA7412" t="s">
        <v>24360</v>
      </c>
      <c r="AB7412" t="s">
        <v>36</v>
      </c>
      <c r="AD7412" s="27">
        <v>42081</v>
      </c>
      <c r="AE7412" t="s">
        <v>412</v>
      </c>
      <c r="AH7412">
        <v>0</v>
      </c>
      <c r="AN7412" t="s">
        <v>238</v>
      </c>
      <c r="AO7412">
        <v>8</v>
      </c>
      <c r="AP7412" t="s">
        <v>269</v>
      </c>
      <c r="AQ7412" s="27">
        <v>41333</v>
      </c>
      <c r="AR7412" t="s">
        <v>240</v>
      </c>
      <c r="AS7412">
        <v>9</v>
      </c>
      <c r="AT7412" t="s">
        <v>269</v>
      </c>
      <c r="AU7412" s="27">
        <v>41333</v>
      </c>
    </row>
    <row r="7413" spans="1:47" x14ac:dyDescent="0.2">
      <c r="A7413">
        <v>7412</v>
      </c>
      <c r="B7413" t="s">
        <v>24361</v>
      </c>
      <c r="C7413" t="s">
        <v>693</v>
      </c>
      <c r="D7413" t="s">
        <v>24362</v>
      </c>
      <c r="E7413" s="27">
        <v>41938</v>
      </c>
      <c r="F7413" t="s">
        <v>233</v>
      </c>
      <c r="G7413" s="27">
        <v>31914</v>
      </c>
      <c r="H7413">
        <v>28</v>
      </c>
      <c r="I7413" t="s">
        <v>244</v>
      </c>
      <c r="J7413" t="s">
        <v>245</v>
      </c>
      <c r="K7413">
        <v>0</v>
      </c>
      <c r="L7413">
        <v>2</v>
      </c>
      <c r="M7413">
        <v>0</v>
      </c>
      <c r="N7413">
        <v>0</v>
      </c>
      <c r="O7413">
        <v>0</v>
      </c>
      <c r="P7413">
        <v>-1</v>
      </c>
      <c r="Q7413" s="28">
        <v>41937.364583333336</v>
      </c>
      <c r="R7413" s="28">
        <v>41938.35</v>
      </c>
      <c r="S7413" t="s">
        <v>24363</v>
      </c>
      <c r="T7413" s="27">
        <v>41937</v>
      </c>
      <c r="V7413">
        <v>1</v>
      </c>
      <c r="W7413" t="s">
        <v>32</v>
      </c>
      <c r="X7413" t="s">
        <v>254</v>
      </c>
      <c r="Y7413">
        <v>1</v>
      </c>
      <c r="AA7413" t="s">
        <v>24364</v>
      </c>
      <c r="AB7413" t="s">
        <v>36</v>
      </c>
      <c r="AD7413" s="27">
        <v>42197</v>
      </c>
      <c r="AE7413" t="s">
        <v>24365</v>
      </c>
      <c r="AH7413">
        <v>1</v>
      </c>
      <c r="AJ7413" t="s">
        <v>24364</v>
      </c>
      <c r="AK7413" t="s">
        <v>462</v>
      </c>
      <c r="AL7413" s="27">
        <v>42197</v>
      </c>
      <c r="AM7413" t="s">
        <v>24365</v>
      </c>
      <c r="AN7413" t="s">
        <v>238</v>
      </c>
      <c r="AO7413">
        <v>2</v>
      </c>
      <c r="AP7413" t="s">
        <v>239</v>
      </c>
      <c r="AQ7413" s="27">
        <v>41938</v>
      </c>
      <c r="AR7413" t="s">
        <v>240</v>
      </c>
      <c r="AS7413">
        <v>2</v>
      </c>
      <c r="AT7413" t="s">
        <v>239</v>
      </c>
      <c r="AU7413" s="27">
        <v>41938</v>
      </c>
    </row>
    <row r="7414" spans="1:47" x14ac:dyDescent="0.2">
      <c r="A7414">
        <v>7413</v>
      </c>
      <c r="B7414" t="s">
        <v>24366</v>
      </c>
      <c r="C7414" t="s">
        <v>24367</v>
      </c>
      <c r="D7414" t="s">
        <v>24368</v>
      </c>
      <c r="E7414" s="27">
        <v>41929</v>
      </c>
      <c r="F7414" t="s">
        <v>233</v>
      </c>
      <c r="G7414" s="27">
        <v>34656</v>
      </c>
      <c r="H7414">
        <v>21</v>
      </c>
      <c r="I7414" t="s">
        <v>259</v>
      </c>
      <c r="J7414" t="s">
        <v>250</v>
      </c>
      <c r="K7414">
        <v>0</v>
      </c>
      <c r="L7414">
        <v>7</v>
      </c>
      <c r="M7414">
        <v>0</v>
      </c>
      <c r="N7414">
        <v>0</v>
      </c>
      <c r="O7414">
        <v>3</v>
      </c>
      <c r="P7414">
        <v>-1</v>
      </c>
      <c r="Q7414" s="28">
        <v>41928.463194444441</v>
      </c>
      <c r="R7414" s="28">
        <v>41929.335416666669</v>
      </c>
      <c r="S7414" t="s">
        <v>24369</v>
      </c>
      <c r="T7414" s="27">
        <v>41928</v>
      </c>
      <c r="V7414">
        <v>1</v>
      </c>
      <c r="W7414" t="s">
        <v>32</v>
      </c>
      <c r="X7414" t="s">
        <v>402</v>
      </c>
      <c r="Y7414">
        <v>1</v>
      </c>
      <c r="AA7414" t="s">
        <v>24370</v>
      </c>
      <c r="AB7414" t="s">
        <v>36</v>
      </c>
      <c r="AC7414">
        <v>0</v>
      </c>
      <c r="AD7414" s="27">
        <v>42053</v>
      </c>
      <c r="AE7414" t="s">
        <v>404</v>
      </c>
      <c r="AF7414" s="27">
        <v>42053</v>
      </c>
      <c r="AG7414" s="27">
        <v>42054</v>
      </c>
      <c r="AH7414">
        <v>0</v>
      </c>
      <c r="AN7414" t="s">
        <v>238</v>
      </c>
      <c r="AO7414">
        <v>5</v>
      </c>
      <c r="AP7414" t="s">
        <v>246</v>
      </c>
      <c r="AQ7414" s="27">
        <v>41929</v>
      </c>
      <c r="AR7414" t="s">
        <v>240</v>
      </c>
      <c r="AS7414">
        <v>7</v>
      </c>
      <c r="AT7414" t="s">
        <v>246</v>
      </c>
      <c r="AU7414" s="27">
        <v>41929</v>
      </c>
    </row>
    <row r="7415" spans="1:47" x14ac:dyDescent="0.2">
      <c r="A7415">
        <v>7414</v>
      </c>
      <c r="B7415" t="s">
        <v>24371</v>
      </c>
      <c r="C7415" t="s">
        <v>24372</v>
      </c>
      <c r="D7415" t="s">
        <v>8982</v>
      </c>
      <c r="E7415" s="27">
        <v>41915</v>
      </c>
      <c r="F7415" t="s">
        <v>233</v>
      </c>
      <c r="G7415" s="27">
        <v>34544</v>
      </c>
      <c r="H7415">
        <v>21</v>
      </c>
      <c r="I7415" t="s">
        <v>259</v>
      </c>
      <c r="J7415" t="s">
        <v>250</v>
      </c>
      <c r="K7415">
        <v>0</v>
      </c>
      <c r="L7415">
        <v>4</v>
      </c>
      <c r="M7415">
        <v>0</v>
      </c>
      <c r="N7415">
        <v>0</v>
      </c>
      <c r="O7415">
        <v>0</v>
      </c>
      <c r="P7415">
        <v>-1</v>
      </c>
      <c r="Q7415" s="28">
        <v>41914.281944444447</v>
      </c>
      <c r="R7415" s="28">
        <v>41919.467361111114</v>
      </c>
      <c r="S7415" t="s">
        <v>24373</v>
      </c>
      <c r="T7415" s="27">
        <v>41914</v>
      </c>
      <c r="V7415">
        <v>1</v>
      </c>
      <c r="W7415" t="s">
        <v>36</v>
      </c>
      <c r="X7415" t="s">
        <v>279</v>
      </c>
      <c r="Y7415">
        <v>0</v>
      </c>
      <c r="AB7415" t="s">
        <v>237</v>
      </c>
      <c r="AH7415">
        <v>0</v>
      </c>
      <c r="AN7415" t="s">
        <v>238</v>
      </c>
      <c r="AO7415">
        <v>6</v>
      </c>
      <c r="AP7415" t="s">
        <v>246</v>
      </c>
      <c r="AQ7415" s="27">
        <v>41915</v>
      </c>
      <c r="AR7415" t="s">
        <v>240</v>
      </c>
      <c r="AS7415">
        <v>4</v>
      </c>
      <c r="AT7415" t="s">
        <v>239</v>
      </c>
      <c r="AU7415" s="27">
        <v>41915</v>
      </c>
    </row>
    <row r="7416" spans="1:47" x14ac:dyDescent="0.2">
      <c r="A7416">
        <v>7415</v>
      </c>
      <c r="B7416" t="s">
        <v>24374</v>
      </c>
      <c r="C7416" t="s">
        <v>21322</v>
      </c>
      <c r="D7416" t="s">
        <v>2014</v>
      </c>
      <c r="E7416" s="27">
        <v>41721</v>
      </c>
      <c r="F7416" t="s">
        <v>294</v>
      </c>
      <c r="G7416" s="27">
        <v>21929</v>
      </c>
      <c r="H7416">
        <v>56</v>
      </c>
      <c r="I7416" t="s">
        <v>234</v>
      </c>
      <c r="J7416" t="s">
        <v>245</v>
      </c>
      <c r="K7416">
        <v>0</v>
      </c>
      <c r="L7416">
        <v>1</v>
      </c>
      <c r="M7416">
        <v>0</v>
      </c>
      <c r="N7416">
        <v>0</v>
      </c>
      <c r="O7416">
        <v>4</v>
      </c>
      <c r="P7416">
        <v>0</v>
      </c>
      <c r="Q7416" s="28">
        <v>41721.512499999997</v>
      </c>
      <c r="R7416" s="28">
        <v>41874.218055555553</v>
      </c>
      <c r="S7416" t="s">
        <v>24375</v>
      </c>
      <c r="U7416" s="27">
        <v>41721</v>
      </c>
      <c r="V7416">
        <v>0</v>
      </c>
      <c r="W7416" t="s">
        <v>32</v>
      </c>
      <c r="X7416" t="s">
        <v>274</v>
      </c>
      <c r="Y7416">
        <v>0</v>
      </c>
      <c r="AB7416" t="s">
        <v>237</v>
      </c>
      <c r="AH7416">
        <v>0</v>
      </c>
      <c r="AN7416" t="s">
        <v>238</v>
      </c>
      <c r="AO7416">
        <v>1</v>
      </c>
      <c r="AP7416" t="s">
        <v>239</v>
      </c>
      <c r="AQ7416" s="27">
        <v>41721</v>
      </c>
      <c r="AR7416" t="s">
        <v>240</v>
      </c>
      <c r="AS7416">
        <v>1</v>
      </c>
      <c r="AT7416" t="s">
        <v>239</v>
      </c>
      <c r="AU7416" s="27">
        <v>41721</v>
      </c>
    </row>
    <row r="7417" spans="1:47" x14ac:dyDescent="0.2">
      <c r="A7417">
        <v>7416</v>
      </c>
      <c r="B7417" t="s">
        <v>24376</v>
      </c>
      <c r="C7417" t="s">
        <v>6369</v>
      </c>
      <c r="D7417" t="s">
        <v>1569</v>
      </c>
      <c r="E7417" s="27">
        <v>41681</v>
      </c>
      <c r="F7417" t="s">
        <v>233</v>
      </c>
      <c r="G7417" s="27">
        <v>32861</v>
      </c>
      <c r="H7417">
        <v>26</v>
      </c>
      <c r="I7417" t="s">
        <v>244</v>
      </c>
      <c r="J7417" t="s">
        <v>353</v>
      </c>
      <c r="K7417">
        <v>0</v>
      </c>
      <c r="L7417">
        <v>1</v>
      </c>
      <c r="M7417">
        <v>0</v>
      </c>
      <c r="N7417">
        <v>1</v>
      </c>
      <c r="O7417">
        <v>2</v>
      </c>
      <c r="P7417">
        <v>0</v>
      </c>
      <c r="Q7417" s="28">
        <v>41681.526388888888</v>
      </c>
      <c r="R7417" s="28">
        <v>41681.368750000001</v>
      </c>
      <c r="S7417" t="s">
        <v>24377</v>
      </c>
      <c r="T7417" s="27">
        <v>41680</v>
      </c>
      <c r="V7417">
        <v>1</v>
      </c>
      <c r="W7417" t="s">
        <v>36</v>
      </c>
      <c r="X7417" t="s">
        <v>279</v>
      </c>
      <c r="Y7417">
        <v>0</v>
      </c>
      <c r="AB7417" t="s">
        <v>237</v>
      </c>
      <c r="AH7417">
        <v>0</v>
      </c>
      <c r="AN7417" t="s">
        <v>238</v>
      </c>
      <c r="AO7417">
        <v>2</v>
      </c>
      <c r="AP7417" t="s">
        <v>239</v>
      </c>
      <c r="AQ7417" s="27">
        <v>41681</v>
      </c>
      <c r="AR7417" t="s">
        <v>240</v>
      </c>
      <c r="AS7417">
        <v>1</v>
      </c>
      <c r="AT7417" t="s">
        <v>239</v>
      </c>
      <c r="AU7417" s="27">
        <v>41681</v>
      </c>
    </row>
    <row r="7418" spans="1:47" x14ac:dyDescent="0.2">
      <c r="A7418">
        <v>7417</v>
      </c>
      <c r="B7418" t="s">
        <v>24378</v>
      </c>
      <c r="C7418" t="s">
        <v>24379</v>
      </c>
      <c r="D7418" t="s">
        <v>24380</v>
      </c>
      <c r="E7418" s="27">
        <v>41301</v>
      </c>
      <c r="F7418" t="s">
        <v>294</v>
      </c>
      <c r="G7418" s="27">
        <v>23651</v>
      </c>
      <c r="H7418">
        <v>51</v>
      </c>
      <c r="I7418" t="s">
        <v>234</v>
      </c>
      <c r="J7418" t="s">
        <v>245</v>
      </c>
      <c r="K7418">
        <v>0</v>
      </c>
      <c r="L7418">
        <v>5</v>
      </c>
      <c r="M7418">
        <v>0</v>
      </c>
      <c r="N7418">
        <v>0</v>
      </c>
      <c r="O7418">
        <v>0</v>
      </c>
      <c r="P7418">
        <v>-1</v>
      </c>
      <c r="Q7418" s="28">
        <v>41300.430555555555</v>
      </c>
      <c r="R7418" s="28">
        <v>41302.354166666664</v>
      </c>
      <c r="S7418" t="s">
        <v>24381</v>
      </c>
      <c r="T7418" s="27">
        <v>41300</v>
      </c>
      <c r="V7418">
        <v>1</v>
      </c>
      <c r="W7418" t="s">
        <v>32</v>
      </c>
      <c r="X7418" t="s">
        <v>383</v>
      </c>
      <c r="Y7418">
        <v>0</v>
      </c>
      <c r="AB7418" t="s">
        <v>237</v>
      </c>
      <c r="AH7418">
        <v>0</v>
      </c>
      <c r="AN7418" t="s">
        <v>238</v>
      </c>
      <c r="AO7418">
        <v>1</v>
      </c>
      <c r="AP7418" t="s">
        <v>239</v>
      </c>
      <c r="AQ7418" s="27">
        <v>41301</v>
      </c>
      <c r="AR7418" t="s">
        <v>240</v>
      </c>
      <c r="AS7418">
        <v>5</v>
      </c>
      <c r="AT7418" t="s">
        <v>246</v>
      </c>
      <c r="AU7418" s="27">
        <v>41301</v>
      </c>
    </row>
    <row r="7419" spans="1:47" x14ac:dyDescent="0.2">
      <c r="A7419">
        <v>7418</v>
      </c>
      <c r="B7419" t="s">
        <v>24382</v>
      </c>
      <c r="C7419" t="s">
        <v>24383</v>
      </c>
      <c r="D7419" t="s">
        <v>3828</v>
      </c>
      <c r="E7419" s="27">
        <v>41736</v>
      </c>
      <c r="F7419" t="s">
        <v>294</v>
      </c>
      <c r="G7419" s="27">
        <v>24525</v>
      </c>
      <c r="H7419">
        <v>49</v>
      </c>
      <c r="I7419" t="s">
        <v>234</v>
      </c>
      <c r="J7419" t="s">
        <v>245</v>
      </c>
      <c r="K7419">
        <v>0</v>
      </c>
      <c r="L7419">
        <v>2</v>
      </c>
      <c r="M7419">
        <v>0</v>
      </c>
      <c r="N7419">
        <v>0</v>
      </c>
      <c r="O7419">
        <v>0</v>
      </c>
      <c r="P7419">
        <v>-1</v>
      </c>
      <c r="Q7419" s="28">
        <v>41735.318055555559</v>
      </c>
      <c r="R7419" s="28">
        <v>41736.081944444442</v>
      </c>
      <c r="S7419" t="s">
        <v>24384</v>
      </c>
      <c r="T7419" s="27">
        <v>41735</v>
      </c>
      <c r="V7419">
        <v>1</v>
      </c>
      <c r="W7419" t="s">
        <v>36</v>
      </c>
      <c r="X7419" t="s">
        <v>279</v>
      </c>
      <c r="Y7419">
        <v>0</v>
      </c>
      <c r="AB7419" t="s">
        <v>237</v>
      </c>
      <c r="AH7419">
        <v>0</v>
      </c>
      <c r="AN7419" t="s">
        <v>238</v>
      </c>
      <c r="AO7419">
        <v>1</v>
      </c>
      <c r="AP7419" t="s">
        <v>239</v>
      </c>
      <c r="AQ7419" s="27">
        <v>41736</v>
      </c>
      <c r="AR7419" t="s">
        <v>240</v>
      </c>
      <c r="AS7419">
        <v>2</v>
      </c>
      <c r="AT7419" t="s">
        <v>239</v>
      </c>
      <c r="AU7419" s="27">
        <v>41736</v>
      </c>
    </row>
    <row r="7420" spans="1:47" x14ac:dyDescent="0.2">
      <c r="A7420">
        <v>7419</v>
      </c>
      <c r="B7420" t="s">
        <v>24385</v>
      </c>
      <c r="C7420" t="s">
        <v>484</v>
      </c>
      <c r="D7420" t="s">
        <v>1671</v>
      </c>
      <c r="E7420" s="27">
        <v>41329</v>
      </c>
      <c r="F7420" t="s">
        <v>233</v>
      </c>
      <c r="G7420" s="27">
        <v>34557</v>
      </c>
      <c r="H7420">
        <v>21</v>
      </c>
      <c r="I7420" t="s">
        <v>259</v>
      </c>
      <c r="J7420" t="s">
        <v>250</v>
      </c>
      <c r="K7420">
        <v>0</v>
      </c>
      <c r="L7420">
        <v>7</v>
      </c>
      <c r="M7420">
        <v>0</v>
      </c>
      <c r="N7420">
        <v>0</v>
      </c>
      <c r="O7420">
        <v>1</v>
      </c>
      <c r="P7420">
        <v>0</v>
      </c>
      <c r="Q7420" s="28">
        <v>41329.092361111114</v>
      </c>
      <c r="R7420" s="28">
        <v>41332.347222222219</v>
      </c>
      <c r="S7420" t="s">
        <v>24386</v>
      </c>
      <c r="T7420" s="27">
        <v>41329</v>
      </c>
      <c r="V7420">
        <v>0</v>
      </c>
      <c r="W7420" t="s">
        <v>32</v>
      </c>
      <c r="X7420" t="s">
        <v>867</v>
      </c>
      <c r="Y7420">
        <v>0</v>
      </c>
      <c r="AB7420" t="s">
        <v>237</v>
      </c>
      <c r="AH7420">
        <v>0</v>
      </c>
      <c r="AN7420" t="s">
        <v>238</v>
      </c>
      <c r="AO7420">
        <v>7</v>
      </c>
      <c r="AP7420" t="s">
        <v>246</v>
      </c>
      <c r="AQ7420" s="27">
        <v>41329</v>
      </c>
      <c r="AR7420" t="s">
        <v>240</v>
      </c>
      <c r="AS7420">
        <v>7</v>
      </c>
      <c r="AT7420" t="s">
        <v>246</v>
      </c>
      <c r="AU7420" s="27">
        <v>41329</v>
      </c>
    </row>
    <row r="7421" spans="1:47" x14ac:dyDescent="0.2">
      <c r="A7421">
        <v>7420</v>
      </c>
      <c r="B7421" t="s">
        <v>24387</v>
      </c>
      <c r="C7421" t="s">
        <v>24388</v>
      </c>
      <c r="D7421" t="s">
        <v>24389</v>
      </c>
      <c r="E7421" s="27">
        <v>41331</v>
      </c>
      <c r="F7421" t="s">
        <v>233</v>
      </c>
      <c r="G7421" s="27">
        <v>31528</v>
      </c>
      <c r="H7421">
        <v>29</v>
      </c>
      <c r="I7421" t="s">
        <v>244</v>
      </c>
      <c r="J7421" t="s">
        <v>245</v>
      </c>
      <c r="K7421">
        <v>0</v>
      </c>
      <c r="L7421">
        <v>2</v>
      </c>
      <c r="M7421">
        <v>0</v>
      </c>
      <c r="N7421">
        <v>0</v>
      </c>
      <c r="O7421">
        <v>0</v>
      </c>
      <c r="P7421">
        <v>-1</v>
      </c>
      <c r="Q7421" s="28">
        <v>41330.400000000001</v>
      </c>
      <c r="R7421" s="28">
        <v>41331.529861111114</v>
      </c>
      <c r="S7421" t="s">
        <v>24390</v>
      </c>
      <c r="T7421" s="27">
        <v>41330</v>
      </c>
      <c r="V7421">
        <v>1</v>
      </c>
      <c r="W7421" t="s">
        <v>32</v>
      </c>
      <c r="X7421" t="s">
        <v>359</v>
      </c>
      <c r="Y7421">
        <v>1</v>
      </c>
      <c r="AA7421" t="s">
        <v>24391</v>
      </c>
      <c r="AB7421" t="s">
        <v>36</v>
      </c>
      <c r="AC7421">
        <v>0</v>
      </c>
      <c r="AD7421" s="27">
        <v>41732</v>
      </c>
      <c r="AE7421" t="s">
        <v>474</v>
      </c>
      <c r="AF7421" s="27">
        <v>41732</v>
      </c>
      <c r="AG7421" s="27">
        <v>41746</v>
      </c>
      <c r="AH7421">
        <v>1</v>
      </c>
      <c r="AJ7421" t="s">
        <v>24391</v>
      </c>
      <c r="AK7421" t="s">
        <v>312</v>
      </c>
      <c r="AL7421" s="27">
        <v>41732</v>
      </c>
      <c r="AM7421" t="s">
        <v>2149</v>
      </c>
      <c r="AN7421" t="s">
        <v>238</v>
      </c>
      <c r="AO7421">
        <v>3</v>
      </c>
      <c r="AP7421" t="s">
        <v>239</v>
      </c>
      <c r="AQ7421" s="27">
        <v>41331</v>
      </c>
      <c r="AR7421" t="s">
        <v>240</v>
      </c>
      <c r="AS7421">
        <v>2</v>
      </c>
      <c r="AT7421" t="s">
        <v>239</v>
      </c>
      <c r="AU7421" s="27">
        <v>41331</v>
      </c>
    </row>
    <row r="7422" spans="1:47" x14ac:dyDescent="0.2">
      <c r="A7422">
        <v>7421</v>
      </c>
      <c r="B7422" t="s">
        <v>24392</v>
      </c>
      <c r="C7422" t="s">
        <v>13907</v>
      </c>
      <c r="D7422" t="s">
        <v>24393</v>
      </c>
      <c r="E7422" s="27">
        <v>41689</v>
      </c>
      <c r="F7422" t="s">
        <v>233</v>
      </c>
      <c r="G7422" s="27">
        <v>26627</v>
      </c>
      <c r="H7422">
        <v>43</v>
      </c>
      <c r="I7422" t="s">
        <v>244</v>
      </c>
      <c r="J7422" t="s">
        <v>245</v>
      </c>
      <c r="K7422">
        <v>0</v>
      </c>
      <c r="L7422">
        <v>4</v>
      </c>
      <c r="M7422">
        <v>0</v>
      </c>
      <c r="N7422">
        <v>0</v>
      </c>
      <c r="O7422">
        <v>0</v>
      </c>
      <c r="P7422">
        <v>-1</v>
      </c>
      <c r="Q7422" s="28">
        <v>41688.227083333331</v>
      </c>
      <c r="R7422" s="28">
        <v>41689.084027777775</v>
      </c>
      <c r="S7422" t="s">
        <v>24394</v>
      </c>
      <c r="T7422" s="27">
        <v>41688</v>
      </c>
      <c r="V7422">
        <v>1</v>
      </c>
      <c r="W7422" t="s">
        <v>36</v>
      </c>
      <c r="X7422" t="s">
        <v>279</v>
      </c>
      <c r="Y7422">
        <v>0</v>
      </c>
      <c r="AB7422" t="s">
        <v>237</v>
      </c>
      <c r="AH7422">
        <v>0</v>
      </c>
      <c r="AN7422" t="s">
        <v>238</v>
      </c>
      <c r="AO7422">
        <v>2</v>
      </c>
      <c r="AP7422" t="s">
        <v>239</v>
      </c>
      <c r="AQ7422" s="27">
        <v>41689</v>
      </c>
      <c r="AR7422" t="s">
        <v>240</v>
      </c>
      <c r="AS7422">
        <v>4</v>
      </c>
      <c r="AT7422" t="s">
        <v>239</v>
      </c>
      <c r="AU7422" s="27">
        <v>41689</v>
      </c>
    </row>
    <row r="7423" spans="1:47" x14ac:dyDescent="0.2">
      <c r="A7423">
        <v>7422</v>
      </c>
      <c r="B7423" t="s">
        <v>24395</v>
      </c>
      <c r="C7423" t="s">
        <v>16034</v>
      </c>
      <c r="D7423" t="s">
        <v>22228</v>
      </c>
      <c r="E7423" s="27">
        <v>41384</v>
      </c>
      <c r="F7423" t="s">
        <v>233</v>
      </c>
      <c r="G7423" s="27">
        <v>34419</v>
      </c>
      <c r="H7423">
        <v>22</v>
      </c>
      <c r="I7423" t="s">
        <v>259</v>
      </c>
      <c r="J7423" t="s">
        <v>250</v>
      </c>
      <c r="K7423">
        <v>0</v>
      </c>
      <c r="L7423">
        <v>4</v>
      </c>
      <c r="M7423">
        <v>0</v>
      </c>
      <c r="N7423">
        <v>0</v>
      </c>
      <c r="O7423">
        <v>1</v>
      </c>
      <c r="P7423">
        <v>0</v>
      </c>
      <c r="Q7423" s="28">
        <v>41384.522222222222</v>
      </c>
      <c r="R7423" s="28">
        <v>41386.388194444444</v>
      </c>
      <c r="S7423" t="s">
        <v>24396</v>
      </c>
      <c r="U7423" s="27">
        <v>41383</v>
      </c>
      <c r="V7423">
        <v>1</v>
      </c>
      <c r="W7423" t="s">
        <v>32</v>
      </c>
      <c r="X7423" t="s">
        <v>274</v>
      </c>
      <c r="Y7423">
        <v>0</v>
      </c>
      <c r="AB7423" t="s">
        <v>237</v>
      </c>
      <c r="AH7423">
        <v>0</v>
      </c>
      <c r="AN7423" t="s">
        <v>238</v>
      </c>
      <c r="AO7423">
        <v>6</v>
      </c>
      <c r="AP7423" t="s">
        <v>246</v>
      </c>
      <c r="AQ7423" s="27">
        <v>41384</v>
      </c>
      <c r="AR7423" t="s">
        <v>240</v>
      </c>
      <c r="AS7423">
        <v>4</v>
      </c>
      <c r="AT7423" t="s">
        <v>239</v>
      </c>
      <c r="AU7423" s="27">
        <v>41384</v>
      </c>
    </row>
    <row r="7424" spans="1:47" x14ac:dyDescent="0.2">
      <c r="A7424">
        <v>7423</v>
      </c>
      <c r="B7424" t="s">
        <v>24397</v>
      </c>
      <c r="C7424" t="s">
        <v>7350</v>
      </c>
      <c r="D7424" t="s">
        <v>3828</v>
      </c>
      <c r="E7424" s="27">
        <v>41309</v>
      </c>
      <c r="F7424" t="s">
        <v>233</v>
      </c>
      <c r="G7424" s="27">
        <v>23192</v>
      </c>
      <c r="H7424">
        <v>52</v>
      </c>
      <c r="I7424" t="s">
        <v>234</v>
      </c>
      <c r="J7424" t="s">
        <v>250</v>
      </c>
      <c r="K7424">
        <v>0</v>
      </c>
      <c r="L7424">
        <v>7</v>
      </c>
      <c r="M7424">
        <v>0</v>
      </c>
      <c r="N7424">
        <v>0</v>
      </c>
      <c r="O7424">
        <v>0</v>
      </c>
      <c r="P7424">
        <v>-1</v>
      </c>
      <c r="Q7424" s="28">
        <v>41308.172222222223</v>
      </c>
      <c r="R7424" s="28">
        <v>41313.075694444444</v>
      </c>
      <c r="S7424" t="s">
        <v>24398</v>
      </c>
      <c r="T7424" s="27">
        <v>41308</v>
      </c>
      <c r="V7424">
        <v>1</v>
      </c>
      <c r="W7424" t="s">
        <v>32</v>
      </c>
      <c r="X7424" t="s">
        <v>261</v>
      </c>
      <c r="Y7424">
        <v>1</v>
      </c>
      <c r="AA7424" t="s">
        <v>24399</v>
      </c>
      <c r="AB7424" t="s">
        <v>36</v>
      </c>
      <c r="AC7424">
        <v>0</v>
      </c>
      <c r="AD7424" s="27">
        <v>41362</v>
      </c>
      <c r="AE7424" t="s">
        <v>392</v>
      </c>
      <c r="AF7424" s="27">
        <v>41362</v>
      </c>
      <c r="AG7424" s="27">
        <v>41368</v>
      </c>
      <c r="AH7424">
        <v>0</v>
      </c>
      <c r="AN7424" t="s">
        <v>238</v>
      </c>
      <c r="AO7424">
        <v>7</v>
      </c>
      <c r="AP7424" t="s">
        <v>246</v>
      </c>
      <c r="AQ7424" s="27">
        <v>41309</v>
      </c>
      <c r="AR7424" t="s">
        <v>240</v>
      </c>
      <c r="AS7424">
        <v>7</v>
      </c>
      <c r="AT7424" t="s">
        <v>246</v>
      </c>
      <c r="AU7424" s="27">
        <v>41309</v>
      </c>
    </row>
    <row r="7425" spans="1:47" x14ac:dyDescent="0.2">
      <c r="A7425">
        <v>7424</v>
      </c>
      <c r="B7425" t="s">
        <v>24400</v>
      </c>
      <c r="C7425" t="s">
        <v>1584</v>
      </c>
      <c r="D7425" t="s">
        <v>22228</v>
      </c>
      <c r="E7425" s="27">
        <v>41391</v>
      </c>
      <c r="F7425" t="s">
        <v>233</v>
      </c>
      <c r="G7425" s="27">
        <v>29035</v>
      </c>
      <c r="H7425">
        <v>36</v>
      </c>
      <c r="I7425" t="s">
        <v>244</v>
      </c>
      <c r="J7425" t="s">
        <v>250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 s="28">
        <v>41391.168055555558</v>
      </c>
      <c r="R7425" s="28">
        <v>41392.154861111114</v>
      </c>
      <c r="S7425" t="s">
        <v>24401</v>
      </c>
      <c r="T7425" s="27">
        <v>41390</v>
      </c>
      <c r="V7425">
        <v>1</v>
      </c>
      <c r="W7425" t="s">
        <v>32</v>
      </c>
      <c r="X7425" t="s">
        <v>383</v>
      </c>
      <c r="Y7425">
        <v>0</v>
      </c>
      <c r="AB7425" t="s">
        <v>237</v>
      </c>
      <c r="AH7425">
        <v>0</v>
      </c>
      <c r="AN7425" t="s">
        <v>238</v>
      </c>
      <c r="AO7425">
        <v>1</v>
      </c>
      <c r="AP7425" t="s">
        <v>239</v>
      </c>
      <c r="AQ7425" s="27">
        <v>41391</v>
      </c>
      <c r="AR7425" t="s">
        <v>240</v>
      </c>
      <c r="AS7425">
        <v>1</v>
      </c>
      <c r="AT7425" t="s">
        <v>239</v>
      </c>
      <c r="AU7425" s="27">
        <v>41391</v>
      </c>
    </row>
    <row r="7426" spans="1:47" x14ac:dyDescent="0.2">
      <c r="A7426">
        <v>7425</v>
      </c>
      <c r="B7426" t="s">
        <v>24402</v>
      </c>
      <c r="C7426" t="s">
        <v>1519</v>
      </c>
      <c r="D7426" t="s">
        <v>2683</v>
      </c>
      <c r="E7426" s="27">
        <v>41620</v>
      </c>
      <c r="F7426" t="s">
        <v>233</v>
      </c>
      <c r="G7426" s="27">
        <v>33417</v>
      </c>
      <c r="H7426">
        <v>24</v>
      </c>
      <c r="I7426" t="s">
        <v>259</v>
      </c>
      <c r="J7426" t="s">
        <v>250</v>
      </c>
      <c r="K7426">
        <v>0</v>
      </c>
      <c r="L7426">
        <v>2</v>
      </c>
      <c r="M7426">
        <v>0</v>
      </c>
      <c r="N7426">
        <v>0</v>
      </c>
      <c r="O7426">
        <v>0</v>
      </c>
      <c r="P7426">
        <v>-1</v>
      </c>
      <c r="Q7426" s="28">
        <v>41619.465277777781</v>
      </c>
      <c r="R7426" s="28">
        <v>41620.361805555556</v>
      </c>
      <c r="S7426" t="s">
        <v>24403</v>
      </c>
      <c r="T7426" s="27">
        <v>41619</v>
      </c>
      <c r="V7426">
        <v>1</v>
      </c>
      <c r="W7426" t="s">
        <v>32</v>
      </c>
      <c r="X7426" t="s">
        <v>4213</v>
      </c>
      <c r="Y7426">
        <v>0</v>
      </c>
      <c r="AB7426" t="s">
        <v>237</v>
      </c>
      <c r="AH7426">
        <v>0</v>
      </c>
      <c r="AN7426" t="s">
        <v>238</v>
      </c>
      <c r="AO7426">
        <v>3</v>
      </c>
      <c r="AP7426" t="s">
        <v>239</v>
      </c>
      <c r="AQ7426" s="27">
        <v>41620</v>
      </c>
      <c r="AR7426" t="s">
        <v>240</v>
      </c>
      <c r="AS7426">
        <v>2</v>
      </c>
      <c r="AT7426" t="s">
        <v>239</v>
      </c>
      <c r="AU7426" s="27">
        <v>41620</v>
      </c>
    </row>
    <row r="7427" spans="1:47" x14ac:dyDescent="0.2">
      <c r="A7427">
        <v>7426</v>
      </c>
      <c r="B7427" t="s">
        <v>24404</v>
      </c>
      <c r="C7427" t="s">
        <v>24405</v>
      </c>
      <c r="D7427" t="s">
        <v>381</v>
      </c>
      <c r="E7427" s="27">
        <v>41521</v>
      </c>
      <c r="F7427" t="s">
        <v>233</v>
      </c>
      <c r="G7427" s="27">
        <v>32768</v>
      </c>
      <c r="H7427">
        <v>26</v>
      </c>
      <c r="I7427" t="s">
        <v>244</v>
      </c>
      <c r="J7427" t="s">
        <v>250</v>
      </c>
      <c r="K7427">
        <v>0</v>
      </c>
      <c r="L7427">
        <v>6</v>
      </c>
      <c r="M7427">
        <v>1</v>
      </c>
      <c r="N7427">
        <v>0</v>
      </c>
      <c r="O7427">
        <v>5</v>
      </c>
      <c r="P7427">
        <v>-1</v>
      </c>
      <c r="Q7427" s="28">
        <v>41520.071527777778</v>
      </c>
      <c r="R7427" s="28">
        <v>41521.207638888889</v>
      </c>
      <c r="S7427" t="s">
        <v>24406</v>
      </c>
      <c r="T7427" s="27">
        <v>41520</v>
      </c>
      <c r="V7427">
        <v>1</v>
      </c>
      <c r="W7427" t="s">
        <v>32</v>
      </c>
      <c r="X7427" t="s">
        <v>1207</v>
      </c>
      <c r="Y7427">
        <v>0</v>
      </c>
      <c r="AB7427" t="s">
        <v>237</v>
      </c>
      <c r="AH7427">
        <v>0</v>
      </c>
      <c r="AN7427" t="s">
        <v>238</v>
      </c>
      <c r="AO7427">
        <v>7</v>
      </c>
      <c r="AP7427" t="s">
        <v>246</v>
      </c>
      <c r="AQ7427" s="27">
        <v>41521</v>
      </c>
      <c r="AR7427" t="s">
        <v>240</v>
      </c>
      <c r="AS7427">
        <v>6</v>
      </c>
      <c r="AT7427" t="s">
        <v>246</v>
      </c>
      <c r="AU7427" s="27">
        <v>41521</v>
      </c>
    </row>
    <row r="7428" spans="1:47" x14ac:dyDescent="0.2">
      <c r="A7428">
        <v>7427</v>
      </c>
      <c r="B7428" t="s">
        <v>24407</v>
      </c>
      <c r="C7428" t="s">
        <v>500</v>
      </c>
      <c r="D7428" t="s">
        <v>24408</v>
      </c>
      <c r="E7428" s="27">
        <v>41286</v>
      </c>
      <c r="F7428" t="s">
        <v>233</v>
      </c>
      <c r="G7428" s="27">
        <v>32486</v>
      </c>
      <c r="H7428">
        <v>27</v>
      </c>
      <c r="I7428" t="s">
        <v>244</v>
      </c>
      <c r="J7428" t="s">
        <v>250</v>
      </c>
      <c r="K7428">
        <v>0</v>
      </c>
      <c r="L7428">
        <v>8</v>
      </c>
      <c r="M7428">
        <v>0</v>
      </c>
      <c r="N7428">
        <v>0</v>
      </c>
      <c r="O7428">
        <v>8</v>
      </c>
      <c r="P7428">
        <v>0</v>
      </c>
      <c r="Q7428" s="28">
        <v>41286.219444444447</v>
      </c>
      <c r="R7428" s="28">
        <v>41286.370138888888</v>
      </c>
      <c r="S7428" t="s">
        <v>24409</v>
      </c>
      <c r="T7428" s="27">
        <v>41286</v>
      </c>
      <c r="V7428">
        <v>0</v>
      </c>
      <c r="W7428" t="s">
        <v>36</v>
      </c>
      <c r="X7428" t="s">
        <v>1077</v>
      </c>
      <c r="Y7428">
        <v>1</v>
      </c>
      <c r="AA7428" t="s">
        <v>24410</v>
      </c>
      <c r="AB7428" t="s">
        <v>36</v>
      </c>
      <c r="AC7428">
        <v>1</v>
      </c>
      <c r="AD7428" s="27">
        <v>42450</v>
      </c>
      <c r="AF7428" s="27">
        <v>42451</v>
      </c>
      <c r="AG7428" s="27">
        <v>42451</v>
      </c>
      <c r="AH7428">
        <v>0</v>
      </c>
      <c r="AN7428" t="s">
        <v>238</v>
      </c>
      <c r="AO7428">
        <v>7</v>
      </c>
      <c r="AP7428" t="s">
        <v>246</v>
      </c>
      <c r="AQ7428" s="27">
        <v>41286</v>
      </c>
      <c r="AR7428" t="s">
        <v>240</v>
      </c>
      <c r="AS7428">
        <v>8</v>
      </c>
      <c r="AT7428" t="s">
        <v>269</v>
      </c>
      <c r="AU7428" s="27">
        <v>41286</v>
      </c>
    </row>
    <row r="7429" spans="1:47" x14ac:dyDescent="0.2">
      <c r="A7429">
        <v>7428</v>
      </c>
      <c r="B7429" t="s">
        <v>24411</v>
      </c>
      <c r="C7429" t="s">
        <v>2212</v>
      </c>
      <c r="D7429" t="s">
        <v>24412</v>
      </c>
      <c r="E7429" s="27">
        <v>41405</v>
      </c>
      <c r="F7429" t="s">
        <v>233</v>
      </c>
      <c r="G7429" s="27">
        <v>17494</v>
      </c>
      <c r="H7429">
        <v>68</v>
      </c>
      <c r="I7429" t="s">
        <v>234</v>
      </c>
      <c r="J7429" t="s">
        <v>353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-1</v>
      </c>
      <c r="Q7429" s="28">
        <v>41404.318055555559</v>
      </c>
      <c r="R7429" s="28">
        <v>41405.28125</v>
      </c>
      <c r="S7429" t="s">
        <v>24413</v>
      </c>
      <c r="U7429" s="27">
        <v>41404</v>
      </c>
      <c r="V7429">
        <v>1</v>
      </c>
      <c r="W7429" t="s">
        <v>36</v>
      </c>
      <c r="X7429" t="s">
        <v>274</v>
      </c>
      <c r="Y7429">
        <v>-1</v>
      </c>
      <c r="AB7429" t="s">
        <v>237</v>
      </c>
      <c r="AH7429">
        <v>0</v>
      </c>
      <c r="AN7429" t="s">
        <v>238</v>
      </c>
      <c r="AO7429">
        <v>1</v>
      </c>
      <c r="AP7429" t="s">
        <v>239</v>
      </c>
      <c r="AQ7429" s="27">
        <v>41405</v>
      </c>
      <c r="AR7429" t="s">
        <v>240</v>
      </c>
      <c r="AS7429">
        <v>1</v>
      </c>
      <c r="AT7429" t="s">
        <v>239</v>
      </c>
      <c r="AU7429" s="27">
        <v>41405</v>
      </c>
    </row>
    <row r="7430" spans="1:47" x14ac:dyDescent="0.2">
      <c r="A7430">
        <v>7429</v>
      </c>
      <c r="B7430" t="s">
        <v>24414</v>
      </c>
      <c r="C7430" t="s">
        <v>963</v>
      </c>
      <c r="D7430" t="s">
        <v>6370</v>
      </c>
      <c r="E7430" s="27">
        <v>41948</v>
      </c>
      <c r="F7430" t="s">
        <v>233</v>
      </c>
      <c r="G7430" s="27">
        <v>35348</v>
      </c>
      <c r="H7430">
        <v>19</v>
      </c>
      <c r="I7430" t="s">
        <v>259</v>
      </c>
      <c r="J7430" t="s">
        <v>245</v>
      </c>
      <c r="K7430">
        <v>0</v>
      </c>
      <c r="L7430">
        <v>8</v>
      </c>
      <c r="M7430">
        <v>0</v>
      </c>
      <c r="N7430">
        <v>0</v>
      </c>
      <c r="O7430">
        <v>0</v>
      </c>
      <c r="P7430">
        <v>-2</v>
      </c>
      <c r="Q7430" s="28">
        <v>41946.200694444444</v>
      </c>
      <c r="R7430" s="28">
        <v>41948.47152777778</v>
      </c>
      <c r="S7430" t="s">
        <v>24415</v>
      </c>
      <c r="T7430" s="27">
        <v>41946</v>
      </c>
      <c r="V7430">
        <v>2</v>
      </c>
      <c r="W7430" t="s">
        <v>36</v>
      </c>
      <c r="X7430" t="s">
        <v>279</v>
      </c>
      <c r="Y7430">
        <v>1</v>
      </c>
      <c r="AA7430" t="s">
        <v>24416</v>
      </c>
      <c r="AB7430" t="s">
        <v>32</v>
      </c>
      <c r="AC7430">
        <v>0</v>
      </c>
      <c r="AD7430" s="27">
        <v>42378</v>
      </c>
      <c r="AF7430" s="27">
        <v>42378</v>
      </c>
      <c r="AG7430" s="27">
        <v>42405</v>
      </c>
      <c r="AH7430">
        <v>0</v>
      </c>
      <c r="AN7430" t="s">
        <v>238</v>
      </c>
      <c r="AO7430">
        <v>7</v>
      </c>
      <c r="AP7430" t="s">
        <v>246</v>
      </c>
      <c r="AQ7430" s="27">
        <v>41948</v>
      </c>
      <c r="AR7430" t="s">
        <v>240</v>
      </c>
      <c r="AS7430">
        <v>8</v>
      </c>
      <c r="AT7430" t="s">
        <v>269</v>
      </c>
      <c r="AU7430" s="27">
        <v>41948</v>
      </c>
    </row>
    <row r="7431" spans="1:47" x14ac:dyDescent="0.2">
      <c r="A7431">
        <v>7430</v>
      </c>
      <c r="B7431" t="s">
        <v>24417</v>
      </c>
      <c r="C7431" t="s">
        <v>1168</v>
      </c>
      <c r="D7431" t="s">
        <v>12121</v>
      </c>
      <c r="E7431" s="27">
        <v>41775</v>
      </c>
      <c r="F7431" t="s">
        <v>233</v>
      </c>
      <c r="G7431" s="27">
        <v>30275</v>
      </c>
      <c r="H7431">
        <v>33</v>
      </c>
      <c r="I7431" t="s">
        <v>244</v>
      </c>
      <c r="J7431" t="s">
        <v>250</v>
      </c>
      <c r="K7431">
        <v>0</v>
      </c>
      <c r="L7431">
        <v>2</v>
      </c>
      <c r="M7431">
        <v>0</v>
      </c>
      <c r="N7431">
        <v>0</v>
      </c>
      <c r="O7431">
        <v>1</v>
      </c>
      <c r="P7431">
        <v>-190</v>
      </c>
      <c r="Q7431" s="28">
        <v>41585.274305555555</v>
      </c>
      <c r="R7431" s="28">
        <v>41586.372916666667</v>
      </c>
      <c r="S7431" t="s">
        <v>24418</v>
      </c>
      <c r="T7431" s="27">
        <v>41585</v>
      </c>
      <c r="V7431">
        <v>190</v>
      </c>
      <c r="W7431" t="s">
        <v>32</v>
      </c>
      <c r="X7431" t="s">
        <v>974</v>
      </c>
      <c r="Y7431">
        <v>0</v>
      </c>
      <c r="AB7431" t="s">
        <v>237</v>
      </c>
      <c r="AH7431">
        <v>0</v>
      </c>
      <c r="AN7431" t="s">
        <v>238</v>
      </c>
      <c r="AO7431">
        <v>2</v>
      </c>
      <c r="AP7431" t="s">
        <v>239</v>
      </c>
      <c r="AQ7431" s="27">
        <v>41775</v>
      </c>
      <c r="AR7431" t="s">
        <v>240</v>
      </c>
      <c r="AS7431">
        <v>2</v>
      </c>
      <c r="AT7431" t="s">
        <v>239</v>
      </c>
      <c r="AU7431" s="27">
        <v>41775</v>
      </c>
    </row>
    <row r="7432" spans="1:47" x14ac:dyDescent="0.2">
      <c r="A7432">
        <v>7431</v>
      </c>
      <c r="B7432" t="s">
        <v>24419</v>
      </c>
      <c r="C7432" t="s">
        <v>3053</v>
      </c>
      <c r="D7432" t="s">
        <v>24420</v>
      </c>
      <c r="E7432" s="27">
        <v>41905</v>
      </c>
      <c r="F7432" t="s">
        <v>233</v>
      </c>
      <c r="G7432" s="27">
        <v>34086</v>
      </c>
      <c r="H7432">
        <v>22</v>
      </c>
      <c r="I7432" t="s">
        <v>259</v>
      </c>
      <c r="J7432" t="s">
        <v>245</v>
      </c>
      <c r="K7432">
        <v>0</v>
      </c>
      <c r="L7432">
        <v>3</v>
      </c>
      <c r="M7432">
        <v>0</v>
      </c>
      <c r="N7432">
        <v>0</v>
      </c>
      <c r="O7432">
        <v>0</v>
      </c>
      <c r="P7432">
        <v>-1</v>
      </c>
      <c r="Q7432" s="28">
        <v>41904.429166666669</v>
      </c>
      <c r="R7432" s="28">
        <v>41905.079861111109</v>
      </c>
      <c r="S7432" t="s">
        <v>24421</v>
      </c>
      <c r="T7432" s="27">
        <v>41904</v>
      </c>
      <c r="V7432">
        <v>1</v>
      </c>
      <c r="W7432" t="s">
        <v>36</v>
      </c>
      <c r="X7432" t="s">
        <v>279</v>
      </c>
      <c r="Y7432">
        <v>0</v>
      </c>
      <c r="AB7432" t="s">
        <v>237</v>
      </c>
      <c r="AH7432">
        <v>0</v>
      </c>
      <c r="AN7432" t="s">
        <v>238</v>
      </c>
      <c r="AO7432">
        <v>5</v>
      </c>
      <c r="AP7432" t="s">
        <v>246</v>
      </c>
      <c r="AQ7432" s="27">
        <v>41905</v>
      </c>
      <c r="AR7432" t="s">
        <v>240</v>
      </c>
      <c r="AS7432">
        <v>3</v>
      </c>
      <c r="AT7432" t="s">
        <v>239</v>
      </c>
      <c r="AU7432" s="27">
        <v>41905</v>
      </c>
    </row>
    <row r="7433" spans="1:47" x14ac:dyDescent="0.2">
      <c r="A7433">
        <v>7432</v>
      </c>
      <c r="B7433" t="s">
        <v>24422</v>
      </c>
      <c r="C7433" t="s">
        <v>990</v>
      </c>
      <c r="D7433" t="s">
        <v>24423</v>
      </c>
      <c r="E7433" s="27">
        <v>41393</v>
      </c>
      <c r="F7433" t="s">
        <v>233</v>
      </c>
      <c r="G7433" s="27">
        <v>32892</v>
      </c>
      <c r="H7433">
        <v>26</v>
      </c>
      <c r="I7433" t="s">
        <v>244</v>
      </c>
      <c r="J7433" t="s">
        <v>245</v>
      </c>
      <c r="K7433">
        <v>0</v>
      </c>
      <c r="L7433">
        <v>5</v>
      </c>
      <c r="M7433">
        <v>0</v>
      </c>
      <c r="N7433">
        <v>0</v>
      </c>
      <c r="O7433">
        <v>2</v>
      </c>
      <c r="P7433">
        <v>0</v>
      </c>
      <c r="Q7433" s="28">
        <v>41393.506944444445</v>
      </c>
      <c r="R7433" s="28">
        <v>41393.285416666666</v>
      </c>
      <c r="S7433" t="s">
        <v>24424</v>
      </c>
      <c r="U7433" s="27">
        <v>41392</v>
      </c>
      <c r="V7433">
        <v>1</v>
      </c>
      <c r="W7433" t="s">
        <v>32</v>
      </c>
      <c r="X7433" t="s">
        <v>274</v>
      </c>
      <c r="Y7433">
        <v>0</v>
      </c>
      <c r="AB7433" t="s">
        <v>237</v>
      </c>
      <c r="AH7433">
        <v>0</v>
      </c>
      <c r="AN7433" t="s">
        <v>238</v>
      </c>
      <c r="AO7433">
        <v>3</v>
      </c>
      <c r="AP7433" t="s">
        <v>239</v>
      </c>
      <c r="AQ7433" s="27">
        <v>41393</v>
      </c>
      <c r="AR7433" t="s">
        <v>240</v>
      </c>
      <c r="AS7433">
        <v>5</v>
      </c>
      <c r="AT7433" t="s">
        <v>246</v>
      </c>
      <c r="AU7433" s="27">
        <v>41393</v>
      </c>
    </row>
    <row r="7434" spans="1:47" x14ac:dyDescent="0.2">
      <c r="A7434">
        <v>7433</v>
      </c>
      <c r="B7434" t="s">
        <v>24425</v>
      </c>
      <c r="C7434" t="s">
        <v>24426</v>
      </c>
      <c r="D7434" t="s">
        <v>830</v>
      </c>
      <c r="E7434" s="27">
        <v>41955</v>
      </c>
      <c r="F7434" t="s">
        <v>233</v>
      </c>
      <c r="G7434" s="27">
        <v>31494</v>
      </c>
      <c r="H7434">
        <v>30</v>
      </c>
      <c r="I7434" t="s">
        <v>244</v>
      </c>
      <c r="J7434" t="s">
        <v>250</v>
      </c>
      <c r="K7434">
        <v>0</v>
      </c>
      <c r="L7434">
        <v>10</v>
      </c>
      <c r="M7434">
        <v>1</v>
      </c>
      <c r="N7434">
        <v>0</v>
      </c>
      <c r="O7434">
        <v>7</v>
      </c>
      <c r="P7434">
        <v>-1</v>
      </c>
      <c r="Q7434" s="28">
        <v>41954.126388888886</v>
      </c>
      <c r="R7434" s="28">
        <v>41992.382638888892</v>
      </c>
      <c r="S7434" t="s">
        <v>24427</v>
      </c>
      <c r="U7434" s="27">
        <v>41955</v>
      </c>
      <c r="V7434">
        <v>0</v>
      </c>
      <c r="W7434" t="s">
        <v>36</v>
      </c>
      <c r="X7434" t="s">
        <v>274</v>
      </c>
      <c r="Y7434">
        <v>0</v>
      </c>
      <c r="AB7434" t="s">
        <v>237</v>
      </c>
      <c r="AH7434">
        <v>0</v>
      </c>
      <c r="AN7434" t="s">
        <v>238</v>
      </c>
      <c r="AO7434">
        <v>9</v>
      </c>
      <c r="AP7434" t="s">
        <v>269</v>
      </c>
      <c r="AQ7434" s="27">
        <v>41955</v>
      </c>
      <c r="AR7434" t="s">
        <v>240</v>
      </c>
      <c r="AS7434">
        <v>10</v>
      </c>
      <c r="AT7434" t="s">
        <v>269</v>
      </c>
      <c r="AU7434" s="27">
        <v>41955</v>
      </c>
    </row>
    <row r="7435" spans="1:47" x14ac:dyDescent="0.2">
      <c r="A7435">
        <v>7434</v>
      </c>
      <c r="B7435" t="s">
        <v>24428</v>
      </c>
      <c r="C7435" t="s">
        <v>5575</v>
      </c>
      <c r="D7435" t="s">
        <v>24429</v>
      </c>
      <c r="E7435" s="27">
        <v>41509</v>
      </c>
      <c r="F7435" t="s">
        <v>233</v>
      </c>
      <c r="G7435" s="27">
        <v>33505</v>
      </c>
      <c r="H7435">
        <v>24</v>
      </c>
      <c r="I7435" t="s">
        <v>259</v>
      </c>
      <c r="J7435" t="s">
        <v>250</v>
      </c>
      <c r="K7435">
        <v>0</v>
      </c>
      <c r="L7435">
        <v>4</v>
      </c>
      <c r="M7435">
        <v>0</v>
      </c>
      <c r="N7435">
        <v>0</v>
      </c>
      <c r="O7435">
        <v>1</v>
      </c>
      <c r="P7435">
        <v>-163</v>
      </c>
      <c r="Q7435" s="28">
        <v>41346.436805555553</v>
      </c>
      <c r="R7435" s="28">
        <v>41502.381249999999</v>
      </c>
      <c r="S7435" t="s">
        <v>24430</v>
      </c>
      <c r="U7435" s="27">
        <v>41346</v>
      </c>
      <c r="V7435">
        <v>163</v>
      </c>
      <c r="W7435" t="s">
        <v>32</v>
      </c>
      <c r="X7435" t="s">
        <v>274</v>
      </c>
      <c r="Y7435">
        <v>0</v>
      </c>
      <c r="AB7435" t="s">
        <v>237</v>
      </c>
      <c r="AH7435">
        <v>0</v>
      </c>
      <c r="AN7435" t="s">
        <v>238</v>
      </c>
      <c r="AO7435">
        <v>5</v>
      </c>
      <c r="AP7435" t="s">
        <v>246</v>
      </c>
      <c r="AQ7435" s="27">
        <v>41509</v>
      </c>
      <c r="AR7435" t="s">
        <v>240</v>
      </c>
      <c r="AS7435">
        <v>4</v>
      </c>
      <c r="AT7435" t="s">
        <v>239</v>
      </c>
      <c r="AU7435" s="27">
        <v>41509</v>
      </c>
    </row>
    <row r="7436" spans="1:47" x14ac:dyDescent="0.2">
      <c r="A7436">
        <v>7435</v>
      </c>
      <c r="B7436" t="s">
        <v>24431</v>
      </c>
      <c r="C7436" t="s">
        <v>292</v>
      </c>
      <c r="D7436" t="s">
        <v>400</v>
      </c>
      <c r="E7436" s="27">
        <v>41372</v>
      </c>
      <c r="F7436" t="s">
        <v>294</v>
      </c>
      <c r="G7436" s="27">
        <v>31828</v>
      </c>
      <c r="H7436">
        <v>29</v>
      </c>
      <c r="I7436" t="s">
        <v>244</v>
      </c>
      <c r="J7436" t="s">
        <v>250</v>
      </c>
      <c r="K7436">
        <v>0</v>
      </c>
      <c r="L7436">
        <v>4</v>
      </c>
      <c r="M7436">
        <v>0</v>
      </c>
      <c r="N7436">
        <v>0</v>
      </c>
      <c r="O7436">
        <v>0</v>
      </c>
      <c r="P7436">
        <v>-3</v>
      </c>
      <c r="Q7436" s="28">
        <v>41369.472916666666</v>
      </c>
      <c r="R7436" s="28">
        <v>41370.054166666669</v>
      </c>
      <c r="S7436" t="s">
        <v>24432</v>
      </c>
      <c r="T7436" s="27">
        <v>41369</v>
      </c>
      <c r="V7436">
        <v>3</v>
      </c>
      <c r="W7436" t="s">
        <v>32</v>
      </c>
      <c r="X7436" t="s">
        <v>359</v>
      </c>
      <c r="Y7436">
        <v>0</v>
      </c>
      <c r="AB7436" t="s">
        <v>237</v>
      </c>
      <c r="AH7436">
        <v>0</v>
      </c>
      <c r="AN7436" t="s">
        <v>238</v>
      </c>
      <c r="AO7436">
        <v>2</v>
      </c>
      <c r="AP7436" t="s">
        <v>239</v>
      </c>
      <c r="AQ7436" s="27">
        <v>41372</v>
      </c>
      <c r="AR7436" t="s">
        <v>240</v>
      </c>
      <c r="AS7436">
        <v>4</v>
      </c>
      <c r="AT7436" t="s">
        <v>239</v>
      </c>
      <c r="AU7436" s="27">
        <v>41372</v>
      </c>
    </row>
    <row r="7437" spans="1:47" x14ac:dyDescent="0.2">
      <c r="A7437">
        <v>7436</v>
      </c>
      <c r="B7437" t="s">
        <v>24433</v>
      </c>
      <c r="C7437" t="s">
        <v>15000</v>
      </c>
      <c r="D7437" t="s">
        <v>850</v>
      </c>
      <c r="E7437" s="27">
        <v>41837</v>
      </c>
      <c r="F7437" t="s">
        <v>233</v>
      </c>
      <c r="G7437" s="27">
        <v>29957</v>
      </c>
      <c r="H7437">
        <v>34</v>
      </c>
      <c r="I7437" t="s">
        <v>244</v>
      </c>
      <c r="J7437" t="s">
        <v>250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-1</v>
      </c>
      <c r="Q7437" s="28">
        <v>41836.386111111111</v>
      </c>
      <c r="R7437" s="28">
        <v>41838.224999999999</v>
      </c>
      <c r="S7437" t="s">
        <v>24434</v>
      </c>
      <c r="T7437" s="27">
        <v>41836</v>
      </c>
      <c r="V7437">
        <v>1</v>
      </c>
      <c r="W7437" t="s">
        <v>32</v>
      </c>
      <c r="X7437" t="s">
        <v>364</v>
      </c>
      <c r="Y7437">
        <v>0</v>
      </c>
      <c r="AB7437" t="s">
        <v>237</v>
      </c>
      <c r="AH7437">
        <v>0</v>
      </c>
      <c r="AN7437" t="s">
        <v>238</v>
      </c>
      <c r="AO7437">
        <v>1</v>
      </c>
      <c r="AP7437" t="s">
        <v>239</v>
      </c>
      <c r="AQ7437" s="27">
        <v>41837</v>
      </c>
      <c r="AR7437" t="s">
        <v>240</v>
      </c>
      <c r="AS7437">
        <v>1</v>
      </c>
      <c r="AT7437" t="s">
        <v>239</v>
      </c>
      <c r="AU7437" s="27">
        <v>41837</v>
      </c>
    </row>
    <row r="7438" spans="1:47" x14ac:dyDescent="0.2">
      <c r="A7438">
        <v>7437</v>
      </c>
      <c r="B7438" t="s">
        <v>24435</v>
      </c>
      <c r="C7438" t="s">
        <v>907</v>
      </c>
      <c r="D7438" t="s">
        <v>3460</v>
      </c>
      <c r="E7438" s="27">
        <v>41873</v>
      </c>
      <c r="F7438" t="s">
        <v>294</v>
      </c>
      <c r="G7438" s="27">
        <v>31574</v>
      </c>
      <c r="H7438">
        <v>29</v>
      </c>
      <c r="I7438" t="s">
        <v>244</v>
      </c>
      <c r="J7438" t="s">
        <v>245</v>
      </c>
      <c r="K7438">
        <v>0</v>
      </c>
      <c r="L7438">
        <v>10</v>
      </c>
      <c r="M7438">
        <v>0</v>
      </c>
      <c r="N7438">
        <v>0</v>
      </c>
      <c r="O7438">
        <v>20</v>
      </c>
      <c r="P7438">
        <v>11</v>
      </c>
      <c r="Q7438" s="28">
        <v>41884.152777777781</v>
      </c>
      <c r="R7438" s="28">
        <v>41940.414583333331</v>
      </c>
      <c r="S7438" t="s">
        <v>24436</v>
      </c>
      <c r="T7438" s="27">
        <v>41827</v>
      </c>
      <c r="V7438">
        <v>46</v>
      </c>
      <c r="W7438" t="s">
        <v>32</v>
      </c>
      <c r="X7438" t="s">
        <v>364</v>
      </c>
      <c r="Y7438">
        <v>1</v>
      </c>
      <c r="AA7438" t="s">
        <v>24437</v>
      </c>
      <c r="AB7438" t="s">
        <v>36</v>
      </c>
      <c r="AC7438">
        <v>1</v>
      </c>
      <c r="AD7438" s="27">
        <v>42035</v>
      </c>
      <c r="AE7438" t="s">
        <v>404</v>
      </c>
      <c r="AF7438" s="27">
        <v>42036</v>
      </c>
      <c r="AG7438" s="27">
        <v>42125</v>
      </c>
      <c r="AH7438">
        <v>0</v>
      </c>
      <c r="AN7438" t="s">
        <v>238</v>
      </c>
      <c r="AO7438">
        <v>3</v>
      </c>
      <c r="AP7438" t="s">
        <v>239</v>
      </c>
      <c r="AQ7438" s="27">
        <v>41873</v>
      </c>
      <c r="AR7438" t="s">
        <v>240</v>
      </c>
      <c r="AS7438">
        <v>10</v>
      </c>
      <c r="AT7438" t="s">
        <v>269</v>
      </c>
      <c r="AU7438" s="27">
        <v>41873</v>
      </c>
    </row>
    <row r="7439" spans="1:47" x14ac:dyDescent="0.2">
      <c r="A7439">
        <v>7438</v>
      </c>
      <c r="B7439" t="s">
        <v>24438</v>
      </c>
      <c r="C7439" t="s">
        <v>24439</v>
      </c>
      <c r="D7439" t="s">
        <v>266</v>
      </c>
      <c r="E7439" s="27">
        <v>41983</v>
      </c>
      <c r="F7439" t="s">
        <v>294</v>
      </c>
      <c r="G7439" s="27">
        <v>23544</v>
      </c>
      <c r="H7439">
        <v>51</v>
      </c>
      <c r="I7439" t="s">
        <v>234</v>
      </c>
      <c r="J7439" t="s">
        <v>22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-1</v>
      </c>
      <c r="Q7439" s="28">
        <v>41982.219444444447</v>
      </c>
      <c r="R7439" s="28">
        <v>41984.270138888889</v>
      </c>
      <c r="S7439" t="s">
        <v>24440</v>
      </c>
      <c r="T7439" s="27">
        <v>41982</v>
      </c>
      <c r="V7439">
        <v>1</v>
      </c>
      <c r="W7439" t="s">
        <v>32</v>
      </c>
      <c r="X7439" t="s">
        <v>359</v>
      </c>
      <c r="Y7439">
        <v>0</v>
      </c>
      <c r="AB7439" t="s">
        <v>237</v>
      </c>
      <c r="AH7439">
        <v>0</v>
      </c>
      <c r="AN7439" t="s">
        <v>238</v>
      </c>
      <c r="AO7439">
        <v>1</v>
      </c>
      <c r="AP7439" t="s">
        <v>239</v>
      </c>
      <c r="AQ7439" s="27">
        <v>41983</v>
      </c>
      <c r="AR7439" t="s">
        <v>240</v>
      </c>
      <c r="AS7439">
        <v>1</v>
      </c>
      <c r="AT7439" t="s">
        <v>239</v>
      </c>
      <c r="AU7439" s="27">
        <v>41983</v>
      </c>
    </row>
    <row r="7440" spans="1:47" x14ac:dyDescent="0.2">
      <c r="A7440">
        <v>7439</v>
      </c>
      <c r="B7440" t="s">
        <v>24441</v>
      </c>
      <c r="C7440" t="s">
        <v>500</v>
      </c>
      <c r="D7440" t="s">
        <v>24442</v>
      </c>
      <c r="E7440" s="27">
        <v>41810</v>
      </c>
      <c r="F7440" t="s">
        <v>233</v>
      </c>
      <c r="G7440" s="27">
        <v>28272</v>
      </c>
      <c r="H7440">
        <v>38</v>
      </c>
      <c r="I7440" t="s">
        <v>244</v>
      </c>
      <c r="J7440" t="s">
        <v>250</v>
      </c>
      <c r="K7440">
        <v>0</v>
      </c>
      <c r="L7440">
        <v>4</v>
      </c>
      <c r="M7440">
        <v>0</v>
      </c>
      <c r="N7440">
        <v>0</v>
      </c>
      <c r="O7440">
        <v>1</v>
      </c>
      <c r="P7440">
        <v>-1</v>
      </c>
      <c r="Q7440" s="28">
        <v>41809.467361111114</v>
      </c>
      <c r="R7440" s="28">
        <v>41887.068055555559</v>
      </c>
      <c r="S7440" t="s">
        <v>24443</v>
      </c>
      <c r="U7440" s="27">
        <v>41809</v>
      </c>
      <c r="V7440">
        <v>1</v>
      </c>
      <c r="W7440" t="s">
        <v>32</v>
      </c>
      <c r="X7440" t="s">
        <v>274</v>
      </c>
      <c r="Y7440">
        <v>1</v>
      </c>
      <c r="AA7440" t="s">
        <v>24444</v>
      </c>
      <c r="AB7440" t="s">
        <v>32</v>
      </c>
      <c r="AD7440" s="27">
        <v>42404</v>
      </c>
      <c r="AH7440">
        <v>0</v>
      </c>
      <c r="AN7440" t="s">
        <v>238</v>
      </c>
      <c r="AO7440">
        <v>1</v>
      </c>
      <c r="AP7440" t="s">
        <v>239</v>
      </c>
      <c r="AQ7440" s="27">
        <v>41810</v>
      </c>
      <c r="AR7440" t="s">
        <v>240</v>
      </c>
      <c r="AS7440">
        <v>4</v>
      </c>
      <c r="AT7440" t="s">
        <v>239</v>
      </c>
      <c r="AU7440" s="27">
        <v>41810</v>
      </c>
    </row>
    <row r="7441" spans="1:47" x14ac:dyDescent="0.2">
      <c r="A7441">
        <v>7440</v>
      </c>
      <c r="B7441" t="s">
        <v>24445</v>
      </c>
      <c r="C7441" t="s">
        <v>24446</v>
      </c>
      <c r="D7441" t="s">
        <v>3209</v>
      </c>
      <c r="E7441" s="27">
        <v>41495</v>
      </c>
      <c r="F7441" t="s">
        <v>233</v>
      </c>
      <c r="G7441" s="27">
        <v>29701</v>
      </c>
      <c r="H7441">
        <v>34</v>
      </c>
      <c r="I7441" t="s">
        <v>244</v>
      </c>
      <c r="J7441" t="s">
        <v>250</v>
      </c>
      <c r="K7441">
        <v>1</v>
      </c>
      <c r="L7441">
        <v>6</v>
      </c>
      <c r="M7441">
        <v>0</v>
      </c>
      <c r="N7441">
        <v>0</v>
      </c>
      <c r="O7441">
        <v>5</v>
      </c>
      <c r="P7441">
        <v>0</v>
      </c>
      <c r="Q7441" s="28">
        <v>41495.045138888891</v>
      </c>
      <c r="R7441" s="28">
        <v>41495.336805555555</v>
      </c>
      <c r="S7441" t="s">
        <v>24447</v>
      </c>
      <c r="T7441" s="27">
        <v>41494</v>
      </c>
      <c r="V7441">
        <v>1</v>
      </c>
      <c r="W7441" t="s">
        <v>32</v>
      </c>
      <c r="X7441" t="s">
        <v>252</v>
      </c>
      <c r="Y7441">
        <v>0</v>
      </c>
      <c r="AB7441" t="s">
        <v>237</v>
      </c>
      <c r="AH7441">
        <v>0</v>
      </c>
      <c r="AN7441" t="s">
        <v>238</v>
      </c>
      <c r="AO7441">
        <v>2</v>
      </c>
      <c r="AP7441" t="s">
        <v>239</v>
      </c>
      <c r="AQ7441" s="27">
        <v>41495</v>
      </c>
      <c r="AR7441" t="s">
        <v>240</v>
      </c>
      <c r="AS7441">
        <v>6</v>
      </c>
      <c r="AT7441" t="s">
        <v>246</v>
      </c>
      <c r="AU7441" s="27">
        <v>41495</v>
      </c>
    </row>
    <row r="7442" spans="1:47" x14ac:dyDescent="0.2">
      <c r="A7442">
        <v>7441</v>
      </c>
      <c r="B7442" t="s">
        <v>24448</v>
      </c>
      <c r="C7442" t="s">
        <v>9252</v>
      </c>
      <c r="D7442" t="s">
        <v>506</v>
      </c>
      <c r="E7442" s="27">
        <v>41311</v>
      </c>
      <c r="F7442" t="s">
        <v>233</v>
      </c>
      <c r="G7442" s="27">
        <v>33758</v>
      </c>
      <c r="H7442">
        <v>23</v>
      </c>
      <c r="I7442" t="s">
        <v>259</v>
      </c>
      <c r="J7442" t="s">
        <v>22</v>
      </c>
      <c r="K7442">
        <v>0</v>
      </c>
      <c r="L7442">
        <v>4</v>
      </c>
      <c r="M7442">
        <v>0</v>
      </c>
      <c r="N7442">
        <v>0</v>
      </c>
      <c r="O7442">
        <v>2</v>
      </c>
      <c r="P7442">
        <v>-1</v>
      </c>
      <c r="Q7442" s="28">
        <v>41310.46875</v>
      </c>
      <c r="R7442" s="28">
        <v>41312.390277777777</v>
      </c>
      <c r="S7442" t="s">
        <v>24449</v>
      </c>
      <c r="T7442" s="27">
        <v>41310</v>
      </c>
      <c r="V7442">
        <v>1</v>
      </c>
      <c r="W7442" t="s">
        <v>32</v>
      </c>
      <c r="X7442" t="s">
        <v>1381</v>
      </c>
      <c r="Y7442">
        <v>1</v>
      </c>
      <c r="AA7442" t="s">
        <v>24450</v>
      </c>
      <c r="AB7442" t="s">
        <v>32</v>
      </c>
      <c r="AC7442">
        <v>0</v>
      </c>
      <c r="AD7442" s="27">
        <v>42068</v>
      </c>
      <c r="AE7442" t="s">
        <v>441</v>
      </c>
      <c r="AF7442" s="27">
        <v>42068</v>
      </c>
      <c r="AG7442" s="27">
        <v>42069</v>
      </c>
      <c r="AH7442">
        <v>0</v>
      </c>
      <c r="AN7442" t="s">
        <v>238</v>
      </c>
      <c r="AO7442">
        <v>5</v>
      </c>
      <c r="AP7442" t="s">
        <v>246</v>
      </c>
      <c r="AQ7442" s="27">
        <v>41311</v>
      </c>
      <c r="AR7442" t="s">
        <v>240</v>
      </c>
      <c r="AS7442">
        <v>4</v>
      </c>
      <c r="AT7442" t="s">
        <v>239</v>
      </c>
      <c r="AU7442" s="27">
        <v>41311</v>
      </c>
    </row>
    <row r="7443" spans="1:47" x14ac:dyDescent="0.2">
      <c r="A7443">
        <v>7442</v>
      </c>
      <c r="B7443" t="s">
        <v>24451</v>
      </c>
      <c r="C7443" t="s">
        <v>24452</v>
      </c>
      <c r="D7443" t="s">
        <v>24453</v>
      </c>
      <c r="E7443" s="27">
        <v>41404</v>
      </c>
      <c r="F7443" t="s">
        <v>233</v>
      </c>
      <c r="G7443" s="27">
        <v>32960</v>
      </c>
      <c r="H7443">
        <v>26</v>
      </c>
      <c r="I7443" t="s">
        <v>244</v>
      </c>
      <c r="J7443" t="s">
        <v>22</v>
      </c>
      <c r="K7443">
        <v>0</v>
      </c>
      <c r="L7443">
        <v>5</v>
      </c>
      <c r="M7443">
        <v>0</v>
      </c>
      <c r="N7443">
        <v>0</v>
      </c>
      <c r="O7443">
        <v>0</v>
      </c>
      <c r="P7443">
        <v>-1</v>
      </c>
      <c r="Q7443" s="28">
        <v>41403.475694444445</v>
      </c>
      <c r="R7443" s="28">
        <v>41404.056250000001</v>
      </c>
      <c r="S7443" t="s">
        <v>24454</v>
      </c>
      <c r="T7443" s="27">
        <v>41403</v>
      </c>
      <c r="V7443">
        <v>1</v>
      </c>
      <c r="W7443" t="s">
        <v>32</v>
      </c>
      <c r="X7443" t="s">
        <v>1089</v>
      </c>
      <c r="Y7443">
        <v>1</v>
      </c>
      <c r="AA7443" t="s">
        <v>24455</v>
      </c>
      <c r="AB7443" t="s">
        <v>36</v>
      </c>
      <c r="AC7443">
        <v>0</v>
      </c>
      <c r="AD7443" s="27">
        <v>41983</v>
      </c>
      <c r="AE7443" t="s">
        <v>5283</v>
      </c>
      <c r="AF7443" s="27">
        <v>41983</v>
      </c>
      <c r="AG7443" s="27">
        <v>41984</v>
      </c>
      <c r="AH7443">
        <v>0</v>
      </c>
      <c r="AN7443" t="s">
        <v>238</v>
      </c>
      <c r="AO7443">
        <v>4</v>
      </c>
      <c r="AP7443" t="s">
        <v>239</v>
      </c>
      <c r="AQ7443" s="27">
        <v>41404</v>
      </c>
      <c r="AR7443" t="s">
        <v>240</v>
      </c>
      <c r="AS7443">
        <v>5</v>
      </c>
      <c r="AT7443" t="s">
        <v>246</v>
      </c>
      <c r="AU7443" s="27">
        <v>41404</v>
      </c>
    </row>
    <row r="7444" spans="1:47" x14ac:dyDescent="0.2">
      <c r="A7444">
        <v>7443</v>
      </c>
      <c r="B7444" t="s">
        <v>24456</v>
      </c>
      <c r="C7444" t="s">
        <v>8017</v>
      </c>
      <c r="D7444" t="s">
        <v>2014</v>
      </c>
      <c r="E7444" s="27">
        <v>41488</v>
      </c>
      <c r="F7444" t="s">
        <v>294</v>
      </c>
      <c r="G7444" s="27">
        <v>31717</v>
      </c>
      <c r="H7444">
        <v>29</v>
      </c>
      <c r="I7444" t="s">
        <v>244</v>
      </c>
      <c r="J7444" t="s">
        <v>250</v>
      </c>
      <c r="K7444">
        <v>0</v>
      </c>
      <c r="L7444">
        <v>2</v>
      </c>
      <c r="M7444">
        <v>0</v>
      </c>
      <c r="N7444">
        <v>0</v>
      </c>
      <c r="O7444">
        <v>1</v>
      </c>
      <c r="P7444">
        <v>-1</v>
      </c>
      <c r="Q7444" s="28">
        <v>41487.284722222219</v>
      </c>
      <c r="R7444" s="28">
        <v>41488.088888888888</v>
      </c>
      <c r="S7444" t="s">
        <v>24457</v>
      </c>
      <c r="T7444" s="27">
        <v>41487</v>
      </c>
      <c r="V7444">
        <v>1</v>
      </c>
      <c r="W7444" t="s">
        <v>36</v>
      </c>
      <c r="X7444" t="s">
        <v>279</v>
      </c>
      <c r="Y7444">
        <v>0</v>
      </c>
      <c r="AB7444" t="s">
        <v>237</v>
      </c>
      <c r="AH7444">
        <v>0</v>
      </c>
      <c r="AN7444" t="s">
        <v>238</v>
      </c>
      <c r="AO7444">
        <v>2</v>
      </c>
      <c r="AP7444" t="s">
        <v>239</v>
      </c>
      <c r="AQ7444" s="27">
        <v>41488</v>
      </c>
      <c r="AR7444" t="s">
        <v>240</v>
      </c>
      <c r="AS7444">
        <v>2</v>
      </c>
      <c r="AT7444" t="s">
        <v>239</v>
      </c>
      <c r="AU7444" s="27">
        <v>41488</v>
      </c>
    </row>
    <row r="7445" spans="1:47" x14ac:dyDescent="0.2">
      <c r="A7445">
        <v>7444</v>
      </c>
      <c r="B7445" t="s">
        <v>24458</v>
      </c>
      <c r="C7445" t="s">
        <v>17615</v>
      </c>
      <c r="D7445" t="s">
        <v>3176</v>
      </c>
      <c r="E7445" s="27">
        <v>41306</v>
      </c>
      <c r="F7445" t="s">
        <v>233</v>
      </c>
      <c r="G7445" s="27">
        <v>33411</v>
      </c>
      <c r="H7445">
        <v>24</v>
      </c>
      <c r="I7445" t="s">
        <v>259</v>
      </c>
      <c r="J7445" t="s">
        <v>250</v>
      </c>
      <c r="K7445">
        <v>0</v>
      </c>
      <c r="L7445">
        <v>5</v>
      </c>
      <c r="M7445">
        <v>0</v>
      </c>
      <c r="N7445">
        <v>0</v>
      </c>
      <c r="O7445">
        <v>1</v>
      </c>
      <c r="P7445">
        <v>0</v>
      </c>
      <c r="Q7445" s="28">
        <v>41306.265277777777</v>
      </c>
      <c r="R7445" s="28">
        <v>41307.136805555558</v>
      </c>
      <c r="S7445" t="s">
        <v>24459</v>
      </c>
      <c r="T7445" s="27">
        <v>41306</v>
      </c>
      <c r="V7445">
        <v>0</v>
      </c>
      <c r="W7445" t="s">
        <v>32</v>
      </c>
      <c r="X7445" t="s">
        <v>343</v>
      </c>
      <c r="Y7445">
        <v>1</v>
      </c>
      <c r="AA7445" t="s">
        <v>24460</v>
      </c>
      <c r="AB7445" t="s">
        <v>36</v>
      </c>
      <c r="AD7445" s="27">
        <v>42141</v>
      </c>
      <c r="AE7445" t="s">
        <v>324</v>
      </c>
      <c r="AH7445">
        <v>0</v>
      </c>
      <c r="AN7445" t="s">
        <v>238</v>
      </c>
      <c r="AO7445">
        <v>5</v>
      </c>
      <c r="AP7445" t="s">
        <v>246</v>
      </c>
      <c r="AQ7445" s="27">
        <v>41306</v>
      </c>
      <c r="AR7445" t="s">
        <v>240</v>
      </c>
      <c r="AS7445">
        <v>5</v>
      </c>
      <c r="AT7445" t="s">
        <v>246</v>
      </c>
      <c r="AU7445" s="27">
        <v>41306</v>
      </c>
    </row>
    <row r="7446" spans="1:47" x14ac:dyDescent="0.2">
      <c r="A7446">
        <v>7445</v>
      </c>
      <c r="B7446" t="s">
        <v>24461</v>
      </c>
      <c r="C7446" t="s">
        <v>2454</v>
      </c>
      <c r="D7446" t="s">
        <v>3752</v>
      </c>
      <c r="E7446" s="27">
        <v>41501</v>
      </c>
      <c r="F7446" t="s">
        <v>233</v>
      </c>
      <c r="G7446" s="27">
        <v>31092</v>
      </c>
      <c r="H7446">
        <v>31</v>
      </c>
      <c r="I7446" t="s">
        <v>244</v>
      </c>
      <c r="J7446" t="s">
        <v>353</v>
      </c>
      <c r="K7446">
        <v>0</v>
      </c>
      <c r="L7446">
        <v>8</v>
      </c>
      <c r="M7446">
        <v>0</v>
      </c>
      <c r="N7446">
        <v>0</v>
      </c>
      <c r="O7446">
        <v>1</v>
      </c>
      <c r="P7446">
        <v>-1</v>
      </c>
      <c r="Q7446" s="28">
        <v>41500.283333333333</v>
      </c>
      <c r="R7446" s="28">
        <v>41517.361111111109</v>
      </c>
      <c r="S7446" t="s">
        <v>24462</v>
      </c>
      <c r="T7446" s="27">
        <v>41500</v>
      </c>
      <c r="V7446">
        <v>1</v>
      </c>
      <c r="W7446" t="s">
        <v>32</v>
      </c>
      <c r="X7446" t="s">
        <v>729</v>
      </c>
      <c r="Y7446">
        <v>1</v>
      </c>
      <c r="AA7446" t="s">
        <v>24463</v>
      </c>
      <c r="AB7446" t="s">
        <v>36</v>
      </c>
      <c r="AC7446">
        <v>0</v>
      </c>
      <c r="AD7446" s="27">
        <v>41581</v>
      </c>
      <c r="AE7446" t="s">
        <v>550</v>
      </c>
      <c r="AF7446" s="27">
        <v>41581</v>
      </c>
      <c r="AG7446" s="27">
        <v>41628</v>
      </c>
      <c r="AH7446">
        <v>0</v>
      </c>
      <c r="AN7446" t="s">
        <v>238</v>
      </c>
      <c r="AO7446">
        <v>8</v>
      </c>
      <c r="AP7446" t="s">
        <v>269</v>
      </c>
      <c r="AQ7446" s="27">
        <v>41501</v>
      </c>
      <c r="AR7446" t="s">
        <v>240</v>
      </c>
      <c r="AS7446">
        <v>8</v>
      </c>
      <c r="AT7446" t="s">
        <v>269</v>
      </c>
      <c r="AU7446" s="27">
        <v>41501</v>
      </c>
    </row>
    <row r="7447" spans="1:47" x14ac:dyDescent="0.2">
      <c r="A7447">
        <v>7446</v>
      </c>
      <c r="B7447" t="s">
        <v>24464</v>
      </c>
      <c r="C7447" t="s">
        <v>1308</v>
      </c>
      <c r="D7447" t="s">
        <v>24465</v>
      </c>
      <c r="E7447" s="27">
        <v>41715</v>
      </c>
      <c r="F7447" t="s">
        <v>233</v>
      </c>
      <c r="G7447" s="27">
        <v>24135</v>
      </c>
      <c r="H7447">
        <v>50</v>
      </c>
      <c r="I7447" t="s">
        <v>234</v>
      </c>
      <c r="J7447" t="s">
        <v>245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-1</v>
      </c>
      <c r="Q7447" s="28">
        <v>41714.259027777778</v>
      </c>
      <c r="R7447" s="28">
        <v>41715.09652777778</v>
      </c>
      <c r="S7447" t="s">
        <v>24466</v>
      </c>
      <c r="T7447" s="27">
        <v>41714</v>
      </c>
      <c r="V7447">
        <v>1</v>
      </c>
      <c r="W7447" t="s">
        <v>32</v>
      </c>
      <c r="X7447" t="s">
        <v>254</v>
      </c>
      <c r="Y7447">
        <v>0</v>
      </c>
      <c r="AB7447" t="s">
        <v>237</v>
      </c>
      <c r="AH7447">
        <v>0</v>
      </c>
      <c r="AN7447" t="s">
        <v>238</v>
      </c>
      <c r="AO7447">
        <v>1</v>
      </c>
      <c r="AP7447" t="s">
        <v>239</v>
      </c>
      <c r="AQ7447" s="27">
        <v>41715</v>
      </c>
      <c r="AR7447" t="s">
        <v>240</v>
      </c>
      <c r="AS7447">
        <v>1</v>
      </c>
      <c r="AT7447" t="s">
        <v>239</v>
      </c>
      <c r="AU7447" s="27">
        <v>41715</v>
      </c>
    </row>
    <row r="7448" spans="1:47" x14ac:dyDescent="0.2">
      <c r="A7448">
        <v>7447</v>
      </c>
      <c r="B7448" t="s">
        <v>24467</v>
      </c>
      <c r="C7448" t="s">
        <v>24468</v>
      </c>
      <c r="D7448" t="s">
        <v>18994</v>
      </c>
      <c r="E7448" s="27">
        <v>41344</v>
      </c>
      <c r="F7448" t="s">
        <v>294</v>
      </c>
      <c r="G7448" s="27">
        <v>33519</v>
      </c>
      <c r="H7448">
        <v>24</v>
      </c>
      <c r="I7448" t="s">
        <v>259</v>
      </c>
      <c r="J7448" t="s">
        <v>250</v>
      </c>
      <c r="K7448">
        <v>0</v>
      </c>
      <c r="L7448">
        <v>7</v>
      </c>
      <c r="M7448">
        <v>0</v>
      </c>
      <c r="N7448">
        <v>0</v>
      </c>
      <c r="O7448">
        <v>0</v>
      </c>
      <c r="P7448">
        <v>-1</v>
      </c>
      <c r="Q7448" s="28">
        <v>41343.334027777775</v>
      </c>
      <c r="R7448" s="28">
        <v>41344.280555555553</v>
      </c>
      <c r="S7448" t="s">
        <v>24469</v>
      </c>
      <c r="T7448" s="27">
        <v>41343</v>
      </c>
      <c r="V7448">
        <v>1</v>
      </c>
      <c r="W7448" t="s">
        <v>36</v>
      </c>
      <c r="X7448" t="s">
        <v>350</v>
      </c>
      <c r="Y7448">
        <v>1</v>
      </c>
      <c r="AA7448" t="s">
        <v>24470</v>
      </c>
      <c r="AB7448" t="s">
        <v>36</v>
      </c>
      <c r="AD7448" s="27">
        <v>42248</v>
      </c>
      <c r="AE7448" t="s">
        <v>392</v>
      </c>
      <c r="AH7448">
        <v>0</v>
      </c>
      <c r="AN7448" t="s">
        <v>238</v>
      </c>
      <c r="AO7448">
        <v>5</v>
      </c>
      <c r="AP7448" t="s">
        <v>246</v>
      </c>
      <c r="AQ7448" s="27">
        <v>41344</v>
      </c>
      <c r="AR7448" t="s">
        <v>240</v>
      </c>
      <c r="AS7448">
        <v>7</v>
      </c>
      <c r="AT7448" t="s">
        <v>246</v>
      </c>
      <c r="AU7448" s="27">
        <v>41344</v>
      </c>
    </row>
    <row r="7449" spans="1:47" x14ac:dyDescent="0.2">
      <c r="A7449">
        <v>7448</v>
      </c>
      <c r="B7449" t="s">
        <v>24471</v>
      </c>
      <c r="C7449" t="s">
        <v>4747</v>
      </c>
      <c r="D7449" t="s">
        <v>357</v>
      </c>
      <c r="E7449" s="27">
        <v>41687</v>
      </c>
      <c r="F7449" t="s">
        <v>294</v>
      </c>
      <c r="G7449" s="27">
        <v>30894</v>
      </c>
      <c r="H7449">
        <v>31</v>
      </c>
      <c r="I7449" t="s">
        <v>244</v>
      </c>
      <c r="J7449" t="s">
        <v>250</v>
      </c>
      <c r="K7449">
        <v>0</v>
      </c>
      <c r="L7449">
        <v>3</v>
      </c>
      <c r="M7449">
        <v>0</v>
      </c>
      <c r="N7449">
        <v>0</v>
      </c>
      <c r="O7449">
        <v>0</v>
      </c>
      <c r="P7449">
        <v>0</v>
      </c>
      <c r="Q7449" s="28">
        <v>41687.523611111108</v>
      </c>
      <c r="R7449" s="28">
        <v>41687.397916666669</v>
      </c>
      <c r="S7449" t="s">
        <v>24472</v>
      </c>
      <c r="T7449" s="27">
        <v>41686</v>
      </c>
      <c r="V7449">
        <v>1</v>
      </c>
      <c r="W7449" t="s">
        <v>32</v>
      </c>
      <c r="X7449" t="s">
        <v>254</v>
      </c>
      <c r="Y7449">
        <v>0</v>
      </c>
      <c r="AB7449" t="s">
        <v>237</v>
      </c>
      <c r="AH7449">
        <v>0</v>
      </c>
      <c r="AN7449" t="s">
        <v>238</v>
      </c>
      <c r="AO7449">
        <v>1</v>
      </c>
      <c r="AP7449" t="s">
        <v>239</v>
      </c>
      <c r="AQ7449" s="27">
        <v>41687</v>
      </c>
      <c r="AR7449" t="s">
        <v>240</v>
      </c>
      <c r="AS7449">
        <v>3</v>
      </c>
      <c r="AT7449" t="s">
        <v>239</v>
      </c>
      <c r="AU7449" s="27">
        <v>41687</v>
      </c>
    </row>
    <row r="7450" spans="1:47" x14ac:dyDescent="0.2">
      <c r="A7450">
        <v>7449</v>
      </c>
      <c r="B7450" t="s">
        <v>24473</v>
      </c>
      <c r="C7450" t="s">
        <v>4754</v>
      </c>
      <c r="D7450" t="s">
        <v>3510</v>
      </c>
      <c r="E7450" s="27">
        <v>41570</v>
      </c>
      <c r="F7450" t="s">
        <v>233</v>
      </c>
      <c r="G7450" s="27">
        <v>29130</v>
      </c>
      <c r="H7450">
        <v>36</v>
      </c>
      <c r="I7450" t="s">
        <v>244</v>
      </c>
      <c r="J7450" t="s">
        <v>250</v>
      </c>
      <c r="K7450">
        <v>0</v>
      </c>
      <c r="L7450">
        <v>9</v>
      </c>
      <c r="M7450">
        <v>0</v>
      </c>
      <c r="N7450">
        <v>0</v>
      </c>
      <c r="O7450">
        <v>13</v>
      </c>
      <c r="P7450">
        <v>-1</v>
      </c>
      <c r="Q7450" s="28">
        <v>41569.199999999997</v>
      </c>
      <c r="R7450" s="28">
        <v>41571.209722222222</v>
      </c>
      <c r="S7450" t="s">
        <v>24474</v>
      </c>
      <c r="U7450" s="27">
        <v>41569</v>
      </c>
      <c r="V7450">
        <v>1</v>
      </c>
      <c r="W7450" t="s">
        <v>32</v>
      </c>
      <c r="X7450" t="s">
        <v>274</v>
      </c>
      <c r="Y7450">
        <v>1</v>
      </c>
      <c r="AA7450" t="s">
        <v>24475</v>
      </c>
      <c r="AB7450" t="s">
        <v>36</v>
      </c>
      <c r="AD7450" s="27">
        <v>41831</v>
      </c>
      <c r="AE7450" t="s">
        <v>412</v>
      </c>
      <c r="AH7450">
        <v>0</v>
      </c>
      <c r="AN7450" t="s">
        <v>238</v>
      </c>
      <c r="AO7450">
        <v>5</v>
      </c>
      <c r="AP7450" t="s">
        <v>246</v>
      </c>
      <c r="AQ7450" s="27">
        <v>41570</v>
      </c>
      <c r="AR7450" t="s">
        <v>240</v>
      </c>
      <c r="AS7450">
        <v>9</v>
      </c>
      <c r="AT7450" t="s">
        <v>269</v>
      </c>
      <c r="AU7450" s="27">
        <v>41570</v>
      </c>
    </row>
    <row r="7451" spans="1:47" x14ac:dyDescent="0.2">
      <c r="A7451">
        <v>7450</v>
      </c>
      <c r="B7451" t="s">
        <v>24476</v>
      </c>
      <c r="C7451" t="s">
        <v>4664</v>
      </c>
      <c r="D7451" t="s">
        <v>652</v>
      </c>
      <c r="E7451" s="27">
        <v>41330</v>
      </c>
      <c r="F7451" t="s">
        <v>233</v>
      </c>
      <c r="G7451" s="27">
        <v>30477</v>
      </c>
      <c r="H7451">
        <v>32</v>
      </c>
      <c r="I7451" t="s">
        <v>244</v>
      </c>
      <c r="J7451" t="s">
        <v>250</v>
      </c>
      <c r="K7451">
        <v>0</v>
      </c>
      <c r="L7451">
        <v>9</v>
      </c>
      <c r="M7451">
        <v>0</v>
      </c>
      <c r="N7451">
        <v>0</v>
      </c>
      <c r="O7451">
        <v>13</v>
      </c>
      <c r="P7451">
        <v>-1</v>
      </c>
      <c r="Q7451" s="28">
        <v>41329.363888888889</v>
      </c>
      <c r="R7451" s="28">
        <v>41368.169444444444</v>
      </c>
      <c r="S7451" t="s">
        <v>24477</v>
      </c>
      <c r="T7451" s="27">
        <v>41329</v>
      </c>
      <c r="V7451">
        <v>1</v>
      </c>
      <c r="W7451" t="s">
        <v>36</v>
      </c>
      <c r="X7451" t="s">
        <v>412</v>
      </c>
      <c r="Y7451">
        <v>1</v>
      </c>
      <c r="AA7451" t="s">
        <v>24478</v>
      </c>
      <c r="AB7451" t="s">
        <v>36</v>
      </c>
      <c r="AD7451" s="27">
        <v>41386</v>
      </c>
      <c r="AE7451" t="s">
        <v>422</v>
      </c>
      <c r="AH7451">
        <v>0</v>
      </c>
      <c r="AN7451" t="s">
        <v>238</v>
      </c>
      <c r="AO7451">
        <v>8</v>
      </c>
      <c r="AP7451" t="s">
        <v>269</v>
      </c>
      <c r="AQ7451" s="27">
        <v>41330</v>
      </c>
      <c r="AR7451" t="s">
        <v>240</v>
      </c>
      <c r="AS7451">
        <v>9</v>
      </c>
      <c r="AT7451" t="s">
        <v>269</v>
      </c>
      <c r="AU7451" s="27">
        <v>41330</v>
      </c>
    </row>
    <row r="7452" spans="1:47" x14ac:dyDescent="0.2">
      <c r="A7452">
        <v>7451</v>
      </c>
      <c r="B7452" t="s">
        <v>24479</v>
      </c>
      <c r="C7452" t="s">
        <v>928</v>
      </c>
      <c r="D7452" t="s">
        <v>24480</v>
      </c>
      <c r="E7452" s="27">
        <v>41325</v>
      </c>
      <c r="F7452" t="s">
        <v>233</v>
      </c>
      <c r="G7452" s="27">
        <v>19336</v>
      </c>
      <c r="H7452">
        <v>63</v>
      </c>
      <c r="I7452" t="s">
        <v>234</v>
      </c>
      <c r="J7452" t="s">
        <v>245</v>
      </c>
      <c r="K7452">
        <v>0</v>
      </c>
      <c r="L7452">
        <v>1</v>
      </c>
      <c r="M7452">
        <v>0</v>
      </c>
      <c r="N7452">
        <v>0</v>
      </c>
      <c r="O7452">
        <v>1</v>
      </c>
      <c r="S7452" t="s">
        <v>24481</v>
      </c>
      <c r="T7452" s="27">
        <v>40947</v>
      </c>
      <c r="V7452">
        <v>378</v>
      </c>
      <c r="W7452" t="s">
        <v>36</v>
      </c>
      <c r="X7452" t="s">
        <v>279</v>
      </c>
      <c r="Y7452">
        <v>0</v>
      </c>
      <c r="AB7452" t="s">
        <v>237</v>
      </c>
      <c r="AH7452">
        <v>0</v>
      </c>
      <c r="AN7452" t="s">
        <v>238</v>
      </c>
      <c r="AO7452">
        <v>1</v>
      </c>
      <c r="AP7452" t="s">
        <v>239</v>
      </c>
      <c r="AQ7452" s="27">
        <v>41325</v>
      </c>
      <c r="AR7452" t="s">
        <v>240</v>
      </c>
      <c r="AS7452">
        <v>1</v>
      </c>
      <c r="AT7452" t="s">
        <v>239</v>
      </c>
      <c r="AU7452" s="27">
        <v>41325</v>
      </c>
    </row>
    <row r="7453" spans="1:47" x14ac:dyDescent="0.2">
      <c r="A7453">
        <v>7452</v>
      </c>
      <c r="B7453" t="s">
        <v>24482</v>
      </c>
      <c r="C7453" t="s">
        <v>24483</v>
      </c>
      <c r="D7453" t="s">
        <v>24484</v>
      </c>
      <c r="E7453" s="27">
        <v>41867</v>
      </c>
      <c r="F7453" t="s">
        <v>233</v>
      </c>
      <c r="G7453" s="27">
        <v>34403</v>
      </c>
      <c r="H7453">
        <v>22</v>
      </c>
      <c r="I7453" t="s">
        <v>259</v>
      </c>
      <c r="J7453" t="s">
        <v>250</v>
      </c>
      <c r="K7453">
        <v>0</v>
      </c>
      <c r="L7453">
        <v>3</v>
      </c>
      <c r="M7453">
        <v>0</v>
      </c>
      <c r="N7453">
        <v>0</v>
      </c>
      <c r="O7453">
        <v>0</v>
      </c>
      <c r="P7453">
        <v>-1</v>
      </c>
      <c r="Q7453" s="28">
        <v>41866.395833333336</v>
      </c>
      <c r="R7453" s="28">
        <v>41867.340277777781</v>
      </c>
      <c r="S7453" t="s">
        <v>24485</v>
      </c>
      <c r="T7453" s="27">
        <v>41866</v>
      </c>
      <c r="V7453">
        <v>1</v>
      </c>
      <c r="W7453" t="s">
        <v>32</v>
      </c>
      <c r="X7453" t="s">
        <v>588</v>
      </c>
      <c r="Y7453">
        <v>0</v>
      </c>
      <c r="AB7453" t="s">
        <v>237</v>
      </c>
      <c r="AH7453">
        <v>0</v>
      </c>
      <c r="AN7453" t="s">
        <v>238</v>
      </c>
      <c r="AO7453">
        <v>7</v>
      </c>
      <c r="AP7453" t="s">
        <v>246</v>
      </c>
      <c r="AQ7453" s="27">
        <v>41867</v>
      </c>
      <c r="AR7453" t="s">
        <v>240</v>
      </c>
      <c r="AS7453">
        <v>3</v>
      </c>
      <c r="AT7453" t="s">
        <v>239</v>
      </c>
      <c r="AU7453" s="27">
        <v>41867</v>
      </c>
    </row>
    <row r="7454" spans="1:47" x14ac:dyDescent="0.2">
      <c r="A7454">
        <v>7453</v>
      </c>
      <c r="B7454" t="s">
        <v>24486</v>
      </c>
      <c r="C7454" t="s">
        <v>5848</v>
      </c>
      <c r="D7454" t="s">
        <v>4185</v>
      </c>
      <c r="E7454" s="27">
        <v>41515</v>
      </c>
      <c r="F7454" t="s">
        <v>233</v>
      </c>
      <c r="G7454" s="27">
        <v>32772</v>
      </c>
      <c r="H7454">
        <v>26</v>
      </c>
      <c r="I7454" t="s">
        <v>244</v>
      </c>
      <c r="J7454" t="s">
        <v>250</v>
      </c>
      <c r="K7454">
        <v>0</v>
      </c>
      <c r="L7454">
        <v>3</v>
      </c>
      <c r="M7454">
        <v>0</v>
      </c>
      <c r="N7454">
        <v>0</v>
      </c>
      <c r="O7454">
        <v>1</v>
      </c>
      <c r="P7454">
        <v>-98</v>
      </c>
      <c r="Q7454" s="28">
        <v>41417.068749999999</v>
      </c>
      <c r="R7454" s="28">
        <v>41418.318749999999</v>
      </c>
      <c r="S7454" t="s">
        <v>24487</v>
      </c>
      <c r="T7454" s="27">
        <v>41416</v>
      </c>
      <c r="V7454">
        <v>99</v>
      </c>
      <c r="W7454" t="s">
        <v>32</v>
      </c>
      <c r="X7454" t="s">
        <v>453</v>
      </c>
      <c r="Y7454">
        <v>0</v>
      </c>
      <c r="AB7454" t="s">
        <v>237</v>
      </c>
      <c r="AH7454">
        <v>0</v>
      </c>
      <c r="AN7454" t="s">
        <v>238</v>
      </c>
      <c r="AO7454">
        <v>3</v>
      </c>
      <c r="AP7454" t="s">
        <v>239</v>
      </c>
      <c r="AQ7454" s="27">
        <v>41515</v>
      </c>
      <c r="AR7454" t="s">
        <v>240</v>
      </c>
      <c r="AS7454">
        <v>3</v>
      </c>
      <c r="AT7454" t="s">
        <v>239</v>
      </c>
      <c r="AU7454" s="27">
        <v>41515</v>
      </c>
    </row>
    <row r="7455" spans="1:47" x14ac:dyDescent="0.2">
      <c r="A7455">
        <v>7454</v>
      </c>
      <c r="B7455" t="s">
        <v>24488</v>
      </c>
      <c r="C7455" t="s">
        <v>1233</v>
      </c>
      <c r="D7455" t="s">
        <v>24489</v>
      </c>
      <c r="E7455" s="27">
        <v>41530</v>
      </c>
      <c r="F7455" t="s">
        <v>233</v>
      </c>
      <c r="G7455" s="27">
        <v>27032</v>
      </c>
      <c r="H7455">
        <v>42</v>
      </c>
      <c r="I7455" t="s">
        <v>244</v>
      </c>
      <c r="J7455" t="s">
        <v>250</v>
      </c>
      <c r="K7455">
        <v>0</v>
      </c>
      <c r="L7455">
        <v>2</v>
      </c>
      <c r="M7455">
        <v>0</v>
      </c>
      <c r="N7455">
        <v>0</v>
      </c>
      <c r="O7455">
        <v>1</v>
      </c>
      <c r="P7455">
        <v>-17</v>
      </c>
      <c r="Q7455" s="28">
        <v>41513.36041666667</v>
      </c>
      <c r="R7455" s="28">
        <v>41530.453472222223</v>
      </c>
      <c r="S7455" t="s">
        <v>24490</v>
      </c>
      <c r="T7455" s="27">
        <v>41513</v>
      </c>
      <c r="V7455">
        <v>17</v>
      </c>
      <c r="W7455" t="s">
        <v>36</v>
      </c>
      <c r="X7455" t="s">
        <v>279</v>
      </c>
      <c r="Y7455">
        <v>1</v>
      </c>
      <c r="AA7455" t="s">
        <v>24491</v>
      </c>
      <c r="AB7455" t="s">
        <v>36</v>
      </c>
      <c r="AD7455" s="27">
        <v>41713</v>
      </c>
      <c r="AE7455" t="s">
        <v>324</v>
      </c>
      <c r="AH7455">
        <v>0</v>
      </c>
      <c r="AN7455" t="s">
        <v>238</v>
      </c>
      <c r="AO7455">
        <v>2</v>
      </c>
      <c r="AP7455" t="s">
        <v>239</v>
      </c>
      <c r="AQ7455" s="27">
        <v>41530</v>
      </c>
      <c r="AR7455" t="s">
        <v>240</v>
      </c>
      <c r="AS7455">
        <v>2</v>
      </c>
      <c r="AT7455" t="s">
        <v>239</v>
      </c>
      <c r="AU7455" s="27">
        <v>41530</v>
      </c>
    </row>
    <row r="7456" spans="1:47" x14ac:dyDescent="0.2">
      <c r="A7456">
        <v>7455</v>
      </c>
      <c r="B7456" t="s">
        <v>24492</v>
      </c>
      <c r="C7456" t="s">
        <v>1272</v>
      </c>
      <c r="D7456" t="s">
        <v>10469</v>
      </c>
      <c r="E7456" s="27">
        <v>41283</v>
      </c>
      <c r="F7456" t="s">
        <v>233</v>
      </c>
      <c r="G7456" s="27">
        <v>34321</v>
      </c>
      <c r="H7456">
        <v>22</v>
      </c>
      <c r="I7456" t="s">
        <v>259</v>
      </c>
      <c r="J7456" t="s">
        <v>250</v>
      </c>
      <c r="K7456">
        <v>0</v>
      </c>
      <c r="L7456">
        <v>7</v>
      </c>
      <c r="M7456">
        <v>0</v>
      </c>
      <c r="N7456">
        <v>0</v>
      </c>
      <c r="O7456">
        <v>0</v>
      </c>
      <c r="P7456">
        <v>-1</v>
      </c>
      <c r="Q7456" s="28">
        <v>41282.086111111108</v>
      </c>
      <c r="R7456" s="28">
        <v>41283.529861111114</v>
      </c>
      <c r="S7456" t="s">
        <v>24493</v>
      </c>
      <c r="T7456" s="27">
        <v>41282</v>
      </c>
      <c r="V7456">
        <v>1</v>
      </c>
      <c r="W7456" t="s">
        <v>32</v>
      </c>
      <c r="X7456" t="s">
        <v>11241</v>
      </c>
      <c r="Y7456">
        <v>0</v>
      </c>
      <c r="AB7456" t="s">
        <v>237</v>
      </c>
      <c r="AH7456">
        <v>0</v>
      </c>
      <c r="AN7456" t="s">
        <v>238</v>
      </c>
      <c r="AO7456">
        <v>7</v>
      </c>
      <c r="AP7456" t="s">
        <v>246</v>
      </c>
      <c r="AQ7456" s="27">
        <v>41283</v>
      </c>
      <c r="AR7456" t="s">
        <v>240</v>
      </c>
      <c r="AS7456">
        <v>7</v>
      </c>
      <c r="AT7456" t="s">
        <v>246</v>
      </c>
      <c r="AU7456" s="27">
        <v>41283</v>
      </c>
    </row>
    <row r="7457" spans="1:47" x14ac:dyDescent="0.2">
      <c r="A7457">
        <v>7456</v>
      </c>
      <c r="B7457" t="s">
        <v>24494</v>
      </c>
      <c r="C7457" t="s">
        <v>1286</v>
      </c>
      <c r="D7457" t="s">
        <v>7354</v>
      </c>
      <c r="E7457" s="27">
        <v>41654</v>
      </c>
      <c r="F7457" t="s">
        <v>233</v>
      </c>
      <c r="G7457" s="27">
        <v>34551</v>
      </c>
      <c r="H7457">
        <v>21</v>
      </c>
      <c r="I7457" t="s">
        <v>259</v>
      </c>
      <c r="J7457" t="s">
        <v>250</v>
      </c>
      <c r="K7457">
        <v>0</v>
      </c>
      <c r="L7457">
        <v>10</v>
      </c>
      <c r="M7457">
        <v>0</v>
      </c>
      <c r="N7457">
        <v>0</v>
      </c>
      <c r="O7457">
        <v>0</v>
      </c>
      <c r="P7457">
        <v>-1</v>
      </c>
      <c r="Q7457" s="28">
        <v>41653.347222222219</v>
      </c>
      <c r="R7457" s="28">
        <v>41845.238194444442</v>
      </c>
      <c r="S7457" t="s">
        <v>24495</v>
      </c>
      <c r="T7457" s="27">
        <v>41653</v>
      </c>
      <c r="V7457">
        <v>1</v>
      </c>
      <c r="W7457" t="s">
        <v>32</v>
      </c>
      <c r="X7457" t="s">
        <v>359</v>
      </c>
      <c r="Y7457">
        <v>0</v>
      </c>
      <c r="AB7457" t="s">
        <v>237</v>
      </c>
      <c r="AH7457">
        <v>0</v>
      </c>
      <c r="AN7457" t="s">
        <v>238</v>
      </c>
      <c r="AO7457">
        <v>9</v>
      </c>
      <c r="AP7457" t="s">
        <v>269</v>
      </c>
      <c r="AQ7457" s="27">
        <v>41654</v>
      </c>
      <c r="AR7457" t="s">
        <v>240</v>
      </c>
      <c r="AS7457">
        <v>10</v>
      </c>
      <c r="AT7457" t="s">
        <v>269</v>
      </c>
      <c r="AU7457" s="27">
        <v>41654</v>
      </c>
    </row>
    <row r="7458" spans="1:47" x14ac:dyDescent="0.2">
      <c r="A7458">
        <v>7457</v>
      </c>
      <c r="B7458" t="s">
        <v>24496</v>
      </c>
      <c r="C7458" t="s">
        <v>24497</v>
      </c>
      <c r="D7458" t="s">
        <v>2703</v>
      </c>
      <c r="E7458" s="27">
        <v>41543</v>
      </c>
      <c r="F7458" t="s">
        <v>233</v>
      </c>
      <c r="G7458" s="27">
        <v>32914</v>
      </c>
      <c r="H7458">
        <v>26</v>
      </c>
      <c r="I7458" t="s">
        <v>244</v>
      </c>
      <c r="J7458" t="s">
        <v>250</v>
      </c>
      <c r="K7458">
        <v>0</v>
      </c>
      <c r="L7458">
        <v>7</v>
      </c>
      <c r="M7458">
        <v>0</v>
      </c>
      <c r="N7458">
        <v>0</v>
      </c>
      <c r="O7458">
        <v>5</v>
      </c>
      <c r="P7458">
        <v>-1</v>
      </c>
      <c r="Q7458" s="28">
        <v>41542.283333333333</v>
      </c>
      <c r="R7458" s="28">
        <v>41569.438888888886</v>
      </c>
      <c r="S7458" t="s">
        <v>24498</v>
      </c>
      <c r="T7458" s="27">
        <v>41542</v>
      </c>
      <c r="V7458">
        <v>1</v>
      </c>
      <c r="W7458" t="s">
        <v>32</v>
      </c>
      <c r="X7458" t="s">
        <v>567</v>
      </c>
      <c r="Y7458">
        <v>1</v>
      </c>
      <c r="AA7458" t="s">
        <v>24499</v>
      </c>
      <c r="AB7458" t="s">
        <v>36</v>
      </c>
      <c r="AC7458">
        <v>0</v>
      </c>
      <c r="AD7458" s="27">
        <v>41716</v>
      </c>
      <c r="AE7458" t="s">
        <v>404</v>
      </c>
      <c r="AF7458" s="27">
        <v>41716</v>
      </c>
      <c r="AG7458" s="27">
        <v>41717</v>
      </c>
      <c r="AH7458">
        <v>0</v>
      </c>
      <c r="AN7458" t="s">
        <v>238</v>
      </c>
      <c r="AO7458">
        <v>6</v>
      </c>
      <c r="AP7458" t="s">
        <v>246</v>
      </c>
      <c r="AQ7458" s="27">
        <v>41543</v>
      </c>
      <c r="AR7458" t="s">
        <v>240</v>
      </c>
      <c r="AS7458">
        <v>7</v>
      </c>
      <c r="AT7458" t="s">
        <v>246</v>
      </c>
      <c r="AU7458" s="27">
        <v>41543</v>
      </c>
    </row>
    <row r="7459" spans="1:47" x14ac:dyDescent="0.2">
      <c r="A7459">
        <v>7458</v>
      </c>
      <c r="B7459" t="s">
        <v>24500</v>
      </c>
      <c r="C7459" t="s">
        <v>24501</v>
      </c>
      <c r="D7459" t="s">
        <v>24502</v>
      </c>
      <c r="E7459" s="27">
        <v>41307</v>
      </c>
      <c r="F7459" t="s">
        <v>294</v>
      </c>
      <c r="G7459" s="27">
        <v>32079</v>
      </c>
      <c r="H7459">
        <v>28</v>
      </c>
      <c r="I7459" t="s">
        <v>244</v>
      </c>
      <c r="J7459" t="s">
        <v>250</v>
      </c>
      <c r="K7459">
        <v>0</v>
      </c>
      <c r="L7459">
        <v>10</v>
      </c>
      <c r="M7459">
        <v>0</v>
      </c>
      <c r="N7459">
        <v>0</v>
      </c>
      <c r="O7459">
        <v>0</v>
      </c>
      <c r="W7459" t="s">
        <v>237</v>
      </c>
      <c r="Y7459">
        <v>-1</v>
      </c>
      <c r="AB7459" t="s">
        <v>237</v>
      </c>
      <c r="AH7459">
        <v>0</v>
      </c>
      <c r="AN7459" t="s">
        <v>238</v>
      </c>
      <c r="AO7459">
        <v>4</v>
      </c>
      <c r="AP7459" t="s">
        <v>239</v>
      </c>
      <c r="AQ7459" s="27">
        <v>41307</v>
      </c>
      <c r="AR7459" t="s">
        <v>240</v>
      </c>
      <c r="AS7459">
        <v>10</v>
      </c>
      <c r="AT7459" t="s">
        <v>269</v>
      </c>
      <c r="AU7459" s="27">
        <v>41307</v>
      </c>
    </row>
    <row r="7460" spans="1:47" x14ac:dyDescent="0.2">
      <c r="A7460">
        <v>7459</v>
      </c>
      <c r="B7460" t="s">
        <v>24503</v>
      </c>
      <c r="C7460" t="s">
        <v>15774</v>
      </c>
      <c r="D7460" t="s">
        <v>4603</v>
      </c>
      <c r="E7460" s="27">
        <v>41366</v>
      </c>
      <c r="F7460" t="s">
        <v>233</v>
      </c>
      <c r="G7460" s="27">
        <v>32787</v>
      </c>
      <c r="H7460">
        <v>26</v>
      </c>
      <c r="I7460" t="s">
        <v>244</v>
      </c>
      <c r="J7460" t="s">
        <v>250</v>
      </c>
      <c r="K7460">
        <v>0</v>
      </c>
      <c r="L7460">
        <v>8</v>
      </c>
      <c r="M7460">
        <v>0</v>
      </c>
      <c r="N7460">
        <v>0</v>
      </c>
      <c r="O7460">
        <v>10</v>
      </c>
      <c r="P7460">
        <v>-1</v>
      </c>
      <c r="Q7460" s="28">
        <v>41365.297222222223</v>
      </c>
      <c r="R7460" s="28">
        <v>41366.534722222219</v>
      </c>
      <c r="S7460" t="s">
        <v>24504</v>
      </c>
      <c r="T7460" s="27">
        <v>41365</v>
      </c>
      <c r="V7460">
        <v>1</v>
      </c>
      <c r="W7460" t="s">
        <v>32</v>
      </c>
      <c r="X7460" t="s">
        <v>364</v>
      </c>
      <c r="Y7460">
        <v>1</v>
      </c>
      <c r="AA7460" t="s">
        <v>24505</v>
      </c>
      <c r="AB7460" t="s">
        <v>36</v>
      </c>
      <c r="AC7460">
        <v>0</v>
      </c>
      <c r="AD7460" s="27">
        <v>41443</v>
      </c>
      <c r="AE7460" t="s">
        <v>16602</v>
      </c>
      <c r="AF7460" s="27">
        <v>41443</v>
      </c>
      <c r="AG7460" s="27">
        <v>41473</v>
      </c>
      <c r="AH7460">
        <v>0</v>
      </c>
      <c r="AN7460" t="s">
        <v>238</v>
      </c>
      <c r="AO7460">
        <v>7</v>
      </c>
      <c r="AP7460" t="s">
        <v>246</v>
      </c>
      <c r="AQ7460" s="27">
        <v>41366</v>
      </c>
      <c r="AR7460" t="s">
        <v>240</v>
      </c>
      <c r="AS7460">
        <v>8</v>
      </c>
      <c r="AT7460" t="s">
        <v>269</v>
      </c>
      <c r="AU7460" s="27">
        <v>41366</v>
      </c>
    </row>
    <row r="7461" spans="1:47" x14ac:dyDescent="0.2">
      <c r="A7461">
        <v>7460</v>
      </c>
      <c r="B7461" t="s">
        <v>19973</v>
      </c>
      <c r="C7461" t="s">
        <v>10184</v>
      </c>
      <c r="D7461" t="s">
        <v>2834</v>
      </c>
      <c r="E7461" s="27">
        <v>42004</v>
      </c>
      <c r="F7461" t="s">
        <v>233</v>
      </c>
      <c r="G7461" s="27">
        <v>31211</v>
      </c>
      <c r="H7461">
        <v>30</v>
      </c>
      <c r="I7461" t="s">
        <v>244</v>
      </c>
      <c r="J7461" t="s">
        <v>353</v>
      </c>
      <c r="K7461">
        <v>0</v>
      </c>
      <c r="L7461">
        <v>5</v>
      </c>
      <c r="M7461">
        <v>0</v>
      </c>
      <c r="N7461">
        <v>0</v>
      </c>
      <c r="O7461">
        <v>3</v>
      </c>
      <c r="P7461">
        <v>-1</v>
      </c>
      <c r="Q7461" s="28">
        <v>42003.307638888888</v>
      </c>
      <c r="R7461" s="28">
        <v>42005.529861111114</v>
      </c>
      <c r="S7461" t="s">
        <v>24506</v>
      </c>
      <c r="T7461" s="27">
        <v>42003</v>
      </c>
      <c r="V7461">
        <v>1</v>
      </c>
      <c r="W7461" t="s">
        <v>36</v>
      </c>
      <c r="X7461" t="s">
        <v>279</v>
      </c>
      <c r="Y7461">
        <v>1</v>
      </c>
      <c r="AA7461" t="s">
        <v>24507</v>
      </c>
      <c r="AB7461" t="s">
        <v>32</v>
      </c>
      <c r="AC7461">
        <v>0</v>
      </c>
      <c r="AD7461" s="27">
        <v>42147</v>
      </c>
      <c r="AE7461" t="s">
        <v>359</v>
      </c>
      <c r="AF7461" s="27">
        <v>42147</v>
      </c>
      <c r="AG7461" s="27">
        <v>42148</v>
      </c>
      <c r="AH7461">
        <v>0</v>
      </c>
      <c r="AN7461" t="s">
        <v>238</v>
      </c>
      <c r="AO7461">
        <v>6</v>
      </c>
      <c r="AP7461" t="s">
        <v>246</v>
      </c>
      <c r="AQ7461" s="27">
        <v>42004</v>
      </c>
      <c r="AR7461" t="s">
        <v>240</v>
      </c>
      <c r="AS7461">
        <v>5</v>
      </c>
      <c r="AT7461" t="s">
        <v>246</v>
      </c>
      <c r="AU7461" s="27">
        <v>42004</v>
      </c>
    </row>
    <row r="7462" spans="1:47" x14ac:dyDescent="0.2">
      <c r="A7462">
        <v>7461</v>
      </c>
      <c r="B7462" t="s">
        <v>24508</v>
      </c>
      <c r="C7462" t="s">
        <v>2056</v>
      </c>
      <c r="D7462" t="s">
        <v>24509</v>
      </c>
      <c r="E7462" s="27">
        <v>41987</v>
      </c>
      <c r="F7462" t="s">
        <v>233</v>
      </c>
      <c r="G7462" s="27">
        <v>32505</v>
      </c>
      <c r="H7462">
        <v>27</v>
      </c>
      <c r="I7462" t="s">
        <v>244</v>
      </c>
      <c r="J7462" t="s">
        <v>250</v>
      </c>
      <c r="K7462">
        <v>0</v>
      </c>
      <c r="L7462">
        <v>4</v>
      </c>
      <c r="M7462">
        <v>0</v>
      </c>
      <c r="N7462">
        <v>0</v>
      </c>
      <c r="O7462">
        <v>0</v>
      </c>
      <c r="P7462">
        <v>-1</v>
      </c>
      <c r="Q7462" s="28">
        <v>41986.375694444447</v>
      </c>
      <c r="R7462" s="28">
        <v>42001.321527777778</v>
      </c>
      <c r="S7462" t="s">
        <v>24510</v>
      </c>
      <c r="T7462" s="27">
        <v>41986</v>
      </c>
      <c r="V7462">
        <v>1</v>
      </c>
      <c r="W7462" t="s">
        <v>32</v>
      </c>
      <c r="X7462" t="s">
        <v>402</v>
      </c>
      <c r="Y7462">
        <v>0</v>
      </c>
      <c r="AB7462" t="s">
        <v>237</v>
      </c>
      <c r="AH7462">
        <v>0</v>
      </c>
      <c r="AN7462" t="s">
        <v>238</v>
      </c>
      <c r="AO7462">
        <v>2</v>
      </c>
      <c r="AP7462" t="s">
        <v>239</v>
      </c>
      <c r="AQ7462" s="27">
        <v>41987</v>
      </c>
      <c r="AR7462" t="s">
        <v>240</v>
      </c>
      <c r="AS7462">
        <v>4</v>
      </c>
      <c r="AT7462" t="s">
        <v>239</v>
      </c>
      <c r="AU7462" s="27">
        <v>41987</v>
      </c>
    </row>
    <row r="7463" spans="1:47" x14ac:dyDescent="0.2">
      <c r="A7463">
        <v>7462</v>
      </c>
      <c r="B7463" t="s">
        <v>24511</v>
      </c>
      <c r="C7463" t="s">
        <v>990</v>
      </c>
      <c r="D7463" t="s">
        <v>5492</v>
      </c>
      <c r="E7463" s="27">
        <v>41959</v>
      </c>
      <c r="F7463" t="s">
        <v>233</v>
      </c>
      <c r="G7463" s="27">
        <v>22973</v>
      </c>
      <c r="H7463">
        <v>53</v>
      </c>
      <c r="I7463" t="s">
        <v>234</v>
      </c>
      <c r="J7463" t="s">
        <v>245</v>
      </c>
      <c r="K7463">
        <v>0</v>
      </c>
      <c r="L7463">
        <v>2</v>
      </c>
      <c r="M7463">
        <v>0</v>
      </c>
      <c r="N7463">
        <v>0</v>
      </c>
      <c r="O7463">
        <v>3</v>
      </c>
      <c r="P7463">
        <v>-2</v>
      </c>
      <c r="Q7463" s="28">
        <v>41957.443749999999</v>
      </c>
      <c r="R7463" s="28">
        <v>41960.104861111111</v>
      </c>
      <c r="S7463" t="s">
        <v>24512</v>
      </c>
      <c r="T7463" s="27">
        <v>41957</v>
      </c>
      <c r="V7463">
        <v>2</v>
      </c>
      <c r="W7463" t="s">
        <v>36</v>
      </c>
      <c r="X7463" t="s">
        <v>279</v>
      </c>
      <c r="Y7463">
        <v>1</v>
      </c>
      <c r="AA7463" t="s">
        <v>24513</v>
      </c>
      <c r="AB7463" t="s">
        <v>36</v>
      </c>
      <c r="AD7463" s="27">
        <v>42238</v>
      </c>
      <c r="AE7463" t="s">
        <v>24514</v>
      </c>
      <c r="AH7463">
        <v>0</v>
      </c>
      <c r="AN7463" t="s">
        <v>238</v>
      </c>
      <c r="AO7463">
        <v>1</v>
      </c>
      <c r="AP7463" t="s">
        <v>239</v>
      </c>
      <c r="AQ7463" s="27">
        <v>41959</v>
      </c>
      <c r="AR7463" t="s">
        <v>240</v>
      </c>
      <c r="AS7463">
        <v>2</v>
      </c>
      <c r="AT7463" t="s">
        <v>239</v>
      </c>
      <c r="AU7463" s="27">
        <v>41959</v>
      </c>
    </row>
    <row r="7464" spans="1:47" x14ac:dyDescent="0.2">
      <c r="A7464">
        <v>7463</v>
      </c>
      <c r="B7464" t="s">
        <v>24515</v>
      </c>
      <c r="C7464" t="s">
        <v>637</v>
      </c>
      <c r="D7464" t="s">
        <v>754</v>
      </c>
      <c r="E7464" s="27">
        <v>41960</v>
      </c>
      <c r="F7464" t="s">
        <v>233</v>
      </c>
      <c r="G7464" s="27">
        <v>21217</v>
      </c>
      <c r="H7464">
        <v>58</v>
      </c>
      <c r="I7464" t="s">
        <v>234</v>
      </c>
      <c r="J7464" t="s">
        <v>250</v>
      </c>
      <c r="K7464">
        <v>0</v>
      </c>
      <c r="L7464">
        <v>2</v>
      </c>
      <c r="M7464">
        <v>0</v>
      </c>
      <c r="N7464">
        <v>0</v>
      </c>
      <c r="O7464">
        <v>0</v>
      </c>
      <c r="P7464">
        <v>-7</v>
      </c>
      <c r="Q7464" s="28">
        <v>41953.38958333333</v>
      </c>
      <c r="R7464" s="28">
        <v>41954.04791666667</v>
      </c>
      <c r="S7464" t="s">
        <v>24516</v>
      </c>
      <c r="T7464" s="27">
        <v>41953</v>
      </c>
      <c r="V7464">
        <v>7</v>
      </c>
      <c r="W7464" t="s">
        <v>36</v>
      </c>
      <c r="X7464" t="s">
        <v>2320</v>
      </c>
      <c r="Y7464">
        <v>0</v>
      </c>
      <c r="AB7464" t="s">
        <v>237</v>
      </c>
      <c r="AH7464">
        <v>0</v>
      </c>
      <c r="AN7464" t="s">
        <v>238</v>
      </c>
      <c r="AO7464">
        <v>1</v>
      </c>
      <c r="AP7464" t="s">
        <v>239</v>
      </c>
      <c r="AQ7464" s="27">
        <v>41960</v>
      </c>
      <c r="AR7464" t="s">
        <v>240</v>
      </c>
      <c r="AS7464">
        <v>2</v>
      </c>
      <c r="AT7464" t="s">
        <v>239</v>
      </c>
      <c r="AU7464" s="27">
        <v>41960</v>
      </c>
    </row>
    <row r="7465" spans="1:47" x14ac:dyDescent="0.2">
      <c r="A7465">
        <v>7464</v>
      </c>
      <c r="B7465" t="s">
        <v>24517</v>
      </c>
      <c r="C7465" t="s">
        <v>803</v>
      </c>
      <c r="D7465" t="s">
        <v>6152</v>
      </c>
      <c r="E7465" s="27">
        <v>41473</v>
      </c>
      <c r="F7465" t="s">
        <v>233</v>
      </c>
      <c r="G7465" s="27">
        <v>34030</v>
      </c>
      <c r="H7465">
        <v>23</v>
      </c>
      <c r="I7465" t="s">
        <v>259</v>
      </c>
      <c r="J7465" t="s">
        <v>250</v>
      </c>
      <c r="K7465">
        <v>0</v>
      </c>
      <c r="L7465">
        <v>6</v>
      </c>
      <c r="M7465">
        <v>1</v>
      </c>
      <c r="N7465">
        <v>2</v>
      </c>
      <c r="O7465">
        <v>2</v>
      </c>
      <c r="P7465">
        <v>-2</v>
      </c>
      <c r="Q7465" s="28">
        <v>41471.111111111109</v>
      </c>
      <c r="R7465" s="28">
        <v>41473.470833333333</v>
      </c>
      <c r="S7465" t="s">
        <v>24518</v>
      </c>
      <c r="T7465" s="27">
        <v>41470</v>
      </c>
      <c r="V7465">
        <v>3</v>
      </c>
      <c r="W7465" t="s">
        <v>32</v>
      </c>
      <c r="X7465" t="s">
        <v>2170</v>
      </c>
      <c r="Y7465">
        <v>1</v>
      </c>
      <c r="AA7465" t="s">
        <v>24519</v>
      </c>
      <c r="AB7465" t="s">
        <v>36</v>
      </c>
      <c r="AC7465">
        <v>0</v>
      </c>
      <c r="AD7465" s="27">
        <v>41930</v>
      </c>
      <c r="AE7465" t="s">
        <v>404</v>
      </c>
      <c r="AF7465" s="27">
        <v>41930</v>
      </c>
      <c r="AG7465" s="27">
        <v>42108</v>
      </c>
      <c r="AH7465">
        <v>0</v>
      </c>
      <c r="AN7465" t="s">
        <v>238</v>
      </c>
      <c r="AO7465">
        <v>5</v>
      </c>
      <c r="AP7465" t="s">
        <v>246</v>
      </c>
      <c r="AQ7465" s="27">
        <v>41473</v>
      </c>
      <c r="AR7465" t="s">
        <v>240</v>
      </c>
      <c r="AS7465">
        <v>6</v>
      </c>
      <c r="AT7465" t="s">
        <v>246</v>
      </c>
      <c r="AU7465" s="27">
        <v>41473</v>
      </c>
    </row>
    <row r="7466" spans="1:47" x14ac:dyDescent="0.2">
      <c r="A7466">
        <v>7465</v>
      </c>
      <c r="B7466" t="s">
        <v>24520</v>
      </c>
      <c r="C7466" t="s">
        <v>963</v>
      </c>
      <c r="D7466" t="s">
        <v>2827</v>
      </c>
      <c r="E7466" s="27">
        <v>41339</v>
      </c>
      <c r="F7466" t="s">
        <v>233</v>
      </c>
      <c r="G7466" s="27">
        <v>34327</v>
      </c>
      <c r="H7466">
        <v>22</v>
      </c>
      <c r="I7466" t="s">
        <v>259</v>
      </c>
      <c r="J7466" t="s">
        <v>245</v>
      </c>
      <c r="K7466">
        <v>0</v>
      </c>
      <c r="L7466">
        <v>3</v>
      </c>
      <c r="M7466">
        <v>0</v>
      </c>
      <c r="N7466">
        <v>0</v>
      </c>
      <c r="O7466">
        <v>0</v>
      </c>
      <c r="P7466">
        <v>-1</v>
      </c>
      <c r="Q7466" s="28">
        <v>41338.080555555556</v>
      </c>
      <c r="R7466" s="28">
        <v>41339.31527777778</v>
      </c>
      <c r="S7466" t="s">
        <v>24521</v>
      </c>
      <c r="T7466" s="27">
        <v>41338</v>
      </c>
      <c r="V7466">
        <v>1</v>
      </c>
      <c r="W7466" t="s">
        <v>32</v>
      </c>
      <c r="X7466" t="s">
        <v>2367</v>
      </c>
      <c r="Y7466">
        <v>0</v>
      </c>
      <c r="AB7466" t="s">
        <v>237</v>
      </c>
      <c r="AH7466">
        <v>0</v>
      </c>
      <c r="AN7466" t="s">
        <v>238</v>
      </c>
      <c r="AO7466">
        <v>6</v>
      </c>
      <c r="AP7466" t="s">
        <v>246</v>
      </c>
      <c r="AQ7466" s="27">
        <v>41339</v>
      </c>
      <c r="AR7466" t="s">
        <v>240</v>
      </c>
      <c r="AS7466">
        <v>3</v>
      </c>
      <c r="AT7466" t="s">
        <v>239</v>
      </c>
      <c r="AU7466" s="27">
        <v>41339</v>
      </c>
    </row>
    <row r="7467" spans="1:47" x14ac:dyDescent="0.2">
      <c r="A7467">
        <v>7466</v>
      </c>
      <c r="B7467" t="s">
        <v>24522</v>
      </c>
      <c r="C7467" t="s">
        <v>726</v>
      </c>
      <c r="D7467" t="s">
        <v>24523</v>
      </c>
      <c r="E7467" s="27">
        <v>41356</v>
      </c>
      <c r="F7467" t="s">
        <v>233</v>
      </c>
      <c r="G7467" s="27">
        <v>32254</v>
      </c>
      <c r="H7467">
        <v>27</v>
      </c>
      <c r="I7467" t="s">
        <v>244</v>
      </c>
      <c r="J7467" t="s">
        <v>245</v>
      </c>
      <c r="K7467">
        <v>0</v>
      </c>
      <c r="L7467">
        <v>2</v>
      </c>
      <c r="M7467">
        <v>0</v>
      </c>
      <c r="N7467">
        <v>0</v>
      </c>
      <c r="O7467">
        <v>0</v>
      </c>
      <c r="P7467">
        <v>0</v>
      </c>
      <c r="Q7467" s="28">
        <v>41356.29791666667</v>
      </c>
      <c r="R7467" s="28">
        <v>41357.307638888888</v>
      </c>
      <c r="S7467" t="s">
        <v>24524</v>
      </c>
      <c r="T7467" s="27">
        <v>41356</v>
      </c>
      <c r="V7467">
        <v>0</v>
      </c>
      <c r="W7467" t="s">
        <v>36</v>
      </c>
      <c r="X7467" t="s">
        <v>279</v>
      </c>
      <c r="Y7467">
        <v>0</v>
      </c>
      <c r="AB7467" t="s">
        <v>237</v>
      </c>
      <c r="AH7467">
        <v>0</v>
      </c>
      <c r="AN7467" t="s">
        <v>238</v>
      </c>
      <c r="AO7467">
        <v>3</v>
      </c>
      <c r="AP7467" t="s">
        <v>239</v>
      </c>
      <c r="AQ7467" s="27">
        <v>41356</v>
      </c>
      <c r="AR7467" t="s">
        <v>240</v>
      </c>
      <c r="AS7467">
        <v>2</v>
      </c>
      <c r="AT7467" t="s">
        <v>239</v>
      </c>
      <c r="AU7467" s="27">
        <v>41356</v>
      </c>
    </row>
    <row r="7468" spans="1:47" x14ac:dyDescent="0.2">
      <c r="A7468">
        <v>7467</v>
      </c>
      <c r="B7468" t="s">
        <v>24525</v>
      </c>
      <c r="C7468" t="s">
        <v>24526</v>
      </c>
      <c r="D7468" t="s">
        <v>24527</v>
      </c>
      <c r="E7468" s="27">
        <v>41516</v>
      </c>
      <c r="F7468" t="s">
        <v>294</v>
      </c>
      <c r="G7468" s="27">
        <v>34622</v>
      </c>
      <c r="H7468">
        <v>21</v>
      </c>
      <c r="I7468" t="s">
        <v>259</v>
      </c>
      <c r="J7468" t="s">
        <v>22</v>
      </c>
      <c r="K7468">
        <v>0</v>
      </c>
      <c r="L7468">
        <v>4</v>
      </c>
      <c r="M7468">
        <v>0</v>
      </c>
      <c r="N7468">
        <v>0</v>
      </c>
      <c r="O7468">
        <v>0</v>
      </c>
      <c r="P7468">
        <v>-1</v>
      </c>
      <c r="Q7468" s="28">
        <v>41515.381249999999</v>
      </c>
      <c r="R7468" s="28">
        <v>41516.354861111111</v>
      </c>
      <c r="S7468" t="s">
        <v>24528</v>
      </c>
      <c r="T7468" s="27">
        <v>41515</v>
      </c>
      <c r="V7468">
        <v>1</v>
      </c>
      <c r="W7468" t="s">
        <v>36</v>
      </c>
      <c r="X7468" t="s">
        <v>279</v>
      </c>
      <c r="Y7468">
        <v>0</v>
      </c>
      <c r="AB7468" t="s">
        <v>237</v>
      </c>
      <c r="AH7468">
        <v>0</v>
      </c>
      <c r="AN7468" t="s">
        <v>238</v>
      </c>
      <c r="AO7468">
        <v>5</v>
      </c>
      <c r="AP7468" t="s">
        <v>246</v>
      </c>
      <c r="AQ7468" s="27">
        <v>41516</v>
      </c>
      <c r="AR7468" t="s">
        <v>240</v>
      </c>
      <c r="AS7468">
        <v>4</v>
      </c>
      <c r="AT7468" t="s">
        <v>239</v>
      </c>
      <c r="AU7468" s="27">
        <v>41516</v>
      </c>
    </row>
    <row r="7469" spans="1:47" x14ac:dyDescent="0.2">
      <c r="A7469">
        <v>7468</v>
      </c>
      <c r="B7469" t="s">
        <v>24529</v>
      </c>
      <c r="C7469" t="s">
        <v>407</v>
      </c>
      <c r="D7469" t="s">
        <v>24530</v>
      </c>
      <c r="E7469" s="27">
        <v>41943</v>
      </c>
      <c r="F7469" t="s">
        <v>233</v>
      </c>
      <c r="G7469" s="27">
        <v>26780</v>
      </c>
      <c r="H7469">
        <v>42</v>
      </c>
      <c r="I7469" t="s">
        <v>244</v>
      </c>
      <c r="J7469" t="s">
        <v>245</v>
      </c>
      <c r="K7469">
        <v>0</v>
      </c>
      <c r="L7469">
        <v>7</v>
      </c>
      <c r="M7469">
        <v>0</v>
      </c>
      <c r="N7469">
        <v>0</v>
      </c>
      <c r="O7469">
        <v>2</v>
      </c>
      <c r="P7469">
        <v>-1</v>
      </c>
      <c r="Q7469" s="28">
        <v>41942.222222222219</v>
      </c>
      <c r="R7469" s="28">
        <v>41943.37777777778</v>
      </c>
      <c r="S7469" t="s">
        <v>24531</v>
      </c>
      <c r="T7469" s="27">
        <v>41942</v>
      </c>
      <c r="V7469">
        <v>1</v>
      </c>
      <c r="W7469" t="s">
        <v>32</v>
      </c>
      <c r="X7469" t="s">
        <v>4142</v>
      </c>
      <c r="Y7469">
        <v>1</v>
      </c>
      <c r="AA7469" t="s">
        <v>24532</v>
      </c>
      <c r="AB7469" t="s">
        <v>32</v>
      </c>
      <c r="AC7469">
        <v>0</v>
      </c>
      <c r="AD7469" s="27">
        <v>42086</v>
      </c>
      <c r="AE7469" t="s">
        <v>268</v>
      </c>
      <c r="AF7469" s="27">
        <v>42086</v>
      </c>
      <c r="AG7469" s="27">
        <v>42086</v>
      </c>
      <c r="AH7469">
        <v>0</v>
      </c>
      <c r="AN7469" t="s">
        <v>238</v>
      </c>
      <c r="AO7469">
        <v>8</v>
      </c>
      <c r="AP7469" t="s">
        <v>269</v>
      </c>
      <c r="AQ7469" s="27">
        <v>41943</v>
      </c>
      <c r="AR7469" t="s">
        <v>240</v>
      </c>
      <c r="AS7469">
        <v>7</v>
      </c>
      <c r="AT7469" t="s">
        <v>246</v>
      </c>
      <c r="AU7469" s="27">
        <v>41943</v>
      </c>
    </row>
    <row r="7470" spans="1:47" x14ac:dyDescent="0.2">
      <c r="A7470">
        <v>7469</v>
      </c>
      <c r="B7470" t="s">
        <v>24533</v>
      </c>
      <c r="C7470" t="s">
        <v>407</v>
      </c>
      <c r="D7470" t="s">
        <v>24534</v>
      </c>
      <c r="E7470" s="27">
        <v>41880</v>
      </c>
      <c r="F7470" t="s">
        <v>233</v>
      </c>
      <c r="G7470" s="27">
        <v>31109</v>
      </c>
      <c r="H7470">
        <v>31</v>
      </c>
      <c r="I7470" t="s">
        <v>244</v>
      </c>
      <c r="J7470" t="s">
        <v>250</v>
      </c>
      <c r="K7470">
        <v>0</v>
      </c>
      <c r="L7470">
        <v>5</v>
      </c>
      <c r="M7470">
        <v>0</v>
      </c>
      <c r="N7470">
        <v>0</v>
      </c>
      <c r="O7470">
        <v>4</v>
      </c>
      <c r="P7470">
        <v>0</v>
      </c>
      <c r="Q7470" s="28">
        <v>41880.067361111112</v>
      </c>
      <c r="R7470" s="28">
        <v>41884.171527777777</v>
      </c>
      <c r="S7470" t="s">
        <v>24535</v>
      </c>
      <c r="U7470" s="27">
        <v>41880</v>
      </c>
      <c r="V7470">
        <v>0</v>
      </c>
      <c r="W7470" t="s">
        <v>32</v>
      </c>
      <c r="X7470" t="s">
        <v>274</v>
      </c>
      <c r="Y7470">
        <v>1</v>
      </c>
      <c r="AA7470" t="s">
        <v>24536</v>
      </c>
      <c r="AB7470" t="s">
        <v>36</v>
      </c>
      <c r="AD7470" s="27">
        <v>42329</v>
      </c>
      <c r="AE7470" t="s">
        <v>550</v>
      </c>
      <c r="AH7470">
        <v>0</v>
      </c>
      <c r="AN7470" t="s">
        <v>238</v>
      </c>
      <c r="AO7470">
        <v>4</v>
      </c>
      <c r="AP7470" t="s">
        <v>239</v>
      </c>
      <c r="AQ7470" s="27">
        <v>41880</v>
      </c>
      <c r="AR7470" t="s">
        <v>240</v>
      </c>
      <c r="AS7470">
        <v>5</v>
      </c>
      <c r="AT7470" t="s">
        <v>246</v>
      </c>
      <c r="AU7470" s="27">
        <v>41880</v>
      </c>
    </row>
    <row r="7471" spans="1:47" x14ac:dyDescent="0.2">
      <c r="A7471">
        <v>7470</v>
      </c>
      <c r="B7471" t="s">
        <v>24537</v>
      </c>
      <c r="C7471" t="s">
        <v>242</v>
      </c>
      <c r="D7471" t="s">
        <v>24538</v>
      </c>
      <c r="E7471" s="27">
        <v>41857</v>
      </c>
      <c r="F7471" t="s">
        <v>233</v>
      </c>
      <c r="G7471" s="27">
        <v>30061</v>
      </c>
      <c r="H7471">
        <v>33</v>
      </c>
      <c r="I7471" t="s">
        <v>244</v>
      </c>
      <c r="J7471" t="s">
        <v>250</v>
      </c>
      <c r="K7471">
        <v>0</v>
      </c>
      <c r="L7471">
        <v>8</v>
      </c>
      <c r="M7471">
        <v>0</v>
      </c>
      <c r="N7471">
        <v>0</v>
      </c>
      <c r="O7471">
        <v>0</v>
      </c>
      <c r="W7471" t="s">
        <v>237</v>
      </c>
      <c r="Y7471">
        <v>-1</v>
      </c>
      <c r="AB7471" t="s">
        <v>237</v>
      </c>
      <c r="AH7471">
        <v>0</v>
      </c>
      <c r="AN7471" t="s">
        <v>238</v>
      </c>
      <c r="AO7471">
        <v>3</v>
      </c>
      <c r="AP7471" t="s">
        <v>239</v>
      </c>
      <c r="AQ7471" s="27">
        <v>41857</v>
      </c>
      <c r="AR7471" t="s">
        <v>240</v>
      </c>
      <c r="AS7471">
        <v>8</v>
      </c>
      <c r="AT7471" t="s">
        <v>269</v>
      </c>
      <c r="AU7471" s="27">
        <v>41857</v>
      </c>
    </row>
    <row r="7472" spans="1:47" x14ac:dyDescent="0.2">
      <c r="A7472">
        <v>7471</v>
      </c>
      <c r="B7472" t="s">
        <v>24539</v>
      </c>
      <c r="C7472" t="s">
        <v>9712</v>
      </c>
      <c r="D7472" t="s">
        <v>24540</v>
      </c>
      <c r="E7472" s="27">
        <v>41755</v>
      </c>
      <c r="F7472" t="s">
        <v>233</v>
      </c>
      <c r="G7472" s="27">
        <v>34578</v>
      </c>
      <c r="H7472">
        <v>21</v>
      </c>
      <c r="I7472" t="s">
        <v>259</v>
      </c>
      <c r="J7472" t="s">
        <v>250</v>
      </c>
      <c r="K7472">
        <v>0</v>
      </c>
      <c r="L7472">
        <v>8</v>
      </c>
      <c r="M7472">
        <v>0</v>
      </c>
      <c r="N7472">
        <v>0</v>
      </c>
      <c r="O7472">
        <v>0</v>
      </c>
      <c r="P7472">
        <v>-1</v>
      </c>
      <c r="Q7472" s="28">
        <v>41754.138888888891</v>
      </c>
      <c r="R7472" s="28">
        <v>41793.059027777781</v>
      </c>
      <c r="S7472" t="s">
        <v>24541</v>
      </c>
      <c r="T7472" s="27">
        <v>41754</v>
      </c>
      <c r="V7472">
        <v>1</v>
      </c>
      <c r="W7472" t="s">
        <v>32</v>
      </c>
      <c r="X7472" t="s">
        <v>24542</v>
      </c>
      <c r="Y7472">
        <v>0</v>
      </c>
      <c r="AB7472" t="s">
        <v>237</v>
      </c>
      <c r="AH7472">
        <v>0</v>
      </c>
      <c r="AN7472" t="s">
        <v>238</v>
      </c>
      <c r="AO7472">
        <v>8</v>
      </c>
      <c r="AP7472" t="s">
        <v>269</v>
      </c>
      <c r="AQ7472" s="27">
        <v>41755</v>
      </c>
      <c r="AR7472" t="s">
        <v>240</v>
      </c>
      <c r="AS7472">
        <v>8</v>
      </c>
      <c r="AT7472" t="s">
        <v>269</v>
      </c>
      <c r="AU7472" s="27">
        <v>41755</v>
      </c>
    </row>
    <row r="7473" spans="1:47" x14ac:dyDescent="0.2">
      <c r="A7473">
        <v>7472</v>
      </c>
      <c r="B7473" t="s">
        <v>24543</v>
      </c>
      <c r="C7473" t="s">
        <v>918</v>
      </c>
      <c r="D7473" t="s">
        <v>24544</v>
      </c>
      <c r="E7473" s="27">
        <v>41351</v>
      </c>
      <c r="F7473" t="s">
        <v>233</v>
      </c>
      <c r="G7473" s="27">
        <v>13142</v>
      </c>
      <c r="H7473">
        <v>80</v>
      </c>
      <c r="I7473" t="s">
        <v>234</v>
      </c>
      <c r="J7473" t="s">
        <v>245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-1</v>
      </c>
      <c r="Q7473" s="28">
        <v>41350.540277777778</v>
      </c>
      <c r="R7473" s="28">
        <v>41351.097222222219</v>
      </c>
      <c r="S7473" t="s">
        <v>24545</v>
      </c>
      <c r="T7473" s="27">
        <v>41350</v>
      </c>
      <c r="V7473">
        <v>1</v>
      </c>
      <c r="W7473" t="s">
        <v>36</v>
      </c>
      <c r="X7473" t="s">
        <v>279</v>
      </c>
      <c r="Y7473">
        <v>0</v>
      </c>
      <c r="AB7473" t="s">
        <v>237</v>
      </c>
      <c r="AH7473">
        <v>0</v>
      </c>
      <c r="AN7473" t="s">
        <v>238</v>
      </c>
      <c r="AO7473">
        <v>1</v>
      </c>
      <c r="AP7473" t="s">
        <v>239</v>
      </c>
      <c r="AQ7473" s="27">
        <v>41351</v>
      </c>
      <c r="AR7473" t="s">
        <v>240</v>
      </c>
      <c r="AS7473">
        <v>1</v>
      </c>
      <c r="AT7473" t="s">
        <v>239</v>
      </c>
      <c r="AU7473" s="27">
        <v>41351</v>
      </c>
    </row>
    <row r="7474" spans="1:47" x14ac:dyDescent="0.2">
      <c r="A7474">
        <v>7473</v>
      </c>
      <c r="B7474" t="s">
        <v>24546</v>
      </c>
      <c r="C7474" t="s">
        <v>24547</v>
      </c>
      <c r="D7474" t="s">
        <v>1308</v>
      </c>
      <c r="E7474" s="27">
        <v>41762</v>
      </c>
      <c r="F7474" t="s">
        <v>233</v>
      </c>
      <c r="G7474" s="27">
        <v>35060</v>
      </c>
      <c r="H7474">
        <v>20</v>
      </c>
      <c r="I7474" t="s">
        <v>259</v>
      </c>
      <c r="J7474" t="s">
        <v>250</v>
      </c>
      <c r="K7474">
        <v>0</v>
      </c>
      <c r="L7474">
        <v>9</v>
      </c>
      <c r="M7474">
        <v>0</v>
      </c>
      <c r="N7474">
        <v>0</v>
      </c>
      <c r="O7474">
        <v>0</v>
      </c>
      <c r="W7474" t="s">
        <v>237</v>
      </c>
      <c r="Y7474">
        <v>-1</v>
      </c>
      <c r="AB7474" t="s">
        <v>237</v>
      </c>
      <c r="AH7474">
        <v>0</v>
      </c>
      <c r="AN7474" t="s">
        <v>238</v>
      </c>
      <c r="AO7474">
        <v>8</v>
      </c>
      <c r="AP7474" t="s">
        <v>269</v>
      </c>
      <c r="AQ7474" s="27">
        <v>41762</v>
      </c>
      <c r="AR7474" t="s">
        <v>240</v>
      </c>
      <c r="AS7474">
        <v>9</v>
      </c>
      <c r="AT7474" t="s">
        <v>269</v>
      </c>
      <c r="AU7474" s="27">
        <v>41762</v>
      </c>
    </row>
    <row r="7475" spans="1:47" x14ac:dyDescent="0.2">
      <c r="A7475">
        <v>7474</v>
      </c>
      <c r="B7475" t="s">
        <v>24548</v>
      </c>
      <c r="C7475" t="s">
        <v>6705</v>
      </c>
      <c r="D7475" t="s">
        <v>24549</v>
      </c>
      <c r="E7475" s="27">
        <v>41600</v>
      </c>
      <c r="F7475" t="s">
        <v>233</v>
      </c>
      <c r="G7475" s="27">
        <v>30225</v>
      </c>
      <c r="H7475">
        <v>33</v>
      </c>
      <c r="I7475" t="s">
        <v>244</v>
      </c>
      <c r="J7475" t="s">
        <v>245</v>
      </c>
      <c r="K7475">
        <v>0</v>
      </c>
      <c r="L7475">
        <v>7</v>
      </c>
      <c r="M7475">
        <v>0</v>
      </c>
      <c r="N7475">
        <v>0</v>
      </c>
      <c r="O7475">
        <v>6</v>
      </c>
      <c r="P7475">
        <v>119</v>
      </c>
      <c r="Q7475" s="28">
        <v>41719.494444444441</v>
      </c>
      <c r="R7475" s="28">
        <v>41816.268055555556</v>
      </c>
      <c r="S7475" t="s">
        <v>24550</v>
      </c>
      <c r="T7475" s="27">
        <v>41257</v>
      </c>
      <c r="V7475">
        <v>343</v>
      </c>
      <c r="W7475" t="s">
        <v>32</v>
      </c>
      <c r="X7475" t="s">
        <v>555</v>
      </c>
      <c r="Y7475">
        <v>0</v>
      </c>
      <c r="AB7475" t="s">
        <v>237</v>
      </c>
      <c r="AH7475">
        <v>0</v>
      </c>
      <c r="AN7475" t="s">
        <v>238</v>
      </c>
      <c r="AO7475">
        <v>4</v>
      </c>
      <c r="AP7475" t="s">
        <v>239</v>
      </c>
      <c r="AQ7475" s="27">
        <v>41600</v>
      </c>
      <c r="AR7475" t="s">
        <v>240</v>
      </c>
      <c r="AS7475">
        <v>7</v>
      </c>
      <c r="AT7475" t="s">
        <v>246</v>
      </c>
      <c r="AU7475" s="27">
        <v>41600</v>
      </c>
    </row>
    <row r="7476" spans="1:47" x14ac:dyDescent="0.2">
      <c r="A7476">
        <v>7475</v>
      </c>
      <c r="B7476" t="s">
        <v>24551</v>
      </c>
      <c r="C7476" t="s">
        <v>414</v>
      </c>
      <c r="D7476" t="s">
        <v>24552</v>
      </c>
      <c r="E7476" s="27">
        <v>41514</v>
      </c>
      <c r="F7476" t="s">
        <v>233</v>
      </c>
      <c r="G7476" s="27">
        <v>20976</v>
      </c>
      <c r="H7476">
        <v>58</v>
      </c>
      <c r="I7476" t="s">
        <v>234</v>
      </c>
      <c r="J7476" t="s">
        <v>245</v>
      </c>
      <c r="K7476">
        <v>0</v>
      </c>
      <c r="L7476">
        <v>1</v>
      </c>
      <c r="M7476">
        <v>0</v>
      </c>
      <c r="N7476">
        <v>0</v>
      </c>
      <c r="O7476">
        <v>1</v>
      </c>
      <c r="P7476">
        <v>-42</v>
      </c>
      <c r="Q7476" s="28">
        <v>41472.072916666664</v>
      </c>
      <c r="R7476" s="28">
        <v>41472.320833333331</v>
      </c>
      <c r="S7476" t="s">
        <v>24553</v>
      </c>
      <c r="T7476" s="27">
        <v>41471</v>
      </c>
      <c r="V7476">
        <v>43</v>
      </c>
      <c r="W7476" t="s">
        <v>36</v>
      </c>
      <c r="X7476" t="s">
        <v>412</v>
      </c>
      <c r="Y7476">
        <v>0</v>
      </c>
      <c r="AB7476" t="s">
        <v>237</v>
      </c>
      <c r="AH7476">
        <v>0</v>
      </c>
      <c r="AN7476" t="s">
        <v>238</v>
      </c>
      <c r="AO7476">
        <v>1</v>
      </c>
      <c r="AP7476" t="s">
        <v>239</v>
      </c>
      <c r="AQ7476" s="27">
        <v>41514</v>
      </c>
      <c r="AR7476" t="s">
        <v>240</v>
      </c>
      <c r="AS7476">
        <v>1</v>
      </c>
      <c r="AT7476" t="s">
        <v>239</v>
      </c>
      <c r="AU7476" s="27">
        <v>41514</v>
      </c>
    </row>
    <row r="7477" spans="1:47" x14ac:dyDescent="0.2">
      <c r="A7477">
        <v>7476</v>
      </c>
      <c r="B7477" t="s">
        <v>7807</v>
      </c>
      <c r="C7477" t="s">
        <v>1568</v>
      </c>
      <c r="D7477" t="s">
        <v>2124</v>
      </c>
      <c r="E7477" s="27">
        <v>41539</v>
      </c>
      <c r="F7477" t="s">
        <v>233</v>
      </c>
      <c r="G7477" s="27">
        <v>17519</v>
      </c>
      <c r="H7477">
        <v>68</v>
      </c>
      <c r="I7477" t="s">
        <v>234</v>
      </c>
      <c r="J7477" t="s">
        <v>250</v>
      </c>
      <c r="K7477">
        <v>0</v>
      </c>
      <c r="L7477">
        <v>4</v>
      </c>
      <c r="M7477">
        <v>0</v>
      </c>
      <c r="N7477">
        <v>0</v>
      </c>
      <c r="O7477">
        <v>6</v>
      </c>
      <c r="P7477">
        <v>-1</v>
      </c>
      <c r="Q7477" s="28">
        <v>41538.423611111109</v>
      </c>
      <c r="R7477" s="28">
        <v>41541.197222222225</v>
      </c>
      <c r="S7477" t="s">
        <v>24554</v>
      </c>
      <c r="T7477" s="27">
        <v>41538</v>
      </c>
      <c r="V7477">
        <v>1</v>
      </c>
      <c r="W7477" t="s">
        <v>36</v>
      </c>
      <c r="X7477" t="s">
        <v>780</v>
      </c>
      <c r="Y7477">
        <v>0</v>
      </c>
      <c r="AB7477" t="s">
        <v>237</v>
      </c>
      <c r="AH7477">
        <v>0</v>
      </c>
      <c r="AN7477" t="s">
        <v>238</v>
      </c>
      <c r="AO7477">
        <v>1</v>
      </c>
      <c r="AP7477" t="s">
        <v>239</v>
      </c>
      <c r="AQ7477" s="27">
        <v>41539</v>
      </c>
      <c r="AR7477" t="s">
        <v>240</v>
      </c>
      <c r="AS7477">
        <v>4</v>
      </c>
      <c r="AT7477" t="s">
        <v>239</v>
      </c>
      <c r="AU7477" s="27">
        <v>41539</v>
      </c>
    </row>
    <row r="7478" spans="1:47" x14ac:dyDescent="0.2">
      <c r="A7478">
        <v>7477</v>
      </c>
      <c r="B7478" t="s">
        <v>12329</v>
      </c>
      <c r="C7478" t="s">
        <v>1916</v>
      </c>
      <c r="D7478" t="s">
        <v>830</v>
      </c>
      <c r="E7478" s="27">
        <v>41317</v>
      </c>
      <c r="F7478" t="s">
        <v>233</v>
      </c>
      <c r="G7478" s="27">
        <v>33752</v>
      </c>
      <c r="H7478">
        <v>23</v>
      </c>
      <c r="I7478" t="s">
        <v>259</v>
      </c>
      <c r="J7478" t="s">
        <v>250</v>
      </c>
      <c r="K7478">
        <v>0</v>
      </c>
      <c r="L7478">
        <v>8</v>
      </c>
      <c r="M7478">
        <v>0</v>
      </c>
      <c r="N7478">
        <v>0</v>
      </c>
      <c r="O7478">
        <v>1</v>
      </c>
      <c r="P7478">
        <v>0</v>
      </c>
      <c r="Q7478" s="28">
        <v>41317.105555555558</v>
      </c>
      <c r="R7478" s="28">
        <v>41319.134722222225</v>
      </c>
      <c r="S7478" t="s">
        <v>24555</v>
      </c>
      <c r="T7478" s="27">
        <v>41317</v>
      </c>
      <c r="V7478">
        <v>0</v>
      </c>
      <c r="W7478" t="s">
        <v>32</v>
      </c>
      <c r="X7478" t="s">
        <v>343</v>
      </c>
      <c r="Y7478">
        <v>0</v>
      </c>
      <c r="AB7478" t="s">
        <v>237</v>
      </c>
      <c r="AH7478">
        <v>0</v>
      </c>
      <c r="AN7478" t="s">
        <v>238</v>
      </c>
      <c r="AO7478">
        <v>5</v>
      </c>
      <c r="AP7478" t="s">
        <v>246</v>
      </c>
      <c r="AQ7478" s="27">
        <v>41317</v>
      </c>
      <c r="AR7478" t="s">
        <v>240</v>
      </c>
      <c r="AS7478">
        <v>8</v>
      </c>
      <c r="AT7478" t="s">
        <v>269</v>
      </c>
      <c r="AU7478" s="27">
        <v>41317</v>
      </c>
    </row>
    <row r="7479" spans="1:47" x14ac:dyDescent="0.2">
      <c r="A7479">
        <v>7478</v>
      </c>
      <c r="B7479" t="s">
        <v>24556</v>
      </c>
      <c r="C7479" t="s">
        <v>242</v>
      </c>
      <c r="D7479" t="s">
        <v>24557</v>
      </c>
      <c r="E7479" s="27">
        <v>41920</v>
      </c>
      <c r="F7479" t="s">
        <v>233</v>
      </c>
      <c r="G7479" s="27">
        <v>29242</v>
      </c>
      <c r="H7479">
        <v>36</v>
      </c>
      <c r="I7479" t="s">
        <v>244</v>
      </c>
      <c r="J7479" t="s">
        <v>250</v>
      </c>
      <c r="K7479">
        <v>0</v>
      </c>
      <c r="L7479">
        <v>6</v>
      </c>
      <c r="M7479">
        <v>0</v>
      </c>
      <c r="N7479">
        <v>0</v>
      </c>
      <c r="O7479">
        <v>4</v>
      </c>
      <c r="P7479">
        <v>-4</v>
      </c>
      <c r="Q7479" s="28">
        <v>41916.152083333334</v>
      </c>
      <c r="R7479" s="28">
        <v>41918.254861111112</v>
      </c>
      <c r="S7479" t="s">
        <v>24558</v>
      </c>
      <c r="T7479" s="27">
        <v>41916</v>
      </c>
      <c r="V7479">
        <v>4</v>
      </c>
      <c r="W7479" t="s">
        <v>32</v>
      </c>
      <c r="X7479" t="s">
        <v>402</v>
      </c>
      <c r="Y7479">
        <v>1</v>
      </c>
      <c r="AA7479" t="s">
        <v>24559</v>
      </c>
      <c r="AB7479" t="s">
        <v>36</v>
      </c>
      <c r="AC7479">
        <v>0</v>
      </c>
      <c r="AD7479" s="27">
        <v>42007</v>
      </c>
      <c r="AE7479" t="s">
        <v>412</v>
      </c>
      <c r="AF7479" s="27">
        <v>42007</v>
      </c>
      <c r="AG7479" s="27">
        <v>42053</v>
      </c>
      <c r="AH7479">
        <v>0</v>
      </c>
      <c r="AN7479" t="s">
        <v>238</v>
      </c>
      <c r="AO7479">
        <v>2</v>
      </c>
      <c r="AP7479" t="s">
        <v>239</v>
      </c>
      <c r="AQ7479" s="27">
        <v>41920</v>
      </c>
      <c r="AR7479" t="s">
        <v>240</v>
      </c>
      <c r="AS7479">
        <v>6</v>
      </c>
      <c r="AT7479" t="s">
        <v>246</v>
      </c>
      <c r="AU7479" s="27">
        <v>41920</v>
      </c>
    </row>
    <row r="7480" spans="1:47" x14ac:dyDescent="0.2">
      <c r="A7480">
        <v>7479</v>
      </c>
      <c r="B7480" t="s">
        <v>24560</v>
      </c>
      <c r="C7480" t="s">
        <v>803</v>
      </c>
      <c r="D7480" t="s">
        <v>12008</v>
      </c>
      <c r="E7480" s="27">
        <v>41364</v>
      </c>
      <c r="F7480" t="s">
        <v>233</v>
      </c>
      <c r="G7480" s="27">
        <v>33623</v>
      </c>
      <c r="H7480">
        <v>24</v>
      </c>
      <c r="I7480" t="s">
        <v>259</v>
      </c>
      <c r="J7480" t="s">
        <v>245</v>
      </c>
      <c r="K7480">
        <v>0</v>
      </c>
      <c r="L7480">
        <v>10</v>
      </c>
      <c r="M7480">
        <v>0</v>
      </c>
      <c r="N7480">
        <v>0</v>
      </c>
      <c r="O7480">
        <v>0</v>
      </c>
      <c r="P7480">
        <v>-1</v>
      </c>
      <c r="Q7480" s="28">
        <v>41363.435416666667</v>
      </c>
      <c r="R7480" s="28">
        <v>41379.380555555559</v>
      </c>
      <c r="S7480" t="s">
        <v>24561</v>
      </c>
      <c r="T7480" s="27">
        <v>41363</v>
      </c>
      <c r="V7480">
        <v>1</v>
      </c>
      <c r="W7480" t="s">
        <v>32</v>
      </c>
      <c r="X7480" t="s">
        <v>261</v>
      </c>
      <c r="Y7480">
        <v>0</v>
      </c>
      <c r="AB7480" t="s">
        <v>237</v>
      </c>
      <c r="AH7480">
        <v>0</v>
      </c>
      <c r="AN7480" t="s">
        <v>238</v>
      </c>
      <c r="AO7480">
        <v>7</v>
      </c>
      <c r="AP7480" t="s">
        <v>246</v>
      </c>
      <c r="AQ7480" s="27">
        <v>41364</v>
      </c>
      <c r="AR7480" t="s">
        <v>240</v>
      </c>
      <c r="AS7480">
        <v>10</v>
      </c>
      <c r="AT7480" t="s">
        <v>269</v>
      </c>
      <c r="AU7480" s="27">
        <v>41364</v>
      </c>
    </row>
    <row r="7481" spans="1:47" x14ac:dyDescent="0.2">
      <c r="A7481">
        <v>7480</v>
      </c>
      <c r="B7481" t="s">
        <v>24562</v>
      </c>
      <c r="C7481" t="s">
        <v>3072</v>
      </c>
      <c r="D7481" t="s">
        <v>9731</v>
      </c>
      <c r="E7481" s="27">
        <v>41723</v>
      </c>
      <c r="F7481" t="s">
        <v>233</v>
      </c>
      <c r="G7481" s="27">
        <v>27448</v>
      </c>
      <c r="H7481">
        <v>41</v>
      </c>
      <c r="I7481" t="s">
        <v>244</v>
      </c>
      <c r="J7481" t="s">
        <v>245</v>
      </c>
      <c r="K7481">
        <v>0</v>
      </c>
      <c r="L7481">
        <v>1</v>
      </c>
      <c r="M7481">
        <v>0</v>
      </c>
      <c r="N7481">
        <v>0</v>
      </c>
      <c r="O7481">
        <v>2</v>
      </c>
      <c r="P7481">
        <v>-42</v>
      </c>
      <c r="Q7481" s="28">
        <v>41681.388194444444</v>
      </c>
      <c r="R7481" s="28">
        <v>41723.431250000001</v>
      </c>
      <c r="S7481" t="s">
        <v>24563</v>
      </c>
      <c r="T7481" s="27">
        <v>41681</v>
      </c>
      <c r="V7481">
        <v>42</v>
      </c>
      <c r="W7481" t="s">
        <v>32</v>
      </c>
      <c r="X7481" t="s">
        <v>313</v>
      </c>
      <c r="Y7481">
        <v>0</v>
      </c>
      <c r="AB7481" t="s">
        <v>237</v>
      </c>
      <c r="AH7481">
        <v>0</v>
      </c>
      <c r="AN7481" t="s">
        <v>238</v>
      </c>
      <c r="AO7481">
        <v>1</v>
      </c>
      <c r="AP7481" t="s">
        <v>239</v>
      </c>
      <c r="AQ7481" s="27">
        <v>41723</v>
      </c>
      <c r="AR7481" t="s">
        <v>240</v>
      </c>
      <c r="AS7481">
        <v>1</v>
      </c>
      <c r="AT7481" t="s">
        <v>239</v>
      </c>
      <c r="AU7481" s="27">
        <v>41723</v>
      </c>
    </row>
    <row r="7482" spans="1:47" x14ac:dyDescent="0.2">
      <c r="A7482">
        <v>7481</v>
      </c>
      <c r="B7482" t="s">
        <v>24564</v>
      </c>
      <c r="C7482" t="s">
        <v>3654</v>
      </c>
      <c r="D7482" t="s">
        <v>24565</v>
      </c>
      <c r="E7482" s="27">
        <v>41374</v>
      </c>
      <c r="F7482" t="s">
        <v>233</v>
      </c>
      <c r="G7482" s="27">
        <v>34716</v>
      </c>
      <c r="H7482">
        <v>21</v>
      </c>
      <c r="I7482" t="s">
        <v>259</v>
      </c>
      <c r="J7482" t="s">
        <v>245</v>
      </c>
      <c r="K7482">
        <v>0</v>
      </c>
      <c r="L7482">
        <v>8</v>
      </c>
      <c r="M7482">
        <v>0</v>
      </c>
      <c r="N7482">
        <v>1</v>
      </c>
      <c r="O7482">
        <v>0</v>
      </c>
      <c r="P7482">
        <v>-1</v>
      </c>
      <c r="Q7482" s="28">
        <v>41373.302083333336</v>
      </c>
      <c r="R7482" s="28">
        <v>41374.342361111114</v>
      </c>
      <c r="S7482" t="s">
        <v>24566</v>
      </c>
      <c r="T7482" s="27">
        <v>41373</v>
      </c>
      <c r="V7482">
        <v>1</v>
      </c>
      <c r="W7482" t="s">
        <v>32</v>
      </c>
      <c r="X7482" t="s">
        <v>383</v>
      </c>
      <c r="Y7482">
        <v>1</v>
      </c>
      <c r="AA7482" t="s">
        <v>24567</v>
      </c>
      <c r="AB7482" t="s">
        <v>32</v>
      </c>
      <c r="AC7482">
        <v>0</v>
      </c>
      <c r="AD7482" s="27">
        <v>41463</v>
      </c>
      <c r="AE7482" t="s">
        <v>867</v>
      </c>
      <c r="AF7482" s="27">
        <v>41463</v>
      </c>
      <c r="AG7482" s="27">
        <v>41552</v>
      </c>
      <c r="AH7482">
        <v>1</v>
      </c>
      <c r="AJ7482" t="s">
        <v>24567</v>
      </c>
      <c r="AK7482" t="s">
        <v>312</v>
      </c>
      <c r="AL7482" s="27">
        <v>41463</v>
      </c>
      <c r="AM7482" t="s">
        <v>867</v>
      </c>
      <c r="AN7482" t="s">
        <v>238</v>
      </c>
      <c r="AO7482">
        <v>7</v>
      </c>
      <c r="AP7482" t="s">
        <v>246</v>
      </c>
      <c r="AQ7482" s="27">
        <v>41374</v>
      </c>
      <c r="AR7482" t="s">
        <v>240</v>
      </c>
      <c r="AS7482">
        <v>8</v>
      </c>
      <c r="AT7482" t="s">
        <v>269</v>
      </c>
      <c r="AU7482" s="27">
        <v>41374</v>
      </c>
    </row>
    <row r="7483" spans="1:47" x14ac:dyDescent="0.2">
      <c r="A7483">
        <v>7482</v>
      </c>
      <c r="B7483" t="s">
        <v>24568</v>
      </c>
      <c r="C7483" t="s">
        <v>24569</v>
      </c>
      <c r="D7483" t="s">
        <v>24570</v>
      </c>
      <c r="E7483" s="27">
        <v>41738</v>
      </c>
      <c r="F7483" t="s">
        <v>233</v>
      </c>
      <c r="G7483" s="27">
        <v>32944</v>
      </c>
      <c r="H7483">
        <v>26</v>
      </c>
      <c r="I7483" t="s">
        <v>244</v>
      </c>
      <c r="J7483" t="s">
        <v>250</v>
      </c>
      <c r="K7483">
        <v>0</v>
      </c>
      <c r="L7483">
        <v>4</v>
      </c>
      <c r="M7483">
        <v>0</v>
      </c>
      <c r="N7483">
        <v>0</v>
      </c>
      <c r="O7483">
        <v>3</v>
      </c>
      <c r="P7483">
        <v>0</v>
      </c>
      <c r="Q7483" s="28">
        <v>41738.145833333336</v>
      </c>
      <c r="R7483" s="28">
        <v>41739.361805555556</v>
      </c>
      <c r="S7483" t="s">
        <v>24571</v>
      </c>
      <c r="T7483" s="27">
        <v>41738</v>
      </c>
      <c r="V7483">
        <v>0</v>
      </c>
      <c r="W7483" t="s">
        <v>36</v>
      </c>
      <c r="X7483" t="s">
        <v>279</v>
      </c>
      <c r="Y7483">
        <v>1</v>
      </c>
      <c r="AA7483" t="s">
        <v>24572</v>
      </c>
      <c r="AB7483" t="s">
        <v>32</v>
      </c>
      <c r="AC7483">
        <v>0</v>
      </c>
      <c r="AD7483" s="27">
        <v>41804</v>
      </c>
      <c r="AE7483" t="s">
        <v>254</v>
      </c>
      <c r="AF7483" s="27">
        <v>41804</v>
      </c>
      <c r="AG7483" s="27">
        <v>41808</v>
      </c>
      <c r="AH7483">
        <v>1</v>
      </c>
      <c r="AJ7483" t="s">
        <v>24572</v>
      </c>
      <c r="AK7483" t="s">
        <v>255</v>
      </c>
      <c r="AL7483" s="27">
        <v>41804</v>
      </c>
      <c r="AM7483" t="s">
        <v>254</v>
      </c>
      <c r="AN7483" t="s">
        <v>238</v>
      </c>
      <c r="AO7483">
        <v>5</v>
      </c>
      <c r="AP7483" t="s">
        <v>246</v>
      </c>
      <c r="AQ7483" s="27">
        <v>41738</v>
      </c>
      <c r="AR7483" t="s">
        <v>240</v>
      </c>
      <c r="AS7483">
        <v>4</v>
      </c>
      <c r="AT7483" t="s">
        <v>239</v>
      </c>
      <c r="AU7483" s="27">
        <v>41738</v>
      </c>
    </row>
    <row r="7484" spans="1:47" x14ac:dyDescent="0.2">
      <c r="A7484">
        <v>7483</v>
      </c>
      <c r="B7484" t="s">
        <v>24573</v>
      </c>
      <c r="C7484" t="s">
        <v>2763</v>
      </c>
      <c r="D7484" t="s">
        <v>10908</v>
      </c>
      <c r="E7484" s="27">
        <v>41686</v>
      </c>
      <c r="F7484" t="s">
        <v>233</v>
      </c>
      <c r="G7484" s="27">
        <v>25901</v>
      </c>
      <c r="H7484">
        <v>45</v>
      </c>
      <c r="I7484" t="s">
        <v>234</v>
      </c>
      <c r="J7484" t="s">
        <v>250</v>
      </c>
      <c r="K7484">
        <v>0</v>
      </c>
      <c r="L7484">
        <v>9</v>
      </c>
      <c r="M7484">
        <v>0</v>
      </c>
      <c r="N7484">
        <v>0</v>
      </c>
      <c r="O7484">
        <v>0</v>
      </c>
      <c r="W7484" t="s">
        <v>237</v>
      </c>
      <c r="Y7484">
        <v>-1</v>
      </c>
      <c r="AB7484" t="s">
        <v>237</v>
      </c>
      <c r="AH7484">
        <v>0</v>
      </c>
      <c r="AN7484" t="s">
        <v>238</v>
      </c>
      <c r="AO7484">
        <v>5</v>
      </c>
      <c r="AP7484" t="s">
        <v>246</v>
      </c>
      <c r="AQ7484" s="27">
        <v>41686</v>
      </c>
      <c r="AR7484" t="s">
        <v>240</v>
      </c>
      <c r="AS7484">
        <v>9</v>
      </c>
      <c r="AT7484" t="s">
        <v>269</v>
      </c>
      <c r="AU7484" s="27">
        <v>41686</v>
      </c>
    </row>
    <row r="7485" spans="1:47" x14ac:dyDescent="0.2">
      <c r="A7485">
        <v>7484</v>
      </c>
      <c r="B7485" t="s">
        <v>24574</v>
      </c>
      <c r="C7485" t="s">
        <v>4055</v>
      </c>
      <c r="D7485" t="s">
        <v>357</v>
      </c>
      <c r="E7485" s="27">
        <v>41385</v>
      </c>
      <c r="F7485" t="s">
        <v>294</v>
      </c>
      <c r="G7485" s="27">
        <v>31391</v>
      </c>
      <c r="H7485">
        <v>30</v>
      </c>
      <c r="I7485" t="s">
        <v>244</v>
      </c>
      <c r="J7485" t="s">
        <v>250</v>
      </c>
      <c r="K7485">
        <v>0</v>
      </c>
      <c r="L7485">
        <v>7</v>
      </c>
      <c r="M7485">
        <v>0</v>
      </c>
      <c r="N7485">
        <v>0</v>
      </c>
      <c r="O7485">
        <v>8</v>
      </c>
      <c r="P7485">
        <v>-1</v>
      </c>
      <c r="Q7485" s="28">
        <v>41384.107638888891</v>
      </c>
      <c r="R7485" s="28">
        <v>41429.305555555555</v>
      </c>
      <c r="S7485" t="s">
        <v>24575</v>
      </c>
      <c r="T7485" s="27">
        <v>41384</v>
      </c>
      <c r="V7485">
        <v>1</v>
      </c>
      <c r="W7485" t="s">
        <v>32</v>
      </c>
      <c r="X7485" t="s">
        <v>5398</v>
      </c>
      <c r="Y7485">
        <v>1</v>
      </c>
      <c r="AA7485" t="s">
        <v>24576</v>
      </c>
      <c r="AB7485" t="s">
        <v>32</v>
      </c>
      <c r="AC7485">
        <v>0</v>
      </c>
      <c r="AD7485" s="27">
        <v>41488</v>
      </c>
      <c r="AE7485" t="s">
        <v>1089</v>
      </c>
      <c r="AF7485" s="27">
        <v>41488</v>
      </c>
      <c r="AG7485" s="27">
        <v>41529</v>
      </c>
      <c r="AH7485">
        <v>0</v>
      </c>
      <c r="AN7485" t="s">
        <v>238</v>
      </c>
      <c r="AO7485">
        <v>5</v>
      </c>
      <c r="AP7485" t="s">
        <v>246</v>
      </c>
      <c r="AQ7485" s="27">
        <v>41385</v>
      </c>
      <c r="AR7485" t="s">
        <v>240</v>
      </c>
      <c r="AS7485">
        <v>7</v>
      </c>
      <c r="AT7485" t="s">
        <v>246</v>
      </c>
      <c r="AU7485" s="27">
        <v>41385</v>
      </c>
    </row>
    <row r="7486" spans="1:47" x14ac:dyDescent="0.2">
      <c r="A7486">
        <v>7485</v>
      </c>
      <c r="B7486" t="s">
        <v>24577</v>
      </c>
      <c r="C7486" t="s">
        <v>2723</v>
      </c>
      <c r="D7486" t="s">
        <v>8723</v>
      </c>
      <c r="E7486" s="27">
        <v>41636</v>
      </c>
      <c r="F7486" t="s">
        <v>233</v>
      </c>
      <c r="G7486" s="27">
        <v>28140</v>
      </c>
      <c r="H7486">
        <v>39</v>
      </c>
      <c r="I7486" t="s">
        <v>244</v>
      </c>
      <c r="J7486" t="s">
        <v>353</v>
      </c>
      <c r="K7486">
        <v>0</v>
      </c>
      <c r="L7486">
        <v>1</v>
      </c>
      <c r="M7486">
        <v>0</v>
      </c>
      <c r="N7486">
        <v>0</v>
      </c>
      <c r="O7486">
        <v>0</v>
      </c>
      <c r="S7486" t="s">
        <v>24578</v>
      </c>
      <c r="T7486" s="27">
        <v>41635</v>
      </c>
      <c r="V7486">
        <v>1</v>
      </c>
      <c r="W7486" t="s">
        <v>36</v>
      </c>
      <c r="X7486" t="s">
        <v>279</v>
      </c>
      <c r="Y7486">
        <v>1</v>
      </c>
      <c r="AA7486" t="s">
        <v>24579</v>
      </c>
      <c r="AB7486" t="s">
        <v>36</v>
      </c>
      <c r="AD7486" s="27">
        <v>41919</v>
      </c>
      <c r="AE7486" t="s">
        <v>279</v>
      </c>
      <c r="AH7486">
        <v>1</v>
      </c>
      <c r="AJ7486" t="s">
        <v>24579</v>
      </c>
      <c r="AK7486" t="s">
        <v>462</v>
      </c>
      <c r="AL7486" s="27">
        <v>41919</v>
      </c>
      <c r="AM7486" t="s">
        <v>279</v>
      </c>
      <c r="AN7486" t="s">
        <v>238</v>
      </c>
      <c r="AO7486">
        <v>1</v>
      </c>
      <c r="AP7486" t="s">
        <v>239</v>
      </c>
      <c r="AQ7486" s="27">
        <v>41636</v>
      </c>
      <c r="AR7486" t="s">
        <v>240</v>
      </c>
      <c r="AS7486">
        <v>1</v>
      </c>
      <c r="AT7486" t="s">
        <v>239</v>
      </c>
      <c r="AU7486" s="27">
        <v>41636</v>
      </c>
    </row>
    <row r="7487" spans="1:47" x14ac:dyDescent="0.2">
      <c r="A7487">
        <v>7486</v>
      </c>
      <c r="B7487" t="s">
        <v>24580</v>
      </c>
      <c r="C7487" t="s">
        <v>928</v>
      </c>
      <c r="D7487" t="s">
        <v>24581</v>
      </c>
      <c r="E7487" s="27">
        <v>41870</v>
      </c>
      <c r="F7487" t="s">
        <v>233</v>
      </c>
      <c r="G7487" s="27">
        <v>32980</v>
      </c>
      <c r="H7487">
        <v>26</v>
      </c>
      <c r="I7487" t="s">
        <v>244</v>
      </c>
      <c r="J7487" t="s">
        <v>245</v>
      </c>
      <c r="K7487">
        <v>0</v>
      </c>
      <c r="L7487">
        <v>7</v>
      </c>
      <c r="M7487">
        <v>0</v>
      </c>
      <c r="N7487">
        <v>0</v>
      </c>
      <c r="O7487">
        <v>1</v>
      </c>
      <c r="P7487">
        <v>-1</v>
      </c>
      <c r="Q7487" s="28">
        <v>41869.321527777778</v>
      </c>
      <c r="R7487" s="28">
        <v>41870.316666666666</v>
      </c>
      <c r="S7487" t="s">
        <v>24582</v>
      </c>
      <c r="T7487" s="27">
        <v>41869</v>
      </c>
      <c r="V7487">
        <v>1</v>
      </c>
      <c r="W7487" t="s">
        <v>32</v>
      </c>
      <c r="X7487" t="s">
        <v>608</v>
      </c>
      <c r="Y7487">
        <v>0</v>
      </c>
      <c r="AB7487" t="s">
        <v>237</v>
      </c>
      <c r="AH7487">
        <v>0</v>
      </c>
      <c r="AN7487" t="s">
        <v>238</v>
      </c>
      <c r="AO7487">
        <v>4</v>
      </c>
      <c r="AP7487" t="s">
        <v>239</v>
      </c>
      <c r="AQ7487" s="27">
        <v>41870</v>
      </c>
      <c r="AR7487" t="s">
        <v>240</v>
      </c>
      <c r="AS7487">
        <v>7</v>
      </c>
      <c r="AT7487" t="s">
        <v>246</v>
      </c>
      <c r="AU7487" s="27">
        <v>41870</v>
      </c>
    </row>
    <row r="7488" spans="1:47" x14ac:dyDescent="0.2">
      <c r="A7488">
        <v>7487</v>
      </c>
      <c r="B7488" t="s">
        <v>24583</v>
      </c>
      <c r="C7488" t="s">
        <v>2056</v>
      </c>
      <c r="D7488" t="s">
        <v>23595</v>
      </c>
      <c r="E7488" s="27">
        <v>41532</v>
      </c>
      <c r="F7488" t="s">
        <v>233</v>
      </c>
      <c r="G7488" s="27">
        <v>29313</v>
      </c>
      <c r="H7488">
        <v>36</v>
      </c>
      <c r="I7488" t="s">
        <v>244</v>
      </c>
      <c r="J7488" t="s">
        <v>245</v>
      </c>
      <c r="K7488">
        <v>0</v>
      </c>
      <c r="L7488">
        <v>5</v>
      </c>
      <c r="M7488">
        <v>0</v>
      </c>
      <c r="N7488">
        <v>0</v>
      </c>
      <c r="O7488">
        <v>1</v>
      </c>
      <c r="P7488">
        <v>-1</v>
      </c>
      <c r="Q7488" s="28">
        <v>41531.308333333334</v>
      </c>
      <c r="R7488" s="28">
        <v>41532.183333333334</v>
      </c>
      <c r="S7488" t="s">
        <v>24584</v>
      </c>
      <c r="T7488" s="27">
        <v>41531</v>
      </c>
      <c r="V7488">
        <v>1</v>
      </c>
      <c r="W7488" t="s">
        <v>32</v>
      </c>
      <c r="X7488" t="s">
        <v>608</v>
      </c>
      <c r="Y7488">
        <v>0</v>
      </c>
      <c r="AB7488" t="s">
        <v>237</v>
      </c>
      <c r="AH7488">
        <v>0</v>
      </c>
      <c r="AN7488" t="s">
        <v>238</v>
      </c>
      <c r="AO7488">
        <v>1</v>
      </c>
      <c r="AP7488" t="s">
        <v>239</v>
      </c>
      <c r="AQ7488" s="27">
        <v>41532</v>
      </c>
      <c r="AR7488" t="s">
        <v>240</v>
      </c>
      <c r="AS7488">
        <v>5</v>
      </c>
      <c r="AT7488" t="s">
        <v>246</v>
      </c>
      <c r="AU7488" s="27">
        <v>41532</v>
      </c>
    </row>
    <row r="7489" spans="1:47" x14ac:dyDescent="0.2">
      <c r="A7489">
        <v>7488</v>
      </c>
      <c r="B7489" t="s">
        <v>24585</v>
      </c>
      <c r="C7489" t="s">
        <v>24586</v>
      </c>
      <c r="D7489" t="s">
        <v>664</v>
      </c>
      <c r="E7489" s="27">
        <v>41627</v>
      </c>
      <c r="F7489" t="s">
        <v>233</v>
      </c>
      <c r="G7489" s="27">
        <v>34627</v>
      </c>
      <c r="H7489">
        <v>21</v>
      </c>
      <c r="I7489" t="s">
        <v>259</v>
      </c>
      <c r="J7489" t="s">
        <v>250</v>
      </c>
      <c r="K7489">
        <v>0</v>
      </c>
      <c r="L7489">
        <v>8</v>
      </c>
      <c r="M7489">
        <v>0</v>
      </c>
      <c r="N7489">
        <v>0</v>
      </c>
      <c r="O7489">
        <v>0</v>
      </c>
      <c r="P7489">
        <v>-1</v>
      </c>
      <c r="Q7489" s="28">
        <v>41626.048611111109</v>
      </c>
      <c r="R7489" s="28">
        <v>41660.484027777777</v>
      </c>
      <c r="S7489" t="s">
        <v>24587</v>
      </c>
      <c r="T7489" s="27">
        <v>41626</v>
      </c>
      <c r="V7489">
        <v>1</v>
      </c>
      <c r="W7489" t="s">
        <v>32</v>
      </c>
      <c r="X7489" t="s">
        <v>2976</v>
      </c>
      <c r="Y7489">
        <v>1</v>
      </c>
      <c r="AA7489" t="s">
        <v>24588</v>
      </c>
      <c r="AB7489" t="s">
        <v>36</v>
      </c>
      <c r="AC7489">
        <v>0</v>
      </c>
      <c r="AD7489" s="27">
        <v>41954</v>
      </c>
      <c r="AE7489" t="s">
        <v>729</v>
      </c>
      <c r="AF7489" s="27">
        <v>41954</v>
      </c>
      <c r="AG7489" s="27">
        <v>41955</v>
      </c>
      <c r="AH7489">
        <v>1</v>
      </c>
      <c r="AJ7489" t="s">
        <v>24588</v>
      </c>
      <c r="AK7489" t="s">
        <v>462</v>
      </c>
      <c r="AL7489" s="27">
        <v>41954</v>
      </c>
      <c r="AM7489" t="s">
        <v>729</v>
      </c>
      <c r="AN7489" t="s">
        <v>238</v>
      </c>
      <c r="AO7489">
        <v>7</v>
      </c>
      <c r="AP7489" t="s">
        <v>246</v>
      </c>
      <c r="AQ7489" s="27">
        <v>41627</v>
      </c>
      <c r="AR7489" t="s">
        <v>240</v>
      </c>
      <c r="AS7489">
        <v>8</v>
      </c>
      <c r="AT7489" t="s">
        <v>269</v>
      </c>
      <c r="AU7489" s="27">
        <v>41627</v>
      </c>
    </row>
    <row r="7490" spans="1:47" x14ac:dyDescent="0.2">
      <c r="A7490">
        <v>7489</v>
      </c>
      <c r="B7490" t="s">
        <v>24589</v>
      </c>
      <c r="C7490" t="s">
        <v>22090</v>
      </c>
      <c r="D7490" t="s">
        <v>1325</v>
      </c>
      <c r="E7490" s="27">
        <v>41761</v>
      </c>
      <c r="F7490" t="s">
        <v>233</v>
      </c>
      <c r="G7490" s="27">
        <v>34408</v>
      </c>
      <c r="H7490">
        <v>22</v>
      </c>
      <c r="I7490" t="s">
        <v>259</v>
      </c>
      <c r="J7490" t="s">
        <v>250</v>
      </c>
      <c r="K7490">
        <v>0</v>
      </c>
      <c r="L7490">
        <v>3</v>
      </c>
      <c r="M7490">
        <v>0</v>
      </c>
      <c r="N7490">
        <v>0</v>
      </c>
      <c r="O7490">
        <v>0</v>
      </c>
      <c r="W7490" t="s">
        <v>237</v>
      </c>
      <c r="Y7490">
        <v>-1</v>
      </c>
      <c r="AB7490" t="s">
        <v>237</v>
      </c>
      <c r="AH7490">
        <v>0</v>
      </c>
      <c r="AN7490" t="s">
        <v>238</v>
      </c>
      <c r="AO7490">
        <v>5</v>
      </c>
      <c r="AP7490" t="s">
        <v>246</v>
      </c>
      <c r="AQ7490" s="27">
        <v>41761</v>
      </c>
      <c r="AR7490" t="s">
        <v>240</v>
      </c>
      <c r="AS7490">
        <v>3</v>
      </c>
      <c r="AT7490" t="s">
        <v>239</v>
      </c>
      <c r="AU7490" s="27">
        <v>41761</v>
      </c>
    </row>
    <row r="7491" spans="1:47" x14ac:dyDescent="0.2">
      <c r="A7491">
        <v>7490</v>
      </c>
      <c r="B7491" t="s">
        <v>24590</v>
      </c>
      <c r="C7491" t="s">
        <v>12044</v>
      </c>
      <c r="D7491" t="s">
        <v>9142</v>
      </c>
      <c r="E7491" s="27">
        <v>41307</v>
      </c>
      <c r="F7491" t="s">
        <v>294</v>
      </c>
      <c r="G7491" s="27">
        <v>30989</v>
      </c>
      <c r="H7491">
        <v>31</v>
      </c>
      <c r="I7491" t="s">
        <v>244</v>
      </c>
      <c r="J7491" t="s">
        <v>250</v>
      </c>
      <c r="K7491">
        <v>0</v>
      </c>
      <c r="L7491">
        <v>5</v>
      </c>
      <c r="M7491">
        <v>0</v>
      </c>
      <c r="N7491">
        <v>0</v>
      </c>
      <c r="O7491">
        <v>1</v>
      </c>
      <c r="P7491">
        <v>-1</v>
      </c>
      <c r="Q7491" s="28">
        <v>41306.383333333331</v>
      </c>
      <c r="R7491" s="28">
        <v>41307.243750000001</v>
      </c>
      <c r="S7491" t="s">
        <v>24591</v>
      </c>
      <c r="U7491" s="27">
        <v>41306</v>
      </c>
      <c r="V7491">
        <v>1</v>
      </c>
      <c r="W7491" t="s">
        <v>36</v>
      </c>
      <c r="X7491" t="s">
        <v>274</v>
      </c>
      <c r="Y7491">
        <v>0</v>
      </c>
      <c r="AB7491" t="s">
        <v>237</v>
      </c>
      <c r="AH7491">
        <v>0</v>
      </c>
      <c r="AN7491" t="s">
        <v>238</v>
      </c>
      <c r="AO7491">
        <v>3</v>
      </c>
      <c r="AP7491" t="s">
        <v>239</v>
      </c>
      <c r="AQ7491" s="27">
        <v>41307</v>
      </c>
      <c r="AR7491" t="s">
        <v>240</v>
      </c>
      <c r="AS7491">
        <v>5</v>
      </c>
      <c r="AT7491" t="s">
        <v>246</v>
      </c>
      <c r="AU7491" s="27">
        <v>41307</v>
      </c>
    </row>
    <row r="7492" spans="1:47" x14ac:dyDescent="0.2">
      <c r="A7492">
        <v>7491</v>
      </c>
      <c r="B7492" t="s">
        <v>24592</v>
      </c>
      <c r="C7492" t="s">
        <v>17166</v>
      </c>
      <c r="D7492" t="s">
        <v>24593</v>
      </c>
      <c r="E7492" s="27">
        <v>41805</v>
      </c>
      <c r="F7492" t="s">
        <v>233</v>
      </c>
      <c r="G7492" s="27">
        <v>34966</v>
      </c>
      <c r="H7492">
        <v>20</v>
      </c>
      <c r="I7492" t="s">
        <v>259</v>
      </c>
      <c r="J7492" t="s">
        <v>250</v>
      </c>
      <c r="K7492">
        <v>0</v>
      </c>
      <c r="L7492">
        <v>8</v>
      </c>
      <c r="M7492">
        <v>0</v>
      </c>
      <c r="N7492">
        <v>0</v>
      </c>
      <c r="O7492">
        <v>0</v>
      </c>
      <c r="P7492">
        <v>-1</v>
      </c>
      <c r="Q7492" s="28">
        <v>41804.357638888891</v>
      </c>
      <c r="R7492" s="28">
        <v>41805.328472222223</v>
      </c>
      <c r="S7492" t="s">
        <v>24594</v>
      </c>
      <c r="T7492" s="27">
        <v>41804</v>
      </c>
      <c r="V7492">
        <v>1</v>
      </c>
      <c r="W7492" t="s">
        <v>32</v>
      </c>
      <c r="X7492" t="s">
        <v>359</v>
      </c>
      <c r="Y7492">
        <v>0</v>
      </c>
      <c r="AB7492" t="s">
        <v>237</v>
      </c>
      <c r="AH7492">
        <v>0</v>
      </c>
      <c r="AN7492" t="s">
        <v>238</v>
      </c>
      <c r="AO7492">
        <v>8</v>
      </c>
      <c r="AP7492" t="s">
        <v>269</v>
      </c>
      <c r="AQ7492" s="27">
        <v>41805</v>
      </c>
      <c r="AR7492" t="s">
        <v>240</v>
      </c>
      <c r="AS7492">
        <v>8</v>
      </c>
      <c r="AT7492" t="s">
        <v>269</v>
      </c>
      <c r="AU7492" s="27">
        <v>41805</v>
      </c>
    </row>
    <row r="7493" spans="1:47" x14ac:dyDescent="0.2">
      <c r="A7493">
        <v>7492</v>
      </c>
      <c r="B7493" t="s">
        <v>24595</v>
      </c>
      <c r="C7493" t="s">
        <v>2131</v>
      </c>
      <c r="D7493" t="s">
        <v>702</v>
      </c>
      <c r="E7493" s="27">
        <v>41904</v>
      </c>
      <c r="F7493" t="s">
        <v>233</v>
      </c>
      <c r="G7493" s="27">
        <v>30939</v>
      </c>
      <c r="H7493">
        <v>31</v>
      </c>
      <c r="I7493" t="s">
        <v>244</v>
      </c>
      <c r="J7493" t="s">
        <v>250</v>
      </c>
      <c r="K7493">
        <v>0</v>
      </c>
      <c r="L7493">
        <v>3</v>
      </c>
      <c r="M7493">
        <v>0</v>
      </c>
      <c r="N7493">
        <v>0</v>
      </c>
      <c r="O7493">
        <v>4</v>
      </c>
      <c r="P7493">
        <v>-23</v>
      </c>
      <c r="Q7493" s="28">
        <v>41881.069444444445</v>
      </c>
      <c r="R7493" s="28">
        <v>41882.336805555555</v>
      </c>
      <c r="S7493" t="s">
        <v>24596</v>
      </c>
      <c r="U7493" s="27">
        <v>41881</v>
      </c>
      <c r="V7493">
        <v>23</v>
      </c>
      <c r="W7493" t="s">
        <v>32</v>
      </c>
      <c r="X7493" t="s">
        <v>274</v>
      </c>
      <c r="Y7493">
        <v>0</v>
      </c>
      <c r="AB7493" t="s">
        <v>237</v>
      </c>
      <c r="AH7493">
        <v>0</v>
      </c>
      <c r="AN7493" t="s">
        <v>238</v>
      </c>
      <c r="AO7493">
        <v>2</v>
      </c>
      <c r="AP7493" t="s">
        <v>239</v>
      </c>
      <c r="AQ7493" s="27">
        <v>41904</v>
      </c>
      <c r="AR7493" t="s">
        <v>240</v>
      </c>
      <c r="AS7493">
        <v>3</v>
      </c>
      <c r="AT7493" t="s">
        <v>239</v>
      </c>
      <c r="AU7493" s="27">
        <v>41904</v>
      </c>
    </row>
    <row r="7494" spans="1:47" x14ac:dyDescent="0.2">
      <c r="A7494">
        <v>7493</v>
      </c>
      <c r="B7494" t="s">
        <v>24597</v>
      </c>
      <c r="C7494" t="s">
        <v>8017</v>
      </c>
      <c r="D7494" t="s">
        <v>2653</v>
      </c>
      <c r="E7494" s="27">
        <v>41593</v>
      </c>
      <c r="F7494" t="s">
        <v>294</v>
      </c>
      <c r="G7494" s="27">
        <v>34952</v>
      </c>
      <c r="H7494">
        <v>20</v>
      </c>
      <c r="I7494" t="s">
        <v>259</v>
      </c>
      <c r="J7494" t="s">
        <v>250</v>
      </c>
      <c r="K7494">
        <v>0</v>
      </c>
      <c r="L7494">
        <v>6</v>
      </c>
      <c r="M7494">
        <v>0</v>
      </c>
      <c r="N7494">
        <v>0</v>
      </c>
      <c r="O7494">
        <v>0</v>
      </c>
      <c r="P7494">
        <v>-1</v>
      </c>
      <c r="Q7494" s="28">
        <v>41592.133333333331</v>
      </c>
      <c r="R7494" s="28">
        <v>41594.354166666664</v>
      </c>
      <c r="S7494" t="s">
        <v>24598</v>
      </c>
      <c r="T7494" s="27">
        <v>41592</v>
      </c>
      <c r="V7494">
        <v>1</v>
      </c>
      <c r="W7494" t="s">
        <v>32</v>
      </c>
      <c r="X7494" t="s">
        <v>555</v>
      </c>
      <c r="Y7494">
        <v>1</v>
      </c>
      <c r="AA7494" t="s">
        <v>24599</v>
      </c>
      <c r="AB7494" t="s">
        <v>36</v>
      </c>
      <c r="AD7494" s="27">
        <v>42236</v>
      </c>
      <c r="AE7494" t="s">
        <v>1508</v>
      </c>
      <c r="AH7494">
        <v>0</v>
      </c>
      <c r="AN7494" t="s">
        <v>238</v>
      </c>
      <c r="AO7494">
        <v>6</v>
      </c>
      <c r="AP7494" t="s">
        <v>246</v>
      </c>
      <c r="AQ7494" s="27">
        <v>41593</v>
      </c>
      <c r="AR7494" t="s">
        <v>240</v>
      </c>
      <c r="AS7494">
        <v>6</v>
      </c>
      <c r="AT7494" t="s">
        <v>246</v>
      </c>
      <c r="AU7494" s="27">
        <v>41593</v>
      </c>
    </row>
    <row r="7495" spans="1:47" x14ac:dyDescent="0.2">
      <c r="A7495">
        <v>7494</v>
      </c>
      <c r="B7495" t="s">
        <v>24600</v>
      </c>
      <c r="C7495" t="s">
        <v>24601</v>
      </c>
      <c r="D7495" t="s">
        <v>24602</v>
      </c>
      <c r="E7495" s="27">
        <v>41530</v>
      </c>
      <c r="F7495" t="s">
        <v>233</v>
      </c>
      <c r="G7495" s="27">
        <v>34043</v>
      </c>
      <c r="H7495">
        <v>23</v>
      </c>
      <c r="I7495" t="s">
        <v>259</v>
      </c>
      <c r="J7495" t="s">
        <v>245</v>
      </c>
      <c r="K7495">
        <v>0</v>
      </c>
      <c r="L7495">
        <v>8</v>
      </c>
      <c r="M7495">
        <v>0</v>
      </c>
      <c r="N7495">
        <v>0</v>
      </c>
      <c r="O7495">
        <v>0</v>
      </c>
      <c r="W7495" t="s">
        <v>237</v>
      </c>
      <c r="Y7495">
        <v>-1</v>
      </c>
      <c r="AB7495" t="s">
        <v>237</v>
      </c>
      <c r="AH7495">
        <v>0</v>
      </c>
      <c r="AN7495" t="s">
        <v>238</v>
      </c>
      <c r="AO7495">
        <v>5</v>
      </c>
      <c r="AP7495" t="s">
        <v>246</v>
      </c>
      <c r="AQ7495" s="27">
        <v>41530</v>
      </c>
      <c r="AR7495" t="s">
        <v>240</v>
      </c>
      <c r="AS7495">
        <v>8</v>
      </c>
      <c r="AT7495" t="s">
        <v>269</v>
      </c>
      <c r="AU7495" s="27">
        <v>41530</v>
      </c>
    </row>
    <row r="7496" spans="1:47" x14ac:dyDescent="0.2">
      <c r="A7496">
        <v>7495</v>
      </c>
      <c r="B7496" t="s">
        <v>24603</v>
      </c>
      <c r="C7496" t="s">
        <v>242</v>
      </c>
      <c r="D7496" t="s">
        <v>24604</v>
      </c>
      <c r="E7496" s="27">
        <v>41324</v>
      </c>
      <c r="F7496" t="s">
        <v>233</v>
      </c>
      <c r="G7496" s="27">
        <v>24411</v>
      </c>
      <c r="H7496">
        <v>49</v>
      </c>
      <c r="I7496" t="s">
        <v>234</v>
      </c>
      <c r="J7496" t="s">
        <v>245</v>
      </c>
      <c r="K7496">
        <v>0</v>
      </c>
      <c r="L7496">
        <v>8</v>
      </c>
      <c r="M7496">
        <v>0</v>
      </c>
      <c r="N7496">
        <v>0</v>
      </c>
      <c r="O7496">
        <v>4</v>
      </c>
      <c r="P7496">
        <v>-8</v>
      </c>
      <c r="Q7496" s="28">
        <v>41316.081944444442</v>
      </c>
      <c r="R7496" s="28">
        <v>41320.370138888888</v>
      </c>
      <c r="S7496" t="s">
        <v>24605</v>
      </c>
      <c r="T7496" s="27">
        <v>41316</v>
      </c>
      <c r="V7496">
        <v>8</v>
      </c>
      <c r="W7496" t="s">
        <v>36</v>
      </c>
      <c r="X7496" t="s">
        <v>3794</v>
      </c>
      <c r="Y7496">
        <v>1</v>
      </c>
      <c r="AA7496" t="s">
        <v>24606</v>
      </c>
      <c r="AB7496" t="s">
        <v>32</v>
      </c>
      <c r="AD7496" s="27">
        <v>42372</v>
      </c>
      <c r="AE7496" t="s">
        <v>24607</v>
      </c>
      <c r="AH7496">
        <v>1</v>
      </c>
      <c r="AJ7496" t="s">
        <v>24606</v>
      </c>
      <c r="AK7496" t="s">
        <v>312</v>
      </c>
      <c r="AL7496" s="27">
        <v>42372</v>
      </c>
      <c r="AM7496" t="s">
        <v>24607</v>
      </c>
      <c r="AN7496" t="s">
        <v>238</v>
      </c>
      <c r="AO7496">
        <v>3</v>
      </c>
      <c r="AP7496" t="s">
        <v>239</v>
      </c>
      <c r="AQ7496" s="27">
        <v>41324</v>
      </c>
      <c r="AR7496" t="s">
        <v>240</v>
      </c>
      <c r="AS7496">
        <v>8</v>
      </c>
      <c r="AT7496" t="s">
        <v>269</v>
      </c>
      <c r="AU7496" s="27">
        <v>41324</v>
      </c>
    </row>
    <row r="7497" spans="1:47" x14ac:dyDescent="0.2">
      <c r="A7497">
        <v>7496</v>
      </c>
      <c r="B7497" t="s">
        <v>24608</v>
      </c>
      <c r="C7497" t="s">
        <v>1863</v>
      </c>
      <c r="D7497" t="s">
        <v>24609</v>
      </c>
      <c r="E7497" s="27">
        <v>41567</v>
      </c>
      <c r="F7497" t="s">
        <v>233</v>
      </c>
      <c r="G7497" s="27">
        <v>33659</v>
      </c>
      <c r="H7497">
        <v>24</v>
      </c>
      <c r="I7497" t="s">
        <v>259</v>
      </c>
      <c r="J7497" t="s">
        <v>245</v>
      </c>
      <c r="K7497">
        <v>0</v>
      </c>
      <c r="L7497">
        <v>9</v>
      </c>
      <c r="M7497">
        <v>0</v>
      </c>
      <c r="N7497">
        <v>0</v>
      </c>
      <c r="O7497">
        <v>0</v>
      </c>
      <c r="P7497">
        <v>0</v>
      </c>
      <c r="Q7497" s="28">
        <v>41567.07708333333</v>
      </c>
      <c r="R7497" s="28">
        <v>41569.324305555558</v>
      </c>
      <c r="S7497" t="s">
        <v>24610</v>
      </c>
      <c r="T7497" s="27">
        <v>41566</v>
      </c>
      <c r="V7497">
        <v>1</v>
      </c>
      <c r="W7497" t="s">
        <v>32</v>
      </c>
      <c r="X7497" t="s">
        <v>261</v>
      </c>
      <c r="Y7497">
        <v>0</v>
      </c>
      <c r="AB7497" t="s">
        <v>237</v>
      </c>
      <c r="AH7497">
        <v>0</v>
      </c>
      <c r="AN7497" t="s">
        <v>238</v>
      </c>
      <c r="AO7497">
        <v>7</v>
      </c>
      <c r="AP7497" t="s">
        <v>246</v>
      </c>
      <c r="AQ7497" s="27">
        <v>41567</v>
      </c>
      <c r="AR7497" t="s">
        <v>240</v>
      </c>
      <c r="AS7497">
        <v>9</v>
      </c>
      <c r="AT7497" t="s">
        <v>269</v>
      </c>
      <c r="AU7497" s="27">
        <v>41567</v>
      </c>
    </row>
    <row r="7498" spans="1:47" x14ac:dyDescent="0.2">
      <c r="A7498">
        <v>7497</v>
      </c>
      <c r="B7498" t="s">
        <v>24611</v>
      </c>
      <c r="C7498" t="s">
        <v>10147</v>
      </c>
      <c r="D7498" t="s">
        <v>570</v>
      </c>
      <c r="E7498" s="27">
        <v>41698</v>
      </c>
      <c r="F7498" t="s">
        <v>233</v>
      </c>
      <c r="G7498" s="27">
        <v>35110</v>
      </c>
      <c r="H7498">
        <v>20</v>
      </c>
      <c r="I7498" t="s">
        <v>259</v>
      </c>
      <c r="J7498" t="s">
        <v>250</v>
      </c>
      <c r="K7498">
        <v>0</v>
      </c>
      <c r="L7498">
        <v>8</v>
      </c>
      <c r="M7498">
        <v>0</v>
      </c>
      <c r="N7498">
        <v>0</v>
      </c>
      <c r="O7498">
        <v>0</v>
      </c>
      <c r="P7498">
        <v>-1</v>
      </c>
      <c r="Q7498" s="28">
        <v>41697.14166666667</v>
      </c>
      <c r="R7498" s="28">
        <v>41698.074999999997</v>
      </c>
      <c r="S7498" t="s">
        <v>24612</v>
      </c>
      <c r="T7498" s="27">
        <v>41697</v>
      </c>
      <c r="V7498">
        <v>1</v>
      </c>
      <c r="W7498" t="s">
        <v>32</v>
      </c>
      <c r="X7498" t="s">
        <v>459</v>
      </c>
      <c r="Y7498">
        <v>1</v>
      </c>
      <c r="AA7498" t="s">
        <v>24613</v>
      </c>
      <c r="AB7498" t="s">
        <v>32</v>
      </c>
      <c r="AC7498">
        <v>0</v>
      </c>
      <c r="AD7498" s="27">
        <v>41703</v>
      </c>
      <c r="AE7498" t="s">
        <v>555</v>
      </c>
      <c r="AF7498" s="27">
        <v>41703</v>
      </c>
      <c r="AG7498" s="27">
        <v>41856</v>
      </c>
      <c r="AH7498">
        <v>0</v>
      </c>
      <c r="AN7498" t="s">
        <v>238</v>
      </c>
      <c r="AO7498">
        <v>7</v>
      </c>
      <c r="AP7498" t="s">
        <v>246</v>
      </c>
      <c r="AQ7498" s="27">
        <v>41698</v>
      </c>
      <c r="AR7498" t="s">
        <v>240</v>
      </c>
      <c r="AS7498">
        <v>8</v>
      </c>
      <c r="AT7498" t="s">
        <v>269</v>
      </c>
      <c r="AU7498" s="27">
        <v>41698</v>
      </c>
    </row>
    <row r="7499" spans="1:47" x14ac:dyDescent="0.2">
      <c r="A7499">
        <v>7498</v>
      </c>
      <c r="B7499" t="s">
        <v>24614</v>
      </c>
      <c r="C7499" t="s">
        <v>1823</v>
      </c>
      <c r="D7499" t="s">
        <v>2671</v>
      </c>
      <c r="E7499" s="27">
        <v>41562</v>
      </c>
      <c r="F7499" t="s">
        <v>233</v>
      </c>
      <c r="G7499" s="27">
        <v>33576</v>
      </c>
      <c r="H7499">
        <v>24</v>
      </c>
      <c r="I7499" t="s">
        <v>259</v>
      </c>
      <c r="J7499" t="s">
        <v>250</v>
      </c>
      <c r="K7499">
        <v>0</v>
      </c>
      <c r="L7499">
        <v>9</v>
      </c>
      <c r="M7499">
        <v>0</v>
      </c>
      <c r="N7499">
        <v>0</v>
      </c>
      <c r="O7499">
        <v>0</v>
      </c>
      <c r="W7499" t="s">
        <v>237</v>
      </c>
      <c r="Y7499">
        <v>-1</v>
      </c>
      <c r="AB7499" t="s">
        <v>237</v>
      </c>
      <c r="AH7499">
        <v>0</v>
      </c>
      <c r="AN7499" t="s">
        <v>238</v>
      </c>
      <c r="AO7499">
        <v>7</v>
      </c>
      <c r="AP7499" t="s">
        <v>246</v>
      </c>
      <c r="AQ7499" s="27">
        <v>41562</v>
      </c>
      <c r="AR7499" t="s">
        <v>240</v>
      </c>
      <c r="AS7499">
        <v>9</v>
      </c>
      <c r="AT7499" t="s">
        <v>269</v>
      </c>
      <c r="AU7499" s="27">
        <v>41562</v>
      </c>
    </row>
    <row r="7500" spans="1:47" x14ac:dyDescent="0.2">
      <c r="A7500">
        <v>7499</v>
      </c>
      <c r="B7500" t="s">
        <v>24615</v>
      </c>
      <c r="C7500" t="s">
        <v>24616</v>
      </c>
      <c r="D7500" t="s">
        <v>24617</v>
      </c>
      <c r="E7500" s="27">
        <v>41568</v>
      </c>
      <c r="F7500" t="s">
        <v>233</v>
      </c>
      <c r="G7500" s="27">
        <v>26152</v>
      </c>
      <c r="H7500">
        <v>44</v>
      </c>
      <c r="I7500" t="s">
        <v>244</v>
      </c>
      <c r="J7500" t="s">
        <v>245</v>
      </c>
      <c r="K7500">
        <v>0</v>
      </c>
      <c r="L7500">
        <v>1</v>
      </c>
      <c r="M7500">
        <v>0</v>
      </c>
      <c r="N7500">
        <v>0</v>
      </c>
      <c r="O7500">
        <v>1</v>
      </c>
      <c r="P7500">
        <v>-22</v>
      </c>
      <c r="Q7500" s="28">
        <v>41546.17291666667</v>
      </c>
      <c r="R7500" s="28">
        <v>41547.5</v>
      </c>
      <c r="S7500" t="s">
        <v>24618</v>
      </c>
      <c r="T7500" s="27">
        <v>41546</v>
      </c>
      <c r="V7500">
        <v>22</v>
      </c>
      <c r="W7500" t="s">
        <v>36</v>
      </c>
      <c r="X7500" t="s">
        <v>279</v>
      </c>
      <c r="Y7500">
        <v>1</v>
      </c>
      <c r="AA7500" t="s">
        <v>24619</v>
      </c>
      <c r="AB7500" t="s">
        <v>36</v>
      </c>
      <c r="AC7500">
        <v>0</v>
      </c>
      <c r="AD7500" s="27">
        <v>42339</v>
      </c>
      <c r="AE7500" t="s">
        <v>3573</v>
      </c>
      <c r="AF7500" s="27">
        <v>42339</v>
      </c>
      <c r="AG7500" s="27">
        <v>42340</v>
      </c>
      <c r="AH7500">
        <v>0</v>
      </c>
      <c r="AN7500" t="s">
        <v>238</v>
      </c>
      <c r="AO7500">
        <v>1</v>
      </c>
      <c r="AP7500" t="s">
        <v>239</v>
      </c>
      <c r="AQ7500" s="27">
        <v>41568</v>
      </c>
      <c r="AR7500" t="s">
        <v>240</v>
      </c>
      <c r="AS7500">
        <v>1</v>
      </c>
      <c r="AT7500" t="s">
        <v>239</v>
      </c>
      <c r="AU7500" s="27">
        <v>41568</v>
      </c>
    </row>
    <row r="7501" spans="1:47" x14ac:dyDescent="0.2">
      <c r="A7501">
        <v>7500</v>
      </c>
      <c r="B7501" t="s">
        <v>24620</v>
      </c>
      <c r="C7501" t="s">
        <v>24621</v>
      </c>
      <c r="D7501" t="s">
        <v>4997</v>
      </c>
      <c r="E7501" s="27">
        <v>41521</v>
      </c>
      <c r="F7501" t="s">
        <v>294</v>
      </c>
      <c r="G7501" s="27">
        <v>33103</v>
      </c>
      <c r="H7501">
        <v>25</v>
      </c>
      <c r="I7501" t="s">
        <v>244</v>
      </c>
      <c r="J7501" t="s">
        <v>250</v>
      </c>
      <c r="K7501">
        <v>0</v>
      </c>
      <c r="L7501">
        <v>3</v>
      </c>
      <c r="M7501">
        <v>0</v>
      </c>
      <c r="N7501">
        <v>0</v>
      </c>
      <c r="O7501">
        <v>1</v>
      </c>
      <c r="P7501">
        <v>-13</v>
      </c>
      <c r="Q7501" s="28">
        <v>41508.220833333333</v>
      </c>
      <c r="R7501" s="28">
        <v>41521.22152777778</v>
      </c>
      <c r="S7501" t="s">
        <v>24622</v>
      </c>
      <c r="T7501" s="27">
        <v>41508</v>
      </c>
      <c r="V7501">
        <v>13</v>
      </c>
      <c r="W7501" t="s">
        <v>32</v>
      </c>
      <c r="X7501" t="s">
        <v>2223</v>
      </c>
      <c r="Y7501">
        <v>0</v>
      </c>
      <c r="AB7501" t="s">
        <v>237</v>
      </c>
      <c r="AH7501">
        <v>0</v>
      </c>
      <c r="AN7501" t="s">
        <v>238</v>
      </c>
      <c r="AO7501">
        <v>4</v>
      </c>
      <c r="AP7501" t="s">
        <v>239</v>
      </c>
      <c r="AQ7501" s="27">
        <v>41521</v>
      </c>
      <c r="AR7501" t="s">
        <v>240</v>
      </c>
      <c r="AS7501">
        <v>3</v>
      </c>
      <c r="AT7501" t="s">
        <v>239</v>
      </c>
      <c r="AU7501" s="27">
        <v>41521</v>
      </c>
    </row>
    <row r="7502" spans="1:47" x14ac:dyDescent="0.2">
      <c r="A7502">
        <v>7501</v>
      </c>
      <c r="B7502" t="s">
        <v>24623</v>
      </c>
      <c r="C7502" t="s">
        <v>1397</v>
      </c>
      <c r="D7502" t="s">
        <v>24624</v>
      </c>
      <c r="E7502" s="27">
        <v>41919</v>
      </c>
      <c r="F7502" t="s">
        <v>294</v>
      </c>
      <c r="G7502" s="27">
        <v>32450</v>
      </c>
      <c r="H7502">
        <v>27</v>
      </c>
      <c r="I7502" t="s">
        <v>244</v>
      </c>
      <c r="J7502" t="s">
        <v>250</v>
      </c>
      <c r="K7502">
        <v>0</v>
      </c>
      <c r="L7502">
        <v>4</v>
      </c>
      <c r="M7502">
        <v>0</v>
      </c>
      <c r="N7502">
        <v>0</v>
      </c>
      <c r="O7502">
        <v>1</v>
      </c>
      <c r="P7502">
        <v>-1</v>
      </c>
      <c r="Q7502" s="28">
        <v>41918.524305555555</v>
      </c>
      <c r="R7502" s="28">
        <v>41919.100694444445</v>
      </c>
      <c r="S7502" t="s">
        <v>24625</v>
      </c>
      <c r="T7502" s="27">
        <v>41918</v>
      </c>
      <c r="V7502">
        <v>1</v>
      </c>
      <c r="W7502" t="s">
        <v>32</v>
      </c>
      <c r="X7502" t="s">
        <v>359</v>
      </c>
      <c r="Y7502">
        <v>0</v>
      </c>
      <c r="AB7502" t="s">
        <v>237</v>
      </c>
      <c r="AH7502">
        <v>0</v>
      </c>
      <c r="AN7502" t="s">
        <v>238</v>
      </c>
      <c r="AO7502">
        <v>3</v>
      </c>
      <c r="AP7502" t="s">
        <v>239</v>
      </c>
      <c r="AQ7502" s="27">
        <v>41919</v>
      </c>
      <c r="AR7502" t="s">
        <v>240</v>
      </c>
      <c r="AS7502">
        <v>4</v>
      </c>
      <c r="AT7502" t="s">
        <v>239</v>
      </c>
      <c r="AU7502" s="27">
        <v>41919</v>
      </c>
    </row>
    <row r="7503" spans="1:47" x14ac:dyDescent="0.2">
      <c r="A7503">
        <v>7502</v>
      </c>
      <c r="B7503" t="s">
        <v>24626</v>
      </c>
      <c r="C7503" t="s">
        <v>1524</v>
      </c>
      <c r="D7503" t="s">
        <v>357</v>
      </c>
      <c r="E7503" s="27">
        <v>41968</v>
      </c>
      <c r="F7503" t="s">
        <v>233</v>
      </c>
      <c r="G7503" s="27">
        <v>27240</v>
      </c>
      <c r="H7503">
        <v>41</v>
      </c>
      <c r="I7503" t="s">
        <v>244</v>
      </c>
      <c r="J7503" t="s">
        <v>245</v>
      </c>
      <c r="K7503">
        <v>0</v>
      </c>
      <c r="L7503">
        <v>4</v>
      </c>
      <c r="M7503">
        <v>0</v>
      </c>
      <c r="N7503">
        <v>0</v>
      </c>
      <c r="O7503">
        <v>11</v>
      </c>
      <c r="P7503">
        <v>-1</v>
      </c>
      <c r="Q7503" s="28">
        <v>41967.06527777778</v>
      </c>
      <c r="R7503" s="28">
        <v>42085.155555555553</v>
      </c>
      <c r="S7503" t="s">
        <v>24627</v>
      </c>
      <c r="T7503" s="27">
        <v>41967</v>
      </c>
      <c r="V7503">
        <v>1</v>
      </c>
      <c r="W7503" t="s">
        <v>32</v>
      </c>
      <c r="X7503" t="s">
        <v>494</v>
      </c>
      <c r="Y7503">
        <v>1</v>
      </c>
      <c r="AA7503" t="s">
        <v>24628</v>
      </c>
      <c r="AB7503" t="s">
        <v>32</v>
      </c>
      <c r="AC7503">
        <v>0</v>
      </c>
      <c r="AD7503" s="27">
        <v>42085</v>
      </c>
      <c r="AE7503" t="s">
        <v>494</v>
      </c>
      <c r="AF7503" s="27">
        <v>42085</v>
      </c>
      <c r="AG7503" s="27">
        <v>42203</v>
      </c>
      <c r="AH7503">
        <v>0</v>
      </c>
      <c r="AN7503" t="s">
        <v>238</v>
      </c>
      <c r="AO7503">
        <v>2</v>
      </c>
      <c r="AP7503" t="s">
        <v>239</v>
      </c>
      <c r="AQ7503" s="27">
        <v>41968</v>
      </c>
      <c r="AR7503" t="s">
        <v>240</v>
      </c>
      <c r="AS7503">
        <v>4</v>
      </c>
      <c r="AT7503" t="s">
        <v>239</v>
      </c>
      <c r="AU7503" s="27">
        <v>41968</v>
      </c>
    </row>
    <row r="7504" spans="1:47" x14ac:dyDescent="0.2">
      <c r="A7504">
        <v>7503</v>
      </c>
      <c r="B7504" t="s">
        <v>24629</v>
      </c>
      <c r="C7504" t="s">
        <v>24630</v>
      </c>
      <c r="D7504" t="s">
        <v>1303</v>
      </c>
      <c r="E7504" s="27">
        <v>41614</v>
      </c>
      <c r="F7504" t="s">
        <v>233</v>
      </c>
      <c r="G7504" s="27">
        <v>33152</v>
      </c>
      <c r="H7504">
        <v>25</v>
      </c>
      <c r="I7504" t="s">
        <v>244</v>
      </c>
      <c r="J7504" t="s">
        <v>250</v>
      </c>
      <c r="K7504">
        <v>0</v>
      </c>
      <c r="L7504">
        <v>2</v>
      </c>
      <c r="M7504">
        <v>0</v>
      </c>
      <c r="N7504">
        <v>0</v>
      </c>
      <c r="O7504">
        <v>1</v>
      </c>
      <c r="P7504">
        <v>-1</v>
      </c>
      <c r="Q7504" s="28">
        <v>41613.37777777778</v>
      </c>
      <c r="R7504" s="28">
        <v>41614.35</v>
      </c>
      <c r="S7504" t="s">
        <v>24631</v>
      </c>
      <c r="U7504" s="27">
        <v>41613</v>
      </c>
      <c r="V7504">
        <v>1</v>
      </c>
      <c r="W7504" t="s">
        <v>32</v>
      </c>
      <c r="X7504" t="s">
        <v>274</v>
      </c>
      <c r="Y7504">
        <v>0</v>
      </c>
      <c r="AB7504" t="s">
        <v>237</v>
      </c>
      <c r="AH7504">
        <v>0</v>
      </c>
      <c r="AN7504" t="s">
        <v>238</v>
      </c>
      <c r="AO7504">
        <v>3</v>
      </c>
      <c r="AP7504" t="s">
        <v>239</v>
      </c>
      <c r="AQ7504" s="27">
        <v>41614</v>
      </c>
      <c r="AR7504" t="s">
        <v>240</v>
      </c>
      <c r="AS7504">
        <v>2</v>
      </c>
      <c r="AT7504" t="s">
        <v>239</v>
      </c>
      <c r="AU7504" s="27">
        <v>41614</v>
      </c>
    </row>
    <row r="7505" spans="1:47" x14ac:dyDescent="0.2">
      <c r="A7505">
        <v>7504</v>
      </c>
      <c r="B7505" t="s">
        <v>24632</v>
      </c>
      <c r="C7505" t="s">
        <v>24633</v>
      </c>
      <c r="D7505" t="s">
        <v>5133</v>
      </c>
      <c r="E7505" s="27">
        <v>42002</v>
      </c>
      <c r="F7505" t="s">
        <v>294</v>
      </c>
      <c r="G7505" s="27">
        <v>25094</v>
      </c>
      <c r="H7505">
        <v>47</v>
      </c>
      <c r="I7505" t="s">
        <v>234</v>
      </c>
      <c r="J7505" t="s">
        <v>245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-1</v>
      </c>
      <c r="Q7505" s="28">
        <v>42001.476388888892</v>
      </c>
      <c r="R7505" s="28">
        <v>42002.293749999997</v>
      </c>
      <c r="S7505" t="s">
        <v>24634</v>
      </c>
      <c r="T7505" s="27">
        <v>42001</v>
      </c>
      <c r="V7505">
        <v>1</v>
      </c>
      <c r="W7505" t="s">
        <v>36</v>
      </c>
      <c r="X7505" t="s">
        <v>279</v>
      </c>
      <c r="Y7505">
        <v>0</v>
      </c>
      <c r="AB7505" t="s">
        <v>237</v>
      </c>
      <c r="AH7505">
        <v>0</v>
      </c>
      <c r="AN7505" t="s">
        <v>238</v>
      </c>
      <c r="AO7505">
        <v>1</v>
      </c>
      <c r="AP7505" t="s">
        <v>239</v>
      </c>
      <c r="AQ7505" s="27">
        <v>42002</v>
      </c>
      <c r="AR7505" t="s">
        <v>240</v>
      </c>
      <c r="AS7505">
        <v>1</v>
      </c>
      <c r="AT7505" t="s">
        <v>239</v>
      </c>
      <c r="AU7505" s="27">
        <v>42002</v>
      </c>
    </row>
    <row r="7506" spans="1:47" x14ac:dyDescent="0.2">
      <c r="A7506">
        <v>7505</v>
      </c>
      <c r="B7506" t="s">
        <v>24635</v>
      </c>
      <c r="C7506" t="s">
        <v>24636</v>
      </c>
      <c r="D7506" t="s">
        <v>3497</v>
      </c>
      <c r="E7506" s="27">
        <v>41834</v>
      </c>
      <c r="F7506" t="s">
        <v>294</v>
      </c>
      <c r="G7506" s="27">
        <v>24819</v>
      </c>
      <c r="H7506">
        <v>48</v>
      </c>
      <c r="I7506" t="s">
        <v>234</v>
      </c>
      <c r="J7506" t="s">
        <v>250</v>
      </c>
      <c r="K7506">
        <v>0</v>
      </c>
      <c r="L7506">
        <v>4</v>
      </c>
      <c r="M7506">
        <v>0</v>
      </c>
      <c r="N7506">
        <v>0</v>
      </c>
      <c r="O7506">
        <v>4</v>
      </c>
      <c r="P7506">
        <v>-26</v>
      </c>
      <c r="Q7506" s="28">
        <v>41808.288888888892</v>
      </c>
      <c r="R7506" s="28">
        <v>41815.231249999997</v>
      </c>
      <c r="S7506" t="s">
        <v>24637</v>
      </c>
      <c r="U7506" s="27">
        <v>41808</v>
      </c>
      <c r="V7506">
        <v>26</v>
      </c>
      <c r="W7506" t="s">
        <v>32</v>
      </c>
      <c r="X7506" t="s">
        <v>274</v>
      </c>
      <c r="Y7506">
        <v>0</v>
      </c>
      <c r="AB7506" t="s">
        <v>237</v>
      </c>
      <c r="AH7506">
        <v>0</v>
      </c>
      <c r="AN7506" t="s">
        <v>238</v>
      </c>
      <c r="AO7506">
        <v>2</v>
      </c>
      <c r="AP7506" t="s">
        <v>239</v>
      </c>
      <c r="AQ7506" s="27">
        <v>41834</v>
      </c>
      <c r="AR7506" t="s">
        <v>240</v>
      </c>
      <c r="AS7506">
        <v>4</v>
      </c>
      <c r="AT7506" t="s">
        <v>239</v>
      </c>
      <c r="AU7506" s="27">
        <v>41834</v>
      </c>
    </row>
    <row r="7507" spans="1:47" x14ac:dyDescent="0.2">
      <c r="A7507">
        <v>7506</v>
      </c>
      <c r="B7507" t="s">
        <v>24638</v>
      </c>
      <c r="C7507" t="s">
        <v>24639</v>
      </c>
      <c r="D7507" t="s">
        <v>689</v>
      </c>
      <c r="E7507" s="27">
        <v>41950</v>
      </c>
      <c r="F7507" t="s">
        <v>233</v>
      </c>
      <c r="G7507" s="27">
        <v>31711</v>
      </c>
      <c r="H7507">
        <v>29</v>
      </c>
      <c r="I7507" t="s">
        <v>244</v>
      </c>
      <c r="J7507" t="s">
        <v>250</v>
      </c>
      <c r="K7507">
        <v>0</v>
      </c>
      <c r="L7507">
        <v>2</v>
      </c>
      <c r="M7507">
        <v>0</v>
      </c>
      <c r="N7507">
        <v>0</v>
      </c>
      <c r="O7507">
        <v>0</v>
      </c>
      <c r="P7507">
        <v>-1</v>
      </c>
      <c r="Q7507" s="28">
        <v>41949.393750000003</v>
      </c>
      <c r="R7507" s="28">
        <v>41950.396527777775</v>
      </c>
      <c r="S7507" t="s">
        <v>24640</v>
      </c>
      <c r="T7507" s="27">
        <v>41949</v>
      </c>
      <c r="V7507">
        <v>1</v>
      </c>
      <c r="W7507" t="s">
        <v>32</v>
      </c>
      <c r="X7507" t="s">
        <v>268</v>
      </c>
      <c r="Y7507">
        <v>0</v>
      </c>
      <c r="AB7507" t="s">
        <v>237</v>
      </c>
      <c r="AH7507">
        <v>0</v>
      </c>
      <c r="AN7507" t="s">
        <v>238</v>
      </c>
      <c r="AO7507">
        <v>2</v>
      </c>
      <c r="AP7507" t="s">
        <v>239</v>
      </c>
      <c r="AQ7507" s="27">
        <v>41950</v>
      </c>
      <c r="AR7507" t="s">
        <v>240</v>
      </c>
      <c r="AS7507">
        <v>2</v>
      </c>
      <c r="AT7507" t="s">
        <v>239</v>
      </c>
      <c r="AU7507" s="27">
        <v>41950</v>
      </c>
    </row>
    <row r="7508" spans="1:47" x14ac:dyDescent="0.2">
      <c r="A7508">
        <v>7507</v>
      </c>
      <c r="B7508" t="s">
        <v>24641</v>
      </c>
      <c r="C7508" t="s">
        <v>6196</v>
      </c>
      <c r="D7508" t="s">
        <v>24642</v>
      </c>
      <c r="E7508" s="27">
        <v>41827</v>
      </c>
      <c r="F7508" t="s">
        <v>294</v>
      </c>
      <c r="G7508" s="27">
        <v>23118</v>
      </c>
      <c r="H7508">
        <v>53</v>
      </c>
      <c r="I7508" t="s">
        <v>234</v>
      </c>
      <c r="J7508" t="s">
        <v>245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-1</v>
      </c>
      <c r="Q7508" s="28">
        <v>41826.484027777777</v>
      </c>
      <c r="R7508" s="28">
        <v>41827.367361111108</v>
      </c>
      <c r="S7508" t="s">
        <v>24643</v>
      </c>
      <c r="T7508" s="27">
        <v>41826</v>
      </c>
      <c r="V7508">
        <v>1</v>
      </c>
      <c r="W7508" t="s">
        <v>36</v>
      </c>
      <c r="X7508" t="s">
        <v>279</v>
      </c>
      <c r="Y7508">
        <v>0</v>
      </c>
      <c r="AB7508" t="s">
        <v>237</v>
      </c>
      <c r="AH7508">
        <v>0</v>
      </c>
      <c r="AN7508" t="s">
        <v>238</v>
      </c>
      <c r="AO7508">
        <v>1</v>
      </c>
      <c r="AP7508" t="s">
        <v>239</v>
      </c>
      <c r="AQ7508" s="27">
        <v>41827</v>
      </c>
      <c r="AR7508" t="s">
        <v>240</v>
      </c>
      <c r="AS7508">
        <v>1</v>
      </c>
      <c r="AT7508" t="s">
        <v>239</v>
      </c>
      <c r="AU7508" s="27">
        <v>41827</v>
      </c>
    </row>
    <row r="7509" spans="1:47" x14ac:dyDescent="0.2">
      <c r="A7509">
        <v>7508</v>
      </c>
      <c r="B7509" t="s">
        <v>24644</v>
      </c>
      <c r="C7509" t="s">
        <v>24645</v>
      </c>
      <c r="D7509" t="s">
        <v>24646</v>
      </c>
      <c r="E7509" s="27">
        <v>41568</v>
      </c>
      <c r="F7509" t="s">
        <v>233</v>
      </c>
      <c r="G7509" s="27">
        <v>26053</v>
      </c>
      <c r="H7509">
        <v>44</v>
      </c>
      <c r="I7509" t="s">
        <v>244</v>
      </c>
      <c r="J7509" t="s">
        <v>353</v>
      </c>
      <c r="K7509">
        <v>0</v>
      </c>
      <c r="L7509">
        <v>1</v>
      </c>
      <c r="M7509">
        <v>0</v>
      </c>
      <c r="N7509">
        <v>0</v>
      </c>
      <c r="O7509">
        <v>0</v>
      </c>
      <c r="P7509">
        <v>-1</v>
      </c>
      <c r="Q7509" s="28">
        <v>41567.043055555558</v>
      </c>
      <c r="R7509" s="28">
        <v>41568.319444444445</v>
      </c>
      <c r="S7509" t="s">
        <v>24647</v>
      </c>
      <c r="T7509" s="27">
        <v>41567</v>
      </c>
      <c r="V7509">
        <v>1</v>
      </c>
      <c r="W7509" t="s">
        <v>36</v>
      </c>
      <c r="X7509" t="s">
        <v>279</v>
      </c>
      <c r="Y7509">
        <v>0</v>
      </c>
      <c r="AB7509" t="s">
        <v>237</v>
      </c>
      <c r="AH7509">
        <v>0</v>
      </c>
      <c r="AN7509" t="s">
        <v>238</v>
      </c>
      <c r="AO7509">
        <v>1</v>
      </c>
      <c r="AP7509" t="s">
        <v>239</v>
      </c>
      <c r="AQ7509" s="27">
        <v>41568</v>
      </c>
      <c r="AR7509" t="s">
        <v>240</v>
      </c>
      <c r="AS7509">
        <v>1</v>
      </c>
      <c r="AT7509" t="s">
        <v>239</v>
      </c>
      <c r="AU7509" s="27">
        <v>41568</v>
      </c>
    </row>
    <row r="7510" spans="1:47" x14ac:dyDescent="0.2">
      <c r="A7510">
        <v>7509</v>
      </c>
      <c r="B7510" t="s">
        <v>24648</v>
      </c>
      <c r="C7510" t="s">
        <v>8054</v>
      </c>
      <c r="D7510" t="s">
        <v>565</v>
      </c>
      <c r="E7510" s="27">
        <v>41571</v>
      </c>
      <c r="F7510" t="s">
        <v>233</v>
      </c>
      <c r="G7510" s="27">
        <v>34680</v>
      </c>
      <c r="H7510">
        <v>21</v>
      </c>
      <c r="I7510" t="s">
        <v>259</v>
      </c>
      <c r="J7510" t="s">
        <v>250</v>
      </c>
      <c r="K7510">
        <v>0</v>
      </c>
      <c r="L7510">
        <v>4</v>
      </c>
      <c r="M7510">
        <v>0</v>
      </c>
      <c r="N7510">
        <v>0</v>
      </c>
      <c r="O7510">
        <v>0</v>
      </c>
      <c r="W7510" t="s">
        <v>237</v>
      </c>
      <c r="Y7510">
        <v>-1</v>
      </c>
      <c r="AB7510" t="s">
        <v>237</v>
      </c>
      <c r="AH7510">
        <v>0</v>
      </c>
      <c r="AN7510" t="s">
        <v>238</v>
      </c>
      <c r="AO7510">
        <v>6</v>
      </c>
      <c r="AP7510" t="s">
        <v>246</v>
      </c>
      <c r="AQ7510" s="27">
        <v>41571</v>
      </c>
      <c r="AR7510" t="s">
        <v>240</v>
      </c>
      <c r="AS7510">
        <v>4</v>
      </c>
      <c r="AT7510" t="s">
        <v>239</v>
      </c>
      <c r="AU7510" s="27">
        <v>41571</v>
      </c>
    </row>
    <row r="7511" spans="1:47" x14ac:dyDescent="0.2">
      <c r="A7511">
        <v>7510</v>
      </c>
      <c r="B7511" t="s">
        <v>24649</v>
      </c>
      <c r="C7511" t="s">
        <v>24650</v>
      </c>
      <c r="D7511" t="s">
        <v>2046</v>
      </c>
      <c r="E7511" s="27">
        <v>41401</v>
      </c>
      <c r="F7511" t="s">
        <v>233</v>
      </c>
      <c r="G7511" s="27">
        <v>30212</v>
      </c>
      <c r="H7511">
        <v>33</v>
      </c>
      <c r="I7511" t="s">
        <v>244</v>
      </c>
      <c r="J7511" t="s">
        <v>250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-1</v>
      </c>
      <c r="Q7511" s="28">
        <v>41400.488888888889</v>
      </c>
      <c r="R7511" s="28">
        <v>41401.059027777781</v>
      </c>
      <c r="S7511" t="s">
        <v>24651</v>
      </c>
      <c r="T7511" s="27">
        <v>41400</v>
      </c>
      <c r="V7511">
        <v>1</v>
      </c>
      <c r="W7511" t="s">
        <v>32</v>
      </c>
      <c r="X7511" t="s">
        <v>453</v>
      </c>
      <c r="Y7511">
        <v>0</v>
      </c>
      <c r="AB7511" t="s">
        <v>237</v>
      </c>
      <c r="AH7511">
        <v>0</v>
      </c>
      <c r="AN7511" t="s">
        <v>238</v>
      </c>
      <c r="AO7511">
        <v>1</v>
      </c>
      <c r="AP7511" t="s">
        <v>239</v>
      </c>
      <c r="AQ7511" s="27">
        <v>41401</v>
      </c>
      <c r="AR7511" t="s">
        <v>240</v>
      </c>
      <c r="AS7511">
        <v>1</v>
      </c>
      <c r="AT7511" t="s">
        <v>239</v>
      </c>
      <c r="AU7511" s="27">
        <v>41401</v>
      </c>
    </row>
    <row r="7512" spans="1:47" x14ac:dyDescent="0.2">
      <c r="A7512">
        <v>7511</v>
      </c>
      <c r="B7512" t="s">
        <v>24652</v>
      </c>
      <c r="C7512" t="s">
        <v>552</v>
      </c>
      <c r="D7512" t="s">
        <v>793</v>
      </c>
      <c r="E7512" s="27">
        <v>41952</v>
      </c>
      <c r="F7512" t="s">
        <v>233</v>
      </c>
      <c r="G7512" s="27">
        <v>35131</v>
      </c>
      <c r="H7512">
        <v>20</v>
      </c>
      <c r="I7512" t="s">
        <v>259</v>
      </c>
      <c r="J7512" t="s">
        <v>250</v>
      </c>
      <c r="K7512">
        <v>0</v>
      </c>
      <c r="L7512">
        <v>7</v>
      </c>
      <c r="M7512">
        <v>0</v>
      </c>
      <c r="N7512">
        <v>0</v>
      </c>
      <c r="O7512">
        <v>0</v>
      </c>
      <c r="P7512">
        <v>-1</v>
      </c>
      <c r="Q7512" s="28">
        <v>41951.07916666667</v>
      </c>
      <c r="R7512" s="28">
        <v>41952.275000000001</v>
      </c>
      <c r="S7512" t="s">
        <v>24653</v>
      </c>
      <c r="T7512" s="27">
        <v>41951</v>
      </c>
      <c r="V7512">
        <v>1</v>
      </c>
      <c r="W7512" t="s">
        <v>32</v>
      </c>
      <c r="X7512" t="s">
        <v>313</v>
      </c>
      <c r="Y7512">
        <v>1</v>
      </c>
      <c r="AA7512" t="s">
        <v>24654</v>
      </c>
      <c r="AB7512" t="s">
        <v>36</v>
      </c>
      <c r="AC7512">
        <v>1</v>
      </c>
      <c r="AD7512" s="27">
        <v>42012</v>
      </c>
      <c r="AE7512" t="s">
        <v>550</v>
      </c>
      <c r="AF7512" s="27">
        <v>42013</v>
      </c>
      <c r="AG7512" s="27">
        <v>42081</v>
      </c>
      <c r="AH7512">
        <v>1</v>
      </c>
      <c r="AJ7512" t="s">
        <v>24654</v>
      </c>
      <c r="AK7512" t="s">
        <v>462</v>
      </c>
      <c r="AL7512" s="27">
        <v>42012</v>
      </c>
      <c r="AM7512" t="s">
        <v>279</v>
      </c>
      <c r="AN7512" t="s">
        <v>238</v>
      </c>
      <c r="AO7512">
        <v>7</v>
      </c>
      <c r="AP7512" t="s">
        <v>246</v>
      </c>
      <c r="AQ7512" s="27">
        <v>41952</v>
      </c>
      <c r="AR7512" t="s">
        <v>240</v>
      </c>
      <c r="AS7512">
        <v>7</v>
      </c>
      <c r="AT7512" t="s">
        <v>246</v>
      </c>
      <c r="AU7512" s="27">
        <v>41952</v>
      </c>
    </row>
    <row r="7513" spans="1:47" x14ac:dyDescent="0.2">
      <c r="A7513">
        <v>7512</v>
      </c>
      <c r="B7513" t="s">
        <v>24655</v>
      </c>
      <c r="C7513" t="s">
        <v>963</v>
      </c>
      <c r="D7513" t="s">
        <v>24656</v>
      </c>
      <c r="E7513" s="27">
        <v>41775</v>
      </c>
      <c r="F7513" t="s">
        <v>233</v>
      </c>
      <c r="G7513" s="27">
        <v>34152</v>
      </c>
      <c r="H7513">
        <v>22</v>
      </c>
      <c r="I7513" t="s">
        <v>259</v>
      </c>
      <c r="J7513" t="s">
        <v>245</v>
      </c>
      <c r="K7513">
        <v>0</v>
      </c>
      <c r="L7513">
        <v>3</v>
      </c>
      <c r="M7513">
        <v>0</v>
      </c>
      <c r="N7513">
        <v>1</v>
      </c>
      <c r="O7513">
        <v>0</v>
      </c>
      <c r="P7513">
        <v>0</v>
      </c>
      <c r="Q7513" s="28">
        <v>41775.04791666667</v>
      </c>
      <c r="R7513" s="28">
        <v>41775.336111111108</v>
      </c>
      <c r="S7513" t="s">
        <v>24657</v>
      </c>
      <c r="T7513" s="27">
        <v>41774</v>
      </c>
      <c r="V7513">
        <v>1</v>
      </c>
      <c r="W7513" t="s">
        <v>36</v>
      </c>
      <c r="X7513" t="s">
        <v>279</v>
      </c>
      <c r="Y7513">
        <v>0</v>
      </c>
      <c r="AB7513" t="s">
        <v>237</v>
      </c>
      <c r="AH7513">
        <v>0</v>
      </c>
      <c r="AN7513" t="s">
        <v>238</v>
      </c>
      <c r="AO7513">
        <v>5</v>
      </c>
      <c r="AP7513" t="s">
        <v>246</v>
      </c>
      <c r="AQ7513" s="27">
        <v>41775</v>
      </c>
      <c r="AR7513" t="s">
        <v>240</v>
      </c>
      <c r="AS7513">
        <v>3</v>
      </c>
      <c r="AT7513" t="s">
        <v>239</v>
      </c>
      <c r="AU7513" s="27">
        <v>41775</v>
      </c>
    </row>
    <row r="7514" spans="1:47" x14ac:dyDescent="0.2">
      <c r="A7514">
        <v>7513</v>
      </c>
      <c r="B7514" t="s">
        <v>24658</v>
      </c>
      <c r="C7514" t="s">
        <v>24659</v>
      </c>
      <c r="D7514" t="s">
        <v>9354</v>
      </c>
      <c r="E7514" s="27">
        <v>41950</v>
      </c>
      <c r="F7514" t="s">
        <v>233</v>
      </c>
      <c r="G7514" s="27">
        <v>34554</v>
      </c>
      <c r="H7514">
        <v>21</v>
      </c>
      <c r="I7514" t="s">
        <v>259</v>
      </c>
      <c r="J7514" t="s">
        <v>250</v>
      </c>
      <c r="K7514">
        <v>0</v>
      </c>
      <c r="L7514">
        <v>6</v>
      </c>
      <c r="M7514">
        <v>0</v>
      </c>
      <c r="N7514">
        <v>0</v>
      </c>
      <c r="O7514">
        <v>1</v>
      </c>
      <c r="P7514">
        <v>-1</v>
      </c>
      <c r="Q7514" s="28">
        <v>41949.335416666669</v>
      </c>
      <c r="R7514" s="28">
        <v>41950.380555555559</v>
      </c>
      <c r="S7514" t="s">
        <v>24660</v>
      </c>
      <c r="T7514" s="27">
        <v>41949</v>
      </c>
      <c r="V7514">
        <v>1</v>
      </c>
      <c r="W7514" t="s">
        <v>32</v>
      </c>
      <c r="X7514" t="s">
        <v>359</v>
      </c>
      <c r="Y7514">
        <v>1</v>
      </c>
      <c r="AA7514" t="s">
        <v>24661</v>
      </c>
      <c r="AB7514" t="s">
        <v>36</v>
      </c>
      <c r="AD7514" s="27">
        <v>42368</v>
      </c>
      <c r="AE7514" t="s">
        <v>385</v>
      </c>
      <c r="AH7514">
        <v>0</v>
      </c>
      <c r="AN7514" t="s">
        <v>238</v>
      </c>
      <c r="AO7514">
        <v>8</v>
      </c>
      <c r="AP7514" t="s">
        <v>269</v>
      </c>
      <c r="AQ7514" s="27">
        <v>41950</v>
      </c>
      <c r="AR7514" t="s">
        <v>240</v>
      </c>
      <c r="AS7514">
        <v>6</v>
      </c>
      <c r="AT7514" t="s">
        <v>246</v>
      </c>
      <c r="AU7514" s="27">
        <v>41950</v>
      </c>
    </row>
    <row r="7515" spans="1:47" x14ac:dyDescent="0.2">
      <c r="A7515">
        <v>7514</v>
      </c>
      <c r="B7515" t="s">
        <v>24662</v>
      </c>
      <c r="C7515" t="s">
        <v>24663</v>
      </c>
      <c r="D7515" t="s">
        <v>24664</v>
      </c>
      <c r="E7515" s="27">
        <v>41359</v>
      </c>
      <c r="F7515" t="s">
        <v>233</v>
      </c>
      <c r="G7515" s="27">
        <v>26304</v>
      </c>
      <c r="H7515">
        <v>44</v>
      </c>
      <c r="I7515" t="s">
        <v>244</v>
      </c>
      <c r="J7515" t="s">
        <v>245</v>
      </c>
      <c r="K7515">
        <v>0</v>
      </c>
      <c r="L7515">
        <v>5</v>
      </c>
      <c r="M7515">
        <v>0</v>
      </c>
      <c r="N7515">
        <v>0</v>
      </c>
      <c r="O7515">
        <v>3</v>
      </c>
      <c r="P7515">
        <v>-4</v>
      </c>
      <c r="Q7515" s="28">
        <v>41355.488888888889</v>
      </c>
      <c r="R7515" s="28">
        <v>41356.326388888891</v>
      </c>
      <c r="S7515" t="s">
        <v>24665</v>
      </c>
      <c r="T7515" s="27">
        <v>41355</v>
      </c>
      <c r="V7515">
        <v>4</v>
      </c>
      <c r="W7515" t="s">
        <v>32</v>
      </c>
      <c r="X7515" t="s">
        <v>359</v>
      </c>
      <c r="Y7515">
        <v>0</v>
      </c>
      <c r="AB7515" t="s">
        <v>237</v>
      </c>
      <c r="AH7515">
        <v>0</v>
      </c>
      <c r="AN7515" t="s">
        <v>238</v>
      </c>
      <c r="AO7515">
        <v>1</v>
      </c>
      <c r="AP7515" t="s">
        <v>239</v>
      </c>
      <c r="AQ7515" s="27">
        <v>41359</v>
      </c>
      <c r="AR7515" t="s">
        <v>240</v>
      </c>
      <c r="AS7515">
        <v>5</v>
      </c>
      <c r="AT7515" t="s">
        <v>246</v>
      </c>
      <c r="AU7515" s="27">
        <v>41359</v>
      </c>
    </row>
    <row r="7516" spans="1:47" x14ac:dyDescent="0.2">
      <c r="A7516">
        <v>7515</v>
      </c>
      <c r="B7516" t="s">
        <v>17511</v>
      </c>
      <c r="C7516" t="s">
        <v>2056</v>
      </c>
      <c r="D7516" t="s">
        <v>892</v>
      </c>
      <c r="E7516" s="27">
        <v>41746</v>
      </c>
      <c r="F7516" t="s">
        <v>233</v>
      </c>
      <c r="G7516" s="27">
        <v>33754</v>
      </c>
      <c r="H7516">
        <v>23</v>
      </c>
      <c r="I7516" t="s">
        <v>259</v>
      </c>
      <c r="J7516" t="s">
        <v>250</v>
      </c>
      <c r="K7516">
        <v>0</v>
      </c>
      <c r="L7516">
        <v>9</v>
      </c>
      <c r="M7516">
        <v>0</v>
      </c>
      <c r="N7516">
        <v>1</v>
      </c>
      <c r="O7516">
        <v>1</v>
      </c>
      <c r="P7516">
        <v>-10</v>
      </c>
      <c r="Q7516" s="28">
        <v>41736.465277777781</v>
      </c>
      <c r="R7516" s="28">
        <v>41746.460416666669</v>
      </c>
      <c r="S7516" t="s">
        <v>24666</v>
      </c>
      <c r="U7516" s="27">
        <v>41736</v>
      </c>
      <c r="V7516">
        <v>10</v>
      </c>
      <c r="W7516" t="s">
        <v>32</v>
      </c>
      <c r="X7516" t="s">
        <v>274</v>
      </c>
      <c r="Y7516">
        <v>1</v>
      </c>
      <c r="AA7516" t="s">
        <v>24667</v>
      </c>
      <c r="AB7516" t="s">
        <v>32</v>
      </c>
      <c r="AD7516" s="27">
        <v>42350</v>
      </c>
      <c r="AE7516" t="s">
        <v>847</v>
      </c>
      <c r="AH7516">
        <v>0</v>
      </c>
      <c r="AN7516" t="s">
        <v>238</v>
      </c>
      <c r="AO7516">
        <v>8</v>
      </c>
      <c r="AP7516" t="s">
        <v>269</v>
      </c>
      <c r="AQ7516" s="27">
        <v>41746</v>
      </c>
      <c r="AR7516" t="s">
        <v>240</v>
      </c>
      <c r="AS7516">
        <v>9</v>
      </c>
      <c r="AT7516" t="s">
        <v>269</v>
      </c>
      <c r="AU7516" s="27">
        <v>41746</v>
      </c>
    </row>
    <row r="7517" spans="1:47" x14ac:dyDescent="0.2">
      <c r="A7517">
        <v>7516</v>
      </c>
      <c r="B7517" t="s">
        <v>24668</v>
      </c>
      <c r="C7517" t="s">
        <v>9997</v>
      </c>
      <c r="D7517" t="s">
        <v>1128</v>
      </c>
      <c r="E7517" s="27">
        <v>41716</v>
      </c>
      <c r="F7517" t="s">
        <v>233</v>
      </c>
      <c r="G7517" s="27">
        <v>29455</v>
      </c>
      <c r="H7517">
        <v>35</v>
      </c>
      <c r="I7517" t="s">
        <v>244</v>
      </c>
      <c r="J7517" t="s">
        <v>250</v>
      </c>
      <c r="K7517">
        <v>0</v>
      </c>
      <c r="L7517">
        <v>8</v>
      </c>
      <c r="M7517">
        <v>0</v>
      </c>
      <c r="N7517">
        <v>0</v>
      </c>
      <c r="O7517">
        <v>0</v>
      </c>
      <c r="P7517">
        <v>-1</v>
      </c>
      <c r="Q7517" s="28">
        <v>41715.251388888886</v>
      </c>
      <c r="R7517" s="28">
        <v>41772.495833333334</v>
      </c>
      <c r="S7517" t="s">
        <v>24669</v>
      </c>
      <c r="T7517" s="27">
        <v>41715</v>
      </c>
      <c r="V7517">
        <v>1</v>
      </c>
      <c r="W7517" t="s">
        <v>36</v>
      </c>
      <c r="X7517" t="s">
        <v>279</v>
      </c>
      <c r="Y7517">
        <v>1</v>
      </c>
      <c r="AA7517" t="s">
        <v>24670</v>
      </c>
      <c r="AB7517" t="s">
        <v>36</v>
      </c>
      <c r="AC7517">
        <v>0</v>
      </c>
      <c r="AD7517" s="27">
        <v>42443</v>
      </c>
      <c r="AF7517" s="27">
        <v>42443</v>
      </c>
      <c r="AG7517" s="27">
        <v>42444</v>
      </c>
      <c r="AH7517">
        <v>0</v>
      </c>
      <c r="AN7517" t="s">
        <v>238</v>
      </c>
      <c r="AO7517">
        <v>6</v>
      </c>
      <c r="AP7517" t="s">
        <v>246</v>
      </c>
      <c r="AQ7517" s="27">
        <v>41716</v>
      </c>
      <c r="AR7517" t="s">
        <v>240</v>
      </c>
      <c r="AS7517">
        <v>8</v>
      </c>
      <c r="AT7517" t="s">
        <v>269</v>
      </c>
      <c r="AU7517" s="27">
        <v>41716</v>
      </c>
    </row>
    <row r="7518" spans="1:47" x14ac:dyDescent="0.2">
      <c r="A7518">
        <v>7517</v>
      </c>
      <c r="B7518" t="s">
        <v>24671</v>
      </c>
      <c r="C7518" t="s">
        <v>16381</v>
      </c>
      <c r="D7518" t="s">
        <v>24672</v>
      </c>
      <c r="E7518" s="27">
        <v>41356</v>
      </c>
      <c r="F7518" t="s">
        <v>294</v>
      </c>
      <c r="G7518" s="27">
        <v>27234</v>
      </c>
      <c r="H7518">
        <v>41</v>
      </c>
      <c r="I7518" t="s">
        <v>244</v>
      </c>
      <c r="J7518" t="s">
        <v>250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0</v>
      </c>
      <c r="Q7518" s="28">
        <v>41356.161805555559</v>
      </c>
      <c r="R7518" s="28">
        <v>41357.270833333336</v>
      </c>
      <c r="S7518" t="s">
        <v>24673</v>
      </c>
      <c r="T7518" s="27">
        <v>41356</v>
      </c>
      <c r="V7518">
        <v>0</v>
      </c>
      <c r="W7518" t="s">
        <v>36</v>
      </c>
      <c r="X7518" t="s">
        <v>279</v>
      </c>
      <c r="Y7518">
        <v>0</v>
      </c>
      <c r="AB7518" t="s">
        <v>237</v>
      </c>
      <c r="AH7518">
        <v>0</v>
      </c>
      <c r="AN7518" t="s">
        <v>238</v>
      </c>
      <c r="AO7518">
        <v>1</v>
      </c>
      <c r="AP7518" t="s">
        <v>239</v>
      </c>
      <c r="AQ7518" s="27">
        <v>41356</v>
      </c>
      <c r="AR7518" t="s">
        <v>240</v>
      </c>
      <c r="AS7518">
        <v>1</v>
      </c>
      <c r="AT7518" t="s">
        <v>239</v>
      </c>
      <c r="AU7518" s="27">
        <v>41356</v>
      </c>
    </row>
    <row r="7519" spans="1:47" x14ac:dyDescent="0.2">
      <c r="A7519">
        <v>7518</v>
      </c>
      <c r="B7519" t="s">
        <v>24674</v>
      </c>
      <c r="C7519" t="s">
        <v>1338</v>
      </c>
      <c r="D7519" t="s">
        <v>4823</v>
      </c>
      <c r="E7519" s="27">
        <v>41743</v>
      </c>
      <c r="F7519" t="s">
        <v>233</v>
      </c>
      <c r="G7519" s="27">
        <v>32832</v>
      </c>
      <c r="H7519">
        <v>26</v>
      </c>
      <c r="I7519" t="s">
        <v>244</v>
      </c>
      <c r="J7519" t="s">
        <v>22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-1</v>
      </c>
      <c r="Q7519" s="28">
        <v>41742.406944444447</v>
      </c>
      <c r="R7519" s="28">
        <v>41743.320138888892</v>
      </c>
      <c r="S7519" t="s">
        <v>24675</v>
      </c>
      <c r="T7519" s="27">
        <v>41742</v>
      </c>
      <c r="V7519">
        <v>1</v>
      </c>
      <c r="W7519" t="s">
        <v>36</v>
      </c>
      <c r="X7519" t="s">
        <v>279</v>
      </c>
      <c r="Y7519">
        <v>0</v>
      </c>
      <c r="AB7519" t="s">
        <v>237</v>
      </c>
      <c r="AH7519">
        <v>0</v>
      </c>
      <c r="AN7519" t="s">
        <v>238</v>
      </c>
      <c r="AO7519">
        <v>2</v>
      </c>
      <c r="AP7519" t="s">
        <v>239</v>
      </c>
      <c r="AQ7519" s="27">
        <v>41743</v>
      </c>
      <c r="AR7519" t="s">
        <v>240</v>
      </c>
      <c r="AS7519">
        <v>1</v>
      </c>
      <c r="AT7519" t="s">
        <v>239</v>
      </c>
      <c r="AU7519" s="27">
        <v>41743</v>
      </c>
    </row>
    <row r="7520" spans="1:47" x14ac:dyDescent="0.2">
      <c r="A7520">
        <v>7519</v>
      </c>
      <c r="B7520" t="s">
        <v>24676</v>
      </c>
      <c r="C7520" t="s">
        <v>11677</v>
      </c>
      <c r="D7520" t="s">
        <v>24677</v>
      </c>
      <c r="E7520" s="27">
        <v>41325</v>
      </c>
      <c r="F7520" t="s">
        <v>233</v>
      </c>
      <c r="G7520" s="27">
        <v>31381</v>
      </c>
      <c r="H7520">
        <v>30</v>
      </c>
      <c r="I7520" t="s">
        <v>244</v>
      </c>
      <c r="J7520" t="s">
        <v>250</v>
      </c>
      <c r="K7520">
        <v>0</v>
      </c>
      <c r="L7520">
        <v>5</v>
      </c>
      <c r="M7520">
        <v>0</v>
      </c>
      <c r="N7520">
        <v>0</v>
      </c>
      <c r="O7520">
        <v>1</v>
      </c>
      <c r="P7520">
        <v>-1</v>
      </c>
      <c r="Q7520" s="28">
        <v>41324.477083333331</v>
      </c>
      <c r="R7520" s="28">
        <v>41346.242361111108</v>
      </c>
      <c r="S7520" t="s">
        <v>24678</v>
      </c>
      <c r="T7520" s="27">
        <v>41324</v>
      </c>
      <c r="V7520">
        <v>1</v>
      </c>
      <c r="W7520" t="s">
        <v>32</v>
      </c>
      <c r="X7520" t="s">
        <v>494</v>
      </c>
      <c r="Y7520">
        <v>0</v>
      </c>
      <c r="AB7520" t="s">
        <v>237</v>
      </c>
      <c r="AH7520">
        <v>0</v>
      </c>
      <c r="AN7520" t="s">
        <v>238</v>
      </c>
      <c r="AO7520">
        <v>2</v>
      </c>
      <c r="AP7520" t="s">
        <v>239</v>
      </c>
      <c r="AQ7520" s="27">
        <v>41325</v>
      </c>
      <c r="AR7520" t="s">
        <v>240</v>
      </c>
      <c r="AS7520">
        <v>5</v>
      </c>
      <c r="AT7520" t="s">
        <v>246</v>
      </c>
      <c r="AU7520" s="27">
        <v>41325</v>
      </c>
    </row>
    <row r="7521" spans="1:47" x14ac:dyDescent="0.2">
      <c r="A7521">
        <v>7520</v>
      </c>
      <c r="B7521" t="s">
        <v>24679</v>
      </c>
      <c r="C7521" t="s">
        <v>24680</v>
      </c>
      <c r="D7521" t="s">
        <v>7320</v>
      </c>
      <c r="E7521" s="27">
        <v>41343</v>
      </c>
      <c r="F7521" t="s">
        <v>294</v>
      </c>
      <c r="G7521" s="27">
        <v>33815</v>
      </c>
      <c r="H7521">
        <v>23</v>
      </c>
      <c r="I7521" t="s">
        <v>259</v>
      </c>
      <c r="J7521" t="s">
        <v>245</v>
      </c>
      <c r="K7521">
        <v>0</v>
      </c>
      <c r="L7521">
        <v>6</v>
      </c>
      <c r="M7521">
        <v>0</v>
      </c>
      <c r="N7521">
        <v>0</v>
      </c>
      <c r="O7521">
        <v>0</v>
      </c>
      <c r="S7521" t="s">
        <v>24681</v>
      </c>
      <c r="U7521" s="27">
        <v>41172</v>
      </c>
      <c r="V7521">
        <v>171</v>
      </c>
      <c r="W7521" t="s">
        <v>36</v>
      </c>
      <c r="X7521" t="s">
        <v>274</v>
      </c>
      <c r="Y7521">
        <v>0</v>
      </c>
      <c r="AB7521" t="s">
        <v>237</v>
      </c>
      <c r="AH7521">
        <v>0</v>
      </c>
      <c r="AN7521" t="s">
        <v>238</v>
      </c>
      <c r="AO7521">
        <v>5</v>
      </c>
      <c r="AP7521" t="s">
        <v>246</v>
      </c>
      <c r="AQ7521" s="27">
        <v>41343</v>
      </c>
      <c r="AR7521" t="s">
        <v>240</v>
      </c>
      <c r="AS7521">
        <v>6</v>
      </c>
      <c r="AT7521" t="s">
        <v>246</v>
      </c>
      <c r="AU7521" s="27">
        <v>41343</v>
      </c>
    </row>
    <row r="7522" spans="1:47" x14ac:dyDescent="0.2">
      <c r="A7522">
        <v>7521</v>
      </c>
      <c r="B7522" t="s">
        <v>24682</v>
      </c>
      <c r="C7522" t="s">
        <v>2826</v>
      </c>
      <c r="D7522" t="s">
        <v>3460</v>
      </c>
      <c r="E7522" s="27">
        <v>41918</v>
      </c>
      <c r="F7522" t="s">
        <v>233</v>
      </c>
      <c r="G7522" s="27">
        <v>33058</v>
      </c>
      <c r="H7522">
        <v>25</v>
      </c>
      <c r="I7522" t="s">
        <v>244</v>
      </c>
      <c r="J7522" t="s">
        <v>353</v>
      </c>
      <c r="K7522">
        <v>0</v>
      </c>
      <c r="L7522">
        <v>2</v>
      </c>
      <c r="M7522">
        <v>0</v>
      </c>
      <c r="N7522">
        <v>0</v>
      </c>
      <c r="O7522">
        <v>0</v>
      </c>
      <c r="P7522">
        <v>0</v>
      </c>
      <c r="Q7522" s="28">
        <v>41918.504166666666</v>
      </c>
      <c r="R7522" s="28">
        <v>41918.384722222225</v>
      </c>
      <c r="S7522" t="s">
        <v>24683</v>
      </c>
      <c r="T7522" s="27">
        <v>41917</v>
      </c>
      <c r="V7522">
        <v>1</v>
      </c>
      <c r="W7522" t="s">
        <v>36</v>
      </c>
      <c r="X7522" t="s">
        <v>279</v>
      </c>
      <c r="Y7522">
        <v>0</v>
      </c>
      <c r="AB7522" t="s">
        <v>237</v>
      </c>
      <c r="AH7522">
        <v>0</v>
      </c>
      <c r="AN7522" t="s">
        <v>238</v>
      </c>
      <c r="AO7522">
        <v>3</v>
      </c>
      <c r="AP7522" t="s">
        <v>239</v>
      </c>
      <c r="AQ7522" s="27">
        <v>41918</v>
      </c>
      <c r="AR7522" t="s">
        <v>240</v>
      </c>
      <c r="AS7522">
        <v>2</v>
      </c>
      <c r="AT7522" t="s">
        <v>239</v>
      </c>
      <c r="AU7522" s="27">
        <v>41918</v>
      </c>
    </row>
    <row r="7523" spans="1:47" x14ac:dyDescent="0.2">
      <c r="A7523">
        <v>7522</v>
      </c>
      <c r="B7523" t="s">
        <v>24684</v>
      </c>
      <c r="C7523" t="s">
        <v>302</v>
      </c>
      <c r="D7523" t="s">
        <v>451</v>
      </c>
      <c r="E7523" s="27">
        <v>41705</v>
      </c>
      <c r="F7523" t="s">
        <v>233</v>
      </c>
      <c r="G7523" s="27">
        <v>29304</v>
      </c>
      <c r="H7523">
        <v>36</v>
      </c>
      <c r="I7523" t="s">
        <v>244</v>
      </c>
      <c r="J7523" t="s">
        <v>250</v>
      </c>
      <c r="K7523">
        <v>0</v>
      </c>
      <c r="L7523">
        <v>2</v>
      </c>
      <c r="M7523">
        <v>0</v>
      </c>
      <c r="N7523">
        <v>0</v>
      </c>
      <c r="O7523">
        <v>7</v>
      </c>
      <c r="P7523">
        <v>-1</v>
      </c>
      <c r="Q7523" s="28">
        <v>41704.231944444444</v>
      </c>
      <c r="R7523" s="28">
        <v>41706.164583333331</v>
      </c>
      <c r="S7523" t="s">
        <v>24685</v>
      </c>
      <c r="T7523" s="27">
        <v>41704</v>
      </c>
      <c r="V7523">
        <v>1</v>
      </c>
      <c r="W7523" t="s">
        <v>32</v>
      </c>
      <c r="X7523" t="s">
        <v>261</v>
      </c>
      <c r="Y7523">
        <v>1</v>
      </c>
      <c r="AA7523" t="s">
        <v>24686</v>
      </c>
      <c r="AB7523" t="s">
        <v>36</v>
      </c>
      <c r="AC7523">
        <v>36</v>
      </c>
      <c r="AD7523" s="27">
        <v>41730</v>
      </c>
      <c r="AE7523" t="s">
        <v>724</v>
      </c>
      <c r="AF7523" s="27">
        <v>41766</v>
      </c>
      <c r="AG7523" s="27">
        <v>41783</v>
      </c>
      <c r="AH7523">
        <v>0</v>
      </c>
      <c r="AN7523" t="s">
        <v>238</v>
      </c>
      <c r="AO7523">
        <v>1</v>
      </c>
      <c r="AP7523" t="s">
        <v>239</v>
      </c>
      <c r="AQ7523" s="27">
        <v>41705</v>
      </c>
      <c r="AR7523" t="s">
        <v>240</v>
      </c>
      <c r="AS7523">
        <v>2</v>
      </c>
      <c r="AT7523" t="s">
        <v>239</v>
      </c>
      <c r="AU7523" s="27">
        <v>41705</v>
      </c>
    </row>
    <row r="7524" spans="1:47" x14ac:dyDescent="0.2">
      <c r="A7524">
        <v>7523</v>
      </c>
      <c r="B7524" t="s">
        <v>24687</v>
      </c>
      <c r="C7524" t="s">
        <v>5703</v>
      </c>
      <c r="D7524" t="s">
        <v>23708</v>
      </c>
      <c r="E7524" s="27">
        <v>41917</v>
      </c>
      <c r="F7524" t="s">
        <v>233</v>
      </c>
      <c r="G7524" s="27">
        <v>32850</v>
      </c>
      <c r="H7524">
        <v>26</v>
      </c>
      <c r="I7524" t="s">
        <v>244</v>
      </c>
      <c r="J7524" t="s">
        <v>250</v>
      </c>
      <c r="K7524">
        <v>0</v>
      </c>
      <c r="L7524">
        <v>1</v>
      </c>
      <c r="M7524">
        <v>0</v>
      </c>
      <c r="N7524">
        <v>0</v>
      </c>
      <c r="O7524">
        <v>1</v>
      </c>
      <c r="P7524">
        <v>-1</v>
      </c>
      <c r="Q7524" s="28">
        <v>41916.393055555556</v>
      </c>
      <c r="R7524" s="28">
        <v>41917.057638888888</v>
      </c>
      <c r="S7524" t="s">
        <v>24688</v>
      </c>
      <c r="T7524" s="27">
        <v>41916</v>
      </c>
      <c r="V7524">
        <v>1</v>
      </c>
      <c r="W7524" t="s">
        <v>32</v>
      </c>
      <c r="X7524" t="s">
        <v>359</v>
      </c>
      <c r="Y7524">
        <v>1</v>
      </c>
      <c r="AA7524" t="s">
        <v>24689</v>
      </c>
      <c r="AB7524" t="s">
        <v>32</v>
      </c>
      <c r="AD7524" s="27">
        <v>41959</v>
      </c>
      <c r="AE7524" t="s">
        <v>8885</v>
      </c>
      <c r="AH7524">
        <v>1</v>
      </c>
      <c r="AJ7524" t="s">
        <v>24689</v>
      </c>
      <c r="AK7524" t="s">
        <v>255</v>
      </c>
      <c r="AL7524" s="27">
        <v>41959</v>
      </c>
      <c r="AM7524" t="s">
        <v>8885</v>
      </c>
      <c r="AN7524" t="s">
        <v>238</v>
      </c>
      <c r="AO7524">
        <v>2</v>
      </c>
      <c r="AP7524" t="s">
        <v>239</v>
      </c>
      <c r="AQ7524" s="27">
        <v>41917</v>
      </c>
      <c r="AR7524" t="s">
        <v>240</v>
      </c>
      <c r="AS7524">
        <v>1</v>
      </c>
      <c r="AT7524" t="s">
        <v>239</v>
      </c>
      <c r="AU7524" s="27">
        <v>41917</v>
      </c>
    </row>
    <row r="7525" spans="1:47" x14ac:dyDescent="0.2">
      <c r="A7525">
        <v>7524</v>
      </c>
      <c r="B7525" t="s">
        <v>24690</v>
      </c>
      <c r="C7525" t="s">
        <v>5547</v>
      </c>
      <c r="D7525" t="s">
        <v>24691</v>
      </c>
      <c r="E7525" s="27">
        <v>41526</v>
      </c>
      <c r="F7525" t="s">
        <v>294</v>
      </c>
      <c r="G7525" s="27">
        <v>30750</v>
      </c>
      <c r="H7525">
        <v>32</v>
      </c>
      <c r="I7525" t="s">
        <v>244</v>
      </c>
      <c r="J7525" t="s">
        <v>353</v>
      </c>
      <c r="K7525">
        <v>0</v>
      </c>
      <c r="L7525">
        <v>2</v>
      </c>
      <c r="M7525">
        <v>0</v>
      </c>
      <c r="N7525">
        <v>0</v>
      </c>
      <c r="O7525">
        <v>0</v>
      </c>
      <c r="P7525">
        <v>-3</v>
      </c>
      <c r="Q7525" s="28">
        <v>41523.059027777781</v>
      </c>
      <c r="R7525" s="28">
        <v>41523.383333333331</v>
      </c>
      <c r="S7525" t="s">
        <v>24692</v>
      </c>
      <c r="T7525" s="27">
        <v>41522</v>
      </c>
      <c r="V7525">
        <v>4</v>
      </c>
      <c r="W7525" t="s">
        <v>32</v>
      </c>
      <c r="X7525" t="s">
        <v>261</v>
      </c>
      <c r="Y7525">
        <v>0</v>
      </c>
      <c r="AB7525" t="s">
        <v>237</v>
      </c>
      <c r="AH7525">
        <v>0</v>
      </c>
      <c r="AN7525" t="s">
        <v>238</v>
      </c>
      <c r="AO7525">
        <v>1</v>
      </c>
      <c r="AP7525" t="s">
        <v>239</v>
      </c>
      <c r="AQ7525" s="27">
        <v>41526</v>
      </c>
      <c r="AR7525" t="s">
        <v>240</v>
      </c>
      <c r="AS7525">
        <v>2</v>
      </c>
      <c r="AT7525" t="s">
        <v>239</v>
      </c>
      <c r="AU7525" s="27">
        <v>41526</v>
      </c>
    </row>
    <row r="7526" spans="1:47" x14ac:dyDescent="0.2">
      <c r="A7526">
        <v>7525</v>
      </c>
      <c r="B7526" t="s">
        <v>24693</v>
      </c>
      <c r="C7526" t="s">
        <v>2056</v>
      </c>
      <c r="D7526" t="s">
        <v>232</v>
      </c>
      <c r="E7526" s="27">
        <v>41464</v>
      </c>
      <c r="F7526" t="s">
        <v>233</v>
      </c>
      <c r="G7526" s="27">
        <v>32920</v>
      </c>
      <c r="H7526">
        <v>26</v>
      </c>
      <c r="I7526" t="s">
        <v>244</v>
      </c>
      <c r="J7526" t="s">
        <v>245</v>
      </c>
      <c r="K7526">
        <v>0</v>
      </c>
      <c r="L7526">
        <v>4</v>
      </c>
      <c r="M7526">
        <v>0</v>
      </c>
      <c r="N7526">
        <v>0</v>
      </c>
      <c r="O7526">
        <v>2</v>
      </c>
      <c r="P7526">
        <v>-60</v>
      </c>
      <c r="Q7526" s="28">
        <v>41404.164583333331</v>
      </c>
      <c r="R7526" s="28">
        <v>41404.365972222222</v>
      </c>
      <c r="S7526" t="s">
        <v>24694</v>
      </c>
      <c r="T7526" s="27">
        <v>41404</v>
      </c>
      <c r="V7526">
        <v>60</v>
      </c>
      <c r="W7526" t="s">
        <v>32</v>
      </c>
      <c r="X7526" t="s">
        <v>252</v>
      </c>
      <c r="Y7526">
        <v>0</v>
      </c>
      <c r="AB7526" t="s">
        <v>237</v>
      </c>
      <c r="AH7526">
        <v>0</v>
      </c>
      <c r="AN7526" t="s">
        <v>238</v>
      </c>
      <c r="AO7526">
        <v>4</v>
      </c>
      <c r="AP7526" t="s">
        <v>239</v>
      </c>
      <c r="AQ7526" s="27">
        <v>41464</v>
      </c>
      <c r="AR7526" t="s">
        <v>240</v>
      </c>
      <c r="AS7526">
        <v>4</v>
      </c>
      <c r="AT7526" t="s">
        <v>239</v>
      </c>
      <c r="AU7526" s="27">
        <v>41464</v>
      </c>
    </row>
    <row r="7527" spans="1:47" x14ac:dyDescent="0.2">
      <c r="A7527">
        <v>7526</v>
      </c>
      <c r="B7527" t="s">
        <v>24695</v>
      </c>
      <c r="C7527" t="s">
        <v>793</v>
      </c>
      <c r="D7527" t="s">
        <v>4085</v>
      </c>
      <c r="E7527" s="27">
        <v>41289</v>
      </c>
      <c r="F7527" t="s">
        <v>233</v>
      </c>
      <c r="G7527" s="27">
        <v>33923</v>
      </c>
      <c r="H7527">
        <v>23</v>
      </c>
      <c r="I7527" t="s">
        <v>259</v>
      </c>
      <c r="J7527" t="s">
        <v>245</v>
      </c>
      <c r="K7527">
        <v>0</v>
      </c>
      <c r="L7527">
        <v>3</v>
      </c>
      <c r="M7527">
        <v>0</v>
      </c>
      <c r="N7527">
        <v>0</v>
      </c>
      <c r="O7527">
        <v>0</v>
      </c>
      <c r="P7527">
        <v>-1</v>
      </c>
      <c r="Q7527" s="28">
        <v>41288.517361111109</v>
      </c>
      <c r="R7527" s="28">
        <v>41289.068749999999</v>
      </c>
      <c r="S7527" t="s">
        <v>24696</v>
      </c>
      <c r="T7527" s="27">
        <v>41288</v>
      </c>
      <c r="V7527">
        <v>1</v>
      </c>
      <c r="W7527" t="s">
        <v>36</v>
      </c>
      <c r="X7527" t="s">
        <v>474</v>
      </c>
      <c r="Y7527">
        <v>1</v>
      </c>
      <c r="AA7527" t="s">
        <v>24697</v>
      </c>
      <c r="AB7527" t="s">
        <v>36</v>
      </c>
      <c r="AC7527">
        <v>0</v>
      </c>
      <c r="AD7527" s="27">
        <v>41421</v>
      </c>
      <c r="AE7527" t="s">
        <v>474</v>
      </c>
      <c r="AF7527" s="27">
        <v>41421</v>
      </c>
      <c r="AG7527" s="27">
        <v>41664</v>
      </c>
      <c r="AH7527">
        <v>0</v>
      </c>
      <c r="AN7527" t="s">
        <v>238</v>
      </c>
      <c r="AO7527">
        <v>5</v>
      </c>
      <c r="AP7527" t="s">
        <v>246</v>
      </c>
      <c r="AQ7527" s="27">
        <v>41289</v>
      </c>
      <c r="AR7527" t="s">
        <v>240</v>
      </c>
      <c r="AS7527">
        <v>3</v>
      </c>
      <c r="AT7527" t="s">
        <v>239</v>
      </c>
      <c r="AU7527" s="27">
        <v>41289</v>
      </c>
    </row>
    <row r="7528" spans="1:47" x14ac:dyDescent="0.2">
      <c r="A7528">
        <v>7527</v>
      </c>
      <c r="B7528" t="s">
        <v>24698</v>
      </c>
      <c r="C7528" t="s">
        <v>24699</v>
      </c>
      <c r="D7528" t="s">
        <v>1376</v>
      </c>
      <c r="E7528" s="27">
        <v>41767</v>
      </c>
      <c r="F7528" t="s">
        <v>233</v>
      </c>
      <c r="G7528" s="27">
        <v>29868</v>
      </c>
      <c r="H7528">
        <v>34</v>
      </c>
      <c r="I7528" t="s">
        <v>244</v>
      </c>
      <c r="J7528" t="s">
        <v>250</v>
      </c>
      <c r="K7528">
        <v>0</v>
      </c>
      <c r="L7528">
        <v>1</v>
      </c>
      <c r="M7528">
        <v>0</v>
      </c>
      <c r="N7528">
        <v>0</v>
      </c>
      <c r="O7528">
        <v>6</v>
      </c>
      <c r="P7528">
        <v>-36</v>
      </c>
      <c r="Q7528" s="28">
        <v>41731.535416666666</v>
      </c>
      <c r="R7528" s="28">
        <v>41766.394444444442</v>
      </c>
      <c r="S7528" t="s">
        <v>24700</v>
      </c>
      <c r="U7528" s="27">
        <v>41731</v>
      </c>
      <c r="V7528">
        <v>36</v>
      </c>
      <c r="W7528" t="s">
        <v>32</v>
      </c>
      <c r="X7528" t="s">
        <v>274</v>
      </c>
      <c r="Y7528">
        <v>0</v>
      </c>
      <c r="AB7528" t="s">
        <v>237</v>
      </c>
      <c r="AH7528">
        <v>0</v>
      </c>
      <c r="AN7528" t="s">
        <v>238</v>
      </c>
      <c r="AO7528">
        <v>2</v>
      </c>
      <c r="AP7528" t="s">
        <v>239</v>
      </c>
      <c r="AQ7528" s="27">
        <v>41767</v>
      </c>
      <c r="AR7528" t="s">
        <v>240</v>
      </c>
      <c r="AS7528">
        <v>1</v>
      </c>
      <c r="AT7528" t="s">
        <v>239</v>
      </c>
      <c r="AU7528" s="27">
        <v>41767</v>
      </c>
    </row>
    <row r="7529" spans="1:47" x14ac:dyDescent="0.2">
      <c r="A7529">
        <v>7528</v>
      </c>
      <c r="B7529" t="s">
        <v>24701</v>
      </c>
      <c r="C7529" t="s">
        <v>24702</v>
      </c>
      <c r="D7529" t="s">
        <v>1960</v>
      </c>
      <c r="E7529" s="27">
        <v>41847</v>
      </c>
      <c r="F7529" t="s">
        <v>233</v>
      </c>
      <c r="G7529" s="27">
        <v>31415</v>
      </c>
      <c r="H7529">
        <v>30</v>
      </c>
      <c r="I7529" t="s">
        <v>244</v>
      </c>
      <c r="J7529" t="s">
        <v>250</v>
      </c>
      <c r="K7529">
        <v>0</v>
      </c>
      <c r="L7529">
        <v>7</v>
      </c>
      <c r="M7529">
        <v>0</v>
      </c>
      <c r="N7529">
        <v>0</v>
      </c>
      <c r="O7529">
        <v>6</v>
      </c>
      <c r="P7529">
        <v>-1</v>
      </c>
      <c r="Q7529" s="28">
        <v>41846.328472222223</v>
      </c>
      <c r="R7529" s="28">
        <v>41927.419444444444</v>
      </c>
      <c r="S7529" t="s">
        <v>24703</v>
      </c>
      <c r="T7529" s="27">
        <v>41846</v>
      </c>
      <c r="V7529">
        <v>1</v>
      </c>
      <c r="W7529" t="s">
        <v>32</v>
      </c>
      <c r="X7529" t="s">
        <v>8885</v>
      </c>
      <c r="Y7529">
        <v>0</v>
      </c>
      <c r="AB7529" t="s">
        <v>237</v>
      </c>
      <c r="AH7529">
        <v>0</v>
      </c>
      <c r="AN7529" t="s">
        <v>238</v>
      </c>
      <c r="AO7529">
        <v>4</v>
      </c>
      <c r="AP7529" t="s">
        <v>239</v>
      </c>
      <c r="AQ7529" s="27">
        <v>41847</v>
      </c>
      <c r="AR7529" t="s">
        <v>240</v>
      </c>
      <c r="AS7529">
        <v>7</v>
      </c>
      <c r="AT7529" t="s">
        <v>246</v>
      </c>
      <c r="AU7529" s="27">
        <v>41847</v>
      </c>
    </row>
    <row r="7530" spans="1:47" x14ac:dyDescent="0.2">
      <c r="A7530">
        <v>7529</v>
      </c>
      <c r="B7530" t="s">
        <v>24704</v>
      </c>
      <c r="C7530" t="s">
        <v>24705</v>
      </c>
      <c r="D7530" t="s">
        <v>24706</v>
      </c>
      <c r="E7530" s="27">
        <v>42000</v>
      </c>
      <c r="F7530" t="s">
        <v>294</v>
      </c>
      <c r="G7530" s="27">
        <v>33911</v>
      </c>
      <c r="H7530">
        <v>23</v>
      </c>
      <c r="I7530" t="s">
        <v>259</v>
      </c>
      <c r="J7530" t="s">
        <v>245</v>
      </c>
      <c r="K7530">
        <v>0</v>
      </c>
      <c r="L7530">
        <v>6</v>
      </c>
      <c r="M7530">
        <v>0</v>
      </c>
      <c r="N7530">
        <v>0</v>
      </c>
      <c r="O7530">
        <v>0</v>
      </c>
      <c r="P7530">
        <v>-1</v>
      </c>
      <c r="Q7530" s="28">
        <v>41999.134722222225</v>
      </c>
      <c r="R7530" s="28">
        <v>42000.34375</v>
      </c>
      <c r="S7530" t="s">
        <v>24707</v>
      </c>
      <c r="T7530" s="27">
        <v>41999</v>
      </c>
      <c r="V7530">
        <v>1</v>
      </c>
      <c r="W7530" t="s">
        <v>36</v>
      </c>
      <c r="X7530" t="s">
        <v>279</v>
      </c>
      <c r="Y7530">
        <v>0</v>
      </c>
      <c r="AB7530" t="s">
        <v>237</v>
      </c>
      <c r="AH7530">
        <v>0</v>
      </c>
      <c r="AN7530" t="s">
        <v>238</v>
      </c>
      <c r="AO7530">
        <v>4</v>
      </c>
      <c r="AP7530" t="s">
        <v>239</v>
      </c>
      <c r="AQ7530" s="27">
        <v>42000</v>
      </c>
      <c r="AR7530" t="s">
        <v>240</v>
      </c>
      <c r="AS7530">
        <v>6</v>
      </c>
      <c r="AT7530" t="s">
        <v>246</v>
      </c>
      <c r="AU7530" s="27">
        <v>42000</v>
      </c>
    </row>
    <row r="7531" spans="1:47" x14ac:dyDescent="0.2">
      <c r="A7531">
        <v>7530</v>
      </c>
      <c r="B7531" t="s">
        <v>24708</v>
      </c>
      <c r="C7531" t="s">
        <v>16381</v>
      </c>
      <c r="D7531" t="s">
        <v>689</v>
      </c>
      <c r="E7531" s="27">
        <v>41641</v>
      </c>
      <c r="F7531" t="s">
        <v>294</v>
      </c>
      <c r="G7531" s="27">
        <v>26432</v>
      </c>
      <c r="H7531">
        <v>43</v>
      </c>
      <c r="I7531" t="s">
        <v>244</v>
      </c>
      <c r="J7531" t="s">
        <v>250</v>
      </c>
      <c r="K7531">
        <v>0</v>
      </c>
      <c r="L7531">
        <v>9</v>
      </c>
      <c r="M7531">
        <v>0</v>
      </c>
      <c r="N7531">
        <v>1</v>
      </c>
      <c r="O7531">
        <v>9</v>
      </c>
      <c r="P7531">
        <v>-1</v>
      </c>
      <c r="Q7531" s="28">
        <v>41640.206944444442</v>
      </c>
      <c r="R7531" s="28">
        <v>41642.206944444442</v>
      </c>
      <c r="S7531" t="s">
        <v>24709</v>
      </c>
      <c r="T7531" s="27">
        <v>41640</v>
      </c>
      <c r="V7531">
        <v>1</v>
      </c>
      <c r="W7531" t="s">
        <v>36</v>
      </c>
      <c r="X7531" t="s">
        <v>279</v>
      </c>
      <c r="Y7531">
        <v>0</v>
      </c>
      <c r="AB7531" t="s">
        <v>237</v>
      </c>
      <c r="AH7531">
        <v>0</v>
      </c>
      <c r="AN7531" t="s">
        <v>238</v>
      </c>
      <c r="AO7531">
        <v>7</v>
      </c>
      <c r="AP7531" t="s">
        <v>246</v>
      </c>
      <c r="AQ7531" s="27">
        <v>41641</v>
      </c>
      <c r="AR7531" t="s">
        <v>240</v>
      </c>
      <c r="AS7531">
        <v>9</v>
      </c>
      <c r="AT7531" t="s">
        <v>269</v>
      </c>
      <c r="AU7531" s="27">
        <v>41641</v>
      </c>
    </row>
    <row r="7532" spans="1:47" x14ac:dyDescent="0.2">
      <c r="A7532">
        <v>7531</v>
      </c>
      <c r="B7532" t="s">
        <v>24710</v>
      </c>
      <c r="C7532" t="s">
        <v>24711</v>
      </c>
      <c r="D7532" t="s">
        <v>1420</v>
      </c>
      <c r="E7532" s="27">
        <v>41319</v>
      </c>
      <c r="F7532" t="s">
        <v>233</v>
      </c>
      <c r="G7532" s="27">
        <v>31288</v>
      </c>
      <c r="H7532">
        <v>30</v>
      </c>
      <c r="I7532" t="s">
        <v>244</v>
      </c>
      <c r="J7532" t="s">
        <v>250</v>
      </c>
      <c r="K7532">
        <v>0</v>
      </c>
      <c r="L7532">
        <v>2</v>
      </c>
      <c r="M7532">
        <v>0</v>
      </c>
      <c r="N7532">
        <v>0</v>
      </c>
      <c r="O7532">
        <v>3</v>
      </c>
      <c r="P7532">
        <v>0</v>
      </c>
      <c r="Q7532" s="28">
        <v>41319.433333333334</v>
      </c>
      <c r="R7532" s="28">
        <v>41320.319444444445</v>
      </c>
      <c r="S7532" t="s">
        <v>24712</v>
      </c>
      <c r="U7532" s="27">
        <v>41319</v>
      </c>
      <c r="V7532">
        <v>0</v>
      </c>
      <c r="W7532" t="s">
        <v>32</v>
      </c>
      <c r="X7532" t="s">
        <v>274</v>
      </c>
      <c r="Y7532">
        <v>1</v>
      </c>
      <c r="AA7532" t="s">
        <v>24713</v>
      </c>
      <c r="AB7532" t="s">
        <v>36</v>
      </c>
      <c r="AC7532">
        <v>216</v>
      </c>
      <c r="AD7532" s="27">
        <v>41336</v>
      </c>
      <c r="AE7532" t="s">
        <v>404</v>
      </c>
      <c r="AF7532" s="27">
        <v>41552</v>
      </c>
      <c r="AG7532" s="27">
        <v>41553</v>
      </c>
      <c r="AH7532">
        <v>0</v>
      </c>
      <c r="AN7532" t="s">
        <v>238</v>
      </c>
      <c r="AO7532">
        <v>2</v>
      </c>
      <c r="AP7532" t="s">
        <v>239</v>
      </c>
      <c r="AQ7532" s="27">
        <v>41319</v>
      </c>
      <c r="AR7532" t="s">
        <v>240</v>
      </c>
      <c r="AS7532">
        <v>2</v>
      </c>
      <c r="AT7532" t="s">
        <v>239</v>
      </c>
      <c r="AU7532" s="27">
        <v>41319</v>
      </c>
    </row>
    <row r="7533" spans="1:47" x14ac:dyDescent="0.2">
      <c r="A7533">
        <v>7532</v>
      </c>
      <c r="B7533" t="s">
        <v>24714</v>
      </c>
      <c r="C7533" t="s">
        <v>2630</v>
      </c>
      <c r="D7533" t="s">
        <v>24715</v>
      </c>
      <c r="E7533" s="27">
        <v>41835</v>
      </c>
      <c r="F7533" t="s">
        <v>233</v>
      </c>
      <c r="G7533" s="27">
        <v>28413</v>
      </c>
      <c r="H7533">
        <v>38</v>
      </c>
      <c r="I7533" t="s">
        <v>244</v>
      </c>
      <c r="J7533" t="s">
        <v>353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 s="28">
        <v>41835.170138888891</v>
      </c>
      <c r="R7533" s="28">
        <v>41835.333333333336</v>
      </c>
      <c r="S7533" t="s">
        <v>24716</v>
      </c>
      <c r="T7533" s="27">
        <v>41835</v>
      </c>
      <c r="V7533">
        <v>0</v>
      </c>
      <c r="W7533" t="s">
        <v>36</v>
      </c>
      <c r="X7533" t="s">
        <v>279</v>
      </c>
      <c r="Y7533">
        <v>0</v>
      </c>
      <c r="AB7533" t="s">
        <v>237</v>
      </c>
      <c r="AH7533">
        <v>0</v>
      </c>
      <c r="AN7533" t="s">
        <v>238</v>
      </c>
      <c r="AO7533">
        <v>1</v>
      </c>
      <c r="AP7533" t="s">
        <v>239</v>
      </c>
      <c r="AQ7533" s="27">
        <v>41835</v>
      </c>
      <c r="AR7533" t="s">
        <v>240</v>
      </c>
      <c r="AS7533">
        <v>1</v>
      </c>
      <c r="AT7533" t="s">
        <v>239</v>
      </c>
      <c r="AU7533" s="27">
        <v>41835</v>
      </c>
    </row>
    <row r="7534" spans="1:47" x14ac:dyDescent="0.2">
      <c r="A7534">
        <v>7533</v>
      </c>
      <c r="B7534" t="s">
        <v>24717</v>
      </c>
      <c r="C7534" t="s">
        <v>15398</v>
      </c>
      <c r="D7534" t="s">
        <v>7376</v>
      </c>
      <c r="E7534" s="27">
        <v>41878</v>
      </c>
      <c r="F7534" t="s">
        <v>233</v>
      </c>
      <c r="G7534" s="27">
        <v>26606</v>
      </c>
      <c r="H7534">
        <v>43</v>
      </c>
      <c r="I7534" t="s">
        <v>244</v>
      </c>
      <c r="J7534" t="s">
        <v>353</v>
      </c>
      <c r="K7534">
        <v>0</v>
      </c>
      <c r="L7534">
        <v>2</v>
      </c>
      <c r="M7534">
        <v>0</v>
      </c>
      <c r="N7534">
        <v>0</v>
      </c>
      <c r="O7534">
        <v>1</v>
      </c>
      <c r="P7534">
        <v>-1</v>
      </c>
      <c r="Q7534" s="28">
        <v>41877.352083333331</v>
      </c>
      <c r="R7534" s="28">
        <v>41879.046527777777</v>
      </c>
      <c r="S7534" t="s">
        <v>24718</v>
      </c>
      <c r="T7534" s="27">
        <v>41877</v>
      </c>
      <c r="V7534">
        <v>1</v>
      </c>
      <c r="W7534" t="s">
        <v>32</v>
      </c>
      <c r="X7534" t="s">
        <v>261</v>
      </c>
      <c r="Y7534">
        <v>0</v>
      </c>
      <c r="AB7534" t="s">
        <v>237</v>
      </c>
      <c r="AH7534">
        <v>0</v>
      </c>
      <c r="AN7534" t="s">
        <v>238</v>
      </c>
      <c r="AO7534">
        <v>1</v>
      </c>
      <c r="AP7534" t="s">
        <v>239</v>
      </c>
      <c r="AQ7534" s="27">
        <v>41878</v>
      </c>
      <c r="AR7534" t="s">
        <v>240</v>
      </c>
      <c r="AS7534">
        <v>2</v>
      </c>
      <c r="AT7534" t="s">
        <v>239</v>
      </c>
      <c r="AU7534" s="27">
        <v>41878</v>
      </c>
    </row>
    <row r="7535" spans="1:47" x14ac:dyDescent="0.2">
      <c r="A7535">
        <v>7534</v>
      </c>
      <c r="B7535" t="s">
        <v>24719</v>
      </c>
      <c r="C7535" t="s">
        <v>726</v>
      </c>
      <c r="D7535" t="s">
        <v>24720</v>
      </c>
      <c r="E7535" s="27">
        <v>41456</v>
      </c>
      <c r="F7535" t="s">
        <v>233</v>
      </c>
      <c r="G7535" s="27">
        <v>26176</v>
      </c>
      <c r="H7535">
        <v>44</v>
      </c>
      <c r="I7535" t="s">
        <v>244</v>
      </c>
      <c r="J7535" t="s">
        <v>245</v>
      </c>
      <c r="K7535">
        <v>0</v>
      </c>
      <c r="L7535">
        <v>1</v>
      </c>
      <c r="M7535">
        <v>0</v>
      </c>
      <c r="N7535">
        <v>0</v>
      </c>
      <c r="O7535">
        <v>1</v>
      </c>
      <c r="P7535">
        <v>-4</v>
      </c>
      <c r="Q7535" s="28">
        <v>41452.237500000003</v>
      </c>
      <c r="R7535" s="28">
        <v>41452.332638888889</v>
      </c>
      <c r="S7535" t="s">
        <v>24721</v>
      </c>
      <c r="T7535" s="27">
        <v>41452</v>
      </c>
      <c r="V7535">
        <v>4</v>
      </c>
      <c r="W7535" t="s">
        <v>32</v>
      </c>
      <c r="X7535" t="s">
        <v>371</v>
      </c>
      <c r="Y7535">
        <v>1</v>
      </c>
      <c r="AA7535" t="s">
        <v>24722</v>
      </c>
      <c r="AB7535" t="s">
        <v>36</v>
      </c>
      <c r="AD7535" s="27">
        <v>41505</v>
      </c>
      <c r="AE7535" t="s">
        <v>24723</v>
      </c>
      <c r="AH7535">
        <v>0</v>
      </c>
      <c r="AN7535" t="s">
        <v>238</v>
      </c>
      <c r="AO7535">
        <v>2</v>
      </c>
      <c r="AP7535" t="s">
        <v>239</v>
      </c>
      <c r="AQ7535" s="27">
        <v>41456</v>
      </c>
      <c r="AR7535" t="s">
        <v>240</v>
      </c>
      <c r="AS7535">
        <v>1</v>
      </c>
      <c r="AT7535" t="s">
        <v>239</v>
      </c>
      <c r="AU7535" s="27">
        <v>41456</v>
      </c>
    </row>
    <row r="7536" spans="1:47" x14ac:dyDescent="0.2">
      <c r="A7536">
        <v>7535</v>
      </c>
      <c r="B7536" t="s">
        <v>24724</v>
      </c>
      <c r="C7536" t="s">
        <v>243</v>
      </c>
      <c r="D7536" t="s">
        <v>24725</v>
      </c>
      <c r="E7536" s="27">
        <v>41284</v>
      </c>
      <c r="F7536" t="s">
        <v>233</v>
      </c>
      <c r="G7536" s="27">
        <v>28922</v>
      </c>
      <c r="H7536">
        <v>37</v>
      </c>
      <c r="I7536" t="s">
        <v>244</v>
      </c>
      <c r="J7536" t="s">
        <v>250</v>
      </c>
      <c r="K7536">
        <v>0</v>
      </c>
      <c r="L7536">
        <v>3</v>
      </c>
      <c r="M7536">
        <v>0</v>
      </c>
      <c r="N7536">
        <v>0</v>
      </c>
      <c r="O7536">
        <v>1</v>
      </c>
      <c r="S7536" t="s">
        <v>24726</v>
      </c>
      <c r="T7536" s="27">
        <v>40265</v>
      </c>
      <c r="V7536">
        <v>1019</v>
      </c>
      <c r="W7536" t="s">
        <v>32</v>
      </c>
      <c r="X7536" t="s">
        <v>24727</v>
      </c>
      <c r="Y7536">
        <v>1</v>
      </c>
      <c r="AA7536" t="s">
        <v>24728</v>
      </c>
      <c r="AB7536" t="s">
        <v>36</v>
      </c>
      <c r="AD7536" s="27">
        <v>41355</v>
      </c>
      <c r="AE7536" t="s">
        <v>422</v>
      </c>
      <c r="AH7536">
        <v>0</v>
      </c>
      <c r="AN7536" t="s">
        <v>238</v>
      </c>
      <c r="AO7536">
        <v>1</v>
      </c>
      <c r="AP7536" t="s">
        <v>239</v>
      </c>
      <c r="AQ7536" s="27">
        <v>41284</v>
      </c>
      <c r="AR7536" t="s">
        <v>240</v>
      </c>
      <c r="AS7536">
        <v>3</v>
      </c>
      <c r="AT7536" t="s">
        <v>239</v>
      </c>
      <c r="AU7536" s="27">
        <v>41284</v>
      </c>
    </row>
    <row r="7537" spans="1:47" x14ac:dyDescent="0.2">
      <c r="A7537">
        <v>7536</v>
      </c>
      <c r="B7537" t="s">
        <v>24729</v>
      </c>
      <c r="C7537" t="s">
        <v>2381</v>
      </c>
      <c r="D7537" t="s">
        <v>1110</v>
      </c>
      <c r="E7537" s="27">
        <v>41667</v>
      </c>
      <c r="F7537" t="s">
        <v>233</v>
      </c>
      <c r="G7537" s="27">
        <v>28137</v>
      </c>
      <c r="H7537">
        <v>39</v>
      </c>
      <c r="I7537" t="s">
        <v>244</v>
      </c>
      <c r="J7537" t="s">
        <v>245</v>
      </c>
      <c r="K7537">
        <v>0</v>
      </c>
      <c r="L7537">
        <v>1</v>
      </c>
      <c r="M7537">
        <v>0</v>
      </c>
      <c r="N7537">
        <v>0</v>
      </c>
      <c r="O7537">
        <v>1</v>
      </c>
      <c r="P7537">
        <v>-4</v>
      </c>
      <c r="Q7537" s="28">
        <v>41663.041666666664</v>
      </c>
      <c r="R7537" s="28">
        <v>41664.090277777781</v>
      </c>
      <c r="S7537" t="s">
        <v>24730</v>
      </c>
      <c r="T7537" s="27">
        <v>41663</v>
      </c>
      <c r="V7537">
        <v>4</v>
      </c>
      <c r="W7537" t="s">
        <v>32</v>
      </c>
      <c r="X7537" t="s">
        <v>453</v>
      </c>
      <c r="Y7537">
        <v>0</v>
      </c>
      <c r="AB7537" t="s">
        <v>237</v>
      </c>
      <c r="AH7537">
        <v>0</v>
      </c>
      <c r="AN7537" t="s">
        <v>238</v>
      </c>
      <c r="AO7537">
        <v>1</v>
      </c>
      <c r="AP7537" t="s">
        <v>239</v>
      </c>
      <c r="AQ7537" s="27">
        <v>41667</v>
      </c>
      <c r="AR7537" t="s">
        <v>240</v>
      </c>
      <c r="AS7537">
        <v>1</v>
      </c>
      <c r="AT7537" t="s">
        <v>239</v>
      </c>
      <c r="AU7537" s="27">
        <v>41667</v>
      </c>
    </row>
    <row r="7538" spans="1:47" x14ac:dyDescent="0.2">
      <c r="A7538">
        <v>7537</v>
      </c>
      <c r="B7538" t="s">
        <v>24731</v>
      </c>
      <c r="C7538" t="s">
        <v>11737</v>
      </c>
      <c r="D7538" t="s">
        <v>24732</v>
      </c>
      <c r="E7538" s="27">
        <v>41490</v>
      </c>
      <c r="F7538" t="s">
        <v>233</v>
      </c>
      <c r="G7538" s="27">
        <v>28847</v>
      </c>
      <c r="H7538">
        <v>37</v>
      </c>
      <c r="I7538" t="s">
        <v>244</v>
      </c>
      <c r="J7538" t="s">
        <v>353</v>
      </c>
      <c r="K7538">
        <v>0</v>
      </c>
      <c r="L7538">
        <v>1</v>
      </c>
      <c r="M7538">
        <v>0</v>
      </c>
      <c r="N7538">
        <v>0</v>
      </c>
      <c r="O7538">
        <v>2</v>
      </c>
      <c r="P7538">
        <v>0</v>
      </c>
      <c r="Q7538" s="28">
        <v>41490.050694444442</v>
      </c>
      <c r="R7538" s="28">
        <v>41491.098611111112</v>
      </c>
      <c r="S7538" t="s">
        <v>24733</v>
      </c>
      <c r="T7538" s="27">
        <v>41489</v>
      </c>
      <c r="V7538">
        <v>1</v>
      </c>
      <c r="W7538" t="s">
        <v>32</v>
      </c>
      <c r="X7538" t="s">
        <v>729</v>
      </c>
      <c r="Y7538">
        <v>1</v>
      </c>
      <c r="AA7538" t="s">
        <v>24734</v>
      </c>
      <c r="AB7538" t="s">
        <v>36</v>
      </c>
      <c r="AD7538" s="27">
        <v>41586</v>
      </c>
      <c r="AE7538" t="s">
        <v>324</v>
      </c>
      <c r="AH7538">
        <v>0</v>
      </c>
      <c r="AN7538" t="s">
        <v>238</v>
      </c>
      <c r="AO7538">
        <v>1</v>
      </c>
      <c r="AP7538" t="s">
        <v>239</v>
      </c>
      <c r="AQ7538" s="27">
        <v>41490</v>
      </c>
      <c r="AR7538" t="s">
        <v>240</v>
      </c>
      <c r="AS7538">
        <v>1</v>
      </c>
      <c r="AT7538" t="s">
        <v>239</v>
      </c>
      <c r="AU7538" s="27">
        <v>41490</v>
      </c>
    </row>
    <row r="7539" spans="1:47" x14ac:dyDescent="0.2">
      <c r="A7539">
        <v>7538</v>
      </c>
      <c r="B7539" t="s">
        <v>24735</v>
      </c>
      <c r="C7539" t="s">
        <v>11029</v>
      </c>
      <c r="D7539" t="s">
        <v>775</v>
      </c>
      <c r="E7539" s="27">
        <v>41577</v>
      </c>
      <c r="F7539" t="s">
        <v>294</v>
      </c>
      <c r="G7539" s="27">
        <v>24354</v>
      </c>
      <c r="H7539">
        <v>49</v>
      </c>
      <c r="I7539" t="s">
        <v>234</v>
      </c>
      <c r="J7539" t="s">
        <v>250</v>
      </c>
      <c r="K7539">
        <v>0</v>
      </c>
      <c r="L7539">
        <v>1</v>
      </c>
      <c r="M7539">
        <v>0</v>
      </c>
      <c r="N7539">
        <v>0</v>
      </c>
      <c r="O7539">
        <v>1</v>
      </c>
      <c r="S7539" t="s">
        <v>24736</v>
      </c>
      <c r="T7539" s="27">
        <v>40453</v>
      </c>
      <c r="V7539">
        <v>1124</v>
      </c>
      <c r="W7539" t="s">
        <v>32</v>
      </c>
      <c r="X7539" t="s">
        <v>3587</v>
      </c>
      <c r="Y7539">
        <v>0</v>
      </c>
      <c r="AB7539" t="s">
        <v>237</v>
      </c>
      <c r="AH7539">
        <v>0</v>
      </c>
      <c r="AN7539" t="s">
        <v>238</v>
      </c>
      <c r="AO7539">
        <v>1</v>
      </c>
      <c r="AP7539" t="s">
        <v>239</v>
      </c>
      <c r="AQ7539" s="27">
        <v>41577</v>
      </c>
      <c r="AR7539" t="s">
        <v>240</v>
      </c>
      <c r="AS7539">
        <v>1</v>
      </c>
      <c r="AT7539" t="s">
        <v>239</v>
      </c>
      <c r="AU7539" s="27">
        <v>41577</v>
      </c>
    </row>
    <row r="7540" spans="1:47" x14ac:dyDescent="0.2">
      <c r="A7540">
        <v>7539</v>
      </c>
      <c r="B7540" t="s">
        <v>24737</v>
      </c>
      <c r="C7540" t="s">
        <v>24738</v>
      </c>
      <c r="D7540" t="s">
        <v>1272</v>
      </c>
      <c r="E7540" s="27">
        <v>41857</v>
      </c>
      <c r="F7540" t="s">
        <v>233</v>
      </c>
      <c r="G7540" s="27">
        <v>22037</v>
      </c>
      <c r="H7540">
        <v>55</v>
      </c>
      <c r="I7540" t="s">
        <v>234</v>
      </c>
      <c r="J7540" t="s">
        <v>22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-1</v>
      </c>
      <c r="Q7540" s="28">
        <v>41856.17291666667</v>
      </c>
      <c r="R7540" s="28">
        <v>41858.472916666666</v>
      </c>
      <c r="S7540" t="s">
        <v>24739</v>
      </c>
      <c r="T7540" s="27">
        <v>41856</v>
      </c>
      <c r="V7540">
        <v>1</v>
      </c>
      <c r="W7540" t="s">
        <v>36</v>
      </c>
      <c r="X7540" t="s">
        <v>279</v>
      </c>
      <c r="Y7540">
        <v>0</v>
      </c>
      <c r="AB7540" t="s">
        <v>237</v>
      </c>
      <c r="AH7540">
        <v>0</v>
      </c>
      <c r="AN7540" t="s">
        <v>238</v>
      </c>
      <c r="AO7540">
        <v>1</v>
      </c>
      <c r="AP7540" t="s">
        <v>239</v>
      </c>
      <c r="AQ7540" s="27">
        <v>41857</v>
      </c>
      <c r="AR7540" t="s">
        <v>240</v>
      </c>
      <c r="AS7540">
        <v>1</v>
      </c>
      <c r="AT7540" t="s">
        <v>239</v>
      </c>
      <c r="AU7540" s="27">
        <v>41857</v>
      </c>
    </row>
    <row r="7541" spans="1:47" x14ac:dyDescent="0.2">
      <c r="A7541">
        <v>7540</v>
      </c>
      <c r="B7541" t="s">
        <v>24740</v>
      </c>
      <c r="C7541" t="s">
        <v>990</v>
      </c>
      <c r="D7541" t="s">
        <v>281</v>
      </c>
      <c r="E7541" s="27">
        <v>41362</v>
      </c>
      <c r="F7541" t="s">
        <v>233</v>
      </c>
      <c r="G7541" s="27">
        <v>30894</v>
      </c>
      <c r="H7541">
        <v>31</v>
      </c>
      <c r="I7541" t="s">
        <v>244</v>
      </c>
      <c r="J7541" t="s">
        <v>250</v>
      </c>
      <c r="K7541">
        <v>0</v>
      </c>
      <c r="L7541">
        <v>8</v>
      </c>
      <c r="M7541">
        <v>0</v>
      </c>
      <c r="N7541">
        <v>0</v>
      </c>
      <c r="O7541">
        <v>6</v>
      </c>
      <c r="P7541">
        <v>-1</v>
      </c>
      <c r="Q7541" s="28">
        <v>41361.327777777777</v>
      </c>
      <c r="R7541" s="28">
        <v>41362.390972222223</v>
      </c>
      <c r="S7541" t="s">
        <v>24741</v>
      </c>
      <c r="T7541" s="27">
        <v>41361</v>
      </c>
      <c r="V7541">
        <v>1</v>
      </c>
      <c r="W7541" t="s">
        <v>32</v>
      </c>
      <c r="X7541" t="s">
        <v>1207</v>
      </c>
      <c r="Y7541">
        <v>1</v>
      </c>
      <c r="AA7541" t="s">
        <v>24742</v>
      </c>
      <c r="AB7541" t="s">
        <v>32</v>
      </c>
      <c r="AC7541">
        <v>68</v>
      </c>
      <c r="AD7541" s="27">
        <v>41402</v>
      </c>
      <c r="AE7541" t="s">
        <v>364</v>
      </c>
      <c r="AF7541" s="27">
        <v>41470</v>
      </c>
      <c r="AG7541" s="27">
        <v>42017</v>
      </c>
      <c r="AH7541">
        <v>0</v>
      </c>
      <c r="AN7541" t="s">
        <v>238</v>
      </c>
      <c r="AO7541">
        <v>4</v>
      </c>
      <c r="AP7541" t="s">
        <v>239</v>
      </c>
      <c r="AQ7541" s="27">
        <v>41362</v>
      </c>
      <c r="AR7541" t="s">
        <v>240</v>
      </c>
      <c r="AS7541">
        <v>8</v>
      </c>
      <c r="AT7541" t="s">
        <v>269</v>
      </c>
      <c r="AU7541" s="27">
        <v>41362</v>
      </c>
    </row>
    <row r="7542" spans="1:47" x14ac:dyDescent="0.2">
      <c r="A7542">
        <v>7541</v>
      </c>
      <c r="B7542" t="s">
        <v>24743</v>
      </c>
      <c r="C7542" t="s">
        <v>6393</v>
      </c>
      <c r="D7542" t="s">
        <v>6674</v>
      </c>
      <c r="E7542" s="27">
        <v>41335</v>
      </c>
      <c r="F7542" t="s">
        <v>233</v>
      </c>
      <c r="G7542" s="27">
        <v>19457</v>
      </c>
      <c r="H7542">
        <v>63</v>
      </c>
      <c r="I7542" t="s">
        <v>234</v>
      </c>
      <c r="J7542" t="s">
        <v>245</v>
      </c>
      <c r="K7542">
        <v>0</v>
      </c>
      <c r="L7542">
        <v>1</v>
      </c>
      <c r="M7542">
        <v>0</v>
      </c>
      <c r="N7542">
        <v>0</v>
      </c>
      <c r="O7542">
        <v>5</v>
      </c>
      <c r="P7542">
        <v>-1</v>
      </c>
      <c r="Q7542" s="28">
        <v>41334.384722222225</v>
      </c>
      <c r="R7542" s="28">
        <v>41338.417361111111</v>
      </c>
      <c r="S7542" t="s">
        <v>24744</v>
      </c>
      <c r="T7542" s="27">
        <v>41334</v>
      </c>
      <c r="V7542">
        <v>1</v>
      </c>
      <c r="W7542" t="s">
        <v>36</v>
      </c>
      <c r="X7542" t="s">
        <v>9866</v>
      </c>
      <c r="Y7542">
        <v>0</v>
      </c>
      <c r="AB7542" t="s">
        <v>237</v>
      </c>
      <c r="AH7542">
        <v>0</v>
      </c>
      <c r="AN7542" t="s">
        <v>238</v>
      </c>
      <c r="AO7542">
        <v>1</v>
      </c>
      <c r="AP7542" t="s">
        <v>239</v>
      </c>
      <c r="AQ7542" s="27">
        <v>41335</v>
      </c>
      <c r="AR7542" t="s">
        <v>240</v>
      </c>
      <c r="AS7542">
        <v>1</v>
      </c>
      <c r="AT7542" t="s">
        <v>239</v>
      </c>
      <c r="AU7542" s="27">
        <v>41335</v>
      </c>
    </row>
    <row r="7543" spans="1:47" x14ac:dyDescent="0.2">
      <c r="A7543">
        <v>7542</v>
      </c>
      <c r="B7543" t="s">
        <v>24745</v>
      </c>
      <c r="C7543" t="s">
        <v>1127</v>
      </c>
      <c r="D7543" t="s">
        <v>689</v>
      </c>
      <c r="E7543" s="27">
        <v>41622</v>
      </c>
      <c r="F7543" t="s">
        <v>294</v>
      </c>
      <c r="G7543" s="27">
        <v>18233</v>
      </c>
      <c r="H7543">
        <v>66</v>
      </c>
      <c r="I7543" t="s">
        <v>234</v>
      </c>
      <c r="J7543" t="s">
        <v>250</v>
      </c>
      <c r="K7543">
        <v>0</v>
      </c>
      <c r="L7543">
        <v>8</v>
      </c>
      <c r="M7543">
        <v>0</v>
      </c>
      <c r="N7543">
        <v>0</v>
      </c>
      <c r="O7543">
        <v>11</v>
      </c>
      <c r="P7543">
        <v>-1</v>
      </c>
      <c r="Q7543" s="28">
        <v>41621.431944444441</v>
      </c>
      <c r="R7543" s="28">
        <v>41627.247916666667</v>
      </c>
      <c r="S7543" t="s">
        <v>24746</v>
      </c>
      <c r="T7543" s="27">
        <v>41621</v>
      </c>
      <c r="V7543">
        <v>1</v>
      </c>
      <c r="W7543" t="s">
        <v>32</v>
      </c>
      <c r="X7543" t="s">
        <v>527</v>
      </c>
      <c r="Y7543">
        <v>1</v>
      </c>
      <c r="AA7543" t="s">
        <v>24747</v>
      </c>
      <c r="AB7543" t="s">
        <v>32</v>
      </c>
      <c r="AC7543">
        <v>0</v>
      </c>
      <c r="AD7543" s="27">
        <v>42112</v>
      </c>
      <c r="AE7543" t="s">
        <v>359</v>
      </c>
      <c r="AF7543" s="27">
        <v>42112</v>
      </c>
      <c r="AG7543" s="27">
        <v>42290</v>
      </c>
      <c r="AH7543">
        <v>0</v>
      </c>
      <c r="AN7543" t="s">
        <v>238</v>
      </c>
      <c r="AO7543">
        <v>2</v>
      </c>
      <c r="AP7543" t="s">
        <v>239</v>
      </c>
      <c r="AQ7543" s="27">
        <v>41622</v>
      </c>
      <c r="AR7543" t="s">
        <v>240</v>
      </c>
      <c r="AS7543">
        <v>8</v>
      </c>
      <c r="AT7543" t="s">
        <v>269</v>
      </c>
      <c r="AU7543" s="27">
        <v>41622</v>
      </c>
    </row>
    <row r="7544" spans="1:47" x14ac:dyDescent="0.2">
      <c r="A7544">
        <v>7543</v>
      </c>
      <c r="B7544" t="s">
        <v>6384</v>
      </c>
      <c r="C7544" t="s">
        <v>914</v>
      </c>
      <c r="D7544" t="s">
        <v>5942</v>
      </c>
      <c r="E7544" s="27">
        <v>41817</v>
      </c>
      <c r="F7544" t="s">
        <v>233</v>
      </c>
      <c r="G7544" s="27">
        <v>35239</v>
      </c>
      <c r="H7544">
        <v>19</v>
      </c>
      <c r="I7544" t="s">
        <v>259</v>
      </c>
      <c r="J7544" t="s">
        <v>353</v>
      </c>
      <c r="K7544">
        <v>2</v>
      </c>
      <c r="L7544">
        <v>8</v>
      </c>
      <c r="M7544">
        <v>0</v>
      </c>
      <c r="N7544">
        <v>0</v>
      </c>
      <c r="O7544">
        <v>2</v>
      </c>
      <c r="P7544">
        <v>-2</v>
      </c>
      <c r="Q7544" s="28">
        <v>41815.136111111111</v>
      </c>
      <c r="R7544" s="28">
        <v>41816.272222222222</v>
      </c>
      <c r="S7544" t="s">
        <v>24748</v>
      </c>
      <c r="U7544" s="27">
        <v>41815</v>
      </c>
      <c r="V7544">
        <v>2</v>
      </c>
      <c r="W7544" t="s">
        <v>32</v>
      </c>
      <c r="X7544" t="s">
        <v>274</v>
      </c>
      <c r="Y7544">
        <v>1</v>
      </c>
      <c r="AA7544" t="s">
        <v>24749</v>
      </c>
      <c r="AB7544" t="s">
        <v>32</v>
      </c>
      <c r="AD7544" s="27">
        <v>42226</v>
      </c>
      <c r="AE7544" t="s">
        <v>555</v>
      </c>
      <c r="AH7544">
        <v>0</v>
      </c>
      <c r="AN7544" t="s">
        <v>238</v>
      </c>
      <c r="AO7544">
        <v>9</v>
      </c>
      <c r="AP7544" t="s">
        <v>269</v>
      </c>
      <c r="AQ7544" s="27">
        <v>41817</v>
      </c>
      <c r="AR7544" t="s">
        <v>240</v>
      </c>
      <c r="AS7544">
        <v>8</v>
      </c>
      <c r="AT7544" t="s">
        <v>269</v>
      </c>
      <c r="AU7544" s="27">
        <v>41817</v>
      </c>
    </row>
    <row r="7545" spans="1:47" x14ac:dyDescent="0.2">
      <c r="A7545">
        <v>7544</v>
      </c>
      <c r="B7545" t="s">
        <v>24750</v>
      </c>
      <c r="C7545" t="s">
        <v>4055</v>
      </c>
      <c r="D7545" t="s">
        <v>24751</v>
      </c>
      <c r="E7545" s="27">
        <v>41603</v>
      </c>
      <c r="F7545" t="s">
        <v>294</v>
      </c>
      <c r="G7545" s="27">
        <v>23490</v>
      </c>
      <c r="H7545">
        <v>51</v>
      </c>
      <c r="I7545" t="s">
        <v>234</v>
      </c>
      <c r="J7545" t="s">
        <v>245</v>
      </c>
      <c r="K7545">
        <v>0</v>
      </c>
      <c r="L7545">
        <v>3</v>
      </c>
      <c r="M7545">
        <v>0</v>
      </c>
      <c r="N7545">
        <v>0</v>
      </c>
      <c r="O7545">
        <v>0</v>
      </c>
      <c r="W7545" t="s">
        <v>237</v>
      </c>
      <c r="Y7545">
        <v>-1</v>
      </c>
      <c r="AB7545" t="s">
        <v>237</v>
      </c>
      <c r="AH7545">
        <v>0</v>
      </c>
      <c r="AN7545" t="s">
        <v>238</v>
      </c>
      <c r="AO7545">
        <v>1</v>
      </c>
      <c r="AP7545" t="s">
        <v>239</v>
      </c>
      <c r="AQ7545" s="27">
        <v>41603</v>
      </c>
      <c r="AR7545" t="s">
        <v>240</v>
      </c>
      <c r="AS7545">
        <v>3</v>
      </c>
      <c r="AT7545" t="s">
        <v>239</v>
      </c>
      <c r="AU7545" s="27">
        <v>41603</v>
      </c>
    </row>
    <row r="7546" spans="1:47" x14ac:dyDescent="0.2">
      <c r="A7546">
        <v>7545</v>
      </c>
      <c r="B7546" t="s">
        <v>24752</v>
      </c>
      <c r="C7546" t="s">
        <v>24753</v>
      </c>
      <c r="D7546" t="s">
        <v>24754</v>
      </c>
      <c r="E7546" s="27">
        <v>41403</v>
      </c>
      <c r="F7546" t="s">
        <v>233</v>
      </c>
      <c r="G7546" s="27">
        <v>33465</v>
      </c>
      <c r="H7546">
        <v>24</v>
      </c>
      <c r="I7546" t="s">
        <v>259</v>
      </c>
      <c r="J7546" t="s">
        <v>245</v>
      </c>
      <c r="K7546">
        <v>0</v>
      </c>
      <c r="L7546">
        <v>5</v>
      </c>
      <c r="M7546">
        <v>0</v>
      </c>
      <c r="N7546">
        <v>2</v>
      </c>
      <c r="O7546">
        <v>3</v>
      </c>
      <c r="P7546">
        <v>-1</v>
      </c>
      <c r="Q7546" s="28">
        <v>41402.490972222222</v>
      </c>
      <c r="R7546" s="28">
        <v>41403.331944444442</v>
      </c>
      <c r="S7546" t="s">
        <v>24755</v>
      </c>
      <c r="T7546" s="27">
        <v>41402</v>
      </c>
      <c r="V7546">
        <v>1</v>
      </c>
      <c r="W7546" t="s">
        <v>32</v>
      </c>
      <c r="X7546" t="s">
        <v>10769</v>
      </c>
      <c r="Y7546">
        <v>0</v>
      </c>
      <c r="AB7546" t="s">
        <v>237</v>
      </c>
      <c r="AH7546">
        <v>0</v>
      </c>
      <c r="AN7546" t="s">
        <v>238</v>
      </c>
      <c r="AO7546">
        <v>4</v>
      </c>
      <c r="AP7546" t="s">
        <v>239</v>
      </c>
      <c r="AQ7546" s="27">
        <v>41403</v>
      </c>
      <c r="AR7546" t="s">
        <v>240</v>
      </c>
      <c r="AS7546">
        <v>5</v>
      </c>
      <c r="AT7546" t="s">
        <v>246</v>
      </c>
      <c r="AU7546" s="27">
        <v>41403</v>
      </c>
    </row>
    <row r="7547" spans="1:47" x14ac:dyDescent="0.2">
      <c r="A7547">
        <v>7546</v>
      </c>
      <c r="B7547" t="s">
        <v>24756</v>
      </c>
      <c r="C7547" t="s">
        <v>3053</v>
      </c>
      <c r="D7547" t="s">
        <v>24757</v>
      </c>
      <c r="E7547" s="27">
        <v>41321</v>
      </c>
      <c r="F7547" t="s">
        <v>233</v>
      </c>
      <c r="G7547" s="27">
        <v>34644</v>
      </c>
      <c r="H7547">
        <v>21</v>
      </c>
      <c r="I7547" t="s">
        <v>259</v>
      </c>
      <c r="J7547" t="s">
        <v>245</v>
      </c>
      <c r="K7547">
        <v>1</v>
      </c>
      <c r="L7547">
        <v>10</v>
      </c>
      <c r="M7547">
        <v>0</v>
      </c>
      <c r="N7547">
        <v>3</v>
      </c>
      <c r="O7547">
        <v>2</v>
      </c>
      <c r="P7547">
        <v>0</v>
      </c>
      <c r="Q7547" s="28">
        <v>41321.20208333333</v>
      </c>
      <c r="R7547" s="28">
        <v>41348.308333333334</v>
      </c>
      <c r="S7547" t="s">
        <v>24758</v>
      </c>
      <c r="T7547" s="27">
        <v>41321</v>
      </c>
      <c r="V7547">
        <v>0</v>
      </c>
      <c r="W7547" t="s">
        <v>36</v>
      </c>
      <c r="X7547" t="s">
        <v>279</v>
      </c>
      <c r="Y7547">
        <v>1</v>
      </c>
      <c r="AA7547" t="s">
        <v>24759</v>
      </c>
      <c r="AB7547" t="s">
        <v>32</v>
      </c>
      <c r="AD7547" s="27">
        <v>42309</v>
      </c>
      <c r="AE7547" t="s">
        <v>261</v>
      </c>
      <c r="AH7547">
        <v>0</v>
      </c>
      <c r="AN7547" t="s">
        <v>238</v>
      </c>
      <c r="AO7547">
        <v>8</v>
      </c>
      <c r="AP7547" t="s">
        <v>269</v>
      </c>
      <c r="AQ7547" s="27">
        <v>41321</v>
      </c>
      <c r="AR7547" t="s">
        <v>240</v>
      </c>
      <c r="AS7547">
        <v>10</v>
      </c>
      <c r="AT7547" t="s">
        <v>269</v>
      </c>
      <c r="AU7547" s="27">
        <v>41321</v>
      </c>
    </row>
    <row r="7548" spans="1:47" x14ac:dyDescent="0.2">
      <c r="A7548">
        <v>7547</v>
      </c>
      <c r="B7548" t="s">
        <v>24760</v>
      </c>
      <c r="C7548" t="s">
        <v>6615</v>
      </c>
      <c r="D7548" t="s">
        <v>24761</v>
      </c>
      <c r="E7548" s="27">
        <v>41419</v>
      </c>
      <c r="F7548" t="s">
        <v>294</v>
      </c>
      <c r="G7548" s="27">
        <v>24757</v>
      </c>
      <c r="H7548">
        <v>48</v>
      </c>
      <c r="I7548" t="s">
        <v>234</v>
      </c>
      <c r="J7548" t="s">
        <v>245</v>
      </c>
      <c r="K7548">
        <v>0</v>
      </c>
      <c r="L7548">
        <v>2</v>
      </c>
      <c r="M7548">
        <v>0</v>
      </c>
      <c r="N7548">
        <v>0</v>
      </c>
      <c r="O7548">
        <v>0</v>
      </c>
      <c r="P7548">
        <v>-1</v>
      </c>
      <c r="Q7548" s="28">
        <v>41418.356249999997</v>
      </c>
      <c r="R7548" s="28">
        <v>41420.307638888888</v>
      </c>
      <c r="S7548" t="s">
        <v>24762</v>
      </c>
      <c r="T7548" s="27">
        <v>41418</v>
      </c>
      <c r="V7548">
        <v>1</v>
      </c>
      <c r="W7548" t="s">
        <v>32</v>
      </c>
      <c r="X7548" t="s">
        <v>1449</v>
      </c>
      <c r="Y7548">
        <v>0</v>
      </c>
      <c r="AB7548" t="s">
        <v>237</v>
      </c>
      <c r="AH7548">
        <v>0</v>
      </c>
      <c r="AN7548" t="s">
        <v>238</v>
      </c>
      <c r="AO7548">
        <v>1</v>
      </c>
      <c r="AP7548" t="s">
        <v>239</v>
      </c>
      <c r="AQ7548" s="27">
        <v>41419</v>
      </c>
      <c r="AR7548" t="s">
        <v>240</v>
      </c>
      <c r="AS7548">
        <v>2</v>
      </c>
      <c r="AT7548" t="s">
        <v>239</v>
      </c>
      <c r="AU7548" s="27">
        <v>41419</v>
      </c>
    </row>
    <row r="7549" spans="1:47" x14ac:dyDescent="0.2">
      <c r="A7549">
        <v>7548</v>
      </c>
      <c r="B7549" t="s">
        <v>24763</v>
      </c>
      <c r="C7549" t="s">
        <v>16913</v>
      </c>
      <c r="D7549" t="s">
        <v>24764</v>
      </c>
      <c r="E7549" s="27">
        <v>41397</v>
      </c>
      <c r="F7549" t="s">
        <v>233</v>
      </c>
      <c r="G7549" s="27">
        <v>28808</v>
      </c>
      <c r="H7549">
        <v>37</v>
      </c>
      <c r="I7549" t="s">
        <v>244</v>
      </c>
      <c r="J7549" t="s">
        <v>250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-1</v>
      </c>
      <c r="Q7549" s="28">
        <v>41396.109027777777</v>
      </c>
      <c r="R7549" s="28">
        <v>41409.242361111108</v>
      </c>
      <c r="S7549" t="s">
        <v>24765</v>
      </c>
      <c r="T7549" s="27">
        <v>41396</v>
      </c>
      <c r="V7549">
        <v>1</v>
      </c>
      <c r="W7549" t="s">
        <v>32</v>
      </c>
      <c r="X7549" t="s">
        <v>1689</v>
      </c>
      <c r="Y7549">
        <v>0</v>
      </c>
      <c r="AB7549" t="s">
        <v>237</v>
      </c>
      <c r="AH7549">
        <v>0</v>
      </c>
      <c r="AN7549" t="s">
        <v>238</v>
      </c>
      <c r="AO7549">
        <v>1</v>
      </c>
      <c r="AP7549" t="s">
        <v>239</v>
      </c>
      <c r="AQ7549" s="27">
        <v>41397</v>
      </c>
      <c r="AR7549" t="s">
        <v>240</v>
      </c>
      <c r="AS7549">
        <v>1</v>
      </c>
      <c r="AT7549" t="s">
        <v>239</v>
      </c>
      <c r="AU7549" s="27">
        <v>41397</v>
      </c>
    </row>
    <row r="7550" spans="1:47" x14ac:dyDescent="0.2">
      <c r="A7550">
        <v>7549</v>
      </c>
      <c r="B7550" t="s">
        <v>24766</v>
      </c>
      <c r="C7550" t="s">
        <v>24767</v>
      </c>
      <c r="D7550" t="s">
        <v>5190</v>
      </c>
      <c r="E7550" s="27">
        <v>41521</v>
      </c>
      <c r="F7550" t="s">
        <v>294</v>
      </c>
      <c r="G7550" s="27">
        <v>21029</v>
      </c>
      <c r="H7550">
        <v>58</v>
      </c>
      <c r="I7550" t="s">
        <v>234</v>
      </c>
      <c r="J7550" t="s">
        <v>250</v>
      </c>
      <c r="K7550">
        <v>0</v>
      </c>
      <c r="L7550">
        <v>1</v>
      </c>
      <c r="M7550">
        <v>0</v>
      </c>
      <c r="N7550">
        <v>0</v>
      </c>
      <c r="O7550">
        <v>0</v>
      </c>
      <c r="W7550" t="s">
        <v>237</v>
      </c>
      <c r="Y7550">
        <v>-1</v>
      </c>
      <c r="AB7550" t="s">
        <v>237</v>
      </c>
      <c r="AH7550">
        <v>0</v>
      </c>
      <c r="AN7550" t="s">
        <v>238</v>
      </c>
      <c r="AO7550">
        <v>1</v>
      </c>
      <c r="AP7550" t="s">
        <v>239</v>
      </c>
      <c r="AQ7550" s="27">
        <v>41521</v>
      </c>
      <c r="AR7550" t="s">
        <v>240</v>
      </c>
      <c r="AS7550">
        <v>1</v>
      </c>
      <c r="AT7550" t="s">
        <v>239</v>
      </c>
      <c r="AU7550" s="27">
        <v>41521</v>
      </c>
    </row>
    <row r="7551" spans="1:47" x14ac:dyDescent="0.2">
      <c r="A7551">
        <v>7550</v>
      </c>
      <c r="B7551" t="s">
        <v>24768</v>
      </c>
      <c r="C7551" t="s">
        <v>24769</v>
      </c>
      <c r="D7551" t="s">
        <v>24770</v>
      </c>
      <c r="E7551" s="27">
        <v>41487</v>
      </c>
      <c r="F7551" t="s">
        <v>233</v>
      </c>
      <c r="G7551" s="27">
        <v>23580</v>
      </c>
      <c r="H7551">
        <v>51</v>
      </c>
      <c r="I7551" t="s">
        <v>234</v>
      </c>
      <c r="J7551" t="s">
        <v>250</v>
      </c>
      <c r="K7551">
        <v>0</v>
      </c>
      <c r="L7551">
        <v>3</v>
      </c>
      <c r="M7551">
        <v>0</v>
      </c>
      <c r="N7551">
        <v>0</v>
      </c>
      <c r="O7551">
        <v>0</v>
      </c>
      <c r="W7551" t="s">
        <v>237</v>
      </c>
      <c r="Y7551">
        <v>-1</v>
      </c>
      <c r="AB7551" t="s">
        <v>237</v>
      </c>
      <c r="AH7551">
        <v>0</v>
      </c>
      <c r="AN7551" t="s">
        <v>238</v>
      </c>
      <c r="AO7551">
        <v>2</v>
      </c>
      <c r="AP7551" t="s">
        <v>239</v>
      </c>
      <c r="AQ7551" s="27">
        <v>41487</v>
      </c>
      <c r="AR7551" t="s">
        <v>240</v>
      </c>
      <c r="AS7551">
        <v>3</v>
      </c>
      <c r="AT7551" t="s">
        <v>239</v>
      </c>
      <c r="AU7551" s="27">
        <v>41487</v>
      </c>
    </row>
    <row r="7552" spans="1:47" x14ac:dyDescent="0.2">
      <c r="A7552">
        <v>7551</v>
      </c>
      <c r="B7552" t="s">
        <v>24771</v>
      </c>
      <c r="C7552" t="s">
        <v>5925</v>
      </c>
      <c r="D7552" t="s">
        <v>24772</v>
      </c>
      <c r="E7552" s="27">
        <v>41705</v>
      </c>
      <c r="F7552" t="s">
        <v>233</v>
      </c>
      <c r="G7552" s="27">
        <v>34689</v>
      </c>
      <c r="H7552">
        <v>21</v>
      </c>
      <c r="I7552" t="s">
        <v>259</v>
      </c>
      <c r="J7552" t="s">
        <v>250</v>
      </c>
      <c r="K7552">
        <v>0</v>
      </c>
      <c r="L7552">
        <v>2</v>
      </c>
      <c r="M7552">
        <v>0</v>
      </c>
      <c r="N7552">
        <v>0</v>
      </c>
      <c r="O7552">
        <v>0</v>
      </c>
      <c r="P7552">
        <v>-1</v>
      </c>
      <c r="Q7552" s="28">
        <v>41704.362500000003</v>
      </c>
      <c r="R7552" s="28">
        <v>41705.367361111108</v>
      </c>
      <c r="S7552" t="s">
        <v>24773</v>
      </c>
      <c r="T7552" s="27">
        <v>41704</v>
      </c>
      <c r="V7552">
        <v>1</v>
      </c>
      <c r="W7552" t="s">
        <v>36</v>
      </c>
      <c r="X7552" t="s">
        <v>279</v>
      </c>
      <c r="Y7552">
        <v>1</v>
      </c>
      <c r="AA7552" t="s">
        <v>24774</v>
      </c>
      <c r="AB7552" t="s">
        <v>36</v>
      </c>
      <c r="AC7552">
        <v>0</v>
      </c>
      <c r="AD7552" s="27">
        <v>41758</v>
      </c>
      <c r="AE7552" t="s">
        <v>404</v>
      </c>
      <c r="AF7552" s="27">
        <v>41758</v>
      </c>
      <c r="AG7552" s="27">
        <v>41759</v>
      </c>
      <c r="AH7552">
        <v>0</v>
      </c>
      <c r="AN7552" t="s">
        <v>238</v>
      </c>
      <c r="AO7552">
        <v>5</v>
      </c>
      <c r="AP7552" t="s">
        <v>246</v>
      </c>
      <c r="AQ7552" s="27">
        <v>41705</v>
      </c>
      <c r="AR7552" t="s">
        <v>240</v>
      </c>
      <c r="AS7552">
        <v>2</v>
      </c>
      <c r="AT7552" t="s">
        <v>239</v>
      </c>
      <c r="AU7552" s="27">
        <v>41705</v>
      </c>
    </row>
    <row r="7553" spans="1:47" x14ac:dyDescent="0.2">
      <c r="A7553">
        <v>7552</v>
      </c>
      <c r="B7553" t="s">
        <v>24775</v>
      </c>
      <c r="C7553" t="s">
        <v>5338</v>
      </c>
      <c r="D7553" t="s">
        <v>10147</v>
      </c>
      <c r="E7553" s="27">
        <v>41761</v>
      </c>
      <c r="F7553" t="s">
        <v>233</v>
      </c>
      <c r="G7553" s="27">
        <v>30908</v>
      </c>
      <c r="H7553">
        <v>31</v>
      </c>
      <c r="I7553" t="s">
        <v>244</v>
      </c>
      <c r="J7553" t="s">
        <v>353</v>
      </c>
      <c r="K7553">
        <v>0</v>
      </c>
      <c r="L7553">
        <v>5</v>
      </c>
      <c r="M7553">
        <v>0</v>
      </c>
      <c r="N7553">
        <v>0</v>
      </c>
      <c r="O7553">
        <v>1</v>
      </c>
      <c r="S7553" t="s">
        <v>24776</v>
      </c>
      <c r="U7553" s="27">
        <v>41212</v>
      </c>
      <c r="V7553">
        <v>549</v>
      </c>
      <c r="W7553" t="s">
        <v>32</v>
      </c>
      <c r="X7553" t="s">
        <v>274</v>
      </c>
      <c r="Y7553">
        <v>1</v>
      </c>
      <c r="AA7553" t="s">
        <v>24777</v>
      </c>
      <c r="AB7553" t="s">
        <v>36</v>
      </c>
      <c r="AD7553" s="27">
        <v>41903</v>
      </c>
      <c r="AE7553" t="s">
        <v>324</v>
      </c>
      <c r="AH7553">
        <v>0</v>
      </c>
      <c r="AN7553" t="s">
        <v>238</v>
      </c>
      <c r="AO7553">
        <v>6</v>
      </c>
      <c r="AP7553" t="s">
        <v>246</v>
      </c>
      <c r="AQ7553" s="27">
        <v>41761</v>
      </c>
      <c r="AR7553" t="s">
        <v>240</v>
      </c>
      <c r="AS7553">
        <v>5</v>
      </c>
      <c r="AT7553" t="s">
        <v>246</v>
      </c>
      <c r="AU7553" s="27">
        <v>41761</v>
      </c>
    </row>
    <row r="7554" spans="1:47" x14ac:dyDescent="0.2">
      <c r="A7554">
        <v>7553</v>
      </c>
      <c r="B7554" t="s">
        <v>24778</v>
      </c>
      <c r="C7554" t="s">
        <v>24779</v>
      </c>
      <c r="D7554" t="s">
        <v>3455</v>
      </c>
      <c r="E7554" s="27">
        <v>41697</v>
      </c>
      <c r="F7554" t="s">
        <v>294</v>
      </c>
      <c r="G7554" s="27">
        <v>35037</v>
      </c>
      <c r="H7554">
        <v>20</v>
      </c>
      <c r="I7554" t="s">
        <v>259</v>
      </c>
      <c r="J7554" t="s">
        <v>22</v>
      </c>
      <c r="K7554">
        <v>0</v>
      </c>
      <c r="L7554">
        <v>5</v>
      </c>
      <c r="M7554">
        <v>0</v>
      </c>
      <c r="N7554">
        <v>0</v>
      </c>
      <c r="O7554">
        <v>0</v>
      </c>
      <c r="P7554">
        <v>-1</v>
      </c>
      <c r="Q7554" s="28">
        <v>41696.1</v>
      </c>
      <c r="R7554" s="28">
        <v>41697.340277777781</v>
      </c>
      <c r="S7554" t="s">
        <v>24780</v>
      </c>
      <c r="T7554" s="27">
        <v>41696</v>
      </c>
      <c r="V7554">
        <v>1</v>
      </c>
      <c r="W7554" t="s">
        <v>36</v>
      </c>
      <c r="X7554" t="s">
        <v>3794</v>
      </c>
      <c r="Y7554">
        <v>0</v>
      </c>
      <c r="AB7554" t="s">
        <v>237</v>
      </c>
      <c r="AH7554">
        <v>0</v>
      </c>
      <c r="AN7554" t="s">
        <v>238</v>
      </c>
      <c r="AO7554">
        <v>7</v>
      </c>
      <c r="AP7554" t="s">
        <v>246</v>
      </c>
      <c r="AQ7554" s="27">
        <v>41697</v>
      </c>
      <c r="AR7554" t="s">
        <v>240</v>
      </c>
      <c r="AS7554">
        <v>5</v>
      </c>
      <c r="AT7554" t="s">
        <v>246</v>
      </c>
      <c r="AU7554" s="27">
        <v>41697</v>
      </c>
    </row>
    <row r="7555" spans="1:47" x14ac:dyDescent="0.2">
      <c r="A7555">
        <v>7554</v>
      </c>
      <c r="B7555" t="s">
        <v>24781</v>
      </c>
      <c r="C7555" t="s">
        <v>414</v>
      </c>
      <c r="D7555" t="s">
        <v>1535</v>
      </c>
      <c r="E7555" s="27">
        <v>41994</v>
      </c>
      <c r="F7555" t="s">
        <v>233</v>
      </c>
      <c r="G7555" s="27">
        <v>21786</v>
      </c>
      <c r="H7555">
        <v>56</v>
      </c>
      <c r="I7555" t="s">
        <v>234</v>
      </c>
      <c r="J7555" t="s">
        <v>250</v>
      </c>
      <c r="K7555">
        <v>0</v>
      </c>
      <c r="L7555">
        <v>4</v>
      </c>
      <c r="M7555">
        <v>0</v>
      </c>
      <c r="N7555">
        <v>0</v>
      </c>
      <c r="O7555">
        <v>4</v>
      </c>
      <c r="S7555" t="s">
        <v>24782</v>
      </c>
      <c r="U7555" s="27">
        <v>41870</v>
      </c>
      <c r="V7555">
        <v>124</v>
      </c>
      <c r="W7555" t="s">
        <v>36</v>
      </c>
      <c r="X7555" t="s">
        <v>274</v>
      </c>
      <c r="Y7555">
        <v>0</v>
      </c>
      <c r="AB7555" t="s">
        <v>237</v>
      </c>
      <c r="AH7555">
        <v>0</v>
      </c>
      <c r="AN7555" t="s">
        <v>238</v>
      </c>
      <c r="AO7555">
        <v>1</v>
      </c>
      <c r="AP7555" t="s">
        <v>239</v>
      </c>
      <c r="AQ7555" s="27">
        <v>41994</v>
      </c>
      <c r="AR7555" t="s">
        <v>240</v>
      </c>
      <c r="AS7555">
        <v>4</v>
      </c>
      <c r="AT7555" t="s">
        <v>239</v>
      </c>
      <c r="AU7555" s="27">
        <v>41994</v>
      </c>
    </row>
    <row r="7556" spans="1:47" x14ac:dyDescent="0.2">
      <c r="A7556">
        <v>7555</v>
      </c>
      <c r="B7556" t="s">
        <v>24783</v>
      </c>
      <c r="C7556" t="s">
        <v>24784</v>
      </c>
      <c r="D7556" t="s">
        <v>24785</v>
      </c>
      <c r="E7556" s="27">
        <v>41506</v>
      </c>
      <c r="F7556" t="s">
        <v>294</v>
      </c>
      <c r="G7556" s="27">
        <v>19040</v>
      </c>
      <c r="H7556">
        <v>64</v>
      </c>
      <c r="I7556" t="s">
        <v>234</v>
      </c>
      <c r="J7556" t="s">
        <v>245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-1</v>
      </c>
      <c r="Q7556" s="28">
        <v>41505.331944444442</v>
      </c>
      <c r="R7556" s="28">
        <v>41506.330555555556</v>
      </c>
      <c r="S7556" t="s">
        <v>24786</v>
      </c>
      <c r="T7556" s="27">
        <v>41505</v>
      </c>
      <c r="V7556">
        <v>1</v>
      </c>
      <c r="W7556" t="s">
        <v>36</v>
      </c>
      <c r="X7556" t="s">
        <v>279</v>
      </c>
      <c r="Y7556">
        <v>0</v>
      </c>
      <c r="AB7556" t="s">
        <v>237</v>
      </c>
      <c r="AH7556">
        <v>0</v>
      </c>
      <c r="AN7556" t="s">
        <v>238</v>
      </c>
      <c r="AO7556">
        <v>1</v>
      </c>
      <c r="AP7556" t="s">
        <v>239</v>
      </c>
      <c r="AQ7556" s="27">
        <v>41506</v>
      </c>
      <c r="AR7556" t="s">
        <v>240</v>
      </c>
      <c r="AS7556">
        <v>1</v>
      </c>
      <c r="AT7556" t="s">
        <v>239</v>
      </c>
      <c r="AU7556" s="27">
        <v>41506</v>
      </c>
    </row>
    <row r="7557" spans="1:47" x14ac:dyDescent="0.2">
      <c r="A7557">
        <v>7556</v>
      </c>
      <c r="B7557" t="s">
        <v>24787</v>
      </c>
      <c r="C7557" t="s">
        <v>24788</v>
      </c>
      <c r="D7557" t="s">
        <v>3425</v>
      </c>
      <c r="E7557" s="27">
        <v>41316</v>
      </c>
      <c r="F7557" t="s">
        <v>233</v>
      </c>
      <c r="G7557" s="27">
        <v>34186</v>
      </c>
      <c r="H7557">
        <v>22</v>
      </c>
      <c r="I7557" t="s">
        <v>259</v>
      </c>
      <c r="J7557" t="s">
        <v>245</v>
      </c>
      <c r="K7557">
        <v>0</v>
      </c>
      <c r="L7557">
        <v>6</v>
      </c>
      <c r="M7557">
        <v>0</v>
      </c>
      <c r="N7557">
        <v>0</v>
      </c>
      <c r="O7557">
        <v>0</v>
      </c>
      <c r="P7557">
        <v>0</v>
      </c>
      <c r="Q7557" s="28">
        <v>41316.529861111114</v>
      </c>
      <c r="R7557" s="28">
        <v>41317.189583333333</v>
      </c>
      <c r="S7557" t="s">
        <v>24789</v>
      </c>
      <c r="T7557" s="27">
        <v>41315</v>
      </c>
      <c r="V7557">
        <v>1</v>
      </c>
      <c r="W7557" t="s">
        <v>36</v>
      </c>
      <c r="X7557" t="s">
        <v>392</v>
      </c>
      <c r="Y7557">
        <v>0</v>
      </c>
      <c r="AB7557" t="s">
        <v>237</v>
      </c>
      <c r="AH7557">
        <v>0</v>
      </c>
      <c r="AN7557" t="s">
        <v>238</v>
      </c>
      <c r="AO7557">
        <v>5</v>
      </c>
      <c r="AP7557" t="s">
        <v>246</v>
      </c>
      <c r="AQ7557" s="27">
        <v>41316</v>
      </c>
      <c r="AR7557" t="s">
        <v>240</v>
      </c>
      <c r="AS7557">
        <v>6</v>
      </c>
      <c r="AT7557" t="s">
        <v>246</v>
      </c>
      <c r="AU7557" s="27">
        <v>41316</v>
      </c>
    </row>
    <row r="7558" spans="1:47" x14ac:dyDescent="0.2">
      <c r="A7558">
        <v>7557</v>
      </c>
      <c r="B7558" t="s">
        <v>24790</v>
      </c>
      <c r="C7558" t="s">
        <v>24791</v>
      </c>
      <c r="D7558" t="s">
        <v>24792</v>
      </c>
      <c r="E7558" s="27">
        <v>41591</v>
      </c>
      <c r="F7558" t="s">
        <v>233</v>
      </c>
      <c r="G7558" s="27">
        <v>31408</v>
      </c>
      <c r="H7558">
        <v>30</v>
      </c>
      <c r="I7558" t="s">
        <v>244</v>
      </c>
      <c r="J7558" t="s">
        <v>250</v>
      </c>
      <c r="K7558">
        <v>0</v>
      </c>
      <c r="L7558">
        <v>9</v>
      </c>
      <c r="M7558">
        <v>0</v>
      </c>
      <c r="N7558">
        <v>0</v>
      </c>
      <c r="O7558">
        <v>1</v>
      </c>
      <c r="P7558">
        <v>-1</v>
      </c>
      <c r="Q7558" s="28">
        <v>41590.30972222222</v>
      </c>
      <c r="R7558" s="28">
        <v>41677.041666666664</v>
      </c>
      <c r="S7558" t="s">
        <v>24793</v>
      </c>
      <c r="T7558" s="27">
        <v>41590</v>
      </c>
      <c r="V7558">
        <v>1</v>
      </c>
      <c r="W7558" t="s">
        <v>32</v>
      </c>
      <c r="X7558" t="s">
        <v>847</v>
      </c>
      <c r="Y7558">
        <v>0</v>
      </c>
      <c r="AB7558" t="s">
        <v>237</v>
      </c>
      <c r="AH7558">
        <v>0</v>
      </c>
      <c r="AN7558" t="s">
        <v>238</v>
      </c>
      <c r="AO7558">
        <v>8</v>
      </c>
      <c r="AP7558" t="s">
        <v>269</v>
      </c>
      <c r="AQ7558" s="27">
        <v>41591</v>
      </c>
      <c r="AR7558" t="s">
        <v>240</v>
      </c>
      <c r="AS7558">
        <v>9</v>
      </c>
      <c r="AT7558" t="s">
        <v>269</v>
      </c>
      <c r="AU7558" s="27">
        <v>41591</v>
      </c>
    </row>
    <row r="7559" spans="1:47" x14ac:dyDescent="0.2">
      <c r="A7559">
        <v>7558</v>
      </c>
      <c r="B7559" t="s">
        <v>24794</v>
      </c>
      <c r="C7559" t="s">
        <v>3523</v>
      </c>
      <c r="D7559" t="s">
        <v>24795</v>
      </c>
      <c r="E7559" s="27">
        <v>41757</v>
      </c>
      <c r="F7559" t="s">
        <v>233</v>
      </c>
      <c r="G7559" s="27">
        <v>27800</v>
      </c>
      <c r="H7559">
        <v>40</v>
      </c>
      <c r="I7559" t="s">
        <v>244</v>
      </c>
      <c r="J7559" t="s">
        <v>245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-1</v>
      </c>
      <c r="Q7559" s="28">
        <v>41756.376388888886</v>
      </c>
      <c r="R7559" s="28">
        <v>41757.351388888892</v>
      </c>
      <c r="S7559" t="s">
        <v>24796</v>
      </c>
      <c r="T7559" s="27">
        <v>41756</v>
      </c>
      <c r="V7559">
        <v>1</v>
      </c>
      <c r="W7559" t="s">
        <v>36</v>
      </c>
      <c r="X7559" t="s">
        <v>279</v>
      </c>
      <c r="Y7559">
        <v>0</v>
      </c>
      <c r="AB7559" t="s">
        <v>237</v>
      </c>
      <c r="AH7559">
        <v>0</v>
      </c>
      <c r="AN7559" t="s">
        <v>238</v>
      </c>
      <c r="AO7559">
        <v>1</v>
      </c>
      <c r="AP7559" t="s">
        <v>239</v>
      </c>
      <c r="AQ7559" s="27">
        <v>41757</v>
      </c>
      <c r="AR7559" t="s">
        <v>240</v>
      </c>
      <c r="AS7559">
        <v>1</v>
      </c>
      <c r="AT7559" t="s">
        <v>239</v>
      </c>
      <c r="AU7559" s="27">
        <v>41757</v>
      </c>
    </row>
    <row r="7560" spans="1:47" x14ac:dyDescent="0.2">
      <c r="A7560">
        <v>7559</v>
      </c>
      <c r="B7560" t="s">
        <v>24797</v>
      </c>
      <c r="C7560" t="s">
        <v>1317</v>
      </c>
      <c r="D7560" t="s">
        <v>24798</v>
      </c>
      <c r="E7560" s="27">
        <v>41287</v>
      </c>
      <c r="F7560" t="s">
        <v>233</v>
      </c>
      <c r="G7560" s="27">
        <v>26445</v>
      </c>
      <c r="H7560">
        <v>43</v>
      </c>
      <c r="I7560" t="s">
        <v>244</v>
      </c>
      <c r="J7560" t="s">
        <v>245</v>
      </c>
      <c r="K7560">
        <v>0</v>
      </c>
      <c r="L7560">
        <v>3</v>
      </c>
      <c r="M7560">
        <v>0</v>
      </c>
      <c r="N7560">
        <v>0</v>
      </c>
      <c r="O7560">
        <v>8</v>
      </c>
      <c r="P7560">
        <v>-1</v>
      </c>
      <c r="Q7560" s="28">
        <v>41286.509722222225</v>
      </c>
      <c r="R7560" s="28">
        <v>41288.115972222222</v>
      </c>
      <c r="S7560" t="s">
        <v>24799</v>
      </c>
      <c r="U7560" s="27">
        <v>41286</v>
      </c>
      <c r="V7560">
        <v>1</v>
      </c>
      <c r="W7560" t="s">
        <v>32</v>
      </c>
      <c r="X7560" t="s">
        <v>274</v>
      </c>
      <c r="Y7560">
        <v>0</v>
      </c>
      <c r="AB7560" t="s">
        <v>237</v>
      </c>
      <c r="AH7560">
        <v>0</v>
      </c>
      <c r="AN7560" t="s">
        <v>238</v>
      </c>
      <c r="AO7560">
        <v>1</v>
      </c>
      <c r="AP7560" t="s">
        <v>239</v>
      </c>
      <c r="AQ7560" s="27">
        <v>41287</v>
      </c>
      <c r="AR7560" t="s">
        <v>240</v>
      </c>
      <c r="AS7560">
        <v>3</v>
      </c>
      <c r="AT7560" t="s">
        <v>239</v>
      </c>
      <c r="AU7560" s="27">
        <v>41287</v>
      </c>
    </row>
    <row r="7561" spans="1:47" x14ac:dyDescent="0.2">
      <c r="A7561">
        <v>7560</v>
      </c>
      <c r="B7561" t="s">
        <v>24800</v>
      </c>
      <c r="C7561" t="s">
        <v>990</v>
      </c>
      <c r="D7561" t="s">
        <v>24801</v>
      </c>
      <c r="E7561" s="27">
        <v>41325</v>
      </c>
      <c r="F7561" t="s">
        <v>233</v>
      </c>
      <c r="G7561" s="27">
        <v>33218</v>
      </c>
      <c r="H7561">
        <v>25</v>
      </c>
      <c r="I7561" t="s">
        <v>244</v>
      </c>
      <c r="J7561" t="s">
        <v>245</v>
      </c>
      <c r="K7561">
        <v>0</v>
      </c>
      <c r="L7561">
        <v>7</v>
      </c>
      <c r="M7561">
        <v>0</v>
      </c>
      <c r="N7561">
        <v>0</v>
      </c>
      <c r="O7561">
        <v>3</v>
      </c>
      <c r="P7561">
        <v>-24</v>
      </c>
      <c r="Q7561" s="28">
        <v>41301.190972222219</v>
      </c>
      <c r="R7561" s="28">
        <v>41320.444444444445</v>
      </c>
      <c r="S7561" t="s">
        <v>24802</v>
      </c>
      <c r="U7561" s="27">
        <v>41302</v>
      </c>
      <c r="V7561">
        <v>23</v>
      </c>
      <c r="W7561" t="s">
        <v>32</v>
      </c>
      <c r="X7561" t="s">
        <v>274</v>
      </c>
      <c r="Y7561">
        <v>1</v>
      </c>
      <c r="AA7561" t="s">
        <v>24803</v>
      </c>
      <c r="AB7561" t="s">
        <v>36</v>
      </c>
      <c r="AD7561" s="27">
        <v>41373</v>
      </c>
      <c r="AE7561" t="s">
        <v>681</v>
      </c>
      <c r="AH7561">
        <v>0</v>
      </c>
      <c r="AN7561" t="s">
        <v>238</v>
      </c>
      <c r="AO7561">
        <v>3</v>
      </c>
      <c r="AP7561" t="s">
        <v>239</v>
      </c>
      <c r="AQ7561" s="27">
        <v>41325</v>
      </c>
      <c r="AR7561" t="s">
        <v>240</v>
      </c>
      <c r="AS7561">
        <v>7</v>
      </c>
      <c r="AT7561" t="s">
        <v>246</v>
      </c>
      <c r="AU7561" s="27">
        <v>41325</v>
      </c>
    </row>
    <row r="7562" spans="1:47" x14ac:dyDescent="0.2">
      <c r="A7562">
        <v>7561</v>
      </c>
      <c r="B7562" t="s">
        <v>24804</v>
      </c>
      <c r="C7562" t="s">
        <v>1342</v>
      </c>
      <c r="D7562" t="s">
        <v>2875</v>
      </c>
      <c r="E7562" s="27">
        <v>41401</v>
      </c>
      <c r="F7562" t="s">
        <v>233</v>
      </c>
      <c r="G7562" s="27">
        <v>30350</v>
      </c>
      <c r="H7562">
        <v>33</v>
      </c>
      <c r="I7562" t="s">
        <v>244</v>
      </c>
      <c r="J7562" t="s">
        <v>245</v>
      </c>
      <c r="K7562">
        <v>0</v>
      </c>
      <c r="L7562">
        <v>9</v>
      </c>
      <c r="M7562">
        <v>0</v>
      </c>
      <c r="N7562">
        <v>0</v>
      </c>
      <c r="O7562">
        <v>10</v>
      </c>
      <c r="P7562">
        <v>0</v>
      </c>
      <c r="Q7562" s="28">
        <v>41401.473611111112</v>
      </c>
      <c r="R7562" s="28">
        <v>41519.231944444444</v>
      </c>
      <c r="S7562" t="s">
        <v>24805</v>
      </c>
      <c r="T7562" s="27">
        <v>41401</v>
      </c>
      <c r="V7562">
        <v>0</v>
      </c>
      <c r="W7562" t="s">
        <v>32</v>
      </c>
      <c r="X7562" t="s">
        <v>359</v>
      </c>
      <c r="Y7562">
        <v>0</v>
      </c>
      <c r="AB7562" t="s">
        <v>237</v>
      </c>
      <c r="AH7562">
        <v>0</v>
      </c>
      <c r="AN7562" t="s">
        <v>238</v>
      </c>
      <c r="AO7562">
        <v>8</v>
      </c>
      <c r="AP7562" t="s">
        <v>269</v>
      </c>
      <c r="AQ7562" s="27">
        <v>41401</v>
      </c>
      <c r="AR7562" t="s">
        <v>240</v>
      </c>
      <c r="AS7562">
        <v>9</v>
      </c>
      <c r="AT7562" t="s">
        <v>269</v>
      </c>
      <c r="AU7562" s="27">
        <v>41401</v>
      </c>
    </row>
    <row r="7563" spans="1:47" x14ac:dyDescent="0.2">
      <c r="A7563">
        <v>7562</v>
      </c>
      <c r="B7563" t="s">
        <v>24806</v>
      </c>
      <c r="C7563" t="s">
        <v>6541</v>
      </c>
      <c r="D7563" t="s">
        <v>18910</v>
      </c>
      <c r="E7563" s="27">
        <v>41508</v>
      </c>
      <c r="F7563" t="s">
        <v>233</v>
      </c>
      <c r="G7563" s="27">
        <v>32627</v>
      </c>
      <c r="H7563">
        <v>26</v>
      </c>
      <c r="I7563" t="s">
        <v>244</v>
      </c>
      <c r="J7563" t="s">
        <v>250</v>
      </c>
      <c r="K7563">
        <v>0</v>
      </c>
      <c r="L7563">
        <v>6</v>
      </c>
      <c r="M7563">
        <v>0</v>
      </c>
      <c r="N7563">
        <v>0</v>
      </c>
      <c r="O7563">
        <v>1</v>
      </c>
      <c r="P7563">
        <v>-1</v>
      </c>
      <c r="Q7563" s="28">
        <v>41507.176388888889</v>
      </c>
      <c r="R7563" s="28">
        <v>41508.320138888892</v>
      </c>
      <c r="S7563" t="s">
        <v>24807</v>
      </c>
      <c r="T7563" s="27">
        <v>41507</v>
      </c>
      <c r="V7563">
        <v>1</v>
      </c>
      <c r="W7563" t="s">
        <v>32</v>
      </c>
      <c r="X7563" t="s">
        <v>348</v>
      </c>
      <c r="Y7563">
        <v>0</v>
      </c>
      <c r="AB7563" t="s">
        <v>237</v>
      </c>
      <c r="AH7563">
        <v>0</v>
      </c>
      <c r="AN7563" t="s">
        <v>238</v>
      </c>
      <c r="AO7563">
        <v>6</v>
      </c>
      <c r="AP7563" t="s">
        <v>246</v>
      </c>
      <c r="AQ7563" s="27">
        <v>41508</v>
      </c>
      <c r="AR7563" t="s">
        <v>240</v>
      </c>
      <c r="AS7563">
        <v>6</v>
      </c>
      <c r="AT7563" t="s">
        <v>246</v>
      </c>
      <c r="AU7563" s="27">
        <v>41508</v>
      </c>
    </row>
    <row r="7564" spans="1:47" x14ac:dyDescent="0.2">
      <c r="A7564">
        <v>7563</v>
      </c>
      <c r="B7564" t="s">
        <v>24808</v>
      </c>
      <c r="C7564" t="s">
        <v>1346</v>
      </c>
      <c r="D7564" t="s">
        <v>24809</v>
      </c>
      <c r="E7564" s="27">
        <v>41296</v>
      </c>
      <c r="F7564" t="s">
        <v>294</v>
      </c>
      <c r="G7564" s="27">
        <v>30187</v>
      </c>
      <c r="H7564">
        <v>33</v>
      </c>
      <c r="I7564" t="s">
        <v>244</v>
      </c>
      <c r="J7564" t="s">
        <v>245</v>
      </c>
      <c r="K7564">
        <v>0</v>
      </c>
      <c r="L7564">
        <v>3</v>
      </c>
      <c r="M7564">
        <v>0</v>
      </c>
      <c r="N7564">
        <v>0</v>
      </c>
      <c r="O7564">
        <v>1</v>
      </c>
      <c r="P7564">
        <v>-5</v>
      </c>
      <c r="Q7564" s="28">
        <v>41291.447222222225</v>
      </c>
      <c r="R7564" s="28">
        <v>41292.185416666667</v>
      </c>
      <c r="S7564" t="s">
        <v>24810</v>
      </c>
      <c r="T7564" s="27">
        <v>39838</v>
      </c>
      <c r="V7564">
        <v>1458</v>
      </c>
      <c r="W7564" t="s">
        <v>36</v>
      </c>
      <c r="X7564" t="s">
        <v>412</v>
      </c>
      <c r="Y7564">
        <v>0</v>
      </c>
      <c r="AB7564" t="s">
        <v>237</v>
      </c>
      <c r="AH7564">
        <v>0</v>
      </c>
      <c r="AN7564" t="s">
        <v>238</v>
      </c>
      <c r="AO7564">
        <v>2</v>
      </c>
      <c r="AP7564" t="s">
        <v>239</v>
      </c>
      <c r="AQ7564" s="27">
        <v>41296</v>
      </c>
      <c r="AR7564" t="s">
        <v>240</v>
      </c>
      <c r="AS7564">
        <v>3</v>
      </c>
      <c r="AT7564" t="s">
        <v>239</v>
      </c>
      <c r="AU7564" s="27">
        <v>41296</v>
      </c>
    </row>
    <row r="7565" spans="1:47" x14ac:dyDescent="0.2">
      <c r="A7565">
        <v>7564</v>
      </c>
      <c r="B7565" t="s">
        <v>24811</v>
      </c>
      <c r="C7565" t="s">
        <v>488</v>
      </c>
      <c r="D7565" t="s">
        <v>990</v>
      </c>
      <c r="E7565" s="27">
        <v>41698</v>
      </c>
      <c r="F7565" t="s">
        <v>233</v>
      </c>
      <c r="G7565" s="27">
        <v>33244</v>
      </c>
      <c r="H7565">
        <v>25</v>
      </c>
      <c r="I7565" t="s">
        <v>244</v>
      </c>
      <c r="J7565" t="s">
        <v>245</v>
      </c>
      <c r="K7565">
        <v>0</v>
      </c>
      <c r="L7565">
        <v>3</v>
      </c>
      <c r="M7565">
        <v>0</v>
      </c>
      <c r="N7565">
        <v>0</v>
      </c>
      <c r="O7565">
        <v>3</v>
      </c>
      <c r="P7565">
        <v>-58</v>
      </c>
      <c r="Q7565" s="28">
        <v>41640.5</v>
      </c>
      <c r="R7565" s="28">
        <v>41698.47152777778</v>
      </c>
      <c r="S7565" t="s">
        <v>24812</v>
      </c>
      <c r="T7565" s="27">
        <v>41640</v>
      </c>
      <c r="V7565">
        <v>58</v>
      </c>
      <c r="W7565" t="s">
        <v>32</v>
      </c>
      <c r="X7565" t="s">
        <v>806</v>
      </c>
      <c r="Y7565">
        <v>0</v>
      </c>
      <c r="AB7565" t="s">
        <v>237</v>
      </c>
      <c r="AH7565">
        <v>0</v>
      </c>
      <c r="AN7565" t="s">
        <v>238</v>
      </c>
      <c r="AO7565">
        <v>3</v>
      </c>
      <c r="AP7565" t="s">
        <v>239</v>
      </c>
      <c r="AQ7565" s="27">
        <v>41698</v>
      </c>
      <c r="AR7565" t="s">
        <v>240</v>
      </c>
      <c r="AS7565">
        <v>3</v>
      </c>
      <c r="AT7565" t="s">
        <v>239</v>
      </c>
      <c r="AU7565" s="27">
        <v>41698</v>
      </c>
    </row>
    <row r="7566" spans="1:47" x14ac:dyDescent="0.2">
      <c r="A7566">
        <v>7565</v>
      </c>
      <c r="B7566" t="s">
        <v>24813</v>
      </c>
      <c r="C7566" t="s">
        <v>1761</v>
      </c>
      <c r="D7566" t="s">
        <v>22194</v>
      </c>
      <c r="E7566" s="27">
        <v>41859</v>
      </c>
      <c r="F7566" t="s">
        <v>233</v>
      </c>
      <c r="G7566" s="27">
        <v>25435</v>
      </c>
      <c r="H7566">
        <v>46</v>
      </c>
      <c r="I7566" t="s">
        <v>234</v>
      </c>
      <c r="J7566" t="s">
        <v>250</v>
      </c>
      <c r="K7566">
        <v>0</v>
      </c>
      <c r="L7566">
        <v>3</v>
      </c>
      <c r="M7566">
        <v>0</v>
      </c>
      <c r="N7566">
        <v>0</v>
      </c>
      <c r="O7566">
        <v>2</v>
      </c>
      <c r="P7566">
        <v>-2</v>
      </c>
      <c r="Q7566" s="28">
        <v>41857.49722222222</v>
      </c>
      <c r="R7566" s="28">
        <v>41859.19027777778</v>
      </c>
      <c r="S7566" t="s">
        <v>24814</v>
      </c>
      <c r="T7566" s="27">
        <v>41857</v>
      </c>
      <c r="V7566">
        <v>2</v>
      </c>
      <c r="W7566" t="s">
        <v>32</v>
      </c>
      <c r="X7566" t="s">
        <v>261</v>
      </c>
      <c r="Y7566">
        <v>0</v>
      </c>
      <c r="AB7566" t="s">
        <v>237</v>
      </c>
      <c r="AH7566">
        <v>0</v>
      </c>
      <c r="AN7566" t="s">
        <v>238</v>
      </c>
      <c r="AO7566">
        <v>1</v>
      </c>
      <c r="AP7566" t="s">
        <v>239</v>
      </c>
      <c r="AQ7566" s="27">
        <v>41859</v>
      </c>
      <c r="AR7566" t="s">
        <v>240</v>
      </c>
      <c r="AS7566">
        <v>3</v>
      </c>
      <c r="AT7566" t="s">
        <v>239</v>
      </c>
      <c r="AU7566" s="27">
        <v>41859</v>
      </c>
    </row>
    <row r="7567" spans="1:47" x14ac:dyDescent="0.2">
      <c r="A7567">
        <v>7566</v>
      </c>
      <c r="B7567" t="s">
        <v>24815</v>
      </c>
      <c r="C7567" t="s">
        <v>357</v>
      </c>
      <c r="D7567" t="s">
        <v>24816</v>
      </c>
      <c r="E7567" s="27">
        <v>41736</v>
      </c>
      <c r="F7567" t="s">
        <v>233</v>
      </c>
      <c r="G7567" s="27">
        <v>20033</v>
      </c>
      <c r="H7567">
        <v>61</v>
      </c>
      <c r="I7567" t="s">
        <v>234</v>
      </c>
      <c r="J7567" t="s">
        <v>250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-1</v>
      </c>
      <c r="Q7567" s="28">
        <v>41735.321527777778</v>
      </c>
      <c r="R7567" s="28">
        <v>41737.464583333334</v>
      </c>
      <c r="S7567" t="s">
        <v>24817</v>
      </c>
      <c r="T7567" s="27">
        <v>41735</v>
      </c>
      <c r="V7567">
        <v>1</v>
      </c>
      <c r="W7567" t="s">
        <v>36</v>
      </c>
      <c r="X7567" t="s">
        <v>279</v>
      </c>
      <c r="Y7567">
        <v>0</v>
      </c>
      <c r="AB7567" t="s">
        <v>237</v>
      </c>
      <c r="AH7567">
        <v>0</v>
      </c>
      <c r="AN7567" t="s">
        <v>238</v>
      </c>
      <c r="AO7567">
        <v>1</v>
      </c>
      <c r="AP7567" t="s">
        <v>239</v>
      </c>
      <c r="AQ7567" s="27">
        <v>41736</v>
      </c>
      <c r="AR7567" t="s">
        <v>240</v>
      </c>
      <c r="AS7567">
        <v>1</v>
      </c>
      <c r="AT7567" t="s">
        <v>239</v>
      </c>
      <c r="AU7567" s="27">
        <v>41736</v>
      </c>
    </row>
    <row r="7568" spans="1:47" x14ac:dyDescent="0.2">
      <c r="A7568">
        <v>7567</v>
      </c>
      <c r="B7568" t="s">
        <v>24818</v>
      </c>
      <c r="C7568" t="s">
        <v>7091</v>
      </c>
      <c r="D7568" t="s">
        <v>331</v>
      </c>
      <c r="E7568" s="27">
        <v>41464</v>
      </c>
      <c r="F7568" t="s">
        <v>294</v>
      </c>
      <c r="G7568" s="27">
        <v>31400</v>
      </c>
      <c r="H7568">
        <v>30</v>
      </c>
      <c r="I7568" t="s">
        <v>244</v>
      </c>
      <c r="J7568" t="s">
        <v>250</v>
      </c>
      <c r="K7568">
        <v>0</v>
      </c>
      <c r="L7568">
        <v>6</v>
      </c>
      <c r="M7568">
        <v>0</v>
      </c>
      <c r="N7568">
        <v>0</v>
      </c>
      <c r="O7568">
        <v>3</v>
      </c>
      <c r="P7568">
        <v>-51</v>
      </c>
      <c r="Q7568" s="28">
        <v>41413.35</v>
      </c>
      <c r="R7568" s="28">
        <v>41413.3125</v>
      </c>
      <c r="S7568" t="s">
        <v>24819</v>
      </c>
      <c r="T7568" s="27">
        <v>41228</v>
      </c>
      <c r="V7568">
        <v>236</v>
      </c>
      <c r="W7568" t="s">
        <v>36</v>
      </c>
      <c r="X7568" t="s">
        <v>24820</v>
      </c>
      <c r="Y7568">
        <v>0</v>
      </c>
      <c r="AB7568" t="s">
        <v>237</v>
      </c>
      <c r="AH7568">
        <v>0</v>
      </c>
      <c r="AN7568" t="s">
        <v>238</v>
      </c>
      <c r="AO7568">
        <v>5</v>
      </c>
      <c r="AP7568" t="s">
        <v>246</v>
      </c>
      <c r="AQ7568" s="27">
        <v>41464</v>
      </c>
      <c r="AR7568" t="s">
        <v>240</v>
      </c>
      <c r="AS7568">
        <v>6</v>
      </c>
      <c r="AT7568" t="s">
        <v>246</v>
      </c>
      <c r="AU7568" s="27">
        <v>41464</v>
      </c>
    </row>
    <row r="7569" spans="1:47" x14ac:dyDescent="0.2">
      <c r="A7569">
        <v>7568</v>
      </c>
      <c r="B7569" t="s">
        <v>24821</v>
      </c>
      <c r="C7569" t="s">
        <v>24822</v>
      </c>
      <c r="D7569" t="s">
        <v>3828</v>
      </c>
      <c r="E7569" s="27">
        <v>41501</v>
      </c>
      <c r="F7569" t="s">
        <v>294</v>
      </c>
      <c r="G7569" s="27">
        <v>34816</v>
      </c>
      <c r="H7569">
        <v>20</v>
      </c>
      <c r="I7569" t="s">
        <v>259</v>
      </c>
      <c r="J7569" t="s">
        <v>250</v>
      </c>
      <c r="K7569">
        <v>0</v>
      </c>
      <c r="L7569">
        <v>5</v>
      </c>
      <c r="M7569">
        <v>3</v>
      </c>
      <c r="N7569">
        <v>0</v>
      </c>
      <c r="O7569">
        <v>3</v>
      </c>
      <c r="S7569" t="s">
        <v>24823</v>
      </c>
      <c r="T7569" s="27">
        <v>40822</v>
      </c>
      <c r="V7569">
        <v>679</v>
      </c>
      <c r="W7569" t="s">
        <v>36</v>
      </c>
      <c r="X7569" t="s">
        <v>392</v>
      </c>
      <c r="Y7569">
        <v>1</v>
      </c>
      <c r="AA7569" t="s">
        <v>24824</v>
      </c>
      <c r="AB7569" t="s">
        <v>36</v>
      </c>
      <c r="AD7569" s="27">
        <v>42404</v>
      </c>
      <c r="AE7569" t="s">
        <v>324</v>
      </c>
      <c r="AH7569">
        <v>0</v>
      </c>
      <c r="AN7569" t="s">
        <v>238</v>
      </c>
      <c r="AO7569">
        <v>7</v>
      </c>
      <c r="AP7569" t="s">
        <v>246</v>
      </c>
      <c r="AQ7569" s="27">
        <v>41501</v>
      </c>
      <c r="AR7569" t="s">
        <v>240</v>
      </c>
      <c r="AS7569">
        <v>5</v>
      </c>
      <c r="AT7569" t="s">
        <v>246</v>
      </c>
      <c r="AU7569" s="27">
        <v>41501</v>
      </c>
    </row>
    <row r="7570" spans="1:47" x14ac:dyDescent="0.2">
      <c r="A7570">
        <v>7569</v>
      </c>
      <c r="B7570" t="s">
        <v>24825</v>
      </c>
      <c r="C7570" t="s">
        <v>5075</v>
      </c>
      <c r="D7570" t="s">
        <v>4491</v>
      </c>
      <c r="E7570" s="27">
        <v>41966</v>
      </c>
      <c r="F7570" t="s">
        <v>233</v>
      </c>
      <c r="G7570" s="27">
        <v>25817</v>
      </c>
      <c r="H7570">
        <v>45</v>
      </c>
      <c r="I7570" t="s">
        <v>234</v>
      </c>
      <c r="J7570" t="s">
        <v>250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-1</v>
      </c>
      <c r="Q7570" s="28">
        <v>41965.13958333333</v>
      </c>
      <c r="R7570" s="28">
        <v>41966.349305555559</v>
      </c>
      <c r="S7570" t="s">
        <v>24826</v>
      </c>
      <c r="T7570" s="27">
        <v>41965</v>
      </c>
      <c r="V7570">
        <v>1</v>
      </c>
      <c r="W7570" t="s">
        <v>36</v>
      </c>
      <c r="X7570" t="s">
        <v>279</v>
      </c>
      <c r="Y7570">
        <v>0</v>
      </c>
      <c r="AB7570" t="s">
        <v>237</v>
      </c>
      <c r="AH7570">
        <v>0</v>
      </c>
      <c r="AN7570" t="s">
        <v>238</v>
      </c>
      <c r="AO7570">
        <v>1</v>
      </c>
      <c r="AP7570" t="s">
        <v>239</v>
      </c>
      <c r="AQ7570" s="27">
        <v>41966</v>
      </c>
      <c r="AR7570" t="s">
        <v>240</v>
      </c>
      <c r="AS7570">
        <v>1</v>
      </c>
      <c r="AT7570" t="s">
        <v>239</v>
      </c>
      <c r="AU7570" s="27">
        <v>41966</v>
      </c>
    </row>
    <row r="7571" spans="1:47" x14ac:dyDescent="0.2">
      <c r="A7571">
        <v>7570</v>
      </c>
      <c r="B7571" t="s">
        <v>24827</v>
      </c>
      <c r="C7571" t="s">
        <v>24828</v>
      </c>
      <c r="D7571" t="s">
        <v>1832</v>
      </c>
      <c r="E7571" s="27">
        <v>41354</v>
      </c>
      <c r="F7571" t="s">
        <v>233</v>
      </c>
      <c r="G7571" s="27">
        <v>26046</v>
      </c>
      <c r="H7571">
        <v>44</v>
      </c>
      <c r="I7571" t="s">
        <v>244</v>
      </c>
      <c r="J7571" t="s">
        <v>250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-1</v>
      </c>
      <c r="Q7571" s="28">
        <v>41353.051388888889</v>
      </c>
      <c r="R7571" s="28">
        <v>41355.175694444442</v>
      </c>
      <c r="S7571" t="s">
        <v>24829</v>
      </c>
      <c r="T7571" s="27">
        <v>41353</v>
      </c>
      <c r="V7571">
        <v>1</v>
      </c>
      <c r="W7571" t="s">
        <v>32</v>
      </c>
      <c r="X7571" t="s">
        <v>313</v>
      </c>
      <c r="Y7571">
        <v>0</v>
      </c>
      <c r="AB7571" t="s">
        <v>237</v>
      </c>
      <c r="AH7571">
        <v>0</v>
      </c>
      <c r="AN7571" t="s">
        <v>238</v>
      </c>
      <c r="AO7571">
        <v>1</v>
      </c>
      <c r="AP7571" t="s">
        <v>239</v>
      </c>
      <c r="AQ7571" s="27">
        <v>41354</v>
      </c>
      <c r="AR7571" t="s">
        <v>240</v>
      </c>
      <c r="AS7571">
        <v>1</v>
      </c>
      <c r="AT7571" t="s">
        <v>239</v>
      </c>
      <c r="AU7571" s="27">
        <v>41354</v>
      </c>
    </row>
    <row r="7572" spans="1:47" x14ac:dyDescent="0.2">
      <c r="A7572">
        <v>7571</v>
      </c>
      <c r="B7572" t="s">
        <v>24830</v>
      </c>
      <c r="C7572" t="s">
        <v>5686</v>
      </c>
      <c r="D7572" t="s">
        <v>24831</v>
      </c>
      <c r="E7572" s="27">
        <v>41672</v>
      </c>
      <c r="F7572" t="s">
        <v>233</v>
      </c>
      <c r="G7572" s="27">
        <v>31140</v>
      </c>
      <c r="H7572">
        <v>31</v>
      </c>
      <c r="I7572" t="s">
        <v>244</v>
      </c>
      <c r="J7572" t="s">
        <v>250</v>
      </c>
      <c r="K7572">
        <v>0</v>
      </c>
      <c r="L7572">
        <v>2</v>
      </c>
      <c r="M7572">
        <v>0</v>
      </c>
      <c r="N7572">
        <v>0</v>
      </c>
      <c r="O7572">
        <v>0</v>
      </c>
      <c r="P7572">
        <v>0</v>
      </c>
      <c r="Q7572" s="28">
        <v>41672.222916666666</v>
      </c>
      <c r="R7572" s="28">
        <v>41673.055555555555</v>
      </c>
      <c r="S7572" t="s">
        <v>24832</v>
      </c>
      <c r="T7572" s="27">
        <v>41672</v>
      </c>
      <c r="V7572">
        <v>0</v>
      </c>
      <c r="W7572" t="s">
        <v>32</v>
      </c>
      <c r="X7572" t="s">
        <v>261</v>
      </c>
      <c r="Y7572">
        <v>0</v>
      </c>
      <c r="AB7572" t="s">
        <v>237</v>
      </c>
      <c r="AH7572">
        <v>0</v>
      </c>
      <c r="AN7572" t="s">
        <v>238</v>
      </c>
      <c r="AO7572">
        <v>2</v>
      </c>
      <c r="AP7572" t="s">
        <v>239</v>
      </c>
      <c r="AQ7572" s="27">
        <v>41672</v>
      </c>
      <c r="AR7572" t="s">
        <v>240</v>
      </c>
      <c r="AS7572">
        <v>2</v>
      </c>
      <c r="AT7572" t="s">
        <v>239</v>
      </c>
      <c r="AU7572" s="27">
        <v>41672</v>
      </c>
    </row>
    <row r="7573" spans="1:47" x14ac:dyDescent="0.2">
      <c r="A7573">
        <v>7572</v>
      </c>
      <c r="B7573" t="s">
        <v>24833</v>
      </c>
      <c r="C7573" t="s">
        <v>1218</v>
      </c>
      <c r="D7573" t="s">
        <v>4417</v>
      </c>
      <c r="E7573" s="27">
        <v>41577</v>
      </c>
      <c r="F7573" t="s">
        <v>233</v>
      </c>
      <c r="G7573" s="27">
        <v>24124</v>
      </c>
      <c r="H7573">
        <v>50</v>
      </c>
      <c r="I7573" t="s">
        <v>234</v>
      </c>
      <c r="J7573" t="s">
        <v>245</v>
      </c>
      <c r="K7573">
        <v>0</v>
      </c>
      <c r="L7573">
        <v>6</v>
      </c>
      <c r="M7573">
        <v>0</v>
      </c>
      <c r="N7573">
        <v>0</v>
      </c>
      <c r="O7573">
        <v>9</v>
      </c>
      <c r="P7573">
        <v>-1</v>
      </c>
      <c r="Q7573" s="28">
        <v>41576.321527777778</v>
      </c>
      <c r="R7573" s="28">
        <v>41577.337500000001</v>
      </c>
      <c r="S7573" t="s">
        <v>24834</v>
      </c>
      <c r="T7573" s="27">
        <v>41576</v>
      </c>
      <c r="V7573">
        <v>1</v>
      </c>
      <c r="W7573" t="s">
        <v>36</v>
      </c>
      <c r="X7573" t="s">
        <v>422</v>
      </c>
      <c r="Y7573">
        <v>1</v>
      </c>
      <c r="AA7573" t="s">
        <v>24835</v>
      </c>
      <c r="AB7573" t="s">
        <v>36</v>
      </c>
      <c r="AC7573">
        <v>0</v>
      </c>
      <c r="AD7573" s="27">
        <v>41751</v>
      </c>
      <c r="AE7573" t="s">
        <v>422</v>
      </c>
      <c r="AF7573" s="27">
        <v>41751</v>
      </c>
      <c r="AG7573" s="27">
        <v>41753</v>
      </c>
      <c r="AH7573">
        <v>0</v>
      </c>
      <c r="AN7573" t="s">
        <v>238</v>
      </c>
      <c r="AO7573">
        <v>4</v>
      </c>
      <c r="AP7573" t="s">
        <v>239</v>
      </c>
      <c r="AQ7573" s="27">
        <v>41577</v>
      </c>
      <c r="AR7573" t="s">
        <v>240</v>
      </c>
      <c r="AS7573">
        <v>6</v>
      </c>
      <c r="AT7573" t="s">
        <v>246</v>
      </c>
      <c r="AU7573" s="27">
        <v>41577</v>
      </c>
    </row>
    <row r="7574" spans="1:47" x14ac:dyDescent="0.2">
      <c r="A7574">
        <v>7573</v>
      </c>
      <c r="B7574" t="s">
        <v>24836</v>
      </c>
      <c r="C7574" t="s">
        <v>24837</v>
      </c>
      <c r="D7574" t="s">
        <v>24838</v>
      </c>
      <c r="E7574" s="27">
        <v>41287</v>
      </c>
      <c r="F7574" t="s">
        <v>233</v>
      </c>
      <c r="G7574" s="27">
        <v>30379</v>
      </c>
      <c r="H7574">
        <v>33</v>
      </c>
      <c r="I7574" t="s">
        <v>244</v>
      </c>
      <c r="J7574" t="s">
        <v>250</v>
      </c>
      <c r="K7574">
        <v>0</v>
      </c>
      <c r="L7574">
        <v>9</v>
      </c>
      <c r="M7574">
        <v>2</v>
      </c>
      <c r="N7574">
        <v>2</v>
      </c>
      <c r="O7574">
        <v>16</v>
      </c>
      <c r="P7574">
        <v>-1</v>
      </c>
      <c r="Q7574" s="28">
        <v>41286.298611111109</v>
      </c>
      <c r="R7574" s="28">
        <v>41292.533333333333</v>
      </c>
      <c r="S7574" t="s">
        <v>24839</v>
      </c>
      <c r="T7574" s="27">
        <v>41286</v>
      </c>
      <c r="V7574">
        <v>1</v>
      </c>
      <c r="W7574" t="s">
        <v>32</v>
      </c>
      <c r="X7574" t="s">
        <v>2254</v>
      </c>
      <c r="Y7574">
        <v>1</v>
      </c>
      <c r="AA7574" t="s">
        <v>24840</v>
      </c>
      <c r="AB7574" t="s">
        <v>36</v>
      </c>
      <c r="AC7574">
        <v>1</v>
      </c>
      <c r="AD7574" s="27">
        <v>41649</v>
      </c>
      <c r="AE7574" t="s">
        <v>474</v>
      </c>
      <c r="AF7574" s="27">
        <v>41650</v>
      </c>
      <c r="AG7574" s="27">
        <v>41670</v>
      </c>
      <c r="AH7574">
        <v>0</v>
      </c>
      <c r="AN7574" t="s">
        <v>238</v>
      </c>
      <c r="AO7574">
        <v>6</v>
      </c>
      <c r="AP7574" t="s">
        <v>246</v>
      </c>
      <c r="AQ7574" s="27">
        <v>41287</v>
      </c>
      <c r="AR7574" t="s">
        <v>240</v>
      </c>
      <c r="AS7574">
        <v>9</v>
      </c>
      <c r="AT7574" t="s">
        <v>269</v>
      </c>
      <c r="AU7574" s="27">
        <v>41287</v>
      </c>
    </row>
    <row r="7575" spans="1:47" x14ac:dyDescent="0.2">
      <c r="A7575">
        <v>7574</v>
      </c>
      <c r="B7575" t="s">
        <v>24841</v>
      </c>
      <c r="C7575" t="s">
        <v>24842</v>
      </c>
      <c r="D7575" t="s">
        <v>1540</v>
      </c>
      <c r="E7575" s="27">
        <v>41318</v>
      </c>
      <c r="F7575" t="s">
        <v>294</v>
      </c>
      <c r="G7575" s="27">
        <v>24113</v>
      </c>
      <c r="H7575">
        <v>50</v>
      </c>
      <c r="I7575" t="s">
        <v>234</v>
      </c>
      <c r="J7575" t="s">
        <v>245</v>
      </c>
      <c r="K7575">
        <v>0</v>
      </c>
      <c r="L7575">
        <v>1</v>
      </c>
      <c r="M7575">
        <v>0</v>
      </c>
      <c r="N7575">
        <v>0</v>
      </c>
      <c r="O7575">
        <v>1</v>
      </c>
      <c r="S7575" t="s">
        <v>24843</v>
      </c>
      <c r="T7575" s="27">
        <v>40712</v>
      </c>
      <c r="V7575">
        <v>606</v>
      </c>
      <c r="W7575" t="s">
        <v>36</v>
      </c>
      <c r="X7575" t="s">
        <v>263</v>
      </c>
      <c r="Y7575">
        <v>0</v>
      </c>
      <c r="AB7575" t="s">
        <v>237</v>
      </c>
      <c r="AH7575">
        <v>0</v>
      </c>
      <c r="AN7575" t="s">
        <v>238</v>
      </c>
      <c r="AO7575">
        <v>1</v>
      </c>
      <c r="AP7575" t="s">
        <v>239</v>
      </c>
      <c r="AQ7575" s="27">
        <v>41318</v>
      </c>
      <c r="AR7575" t="s">
        <v>240</v>
      </c>
      <c r="AS7575">
        <v>1</v>
      </c>
      <c r="AT7575" t="s">
        <v>239</v>
      </c>
      <c r="AU7575" s="27">
        <v>41318</v>
      </c>
    </row>
    <row r="7576" spans="1:47" x14ac:dyDescent="0.2">
      <c r="A7576">
        <v>7575</v>
      </c>
      <c r="B7576" t="s">
        <v>24844</v>
      </c>
      <c r="C7576" t="s">
        <v>2021</v>
      </c>
      <c r="D7576" t="s">
        <v>24845</v>
      </c>
      <c r="E7576" s="27">
        <v>41642</v>
      </c>
      <c r="F7576" t="s">
        <v>233</v>
      </c>
      <c r="G7576" s="27">
        <v>29835</v>
      </c>
      <c r="H7576">
        <v>34</v>
      </c>
      <c r="I7576" t="s">
        <v>244</v>
      </c>
      <c r="J7576" t="s">
        <v>250</v>
      </c>
      <c r="K7576">
        <v>0</v>
      </c>
      <c r="L7576">
        <v>3</v>
      </c>
      <c r="M7576">
        <v>0</v>
      </c>
      <c r="N7576">
        <v>0</v>
      </c>
      <c r="O7576">
        <v>3</v>
      </c>
      <c r="P7576">
        <v>-1</v>
      </c>
      <c r="Q7576" s="28">
        <v>41641.058333333334</v>
      </c>
      <c r="R7576" s="28">
        <v>41781.258333333331</v>
      </c>
      <c r="S7576" t="s">
        <v>24846</v>
      </c>
      <c r="T7576" s="27">
        <v>41641</v>
      </c>
      <c r="V7576">
        <v>1</v>
      </c>
      <c r="W7576" t="s">
        <v>36</v>
      </c>
      <c r="X7576" t="s">
        <v>279</v>
      </c>
      <c r="Y7576">
        <v>0</v>
      </c>
      <c r="AB7576" t="s">
        <v>237</v>
      </c>
      <c r="AH7576">
        <v>0</v>
      </c>
      <c r="AN7576" t="s">
        <v>238</v>
      </c>
      <c r="AO7576">
        <v>5</v>
      </c>
      <c r="AP7576" t="s">
        <v>246</v>
      </c>
      <c r="AQ7576" s="27">
        <v>41642</v>
      </c>
      <c r="AR7576" t="s">
        <v>240</v>
      </c>
      <c r="AS7576">
        <v>3</v>
      </c>
      <c r="AT7576" t="s">
        <v>239</v>
      </c>
      <c r="AU7576" s="27">
        <v>41642</v>
      </c>
    </row>
    <row r="7577" spans="1:47" x14ac:dyDescent="0.2">
      <c r="A7577">
        <v>7576</v>
      </c>
      <c r="B7577" t="s">
        <v>24847</v>
      </c>
      <c r="C7577" t="s">
        <v>491</v>
      </c>
      <c r="D7577" t="s">
        <v>2846</v>
      </c>
      <c r="E7577" s="27">
        <v>41530</v>
      </c>
      <c r="F7577" t="s">
        <v>233</v>
      </c>
      <c r="G7577" s="27">
        <v>31050</v>
      </c>
      <c r="H7577">
        <v>31</v>
      </c>
      <c r="I7577" t="s">
        <v>244</v>
      </c>
      <c r="J7577" t="s">
        <v>250</v>
      </c>
      <c r="K7577">
        <v>0</v>
      </c>
      <c r="L7577">
        <v>10</v>
      </c>
      <c r="M7577">
        <v>0</v>
      </c>
      <c r="N7577">
        <v>0</v>
      </c>
      <c r="O7577">
        <v>1</v>
      </c>
      <c r="P7577">
        <v>0</v>
      </c>
      <c r="Q7577" s="28">
        <v>41530.509027777778</v>
      </c>
      <c r="R7577" s="28">
        <v>41530.375694444447</v>
      </c>
      <c r="S7577" t="s">
        <v>24848</v>
      </c>
      <c r="U7577" s="27">
        <v>41529</v>
      </c>
      <c r="V7577">
        <v>1</v>
      </c>
      <c r="W7577" t="s">
        <v>32</v>
      </c>
      <c r="X7577" t="s">
        <v>274</v>
      </c>
      <c r="Y7577">
        <v>1</v>
      </c>
      <c r="AA7577" t="s">
        <v>24849</v>
      </c>
      <c r="AB7577" t="s">
        <v>36</v>
      </c>
      <c r="AD7577" s="27">
        <v>41720</v>
      </c>
      <c r="AE7577" t="s">
        <v>392</v>
      </c>
      <c r="AH7577">
        <v>0</v>
      </c>
      <c r="AN7577" t="s">
        <v>238</v>
      </c>
      <c r="AO7577">
        <v>6</v>
      </c>
      <c r="AP7577" t="s">
        <v>246</v>
      </c>
      <c r="AQ7577" s="27">
        <v>41530</v>
      </c>
      <c r="AR7577" t="s">
        <v>240</v>
      </c>
      <c r="AS7577">
        <v>10</v>
      </c>
      <c r="AT7577" t="s">
        <v>269</v>
      </c>
      <c r="AU7577" s="27">
        <v>41530</v>
      </c>
    </row>
    <row r="7578" spans="1:47" x14ac:dyDescent="0.2">
      <c r="A7578">
        <v>7577</v>
      </c>
      <c r="B7578" t="s">
        <v>24850</v>
      </c>
      <c r="C7578" t="s">
        <v>8924</v>
      </c>
      <c r="D7578" t="s">
        <v>3308</v>
      </c>
      <c r="E7578" s="27">
        <v>41393</v>
      </c>
      <c r="F7578" t="s">
        <v>294</v>
      </c>
      <c r="G7578" s="27">
        <v>33298</v>
      </c>
      <c r="H7578">
        <v>25</v>
      </c>
      <c r="I7578" t="s">
        <v>244</v>
      </c>
      <c r="J7578" t="s">
        <v>353</v>
      </c>
      <c r="K7578">
        <v>0</v>
      </c>
      <c r="L7578">
        <v>3</v>
      </c>
      <c r="M7578">
        <v>0</v>
      </c>
      <c r="N7578">
        <v>0</v>
      </c>
      <c r="O7578">
        <v>0</v>
      </c>
      <c r="P7578">
        <v>-3</v>
      </c>
      <c r="Q7578" s="28">
        <v>41390.245833333334</v>
      </c>
      <c r="R7578" s="28">
        <v>41390.336805555555</v>
      </c>
      <c r="S7578" t="s">
        <v>24851</v>
      </c>
      <c r="T7578" s="27">
        <v>41390</v>
      </c>
      <c r="V7578">
        <v>3</v>
      </c>
      <c r="W7578" t="s">
        <v>36</v>
      </c>
      <c r="X7578" t="s">
        <v>2836</v>
      </c>
      <c r="Y7578">
        <v>0</v>
      </c>
      <c r="AB7578" t="s">
        <v>237</v>
      </c>
      <c r="AH7578">
        <v>0</v>
      </c>
      <c r="AN7578" t="s">
        <v>238</v>
      </c>
      <c r="AO7578">
        <v>3</v>
      </c>
      <c r="AP7578" t="s">
        <v>239</v>
      </c>
      <c r="AQ7578" s="27">
        <v>41393</v>
      </c>
      <c r="AR7578" t="s">
        <v>240</v>
      </c>
      <c r="AS7578">
        <v>3</v>
      </c>
      <c r="AT7578" t="s">
        <v>239</v>
      </c>
      <c r="AU7578" s="27">
        <v>41393</v>
      </c>
    </row>
    <row r="7579" spans="1:47" x14ac:dyDescent="0.2">
      <c r="A7579">
        <v>7578</v>
      </c>
      <c r="B7579" t="s">
        <v>24852</v>
      </c>
      <c r="C7579" t="s">
        <v>4242</v>
      </c>
      <c r="D7579" t="s">
        <v>603</v>
      </c>
      <c r="E7579" s="27">
        <v>41647</v>
      </c>
      <c r="F7579" t="s">
        <v>294</v>
      </c>
      <c r="G7579" s="27">
        <v>26442</v>
      </c>
      <c r="H7579">
        <v>43</v>
      </c>
      <c r="I7579" t="s">
        <v>244</v>
      </c>
      <c r="J7579" t="s">
        <v>250</v>
      </c>
      <c r="K7579">
        <v>0</v>
      </c>
      <c r="L7579">
        <v>2</v>
      </c>
      <c r="M7579">
        <v>0</v>
      </c>
      <c r="N7579">
        <v>0</v>
      </c>
      <c r="O7579">
        <v>2</v>
      </c>
      <c r="P7579">
        <v>-17</v>
      </c>
      <c r="Q7579" s="28">
        <v>41630.488888888889</v>
      </c>
      <c r="R7579" s="28">
        <v>41647.447916666664</v>
      </c>
      <c r="S7579" t="s">
        <v>24853</v>
      </c>
      <c r="T7579" s="27">
        <v>41630</v>
      </c>
      <c r="V7579">
        <v>17</v>
      </c>
      <c r="W7579" t="s">
        <v>36</v>
      </c>
      <c r="X7579" t="s">
        <v>1884</v>
      </c>
      <c r="Y7579">
        <v>0</v>
      </c>
      <c r="AB7579" t="s">
        <v>237</v>
      </c>
      <c r="AH7579">
        <v>0</v>
      </c>
      <c r="AN7579" t="s">
        <v>238</v>
      </c>
      <c r="AO7579">
        <v>1</v>
      </c>
      <c r="AP7579" t="s">
        <v>239</v>
      </c>
      <c r="AQ7579" s="27">
        <v>41647</v>
      </c>
      <c r="AR7579" t="s">
        <v>240</v>
      </c>
      <c r="AS7579">
        <v>2</v>
      </c>
      <c r="AT7579" t="s">
        <v>239</v>
      </c>
      <c r="AU7579" s="27">
        <v>41647</v>
      </c>
    </row>
    <row r="7580" spans="1:47" x14ac:dyDescent="0.2">
      <c r="A7580">
        <v>7579</v>
      </c>
      <c r="B7580" t="s">
        <v>24854</v>
      </c>
      <c r="C7580" t="s">
        <v>12990</v>
      </c>
      <c r="D7580" t="s">
        <v>830</v>
      </c>
      <c r="E7580" s="27">
        <v>41851</v>
      </c>
      <c r="F7580" t="s">
        <v>233</v>
      </c>
      <c r="G7580" s="27">
        <v>31644</v>
      </c>
      <c r="H7580">
        <v>29</v>
      </c>
      <c r="I7580" t="s">
        <v>244</v>
      </c>
      <c r="J7580" t="s">
        <v>250</v>
      </c>
      <c r="K7580">
        <v>0</v>
      </c>
      <c r="L7580">
        <v>2</v>
      </c>
      <c r="M7580">
        <v>0</v>
      </c>
      <c r="N7580">
        <v>0</v>
      </c>
      <c r="O7580">
        <v>7</v>
      </c>
      <c r="P7580">
        <v>-1</v>
      </c>
      <c r="Q7580" s="28">
        <v>41850.386111111111</v>
      </c>
      <c r="R7580" s="28">
        <v>41992.07916666667</v>
      </c>
      <c r="S7580" t="s">
        <v>24855</v>
      </c>
      <c r="T7580" s="27">
        <v>41850</v>
      </c>
      <c r="V7580">
        <v>1</v>
      </c>
      <c r="W7580" t="s">
        <v>32</v>
      </c>
      <c r="X7580" t="s">
        <v>974</v>
      </c>
      <c r="Y7580">
        <v>0</v>
      </c>
      <c r="AB7580" t="s">
        <v>237</v>
      </c>
      <c r="AH7580">
        <v>0</v>
      </c>
      <c r="AN7580" t="s">
        <v>238</v>
      </c>
      <c r="AO7580">
        <v>6</v>
      </c>
      <c r="AP7580" t="s">
        <v>246</v>
      </c>
      <c r="AQ7580" s="27">
        <v>41851</v>
      </c>
      <c r="AR7580" t="s">
        <v>240</v>
      </c>
      <c r="AS7580">
        <v>2</v>
      </c>
      <c r="AT7580" t="s">
        <v>239</v>
      </c>
      <c r="AU7580" s="27">
        <v>41851</v>
      </c>
    </row>
    <row r="7581" spans="1:47" x14ac:dyDescent="0.2">
      <c r="A7581">
        <v>7580</v>
      </c>
      <c r="B7581" t="s">
        <v>24856</v>
      </c>
      <c r="C7581" t="s">
        <v>6615</v>
      </c>
      <c r="D7581" t="s">
        <v>24857</v>
      </c>
      <c r="E7581" s="27">
        <v>41337</v>
      </c>
      <c r="F7581" t="s">
        <v>294</v>
      </c>
      <c r="G7581" s="27">
        <v>23830</v>
      </c>
      <c r="H7581">
        <v>51</v>
      </c>
      <c r="I7581" t="s">
        <v>234</v>
      </c>
      <c r="J7581" t="s">
        <v>245</v>
      </c>
      <c r="K7581">
        <v>0</v>
      </c>
      <c r="L7581">
        <v>8</v>
      </c>
      <c r="M7581">
        <v>0</v>
      </c>
      <c r="N7581">
        <v>0</v>
      </c>
      <c r="O7581">
        <v>2</v>
      </c>
      <c r="P7581">
        <v>-39</v>
      </c>
      <c r="Q7581" s="28">
        <v>41298.392361111109</v>
      </c>
      <c r="R7581" s="28">
        <v>41305.368055555555</v>
      </c>
      <c r="S7581" t="s">
        <v>24858</v>
      </c>
      <c r="U7581" s="27">
        <v>41301</v>
      </c>
      <c r="V7581">
        <v>36</v>
      </c>
      <c r="W7581" t="s">
        <v>32</v>
      </c>
      <c r="X7581" t="s">
        <v>274</v>
      </c>
      <c r="Y7581">
        <v>1</v>
      </c>
      <c r="AA7581" t="s">
        <v>24859</v>
      </c>
      <c r="AB7581" t="s">
        <v>32</v>
      </c>
      <c r="AD7581" s="27">
        <v>41821</v>
      </c>
      <c r="AE7581" t="s">
        <v>8145</v>
      </c>
      <c r="AH7581">
        <v>0</v>
      </c>
      <c r="AN7581" t="s">
        <v>238</v>
      </c>
      <c r="AO7581">
        <v>3</v>
      </c>
      <c r="AP7581" t="s">
        <v>239</v>
      </c>
      <c r="AQ7581" s="27">
        <v>41337</v>
      </c>
      <c r="AR7581" t="s">
        <v>240</v>
      </c>
      <c r="AS7581">
        <v>8</v>
      </c>
      <c r="AT7581" t="s">
        <v>269</v>
      </c>
      <c r="AU7581" s="27">
        <v>41337</v>
      </c>
    </row>
    <row r="7582" spans="1:47" x14ac:dyDescent="0.2">
      <c r="A7582">
        <v>7581</v>
      </c>
      <c r="B7582" t="s">
        <v>24860</v>
      </c>
      <c r="C7582" t="s">
        <v>12958</v>
      </c>
      <c r="D7582" t="s">
        <v>24861</v>
      </c>
      <c r="E7582" s="27">
        <v>41931</v>
      </c>
      <c r="F7582" t="s">
        <v>233</v>
      </c>
      <c r="G7582" s="27">
        <v>32486</v>
      </c>
      <c r="H7582">
        <v>27</v>
      </c>
      <c r="I7582" t="s">
        <v>244</v>
      </c>
      <c r="J7582" t="s">
        <v>250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 s="28">
        <v>41931.047222222223</v>
      </c>
      <c r="R7582" s="28">
        <v>41931.068055555559</v>
      </c>
      <c r="S7582" t="s">
        <v>24862</v>
      </c>
      <c r="T7582" s="27">
        <v>41930</v>
      </c>
      <c r="V7582">
        <v>1</v>
      </c>
      <c r="W7582" t="s">
        <v>36</v>
      </c>
      <c r="X7582" t="s">
        <v>801</v>
      </c>
      <c r="Y7582">
        <v>1</v>
      </c>
      <c r="AA7582" t="s">
        <v>24863</v>
      </c>
      <c r="AB7582" t="s">
        <v>36</v>
      </c>
      <c r="AD7582" s="27">
        <v>42388</v>
      </c>
      <c r="AE7582" t="s">
        <v>404</v>
      </c>
      <c r="AH7582">
        <v>0</v>
      </c>
      <c r="AN7582" t="s">
        <v>238</v>
      </c>
      <c r="AO7582">
        <v>2</v>
      </c>
      <c r="AP7582" t="s">
        <v>239</v>
      </c>
      <c r="AQ7582" s="27">
        <v>41931</v>
      </c>
      <c r="AR7582" t="s">
        <v>240</v>
      </c>
      <c r="AS7582">
        <v>1</v>
      </c>
      <c r="AT7582" t="s">
        <v>239</v>
      </c>
      <c r="AU7582" s="27">
        <v>41931</v>
      </c>
    </row>
    <row r="7583" spans="1:47" x14ac:dyDescent="0.2">
      <c r="A7583">
        <v>7582</v>
      </c>
      <c r="B7583" t="s">
        <v>24864</v>
      </c>
      <c r="C7583" t="s">
        <v>2056</v>
      </c>
      <c r="D7583" t="s">
        <v>5539</v>
      </c>
      <c r="E7583" s="27">
        <v>41932</v>
      </c>
      <c r="F7583" t="s">
        <v>233</v>
      </c>
      <c r="G7583" s="27">
        <v>33726</v>
      </c>
      <c r="H7583">
        <v>23</v>
      </c>
      <c r="I7583" t="s">
        <v>259</v>
      </c>
      <c r="J7583" t="s">
        <v>250</v>
      </c>
      <c r="K7583">
        <v>0</v>
      </c>
      <c r="L7583">
        <v>3</v>
      </c>
      <c r="M7583">
        <v>0</v>
      </c>
      <c r="N7583">
        <v>0</v>
      </c>
      <c r="O7583">
        <v>0</v>
      </c>
      <c r="P7583">
        <v>-1</v>
      </c>
      <c r="Q7583" s="28">
        <v>41931.461805555555</v>
      </c>
      <c r="R7583" s="28">
        <v>41975.084722222222</v>
      </c>
      <c r="S7583" t="s">
        <v>24865</v>
      </c>
      <c r="T7583" s="27">
        <v>41931</v>
      </c>
      <c r="V7583">
        <v>1</v>
      </c>
      <c r="W7583" t="s">
        <v>36</v>
      </c>
      <c r="X7583" t="s">
        <v>279</v>
      </c>
      <c r="Y7583">
        <v>0</v>
      </c>
      <c r="AB7583" t="s">
        <v>237</v>
      </c>
      <c r="AH7583">
        <v>0</v>
      </c>
      <c r="AN7583" t="s">
        <v>238</v>
      </c>
      <c r="AO7583">
        <v>3</v>
      </c>
      <c r="AP7583" t="s">
        <v>239</v>
      </c>
      <c r="AQ7583" s="27">
        <v>41932</v>
      </c>
      <c r="AR7583" t="s">
        <v>240</v>
      </c>
      <c r="AS7583">
        <v>3</v>
      </c>
      <c r="AT7583" t="s">
        <v>239</v>
      </c>
      <c r="AU7583" s="27">
        <v>41932</v>
      </c>
    </row>
    <row r="7584" spans="1:47" x14ac:dyDescent="0.2">
      <c r="A7584">
        <v>7583</v>
      </c>
      <c r="B7584" t="s">
        <v>24866</v>
      </c>
      <c r="C7584" t="s">
        <v>331</v>
      </c>
      <c r="D7584" t="s">
        <v>5448</v>
      </c>
      <c r="E7584" s="27">
        <v>41787</v>
      </c>
      <c r="F7584" t="s">
        <v>233</v>
      </c>
      <c r="G7584" s="27">
        <v>31983</v>
      </c>
      <c r="H7584">
        <v>28</v>
      </c>
      <c r="I7584" t="s">
        <v>244</v>
      </c>
      <c r="J7584" t="s">
        <v>250</v>
      </c>
      <c r="K7584">
        <v>0</v>
      </c>
      <c r="L7584">
        <v>6</v>
      </c>
      <c r="M7584">
        <v>0</v>
      </c>
      <c r="N7584">
        <v>0</v>
      </c>
      <c r="O7584">
        <v>2</v>
      </c>
      <c r="P7584">
        <v>-1</v>
      </c>
      <c r="Q7584" s="28">
        <v>41786.205555555556</v>
      </c>
      <c r="R7584" s="28">
        <v>41858.287499999999</v>
      </c>
      <c r="S7584" t="s">
        <v>24867</v>
      </c>
      <c r="T7584" s="27">
        <v>41786</v>
      </c>
      <c r="V7584">
        <v>1</v>
      </c>
      <c r="W7584" t="s">
        <v>36</v>
      </c>
      <c r="X7584" t="s">
        <v>279</v>
      </c>
      <c r="Y7584">
        <v>0</v>
      </c>
      <c r="AB7584" t="s">
        <v>237</v>
      </c>
      <c r="AH7584">
        <v>0</v>
      </c>
      <c r="AN7584" t="s">
        <v>238</v>
      </c>
      <c r="AO7584">
        <v>7</v>
      </c>
      <c r="AP7584" t="s">
        <v>246</v>
      </c>
      <c r="AQ7584" s="27">
        <v>41787</v>
      </c>
      <c r="AR7584" t="s">
        <v>240</v>
      </c>
      <c r="AS7584">
        <v>6</v>
      </c>
      <c r="AT7584" t="s">
        <v>246</v>
      </c>
      <c r="AU7584" s="27">
        <v>41787</v>
      </c>
    </row>
    <row r="7585" spans="1:47" x14ac:dyDescent="0.2">
      <c r="A7585">
        <v>7584</v>
      </c>
      <c r="B7585" t="s">
        <v>24868</v>
      </c>
      <c r="C7585" t="s">
        <v>24869</v>
      </c>
      <c r="D7585" t="s">
        <v>24870</v>
      </c>
      <c r="E7585" s="27">
        <v>41897</v>
      </c>
      <c r="F7585" t="s">
        <v>233</v>
      </c>
      <c r="G7585" s="27">
        <v>26441</v>
      </c>
      <c r="H7585">
        <v>43</v>
      </c>
      <c r="I7585" t="s">
        <v>244</v>
      </c>
      <c r="J7585" t="s">
        <v>250</v>
      </c>
      <c r="K7585">
        <v>0</v>
      </c>
      <c r="L7585">
        <v>4</v>
      </c>
      <c r="M7585">
        <v>0</v>
      </c>
      <c r="N7585">
        <v>0</v>
      </c>
      <c r="O7585">
        <v>0</v>
      </c>
      <c r="P7585">
        <v>-1</v>
      </c>
      <c r="Q7585" s="28">
        <v>41896.410416666666</v>
      </c>
      <c r="R7585" s="28">
        <v>41897.538194444445</v>
      </c>
      <c r="S7585" t="s">
        <v>24871</v>
      </c>
      <c r="T7585" s="27">
        <v>41896</v>
      </c>
      <c r="V7585">
        <v>1</v>
      </c>
      <c r="W7585" t="s">
        <v>36</v>
      </c>
      <c r="X7585" t="s">
        <v>548</v>
      </c>
      <c r="Y7585">
        <v>0</v>
      </c>
      <c r="AB7585" t="s">
        <v>237</v>
      </c>
      <c r="AH7585">
        <v>0</v>
      </c>
      <c r="AN7585" t="s">
        <v>238</v>
      </c>
      <c r="AO7585">
        <v>1</v>
      </c>
      <c r="AP7585" t="s">
        <v>239</v>
      </c>
      <c r="AQ7585" s="27">
        <v>41897</v>
      </c>
      <c r="AR7585" t="s">
        <v>240</v>
      </c>
      <c r="AS7585">
        <v>4</v>
      </c>
      <c r="AT7585" t="s">
        <v>239</v>
      </c>
      <c r="AU7585" s="27">
        <v>41897</v>
      </c>
    </row>
    <row r="7586" spans="1:47" x14ac:dyDescent="0.2">
      <c r="A7586">
        <v>7585</v>
      </c>
      <c r="B7586" t="s">
        <v>24872</v>
      </c>
      <c r="C7586" t="s">
        <v>569</v>
      </c>
      <c r="D7586" t="s">
        <v>4099</v>
      </c>
      <c r="E7586" s="27">
        <v>41635</v>
      </c>
      <c r="F7586" t="s">
        <v>233</v>
      </c>
      <c r="G7586" s="27">
        <v>29800</v>
      </c>
      <c r="H7586">
        <v>34</v>
      </c>
      <c r="I7586" t="s">
        <v>244</v>
      </c>
      <c r="J7586" t="s">
        <v>22</v>
      </c>
      <c r="K7586">
        <v>0</v>
      </c>
      <c r="L7586">
        <v>1</v>
      </c>
      <c r="M7586">
        <v>0</v>
      </c>
      <c r="N7586">
        <v>0</v>
      </c>
      <c r="O7586">
        <v>2</v>
      </c>
      <c r="P7586">
        <v>-1</v>
      </c>
      <c r="Q7586" s="28">
        <v>41634.15902777778</v>
      </c>
      <c r="R7586" s="28">
        <v>41635.410416666666</v>
      </c>
      <c r="S7586" t="s">
        <v>24873</v>
      </c>
      <c r="U7586" s="27">
        <v>37782</v>
      </c>
      <c r="V7586">
        <v>3853</v>
      </c>
      <c r="W7586" t="s">
        <v>36</v>
      </c>
      <c r="X7586" t="s">
        <v>274</v>
      </c>
      <c r="Y7586">
        <v>0</v>
      </c>
      <c r="AB7586" t="s">
        <v>237</v>
      </c>
      <c r="AH7586">
        <v>0</v>
      </c>
      <c r="AN7586" t="s">
        <v>238</v>
      </c>
      <c r="AO7586">
        <v>1</v>
      </c>
      <c r="AP7586" t="s">
        <v>239</v>
      </c>
      <c r="AQ7586" s="27">
        <v>41635</v>
      </c>
      <c r="AR7586" t="s">
        <v>240</v>
      </c>
      <c r="AS7586">
        <v>1</v>
      </c>
      <c r="AT7586" t="s">
        <v>239</v>
      </c>
      <c r="AU7586" s="27">
        <v>41635</v>
      </c>
    </row>
    <row r="7587" spans="1:47" x14ac:dyDescent="0.2">
      <c r="A7587">
        <v>7586</v>
      </c>
      <c r="B7587" t="s">
        <v>24874</v>
      </c>
      <c r="C7587" t="s">
        <v>3130</v>
      </c>
      <c r="D7587" t="s">
        <v>24875</v>
      </c>
      <c r="E7587" s="27">
        <v>41407</v>
      </c>
      <c r="F7587" t="s">
        <v>233</v>
      </c>
      <c r="G7587" s="27">
        <v>26193</v>
      </c>
      <c r="H7587">
        <v>44</v>
      </c>
      <c r="I7587" t="s">
        <v>244</v>
      </c>
      <c r="J7587" t="s">
        <v>22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-1</v>
      </c>
      <c r="Q7587" s="28">
        <v>41406.286805555559</v>
      </c>
      <c r="R7587" s="28">
        <v>41411.5</v>
      </c>
      <c r="S7587" t="s">
        <v>24876</v>
      </c>
      <c r="T7587" s="27">
        <v>41406</v>
      </c>
      <c r="V7587">
        <v>1</v>
      </c>
      <c r="W7587" t="s">
        <v>32</v>
      </c>
      <c r="X7587" t="s">
        <v>461</v>
      </c>
      <c r="Y7587">
        <v>0</v>
      </c>
      <c r="AB7587" t="s">
        <v>237</v>
      </c>
      <c r="AH7587">
        <v>0</v>
      </c>
      <c r="AN7587" t="s">
        <v>238</v>
      </c>
      <c r="AO7587">
        <v>1</v>
      </c>
      <c r="AP7587" t="s">
        <v>239</v>
      </c>
      <c r="AQ7587" s="27">
        <v>41407</v>
      </c>
      <c r="AR7587" t="s">
        <v>240</v>
      </c>
      <c r="AS7587">
        <v>1</v>
      </c>
      <c r="AT7587" t="s">
        <v>239</v>
      </c>
      <c r="AU7587" s="27">
        <v>41407</v>
      </c>
    </row>
    <row r="7588" spans="1:47" x14ac:dyDescent="0.2">
      <c r="A7588">
        <v>7587</v>
      </c>
      <c r="B7588" t="s">
        <v>24877</v>
      </c>
      <c r="C7588" t="s">
        <v>21416</v>
      </c>
      <c r="D7588" t="s">
        <v>5746</v>
      </c>
      <c r="E7588" s="27">
        <v>41366</v>
      </c>
      <c r="F7588" t="s">
        <v>233</v>
      </c>
      <c r="G7588" s="27">
        <v>31077</v>
      </c>
      <c r="H7588">
        <v>31</v>
      </c>
      <c r="I7588" t="s">
        <v>244</v>
      </c>
      <c r="J7588" t="s">
        <v>250</v>
      </c>
      <c r="K7588">
        <v>0</v>
      </c>
      <c r="L7588">
        <v>10</v>
      </c>
      <c r="M7588">
        <v>0</v>
      </c>
      <c r="N7588">
        <v>0</v>
      </c>
      <c r="O7588">
        <v>6</v>
      </c>
      <c r="P7588">
        <v>29</v>
      </c>
      <c r="Q7588" s="28">
        <v>41395.342361111114</v>
      </c>
      <c r="R7588" s="28">
        <v>41396.177083333336</v>
      </c>
      <c r="S7588" t="s">
        <v>24878</v>
      </c>
      <c r="T7588" s="27">
        <v>41243</v>
      </c>
      <c r="V7588">
        <v>123</v>
      </c>
      <c r="W7588" t="s">
        <v>36</v>
      </c>
      <c r="X7588" t="s">
        <v>279</v>
      </c>
      <c r="Y7588">
        <v>1</v>
      </c>
      <c r="AA7588" t="s">
        <v>24879</v>
      </c>
      <c r="AB7588" t="s">
        <v>36</v>
      </c>
      <c r="AC7588">
        <v>51</v>
      </c>
      <c r="AD7588" s="27">
        <v>41473</v>
      </c>
      <c r="AE7588" t="s">
        <v>324</v>
      </c>
      <c r="AF7588" s="27">
        <v>41524</v>
      </c>
      <c r="AG7588" s="27">
        <v>41525</v>
      </c>
      <c r="AH7588">
        <v>0</v>
      </c>
      <c r="AN7588" t="s">
        <v>238</v>
      </c>
      <c r="AO7588">
        <v>5</v>
      </c>
      <c r="AP7588" t="s">
        <v>246</v>
      </c>
      <c r="AQ7588" s="27">
        <v>41366</v>
      </c>
      <c r="AR7588" t="s">
        <v>240</v>
      </c>
      <c r="AS7588">
        <v>10</v>
      </c>
      <c r="AT7588" t="s">
        <v>269</v>
      </c>
      <c r="AU7588" s="27">
        <v>41366</v>
      </c>
    </row>
    <row r="7589" spans="1:47" x14ac:dyDescent="0.2">
      <c r="A7589">
        <v>7588</v>
      </c>
      <c r="B7589" t="s">
        <v>24880</v>
      </c>
      <c r="C7589" t="s">
        <v>2359</v>
      </c>
      <c r="D7589" t="s">
        <v>24881</v>
      </c>
      <c r="E7589" s="27">
        <v>41435</v>
      </c>
      <c r="F7589" t="s">
        <v>233</v>
      </c>
      <c r="G7589" s="27">
        <v>31177</v>
      </c>
      <c r="H7589">
        <v>30</v>
      </c>
      <c r="I7589" t="s">
        <v>244</v>
      </c>
      <c r="J7589" t="s">
        <v>353</v>
      </c>
      <c r="K7589">
        <v>0</v>
      </c>
      <c r="L7589">
        <v>4</v>
      </c>
      <c r="M7589">
        <v>1</v>
      </c>
      <c r="N7589">
        <v>0</v>
      </c>
      <c r="O7589">
        <v>14</v>
      </c>
      <c r="P7589">
        <v>-79</v>
      </c>
      <c r="Q7589" s="28">
        <v>41356.177083333336</v>
      </c>
      <c r="R7589" s="28">
        <v>41411.328472222223</v>
      </c>
      <c r="S7589" t="s">
        <v>24882</v>
      </c>
      <c r="T7589" s="27">
        <v>41356</v>
      </c>
      <c r="V7589">
        <v>79</v>
      </c>
      <c r="W7589" t="s">
        <v>32</v>
      </c>
      <c r="X7589" t="s">
        <v>383</v>
      </c>
      <c r="Y7589">
        <v>1</v>
      </c>
      <c r="AA7589" t="s">
        <v>24883</v>
      </c>
      <c r="AB7589" t="s">
        <v>36</v>
      </c>
      <c r="AC7589">
        <v>0</v>
      </c>
      <c r="AD7589" s="27">
        <v>41897</v>
      </c>
      <c r="AE7589" t="s">
        <v>2320</v>
      </c>
      <c r="AF7589" s="27">
        <v>41897</v>
      </c>
      <c r="AG7589" s="27">
        <v>41979</v>
      </c>
      <c r="AH7589">
        <v>1</v>
      </c>
      <c r="AJ7589" t="s">
        <v>24884</v>
      </c>
      <c r="AK7589" t="s">
        <v>255</v>
      </c>
      <c r="AL7589" s="27">
        <v>42231</v>
      </c>
      <c r="AM7589" t="s">
        <v>974</v>
      </c>
      <c r="AN7589" t="s">
        <v>238</v>
      </c>
      <c r="AO7589">
        <v>6</v>
      </c>
      <c r="AP7589" t="s">
        <v>246</v>
      </c>
      <c r="AQ7589" s="27">
        <v>41435</v>
      </c>
      <c r="AR7589" t="s">
        <v>240</v>
      </c>
      <c r="AS7589">
        <v>4</v>
      </c>
      <c r="AT7589" t="s">
        <v>239</v>
      </c>
      <c r="AU7589" s="27">
        <v>41435</v>
      </c>
    </row>
    <row r="7590" spans="1:47" x14ac:dyDescent="0.2">
      <c r="A7590">
        <v>7589</v>
      </c>
      <c r="B7590" t="s">
        <v>24885</v>
      </c>
      <c r="C7590" t="s">
        <v>24886</v>
      </c>
      <c r="D7590" t="s">
        <v>4771</v>
      </c>
      <c r="E7590" s="27">
        <v>41387</v>
      </c>
      <c r="F7590" t="s">
        <v>233</v>
      </c>
      <c r="G7590" s="27">
        <v>32728</v>
      </c>
      <c r="H7590">
        <v>26</v>
      </c>
      <c r="I7590" t="s">
        <v>244</v>
      </c>
      <c r="J7590" t="s">
        <v>250</v>
      </c>
      <c r="K7590">
        <v>0</v>
      </c>
      <c r="L7590">
        <v>3</v>
      </c>
      <c r="M7590">
        <v>0</v>
      </c>
      <c r="N7590">
        <v>0</v>
      </c>
      <c r="O7590">
        <v>2</v>
      </c>
      <c r="P7590">
        <v>-1</v>
      </c>
      <c r="Q7590" s="28">
        <v>41386.104166666664</v>
      </c>
      <c r="R7590" s="28">
        <v>41534.24722222222</v>
      </c>
      <c r="S7590" t="s">
        <v>24887</v>
      </c>
      <c r="T7590" s="27">
        <v>41386</v>
      </c>
      <c r="V7590">
        <v>1</v>
      </c>
      <c r="W7590" t="s">
        <v>32</v>
      </c>
      <c r="X7590" t="s">
        <v>359</v>
      </c>
      <c r="Y7590">
        <v>1</v>
      </c>
      <c r="AA7590" t="s">
        <v>24888</v>
      </c>
      <c r="AB7590" t="s">
        <v>32</v>
      </c>
      <c r="AD7590" s="27">
        <v>41757</v>
      </c>
      <c r="AE7590" t="s">
        <v>284</v>
      </c>
      <c r="AH7590">
        <v>0</v>
      </c>
      <c r="AN7590" t="s">
        <v>238</v>
      </c>
      <c r="AO7590">
        <v>4</v>
      </c>
      <c r="AP7590" t="s">
        <v>239</v>
      </c>
      <c r="AQ7590" s="27">
        <v>41387</v>
      </c>
      <c r="AR7590" t="s">
        <v>240</v>
      </c>
      <c r="AS7590">
        <v>3</v>
      </c>
      <c r="AT7590" t="s">
        <v>239</v>
      </c>
      <c r="AU7590" s="27">
        <v>41387</v>
      </c>
    </row>
    <row r="7591" spans="1:47" x14ac:dyDescent="0.2">
      <c r="A7591">
        <v>7590</v>
      </c>
      <c r="B7591" t="s">
        <v>24889</v>
      </c>
      <c r="C7591" t="s">
        <v>5358</v>
      </c>
      <c r="D7591" t="s">
        <v>266</v>
      </c>
      <c r="E7591" s="27">
        <v>41793</v>
      </c>
      <c r="F7591" t="s">
        <v>233</v>
      </c>
      <c r="G7591" s="27">
        <v>23705</v>
      </c>
      <c r="H7591">
        <v>51</v>
      </c>
      <c r="I7591" t="s">
        <v>234</v>
      </c>
      <c r="J7591" t="s">
        <v>250</v>
      </c>
      <c r="K7591">
        <v>0</v>
      </c>
      <c r="L7591">
        <v>6</v>
      </c>
      <c r="M7591">
        <v>0</v>
      </c>
      <c r="N7591">
        <v>0</v>
      </c>
      <c r="O7591">
        <v>33</v>
      </c>
      <c r="P7591">
        <v>-1</v>
      </c>
      <c r="Q7591" s="28">
        <v>41792.341666666667</v>
      </c>
      <c r="R7591" s="28">
        <v>41827.371527777781</v>
      </c>
      <c r="S7591" t="s">
        <v>24890</v>
      </c>
      <c r="T7591" s="27">
        <v>41792</v>
      </c>
      <c r="V7591">
        <v>1</v>
      </c>
      <c r="W7591" t="s">
        <v>32</v>
      </c>
      <c r="X7591" t="s">
        <v>974</v>
      </c>
      <c r="Y7591">
        <v>0</v>
      </c>
      <c r="AB7591" t="s">
        <v>237</v>
      </c>
      <c r="AH7591">
        <v>0</v>
      </c>
      <c r="AN7591" t="s">
        <v>238</v>
      </c>
      <c r="AO7591">
        <v>5</v>
      </c>
      <c r="AP7591" t="s">
        <v>246</v>
      </c>
      <c r="AQ7591" s="27">
        <v>41793</v>
      </c>
      <c r="AR7591" t="s">
        <v>240</v>
      </c>
      <c r="AS7591">
        <v>6</v>
      </c>
      <c r="AT7591" t="s">
        <v>246</v>
      </c>
      <c r="AU7591" s="27">
        <v>41793</v>
      </c>
    </row>
    <row r="7592" spans="1:47" x14ac:dyDescent="0.2">
      <c r="A7592">
        <v>7591</v>
      </c>
      <c r="B7592" t="s">
        <v>24891</v>
      </c>
      <c r="C7592" t="s">
        <v>24892</v>
      </c>
      <c r="D7592" t="s">
        <v>3455</v>
      </c>
      <c r="E7592" s="27">
        <v>41569</v>
      </c>
      <c r="F7592" t="s">
        <v>233</v>
      </c>
      <c r="G7592" s="27">
        <v>34962</v>
      </c>
      <c r="H7592">
        <v>20</v>
      </c>
      <c r="I7592" t="s">
        <v>259</v>
      </c>
      <c r="J7592" t="s">
        <v>250</v>
      </c>
      <c r="K7592">
        <v>2</v>
      </c>
      <c r="L7592">
        <v>9</v>
      </c>
      <c r="M7592">
        <v>2</v>
      </c>
      <c r="N7592">
        <v>0</v>
      </c>
      <c r="O7592">
        <v>4</v>
      </c>
      <c r="P7592">
        <v>-1</v>
      </c>
      <c r="Q7592" s="28">
        <v>41568.415277777778</v>
      </c>
      <c r="R7592" s="28">
        <v>41570.155555555553</v>
      </c>
      <c r="S7592" t="s">
        <v>24893</v>
      </c>
      <c r="T7592" s="27">
        <v>41568</v>
      </c>
      <c r="V7592">
        <v>1</v>
      </c>
      <c r="W7592" t="s">
        <v>32</v>
      </c>
      <c r="X7592" t="s">
        <v>261</v>
      </c>
      <c r="Y7592">
        <v>1</v>
      </c>
      <c r="AA7592" t="s">
        <v>24894</v>
      </c>
      <c r="AB7592" t="s">
        <v>32</v>
      </c>
      <c r="AC7592">
        <v>0</v>
      </c>
      <c r="AD7592" s="27">
        <v>42430</v>
      </c>
      <c r="AF7592" s="27">
        <v>42430</v>
      </c>
      <c r="AG7592" s="27">
        <v>42432</v>
      </c>
      <c r="AH7592">
        <v>0</v>
      </c>
      <c r="AN7592" t="s">
        <v>238</v>
      </c>
      <c r="AO7592">
        <v>9</v>
      </c>
      <c r="AP7592" t="s">
        <v>269</v>
      </c>
      <c r="AQ7592" s="27">
        <v>41569</v>
      </c>
      <c r="AR7592" t="s">
        <v>240</v>
      </c>
      <c r="AS7592">
        <v>9</v>
      </c>
      <c r="AT7592" t="s">
        <v>269</v>
      </c>
      <c r="AU7592" s="27">
        <v>41569</v>
      </c>
    </row>
    <row r="7593" spans="1:47" x14ac:dyDescent="0.2">
      <c r="A7593">
        <v>7592</v>
      </c>
      <c r="B7593" t="s">
        <v>24895</v>
      </c>
      <c r="C7593" t="s">
        <v>1147</v>
      </c>
      <c r="D7593" t="s">
        <v>24896</v>
      </c>
      <c r="E7593" s="27">
        <v>41890</v>
      </c>
      <c r="F7593" t="s">
        <v>233</v>
      </c>
      <c r="G7593" s="27">
        <v>34202</v>
      </c>
      <c r="H7593">
        <v>22</v>
      </c>
      <c r="I7593" t="s">
        <v>259</v>
      </c>
      <c r="J7593" t="s">
        <v>245</v>
      </c>
      <c r="K7593">
        <v>0</v>
      </c>
      <c r="L7593">
        <v>3</v>
      </c>
      <c r="M7593">
        <v>0</v>
      </c>
      <c r="N7593">
        <v>0</v>
      </c>
      <c r="O7593">
        <v>0</v>
      </c>
      <c r="P7593">
        <v>-1</v>
      </c>
      <c r="Q7593" s="28">
        <v>41889.315972222219</v>
      </c>
      <c r="R7593" s="28">
        <v>41905.368750000001</v>
      </c>
      <c r="S7593" t="s">
        <v>24897</v>
      </c>
      <c r="T7593" s="27">
        <v>41889</v>
      </c>
      <c r="V7593">
        <v>1</v>
      </c>
      <c r="W7593" t="s">
        <v>36</v>
      </c>
      <c r="X7593" t="s">
        <v>279</v>
      </c>
      <c r="Y7593">
        <v>0</v>
      </c>
      <c r="AB7593" t="s">
        <v>237</v>
      </c>
      <c r="AH7593">
        <v>0</v>
      </c>
      <c r="AN7593" t="s">
        <v>238</v>
      </c>
      <c r="AO7593">
        <v>4</v>
      </c>
      <c r="AP7593" t="s">
        <v>239</v>
      </c>
      <c r="AQ7593" s="27">
        <v>41890</v>
      </c>
      <c r="AR7593" t="s">
        <v>240</v>
      </c>
      <c r="AS7593">
        <v>3</v>
      </c>
      <c r="AT7593" t="s">
        <v>239</v>
      </c>
      <c r="AU7593" s="27">
        <v>41890</v>
      </c>
    </row>
    <row r="7594" spans="1:47" x14ac:dyDescent="0.2">
      <c r="A7594">
        <v>7593</v>
      </c>
      <c r="B7594" t="s">
        <v>24898</v>
      </c>
      <c r="C7594" t="s">
        <v>726</v>
      </c>
      <c r="D7594" t="s">
        <v>232</v>
      </c>
      <c r="E7594" s="27">
        <v>41816</v>
      </c>
      <c r="F7594" t="s">
        <v>233</v>
      </c>
      <c r="G7594" s="27">
        <v>27473</v>
      </c>
      <c r="H7594">
        <v>41</v>
      </c>
      <c r="I7594" t="s">
        <v>244</v>
      </c>
      <c r="J7594" t="s">
        <v>353</v>
      </c>
      <c r="K7594">
        <v>0</v>
      </c>
      <c r="L7594">
        <v>2</v>
      </c>
      <c r="M7594">
        <v>0</v>
      </c>
      <c r="N7594">
        <v>0</v>
      </c>
      <c r="O7594">
        <v>1</v>
      </c>
      <c r="P7594">
        <v>0</v>
      </c>
      <c r="Q7594" s="28">
        <v>41816.15347222222</v>
      </c>
      <c r="R7594" s="28">
        <v>41816.376388888886</v>
      </c>
      <c r="S7594" t="s">
        <v>24899</v>
      </c>
      <c r="T7594" s="27">
        <v>41816</v>
      </c>
      <c r="V7594">
        <v>0</v>
      </c>
      <c r="W7594" t="s">
        <v>32</v>
      </c>
      <c r="X7594" t="s">
        <v>261</v>
      </c>
      <c r="Y7594">
        <v>1</v>
      </c>
      <c r="AA7594" t="s">
        <v>24900</v>
      </c>
      <c r="AB7594" t="s">
        <v>36</v>
      </c>
      <c r="AD7594" s="27">
        <v>42115</v>
      </c>
      <c r="AE7594" t="s">
        <v>324</v>
      </c>
      <c r="AH7594">
        <v>0</v>
      </c>
      <c r="AN7594" t="s">
        <v>238</v>
      </c>
      <c r="AO7594">
        <v>2</v>
      </c>
      <c r="AP7594" t="s">
        <v>239</v>
      </c>
      <c r="AQ7594" s="27">
        <v>41816</v>
      </c>
      <c r="AR7594" t="s">
        <v>240</v>
      </c>
      <c r="AS7594">
        <v>2</v>
      </c>
      <c r="AT7594" t="s">
        <v>239</v>
      </c>
      <c r="AU7594" s="27">
        <v>41816</v>
      </c>
    </row>
    <row r="7595" spans="1:47" x14ac:dyDescent="0.2">
      <c r="A7595">
        <v>7594</v>
      </c>
      <c r="B7595" t="s">
        <v>24901</v>
      </c>
      <c r="C7595" t="s">
        <v>24902</v>
      </c>
      <c r="D7595" t="s">
        <v>24903</v>
      </c>
      <c r="E7595" s="27">
        <v>41725</v>
      </c>
      <c r="F7595" t="s">
        <v>233</v>
      </c>
      <c r="G7595" s="27">
        <v>27988</v>
      </c>
      <c r="H7595">
        <v>39</v>
      </c>
      <c r="I7595" t="s">
        <v>244</v>
      </c>
      <c r="J7595" t="s">
        <v>245</v>
      </c>
      <c r="K7595">
        <v>0</v>
      </c>
      <c r="L7595">
        <v>2</v>
      </c>
      <c r="M7595">
        <v>0</v>
      </c>
      <c r="N7595">
        <v>0</v>
      </c>
      <c r="O7595">
        <v>0</v>
      </c>
      <c r="W7595" t="s">
        <v>237</v>
      </c>
      <c r="Y7595">
        <v>-1</v>
      </c>
      <c r="AB7595" t="s">
        <v>237</v>
      </c>
      <c r="AH7595">
        <v>0</v>
      </c>
      <c r="AN7595" t="s">
        <v>238</v>
      </c>
      <c r="AO7595">
        <v>1</v>
      </c>
      <c r="AP7595" t="s">
        <v>239</v>
      </c>
      <c r="AQ7595" s="27">
        <v>41725</v>
      </c>
      <c r="AR7595" t="s">
        <v>240</v>
      </c>
      <c r="AS7595">
        <v>2</v>
      </c>
      <c r="AT7595" t="s">
        <v>239</v>
      </c>
      <c r="AU7595" s="27">
        <v>41725</v>
      </c>
    </row>
    <row r="7596" spans="1:47" x14ac:dyDescent="0.2">
      <c r="A7596">
        <v>7595</v>
      </c>
      <c r="B7596" t="s">
        <v>24904</v>
      </c>
      <c r="C7596" t="s">
        <v>24905</v>
      </c>
      <c r="D7596" t="s">
        <v>24906</v>
      </c>
      <c r="E7596" s="27">
        <v>41660</v>
      </c>
      <c r="F7596" t="s">
        <v>294</v>
      </c>
      <c r="G7596" s="27">
        <v>22073</v>
      </c>
      <c r="H7596">
        <v>55</v>
      </c>
      <c r="I7596" t="s">
        <v>234</v>
      </c>
      <c r="J7596" t="s">
        <v>353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-1</v>
      </c>
      <c r="Q7596" s="28">
        <v>41659.129861111112</v>
      </c>
      <c r="R7596" s="28">
        <v>41660.065972222219</v>
      </c>
      <c r="S7596" t="s">
        <v>24907</v>
      </c>
      <c r="T7596" s="27">
        <v>41659</v>
      </c>
      <c r="V7596">
        <v>1</v>
      </c>
      <c r="W7596" t="s">
        <v>36</v>
      </c>
      <c r="X7596" t="s">
        <v>279</v>
      </c>
      <c r="Y7596">
        <v>0</v>
      </c>
      <c r="AB7596" t="s">
        <v>237</v>
      </c>
      <c r="AH7596">
        <v>0</v>
      </c>
      <c r="AN7596" t="s">
        <v>238</v>
      </c>
      <c r="AO7596">
        <v>1</v>
      </c>
      <c r="AP7596" t="s">
        <v>239</v>
      </c>
      <c r="AQ7596" s="27">
        <v>41660</v>
      </c>
      <c r="AR7596" t="s">
        <v>240</v>
      </c>
      <c r="AS7596">
        <v>1</v>
      </c>
      <c r="AT7596" t="s">
        <v>239</v>
      </c>
      <c r="AU7596" s="27">
        <v>41660</v>
      </c>
    </row>
    <row r="7597" spans="1:47" x14ac:dyDescent="0.2">
      <c r="A7597">
        <v>7596</v>
      </c>
      <c r="B7597" t="s">
        <v>24908</v>
      </c>
      <c r="C7597" t="s">
        <v>400</v>
      </c>
      <c r="D7597" t="s">
        <v>24909</v>
      </c>
      <c r="E7597" s="27">
        <v>41677</v>
      </c>
      <c r="F7597" t="s">
        <v>233</v>
      </c>
      <c r="G7597" s="27">
        <v>31699</v>
      </c>
      <c r="H7597">
        <v>29</v>
      </c>
      <c r="I7597" t="s">
        <v>244</v>
      </c>
      <c r="J7597" t="s">
        <v>250</v>
      </c>
      <c r="K7597">
        <v>3</v>
      </c>
      <c r="L7597">
        <v>2</v>
      </c>
      <c r="M7597">
        <v>0</v>
      </c>
      <c r="N7597">
        <v>0</v>
      </c>
      <c r="O7597">
        <v>6</v>
      </c>
      <c r="P7597">
        <v>-26</v>
      </c>
      <c r="Q7597" s="28">
        <v>41651.236111111109</v>
      </c>
      <c r="R7597" s="28">
        <v>41677.45416666667</v>
      </c>
      <c r="S7597" t="s">
        <v>24910</v>
      </c>
      <c r="U7597" s="27">
        <v>41668</v>
      </c>
      <c r="V7597">
        <v>9</v>
      </c>
      <c r="W7597" t="s">
        <v>32</v>
      </c>
      <c r="X7597" t="s">
        <v>274</v>
      </c>
      <c r="Y7597">
        <v>0</v>
      </c>
      <c r="AB7597" t="s">
        <v>237</v>
      </c>
      <c r="AH7597">
        <v>0</v>
      </c>
      <c r="AN7597" t="s">
        <v>238</v>
      </c>
      <c r="AO7597">
        <v>2</v>
      </c>
      <c r="AP7597" t="s">
        <v>239</v>
      </c>
      <c r="AQ7597" s="27">
        <v>41677</v>
      </c>
      <c r="AR7597" t="s">
        <v>240</v>
      </c>
      <c r="AS7597">
        <v>2</v>
      </c>
      <c r="AT7597" t="s">
        <v>239</v>
      </c>
      <c r="AU7597" s="27">
        <v>41677</v>
      </c>
    </row>
    <row r="7598" spans="1:47" x14ac:dyDescent="0.2">
      <c r="A7598">
        <v>7597</v>
      </c>
      <c r="B7598" t="s">
        <v>24911</v>
      </c>
      <c r="C7598" t="s">
        <v>2670</v>
      </c>
      <c r="D7598" t="s">
        <v>357</v>
      </c>
      <c r="E7598" s="27">
        <v>41501</v>
      </c>
      <c r="F7598" t="s">
        <v>233</v>
      </c>
      <c r="G7598" s="27">
        <v>31040</v>
      </c>
      <c r="H7598">
        <v>31</v>
      </c>
      <c r="I7598" t="s">
        <v>244</v>
      </c>
      <c r="J7598" t="s">
        <v>22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-1</v>
      </c>
      <c r="Q7598" s="28">
        <v>41500.206250000003</v>
      </c>
      <c r="R7598" s="28">
        <v>41501.310416666667</v>
      </c>
      <c r="S7598" t="s">
        <v>24912</v>
      </c>
      <c r="T7598" s="27">
        <v>41500</v>
      </c>
      <c r="V7598">
        <v>1</v>
      </c>
      <c r="W7598" t="s">
        <v>36</v>
      </c>
      <c r="X7598" t="s">
        <v>279</v>
      </c>
      <c r="Y7598">
        <v>0</v>
      </c>
      <c r="AB7598" t="s">
        <v>237</v>
      </c>
      <c r="AH7598">
        <v>0</v>
      </c>
      <c r="AN7598" t="s">
        <v>238</v>
      </c>
      <c r="AO7598">
        <v>1</v>
      </c>
      <c r="AP7598" t="s">
        <v>239</v>
      </c>
      <c r="AQ7598" s="27">
        <v>41501</v>
      </c>
      <c r="AR7598" t="s">
        <v>240</v>
      </c>
      <c r="AS7598">
        <v>1</v>
      </c>
      <c r="AT7598" t="s">
        <v>239</v>
      </c>
      <c r="AU7598" s="27">
        <v>41501</v>
      </c>
    </row>
    <row r="7599" spans="1:47" x14ac:dyDescent="0.2">
      <c r="A7599">
        <v>7598</v>
      </c>
      <c r="B7599" t="s">
        <v>24913</v>
      </c>
      <c r="C7599" t="s">
        <v>400</v>
      </c>
      <c r="D7599" t="s">
        <v>4052</v>
      </c>
      <c r="E7599" s="27">
        <v>41784</v>
      </c>
      <c r="F7599" t="s">
        <v>233</v>
      </c>
      <c r="G7599" s="27">
        <v>32555</v>
      </c>
      <c r="H7599">
        <v>27</v>
      </c>
      <c r="I7599" t="s">
        <v>244</v>
      </c>
      <c r="J7599" t="s">
        <v>3068</v>
      </c>
      <c r="K7599">
        <v>0</v>
      </c>
      <c r="L7599">
        <v>3</v>
      </c>
      <c r="M7599">
        <v>0</v>
      </c>
      <c r="N7599">
        <v>0</v>
      </c>
      <c r="O7599">
        <v>1</v>
      </c>
      <c r="P7599">
        <v>-1</v>
      </c>
      <c r="Q7599" s="28">
        <v>41783.445138888892</v>
      </c>
      <c r="R7599" s="28">
        <v>41784.384722222225</v>
      </c>
      <c r="S7599" t="s">
        <v>24914</v>
      </c>
      <c r="T7599" s="27">
        <v>41783</v>
      </c>
      <c r="V7599">
        <v>1</v>
      </c>
      <c r="W7599" t="s">
        <v>36</v>
      </c>
      <c r="X7599" t="s">
        <v>279</v>
      </c>
      <c r="Y7599">
        <v>0</v>
      </c>
      <c r="AB7599" t="s">
        <v>237</v>
      </c>
      <c r="AH7599">
        <v>0</v>
      </c>
      <c r="AN7599" t="s">
        <v>238</v>
      </c>
      <c r="AO7599">
        <v>6</v>
      </c>
      <c r="AP7599" t="s">
        <v>246</v>
      </c>
      <c r="AQ7599" s="27">
        <v>41784</v>
      </c>
      <c r="AR7599" t="s">
        <v>240</v>
      </c>
      <c r="AS7599">
        <v>3</v>
      </c>
      <c r="AT7599" t="s">
        <v>239</v>
      </c>
      <c r="AU7599" s="27">
        <v>41784</v>
      </c>
    </row>
    <row r="7600" spans="1:47" x14ac:dyDescent="0.2">
      <c r="A7600">
        <v>7599</v>
      </c>
      <c r="B7600" t="s">
        <v>24915</v>
      </c>
      <c r="C7600" t="s">
        <v>24916</v>
      </c>
      <c r="D7600" t="s">
        <v>24917</v>
      </c>
      <c r="E7600" s="27">
        <v>41753</v>
      </c>
      <c r="F7600" t="s">
        <v>233</v>
      </c>
      <c r="G7600" s="27">
        <v>26189</v>
      </c>
      <c r="H7600">
        <v>44</v>
      </c>
      <c r="I7600" t="s">
        <v>244</v>
      </c>
      <c r="J7600" t="s">
        <v>250</v>
      </c>
      <c r="K7600">
        <v>0</v>
      </c>
      <c r="L7600">
        <v>4</v>
      </c>
      <c r="M7600">
        <v>0</v>
      </c>
      <c r="N7600">
        <v>0</v>
      </c>
      <c r="O7600">
        <v>5</v>
      </c>
      <c r="P7600">
        <v>-1</v>
      </c>
      <c r="Q7600" s="28">
        <v>41752.365277777775</v>
      </c>
      <c r="R7600" s="28">
        <v>41753.386805555558</v>
      </c>
      <c r="S7600" t="s">
        <v>24918</v>
      </c>
      <c r="U7600" s="27">
        <v>41752</v>
      </c>
      <c r="V7600">
        <v>1</v>
      </c>
      <c r="W7600" t="s">
        <v>32</v>
      </c>
      <c r="X7600" t="s">
        <v>274</v>
      </c>
      <c r="Y7600">
        <v>0</v>
      </c>
      <c r="AB7600" t="s">
        <v>237</v>
      </c>
      <c r="AH7600">
        <v>0</v>
      </c>
      <c r="AN7600" t="s">
        <v>238</v>
      </c>
      <c r="AO7600">
        <v>1</v>
      </c>
      <c r="AP7600" t="s">
        <v>239</v>
      </c>
      <c r="AQ7600" s="27">
        <v>41753</v>
      </c>
      <c r="AR7600" t="s">
        <v>240</v>
      </c>
      <c r="AS7600">
        <v>4</v>
      </c>
      <c r="AT7600" t="s">
        <v>239</v>
      </c>
      <c r="AU7600" s="27">
        <v>41753</v>
      </c>
    </row>
    <row r="7601" spans="1:47" x14ac:dyDescent="0.2">
      <c r="A7601">
        <v>7600</v>
      </c>
      <c r="B7601" t="s">
        <v>24919</v>
      </c>
      <c r="C7601" t="s">
        <v>2390</v>
      </c>
      <c r="D7601" t="s">
        <v>5971</v>
      </c>
      <c r="E7601" s="27">
        <v>41895</v>
      </c>
      <c r="F7601" t="s">
        <v>233</v>
      </c>
      <c r="G7601" s="27">
        <v>33573</v>
      </c>
      <c r="H7601">
        <v>24</v>
      </c>
      <c r="I7601" t="s">
        <v>259</v>
      </c>
      <c r="J7601" t="s">
        <v>250</v>
      </c>
      <c r="K7601">
        <v>0</v>
      </c>
      <c r="L7601">
        <v>5</v>
      </c>
      <c r="M7601">
        <v>0</v>
      </c>
      <c r="N7601">
        <v>0</v>
      </c>
      <c r="O7601">
        <v>0</v>
      </c>
      <c r="P7601">
        <v>-1</v>
      </c>
      <c r="Q7601" s="28">
        <v>41894.271527777775</v>
      </c>
      <c r="R7601" s="28">
        <v>41895.322916666664</v>
      </c>
      <c r="S7601" t="s">
        <v>24920</v>
      </c>
      <c r="T7601" s="27">
        <v>41894</v>
      </c>
      <c r="V7601">
        <v>1</v>
      </c>
      <c r="W7601" t="s">
        <v>32</v>
      </c>
      <c r="X7601" t="s">
        <v>402</v>
      </c>
      <c r="Y7601">
        <v>0</v>
      </c>
      <c r="AB7601" t="s">
        <v>237</v>
      </c>
      <c r="AH7601">
        <v>0</v>
      </c>
      <c r="AN7601" t="s">
        <v>238</v>
      </c>
      <c r="AO7601">
        <v>4</v>
      </c>
      <c r="AP7601" t="s">
        <v>239</v>
      </c>
      <c r="AQ7601" s="27">
        <v>41895</v>
      </c>
      <c r="AR7601" t="s">
        <v>240</v>
      </c>
      <c r="AS7601">
        <v>5</v>
      </c>
      <c r="AT7601" t="s">
        <v>246</v>
      </c>
      <c r="AU7601" s="27">
        <v>41895</v>
      </c>
    </row>
    <row r="7602" spans="1:47" x14ac:dyDescent="0.2">
      <c r="A7602">
        <v>7601</v>
      </c>
      <c r="B7602" t="s">
        <v>24921</v>
      </c>
      <c r="C7602" t="s">
        <v>2381</v>
      </c>
      <c r="D7602" t="s">
        <v>24922</v>
      </c>
      <c r="E7602" s="27">
        <v>41912</v>
      </c>
      <c r="F7602" t="s">
        <v>233</v>
      </c>
      <c r="G7602" s="27">
        <v>33879</v>
      </c>
      <c r="H7602">
        <v>23</v>
      </c>
      <c r="I7602" t="s">
        <v>259</v>
      </c>
      <c r="J7602" t="s">
        <v>353</v>
      </c>
      <c r="K7602">
        <v>0</v>
      </c>
      <c r="L7602">
        <v>5</v>
      </c>
      <c r="M7602">
        <v>1</v>
      </c>
      <c r="N7602">
        <v>2</v>
      </c>
      <c r="O7602">
        <v>1</v>
      </c>
      <c r="P7602">
        <v>-1</v>
      </c>
      <c r="Q7602" s="28">
        <v>41911.496527777781</v>
      </c>
      <c r="R7602" s="28">
        <v>41912.425694444442</v>
      </c>
      <c r="S7602" t="s">
        <v>24923</v>
      </c>
      <c r="T7602" s="27">
        <v>41911</v>
      </c>
      <c r="V7602">
        <v>1</v>
      </c>
      <c r="W7602" t="s">
        <v>32</v>
      </c>
      <c r="X7602" t="s">
        <v>268</v>
      </c>
      <c r="Y7602">
        <v>0</v>
      </c>
      <c r="AB7602" t="s">
        <v>237</v>
      </c>
      <c r="AH7602">
        <v>0</v>
      </c>
      <c r="AN7602" t="s">
        <v>238</v>
      </c>
      <c r="AO7602">
        <v>4</v>
      </c>
      <c r="AP7602" t="s">
        <v>239</v>
      </c>
      <c r="AQ7602" s="27">
        <v>41912</v>
      </c>
      <c r="AR7602" t="s">
        <v>240</v>
      </c>
      <c r="AS7602">
        <v>5</v>
      </c>
      <c r="AT7602" t="s">
        <v>246</v>
      </c>
      <c r="AU7602" s="27">
        <v>41912</v>
      </c>
    </row>
    <row r="7603" spans="1:47" x14ac:dyDescent="0.2">
      <c r="A7603">
        <v>7602</v>
      </c>
      <c r="B7603" t="s">
        <v>24924</v>
      </c>
      <c r="C7603" t="s">
        <v>414</v>
      </c>
      <c r="D7603" t="s">
        <v>9354</v>
      </c>
      <c r="E7603" s="27">
        <v>41906</v>
      </c>
      <c r="F7603" t="s">
        <v>233</v>
      </c>
      <c r="G7603" s="27">
        <v>30810</v>
      </c>
      <c r="H7603">
        <v>31</v>
      </c>
      <c r="I7603" t="s">
        <v>244</v>
      </c>
      <c r="J7603" t="s">
        <v>250</v>
      </c>
      <c r="K7603">
        <v>0</v>
      </c>
      <c r="L7603">
        <v>7</v>
      </c>
      <c r="M7603">
        <v>0</v>
      </c>
      <c r="N7603">
        <v>1</v>
      </c>
      <c r="O7603">
        <v>11</v>
      </c>
      <c r="P7603">
        <v>0</v>
      </c>
      <c r="Q7603" s="28">
        <v>41906.21875</v>
      </c>
      <c r="R7603" s="28">
        <v>41906.34652777778</v>
      </c>
      <c r="S7603" t="s">
        <v>24925</v>
      </c>
      <c r="T7603" s="27">
        <v>41906</v>
      </c>
      <c r="V7603">
        <v>0</v>
      </c>
      <c r="W7603" t="s">
        <v>32</v>
      </c>
      <c r="X7603" t="s">
        <v>343</v>
      </c>
      <c r="Y7603">
        <v>1</v>
      </c>
      <c r="AA7603" t="s">
        <v>24926</v>
      </c>
      <c r="AB7603" t="s">
        <v>36</v>
      </c>
      <c r="AC7603">
        <v>1</v>
      </c>
      <c r="AD7603" s="27">
        <v>42142</v>
      </c>
      <c r="AE7603" t="s">
        <v>392</v>
      </c>
      <c r="AF7603" s="27">
        <v>42143</v>
      </c>
      <c r="AG7603" s="27">
        <v>42143</v>
      </c>
      <c r="AH7603">
        <v>0</v>
      </c>
      <c r="AN7603" t="s">
        <v>238</v>
      </c>
      <c r="AO7603">
        <v>5</v>
      </c>
      <c r="AP7603" t="s">
        <v>246</v>
      </c>
      <c r="AQ7603" s="27">
        <v>41906</v>
      </c>
      <c r="AR7603" t="s">
        <v>240</v>
      </c>
      <c r="AS7603">
        <v>7</v>
      </c>
      <c r="AT7603" t="s">
        <v>246</v>
      </c>
      <c r="AU7603" s="27">
        <v>41906</v>
      </c>
    </row>
    <row r="7604" spans="1:47" x14ac:dyDescent="0.2">
      <c r="A7604">
        <v>7603</v>
      </c>
      <c r="B7604" t="s">
        <v>24927</v>
      </c>
      <c r="C7604" t="s">
        <v>6502</v>
      </c>
      <c r="D7604" t="s">
        <v>14867</v>
      </c>
      <c r="E7604" s="27">
        <v>41345</v>
      </c>
      <c r="F7604" t="s">
        <v>233</v>
      </c>
      <c r="G7604" s="27">
        <v>23469</v>
      </c>
      <c r="H7604">
        <v>52</v>
      </c>
      <c r="I7604" t="s">
        <v>234</v>
      </c>
      <c r="J7604" t="s">
        <v>22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-1</v>
      </c>
      <c r="Q7604" s="28">
        <v>41344.53125</v>
      </c>
      <c r="R7604" s="28">
        <v>41345.145138888889</v>
      </c>
      <c r="S7604" t="s">
        <v>24928</v>
      </c>
      <c r="T7604" s="27">
        <v>41344</v>
      </c>
      <c r="V7604">
        <v>1</v>
      </c>
      <c r="W7604" t="s">
        <v>32</v>
      </c>
      <c r="X7604" t="s">
        <v>24929</v>
      </c>
      <c r="Y7604">
        <v>0</v>
      </c>
      <c r="AB7604" t="s">
        <v>237</v>
      </c>
      <c r="AH7604">
        <v>0</v>
      </c>
      <c r="AN7604" t="s">
        <v>238</v>
      </c>
      <c r="AO7604">
        <v>1</v>
      </c>
      <c r="AP7604" t="s">
        <v>239</v>
      </c>
      <c r="AQ7604" s="27">
        <v>41345</v>
      </c>
      <c r="AR7604" t="s">
        <v>240</v>
      </c>
      <c r="AS7604">
        <v>1</v>
      </c>
      <c r="AT7604" t="s">
        <v>239</v>
      </c>
      <c r="AU7604" s="27">
        <v>41345</v>
      </c>
    </row>
    <row r="7605" spans="1:47" x14ac:dyDescent="0.2">
      <c r="A7605">
        <v>7604</v>
      </c>
      <c r="B7605" t="s">
        <v>24930</v>
      </c>
      <c r="C7605" t="s">
        <v>464</v>
      </c>
      <c r="D7605" t="s">
        <v>24931</v>
      </c>
      <c r="E7605" s="27">
        <v>41358</v>
      </c>
      <c r="F7605" t="s">
        <v>233</v>
      </c>
      <c r="G7605" s="27">
        <v>20647</v>
      </c>
      <c r="H7605">
        <v>59</v>
      </c>
      <c r="I7605" t="s">
        <v>234</v>
      </c>
      <c r="J7605" t="s">
        <v>245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-1</v>
      </c>
      <c r="Q7605" s="28">
        <v>41357.081944444442</v>
      </c>
      <c r="R7605" s="28">
        <v>41358.338888888888</v>
      </c>
      <c r="S7605" t="s">
        <v>24932</v>
      </c>
      <c r="T7605" s="27">
        <v>41356</v>
      </c>
      <c r="V7605">
        <v>2</v>
      </c>
      <c r="W7605" t="s">
        <v>36</v>
      </c>
      <c r="X7605" t="s">
        <v>1582</v>
      </c>
      <c r="Y7605">
        <v>0</v>
      </c>
      <c r="AB7605" t="s">
        <v>237</v>
      </c>
      <c r="AH7605">
        <v>0</v>
      </c>
      <c r="AN7605" t="s">
        <v>238</v>
      </c>
      <c r="AO7605">
        <v>1</v>
      </c>
      <c r="AP7605" t="s">
        <v>239</v>
      </c>
      <c r="AQ7605" s="27">
        <v>41358</v>
      </c>
      <c r="AR7605" t="s">
        <v>240</v>
      </c>
      <c r="AS7605">
        <v>1</v>
      </c>
      <c r="AT7605" t="s">
        <v>239</v>
      </c>
      <c r="AU7605" s="27">
        <v>41358</v>
      </c>
    </row>
    <row r="7606" spans="1:47" x14ac:dyDescent="0.2">
      <c r="A7606">
        <v>7605</v>
      </c>
      <c r="B7606" t="s">
        <v>24933</v>
      </c>
      <c r="C7606" t="s">
        <v>6822</v>
      </c>
      <c r="D7606" t="s">
        <v>5079</v>
      </c>
      <c r="E7606" s="27">
        <v>41388</v>
      </c>
      <c r="F7606" t="s">
        <v>233</v>
      </c>
      <c r="G7606" s="27">
        <v>24387</v>
      </c>
      <c r="H7606">
        <v>49</v>
      </c>
      <c r="I7606" t="s">
        <v>234</v>
      </c>
      <c r="J7606" t="s">
        <v>250</v>
      </c>
      <c r="K7606">
        <v>0</v>
      </c>
      <c r="L7606">
        <v>1</v>
      </c>
      <c r="M7606">
        <v>0</v>
      </c>
      <c r="N7606">
        <v>0</v>
      </c>
      <c r="O7606">
        <v>1</v>
      </c>
      <c r="P7606">
        <v>0</v>
      </c>
      <c r="Q7606" s="28">
        <v>41388.160416666666</v>
      </c>
      <c r="R7606" s="28">
        <v>41388.347222222219</v>
      </c>
      <c r="S7606" t="s">
        <v>24934</v>
      </c>
      <c r="T7606" s="27">
        <v>41388</v>
      </c>
      <c r="V7606">
        <v>0</v>
      </c>
      <c r="W7606" t="s">
        <v>36</v>
      </c>
      <c r="X7606" t="s">
        <v>279</v>
      </c>
      <c r="Y7606">
        <v>1</v>
      </c>
      <c r="AA7606" t="s">
        <v>24935</v>
      </c>
      <c r="AB7606" t="s">
        <v>36</v>
      </c>
      <c r="AC7606">
        <v>0</v>
      </c>
      <c r="AD7606" s="27">
        <v>41798</v>
      </c>
      <c r="AE7606" t="s">
        <v>279</v>
      </c>
      <c r="AF7606" s="27">
        <v>41798</v>
      </c>
      <c r="AG7606" s="27">
        <v>41801</v>
      </c>
      <c r="AH7606">
        <v>1</v>
      </c>
      <c r="AJ7606" t="s">
        <v>24935</v>
      </c>
      <c r="AK7606" t="s">
        <v>462</v>
      </c>
      <c r="AL7606" s="27">
        <v>41798</v>
      </c>
      <c r="AM7606" t="s">
        <v>279</v>
      </c>
      <c r="AN7606" t="s">
        <v>238</v>
      </c>
      <c r="AO7606">
        <v>1</v>
      </c>
      <c r="AP7606" t="s">
        <v>239</v>
      </c>
      <c r="AQ7606" s="27">
        <v>41388</v>
      </c>
      <c r="AR7606" t="s">
        <v>240</v>
      </c>
      <c r="AS7606">
        <v>1</v>
      </c>
      <c r="AT7606" t="s">
        <v>239</v>
      </c>
      <c r="AU7606" s="27">
        <v>41388</v>
      </c>
    </row>
    <row r="7607" spans="1:47" x14ac:dyDescent="0.2">
      <c r="A7607">
        <v>7606</v>
      </c>
      <c r="B7607" t="s">
        <v>24936</v>
      </c>
      <c r="C7607" t="s">
        <v>1711</v>
      </c>
      <c r="D7607" t="s">
        <v>24937</v>
      </c>
      <c r="E7607" s="27">
        <v>41400</v>
      </c>
      <c r="F7607" t="s">
        <v>233</v>
      </c>
      <c r="G7607" s="27">
        <v>29063</v>
      </c>
      <c r="H7607">
        <v>36</v>
      </c>
      <c r="I7607" t="s">
        <v>244</v>
      </c>
      <c r="J7607" t="s">
        <v>245</v>
      </c>
      <c r="K7607">
        <v>0</v>
      </c>
      <c r="L7607">
        <v>6</v>
      </c>
      <c r="M7607">
        <v>0</v>
      </c>
      <c r="N7607">
        <v>0</v>
      </c>
      <c r="O7607">
        <v>11</v>
      </c>
      <c r="P7607">
        <v>-1</v>
      </c>
      <c r="Q7607" s="28">
        <v>41399.265972222223</v>
      </c>
      <c r="R7607" s="28">
        <v>41401.449305555558</v>
      </c>
      <c r="S7607" t="s">
        <v>24938</v>
      </c>
      <c r="T7607" s="27">
        <v>41399</v>
      </c>
      <c r="V7607">
        <v>1</v>
      </c>
      <c r="W7607" t="s">
        <v>36</v>
      </c>
      <c r="X7607" t="s">
        <v>279</v>
      </c>
      <c r="Y7607">
        <v>1</v>
      </c>
      <c r="AA7607" t="s">
        <v>24939</v>
      </c>
      <c r="AB7607" t="s">
        <v>36</v>
      </c>
      <c r="AC7607">
        <v>0</v>
      </c>
      <c r="AD7607" s="27">
        <v>41441</v>
      </c>
      <c r="AE7607" t="s">
        <v>474</v>
      </c>
      <c r="AF7607" s="27">
        <v>41441</v>
      </c>
      <c r="AG7607" s="27">
        <v>41480</v>
      </c>
      <c r="AH7607">
        <v>1</v>
      </c>
      <c r="AJ7607" t="s">
        <v>24940</v>
      </c>
      <c r="AK7607" t="s">
        <v>462</v>
      </c>
      <c r="AL7607" s="27">
        <v>41441</v>
      </c>
      <c r="AM7607" t="s">
        <v>279</v>
      </c>
      <c r="AN7607" t="s">
        <v>238</v>
      </c>
      <c r="AO7607">
        <v>4</v>
      </c>
      <c r="AP7607" t="s">
        <v>239</v>
      </c>
      <c r="AQ7607" s="27">
        <v>41400</v>
      </c>
      <c r="AR7607" t="s">
        <v>240</v>
      </c>
      <c r="AS7607">
        <v>6</v>
      </c>
      <c r="AT7607" t="s">
        <v>246</v>
      </c>
      <c r="AU7607" s="27">
        <v>41400</v>
      </c>
    </row>
    <row r="7608" spans="1:47" x14ac:dyDescent="0.2">
      <c r="A7608">
        <v>7607</v>
      </c>
      <c r="B7608" t="s">
        <v>24941</v>
      </c>
      <c r="C7608" t="s">
        <v>24942</v>
      </c>
      <c r="D7608" t="s">
        <v>575</v>
      </c>
      <c r="E7608" s="27">
        <v>41585</v>
      </c>
      <c r="F7608" t="s">
        <v>294</v>
      </c>
      <c r="G7608" s="27">
        <v>34067</v>
      </c>
      <c r="H7608">
        <v>23</v>
      </c>
      <c r="I7608" t="s">
        <v>259</v>
      </c>
      <c r="J7608" t="s">
        <v>250</v>
      </c>
      <c r="K7608">
        <v>0</v>
      </c>
      <c r="L7608">
        <v>3</v>
      </c>
      <c r="M7608">
        <v>0</v>
      </c>
      <c r="N7608">
        <v>0</v>
      </c>
      <c r="O7608">
        <v>1</v>
      </c>
      <c r="P7608">
        <v>-1</v>
      </c>
      <c r="Q7608" s="28">
        <v>41584.134027777778</v>
      </c>
      <c r="R7608" s="28">
        <v>41585.088194444441</v>
      </c>
      <c r="S7608" t="s">
        <v>24943</v>
      </c>
      <c r="T7608" s="27">
        <v>41584</v>
      </c>
      <c r="V7608">
        <v>1</v>
      </c>
      <c r="W7608" t="s">
        <v>32</v>
      </c>
      <c r="X7608" t="s">
        <v>313</v>
      </c>
      <c r="Y7608">
        <v>0</v>
      </c>
      <c r="AB7608" t="s">
        <v>237</v>
      </c>
      <c r="AH7608">
        <v>0</v>
      </c>
      <c r="AN7608" t="s">
        <v>238</v>
      </c>
      <c r="AO7608">
        <v>4</v>
      </c>
      <c r="AP7608" t="s">
        <v>239</v>
      </c>
      <c r="AQ7608" s="27">
        <v>41585</v>
      </c>
      <c r="AR7608" t="s">
        <v>240</v>
      </c>
      <c r="AS7608">
        <v>3</v>
      </c>
      <c r="AT7608" t="s">
        <v>239</v>
      </c>
      <c r="AU7608" s="27">
        <v>41585</v>
      </c>
    </row>
    <row r="7609" spans="1:47" x14ac:dyDescent="0.2">
      <c r="A7609">
        <v>7608</v>
      </c>
      <c r="B7609" t="s">
        <v>24944</v>
      </c>
      <c r="C7609" t="s">
        <v>2723</v>
      </c>
      <c r="D7609" t="s">
        <v>3539</v>
      </c>
      <c r="E7609" s="27">
        <v>42000</v>
      </c>
      <c r="F7609" t="s">
        <v>233</v>
      </c>
      <c r="G7609" s="27">
        <v>33589</v>
      </c>
      <c r="H7609">
        <v>24</v>
      </c>
      <c r="I7609" t="s">
        <v>259</v>
      </c>
      <c r="J7609" t="s">
        <v>250</v>
      </c>
      <c r="K7609">
        <v>0</v>
      </c>
      <c r="L7609">
        <v>5</v>
      </c>
      <c r="M7609">
        <v>0</v>
      </c>
      <c r="N7609">
        <v>0</v>
      </c>
      <c r="O7609">
        <v>0</v>
      </c>
      <c r="P7609">
        <v>-1</v>
      </c>
      <c r="Q7609" s="28">
        <v>41999.3</v>
      </c>
      <c r="R7609" s="28">
        <v>42000.352083333331</v>
      </c>
      <c r="S7609" t="s">
        <v>24945</v>
      </c>
      <c r="T7609" s="27">
        <v>41999</v>
      </c>
      <c r="V7609">
        <v>1</v>
      </c>
      <c r="W7609" t="s">
        <v>36</v>
      </c>
      <c r="X7609" t="s">
        <v>279</v>
      </c>
      <c r="Y7609">
        <v>0</v>
      </c>
      <c r="AB7609" t="s">
        <v>237</v>
      </c>
      <c r="AH7609">
        <v>0</v>
      </c>
      <c r="AN7609" t="s">
        <v>238</v>
      </c>
      <c r="AO7609">
        <v>7</v>
      </c>
      <c r="AP7609" t="s">
        <v>246</v>
      </c>
      <c r="AQ7609" s="27">
        <v>42000</v>
      </c>
      <c r="AR7609" t="s">
        <v>240</v>
      </c>
      <c r="AS7609">
        <v>5</v>
      </c>
      <c r="AT7609" t="s">
        <v>246</v>
      </c>
      <c r="AU7609" s="27">
        <v>42000</v>
      </c>
    </row>
    <row r="7610" spans="1:47" x14ac:dyDescent="0.2">
      <c r="A7610">
        <v>7609</v>
      </c>
      <c r="B7610" t="s">
        <v>24946</v>
      </c>
      <c r="C7610" t="s">
        <v>414</v>
      </c>
      <c r="D7610" t="s">
        <v>3654</v>
      </c>
      <c r="E7610" s="27">
        <v>41594</v>
      </c>
      <c r="F7610" t="s">
        <v>233</v>
      </c>
      <c r="G7610" s="27">
        <v>31226</v>
      </c>
      <c r="H7610">
        <v>30</v>
      </c>
      <c r="I7610" t="s">
        <v>244</v>
      </c>
      <c r="J7610" t="s">
        <v>245</v>
      </c>
      <c r="K7610">
        <v>0</v>
      </c>
      <c r="L7610">
        <v>5</v>
      </c>
      <c r="M7610">
        <v>0</v>
      </c>
      <c r="N7610">
        <v>0</v>
      </c>
      <c r="O7610">
        <v>7</v>
      </c>
      <c r="P7610">
        <v>-1</v>
      </c>
      <c r="Q7610" s="28">
        <v>41593.515277777777</v>
      </c>
      <c r="R7610" s="28">
        <v>41688.268750000003</v>
      </c>
      <c r="S7610" t="s">
        <v>24947</v>
      </c>
      <c r="U7610" s="27">
        <v>41593</v>
      </c>
      <c r="V7610">
        <v>1</v>
      </c>
      <c r="W7610" t="s">
        <v>32</v>
      </c>
      <c r="X7610" t="s">
        <v>274</v>
      </c>
      <c r="Y7610">
        <v>0</v>
      </c>
      <c r="AB7610" t="s">
        <v>237</v>
      </c>
      <c r="AH7610">
        <v>0</v>
      </c>
      <c r="AN7610" t="s">
        <v>238</v>
      </c>
      <c r="AO7610">
        <v>3</v>
      </c>
      <c r="AP7610" t="s">
        <v>239</v>
      </c>
      <c r="AQ7610" s="27">
        <v>41594</v>
      </c>
      <c r="AR7610" t="s">
        <v>240</v>
      </c>
      <c r="AS7610">
        <v>5</v>
      </c>
      <c r="AT7610" t="s">
        <v>246</v>
      </c>
      <c r="AU7610" s="27">
        <v>41594</v>
      </c>
    </row>
    <row r="7611" spans="1:47" x14ac:dyDescent="0.2">
      <c r="A7611">
        <v>7610</v>
      </c>
      <c r="B7611" t="s">
        <v>24948</v>
      </c>
      <c r="C7611" t="s">
        <v>3936</v>
      </c>
      <c r="D7611" t="s">
        <v>8612</v>
      </c>
      <c r="E7611" s="27">
        <v>41944</v>
      </c>
      <c r="F7611" t="s">
        <v>294</v>
      </c>
      <c r="G7611" s="27">
        <v>25691</v>
      </c>
      <c r="H7611">
        <v>45</v>
      </c>
      <c r="I7611" t="s">
        <v>234</v>
      </c>
      <c r="J7611" t="s">
        <v>245</v>
      </c>
      <c r="K7611">
        <v>0</v>
      </c>
      <c r="L7611">
        <v>8</v>
      </c>
      <c r="M7611">
        <v>0</v>
      </c>
      <c r="N7611">
        <v>0</v>
      </c>
      <c r="O7611">
        <v>3</v>
      </c>
      <c r="P7611">
        <v>-1</v>
      </c>
      <c r="Q7611" s="28">
        <v>41943.236111111109</v>
      </c>
      <c r="R7611" s="28">
        <v>41959.521527777775</v>
      </c>
      <c r="S7611" t="s">
        <v>24949</v>
      </c>
      <c r="T7611" s="27">
        <v>41943</v>
      </c>
      <c r="V7611">
        <v>1</v>
      </c>
      <c r="W7611" t="s">
        <v>32</v>
      </c>
      <c r="X7611" t="s">
        <v>383</v>
      </c>
      <c r="Y7611">
        <v>0</v>
      </c>
      <c r="AB7611" t="s">
        <v>237</v>
      </c>
      <c r="AH7611">
        <v>0</v>
      </c>
      <c r="AN7611" t="s">
        <v>238</v>
      </c>
      <c r="AO7611">
        <v>2</v>
      </c>
      <c r="AP7611" t="s">
        <v>239</v>
      </c>
      <c r="AQ7611" s="27">
        <v>41944</v>
      </c>
      <c r="AR7611" t="s">
        <v>240</v>
      </c>
      <c r="AS7611">
        <v>8</v>
      </c>
      <c r="AT7611" t="s">
        <v>269</v>
      </c>
      <c r="AU7611" s="27">
        <v>41944</v>
      </c>
    </row>
    <row r="7612" spans="1:47" x14ac:dyDescent="0.2">
      <c r="A7612">
        <v>7611</v>
      </c>
      <c r="B7612" t="s">
        <v>24950</v>
      </c>
      <c r="C7612" t="s">
        <v>464</v>
      </c>
      <c r="D7612" t="s">
        <v>24951</v>
      </c>
      <c r="E7612" s="27">
        <v>41833</v>
      </c>
      <c r="F7612" t="s">
        <v>233</v>
      </c>
      <c r="G7612" s="27">
        <v>25523</v>
      </c>
      <c r="H7612">
        <v>46</v>
      </c>
      <c r="I7612" t="s">
        <v>234</v>
      </c>
      <c r="J7612" t="s">
        <v>245</v>
      </c>
      <c r="K7612">
        <v>0</v>
      </c>
      <c r="L7612">
        <v>7</v>
      </c>
      <c r="M7612">
        <v>0</v>
      </c>
      <c r="N7612">
        <v>0</v>
      </c>
      <c r="O7612">
        <v>26</v>
      </c>
      <c r="P7612">
        <v>-1</v>
      </c>
      <c r="Q7612" s="28">
        <v>41832.236111111109</v>
      </c>
      <c r="R7612" s="28">
        <v>41999.330555555556</v>
      </c>
      <c r="S7612" t="s">
        <v>24952</v>
      </c>
      <c r="T7612" s="27">
        <v>41832</v>
      </c>
      <c r="V7612">
        <v>1</v>
      </c>
      <c r="W7612" t="s">
        <v>32</v>
      </c>
      <c r="X7612" t="s">
        <v>555</v>
      </c>
      <c r="Y7612">
        <v>1</v>
      </c>
      <c r="AA7612" t="s">
        <v>24953</v>
      </c>
      <c r="AB7612" t="s">
        <v>32</v>
      </c>
      <c r="AD7612" s="27">
        <v>42013</v>
      </c>
      <c r="AE7612" t="s">
        <v>494</v>
      </c>
      <c r="AH7612">
        <v>0</v>
      </c>
      <c r="AN7612" t="s">
        <v>238</v>
      </c>
      <c r="AO7612">
        <v>3</v>
      </c>
      <c r="AP7612" t="s">
        <v>239</v>
      </c>
      <c r="AQ7612" s="27">
        <v>41833</v>
      </c>
      <c r="AR7612" t="s">
        <v>240</v>
      </c>
      <c r="AS7612">
        <v>7</v>
      </c>
      <c r="AT7612" t="s">
        <v>246</v>
      </c>
      <c r="AU7612" s="27">
        <v>41833</v>
      </c>
    </row>
    <row r="7613" spans="1:47" x14ac:dyDescent="0.2">
      <c r="A7613">
        <v>7612</v>
      </c>
      <c r="B7613" t="s">
        <v>24954</v>
      </c>
      <c r="C7613" t="s">
        <v>1147</v>
      </c>
      <c r="D7613" t="s">
        <v>24955</v>
      </c>
      <c r="E7613" s="27">
        <v>41506</v>
      </c>
      <c r="F7613" t="s">
        <v>233</v>
      </c>
      <c r="G7613" s="27">
        <v>20733</v>
      </c>
      <c r="H7613">
        <v>59</v>
      </c>
      <c r="I7613" t="s">
        <v>234</v>
      </c>
      <c r="J7613" t="s">
        <v>245</v>
      </c>
      <c r="K7613">
        <v>0</v>
      </c>
      <c r="L7613">
        <v>1</v>
      </c>
      <c r="M7613">
        <v>0</v>
      </c>
      <c r="N7613">
        <v>0</v>
      </c>
      <c r="O7613">
        <v>2</v>
      </c>
      <c r="P7613">
        <v>-1</v>
      </c>
      <c r="Q7613" s="28">
        <v>41505.368750000001</v>
      </c>
      <c r="R7613" s="28">
        <v>41512.115972222222</v>
      </c>
      <c r="S7613" t="s">
        <v>24956</v>
      </c>
      <c r="T7613" s="27">
        <v>41505</v>
      </c>
      <c r="V7613">
        <v>1</v>
      </c>
      <c r="W7613" t="s">
        <v>36</v>
      </c>
      <c r="X7613" t="s">
        <v>279</v>
      </c>
      <c r="Y7613">
        <v>1</v>
      </c>
      <c r="AA7613" t="s">
        <v>24957</v>
      </c>
      <c r="AB7613" t="s">
        <v>36</v>
      </c>
      <c r="AD7613" s="27">
        <v>41751</v>
      </c>
      <c r="AE7613" t="s">
        <v>422</v>
      </c>
      <c r="AH7613">
        <v>0</v>
      </c>
      <c r="AN7613" t="s">
        <v>238</v>
      </c>
      <c r="AO7613">
        <v>1</v>
      </c>
      <c r="AP7613" t="s">
        <v>239</v>
      </c>
      <c r="AQ7613" s="27">
        <v>41506</v>
      </c>
      <c r="AR7613" t="s">
        <v>240</v>
      </c>
      <c r="AS7613">
        <v>1</v>
      </c>
      <c r="AT7613" t="s">
        <v>239</v>
      </c>
      <c r="AU7613" s="27">
        <v>41506</v>
      </c>
    </row>
    <row r="7614" spans="1:47" x14ac:dyDescent="0.2">
      <c r="A7614">
        <v>7613</v>
      </c>
      <c r="B7614" t="s">
        <v>24958</v>
      </c>
      <c r="C7614" t="s">
        <v>1959</v>
      </c>
      <c r="D7614" t="s">
        <v>24959</v>
      </c>
      <c r="E7614" s="27">
        <v>41568</v>
      </c>
      <c r="F7614" t="s">
        <v>233</v>
      </c>
      <c r="G7614" s="27">
        <v>23506</v>
      </c>
      <c r="H7614">
        <v>51</v>
      </c>
      <c r="I7614" t="s">
        <v>234</v>
      </c>
      <c r="J7614" t="s">
        <v>353</v>
      </c>
      <c r="K7614">
        <v>0</v>
      </c>
      <c r="L7614">
        <v>1</v>
      </c>
      <c r="M7614">
        <v>0</v>
      </c>
      <c r="N7614">
        <v>0</v>
      </c>
      <c r="O7614">
        <v>1</v>
      </c>
      <c r="P7614">
        <v>-12</v>
      </c>
      <c r="Q7614" s="28">
        <v>41556.443749999999</v>
      </c>
      <c r="R7614" s="28">
        <v>41563.211111111108</v>
      </c>
      <c r="S7614" t="s">
        <v>24960</v>
      </c>
      <c r="U7614" s="27">
        <v>41556</v>
      </c>
      <c r="V7614">
        <v>12</v>
      </c>
      <c r="W7614" t="s">
        <v>32</v>
      </c>
      <c r="X7614" t="s">
        <v>274</v>
      </c>
      <c r="Y7614">
        <v>0</v>
      </c>
      <c r="AB7614" t="s">
        <v>237</v>
      </c>
      <c r="AH7614">
        <v>0</v>
      </c>
      <c r="AN7614" t="s">
        <v>238</v>
      </c>
      <c r="AO7614">
        <v>1</v>
      </c>
      <c r="AP7614" t="s">
        <v>239</v>
      </c>
      <c r="AQ7614" s="27">
        <v>41568</v>
      </c>
      <c r="AR7614" t="s">
        <v>240</v>
      </c>
      <c r="AS7614">
        <v>1</v>
      </c>
      <c r="AT7614" t="s">
        <v>239</v>
      </c>
      <c r="AU7614" s="27">
        <v>41568</v>
      </c>
    </row>
    <row r="7615" spans="1:47" x14ac:dyDescent="0.2">
      <c r="A7615">
        <v>7614</v>
      </c>
      <c r="B7615" t="s">
        <v>24961</v>
      </c>
      <c r="C7615" t="s">
        <v>24962</v>
      </c>
      <c r="D7615" t="s">
        <v>2131</v>
      </c>
      <c r="E7615" s="27">
        <v>41835</v>
      </c>
      <c r="F7615" t="s">
        <v>233</v>
      </c>
      <c r="G7615" s="27">
        <v>30907</v>
      </c>
      <c r="H7615">
        <v>31</v>
      </c>
      <c r="I7615" t="s">
        <v>244</v>
      </c>
      <c r="J7615" t="s">
        <v>22</v>
      </c>
      <c r="K7615">
        <v>0</v>
      </c>
      <c r="L7615">
        <v>4</v>
      </c>
      <c r="M7615">
        <v>0</v>
      </c>
      <c r="N7615">
        <v>0</v>
      </c>
      <c r="O7615">
        <v>5</v>
      </c>
      <c r="P7615">
        <v>-1</v>
      </c>
      <c r="Q7615" s="28">
        <v>41834.511111111111</v>
      </c>
      <c r="R7615" s="28">
        <v>41929.250694444447</v>
      </c>
      <c r="S7615" t="s">
        <v>24963</v>
      </c>
      <c r="T7615" s="27">
        <v>41834</v>
      </c>
      <c r="V7615">
        <v>1</v>
      </c>
      <c r="W7615" t="s">
        <v>32</v>
      </c>
      <c r="X7615" t="s">
        <v>313</v>
      </c>
      <c r="Y7615">
        <v>0</v>
      </c>
      <c r="AB7615" t="s">
        <v>237</v>
      </c>
      <c r="AH7615">
        <v>0</v>
      </c>
      <c r="AN7615" t="s">
        <v>238</v>
      </c>
      <c r="AO7615">
        <v>3</v>
      </c>
      <c r="AP7615" t="s">
        <v>239</v>
      </c>
      <c r="AQ7615" s="27">
        <v>41835</v>
      </c>
      <c r="AR7615" t="s">
        <v>240</v>
      </c>
      <c r="AS7615">
        <v>4</v>
      </c>
      <c r="AT7615" t="s">
        <v>239</v>
      </c>
      <c r="AU7615" s="27">
        <v>41835</v>
      </c>
    </row>
    <row r="7616" spans="1:47" x14ac:dyDescent="0.2">
      <c r="A7616">
        <v>7615</v>
      </c>
      <c r="B7616" t="s">
        <v>24964</v>
      </c>
      <c r="C7616" t="s">
        <v>10045</v>
      </c>
      <c r="D7616" t="s">
        <v>3642</v>
      </c>
      <c r="E7616" s="27">
        <v>41364</v>
      </c>
      <c r="F7616" t="s">
        <v>233</v>
      </c>
      <c r="G7616" s="27">
        <v>29792</v>
      </c>
      <c r="H7616">
        <v>34</v>
      </c>
      <c r="I7616" t="s">
        <v>244</v>
      </c>
      <c r="J7616" t="s">
        <v>250</v>
      </c>
      <c r="K7616">
        <v>0</v>
      </c>
      <c r="L7616">
        <v>1</v>
      </c>
      <c r="M7616">
        <v>0</v>
      </c>
      <c r="N7616">
        <v>0</v>
      </c>
      <c r="O7616">
        <v>0</v>
      </c>
      <c r="P7616">
        <v>0</v>
      </c>
      <c r="Q7616" s="28">
        <v>41364.511111111111</v>
      </c>
      <c r="R7616" s="28">
        <v>41364.211111111108</v>
      </c>
      <c r="S7616" t="s">
        <v>24965</v>
      </c>
      <c r="T7616" s="27">
        <v>41363</v>
      </c>
      <c r="V7616">
        <v>1</v>
      </c>
      <c r="W7616" t="s">
        <v>32</v>
      </c>
      <c r="X7616" t="s">
        <v>364</v>
      </c>
      <c r="Y7616">
        <v>0</v>
      </c>
      <c r="AB7616" t="s">
        <v>237</v>
      </c>
      <c r="AH7616">
        <v>0</v>
      </c>
      <c r="AN7616" t="s">
        <v>238</v>
      </c>
      <c r="AO7616">
        <v>2</v>
      </c>
      <c r="AP7616" t="s">
        <v>239</v>
      </c>
      <c r="AQ7616" s="27">
        <v>41364</v>
      </c>
      <c r="AR7616" t="s">
        <v>240</v>
      </c>
      <c r="AS7616">
        <v>1</v>
      </c>
      <c r="AT7616" t="s">
        <v>239</v>
      </c>
      <c r="AU7616" s="27">
        <v>41364</v>
      </c>
    </row>
    <row r="7617" spans="1:47" x14ac:dyDescent="0.2">
      <c r="A7617">
        <v>7616</v>
      </c>
      <c r="B7617" t="s">
        <v>24966</v>
      </c>
      <c r="C7617" t="s">
        <v>24967</v>
      </c>
      <c r="D7617" t="s">
        <v>2846</v>
      </c>
      <c r="E7617" s="27">
        <v>41750</v>
      </c>
      <c r="F7617" t="s">
        <v>294</v>
      </c>
      <c r="G7617" s="27">
        <v>28605</v>
      </c>
      <c r="H7617">
        <v>37</v>
      </c>
      <c r="I7617" t="s">
        <v>244</v>
      </c>
      <c r="J7617" t="s">
        <v>250</v>
      </c>
      <c r="K7617">
        <v>0</v>
      </c>
      <c r="L7617">
        <v>1</v>
      </c>
      <c r="M7617">
        <v>0</v>
      </c>
      <c r="N7617">
        <v>0</v>
      </c>
      <c r="O7617">
        <v>2</v>
      </c>
      <c r="P7617">
        <v>-1</v>
      </c>
      <c r="Q7617" s="28">
        <v>41749.511805555558</v>
      </c>
      <c r="R7617" s="28">
        <v>41801.34097222222</v>
      </c>
      <c r="S7617" t="s">
        <v>24968</v>
      </c>
      <c r="U7617" s="27">
        <v>41750</v>
      </c>
      <c r="V7617">
        <v>0</v>
      </c>
      <c r="W7617" t="s">
        <v>32</v>
      </c>
      <c r="X7617" t="s">
        <v>274</v>
      </c>
      <c r="Y7617">
        <v>0</v>
      </c>
      <c r="AB7617" t="s">
        <v>237</v>
      </c>
      <c r="AH7617">
        <v>0</v>
      </c>
      <c r="AN7617" t="s">
        <v>238</v>
      </c>
      <c r="AO7617">
        <v>1</v>
      </c>
      <c r="AP7617" t="s">
        <v>239</v>
      </c>
      <c r="AQ7617" s="27">
        <v>41750</v>
      </c>
      <c r="AR7617" t="s">
        <v>240</v>
      </c>
      <c r="AS7617">
        <v>1</v>
      </c>
      <c r="AT7617" t="s">
        <v>239</v>
      </c>
      <c r="AU7617" s="27">
        <v>41750</v>
      </c>
    </row>
    <row r="7618" spans="1:47" x14ac:dyDescent="0.2">
      <c r="A7618">
        <v>7617</v>
      </c>
      <c r="B7618" t="s">
        <v>24969</v>
      </c>
      <c r="C7618" t="s">
        <v>24970</v>
      </c>
      <c r="D7618" t="s">
        <v>9594</v>
      </c>
      <c r="E7618" s="27">
        <v>41953</v>
      </c>
      <c r="F7618" t="s">
        <v>294</v>
      </c>
      <c r="G7618" s="27">
        <v>31086</v>
      </c>
      <c r="H7618">
        <v>31</v>
      </c>
      <c r="I7618" t="s">
        <v>244</v>
      </c>
      <c r="J7618" t="s">
        <v>245</v>
      </c>
      <c r="K7618">
        <v>0</v>
      </c>
      <c r="L7618">
        <v>5</v>
      </c>
      <c r="M7618">
        <v>0</v>
      </c>
      <c r="N7618">
        <v>0</v>
      </c>
      <c r="O7618">
        <v>4</v>
      </c>
      <c r="P7618">
        <v>-1</v>
      </c>
      <c r="Q7618" s="28">
        <v>41952.095833333333</v>
      </c>
      <c r="R7618" s="28">
        <v>41955.154166666667</v>
      </c>
      <c r="S7618" t="s">
        <v>24971</v>
      </c>
      <c r="T7618" s="27">
        <v>41952</v>
      </c>
      <c r="V7618">
        <v>1</v>
      </c>
      <c r="W7618" t="s">
        <v>36</v>
      </c>
      <c r="X7618" t="s">
        <v>279</v>
      </c>
      <c r="Y7618">
        <v>0</v>
      </c>
      <c r="AB7618" t="s">
        <v>237</v>
      </c>
      <c r="AH7618">
        <v>0</v>
      </c>
      <c r="AN7618" t="s">
        <v>238</v>
      </c>
      <c r="AO7618">
        <v>4</v>
      </c>
      <c r="AP7618" t="s">
        <v>239</v>
      </c>
      <c r="AQ7618" s="27">
        <v>41953</v>
      </c>
      <c r="AR7618" t="s">
        <v>240</v>
      </c>
      <c r="AS7618">
        <v>5</v>
      </c>
      <c r="AT7618" t="s">
        <v>246</v>
      </c>
      <c r="AU7618" s="27">
        <v>41953</v>
      </c>
    </row>
    <row r="7619" spans="1:47" x14ac:dyDescent="0.2">
      <c r="A7619">
        <v>7618</v>
      </c>
      <c r="B7619" t="s">
        <v>24972</v>
      </c>
      <c r="C7619" t="s">
        <v>24973</v>
      </c>
      <c r="D7619" t="s">
        <v>24974</v>
      </c>
      <c r="E7619" s="27">
        <v>41596</v>
      </c>
      <c r="F7619" t="s">
        <v>233</v>
      </c>
      <c r="G7619" s="27">
        <v>30574</v>
      </c>
      <c r="H7619">
        <v>32</v>
      </c>
      <c r="I7619" t="s">
        <v>244</v>
      </c>
      <c r="J7619" t="s">
        <v>22</v>
      </c>
      <c r="K7619">
        <v>0</v>
      </c>
      <c r="L7619">
        <v>1</v>
      </c>
      <c r="M7619">
        <v>0</v>
      </c>
      <c r="N7619">
        <v>0</v>
      </c>
      <c r="O7619">
        <v>0</v>
      </c>
      <c r="P7619">
        <v>-1</v>
      </c>
      <c r="Q7619" s="28">
        <v>41595.213888888888</v>
      </c>
      <c r="R7619" s="28">
        <v>41596.09097222222</v>
      </c>
      <c r="S7619" t="s">
        <v>24975</v>
      </c>
      <c r="T7619" s="27">
        <v>41595</v>
      </c>
      <c r="V7619">
        <v>1</v>
      </c>
      <c r="W7619" t="s">
        <v>32</v>
      </c>
      <c r="X7619" t="s">
        <v>461</v>
      </c>
      <c r="Y7619">
        <v>0</v>
      </c>
      <c r="AB7619" t="s">
        <v>237</v>
      </c>
      <c r="AH7619">
        <v>0</v>
      </c>
      <c r="AN7619" t="s">
        <v>238</v>
      </c>
      <c r="AO7619">
        <v>1</v>
      </c>
      <c r="AP7619" t="s">
        <v>239</v>
      </c>
      <c r="AQ7619" s="27">
        <v>41596</v>
      </c>
      <c r="AR7619" t="s">
        <v>240</v>
      </c>
      <c r="AS7619">
        <v>1</v>
      </c>
      <c r="AT7619" t="s">
        <v>239</v>
      </c>
      <c r="AU7619" s="27">
        <v>41596</v>
      </c>
    </row>
    <row r="7620" spans="1:47" x14ac:dyDescent="0.2">
      <c r="A7620">
        <v>7619</v>
      </c>
      <c r="B7620" t="s">
        <v>24976</v>
      </c>
      <c r="C7620" t="s">
        <v>1262</v>
      </c>
      <c r="D7620" t="s">
        <v>24977</v>
      </c>
      <c r="E7620" s="27">
        <v>41341</v>
      </c>
      <c r="F7620" t="s">
        <v>233</v>
      </c>
      <c r="G7620" s="27">
        <v>31972</v>
      </c>
      <c r="H7620">
        <v>28</v>
      </c>
      <c r="I7620" t="s">
        <v>244</v>
      </c>
      <c r="J7620" t="s">
        <v>245</v>
      </c>
      <c r="K7620">
        <v>0</v>
      </c>
      <c r="L7620">
        <v>7</v>
      </c>
      <c r="M7620">
        <v>0</v>
      </c>
      <c r="N7620">
        <v>0</v>
      </c>
      <c r="O7620">
        <v>0</v>
      </c>
      <c r="W7620" t="s">
        <v>237</v>
      </c>
      <c r="Y7620">
        <v>-1</v>
      </c>
      <c r="AB7620" t="s">
        <v>237</v>
      </c>
      <c r="AH7620">
        <v>0</v>
      </c>
      <c r="AN7620" t="s">
        <v>238</v>
      </c>
      <c r="AO7620">
        <v>3</v>
      </c>
      <c r="AP7620" t="s">
        <v>239</v>
      </c>
      <c r="AQ7620" s="27">
        <v>41341</v>
      </c>
      <c r="AR7620" t="s">
        <v>240</v>
      </c>
      <c r="AS7620">
        <v>7</v>
      </c>
      <c r="AT7620" t="s">
        <v>246</v>
      </c>
      <c r="AU7620" s="27">
        <v>41341</v>
      </c>
    </row>
    <row r="7621" spans="1:47" x14ac:dyDescent="0.2">
      <c r="A7621">
        <v>7620</v>
      </c>
      <c r="B7621" t="s">
        <v>24978</v>
      </c>
      <c r="C7621" t="s">
        <v>13998</v>
      </c>
      <c r="D7621" t="s">
        <v>586</v>
      </c>
      <c r="E7621" s="27">
        <v>41536</v>
      </c>
      <c r="F7621" t="s">
        <v>233</v>
      </c>
      <c r="G7621" s="27">
        <v>22594</v>
      </c>
      <c r="H7621">
        <v>54</v>
      </c>
      <c r="I7621" t="s">
        <v>234</v>
      </c>
      <c r="J7621" t="s">
        <v>250</v>
      </c>
      <c r="K7621">
        <v>0</v>
      </c>
      <c r="L7621">
        <v>3</v>
      </c>
      <c r="M7621">
        <v>0</v>
      </c>
      <c r="N7621">
        <v>0</v>
      </c>
      <c r="O7621">
        <v>1</v>
      </c>
      <c r="P7621">
        <v>-1</v>
      </c>
      <c r="Q7621" s="28">
        <v>41535.433333333334</v>
      </c>
      <c r="R7621" s="28">
        <v>41536.362500000003</v>
      </c>
      <c r="S7621" t="s">
        <v>24979</v>
      </c>
      <c r="U7621" s="27">
        <v>41535</v>
      </c>
      <c r="V7621">
        <v>1</v>
      </c>
      <c r="W7621" t="s">
        <v>32</v>
      </c>
      <c r="X7621" t="s">
        <v>274</v>
      </c>
      <c r="Y7621">
        <v>0</v>
      </c>
      <c r="AB7621" t="s">
        <v>237</v>
      </c>
      <c r="AH7621">
        <v>0</v>
      </c>
      <c r="AN7621" t="s">
        <v>238</v>
      </c>
      <c r="AO7621">
        <v>1</v>
      </c>
      <c r="AP7621" t="s">
        <v>239</v>
      </c>
      <c r="AQ7621" s="27">
        <v>41536</v>
      </c>
      <c r="AR7621" t="s">
        <v>240</v>
      </c>
      <c r="AS7621">
        <v>3</v>
      </c>
      <c r="AT7621" t="s">
        <v>239</v>
      </c>
      <c r="AU7621" s="27">
        <v>41536</v>
      </c>
    </row>
    <row r="7622" spans="1:47" x14ac:dyDescent="0.2">
      <c r="A7622">
        <v>7621</v>
      </c>
      <c r="B7622" t="s">
        <v>24980</v>
      </c>
      <c r="C7622" t="s">
        <v>575</v>
      </c>
      <c r="D7622" t="s">
        <v>24981</v>
      </c>
      <c r="E7622" s="27">
        <v>41847</v>
      </c>
      <c r="F7622" t="s">
        <v>233</v>
      </c>
      <c r="G7622" s="27">
        <v>27870</v>
      </c>
      <c r="H7622">
        <v>39</v>
      </c>
      <c r="I7622" t="s">
        <v>244</v>
      </c>
      <c r="J7622" t="s">
        <v>22</v>
      </c>
      <c r="K7622">
        <v>0</v>
      </c>
      <c r="L7622">
        <v>2</v>
      </c>
      <c r="M7622">
        <v>0</v>
      </c>
      <c r="N7622">
        <v>0</v>
      </c>
      <c r="O7622">
        <v>2</v>
      </c>
      <c r="P7622">
        <v>-1</v>
      </c>
      <c r="Q7622" s="28">
        <v>41846.332638888889</v>
      </c>
      <c r="R7622" s="28">
        <v>41848.411805555559</v>
      </c>
      <c r="S7622" t="s">
        <v>24982</v>
      </c>
      <c r="T7622" s="27">
        <v>41846</v>
      </c>
      <c r="V7622">
        <v>1</v>
      </c>
      <c r="W7622" t="s">
        <v>36</v>
      </c>
      <c r="X7622" t="s">
        <v>263</v>
      </c>
      <c r="Y7622">
        <v>0</v>
      </c>
      <c r="AB7622" t="s">
        <v>237</v>
      </c>
      <c r="AH7622">
        <v>0</v>
      </c>
      <c r="AN7622" t="s">
        <v>238</v>
      </c>
      <c r="AO7622">
        <v>1</v>
      </c>
      <c r="AP7622" t="s">
        <v>239</v>
      </c>
      <c r="AQ7622" s="27">
        <v>41847</v>
      </c>
      <c r="AR7622" t="s">
        <v>240</v>
      </c>
      <c r="AS7622">
        <v>2</v>
      </c>
      <c r="AT7622" t="s">
        <v>239</v>
      </c>
      <c r="AU7622" s="27">
        <v>41847</v>
      </c>
    </row>
    <row r="7623" spans="1:47" x14ac:dyDescent="0.2">
      <c r="A7623">
        <v>7622</v>
      </c>
      <c r="B7623" t="s">
        <v>24983</v>
      </c>
      <c r="C7623" t="s">
        <v>2786</v>
      </c>
      <c r="D7623" t="s">
        <v>689</v>
      </c>
      <c r="E7623" s="27">
        <v>41412</v>
      </c>
      <c r="F7623" t="s">
        <v>233</v>
      </c>
      <c r="G7623" s="27">
        <v>33668</v>
      </c>
      <c r="H7623">
        <v>24</v>
      </c>
      <c r="I7623" t="s">
        <v>259</v>
      </c>
      <c r="J7623" t="s">
        <v>250</v>
      </c>
      <c r="K7623">
        <v>0</v>
      </c>
      <c r="L7623">
        <v>10</v>
      </c>
      <c r="M7623">
        <v>1</v>
      </c>
      <c r="N7623">
        <v>0</v>
      </c>
      <c r="O7623">
        <v>3</v>
      </c>
      <c r="P7623">
        <v>-1</v>
      </c>
      <c r="Q7623" s="28">
        <v>41411.509027777778</v>
      </c>
      <c r="R7623" s="28">
        <v>41412.277777777781</v>
      </c>
      <c r="S7623" t="s">
        <v>24984</v>
      </c>
      <c r="T7623" s="27">
        <v>41410</v>
      </c>
      <c r="V7623">
        <v>2</v>
      </c>
      <c r="W7623" t="s">
        <v>32</v>
      </c>
      <c r="X7623" t="s">
        <v>337</v>
      </c>
      <c r="Y7623">
        <v>1</v>
      </c>
      <c r="AA7623" t="s">
        <v>24985</v>
      </c>
      <c r="AB7623" t="s">
        <v>32</v>
      </c>
      <c r="AC7623">
        <v>0</v>
      </c>
      <c r="AD7623" s="27">
        <v>41525</v>
      </c>
      <c r="AE7623" t="s">
        <v>286</v>
      </c>
      <c r="AF7623" s="27">
        <v>41525</v>
      </c>
      <c r="AG7623" s="27">
        <v>41674</v>
      </c>
      <c r="AH7623">
        <v>0</v>
      </c>
      <c r="AN7623" t="s">
        <v>238</v>
      </c>
      <c r="AO7623">
        <v>10</v>
      </c>
      <c r="AP7623" t="s">
        <v>269</v>
      </c>
      <c r="AQ7623" s="27">
        <v>41412</v>
      </c>
      <c r="AR7623" t="s">
        <v>240</v>
      </c>
      <c r="AS7623">
        <v>10</v>
      </c>
      <c r="AT7623" t="s">
        <v>269</v>
      </c>
      <c r="AU7623" s="27">
        <v>41412</v>
      </c>
    </row>
    <row r="7624" spans="1:47" x14ac:dyDescent="0.2">
      <c r="A7624">
        <v>7623</v>
      </c>
      <c r="B7624" t="s">
        <v>24986</v>
      </c>
      <c r="C7624" t="s">
        <v>24987</v>
      </c>
      <c r="D7624" t="s">
        <v>24973</v>
      </c>
      <c r="E7624" s="27">
        <v>41916</v>
      </c>
      <c r="F7624" t="s">
        <v>294</v>
      </c>
      <c r="G7624" s="27">
        <v>30783</v>
      </c>
      <c r="H7624">
        <v>32</v>
      </c>
      <c r="I7624" t="s">
        <v>244</v>
      </c>
      <c r="J7624" t="s">
        <v>245</v>
      </c>
      <c r="K7624">
        <v>0</v>
      </c>
      <c r="L7624">
        <v>2</v>
      </c>
      <c r="M7624">
        <v>0</v>
      </c>
      <c r="N7624">
        <v>0</v>
      </c>
      <c r="O7624">
        <v>0</v>
      </c>
      <c r="P7624">
        <v>0</v>
      </c>
      <c r="Q7624" s="28">
        <v>41916.124305555553</v>
      </c>
      <c r="R7624" s="28">
        <v>41929.15347222222</v>
      </c>
      <c r="S7624" t="s">
        <v>24988</v>
      </c>
      <c r="T7624" s="27">
        <v>41916</v>
      </c>
      <c r="V7624">
        <v>0</v>
      </c>
      <c r="W7624" t="s">
        <v>36</v>
      </c>
      <c r="X7624" t="s">
        <v>279</v>
      </c>
      <c r="Y7624">
        <v>0</v>
      </c>
      <c r="AB7624" t="s">
        <v>237</v>
      </c>
      <c r="AH7624">
        <v>0</v>
      </c>
      <c r="AN7624" t="s">
        <v>238</v>
      </c>
      <c r="AO7624">
        <v>2</v>
      </c>
      <c r="AP7624" t="s">
        <v>239</v>
      </c>
      <c r="AQ7624" s="27">
        <v>41916</v>
      </c>
      <c r="AR7624" t="s">
        <v>240</v>
      </c>
      <c r="AS7624">
        <v>2</v>
      </c>
      <c r="AT7624" t="s">
        <v>239</v>
      </c>
      <c r="AU7624" s="27">
        <v>41916</v>
      </c>
    </row>
    <row r="7625" spans="1:47" x14ac:dyDescent="0.2">
      <c r="A7625">
        <v>7624</v>
      </c>
      <c r="B7625" t="s">
        <v>24989</v>
      </c>
      <c r="C7625" t="s">
        <v>400</v>
      </c>
      <c r="D7625" t="s">
        <v>24990</v>
      </c>
      <c r="E7625" s="27">
        <v>41830</v>
      </c>
      <c r="F7625" t="s">
        <v>233</v>
      </c>
      <c r="G7625" s="27">
        <v>29498</v>
      </c>
      <c r="H7625">
        <v>35</v>
      </c>
      <c r="I7625" t="s">
        <v>244</v>
      </c>
      <c r="J7625" t="s">
        <v>245</v>
      </c>
      <c r="K7625">
        <v>0</v>
      </c>
      <c r="L7625">
        <v>6</v>
      </c>
      <c r="M7625">
        <v>1</v>
      </c>
      <c r="N7625">
        <v>0</v>
      </c>
      <c r="O7625">
        <v>16</v>
      </c>
      <c r="P7625">
        <v>35</v>
      </c>
      <c r="Q7625" s="28">
        <v>41865.446527777778</v>
      </c>
      <c r="R7625" s="28">
        <v>41866.179166666669</v>
      </c>
      <c r="S7625" t="s">
        <v>24991</v>
      </c>
      <c r="U7625" s="27">
        <v>41542</v>
      </c>
      <c r="V7625">
        <v>288</v>
      </c>
      <c r="W7625" t="s">
        <v>32</v>
      </c>
      <c r="X7625" t="s">
        <v>274</v>
      </c>
      <c r="Y7625">
        <v>1</v>
      </c>
      <c r="AA7625" t="s">
        <v>24992</v>
      </c>
      <c r="AB7625" t="s">
        <v>32</v>
      </c>
      <c r="AC7625">
        <v>0</v>
      </c>
      <c r="AD7625" s="27">
        <v>41865</v>
      </c>
      <c r="AE7625" t="s">
        <v>359</v>
      </c>
      <c r="AF7625" s="27">
        <v>41865</v>
      </c>
      <c r="AG7625" s="27">
        <v>41866</v>
      </c>
      <c r="AH7625">
        <v>0</v>
      </c>
      <c r="AN7625" t="s">
        <v>238</v>
      </c>
      <c r="AO7625">
        <v>3</v>
      </c>
      <c r="AP7625" t="s">
        <v>239</v>
      </c>
      <c r="AQ7625" s="27">
        <v>41830</v>
      </c>
      <c r="AR7625" t="s">
        <v>240</v>
      </c>
      <c r="AS7625">
        <v>6</v>
      </c>
      <c r="AT7625" t="s">
        <v>246</v>
      </c>
      <c r="AU7625" s="27">
        <v>41830</v>
      </c>
    </row>
    <row r="7626" spans="1:47" x14ac:dyDescent="0.2">
      <c r="A7626">
        <v>7625</v>
      </c>
      <c r="B7626" t="s">
        <v>24993</v>
      </c>
      <c r="C7626" t="s">
        <v>24994</v>
      </c>
      <c r="D7626" t="s">
        <v>24995</v>
      </c>
      <c r="E7626" s="27">
        <v>41314</v>
      </c>
      <c r="F7626" t="s">
        <v>233</v>
      </c>
      <c r="G7626" s="27">
        <v>30598</v>
      </c>
      <c r="H7626">
        <v>32</v>
      </c>
      <c r="I7626" t="s">
        <v>244</v>
      </c>
      <c r="J7626" t="s">
        <v>22</v>
      </c>
      <c r="K7626">
        <v>0</v>
      </c>
      <c r="L7626">
        <v>3</v>
      </c>
      <c r="M7626">
        <v>0</v>
      </c>
      <c r="N7626">
        <v>0</v>
      </c>
      <c r="O7626">
        <v>0</v>
      </c>
      <c r="P7626">
        <v>-1</v>
      </c>
      <c r="Q7626" s="28">
        <v>41313.493055555555</v>
      </c>
      <c r="R7626" s="28">
        <v>41314.336805555555</v>
      </c>
      <c r="S7626" t="s">
        <v>24996</v>
      </c>
      <c r="T7626" s="27">
        <v>41313</v>
      </c>
      <c r="V7626">
        <v>1</v>
      </c>
      <c r="W7626" t="s">
        <v>36</v>
      </c>
      <c r="X7626" t="s">
        <v>7195</v>
      </c>
      <c r="Y7626">
        <v>1</v>
      </c>
      <c r="AA7626" t="s">
        <v>24997</v>
      </c>
      <c r="AB7626" t="s">
        <v>36</v>
      </c>
      <c r="AC7626">
        <v>0</v>
      </c>
      <c r="AD7626" s="27">
        <v>41348</v>
      </c>
      <c r="AE7626" t="s">
        <v>550</v>
      </c>
      <c r="AF7626" s="27">
        <v>41348</v>
      </c>
      <c r="AG7626" s="27">
        <v>41349</v>
      </c>
      <c r="AH7626">
        <v>0</v>
      </c>
      <c r="AN7626" t="s">
        <v>238</v>
      </c>
      <c r="AO7626">
        <v>2</v>
      </c>
      <c r="AP7626" t="s">
        <v>239</v>
      </c>
      <c r="AQ7626" s="27">
        <v>41314</v>
      </c>
      <c r="AR7626" t="s">
        <v>240</v>
      </c>
      <c r="AS7626">
        <v>3</v>
      </c>
      <c r="AT7626" t="s">
        <v>239</v>
      </c>
      <c r="AU7626" s="27">
        <v>41314</v>
      </c>
    </row>
    <row r="7627" spans="1:47" x14ac:dyDescent="0.2">
      <c r="A7627">
        <v>7626</v>
      </c>
      <c r="B7627" t="s">
        <v>24998</v>
      </c>
      <c r="C7627" t="s">
        <v>4519</v>
      </c>
      <c r="D7627" t="s">
        <v>19576</v>
      </c>
      <c r="E7627" s="27">
        <v>41818</v>
      </c>
      <c r="F7627" t="s">
        <v>294</v>
      </c>
      <c r="G7627" s="27">
        <v>34756</v>
      </c>
      <c r="H7627">
        <v>21</v>
      </c>
      <c r="I7627" t="s">
        <v>259</v>
      </c>
      <c r="J7627" t="s">
        <v>245</v>
      </c>
      <c r="K7627">
        <v>0</v>
      </c>
      <c r="L7627">
        <v>3</v>
      </c>
      <c r="M7627">
        <v>0</v>
      </c>
      <c r="N7627">
        <v>1</v>
      </c>
      <c r="O7627">
        <v>1</v>
      </c>
      <c r="P7627">
        <v>-1</v>
      </c>
      <c r="Q7627" s="28">
        <v>41817.387499999997</v>
      </c>
      <c r="R7627" s="28">
        <v>41818.068749999999</v>
      </c>
      <c r="S7627" t="s">
        <v>24999</v>
      </c>
      <c r="T7627" s="27">
        <v>41817</v>
      </c>
      <c r="V7627">
        <v>1</v>
      </c>
      <c r="W7627" t="s">
        <v>36</v>
      </c>
      <c r="X7627" t="s">
        <v>279</v>
      </c>
      <c r="Y7627">
        <v>0</v>
      </c>
      <c r="AB7627" t="s">
        <v>237</v>
      </c>
      <c r="AH7627">
        <v>0</v>
      </c>
      <c r="AN7627" t="s">
        <v>238</v>
      </c>
      <c r="AO7627">
        <v>4</v>
      </c>
      <c r="AP7627" t="s">
        <v>239</v>
      </c>
      <c r="AQ7627" s="27">
        <v>41818</v>
      </c>
      <c r="AR7627" t="s">
        <v>240</v>
      </c>
      <c r="AS7627">
        <v>3</v>
      </c>
      <c r="AT7627" t="s">
        <v>239</v>
      </c>
      <c r="AU7627" s="27">
        <v>41818</v>
      </c>
    </row>
    <row r="7628" spans="1:47" x14ac:dyDescent="0.2">
      <c r="A7628">
        <v>7627</v>
      </c>
      <c r="B7628" t="s">
        <v>25000</v>
      </c>
      <c r="C7628" t="s">
        <v>25001</v>
      </c>
      <c r="D7628" t="s">
        <v>2160</v>
      </c>
      <c r="E7628" s="27">
        <v>41996</v>
      </c>
      <c r="F7628" t="s">
        <v>294</v>
      </c>
      <c r="G7628" s="27">
        <v>34564</v>
      </c>
      <c r="H7628">
        <v>21</v>
      </c>
      <c r="I7628" t="s">
        <v>259</v>
      </c>
      <c r="J7628" t="s">
        <v>250</v>
      </c>
      <c r="K7628">
        <v>0</v>
      </c>
      <c r="L7628">
        <v>4</v>
      </c>
      <c r="M7628">
        <v>0</v>
      </c>
      <c r="N7628">
        <v>0</v>
      </c>
      <c r="O7628">
        <v>2</v>
      </c>
      <c r="P7628">
        <v>0</v>
      </c>
      <c r="Q7628" s="28">
        <v>41996.045138888891</v>
      </c>
      <c r="R7628" s="28">
        <v>41996.084722222222</v>
      </c>
      <c r="S7628" t="s">
        <v>25002</v>
      </c>
      <c r="U7628" s="27">
        <v>41995</v>
      </c>
      <c r="V7628">
        <v>1</v>
      </c>
      <c r="W7628" t="s">
        <v>32</v>
      </c>
      <c r="X7628" t="s">
        <v>274</v>
      </c>
      <c r="Y7628">
        <v>0</v>
      </c>
      <c r="AB7628" t="s">
        <v>237</v>
      </c>
      <c r="AH7628">
        <v>0</v>
      </c>
      <c r="AN7628" t="s">
        <v>238</v>
      </c>
      <c r="AO7628">
        <v>5</v>
      </c>
      <c r="AP7628" t="s">
        <v>246</v>
      </c>
      <c r="AQ7628" s="27">
        <v>41996</v>
      </c>
      <c r="AR7628" t="s">
        <v>240</v>
      </c>
      <c r="AS7628">
        <v>4</v>
      </c>
      <c r="AT7628" t="s">
        <v>239</v>
      </c>
      <c r="AU7628" s="27">
        <v>41996</v>
      </c>
    </row>
    <row r="7629" spans="1:47" x14ac:dyDescent="0.2">
      <c r="A7629">
        <v>7628</v>
      </c>
      <c r="B7629" t="s">
        <v>25003</v>
      </c>
      <c r="C7629" t="s">
        <v>1262</v>
      </c>
      <c r="D7629" t="s">
        <v>25004</v>
      </c>
      <c r="E7629" s="27">
        <v>41982</v>
      </c>
      <c r="F7629" t="s">
        <v>233</v>
      </c>
      <c r="G7629" s="27">
        <v>34939</v>
      </c>
      <c r="H7629">
        <v>20</v>
      </c>
      <c r="I7629" t="s">
        <v>259</v>
      </c>
      <c r="J7629" t="s">
        <v>250</v>
      </c>
      <c r="K7629">
        <v>0</v>
      </c>
      <c r="L7629">
        <v>7</v>
      </c>
      <c r="M7629">
        <v>0</v>
      </c>
      <c r="N7629">
        <v>0</v>
      </c>
      <c r="O7629">
        <v>1</v>
      </c>
      <c r="P7629">
        <v>-1</v>
      </c>
      <c r="Q7629" s="28">
        <v>41981.314583333333</v>
      </c>
      <c r="R7629" s="28">
        <v>42171.297222222223</v>
      </c>
      <c r="S7629" t="s">
        <v>25005</v>
      </c>
      <c r="T7629" s="27">
        <v>41981</v>
      </c>
      <c r="V7629">
        <v>1</v>
      </c>
      <c r="W7629" t="s">
        <v>32</v>
      </c>
      <c r="X7629" t="s">
        <v>12705</v>
      </c>
      <c r="Y7629">
        <v>0</v>
      </c>
      <c r="AB7629" t="s">
        <v>237</v>
      </c>
      <c r="AH7629">
        <v>0</v>
      </c>
      <c r="AN7629" t="s">
        <v>238</v>
      </c>
      <c r="AO7629">
        <v>7</v>
      </c>
      <c r="AP7629" t="s">
        <v>246</v>
      </c>
      <c r="AQ7629" s="27">
        <v>41982</v>
      </c>
      <c r="AR7629" t="s">
        <v>240</v>
      </c>
      <c r="AS7629">
        <v>7</v>
      </c>
      <c r="AT7629" t="s">
        <v>246</v>
      </c>
      <c r="AU7629" s="27">
        <v>41982</v>
      </c>
    </row>
    <row r="7630" spans="1:47" x14ac:dyDescent="0.2">
      <c r="A7630">
        <v>7629</v>
      </c>
      <c r="B7630" t="s">
        <v>25006</v>
      </c>
      <c r="C7630" t="s">
        <v>1313</v>
      </c>
      <c r="D7630" t="s">
        <v>25007</v>
      </c>
      <c r="E7630" s="27">
        <v>41913</v>
      </c>
      <c r="F7630" t="s">
        <v>233</v>
      </c>
      <c r="G7630" s="27">
        <v>25785</v>
      </c>
      <c r="H7630">
        <v>45</v>
      </c>
      <c r="I7630" t="s">
        <v>234</v>
      </c>
      <c r="J7630" t="s">
        <v>353</v>
      </c>
      <c r="K7630">
        <v>0</v>
      </c>
      <c r="L7630">
        <v>6</v>
      </c>
      <c r="M7630">
        <v>0</v>
      </c>
      <c r="N7630">
        <v>0</v>
      </c>
      <c r="O7630">
        <v>6</v>
      </c>
      <c r="P7630">
        <v>-14</v>
      </c>
      <c r="Q7630" s="28">
        <v>41899.397222222222</v>
      </c>
      <c r="R7630" s="28">
        <v>41913.491666666669</v>
      </c>
      <c r="S7630" t="s">
        <v>25008</v>
      </c>
      <c r="U7630" s="27">
        <v>41900</v>
      </c>
      <c r="V7630">
        <v>13</v>
      </c>
      <c r="W7630" t="s">
        <v>32</v>
      </c>
      <c r="X7630" t="s">
        <v>274</v>
      </c>
      <c r="Y7630">
        <v>0</v>
      </c>
      <c r="AB7630" t="s">
        <v>237</v>
      </c>
      <c r="AH7630">
        <v>0</v>
      </c>
      <c r="AN7630" t="s">
        <v>238</v>
      </c>
      <c r="AO7630">
        <v>5</v>
      </c>
      <c r="AP7630" t="s">
        <v>246</v>
      </c>
      <c r="AQ7630" s="27">
        <v>41913</v>
      </c>
      <c r="AR7630" t="s">
        <v>240</v>
      </c>
      <c r="AS7630">
        <v>6</v>
      </c>
      <c r="AT7630" t="s">
        <v>246</v>
      </c>
      <c r="AU7630" s="27">
        <v>41913</v>
      </c>
    </row>
    <row r="7631" spans="1:47" x14ac:dyDescent="0.2">
      <c r="A7631">
        <v>7630</v>
      </c>
      <c r="B7631" t="s">
        <v>25009</v>
      </c>
      <c r="C7631" t="s">
        <v>1313</v>
      </c>
      <c r="D7631" t="s">
        <v>18921</v>
      </c>
      <c r="E7631" s="27">
        <v>41983</v>
      </c>
      <c r="F7631" t="s">
        <v>233</v>
      </c>
      <c r="G7631" s="27">
        <v>27969</v>
      </c>
      <c r="H7631">
        <v>39</v>
      </c>
      <c r="I7631" t="s">
        <v>244</v>
      </c>
      <c r="J7631" t="s">
        <v>353</v>
      </c>
      <c r="K7631">
        <v>0</v>
      </c>
      <c r="L7631">
        <v>2</v>
      </c>
      <c r="M7631">
        <v>0</v>
      </c>
      <c r="N7631">
        <v>0</v>
      </c>
      <c r="O7631">
        <v>3</v>
      </c>
      <c r="P7631">
        <v>-10</v>
      </c>
      <c r="Q7631" s="28">
        <v>41973.295138888891</v>
      </c>
      <c r="R7631" s="28">
        <v>41974.504166666666</v>
      </c>
      <c r="S7631" t="s">
        <v>25010</v>
      </c>
      <c r="T7631" s="27">
        <v>41973</v>
      </c>
      <c r="V7631">
        <v>10</v>
      </c>
      <c r="W7631" t="s">
        <v>32</v>
      </c>
      <c r="X7631" t="s">
        <v>997</v>
      </c>
      <c r="Y7631">
        <v>0</v>
      </c>
      <c r="AB7631" t="s">
        <v>237</v>
      </c>
      <c r="AH7631">
        <v>0</v>
      </c>
      <c r="AN7631" t="s">
        <v>238</v>
      </c>
      <c r="AO7631">
        <v>2</v>
      </c>
      <c r="AP7631" t="s">
        <v>239</v>
      </c>
      <c r="AQ7631" s="27">
        <v>41983</v>
      </c>
      <c r="AR7631" t="s">
        <v>240</v>
      </c>
      <c r="AS7631">
        <v>2</v>
      </c>
      <c r="AT7631" t="s">
        <v>239</v>
      </c>
      <c r="AU7631" s="27">
        <v>41983</v>
      </c>
    </row>
    <row r="7632" spans="1:47" x14ac:dyDescent="0.2">
      <c r="A7632">
        <v>7631</v>
      </c>
      <c r="B7632" t="s">
        <v>25011</v>
      </c>
      <c r="C7632" t="s">
        <v>726</v>
      </c>
      <c r="D7632" t="s">
        <v>25012</v>
      </c>
      <c r="E7632" s="27">
        <v>41622</v>
      </c>
      <c r="F7632" t="s">
        <v>233</v>
      </c>
      <c r="G7632" s="27">
        <v>34090</v>
      </c>
      <c r="H7632">
        <v>22</v>
      </c>
      <c r="I7632" t="s">
        <v>259</v>
      </c>
      <c r="J7632" t="s">
        <v>245</v>
      </c>
      <c r="K7632">
        <v>0</v>
      </c>
      <c r="L7632">
        <v>5</v>
      </c>
      <c r="M7632">
        <v>0</v>
      </c>
      <c r="N7632">
        <v>0</v>
      </c>
      <c r="O7632">
        <v>0</v>
      </c>
      <c r="P7632">
        <v>-1</v>
      </c>
      <c r="Q7632" s="28">
        <v>41621.481249999997</v>
      </c>
      <c r="R7632" s="28">
        <v>41622.0625</v>
      </c>
      <c r="S7632" t="s">
        <v>25013</v>
      </c>
      <c r="T7632" s="27">
        <v>41621</v>
      </c>
      <c r="V7632">
        <v>1</v>
      </c>
      <c r="W7632" t="s">
        <v>32</v>
      </c>
      <c r="X7632" t="s">
        <v>261</v>
      </c>
      <c r="Y7632">
        <v>1</v>
      </c>
      <c r="AA7632" t="s">
        <v>25014</v>
      </c>
      <c r="AB7632" t="s">
        <v>36</v>
      </c>
      <c r="AC7632">
        <v>0</v>
      </c>
      <c r="AD7632" s="27">
        <v>41706</v>
      </c>
      <c r="AE7632" t="s">
        <v>5456</v>
      </c>
      <c r="AF7632" s="27">
        <v>41706</v>
      </c>
      <c r="AG7632" s="27">
        <v>41706</v>
      </c>
      <c r="AH7632">
        <v>0</v>
      </c>
      <c r="AN7632" t="s">
        <v>238</v>
      </c>
      <c r="AO7632">
        <v>5</v>
      </c>
      <c r="AP7632" t="s">
        <v>246</v>
      </c>
      <c r="AQ7632" s="27">
        <v>41622</v>
      </c>
      <c r="AR7632" t="s">
        <v>240</v>
      </c>
      <c r="AS7632">
        <v>5</v>
      </c>
      <c r="AT7632" t="s">
        <v>246</v>
      </c>
      <c r="AU7632" s="27">
        <v>41622</v>
      </c>
    </row>
    <row r="7633" spans="1:47" x14ac:dyDescent="0.2">
      <c r="A7633">
        <v>7632</v>
      </c>
      <c r="B7633" t="s">
        <v>25015</v>
      </c>
      <c r="C7633" t="s">
        <v>7108</v>
      </c>
      <c r="D7633" t="s">
        <v>14777</v>
      </c>
      <c r="E7633" s="27">
        <v>41737</v>
      </c>
      <c r="F7633" t="s">
        <v>233</v>
      </c>
      <c r="G7633" s="27">
        <v>22074</v>
      </c>
      <c r="H7633">
        <v>55</v>
      </c>
      <c r="I7633" t="s">
        <v>234</v>
      </c>
      <c r="J7633" t="s">
        <v>245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  <c r="Q7633" s="28">
        <v>41737.50277777778</v>
      </c>
      <c r="R7633" s="28">
        <v>41738.140972222223</v>
      </c>
      <c r="S7633" t="s">
        <v>25016</v>
      </c>
      <c r="T7633" s="27">
        <v>41736</v>
      </c>
      <c r="V7633">
        <v>1</v>
      </c>
      <c r="W7633" t="s">
        <v>36</v>
      </c>
      <c r="X7633" t="s">
        <v>279</v>
      </c>
      <c r="Y7633">
        <v>0</v>
      </c>
      <c r="AB7633" t="s">
        <v>237</v>
      </c>
      <c r="AH7633">
        <v>0</v>
      </c>
      <c r="AN7633" t="s">
        <v>238</v>
      </c>
      <c r="AO7633">
        <v>1</v>
      </c>
      <c r="AP7633" t="s">
        <v>239</v>
      </c>
      <c r="AQ7633" s="27">
        <v>41737</v>
      </c>
      <c r="AR7633" t="s">
        <v>240</v>
      </c>
      <c r="AS7633">
        <v>1</v>
      </c>
      <c r="AT7633" t="s">
        <v>239</v>
      </c>
      <c r="AU7633" s="27">
        <v>41737</v>
      </c>
    </row>
    <row r="7634" spans="1:47" x14ac:dyDescent="0.2">
      <c r="A7634">
        <v>7633</v>
      </c>
      <c r="B7634" t="s">
        <v>11635</v>
      </c>
      <c r="C7634" t="s">
        <v>1317</v>
      </c>
      <c r="D7634" t="s">
        <v>3540</v>
      </c>
      <c r="E7634" s="27">
        <v>41946</v>
      </c>
      <c r="F7634" t="s">
        <v>233</v>
      </c>
      <c r="G7634" s="27">
        <v>32492</v>
      </c>
      <c r="H7634">
        <v>27</v>
      </c>
      <c r="I7634" t="s">
        <v>244</v>
      </c>
      <c r="J7634" t="s">
        <v>353</v>
      </c>
      <c r="K7634">
        <v>0</v>
      </c>
      <c r="L7634">
        <v>1</v>
      </c>
      <c r="M7634">
        <v>0</v>
      </c>
      <c r="N7634">
        <v>0</v>
      </c>
      <c r="O7634">
        <v>0</v>
      </c>
      <c r="W7634" t="s">
        <v>237</v>
      </c>
      <c r="Y7634">
        <v>-1</v>
      </c>
      <c r="AB7634" t="s">
        <v>237</v>
      </c>
      <c r="AH7634">
        <v>0</v>
      </c>
      <c r="AN7634" t="s">
        <v>238</v>
      </c>
      <c r="AO7634">
        <v>2</v>
      </c>
      <c r="AP7634" t="s">
        <v>239</v>
      </c>
      <c r="AQ7634" s="27">
        <v>41946</v>
      </c>
      <c r="AR7634" t="s">
        <v>240</v>
      </c>
      <c r="AS7634">
        <v>1</v>
      </c>
      <c r="AT7634" t="s">
        <v>239</v>
      </c>
      <c r="AU7634" s="27">
        <v>41946</v>
      </c>
    </row>
    <row r="7635" spans="1:47" x14ac:dyDescent="0.2">
      <c r="A7635">
        <v>7634</v>
      </c>
      <c r="B7635" t="s">
        <v>25017</v>
      </c>
      <c r="C7635" t="s">
        <v>789</v>
      </c>
      <c r="D7635" t="s">
        <v>1308</v>
      </c>
      <c r="E7635" s="27">
        <v>41346</v>
      </c>
      <c r="F7635" t="s">
        <v>233</v>
      </c>
      <c r="G7635" s="27">
        <v>29075</v>
      </c>
      <c r="H7635">
        <v>36</v>
      </c>
      <c r="I7635" t="s">
        <v>244</v>
      </c>
      <c r="J7635" t="s">
        <v>250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0</v>
      </c>
      <c r="Q7635" s="28">
        <v>41346.102083333331</v>
      </c>
      <c r="R7635" s="28">
        <v>41346.297222222223</v>
      </c>
      <c r="S7635" t="s">
        <v>25018</v>
      </c>
      <c r="T7635" s="27">
        <v>41345</v>
      </c>
      <c r="V7635">
        <v>1</v>
      </c>
      <c r="W7635" t="s">
        <v>32</v>
      </c>
      <c r="X7635" t="s">
        <v>1089</v>
      </c>
      <c r="Y7635">
        <v>0</v>
      </c>
      <c r="AB7635" t="s">
        <v>237</v>
      </c>
      <c r="AH7635">
        <v>0</v>
      </c>
      <c r="AN7635" t="s">
        <v>238</v>
      </c>
      <c r="AO7635">
        <v>1</v>
      </c>
      <c r="AP7635" t="s">
        <v>239</v>
      </c>
      <c r="AQ7635" s="27">
        <v>41346</v>
      </c>
      <c r="AR7635" t="s">
        <v>240</v>
      </c>
      <c r="AS7635">
        <v>1</v>
      </c>
      <c r="AT7635" t="s">
        <v>239</v>
      </c>
      <c r="AU7635" s="27">
        <v>41346</v>
      </c>
    </row>
    <row r="7636" spans="1:47" x14ac:dyDescent="0.2">
      <c r="A7636">
        <v>7635</v>
      </c>
      <c r="B7636" t="s">
        <v>25019</v>
      </c>
      <c r="C7636" t="s">
        <v>1127</v>
      </c>
      <c r="D7636" t="s">
        <v>1960</v>
      </c>
      <c r="E7636" s="27">
        <v>41429</v>
      </c>
      <c r="F7636" t="s">
        <v>233</v>
      </c>
      <c r="G7636" s="27">
        <v>20028</v>
      </c>
      <c r="H7636">
        <v>61</v>
      </c>
      <c r="I7636" t="s">
        <v>234</v>
      </c>
      <c r="J7636" t="s">
        <v>245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-4</v>
      </c>
      <c r="Q7636" s="28">
        <v>41425.381249999999</v>
      </c>
      <c r="R7636" s="28">
        <v>41426.354166666664</v>
      </c>
      <c r="S7636" t="s">
        <v>25020</v>
      </c>
      <c r="T7636" s="27">
        <v>41425</v>
      </c>
      <c r="V7636">
        <v>4</v>
      </c>
      <c r="W7636" t="s">
        <v>36</v>
      </c>
      <c r="X7636" t="s">
        <v>404</v>
      </c>
      <c r="Y7636">
        <v>0</v>
      </c>
      <c r="AB7636" t="s">
        <v>237</v>
      </c>
      <c r="AH7636">
        <v>0</v>
      </c>
      <c r="AN7636" t="s">
        <v>238</v>
      </c>
      <c r="AO7636">
        <v>1</v>
      </c>
      <c r="AP7636" t="s">
        <v>239</v>
      </c>
      <c r="AQ7636" s="27">
        <v>41429</v>
      </c>
      <c r="AR7636" t="s">
        <v>240</v>
      </c>
      <c r="AS7636">
        <v>1</v>
      </c>
      <c r="AT7636" t="s">
        <v>239</v>
      </c>
      <c r="AU7636" s="27">
        <v>41429</v>
      </c>
    </row>
    <row r="7637" spans="1:47" x14ac:dyDescent="0.2">
      <c r="A7637">
        <v>7636</v>
      </c>
      <c r="B7637" t="s">
        <v>25021</v>
      </c>
      <c r="C7637" t="s">
        <v>435</v>
      </c>
      <c r="D7637" t="s">
        <v>1128</v>
      </c>
      <c r="E7637" s="27">
        <v>41280</v>
      </c>
      <c r="F7637" t="s">
        <v>294</v>
      </c>
      <c r="G7637" s="27">
        <v>28372</v>
      </c>
      <c r="H7637">
        <v>38</v>
      </c>
      <c r="I7637" t="s">
        <v>244</v>
      </c>
      <c r="J7637" t="s">
        <v>250</v>
      </c>
      <c r="K7637">
        <v>0</v>
      </c>
      <c r="L7637">
        <v>2</v>
      </c>
      <c r="M7637">
        <v>0</v>
      </c>
      <c r="N7637">
        <v>0</v>
      </c>
      <c r="O7637">
        <v>0</v>
      </c>
      <c r="P7637">
        <v>-1</v>
      </c>
      <c r="Q7637" s="28">
        <v>41279.26666666667</v>
      </c>
      <c r="R7637" s="28">
        <v>41280.373611111114</v>
      </c>
      <c r="S7637" t="s">
        <v>25022</v>
      </c>
      <c r="T7637" s="27">
        <v>41279</v>
      </c>
      <c r="V7637">
        <v>1</v>
      </c>
      <c r="W7637" t="s">
        <v>36</v>
      </c>
      <c r="X7637" t="s">
        <v>1297</v>
      </c>
      <c r="Y7637">
        <v>0</v>
      </c>
      <c r="AB7637" t="s">
        <v>237</v>
      </c>
      <c r="AH7637">
        <v>0</v>
      </c>
      <c r="AN7637" t="s">
        <v>238</v>
      </c>
      <c r="AO7637">
        <v>1</v>
      </c>
      <c r="AP7637" t="s">
        <v>239</v>
      </c>
      <c r="AQ7637" s="27">
        <v>41280</v>
      </c>
      <c r="AR7637" t="s">
        <v>240</v>
      </c>
      <c r="AS7637">
        <v>2</v>
      </c>
      <c r="AT7637" t="s">
        <v>239</v>
      </c>
      <c r="AU7637" s="27">
        <v>41280</v>
      </c>
    </row>
    <row r="7638" spans="1:47" x14ac:dyDescent="0.2">
      <c r="A7638">
        <v>7637</v>
      </c>
      <c r="B7638" t="s">
        <v>25023</v>
      </c>
      <c r="C7638" t="s">
        <v>2359</v>
      </c>
      <c r="D7638" t="s">
        <v>629</v>
      </c>
      <c r="E7638" s="27">
        <v>41400</v>
      </c>
      <c r="F7638" t="s">
        <v>233</v>
      </c>
      <c r="G7638" s="27">
        <v>27284</v>
      </c>
      <c r="H7638">
        <v>41</v>
      </c>
      <c r="I7638" t="s">
        <v>244</v>
      </c>
      <c r="J7638" t="s">
        <v>353</v>
      </c>
      <c r="K7638">
        <v>0</v>
      </c>
      <c r="L7638">
        <v>2</v>
      </c>
      <c r="M7638">
        <v>0</v>
      </c>
      <c r="N7638">
        <v>0</v>
      </c>
      <c r="O7638">
        <v>9</v>
      </c>
      <c r="P7638">
        <v>-1</v>
      </c>
      <c r="Q7638" s="28">
        <v>41399.173611111109</v>
      </c>
      <c r="R7638" s="28">
        <v>41408.48333333333</v>
      </c>
      <c r="S7638" t="s">
        <v>25024</v>
      </c>
      <c r="U7638" s="27">
        <v>41399</v>
      </c>
      <c r="V7638">
        <v>1</v>
      </c>
      <c r="W7638" t="s">
        <v>32</v>
      </c>
      <c r="X7638" t="s">
        <v>274</v>
      </c>
      <c r="Y7638">
        <v>0</v>
      </c>
      <c r="AB7638" t="s">
        <v>237</v>
      </c>
      <c r="AH7638">
        <v>0</v>
      </c>
      <c r="AN7638" t="s">
        <v>238</v>
      </c>
      <c r="AO7638">
        <v>1</v>
      </c>
      <c r="AP7638" t="s">
        <v>239</v>
      </c>
      <c r="AQ7638" s="27">
        <v>41400</v>
      </c>
      <c r="AR7638" t="s">
        <v>240</v>
      </c>
      <c r="AS7638">
        <v>2</v>
      </c>
      <c r="AT7638" t="s">
        <v>239</v>
      </c>
      <c r="AU7638" s="27">
        <v>41400</v>
      </c>
    </row>
    <row r="7639" spans="1:47" x14ac:dyDescent="0.2">
      <c r="A7639">
        <v>7638</v>
      </c>
      <c r="B7639" t="s">
        <v>25025</v>
      </c>
      <c r="C7639" t="s">
        <v>3523</v>
      </c>
      <c r="D7639" t="s">
        <v>6094</v>
      </c>
      <c r="E7639" s="27">
        <v>41799</v>
      </c>
      <c r="F7639" t="s">
        <v>233</v>
      </c>
      <c r="G7639" s="27">
        <v>30013</v>
      </c>
      <c r="H7639">
        <v>34</v>
      </c>
      <c r="I7639" t="s">
        <v>244</v>
      </c>
      <c r="J7639" t="s">
        <v>353</v>
      </c>
      <c r="K7639">
        <v>0</v>
      </c>
      <c r="L7639">
        <v>1</v>
      </c>
      <c r="M7639">
        <v>0</v>
      </c>
      <c r="N7639">
        <v>0</v>
      </c>
      <c r="O7639">
        <v>2</v>
      </c>
      <c r="P7639">
        <v>0</v>
      </c>
      <c r="Q7639" s="28">
        <v>41799.098611111112</v>
      </c>
      <c r="R7639" s="28">
        <v>41800.140972222223</v>
      </c>
      <c r="S7639" t="s">
        <v>25026</v>
      </c>
      <c r="T7639" s="27">
        <v>41799</v>
      </c>
      <c r="V7639">
        <v>0</v>
      </c>
      <c r="W7639" t="s">
        <v>36</v>
      </c>
      <c r="X7639" t="s">
        <v>548</v>
      </c>
      <c r="Y7639">
        <v>1</v>
      </c>
      <c r="AA7639" t="s">
        <v>25027</v>
      </c>
      <c r="AB7639" t="s">
        <v>36</v>
      </c>
      <c r="AC7639">
        <v>0</v>
      </c>
      <c r="AD7639" s="27">
        <v>41949</v>
      </c>
      <c r="AE7639" t="s">
        <v>1884</v>
      </c>
      <c r="AF7639" s="27">
        <v>41949</v>
      </c>
      <c r="AG7639" s="27">
        <v>41950</v>
      </c>
      <c r="AH7639">
        <v>0</v>
      </c>
      <c r="AN7639" t="s">
        <v>238</v>
      </c>
      <c r="AO7639">
        <v>2</v>
      </c>
      <c r="AP7639" t="s">
        <v>239</v>
      </c>
      <c r="AQ7639" s="27">
        <v>41799</v>
      </c>
      <c r="AR7639" t="s">
        <v>240</v>
      </c>
      <c r="AS7639">
        <v>1</v>
      </c>
      <c r="AT7639" t="s">
        <v>239</v>
      </c>
      <c r="AU7639" s="27">
        <v>41799</v>
      </c>
    </row>
    <row r="7640" spans="1:47" x14ac:dyDescent="0.2">
      <c r="A7640">
        <v>7639</v>
      </c>
      <c r="B7640" t="s">
        <v>25028</v>
      </c>
      <c r="C7640" t="s">
        <v>488</v>
      </c>
      <c r="D7640" t="s">
        <v>3642</v>
      </c>
      <c r="E7640" s="27">
        <v>41499</v>
      </c>
      <c r="F7640" t="s">
        <v>233</v>
      </c>
      <c r="G7640" s="27">
        <v>30591</v>
      </c>
      <c r="H7640">
        <v>32</v>
      </c>
      <c r="I7640" t="s">
        <v>244</v>
      </c>
      <c r="J7640" t="s">
        <v>250</v>
      </c>
      <c r="K7640">
        <v>0</v>
      </c>
      <c r="L7640">
        <v>3</v>
      </c>
      <c r="M7640">
        <v>0</v>
      </c>
      <c r="N7640">
        <v>0</v>
      </c>
      <c r="O7640">
        <v>0</v>
      </c>
      <c r="P7640">
        <v>0</v>
      </c>
      <c r="Q7640" s="28">
        <v>41499.197222222225</v>
      </c>
      <c r="R7640" s="28">
        <v>41500.352083333331</v>
      </c>
      <c r="S7640" t="s">
        <v>25029</v>
      </c>
      <c r="T7640" s="27">
        <v>41499</v>
      </c>
      <c r="V7640">
        <v>0</v>
      </c>
      <c r="W7640" t="s">
        <v>32</v>
      </c>
      <c r="X7640" t="s">
        <v>834</v>
      </c>
      <c r="Y7640">
        <v>0</v>
      </c>
      <c r="AB7640" t="s">
        <v>237</v>
      </c>
      <c r="AH7640">
        <v>0</v>
      </c>
      <c r="AN7640" t="s">
        <v>238</v>
      </c>
      <c r="AO7640">
        <v>2</v>
      </c>
      <c r="AP7640" t="s">
        <v>239</v>
      </c>
      <c r="AQ7640" s="27">
        <v>41499</v>
      </c>
      <c r="AR7640" t="s">
        <v>240</v>
      </c>
      <c r="AS7640">
        <v>3</v>
      </c>
      <c r="AT7640" t="s">
        <v>239</v>
      </c>
      <c r="AU7640" s="27">
        <v>41499</v>
      </c>
    </row>
    <row r="7641" spans="1:47" x14ac:dyDescent="0.2">
      <c r="A7641">
        <v>7640</v>
      </c>
      <c r="B7641" t="s">
        <v>25030</v>
      </c>
      <c r="C7641" t="s">
        <v>1147</v>
      </c>
      <c r="D7641" t="s">
        <v>25031</v>
      </c>
      <c r="E7641" s="27">
        <v>41627</v>
      </c>
      <c r="F7641" t="s">
        <v>233</v>
      </c>
      <c r="G7641" s="27">
        <v>28637</v>
      </c>
      <c r="H7641">
        <v>37</v>
      </c>
      <c r="I7641" t="s">
        <v>244</v>
      </c>
      <c r="J7641" t="s">
        <v>245</v>
      </c>
      <c r="K7641">
        <v>0</v>
      </c>
      <c r="L7641">
        <v>7</v>
      </c>
      <c r="M7641">
        <v>0</v>
      </c>
      <c r="N7641">
        <v>0</v>
      </c>
      <c r="O7641">
        <v>1</v>
      </c>
      <c r="P7641">
        <v>-9</v>
      </c>
      <c r="Q7641" s="28">
        <v>41618.19027777778</v>
      </c>
      <c r="R7641" s="28">
        <v>41626.397222222222</v>
      </c>
      <c r="S7641" t="s">
        <v>25032</v>
      </c>
      <c r="T7641" s="27">
        <v>41618</v>
      </c>
      <c r="V7641">
        <v>9</v>
      </c>
      <c r="W7641" t="s">
        <v>32</v>
      </c>
      <c r="X7641" t="s">
        <v>261</v>
      </c>
      <c r="Y7641">
        <v>1</v>
      </c>
      <c r="AA7641" t="s">
        <v>25033</v>
      </c>
      <c r="AB7641" t="s">
        <v>32</v>
      </c>
      <c r="AD7641" s="27">
        <v>42193</v>
      </c>
      <c r="AE7641" t="s">
        <v>359</v>
      </c>
      <c r="AH7641">
        <v>0</v>
      </c>
      <c r="AN7641" t="s">
        <v>238</v>
      </c>
      <c r="AO7641">
        <v>1</v>
      </c>
      <c r="AP7641" t="s">
        <v>239</v>
      </c>
      <c r="AQ7641" s="27">
        <v>41627</v>
      </c>
      <c r="AR7641" t="s">
        <v>240</v>
      </c>
      <c r="AS7641">
        <v>7</v>
      </c>
      <c r="AT7641" t="s">
        <v>246</v>
      </c>
      <c r="AU7641" s="27">
        <v>41627</v>
      </c>
    </row>
    <row r="7642" spans="1:47" x14ac:dyDescent="0.2">
      <c r="A7642">
        <v>7641</v>
      </c>
      <c r="B7642" t="s">
        <v>25034</v>
      </c>
      <c r="C7642" t="s">
        <v>5512</v>
      </c>
      <c r="D7642" t="s">
        <v>4638</v>
      </c>
      <c r="E7642" s="27">
        <v>41815</v>
      </c>
      <c r="F7642" t="s">
        <v>233</v>
      </c>
      <c r="G7642" s="27">
        <v>23652</v>
      </c>
      <c r="H7642">
        <v>51</v>
      </c>
      <c r="I7642" t="s">
        <v>234</v>
      </c>
      <c r="J7642" t="s">
        <v>245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-1</v>
      </c>
      <c r="Q7642" s="28">
        <v>41814.434027777781</v>
      </c>
      <c r="R7642" s="28">
        <v>41815.193749999999</v>
      </c>
      <c r="S7642" t="s">
        <v>25035</v>
      </c>
      <c r="T7642" s="27">
        <v>41814</v>
      </c>
      <c r="V7642">
        <v>1</v>
      </c>
      <c r="W7642" t="s">
        <v>36</v>
      </c>
      <c r="X7642" t="s">
        <v>25036</v>
      </c>
      <c r="Y7642">
        <v>0</v>
      </c>
      <c r="AB7642" t="s">
        <v>237</v>
      </c>
      <c r="AH7642">
        <v>0</v>
      </c>
      <c r="AN7642" t="s">
        <v>238</v>
      </c>
      <c r="AO7642">
        <v>1</v>
      </c>
      <c r="AP7642" t="s">
        <v>239</v>
      </c>
      <c r="AQ7642" s="27">
        <v>41815</v>
      </c>
      <c r="AR7642" t="s">
        <v>240</v>
      </c>
      <c r="AS7642">
        <v>1</v>
      </c>
      <c r="AT7642" t="s">
        <v>239</v>
      </c>
      <c r="AU7642" s="27">
        <v>41815</v>
      </c>
    </row>
    <row r="7643" spans="1:47" x14ac:dyDescent="0.2">
      <c r="A7643">
        <v>7642</v>
      </c>
      <c r="B7643" t="s">
        <v>25037</v>
      </c>
      <c r="C7643" t="s">
        <v>16869</v>
      </c>
      <c r="D7643" t="s">
        <v>249</v>
      </c>
      <c r="E7643" s="27">
        <v>41395</v>
      </c>
      <c r="F7643" t="s">
        <v>233</v>
      </c>
      <c r="G7643" s="27">
        <v>25362</v>
      </c>
      <c r="H7643">
        <v>46</v>
      </c>
      <c r="I7643" t="s">
        <v>234</v>
      </c>
      <c r="J7643" t="s">
        <v>250</v>
      </c>
      <c r="K7643">
        <v>0</v>
      </c>
      <c r="L7643">
        <v>7</v>
      </c>
      <c r="M7643">
        <v>0</v>
      </c>
      <c r="N7643">
        <v>0</v>
      </c>
      <c r="O7643">
        <v>18</v>
      </c>
      <c r="P7643">
        <v>-114</v>
      </c>
      <c r="Q7643" s="28">
        <v>41281.179861111108</v>
      </c>
      <c r="R7643" s="28">
        <v>41346.242361111108</v>
      </c>
      <c r="S7643" t="s">
        <v>25038</v>
      </c>
      <c r="T7643" s="27">
        <v>41394</v>
      </c>
      <c r="V7643">
        <v>1</v>
      </c>
      <c r="W7643" t="s">
        <v>32</v>
      </c>
      <c r="X7643" t="s">
        <v>494</v>
      </c>
      <c r="Y7643">
        <v>1</v>
      </c>
      <c r="AA7643" t="s">
        <v>25039</v>
      </c>
      <c r="AB7643" t="s">
        <v>32</v>
      </c>
      <c r="AD7643" s="27">
        <v>42357</v>
      </c>
      <c r="AE7643" t="s">
        <v>494</v>
      </c>
      <c r="AH7643">
        <v>0</v>
      </c>
      <c r="AN7643" t="s">
        <v>238</v>
      </c>
      <c r="AO7643">
        <v>3</v>
      </c>
      <c r="AP7643" t="s">
        <v>239</v>
      </c>
      <c r="AQ7643" s="27">
        <v>41395</v>
      </c>
      <c r="AR7643" t="s">
        <v>240</v>
      </c>
      <c r="AS7643">
        <v>7</v>
      </c>
      <c r="AT7643" t="s">
        <v>246</v>
      </c>
      <c r="AU7643" s="27">
        <v>41395</v>
      </c>
    </row>
    <row r="7644" spans="1:47" x14ac:dyDescent="0.2">
      <c r="A7644">
        <v>7643</v>
      </c>
      <c r="B7644" t="s">
        <v>25040</v>
      </c>
      <c r="C7644" t="s">
        <v>6345</v>
      </c>
      <c r="D7644" t="s">
        <v>2798</v>
      </c>
      <c r="E7644" s="27">
        <v>41789</v>
      </c>
      <c r="F7644" t="s">
        <v>294</v>
      </c>
      <c r="G7644" s="27">
        <v>33946</v>
      </c>
      <c r="H7644">
        <v>23</v>
      </c>
      <c r="I7644" t="s">
        <v>259</v>
      </c>
      <c r="J7644" t="s">
        <v>250</v>
      </c>
      <c r="K7644">
        <v>0</v>
      </c>
      <c r="L7644">
        <v>3</v>
      </c>
      <c r="M7644">
        <v>0</v>
      </c>
      <c r="N7644">
        <v>0</v>
      </c>
      <c r="O7644">
        <v>1</v>
      </c>
      <c r="S7644" t="s">
        <v>25041</v>
      </c>
      <c r="U7644" s="27">
        <v>41165</v>
      </c>
      <c r="V7644">
        <v>624</v>
      </c>
      <c r="W7644" t="s">
        <v>32</v>
      </c>
      <c r="X7644" t="s">
        <v>274</v>
      </c>
      <c r="Y7644">
        <v>0</v>
      </c>
      <c r="AB7644" t="s">
        <v>237</v>
      </c>
      <c r="AH7644">
        <v>0</v>
      </c>
      <c r="AN7644" t="s">
        <v>238</v>
      </c>
      <c r="AO7644">
        <v>3</v>
      </c>
      <c r="AP7644" t="s">
        <v>239</v>
      </c>
      <c r="AQ7644" s="27">
        <v>41789</v>
      </c>
      <c r="AR7644" t="s">
        <v>240</v>
      </c>
      <c r="AS7644">
        <v>3</v>
      </c>
      <c r="AT7644" t="s">
        <v>239</v>
      </c>
      <c r="AU7644" s="27">
        <v>41789</v>
      </c>
    </row>
    <row r="7645" spans="1:47" x14ac:dyDescent="0.2">
      <c r="A7645">
        <v>7644</v>
      </c>
      <c r="B7645" t="s">
        <v>25042</v>
      </c>
      <c r="C7645" t="s">
        <v>25043</v>
      </c>
      <c r="D7645" t="s">
        <v>4491</v>
      </c>
      <c r="E7645" s="27">
        <v>41513</v>
      </c>
      <c r="F7645" t="s">
        <v>233</v>
      </c>
      <c r="G7645" s="27">
        <v>34609</v>
      </c>
      <c r="H7645">
        <v>21</v>
      </c>
      <c r="I7645" t="s">
        <v>259</v>
      </c>
      <c r="J7645" t="s">
        <v>250</v>
      </c>
      <c r="K7645">
        <v>0</v>
      </c>
      <c r="L7645">
        <v>8</v>
      </c>
      <c r="M7645">
        <v>0</v>
      </c>
      <c r="N7645">
        <v>0</v>
      </c>
      <c r="O7645">
        <v>4</v>
      </c>
      <c r="P7645">
        <v>-1</v>
      </c>
      <c r="Q7645" s="28">
        <v>41512.262499999997</v>
      </c>
      <c r="R7645" s="28">
        <v>41573.063194444447</v>
      </c>
      <c r="S7645" t="s">
        <v>25044</v>
      </c>
      <c r="T7645" s="27">
        <v>41512</v>
      </c>
      <c r="V7645">
        <v>1</v>
      </c>
      <c r="W7645" t="s">
        <v>32</v>
      </c>
      <c r="X7645" t="s">
        <v>555</v>
      </c>
      <c r="Y7645">
        <v>0</v>
      </c>
      <c r="AB7645" t="s">
        <v>237</v>
      </c>
      <c r="AH7645">
        <v>0</v>
      </c>
      <c r="AN7645" t="s">
        <v>238</v>
      </c>
      <c r="AO7645">
        <v>6</v>
      </c>
      <c r="AP7645" t="s">
        <v>246</v>
      </c>
      <c r="AQ7645" s="27">
        <v>41513</v>
      </c>
      <c r="AR7645" t="s">
        <v>240</v>
      </c>
      <c r="AS7645">
        <v>8</v>
      </c>
      <c r="AT7645" t="s">
        <v>269</v>
      </c>
      <c r="AU7645" s="27">
        <v>41513</v>
      </c>
    </row>
    <row r="7646" spans="1:47" x14ac:dyDescent="0.2">
      <c r="A7646">
        <v>7645</v>
      </c>
      <c r="B7646" t="s">
        <v>25045</v>
      </c>
      <c r="C7646" t="s">
        <v>242</v>
      </c>
      <c r="D7646" t="s">
        <v>6240</v>
      </c>
      <c r="E7646" s="27">
        <v>41872</v>
      </c>
      <c r="F7646" t="s">
        <v>233</v>
      </c>
      <c r="G7646" s="27">
        <v>21486</v>
      </c>
      <c r="H7646">
        <v>57</v>
      </c>
      <c r="I7646" t="s">
        <v>234</v>
      </c>
      <c r="J7646" t="s">
        <v>250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-1</v>
      </c>
      <c r="Q7646" s="28">
        <v>41871.285416666666</v>
      </c>
      <c r="R7646" s="28">
        <v>41872.079861111109</v>
      </c>
      <c r="S7646" t="s">
        <v>25046</v>
      </c>
      <c r="T7646" s="27">
        <v>41871</v>
      </c>
      <c r="V7646">
        <v>1</v>
      </c>
      <c r="W7646" t="s">
        <v>32</v>
      </c>
      <c r="X7646" t="s">
        <v>261</v>
      </c>
      <c r="Y7646">
        <v>1</v>
      </c>
      <c r="AA7646" t="s">
        <v>25047</v>
      </c>
      <c r="AB7646" t="s">
        <v>36</v>
      </c>
      <c r="AC7646">
        <v>0</v>
      </c>
      <c r="AD7646" s="27">
        <v>42171</v>
      </c>
      <c r="AE7646" t="s">
        <v>412</v>
      </c>
      <c r="AF7646" s="27">
        <v>42171</v>
      </c>
      <c r="AG7646" s="27">
        <v>42243</v>
      </c>
      <c r="AH7646">
        <v>0</v>
      </c>
      <c r="AN7646" t="s">
        <v>238</v>
      </c>
      <c r="AO7646">
        <v>1</v>
      </c>
      <c r="AP7646" t="s">
        <v>239</v>
      </c>
      <c r="AQ7646" s="27">
        <v>41872</v>
      </c>
      <c r="AR7646" t="s">
        <v>240</v>
      </c>
      <c r="AS7646">
        <v>1</v>
      </c>
      <c r="AT7646" t="s">
        <v>239</v>
      </c>
      <c r="AU7646" s="27">
        <v>41872</v>
      </c>
    </row>
    <row r="7647" spans="1:47" x14ac:dyDescent="0.2">
      <c r="A7647">
        <v>7646</v>
      </c>
      <c r="B7647" t="s">
        <v>25048</v>
      </c>
      <c r="C7647" t="s">
        <v>25049</v>
      </c>
      <c r="D7647" t="s">
        <v>4549</v>
      </c>
      <c r="E7647" s="27">
        <v>41725</v>
      </c>
      <c r="F7647" t="s">
        <v>233</v>
      </c>
      <c r="G7647" s="27">
        <v>30637</v>
      </c>
      <c r="H7647">
        <v>32</v>
      </c>
      <c r="I7647" t="s">
        <v>244</v>
      </c>
      <c r="J7647" t="s">
        <v>250</v>
      </c>
      <c r="K7647">
        <v>0</v>
      </c>
      <c r="L7647">
        <v>6</v>
      </c>
      <c r="M7647">
        <v>0</v>
      </c>
      <c r="N7647">
        <v>0</v>
      </c>
      <c r="O7647">
        <v>0</v>
      </c>
      <c r="P7647">
        <v>-1</v>
      </c>
      <c r="Q7647" s="28">
        <v>41724.356249999997</v>
      </c>
      <c r="R7647" s="28">
        <v>41754.245138888888</v>
      </c>
      <c r="S7647" t="s">
        <v>25050</v>
      </c>
      <c r="T7647" s="27">
        <v>41724</v>
      </c>
      <c r="V7647">
        <v>1</v>
      </c>
      <c r="W7647" t="s">
        <v>32</v>
      </c>
      <c r="X7647" t="s">
        <v>343</v>
      </c>
      <c r="Y7647">
        <v>0</v>
      </c>
      <c r="AB7647" t="s">
        <v>237</v>
      </c>
      <c r="AH7647">
        <v>0</v>
      </c>
      <c r="AN7647" t="s">
        <v>238</v>
      </c>
      <c r="AO7647">
        <v>4</v>
      </c>
      <c r="AP7647" t="s">
        <v>239</v>
      </c>
      <c r="AQ7647" s="27">
        <v>41725</v>
      </c>
      <c r="AR7647" t="s">
        <v>240</v>
      </c>
      <c r="AS7647">
        <v>6</v>
      </c>
      <c r="AT7647" t="s">
        <v>246</v>
      </c>
      <c r="AU7647" s="27">
        <v>41725</v>
      </c>
    </row>
    <row r="7648" spans="1:47" x14ac:dyDescent="0.2">
      <c r="A7648">
        <v>7647</v>
      </c>
      <c r="B7648" t="s">
        <v>25051</v>
      </c>
      <c r="C7648" t="s">
        <v>674</v>
      </c>
      <c r="D7648" t="s">
        <v>653</v>
      </c>
      <c r="E7648" s="27">
        <v>41628</v>
      </c>
      <c r="F7648" t="s">
        <v>233</v>
      </c>
      <c r="G7648" s="27">
        <v>17318</v>
      </c>
      <c r="H7648">
        <v>68</v>
      </c>
      <c r="I7648" t="s">
        <v>234</v>
      </c>
      <c r="J7648" t="s">
        <v>250</v>
      </c>
      <c r="K7648">
        <v>0</v>
      </c>
      <c r="L7648">
        <v>4</v>
      </c>
      <c r="M7648">
        <v>0</v>
      </c>
      <c r="N7648">
        <v>0</v>
      </c>
      <c r="O7648">
        <v>2</v>
      </c>
      <c r="P7648">
        <v>0</v>
      </c>
      <c r="Q7648" s="28">
        <v>41628.128472222219</v>
      </c>
      <c r="R7648" s="28">
        <v>41628.36041666667</v>
      </c>
      <c r="S7648" t="s">
        <v>25052</v>
      </c>
      <c r="T7648" s="27">
        <v>41627</v>
      </c>
      <c r="V7648">
        <v>1</v>
      </c>
      <c r="W7648" t="s">
        <v>32</v>
      </c>
      <c r="X7648" t="s">
        <v>459</v>
      </c>
      <c r="Y7648">
        <v>0</v>
      </c>
      <c r="AB7648" t="s">
        <v>237</v>
      </c>
      <c r="AH7648">
        <v>0</v>
      </c>
      <c r="AN7648" t="s">
        <v>238</v>
      </c>
      <c r="AO7648">
        <v>2</v>
      </c>
      <c r="AP7648" t="s">
        <v>239</v>
      </c>
      <c r="AQ7648" s="27">
        <v>41628</v>
      </c>
      <c r="AR7648" t="s">
        <v>240</v>
      </c>
      <c r="AS7648">
        <v>4</v>
      </c>
      <c r="AT7648" t="s">
        <v>239</v>
      </c>
      <c r="AU7648" s="27">
        <v>41628</v>
      </c>
    </row>
    <row r="7649" spans="1:47" x14ac:dyDescent="0.2">
      <c r="A7649">
        <v>7648</v>
      </c>
      <c r="B7649" t="s">
        <v>25053</v>
      </c>
      <c r="C7649" t="s">
        <v>25054</v>
      </c>
      <c r="D7649" t="s">
        <v>23386</v>
      </c>
      <c r="E7649" s="27">
        <v>41715</v>
      </c>
      <c r="F7649" t="s">
        <v>233</v>
      </c>
      <c r="G7649" s="27">
        <v>33650</v>
      </c>
      <c r="H7649">
        <v>24</v>
      </c>
      <c r="I7649" t="s">
        <v>259</v>
      </c>
      <c r="J7649" t="s">
        <v>250</v>
      </c>
      <c r="K7649">
        <v>0</v>
      </c>
      <c r="L7649">
        <v>3</v>
      </c>
      <c r="M7649">
        <v>0</v>
      </c>
      <c r="N7649">
        <v>0</v>
      </c>
      <c r="O7649">
        <v>0</v>
      </c>
      <c r="P7649">
        <v>-1</v>
      </c>
      <c r="Q7649" s="28">
        <v>41714.443055555559</v>
      </c>
      <c r="R7649" s="28">
        <v>41716.230555555558</v>
      </c>
      <c r="S7649" t="s">
        <v>25055</v>
      </c>
      <c r="T7649" s="27">
        <v>41714</v>
      </c>
      <c r="V7649">
        <v>1</v>
      </c>
      <c r="W7649" t="s">
        <v>36</v>
      </c>
      <c r="X7649" t="s">
        <v>279</v>
      </c>
      <c r="Y7649">
        <v>0</v>
      </c>
      <c r="AB7649" t="s">
        <v>237</v>
      </c>
      <c r="AH7649">
        <v>0</v>
      </c>
      <c r="AN7649" t="s">
        <v>238</v>
      </c>
      <c r="AO7649">
        <v>4</v>
      </c>
      <c r="AP7649" t="s">
        <v>239</v>
      </c>
      <c r="AQ7649" s="27">
        <v>41715</v>
      </c>
      <c r="AR7649" t="s">
        <v>240</v>
      </c>
      <c r="AS7649">
        <v>3</v>
      </c>
      <c r="AT7649" t="s">
        <v>239</v>
      </c>
      <c r="AU7649" s="27">
        <v>41715</v>
      </c>
    </row>
    <row r="7650" spans="1:47" x14ac:dyDescent="0.2">
      <c r="A7650">
        <v>7649</v>
      </c>
      <c r="B7650" t="s">
        <v>25056</v>
      </c>
      <c r="C7650" t="s">
        <v>830</v>
      </c>
      <c r="D7650" t="s">
        <v>25057</v>
      </c>
      <c r="E7650" s="27">
        <v>41773</v>
      </c>
      <c r="F7650" t="s">
        <v>233</v>
      </c>
      <c r="G7650" s="27">
        <v>25504</v>
      </c>
      <c r="H7650">
        <v>46</v>
      </c>
      <c r="I7650" t="s">
        <v>234</v>
      </c>
      <c r="J7650" t="s">
        <v>250</v>
      </c>
      <c r="K7650">
        <v>0</v>
      </c>
      <c r="L7650">
        <v>1</v>
      </c>
      <c r="M7650">
        <v>0</v>
      </c>
      <c r="N7650">
        <v>0</v>
      </c>
      <c r="O7650">
        <v>3</v>
      </c>
      <c r="P7650">
        <v>-1</v>
      </c>
      <c r="Q7650" s="28">
        <v>41772.051388888889</v>
      </c>
      <c r="R7650" s="28">
        <v>41773.09097222222</v>
      </c>
      <c r="S7650" t="s">
        <v>25058</v>
      </c>
      <c r="T7650" s="27">
        <v>41772</v>
      </c>
      <c r="V7650">
        <v>1</v>
      </c>
      <c r="W7650" t="s">
        <v>32</v>
      </c>
      <c r="X7650" t="s">
        <v>983</v>
      </c>
      <c r="Y7650">
        <v>1</v>
      </c>
      <c r="AA7650" t="s">
        <v>25059</v>
      </c>
      <c r="AB7650" t="s">
        <v>36</v>
      </c>
      <c r="AC7650">
        <v>0</v>
      </c>
      <c r="AD7650" s="27">
        <v>42204</v>
      </c>
      <c r="AE7650" t="s">
        <v>412</v>
      </c>
      <c r="AF7650" s="27">
        <v>42204</v>
      </c>
      <c r="AG7650" s="27">
        <v>42207</v>
      </c>
      <c r="AH7650">
        <v>0</v>
      </c>
      <c r="AN7650" t="s">
        <v>238</v>
      </c>
      <c r="AO7650">
        <v>1</v>
      </c>
      <c r="AP7650" t="s">
        <v>239</v>
      </c>
      <c r="AQ7650" s="27">
        <v>41773</v>
      </c>
      <c r="AR7650" t="s">
        <v>240</v>
      </c>
      <c r="AS7650">
        <v>1</v>
      </c>
      <c r="AT7650" t="s">
        <v>239</v>
      </c>
      <c r="AU7650" s="27">
        <v>41773</v>
      </c>
    </row>
    <row r="7651" spans="1:47" x14ac:dyDescent="0.2">
      <c r="A7651">
        <v>7650</v>
      </c>
      <c r="B7651" t="s">
        <v>25060</v>
      </c>
      <c r="C7651" t="s">
        <v>16041</v>
      </c>
      <c r="D7651" t="s">
        <v>689</v>
      </c>
      <c r="E7651" s="27">
        <v>41834</v>
      </c>
      <c r="F7651" t="s">
        <v>233</v>
      </c>
      <c r="G7651" s="27">
        <v>27490</v>
      </c>
      <c r="H7651">
        <v>41</v>
      </c>
      <c r="I7651" t="s">
        <v>244</v>
      </c>
      <c r="J7651" t="s">
        <v>245</v>
      </c>
      <c r="K7651">
        <v>0</v>
      </c>
      <c r="L7651">
        <v>4</v>
      </c>
      <c r="M7651">
        <v>0</v>
      </c>
      <c r="N7651">
        <v>0</v>
      </c>
      <c r="O7651">
        <v>1</v>
      </c>
      <c r="P7651">
        <v>-1</v>
      </c>
      <c r="Q7651" s="28">
        <v>41833.231249999997</v>
      </c>
      <c r="R7651" s="28">
        <v>41891.224999999999</v>
      </c>
      <c r="S7651" t="s">
        <v>25061</v>
      </c>
      <c r="T7651" s="27">
        <v>41833</v>
      </c>
      <c r="V7651">
        <v>1</v>
      </c>
      <c r="W7651" t="s">
        <v>32</v>
      </c>
      <c r="X7651" t="s">
        <v>254</v>
      </c>
      <c r="Y7651">
        <v>1</v>
      </c>
      <c r="AA7651" t="s">
        <v>25062</v>
      </c>
      <c r="AB7651" t="s">
        <v>36</v>
      </c>
      <c r="AC7651">
        <v>1</v>
      </c>
      <c r="AD7651" s="27">
        <v>41899</v>
      </c>
      <c r="AE7651" t="s">
        <v>3573</v>
      </c>
      <c r="AF7651" s="27">
        <v>41900</v>
      </c>
      <c r="AG7651" s="27">
        <v>41900</v>
      </c>
      <c r="AH7651">
        <v>1</v>
      </c>
      <c r="AJ7651" t="s">
        <v>25062</v>
      </c>
      <c r="AK7651" t="s">
        <v>255</v>
      </c>
      <c r="AL7651" s="27">
        <v>41899</v>
      </c>
      <c r="AM7651" t="s">
        <v>508</v>
      </c>
      <c r="AN7651" t="s">
        <v>238</v>
      </c>
      <c r="AO7651">
        <v>2</v>
      </c>
      <c r="AP7651" t="s">
        <v>239</v>
      </c>
      <c r="AQ7651" s="27">
        <v>41834</v>
      </c>
      <c r="AR7651" t="s">
        <v>240</v>
      </c>
      <c r="AS7651">
        <v>4</v>
      </c>
      <c r="AT7651" t="s">
        <v>239</v>
      </c>
      <c r="AU7651" s="27">
        <v>41834</v>
      </c>
    </row>
    <row r="7652" spans="1:47" x14ac:dyDescent="0.2">
      <c r="A7652">
        <v>7651</v>
      </c>
      <c r="B7652" t="s">
        <v>25063</v>
      </c>
      <c r="C7652" t="s">
        <v>25064</v>
      </c>
      <c r="D7652" t="s">
        <v>25065</v>
      </c>
      <c r="E7652" s="27">
        <v>41297</v>
      </c>
      <c r="F7652" t="s">
        <v>233</v>
      </c>
      <c r="G7652" s="27">
        <v>31274</v>
      </c>
      <c r="H7652">
        <v>30</v>
      </c>
      <c r="I7652" t="s">
        <v>244</v>
      </c>
      <c r="J7652" t="s">
        <v>22</v>
      </c>
      <c r="K7652">
        <v>0</v>
      </c>
      <c r="L7652">
        <v>2</v>
      </c>
      <c r="M7652">
        <v>0</v>
      </c>
      <c r="N7652">
        <v>0</v>
      </c>
      <c r="O7652">
        <v>0</v>
      </c>
      <c r="P7652">
        <v>-1</v>
      </c>
      <c r="Q7652" s="28">
        <v>41296.26666666667</v>
      </c>
      <c r="R7652" s="28">
        <v>41306.411805555559</v>
      </c>
      <c r="S7652" t="s">
        <v>25066</v>
      </c>
      <c r="U7652" s="27">
        <v>41296</v>
      </c>
      <c r="V7652">
        <v>1</v>
      </c>
      <c r="W7652" t="s">
        <v>32</v>
      </c>
      <c r="X7652" t="s">
        <v>274</v>
      </c>
      <c r="Y7652">
        <v>0</v>
      </c>
      <c r="AB7652" t="s">
        <v>237</v>
      </c>
      <c r="AH7652">
        <v>0</v>
      </c>
      <c r="AN7652" t="s">
        <v>238</v>
      </c>
      <c r="AO7652">
        <v>2</v>
      </c>
      <c r="AP7652" t="s">
        <v>239</v>
      </c>
      <c r="AQ7652" s="27">
        <v>41297</v>
      </c>
      <c r="AR7652" t="s">
        <v>240</v>
      </c>
      <c r="AS7652">
        <v>2</v>
      </c>
      <c r="AT7652" t="s">
        <v>239</v>
      </c>
      <c r="AU7652" s="27">
        <v>41297</v>
      </c>
    </row>
    <row r="7653" spans="1:47" x14ac:dyDescent="0.2">
      <c r="A7653">
        <v>7652</v>
      </c>
      <c r="B7653" t="s">
        <v>25067</v>
      </c>
      <c r="C7653" t="s">
        <v>1924</v>
      </c>
      <c r="D7653" t="s">
        <v>15951</v>
      </c>
      <c r="E7653" s="27">
        <v>41636</v>
      </c>
      <c r="F7653" t="s">
        <v>233</v>
      </c>
      <c r="G7653" s="27">
        <v>33288</v>
      </c>
      <c r="H7653">
        <v>25</v>
      </c>
      <c r="I7653" t="s">
        <v>244</v>
      </c>
      <c r="J7653" t="s">
        <v>250</v>
      </c>
      <c r="K7653">
        <v>0</v>
      </c>
      <c r="L7653">
        <v>8</v>
      </c>
      <c r="M7653">
        <v>0</v>
      </c>
      <c r="N7653">
        <v>2</v>
      </c>
      <c r="O7653">
        <v>8</v>
      </c>
      <c r="P7653">
        <v>0</v>
      </c>
      <c r="Q7653" s="28">
        <v>41636.202777777777</v>
      </c>
      <c r="R7653" s="28">
        <v>41636.32708333333</v>
      </c>
      <c r="S7653" t="s">
        <v>25068</v>
      </c>
      <c r="T7653" s="27">
        <v>41636</v>
      </c>
      <c r="V7653">
        <v>0</v>
      </c>
      <c r="W7653" t="s">
        <v>32</v>
      </c>
      <c r="X7653" t="s">
        <v>348</v>
      </c>
      <c r="Y7653">
        <v>1</v>
      </c>
      <c r="AA7653" t="s">
        <v>25069</v>
      </c>
      <c r="AB7653" t="s">
        <v>36</v>
      </c>
      <c r="AC7653">
        <v>0</v>
      </c>
      <c r="AD7653" s="27">
        <v>41797</v>
      </c>
      <c r="AE7653" t="s">
        <v>385</v>
      </c>
      <c r="AF7653" s="27">
        <v>41797</v>
      </c>
      <c r="AG7653" s="27">
        <v>41797</v>
      </c>
      <c r="AH7653">
        <v>0</v>
      </c>
      <c r="AN7653" t="s">
        <v>238</v>
      </c>
      <c r="AO7653">
        <v>7</v>
      </c>
      <c r="AP7653" t="s">
        <v>246</v>
      </c>
      <c r="AQ7653" s="27">
        <v>41636</v>
      </c>
      <c r="AR7653" t="s">
        <v>240</v>
      </c>
      <c r="AS7653">
        <v>8</v>
      </c>
      <c r="AT7653" t="s">
        <v>269</v>
      </c>
      <c r="AU7653" s="27">
        <v>41636</v>
      </c>
    </row>
    <row r="7654" spans="1:47" x14ac:dyDescent="0.2">
      <c r="A7654">
        <v>7653</v>
      </c>
      <c r="B7654" t="s">
        <v>25070</v>
      </c>
      <c r="C7654" t="s">
        <v>1010</v>
      </c>
      <c r="D7654" t="s">
        <v>25071</v>
      </c>
      <c r="E7654" s="27">
        <v>41658</v>
      </c>
      <c r="F7654" t="s">
        <v>233</v>
      </c>
      <c r="G7654" s="27">
        <v>33643</v>
      </c>
      <c r="H7654">
        <v>24</v>
      </c>
      <c r="I7654" t="s">
        <v>259</v>
      </c>
      <c r="J7654" t="s">
        <v>250</v>
      </c>
      <c r="K7654">
        <v>0</v>
      </c>
      <c r="L7654">
        <v>7</v>
      </c>
      <c r="M7654">
        <v>0</v>
      </c>
      <c r="N7654">
        <v>0</v>
      </c>
      <c r="O7654">
        <v>7</v>
      </c>
      <c r="P7654">
        <v>-1</v>
      </c>
      <c r="Q7654" s="28">
        <v>41657.502083333333</v>
      </c>
      <c r="R7654" s="28">
        <v>41658.379166666666</v>
      </c>
      <c r="S7654" t="s">
        <v>25072</v>
      </c>
      <c r="U7654" s="27">
        <v>41657</v>
      </c>
      <c r="V7654">
        <v>1</v>
      </c>
      <c r="W7654" t="s">
        <v>32</v>
      </c>
      <c r="X7654" t="s">
        <v>274</v>
      </c>
      <c r="Y7654">
        <v>1</v>
      </c>
      <c r="AA7654" t="s">
        <v>25073</v>
      </c>
      <c r="AB7654" t="s">
        <v>32</v>
      </c>
      <c r="AC7654">
        <v>0</v>
      </c>
      <c r="AD7654" s="27">
        <v>42433</v>
      </c>
      <c r="AF7654" s="27">
        <v>42433</v>
      </c>
      <c r="AG7654" s="27">
        <v>42434</v>
      </c>
      <c r="AH7654">
        <v>0</v>
      </c>
      <c r="AN7654" t="s">
        <v>238</v>
      </c>
      <c r="AO7654">
        <v>6</v>
      </c>
      <c r="AP7654" t="s">
        <v>246</v>
      </c>
      <c r="AQ7654" s="27">
        <v>41658</v>
      </c>
      <c r="AR7654" t="s">
        <v>240</v>
      </c>
      <c r="AS7654">
        <v>7</v>
      </c>
      <c r="AT7654" t="s">
        <v>246</v>
      </c>
      <c r="AU7654" s="27">
        <v>41658</v>
      </c>
    </row>
    <row r="7655" spans="1:47" x14ac:dyDescent="0.2">
      <c r="A7655">
        <v>7654</v>
      </c>
      <c r="B7655" t="s">
        <v>25074</v>
      </c>
      <c r="C7655" t="s">
        <v>414</v>
      </c>
      <c r="D7655" t="s">
        <v>25075</v>
      </c>
      <c r="E7655" s="27">
        <v>41693</v>
      </c>
      <c r="F7655" t="s">
        <v>233</v>
      </c>
      <c r="G7655" s="27">
        <v>27324</v>
      </c>
      <c r="H7655">
        <v>41</v>
      </c>
      <c r="I7655" t="s">
        <v>244</v>
      </c>
      <c r="J7655" t="s">
        <v>250</v>
      </c>
      <c r="K7655">
        <v>0</v>
      </c>
      <c r="L7655">
        <v>4</v>
      </c>
      <c r="M7655">
        <v>0</v>
      </c>
      <c r="N7655">
        <v>0</v>
      </c>
      <c r="O7655">
        <v>1</v>
      </c>
      <c r="P7655">
        <v>-1</v>
      </c>
      <c r="Q7655" s="28">
        <v>41692.468055555553</v>
      </c>
      <c r="R7655" s="28">
        <v>41695.29791666667</v>
      </c>
      <c r="S7655" t="s">
        <v>25076</v>
      </c>
      <c r="T7655" s="27">
        <v>41692</v>
      </c>
      <c r="V7655">
        <v>1</v>
      </c>
      <c r="W7655" t="s">
        <v>32</v>
      </c>
      <c r="X7655" t="s">
        <v>359</v>
      </c>
      <c r="Y7655">
        <v>0</v>
      </c>
      <c r="AB7655" t="s">
        <v>237</v>
      </c>
      <c r="AH7655">
        <v>0</v>
      </c>
      <c r="AN7655" t="s">
        <v>238</v>
      </c>
      <c r="AO7655">
        <v>3</v>
      </c>
      <c r="AP7655" t="s">
        <v>239</v>
      </c>
      <c r="AQ7655" s="27">
        <v>41693</v>
      </c>
      <c r="AR7655" t="s">
        <v>240</v>
      </c>
      <c r="AS7655">
        <v>4</v>
      </c>
      <c r="AT7655" t="s">
        <v>239</v>
      </c>
      <c r="AU7655" s="27">
        <v>41693</v>
      </c>
    </row>
    <row r="7656" spans="1:47" x14ac:dyDescent="0.2">
      <c r="A7656">
        <v>7655</v>
      </c>
      <c r="B7656" t="s">
        <v>15366</v>
      </c>
      <c r="C7656" t="s">
        <v>2560</v>
      </c>
      <c r="D7656" t="s">
        <v>3828</v>
      </c>
      <c r="E7656" s="27">
        <v>41650</v>
      </c>
      <c r="F7656" t="s">
        <v>233</v>
      </c>
      <c r="G7656" s="27">
        <v>22244</v>
      </c>
      <c r="H7656">
        <v>55</v>
      </c>
      <c r="I7656" t="s">
        <v>234</v>
      </c>
      <c r="J7656" t="s">
        <v>22</v>
      </c>
      <c r="K7656">
        <v>0</v>
      </c>
      <c r="L7656">
        <v>1</v>
      </c>
      <c r="M7656">
        <v>0</v>
      </c>
      <c r="N7656">
        <v>0</v>
      </c>
      <c r="O7656">
        <v>4</v>
      </c>
      <c r="P7656">
        <v>-1</v>
      </c>
      <c r="Q7656" s="28">
        <v>41649.20416666667</v>
      </c>
      <c r="R7656" s="28">
        <v>41654.511805555558</v>
      </c>
      <c r="S7656" t="s">
        <v>25077</v>
      </c>
      <c r="T7656" s="27">
        <v>41649</v>
      </c>
      <c r="V7656">
        <v>1</v>
      </c>
      <c r="W7656" t="s">
        <v>32</v>
      </c>
      <c r="X7656" t="s">
        <v>11241</v>
      </c>
      <c r="Y7656">
        <v>0</v>
      </c>
      <c r="AB7656" t="s">
        <v>237</v>
      </c>
      <c r="AH7656">
        <v>0</v>
      </c>
      <c r="AN7656" t="s">
        <v>238</v>
      </c>
      <c r="AO7656">
        <v>1</v>
      </c>
      <c r="AP7656" t="s">
        <v>239</v>
      </c>
      <c r="AQ7656" s="27">
        <v>41650</v>
      </c>
      <c r="AR7656" t="s">
        <v>240</v>
      </c>
      <c r="AS7656">
        <v>1</v>
      </c>
      <c r="AT7656" t="s">
        <v>239</v>
      </c>
      <c r="AU7656" s="27">
        <v>41650</v>
      </c>
    </row>
    <row r="7657" spans="1:47" x14ac:dyDescent="0.2">
      <c r="A7657">
        <v>7656</v>
      </c>
      <c r="B7657" t="s">
        <v>25078</v>
      </c>
      <c r="C7657" t="s">
        <v>1478</v>
      </c>
      <c r="D7657" t="s">
        <v>25079</v>
      </c>
      <c r="E7657" s="27">
        <v>41303</v>
      </c>
      <c r="F7657" t="s">
        <v>233</v>
      </c>
      <c r="G7657" s="27">
        <v>32952</v>
      </c>
      <c r="H7657">
        <v>26</v>
      </c>
      <c r="I7657" t="s">
        <v>244</v>
      </c>
      <c r="J7657" t="s">
        <v>353</v>
      </c>
      <c r="K7657">
        <v>0</v>
      </c>
      <c r="L7657">
        <v>2</v>
      </c>
      <c r="M7657">
        <v>0</v>
      </c>
      <c r="N7657">
        <v>0</v>
      </c>
      <c r="O7657">
        <v>1</v>
      </c>
      <c r="S7657" t="s">
        <v>25080</v>
      </c>
      <c r="T7657" s="27">
        <v>41242</v>
      </c>
      <c r="V7657">
        <v>61</v>
      </c>
      <c r="W7657" t="s">
        <v>32</v>
      </c>
      <c r="X7657" t="s">
        <v>588</v>
      </c>
      <c r="Y7657">
        <v>0</v>
      </c>
      <c r="AB7657" t="s">
        <v>237</v>
      </c>
      <c r="AH7657">
        <v>0</v>
      </c>
      <c r="AN7657" t="s">
        <v>238</v>
      </c>
      <c r="AO7657">
        <v>3</v>
      </c>
      <c r="AP7657" t="s">
        <v>239</v>
      </c>
      <c r="AQ7657" s="27">
        <v>41303</v>
      </c>
      <c r="AR7657" t="s">
        <v>240</v>
      </c>
      <c r="AS7657">
        <v>2</v>
      </c>
      <c r="AT7657" t="s">
        <v>239</v>
      </c>
      <c r="AU7657" s="27">
        <v>41303</v>
      </c>
    </row>
    <row r="7658" spans="1:47" x14ac:dyDescent="0.2">
      <c r="A7658">
        <v>7657</v>
      </c>
      <c r="B7658" t="s">
        <v>25081</v>
      </c>
      <c r="C7658" t="s">
        <v>1070</v>
      </c>
      <c r="D7658" t="s">
        <v>16732</v>
      </c>
      <c r="E7658" s="27">
        <v>41521</v>
      </c>
      <c r="F7658" t="s">
        <v>233</v>
      </c>
      <c r="G7658" s="27">
        <v>27929</v>
      </c>
      <c r="H7658">
        <v>39</v>
      </c>
      <c r="I7658" t="s">
        <v>244</v>
      </c>
      <c r="J7658" t="s">
        <v>353</v>
      </c>
      <c r="K7658">
        <v>0</v>
      </c>
      <c r="L7658">
        <v>2</v>
      </c>
      <c r="M7658">
        <v>0</v>
      </c>
      <c r="N7658">
        <v>0</v>
      </c>
      <c r="O7658">
        <v>2</v>
      </c>
      <c r="P7658">
        <v>-83</v>
      </c>
      <c r="Q7658" s="28">
        <v>41438.430555555555</v>
      </c>
      <c r="R7658" s="28">
        <v>41439.271527777775</v>
      </c>
      <c r="S7658" t="s">
        <v>25082</v>
      </c>
      <c r="T7658" s="27">
        <v>41438</v>
      </c>
      <c r="V7658">
        <v>83</v>
      </c>
      <c r="W7658" t="s">
        <v>32</v>
      </c>
      <c r="X7658" t="s">
        <v>254</v>
      </c>
      <c r="Y7658">
        <v>0</v>
      </c>
      <c r="AB7658" t="s">
        <v>237</v>
      </c>
      <c r="AH7658">
        <v>0</v>
      </c>
      <c r="AN7658" t="s">
        <v>238</v>
      </c>
      <c r="AO7658">
        <v>1</v>
      </c>
      <c r="AP7658" t="s">
        <v>239</v>
      </c>
      <c r="AQ7658" s="27">
        <v>41521</v>
      </c>
      <c r="AR7658" t="s">
        <v>240</v>
      </c>
      <c r="AS7658">
        <v>2</v>
      </c>
      <c r="AT7658" t="s">
        <v>239</v>
      </c>
      <c r="AU7658" s="27">
        <v>41521</v>
      </c>
    </row>
    <row r="7659" spans="1:47" x14ac:dyDescent="0.2">
      <c r="A7659">
        <v>7658</v>
      </c>
      <c r="B7659" t="s">
        <v>25083</v>
      </c>
      <c r="C7659" t="s">
        <v>25084</v>
      </c>
      <c r="D7659" t="s">
        <v>5495</v>
      </c>
      <c r="E7659" s="27">
        <v>41838</v>
      </c>
      <c r="F7659" t="s">
        <v>233</v>
      </c>
      <c r="G7659" s="27">
        <v>33674</v>
      </c>
      <c r="H7659">
        <v>24</v>
      </c>
      <c r="I7659" t="s">
        <v>259</v>
      </c>
      <c r="J7659" t="s">
        <v>250</v>
      </c>
      <c r="K7659">
        <v>0</v>
      </c>
      <c r="L7659">
        <v>3</v>
      </c>
      <c r="M7659">
        <v>0</v>
      </c>
      <c r="N7659">
        <v>0</v>
      </c>
      <c r="O7659">
        <v>1</v>
      </c>
      <c r="P7659">
        <v>-1</v>
      </c>
      <c r="Q7659" s="28">
        <v>41837.392361111109</v>
      </c>
      <c r="R7659" s="28">
        <v>41839.161111111112</v>
      </c>
      <c r="S7659" t="s">
        <v>25085</v>
      </c>
      <c r="T7659" s="27">
        <v>41837</v>
      </c>
      <c r="V7659">
        <v>1</v>
      </c>
      <c r="W7659" t="s">
        <v>32</v>
      </c>
      <c r="X7659" t="s">
        <v>261</v>
      </c>
      <c r="Y7659">
        <v>0</v>
      </c>
      <c r="AB7659" t="s">
        <v>237</v>
      </c>
      <c r="AH7659">
        <v>0</v>
      </c>
      <c r="AN7659" t="s">
        <v>238</v>
      </c>
      <c r="AO7659">
        <v>4</v>
      </c>
      <c r="AP7659" t="s">
        <v>239</v>
      </c>
      <c r="AQ7659" s="27">
        <v>41838</v>
      </c>
      <c r="AR7659" t="s">
        <v>240</v>
      </c>
      <c r="AS7659">
        <v>3</v>
      </c>
      <c r="AT7659" t="s">
        <v>239</v>
      </c>
      <c r="AU7659" s="27">
        <v>41838</v>
      </c>
    </row>
    <row r="7660" spans="1:47" x14ac:dyDescent="0.2">
      <c r="A7660">
        <v>7659</v>
      </c>
      <c r="B7660" t="s">
        <v>25086</v>
      </c>
      <c r="C7660" t="s">
        <v>1761</v>
      </c>
      <c r="D7660" t="s">
        <v>25087</v>
      </c>
      <c r="E7660" s="27">
        <v>41340</v>
      </c>
      <c r="F7660" t="s">
        <v>233</v>
      </c>
      <c r="G7660" s="27">
        <v>30399</v>
      </c>
      <c r="H7660">
        <v>33</v>
      </c>
      <c r="I7660" t="s">
        <v>244</v>
      </c>
      <c r="J7660" t="s">
        <v>245</v>
      </c>
      <c r="K7660">
        <v>0</v>
      </c>
      <c r="L7660">
        <v>4</v>
      </c>
      <c r="M7660">
        <v>0</v>
      </c>
      <c r="N7660">
        <v>0</v>
      </c>
      <c r="O7660">
        <v>1</v>
      </c>
      <c r="P7660">
        <v>-4</v>
      </c>
      <c r="Q7660" s="28">
        <v>41336.079861111109</v>
      </c>
      <c r="R7660" s="28">
        <v>41339.304166666669</v>
      </c>
      <c r="S7660" t="s">
        <v>25088</v>
      </c>
      <c r="U7660" s="27">
        <v>41336</v>
      </c>
      <c r="V7660">
        <v>4</v>
      </c>
      <c r="W7660" t="s">
        <v>32</v>
      </c>
      <c r="X7660" t="s">
        <v>274</v>
      </c>
      <c r="Y7660">
        <v>0</v>
      </c>
      <c r="AB7660" t="s">
        <v>237</v>
      </c>
      <c r="AH7660">
        <v>0</v>
      </c>
      <c r="AN7660" t="s">
        <v>238</v>
      </c>
      <c r="AO7660">
        <v>3</v>
      </c>
      <c r="AP7660" t="s">
        <v>239</v>
      </c>
      <c r="AQ7660" s="27">
        <v>41340</v>
      </c>
      <c r="AR7660" t="s">
        <v>240</v>
      </c>
      <c r="AS7660">
        <v>4</v>
      </c>
      <c r="AT7660" t="s">
        <v>239</v>
      </c>
      <c r="AU7660" s="27">
        <v>41340</v>
      </c>
    </row>
    <row r="7661" spans="1:47" x14ac:dyDescent="0.2">
      <c r="A7661">
        <v>7660</v>
      </c>
      <c r="B7661" t="s">
        <v>25089</v>
      </c>
      <c r="C7661" t="s">
        <v>25090</v>
      </c>
      <c r="D7661" t="s">
        <v>25091</v>
      </c>
      <c r="E7661" s="27">
        <v>41676</v>
      </c>
      <c r="F7661" t="s">
        <v>233</v>
      </c>
      <c r="G7661" s="27">
        <v>33886</v>
      </c>
      <c r="H7661">
        <v>23</v>
      </c>
      <c r="I7661" t="s">
        <v>259</v>
      </c>
      <c r="J7661" t="s">
        <v>250</v>
      </c>
      <c r="K7661">
        <v>0</v>
      </c>
      <c r="L7661">
        <v>2</v>
      </c>
      <c r="M7661">
        <v>0</v>
      </c>
      <c r="N7661">
        <v>0</v>
      </c>
      <c r="O7661">
        <v>0</v>
      </c>
      <c r="P7661">
        <v>-1</v>
      </c>
      <c r="Q7661" s="28">
        <v>41675.376388888886</v>
      </c>
      <c r="R7661" s="28">
        <v>41676.42083333333</v>
      </c>
      <c r="S7661" t="s">
        <v>25092</v>
      </c>
      <c r="T7661" s="27">
        <v>41675</v>
      </c>
      <c r="V7661">
        <v>1</v>
      </c>
      <c r="W7661" t="s">
        <v>32</v>
      </c>
      <c r="X7661" t="s">
        <v>343</v>
      </c>
      <c r="Y7661">
        <v>0</v>
      </c>
      <c r="AB7661" t="s">
        <v>237</v>
      </c>
      <c r="AH7661">
        <v>0</v>
      </c>
      <c r="AN7661" t="s">
        <v>238</v>
      </c>
      <c r="AO7661">
        <v>4</v>
      </c>
      <c r="AP7661" t="s">
        <v>239</v>
      </c>
      <c r="AQ7661" s="27">
        <v>41676</v>
      </c>
      <c r="AR7661" t="s">
        <v>240</v>
      </c>
      <c r="AS7661">
        <v>2</v>
      </c>
      <c r="AT7661" t="s">
        <v>239</v>
      </c>
      <c r="AU7661" s="27">
        <v>41676</v>
      </c>
    </row>
    <row r="7662" spans="1:47" x14ac:dyDescent="0.2">
      <c r="A7662">
        <v>7661</v>
      </c>
      <c r="B7662" t="s">
        <v>25093</v>
      </c>
      <c r="C7662" t="s">
        <v>25094</v>
      </c>
      <c r="D7662" t="s">
        <v>25095</v>
      </c>
      <c r="E7662" s="27">
        <v>41760</v>
      </c>
      <c r="F7662" t="s">
        <v>294</v>
      </c>
      <c r="G7662" s="27">
        <v>24961</v>
      </c>
      <c r="H7662">
        <v>47</v>
      </c>
      <c r="I7662" t="s">
        <v>234</v>
      </c>
      <c r="J7662" t="s">
        <v>245</v>
      </c>
      <c r="K7662">
        <v>0</v>
      </c>
      <c r="L7662">
        <v>9</v>
      </c>
      <c r="M7662">
        <v>0</v>
      </c>
      <c r="N7662">
        <v>0</v>
      </c>
      <c r="O7662">
        <v>28</v>
      </c>
      <c r="P7662">
        <v>-1</v>
      </c>
      <c r="Q7662" s="28">
        <v>41759.472222222219</v>
      </c>
      <c r="R7662" s="28">
        <v>41877.217361111114</v>
      </c>
      <c r="S7662" t="s">
        <v>25096</v>
      </c>
      <c r="T7662" s="27">
        <v>41759</v>
      </c>
      <c r="V7662">
        <v>1</v>
      </c>
      <c r="W7662" t="s">
        <v>32</v>
      </c>
      <c r="X7662" t="s">
        <v>9032</v>
      </c>
      <c r="Y7662">
        <v>1</v>
      </c>
      <c r="AA7662" t="s">
        <v>25097</v>
      </c>
      <c r="AB7662" t="s">
        <v>32</v>
      </c>
      <c r="AC7662">
        <v>0</v>
      </c>
      <c r="AD7662" s="27">
        <v>41927</v>
      </c>
      <c r="AE7662" t="s">
        <v>9032</v>
      </c>
      <c r="AF7662" s="27">
        <v>41927</v>
      </c>
      <c r="AG7662" s="27">
        <v>41928</v>
      </c>
      <c r="AH7662">
        <v>0</v>
      </c>
      <c r="AN7662" t="s">
        <v>238</v>
      </c>
      <c r="AO7662">
        <v>5</v>
      </c>
      <c r="AP7662" t="s">
        <v>246</v>
      </c>
      <c r="AQ7662" s="27">
        <v>41760</v>
      </c>
      <c r="AR7662" t="s">
        <v>240</v>
      </c>
      <c r="AS7662">
        <v>9</v>
      </c>
      <c r="AT7662" t="s">
        <v>269</v>
      </c>
      <c r="AU7662" s="27">
        <v>41760</v>
      </c>
    </row>
    <row r="7663" spans="1:47" x14ac:dyDescent="0.2">
      <c r="A7663">
        <v>7662</v>
      </c>
      <c r="B7663" t="s">
        <v>17021</v>
      </c>
      <c r="C7663" t="s">
        <v>1313</v>
      </c>
      <c r="D7663" t="s">
        <v>2921</v>
      </c>
      <c r="E7663" s="27">
        <v>41788</v>
      </c>
      <c r="F7663" t="s">
        <v>233</v>
      </c>
      <c r="G7663" s="27">
        <v>31357</v>
      </c>
      <c r="H7663">
        <v>30</v>
      </c>
      <c r="I7663" t="s">
        <v>244</v>
      </c>
      <c r="J7663" t="s">
        <v>353</v>
      </c>
      <c r="K7663">
        <v>0</v>
      </c>
      <c r="L7663">
        <v>2</v>
      </c>
      <c r="M7663">
        <v>0</v>
      </c>
      <c r="N7663">
        <v>0</v>
      </c>
      <c r="O7663">
        <v>1</v>
      </c>
      <c r="P7663">
        <v>-1</v>
      </c>
      <c r="Q7663" s="28">
        <v>41787.386805555558</v>
      </c>
      <c r="R7663" s="28">
        <v>41788.518055555556</v>
      </c>
      <c r="S7663" t="s">
        <v>25098</v>
      </c>
      <c r="T7663" s="27">
        <v>41787</v>
      </c>
      <c r="V7663">
        <v>1</v>
      </c>
      <c r="W7663" t="s">
        <v>36</v>
      </c>
      <c r="X7663" t="s">
        <v>279</v>
      </c>
      <c r="Y7663">
        <v>0</v>
      </c>
      <c r="AB7663" t="s">
        <v>237</v>
      </c>
      <c r="AH7663">
        <v>0</v>
      </c>
      <c r="AN7663" t="s">
        <v>238</v>
      </c>
      <c r="AO7663">
        <v>1</v>
      </c>
      <c r="AP7663" t="s">
        <v>239</v>
      </c>
      <c r="AQ7663" s="27">
        <v>41788</v>
      </c>
      <c r="AR7663" t="s">
        <v>240</v>
      </c>
      <c r="AS7663">
        <v>2</v>
      </c>
      <c r="AT7663" t="s">
        <v>239</v>
      </c>
      <c r="AU7663" s="27">
        <v>41788</v>
      </c>
    </row>
    <row r="7664" spans="1:47" x14ac:dyDescent="0.2">
      <c r="A7664">
        <v>7663</v>
      </c>
      <c r="B7664" t="s">
        <v>25099</v>
      </c>
      <c r="C7664" t="s">
        <v>10080</v>
      </c>
      <c r="D7664" t="s">
        <v>25100</v>
      </c>
      <c r="E7664" s="27">
        <v>41306</v>
      </c>
      <c r="F7664" t="s">
        <v>294</v>
      </c>
      <c r="G7664" s="27">
        <v>23591</v>
      </c>
      <c r="H7664">
        <v>51</v>
      </c>
      <c r="I7664" t="s">
        <v>234</v>
      </c>
      <c r="J7664" t="s">
        <v>245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-2</v>
      </c>
      <c r="Q7664" s="28">
        <v>41304.345833333333</v>
      </c>
      <c r="R7664" s="28">
        <v>41305.368055555555</v>
      </c>
      <c r="S7664" t="s">
        <v>25101</v>
      </c>
      <c r="T7664" s="27">
        <v>41304</v>
      </c>
      <c r="V7664">
        <v>2</v>
      </c>
      <c r="W7664" t="s">
        <v>32</v>
      </c>
      <c r="X7664" t="s">
        <v>608</v>
      </c>
      <c r="Y7664">
        <v>0</v>
      </c>
      <c r="AB7664" t="s">
        <v>237</v>
      </c>
      <c r="AH7664">
        <v>0</v>
      </c>
      <c r="AN7664" t="s">
        <v>238</v>
      </c>
      <c r="AO7664">
        <v>1</v>
      </c>
      <c r="AP7664" t="s">
        <v>239</v>
      </c>
      <c r="AQ7664" s="27">
        <v>41306</v>
      </c>
      <c r="AR7664" t="s">
        <v>240</v>
      </c>
      <c r="AS7664">
        <v>1</v>
      </c>
      <c r="AT7664" t="s">
        <v>239</v>
      </c>
      <c r="AU7664" s="27">
        <v>41306</v>
      </c>
    </row>
    <row r="7665" spans="1:47" x14ac:dyDescent="0.2">
      <c r="A7665">
        <v>7664</v>
      </c>
      <c r="B7665" t="s">
        <v>25102</v>
      </c>
      <c r="C7665" t="s">
        <v>7141</v>
      </c>
      <c r="D7665" t="s">
        <v>758</v>
      </c>
      <c r="E7665" s="27">
        <v>41996</v>
      </c>
      <c r="F7665" t="s">
        <v>233</v>
      </c>
      <c r="G7665" s="27">
        <v>33206</v>
      </c>
      <c r="H7665">
        <v>25</v>
      </c>
      <c r="I7665" t="s">
        <v>244</v>
      </c>
      <c r="J7665" t="s">
        <v>250</v>
      </c>
      <c r="K7665">
        <v>0</v>
      </c>
      <c r="L7665">
        <v>4</v>
      </c>
      <c r="M7665">
        <v>0</v>
      </c>
      <c r="N7665">
        <v>0</v>
      </c>
      <c r="O7665">
        <v>3</v>
      </c>
      <c r="P7665">
        <v>-1</v>
      </c>
      <c r="Q7665" s="28">
        <v>41995.301388888889</v>
      </c>
      <c r="R7665" s="28">
        <v>41996.067361111112</v>
      </c>
      <c r="S7665" t="s">
        <v>25103</v>
      </c>
      <c r="T7665" s="27">
        <v>41995</v>
      </c>
      <c r="V7665">
        <v>1</v>
      </c>
      <c r="W7665" t="s">
        <v>32</v>
      </c>
      <c r="X7665" t="s">
        <v>261</v>
      </c>
      <c r="Y7665">
        <v>0</v>
      </c>
      <c r="AB7665" t="s">
        <v>237</v>
      </c>
      <c r="AH7665">
        <v>0</v>
      </c>
      <c r="AN7665" t="s">
        <v>238</v>
      </c>
      <c r="AO7665">
        <v>3</v>
      </c>
      <c r="AP7665" t="s">
        <v>239</v>
      </c>
      <c r="AQ7665" s="27">
        <v>41996</v>
      </c>
      <c r="AR7665" t="s">
        <v>240</v>
      </c>
      <c r="AS7665">
        <v>4</v>
      </c>
      <c r="AT7665" t="s">
        <v>239</v>
      </c>
      <c r="AU7665" s="27">
        <v>41996</v>
      </c>
    </row>
    <row r="7666" spans="1:47" x14ac:dyDescent="0.2">
      <c r="A7666">
        <v>7665</v>
      </c>
      <c r="B7666" t="s">
        <v>25104</v>
      </c>
      <c r="C7666" t="s">
        <v>8017</v>
      </c>
      <c r="D7666" t="s">
        <v>25105</v>
      </c>
      <c r="E7666" s="27">
        <v>41715</v>
      </c>
      <c r="F7666" t="s">
        <v>294</v>
      </c>
      <c r="G7666" s="27">
        <v>28342</v>
      </c>
      <c r="H7666">
        <v>38</v>
      </c>
      <c r="I7666" t="s">
        <v>244</v>
      </c>
      <c r="J7666" t="s">
        <v>245</v>
      </c>
      <c r="K7666">
        <v>0</v>
      </c>
      <c r="L7666">
        <v>1</v>
      </c>
      <c r="M7666">
        <v>0</v>
      </c>
      <c r="N7666">
        <v>0</v>
      </c>
      <c r="O7666">
        <v>0</v>
      </c>
      <c r="W7666" t="s">
        <v>237</v>
      </c>
      <c r="Y7666">
        <v>-1</v>
      </c>
      <c r="AB7666" t="s">
        <v>237</v>
      </c>
      <c r="AH7666">
        <v>0</v>
      </c>
      <c r="AN7666" t="s">
        <v>238</v>
      </c>
      <c r="AO7666">
        <v>1</v>
      </c>
      <c r="AP7666" t="s">
        <v>239</v>
      </c>
      <c r="AQ7666" s="27">
        <v>41715</v>
      </c>
      <c r="AR7666" t="s">
        <v>240</v>
      </c>
      <c r="AS7666">
        <v>1</v>
      </c>
      <c r="AT7666" t="s">
        <v>239</v>
      </c>
      <c r="AU7666" s="27">
        <v>41715</v>
      </c>
    </row>
    <row r="7667" spans="1:47" x14ac:dyDescent="0.2">
      <c r="A7667">
        <v>7666</v>
      </c>
      <c r="B7667" t="s">
        <v>25106</v>
      </c>
      <c r="C7667" t="s">
        <v>464</v>
      </c>
      <c r="D7667" t="s">
        <v>25107</v>
      </c>
      <c r="E7667" s="27">
        <v>41611</v>
      </c>
      <c r="F7667" t="s">
        <v>233</v>
      </c>
      <c r="G7667" s="27">
        <v>31625</v>
      </c>
      <c r="H7667">
        <v>29</v>
      </c>
      <c r="I7667" t="s">
        <v>244</v>
      </c>
      <c r="J7667" t="s">
        <v>245</v>
      </c>
      <c r="K7667">
        <v>0</v>
      </c>
      <c r="L7667">
        <v>10</v>
      </c>
      <c r="M7667">
        <v>0</v>
      </c>
      <c r="N7667">
        <v>0</v>
      </c>
      <c r="O7667">
        <v>11</v>
      </c>
      <c r="P7667">
        <v>135</v>
      </c>
      <c r="Q7667" s="28">
        <v>41746.472222222219</v>
      </c>
      <c r="R7667" s="28">
        <v>42052.091666666667</v>
      </c>
      <c r="S7667" t="s">
        <v>25108</v>
      </c>
      <c r="T7667" s="27">
        <v>40975</v>
      </c>
      <c r="V7667">
        <v>636</v>
      </c>
      <c r="W7667" t="s">
        <v>32</v>
      </c>
      <c r="X7667" t="s">
        <v>284</v>
      </c>
      <c r="Y7667">
        <v>0</v>
      </c>
      <c r="AB7667" t="s">
        <v>237</v>
      </c>
      <c r="AH7667">
        <v>0</v>
      </c>
      <c r="AN7667" t="s">
        <v>238</v>
      </c>
      <c r="AO7667">
        <v>10</v>
      </c>
      <c r="AP7667" t="s">
        <v>269</v>
      </c>
      <c r="AQ7667" s="27">
        <v>41611</v>
      </c>
      <c r="AR7667" t="s">
        <v>240</v>
      </c>
      <c r="AS7667">
        <v>10</v>
      </c>
      <c r="AT7667" t="s">
        <v>269</v>
      </c>
      <c r="AU7667" s="27">
        <v>41611</v>
      </c>
    </row>
    <row r="7668" spans="1:47" x14ac:dyDescent="0.2">
      <c r="A7668">
        <v>7667</v>
      </c>
      <c r="B7668" t="s">
        <v>25109</v>
      </c>
      <c r="C7668" t="s">
        <v>1010</v>
      </c>
      <c r="D7668" t="s">
        <v>25110</v>
      </c>
      <c r="E7668" s="27">
        <v>41644</v>
      </c>
      <c r="F7668" t="s">
        <v>233</v>
      </c>
      <c r="G7668" s="27">
        <v>29200</v>
      </c>
      <c r="H7668">
        <v>36</v>
      </c>
      <c r="I7668" t="s">
        <v>244</v>
      </c>
      <c r="J7668" t="s">
        <v>245</v>
      </c>
      <c r="K7668">
        <v>0</v>
      </c>
      <c r="L7668">
        <v>2</v>
      </c>
      <c r="M7668">
        <v>0</v>
      </c>
      <c r="N7668">
        <v>0</v>
      </c>
      <c r="O7668">
        <v>1</v>
      </c>
      <c r="P7668">
        <v>-1</v>
      </c>
      <c r="Q7668" s="28">
        <v>41643.395138888889</v>
      </c>
      <c r="R7668" s="28">
        <v>41644.104166666664</v>
      </c>
      <c r="S7668" t="s">
        <v>25111</v>
      </c>
      <c r="T7668" s="27">
        <v>41643</v>
      </c>
      <c r="V7668">
        <v>1</v>
      </c>
      <c r="W7668" t="s">
        <v>36</v>
      </c>
      <c r="X7668" t="s">
        <v>279</v>
      </c>
      <c r="Y7668">
        <v>0</v>
      </c>
      <c r="AB7668" t="s">
        <v>237</v>
      </c>
      <c r="AH7668">
        <v>0</v>
      </c>
      <c r="AN7668" t="s">
        <v>238</v>
      </c>
      <c r="AO7668">
        <v>3</v>
      </c>
      <c r="AP7668" t="s">
        <v>239</v>
      </c>
      <c r="AQ7668" s="27">
        <v>41644</v>
      </c>
      <c r="AR7668" t="s">
        <v>240</v>
      </c>
      <c r="AS7668">
        <v>2</v>
      </c>
      <c r="AT7668" t="s">
        <v>239</v>
      </c>
      <c r="AU7668" s="27">
        <v>41644</v>
      </c>
    </row>
    <row r="7669" spans="1:47" x14ac:dyDescent="0.2">
      <c r="A7669">
        <v>7668</v>
      </c>
      <c r="B7669" t="s">
        <v>25112</v>
      </c>
      <c r="C7669" t="s">
        <v>990</v>
      </c>
      <c r="D7669" t="s">
        <v>25113</v>
      </c>
      <c r="E7669" s="27">
        <v>41398</v>
      </c>
      <c r="F7669" t="s">
        <v>233</v>
      </c>
      <c r="G7669" s="27">
        <v>21602</v>
      </c>
      <c r="H7669">
        <v>57</v>
      </c>
      <c r="I7669" t="s">
        <v>234</v>
      </c>
      <c r="J7669" t="s">
        <v>353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 s="28">
        <v>41398.11041666667</v>
      </c>
      <c r="R7669" s="28">
        <v>41507.388194444444</v>
      </c>
      <c r="S7669" t="s">
        <v>25114</v>
      </c>
      <c r="T7669" s="27">
        <v>41397</v>
      </c>
      <c r="V7669">
        <v>1</v>
      </c>
      <c r="W7669" t="s">
        <v>36</v>
      </c>
      <c r="X7669" t="s">
        <v>1756</v>
      </c>
      <c r="Y7669">
        <v>0</v>
      </c>
      <c r="AB7669" t="s">
        <v>237</v>
      </c>
      <c r="AH7669">
        <v>0</v>
      </c>
      <c r="AN7669" t="s">
        <v>238</v>
      </c>
      <c r="AO7669">
        <v>1</v>
      </c>
      <c r="AP7669" t="s">
        <v>239</v>
      </c>
      <c r="AQ7669" s="27">
        <v>41398</v>
      </c>
      <c r="AR7669" t="s">
        <v>240</v>
      </c>
      <c r="AS7669">
        <v>1</v>
      </c>
      <c r="AT7669" t="s">
        <v>239</v>
      </c>
      <c r="AU7669" s="27">
        <v>41398</v>
      </c>
    </row>
    <row r="7670" spans="1:47" x14ac:dyDescent="0.2">
      <c r="A7670">
        <v>7669</v>
      </c>
      <c r="B7670" t="s">
        <v>25115</v>
      </c>
      <c r="C7670" t="s">
        <v>5358</v>
      </c>
      <c r="D7670" t="s">
        <v>25116</v>
      </c>
      <c r="E7670" s="27">
        <v>41614</v>
      </c>
      <c r="F7670" t="s">
        <v>233</v>
      </c>
      <c r="G7670" s="27">
        <v>26452</v>
      </c>
      <c r="H7670">
        <v>43</v>
      </c>
      <c r="I7670" t="s">
        <v>244</v>
      </c>
      <c r="J7670" t="s">
        <v>250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 s="28">
        <v>41614.200694444444</v>
      </c>
      <c r="R7670" s="28">
        <v>41614.355555555558</v>
      </c>
      <c r="S7670" t="s">
        <v>25117</v>
      </c>
      <c r="T7670" s="27">
        <v>41614</v>
      </c>
      <c r="V7670">
        <v>0</v>
      </c>
      <c r="W7670" t="s">
        <v>36</v>
      </c>
      <c r="X7670" t="s">
        <v>263</v>
      </c>
      <c r="Y7670">
        <v>0</v>
      </c>
      <c r="AB7670" t="s">
        <v>237</v>
      </c>
      <c r="AH7670">
        <v>0</v>
      </c>
      <c r="AN7670" t="s">
        <v>238</v>
      </c>
      <c r="AO7670">
        <v>1</v>
      </c>
      <c r="AP7670" t="s">
        <v>239</v>
      </c>
      <c r="AQ7670" s="27">
        <v>41614</v>
      </c>
      <c r="AR7670" t="s">
        <v>240</v>
      </c>
      <c r="AS7670">
        <v>1</v>
      </c>
      <c r="AT7670" t="s">
        <v>239</v>
      </c>
      <c r="AU7670" s="27">
        <v>41614</v>
      </c>
    </row>
    <row r="7671" spans="1:47" x14ac:dyDescent="0.2">
      <c r="A7671">
        <v>7670</v>
      </c>
      <c r="B7671" t="s">
        <v>25118</v>
      </c>
      <c r="C7671" t="s">
        <v>585</v>
      </c>
      <c r="D7671" t="s">
        <v>20850</v>
      </c>
      <c r="E7671" s="27">
        <v>41514</v>
      </c>
      <c r="F7671" t="s">
        <v>233</v>
      </c>
      <c r="G7671" s="27">
        <v>32724</v>
      </c>
      <c r="H7671">
        <v>26</v>
      </c>
      <c r="I7671" t="s">
        <v>244</v>
      </c>
      <c r="J7671" t="s">
        <v>250</v>
      </c>
      <c r="K7671">
        <v>0</v>
      </c>
      <c r="L7671">
        <v>7</v>
      </c>
      <c r="M7671">
        <v>0</v>
      </c>
      <c r="N7671">
        <v>0</v>
      </c>
      <c r="O7671">
        <v>4</v>
      </c>
      <c r="P7671">
        <v>-1</v>
      </c>
      <c r="Q7671" s="28">
        <v>41513.305555555555</v>
      </c>
      <c r="R7671" s="28">
        <v>41515.242361111108</v>
      </c>
      <c r="S7671" t="s">
        <v>25119</v>
      </c>
      <c r="T7671" s="27">
        <v>41510</v>
      </c>
      <c r="V7671">
        <v>4</v>
      </c>
      <c r="W7671" t="s">
        <v>32</v>
      </c>
      <c r="X7671" t="s">
        <v>337</v>
      </c>
      <c r="Y7671">
        <v>1</v>
      </c>
      <c r="AA7671" t="s">
        <v>25120</v>
      </c>
      <c r="AB7671" t="s">
        <v>36</v>
      </c>
      <c r="AC7671">
        <v>0</v>
      </c>
      <c r="AD7671" s="27">
        <v>41692</v>
      </c>
      <c r="AE7671" t="s">
        <v>2030</v>
      </c>
      <c r="AF7671" s="27">
        <v>41692</v>
      </c>
      <c r="AG7671" s="27">
        <v>41698</v>
      </c>
      <c r="AH7671">
        <v>0</v>
      </c>
      <c r="AN7671" t="s">
        <v>238</v>
      </c>
      <c r="AO7671">
        <v>6</v>
      </c>
      <c r="AP7671" t="s">
        <v>246</v>
      </c>
      <c r="AQ7671" s="27">
        <v>41514</v>
      </c>
      <c r="AR7671" t="s">
        <v>240</v>
      </c>
      <c r="AS7671">
        <v>7</v>
      </c>
      <c r="AT7671" t="s">
        <v>246</v>
      </c>
      <c r="AU7671" s="27">
        <v>41514</v>
      </c>
    </row>
    <row r="7672" spans="1:47" x14ac:dyDescent="0.2">
      <c r="A7672">
        <v>7671</v>
      </c>
      <c r="B7672" t="s">
        <v>25121</v>
      </c>
      <c r="C7672" t="s">
        <v>2454</v>
      </c>
      <c r="D7672" t="s">
        <v>4326</v>
      </c>
      <c r="E7672" s="27">
        <v>41278</v>
      </c>
      <c r="F7672" t="s">
        <v>233</v>
      </c>
      <c r="G7672" s="27">
        <v>32941</v>
      </c>
      <c r="H7672">
        <v>26</v>
      </c>
      <c r="I7672" t="s">
        <v>244</v>
      </c>
      <c r="J7672" t="s">
        <v>353</v>
      </c>
      <c r="K7672">
        <v>0</v>
      </c>
      <c r="L7672">
        <v>5</v>
      </c>
      <c r="M7672">
        <v>0</v>
      </c>
      <c r="N7672">
        <v>0</v>
      </c>
      <c r="O7672">
        <v>1</v>
      </c>
      <c r="P7672">
        <v>-1</v>
      </c>
      <c r="Q7672" s="28">
        <v>41277.067361111112</v>
      </c>
      <c r="R7672" s="28">
        <v>41648.26666666667</v>
      </c>
      <c r="S7672" t="s">
        <v>25122</v>
      </c>
      <c r="T7672" s="27">
        <v>41277</v>
      </c>
      <c r="V7672">
        <v>1</v>
      </c>
      <c r="W7672" t="s">
        <v>32</v>
      </c>
      <c r="X7672" t="s">
        <v>254</v>
      </c>
      <c r="Y7672">
        <v>0</v>
      </c>
      <c r="AB7672" t="s">
        <v>237</v>
      </c>
      <c r="AH7672">
        <v>0</v>
      </c>
      <c r="AN7672" t="s">
        <v>238</v>
      </c>
      <c r="AO7672">
        <v>7</v>
      </c>
      <c r="AP7672" t="s">
        <v>246</v>
      </c>
      <c r="AQ7672" s="27">
        <v>41278</v>
      </c>
      <c r="AR7672" t="s">
        <v>240</v>
      </c>
      <c r="AS7672">
        <v>5</v>
      </c>
      <c r="AT7672" t="s">
        <v>246</v>
      </c>
      <c r="AU7672" s="27">
        <v>41278</v>
      </c>
    </row>
    <row r="7673" spans="1:47" x14ac:dyDescent="0.2">
      <c r="A7673">
        <v>7672</v>
      </c>
      <c r="B7673" t="s">
        <v>25123</v>
      </c>
      <c r="C7673" t="s">
        <v>25124</v>
      </c>
      <c r="D7673" t="s">
        <v>2220</v>
      </c>
      <c r="E7673" s="27">
        <v>41687</v>
      </c>
      <c r="F7673" t="s">
        <v>233</v>
      </c>
      <c r="G7673" s="27">
        <v>25263</v>
      </c>
      <c r="H7673">
        <v>47</v>
      </c>
      <c r="I7673" t="s">
        <v>234</v>
      </c>
      <c r="J7673" t="s">
        <v>22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-1</v>
      </c>
      <c r="Q7673" s="28">
        <v>41686.272222222222</v>
      </c>
      <c r="R7673" s="28">
        <v>41687.043749999997</v>
      </c>
      <c r="S7673" t="s">
        <v>25125</v>
      </c>
      <c r="T7673" s="27">
        <v>41686</v>
      </c>
      <c r="V7673">
        <v>1</v>
      </c>
      <c r="W7673" t="s">
        <v>36</v>
      </c>
      <c r="X7673" t="s">
        <v>279</v>
      </c>
      <c r="Y7673">
        <v>0</v>
      </c>
      <c r="AB7673" t="s">
        <v>237</v>
      </c>
      <c r="AH7673">
        <v>0</v>
      </c>
      <c r="AN7673" t="s">
        <v>238</v>
      </c>
      <c r="AO7673">
        <v>1</v>
      </c>
      <c r="AP7673" t="s">
        <v>239</v>
      </c>
      <c r="AQ7673" s="27">
        <v>41687</v>
      </c>
      <c r="AR7673" t="s">
        <v>240</v>
      </c>
      <c r="AS7673">
        <v>1</v>
      </c>
      <c r="AT7673" t="s">
        <v>239</v>
      </c>
      <c r="AU7673" s="27">
        <v>41687</v>
      </c>
    </row>
    <row r="7674" spans="1:47" x14ac:dyDescent="0.2">
      <c r="A7674">
        <v>7673</v>
      </c>
      <c r="B7674" t="s">
        <v>25126</v>
      </c>
      <c r="C7674" t="s">
        <v>25127</v>
      </c>
      <c r="D7674" t="s">
        <v>25128</v>
      </c>
      <c r="E7674" s="27">
        <v>41630</v>
      </c>
      <c r="F7674" t="s">
        <v>233</v>
      </c>
      <c r="G7674" s="27">
        <v>20456</v>
      </c>
      <c r="H7674">
        <v>60</v>
      </c>
      <c r="I7674" t="s">
        <v>234</v>
      </c>
      <c r="J7674" t="s">
        <v>250</v>
      </c>
      <c r="K7674">
        <v>0</v>
      </c>
      <c r="L7674">
        <v>1</v>
      </c>
      <c r="M7674">
        <v>0</v>
      </c>
      <c r="N7674">
        <v>0</v>
      </c>
      <c r="O7674">
        <v>1</v>
      </c>
      <c r="P7674">
        <v>-1</v>
      </c>
      <c r="Q7674" s="28">
        <v>41629.413194444445</v>
      </c>
      <c r="R7674" s="28">
        <v>41630.054166666669</v>
      </c>
      <c r="S7674" t="s">
        <v>25129</v>
      </c>
      <c r="U7674" s="27">
        <v>41629</v>
      </c>
      <c r="V7674">
        <v>1</v>
      </c>
      <c r="W7674" t="s">
        <v>32</v>
      </c>
      <c r="X7674" t="s">
        <v>274</v>
      </c>
      <c r="Y7674">
        <v>0</v>
      </c>
      <c r="AB7674" t="s">
        <v>237</v>
      </c>
      <c r="AH7674">
        <v>0</v>
      </c>
      <c r="AN7674" t="s">
        <v>238</v>
      </c>
      <c r="AO7674">
        <v>1</v>
      </c>
      <c r="AP7674" t="s">
        <v>239</v>
      </c>
      <c r="AQ7674" s="27">
        <v>41630</v>
      </c>
      <c r="AR7674" t="s">
        <v>240</v>
      </c>
      <c r="AS7674">
        <v>1</v>
      </c>
      <c r="AT7674" t="s">
        <v>239</v>
      </c>
      <c r="AU7674" s="27">
        <v>41630</v>
      </c>
    </row>
    <row r="7675" spans="1:47" x14ac:dyDescent="0.2">
      <c r="A7675">
        <v>7674</v>
      </c>
      <c r="B7675" t="s">
        <v>25130</v>
      </c>
      <c r="C7675" t="s">
        <v>25131</v>
      </c>
      <c r="D7675" t="s">
        <v>1921</v>
      </c>
      <c r="E7675" s="27">
        <v>41315</v>
      </c>
      <c r="F7675" t="s">
        <v>233</v>
      </c>
      <c r="G7675" s="27">
        <v>33363</v>
      </c>
      <c r="H7675">
        <v>24</v>
      </c>
      <c r="I7675" t="s">
        <v>259</v>
      </c>
      <c r="J7675" t="s">
        <v>250</v>
      </c>
      <c r="K7675">
        <v>0</v>
      </c>
      <c r="L7675">
        <v>5</v>
      </c>
      <c r="M7675">
        <v>0</v>
      </c>
      <c r="N7675">
        <v>0</v>
      </c>
      <c r="O7675">
        <v>0</v>
      </c>
      <c r="P7675">
        <v>-1</v>
      </c>
      <c r="Q7675" s="28">
        <v>41314.352777777778</v>
      </c>
      <c r="R7675" s="28">
        <v>41315.327777777777</v>
      </c>
      <c r="S7675" t="s">
        <v>25132</v>
      </c>
      <c r="T7675" s="27">
        <v>41314</v>
      </c>
      <c r="V7675">
        <v>1</v>
      </c>
      <c r="W7675" t="s">
        <v>36</v>
      </c>
      <c r="X7675" t="s">
        <v>412</v>
      </c>
      <c r="Y7675">
        <v>1</v>
      </c>
      <c r="AA7675" t="s">
        <v>25133</v>
      </c>
      <c r="AB7675" t="s">
        <v>36</v>
      </c>
      <c r="AD7675" s="27">
        <v>41683</v>
      </c>
      <c r="AE7675" t="s">
        <v>279</v>
      </c>
      <c r="AH7675">
        <v>1</v>
      </c>
      <c r="AJ7675" t="s">
        <v>25133</v>
      </c>
      <c r="AK7675" t="s">
        <v>462</v>
      </c>
      <c r="AL7675" s="27">
        <v>41683</v>
      </c>
      <c r="AM7675" t="s">
        <v>279</v>
      </c>
      <c r="AN7675" t="s">
        <v>238</v>
      </c>
      <c r="AO7675">
        <v>5</v>
      </c>
      <c r="AP7675" t="s">
        <v>246</v>
      </c>
      <c r="AQ7675" s="27">
        <v>41315</v>
      </c>
      <c r="AR7675" t="s">
        <v>240</v>
      </c>
      <c r="AS7675">
        <v>5</v>
      </c>
      <c r="AT7675" t="s">
        <v>246</v>
      </c>
      <c r="AU7675" s="27">
        <v>41315</v>
      </c>
    </row>
    <row r="7676" spans="1:47" x14ac:dyDescent="0.2">
      <c r="A7676">
        <v>7675</v>
      </c>
      <c r="B7676" t="s">
        <v>25134</v>
      </c>
      <c r="C7676" t="s">
        <v>4825</v>
      </c>
      <c r="D7676" t="s">
        <v>16253</v>
      </c>
      <c r="E7676" s="27">
        <v>41634</v>
      </c>
      <c r="F7676" t="s">
        <v>233</v>
      </c>
      <c r="G7676" s="27">
        <v>35004</v>
      </c>
      <c r="H7676">
        <v>20</v>
      </c>
      <c r="I7676" t="s">
        <v>259</v>
      </c>
      <c r="J7676" t="s">
        <v>245</v>
      </c>
      <c r="K7676">
        <v>0</v>
      </c>
      <c r="L7676">
        <v>7</v>
      </c>
      <c r="M7676">
        <v>0</v>
      </c>
      <c r="N7676">
        <v>0</v>
      </c>
      <c r="O7676">
        <v>0</v>
      </c>
      <c r="P7676">
        <v>-1</v>
      </c>
      <c r="Q7676" s="28">
        <v>41633.234722222223</v>
      </c>
      <c r="R7676" s="28">
        <v>41634.35833333333</v>
      </c>
      <c r="S7676" t="s">
        <v>25135</v>
      </c>
      <c r="T7676" s="27">
        <v>41632</v>
      </c>
      <c r="V7676">
        <v>2</v>
      </c>
      <c r="W7676" t="s">
        <v>32</v>
      </c>
      <c r="X7676" t="s">
        <v>1449</v>
      </c>
      <c r="Y7676">
        <v>1</v>
      </c>
      <c r="AA7676" t="s">
        <v>25136</v>
      </c>
      <c r="AB7676" t="s">
        <v>36</v>
      </c>
      <c r="AD7676" s="27">
        <v>42240</v>
      </c>
      <c r="AE7676" t="s">
        <v>324</v>
      </c>
      <c r="AH7676">
        <v>0</v>
      </c>
      <c r="AN7676" t="s">
        <v>238</v>
      </c>
      <c r="AO7676">
        <v>6</v>
      </c>
      <c r="AP7676" t="s">
        <v>246</v>
      </c>
      <c r="AQ7676" s="27">
        <v>41634</v>
      </c>
      <c r="AR7676" t="s">
        <v>240</v>
      </c>
      <c r="AS7676">
        <v>7</v>
      </c>
      <c r="AT7676" t="s">
        <v>246</v>
      </c>
      <c r="AU7676" s="27">
        <v>41634</v>
      </c>
    </row>
    <row r="7677" spans="1:47" x14ac:dyDescent="0.2">
      <c r="A7677">
        <v>7676</v>
      </c>
      <c r="B7677" t="s">
        <v>25137</v>
      </c>
      <c r="C7677" t="s">
        <v>914</v>
      </c>
      <c r="D7677" t="s">
        <v>10591</v>
      </c>
      <c r="E7677" s="27">
        <v>41652</v>
      </c>
      <c r="F7677" t="s">
        <v>233</v>
      </c>
      <c r="G7677" s="27">
        <v>28094</v>
      </c>
      <c r="H7677">
        <v>39</v>
      </c>
      <c r="I7677" t="s">
        <v>244</v>
      </c>
      <c r="J7677" t="s">
        <v>245</v>
      </c>
      <c r="K7677">
        <v>0</v>
      </c>
      <c r="L7677">
        <v>1</v>
      </c>
      <c r="M7677">
        <v>1</v>
      </c>
      <c r="N7677">
        <v>0</v>
      </c>
      <c r="O7677">
        <v>3</v>
      </c>
      <c r="P7677">
        <v>317</v>
      </c>
      <c r="Q7677" s="28">
        <v>41969.515972222223</v>
      </c>
      <c r="R7677" s="28">
        <v>41969.076388888891</v>
      </c>
      <c r="S7677" t="s">
        <v>25138</v>
      </c>
      <c r="T7677" s="27">
        <v>41323</v>
      </c>
      <c r="V7677">
        <v>329</v>
      </c>
      <c r="W7677" t="s">
        <v>36</v>
      </c>
      <c r="X7677" t="s">
        <v>279</v>
      </c>
      <c r="Y7677">
        <v>1</v>
      </c>
      <c r="AA7677" t="s">
        <v>25139</v>
      </c>
      <c r="AB7677" t="s">
        <v>36</v>
      </c>
      <c r="AC7677">
        <v>1</v>
      </c>
      <c r="AD7677" s="27">
        <v>41968</v>
      </c>
      <c r="AE7677" t="s">
        <v>1297</v>
      </c>
      <c r="AF7677" s="27">
        <v>41969</v>
      </c>
      <c r="AG7677" s="27">
        <v>41969</v>
      </c>
      <c r="AH7677">
        <v>0</v>
      </c>
      <c r="AN7677" t="s">
        <v>238</v>
      </c>
      <c r="AO7677">
        <v>2</v>
      </c>
      <c r="AP7677" t="s">
        <v>239</v>
      </c>
      <c r="AQ7677" s="27">
        <v>41652</v>
      </c>
      <c r="AR7677" t="s">
        <v>240</v>
      </c>
      <c r="AS7677">
        <v>1</v>
      </c>
      <c r="AT7677" t="s">
        <v>239</v>
      </c>
      <c r="AU7677" s="27">
        <v>41652</v>
      </c>
    </row>
    <row r="7678" spans="1:47" x14ac:dyDescent="0.2">
      <c r="A7678">
        <v>7677</v>
      </c>
      <c r="B7678" t="s">
        <v>25140</v>
      </c>
      <c r="C7678" t="s">
        <v>25141</v>
      </c>
      <c r="D7678" t="s">
        <v>25142</v>
      </c>
      <c r="E7678" s="27">
        <v>41523</v>
      </c>
      <c r="F7678" t="s">
        <v>294</v>
      </c>
      <c r="G7678" s="27">
        <v>32042</v>
      </c>
      <c r="H7678">
        <v>28</v>
      </c>
      <c r="I7678" t="s">
        <v>244</v>
      </c>
      <c r="J7678" t="s">
        <v>245</v>
      </c>
      <c r="K7678">
        <v>0</v>
      </c>
      <c r="L7678">
        <v>3</v>
      </c>
      <c r="M7678">
        <v>0</v>
      </c>
      <c r="N7678">
        <v>0</v>
      </c>
      <c r="O7678">
        <v>0</v>
      </c>
      <c r="P7678">
        <v>-6</v>
      </c>
      <c r="Q7678" s="28">
        <v>41517.393055555556</v>
      </c>
      <c r="R7678" s="28">
        <v>41518.224305555559</v>
      </c>
      <c r="S7678" t="s">
        <v>25143</v>
      </c>
      <c r="T7678" s="27">
        <v>41517</v>
      </c>
      <c r="V7678">
        <v>6</v>
      </c>
      <c r="W7678" t="s">
        <v>36</v>
      </c>
      <c r="X7678" t="s">
        <v>7419</v>
      </c>
      <c r="Y7678">
        <v>0</v>
      </c>
      <c r="AB7678" t="s">
        <v>237</v>
      </c>
      <c r="AH7678">
        <v>0</v>
      </c>
      <c r="AN7678" t="s">
        <v>238</v>
      </c>
      <c r="AO7678">
        <v>4</v>
      </c>
      <c r="AP7678" t="s">
        <v>239</v>
      </c>
      <c r="AQ7678" s="27">
        <v>41523</v>
      </c>
      <c r="AR7678" t="s">
        <v>240</v>
      </c>
      <c r="AS7678">
        <v>3</v>
      </c>
      <c r="AT7678" t="s">
        <v>239</v>
      </c>
      <c r="AU7678" s="27">
        <v>41523</v>
      </c>
    </row>
    <row r="7679" spans="1:47" x14ac:dyDescent="0.2">
      <c r="A7679">
        <v>7678</v>
      </c>
      <c r="B7679" t="s">
        <v>25144</v>
      </c>
      <c r="C7679" t="s">
        <v>1246</v>
      </c>
      <c r="D7679" t="s">
        <v>7542</v>
      </c>
      <c r="E7679" s="27">
        <v>41953</v>
      </c>
      <c r="F7679" t="s">
        <v>233</v>
      </c>
      <c r="G7679" s="27">
        <v>32111</v>
      </c>
      <c r="H7679">
        <v>28</v>
      </c>
      <c r="I7679" t="s">
        <v>244</v>
      </c>
      <c r="J7679" t="s">
        <v>250</v>
      </c>
      <c r="K7679">
        <v>0</v>
      </c>
      <c r="L7679">
        <v>7</v>
      </c>
      <c r="M7679">
        <v>2</v>
      </c>
      <c r="N7679">
        <v>0</v>
      </c>
      <c r="O7679">
        <v>7</v>
      </c>
      <c r="P7679">
        <v>-1</v>
      </c>
      <c r="Q7679" s="28">
        <v>41952.274305555555</v>
      </c>
      <c r="R7679" s="28">
        <v>41954.170138888891</v>
      </c>
      <c r="S7679" t="s">
        <v>25145</v>
      </c>
      <c r="T7679" s="27">
        <v>41952</v>
      </c>
      <c r="V7679">
        <v>1</v>
      </c>
      <c r="W7679" t="s">
        <v>32</v>
      </c>
      <c r="X7679" t="s">
        <v>261</v>
      </c>
      <c r="Y7679">
        <v>1</v>
      </c>
      <c r="AA7679" t="s">
        <v>25146</v>
      </c>
      <c r="AB7679" t="s">
        <v>32</v>
      </c>
      <c r="AC7679">
        <v>0</v>
      </c>
      <c r="AD7679" s="27">
        <v>41984</v>
      </c>
      <c r="AE7679" t="s">
        <v>343</v>
      </c>
      <c r="AF7679" s="27">
        <v>41984</v>
      </c>
      <c r="AG7679" s="27">
        <v>41984</v>
      </c>
      <c r="AH7679">
        <v>0</v>
      </c>
      <c r="AN7679" t="s">
        <v>238</v>
      </c>
      <c r="AO7679">
        <v>9</v>
      </c>
      <c r="AP7679" t="s">
        <v>269</v>
      </c>
      <c r="AQ7679" s="27">
        <v>41953</v>
      </c>
      <c r="AR7679" t="s">
        <v>240</v>
      </c>
      <c r="AS7679">
        <v>7</v>
      </c>
      <c r="AT7679" t="s">
        <v>246</v>
      </c>
      <c r="AU7679" s="27">
        <v>41953</v>
      </c>
    </row>
    <row r="7680" spans="1:47" x14ac:dyDescent="0.2">
      <c r="A7680">
        <v>7679</v>
      </c>
      <c r="B7680" t="s">
        <v>25147</v>
      </c>
      <c r="C7680" t="s">
        <v>488</v>
      </c>
      <c r="D7680" t="s">
        <v>25148</v>
      </c>
      <c r="E7680" s="27">
        <v>41490</v>
      </c>
      <c r="F7680" t="s">
        <v>233</v>
      </c>
      <c r="G7680" s="27">
        <v>21128</v>
      </c>
      <c r="H7680">
        <v>58</v>
      </c>
      <c r="I7680" t="s">
        <v>234</v>
      </c>
      <c r="J7680" t="s">
        <v>245</v>
      </c>
      <c r="K7680">
        <v>0</v>
      </c>
      <c r="L7680">
        <v>3</v>
      </c>
      <c r="M7680">
        <v>0</v>
      </c>
      <c r="N7680">
        <v>0</v>
      </c>
      <c r="O7680">
        <v>2</v>
      </c>
      <c r="P7680">
        <v>-1</v>
      </c>
      <c r="Q7680" s="28">
        <v>41489.211805555555</v>
      </c>
      <c r="R7680" s="28">
        <v>41572.22152777778</v>
      </c>
      <c r="S7680" t="s">
        <v>25149</v>
      </c>
      <c r="T7680" s="27">
        <v>41489</v>
      </c>
      <c r="V7680">
        <v>1</v>
      </c>
      <c r="W7680" t="s">
        <v>36</v>
      </c>
      <c r="X7680" t="s">
        <v>279</v>
      </c>
      <c r="Y7680">
        <v>1</v>
      </c>
      <c r="AA7680" t="s">
        <v>25150</v>
      </c>
      <c r="AB7680" t="s">
        <v>36</v>
      </c>
      <c r="AC7680">
        <v>98</v>
      </c>
      <c r="AD7680" s="27">
        <v>41680</v>
      </c>
      <c r="AE7680" t="s">
        <v>879</v>
      </c>
      <c r="AF7680" s="27">
        <v>41778</v>
      </c>
      <c r="AG7680" s="27">
        <v>41779</v>
      </c>
      <c r="AH7680">
        <v>0</v>
      </c>
      <c r="AN7680" t="s">
        <v>238</v>
      </c>
      <c r="AO7680">
        <v>1</v>
      </c>
      <c r="AP7680" t="s">
        <v>239</v>
      </c>
      <c r="AQ7680" s="27">
        <v>41490</v>
      </c>
      <c r="AR7680" t="s">
        <v>240</v>
      </c>
      <c r="AS7680">
        <v>3</v>
      </c>
      <c r="AT7680" t="s">
        <v>239</v>
      </c>
      <c r="AU7680" s="27">
        <v>41490</v>
      </c>
    </row>
    <row r="7681" spans="1:47" x14ac:dyDescent="0.2">
      <c r="A7681">
        <v>7680</v>
      </c>
      <c r="B7681" t="s">
        <v>25151</v>
      </c>
      <c r="C7681" t="s">
        <v>826</v>
      </c>
      <c r="D7681" t="s">
        <v>25152</v>
      </c>
      <c r="E7681" s="27">
        <v>41660</v>
      </c>
      <c r="F7681" t="s">
        <v>233</v>
      </c>
      <c r="G7681" s="27">
        <v>17966</v>
      </c>
      <c r="H7681">
        <v>67</v>
      </c>
      <c r="I7681" t="s">
        <v>234</v>
      </c>
      <c r="J7681" t="s">
        <v>245</v>
      </c>
      <c r="K7681">
        <v>0</v>
      </c>
      <c r="L7681">
        <v>1</v>
      </c>
      <c r="M7681">
        <v>0</v>
      </c>
      <c r="N7681">
        <v>0</v>
      </c>
      <c r="O7681">
        <v>2</v>
      </c>
      <c r="P7681">
        <v>-80</v>
      </c>
      <c r="Q7681" s="28">
        <v>41580.289583333331</v>
      </c>
      <c r="R7681" s="28">
        <v>41626.438194444447</v>
      </c>
      <c r="S7681" t="s">
        <v>25153</v>
      </c>
      <c r="T7681" s="27">
        <v>41580</v>
      </c>
      <c r="V7681">
        <v>80</v>
      </c>
      <c r="W7681" t="s">
        <v>32</v>
      </c>
      <c r="X7681" t="s">
        <v>3905</v>
      </c>
      <c r="Y7681">
        <v>0</v>
      </c>
      <c r="AB7681" t="s">
        <v>237</v>
      </c>
      <c r="AH7681">
        <v>0</v>
      </c>
      <c r="AN7681" t="s">
        <v>238</v>
      </c>
      <c r="AO7681">
        <v>1</v>
      </c>
      <c r="AP7681" t="s">
        <v>239</v>
      </c>
      <c r="AQ7681" s="27">
        <v>41660</v>
      </c>
      <c r="AR7681" t="s">
        <v>240</v>
      </c>
      <c r="AS7681">
        <v>1</v>
      </c>
      <c r="AT7681" t="s">
        <v>239</v>
      </c>
      <c r="AU7681" s="27">
        <v>41660</v>
      </c>
    </row>
    <row r="7682" spans="1:47" x14ac:dyDescent="0.2">
      <c r="A7682">
        <v>7681</v>
      </c>
      <c r="B7682" t="s">
        <v>25154</v>
      </c>
      <c r="C7682" t="s">
        <v>5273</v>
      </c>
      <c r="D7682" t="s">
        <v>25155</v>
      </c>
      <c r="E7682" s="27">
        <v>41457</v>
      </c>
      <c r="F7682" t="s">
        <v>233</v>
      </c>
      <c r="G7682" s="27">
        <v>22610</v>
      </c>
      <c r="H7682">
        <v>54</v>
      </c>
      <c r="I7682" t="s">
        <v>234</v>
      </c>
      <c r="J7682" t="s">
        <v>22</v>
      </c>
      <c r="K7682">
        <v>0</v>
      </c>
      <c r="L7682">
        <v>1</v>
      </c>
      <c r="M7682">
        <v>0</v>
      </c>
      <c r="N7682">
        <v>0</v>
      </c>
      <c r="O7682">
        <v>1</v>
      </c>
      <c r="P7682">
        <v>-2</v>
      </c>
      <c r="Q7682" s="28">
        <v>41455.214583333334</v>
      </c>
      <c r="R7682" s="28">
        <v>41457.447222222225</v>
      </c>
      <c r="S7682" t="s">
        <v>25156</v>
      </c>
      <c r="T7682" s="27">
        <v>41455</v>
      </c>
      <c r="V7682">
        <v>2</v>
      </c>
      <c r="W7682" t="s">
        <v>32</v>
      </c>
      <c r="X7682" t="s">
        <v>2518</v>
      </c>
      <c r="Y7682">
        <v>0</v>
      </c>
      <c r="AB7682" t="s">
        <v>237</v>
      </c>
      <c r="AH7682">
        <v>0</v>
      </c>
      <c r="AN7682" t="s">
        <v>238</v>
      </c>
      <c r="AO7682">
        <v>1</v>
      </c>
      <c r="AP7682" t="s">
        <v>239</v>
      </c>
      <c r="AQ7682" s="27">
        <v>41457</v>
      </c>
      <c r="AR7682" t="s">
        <v>240</v>
      </c>
      <c r="AS7682">
        <v>1</v>
      </c>
      <c r="AT7682" t="s">
        <v>239</v>
      </c>
      <c r="AU7682" s="27">
        <v>41457</v>
      </c>
    </row>
    <row r="7683" spans="1:47" x14ac:dyDescent="0.2">
      <c r="A7683">
        <v>7682</v>
      </c>
      <c r="B7683" t="s">
        <v>25157</v>
      </c>
      <c r="C7683" t="s">
        <v>25158</v>
      </c>
      <c r="D7683" t="s">
        <v>25159</v>
      </c>
      <c r="E7683" s="27">
        <v>41646</v>
      </c>
      <c r="F7683" t="s">
        <v>294</v>
      </c>
      <c r="G7683" s="27">
        <v>32977</v>
      </c>
      <c r="H7683">
        <v>26</v>
      </c>
      <c r="I7683" t="s">
        <v>244</v>
      </c>
      <c r="J7683" t="s">
        <v>250</v>
      </c>
      <c r="K7683">
        <v>0</v>
      </c>
      <c r="L7683">
        <v>8</v>
      </c>
      <c r="M7683">
        <v>0</v>
      </c>
      <c r="N7683">
        <v>0</v>
      </c>
      <c r="O7683">
        <v>1</v>
      </c>
      <c r="P7683">
        <v>-140</v>
      </c>
      <c r="Q7683" s="28">
        <v>41506.373611111114</v>
      </c>
      <c r="R7683" s="28">
        <v>41510.098611111112</v>
      </c>
      <c r="S7683" t="s">
        <v>25160</v>
      </c>
      <c r="T7683" s="27">
        <v>41506</v>
      </c>
      <c r="V7683">
        <v>140</v>
      </c>
      <c r="W7683" t="s">
        <v>32</v>
      </c>
      <c r="X7683" t="s">
        <v>974</v>
      </c>
      <c r="Y7683">
        <v>0</v>
      </c>
      <c r="AB7683" t="s">
        <v>237</v>
      </c>
      <c r="AH7683">
        <v>0</v>
      </c>
      <c r="AN7683" t="s">
        <v>238</v>
      </c>
      <c r="AO7683">
        <v>9</v>
      </c>
      <c r="AP7683" t="s">
        <v>269</v>
      </c>
      <c r="AQ7683" s="27">
        <v>41646</v>
      </c>
      <c r="AR7683" t="s">
        <v>240</v>
      </c>
      <c r="AS7683">
        <v>8</v>
      </c>
      <c r="AT7683" t="s">
        <v>269</v>
      </c>
      <c r="AU7683" s="27">
        <v>41646</v>
      </c>
    </row>
    <row r="7684" spans="1:47" x14ac:dyDescent="0.2">
      <c r="A7684">
        <v>7683</v>
      </c>
      <c r="B7684" t="s">
        <v>25161</v>
      </c>
      <c r="C7684" t="s">
        <v>25162</v>
      </c>
      <c r="D7684" t="s">
        <v>25163</v>
      </c>
      <c r="E7684" s="27">
        <v>41797</v>
      </c>
      <c r="F7684" t="s">
        <v>294</v>
      </c>
      <c r="G7684" s="27">
        <v>33692</v>
      </c>
      <c r="H7684">
        <v>24</v>
      </c>
      <c r="I7684" t="s">
        <v>259</v>
      </c>
      <c r="J7684" t="s">
        <v>250</v>
      </c>
      <c r="K7684">
        <v>0</v>
      </c>
      <c r="L7684">
        <v>7</v>
      </c>
      <c r="M7684">
        <v>0</v>
      </c>
      <c r="N7684">
        <v>0</v>
      </c>
      <c r="O7684">
        <v>2</v>
      </c>
      <c r="P7684">
        <v>-1</v>
      </c>
      <c r="Q7684" s="28">
        <v>41796.238194444442</v>
      </c>
      <c r="R7684" s="28">
        <v>41798.161111111112</v>
      </c>
      <c r="S7684" t="s">
        <v>25164</v>
      </c>
      <c r="T7684" s="27">
        <v>41796</v>
      </c>
      <c r="V7684">
        <v>1</v>
      </c>
      <c r="W7684" t="s">
        <v>32</v>
      </c>
      <c r="X7684" t="s">
        <v>974</v>
      </c>
      <c r="Y7684">
        <v>1</v>
      </c>
      <c r="AA7684" t="s">
        <v>25165</v>
      </c>
      <c r="AB7684" t="s">
        <v>36</v>
      </c>
      <c r="AD7684" s="27">
        <v>42052</v>
      </c>
      <c r="AE7684" t="s">
        <v>1435</v>
      </c>
      <c r="AH7684">
        <v>0</v>
      </c>
      <c r="AN7684" t="s">
        <v>238</v>
      </c>
      <c r="AO7684">
        <v>4</v>
      </c>
      <c r="AP7684" t="s">
        <v>239</v>
      </c>
      <c r="AQ7684" s="27">
        <v>41797</v>
      </c>
      <c r="AR7684" t="s">
        <v>240</v>
      </c>
      <c r="AS7684">
        <v>7</v>
      </c>
      <c r="AT7684" t="s">
        <v>246</v>
      </c>
      <c r="AU7684" s="27">
        <v>41797</v>
      </c>
    </row>
    <row r="7685" spans="1:47" x14ac:dyDescent="0.2">
      <c r="A7685">
        <v>7684</v>
      </c>
      <c r="B7685" t="s">
        <v>25166</v>
      </c>
      <c r="C7685" t="s">
        <v>25167</v>
      </c>
      <c r="D7685" t="s">
        <v>25168</v>
      </c>
      <c r="E7685" s="27">
        <v>41823</v>
      </c>
      <c r="F7685" t="s">
        <v>294</v>
      </c>
      <c r="G7685" s="27">
        <v>32744</v>
      </c>
      <c r="H7685">
        <v>26</v>
      </c>
      <c r="I7685" t="s">
        <v>244</v>
      </c>
      <c r="J7685" t="s">
        <v>250</v>
      </c>
      <c r="K7685">
        <v>0</v>
      </c>
      <c r="L7685">
        <v>6</v>
      </c>
      <c r="M7685">
        <v>0</v>
      </c>
      <c r="N7685">
        <v>0</v>
      </c>
      <c r="O7685">
        <v>6</v>
      </c>
      <c r="P7685">
        <v>-1</v>
      </c>
      <c r="Q7685" s="28">
        <v>41822.048611111109</v>
      </c>
      <c r="R7685" s="28">
        <v>41823.386111111111</v>
      </c>
      <c r="S7685" t="s">
        <v>25169</v>
      </c>
      <c r="T7685" s="27">
        <v>41822</v>
      </c>
      <c r="V7685">
        <v>1</v>
      </c>
      <c r="W7685" t="s">
        <v>36</v>
      </c>
      <c r="X7685" t="s">
        <v>279</v>
      </c>
      <c r="Y7685">
        <v>0</v>
      </c>
      <c r="AB7685" t="s">
        <v>237</v>
      </c>
      <c r="AH7685">
        <v>0</v>
      </c>
      <c r="AN7685" t="s">
        <v>238</v>
      </c>
      <c r="AO7685">
        <v>5</v>
      </c>
      <c r="AP7685" t="s">
        <v>246</v>
      </c>
      <c r="AQ7685" s="27">
        <v>41823</v>
      </c>
      <c r="AR7685" t="s">
        <v>240</v>
      </c>
      <c r="AS7685">
        <v>6</v>
      </c>
      <c r="AT7685" t="s">
        <v>246</v>
      </c>
      <c r="AU7685" s="27">
        <v>41823</v>
      </c>
    </row>
    <row r="7686" spans="1:47" x14ac:dyDescent="0.2">
      <c r="A7686">
        <v>7685</v>
      </c>
      <c r="B7686" t="s">
        <v>25170</v>
      </c>
      <c r="C7686" t="s">
        <v>3960</v>
      </c>
      <c r="D7686" t="s">
        <v>8123</v>
      </c>
      <c r="E7686" s="27">
        <v>41664</v>
      </c>
      <c r="F7686" t="s">
        <v>294</v>
      </c>
      <c r="G7686" s="27">
        <v>29894</v>
      </c>
      <c r="H7686">
        <v>34</v>
      </c>
      <c r="I7686" t="s">
        <v>244</v>
      </c>
      <c r="J7686" t="s">
        <v>22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 s="28">
        <v>41664.382638888892</v>
      </c>
      <c r="R7686" s="28">
        <v>41665.092361111114</v>
      </c>
      <c r="S7686" t="s">
        <v>25171</v>
      </c>
      <c r="T7686" s="27">
        <v>41664</v>
      </c>
      <c r="V7686">
        <v>0</v>
      </c>
      <c r="W7686" t="s">
        <v>36</v>
      </c>
      <c r="X7686" t="s">
        <v>279</v>
      </c>
      <c r="Y7686">
        <v>0</v>
      </c>
      <c r="AB7686" t="s">
        <v>237</v>
      </c>
      <c r="AH7686">
        <v>0</v>
      </c>
      <c r="AN7686" t="s">
        <v>238</v>
      </c>
      <c r="AO7686">
        <v>1</v>
      </c>
      <c r="AP7686" t="s">
        <v>239</v>
      </c>
      <c r="AQ7686" s="27">
        <v>41664</v>
      </c>
      <c r="AR7686" t="s">
        <v>240</v>
      </c>
      <c r="AS7686">
        <v>1</v>
      </c>
      <c r="AT7686" t="s">
        <v>239</v>
      </c>
      <c r="AU7686" s="27">
        <v>41664</v>
      </c>
    </row>
    <row r="7687" spans="1:47" x14ac:dyDescent="0.2">
      <c r="A7687">
        <v>7686</v>
      </c>
      <c r="B7687" t="s">
        <v>25172</v>
      </c>
      <c r="C7687" t="s">
        <v>11852</v>
      </c>
      <c r="D7687" t="s">
        <v>25173</v>
      </c>
      <c r="E7687" s="27">
        <v>41528</v>
      </c>
      <c r="F7687" t="s">
        <v>233</v>
      </c>
      <c r="G7687" s="27">
        <v>24847</v>
      </c>
      <c r="H7687">
        <v>48</v>
      </c>
      <c r="I7687" t="s">
        <v>234</v>
      </c>
      <c r="J7687" t="s">
        <v>22</v>
      </c>
      <c r="K7687">
        <v>0</v>
      </c>
      <c r="L7687">
        <v>1</v>
      </c>
      <c r="M7687">
        <v>0</v>
      </c>
      <c r="N7687">
        <v>0</v>
      </c>
      <c r="O7687">
        <v>1</v>
      </c>
      <c r="P7687">
        <v>-21</v>
      </c>
      <c r="Q7687" s="28">
        <v>41507.186805555553</v>
      </c>
      <c r="R7687" s="28">
        <v>41528.484027777777</v>
      </c>
      <c r="S7687" t="s">
        <v>25174</v>
      </c>
      <c r="T7687" s="27">
        <v>41507</v>
      </c>
      <c r="V7687">
        <v>21</v>
      </c>
      <c r="W7687" t="s">
        <v>32</v>
      </c>
      <c r="X7687" t="s">
        <v>974</v>
      </c>
      <c r="Y7687">
        <v>0</v>
      </c>
      <c r="AB7687" t="s">
        <v>237</v>
      </c>
      <c r="AH7687">
        <v>0</v>
      </c>
      <c r="AN7687" t="s">
        <v>238</v>
      </c>
      <c r="AO7687">
        <v>1</v>
      </c>
      <c r="AP7687" t="s">
        <v>239</v>
      </c>
      <c r="AQ7687" s="27">
        <v>41528</v>
      </c>
      <c r="AR7687" t="s">
        <v>240</v>
      </c>
      <c r="AS7687">
        <v>1</v>
      </c>
      <c r="AT7687" t="s">
        <v>239</v>
      </c>
      <c r="AU7687" s="27">
        <v>41528</v>
      </c>
    </row>
    <row r="7688" spans="1:47" x14ac:dyDescent="0.2">
      <c r="A7688">
        <v>7687</v>
      </c>
      <c r="B7688" t="s">
        <v>25175</v>
      </c>
      <c r="C7688" t="s">
        <v>901</v>
      </c>
      <c r="D7688" t="s">
        <v>25176</v>
      </c>
      <c r="E7688" s="27">
        <v>41667</v>
      </c>
      <c r="F7688" t="s">
        <v>233</v>
      </c>
      <c r="G7688" s="27">
        <v>21868</v>
      </c>
      <c r="H7688">
        <v>56</v>
      </c>
      <c r="I7688" t="s">
        <v>234</v>
      </c>
      <c r="J7688" t="s">
        <v>353</v>
      </c>
      <c r="K7688">
        <v>0</v>
      </c>
      <c r="L7688">
        <v>2</v>
      </c>
      <c r="M7688">
        <v>0</v>
      </c>
      <c r="N7688">
        <v>0</v>
      </c>
      <c r="O7688">
        <v>0</v>
      </c>
      <c r="W7688" t="s">
        <v>237</v>
      </c>
      <c r="Y7688">
        <v>-1</v>
      </c>
      <c r="AB7688" t="s">
        <v>237</v>
      </c>
      <c r="AH7688">
        <v>0</v>
      </c>
      <c r="AN7688" t="s">
        <v>238</v>
      </c>
      <c r="AO7688">
        <v>1</v>
      </c>
      <c r="AP7688" t="s">
        <v>239</v>
      </c>
      <c r="AQ7688" s="27">
        <v>41667</v>
      </c>
      <c r="AR7688" t="s">
        <v>240</v>
      </c>
      <c r="AS7688">
        <v>2</v>
      </c>
      <c r="AT7688" t="s">
        <v>239</v>
      </c>
      <c r="AU7688" s="27">
        <v>41667</v>
      </c>
    </row>
    <row r="7689" spans="1:47" x14ac:dyDescent="0.2">
      <c r="A7689">
        <v>7688</v>
      </c>
      <c r="B7689" t="s">
        <v>25177</v>
      </c>
      <c r="C7689" t="s">
        <v>2763</v>
      </c>
      <c r="D7689" t="s">
        <v>1110</v>
      </c>
      <c r="E7689" s="27">
        <v>41385</v>
      </c>
      <c r="F7689" t="s">
        <v>233</v>
      </c>
      <c r="G7689" s="27">
        <v>28602</v>
      </c>
      <c r="H7689">
        <v>37</v>
      </c>
      <c r="I7689" t="s">
        <v>244</v>
      </c>
      <c r="J7689" t="s">
        <v>250</v>
      </c>
      <c r="K7689">
        <v>0</v>
      </c>
      <c r="L7689">
        <v>8</v>
      </c>
      <c r="M7689">
        <v>0</v>
      </c>
      <c r="N7689">
        <v>0</v>
      </c>
      <c r="O7689">
        <v>0</v>
      </c>
      <c r="P7689">
        <v>-1</v>
      </c>
      <c r="Q7689" s="28">
        <v>41384.298611111109</v>
      </c>
      <c r="R7689" s="28">
        <v>41385.29583333333</v>
      </c>
      <c r="S7689" t="s">
        <v>25178</v>
      </c>
      <c r="T7689" s="27">
        <v>41384</v>
      </c>
      <c r="V7689">
        <v>1</v>
      </c>
      <c r="W7689" t="s">
        <v>32</v>
      </c>
      <c r="X7689" t="s">
        <v>2088</v>
      </c>
      <c r="Y7689">
        <v>0</v>
      </c>
      <c r="AB7689" t="s">
        <v>237</v>
      </c>
      <c r="AH7689">
        <v>0</v>
      </c>
      <c r="AN7689" t="s">
        <v>238</v>
      </c>
      <c r="AO7689">
        <v>7</v>
      </c>
      <c r="AP7689" t="s">
        <v>246</v>
      </c>
      <c r="AQ7689" s="27">
        <v>41385</v>
      </c>
      <c r="AR7689" t="s">
        <v>240</v>
      </c>
      <c r="AS7689">
        <v>8</v>
      </c>
      <c r="AT7689" t="s">
        <v>269</v>
      </c>
      <c r="AU7689" s="27">
        <v>41385</v>
      </c>
    </row>
    <row r="7690" spans="1:47" x14ac:dyDescent="0.2">
      <c r="A7690">
        <v>7689</v>
      </c>
      <c r="B7690" t="s">
        <v>25179</v>
      </c>
      <c r="C7690" t="s">
        <v>3889</v>
      </c>
      <c r="D7690" t="s">
        <v>25180</v>
      </c>
      <c r="E7690" s="27">
        <v>41291</v>
      </c>
      <c r="F7690" t="s">
        <v>233</v>
      </c>
      <c r="G7690" s="27">
        <v>32012</v>
      </c>
      <c r="H7690">
        <v>28</v>
      </c>
      <c r="I7690" t="s">
        <v>244</v>
      </c>
      <c r="J7690" t="s">
        <v>250</v>
      </c>
      <c r="K7690">
        <v>0</v>
      </c>
      <c r="L7690">
        <v>8</v>
      </c>
      <c r="M7690">
        <v>0</v>
      </c>
      <c r="N7690">
        <v>0</v>
      </c>
      <c r="O7690">
        <v>8</v>
      </c>
      <c r="P7690">
        <v>-1</v>
      </c>
      <c r="Q7690" s="28">
        <v>41290.393750000003</v>
      </c>
      <c r="R7690" s="28">
        <v>41293.390277777777</v>
      </c>
      <c r="S7690" t="s">
        <v>25181</v>
      </c>
      <c r="T7690" s="27">
        <v>41290</v>
      </c>
      <c r="V7690">
        <v>1</v>
      </c>
      <c r="W7690" t="s">
        <v>32</v>
      </c>
      <c r="X7690" t="s">
        <v>898</v>
      </c>
      <c r="Y7690">
        <v>1</v>
      </c>
      <c r="AA7690" t="s">
        <v>25182</v>
      </c>
      <c r="AB7690" t="s">
        <v>36</v>
      </c>
      <c r="AD7690" s="27">
        <v>41578</v>
      </c>
      <c r="AE7690" t="s">
        <v>422</v>
      </c>
      <c r="AH7690">
        <v>1</v>
      </c>
      <c r="AJ7690" t="s">
        <v>25183</v>
      </c>
      <c r="AK7690" t="s">
        <v>462</v>
      </c>
      <c r="AL7690" s="27">
        <v>42008</v>
      </c>
      <c r="AM7690" t="s">
        <v>279</v>
      </c>
      <c r="AN7690" t="s">
        <v>238</v>
      </c>
      <c r="AO7690">
        <v>7</v>
      </c>
      <c r="AP7690" t="s">
        <v>246</v>
      </c>
      <c r="AQ7690" s="27">
        <v>41291</v>
      </c>
      <c r="AR7690" t="s">
        <v>240</v>
      </c>
      <c r="AS7690">
        <v>8</v>
      </c>
      <c r="AT7690" t="s">
        <v>269</v>
      </c>
      <c r="AU7690" s="27">
        <v>41291</v>
      </c>
    </row>
    <row r="7691" spans="1:47" x14ac:dyDescent="0.2">
      <c r="A7691">
        <v>7690</v>
      </c>
      <c r="B7691" t="s">
        <v>25184</v>
      </c>
      <c r="C7691" t="s">
        <v>1218</v>
      </c>
      <c r="D7691" t="s">
        <v>25185</v>
      </c>
      <c r="E7691" s="27">
        <v>41709</v>
      </c>
      <c r="F7691" t="s">
        <v>233</v>
      </c>
      <c r="G7691" s="27">
        <v>25605</v>
      </c>
      <c r="H7691">
        <v>46</v>
      </c>
      <c r="I7691" t="s">
        <v>234</v>
      </c>
      <c r="J7691" t="s">
        <v>245</v>
      </c>
      <c r="K7691">
        <v>0</v>
      </c>
      <c r="L7691">
        <v>3</v>
      </c>
      <c r="M7691">
        <v>0</v>
      </c>
      <c r="N7691">
        <v>0</v>
      </c>
      <c r="O7691">
        <v>14</v>
      </c>
      <c r="P7691">
        <v>-1</v>
      </c>
      <c r="Q7691" s="28">
        <v>41708.490972222222</v>
      </c>
      <c r="R7691" s="28">
        <v>41709.436805555553</v>
      </c>
      <c r="S7691" t="s">
        <v>25186</v>
      </c>
      <c r="T7691" s="27">
        <v>41708</v>
      </c>
      <c r="V7691">
        <v>1</v>
      </c>
      <c r="W7691" t="s">
        <v>32</v>
      </c>
      <c r="X7691" t="s">
        <v>364</v>
      </c>
      <c r="Y7691">
        <v>1</v>
      </c>
      <c r="AA7691" t="s">
        <v>25187</v>
      </c>
      <c r="AB7691" t="s">
        <v>36</v>
      </c>
      <c r="AC7691">
        <v>0</v>
      </c>
      <c r="AD7691" s="27">
        <v>41814</v>
      </c>
      <c r="AE7691" t="s">
        <v>24820</v>
      </c>
      <c r="AF7691" s="27">
        <v>41814</v>
      </c>
      <c r="AG7691" s="27">
        <v>41815</v>
      </c>
      <c r="AH7691">
        <v>0</v>
      </c>
      <c r="AN7691" t="s">
        <v>238</v>
      </c>
      <c r="AO7691">
        <v>4</v>
      </c>
      <c r="AP7691" t="s">
        <v>239</v>
      </c>
      <c r="AQ7691" s="27">
        <v>41709</v>
      </c>
      <c r="AR7691" t="s">
        <v>240</v>
      </c>
      <c r="AS7691">
        <v>3</v>
      </c>
      <c r="AT7691" t="s">
        <v>239</v>
      </c>
      <c r="AU7691" s="27">
        <v>41709</v>
      </c>
    </row>
    <row r="7692" spans="1:47" x14ac:dyDescent="0.2">
      <c r="A7692">
        <v>7691</v>
      </c>
      <c r="B7692" t="s">
        <v>25188</v>
      </c>
      <c r="C7692" t="s">
        <v>740</v>
      </c>
      <c r="D7692" t="s">
        <v>3460</v>
      </c>
      <c r="E7692" s="27">
        <v>41750</v>
      </c>
      <c r="F7692" t="s">
        <v>233</v>
      </c>
      <c r="G7692" s="27">
        <v>26162</v>
      </c>
      <c r="H7692">
        <v>44</v>
      </c>
      <c r="I7692" t="s">
        <v>244</v>
      </c>
      <c r="J7692" t="s">
        <v>353</v>
      </c>
      <c r="K7692">
        <v>0</v>
      </c>
      <c r="L7692">
        <v>1</v>
      </c>
      <c r="M7692">
        <v>0</v>
      </c>
      <c r="N7692">
        <v>0</v>
      </c>
      <c r="O7692">
        <v>0</v>
      </c>
      <c r="W7692" t="s">
        <v>237</v>
      </c>
      <c r="Y7692">
        <v>-1</v>
      </c>
      <c r="AB7692" t="s">
        <v>237</v>
      </c>
      <c r="AH7692">
        <v>0</v>
      </c>
      <c r="AN7692" t="s">
        <v>238</v>
      </c>
      <c r="AO7692">
        <v>1</v>
      </c>
      <c r="AP7692" t="s">
        <v>239</v>
      </c>
      <c r="AQ7692" s="27">
        <v>41750</v>
      </c>
      <c r="AR7692" t="s">
        <v>240</v>
      </c>
      <c r="AS7692">
        <v>1</v>
      </c>
      <c r="AT7692" t="s">
        <v>239</v>
      </c>
      <c r="AU7692" s="27">
        <v>41750</v>
      </c>
    </row>
    <row r="7693" spans="1:47" x14ac:dyDescent="0.2">
      <c r="A7693">
        <v>7692</v>
      </c>
      <c r="B7693" t="s">
        <v>25189</v>
      </c>
      <c r="C7693" t="s">
        <v>25190</v>
      </c>
      <c r="D7693" t="s">
        <v>25191</v>
      </c>
      <c r="E7693" s="27">
        <v>41312</v>
      </c>
      <c r="F7693" t="s">
        <v>233</v>
      </c>
      <c r="G7693" s="27">
        <v>25923</v>
      </c>
      <c r="H7693">
        <v>45</v>
      </c>
      <c r="I7693" t="s">
        <v>234</v>
      </c>
      <c r="J7693" t="s">
        <v>245</v>
      </c>
      <c r="K7693">
        <v>0</v>
      </c>
      <c r="L7693">
        <v>4</v>
      </c>
      <c r="M7693">
        <v>0</v>
      </c>
      <c r="N7693">
        <v>0</v>
      </c>
      <c r="O7693">
        <v>2</v>
      </c>
      <c r="P7693">
        <v>0</v>
      </c>
      <c r="Q7693" s="28">
        <v>41312.095138888886</v>
      </c>
      <c r="R7693" s="28">
        <v>41315.075694444444</v>
      </c>
      <c r="S7693" t="s">
        <v>25192</v>
      </c>
      <c r="T7693" s="27">
        <v>41312</v>
      </c>
      <c r="V7693">
        <v>0</v>
      </c>
      <c r="W7693" t="s">
        <v>36</v>
      </c>
      <c r="X7693" t="s">
        <v>279</v>
      </c>
      <c r="Y7693">
        <v>0</v>
      </c>
      <c r="AB7693" t="s">
        <v>237</v>
      </c>
      <c r="AH7693">
        <v>0</v>
      </c>
      <c r="AN7693" t="s">
        <v>238</v>
      </c>
      <c r="AO7693">
        <v>3</v>
      </c>
      <c r="AP7693" t="s">
        <v>239</v>
      </c>
      <c r="AQ7693" s="27">
        <v>41312</v>
      </c>
      <c r="AR7693" t="s">
        <v>240</v>
      </c>
      <c r="AS7693">
        <v>4</v>
      </c>
      <c r="AT7693" t="s">
        <v>239</v>
      </c>
      <c r="AU7693" s="27">
        <v>41312</v>
      </c>
    </row>
    <row r="7694" spans="1:47" x14ac:dyDescent="0.2">
      <c r="A7694">
        <v>7693</v>
      </c>
      <c r="B7694" t="s">
        <v>25193</v>
      </c>
      <c r="C7694" t="s">
        <v>6502</v>
      </c>
      <c r="D7694" t="s">
        <v>25194</v>
      </c>
      <c r="E7694" s="27">
        <v>41899</v>
      </c>
      <c r="F7694" t="s">
        <v>233</v>
      </c>
      <c r="G7694" s="27">
        <v>34935</v>
      </c>
      <c r="H7694">
        <v>20</v>
      </c>
      <c r="I7694" t="s">
        <v>259</v>
      </c>
      <c r="J7694" t="s">
        <v>250</v>
      </c>
      <c r="K7694">
        <v>0</v>
      </c>
      <c r="L7694">
        <v>7</v>
      </c>
      <c r="M7694">
        <v>0</v>
      </c>
      <c r="N7694">
        <v>1</v>
      </c>
      <c r="O7694">
        <v>2</v>
      </c>
      <c r="P7694">
        <v>-1</v>
      </c>
      <c r="Q7694" s="28">
        <v>41898.143055555556</v>
      </c>
      <c r="R7694" s="28">
        <v>41908.413194444445</v>
      </c>
      <c r="S7694" t="s">
        <v>25195</v>
      </c>
      <c r="T7694" s="27">
        <v>41899</v>
      </c>
      <c r="V7694">
        <v>0</v>
      </c>
      <c r="W7694" t="s">
        <v>32</v>
      </c>
      <c r="X7694" t="s">
        <v>25196</v>
      </c>
      <c r="Y7694">
        <v>1</v>
      </c>
      <c r="AA7694" t="s">
        <v>25197</v>
      </c>
      <c r="AB7694" t="s">
        <v>32</v>
      </c>
      <c r="AC7694">
        <v>0</v>
      </c>
      <c r="AD7694" s="27">
        <v>41961</v>
      </c>
      <c r="AE7694" t="s">
        <v>359</v>
      </c>
      <c r="AF7694" s="27">
        <v>41961</v>
      </c>
      <c r="AG7694" s="27">
        <v>42185</v>
      </c>
      <c r="AH7694">
        <v>1</v>
      </c>
      <c r="AJ7694" t="s">
        <v>25198</v>
      </c>
      <c r="AK7694" t="s">
        <v>462</v>
      </c>
      <c r="AL7694" s="27">
        <v>42281</v>
      </c>
      <c r="AM7694" t="s">
        <v>279</v>
      </c>
      <c r="AN7694" t="s">
        <v>238</v>
      </c>
      <c r="AO7694">
        <v>9</v>
      </c>
      <c r="AP7694" t="s">
        <v>269</v>
      </c>
      <c r="AQ7694" s="27">
        <v>41899</v>
      </c>
      <c r="AR7694" t="s">
        <v>240</v>
      </c>
      <c r="AS7694">
        <v>7</v>
      </c>
      <c r="AT7694" t="s">
        <v>246</v>
      </c>
      <c r="AU7694" s="27">
        <v>41899</v>
      </c>
    </row>
    <row r="7695" spans="1:47" x14ac:dyDescent="0.2">
      <c r="A7695">
        <v>7694</v>
      </c>
      <c r="B7695" t="s">
        <v>25199</v>
      </c>
      <c r="C7695" t="s">
        <v>12990</v>
      </c>
      <c r="D7695" t="s">
        <v>7395</v>
      </c>
      <c r="E7695" s="27">
        <v>41329</v>
      </c>
      <c r="F7695" t="s">
        <v>233</v>
      </c>
      <c r="G7695" s="27">
        <v>23397</v>
      </c>
      <c r="H7695">
        <v>52</v>
      </c>
      <c r="I7695" t="s">
        <v>234</v>
      </c>
      <c r="J7695" t="s">
        <v>250</v>
      </c>
      <c r="K7695">
        <v>0</v>
      </c>
      <c r="L7695">
        <v>1</v>
      </c>
      <c r="M7695">
        <v>0</v>
      </c>
      <c r="N7695">
        <v>0</v>
      </c>
      <c r="O7695">
        <v>0</v>
      </c>
      <c r="P7695">
        <v>0</v>
      </c>
      <c r="Q7695" s="28">
        <v>41329.142361111109</v>
      </c>
      <c r="R7695" s="28">
        <v>41330.07708333333</v>
      </c>
      <c r="S7695" t="s">
        <v>25200</v>
      </c>
      <c r="T7695" s="27">
        <v>41329</v>
      </c>
      <c r="V7695">
        <v>0</v>
      </c>
      <c r="W7695" t="s">
        <v>36</v>
      </c>
      <c r="X7695" t="s">
        <v>279</v>
      </c>
      <c r="Y7695">
        <v>0</v>
      </c>
      <c r="AB7695" t="s">
        <v>237</v>
      </c>
      <c r="AH7695">
        <v>0</v>
      </c>
      <c r="AN7695" t="s">
        <v>238</v>
      </c>
      <c r="AO7695">
        <v>1</v>
      </c>
      <c r="AP7695" t="s">
        <v>239</v>
      </c>
      <c r="AQ7695" s="27">
        <v>41329</v>
      </c>
      <c r="AR7695" t="s">
        <v>240</v>
      </c>
      <c r="AS7695">
        <v>1</v>
      </c>
      <c r="AT7695" t="s">
        <v>239</v>
      </c>
      <c r="AU7695" s="27">
        <v>41329</v>
      </c>
    </row>
    <row r="7696" spans="1:47" x14ac:dyDescent="0.2">
      <c r="A7696">
        <v>7695</v>
      </c>
      <c r="B7696" t="s">
        <v>25201</v>
      </c>
      <c r="C7696" t="s">
        <v>2931</v>
      </c>
      <c r="D7696" t="s">
        <v>1295</v>
      </c>
      <c r="E7696" s="27">
        <v>41950</v>
      </c>
      <c r="F7696" t="s">
        <v>233</v>
      </c>
      <c r="G7696" s="27">
        <v>31994</v>
      </c>
      <c r="H7696">
        <v>28</v>
      </c>
      <c r="I7696" t="s">
        <v>244</v>
      </c>
      <c r="J7696" t="s">
        <v>245</v>
      </c>
      <c r="K7696">
        <v>0</v>
      </c>
      <c r="L7696">
        <v>2</v>
      </c>
      <c r="M7696">
        <v>0</v>
      </c>
      <c r="N7696">
        <v>0</v>
      </c>
      <c r="O7696">
        <v>0</v>
      </c>
      <c r="W7696" t="s">
        <v>237</v>
      </c>
      <c r="Y7696">
        <v>-1</v>
      </c>
      <c r="AB7696" t="s">
        <v>237</v>
      </c>
      <c r="AH7696">
        <v>0</v>
      </c>
      <c r="AN7696" t="s">
        <v>238</v>
      </c>
      <c r="AO7696">
        <v>2</v>
      </c>
      <c r="AP7696" t="s">
        <v>239</v>
      </c>
      <c r="AQ7696" s="27">
        <v>41950</v>
      </c>
      <c r="AR7696" t="s">
        <v>240</v>
      </c>
      <c r="AS7696">
        <v>2</v>
      </c>
      <c r="AT7696" t="s">
        <v>239</v>
      </c>
      <c r="AU7696" s="27">
        <v>41950</v>
      </c>
    </row>
    <row r="7697" spans="1:47" x14ac:dyDescent="0.2">
      <c r="A7697">
        <v>7696</v>
      </c>
      <c r="B7697" t="s">
        <v>25202</v>
      </c>
      <c r="C7697" t="s">
        <v>693</v>
      </c>
      <c r="D7697" t="s">
        <v>506</v>
      </c>
      <c r="E7697" s="27">
        <v>41894</v>
      </c>
      <c r="F7697" t="s">
        <v>233</v>
      </c>
      <c r="G7697" s="27">
        <v>31094</v>
      </c>
      <c r="H7697">
        <v>31</v>
      </c>
      <c r="I7697" t="s">
        <v>244</v>
      </c>
      <c r="J7697" t="s">
        <v>250</v>
      </c>
      <c r="K7697">
        <v>0</v>
      </c>
      <c r="L7697">
        <v>4</v>
      </c>
      <c r="M7697">
        <v>0</v>
      </c>
      <c r="N7697">
        <v>0</v>
      </c>
      <c r="O7697">
        <v>9</v>
      </c>
      <c r="P7697">
        <v>181</v>
      </c>
      <c r="Q7697" s="28">
        <v>42075.525000000001</v>
      </c>
      <c r="R7697" s="28">
        <v>42151.50277777778</v>
      </c>
      <c r="S7697" t="s">
        <v>25203</v>
      </c>
      <c r="U7697" s="27">
        <v>41542</v>
      </c>
      <c r="V7697">
        <v>352</v>
      </c>
      <c r="W7697" t="s">
        <v>32</v>
      </c>
      <c r="X7697" t="s">
        <v>274</v>
      </c>
      <c r="Y7697">
        <v>0</v>
      </c>
      <c r="AB7697" t="s">
        <v>237</v>
      </c>
      <c r="AH7697">
        <v>0</v>
      </c>
      <c r="AN7697" t="s">
        <v>238</v>
      </c>
      <c r="AO7697">
        <v>2</v>
      </c>
      <c r="AP7697" t="s">
        <v>239</v>
      </c>
      <c r="AQ7697" s="27">
        <v>41894</v>
      </c>
      <c r="AR7697" t="s">
        <v>240</v>
      </c>
      <c r="AS7697">
        <v>4</v>
      </c>
      <c r="AT7697" t="s">
        <v>239</v>
      </c>
      <c r="AU7697" s="27">
        <v>41894</v>
      </c>
    </row>
    <row r="7698" spans="1:47" x14ac:dyDescent="0.2">
      <c r="A7698">
        <v>7697</v>
      </c>
      <c r="B7698" t="s">
        <v>25204</v>
      </c>
      <c r="C7698" t="s">
        <v>20024</v>
      </c>
      <c r="D7698" t="s">
        <v>25205</v>
      </c>
      <c r="E7698" s="27">
        <v>41634</v>
      </c>
      <c r="F7698" t="s">
        <v>233</v>
      </c>
      <c r="G7698" s="27">
        <v>31874</v>
      </c>
      <c r="H7698">
        <v>29</v>
      </c>
      <c r="I7698" t="s">
        <v>244</v>
      </c>
      <c r="J7698" t="s">
        <v>250</v>
      </c>
      <c r="K7698">
        <v>0</v>
      </c>
      <c r="L7698">
        <v>2</v>
      </c>
      <c r="M7698">
        <v>0</v>
      </c>
      <c r="N7698">
        <v>0</v>
      </c>
      <c r="O7698">
        <v>0</v>
      </c>
      <c r="P7698">
        <v>-1</v>
      </c>
      <c r="Q7698" s="28">
        <v>41633.411111111112</v>
      </c>
      <c r="R7698" s="28">
        <v>41634.053472222222</v>
      </c>
      <c r="S7698" t="s">
        <v>25206</v>
      </c>
      <c r="T7698" s="27">
        <v>41633</v>
      </c>
      <c r="V7698">
        <v>1</v>
      </c>
      <c r="W7698" t="s">
        <v>36</v>
      </c>
      <c r="X7698" t="s">
        <v>279</v>
      </c>
      <c r="Y7698">
        <v>0</v>
      </c>
      <c r="AB7698" t="s">
        <v>237</v>
      </c>
      <c r="AH7698">
        <v>0</v>
      </c>
      <c r="AN7698" t="s">
        <v>238</v>
      </c>
      <c r="AO7698">
        <v>2</v>
      </c>
      <c r="AP7698" t="s">
        <v>239</v>
      </c>
      <c r="AQ7698" s="27">
        <v>41634</v>
      </c>
      <c r="AR7698" t="s">
        <v>240</v>
      </c>
      <c r="AS7698">
        <v>2</v>
      </c>
      <c r="AT7698" t="s">
        <v>239</v>
      </c>
      <c r="AU7698" s="27">
        <v>41634</v>
      </c>
    </row>
    <row r="7699" spans="1:47" x14ac:dyDescent="0.2">
      <c r="A7699">
        <v>7698</v>
      </c>
      <c r="B7699" t="s">
        <v>25207</v>
      </c>
      <c r="C7699" t="s">
        <v>25208</v>
      </c>
      <c r="D7699" t="s">
        <v>25209</v>
      </c>
      <c r="E7699" s="27">
        <v>41386</v>
      </c>
      <c r="F7699" t="s">
        <v>233</v>
      </c>
      <c r="G7699" s="27">
        <v>29836</v>
      </c>
      <c r="H7699">
        <v>34</v>
      </c>
      <c r="I7699" t="s">
        <v>244</v>
      </c>
      <c r="J7699" t="s">
        <v>250</v>
      </c>
      <c r="K7699">
        <v>0</v>
      </c>
      <c r="L7699">
        <v>8</v>
      </c>
      <c r="M7699">
        <v>0</v>
      </c>
      <c r="N7699">
        <v>4</v>
      </c>
      <c r="O7699">
        <v>11</v>
      </c>
      <c r="P7699">
        <v>0</v>
      </c>
      <c r="Q7699" s="28">
        <v>41386.46597222222</v>
      </c>
      <c r="R7699" s="28">
        <v>41387.311805555553</v>
      </c>
      <c r="S7699" t="s">
        <v>25210</v>
      </c>
      <c r="T7699" s="27">
        <v>41386</v>
      </c>
      <c r="V7699">
        <v>0</v>
      </c>
      <c r="W7699" t="s">
        <v>32</v>
      </c>
      <c r="X7699" t="s">
        <v>236</v>
      </c>
      <c r="Y7699">
        <v>1</v>
      </c>
      <c r="AA7699" t="s">
        <v>25211</v>
      </c>
      <c r="AB7699" t="s">
        <v>36</v>
      </c>
      <c r="AC7699">
        <v>0</v>
      </c>
      <c r="AD7699" s="27">
        <v>41493</v>
      </c>
      <c r="AE7699" t="s">
        <v>474</v>
      </c>
      <c r="AF7699" s="27">
        <v>41493</v>
      </c>
      <c r="AG7699" s="27">
        <v>41494</v>
      </c>
      <c r="AH7699">
        <v>1</v>
      </c>
      <c r="AJ7699" t="s">
        <v>25212</v>
      </c>
      <c r="AK7699" t="s">
        <v>312</v>
      </c>
      <c r="AL7699" s="27">
        <v>41879</v>
      </c>
      <c r="AM7699" t="s">
        <v>729</v>
      </c>
      <c r="AN7699" t="s">
        <v>238</v>
      </c>
      <c r="AO7699">
        <v>8</v>
      </c>
      <c r="AP7699" t="s">
        <v>269</v>
      </c>
      <c r="AQ7699" s="27">
        <v>41386</v>
      </c>
      <c r="AR7699" t="s">
        <v>240</v>
      </c>
      <c r="AS7699">
        <v>8</v>
      </c>
      <c r="AT7699" t="s">
        <v>269</v>
      </c>
      <c r="AU7699" s="27">
        <v>41386</v>
      </c>
    </row>
    <row r="7700" spans="1:47" x14ac:dyDescent="0.2">
      <c r="A7700">
        <v>7699</v>
      </c>
      <c r="B7700" t="s">
        <v>25213</v>
      </c>
      <c r="C7700" t="s">
        <v>25214</v>
      </c>
      <c r="D7700" t="s">
        <v>381</v>
      </c>
      <c r="E7700" s="27">
        <v>41559</v>
      </c>
      <c r="F7700" t="s">
        <v>233</v>
      </c>
      <c r="G7700" s="27">
        <v>33351</v>
      </c>
      <c r="H7700">
        <v>24</v>
      </c>
      <c r="I7700" t="s">
        <v>259</v>
      </c>
      <c r="J7700" t="s">
        <v>250</v>
      </c>
      <c r="K7700">
        <v>0</v>
      </c>
      <c r="L7700">
        <v>2</v>
      </c>
      <c r="M7700">
        <v>0</v>
      </c>
      <c r="N7700">
        <v>0</v>
      </c>
      <c r="O7700">
        <v>0</v>
      </c>
      <c r="P7700">
        <v>0</v>
      </c>
      <c r="Q7700" s="28">
        <v>41559.50277777778</v>
      </c>
      <c r="R7700" s="28">
        <v>41582.380555555559</v>
      </c>
      <c r="S7700" t="s">
        <v>25215</v>
      </c>
      <c r="T7700" s="27">
        <v>41558</v>
      </c>
      <c r="V7700">
        <v>1</v>
      </c>
      <c r="W7700" t="s">
        <v>32</v>
      </c>
      <c r="X7700" t="s">
        <v>2088</v>
      </c>
      <c r="Y7700">
        <v>1</v>
      </c>
      <c r="AA7700" t="s">
        <v>25216</v>
      </c>
      <c r="AB7700" t="s">
        <v>36</v>
      </c>
      <c r="AD7700" s="27">
        <v>41802</v>
      </c>
      <c r="AE7700" t="s">
        <v>324</v>
      </c>
      <c r="AH7700">
        <v>0</v>
      </c>
      <c r="AN7700" t="s">
        <v>238</v>
      </c>
      <c r="AO7700">
        <v>4</v>
      </c>
      <c r="AP7700" t="s">
        <v>239</v>
      </c>
      <c r="AQ7700" s="27">
        <v>41559</v>
      </c>
      <c r="AR7700" t="s">
        <v>240</v>
      </c>
      <c r="AS7700">
        <v>2</v>
      </c>
      <c r="AT7700" t="s">
        <v>239</v>
      </c>
      <c r="AU7700" s="27">
        <v>41559</v>
      </c>
    </row>
    <row r="7701" spans="1:47" x14ac:dyDescent="0.2">
      <c r="A7701">
        <v>7700</v>
      </c>
      <c r="B7701" t="s">
        <v>25217</v>
      </c>
      <c r="C7701" t="s">
        <v>803</v>
      </c>
      <c r="D7701" t="s">
        <v>13079</v>
      </c>
      <c r="E7701" s="27">
        <v>41419</v>
      </c>
      <c r="F7701" t="s">
        <v>233</v>
      </c>
      <c r="G7701" s="27">
        <v>32234</v>
      </c>
      <c r="H7701">
        <v>28</v>
      </c>
      <c r="I7701" t="s">
        <v>244</v>
      </c>
      <c r="J7701" t="s">
        <v>250</v>
      </c>
      <c r="K7701">
        <v>0</v>
      </c>
      <c r="L7701">
        <v>10</v>
      </c>
      <c r="M7701">
        <v>0</v>
      </c>
      <c r="N7701">
        <v>0</v>
      </c>
      <c r="O7701">
        <v>6</v>
      </c>
      <c r="P7701">
        <v>0</v>
      </c>
      <c r="Q7701" s="28">
        <v>41419.206944444442</v>
      </c>
      <c r="R7701" s="28">
        <v>41500.177777777775</v>
      </c>
      <c r="S7701" t="s">
        <v>25218</v>
      </c>
      <c r="T7701" s="27">
        <v>41419</v>
      </c>
      <c r="V7701">
        <v>0</v>
      </c>
      <c r="W7701" t="s">
        <v>32</v>
      </c>
      <c r="X7701" t="s">
        <v>343</v>
      </c>
      <c r="Y7701">
        <v>1</v>
      </c>
      <c r="AA7701" t="s">
        <v>25219</v>
      </c>
      <c r="AB7701" t="s">
        <v>32</v>
      </c>
      <c r="AC7701">
        <v>4</v>
      </c>
      <c r="AD7701" s="27">
        <v>41510</v>
      </c>
      <c r="AE7701" t="s">
        <v>867</v>
      </c>
      <c r="AF7701" s="27">
        <v>41514</v>
      </c>
      <c r="AG7701" s="27">
        <v>41802</v>
      </c>
      <c r="AH7701">
        <v>1</v>
      </c>
      <c r="AJ7701" t="s">
        <v>25219</v>
      </c>
      <c r="AK7701" t="s">
        <v>312</v>
      </c>
      <c r="AL7701" s="27">
        <v>41510</v>
      </c>
      <c r="AM7701" t="s">
        <v>867</v>
      </c>
      <c r="AN7701" t="s">
        <v>238</v>
      </c>
      <c r="AO7701">
        <v>10</v>
      </c>
      <c r="AP7701" t="s">
        <v>269</v>
      </c>
      <c r="AQ7701" s="27">
        <v>41419</v>
      </c>
      <c r="AR7701" t="s">
        <v>240</v>
      </c>
      <c r="AS7701">
        <v>10</v>
      </c>
      <c r="AT7701" t="s">
        <v>269</v>
      </c>
      <c r="AU7701" s="27">
        <v>41419</v>
      </c>
    </row>
    <row r="7702" spans="1:47" x14ac:dyDescent="0.2">
      <c r="A7702">
        <v>7701</v>
      </c>
      <c r="B7702" t="s">
        <v>25220</v>
      </c>
      <c r="C7702" t="s">
        <v>25221</v>
      </c>
      <c r="D7702" t="s">
        <v>25222</v>
      </c>
      <c r="E7702" s="27">
        <v>41954</v>
      </c>
      <c r="F7702" t="s">
        <v>233</v>
      </c>
      <c r="G7702" s="27">
        <v>29567</v>
      </c>
      <c r="H7702">
        <v>35</v>
      </c>
      <c r="I7702" t="s">
        <v>244</v>
      </c>
      <c r="J7702" t="s">
        <v>250</v>
      </c>
      <c r="K7702">
        <v>0</v>
      </c>
      <c r="L7702">
        <v>2</v>
      </c>
      <c r="M7702">
        <v>0</v>
      </c>
      <c r="N7702">
        <v>0</v>
      </c>
      <c r="O7702">
        <v>0</v>
      </c>
      <c r="P7702">
        <v>-1</v>
      </c>
      <c r="Q7702" s="28">
        <v>41953.257638888892</v>
      </c>
      <c r="R7702" s="28">
        <v>41991.484722222223</v>
      </c>
      <c r="S7702" t="s">
        <v>25223</v>
      </c>
      <c r="T7702" s="27">
        <v>41953</v>
      </c>
      <c r="V7702">
        <v>1</v>
      </c>
      <c r="W7702" t="s">
        <v>32</v>
      </c>
      <c r="X7702" t="s">
        <v>261</v>
      </c>
      <c r="Y7702">
        <v>0</v>
      </c>
      <c r="AB7702" t="s">
        <v>237</v>
      </c>
      <c r="AH7702">
        <v>0</v>
      </c>
      <c r="AN7702" t="s">
        <v>238</v>
      </c>
      <c r="AO7702">
        <v>1</v>
      </c>
      <c r="AP7702" t="s">
        <v>239</v>
      </c>
      <c r="AQ7702" s="27">
        <v>41954</v>
      </c>
      <c r="AR7702" t="s">
        <v>240</v>
      </c>
      <c r="AS7702">
        <v>2</v>
      </c>
      <c r="AT7702" t="s">
        <v>239</v>
      </c>
      <c r="AU7702" s="27">
        <v>41954</v>
      </c>
    </row>
    <row r="7703" spans="1:47" x14ac:dyDescent="0.2">
      <c r="A7703">
        <v>7702</v>
      </c>
      <c r="B7703" t="s">
        <v>25224</v>
      </c>
      <c r="C7703" t="s">
        <v>849</v>
      </c>
      <c r="D7703" t="s">
        <v>9354</v>
      </c>
      <c r="E7703" s="27">
        <v>41992</v>
      </c>
      <c r="F7703" t="s">
        <v>233</v>
      </c>
      <c r="G7703" s="27">
        <v>32721</v>
      </c>
      <c r="H7703">
        <v>26</v>
      </c>
      <c r="I7703" t="s">
        <v>244</v>
      </c>
      <c r="J7703" t="s">
        <v>250</v>
      </c>
      <c r="K7703">
        <v>0</v>
      </c>
      <c r="L7703">
        <v>4</v>
      </c>
      <c r="M7703">
        <v>4</v>
      </c>
      <c r="N7703">
        <v>10</v>
      </c>
      <c r="O7703">
        <v>8</v>
      </c>
      <c r="P7703">
        <v>-1</v>
      </c>
      <c r="Q7703" s="28">
        <v>41991.22152777778</v>
      </c>
      <c r="R7703" s="28">
        <v>41992.357638888891</v>
      </c>
      <c r="S7703" t="s">
        <v>25225</v>
      </c>
      <c r="T7703" s="27">
        <v>41991</v>
      </c>
      <c r="V7703">
        <v>1</v>
      </c>
      <c r="W7703" t="s">
        <v>32</v>
      </c>
      <c r="X7703" t="s">
        <v>729</v>
      </c>
      <c r="Y7703">
        <v>0</v>
      </c>
      <c r="AB7703" t="s">
        <v>237</v>
      </c>
      <c r="AH7703">
        <v>0</v>
      </c>
      <c r="AN7703" t="s">
        <v>238</v>
      </c>
      <c r="AO7703">
        <v>3</v>
      </c>
      <c r="AP7703" t="s">
        <v>239</v>
      </c>
      <c r="AQ7703" s="27">
        <v>41992</v>
      </c>
      <c r="AR7703" t="s">
        <v>240</v>
      </c>
      <c r="AS7703">
        <v>4</v>
      </c>
      <c r="AT7703" t="s">
        <v>239</v>
      </c>
      <c r="AU7703" s="27">
        <v>41992</v>
      </c>
    </row>
    <row r="7704" spans="1:47" x14ac:dyDescent="0.2">
      <c r="A7704">
        <v>7703</v>
      </c>
      <c r="B7704" t="s">
        <v>25226</v>
      </c>
      <c r="C7704" t="s">
        <v>464</v>
      </c>
      <c r="D7704" t="s">
        <v>25227</v>
      </c>
      <c r="E7704" s="27">
        <v>41986</v>
      </c>
      <c r="F7704" t="s">
        <v>233</v>
      </c>
      <c r="G7704" s="27">
        <v>32003</v>
      </c>
      <c r="H7704">
        <v>28</v>
      </c>
      <c r="I7704" t="s">
        <v>244</v>
      </c>
      <c r="J7704" t="s">
        <v>250</v>
      </c>
      <c r="K7704">
        <v>0</v>
      </c>
      <c r="L7704">
        <v>5</v>
      </c>
      <c r="M7704">
        <v>0</v>
      </c>
      <c r="N7704">
        <v>0</v>
      </c>
      <c r="O7704">
        <v>2</v>
      </c>
      <c r="P7704">
        <v>-1</v>
      </c>
      <c r="Q7704" s="28">
        <v>41985.309027777781</v>
      </c>
      <c r="R7704" s="28">
        <v>41987.340277777781</v>
      </c>
      <c r="S7704" t="s">
        <v>25228</v>
      </c>
      <c r="T7704" s="27">
        <v>41985</v>
      </c>
      <c r="V7704">
        <v>1</v>
      </c>
      <c r="W7704" t="s">
        <v>32</v>
      </c>
      <c r="X7704" t="s">
        <v>729</v>
      </c>
      <c r="Y7704">
        <v>1</v>
      </c>
      <c r="AA7704" t="s">
        <v>25229</v>
      </c>
      <c r="AB7704" t="s">
        <v>32</v>
      </c>
      <c r="AC7704">
        <v>0</v>
      </c>
      <c r="AD7704" s="27">
        <v>42245</v>
      </c>
      <c r="AE7704" t="s">
        <v>268</v>
      </c>
      <c r="AF7704" s="27">
        <v>42245</v>
      </c>
      <c r="AG7704" s="27">
        <v>42245</v>
      </c>
      <c r="AH7704">
        <v>0</v>
      </c>
      <c r="AN7704" t="s">
        <v>238</v>
      </c>
      <c r="AO7704">
        <v>3</v>
      </c>
      <c r="AP7704" t="s">
        <v>239</v>
      </c>
      <c r="AQ7704" s="27">
        <v>41986</v>
      </c>
      <c r="AR7704" t="s">
        <v>240</v>
      </c>
      <c r="AS7704">
        <v>5</v>
      </c>
      <c r="AT7704" t="s">
        <v>246</v>
      </c>
      <c r="AU7704" s="27">
        <v>41986</v>
      </c>
    </row>
    <row r="7705" spans="1:47" x14ac:dyDescent="0.2">
      <c r="A7705">
        <v>7704</v>
      </c>
      <c r="B7705" t="s">
        <v>25230</v>
      </c>
      <c r="C7705" t="s">
        <v>1928</v>
      </c>
      <c r="D7705" t="s">
        <v>25231</v>
      </c>
      <c r="E7705" s="27">
        <v>41548</v>
      </c>
      <c r="F7705" t="s">
        <v>233</v>
      </c>
      <c r="G7705" s="27">
        <v>31736</v>
      </c>
      <c r="H7705">
        <v>29</v>
      </c>
      <c r="I7705" t="s">
        <v>244</v>
      </c>
      <c r="J7705" t="s">
        <v>250</v>
      </c>
      <c r="K7705">
        <v>0</v>
      </c>
      <c r="L7705">
        <v>7</v>
      </c>
      <c r="M7705">
        <v>0</v>
      </c>
      <c r="N7705">
        <v>0</v>
      </c>
      <c r="O7705">
        <v>0</v>
      </c>
      <c r="P7705">
        <v>0</v>
      </c>
      <c r="Q7705" s="28">
        <v>41548.047222222223</v>
      </c>
      <c r="R7705" s="28">
        <v>41548.373611111114</v>
      </c>
      <c r="S7705" t="s">
        <v>25232</v>
      </c>
      <c r="T7705" s="27">
        <v>41547</v>
      </c>
      <c r="V7705">
        <v>1</v>
      </c>
      <c r="W7705" t="s">
        <v>32</v>
      </c>
      <c r="X7705" t="s">
        <v>343</v>
      </c>
      <c r="Y7705">
        <v>0</v>
      </c>
      <c r="AB7705" t="s">
        <v>237</v>
      </c>
      <c r="AH7705">
        <v>0</v>
      </c>
      <c r="AN7705" t="s">
        <v>238</v>
      </c>
      <c r="AO7705">
        <v>7</v>
      </c>
      <c r="AP7705" t="s">
        <v>246</v>
      </c>
      <c r="AQ7705" s="27">
        <v>41548</v>
      </c>
      <c r="AR7705" t="s">
        <v>240</v>
      </c>
      <c r="AS7705">
        <v>7</v>
      </c>
      <c r="AT7705" t="s">
        <v>246</v>
      </c>
      <c r="AU7705" s="27">
        <v>41548</v>
      </c>
    </row>
    <row r="7706" spans="1:47" x14ac:dyDescent="0.2">
      <c r="A7706">
        <v>7705</v>
      </c>
      <c r="B7706" t="s">
        <v>25233</v>
      </c>
      <c r="C7706" t="s">
        <v>8443</v>
      </c>
      <c r="D7706" t="s">
        <v>25234</v>
      </c>
      <c r="E7706" s="27">
        <v>41529</v>
      </c>
      <c r="F7706" t="s">
        <v>294</v>
      </c>
      <c r="G7706" s="27">
        <v>22347</v>
      </c>
      <c r="H7706">
        <v>55</v>
      </c>
      <c r="I7706" t="s">
        <v>234</v>
      </c>
      <c r="J7706" t="s">
        <v>245</v>
      </c>
      <c r="K7706">
        <v>0</v>
      </c>
      <c r="L7706">
        <v>1</v>
      </c>
      <c r="M7706">
        <v>0</v>
      </c>
      <c r="N7706">
        <v>0</v>
      </c>
      <c r="O7706">
        <v>2</v>
      </c>
      <c r="P7706">
        <v>-12</v>
      </c>
      <c r="Q7706" s="28">
        <v>41517.395833333336</v>
      </c>
      <c r="R7706" s="28">
        <v>41520.354861111111</v>
      </c>
      <c r="S7706" t="s">
        <v>25235</v>
      </c>
      <c r="T7706" s="27">
        <v>41517</v>
      </c>
      <c r="V7706">
        <v>12</v>
      </c>
      <c r="W7706" t="s">
        <v>32</v>
      </c>
      <c r="X7706" t="s">
        <v>261</v>
      </c>
      <c r="Y7706">
        <v>0</v>
      </c>
      <c r="AB7706" t="s">
        <v>237</v>
      </c>
      <c r="AH7706">
        <v>0</v>
      </c>
      <c r="AN7706" t="s">
        <v>238</v>
      </c>
      <c r="AO7706">
        <v>1</v>
      </c>
      <c r="AP7706" t="s">
        <v>239</v>
      </c>
      <c r="AQ7706" s="27">
        <v>41529</v>
      </c>
      <c r="AR7706" t="s">
        <v>240</v>
      </c>
      <c r="AS7706">
        <v>1</v>
      </c>
      <c r="AT7706" t="s">
        <v>239</v>
      </c>
      <c r="AU7706" s="27">
        <v>41529</v>
      </c>
    </row>
    <row r="7707" spans="1:47" x14ac:dyDescent="0.2">
      <c r="A7707">
        <v>7706</v>
      </c>
      <c r="B7707" t="s">
        <v>25236</v>
      </c>
      <c r="C7707" t="s">
        <v>25237</v>
      </c>
      <c r="D7707" t="s">
        <v>491</v>
      </c>
      <c r="E7707" s="27">
        <v>41533</v>
      </c>
      <c r="F7707" t="s">
        <v>233</v>
      </c>
      <c r="G7707" s="27">
        <v>17560</v>
      </c>
      <c r="H7707">
        <v>68</v>
      </c>
      <c r="I7707" t="s">
        <v>234</v>
      </c>
      <c r="J7707" t="s">
        <v>353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-3</v>
      </c>
      <c r="Q7707" s="28">
        <v>41530.48333333333</v>
      </c>
      <c r="R7707" s="28">
        <v>41531.297222222223</v>
      </c>
      <c r="S7707" t="s">
        <v>25238</v>
      </c>
      <c r="T7707" s="27">
        <v>41530</v>
      </c>
      <c r="V7707">
        <v>3</v>
      </c>
      <c r="W7707" t="s">
        <v>36</v>
      </c>
      <c r="X7707" t="s">
        <v>595</v>
      </c>
      <c r="Y7707">
        <v>0</v>
      </c>
      <c r="AB7707" t="s">
        <v>237</v>
      </c>
      <c r="AH7707">
        <v>0</v>
      </c>
      <c r="AN7707" t="s">
        <v>238</v>
      </c>
      <c r="AO7707">
        <v>1</v>
      </c>
      <c r="AP7707" t="s">
        <v>239</v>
      </c>
      <c r="AQ7707" s="27">
        <v>41533</v>
      </c>
      <c r="AR7707" t="s">
        <v>240</v>
      </c>
      <c r="AS7707">
        <v>1</v>
      </c>
      <c r="AT7707" t="s">
        <v>239</v>
      </c>
      <c r="AU7707" s="27">
        <v>41533</v>
      </c>
    </row>
    <row r="7708" spans="1:47" x14ac:dyDescent="0.2">
      <c r="A7708">
        <v>7707</v>
      </c>
      <c r="B7708" t="s">
        <v>25239</v>
      </c>
      <c r="C7708" t="s">
        <v>2146</v>
      </c>
      <c r="D7708" t="s">
        <v>1569</v>
      </c>
      <c r="E7708" s="27">
        <v>41404</v>
      </c>
      <c r="F7708" t="s">
        <v>233</v>
      </c>
      <c r="G7708" s="27">
        <v>34164</v>
      </c>
      <c r="H7708">
        <v>22</v>
      </c>
      <c r="I7708" t="s">
        <v>259</v>
      </c>
      <c r="J7708" t="s">
        <v>353</v>
      </c>
      <c r="K7708">
        <v>0</v>
      </c>
      <c r="L7708">
        <v>4</v>
      </c>
      <c r="M7708">
        <v>0</v>
      </c>
      <c r="N7708">
        <v>0</v>
      </c>
      <c r="O7708">
        <v>0</v>
      </c>
      <c r="P7708">
        <v>-1</v>
      </c>
      <c r="Q7708" s="28">
        <v>41403.169444444444</v>
      </c>
      <c r="R7708" s="28">
        <v>41405.239583333336</v>
      </c>
      <c r="S7708" t="s">
        <v>25240</v>
      </c>
      <c r="T7708" s="27">
        <v>41403</v>
      </c>
      <c r="V7708">
        <v>1</v>
      </c>
      <c r="W7708" t="s">
        <v>32</v>
      </c>
      <c r="X7708" t="s">
        <v>343</v>
      </c>
      <c r="Y7708">
        <v>1</v>
      </c>
      <c r="AA7708" t="s">
        <v>25241</v>
      </c>
      <c r="AB7708" t="s">
        <v>36</v>
      </c>
      <c r="AC7708">
        <v>90</v>
      </c>
      <c r="AD7708" s="27">
        <v>41415</v>
      </c>
      <c r="AE7708" t="s">
        <v>412</v>
      </c>
      <c r="AF7708" s="27">
        <v>41505</v>
      </c>
      <c r="AG7708" s="27">
        <v>41513</v>
      </c>
      <c r="AH7708">
        <v>0</v>
      </c>
      <c r="AN7708" t="s">
        <v>238</v>
      </c>
      <c r="AO7708">
        <v>5</v>
      </c>
      <c r="AP7708" t="s">
        <v>246</v>
      </c>
      <c r="AQ7708" s="27">
        <v>41404</v>
      </c>
      <c r="AR7708" t="s">
        <v>240</v>
      </c>
      <c r="AS7708">
        <v>4</v>
      </c>
      <c r="AT7708" t="s">
        <v>239</v>
      </c>
      <c r="AU7708" s="27">
        <v>41404</v>
      </c>
    </row>
    <row r="7709" spans="1:47" x14ac:dyDescent="0.2">
      <c r="A7709">
        <v>7708</v>
      </c>
      <c r="B7709" t="s">
        <v>25242</v>
      </c>
      <c r="C7709" t="s">
        <v>602</v>
      </c>
      <c r="D7709" t="s">
        <v>381</v>
      </c>
      <c r="E7709" s="27">
        <v>41380</v>
      </c>
      <c r="F7709" t="s">
        <v>233</v>
      </c>
      <c r="G7709" s="27">
        <v>31955</v>
      </c>
      <c r="H7709">
        <v>28</v>
      </c>
      <c r="I7709" t="s">
        <v>244</v>
      </c>
      <c r="J7709" t="s">
        <v>250</v>
      </c>
      <c r="K7709">
        <v>0</v>
      </c>
      <c r="L7709">
        <v>6</v>
      </c>
      <c r="M7709">
        <v>1</v>
      </c>
      <c r="N7709">
        <v>0</v>
      </c>
      <c r="O7709">
        <v>6</v>
      </c>
      <c r="P7709">
        <v>-1</v>
      </c>
      <c r="Q7709" s="28">
        <v>41379.237500000003</v>
      </c>
      <c r="R7709" s="28">
        <v>41381.294444444444</v>
      </c>
      <c r="S7709" t="s">
        <v>25243</v>
      </c>
      <c r="T7709" s="27">
        <v>41379</v>
      </c>
      <c r="V7709">
        <v>1</v>
      </c>
      <c r="W7709" t="s">
        <v>32</v>
      </c>
      <c r="X7709" t="s">
        <v>459</v>
      </c>
      <c r="Y7709">
        <v>0</v>
      </c>
      <c r="AB7709" t="s">
        <v>237</v>
      </c>
      <c r="AH7709">
        <v>0</v>
      </c>
      <c r="AN7709" t="s">
        <v>238</v>
      </c>
      <c r="AO7709">
        <v>6</v>
      </c>
      <c r="AP7709" t="s">
        <v>246</v>
      </c>
      <c r="AQ7709" s="27">
        <v>41380</v>
      </c>
      <c r="AR7709" t="s">
        <v>240</v>
      </c>
      <c r="AS7709">
        <v>6</v>
      </c>
      <c r="AT7709" t="s">
        <v>246</v>
      </c>
      <c r="AU7709" s="27">
        <v>41380</v>
      </c>
    </row>
    <row r="7710" spans="1:47" x14ac:dyDescent="0.2">
      <c r="A7710">
        <v>7709</v>
      </c>
      <c r="B7710" t="s">
        <v>25244</v>
      </c>
      <c r="C7710" t="s">
        <v>339</v>
      </c>
      <c r="D7710" t="s">
        <v>25245</v>
      </c>
      <c r="E7710" s="27">
        <v>41948</v>
      </c>
      <c r="F7710" t="s">
        <v>233</v>
      </c>
      <c r="G7710" s="27">
        <v>23248</v>
      </c>
      <c r="H7710">
        <v>52</v>
      </c>
      <c r="I7710" t="s">
        <v>234</v>
      </c>
      <c r="J7710" t="s">
        <v>250</v>
      </c>
      <c r="K7710">
        <v>0</v>
      </c>
      <c r="L7710">
        <v>8</v>
      </c>
      <c r="M7710">
        <v>0</v>
      </c>
      <c r="N7710">
        <v>0</v>
      </c>
      <c r="O7710">
        <v>5</v>
      </c>
      <c r="P7710">
        <v>-1</v>
      </c>
      <c r="Q7710" s="28">
        <v>41947.493750000001</v>
      </c>
      <c r="R7710" s="28">
        <v>41976.381249999999</v>
      </c>
      <c r="S7710" t="s">
        <v>25246</v>
      </c>
      <c r="T7710" s="27">
        <v>41947</v>
      </c>
      <c r="V7710">
        <v>1</v>
      </c>
      <c r="W7710" t="s">
        <v>32</v>
      </c>
      <c r="X7710" t="s">
        <v>359</v>
      </c>
      <c r="Y7710">
        <v>0</v>
      </c>
      <c r="AB7710" t="s">
        <v>237</v>
      </c>
      <c r="AH7710">
        <v>0</v>
      </c>
      <c r="AN7710" t="s">
        <v>238</v>
      </c>
      <c r="AO7710">
        <v>2</v>
      </c>
      <c r="AP7710" t="s">
        <v>239</v>
      </c>
      <c r="AQ7710" s="27">
        <v>41948</v>
      </c>
      <c r="AR7710" t="s">
        <v>240</v>
      </c>
      <c r="AS7710">
        <v>8</v>
      </c>
      <c r="AT7710" t="s">
        <v>269</v>
      </c>
      <c r="AU7710" s="27">
        <v>41948</v>
      </c>
    </row>
    <row r="7711" spans="1:47" x14ac:dyDescent="0.2">
      <c r="A7711">
        <v>7710</v>
      </c>
      <c r="B7711" t="s">
        <v>25247</v>
      </c>
      <c r="C7711" t="s">
        <v>674</v>
      </c>
      <c r="D7711" t="s">
        <v>25248</v>
      </c>
      <c r="E7711" s="27">
        <v>41933</v>
      </c>
      <c r="F7711" t="s">
        <v>233</v>
      </c>
      <c r="G7711" s="27">
        <v>33595</v>
      </c>
      <c r="H7711">
        <v>24</v>
      </c>
      <c r="I7711" t="s">
        <v>259</v>
      </c>
      <c r="J7711" t="s">
        <v>245</v>
      </c>
      <c r="K7711">
        <v>0</v>
      </c>
      <c r="L7711">
        <v>8</v>
      </c>
      <c r="M7711">
        <v>0</v>
      </c>
      <c r="N7711">
        <v>0</v>
      </c>
      <c r="O7711">
        <v>3</v>
      </c>
      <c r="P7711">
        <v>-1</v>
      </c>
      <c r="Q7711" s="28">
        <v>41932.131944444445</v>
      </c>
      <c r="R7711" s="28">
        <v>41950.070138888892</v>
      </c>
      <c r="S7711" t="s">
        <v>25249</v>
      </c>
      <c r="T7711" s="27">
        <v>41932</v>
      </c>
      <c r="V7711">
        <v>1</v>
      </c>
      <c r="W7711" t="s">
        <v>32</v>
      </c>
      <c r="X7711" t="s">
        <v>343</v>
      </c>
      <c r="Y7711">
        <v>1</v>
      </c>
      <c r="AA7711" t="s">
        <v>25250</v>
      </c>
      <c r="AB7711" t="s">
        <v>36</v>
      </c>
      <c r="AD7711" s="27">
        <v>41957</v>
      </c>
      <c r="AE7711" t="s">
        <v>1508</v>
      </c>
      <c r="AH7711">
        <v>0</v>
      </c>
      <c r="AN7711" t="s">
        <v>238</v>
      </c>
      <c r="AO7711">
        <v>8</v>
      </c>
      <c r="AP7711" t="s">
        <v>269</v>
      </c>
      <c r="AQ7711" s="27">
        <v>41933</v>
      </c>
      <c r="AR7711" t="s">
        <v>240</v>
      </c>
      <c r="AS7711">
        <v>8</v>
      </c>
      <c r="AT7711" t="s">
        <v>269</v>
      </c>
      <c r="AU7711" s="27">
        <v>41933</v>
      </c>
    </row>
    <row r="7712" spans="1:47" x14ac:dyDescent="0.2">
      <c r="A7712">
        <v>7711</v>
      </c>
      <c r="B7712" t="s">
        <v>25251</v>
      </c>
      <c r="C7712" t="s">
        <v>20849</v>
      </c>
      <c r="D7712" t="s">
        <v>6914</v>
      </c>
      <c r="E7712" s="27">
        <v>41674</v>
      </c>
      <c r="F7712" t="s">
        <v>233</v>
      </c>
      <c r="G7712" s="27">
        <v>34849</v>
      </c>
      <c r="H7712">
        <v>20</v>
      </c>
      <c r="I7712" t="s">
        <v>259</v>
      </c>
      <c r="J7712" t="s">
        <v>250</v>
      </c>
      <c r="K7712">
        <v>0</v>
      </c>
      <c r="L7712">
        <v>3</v>
      </c>
      <c r="M7712">
        <v>0</v>
      </c>
      <c r="N7712">
        <v>0</v>
      </c>
      <c r="O7712">
        <v>0</v>
      </c>
      <c r="P7712">
        <v>-1</v>
      </c>
      <c r="Q7712" s="28">
        <v>41673.495138888888</v>
      </c>
      <c r="R7712" s="28">
        <v>41674.328472222223</v>
      </c>
      <c r="S7712" t="s">
        <v>25252</v>
      </c>
      <c r="T7712" s="27">
        <v>41673</v>
      </c>
      <c r="V7712">
        <v>1</v>
      </c>
      <c r="W7712" t="s">
        <v>32</v>
      </c>
      <c r="X7712" t="s">
        <v>343</v>
      </c>
      <c r="Y7712">
        <v>0</v>
      </c>
      <c r="AB7712" t="s">
        <v>237</v>
      </c>
      <c r="AH7712">
        <v>0</v>
      </c>
      <c r="AN7712" t="s">
        <v>238</v>
      </c>
      <c r="AO7712">
        <v>6</v>
      </c>
      <c r="AP7712" t="s">
        <v>246</v>
      </c>
      <c r="AQ7712" s="27">
        <v>41674</v>
      </c>
      <c r="AR7712" t="s">
        <v>240</v>
      </c>
      <c r="AS7712">
        <v>3</v>
      </c>
      <c r="AT7712" t="s">
        <v>239</v>
      </c>
      <c r="AU7712" s="27">
        <v>41674</v>
      </c>
    </row>
    <row r="7713" spans="1:47" x14ac:dyDescent="0.2">
      <c r="A7713">
        <v>7712</v>
      </c>
      <c r="B7713" t="s">
        <v>25253</v>
      </c>
      <c r="C7713" t="s">
        <v>4134</v>
      </c>
      <c r="D7713" t="s">
        <v>5448</v>
      </c>
      <c r="E7713" s="27">
        <v>41656</v>
      </c>
      <c r="F7713" t="s">
        <v>233</v>
      </c>
      <c r="G7713" s="27">
        <v>33877</v>
      </c>
      <c r="H7713">
        <v>23</v>
      </c>
      <c r="I7713" t="s">
        <v>259</v>
      </c>
      <c r="J7713" t="s">
        <v>250</v>
      </c>
      <c r="K7713">
        <v>0</v>
      </c>
      <c r="L7713">
        <v>5</v>
      </c>
      <c r="M7713">
        <v>0</v>
      </c>
      <c r="N7713">
        <v>0</v>
      </c>
      <c r="O7713">
        <v>0</v>
      </c>
      <c r="P7713">
        <v>0</v>
      </c>
      <c r="Q7713" s="28">
        <v>41656.518055555556</v>
      </c>
      <c r="R7713" s="28">
        <v>41688.531944444447</v>
      </c>
      <c r="S7713" t="s">
        <v>25254</v>
      </c>
      <c r="T7713" s="27">
        <v>41655</v>
      </c>
      <c r="V7713">
        <v>1</v>
      </c>
      <c r="W7713" t="s">
        <v>36</v>
      </c>
      <c r="X7713" t="s">
        <v>279</v>
      </c>
      <c r="Y7713">
        <v>0</v>
      </c>
      <c r="AB7713" t="s">
        <v>237</v>
      </c>
      <c r="AH7713">
        <v>0</v>
      </c>
      <c r="AN7713" t="s">
        <v>238</v>
      </c>
      <c r="AO7713">
        <v>5</v>
      </c>
      <c r="AP7713" t="s">
        <v>246</v>
      </c>
      <c r="AQ7713" s="27">
        <v>41656</v>
      </c>
      <c r="AR7713" t="s">
        <v>240</v>
      </c>
      <c r="AS7713">
        <v>5</v>
      </c>
      <c r="AT7713" t="s">
        <v>246</v>
      </c>
      <c r="AU7713" s="27">
        <v>41656</v>
      </c>
    </row>
    <row r="7714" spans="1:47" x14ac:dyDescent="0.2">
      <c r="A7714">
        <v>7713</v>
      </c>
      <c r="B7714" t="s">
        <v>25255</v>
      </c>
      <c r="C7714" t="s">
        <v>25256</v>
      </c>
      <c r="D7714" t="s">
        <v>25257</v>
      </c>
      <c r="E7714" s="27">
        <v>41842</v>
      </c>
      <c r="F7714" t="s">
        <v>294</v>
      </c>
      <c r="G7714" s="27">
        <v>30119</v>
      </c>
      <c r="H7714">
        <v>33</v>
      </c>
      <c r="I7714" t="s">
        <v>244</v>
      </c>
      <c r="J7714" t="s">
        <v>245</v>
      </c>
      <c r="K7714">
        <v>0</v>
      </c>
      <c r="L7714">
        <v>4</v>
      </c>
      <c r="M7714">
        <v>0</v>
      </c>
      <c r="N7714">
        <v>0</v>
      </c>
      <c r="O7714">
        <v>1</v>
      </c>
      <c r="P7714">
        <v>-36</v>
      </c>
      <c r="Q7714" s="28">
        <v>41806.52847222222</v>
      </c>
      <c r="R7714" s="28">
        <v>41838.370833333334</v>
      </c>
      <c r="S7714" t="s">
        <v>25258</v>
      </c>
      <c r="U7714" s="27">
        <v>41806</v>
      </c>
      <c r="V7714">
        <v>36</v>
      </c>
      <c r="W7714" t="s">
        <v>32</v>
      </c>
      <c r="X7714" t="s">
        <v>274</v>
      </c>
      <c r="Y7714">
        <v>0</v>
      </c>
      <c r="AB7714" t="s">
        <v>237</v>
      </c>
      <c r="AH7714">
        <v>0</v>
      </c>
      <c r="AN7714" t="s">
        <v>238</v>
      </c>
      <c r="AO7714">
        <v>2</v>
      </c>
      <c r="AP7714" t="s">
        <v>239</v>
      </c>
      <c r="AQ7714" s="27">
        <v>41842</v>
      </c>
      <c r="AR7714" t="s">
        <v>240</v>
      </c>
      <c r="AS7714">
        <v>4</v>
      </c>
      <c r="AT7714" t="s">
        <v>239</v>
      </c>
      <c r="AU7714" s="27">
        <v>41842</v>
      </c>
    </row>
    <row r="7715" spans="1:47" x14ac:dyDescent="0.2">
      <c r="A7715">
        <v>7714</v>
      </c>
      <c r="B7715" t="s">
        <v>25259</v>
      </c>
      <c r="C7715" t="s">
        <v>3523</v>
      </c>
      <c r="D7715" t="s">
        <v>25260</v>
      </c>
      <c r="E7715" s="27">
        <v>41375</v>
      </c>
      <c r="F7715" t="s">
        <v>233</v>
      </c>
      <c r="G7715" s="27">
        <v>26297</v>
      </c>
      <c r="H7715">
        <v>44</v>
      </c>
      <c r="I7715" t="s">
        <v>244</v>
      </c>
      <c r="J7715" t="s">
        <v>250</v>
      </c>
      <c r="K7715">
        <v>0</v>
      </c>
      <c r="L7715">
        <v>4</v>
      </c>
      <c r="M7715">
        <v>0</v>
      </c>
      <c r="N7715">
        <v>0</v>
      </c>
      <c r="O7715">
        <v>6</v>
      </c>
      <c r="P7715">
        <v>0</v>
      </c>
      <c r="Q7715" s="28">
        <v>41375.504166666666</v>
      </c>
      <c r="R7715" s="28">
        <v>41570.205555555556</v>
      </c>
      <c r="S7715" t="s">
        <v>25261</v>
      </c>
      <c r="T7715" s="27">
        <v>41374</v>
      </c>
      <c r="V7715">
        <v>1</v>
      </c>
      <c r="W7715" t="s">
        <v>32</v>
      </c>
      <c r="X7715" t="s">
        <v>261</v>
      </c>
      <c r="Y7715">
        <v>1</v>
      </c>
      <c r="AA7715" t="s">
        <v>25262</v>
      </c>
      <c r="AB7715" t="s">
        <v>36</v>
      </c>
      <c r="AD7715" s="27">
        <v>42215</v>
      </c>
      <c r="AE7715" t="s">
        <v>1435</v>
      </c>
      <c r="AH7715">
        <v>0</v>
      </c>
      <c r="AN7715" t="s">
        <v>238</v>
      </c>
      <c r="AO7715">
        <v>3</v>
      </c>
      <c r="AP7715" t="s">
        <v>239</v>
      </c>
      <c r="AQ7715" s="27">
        <v>41375</v>
      </c>
      <c r="AR7715" t="s">
        <v>240</v>
      </c>
      <c r="AS7715">
        <v>4</v>
      </c>
      <c r="AT7715" t="s">
        <v>239</v>
      </c>
      <c r="AU7715" s="27">
        <v>41375</v>
      </c>
    </row>
    <row r="7716" spans="1:47" x14ac:dyDescent="0.2">
      <c r="A7716">
        <v>7715</v>
      </c>
      <c r="B7716" t="s">
        <v>25263</v>
      </c>
      <c r="C7716" t="s">
        <v>6615</v>
      </c>
      <c r="D7716" t="s">
        <v>3399</v>
      </c>
      <c r="E7716" s="27">
        <v>41573</v>
      </c>
      <c r="F7716" t="s">
        <v>294</v>
      </c>
      <c r="G7716" s="27">
        <v>28683</v>
      </c>
      <c r="H7716">
        <v>37</v>
      </c>
      <c r="I7716" t="s">
        <v>244</v>
      </c>
      <c r="J7716" t="s">
        <v>245</v>
      </c>
      <c r="K7716">
        <v>0</v>
      </c>
      <c r="L7716">
        <v>8</v>
      </c>
      <c r="M7716">
        <v>0</v>
      </c>
      <c r="N7716">
        <v>0</v>
      </c>
      <c r="O7716">
        <v>0</v>
      </c>
      <c r="W7716" t="s">
        <v>237</v>
      </c>
      <c r="Y7716">
        <v>-1</v>
      </c>
      <c r="AB7716" t="s">
        <v>237</v>
      </c>
      <c r="AH7716">
        <v>0</v>
      </c>
      <c r="AN7716" t="s">
        <v>238</v>
      </c>
      <c r="AO7716">
        <v>2</v>
      </c>
      <c r="AP7716" t="s">
        <v>239</v>
      </c>
      <c r="AQ7716" s="27">
        <v>41573</v>
      </c>
      <c r="AR7716" t="s">
        <v>240</v>
      </c>
      <c r="AS7716">
        <v>8</v>
      </c>
      <c r="AT7716" t="s">
        <v>269</v>
      </c>
      <c r="AU7716" s="27">
        <v>41573</v>
      </c>
    </row>
    <row r="7717" spans="1:47" x14ac:dyDescent="0.2">
      <c r="A7717">
        <v>7716</v>
      </c>
      <c r="B7717" t="s">
        <v>25264</v>
      </c>
      <c r="C7717" t="s">
        <v>2600</v>
      </c>
      <c r="D7717" t="s">
        <v>3192</v>
      </c>
      <c r="E7717" s="27">
        <v>41979</v>
      </c>
      <c r="F7717" t="s">
        <v>233</v>
      </c>
      <c r="G7717" s="27">
        <v>35284</v>
      </c>
      <c r="H7717">
        <v>19</v>
      </c>
      <c r="I7717" t="s">
        <v>259</v>
      </c>
      <c r="J7717" t="s">
        <v>245</v>
      </c>
      <c r="K7717">
        <v>0</v>
      </c>
      <c r="L7717">
        <v>4</v>
      </c>
      <c r="M7717">
        <v>0</v>
      </c>
      <c r="N7717">
        <v>2</v>
      </c>
      <c r="O7717">
        <v>1</v>
      </c>
      <c r="P7717">
        <v>-1</v>
      </c>
      <c r="Q7717" s="28">
        <v>41978.472222222219</v>
      </c>
      <c r="R7717" s="28">
        <v>41979.050694444442</v>
      </c>
      <c r="S7717" t="s">
        <v>25265</v>
      </c>
      <c r="T7717" s="27">
        <v>41978</v>
      </c>
      <c r="V7717">
        <v>1</v>
      </c>
      <c r="W7717" t="s">
        <v>32</v>
      </c>
      <c r="X7717" t="s">
        <v>25266</v>
      </c>
      <c r="Y7717">
        <v>0</v>
      </c>
      <c r="AB7717" t="s">
        <v>237</v>
      </c>
      <c r="AH7717">
        <v>0</v>
      </c>
      <c r="AN7717" t="s">
        <v>238</v>
      </c>
      <c r="AO7717">
        <v>7</v>
      </c>
      <c r="AP7717" t="s">
        <v>246</v>
      </c>
      <c r="AQ7717" s="27">
        <v>41979</v>
      </c>
      <c r="AR7717" t="s">
        <v>240</v>
      </c>
      <c r="AS7717">
        <v>4</v>
      </c>
      <c r="AT7717" t="s">
        <v>239</v>
      </c>
      <c r="AU7717" s="27">
        <v>41979</v>
      </c>
    </row>
    <row r="7718" spans="1:47" x14ac:dyDescent="0.2">
      <c r="A7718">
        <v>7717</v>
      </c>
      <c r="B7718" t="s">
        <v>25267</v>
      </c>
      <c r="C7718" t="s">
        <v>25268</v>
      </c>
      <c r="D7718" t="s">
        <v>5448</v>
      </c>
      <c r="E7718" s="27">
        <v>41776</v>
      </c>
      <c r="F7718" t="s">
        <v>233</v>
      </c>
      <c r="G7718" s="27">
        <v>29715</v>
      </c>
      <c r="H7718">
        <v>34</v>
      </c>
      <c r="I7718" t="s">
        <v>244</v>
      </c>
      <c r="J7718" t="s">
        <v>250</v>
      </c>
      <c r="K7718">
        <v>2</v>
      </c>
      <c r="L7718">
        <v>7</v>
      </c>
      <c r="M7718">
        <v>0</v>
      </c>
      <c r="N7718">
        <v>1</v>
      </c>
      <c r="O7718">
        <v>8</v>
      </c>
      <c r="P7718">
        <v>-1</v>
      </c>
      <c r="Q7718" s="28">
        <v>41775.494444444441</v>
      </c>
      <c r="R7718" s="28">
        <v>41780.161111111112</v>
      </c>
      <c r="S7718" t="s">
        <v>25269</v>
      </c>
      <c r="T7718" s="27">
        <v>41775</v>
      </c>
      <c r="V7718">
        <v>1</v>
      </c>
      <c r="W7718" t="s">
        <v>32</v>
      </c>
      <c r="X7718" t="s">
        <v>261</v>
      </c>
      <c r="Y7718">
        <v>1</v>
      </c>
      <c r="AA7718" t="s">
        <v>25270</v>
      </c>
      <c r="AB7718" t="s">
        <v>32</v>
      </c>
      <c r="AC7718">
        <v>0</v>
      </c>
      <c r="AD7718" s="27">
        <v>42256</v>
      </c>
      <c r="AE7718" t="s">
        <v>261</v>
      </c>
      <c r="AF7718" s="27">
        <v>42256</v>
      </c>
      <c r="AG7718" s="27">
        <v>42258</v>
      </c>
      <c r="AH7718">
        <v>0</v>
      </c>
      <c r="AN7718" t="s">
        <v>238</v>
      </c>
      <c r="AO7718">
        <v>3</v>
      </c>
      <c r="AP7718" t="s">
        <v>239</v>
      </c>
      <c r="AQ7718" s="27">
        <v>41776</v>
      </c>
      <c r="AR7718" t="s">
        <v>240</v>
      </c>
      <c r="AS7718">
        <v>7</v>
      </c>
      <c r="AT7718" t="s">
        <v>246</v>
      </c>
      <c r="AU7718" s="27">
        <v>41776</v>
      </c>
    </row>
    <row r="7719" spans="1:47" x14ac:dyDescent="0.2">
      <c r="A7719">
        <v>7718</v>
      </c>
      <c r="B7719" t="s">
        <v>25271</v>
      </c>
      <c r="C7719" t="s">
        <v>1438</v>
      </c>
      <c r="D7719" t="s">
        <v>7395</v>
      </c>
      <c r="E7719" s="27">
        <v>42000</v>
      </c>
      <c r="F7719" t="s">
        <v>233</v>
      </c>
      <c r="G7719" s="27">
        <v>33411</v>
      </c>
      <c r="H7719">
        <v>24</v>
      </c>
      <c r="I7719" t="s">
        <v>259</v>
      </c>
      <c r="J7719" t="s">
        <v>250</v>
      </c>
      <c r="K7719">
        <v>0</v>
      </c>
      <c r="L7719">
        <v>2</v>
      </c>
      <c r="M7719">
        <v>0</v>
      </c>
      <c r="N7719">
        <v>0</v>
      </c>
      <c r="O7719">
        <v>0</v>
      </c>
      <c r="P7719">
        <v>-1</v>
      </c>
      <c r="Q7719" s="28">
        <v>41999.334027777775</v>
      </c>
      <c r="R7719" s="28">
        <v>42000.129861111112</v>
      </c>
      <c r="S7719" t="s">
        <v>25272</v>
      </c>
      <c r="T7719" s="27">
        <v>41999</v>
      </c>
      <c r="V7719">
        <v>1</v>
      </c>
      <c r="W7719" t="s">
        <v>32</v>
      </c>
      <c r="X7719" t="s">
        <v>359</v>
      </c>
      <c r="Y7719">
        <v>0</v>
      </c>
      <c r="AB7719" t="s">
        <v>237</v>
      </c>
      <c r="AH7719">
        <v>0</v>
      </c>
      <c r="AN7719" t="s">
        <v>238</v>
      </c>
      <c r="AO7719">
        <v>3</v>
      </c>
      <c r="AP7719" t="s">
        <v>239</v>
      </c>
      <c r="AQ7719" s="27">
        <v>42000</v>
      </c>
      <c r="AR7719" t="s">
        <v>240</v>
      </c>
      <c r="AS7719">
        <v>2</v>
      </c>
      <c r="AT7719" t="s">
        <v>239</v>
      </c>
      <c r="AU7719" s="27">
        <v>42000</v>
      </c>
    </row>
    <row r="7720" spans="1:47" x14ac:dyDescent="0.2">
      <c r="A7720">
        <v>7719</v>
      </c>
      <c r="B7720" t="s">
        <v>25273</v>
      </c>
      <c r="C7720" t="s">
        <v>25274</v>
      </c>
      <c r="D7720" t="s">
        <v>18535</v>
      </c>
      <c r="E7720" s="27">
        <v>41340</v>
      </c>
      <c r="F7720" t="s">
        <v>294</v>
      </c>
      <c r="G7720" s="27">
        <v>33246</v>
      </c>
      <c r="H7720">
        <v>25</v>
      </c>
      <c r="I7720" t="s">
        <v>244</v>
      </c>
      <c r="J7720" t="s">
        <v>250</v>
      </c>
      <c r="K7720">
        <v>0</v>
      </c>
      <c r="L7720">
        <v>4</v>
      </c>
      <c r="M7720">
        <v>0</v>
      </c>
      <c r="N7720">
        <v>0</v>
      </c>
      <c r="O7720">
        <v>0</v>
      </c>
      <c r="W7720" t="s">
        <v>237</v>
      </c>
      <c r="Y7720">
        <v>-1</v>
      </c>
      <c r="AB7720" t="s">
        <v>237</v>
      </c>
      <c r="AH7720">
        <v>0</v>
      </c>
      <c r="AN7720" t="s">
        <v>238</v>
      </c>
      <c r="AO7720">
        <v>5</v>
      </c>
      <c r="AP7720" t="s">
        <v>246</v>
      </c>
      <c r="AQ7720" s="27">
        <v>41340</v>
      </c>
      <c r="AR7720" t="s">
        <v>240</v>
      </c>
      <c r="AS7720">
        <v>4</v>
      </c>
      <c r="AT7720" t="s">
        <v>239</v>
      </c>
      <c r="AU7720" s="27">
        <v>41340</v>
      </c>
    </row>
    <row r="7721" spans="1:47" x14ac:dyDescent="0.2">
      <c r="A7721">
        <v>7720</v>
      </c>
      <c r="B7721" t="s">
        <v>25275</v>
      </c>
      <c r="C7721" t="s">
        <v>928</v>
      </c>
      <c r="D7721" t="s">
        <v>25276</v>
      </c>
      <c r="E7721" s="27">
        <v>41328</v>
      </c>
      <c r="F7721" t="s">
        <v>233</v>
      </c>
      <c r="G7721" s="27">
        <v>22197</v>
      </c>
      <c r="H7721">
        <v>55</v>
      </c>
      <c r="I7721" t="s">
        <v>234</v>
      </c>
      <c r="J7721" t="s">
        <v>250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-1</v>
      </c>
      <c r="Q7721" s="28">
        <v>41327.428472222222</v>
      </c>
      <c r="R7721" s="28">
        <v>41328.37777777778</v>
      </c>
      <c r="S7721" t="s">
        <v>25277</v>
      </c>
      <c r="T7721" s="27">
        <v>41327</v>
      </c>
      <c r="V7721">
        <v>1</v>
      </c>
      <c r="W7721" t="s">
        <v>36</v>
      </c>
      <c r="X7721" t="s">
        <v>279</v>
      </c>
      <c r="Y7721">
        <v>1</v>
      </c>
      <c r="AA7721" t="s">
        <v>25278</v>
      </c>
      <c r="AB7721" t="s">
        <v>36</v>
      </c>
      <c r="AD7721" s="27">
        <v>41656</v>
      </c>
      <c r="AE7721" t="s">
        <v>404</v>
      </c>
      <c r="AH7721">
        <v>1</v>
      </c>
      <c r="AJ7721" t="s">
        <v>25279</v>
      </c>
      <c r="AK7721" t="s">
        <v>255</v>
      </c>
      <c r="AL7721" s="27">
        <v>41851</v>
      </c>
      <c r="AM7721" t="s">
        <v>254</v>
      </c>
      <c r="AN7721" t="s">
        <v>238</v>
      </c>
      <c r="AO7721">
        <v>1</v>
      </c>
      <c r="AP7721" t="s">
        <v>239</v>
      </c>
      <c r="AQ7721" s="27">
        <v>41328</v>
      </c>
      <c r="AR7721" t="s">
        <v>240</v>
      </c>
      <c r="AS7721">
        <v>1</v>
      </c>
      <c r="AT7721" t="s">
        <v>239</v>
      </c>
      <c r="AU7721" s="27">
        <v>41328</v>
      </c>
    </row>
    <row r="7722" spans="1:47" x14ac:dyDescent="0.2">
      <c r="A7722">
        <v>7721</v>
      </c>
      <c r="B7722" t="s">
        <v>25280</v>
      </c>
      <c r="C7722" t="s">
        <v>25281</v>
      </c>
      <c r="D7722" t="s">
        <v>5198</v>
      </c>
      <c r="E7722" s="27">
        <v>41367</v>
      </c>
      <c r="F7722" t="s">
        <v>294</v>
      </c>
      <c r="G7722" s="27">
        <v>33981</v>
      </c>
      <c r="H7722">
        <v>23</v>
      </c>
      <c r="I7722" t="s">
        <v>259</v>
      </c>
      <c r="J7722" t="s">
        <v>250</v>
      </c>
      <c r="K7722">
        <v>0</v>
      </c>
      <c r="L7722">
        <v>6</v>
      </c>
      <c r="M7722">
        <v>0</v>
      </c>
      <c r="N7722">
        <v>0</v>
      </c>
      <c r="O7722">
        <v>0</v>
      </c>
      <c r="P7722">
        <v>-1</v>
      </c>
      <c r="Q7722" s="28">
        <v>41366.311111111114</v>
      </c>
      <c r="R7722" s="28">
        <v>41367.479861111111</v>
      </c>
      <c r="S7722" t="s">
        <v>25282</v>
      </c>
      <c r="T7722" s="27">
        <v>41366</v>
      </c>
      <c r="V7722">
        <v>1</v>
      </c>
      <c r="W7722" t="s">
        <v>32</v>
      </c>
      <c r="X7722" t="s">
        <v>1207</v>
      </c>
      <c r="Y7722">
        <v>1</v>
      </c>
      <c r="AA7722" t="s">
        <v>25283</v>
      </c>
      <c r="AB7722" t="s">
        <v>36</v>
      </c>
      <c r="AC7722">
        <v>0</v>
      </c>
      <c r="AD7722" s="27">
        <v>41460</v>
      </c>
      <c r="AE7722" t="s">
        <v>6556</v>
      </c>
      <c r="AF7722" s="27">
        <v>41460</v>
      </c>
      <c r="AG7722" s="27">
        <v>41461</v>
      </c>
      <c r="AH7722">
        <v>0</v>
      </c>
      <c r="AN7722" t="s">
        <v>238</v>
      </c>
      <c r="AO7722">
        <v>6</v>
      </c>
      <c r="AP7722" t="s">
        <v>246</v>
      </c>
      <c r="AQ7722" s="27">
        <v>41367</v>
      </c>
      <c r="AR7722" t="s">
        <v>240</v>
      </c>
      <c r="AS7722">
        <v>6</v>
      </c>
      <c r="AT7722" t="s">
        <v>246</v>
      </c>
      <c r="AU7722" s="27">
        <v>41367</v>
      </c>
    </row>
    <row r="7723" spans="1:47" x14ac:dyDescent="0.2">
      <c r="A7723">
        <v>7722</v>
      </c>
      <c r="B7723" t="s">
        <v>25284</v>
      </c>
      <c r="C7723" t="s">
        <v>25285</v>
      </c>
      <c r="D7723" t="s">
        <v>375</v>
      </c>
      <c r="E7723" s="27">
        <v>41869</v>
      </c>
      <c r="F7723" t="s">
        <v>294</v>
      </c>
      <c r="G7723" s="27">
        <v>33973</v>
      </c>
      <c r="H7723">
        <v>23</v>
      </c>
      <c r="I7723" t="s">
        <v>259</v>
      </c>
      <c r="J7723" t="s">
        <v>250</v>
      </c>
      <c r="K7723">
        <v>0</v>
      </c>
      <c r="L7723">
        <v>9</v>
      </c>
      <c r="M7723">
        <v>0</v>
      </c>
      <c r="N7723">
        <v>0</v>
      </c>
      <c r="O7723">
        <v>3</v>
      </c>
      <c r="P7723">
        <v>0</v>
      </c>
      <c r="Q7723" s="28">
        <v>41869.226388888892</v>
      </c>
      <c r="R7723" s="28">
        <v>41874.239583333336</v>
      </c>
      <c r="S7723" t="s">
        <v>25286</v>
      </c>
      <c r="T7723" s="27">
        <v>41869</v>
      </c>
      <c r="V7723">
        <v>0</v>
      </c>
      <c r="W7723" t="s">
        <v>32</v>
      </c>
      <c r="X7723" t="s">
        <v>343</v>
      </c>
      <c r="Y7723">
        <v>1</v>
      </c>
      <c r="AA7723" t="s">
        <v>25287</v>
      </c>
      <c r="AB7723" t="s">
        <v>36</v>
      </c>
      <c r="AC7723">
        <v>0</v>
      </c>
      <c r="AD7723" s="27">
        <v>41957</v>
      </c>
      <c r="AE7723" t="s">
        <v>529</v>
      </c>
      <c r="AF7723" s="27">
        <v>41957</v>
      </c>
      <c r="AG7723" s="27">
        <v>42043</v>
      </c>
      <c r="AH7723">
        <v>0</v>
      </c>
      <c r="AN7723" t="s">
        <v>238</v>
      </c>
      <c r="AO7723">
        <v>7</v>
      </c>
      <c r="AP7723" t="s">
        <v>246</v>
      </c>
      <c r="AQ7723" s="27">
        <v>41869</v>
      </c>
      <c r="AR7723" t="s">
        <v>240</v>
      </c>
      <c r="AS7723">
        <v>9</v>
      </c>
      <c r="AT7723" t="s">
        <v>269</v>
      </c>
      <c r="AU7723" s="27">
        <v>41869</v>
      </c>
    </row>
    <row r="7724" spans="1:47" x14ac:dyDescent="0.2">
      <c r="A7724">
        <v>7723</v>
      </c>
      <c r="B7724" t="s">
        <v>25288</v>
      </c>
      <c r="C7724" t="s">
        <v>25289</v>
      </c>
      <c r="D7724" t="s">
        <v>25290</v>
      </c>
      <c r="E7724" s="27">
        <v>41574</v>
      </c>
      <c r="F7724" t="s">
        <v>233</v>
      </c>
      <c r="G7724" s="27">
        <v>33621</v>
      </c>
      <c r="H7724">
        <v>24</v>
      </c>
      <c r="I7724" t="s">
        <v>259</v>
      </c>
      <c r="J7724" t="s">
        <v>353</v>
      </c>
      <c r="K7724">
        <v>0</v>
      </c>
      <c r="L7724">
        <v>2</v>
      </c>
      <c r="M7724">
        <v>0</v>
      </c>
      <c r="N7724">
        <v>0</v>
      </c>
      <c r="O7724">
        <v>0</v>
      </c>
      <c r="P7724">
        <v>-1</v>
      </c>
      <c r="Q7724" s="28">
        <v>41573.223611111112</v>
      </c>
      <c r="R7724" s="28">
        <v>41579.386805555558</v>
      </c>
      <c r="S7724" t="s">
        <v>25291</v>
      </c>
      <c r="T7724" s="27">
        <v>41573</v>
      </c>
      <c r="V7724">
        <v>1</v>
      </c>
      <c r="W7724" t="s">
        <v>32</v>
      </c>
      <c r="X7724" t="s">
        <v>4016</v>
      </c>
      <c r="Y7724">
        <v>0</v>
      </c>
      <c r="AB7724" t="s">
        <v>237</v>
      </c>
      <c r="AH7724">
        <v>0</v>
      </c>
      <c r="AN7724" t="s">
        <v>238</v>
      </c>
      <c r="AO7724">
        <v>3</v>
      </c>
      <c r="AP7724" t="s">
        <v>239</v>
      </c>
      <c r="AQ7724" s="27">
        <v>41574</v>
      </c>
      <c r="AR7724" t="s">
        <v>240</v>
      </c>
      <c r="AS7724">
        <v>2</v>
      </c>
      <c r="AT7724" t="s">
        <v>239</v>
      </c>
      <c r="AU7724" s="27">
        <v>41574</v>
      </c>
    </row>
    <row r="7725" spans="1:47" x14ac:dyDescent="0.2">
      <c r="A7725">
        <v>7724</v>
      </c>
      <c r="B7725" t="s">
        <v>25292</v>
      </c>
      <c r="C7725" t="s">
        <v>25293</v>
      </c>
      <c r="D7725" t="s">
        <v>10988</v>
      </c>
      <c r="E7725" s="27">
        <v>41395</v>
      </c>
      <c r="F7725" t="s">
        <v>294</v>
      </c>
      <c r="G7725" s="27">
        <v>34290</v>
      </c>
      <c r="H7725">
        <v>22</v>
      </c>
      <c r="I7725" t="s">
        <v>259</v>
      </c>
      <c r="J7725" t="s">
        <v>250</v>
      </c>
      <c r="K7725">
        <v>0</v>
      </c>
      <c r="L7725">
        <v>9</v>
      </c>
      <c r="M7725">
        <v>0</v>
      </c>
      <c r="N7725">
        <v>0</v>
      </c>
      <c r="O7725">
        <v>4</v>
      </c>
      <c r="P7725">
        <v>-1</v>
      </c>
      <c r="Q7725" s="28">
        <v>41394.111805555556</v>
      </c>
      <c r="R7725" s="28">
        <v>41430.252083333333</v>
      </c>
      <c r="S7725" t="s">
        <v>25294</v>
      </c>
      <c r="T7725" s="27">
        <v>41394</v>
      </c>
      <c r="V7725">
        <v>1</v>
      </c>
      <c r="W7725" t="s">
        <v>32</v>
      </c>
      <c r="X7725" t="s">
        <v>555</v>
      </c>
      <c r="Y7725">
        <v>0</v>
      </c>
      <c r="AB7725" t="s">
        <v>237</v>
      </c>
      <c r="AH7725">
        <v>0</v>
      </c>
      <c r="AN7725" t="s">
        <v>238</v>
      </c>
      <c r="AO7725">
        <v>7</v>
      </c>
      <c r="AP7725" t="s">
        <v>246</v>
      </c>
      <c r="AQ7725" s="27">
        <v>41395</v>
      </c>
      <c r="AR7725" t="s">
        <v>240</v>
      </c>
      <c r="AS7725">
        <v>9</v>
      </c>
      <c r="AT7725" t="s">
        <v>269</v>
      </c>
      <c r="AU7725" s="27">
        <v>41395</v>
      </c>
    </row>
    <row r="7726" spans="1:47" x14ac:dyDescent="0.2">
      <c r="A7726">
        <v>7725</v>
      </c>
      <c r="B7726" t="s">
        <v>25295</v>
      </c>
      <c r="C7726" t="s">
        <v>25296</v>
      </c>
      <c r="D7726" t="s">
        <v>3303</v>
      </c>
      <c r="E7726" s="27">
        <v>41549</v>
      </c>
      <c r="F7726" t="s">
        <v>233</v>
      </c>
      <c r="G7726" s="27">
        <v>13994</v>
      </c>
      <c r="H7726">
        <v>77</v>
      </c>
      <c r="I7726" t="s">
        <v>234</v>
      </c>
      <c r="J7726" t="s">
        <v>250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0</v>
      </c>
      <c r="Q7726" s="28">
        <v>41549.121527777781</v>
      </c>
      <c r="R7726" s="28">
        <v>41549.057638888888</v>
      </c>
      <c r="S7726" t="s">
        <v>25297</v>
      </c>
      <c r="T7726" s="27">
        <v>41548</v>
      </c>
      <c r="V7726">
        <v>1</v>
      </c>
      <c r="W7726" t="s">
        <v>36</v>
      </c>
      <c r="X7726" t="s">
        <v>2882</v>
      </c>
      <c r="Y7726">
        <v>0</v>
      </c>
      <c r="AB7726" t="s">
        <v>237</v>
      </c>
      <c r="AH7726">
        <v>0</v>
      </c>
      <c r="AN7726" t="s">
        <v>238</v>
      </c>
      <c r="AO7726">
        <v>1</v>
      </c>
      <c r="AP7726" t="s">
        <v>239</v>
      </c>
      <c r="AQ7726" s="27">
        <v>41549</v>
      </c>
      <c r="AR7726" t="s">
        <v>240</v>
      </c>
      <c r="AS7726">
        <v>1</v>
      </c>
      <c r="AT7726" t="s">
        <v>239</v>
      </c>
      <c r="AU7726" s="27">
        <v>41549</v>
      </c>
    </row>
    <row r="7727" spans="1:47" x14ac:dyDescent="0.2">
      <c r="A7727">
        <v>7726</v>
      </c>
      <c r="B7727" t="s">
        <v>25298</v>
      </c>
      <c r="C7727" t="s">
        <v>602</v>
      </c>
      <c r="D7727" t="s">
        <v>2501</v>
      </c>
      <c r="E7727" s="27">
        <v>41303</v>
      </c>
      <c r="F7727" t="s">
        <v>233</v>
      </c>
      <c r="G7727" s="27">
        <v>23232</v>
      </c>
      <c r="H7727">
        <v>52</v>
      </c>
      <c r="I7727" t="s">
        <v>234</v>
      </c>
      <c r="J7727" t="s">
        <v>245</v>
      </c>
      <c r="K7727">
        <v>0</v>
      </c>
      <c r="L7727">
        <v>2</v>
      </c>
      <c r="M7727">
        <v>0</v>
      </c>
      <c r="N7727">
        <v>0</v>
      </c>
      <c r="O7727">
        <v>3</v>
      </c>
      <c r="P7727">
        <v>-1</v>
      </c>
      <c r="Q7727" s="28">
        <v>41302.411111111112</v>
      </c>
      <c r="R7727" s="28">
        <v>41303.355555555558</v>
      </c>
      <c r="S7727" t="s">
        <v>25299</v>
      </c>
      <c r="T7727" s="27">
        <v>41302</v>
      </c>
      <c r="V7727">
        <v>1</v>
      </c>
      <c r="W7727" t="s">
        <v>36</v>
      </c>
      <c r="X7727" t="s">
        <v>279</v>
      </c>
      <c r="Y7727">
        <v>0</v>
      </c>
      <c r="AB7727" t="s">
        <v>237</v>
      </c>
      <c r="AH7727">
        <v>0</v>
      </c>
      <c r="AN7727" t="s">
        <v>238</v>
      </c>
      <c r="AO7727">
        <v>1</v>
      </c>
      <c r="AP7727" t="s">
        <v>239</v>
      </c>
      <c r="AQ7727" s="27">
        <v>41303</v>
      </c>
      <c r="AR7727" t="s">
        <v>240</v>
      </c>
      <c r="AS7727">
        <v>2</v>
      </c>
      <c r="AT7727" t="s">
        <v>239</v>
      </c>
      <c r="AU7727" s="27">
        <v>41303</v>
      </c>
    </row>
    <row r="7728" spans="1:47" x14ac:dyDescent="0.2">
      <c r="A7728">
        <v>7727</v>
      </c>
      <c r="B7728" t="s">
        <v>12800</v>
      </c>
      <c r="C7728" t="s">
        <v>793</v>
      </c>
      <c r="D7728" t="s">
        <v>2666</v>
      </c>
      <c r="E7728" s="27">
        <v>41356</v>
      </c>
      <c r="F7728" t="s">
        <v>233</v>
      </c>
      <c r="G7728" s="27">
        <v>34630</v>
      </c>
      <c r="H7728">
        <v>21</v>
      </c>
      <c r="I7728" t="s">
        <v>259</v>
      </c>
      <c r="J7728" t="s">
        <v>250</v>
      </c>
      <c r="K7728">
        <v>0</v>
      </c>
      <c r="L7728">
        <v>10</v>
      </c>
      <c r="M7728">
        <v>0</v>
      </c>
      <c r="N7728">
        <v>1</v>
      </c>
      <c r="O7728">
        <v>1</v>
      </c>
      <c r="P7728">
        <v>-1</v>
      </c>
      <c r="Q7728" s="28">
        <v>41355.251388888886</v>
      </c>
      <c r="R7728" s="28">
        <v>41592.272916666669</v>
      </c>
      <c r="S7728" t="s">
        <v>25300</v>
      </c>
      <c r="T7728" s="27">
        <v>41355</v>
      </c>
      <c r="V7728">
        <v>1</v>
      </c>
      <c r="W7728" t="s">
        <v>32</v>
      </c>
      <c r="X7728" t="s">
        <v>313</v>
      </c>
      <c r="Y7728">
        <v>0</v>
      </c>
      <c r="AB7728" t="s">
        <v>237</v>
      </c>
      <c r="AH7728">
        <v>0</v>
      </c>
      <c r="AN7728" t="s">
        <v>238</v>
      </c>
      <c r="AO7728">
        <v>8</v>
      </c>
      <c r="AP7728" t="s">
        <v>269</v>
      </c>
      <c r="AQ7728" s="27">
        <v>41356</v>
      </c>
      <c r="AR7728" t="s">
        <v>240</v>
      </c>
      <c r="AS7728">
        <v>10</v>
      </c>
      <c r="AT7728" t="s">
        <v>269</v>
      </c>
      <c r="AU7728" s="27">
        <v>41356</v>
      </c>
    </row>
    <row r="7729" spans="1:47" x14ac:dyDescent="0.2">
      <c r="A7729">
        <v>7728</v>
      </c>
      <c r="B7729" t="s">
        <v>25301</v>
      </c>
      <c r="C7729" t="s">
        <v>803</v>
      </c>
      <c r="D7729" t="s">
        <v>733</v>
      </c>
      <c r="E7729" s="27">
        <v>41765</v>
      </c>
      <c r="F7729" t="s">
        <v>233</v>
      </c>
      <c r="G7729" s="27">
        <v>29719</v>
      </c>
      <c r="H7729">
        <v>34</v>
      </c>
      <c r="I7729" t="s">
        <v>244</v>
      </c>
      <c r="J7729" t="s">
        <v>250</v>
      </c>
      <c r="K7729">
        <v>2</v>
      </c>
      <c r="L7729">
        <v>9</v>
      </c>
      <c r="M7729">
        <v>0</v>
      </c>
      <c r="N7729">
        <v>0</v>
      </c>
      <c r="O7729">
        <v>8</v>
      </c>
      <c r="P7729">
        <v>0</v>
      </c>
      <c r="Q7729" s="28">
        <v>41765.078472222223</v>
      </c>
      <c r="R7729" s="28">
        <v>41767.154861111114</v>
      </c>
      <c r="S7729" t="s">
        <v>25302</v>
      </c>
      <c r="T7729" s="27">
        <v>41765</v>
      </c>
      <c r="V7729">
        <v>0</v>
      </c>
      <c r="W7729" t="s">
        <v>32</v>
      </c>
      <c r="X7729" t="s">
        <v>378</v>
      </c>
      <c r="Y7729">
        <v>1</v>
      </c>
      <c r="AA7729" t="s">
        <v>25303</v>
      </c>
      <c r="AB7729" t="s">
        <v>36</v>
      </c>
      <c r="AC7729">
        <v>0</v>
      </c>
      <c r="AD7729" s="27">
        <v>41786</v>
      </c>
      <c r="AE7729" t="s">
        <v>3954</v>
      </c>
      <c r="AF7729" s="27">
        <v>41786</v>
      </c>
      <c r="AG7729" s="27">
        <v>41787</v>
      </c>
      <c r="AH7729">
        <v>0</v>
      </c>
      <c r="AN7729" t="s">
        <v>238</v>
      </c>
      <c r="AO7729">
        <v>7</v>
      </c>
      <c r="AP7729" t="s">
        <v>246</v>
      </c>
      <c r="AQ7729" s="27">
        <v>41765</v>
      </c>
      <c r="AR7729" t="s">
        <v>240</v>
      </c>
      <c r="AS7729">
        <v>9</v>
      </c>
      <c r="AT7729" t="s">
        <v>269</v>
      </c>
      <c r="AU7729" s="27">
        <v>41765</v>
      </c>
    </row>
    <row r="7730" spans="1:47" x14ac:dyDescent="0.2">
      <c r="A7730">
        <v>7729</v>
      </c>
      <c r="B7730" t="s">
        <v>25304</v>
      </c>
      <c r="C7730" t="s">
        <v>25305</v>
      </c>
      <c r="D7730" t="s">
        <v>25306</v>
      </c>
      <c r="E7730" s="27">
        <v>41371</v>
      </c>
      <c r="F7730" t="s">
        <v>233</v>
      </c>
      <c r="G7730" s="27">
        <v>28101</v>
      </c>
      <c r="H7730">
        <v>39</v>
      </c>
      <c r="I7730" t="s">
        <v>244</v>
      </c>
      <c r="J7730" t="s">
        <v>353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 s="28">
        <v>41371.115972222222</v>
      </c>
      <c r="R7730" s="28">
        <v>41371.272916666669</v>
      </c>
      <c r="S7730" t="s">
        <v>25307</v>
      </c>
      <c r="U7730" s="27">
        <v>41371</v>
      </c>
      <c r="V7730">
        <v>0</v>
      </c>
      <c r="W7730" t="s">
        <v>32</v>
      </c>
      <c r="X7730" t="s">
        <v>274</v>
      </c>
      <c r="Y7730">
        <v>0</v>
      </c>
      <c r="AB7730" t="s">
        <v>237</v>
      </c>
      <c r="AH7730">
        <v>0</v>
      </c>
      <c r="AN7730" t="s">
        <v>238</v>
      </c>
      <c r="AO7730">
        <v>1</v>
      </c>
      <c r="AP7730" t="s">
        <v>239</v>
      </c>
      <c r="AQ7730" s="27">
        <v>41371</v>
      </c>
      <c r="AR7730" t="s">
        <v>240</v>
      </c>
      <c r="AS7730">
        <v>1</v>
      </c>
      <c r="AT7730" t="s">
        <v>239</v>
      </c>
      <c r="AU7730" s="27">
        <v>41371</v>
      </c>
    </row>
    <row r="7731" spans="1:47" x14ac:dyDescent="0.2">
      <c r="A7731">
        <v>7730</v>
      </c>
      <c r="B7731" t="s">
        <v>25308</v>
      </c>
      <c r="C7731" t="s">
        <v>2302</v>
      </c>
      <c r="D7731" t="s">
        <v>25309</v>
      </c>
      <c r="E7731" s="27">
        <v>41365</v>
      </c>
      <c r="F7731" t="s">
        <v>233</v>
      </c>
      <c r="G7731" s="27">
        <v>31445</v>
      </c>
      <c r="H7731">
        <v>30</v>
      </c>
      <c r="I7731" t="s">
        <v>244</v>
      </c>
      <c r="J7731" t="s">
        <v>245</v>
      </c>
      <c r="K7731">
        <v>0</v>
      </c>
      <c r="L7731">
        <v>2</v>
      </c>
      <c r="M7731">
        <v>0</v>
      </c>
      <c r="N7731">
        <v>0</v>
      </c>
      <c r="O7731">
        <v>2</v>
      </c>
      <c r="P7731">
        <v>-1</v>
      </c>
      <c r="Q7731" s="28">
        <v>41364.115972222222</v>
      </c>
      <c r="R7731" s="28">
        <v>41365.106944444444</v>
      </c>
      <c r="S7731" t="s">
        <v>25310</v>
      </c>
      <c r="T7731" s="27">
        <v>41363</v>
      </c>
      <c r="V7731">
        <v>2</v>
      </c>
      <c r="W7731" t="s">
        <v>36</v>
      </c>
      <c r="X7731" t="s">
        <v>412</v>
      </c>
      <c r="Y7731">
        <v>1</v>
      </c>
      <c r="AA7731" t="s">
        <v>25311</v>
      </c>
      <c r="AB7731" t="s">
        <v>32</v>
      </c>
      <c r="AC7731">
        <v>0</v>
      </c>
      <c r="AD7731" s="27">
        <v>41394</v>
      </c>
      <c r="AE7731" t="s">
        <v>261</v>
      </c>
      <c r="AF7731" s="27">
        <v>41394</v>
      </c>
      <c r="AG7731" s="27">
        <v>41395</v>
      </c>
      <c r="AH7731">
        <v>0</v>
      </c>
      <c r="AN7731" t="s">
        <v>238</v>
      </c>
      <c r="AO7731">
        <v>2</v>
      </c>
      <c r="AP7731" t="s">
        <v>239</v>
      </c>
      <c r="AQ7731" s="27">
        <v>41365</v>
      </c>
      <c r="AR7731" t="s">
        <v>240</v>
      </c>
      <c r="AS7731">
        <v>2</v>
      </c>
      <c r="AT7731" t="s">
        <v>239</v>
      </c>
      <c r="AU7731" s="27">
        <v>41365</v>
      </c>
    </row>
    <row r="7732" spans="1:47" x14ac:dyDescent="0.2">
      <c r="A7732">
        <v>7731</v>
      </c>
      <c r="B7732" t="s">
        <v>25312</v>
      </c>
      <c r="C7732" t="s">
        <v>25313</v>
      </c>
      <c r="D7732" t="s">
        <v>25314</v>
      </c>
      <c r="E7732" s="27">
        <v>41820</v>
      </c>
      <c r="F7732" t="s">
        <v>233</v>
      </c>
      <c r="G7732" s="27">
        <v>32012</v>
      </c>
      <c r="H7732">
        <v>28</v>
      </c>
      <c r="I7732" t="s">
        <v>244</v>
      </c>
      <c r="J7732" t="s">
        <v>353</v>
      </c>
      <c r="K7732">
        <v>0</v>
      </c>
      <c r="L7732">
        <v>8</v>
      </c>
      <c r="M7732">
        <v>0</v>
      </c>
      <c r="N7732">
        <v>0</v>
      </c>
      <c r="O7732">
        <v>7</v>
      </c>
      <c r="P7732">
        <v>0</v>
      </c>
      <c r="Q7732" s="28">
        <v>41820.054861111108</v>
      </c>
      <c r="R7732" s="28">
        <v>41820.324305555558</v>
      </c>
      <c r="S7732" t="s">
        <v>25315</v>
      </c>
      <c r="T7732" s="27">
        <v>41819</v>
      </c>
      <c r="V7732">
        <v>1</v>
      </c>
      <c r="W7732" t="s">
        <v>36</v>
      </c>
      <c r="X7732" t="s">
        <v>1077</v>
      </c>
      <c r="Y7732">
        <v>0</v>
      </c>
      <c r="AB7732" t="s">
        <v>237</v>
      </c>
      <c r="AH7732">
        <v>0</v>
      </c>
      <c r="AN7732" t="s">
        <v>238</v>
      </c>
      <c r="AO7732">
        <v>8</v>
      </c>
      <c r="AP7732" t="s">
        <v>269</v>
      </c>
      <c r="AQ7732" s="27">
        <v>41820</v>
      </c>
      <c r="AR7732" t="s">
        <v>240</v>
      </c>
      <c r="AS7732">
        <v>8</v>
      </c>
      <c r="AT7732" t="s">
        <v>269</v>
      </c>
      <c r="AU7732" s="27">
        <v>41820</v>
      </c>
    </row>
    <row r="7733" spans="1:47" x14ac:dyDescent="0.2">
      <c r="A7733">
        <v>7732</v>
      </c>
      <c r="B7733" t="s">
        <v>25316</v>
      </c>
      <c r="C7733" t="s">
        <v>25317</v>
      </c>
      <c r="D7733" t="s">
        <v>1019</v>
      </c>
      <c r="E7733" s="27">
        <v>41965</v>
      </c>
      <c r="F7733" t="s">
        <v>233</v>
      </c>
      <c r="G7733" s="27">
        <v>22802</v>
      </c>
      <c r="H7733">
        <v>53</v>
      </c>
      <c r="I7733" t="s">
        <v>234</v>
      </c>
      <c r="J7733" t="s">
        <v>250</v>
      </c>
      <c r="K7733">
        <v>0</v>
      </c>
      <c r="L7733">
        <v>2</v>
      </c>
      <c r="M7733">
        <v>0</v>
      </c>
      <c r="N7733">
        <v>0</v>
      </c>
      <c r="O7733">
        <v>5</v>
      </c>
      <c r="S7733" t="s">
        <v>25318</v>
      </c>
      <c r="T7733" s="27">
        <v>41964</v>
      </c>
      <c r="V7733">
        <v>1</v>
      </c>
      <c r="W7733" t="s">
        <v>36</v>
      </c>
      <c r="X7733" t="s">
        <v>4758</v>
      </c>
      <c r="Y7733">
        <v>1</v>
      </c>
      <c r="AA7733" t="s">
        <v>25319</v>
      </c>
      <c r="AB7733" t="s">
        <v>36</v>
      </c>
      <c r="AD7733" s="27">
        <v>42311</v>
      </c>
      <c r="AE7733" t="s">
        <v>404</v>
      </c>
      <c r="AH7733">
        <v>0</v>
      </c>
      <c r="AN7733" t="s">
        <v>238</v>
      </c>
      <c r="AO7733">
        <v>1</v>
      </c>
      <c r="AP7733" t="s">
        <v>239</v>
      </c>
      <c r="AQ7733" s="27">
        <v>41965</v>
      </c>
      <c r="AR7733" t="s">
        <v>240</v>
      </c>
      <c r="AS7733">
        <v>2</v>
      </c>
      <c r="AT7733" t="s">
        <v>239</v>
      </c>
      <c r="AU7733" s="27">
        <v>41965</v>
      </c>
    </row>
    <row r="7734" spans="1:47" x14ac:dyDescent="0.2">
      <c r="A7734">
        <v>7733</v>
      </c>
      <c r="B7734" t="s">
        <v>25320</v>
      </c>
      <c r="C7734" t="s">
        <v>4013</v>
      </c>
      <c r="D7734" t="s">
        <v>2846</v>
      </c>
      <c r="E7734" s="27">
        <v>41411</v>
      </c>
      <c r="F7734" t="s">
        <v>233</v>
      </c>
      <c r="G7734" s="27">
        <v>31219</v>
      </c>
      <c r="H7734">
        <v>30</v>
      </c>
      <c r="I7734" t="s">
        <v>244</v>
      </c>
      <c r="J7734" t="s">
        <v>250</v>
      </c>
      <c r="K7734">
        <v>0</v>
      </c>
      <c r="L7734">
        <v>2</v>
      </c>
      <c r="M7734">
        <v>0</v>
      </c>
      <c r="N7734">
        <v>0</v>
      </c>
      <c r="O7734">
        <v>3</v>
      </c>
      <c r="P7734">
        <v>-1</v>
      </c>
      <c r="Q7734" s="28">
        <v>41410.481249999997</v>
      </c>
      <c r="R7734" s="28">
        <v>41416.241666666669</v>
      </c>
      <c r="S7734" t="s">
        <v>25321</v>
      </c>
      <c r="T7734" s="27">
        <v>41410</v>
      </c>
      <c r="V7734">
        <v>1</v>
      </c>
      <c r="W7734" t="s">
        <v>36</v>
      </c>
      <c r="X7734" t="s">
        <v>550</v>
      </c>
      <c r="Y7734">
        <v>1</v>
      </c>
      <c r="AA7734" t="s">
        <v>25322</v>
      </c>
      <c r="AB7734" t="s">
        <v>36</v>
      </c>
      <c r="AC7734">
        <v>351</v>
      </c>
      <c r="AD7734" s="27">
        <v>41435</v>
      </c>
      <c r="AE7734" t="s">
        <v>550</v>
      </c>
      <c r="AF7734" s="27">
        <v>41786</v>
      </c>
      <c r="AG7734" s="27">
        <v>41804</v>
      </c>
      <c r="AH7734">
        <v>0</v>
      </c>
      <c r="AN7734" t="s">
        <v>238</v>
      </c>
      <c r="AO7734">
        <v>2</v>
      </c>
      <c r="AP7734" t="s">
        <v>239</v>
      </c>
      <c r="AQ7734" s="27">
        <v>41411</v>
      </c>
      <c r="AR7734" t="s">
        <v>240</v>
      </c>
      <c r="AS7734">
        <v>2</v>
      </c>
      <c r="AT7734" t="s">
        <v>239</v>
      </c>
      <c r="AU7734" s="27">
        <v>41411</v>
      </c>
    </row>
    <row r="7735" spans="1:47" x14ac:dyDescent="0.2">
      <c r="A7735">
        <v>7734</v>
      </c>
      <c r="B7735" t="s">
        <v>25323</v>
      </c>
      <c r="C7735" t="s">
        <v>2056</v>
      </c>
      <c r="D7735" t="s">
        <v>375</v>
      </c>
      <c r="E7735" s="27">
        <v>41337</v>
      </c>
      <c r="F7735" t="s">
        <v>233</v>
      </c>
      <c r="G7735" s="27">
        <v>32777</v>
      </c>
      <c r="H7735">
        <v>26</v>
      </c>
      <c r="I7735" t="s">
        <v>244</v>
      </c>
      <c r="J7735" t="s">
        <v>250</v>
      </c>
      <c r="K7735">
        <v>0</v>
      </c>
      <c r="L7735">
        <v>4</v>
      </c>
      <c r="M7735">
        <v>0</v>
      </c>
      <c r="N7735">
        <v>0</v>
      </c>
      <c r="O7735">
        <v>0</v>
      </c>
      <c r="P7735">
        <v>0</v>
      </c>
      <c r="Q7735" s="28">
        <v>41337.100694444445</v>
      </c>
      <c r="R7735" s="28">
        <v>41337.07708333333</v>
      </c>
      <c r="S7735" t="s">
        <v>25324</v>
      </c>
      <c r="T7735" s="27">
        <v>41337</v>
      </c>
      <c r="V7735">
        <v>0</v>
      </c>
      <c r="W7735" t="s">
        <v>32</v>
      </c>
      <c r="X7735" t="s">
        <v>337</v>
      </c>
      <c r="Y7735">
        <v>1</v>
      </c>
      <c r="AA7735" t="s">
        <v>25325</v>
      </c>
      <c r="AB7735" t="s">
        <v>36</v>
      </c>
      <c r="AC7735">
        <v>1</v>
      </c>
      <c r="AD7735" s="27">
        <v>41851</v>
      </c>
      <c r="AE7735" t="s">
        <v>422</v>
      </c>
      <c r="AF7735" s="27">
        <v>41852</v>
      </c>
      <c r="AG7735" s="27">
        <v>41852</v>
      </c>
      <c r="AH7735">
        <v>0</v>
      </c>
      <c r="AN7735" t="s">
        <v>238</v>
      </c>
      <c r="AO7735">
        <v>3</v>
      </c>
      <c r="AP7735" t="s">
        <v>239</v>
      </c>
      <c r="AQ7735" s="27">
        <v>41337</v>
      </c>
      <c r="AR7735" t="s">
        <v>240</v>
      </c>
      <c r="AS7735">
        <v>4</v>
      </c>
      <c r="AT7735" t="s">
        <v>239</v>
      </c>
      <c r="AU7735" s="27">
        <v>41337</v>
      </c>
    </row>
    <row r="7736" spans="1:47" x14ac:dyDescent="0.2">
      <c r="A7736">
        <v>7735</v>
      </c>
      <c r="B7736" t="s">
        <v>25326</v>
      </c>
      <c r="C7736" t="s">
        <v>8319</v>
      </c>
      <c r="D7736" t="s">
        <v>2312</v>
      </c>
      <c r="E7736" s="27">
        <v>41442</v>
      </c>
      <c r="F7736" t="s">
        <v>294</v>
      </c>
      <c r="G7736" s="27">
        <v>23782</v>
      </c>
      <c r="H7736">
        <v>51</v>
      </c>
      <c r="I7736" t="s">
        <v>234</v>
      </c>
      <c r="J7736" t="s">
        <v>245</v>
      </c>
      <c r="K7736">
        <v>0</v>
      </c>
      <c r="L7736">
        <v>2</v>
      </c>
      <c r="M7736">
        <v>0</v>
      </c>
      <c r="N7736">
        <v>0</v>
      </c>
      <c r="O7736">
        <v>1</v>
      </c>
      <c r="P7736">
        <v>-30</v>
      </c>
      <c r="Q7736" s="28">
        <v>41412.411805555559</v>
      </c>
      <c r="R7736" s="28">
        <v>41413.540972222225</v>
      </c>
      <c r="S7736" t="s">
        <v>25327</v>
      </c>
      <c r="T7736" s="27">
        <v>41412</v>
      </c>
      <c r="V7736">
        <v>30</v>
      </c>
      <c r="W7736" t="s">
        <v>36</v>
      </c>
      <c r="X7736" t="s">
        <v>279</v>
      </c>
      <c r="Y7736">
        <v>0</v>
      </c>
      <c r="AB7736" t="s">
        <v>237</v>
      </c>
      <c r="AH7736">
        <v>0</v>
      </c>
      <c r="AN7736" t="s">
        <v>238</v>
      </c>
      <c r="AO7736">
        <v>1</v>
      </c>
      <c r="AP7736" t="s">
        <v>239</v>
      </c>
      <c r="AQ7736" s="27">
        <v>41442</v>
      </c>
      <c r="AR7736" t="s">
        <v>240</v>
      </c>
      <c r="AS7736">
        <v>2</v>
      </c>
      <c r="AT7736" t="s">
        <v>239</v>
      </c>
      <c r="AU7736" s="27">
        <v>41442</v>
      </c>
    </row>
    <row r="7737" spans="1:47" x14ac:dyDescent="0.2">
      <c r="A7737">
        <v>7736</v>
      </c>
      <c r="B7737" t="s">
        <v>25328</v>
      </c>
      <c r="C7737" t="s">
        <v>414</v>
      </c>
      <c r="D7737" t="s">
        <v>1128</v>
      </c>
      <c r="E7737" s="27">
        <v>41662</v>
      </c>
      <c r="F7737" t="s">
        <v>233</v>
      </c>
      <c r="G7737" s="27">
        <v>29958</v>
      </c>
      <c r="H7737">
        <v>34</v>
      </c>
      <c r="I7737" t="s">
        <v>244</v>
      </c>
      <c r="J7737" t="s">
        <v>250</v>
      </c>
      <c r="K7737">
        <v>0</v>
      </c>
      <c r="L7737">
        <v>3</v>
      </c>
      <c r="M7737">
        <v>0</v>
      </c>
      <c r="N7737">
        <v>0</v>
      </c>
      <c r="O7737">
        <v>2</v>
      </c>
      <c r="P7737">
        <v>-12</v>
      </c>
      <c r="Q7737" s="28">
        <v>41650.199999999997</v>
      </c>
      <c r="R7737" s="28">
        <v>41662.425000000003</v>
      </c>
      <c r="S7737" t="s">
        <v>25329</v>
      </c>
      <c r="U7737" s="27">
        <v>41650</v>
      </c>
      <c r="V7737">
        <v>12</v>
      </c>
      <c r="W7737" t="s">
        <v>32</v>
      </c>
      <c r="X7737" t="s">
        <v>274</v>
      </c>
      <c r="Y7737">
        <v>1</v>
      </c>
      <c r="AA7737" t="s">
        <v>25330</v>
      </c>
      <c r="AB7737" t="s">
        <v>36</v>
      </c>
      <c r="AD7737" s="27">
        <v>42418</v>
      </c>
      <c r="AE7737" t="s">
        <v>1508</v>
      </c>
      <c r="AH7737">
        <v>0</v>
      </c>
      <c r="AN7737" t="s">
        <v>238</v>
      </c>
      <c r="AO7737">
        <v>2</v>
      </c>
      <c r="AP7737" t="s">
        <v>239</v>
      </c>
      <c r="AQ7737" s="27">
        <v>41662</v>
      </c>
      <c r="AR7737" t="s">
        <v>240</v>
      </c>
      <c r="AS7737">
        <v>3</v>
      </c>
      <c r="AT7737" t="s">
        <v>239</v>
      </c>
      <c r="AU7737" s="27">
        <v>41662</v>
      </c>
    </row>
    <row r="7738" spans="1:47" x14ac:dyDescent="0.2">
      <c r="A7738">
        <v>7737</v>
      </c>
      <c r="B7738" t="s">
        <v>25331</v>
      </c>
      <c r="C7738" t="s">
        <v>2212</v>
      </c>
      <c r="D7738" t="s">
        <v>25332</v>
      </c>
      <c r="E7738" s="27">
        <v>41653</v>
      </c>
      <c r="F7738" t="s">
        <v>233</v>
      </c>
      <c r="G7738" s="27">
        <v>33771</v>
      </c>
      <c r="H7738">
        <v>23</v>
      </c>
      <c r="I7738" t="s">
        <v>259</v>
      </c>
      <c r="J7738" t="s">
        <v>245</v>
      </c>
      <c r="K7738">
        <v>0</v>
      </c>
      <c r="L7738">
        <v>2</v>
      </c>
      <c r="M7738">
        <v>0</v>
      </c>
      <c r="N7738">
        <v>0</v>
      </c>
      <c r="O7738">
        <v>0</v>
      </c>
      <c r="P7738">
        <v>-1</v>
      </c>
      <c r="Q7738" s="28">
        <v>41652.386111111111</v>
      </c>
      <c r="R7738" s="28">
        <v>41657.411805555559</v>
      </c>
      <c r="S7738" t="s">
        <v>25333</v>
      </c>
      <c r="T7738" s="27">
        <v>41652</v>
      </c>
      <c r="V7738">
        <v>1</v>
      </c>
      <c r="W7738" t="s">
        <v>32</v>
      </c>
      <c r="X7738" t="s">
        <v>555</v>
      </c>
      <c r="Y7738">
        <v>0</v>
      </c>
      <c r="AB7738" t="s">
        <v>237</v>
      </c>
      <c r="AH7738">
        <v>0</v>
      </c>
      <c r="AN7738" t="s">
        <v>238</v>
      </c>
      <c r="AO7738">
        <v>4</v>
      </c>
      <c r="AP7738" t="s">
        <v>239</v>
      </c>
      <c r="AQ7738" s="27">
        <v>41653</v>
      </c>
      <c r="AR7738" t="s">
        <v>240</v>
      </c>
      <c r="AS7738">
        <v>2</v>
      </c>
      <c r="AT7738" t="s">
        <v>239</v>
      </c>
      <c r="AU7738" s="27">
        <v>41653</v>
      </c>
    </row>
    <row r="7739" spans="1:47" x14ac:dyDescent="0.2">
      <c r="A7739">
        <v>7738</v>
      </c>
      <c r="B7739" t="s">
        <v>23806</v>
      </c>
      <c r="C7739" t="s">
        <v>231</v>
      </c>
      <c r="D7739" t="s">
        <v>6814</v>
      </c>
      <c r="E7739" s="27">
        <v>41625</v>
      </c>
      <c r="F7739" t="s">
        <v>233</v>
      </c>
      <c r="G7739" s="27">
        <v>30449</v>
      </c>
      <c r="H7739">
        <v>32</v>
      </c>
      <c r="I7739" t="s">
        <v>244</v>
      </c>
      <c r="J7739" t="s">
        <v>245</v>
      </c>
      <c r="K7739">
        <v>0</v>
      </c>
      <c r="L7739">
        <v>2</v>
      </c>
      <c r="M7739">
        <v>0</v>
      </c>
      <c r="N7739">
        <v>0</v>
      </c>
      <c r="O7739">
        <v>2</v>
      </c>
      <c r="P7739">
        <v>-1</v>
      </c>
      <c r="Q7739" s="28">
        <v>41624.29791666667</v>
      </c>
      <c r="R7739" s="28">
        <v>41625.129861111112</v>
      </c>
      <c r="S7739" t="s">
        <v>25334</v>
      </c>
      <c r="T7739" s="27">
        <v>41624</v>
      </c>
      <c r="V7739">
        <v>1</v>
      </c>
      <c r="W7739" t="s">
        <v>32</v>
      </c>
      <c r="X7739" t="s">
        <v>453</v>
      </c>
      <c r="Y7739">
        <v>0</v>
      </c>
      <c r="AB7739" t="s">
        <v>237</v>
      </c>
      <c r="AH7739">
        <v>0</v>
      </c>
      <c r="AN7739" t="s">
        <v>238</v>
      </c>
      <c r="AO7739">
        <v>1</v>
      </c>
      <c r="AP7739" t="s">
        <v>239</v>
      </c>
      <c r="AQ7739" s="27">
        <v>41625</v>
      </c>
      <c r="AR7739" t="s">
        <v>240</v>
      </c>
      <c r="AS7739">
        <v>2</v>
      </c>
      <c r="AT7739" t="s">
        <v>239</v>
      </c>
      <c r="AU7739" s="27">
        <v>41625</v>
      </c>
    </row>
    <row r="7740" spans="1:47" x14ac:dyDescent="0.2">
      <c r="A7740">
        <v>7739</v>
      </c>
      <c r="B7740" t="s">
        <v>25335</v>
      </c>
      <c r="C7740" t="s">
        <v>2404</v>
      </c>
      <c r="D7740" t="s">
        <v>12219</v>
      </c>
      <c r="E7740" s="27">
        <v>41956</v>
      </c>
      <c r="F7740" t="s">
        <v>233</v>
      </c>
      <c r="G7740" s="27">
        <v>26836</v>
      </c>
      <c r="H7740">
        <v>42</v>
      </c>
      <c r="I7740" t="s">
        <v>244</v>
      </c>
      <c r="J7740" t="s">
        <v>245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 s="28">
        <v>41956.058333333334</v>
      </c>
      <c r="R7740" s="28">
        <v>41957.214583333334</v>
      </c>
      <c r="S7740" t="s">
        <v>25336</v>
      </c>
      <c r="T7740" s="27">
        <v>41956</v>
      </c>
      <c r="V7740">
        <v>0</v>
      </c>
      <c r="W7740" t="s">
        <v>36</v>
      </c>
      <c r="X7740" t="s">
        <v>279</v>
      </c>
      <c r="Y7740">
        <v>0</v>
      </c>
      <c r="AB7740" t="s">
        <v>237</v>
      </c>
      <c r="AH7740">
        <v>0</v>
      </c>
      <c r="AN7740" t="s">
        <v>238</v>
      </c>
      <c r="AO7740">
        <v>1</v>
      </c>
      <c r="AP7740" t="s">
        <v>239</v>
      </c>
      <c r="AQ7740" s="27">
        <v>41956</v>
      </c>
      <c r="AR7740" t="s">
        <v>240</v>
      </c>
      <c r="AS7740">
        <v>1</v>
      </c>
      <c r="AT7740" t="s">
        <v>239</v>
      </c>
      <c r="AU7740" s="27">
        <v>41956</v>
      </c>
    </row>
    <row r="7741" spans="1:47" x14ac:dyDescent="0.2">
      <c r="A7741">
        <v>7740</v>
      </c>
      <c r="B7741" t="s">
        <v>25337</v>
      </c>
      <c r="C7741" t="s">
        <v>3737</v>
      </c>
      <c r="D7741" t="s">
        <v>25338</v>
      </c>
      <c r="E7741" s="27">
        <v>41576</v>
      </c>
      <c r="F7741" t="s">
        <v>233</v>
      </c>
      <c r="G7741" s="27">
        <v>28384</v>
      </c>
      <c r="H7741">
        <v>38</v>
      </c>
      <c r="I7741" t="s">
        <v>244</v>
      </c>
      <c r="J7741" t="s">
        <v>250</v>
      </c>
      <c r="K7741">
        <v>1</v>
      </c>
      <c r="L7741">
        <v>6</v>
      </c>
      <c r="M7741">
        <v>5</v>
      </c>
      <c r="N7741">
        <v>0</v>
      </c>
      <c r="O7741">
        <v>8</v>
      </c>
      <c r="P7741">
        <v>0</v>
      </c>
      <c r="Q7741" s="28">
        <v>41576.506249999999</v>
      </c>
      <c r="R7741" s="28">
        <v>41592.37777777778</v>
      </c>
      <c r="S7741" t="s">
        <v>25339</v>
      </c>
      <c r="T7741" s="27">
        <v>41575</v>
      </c>
      <c r="V7741">
        <v>1</v>
      </c>
      <c r="W7741" t="s">
        <v>36</v>
      </c>
      <c r="X7741" t="s">
        <v>279</v>
      </c>
      <c r="Y7741">
        <v>0</v>
      </c>
      <c r="AB7741" t="s">
        <v>237</v>
      </c>
      <c r="AH7741">
        <v>0</v>
      </c>
      <c r="AN7741" t="s">
        <v>238</v>
      </c>
      <c r="AO7741">
        <v>4</v>
      </c>
      <c r="AP7741" t="s">
        <v>239</v>
      </c>
      <c r="AQ7741" s="27">
        <v>41576</v>
      </c>
      <c r="AR7741" t="s">
        <v>240</v>
      </c>
      <c r="AS7741">
        <v>6</v>
      </c>
      <c r="AT7741" t="s">
        <v>246</v>
      </c>
      <c r="AU7741" s="27">
        <v>41576</v>
      </c>
    </row>
    <row r="7742" spans="1:47" x14ac:dyDescent="0.2">
      <c r="A7742">
        <v>7741</v>
      </c>
      <c r="B7742" t="s">
        <v>25340</v>
      </c>
      <c r="C7742" t="s">
        <v>419</v>
      </c>
      <c r="D7742" t="s">
        <v>22862</v>
      </c>
      <c r="E7742" s="27">
        <v>41292</v>
      </c>
      <c r="F7742" t="s">
        <v>233</v>
      </c>
      <c r="G7742" s="27">
        <v>34576</v>
      </c>
      <c r="H7742">
        <v>21</v>
      </c>
      <c r="I7742" t="s">
        <v>259</v>
      </c>
      <c r="J7742" t="s">
        <v>250</v>
      </c>
      <c r="K7742">
        <v>0</v>
      </c>
      <c r="L7742">
        <v>7</v>
      </c>
      <c r="M7742">
        <v>0</v>
      </c>
      <c r="N7742">
        <v>0</v>
      </c>
      <c r="O7742">
        <v>0</v>
      </c>
      <c r="P7742">
        <v>-1</v>
      </c>
      <c r="Q7742" s="28">
        <v>41291.060416666667</v>
      </c>
      <c r="R7742" s="28">
        <v>41292.400000000001</v>
      </c>
      <c r="S7742" t="s">
        <v>25341</v>
      </c>
      <c r="T7742" s="27">
        <v>41291</v>
      </c>
      <c r="V7742">
        <v>1</v>
      </c>
      <c r="W7742" t="s">
        <v>32</v>
      </c>
      <c r="X7742" t="s">
        <v>567</v>
      </c>
      <c r="Y7742">
        <v>1</v>
      </c>
      <c r="AA7742" t="s">
        <v>25342</v>
      </c>
      <c r="AB7742" t="s">
        <v>36</v>
      </c>
      <c r="AD7742" s="27">
        <v>41528</v>
      </c>
      <c r="AE7742" t="s">
        <v>412</v>
      </c>
      <c r="AH7742">
        <v>0</v>
      </c>
      <c r="AN7742" t="s">
        <v>238</v>
      </c>
      <c r="AO7742">
        <v>7</v>
      </c>
      <c r="AP7742" t="s">
        <v>246</v>
      </c>
      <c r="AQ7742" s="27">
        <v>41292</v>
      </c>
      <c r="AR7742" t="s">
        <v>240</v>
      </c>
      <c r="AS7742">
        <v>7</v>
      </c>
      <c r="AT7742" t="s">
        <v>246</v>
      </c>
      <c r="AU7742" s="27">
        <v>41292</v>
      </c>
    </row>
    <row r="7743" spans="1:47" x14ac:dyDescent="0.2">
      <c r="A7743">
        <v>7742</v>
      </c>
      <c r="B7743" t="s">
        <v>25343</v>
      </c>
      <c r="C7743" t="s">
        <v>1147</v>
      </c>
      <c r="D7743" t="s">
        <v>25344</v>
      </c>
      <c r="E7743" s="27">
        <v>41684</v>
      </c>
      <c r="F7743" t="s">
        <v>233</v>
      </c>
      <c r="G7743" s="27">
        <v>29756</v>
      </c>
      <c r="H7743">
        <v>34</v>
      </c>
      <c r="I7743" t="s">
        <v>244</v>
      </c>
      <c r="J7743" t="s">
        <v>353</v>
      </c>
      <c r="K7743">
        <v>0</v>
      </c>
      <c r="L7743">
        <v>6</v>
      </c>
      <c r="M7743">
        <v>0</v>
      </c>
      <c r="N7743">
        <v>0</v>
      </c>
      <c r="O7743">
        <v>5</v>
      </c>
      <c r="P7743">
        <v>-1</v>
      </c>
      <c r="Q7743" s="28">
        <v>41683.293055555558</v>
      </c>
      <c r="R7743" s="28">
        <v>41684.333333333336</v>
      </c>
      <c r="S7743" t="s">
        <v>25345</v>
      </c>
      <c r="T7743" s="27">
        <v>41683</v>
      </c>
      <c r="V7743">
        <v>1</v>
      </c>
      <c r="W7743" t="s">
        <v>32</v>
      </c>
      <c r="X7743" t="s">
        <v>348</v>
      </c>
      <c r="Y7743">
        <v>1</v>
      </c>
      <c r="AA7743" t="s">
        <v>25346</v>
      </c>
      <c r="AB7743" t="s">
        <v>36</v>
      </c>
      <c r="AD7743" s="27">
        <v>42058</v>
      </c>
      <c r="AE7743" t="s">
        <v>412</v>
      </c>
      <c r="AH7743">
        <v>0</v>
      </c>
      <c r="AN7743" t="s">
        <v>238</v>
      </c>
      <c r="AO7743">
        <v>2</v>
      </c>
      <c r="AP7743" t="s">
        <v>239</v>
      </c>
      <c r="AQ7743" s="27">
        <v>41684</v>
      </c>
      <c r="AR7743" t="s">
        <v>240</v>
      </c>
      <c r="AS7743">
        <v>6</v>
      </c>
      <c r="AT7743" t="s">
        <v>246</v>
      </c>
      <c r="AU7743" s="27">
        <v>41684</v>
      </c>
    </row>
    <row r="7744" spans="1:47" x14ac:dyDescent="0.2">
      <c r="A7744">
        <v>7743</v>
      </c>
      <c r="B7744" t="s">
        <v>25347</v>
      </c>
      <c r="C7744" t="s">
        <v>25348</v>
      </c>
      <c r="D7744" t="s">
        <v>432</v>
      </c>
      <c r="E7744" s="27">
        <v>41797</v>
      </c>
      <c r="F7744" t="s">
        <v>294</v>
      </c>
      <c r="G7744" s="27">
        <v>30576</v>
      </c>
      <c r="H7744">
        <v>32</v>
      </c>
      <c r="I7744" t="s">
        <v>244</v>
      </c>
      <c r="J7744" t="s">
        <v>245</v>
      </c>
      <c r="K7744">
        <v>0</v>
      </c>
      <c r="L7744">
        <v>3</v>
      </c>
      <c r="M7744">
        <v>0</v>
      </c>
      <c r="N7744">
        <v>0</v>
      </c>
      <c r="O7744">
        <v>0</v>
      </c>
      <c r="W7744" t="s">
        <v>237</v>
      </c>
      <c r="Y7744">
        <v>-1</v>
      </c>
      <c r="AB7744" t="s">
        <v>237</v>
      </c>
      <c r="AH7744">
        <v>0</v>
      </c>
      <c r="AN7744" t="s">
        <v>238</v>
      </c>
      <c r="AO7744">
        <v>2</v>
      </c>
      <c r="AP7744" t="s">
        <v>239</v>
      </c>
      <c r="AQ7744" s="27">
        <v>41797</v>
      </c>
      <c r="AR7744" t="s">
        <v>240</v>
      </c>
      <c r="AS7744">
        <v>3</v>
      </c>
      <c r="AT7744" t="s">
        <v>239</v>
      </c>
      <c r="AU7744" s="27">
        <v>41797</v>
      </c>
    </row>
    <row r="7745" spans="1:47" x14ac:dyDescent="0.2">
      <c r="A7745">
        <v>7744</v>
      </c>
      <c r="B7745" t="s">
        <v>25349</v>
      </c>
      <c r="C7745" t="s">
        <v>2359</v>
      </c>
      <c r="D7745" t="s">
        <v>19496</v>
      </c>
      <c r="E7745" s="27">
        <v>41581</v>
      </c>
      <c r="F7745" t="s">
        <v>233</v>
      </c>
      <c r="G7745" s="27">
        <v>22804</v>
      </c>
      <c r="H7745">
        <v>53</v>
      </c>
      <c r="I7745" t="s">
        <v>234</v>
      </c>
      <c r="J7745" t="s">
        <v>245</v>
      </c>
      <c r="K7745">
        <v>0</v>
      </c>
      <c r="L7745">
        <v>2</v>
      </c>
      <c r="M7745">
        <v>0</v>
      </c>
      <c r="N7745">
        <v>0</v>
      </c>
      <c r="O7745">
        <v>8</v>
      </c>
      <c r="P7745">
        <v>-1</v>
      </c>
      <c r="Q7745" s="28">
        <v>41580.386805555558</v>
      </c>
      <c r="R7745" s="28">
        <v>41584.472916666666</v>
      </c>
      <c r="S7745" t="s">
        <v>25350</v>
      </c>
      <c r="T7745" s="27">
        <v>41580</v>
      </c>
      <c r="V7745">
        <v>1</v>
      </c>
      <c r="W7745" t="s">
        <v>36</v>
      </c>
      <c r="X7745" t="s">
        <v>279</v>
      </c>
      <c r="Y7745">
        <v>1</v>
      </c>
      <c r="AA7745" t="s">
        <v>25351</v>
      </c>
      <c r="AB7745" t="s">
        <v>36</v>
      </c>
      <c r="AD7745" s="27">
        <v>42093</v>
      </c>
      <c r="AE7745" t="s">
        <v>2030</v>
      </c>
      <c r="AH7745">
        <v>0</v>
      </c>
      <c r="AN7745" t="s">
        <v>238</v>
      </c>
      <c r="AO7745">
        <v>2</v>
      </c>
      <c r="AP7745" t="s">
        <v>239</v>
      </c>
      <c r="AQ7745" s="27">
        <v>41581</v>
      </c>
      <c r="AR7745" t="s">
        <v>240</v>
      </c>
      <c r="AS7745">
        <v>2</v>
      </c>
      <c r="AT7745" t="s">
        <v>239</v>
      </c>
      <c r="AU7745" s="27">
        <v>41581</v>
      </c>
    </row>
    <row r="7746" spans="1:47" x14ac:dyDescent="0.2">
      <c r="A7746">
        <v>7745</v>
      </c>
      <c r="B7746" t="s">
        <v>25352</v>
      </c>
      <c r="C7746" t="s">
        <v>1478</v>
      </c>
      <c r="D7746" t="s">
        <v>25353</v>
      </c>
      <c r="E7746" s="27">
        <v>41495</v>
      </c>
      <c r="F7746" t="s">
        <v>233</v>
      </c>
      <c r="G7746" s="27">
        <v>29785</v>
      </c>
      <c r="H7746">
        <v>34</v>
      </c>
      <c r="I7746" t="s">
        <v>244</v>
      </c>
      <c r="J7746" t="s">
        <v>245</v>
      </c>
      <c r="K7746">
        <v>0</v>
      </c>
      <c r="L7746">
        <v>7</v>
      </c>
      <c r="M7746">
        <v>0</v>
      </c>
      <c r="N7746">
        <v>0</v>
      </c>
      <c r="O7746">
        <v>1</v>
      </c>
      <c r="P7746">
        <v>-1</v>
      </c>
      <c r="Q7746" s="28">
        <v>41494.17291666667</v>
      </c>
      <c r="R7746" s="28">
        <v>41545.304861111108</v>
      </c>
      <c r="S7746" t="s">
        <v>25354</v>
      </c>
      <c r="T7746" s="27">
        <v>41494</v>
      </c>
      <c r="V7746">
        <v>1</v>
      </c>
      <c r="W7746" t="s">
        <v>32</v>
      </c>
      <c r="X7746" t="s">
        <v>359</v>
      </c>
      <c r="Y7746">
        <v>0</v>
      </c>
      <c r="AB7746" t="s">
        <v>237</v>
      </c>
      <c r="AH7746">
        <v>0</v>
      </c>
      <c r="AN7746" t="s">
        <v>238</v>
      </c>
      <c r="AO7746">
        <v>3</v>
      </c>
      <c r="AP7746" t="s">
        <v>239</v>
      </c>
      <c r="AQ7746" s="27">
        <v>41495</v>
      </c>
      <c r="AR7746" t="s">
        <v>240</v>
      </c>
      <c r="AS7746">
        <v>7</v>
      </c>
      <c r="AT7746" t="s">
        <v>246</v>
      </c>
      <c r="AU7746" s="27">
        <v>41495</v>
      </c>
    </row>
    <row r="7747" spans="1:47" x14ac:dyDescent="0.2">
      <c r="A7747">
        <v>7746</v>
      </c>
      <c r="B7747" t="s">
        <v>25355</v>
      </c>
      <c r="C7747" t="s">
        <v>1197</v>
      </c>
      <c r="D7747" t="s">
        <v>6750</v>
      </c>
      <c r="E7747" s="27">
        <v>41791</v>
      </c>
      <c r="F7747" t="s">
        <v>233</v>
      </c>
      <c r="G7747" s="27">
        <v>32634</v>
      </c>
      <c r="H7747">
        <v>26</v>
      </c>
      <c r="I7747" t="s">
        <v>244</v>
      </c>
      <c r="J7747" t="s">
        <v>250</v>
      </c>
      <c r="K7747">
        <v>0</v>
      </c>
      <c r="L7747">
        <v>2</v>
      </c>
      <c r="M7747">
        <v>0</v>
      </c>
      <c r="N7747">
        <v>0</v>
      </c>
      <c r="O7747">
        <v>1</v>
      </c>
      <c r="P7747">
        <v>-1</v>
      </c>
      <c r="Q7747" s="28">
        <v>41790.42291666667</v>
      </c>
      <c r="R7747" s="28">
        <v>41795.265277777777</v>
      </c>
      <c r="S7747" t="s">
        <v>25356</v>
      </c>
      <c r="T7747" s="27">
        <v>41790</v>
      </c>
      <c r="V7747">
        <v>1</v>
      </c>
      <c r="W7747" t="s">
        <v>36</v>
      </c>
      <c r="X7747" t="s">
        <v>412</v>
      </c>
      <c r="Y7747">
        <v>0</v>
      </c>
      <c r="AB7747" t="s">
        <v>237</v>
      </c>
      <c r="AH7747">
        <v>0</v>
      </c>
      <c r="AN7747" t="s">
        <v>238</v>
      </c>
      <c r="AO7747">
        <v>3</v>
      </c>
      <c r="AP7747" t="s">
        <v>239</v>
      </c>
      <c r="AQ7747" s="27">
        <v>41791</v>
      </c>
      <c r="AR7747" t="s">
        <v>240</v>
      </c>
      <c r="AS7747">
        <v>2</v>
      </c>
      <c r="AT7747" t="s">
        <v>239</v>
      </c>
      <c r="AU7747" s="27">
        <v>41791</v>
      </c>
    </row>
    <row r="7748" spans="1:47" x14ac:dyDescent="0.2">
      <c r="A7748">
        <v>7747</v>
      </c>
      <c r="B7748" t="s">
        <v>25357</v>
      </c>
      <c r="C7748" t="s">
        <v>726</v>
      </c>
      <c r="D7748" t="s">
        <v>3460</v>
      </c>
      <c r="E7748" s="27">
        <v>41305</v>
      </c>
      <c r="F7748" t="s">
        <v>233</v>
      </c>
      <c r="G7748" s="27">
        <v>32226</v>
      </c>
      <c r="H7748">
        <v>28</v>
      </c>
      <c r="I7748" t="s">
        <v>244</v>
      </c>
      <c r="J7748" t="s">
        <v>353</v>
      </c>
      <c r="K7748">
        <v>0</v>
      </c>
      <c r="L7748">
        <v>7</v>
      </c>
      <c r="M7748">
        <v>0</v>
      </c>
      <c r="N7748">
        <v>0</v>
      </c>
      <c r="O7748">
        <v>1</v>
      </c>
      <c r="P7748">
        <v>44</v>
      </c>
      <c r="Q7748" s="28">
        <v>41349.388888888891</v>
      </c>
      <c r="R7748" s="28">
        <v>41383.058333333334</v>
      </c>
      <c r="S7748" t="s">
        <v>25358</v>
      </c>
      <c r="T7748" s="27">
        <v>40986</v>
      </c>
      <c r="V7748">
        <v>319</v>
      </c>
      <c r="W7748" t="s">
        <v>36</v>
      </c>
      <c r="X7748" t="s">
        <v>10555</v>
      </c>
      <c r="Y7748">
        <v>0</v>
      </c>
      <c r="AB7748" t="s">
        <v>237</v>
      </c>
      <c r="AH7748">
        <v>0</v>
      </c>
      <c r="AN7748" t="s">
        <v>238</v>
      </c>
      <c r="AO7748">
        <v>3</v>
      </c>
      <c r="AP7748" t="s">
        <v>239</v>
      </c>
      <c r="AQ7748" s="27">
        <v>41305</v>
      </c>
      <c r="AR7748" t="s">
        <v>240</v>
      </c>
      <c r="AS7748">
        <v>7</v>
      </c>
      <c r="AT7748" t="s">
        <v>246</v>
      </c>
      <c r="AU7748" s="27">
        <v>41305</v>
      </c>
    </row>
    <row r="7749" spans="1:47" x14ac:dyDescent="0.2">
      <c r="A7749">
        <v>7748</v>
      </c>
      <c r="B7749" t="s">
        <v>25359</v>
      </c>
      <c r="C7749" t="s">
        <v>1419</v>
      </c>
      <c r="D7749" t="s">
        <v>25360</v>
      </c>
      <c r="E7749" s="27">
        <v>41880</v>
      </c>
      <c r="F7749" t="s">
        <v>294</v>
      </c>
      <c r="G7749" s="27">
        <v>27848</v>
      </c>
      <c r="H7749">
        <v>40</v>
      </c>
      <c r="I7749" t="s">
        <v>244</v>
      </c>
      <c r="J7749" t="s">
        <v>245</v>
      </c>
      <c r="K7749">
        <v>0</v>
      </c>
      <c r="L7749">
        <v>1</v>
      </c>
      <c r="M7749">
        <v>0</v>
      </c>
      <c r="N7749">
        <v>0</v>
      </c>
      <c r="O7749">
        <v>1</v>
      </c>
      <c r="P7749">
        <v>-52</v>
      </c>
      <c r="Q7749" s="28">
        <v>41828.52847222222</v>
      </c>
      <c r="R7749" s="28">
        <v>41880.497916666667</v>
      </c>
      <c r="S7749" t="s">
        <v>25361</v>
      </c>
      <c r="U7749" s="27">
        <v>41828</v>
      </c>
      <c r="V7749">
        <v>52</v>
      </c>
      <c r="W7749" t="s">
        <v>32</v>
      </c>
      <c r="X7749" t="s">
        <v>274</v>
      </c>
      <c r="Y7749">
        <v>0</v>
      </c>
      <c r="AB7749" t="s">
        <v>237</v>
      </c>
      <c r="AH7749">
        <v>0</v>
      </c>
      <c r="AN7749" t="s">
        <v>238</v>
      </c>
      <c r="AO7749">
        <v>1</v>
      </c>
      <c r="AP7749" t="s">
        <v>239</v>
      </c>
      <c r="AQ7749" s="27">
        <v>41880</v>
      </c>
      <c r="AR7749" t="s">
        <v>240</v>
      </c>
      <c r="AS7749">
        <v>1</v>
      </c>
      <c r="AT7749" t="s">
        <v>239</v>
      </c>
      <c r="AU7749" s="27">
        <v>41880</v>
      </c>
    </row>
    <row r="7750" spans="1:47" x14ac:dyDescent="0.2">
      <c r="A7750">
        <v>7749</v>
      </c>
      <c r="B7750" t="s">
        <v>25362</v>
      </c>
      <c r="C7750" t="s">
        <v>602</v>
      </c>
      <c r="D7750" t="s">
        <v>25363</v>
      </c>
      <c r="E7750" s="27">
        <v>41905</v>
      </c>
      <c r="F7750" t="s">
        <v>233</v>
      </c>
      <c r="G7750" s="27">
        <v>32815</v>
      </c>
      <c r="H7750">
        <v>26</v>
      </c>
      <c r="I7750" t="s">
        <v>244</v>
      </c>
      <c r="J7750" t="s">
        <v>245</v>
      </c>
      <c r="K7750">
        <v>0</v>
      </c>
      <c r="L7750">
        <v>4</v>
      </c>
      <c r="M7750">
        <v>0</v>
      </c>
      <c r="N7750">
        <v>0</v>
      </c>
      <c r="O7750">
        <v>1</v>
      </c>
      <c r="P7750">
        <v>-39</v>
      </c>
      <c r="Q7750" s="28">
        <v>41866.080555555556</v>
      </c>
      <c r="R7750" s="28">
        <v>41871.349305555559</v>
      </c>
      <c r="S7750" t="s">
        <v>25364</v>
      </c>
      <c r="T7750" s="27">
        <v>41866</v>
      </c>
      <c r="V7750">
        <v>39</v>
      </c>
      <c r="W7750" t="s">
        <v>32</v>
      </c>
      <c r="X7750" t="s">
        <v>261</v>
      </c>
      <c r="Y7750">
        <v>0</v>
      </c>
      <c r="AB7750" t="s">
        <v>237</v>
      </c>
      <c r="AH7750">
        <v>0</v>
      </c>
      <c r="AN7750" t="s">
        <v>238</v>
      </c>
      <c r="AO7750">
        <v>3</v>
      </c>
      <c r="AP7750" t="s">
        <v>239</v>
      </c>
      <c r="AQ7750" s="27">
        <v>41905</v>
      </c>
      <c r="AR7750" t="s">
        <v>240</v>
      </c>
      <c r="AS7750">
        <v>4</v>
      </c>
      <c r="AT7750" t="s">
        <v>239</v>
      </c>
      <c r="AU7750" s="27">
        <v>41905</v>
      </c>
    </row>
    <row r="7751" spans="1:47" x14ac:dyDescent="0.2">
      <c r="A7751">
        <v>7750</v>
      </c>
      <c r="B7751" t="s">
        <v>25365</v>
      </c>
      <c r="C7751" t="s">
        <v>1383</v>
      </c>
      <c r="D7751" t="s">
        <v>16579</v>
      </c>
      <c r="E7751" s="27">
        <v>41277</v>
      </c>
      <c r="F7751" t="s">
        <v>233</v>
      </c>
      <c r="G7751" s="27">
        <v>31991</v>
      </c>
      <c r="H7751">
        <v>28</v>
      </c>
      <c r="I7751" t="s">
        <v>244</v>
      </c>
      <c r="J7751" t="s">
        <v>250</v>
      </c>
      <c r="K7751">
        <v>0</v>
      </c>
      <c r="L7751">
        <v>9</v>
      </c>
      <c r="M7751">
        <v>2</v>
      </c>
      <c r="N7751">
        <v>0</v>
      </c>
      <c r="O7751">
        <v>16</v>
      </c>
      <c r="P7751">
        <v>-1</v>
      </c>
      <c r="Q7751" s="28">
        <v>41276.065972222219</v>
      </c>
      <c r="R7751" s="28">
        <v>41277.407638888886</v>
      </c>
      <c r="S7751" t="s">
        <v>25366</v>
      </c>
      <c r="U7751" s="27">
        <v>41276</v>
      </c>
      <c r="V7751">
        <v>1</v>
      </c>
      <c r="W7751" t="s">
        <v>32</v>
      </c>
      <c r="X7751" t="s">
        <v>274</v>
      </c>
      <c r="Y7751">
        <v>0</v>
      </c>
      <c r="AB7751" t="s">
        <v>237</v>
      </c>
      <c r="AH7751">
        <v>0</v>
      </c>
      <c r="AN7751" t="s">
        <v>238</v>
      </c>
      <c r="AO7751">
        <v>9</v>
      </c>
      <c r="AP7751" t="s">
        <v>269</v>
      </c>
      <c r="AQ7751" s="27">
        <v>41277</v>
      </c>
      <c r="AR7751" t="s">
        <v>240</v>
      </c>
      <c r="AS7751">
        <v>9</v>
      </c>
      <c r="AT7751" t="s">
        <v>269</v>
      </c>
      <c r="AU7751" s="27">
        <v>41277</v>
      </c>
    </row>
    <row r="7752" spans="1:47" x14ac:dyDescent="0.2">
      <c r="A7752">
        <v>7751</v>
      </c>
      <c r="B7752" t="s">
        <v>25367</v>
      </c>
      <c r="C7752" t="s">
        <v>1397</v>
      </c>
      <c r="D7752" t="s">
        <v>357</v>
      </c>
      <c r="E7752" s="27">
        <v>41853</v>
      </c>
      <c r="F7752" t="s">
        <v>294</v>
      </c>
      <c r="G7752" s="27">
        <v>32385</v>
      </c>
      <c r="H7752">
        <v>27</v>
      </c>
      <c r="I7752" t="s">
        <v>244</v>
      </c>
      <c r="J7752" t="s">
        <v>250</v>
      </c>
      <c r="K7752">
        <v>0</v>
      </c>
      <c r="L7752">
        <v>10</v>
      </c>
      <c r="M7752">
        <v>0</v>
      </c>
      <c r="N7752">
        <v>0</v>
      </c>
      <c r="O7752">
        <v>3</v>
      </c>
      <c r="P7752">
        <v>-1</v>
      </c>
      <c r="Q7752" s="28">
        <v>41852.23333333333</v>
      </c>
      <c r="R7752" s="28">
        <v>41853.357638888891</v>
      </c>
      <c r="S7752" t="s">
        <v>25368</v>
      </c>
      <c r="U7752" s="27">
        <v>40247</v>
      </c>
      <c r="V7752">
        <v>1606</v>
      </c>
      <c r="W7752" t="s">
        <v>36</v>
      </c>
      <c r="X7752" t="s">
        <v>274</v>
      </c>
      <c r="Y7752">
        <v>0</v>
      </c>
      <c r="AB7752" t="s">
        <v>237</v>
      </c>
      <c r="AH7752">
        <v>0</v>
      </c>
      <c r="AN7752" t="s">
        <v>238</v>
      </c>
      <c r="AO7752">
        <v>7</v>
      </c>
      <c r="AP7752" t="s">
        <v>246</v>
      </c>
      <c r="AQ7752" s="27">
        <v>41853</v>
      </c>
      <c r="AR7752" t="s">
        <v>240</v>
      </c>
      <c r="AS7752">
        <v>10</v>
      </c>
      <c r="AT7752" t="s">
        <v>269</v>
      </c>
      <c r="AU7752" s="27">
        <v>41853</v>
      </c>
    </row>
    <row r="7753" spans="1:47" x14ac:dyDescent="0.2">
      <c r="A7753">
        <v>7752</v>
      </c>
      <c r="B7753" t="s">
        <v>25369</v>
      </c>
      <c r="C7753" t="s">
        <v>2931</v>
      </c>
      <c r="D7753" t="s">
        <v>1110</v>
      </c>
      <c r="E7753" s="27">
        <v>41755</v>
      </c>
      <c r="F7753" t="s">
        <v>233</v>
      </c>
      <c r="G7753" s="27">
        <v>33092</v>
      </c>
      <c r="H7753">
        <v>25</v>
      </c>
      <c r="I7753" t="s">
        <v>244</v>
      </c>
      <c r="J7753" t="s">
        <v>245</v>
      </c>
      <c r="K7753">
        <v>0</v>
      </c>
      <c r="L7753">
        <v>7</v>
      </c>
      <c r="M7753">
        <v>0</v>
      </c>
      <c r="N7753">
        <v>0</v>
      </c>
      <c r="O7753">
        <v>5</v>
      </c>
      <c r="P7753">
        <v>-1</v>
      </c>
      <c r="Q7753" s="28">
        <v>41754.460416666669</v>
      </c>
      <c r="R7753" s="28">
        <v>41756.175000000003</v>
      </c>
      <c r="S7753" t="s">
        <v>25370</v>
      </c>
      <c r="T7753" s="27">
        <v>41751</v>
      </c>
      <c r="V7753">
        <v>4</v>
      </c>
      <c r="W7753" t="s">
        <v>32</v>
      </c>
      <c r="X7753" t="s">
        <v>359</v>
      </c>
      <c r="Y7753">
        <v>1</v>
      </c>
      <c r="AA7753" t="s">
        <v>25371</v>
      </c>
      <c r="AB7753" t="s">
        <v>36</v>
      </c>
      <c r="AD7753" s="27">
        <v>41872</v>
      </c>
      <c r="AE7753" t="s">
        <v>422</v>
      </c>
      <c r="AH7753">
        <v>0</v>
      </c>
      <c r="AN7753" t="s">
        <v>238</v>
      </c>
      <c r="AO7753">
        <v>3</v>
      </c>
      <c r="AP7753" t="s">
        <v>239</v>
      </c>
      <c r="AQ7753" s="27">
        <v>41755</v>
      </c>
      <c r="AR7753" t="s">
        <v>240</v>
      </c>
      <c r="AS7753">
        <v>7</v>
      </c>
      <c r="AT7753" t="s">
        <v>246</v>
      </c>
      <c r="AU7753" s="27">
        <v>41755</v>
      </c>
    </row>
    <row r="7754" spans="1:47" x14ac:dyDescent="0.2">
      <c r="A7754">
        <v>7753</v>
      </c>
      <c r="B7754" t="s">
        <v>25372</v>
      </c>
      <c r="C7754" t="s">
        <v>928</v>
      </c>
      <c r="D7754" t="s">
        <v>25373</v>
      </c>
      <c r="E7754" s="27">
        <v>41420</v>
      </c>
      <c r="F7754" t="s">
        <v>233</v>
      </c>
      <c r="G7754" s="27">
        <v>22563</v>
      </c>
      <c r="H7754">
        <v>54</v>
      </c>
      <c r="I7754" t="s">
        <v>234</v>
      </c>
      <c r="J7754" t="s">
        <v>250</v>
      </c>
      <c r="K7754">
        <v>0</v>
      </c>
      <c r="L7754">
        <v>1</v>
      </c>
      <c r="M7754">
        <v>0</v>
      </c>
      <c r="N7754">
        <v>0</v>
      </c>
      <c r="O7754">
        <v>1</v>
      </c>
      <c r="P7754">
        <v>-1</v>
      </c>
      <c r="Q7754" s="28">
        <v>41419.42083333333</v>
      </c>
      <c r="R7754" s="28">
        <v>41420.356944444444</v>
      </c>
      <c r="S7754" t="s">
        <v>25374</v>
      </c>
      <c r="U7754" s="27">
        <v>41419</v>
      </c>
      <c r="V7754">
        <v>1</v>
      </c>
      <c r="W7754" t="s">
        <v>36</v>
      </c>
      <c r="X7754" t="s">
        <v>274</v>
      </c>
      <c r="Y7754">
        <v>0</v>
      </c>
      <c r="AB7754" t="s">
        <v>237</v>
      </c>
      <c r="AH7754">
        <v>0</v>
      </c>
      <c r="AN7754" t="s">
        <v>238</v>
      </c>
      <c r="AO7754">
        <v>1</v>
      </c>
      <c r="AP7754" t="s">
        <v>239</v>
      </c>
      <c r="AQ7754" s="27">
        <v>41420</v>
      </c>
      <c r="AR7754" t="s">
        <v>240</v>
      </c>
      <c r="AS7754">
        <v>1</v>
      </c>
      <c r="AT7754" t="s">
        <v>239</v>
      </c>
      <c r="AU7754" s="27">
        <v>41420</v>
      </c>
    </row>
    <row r="7755" spans="1:47" x14ac:dyDescent="0.2">
      <c r="A7755">
        <v>7754</v>
      </c>
      <c r="B7755" t="s">
        <v>25375</v>
      </c>
      <c r="C7755" t="s">
        <v>918</v>
      </c>
      <c r="D7755" t="s">
        <v>24152</v>
      </c>
      <c r="E7755" s="27">
        <v>41901</v>
      </c>
      <c r="F7755" t="s">
        <v>233</v>
      </c>
      <c r="G7755" s="27">
        <v>33289</v>
      </c>
      <c r="H7755">
        <v>25</v>
      </c>
      <c r="I7755" t="s">
        <v>244</v>
      </c>
      <c r="J7755" t="s">
        <v>245</v>
      </c>
      <c r="K7755">
        <v>0</v>
      </c>
      <c r="L7755">
        <v>4</v>
      </c>
      <c r="M7755">
        <v>0</v>
      </c>
      <c r="N7755">
        <v>0</v>
      </c>
      <c r="O7755">
        <v>2</v>
      </c>
      <c r="P7755">
        <v>0</v>
      </c>
      <c r="Q7755" s="28">
        <v>41901.270138888889</v>
      </c>
      <c r="R7755" s="28">
        <v>41901.373611111114</v>
      </c>
      <c r="S7755" t="s">
        <v>25376</v>
      </c>
      <c r="T7755" s="27">
        <v>41901</v>
      </c>
      <c r="V7755">
        <v>0</v>
      </c>
      <c r="W7755" t="s">
        <v>36</v>
      </c>
      <c r="X7755" t="s">
        <v>263</v>
      </c>
      <c r="Y7755">
        <v>1</v>
      </c>
      <c r="AA7755" t="s">
        <v>25377</v>
      </c>
      <c r="AB7755" t="s">
        <v>32</v>
      </c>
      <c r="AC7755">
        <v>0</v>
      </c>
      <c r="AD7755" s="27">
        <v>42106</v>
      </c>
      <c r="AE7755" t="s">
        <v>313</v>
      </c>
      <c r="AF7755" s="27">
        <v>42106</v>
      </c>
      <c r="AG7755" s="27">
        <v>42106</v>
      </c>
      <c r="AH7755">
        <v>1</v>
      </c>
      <c r="AJ7755" t="s">
        <v>25377</v>
      </c>
      <c r="AK7755" t="s">
        <v>312</v>
      </c>
      <c r="AL7755" s="27">
        <v>42106</v>
      </c>
      <c r="AM7755" t="s">
        <v>313</v>
      </c>
      <c r="AN7755" t="s">
        <v>238</v>
      </c>
      <c r="AO7755">
        <v>6</v>
      </c>
      <c r="AP7755" t="s">
        <v>246</v>
      </c>
      <c r="AQ7755" s="27">
        <v>41901</v>
      </c>
      <c r="AR7755" t="s">
        <v>240</v>
      </c>
      <c r="AS7755">
        <v>4</v>
      </c>
      <c r="AT7755" t="s">
        <v>239</v>
      </c>
      <c r="AU7755" s="27">
        <v>41901</v>
      </c>
    </row>
    <row r="7756" spans="1:47" x14ac:dyDescent="0.2">
      <c r="A7756">
        <v>7755</v>
      </c>
      <c r="B7756" t="s">
        <v>25378</v>
      </c>
      <c r="C7756" t="s">
        <v>25379</v>
      </c>
      <c r="D7756" t="s">
        <v>22770</v>
      </c>
      <c r="E7756" s="27">
        <v>41928</v>
      </c>
      <c r="F7756" t="s">
        <v>294</v>
      </c>
      <c r="G7756" s="27">
        <v>27415</v>
      </c>
      <c r="H7756">
        <v>41</v>
      </c>
      <c r="I7756" t="s">
        <v>244</v>
      </c>
      <c r="J7756" t="s">
        <v>250</v>
      </c>
      <c r="K7756">
        <v>0</v>
      </c>
      <c r="L7756">
        <v>1</v>
      </c>
      <c r="M7756">
        <v>0</v>
      </c>
      <c r="N7756">
        <v>0</v>
      </c>
      <c r="O7756">
        <v>1</v>
      </c>
      <c r="P7756">
        <v>-1</v>
      </c>
      <c r="Q7756" s="28">
        <v>41927.29791666667</v>
      </c>
      <c r="R7756" s="28">
        <v>41928.352777777778</v>
      </c>
      <c r="S7756" t="s">
        <v>25380</v>
      </c>
      <c r="T7756" s="27">
        <v>41927</v>
      </c>
      <c r="V7756">
        <v>1</v>
      </c>
      <c r="W7756" t="s">
        <v>32</v>
      </c>
      <c r="X7756" t="s">
        <v>359</v>
      </c>
      <c r="Y7756">
        <v>0</v>
      </c>
      <c r="AB7756" t="s">
        <v>237</v>
      </c>
      <c r="AH7756">
        <v>0</v>
      </c>
      <c r="AN7756" t="s">
        <v>238</v>
      </c>
      <c r="AO7756">
        <v>1</v>
      </c>
      <c r="AP7756" t="s">
        <v>239</v>
      </c>
      <c r="AQ7756" s="27">
        <v>41928</v>
      </c>
      <c r="AR7756" t="s">
        <v>240</v>
      </c>
      <c r="AS7756">
        <v>1</v>
      </c>
      <c r="AT7756" t="s">
        <v>239</v>
      </c>
      <c r="AU7756" s="27">
        <v>41928</v>
      </c>
    </row>
    <row r="7757" spans="1:47" x14ac:dyDescent="0.2">
      <c r="A7757">
        <v>7756</v>
      </c>
      <c r="B7757" t="s">
        <v>25381</v>
      </c>
      <c r="C7757" t="s">
        <v>918</v>
      </c>
      <c r="D7757" t="s">
        <v>25382</v>
      </c>
      <c r="E7757" s="27">
        <v>41686</v>
      </c>
      <c r="F7757" t="s">
        <v>233</v>
      </c>
      <c r="G7757" s="27">
        <v>33138</v>
      </c>
      <c r="H7757">
        <v>25</v>
      </c>
      <c r="I7757" t="s">
        <v>244</v>
      </c>
      <c r="J7757" t="s">
        <v>22</v>
      </c>
      <c r="K7757">
        <v>0</v>
      </c>
      <c r="L7757">
        <v>8</v>
      </c>
      <c r="M7757">
        <v>0</v>
      </c>
      <c r="N7757">
        <v>0</v>
      </c>
      <c r="O7757">
        <v>3</v>
      </c>
      <c r="P7757">
        <v>-1</v>
      </c>
      <c r="Q7757" s="28">
        <v>41685.26458333333</v>
      </c>
      <c r="R7757" s="28">
        <v>41687.105555555558</v>
      </c>
      <c r="S7757" t="s">
        <v>25383</v>
      </c>
      <c r="T7757" s="27">
        <v>41685</v>
      </c>
      <c r="V7757">
        <v>1</v>
      </c>
      <c r="W7757" t="s">
        <v>32</v>
      </c>
      <c r="X7757" t="s">
        <v>359</v>
      </c>
      <c r="Y7757">
        <v>1</v>
      </c>
      <c r="AA7757" t="s">
        <v>25384</v>
      </c>
      <c r="AB7757" t="s">
        <v>36</v>
      </c>
      <c r="AD7757" s="27">
        <v>41992</v>
      </c>
      <c r="AE7757" t="s">
        <v>324</v>
      </c>
      <c r="AH7757">
        <v>0</v>
      </c>
      <c r="AN7757" t="s">
        <v>238</v>
      </c>
      <c r="AO7757">
        <v>5</v>
      </c>
      <c r="AP7757" t="s">
        <v>246</v>
      </c>
      <c r="AQ7757" s="27">
        <v>41686</v>
      </c>
      <c r="AR7757" t="s">
        <v>240</v>
      </c>
      <c r="AS7757">
        <v>8</v>
      </c>
      <c r="AT7757" t="s">
        <v>269</v>
      </c>
      <c r="AU7757" s="27">
        <v>41686</v>
      </c>
    </row>
    <row r="7758" spans="1:47" x14ac:dyDescent="0.2">
      <c r="A7758">
        <v>7757</v>
      </c>
      <c r="B7758" t="s">
        <v>19198</v>
      </c>
      <c r="C7758" t="s">
        <v>2056</v>
      </c>
      <c r="D7758" t="s">
        <v>1569</v>
      </c>
      <c r="E7758" s="27">
        <v>41526</v>
      </c>
      <c r="F7758" t="s">
        <v>233</v>
      </c>
      <c r="G7758" s="27">
        <v>29964</v>
      </c>
      <c r="H7758">
        <v>34</v>
      </c>
      <c r="I7758" t="s">
        <v>244</v>
      </c>
      <c r="J7758" t="s">
        <v>353</v>
      </c>
      <c r="K7758">
        <v>0</v>
      </c>
      <c r="L7758">
        <v>1</v>
      </c>
      <c r="M7758">
        <v>0</v>
      </c>
      <c r="N7758">
        <v>0</v>
      </c>
      <c r="O7758">
        <v>1</v>
      </c>
      <c r="P7758">
        <v>-1</v>
      </c>
      <c r="Q7758" s="28">
        <v>41525.34097222222</v>
      </c>
      <c r="R7758" s="28">
        <v>41526.061805555553</v>
      </c>
      <c r="S7758" t="s">
        <v>25385</v>
      </c>
      <c r="T7758" s="27">
        <v>41525</v>
      </c>
      <c r="V7758">
        <v>1</v>
      </c>
      <c r="W7758" t="s">
        <v>36</v>
      </c>
      <c r="X7758" t="s">
        <v>279</v>
      </c>
      <c r="Y7758">
        <v>0</v>
      </c>
      <c r="AB7758" t="s">
        <v>237</v>
      </c>
      <c r="AH7758">
        <v>0</v>
      </c>
      <c r="AN7758" t="s">
        <v>238</v>
      </c>
      <c r="AO7758">
        <v>1</v>
      </c>
      <c r="AP7758" t="s">
        <v>239</v>
      </c>
      <c r="AQ7758" s="27">
        <v>41526</v>
      </c>
      <c r="AR7758" t="s">
        <v>240</v>
      </c>
      <c r="AS7758">
        <v>1</v>
      </c>
      <c r="AT7758" t="s">
        <v>239</v>
      </c>
      <c r="AU7758" s="27">
        <v>41526</v>
      </c>
    </row>
    <row r="7759" spans="1:47" x14ac:dyDescent="0.2">
      <c r="A7759">
        <v>7758</v>
      </c>
      <c r="B7759" t="s">
        <v>25386</v>
      </c>
      <c r="C7759" t="s">
        <v>25387</v>
      </c>
      <c r="D7759" t="s">
        <v>6288</v>
      </c>
      <c r="E7759" s="27">
        <v>41545</v>
      </c>
      <c r="F7759" t="s">
        <v>233</v>
      </c>
      <c r="G7759" s="27">
        <v>25525</v>
      </c>
      <c r="H7759">
        <v>46</v>
      </c>
      <c r="I7759" t="s">
        <v>234</v>
      </c>
      <c r="J7759" t="s">
        <v>22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-1</v>
      </c>
      <c r="Q7759" s="28">
        <v>41544.46875</v>
      </c>
      <c r="R7759" s="28">
        <v>41545.066666666666</v>
      </c>
      <c r="S7759" t="s">
        <v>25388</v>
      </c>
      <c r="T7759" s="27">
        <v>41544</v>
      </c>
      <c r="V7759">
        <v>1</v>
      </c>
      <c r="W7759" t="s">
        <v>32</v>
      </c>
      <c r="X7759" t="s">
        <v>343</v>
      </c>
      <c r="Y7759">
        <v>1</v>
      </c>
      <c r="AA7759" t="s">
        <v>25389</v>
      </c>
      <c r="AB7759" t="s">
        <v>36</v>
      </c>
      <c r="AC7759">
        <v>41</v>
      </c>
      <c r="AD7759" s="27">
        <v>42025</v>
      </c>
      <c r="AE7759" t="s">
        <v>12698</v>
      </c>
      <c r="AF7759" s="27">
        <v>42066</v>
      </c>
      <c r="AG7759" s="27">
        <v>42067</v>
      </c>
      <c r="AH7759">
        <v>0</v>
      </c>
      <c r="AN7759" t="s">
        <v>238</v>
      </c>
      <c r="AO7759">
        <v>1</v>
      </c>
      <c r="AP7759" t="s">
        <v>239</v>
      </c>
      <c r="AQ7759" s="27">
        <v>41545</v>
      </c>
      <c r="AR7759" t="s">
        <v>240</v>
      </c>
      <c r="AS7759">
        <v>1</v>
      </c>
      <c r="AT7759" t="s">
        <v>239</v>
      </c>
      <c r="AU7759" s="27">
        <v>41545</v>
      </c>
    </row>
    <row r="7760" spans="1:47" x14ac:dyDescent="0.2">
      <c r="A7760">
        <v>7759</v>
      </c>
      <c r="B7760" t="s">
        <v>25390</v>
      </c>
      <c r="C7760" t="s">
        <v>1029</v>
      </c>
      <c r="D7760" t="s">
        <v>25391</v>
      </c>
      <c r="E7760" s="27">
        <v>41328</v>
      </c>
      <c r="F7760" t="s">
        <v>233</v>
      </c>
      <c r="G7760" s="27">
        <v>34080</v>
      </c>
      <c r="H7760">
        <v>22</v>
      </c>
      <c r="I7760" t="s">
        <v>259</v>
      </c>
      <c r="J7760" t="s">
        <v>250</v>
      </c>
      <c r="K7760">
        <v>0</v>
      </c>
      <c r="L7760">
        <v>7</v>
      </c>
      <c r="M7760">
        <v>0</v>
      </c>
      <c r="N7760">
        <v>1</v>
      </c>
      <c r="O7760">
        <v>0</v>
      </c>
      <c r="P7760">
        <v>0</v>
      </c>
      <c r="Q7760" s="28">
        <v>41328.177777777775</v>
      </c>
      <c r="R7760" s="28">
        <v>41329.15</v>
      </c>
      <c r="S7760" t="s">
        <v>25392</v>
      </c>
      <c r="T7760" s="27">
        <v>41328</v>
      </c>
      <c r="V7760">
        <v>0</v>
      </c>
      <c r="W7760" t="s">
        <v>32</v>
      </c>
      <c r="X7760" t="s">
        <v>453</v>
      </c>
      <c r="Y7760">
        <v>1</v>
      </c>
      <c r="AA7760" t="s">
        <v>25393</v>
      </c>
      <c r="AB7760" t="s">
        <v>36</v>
      </c>
      <c r="AD7760" s="27">
        <v>41604</v>
      </c>
      <c r="AE7760" t="s">
        <v>422</v>
      </c>
      <c r="AH7760">
        <v>0</v>
      </c>
      <c r="AN7760" t="s">
        <v>238</v>
      </c>
      <c r="AO7760">
        <v>8</v>
      </c>
      <c r="AP7760" t="s">
        <v>269</v>
      </c>
      <c r="AQ7760" s="27">
        <v>41328</v>
      </c>
      <c r="AR7760" t="s">
        <v>240</v>
      </c>
      <c r="AS7760">
        <v>7</v>
      </c>
      <c r="AT7760" t="s">
        <v>246</v>
      </c>
      <c r="AU7760" s="27">
        <v>41328</v>
      </c>
    </row>
    <row r="7761" spans="1:47" x14ac:dyDescent="0.2">
      <c r="A7761">
        <v>7760</v>
      </c>
      <c r="B7761" t="s">
        <v>25394</v>
      </c>
      <c r="C7761" t="s">
        <v>25395</v>
      </c>
      <c r="D7761" t="s">
        <v>881</v>
      </c>
      <c r="E7761" s="27">
        <v>41288</v>
      </c>
      <c r="F7761" t="s">
        <v>294</v>
      </c>
      <c r="G7761" s="27">
        <v>33983</v>
      </c>
      <c r="H7761">
        <v>23</v>
      </c>
      <c r="I7761" t="s">
        <v>259</v>
      </c>
      <c r="J7761" t="s">
        <v>250</v>
      </c>
      <c r="K7761">
        <v>0</v>
      </c>
      <c r="L7761">
        <v>10</v>
      </c>
      <c r="M7761">
        <v>0</v>
      </c>
      <c r="N7761">
        <v>0</v>
      </c>
      <c r="O7761">
        <v>2</v>
      </c>
      <c r="P7761">
        <v>-1</v>
      </c>
      <c r="Q7761" s="28">
        <v>41287.505555555559</v>
      </c>
      <c r="R7761" s="28">
        <v>41288.116666666669</v>
      </c>
      <c r="S7761" t="s">
        <v>25396</v>
      </c>
      <c r="T7761" s="27">
        <v>41287</v>
      </c>
      <c r="V7761">
        <v>1</v>
      </c>
      <c r="W7761" t="s">
        <v>32</v>
      </c>
      <c r="X7761" t="s">
        <v>23401</v>
      </c>
      <c r="Y7761">
        <v>1</v>
      </c>
      <c r="AA7761" t="s">
        <v>25397</v>
      </c>
      <c r="AB7761" t="s">
        <v>36</v>
      </c>
      <c r="AC7761">
        <v>0</v>
      </c>
      <c r="AD7761" s="27">
        <v>41661</v>
      </c>
      <c r="AE7761" t="s">
        <v>404</v>
      </c>
      <c r="AF7761" s="27">
        <v>41661</v>
      </c>
      <c r="AG7761" s="27">
        <v>41661</v>
      </c>
      <c r="AH7761">
        <v>0</v>
      </c>
      <c r="AN7761" t="s">
        <v>238</v>
      </c>
      <c r="AO7761">
        <v>7</v>
      </c>
      <c r="AP7761" t="s">
        <v>246</v>
      </c>
      <c r="AQ7761" s="27">
        <v>41288</v>
      </c>
      <c r="AR7761" t="s">
        <v>240</v>
      </c>
      <c r="AS7761">
        <v>10</v>
      </c>
      <c r="AT7761" t="s">
        <v>269</v>
      </c>
      <c r="AU7761" s="27">
        <v>41288</v>
      </c>
    </row>
    <row r="7762" spans="1:47" x14ac:dyDescent="0.2">
      <c r="A7762">
        <v>7761</v>
      </c>
      <c r="B7762" t="s">
        <v>25398</v>
      </c>
      <c r="C7762" t="s">
        <v>25399</v>
      </c>
      <c r="D7762" t="s">
        <v>603</v>
      </c>
      <c r="E7762" s="27">
        <v>41761</v>
      </c>
      <c r="F7762" t="s">
        <v>233</v>
      </c>
      <c r="G7762" s="27">
        <v>34772</v>
      </c>
      <c r="H7762">
        <v>21</v>
      </c>
      <c r="I7762" t="s">
        <v>259</v>
      </c>
      <c r="J7762" t="s">
        <v>250</v>
      </c>
      <c r="K7762">
        <v>0</v>
      </c>
      <c r="L7762">
        <v>3</v>
      </c>
      <c r="M7762">
        <v>0</v>
      </c>
      <c r="N7762">
        <v>0</v>
      </c>
      <c r="O7762">
        <v>1</v>
      </c>
      <c r="P7762">
        <v>-1</v>
      </c>
      <c r="Q7762" s="28">
        <v>41760.40625</v>
      </c>
      <c r="R7762" s="28">
        <v>41762.184027777781</v>
      </c>
      <c r="S7762" t="s">
        <v>25400</v>
      </c>
      <c r="U7762" s="27">
        <v>41760</v>
      </c>
      <c r="V7762">
        <v>1</v>
      </c>
      <c r="W7762" t="s">
        <v>32</v>
      </c>
      <c r="X7762" t="s">
        <v>274</v>
      </c>
      <c r="Y7762">
        <v>0</v>
      </c>
      <c r="AB7762" t="s">
        <v>237</v>
      </c>
      <c r="AH7762">
        <v>0</v>
      </c>
      <c r="AN7762" t="s">
        <v>238</v>
      </c>
      <c r="AO7762">
        <v>6</v>
      </c>
      <c r="AP7762" t="s">
        <v>246</v>
      </c>
      <c r="AQ7762" s="27">
        <v>41761</v>
      </c>
      <c r="AR7762" t="s">
        <v>240</v>
      </c>
      <c r="AS7762">
        <v>3</v>
      </c>
      <c r="AT7762" t="s">
        <v>239</v>
      </c>
      <c r="AU7762" s="27">
        <v>41761</v>
      </c>
    </row>
    <row r="7763" spans="1:47" x14ac:dyDescent="0.2">
      <c r="A7763">
        <v>7762</v>
      </c>
      <c r="B7763" t="s">
        <v>25401</v>
      </c>
      <c r="C7763" t="s">
        <v>2021</v>
      </c>
      <c r="D7763" t="s">
        <v>9247</v>
      </c>
      <c r="E7763" s="27">
        <v>41304</v>
      </c>
      <c r="F7763" t="s">
        <v>233</v>
      </c>
      <c r="G7763" s="27">
        <v>32412</v>
      </c>
      <c r="H7763">
        <v>27</v>
      </c>
      <c r="I7763" t="s">
        <v>244</v>
      </c>
      <c r="J7763" t="s">
        <v>245</v>
      </c>
      <c r="K7763">
        <v>0</v>
      </c>
      <c r="L7763">
        <v>7</v>
      </c>
      <c r="M7763">
        <v>0</v>
      </c>
      <c r="N7763">
        <v>0</v>
      </c>
      <c r="O7763">
        <v>1</v>
      </c>
      <c r="P7763">
        <v>-1</v>
      </c>
      <c r="Q7763" s="28">
        <v>41303.208333333336</v>
      </c>
      <c r="R7763" s="28">
        <v>41331.434027777781</v>
      </c>
      <c r="S7763" t="s">
        <v>25402</v>
      </c>
      <c r="T7763" s="27">
        <v>41303</v>
      </c>
      <c r="V7763">
        <v>1</v>
      </c>
      <c r="W7763" t="s">
        <v>36</v>
      </c>
      <c r="X7763" t="s">
        <v>412</v>
      </c>
      <c r="Y7763">
        <v>1</v>
      </c>
      <c r="AA7763" t="s">
        <v>25403</v>
      </c>
      <c r="AB7763" t="s">
        <v>36</v>
      </c>
      <c r="AD7763" s="27">
        <v>41490</v>
      </c>
      <c r="AE7763" t="s">
        <v>392</v>
      </c>
      <c r="AH7763">
        <v>0</v>
      </c>
      <c r="AN7763" t="s">
        <v>238</v>
      </c>
      <c r="AO7763">
        <v>4</v>
      </c>
      <c r="AP7763" t="s">
        <v>239</v>
      </c>
      <c r="AQ7763" s="27">
        <v>41304</v>
      </c>
      <c r="AR7763" t="s">
        <v>240</v>
      </c>
      <c r="AS7763">
        <v>7</v>
      </c>
      <c r="AT7763" t="s">
        <v>246</v>
      </c>
      <c r="AU7763" s="27">
        <v>41304</v>
      </c>
    </row>
    <row r="7764" spans="1:47" x14ac:dyDescent="0.2">
      <c r="A7764">
        <v>7763</v>
      </c>
      <c r="B7764" t="s">
        <v>25404</v>
      </c>
      <c r="C7764" t="s">
        <v>1147</v>
      </c>
      <c r="D7764" t="s">
        <v>775</v>
      </c>
      <c r="E7764" s="27">
        <v>41668</v>
      </c>
      <c r="F7764" t="s">
        <v>233</v>
      </c>
      <c r="G7764" s="27">
        <v>25993</v>
      </c>
      <c r="H7764">
        <v>45</v>
      </c>
      <c r="I7764" t="s">
        <v>234</v>
      </c>
      <c r="J7764" t="s">
        <v>250</v>
      </c>
      <c r="K7764">
        <v>0</v>
      </c>
      <c r="L7764">
        <v>1</v>
      </c>
      <c r="M7764">
        <v>0</v>
      </c>
      <c r="N7764">
        <v>0</v>
      </c>
      <c r="O7764">
        <v>7</v>
      </c>
      <c r="P7764">
        <v>-1</v>
      </c>
      <c r="Q7764" s="28">
        <v>41667.257638888892</v>
      </c>
      <c r="R7764" s="28">
        <v>41668.353472222225</v>
      </c>
      <c r="S7764" t="s">
        <v>25405</v>
      </c>
      <c r="T7764" s="27">
        <v>41667</v>
      </c>
      <c r="V7764">
        <v>1</v>
      </c>
      <c r="W7764" t="s">
        <v>32</v>
      </c>
      <c r="X7764" t="s">
        <v>348</v>
      </c>
      <c r="Y7764">
        <v>0</v>
      </c>
      <c r="AB7764" t="s">
        <v>237</v>
      </c>
      <c r="AH7764">
        <v>0</v>
      </c>
      <c r="AN7764" t="s">
        <v>238</v>
      </c>
      <c r="AO7764">
        <v>1</v>
      </c>
      <c r="AP7764" t="s">
        <v>239</v>
      </c>
      <c r="AQ7764" s="27">
        <v>41668</v>
      </c>
      <c r="AR7764" t="s">
        <v>240</v>
      </c>
      <c r="AS7764">
        <v>1</v>
      </c>
      <c r="AT7764" t="s">
        <v>239</v>
      </c>
      <c r="AU7764" s="27">
        <v>41668</v>
      </c>
    </row>
    <row r="7765" spans="1:47" x14ac:dyDescent="0.2">
      <c r="A7765">
        <v>7764</v>
      </c>
      <c r="B7765" t="s">
        <v>25406</v>
      </c>
      <c r="C7765" t="s">
        <v>793</v>
      </c>
      <c r="D7765" t="s">
        <v>1079</v>
      </c>
      <c r="E7765" s="27">
        <v>41495</v>
      </c>
      <c r="F7765" t="s">
        <v>233</v>
      </c>
      <c r="G7765" s="27">
        <v>24282</v>
      </c>
      <c r="H7765">
        <v>49</v>
      </c>
      <c r="I7765" t="s">
        <v>234</v>
      </c>
      <c r="J7765" t="s">
        <v>245</v>
      </c>
      <c r="K7765">
        <v>0</v>
      </c>
      <c r="L7765">
        <v>1</v>
      </c>
      <c r="M7765">
        <v>0</v>
      </c>
      <c r="N7765">
        <v>0</v>
      </c>
      <c r="O7765">
        <v>0</v>
      </c>
      <c r="W7765" t="s">
        <v>237</v>
      </c>
      <c r="Y7765">
        <v>-1</v>
      </c>
      <c r="AB7765" t="s">
        <v>237</v>
      </c>
      <c r="AH7765">
        <v>0</v>
      </c>
      <c r="AN7765" t="s">
        <v>238</v>
      </c>
      <c r="AO7765">
        <v>1</v>
      </c>
      <c r="AP7765" t="s">
        <v>239</v>
      </c>
      <c r="AQ7765" s="27">
        <v>41495</v>
      </c>
      <c r="AR7765" t="s">
        <v>240</v>
      </c>
      <c r="AS7765">
        <v>1</v>
      </c>
      <c r="AT7765" t="s">
        <v>239</v>
      </c>
      <c r="AU7765" s="27">
        <v>41495</v>
      </c>
    </row>
    <row r="7766" spans="1:47" x14ac:dyDescent="0.2">
      <c r="A7766">
        <v>7765</v>
      </c>
      <c r="B7766" t="s">
        <v>25407</v>
      </c>
      <c r="C7766" t="s">
        <v>674</v>
      </c>
      <c r="D7766" t="s">
        <v>14567</v>
      </c>
      <c r="E7766" s="27">
        <v>41513</v>
      </c>
      <c r="F7766" t="s">
        <v>233</v>
      </c>
      <c r="G7766" s="27">
        <v>25660</v>
      </c>
      <c r="H7766">
        <v>46</v>
      </c>
      <c r="I7766" t="s">
        <v>234</v>
      </c>
      <c r="J7766" t="s">
        <v>353</v>
      </c>
      <c r="K7766">
        <v>0</v>
      </c>
      <c r="L7766">
        <v>6</v>
      </c>
      <c r="M7766">
        <v>0</v>
      </c>
      <c r="N7766">
        <v>0</v>
      </c>
      <c r="O7766">
        <v>12</v>
      </c>
      <c r="P7766">
        <v>-40</v>
      </c>
      <c r="Q7766" s="28">
        <v>41473.061111111114</v>
      </c>
      <c r="R7766" s="28">
        <v>41513.51666666667</v>
      </c>
      <c r="S7766" t="s">
        <v>25408</v>
      </c>
      <c r="T7766" s="27">
        <v>41473</v>
      </c>
      <c r="V7766">
        <v>40</v>
      </c>
      <c r="W7766" t="s">
        <v>32</v>
      </c>
      <c r="X7766" t="s">
        <v>300</v>
      </c>
      <c r="Y7766">
        <v>1</v>
      </c>
      <c r="AA7766" t="s">
        <v>25409</v>
      </c>
      <c r="AB7766" t="s">
        <v>32</v>
      </c>
      <c r="AC7766">
        <v>0</v>
      </c>
      <c r="AD7766" s="27">
        <v>41972</v>
      </c>
      <c r="AE7766" t="s">
        <v>348</v>
      </c>
      <c r="AF7766" s="27">
        <v>41972</v>
      </c>
      <c r="AG7766" s="27">
        <v>41996</v>
      </c>
      <c r="AH7766">
        <v>0</v>
      </c>
      <c r="AN7766" t="s">
        <v>238</v>
      </c>
      <c r="AO7766">
        <v>3</v>
      </c>
      <c r="AP7766" t="s">
        <v>239</v>
      </c>
      <c r="AQ7766" s="27">
        <v>41513</v>
      </c>
      <c r="AR7766" t="s">
        <v>240</v>
      </c>
      <c r="AS7766">
        <v>6</v>
      </c>
      <c r="AT7766" t="s">
        <v>246</v>
      </c>
      <c r="AU7766" s="27">
        <v>41513</v>
      </c>
    </row>
    <row r="7767" spans="1:47" x14ac:dyDescent="0.2">
      <c r="A7767">
        <v>7766</v>
      </c>
      <c r="B7767" t="s">
        <v>25410</v>
      </c>
      <c r="C7767" t="s">
        <v>1320</v>
      </c>
      <c r="D7767" t="s">
        <v>25411</v>
      </c>
      <c r="E7767" s="27">
        <v>41351</v>
      </c>
      <c r="F7767" t="s">
        <v>294</v>
      </c>
      <c r="G7767" s="27">
        <v>30876</v>
      </c>
      <c r="H7767">
        <v>31</v>
      </c>
      <c r="I7767" t="s">
        <v>244</v>
      </c>
      <c r="J7767" t="s">
        <v>245</v>
      </c>
      <c r="K7767">
        <v>0</v>
      </c>
      <c r="L7767">
        <v>7</v>
      </c>
      <c r="M7767">
        <v>0</v>
      </c>
      <c r="N7767">
        <v>0</v>
      </c>
      <c r="O7767">
        <v>9</v>
      </c>
      <c r="P7767">
        <v>-1</v>
      </c>
      <c r="Q7767" s="28">
        <v>41350.480555555558</v>
      </c>
      <c r="R7767" s="28">
        <v>41377.105555555558</v>
      </c>
      <c r="S7767" t="s">
        <v>25412</v>
      </c>
      <c r="T7767" s="27">
        <v>41350</v>
      </c>
      <c r="V7767">
        <v>1</v>
      </c>
      <c r="W7767" t="s">
        <v>32</v>
      </c>
      <c r="X7767" t="s">
        <v>1051</v>
      </c>
      <c r="Y7767">
        <v>1</v>
      </c>
      <c r="AA7767" t="s">
        <v>25413</v>
      </c>
      <c r="AB7767" t="s">
        <v>32</v>
      </c>
      <c r="AC7767">
        <v>0</v>
      </c>
      <c r="AD7767" s="27">
        <v>41382</v>
      </c>
      <c r="AE7767" t="s">
        <v>261</v>
      </c>
      <c r="AF7767" s="27">
        <v>41382</v>
      </c>
      <c r="AG7767" s="27">
        <v>41402</v>
      </c>
      <c r="AH7767">
        <v>0</v>
      </c>
      <c r="AN7767" t="s">
        <v>238</v>
      </c>
      <c r="AO7767">
        <v>5</v>
      </c>
      <c r="AP7767" t="s">
        <v>246</v>
      </c>
      <c r="AQ7767" s="27">
        <v>41351</v>
      </c>
      <c r="AR7767" t="s">
        <v>240</v>
      </c>
      <c r="AS7767">
        <v>7</v>
      </c>
      <c r="AT7767" t="s">
        <v>246</v>
      </c>
      <c r="AU7767" s="27">
        <v>41351</v>
      </c>
    </row>
    <row r="7768" spans="1:47" x14ac:dyDescent="0.2">
      <c r="A7768">
        <v>7767</v>
      </c>
      <c r="B7768" t="s">
        <v>25414</v>
      </c>
      <c r="C7768" t="s">
        <v>1173</v>
      </c>
      <c r="D7768" t="s">
        <v>25415</v>
      </c>
      <c r="E7768" s="27">
        <v>41934</v>
      </c>
      <c r="F7768" t="s">
        <v>294</v>
      </c>
      <c r="G7768" s="27">
        <v>35065</v>
      </c>
      <c r="H7768">
        <v>20</v>
      </c>
      <c r="I7768" t="s">
        <v>259</v>
      </c>
      <c r="J7768" t="s">
        <v>245</v>
      </c>
      <c r="K7768">
        <v>0</v>
      </c>
      <c r="L7768">
        <v>6</v>
      </c>
      <c r="M7768">
        <v>0</v>
      </c>
      <c r="N7768">
        <v>0</v>
      </c>
      <c r="O7768">
        <v>0</v>
      </c>
      <c r="P7768">
        <v>-1</v>
      </c>
      <c r="Q7768" s="28">
        <v>41933.205555555556</v>
      </c>
      <c r="R7768" s="28">
        <v>41934.397222222222</v>
      </c>
      <c r="S7768" t="s">
        <v>25416</v>
      </c>
      <c r="T7768" s="27">
        <v>41933</v>
      </c>
      <c r="V7768">
        <v>1</v>
      </c>
      <c r="W7768" t="s">
        <v>32</v>
      </c>
      <c r="X7768" t="s">
        <v>300</v>
      </c>
      <c r="Y7768">
        <v>0</v>
      </c>
      <c r="AB7768" t="s">
        <v>237</v>
      </c>
      <c r="AH7768">
        <v>0</v>
      </c>
      <c r="AN7768" t="s">
        <v>238</v>
      </c>
      <c r="AO7768">
        <v>8</v>
      </c>
      <c r="AP7768" t="s">
        <v>269</v>
      </c>
      <c r="AQ7768" s="27">
        <v>41934</v>
      </c>
      <c r="AR7768" t="s">
        <v>240</v>
      </c>
      <c r="AS7768">
        <v>6</v>
      </c>
      <c r="AT7768" t="s">
        <v>246</v>
      </c>
      <c r="AU7768" s="27">
        <v>41934</v>
      </c>
    </row>
    <row r="7769" spans="1:47" x14ac:dyDescent="0.2">
      <c r="A7769">
        <v>7768</v>
      </c>
      <c r="B7769" t="s">
        <v>25417</v>
      </c>
      <c r="C7769" t="s">
        <v>2056</v>
      </c>
      <c r="D7769" t="s">
        <v>25418</v>
      </c>
      <c r="E7769" s="27">
        <v>41428</v>
      </c>
      <c r="F7769" t="s">
        <v>233</v>
      </c>
      <c r="G7769" s="27">
        <v>26013</v>
      </c>
      <c r="H7769">
        <v>45</v>
      </c>
      <c r="I7769" t="s">
        <v>234</v>
      </c>
      <c r="J7769" t="s">
        <v>245</v>
      </c>
      <c r="K7769">
        <v>0</v>
      </c>
      <c r="L7769">
        <v>1</v>
      </c>
      <c r="M7769">
        <v>0</v>
      </c>
      <c r="N7769">
        <v>0</v>
      </c>
      <c r="O7769">
        <v>1</v>
      </c>
      <c r="P7769">
        <v>-11</v>
      </c>
      <c r="Q7769" s="28">
        <v>41417.518055555556</v>
      </c>
      <c r="R7769" s="28">
        <v>41417.372916666667</v>
      </c>
      <c r="S7769" t="s">
        <v>25419</v>
      </c>
      <c r="T7769" s="27">
        <v>41416</v>
      </c>
      <c r="V7769">
        <v>12</v>
      </c>
      <c r="W7769" t="s">
        <v>36</v>
      </c>
      <c r="X7769" t="s">
        <v>3794</v>
      </c>
      <c r="Y7769">
        <v>0</v>
      </c>
      <c r="AB7769" t="s">
        <v>237</v>
      </c>
      <c r="AH7769">
        <v>0</v>
      </c>
      <c r="AN7769" t="s">
        <v>238</v>
      </c>
      <c r="AO7769">
        <v>2</v>
      </c>
      <c r="AP7769" t="s">
        <v>239</v>
      </c>
      <c r="AQ7769" s="27">
        <v>41428</v>
      </c>
      <c r="AR7769" t="s">
        <v>240</v>
      </c>
      <c r="AS7769">
        <v>1</v>
      </c>
      <c r="AT7769" t="s">
        <v>239</v>
      </c>
      <c r="AU7769" s="27">
        <v>41428</v>
      </c>
    </row>
    <row r="7770" spans="1:47" x14ac:dyDescent="0.2">
      <c r="A7770">
        <v>7769</v>
      </c>
      <c r="B7770" t="s">
        <v>25420</v>
      </c>
      <c r="C7770" t="s">
        <v>25421</v>
      </c>
      <c r="D7770" t="s">
        <v>381</v>
      </c>
      <c r="E7770" s="27">
        <v>41864</v>
      </c>
      <c r="F7770" t="s">
        <v>294</v>
      </c>
      <c r="G7770" s="27">
        <v>29856</v>
      </c>
      <c r="H7770">
        <v>34</v>
      </c>
      <c r="I7770" t="s">
        <v>244</v>
      </c>
      <c r="J7770" t="s">
        <v>250</v>
      </c>
      <c r="K7770">
        <v>0</v>
      </c>
      <c r="L7770">
        <v>5</v>
      </c>
      <c r="M7770">
        <v>1</v>
      </c>
      <c r="N7770">
        <v>0</v>
      </c>
      <c r="O7770">
        <v>5</v>
      </c>
      <c r="P7770">
        <v>-412</v>
      </c>
      <c r="Q7770" s="28">
        <v>41452.362500000003</v>
      </c>
      <c r="R7770" s="28">
        <v>41764.506249999999</v>
      </c>
      <c r="S7770" t="s">
        <v>25422</v>
      </c>
      <c r="U7770" s="27">
        <v>41452</v>
      </c>
      <c r="V7770">
        <v>412</v>
      </c>
      <c r="W7770" t="s">
        <v>32</v>
      </c>
      <c r="X7770" t="s">
        <v>274</v>
      </c>
      <c r="Y7770">
        <v>0</v>
      </c>
      <c r="AB7770" t="s">
        <v>237</v>
      </c>
      <c r="AH7770">
        <v>0</v>
      </c>
      <c r="AN7770" t="s">
        <v>238</v>
      </c>
      <c r="AO7770">
        <v>4</v>
      </c>
      <c r="AP7770" t="s">
        <v>239</v>
      </c>
      <c r="AQ7770" s="27">
        <v>41864</v>
      </c>
      <c r="AR7770" t="s">
        <v>240</v>
      </c>
      <c r="AS7770">
        <v>5</v>
      </c>
      <c r="AT7770" t="s">
        <v>246</v>
      </c>
      <c r="AU7770" s="27">
        <v>41864</v>
      </c>
    </row>
    <row r="7771" spans="1:47" x14ac:dyDescent="0.2">
      <c r="A7771">
        <v>7770</v>
      </c>
      <c r="B7771" t="s">
        <v>25423</v>
      </c>
      <c r="C7771" t="s">
        <v>9239</v>
      </c>
      <c r="D7771" t="s">
        <v>793</v>
      </c>
      <c r="E7771" s="27">
        <v>41710</v>
      </c>
      <c r="F7771" t="s">
        <v>233</v>
      </c>
      <c r="G7771" s="27">
        <v>31978</v>
      </c>
      <c r="H7771">
        <v>28</v>
      </c>
      <c r="I7771" t="s">
        <v>244</v>
      </c>
      <c r="J7771" t="s">
        <v>250</v>
      </c>
      <c r="K7771">
        <v>1</v>
      </c>
      <c r="L7771">
        <v>5</v>
      </c>
      <c r="M7771">
        <v>0</v>
      </c>
      <c r="N7771">
        <v>0</v>
      </c>
      <c r="O7771">
        <v>12</v>
      </c>
      <c r="P7771">
        <v>-1</v>
      </c>
      <c r="Q7771" s="28">
        <v>41709.209722222222</v>
      </c>
      <c r="R7771" s="28">
        <v>41711.056944444441</v>
      </c>
      <c r="S7771" t="s">
        <v>25424</v>
      </c>
      <c r="T7771" s="27">
        <v>41709</v>
      </c>
      <c r="V7771">
        <v>1</v>
      </c>
      <c r="W7771" t="s">
        <v>32</v>
      </c>
      <c r="X7771" t="s">
        <v>348</v>
      </c>
      <c r="Y7771">
        <v>0</v>
      </c>
      <c r="AB7771" t="s">
        <v>237</v>
      </c>
      <c r="AH7771">
        <v>0</v>
      </c>
      <c r="AN7771" t="s">
        <v>238</v>
      </c>
      <c r="AO7771">
        <v>5</v>
      </c>
      <c r="AP7771" t="s">
        <v>246</v>
      </c>
      <c r="AQ7771" s="27">
        <v>41710</v>
      </c>
      <c r="AR7771" t="s">
        <v>240</v>
      </c>
      <c r="AS7771">
        <v>5</v>
      </c>
      <c r="AT7771" t="s">
        <v>246</v>
      </c>
      <c r="AU7771" s="27">
        <v>41710</v>
      </c>
    </row>
    <row r="7772" spans="1:47" x14ac:dyDescent="0.2">
      <c r="A7772">
        <v>7771</v>
      </c>
      <c r="B7772" t="s">
        <v>25425</v>
      </c>
      <c r="C7772" t="s">
        <v>918</v>
      </c>
      <c r="D7772" t="s">
        <v>2921</v>
      </c>
      <c r="E7772" s="27">
        <v>41919</v>
      </c>
      <c r="F7772" t="s">
        <v>233</v>
      </c>
      <c r="G7772" s="27">
        <v>30987</v>
      </c>
      <c r="H7772">
        <v>31</v>
      </c>
      <c r="I7772" t="s">
        <v>244</v>
      </c>
      <c r="J7772" t="s">
        <v>22</v>
      </c>
      <c r="K7772">
        <v>0</v>
      </c>
      <c r="L7772">
        <v>2</v>
      </c>
      <c r="M7772">
        <v>0</v>
      </c>
      <c r="N7772">
        <v>0</v>
      </c>
      <c r="O7772">
        <v>2</v>
      </c>
      <c r="P7772">
        <v>-1</v>
      </c>
      <c r="Q7772" s="28">
        <v>41918.361111111109</v>
      </c>
      <c r="R7772" s="28">
        <v>41919.330555555556</v>
      </c>
      <c r="S7772" t="s">
        <v>25426</v>
      </c>
      <c r="T7772" s="27">
        <v>41918</v>
      </c>
      <c r="V7772">
        <v>1</v>
      </c>
      <c r="W7772" t="s">
        <v>36</v>
      </c>
      <c r="X7772" t="s">
        <v>279</v>
      </c>
      <c r="Y7772">
        <v>0</v>
      </c>
      <c r="AB7772" t="s">
        <v>237</v>
      </c>
      <c r="AH7772">
        <v>0</v>
      </c>
      <c r="AN7772" t="s">
        <v>238</v>
      </c>
      <c r="AO7772">
        <v>2</v>
      </c>
      <c r="AP7772" t="s">
        <v>239</v>
      </c>
      <c r="AQ7772" s="27">
        <v>41919</v>
      </c>
      <c r="AR7772" t="s">
        <v>240</v>
      </c>
      <c r="AS7772">
        <v>2</v>
      </c>
      <c r="AT7772" t="s">
        <v>239</v>
      </c>
      <c r="AU7772" s="27">
        <v>41919</v>
      </c>
    </row>
    <row r="7773" spans="1:47" x14ac:dyDescent="0.2">
      <c r="A7773">
        <v>7772</v>
      </c>
      <c r="B7773" t="s">
        <v>25427</v>
      </c>
      <c r="C7773" t="s">
        <v>25428</v>
      </c>
      <c r="D7773" t="s">
        <v>6118</v>
      </c>
      <c r="E7773" s="27">
        <v>41776</v>
      </c>
      <c r="F7773" t="s">
        <v>233</v>
      </c>
      <c r="G7773" s="27">
        <v>33422</v>
      </c>
      <c r="H7773">
        <v>24</v>
      </c>
      <c r="I7773" t="s">
        <v>259</v>
      </c>
      <c r="J7773" t="s">
        <v>250</v>
      </c>
      <c r="K7773">
        <v>0</v>
      </c>
      <c r="L7773">
        <v>6</v>
      </c>
      <c r="M7773">
        <v>0</v>
      </c>
      <c r="N7773">
        <v>1</v>
      </c>
      <c r="O7773">
        <v>1</v>
      </c>
      <c r="P7773">
        <v>0</v>
      </c>
      <c r="Q7773" s="28">
        <v>41776.097222222219</v>
      </c>
      <c r="R7773" s="28">
        <v>41776.339583333334</v>
      </c>
      <c r="S7773" t="s">
        <v>25429</v>
      </c>
      <c r="T7773" s="27">
        <v>41776</v>
      </c>
      <c r="V7773">
        <v>0</v>
      </c>
      <c r="W7773" t="s">
        <v>32</v>
      </c>
      <c r="X7773" t="s">
        <v>261</v>
      </c>
      <c r="Y7773">
        <v>1</v>
      </c>
      <c r="AA7773" t="s">
        <v>25430</v>
      </c>
      <c r="AB7773" t="s">
        <v>32</v>
      </c>
      <c r="AC7773">
        <v>0</v>
      </c>
      <c r="AD7773" s="27">
        <v>42438</v>
      </c>
      <c r="AF7773" s="27">
        <v>42438</v>
      </c>
      <c r="AG7773" s="27">
        <v>42439</v>
      </c>
      <c r="AH7773">
        <v>0</v>
      </c>
      <c r="AN7773" t="s">
        <v>238</v>
      </c>
      <c r="AO7773">
        <v>4</v>
      </c>
      <c r="AP7773" t="s">
        <v>239</v>
      </c>
      <c r="AQ7773" s="27">
        <v>41776</v>
      </c>
      <c r="AR7773" t="s">
        <v>240</v>
      </c>
      <c r="AS7773">
        <v>6</v>
      </c>
      <c r="AT7773" t="s">
        <v>246</v>
      </c>
      <c r="AU7773" s="27">
        <v>41776</v>
      </c>
    </row>
    <row r="7774" spans="1:47" x14ac:dyDescent="0.2">
      <c r="A7774">
        <v>7773</v>
      </c>
      <c r="B7774" t="s">
        <v>25431</v>
      </c>
      <c r="C7774" t="s">
        <v>25432</v>
      </c>
      <c r="D7774" t="s">
        <v>25433</v>
      </c>
      <c r="E7774" s="27">
        <v>41861</v>
      </c>
      <c r="F7774" t="s">
        <v>233</v>
      </c>
      <c r="G7774" s="27">
        <v>34788</v>
      </c>
      <c r="H7774">
        <v>21</v>
      </c>
      <c r="I7774" t="s">
        <v>259</v>
      </c>
      <c r="J7774" t="s">
        <v>245</v>
      </c>
      <c r="K7774">
        <v>0</v>
      </c>
      <c r="L7774">
        <v>6</v>
      </c>
      <c r="M7774">
        <v>0</v>
      </c>
      <c r="N7774">
        <v>0</v>
      </c>
      <c r="O7774">
        <v>0</v>
      </c>
      <c r="W7774" t="s">
        <v>237</v>
      </c>
      <c r="Y7774">
        <v>-1</v>
      </c>
      <c r="AB7774" t="s">
        <v>237</v>
      </c>
      <c r="AH7774">
        <v>0</v>
      </c>
      <c r="AN7774" t="s">
        <v>238</v>
      </c>
      <c r="AO7774">
        <v>6</v>
      </c>
      <c r="AP7774" t="s">
        <v>246</v>
      </c>
      <c r="AQ7774" s="27">
        <v>41861</v>
      </c>
      <c r="AR7774" t="s">
        <v>240</v>
      </c>
      <c r="AS7774">
        <v>6</v>
      </c>
      <c r="AT7774" t="s">
        <v>246</v>
      </c>
      <c r="AU7774" s="27">
        <v>41861</v>
      </c>
    </row>
    <row r="7775" spans="1:47" x14ac:dyDescent="0.2">
      <c r="A7775">
        <v>7774</v>
      </c>
      <c r="B7775" t="s">
        <v>25434</v>
      </c>
      <c r="C7775" t="s">
        <v>946</v>
      </c>
      <c r="D7775" t="s">
        <v>741</v>
      </c>
      <c r="E7775" s="27">
        <v>41331</v>
      </c>
      <c r="F7775" t="s">
        <v>294</v>
      </c>
      <c r="G7775" s="27">
        <v>32138</v>
      </c>
      <c r="H7775">
        <v>28</v>
      </c>
      <c r="I7775" t="s">
        <v>244</v>
      </c>
      <c r="J7775" t="s">
        <v>245</v>
      </c>
      <c r="K7775">
        <v>0</v>
      </c>
      <c r="L7775">
        <v>10</v>
      </c>
      <c r="M7775">
        <v>0</v>
      </c>
      <c r="N7775">
        <v>0</v>
      </c>
      <c r="O7775">
        <v>6</v>
      </c>
      <c r="P7775">
        <v>-1</v>
      </c>
      <c r="Q7775" s="28">
        <v>41330.520138888889</v>
      </c>
      <c r="R7775" s="28">
        <v>41361.38958333333</v>
      </c>
      <c r="S7775" t="s">
        <v>25435</v>
      </c>
      <c r="T7775" s="27">
        <v>41330</v>
      </c>
      <c r="V7775">
        <v>1</v>
      </c>
      <c r="W7775" t="s">
        <v>36</v>
      </c>
      <c r="X7775" t="s">
        <v>404</v>
      </c>
      <c r="Y7775">
        <v>1</v>
      </c>
      <c r="AA7775" t="s">
        <v>25436</v>
      </c>
      <c r="AB7775" t="s">
        <v>36</v>
      </c>
      <c r="AC7775">
        <v>0</v>
      </c>
      <c r="AD7775" s="27">
        <v>41413</v>
      </c>
      <c r="AE7775" t="s">
        <v>474</v>
      </c>
      <c r="AF7775" s="27">
        <v>41413</v>
      </c>
      <c r="AG7775" s="27">
        <v>41414</v>
      </c>
      <c r="AH7775">
        <v>0</v>
      </c>
      <c r="AN7775" t="s">
        <v>238</v>
      </c>
      <c r="AO7775">
        <v>9</v>
      </c>
      <c r="AP7775" t="s">
        <v>269</v>
      </c>
      <c r="AQ7775" s="27">
        <v>41331</v>
      </c>
      <c r="AR7775" t="s">
        <v>240</v>
      </c>
      <c r="AS7775">
        <v>10</v>
      </c>
      <c r="AT7775" t="s">
        <v>269</v>
      </c>
      <c r="AU7775" s="27">
        <v>41331</v>
      </c>
    </row>
    <row r="7776" spans="1:47" x14ac:dyDescent="0.2">
      <c r="A7776">
        <v>7775</v>
      </c>
      <c r="B7776" t="s">
        <v>25437</v>
      </c>
      <c r="C7776" t="s">
        <v>25438</v>
      </c>
      <c r="D7776" t="s">
        <v>25439</v>
      </c>
      <c r="E7776" s="27">
        <v>41400</v>
      </c>
      <c r="F7776" t="s">
        <v>233</v>
      </c>
      <c r="G7776" s="27">
        <v>27218</v>
      </c>
      <c r="H7776">
        <v>41</v>
      </c>
      <c r="I7776" t="s">
        <v>244</v>
      </c>
      <c r="J7776" t="s">
        <v>250</v>
      </c>
      <c r="K7776">
        <v>0</v>
      </c>
      <c r="L7776">
        <v>1</v>
      </c>
      <c r="M7776">
        <v>0</v>
      </c>
      <c r="N7776">
        <v>0</v>
      </c>
      <c r="O7776">
        <v>2</v>
      </c>
      <c r="P7776">
        <v>0</v>
      </c>
      <c r="Q7776" s="28">
        <v>41400.043055555558</v>
      </c>
      <c r="R7776" s="28">
        <v>41400.331250000003</v>
      </c>
      <c r="S7776" t="s">
        <v>25440</v>
      </c>
      <c r="T7776" s="27">
        <v>41399</v>
      </c>
      <c r="V7776">
        <v>1</v>
      </c>
      <c r="W7776" t="s">
        <v>32</v>
      </c>
      <c r="X7776" t="s">
        <v>364</v>
      </c>
      <c r="Y7776">
        <v>0</v>
      </c>
      <c r="AB7776" t="s">
        <v>237</v>
      </c>
      <c r="AH7776">
        <v>0</v>
      </c>
      <c r="AN7776" t="s">
        <v>238</v>
      </c>
      <c r="AO7776">
        <v>1</v>
      </c>
      <c r="AP7776" t="s">
        <v>239</v>
      </c>
      <c r="AQ7776" s="27">
        <v>41400</v>
      </c>
      <c r="AR7776" t="s">
        <v>240</v>
      </c>
      <c r="AS7776">
        <v>1</v>
      </c>
      <c r="AT7776" t="s">
        <v>239</v>
      </c>
      <c r="AU7776" s="27">
        <v>41400</v>
      </c>
    </row>
    <row r="7777" spans="1:47" x14ac:dyDescent="0.2">
      <c r="A7777">
        <v>7776</v>
      </c>
      <c r="B7777" t="s">
        <v>25441</v>
      </c>
      <c r="C7777" t="s">
        <v>803</v>
      </c>
      <c r="D7777" t="s">
        <v>3828</v>
      </c>
      <c r="E7777" s="27">
        <v>41812</v>
      </c>
      <c r="F7777" t="s">
        <v>233</v>
      </c>
      <c r="G7777" s="27">
        <v>33870</v>
      </c>
      <c r="H7777">
        <v>23</v>
      </c>
      <c r="I7777" t="s">
        <v>259</v>
      </c>
      <c r="J7777" t="s">
        <v>245</v>
      </c>
      <c r="K7777">
        <v>0</v>
      </c>
      <c r="L7777">
        <v>2</v>
      </c>
      <c r="M7777">
        <v>0</v>
      </c>
      <c r="N7777">
        <v>0</v>
      </c>
      <c r="O7777">
        <v>0</v>
      </c>
      <c r="W7777" t="s">
        <v>237</v>
      </c>
      <c r="Y7777">
        <v>-1</v>
      </c>
      <c r="AB7777" t="s">
        <v>237</v>
      </c>
      <c r="AH7777">
        <v>0</v>
      </c>
      <c r="AN7777" t="s">
        <v>238</v>
      </c>
      <c r="AO7777">
        <v>3</v>
      </c>
      <c r="AP7777" t="s">
        <v>239</v>
      </c>
      <c r="AQ7777" s="27">
        <v>41812</v>
      </c>
      <c r="AR7777" t="s">
        <v>240</v>
      </c>
      <c r="AS7777">
        <v>2</v>
      </c>
      <c r="AT7777" t="s">
        <v>239</v>
      </c>
      <c r="AU7777" s="27">
        <v>41812</v>
      </c>
    </row>
    <row r="7778" spans="1:47" x14ac:dyDescent="0.2">
      <c r="A7778">
        <v>7777</v>
      </c>
      <c r="B7778" t="s">
        <v>25442</v>
      </c>
      <c r="C7778" t="s">
        <v>3823</v>
      </c>
      <c r="D7778" t="s">
        <v>5942</v>
      </c>
      <c r="E7778" s="27">
        <v>41825</v>
      </c>
      <c r="F7778" t="s">
        <v>294</v>
      </c>
      <c r="G7778" s="27">
        <v>34014</v>
      </c>
      <c r="H7778">
        <v>23</v>
      </c>
      <c r="I7778" t="s">
        <v>259</v>
      </c>
      <c r="J7778" t="s">
        <v>353</v>
      </c>
      <c r="K7778">
        <v>0</v>
      </c>
      <c r="L7778">
        <v>8</v>
      </c>
      <c r="M7778">
        <v>0</v>
      </c>
      <c r="N7778">
        <v>0</v>
      </c>
      <c r="O7778">
        <v>7</v>
      </c>
      <c r="P7778">
        <v>-1</v>
      </c>
      <c r="Q7778" s="28">
        <v>41824.299305555556</v>
      </c>
      <c r="R7778" s="28">
        <v>41928.525694444441</v>
      </c>
      <c r="S7778" t="s">
        <v>25443</v>
      </c>
      <c r="U7778" s="27">
        <v>41825</v>
      </c>
      <c r="V7778">
        <v>0</v>
      </c>
      <c r="W7778" t="s">
        <v>32</v>
      </c>
      <c r="X7778" t="s">
        <v>274</v>
      </c>
      <c r="Y7778">
        <v>0</v>
      </c>
      <c r="AB7778" t="s">
        <v>237</v>
      </c>
      <c r="AH7778">
        <v>0</v>
      </c>
      <c r="AN7778" t="s">
        <v>238</v>
      </c>
      <c r="AO7778">
        <v>4</v>
      </c>
      <c r="AP7778" t="s">
        <v>239</v>
      </c>
      <c r="AQ7778" s="27">
        <v>41825</v>
      </c>
      <c r="AR7778" t="s">
        <v>240</v>
      </c>
      <c r="AS7778">
        <v>8</v>
      </c>
      <c r="AT7778" t="s">
        <v>269</v>
      </c>
      <c r="AU7778" s="27">
        <v>41825</v>
      </c>
    </row>
    <row r="7779" spans="1:47" x14ac:dyDescent="0.2">
      <c r="A7779">
        <v>7778</v>
      </c>
      <c r="B7779" t="s">
        <v>25444</v>
      </c>
      <c r="C7779" t="s">
        <v>281</v>
      </c>
      <c r="D7779" t="s">
        <v>25445</v>
      </c>
      <c r="E7779" s="27">
        <v>41746</v>
      </c>
      <c r="F7779" t="s">
        <v>233</v>
      </c>
      <c r="G7779" s="27">
        <v>29291</v>
      </c>
      <c r="H7779">
        <v>36</v>
      </c>
      <c r="I7779" t="s">
        <v>244</v>
      </c>
      <c r="J7779" t="s">
        <v>245</v>
      </c>
      <c r="K7779">
        <v>0</v>
      </c>
      <c r="L7779">
        <v>1</v>
      </c>
      <c r="M7779">
        <v>0</v>
      </c>
      <c r="N7779">
        <v>0</v>
      </c>
      <c r="O7779">
        <v>1</v>
      </c>
      <c r="P7779">
        <v>-2</v>
      </c>
      <c r="Q7779" s="28">
        <v>41744.310416666667</v>
      </c>
      <c r="R7779" s="28">
        <v>41745.359722222223</v>
      </c>
      <c r="S7779" t="s">
        <v>25446</v>
      </c>
      <c r="T7779" s="27">
        <v>41744</v>
      </c>
      <c r="V7779">
        <v>2</v>
      </c>
      <c r="W7779" t="s">
        <v>32</v>
      </c>
      <c r="X7779" t="s">
        <v>300</v>
      </c>
      <c r="Y7779">
        <v>0</v>
      </c>
      <c r="AB7779" t="s">
        <v>237</v>
      </c>
      <c r="AH7779">
        <v>0</v>
      </c>
      <c r="AN7779" t="s">
        <v>238</v>
      </c>
      <c r="AO7779">
        <v>1</v>
      </c>
      <c r="AP7779" t="s">
        <v>239</v>
      </c>
      <c r="AQ7779" s="27">
        <v>41746</v>
      </c>
      <c r="AR7779" t="s">
        <v>240</v>
      </c>
      <c r="AS7779">
        <v>1</v>
      </c>
      <c r="AT7779" t="s">
        <v>239</v>
      </c>
      <c r="AU7779" s="27">
        <v>41746</v>
      </c>
    </row>
    <row r="7780" spans="1:47" x14ac:dyDescent="0.2">
      <c r="A7780">
        <v>7779</v>
      </c>
      <c r="B7780" t="s">
        <v>25447</v>
      </c>
      <c r="C7780" t="s">
        <v>25448</v>
      </c>
      <c r="D7780" t="s">
        <v>25449</v>
      </c>
      <c r="E7780" s="27">
        <v>41921</v>
      </c>
      <c r="F7780" t="s">
        <v>233</v>
      </c>
      <c r="G7780" s="27">
        <v>28668</v>
      </c>
      <c r="H7780">
        <v>37</v>
      </c>
      <c r="I7780" t="s">
        <v>244</v>
      </c>
      <c r="J7780" t="s">
        <v>245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 s="28">
        <v>41921.207638888889</v>
      </c>
      <c r="R7780" s="28">
        <v>41921.353472222225</v>
      </c>
      <c r="S7780" t="s">
        <v>25450</v>
      </c>
      <c r="T7780" s="27">
        <v>41920</v>
      </c>
      <c r="V7780">
        <v>1</v>
      </c>
      <c r="W7780" t="s">
        <v>32</v>
      </c>
      <c r="X7780" t="s">
        <v>6467</v>
      </c>
      <c r="Y7780">
        <v>0</v>
      </c>
      <c r="AB7780" t="s">
        <v>237</v>
      </c>
      <c r="AH7780">
        <v>0</v>
      </c>
      <c r="AN7780" t="s">
        <v>238</v>
      </c>
      <c r="AO7780">
        <v>1</v>
      </c>
      <c r="AP7780" t="s">
        <v>239</v>
      </c>
      <c r="AQ7780" s="27">
        <v>41921</v>
      </c>
      <c r="AR7780" t="s">
        <v>240</v>
      </c>
      <c r="AS7780">
        <v>1</v>
      </c>
      <c r="AT7780" t="s">
        <v>239</v>
      </c>
      <c r="AU7780" s="27">
        <v>41921</v>
      </c>
    </row>
    <row r="7781" spans="1:47" x14ac:dyDescent="0.2">
      <c r="A7781">
        <v>7780</v>
      </c>
      <c r="B7781" t="s">
        <v>25451</v>
      </c>
      <c r="C7781" t="s">
        <v>414</v>
      </c>
      <c r="D7781" t="s">
        <v>315</v>
      </c>
      <c r="E7781" s="27">
        <v>41543</v>
      </c>
      <c r="F7781" t="s">
        <v>233</v>
      </c>
      <c r="G7781" s="27">
        <v>29560</v>
      </c>
      <c r="H7781">
        <v>35</v>
      </c>
      <c r="I7781" t="s">
        <v>244</v>
      </c>
      <c r="J7781" t="s">
        <v>250</v>
      </c>
      <c r="K7781">
        <v>0</v>
      </c>
      <c r="L7781">
        <v>2</v>
      </c>
      <c r="M7781">
        <v>0</v>
      </c>
      <c r="N7781">
        <v>2</v>
      </c>
      <c r="O7781">
        <v>3</v>
      </c>
      <c r="P7781">
        <v>-26</v>
      </c>
      <c r="Q7781" s="28">
        <v>41517.288888888892</v>
      </c>
      <c r="R7781" s="28">
        <v>41518.06527777778</v>
      </c>
      <c r="S7781" t="s">
        <v>25452</v>
      </c>
      <c r="T7781" s="27">
        <v>41517</v>
      </c>
      <c r="V7781">
        <v>26</v>
      </c>
      <c r="W7781" t="s">
        <v>36</v>
      </c>
      <c r="X7781" t="s">
        <v>1265</v>
      </c>
      <c r="Y7781">
        <v>1</v>
      </c>
      <c r="AA7781" t="s">
        <v>25453</v>
      </c>
      <c r="AB7781" t="s">
        <v>36</v>
      </c>
      <c r="AC7781">
        <v>0</v>
      </c>
      <c r="AD7781" s="27">
        <v>42269</v>
      </c>
      <c r="AE7781" t="s">
        <v>25454</v>
      </c>
      <c r="AF7781" s="27">
        <v>42269</v>
      </c>
      <c r="AG7781" s="27">
        <v>42270</v>
      </c>
      <c r="AH7781">
        <v>0</v>
      </c>
      <c r="AN7781" t="s">
        <v>238</v>
      </c>
      <c r="AO7781">
        <v>2</v>
      </c>
      <c r="AP7781" t="s">
        <v>239</v>
      </c>
      <c r="AQ7781" s="27">
        <v>41543</v>
      </c>
      <c r="AR7781" t="s">
        <v>240</v>
      </c>
      <c r="AS7781">
        <v>2</v>
      </c>
      <c r="AT7781" t="s">
        <v>239</v>
      </c>
      <c r="AU7781" s="27">
        <v>41543</v>
      </c>
    </row>
    <row r="7782" spans="1:47" x14ac:dyDescent="0.2">
      <c r="A7782">
        <v>7781</v>
      </c>
      <c r="B7782" t="s">
        <v>25455</v>
      </c>
      <c r="C7782" t="s">
        <v>5244</v>
      </c>
      <c r="D7782" t="s">
        <v>1110</v>
      </c>
      <c r="E7782" s="27">
        <v>41983</v>
      </c>
      <c r="F7782" t="s">
        <v>233</v>
      </c>
      <c r="G7782" s="27">
        <v>35056</v>
      </c>
      <c r="H7782">
        <v>20</v>
      </c>
      <c r="I7782" t="s">
        <v>259</v>
      </c>
      <c r="J7782" t="s">
        <v>250</v>
      </c>
      <c r="K7782">
        <v>1</v>
      </c>
      <c r="L7782">
        <v>8</v>
      </c>
      <c r="M7782">
        <v>0</v>
      </c>
      <c r="N7782">
        <v>0</v>
      </c>
      <c r="O7782">
        <v>1</v>
      </c>
      <c r="P7782">
        <v>27</v>
      </c>
      <c r="Q7782" s="28">
        <v>42010.322916666664</v>
      </c>
      <c r="R7782" s="28">
        <v>42025.048611111109</v>
      </c>
      <c r="S7782" t="s">
        <v>25456</v>
      </c>
      <c r="U7782" s="27">
        <v>41715</v>
      </c>
      <c r="V7782">
        <v>268</v>
      </c>
      <c r="W7782" t="s">
        <v>32</v>
      </c>
      <c r="X7782" t="s">
        <v>274</v>
      </c>
      <c r="Y7782">
        <v>1</v>
      </c>
      <c r="AA7782" t="s">
        <v>25457</v>
      </c>
      <c r="AB7782" t="s">
        <v>32</v>
      </c>
      <c r="AD7782" s="27">
        <v>42368</v>
      </c>
      <c r="AE7782" t="s">
        <v>284</v>
      </c>
      <c r="AH7782">
        <v>0</v>
      </c>
      <c r="AN7782" t="s">
        <v>238</v>
      </c>
      <c r="AO7782">
        <v>6</v>
      </c>
      <c r="AP7782" t="s">
        <v>246</v>
      </c>
      <c r="AQ7782" s="27">
        <v>41983</v>
      </c>
      <c r="AR7782" t="s">
        <v>240</v>
      </c>
      <c r="AS7782">
        <v>8</v>
      </c>
      <c r="AT7782" t="s">
        <v>269</v>
      </c>
      <c r="AU7782" s="27">
        <v>41983</v>
      </c>
    </row>
    <row r="7783" spans="1:47" x14ac:dyDescent="0.2">
      <c r="A7783">
        <v>7782</v>
      </c>
      <c r="B7783" t="s">
        <v>25458</v>
      </c>
      <c r="C7783" t="s">
        <v>693</v>
      </c>
      <c r="D7783" t="s">
        <v>2032</v>
      </c>
      <c r="E7783" s="27">
        <v>41570</v>
      </c>
      <c r="F7783" t="s">
        <v>233</v>
      </c>
      <c r="G7783" s="27">
        <v>24261</v>
      </c>
      <c r="H7783">
        <v>49</v>
      </c>
      <c r="I7783" t="s">
        <v>234</v>
      </c>
      <c r="J7783" t="s">
        <v>245</v>
      </c>
      <c r="K7783">
        <v>0</v>
      </c>
      <c r="L7783">
        <v>1</v>
      </c>
      <c r="M7783">
        <v>0</v>
      </c>
      <c r="N7783">
        <v>0</v>
      </c>
      <c r="O7783">
        <v>0</v>
      </c>
      <c r="W7783" t="s">
        <v>237</v>
      </c>
      <c r="Y7783">
        <v>-1</v>
      </c>
      <c r="AB7783" t="s">
        <v>237</v>
      </c>
      <c r="AH7783">
        <v>0</v>
      </c>
      <c r="AN7783" t="s">
        <v>238</v>
      </c>
      <c r="AO7783">
        <v>1</v>
      </c>
      <c r="AP7783" t="s">
        <v>239</v>
      </c>
      <c r="AQ7783" s="27">
        <v>41570</v>
      </c>
      <c r="AR7783" t="s">
        <v>240</v>
      </c>
      <c r="AS7783">
        <v>1</v>
      </c>
      <c r="AT7783" t="s">
        <v>239</v>
      </c>
      <c r="AU7783" s="27">
        <v>41570</v>
      </c>
    </row>
    <row r="7784" spans="1:47" x14ac:dyDescent="0.2">
      <c r="A7784">
        <v>7783</v>
      </c>
      <c r="B7784" t="s">
        <v>25459</v>
      </c>
      <c r="C7784" t="s">
        <v>25460</v>
      </c>
      <c r="D7784" t="s">
        <v>25461</v>
      </c>
      <c r="E7784" s="27">
        <v>41953</v>
      </c>
      <c r="F7784" t="s">
        <v>233</v>
      </c>
      <c r="G7784" s="27">
        <v>23965</v>
      </c>
      <c r="H7784">
        <v>50</v>
      </c>
      <c r="I7784" t="s">
        <v>234</v>
      </c>
      <c r="J7784" t="s">
        <v>250</v>
      </c>
      <c r="K7784">
        <v>0</v>
      </c>
      <c r="L7784">
        <v>1</v>
      </c>
      <c r="M7784">
        <v>0</v>
      </c>
      <c r="N7784">
        <v>0</v>
      </c>
      <c r="O7784">
        <v>2</v>
      </c>
      <c r="P7784">
        <v>-4</v>
      </c>
      <c r="Q7784" s="28">
        <v>41949.236805555556</v>
      </c>
      <c r="R7784" s="28">
        <v>41953.44027777778</v>
      </c>
      <c r="S7784" t="s">
        <v>25462</v>
      </c>
      <c r="T7784" s="27">
        <v>41949</v>
      </c>
      <c r="V7784">
        <v>4</v>
      </c>
      <c r="W7784" t="s">
        <v>32</v>
      </c>
      <c r="X7784" t="s">
        <v>13547</v>
      </c>
      <c r="Y7784">
        <v>0</v>
      </c>
      <c r="AB7784" t="s">
        <v>237</v>
      </c>
      <c r="AH7784">
        <v>0</v>
      </c>
      <c r="AN7784" t="s">
        <v>238</v>
      </c>
      <c r="AO7784">
        <v>1</v>
      </c>
      <c r="AP7784" t="s">
        <v>239</v>
      </c>
      <c r="AQ7784" s="27">
        <v>41953</v>
      </c>
      <c r="AR7784" t="s">
        <v>240</v>
      </c>
      <c r="AS7784">
        <v>1</v>
      </c>
      <c r="AT7784" t="s">
        <v>239</v>
      </c>
      <c r="AU7784" s="27">
        <v>41953</v>
      </c>
    </row>
    <row r="7785" spans="1:47" x14ac:dyDescent="0.2">
      <c r="A7785">
        <v>7784</v>
      </c>
      <c r="B7785" t="s">
        <v>25463</v>
      </c>
      <c r="C7785" t="s">
        <v>813</v>
      </c>
      <c r="D7785" t="s">
        <v>25464</v>
      </c>
      <c r="E7785" s="27">
        <v>41963</v>
      </c>
      <c r="F7785" t="s">
        <v>233</v>
      </c>
      <c r="G7785" s="27">
        <v>28380</v>
      </c>
      <c r="H7785">
        <v>38</v>
      </c>
      <c r="I7785" t="s">
        <v>244</v>
      </c>
      <c r="J7785" t="s">
        <v>245</v>
      </c>
      <c r="K7785">
        <v>0</v>
      </c>
      <c r="L7785">
        <v>3</v>
      </c>
      <c r="M7785">
        <v>0</v>
      </c>
      <c r="N7785">
        <v>0</v>
      </c>
      <c r="O7785">
        <v>1</v>
      </c>
      <c r="P7785">
        <v>-51</v>
      </c>
      <c r="Q7785" s="28">
        <v>41912.34097222222</v>
      </c>
      <c r="R7785" s="28">
        <v>41946.506944444445</v>
      </c>
      <c r="S7785" t="s">
        <v>25465</v>
      </c>
      <c r="T7785" s="27">
        <v>41912</v>
      </c>
      <c r="V7785">
        <v>51</v>
      </c>
      <c r="W7785" t="s">
        <v>32</v>
      </c>
      <c r="X7785" t="s">
        <v>261</v>
      </c>
      <c r="Y7785">
        <v>0</v>
      </c>
      <c r="AB7785" t="s">
        <v>237</v>
      </c>
      <c r="AH7785">
        <v>0</v>
      </c>
      <c r="AN7785" t="s">
        <v>238</v>
      </c>
      <c r="AO7785">
        <v>1</v>
      </c>
      <c r="AP7785" t="s">
        <v>239</v>
      </c>
      <c r="AQ7785" s="27">
        <v>41963</v>
      </c>
      <c r="AR7785" t="s">
        <v>240</v>
      </c>
      <c r="AS7785">
        <v>3</v>
      </c>
      <c r="AT7785" t="s">
        <v>239</v>
      </c>
      <c r="AU7785" s="27">
        <v>41963</v>
      </c>
    </row>
    <row r="7786" spans="1:47" x14ac:dyDescent="0.2">
      <c r="A7786">
        <v>7785</v>
      </c>
      <c r="B7786" t="s">
        <v>25466</v>
      </c>
      <c r="C7786" t="s">
        <v>1233</v>
      </c>
      <c r="D7786" t="s">
        <v>3339</v>
      </c>
      <c r="E7786" s="27">
        <v>41410</v>
      </c>
      <c r="F7786" t="s">
        <v>233</v>
      </c>
      <c r="G7786" s="27">
        <v>30769</v>
      </c>
      <c r="H7786">
        <v>32</v>
      </c>
      <c r="I7786" t="s">
        <v>244</v>
      </c>
      <c r="J7786" t="s">
        <v>250</v>
      </c>
      <c r="K7786">
        <v>0</v>
      </c>
      <c r="L7786">
        <v>9</v>
      </c>
      <c r="M7786">
        <v>3</v>
      </c>
      <c r="N7786">
        <v>0</v>
      </c>
      <c r="O7786">
        <v>19</v>
      </c>
      <c r="P7786">
        <v>-1</v>
      </c>
      <c r="Q7786" s="28">
        <v>41409.231249999997</v>
      </c>
      <c r="R7786" s="28">
        <v>41410.372916666667</v>
      </c>
      <c r="S7786" t="s">
        <v>25467</v>
      </c>
      <c r="T7786" s="27">
        <v>41409</v>
      </c>
      <c r="V7786">
        <v>1</v>
      </c>
      <c r="W7786" t="s">
        <v>32</v>
      </c>
      <c r="X7786" t="s">
        <v>261</v>
      </c>
      <c r="Y7786">
        <v>1</v>
      </c>
      <c r="AA7786" t="s">
        <v>25468</v>
      </c>
      <c r="AB7786" t="s">
        <v>32</v>
      </c>
      <c r="AC7786">
        <v>0</v>
      </c>
      <c r="AD7786" s="27">
        <v>41507</v>
      </c>
      <c r="AE7786" t="s">
        <v>364</v>
      </c>
      <c r="AF7786" s="27">
        <v>41507</v>
      </c>
      <c r="AG7786" s="27">
        <v>41507</v>
      </c>
      <c r="AH7786">
        <v>0</v>
      </c>
      <c r="AN7786" t="s">
        <v>238</v>
      </c>
      <c r="AO7786">
        <v>4</v>
      </c>
      <c r="AP7786" t="s">
        <v>239</v>
      </c>
      <c r="AQ7786" s="27">
        <v>41410</v>
      </c>
      <c r="AR7786" t="s">
        <v>240</v>
      </c>
      <c r="AS7786">
        <v>9</v>
      </c>
      <c r="AT7786" t="s">
        <v>269</v>
      </c>
      <c r="AU7786" s="27">
        <v>41410</v>
      </c>
    </row>
    <row r="7787" spans="1:47" x14ac:dyDescent="0.2">
      <c r="A7787">
        <v>7786</v>
      </c>
      <c r="B7787" t="s">
        <v>25469</v>
      </c>
      <c r="C7787" t="s">
        <v>3080</v>
      </c>
      <c r="D7787" t="s">
        <v>375</v>
      </c>
      <c r="E7787" s="27">
        <v>41324</v>
      </c>
      <c r="F7787" t="s">
        <v>233</v>
      </c>
      <c r="G7787" s="27">
        <v>32021</v>
      </c>
      <c r="H7787">
        <v>28</v>
      </c>
      <c r="I7787" t="s">
        <v>244</v>
      </c>
      <c r="J7787" t="s">
        <v>250</v>
      </c>
      <c r="K7787">
        <v>0</v>
      </c>
      <c r="L7787">
        <v>5</v>
      </c>
      <c r="M7787">
        <v>0</v>
      </c>
      <c r="N7787">
        <v>0</v>
      </c>
      <c r="O7787">
        <v>2</v>
      </c>
      <c r="P7787">
        <v>-1</v>
      </c>
      <c r="Q7787" s="28">
        <v>41323.215277777781</v>
      </c>
      <c r="R7787" s="28">
        <v>41354.418055555558</v>
      </c>
      <c r="S7787" t="s">
        <v>25470</v>
      </c>
      <c r="T7787" s="27">
        <v>41323</v>
      </c>
      <c r="V7787">
        <v>1</v>
      </c>
      <c r="W7787" t="s">
        <v>32</v>
      </c>
      <c r="X7787" t="s">
        <v>7925</v>
      </c>
      <c r="Y7787">
        <v>0</v>
      </c>
      <c r="AB7787" t="s">
        <v>237</v>
      </c>
      <c r="AH7787">
        <v>0</v>
      </c>
      <c r="AN7787" t="s">
        <v>238</v>
      </c>
      <c r="AO7787">
        <v>7</v>
      </c>
      <c r="AP7787" t="s">
        <v>246</v>
      </c>
      <c r="AQ7787" s="27">
        <v>41324</v>
      </c>
      <c r="AR7787" t="s">
        <v>240</v>
      </c>
      <c r="AS7787">
        <v>5</v>
      </c>
      <c r="AT7787" t="s">
        <v>246</v>
      </c>
      <c r="AU7787" s="27">
        <v>41324</v>
      </c>
    </row>
    <row r="7788" spans="1:47" x14ac:dyDescent="0.2">
      <c r="A7788">
        <v>7787</v>
      </c>
      <c r="B7788" t="s">
        <v>25471</v>
      </c>
      <c r="C7788" t="s">
        <v>4290</v>
      </c>
      <c r="D7788" t="s">
        <v>4384</v>
      </c>
      <c r="E7788" s="27">
        <v>41747</v>
      </c>
      <c r="F7788" t="s">
        <v>294</v>
      </c>
      <c r="G7788" s="27">
        <v>29326</v>
      </c>
      <c r="H7788">
        <v>36</v>
      </c>
      <c r="I7788" t="s">
        <v>244</v>
      </c>
      <c r="J7788" t="s">
        <v>245</v>
      </c>
      <c r="K7788">
        <v>0</v>
      </c>
      <c r="L7788">
        <v>5</v>
      </c>
      <c r="M7788">
        <v>0</v>
      </c>
      <c r="N7788">
        <v>0</v>
      </c>
      <c r="O7788">
        <v>1</v>
      </c>
      <c r="P7788">
        <v>-1</v>
      </c>
      <c r="Q7788" s="28">
        <v>41746.364583333336</v>
      </c>
      <c r="R7788" s="28">
        <v>41747.364583333336</v>
      </c>
      <c r="S7788" t="s">
        <v>25472</v>
      </c>
      <c r="T7788" s="27">
        <v>41746</v>
      </c>
      <c r="V7788">
        <v>1</v>
      </c>
      <c r="W7788" t="s">
        <v>32</v>
      </c>
      <c r="X7788" t="s">
        <v>252</v>
      </c>
      <c r="Y7788">
        <v>0</v>
      </c>
      <c r="AB7788" t="s">
        <v>237</v>
      </c>
      <c r="AH7788">
        <v>0</v>
      </c>
      <c r="AN7788" t="s">
        <v>238</v>
      </c>
      <c r="AO7788">
        <v>2</v>
      </c>
      <c r="AP7788" t="s">
        <v>239</v>
      </c>
      <c r="AQ7788" s="27">
        <v>41747</v>
      </c>
      <c r="AR7788" t="s">
        <v>240</v>
      </c>
      <c r="AS7788">
        <v>5</v>
      </c>
      <c r="AT7788" t="s">
        <v>246</v>
      </c>
      <c r="AU7788" s="27">
        <v>41747</v>
      </c>
    </row>
    <row r="7789" spans="1:47" x14ac:dyDescent="0.2">
      <c r="A7789">
        <v>7788</v>
      </c>
      <c r="B7789" t="s">
        <v>25473</v>
      </c>
      <c r="C7789" t="s">
        <v>25474</v>
      </c>
      <c r="D7789" t="s">
        <v>6152</v>
      </c>
      <c r="E7789" s="27">
        <v>41289</v>
      </c>
      <c r="F7789" t="s">
        <v>233</v>
      </c>
      <c r="G7789" s="27">
        <v>30347</v>
      </c>
      <c r="H7789">
        <v>33</v>
      </c>
      <c r="I7789" t="s">
        <v>244</v>
      </c>
      <c r="J7789" t="s">
        <v>250</v>
      </c>
      <c r="K7789">
        <v>0</v>
      </c>
      <c r="L7789">
        <v>6</v>
      </c>
      <c r="M7789">
        <v>0</v>
      </c>
      <c r="N7789">
        <v>0</v>
      </c>
      <c r="O7789">
        <v>7</v>
      </c>
      <c r="P7789">
        <v>-1</v>
      </c>
      <c r="Q7789" s="28">
        <v>41288.238194444442</v>
      </c>
      <c r="R7789" s="28">
        <v>41289.079861111109</v>
      </c>
      <c r="S7789" t="s">
        <v>25475</v>
      </c>
      <c r="T7789" s="27">
        <v>41288</v>
      </c>
      <c r="V7789">
        <v>1</v>
      </c>
      <c r="W7789" t="s">
        <v>32</v>
      </c>
      <c r="X7789" t="s">
        <v>359</v>
      </c>
      <c r="Y7789">
        <v>1</v>
      </c>
      <c r="AA7789" t="s">
        <v>25476</v>
      </c>
      <c r="AB7789" t="s">
        <v>36</v>
      </c>
      <c r="AD7789" s="27">
        <v>41498</v>
      </c>
      <c r="AE7789" t="s">
        <v>724</v>
      </c>
      <c r="AH7789">
        <v>0</v>
      </c>
      <c r="AN7789" t="s">
        <v>238</v>
      </c>
      <c r="AO7789">
        <v>2</v>
      </c>
      <c r="AP7789" t="s">
        <v>239</v>
      </c>
      <c r="AQ7789" s="27">
        <v>41289</v>
      </c>
      <c r="AR7789" t="s">
        <v>240</v>
      </c>
      <c r="AS7789">
        <v>6</v>
      </c>
      <c r="AT7789" t="s">
        <v>246</v>
      </c>
      <c r="AU7789" s="27">
        <v>41289</v>
      </c>
    </row>
    <row r="7790" spans="1:47" x14ac:dyDescent="0.2">
      <c r="A7790">
        <v>7789</v>
      </c>
      <c r="B7790" t="s">
        <v>25477</v>
      </c>
      <c r="C7790" t="s">
        <v>25478</v>
      </c>
      <c r="D7790" t="s">
        <v>25479</v>
      </c>
      <c r="E7790" s="27">
        <v>41739</v>
      </c>
      <c r="F7790" t="s">
        <v>294</v>
      </c>
      <c r="G7790" s="27">
        <v>29805</v>
      </c>
      <c r="H7790">
        <v>34</v>
      </c>
      <c r="I7790" t="s">
        <v>244</v>
      </c>
      <c r="J7790" t="s">
        <v>245</v>
      </c>
      <c r="K7790">
        <v>0</v>
      </c>
      <c r="L7790">
        <v>2</v>
      </c>
      <c r="M7790">
        <v>0</v>
      </c>
      <c r="N7790">
        <v>0</v>
      </c>
      <c r="O7790">
        <v>0</v>
      </c>
      <c r="P7790">
        <v>-1</v>
      </c>
      <c r="Q7790" s="28">
        <v>41738.26458333333</v>
      </c>
      <c r="R7790" s="28">
        <v>41739.396527777775</v>
      </c>
      <c r="S7790" t="s">
        <v>25480</v>
      </c>
      <c r="T7790" s="27">
        <v>41738</v>
      </c>
      <c r="V7790">
        <v>1</v>
      </c>
      <c r="W7790" t="s">
        <v>36</v>
      </c>
      <c r="X7790" t="s">
        <v>279</v>
      </c>
      <c r="Y7790">
        <v>0</v>
      </c>
      <c r="AB7790" t="s">
        <v>237</v>
      </c>
      <c r="AH7790">
        <v>0</v>
      </c>
      <c r="AN7790" t="s">
        <v>238</v>
      </c>
      <c r="AO7790">
        <v>1</v>
      </c>
      <c r="AP7790" t="s">
        <v>239</v>
      </c>
      <c r="AQ7790" s="27">
        <v>41739</v>
      </c>
      <c r="AR7790" t="s">
        <v>240</v>
      </c>
      <c r="AS7790">
        <v>2</v>
      </c>
      <c r="AT7790" t="s">
        <v>239</v>
      </c>
      <c r="AU7790" s="27">
        <v>41739</v>
      </c>
    </row>
    <row r="7791" spans="1:47" x14ac:dyDescent="0.2">
      <c r="A7791">
        <v>7790</v>
      </c>
      <c r="B7791" t="s">
        <v>25481</v>
      </c>
      <c r="C7791" t="s">
        <v>963</v>
      </c>
      <c r="D7791" t="s">
        <v>9590</v>
      </c>
      <c r="E7791" s="27">
        <v>41703</v>
      </c>
      <c r="F7791" t="s">
        <v>233</v>
      </c>
      <c r="G7791" s="27">
        <v>32794</v>
      </c>
      <c r="H7791">
        <v>26</v>
      </c>
      <c r="I7791" t="s">
        <v>244</v>
      </c>
      <c r="J7791" t="s">
        <v>250</v>
      </c>
      <c r="K7791">
        <v>0</v>
      </c>
      <c r="L7791">
        <v>8</v>
      </c>
      <c r="M7791">
        <v>1</v>
      </c>
      <c r="N7791">
        <v>1</v>
      </c>
      <c r="O7791">
        <v>8</v>
      </c>
      <c r="P7791">
        <v>-1</v>
      </c>
      <c r="Q7791" s="28">
        <v>41702.09097222222</v>
      </c>
      <c r="R7791" s="28">
        <v>41716.240972222222</v>
      </c>
      <c r="S7791" t="s">
        <v>25482</v>
      </c>
      <c r="U7791" s="27">
        <v>41702</v>
      </c>
      <c r="V7791">
        <v>1</v>
      </c>
      <c r="W7791" t="s">
        <v>32</v>
      </c>
      <c r="X7791" t="s">
        <v>274</v>
      </c>
      <c r="Y7791">
        <v>1</v>
      </c>
      <c r="AA7791" t="s">
        <v>25483</v>
      </c>
      <c r="AB7791" t="s">
        <v>36</v>
      </c>
      <c r="AC7791">
        <v>1</v>
      </c>
      <c r="AD7791" s="27">
        <v>41908</v>
      </c>
      <c r="AE7791" t="s">
        <v>412</v>
      </c>
      <c r="AF7791" s="27">
        <v>41909</v>
      </c>
      <c r="AG7791" s="27">
        <v>41909</v>
      </c>
      <c r="AH7791">
        <v>0</v>
      </c>
      <c r="AN7791" t="s">
        <v>238</v>
      </c>
      <c r="AO7791">
        <v>7</v>
      </c>
      <c r="AP7791" t="s">
        <v>246</v>
      </c>
      <c r="AQ7791" s="27">
        <v>41703</v>
      </c>
      <c r="AR7791" t="s">
        <v>240</v>
      </c>
      <c r="AS7791">
        <v>8</v>
      </c>
      <c r="AT7791" t="s">
        <v>269</v>
      </c>
      <c r="AU7791" s="27">
        <v>41703</v>
      </c>
    </row>
    <row r="7792" spans="1:47" x14ac:dyDescent="0.2">
      <c r="A7792">
        <v>7791</v>
      </c>
      <c r="B7792" t="s">
        <v>25484</v>
      </c>
      <c r="C7792" t="s">
        <v>5965</v>
      </c>
      <c r="D7792" t="s">
        <v>25485</v>
      </c>
      <c r="E7792" s="27">
        <v>41310</v>
      </c>
      <c r="F7792" t="s">
        <v>233</v>
      </c>
      <c r="G7792" s="27">
        <v>34127</v>
      </c>
      <c r="H7792">
        <v>22</v>
      </c>
      <c r="I7792" t="s">
        <v>259</v>
      </c>
      <c r="J7792" t="s">
        <v>250</v>
      </c>
      <c r="K7792">
        <v>0</v>
      </c>
      <c r="L7792">
        <v>9</v>
      </c>
      <c r="M7792">
        <v>0</v>
      </c>
      <c r="N7792">
        <v>0</v>
      </c>
      <c r="O7792">
        <v>1</v>
      </c>
      <c r="P7792">
        <v>-1</v>
      </c>
      <c r="Q7792" s="28">
        <v>41309.313194444447</v>
      </c>
      <c r="R7792" s="28">
        <v>41310.297222222223</v>
      </c>
      <c r="S7792" t="s">
        <v>25486</v>
      </c>
      <c r="T7792" s="27">
        <v>41309</v>
      </c>
      <c r="V7792">
        <v>1</v>
      </c>
      <c r="W7792" t="s">
        <v>36</v>
      </c>
      <c r="X7792" t="s">
        <v>12357</v>
      </c>
      <c r="Y7792">
        <v>1</v>
      </c>
      <c r="AA7792" t="s">
        <v>25487</v>
      </c>
      <c r="AB7792" t="s">
        <v>36</v>
      </c>
      <c r="AC7792">
        <v>0</v>
      </c>
      <c r="AD7792" s="27">
        <v>41499</v>
      </c>
      <c r="AE7792" t="s">
        <v>474</v>
      </c>
      <c r="AF7792" s="27">
        <v>41499</v>
      </c>
      <c r="AG7792" s="27">
        <v>41747</v>
      </c>
      <c r="AH7792">
        <v>0</v>
      </c>
      <c r="AN7792" t="s">
        <v>238</v>
      </c>
      <c r="AO7792">
        <v>8</v>
      </c>
      <c r="AP7792" t="s">
        <v>269</v>
      </c>
      <c r="AQ7792" s="27">
        <v>41310</v>
      </c>
      <c r="AR7792" t="s">
        <v>240</v>
      </c>
      <c r="AS7792">
        <v>9</v>
      </c>
      <c r="AT7792" t="s">
        <v>269</v>
      </c>
      <c r="AU7792" s="27">
        <v>41310</v>
      </c>
    </row>
    <row r="7793" spans="1:47" x14ac:dyDescent="0.2">
      <c r="A7793">
        <v>7792</v>
      </c>
      <c r="B7793" t="s">
        <v>25488</v>
      </c>
      <c r="C7793" t="s">
        <v>14698</v>
      </c>
      <c r="D7793" t="s">
        <v>25489</v>
      </c>
      <c r="E7793" s="27">
        <v>41313</v>
      </c>
      <c r="F7793" t="s">
        <v>294</v>
      </c>
      <c r="G7793" s="27">
        <v>33208</v>
      </c>
      <c r="H7793">
        <v>25</v>
      </c>
      <c r="I7793" t="s">
        <v>244</v>
      </c>
      <c r="J7793" t="s">
        <v>250</v>
      </c>
      <c r="K7793">
        <v>0</v>
      </c>
      <c r="L7793">
        <v>5</v>
      </c>
      <c r="M7793">
        <v>0</v>
      </c>
      <c r="N7793">
        <v>0</v>
      </c>
      <c r="O7793">
        <v>4</v>
      </c>
      <c r="P7793">
        <v>-1</v>
      </c>
      <c r="Q7793" s="28">
        <v>41312.118055555555</v>
      </c>
      <c r="R7793" s="28">
        <v>41313.316666666666</v>
      </c>
      <c r="S7793" t="s">
        <v>25490</v>
      </c>
      <c r="T7793" s="27">
        <v>41312</v>
      </c>
      <c r="V7793">
        <v>1</v>
      </c>
      <c r="W7793" t="s">
        <v>32</v>
      </c>
      <c r="X7793" t="s">
        <v>300</v>
      </c>
      <c r="Y7793">
        <v>0</v>
      </c>
      <c r="AB7793" t="s">
        <v>237</v>
      </c>
      <c r="AH7793">
        <v>0</v>
      </c>
      <c r="AN7793" t="s">
        <v>238</v>
      </c>
      <c r="AO7793">
        <v>4</v>
      </c>
      <c r="AP7793" t="s">
        <v>239</v>
      </c>
      <c r="AQ7793" s="27">
        <v>41313</v>
      </c>
      <c r="AR7793" t="s">
        <v>240</v>
      </c>
      <c r="AS7793">
        <v>5</v>
      </c>
      <c r="AT7793" t="s">
        <v>246</v>
      </c>
      <c r="AU7793" s="27">
        <v>41313</v>
      </c>
    </row>
    <row r="7794" spans="1:47" x14ac:dyDescent="0.2">
      <c r="A7794">
        <v>7793</v>
      </c>
      <c r="B7794" t="s">
        <v>25491</v>
      </c>
      <c r="C7794" t="s">
        <v>15572</v>
      </c>
      <c r="D7794" t="s">
        <v>3331</v>
      </c>
      <c r="E7794" s="27">
        <v>41420</v>
      </c>
      <c r="F7794" t="s">
        <v>233</v>
      </c>
      <c r="G7794" s="27">
        <v>34709</v>
      </c>
      <c r="H7794">
        <v>21</v>
      </c>
      <c r="I7794" t="s">
        <v>259</v>
      </c>
      <c r="J7794" t="s">
        <v>353</v>
      </c>
      <c r="K7794">
        <v>0</v>
      </c>
      <c r="L7794">
        <v>9</v>
      </c>
      <c r="M7794">
        <v>0</v>
      </c>
      <c r="N7794">
        <v>2</v>
      </c>
      <c r="O7794">
        <v>0</v>
      </c>
      <c r="P7794">
        <v>-1</v>
      </c>
      <c r="Q7794" s="28">
        <v>41419.420138888891</v>
      </c>
      <c r="R7794" s="28">
        <v>41420.099305555559</v>
      </c>
      <c r="S7794" t="s">
        <v>25492</v>
      </c>
      <c r="T7794" s="27">
        <v>41419</v>
      </c>
      <c r="V7794">
        <v>1</v>
      </c>
      <c r="W7794" t="s">
        <v>32</v>
      </c>
      <c r="X7794" t="s">
        <v>1406</v>
      </c>
      <c r="Y7794">
        <v>1</v>
      </c>
      <c r="AA7794" t="s">
        <v>25493</v>
      </c>
      <c r="AB7794" t="s">
        <v>36</v>
      </c>
      <c r="AC7794">
        <v>77</v>
      </c>
      <c r="AD7794" s="27">
        <v>41732</v>
      </c>
      <c r="AE7794" t="s">
        <v>879</v>
      </c>
      <c r="AF7794" s="27">
        <v>41809</v>
      </c>
      <c r="AG7794" s="27">
        <v>41810</v>
      </c>
      <c r="AH7794">
        <v>0</v>
      </c>
      <c r="AN7794" t="s">
        <v>238</v>
      </c>
      <c r="AO7794">
        <v>10</v>
      </c>
      <c r="AP7794" t="s">
        <v>269</v>
      </c>
      <c r="AQ7794" s="27">
        <v>41420</v>
      </c>
      <c r="AR7794" t="s">
        <v>240</v>
      </c>
      <c r="AS7794">
        <v>9</v>
      </c>
      <c r="AT7794" t="s">
        <v>269</v>
      </c>
      <c r="AU7794" s="27">
        <v>41420</v>
      </c>
    </row>
    <row r="7795" spans="1:47" x14ac:dyDescent="0.2">
      <c r="A7795">
        <v>7794</v>
      </c>
      <c r="B7795" t="s">
        <v>25494</v>
      </c>
      <c r="C7795" t="s">
        <v>25495</v>
      </c>
      <c r="D7795" t="s">
        <v>25496</v>
      </c>
      <c r="E7795" s="27">
        <v>41683</v>
      </c>
      <c r="F7795" t="s">
        <v>294</v>
      </c>
      <c r="G7795" s="27">
        <v>33835</v>
      </c>
      <c r="H7795">
        <v>23</v>
      </c>
      <c r="I7795" t="s">
        <v>259</v>
      </c>
      <c r="J7795" t="s">
        <v>245</v>
      </c>
      <c r="K7795">
        <v>0</v>
      </c>
      <c r="L7795">
        <v>2</v>
      </c>
      <c r="M7795">
        <v>0</v>
      </c>
      <c r="N7795">
        <v>2</v>
      </c>
      <c r="O7795">
        <v>1</v>
      </c>
      <c r="P7795">
        <v>-1</v>
      </c>
      <c r="Q7795" s="28">
        <v>41682.246527777781</v>
      </c>
      <c r="R7795" s="28">
        <v>41682.415277777778</v>
      </c>
      <c r="S7795" t="s">
        <v>25497</v>
      </c>
      <c r="T7795" s="27">
        <v>41682</v>
      </c>
      <c r="V7795">
        <v>1</v>
      </c>
      <c r="W7795" t="s">
        <v>36</v>
      </c>
      <c r="X7795" t="s">
        <v>412</v>
      </c>
      <c r="Y7795">
        <v>0</v>
      </c>
      <c r="AB7795" t="s">
        <v>237</v>
      </c>
      <c r="AH7795">
        <v>0</v>
      </c>
      <c r="AN7795" t="s">
        <v>238</v>
      </c>
      <c r="AO7795">
        <v>3</v>
      </c>
      <c r="AP7795" t="s">
        <v>239</v>
      </c>
      <c r="AQ7795" s="27">
        <v>41683</v>
      </c>
      <c r="AR7795" t="s">
        <v>240</v>
      </c>
      <c r="AS7795">
        <v>2</v>
      </c>
      <c r="AT7795" t="s">
        <v>239</v>
      </c>
      <c r="AU7795" s="27">
        <v>41683</v>
      </c>
    </row>
    <row r="7796" spans="1:47" x14ac:dyDescent="0.2">
      <c r="A7796">
        <v>7795</v>
      </c>
      <c r="B7796" t="s">
        <v>25498</v>
      </c>
      <c r="C7796" t="s">
        <v>1832</v>
      </c>
      <c r="D7796" t="s">
        <v>25499</v>
      </c>
      <c r="E7796" s="27">
        <v>41725</v>
      </c>
      <c r="F7796" t="s">
        <v>233</v>
      </c>
      <c r="G7796" s="27">
        <v>29872</v>
      </c>
      <c r="H7796">
        <v>34</v>
      </c>
      <c r="I7796" t="s">
        <v>244</v>
      </c>
      <c r="J7796" t="s">
        <v>250</v>
      </c>
      <c r="K7796">
        <v>0</v>
      </c>
      <c r="L7796">
        <v>2</v>
      </c>
      <c r="M7796">
        <v>0</v>
      </c>
      <c r="N7796">
        <v>0</v>
      </c>
      <c r="O7796">
        <v>2</v>
      </c>
      <c r="P7796">
        <v>0</v>
      </c>
      <c r="Q7796" s="28">
        <v>41725.370138888888</v>
      </c>
      <c r="R7796" s="28">
        <v>41760.487500000003</v>
      </c>
      <c r="S7796" t="s">
        <v>25500</v>
      </c>
      <c r="T7796" s="27">
        <v>41725</v>
      </c>
      <c r="V7796">
        <v>0</v>
      </c>
      <c r="W7796" t="s">
        <v>32</v>
      </c>
      <c r="X7796" t="s">
        <v>2254</v>
      </c>
      <c r="Y7796">
        <v>0</v>
      </c>
      <c r="AB7796" t="s">
        <v>237</v>
      </c>
      <c r="AH7796">
        <v>0</v>
      </c>
      <c r="AN7796" t="s">
        <v>238</v>
      </c>
      <c r="AO7796">
        <v>3</v>
      </c>
      <c r="AP7796" t="s">
        <v>239</v>
      </c>
      <c r="AQ7796" s="27">
        <v>41725</v>
      </c>
      <c r="AR7796" t="s">
        <v>240</v>
      </c>
      <c r="AS7796">
        <v>2</v>
      </c>
      <c r="AT7796" t="s">
        <v>239</v>
      </c>
      <c r="AU7796" s="27">
        <v>41725</v>
      </c>
    </row>
    <row r="7797" spans="1:47" x14ac:dyDescent="0.2">
      <c r="A7797">
        <v>7796</v>
      </c>
      <c r="B7797" t="s">
        <v>25501</v>
      </c>
      <c r="C7797" t="s">
        <v>914</v>
      </c>
      <c r="D7797" t="s">
        <v>664</v>
      </c>
      <c r="E7797" s="27">
        <v>41719</v>
      </c>
      <c r="F7797" t="s">
        <v>233</v>
      </c>
      <c r="G7797" s="27">
        <v>31300</v>
      </c>
      <c r="H7797">
        <v>30</v>
      </c>
      <c r="I7797" t="s">
        <v>244</v>
      </c>
      <c r="J7797" t="s">
        <v>250</v>
      </c>
      <c r="K7797">
        <v>0</v>
      </c>
      <c r="L7797">
        <v>8</v>
      </c>
      <c r="M7797">
        <v>0</v>
      </c>
      <c r="N7797">
        <v>0</v>
      </c>
      <c r="O7797">
        <v>2</v>
      </c>
      <c r="P7797">
        <v>-1</v>
      </c>
      <c r="Q7797" s="28">
        <v>41718.230555555558</v>
      </c>
      <c r="R7797" s="28">
        <v>41719.145138888889</v>
      </c>
      <c r="S7797" t="s">
        <v>25502</v>
      </c>
      <c r="T7797" s="27">
        <v>41718</v>
      </c>
      <c r="V7797">
        <v>1</v>
      </c>
      <c r="W7797" t="s">
        <v>32</v>
      </c>
      <c r="X7797" t="s">
        <v>1089</v>
      </c>
      <c r="Y7797">
        <v>1</v>
      </c>
      <c r="AA7797" t="s">
        <v>25503</v>
      </c>
      <c r="AB7797" t="s">
        <v>32</v>
      </c>
      <c r="AC7797">
        <v>0</v>
      </c>
      <c r="AD7797" s="27">
        <v>41794</v>
      </c>
      <c r="AE7797" t="s">
        <v>364</v>
      </c>
      <c r="AF7797" s="27">
        <v>41794</v>
      </c>
      <c r="AG7797" s="27">
        <v>41795</v>
      </c>
      <c r="AH7797">
        <v>1</v>
      </c>
      <c r="AJ7797" t="s">
        <v>25504</v>
      </c>
      <c r="AK7797" t="s">
        <v>462</v>
      </c>
      <c r="AL7797" s="27">
        <v>42170</v>
      </c>
      <c r="AM7797" t="s">
        <v>279</v>
      </c>
      <c r="AN7797" t="s">
        <v>238</v>
      </c>
      <c r="AO7797">
        <v>4</v>
      </c>
      <c r="AP7797" t="s">
        <v>239</v>
      </c>
      <c r="AQ7797" s="27">
        <v>41719</v>
      </c>
      <c r="AR7797" t="s">
        <v>240</v>
      </c>
      <c r="AS7797">
        <v>8</v>
      </c>
      <c r="AT7797" t="s">
        <v>269</v>
      </c>
      <c r="AU7797" s="27">
        <v>41719</v>
      </c>
    </row>
    <row r="7798" spans="1:47" x14ac:dyDescent="0.2">
      <c r="A7798">
        <v>7797</v>
      </c>
      <c r="B7798" t="s">
        <v>25505</v>
      </c>
      <c r="C7798" t="s">
        <v>3144</v>
      </c>
      <c r="D7798" t="s">
        <v>25506</v>
      </c>
      <c r="E7798" s="27">
        <v>41346</v>
      </c>
      <c r="F7798" t="s">
        <v>233</v>
      </c>
      <c r="G7798" s="27">
        <v>16935</v>
      </c>
      <c r="H7798">
        <v>69</v>
      </c>
      <c r="I7798" t="s">
        <v>234</v>
      </c>
      <c r="J7798" t="s">
        <v>245</v>
      </c>
      <c r="K7798">
        <v>0</v>
      </c>
      <c r="L7798">
        <v>1</v>
      </c>
      <c r="M7798">
        <v>0</v>
      </c>
      <c r="N7798">
        <v>0</v>
      </c>
      <c r="O7798">
        <v>6</v>
      </c>
      <c r="P7798">
        <v>235</v>
      </c>
      <c r="Q7798" s="28">
        <v>41581.327777777777</v>
      </c>
      <c r="R7798" s="28">
        <v>41733.448611111111</v>
      </c>
      <c r="S7798" t="s">
        <v>25507</v>
      </c>
      <c r="T7798" s="27">
        <v>41229</v>
      </c>
      <c r="V7798">
        <v>117</v>
      </c>
      <c r="W7798" t="s">
        <v>36</v>
      </c>
      <c r="X7798" t="s">
        <v>324</v>
      </c>
      <c r="Y7798">
        <v>1</v>
      </c>
      <c r="AA7798" t="s">
        <v>25508</v>
      </c>
      <c r="AB7798" t="s">
        <v>32</v>
      </c>
      <c r="AC7798">
        <v>1</v>
      </c>
      <c r="AD7798" s="27">
        <v>41580</v>
      </c>
      <c r="AE7798" t="s">
        <v>25509</v>
      </c>
      <c r="AF7798" s="27">
        <v>41581</v>
      </c>
      <c r="AG7798" s="27">
        <v>41733</v>
      </c>
      <c r="AH7798">
        <v>0</v>
      </c>
      <c r="AN7798" t="s">
        <v>238</v>
      </c>
      <c r="AO7798">
        <v>2</v>
      </c>
      <c r="AP7798" t="s">
        <v>239</v>
      </c>
      <c r="AQ7798" s="27">
        <v>41346</v>
      </c>
      <c r="AR7798" t="s">
        <v>240</v>
      </c>
      <c r="AS7798">
        <v>1</v>
      </c>
      <c r="AT7798" t="s">
        <v>239</v>
      </c>
      <c r="AU7798" s="27">
        <v>41346</v>
      </c>
    </row>
    <row r="7799" spans="1:47" x14ac:dyDescent="0.2">
      <c r="A7799">
        <v>7798</v>
      </c>
      <c r="B7799" t="s">
        <v>25510</v>
      </c>
      <c r="C7799" t="s">
        <v>345</v>
      </c>
      <c r="D7799" t="s">
        <v>3548</v>
      </c>
      <c r="E7799" s="27">
        <v>42003</v>
      </c>
      <c r="F7799" t="s">
        <v>233</v>
      </c>
      <c r="G7799" s="27">
        <v>26039</v>
      </c>
      <c r="H7799">
        <v>45</v>
      </c>
      <c r="I7799" t="s">
        <v>234</v>
      </c>
      <c r="J7799" t="s">
        <v>250</v>
      </c>
      <c r="K7799">
        <v>0</v>
      </c>
      <c r="L7799">
        <v>7</v>
      </c>
      <c r="M7799">
        <v>0</v>
      </c>
      <c r="N7799">
        <v>0</v>
      </c>
      <c r="O7799">
        <v>13</v>
      </c>
      <c r="P7799">
        <v>104</v>
      </c>
      <c r="Q7799" s="28">
        <v>42107.354861111111</v>
      </c>
      <c r="R7799" s="28">
        <v>42109.12222222222</v>
      </c>
      <c r="S7799" t="s">
        <v>25511</v>
      </c>
      <c r="U7799" s="27">
        <v>41647</v>
      </c>
      <c r="V7799">
        <v>356</v>
      </c>
      <c r="W7799" t="s">
        <v>32</v>
      </c>
      <c r="X7799" t="s">
        <v>274</v>
      </c>
      <c r="Y7799">
        <v>0</v>
      </c>
      <c r="AB7799" t="s">
        <v>237</v>
      </c>
      <c r="AH7799">
        <v>0</v>
      </c>
      <c r="AN7799" t="s">
        <v>238</v>
      </c>
      <c r="AO7799">
        <v>6</v>
      </c>
      <c r="AP7799" t="s">
        <v>246</v>
      </c>
      <c r="AQ7799" s="27">
        <v>42003</v>
      </c>
      <c r="AR7799" t="s">
        <v>240</v>
      </c>
      <c r="AS7799">
        <v>7</v>
      </c>
      <c r="AT7799" t="s">
        <v>246</v>
      </c>
      <c r="AU7799" s="27">
        <v>42003</v>
      </c>
    </row>
    <row r="7800" spans="1:47" x14ac:dyDescent="0.2">
      <c r="A7800">
        <v>7799</v>
      </c>
      <c r="B7800" t="s">
        <v>19916</v>
      </c>
      <c r="C7800" t="s">
        <v>1168</v>
      </c>
      <c r="D7800" t="s">
        <v>4215</v>
      </c>
      <c r="E7800" s="27">
        <v>41374</v>
      </c>
      <c r="F7800" t="s">
        <v>233</v>
      </c>
      <c r="G7800" s="27">
        <v>32986</v>
      </c>
      <c r="H7800">
        <v>25</v>
      </c>
      <c r="I7800" t="s">
        <v>244</v>
      </c>
      <c r="J7800" t="s">
        <v>250</v>
      </c>
      <c r="K7800">
        <v>0</v>
      </c>
      <c r="L7800">
        <v>8</v>
      </c>
      <c r="M7800">
        <v>0</v>
      </c>
      <c r="N7800">
        <v>0</v>
      </c>
      <c r="O7800">
        <v>11</v>
      </c>
      <c r="P7800">
        <v>-1</v>
      </c>
      <c r="Q7800" s="28">
        <v>41373.318055555559</v>
      </c>
      <c r="R7800" s="28">
        <v>41905.259722222225</v>
      </c>
      <c r="S7800" t="s">
        <v>25512</v>
      </c>
      <c r="U7800" s="27">
        <v>41372</v>
      </c>
      <c r="V7800">
        <v>2</v>
      </c>
      <c r="W7800" t="s">
        <v>36</v>
      </c>
      <c r="X7800" t="s">
        <v>274</v>
      </c>
      <c r="Y7800">
        <v>1</v>
      </c>
      <c r="AA7800" t="s">
        <v>25513</v>
      </c>
      <c r="AB7800" t="s">
        <v>36</v>
      </c>
      <c r="AD7800" s="27">
        <v>42267</v>
      </c>
      <c r="AE7800" t="s">
        <v>529</v>
      </c>
      <c r="AH7800">
        <v>0</v>
      </c>
      <c r="AN7800" t="s">
        <v>238</v>
      </c>
      <c r="AO7800">
        <v>7</v>
      </c>
      <c r="AP7800" t="s">
        <v>246</v>
      </c>
      <c r="AQ7800" s="27">
        <v>41374</v>
      </c>
      <c r="AR7800" t="s">
        <v>240</v>
      </c>
      <c r="AS7800">
        <v>8</v>
      </c>
      <c r="AT7800" t="s">
        <v>269</v>
      </c>
      <c r="AU7800" s="27">
        <v>41374</v>
      </c>
    </row>
    <row r="7801" spans="1:47" x14ac:dyDescent="0.2">
      <c r="A7801">
        <v>7800</v>
      </c>
      <c r="B7801" t="s">
        <v>25514</v>
      </c>
      <c r="C7801" t="s">
        <v>15090</v>
      </c>
      <c r="D7801" t="s">
        <v>5448</v>
      </c>
      <c r="E7801" s="27">
        <v>41641</v>
      </c>
      <c r="F7801" t="s">
        <v>294</v>
      </c>
      <c r="G7801" s="27">
        <v>21964</v>
      </c>
      <c r="H7801">
        <v>56</v>
      </c>
      <c r="I7801" t="s">
        <v>234</v>
      </c>
      <c r="J7801" t="s">
        <v>250</v>
      </c>
      <c r="K7801">
        <v>0</v>
      </c>
      <c r="L7801">
        <v>2</v>
      </c>
      <c r="M7801">
        <v>0</v>
      </c>
      <c r="N7801">
        <v>0</v>
      </c>
      <c r="O7801">
        <v>2</v>
      </c>
      <c r="P7801">
        <v>-47</v>
      </c>
      <c r="Q7801" s="28">
        <v>41594.493055555555</v>
      </c>
      <c r="R7801" s="28">
        <v>41596.168749999997</v>
      </c>
      <c r="S7801" t="s">
        <v>25515</v>
      </c>
      <c r="T7801" s="27">
        <v>41594</v>
      </c>
      <c r="V7801">
        <v>47</v>
      </c>
      <c r="W7801" t="s">
        <v>32</v>
      </c>
      <c r="X7801" t="s">
        <v>359</v>
      </c>
      <c r="Y7801">
        <v>0</v>
      </c>
      <c r="AB7801" t="s">
        <v>237</v>
      </c>
      <c r="AH7801">
        <v>0</v>
      </c>
      <c r="AN7801" t="s">
        <v>238</v>
      </c>
      <c r="AO7801">
        <v>1</v>
      </c>
      <c r="AP7801" t="s">
        <v>239</v>
      </c>
      <c r="AQ7801" s="27">
        <v>41641</v>
      </c>
      <c r="AR7801" t="s">
        <v>240</v>
      </c>
      <c r="AS7801">
        <v>2</v>
      </c>
      <c r="AT7801" t="s">
        <v>239</v>
      </c>
      <c r="AU7801" s="27">
        <v>41641</v>
      </c>
    </row>
    <row r="7802" spans="1:47" x14ac:dyDescent="0.2">
      <c r="A7802">
        <v>7801</v>
      </c>
      <c r="B7802" t="s">
        <v>18913</v>
      </c>
      <c r="C7802" t="s">
        <v>918</v>
      </c>
      <c r="D7802" t="s">
        <v>586</v>
      </c>
      <c r="E7802" s="27">
        <v>41420</v>
      </c>
      <c r="F7802" t="s">
        <v>233</v>
      </c>
      <c r="G7802" s="27">
        <v>32782</v>
      </c>
      <c r="H7802">
        <v>26</v>
      </c>
      <c r="I7802" t="s">
        <v>244</v>
      </c>
      <c r="J7802" t="s">
        <v>245</v>
      </c>
      <c r="K7802">
        <v>0</v>
      </c>
      <c r="L7802">
        <v>3</v>
      </c>
      <c r="M7802">
        <v>0</v>
      </c>
      <c r="N7802">
        <v>0</v>
      </c>
      <c r="O7802">
        <v>0</v>
      </c>
      <c r="W7802" t="s">
        <v>237</v>
      </c>
      <c r="Y7802">
        <v>-1</v>
      </c>
      <c r="AB7802" t="s">
        <v>237</v>
      </c>
      <c r="AH7802">
        <v>0</v>
      </c>
      <c r="AN7802" t="s">
        <v>238</v>
      </c>
      <c r="AO7802">
        <v>3</v>
      </c>
      <c r="AP7802" t="s">
        <v>239</v>
      </c>
      <c r="AQ7802" s="27">
        <v>41420</v>
      </c>
      <c r="AR7802" t="s">
        <v>240</v>
      </c>
      <c r="AS7802">
        <v>3</v>
      </c>
      <c r="AT7802" t="s">
        <v>239</v>
      </c>
      <c r="AU7802" s="27">
        <v>41420</v>
      </c>
    </row>
    <row r="7803" spans="1:47" x14ac:dyDescent="0.2">
      <c r="A7803">
        <v>7802</v>
      </c>
      <c r="B7803" t="s">
        <v>25516</v>
      </c>
      <c r="C7803" t="s">
        <v>5773</v>
      </c>
      <c r="D7803" t="s">
        <v>25517</v>
      </c>
      <c r="E7803" s="27">
        <v>41965</v>
      </c>
      <c r="F7803" t="s">
        <v>233</v>
      </c>
      <c r="G7803" s="27">
        <v>32457</v>
      </c>
      <c r="H7803">
        <v>27</v>
      </c>
      <c r="I7803" t="s">
        <v>244</v>
      </c>
      <c r="J7803" t="s">
        <v>353</v>
      </c>
      <c r="K7803">
        <v>0</v>
      </c>
      <c r="L7803">
        <v>2</v>
      </c>
      <c r="M7803">
        <v>0</v>
      </c>
      <c r="N7803">
        <v>0</v>
      </c>
      <c r="O7803">
        <v>0</v>
      </c>
      <c r="W7803" t="s">
        <v>237</v>
      </c>
      <c r="Y7803">
        <v>1</v>
      </c>
      <c r="AA7803" t="s">
        <v>25518</v>
      </c>
      <c r="AB7803" t="s">
        <v>36</v>
      </c>
      <c r="AC7803">
        <v>0</v>
      </c>
      <c r="AD7803" s="27">
        <v>41999</v>
      </c>
      <c r="AE7803" t="s">
        <v>404</v>
      </c>
      <c r="AF7803" s="27">
        <v>41999</v>
      </c>
      <c r="AG7803" s="27">
        <v>41999</v>
      </c>
      <c r="AH7803">
        <v>0</v>
      </c>
      <c r="AN7803" t="s">
        <v>238</v>
      </c>
      <c r="AO7803">
        <v>3</v>
      </c>
      <c r="AP7803" t="s">
        <v>239</v>
      </c>
      <c r="AQ7803" s="27">
        <v>41965</v>
      </c>
      <c r="AR7803" t="s">
        <v>240</v>
      </c>
      <c r="AS7803">
        <v>2</v>
      </c>
      <c r="AT7803" t="s">
        <v>239</v>
      </c>
      <c r="AU7803" s="27">
        <v>41965</v>
      </c>
    </row>
    <row r="7804" spans="1:47" x14ac:dyDescent="0.2">
      <c r="A7804">
        <v>7803</v>
      </c>
      <c r="B7804" t="s">
        <v>25519</v>
      </c>
      <c r="C7804" t="s">
        <v>25520</v>
      </c>
      <c r="D7804" t="s">
        <v>25521</v>
      </c>
      <c r="E7804" s="27">
        <v>41792</v>
      </c>
      <c r="F7804" t="s">
        <v>294</v>
      </c>
      <c r="G7804" s="27">
        <v>32577</v>
      </c>
      <c r="H7804">
        <v>27</v>
      </c>
      <c r="I7804" t="s">
        <v>244</v>
      </c>
      <c r="J7804" t="s">
        <v>250</v>
      </c>
      <c r="K7804">
        <v>0</v>
      </c>
      <c r="L7804">
        <v>2</v>
      </c>
      <c r="M7804">
        <v>0</v>
      </c>
      <c r="N7804">
        <v>0</v>
      </c>
      <c r="O7804">
        <v>0</v>
      </c>
      <c r="P7804">
        <v>-1</v>
      </c>
      <c r="Q7804" s="28">
        <v>41791.536111111112</v>
      </c>
      <c r="R7804" s="28">
        <v>41792.056944444441</v>
      </c>
      <c r="S7804" t="s">
        <v>25522</v>
      </c>
      <c r="T7804" s="27">
        <v>41791</v>
      </c>
      <c r="V7804">
        <v>1</v>
      </c>
      <c r="W7804" t="s">
        <v>36</v>
      </c>
      <c r="X7804" t="s">
        <v>279</v>
      </c>
      <c r="Y7804">
        <v>0</v>
      </c>
      <c r="AB7804" t="s">
        <v>237</v>
      </c>
      <c r="AH7804">
        <v>0</v>
      </c>
      <c r="AN7804" t="s">
        <v>238</v>
      </c>
      <c r="AO7804">
        <v>2</v>
      </c>
      <c r="AP7804" t="s">
        <v>239</v>
      </c>
      <c r="AQ7804" s="27">
        <v>41792</v>
      </c>
      <c r="AR7804" t="s">
        <v>240</v>
      </c>
      <c r="AS7804">
        <v>2</v>
      </c>
      <c r="AT7804" t="s">
        <v>239</v>
      </c>
      <c r="AU7804" s="27">
        <v>41792</v>
      </c>
    </row>
    <row r="7805" spans="1:47" x14ac:dyDescent="0.2">
      <c r="A7805">
        <v>7804</v>
      </c>
      <c r="B7805" t="s">
        <v>25523</v>
      </c>
      <c r="C7805" t="s">
        <v>6475</v>
      </c>
      <c r="D7805" t="s">
        <v>25524</v>
      </c>
      <c r="E7805" s="27">
        <v>41401</v>
      </c>
      <c r="F7805" t="s">
        <v>233</v>
      </c>
      <c r="G7805" s="27">
        <v>30241</v>
      </c>
      <c r="H7805">
        <v>33</v>
      </c>
      <c r="I7805" t="s">
        <v>244</v>
      </c>
      <c r="J7805" t="s">
        <v>250</v>
      </c>
      <c r="K7805">
        <v>0</v>
      </c>
      <c r="L7805">
        <v>6</v>
      </c>
      <c r="M7805">
        <v>0</v>
      </c>
      <c r="N7805">
        <v>0</v>
      </c>
      <c r="O7805">
        <v>3</v>
      </c>
      <c r="P7805">
        <v>-1</v>
      </c>
      <c r="Q7805" s="28">
        <v>41400.288888888892</v>
      </c>
      <c r="R7805" s="28">
        <v>41412.205555555556</v>
      </c>
      <c r="S7805" t="s">
        <v>25525</v>
      </c>
      <c r="T7805" s="27">
        <v>41400</v>
      </c>
      <c r="V7805">
        <v>1</v>
      </c>
      <c r="W7805" t="s">
        <v>32</v>
      </c>
      <c r="X7805" t="s">
        <v>749</v>
      </c>
      <c r="Y7805">
        <v>1</v>
      </c>
      <c r="AA7805" t="s">
        <v>25526</v>
      </c>
      <c r="AB7805" t="s">
        <v>36</v>
      </c>
      <c r="AC7805">
        <v>0</v>
      </c>
      <c r="AD7805" s="27">
        <v>41930</v>
      </c>
      <c r="AE7805" t="s">
        <v>412</v>
      </c>
      <c r="AF7805" s="27">
        <v>41930</v>
      </c>
      <c r="AG7805" s="27">
        <v>41930</v>
      </c>
      <c r="AH7805">
        <v>0</v>
      </c>
      <c r="AN7805" t="s">
        <v>238</v>
      </c>
      <c r="AO7805">
        <v>4</v>
      </c>
      <c r="AP7805" t="s">
        <v>239</v>
      </c>
      <c r="AQ7805" s="27">
        <v>41401</v>
      </c>
      <c r="AR7805" t="s">
        <v>240</v>
      </c>
      <c r="AS7805">
        <v>6</v>
      </c>
      <c r="AT7805" t="s">
        <v>246</v>
      </c>
      <c r="AU7805" s="27">
        <v>41401</v>
      </c>
    </row>
    <row r="7806" spans="1:47" x14ac:dyDescent="0.2">
      <c r="A7806">
        <v>7805</v>
      </c>
      <c r="B7806" t="s">
        <v>25527</v>
      </c>
      <c r="C7806" t="s">
        <v>14608</v>
      </c>
      <c r="D7806" t="s">
        <v>7752</v>
      </c>
      <c r="E7806" s="27">
        <v>41941</v>
      </c>
      <c r="F7806" t="s">
        <v>233</v>
      </c>
      <c r="G7806" s="27">
        <v>28459</v>
      </c>
      <c r="H7806">
        <v>38</v>
      </c>
      <c r="I7806" t="s">
        <v>244</v>
      </c>
      <c r="J7806" t="s">
        <v>353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-1</v>
      </c>
      <c r="Q7806" s="28">
        <v>41940.397916666669</v>
      </c>
      <c r="R7806" s="28">
        <v>41941.35833333333</v>
      </c>
      <c r="S7806" t="s">
        <v>25528</v>
      </c>
      <c r="T7806" s="27">
        <v>41940</v>
      </c>
      <c r="V7806">
        <v>1</v>
      </c>
      <c r="W7806" t="s">
        <v>32</v>
      </c>
      <c r="X7806" t="s">
        <v>364</v>
      </c>
      <c r="Y7806">
        <v>0</v>
      </c>
      <c r="AB7806" t="s">
        <v>237</v>
      </c>
      <c r="AH7806">
        <v>0</v>
      </c>
      <c r="AN7806" t="s">
        <v>238</v>
      </c>
      <c r="AO7806">
        <v>1</v>
      </c>
      <c r="AP7806" t="s">
        <v>239</v>
      </c>
      <c r="AQ7806" s="27">
        <v>41941</v>
      </c>
      <c r="AR7806" t="s">
        <v>240</v>
      </c>
      <c r="AS7806">
        <v>1</v>
      </c>
      <c r="AT7806" t="s">
        <v>239</v>
      </c>
      <c r="AU7806" s="27">
        <v>41941</v>
      </c>
    </row>
    <row r="7807" spans="1:47" x14ac:dyDescent="0.2">
      <c r="A7807">
        <v>7806</v>
      </c>
      <c r="B7807" t="s">
        <v>25529</v>
      </c>
      <c r="C7807" t="s">
        <v>2107</v>
      </c>
      <c r="D7807" t="s">
        <v>25530</v>
      </c>
      <c r="E7807" s="27">
        <v>41389</v>
      </c>
      <c r="F7807" t="s">
        <v>233</v>
      </c>
      <c r="G7807" s="27">
        <v>29493</v>
      </c>
      <c r="H7807">
        <v>35</v>
      </c>
      <c r="I7807" t="s">
        <v>244</v>
      </c>
      <c r="J7807" t="s">
        <v>245</v>
      </c>
      <c r="K7807">
        <v>0</v>
      </c>
      <c r="L7807">
        <v>3</v>
      </c>
      <c r="M7807">
        <v>0</v>
      </c>
      <c r="N7807">
        <v>0</v>
      </c>
      <c r="O7807">
        <v>3</v>
      </c>
      <c r="P7807">
        <v>-1</v>
      </c>
      <c r="Q7807" s="28">
        <v>41388.07708333333</v>
      </c>
      <c r="R7807" s="28">
        <v>41389.338888888888</v>
      </c>
      <c r="S7807" t="s">
        <v>25531</v>
      </c>
      <c r="T7807" s="27">
        <v>41388</v>
      </c>
      <c r="V7807">
        <v>1</v>
      </c>
      <c r="W7807" t="s">
        <v>36</v>
      </c>
      <c r="X7807" t="s">
        <v>548</v>
      </c>
      <c r="Y7807">
        <v>1</v>
      </c>
      <c r="AA7807" t="s">
        <v>25532</v>
      </c>
      <c r="AB7807" t="s">
        <v>32</v>
      </c>
      <c r="AC7807">
        <v>1</v>
      </c>
      <c r="AD7807" s="27">
        <v>42323</v>
      </c>
      <c r="AE7807" t="s">
        <v>749</v>
      </c>
      <c r="AF7807" s="27">
        <v>42324</v>
      </c>
      <c r="AG7807" s="27">
        <v>42325</v>
      </c>
      <c r="AH7807">
        <v>0</v>
      </c>
      <c r="AN7807" t="s">
        <v>238</v>
      </c>
      <c r="AO7807">
        <v>2</v>
      </c>
      <c r="AP7807" t="s">
        <v>239</v>
      </c>
      <c r="AQ7807" s="27">
        <v>41389</v>
      </c>
      <c r="AR7807" t="s">
        <v>240</v>
      </c>
      <c r="AS7807">
        <v>3</v>
      </c>
      <c r="AT7807" t="s">
        <v>239</v>
      </c>
      <c r="AU7807" s="27">
        <v>41389</v>
      </c>
    </row>
    <row r="7808" spans="1:47" x14ac:dyDescent="0.2">
      <c r="A7808">
        <v>7807</v>
      </c>
      <c r="B7808" t="s">
        <v>25533</v>
      </c>
      <c r="C7808" t="s">
        <v>1777</v>
      </c>
      <c r="D7808" t="s">
        <v>25534</v>
      </c>
      <c r="E7808" s="27">
        <v>41281</v>
      </c>
      <c r="F7808" t="s">
        <v>233</v>
      </c>
      <c r="G7808" s="27">
        <v>29922</v>
      </c>
      <c r="H7808">
        <v>34</v>
      </c>
      <c r="I7808" t="s">
        <v>244</v>
      </c>
      <c r="J7808" t="s">
        <v>245</v>
      </c>
      <c r="K7808">
        <v>0</v>
      </c>
      <c r="L7808">
        <v>8</v>
      </c>
      <c r="M7808">
        <v>0</v>
      </c>
      <c r="N7808">
        <v>0</v>
      </c>
      <c r="O7808">
        <v>13</v>
      </c>
      <c r="P7808">
        <v>-1</v>
      </c>
      <c r="Q7808" s="28">
        <v>41280.521527777775</v>
      </c>
      <c r="R7808" s="28">
        <v>41299.374305555553</v>
      </c>
      <c r="S7808" t="s">
        <v>25535</v>
      </c>
      <c r="T7808" s="27">
        <v>41280</v>
      </c>
      <c r="V7808">
        <v>1</v>
      </c>
      <c r="W7808" t="s">
        <v>32</v>
      </c>
      <c r="X7808" t="s">
        <v>359</v>
      </c>
      <c r="Y7808">
        <v>1</v>
      </c>
      <c r="AA7808" t="s">
        <v>25536</v>
      </c>
      <c r="AB7808" t="s">
        <v>32</v>
      </c>
      <c r="AC7808">
        <v>0</v>
      </c>
      <c r="AD7808" s="27">
        <v>41346</v>
      </c>
      <c r="AE7808" t="s">
        <v>494</v>
      </c>
      <c r="AF7808" s="27">
        <v>41346</v>
      </c>
      <c r="AG7808" s="27">
        <v>41475</v>
      </c>
      <c r="AH7808">
        <v>1</v>
      </c>
      <c r="AJ7808" t="s">
        <v>25537</v>
      </c>
      <c r="AK7808" t="s">
        <v>255</v>
      </c>
      <c r="AL7808" s="27">
        <v>41553</v>
      </c>
      <c r="AM7808" t="s">
        <v>383</v>
      </c>
      <c r="AN7808" t="s">
        <v>238</v>
      </c>
      <c r="AO7808">
        <v>3</v>
      </c>
      <c r="AP7808" t="s">
        <v>239</v>
      </c>
      <c r="AQ7808" s="27">
        <v>41281</v>
      </c>
      <c r="AR7808" t="s">
        <v>240</v>
      </c>
      <c r="AS7808">
        <v>8</v>
      </c>
      <c r="AT7808" t="s">
        <v>269</v>
      </c>
      <c r="AU7808" s="27">
        <v>41281</v>
      </c>
    </row>
    <row r="7809" spans="1:47" x14ac:dyDescent="0.2">
      <c r="A7809">
        <v>7808</v>
      </c>
      <c r="B7809" t="s">
        <v>25538</v>
      </c>
      <c r="C7809" t="s">
        <v>25539</v>
      </c>
      <c r="D7809" t="s">
        <v>1300</v>
      </c>
      <c r="E7809" s="27">
        <v>41788</v>
      </c>
      <c r="F7809" t="s">
        <v>233</v>
      </c>
      <c r="G7809" s="27">
        <v>28831</v>
      </c>
      <c r="H7809">
        <v>37</v>
      </c>
      <c r="I7809" t="s">
        <v>244</v>
      </c>
      <c r="J7809" t="s">
        <v>250</v>
      </c>
      <c r="K7809">
        <v>0</v>
      </c>
      <c r="L7809">
        <v>2</v>
      </c>
      <c r="M7809">
        <v>0</v>
      </c>
      <c r="N7809">
        <v>0</v>
      </c>
      <c r="O7809">
        <v>2</v>
      </c>
      <c r="P7809">
        <v>-1</v>
      </c>
      <c r="Q7809" s="28">
        <v>41787.440972222219</v>
      </c>
      <c r="R7809" s="28">
        <v>41788.37777777778</v>
      </c>
      <c r="S7809" t="s">
        <v>25540</v>
      </c>
      <c r="T7809" s="27">
        <v>41787</v>
      </c>
      <c r="V7809">
        <v>1</v>
      </c>
      <c r="W7809" t="s">
        <v>32</v>
      </c>
      <c r="X7809" t="s">
        <v>348</v>
      </c>
      <c r="Y7809">
        <v>1</v>
      </c>
      <c r="AA7809" t="s">
        <v>25541</v>
      </c>
      <c r="AB7809" t="s">
        <v>36</v>
      </c>
      <c r="AD7809" s="27">
        <v>42274</v>
      </c>
      <c r="AE7809" t="s">
        <v>324</v>
      </c>
      <c r="AH7809">
        <v>0</v>
      </c>
      <c r="AN7809" t="s">
        <v>238</v>
      </c>
      <c r="AO7809">
        <v>4</v>
      </c>
      <c r="AP7809" t="s">
        <v>239</v>
      </c>
      <c r="AQ7809" s="27">
        <v>41788</v>
      </c>
      <c r="AR7809" t="s">
        <v>240</v>
      </c>
      <c r="AS7809">
        <v>2</v>
      </c>
      <c r="AT7809" t="s">
        <v>239</v>
      </c>
      <c r="AU7809" s="27">
        <v>41788</v>
      </c>
    </row>
    <row r="7810" spans="1:47" x14ac:dyDescent="0.2">
      <c r="A7810">
        <v>7809</v>
      </c>
      <c r="B7810" t="s">
        <v>25542</v>
      </c>
      <c r="C7810" t="s">
        <v>25543</v>
      </c>
      <c r="D7810" t="s">
        <v>25544</v>
      </c>
      <c r="E7810" s="27">
        <v>41944</v>
      </c>
      <c r="F7810" t="s">
        <v>294</v>
      </c>
      <c r="G7810" s="27">
        <v>22278</v>
      </c>
      <c r="H7810">
        <v>55</v>
      </c>
      <c r="I7810" t="s">
        <v>234</v>
      </c>
      <c r="J7810" t="s">
        <v>245</v>
      </c>
      <c r="K7810">
        <v>0</v>
      </c>
      <c r="L7810">
        <v>7</v>
      </c>
      <c r="M7810">
        <v>0</v>
      </c>
      <c r="N7810">
        <v>0</v>
      </c>
      <c r="O7810">
        <v>0</v>
      </c>
      <c r="P7810">
        <v>-2</v>
      </c>
      <c r="Q7810" s="28">
        <v>41942.413194444445</v>
      </c>
      <c r="R7810" s="28">
        <v>41948.535416666666</v>
      </c>
      <c r="S7810" t="s">
        <v>25545</v>
      </c>
      <c r="T7810" s="27">
        <v>41942</v>
      </c>
      <c r="V7810">
        <v>2</v>
      </c>
      <c r="W7810" t="s">
        <v>32</v>
      </c>
      <c r="X7810" t="s">
        <v>359</v>
      </c>
      <c r="Y7810">
        <v>1</v>
      </c>
      <c r="AA7810" t="s">
        <v>25546</v>
      </c>
      <c r="AB7810" t="s">
        <v>36</v>
      </c>
      <c r="AC7810">
        <v>1</v>
      </c>
      <c r="AD7810" s="27">
        <v>42146</v>
      </c>
      <c r="AE7810" t="s">
        <v>724</v>
      </c>
      <c r="AF7810" s="27">
        <v>42147</v>
      </c>
      <c r="AG7810" s="27">
        <v>42150</v>
      </c>
      <c r="AH7810">
        <v>0</v>
      </c>
      <c r="AN7810" t="s">
        <v>238</v>
      </c>
      <c r="AO7810">
        <v>5</v>
      </c>
      <c r="AP7810" t="s">
        <v>246</v>
      </c>
      <c r="AQ7810" s="27">
        <v>41944</v>
      </c>
      <c r="AR7810" t="s">
        <v>240</v>
      </c>
      <c r="AS7810">
        <v>7</v>
      </c>
      <c r="AT7810" t="s">
        <v>246</v>
      </c>
      <c r="AU7810" s="27">
        <v>41944</v>
      </c>
    </row>
    <row r="7811" spans="1:47" x14ac:dyDescent="0.2">
      <c r="A7811">
        <v>7810</v>
      </c>
      <c r="B7811" t="s">
        <v>25547</v>
      </c>
      <c r="C7811" t="s">
        <v>315</v>
      </c>
      <c r="D7811" t="s">
        <v>25548</v>
      </c>
      <c r="E7811" s="27">
        <v>41852</v>
      </c>
      <c r="F7811" t="s">
        <v>233</v>
      </c>
      <c r="G7811" s="27">
        <v>33838</v>
      </c>
      <c r="H7811">
        <v>23</v>
      </c>
      <c r="I7811" t="s">
        <v>259</v>
      </c>
      <c r="J7811" t="s">
        <v>245</v>
      </c>
      <c r="K7811">
        <v>0</v>
      </c>
      <c r="L7811">
        <v>2</v>
      </c>
      <c r="M7811">
        <v>0</v>
      </c>
      <c r="N7811">
        <v>0</v>
      </c>
      <c r="O7811">
        <v>1</v>
      </c>
      <c r="P7811">
        <v>-1</v>
      </c>
      <c r="Q7811" s="28">
        <v>41851.054166666669</v>
      </c>
      <c r="R7811" s="28">
        <v>41853.49722222222</v>
      </c>
      <c r="S7811" t="s">
        <v>25549</v>
      </c>
      <c r="T7811" s="27">
        <v>41851</v>
      </c>
      <c r="V7811">
        <v>1</v>
      </c>
      <c r="W7811" t="s">
        <v>32</v>
      </c>
      <c r="X7811" t="s">
        <v>847</v>
      </c>
      <c r="Y7811">
        <v>0</v>
      </c>
      <c r="AB7811" t="s">
        <v>237</v>
      </c>
      <c r="AH7811">
        <v>0</v>
      </c>
      <c r="AN7811" t="s">
        <v>238</v>
      </c>
      <c r="AO7811">
        <v>3</v>
      </c>
      <c r="AP7811" t="s">
        <v>239</v>
      </c>
      <c r="AQ7811" s="27">
        <v>41852</v>
      </c>
      <c r="AR7811" t="s">
        <v>240</v>
      </c>
      <c r="AS7811">
        <v>2</v>
      </c>
      <c r="AT7811" t="s">
        <v>239</v>
      </c>
      <c r="AU7811" s="27">
        <v>41852</v>
      </c>
    </row>
    <row r="7812" spans="1:47" x14ac:dyDescent="0.2">
      <c r="A7812">
        <v>7811</v>
      </c>
      <c r="B7812" t="s">
        <v>25550</v>
      </c>
      <c r="C7812" t="s">
        <v>1317</v>
      </c>
      <c r="D7812" t="s">
        <v>25551</v>
      </c>
      <c r="E7812" s="27">
        <v>41544</v>
      </c>
      <c r="F7812" t="s">
        <v>233</v>
      </c>
      <c r="G7812" s="27">
        <v>26550</v>
      </c>
      <c r="H7812">
        <v>43</v>
      </c>
      <c r="I7812" t="s">
        <v>244</v>
      </c>
      <c r="J7812" t="s">
        <v>245</v>
      </c>
      <c r="K7812">
        <v>0</v>
      </c>
      <c r="L7812">
        <v>1</v>
      </c>
      <c r="M7812">
        <v>0</v>
      </c>
      <c r="N7812">
        <v>0</v>
      </c>
      <c r="O7812">
        <v>1</v>
      </c>
      <c r="P7812">
        <v>-1</v>
      </c>
      <c r="Q7812" s="28">
        <v>41543.3125</v>
      </c>
      <c r="R7812" s="28">
        <v>41544.330555555556</v>
      </c>
      <c r="S7812" t="s">
        <v>25552</v>
      </c>
      <c r="T7812" s="27">
        <v>41543</v>
      </c>
      <c r="V7812">
        <v>1</v>
      </c>
      <c r="W7812" t="s">
        <v>36</v>
      </c>
      <c r="X7812" t="s">
        <v>263</v>
      </c>
      <c r="Y7812">
        <v>0</v>
      </c>
      <c r="AB7812" t="s">
        <v>237</v>
      </c>
      <c r="AH7812">
        <v>0</v>
      </c>
      <c r="AN7812" t="s">
        <v>238</v>
      </c>
      <c r="AO7812">
        <v>1</v>
      </c>
      <c r="AP7812" t="s">
        <v>239</v>
      </c>
      <c r="AQ7812" s="27">
        <v>41544</v>
      </c>
      <c r="AR7812" t="s">
        <v>240</v>
      </c>
      <c r="AS7812">
        <v>1</v>
      </c>
      <c r="AT7812" t="s">
        <v>239</v>
      </c>
      <c r="AU7812" s="27">
        <v>41544</v>
      </c>
    </row>
    <row r="7813" spans="1:47" x14ac:dyDescent="0.2">
      <c r="A7813">
        <v>7812</v>
      </c>
      <c r="B7813" t="s">
        <v>25553</v>
      </c>
      <c r="C7813" t="s">
        <v>9846</v>
      </c>
      <c r="D7813" t="s">
        <v>754</v>
      </c>
      <c r="E7813" s="27">
        <v>41332</v>
      </c>
      <c r="F7813" t="s">
        <v>233</v>
      </c>
      <c r="G7813" s="27">
        <v>32473</v>
      </c>
      <c r="H7813">
        <v>27</v>
      </c>
      <c r="I7813" t="s">
        <v>244</v>
      </c>
      <c r="J7813" t="s">
        <v>250</v>
      </c>
      <c r="K7813">
        <v>0</v>
      </c>
      <c r="L7813">
        <v>10</v>
      </c>
      <c r="M7813">
        <v>5</v>
      </c>
      <c r="N7813">
        <v>1</v>
      </c>
      <c r="O7813">
        <v>27</v>
      </c>
      <c r="P7813">
        <v>0</v>
      </c>
      <c r="Q7813" s="28">
        <v>41332.249305555553</v>
      </c>
      <c r="R7813" s="28">
        <v>41332.326388888891</v>
      </c>
      <c r="S7813" t="s">
        <v>25554</v>
      </c>
      <c r="T7813" s="27">
        <v>41332</v>
      </c>
      <c r="V7813">
        <v>0</v>
      </c>
      <c r="W7813" t="s">
        <v>36</v>
      </c>
      <c r="X7813" t="s">
        <v>412</v>
      </c>
      <c r="Y7813">
        <v>1</v>
      </c>
      <c r="AA7813" t="s">
        <v>25555</v>
      </c>
      <c r="AB7813" t="s">
        <v>36</v>
      </c>
      <c r="AC7813">
        <v>0</v>
      </c>
      <c r="AD7813" s="27">
        <v>41764</v>
      </c>
      <c r="AE7813" t="s">
        <v>412</v>
      </c>
      <c r="AF7813" s="27">
        <v>41764</v>
      </c>
      <c r="AG7813" s="27">
        <v>41807</v>
      </c>
      <c r="AH7813">
        <v>1</v>
      </c>
      <c r="AJ7813" t="s">
        <v>25556</v>
      </c>
      <c r="AK7813" t="s">
        <v>312</v>
      </c>
      <c r="AL7813" s="27">
        <v>41764</v>
      </c>
      <c r="AM7813" t="s">
        <v>729</v>
      </c>
      <c r="AN7813" t="s">
        <v>238</v>
      </c>
      <c r="AO7813">
        <v>9</v>
      </c>
      <c r="AP7813" t="s">
        <v>269</v>
      </c>
      <c r="AQ7813" s="27">
        <v>41332</v>
      </c>
      <c r="AR7813" t="s">
        <v>240</v>
      </c>
      <c r="AS7813">
        <v>10</v>
      </c>
      <c r="AT7813" t="s">
        <v>269</v>
      </c>
      <c r="AU7813" s="27">
        <v>41332</v>
      </c>
    </row>
    <row r="7814" spans="1:47" x14ac:dyDescent="0.2">
      <c r="A7814">
        <v>7813</v>
      </c>
      <c r="B7814" t="s">
        <v>25557</v>
      </c>
      <c r="C7814" t="s">
        <v>793</v>
      </c>
      <c r="D7814" t="s">
        <v>3828</v>
      </c>
      <c r="E7814" s="27">
        <v>41354</v>
      </c>
      <c r="F7814" t="s">
        <v>233</v>
      </c>
      <c r="G7814" s="27">
        <v>32957</v>
      </c>
      <c r="H7814">
        <v>26</v>
      </c>
      <c r="I7814" t="s">
        <v>244</v>
      </c>
      <c r="J7814" t="s">
        <v>250</v>
      </c>
      <c r="K7814">
        <v>0</v>
      </c>
      <c r="L7814">
        <v>6</v>
      </c>
      <c r="M7814">
        <v>0</v>
      </c>
      <c r="N7814">
        <v>0</v>
      </c>
      <c r="O7814">
        <v>7</v>
      </c>
      <c r="P7814">
        <v>-1</v>
      </c>
      <c r="Q7814" s="28">
        <v>41353.165277777778</v>
      </c>
      <c r="R7814" s="28">
        <v>41354.304166666669</v>
      </c>
      <c r="S7814" t="s">
        <v>25558</v>
      </c>
      <c r="T7814" s="27">
        <v>41353</v>
      </c>
      <c r="V7814">
        <v>1</v>
      </c>
      <c r="W7814" t="s">
        <v>32</v>
      </c>
      <c r="X7814" t="s">
        <v>268</v>
      </c>
      <c r="Y7814">
        <v>0</v>
      </c>
      <c r="AB7814" t="s">
        <v>237</v>
      </c>
      <c r="AH7814">
        <v>0</v>
      </c>
      <c r="AN7814" t="s">
        <v>238</v>
      </c>
      <c r="AO7814">
        <v>6</v>
      </c>
      <c r="AP7814" t="s">
        <v>246</v>
      </c>
      <c r="AQ7814" s="27">
        <v>41354</v>
      </c>
      <c r="AR7814" t="s">
        <v>240</v>
      </c>
      <c r="AS7814">
        <v>6</v>
      </c>
      <c r="AT7814" t="s">
        <v>246</v>
      </c>
      <c r="AU7814" s="27">
        <v>41354</v>
      </c>
    </row>
    <row r="7815" spans="1:47" x14ac:dyDescent="0.2">
      <c r="A7815">
        <v>7814</v>
      </c>
      <c r="B7815" t="s">
        <v>25559</v>
      </c>
      <c r="C7815" t="s">
        <v>1317</v>
      </c>
      <c r="D7815" t="s">
        <v>3792</v>
      </c>
      <c r="E7815" s="27">
        <v>41730</v>
      </c>
      <c r="F7815" t="s">
        <v>233</v>
      </c>
      <c r="G7815" s="27">
        <v>28700</v>
      </c>
      <c r="H7815">
        <v>37</v>
      </c>
      <c r="I7815" t="s">
        <v>244</v>
      </c>
      <c r="J7815" t="s">
        <v>245</v>
      </c>
      <c r="K7815">
        <v>0</v>
      </c>
      <c r="L7815">
        <v>4</v>
      </c>
      <c r="M7815">
        <v>0</v>
      </c>
      <c r="N7815">
        <v>0</v>
      </c>
      <c r="O7815">
        <v>3</v>
      </c>
      <c r="P7815">
        <v>-1</v>
      </c>
      <c r="Q7815" s="28">
        <v>41729.386805555558</v>
      </c>
      <c r="R7815" s="28">
        <v>41730.394444444442</v>
      </c>
      <c r="S7815" t="s">
        <v>25560</v>
      </c>
      <c r="U7815" s="27">
        <v>41729</v>
      </c>
      <c r="V7815">
        <v>1</v>
      </c>
      <c r="W7815" t="s">
        <v>36</v>
      </c>
      <c r="X7815" t="s">
        <v>274</v>
      </c>
      <c r="Y7815">
        <v>0</v>
      </c>
      <c r="AB7815" t="s">
        <v>237</v>
      </c>
      <c r="AH7815">
        <v>0</v>
      </c>
      <c r="AN7815" t="s">
        <v>238</v>
      </c>
      <c r="AO7815">
        <v>2</v>
      </c>
      <c r="AP7815" t="s">
        <v>239</v>
      </c>
      <c r="AQ7815" s="27">
        <v>41730</v>
      </c>
      <c r="AR7815" t="s">
        <v>240</v>
      </c>
      <c r="AS7815">
        <v>4</v>
      </c>
      <c r="AT7815" t="s">
        <v>239</v>
      </c>
      <c r="AU7815" s="27">
        <v>41730</v>
      </c>
    </row>
    <row r="7816" spans="1:47" x14ac:dyDescent="0.2">
      <c r="A7816">
        <v>7815</v>
      </c>
      <c r="B7816" t="s">
        <v>23317</v>
      </c>
      <c r="C7816" t="s">
        <v>1565</v>
      </c>
      <c r="D7816" t="s">
        <v>23318</v>
      </c>
      <c r="E7816" s="27">
        <v>41513</v>
      </c>
      <c r="F7816" t="s">
        <v>294</v>
      </c>
      <c r="G7816" s="27">
        <v>27079</v>
      </c>
      <c r="H7816">
        <v>42</v>
      </c>
      <c r="I7816" t="s">
        <v>244</v>
      </c>
      <c r="J7816" t="s">
        <v>245</v>
      </c>
      <c r="K7816">
        <v>0</v>
      </c>
      <c r="L7816">
        <v>6</v>
      </c>
      <c r="M7816">
        <v>0</v>
      </c>
      <c r="N7816">
        <v>0</v>
      </c>
      <c r="O7816">
        <v>4</v>
      </c>
      <c r="P7816">
        <v>5</v>
      </c>
      <c r="Q7816" s="28">
        <v>41518.253472222219</v>
      </c>
      <c r="R7816" s="28">
        <v>41518.527083333334</v>
      </c>
      <c r="S7816" t="s">
        <v>25561</v>
      </c>
      <c r="T7816" s="27">
        <v>41450</v>
      </c>
      <c r="V7816">
        <v>63</v>
      </c>
      <c r="W7816" t="s">
        <v>36</v>
      </c>
      <c r="X7816" t="s">
        <v>279</v>
      </c>
      <c r="Y7816">
        <v>1</v>
      </c>
      <c r="AA7816" t="s">
        <v>25562</v>
      </c>
      <c r="AB7816" t="s">
        <v>36</v>
      </c>
      <c r="AC7816">
        <v>0</v>
      </c>
      <c r="AD7816" s="27">
        <v>41518</v>
      </c>
      <c r="AE7816" t="s">
        <v>3794</v>
      </c>
      <c r="AF7816" s="27">
        <v>41518</v>
      </c>
      <c r="AG7816" s="27">
        <v>41518</v>
      </c>
      <c r="AH7816">
        <v>0</v>
      </c>
      <c r="AN7816" t="s">
        <v>238</v>
      </c>
      <c r="AO7816">
        <v>3</v>
      </c>
      <c r="AP7816" t="s">
        <v>239</v>
      </c>
      <c r="AQ7816" s="27">
        <v>41513</v>
      </c>
      <c r="AR7816" t="s">
        <v>240</v>
      </c>
      <c r="AS7816">
        <v>6</v>
      </c>
      <c r="AT7816" t="s">
        <v>246</v>
      </c>
      <c r="AU7816" s="27">
        <v>41513</v>
      </c>
    </row>
    <row r="7817" spans="1:47" x14ac:dyDescent="0.2">
      <c r="A7817">
        <v>7816</v>
      </c>
      <c r="B7817" t="s">
        <v>25563</v>
      </c>
      <c r="C7817" t="s">
        <v>990</v>
      </c>
      <c r="D7817" t="s">
        <v>25564</v>
      </c>
      <c r="E7817" s="27">
        <v>41683</v>
      </c>
      <c r="F7817" t="s">
        <v>233</v>
      </c>
      <c r="G7817" s="27">
        <v>29689</v>
      </c>
      <c r="H7817">
        <v>35</v>
      </c>
      <c r="I7817" t="s">
        <v>244</v>
      </c>
      <c r="J7817" t="s">
        <v>353</v>
      </c>
      <c r="K7817">
        <v>0</v>
      </c>
      <c r="L7817">
        <v>1</v>
      </c>
      <c r="M7817">
        <v>0</v>
      </c>
      <c r="N7817">
        <v>0</v>
      </c>
      <c r="O7817">
        <v>0</v>
      </c>
      <c r="W7817" t="s">
        <v>237</v>
      </c>
      <c r="Y7817">
        <v>-1</v>
      </c>
      <c r="AB7817" t="s">
        <v>237</v>
      </c>
      <c r="AH7817">
        <v>0</v>
      </c>
      <c r="AN7817" t="s">
        <v>238</v>
      </c>
      <c r="AO7817">
        <v>1</v>
      </c>
      <c r="AP7817" t="s">
        <v>239</v>
      </c>
      <c r="AQ7817" s="27">
        <v>41683</v>
      </c>
      <c r="AR7817" t="s">
        <v>240</v>
      </c>
      <c r="AS7817">
        <v>1</v>
      </c>
      <c r="AT7817" t="s">
        <v>239</v>
      </c>
      <c r="AU7817" s="27">
        <v>41683</v>
      </c>
    </row>
    <row r="7818" spans="1:47" x14ac:dyDescent="0.2">
      <c r="A7818">
        <v>7817</v>
      </c>
      <c r="B7818" t="s">
        <v>25565</v>
      </c>
      <c r="C7818" t="s">
        <v>24468</v>
      </c>
      <c r="D7818" t="s">
        <v>496</v>
      </c>
      <c r="E7818" s="27">
        <v>41522</v>
      </c>
      <c r="F7818" t="s">
        <v>233</v>
      </c>
      <c r="G7818" s="27">
        <v>32601</v>
      </c>
      <c r="H7818">
        <v>27</v>
      </c>
      <c r="I7818" t="s">
        <v>244</v>
      </c>
      <c r="J7818" t="s">
        <v>353</v>
      </c>
      <c r="K7818">
        <v>0</v>
      </c>
      <c r="L7818">
        <v>2</v>
      </c>
      <c r="M7818">
        <v>0</v>
      </c>
      <c r="N7818">
        <v>0</v>
      </c>
      <c r="O7818">
        <v>0</v>
      </c>
      <c r="P7818">
        <v>-1</v>
      </c>
      <c r="Q7818" s="28">
        <v>41521.462500000001</v>
      </c>
      <c r="R7818" s="28">
        <v>41522.32916666667</v>
      </c>
      <c r="S7818" t="s">
        <v>25566</v>
      </c>
      <c r="T7818" s="27">
        <v>41521</v>
      </c>
      <c r="V7818">
        <v>1</v>
      </c>
      <c r="W7818" t="s">
        <v>36</v>
      </c>
      <c r="X7818" t="s">
        <v>263</v>
      </c>
      <c r="Y7818">
        <v>0</v>
      </c>
      <c r="AB7818" t="s">
        <v>237</v>
      </c>
      <c r="AH7818">
        <v>0</v>
      </c>
      <c r="AN7818" t="s">
        <v>238</v>
      </c>
      <c r="AO7818">
        <v>3</v>
      </c>
      <c r="AP7818" t="s">
        <v>239</v>
      </c>
      <c r="AQ7818" s="27">
        <v>41522</v>
      </c>
      <c r="AR7818" t="s">
        <v>240</v>
      </c>
      <c r="AS7818">
        <v>2</v>
      </c>
      <c r="AT7818" t="s">
        <v>239</v>
      </c>
      <c r="AU7818" s="27">
        <v>41522</v>
      </c>
    </row>
    <row r="7819" spans="1:47" x14ac:dyDescent="0.2">
      <c r="A7819">
        <v>7818</v>
      </c>
      <c r="B7819" t="s">
        <v>25567</v>
      </c>
      <c r="C7819" t="s">
        <v>1227</v>
      </c>
      <c r="D7819" t="s">
        <v>5146</v>
      </c>
      <c r="E7819" s="27">
        <v>41607</v>
      </c>
      <c r="F7819" t="s">
        <v>233</v>
      </c>
      <c r="G7819" s="27">
        <v>27433</v>
      </c>
      <c r="H7819">
        <v>41</v>
      </c>
      <c r="I7819" t="s">
        <v>244</v>
      </c>
      <c r="J7819" t="s">
        <v>245</v>
      </c>
      <c r="K7819">
        <v>0</v>
      </c>
      <c r="L7819">
        <v>5</v>
      </c>
      <c r="M7819">
        <v>0</v>
      </c>
      <c r="N7819">
        <v>0</v>
      </c>
      <c r="O7819">
        <v>1</v>
      </c>
      <c r="P7819">
        <v>0</v>
      </c>
      <c r="Q7819" s="28">
        <v>41607.115972222222</v>
      </c>
      <c r="R7819" s="28">
        <v>41669.489583333336</v>
      </c>
      <c r="S7819" t="s">
        <v>25568</v>
      </c>
      <c r="U7819" s="27">
        <v>41607</v>
      </c>
      <c r="V7819">
        <v>0</v>
      </c>
      <c r="W7819" t="s">
        <v>32</v>
      </c>
      <c r="X7819" t="s">
        <v>274</v>
      </c>
      <c r="Y7819">
        <v>0</v>
      </c>
      <c r="AB7819" t="s">
        <v>237</v>
      </c>
      <c r="AH7819">
        <v>0</v>
      </c>
      <c r="AN7819" t="s">
        <v>238</v>
      </c>
      <c r="AO7819">
        <v>7</v>
      </c>
      <c r="AP7819" t="s">
        <v>246</v>
      </c>
      <c r="AQ7819" s="27">
        <v>41607</v>
      </c>
      <c r="AR7819" t="s">
        <v>240</v>
      </c>
      <c r="AS7819">
        <v>5</v>
      </c>
      <c r="AT7819" t="s">
        <v>246</v>
      </c>
      <c r="AU7819" s="27">
        <v>41607</v>
      </c>
    </row>
    <row r="7820" spans="1:47" x14ac:dyDescent="0.2">
      <c r="A7820">
        <v>7819</v>
      </c>
      <c r="B7820" t="s">
        <v>25569</v>
      </c>
      <c r="C7820" t="s">
        <v>830</v>
      </c>
      <c r="D7820" t="s">
        <v>25570</v>
      </c>
      <c r="E7820" s="27">
        <v>41466</v>
      </c>
      <c r="F7820" t="s">
        <v>233</v>
      </c>
      <c r="G7820" s="27">
        <v>34574</v>
      </c>
      <c r="H7820">
        <v>21</v>
      </c>
      <c r="I7820" t="s">
        <v>259</v>
      </c>
      <c r="J7820" t="s">
        <v>250</v>
      </c>
      <c r="K7820">
        <v>0</v>
      </c>
      <c r="L7820">
        <v>9</v>
      </c>
      <c r="M7820">
        <v>1</v>
      </c>
      <c r="N7820">
        <v>0</v>
      </c>
      <c r="O7820">
        <v>2</v>
      </c>
      <c r="P7820">
        <v>-24</v>
      </c>
      <c r="Q7820" s="28">
        <v>41442.178472222222</v>
      </c>
      <c r="R7820" s="28">
        <v>41463.300694444442</v>
      </c>
      <c r="S7820" t="s">
        <v>25571</v>
      </c>
      <c r="T7820" s="27">
        <v>41441</v>
      </c>
      <c r="V7820">
        <v>25</v>
      </c>
      <c r="W7820" t="s">
        <v>36</v>
      </c>
      <c r="X7820" t="s">
        <v>279</v>
      </c>
      <c r="Y7820">
        <v>1</v>
      </c>
      <c r="AA7820" t="s">
        <v>25572</v>
      </c>
      <c r="AB7820" t="s">
        <v>36</v>
      </c>
      <c r="AC7820">
        <v>0</v>
      </c>
      <c r="AD7820" s="27">
        <v>41804</v>
      </c>
      <c r="AE7820" t="s">
        <v>529</v>
      </c>
      <c r="AF7820" s="27">
        <v>41804</v>
      </c>
      <c r="AG7820" s="27">
        <v>41834</v>
      </c>
      <c r="AH7820">
        <v>0</v>
      </c>
      <c r="AN7820" t="s">
        <v>238</v>
      </c>
      <c r="AO7820">
        <v>7</v>
      </c>
      <c r="AP7820" t="s">
        <v>246</v>
      </c>
      <c r="AQ7820" s="27">
        <v>41466</v>
      </c>
      <c r="AR7820" t="s">
        <v>240</v>
      </c>
      <c r="AS7820">
        <v>9</v>
      </c>
      <c r="AT7820" t="s">
        <v>269</v>
      </c>
      <c r="AU7820" s="27">
        <v>41466</v>
      </c>
    </row>
    <row r="7821" spans="1:47" x14ac:dyDescent="0.2">
      <c r="A7821">
        <v>7820</v>
      </c>
      <c r="B7821" t="s">
        <v>25573</v>
      </c>
      <c r="C7821" t="s">
        <v>25574</v>
      </c>
      <c r="D7821" t="s">
        <v>17082</v>
      </c>
      <c r="E7821" s="27">
        <v>41887</v>
      </c>
      <c r="F7821" t="s">
        <v>233</v>
      </c>
      <c r="G7821" s="27">
        <v>31185</v>
      </c>
      <c r="H7821">
        <v>30</v>
      </c>
      <c r="I7821" t="s">
        <v>244</v>
      </c>
      <c r="J7821" t="s">
        <v>250</v>
      </c>
      <c r="K7821">
        <v>0</v>
      </c>
      <c r="L7821">
        <v>2</v>
      </c>
      <c r="M7821">
        <v>0</v>
      </c>
      <c r="N7821">
        <v>0</v>
      </c>
      <c r="O7821">
        <v>4</v>
      </c>
      <c r="P7821">
        <v>-1</v>
      </c>
      <c r="Q7821" s="28">
        <v>41886.331250000003</v>
      </c>
      <c r="R7821" s="28">
        <v>41887.379166666666</v>
      </c>
      <c r="S7821" t="s">
        <v>25575</v>
      </c>
      <c r="T7821" s="27">
        <v>41886</v>
      </c>
      <c r="V7821">
        <v>1</v>
      </c>
      <c r="W7821" t="s">
        <v>36</v>
      </c>
      <c r="X7821" t="s">
        <v>279</v>
      </c>
      <c r="Y7821">
        <v>1</v>
      </c>
      <c r="AA7821" t="s">
        <v>25576</v>
      </c>
      <c r="AB7821" t="s">
        <v>32</v>
      </c>
      <c r="AC7821">
        <v>0</v>
      </c>
      <c r="AD7821" s="27">
        <v>42409</v>
      </c>
      <c r="AE7821" t="s">
        <v>974</v>
      </c>
      <c r="AF7821" s="27">
        <v>42409</v>
      </c>
      <c r="AG7821" s="27">
        <v>42410</v>
      </c>
      <c r="AH7821">
        <v>1</v>
      </c>
      <c r="AJ7821" t="s">
        <v>25576</v>
      </c>
      <c r="AK7821" t="s">
        <v>255</v>
      </c>
      <c r="AL7821" s="27">
        <v>42409</v>
      </c>
      <c r="AM7821" t="s">
        <v>974</v>
      </c>
      <c r="AN7821" t="s">
        <v>238</v>
      </c>
      <c r="AO7821">
        <v>2</v>
      </c>
      <c r="AP7821" t="s">
        <v>239</v>
      </c>
      <c r="AQ7821" s="27">
        <v>41887</v>
      </c>
      <c r="AR7821" t="s">
        <v>240</v>
      </c>
      <c r="AS7821">
        <v>2</v>
      </c>
      <c r="AT7821" t="s">
        <v>239</v>
      </c>
      <c r="AU7821" s="27">
        <v>41887</v>
      </c>
    </row>
    <row r="7822" spans="1:47" x14ac:dyDescent="0.2">
      <c r="A7822">
        <v>7821</v>
      </c>
      <c r="B7822" t="s">
        <v>25577</v>
      </c>
      <c r="C7822" t="s">
        <v>813</v>
      </c>
      <c r="D7822" t="s">
        <v>25578</v>
      </c>
      <c r="E7822" s="27">
        <v>41286</v>
      </c>
      <c r="F7822" t="s">
        <v>233</v>
      </c>
      <c r="G7822" s="27">
        <v>31358</v>
      </c>
      <c r="H7822">
        <v>30</v>
      </c>
      <c r="I7822" t="s">
        <v>244</v>
      </c>
      <c r="J7822" t="s">
        <v>245</v>
      </c>
      <c r="K7822">
        <v>0</v>
      </c>
      <c r="L7822">
        <v>8</v>
      </c>
      <c r="M7822">
        <v>0</v>
      </c>
      <c r="N7822">
        <v>0</v>
      </c>
      <c r="O7822">
        <v>1</v>
      </c>
      <c r="P7822">
        <v>-1</v>
      </c>
      <c r="Q7822" s="28">
        <v>41285.101388888892</v>
      </c>
      <c r="R7822" s="28">
        <v>41286.194444444445</v>
      </c>
      <c r="S7822" t="s">
        <v>25579</v>
      </c>
      <c r="T7822" s="27">
        <v>41285</v>
      </c>
      <c r="V7822">
        <v>1</v>
      </c>
      <c r="W7822" t="s">
        <v>32</v>
      </c>
      <c r="X7822" t="s">
        <v>5092</v>
      </c>
      <c r="Y7822">
        <v>0</v>
      </c>
      <c r="AB7822" t="s">
        <v>237</v>
      </c>
      <c r="AH7822">
        <v>0</v>
      </c>
      <c r="AN7822" t="s">
        <v>238</v>
      </c>
      <c r="AO7822">
        <v>3</v>
      </c>
      <c r="AP7822" t="s">
        <v>239</v>
      </c>
      <c r="AQ7822" s="27">
        <v>41286</v>
      </c>
      <c r="AR7822" t="s">
        <v>240</v>
      </c>
      <c r="AS7822">
        <v>8</v>
      </c>
      <c r="AT7822" t="s">
        <v>269</v>
      </c>
      <c r="AU7822" s="27">
        <v>41286</v>
      </c>
    </row>
    <row r="7823" spans="1:47" x14ac:dyDescent="0.2">
      <c r="A7823">
        <v>7822</v>
      </c>
      <c r="B7823" t="s">
        <v>25580</v>
      </c>
      <c r="C7823" t="s">
        <v>1271</v>
      </c>
      <c r="D7823" t="s">
        <v>586</v>
      </c>
      <c r="E7823" s="27">
        <v>41601</v>
      </c>
      <c r="F7823" t="s">
        <v>294</v>
      </c>
      <c r="G7823" s="27">
        <v>22769</v>
      </c>
      <c r="H7823">
        <v>53</v>
      </c>
      <c r="I7823" t="s">
        <v>234</v>
      </c>
      <c r="J7823" t="s">
        <v>250</v>
      </c>
      <c r="K7823">
        <v>0</v>
      </c>
      <c r="L7823">
        <v>3</v>
      </c>
      <c r="M7823">
        <v>0</v>
      </c>
      <c r="N7823">
        <v>0</v>
      </c>
      <c r="O7823">
        <v>0</v>
      </c>
      <c r="W7823" t="s">
        <v>237</v>
      </c>
      <c r="Y7823">
        <v>-1</v>
      </c>
      <c r="AB7823" t="s">
        <v>237</v>
      </c>
      <c r="AH7823">
        <v>0</v>
      </c>
      <c r="AN7823" t="s">
        <v>238</v>
      </c>
      <c r="AO7823">
        <v>2</v>
      </c>
      <c r="AP7823" t="s">
        <v>239</v>
      </c>
      <c r="AQ7823" s="27">
        <v>41601</v>
      </c>
      <c r="AR7823" t="s">
        <v>240</v>
      </c>
      <c r="AS7823">
        <v>3</v>
      </c>
      <c r="AT7823" t="s">
        <v>239</v>
      </c>
      <c r="AU7823" s="27">
        <v>41601</v>
      </c>
    </row>
    <row r="7824" spans="1:47" x14ac:dyDescent="0.2">
      <c r="A7824">
        <v>7823</v>
      </c>
      <c r="B7824" t="s">
        <v>25581</v>
      </c>
      <c r="C7824" t="s">
        <v>5683</v>
      </c>
      <c r="D7824" t="s">
        <v>10762</v>
      </c>
      <c r="E7824" s="27">
        <v>41337</v>
      </c>
      <c r="F7824" t="s">
        <v>294</v>
      </c>
      <c r="G7824" s="27">
        <v>25963</v>
      </c>
      <c r="H7824">
        <v>45</v>
      </c>
      <c r="I7824" t="s">
        <v>234</v>
      </c>
      <c r="J7824" t="s">
        <v>245</v>
      </c>
      <c r="K7824">
        <v>0</v>
      </c>
      <c r="L7824">
        <v>9</v>
      </c>
      <c r="M7824">
        <v>0</v>
      </c>
      <c r="N7824">
        <v>0</v>
      </c>
      <c r="O7824">
        <v>0</v>
      </c>
      <c r="P7824">
        <v>-1</v>
      </c>
      <c r="Q7824" s="28">
        <v>41336.182638888888</v>
      </c>
      <c r="R7824" s="28">
        <v>41337.138888888891</v>
      </c>
      <c r="S7824" t="s">
        <v>25582</v>
      </c>
      <c r="T7824" s="27">
        <v>41336</v>
      </c>
      <c r="V7824">
        <v>1</v>
      </c>
      <c r="W7824" t="s">
        <v>32</v>
      </c>
      <c r="X7824" t="s">
        <v>383</v>
      </c>
      <c r="Y7824">
        <v>1</v>
      </c>
      <c r="AA7824" t="s">
        <v>25583</v>
      </c>
      <c r="AB7824" t="s">
        <v>36</v>
      </c>
      <c r="AC7824">
        <v>-1</v>
      </c>
      <c r="AD7824" s="27">
        <v>41432</v>
      </c>
      <c r="AE7824" t="s">
        <v>1488</v>
      </c>
      <c r="AF7824" s="27">
        <v>41431</v>
      </c>
      <c r="AG7824" s="27">
        <v>41753</v>
      </c>
      <c r="AH7824">
        <v>0</v>
      </c>
      <c r="AN7824" t="s">
        <v>238</v>
      </c>
      <c r="AO7824">
        <v>2</v>
      </c>
      <c r="AP7824" t="s">
        <v>239</v>
      </c>
      <c r="AQ7824" s="27">
        <v>41337</v>
      </c>
      <c r="AR7824" t="s">
        <v>240</v>
      </c>
      <c r="AS7824">
        <v>9</v>
      </c>
      <c r="AT7824" t="s">
        <v>269</v>
      </c>
      <c r="AU7824" s="27">
        <v>41337</v>
      </c>
    </row>
    <row r="7825" spans="1:47" x14ac:dyDescent="0.2">
      <c r="A7825">
        <v>7824</v>
      </c>
      <c r="B7825" t="s">
        <v>25584</v>
      </c>
      <c r="C7825" t="s">
        <v>13383</v>
      </c>
      <c r="D7825" t="s">
        <v>272</v>
      </c>
      <c r="E7825" s="27">
        <v>41966</v>
      </c>
      <c r="F7825" t="s">
        <v>233</v>
      </c>
      <c r="G7825" s="27">
        <v>31765</v>
      </c>
      <c r="H7825">
        <v>29</v>
      </c>
      <c r="I7825" t="s">
        <v>244</v>
      </c>
      <c r="J7825" t="s">
        <v>250</v>
      </c>
      <c r="K7825">
        <v>0</v>
      </c>
      <c r="L7825">
        <v>3</v>
      </c>
      <c r="M7825">
        <v>0</v>
      </c>
      <c r="N7825">
        <v>0</v>
      </c>
      <c r="O7825">
        <v>3</v>
      </c>
      <c r="P7825">
        <v>-1</v>
      </c>
      <c r="Q7825" s="28">
        <v>41965.097222222219</v>
      </c>
      <c r="R7825" s="28">
        <v>41966.319444444445</v>
      </c>
      <c r="S7825" t="s">
        <v>25585</v>
      </c>
      <c r="T7825" s="27">
        <v>41965</v>
      </c>
      <c r="V7825">
        <v>1</v>
      </c>
      <c r="W7825" t="s">
        <v>36</v>
      </c>
      <c r="X7825" t="s">
        <v>595</v>
      </c>
      <c r="Y7825">
        <v>0</v>
      </c>
      <c r="AB7825" t="s">
        <v>237</v>
      </c>
      <c r="AH7825">
        <v>0</v>
      </c>
      <c r="AN7825" t="s">
        <v>238</v>
      </c>
      <c r="AO7825">
        <v>2</v>
      </c>
      <c r="AP7825" t="s">
        <v>239</v>
      </c>
      <c r="AQ7825" s="27">
        <v>41966</v>
      </c>
      <c r="AR7825" t="s">
        <v>240</v>
      </c>
      <c r="AS7825">
        <v>3</v>
      </c>
      <c r="AT7825" t="s">
        <v>239</v>
      </c>
      <c r="AU7825" s="27">
        <v>41966</v>
      </c>
    </row>
    <row r="7826" spans="1:47" x14ac:dyDescent="0.2">
      <c r="A7826">
        <v>7825</v>
      </c>
      <c r="B7826" t="s">
        <v>25586</v>
      </c>
      <c r="C7826" t="s">
        <v>25587</v>
      </c>
      <c r="D7826" t="s">
        <v>1647</v>
      </c>
      <c r="E7826" s="27">
        <v>41955</v>
      </c>
      <c r="F7826" t="s">
        <v>233</v>
      </c>
      <c r="G7826" s="27">
        <v>33922</v>
      </c>
      <c r="H7826">
        <v>23</v>
      </c>
      <c r="I7826" t="s">
        <v>259</v>
      </c>
      <c r="J7826" t="s">
        <v>250</v>
      </c>
      <c r="K7826">
        <v>0</v>
      </c>
      <c r="L7826">
        <v>8</v>
      </c>
      <c r="M7826">
        <v>0</v>
      </c>
      <c r="N7826">
        <v>0</v>
      </c>
      <c r="O7826">
        <v>2</v>
      </c>
      <c r="P7826">
        <v>-9</v>
      </c>
      <c r="Q7826" s="28">
        <v>41946.165277777778</v>
      </c>
      <c r="R7826" s="28">
        <v>41953.359027777777</v>
      </c>
      <c r="S7826" t="s">
        <v>25588</v>
      </c>
      <c r="T7826" s="27">
        <v>41946</v>
      </c>
      <c r="V7826">
        <v>9</v>
      </c>
      <c r="W7826" t="s">
        <v>32</v>
      </c>
      <c r="X7826" t="s">
        <v>974</v>
      </c>
      <c r="Y7826">
        <v>1</v>
      </c>
      <c r="AA7826" t="s">
        <v>25589</v>
      </c>
      <c r="AB7826" t="s">
        <v>32</v>
      </c>
      <c r="AD7826" s="27">
        <v>42257</v>
      </c>
      <c r="AE7826" t="s">
        <v>402</v>
      </c>
      <c r="AH7826">
        <v>0</v>
      </c>
      <c r="AN7826" t="s">
        <v>238</v>
      </c>
      <c r="AO7826">
        <v>8</v>
      </c>
      <c r="AP7826" t="s">
        <v>269</v>
      </c>
      <c r="AQ7826" s="27">
        <v>41955</v>
      </c>
      <c r="AR7826" t="s">
        <v>240</v>
      </c>
      <c r="AS7826">
        <v>8</v>
      </c>
      <c r="AT7826" t="s">
        <v>269</v>
      </c>
      <c r="AU7826" s="27">
        <v>41955</v>
      </c>
    </row>
    <row r="7827" spans="1:47" x14ac:dyDescent="0.2">
      <c r="A7827">
        <v>7826</v>
      </c>
      <c r="B7827" t="s">
        <v>25590</v>
      </c>
      <c r="C7827" t="s">
        <v>2056</v>
      </c>
      <c r="D7827" t="s">
        <v>16513</v>
      </c>
      <c r="E7827" s="27">
        <v>41955</v>
      </c>
      <c r="F7827" t="s">
        <v>233</v>
      </c>
      <c r="G7827" s="27">
        <v>32122</v>
      </c>
      <c r="H7827">
        <v>28</v>
      </c>
      <c r="I7827" t="s">
        <v>244</v>
      </c>
      <c r="J7827" t="s">
        <v>250</v>
      </c>
      <c r="K7827">
        <v>0</v>
      </c>
      <c r="L7827">
        <v>10</v>
      </c>
      <c r="M7827">
        <v>0</v>
      </c>
      <c r="N7827">
        <v>0</v>
      </c>
      <c r="O7827">
        <v>4</v>
      </c>
      <c r="P7827">
        <v>0</v>
      </c>
      <c r="Q7827" s="28">
        <v>41955.118750000001</v>
      </c>
      <c r="R7827" s="28">
        <v>41956.15</v>
      </c>
      <c r="S7827" t="s">
        <v>25591</v>
      </c>
      <c r="T7827" s="27">
        <v>41954</v>
      </c>
      <c r="V7827">
        <v>1</v>
      </c>
      <c r="W7827" t="s">
        <v>32</v>
      </c>
      <c r="X7827" t="s">
        <v>10641</v>
      </c>
      <c r="Y7827">
        <v>0</v>
      </c>
      <c r="AB7827" t="s">
        <v>237</v>
      </c>
      <c r="AH7827">
        <v>0</v>
      </c>
      <c r="AN7827" t="s">
        <v>238</v>
      </c>
      <c r="AO7827">
        <v>8</v>
      </c>
      <c r="AP7827" t="s">
        <v>269</v>
      </c>
      <c r="AQ7827" s="27">
        <v>41955</v>
      </c>
      <c r="AR7827" t="s">
        <v>240</v>
      </c>
      <c r="AS7827">
        <v>10</v>
      </c>
      <c r="AT7827" t="s">
        <v>269</v>
      </c>
      <c r="AU7827" s="27">
        <v>41955</v>
      </c>
    </row>
    <row r="7828" spans="1:47" x14ac:dyDescent="0.2">
      <c r="A7828">
        <v>7827</v>
      </c>
      <c r="B7828" t="s">
        <v>25592</v>
      </c>
      <c r="C7828" t="s">
        <v>9492</v>
      </c>
      <c r="D7828" t="s">
        <v>2032</v>
      </c>
      <c r="E7828" s="27">
        <v>41912</v>
      </c>
      <c r="F7828" t="s">
        <v>294</v>
      </c>
      <c r="G7828" s="27">
        <v>24200</v>
      </c>
      <c r="H7828">
        <v>50</v>
      </c>
      <c r="I7828" t="s">
        <v>234</v>
      </c>
      <c r="J7828" t="s">
        <v>250</v>
      </c>
      <c r="K7828">
        <v>0</v>
      </c>
      <c r="L7828">
        <v>2</v>
      </c>
      <c r="M7828">
        <v>0</v>
      </c>
      <c r="N7828">
        <v>0</v>
      </c>
      <c r="O7828">
        <v>2</v>
      </c>
      <c r="P7828">
        <v>-1</v>
      </c>
      <c r="Q7828" s="28">
        <v>41911.198611111111</v>
      </c>
      <c r="R7828" s="28">
        <v>41912.043749999997</v>
      </c>
      <c r="S7828" t="s">
        <v>25593</v>
      </c>
      <c r="T7828" s="27">
        <v>41911</v>
      </c>
      <c r="V7828">
        <v>1</v>
      </c>
      <c r="W7828" t="s">
        <v>36</v>
      </c>
      <c r="X7828" t="s">
        <v>279</v>
      </c>
      <c r="Y7828">
        <v>0</v>
      </c>
      <c r="AB7828" t="s">
        <v>237</v>
      </c>
      <c r="AH7828">
        <v>0</v>
      </c>
      <c r="AN7828" t="s">
        <v>238</v>
      </c>
      <c r="AO7828">
        <v>1</v>
      </c>
      <c r="AP7828" t="s">
        <v>239</v>
      </c>
      <c r="AQ7828" s="27">
        <v>41912</v>
      </c>
      <c r="AR7828" t="s">
        <v>240</v>
      </c>
      <c r="AS7828">
        <v>2</v>
      </c>
      <c r="AT7828" t="s">
        <v>239</v>
      </c>
      <c r="AU7828" s="27">
        <v>41912</v>
      </c>
    </row>
    <row r="7829" spans="1:47" x14ac:dyDescent="0.2">
      <c r="A7829">
        <v>7828</v>
      </c>
      <c r="B7829" t="s">
        <v>25594</v>
      </c>
      <c r="C7829" t="s">
        <v>602</v>
      </c>
      <c r="D7829" t="s">
        <v>5448</v>
      </c>
      <c r="E7829" s="27">
        <v>41736</v>
      </c>
      <c r="F7829" t="s">
        <v>233</v>
      </c>
      <c r="G7829" s="27">
        <v>24328</v>
      </c>
      <c r="H7829">
        <v>49</v>
      </c>
      <c r="I7829" t="s">
        <v>234</v>
      </c>
      <c r="J7829" t="s">
        <v>245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-1</v>
      </c>
      <c r="Q7829" s="28">
        <v>41735.449305555558</v>
      </c>
      <c r="R7829" s="28">
        <v>41736.371527777781</v>
      </c>
      <c r="S7829" t="s">
        <v>25595</v>
      </c>
      <c r="T7829" s="27">
        <v>41735</v>
      </c>
      <c r="V7829">
        <v>1</v>
      </c>
      <c r="W7829" t="s">
        <v>36</v>
      </c>
      <c r="X7829" t="s">
        <v>279</v>
      </c>
      <c r="Y7829">
        <v>0</v>
      </c>
      <c r="AB7829" t="s">
        <v>237</v>
      </c>
      <c r="AH7829">
        <v>0</v>
      </c>
      <c r="AN7829" t="s">
        <v>238</v>
      </c>
      <c r="AO7829">
        <v>1</v>
      </c>
      <c r="AP7829" t="s">
        <v>239</v>
      </c>
      <c r="AQ7829" s="27">
        <v>41736</v>
      </c>
      <c r="AR7829" t="s">
        <v>240</v>
      </c>
      <c r="AS7829">
        <v>1</v>
      </c>
      <c r="AT7829" t="s">
        <v>239</v>
      </c>
      <c r="AU7829" s="27">
        <v>41736</v>
      </c>
    </row>
    <row r="7830" spans="1:47" x14ac:dyDescent="0.2">
      <c r="A7830">
        <v>7829</v>
      </c>
      <c r="B7830" t="s">
        <v>25596</v>
      </c>
      <c r="C7830" t="s">
        <v>8612</v>
      </c>
      <c r="D7830" t="s">
        <v>25597</v>
      </c>
      <c r="E7830" s="27">
        <v>41893</v>
      </c>
      <c r="F7830" t="s">
        <v>233</v>
      </c>
      <c r="G7830" s="27">
        <v>33566</v>
      </c>
      <c r="H7830">
        <v>24</v>
      </c>
      <c r="I7830" t="s">
        <v>259</v>
      </c>
      <c r="J7830" t="s">
        <v>250</v>
      </c>
      <c r="K7830">
        <v>0</v>
      </c>
      <c r="L7830">
        <v>3</v>
      </c>
      <c r="M7830">
        <v>0</v>
      </c>
      <c r="N7830">
        <v>0</v>
      </c>
      <c r="O7830">
        <v>0</v>
      </c>
      <c r="P7830">
        <v>-1</v>
      </c>
      <c r="Q7830" s="28">
        <v>41892.136805555558</v>
      </c>
      <c r="R7830" s="28">
        <v>41893.072916666664</v>
      </c>
      <c r="S7830" t="s">
        <v>25598</v>
      </c>
      <c r="T7830" s="27">
        <v>41892</v>
      </c>
      <c r="V7830">
        <v>1</v>
      </c>
      <c r="W7830" t="s">
        <v>32</v>
      </c>
      <c r="X7830" t="s">
        <v>588</v>
      </c>
      <c r="Y7830">
        <v>0</v>
      </c>
      <c r="AB7830" t="s">
        <v>237</v>
      </c>
      <c r="AH7830">
        <v>0</v>
      </c>
      <c r="AN7830" t="s">
        <v>238</v>
      </c>
      <c r="AO7830">
        <v>4</v>
      </c>
      <c r="AP7830" t="s">
        <v>239</v>
      </c>
      <c r="AQ7830" s="27">
        <v>41893</v>
      </c>
      <c r="AR7830" t="s">
        <v>240</v>
      </c>
      <c r="AS7830">
        <v>3</v>
      </c>
      <c r="AT7830" t="s">
        <v>239</v>
      </c>
      <c r="AU7830" s="27">
        <v>41893</v>
      </c>
    </row>
    <row r="7831" spans="1:47" x14ac:dyDescent="0.2">
      <c r="A7831">
        <v>7830</v>
      </c>
      <c r="B7831" t="s">
        <v>25599</v>
      </c>
      <c r="C7831" t="s">
        <v>25600</v>
      </c>
      <c r="D7831" t="s">
        <v>18292</v>
      </c>
      <c r="E7831" s="27">
        <v>41638</v>
      </c>
      <c r="F7831" t="s">
        <v>294</v>
      </c>
      <c r="G7831" s="27">
        <v>31155</v>
      </c>
      <c r="H7831">
        <v>31</v>
      </c>
      <c r="I7831" t="s">
        <v>244</v>
      </c>
      <c r="J7831" t="s">
        <v>250</v>
      </c>
      <c r="K7831">
        <v>0</v>
      </c>
      <c r="L7831">
        <v>5</v>
      </c>
      <c r="M7831">
        <v>0</v>
      </c>
      <c r="N7831">
        <v>0</v>
      </c>
      <c r="O7831">
        <v>2</v>
      </c>
      <c r="P7831">
        <v>-1</v>
      </c>
      <c r="Q7831" s="28">
        <v>41637.236805555556</v>
      </c>
      <c r="R7831" s="28">
        <v>41813.373611111114</v>
      </c>
      <c r="S7831" t="s">
        <v>25601</v>
      </c>
      <c r="T7831" s="27">
        <v>41637</v>
      </c>
      <c r="V7831">
        <v>1</v>
      </c>
      <c r="W7831" t="s">
        <v>32</v>
      </c>
      <c r="X7831" t="s">
        <v>729</v>
      </c>
      <c r="Y7831">
        <v>1</v>
      </c>
      <c r="AA7831" t="s">
        <v>25602</v>
      </c>
      <c r="AB7831" t="s">
        <v>36</v>
      </c>
      <c r="AC7831">
        <v>0</v>
      </c>
      <c r="AD7831" s="27">
        <v>41934</v>
      </c>
      <c r="AE7831" t="s">
        <v>474</v>
      </c>
      <c r="AF7831" s="27">
        <v>41934</v>
      </c>
      <c r="AG7831" s="27">
        <v>41939</v>
      </c>
      <c r="AH7831">
        <v>0</v>
      </c>
      <c r="AN7831" t="s">
        <v>238</v>
      </c>
      <c r="AO7831">
        <v>4</v>
      </c>
      <c r="AP7831" t="s">
        <v>239</v>
      </c>
      <c r="AQ7831" s="27">
        <v>41638</v>
      </c>
      <c r="AR7831" t="s">
        <v>240</v>
      </c>
      <c r="AS7831">
        <v>5</v>
      </c>
      <c r="AT7831" t="s">
        <v>246</v>
      </c>
      <c r="AU7831" s="27">
        <v>41638</v>
      </c>
    </row>
    <row r="7832" spans="1:47" x14ac:dyDescent="0.2">
      <c r="A7832">
        <v>7831</v>
      </c>
      <c r="B7832" t="s">
        <v>25603</v>
      </c>
      <c r="C7832" t="s">
        <v>6022</v>
      </c>
      <c r="D7832" t="s">
        <v>629</v>
      </c>
      <c r="E7832" s="27">
        <v>41743</v>
      </c>
      <c r="F7832" t="s">
        <v>294</v>
      </c>
      <c r="G7832" s="27">
        <v>34343</v>
      </c>
      <c r="H7832">
        <v>22</v>
      </c>
      <c r="I7832" t="s">
        <v>259</v>
      </c>
      <c r="J7832" t="s">
        <v>245</v>
      </c>
      <c r="K7832">
        <v>0</v>
      </c>
      <c r="L7832">
        <v>3</v>
      </c>
      <c r="M7832">
        <v>0</v>
      </c>
      <c r="N7832">
        <v>0</v>
      </c>
      <c r="O7832">
        <v>1</v>
      </c>
      <c r="P7832">
        <v>-19</v>
      </c>
      <c r="Q7832" s="28">
        <v>41724.356944444444</v>
      </c>
      <c r="R7832" s="28">
        <v>41739.395833333336</v>
      </c>
      <c r="S7832" t="s">
        <v>25604</v>
      </c>
      <c r="U7832" s="27">
        <v>41724</v>
      </c>
      <c r="V7832">
        <v>19</v>
      </c>
      <c r="W7832" t="s">
        <v>32</v>
      </c>
      <c r="X7832" t="s">
        <v>274</v>
      </c>
      <c r="Y7832">
        <v>0</v>
      </c>
      <c r="AB7832" t="s">
        <v>237</v>
      </c>
      <c r="AH7832">
        <v>0</v>
      </c>
      <c r="AN7832" t="s">
        <v>238</v>
      </c>
      <c r="AO7832">
        <v>4</v>
      </c>
      <c r="AP7832" t="s">
        <v>239</v>
      </c>
      <c r="AQ7832" s="27">
        <v>41743</v>
      </c>
      <c r="AR7832" t="s">
        <v>240</v>
      </c>
      <c r="AS7832">
        <v>3</v>
      </c>
      <c r="AT7832" t="s">
        <v>239</v>
      </c>
      <c r="AU7832" s="27">
        <v>41743</v>
      </c>
    </row>
    <row r="7833" spans="1:47" x14ac:dyDescent="0.2">
      <c r="A7833">
        <v>7832</v>
      </c>
      <c r="B7833" t="s">
        <v>25605</v>
      </c>
      <c r="C7833" t="s">
        <v>464</v>
      </c>
      <c r="D7833" t="s">
        <v>8063</v>
      </c>
      <c r="E7833" s="27">
        <v>41939</v>
      </c>
      <c r="F7833" t="s">
        <v>233</v>
      </c>
      <c r="G7833" s="27">
        <v>27677</v>
      </c>
      <c r="H7833">
        <v>40</v>
      </c>
      <c r="I7833" t="s">
        <v>244</v>
      </c>
      <c r="J7833" t="s">
        <v>250</v>
      </c>
      <c r="K7833">
        <v>0</v>
      </c>
      <c r="L7833">
        <v>6</v>
      </c>
      <c r="M7833">
        <v>0</v>
      </c>
      <c r="N7833">
        <v>0</v>
      </c>
      <c r="O7833">
        <v>8</v>
      </c>
      <c r="P7833">
        <v>0</v>
      </c>
      <c r="Q7833" s="28">
        <v>41939.234722222223</v>
      </c>
      <c r="R7833" s="28">
        <v>41982.409722222219</v>
      </c>
      <c r="S7833" t="s">
        <v>25606</v>
      </c>
      <c r="T7833" s="27">
        <v>41939</v>
      </c>
      <c r="V7833">
        <v>0</v>
      </c>
      <c r="W7833" t="s">
        <v>36</v>
      </c>
      <c r="X7833" t="s">
        <v>1265</v>
      </c>
      <c r="Y7833">
        <v>1</v>
      </c>
      <c r="AA7833" t="s">
        <v>25607</v>
      </c>
      <c r="AB7833" t="s">
        <v>36</v>
      </c>
      <c r="AD7833" s="27">
        <v>42398</v>
      </c>
      <c r="AE7833" t="s">
        <v>324</v>
      </c>
      <c r="AH7833">
        <v>0</v>
      </c>
      <c r="AN7833" t="s">
        <v>238</v>
      </c>
      <c r="AO7833">
        <v>4</v>
      </c>
      <c r="AP7833" t="s">
        <v>239</v>
      </c>
      <c r="AQ7833" s="27">
        <v>41939</v>
      </c>
      <c r="AR7833" t="s">
        <v>240</v>
      </c>
      <c r="AS7833">
        <v>6</v>
      </c>
      <c r="AT7833" t="s">
        <v>246</v>
      </c>
      <c r="AU7833" s="27">
        <v>41939</v>
      </c>
    </row>
    <row r="7834" spans="1:47" x14ac:dyDescent="0.2">
      <c r="A7834">
        <v>7833</v>
      </c>
      <c r="B7834" t="s">
        <v>25608</v>
      </c>
      <c r="C7834" t="s">
        <v>25609</v>
      </c>
      <c r="D7834" t="s">
        <v>375</v>
      </c>
      <c r="E7834" s="27">
        <v>41774</v>
      </c>
      <c r="F7834" t="s">
        <v>294</v>
      </c>
      <c r="G7834" s="27">
        <v>33584</v>
      </c>
      <c r="H7834">
        <v>24</v>
      </c>
      <c r="I7834" t="s">
        <v>259</v>
      </c>
      <c r="J7834" t="s">
        <v>250</v>
      </c>
      <c r="K7834">
        <v>0</v>
      </c>
      <c r="L7834">
        <v>3</v>
      </c>
      <c r="M7834">
        <v>0</v>
      </c>
      <c r="N7834">
        <v>0</v>
      </c>
      <c r="O7834">
        <v>0</v>
      </c>
      <c r="P7834">
        <v>-1</v>
      </c>
      <c r="Q7834" s="28">
        <v>41773.399305555555</v>
      </c>
      <c r="R7834" s="28">
        <v>41774.366666666669</v>
      </c>
      <c r="S7834" t="s">
        <v>25610</v>
      </c>
      <c r="U7834" s="27">
        <v>41773</v>
      </c>
      <c r="V7834">
        <v>1</v>
      </c>
      <c r="W7834" t="s">
        <v>32</v>
      </c>
      <c r="X7834" t="s">
        <v>274</v>
      </c>
      <c r="Y7834">
        <v>0</v>
      </c>
      <c r="AB7834" t="s">
        <v>237</v>
      </c>
      <c r="AH7834">
        <v>0</v>
      </c>
      <c r="AN7834" t="s">
        <v>238</v>
      </c>
      <c r="AO7834">
        <v>3</v>
      </c>
      <c r="AP7834" t="s">
        <v>239</v>
      </c>
      <c r="AQ7834" s="27">
        <v>41774</v>
      </c>
      <c r="AR7834" t="s">
        <v>240</v>
      </c>
      <c r="AS7834">
        <v>3</v>
      </c>
      <c r="AT7834" t="s">
        <v>239</v>
      </c>
      <c r="AU7834" s="27">
        <v>41774</v>
      </c>
    </row>
    <row r="7835" spans="1:47" x14ac:dyDescent="0.2">
      <c r="A7835">
        <v>7834</v>
      </c>
      <c r="B7835" t="s">
        <v>25611</v>
      </c>
      <c r="C7835" t="s">
        <v>5439</v>
      </c>
      <c r="D7835" t="s">
        <v>25612</v>
      </c>
      <c r="E7835" s="27">
        <v>41597</v>
      </c>
      <c r="F7835" t="s">
        <v>233</v>
      </c>
      <c r="G7835" s="27">
        <v>30266</v>
      </c>
      <c r="H7835">
        <v>33</v>
      </c>
      <c r="I7835" t="s">
        <v>244</v>
      </c>
      <c r="J7835" t="s">
        <v>250</v>
      </c>
      <c r="K7835">
        <v>0</v>
      </c>
      <c r="L7835">
        <v>2</v>
      </c>
      <c r="M7835">
        <v>0</v>
      </c>
      <c r="N7835">
        <v>0</v>
      </c>
      <c r="O7835">
        <v>1</v>
      </c>
      <c r="P7835">
        <v>-17</v>
      </c>
      <c r="Q7835" s="28">
        <v>41580.21875</v>
      </c>
      <c r="R7835" s="28">
        <v>41581.059027777781</v>
      </c>
      <c r="S7835" t="s">
        <v>25613</v>
      </c>
      <c r="T7835" s="27">
        <v>41580</v>
      </c>
      <c r="V7835">
        <v>17</v>
      </c>
      <c r="W7835" t="s">
        <v>32</v>
      </c>
      <c r="X7835" t="s">
        <v>254</v>
      </c>
      <c r="Y7835">
        <v>0</v>
      </c>
      <c r="AB7835" t="s">
        <v>237</v>
      </c>
      <c r="AH7835">
        <v>0</v>
      </c>
      <c r="AN7835" t="s">
        <v>238</v>
      </c>
      <c r="AO7835">
        <v>1</v>
      </c>
      <c r="AP7835" t="s">
        <v>239</v>
      </c>
      <c r="AQ7835" s="27">
        <v>41597</v>
      </c>
      <c r="AR7835" t="s">
        <v>240</v>
      </c>
      <c r="AS7835">
        <v>2</v>
      </c>
      <c r="AT7835" t="s">
        <v>239</v>
      </c>
      <c r="AU7835" s="27">
        <v>41597</v>
      </c>
    </row>
    <row r="7836" spans="1:47" x14ac:dyDescent="0.2">
      <c r="A7836">
        <v>7835</v>
      </c>
      <c r="B7836" t="s">
        <v>25614</v>
      </c>
      <c r="C7836" t="s">
        <v>726</v>
      </c>
      <c r="D7836" t="s">
        <v>3228</v>
      </c>
      <c r="E7836" s="27">
        <v>41569</v>
      </c>
      <c r="F7836" t="s">
        <v>233</v>
      </c>
      <c r="G7836" s="27">
        <v>27693</v>
      </c>
      <c r="H7836">
        <v>40</v>
      </c>
      <c r="I7836" t="s">
        <v>244</v>
      </c>
      <c r="J7836" t="s">
        <v>250</v>
      </c>
      <c r="K7836">
        <v>0</v>
      </c>
      <c r="L7836">
        <v>3</v>
      </c>
      <c r="M7836">
        <v>0</v>
      </c>
      <c r="N7836">
        <v>0</v>
      </c>
      <c r="O7836">
        <v>11</v>
      </c>
      <c r="P7836">
        <v>-1</v>
      </c>
      <c r="Q7836" s="28">
        <v>41568.166666666664</v>
      </c>
      <c r="R7836" s="28">
        <v>41568.34375</v>
      </c>
      <c r="S7836" t="s">
        <v>25615</v>
      </c>
      <c r="T7836" s="27">
        <v>41568</v>
      </c>
      <c r="V7836">
        <v>1</v>
      </c>
      <c r="W7836" t="s">
        <v>36</v>
      </c>
      <c r="X7836" t="s">
        <v>324</v>
      </c>
      <c r="Y7836">
        <v>1</v>
      </c>
      <c r="AA7836" t="s">
        <v>25616</v>
      </c>
      <c r="AB7836" t="s">
        <v>36</v>
      </c>
      <c r="AD7836" s="27">
        <v>41738</v>
      </c>
      <c r="AE7836" t="s">
        <v>422</v>
      </c>
      <c r="AH7836">
        <v>1</v>
      </c>
      <c r="AJ7836" t="s">
        <v>25617</v>
      </c>
      <c r="AK7836" t="s">
        <v>462</v>
      </c>
      <c r="AL7836" s="27">
        <v>42226</v>
      </c>
      <c r="AM7836" t="s">
        <v>279</v>
      </c>
      <c r="AN7836" t="s">
        <v>238</v>
      </c>
      <c r="AO7836">
        <v>2</v>
      </c>
      <c r="AP7836" t="s">
        <v>239</v>
      </c>
      <c r="AQ7836" s="27">
        <v>41569</v>
      </c>
      <c r="AR7836" t="s">
        <v>240</v>
      </c>
      <c r="AS7836">
        <v>3</v>
      </c>
      <c r="AT7836" t="s">
        <v>239</v>
      </c>
      <c r="AU7836" s="27">
        <v>41569</v>
      </c>
    </row>
    <row r="7837" spans="1:47" x14ac:dyDescent="0.2">
      <c r="A7837">
        <v>7836</v>
      </c>
      <c r="B7837" t="s">
        <v>25618</v>
      </c>
      <c r="C7837" t="s">
        <v>4688</v>
      </c>
      <c r="D7837" t="s">
        <v>25619</v>
      </c>
      <c r="E7837" s="27">
        <v>41953</v>
      </c>
      <c r="F7837" t="s">
        <v>233</v>
      </c>
      <c r="G7837" s="27">
        <v>18404</v>
      </c>
      <c r="H7837">
        <v>65</v>
      </c>
      <c r="I7837" t="s">
        <v>234</v>
      </c>
      <c r="J7837" t="s">
        <v>22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-1</v>
      </c>
      <c r="Q7837" s="28">
        <v>41952.296527777777</v>
      </c>
      <c r="R7837" s="28">
        <v>41953.058333333334</v>
      </c>
      <c r="S7837" t="s">
        <v>25620</v>
      </c>
      <c r="T7837" s="27">
        <v>41952</v>
      </c>
      <c r="V7837">
        <v>1</v>
      </c>
      <c r="W7837" t="s">
        <v>36</v>
      </c>
      <c r="X7837" t="s">
        <v>279</v>
      </c>
      <c r="Y7837">
        <v>0</v>
      </c>
      <c r="AB7837" t="s">
        <v>237</v>
      </c>
      <c r="AH7837">
        <v>0</v>
      </c>
      <c r="AN7837" t="s">
        <v>238</v>
      </c>
      <c r="AO7837">
        <v>1</v>
      </c>
      <c r="AP7837" t="s">
        <v>239</v>
      </c>
      <c r="AQ7837" s="27">
        <v>41953</v>
      </c>
      <c r="AR7837" t="s">
        <v>240</v>
      </c>
      <c r="AS7837">
        <v>1</v>
      </c>
      <c r="AT7837" t="s">
        <v>239</v>
      </c>
      <c r="AU7837" s="27">
        <v>41953</v>
      </c>
    </row>
    <row r="7838" spans="1:47" x14ac:dyDescent="0.2">
      <c r="A7838">
        <v>7837</v>
      </c>
      <c r="B7838" t="s">
        <v>25621</v>
      </c>
      <c r="C7838" t="s">
        <v>25622</v>
      </c>
      <c r="D7838" t="s">
        <v>758</v>
      </c>
      <c r="E7838" s="27">
        <v>41696</v>
      </c>
      <c r="F7838" t="s">
        <v>233</v>
      </c>
      <c r="G7838" s="27">
        <v>21821</v>
      </c>
      <c r="H7838">
        <v>56</v>
      </c>
      <c r="I7838" t="s">
        <v>234</v>
      </c>
      <c r="J7838" t="s">
        <v>245</v>
      </c>
      <c r="K7838">
        <v>0</v>
      </c>
      <c r="L7838">
        <v>2</v>
      </c>
      <c r="M7838">
        <v>0</v>
      </c>
      <c r="N7838">
        <v>0</v>
      </c>
      <c r="O7838">
        <v>1</v>
      </c>
      <c r="P7838">
        <v>0</v>
      </c>
      <c r="Q7838" s="28">
        <v>41696.121527777781</v>
      </c>
      <c r="R7838" s="28">
        <v>41711.368750000001</v>
      </c>
      <c r="S7838" t="s">
        <v>25623</v>
      </c>
      <c r="T7838" s="27">
        <v>41696</v>
      </c>
      <c r="V7838">
        <v>0</v>
      </c>
      <c r="W7838" t="s">
        <v>32</v>
      </c>
      <c r="X7838" t="s">
        <v>261</v>
      </c>
      <c r="Y7838">
        <v>0</v>
      </c>
      <c r="AB7838" t="s">
        <v>237</v>
      </c>
      <c r="AH7838">
        <v>0</v>
      </c>
      <c r="AN7838" t="s">
        <v>238</v>
      </c>
      <c r="AO7838">
        <v>1</v>
      </c>
      <c r="AP7838" t="s">
        <v>239</v>
      </c>
      <c r="AQ7838" s="27">
        <v>41696</v>
      </c>
      <c r="AR7838" t="s">
        <v>240</v>
      </c>
      <c r="AS7838">
        <v>2</v>
      </c>
      <c r="AT7838" t="s">
        <v>239</v>
      </c>
      <c r="AU7838" s="27">
        <v>41696</v>
      </c>
    </row>
    <row r="7839" spans="1:47" x14ac:dyDescent="0.2">
      <c r="A7839">
        <v>7838</v>
      </c>
      <c r="B7839" t="s">
        <v>25624</v>
      </c>
      <c r="C7839" t="s">
        <v>6475</v>
      </c>
      <c r="D7839" t="s">
        <v>689</v>
      </c>
      <c r="E7839" s="27">
        <v>41687</v>
      </c>
      <c r="F7839" t="s">
        <v>233</v>
      </c>
      <c r="G7839" s="27">
        <v>34583</v>
      </c>
      <c r="H7839">
        <v>21</v>
      </c>
      <c r="I7839" t="s">
        <v>259</v>
      </c>
      <c r="J7839" t="s">
        <v>250</v>
      </c>
      <c r="K7839">
        <v>0</v>
      </c>
      <c r="L7839">
        <v>3</v>
      </c>
      <c r="M7839">
        <v>0</v>
      </c>
      <c r="N7839">
        <v>0</v>
      </c>
      <c r="O7839">
        <v>0</v>
      </c>
      <c r="P7839">
        <v>-1</v>
      </c>
      <c r="Q7839" s="28">
        <v>41686.259027777778</v>
      </c>
      <c r="R7839" s="28">
        <v>41687.53402777778</v>
      </c>
      <c r="S7839" t="s">
        <v>25625</v>
      </c>
      <c r="T7839" s="27">
        <v>41686</v>
      </c>
      <c r="V7839">
        <v>1</v>
      </c>
      <c r="W7839" t="s">
        <v>36</v>
      </c>
      <c r="X7839" t="s">
        <v>3794</v>
      </c>
      <c r="Y7839">
        <v>1</v>
      </c>
      <c r="AA7839" t="s">
        <v>25626</v>
      </c>
      <c r="AB7839" t="s">
        <v>36</v>
      </c>
      <c r="AC7839">
        <v>0</v>
      </c>
      <c r="AD7839" s="27">
        <v>41730</v>
      </c>
      <c r="AE7839" t="s">
        <v>385</v>
      </c>
      <c r="AF7839" s="27">
        <v>41730</v>
      </c>
      <c r="AG7839" s="27">
        <v>41732</v>
      </c>
      <c r="AH7839">
        <v>0</v>
      </c>
      <c r="AN7839" t="s">
        <v>238</v>
      </c>
      <c r="AO7839">
        <v>5</v>
      </c>
      <c r="AP7839" t="s">
        <v>246</v>
      </c>
      <c r="AQ7839" s="27">
        <v>41687</v>
      </c>
      <c r="AR7839" t="s">
        <v>240</v>
      </c>
      <c r="AS7839">
        <v>3</v>
      </c>
      <c r="AT7839" t="s">
        <v>239</v>
      </c>
      <c r="AU7839" s="27">
        <v>41687</v>
      </c>
    </row>
    <row r="7840" spans="1:47" x14ac:dyDescent="0.2">
      <c r="A7840">
        <v>7839</v>
      </c>
      <c r="B7840" t="s">
        <v>25627</v>
      </c>
      <c r="C7840" t="s">
        <v>1308</v>
      </c>
      <c r="D7840" t="s">
        <v>25628</v>
      </c>
      <c r="E7840" s="27">
        <v>41939</v>
      </c>
      <c r="F7840" t="s">
        <v>233</v>
      </c>
      <c r="G7840" s="27">
        <v>27064</v>
      </c>
      <c r="H7840">
        <v>42</v>
      </c>
      <c r="I7840" t="s">
        <v>244</v>
      </c>
      <c r="J7840" t="s">
        <v>245</v>
      </c>
      <c r="K7840">
        <v>0</v>
      </c>
      <c r="L7840">
        <v>1</v>
      </c>
      <c r="M7840">
        <v>0</v>
      </c>
      <c r="N7840">
        <v>0</v>
      </c>
      <c r="O7840">
        <v>1</v>
      </c>
      <c r="S7840" t="s">
        <v>25629</v>
      </c>
      <c r="U7840" s="27">
        <v>40938</v>
      </c>
      <c r="V7840">
        <v>1001</v>
      </c>
      <c r="W7840" t="s">
        <v>32</v>
      </c>
      <c r="X7840" t="s">
        <v>274</v>
      </c>
      <c r="Y7840">
        <v>0</v>
      </c>
      <c r="AB7840" t="s">
        <v>237</v>
      </c>
      <c r="AH7840">
        <v>0</v>
      </c>
      <c r="AN7840" t="s">
        <v>238</v>
      </c>
      <c r="AO7840">
        <v>1</v>
      </c>
      <c r="AP7840" t="s">
        <v>239</v>
      </c>
      <c r="AQ7840" s="27">
        <v>41939</v>
      </c>
      <c r="AR7840" t="s">
        <v>240</v>
      </c>
      <c r="AS7840">
        <v>1</v>
      </c>
      <c r="AT7840" t="s">
        <v>239</v>
      </c>
      <c r="AU7840" s="27">
        <v>41939</v>
      </c>
    </row>
    <row r="7841" spans="1:47" x14ac:dyDescent="0.2">
      <c r="A7841">
        <v>7840</v>
      </c>
      <c r="B7841" t="s">
        <v>25630</v>
      </c>
      <c r="C7841" t="s">
        <v>25631</v>
      </c>
      <c r="D7841" t="s">
        <v>689</v>
      </c>
      <c r="E7841" s="27">
        <v>41374</v>
      </c>
      <c r="F7841" t="s">
        <v>233</v>
      </c>
      <c r="G7841" s="27">
        <v>34381</v>
      </c>
      <c r="H7841">
        <v>22</v>
      </c>
      <c r="I7841" t="s">
        <v>259</v>
      </c>
      <c r="J7841" t="s">
        <v>245</v>
      </c>
      <c r="K7841">
        <v>0</v>
      </c>
      <c r="L7841">
        <v>2</v>
      </c>
      <c r="M7841">
        <v>0</v>
      </c>
      <c r="N7841">
        <v>0</v>
      </c>
      <c r="O7841">
        <v>1</v>
      </c>
      <c r="P7841">
        <v>-36</v>
      </c>
      <c r="Q7841" s="28">
        <v>41338.474305555559</v>
      </c>
      <c r="R7841" s="28">
        <v>41339.302083333336</v>
      </c>
      <c r="S7841" t="s">
        <v>25632</v>
      </c>
      <c r="T7841" s="27">
        <v>41338</v>
      </c>
      <c r="V7841">
        <v>36</v>
      </c>
      <c r="W7841" t="s">
        <v>32</v>
      </c>
      <c r="X7841" t="s">
        <v>359</v>
      </c>
      <c r="Y7841">
        <v>0</v>
      </c>
      <c r="AB7841" t="s">
        <v>237</v>
      </c>
      <c r="AH7841">
        <v>0</v>
      </c>
      <c r="AN7841" t="s">
        <v>238</v>
      </c>
      <c r="AO7841">
        <v>5</v>
      </c>
      <c r="AP7841" t="s">
        <v>246</v>
      </c>
      <c r="AQ7841" s="27">
        <v>41374</v>
      </c>
      <c r="AR7841" t="s">
        <v>240</v>
      </c>
      <c r="AS7841">
        <v>2</v>
      </c>
      <c r="AT7841" t="s">
        <v>239</v>
      </c>
      <c r="AU7841" s="27">
        <v>41374</v>
      </c>
    </row>
    <row r="7842" spans="1:47" x14ac:dyDescent="0.2">
      <c r="A7842">
        <v>7841</v>
      </c>
      <c r="B7842" t="s">
        <v>25633</v>
      </c>
      <c r="C7842" t="s">
        <v>2809</v>
      </c>
      <c r="D7842" t="s">
        <v>25634</v>
      </c>
      <c r="E7842" s="27">
        <v>41789</v>
      </c>
      <c r="F7842" t="s">
        <v>233</v>
      </c>
      <c r="G7842" s="27">
        <v>34708</v>
      </c>
      <c r="H7842">
        <v>21</v>
      </c>
      <c r="I7842" t="s">
        <v>259</v>
      </c>
      <c r="J7842" t="s">
        <v>22</v>
      </c>
      <c r="K7842">
        <v>0</v>
      </c>
      <c r="L7842">
        <v>4</v>
      </c>
      <c r="M7842">
        <v>0</v>
      </c>
      <c r="N7842">
        <v>0</v>
      </c>
      <c r="O7842">
        <v>0</v>
      </c>
      <c r="P7842">
        <v>-1</v>
      </c>
      <c r="Q7842" s="28">
        <v>41788.234027777777</v>
      </c>
      <c r="R7842" s="28">
        <v>41789.056250000001</v>
      </c>
      <c r="S7842" t="s">
        <v>25635</v>
      </c>
      <c r="T7842" s="27">
        <v>41788</v>
      </c>
      <c r="V7842">
        <v>1</v>
      </c>
      <c r="W7842" t="s">
        <v>32</v>
      </c>
      <c r="X7842" t="s">
        <v>453</v>
      </c>
      <c r="Y7842">
        <v>0</v>
      </c>
      <c r="AB7842" t="s">
        <v>237</v>
      </c>
      <c r="AH7842">
        <v>0</v>
      </c>
      <c r="AN7842" t="s">
        <v>238</v>
      </c>
      <c r="AO7842">
        <v>6</v>
      </c>
      <c r="AP7842" t="s">
        <v>246</v>
      </c>
      <c r="AQ7842" s="27">
        <v>41789</v>
      </c>
      <c r="AR7842" t="s">
        <v>240</v>
      </c>
      <c r="AS7842">
        <v>4</v>
      </c>
      <c r="AT7842" t="s">
        <v>239</v>
      </c>
      <c r="AU7842" s="27">
        <v>41789</v>
      </c>
    </row>
    <row r="7843" spans="1:47" x14ac:dyDescent="0.2">
      <c r="A7843">
        <v>7842</v>
      </c>
      <c r="B7843" t="s">
        <v>25636</v>
      </c>
      <c r="C7843" t="s">
        <v>6427</v>
      </c>
      <c r="D7843" t="s">
        <v>2846</v>
      </c>
      <c r="E7843" s="27">
        <v>41318</v>
      </c>
      <c r="F7843" t="s">
        <v>233</v>
      </c>
      <c r="G7843" s="27">
        <v>23802</v>
      </c>
      <c r="H7843">
        <v>51</v>
      </c>
      <c r="I7843" t="s">
        <v>234</v>
      </c>
      <c r="J7843" t="s">
        <v>250</v>
      </c>
      <c r="K7843">
        <v>0</v>
      </c>
      <c r="L7843">
        <v>1</v>
      </c>
      <c r="M7843">
        <v>0</v>
      </c>
      <c r="N7843">
        <v>0</v>
      </c>
      <c r="O7843">
        <v>4</v>
      </c>
      <c r="P7843">
        <v>-28</v>
      </c>
      <c r="Q7843" s="28">
        <v>41290.340277777781</v>
      </c>
      <c r="R7843" s="28">
        <v>41292.188888888886</v>
      </c>
      <c r="S7843" t="s">
        <v>25637</v>
      </c>
      <c r="T7843" s="27">
        <v>41290</v>
      </c>
      <c r="V7843">
        <v>28</v>
      </c>
      <c r="W7843" t="s">
        <v>32</v>
      </c>
      <c r="X7843" t="s">
        <v>1406</v>
      </c>
      <c r="Y7843">
        <v>0</v>
      </c>
      <c r="AB7843" t="s">
        <v>237</v>
      </c>
      <c r="AH7843">
        <v>0</v>
      </c>
      <c r="AN7843" t="s">
        <v>238</v>
      </c>
      <c r="AO7843">
        <v>2</v>
      </c>
      <c r="AP7843" t="s">
        <v>239</v>
      </c>
      <c r="AQ7843" s="27">
        <v>41318</v>
      </c>
      <c r="AR7843" t="s">
        <v>240</v>
      </c>
      <c r="AS7843">
        <v>1</v>
      </c>
      <c r="AT7843" t="s">
        <v>239</v>
      </c>
      <c r="AU7843" s="27">
        <v>41318</v>
      </c>
    </row>
    <row r="7844" spans="1:47" x14ac:dyDescent="0.2">
      <c r="A7844">
        <v>7843</v>
      </c>
      <c r="B7844" t="s">
        <v>25638</v>
      </c>
      <c r="C7844" t="s">
        <v>14608</v>
      </c>
      <c r="D7844" t="s">
        <v>25639</v>
      </c>
      <c r="E7844" s="27">
        <v>41521</v>
      </c>
      <c r="F7844" t="s">
        <v>233</v>
      </c>
      <c r="G7844" s="27">
        <v>29073</v>
      </c>
      <c r="H7844">
        <v>36</v>
      </c>
      <c r="I7844" t="s">
        <v>244</v>
      </c>
      <c r="J7844" t="s">
        <v>245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 s="28">
        <v>41521.25</v>
      </c>
      <c r="R7844" s="28">
        <v>41522.231249999997</v>
      </c>
      <c r="S7844" t="s">
        <v>25640</v>
      </c>
      <c r="T7844" s="27">
        <v>41521</v>
      </c>
      <c r="V7844">
        <v>0</v>
      </c>
      <c r="W7844" t="s">
        <v>36</v>
      </c>
      <c r="X7844" t="s">
        <v>263</v>
      </c>
      <c r="Y7844">
        <v>0</v>
      </c>
      <c r="AB7844" t="s">
        <v>237</v>
      </c>
      <c r="AH7844">
        <v>0</v>
      </c>
      <c r="AN7844" t="s">
        <v>238</v>
      </c>
      <c r="AO7844">
        <v>1</v>
      </c>
      <c r="AP7844" t="s">
        <v>239</v>
      </c>
      <c r="AQ7844" s="27">
        <v>41521</v>
      </c>
      <c r="AR7844" t="s">
        <v>240</v>
      </c>
      <c r="AS7844">
        <v>1</v>
      </c>
      <c r="AT7844" t="s">
        <v>239</v>
      </c>
      <c r="AU7844" s="27">
        <v>41521</v>
      </c>
    </row>
    <row r="7845" spans="1:47" x14ac:dyDescent="0.2">
      <c r="A7845">
        <v>7844</v>
      </c>
      <c r="B7845" t="s">
        <v>25641</v>
      </c>
      <c r="C7845" t="s">
        <v>726</v>
      </c>
      <c r="D7845" t="s">
        <v>25642</v>
      </c>
      <c r="E7845" s="27">
        <v>41646</v>
      </c>
      <c r="F7845" t="s">
        <v>233</v>
      </c>
      <c r="G7845" s="27">
        <v>34212</v>
      </c>
      <c r="H7845">
        <v>22</v>
      </c>
      <c r="I7845" t="s">
        <v>259</v>
      </c>
      <c r="J7845" t="s">
        <v>3068</v>
      </c>
      <c r="K7845">
        <v>0</v>
      </c>
      <c r="L7845">
        <v>4</v>
      </c>
      <c r="M7845">
        <v>0</v>
      </c>
      <c r="N7845">
        <v>0</v>
      </c>
      <c r="O7845">
        <v>0</v>
      </c>
      <c r="W7845" t="s">
        <v>237</v>
      </c>
      <c r="Y7845">
        <v>-1</v>
      </c>
      <c r="AB7845" t="s">
        <v>237</v>
      </c>
      <c r="AH7845">
        <v>0</v>
      </c>
      <c r="AN7845" t="s">
        <v>238</v>
      </c>
      <c r="AO7845">
        <v>6</v>
      </c>
      <c r="AP7845" t="s">
        <v>246</v>
      </c>
      <c r="AQ7845" s="27">
        <v>41646</v>
      </c>
      <c r="AR7845" t="s">
        <v>240</v>
      </c>
      <c r="AS7845">
        <v>4</v>
      </c>
      <c r="AT7845" t="s">
        <v>239</v>
      </c>
      <c r="AU7845" s="27">
        <v>41646</v>
      </c>
    </row>
    <row r="7846" spans="1:47" x14ac:dyDescent="0.2">
      <c r="A7846">
        <v>7845</v>
      </c>
      <c r="B7846" t="s">
        <v>25643</v>
      </c>
      <c r="C7846" t="s">
        <v>25644</v>
      </c>
      <c r="D7846" t="s">
        <v>830</v>
      </c>
      <c r="E7846" s="27">
        <v>41747</v>
      </c>
      <c r="F7846" t="s">
        <v>233</v>
      </c>
      <c r="G7846" s="27">
        <v>25981</v>
      </c>
      <c r="H7846">
        <v>45</v>
      </c>
      <c r="I7846" t="s">
        <v>234</v>
      </c>
      <c r="J7846" t="s">
        <v>250</v>
      </c>
      <c r="K7846">
        <v>0</v>
      </c>
      <c r="L7846">
        <v>7</v>
      </c>
      <c r="M7846">
        <v>0</v>
      </c>
      <c r="N7846">
        <v>0</v>
      </c>
      <c r="O7846">
        <v>0</v>
      </c>
      <c r="P7846">
        <v>-1</v>
      </c>
      <c r="Q7846" s="28">
        <v>41746.432638888888</v>
      </c>
      <c r="R7846" s="28">
        <v>41747.333333333336</v>
      </c>
      <c r="S7846" t="s">
        <v>25645</v>
      </c>
      <c r="T7846" s="27">
        <v>41746</v>
      </c>
      <c r="V7846">
        <v>1</v>
      </c>
      <c r="W7846" t="s">
        <v>32</v>
      </c>
      <c r="X7846" t="s">
        <v>588</v>
      </c>
      <c r="Y7846">
        <v>0</v>
      </c>
      <c r="AB7846" t="s">
        <v>237</v>
      </c>
      <c r="AH7846">
        <v>0</v>
      </c>
      <c r="AN7846" t="s">
        <v>238</v>
      </c>
      <c r="AO7846">
        <v>3</v>
      </c>
      <c r="AP7846" t="s">
        <v>239</v>
      </c>
      <c r="AQ7846" s="27">
        <v>41747</v>
      </c>
      <c r="AR7846" t="s">
        <v>240</v>
      </c>
      <c r="AS7846">
        <v>7</v>
      </c>
      <c r="AT7846" t="s">
        <v>246</v>
      </c>
      <c r="AU7846" s="27">
        <v>41747</v>
      </c>
    </row>
    <row r="7847" spans="1:47" x14ac:dyDescent="0.2">
      <c r="A7847">
        <v>7846</v>
      </c>
      <c r="B7847" t="s">
        <v>25646</v>
      </c>
      <c r="C7847" t="s">
        <v>2723</v>
      </c>
      <c r="D7847" t="s">
        <v>25647</v>
      </c>
      <c r="E7847" s="27">
        <v>41315</v>
      </c>
      <c r="F7847" t="s">
        <v>233</v>
      </c>
      <c r="G7847" s="27">
        <v>33330</v>
      </c>
      <c r="H7847">
        <v>25</v>
      </c>
      <c r="I7847" t="s">
        <v>244</v>
      </c>
      <c r="J7847" t="s">
        <v>353</v>
      </c>
      <c r="K7847">
        <v>0</v>
      </c>
      <c r="L7847">
        <v>6</v>
      </c>
      <c r="M7847">
        <v>0</v>
      </c>
      <c r="N7847">
        <v>0</v>
      </c>
      <c r="O7847">
        <v>3</v>
      </c>
      <c r="P7847">
        <v>-1</v>
      </c>
      <c r="Q7847" s="28">
        <v>41314.476388888892</v>
      </c>
      <c r="R7847" s="28">
        <v>41315.324999999997</v>
      </c>
      <c r="S7847" t="s">
        <v>25648</v>
      </c>
      <c r="T7847" s="27">
        <v>41314</v>
      </c>
      <c r="V7847">
        <v>1</v>
      </c>
      <c r="W7847" t="s">
        <v>32</v>
      </c>
      <c r="X7847" t="s">
        <v>261</v>
      </c>
      <c r="Y7847">
        <v>1</v>
      </c>
      <c r="AA7847" t="s">
        <v>25649</v>
      </c>
      <c r="AB7847" t="s">
        <v>32</v>
      </c>
      <c r="AD7847" s="27">
        <v>41763</v>
      </c>
      <c r="AE7847" t="s">
        <v>261</v>
      </c>
      <c r="AH7847">
        <v>1</v>
      </c>
      <c r="AJ7847" t="s">
        <v>25650</v>
      </c>
      <c r="AK7847" t="s">
        <v>462</v>
      </c>
      <c r="AL7847" s="27">
        <v>42217</v>
      </c>
      <c r="AM7847" t="s">
        <v>25651</v>
      </c>
      <c r="AN7847" t="s">
        <v>238</v>
      </c>
      <c r="AO7847">
        <v>4</v>
      </c>
      <c r="AP7847" t="s">
        <v>239</v>
      </c>
      <c r="AQ7847" s="27">
        <v>41315</v>
      </c>
      <c r="AR7847" t="s">
        <v>240</v>
      </c>
      <c r="AS7847">
        <v>6</v>
      </c>
      <c r="AT7847" t="s">
        <v>246</v>
      </c>
      <c r="AU7847" s="27">
        <v>41315</v>
      </c>
    </row>
    <row r="7848" spans="1:47" x14ac:dyDescent="0.2">
      <c r="A7848">
        <v>7847</v>
      </c>
      <c r="B7848" t="s">
        <v>25652</v>
      </c>
      <c r="C7848" t="s">
        <v>11852</v>
      </c>
      <c r="D7848" t="s">
        <v>3828</v>
      </c>
      <c r="E7848" s="27">
        <v>41676</v>
      </c>
      <c r="F7848" t="s">
        <v>233</v>
      </c>
      <c r="G7848" s="27">
        <v>31356</v>
      </c>
      <c r="H7848">
        <v>30</v>
      </c>
      <c r="I7848" t="s">
        <v>244</v>
      </c>
      <c r="J7848" t="s">
        <v>245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  <c r="Q7848" s="28">
        <v>41676.17083333333</v>
      </c>
      <c r="R7848" s="28">
        <v>41676.372916666667</v>
      </c>
      <c r="S7848" t="s">
        <v>25653</v>
      </c>
      <c r="T7848" s="27">
        <v>41676</v>
      </c>
      <c r="V7848">
        <v>0</v>
      </c>
      <c r="W7848" t="s">
        <v>36</v>
      </c>
      <c r="X7848" t="s">
        <v>2882</v>
      </c>
      <c r="Y7848">
        <v>0</v>
      </c>
      <c r="AB7848" t="s">
        <v>237</v>
      </c>
      <c r="AH7848">
        <v>0</v>
      </c>
      <c r="AN7848" t="s">
        <v>238</v>
      </c>
      <c r="AO7848">
        <v>2</v>
      </c>
      <c r="AP7848" t="s">
        <v>239</v>
      </c>
      <c r="AQ7848" s="27">
        <v>41676</v>
      </c>
      <c r="AR7848" t="s">
        <v>240</v>
      </c>
      <c r="AS7848">
        <v>1</v>
      </c>
      <c r="AT7848" t="s">
        <v>239</v>
      </c>
      <c r="AU7848" s="27">
        <v>41676</v>
      </c>
    </row>
    <row r="7849" spans="1:47" x14ac:dyDescent="0.2">
      <c r="A7849">
        <v>7848</v>
      </c>
      <c r="B7849" t="s">
        <v>25654</v>
      </c>
      <c r="C7849" t="s">
        <v>4490</v>
      </c>
      <c r="D7849" t="s">
        <v>3624</v>
      </c>
      <c r="E7849" s="27">
        <v>41419</v>
      </c>
      <c r="F7849" t="s">
        <v>294</v>
      </c>
      <c r="G7849" s="27">
        <v>34620</v>
      </c>
      <c r="H7849">
        <v>21</v>
      </c>
      <c r="I7849" t="s">
        <v>259</v>
      </c>
      <c r="J7849" t="s">
        <v>245</v>
      </c>
      <c r="K7849">
        <v>0</v>
      </c>
      <c r="L7849">
        <v>5</v>
      </c>
      <c r="M7849">
        <v>0</v>
      </c>
      <c r="N7849">
        <v>0</v>
      </c>
      <c r="O7849">
        <v>0</v>
      </c>
      <c r="P7849">
        <v>-1</v>
      </c>
      <c r="Q7849" s="28">
        <v>41418.525694444441</v>
      </c>
      <c r="R7849" s="28">
        <v>41419.334722222222</v>
      </c>
      <c r="S7849" t="s">
        <v>25655</v>
      </c>
      <c r="T7849" s="27">
        <v>41418</v>
      </c>
      <c r="V7849">
        <v>1</v>
      </c>
      <c r="W7849" t="s">
        <v>32</v>
      </c>
      <c r="X7849" t="s">
        <v>359</v>
      </c>
      <c r="Y7849">
        <v>0</v>
      </c>
      <c r="AB7849" t="s">
        <v>237</v>
      </c>
      <c r="AH7849">
        <v>0</v>
      </c>
      <c r="AN7849" t="s">
        <v>238</v>
      </c>
      <c r="AO7849">
        <v>6</v>
      </c>
      <c r="AP7849" t="s">
        <v>246</v>
      </c>
      <c r="AQ7849" s="27">
        <v>41419</v>
      </c>
      <c r="AR7849" t="s">
        <v>240</v>
      </c>
      <c r="AS7849">
        <v>5</v>
      </c>
      <c r="AT7849" t="s">
        <v>246</v>
      </c>
      <c r="AU7849" s="27">
        <v>41419</v>
      </c>
    </row>
    <row r="7850" spans="1:47" x14ac:dyDescent="0.2">
      <c r="A7850">
        <v>7849</v>
      </c>
      <c r="B7850" t="s">
        <v>25656</v>
      </c>
      <c r="C7850" t="s">
        <v>9712</v>
      </c>
      <c r="D7850" t="s">
        <v>25657</v>
      </c>
      <c r="E7850" s="27">
        <v>41743</v>
      </c>
      <c r="F7850" t="s">
        <v>233</v>
      </c>
      <c r="G7850" s="27">
        <v>26120</v>
      </c>
      <c r="H7850">
        <v>44</v>
      </c>
      <c r="I7850" t="s">
        <v>244</v>
      </c>
      <c r="J7850" t="s">
        <v>245</v>
      </c>
      <c r="K7850">
        <v>0</v>
      </c>
      <c r="L7850">
        <v>1</v>
      </c>
      <c r="M7850">
        <v>0</v>
      </c>
      <c r="N7850">
        <v>0</v>
      </c>
      <c r="O7850">
        <v>1</v>
      </c>
      <c r="P7850">
        <v>-1</v>
      </c>
      <c r="Q7850" s="28">
        <v>41742.413194444445</v>
      </c>
      <c r="R7850" s="28">
        <v>41743.069444444445</v>
      </c>
      <c r="S7850" t="s">
        <v>25658</v>
      </c>
      <c r="T7850" s="27">
        <v>41742</v>
      </c>
      <c r="V7850">
        <v>1</v>
      </c>
      <c r="W7850" t="s">
        <v>36</v>
      </c>
      <c r="X7850" t="s">
        <v>279</v>
      </c>
      <c r="Y7850">
        <v>0</v>
      </c>
      <c r="AB7850" t="s">
        <v>237</v>
      </c>
      <c r="AH7850">
        <v>0</v>
      </c>
      <c r="AN7850" t="s">
        <v>238</v>
      </c>
      <c r="AO7850">
        <v>1</v>
      </c>
      <c r="AP7850" t="s">
        <v>239</v>
      </c>
      <c r="AQ7850" s="27">
        <v>41743</v>
      </c>
      <c r="AR7850" t="s">
        <v>240</v>
      </c>
      <c r="AS7850">
        <v>1</v>
      </c>
      <c r="AT7850" t="s">
        <v>239</v>
      </c>
      <c r="AU7850" s="27">
        <v>41743</v>
      </c>
    </row>
    <row r="7851" spans="1:47" x14ac:dyDescent="0.2">
      <c r="A7851">
        <v>7850</v>
      </c>
      <c r="B7851" t="s">
        <v>25659</v>
      </c>
      <c r="C7851" t="s">
        <v>25660</v>
      </c>
      <c r="D7851" t="s">
        <v>3752</v>
      </c>
      <c r="E7851" s="27">
        <v>41796</v>
      </c>
      <c r="F7851" t="s">
        <v>233</v>
      </c>
      <c r="G7851" s="27">
        <v>33074</v>
      </c>
      <c r="H7851">
        <v>25</v>
      </c>
      <c r="I7851" t="s">
        <v>244</v>
      </c>
      <c r="J7851" t="s">
        <v>353</v>
      </c>
      <c r="K7851">
        <v>0</v>
      </c>
      <c r="L7851">
        <v>2</v>
      </c>
      <c r="M7851">
        <v>1</v>
      </c>
      <c r="N7851">
        <v>1</v>
      </c>
      <c r="O7851">
        <v>2</v>
      </c>
      <c r="P7851">
        <v>-1</v>
      </c>
      <c r="Q7851" s="28">
        <v>41795.300694444442</v>
      </c>
      <c r="R7851" s="28">
        <v>41796.109027777777</v>
      </c>
      <c r="S7851" t="s">
        <v>25661</v>
      </c>
      <c r="T7851" s="27">
        <v>41795</v>
      </c>
      <c r="V7851">
        <v>1</v>
      </c>
      <c r="W7851" t="s">
        <v>32</v>
      </c>
      <c r="X7851" t="s">
        <v>441</v>
      </c>
      <c r="Y7851">
        <v>1</v>
      </c>
      <c r="AA7851" t="s">
        <v>25662</v>
      </c>
      <c r="AB7851" t="s">
        <v>36</v>
      </c>
      <c r="AD7851" s="27">
        <v>41943</v>
      </c>
      <c r="AE7851" t="s">
        <v>324</v>
      </c>
      <c r="AH7851">
        <v>0</v>
      </c>
      <c r="AN7851" t="s">
        <v>238</v>
      </c>
      <c r="AO7851">
        <v>3</v>
      </c>
      <c r="AP7851" t="s">
        <v>239</v>
      </c>
      <c r="AQ7851" s="27">
        <v>41796</v>
      </c>
      <c r="AR7851" t="s">
        <v>240</v>
      </c>
      <c r="AS7851">
        <v>2</v>
      </c>
      <c r="AT7851" t="s">
        <v>239</v>
      </c>
      <c r="AU7851" s="27">
        <v>41796</v>
      </c>
    </row>
    <row r="7852" spans="1:47" x14ac:dyDescent="0.2">
      <c r="A7852">
        <v>7851</v>
      </c>
      <c r="B7852" t="s">
        <v>25663</v>
      </c>
      <c r="C7852" t="s">
        <v>8723</v>
      </c>
      <c r="D7852" t="s">
        <v>25664</v>
      </c>
      <c r="E7852" s="27">
        <v>41287</v>
      </c>
      <c r="F7852" t="s">
        <v>233</v>
      </c>
      <c r="G7852" s="27">
        <v>28559</v>
      </c>
      <c r="H7852">
        <v>38</v>
      </c>
      <c r="I7852" t="s">
        <v>244</v>
      </c>
      <c r="J7852" t="s">
        <v>353</v>
      </c>
      <c r="K7852">
        <v>0</v>
      </c>
      <c r="L7852">
        <v>2</v>
      </c>
      <c r="M7852">
        <v>0</v>
      </c>
      <c r="N7852">
        <v>0</v>
      </c>
      <c r="O7852">
        <v>0</v>
      </c>
      <c r="P7852">
        <v>0</v>
      </c>
      <c r="Q7852" s="28">
        <v>41287.125694444447</v>
      </c>
      <c r="R7852" s="28">
        <v>41288.357638888891</v>
      </c>
      <c r="S7852" t="s">
        <v>25665</v>
      </c>
      <c r="T7852" s="27">
        <v>41287</v>
      </c>
      <c r="V7852">
        <v>0</v>
      </c>
      <c r="W7852" t="s">
        <v>32</v>
      </c>
      <c r="X7852" t="s">
        <v>254</v>
      </c>
      <c r="Y7852">
        <v>0</v>
      </c>
      <c r="AB7852" t="s">
        <v>237</v>
      </c>
      <c r="AH7852">
        <v>0</v>
      </c>
      <c r="AN7852" t="s">
        <v>238</v>
      </c>
      <c r="AO7852">
        <v>2</v>
      </c>
      <c r="AP7852" t="s">
        <v>239</v>
      </c>
      <c r="AQ7852" s="27">
        <v>41287</v>
      </c>
      <c r="AR7852" t="s">
        <v>240</v>
      </c>
      <c r="AS7852">
        <v>2</v>
      </c>
      <c r="AT7852" t="s">
        <v>239</v>
      </c>
      <c r="AU7852" s="27">
        <v>41287</v>
      </c>
    </row>
    <row r="7853" spans="1:47" x14ac:dyDescent="0.2">
      <c r="A7853">
        <v>7852</v>
      </c>
      <c r="B7853" t="s">
        <v>25666</v>
      </c>
      <c r="C7853" t="s">
        <v>803</v>
      </c>
      <c r="D7853" t="s">
        <v>23335</v>
      </c>
      <c r="E7853" s="27">
        <v>41376</v>
      </c>
      <c r="F7853" t="s">
        <v>233</v>
      </c>
      <c r="G7853" s="27">
        <v>31898</v>
      </c>
      <c r="H7853">
        <v>28</v>
      </c>
      <c r="I7853" t="s">
        <v>244</v>
      </c>
      <c r="J7853" t="s">
        <v>245</v>
      </c>
      <c r="K7853">
        <v>0</v>
      </c>
      <c r="L7853">
        <v>5</v>
      </c>
      <c r="M7853">
        <v>0</v>
      </c>
      <c r="N7853">
        <v>0</v>
      </c>
      <c r="O7853">
        <v>3</v>
      </c>
      <c r="P7853">
        <v>-62</v>
      </c>
      <c r="Q7853" s="28">
        <v>41314.132638888892</v>
      </c>
      <c r="R7853" s="28">
        <v>41314.429861111108</v>
      </c>
      <c r="S7853" t="s">
        <v>25667</v>
      </c>
      <c r="U7853" s="27">
        <v>41314</v>
      </c>
      <c r="V7853">
        <v>62</v>
      </c>
      <c r="W7853" t="s">
        <v>36</v>
      </c>
      <c r="X7853" t="s">
        <v>274</v>
      </c>
      <c r="Y7853">
        <v>1</v>
      </c>
      <c r="AA7853" t="s">
        <v>25668</v>
      </c>
      <c r="AB7853" t="s">
        <v>36</v>
      </c>
      <c r="AC7853">
        <v>151</v>
      </c>
      <c r="AD7853" s="27">
        <v>41928</v>
      </c>
      <c r="AE7853" t="s">
        <v>2030</v>
      </c>
      <c r="AF7853" s="27">
        <v>42079</v>
      </c>
      <c r="AG7853" s="27">
        <v>42080</v>
      </c>
      <c r="AH7853">
        <v>0</v>
      </c>
      <c r="AN7853" t="s">
        <v>238</v>
      </c>
      <c r="AO7853">
        <v>2</v>
      </c>
      <c r="AP7853" t="s">
        <v>239</v>
      </c>
      <c r="AQ7853" s="27">
        <v>41376</v>
      </c>
      <c r="AR7853" t="s">
        <v>240</v>
      </c>
      <c r="AS7853">
        <v>5</v>
      </c>
      <c r="AT7853" t="s">
        <v>246</v>
      </c>
      <c r="AU7853" s="27">
        <v>41376</v>
      </c>
    </row>
    <row r="7854" spans="1:47" x14ac:dyDescent="0.2">
      <c r="A7854">
        <v>7853</v>
      </c>
      <c r="B7854" t="s">
        <v>25669</v>
      </c>
      <c r="C7854" t="s">
        <v>25670</v>
      </c>
      <c r="D7854" t="s">
        <v>25671</v>
      </c>
      <c r="E7854" s="27">
        <v>41652</v>
      </c>
      <c r="F7854" t="s">
        <v>233</v>
      </c>
      <c r="G7854" s="27">
        <v>27298</v>
      </c>
      <c r="H7854">
        <v>41</v>
      </c>
      <c r="I7854" t="s">
        <v>244</v>
      </c>
      <c r="J7854" t="s">
        <v>250</v>
      </c>
      <c r="K7854">
        <v>0</v>
      </c>
      <c r="L7854">
        <v>2</v>
      </c>
      <c r="M7854">
        <v>0</v>
      </c>
      <c r="N7854">
        <v>0</v>
      </c>
      <c r="O7854">
        <v>3</v>
      </c>
      <c r="P7854">
        <v>-1</v>
      </c>
      <c r="Q7854" s="28">
        <v>41651.15625</v>
      </c>
      <c r="R7854" s="28">
        <v>41653.428472222222</v>
      </c>
      <c r="S7854" t="s">
        <v>25672</v>
      </c>
      <c r="T7854" s="27">
        <v>41651</v>
      </c>
      <c r="V7854">
        <v>1</v>
      </c>
      <c r="W7854" t="s">
        <v>36</v>
      </c>
      <c r="X7854" t="s">
        <v>263</v>
      </c>
      <c r="Y7854">
        <v>1</v>
      </c>
      <c r="AA7854" t="s">
        <v>25673</v>
      </c>
      <c r="AB7854" t="s">
        <v>36</v>
      </c>
      <c r="AD7854" s="27">
        <v>42283</v>
      </c>
      <c r="AE7854" t="s">
        <v>422</v>
      </c>
      <c r="AH7854">
        <v>0</v>
      </c>
      <c r="AN7854" t="s">
        <v>238</v>
      </c>
      <c r="AO7854">
        <v>1</v>
      </c>
      <c r="AP7854" t="s">
        <v>239</v>
      </c>
      <c r="AQ7854" s="27">
        <v>41652</v>
      </c>
      <c r="AR7854" t="s">
        <v>240</v>
      </c>
      <c r="AS7854">
        <v>2</v>
      </c>
      <c r="AT7854" t="s">
        <v>239</v>
      </c>
      <c r="AU7854" s="27">
        <v>41652</v>
      </c>
    </row>
    <row r="7855" spans="1:47" x14ac:dyDescent="0.2">
      <c r="A7855">
        <v>7854</v>
      </c>
      <c r="B7855" t="s">
        <v>25674</v>
      </c>
      <c r="C7855" t="s">
        <v>242</v>
      </c>
      <c r="D7855" t="s">
        <v>25675</v>
      </c>
      <c r="E7855" s="27">
        <v>41786</v>
      </c>
      <c r="F7855" t="s">
        <v>233</v>
      </c>
      <c r="G7855" s="27">
        <v>29963</v>
      </c>
      <c r="H7855">
        <v>34</v>
      </c>
      <c r="I7855" t="s">
        <v>244</v>
      </c>
      <c r="J7855" t="s">
        <v>245</v>
      </c>
      <c r="K7855">
        <v>0</v>
      </c>
      <c r="L7855">
        <v>5</v>
      </c>
      <c r="M7855">
        <v>0</v>
      </c>
      <c r="N7855">
        <v>0</v>
      </c>
      <c r="O7855">
        <v>4</v>
      </c>
      <c r="P7855">
        <v>-3</v>
      </c>
      <c r="Q7855" s="28">
        <v>41783.227777777778</v>
      </c>
      <c r="R7855" s="28">
        <v>41784.384027777778</v>
      </c>
      <c r="S7855" t="s">
        <v>25676</v>
      </c>
      <c r="T7855" s="27">
        <v>41783</v>
      </c>
      <c r="V7855">
        <v>3</v>
      </c>
      <c r="W7855" t="s">
        <v>36</v>
      </c>
      <c r="X7855" t="s">
        <v>5456</v>
      </c>
      <c r="Y7855">
        <v>0</v>
      </c>
      <c r="AB7855" t="s">
        <v>237</v>
      </c>
      <c r="AH7855">
        <v>0</v>
      </c>
      <c r="AN7855" t="s">
        <v>238</v>
      </c>
      <c r="AO7855">
        <v>2</v>
      </c>
      <c r="AP7855" t="s">
        <v>239</v>
      </c>
      <c r="AQ7855" s="27">
        <v>41786</v>
      </c>
      <c r="AR7855" t="s">
        <v>240</v>
      </c>
      <c r="AS7855">
        <v>5</v>
      </c>
      <c r="AT7855" t="s">
        <v>246</v>
      </c>
      <c r="AU7855" s="27">
        <v>41786</v>
      </c>
    </row>
    <row r="7856" spans="1:47" x14ac:dyDescent="0.2">
      <c r="A7856">
        <v>7855</v>
      </c>
      <c r="B7856" t="s">
        <v>25677</v>
      </c>
      <c r="C7856" t="s">
        <v>4916</v>
      </c>
      <c r="D7856" t="s">
        <v>25678</v>
      </c>
      <c r="E7856" s="27">
        <v>41510</v>
      </c>
      <c r="F7856" t="s">
        <v>294</v>
      </c>
      <c r="G7856" s="27">
        <v>26878</v>
      </c>
      <c r="H7856">
        <v>42</v>
      </c>
      <c r="I7856" t="s">
        <v>244</v>
      </c>
      <c r="J7856" t="s">
        <v>245</v>
      </c>
      <c r="K7856">
        <v>0</v>
      </c>
      <c r="L7856">
        <v>1</v>
      </c>
      <c r="M7856">
        <v>0</v>
      </c>
      <c r="N7856">
        <v>0</v>
      </c>
      <c r="O7856">
        <v>0</v>
      </c>
      <c r="W7856" t="s">
        <v>237</v>
      </c>
      <c r="Y7856">
        <v>-1</v>
      </c>
      <c r="AB7856" t="s">
        <v>237</v>
      </c>
      <c r="AH7856">
        <v>0</v>
      </c>
      <c r="AN7856" t="s">
        <v>238</v>
      </c>
      <c r="AO7856">
        <v>1</v>
      </c>
      <c r="AP7856" t="s">
        <v>239</v>
      </c>
      <c r="AQ7856" s="27">
        <v>41510</v>
      </c>
      <c r="AR7856" t="s">
        <v>240</v>
      </c>
      <c r="AS7856">
        <v>1</v>
      </c>
      <c r="AT7856" t="s">
        <v>239</v>
      </c>
      <c r="AU7856" s="27">
        <v>41510</v>
      </c>
    </row>
    <row r="7857" spans="1:47" x14ac:dyDescent="0.2">
      <c r="A7857">
        <v>7856</v>
      </c>
      <c r="B7857" t="s">
        <v>25679</v>
      </c>
      <c r="C7857" t="s">
        <v>23937</v>
      </c>
      <c r="D7857" t="s">
        <v>6814</v>
      </c>
      <c r="E7857" s="27">
        <v>41312</v>
      </c>
      <c r="F7857" t="s">
        <v>294</v>
      </c>
      <c r="G7857" s="27">
        <v>34443</v>
      </c>
      <c r="H7857">
        <v>22</v>
      </c>
      <c r="I7857" t="s">
        <v>259</v>
      </c>
      <c r="J7857" t="s">
        <v>245</v>
      </c>
      <c r="K7857">
        <v>0</v>
      </c>
      <c r="L7857">
        <v>7</v>
      </c>
      <c r="M7857">
        <v>0</v>
      </c>
      <c r="N7857">
        <v>0</v>
      </c>
      <c r="O7857">
        <v>0</v>
      </c>
      <c r="P7857">
        <v>-2</v>
      </c>
      <c r="Q7857" s="28">
        <v>41310.397916666669</v>
      </c>
      <c r="R7857" s="28">
        <v>41311.417361111111</v>
      </c>
      <c r="S7857" t="s">
        <v>25680</v>
      </c>
      <c r="T7857" s="27">
        <v>41310</v>
      </c>
      <c r="V7857">
        <v>2</v>
      </c>
      <c r="W7857" t="s">
        <v>32</v>
      </c>
      <c r="X7857" t="s">
        <v>25681</v>
      </c>
      <c r="Y7857">
        <v>1</v>
      </c>
      <c r="AA7857" t="s">
        <v>25682</v>
      </c>
      <c r="AB7857" t="s">
        <v>32</v>
      </c>
      <c r="AC7857">
        <v>0</v>
      </c>
      <c r="AD7857" s="27">
        <v>41848</v>
      </c>
      <c r="AE7857" t="s">
        <v>261</v>
      </c>
      <c r="AF7857" s="27">
        <v>41848</v>
      </c>
      <c r="AG7857" s="27">
        <v>41849</v>
      </c>
      <c r="AH7857">
        <v>0</v>
      </c>
      <c r="AN7857" t="s">
        <v>238</v>
      </c>
      <c r="AO7857">
        <v>6</v>
      </c>
      <c r="AP7857" t="s">
        <v>246</v>
      </c>
      <c r="AQ7857" s="27">
        <v>41312</v>
      </c>
      <c r="AR7857" t="s">
        <v>240</v>
      </c>
      <c r="AS7857">
        <v>7</v>
      </c>
      <c r="AT7857" t="s">
        <v>246</v>
      </c>
      <c r="AU7857" s="27">
        <v>41312</v>
      </c>
    </row>
    <row r="7858" spans="1:47" x14ac:dyDescent="0.2">
      <c r="A7858">
        <v>7857</v>
      </c>
      <c r="B7858" t="s">
        <v>25683</v>
      </c>
      <c r="C7858" t="s">
        <v>5362</v>
      </c>
      <c r="D7858" t="s">
        <v>25684</v>
      </c>
      <c r="E7858" s="27">
        <v>41734</v>
      </c>
      <c r="F7858" t="s">
        <v>233</v>
      </c>
      <c r="G7858" s="27">
        <v>30593</v>
      </c>
      <c r="H7858">
        <v>32</v>
      </c>
      <c r="I7858" t="s">
        <v>244</v>
      </c>
      <c r="J7858" t="s">
        <v>250</v>
      </c>
      <c r="K7858">
        <v>0</v>
      </c>
      <c r="L7858">
        <v>10</v>
      </c>
      <c r="M7858">
        <v>1</v>
      </c>
      <c r="N7858">
        <v>0</v>
      </c>
      <c r="O7858">
        <v>4</v>
      </c>
      <c r="P7858">
        <v>-1</v>
      </c>
      <c r="Q7858" s="28">
        <v>41733.380555555559</v>
      </c>
      <c r="R7858" s="28">
        <v>41734.438194444447</v>
      </c>
      <c r="S7858" t="s">
        <v>25685</v>
      </c>
      <c r="T7858" s="27">
        <v>41733</v>
      </c>
      <c r="V7858">
        <v>1</v>
      </c>
      <c r="W7858" t="s">
        <v>32</v>
      </c>
      <c r="X7858" t="s">
        <v>261</v>
      </c>
      <c r="Y7858">
        <v>0</v>
      </c>
      <c r="AB7858" t="s">
        <v>237</v>
      </c>
      <c r="AH7858">
        <v>0</v>
      </c>
      <c r="AN7858" t="s">
        <v>238</v>
      </c>
      <c r="AO7858">
        <v>5</v>
      </c>
      <c r="AP7858" t="s">
        <v>246</v>
      </c>
      <c r="AQ7858" s="27">
        <v>41734</v>
      </c>
      <c r="AR7858" t="s">
        <v>240</v>
      </c>
      <c r="AS7858">
        <v>10</v>
      </c>
      <c r="AT7858" t="s">
        <v>269</v>
      </c>
      <c r="AU7858" s="27">
        <v>41734</v>
      </c>
    </row>
    <row r="7859" spans="1:47" x14ac:dyDescent="0.2">
      <c r="A7859">
        <v>7858</v>
      </c>
      <c r="B7859" t="s">
        <v>25686</v>
      </c>
      <c r="C7859" t="s">
        <v>231</v>
      </c>
      <c r="D7859" t="s">
        <v>671</v>
      </c>
      <c r="E7859" s="27">
        <v>41908</v>
      </c>
      <c r="F7859" t="s">
        <v>233</v>
      </c>
      <c r="G7859" s="27">
        <v>26828</v>
      </c>
      <c r="H7859">
        <v>42</v>
      </c>
      <c r="I7859" t="s">
        <v>244</v>
      </c>
      <c r="J7859" t="s">
        <v>353</v>
      </c>
      <c r="K7859">
        <v>0</v>
      </c>
      <c r="L7859">
        <v>4</v>
      </c>
      <c r="M7859">
        <v>0</v>
      </c>
      <c r="N7859">
        <v>0</v>
      </c>
      <c r="O7859">
        <v>1</v>
      </c>
      <c r="P7859">
        <v>0</v>
      </c>
      <c r="Q7859" s="28">
        <v>41908.085416666669</v>
      </c>
      <c r="R7859" s="28">
        <v>41920.397222222222</v>
      </c>
      <c r="S7859" t="s">
        <v>25687</v>
      </c>
      <c r="T7859" s="27">
        <v>41908</v>
      </c>
      <c r="V7859">
        <v>0</v>
      </c>
      <c r="W7859" t="s">
        <v>32</v>
      </c>
      <c r="X7859" t="s">
        <v>261</v>
      </c>
      <c r="Y7859">
        <v>0</v>
      </c>
      <c r="AB7859" t="s">
        <v>237</v>
      </c>
      <c r="AH7859">
        <v>0</v>
      </c>
      <c r="AN7859" t="s">
        <v>238</v>
      </c>
      <c r="AO7859">
        <v>3</v>
      </c>
      <c r="AP7859" t="s">
        <v>239</v>
      </c>
      <c r="AQ7859" s="27">
        <v>41908</v>
      </c>
      <c r="AR7859" t="s">
        <v>240</v>
      </c>
      <c r="AS7859">
        <v>4</v>
      </c>
      <c r="AT7859" t="s">
        <v>239</v>
      </c>
      <c r="AU7859" s="27">
        <v>41908</v>
      </c>
    </row>
    <row r="7860" spans="1:47" x14ac:dyDescent="0.2">
      <c r="A7860">
        <v>7859</v>
      </c>
      <c r="B7860" t="s">
        <v>25688</v>
      </c>
      <c r="C7860" t="s">
        <v>281</v>
      </c>
      <c r="D7860" t="s">
        <v>25689</v>
      </c>
      <c r="E7860" s="27">
        <v>41880</v>
      </c>
      <c r="F7860" t="s">
        <v>233</v>
      </c>
      <c r="G7860" s="27">
        <v>31562</v>
      </c>
      <c r="H7860">
        <v>29</v>
      </c>
      <c r="I7860" t="s">
        <v>244</v>
      </c>
      <c r="J7860" t="s">
        <v>22</v>
      </c>
      <c r="K7860">
        <v>0</v>
      </c>
      <c r="L7860">
        <v>6</v>
      </c>
      <c r="M7860">
        <v>0</v>
      </c>
      <c r="N7860">
        <v>0</v>
      </c>
      <c r="O7860">
        <v>8</v>
      </c>
      <c r="P7860">
        <v>-1</v>
      </c>
      <c r="Q7860" s="28">
        <v>41879.413194444445</v>
      </c>
      <c r="R7860" s="28">
        <v>41880.345833333333</v>
      </c>
      <c r="S7860" t="s">
        <v>25690</v>
      </c>
      <c r="T7860" s="27">
        <v>41879</v>
      </c>
      <c r="V7860">
        <v>1</v>
      </c>
      <c r="W7860" t="s">
        <v>32</v>
      </c>
      <c r="X7860" t="s">
        <v>494</v>
      </c>
      <c r="Y7860">
        <v>1</v>
      </c>
      <c r="AA7860" t="s">
        <v>25691</v>
      </c>
      <c r="AB7860" t="s">
        <v>36</v>
      </c>
      <c r="AD7860" s="27">
        <v>42090</v>
      </c>
      <c r="AE7860" t="s">
        <v>324</v>
      </c>
      <c r="AH7860">
        <v>1</v>
      </c>
      <c r="AJ7860" t="s">
        <v>25692</v>
      </c>
      <c r="AK7860" t="s">
        <v>312</v>
      </c>
      <c r="AL7860" s="27">
        <v>42138</v>
      </c>
      <c r="AM7860" t="s">
        <v>867</v>
      </c>
      <c r="AN7860" t="s">
        <v>238</v>
      </c>
      <c r="AO7860">
        <v>6</v>
      </c>
      <c r="AP7860" t="s">
        <v>246</v>
      </c>
      <c r="AQ7860" s="27">
        <v>41880</v>
      </c>
      <c r="AR7860" t="s">
        <v>240</v>
      </c>
      <c r="AS7860">
        <v>6</v>
      </c>
      <c r="AT7860" t="s">
        <v>246</v>
      </c>
      <c r="AU7860" s="27">
        <v>41880</v>
      </c>
    </row>
    <row r="7861" spans="1:47" x14ac:dyDescent="0.2">
      <c r="A7861">
        <v>7860</v>
      </c>
      <c r="B7861" t="s">
        <v>25693</v>
      </c>
      <c r="C7861" t="s">
        <v>2861</v>
      </c>
      <c r="D7861" t="s">
        <v>25694</v>
      </c>
      <c r="E7861" s="27">
        <v>41876</v>
      </c>
      <c r="F7861" t="s">
        <v>233</v>
      </c>
      <c r="G7861" s="27">
        <v>33509</v>
      </c>
      <c r="H7861">
        <v>24</v>
      </c>
      <c r="I7861" t="s">
        <v>259</v>
      </c>
      <c r="J7861" t="s">
        <v>250</v>
      </c>
      <c r="K7861">
        <v>1</v>
      </c>
      <c r="L7861">
        <v>9</v>
      </c>
      <c r="M7861">
        <v>0</v>
      </c>
      <c r="N7861">
        <v>1</v>
      </c>
      <c r="O7861">
        <v>9</v>
      </c>
      <c r="P7861">
        <v>-339</v>
      </c>
      <c r="Q7861" s="28">
        <v>41537.259027777778</v>
      </c>
      <c r="R7861" s="28">
        <v>41876.453472222223</v>
      </c>
      <c r="S7861" t="s">
        <v>25695</v>
      </c>
      <c r="U7861" s="27">
        <v>41541</v>
      </c>
      <c r="V7861">
        <v>335</v>
      </c>
      <c r="W7861" t="s">
        <v>32</v>
      </c>
      <c r="X7861" t="s">
        <v>274</v>
      </c>
      <c r="Y7861">
        <v>0</v>
      </c>
      <c r="AB7861" t="s">
        <v>237</v>
      </c>
      <c r="AH7861">
        <v>0</v>
      </c>
      <c r="AN7861" t="s">
        <v>238</v>
      </c>
      <c r="AO7861">
        <v>8</v>
      </c>
      <c r="AP7861" t="s">
        <v>269</v>
      </c>
      <c r="AQ7861" s="27">
        <v>41876</v>
      </c>
      <c r="AR7861" t="s">
        <v>240</v>
      </c>
      <c r="AS7861">
        <v>9</v>
      </c>
      <c r="AT7861" t="s">
        <v>269</v>
      </c>
      <c r="AU7861" s="27">
        <v>41876</v>
      </c>
    </row>
    <row r="7862" spans="1:47" x14ac:dyDescent="0.2">
      <c r="A7862">
        <v>7861</v>
      </c>
      <c r="B7862" t="s">
        <v>25696</v>
      </c>
      <c r="C7862" t="s">
        <v>25697</v>
      </c>
      <c r="D7862" t="s">
        <v>25698</v>
      </c>
      <c r="E7862" s="27">
        <v>41898</v>
      </c>
      <c r="F7862" t="s">
        <v>233</v>
      </c>
      <c r="G7862" s="27">
        <v>35000</v>
      </c>
      <c r="H7862">
        <v>20</v>
      </c>
      <c r="I7862" t="s">
        <v>259</v>
      </c>
      <c r="J7862" t="s">
        <v>245</v>
      </c>
      <c r="K7862">
        <v>0</v>
      </c>
      <c r="L7862">
        <v>4</v>
      </c>
      <c r="M7862">
        <v>0</v>
      </c>
      <c r="N7862">
        <v>0</v>
      </c>
      <c r="O7862">
        <v>0</v>
      </c>
      <c r="P7862">
        <v>-1</v>
      </c>
      <c r="Q7862" s="28">
        <v>41897.236805555556</v>
      </c>
      <c r="R7862" s="28">
        <v>41898.384027777778</v>
      </c>
      <c r="S7862" t="s">
        <v>25699</v>
      </c>
      <c r="T7862" s="27">
        <v>41897</v>
      </c>
      <c r="V7862">
        <v>1</v>
      </c>
      <c r="W7862" t="s">
        <v>32</v>
      </c>
      <c r="X7862" t="s">
        <v>261</v>
      </c>
      <c r="Y7862">
        <v>0</v>
      </c>
      <c r="AB7862" t="s">
        <v>237</v>
      </c>
      <c r="AH7862">
        <v>0</v>
      </c>
      <c r="AN7862" t="s">
        <v>238</v>
      </c>
      <c r="AO7862">
        <v>5</v>
      </c>
      <c r="AP7862" t="s">
        <v>246</v>
      </c>
      <c r="AQ7862" s="27">
        <v>41898</v>
      </c>
      <c r="AR7862" t="s">
        <v>240</v>
      </c>
      <c r="AS7862">
        <v>4</v>
      </c>
      <c r="AT7862" t="s">
        <v>239</v>
      </c>
      <c r="AU7862" s="27">
        <v>41898</v>
      </c>
    </row>
    <row r="7863" spans="1:47" x14ac:dyDescent="0.2">
      <c r="A7863">
        <v>7862</v>
      </c>
      <c r="B7863" t="s">
        <v>25700</v>
      </c>
      <c r="C7863" t="s">
        <v>793</v>
      </c>
      <c r="D7863" t="s">
        <v>25701</v>
      </c>
      <c r="E7863" s="27">
        <v>41349</v>
      </c>
      <c r="F7863" t="s">
        <v>233</v>
      </c>
      <c r="G7863" s="27">
        <v>34688</v>
      </c>
      <c r="H7863">
        <v>21</v>
      </c>
      <c r="I7863" t="s">
        <v>259</v>
      </c>
      <c r="J7863" t="s">
        <v>353</v>
      </c>
      <c r="K7863">
        <v>0</v>
      </c>
      <c r="L7863">
        <v>3</v>
      </c>
      <c r="M7863">
        <v>0</v>
      </c>
      <c r="N7863">
        <v>0</v>
      </c>
      <c r="O7863">
        <v>0</v>
      </c>
      <c r="P7863">
        <v>-1</v>
      </c>
      <c r="Q7863" s="28">
        <v>41348.199305555558</v>
      </c>
      <c r="R7863" s="28">
        <v>41349.068055555559</v>
      </c>
      <c r="S7863" t="s">
        <v>25702</v>
      </c>
      <c r="T7863" s="27">
        <v>41348</v>
      </c>
      <c r="V7863">
        <v>1</v>
      </c>
      <c r="W7863" t="s">
        <v>32</v>
      </c>
      <c r="X7863" t="s">
        <v>5620</v>
      </c>
      <c r="Y7863">
        <v>1</v>
      </c>
      <c r="AA7863" t="s">
        <v>25703</v>
      </c>
      <c r="AB7863" t="s">
        <v>36</v>
      </c>
      <c r="AD7863" s="27">
        <v>41742</v>
      </c>
      <c r="AE7863" t="s">
        <v>1216</v>
      </c>
      <c r="AH7863">
        <v>0</v>
      </c>
      <c r="AN7863" t="s">
        <v>238</v>
      </c>
      <c r="AO7863">
        <v>6</v>
      </c>
      <c r="AP7863" t="s">
        <v>246</v>
      </c>
      <c r="AQ7863" s="27">
        <v>41349</v>
      </c>
      <c r="AR7863" t="s">
        <v>240</v>
      </c>
      <c r="AS7863">
        <v>3</v>
      </c>
      <c r="AT7863" t="s">
        <v>239</v>
      </c>
      <c r="AU7863" s="27">
        <v>41349</v>
      </c>
    </row>
    <row r="7864" spans="1:47" x14ac:dyDescent="0.2">
      <c r="A7864">
        <v>7863</v>
      </c>
      <c r="B7864" t="s">
        <v>25704</v>
      </c>
      <c r="C7864" t="s">
        <v>25705</v>
      </c>
      <c r="D7864" t="s">
        <v>25706</v>
      </c>
      <c r="E7864" s="27">
        <v>41991</v>
      </c>
      <c r="F7864" t="s">
        <v>294</v>
      </c>
      <c r="G7864" s="27">
        <v>29223</v>
      </c>
      <c r="H7864">
        <v>36</v>
      </c>
      <c r="I7864" t="s">
        <v>244</v>
      </c>
      <c r="J7864" t="s">
        <v>245</v>
      </c>
      <c r="K7864">
        <v>0</v>
      </c>
      <c r="L7864">
        <v>5</v>
      </c>
      <c r="M7864">
        <v>0</v>
      </c>
      <c r="N7864">
        <v>0</v>
      </c>
      <c r="O7864">
        <v>1</v>
      </c>
      <c r="P7864">
        <v>-1</v>
      </c>
      <c r="Q7864" s="28">
        <v>41990.098611111112</v>
      </c>
      <c r="R7864" s="28">
        <v>41991.394444444442</v>
      </c>
      <c r="S7864" t="s">
        <v>25707</v>
      </c>
      <c r="U7864" s="27">
        <v>41990</v>
      </c>
      <c r="V7864">
        <v>1</v>
      </c>
      <c r="W7864" t="s">
        <v>32</v>
      </c>
      <c r="X7864" t="s">
        <v>274</v>
      </c>
      <c r="Y7864">
        <v>0</v>
      </c>
      <c r="AB7864" t="s">
        <v>237</v>
      </c>
      <c r="AH7864">
        <v>0</v>
      </c>
      <c r="AN7864" t="s">
        <v>238</v>
      </c>
      <c r="AO7864">
        <v>2</v>
      </c>
      <c r="AP7864" t="s">
        <v>239</v>
      </c>
      <c r="AQ7864" s="27">
        <v>41991</v>
      </c>
      <c r="AR7864" t="s">
        <v>240</v>
      </c>
      <c r="AS7864">
        <v>5</v>
      </c>
      <c r="AT7864" t="s">
        <v>246</v>
      </c>
      <c r="AU7864" s="27">
        <v>41991</v>
      </c>
    </row>
    <row r="7865" spans="1:47" x14ac:dyDescent="0.2">
      <c r="A7865">
        <v>7864</v>
      </c>
      <c r="B7865" t="s">
        <v>25708</v>
      </c>
      <c r="C7865" t="s">
        <v>4416</v>
      </c>
      <c r="D7865" t="s">
        <v>25709</v>
      </c>
      <c r="E7865" s="27">
        <v>41320</v>
      </c>
      <c r="F7865" t="s">
        <v>294</v>
      </c>
      <c r="G7865" s="27">
        <v>27672</v>
      </c>
      <c r="H7865">
        <v>40</v>
      </c>
      <c r="I7865" t="s">
        <v>244</v>
      </c>
      <c r="J7865" t="s">
        <v>250</v>
      </c>
      <c r="K7865">
        <v>0</v>
      </c>
      <c r="L7865">
        <v>1</v>
      </c>
      <c r="M7865">
        <v>0</v>
      </c>
      <c r="N7865">
        <v>0</v>
      </c>
      <c r="O7865">
        <v>2</v>
      </c>
      <c r="P7865">
        <v>-1</v>
      </c>
      <c r="Q7865" s="28">
        <v>41319.390972222223</v>
      </c>
      <c r="R7865" s="28">
        <v>41320.508333333331</v>
      </c>
      <c r="S7865" t="s">
        <v>25710</v>
      </c>
      <c r="T7865" s="27">
        <v>41319</v>
      </c>
      <c r="V7865">
        <v>1</v>
      </c>
      <c r="W7865" t="s">
        <v>32</v>
      </c>
      <c r="X7865" t="s">
        <v>359</v>
      </c>
      <c r="Y7865">
        <v>0</v>
      </c>
      <c r="AB7865" t="s">
        <v>237</v>
      </c>
      <c r="AH7865">
        <v>0</v>
      </c>
      <c r="AN7865" t="s">
        <v>238</v>
      </c>
      <c r="AO7865">
        <v>1</v>
      </c>
      <c r="AP7865" t="s">
        <v>239</v>
      </c>
      <c r="AQ7865" s="27">
        <v>41320</v>
      </c>
      <c r="AR7865" t="s">
        <v>240</v>
      </c>
      <c r="AS7865">
        <v>1</v>
      </c>
      <c r="AT7865" t="s">
        <v>239</v>
      </c>
      <c r="AU7865" s="27">
        <v>41320</v>
      </c>
    </row>
    <row r="7866" spans="1:47" x14ac:dyDescent="0.2">
      <c r="A7866">
        <v>7865</v>
      </c>
      <c r="B7866" t="s">
        <v>25711</v>
      </c>
      <c r="C7866" t="s">
        <v>10045</v>
      </c>
      <c r="D7866" t="s">
        <v>14324</v>
      </c>
      <c r="E7866" s="27">
        <v>41522</v>
      </c>
      <c r="F7866" t="s">
        <v>233</v>
      </c>
      <c r="G7866" s="27">
        <v>25018</v>
      </c>
      <c r="H7866">
        <v>47</v>
      </c>
      <c r="I7866" t="s">
        <v>234</v>
      </c>
      <c r="J7866" t="s">
        <v>250</v>
      </c>
      <c r="K7866">
        <v>0</v>
      </c>
      <c r="L7866">
        <v>6</v>
      </c>
      <c r="M7866">
        <v>0</v>
      </c>
      <c r="N7866">
        <v>0</v>
      </c>
      <c r="O7866">
        <v>12</v>
      </c>
      <c r="P7866">
        <v>-98</v>
      </c>
      <c r="Q7866" s="28">
        <v>41424.519444444442</v>
      </c>
      <c r="R7866" s="28">
        <v>41522.479861111111</v>
      </c>
      <c r="S7866" t="s">
        <v>25712</v>
      </c>
      <c r="U7866" s="27">
        <v>41423</v>
      </c>
      <c r="V7866">
        <v>99</v>
      </c>
      <c r="W7866" t="s">
        <v>32</v>
      </c>
      <c r="X7866" t="s">
        <v>274</v>
      </c>
      <c r="Y7866">
        <v>1</v>
      </c>
      <c r="AA7866" t="s">
        <v>25713</v>
      </c>
      <c r="AB7866" t="s">
        <v>36</v>
      </c>
      <c r="AC7866">
        <v>0</v>
      </c>
      <c r="AD7866" s="27">
        <v>41720</v>
      </c>
      <c r="AE7866" t="s">
        <v>529</v>
      </c>
      <c r="AF7866" s="27">
        <v>41720</v>
      </c>
      <c r="AG7866" s="27">
        <v>41851</v>
      </c>
      <c r="AH7866">
        <v>0</v>
      </c>
      <c r="AN7866" t="s">
        <v>238</v>
      </c>
      <c r="AO7866">
        <v>3</v>
      </c>
      <c r="AP7866" t="s">
        <v>239</v>
      </c>
      <c r="AQ7866" s="27">
        <v>41522</v>
      </c>
      <c r="AR7866" t="s">
        <v>240</v>
      </c>
      <c r="AS7866">
        <v>6</v>
      </c>
      <c r="AT7866" t="s">
        <v>246</v>
      </c>
      <c r="AU7866" s="27">
        <v>41522</v>
      </c>
    </row>
    <row r="7867" spans="1:47" x14ac:dyDescent="0.2">
      <c r="A7867">
        <v>7866</v>
      </c>
      <c r="B7867" t="s">
        <v>1021</v>
      </c>
      <c r="C7867" t="s">
        <v>963</v>
      </c>
      <c r="D7867" t="s">
        <v>375</v>
      </c>
      <c r="E7867" s="27">
        <v>41698</v>
      </c>
      <c r="F7867" t="s">
        <v>233</v>
      </c>
      <c r="G7867" s="27">
        <v>34228</v>
      </c>
      <c r="H7867">
        <v>22</v>
      </c>
      <c r="I7867" t="s">
        <v>259</v>
      </c>
      <c r="J7867" t="s">
        <v>250</v>
      </c>
      <c r="K7867">
        <v>0</v>
      </c>
      <c r="L7867">
        <v>8</v>
      </c>
      <c r="M7867">
        <v>0</v>
      </c>
      <c r="N7867">
        <v>0</v>
      </c>
      <c r="O7867">
        <v>3</v>
      </c>
      <c r="P7867">
        <v>-1</v>
      </c>
      <c r="Q7867" s="28">
        <v>41697.169444444444</v>
      </c>
      <c r="R7867" s="28">
        <v>41907.26458333333</v>
      </c>
      <c r="S7867" t="s">
        <v>25714</v>
      </c>
      <c r="T7867" s="27">
        <v>41697</v>
      </c>
      <c r="V7867">
        <v>1</v>
      </c>
      <c r="W7867" t="s">
        <v>32</v>
      </c>
      <c r="X7867" t="s">
        <v>459</v>
      </c>
      <c r="Y7867">
        <v>0</v>
      </c>
      <c r="AB7867" t="s">
        <v>237</v>
      </c>
      <c r="AH7867">
        <v>0</v>
      </c>
      <c r="AN7867" t="s">
        <v>238</v>
      </c>
      <c r="AO7867">
        <v>10</v>
      </c>
      <c r="AP7867" t="s">
        <v>269</v>
      </c>
      <c r="AQ7867" s="27">
        <v>41698</v>
      </c>
      <c r="AR7867" t="s">
        <v>240</v>
      </c>
      <c r="AS7867">
        <v>8</v>
      </c>
      <c r="AT7867" t="s">
        <v>269</v>
      </c>
      <c r="AU7867" s="27">
        <v>41698</v>
      </c>
    </row>
    <row r="7868" spans="1:47" x14ac:dyDescent="0.2">
      <c r="A7868">
        <v>7867</v>
      </c>
      <c r="B7868" t="s">
        <v>25715</v>
      </c>
      <c r="C7868" t="s">
        <v>414</v>
      </c>
      <c r="D7868" t="s">
        <v>3756</v>
      </c>
      <c r="E7868" s="27">
        <v>41528</v>
      </c>
      <c r="F7868" t="s">
        <v>233</v>
      </c>
      <c r="G7868" s="27">
        <v>28752</v>
      </c>
      <c r="H7868">
        <v>37</v>
      </c>
      <c r="I7868" t="s">
        <v>244</v>
      </c>
      <c r="J7868" t="s">
        <v>250</v>
      </c>
      <c r="K7868">
        <v>0</v>
      </c>
      <c r="L7868">
        <v>3</v>
      </c>
      <c r="M7868">
        <v>0</v>
      </c>
      <c r="N7868">
        <v>0</v>
      </c>
      <c r="O7868">
        <v>2</v>
      </c>
      <c r="P7868">
        <v>-13</v>
      </c>
      <c r="Q7868" s="28">
        <v>41515.210416666669</v>
      </c>
      <c r="R7868" s="28">
        <v>41522.51458333333</v>
      </c>
      <c r="S7868" t="s">
        <v>25716</v>
      </c>
      <c r="T7868" s="27">
        <v>41515</v>
      </c>
      <c r="V7868">
        <v>13</v>
      </c>
      <c r="W7868" t="s">
        <v>32</v>
      </c>
      <c r="X7868" t="s">
        <v>1756</v>
      </c>
      <c r="Y7868">
        <v>0</v>
      </c>
      <c r="AB7868" t="s">
        <v>237</v>
      </c>
      <c r="AH7868">
        <v>0</v>
      </c>
      <c r="AN7868" t="s">
        <v>238</v>
      </c>
      <c r="AO7868">
        <v>2</v>
      </c>
      <c r="AP7868" t="s">
        <v>239</v>
      </c>
      <c r="AQ7868" s="27">
        <v>41528</v>
      </c>
      <c r="AR7868" t="s">
        <v>240</v>
      </c>
      <c r="AS7868">
        <v>3</v>
      </c>
      <c r="AT7868" t="s">
        <v>239</v>
      </c>
      <c r="AU7868" s="27">
        <v>41528</v>
      </c>
    </row>
    <row r="7869" spans="1:47" x14ac:dyDescent="0.2">
      <c r="A7869">
        <v>7868</v>
      </c>
      <c r="B7869" t="s">
        <v>25717</v>
      </c>
      <c r="C7869" t="s">
        <v>25600</v>
      </c>
      <c r="D7869" t="s">
        <v>2801</v>
      </c>
      <c r="E7869" s="27">
        <v>41414</v>
      </c>
      <c r="F7869" t="s">
        <v>294</v>
      </c>
      <c r="G7869" s="27">
        <v>28741</v>
      </c>
      <c r="H7869">
        <v>37</v>
      </c>
      <c r="I7869" t="s">
        <v>244</v>
      </c>
      <c r="J7869" t="s">
        <v>250</v>
      </c>
      <c r="K7869">
        <v>0</v>
      </c>
      <c r="L7869">
        <v>3</v>
      </c>
      <c r="M7869">
        <v>0</v>
      </c>
      <c r="N7869">
        <v>0</v>
      </c>
      <c r="O7869">
        <v>0</v>
      </c>
      <c r="P7869">
        <v>-3</v>
      </c>
      <c r="Q7869" s="28">
        <v>41411.379166666666</v>
      </c>
      <c r="R7869" s="28">
        <v>41412.343055555553</v>
      </c>
      <c r="S7869" t="s">
        <v>25718</v>
      </c>
      <c r="T7869" s="27">
        <v>41411</v>
      </c>
      <c r="V7869">
        <v>3</v>
      </c>
      <c r="W7869" t="s">
        <v>32</v>
      </c>
      <c r="X7869" t="s">
        <v>359</v>
      </c>
      <c r="Y7869">
        <v>0</v>
      </c>
      <c r="AB7869" t="s">
        <v>237</v>
      </c>
      <c r="AH7869">
        <v>0</v>
      </c>
      <c r="AN7869" t="s">
        <v>238</v>
      </c>
      <c r="AO7869">
        <v>2</v>
      </c>
      <c r="AP7869" t="s">
        <v>239</v>
      </c>
      <c r="AQ7869" s="27">
        <v>41414</v>
      </c>
      <c r="AR7869" t="s">
        <v>240</v>
      </c>
      <c r="AS7869">
        <v>3</v>
      </c>
      <c r="AT7869" t="s">
        <v>239</v>
      </c>
      <c r="AU7869" s="27">
        <v>41414</v>
      </c>
    </row>
    <row r="7870" spans="1:47" x14ac:dyDescent="0.2">
      <c r="A7870">
        <v>7869</v>
      </c>
      <c r="B7870" t="s">
        <v>25719</v>
      </c>
      <c r="C7870" t="s">
        <v>6460</v>
      </c>
      <c r="D7870" t="s">
        <v>4198</v>
      </c>
      <c r="E7870" s="27">
        <v>41522</v>
      </c>
      <c r="F7870" t="s">
        <v>294</v>
      </c>
      <c r="G7870" s="27">
        <v>33973</v>
      </c>
      <c r="H7870">
        <v>23</v>
      </c>
      <c r="I7870" t="s">
        <v>259</v>
      </c>
      <c r="J7870" t="s">
        <v>250</v>
      </c>
      <c r="K7870">
        <v>0</v>
      </c>
      <c r="L7870">
        <v>5</v>
      </c>
      <c r="M7870">
        <v>0</v>
      </c>
      <c r="N7870">
        <v>0</v>
      </c>
      <c r="O7870">
        <v>2</v>
      </c>
      <c r="P7870">
        <v>-2</v>
      </c>
      <c r="Q7870" s="28">
        <v>41520.170138888891</v>
      </c>
      <c r="R7870" s="28">
        <v>41521.351388888892</v>
      </c>
      <c r="S7870" t="s">
        <v>25720</v>
      </c>
      <c r="U7870" s="27">
        <v>41520</v>
      </c>
      <c r="V7870">
        <v>2</v>
      </c>
      <c r="W7870" t="s">
        <v>32</v>
      </c>
      <c r="X7870" t="s">
        <v>274</v>
      </c>
      <c r="Y7870">
        <v>1</v>
      </c>
      <c r="AA7870" t="s">
        <v>25721</v>
      </c>
      <c r="AB7870" t="s">
        <v>36</v>
      </c>
      <c r="AC7870">
        <v>0</v>
      </c>
      <c r="AD7870" s="27">
        <v>41760</v>
      </c>
      <c r="AE7870" t="s">
        <v>279</v>
      </c>
      <c r="AF7870" s="27">
        <v>41760</v>
      </c>
      <c r="AG7870" s="27">
        <v>41790</v>
      </c>
      <c r="AH7870">
        <v>1</v>
      </c>
      <c r="AJ7870" t="s">
        <v>25721</v>
      </c>
      <c r="AK7870" t="s">
        <v>462</v>
      </c>
      <c r="AL7870" s="27">
        <v>41760</v>
      </c>
      <c r="AM7870" t="s">
        <v>279</v>
      </c>
      <c r="AN7870" t="s">
        <v>238</v>
      </c>
      <c r="AO7870">
        <v>5</v>
      </c>
      <c r="AP7870" t="s">
        <v>246</v>
      </c>
      <c r="AQ7870" s="27">
        <v>41522</v>
      </c>
      <c r="AR7870" t="s">
        <v>240</v>
      </c>
      <c r="AS7870">
        <v>5</v>
      </c>
      <c r="AT7870" t="s">
        <v>246</v>
      </c>
      <c r="AU7870" s="27">
        <v>41522</v>
      </c>
    </row>
    <row r="7871" spans="1:47" x14ac:dyDescent="0.2">
      <c r="A7871">
        <v>7870</v>
      </c>
      <c r="B7871" t="s">
        <v>25722</v>
      </c>
      <c r="C7871" t="s">
        <v>3191</v>
      </c>
      <c r="D7871" t="s">
        <v>387</v>
      </c>
      <c r="E7871" s="27">
        <v>41354</v>
      </c>
      <c r="F7871" t="s">
        <v>233</v>
      </c>
      <c r="G7871" s="27">
        <v>22083</v>
      </c>
      <c r="H7871">
        <v>55</v>
      </c>
      <c r="I7871" t="s">
        <v>234</v>
      </c>
      <c r="J7871" t="s">
        <v>353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-1</v>
      </c>
      <c r="Q7871" s="28">
        <v>41353.186805555553</v>
      </c>
      <c r="R7871" s="28">
        <v>41354.091666666667</v>
      </c>
      <c r="S7871" t="s">
        <v>25723</v>
      </c>
      <c r="T7871" s="27">
        <v>41353</v>
      </c>
      <c r="V7871">
        <v>1</v>
      </c>
      <c r="W7871" t="s">
        <v>32</v>
      </c>
      <c r="X7871" t="s">
        <v>359</v>
      </c>
      <c r="Y7871">
        <v>0</v>
      </c>
      <c r="AB7871" t="s">
        <v>237</v>
      </c>
      <c r="AH7871">
        <v>0</v>
      </c>
      <c r="AN7871" t="s">
        <v>238</v>
      </c>
      <c r="AO7871">
        <v>1</v>
      </c>
      <c r="AP7871" t="s">
        <v>239</v>
      </c>
      <c r="AQ7871" s="27">
        <v>41354</v>
      </c>
      <c r="AR7871" t="s">
        <v>240</v>
      </c>
      <c r="AS7871">
        <v>1</v>
      </c>
      <c r="AT7871" t="s">
        <v>239</v>
      </c>
      <c r="AU7871" s="27">
        <v>41354</v>
      </c>
    </row>
    <row r="7872" spans="1:47" x14ac:dyDescent="0.2">
      <c r="A7872">
        <v>7871</v>
      </c>
      <c r="B7872" t="s">
        <v>25724</v>
      </c>
      <c r="C7872" t="s">
        <v>793</v>
      </c>
      <c r="D7872" t="s">
        <v>25725</v>
      </c>
      <c r="E7872" s="27">
        <v>41945</v>
      </c>
      <c r="F7872" t="s">
        <v>233</v>
      </c>
      <c r="G7872" s="27">
        <v>35190</v>
      </c>
      <c r="H7872">
        <v>19</v>
      </c>
      <c r="I7872" t="s">
        <v>259</v>
      </c>
      <c r="J7872" t="s">
        <v>250</v>
      </c>
      <c r="K7872">
        <v>0</v>
      </c>
      <c r="L7872">
        <v>4</v>
      </c>
      <c r="M7872">
        <v>0</v>
      </c>
      <c r="N7872">
        <v>0</v>
      </c>
      <c r="O7872">
        <v>1</v>
      </c>
      <c r="P7872">
        <v>-1</v>
      </c>
      <c r="Q7872" s="28">
        <v>41944.490972222222</v>
      </c>
      <c r="R7872" s="28">
        <v>41948.452777777777</v>
      </c>
      <c r="S7872" t="s">
        <v>25726</v>
      </c>
      <c r="T7872" s="27">
        <v>41944</v>
      </c>
      <c r="V7872">
        <v>1</v>
      </c>
      <c r="W7872" t="s">
        <v>32</v>
      </c>
      <c r="X7872" t="s">
        <v>11241</v>
      </c>
      <c r="Y7872">
        <v>1</v>
      </c>
      <c r="AA7872" t="s">
        <v>25727</v>
      </c>
      <c r="AB7872" t="s">
        <v>36</v>
      </c>
      <c r="AC7872">
        <v>0</v>
      </c>
      <c r="AD7872" s="27">
        <v>42093</v>
      </c>
      <c r="AE7872" t="s">
        <v>279</v>
      </c>
      <c r="AF7872" s="27">
        <v>42093</v>
      </c>
      <c r="AG7872" s="27">
        <v>42102</v>
      </c>
      <c r="AH7872">
        <v>1</v>
      </c>
      <c r="AJ7872" t="s">
        <v>25727</v>
      </c>
      <c r="AK7872" t="s">
        <v>462</v>
      </c>
      <c r="AL7872" s="27">
        <v>42093</v>
      </c>
      <c r="AM7872" t="s">
        <v>279</v>
      </c>
      <c r="AN7872" t="s">
        <v>238</v>
      </c>
      <c r="AO7872">
        <v>7</v>
      </c>
      <c r="AP7872" t="s">
        <v>246</v>
      </c>
      <c r="AQ7872" s="27">
        <v>41945</v>
      </c>
      <c r="AR7872" t="s">
        <v>240</v>
      </c>
      <c r="AS7872">
        <v>4</v>
      </c>
      <c r="AT7872" t="s">
        <v>239</v>
      </c>
      <c r="AU7872" s="27">
        <v>41945</v>
      </c>
    </row>
    <row r="7873" spans="1:47" x14ac:dyDescent="0.2">
      <c r="A7873">
        <v>7872</v>
      </c>
      <c r="B7873" t="s">
        <v>25728</v>
      </c>
      <c r="C7873" t="s">
        <v>2021</v>
      </c>
      <c r="D7873" t="s">
        <v>3392</v>
      </c>
      <c r="E7873" s="27">
        <v>41862</v>
      </c>
      <c r="F7873" t="s">
        <v>233</v>
      </c>
      <c r="G7873" s="27">
        <v>31744</v>
      </c>
      <c r="H7873">
        <v>29</v>
      </c>
      <c r="I7873" t="s">
        <v>244</v>
      </c>
      <c r="J7873" t="s">
        <v>250</v>
      </c>
      <c r="K7873">
        <v>0</v>
      </c>
      <c r="L7873">
        <v>9</v>
      </c>
      <c r="M7873">
        <v>0</v>
      </c>
      <c r="N7873">
        <v>0</v>
      </c>
      <c r="O7873">
        <v>17</v>
      </c>
      <c r="P7873">
        <v>-35</v>
      </c>
      <c r="Q7873" s="28">
        <v>41827.525694444441</v>
      </c>
      <c r="R7873" s="28">
        <v>41859.370138888888</v>
      </c>
      <c r="S7873" t="s">
        <v>25729</v>
      </c>
      <c r="U7873" s="27">
        <v>41827</v>
      </c>
      <c r="V7873">
        <v>35</v>
      </c>
      <c r="W7873" t="s">
        <v>32</v>
      </c>
      <c r="X7873" t="s">
        <v>274</v>
      </c>
      <c r="Y7873">
        <v>0</v>
      </c>
      <c r="AB7873" t="s">
        <v>237</v>
      </c>
      <c r="AH7873">
        <v>0</v>
      </c>
      <c r="AN7873" t="s">
        <v>238</v>
      </c>
      <c r="AO7873">
        <v>7</v>
      </c>
      <c r="AP7873" t="s">
        <v>246</v>
      </c>
      <c r="AQ7873" s="27">
        <v>41862</v>
      </c>
      <c r="AR7873" t="s">
        <v>240</v>
      </c>
      <c r="AS7873">
        <v>9</v>
      </c>
      <c r="AT7873" t="s">
        <v>269</v>
      </c>
      <c r="AU7873" s="27">
        <v>41862</v>
      </c>
    </row>
    <row r="7874" spans="1:47" x14ac:dyDescent="0.2">
      <c r="A7874">
        <v>7873</v>
      </c>
      <c r="B7874" t="s">
        <v>25730</v>
      </c>
      <c r="C7874" t="s">
        <v>1455</v>
      </c>
      <c r="D7874" t="s">
        <v>2720</v>
      </c>
      <c r="E7874" s="27">
        <v>42000</v>
      </c>
      <c r="F7874" t="s">
        <v>233</v>
      </c>
      <c r="G7874" s="27">
        <v>21991</v>
      </c>
      <c r="H7874">
        <v>56</v>
      </c>
      <c r="I7874" t="s">
        <v>234</v>
      </c>
      <c r="J7874" t="s">
        <v>353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-1</v>
      </c>
      <c r="Q7874" s="28">
        <v>41999.209027777775</v>
      </c>
      <c r="R7874" s="28">
        <v>42000.344444444447</v>
      </c>
      <c r="S7874" t="s">
        <v>25731</v>
      </c>
      <c r="T7874" s="27">
        <v>41999</v>
      </c>
      <c r="V7874">
        <v>1</v>
      </c>
      <c r="W7874" t="s">
        <v>32</v>
      </c>
      <c r="X7874" t="s">
        <v>261</v>
      </c>
      <c r="Y7874">
        <v>0</v>
      </c>
      <c r="AB7874" t="s">
        <v>237</v>
      </c>
      <c r="AH7874">
        <v>0</v>
      </c>
      <c r="AN7874" t="s">
        <v>238</v>
      </c>
      <c r="AO7874">
        <v>1</v>
      </c>
      <c r="AP7874" t="s">
        <v>239</v>
      </c>
      <c r="AQ7874" s="27">
        <v>42000</v>
      </c>
      <c r="AR7874" t="s">
        <v>240</v>
      </c>
      <c r="AS7874">
        <v>1</v>
      </c>
      <c r="AT7874" t="s">
        <v>239</v>
      </c>
      <c r="AU7874" s="27">
        <v>42000</v>
      </c>
    </row>
    <row r="7875" spans="1:47" x14ac:dyDescent="0.2">
      <c r="A7875">
        <v>7874</v>
      </c>
      <c r="B7875" t="s">
        <v>25732</v>
      </c>
      <c r="C7875" t="s">
        <v>25733</v>
      </c>
      <c r="D7875" t="s">
        <v>1087</v>
      </c>
      <c r="E7875" s="27">
        <v>41645</v>
      </c>
      <c r="F7875" t="s">
        <v>233</v>
      </c>
      <c r="G7875" s="27">
        <v>32846</v>
      </c>
      <c r="H7875">
        <v>26</v>
      </c>
      <c r="I7875" t="s">
        <v>244</v>
      </c>
      <c r="J7875" t="s">
        <v>245</v>
      </c>
      <c r="K7875">
        <v>0</v>
      </c>
      <c r="L7875">
        <v>2</v>
      </c>
      <c r="M7875">
        <v>0</v>
      </c>
      <c r="N7875">
        <v>0</v>
      </c>
      <c r="O7875">
        <v>1</v>
      </c>
      <c r="P7875">
        <v>0</v>
      </c>
      <c r="Q7875" s="28">
        <v>41645.068055555559</v>
      </c>
      <c r="R7875" s="28">
        <v>41646.131944444445</v>
      </c>
      <c r="S7875" t="s">
        <v>25734</v>
      </c>
      <c r="U7875" s="27">
        <v>41645</v>
      </c>
      <c r="V7875">
        <v>0</v>
      </c>
      <c r="W7875" t="s">
        <v>32</v>
      </c>
      <c r="X7875" t="s">
        <v>274</v>
      </c>
      <c r="Y7875">
        <v>1</v>
      </c>
      <c r="AA7875" t="s">
        <v>25735</v>
      </c>
      <c r="AB7875" t="s">
        <v>36</v>
      </c>
      <c r="AC7875">
        <v>249</v>
      </c>
      <c r="AD7875" s="27">
        <v>41841</v>
      </c>
      <c r="AE7875" t="s">
        <v>392</v>
      </c>
      <c r="AF7875" s="27">
        <v>42090</v>
      </c>
      <c r="AG7875" s="27">
        <v>42091</v>
      </c>
      <c r="AH7875">
        <v>0</v>
      </c>
      <c r="AN7875" t="s">
        <v>238</v>
      </c>
      <c r="AO7875">
        <v>3</v>
      </c>
      <c r="AP7875" t="s">
        <v>239</v>
      </c>
      <c r="AQ7875" s="27">
        <v>41645</v>
      </c>
      <c r="AR7875" t="s">
        <v>240</v>
      </c>
      <c r="AS7875">
        <v>2</v>
      </c>
      <c r="AT7875" t="s">
        <v>239</v>
      </c>
      <c r="AU7875" s="27">
        <v>41645</v>
      </c>
    </row>
    <row r="7876" spans="1:47" x14ac:dyDescent="0.2">
      <c r="A7876">
        <v>7875</v>
      </c>
      <c r="B7876" t="s">
        <v>25736</v>
      </c>
      <c r="C7876" t="s">
        <v>25737</v>
      </c>
      <c r="D7876" t="s">
        <v>3304</v>
      </c>
      <c r="E7876" s="27">
        <v>41364</v>
      </c>
      <c r="F7876" t="s">
        <v>233</v>
      </c>
      <c r="G7876" s="27">
        <v>33326</v>
      </c>
      <c r="H7876">
        <v>25</v>
      </c>
      <c r="I7876" t="s">
        <v>244</v>
      </c>
      <c r="J7876" t="s">
        <v>250</v>
      </c>
      <c r="K7876">
        <v>0</v>
      </c>
      <c r="L7876">
        <v>9</v>
      </c>
      <c r="M7876">
        <v>0</v>
      </c>
      <c r="N7876">
        <v>0</v>
      </c>
      <c r="O7876">
        <v>4</v>
      </c>
      <c r="S7876" t="s">
        <v>25738</v>
      </c>
      <c r="T7876" s="27">
        <v>41363</v>
      </c>
      <c r="V7876">
        <v>1</v>
      </c>
      <c r="W7876" t="s">
        <v>32</v>
      </c>
      <c r="X7876" t="s">
        <v>343</v>
      </c>
      <c r="Y7876">
        <v>1</v>
      </c>
      <c r="AA7876" t="s">
        <v>25739</v>
      </c>
      <c r="AB7876" t="s">
        <v>32</v>
      </c>
      <c r="AD7876" s="27">
        <v>41946</v>
      </c>
      <c r="AE7876" t="s">
        <v>1689</v>
      </c>
      <c r="AH7876">
        <v>0</v>
      </c>
      <c r="AN7876" t="s">
        <v>238</v>
      </c>
      <c r="AO7876">
        <v>8</v>
      </c>
      <c r="AP7876" t="s">
        <v>269</v>
      </c>
      <c r="AQ7876" s="27">
        <v>41364</v>
      </c>
      <c r="AR7876" t="s">
        <v>240</v>
      </c>
      <c r="AS7876">
        <v>9</v>
      </c>
      <c r="AT7876" t="s">
        <v>269</v>
      </c>
      <c r="AU7876" s="27">
        <v>41364</v>
      </c>
    </row>
    <row r="7877" spans="1:47" x14ac:dyDescent="0.2">
      <c r="A7877">
        <v>7876</v>
      </c>
      <c r="B7877" t="s">
        <v>25740</v>
      </c>
      <c r="C7877" t="s">
        <v>400</v>
      </c>
      <c r="D7877" t="s">
        <v>25741</v>
      </c>
      <c r="E7877" s="27">
        <v>41969</v>
      </c>
      <c r="F7877" t="s">
        <v>233</v>
      </c>
      <c r="G7877" s="27">
        <v>33785</v>
      </c>
      <c r="H7877">
        <v>23</v>
      </c>
      <c r="I7877" t="s">
        <v>259</v>
      </c>
      <c r="J7877" t="s">
        <v>245</v>
      </c>
      <c r="K7877">
        <v>0</v>
      </c>
      <c r="L7877">
        <v>6</v>
      </c>
      <c r="M7877">
        <v>0</v>
      </c>
      <c r="N7877">
        <v>0</v>
      </c>
      <c r="O7877">
        <v>2</v>
      </c>
      <c r="P7877">
        <v>0</v>
      </c>
      <c r="Q7877" s="28">
        <v>41969.183333333334</v>
      </c>
      <c r="R7877" s="28">
        <v>41969.35833333333</v>
      </c>
      <c r="S7877" t="s">
        <v>25742</v>
      </c>
      <c r="T7877" s="27">
        <v>41969</v>
      </c>
      <c r="V7877">
        <v>0</v>
      </c>
      <c r="W7877" t="s">
        <v>32</v>
      </c>
      <c r="X7877" t="s">
        <v>2367</v>
      </c>
      <c r="Y7877">
        <v>0</v>
      </c>
      <c r="AB7877" t="s">
        <v>237</v>
      </c>
      <c r="AH7877">
        <v>0</v>
      </c>
      <c r="AN7877" t="s">
        <v>238</v>
      </c>
      <c r="AO7877">
        <v>6</v>
      </c>
      <c r="AP7877" t="s">
        <v>246</v>
      </c>
      <c r="AQ7877" s="27">
        <v>41969</v>
      </c>
      <c r="AR7877" t="s">
        <v>240</v>
      </c>
      <c r="AS7877">
        <v>6</v>
      </c>
      <c r="AT7877" t="s">
        <v>246</v>
      </c>
      <c r="AU7877" s="27">
        <v>41969</v>
      </c>
    </row>
    <row r="7878" spans="1:47" x14ac:dyDescent="0.2">
      <c r="A7878">
        <v>7877</v>
      </c>
      <c r="B7878" t="s">
        <v>25743</v>
      </c>
      <c r="C7878" t="s">
        <v>25744</v>
      </c>
      <c r="D7878" t="s">
        <v>25745</v>
      </c>
      <c r="E7878" s="27">
        <v>41809</v>
      </c>
      <c r="F7878" t="s">
        <v>233</v>
      </c>
      <c r="G7878" s="27">
        <v>33543</v>
      </c>
      <c r="H7878">
        <v>24</v>
      </c>
      <c r="I7878" t="s">
        <v>259</v>
      </c>
      <c r="J7878" t="s">
        <v>22</v>
      </c>
      <c r="K7878">
        <v>0</v>
      </c>
      <c r="L7878">
        <v>6</v>
      </c>
      <c r="M7878">
        <v>0</v>
      </c>
      <c r="N7878">
        <v>0</v>
      </c>
      <c r="O7878">
        <v>1</v>
      </c>
      <c r="P7878">
        <v>-8</v>
      </c>
      <c r="Q7878" s="28">
        <v>41801.333333333336</v>
      </c>
      <c r="R7878" s="28">
        <v>41809.395138888889</v>
      </c>
      <c r="S7878" t="s">
        <v>25746</v>
      </c>
      <c r="U7878" s="27">
        <v>41801</v>
      </c>
      <c r="V7878">
        <v>8</v>
      </c>
      <c r="W7878" t="s">
        <v>32</v>
      </c>
      <c r="X7878" t="s">
        <v>274</v>
      </c>
      <c r="Y7878">
        <v>0</v>
      </c>
      <c r="AB7878" t="s">
        <v>237</v>
      </c>
      <c r="AH7878">
        <v>0</v>
      </c>
      <c r="AN7878" t="s">
        <v>238</v>
      </c>
      <c r="AO7878">
        <v>4</v>
      </c>
      <c r="AP7878" t="s">
        <v>239</v>
      </c>
      <c r="AQ7878" s="27">
        <v>41809</v>
      </c>
      <c r="AR7878" t="s">
        <v>240</v>
      </c>
      <c r="AS7878">
        <v>6</v>
      </c>
      <c r="AT7878" t="s">
        <v>246</v>
      </c>
      <c r="AU7878" s="27">
        <v>41809</v>
      </c>
    </row>
    <row r="7879" spans="1:47" x14ac:dyDescent="0.2">
      <c r="A7879">
        <v>7878</v>
      </c>
      <c r="B7879" t="s">
        <v>25747</v>
      </c>
      <c r="C7879" t="s">
        <v>25748</v>
      </c>
      <c r="D7879" t="s">
        <v>25749</v>
      </c>
      <c r="E7879" s="27">
        <v>41913</v>
      </c>
      <c r="F7879" t="s">
        <v>294</v>
      </c>
      <c r="G7879" s="27">
        <v>32304</v>
      </c>
      <c r="H7879">
        <v>27</v>
      </c>
      <c r="I7879" t="s">
        <v>244</v>
      </c>
      <c r="J7879" t="s">
        <v>250</v>
      </c>
      <c r="K7879">
        <v>0</v>
      </c>
      <c r="L7879">
        <v>2</v>
      </c>
      <c r="M7879">
        <v>0</v>
      </c>
      <c r="N7879">
        <v>0</v>
      </c>
      <c r="O7879">
        <v>0</v>
      </c>
      <c r="P7879">
        <v>-1</v>
      </c>
      <c r="Q7879" s="28">
        <v>41912.536111111112</v>
      </c>
      <c r="R7879" s="28">
        <v>41913.393750000003</v>
      </c>
      <c r="S7879" t="s">
        <v>25750</v>
      </c>
      <c r="T7879" s="27">
        <v>41912</v>
      </c>
      <c r="V7879">
        <v>1</v>
      </c>
      <c r="W7879" t="s">
        <v>36</v>
      </c>
      <c r="X7879" t="s">
        <v>279</v>
      </c>
      <c r="Y7879">
        <v>0</v>
      </c>
      <c r="AB7879" t="s">
        <v>237</v>
      </c>
      <c r="AH7879">
        <v>0</v>
      </c>
      <c r="AN7879" t="s">
        <v>238</v>
      </c>
      <c r="AO7879">
        <v>2</v>
      </c>
      <c r="AP7879" t="s">
        <v>239</v>
      </c>
      <c r="AQ7879" s="27">
        <v>41913</v>
      </c>
      <c r="AR7879" t="s">
        <v>240</v>
      </c>
      <c r="AS7879">
        <v>2</v>
      </c>
      <c r="AT7879" t="s">
        <v>239</v>
      </c>
      <c r="AU7879" s="27">
        <v>41913</v>
      </c>
    </row>
    <row r="7880" spans="1:47" x14ac:dyDescent="0.2">
      <c r="A7880">
        <v>7879</v>
      </c>
      <c r="B7880" t="s">
        <v>25751</v>
      </c>
      <c r="C7880" t="s">
        <v>25752</v>
      </c>
      <c r="D7880" t="s">
        <v>25753</v>
      </c>
      <c r="E7880" s="27">
        <v>41750</v>
      </c>
      <c r="F7880" t="s">
        <v>233</v>
      </c>
      <c r="G7880" s="27">
        <v>29173</v>
      </c>
      <c r="H7880">
        <v>36</v>
      </c>
      <c r="I7880" t="s">
        <v>244</v>
      </c>
      <c r="J7880" t="s">
        <v>22</v>
      </c>
      <c r="K7880">
        <v>0</v>
      </c>
      <c r="L7880">
        <v>4</v>
      </c>
      <c r="M7880">
        <v>0</v>
      </c>
      <c r="N7880">
        <v>0</v>
      </c>
      <c r="O7880">
        <v>0</v>
      </c>
      <c r="P7880">
        <v>-1</v>
      </c>
      <c r="Q7880" s="28">
        <v>41749.388194444444</v>
      </c>
      <c r="R7880" s="28">
        <v>41928.073611111111</v>
      </c>
      <c r="S7880" t="s">
        <v>25754</v>
      </c>
      <c r="T7880" s="27">
        <v>41749</v>
      </c>
      <c r="V7880">
        <v>1</v>
      </c>
      <c r="W7880" t="s">
        <v>32</v>
      </c>
      <c r="X7880" t="s">
        <v>359</v>
      </c>
      <c r="Y7880">
        <v>0</v>
      </c>
      <c r="AB7880" t="s">
        <v>237</v>
      </c>
      <c r="AH7880">
        <v>0</v>
      </c>
      <c r="AN7880" t="s">
        <v>238</v>
      </c>
      <c r="AO7880">
        <v>3</v>
      </c>
      <c r="AP7880" t="s">
        <v>239</v>
      </c>
      <c r="AQ7880" s="27">
        <v>41750</v>
      </c>
      <c r="AR7880" t="s">
        <v>240</v>
      </c>
      <c r="AS7880">
        <v>4</v>
      </c>
      <c r="AT7880" t="s">
        <v>239</v>
      </c>
      <c r="AU7880" s="27">
        <v>41750</v>
      </c>
    </row>
    <row r="7881" spans="1:47" x14ac:dyDescent="0.2">
      <c r="A7881">
        <v>7880</v>
      </c>
      <c r="B7881" t="s">
        <v>25755</v>
      </c>
      <c r="C7881" t="s">
        <v>16197</v>
      </c>
      <c r="D7881" t="s">
        <v>25756</v>
      </c>
      <c r="E7881" s="27">
        <v>41544</v>
      </c>
      <c r="F7881" t="s">
        <v>233</v>
      </c>
      <c r="G7881" s="27">
        <v>26568</v>
      </c>
      <c r="H7881">
        <v>43</v>
      </c>
      <c r="I7881" t="s">
        <v>244</v>
      </c>
      <c r="J7881" t="s">
        <v>250</v>
      </c>
      <c r="K7881">
        <v>0</v>
      </c>
      <c r="L7881">
        <v>2</v>
      </c>
      <c r="M7881">
        <v>0</v>
      </c>
      <c r="N7881">
        <v>0</v>
      </c>
      <c r="O7881">
        <v>4</v>
      </c>
      <c r="P7881">
        <v>-21</v>
      </c>
      <c r="Q7881" s="28">
        <v>41523.486111111109</v>
      </c>
      <c r="R7881" s="28">
        <v>41544.4375</v>
      </c>
      <c r="S7881" t="s">
        <v>25757</v>
      </c>
      <c r="U7881" s="27">
        <v>41523</v>
      </c>
      <c r="V7881">
        <v>21</v>
      </c>
      <c r="W7881" t="s">
        <v>32</v>
      </c>
      <c r="X7881" t="s">
        <v>274</v>
      </c>
      <c r="Y7881">
        <v>0</v>
      </c>
      <c r="AB7881" t="s">
        <v>237</v>
      </c>
      <c r="AH7881">
        <v>0</v>
      </c>
      <c r="AN7881" t="s">
        <v>238</v>
      </c>
      <c r="AO7881">
        <v>3</v>
      </c>
      <c r="AP7881" t="s">
        <v>239</v>
      </c>
      <c r="AQ7881" s="27">
        <v>41544</v>
      </c>
      <c r="AR7881" t="s">
        <v>240</v>
      </c>
      <c r="AS7881">
        <v>2</v>
      </c>
      <c r="AT7881" t="s">
        <v>239</v>
      </c>
      <c r="AU7881" s="27">
        <v>41544</v>
      </c>
    </row>
    <row r="7882" spans="1:47" x14ac:dyDescent="0.2">
      <c r="A7882">
        <v>7881</v>
      </c>
      <c r="B7882" t="s">
        <v>25758</v>
      </c>
      <c r="C7882" t="s">
        <v>3763</v>
      </c>
      <c r="D7882" t="s">
        <v>25759</v>
      </c>
      <c r="E7882" s="27">
        <v>41390</v>
      </c>
      <c r="F7882" t="s">
        <v>233</v>
      </c>
      <c r="G7882" s="27">
        <v>33159</v>
      </c>
      <c r="H7882">
        <v>25</v>
      </c>
      <c r="I7882" t="s">
        <v>244</v>
      </c>
      <c r="J7882" t="s">
        <v>250</v>
      </c>
      <c r="K7882">
        <v>0</v>
      </c>
      <c r="L7882">
        <v>3</v>
      </c>
      <c r="M7882">
        <v>0</v>
      </c>
      <c r="N7882">
        <v>0</v>
      </c>
      <c r="O7882">
        <v>0</v>
      </c>
      <c r="P7882">
        <v>-1</v>
      </c>
      <c r="Q7882" s="28">
        <v>41389.281944444447</v>
      </c>
      <c r="R7882" s="28">
        <v>41390.302777777775</v>
      </c>
      <c r="S7882" t="s">
        <v>25760</v>
      </c>
      <c r="T7882" s="27">
        <v>41389</v>
      </c>
      <c r="V7882">
        <v>1</v>
      </c>
      <c r="W7882" t="s">
        <v>36</v>
      </c>
      <c r="X7882" t="s">
        <v>412</v>
      </c>
      <c r="Y7882">
        <v>0</v>
      </c>
      <c r="AB7882" t="s">
        <v>237</v>
      </c>
      <c r="AH7882">
        <v>0</v>
      </c>
      <c r="AN7882" t="s">
        <v>238</v>
      </c>
      <c r="AO7882">
        <v>5</v>
      </c>
      <c r="AP7882" t="s">
        <v>246</v>
      </c>
      <c r="AQ7882" s="27">
        <v>41390</v>
      </c>
      <c r="AR7882" t="s">
        <v>240</v>
      </c>
      <c r="AS7882">
        <v>3</v>
      </c>
      <c r="AT7882" t="s">
        <v>239</v>
      </c>
      <c r="AU7882" s="27">
        <v>41390</v>
      </c>
    </row>
    <row r="7883" spans="1:47" x14ac:dyDescent="0.2">
      <c r="A7883">
        <v>7882</v>
      </c>
      <c r="B7883" t="s">
        <v>25761</v>
      </c>
      <c r="C7883" t="s">
        <v>1967</v>
      </c>
      <c r="D7883" t="s">
        <v>25762</v>
      </c>
      <c r="E7883" s="27">
        <v>41484</v>
      </c>
      <c r="F7883" t="s">
        <v>233</v>
      </c>
      <c r="G7883" s="27">
        <v>24623</v>
      </c>
      <c r="H7883">
        <v>48</v>
      </c>
      <c r="I7883" t="s">
        <v>234</v>
      </c>
      <c r="J7883" t="s">
        <v>245</v>
      </c>
      <c r="K7883">
        <v>0</v>
      </c>
      <c r="L7883">
        <v>2</v>
      </c>
      <c r="M7883">
        <v>0</v>
      </c>
      <c r="N7883">
        <v>0</v>
      </c>
      <c r="O7883">
        <v>3</v>
      </c>
      <c r="P7883">
        <v>621</v>
      </c>
      <c r="Q7883" s="28">
        <v>42105.061111111114</v>
      </c>
      <c r="R7883" s="28">
        <v>42111.420138888891</v>
      </c>
      <c r="S7883" t="s">
        <v>25763</v>
      </c>
      <c r="T7883" s="27">
        <v>41480</v>
      </c>
      <c r="V7883">
        <v>4</v>
      </c>
      <c r="W7883" t="s">
        <v>32</v>
      </c>
      <c r="X7883" t="s">
        <v>371</v>
      </c>
      <c r="Y7883">
        <v>1</v>
      </c>
      <c r="AA7883" t="s">
        <v>25764</v>
      </c>
      <c r="AB7883" t="s">
        <v>36</v>
      </c>
      <c r="AC7883">
        <v>0</v>
      </c>
      <c r="AD7883" s="27">
        <v>42444</v>
      </c>
      <c r="AE7883" t="s">
        <v>3112</v>
      </c>
      <c r="AF7883" s="27">
        <v>42444</v>
      </c>
      <c r="AG7883" s="27">
        <v>42445</v>
      </c>
      <c r="AH7883">
        <v>0</v>
      </c>
      <c r="AN7883" t="s">
        <v>238</v>
      </c>
      <c r="AO7883">
        <v>1</v>
      </c>
      <c r="AP7883" t="s">
        <v>239</v>
      </c>
      <c r="AQ7883" s="27">
        <v>41484</v>
      </c>
      <c r="AR7883" t="s">
        <v>240</v>
      </c>
      <c r="AS7883">
        <v>2</v>
      </c>
      <c r="AT7883" t="s">
        <v>239</v>
      </c>
      <c r="AU7883" s="27">
        <v>41484</v>
      </c>
    </row>
    <row r="7884" spans="1:47" x14ac:dyDescent="0.2">
      <c r="A7884">
        <v>7883</v>
      </c>
      <c r="B7884" t="s">
        <v>25765</v>
      </c>
      <c r="C7884" t="s">
        <v>25766</v>
      </c>
      <c r="D7884" t="s">
        <v>2408</v>
      </c>
      <c r="E7884" s="27">
        <v>41992</v>
      </c>
      <c r="F7884" t="s">
        <v>233</v>
      </c>
      <c r="G7884" s="27">
        <v>33270</v>
      </c>
      <c r="H7884">
        <v>25</v>
      </c>
      <c r="I7884" t="s">
        <v>244</v>
      </c>
      <c r="J7884" t="s">
        <v>250</v>
      </c>
      <c r="K7884">
        <v>0</v>
      </c>
      <c r="L7884">
        <v>2</v>
      </c>
      <c r="M7884">
        <v>0</v>
      </c>
      <c r="N7884">
        <v>0</v>
      </c>
      <c r="O7884">
        <v>0</v>
      </c>
      <c r="P7884">
        <v>0</v>
      </c>
      <c r="Q7884" s="28">
        <v>41992.189583333333</v>
      </c>
      <c r="R7884" s="28">
        <v>41992.34652777778</v>
      </c>
      <c r="S7884" t="s">
        <v>25767</v>
      </c>
      <c r="T7884" s="27">
        <v>41992</v>
      </c>
      <c r="V7884">
        <v>0</v>
      </c>
      <c r="W7884" t="s">
        <v>32</v>
      </c>
      <c r="X7884" t="s">
        <v>6581</v>
      </c>
      <c r="Y7884">
        <v>0</v>
      </c>
      <c r="AB7884" t="s">
        <v>237</v>
      </c>
      <c r="AH7884">
        <v>0</v>
      </c>
      <c r="AN7884" t="s">
        <v>238</v>
      </c>
      <c r="AO7884">
        <v>2</v>
      </c>
      <c r="AP7884" t="s">
        <v>239</v>
      </c>
      <c r="AQ7884" s="27">
        <v>41992</v>
      </c>
      <c r="AR7884" t="s">
        <v>240</v>
      </c>
      <c r="AS7884">
        <v>2</v>
      </c>
      <c r="AT7884" t="s">
        <v>239</v>
      </c>
      <c r="AU7884" s="27">
        <v>41992</v>
      </c>
    </row>
    <row r="7885" spans="1:47" x14ac:dyDescent="0.2">
      <c r="A7885">
        <v>7884</v>
      </c>
      <c r="B7885" t="s">
        <v>25768</v>
      </c>
      <c r="C7885" t="s">
        <v>484</v>
      </c>
      <c r="D7885" t="s">
        <v>25769</v>
      </c>
      <c r="E7885" s="27">
        <v>41996</v>
      </c>
      <c r="F7885" t="s">
        <v>233</v>
      </c>
      <c r="G7885" s="27">
        <v>27985</v>
      </c>
      <c r="H7885">
        <v>39</v>
      </c>
      <c r="I7885" t="s">
        <v>244</v>
      </c>
      <c r="J7885" t="s">
        <v>245</v>
      </c>
      <c r="K7885">
        <v>0</v>
      </c>
      <c r="L7885">
        <v>2</v>
      </c>
      <c r="M7885">
        <v>0</v>
      </c>
      <c r="N7885">
        <v>0</v>
      </c>
      <c r="O7885">
        <v>17</v>
      </c>
      <c r="P7885">
        <v>-1</v>
      </c>
      <c r="Q7885" s="28">
        <v>41995.159722222219</v>
      </c>
      <c r="R7885" s="28">
        <v>42030.393750000003</v>
      </c>
      <c r="S7885" t="s">
        <v>25770</v>
      </c>
      <c r="T7885" s="27">
        <v>41995</v>
      </c>
      <c r="V7885">
        <v>1</v>
      </c>
      <c r="W7885" t="s">
        <v>32</v>
      </c>
      <c r="X7885" t="s">
        <v>402</v>
      </c>
      <c r="Y7885">
        <v>1</v>
      </c>
      <c r="AA7885" t="s">
        <v>25771</v>
      </c>
      <c r="AB7885" t="s">
        <v>36</v>
      </c>
      <c r="AC7885">
        <v>0</v>
      </c>
      <c r="AD7885" s="27">
        <v>42050</v>
      </c>
      <c r="AE7885" t="s">
        <v>681</v>
      </c>
      <c r="AF7885" s="27">
        <v>42050</v>
      </c>
      <c r="AG7885" s="27">
        <v>42087</v>
      </c>
      <c r="AH7885">
        <v>0</v>
      </c>
      <c r="AN7885" t="s">
        <v>238</v>
      </c>
      <c r="AO7885">
        <v>1</v>
      </c>
      <c r="AP7885" t="s">
        <v>239</v>
      </c>
      <c r="AQ7885" s="27">
        <v>41996</v>
      </c>
      <c r="AR7885" t="s">
        <v>240</v>
      </c>
      <c r="AS7885">
        <v>2</v>
      </c>
      <c r="AT7885" t="s">
        <v>239</v>
      </c>
      <c r="AU7885" s="27">
        <v>41996</v>
      </c>
    </row>
    <row r="7886" spans="1:47" x14ac:dyDescent="0.2">
      <c r="A7886">
        <v>7885</v>
      </c>
      <c r="B7886" t="s">
        <v>25772</v>
      </c>
      <c r="C7886" t="s">
        <v>25773</v>
      </c>
      <c r="D7886" t="s">
        <v>543</v>
      </c>
      <c r="E7886" s="27">
        <v>41828</v>
      </c>
      <c r="F7886" t="s">
        <v>294</v>
      </c>
      <c r="G7886" s="27">
        <v>30186</v>
      </c>
      <c r="H7886">
        <v>33</v>
      </c>
      <c r="I7886" t="s">
        <v>244</v>
      </c>
      <c r="J7886" t="s">
        <v>250</v>
      </c>
      <c r="K7886">
        <v>0</v>
      </c>
      <c r="L7886">
        <v>2</v>
      </c>
      <c r="M7886">
        <v>0</v>
      </c>
      <c r="N7886">
        <v>0</v>
      </c>
      <c r="O7886">
        <v>0</v>
      </c>
      <c r="P7886">
        <v>-1</v>
      </c>
      <c r="Q7886" s="28">
        <v>41827.518750000003</v>
      </c>
      <c r="R7886" s="28">
        <v>41828.073611111111</v>
      </c>
      <c r="S7886" t="s">
        <v>25774</v>
      </c>
      <c r="T7886" s="27">
        <v>41827</v>
      </c>
      <c r="V7886">
        <v>1</v>
      </c>
      <c r="W7886" t="s">
        <v>36</v>
      </c>
      <c r="X7886" t="s">
        <v>279</v>
      </c>
      <c r="Y7886">
        <v>0</v>
      </c>
      <c r="AB7886" t="s">
        <v>237</v>
      </c>
      <c r="AH7886">
        <v>0</v>
      </c>
      <c r="AN7886" t="s">
        <v>238</v>
      </c>
      <c r="AO7886">
        <v>1</v>
      </c>
      <c r="AP7886" t="s">
        <v>239</v>
      </c>
      <c r="AQ7886" s="27">
        <v>41828</v>
      </c>
      <c r="AR7886" t="s">
        <v>240</v>
      </c>
      <c r="AS7886">
        <v>2</v>
      </c>
      <c r="AT7886" t="s">
        <v>239</v>
      </c>
      <c r="AU7886" s="27">
        <v>41828</v>
      </c>
    </row>
    <row r="7887" spans="1:47" x14ac:dyDescent="0.2">
      <c r="A7887">
        <v>7886</v>
      </c>
      <c r="B7887" t="s">
        <v>25775</v>
      </c>
      <c r="C7887" t="s">
        <v>803</v>
      </c>
      <c r="D7887" t="s">
        <v>10051</v>
      </c>
      <c r="E7887" s="27">
        <v>41964</v>
      </c>
      <c r="F7887" t="s">
        <v>233</v>
      </c>
      <c r="G7887" s="27">
        <v>24762</v>
      </c>
      <c r="H7887">
        <v>48</v>
      </c>
      <c r="I7887" t="s">
        <v>234</v>
      </c>
      <c r="J7887" t="s">
        <v>245</v>
      </c>
      <c r="K7887">
        <v>0</v>
      </c>
      <c r="L7887">
        <v>1</v>
      </c>
      <c r="M7887">
        <v>0</v>
      </c>
      <c r="N7887">
        <v>0</v>
      </c>
      <c r="O7887">
        <v>1</v>
      </c>
      <c r="P7887">
        <v>-1</v>
      </c>
      <c r="Q7887" s="28">
        <v>41963.19027777778</v>
      </c>
      <c r="R7887" s="28">
        <v>41981.351388888892</v>
      </c>
      <c r="S7887" t="s">
        <v>25776</v>
      </c>
      <c r="T7887" s="27">
        <v>41963</v>
      </c>
      <c r="V7887">
        <v>1</v>
      </c>
      <c r="W7887" t="s">
        <v>36</v>
      </c>
      <c r="X7887" t="s">
        <v>279</v>
      </c>
      <c r="Y7887">
        <v>0</v>
      </c>
      <c r="AB7887" t="s">
        <v>237</v>
      </c>
      <c r="AH7887">
        <v>0</v>
      </c>
      <c r="AN7887" t="s">
        <v>238</v>
      </c>
      <c r="AO7887">
        <v>1</v>
      </c>
      <c r="AP7887" t="s">
        <v>239</v>
      </c>
      <c r="AQ7887" s="27">
        <v>41964</v>
      </c>
      <c r="AR7887" t="s">
        <v>240</v>
      </c>
      <c r="AS7887">
        <v>1</v>
      </c>
      <c r="AT7887" t="s">
        <v>239</v>
      </c>
      <c r="AU7887" s="27">
        <v>41964</v>
      </c>
    </row>
    <row r="7888" spans="1:47" x14ac:dyDescent="0.2">
      <c r="A7888">
        <v>7887</v>
      </c>
      <c r="B7888" t="s">
        <v>25777</v>
      </c>
      <c r="C7888" t="s">
        <v>990</v>
      </c>
      <c r="D7888" t="s">
        <v>25778</v>
      </c>
      <c r="E7888" s="27">
        <v>41280</v>
      </c>
      <c r="F7888" t="s">
        <v>233</v>
      </c>
      <c r="G7888" s="27">
        <v>33782</v>
      </c>
      <c r="H7888">
        <v>23</v>
      </c>
      <c r="I7888" t="s">
        <v>259</v>
      </c>
      <c r="J7888" t="s">
        <v>250</v>
      </c>
      <c r="K7888">
        <v>0</v>
      </c>
      <c r="L7888">
        <v>4</v>
      </c>
      <c r="M7888">
        <v>0</v>
      </c>
      <c r="N7888">
        <v>0</v>
      </c>
      <c r="O7888">
        <v>0</v>
      </c>
      <c r="W7888" t="s">
        <v>237</v>
      </c>
      <c r="Y7888">
        <v>-1</v>
      </c>
      <c r="AB7888" t="s">
        <v>237</v>
      </c>
      <c r="AH7888">
        <v>0</v>
      </c>
      <c r="AN7888" t="s">
        <v>238</v>
      </c>
      <c r="AO7888">
        <v>5</v>
      </c>
      <c r="AP7888" t="s">
        <v>246</v>
      </c>
      <c r="AQ7888" s="27">
        <v>41280</v>
      </c>
      <c r="AR7888" t="s">
        <v>240</v>
      </c>
      <c r="AS7888">
        <v>4</v>
      </c>
      <c r="AT7888" t="s">
        <v>239</v>
      </c>
      <c r="AU7888" s="27">
        <v>41280</v>
      </c>
    </row>
    <row r="7889" spans="1:47" x14ac:dyDescent="0.2">
      <c r="A7889">
        <v>7888</v>
      </c>
      <c r="B7889" t="s">
        <v>25779</v>
      </c>
      <c r="C7889" t="s">
        <v>793</v>
      </c>
      <c r="D7889" t="s">
        <v>25780</v>
      </c>
      <c r="E7889" s="27">
        <v>41864</v>
      </c>
      <c r="F7889" t="s">
        <v>233</v>
      </c>
      <c r="G7889" s="27">
        <v>34338</v>
      </c>
      <c r="H7889">
        <v>22</v>
      </c>
      <c r="I7889" t="s">
        <v>259</v>
      </c>
      <c r="J7889" t="s">
        <v>245</v>
      </c>
      <c r="K7889">
        <v>0</v>
      </c>
      <c r="L7889">
        <v>9</v>
      </c>
      <c r="M7889">
        <v>0</v>
      </c>
      <c r="N7889">
        <v>0</v>
      </c>
      <c r="O7889">
        <v>2</v>
      </c>
      <c r="P7889">
        <v>-63</v>
      </c>
      <c r="Q7889" s="28">
        <v>41801.504861111112</v>
      </c>
      <c r="R7889" s="28">
        <v>41862.408333333333</v>
      </c>
      <c r="S7889" t="s">
        <v>25781</v>
      </c>
      <c r="T7889" s="27">
        <v>41800</v>
      </c>
      <c r="V7889">
        <v>64</v>
      </c>
      <c r="W7889" t="s">
        <v>36</v>
      </c>
      <c r="X7889" t="s">
        <v>279</v>
      </c>
      <c r="Y7889">
        <v>0</v>
      </c>
      <c r="AB7889" t="s">
        <v>237</v>
      </c>
      <c r="AH7889">
        <v>0</v>
      </c>
      <c r="AN7889" t="s">
        <v>238</v>
      </c>
      <c r="AO7889">
        <v>7</v>
      </c>
      <c r="AP7889" t="s">
        <v>246</v>
      </c>
      <c r="AQ7889" s="27">
        <v>41864</v>
      </c>
      <c r="AR7889" t="s">
        <v>240</v>
      </c>
      <c r="AS7889">
        <v>9</v>
      </c>
      <c r="AT7889" t="s">
        <v>269</v>
      </c>
      <c r="AU7889" s="27">
        <v>41864</v>
      </c>
    </row>
    <row r="7890" spans="1:47" x14ac:dyDescent="0.2">
      <c r="A7890">
        <v>7889</v>
      </c>
      <c r="B7890" t="s">
        <v>25782</v>
      </c>
      <c r="C7890" t="s">
        <v>21979</v>
      </c>
      <c r="D7890" t="s">
        <v>15382</v>
      </c>
      <c r="E7890" s="27">
        <v>41588</v>
      </c>
      <c r="F7890" t="s">
        <v>233</v>
      </c>
      <c r="G7890" s="27">
        <v>29090</v>
      </c>
      <c r="H7890">
        <v>36</v>
      </c>
      <c r="I7890" t="s">
        <v>244</v>
      </c>
      <c r="J7890" t="s">
        <v>245</v>
      </c>
      <c r="K7890">
        <v>0</v>
      </c>
      <c r="L7890">
        <v>3</v>
      </c>
      <c r="M7890">
        <v>0</v>
      </c>
      <c r="N7890">
        <v>0</v>
      </c>
      <c r="O7890">
        <v>0</v>
      </c>
      <c r="P7890">
        <v>-1</v>
      </c>
      <c r="Q7890" s="28">
        <v>41587.399305555555</v>
      </c>
      <c r="R7890" s="28">
        <v>41588.097222222219</v>
      </c>
      <c r="S7890" t="s">
        <v>25783</v>
      </c>
      <c r="T7890" s="27">
        <v>41587</v>
      </c>
      <c r="V7890">
        <v>1</v>
      </c>
      <c r="W7890" t="s">
        <v>32</v>
      </c>
      <c r="X7890" t="s">
        <v>359</v>
      </c>
      <c r="Y7890">
        <v>1</v>
      </c>
      <c r="AA7890" t="s">
        <v>25784</v>
      </c>
      <c r="AB7890" t="s">
        <v>36</v>
      </c>
      <c r="AC7890">
        <v>57</v>
      </c>
      <c r="AD7890" s="27">
        <v>41879</v>
      </c>
      <c r="AE7890" t="s">
        <v>25785</v>
      </c>
      <c r="AF7890" s="27">
        <v>41936</v>
      </c>
      <c r="AG7890" s="27">
        <v>41936</v>
      </c>
      <c r="AH7890">
        <v>0</v>
      </c>
      <c r="AN7890" t="s">
        <v>238</v>
      </c>
      <c r="AO7890">
        <v>5</v>
      </c>
      <c r="AP7890" t="s">
        <v>246</v>
      </c>
      <c r="AQ7890" s="27">
        <v>41588</v>
      </c>
      <c r="AR7890" t="s">
        <v>240</v>
      </c>
      <c r="AS7890">
        <v>3</v>
      </c>
      <c r="AT7890" t="s">
        <v>239</v>
      </c>
      <c r="AU7890" s="27">
        <v>41588</v>
      </c>
    </row>
    <row r="7891" spans="1:47" x14ac:dyDescent="0.2">
      <c r="A7891">
        <v>7890</v>
      </c>
      <c r="B7891" t="s">
        <v>25786</v>
      </c>
      <c r="C7891" t="s">
        <v>1761</v>
      </c>
      <c r="D7891" t="s">
        <v>25787</v>
      </c>
      <c r="E7891" s="27">
        <v>41420</v>
      </c>
      <c r="F7891" t="s">
        <v>233</v>
      </c>
      <c r="G7891" s="27">
        <v>32680</v>
      </c>
      <c r="H7891">
        <v>26</v>
      </c>
      <c r="I7891" t="s">
        <v>244</v>
      </c>
      <c r="J7891" t="s">
        <v>250</v>
      </c>
      <c r="K7891">
        <v>0</v>
      </c>
      <c r="L7891">
        <v>8</v>
      </c>
      <c r="M7891">
        <v>0</v>
      </c>
      <c r="N7891">
        <v>0</v>
      </c>
      <c r="O7891">
        <v>6</v>
      </c>
      <c r="P7891">
        <v>0</v>
      </c>
      <c r="Q7891" s="28">
        <v>41420.143055555556</v>
      </c>
      <c r="R7891" s="28">
        <v>41430.428472222222</v>
      </c>
      <c r="S7891" t="s">
        <v>25788</v>
      </c>
      <c r="T7891" s="27">
        <v>41420</v>
      </c>
      <c r="V7891">
        <v>0</v>
      </c>
      <c r="W7891" t="s">
        <v>36</v>
      </c>
      <c r="X7891" t="s">
        <v>422</v>
      </c>
      <c r="Y7891">
        <v>0</v>
      </c>
      <c r="AB7891" t="s">
        <v>237</v>
      </c>
      <c r="AH7891">
        <v>0</v>
      </c>
      <c r="AN7891" t="s">
        <v>238</v>
      </c>
      <c r="AO7891">
        <v>6</v>
      </c>
      <c r="AP7891" t="s">
        <v>246</v>
      </c>
      <c r="AQ7891" s="27">
        <v>41420</v>
      </c>
      <c r="AR7891" t="s">
        <v>240</v>
      </c>
      <c r="AS7891">
        <v>8</v>
      </c>
      <c r="AT7891" t="s">
        <v>269</v>
      </c>
      <c r="AU7891" s="27">
        <v>41420</v>
      </c>
    </row>
    <row r="7892" spans="1:47" x14ac:dyDescent="0.2">
      <c r="A7892">
        <v>7891</v>
      </c>
      <c r="B7892" t="s">
        <v>14092</v>
      </c>
      <c r="C7892" t="s">
        <v>793</v>
      </c>
      <c r="D7892" t="s">
        <v>689</v>
      </c>
      <c r="E7892" s="27">
        <v>41945</v>
      </c>
      <c r="F7892" t="s">
        <v>233</v>
      </c>
      <c r="G7892" s="27">
        <v>23626</v>
      </c>
      <c r="H7892">
        <v>51</v>
      </c>
      <c r="I7892" t="s">
        <v>234</v>
      </c>
      <c r="J7892" t="s">
        <v>250</v>
      </c>
      <c r="K7892">
        <v>0</v>
      </c>
      <c r="L7892">
        <v>1</v>
      </c>
      <c r="M7892">
        <v>0</v>
      </c>
      <c r="N7892">
        <v>0</v>
      </c>
      <c r="O7892">
        <v>8</v>
      </c>
      <c r="P7892">
        <v>-1</v>
      </c>
      <c r="Q7892" s="28">
        <v>41944.247916666667</v>
      </c>
      <c r="R7892" s="28">
        <v>41947.370833333334</v>
      </c>
      <c r="S7892" t="s">
        <v>25789</v>
      </c>
      <c r="T7892" s="27">
        <v>41944</v>
      </c>
      <c r="V7892">
        <v>1</v>
      </c>
      <c r="W7892" t="s">
        <v>36</v>
      </c>
      <c r="X7892" t="s">
        <v>3794</v>
      </c>
      <c r="Y7892">
        <v>1</v>
      </c>
      <c r="AA7892" t="s">
        <v>25790</v>
      </c>
      <c r="AB7892" t="s">
        <v>36</v>
      </c>
      <c r="AC7892">
        <v>0</v>
      </c>
      <c r="AD7892" s="27">
        <v>42429</v>
      </c>
      <c r="AE7892" t="s">
        <v>5885</v>
      </c>
      <c r="AF7892" s="27">
        <v>42429</v>
      </c>
      <c r="AG7892" s="27">
        <v>42430</v>
      </c>
      <c r="AH7892">
        <v>0</v>
      </c>
      <c r="AN7892" t="s">
        <v>238</v>
      </c>
      <c r="AO7892">
        <v>1</v>
      </c>
      <c r="AP7892" t="s">
        <v>239</v>
      </c>
      <c r="AQ7892" s="27">
        <v>41945</v>
      </c>
      <c r="AR7892" t="s">
        <v>240</v>
      </c>
      <c r="AS7892">
        <v>1</v>
      </c>
      <c r="AT7892" t="s">
        <v>239</v>
      </c>
      <c r="AU7892" s="27">
        <v>41945</v>
      </c>
    </row>
    <row r="7893" spans="1:47" x14ac:dyDescent="0.2">
      <c r="A7893">
        <v>7892</v>
      </c>
      <c r="B7893" t="s">
        <v>25791</v>
      </c>
      <c r="C7893" t="s">
        <v>11852</v>
      </c>
      <c r="D7893" t="s">
        <v>25792</v>
      </c>
      <c r="E7893" s="27">
        <v>41990</v>
      </c>
      <c r="F7893" t="s">
        <v>233</v>
      </c>
      <c r="G7893" s="27">
        <v>17982</v>
      </c>
      <c r="H7893">
        <v>67</v>
      </c>
      <c r="I7893" t="s">
        <v>234</v>
      </c>
      <c r="J7893" t="s">
        <v>245</v>
      </c>
      <c r="K7893">
        <v>0</v>
      </c>
      <c r="L7893">
        <v>1</v>
      </c>
      <c r="M7893">
        <v>0</v>
      </c>
      <c r="N7893">
        <v>0</v>
      </c>
      <c r="O7893">
        <v>3</v>
      </c>
      <c r="P7893">
        <v>-48</v>
      </c>
      <c r="Q7893" s="28">
        <v>41942.167361111111</v>
      </c>
      <c r="R7893" s="28">
        <v>41943.193749999999</v>
      </c>
      <c r="S7893" t="s">
        <v>25793</v>
      </c>
      <c r="T7893" s="27">
        <v>41942</v>
      </c>
      <c r="V7893">
        <v>48</v>
      </c>
      <c r="W7893" t="s">
        <v>32</v>
      </c>
      <c r="X7893" t="s">
        <v>527</v>
      </c>
      <c r="Y7893">
        <v>0</v>
      </c>
      <c r="AB7893" t="s">
        <v>237</v>
      </c>
      <c r="AH7893">
        <v>0</v>
      </c>
      <c r="AN7893" t="s">
        <v>238</v>
      </c>
      <c r="AO7893">
        <v>1</v>
      </c>
      <c r="AP7893" t="s">
        <v>239</v>
      </c>
      <c r="AQ7893" s="27">
        <v>41990</v>
      </c>
      <c r="AR7893" t="s">
        <v>240</v>
      </c>
      <c r="AS7893">
        <v>1</v>
      </c>
      <c r="AT7893" t="s">
        <v>239</v>
      </c>
      <c r="AU7893" s="27">
        <v>41990</v>
      </c>
    </row>
    <row r="7894" spans="1:47" x14ac:dyDescent="0.2">
      <c r="A7894">
        <v>7893</v>
      </c>
      <c r="B7894" t="s">
        <v>25794</v>
      </c>
      <c r="C7894" t="s">
        <v>14209</v>
      </c>
      <c r="D7894" t="s">
        <v>553</v>
      </c>
      <c r="E7894" s="27">
        <v>41980</v>
      </c>
      <c r="F7894" t="s">
        <v>233</v>
      </c>
      <c r="G7894" s="27">
        <v>20270</v>
      </c>
      <c r="H7894">
        <v>60</v>
      </c>
      <c r="I7894" t="s">
        <v>234</v>
      </c>
      <c r="J7894" t="s">
        <v>250</v>
      </c>
      <c r="K7894">
        <v>0</v>
      </c>
      <c r="L7894">
        <v>1</v>
      </c>
      <c r="M7894">
        <v>0</v>
      </c>
      <c r="N7894">
        <v>0</v>
      </c>
      <c r="O7894">
        <v>2</v>
      </c>
      <c r="P7894">
        <v>-1</v>
      </c>
      <c r="Q7894" s="28">
        <v>41979.317361111112</v>
      </c>
      <c r="R7894" s="28">
        <v>41981.156944444447</v>
      </c>
      <c r="S7894" t="s">
        <v>25795</v>
      </c>
      <c r="T7894" s="27">
        <v>41979</v>
      </c>
      <c r="V7894">
        <v>1</v>
      </c>
      <c r="W7894" t="s">
        <v>36</v>
      </c>
      <c r="X7894" t="s">
        <v>279</v>
      </c>
      <c r="Y7894">
        <v>0</v>
      </c>
      <c r="AB7894" t="s">
        <v>237</v>
      </c>
      <c r="AH7894">
        <v>0</v>
      </c>
      <c r="AN7894" t="s">
        <v>238</v>
      </c>
      <c r="AO7894">
        <v>1</v>
      </c>
      <c r="AP7894" t="s">
        <v>239</v>
      </c>
      <c r="AQ7894" s="27">
        <v>41980</v>
      </c>
      <c r="AR7894" t="s">
        <v>240</v>
      </c>
      <c r="AS7894">
        <v>1</v>
      </c>
      <c r="AT7894" t="s">
        <v>239</v>
      </c>
      <c r="AU7894" s="27">
        <v>41980</v>
      </c>
    </row>
    <row r="7895" spans="1:47" x14ac:dyDescent="0.2">
      <c r="A7895">
        <v>7894</v>
      </c>
      <c r="B7895" t="s">
        <v>25796</v>
      </c>
      <c r="C7895" t="s">
        <v>637</v>
      </c>
      <c r="D7895" t="s">
        <v>2189</v>
      </c>
      <c r="E7895" s="27">
        <v>41597</v>
      </c>
      <c r="F7895" t="s">
        <v>233</v>
      </c>
      <c r="G7895" s="27">
        <v>34981</v>
      </c>
      <c r="H7895">
        <v>20</v>
      </c>
      <c r="I7895" t="s">
        <v>259</v>
      </c>
      <c r="J7895" t="s">
        <v>250</v>
      </c>
      <c r="K7895">
        <v>0</v>
      </c>
      <c r="L7895">
        <v>8</v>
      </c>
      <c r="M7895">
        <v>0</v>
      </c>
      <c r="N7895">
        <v>0</v>
      </c>
      <c r="O7895">
        <v>0</v>
      </c>
      <c r="P7895">
        <v>-1</v>
      </c>
      <c r="Q7895" s="28">
        <v>41596.314583333333</v>
      </c>
      <c r="R7895" s="28">
        <v>41626.398611111108</v>
      </c>
      <c r="S7895" t="s">
        <v>25797</v>
      </c>
      <c r="T7895" s="27">
        <v>41596</v>
      </c>
      <c r="V7895">
        <v>1</v>
      </c>
      <c r="W7895" t="s">
        <v>32</v>
      </c>
      <c r="X7895" t="s">
        <v>3905</v>
      </c>
      <c r="Y7895">
        <v>0</v>
      </c>
      <c r="AB7895" t="s">
        <v>237</v>
      </c>
      <c r="AH7895">
        <v>0</v>
      </c>
      <c r="AN7895" t="s">
        <v>238</v>
      </c>
      <c r="AO7895">
        <v>8</v>
      </c>
      <c r="AP7895" t="s">
        <v>269</v>
      </c>
      <c r="AQ7895" s="27">
        <v>41597</v>
      </c>
      <c r="AR7895" t="s">
        <v>240</v>
      </c>
      <c r="AS7895">
        <v>8</v>
      </c>
      <c r="AT7895" t="s">
        <v>269</v>
      </c>
      <c r="AU7895" s="27">
        <v>41597</v>
      </c>
    </row>
    <row r="7896" spans="1:47" x14ac:dyDescent="0.2">
      <c r="A7896">
        <v>7895</v>
      </c>
      <c r="B7896" t="s">
        <v>25798</v>
      </c>
      <c r="C7896" t="s">
        <v>2229</v>
      </c>
      <c r="D7896" t="s">
        <v>25799</v>
      </c>
      <c r="E7896" s="27">
        <v>41316</v>
      </c>
      <c r="F7896" t="s">
        <v>294</v>
      </c>
      <c r="G7896" s="27">
        <v>26538</v>
      </c>
      <c r="H7896">
        <v>43</v>
      </c>
      <c r="I7896" t="s">
        <v>244</v>
      </c>
      <c r="J7896" t="s">
        <v>245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-1</v>
      </c>
      <c r="Q7896" s="28">
        <v>41315.11041666667</v>
      </c>
      <c r="R7896" s="28">
        <v>41316.170138888891</v>
      </c>
      <c r="S7896" t="s">
        <v>25800</v>
      </c>
      <c r="T7896" s="27">
        <v>41315</v>
      </c>
      <c r="V7896">
        <v>1</v>
      </c>
      <c r="W7896" t="s">
        <v>36</v>
      </c>
      <c r="X7896" t="s">
        <v>595</v>
      </c>
      <c r="Y7896">
        <v>0</v>
      </c>
      <c r="AB7896" t="s">
        <v>237</v>
      </c>
      <c r="AH7896">
        <v>0</v>
      </c>
      <c r="AN7896" t="s">
        <v>238</v>
      </c>
      <c r="AO7896">
        <v>1</v>
      </c>
      <c r="AP7896" t="s">
        <v>239</v>
      </c>
      <c r="AQ7896" s="27">
        <v>41316</v>
      </c>
      <c r="AR7896" t="s">
        <v>240</v>
      </c>
      <c r="AS7896">
        <v>1</v>
      </c>
      <c r="AT7896" t="s">
        <v>239</v>
      </c>
      <c r="AU7896" s="27">
        <v>41316</v>
      </c>
    </row>
    <row r="7897" spans="1:47" x14ac:dyDescent="0.2">
      <c r="A7897">
        <v>7896</v>
      </c>
      <c r="B7897" t="s">
        <v>25801</v>
      </c>
      <c r="C7897" t="s">
        <v>25802</v>
      </c>
      <c r="D7897" t="s">
        <v>13616</v>
      </c>
      <c r="E7897" s="27">
        <v>41824</v>
      </c>
      <c r="F7897" t="s">
        <v>233</v>
      </c>
      <c r="G7897" s="27">
        <v>34123</v>
      </c>
      <c r="H7897">
        <v>22</v>
      </c>
      <c r="I7897" t="s">
        <v>259</v>
      </c>
      <c r="J7897" t="s">
        <v>250</v>
      </c>
      <c r="K7897">
        <v>0</v>
      </c>
      <c r="L7897">
        <v>7</v>
      </c>
      <c r="M7897">
        <v>0</v>
      </c>
      <c r="N7897">
        <v>0</v>
      </c>
      <c r="O7897">
        <v>0</v>
      </c>
      <c r="P7897">
        <v>-1</v>
      </c>
      <c r="Q7897" s="28">
        <v>41823.395833333336</v>
      </c>
      <c r="R7897" s="28">
        <v>41856.32708333333</v>
      </c>
      <c r="S7897" t="s">
        <v>25803</v>
      </c>
      <c r="T7897" s="27">
        <v>41823</v>
      </c>
      <c r="V7897">
        <v>1</v>
      </c>
      <c r="W7897" t="s">
        <v>32</v>
      </c>
      <c r="X7897" t="s">
        <v>402</v>
      </c>
      <c r="Y7897">
        <v>1</v>
      </c>
      <c r="AA7897" t="s">
        <v>25804</v>
      </c>
      <c r="AB7897" t="s">
        <v>36</v>
      </c>
      <c r="AC7897">
        <v>0</v>
      </c>
      <c r="AD7897" s="27">
        <v>41883</v>
      </c>
      <c r="AF7897" s="27">
        <v>41883</v>
      </c>
      <c r="AG7897" s="27">
        <v>41884</v>
      </c>
      <c r="AH7897">
        <v>0</v>
      </c>
      <c r="AN7897" t="s">
        <v>238</v>
      </c>
      <c r="AO7897">
        <v>6</v>
      </c>
      <c r="AP7897" t="s">
        <v>246</v>
      </c>
      <c r="AQ7897" s="27">
        <v>41824</v>
      </c>
      <c r="AR7897" t="s">
        <v>240</v>
      </c>
      <c r="AS7897">
        <v>7</v>
      </c>
      <c r="AT7897" t="s">
        <v>246</v>
      </c>
      <c r="AU7897" s="27">
        <v>41824</v>
      </c>
    </row>
    <row r="7898" spans="1:47" x14ac:dyDescent="0.2">
      <c r="A7898">
        <v>7897</v>
      </c>
      <c r="B7898" t="s">
        <v>25805</v>
      </c>
      <c r="C7898" t="s">
        <v>8017</v>
      </c>
      <c r="D7898" t="s">
        <v>25806</v>
      </c>
      <c r="E7898" s="27">
        <v>41998</v>
      </c>
      <c r="F7898" t="s">
        <v>294</v>
      </c>
      <c r="G7898" s="27">
        <v>33595</v>
      </c>
      <c r="H7898">
        <v>24</v>
      </c>
      <c r="I7898" t="s">
        <v>259</v>
      </c>
      <c r="J7898" t="s">
        <v>245</v>
      </c>
      <c r="K7898">
        <v>0</v>
      </c>
      <c r="L7898">
        <v>5</v>
      </c>
      <c r="M7898">
        <v>0</v>
      </c>
      <c r="N7898">
        <v>0</v>
      </c>
      <c r="O7898">
        <v>0</v>
      </c>
      <c r="P7898">
        <v>-1</v>
      </c>
      <c r="Q7898" s="28">
        <v>41997.443055555559</v>
      </c>
      <c r="R7898" s="28">
        <v>41998.04583333333</v>
      </c>
      <c r="S7898" t="s">
        <v>25807</v>
      </c>
      <c r="T7898" s="27">
        <v>41997</v>
      </c>
      <c r="V7898">
        <v>1</v>
      </c>
      <c r="W7898" t="s">
        <v>36</v>
      </c>
      <c r="X7898" t="s">
        <v>279</v>
      </c>
      <c r="Y7898">
        <v>1</v>
      </c>
      <c r="AA7898" t="s">
        <v>25808</v>
      </c>
      <c r="AB7898" t="s">
        <v>36</v>
      </c>
      <c r="AC7898">
        <v>0</v>
      </c>
      <c r="AD7898" s="27">
        <v>42292</v>
      </c>
      <c r="AE7898" t="s">
        <v>2836</v>
      </c>
      <c r="AF7898" s="27">
        <v>42292</v>
      </c>
      <c r="AG7898" s="27">
        <v>42293</v>
      </c>
      <c r="AH7898">
        <v>0</v>
      </c>
      <c r="AN7898" t="s">
        <v>238</v>
      </c>
      <c r="AO7898">
        <v>3</v>
      </c>
      <c r="AP7898" t="s">
        <v>239</v>
      </c>
      <c r="AQ7898" s="27">
        <v>41998</v>
      </c>
      <c r="AR7898" t="s">
        <v>240</v>
      </c>
      <c r="AS7898">
        <v>5</v>
      </c>
      <c r="AT7898" t="s">
        <v>246</v>
      </c>
      <c r="AU7898" s="27">
        <v>41998</v>
      </c>
    </row>
    <row r="7899" spans="1:47" x14ac:dyDescent="0.2">
      <c r="A7899">
        <v>7898</v>
      </c>
      <c r="B7899" t="s">
        <v>25809</v>
      </c>
      <c r="C7899" t="s">
        <v>1119</v>
      </c>
      <c r="D7899" t="s">
        <v>3478</v>
      </c>
      <c r="E7899" s="27">
        <v>41503</v>
      </c>
      <c r="F7899" t="s">
        <v>233</v>
      </c>
      <c r="G7899" s="27">
        <v>29445</v>
      </c>
      <c r="H7899">
        <v>35</v>
      </c>
      <c r="I7899" t="s">
        <v>244</v>
      </c>
      <c r="J7899" t="s">
        <v>250</v>
      </c>
      <c r="K7899">
        <v>0</v>
      </c>
      <c r="L7899">
        <v>3</v>
      </c>
      <c r="M7899">
        <v>0</v>
      </c>
      <c r="N7899">
        <v>0</v>
      </c>
      <c r="O7899">
        <v>2</v>
      </c>
      <c r="P7899">
        <v>-1</v>
      </c>
      <c r="Q7899" s="28">
        <v>41502.238888888889</v>
      </c>
      <c r="R7899" s="28">
        <v>41503.318749999999</v>
      </c>
      <c r="S7899" t="s">
        <v>25810</v>
      </c>
      <c r="T7899" s="27">
        <v>41502</v>
      </c>
      <c r="V7899">
        <v>1</v>
      </c>
      <c r="W7899" t="s">
        <v>32</v>
      </c>
      <c r="X7899" t="s">
        <v>3480</v>
      </c>
      <c r="Y7899">
        <v>0</v>
      </c>
      <c r="AB7899" t="s">
        <v>237</v>
      </c>
      <c r="AH7899">
        <v>0</v>
      </c>
      <c r="AN7899" t="s">
        <v>238</v>
      </c>
      <c r="AO7899">
        <v>2</v>
      </c>
      <c r="AP7899" t="s">
        <v>239</v>
      </c>
      <c r="AQ7899" s="27">
        <v>41503</v>
      </c>
      <c r="AR7899" t="s">
        <v>240</v>
      </c>
      <c r="AS7899">
        <v>3</v>
      </c>
      <c r="AT7899" t="s">
        <v>239</v>
      </c>
      <c r="AU7899" s="27">
        <v>41503</v>
      </c>
    </row>
    <row r="7900" spans="1:47" x14ac:dyDescent="0.2">
      <c r="A7900">
        <v>7899</v>
      </c>
      <c r="B7900" t="s">
        <v>25811</v>
      </c>
      <c r="C7900" t="s">
        <v>1308</v>
      </c>
      <c r="D7900" t="s">
        <v>25812</v>
      </c>
      <c r="E7900" s="27">
        <v>41278</v>
      </c>
      <c r="F7900" t="s">
        <v>233</v>
      </c>
      <c r="G7900" s="27">
        <v>19911</v>
      </c>
      <c r="H7900">
        <v>61</v>
      </c>
      <c r="I7900" t="s">
        <v>234</v>
      </c>
      <c r="J7900" t="s">
        <v>245</v>
      </c>
      <c r="K7900">
        <v>0</v>
      </c>
      <c r="L7900">
        <v>1</v>
      </c>
      <c r="M7900">
        <v>0</v>
      </c>
      <c r="N7900">
        <v>0</v>
      </c>
      <c r="O7900">
        <v>0</v>
      </c>
      <c r="W7900" t="s">
        <v>237</v>
      </c>
      <c r="Y7900">
        <v>-1</v>
      </c>
      <c r="AB7900" t="s">
        <v>237</v>
      </c>
      <c r="AH7900">
        <v>0</v>
      </c>
      <c r="AN7900" t="s">
        <v>238</v>
      </c>
      <c r="AO7900">
        <v>1</v>
      </c>
      <c r="AP7900" t="s">
        <v>239</v>
      </c>
      <c r="AQ7900" s="27">
        <v>41278</v>
      </c>
      <c r="AR7900" t="s">
        <v>240</v>
      </c>
      <c r="AS7900">
        <v>1</v>
      </c>
      <c r="AT7900" t="s">
        <v>239</v>
      </c>
      <c r="AU7900" s="27">
        <v>41278</v>
      </c>
    </row>
    <row r="7901" spans="1:47" x14ac:dyDescent="0.2">
      <c r="A7901">
        <v>7900</v>
      </c>
      <c r="B7901" t="s">
        <v>25813</v>
      </c>
      <c r="C7901" t="s">
        <v>500</v>
      </c>
      <c r="D7901" t="s">
        <v>25814</v>
      </c>
      <c r="E7901" s="27">
        <v>41290</v>
      </c>
      <c r="F7901" t="s">
        <v>233</v>
      </c>
      <c r="G7901" s="27">
        <v>21365</v>
      </c>
      <c r="H7901">
        <v>57</v>
      </c>
      <c r="I7901" t="s">
        <v>234</v>
      </c>
      <c r="J7901" t="s">
        <v>250</v>
      </c>
      <c r="K7901">
        <v>0</v>
      </c>
      <c r="L7901">
        <v>9</v>
      </c>
      <c r="M7901">
        <v>0</v>
      </c>
      <c r="N7901">
        <v>0</v>
      </c>
      <c r="O7901">
        <v>12</v>
      </c>
      <c r="P7901">
        <v>70</v>
      </c>
      <c r="Q7901" s="28">
        <v>41360.536111111112</v>
      </c>
      <c r="R7901" s="28">
        <v>41438.438888888886</v>
      </c>
      <c r="S7901" t="s">
        <v>25815</v>
      </c>
      <c r="U7901" s="27">
        <v>41289</v>
      </c>
      <c r="V7901">
        <v>1</v>
      </c>
      <c r="W7901" t="s">
        <v>32</v>
      </c>
      <c r="X7901" t="s">
        <v>274</v>
      </c>
      <c r="Y7901">
        <v>1</v>
      </c>
      <c r="AA7901" t="s">
        <v>25816</v>
      </c>
      <c r="AB7901" t="s">
        <v>32</v>
      </c>
      <c r="AC7901">
        <v>0</v>
      </c>
      <c r="AD7901" s="27">
        <v>41571</v>
      </c>
      <c r="AE7901" t="s">
        <v>567</v>
      </c>
      <c r="AF7901" s="27">
        <v>41571</v>
      </c>
      <c r="AG7901" s="27">
        <v>41628</v>
      </c>
      <c r="AH7901">
        <v>0</v>
      </c>
      <c r="AN7901" t="s">
        <v>238</v>
      </c>
      <c r="AO7901">
        <v>4</v>
      </c>
      <c r="AP7901" t="s">
        <v>239</v>
      </c>
      <c r="AQ7901" s="27">
        <v>41290</v>
      </c>
      <c r="AR7901" t="s">
        <v>240</v>
      </c>
      <c r="AS7901">
        <v>9</v>
      </c>
      <c r="AT7901" t="s">
        <v>269</v>
      </c>
      <c r="AU7901" s="27">
        <v>41290</v>
      </c>
    </row>
    <row r="7902" spans="1:47" x14ac:dyDescent="0.2">
      <c r="A7902">
        <v>7901</v>
      </c>
      <c r="B7902" t="s">
        <v>25817</v>
      </c>
      <c r="C7902" t="s">
        <v>2359</v>
      </c>
      <c r="D7902" t="s">
        <v>25818</v>
      </c>
      <c r="E7902" s="27">
        <v>41513</v>
      </c>
      <c r="F7902" t="s">
        <v>233</v>
      </c>
      <c r="G7902" s="27">
        <v>33067</v>
      </c>
      <c r="H7902">
        <v>25</v>
      </c>
      <c r="I7902" t="s">
        <v>244</v>
      </c>
      <c r="J7902" t="s">
        <v>245</v>
      </c>
      <c r="K7902">
        <v>0</v>
      </c>
      <c r="L7902">
        <v>7</v>
      </c>
      <c r="M7902">
        <v>0</v>
      </c>
      <c r="N7902">
        <v>0</v>
      </c>
      <c r="O7902">
        <v>6</v>
      </c>
      <c r="P7902">
        <v>39</v>
      </c>
      <c r="Q7902" s="28">
        <v>41552.478472222225</v>
      </c>
      <c r="R7902" s="28">
        <v>41607.047222222223</v>
      </c>
      <c r="S7902" t="s">
        <v>25819</v>
      </c>
      <c r="T7902" s="27">
        <v>41458</v>
      </c>
      <c r="V7902">
        <v>55</v>
      </c>
      <c r="W7902" t="s">
        <v>36</v>
      </c>
      <c r="X7902" t="s">
        <v>279</v>
      </c>
      <c r="Y7902">
        <v>1</v>
      </c>
      <c r="AA7902" t="s">
        <v>25820</v>
      </c>
      <c r="AB7902" t="s">
        <v>36</v>
      </c>
      <c r="AD7902" s="27">
        <v>41698</v>
      </c>
      <c r="AE7902" t="s">
        <v>412</v>
      </c>
      <c r="AH7902">
        <v>1</v>
      </c>
      <c r="AJ7902" t="s">
        <v>25821</v>
      </c>
      <c r="AK7902" t="s">
        <v>255</v>
      </c>
      <c r="AL7902" s="27">
        <v>41713</v>
      </c>
      <c r="AM7902" t="s">
        <v>252</v>
      </c>
      <c r="AN7902" t="s">
        <v>238</v>
      </c>
      <c r="AO7902">
        <v>5</v>
      </c>
      <c r="AP7902" t="s">
        <v>246</v>
      </c>
      <c r="AQ7902" s="27">
        <v>41513</v>
      </c>
      <c r="AR7902" t="s">
        <v>240</v>
      </c>
      <c r="AS7902">
        <v>7</v>
      </c>
      <c r="AT7902" t="s">
        <v>246</v>
      </c>
      <c r="AU7902" s="27">
        <v>41513</v>
      </c>
    </row>
    <row r="7903" spans="1:47" x14ac:dyDescent="0.2">
      <c r="A7903">
        <v>7902</v>
      </c>
      <c r="B7903" t="s">
        <v>25822</v>
      </c>
      <c r="C7903" t="s">
        <v>830</v>
      </c>
      <c r="D7903" t="s">
        <v>3624</v>
      </c>
      <c r="E7903" s="27">
        <v>41420</v>
      </c>
      <c r="F7903" t="s">
        <v>233</v>
      </c>
      <c r="G7903" s="27">
        <v>22298</v>
      </c>
      <c r="H7903">
        <v>55</v>
      </c>
      <c r="I7903" t="s">
        <v>234</v>
      </c>
      <c r="J7903" t="s">
        <v>245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-1</v>
      </c>
      <c r="Q7903" s="28">
        <v>41419.227777777778</v>
      </c>
      <c r="R7903" s="28">
        <v>41420.356944444444</v>
      </c>
      <c r="S7903" t="s">
        <v>25823</v>
      </c>
      <c r="T7903" s="27">
        <v>41419</v>
      </c>
      <c r="V7903">
        <v>1</v>
      </c>
      <c r="W7903" t="s">
        <v>36</v>
      </c>
      <c r="X7903" t="s">
        <v>279</v>
      </c>
      <c r="Y7903">
        <v>0</v>
      </c>
      <c r="AB7903" t="s">
        <v>237</v>
      </c>
      <c r="AH7903">
        <v>0</v>
      </c>
      <c r="AN7903" t="s">
        <v>238</v>
      </c>
      <c r="AO7903">
        <v>1</v>
      </c>
      <c r="AP7903" t="s">
        <v>239</v>
      </c>
      <c r="AQ7903" s="27">
        <v>41420</v>
      </c>
      <c r="AR7903" t="s">
        <v>240</v>
      </c>
      <c r="AS7903">
        <v>1</v>
      </c>
      <c r="AT7903" t="s">
        <v>239</v>
      </c>
      <c r="AU7903" s="27">
        <v>41420</v>
      </c>
    </row>
    <row r="7904" spans="1:47" x14ac:dyDescent="0.2">
      <c r="A7904">
        <v>7903</v>
      </c>
      <c r="B7904" t="s">
        <v>11123</v>
      </c>
      <c r="C7904" t="s">
        <v>4747</v>
      </c>
      <c r="D7904" t="s">
        <v>10988</v>
      </c>
      <c r="E7904" s="27">
        <v>41354</v>
      </c>
      <c r="F7904" t="s">
        <v>294</v>
      </c>
      <c r="G7904" s="27">
        <v>23415</v>
      </c>
      <c r="H7904">
        <v>52</v>
      </c>
      <c r="I7904" t="s">
        <v>234</v>
      </c>
      <c r="J7904" t="s">
        <v>250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0</v>
      </c>
      <c r="Q7904" s="28">
        <v>41354.536111111112</v>
      </c>
      <c r="R7904" s="28">
        <v>41354.259027777778</v>
      </c>
      <c r="S7904" t="s">
        <v>25824</v>
      </c>
      <c r="T7904" s="27">
        <v>41353</v>
      </c>
      <c r="V7904">
        <v>1</v>
      </c>
      <c r="W7904" t="s">
        <v>36</v>
      </c>
      <c r="X7904" t="s">
        <v>279</v>
      </c>
      <c r="Y7904">
        <v>0</v>
      </c>
      <c r="AB7904" t="s">
        <v>237</v>
      </c>
      <c r="AH7904">
        <v>0</v>
      </c>
      <c r="AN7904" t="s">
        <v>238</v>
      </c>
      <c r="AO7904">
        <v>1</v>
      </c>
      <c r="AP7904" t="s">
        <v>239</v>
      </c>
      <c r="AQ7904" s="27">
        <v>41354</v>
      </c>
      <c r="AR7904" t="s">
        <v>240</v>
      </c>
      <c r="AS7904">
        <v>1</v>
      </c>
      <c r="AT7904" t="s">
        <v>239</v>
      </c>
      <c r="AU7904" s="27">
        <v>41354</v>
      </c>
    </row>
    <row r="7905" spans="1:47" x14ac:dyDescent="0.2">
      <c r="A7905">
        <v>7904</v>
      </c>
      <c r="B7905" t="s">
        <v>25825</v>
      </c>
      <c r="C7905" t="s">
        <v>25826</v>
      </c>
      <c r="D7905" t="s">
        <v>1079</v>
      </c>
      <c r="E7905" s="27">
        <v>41523</v>
      </c>
      <c r="F7905" t="s">
        <v>294</v>
      </c>
      <c r="G7905" s="27">
        <v>30096</v>
      </c>
      <c r="H7905">
        <v>33</v>
      </c>
      <c r="I7905" t="s">
        <v>244</v>
      </c>
      <c r="J7905" t="s">
        <v>250</v>
      </c>
      <c r="K7905">
        <v>0</v>
      </c>
      <c r="L7905">
        <v>9</v>
      </c>
      <c r="M7905">
        <v>0</v>
      </c>
      <c r="N7905">
        <v>0</v>
      </c>
      <c r="O7905">
        <v>0</v>
      </c>
      <c r="P7905">
        <v>-1</v>
      </c>
      <c r="Q7905" s="28">
        <v>41522.156944444447</v>
      </c>
      <c r="R7905" s="28">
        <v>41529.340277777781</v>
      </c>
      <c r="S7905" t="s">
        <v>25827</v>
      </c>
      <c r="T7905" s="27">
        <v>41522</v>
      </c>
      <c r="V7905">
        <v>1</v>
      </c>
      <c r="W7905" t="s">
        <v>36</v>
      </c>
      <c r="X7905" t="s">
        <v>279</v>
      </c>
      <c r="Y7905">
        <v>0</v>
      </c>
      <c r="AB7905" t="s">
        <v>237</v>
      </c>
      <c r="AH7905">
        <v>0</v>
      </c>
      <c r="AN7905" t="s">
        <v>238</v>
      </c>
      <c r="AO7905">
        <v>6</v>
      </c>
      <c r="AP7905" t="s">
        <v>246</v>
      </c>
      <c r="AQ7905" s="27">
        <v>41523</v>
      </c>
      <c r="AR7905" t="s">
        <v>240</v>
      </c>
      <c r="AS7905">
        <v>9</v>
      </c>
      <c r="AT7905" t="s">
        <v>269</v>
      </c>
      <c r="AU7905" s="27">
        <v>41523</v>
      </c>
    </row>
    <row r="7906" spans="1:47" x14ac:dyDescent="0.2">
      <c r="A7906">
        <v>7905</v>
      </c>
      <c r="B7906" t="s">
        <v>25828</v>
      </c>
      <c r="C7906" t="s">
        <v>25829</v>
      </c>
      <c r="D7906" t="s">
        <v>1947</v>
      </c>
      <c r="E7906" s="27">
        <v>41299</v>
      </c>
      <c r="F7906" t="s">
        <v>233</v>
      </c>
      <c r="G7906" s="27">
        <v>31322</v>
      </c>
      <c r="H7906">
        <v>30</v>
      </c>
      <c r="I7906" t="s">
        <v>244</v>
      </c>
      <c r="J7906" t="s">
        <v>22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-1</v>
      </c>
      <c r="Q7906" s="28">
        <v>41298.068055555559</v>
      </c>
      <c r="R7906" s="28">
        <v>41299.314583333333</v>
      </c>
      <c r="S7906" t="s">
        <v>25830</v>
      </c>
      <c r="U7906" s="27">
        <v>41298</v>
      </c>
      <c r="V7906">
        <v>1</v>
      </c>
      <c r="W7906" t="s">
        <v>32</v>
      </c>
      <c r="X7906" t="s">
        <v>274</v>
      </c>
      <c r="Y7906">
        <v>0</v>
      </c>
      <c r="AB7906" t="s">
        <v>237</v>
      </c>
      <c r="AH7906">
        <v>0</v>
      </c>
      <c r="AN7906" t="s">
        <v>238</v>
      </c>
      <c r="AO7906">
        <v>2</v>
      </c>
      <c r="AP7906" t="s">
        <v>239</v>
      </c>
      <c r="AQ7906" s="27">
        <v>41299</v>
      </c>
      <c r="AR7906" t="s">
        <v>240</v>
      </c>
      <c r="AS7906">
        <v>1</v>
      </c>
      <c r="AT7906" t="s">
        <v>239</v>
      </c>
      <c r="AU7906" s="27">
        <v>41299</v>
      </c>
    </row>
    <row r="7907" spans="1:47" x14ac:dyDescent="0.2">
      <c r="A7907">
        <v>7906</v>
      </c>
      <c r="B7907" t="s">
        <v>25831</v>
      </c>
      <c r="C7907" t="s">
        <v>914</v>
      </c>
      <c r="D7907" t="s">
        <v>25832</v>
      </c>
      <c r="E7907" s="27">
        <v>41851</v>
      </c>
      <c r="F7907" t="s">
        <v>233</v>
      </c>
      <c r="G7907" s="27">
        <v>30629</v>
      </c>
      <c r="H7907">
        <v>32</v>
      </c>
      <c r="I7907" t="s">
        <v>244</v>
      </c>
      <c r="J7907" t="s">
        <v>250</v>
      </c>
      <c r="K7907">
        <v>0</v>
      </c>
      <c r="L7907">
        <v>5</v>
      </c>
      <c r="M7907">
        <v>0</v>
      </c>
      <c r="N7907">
        <v>0</v>
      </c>
      <c r="O7907">
        <v>3</v>
      </c>
      <c r="P7907">
        <v>-1</v>
      </c>
      <c r="Q7907" s="28">
        <v>41850.068749999999</v>
      </c>
      <c r="R7907" s="28">
        <v>41887.357638888891</v>
      </c>
      <c r="S7907" t="s">
        <v>25833</v>
      </c>
      <c r="U7907" s="27">
        <v>41850</v>
      </c>
      <c r="V7907">
        <v>1</v>
      </c>
      <c r="W7907" t="s">
        <v>32</v>
      </c>
      <c r="X7907" t="s">
        <v>274</v>
      </c>
      <c r="Y7907">
        <v>1</v>
      </c>
      <c r="AA7907" t="s">
        <v>25834</v>
      </c>
      <c r="AB7907" t="s">
        <v>36</v>
      </c>
      <c r="AC7907">
        <v>22</v>
      </c>
      <c r="AD7907" s="27">
        <v>41899</v>
      </c>
      <c r="AE7907" t="s">
        <v>404</v>
      </c>
      <c r="AF7907" s="27">
        <v>41921</v>
      </c>
      <c r="AG7907" s="27">
        <v>41922</v>
      </c>
      <c r="AH7907">
        <v>0</v>
      </c>
      <c r="AN7907" t="s">
        <v>238</v>
      </c>
      <c r="AO7907">
        <v>2</v>
      </c>
      <c r="AP7907" t="s">
        <v>239</v>
      </c>
      <c r="AQ7907" s="27">
        <v>41851</v>
      </c>
      <c r="AR7907" t="s">
        <v>240</v>
      </c>
      <c r="AS7907">
        <v>5</v>
      </c>
      <c r="AT7907" t="s">
        <v>246</v>
      </c>
      <c r="AU7907" s="27">
        <v>41851</v>
      </c>
    </row>
    <row r="7908" spans="1:47" x14ac:dyDescent="0.2">
      <c r="A7908">
        <v>7907</v>
      </c>
      <c r="B7908" t="s">
        <v>25835</v>
      </c>
      <c r="C7908" t="s">
        <v>14266</v>
      </c>
      <c r="D7908" t="s">
        <v>15218</v>
      </c>
      <c r="E7908" s="27">
        <v>41929</v>
      </c>
      <c r="F7908" t="s">
        <v>233</v>
      </c>
      <c r="G7908" s="27">
        <v>24714</v>
      </c>
      <c r="H7908">
        <v>48</v>
      </c>
      <c r="I7908" t="s">
        <v>234</v>
      </c>
      <c r="J7908" t="s">
        <v>245</v>
      </c>
      <c r="K7908">
        <v>0</v>
      </c>
      <c r="L7908">
        <v>7</v>
      </c>
      <c r="M7908">
        <v>0</v>
      </c>
      <c r="N7908">
        <v>0</v>
      </c>
      <c r="O7908">
        <v>1</v>
      </c>
      <c r="S7908" t="s">
        <v>25836</v>
      </c>
      <c r="T7908" s="27">
        <v>33906</v>
      </c>
      <c r="V7908">
        <v>8023</v>
      </c>
      <c r="W7908" t="s">
        <v>32</v>
      </c>
      <c r="X7908" t="s">
        <v>25837</v>
      </c>
      <c r="Y7908">
        <v>0</v>
      </c>
      <c r="AB7908" t="s">
        <v>237</v>
      </c>
      <c r="AH7908">
        <v>0</v>
      </c>
      <c r="AN7908" t="s">
        <v>238</v>
      </c>
      <c r="AO7908">
        <v>2</v>
      </c>
      <c r="AP7908" t="s">
        <v>239</v>
      </c>
      <c r="AQ7908" s="27">
        <v>41929</v>
      </c>
      <c r="AR7908" t="s">
        <v>240</v>
      </c>
      <c r="AS7908">
        <v>7</v>
      </c>
      <c r="AT7908" t="s">
        <v>246</v>
      </c>
      <c r="AU7908" s="27">
        <v>41929</v>
      </c>
    </row>
    <row r="7909" spans="1:47" x14ac:dyDescent="0.2">
      <c r="A7909">
        <v>7908</v>
      </c>
      <c r="B7909" t="s">
        <v>25838</v>
      </c>
      <c r="C7909" t="s">
        <v>6373</v>
      </c>
      <c r="D7909" t="s">
        <v>1219</v>
      </c>
      <c r="E7909" s="27">
        <v>41903</v>
      </c>
      <c r="F7909" t="s">
        <v>233</v>
      </c>
      <c r="G7909" s="27">
        <v>35108</v>
      </c>
      <c r="H7909">
        <v>20</v>
      </c>
      <c r="I7909" t="s">
        <v>259</v>
      </c>
      <c r="J7909" t="s">
        <v>250</v>
      </c>
      <c r="K7909">
        <v>1</v>
      </c>
      <c r="L7909">
        <v>9</v>
      </c>
      <c r="M7909">
        <v>2</v>
      </c>
      <c r="N7909">
        <v>0</v>
      </c>
      <c r="O7909">
        <v>5</v>
      </c>
      <c r="P7909">
        <v>-1</v>
      </c>
      <c r="Q7909" s="28">
        <v>41902.181944444441</v>
      </c>
      <c r="R7909" s="28">
        <v>41904.17083333333</v>
      </c>
      <c r="S7909" t="s">
        <v>25839</v>
      </c>
      <c r="T7909" s="27">
        <v>41902</v>
      </c>
      <c r="V7909">
        <v>1</v>
      </c>
      <c r="W7909" t="s">
        <v>32</v>
      </c>
      <c r="X7909" t="s">
        <v>459</v>
      </c>
      <c r="Y7909">
        <v>1</v>
      </c>
      <c r="AA7909" t="s">
        <v>25840</v>
      </c>
      <c r="AB7909" t="s">
        <v>36</v>
      </c>
      <c r="AC7909">
        <v>0</v>
      </c>
      <c r="AD7909" s="27">
        <v>42002</v>
      </c>
      <c r="AE7909" t="s">
        <v>1508</v>
      </c>
      <c r="AF7909" s="27">
        <v>42002</v>
      </c>
      <c r="AG7909" s="27">
        <v>42025</v>
      </c>
      <c r="AH7909">
        <v>0</v>
      </c>
      <c r="AN7909" t="s">
        <v>238</v>
      </c>
      <c r="AO7909">
        <v>9</v>
      </c>
      <c r="AP7909" t="s">
        <v>269</v>
      </c>
      <c r="AQ7909" s="27">
        <v>41903</v>
      </c>
      <c r="AR7909" t="s">
        <v>240</v>
      </c>
      <c r="AS7909">
        <v>9</v>
      </c>
      <c r="AT7909" t="s">
        <v>269</v>
      </c>
      <c r="AU7909" s="27">
        <v>41903</v>
      </c>
    </row>
    <row r="7910" spans="1:47" x14ac:dyDescent="0.2">
      <c r="A7910">
        <v>7909</v>
      </c>
      <c r="B7910" t="s">
        <v>25841</v>
      </c>
      <c r="C7910" t="s">
        <v>400</v>
      </c>
      <c r="D7910" t="s">
        <v>1303</v>
      </c>
      <c r="E7910" s="27">
        <v>41700</v>
      </c>
      <c r="F7910" t="s">
        <v>233</v>
      </c>
      <c r="G7910" s="27">
        <v>18007</v>
      </c>
      <c r="H7910">
        <v>67</v>
      </c>
      <c r="I7910" t="s">
        <v>234</v>
      </c>
      <c r="J7910" t="s">
        <v>250</v>
      </c>
      <c r="K7910">
        <v>0</v>
      </c>
      <c r="L7910">
        <v>4</v>
      </c>
      <c r="M7910">
        <v>0</v>
      </c>
      <c r="N7910">
        <v>0</v>
      </c>
      <c r="O7910">
        <v>8</v>
      </c>
      <c r="P7910">
        <v>-1</v>
      </c>
      <c r="Q7910" s="28">
        <v>41699.395138888889</v>
      </c>
      <c r="R7910" s="28">
        <v>41701.086805555555</v>
      </c>
      <c r="S7910" t="s">
        <v>25842</v>
      </c>
      <c r="T7910" s="27">
        <v>41699</v>
      </c>
      <c r="V7910">
        <v>1</v>
      </c>
      <c r="W7910" t="s">
        <v>32</v>
      </c>
      <c r="X7910" t="s">
        <v>2254</v>
      </c>
      <c r="Y7910">
        <v>0</v>
      </c>
      <c r="AB7910" t="s">
        <v>237</v>
      </c>
      <c r="AH7910">
        <v>0</v>
      </c>
      <c r="AN7910" t="s">
        <v>238</v>
      </c>
      <c r="AO7910">
        <v>2</v>
      </c>
      <c r="AP7910" t="s">
        <v>239</v>
      </c>
      <c r="AQ7910" s="27">
        <v>41700</v>
      </c>
      <c r="AR7910" t="s">
        <v>240</v>
      </c>
      <c r="AS7910">
        <v>4</v>
      </c>
      <c r="AT7910" t="s">
        <v>239</v>
      </c>
      <c r="AU7910" s="27">
        <v>41700</v>
      </c>
    </row>
    <row r="7911" spans="1:47" x14ac:dyDescent="0.2">
      <c r="A7911">
        <v>7910</v>
      </c>
      <c r="B7911" t="s">
        <v>25843</v>
      </c>
      <c r="C7911" t="s">
        <v>25844</v>
      </c>
      <c r="D7911" t="s">
        <v>1272</v>
      </c>
      <c r="E7911" s="27">
        <v>41574</v>
      </c>
      <c r="F7911" t="s">
        <v>233</v>
      </c>
      <c r="G7911" s="27">
        <v>30951</v>
      </c>
      <c r="H7911">
        <v>31</v>
      </c>
      <c r="I7911" t="s">
        <v>244</v>
      </c>
      <c r="J7911" t="s">
        <v>250</v>
      </c>
      <c r="K7911">
        <v>0</v>
      </c>
      <c r="L7911">
        <v>4</v>
      </c>
      <c r="M7911">
        <v>0</v>
      </c>
      <c r="N7911">
        <v>0</v>
      </c>
      <c r="O7911">
        <v>7</v>
      </c>
      <c r="P7911">
        <v>-1</v>
      </c>
      <c r="Q7911" s="28">
        <v>41573.238888888889</v>
      </c>
      <c r="R7911" s="28">
        <v>41574.342361111114</v>
      </c>
      <c r="S7911" t="s">
        <v>25845</v>
      </c>
      <c r="T7911" s="27">
        <v>41573</v>
      </c>
      <c r="V7911">
        <v>1</v>
      </c>
      <c r="W7911" t="s">
        <v>36</v>
      </c>
      <c r="X7911" t="s">
        <v>2796</v>
      </c>
      <c r="Y7911">
        <v>0</v>
      </c>
      <c r="AB7911" t="s">
        <v>237</v>
      </c>
      <c r="AH7911">
        <v>0</v>
      </c>
      <c r="AN7911" t="s">
        <v>238</v>
      </c>
      <c r="AO7911">
        <v>2</v>
      </c>
      <c r="AP7911" t="s">
        <v>239</v>
      </c>
      <c r="AQ7911" s="27">
        <v>41574</v>
      </c>
      <c r="AR7911" t="s">
        <v>240</v>
      </c>
      <c r="AS7911">
        <v>4</v>
      </c>
      <c r="AT7911" t="s">
        <v>239</v>
      </c>
      <c r="AU7911" s="27">
        <v>41574</v>
      </c>
    </row>
    <row r="7912" spans="1:47" x14ac:dyDescent="0.2">
      <c r="A7912">
        <v>7911</v>
      </c>
      <c r="B7912" t="s">
        <v>25846</v>
      </c>
      <c r="C7912" t="s">
        <v>9712</v>
      </c>
      <c r="D7912" t="s">
        <v>25847</v>
      </c>
      <c r="E7912" s="27">
        <v>41975</v>
      </c>
      <c r="F7912" t="s">
        <v>233</v>
      </c>
      <c r="G7912" s="27">
        <v>22582</v>
      </c>
      <c r="H7912">
        <v>54</v>
      </c>
      <c r="I7912" t="s">
        <v>234</v>
      </c>
      <c r="J7912" t="s">
        <v>245</v>
      </c>
      <c r="K7912">
        <v>0</v>
      </c>
      <c r="L7912">
        <v>5</v>
      </c>
      <c r="M7912">
        <v>0</v>
      </c>
      <c r="N7912">
        <v>0</v>
      </c>
      <c r="O7912">
        <v>10</v>
      </c>
      <c r="P7912">
        <v>0</v>
      </c>
      <c r="Q7912" s="28">
        <v>41975.195833333331</v>
      </c>
      <c r="R7912" s="28">
        <v>41978.38958333333</v>
      </c>
      <c r="S7912" t="s">
        <v>25848</v>
      </c>
      <c r="T7912" s="27">
        <v>41975</v>
      </c>
      <c r="V7912">
        <v>0</v>
      </c>
      <c r="W7912" t="s">
        <v>32</v>
      </c>
      <c r="X7912" t="s">
        <v>261</v>
      </c>
      <c r="Y7912">
        <v>0</v>
      </c>
      <c r="AB7912" t="s">
        <v>237</v>
      </c>
      <c r="AH7912">
        <v>0</v>
      </c>
      <c r="AN7912" t="s">
        <v>238</v>
      </c>
      <c r="AO7912">
        <v>2</v>
      </c>
      <c r="AP7912" t="s">
        <v>239</v>
      </c>
      <c r="AQ7912" s="27">
        <v>41975</v>
      </c>
      <c r="AR7912" t="s">
        <v>240</v>
      </c>
      <c r="AS7912">
        <v>5</v>
      </c>
      <c r="AT7912" t="s">
        <v>246</v>
      </c>
      <c r="AU7912" s="27">
        <v>41975</v>
      </c>
    </row>
    <row r="7913" spans="1:47" x14ac:dyDescent="0.2">
      <c r="A7913">
        <v>7912</v>
      </c>
      <c r="B7913" t="s">
        <v>25849</v>
      </c>
      <c r="C7913" t="s">
        <v>25850</v>
      </c>
      <c r="D7913" t="s">
        <v>629</v>
      </c>
      <c r="E7913" s="27">
        <v>41843</v>
      </c>
      <c r="F7913" t="s">
        <v>233</v>
      </c>
      <c r="G7913" s="27">
        <v>34786</v>
      </c>
      <c r="H7913">
        <v>21</v>
      </c>
      <c r="I7913" t="s">
        <v>259</v>
      </c>
      <c r="J7913" t="s">
        <v>245</v>
      </c>
      <c r="K7913">
        <v>0</v>
      </c>
      <c r="L7913">
        <v>4</v>
      </c>
      <c r="M7913">
        <v>0</v>
      </c>
      <c r="N7913">
        <v>0</v>
      </c>
      <c r="O7913">
        <v>0</v>
      </c>
      <c r="P7913">
        <v>-1</v>
      </c>
      <c r="Q7913" s="28">
        <v>41842.534722222219</v>
      </c>
      <c r="R7913" s="28">
        <v>41871.46875</v>
      </c>
      <c r="S7913" t="s">
        <v>25851</v>
      </c>
      <c r="T7913" s="27">
        <v>41842</v>
      </c>
      <c r="V7913">
        <v>1</v>
      </c>
      <c r="W7913" t="s">
        <v>32</v>
      </c>
      <c r="X7913" t="s">
        <v>343</v>
      </c>
      <c r="Y7913">
        <v>1</v>
      </c>
      <c r="AA7913" t="s">
        <v>25852</v>
      </c>
      <c r="AB7913" t="s">
        <v>36</v>
      </c>
      <c r="AC7913">
        <v>0</v>
      </c>
      <c r="AD7913" s="27">
        <v>42125</v>
      </c>
      <c r="AE7913" t="s">
        <v>1508</v>
      </c>
      <c r="AF7913" s="27">
        <v>42125</v>
      </c>
      <c r="AG7913" s="27">
        <v>42143</v>
      </c>
      <c r="AH7913">
        <v>0</v>
      </c>
      <c r="AN7913" t="s">
        <v>238</v>
      </c>
      <c r="AO7913">
        <v>6</v>
      </c>
      <c r="AP7913" t="s">
        <v>246</v>
      </c>
      <c r="AQ7913" s="27">
        <v>41843</v>
      </c>
      <c r="AR7913" t="s">
        <v>240</v>
      </c>
      <c r="AS7913">
        <v>4</v>
      </c>
      <c r="AT7913" t="s">
        <v>239</v>
      </c>
      <c r="AU7913" s="27">
        <v>41843</v>
      </c>
    </row>
    <row r="7914" spans="1:47" x14ac:dyDescent="0.2">
      <c r="A7914">
        <v>7913</v>
      </c>
      <c r="B7914" t="s">
        <v>25853</v>
      </c>
      <c r="C7914" t="s">
        <v>484</v>
      </c>
      <c r="D7914" t="s">
        <v>16146</v>
      </c>
      <c r="E7914" s="27">
        <v>41357</v>
      </c>
      <c r="F7914" t="s">
        <v>233</v>
      </c>
      <c r="G7914" s="27">
        <v>31354</v>
      </c>
      <c r="H7914">
        <v>30</v>
      </c>
      <c r="I7914" t="s">
        <v>244</v>
      </c>
      <c r="J7914" t="s">
        <v>250</v>
      </c>
      <c r="K7914">
        <v>0</v>
      </c>
      <c r="L7914">
        <v>8</v>
      </c>
      <c r="M7914">
        <v>0</v>
      </c>
      <c r="N7914">
        <v>0</v>
      </c>
      <c r="O7914">
        <v>4</v>
      </c>
      <c r="P7914">
        <v>-1</v>
      </c>
      <c r="Q7914" s="28">
        <v>41356.063888888886</v>
      </c>
      <c r="R7914" s="28">
        <v>41361.400694444441</v>
      </c>
      <c r="S7914" t="s">
        <v>25854</v>
      </c>
      <c r="T7914" s="27">
        <v>41356</v>
      </c>
      <c r="V7914">
        <v>1</v>
      </c>
      <c r="W7914" t="s">
        <v>36</v>
      </c>
      <c r="X7914" t="s">
        <v>412</v>
      </c>
      <c r="Y7914">
        <v>0</v>
      </c>
      <c r="AB7914" t="s">
        <v>237</v>
      </c>
      <c r="AH7914">
        <v>0</v>
      </c>
      <c r="AN7914" t="s">
        <v>238</v>
      </c>
      <c r="AO7914">
        <v>4</v>
      </c>
      <c r="AP7914" t="s">
        <v>239</v>
      </c>
      <c r="AQ7914" s="27">
        <v>41357</v>
      </c>
      <c r="AR7914" t="s">
        <v>240</v>
      </c>
      <c r="AS7914">
        <v>8</v>
      </c>
      <c r="AT7914" t="s">
        <v>269</v>
      </c>
      <c r="AU7914" s="27">
        <v>41357</v>
      </c>
    </row>
    <row r="7915" spans="1:47" x14ac:dyDescent="0.2">
      <c r="A7915">
        <v>7914</v>
      </c>
      <c r="B7915" t="s">
        <v>25855</v>
      </c>
      <c r="C7915" t="s">
        <v>990</v>
      </c>
      <c r="D7915" t="s">
        <v>357</v>
      </c>
      <c r="E7915" s="27">
        <v>41344</v>
      </c>
      <c r="F7915" t="s">
        <v>233</v>
      </c>
      <c r="G7915" s="27">
        <v>22092</v>
      </c>
      <c r="H7915">
        <v>55</v>
      </c>
      <c r="I7915" t="s">
        <v>234</v>
      </c>
      <c r="J7915" t="s">
        <v>245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-1</v>
      </c>
      <c r="Q7915" s="28">
        <v>41343.520833333336</v>
      </c>
      <c r="R7915" s="28">
        <v>41344.083333333336</v>
      </c>
      <c r="S7915" t="s">
        <v>25856</v>
      </c>
      <c r="T7915" s="27">
        <v>41342</v>
      </c>
      <c r="V7915">
        <v>2</v>
      </c>
      <c r="W7915" t="s">
        <v>36</v>
      </c>
      <c r="X7915" t="s">
        <v>595</v>
      </c>
      <c r="Y7915">
        <v>0</v>
      </c>
      <c r="AB7915" t="s">
        <v>237</v>
      </c>
      <c r="AH7915">
        <v>0</v>
      </c>
      <c r="AN7915" t="s">
        <v>238</v>
      </c>
      <c r="AO7915">
        <v>1</v>
      </c>
      <c r="AP7915" t="s">
        <v>239</v>
      </c>
      <c r="AQ7915" s="27">
        <v>41344</v>
      </c>
      <c r="AR7915" t="s">
        <v>240</v>
      </c>
      <c r="AS7915">
        <v>1</v>
      </c>
      <c r="AT7915" t="s">
        <v>239</v>
      </c>
      <c r="AU7915" s="27">
        <v>41344</v>
      </c>
    </row>
    <row r="7916" spans="1:47" x14ac:dyDescent="0.2">
      <c r="A7916">
        <v>7915</v>
      </c>
      <c r="B7916" t="s">
        <v>25857</v>
      </c>
      <c r="C7916" t="s">
        <v>330</v>
      </c>
      <c r="D7916" t="s">
        <v>1300</v>
      </c>
      <c r="E7916" s="27">
        <v>41334</v>
      </c>
      <c r="F7916" t="s">
        <v>233</v>
      </c>
      <c r="G7916" s="27">
        <v>33320</v>
      </c>
      <c r="H7916">
        <v>25</v>
      </c>
      <c r="I7916" t="s">
        <v>244</v>
      </c>
      <c r="J7916" t="s">
        <v>250</v>
      </c>
      <c r="K7916">
        <v>0</v>
      </c>
      <c r="L7916">
        <v>2</v>
      </c>
      <c r="M7916">
        <v>0</v>
      </c>
      <c r="N7916">
        <v>0</v>
      </c>
      <c r="O7916">
        <v>0</v>
      </c>
      <c r="P7916">
        <v>0</v>
      </c>
      <c r="Q7916" s="28">
        <v>41334.164583333331</v>
      </c>
      <c r="R7916" s="28">
        <v>41335.232638888891</v>
      </c>
      <c r="S7916" t="s">
        <v>25858</v>
      </c>
      <c r="T7916" s="27">
        <v>41334</v>
      </c>
      <c r="V7916">
        <v>0</v>
      </c>
      <c r="W7916" t="s">
        <v>32</v>
      </c>
      <c r="X7916" t="s">
        <v>261</v>
      </c>
      <c r="Y7916">
        <v>0</v>
      </c>
      <c r="AB7916" t="s">
        <v>237</v>
      </c>
      <c r="AH7916">
        <v>0</v>
      </c>
      <c r="AN7916" t="s">
        <v>238</v>
      </c>
      <c r="AO7916">
        <v>3</v>
      </c>
      <c r="AP7916" t="s">
        <v>239</v>
      </c>
      <c r="AQ7916" s="27">
        <v>41334</v>
      </c>
      <c r="AR7916" t="s">
        <v>240</v>
      </c>
      <c r="AS7916">
        <v>2</v>
      </c>
      <c r="AT7916" t="s">
        <v>239</v>
      </c>
      <c r="AU7916" s="27">
        <v>41334</v>
      </c>
    </row>
    <row r="7917" spans="1:47" x14ac:dyDescent="0.2">
      <c r="A7917">
        <v>7916</v>
      </c>
      <c r="B7917" t="s">
        <v>25859</v>
      </c>
      <c r="C7917" t="s">
        <v>5229</v>
      </c>
      <c r="D7917" t="s">
        <v>6578</v>
      </c>
      <c r="E7917" s="27">
        <v>41317</v>
      </c>
      <c r="F7917" t="s">
        <v>233</v>
      </c>
      <c r="G7917" s="27">
        <v>33153</v>
      </c>
      <c r="H7917">
        <v>25</v>
      </c>
      <c r="I7917" t="s">
        <v>244</v>
      </c>
      <c r="J7917" t="s">
        <v>250</v>
      </c>
      <c r="K7917">
        <v>0</v>
      </c>
      <c r="L7917">
        <v>7</v>
      </c>
      <c r="M7917">
        <v>0</v>
      </c>
      <c r="N7917">
        <v>0</v>
      </c>
      <c r="O7917">
        <v>0</v>
      </c>
      <c r="P7917">
        <v>0</v>
      </c>
      <c r="Q7917" s="28">
        <v>41317.078472222223</v>
      </c>
      <c r="R7917" s="28">
        <v>41317.394444444442</v>
      </c>
      <c r="S7917" t="s">
        <v>25860</v>
      </c>
      <c r="T7917" s="27">
        <v>41316</v>
      </c>
      <c r="V7917">
        <v>1</v>
      </c>
      <c r="W7917" t="s">
        <v>32</v>
      </c>
      <c r="X7917" t="s">
        <v>1089</v>
      </c>
      <c r="Y7917">
        <v>0</v>
      </c>
      <c r="AB7917" t="s">
        <v>237</v>
      </c>
      <c r="AH7917">
        <v>0</v>
      </c>
      <c r="AN7917" t="s">
        <v>238</v>
      </c>
      <c r="AO7917">
        <v>5</v>
      </c>
      <c r="AP7917" t="s">
        <v>246</v>
      </c>
      <c r="AQ7917" s="27">
        <v>41317</v>
      </c>
      <c r="AR7917" t="s">
        <v>240</v>
      </c>
      <c r="AS7917">
        <v>7</v>
      </c>
      <c r="AT7917" t="s">
        <v>246</v>
      </c>
      <c r="AU7917" s="27">
        <v>41317</v>
      </c>
    </row>
    <row r="7918" spans="1:47" x14ac:dyDescent="0.2">
      <c r="A7918">
        <v>7917</v>
      </c>
      <c r="B7918" t="s">
        <v>25861</v>
      </c>
      <c r="C7918" t="s">
        <v>25862</v>
      </c>
      <c r="D7918" t="s">
        <v>1768</v>
      </c>
      <c r="E7918" s="27">
        <v>41451</v>
      </c>
      <c r="F7918" t="s">
        <v>233</v>
      </c>
      <c r="G7918" s="27">
        <v>25280</v>
      </c>
      <c r="H7918">
        <v>47</v>
      </c>
      <c r="I7918" t="s">
        <v>234</v>
      </c>
      <c r="J7918" t="s">
        <v>250</v>
      </c>
      <c r="K7918">
        <v>0</v>
      </c>
      <c r="L7918">
        <v>8</v>
      </c>
      <c r="M7918">
        <v>0</v>
      </c>
      <c r="N7918">
        <v>0</v>
      </c>
      <c r="O7918">
        <v>17</v>
      </c>
      <c r="P7918">
        <v>-55</v>
      </c>
      <c r="Q7918" s="28">
        <v>41396.043055555558</v>
      </c>
      <c r="R7918" s="28">
        <v>41396.319444444445</v>
      </c>
      <c r="S7918" t="s">
        <v>25863</v>
      </c>
      <c r="T7918" s="27">
        <v>41395</v>
      </c>
      <c r="V7918">
        <v>56</v>
      </c>
      <c r="W7918" t="s">
        <v>32</v>
      </c>
      <c r="X7918" t="s">
        <v>583</v>
      </c>
      <c r="Y7918">
        <v>0</v>
      </c>
      <c r="AB7918" t="s">
        <v>237</v>
      </c>
      <c r="AH7918">
        <v>0</v>
      </c>
      <c r="AN7918" t="s">
        <v>238</v>
      </c>
      <c r="AO7918">
        <v>2</v>
      </c>
      <c r="AP7918" t="s">
        <v>239</v>
      </c>
      <c r="AQ7918" s="27">
        <v>41451</v>
      </c>
      <c r="AR7918" t="s">
        <v>240</v>
      </c>
      <c r="AS7918">
        <v>8</v>
      </c>
      <c r="AT7918" t="s">
        <v>269</v>
      </c>
      <c r="AU7918" s="27">
        <v>41451</v>
      </c>
    </row>
    <row r="7919" spans="1:47" x14ac:dyDescent="0.2">
      <c r="A7919">
        <v>7918</v>
      </c>
      <c r="B7919" t="s">
        <v>25864</v>
      </c>
      <c r="C7919" t="s">
        <v>602</v>
      </c>
      <c r="D7919" t="s">
        <v>1087</v>
      </c>
      <c r="E7919" s="27">
        <v>41868</v>
      </c>
      <c r="F7919" t="s">
        <v>233</v>
      </c>
      <c r="G7919" s="27">
        <v>21194</v>
      </c>
      <c r="H7919">
        <v>58</v>
      </c>
      <c r="I7919" t="s">
        <v>234</v>
      </c>
      <c r="J7919" t="s">
        <v>245</v>
      </c>
      <c r="K7919">
        <v>0</v>
      </c>
      <c r="L7919">
        <v>1</v>
      </c>
      <c r="M7919">
        <v>0</v>
      </c>
      <c r="N7919">
        <v>0</v>
      </c>
      <c r="O7919">
        <v>2</v>
      </c>
      <c r="P7919">
        <v>-1</v>
      </c>
      <c r="Q7919" s="28">
        <v>41867.125</v>
      </c>
      <c r="R7919" s="28">
        <v>41868.362500000003</v>
      </c>
      <c r="S7919" t="s">
        <v>25865</v>
      </c>
      <c r="T7919" s="27">
        <v>41867</v>
      </c>
      <c r="V7919">
        <v>1</v>
      </c>
      <c r="W7919" t="s">
        <v>36</v>
      </c>
      <c r="X7919" t="s">
        <v>279</v>
      </c>
      <c r="Y7919">
        <v>0</v>
      </c>
      <c r="AB7919" t="s">
        <v>237</v>
      </c>
      <c r="AH7919">
        <v>0</v>
      </c>
      <c r="AN7919" t="s">
        <v>238</v>
      </c>
      <c r="AO7919">
        <v>1</v>
      </c>
      <c r="AP7919" t="s">
        <v>239</v>
      </c>
      <c r="AQ7919" s="27">
        <v>41868</v>
      </c>
      <c r="AR7919" t="s">
        <v>240</v>
      </c>
      <c r="AS7919">
        <v>1</v>
      </c>
      <c r="AT7919" t="s">
        <v>239</v>
      </c>
      <c r="AU7919" s="27">
        <v>41868</v>
      </c>
    </row>
    <row r="7920" spans="1:47" x14ac:dyDescent="0.2">
      <c r="A7920">
        <v>7919</v>
      </c>
      <c r="B7920" t="s">
        <v>25866</v>
      </c>
      <c r="C7920" t="s">
        <v>1123</v>
      </c>
      <c r="D7920" t="s">
        <v>2666</v>
      </c>
      <c r="E7920" s="27">
        <v>41419</v>
      </c>
      <c r="F7920" t="s">
        <v>233</v>
      </c>
      <c r="G7920" s="27">
        <v>32366</v>
      </c>
      <c r="H7920">
        <v>27</v>
      </c>
      <c r="I7920" t="s">
        <v>244</v>
      </c>
      <c r="J7920" t="s">
        <v>250</v>
      </c>
      <c r="K7920">
        <v>0</v>
      </c>
      <c r="L7920">
        <v>8</v>
      </c>
      <c r="M7920">
        <v>0</v>
      </c>
      <c r="N7920">
        <v>0</v>
      </c>
      <c r="O7920">
        <v>10</v>
      </c>
      <c r="P7920">
        <v>0</v>
      </c>
      <c r="Q7920" s="28">
        <v>41419.206944444442</v>
      </c>
      <c r="R7920" s="28">
        <v>41420.355555555558</v>
      </c>
      <c r="S7920" t="s">
        <v>25867</v>
      </c>
      <c r="U7920" s="27">
        <v>41419</v>
      </c>
      <c r="V7920">
        <v>0</v>
      </c>
      <c r="W7920" t="s">
        <v>32</v>
      </c>
      <c r="X7920" t="s">
        <v>274</v>
      </c>
      <c r="Y7920">
        <v>1</v>
      </c>
      <c r="AA7920" t="s">
        <v>25868</v>
      </c>
      <c r="AB7920" t="s">
        <v>36</v>
      </c>
      <c r="AC7920">
        <v>44</v>
      </c>
      <c r="AD7920" s="27">
        <v>41568</v>
      </c>
      <c r="AE7920" t="s">
        <v>392</v>
      </c>
      <c r="AF7920" s="27">
        <v>41612</v>
      </c>
      <c r="AG7920" s="27">
        <v>41632</v>
      </c>
      <c r="AH7920">
        <v>0</v>
      </c>
      <c r="AN7920" t="s">
        <v>238</v>
      </c>
      <c r="AO7920">
        <v>8</v>
      </c>
      <c r="AP7920" t="s">
        <v>269</v>
      </c>
      <c r="AQ7920" s="27">
        <v>41419</v>
      </c>
      <c r="AR7920" t="s">
        <v>240</v>
      </c>
      <c r="AS7920">
        <v>8</v>
      </c>
      <c r="AT7920" t="s">
        <v>269</v>
      </c>
      <c r="AU7920" s="27">
        <v>41419</v>
      </c>
    </row>
    <row r="7921" spans="1:47" x14ac:dyDescent="0.2">
      <c r="A7921">
        <v>7920</v>
      </c>
      <c r="B7921" t="s">
        <v>25869</v>
      </c>
      <c r="C7921" t="s">
        <v>2690</v>
      </c>
      <c r="D7921" t="s">
        <v>381</v>
      </c>
      <c r="E7921" s="27">
        <v>41577</v>
      </c>
      <c r="F7921" t="s">
        <v>233</v>
      </c>
      <c r="G7921" s="27">
        <v>34186</v>
      </c>
      <c r="H7921">
        <v>22</v>
      </c>
      <c r="I7921" t="s">
        <v>259</v>
      </c>
      <c r="J7921" t="s">
        <v>250</v>
      </c>
      <c r="K7921">
        <v>0</v>
      </c>
      <c r="L7921">
        <v>4</v>
      </c>
      <c r="M7921">
        <v>0</v>
      </c>
      <c r="N7921">
        <v>0</v>
      </c>
      <c r="O7921">
        <v>0</v>
      </c>
      <c r="P7921">
        <v>0</v>
      </c>
      <c r="Q7921" s="28">
        <v>41577.115277777775</v>
      </c>
      <c r="R7921" s="28">
        <v>41577.385416666664</v>
      </c>
      <c r="S7921" t="s">
        <v>25870</v>
      </c>
      <c r="T7921" s="27">
        <v>41576</v>
      </c>
      <c r="V7921">
        <v>1</v>
      </c>
      <c r="W7921" t="s">
        <v>32</v>
      </c>
      <c r="X7921" t="s">
        <v>23021</v>
      </c>
      <c r="Y7921">
        <v>0</v>
      </c>
      <c r="AB7921" t="s">
        <v>237</v>
      </c>
      <c r="AH7921">
        <v>0</v>
      </c>
      <c r="AN7921" t="s">
        <v>238</v>
      </c>
      <c r="AO7921">
        <v>5</v>
      </c>
      <c r="AP7921" t="s">
        <v>246</v>
      </c>
      <c r="AQ7921" s="27">
        <v>41577</v>
      </c>
      <c r="AR7921" t="s">
        <v>240</v>
      </c>
      <c r="AS7921">
        <v>4</v>
      </c>
      <c r="AT7921" t="s">
        <v>239</v>
      </c>
      <c r="AU7921" s="27">
        <v>41577</v>
      </c>
    </row>
    <row r="7922" spans="1:47" x14ac:dyDescent="0.2">
      <c r="A7922">
        <v>7921</v>
      </c>
      <c r="B7922" t="s">
        <v>25871</v>
      </c>
      <c r="C7922" t="s">
        <v>1147</v>
      </c>
      <c r="D7922" t="s">
        <v>25872</v>
      </c>
      <c r="E7922" s="27">
        <v>41918</v>
      </c>
      <c r="F7922" t="s">
        <v>233</v>
      </c>
      <c r="G7922" s="27">
        <v>26816</v>
      </c>
      <c r="H7922">
        <v>42</v>
      </c>
      <c r="I7922" t="s">
        <v>244</v>
      </c>
      <c r="J7922" t="s">
        <v>245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-1</v>
      </c>
      <c r="Q7922" s="28">
        <v>41917.238888888889</v>
      </c>
      <c r="R7922" s="28">
        <v>41918.052777777775</v>
      </c>
      <c r="S7922" t="s">
        <v>25873</v>
      </c>
      <c r="T7922" s="27">
        <v>41917</v>
      </c>
      <c r="V7922">
        <v>1</v>
      </c>
      <c r="W7922" t="s">
        <v>36</v>
      </c>
      <c r="X7922" t="s">
        <v>279</v>
      </c>
      <c r="Y7922">
        <v>0</v>
      </c>
      <c r="AB7922" t="s">
        <v>237</v>
      </c>
      <c r="AH7922">
        <v>0</v>
      </c>
      <c r="AN7922" t="s">
        <v>238</v>
      </c>
      <c r="AO7922">
        <v>1</v>
      </c>
      <c r="AP7922" t="s">
        <v>239</v>
      </c>
      <c r="AQ7922" s="27">
        <v>41918</v>
      </c>
      <c r="AR7922" t="s">
        <v>240</v>
      </c>
      <c r="AS7922">
        <v>1</v>
      </c>
      <c r="AT7922" t="s">
        <v>239</v>
      </c>
      <c r="AU7922" s="27">
        <v>41918</v>
      </c>
    </row>
    <row r="7923" spans="1:47" x14ac:dyDescent="0.2">
      <c r="A7923">
        <v>7922</v>
      </c>
      <c r="B7923" t="s">
        <v>25874</v>
      </c>
      <c r="C7923" t="s">
        <v>25875</v>
      </c>
      <c r="D7923" t="s">
        <v>2572</v>
      </c>
      <c r="E7923" s="27">
        <v>41335</v>
      </c>
      <c r="F7923" t="s">
        <v>233</v>
      </c>
      <c r="G7923" s="27">
        <v>28631</v>
      </c>
      <c r="H7923">
        <v>37</v>
      </c>
      <c r="I7923" t="s">
        <v>244</v>
      </c>
      <c r="J7923" t="s">
        <v>250</v>
      </c>
      <c r="K7923">
        <v>0</v>
      </c>
      <c r="L7923">
        <v>6</v>
      </c>
      <c r="M7923">
        <v>0</v>
      </c>
      <c r="N7923">
        <v>0</v>
      </c>
      <c r="O7923">
        <v>8</v>
      </c>
      <c r="P7923">
        <v>0</v>
      </c>
      <c r="Q7923" s="28">
        <v>41335.056250000001</v>
      </c>
      <c r="R7923" s="28">
        <v>41336.19027777778</v>
      </c>
      <c r="S7923" t="s">
        <v>25876</v>
      </c>
      <c r="U7923" s="27">
        <v>41334</v>
      </c>
      <c r="V7923">
        <v>1</v>
      </c>
      <c r="W7923" t="s">
        <v>32</v>
      </c>
      <c r="X7923" t="s">
        <v>274</v>
      </c>
      <c r="Y7923">
        <v>0</v>
      </c>
      <c r="AB7923" t="s">
        <v>237</v>
      </c>
      <c r="AH7923">
        <v>0</v>
      </c>
      <c r="AN7923" t="s">
        <v>238</v>
      </c>
      <c r="AO7923">
        <v>4</v>
      </c>
      <c r="AP7923" t="s">
        <v>239</v>
      </c>
      <c r="AQ7923" s="27">
        <v>41335</v>
      </c>
      <c r="AR7923" t="s">
        <v>240</v>
      </c>
      <c r="AS7923">
        <v>6</v>
      </c>
      <c r="AT7923" t="s">
        <v>246</v>
      </c>
      <c r="AU7923" s="27">
        <v>41335</v>
      </c>
    </row>
    <row r="7924" spans="1:47" x14ac:dyDescent="0.2">
      <c r="A7924">
        <v>7923</v>
      </c>
      <c r="B7924" t="s">
        <v>25877</v>
      </c>
      <c r="C7924" t="s">
        <v>990</v>
      </c>
      <c r="D7924" t="s">
        <v>25878</v>
      </c>
      <c r="E7924" s="27">
        <v>41311</v>
      </c>
      <c r="F7924" t="s">
        <v>233</v>
      </c>
      <c r="G7924" s="27">
        <v>17615</v>
      </c>
      <c r="H7924">
        <v>68</v>
      </c>
      <c r="I7924" t="s">
        <v>234</v>
      </c>
      <c r="J7924" t="s">
        <v>245</v>
      </c>
      <c r="K7924">
        <v>0</v>
      </c>
      <c r="L7924">
        <v>7</v>
      </c>
      <c r="M7924">
        <v>0</v>
      </c>
      <c r="N7924">
        <v>0</v>
      </c>
      <c r="O7924">
        <v>7</v>
      </c>
      <c r="P7924">
        <v>-1</v>
      </c>
      <c r="Q7924" s="28">
        <v>41310.21597222222</v>
      </c>
      <c r="R7924" s="28">
        <v>41315.416666666664</v>
      </c>
      <c r="S7924" t="s">
        <v>25879</v>
      </c>
      <c r="T7924" s="27">
        <v>41309</v>
      </c>
      <c r="V7924">
        <v>2</v>
      </c>
      <c r="W7924" t="s">
        <v>32</v>
      </c>
      <c r="X7924" t="s">
        <v>1406</v>
      </c>
      <c r="Y7924">
        <v>1</v>
      </c>
      <c r="AA7924" t="s">
        <v>25880</v>
      </c>
      <c r="AB7924" t="s">
        <v>36</v>
      </c>
      <c r="AC7924">
        <v>0</v>
      </c>
      <c r="AD7924" s="27">
        <v>41763</v>
      </c>
      <c r="AE7924" t="s">
        <v>279</v>
      </c>
      <c r="AF7924" s="27">
        <v>41763</v>
      </c>
      <c r="AG7924" s="27">
        <v>41779</v>
      </c>
      <c r="AH7924">
        <v>1</v>
      </c>
      <c r="AJ7924" t="s">
        <v>25880</v>
      </c>
      <c r="AK7924" t="s">
        <v>462</v>
      </c>
      <c r="AL7924" s="27">
        <v>41763</v>
      </c>
      <c r="AM7924" t="s">
        <v>279</v>
      </c>
      <c r="AN7924" t="s">
        <v>238</v>
      </c>
      <c r="AO7924">
        <v>6</v>
      </c>
      <c r="AP7924" t="s">
        <v>246</v>
      </c>
      <c r="AQ7924" s="27">
        <v>41311</v>
      </c>
      <c r="AR7924" t="s">
        <v>240</v>
      </c>
      <c r="AS7924">
        <v>7</v>
      </c>
      <c r="AT7924" t="s">
        <v>246</v>
      </c>
      <c r="AU7924" s="27">
        <v>41311</v>
      </c>
    </row>
    <row r="7925" spans="1:47" x14ac:dyDescent="0.2">
      <c r="A7925">
        <v>7924</v>
      </c>
      <c r="B7925" t="s">
        <v>25881</v>
      </c>
      <c r="C7925" t="s">
        <v>18255</v>
      </c>
      <c r="D7925" t="s">
        <v>1128</v>
      </c>
      <c r="E7925" s="27">
        <v>41778</v>
      </c>
      <c r="F7925" t="s">
        <v>233</v>
      </c>
      <c r="G7925" s="27">
        <v>33309</v>
      </c>
      <c r="H7925">
        <v>25</v>
      </c>
      <c r="I7925" t="s">
        <v>244</v>
      </c>
      <c r="J7925" t="s">
        <v>3068</v>
      </c>
      <c r="K7925">
        <v>0</v>
      </c>
      <c r="L7925">
        <v>5</v>
      </c>
      <c r="M7925">
        <v>0</v>
      </c>
      <c r="N7925">
        <v>0</v>
      </c>
      <c r="O7925">
        <v>1</v>
      </c>
      <c r="P7925">
        <v>0</v>
      </c>
      <c r="Q7925" s="28">
        <v>41778.164583333331</v>
      </c>
      <c r="R7925" s="28">
        <v>41778.338194444441</v>
      </c>
      <c r="S7925" t="s">
        <v>25882</v>
      </c>
      <c r="T7925" s="27">
        <v>41778</v>
      </c>
      <c r="V7925">
        <v>0</v>
      </c>
      <c r="W7925" t="s">
        <v>36</v>
      </c>
      <c r="X7925" t="s">
        <v>263</v>
      </c>
      <c r="Y7925">
        <v>0</v>
      </c>
      <c r="AB7925" t="s">
        <v>237</v>
      </c>
      <c r="AH7925">
        <v>0</v>
      </c>
      <c r="AN7925" t="s">
        <v>238</v>
      </c>
      <c r="AO7925">
        <v>4</v>
      </c>
      <c r="AP7925" t="s">
        <v>239</v>
      </c>
      <c r="AQ7925" s="27">
        <v>41778</v>
      </c>
      <c r="AR7925" t="s">
        <v>240</v>
      </c>
      <c r="AS7925">
        <v>5</v>
      </c>
      <c r="AT7925" t="s">
        <v>246</v>
      </c>
      <c r="AU7925" s="27">
        <v>41778</v>
      </c>
    </row>
    <row r="7926" spans="1:47" x14ac:dyDescent="0.2">
      <c r="A7926">
        <v>7925</v>
      </c>
      <c r="B7926" t="s">
        <v>25883</v>
      </c>
      <c r="C7926" t="s">
        <v>25884</v>
      </c>
      <c r="D7926" t="s">
        <v>4771</v>
      </c>
      <c r="E7926" s="27">
        <v>41824</v>
      </c>
      <c r="F7926" t="s">
        <v>233</v>
      </c>
      <c r="G7926" s="27">
        <v>34060</v>
      </c>
      <c r="H7926">
        <v>23</v>
      </c>
      <c r="I7926" t="s">
        <v>259</v>
      </c>
      <c r="J7926" t="s">
        <v>250</v>
      </c>
      <c r="K7926">
        <v>0</v>
      </c>
      <c r="L7926">
        <v>8</v>
      </c>
      <c r="M7926">
        <v>0</v>
      </c>
      <c r="N7926">
        <v>0</v>
      </c>
      <c r="O7926">
        <v>3</v>
      </c>
      <c r="P7926">
        <v>-1</v>
      </c>
      <c r="Q7926" s="28">
        <v>41823.059027777781</v>
      </c>
      <c r="R7926" s="28">
        <v>41836.468055555553</v>
      </c>
      <c r="S7926" t="s">
        <v>25885</v>
      </c>
      <c r="T7926" s="27">
        <v>41823</v>
      </c>
      <c r="V7926">
        <v>1</v>
      </c>
      <c r="W7926" t="s">
        <v>32</v>
      </c>
      <c r="X7926" t="s">
        <v>974</v>
      </c>
      <c r="Y7926">
        <v>0</v>
      </c>
      <c r="AB7926" t="s">
        <v>237</v>
      </c>
      <c r="AH7926">
        <v>0</v>
      </c>
      <c r="AN7926" t="s">
        <v>238</v>
      </c>
      <c r="AO7926">
        <v>9</v>
      </c>
      <c r="AP7926" t="s">
        <v>269</v>
      </c>
      <c r="AQ7926" s="27">
        <v>41824</v>
      </c>
      <c r="AR7926" t="s">
        <v>240</v>
      </c>
      <c r="AS7926">
        <v>8</v>
      </c>
      <c r="AT7926" t="s">
        <v>269</v>
      </c>
      <c r="AU7926" s="27">
        <v>41824</v>
      </c>
    </row>
    <row r="7927" spans="1:47" x14ac:dyDescent="0.2">
      <c r="A7927">
        <v>7926</v>
      </c>
      <c r="B7927" t="s">
        <v>25886</v>
      </c>
      <c r="C7927" t="s">
        <v>7314</v>
      </c>
      <c r="D7927" t="s">
        <v>25887</v>
      </c>
      <c r="E7927" s="27">
        <v>41746</v>
      </c>
      <c r="F7927" t="s">
        <v>294</v>
      </c>
      <c r="G7927" s="27">
        <v>24437</v>
      </c>
      <c r="H7927">
        <v>49</v>
      </c>
      <c r="I7927" t="s">
        <v>234</v>
      </c>
      <c r="J7927" t="s">
        <v>245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-1</v>
      </c>
      <c r="Q7927" s="28">
        <v>41745.178472222222</v>
      </c>
      <c r="R7927" s="28">
        <v>41746.351388888892</v>
      </c>
      <c r="S7927" t="s">
        <v>25888</v>
      </c>
      <c r="T7927" s="27">
        <v>41745</v>
      </c>
      <c r="V7927">
        <v>1</v>
      </c>
      <c r="W7927" t="s">
        <v>36</v>
      </c>
      <c r="X7927" t="s">
        <v>279</v>
      </c>
      <c r="Y7927">
        <v>0</v>
      </c>
      <c r="AB7927" t="s">
        <v>237</v>
      </c>
      <c r="AH7927">
        <v>0</v>
      </c>
      <c r="AN7927" t="s">
        <v>238</v>
      </c>
      <c r="AO7927">
        <v>1</v>
      </c>
      <c r="AP7927" t="s">
        <v>239</v>
      </c>
      <c r="AQ7927" s="27">
        <v>41746</v>
      </c>
      <c r="AR7927" t="s">
        <v>240</v>
      </c>
      <c r="AS7927">
        <v>1</v>
      </c>
      <c r="AT7927" t="s">
        <v>239</v>
      </c>
      <c r="AU7927" s="27">
        <v>41746</v>
      </c>
    </row>
    <row r="7928" spans="1:47" x14ac:dyDescent="0.2">
      <c r="A7928">
        <v>7927</v>
      </c>
      <c r="B7928" t="s">
        <v>25889</v>
      </c>
      <c r="C7928" t="s">
        <v>793</v>
      </c>
      <c r="D7928" t="s">
        <v>14494</v>
      </c>
      <c r="E7928" s="27">
        <v>41906</v>
      </c>
      <c r="F7928" t="s">
        <v>233</v>
      </c>
      <c r="G7928" s="27">
        <v>20466</v>
      </c>
      <c r="H7928">
        <v>60</v>
      </c>
      <c r="I7928" t="s">
        <v>234</v>
      </c>
      <c r="J7928" t="s">
        <v>250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-1</v>
      </c>
      <c r="Q7928" s="28">
        <v>41905.347222222219</v>
      </c>
      <c r="R7928" s="28">
        <v>41906.347222222219</v>
      </c>
      <c r="S7928" t="s">
        <v>25890</v>
      </c>
      <c r="T7928" s="27">
        <v>41905</v>
      </c>
      <c r="V7928">
        <v>1</v>
      </c>
      <c r="W7928" t="s">
        <v>32</v>
      </c>
      <c r="X7928" t="s">
        <v>268</v>
      </c>
      <c r="Y7928">
        <v>0</v>
      </c>
      <c r="AB7928" t="s">
        <v>237</v>
      </c>
      <c r="AH7928">
        <v>0</v>
      </c>
      <c r="AN7928" t="s">
        <v>238</v>
      </c>
      <c r="AO7928">
        <v>1</v>
      </c>
      <c r="AP7928" t="s">
        <v>239</v>
      </c>
      <c r="AQ7928" s="27">
        <v>41906</v>
      </c>
      <c r="AR7928" t="s">
        <v>240</v>
      </c>
      <c r="AS7928">
        <v>1</v>
      </c>
      <c r="AT7928" t="s">
        <v>239</v>
      </c>
      <c r="AU7928" s="27">
        <v>41906</v>
      </c>
    </row>
    <row r="7929" spans="1:47" x14ac:dyDescent="0.2">
      <c r="A7929">
        <v>7928</v>
      </c>
      <c r="B7929" t="s">
        <v>25891</v>
      </c>
      <c r="C7929" t="s">
        <v>25892</v>
      </c>
      <c r="D7929" t="s">
        <v>25893</v>
      </c>
      <c r="E7929" s="27">
        <v>41525</v>
      </c>
      <c r="F7929" t="s">
        <v>233</v>
      </c>
      <c r="G7929" s="27">
        <v>28931</v>
      </c>
      <c r="H7929">
        <v>37</v>
      </c>
      <c r="I7929" t="s">
        <v>244</v>
      </c>
      <c r="J7929" t="s">
        <v>245</v>
      </c>
      <c r="K7929">
        <v>0</v>
      </c>
      <c r="L7929">
        <v>6</v>
      </c>
      <c r="M7929">
        <v>0</v>
      </c>
      <c r="N7929">
        <v>0</v>
      </c>
      <c r="O7929">
        <v>0</v>
      </c>
      <c r="P7929">
        <v>0</v>
      </c>
      <c r="Q7929" s="28">
        <v>41525.202777777777</v>
      </c>
      <c r="R7929" s="28">
        <v>41526.086805555555</v>
      </c>
      <c r="S7929" t="s">
        <v>25894</v>
      </c>
      <c r="T7929" s="27">
        <v>41524</v>
      </c>
      <c r="V7929">
        <v>1</v>
      </c>
      <c r="W7929" t="s">
        <v>32</v>
      </c>
      <c r="X7929" t="s">
        <v>337</v>
      </c>
      <c r="Y7929">
        <v>0</v>
      </c>
      <c r="AB7929" t="s">
        <v>237</v>
      </c>
      <c r="AH7929">
        <v>0</v>
      </c>
      <c r="AN7929" t="s">
        <v>238</v>
      </c>
      <c r="AO7929">
        <v>3</v>
      </c>
      <c r="AP7929" t="s">
        <v>239</v>
      </c>
      <c r="AQ7929" s="27">
        <v>41525</v>
      </c>
      <c r="AR7929" t="s">
        <v>240</v>
      </c>
      <c r="AS7929">
        <v>6</v>
      </c>
      <c r="AT7929" t="s">
        <v>246</v>
      </c>
      <c r="AU7929" s="27">
        <v>41525</v>
      </c>
    </row>
    <row r="7930" spans="1:47" x14ac:dyDescent="0.2">
      <c r="A7930">
        <v>7929</v>
      </c>
      <c r="B7930" t="s">
        <v>25895</v>
      </c>
      <c r="C7930" t="s">
        <v>25896</v>
      </c>
      <c r="D7930" t="s">
        <v>17871</v>
      </c>
      <c r="E7930" s="27">
        <v>41598</v>
      </c>
      <c r="F7930" t="s">
        <v>294</v>
      </c>
      <c r="G7930" s="27">
        <v>27127</v>
      </c>
      <c r="H7930">
        <v>42</v>
      </c>
      <c r="I7930" t="s">
        <v>244</v>
      </c>
      <c r="J7930" t="s">
        <v>250</v>
      </c>
      <c r="K7930">
        <v>0</v>
      </c>
      <c r="L7930">
        <v>1</v>
      </c>
      <c r="M7930">
        <v>0</v>
      </c>
      <c r="N7930">
        <v>0</v>
      </c>
      <c r="O7930">
        <v>1</v>
      </c>
      <c r="P7930">
        <v>-49</v>
      </c>
      <c r="Q7930" s="28">
        <v>41549.164583333331</v>
      </c>
      <c r="R7930" s="28">
        <v>41571.086805555555</v>
      </c>
      <c r="S7930" t="s">
        <v>25897</v>
      </c>
      <c r="T7930" s="27">
        <v>41549</v>
      </c>
      <c r="V7930">
        <v>49</v>
      </c>
      <c r="W7930" t="s">
        <v>32</v>
      </c>
      <c r="X7930" t="s">
        <v>20942</v>
      </c>
      <c r="Y7930">
        <v>0</v>
      </c>
      <c r="AB7930" t="s">
        <v>237</v>
      </c>
      <c r="AH7930">
        <v>0</v>
      </c>
      <c r="AN7930" t="s">
        <v>238</v>
      </c>
      <c r="AO7930">
        <v>1</v>
      </c>
      <c r="AP7930" t="s">
        <v>239</v>
      </c>
      <c r="AQ7930" s="27">
        <v>41598</v>
      </c>
      <c r="AR7930" t="s">
        <v>240</v>
      </c>
      <c r="AS7930">
        <v>1</v>
      </c>
      <c r="AT7930" t="s">
        <v>239</v>
      </c>
      <c r="AU7930" s="27">
        <v>41598</v>
      </c>
    </row>
    <row r="7931" spans="1:47" x14ac:dyDescent="0.2">
      <c r="A7931">
        <v>7930</v>
      </c>
      <c r="B7931" t="s">
        <v>17963</v>
      </c>
      <c r="C7931" t="s">
        <v>663</v>
      </c>
      <c r="D7931" t="s">
        <v>7363</v>
      </c>
      <c r="E7931" s="27">
        <v>41663</v>
      </c>
      <c r="F7931" t="s">
        <v>233</v>
      </c>
      <c r="G7931" s="27">
        <v>34091</v>
      </c>
      <c r="H7931">
        <v>22</v>
      </c>
      <c r="I7931" t="s">
        <v>259</v>
      </c>
      <c r="J7931" t="s">
        <v>245</v>
      </c>
      <c r="K7931">
        <v>0</v>
      </c>
      <c r="L7931">
        <v>5</v>
      </c>
      <c r="M7931">
        <v>0</v>
      </c>
      <c r="N7931">
        <v>0</v>
      </c>
      <c r="O7931">
        <v>5</v>
      </c>
      <c r="P7931">
        <v>-1</v>
      </c>
      <c r="Q7931" s="28">
        <v>41662.387499999997</v>
      </c>
      <c r="R7931" s="28">
        <v>41663.061111111114</v>
      </c>
      <c r="S7931" t="s">
        <v>25898</v>
      </c>
      <c r="T7931" s="27">
        <v>41662</v>
      </c>
      <c r="V7931">
        <v>1</v>
      </c>
      <c r="W7931" t="s">
        <v>36</v>
      </c>
      <c r="X7931" t="s">
        <v>279</v>
      </c>
      <c r="Y7931">
        <v>1</v>
      </c>
      <c r="AA7931" t="s">
        <v>25899</v>
      </c>
      <c r="AB7931" t="s">
        <v>36</v>
      </c>
      <c r="AC7931">
        <v>202</v>
      </c>
      <c r="AD7931" s="27">
        <v>41687</v>
      </c>
      <c r="AE7931" t="s">
        <v>412</v>
      </c>
      <c r="AF7931" s="27">
        <v>41889</v>
      </c>
      <c r="AG7931" s="27">
        <v>41889</v>
      </c>
      <c r="AH7931">
        <v>0</v>
      </c>
      <c r="AN7931" t="s">
        <v>238</v>
      </c>
      <c r="AO7931">
        <v>4</v>
      </c>
      <c r="AP7931" t="s">
        <v>239</v>
      </c>
      <c r="AQ7931" s="27">
        <v>41663</v>
      </c>
      <c r="AR7931" t="s">
        <v>240</v>
      </c>
      <c r="AS7931">
        <v>5</v>
      </c>
      <c r="AT7931" t="s">
        <v>246</v>
      </c>
      <c r="AU7931" s="27">
        <v>41663</v>
      </c>
    </row>
    <row r="7932" spans="1:47" x14ac:dyDescent="0.2">
      <c r="A7932">
        <v>7931</v>
      </c>
      <c r="B7932" t="s">
        <v>25900</v>
      </c>
      <c r="C7932" t="s">
        <v>25901</v>
      </c>
      <c r="D7932" t="s">
        <v>375</v>
      </c>
      <c r="E7932" s="27">
        <v>41707</v>
      </c>
      <c r="F7932" t="s">
        <v>233</v>
      </c>
      <c r="G7932" s="27">
        <v>31303</v>
      </c>
      <c r="H7932">
        <v>30</v>
      </c>
      <c r="I7932" t="s">
        <v>244</v>
      </c>
      <c r="J7932" t="s">
        <v>250</v>
      </c>
      <c r="K7932">
        <v>0</v>
      </c>
      <c r="L7932">
        <v>2</v>
      </c>
      <c r="M7932">
        <v>0</v>
      </c>
      <c r="N7932">
        <v>0</v>
      </c>
      <c r="O7932">
        <v>4</v>
      </c>
      <c r="P7932">
        <v>-1</v>
      </c>
      <c r="Q7932" s="28">
        <v>41706.286805555559</v>
      </c>
      <c r="R7932" s="28">
        <v>41707.40902777778</v>
      </c>
      <c r="S7932" t="s">
        <v>25902</v>
      </c>
      <c r="T7932" s="27">
        <v>41706</v>
      </c>
      <c r="V7932">
        <v>1</v>
      </c>
      <c r="W7932" t="s">
        <v>36</v>
      </c>
      <c r="X7932" t="s">
        <v>279</v>
      </c>
      <c r="Y7932">
        <v>0</v>
      </c>
      <c r="AB7932" t="s">
        <v>237</v>
      </c>
      <c r="AH7932">
        <v>0</v>
      </c>
      <c r="AN7932" t="s">
        <v>238</v>
      </c>
      <c r="AO7932">
        <v>2</v>
      </c>
      <c r="AP7932" t="s">
        <v>239</v>
      </c>
      <c r="AQ7932" s="27">
        <v>41707</v>
      </c>
      <c r="AR7932" t="s">
        <v>240</v>
      </c>
      <c r="AS7932">
        <v>2</v>
      </c>
      <c r="AT7932" t="s">
        <v>239</v>
      </c>
      <c r="AU7932" s="27">
        <v>41707</v>
      </c>
    </row>
    <row r="7933" spans="1:47" x14ac:dyDescent="0.2">
      <c r="A7933">
        <v>7932</v>
      </c>
      <c r="B7933" t="s">
        <v>25903</v>
      </c>
      <c r="C7933" t="s">
        <v>1665</v>
      </c>
      <c r="D7933" t="s">
        <v>9846</v>
      </c>
      <c r="E7933" s="27">
        <v>41442</v>
      </c>
      <c r="F7933" t="s">
        <v>233</v>
      </c>
      <c r="G7933" s="27">
        <v>30014</v>
      </c>
      <c r="H7933">
        <v>34</v>
      </c>
      <c r="I7933" t="s">
        <v>244</v>
      </c>
      <c r="J7933" t="s">
        <v>250</v>
      </c>
      <c r="K7933">
        <v>0</v>
      </c>
      <c r="L7933">
        <v>2</v>
      </c>
      <c r="M7933">
        <v>0</v>
      </c>
      <c r="N7933">
        <v>0</v>
      </c>
      <c r="O7933">
        <v>1</v>
      </c>
      <c r="P7933">
        <v>-3</v>
      </c>
      <c r="Q7933" s="28">
        <v>41439.325694444444</v>
      </c>
      <c r="R7933" s="28">
        <v>41441.538194444445</v>
      </c>
      <c r="S7933" t="s">
        <v>25904</v>
      </c>
      <c r="T7933" s="27">
        <v>41439</v>
      </c>
      <c r="V7933">
        <v>3</v>
      </c>
      <c r="W7933" t="s">
        <v>36</v>
      </c>
      <c r="X7933" t="s">
        <v>724</v>
      </c>
      <c r="Y7933">
        <v>0</v>
      </c>
      <c r="AB7933" t="s">
        <v>237</v>
      </c>
      <c r="AH7933">
        <v>0</v>
      </c>
      <c r="AN7933" t="s">
        <v>238</v>
      </c>
      <c r="AO7933">
        <v>2</v>
      </c>
      <c r="AP7933" t="s">
        <v>239</v>
      </c>
      <c r="AQ7933" s="27">
        <v>41442</v>
      </c>
      <c r="AR7933" t="s">
        <v>240</v>
      </c>
      <c r="AS7933">
        <v>2</v>
      </c>
      <c r="AT7933" t="s">
        <v>239</v>
      </c>
      <c r="AU7933" s="27">
        <v>41442</v>
      </c>
    </row>
    <row r="7934" spans="1:47" x14ac:dyDescent="0.2">
      <c r="A7934">
        <v>7933</v>
      </c>
      <c r="B7934" t="s">
        <v>25905</v>
      </c>
      <c r="C7934" t="s">
        <v>1127</v>
      </c>
      <c r="D7934" t="s">
        <v>25906</v>
      </c>
      <c r="E7934" s="27">
        <v>41772</v>
      </c>
      <c r="F7934" t="s">
        <v>233</v>
      </c>
      <c r="G7934" s="27">
        <v>23016</v>
      </c>
      <c r="H7934">
        <v>53</v>
      </c>
      <c r="I7934" t="s">
        <v>234</v>
      </c>
      <c r="J7934" t="s">
        <v>245</v>
      </c>
      <c r="K7934">
        <v>0</v>
      </c>
      <c r="L7934">
        <v>1</v>
      </c>
      <c r="M7934">
        <v>0</v>
      </c>
      <c r="N7934">
        <v>0</v>
      </c>
      <c r="O7934">
        <v>0</v>
      </c>
      <c r="P7934">
        <v>-1</v>
      </c>
      <c r="Q7934" s="28">
        <v>41771.302083333336</v>
      </c>
      <c r="R7934" s="28">
        <v>41772.077777777777</v>
      </c>
      <c r="S7934" t="s">
        <v>25907</v>
      </c>
      <c r="T7934" s="27">
        <v>41771</v>
      </c>
      <c r="V7934">
        <v>1</v>
      </c>
      <c r="W7934" t="s">
        <v>32</v>
      </c>
      <c r="X7934" t="s">
        <v>261</v>
      </c>
      <c r="Y7934">
        <v>0</v>
      </c>
      <c r="AB7934" t="s">
        <v>237</v>
      </c>
      <c r="AH7934">
        <v>0</v>
      </c>
      <c r="AN7934" t="s">
        <v>238</v>
      </c>
      <c r="AO7934">
        <v>1</v>
      </c>
      <c r="AP7934" t="s">
        <v>239</v>
      </c>
      <c r="AQ7934" s="27">
        <v>41772</v>
      </c>
      <c r="AR7934" t="s">
        <v>240</v>
      </c>
      <c r="AS7934">
        <v>1</v>
      </c>
      <c r="AT7934" t="s">
        <v>239</v>
      </c>
      <c r="AU7934" s="27">
        <v>41772</v>
      </c>
    </row>
    <row r="7935" spans="1:47" x14ac:dyDescent="0.2">
      <c r="A7935">
        <v>7934</v>
      </c>
      <c r="B7935" t="s">
        <v>25908</v>
      </c>
      <c r="C7935" t="s">
        <v>25909</v>
      </c>
      <c r="D7935" t="s">
        <v>331</v>
      </c>
      <c r="E7935" s="27">
        <v>41515</v>
      </c>
      <c r="F7935" t="s">
        <v>233</v>
      </c>
      <c r="G7935" s="27">
        <v>34603</v>
      </c>
      <c r="H7935">
        <v>21</v>
      </c>
      <c r="I7935" t="s">
        <v>259</v>
      </c>
      <c r="J7935" t="s">
        <v>250</v>
      </c>
      <c r="K7935">
        <v>0</v>
      </c>
      <c r="L7935">
        <v>8</v>
      </c>
      <c r="M7935">
        <v>0</v>
      </c>
      <c r="N7935">
        <v>0</v>
      </c>
      <c r="O7935">
        <v>0</v>
      </c>
      <c r="W7935" t="s">
        <v>237</v>
      </c>
      <c r="Y7935">
        <v>-1</v>
      </c>
      <c r="AB7935" t="s">
        <v>237</v>
      </c>
      <c r="AH7935">
        <v>0</v>
      </c>
      <c r="AN7935" t="s">
        <v>238</v>
      </c>
      <c r="AO7935">
        <v>9</v>
      </c>
      <c r="AP7935" t="s">
        <v>269</v>
      </c>
      <c r="AQ7935" s="27">
        <v>41515</v>
      </c>
      <c r="AR7935" t="s">
        <v>240</v>
      </c>
      <c r="AS7935">
        <v>8</v>
      </c>
      <c r="AT7935" t="s">
        <v>269</v>
      </c>
      <c r="AU7935" s="27">
        <v>41515</v>
      </c>
    </row>
    <row r="7936" spans="1:47" x14ac:dyDescent="0.2">
      <c r="A7936">
        <v>7935</v>
      </c>
      <c r="B7936" t="s">
        <v>25910</v>
      </c>
      <c r="C7936" t="s">
        <v>10524</v>
      </c>
      <c r="D7936" t="s">
        <v>25911</v>
      </c>
      <c r="E7936" s="27">
        <v>41379</v>
      </c>
      <c r="F7936" t="s">
        <v>233</v>
      </c>
      <c r="G7936" s="27">
        <v>32215</v>
      </c>
      <c r="H7936">
        <v>28</v>
      </c>
      <c r="I7936" t="s">
        <v>244</v>
      </c>
      <c r="J7936" t="s">
        <v>22</v>
      </c>
      <c r="K7936">
        <v>0</v>
      </c>
      <c r="L7936">
        <v>1</v>
      </c>
      <c r="M7936">
        <v>0</v>
      </c>
      <c r="N7936">
        <v>0</v>
      </c>
      <c r="O7936">
        <v>0</v>
      </c>
      <c r="P7936">
        <v>-1</v>
      </c>
      <c r="Q7936" s="28">
        <v>41378.368750000001</v>
      </c>
      <c r="R7936" s="28">
        <v>41380.460416666669</v>
      </c>
      <c r="S7936" t="s">
        <v>25912</v>
      </c>
      <c r="T7936" s="27">
        <v>41378</v>
      </c>
      <c r="V7936">
        <v>1</v>
      </c>
      <c r="W7936" t="s">
        <v>36</v>
      </c>
      <c r="X7936" t="s">
        <v>548</v>
      </c>
      <c r="Y7936">
        <v>0</v>
      </c>
      <c r="AB7936" t="s">
        <v>237</v>
      </c>
      <c r="AH7936">
        <v>0</v>
      </c>
      <c r="AN7936" t="s">
        <v>238</v>
      </c>
      <c r="AO7936">
        <v>2</v>
      </c>
      <c r="AP7936" t="s">
        <v>239</v>
      </c>
      <c r="AQ7936" s="27">
        <v>41379</v>
      </c>
      <c r="AR7936" t="s">
        <v>240</v>
      </c>
      <c r="AS7936">
        <v>1</v>
      </c>
      <c r="AT7936" t="s">
        <v>239</v>
      </c>
      <c r="AU7936" s="27">
        <v>41379</v>
      </c>
    </row>
    <row r="7937" spans="1:47" x14ac:dyDescent="0.2">
      <c r="A7937">
        <v>7936</v>
      </c>
      <c r="B7937" t="s">
        <v>25913</v>
      </c>
      <c r="C7937" t="s">
        <v>1147</v>
      </c>
      <c r="D7937" t="s">
        <v>25914</v>
      </c>
      <c r="E7937" s="27">
        <v>41828</v>
      </c>
      <c r="F7937" t="s">
        <v>233</v>
      </c>
      <c r="G7937" s="27">
        <v>28719</v>
      </c>
      <c r="H7937">
        <v>37</v>
      </c>
      <c r="I7937" t="s">
        <v>244</v>
      </c>
      <c r="J7937" t="s">
        <v>245</v>
      </c>
      <c r="K7937">
        <v>0</v>
      </c>
      <c r="L7937">
        <v>5</v>
      </c>
      <c r="M7937">
        <v>0</v>
      </c>
      <c r="N7937">
        <v>0</v>
      </c>
      <c r="O7937">
        <v>4</v>
      </c>
      <c r="P7937">
        <v>-18</v>
      </c>
      <c r="Q7937" s="28">
        <v>41810.374305555553</v>
      </c>
      <c r="R7937" s="28">
        <v>41811.298611111109</v>
      </c>
      <c r="S7937" t="s">
        <v>25915</v>
      </c>
      <c r="T7937" s="27">
        <v>41810</v>
      </c>
      <c r="V7937">
        <v>18</v>
      </c>
      <c r="W7937" t="s">
        <v>36</v>
      </c>
      <c r="X7937" t="s">
        <v>412</v>
      </c>
      <c r="Y7937">
        <v>1</v>
      </c>
      <c r="AA7937" t="s">
        <v>25916</v>
      </c>
      <c r="AB7937" t="s">
        <v>32</v>
      </c>
      <c r="AC7937">
        <v>0</v>
      </c>
      <c r="AD7937" s="27">
        <v>42375</v>
      </c>
      <c r="AE7937" t="s">
        <v>5251</v>
      </c>
      <c r="AF7937" s="27">
        <v>42375</v>
      </c>
      <c r="AG7937" s="27">
        <v>42457</v>
      </c>
      <c r="AH7937">
        <v>1</v>
      </c>
      <c r="AJ7937" t="s">
        <v>25916</v>
      </c>
      <c r="AK7937" t="s">
        <v>255</v>
      </c>
      <c r="AL7937" s="27">
        <v>42375</v>
      </c>
      <c r="AM7937" t="s">
        <v>974</v>
      </c>
      <c r="AN7937" t="s">
        <v>238</v>
      </c>
      <c r="AO7937">
        <v>5</v>
      </c>
      <c r="AP7937" t="s">
        <v>246</v>
      </c>
      <c r="AQ7937" s="27">
        <v>41828</v>
      </c>
      <c r="AR7937" t="s">
        <v>240</v>
      </c>
      <c r="AS7937">
        <v>5</v>
      </c>
      <c r="AT7937" t="s">
        <v>246</v>
      </c>
      <c r="AU7937" s="27">
        <v>41828</v>
      </c>
    </row>
    <row r="7938" spans="1:47" x14ac:dyDescent="0.2">
      <c r="A7938">
        <v>7937</v>
      </c>
      <c r="B7938" t="s">
        <v>25917</v>
      </c>
      <c r="C7938" t="s">
        <v>602</v>
      </c>
      <c r="D7938" t="s">
        <v>21786</v>
      </c>
      <c r="E7938" s="27">
        <v>41763</v>
      </c>
      <c r="F7938" t="s">
        <v>233</v>
      </c>
      <c r="G7938" s="27">
        <v>24187</v>
      </c>
      <c r="H7938">
        <v>50</v>
      </c>
      <c r="I7938" t="s">
        <v>234</v>
      </c>
      <c r="J7938" t="s">
        <v>245</v>
      </c>
      <c r="K7938">
        <v>0</v>
      </c>
      <c r="L7938">
        <v>2</v>
      </c>
      <c r="M7938">
        <v>0</v>
      </c>
      <c r="N7938">
        <v>0</v>
      </c>
      <c r="O7938">
        <v>19</v>
      </c>
      <c r="P7938">
        <v>-1</v>
      </c>
      <c r="Q7938" s="28">
        <v>41762.411111111112</v>
      </c>
      <c r="R7938" s="28">
        <v>41764.061805555553</v>
      </c>
      <c r="S7938" t="s">
        <v>25918</v>
      </c>
      <c r="T7938" s="27">
        <v>41762</v>
      </c>
      <c r="V7938">
        <v>1</v>
      </c>
      <c r="W7938" t="s">
        <v>32</v>
      </c>
      <c r="X7938" t="s">
        <v>348</v>
      </c>
      <c r="Y7938">
        <v>0</v>
      </c>
      <c r="AB7938" t="s">
        <v>237</v>
      </c>
      <c r="AH7938">
        <v>0</v>
      </c>
      <c r="AN7938" t="s">
        <v>238</v>
      </c>
      <c r="AO7938">
        <v>1</v>
      </c>
      <c r="AP7938" t="s">
        <v>239</v>
      </c>
      <c r="AQ7938" s="27">
        <v>41763</v>
      </c>
      <c r="AR7938" t="s">
        <v>240</v>
      </c>
      <c r="AS7938">
        <v>2</v>
      </c>
      <c r="AT7938" t="s">
        <v>239</v>
      </c>
      <c r="AU7938" s="27">
        <v>41763</v>
      </c>
    </row>
    <row r="7939" spans="1:47" x14ac:dyDescent="0.2">
      <c r="A7939">
        <v>7938</v>
      </c>
      <c r="B7939" t="s">
        <v>25919</v>
      </c>
      <c r="C7939" t="s">
        <v>2972</v>
      </c>
      <c r="D7939" t="s">
        <v>2124</v>
      </c>
      <c r="E7939" s="27">
        <v>41324</v>
      </c>
      <c r="F7939" t="s">
        <v>233</v>
      </c>
      <c r="G7939" s="27">
        <v>31999</v>
      </c>
      <c r="H7939">
        <v>28</v>
      </c>
      <c r="I7939" t="s">
        <v>244</v>
      </c>
      <c r="J7939" t="s">
        <v>250</v>
      </c>
      <c r="K7939">
        <v>0</v>
      </c>
      <c r="L7939">
        <v>1</v>
      </c>
      <c r="M7939">
        <v>0</v>
      </c>
      <c r="N7939">
        <v>0</v>
      </c>
      <c r="O7939">
        <v>0</v>
      </c>
      <c r="W7939" t="s">
        <v>237</v>
      </c>
      <c r="Y7939">
        <v>-1</v>
      </c>
      <c r="AB7939" t="s">
        <v>237</v>
      </c>
      <c r="AH7939">
        <v>0</v>
      </c>
      <c r="AN7939" t="s">
        <v>238</v>
      </c>
      <c r="AO7939">
        <v>2</v>
      </c>
      <c r="AP7939" t="s">
        <v>239</v>
      </c>
      <c r="AQ7939" s="27">
        <v>41324</v>
      </c>
      <c r="AR7939" t="s">
        <v>240</v>
      </c>
      <c r="AS7939">
        <v>1</v>
      </c>
      <c r="AT7939" t="s">
        <v>239</v>
      </c>
      <c r="AU7939" s="27">
        <v>41324</v>
      </c>
    </row>
    <row r="7940" spans="1:47" x14ac:dyDescent="0.2">
      <c r="A7940">
        <v>7939</v>
      </c>
      <c r="B7940" t="s">
        <v>25920</v>
      </c>
      <c r="C7940" t="s">
        <v>25921</v>
      </c>
      <c r="D7940" t="s">
        <v>266</v>
      </c>
      <c r="E7940" s="27">
        <v>41491</v>
      </c>
      <c r="F7940" t="s">
        <v>233</v>
      </c>
      <c r="G7940" s="27">
        <v>33390</v>
      </c>
      <c r="H7940">
        <v>24</v>
      </c>
      <c r="I7940" t="s">
        <v>259</v>
      </c>
      <c r="J7940" t="s">
        <v>250</v>
      </c>
      <c r="K7940">
        <v>0</v>
      </c>
      <c r="L7940">
        <v>6</v>
      </c>
      <c r="M7940">
        <v>0</v>
      </c>
      <c r="N7940">
        <v>0</v>
      </c>
      <c r="O7940">
        <v>0</v>
      </c>
      <c r="W7940" t="s">
        <v>237</v>
      </c>
      <c r="Y7940">
        <v>-1</v>
      </c>
      <c r="AB7940" t="s">
        <v>237</v>
      </c>
      <c r="AH7940">
        <v>0</v>
      </c>
      <c r="AN7940" t="s">
        <v>238</v>
      </c>
      <c r="AO7940">
        <v>5</v>
      </c>
      <c r="AP7940" t="s">
        <v>246</v>
      </c>
      <c r="AQ7940" s="27">
        <v>41491</v>
      </c>
      <c r="AR7940" t="s">
        <v>240</v>
      </c>
      <c r="AS7940">
        <v>6</v>
      </c>
      <c r="AT7940" t="s">
        <v>246</v>
      </c>
      <c r="AU7940" s="27">
        <v>41491</v>
      </c>
    </row>
    <row r="7941" spans="1:47" x14ac:dyDescent="0.2">
      <c r="A7941">
        <v>7940</v>
      </c>
      <c r="B7941" t="s">
        <v>25922</v>
      </c>
      <c r="C7941" t="s">
        <v>2183</v>
      </c>
      <c r="D7941" t="s">
        <v>7831</v>
      </c>
      <c r="E7941" s="27">
        <v>41918</v>
      </c>
      <c r="F7941" t="s">
        <v>233</v>
      </c>
      <c r="G7941" s="27">
        <v>31676</v>
      </c>
      <c r="H7941">
        <v>29</v>
      </c>
      <c r="I7941" t="s">
        <v>244</v>
      </c>
      <c r="J7941" t="s">
        <v>250</v>
      </c>
      <c r="K7941">
        <v>0</v>
      </c>
      <c r="L7941">
        <v>7</v>
      </c>
      <c r="M7941">
        <v>0</v>
      </c>
      <c r="N7941">
        <v>0</v>
      </c>
      <c r="O7941">
        <v>7</v>
      </c>
      <c r="P7941">
        <v>0</v>
      </c>
      <c r="Q7941" s="28">
        <v>41918.054861111108</v>
      </c>
      <c r="R7941" s="28">
        <v>41918.334027777775</v>
      </c>
      <c r="S7941" t="s">
        <v>25923</v>
      </c>
      <c r="T7941" s="27">
        <v>41917</v>
      </c>
      <c r="V7941">
        <v>1</v>
      </c>
      <c r="W7941" t="s">
        <v>32</v>
      </c>
      <c r="X7941" t="s">
        <v>1607</v>
      </c>
      <c r="Y7941">
        <v>0</v>
      </c>
      <c r="AB7941" t="s">
        <v>237</v>
      </c>
      <c r="AH7941">
        <v>0</v>
      </c>
      <c r="AN7941" t="s">
        <v>238</v>
      </c>
      <c r="AO7941">
        <v>2</v>
      </c>
      <c r="AP7941" t="s">
        <v>239</v>
      </c>
      <c r="AQ7941" s="27">
        <v>41918</v>
      </c>
      <c r="AR7941" t="s">
        <v>240</v>
      </c>
      <c r="AS7941">
        <v>7</v>
      </c>
      <c r="AT7941" t="s">
        <v>246</v>
      </c>
      <c r="AU7941" s="27">
        <v>41918</v>
      </c>
    </row>
    <row r="7942" spans="1:47" x14ac:dyDescent="0.2">
      <c r="A7942">
        <v>7941</v>
      </c>
      <c r="B7942" t="s">
        <v>25924</v>
      </c>
      <c r="C7942" t="s">
        <v>25925</v>
      </c>
      <c r="D7942" t="s">
        <v>25926</v>
      </c>
      <c r="E7942" s="27">
        <v>41803</v>
      </c>
      <c r="F7942" t="s">
        <v>294</v>
      </c>
      <c r="G7942" s="27">
        <v>33477</v>
      </c>
      <c r="H7942">
        <v>24</v>
      </c>
      <c r="I7942" t="s">
        <v>259</v>
      </c>
      <c r="J7942" t="s">
        <v>245</v>
      </c>
      <c r="K7942">
        <v>0</v>
      </c>
      <c r="L7942">
        <v>3</v>
      </c>
      <c r="M7942">
        <v>0</v>
      </c>
      <c r="N7942">
        <v>0</v>
      </c>
      <c r="O7942">
        <v>0</v>
      </c>
      <c r="P7942">
        <v>-1</v>
      </c>
      <c r="Q7942" s="28">
        <v>41802.373611111114</v>
      </c>
      <c r="R7942" s="28">
        <v>41803.365972222222</v>
      </c>
      <c r="S7942" t="s">
        <v>25927</v>
      </c>
      <c r="T7942" s="27">
        <v>41802</v>
      </c>
      <c r="V7942">
        <v>1</v>
      </c>
      <c r="W7942" t="s">
        <v>32</v>
      </c>
      <c r="X7942" t="s">
        <v>1207</v>
      </c>
      <c r="Y7942">
        <v>0</v>
      </c>
      <c r="AB7942" t="s">
        <v>237</v>
      </c>
      <c r="AH7942">
        <v>0</v>
      </c>
      <c r="AN7942" t="s">
        <v>238</v>
      </c>
      <c r="AO7942">
        <v>3</v>
      </c>
      <c r="AP7942" t="s">
        <v>239</v>
      </c>
      <c r="AQ7942" s="27">
        <v>41803</v>
      </c>
      <c r="AR7942" t="s">
        <v>240</v>
      </c>
      <c r="AS7942">
        <v>3</v>
      </c>
      <c r="AT7942" t="s">
        <v>239</v>
      </c>
      <c r="AU7942" s="27">
        <v>41803</v>
      </c>
    </row>
    <row r="7943" spans="1:47" x14ac:dyDescent="0.2">
      <c r="A7943">
        <v>7942</v>
      </c>
      <c r="B7943" t="s">
        <v>25928</v>
      </c>
      <c r="C7943" t="s">
        <v>1161</v>
      </c>
      <c r="D7943" t="s">
        <v>249</v>
      </c>
      <c r="E7943" s="27">
        <v>41387</v>
      </c>
      <c r="F7943" t="s">
        <v>294</v>
      </c>
      <c r="G7943" s="27">
        <v>27502</v>
      </c>
      <c r="H7943">
        <v>41</v>
      </c>
      <c r="I7943" t="s">
        <v>244</v>
      </c>
      <c r="J7943" t="s">
        <v>250</v>
      </c>
      <c r="K7943">
        <v>0</v>
      </c>
      <c r="L7943">
        <v>8</v>
      </c>
      <c r="M7943">
        <v>0</v>
      </c>
      <c r="N7943">
        <v>0</v>
      </c>
      <c r="O7943">
        <v>8</v>
      </c>
      <c r="P7943">
        <v>0</v>
      </c>
      <c r="Q7943" s="28">
        <v>41387.109722222223</v>
      </c>
      <c r="R7943" s="28">
        <v>41452.385416666664</v>
      </c>
      <c r="S7943" t="s">
        <v>25929</v>
      </c>
      <c r="U7943" s="27">
        <v>41387</v>
      </c>
      <c r="V7943">
        <v>0</v>
      </c>
      <c r="W7943" t="s">
        <v>32</v>
      </c>
      <c r="X7943" t="s">
        <v>274</v>
      </c>
      <c r="Y7943">
        <v>1</v>
      </c>
      <c r="AA7943" t="s">
        <v>25930</v>
      </c>
      <c r="AB7943" t="s">
        <v>36</v>
      </c>
      <c r="AC7943">
        <v>0</v>
      </c>
      <c r="AD7943" s="27">
        <v>41564</v>
      </c>
      <c r="AE7943" t="s">
        <v>1508</v>
      </c>
      <c r="AF7943" s="27">
        <v>41564</v>
      </c>
      <c r="AG7943" s="27">
        <v>41740</v>
      </c>
      <c r="AH7943">
        <v>0</v>
      </c>
      <c r="AN7943" t="s">
        <v>238</v>
      </c>
      <c r="AO7943">
        <v>4</v>
      </c>
      <c r="AP7943" t="s">
        <v>239</v>
      </c>
      <c r="AQ7943" s="27">
        <v>41387</v>
      </c>
      <c r="AR7943" t="s">
        <v>240</v>
      </c>
      <c r="AS7943">
        <v>8</v>
      </c>
      <c r="AT7943" t="s">
        <v>269</v>
      </c>
      <c r="AU7943" s="27">
        <v>41387</v>
      </c>
    </row>
    <row r="7944" spans="1:47" x14ac:dyDescent="0.2">
      <c r="A7944">
        <v>7943</v>
      </c>
      <c r="B7944" t="s">
        <v>25931</v>
      </c>
      <c r="C7944" t="s">
        <v>1313</v>
      </c>
      <c r="D7944" t="s">
        <v>25932</v>
      </c>
      <c r="E7944" s="27">
        <v>41705</v>
      </c>
      <c r="F7944" t="s">
        <v>233</v>
      </c>
      <c r="G7944" s="27">
        <v>23153</v>
      </c>
      <c r="H7944">
        <v>52</v>
      </c>
      <c r="I7944" t="s">
        <v>234</v>
      </c>
      <c r="J7944" t="s">
        <v>353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-1</v>
      </c>
      <c r="Q7944" s="28">
        <v>41704.497916666667</v>
      </c>
      <c r="R7944" s="28">
        <v>41705.363888888889</v>
      </c>
      <c r="S7944" t="s">
        <v>25933</v>
      </c>
      <c r="T7944" s="27">
        <v>41704</v>
      </c>
      <c r="V7944">
        <v>1</v>
      </c>
      <c r="W7944" t="s">
        <v>36</v>
      </c>
      <c r="X7944" t="s">
        <v>279</v>
      </c>
      <c r="Y7944">
        <v>0</v>
      </c>
      <c r="AB7944" t="s">
        <v>237</v>
      </c>
      <c r="AH7944">
        <v>0</v>
      </c>
      <c r="AN7944" t="s">
        <v>238</v>
      </c>
      <c r="AO7944">
        <v>1</v>
      </c>
      <c r="AP7944" t="s">
        <v>239</v>
      </c>
      <c r="AQ7944" s="27">
        <v>41705</v>
      </c>
      <c r="AR7944" t="s">
        <v>240</v>
      </c>
      <c r="AS7944">
        <v>1</v>
      </c>
      <c r="AT7944" t="s">
        <v>239</v>
      </c>
      <c r="AU7944" s="27">
        <v>41705</v>
      </c>
    </row>
    <row r="7945" spans="1:47" x14ac:dyDescent="0.2">
      <c r="A7945">
        <v>7944</v>
      </c>
      <c r="B7945" t="s">
        <v>241</v>
      </c>
      <c r="C7945" t="s">
        <v>242</v>
      </c>
      <c r="D7945" t="s">
        <v>243</v>
      </c>
      <c r="E7945" s="27">
        <v>41373</v>
      </c>
      <c r="F7945" t="s">
        <v>233</v>
      </c>
      <c r="G7945" s="27">
        <v>29031</v>
      </c>
      <c r="H7945">
        <v>36</v>
      </c>
      <c r="I7945" t="s">
        <v>244</v>
      </c>
      <c r="J7945" t="s">
        <v>245</v>
      </c>
      <c r="K7945">
        <v>0</v>
      </c>
      <c r="L7945">
        <v>1</v>
      </c>
      <c r="M7945">
        <v>0</v>
      </c>
      <c r="N7945">
        <v>0</v>
      </c>
      <c r="O7945">
        <v>2</v>
      </c>
      <c r="P7945">
        <v>-17</v>
      </c>
      <c r="Q7945" s="28">
        <v>41356.125</v>
      </c>
      <c r="R7945" s="28">
        <v>41357.091666666667</v>
      </c>
      <c r="S7945" t="s">
        <v>25934</v>
      </c>
      <c r="T7945" s="27">
        <v>41356</v>
      </c>
      <c r="V7945">
        <v>17</v>
      </c>
      <c r="W7945" t="s">
        <v>36</v>
      </c>
      <c r="X7945" t="s">
        <v>263</v>
      </c>
      <c r="Y7945">
        <v>0</v>
      </c>
      <c r="AB7945" t="s">
        <v>237</v>
      </c>
      <c r="AH7945">
        <v>0</v>
      </c>
      <c r="AN7945" t="s">
        <v>238</v>
      </c>
      <c r="AO7945">
        <v>1</v>
      </c>
      <c r="AP7945" t="s">
        <v>239</v>
      </c>
      <c r="AQ7945" s="27">
        <v>41373</v>
      </c>
      <c r="AR7945" t="s">
        <v>240</v>
      </c>
      <c r="AS7945">
        <v>1</v>
      </c>
      <c r="AT7945" t="s">
        <v>239</v>
      </c>
      <c r="AU7945" s="27">
        <v>41373</v>
      </c>
    </row>
    <row r="7946" spans="1:47" x14ac:dyDescent="0.2">
      <c r="A7946">
        <v>7945</v>
      </c>
      <c r="B7946" t="s">
        <v>25935</v>
      </c>
      <c r="C7946" t="s">
        <v>243</v>
      </c>
      <c r="D7946" t="s">
        <v>2671</v>
      </c>
      <c r="E7946" s="27">
        <v>41365</v>
      </c>
      <c r="F7946" t="s">
        <v>233</v>
      </c>
      <c r="G7946" s="27">
        <v>32652</v>
      </c>
      <c r="H7946">
        <v>26</v>
      </c>
      <c r="I7946" t="s">
        <v>244</v>
      </c>
      <c r="J7946" t="s">
        <v>245</v>
      </c>
      <c r="K7946">
        <v>0</v>
      </c>
      <c r="L7946">
        <v>2</v>
      </c>
      <c r="M7946">
        <v>0</v>
      </c>
      <c r="N7946">
        <v>0</v>
      </c>
      <c r="O7946">
        <v>2</v>
      </c>
      <c r="P7946">
        <v>-3</v>
      </c>
      <c r="Q7946" s="28">
        <v>41362.074999999997</v>
      </c>
      <c r="R7946" s="28">
        <v>41363.341666666667</v>
      </c>
      <c r="S7946" t="s">
        <v>25936</v>
      </c>
      <c r="T7946" s="27">
        <v>41362</v>
      </c>
      <c r="V7946">
        <v>3</v>
      </c>
      <c r="W7946" t="s">
        <v>32</v>
      </c>
      <c r="X7946" t="s">
        <v>939</v>
      </c>
      <c r="Y7946">
        <v>0</v>
      </c>
      <c r="AB7946" t="s">
        <v>237</v>
      </c>
      <c r="AH7946">
        <v>0</v>
      </c>
      <c r="AN7946" t="s">
        <v>238</v>
      </c>
      <c r="AO7946">
        <v>3</v>
      </c>
      <c r="AP7946" t="s">
        <v>239</v>
      </c>
      <c r="AQ7946" s="27">
        <v>41365</v>
      </c>
      <c r="AR7946" t="s">
        <v>240</v>
      </c>
      <c r="AS7946">
        <v>2</v>
      </c>
      <c r="AT7946" t="s">
        <v>239</v>
      </c>
      <c r="AU7946" s="27">
        <v>41365</v>
      </c>
    </row>
    <row r="7947" spans="1:47" x14ac:dyDescent="0.2">
      <c r="A7947">
        <v>7946</v>
      </c>
      <c r="B7947" t="s">
        <v>25937</v>
      </c>
      <c r="C7947" t="s">
        <v>400</v>
      </c>
      <c r="D7947" t="s">
        <v>25938</v>
      </c>
      <c r="E7947" s="27">
        <v>41297</v>
      </c>
      <c r="F7947" t="s">
        <v>233</v>
      </c>
      <c r="G7947" s="27">
        <v>33519</v>
      </c>
      <c r="H7947">
        <v>24</v>
      </c>
      <c r="I7947" t="s">
        <v>259</v>
      </c>
      <c r="J7947" t="s">
        <v>245</v>
      </c>
      <c r="K7947">
        <v>0</v>
      </c>
      <c r="L7947">
        <v>2</v>
      </c>
      <c r="M7947">
        <v>0</v>
      </c>
      <c r="N7947">
        <v>0</v>
      </c>
      <c r="O7947">
        <v>0</v>
      </c>
      <c r="P7947">
        <v>0</v>
      </c>
      <c r="Q7947" s="28">
        <v>41297.163194444445</v>
      </c>
      <c r="R7947" s="28">
        <v>41312.36041666667</v>
      </c>
      <c r="S7947" t="s">
        <v>25939</v>
      </c>
      <c r="T7947" s="27">
        <v>41297</v>
      </c>
      <c r="V7947">
        <v>0</v>
      </c>
      <c r="W7947" t="s">
        <v>32</v>
      </c>
      <c r="X7947" t="s">
        <v>2976</v>
      </c>
      <c r="Y7947">
        <v>0</v>
      </c>
      <c r="AB7947" t="s">
        <v>237</v>
      </c>
      <c r="AH7947">
        <v>0</v>
      </c>
      <c r="AN7947" t="s">
        <v>238</v>
      </c>
      <c r="AO7947">
        <v>3</v>
      </c>
      <c r="AP7947" t="s">
        <v>239</v>
      </c>
      <c r="AQ7947" s="27">
        <v>41297</v>
      </c>
      <c r="AR7947" t="s">
        <v>240</v>
      </c>
      <c r="AS7947">
        <v>2</v>
      </c>
      <c r="AT7947" t="s">
        <v>239</v>
      </c>
      <c r="AU7947" s="27">
        <v>41297</v>
      </c>
    </row>
    <row r="7948" spans="1:47" x14ac:dyDescent="0.2">
      <c r="A7948">
        <v>7947</v>
      </c>
      <c r="B7948" t="s">
        <v>25940</v>
      </c>
      <c r="C7948" t="s">
        <v>7958</v>
      </c>
      <c r="D7948" t="s">
        <v>25941</v>
      </c>
      <c r="E7948" s="27">
        <v>41306</v>
      </c>
      <c r="F7948" t="s">
        <v>294</v>
      </c>
      <c r="G7948" s="27">
        <v>33764</v>
      </c>
      <c r="H7948">
        <v>23</v>
      </c>
      <c r="I7948" t="s">
        <v>259</v>
      </c>
      <c r="J7948" t="s">
        <v>250</v>
      </c>
      <c r="K7948">
        <v>0</v>
      </c>
      <c r="L7948">
        <v>3</v>
      </c>
      <c r="M7948">
        <v>0</v>
      </c>
      <c r="N7948">
        <v>0</v>
      </c>
      <c r="O7948">
        <v>0</v>
      </c>
      <c r="W7948" t="s">
        <v>237</v>
      </c>
      <c r="Y7948">
        <v>-1</v>
      </c>
      <c r="AB7948" t="s">
        <v>237</v>
      </c>
      <c r="AH7948">
        <v>0</v>
      </c>
      <c r="AN7948" t="s">
        <v>238</v>
      </c>
      <c r="AO7948">
        <v>4</v>
      </c>
      <c r="AP7948" t="s">
        <v>239</v>
      </c>
      <c r="AQ7948" s="27">
        <v>41306</v>
      </c>
      <c r="AR7948" t="s">
        <v>240</v>
      </c>
      <c r="AS7948">
        <v>3</v>
      </c>
      <c r="AT7948" t="s">
        <v>239</v>
      </c>
      <c r="AU7948" s="27">
        <v>41306</v>
      </c>
    </row>
    <row r="7949" spans="1:47" x14ac:dyDescent="0.2">
      <c r="A7949">
        <v>7948</v>
      </c>
      <c r="B7949" t="s">
        <v>25942</v>
      </c>
      <c r="C7949" t="s">
        <v>10741</v>
      </c>
      <c r="D7949" t="s">
        <v>2261</v>
      </c>
      <c r="E7949" s="27">
        <v>41682</v>
      </c>
      <c r="F7949" t="s">
        <v>233</v>
      </c>
      <c r="G7949" s="27">
        <v>32514</v>
      </c>
      <c r="H7949">
        <v>27</v>
      </c>
      <c r="I7949" t="s">
        <v>244</v>
      </c>
      <c r="J7949" t="s">
        <v>250</v>
      </c>
      <c r="K7949">
        <v>0</v>
      </c>
      <c r="L7949">
        <v>6</v>
      </c>
      <c r="M7949">
        <v>0</v>
      </c>
      <c r="N7949">
        <v>0</v>
      </c>
      <c r="O7949">
        <v>0</v>
      </c>
      <c r="P7949">
        <v>-1</v>
      </c>
      <c r="Q7949" s="28">
        <v>41681.151388888888</v>
      </c>
      <c r="R7949" s="28">
        <v>41683.167361111111</v>
      </c>
      <c r="S7949" t="s">
        <v>25943</v>
      </c>
      <c r="T7949" s="27">
        <v>41681</v>
      </c>
      <c r="V7949">
        <v>1</v>
      </c>
      <c r="W7949" t="s">
        <v>32</v>
      </c>
      <c r="X7949" t="s">
        <v>1089</v>
      </c>
      <c r="Y7949">
        <v>0</v>
      </c>
      <c r="AB7949" t="s">
        <v>237</v>
      </c>
      <c r="AH7949">
        <v>0</v>
      </c>
      <c r="AN7949" t="s">
        <v>238</v>
      </c>
      <c r="AO7949">
        <v>7</v>
      </c>
      <c r="AP7949" t="s">
        <v>246</v>
      </c>
      <c r="AQ7949" s="27">
        <v>41682</v>
      </c>
      <c r="AR7949" t="s">
        <v>240</v>
      </c>
      <c r="AS7949">
        <v>6</v>
      </c>
      <c r="AT7949" t="s">
        <v>246</v>
      </c>
      <c r="AU7949" s="27">
        <v>41682</v>
      </c>
    </row>
    <row r="7950" spans="1:47" x14ac:dyDescent="0.2">
      <c r="A7950">
        <v>7949</v>
      </c>
      <c r="B7950" t="s">
        <v>25944</v>
      </c>
      <c r="C7950" t="s">
        <v>25945</v>
      </c>
      <c r="D7950" t="s">
        <v>4232</v>
      </c>
      <c r="E7950" s="27">
        <v>41635</v>
      </c>
      <c r="F7950" t="s">
        <v>294</v>
      </c>
      <c r="G7950" s="27">
        <v>28942</v>
      </c>
      <c r="H7950">
        <v>37</v>
      </c>
      <c r="I7950" t="s">
        <v>244</v>
      </c>
      <c r="J7950" t="s">
        <v>245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 s="28">
        <v>41635.150694444441</v>
      </c>
      <c r="R7950" s="28">
        <v>41636.057638888888</v>
      </c>
      <c r="S7950" t="s">
        <v>25946</v>
      </c>
      <c r="T7950" s="27">
        <v>41635</v>
      </c>
      <c r="V7950">
        <v>0</v>
      </c>
      <c r="W7950" t="s">
        <v>36</v>
      </c>
      <c r="X7950" t="s">
        <v>279</v>
      </c>
      <c r="Y7950">
        <v>0</v>
      </c>
      <c r="AB7950" t="s">
        <v>237</v>
      </c>
      <c r="AH7950">
        <v>0</v>
      </c>
      <c r="AN7950" t="s">
        <v>238</v>
      </c>
      <c r="AO7950">
        <v>1</v>
      </c>
      <c r="AP7950" t="s">
        <v>239</v>
      </c>
      <c r="AQ7950" s="27">
        <v>41635</v>
      </c>
      <c r="AR7950" t="s">
        <v>240</v>
      </c>
      <c r="AS7950">
        <v>1</v>
      </c>
      <c r="AT7950" t="s">
        <v>239</v>
      </c>
      <c r="AU7950" s="27">
        <v>41635</v>
      </c>
    </row>
    <row r="7951" spans="1:47" x14ac:dyDescent="0.2">
      <c r="A7951">
        <v>7950</v>
      </c>
      <c r="B7951" t="s">
        <v>25947</v>
      </c>
      <c r="C7951" t="s">
        <v>25948</v>
      </c>
      <c r="D7951" t="s">
        <v>25949</v>
      </c>
      <c r="E7951" s="27">
        <v>41419</v>
      </c>
      <c r="F7951" t="s">
        <v>233</v>
      </c>
      <c r="G7951" s="27">
        <v>27551</v>
      </c>
      <c r="H7951">
        <v>40</v>
      </c>
      <c r="I7951" t="s">
        <v>244</v>
      </c>
      <c r="J7951" t="s">
        <v>22</v>
      </c>
      <c r="K7951">
        <v>0</v>
      </c>
      <c r="L7951">
        <v>1</v>
      </c>
      <c r="M7951">
        <v>0</v>
      </c>
      <c r="N7951">
        <v>0</v>
      </c>
      <c r="O7951">
        <v>0</v>
      </c>
      <c r="W7951" t="s">
        <v>237</v>
      </c>
      <c r="Y7951">
        <v>-1</v>
      </c>
      <c r="AB7951" t="s">
        <v>237</v>
      </c>
      <c r="AH7951">
        <v>0</v>
      </c>
      <c r="AN7951" t="s">
        <v>238</v>
      </c>
      <c r="AO7951">
        <v>1</v>
      </c>
      <c r="AP7951" t="s">
        <v>239</v>
      </c>
      <c r="AQ7951" s="27">
        <v>41419</v>
      </c>
      <c r="AR7951" t="s">
        <v>240</v>
      </c>
      <c r="AS7951">
        <v>1</v>
      </c>
      <c r="AT7951" t="s">
        <v>239</v>
      </c>
      <c r="AU7951" s="27">
        <v>41419</v>
      </c>
    </row>
    <row r="7952" spans="1:47" x14ac:dyDescent="0.2">
      <c r="A7952">
        <v>7951</v>
      </c>
      <c r="B7952" t="s">
        <v>25950</v>
      </c>
      <c r="C7952" t="s">
        <v>25951</v>
      </c>
      <c r="D7952" t="s">
        <v>6517</v>
      </c>
      <c r="E7952" s="27">
        <v>41998</v>
      </c>
      <c r="F7952" t="s">
        <v>233</v>
      </c>
      <c r="G7952" s="27">
        <v>29358</v>
      </c>
      <c r="H7952">
        <v>35</v>
      </c>
      <c r="I7952" t="s">
        <v>244</v>
      </c>
      <c r="J7952" t="s">
        <v>245</v>
      </c>
      <c r="K7952">
        <v>0</v>
      </c>
      <c r="L7952">
        <v>1</v>
      </c>
      <c r="M7952">
        <v>0</v>
      </c>
      <c r="N7952">
        <v>0</v>
      </c>
      <c r="O7952">
        <v>0</v>
      </c>
      <c r="P7952">
        <v>-1</v>
      </c>
      <c r="Q7952" s="28">
        <v>41997.271527777775</v>
      </c>
      <c r="R7952" s="28">
        <v>41998.531944444447</v>
      </c>
      <c r="S7952" t="s">
        <v>25952</v>
      </c>
      <c r="T7952" s="27">
        <v>41997</v>
      </c>
      <c r="V7952">
        <v>1</v>
      </c>
      <c r="W7952" t="s">
        <v>36</v>
      </c>
      <c r="X7952" t="s">
        <v>279</v>
      </c>
      <c r="Y7952">
        <v>0</v>
      </c>
      <c r="AB7952" t="s">
        <v>237</v>
      </c>
      <c r="AH7952">
        <v>0</v>
      </c>
      <c r="AN7952" t="s">
        <v>238</v>
      </c>
      <c r="AO7952">
        <v>1</v>
      </c>
      <c r="AP7952" t="s">
        <v>239</v>
      </c>
      <c r="AQ7952" s="27">
        <v>41998</v>
      </c>
      <c r="AR7952" t="s">
        <v>240</v>
      </c>
      <c r="AS7952">
        <v>1</v>
      </c>
      <c r="AT7952" t="s">
        <v>239</v>
      </c>
      <c r="AU7952" s="27">
        <v>41998</v>
      </c>
    </row>
    <row r="7953" spans="1:47" x14ac:dyDescent="0.2">
      <c r="A7953">
        <v>7952</v>
      </c>
      <c r="B7953" t="s">
        <v>25953</v>
      </c>
      <c r="C7953" t="s">
        <v>11431</v>
      </c>
      <c r="D7953" t="s">
        <v>793</v>
      </c>
      <c r="E7953" s="27">
        <v>41278</v>
      </c>
      <c r="F7953" t="s">
        <v>233</v>
      </c>
      <c r="G7953" s="27">
        <v>30996</v>
      </c>
      <c r="H7953">
        <v>31</v>
      </c>
      <c r="I7953" t="s">
        <v>244</v>
      </c>
      <c r="J7953" t="s">
        <v>250</v>
      </c>
      <c r="K7953">
        <v>0</v>
      </c>
      <c r="L7953">
        <v>6</v>
      </c>
      <c r="M7953">
        <v>0</v>
      </c>
      <c r="N7953">
        <v>0</v>
      </c>
      <c r="O7953">
        <v>1</v>
      </c>
      <c r="P7953">
        <v>650</v>
      </c>
      <c r="Q7953" s="28">
        <v>41928.518750000003</v>
      </c>
      <c r="R7953" s="28">
        <v>41935.113888888889</v>
      </c>
      <c r="S7953" t="s">
        <v>25954</v>
      </c>
      <c r="U7953" s="27">
        <v>41256</v>
      </c>
      <c r="V7953">
        <v>22</v>
      </c>
      <c r="W7953" t="s">
        <v>32</v>
      </c>
      <c r="X7953" t="s">
        <v>274</v>
      </c>
      <c r="Y7953">
        <v>0</v>
      </c>
      <c r="AB7953" t="s">
        <v>237</v>
      </c>
      <c r="AH7953">
        <v>0</v>
      </c>
      <c r="AN7953" t="s">
        <v>238</v>
      </c>
      <c r="AO7953">
        <v>6</v>
      </c>
      <c r="AP7953" t="s">
        <v>246</v>
      </c>
      <c r="AQ7953" s="27">
        <v>41278</v>
      </c>
      <c r="AR7953" t="s">
        <v>240</v>
      </c>
      <c r="AS7953">
        <v>6</v>
      </c>
      <c r="AT7953" t="s">
        <v>246</v>
      </c>
      <c r="AU7953" s="27">
        <v>41278</v>
      </c>
    </row>
    <row r="7954" spans="1:47" x14ac:dyDescent="0.2">
      <c r="A7954">
        <v>7953</v>
      </c>
      <c r="B7954" t="s">
        <v>25955</v>
      </c>
      <c r="C7954" t="s">
        <v>3848</v>
      </c>
      <c r="D7954" t="s">
        <v>8890</v>
      </c>
      <c r="E7954" s="27">
        <v>41444</v>
      </c>
      <c r="F7954" t="s">
        <v>233</v>
      </c>
      <c r="G7954" s="27">
        <v>28878</v>
      </c>
      <c r="H7954">
        <v>37</v>
      </c>
      <c r="I7954" t="s">
        <v>244</v>
      </c>
      <c r="J7954" t="s">
        <v>353</v>
      </c>
      <c r="K7954">
        <v>0</v>
      </c>
      <c r="L7954">
        <v>3</v>
      </c>
      <c r="M7954">
        <v>0</v>
      </c>
      <c r="N7954">
        <v>0</v>
      </c>
      <c r="O7954">
        <v>1</v>
      </c>
      <c r="P7954">
        <v>-1</v>
      </c>
      <c r="Q7954" s="28">
        <v>41443.162499999999</v>
      </c>
      <c r="R7954" s="28">
        <v>41443.239583333336</v>
      </c>
      <c r="S7954" t="s">
        <v>25956</v>
      </c>
      <c r="T7954" s="27">
        <v>41443</v>
      </c>
      <c r="V7954">
        <v>1</v>
      </c>
      <c r="W7954" t="s">
        <v>32</v>
      </c>
      <c r="X7954" t="s">
        <v>608</v>
      </c>
      <c r="Y7954">
        <v>0</v>
      </c>
      <c r="AB7954" t="s">
        <v>237</v>
      </c>
      <c r="AH7954">
        <v>0</v>
      </c>
      <c r="AN7954" t="s">
        <v>238</v>
      </c>
      <c r="AO7954">
        <v>2</v>
      </c>
      <c r="AP7954" t="s">
        <v>239</v>
      </c>
      <c r="AQ7954" s="27">
        <v>41444</v>
      </c>
      <c r="AR7954" t="s">
        <v>240</v>
      </c>
      <c r="AS7954">
        <v>3</v>
      </c>
      <c r="AT7954" t="s">
        <v>239</v>
      </c>
      <c r="AU7954" s="27">
        <v>41444</v>
      </c>
    </row>
    <row r="7955" spans="1:47" x14ac:dyDescent="0.2">
      <c r="A7955">
        <v>7954</v>
      </c>
      <c r="B7955" t="s">
        <v>25957</v>
      </c>
      <c r="C7955" t="s">
        <v>4367</v>
      </c>
      <c r="D7955" t="s">
        <v>243</v>
      </c>
      <c r="E7955" s="27">
        <v>41315</v>
      </c>
      <c r="F7955" t="s">
        <v>233</v>
      </c>
      <c r="G7955" s="27">
        <v>24334</v>
      </c>
      <c r="H7955">
        <v>49</v>
      </c>
      <c r="I7955" t="s">
        <v>234</v>
      </c>
      <c r="J7955" t="s">
        <v>245</v>
      </c>
      <c r="K7955">
        <v>0</v>
      </c>
      <c r="L7955">
        <v>1</v>
      </c>
      <c r="M7955">
        <v>0</v>
      </c>
      <c r="N7955">
        <v>0</v>
      </c>
      <c r="O7955">
        <v>0</v>
      </c>
      <c r="W7955" t="s">
        <v>237</v>
      </c>
      <c r="Y7955">
        <v>-1</v>
      </c>
      <c r="AB7955" t="s">
        <v>237</v>
      </c>
      <c r="AH7955">
        <v>0</v>
      </c>
      <c r="AN7955" t="s">
        <v>238</v>
      </c>
      <c r="AO7955">
        <v>1</v>
      </c>
      <c r="AP7955" t="s">
        <v>239</v>
      </c>
      <c r="AQ7955" s="27">
        <v>41315</v>
      </c>
      <c r="AR7955" t="s">
        <v>240</v>
      </c>
      <c r="AS7955">
        <v>1</v>
      </c>
      <c r="AT7955" t="s">
        <v>239</v>
      </c>
      <c r="AU7955" s="27">
        <v>41315</v>
      </c>
    </row>
    <row r="7956" spans="1:47" x14ac:dyDescent="0.2">
      <c r="A7956">
        <v>7955</v>
      </c>
      <c r="B7956" t="s">
        <v>25958</v>
      </c>
      <c r="C7956" t="s">
        <v>2690</v>
      </c>
      <c r="D7956" t="s">
        <v>991</v>
      </c>
      <c r="E7956" s="27">
        <v>41547</v>
      </c>
      <c r="F7956" t="s">
        <v>233</v>
      </c>
      <c r="G7956" s="27">
        <v>33843</v>
      </c>
      <c r="H7956">
        <v>23</v>
      </c>
      <c r="I7956" t="s">
        <v>259</v>
      </c>
      <c r="J7956" t="s">
        <v>250</v>
      </c>
      <c r="K7956">
        <v>0</v>
      </c>
      <c r="L7956">
        <v>7</v>
      </c>
      <c r="M7956">
        <v>0</v>
      </c>
      <c r="N7956">
        <v>0</v>
      </c>
      <c r="O7956">
        <v>3</v>
      </c>
      <c r="P7956">
        <v>0</v>
      </c>
      <c r="Q7956" s="28">
        <v>41547.251388888886</v>
      </c>
      <c r="R7956" s="28">
        <v>41590.37777777778</v>
      </c>
      <c r="S7956" t="s">
        <v>25959</v>
      </c>
      <c r="T7956" s="27">
        <v>41547</v>
      </c>
      <c r="V7956">
        <v>0</v>
      </c>
      <c r="W7956" t="s">
        <v>32</v>
      </c>
      <c r="X7956" t="s">
        <v>254</v>
      </c>
      <c r="Y7956">
        <v>1</v>
      </c>
      <c r="AA7956" t="s">
        <v>25960</v>
      </c>
      <c r="AB7956" t="s">
        <v>36</v>
      </c>
      <c r="AC7956">
        <v>0</v>
      </c>
      <c r="AD7956" s="27">
        <v>42141</v>
      </c>
      <c r="AE7956" t="s">
        <v>529</v>
      </c>
      <c r="AF7956" s="27">
        <v>42141</v>
      </c>
      <c r="AG7956" s="27">
        <v>42233</v>
      </c>
      <c r="AH7956">
        <v>0</v>
      </c>
      <c r="AN7956" t="s">
        <v>238</v>
      </c>
      <c r="AO7956">
        <v>5</v>
      </c>
      <c r="AP7956" t="s">
        <v>246</v>
      </c>
      <c r="AQ7956" s="27">
        <v>41547</v>
      </c>
      <c r="AR7956" t="s">
        <v>240</v>
      </c>
      <c r="AS7956">
        <v>7</v>
      </c>
      <c r="AT7956" t="s">
        <v>246</v>
      </c>
      <c r="AU7956" s="27">
        <v>41547</v>
      </c>
    </row>
    <row r="7957" spans="1:47" x14ac:dyDescent="0.2">
      <c r="A7957">
        <v>7956</v>
      </c>
      <c r="B7957" t="s">
        <v>25841</v>
      </c>
      <c r="C7957" t="s">
        <v>400</v>
      </c>
      <c r="D7957" t="s">
        <v>1303</v>
      </c>
      <c r="E7957" s="27">
        <v>41835</v>
      </c>
      <c r="F7957" t="s">
        <v>233</v>
      </c>
      <c r="G7957" s="27">
        <v>30223</v>
      </c>
      <c r="H7957">
        <v>33</v>
      </c>
      <c r="I7957" t="s">
        <v>244</v>
      </c>
      <c r="J7957" t="s">
        <v>250</v>
      </c>
      <c r="K7957">
        <v>0</v>
      </c>
      <c r="L7957">
        <v>2</v>
      </c>
      <c r="M7957">
        <v>0</v>
      </c>
      <c r="N7957">
        <v>0</v>
      </c>
      <c r="O7957">
        <v>5</v>
      </c>
      <c r="P7957">
        <v>0</v>
      </c>
      <c r="Q7957" s="28">
        <v>41835.513888888891</v>
      </c>
      <c r="R7957" s="28">
        <v>41835.081944444442</v>
      </c>
      <c r="S7957" t="s">
        <v>25961</v>
      </c>
      <c r="T7957" s="27">
        <v>41834</v>
      </c>
      <c r="V7957">
        <v>1</v>
      </c>
      <c r="W7957" t="s">
        <v>32</v>
      </c>
      <c r="X7957" t="s">
        <v>359</v>
      </c>
      <c r="Y7957">
        <v>0</v>
      </c>
      <c r="AB7957" t="s">
        <v>237</v>
      </c>
      <c r="AH7957">
        <v>0</v>
      </c>
      <c r="AN7957" t="s">
        <v>238</v>
      </c>
      <c r="AO7957">
        <v>2</v>
      </c>
      <c r="AP7957" t="s">
        <v>239</v>
      </c>
      <c r="AQ7957" s="27">
        <v>41835</v>
      </c>
      <c r="AR7957" t="s">
        <v>240</v>
      </c>
      <c r="AS7957">
        <v>2</v>
      </c>
      <c r="AT7957" t="s">
        <v>239</v>
      </c>
      <c r="AU7957" s="27">
        <v>41835</v>
      </c>
    </row>
    <row r="7958" spans="1:47" x14ac:dyDescent="0.2">
      <c r="A7958">
        <v>7957</v>
      </c>
      <c r="B7958" t="s">
        <v>25962</v>
      </c>
      <c r="C7958" t="s">
        <v>1863</v>
      </c>
      <c r="D7958" t="s">
        <v>565</v>
      </c>
      <c r="E7958" s="27">
        <v>41808</v>
      </c>
      <c r="F7958" t="s">
        <v>233</v>
      </c>
      <c r="G7958" s="27">
        <v>21840</v>
      </c>
      <c r="H7958">
        <v>56</v>
      </c>
      <c r="I7958" t="s">
        <v>234</v>
      </c>
      <c r="J7958" t="s">
        <v>245</v>
      </c>
      <c r="K7958">
        <v>0</v>
      </c>
      <c r="L7958">
        <v>1</v>
      </c>
      <c r="M7958">
        <v>0</v>
      </c>
      <c r="N7958">
        <v>0</v>
      </c>
      <c r="O7958">
        <v>0</v>
      </c>
      <c r="W7958" t="s">
        <v>237</v>
      </c>
      <c r="Y7958">
        <v>-1</v>
      </c>
      <c r="AB7958" t="s">
        <v>237</v>
      </c>
      <c r="AH7958">
        <v>0</v>
      </c>
      <c r="AN7958" t="s">
        <v>238</v>
      </c>
      <c r="AO7958">
        <v>1</v>
      </c>
      <c r="AP7958" t="s">
        <v>239</v>
      </c>
      <c r="AQ7958" s="27">
        <v>41808</v>
      </c>
      <c r="AR7958" t="s">
        <v>240</v>
      </c>
      <c r="AS7958">
        <v>1</v>
      </c>
      <c r="AT7958" t="s">
        <v>239</v>
      </c>
      <c r="AU7958" s="27">
        <v>41808</v>
      </c>
    </row>
    <row r="7959" spans="1:47" x14ac:dyDescent="0.2">
      <c r="A7959">
        <v>7958</v>
      </c>
      <c r="B7959" t="s">
        <v>25963</v>
      </c>
      <c r="C7959" t="s">
        <v>830</v>
      </c>
      <c r="D7959" t="s">
        <v>25964</v>
      </c>
      <c r="E7959" s="27">
        <v>41385</v>
      </c>
      <c r="F7959" t="s">
        <v>233</v>
      </c>
      <c r="G7959" s="27">
        <v>21043</v>
      </c>
      <c r="H7959">
        <v>58</v>
      </c>
      <c r="I7959" t="s">
        <v>234</v>
      </c>
      <c r="J7959" t="s">
        <v>245</v>
      </c>
      <c r="K7959">
        <v>0</v>
      </c>
      <c r="L7959">
        <v>2</v>
      </c>
      <c r="M7959">
        <v>0</v>
      </c>
      <c r="N7959">
        <v>0</v>
      </c>
      <c r="O7959">
        <v>5</v>
      </c>
      <c r="P7959">
        <v>-1</v>
      </c>
      <c r="Q7959" s="28">
        <v>41384.53402777778</v>
      </c>
      <c r="R7959" s="28">
        <v>41387.314583333333</v>
      </c>
      <c r="S7959" t="s">
        <v>25965</v>
      </c>
      <c r="T7959" s="27">
        <v>41384</v>
      </c>
      <c r="V7959">
        <v>1</v>
      </c>
      <c r="W7959" t="s">
        <v>36</v>
      </c>
      <c r="X7959" t="s">
        <v>412</v>
      </c>
      <c r="Y7959">
        <v>0</v>
      </c>
      <c r="AB7959" t="s">
        <v>237</v>
      </c>
      <c r="AH7959">
        <v>0</v>
      </c>
      <c r="AN7959" t="s">
        <v>238</v>
      </c>
      <c r="AO7959">
        <v>1</v>
      </c>
      <c r="AP7959" t="s">
        <v>239</v>
      </c>
      <c r="AQ7959" s="27">
        <v>41385</v>
      </c>
      <c r="AR7959" t="s">
        <v>240</v>
      </c>
      <c r="AS7959">
        <v>2</v>
      </c>
      <c r="AT7959" t="s">
        <v>239</v>
      </c>
      <c r="AU7959" s="27">
        <v>41385</v>
      </c>
    </row>
    <row r="7960" spans="1:47" x14ac:dyDescent="0.2">
      <c r="A7960">
        <v>7959</v>
      </c>
      <c r="B7960" t="s">
        <v>25966</v>
      </c>
      <c r="C7960" t="s">
        <v>3963</v>
      </c>
      <c r="D7960" t="s">
        <v>664</v>
      </c>
      <c r="E7960" s="27">
        <v>41812</v>
      </c>
      <c r="F7960" t="s">
        <v>233</v>
      </c>
      <c r="G7960" s="27">
        <v>22391</v>
      </c>
      <c r="H7960">
        <v>54</v>
      </c>
      <c r="I7960" t="s">
        <v>234</v>
      </c>
      <c r="J7960" t="s">
        <v>250</v>
      </c>
      <c r="K7960">
        <v>0</v>
      </c>
      <c r="L7960">
        <v>5</v>
      </c>
      <c r="M7960">
        <v>0</v>
      </c>
      <c r="N7960">
        <v>0</v>
      </c>
      <c r="O7960">
        <v>8</v>
      </c>
      <c r="P7960">
        <v>-1</v>
      </c>
      <c r="Q7960" s="28">
        <v>41811.074999999997</v>
      </c>
      <c r="R7960" s="28">
        <v>41821.38958333333</v>
      </c>
      <c r="S7960" t="s">
        <v>25967</v>
      </c>
      <c r="T7960" s="27">
        <v>41811</v>
      </c>
      <c r="V7960">
        <v>1</v>
      </c>
      <c r="W7960" t="s">
        <v>32</v>
      </c>
      <c r="X7960" t="s">
        <v>494</v>
      </c>
      <c r="Y7960">
        <v>0</v>
      </c>
      <c r="AB7960" t="s">
        <v>237</v>
      </c>
      <c r="AH7960">
        <v>0</v>
      </c>
      <c r="AN7960" t="s">
        <v>238</v>
      </c>
      <c r="AO7960">
        <v>5</v>
      </c>
      <c r="AP7960" t="s">
        <v>246</v>
      </c>
      <c r="AQ7960" s="27">
        <v>41812</v>
      </c>
      <c r="AR7960" t="s">
        <v>240</v>
      </c>
      <c r="AS7960">
        <v>5</v>
      </c>
      <c r="AT7960" t="s">
        <v>246</v>
      </c>
      <c r="AU7960" s="27">
        <v>41812</v>
      </c>
    </row>
    <row r="7961" spans="1:47" x14ac:dyDescent="0.2">
      <c r="A7961">
        <v>7960</v>
      </c>
      <c r="B7961" t="s">
        <v>25968</v>
      </c>
      <c r="C7961" t="s">
        <v>25969</v>
      </c>
      <c r="D7961" t="s">
        <v>11782</v>
      </c>
      <c r="E7961" s="27">
        <v>41325</v>
      </c>
      <c r="F7961" t="s">
        <v>294</v>
      </c>
      <c r="G7961" s="27">
        <v>19506</v>
      </c>
      <c r="H7961">
        <v>62</v>
      </c>
      <c r="I7961" t="s">
        <v>234</v>
      </c>
      <c r="J7961" t="s">
        <v>245</v>
      </c>
      <c r="K7961">
        <v>0</v>
      </c>
      <c r="L7961">
        <v>1</v>
      </c>
      <c r="M7961">
        <v>0</v>
      </c>
      <c r="N7961">
        <v>0</v>
      </c>
      <c r="O7961">
        <v>1</v>
      </c>
      <c r="P7961">
        <v>-2</v>
      </c>
      <c r="Q7961" s="28">
        <v>41323.363194444442</v>
      </c>
      <c r="R7961" s="28">
        <v>41324.103472222225</v>
      </c>
      <c r="S7961" t="s">
        <v>25970</v>
      </c>
      <c r="T7961" s="27">
        <v>41323</v>
      </c>
      <c r="V7961">
        <v>2</v>
      </c>
      <c r="W7961" t="s">
        <v>36</v>
      </c>
      <c r="X7961" t="s">
        <v>263</v>
      </c>
      <c r="Y7961">
        <v>1</v>
      </c>
      <c r="AA7961" t="s">
        <v>25971</v>
      </c>
      <c r="AB7961" t="s">
        <v>36</v>
      </c>
      <c r="AD7961" s="27">
        <v>41500</v>
      </c>
      <c r="AE7961" t="s">
        <v>404</v>
      </c>
      <c r="AH7961">
        <v>0</v>
      </c>
      <c r="AN7961" t="s">
        <v>238</v>
      </c>
      <c r="AO7961">
        <v>1</v>
      </c>
      <c r="AP7961" t="s">
        <v>239</v>
      </c>
      <c r="AQ7961" s="27">
        <v>41325</v>
      </c>
      <c r="AR7961" t="s">
        <v>240</v>
      </c>
      <c r="AS7961">
        <v>1</v>
      </c>
      <c r="AT7961" t="s">
        <v>239</v>
      </c>
      <c r="AU7961" s="27">
        <v>41325</v>
      </c>
    </row>
    <row r="7962" spans="1:47" x14ac:dyDescent="0.2">
      <c r="A7962">
        <v>7961</v>
      </c>
      <c r="B7962" t="s">
        <v>25972</v>
      </c>
      <c r="C7962" t="s">
        <v>3946</v>
      </c>
      <c r="D7962" t="s">
        <v>1376</v>
      </c>
      <c r="E7962" s="27">
        <v>41769</v>
      </c>
      <c r="F7962" t="s">
        <v>233</v>
      </c>
      <c r="G7962" s="27">
        <v>33985</v>
      </c>
      <c r="H7962">
        <v>23</v>
      </c>
      <c r="I7962" t="s">
        <v>259</v>
      </c>
      <c r="J7962" t="s">
        <v>22</v>
      </c>
      <c r="K7962">
        <v>0</v>
      </c>
      <c r="L7962">
        <v>5</v>
      </c>
      <c r="M7962">
        <v>0</v>
      </c>
      <c r="N7962">
        <v>0</v>
      </c>
      <c r="O7962">
        <v>0</v>
      </c>
      <c r="P7962">
        <v>-1</v>
      </c>
      <c r="Q7962" s="28">
        <v>41768.131249999999</v>
      </c>
      <c r="R7962" s="28">
        <v>41769.323611111111</v>
      </c>
      <c r="S7962" t="s">
        <v>25973</v>
      </c>
      <c r="T7962" s="27">
        <v>41768</v>
      </c>
      <c r="V7962">
        <v>1</v>
      </c>
      <c r="W7962" t="s">
        <v>32</v>
      </c>
      <c r="X7962" t="s">
        <v>555</v>
      </c>
      <c r="Y7962">
        <v>0</v>
      </c>
      <c r="AB7962" t="s">
        <v>237</v>
      </c>
      <c r="AH7962">
        <v>0</v>
      </c>
      <c r="AN7962" t="s">
        <v>238</v>
      </c>
      <c r="AO7962">
        <v>8</v>
      </c>
      <c r="AP7962" t="s">
        <v>269</v>
      </c>
      <c r="AQ7962" s="27">
        <v>41769</v>
      </c>
      <c r="AR7962" t="s">
        <v>240</v>
      </c>
      <c r="AS7962">
        <v>5</v>
      </c>
      <c r="AT7962" t="s">
        <v>246</v>
      </c>
      <c r="AU7962" s="27">
        <v>41769</v>
      </c>
    </row>
    <row r="7963" spans="1:47" x14ac:dyDescent="0.2">
      <c r="A7963">
        <v>7962</v>
      </c>
      <c r="B7963" t="s">
        <v>25974</v>
      </c>
      <c r="C7963" t="s">
        <v>25975</v>
      </c>
      <c r="D7963" t="s">
        <v>12961</v>
      </c>
      <c r="E7963" s="27">
        <v>41641</v>
      </c>
      <c r="F7963" t="s">
        <v>294</v>
      </c>
      <c r="G7963" s="27">
        <v>27147</v>
      </c>
      <c r="H7963">
        <v>41</v>
      </c>
      <c r="I7963" t="s">
        <v>244</v>
      </c>
      <c r="J7963" t="s">
        <v>250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 s="28">
        <v>41641.512499999997</v>
      </c>
      <c r="R7963" s="28">
        <v>41642.100694444445</v>
      </c>
      <c r="S7963" t="s">
        <v>25976</v>
      </c>
      <c r="T7963" s="27">
        <v>41640</v>
      </c>
      <c r="V7963">
        <v>1</v>
      </c>
      <c r="W7963" t="s">
        <v>32</v>
      </c>
      <c r="X7963" t="s">
        <v>2976</v>
      </c>
      <c r="Y7963">
        <v>0</v>
      </c>
      <c r="AB7963" t="s">
        <v>237</v>
      </c>
      <c r="AH7963">
        <v>0</v>
      </c>
      <c r="AN7963" t="s">
        <v>238</v>
      </c>
      <c r="AO7963">
        <v>1</v>
      </c>
      <c r="AP7963" t="s">
        <v>239</v>
      </c>
      <c r="AQ7963" s="27">
        <v>41641</v>
      </c>
      <c r="AR7963" t="s">
        <v>240</v>
      </c>
      <c r="AS7963">
        <v>1</v>
      </c>
      <c r="AT7963" t="s">
        <v>239</v>
      </c>
      <c r="AU7963" s="27">
        <v>41641</v>
      </c>
    </row>
    <row r="7964" spans="1:47" x14ac:dyDescent="0.2">
      <c r="A7964">
        <v>7963</v>
      </c>
      <c r="B7964" t="s">
        <v>25977</v>
      </c>
      <c r="C7964" t="s">
        <v>4736</v>
      </c>
      <c r="D7964" t="s">
        <v>25978</v>
      </c>
      <c r="E7964" s="27">
        <v>41345</v>
      </c>
      <c r="F7964" t="s">
        <v>233</v>
      </c>
      <c r="G7964" s="27">
        <v>30333</v>
      </c>
      <c r="H7964">
        <v>33</v>
      </c>
      <c r="I7964" t="s">
        <v>244</v>
      </c>
      <c r="J7964" t="s">
        <v>353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-1</v>
      </c>
      <c r="Q7964" s="28">
        <v>41344.179166666669</v>
      </c>
      <c r="R7964" s="28">
        <v>41345.051388888889</v>
      </c>
      <c r="S7964" t="s">
        <v>25979</v>
      </c>
      <c r="T7964" s="27">
        <v>41344</v>
      </c>
      <c r="V7964">
        <v>1</v>
      </c>
      <c r="W7964" t="s">
        <v>36</v>
      </c>
      <c r="X7964" t="s">
        <v>279</v>
      </c>
      <c r="Y7964">
        <v>0</v>
      </c>
      <c r="AB7964" t="s">
        <v>237</v>
      </c>
      <c r="AH7964">
        <v>0</v>
      </c>
      <c r="AN7964" t="s">
        <v>238</v>
      </c>
      <c r="AO7964">
        <v>1</v>
      </c>
      <c r="AP7964" t="s">
        <v>239</v>
      </c>
      <c r="AQ7964" s="27">
        <v>41345</v>
      </c>
      <c r="AR7964" t="s">
        <v>240</v>
      </c>
      <c r="AS7964">
        <v>1</v>
      </c>
      <c r="AT7964" t="s">
        <v>239</v>
      </c>
      <c r="AU7964" s="27">
        <v>41345</v>
      </c>
    </row>
    <row r="7965" spans="1:47" x14ac:dyDescent="0.2">
      <c r="A7965">
        <v>7964</v>
      </c>
      <c r="B7965" t="s">
        <v>25980</v>
      </c>
      <c r="C7965" t="s">
        <v>25981</v>
      </c>
      <c r="D7965" t="s">
        <v>4287</v>
      </c>
      <c r="E7965" s="27">
        <v>41701</v>
      </c>
      <c r="F7965" t="s">
        <v>233</v>
      </c>
      <c r="G7965" s="27">
        <v>30324</v>
      </c>
      <c r="H7965">
        <v>33</v>
      </c>
      <c r="I7965" t="s">
        <v>244</v>
      </c>
      <c r="J7965" t="s">
        <v>250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 s="28">
        <v>41701.142361111109</v>
      </c>
      <c r="R7965" s="28">
        <v>41701.359722222223</v>
      </c>
      <c r="S7965" t="s">
        <v>25982</v>
      </c>
      <c r="T7965" s="27">
        <v>41701</v>
      </c>
      <c r="V7965">
        <v>0</v>
      </c>
      <c r="W7965" t="s">
        <v>36</v>
      </c>
      <c r="X7965" t="s">
        <v>279</v>
      </c>
      <c r="Y7965">
        <v>0</v>
      </c>
      <c r="AB7965" t="s">
        <v>237</v>
      </c>
      <c r="AH7965">
        <v>0</v>
      </c>
      <c r="AN7965" t="s">
        <v>238</v>
      </c>
      <c r="AO7965">
        <v>1</v>
      </c>
      <c r="AP7965" t="s">
        <v>239</v>
      </c>
      <c r="AQ7965" s="27">
        <v>41701</v>
      </c>
      <c r="AR7965" t="s">
        <v>240</v>
      </c>
      <c r="AS7965">
        <v>1</v>
      </c>
      <c r="AT7965" t="s">
        <v>239</v>
      </c>
      <c r="AU7965" s="27">
        <v>41701</v>
      </c>
    </row>
    <row r="7966" spans="1:47" x14ac:dyDescent="0.2">
      <c r="A7966">
        <v>7965</v>
      </c>
      <c r="B7966" t="s">
        <v>25983</v>
      </c>
      <c r="C7966" t="s">
        <v>25984</v>
      </c>
      <c r="D7966" t="s">
        <v>25985</v>
      </c>
      <c r="E7966" s="27">
        <v>41820</v>
      </c>
      <c r="F7966" t="s">
        <v>294</v>
      </c>
      <c r="G7966" s="27">
        <v>33263</v>
      </c>
      <c r="H7966">
        <v>25</v>
      </c>
      <c r="I7966" t="s">
        <v>244</v>
      </c>
      <c r="J7966" t="s">
        <v>245</v>
      </c>
      <c r="K7966">
        <v>0</v>
      </c>
      <c r="L7966">
        <v>3</v>
      </c>
      <c r="M7966">
        <v>0</v>
      </c>
      <c r="N7966">
        <v>0</v>
      </c>
      <c r="O7966">
        <v>1</v>
      </c>
      <c r="P7966">
        <v>-3</v>
      </c>
      <c r="Q7966" s="28">
        <v>41817.240972222222</v>
      </c>
      <c r="R7966" s="28">
        <v>41817.371527777781</v>
      </c>
      <c r="S7966" t="s">
        <v>25986</v>
      </c>
      <c r="T7966" s="27">
        <v>41817</v>
      </c>
      <c r="V7966">
        <v>3</v>
      </c>
      <c r="W7966" t="s">
        <v>36</v>
      </c>
      <c r="X7966" t="s">
        <v>595</v>
      </c>
      <c r="Y7966">
        <v>0</v>
      </c>
      <c r="AB7966" t="s">
        <v>237</v>
      </c>
      <c r="AH7966">
        <v>0</v>
      </c>
      <c r="AN7966" t="s">
        <v>238</v>
      </c>
      <c r="AO7966">
        <v>3</v>
      </c>
      <c r="AP7966" t="s">
        <v>239</v>
      </c>
      <c r="AQ7966" s="27">
        <v>41820</v>
      </c>
      <c r="AR7966" t="s">
        <v>240</v>
      </c>
      <c r="AS7966">
        <v>3</v>
      </c>
      <c r="AT7966" t="s">
        <v>239</v>
      </c>
      <c r="AU7966" s="27">
        <v>41820</v>
      </c>
    </row>
    <row r="7967" spans="1:47" x14ac:dyDescent="0.2">
      <c r="A7967">
        <v>7966</v>
      </c>
      <c r="B7967" t="s">
        <v>25987</v>
      </c>
      <c r="C7967" t="s">
        <v>25988</v>
      </c>
      <c r="D7967" t="s">
        <v>25989</v>
      </c>
      <c r="E7967" s="27">
        <v>41328</v>
      </c>
      <c r="F7967" t="s">
        <v>233</v>
      </c>
      <c r="G7967" s="27">
        <v>30387</v>
      </c>
      <c r="H7967">
        <v>33</v>
      </c>
      <c r="I7967" t="s">
        <v>244</v>
      </c>
      <c r="J7967" t="s">
        <v>250</v>
      </c>
      <c r="K7967">
        <v>4</v>
      </c>
      <c r="L7967">
        <v>10</v>
      </c>
      <c r="M7967">
        <v>0</v>
      </c>
      <c r="N7967">
        <v>0</v>
      </c>
      <c r="O7967">
        <v>12</v>
      </c>
      <c r="P7967">
        <v>-1</v>
      </c>
      <c r="Q7967" s="28">
        <v>41327.356944444444</v>
      </c>
      <c r="R7967" s="28">
        <v>41328.37222222222</v>
      </c>
      <c r="S7967" t="s">
        <v>25990</v>
      </c>
      <c r="T7967" s="27">
        <v>41327</v>
      </c>
      <c r="V7967">
        <v>1</v>
      </c>
      <c r="W7967" t="s">
        <v>32</v>
      </c>
      <c r="X7967" t="s">
        <v>898</v>
      </c>
      <c r="Y7967">
        <v>1</v>
      </c>
      <c r="AA7967" t="s">
        <v>25991</v>
      </c>
      <c r="AB7967" t="s">
        <v>32</v>
      </c>
      <c r="AC7967">
        <v>1</v>
      </c>
      <c r="AD7967" s="27">
        <v>41675</v>
      </c>
      <c r="AE7967" t="s">
        <v>261</v>
      </c>
      <c r="AF7967" s="27">
        <v>41676</v>
      </c>
      <c r="AG7967" s="27">
        <v>42026</v>
      </c>
      <c r="AH7967">
        <v>0</v>
      </c>
      <c r="AN7967" t="s">
        <v>238</v>
      </c>
      <c r="AO7967">
        <v>7</v>
      </c>
      <c r="AP7967" t="s">
        <v>246</v>
      </c>
      <c r="AQ7967" s="27">
        <v>41328</v>
      </c>
      <c r="AR7967" t="s">
        <v>240</v>
      </c>
      <c r="AS7967">
        <v>10</v>
      </c>
      <c r="AT7967" t="s">
        <v>269</v>
      </c>
      <c r="AU7967" s="27">
        <v>41328</v>
      </c>
    </row>
    <row r="7968" spans="1:47" x14ac:dyDescent="0.2">
      <c r="A7968">
        <v>7967</v>
      </c>
      <c r="B7968" t="s">
        <v>25992</v>
      </c>
      <c r="C7968" t="s">
        <v>25993</v>
      </c>
      <c r="D7968" t="s">
        <v>4169</v>
      </c>
      <c r="E7968" s="27">
        <v>41806</v>
      </c>
      <c r="F7968" t="s">
        <v>233</v>
      </c>
      <c r="G7968" s="27">
        <v>27024</v>
      </c>
      <c r="H7968">
        <v>42</v>
      </c>
      <c r="I7968" t="s">
        <v>244</v>
      </c>
      <c r="J7968" t="s">
        <v>245</v>
      </c>
      <c r="K7968">
        <v>0</v>
      </c>
      <c r="L7968">
        <v>1</v>
      </c>
      <c r="M7968">
        <v>0</v>
      </c>
      <c r="N7968">
        <v>0</v>
      </c>
      <c r="O7968">
        <v>0</v>
      </c>
      <c r="P7968">
        <v>-1</v>
      </c>
      <c r="Q7968" s="28">
        <v>41805.238888888889</v>
      </c>
      <c r="R7968" s="28">
        <v>41806.290972222225</v>
      </c>
      <c r="S7968" t="s">
        <v>25994</v>
      </c>
      <c r="T7968" s="27">
        <v>41805</v>
      </c>
      <c r="V7968">
        <v>1</v>
      </c>
      <c r="W7968" t="s">
        <v>36</v>
      </c>
      <c r="X7968" t="s">
        <v>729</v>
      </c>
      <c r="Y7968">
        <v>0</v>
      </c>
      <c r="AB7968" t="s">
        <v>237</v>
      </c>
      <c r="AH7968">
        <v>0</v>
      </c>
      <c r="AN7968" t="s">
        <v>238</v>
      </c>
      <c r="AO7968">
        <v>1</v>
      </c>
      <c r="AP7968" t="s">
        <v>239</v>
      </c>
      <c r="AQ7968" s="27">
        <v>41806</v>
      </c>
      <c r="AR7968" t="s">
        <v>240</v>
      </c>
      <c r="AS7968">
        <v>1</v>
      </c>
      <c r="AT7968" t="s">
        <v>239</v>
      </c>
      <c r="AU7968" s="27">
        <v>41806</v>
      </c>
    </row>
    <row r="7969" spans="1:47" x14ac:dyDescent="0.2">
      <c r="A7969">
        <v>7968</v>
      </c>
      <c r="B7969" t="s">
        <v>25995</v>
      </c>
      <c r="C7969" t="s">
        <v>297</v>
      </c>
      <c r="D7969" t="s">
        <v>1803</v>
      </c>
      <c r="E7969" s="27">
        <v>41522</v>
      </c>
      <c r="F7969" t="s">
        <v>233</v>
      </c>
      <c r="G7969" s="27">
        <v>27413</v>
      </c>
      <c r="H7969">
        <v>41</v>
      </c>
      <c r="I7969" t="s">
        <v>244</v>
      </c>
      <c r="J7969" t="s">
        <v>250</v>
      </c>
      <c r="K7969">
        <v>0</v>
      </c>
      <c r="L7969">
        <v>6</v>
      </c>
      <c r="M7969">
        <v>0</v>
      </c>
      <c r="N7969">
        <v>0</v>
      </c>
      <c r="O7969">
        <v>14</v>
      </c>
      <c r="P7969">
        <v>0</v>
      </c>
      <c r="Q7969" s="28">
        <v>41522.113194444442</v>
      </c>
      <c r="R7969" s="28">
        <v>41522.317361111112</v>
      </c>
      <c r="S7969" t="s">
        <v>25996</v>
      </c>
      <c r="T7969" s="27">
        <v>41522</v>
      </c>
      <c r="V7969">
        <v>0</v>
      </c>
      <c r="W7969" t="s">
        <v>32</v>
      </c>
      <c r="X7969" t="s">
        <v>261</v>
      </c>
      <c r="Y7969">
        <v>1</v>
      </c>
      <c r="AA7969" t="s">
        <v>25997</v>
      </c>
      <c r="AB7969" t="s">
        <v>32</v>
      </c>
      <c r="AC7969">
        <v>0</v>
      </c>
      <c r="AD7969" s="27">
        <v>41554</v>
      </c>
      <c r="AE7969" t="s">
        <v>364</v>
      </c>
      <c r="AF7969" s="27">
        <v>41554</v>
      </c>
      <c r="AG7969" s="27">
        <v>41555</v>
      </c>
      <c r="AH7969">
        <v>0</v>
      </c>
      <c r="AN7969" t="s">
        <v>238</v>
      </c>
      <c r="AO7969">
        <v>3</v>
      </c>
      <c r="AP7969" t="s">
        <v>239</v>
      </c>
      <c r="AQ7969" s="27">
        <v>41522</v>
      </c>
      <c r="AR7969" t="s">
        <v>240</v>
      </c>
      <c r="AS7969">
        <v>6</v>
      </c>
      <c r="AT7969" t="s">
        <v>246</v>
      </c>
      <c r="AU7969" s="27">
        <v>41522</v>
      </c>
    </row>
    <row r="7970" spans="1:47" x14ac:dyDescent="0.2">
      <c r="A7970">
        <v>7969</v>
      </c>
      <c r="B7970" t="s">
        <v>25998</v>
      </c>
      <c r="C7970" t="s">
        <v>803</v>
      </c>
      <c r="D7970" t="s">
        <v>3312</v>
      </c>
      <c r="E7970" s="27">
        <v>41404</v>
      </c>
      <c r="F7970" t="s">
        <v>233</v>
      </c>
      <c r="G7970" s="27">
        <v>34289</v>
      </c>
      <c r="H7970">
        <v>22</v>
      </c>
      <c r="I7970" t="s">
        <v>259</v>
      </c>
      <c r="J7970" t="s">
        <v>353</v>
      </c>
      <c r="K7970">
        <v>0</v>
      </c>
      <c r="L7970">
        <v>3</v>
      </c>
      <c r="M7970">
        <v>0</v>
      </c>
      <c r="N7970">
        <v>0</v>
      </c>
      <c r="O7970">
        <v>0</v>
      </c>
      <c r="P7970">
        <v>-1</v>
      </c>
      <c r="Q7970" s="28">
        <v>41403.054166666669</v>
      </c>
      <c r="R7970" s="28">
        <v>41403.326388888891</v>
      </c>
      <c r="S7970" t="s">
        <v>25999</v>
      </c>
      <c r="T7970" s="27">
        <v>41403</v>
      </c>
      <c r="V7970">
        <v>1</v>
      </c>
      <c r="W7970" t="s">
        <v>32</v>
      </c>
      <c r="X7970" t="s">
        <v>261</v>
      </c>
      <c r="Y7970">
        <v>0</v>
      </c>
      <c r="AB7970" t="s">
        <v>237</v>
      </c>
      <c r="AH7970">
        <v>0</v>
      </c>
      <c r="AN7970" t="s">
        <v>238</v>
      </c>
      <c r="AO7970">
        <v>5</v>
      </c>
      <c r="AP7970" t="s">
        <v>246</v>
      </c>
      <c r="AQ7970" s="27">
        <v>41404</v>
      </c>
      <c r="AR7970" t="s">
        <v>240</v>
      </c>
      <c r="AS7970">
        <v>3</v>
      </c>
      <c r="AT7970" t="s">
        <v>239</v>
      </c>
      <c r="AU7970" s="27">
        <v>41404</v>
      </c>
    </row>
    <row r="7971" spans="1:47" x14ac:dyDescent="0.2">
      <c r="A7971">
        <v>7970</v>
      </c>
      <c r="B7971" t="s">
        <v>26000</v>
      </c>
      <c r="C7971" t="s">
        <v>1313</v>
      </c>
      <c r="D7971" t="s">
        <v>26001</v>
      </c>
      <c r="E7971" s="27">
        <v>41804</v>
      </c>
      <c r="F7971" t="s">
        <v>233</v>
      </c>
      <c r="G7971" s="27">
        <v>23926</v>
      </c>
      <c r="H7971">
        <v>50</v>
      </c>
      <c r="I7971" t="s">
        <v>234</v>
      </c>
      <c r="J7971" t="s">
        <v>245</v>
      </c>
      <c r="K7971">
        <v>0</v>
      </c>
      <c r="L7971">
        <v>1</v>
      </c>
      <c r="M7971">
        <v>0</v>
      </c>
      <c r="N7971">
        <v>0</v>
      </c>
      <c r="O7971">
        <v>1</v>
      </c>
      <c r="P7971">
        <v>-1</v>
      </c>
      <c r="Q7971" s="28">
        <v>41803.469444444447</v>
      </c>
      <c r="R7971" s="28">
        <v>41804.320833333331</v>
      </c>
      <c r="S7971" t="s">
        <v>26002</v>
      </c>
      <c r="T7971" s="27">
        <v>41803</v>
      </c>
      <c r="V7971">
        <v>1</v>
      </c>
      <c r="W7971" t="s">
        <v>32</v>
      </c>
      <c r="X7971" t="s">
        <v>834</v>
      </c>
      <c r="Y7971">
        <v>0</v>
      </c>
      <c r="AB7971" t="s">
        <v>237</v>
      </c>
      <c r="AH7971">
        <v>0</v>
      </c>
      <c r="AN7971" t="s">
        <v>238</v>
      </c>
      <c r="AO7971">
        <v>1</v>
      </c>
      <c r="AP7971" t="s">
        <v>239</v>
      </c>
      <c r="AQ7971" s="27">
        <v>41804</v>
      </c>
      <c r="AR7971" t="s">
        <v>240</v>
      </c>
      <c r="AS7971">
        <v>1</v>
      </c>
      <c r="AT7971" t="s">
        <v>239</v>
      </c>
      <c r="AU7971" s="27">
        <v>41804</v>
      </c>
    </row>
    <row r="7972" spans="1:47" x14ac:dyDescent="0.2">
      <c r="A7972">
        <v>7971</v>
      </c>
      <c r="B7972" t="s">
        <v>26003</v>
      </c>
      <c r="C7972" t="s">
        <v>793</v>
      </c>
      <c r="D7972" t="s">
        <v>26004</v>
      </c>
      <c r="E7972" s="27">
        <v>41342</v>
      </c>
      <c r="F7972" t="s">
        <v>233</v>
      </c>
      <c r="G7972" s="27">
        <v>32786</v>
      </c>
      <c r="H7972">
        <v>26</v>
      </c>
      <c r="I7972" t="s">
        <v>244</v>
      </c>
      <c r="J7972" t="s">
        <v>245</v>
      </c>
      <c r="K7972">
        <v>0</v>
      </c>
      <c r="L7972">
        <v>5</v>
      </c>
      <c r="M7972">
        <v>0</v>
      </c>
      <c r="N7972">
        <v>0</v>
      </c>
      <c r="O7972">
        <v>3</v>
      </c>
      <c r="P7972">
        <v>-1</v>
      </c>
      <c r="Q7972" s="28">
        <v>41341.438888888886</v>
      </c>
      <c r="R7972" s="28">
        <v>41342.338194444441</v>
      </c>
      <c r="S7972" t="s">
        <v>26005</v>
      </c>
      <c r="T7972" s="27">
        <v>41341</v>
      </c>
      <c r="V7972">
        <v>1</v>
      </c>
      <c r="W7972" t="s">
        <v>32</v>
      </c>
      <c r="X7972" t="s">
        <v>268</v>
      </c>
      <c r="Y7972">
        <v>1</v>
      </c>
      <c r="AA7972" t="s">
        <v>26006</v>
      </c>
      <c r="AB7972" t="s">
        <v>36</v>
      </c>
      <c r="AC7972">
        <v>0</v>
      </c>
      <c r="AD7972" s="27">
        <v>41392</v>
      </c>
      <c r="AE7972" t="s">
        <v>474</v>
      </c>
      <c r="AF7972" s="27">
        <v>41392</v>
      </c>
      <c r="AG7972" s="27">
        <v>41430</v>
      </c>
      <c r="AH7972">
        <v>0</v>
      </c>
      <c r="AN7972" t="s">
        <v>238</v>
      </c>
      <c r="AO7972">
        <v>3</v>
      </c>
      <c r="AP7972" t="s">
        <v>239</v>
      </c>
      <c r="AQ7972" s="27">
        <v>41342</v>
      </c>
      <c r="AR7972" t="s">
        <v>240</v>
      </c>
      <c r="AS7972">
        <v>5</v>
      </c>
      <c r="AT7972" t="s">
        <v>246</v>
      </c>
      <c r="AU7972" s="27">
        <v>41342</v>
      </c>
    </row>
    <row r="7973" spans="1:47" x14ac:dyDescent="0.2">
      <c r="A7973">
        <v>7972</v>
      </c>
      <c r="B7973" t="s">
        <v>26007</v>
      </c>
      <c r="C7973" t="s">
        <v>4628</v>
      </c>
      <c r="D7973" t="s">
        <v>1110</v>
      </c>
      <c r="E7973" s="27">
        <v>41547</v>
      </c>
      <c r="F7973" t="s">
        <v>294</v>
      </c>
      <c r="G7973" s="27">
        <v>30125</v>
      </c>
      <c r="H7973">
        <v>33</v>
      </c>
      <c r="I7973" t="s">
        <v>244</v>
      </c>
      <c r="J7973" t="s">
        <v>245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-1</v>
      </c>
      <c r="Q7973" s="28">
        <v>41546.392361111109</v>
      </c>
      <c r="R7973" s="28">
        <v>41547.415972222225</v>
      </c>
      <c r="S7973" t="s">
        <v>26008</v>
      </c>
      <c r="T7973" s="27">
        <v>41546</v>
      </c>
      <c r="V7973">
        <v>1</v>
      </c>
      <c r="W7973" t="s">
        <v>32</v>
      </c>
      <c r="X7973" t="s">
        <v>348</v>
      </c>
      <c r="Y7973">
        <v>0</v>
      </c>
      <c r="AB7973" t="s">
        <v>237</v>
      </c>
      <c r="AH7973">
        <v>0</v>
      </c>
      <c r="AN7973" t="s">
        <v>238</v>
      </c>
      <c r="AO7973">
        <v>1</v>
      </c>
      <c r="AP7973" t="s">
        <v>239</v>
      </c>
      <c r="AQ7973" s="27">
        <v>41547</v>
      </c>
      <c r="AR7973" t="s">
        <v>240</v>
      </c>
      <c r="AS7973">
        <v>1</v>
      </c>
      <c r="AT7973" t="s">
        <v>239</v>
      </c>
      <c r="AU7973" s="27">
        <v>41547</v>
      </c>
    </row>
    <row r="7974" spans="1:47" x14ac:dyDescent="0.2">
      <c r="A7974">
        <v>7973</v>
      </c>
      <c r="B7974" t="s">
        <v>26009</v>
      </c>
      <c r="C7974" t="s">
        <v>8829</v>
      </c>
      <c r="D7974" t="s">
        <v>1110</v>
      </c>
      <c r="E7974" s="27">
        <v>41423</v>
      </c>
      <c r="F7974" t="s">
        <v>233</v>
      </c>
      <c r="G7974" s="27">
        <v>33235</v>
      </c>
      <c r="H7974">
        <v>25</v>
      </c>
      <c r="I7974" t="s">
        <v>244</v>
      </c>
      <c r="J7974" t="s">
        <v>250</v>
      </c>
      <c r="K7974">
        <v>0</v>
      </c>
      <c r="L7974">
        <v>6</v>
      </c>
      <c r="M7974">
        <v>0</v>
      </c>
      <c r="N7974">
        <v>0</v>
      </c>
      <c r="O7974">
        <v>0</v>
      </c>
      <c r="P7974">
        <v>-1</v>
      </c>
      <c r="Q7974" s="28">
        <v>41422.34652777778</v>
      </c>
      <c r="R7974" s="28">
        <v>41423.086805555555</v>
      </c>
      <c r="S7974" t="s">
        <v>26010</v>
      </c>
      <c r="T7974" s="27">
        <v>41422</v>
      </c>
      <c r="V7974">
        <v>1</v>
      </c>
      <c r="W7974" t="s">
        <v>36</v>
      </c>
      <c r="X7974" t="s">
        <v>26011</v>
      </c>
      <c r="Y7974">
        <v>0</v>
      </c>
      <c r="AB7974" t="s">
        <v>237</v>
      </c>
      <c r="AH7974">
        <v>0</v>
      </c>
      <c r="AN7974" t="s">
        <v>238</v>
      </c>
      <c r="AO7974">
        <v>5</v>
      </c>
      <c r="AP7974" t="s">
        <v>246</v>
      </c>
      <c r="AQ7974" s="27">
        <v>41423</v>
      </c>
      <c r="AR7974" t="s">
        <v>240</v>
      </c>
      <c r="AS7974">
        <v>6</v>
      </c>
      <c r="AT7974" t="s">
        <v>246</v>
      </c>
      <c r="AU7974" s="27">
        <v>41423</v>
      </c>
    </row>
    <row r="7975" spans="1:47" x14ac:dyDescent="0.2">
      <c r="A7975">
        <v>7974</v>
      </c>
      <c r="B7975" t="s">
        <v>26012</v>
      </c>
      <c r="C7975" t="s">
        <v>26013</v>
      </c>
      <c r="D7975" t="s">
        <v>11706</v>
      </c>
      <c r="E7975" s="27">
        <v>41359</v>
      </c>
      <c r="F7975" t="s">
        <v>233</v>
      </c>
      <c r="G7975" s="27">
        <v>28894</v>
      </c>
      <c r="H7975">
        <v>37</v>
      </c>
      <c r="I7975" t="s">
        <v>244</v>
      </c>
      <c r="J7975" t="s">
        <v>250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-1</v>
      </c>
      <c r="Q7975" s="28">
        <v>41358.302083333336</v>
      </c>
      <c r="R7975" s="28">
        <v>41359.325694444444</v>
      </c>
      <c r="S7975" t="s">
        <v>26014</v>
      </c>
      <c r="T7975" s="27">
        <v>41358</v>
      </c>
      <c r="V7975">
        <v>1</v>
      </c>
      <c r="W7975" t="s">
        <v>36</v>
      </c>
      <c r="X7975" t="s">
        <v>279</v>
      </c>
      <c r="Y7975">
        <v>1</v>
      </c>
      <c r="AA7975" t="s">
        <v>26015</v>
      </c>
      <c r="AB7975" t="s">
        <v>36</v>
      </c>
      <c r="AC7975">
        <v>0</v>
      </c>
      <c r="AD7975" s="27">
        <v>41556</v>
      </c>
      <c r="AE7975" t="s">
        <v>4016</v>
      </c>
      <c r="AF7975" s="27">
        <v>41556</v>
      </c>
      <c r="AG7975" s="27">
        <v>41556</v>
      </c>
      <c r="AH7975">
        <v>1</v>
      </c>
      <c r="AJ7975" t="s">
        <v>26015</v>
      </c>
      <c r="AK7975" t="s">
        <v>462</v>
      </c>
      <c r="AL7975" s="27">
        <v>41556</v>
      </c>
      <c r="AM7975" t="s">
        <v>279</v>
      </c>
      <c r="AN7975" t="s">
        <v>238</v>
      </c>
      <c r="AO7975">
        <v>1</v>
      </c>
      <c r="AP7975" t="s">
        <v>239</v>
      </c>
      <c r="AQ7975" s="27">
        <v>41359</v>
      </c>
      <c r="AR7975" t="s">
        <v>240</v>
      </c>
      <c r="AS7975">
        <v>1</v>
      </c>
      <c r="AT7975" t="s">
        <v>239</v>
      </c>
      <c r="AU7975" s="27">
        <v>41359</v>
      </c>
    </row>
    <row r="7976" spans="1:47" x14ac:dyDescent="0.2">
      <c r="A7976">
        <v>7975</v>
      </c>
      <c r="B7976" t="s">
        <v>26016</v>
      </c>
      <c r="C7976" t="s">
        <v>716</v>
      </c>
      <c r="D7976" t="s">
        <v>26017</v>
      </c>
      <c r="E7976" s="27">
        <v>41692</v>
      </c>
      <c r="F7976" t="s">
        <v>233</v>
      </c>
      <c r="G7976" s="27">
        <v>33743</v>
      </c>
      <c r="H7976">
        <v>23</v>
      </c>
      <c r="I7976" t="s">
        <v>259</v>
      </c>
      <c r="J7976" t="s">
        <v>245</v>
      </c>
      <c r="K7976">
        <v>8</v>
      </c>
      <c r="L7976">
        <v>10</v>
      </c>
      <c r="M7976">
        <v>2</v>
      </c>
      <c r="N7976">
        <v>0</v>
      </c>
      <c r="O7976">
        <v>11</v>
      </c>
      <c r="P7976">
        <v>-1</v>
      </c>
      <c r="Q7976" s="28">
        <v>41691.476388888892</v>
      </c>
      <c r="R7976" s="28">
        <v>41695.385416666664</v>
      </c>
      <c r="S7976" t="s">
        <v>26018</v>
      </c>
      <c r="T7976" s="27">
        <v>41691</v>
      </c>
      <c r="V7976">
        <v>1</v>
      </c>
      <c r="W7976" t="s">
        <v>32</v>
      </c>
      <c r="X7976" t="s">
        <v>268</v>
      </c>
      <c r="Y7976">
        <v>1</v>
      </c>
      <c r="AA7976" t="s">
        <v>26019</v>
      </c>
      <c r="AB7976" t="s">
        <v>36</v>
      </c>
      <c r="AC7976">
        <v>0</v>
      </c>
      <c r="AD7976" s="27">
        <v>42101</v>
      </c>
      <c r="AE7976" t="s">
        <v>385</v>
      </c>
      <c r="AF7976" s="27">
        <v>42101</v>
      </c>
      <c r="AG7976" s="27">
        <v>42101</v>
      </c>
      <c r="AH7976">
        <v>0</v>
      </c>
      <c r="AN7976" t="s">
        <v>238</v>
      </c>
      <c r="AO7976">
        <v>9</v>
      </c>
      <c r="AP7976" t="s">
        <v>269</v>
      </c>
      <c r="AQ7976" s="27">
        <v>41692</v>
      </c>
      <c r="AR7976" t="s">
        <v>240</v>
      </c>
      <c r="AS7976">
        <v>10</v>
      </c>
      <c r="AT7976" t="s">
        <v>269</v>
      </c>
      <c r="AU7976" s="27">
        <v>41692</v>
      </c>
    </row>
    <row r="7977" spans="1:47" x14ac:dyDescent="0.2">
      <c r="A7977">
        <v>7976</v>
      </c>
      <c r="B7977" t="s">
        <v>26020</v>
      </c>
      <c r="C7977" t="s">
        <v>26021</v>
      </c>
      <c r="D7977" t="s">
        <v>26022</v>
      </c>
      <c r="E7977" s="27">
        <v>41472</v>
      </c>
      <c r="F7977" t="s">
        <v>233</v>
      </c>
      <c r="G7977" s="27">
        <v>28877</v>
      </c>
      <c r="H7977">
        <v>37</v>
      </c>
      <c r="I7977" t="s">
        <v>244</v>
      </c>
      <c r="J7977" t="s">
        <v>245</v>
      </c>
      <c r="K7977">
        <v>0</v>
      </c>
      <c r="L7977">
        <v>8</v>
      </c>
      <c r="M7977">
        <v>0</v>
      </c>
      <c r="N7977">
        <v>0</v>
      </c>
      <c r="O7977">
        <v>8</v>
      </c>
      <c r="P7977">
        <v>-63</v>
      </c>
      <c r="Q7977" s="28">
        <v>41409.113194444442</v>
      </c>
      <c r="R7977" s="28">
        <v>41409.398611111108</v>
      </c>
      <c r="S7977" t="s">
        <v>26023</v>
      </c>
      <c r="T7977" s="27">
        <v>41408</v>
      </c>
      <c r="V7977">
        <v>64</v>
      </c>
      <c r="W7977" t="s">
        <v>32</v>
      </c>
      <c r="X7977" t="s">
        <v>236</v>
      </c>
      <c r="Y7977">
        <v>1</v>
      </c>
      <c r="AA7977" t="s">
        <v>26024</v>
      </c>
      <c r="AB7977" t="s">
        <v>32</v>
      </c>
      <c r="AC7977">
        <v>0</v>
      </c>
      <c r="AD7977" s="27">
        <v>41853</v>
      </c>
      <c r="AE7977" t="s">
        <v>300</v>
      </c>
      <c r="AF7977" s="27">
        <v>41853</v>
      </c>
      <c r="AG7977" s="27">
        <v>41854</v>
      </c>
      <c r="AH7977">
        <v>0</v>
      </c>
      <c r="AN7977" t="s">
        <v>238</v>
      </c>
      <c r="AO7977">
        <v>2</v>
      </c>
      <c r="AP7977" t="s">
        <v>239</v>
      </c>
      <c r="AQ7977" s="27">
        <v>41472</v>
      </c>
      <c r="AR7977" t="s">
        <v>240</v>
      </c>
      <c r="AS7977">
        <v>8</v>
      </c>
      <c r="AT7977" t="s">
        <v>269</v>
      </c>
      <c r="AU7977" s="27">
        <v>41472</v>
      </c>
    </row>
    <row r="7978" spans="1:47" x14ac:dyDescent="0.2">
      <c r="A7978">
        <v>7977</v>
      </c>
      <c r="B7978" t="s">
        <v>26025</v>
      </c>
      <c r="C7978" t="s">
        <v>1584</v>
      </c>
      <c r="D7978" t="s">
        <v>967</v>
      </c>
      <c r="E7978" s="27">
        <v>41504</v>
      </c>
      <c r="F7978" t="s">
        <v>233</v>
      </c>
      <c r="G7978" s="27">
        <v>34644</v>
      </c>
      <c r="H7978">
        <v>21</v>
      </c>
      <c r="I7978" t="s">
        <v>259</v>
      </c>
      <c r="J7978" t="s">
        <v>250</v>
      </c>
      <c r="K7978">
        <v>0</v>
      </c>
      <c r="L7978">
        <v>9</v>
      </c>
      <c r="M7978">
        <v>0</v>
      </c>
      <c r="N7978">
        <v>0</v>
      </c>
      <c r="O7978">
        <v>0</v>
      </c>
      <c r="P7978">
        <v>-1</v>
      </c>
      <c r="Q7978" s="28">
        <v>41503.239583333336</v>
      </c>
      <c r="R7978" s="28">
        <v>41504.268750000003</v>
      </c>
      <c r="S7978" t="s">
        <v>26026</v>
      </c>
      <c r="T7978" s="27">
        <v>41503</v>
      </c>
      <c r="V7978">
        <v>1</v>
      </c>
      <c r="W7978" t="s">
        <v>36</v>
      </c>
      <c r="X7978" t="s">
        <v>279</v>
      </c>
      <c r="Y7978">
        <v>0</v>
      </c>
      <c r="AB7978" t="s">
        <v>237</v>
      </c>
      <c r="AH7978">
        <v>0</v>
      </c>
      <c r="AN7978" t="s">
        <v>238</v>
      </c>
      <c r="AO7978">
        <v>9</v>
      </c>
      <c r="AP7978" t="s">
        <v>269</v>
      </c>
      <c r="AQ7978" s="27">
        <v>41504</v>
      </c>
      <c r="AR7978" t="s">
        <v>240</v>
      </c>
      <c r="AS7978">
        <v>9</v>
      </c>
      <c r="AT7978" t="s">
        <v>269</v>
      </c>
      <c r="AU7978" s="27">
        <v>41504</v>
      </c>
    </row>
    <row r="7979" spans="1:47" x14ac:dyDescent="0.2">
      <c r="A7979">
        <v>7978</v>
      </c>
      <c r="B7979" t="s">
        <v>26027</v>
      </c>
      <c r="C7979" t="s">
        <v>637</v>
      </c>
      <c r="D7979" t="s">
        <v>26028</v>
      </c>
      <c r="E7979" s="27">
        <v>41776</v>
      </c>
      <c r="F7979" t="s">
        <v>233</v>
      </c>
      <c r="G7979" s="27">
        <v>30794</v>
      </c>
      <c r="H7979">
        <v>31</v>
      </c>
      <c r="I7979" t="s">
        <v>244</v>
      </c>
      <c r="J7979" t="s">
        <v>245</v>
      </c>
      <c r="K7979">
        <v>0</v>
      </c>
      <c r="L7979">
        <v>2</v>
      </c>
      <c r="M7979">
        <v>0</v>
      </c>
      <c r="N7979">
        <v>0</v>
      </c>
      <c r="O7979">
        <v>0</v>
      </c>
      <c r="P7979">
        <v>-1</v>
      </c>
      <c r="Q7979" s="28">
        <v>41775.394444444442</v>
      </c>
      <c r="R7979" s="28">
        <v>41776.064583333333</v>
      </c>
      <c r="S7979" t="s">
        <v>26029</v>
      </c>
      <c r="T7979" s="27">
        <v>41775</v>
      </c>
      <c r="V7979">
        <v>1</v>
      </c>
      <c r="W7979" t="s">
        <v>32</v>
      </c>
      <c r="X7979" t="s">
        <v>2668</v>
      </c>
      <c r="Y7979">
        <v>0</v>
      </c>
      <c r="AB7979" t="s">
        <v>237</v>
      </c>
      <c r="AH7979">
        <v>0</v>
      </c>
      <c r="AN7979" t="s">
        <v>238</v>
      </c>
      <c r="AO7979">
        <v>2</v>
      </c>
      <c r="AP7979" t="s">
        <v>239</v>
      </c>
      <c r="AQ7979" s="27">
        <v>41776</v>
      </c>
      <c r="AR7979" t="s">
        <v>240</v>
      </c>
      <c r="AS7979">
        <v>2</v>
      </c>
      <c r="AT7979" t="s">
        <v>239</v>
      </c>
      <c r="AU7979" s="27">
        <v>41776</v>
      </c>
    </row>
    <row r="7980" spans="1:47" x14ac:dyDescent="0.2">
      <c r="A7980">
        <v>7979</v>
      </c>
      <c r="B7980" t="s">
        <v>26030</v>
      </c>
      <c r="C7980" t="s">
        <v>693</v>
      </c>
      <c r="D7980" t="s">
        <v>20610</v>
      </c>
      <c r="E7980" s="27">
        <v>41773</v>
      </c>
      <c r="F7980" t="s">
        <v>233</v>
      </c>
      <c r="G7980" s="27">
        <v>25720</v>
      </c>
      <c r="H7980">
        <v>45</v>
      </c>
      <c r="I7980" t="s">
        <v>234</v>
      </c>
      <c r="J7980" t="s">
        <v>245</v>
      </c>
      <c r="K7980">
        <v>0</v>
      </c>
      <c r="L7980">
        <v>6</v>
      </c>
      <c r="M7980">
        <v>0</v>
      </c>
      <c r="N7980">
        <v>0</v>
      </c>
      <c r="O7980">
        <v>21</v>
      </c>
      <c r="P7980">
        <v>-1</v>
      </c>
      <c r="Q7980" s="28">
        <v>41772.134027777778</v>
      </c>
      <c r="R7980" s="28">
        <v>41773.443055555559</v>
      </c>
      <c r="S7980" t="s">
        <v>26031</v>
      </c>
      <c r="T7980" s="27">
        <v>41772</v>
      </c>
      <c r="V7980">
        <v>1</v>
      </c>
      <c r="W7980" t="s">
        <v>32</v>
      </c>
      <c r="X7980" t="s">
        <v>359</v>
      </c>
      <c r="Y7980">
        <v>1</v>
      </c>
      <c r="AA7980" t="s">
        <v>26032</v>
      </c>
      <c r="AB7980" t="s">
        <v>32</v>
      </c>
      <c r="AC7980">
        <v>0</v>
      </c>
      <c r="AD7980" s="27">
        <v>41786</v>
      </c>
      <c r="AE7980" t="s">
        <v>359</v>
      </c>
      <c r="AF7980" s="27">
        <v>41786</v>
      </c>
      <c r="AG7980" s="27">
        <v>42031</v>
      </c>
      <c r="AH7980">
        <v>0</v>
      </c>
      <c r="AN7980" t="s">
        <v>238</v>
      </c>
      <c r="AO7980">
        <v>1</v>
      </c>
      <c r="AP7980" t="s">
        <v>239</v>
      </c>
      <c r="AQ7980" s="27">
        <v>41773</v>
      </c>
      <c r="AR7980" t="s">
        <v>240</v>
      </c>
      <c r="AS7980">
        <v>6</v>
      </c>
      <c r="AT7980" t="s">
        <v>246</v>
      </c>
      <c r="AU7980" s="27">
        <v>41773</v>
      </c>
    </row>
    <row r="7981" spans="1:47" x14ac:dyDescent="0.2">
      <c r="A7981">
        <v>7980</v>
      </c>
      <c r="B7981" t="s">
        <v>26033</v>
      </c>
      <c r="C7981" t="s">
        <v>3848</v>
      </c>
      <c r="D7981" t="s">
        <v>1569</v>
      </c>
      <c r="E7981" s="27">
        <v>41294</v>
      </c>
      <c r="F7981" t="s">
        <v>233</v>
      </c>
      <c r="G7981" s="27">
        <v>34251</v>
      </c>
      <c r="H7981">
        <v>22</v>
      </c>
      <c r="I7981" t="s">
        <v>259</v>
      </c>
      <c r="J7981" t="s">
        <v>353</v>
      </c>
      <c r="K7981">
        <v>0</v>
      </c>
      <c r="L7981">
        <v>3</v>
      </c>
      <c r="M7981">
        <v>0</v>
      </c>
      <c r="N7981">
        <v>0</v>
      </c>
      <c r="O7981">
        <v>0</v>
      </c>
      <c r="W7981" t="s">
        <v>237</v>
      </c>
      <c r="Y7981">
        <v>-1</v>
      </c>
      <c r="AB7981" t="s">
        <v>237</v>
      </c>
      <c r="AH7981">
        <v>0</v>
      </c>
      <c r="AN7981" t="s">
        <v>238</v>
      </c>
      <c r="AO7981">
        <v>5</v>
      </c>
      <c r="AP7981" t="s">
        <v>246</v>
      </c>
      <c r="AQ7981" s="27">
        <v>41294</v>
      </c>
      <c r="AR7981" t="s">
        <v>240</v>
      </c>
      <c r="AS7981">
        <v>3</v>
      </c>
      <c r="AT7981" t="s">
        <v>239</v>
      </c>
      <c r="AU7981" s="27">
        <v>41294</v>
      </c>
    </row>
    <row r="7982" spans="1:47" x14ac:dyDescent="0.2">
      <c r="A7982">
        <v>7981</v>
      </c>
      <c r="B7982" t="s">
        <v>26034</v>
      </c>
      <c r="C7982" t="s">
        <v>2056</v>
      </c>
      <c r="D7982" t="s">
        <v>1014</v>
      </c>
      <c r="E7982" s="27">
        <v>41640</v>
      </c>
      <c r="F7982" t="s">
        <v>233</v>
      </c>
      <c r="G7982" s="27">
        <v>28932</v>
      </c>
      <c r="H7982">
        <v>37</v>
      </c>
      <c r="I7982" t="s">
        <v>244</v>
      </c>
      <c r="J7982" t="s">
        <v>245</v>
      </c>
      <c r="K7982">
        <v>1</v>
      </c>
      <c r="L7982">
        <v>7</v>
      </c>
      <c r="M7982">
        <v>6</v>
      </c>
      <c r="N7982">
        <v>0</v>
      </c>
      <c r="O7982">
        <v>13</v>
      </c>
      <c r="P7982">
        <v>-1</v>
      </c>
      <c r="Q7982" s="28">
        <v>41639.180555555555</v>
      </c>
      <c r="R7982" s="28">
        <v>41640.378472222219</v>
      </c>
      <c r="S7982" t="s">
        <v>26035</v>
      </c>
      <c r="T7982" s="27">
        <v>41639</v>
      </c>
      <c r="V7982">
        <v>1</v>
      </c>
      <c r="W7982" t="s">
        <v>32</v>
      </c>
      <c r="X7982" t="s">
        <v>2223</v>
      </c>
      <c r="Y7982">
        <v>0</v>
      </c>
      <c r="AB7982" t="s">
        <v>237</v>
      </c>
      <c r="AH7982">
        <v>0</v>
      </c>
      <c r="AN7982" t="s">
        <v>238</v>
      </c>
      <c r="AO7982">
        <v>3</v>
      </c>
      <c r="AP7982" t="s">
        <v>239</v>
      </c>
      <c r="AQ7982" s="27">
        <v>41640</v>
      </c>
      <c r="AR7982" t="s">
        <v>240</v>
      </c>
      <c r="AS7982">
        <v>7</v>
      </c>
      <c r="AT7982" t="s">
        <v>246</v>
      </c>
      <c r="AU7982" s="27">
        <v>41640</v>
      </c>
    </row>
    <row r="7983" spans="1:47" x14ac:dyDescent="0.2">
      <c r="A7983">
        <v>7982</v>
      </c>
      <c r="B7983" t="s">
        <v>26036</v>
      </c>
      <c r="C7983" t="s">
        <v>585</v>
      </c>
      <c r="D7983" t="s">
        <v>375</v>
      </c>
      <c r="E7983" s="27">
        <v>41824</v>
      </c>
      <c r="F7983" t="s">
        <v>233</v>
      </c>
      <c r="G7983" s="27">
        <v>34013</v>
      </c>
      <c r="H7983">
        <v>23</v>
      </c>
      <c r="I7983" t="s">
        <v>259</v>
      </c>
      <c r="J7983" t="s">
        <v>250</v>
      </c>
      <c r="K7983">
        <v>0</v>
      </c>
      <c r="L7983">
        <v>7</v>
      </c>
      <c r="M7983">
        <v>0</v>
      </c>
      <c r="N7983">
        <v>0</v>
      </c>
      <c r="O7983">
        <v>1</v>
      </c>
      <c r="P7983">
        <v>-1</v>
      </c>
      <c r="Q7983" s="28">
        <v>41823.526388888888</v>
      </c>
      <c r="R7983" s="28">
        <v>41826.179166666669</v>
      </c>
      <c r="S7983" t="s">
        <v>26037</v>
      </c>
      <c r="T7983" s="27">
        <v>41823</v>
      </c>
      <c r="V7983">
        <v>1</v>
      </c>
      <c r="W7983" t="s">
        <v>32</v>
      </c>
      <c r="X7983" t="s">
        <v>359</v>
      </c>
      <c r="Y7983">
        <v>0</v>
      </c>
      <c r="AB7983" t="s">
        <v>237</v>
      </c>
      <c r="AH7983">
        <v>0</v>
      </c>
      <c r="AN7983" t="s">
        <v>238</v>
      </c>
      <c r="AO7983">
        <v>7</v>
      </c>
      <c r="AP7983" t="s">
        <v>246</v>
      </c>
      <c r="AQ7983" s="27">
        <v>41824</v>
      </c>
      <c r="AR7983" t="s">
        <v>240</v>
      </c>
      <c r="AS7983">
        <v>7</v>
      </c>
      <c r="AT7983" t="s">
        <v>246</v>
      </c>
      <c r="AU7983" s="27">
        <v>41824</v>
      </c>
    </row>
    <row r="7984" spans="1:47" x14ac:dyDescent="0.2">
      <c r="A7984">
        <v>7983</v>
      </c>
      <c r="B7984" t="s">
        <v>26038</v>
      </c>
      <c r="C7984" t="s">
        <v>5320</v>
      </c>
      <c r="D7984" t="s">
        <v>9461</v>
      </c>
      <c r="E7984" s="27">
        <v>41415</v>
      </c>
      <c r="F7984" t="s">
        <v>233</v>
      </c>
      <c r="G7984" s="27">
        <v>33581</v>
      </c>
      <c r="H7984">
        <v>24</v>
      </c>
      <c r="I7984" t="s">
        <v>259</v>
      </c>
      <c r="J7984" t="s">
        <v>250</v>
      </c>
      <c r="K7984">
        <v>0</v>
      </c>
      <c r="L7984">
        <v>4</v>
      </c>
      <c r="M7984">
        <v>0</v>
      </c>
      <c r="N7984">
        <v>0</v>
      </c>
      <c r="O7984">
        <v>2</v>
      </c>
      <c r="P7984">
        <v>-1</v>
      </c>
      <c r="Q7984" s="28">
        <v>41414.102083333331</v>
      </c>
      <c r="R7984" s="28">
        <v>41418.098611111112</v>
      </c>
      <c r="S7984" t="s">
        <v>26039</v>
      </c>
      <c r="T7984" s="27">
        <v>41414</v>
      </c>
      <c r="V7984">
        <v>1</v>
      </c>
      <c r="W7984" t="s">
        <v>36</v>
      </c>
      <c r="X7984" t="s">
        <v>279</v>
      </c>
      <c r="Y7984">
        <v>0</v>
      </c>
      <c r="AB7984" t="s">
        <v>237</v>
      </c>
      <c r="AH7984">
        <v>0</v>
      </c>
      <c r="AN7984" t="s">
        <v>238</v>
      </c>
      <c r="AO7984">
        <v>7</v>
      </c>
      <c r="AP7984" t="s">
        <v>246</v>
      </c>
      <c r="AQ7984" s="27">
        <v>41415</v>
      </c>
      <c r="AR7984" t="s">
        <v>240</v>
      </c>
      <c r="AS7984">
        <v>4</v>
      </c>
      <c r="AT7984" t="s">
        <v>239</v>
      </c>
      <c r="AU7984" s="27">
        <v>41415</v>
      </c>
    </row>
    <row r="7985" spans="1:47" x14ac:dyDescent="0.2">
      <c r="A7985">
        <v>7984</v>
      </c>
      <c r="B7985" t="s">
        <v>26040</v>
      </c>
      <c r="C7985" t="s">
        <v>1308</v>
      </c>
      <c r="D7985" t="s">
        <v>26041</v>
      </c>
      <c r="E7985" s="27">
        <v>41836</v>
      </c>
      <c r="F7985" t="s">
        <v>233</v>
      </c>
      <c r="G7985" s="27">
        <v>30503</v>
      </c>
      <c r="H7985">
        <v>32</v>
      </c>
      <c r="I7985" t="s">
        <v>244</v>
      </c>
      <c r="J7985" t="s">
        <v>245</v>
      </c>
      <c r="K7985">
        <v>0</v>
      </c>
      <c r="L7985">
        <v>4</v>
      </c>
      <c r="M7985">
        <v>0</v>
      </c>
      <c r="N7985">
        <v>0</v>
      </c>
      <c r="O7985">
        <v>2</v>
      </c>
      <c r="P7985">
        <v>-28</v>
      </c>
      <c r="Q7985" s="28">
        <v>41808.087500000001</v>
      </c>
      <c r="R7985" s="28">
        <v>41810.387499999997</v>
      </c>
      <c r="S7985" t="s">
        <v>26042</v>
      </c>
      <c r="T7985" s="27">
        <v>41808</v>
      </c>
      <c r="V7985">
        <v>28</v>
      </c>
      <c r="W7985" t="s">
        <v>36</v>
      </c>
      <c r="X7985" t="s">
        <v>279</v>
      </c>
      <c r="Y7985">
        <v>0</v>
      </c>
      <c r="AB7985" t="s">
        <v>237</v>
      </c>
      <c r="AH7985">
        <v>0</v>
      </c>
      <c r="AN7985" t="s">
        <v>238</v>
      </c>
      <c r="AO7985">
        <v>2</v>
      </c>
      <c r="AP7985" t="s">
        <v>239</v>
      </c>
      <c r="AQ7985" s="27">
        <v>41836</v>
      </c>
      <c r="AR7985" t="s">
        <v>240</v>
      </c>
      <c r="AS7985">
        <v>4</v>
      </c>
      <c r="AT7985" t="s">
        <v>239</v>
      </c>
      <c r="AU7985" s="27">
        <v>41836</v>
      </c>
    </row>
    <row r="7986" spans="1:47" x14ac:dyDescent="0.2">
      <c r="A7986">
        <v>7985</v>
      </c>
      <c r="B7986" t="s">
        <v>26043</v>
      </c>
      <c r="C7986" t="s">
        <v>26044</v>
      </c>
      <c r="D7986" t="s">
        <v>26045</v>
      </c>
      <c r="E7986" s="27">
        <v>41624</v>
      </c>
      <c r="F7986" t="s">
        <v>233</v>
      </c>
      <c r="G7986" s="27">
        <v>29580</v>
      </c>
      <c r="H7986">
        <v>35</v>
      </c>
      <c r="I7986" t="s">
        <v>244</v>
      </c>
      <c r="J7986" t="s">
        <v>250</v>
      </c>
      <c r="K7986">
        <v>0</v>
      </c>
      <c r="L7986">
        <v>4</v>
      </c>
      <c r="M7986">
        <v>0</v>
      </c>
      <c r="N7986">
        <v>0</v>
      </c>
      <c r="O7986">
        <v>0</v>
      </c>
      <c r="P7986">
        <v>-1</v>
      </c>
      <c r="Q7986" s="28">
        <v>41623.404166666667</v>
      </c>
      <c r="R7986" s="28">
        <v>41625.359722222223</v>
      </c>
      <c r="S7986" t="s">
        <v>26046</v>
      </c>
      <c r="T7986" s="27">
        <v>41623</v>
      </c>
      <c r="V7986">
        <v>1</v>
      </c>
      <c r="W7986" t="s">
        <v>32</v>
      </c>
      <c r="X7986" t="s">
        <v>608</v>
      </c>
      <c r="Y7986">
        <v>0</v>
      </c>
      <c r="AB7986" t="s">
        <v>237</v>
      </c>
      <c r="AH7986">
        <v>0</v>
      </c>
      <c r="AN7986" t="s">
        <v>238</v>
      </c>
      <c r="AO7986">
        <v>3</v>
      </c>
      <c r="AP7986" t="s">
        <v>239</v>
      </c>
      <c r="AQ7986" s="27">
        <v>41624</v>
      </c>
      <c r="AR7986" t="s">
        <v>240</v>
      </c>
      <c r="AS7986">
        <v>4</v>
      </c>
      <c r="AT7986" t="s">
        <v>239</v>
      </c>
      <c r="AU7986" s="27">
        <v>41624</v>
      </c>
    </row>
    <row r="7987" spans="1:47" x14ac:dyDescent="0.2">
      <c r="A7987">
        <v>7986</v>
      </c>
      <c r="B7987" t="s">
        <v>26047</v>
      </c>
      <c r="C7987" t="s">
        <v>26048</v>
      </c>
      <c r="D7987" t="s">
        <v>519</v>
      </c>
      <c r="E7987" s="27">
        <v>41832</v>
      </c>
      <c r="F7987" t="s">
        <v>294</v>
      </c>
      <c r="G7987" s="27">
        <v>34171</v>
      </c>
      <c r="H7987">
        <v>22</v>
      </c>
      <c r="I7987" t="s">
        <v>259</v>
      </c>
      <c r="J7987" t="s">
        <v>250</v>
      </c>
      <c r="K7987">
        <v>0</v>
      </c>
      <c r="L7987">
        <v>4</v>
      </c>
      <c r="M7987">
        <v>0</v>
      </c>
      <c r="N7987">
        <v>0</v>
      </c>
      <c r="O7987">
        <v>0</v>
      </c>
      <c r="P7987">
        <v>-1</v>
      </c>
      <c r="Q7987" s="28">
        <v>41831.327777777777</v>
      </c>
      <c r="R7987" s="28">
        <v>41838.255555555559</v>
      </c>
      <c r="S7987" t="s">
        <v>26049</v>
      </c>
      <c r="T7987" s="27">
        <v>41831</v>
      </c>
      <c r="V7987">
        <v>1</v>
      </c>
      <c r="W7987" t="s">
        <v>32</v>
      </c>
      <c r="X7987" t="s">
        <v>313</v>
      </c>
      <c r="Y7987">
        <v>1</v>
      </c>
      <c r="AA7987" t="s">
        <v>26050</v>
      </c>
      <c r="AB7987" t="s">
        <v>36</v>
      </c>
      <c r="AC7987">
        <v>1</v>
      </c>
      <c r="AD7987" s="27">
        <v>42402</v>
      </c>
      <c r="AE7987" t="s">
        <v>529</v>
      </c>
      <c r="AF7987" s="27">
        <v>42403</v>
      </c>
      <c r="AG7987" s="27">
        <v>42403</v>
      </c>
      <c r="AH7987">
        <v>0</v>
      </c>
      <c r="AN7987" t="s">
        <v>238</v>
      </c>
      <c r="AO7987">
        <v>5</v>
      </c>
      <c r="AP7987" t="s">
        <v>246</v>
      </c>
      <c r="AQ7987" s="27">
        <v>41832</v>
      </c>
      <c r="AR7987" t="s">
        <v>240</v>
      </c>
      <c r="AS7987">
        <v>4</v>
      </c>
      <c r="AT7987" t="s">
        <v>239</v>
      </c>
      <c r="AU7987" s="27">
        <v>41832</v>
      </c>
    </row>
    <row r="7988" spans="1:47" x14ac:dyDescent="0.2">
      <c r="A7988">
        <v>7987</v>
      </c>
      <c r="B7988" t="s">
        <v>26051</v>
      </c>
      <c r="C7988" t="s">
        <v>1168</v>
      </c>
      <c r="D7988" t="s">
        <v>26052</v>
      </c>
      <c r="E7988" s="27">
        <v>41289</v>
      </c>
      <c r="F7988" t="s">
        <v>233</v>
      </c>
      <c r="G7988" s="27">
        <v>31714</v>
      </c>
      <c r="H7988">
        <v>29</v>
      </c>
      <c r="I7988" t="s">
        <v>244</v>
      </c>
      <c r="J7988" t="s">
        <v>245</v>
      </c>
      <c r="K7988">
        <v>4</v>
      </c>
      <c r="L7988">
        <v>9</v>
      </c>
      <c r="M7988">
        <v>1</v>
      </c>
      <c r="N7988">
        <v>0</v>
      </c>
      <c r="O7988">
        <v>10</v>
      </c>
      <c r="P7988">
        <v>-1</v>
      </c>
      <c r="Q7988" s="28">
        <v>41288.395833333336</v>
      </c>
      <c r="R7988" s="28">
        <v>41291.136805555558</v>
      </c>
      <c r="S7988" t="s">
        <v>26053</v>
      </c>
      <c r="T7988" s="27">
        <v>41288</v>
      </c>
      <c r="V7988">
        <v>1</v>
      </c>
      <c r="W7988" t="s">
        <v>32</v>
      </c>
      <c r="X7988" t="s">
        <v>847</v>
      </c>
      <c r="Y7988">
        <v>1</v>
      </c>
      <c r="AA7988" t="s">
        <v>26054</v>
      </c>
      <c r="AB7988" t="s">
        <v>32</v>
      </c>
      <c r="AD7988" s="27">
        <v>41361</v>
      </c>
      <c r="AE7988" t="s">
        <v>3021</v>
      </c>
      <c r="AH7988">
        <v>1</v>
      </c>
      <c r="AJ7988" t="s">
        <v>26055</v>
      </c>
      <c r="AK7988" t="s">
        <v>312</v>
      </c>
      <c r="AL7988" s="27">
        <v>41397</v>
      </c>
      <c r="AM7988" t="s">
        <v>583</v>
      </c>
      <c r="AN7988" t="s">
        <v>238</v>
      </c>
      <c r="AO7988">
        <v>5</v>
      </c>
      <c r="AP7988" t="s">
        <v>246</v>
      </c>
      <c r="AQ7988" s="27">
        <v>41289</v>
      </c>
      <c r="AR7988" t="s">
        <v>240</v>
      </c>
      <c r="AS7988">
        <v>9</v>
      </c>
      <c r="AT7988" t="s">
        <v>269</v>
      </c>
      <c r="AU7988" s="27">
        <v>41289</v>
      </c>
    </row>
    <row r="7989" spans="1:47" x14ac:dyDescent="0.2">
      <c r="A7989">
        <v>7988</v>
      </c>
      <c r="B7989" t="s">
        <v>26056</v>
      </c>
      <c r="C7989" t="s">
        <v>6200</v>
      </c>
      <c r="D7989" t="s">
        <v>16746</v>
      </c>
      <c r="E7989" s="27">
        <v>41566</v>
      </c>
      <c r="F7989" t="s">
        <v>233</v>
      </c>
      <c r="G7989" s="27">
        <v>27248</v>
      </c>
      <c r="H7989">
        <v>41</v>
      </c>
      <c r="I7989" t="s">
        <v>244</v>
      </c>
      <c r="J7989" t="s">
        <v>250</v>
      </c>
      <c r="K7989">
        <v>2</v>
      </c>
      <c r="L7989">
        <v>3</v>
      </c>
      <c r="M7989">
        <v>0</v>
      </c>
      <c r="N7989">
        <v>0</v>
      </c>
      <c r="O7989">
        <v>6</v>
      </c>
      <c r="P7989">
        <v>-1</v>
      </c>
      <c r="Q7989" s="28">
        <v>41565.532638888886</v>
      </c>
      <c r="R7989" s="28">
        <v>41567.093055555553</v>
      </c>
      <c r="S7989" t="s">
        <v>26057</v>
      </c>
      <c r="T7989" s="27">
        <v>41565</v>
      </c>
      <c r="V7989">
        <v>1</v>
      </c>
      <c r="W7989" t="s">
        <v>32</v>
      </c>
      <c r="X7989" t="s">
        <v>252</v>
      </c>
      <c r="Y7989">
        <v>1</v>
      </c>
      <c r="AA7989" t="s">
        <v>26058</v>
      </c>
      <c r="AB7989" t="s">
        <v>36</v>
      </c>
      <c r="AC7989">
        <v>0</v>
      </c>
      <c r="AD7989" s="27">
        <v>42095</v>
      </c>
      <c r="AE7989" t="s">
        <v>279</v>
      </c>
      <c r="AF7989" s="27">
        <v>42095</v>
      </c>
      <c r="AG7989" s="27">
        <v>42096</v>
      </c>
      <c r="AH7989">
        <v>1</v>
      </c>
      <c r="AJ7989" t="s">
        <v>26058</v>
      </c>
      <c r="AK7989" t="s">
        <v>462</v>
      </c>
      <c r="AL7989" s="27">
        <v>42095</v>
      </c>
      <c r="AM7989" t="s">
        <v>279</v>
      </c>
      <c r="AN7989" t="s">
        <v>238</v>
      </c>
      <c r="AO7989">
        <v>2</v>
      </c>
      <c r="AP7989" t="s">
        <v>239</v>
      </c>
      <c r="AQ7989" s="27">
        <v>41566</v>
      </c>
      <c r="AR7989" t="s">
        <v>240</v>
      </c>
      <c r="AS7989">
        <v>3</v>
      </c>
      <c r="AT7989" t="s">
        <v>239</v>
      </c>
      <c r="AU7989" s="27">
        <v>41566</v>
      </c>
    </row>
    <row r="7990" spans="1:47" x14ac:dyDescent="0.2">
      <c r="A7990">
        <v>7989</v>
      </c>
      <c r="B7990" t="s">
        <v>26059</v>
      </c>
      <c r="C7990" t="s">
        <v>2296</v>
      </c>
      <c r="D7990" t="s">
        <v>3985</v>
      </c>
      <c r="E7990" s="27">
        <v>41359</v>
      </c>
      <c r="F7990" t="s">
        <v>233</v>
      </c>
      <c r="G7990" s="27">
        <v>34397</v>
      </c>
      <c r="H7990">
        <v>22</v>
      </c>
      <c r="I7990" t="s">
        <v>259</v>
      </c>
      <c r="J7990" t="s">
        <v>250</v>
      </c>
      <c r="K7990">
        <v>0</v>
      </c>
      <c r="L7990">
        <v>7</v>
      </c>
      <c r="M7990">
        <v>0</v>
      </c>
      <c r="N7990">
        <v>0</v>
      </c>
      <c r="O7990">
        <v>3</v>
      </c>
      <c r="P7990">
        <v>-35</v>
      </c>
      <c r="Q7990" s="28">
        <v>41324.222916666666</v>
      </c>
      <c r="R7990" s="28">
        <v>41325.272916666669</v>
      </c>
      <c r="S7990" t="s">
        <v>26060</v>
      </c>
      <c r="T7990" s="27">
        <v>41324</v>
      </c>
      <c r="V7990">
        <v>35</v>
      </c>
      <c r="W7990" t="s">
        <v>32</v>
      </c>
      <c r="X7990" t="s">
        <v>359</v>
      </c>
      <c r="Y7990">
        <v>1</v>
      </c>
      <c r="AA7990" t="s">
        <v>26061</v>
      </c>
      <c r="AB7990" t="s">
        <v>32</v>
      </c>
      <c r="AC7990">
        <v>0</v>
      </c>
      <c r="AD7990" s="27">
        <v>41659</v>
      </c>
      <c r="AE7990" t="s">
        <v>2367</v>
      </c>
      <c r="AF7990" s="27">
        <v>41659</v>
      </c>
      <c r="AG7990" s="27">
        <v>41768</v>
      </c>
      <c r="AH7990">
        <v>1</v>
      </c>
      <c r="AJ7990" t="s">
        <v>26061</v>
      </c>
      <c r="AK7990" t="s">
        <v>255</v>
      </c>
      <c r="AL7990" s="27">
        <v>41659</v>
      </c>
      <c r="AM7990" t="s">
        <v>2367</v>
      </c>
      <c r="AN7990" t="s">
        <v>238</v>
      </c>
      <c r="AO7990">
        <v>9</v>
      </c>
      <c r="AP7990" t="s">
        <v>269</v>
      </c>
      <c r="AQ7990" s="27">
        <v>41359</v>
      </c>
      <c r="AR7990" t="s">
        <v>240</v>
      </c>
      <c r="AS7990">
        <v>7</v>
      </c>
      <c r="AT7990" t="s">
        <v>246</v>
      </c>
      <c r="AU7990" s="27">
        <v>41359</v>
      </c>
    </row>
    <row r="7991" spans="1:47" x14ac:dyDescent="0.2">
      <c r="A7991">
        <v>7990</v>
      </c>
      <c r="B7991" t="s">
        <v>26062</v>
      </c>
      <c r="C7991" t="s">
        <v>26063</v>
      </c>
      <c r="D7991" t="s">
        <v>6173</v>
      </c>
      <c r="E7991" s="27">
        <v>41872</v>
      </c>
      <c r="F7991" t="s">
        <v>294</v>
      </c>
      <c r="G7991" s="27">
        <v>31511</v>
      </c>
      <c r="H7991">
        <v>30</v>
      </c>
      <c r="I7991" t="s">
        <v>244</v>
      </c>
      <c r="J7991" t="s">
        <v>245</v>
      </c>
      <c r="K7991">
        <v>0</v>
      </c>
      <c r="L7991">
        <v>2</v>
      </c>
      <c r="M7991">
        <v>0</v>
      </c>
      <c r="N7991">
        <v>0</v>
      </c>
      <c r="O7991">
        <v>0</v>
      </c>
      <c r="W7991" t="s">
        <v>237</v>
      </c>
      <c r="Y7991">
        <v>-1</v>
      </c>
      <c r="AB7991" t="s">
        <v>237</v>
      </c>
      <c r="AH7991">
        <v>0</v>
      </c>
      <c r="AN7991" t="s">
        <v>238</v>
      </c>
      <c r="AO7991">
        <v>3</v>
      </c>
      <c r="AP7991" t="s">
        <v>239</v>
      </c>
      <c r="AQ7991" s="27">
        <v>41872</v>
      </c>
      <c r="AR7991" t="s">
        <v>240</v>
      </c>
      <c r="AS7991">
        <v>2</v>
      </c>
      <c r="AT7991" t="s">
        <v>239</v>
      </c>
      <c r="AU7991" s="27">
        <v>41872</v>
      </c>
    </row>
    <row r="7992" spans="1:47" x14ac:dyDescent="0.2">
      <c r="A7992">
        <v>7991</v>
      </c>
      <c r="B7992" t="s">
        <v>26064</v>
      </c>
      <c r="C7992" t="s">
        <v>26065</v>
      </c>
      <c r="D7992" t="s">
        <v>3228</v>
      </c>
      <c r="E7992" s="27">
        <v>41291</v>
      </c>
      <c r="F7992" t="s">
        <v>233</v>
      </c>
      <c r="G7992" s="27">
        <v>30032</v>
      </c>
      <c r="H7992">
        <v>34</v>
      </c>
      <c r="I7992" t="s">
        <v>244</v>
      </c>
      <c r="J7992" t="s">
        <v>250</v>
      </c>
      <c r="K7992">
        <v>2</v>
      </c>
      <c r="L7992">
        <v>7</v>
      </c>
      <c r="M7992">
        <v>1</v>
      </c>
      <c r="N7992">
        <v>0</v>
      </c>
      <c r="O7992">
        <v>5</v>
      </c>
      <c r="P7992">
        <v>264</v>
      </c>
      <c r="Q7992" s="28">
        <v>41555.517361111109</v>
      </c>
      <c r="R7992" s="28">
        <v>41564.273611111108</v>
      </c>
      <c r="S7992" t="s">
        <v>26066</v>
      </c>
      <c r="T7992" s="27">
        <v>38012</v>
      </c>
      <c r="V7992">
        <v>3279</v>
      </c>
      <c r="W7992" t="s">
        <v>36</v>
      </c>
      <c r="X7992" t="s">
        <v>324</v>
      </c>
      <c r="Y7992">
        <v>0</v>
      </c>
      <c r="AB7992" t="s">
        <v>237</v>
      </c>
      <c r="AH7992">
        <v>0</v>
      </c>
      <c r="AN7992" t="s">
        <v>238</v>
      </c>
      <c r="AO7992">
        <v>2</v>
      </c>
      <c r="AP7992" t="s">
        <v>239</v>
      </c>
      <c r="AQ7992" s="27">
        <v>41291</v>
      </c>
      <c r="AR7992" t="s">
        <v>240</v>
      </c>
      <c r="AS7992">
        <v>7</v>
      </c>
      <c r="AT7992" t="s">
        <v>246</v>
      </c>
      <c r="AU7992" s="27">
        <v>41291</v>
      </c>
    </row>
    <row r="7993" spans="1:47" x14ac:dyDescent="0.2">
      <c r="A7993">
        <v>7992</v>
      </c>
      <c r="B7993" t="s">
        <v>26067</v>
      </c>
      <c r="C7993" t="s">
        <v>693</v>
      </c>
      <c r="D7993" t="s">
        <v>26068</v>
      </c>
      <c r="E7993" s="27">
        <v>41807</v>
      </c>
      <c r="F7993" t="s">
        <v>233</v>
      </c>
      <c r="G7993" s="27">
        <v>22197</v>
      </c>
      <c r="H7993">
        <v>55</v>
      </c>
      <c r="I7993" t="s">
        <v>234</v>
      </c>
      <c r="J7993" t="s">
        <v>245</v>
      </c>
      <c r="K7993">
        <v>0</v>
      </c>
      <c r="L7993">
        <v>7</v>
      </c>
      <c r="M7993">
        <v>0</v>
      </c>
      <c r="N7993">
        <v>0</v>
      </c>
      <c r="O7993">
        <v>18</v>
      </c>
      <c r="P7993">
        <v>248</v>
      </c>
      <c r="Q7993" s="28">
        <v>42055.11041666667</v>
      </c>
      <c r="R7993" s="28">
        <v>42111.086805555555</v>
      </c>
      <c r="S7993" t="s">
        <v>26069</v>
      </c>
      <c r="T7993" s="27">
        <v>41783</v>
      </c>
      <c r="V7993">
        <v>24</v>
      </c>
      <c r="W7993" t="s">
        <v>32</v>
      </c>
      <c r="X7993" t="s">
        <v>364</v>
      </c>
      <c r="Y7993">
        <v>1</v>
      </c>
      <c r="AA7993" t="s">
        <v>26070</v>
      </c>
      <c r="AB7993" t="s">
        <v>36</v>
      </c>
      <c r="AD7993" s="27">
        <v>42317</v>
      </c>
      <c r="AE7993" t="s">
        <v>412</v>
      </c>
      <c r="AH7993">
        <v>0</v>
      </c>
      <c r="AN7993" t="s">
        <v>238</v>
      </c>
      <c r="AO7993">
        <v>3</v>
      </c>
      <c r="AP7993" t="s">
        <v>239</v>
      </c>
      <c r="AQ7993" s="27">
        <v>41807</v>
      </c>
      <c r="AR7993" t="s">
        <v>240</v>
      </c>
      <c r="AS7993">
        <v>7</v>
      </c>
      <c r="AT7993" t="s">
        <v>246</v>
      </c>
      <c r="AU7993" s="27">
        <v>41807</v>
      </c>
    </row>
    <row r="7994" spans="1:47" x14ac:dyDescent="0.2">
      <c r="A7994">
        <v>7993</v>
      </c>
      <c r="B7994" t="s">
        <v>26071</v>
      </c>
      <c r="C7994" t="s">
        <v>26072</v>
      </c>
      <c r="D7994" t="s">
        <v>3828</v>
      </c>
      <c r="E7994" s="27">
        <v>41716</v>
      </c>
      <c r="F7994" t="s">
        <v>294</v>
      </c>
      <c r="G7994" s="27">
        <v>27710</v>
      </c>
      <c r="H7994">
        <v>40</v>
      </c>
      <c r="I7994" t="s">
        <v>244</v>
      </c>
      <c r="J7994" t="s">
        <v>245</v>
      </c>
      <c r="K7994">
        <v>0</v>
      </c>
      <c r="L7994">
        <v>6</v>
      </c>
      <c r="M7994">
        <v>0</v>
      </c>
      <c r="N7994">
        <v>0</v>
      </c>
      <c r="O7994">
        <v>3</v>
      </c>
      <c r="P7994">
        <v>-69</v>
      </c>
      <c r="Q7994" s="28">
        <v>41647.259027777778</v>
      </c>
      <c r="R7994" s="28">
        <v>41697.45208333333</v>
      </c>
      <c r="S7994" t="s">
        <v>26073</v>
      </c>
      <c r="U7994" s="27">
        <v>41647</v>
      </c>
      <c r="V7994">
        <v>69</v>
      </c>
      <c r="W7994" t="s">
        <v>32</v>
      </c>
      <c r="X7994" t="s">
        <v>274</v>
      </c>
      <c r="Y7994">
        <v>1</v>
      </c>
      <c r="AA7994" t="s">
        <v>26074</v>
      </c>
      <c r="AB7994" t="s">
        <v>36</v>
      </c>
      <c r="AD7994" s="27">
        <v>42002</v>
      </c>
      <c r="AE7994" t="s">
        <v>529</v>
      </c>
      <c r="AH7994">
        <v>0</v>
      </c>
      <c r="AN7994" t="s">
        <v>238</v>
      </c>
      <c r="AO7994">
        <v>1</v>
      </c>
      <c r="AP7994" t="s">
        <v>239</v>
      </c>
      <c r="AQ7994" s="27">
        <v>41716</v>
      </c>
      <c r="AR7994" t="s">
        <v>240</v>
      </c>
      <c r="AS7994">
        <v>6</v>
      </c>
      <c r="AT7994" t="s">
        <v>246</v>
      </c>
      <c r="AU7994" s="27">
        <v>41716</v>
      </c>
    </row>
    <row r="7995" spans="1:47" x14ac:dyDescent="0.2">
      <c r="A7995">
        <v>7994</v>
      </c>
      <c r="B7995" t="s">
        <v>26075</v>
      </c>
      <c r="C7995" t="s">
        <v>2541</v>
      </c>
      <c r="D7995" t="s">
        <v>18677</v>
      </c>
      <c r="E7995" s="27">
        <v>41611</v>
      </c>
      <c r="F7995" t="s">
        <v>233</v>
      </c>
      <c r="G7995" s="27">
        <v>28960</v>
      </c>
      <c r="H7995">
        <v>37</v>
      </c>
      <c r="I7995" t="s">
        <v>244</v>
      </c>
      <c r="J7995" t="s">
        <v>353</v>
      </c>
      <c r="K7995">
        <v>0</v>
      </c>
      <c r="L7995">
        <v>2</v>
      </c>
      <c r="M7995">
        <v>0</v>
      </c>
      <c r="N7995">
        <v>0</v>
      </c>
      <c r="O7995">
        <v>8</v>
      </c>
      <c r="P7995">
        <v>-8</v>
      </c>
      <c r="Q7995" s="28">
        <v>41603.20208333333</v>
      </c>
      <c r="R7995" s="28">
        <v>41603.359027777777</v>
      </c>
      <c r="S7995" t="s">
        <v>26076</v>
      </c>
      <c r="T7995" s="27">
        <v>41603</v>
      </c>
      <c r="V7995">
        <v>8</v>
      </c>
      <c r="W7995" t="s">
        <v>32</v>
      </c>
      <c r="X7995" t="s">
        <v>997</v>
      </c>
      <c r="Y7995">
        <v>1</v>
      </c>
      <c r="AA7995" t="s">
        <v>26077</v>
      </c>
      <c r="AB7995" t="s">
        <v>36</v>
      </c>
      <c r="AC7995">
        <v>0</v>
      </c>
      <c r="AD7995" s="27">
        <v>41769</v>
      </c>
      <c r="AE7995" t="s">
        <v>2030</v>
      </c>
      <c r="AF7995" s="27">
        <v>41769</v>
      </c>
      <c r="AG7995" s="27">
        <v>41774</v>
      </c>
      <c r="AH7995">
        <v>0</v>
      </c>
      <c r="AN7995" t="s">
        <v>238</v>
      </c>
      <c r="AO7995">
        <v>2</v>
      </c>
      <c r="AP7995" t="s">
        <v>239</v>
      </c>
      <c r="AQ7995" s="27">
        <v>41611</v>
      </c>
      <c r="AR7995" t="s">
        <v>240</v>
      </c>
      <c r="AS7995">
        <v>2</v>
      </c>
      <c r="AT7995" t="s">
        <v>239</v>
      </c>
      <c r="AU7995" s="27">
        <v>41611</v>
      </c>
    </row>
    <row r="7996" spans="1:47" x14ac:dyDescent="0.2">
      <c r="A7996">
        <v>7995</v>
      </c>
      <c r="B7996" t="s">
        <v>26078</v>
      </c>
      <c r="C7996" t="s">
        <v>1478</v>
      </c>
      <c r="D7996" t="s">
        <v>3721</v>
      </c>
      <c r="E7996" s="27">
        <v>41843</v>
      </c>
      <c r="F7996" t="s">
        <v>233</v>
      </c>
      <c r="G7996" s="27">
        <v>34808</v>
      </c>
      <c r="H7996">
        <v>21</v>
      </c>
      <c r="I7996" t="s">
        <v>259</v>
      </c>
      <c r="J7996" t="s">
        <v>245</v>
      </c>
      <c r="K7996">
        <v>0</v>
      </c>
      <c r="L7996">
        <v>4</v>
      </c>
      <c r="M7996">
        <v>0</v>
      </c>
      <c r="N7996">
        <v>0</v>
      </c>
      <c r="O7996">
        <v>0</v>
      </c>
      <c r="P7996">
        <v>-1</v>
      </c>
      <c r="Q7996" s="28">
        <v>41842.536111111112</v>
      </c>
      <c r="R7996" s="28">
        <v>41906.381249999999</v>
      </c>
      <c r="S7996" t="s">
        <v>26079</v>
      </c>
      <c r="T7996" s="27">
        <v>41842</v>
      </c>
      <c r="V7996">
        <v>1</v>
      </c>
      <c r="W7996" t="s">
        <v>32</v>
      </c>
      <c r="X7996" t="s">
        <v>343</v>
      </c>
      <c r="Y7996">
        <v>0</v>
      </c>
      <c r="AB7996" t="s">
        <v>237</v>
      </c>
      <c r="AH7996">
        <v>0</v>
      </c>
      <c r="AN7996" t="s">
        <v>238</v>
      </c>
      <c r="AO7996">
        <v>7</v>
      </c>
      <c r="AP7996" t="s">
        <v>246</v>
      </c>
      <c r="AQ7996" s="27">
        <v>41843</v>
      </c>
      <c r="AR7996" t="s">
        <v>240</v>
      </c>
      <c r="AS7996">
        <v>4</v>
      </c>
      <c r="AT7996" t="s">
        <v>239</v>
      </c>
      <c r="AU7996" s="27">
        <v>41843</v>
      </c>
    </row>
    <row r="7997" spans="1:47" x14ac:dyDescent="0.2">
      <c r="A7997">
        <v>7996</v>
      </c>
      <c r="B7997" t="s">
        <v>26080</v>
      </c>
      <c r="C7997" t="s">
        <v>9399</v>
      </c>
      <c r="D7997" t="s">
        <v>266</v>
      </c>
      <c r="E7997" s="27">
        <v>41957</v>
      </c>
      <c r="F7997" t="s">
        <v>294</v>
      </c>
      <c r="G7997" s="27">
        <v>33847</v>
      </c>
      <c r="H7997">
        <v>23</v>
      </c>
      <c r="I7997" t="s">
        <v>259</v>
      </c>
      <c r="J7997" t="s">
        <v>250</v>
      </c>
      <c r="K7997">
        <v>0</v>
      </c>
      <c r="L7997">
        <v>4</v>
      </c>
      <c r="M7997">
        <v>0</v>
      </c>
      <c r="N7997">
        <v>0</v>
      </c>
      <c r="O7997">
        <v>0</v>
      </c>
      <c r="P7997">
        <v>-1</v>
      </c>
      <c r="Q7997" s="28">
        <v>41956.51666666667</v>
      </c>
      <c r="R7997" s="28">
        <v>41957.075694444444</v>
      </c>
      <c r="S7997" t="s">
        <v>26081</v>
      </c>
      <c r="T7997" s="27">
        <v>41956</v>
      </c>
      <c r="V7997">
        <v>1</v>
      </c>
      <c r="W7997" t="s">
        <v>36</v>
      </c>
      <c r="X7997" t="s">
        <v>279</v>
      </c>
      <c r="Y7997">
        <v>0</v>
      </c>
      <c r="AB7997" t="s">
        <v>237</v>
      </c>
      <c r="AH7997">
        <v>0</v>
      </c>
      <c r="AN7997" t="s">
        <v>238</v>
      </c>
      <c r="AO7997">
        <v>4</v>
      </c>
      <c r="AP7997" t="s">
        <v>239</v>
      </c>
      <c r="AQ7997" s="27">
        <v>41957</v>
      </c>
      <c r="AR7997" t="s">
        <v>240</v>
      </c>
      <c r="AS7997">
        <v>4</v>
      </c>
      <c r="AT7997" t="s">
        <v>239</v>
      </c>
      <c r="AU7997" s="27">
        <v>41957</v>
      </c>
    </row>
    <row r="7998" spans="1:47" x14ac:dyDescent="0.2">
      <c r="A7998">
        <v>7997</v>
      </c>
      <c r="B7998" t="s">
        <v>26082</v>
      </c>
      <c r="C7998" t="s">
        <v>345</v>
      </c>
      <c r="D7998" t="s">
        <v>5448</v>
      </c>
      <c r="E7998" s="27">
        <v>41755</v>
      </c>
      <c r="F7998" t="s">
        <v>233</v>
      </c>
      <c r="G7998" s="27">
        <v>23628</v>
      </c>
      <c r="H7998">
        <v>51</v>
      </c>
      <c r="I7998" t="s">
        <v>234</v>
      </c>
      <c r="J7998" t="s">
        <v>250</v>
      </c>
      <c r="K7998">
        <v>1</v>
      </c>
      <c r="L7998">
        <v>8</v>
      </c>
      <c r="M7998">
        <v>0</v>
      </c>
      <c r="N7998">
        <v>0</v>
      </c>
      <c r="O7998">
        <v>19</v>
      </c>
      <c r="P7998">
        <v>-1</v>
      </c>
      <c r="Q7998" s="28">
        <v>41754.226388888892</v>
      </c>
      <c r="R7998" s="28">
        <v>41757.119444444441</v>
      </c>
      <c r="S7998" t="s">
        <v>26083</v>
      </c>
      <c r="T7998" s="27">
        <v>41754</v>
      </c>
      <c r="V7998">
        <v>1</v>
      </c>
      <c r="W7998" t="s">
        <v>32</v>
      </c>
      <c r="X7998" t="s">
        <v>261</v>
      </c>
      <c r="Y7998">
        <v>1</v>
      </c>
      <c r="AA7998" t="s">
        <v>26084</v>
      </c>
      <c r="AB7998" t="s">
        <v>36</v>
      </c>
      <c r="AD7998" s="27">
        <v>42317</v>
      </c>
      <c r="AE7998" t="s">
        <v>1508</v>
      </c>
      <c r="AH7998">
        <v>0</v>
      </c>
      <c r="AN7998" t="s">
        <v>238</v>
      </c>
      <c r="AO7998">
        <v>3</v>
      </c>
      <c r="AP7998" t="s">
        <v>239</v>
      </c>
      <c r="AQ7998" s="27">
        <v>41755</v>
      </c>
      <c r="AR7998" t="s">
        <v>240</v>
      </c>
      <c r="AS7998">
        <v>8</v>
      </c>
      <c r="AT7998" t="s">
        <v>269</v>
      </c>
      <c r="AU7998" s="27">
        <v>41755</v>
      </c>
    </row>
    <row r="7999" spans="1:47" x14ac:dyDescent="0.2">
      <c r="A7999">
        <v>7998</v>
      </c>
      <c r="B7999" t="s">
        <v>26085</v>
      </c>
      <c r="C7999" t="s">
        <v>26086</v>
      </c>
      <c r="D7999" t="s">
        <v>26087</v>
      </c>
      <c r="E7999" s="27">
        <v>41949</v>
      </c>
      <c r="F7999" t="s">
        <v>233</v>
      </c>
      <c r="G7999" s="27">
        <v>21926</v>
      </c>
      <c r="H7999">
        <v>56</v>
      </c>
      <c r="I7999" t="s">
        <v>234</v>
      </c>
      <c r="J7999" t="s">
        <v>245</v>
      </c>
      <c r="K7999">
        <v>0</v>
      </c>
      <c r="L7999">
        <v>1</v>
      </c>
      <c r="M7999">
        <v>0</v>
      </c>
      <c r="N7999">
        <v>0</v>
      </c>
      <c r="O7999">
        <v>2</v>
      </c>
      <c r="P7999">
        <v>-1</v>
      </c>
      <c r="Q7999" s="28">
        <v>41948.175694444442</v>
      </c>
      <c r="R7999" s="28">
        <v>41950.168749999997</v>
      </c>
      <c r="S7999" t="s">
        <v>26088</v>
      </c>
      <c r="T7999" s="27">
        <v>41948</v>
      </c>
      <c r="V7999">
        <v>1</v>
      </c>
      <c r="W7999" t="s">
        <v>32</v>
      </c>
      <c r="X7999" t="s">
        <v>359</v>
      </c>
      <c r="Y7999">
        <v>0</v>
      </c>
      <c r="AB7999" t="s">
        <v>237</v>
      </c>
      <c r="AH7999">
        <v>0</v>
      </c>
      <c r="AN7999" t="s">
        <v>238</v>
      </c>
      <c r="AO7999">
        <v>1</v>
      </c>
      <c r="AP7999" t="s">
        <v>239</v>
      </c>
      <c r="AQ7999" s="27">
        <v>41949</v>
      </c>
      <c r="AR7999" t="s">
        <v>240</v>
      </c>
      <c r="AS7999">
        <v>1</v>
      </c>
      <c r="AT7999" t="s">
        <v>239</v>
      </c>
      <c r="AU7999" s="27">
        <v>41949</v>
      </c>
    </row>
    <row r="8000" spans="1:47" x14ac:dyDescent="0.2">
      <c r="A8000">
        <v>7999</v>
      </c>
      <c r="B8000" t="s">
        <v>26089</v>
      </c>
      <c r="C8000" t="s">
        <v>901</v>
      </c>
      <c r="D8000" t="s">
        <v>26090</v>
      </c>
      <c r="E8000" s="27">
        <v>41939</v>
      </c>
      <c r="F8000" t="s">
        <v>233</v>
      </c>
      <c r="G8000" s="27">
        <v>32740</v>
      </c>
      <c r="H8000">
        <v>26</v>
      </c>
      <c r="I8000" t="s">
        <v>244</v>
      </c>
      <c r="J8000" t="s">
        <v>353</v>
      </c>
      <c r="K8000">
        <v>0</v>
      </c>
      <c r="L8000">
        <v>2</v>
      </c>
      <c r="M8000">
        <v>0</v>
      </c>
      <c r="N8000">
        <v>0</v>
      </c>
      <c r="O8000">
        <v>0</v>
      </c>
      <c r="P8000">
        <v>-1</v>
      </c>
      <c r="Q8000" s="28">
        <v>41938.268750000003</v>
      </c>
      <c r="R8000" s="28">
        <v>41969.361805555556</v>
      </c>
      <c r="S8000" t="s">
        <v>26091</v>
      </c>
      <c r="T8000" s="27">
        <v>41938</v>
      </c>
      <c r="V8000">
        <v>1</v>
      </c>
      <c r="W8000" t="s">
        <v>36</v>
      </c>
      <c r="X8000" t="s">
        <v>392</v>
      </c>
      <c r="Y8000">
        <v>0</v>
      </c>
      <c r="AB8000" t="s">
        <v>237</v>
      </c>
      <c r="AH8000">
        <v>0</v>
      </c>
      <c r="AN8000" t="s">
        <v>238</v>
      </c>
      <c r="AO8000">
        <v>3</v>
      </c>
      <c r="AP8000" t="s">
        <v>239</v>
      </c>
      <c r="AQ8000" s="27">
        <v>41939</v>
      </c>
      <c r="AR8000" t="s">
        <v>240</v>
      </c>
      <c r="AS8000">
        <v>2</v>
      </c>
      <c r="AT8000" t="s">
        <v>239</v>
      </c>
      <c r="AU8000" s="27">
        <v>41939</v>
      </c>
    </row>
    <row r="8001" spans="1:47" x14ac:dyDescent="0.2">
      <c r="A8001">
        <v>8000</v>
      </c>
      <c r="B8001" t="s">
        <v>26092</v>
      </c>
      <c r="C8001" t="s">
        <v>26093</v>
      </c>
      <c r="D8001" t="s">
        <v>3399</v>
      </c>
      <c r="E8001" s="27">
        <v>41858</v>
      </c>
      <c r="F8001" t="s">
        <v>294</v>
      </c>
      <c r="G8001" s="27">
        <v>32693</v>
      </c>
      <c r="H8001">
        <v>26</v>
      </c>
      <c r="I8001" t="s">
        <v>244</v>
      </c>
      <c r="J8001" t="s">
        <v>250</v>
      </c>
      <c r="K8001">
        <v>0</v>
      </c>
      <c r="L8001">
        <v>3</v>
      </c>
      <c r="M8001">
        <v>0</v>
      </c>
      <c r="N8001">
        <v>0</v>
      </c>
      <c r="O8001">
        <v>1</v>
      </c>
      <c r="P8001">
        <v>-1</v>
      </c>
      <c r="Q8001" s="28">
        <v>41857.21597222222</v>
      </c>
      <c r="R8001" s="28">
        <v>41858.334027777775</v>
      </c>
      <c r="S8001" t="s">
        <v>26094</v>
      </c>
      <c r="T8001" s="27">
        <v>41857</v>
      </c>
      <c r="V8001">
        <v>1</v>
      </c>
      <c r="W8001" t="s">
        <v>32</v>
      </c>
      <c r="X8001" t="s">
        <v>313</v>
      </c>
      <c r="Y8001">
        <v>1</v>
      </c>
      <c r="AA8001" t="s">
        <v>26095</v>
      </c>
      <c r="AB8001" t="s">
        <v>36</v>
      </c>
      <c r="AD8001" s="27">
        <v>41894</v>
      </c>
      <c r="AE8001" t="s">
        <v>324</v>
      </c>
      <c r="AH8001">
        <v>0</v>
      </c>
      <c r="AN8001" t="s">
        <v>238</v>
      </c>
      <c r="AO8001">
        <v>3</v>
      </c>
      <c r="AP8001" t="s">
        <v>239</v>
      </c>
      <c r="AQ8001" s="27">
        <v>41858</v>
      </c>
      <c r="AR8001" t="s">
        <v>240</v>
      </c>
      <c r="AS8001">
        <v>3</v>
      </c>
      <c r="AT8001" t="s">
        <v>239</v>
      </c>
      <c r="AU8001" s="27">
        <v>41858</v>
      </c>
    </row>
    <row r="8002" spans="1:47" x14ac:dyDescent="0.2">
      <c r="A8002">
        <v>8001</v>
      </c>
      <c r="B8002" t="s">
        <v>26096</v>
      </c>
      <c r="C8002" t="s">
        <v>3663</v>
      </c>
      <c r="D8002" t="s">
        <v>496</v>
      </c>
      <c r="E8002" s="27">
        <v>41980</v>
      </c>
      <c r="F8002" t="s">
        <v>233</v>
      </c>
      <c r="G8002" s="27">
        <v>32766</v>
      </c>
      <c r="H8002">
        <v>26</v>
      </c>
      <c r="I8002" t="s">
        <v>244</v>
      </c>
      <c r="J8002" t="s">
        <v>353</v>
      </c>
      <c r="K8002">
        <v>0</v>
      </c>
      <c r="L8002">
        <v>2</v>
      </c>
      <c r="M8002">
        <v>0</v>
      </c>
      <c r="N8002">
        <v>0</v>
      </c>
      <c r="O8002">
        <v>1</v>
      </c>
      <c r="S8002" t="s">
        <v>26097</v>
      </c>
      <c r="T8002" s="27">
        <v>41979</v>
      </c>
      <c r="V8002">
        <v>1</v>
      </c>
      <c r="W8002" t="s">
        <v>32</v>
      </c>
      <c r="X8002" t="s">
        <v>383</v>
      </c>
      <c r="Y8002">
        <v>0</v>
      </c>
      <c r="AB8002" t="s">
        <v>237</v>
      </c>
      <c r="AH8002">
        <v>0</v>
      </c>
      <c r="AN8002" t="s">
        <v>238</v>
      </c>
      <c r="AO8002">
        <v>3</v>
      </c>
      <c r="AP8002" t="s">
        <v>239</v>
      </c>
      <c r="AQ8002" s="27">
        <v>41980</v>
      </c>
      <c r="AR8002" t="s">
        <v>240</v>
      </c>
      <c r="AS8002">
        <v>2</v>
      </c>
      <c r="AT8002" t="s">
        <v>239</v>
      </c>
      <c r="AU8002" s="27">
        <v>41980</v>
      </c>
    </row>
    <row r="8003" spans="1:47" x14ac:dyDescent="0.2">
      <c r="A8003">
        <v>8002</v>
      </c>
      <c r="B8003" t="s">
        <v>26098</v>
      </c>
      <c r="C8003" t="s">
        <v>26099</v>
      </c>
      <c r="D8003" t="s">
        <v>775</v>
      </c>
      <c r="E8003" s="27">
        <v>41660</v>
      </c>
      <c r="F8003" t="s">
        <v>233</v>
      </c>
      <c r="G8003" s="27">
        <v>25317</v>
      </c>
      <c r="H8003">
        <v>46</v>
      </c>
      <c r="I8003" t="s">
        <v>234</v>
      </c>
      <c r="J8003" t="s">
        <v>250</v>
      </c>
      <c r="K8003">
        <v>0</v>
      </c>
      <c r="L8003">
        <v>7</v>
      </c>
      <c r="M8003">
        <v>0</v>
      </c>
      <c r="N8003">
        <v>0</v>
      </c>
      <c r="O8003">
        <v>2</v>
      </c>
      <c r="P8003">
        <v>-17</v>
      </c>
      <c r="Q8003" s="28">
        <v>41643.326388888891</v>
      </c>
      <c r="R8003" s="28">
        <v>41647.125694444447</v>
      </c>
      <c r="S8003" t="s">
        <v>26100</v>
      </c>
      <c r="T8003" s="27">
        <v>39765</v>
      </c>
      <c r="V8003">
        <v>1895</v>
      </c>
      <c r="W8003" t="s">
        <v>36</v>
      </c>
      <c r="X8003" t="s">
        <v>279</v>
      </c>
      <c r="Y8003">
        <v>0</v>
      </c>
      <c r="AB8003" t="s">
        <v>237</v>
      </c>
      <c r="AH8003">
        <v>0</v>
      </c>
      <c r="AN8003" t="s">
        <v>238</v>
      </c>
      <c r="AO8003">
        <v>6</v>
      </c>
      <c r="AP8003" t="s">
        <v>246</v>
      </c>
      <c r="AQ8003" s="27">
        <v>41660</v>
      </c>
      <c r="AR8003" t="s">
        <v>240</v>
      </c>
      <c r="AS8003">
        <v>7</v>
      </c>
      <c r="AT8003" t="s">
        <v>246</v>
      </c>
      <c r="AU8003" s="27">
        <v>41660</v>
      </c>
    </row>
    <row r="8004" spans="1:47" x14ac:dyDescent="0.2">
      <c r="A8004">
        <v>8003</v>
      </c>
      <c r="B8004" t="s">
        <v>26101</v>
      </c>
      <c r="C8004" t="s">
        <v>26102</v>
      </c>
      <c r="D8004" t="s">
        <v>26103</v>
      </c>
      <c r="E8004" s="27">
        <v>41492</v>
      </c>
      <c r="F8004" t="s">
        <v>233</v>
      </c>
      <c r="G8004" s="27">
        <v>27233</v>
      </c>
      <c r="H8004">
        <v>41</v>
      </c>
      <c r="I8004" t="s">
        <v>244</v>
      </c>
      <c r="J8004" t="s">
        <v>245</v>
      </c>
      <c r="K8004">
        <v>0</v>
      </c>
      <c r="L8004">
        <v>1</v>
      </c>
      <c r="M8004">
        <v>0</v>
      </c>
      <c r="N8004">
        <v>0</v>
      </c>
      <c r="O8004">
        <v>0</v>
      </c>
      <c r="P8004">
        <v>-1</v>
      </c>
      <c r="Q8004" s="28">
        <v>41491.212500000001</v>
      </c>
      <c r="R8004" s="28">
        <v>41495.163194444445</v>
      </c>
      <c r="S8004" t="s">
        <v>26104</v>
      </c>
      <c r="T8004" s="27">
        <v>41491</v>
      </c>
      <c r="V8004">
        <v>1</v>
      </c>
      <c r="W8004" t="s">
        <v>32</v>
      </c>
      <c r="X8004" t="s">
        <v>364</v>
      </c>
      <c r="Y8004">
        <v>0</v>
      </c>
      <c r="AB8004" t="s">
        <v>237</v>
      </c>
      <c r="AH8004">
        <v>0</v>
      </c>
      <c r="AN8004" t="s">
        <v>238</v>
      </c>
      <c r="AO8004">
        <v>1</v>
      </c>
      <c r="AP8004" t="s">
        <v>239</v>
      </c>
      <c r="AQ8004" s="27">
        <v>41492</v>
      </c>
      <c r="AR8004" t="s">
        <v>240</v>
      </c>
      <c r="AS8004">
        <v>1</v>
      </c>
      <c r="AT8004" t="s">
        <v>239</v>
      </c>
      <c r="AU8004" s="27">
        <v>41492</v>
      </c>
    </row>
    <row r="8005" spans="1:47" x14ac:dyDescent="0.2">
      <c r="A8005">
        <v>8004</v>
      </c>
      <c r="B8005" t="s">
        <v>26105</v>
      </c>
      <c r="C8005" t="s">
        <v>400</v>
      </c>
      <c r="D8005" t="s">
        <v>26106</v>
      </c>
      <c r="E8005" s="27">
        <v>41579</v>
      </c>
      <c r="F8005" t="s">
        <v>233</v>
      </c>
      <c r="G8005" s="27">
        <v>30895</v>
      </c>
      <c r="H8005">
        <v>31</v>
      </c>
      <c r="I8005" t="s">
        <v>244</v>
      </c>
      <c r="J8005" t="s">
        <v>245</v>
      </c>
      <c r="K8005">
        <v>0</v>
      </c>
      <c r="L8005">
        <v>6</v>
      </c>
      <c r="M8005">
        <v>0</v>
      </c>
      <c r="N8005">
        <v>3</v>
      </c>
      <c r="O8005">
        <v>9</v>
      </c>
      <c r="P8005">
        <v>-1</v>
      </c>
      <c r="Q8005" s="28">
        <v>41578.145833333336</v>
      </c>
      <c r="R8005" s="28">
        <v>42048.212500000001</v>
      </c>
      <c r="S8005" t="s">
        <v>26107</v>
      </c>
      <c r="T8005" s="27">
        <v>41578</v>
      </c>
      <c r="V8005">
        <v>1</v>
      </c>
      <c r="W8005" t="s">
        <v>32</v>
      </c>
      <c r="X8005" t="s">
        <v>567</v>
      </c>
      <c r="Y8005">
        <v>1</v>
      </c>
      <c r="AA8005" t="s">
        <v>26108</v>
      </c>
      <c r="AB8005" t="s">
        <v>36</v>
      </c>
      <c r="AC8005">
        <v>1</v>
      </c>
      <c r="AD8005" s="27">
        <v>42118</v>
      </c>
      <c r="AE8005" t="s">
        <v>263</v>
      </c>
      <c r="AF8005" s="27">
        <v>42119</v>
      </c>
      <c r="AG8005" s="27">
        <v>42119</v>
      </c>
      <c r="AH8005">
        <v>0</v>
      </c>
      <c r="AN8005" t="s">
        <v>238</v>
      </c>
      <c r="AO8005">
        <v>4</v>
      </c>
      <c r="AP8005" t="s">
        <v>239</v>
      </c>
      <c r="AQ8005" s="27">
        <v>41579</v>
      </c>
      <c r="AR8005" t="s">
        <v>240</v>
      </c>
      <c r="AS8005">
        <v>6</v>
      </c>
      <c r="AT8005" t="s">
        <v>246</v>
      </c>
      <c r="AU8005" s="27">
        <v>41579</v>
      </c>
    </row>
    <row r="8006" spans="1:47" x14ac:dyDescent="0.2">
      <c r="A8006">
        <v>8005</v>
      </c>
      <c r="B8006" t="s">
        <v>26109</v>
      </c>
      <c r="C8006" t="s">
        <v>5032</v>
      </c>
      <c r="D8006" t="s">
        <v>26110</v>
      </c>
      <c r="E8006" s="27">
        <v>41793</v>
      </c>
      <c r="F8006" t="s">
        <v>233</v>
      </c>
      <c r="G8006" s="27">
        <v>27319</v>
      </c>
      <c r="H8006">
        <v>41</v>
      </c>
      <c r="I8006" t="s">
        <v>244</v>
      </c>
      <c r="J8006" t="s">
        <v>22</v>
      </c>
      <c r="K8006">
        <v>0</v>
      </c>
      <c r="L8006">
        <v>1</v>
      </c>
      <c r="M8006">
        <v>0</v>
      </c>
      <c r="N8006">
        <v>0</v>
      </c>
      <c r="O8006">
        <v>1</v>
      </c>
      <c r="P8006">
        <v>0</v>
      </c>
      <c r="Q8006" s="28">
        <v>41793.527083333334</v>
      </c>
      <c r="R8006" s="28">
        <v>41793.070138888892</v>
      </c>
      <c r="S8006" t="s">
        <v>26111</v>
      </c>
      <c r="T8006" s="27">
        <v>41792</v>
      </c>
      <c r="V8006">
        <v>1</v>
      </c>
      <c r="W8006" t="s">
        <v>36</v>
      </c>
      <c r="X8006" t="s">
        <v>279</v>
      </c>
      <c r="Y8006">
        <v>0</v>
      </c>
      <c r="AB8006" t="s">
        <v>237</v>
      </c>
      <c r="AH8006">
        <v>0</v>
      </c>
      <c r="AN8006" t="s">
        <v>238</v>
      </c>
      <c r="AO8006">
        <v>1</v>
      </c>
      <c r="AP8006" t="s">
        <v>239</v>
      </c>
      <c r="AQ8006" s="27">
        <v>41793</v>
      </c>
      <c r="AR8006" t="s">
        <v>240</v>
      </c>
      <c r="AS8006">
        <v>1</v>
      </c>
      <c r="AT8006" t="s">
        <v>239</v>
      </c>
      <c r="AU8006" s="27">
        <v>41793</v>
      </c>
    </row>
    <row r="8007" spans="1:47" x14ac:dyDescent="0.2">
      <c r="A8007">
        <v>8006</v>
      </c>
      <c r="B8007" t="s">
        <v>26112</v>
      </c>
      <c r="C8007" t="s">
        <v>9754</v>
      </c>
      <c r="D8007" t="s">
        <v>26113</v>
      </c>
      <c r="E8007" s="27">
        <v>41943</v>
      </c>
      <c r="F8007" t="s">
        <v>233</v>
      </c>
      <c r="G8007" s="27">
        <v>24948</v>
      </c>
      <c r="H8007">
        <v>47</v>
      </c>
      <c r="I8007" t="s">
        <v>234</v>
      </c>
      <c r="J8007" t="s">
        <v>245</v>
      </c>
      <c r="K8007">
        <v>0</v>
      </c>
      <c r="L8007">
        <v>7</v>
      </c>
      <c r="M8007">
        <v>0</v>
      </c>
      <c r="N8007">
        <v>0</v>
      </c>
      <c r="O8007">
        <v>0</v>
      </c>
      <c r="W8007" t="s">
        <v>237</v>
      </c>
      <c r="Y8007">
        <v>-1</v>
      </c>
      <c r="AB8007" t="s">
        <v>237</v>
      </c>
      <c r="AH8007">
        <v>0</v>
      </c>
      <c r="AN8007" t="s">
        <v>238</v>
      </c>
      <c r="AO8007">
        <v>4</v>
      </c>
      <c r="AP8007" t="s">
        <v>239</v>
      </c>
      <c r="AQ8007" s="27">
        <v>41943</v>
      </c>
      <c r="AR8007" t="s">
        <v>240</v>
      </c>
      <c r="AS8007">
        <v>7</v>
      </c>
      <c r="AT8007" t="s">
        <v>246</v>
      </c>
      <c r="AU8007" s="27">
        <v>41943</v>
      </c>
    </row>
    <row r="8008" spans="1:47" x14ac:dyDescent="0.2">
      <c r="A8008">
        <v>8007</v>
      </c>
      <c r="B8008" t="s">
        <v>26114</v>
      </c>
      <c r="C8008" t="s">
        <v>15369</v>
      </c>
      <c r="D8008" t="s">
        <v>26115</v>
      </c>
      <c r="E8008" s="27">
        <v>41333</v>
      </c>
      <c r="F8008" t="s">
        <v>233</v>
      </c>
      <c r="G8008" s="27">
        <v>32997</v>
      </c>
      <c r="H8008">
        <v>25</v>
      </c>
      <c r="I8008" t="s">
        <v>244</v>
      </c>
      <c r="J8008" t="s">
        <v>250</v>
      </c>
      <c r="K8008">
        <v>0</v>
      </c>
      <c r="L8008">
        <v>9</v>
      </c>
      <c r="M8008">
        <v>0</v>
      </c>
      <c r="N8008">
        <v>0</v>
      </c>
      <c r="O8008">
        <v>2</v>
      </c>
      <c r="P8008">
        <v>0</v>
      </c>
      <c r="Q8008" s="28">
        <v>41333.513888888891</v>
      </c>
      <c r="R8008" s="28">
        <v>41334.176388888889</v>
      </c>
      <c r="S8008" t="s">
        <v>26116</v>
      </c>
      <c r="T8008" s="27">
        <v>41332</v>
      </c>
      <c r="V8008">
        <v>1</v>
      </c>
      <c r="W8008" t="s">
        <v>32</v>
      </c>
      <c r="X8008" t="s">
        <v>5253</v>
      </c>
      <c r="Y8008">
        <v>0</v>
      </c>
      <c r="AB8008" t="s">
        <v>237</v>
      </c>
      <c r="AH8008">
        <v>0</v>
      </c>
      <c r="AN8008" t="s">
        <v>238</v>
      </c>
      <c r="AO8008">
        <v>9</v>
      </c>
      <c r="AP8008" t="s">
        <v>269</v>
      </c>
      <c r="AQ8008" s="27">
        <v>41333</v>
      </c>
      <c r="AR8008" t="s">
        <v>240</v>
      </c>
      <c r="AS8008">
        <v>9</v>
      </c>
      <c r="AT8008" t="s">
        <v>269</v>
      </c>
      <c r="AU8008" s="27">
        <v>41333</v>
      </c>
    </row>
    <row r="8009" spans="1:47" x14ac:dyDescent="0.2">
      <c r="A8009">
        <v>8008</v>
      </c>
      <c r="B8009" t="s">
        <v>26117</v>
      </c>
      <c r="C8009" t="s">
        <v>1363</v>
      </c>
      <c r="D8009" t="s">
        <v>23055</v>
      </c>
      <c r="E8009" s="27">
        <v>41506</v>
      </c>
      <c r="F8009" t="s">
        <v>233</v>
      </c>
      <c r="G8009" s="27">
        <v>32399</v>
      </c>
      <c r="H8009">
        <v>27</v>
      </c>
      <c r="I8009" t="s">
        <v>244</v>
      </c>
      <c r="J8009" t="s">
        <v>250</v>
      </c>
      <c r="K8009">
        <v>0</v>
      </c>
      <c r="L8009">
        <v>5</v>
      </c>
      <c r="M8009">
        <v>0</v>
      </c>
      <c r="N8009">
        <v>0</v>
      </c>
      <c r="O8009">
        <v>1</v>
      </c>
      <c r="P8009">
        <v>-1</v>
      </c>
      <c r="Q8009" s="28">
        <v>41505.23333333333</v>
      </c>
      <c r="R8009" s="28">
        <v>41507.326388888891</v>
      </c>
      <c r="S8009" t="s">
        <v>26118</v>
      </c>
      <c r="T8009" s="27">
        <v>41505</v>
      </c>
      <c r="V8009">
        <v>1</v>
      </c>
      <c r="W8009" t="s">
        <v>36</v>
      </c>
      <c r="X8009" t="s">
        <v>1435</v>
      </c>
      <c r="Y8009">
        <v>0</v>
      </c>
      <c r="AB8009" t="s">
        <v>237</v>
      </c>
      <c r="AH8009">
        <v>0</v>
      </c>
      <c r="AN8009" t="s">
        <v>238</v>
      </c>
      <c r="AO8009">
        <v>2</v>
      </c>
      <c r="AP8009" t="s">
        <v>239</v>
      </c>
      <c r="AQ8009" s="27">
        <v>41506</v>
      </c>
      <c r="AR8009" t="s">
        <v>240</v>
      </c>
      <c r="AS8009">
        <v>5</v>
      </c>
      <c r="AT8009" t="s">
        <v>246</v>
      </c>
      <c r="AU8009" s="27">
        <v>41506</v>
      </c>
    </row>
    <row r="8010" spans="1:47" x14ac:dyDescent="0.2">
      <c r="A8010">
        <v>8009</v>
      </c>
      <c r="B8010" t="s">
        <v>26119</v>
      </c>
      <c r="C8010" t="s">
        <v>8694</v>
      </c>
      <c r="D8010" t="s">
        <v>12304</v>
      </c>
      <c r="E8010" s="27">
        <v>41935</v>
      </c>
      <c r="F8010" t="s">
        <v>233</v>
      </c>
      <c r="G8010" s="27">
        <v>30912</v>
      </c>
      <c r="H8010">
        <v>31</v>
      </c>
      <c r="I8010" t="s">
        <v>244</v>
      </c>
      <c r="J8010" t="s">
        <v>250</v>
      </c>
      <c r="K8010">
        <v>1</v>
      </c>
      <c r="L8010">
        <v>9</v>
      </c>
      <c r="M8010">
        <v>1</v>
      </c>
      <c r="N8010">
        <v>1</v>
      </c>
      <c r="O8010">
        <v>13</v>
      </c>
      <c r="P8010">
        <v>-1</v>
      </c>
      <c r="Q8010" s="28">
        <v>41934.373611111114</v>
      </c>
      <c r="R8010" s="28">
        <v>41936.181250000001</v>
      </c>
      <c r="S8010" t="s">
        <v>26120</v>
      </c>
      <c r="T8010" s="27">
        <v>41934</v>
      </c>
      <c r="V8010">
        <v>1</v>
      </c>
      <c r="W8010" t="s">
        <v>32</v>
      </c>
      <c r="X8010" t="s">
        <v>402</v>
      </c>
      <c r="Y8010">
        <v>1</v>
      </c>
      <c r="AA8010" t="s">
        <v>26121</v>
      </c>
      <c r="AB8010" t="s">
        <v>32</v>
      </c>
      <c r="AD8010" s="27">
        <v>42374</v>
      </c>
      <c r="AE8010" t="s">
        <v>26122</v>
      </c>
      <c r="AH8010">
        <v>1</v>
      </c>
      <c r="AJ8010" t="s">
        <v>26121</v>
      </c>
      <c r="AK8010" t="s">
        <v>312</v>
      </c>
      <c r="AL8010" s="27">
        <v>42374</v>
      </c>
      <c r="AM8010" t="s">
        <v>26122</v>
      </c>
      <c r="AN8010" t="s">
        <v>238</v>
      </c>
      <c r="AO8010">
        <v>8</v>
      </c>
      <c r="AP8010" t="s">
        <v>269</v>
      </c>
      <c r="AQ8010" s="27">
        <v>41935</v>
      </c>
      <c r="AR8010" t="s">
        <v>240</v>
      </c>
      <c r="AS8010">
        <v>9</v>
      </c>
      <c r="AT8010" t="s">
        <v>269</v>
      </c>
      <c r="AU8010" s="27">
        <v>41935</v>
      </c>
    </row>
    <row r="8011" spans="1:47" x14ac:dyDescent="0.2">
      <c r="A8011">
        <v>8010</v>
      </c>
      <c r="B8011" t="s">
        <v>26123</v>
      </c>
      <c r="C8011" t="s">
        <v>698</v>
      </c>
      <c r="D8011" t="s">
        <v>26124</v>
      </c>
      <c r="E8011" s="27">
        <v>41694</v>
      </c>
      <c r="F8011" t="s">
        <v>233</v>
      </c>
      <c r="G8011" s="27">
        <v>33849</v>
      </c>
      <c r="H8011">
        <v>23</v>
      </c>
      <c r="I8011" t="s">
        <v>259</v>
      </c>
      <c r="J8011" t="s">
        <v>245</v>
      </c>
      <c r="K8011">
        <v>0</v>
      </c>
      <c r="L8011">
        <v>4</v>
      </c>
      <c r="M8011">
        <v>0</v>
      </c>
      <c r="N8011">
        <v>0</v>
      </c>
      <c r="O8011">
        <v>0</v>
      </c>
      <c r="P8011">
        <v>-3</v>
      </c>
      <c r="Q8011" s="28">
        <v>41691.211805555555</v>
      </c>
      <c r="R8011" s="28">
        <v>41691.341666666667</v>
      </c>
      <c r="S8011" t="s">
        <v>26125</v>
      </c>
      <c r="T8011" s="27">
        <v>41691</v>
      </c>
      <c r="V8011">
        <v>3</v>
      </c>
      <c r="W8011" t="s">
        <v>36</v>
      </c>
      <c r="X8011" t="s">
        <v>263</v>
      </c>
      <c r="Y8011">
        <v>0</v>
      </c>
      <c r="AB8011" t="s">
        <v>237</v>
      </c>
      <c r="AH8011">
        <v>0</v>
      </c>
      <c r="AN8011" t="s">
        <v>238</v>
      </c>
      <c r="AO8011">
        <v>4</v>
      </c>
      <c r="AP8011" t="s">
        <v>239</v>
      </c>
      <c r="AQ8011" s="27">
        <v>41694</v>
      </c>
      <c r="AR8011" t="s">
        <v>240</v>
      </c>
      <c r="AS8011">
        <v>4</v>
      </c>
      <c r="AT8011" t="s">
        <v>239</v>
      </c>
      <c r="AU8011" s="27">
        <v>41694</v>
      </c>
    </row>
    <row r="8012" spans="1:47" x14ac:dyDescent="0.2">
      <c r="A8012">
        <v>8011</v>
      </c>
      <c r="B8012" t="s">
        <v>26126</v>
      </c>
      <c r="C8012" t="s">
        <v>26127</v>
      </c>
      <c r="D8012" t="s">
        <v>1079</v>
      </c>
      <c r="E8012" s="27">
        <v>41902</v>
      </c>
      <c r="F8012" t="s">
        <v>233</v>
      </c>
      <c r="G8012" s="27">
        <v>34078</v>
      </c>
      <c r="H8012">
        <v>23</v>
      </c>
      <c r="I8012" t="s">
        <v>259</v>
      </c>
      <c r="J8012" t="s">
        <v>250</v>
      </c>
      <c r="K8012">
        <v>0</v>
      </c>
      <c r="L8012">
        <v>10</v>
      </c>
      <c r="M8012">
        <v>0</v>
      </c>
      <c r="N8012">
        <v>1</v>
      </c>
      <c r="O8012">
        <v>1</v>
      </c>
      <c r="P8012">
        <v>-1</v>
      </c>
      <c r="Q8012" s="28">
        <v>41901.225694444445</v>
      </c>
      <c r="R8012" s="28">
        <v>41902.078472222223</v>
      </c>
      <c r="S8012" t="s">
        <v>26128</v>
      </c>
      <c r="T8012" s="27">
        <v>41901</v>
      </c>
      <c r="V8012">
        <v>1</v>
      </c>
      <c r="W8012" t="s">
        <v>32</v>
      </c>
      <c r="X8012" t="s">
        <v>359</v>
      </c>
      <c r="Y8012">
        <v>0</v>
      </c>
      <c r="AB8012" t="s">
        <v>237</v>
      </c>
      <c r="AH8012">
        <v>0</v>
      </c>
      <c r="AN8012" t="s">
        <v>238</v>
      </c>
      <c r="AO8012">
        <v>8</v>
      </c>
      <c r="AP8012" t="s">
        <v>269</v>
      </c>
      <c r="AQ8012" s="27">
        <v>41902</v>
      </c>
      <c r="AR8012" t="s">
        <v>240</v>
      </c>
      <c r="AS8012">
        <v>10</v>
      </c>
      <c r="AT8012" t="s">
        <v>269</v>
      </c>
      <c r="AU8012" s="27">
        <v>41902</v>
      </c>
    </row>
    <row r="8013" spans="1:47" x14ac:dyDescent="0.2">
      <c r="A8013">
        <v>8012</v>
      </c>
      <c r="B8013" t="s">
        <v>26129</v>
      </c>
      <c r="C8013" t="s">
        <v>726</v>
      </c>
      <c r="D8013" t="s">
        <v>1110</v>
      </c>
      <c r="E8013" s="27">
        <v>41796</v>
      </c>
      <c r="F8013" t="s">
        <v>233</v>
      </c>
      <c r="G8013" s="27">
        <v>33915</v>
      </c>
      <c r="H8013">
        <v>23</v>
      </c>
      <c r="I8013" t="s">
        <v>259</v>
      </c>
      <c r="J8013" t="s">
        <v>245</v>
      </c>
      <c r="K8013">
        <v>0</v>
      </c>
      <c r="L8013">
        <v>6</v>
      </c>
      <c r="M8013">
        <v>0</v>
      </c>
      <c r="N8013">
        <v>0</v>
      </c>
      <c r="O8013">
        <v>0</v>
      </c>
      <c r="W8013" t="s">
        <v>237</v>
      </c>
      <c r="Y8013">
        <v>-1</v>
      </c>
      <c r="AB8013" t="s">
        <v>237</v>
      </c>
      <c r="AH8013">
        <v>0</v>
      </c>
      <c r="AN8013" t="s">
        <v>238</v>
      </c>
      <c r="AO8013">
        <v>5</v>
      </c>
      <c r="AP8013" t="s">
        <v>246</v>
      </c>
      <c r="AQ8013" s="27">
        <v>41796</v>
      </c>
      <c r="AR8013" t="s">
        <v>240</v>
      </c>
      <c r="AS8013">
        <v>6</v>
      </c>
      <c r="AT8013" t="s">
        <v>246</v>
      </c>
      <c r="AU8013" s="27">
        <v>41796</v>
      </c>
    </row>
    <row r="8014" spans="1:47" x14ac:dyDescent="0.2">
      <c r="A8014">
        <v>8013</v>
      </c>
      <c r="B8014" t="s">
        <v>26130</v>
      </c>
      <c r="C8014" t="s">
        <v>23865</v>
      </c>
      <c r="D8014" t="s">
        <v>13706</v>
      </c>
      <c r="E8014" s="27">
        <v>41381</v>
      </c>
      <c r="F8014" t="s">
        <v>233</v>
      </c>
      <c r="G8014" s="27">
        <v>26532</v>
      </c>
      <c r="H8014">
        <v>43</v>
      </c>
      <c r="I8014" t="s">
        <v>244</v>
      </c>
      <c r="J8014" t="s">
        <v>353</v>
      </c>
      <c r="K8014">
        <v>0</v>
      </c>
      <c r="L8014">
        <v>7</v>
      </c>
      <c r="M8014">
        <v>0</v>
      </c>
      <c r="N8014">
        <v>0</v>
      </c>
      <c r="O8014">
        <v>3</v>
      </c>
      <c r="P8014">
        <v>-1</v>
      </c>
      <c r="Q8014" s="28">
        <v>41380.092361111114</v>
      </c>
      <c r="R8014" s="28">
        <v>42003.263194444444</v>
      </c>
      <c r="S8014" t="s">
        <v>26131</v>
      </c>
      <c r="T8014" s="27">
        <v>41380</v>
      </c>
      <c r="V8014">
        <v>1</v>
      </c>
      <c r="W8014" t="s">
        <v>32</v>
      </c>
      <c r="X8014" t="s">
        <v>567</v>
      </c>
      <c r="Y8014">
        <v>0</v>
      </c>
      <c r="AB8014" t="s">
        <v>237</v>
      </c>
      <c r="AH8014">
        <v>0</v>
      </c>
      <c r="AN8014" t="s">
        <v>238</v>
      </c>
      <c r="AO8014">
        <v>3</v>
      </c>
      <c r="AP8014" t="s">
        <v>239</v>
      </c>
      <c r="AQ8014" s="27">
        <v>41381</v>
      </c>
      <c r="AR8014" t="s">
        <v>240</v>
      </c>
      <c r="AS8014">
        <v>7</v>
      </c>
      <c r="AT8014" t="s">
        <v>246</v>
      </c>
      <c r="AU8014" s="27">
        <v>41381</v>
      </c>
    </row>
    <row r="8015" spans="1:47" x14ac:dyDescent="0.2">
      <c r="A8015">
        <v>8014</v>
      </c>
      <c r="B8015" t="s">
        <v>26132</v>
      </c>
      <c r="C8015" t="s">
        <v>20121</v>
      </c>
      <c r="D8015" t="s">
        <v>26133</v>
      </c>
      <c r="E8015" s="27">
        <v>41791</v>
      </c>
      <c r="F8015" t="s">
        <v>233</v>
      </c>
      <c r="G8015" s="27">
        <v>23428</v>
      </c>
      <c r="H8015">
        <v>52</v>
      </c>
      <c r="I8015" t="s">
        <v>234</v>
      </c>
      <c r="J8015" t="s">
        <v>250</v>
      </c>
      <c r="K8015">
        <v>0</v>
      </c>
      <c r="L8015">
        <v>3</v>
      </c>
      <c r="M8015">
        <v>0</v>
      </c>
      <c r="N8015">
        <v>0</v>
      </c>
      <c r="O8015">
        <v>7</v>
      </c>
      <c r="P8015">
        <v>-1</v>
      </c>
      <c r="Q8015" s="28">
        <v>41790.43472222222</v>
      </c>
      <c r="R8015" s="28">
        <v>41791.347916666666</v>
      </c>
      <c r="S8015" t="s">
        <v>26134</v>
      </c>
      <c r="T8015" s="27">
        <v>41790</v>
      </c>
      <c r="V8015">
        <v>1</v>
      </c>
      <c r="W8015" t="s">
        <v>36</v>
      </c>
      <c r="X8015" t="s">
        <v>359</v>
      </c>
      <c r="Y8015">
        <v>1</v>
      </c>
      <c r="AA8015" t="s">
        <v>26135</v>
      </c>
      <c r="AB8015" t="s">
        <v>32</v>
      </c>
      <c r="AC8015">
        <v>0</v>
      </c>
      <c r="AD8015" s="27">
        <v>41875</v>
      </c>
      <c r="AE8015" t="s">
        <v>359</v>
      </c>
      <c r="AF8015" s="27">
        <v>41875</v>
      </c>
      <c r="AG8015" s="27">
        <v>41875</v>
      </c>
      <c r="AH8015">
        <v>0</v>
      </c>
      <c r="AN8015" t="s">
        <v>238</v>
      </c>
      <c r="AO8015">
        <v>1</v>
      </c>
      <c r="AP8015" t="s">
        <v>239</v>
      </c>
      <c r="AQ8015" s="27">
        <v>41791</v>
      </c>
      <c r="AR8015" t="s">
        <v>240</v>
      </c>
      <c r="AS8015">
        <v>3</v>
      </c>
      <c r="AT8015" t="s">
        <v>239</v>
      </c>
      <c r="AU8015" s="27">
        <v>41791</v>
      </c>
    </row>
    <row r="8016" spans="1:47" x14ac:dyDescent="0.2">
      <c r="A8016">
        <v>8015</v>
      </c>
      <c r="B8016" t="s">
        <v>26136</v>
      </c>
      <c r="C8016" t="s">
        <v>26137</v>
      </c>
      <c r="D8016" t="s">
        <v>2707</v>
      </c>
      <c r="E8016" s="27">
        <v>41805</v>
      </c>
      <c r="F8016" t="s">
        <v>233</v>
      </c>
      <c r="G8016" s="27">
        <v>34074</v>
      </c>
      <c r="H8016">
        <v>23</v>
      </c>
      <c r="I8016" t="s">
        <v>259</v>
      </c>
      <c r="J8016" t="s">
        <v>245</v>
      </c>
      <c r="K8016">
        <v>0</v>
      </c>
      <c r="L8016">
        <v>3</v>
      </c>
      <c r="M8016">
        <v>0</v>
      </c>
      <c r="N8016">
        <v>0</v>
      </c>
      <c r="O8016">
        <v>3</v>
      </c>
      <c r="P8016">
        <v>-1</v>
      </c>
      <c r="Q8016" s="28">
        <v>41804.079861111109</v>
      </c>
      <c r="R8016" s="28">
        <v>41805.323611111111</v>
      </c>
      <c r="S8016" t="s">
        <v>26138</v>
      </c>
      <c r="T8016" s="27">
        <v>41804</v>
      </c>
      <c r="V8016">
        <v>1</v>
      </c>
      <c r="W8016" t="s">
        <v>36</v>
      </c>
      <c r="X8016" t="s">
        <v>279</v>
      </c>
      <c r="Y8016">
        <v>0</v>
      </c>
      <c r="AB8016" t="s">
        <v>237</v>
      </c>
      <c r="AH8016">
        <v>0</v>
      </c>
      <c r="AN8016" t="s">
        <v>238</v>
      </c>
      <c r="AO8016">
        <v>4</v>
      </c>
      <c r="AP8016" t="s">
        <v>239</v>
      </c>
      <c r="AQ8016" s="27">
        <v>41805</v>
      </c>
      <c r="AR8016" t="s">
        <v>240</v>
      </c>
      <c r="AS8016">
        <v>3</v>
      </c>
      <c r="AT8016" t="s">
        <v>239</v>
      </c>
      <c r="AU8016" s="27">
        <v>41805</v>
      </c>
    </row>
    <row r="8017" spans="1:47" x14ac:dyDescent="0.2">
      <c r="A8017">
        <v>8016</v>
      </c>
      <c r="B8017" t="s">
        <v>26139</v>
      </c>
      <c r="C8017" t="s">
        <v>424</v>
      </c>
      <c r="D8017" t="s">
        <v>1097</v>
      </c>
      <c r="E8017" s="27">
        <v>41591</v>
      </c>
      <c r="F8017" t="s">
        <v>233</v>
      </c>
      <c r="G8017" s="27">
        <v>31654</v>
      </c>
      <c r="H8017">
        <v>29</v>
      </c>
      <c r="I8017" t="s">
        <v>244</v>
      </c>
      <c r="J8017" t="s">
        <v>250</v>
      </c>
      <c r="K8017">
        <v>0</v>
      </c>
      <c r="L8017">
        <v>6</v>
      </c>
      <c r="M8017">
        <v>0</v>
      </c>
      <c r="N8017">
        <v>0</v>
      </c>
      <c r="O8017">
        <v>6</v>
      </c>
      <c r="P8017">
        <v>-22</v>
      </c>
      <c r="Q8017" s="28">
        <v>41569.359722222223</v>
      </c>
      <c r="R8017" s="28">
        <v>41591.397222222222</v>
      </c>
      <c r="S8017" t="s">
        <v>26140</v>
      </c>
      <c r="U8017" s="27">
        <v>41570</v>
      </c>
      <c r="V8017">
        <v>21</v>
      </c>
      <c r="W8017" t="s">
        <v>32</v>
      </c>
      <c r="X8017" t="s">
        <v>274</v>
      </c>
      <c r="Y8017">
        <v>1</v>
      </c>
      <c r="AA8017" t="s">
        <v>26141</v>
      </c>
      <c r="AB8017" t="s">
        <v>32</v>
      </c>
      <c r="AC8017">
        <v>6</v>
      </c>
      <c r="AD8017" s="27">
        <v>41892</v>
      </c>
      <c r="AE8017" t="s">
        <v>261</v>
      </c>
      <c r="AF8017" s="27">
        <v>41898</v>
      </c>
      <c r="AG8017" s="27">
        <v>41908</v>
      </c>
      <c r="AH8017">
        <v>0</v>
      </c>
      <c r="AN8017" t="s">
        <v>238</v>
      </c>
      <c r="AO8017">
        <v>3</v>
      </c>
      <c r="AP8017" t="s">
        <v>239</v>
      </c>
      <c r="AQ8017" s="27">
        <v>41591</v>
      </c>
      <c r="AR8017" t="s">
        <v>240</v>
      </c>
      <c r="AS8017">
        <v>6</v>
      </c>
      <c r="AT8017" t="s">
        <v>246</v>
      </c>
      <c r="AU8017" s="27">
        <v>41591</v>
      </c>
    </row>
    <row r="8018" spans="1:47" x14ac:dyDescent="0.2">
      <c r="A8018">
        <v>8017</v>
      </c>
      <c r="B8018" t="s">
        <v>26142</v>
      </c>
      <c r="C8018" t="s">
        <v>3130</v>
      </c>
      <c r="D8018" t="s">
        <v>26143</v>
      </c>
      <c r="E8018" s="27">
        <v>41367</v>
      </c>
      <c r="F8018" t="s">
        <v>233</v>
      </c>
      <c r="G8018" s="27">
        <v>34203</v>
      </c>
      <c r="H8018">
        <v>22</v>
      </c>
      <c r="I8018" t="s">
        <v>259</v>
      </c>
      <c r="J8018" t="s">
        <v>250</v>
      </c>
      <c r="K8018">
        <v>0</v>
      </c>
      <c r="L8018">
        <v>10</v>
      </c>
      <c r="M8018">
        <v>0</v>
      </c>
      <c r="N8018">
        <v>0</v>
      </c>
      <c r="O8018">
        <v>0</v>
      </c>
      <c r="W8018" t="s">
        <v>237</v>
      </c>
      <c r="Y8018">
        <v>-1</v>
      </c>
      <c r="AB8018" t="s">
        <v>237</v>
      </c>
      <c r="AH8018">
        <v>0</v>
      </c>
      <c r="AN8018" t="s">
        <v>238</v>
      </c>
      <c r="AO8018">
        <v>10</v>
      </c>
      <c r="AP8018" t="s">
        <v>269</v>
      </c>
      <c r="AQ8018" s="27">
        <v>41367</v>
      </c>
      <c r="AR8018" t="s">
        <v>240</v>
      </c>
      <c r="AS8018">
        <v>10</v>
      </c>
      <c r="AT8018" t="s">
        <v>269</v>
      </c>
      <c r="AU8018" s="27">
        <v>41367</v>
      </c>
    </row>
    <row r="8019" spans="1:47" x14ac:dyDescent="0.2">
      <c r="A8019">
        <v>8018</v>
      </c>
      <c r="B8019" t="s">
        <v>26144</v>
      </c>
      <c r="C8019" t="s">
        <v>693</v>
      </c>
      <c r="D8019" t="s">
        <v>17864</v>
      </c>
      <c r="E8019" s="27">
        <v>41287</v>
      </c>
      <c r="F8019" t="s">
        <v>233</v>
      </c>
      <c r="G8019" s="27">
        <v>27760</v>
      </c>
      <c r="H8019">
        <v>40</v>
      </c>
      <c r="I8019" t="s">
        <v>244</v>
      </c>
      <c r="J8019" t="s">
        <v>245</v>
      </c>
      <c r="K8019">
        <v>0</v>
      </c>
      <c r="L8019">
        <v>7</v>
      </c>
      <c r="M8019">
        <v>0</v>
      </c>
      <c r="N8019">
        <v>0</v>
      </c>
      <c r="O8019">
        <v>10</v>
      </c>
      <c r="P8019">
        <v>-1</v>
      </c>
      <c r="Q8019" s="28">
        <v>41286.354166666664</v>
      </c>
      <c r="R8019" s="28">
        <v>41291.347916666666</v>
      </c>
      <c r="S8019" t="s">
        <v>26145</v>
      </c>
      <c r="T8019" s="27">
        <v>41286</v>
      </c>
      <c r="V8019">
        <v>1</v>
      </c>
      <c r="W8019" t="s">
        <v>32</v>
      </c>
      <c r="X8019" t="s">
        <v>494</v>
      </c>
      <c r="Y8019">
        <v>1</v>
      </c>
      <c r="AA8019" t="s">
        <v>26146</v>
      </c>
      <c r="AB8019" t="s">
        <v>32</v>
      </c>
      <c r="AC8019">
        <v>0</v>
      </c>
      <c r="AD8019" s="27">
        <v>41331</v>
      </c>
      <c r="AE8019" t="s">
        <v>10690</v>
      </c>
      <c r="AF8019" s="27">
        <v>41331</v>
      </c>
      <c r="AG8019" s="27">
        <v>41376</v>
      </c>
      <c r="AH8019">
        <v>0</v>
      </c>
      <c r="AN8019" t="s">
        <v>238</v>
      </c>
      <c r="AO8019">
        <v>5</v>
      </c>
      <c r="AP8019" t="s">
        <v>246</v>
      </c>
      <c r="AQ8019" s="27">
        <v>41287</v>
      </c>
      <c r="AR8019" t="s">
        <v>240</v>
      </c>
      <c r="AS8019">
        <v>7</v>
      </c>
      <c r="AT8019" t="s">
        <v>246</v>
      </c>
      <c r="AU8019" s="27">
        <v>41287</v>
      </c>
    </row>
    <row r="8020" spans="1:47" x14ac:dyDescent="0.2">
      <c r="A8020">
        <v>8019</v>
      </c>
      <c r="B8020" t="s">
        <v>26147</v>
      </c>
      <c r="C8020" t="s">
        <v>13161</v>
      </c>
      <c r="D8020" t="s">
        <v>6804</v>
      </c>
      <c r="E8020" s="27">
        <v>41302</v>
      </c>
      <c r="F8020" t="s">
        <v>294</v>
      </c>
      <c r="G8020" s="27">
        <v>24568</v>
      </c>
      <c r="H8020">
        <v>49</v>
      </c>
      <c r="I8020" t="s">
        <v>234</v>
      </c>
      <c r="J8020" t="s">
        <v>245</v>
      </c>
      <c r="K8020">
        <v>0</v>
      </c>
      <c r="L8020">
        <v>2</v>
      </c>
      <c r="M8020">
        <v>0</v>
      </c>
      <c r="N8020">
        <v>0</v>
      </c>
      <c r="O8020">
        <v>0</v>
      </c>
      <c r="P8020">
        <v>-3</v>
      </c>
      <c r="Q8020" s="28">
        <v>41299.406944444447</v>
      </c>
      <c r="R8020" s="28">
        <v>41300.381249999999</v>
      </c>
      <c r="S8020" t="s">
        <v>26148</v>
      </c>
      <c r="T8020" s="27">
        <v>41299</v>
      </c>
      <c r="V8020">
        <v>3</v>
      </c>
      <c r="W8020" t="s">
        <v>32</v>
      </c>
      <c r="X8020" t="s">
        <v>25681</v>
      </c>
      <c r="Y8020">
        <v>0</v>
      </c>
      <c r="AB8020" t="s">
        <v>237</v>
      </c>
      <c r="AH8020">
        <v>0</v>
      </c>
      <c r="AN8020" t="s">
        <v>238</v>
      </c>
      <c r="AO8020">
        <v>2</v>
      </c>
      <c r="AP8020" t="s">
        <v>239</v>
      </c>
      <c r="AQ8020" s="27">
        <v>41302</v>
      </c>
      <c r="AR8020" t="s">
        <v>240</v>
      </c>
      <c r="AS8020">
        <v>2</v>
      </c>
      <c r="AT8020" t="s">
        <v>239</v>
      </c>
      <c r="AU8020" s="27">
        <v>41302</v>
      </c>
    </row>
    <row r="8021" spans="1:47" x14ac:dyDescent="0.2">
      <c r="A8021">
        <v>8020</v>
      </c>
      <c r="B8021" t="s">
        <v>26149</v>
      </c>
      <c r="C8021" t="s">
        <v>2884</v>
      </c>
      <c r="D8021" t="s">
        <v>1524</v>
      </c>
      <c r="E8021" s="27">
        <v>41901</v>
      </c>
      <c r="F8021" t="s">
        <v>233</v>
      </c>
      <c r="G8021" s="27">
        <v>31690</v>
      </c>
      <c r="H8021">
        <v>29</v>
      </c>
      <c r="I8021" t="s">
        <v>244</v>
      </c>
      <c r="J8021" t="s">
        <v>250</v>
      </c>
      <c r="K8021">
        <v>0</v>
      </c>
      <c r="L8021">
        <v>9</v>
      </c>
      <c r="M8021">
        <v>0</v>
      </c>
      <c r="N8021">
        <v>0</v>
      </c>
      <c r="O8021">
        <v>7</v>
      </c>
      <c r="P8021">
        <v>-1</v>
      </c>
      <c r="Q8021" s="28">
        <v>41900.21597222222</v>
      </c>
      <c r="R8021" s="28">
        <v>41901.375694444447</v>
      </c>
      <c r="S8021" t="s">
        <v>26150</v>
      </c>
      <c r="U8021" s="27">
        <v>40829</v>
      </c>
      <c r="V8021">
        <v>1072</v>
      </c>
      <c r="W8021" t="s">
        <v>36</v>
      </c>
      <c r="X8021" t="s">
        <v>274</v>
      </c>
      <c r="Y8021">
        <v>0</v>
      </c>
      <c r="AB8021" t="s">
        <v>237</v>
      </c>
      <c r="AH8021">
        <v>0</v>
      </c>
      <c r="AN8021" t="s">
        <v>238</v>
      </c>
      <c r="AO8021">
        <v>6</v>
      </c>
      <c r="AP8021" t="s">
        <v>246</v>
      </c>
      <c r="AQ8021" s="27">
        <v>41901</v>
      </c>
      <c r="AR8021" t="s">
        <v>240</v>
      </c>
      <c r="AS8021">
        <v>9</v>
      </c>
      <c r="AT8021" t="s">
        <v>269</v>
      </c>
      <c r="AU8021" s="27">
        <v>41901</v>
      </c>
    </row>
    <row r="8022" spans="1:47" x14ac:dyDescent="0.2">
      <c r="A8022">
        <v>8021</v>
      </c>
      <c r="B8022" t="s">
        <v>26151</v>
      </c>
      <c r="C8022" t="s">
        <v>2316</v>
      </c>
      <c r="D8022" t="s">
        <v>26152</v>
      </c>
      <c r="E8022" s="27">
        <v>41376</v>
      </c>
      <c r="F8022" t="s">
        <v>233</v>
      </c>
      <c r="G8022" s="27">
        <v>24491</v>
      </c>
      <c r="H8022">
        <v>49</v>
      </c>
      <c r="I8022" t="s">
        <v>234</v>
      </c>
      <c r="J8022" t="s">
        <v>245</v>
      </c>
      <c r="K8022">
        <v>0</v>
      </c>
      <c r="L8022">
        <v>2</v>
      </c>
      <c r="M8022">
        <v>0</v>
      </c>
      <c r="N8022">
        <v>0</v>
      </c>
      <c r="O8022">
        <v>8</v>
      </c>
      <c r="P8022">
        <v>-24</v>
      </c>
      <c r="Q8022" s="28">
        <v>41352.279166666667</v>
      </c>
      <c r="R8022" s="28">
        <v>41376.331944444442</v>
      </c>
      <c r="S8022" t="s">
        <v>26153</v>
      </c>
      <c r="T8022" s="27">
        <v>41352</v>
      </c>
      <c r="V8022">
        <v>24</v>
      </c>
      <c r="W8022" t="s">
        <v>32</v>
      </c>
      <c r="X8022" t="s">
        <v>588</v>
      </c>
      <c r="Y8022">
        <v>0</v>
      </c>
      <c r="AB8022" t="s">
        <v>237</v>
      </c>
      <c r="AH8022">
        <v>0</v>
      </c>
      <c r="AN8022" t="s">
        <v>238</v>
      </c>
      <c r="AO8022">
        <v>1</v>
      </c>
      <c r="AP8022" t="s">
        <v>239</v>
      </c>
      <c r="AQ8022" s="27">
        <v>41376</v>
      </c>
      <c r="AR8022" t="s">
        <v>240</v>
      </c>
      <c r="AS8022">
        <v>2</v>
      </c>
      <c r="AT8022" t="s">
        <v>239</v>
      </c>
      <c r="AU8022" s="27">
        <v>41376</v>
      </c>
    </row>
    <row r="8023" spans="1:47" x14ac:dyDescent="0.2">
      <c r="A8023">
        <v>8022</v>
      </c>
      <c r="B8023" t="s">
        <v>26154</v>
      </c>
      <c r="C8023" t="s">
        <v>26155</v>
      </c>
      <c r="D8023" t="s">
        <v>6288</v>
      </c>
      <c r="E8023" s="27">
        <v>41862</v>
      </c>
      <c r="F8023" t="s">
        <v>233</v>
      </c>
      <c r="G8023" s="27">
        <v>33580</v>
      </c>
      <c r="H8023">
        <v>24</v>
      </c>
      <c r="I8023" t="s">
        <v>259</v>
      </c>
      <c r="J8023" t="s">
        <v>250</v>
      </c>
      <c r="K8023">
        <v>0</v>
      </c>
      <c r="L8023">
        <v>5</v>
      </c>
      <c r="M8023">
        <v>0</v>
      </c>
      <c r="N8023">
        <v>0</v>
      </c>
      <c r="O8023">
        <v>3</v>
      </c>
      <c r="P8023">
        <v>0</v>
      </c>
      <c r="Q8023" s="28">
        <v>41862.183333333334</v>
      </c>
      <c r="R8023" s="28">
        <v>41862.4375</v>
      </c>
      <c r="S8023" t="s">
        <v>26156</v>
      </c>
      <c r="T8023" s="27">
        <v>41862</v>
      </c>
      <c r="V8023">
        <v>0</v>
      </c>
      <c r="W8023" t="s">
        <v>32</v>
      </c>
      <c r="X8023" t="s">
        <v>9904</v>
      </c>
      <c r="Y8023">
        <v>1</v>
      </c>
      <c r="AA8023" t="s">
        <v>26157</v>
      </c>
      <c r="AB8023" t="s">
        <v>36</v>
      </c>
      <c r="AC8023">
        <v>0</v>
      </c>
      <c r="AD8023" s="27">
        <v>41878</v>
      </c>
      <c r="AE8023" t="s">
        <v>10555</v>
      </c>
      <c r="AF8023" s="27">
        <v>41878</v>
      </c>
      <c r="AG8023" s="27">
        <v>41879</v>
      </c>
      <c r="AH8023">
        <v>0</v>
      </c>
      <c r="AN8023" t="s">
        <v>238</v>
      </c>
      <c r="AO8023">
        <v>3</v>
      </c>
      <c r="AP8023" t="s">
        <v>239</v>
      </c>
      <c r="AQ8023" s="27">
        <v>41862</v>
      </c>
      <c r="AR8023" t="s">
        <v>240</v>
      </c>
      <c r="AS8023">
        <v>5</v>
      </c>
      <c r="AT8023" t="s">
        <v>246</v>
      </c>
      <c r="AU8023" s="27">
        <v>41862</v>
      </c>
    </row>
    <row r="8024" spans="1:47" x14ac:dyDescent="0.2">
      <c r="A8024">
        <v>8023</v>
      </c>
      <c r="B8024" t="s">
        <v>26158</v>
      </c>
      <c r="C8024" t="s">
        <v>26159</v>
      </c>
      <c r="D8024" t="s">
        <v>3303</v>
      </c>
      <c r="E8024" s="27">
        <v>41357</v>
      </c>
      <c r="F8024" t="s">
        <v>233</v>
      </c>
      <c r="G8024" s="27">
        <v>27481</v>
      </c>
      <c r="H8024">
        <v>41</v>
      </c>
      <c r="I8024" t="s">
        <v>244</v>
      </c>
      <c r="J8024" t="s">
        <v>250</v>
      </c>
      <c r="K8024">
        <v>0</v>
      </c>
      <c r="L8024">
        <v>3</v>
      </c>
      <c r="M8024">
        <v>0</v>
      </c>
      <c r="N8024">
        <v>0</v>
      </c>
      <c r="O8024">
        <v>7</v>
      </c>
      <c r="P8024">
        <v>-2</v>
      </c>
      <c r="Q8024" s="28">
        <v>41355.428472222222</v>
      </c>
      <c r="R8024" s="28">
        <v>41357.091666666667</v>
      </c>
      <c r="S8024" t="s">
        <v>26160</v>
      </c>
      <c r="U8024" s="27">
        <v>41355</v>
      </c>
      <c r="V8024">
        <v>2</v>
      </c>
      <c r="W8024" t="s">
        <v>36</v>
      </c>
      <c r="X8024" t="s">
        <v>274</v>
      </c>
      <c r="Y8024">
        <v>1</v>
      </c>
      <c r="AA8024" t="s">
        <v>26161</v>
      </c>
      <c r="AB8024" t="s">
        <v>36</v>
      </c>
      <c r="AC8024">
        <v>0</v>
      </c>
      <c r="AD8024" s="27">
        <v>42293</v>
      </c>
      <c r="AE8024" t="s">
        <v>350</v>
      </c>
      <c r="AF8024" s="27">
        <v>42293</v>
      </c>
      <c r="AG8024" s="27">
        <v>42294</v>
      </c>
      <c r="AH8024">
        <v>0</v>
      </c>
      <c r="AN8024" t="s">
        <v>238</v>
      </c>
      <c r="AO8024">
        <v>2</v>
      </c>
      <c r="AP8024" t="s">
        <v>239</v>
      </c>
      <c r="AQ8024" s="27">
        <v>41357</v>
      </c>
      <c r="AR8024" t="s">
        <v>240</v>
      </c>
      <c r="AS8024">
        <v>3</v>
      </c>
      <c r="AT8024" t="s">
        <v>239</v>
      </c>
      <c r="AU8024" s="27">
        <v>41357</v>
      </c>
    </row>
    <row r="8025" spans="1:47" x14ac:dyDescent="0.2">
      <c r="A8025">
        <v>8024</v>
      </c>
      <c r="B8025" t="s">
        <v>26162</v>
      </c>
      <c r="C8025" t="s">
        <v>7958</v>
      </c>
      <c r="D8025" t="s">
        <v>1734</v>
      </c>
      <c r="E8025" s="27">
        <v>41541</v>
      </c>
      <c r="F8025" t="s">
        <v>294</v>
      </c>
      <c r="G8025" s="27">
        <v>32330</v>
      </c>
      <c r="H8025">
        <v>27</v>
      </c>
      <c r="I8025" t="s">
        <v>244</v>
      </c>
      <c r="J8025" t="s">
        <v>250</v>
      </c>
      <c r="K8025">
        <v>0</v>
      </c>
      <c r="L8025">
        <v>5</v>
      </c>
      <c r="M8025">
        <v>0</v>
      </c>
      <c r="N8025">
        <v>0</v>
      </c>
      <c r="O8025">
        <v>3</v>
      </c>
      <c r="P8025">
        <v>-1</v>
      </c>
      <c r="Q8025" s="28">
        <v>41540.311111111114</v>
      </c>
      <c r="R8025" s="28">
        <v>41541.26666666667</v>
      </c>
      <c r="S8025" t="s">
        <v>26163</v>
      </c>
      <c r="T8025" s="27">
        <v>41540</v>
      </c>
      <c r="V8025">
        <v>1</v>
      </c>
      <c r="W8025" t="s">
        <v>36</v>
      </c>
      <c r="X8025" t="s">
        <v>279</v>
      </c>
      <c r="Y8025">
        <v>1</v>
      </c>
      <c r="AA8025" t="s">
        <v>26164</v>
      </c>
      <c r="AB8025" t="s">
        <v>36</v>
      </c>
      <c r="AD8025" s="27">
        <v>41639</v>
      </c>
      <c r="AE8025" t="s">
        <v>324</v>
      </c>
      <c r="AH8025">
        <v>0</v>
      </c>
      <c r="AN8025" t="s">
        <v>238</v>
      </c>
      <c r="AO8025">
        <v>4</v>
      </c>
      <c r="AP8025" t="s">
        <v>239</v>
      </c>
      <c r="AQ8025" s="27">
        <v>41541</v>
      </c>
      <c r="AR8025" t="s">
        <v>240</v>
      </c>
      <c r="AS8025">
        <v>5</v>
      </c>
      <c r="AT8025" t="s">
        <v>246</v>
      </c>
      <c r="AU8025" s="27">
        <v>41541</v>
      </c>
    </row>
    <row r="8026" spans="1:47" x14ac:dyDescent="0.2">
      <c r="A8026">
        <v>8025</v>
      </c>
      <c r="B8026" t="s">
        <v>26165</v>
      </c>
      <c r="C8026" t="s">
        <v>1832</v>
      </c>
      <c r="D8026" t="s">
        <v>24650</v>
      </c>
      <c r="E8026" s="27">
        <v>41847</v>
      </c>
      <c r="F8026" t="s">
        <v>233</v>
      </c>
      <c r="G8026" s="27">
        <v>18470</v>
      </c>
      <c r="H8026">
        <v>65</v>
      </c>
      <c r="I8026" t="s">
        <v>234</v>
      </c>
      <c r="J8026" t="s">
        <v>250</v>
      </c>
      <c r="K8026">
        <v>0</v>
      </c>
      <c r="L8026">
        <v>4</v>
      </c>
      <c r="M8026">
        <v>0</v>
      </c>
      <c r="N8026">
        <v>0</v>
      </c>
      <c r="O8026">
        <v>6</v>
      </c>
      <c r="P8026">
        <v>-1</v>
      </c>
      <c r="Q8026" s="28">
        <v>41846.147222222222</v>
      </c>
      <c r="R8026" s="28">
        <v>41853.227083333331</v>
      </c>
      <c r="S8026" t="s">
        <v>26166</v>
      </c>
      <c r="T8026" s="27">
        <v>41846</v>
      </c>
      <c r="V8026">
        <v>1</v>
      </c>
      <c r="W8026" t="s">
        <v>36</v>
      </c>
      <c r="X8026" t="s">
        <v>279</v>
      </c>
      <c r="Y8026">
        <v>0</v>
      </c>
      <c r="AB8026" t="s">
        <v>237</v>
      </c>
      <c r="AH8026">
        <v>0</v>
      </c>
      <c r="AN8026" t="s">
        <v>238</v>
      </c>
      <c r="AO8026">
        <v>1</v>
      </c>
      <c r="AP8026" t="s">
        <v>239</v>
      </c>
      <c r="AQ8026" s="27">
        <v>41847</v>
      </c>
      <c r="AR8026" t="s">
        <v>240</v>
      </c>
      <c r="AS8026">
        <v>4</v>
      </c>
      <c r="AT8026" t="s">
        <v>239</v>
      </c>
      <c r="AU8026" s="27">
        <v>41847</v>
      </c>
    </row>
    <row r="8027" spans="1:47" x14ac:dyDescent="0.2">
      <c r="A8027">
        <v>8026</v>
      </c>
      <c r="B8027" t="s">
        <v>26167</v>
      </c>
      <c r="C8027" t="s">
        <v>14142</v>
      </c>
      <c r="D8027" t="s">
        <v>327</v>
      </c>
      <c r="E8027" s="27">
        <v>41684</v>
      </c>
      <c r="F8027" t="s">
        <v>233</v>
      </c>
      <c r="G8027" s="27">
        <v>27671</v>
      </c>
      <c r="H8027">
        <v>40</v>
      </c>
      <c r="I8027" t="s">
        <v>244</v>
      </c>
      <c r="J8027" t="s">
        <v>250</v>
      </c>
      <c r="K8027">
        <v>0</v>
      </c>
      <c r="L8027">
        <v>1</v>
      </c>
      <c r="M8027">
        <v>0</v>
      </c>
      <c r="N8027">
        <v>0</v>
      </c>
      <c r="O8027">
        <v>1</v>
      </c>
      <c r="P8027">
        <v>0</v>
      </c>
      <c r="Q8027" s="28">
        <v>41684.057638888888</v>
      </c>
      <c r="R8027" s="28">
        <v>41684.352777777778</v>
      </c>
      <c r="S8027" t="s">
        <v>26168</v>
      </c>
      <c r="T8027" s="27">
        <v>41683</v>
      </c>
      <c r="V8027">
        <v>1</v>
      </c>
      <c r="W8027" t="s">
        <v>32</v>
      </c>
      <c r="X8027" t="s">
        <v>318</v>
      </c>
      <c r="Y8027">
        <v>1</v>
      </c>
      <c r="AA8027" t="s">
        <v>26169</v>
      </c>
      <c r="AB8027" t="s">
        <v>36</v>
      </c>
      <c r="AC8027">
        <v>208</v>
      </c>
      <c r="AD8027" s="27">
        <v>41943</v>
      </c>
      <c r="AE8027" t="s">
        <v>324</v>
      </c>
      <c r="AF8027" s="27">
        <v>42151</v>
      </c>
      <c r="AG8027" s="27">
        <v>42151</v>
      </c>
      <c r="AH8027">
        <v>0</v>
      </c>
      <c r="AN8027" t="s">
        <v>238</v>
      </c>
      <c r="AO8027">
        <v>1</v>
      </c>
      <c r="AP8027" t="s">
        <v>239</v>
      </c>
      <c r="AQ8027" s="27">
        <v>41684</v>
      </c>
      <c r="AR8027" t="s">
        <v>240</v>
      </c>
      <c r="AS8027">
        <v>1</v>
      </c>
      <c r="AT8027" t="s">
        <v>239</v>
      </c>
      <c r="AU8027" s="27">
        <v>41684</v>
      </c>
    </row>
    <row r="8028" spans="1:47" x14ac:dyDescent="0.2">
      <c r="A8028">
        <v>8027</v>
      </c>
      <c r="B8028" t="s">
        <v>26170</v>
      </c>
      <c r="C8028" t="s">
        <v>26171</v>
      </c>
      <c r="D8028" t="s">
        <v>26172</v>
      </c>
      <c r="E8028" s="27">
        <v>41541</v>
      </c>
      <c r="F8028" t="s">
        <v>233</v>
      </c>
      <c r="G8028" s="27">
        <v>25301</v>
      </c>
      <c r="H8028">
        <v>47</v>
      </c>
      <c r="I8028" t="s">
        <v>234</v>
      </c>
      <c r="J8028" t="s">
        <v>245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-1</v>
      </c>
      <c r="Q8028" s="28">
        <v>41540.297222222223</v>
      </c>
      <c r="R8028" s="28">
        <v>41541.31527777778</v>
      </c>
      <c r="S8028" t="s">
        <v>26173</v>
      </c>
      <c r="T8028" s="27">
        <v>41540</v>
      </c>
      <c r="V8028">
        <v>1</v>
      </c>
      <c r="W8028" t="s">
        <v>36</v>
      </c>
      <c r="X8028" t="s">
        <v>279</v>
      </c>
      <c r="Y8028">
        <v>1</v>
      </c>
      <c r="AA8028" t="s">
        <v>26174</v>
      </c>
      <c r="AB8028" t="s">
        <v>36</v>
      </c>
      <c r="AD8028" s="27">
        <v>41579</v>
      </c>
      <c r="AE8028" t="s">
        <v>324</v>
      </c>
      <c r="AH8028">
        <v>0</v>
      </c>
      <c r="AN8028" t="s">
        <v>238</v>
      </c>
      <c r="AO8028">
        <v>1</v>
      </c>
      <c r="AP8028" t="s">
        <v>239</v>
      </c>
      <c r="AQ8028" s="27">
        <v>41541</v>
      </c>
      <c r="AR8028" t="s">
        <v>240</v>
      </c>
      <c r="AS8028">
        <v>1</v>
      </c>
      <c r="AT8028" t="s">
        <v>239</v>
      </c>
      <c r="AU8028" s="27">
        <v>41541</v>
      </c>
    </row>
    <row r="8029" spans="1:47" x14ac:dyDescent="0.2">
      <c r="A8029">
        <v>8028</v>
      </c>
      <c r="B8029" t="s">
        <v>26175</v>
      </c>
      <c r="C8029" t="s">
        <v>12066</v>
      </c>
      <c r="D8029" t="s">
        <v>26176</v>
      </c>
      <c r="E8029" s="27">
        <v>41969</v>
      </c>
      <c r="F8029" t="s">
        <v>294</v>
      </c>
      <c r="G8029" s="27">
        <v>35135</v>
      </c>
      <c r="H8029">
        <v>20</v>
      </c>
      <c r="I8029" t="s">
        <v>259</v>
      </c>
      <c r="J8029" t="s">
        <v>245</v>
      </c>
      <c r="K8029">
        <v>0</v>
      </c>
      <c r="L8029">
        <v>10</v>
      </c>
      <c r="M8029">
        <v>0</v>
      </c>
      <c r="N8029">
        <v>0</v>
      </c>
      <c r="O8029">
        <v>0</v>
      </c>
      <c r="P8029">
        <v>0</v>
      </c>
      <c r="Q8029" s="28">
        <v>41969.051388888889</v>
      </c>
      <c r="R8029" s="28">
        <v>41969.359027777777</v>
      </c>
      <c r="S8029" t="s">
        <v>26177</v>
      </c>
      <c r="U8029" s="27">
        <v>41968</v>
      </c>
      <c r="V8029">
        <v>1</v>
      </c>
      <c r="W8029" t="s">
        <v>32</v>
      </c>
      <c r="X8029" t="s">
        <v>274</v>
      </c>
      <c r="Y8029">
        <v>1</v>
      </c>
      <c r="AA8029" t="s">
        <v>26178</v>
      </c>
      <c r="AB8029" t="s">
        <v>36</v>
      </c>
      <c r="AC8029">
        <v>0</v>
      </c>
      <c r="AD8029" s="27">
        <v>41994</v>
      </c>
      <c r="AE8029" t="s">
        <v>279</v>
      </c>
      <c r="AF8029" s="27">
        <v>41994</v>
      </c>
      <c r="AG8029" s="27">
        <v>41995</v>
      </c>
      <c r="AH8029">
        <v>1</v>
      </c>
      <c r="AJ8029" t="s">
        <v>26178</v>
      </c>
      <c r="AK8029" t="s">
        <v>462</v>
      </c>
      <c r="AL8029" s="27">
        <v>41994</v>
      </c>
      <c r="AM8029" t="s">
        <v>279</v>
      </c>
      <c r="AN8029" t="s">
        <v>238</v>
      </c>
      <c r="AO8029">
        <v>9</v>
      </c>
      <c r="AP8029" t="s">
        <v>269</v>
      </c>
      <c r="AQ8029" s="27">
        <v>41969</v>
      </c>
      <c r="AR8029" t="s">
        <v>240</v>
      </c>
      <c r="AS8029">
        <v>10</v>
      </c>
      <c r="AT8029" t="s">
        <v>269</v>
      </c>
      <c r="AU8029" s="27">
        <v>41969</v>
      </c>
    </row>
    <row r="8030" spans="1:47" x14ac:dyDescent="0.2">
      <c r="A8030">
        <v>8029</v>
      </c>
      <c r="B8030" t="s">
        <v>26179</v>
      </c>
      <c r="C8030" t="s">
        <v>242</v>
      </c>
      <c r="D8030" t="s">
        <v>26180</v>
      </c>
      <c r="E8030" s="27">
        <v>41994</v>
      </c>
      <c r="F8030" t="s">
        <v>233</v>
      </c>
      <c r="G8030" s="27">
        <v>32681</v>
      </c>
      <c r="H8030">
        <v>26</v>
      </c>
      <c r="I8030" t="s">
        <v>244</v>
      </c>
      <c r="J8030" t="s">
        <v>250</v>
      </c>
      <c r="K8030">
        <v>0</v>
      </c>
      <c r="L8030">
        <v>2</v>
      </c>
      <c r="M8030">
        <v>0</v>
      </c>
      <c r="N8030">
        <v>0</v>
      </c>
      <c r="O8030">
        <v>0</v>
      </c>
      <c r="P8030">
        <v>-1</v>
      </c>
      <c r="Q8030" s="28">
        <v>41993.427777777775</v>
      </c>
      <c r="R8030" s="28">
        <v>41996.234027777777</v>
      </c>
      <c r="S8030" t="s">
        <v>26181</v>
      </c>
      <c r="T8030" s="27">
        <v>41993</v>
      </c>
      <c r="V8030">
        <v>1</v>
      </c>
      <c r="W8030" t="s">
        <v>36</v>
      </c>
      <c r="X8030" t="s">
        <v>474</v>
      </c>
      <c r="Y8030">
        <v>0</v>
      </c>
      <c r="AB8030" t="s">
        <v>237</v>
      </c>
      <c r="AH8030">
        <v>0</v>
      </c>
      <c r="AN8030" t="s">
        <v>238</v>
      </c>
      <c r="AO8030">
        <v>3</v>
      </c>
      <c r="AP8030" t="s">
        <v>239</v>
      </c>
      <c r="AQ8030" s="27">
        <v>41994</v>
      </c>
      <c r="AR8030" t="s">
        <v>240</v>
      </c>
      <c r="AS8030">
        <v>2</v>
      </c>
      <c r="AT8030" t="s">
        <v>239</v>
      </c>
      <c r="AU8030" s="27">
        <v>41994</v>
      </c>
    </row>
    <row r="8031" spans="1:47" x14ac:dyDescent="0.2">
      <c r="A8031">
        <v>8030</v>
      </c>
      <c r="B8031" t="s">
        <v>26182</v>
      </c>
      <c r="C8031" t="s">
        <v>26183</v>
      </c>
      <c r="D8031" t="s">
        <v>1286</v>
      </c>
      <c r="E8031" s="27">
        <v>41696</v>
      </c>
      <c r="F8031" t="s">
        <v>233</v>
      </c>
      <c r="G8031" s="27">
        <v>34662</v>
      </c>
      <c r="H8031">
        <v>21</v>
      </c>
      <c r="I8031" t="s">
        <v>259</v>
      </c>
      <c r="J8031" t="s">
        <v>250</v>
      </c>
      <c r="K8031">
        <v>0</v>
      </c>
      <c r="L8031">
        <v>8</v>
      </c>
      <c r="M8031">
        <v>0</v>
      </c>
      <c r="N8031">
        <v>0</v>
      </c>
      <c r="O8031">
        <v>2</v>
      </c>
      <c r="P8031">
        <v>-1</v>
      </c>
      <c r="Q8031" s="28">
        <v>41695.454861111109</v>
      </c>
      <c r="R8031" s="28">
        <v>41731.430555555555</v>
      </c>
      <c r="S8031" t="s">
        <v>26184</v>
      </c>
      <c r="T8031" s="27">
        <v>41695</v>
      </c>
      <c r="V8031">
        <v>1</v>
      </c>
      <c r="W8031" t="s">
        <v>36</v>
      </c>
      <c r="X8031" t="s">
        <v>26185</v>
      </c>
      <c r="Y8031">
        <v>1</v>
      </c>
      <c r="AA8031" t="s">
        <v>26186</v>
      </c>
      <c r="AB8031" t="s">
        <v>36</v>
      </c>
      <c r="AC8031">
        <v>0</v>
      </c>
      <c r="AD8031" s="27">
        <v>41763</v>
      </c>
      <c r="AE8031" t="s">
        <v>529</v>
      </c>
      <c r="AF8031" s="27">
        <v>41763</v>
      </c>
      <c r="AG8031" s="27">
        <v>41789</v>
      </c>
      <c r="AH8031">
        <v>0</v>
      </c>
      <c r="AN8031" t="s">
        <v>238</v>
      </c>
      <c r="AO8031">
        <v>8</v>
      </c>
      <c r="AP8031" t="s">
        <v>269</v>
      </c>
      <c r="AQ8031" s="27">
        <v>41696</v>
      </c>
      <c r="AR8031" t="s">
        <v>240</v>
      </c>
      <c r="AS8031">
        <v>8</v>
      </c>
      <c r="AT8031" t="s">
        <v>269</v>
      </c>
      <c r="AU8031" s="27">
        <v>41696</v>
      </c>
    </row>
    <row r="8032" spans="1:47" x14ac:dyDescent="0.2">
      <c r="A8032">
        <v>8031</v>
      </c>
      <c r="B8032" t="s">
        <v>26187</v>
      </c>
      <c r="C8032" t="s">
        <v>26188</v>
      </c>
      <c r="D8032" t="s">
        <v>3539</v>
      </c>
      <c r="E8032" s="27">
        <v>41768</v>
      </c>
      <c r="F8032" t="s">
        <v>233</v>
      </c>
      <c r="G8032" s="27">
        <v>26072</v>
      </c>
      <c r="H8032">
        <v>44</v>
      </c>
      <c r="I8032" t="s">
        <v>244</v>
      </c>
      <c r="J8032" t="s">
        <v>250</v>
      </c>
      <c r="K8032">
        <v>0</v>
      </c>
      <c r="L8032">
        <v>8</v>
      </c>
      <c r="M8032">
        <v>0</v>
      </c>
      <c r="N8032">
        <v>0</v>
      </c>
      <c r="O8032">
        <v>8</v>
      </c>
      <c r="P8032">
        <v>-1</v>
      </c>
      <c r="Q8032" s="28">
        <v>41767.518750000003</v>
      </c>
      <c r="R8032" s="28">
        <v>41777.194444444445</v>
      </c>
      <c r="S8032" t="s">
        <v>26189</v>
      </c>
      <c r="T8032" s="27">
        <v>41767</v>
      </c>
      <c r="V8032">
        <v>1</v>
      </c>
      <c r="W8032" t="s">
        <v>36</v>
      </c>
      <c r="X8032" t="s">
        <v>279</v>
      </c>
      <c r="Y8032">
        <v>1</v>
      </c>
      <c r="AA8032" t="s">
        <v>26190</v>
      </c>
      <c r="AB8032" t="s">
        <v>32</v>
      </c>
      <c r="AC8032">
        <v>0</v>
      </c>
      <c r="AD8032" s="27">
        <v>42351</v>
      </c>
      <c r="AE8032" t="s">
        <v>313</v>
      </c>
      <c r="AF8032" s="27">
        <v>42351</v>
      </c>
      <c r="AG8032" s="27">
        <v>42353</v>
      </c>
      <c r="AH8032">
        <v>1</v>
      </c>
      <c r="AJ8032" t="s">
        <v>26190</v>
      </c>
      <c r="AK8032" t="s">
        <v>312</v>
      </c>
      <c r="AL8032" s="27">
        <v>42351</v>
      </c>
      <c r="AM8032" t="s">
        <v>313</v>
      </c>
      <c r="AN8032" t="s">
        <v>238</v>
      </c>
      <c r="AO8032">
        <v>5</v>
      </c>
      <c r="AP8032" t="s">
        <v>246</v>
      </c>
      <c r="AQ8032" s="27">
        <v>41768</v>
      </c>
      <c r="AR8032" t="s">
        <v>240</v>
      </c>
      <c r="AS8032">
        <v>8</v>
      </c>
      <c r="AT8032" t="s">
        <v>269</v>
      </c>
      <c r="AU8032" s="27">
        <v>41768</v>
      </c>
    </row>
    <row r="8033" spans="1:47" x14ac:dyDescent="0.2">
      <c r="A8033">
        <v>8032</v>
      </c>
      <c r="B8033" t="s">
        <v>8115</v>
      </c>
      <c r="C8033" t="s">
        <v>637</v>
      </c>
      <c r="D8033" t="s">
        <v>381</v>
      </c>
      <c r="E8033" s="27">
        <v>41303</v>
      </c>
      <c r="F8033" t="s">
        <v>233</v>
      </c>
      <c r="G8033" s="27">
        <v>27291</v>
      </c>
      <c r="H8033">
        <v>41</v>
      </c>
      <c r="I8033" t="s">
        <v>244</v>
      </c>
      <c r="J8033" t="s">
        <v>245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 s="28">
        <v>41303.126388888886</v>
      </c>
      <c r="R8033" s="28">
        <v>41303.355555555558</v>
      </c>
      <c r="S8033" t="s">
        <v>26191</v>
      </c>
      <c r="T8033" s="27">
        <v>41303</v>
      </c>
      <c r="V8033">
        <v>0</v>
      </c>
      <c r="W8033" t="s">
        <v>36</v>
      </c>
      <c r="X8033" t="s">
        <v>780</v>
      </c>
      <c r="Y8033">
        <v>0</v>
      </c>
      <c r="AB8033" t="s">
        <v>237</v>
      </c>
      <c r="AH8033">
        <v>0</v>
      </c>
      <c r="AN8033" t="s">
        <v>238</v>
      </c>
      <c r="AO8033">
        <v>1</v>
      </c>
      <c r="AP8033" t="s">
        <v>239</v>
      </c>
      <c r="AQ8033" s="27">
        <v>41303</v>
      </c>
      <c r="AR8033" t="s">
        <v>240</v>
      </c>
      <c r="AS8033">
        <v>1</v>
      </c>
      <c r="AT8033" t="s">
        <v>239</v>
      </c>
      <c r="AU8033" s="27">
        <v>41303</v>
      </c>
    </row>
    <row r="8034" spans="1:47" x14ac:dyDescent="0.2">
      <c r="A8034">
        <v>8033</v>
      </c>
      <c r="B8034" t="s">
        <v>26192</v>
      </c>
      <c r="C8034" t="s">
        <v>419</v>
      </c>
      <c r="D8034" t="s">
        <v>26193</v>
      </c>
      <c r="E8034" s="27">
        <v>41738</v>
      </c>
      <c r="F8034" t="s">
        <v>233</v>
      </c>
      <c r="G8034" s="27">
        <v>30715</v>
      </c>
      <c r="H8034">
        <v>32</v>
      </c>
      <c r="I8034" t="s">
        <v>244</v>
      </c>
      <c r="J8034" t="s">
        <v>245</v>
      </c>
      <c r="K8034">
        <v>0</v>
      </c>
      <c r="L8034">
        <v>8</v>
      </c>
      <c r="M8034">
        <v>0</v>
      </c>
      <c r="N8034">
        <v>0</v>
      </c>
      <c r="O8034">
        <v>1</v>
      </c>
      <c r="P8034">
        <v>-197</v>
      </c>
      <c r="Q8034" s="28">
        <v>41541.160416666666</v>
      </c>
      <c r="R8034" s="28">
        <v>41738.438194444447</v>
      </c>
      <c r="S8034" t="s">
        <v>26194</v>
      </c>
      <c r="T8034" s="27">
        <v>41541</v>
      </c>
      <c r="V8034">
        <v>197</v>
      </c>
      <c r="W8034" t="s">
        <v>32</v>
      </c>
      <c r="X8034" t="s">
        <v>261</v>
      </c>
      <c r="Y8034">
        <v>0</v>
      </c>
      <c r="AB8034" t="s">
        <v>237</v>
      </c>
      <c r="AH8034">
        <v>0</v>
      </c>
      <c r="AN8034" t="s">
        <v>238</v>
      </c>
      <c r="AO8034">
        <v>4</v>
      </c>
      <c r="AP8034" t="s">
        <v>239</v>
      </c>
      <c r="AQ8034" s="27">
        <v>41738</v>
      </c>
      <c r="AR8034" t="s">
        <v>240</v>
      </c>
      <c r="AS8034">
        <v>8</v>
      </c>
      <c r="AT8034" t="s">
        <v>269</v>
      </c>
      <c r="AU8034" s="27">
        <v>41738</v>
      </c>
    </row>
    <row r="8035" spans="1:47" x14ac:dyDescent="0.2">
      <c r="A8035">
        <v>8034</v>
      </c>
      <c r="B8035" t="s">
        <v>26195</v>
      </c>
      <c r="C8035" t="s">
        <v>1478</v>
      </c>
      <c r="D8035" t="s">
        <v>26196</v>
      </c>
      <c r="E8035" s="27">
        <v>41941</v>
      </c>
      <c r="F8035" t="s">
        <v>233</v>
      </c>
      <c r="G8035" s="27">
        <v>33169</v>
      </c>
      <c r="H8035">
        <v>25</v>
      </c>
      <c r="I8035" t="s">
        <v>244</v>
      </c>
      <c r="J8035" t="s">
        <v>353</v>
      </c>
      <c r="K8035">
        <v>0</v>
      </c>
      <c r="L8035">
        <v>2</v>
      </c>
      <c r="M8035">
        <v>0</v>
      </c>
      <c r="N8035">
        <v>0</v>
      </c>
      <c r="O8035">
        <v>0</v>
      </c>
      <c r="P8035">
        <v>-1</v>
      </c>
      <c r="Q8035" s="28">
        <v>41940.245833333334</v>
      </c>
      <c r="R8035" s="28">
        <v>41942.183333333334</v>
      </c>
      <c r="S8035" t="s">
        <v>26197</v>
      </c>
      <c r="T8035" s="27">
        <v>41940</v>
      </c>
      <c r="V8035">
        <v>1</v>
      </c>
      <c r="W8035" t="s">
        <v>32</v>
      </c>
      <c r="X8035" t="s">
        <v>847</v>
      </c>
      <c r="Y8035">
        <v>0</v>
      </c>
      <c r="AB8035" t="s">
        <v>237</v>
      </c>
      <c r="AH8035">
        <v>0</v>
      </c>
      <c r="AN8035" t="s">
        <v>238</v>
      </c>
      <c r="AO8035">
        <v>3</v>
      </c>
      <c r="AP8035" t="s">
        <v>239</v>
      </c>
      <c r="AQ8035" s="27">
        <v>41941</v>
      </c>
      <c r="AR8035" t="s">
        <v>240</v>
      </c>
      <c r="AS8035">
        <v>2</v>
      </c>
      <c r="AT8035" t="s">
        <v>239</v>
      </c>
      <c r="AU8035" s="27">
        <v>41941</v>
      </c>
    </row>
    <row r="8036" spans="1:47" x14ac:dyDescent="0.2">
      <c r="A8036">
        <v>8035</v>
      </c>
      <c r="B8036" t="s">
        <v>26198</v>
      </c>
      <c r="C8036" t="s">
        <v>21915</v>
      </c>
      <c r="D8036" t="s">
        <v>26199</v>
      </c>
      <c r="E8036" s="27">
        <v>41562</v>
      </c>
      <c r="F8036" t="s">
        <v>233</v>
      </c>
      <c r="G8036" s="27">
        <v>30843</v>
      </c>
      <c r="H8036">
        <v>31</v>
      </c>
      <c r="I8036" t="s">
        <v>244</v>
      </c>
      <c r="J8036" t="s">
        <v>250</v>
      </c>
      <c r="K8036">
        <v>0</v>
      </c>
      <c r="L8036">
        <v>9</v>
      </c>
      <c r="M8036">
        <v>1</v>
      </c>
      <c r="N8036">
        <v>0</v>
      </c>
      <c r="O8036">
        <v>5</v>
      </c>
      <c r="P8036">
        <v>-1</v>
      </c>
      <c r="Q8036" s="28">
        <v>41561.379166666666</v>
      </c>
      <c r="R8036" s="28">
        <v>41562.319444444445</v>
      </c>
      <c r="S8036" t="s">
        <v>26200</v>
      </c>
      <c r="T8036" s="27">
        <v>41561</v>
      </c>
      <c r="V8036">
        <v>1</v>
      </c>
      <c r="W8036" t="s">
        <v>36</v>
      </c>
      <c r="X8036" t="s">
        <v>279</v>
      </c>
      <c r="Y8036">
        <v>1</v>
      </c>
      <c r="AA8036" t="s">
        <v>26201</v>
      </c>
      <c r="AB8036" t="s">
        <v>36</v>
      </c>
      <c r="AC8036">
        <v>0</v>
      </c>
      <c r="AD8036" s="27">
        <v>41760</v>
      </c>
      <c r="AE8036" t="s">
        <v>279</v>
      </c>
      <c r="AF8036" s="27">
        <v>41760</v>
      </c>
      <c r="AG8036" s="27">
        <v>41762</v>
      </c>
      <c r="AH8036">
        <v>1</v>
      </c>
      <c r="AJ8036" t="s">
        <v>26201</v>
      </c>
      <c r="AK8036" t="s">
        <v>462</v>
      </c>
      <c r="AL8036" s="27">
        <v>41760</v>
      </c>
      <c r="AM8036" t="s">
        <v>279</v>
      </c>
      <c r="AN8036" t="s">
        <v>238</v>
      </c>
      <c r="AO8036">
        <v>3</v>
      </c>
      <c r="AP8036" t="s">
        <v>239</v>
      </c>
      <c r="AQ8036" s="27">
        <v>41562</v>
      </c>
      <c r="AR8036" t="s">
        <v>240</v>
      </c>
      <c r="AS8036">
        <v>9</v>
      </c>
      <c r="AT8036" t="s">
        <v>269</v>
      </c>
      <c r="AU8036" s="27">
        <v>41562</v>
      </c>
    </row>
    <row r="8037" spans="1:47" x14ac:dyDescent="0.2">
      <c r="A8037">
        <v>8036</v>
      </c>
      <c r="B8037" t="s">
        <v>26202</v>
      </c>
      <c r="C8037" t="s">
        <v>14214</v>
      </c>
      <c r="D8037" t="s">
        <v>26203</v>
      </c>
      <c r="E8037" s="27">
        <v>41729</v>
      </c>
      <c r="F8037" t="s">
        <v>233</v>
      </c>
      <c r="G8037" s="27">
        <v>27134</v>
      </c>
      <c r="H8037">
        <v>42</v>
      </c>
      <c r="I8037" t="s">
        <v>244</v>
      </c>
      <c r="J8037" t="s">
        <v>353</v>
      </c>
      <c r="K8037">
        <v>0</v>
      </c>
      <c r="L8037">
        <v>1</v>
      </c>
      <c r="M8037">
        <v>0</v>
      </c>
      <c r="N8037">
        <v>0</v>
      </c>
      <c r="O8037">
        <v>1</v>
      </c>
      <c r="P8037">
        <v>-3</v>
      </c>
      <c r="Q8037" s="28">
        <v>41726.448611111111</v>
      </c>
      <c r="R8037" s="28">
        <v>41727.37777777778</v>
      </c>
      <c r="S8037" t="s">
        <v>26204</v>
      </c>
      <c r="T8037" s="27">
        <v>41726</v>
      </c>
      <c r="V8037">
        <v>3</v>
      </c>
      <c r="W8037" t="s">
        <v>36</v>
      </c>
      <c r="X8037" t="s">
        <v>263</v>
      </c>
      <c r="Y8037">
        <v>0</v>
      </c>
      <c r="AB8037" t="s">
        <v>237</v>
      </c>
      <c r="AH8037">
        <v>0</v>
      </c>
      <c r="AN8037" t="s">
        <v>238</v>
      </c>
      <c r="AO8037">
        <v>1</v>
      </c>
      <c r="AP8037" t="s">
        <v>239</v>
      </c>
      <c r="AQ8037" s="27">
        <v>41729</v>
      </c>
      <c r="AR8037" t="s">
        <v>240</v>
      </c>
      <c r="AS8037">
        <v>1</v>
      </c>
      <c r="AT8037" t="s">
        <v>239</v>
      </c>
      <c r="AU8037" s="27">
        <v>41729</v>
      </c>
    </row>
    <row r="8038" spans="1:47" x14ac:dyDescent="0.2">
      <c r="A8038">
        <v>8037</v>
      </c>
      <c r="B8038" t="s">
        <v>26205</v>
      </c>
      <c r="C8038" t="s">
        <v>803</v>
      </c>
      <c r="D8038" t="s">
        <v>26206</v>
      </c>
      <c r="E8038" s="27">
        <v>42002</v>
      </c>
      <c r="F8038" t="s">
        <v>233</v>
      </c>
      <c r="G8038" s="27">
        <v>28383</v>
      </c>
      <c r="H8038">
        <v>38</v>
      </c>
      <c r="I8038" t="s">
        <v>244</v>
      </c>
      <c r="J8038" t="s">
        <v>245</v>
      </c>
      <c r="K8038">
        <v>0</v>
      </c>
      <c r="L8038">
        <v>1</v>
      </c>
      <c r="M8038">
        <v>0</v>
      </c>
      <c r="N8038">
        <v>0</v>
      </c>
      <c r="O8038">
        <v>1</v>
      </c>
      <c r="P8038">
        <v>-1</v>
      </c>
      <c r="Q8038" s="28">
        <v>42001.497916666667</v>
      </c>
      <c r="R8038" s="28">
        <v>42002.3</v>
      </c>
      <c r="S8038" t="s">
        <v>26207</v>
      </c>
      <c r="T8038" s="27">
        <v>42001</v>
      </c>
      <c r="V8038">
        <v>1</v>
      </c>
      <c r="W8038" t="s">
        <v>36</v>
      </c>
      <c r="X8038" t="s">
        <v>263</v>
      </c>
      <c r="Y8038">
        <v>0</v>
      </c>
      <c r="AB8038" t="s">
        <v>237</v>
      </c>
      <c r="AH8038">
        <v>0</v>
      </c>
      <c r="AN8038" t="s">
        <v>238</v>
      </c>
      <c r="AO8038">
        <v>1</v>
      </c>
      <c r="AP8038" t="s">
        <v>239</v>
      </c>
      <c r="AQ8038" s="27">
        <v>42002</v>
      </c>
      <c r="AR8038" t="s">
        <v>240</v>
      </c>
      <c r="AS8038">
        <v>1</v>
      </c>
      <c r="AT8038" t="s">
        <v>239</v>
      </c>
      <c r="AU8038" s="27">
        <v>42002</v>
      </c>
    </row>
    <row r="8039" spans="1:47" x14ac:dyDescent="0.2">
      <c r="A8039">
        <v>8038</v>
      </c>
      <c r="B8039" t="s">
        <v>26208</v>
      </c>
      <c r="C8039" t="s">
        <v>26209</v>
      </c>
      <c r="D8039" t="s">
        <v>26210</v>
      </c>
      <c r="E8039" s="27">
        <v>41302</v>
      </c>
      <c r="F8039" t="s">
        <v>294</v>
      </c>
      <c r="G8039" s="27">
        <v>17822</v>
      </c>
      <c r="H8039">
        <v>67</v>
      </c>
      <c r="I8039" t="s">
        <v>234</v>
      </c>
      <c r="J8039" t="s">
        <v>250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-1</v>
      </c>
      <c r="Q8039" s="28">
        <v>41301.307638888888</v>
      </c>
      <c r="R8039" s="28">
        <v>41303.224999999999</v>
      </c>
      <c r="S8039" t="s">
        <v>26211</v>
      </c>
      <c r="T8039" s="27">
        <v>41301</v>
      </c>
      <c r="V8039">
        <v>1</v>
      </c>
      <c r="W8039" t="s">
        <v>32</v>
      </c>
      <c r="X8039" t="s">
        <v>1406</v>
      </c>
      <c r="Y8039">
        <v>0</v>
      </c>
      <c r="AB8039" t="s">
        <v>237</v>
      </c>
      <c r="AH8039">
        <v>0</v>
      </c>
      <c r="AN8039" t="s">
        <v>238</v>
      </c>
      <c r="AO8039">
        <v>1</v>
      </c>
      <c r="AP8039" t="s">
        <v>239</v>
      </c>
      <c r="AQ8039" s="27">
        <v>41302</v>
      </c>
      <c r="AR8039" t="s">
        <v>240</v>
      </c>
      <c r="AS8039">
        <v>1</v>
      </c>
      <c r="AT8039" t="s">
        <v>239</v>
      </c>
      <c r="AU8039" s="27">
        <v>41302</v>
      </c>
    </row>
    <row r="8040" spans="1:47" x14ac:dyDescent="0.2">
      <c r="A8040">
        <v>8039</v>
      </c>
      <c r="B8040" t="s">
        <v>26212</v>
      </c>
      <c r="C8040" t="s">
        <v>928</v>
      </c>
      <c r="D8040" t="s">
        <v>26213</v>
      </c>
      <c r="E8040" s="27">
        <v>41652</v>
      </c>
      <c r="F8040" t="s">
        <v>233</v>
      </c>
      <c r="G8040" s="27">
        <v>27090</v>
      </c>
      <c r="H8040">
        <v>42</v>
      </c>
      <c r="I8040" t="s">
        <v>244</v>
      </c>
      <c r="J8040" t="s">
        <v>245</v>
      </c>
      <c r="K8040">
        <v>0</v>
      </c>
      <c r="L8040">
        <v>2</v>
      </c>
      <c r="M8040">
        <v>0</v>
      </c>
      <c r="N8040">
        <v>0</v>
      </c>
      <c r="O8040">
        <v>1</v>
      </c>
      <c r="P8040">
        <v>-3</v>
      </c>
      <c r="Q8040" s="28">
        <v>41649.506249999999</v>
      </c>
      <c r="R8040" s="28">
        <v>41649.331250000003</v>
      </c>
      <c r="S8040" t="s">
        <v>26214</v>
      </c>
      <c r="T8040" s="27">
        <v>41648</v>
      </c>
      <c r="V8040">
        <v>4</v>
      </c>
      <c r="W8040" t="s">
        <v>36</v>
      </c>
      <c r="X8040" t="s">
        <v>25454</v>
      </c>
      <c r="Y8040">
        <v>0</v>
      </c>
      <c r="AB8040" t="s">
        <v>237</v>
      </c>
      <c r="AH8040">
        <v>0</v>
      </c>
      <c r="AN8040" t="s">
        <v>238</v>
      </c>
      <c r="AO8040">
        <v>1</v>
      </c>
      <c r="AP8040" t="s">
        <v>239</v>
      </c>
      <c r="AQ8040" s="27">
        <v>41652</v>
      </c>
      <c r="AR8040" t="s">
        <v>240</v>
      </c>
      <c r="AS8040">
        <v>2</v>
      </c>
      <c r="AT8040" t="s">
        <v>239</v>
      </c>
      <c r="AU8040" s="27">
        <v>41652</v>
      </c>
    </row>
    <row r="8041" spans="1:47" x14ac:dyDescent="0.2">
      <c r="A8041">
        <v>8040</v>
      </c>
      <c r="B8041" t="s">
        <v>26215</v>
      </c>
      <c r="C8041" t="s">
        <v>26216</v>
      </c>
      <c r="D8041" t="s">
        <v>6394</v>
      </c>
      <c r="E8041" s="27">
        <v>41612</v>
      </c>
      <c r="F8041" t="s">
        <v>233</v>
      </c>
      <c r="G8041" s="27">
        <v>32997</v>
      </c>
      <c r="H8041">
        <v>25</v>
      </c>
      <c r="I8041" t="s">
        <v>244</v>
      </c>
      <c r="J8041" t="s">
        <v>250</v>
      </c>
      <c r="K8041">
        <v>0</v>
      </c>
      <c r="L8041">
        <v>3</v>
      </c>
      <c r="M8041">
        <v>0</v>
      </c>
      <c r="N8041">
        <v>0</v>
      </c>
      <c r="O8041">
        <v>0</v>
      </c>
      <c r="P8041">
        <v>-1</v>
      </c>
      <c r="Q8041" s="28">
        <v>41611.061111111114</v>
      </c>
      <c r="R8041" s="28">
        <v>41645.375</v>
      </c>
      <c r="S8041" t="s">
        <v>26217</v>
      </c>
      <c r="U8041" s="27">
        <v>41612</v>
      </c>
      <c r="V8041">
        <v>0</v>
      </c>
      <c r="W8041" t="s">
        <v>32</v>
      </c>
      <c r="X8041" t="s">
        <v>274</v>
      </c>
      <c r="Y8041">
        <v>0</v>
      </c>
      <c r="AB8041" t="s">
        <v>237</v>
      </c>
      <c r="AH8041">
        <v>0</v>
      </c>
      <c r="AN8041" t="s">
        <v>238</v>
      </c>
      <c r="AO8041">
        <v>4</v>
      </c>
      <c r="AP8041" t="s">
        <v>239</v>
      </c>
      <c r="AQ8041" s="27">
        <v>41612</v>
      </c>
      <c r="AR8041" t="s">
        <v>240</v>
      </c>
      <c r="AS8041">
        <v>3</v>
      </c>
      <c r="AT8041" t="s">
        <v>239</v>
      </c>
      <c r="AU8041" s="27">
        <v>41612</v>
      </c>
    </row>
    <row r="8042" spans="1:47" x14ac:dyDescent="0.2">
      <c r="A8042">
        <v>8041</v>
      </c>
      <c r="B8042" t="s">
        <v>26218</v>
      </c>
      <c r="C8042" t="s">
        <v>3848</v>
      </c>
      <c r="D8042" t="s">
        <v>22755</v>
      </c>
      <c r="E8042" s="27">
        <v>41853</v>
      </c>
      <c r="F8042" t="s">
        <v>233</v>
      </c>
      <c r="G8042" s="27">
        <v>32471</v>
      </c>
      <c r="H8042">
        <v>27</v>
      </c>
      <c r="I8042" t="s">
        <v>244</v>
      </c>
      <c r="J8042" t="s">
        <v>353</v>
      </c>
      <c r="K8042">
        <v>0</v>
      </c>
      <c r="L8042">
        <v>4</v>
      </c>
      <c r="M8042">
        <v>0</v>
      </c>
      <c r="N8042">
        <v>1</v>
      </c>
      <c r="O8042">
        <v>6</v>
      </c>
      <c r="P8042">
        <v>-1</v>
      </c>
      <c r="Q8042" s="28">
        <v>41852.309027777781</v>
      </c>
      <c r="R8042" s="28">
        <v>41853.372916666667</v>
      </c>
      <c r="S8042" t="s">
        <v>26219</v>
      </c>
      <c r="T8042" s="27">
        <v>41852</v>
      </c>
      <c r="V8042">
        <v>1</v>
      </c>
      <c r="W8042" t="s">
        <v>32</v>
      </c>
      <c r="X8042" t="s">
        <v>364</v>
      </c>
      <c r="Y8042">
        <v>1</v>
      </c>
      <c r="AA8042" t="s">
        <v>26220</v>
      </c>
      <c r="AB8042" t="s">
        <v>32</v>
      </c>
      <c r="AC8042">
        <v>0</v>
      </c>
      <c r="AD8042" s="27">
        <v>42277</v>
      </c>
      <c r="AE8042" t="s">
        <v>364</v>
      </c>
      <c r="AF8042" s="27">
        <v>42277</v>
      </c>
      <c r="AG8042" s="27">
        <v>42278</v>
      </c>
      <c r="AH8042">
        <v>0</v>
      </c>
      <c r="AN8042" t="s">
        <v>238</v>
      </c>
      <c r="AO8042">
        <v>5</v>
      </c>
      <c r="AP8042" t="s">
        <v>246</v>
      </c>
      <c r="AQ8042" s="27">
        <v>41853</v>
      </c>
      <c r="AR8042" t="s">
        <v>240</v>
      </c>
      <c r="AS8042">
        <v>4</v>
      </c>
      <c r="AT8042" t="s">
        <v>239</v>
      </c>
      <c r="AU8042" s="27">
        <v>41853</v>
      </c>
    </row>
    <row r="8043" spans="1:47" x14ac:dyDescent="0.2">
      <c r="A8043">
        <v>8042</v>
      </c>
      <c r="B8043" t="s">
        <v>26221</v>
      </c>
      <c r="C8043" t="s">
        <v>26222</v>
      </c>
      <c r="D8043" t="s">
        <v>9581</v>
      </c>
      <c r="E8043" s="27">
        <v>41696</v>
      </c>
      <c r="F8043" t="s">
        <v>233</v>
      </c>
      <c r="G8043" s="27">
        <v>26583</v>
      </c>
      <c r="H8043">
        <v>43</v>
      </c>
      <c r="I8043" t="s">
        <v>244</v>
      </c>
      <c r="J8043" t="s">
        <v>22</v>
      </c>
      <c r="K8043">
        <v>0</v>
      </c>
      <c r="L8043">
        <v>1</v>
      </c>
      <c r="M8043">
        <v>0</v>
      </c>
      <c r="N8043">
        <v>0</v>
      </c>
      <c r="O8043">
        <v>2</v>
      </c>
      <c r="P8043">
        <v>-1</v>
      </c>
      <c r="Q8043" s="28">
        <v>41695.065972222219</v>
      </c>
      <c r="R8043" s="28">
        <v>41696.410416666666</v>
      </c>
      <c r="S8043" t="s">
        <v>26223</v>
      </c>
      <c r="T8043" s="27">
        <v>41695</v>
      </c>
      <c r="V8043">
        <v>1</v>
      </c>
      <c r="W8043" t="s">
        <v>36</v>
      </c>
      <c r="X8043" t="s">
        <v>279</v>
      </c>
      <c r="Y8043">
        <v>0</v>
      </c>
      <c r="AB8043" t="s">
        <v>237</v>
      </c>
      <c r="AH8043">
        <v>0</v>
      </c>
      <c r="AN8043" t="s">
        <v>238</v>
      </c>
      <c r="AO8043">
        <v>1</v>
      </c>
      <c r="AP8043" t="s">
        <v>239</v>
      </c>
      <c r="AQ8043" s="27">
        <v>41696</v>
      </c>
      <c r="AR8043" t="s">
        <v>240</v>
      </c>
      <c r="AS8043">
        <v>1</v>
      </c>
      <c r="AT8043" t="s">
        <v>239</v>
      </c>
      <c r="AU8043" s="27">
        <v>41696</v>
      </c>
    </row>
    <row r="8044" spans="1:47" x14ac:dyDescent="0.2">
      <c r="A8044">
        <v>8043</v>
      </c>
      <c r="B8044" t="s">
        <v>26224</v>
      </c>
      <c r="C8044" t="s">
        <v>26225</v>
      </c>
      <c r="D8044" t="s">
        <v>1110</v>
      </c>
      <c r="E8044" s="27">
        <v>41353</v>
      </c>
      <c r="F8044" t="s">
        <v>233</v>
      </c>
      <c r="G8044" s="27">
        <v>27186</v>
      </c>
      <c r="H8044">
        <v>41</v>
      </c>
      <c r="I8044" t="s">
        <v>244</v>
      </c>
      <c r="J8044" t="s">
        <v>250</v>
      </c>
      <c r="K8044">
        <v>2</v>
      </c>
      <c r="L8044">
        <v>10</v>
      </c>
      <c r="M8044">
        <v>0</v>
      </c>
      <c r="N8044">
        <v>1</v>
      </c>
      <c r="O8044">
        <v>29</v>
      </c>
      <c r="P8044">
        <v>-1</v>
      </c>
      <c r="Q8044" s="28">
        <v>41352.32916666667</v>
      </c>
      <c r="R8044" s="28">
        <v>41473.265972222223</v>
      </c>
      <c r="S8044" t="s">
        <v>26226</v>
      </c>
      <c r="T8044" s="27">
        <v>41352</v>
      </c>
      <c r="V8044">
        <v>1</v>
      </c>
      <c r="W8044" t="s">
        <v>36</v>
      </c>
      <c r="X8044" t="s">
        <v>474</v>
      </c>
      <c r="Y8044">
        <v>0</v>
      </c>
      <c r="AB8044" t="s">
        <v>237</v>
      </c>
      <c r="AH8044">
        <v>0</v>
      </c>
      <c r="AN8044" t="s">
        <v>238</v>
      </c>
      <c r="AO8044">
        <v>7</v>
      </c>
      <c r="AP8044" t="s">
        <v>246</v>
      </c>
      <c r="AQ8044" s="27">
        <v>41353</v>
      </c>
      <c r="AR8044" t="s">
        <v>240</v>
      </c>
      <c r="AS8044">
        <v>10</v>
      </c>
      <c r="AT8044" t="s">
        <v>269</v>
      </c>
      <c r="AU8044" s="27">
        <v>41353</v>
      </c>
    </row>
    <row r="8045" spans="1:47" x14ac:dyDescent="0.2">
      <c r="A8045">
        <v>8044</v>
      </c>
      <c r="B8045" t="s">
        <v>26227</v>
      </c>
      <c r="C8045" t="s">
        <v>242</v>
      </c>
      <c r="D8045" t="s">
        <v>15697</v>
      </c>
      <c r="E8045" s="27">
        <v>41590</v>
      </c>
      <c r="F8045" t="s">
        <v>233</v>
      </c>
      <c r="G8045" s="27">
        <v>34992</v>
      </c>
      <c r="H8045">
        <v>20</v>
      </c>
      <c r="I8045" t="s">
        <v>259</v>
      </c>
      <c r="J8045" t="s">
        <v>250</v>
      </c>
      <c r="K8045">
        <v>0</v>
      </c>
      <c r="L8045">
        <v>9</v>
      </c>
      <c r="M8045">
        <v>0</v>
      </c>
      <c r="N8045">
        <v>4</v>
      </c>
      <c r="O8045">
        <v>0</v>
      </c>
      <c r="P8045">
        <v>-1</v>
      </c>
      <c r="Q8045" s="28">
        <v>41589.184027777781</v>
      </c>
      <c r="R8045" s="28">
        <v>41831.261111111111</v>
      </c>
      <c r="S8045" t="s">
        <v>26228</v>
      </c>
      <c r="T8045" s="27">
        <v>41589</v>
      </c>
      <c r="V8045">
        <v>1</v>
      </c>
      <c r="W8045" t="s">
        <v>32</v>
      </c>
      <c r="X8045" t="s">
        <v>567</v>
      </c>
      <c r="Y8045">
        <v>0</v>
      </c>
      <c r="AB8045" t="s">
        <v>237</v>
      </c>
      <c r="AH8045">
        <v>0</v>
      </c>
      <c r="AN8045" t="s">
        <v>238</v>
      </c>
      <c r="AO8045">
        <v>7</v>
      </c>
      <c r="AP8045" t="s">
        <v>246</v>
      </c>
      <c r="AQ8045" s="27">
        <v>41590</v>
      </c>
      <c r="AR8045" t="s">
        <v>240</v>
      </c>
      <c r="AS8045">
        <v>9</v>
      </c>
      <c r="AT8045" t="s">
        <v>269</v>
      </c>
      <c r="AU8045" s="27">
        <v>41590</v>
      </c>
    </row>
    <row r="8046" spans="1:47" x14ac:dyDescent="0.2">
      <c r="A8046">
        <v>8045</v>
      </c>
      <c r="B8046" t="s">
        <v>26229</v>
      </c>
      <c r="C8046" t="s">
        <v>963</v>
      </c>
      <c r="D8046" t="s">
        <v>9638</v>
      </c>
      <c r="E8046" s="27">
        <v>41302</v>
      </c>
      <c r="F8046" t="s">
        <v>233</v>
      </c>
      <c r="G8046" s="27">
        <v>33821</v>
      </c>
      <c r="H8046">
        <v>23</v>
      </c>
      <c r="I8046" t="s">
        <v>259</v>
      </c>
      <c r="J8046" t="s">
        <v>245</v>
      </c>
      <c r="K8046">
        <v>0</v>
      </c>
      <c r="L8046">
        <v>9</v>
      </c>
      <c r="M8046">
        <v>0</v>
      </c>
      <c r="N8046">
        <v>0</v>
      </c>
      <c r="O8046">
        <v>6</v>
      </c>
      <c r="P8046">
        <v>0</v>
      </c>
      <c r="Q8046" s="28">
        <v>41302.212500000001</v>
      </c>
      <c r="R8046" s="28">
        <v>41308.118055555555</v>
      </c>
      <c r="S8046" t="s">
        <v>26230</v>
      </c>
      <c r="T8046" s="27">
        <v>41302</v>
      </c>
      <c r="V8046">
        <v>0</v>
      </c>
      <c r="W8046" t="s">
        <v>32</v>
      </c>
      <c r="X8046" t="s">
        <v>300</v>
      </c>
      <c r="Y8046">
        <v>1</v>
      </c>
      <c r="AA8046" t="s">
        <v>26231</v>
      </c>
      <c r="AB8046" t="s">
        <v>32</v>
      </c>
      <c r="AC8046">
        <v>0</v>
      </c>
      <c r="AD8046" s="27">
        <v>41454</v>
      </c>
      <c r="AE8046" t="s">
        <v>1207</v>
      </c>
      <c r="AF8046" s="27">
        <v>41454</v>
      </c>
      <c r="AG8046" s="27">
        <v>41688</v>
      </c>
      <c r="AH8046">
        <v>1</v>
      </c>
      <c r="AJ8046" t="s">
        <v>26231</v>
      </c>
      <c r="AK8046" t="s">
        <v>255</v>
      </c>
      <c r="AL8046" s="27">
        <v>41454</v>
      </c>
      <c r="AM8046" t="s">
        <v>383</v>
      </c>
      <c r="AN8046" t="s">
        <v>238</v>
      </c>
      <c r="AO8046">
        <v>6</v>
      </c>
      <c r="AP8046" t="s">
        <v>246</v>
      </c>
      <c r="AQ8046" s="27">
        <v>41302</v>
      </c>
      <c r="AR8046" t="s">
        <v>240</v>
      </c>
      <c r="AS8046">
        <v>9</v>
      </c>
      <c r="AT8046" t="s">
        <v>269</v>
      </c>
      <c r="AU8046" s="27">
        <v>41302</v>
      </c>
    </row>
    <row r="8047" spans="1:47" x14ac:dyDescent="0.2">
      <c r="A8047">
        <v>8046</v>
      </c>
      <c r="B8047" t="s">
        <v>26232</v>
      </c>
      <c r="C8047" t="s">
        <v>2296</v>
      </c>
      <c r="D8047" t="s">
        <v>331</v>
      </c>
      <c r="E8047" s="27">
        <v>41537</v>
      </c>
      <c r="F8047" t="s">
        <v>233</v>
      </c>
      <c r="G8047" s="27">
        <v>32499</v>
      </c>
      <c r="H8047">
        <v>27</v>
      </c>
      <c r="I8047" t="s">
        <v>244</v>
      </c>
      <c r="J8047" t="s">
        <v>250</v>
      </c>
      <c r="K8047">
        <v>0</v>
      </c>
      <c r="L8047">
        <v>10</v>
      </c>
      <c r="M8047">
        <v>0</v>
      </c>
      <c r="N8047">
        <v>1</v>
      </c>
      <c r="O8047">
        <v>13</v>
      </c>
      <c r="P8047">
        <v>-1</v>
      </c>
      <c r="Q8047" s="28">
        <v>41536.419444444444</v>
      </c>
      <c r="R8047" s="28">
        <v>41537.370138888888</v>
      </c>
      <c r="S8047" t="s">
        <v>26233</v>
      </c>
      <c r="T8047" s="27">
        <v>41536</v>
      </c>
      <c r="V8047">
        <v>1</v>
      </c>
      <c r="W8047" t="s">
        <v>32</v>
      </c>
      <c r="X8047" t="s">
        <v>453</v>
      </c>
      <c r="Y8047">
        <v>1</v>
      </c>
      <c r="AA8047" t="s">
        <v>26234</v>
      </c>
      <c r="AB8047" t="s">
        <v>36</v>
      </c>
      <c r="AC8047">
        <v>0</v>
      </c>
      <c r="AD8047" s="27">
        <v>42018</v>
      </c>
      <c r="AE8047" t="s">
        <v>681</v>
      </c>
      <c r="AF8047" s="27">
        <v>42018</v>
      </c>
      <c r="AG8047" s="27">
        <v>42042</v>
      </c>
      <c r="AH8047">
        <v>0</v>
      </c>
      <c r="AN8047" t="s">
        <v>238</v>
      </c>
      <c r="AO8047">
        <v>10</v>
      </c>
      <c r="AP8047" t="s">
        <v>269</v>
      </c>
      <c r="AQ8047" s="27">
        <v>41537</v>
      </c>
      <c r="AR8047" t="s">
        <v>240</v>
      </c>
      <c r="AS8047">
        <v>10</v>
      </c>
      <c r="AT8047" t="s">
        <v>269</v>
      </c>
      <c r="AU8047" s="27">
        <v>41537</v>
      </c>
    </row>
    <row r="8048" spans="1:47" x14ac:dyDescent="0.2">
      <c r="A8048">
        <v>8047</v>
      </c>
      <c r="B8048" t="s">
        <v>26235</v>
      </c>
      <c r="C8048" t="s">
        <v>825</v>
      </c>
      <c r="D8048" t="s">
        <v>381</v>
      </c>
      <c r="E8048" s="27">
        <v>41423</v>
      </c>
      <c r="F8048" t="s">
        <v>233</v>
      </c>
      <c r="G8048" s="27">
        <v>33811</v>
      </c>
      <c r="H8048">
        <v>23</v>
      </c>
      <c r="I8048" t="s">
        <v>259</v>
      </c>
      <c r="J8048" t="s">
        <v>250</v>
      </c>
      <c r="K8048">
        <v>0</v>
      </c>
      <c r="L8048">
        <v>2</v>
      </c>
      <c r="M8048">
        <v>1</v>
      </c>
      <c r="N8048">
        <v>0</v>
      </c>
      <c r="O8048">
        <v>2</v>
      </c>
      <c r="P8048">
        <v>-1</v>
      </c>
      <c r="Q8048" s="28">
        <v>41422.492361111108</v>
      </c>
      <c r="R8048" s="28">
        <v>41423.086111111108</v>
      </c>
      <c r="S8048" t="s">
        <v>26236</v>
      </c>
      <c r="T8048" s="27">
        <v>41422</v>
      </c>
      <c r="V8048">
        <v>1</v>
      </c>
      <c r="W8048" t="s">
        <v>32</v>
      </c>
      <c r="X8048" t="s">
        <v>337</v>
      </c>
      <c r="Y8048">
        <v>0</v>
      </c>
      <c r="AB8048" t="s">
        <v>237</v>
      </c>
      <c r="AH8048">
        <v>0</v>
      </c>
      <c r="AN8048" t="s">
        <v>238</v>
      </c>
      <c r="AO8048">
        <v>4</v>
      </c>
      <c r="AP8048" t="s">
        <v>239</v>
      </c>
      <c r="AQ8048" s="27">
        <v>41423</v>
      </c>
      <c r="AR8048" t="s">
        <v>240</v>
      </c>
      <c r="AS8048">
        <v>2</v>
      </c>
      <c r="AT8048" t="s">
        <v>239</v>
      </c>
      <c r="AU8048" s="27">
        <v>41423</v>
      </c>
    </row>
    <row r="8049" spans="1:47" x14ac:dyDescent="0.2">
      <c r="A8049">
        <v>8048</v>
      </c>
      <c r="B8049" t="s">
        <v>26237</v>
      </c>
      <c r="C8049" t="s">
        <v>2723</v>
      </c>
      <c r="D8049" t="s">
        <v>3540</v>
      </c>
      <c r="E8049" s="27">
        <v>41497</v>
      </c>
      <c r="F8049" t="s">
        <v>233</v>
      </c>
      <c r="G8049" s="27">
        <v>30105</v>
      </c>
      <c r="H8049">
        <v>33</v>
      </c>
      <c r="I8049" t="s">
        <v>244</v>
      </c>
      <c r="J8049" t="s">
        <v>245</v>
      </c>
      <c r="K8049">
        <v>0</v>
      </c>
      <c r="L8049">
        <v>3</v>
      </c>
      <c r="M8049">
        <v>0</v>
      </c>
      <c r="N8049">
        <v>0</v>
      </c>
      <c r="O8049">
        <v>2</v>
      </c>
      <c r="P8049">
        <v>-1</v>
      </c>
      <c r="Q8049" s="28">
        <v>41496.270138888889</v>
      </c>
      <c r="R8049" s="28">
        <v>41498.15</v>
      </c>
      <c r="S8049" t="s">
        <v>26238</v>
      </c>
      <c r="T8049" s="27">
        <v>41496</v>
      </c>
      <c r="V8049">
        <v>1</v>
      </c>
      <c r="W8049" t="s">
        <v>32</v>
      </c>
      <c r="X8049" t="s">
        <v>261</v>
      </c>
      <c r="Y8049">
        <v>0</v>
      </c>
      <c r="AB8049" t="s">
        <v>237</v>
      </c>
      <c r="AH8049">
        <v>0</v>
      </c>
      <c r="AN8049" t="s">
        <v>238</v>
      </c>
      <c r="AO8049">
        <v>1</v>
      </c>
      <c r="AP8049" t="s">
        <v>239</v>
      </c>
      <c r="AQ8049" s="27">
        <v>41497</v>
      </c>
      <c r="AR8049" t="s">
        <v>240</v>
      </c>
      <c r="AS8049">
        <v>3</v>
      </c>
      <c r="AT8049" t="s">
        <v>239</v>
      </c>
      <c r="AU8049" s="27">
        <v>41497</v>
      </c>
    </row>
    <row r="8050" spans="1:47" x14ac:dyDescent="0.2">
      <c r="A8050">
        <v>8049</v>
      </c>
      <c r="B8050" t="s">
        <v>26239</v>
      </c>
      <c r="C8050" t="s">
        <v>637</v>
      </c>
      <c r="D8050" t="s">
        <v>1960</v>
      </c>
      <c r="E8050" s="27">
        <v>41397</v>
      </c>
      <c r="F8050" t="s">
        <v>233</v>
      </c>
      <c r="G8050" s="27">
        <v>27253</v>
      </c>
      <c r="H8050">
        <v>41</v>
      </c>
      <c r="I8050" t="s">
        <v>244</v>
      </c>
      <c r="J8050" t="s">
        <v>245</v>
      </c>
      <c r="K8050">
        <v>0</v>
      </c>
      <c r="L8050">
        <v>1</v>
      </c>
      <c r="M8050">
        <v>0</v>
      </c>
      <c r="N8050">
        <v>0</v>
      </c>
      <c r="O8050">
        <v>0</v>
      </c>
      <c r="P8050">
        <v>0</v>
      </c>
      <c r="Q8050" s="28">
        <v>41397.118055555555</v>
      </c>
      <c r="R8050" s="28">
        <v>41398.117361111108</v>
      </c>
      <c r="S8050" t="s">
        <v>26240</v>
      </c>
      <c r="T8050" s="27">
        <v>41397</v>
      </c>
      <c r="V8050">
        <v>0</v>
      </c>
      <c r="W8050" t="s">
        <v>36</v>
      </c>
      <c r="X8050" t="s">
        <v>279</v>
      </c>
      <c r="Y8050">
        <v>0</v>
      </c>
      <c r="AB8050" t="s">
        <v>237</v>
      </c>
      <c r="AH8050">
        <v>0</v>
      </c>
      <c r="AN8050" t="s">
        <v>238</v>
      </c>
      <c r="AO8050">
        <v>1</v>
      </c>
      <c r="AP8050" t="s">
        <v>239</v>
      </c>
      <c r="AQ8050" s="27">
        <v>41397</v>
      </c>
      <c r="AR8050" t="s">
        <v>240</v>
      </c>
      <c r="AS8050">
        <v>1</v>
      </c>
      <c r="AT8050" t="s">
        <v>239</v>
      </c>
      <c r="AU8050" s="27">
        <v>41397</v>
      </c>
    </row>
    <row r="8051" spans="1:47" x14ac:dyDescent="0.2">
      <c r="A8051">
        <v>8050</v>
      </c>
      <c r="B8051" t="s">
        <v>26241</v>
      </c>
      <c r="C8051" t="s">
        <v>3284</v>
      </c>
      <c r="D8051" t="s">
        <v>26242</v>
      </c>
      <c r="E8051" s="27">
        <v>41422</v>
      </c>
      <c r="F8051" t="s">
        <v>294</v>
      </c>
      <c r="G8051" s="27">
        <v>31049</v>
      </c>
      <c r="H8051">
        <v>31</v>
      </c>
      <c r="I8051" t="s">
        <v>244</v>
      </c>
      <c r="J8051" t="s">
        <v>245</v>
      </c>
      <c r="K8051">
        <v>0</v>
      </c>
      <c r="L8051">
        <v>2</v>
      </c>
      <c r="M8051">
        <v>0</v>
      </c>
      <c r="N8051">
        <v>0</v>
      </c>
      <c r="O8051">
        <v>1</v>
      </c>
      <c r="P8051">
        <v>-2</v>
      </c>
      <c r="Q8051" s="28">
        <v>41420.405555555553</v>
      </c>
      <c r="R8051" s="28">
        <v>41421.050694444442</v>
      </c>
      <c r="S8051" t="s">
        <v>26243</v>
      </c>
      <c r="U8051" s="27">
        <v>41420</v>
      </c>
      <c r="V8051">
        <v>2</v>
      </c>
      <c r="W8051" t="s">
        <v>32</v>
      </c>
      <c r="X8051" t="s">
        <v>274</v>
      </c>
      <c r="Y8051">
        <v>0</v>
      </c>
      <c r="AB8051" t="s">
        <v>237</v>
      </c>
      <c r="AH8051">
        <v>0</v>
      </c>
      <c r="AN8051" t="s">
        <v>238</v>
      </c>
      <c r="AO8051">
        <v>1</v>
      </c>
      <c r="AP8051" t="s">
        <v>239</v>
      </c>
      <c r="AQ8051" s="27">
        <v>41422</v>
      </c>
      <c r="AR8051" t="s">
        <v>240</v>
      </c>
      <c r="AS8051">
        <v>2</v>
      </c>
      <c r="AT8051" t="s">
        <v>239</v>
      </c>
      <c r="AU8051" s="27">
        <v>41422</v>
      </c>
    </row>
    <row r="8052" spans="1:47" x14ac:dyDescent="0.2">
      <c r="A8052">
        <v>8051</v>
      </c>
      <c r="B8052" t="s">
        <v>26244</v>
      </c>
      <c r="C8052" t="s">
        <v>26245</v>
      </c>
      <c r="D8052" t="s">
        <v>26246</v>
      </c>
      <c r="E8052" s="27">
        <v>41892</v>
      </c>
      <c r="F8052" t="s">
        <v>294</v>
      </c>
      <c r="G8052" s="27">
        <v>22687</v>
      </c>
      <c r="H8052">
        <v>54</v>
      </c>
      <c r="I8052" t="s">
        <v>234</v>
      </c>
      <c r="J8052" t="s">
        <v>245</v>
      </c>
      <c r="K8052">
        <v>0</v>
      </c>
      <c r="L8052">
        <v>1</v>
      </c>
      <c r="M8052">
        <v>0</v>
      </c>
      <c r="N8052">
        <v>0</v>
      </c>
      <c r="O8052">
        <v>1</v>
      </c>
      <c r="P8052">
        <v>0</v>
      </c>
      <c r="Q8052" s="28">
        <v>41892.04583333333</v>
      </c>
      <c r="R8052" s="28">
        <v>41892.298611111109</v>
      </c>
      <c r="S8052" t="s">
        <v>26247</v>
      </c>
      <c r="T8052" s="27">
        <v>41891</v>
      </c>
      <c r="V8052">
        <v>1</v>
      </c>
      <c r="W8052" t="s">
        <v>36</v>
      </c>
      <c r="X8052" t="s">
        <v>279</v>
      </c>
      <c r="Y8052">
        <v>0</v>
      </c>
      <c r="AB8052" t="s">
        <v>237</v>
      </c>
      <c r="AH8052">
        <v>0</v>
      </c>
      <c r="AN8052" t="s">
        <v>238</v>
      </c>
      <c r="AO8052">
        <v>1</v>
      </c>
      <c r="AP8052" t="s">
        <v>239</v>
      </c>
      <c r="AQ8052" s="27">
        <v>41892</v>
      </c>
      <c r="AR8052" t="s">
        <v>240</v>
      </c>
      <c r="AS8052">
        <v>1</v>
      </c>
      <c r="AT8052" t="s">
        <v>239</v>
      </c>
      <c r="AU8052" s="27">
        <v>41892</v>
      </c>
    </row>
    <row r="8053" spans="1:47" x14ac:dyDescent="0.2">
      <c r="A8053">
        <v>8052</v>
      </c>
      <c r="B8053" t="s">
        <v>26248</v>
      </c>
      <c r="C8053" t="s">
        <v>17335</v>
      </c>
      <c r="D8053" t="s">
        <v>13334</v>
      </c>
      <c r="E8053" s="27">
        <v>41284</v>
      </c>
      <c r="F8053" t="s">
        <v>294</v>
      </c>
      <c r="G8053" s="27">
        <v>33956</v>
      </c>
      <c r="H8053">
        <v>23</v>
      </c>
      <c r="I8053" t="s">
        <v>259</v>
      </c>
      <c r="J8053" t="s">
        <v>250</v>
      </c>
      <c r="K8053">
        <v>0</v>
      </c>
      <c r="L8053">
        <v>8</v>
      </c>
      <c r="M8053">
        <v>0</v>
      </c>
      <c r="N8053">
        <v>0</v>
      </c>
      <c r="O8053">
        <v>2</v>
      </c>
      <c r="P8053">
        <v>126</v>
      </c>
      <c r="Q8053" s="28">
        <v>41410.474999999999</v>
      </c>
      <c r="R8053" s="28">
        <v>41411.334722222222</v>
      </c>
      <c r="S8053" t="s">
        <v>26249</v>
      </c>
      <c r="T8053" s="27">
        <v>41284</v>
      </c>
      <c r="V8053">
        <v>0</v>
      </c>
      <c r="W8053" t="s">
        <v>36</v>
      </c>
      <c r="X8053" t="s">
        <v>422</v>
      </c>
      <c r="Y8053">
        <v>1</v>
      </c>
      <c r="AA8053" t="s">
        <v>26250</v>
      </c>
      <c r="AB8053" t="s">
        <v>36</v>
      </c>
      <c r="AC8053">
        <v>77</v>
      </c>
      <c r="AD8053" s="27">
        <v>41333</v>
      </c>
      <c r="AE8053" t="s">
        <v>324</v>
      </c>
      <c r="AF8053" s="27">
        <v>41410</v>
      </c>
      <c r="AG8053" s="27">
        <v>41411</v>
      </c>
      <c r="AH8053">
        <v>1</v>
      </c>
      <c r="AJ8053" t="s">
        <v>26251</v>
      </c>
      <c r="AK8053" t="s">
        <v>462</v>
      </c>
      <c r="AL8053" s="27">
        <v>42181</v>
      </c>
      <c r="AM8053" t="s">
        <v>279</v>
      </c>
      <c r="AN8053" t="s">
        <v>238</v>
      </c>
      <c r="AO8053">
        <v>6</v>
      </c>
      <c r="AP8053" t="s">
        <v>246</v>
      </c>
      <c r="AQ8053" s="27">
        <v>41284</v>
      </c>
      <c r="AR8053" t="s">
        <v>240</v>
      </c>
      <c r="AS8053">
        <v>8</v>
      </c>
      <c r="AT8053" t="s">
        <v>269</v>
      </c>
      <c r="AU8053" s="27">
        <v>41284</v>
      </c>
    </row>
    <row r="8054" spans="1:47" x14ac:dyDescent="0.2">
      <c r="A8054">
        <v>8053</v>
      </c>
      <c r="B8054" t="s">
        <v>26252</v>
      </c>
      <c r="C8054" t="s">
        <v>10367</v>
      </c>
      <c r="D8054" t="s">
        <v>850</v>
      </c>
      <c r="E8054" s="27">
        <v>41654</v>
      </c>
      <c r="F8054" t="s">
        <v>233</v>
      </c>
      <c r="G8054" s="27">
        <v>34755</v>
      </c>
      <c r="H8054">
        <v>21</v>
      </c>
      <c r="I8054" t="s">
        <v>259</v>
      </c>
      <c r="J8054" t="s">
        <v>250</v>
      </c>
      <c r="K8054">
        <v>0</v>
      </c>
      <c r="L8054">
        <v>7</v>
      </c>
      <c r="M8054">
        <v>0</v>
      </c>
      <c r="N8054">
        <v>0</v>
      </c>
      <c r="O8054">
        <v>2</v>
      </c>
      <c r="P8054">
        <v>-1</v>
      </c>
      <c r="Q8054" s="28">
        <v>41653.350694444445</v>
      </c>
      <c r="R8054" s="28">
        <v>41682.20416666667</v>
      </c>
      <c r="S8054" t="s">
        <v>26253</v>
      </c>
      <c r="T8054" s="27">
        <v>41653</v>
      </c>
      <c r="V8054">
        <v>1</v>
      </c>
      <c r="W8054" t="s">
        <v>32</v>
      </c>
      <c r="X8054" t="s">
        <v>359</v>
      </c>
      <c r="Y8054">
        <v>1</v>
      </c>
      <c r="AA8054" t="s">
        <v>26254</v>
      </c>
      <c r="AB8054" t="s">
        <v>32</v>
      </c>
      <c r="AC8054">
        <v>0</v>
      </c>
      <c r="AD8054" s="27">
        <v>41953</v>
      </c>
      <c r="AE8054" t="s">
        <v>2254</v>
      </c>
      <c r="AF8054" s="27">
        <v>41953</v>
      </c>
      <c r="AG8054" s="27">
        <v>42146</v>
      </c>
      <c r="AH8054">
        <v>0</v>
      </c>
      <c r="AN8054" t="s">
        <v>238</v>
      </c>
      <c r="AO8054">
        <v>8</v>
      </c>
      <c r="AP8054" t="s">
        <v>269</v>
      </c>
      <c r="AQ8054" s="27">
        <v>41654</v>
      </c>
      <c r="AR8054" t="s">
        <v>240</v>
      </c>
      <c r="AS8054">
        <v>7</v>
      </c>
      <c r="AT8054" t="s">
        <v>246</v>
      </c>
      <c r="AU8054" s="27">
        <v>41654</v>
      </c>
    </row>
    <row r="8055" spans="1:47" x14ac:dyDescent="0.2">
      <c r="A8055">
        <v>8054</v>
      </c>
      <c r="B8055" t="s">
        <v>26255</v>
      </c>
      <c r="C8055" t="s">
        <v>400</v>
      </c>
      <c r="D8055" t="s">
        <v>2466</v>
      </c>
      <c r="E8055" s="27">
        <v>41307</v>
      </c>
      <c r="F8055" t="s">
        <v>233</v>
      </c>
      <c r="G8055" s="27">
        <v>22932</v>
      </c>
      <c r="H8055">
        <v>53</v>
      </c>
      <c r="I8055" t="s">
        <v>234</v>
      </c>
      <c r="J8055" t="s">
        <v>250</v>
      </c>
      <c r="K8055">
        <v>0</v>
      </c>
      <c r="L8055">
        <v>4</v>
      </c>
      <c r="M8055">
        <v>0</v>
      </c>
      <c r="N8055">
        <v>0</v>
      </c>
      <c r="O8055">
        <v>5</v>
      </c>
      <c r="P8055">
        <v>-1</v>
      </c>
      <c r="Q8055" s="28">
        <v>41306.470833333333</v>
      </c>
      <c r="R8055" s="28">
        <v>41604.279861111114</v>
      </c>
      <c r="S8055" t="s">
        <v>26256</v>
      </c>
      <c r="T8055" s="27">
        <v>41306</v>
      </c>
      <c r="V8055">
        <v>1</v>
      </c>
      <c r="W8055" t="s">
        <v>32</v>
      </c>
      <c r="X8055" t="s">
        <v>383</v>
      </c>
      <c r="Y8055">
        <v>0</v>
      </c>
      <c r="AB8055" t="s">
        <v>237</v>
      </c>
      <c r="AH8055">
        <v>0</v>
      </c>
      <c r="AN8055" t="s">
        <v>238</v>
      </c>
      <c r="AO8055">
        <v>1</v>
      </c>
      <c r="AP8055" t="s">
        <v>239</v>
      </c>
      <c r="AQ8055" s="27">
        <v>41307</v>
      </c>
      <c r="AR8055" t="s">
        <v>240</v>
      </c>
      <c r="AS8055">
        <v>4</v>
      </c>
      <c r="AT8055" t="s">
        <v>239</v>
      </c>
      <c r="AU8055" s="27">
        <v>41307</v>
      </c>
    </row>
    <row r="8056" spans="1:47" x14ac:dyDescent="0.2">
      <c r="A8056">
        <v>8055</v>
      </c>
      <c r="B8056" t="s">
        <v>26257</v>
      </c>
      <c r="C8056" t="s">
        <v>569</v>
      </c>
      <c r="D8056" t="s">
        <v>1303</v>
      </c>
      <c r="E8056" s="27">
        <v>41993</v>
      </c>
      <c r="F8056" t="s">
        <v>233</v>
      </c>
      <c r="G8056" s="27">
        <v>24498</v>
      </c>
      <c r="H8056">
        <v>49</v>
      </c>
      <c r="I8056" t="s">
        <v>234</v>
      </c>
      <c r="J8056" t="s">
        <v>245</v>
      </c>
      <c r="K8056">
        <v>0</v>
      </c>
      <c r="L8056">
        <v>2</v>
      </c>
      <c r="M8056">
        <v>0</v>
      </c>
      <c r="N8056">
        <v>0</v>
      </c>
      <c r="O8056">
        <v>2</v>
      </c>
      <c r="P8056">
        <v>-1</v>
      </c>
      <c r="Q8056" s="28">
        <v>41992.081944444442</v>
      </c>
      <c r="R8056" s="28">
        <v>41993.384027777778</v>
      </c>
      <c r="S8056" t="s">
        <v>26258</v>
      </c>
      <c r="T8056" s="27">
        <v>41992</v>
      </c>
      <c r="V8056">
        <v>1</v>
      </c>
      <c r="W8056" t="s">
        <v>36</v>
      </c>
      <c r="X8056" t="s">
        <v>279</v>
      </c>
      <c r="Y8056">
        <v>0</v>
      </c>
      <c r="AB8056" t="s">
        <v>237</v>
      </c>
      <c r="AH8056">
        <v>0</v>
      </c>
      <c r="AN8056" t="s">
        <v>238</v>
      </c>
      <c r="AO8056">
        <v>1</v>
      </c>
      <c r="AP8056" t="s">
        <v>239</v>
      </c>
      <c r="AQ8056" s="27">
        <v>41993</v>
      </c>
      <c r="AR8056" t="s">
        <v>240</v>
      </c>
      <c r="AS8056">
        <v>2</v>
      </c>
      <c r="AT8056" t="s">
        <v>239</v>
      </c>
      <c r="AU8056" s="27">
        <v>41993</v>
      </c>
    </row>
    <row r="8057" spans="1:47" x14ac:dyDescent="0.2">
      <c r="A8057">
        <v>8056</v>
      </c>
      <c r="B8057" t="s">
        <v>26259</v>
      </c>
      <c r="C8057" t="s">
        <v>345</v>
      </c>
      <c r="D8057" t="s">
        <v>6475</v>
      </c>
      <c r="E8057" s="27">
        <v>41505</v>
      </c>
      <c r="F8057" t="s">
        <v>233</v>
      </c>
      <c r="G8057" s="27">
        <v>29003</v>
      </c>
      <c r="H8057">
        <v>36</v>
      </c>
      <c r="I8057" t="s">
        <v>244</v>
      </c>
      <c r="J8057" t="s">
        <v>250</v>
      </c>
      <c r="K8057">
        <v>0</v>
      </c>
      <c r="L8057">
        <v>1</v>
      </c>
      <c r="M8057">
        <v>0</v>
      </c>
      <c r="N8057">
        <v>0</v>
      </c>
      <c r="O8057">
        <v>1</v>
      </c>
      <c r="P8057">
        <v>0</v>
      </c>
      <c r="Q8057" s="28">
        <v>41505.209027777775</v>
      </c>
      <c r="R8057" s="28">
        <v>41505.31527777778</v>
      </c>
      <c r="S8057" t="s">
        <v>26260</v>
      </c>
      <c r="T8057" s="27">
        <v>41505</v>
      </c>
      <c r="V8057">
        <v>0</v>
      </c>
      <c r="W8057" t="s">
        <v>36</v>
      </c>
      <c r="X8057" t="s">
        <v>263</v>
      </c>
      <c r="Y8057">
        <v>0</v>
      </c>
      <c r="AB8057" t="s">
        <v>237</v>
      </c>
      <c r="AH8057">
        <v>0</v>
      </c>
      <c r="AN8057" t="s">
        <v>238</v>
      </c>
      <c r="AO8057">
        <v>1</v>
      </c>
      <c r="AP8057" t="s">
        <v>239</v>
      </c>
      <c r="AQ8057" s="27">
        <v>41505</v>
      </c>
      <c r="AR8057" t="s">
        <v>240</v>
      </c>
      <c r="AS8057">
        <v>1</v>
      </c>
      <c r="AT8057" t="s">
        <v>239</v>
      </c>
      <c r="AU8057" s="27">
        <v>41505</v>
      </c>
    </row>
    <row r="8058" spans="1:47" x14ac:dyDescent="0.2">
      <c r="A8058">
        <v>8057</v>
      </c>
      <c r="B8058" t="s">
        <v>26261</v>
      </c>
      <c r="C8058" t="s">
        <v>26262</v>
      </c>
      <c r="D8058" t="s">
        <v>26263</v>
      </c>
      <c r="E8058" s="27">
        <v>41352</v>
      </c>
      <c r="F8058" t="s">
        <v>233</v>
      </c>
      <c r="G8058" s="27">
        <v>34269</v>
      </c>
      <c r="H8058">
        <v>22</v>
      </c>
      <c r="I8058" t="s">
        <v>259</v>
      </c>
      <c r="J8058" t="s">
        <v>22</v>
      </c>
      <c r="K8058">
        <v>0</v>
      </c>
      <c r="L8058">
        <v>4</v>
      </c>
      <c r="M8058">
        <v>0</v>
      </c>
      <c r="N8058">
        <v>0</v>
      </c>
      <c r="O8058">
        <v>0</v>
      </c>
      <c r="W8058" t="s">
        <v>237</v>
      </c>
      <c r="Y8058">
        <v>-1</v>
      </c>
      <c r="AB8058" t="s">
        <v>237</v>
      </c>
      <c r="AH8058">
        <v>0</v>
      </c>
      <c r="AN8058" t="s">
        <v>238</v>
      </c>
      <c r="AO8058">
        <v>6</v>
      </c>
      <c r="AP8058" t="s">
        <v>246</v>
      </c>
      <c r="AQ8058" s="27">
        <v>41352</v>
      </c>
      <c r="AR8058" t="s">
        <v>240</v>
      </c>
      <c r="AS8058">
        <v>4</v>
      </c>
      <c r="AT8058" t="s">
        <v>239</v>
      </c>
      <c r="AU8058" s="27">
        <v>41352</v>
      </c>
    </row>
    <row r="8059" spans="1:47" x14ac:dyDescent="0.2">
      <c r="A8059">
        <v>8058</v>
      </c>
      <c r="B8059" t="s">
        <v>26264</v>
      </c>
      <c r="C8059" t="s">
        <v>2272</v>
      </c>
      <c r="D8059" t="s">
        <v>11044</v>
      </c>
      <c r="E8059" s="27">
        <v>41940</v>
      </c>
      <c r="F8059" t="s">
        <v>233</v>
      </c>
      <c r="G8059" s="27">
        <v>27532</v>
      </c>
      <c r="H8059">
        <v>40</v>
      </c>
      <c r="I8059" t="s">
        <v>244</v>
      </c>
      <c r="J8059" t="s">
        <v>250</v>
      </c>
      <c r="K8059">
        <v>0</v>
      </c>
      <c r="L8059">
        <v>1</v>
      </c>
      <c r="M8059">
        <v>0</v>
      </c>
      <c r="N8059">
        <v>0</v>
      </c>
      <c r="O8059">
        <v>1</v>
      </c>
      <c r="P8059">
        <v>-1</v>
      </c>
      <c r="Q8059" s="28">
        <v>41939.273611111108</v>
      </c>
      <c r="R8059" s="28">
        <v>41940.078472222223</v>
      </c>
      <c r="S8059" t="s">
        <v>26265</v>
      </c>
      <c r="T8059" s="27">
        <v>41939</v>
      </c>
      <c r="V8059">
        <v>1</v>
      </c>
      <c r="W8059" t="s">
        <v>36</v>
      </c>
      <c r="X8059" t="s">
        <v>279</v>
      </c>
      <c r="Y8059">
        <v>0</v>
      </c>
      <c r="AB8059" t="s">
        <v>237</v>
      </c>
      <c r="AH8059">
        <v>0</v>
      </c>
      <c r="AN8059" t="s">
        <v>238</v>
      </c>
      <c r="AO8059">
        <v>1</v>
      </c>
      <c r="AP8059" t="s">
        <v>239</v>
      </c>
      <c r="AQ8059" s="27">
        <v>41940</v>
      </c>
      <c r="AR8059" t="s">
        <v>240</v>
      </c>
      <c r="AS8059">
        <v>1</v>
      </c>
      <c r="AT8059" t="s">
        <v>239</v>
      </c>
      <c r="AU8059" s="27">
        <v>41940</v>
      </c>
    </row>
    <row r="8060" spans="1:47" x14ac:dyDescent="0.2">
      <c r="A8060">
        <v>8059</v>
      </c>
      <c r="B8060" t="s">
        <v>26266</v>
      </c>
      <c r="C8060" t="s">
        <v>990</v>
      </c>
      <c r="D8060" t="s">
        <v>1544</v>
      </c>
      <c r="E8060" s="27">
        <v>41389</v>
      </c>
      <c r="F8060" t="s">
        <v>233</v>
      </c>
      <c r="G8060" s="27">
        <v>21096</v>
      </c>
      <c r="H8060">
        <v>58</v>
      </c>
      <c r="I8060" t="s">
        <v>234</v>
      </c>
      <c r="J8060" t="s">
        <v>245</v>
      </c>
      <c r="K8060">
        <v>0</v>
      </c>
      <c r="L8060">
        <v>3</v>
      </c>
      <c r="M8060">
        <v>0</v>
      </c>
      <c r="N8060">
        <v>0</v>
      </c>
      <c r="O8060">
        <v>10</v>
      </c>
      <c r="P8060">
        <v>0</v>
      </c>
      <c r="Q8060" s="28">
        <v>41389.106944444444</v>
      </c>
      <c r="R8060" s="28">
        <v>41389.335416666669</v>
      </c>
      <c r="S8060" t="s">
        <v>26267</v>
      </c>
      <c r="T8060" s="27">
        <v>41389</v>
      </c>
      <c r="V8060">
        <v>0</v>
      </c>
      <c r="W8060" t="s">
        <v>36</v>
      </c>
      <c r="X8060" t="s">
        <v>324</v>
      </c>
      <c r="Y8060">
        <v>1</v>
      </c>
      <c r="AA8060" t="s">
        <v>26268</v>
      </c>
      <c r="AB8060" t="s">
        <v>32</v>
      </c>
      <c r="AD8060" s="27">
        <v>42458</v>
      </c>
      <c r="AH8060">
        <v>0</v>
      </c>
      <c r="AN8060" t="s">
        <v>238</v>
      </c>
      <c r="AO8060">
        <v>1</v>
      </c>
      <c r="AP8060" t="s">
        <v>239</v>
      </c>
      <c r="AQ8060" s="27">
        <v>41389</v>
      </c>
      <c r="AR8060" t="s">
        <v>240</v>
      </c>
      <c r="AS8060">
        <v>3</v>
      </c>
      <c r="AT8060" t="s">
        <v>239</v>
      </c>
      <c r="AU8060" s="27">
        <v>41389</v>
      </c>
    </row>
    <row r="8061" spans="1:47" x14ac:dyDescent="0.2">
      <c r="A8061">
        <v>8060</v>
      </c>
      <c r="B8061" t="s">
        <v>26269</v>
      </c>
      <c r="C8061" t="s">
        <v>693</v>
      </c>
      <c r="D8061" t="s">
        <v>26270</v>
      </c>
      <c r="E8061" s="27">
        <v>41407</v>
      </c>
      <c r="F8061" t="s">
        <v>233</v>
      </c>
      <c r="G8061" s="27">
        <v>19696</v>
      </c>
      <c r="H8061">
        <v>62</v>
      </c>
      <c r="I8061" t="s">
        <v>234</v>
      </c>
      <c r="J8061" t="s">
        <v>245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-1</v>
      </c>
      <c r="Q8061" s="28">
        <v>41406.238194444442</v>
      </c>
      <c r="R8061" s="28">
        <v>41409.320833333331</v>
      </c>
      <c r="S8061" t="s">
        <v>26271</v>
      </c>
      <c r="T8061" s="27">
        <v>41406</v>
      </c>
      <c r="V8061">
        <v>1</v>
      </c>
      <c r="W8061" t="s">
        <v>32</v>
      </c>
      <c r="X8061" t="s">
        <v>268</v>
      </c>
      <c r="Y8061">
        <v>0</v>
      </c>
      <c r="AB8061" t="s">
        <v>237</v>
      </c>
      <c r="AH8061">
        <v>0</v>
      </c>
      <c r="AN8061" t="s">
        <v>238</v>
      </c>
      <c r="AO8061">
        <v>1</v>
      </c>
      <c r="AP8061" t="s">
        <v>239</v>
      </c>
      <c r="AQ8061" s="27">
        <v>41407</v>
      </c>
      <c r="AR8061" t="s">
        <v>240</v>
      </c>
      <c r="AS8061">
        <v>1</v>
      </c>
      <c r="AT8061" t="s">
        <v>239</v>
      </c>
      <c r="AU8061" s="27">
        <v>41407</v>
      </c>
    </row>
    <row r="8062" spans="1:47" x14ac:dyDescent="0.2">
      <c r="A8062">
        <v>8061</v>
      </c>
      <c r="B8062" t="s">
        <v>26272</v>
      </c>
      <c r="C8062" t="s">
        <v>3539</v>
      </c>
      <c r="D8062" t="s">
        <v>3285</v>
      </c>
      <c r="E8062" s="27">
        <v>41631</v>
      </c>
      <c r="F8062" t="s">
        <v>233</v>
      </c>
      <c r="G8062" s="27">
        <v>32996</v>
      </c>
      <c r="H8062">
        <v>25</v>
      </c>
      <c r="I8062" t="s">
        <v>244</v>
      </c>
      <c r="J8062" t="s">
        <v>245</v>
      </c>
      <c r="K8062">
        <v>0</v>
      </c>
      <c r="L8062">
        <v>6</v>
      </c>
      <c r="M8062">
        <v>0</v>
      </c>
      <c r="N8062">
        <v>0</v>
      </c>
      <c r="O8062">
        <v>4</v>
      </c>
      <c r="P8062">
        <v>-1</v>
      </c>
      <c r="Q8062" s="28">
        <v>41630.234027777777</v>
      </c>
      <c r="R8062" s="28">
        <v>41631.272222222222</v>
      </c>
      <c r="S8062" t="s">
        <v>26273</v>
      </c>
      <c r="T8062" s="27">
        <v>41630</v>
      </c>
      <c r="V8062">
        <v>1</v>
      </c>
      <c r="W8062" t="s">
        <v>32</v>
      </c>
      <c r="X8062" t="s">
        <v>461</v>
      </c>
      <c r="Y8062">
        <v>0</v>
      </c>
      <c r="AB8062" t="s">
        <v>237</v>
      </c>
      <c r="AH8062">
        <v>0</v>
      </c>
      <c r="AN8062" t="s">
        <v>238</v>
      </c>
      <c r="AO8062">
        <v>3</v>
      </c>
      <c r="AP8062" t="s">
        <v>239</v>
      </c>
      <c r="AQ8062" s="27">
        <v>41631</v>
      </c>
      <c r="AR8062" t="s">
        <v>240</v>
      </c>
      <c r="AS8062">
        <v>6</v>
      </c>
      <c r="AT8062" t="s">
        <v>246</v>
      </c>
      <c r="AU8062" s="27">
        <v>41631</v>
      </c>
    </row>
    <row r="8063" spans="1:47" x14ac:dyDescent="0.2">
      <c r="A8063">
        <v>8062</v>
      </c>
      <c r="B8063" t="s">
        <v>26274</v>
      </c>
      <c r="C8063" t="s">
        <v>793</v>
      </c>
      <c r="D8063" t="s">
        <v>4874</v>
      </c>
      <c r="E8063" s="27">
        <v>42004</v>
      </c>
      <c r="F8063" t="s">
        <v>233</v>
      </c>
      <c r="G8063" s="27">
        <v>23549</v>
      </c>
      <c r="H8063">
        <v>51</v>
      </c>
      <c r="I8063" t="s">
        <v>234</v>
      </c>
      <c r="J8063" t="s">
        <v>250</v>
      </c>
      <c r="K8063">
        <v>0</v>
      </c>
      <c r="L8063">
        <v>8</v>
      </c>
      <c r="M8063">
        <v>0</v>
      </c>
      <c r="N8063">
        <v>0</v>
      </c>
      <c r="O8063">
        <v>15</v>
      </c>
      <c r="P8063">
        <v>-1</v>
      </c>
      <c r="Q8063" s="28">
        <v>42003.205555555556</v>
      </c>
      <c r="R8063" s="28">
        <v>42037.413194444445</v>
      </c>
      <c r="S8063" t="s">
        <v>26275</v>
      </c>
      <c r="T8063" s="27">
        <v>42003</v>
      </c>
      <c r="V8063">
        <v>1</v>
      </c>
      <c r="W8063" t="s">
        <v>32</v>
      </c>
      <c r="X8063" t="s">
        <v>402</v>
      </c>
      <c r="Y8063">
        <v>1</v>
      </c>
      <c r="AA8063" t="s">
        <v>26276</v>
      </c>
      <c r="AB8063" t="s">
        <v>36</v>
      </c>
      <c r="AC8063">
        <v>0</v>
      </c>
      <c r="AD8063" s="27">
        <v>42045</v>
      </c>
      <c r="AE8063" t="s">
        <v>350</v>
      </c>
      <c r="AF8063" s="27">
        <v>42045</v>
      </c>
      <c r="AG8063" s="27">
        <v>42063</v>
      </c>
      <c r="AH8063">
        <v>0</v>
      </c>
      <c r="AN8063" t="s">
        <v>238</v>
      </c>
      <c r="AO8063">
        <v>4</v>
      </c>
      <c r="AP8063" t="s">
        <v>239</v>
      </c>
      <c r="AQ8063" s="27">
        <v>42004</v>
      </c>
      <c r="AR8063" t="s">
        <v>240</v>
      </c>
      <c r="AS8063">
        <v>8</v>
      </c>
      <c r="AT8063" t="s">
        <v>269</v>
      </c>
      <c r="AU8063" s="27">
        <v>42004</v>
      </c>
    </row>
    <row r="8064" spans="1:47" x14ac:dyDescent="0.2">
      <c r="A8064">
        <v>8063</v>
      </c>
      <c r="B8064" t="s">
        <v>26277</v>
      </c>
      <c r="C8064" t="s">
        <v>13429</v>
      </c>
      <c r="D8064" t="s">
        <v>1959</v>
      </c>
      <c r="E8064" s="27">
        <v>41360</v>
      </c>
      <c r="F8064" t="s">
        <v>233</v>
      </c>
      <c r="G8064" s="27">
        <v>25468</v>
      </c>
      <c r="H8064">
        <v>46</v>
      </c>
      <c r="I8064" t="s">
        <v>234</v>
      </c>
      <c r="J8064" t="s">
        <v>245</v>
      </c>
      <c r="K8064">
        <v>0</v>
      </c>
      <c r="L8064">
        <v>2</v>
      </c>
      <c r="M8064">
        <v>0</v>
      </c>
      <c r="N8064">
        <v>0</v>
      </c>
      <c r="O8064">
        <v>2</v>
      </c>
      <c r="P8064">
        <v>-14</v>
      </c>
      <c r="Q8064" s="28">
        <v>41346.536805555559</v>
      </c>
      <c r="R8064" s="28">
        <v>41354.088888888888</v>
      </c>
      <c r="S8064" t="s">
        <v>26278</v>
      </c>
      <c r="U8064" s="27">
        <v>41346</v>
      </c>
      <c r="V8064">
        <v>14</v>
      </c>
      <c r="W8064" t="s">
        <v>32</v>
      </c>
      <c r="X8064" t="s">
        <v>274</v>
      </c>
      <c r="Y8064">
        <v>0</v>
      </c>
      <c r="AB8064" t="s">
        <v>237</v>
      </c>
      <c r="AH8064">
        <v>0</v>
      </c>
      <c r="AN8064" t="s">
        <v>238</v>
      </c>
      <c r="AO8064">
        <v>1</v>
      </c>
      <c r="AP8064" t="s">
        <v>239</v>
      </c>
      <c r="AQ8064" s="27">
        <v>41360</v>
      </c>
      <c r="AR8064" t="s">
        <v>240</v>
      </c>
      <c r="AS8064">
        <v>2</v>
      </c>
      <c r="AT8064" t="s">
        <v>239</v>
      </c>
      <c r="AU8064" s="27">
        <v>41360</v>
      </c>
    </row>
    <row r="8065" spans="1:47" x14ac:dyDescent="0.2">
      <c r="A8065">
        <v>8064</v>
      </c>
      <c r="B8065" t="s">
        <v>26279</v>
      </c>
      <c r="C8065" t="s">
        <v>500</v>
      </c>
      <c r="D8065" t="s">
        <v>13036</v>
      </c>
      <c r="E8065" s="27">
        <v>41947</v>
      </c>
      <c r="F8065" t="s">
        <v>233</v>
      </c>
      <c r="G8065" s="27">
        <v>23973</v>
      </c>
      <c r="H8065">
        <v>50</v>
      </c>
      <c r="I8065" t="s">
        <v>234</v>
      </c>
      <c r="J8065" t="s">
        <v>250</v>
      </c>
      <c r="K8065">
        <v>0</v>
      </c>
      <c r="L8065">
        <v>3</v>
      </c>
      <c r="M8065">
        <v>0</v>
      </c>
      <c r="N8065">
        <v>0</v>
      </c>
      <c r="O8065">
        <v>0</v>
      </c>
      <c r="P8065">
        <v>-1</v>
      </c>
      <c r="Q8065" s="28">
        <v>41946.145833333336</v>
      </c>
      <c r="R8065" s="28">
        <v>41947.352777777778</v>
      </c>
      <c r="S8065" t="s">
        <v>26280</v>
      </c>
      <c r="U8065" s="27">
        <v>41946</v>
      </c>
      <c r="V8065">
        <v>1</v>
      </c>
      <c r="W8065" t="s">
        <v>32</v>
      </c>
      <c r="X8065" t="s">
        <v>274</v>
      </c>
      <c r="Y8065">
        <v>0</v>
      </c>
      <c r="AB8065" t="s">
        <v>237</v>
      </c>
      <c r="AH8065">
        <v>0</v>
      </c>
      <c r="AN8065" t="s">
        <v>238</v>
      </c>
      <c r="AO8065">
        <v>6</v>
      </c>
      <c r="AP8065" t="s">
        <v>246</v>
      </c>
      <c r="AQ8065" s="27">
        <v>41947</v>
      </c>
      <c r="AR8065" t="s">
        <v>240</v>
      </c>
      <c r="AS8065">
        <v>3</v>
      </c>
      <c r="AT8065" t="s">
        <v>239</v>
      </c>
      <c r="AU8065" s="27">
        <v>41947</v>
      </c>
    </row>
    <row r="8066" spans="1:47" x14ac:dyDescent="0.2">
      <c r="A8066">
        <v>8065</v>
      </c>
      <c r="B8066" t="s">
        <v>26281</v>
      </c>
      <c r="C8066" t="s">
        <v>7120</v>
      </c>
      <c r="D8066" t="s">
        <v>2103</v>
      </c>
      <c r="E8066" s="27">
        <v>41715</v>
      </c>
      <c r="F8066" t="s">
        <v>233</v>
      </c>
      <c r="G8066" s="27">
        <v>32121</v>
      </c>
      <c r="H8066">
        <v>28</v>
      </c>
      <c r="I8066" t="s">
        <v>244</v>
      </c>
      <c r="J8066" t="s">
        <v>250</v>
      </c>
      <c r="K8066">
        <v>0</v>
      </c>
      <c r="L8066">
        <v>2</v>
      </c>
      <c r="M8066">
        <v>0</v>
      </c>
      <c r="N8066">
        <v>0</v>
      </c>
      <c r="O8066">
        <v>4</v>
      </c>
      <c r="P8066">
        <v>-1</v>
      </c>
      <c r="Q8066" s="28">
        <v>41714.525694444441</v>
      </c>
      <c r="R8066" s="28">
        <v>41715.079861111109</v>
      </c>
      <c r="S8066" t="s">
        <v>26282</v>
      </c>
      <c r="T8066" s="27">
        <v>41714</v>
      </c>
      <c r="V8066">
        <v>1</v>
      </c>
      <c r="W8066" t="s">
        <v>36</v>
      </c>
      <c r="X8066" t="s">
        <v>279</v>
      </c>
      <c r="Y8066">
        <v>1</v>
      </c>
      <c r="AA8066" t="s">
        <v>26283</v>
      </c>
      <c r="AB8066" t="s">
        <v>36</v>
      </c>
      <c r="AC8066">
        <v>0</v>
      </c>
      <c r="AD8066" s="27">
        <v>42026</v>
      </c>
      <c r="AE8066" t="s">
        <v>681</v>
      </c>
      <c r="AF8066" s="27">
        <v>42026</v>
      </c>
      <c r="AG8066" s="27">
        <v>42027</v>
      </c>
      <c r="AH8066">
        <v>0</v>
      </c>
      <c r="AN8066" t="s">
        <v>238</v>
      </c>
      <c r="AO8066">
        <v>2</v>
      </c>
      <c r="AP8066" t="s">
        <v>239</v>
      </c>
      <c r="AQ8066" s="27">
        <v>41715</v>
      </c>
      <c r="AR8066" t="s">
        <v>240</v>
      </c>
      <c r="AS8066">
        <v>2</v>
      </c>
      <c r="AT8066" t="s">
        <v>239</v>
      </c>
      <c r="AU8066" s="27">
        <v>41715</v>
      </c>
    </row>
    <row r="8067" spans="1:47" x14ac:dyDescent="0.2">
      <c r="A8067">
        <v>8066</v>
      </c>
      <c r="B8067" t="s">
        <v>26284</v>
      </c>
      <c r="C8067" t="s">
        <v>1662</v>
      </c>
      <c r="D8067" t="s">
        <v>9750</v>
      </c>
      <c r="E8067" s="27">
        <v>41830</v>
      </c>
      <c r="F8067" t="s">
        <v>233</v>
      </c>
      <c r="G8067" s="27">
        <v>33416</v>
      </c>
      <c r="H8067">
        <v>24</v>
      </c>
      <c r="I8067" t="s">
        <v>259</v>
      </c>
      <c r="J8067" t="s">
        <v>245</v>
      </c>
      <c r="K8067">
        <v>0</v>
      </c>
      <c r="L8067">
        <v>3</v>
      </c>
      <c r="M8067">
        <v>0</v>
      </c>
      <c r="N8067">
        <v>0</v>
      </c>
      <c r="O8067">
        <v>2</v>
      </c>
      <c r="P8067">
        <v>-1</v>
      </c>
      <c r="Q8067" s="28">
        <v>41829.155555555553</v>
      </c>
      <c r="R8067" s="28">
        <v>41831.215277777781</v>
      </c>
      <c r="S8067" t="s">
        <v>26285</v>
      </c>
      <c r="T8067" s="27">
        <v>41829</v>
      </c>
      <c r="V8067">
        <v>1</v>
      </c>
      <c r="W8067" t="s">
        <v>32</v>
      </c>
      <c r="X8067" t="s">
        <v>348</v>
      </c>
      <c r="Y8067">
        <v>1</v>
      </c>
      <c r="AA8067" t="s">
        <v>26286</v>
      </c>
      <c r="AB8067" t="s">
        <v>36</v>
      </c>
      <c r="AC8067">
        <v>0</v>
      </c>
      <c r="AD8067" s="27">
        <v>42152</v>
      </c>
      <c r="AE8067" t="s">
        <v>422</v>
      </c>
      <c r="AF8067" s="27">
        <v>42152</v>
      </c>
      <c r="AG8067" s="27">
        <v>42153</v>
      </c>
      <c r="AH8067">
        <v>0</v>
      </c>
      <c r="AN8067" t="s">
        <v>238</v>
      </c>
      <c r="AO8067">
        <v>4</v>
      </c>
      <c r="AP8067" t="s">
        <v>239</v>
      </c>
      <c r="AQ8067" s="27">
        <v>41830</v>
      </c>
      <c r="AR8067" t="s">
        <v>240</v>
      </c>
      <c r="AS8067">
        <v>3</v>
      </c>
      <c r="AT8067" t="s">
        <v>239</v>
      </c>
      <c r="AU8067" s="27">
        <v>41830</v>
      </c>
    </row>
    <row r="8068" spans="1:47" x14ac:dyDescent="0.2">
      <c r="A8068">
        <v>8067</v>
      </c>
      <c r="B8068" t="s">
        <v>26287</v>
      </c>
      <c r="C8068" t="s">
        <v>4013</v>
      </c>
      <c r="D8068" t="s">
        <v>26288</v>
      </c>
      <c r="E8068" s="27">
        <v>41769</v>
      </c>
      <c r="F8068" t="s">
        <v>233</v>
      </c>
      <c r="G8068" s="27">
        <v>24299</v>
      </c>
      <c r="H8068">
        <v>49</v>
      </c>
      <c r="I8068" t="s">
        <v>234</v>
      </c>
      <c r="J8068" t="s">
        <v>250</v>
      </c>
      <c r="K8068">
        <v>0</v>
      </c>
      <c r="L8068">
        <v>1</v>
      </c>
      <c r="M8068">
        <v>0</v>
      </c>
      <c r="N8068">
        <v>0</v>
      </c>
      <c r="O8068">
        <v>0</v>
      </c>
      <c r="W8068" t="s">
        <v>237</v>
      </c>
      <c r="Y8068">
        <v>-1</v>
      </c>
      <c r="AB8068" t="s">
        <v>237</v>
      </c>
      <c r="AH8068">
        <v>0</v>
      </c>
      <c r="AN8068" t="s">
        <v>238</v>
      </c>
      <c r="AO8068">
        <v>1</v>
      </c>
      <c r="AP8068" t="s">
        <v>239</v>
      </c>
      <c r="AQ8068" s="27">
        <v>41769</v>
      </c>
      <c r="AR8068" t="s">
        <v>240</v>
      </c>
      <c r="AS8068">
        <v>1</v>
      </c>
      <c r="AT8068" t="s">
        <v>239</v>
      </c>
      <c r="AU8068" s="27">
        <v>41769</v>
      </c>
    </row>
    <row r="8069" spans="1:47" x14ac:dyDescent="0.2">
      <c r="A8069">
        <v>8068</v>
      </c>
      <c r="B8069" t="s">
        <v>26289</v>
      </c>
      <c r="C8069" t="s">
        <v>914</v>
      </c>
      <c r="D8069" t="s">
        <v>26290</v>
      </c>
      <c r="E8069" s="27">
        <v>41687</v>
      </c>
      <c r="F8069" t="s">
        <v>233</v>
      </c>
      <c r="G8069" s="27">
        <v>30553</v>
      </c>
      <c r="H8069">
        <v>32</v>
      </c>
      <c r="I8069" t="s">
        <v>244</v>
      </c>
      <c r="J8069" t="s">
        <v>245</v>
      </c>
      <c r="K8069">
        <v>0</v>
      </c>
      <c r="L8069">
        <v>8</v>
      </c>
      <c r="M8069">
        <v>0</v>
      </c>
      <c r="N8069">
        <v>0</v>
      </c>
      <c r="O8069">
        <v>6</v>
      </c>
      <c r="P8069">
        <v>0</v>
      </c>
      <c r="Q8069" s="28">
        <v>41687.097222222219</v>
      </c>
      <c r="R8069" s="28">
        <v>41687.345833333333</v>
      </c>
      <c r="S8069" t="s">
        <v>26291</v>
      </c>
      <c r="T8069" s="27">
        <v>41686</v>
      </c>
      <c r="V8069">
        <v>1</v>
      </c>
      <c r="W8069" t="s">
        <v>32</v>
      </c>
      <c r="X8069" t="s">
        <v>364</v>
      </c>
      <c r="Y8069">
        <v>0</v>
      </c>
      <c r="AB8069" t="s">
        <v>237</v>
      </c>
      <c r="AH8069">
        <v>0</v>
      </c>
      <c r="AN8069" t="s">
        <v>238</v>
      </c>
      <c r="AO8069">
        <v>8</v>
      </c>
      <c r="AP8069" t="s">
        <v>269</v>
      </c>
      <c r="AQ8069" s="27">
        <v>41687</v>
      </c>
      <c r="AR8069" t="s">
        <v>240</v>
      </c>
      <c r="AS8069">
        <v>8</v>
      </c>
      <c r="AT8069" t="s">
        <v>269</v>
      </c>
      <c r="AU8069" s="27">
        <v>41687</v>
      </c>
    </row>
    <row r="8070" spans="1:47" x14ac:dyDescent="0.2">
      <c r="A8070">
        <v>8069</v>
      </c>
      <c r="B8070" t="s">
        <v>26292</v>
      </c>
      <c r="C8070" t="s">
        <v>26293</v>
      </c>
      <c r="D8070" t="s">
        <v>6952</v>
      </c>
      <c r="E8070" s="27">
        <v>41899</v>
      </c>
      <c r="F8070" t="s">
        <v>233</v>
      </c>
      <c r="G8070" s="27">
        <v>33478</v>
      </c>
      <c r="H8070">
        <v>24</v>
      </c>
      <c r="I8070" t="s">
        <v>259</v>
      </c>
      <c r="J8070" t="s">
        <v>22</v>
      </c>
      <c r="K8070">
        <v>0</v>
      </c>
      <c r="L8070">
        <v>6</v>
      </c>
      <c r="M8070">
        <v>0</v>
      </c>
      <c r="N8070">
        <v>0</v>
      </c>
      <c r="O8070">
        <v>1</v>
      </c>
      <c r="P8070">
        <v>-1</v>
      </c>
      <c r="Q8070" s="28">
        <v>41898.168055555558</v>
      </c>
      <c r="R8070" s="28">
        <v>41899.348611111112</v>
      </c>
      <c r="S8070" t="s">
        <v>26294</v>
      </c>
      <c r="T8070" s="27">
        <v>41898</v>
      </c>
      <c r="V8070">
        <v>1</v>
      </c>
      <c r="W8070" t="s">
        <v>32</v>
      </c>
      <c r="X8070" t="s">
        <v>359</v>
      </c>
      <c r="Y8070">
        <v>0</v>
      </c>
      <c r="AB8070" t="s">
        <v>237</v>
      </c>
      <c r="AH8070">
        <v>0</v>
      </c>
      <c r="AN8070" t="s">
        <v>238</v>
      </c>
      <c r="AO8070">
        <v>6</v>
      </c>
      <c r="AP8070" t="s">
        <v>246</v>
      </c>
      <c r="AQ8070" s="27">
        <v>41899</v>
      </c>
      <c r="AR8070" t="s">
        <v>240</v>
      </c>
      <c r="AS8070">
        <v>6</v>
      </c>
      <c r="AT8070" t="s">
        <v>246</v>
      </c>
      <c r="AU8070" s="27">
        <v>41899</v>
      </c>
    </row>
    <row r="8071" spans="1:47" x14ac:dyDescent="0.2">
      <c r="A8071">
        <v>8070</v>
      </c>
      <c r="B8071" t="s">
        <v>26295</v>
      </c>
      <c r="C8071" t="s">
        <v>4980</v>
      </c>
      <c r="D8071" t="s">
        <v>8676</v>
      </c>
      <c r="E8071" s="27">
        <v>41853</v>
      </c>
      <c r="F8071" t="s">
        <v>233</v>
      </c>
      <c r="G8071" s="27">
        <v>31162</v>
      </c>
      <c r="H8071">
        <v>30</v>
      </c>
      <c r="I8071" t="s">
        <v>244</v>
      </c>
      <c r="J8071" t="s">
        <v>250</v>
      </c>
      <c r="K8071">
        <v>0</v>
      </c>
      <c r="L8071">
        <v>2</v>
      </c>
      <c r="M8071">
        <v>0</v>
      </c>
      <c r="N8071">
        <v>0</v>
      </c>
      <c r="O8071">
        <v>5</v>
      </c>
      <c r="P8071">
        <v>-1</v>
      </c>
      <c r="Q8071" s="28">
        <v>41852.287499999999</v>
      </c>
      <c r="R8071" s="28">
        <v>41853.365277777775</v>
      </c>
      <c r="S8071" t="s">
        <v>26296</v>
      </c>
      <c r="T8071" s="27">
        <v>41852</v>
      </c>
      <c r="V8071">
        <v>1</v>
      </c>
      <c r="W8071" t="s">
        <v>32</v>
      </c>
      <c r="X8071" t="s">
        <v>348</v>
      </c>
      <c r="Y8071">
        <v>0</v>
      </c>
      <c r="AB8071" t="s">
        <v>237</v>
      </c>
      <c r="AH8071">
        <v>0</v>
      </c>
      <c r="AN8071" t="s">
        <v>238</v>
      </c>
      <c r="AO8071">
        <v>2</v>
      </c>
      <c r="AP8071" t="s">
        <v>239</v>
      </c>
      <c r="AQ8071" s="27">
        <v>41853</v>
      </c>
      <c r="AR8071" t="s">
        <v>240</v>
      </c>
      <c r="AS8071">
        <v>2</v>
      </c>
      <c r="AT8071" t="s">
        <v>239</v>
      </c>
      <c r="AU8071" s="27">
        <v>41853</v>
      </c>
    </row>
    <row r="8072" spans="1:47" x14ac:dyDescent="0.2">
      <c r="A8072">
        <v>8071</v>
      </c>
      <c r="B8072" t="s">
        <v>26297</v>
      </c>
      <c r="C8072" t="s">
        <v>579</v>
      </c>
      <c r="D8072" t="s">
        <v>26298</v>
      </c>
      <c r="E8072" s="27">
        <v>41430</v>
      </c>
      <c r="F8072" t="s">
        <v>233</v>
      </c>
      <c r="G8072" s="27">
        <v>21749</v>
      </c>
      <c r="H8072">
        <v>56</v>
      </c>
      <c r="I8072" t="s">
        <v>234</v>
      </c>
      <c r="J8072" t="s">
        <v>245</v>
      </c>
      <c r="K8072">
        <v>0</v>
      </c>
      <c r="L8072">
        <v>4</v>
      </c>
      <c r="M8072">
        <v>0</v>
      </c>
      <c r="N8072">
        <v>0</v>
      </c>
      <c r="O8072">
        <v>13</v>
      </c>
      <c r="P8072">
        <v>-59</v>
      </c>
      <c r="Q8072" s="28">
        <v>41371.303472222222</v>
      </c>
      <c r="R8072" s="28">
        <v>41411.073611111111</v>
      </c>
      <c r="S8072" t="s">
        <v>26299</v>
      </c>
      <c r="T8072" s="27">
        <v>41370</v>
      </c>
      <c r="V8072">
        <v>60</v>
      </c>
      <c r="W8072" t="s">
        <v>36</v>
      </c>
      <c r="X8072" t="s">
        <v>279</v>
      </c>
      <c r="Y8072">
        <v>0</v>
      </c>
      <c r="AB8072" t="s">
        <v>237</v>
      </c>
      <c r="AH8072">
        <v>0</v>
      </c>
      <c r="AN8072" t="s">
        <v>238</v>
      </c>
      <c r="AO8072">
        <v>1</v>
      </c>
      <c r="AP8072" t="s">
        <v>239</v>
      </c>
      <c r="AQ8072" s="27">
        <v>41430</v>
      </c>
      <c r="AR8072" t="s">
        <v>240</v>
      </c>
      <c r="AS8072">
        <v>4</v>
      </c>
      <c r="AT8072" t="s">
        <v>239</v>
      </c>
      <c r="AU8072" s="27">
        <v>41430</v>
      </c>
    </row>
    <row r="8073" spans="1:47" x14ac:dyDescent="0.2">
      <c r="A8073">
        <v>8072</v>
      </c>
      <c r="B8073" t="s">
        <v>26300</v>
      </c>
      <c r="C8073" t="s">
        <v>575</v>
      </c>
      <c r="D8073" t="s">
        <v>26301</v>
      </c>
      <c r="E8073" s="27">
        <v>41417</v>
      </c>
      <c r="F8073" t="s">
        <v>233</v>
      </c>
      <c r="G8073" s="27">
        <v>33923</v>
      </c>
      <c r="H8073">
        <v>23</v>
      </c>
      <c r="I8073" t="s">
        <v>259</v>
      </c>
      <c r="J8073" t="s">
        <v>250</v>
      </c>
      <c r="K8073">
        <v>1</v>
      </c>
      <c r="L8073">
        <v>9</v>
      </c>
      <c r="M8073">
        <v>0</v>
      </c>
      <c r="N8073">
        <v>0</v>
      </c>
      <c r="O8073">
        <v>2</v>
      </c>
      <c r="P8073">
        <v>0</v>
      </c>
      <c r="Q8073" s="28">
        <v>41417.104861111111</v>
      </c>
      <c r="R8073" s="28">
        <v>41418.15</v>
      </c>
      <c r="S8073" t="s">
        <v>26302</v>
      </c>
      <c r="T8073" s="27">
        <v>41417</v>
      </c>
      <c r="V8073">
        <v>0</v>
      </c>
      <c r="W8073" t="s">
        <v>32</v>
      </c>
      <c r="X8073" t="s">
        <v>453</v>
      </c>
      <c r="Y8073">
        <v>1</v>
      </c>
      <c r="AA8073" t="s">
        <v>26303</v>
      </c>
      <c r="AB8073" t="s">
        <v>36</v>
      </c>
      <c r="AC8073">
        <v>0</v>
      </c>
      <c r="AD8073" s="27">
        <v>41711</v>
      </c>
      <c r="AE8073" t="s">
        <v>474</v>
      </c>
      <c r="AF8073" s="27">
        <v>41711</v>
      </c>
      <c r="AG8073" s="27">
        <v>41712</v>
      </c>
      <c r="AH8073">
        <v>0</v>
      </c>
      <c r="AN8073" t="s">
        <v>238</v>
      </c>
      <c r="AO8073">
        <v>10</v>
      </c>
      <c r="AP8073" t="s">
        <v>269</v>
      </c>
      <c r="AQ8073" s="27">
        <v>41417</v>
      </c>
      <c r="AR8073" t="s">
        <v>240</v>
      </c>
      <c r="AS8073">
        <v>9</v>
      </c>
      <c r="AT8073" t="s">
        <v>269</v>
      </c>
      <c r="AU8073" s="27">
        <v>41417</v>
      </c>
    </row>
    <row r="8074" spans="1:47" x14ac:dyDescent="0.2">
      <c r="A8074">
        <v>8073</v>
      </c>
      <c r="B8074" t="s">
        <v>26304</v>
      </c>
      <c r="C8074" t="s">
        <v>500</v>
      </c>
      <c r="D8074" t="s">
        <v>26305</v>
      </c>
      <c r="E8074" s="27">
        <v>41905</v>
      </c>
      <c r="F8074" t="s">
        <v>233</v>
      </c>
      <c r="G8074" s="27">
        <v>28275</v>
      </c>
      <c r="H8074">
        <v>38</v>
      </c>
      <c r="I8074" t="s">
        <v>244</v>
      </c>
      <c r="J8074" t="s">
        <v>245</v>
      </c>
      <c r="K8074">
        <v>0</v>
      </c>
      <c r="L8074">
        <v>9</v>
      </c>
      <c r="M8074">
        <v>0</v>
      </c>
      <c r="N8074">
        <v>0</v>
      </c>
      <c r="O8074">
        <v>18</v>
      </c>
      <c r="P8074">
        <v>-12</v>
      </c>
      <c r="Q8074" s="28">
        <v>41893.497916666667</v>
      </c>
      <c r="R8074" s="28">
        <v>41904.474305555559</v>
      </c>
      <c r="S8074" t="s">
        <v>26306</v>
      </c>
      <c r="U8074" s="27">
        <v>41893</v>
      </c>
      <c r="V8074">
        <v>12</v>
      </c>
      <c r="W8074" t="s">
        <v>32</v>
      </c>
      <c r="X8074" t="s">
        <v>274</v>
      </c>
      <c r="Y8074">
        <v>0</v>
      </c>
      <c r="AB8074" t="s">
        <v>237</v>
      </c>
      <c r="AH8074">
        <v>0</v>
      </c>
      <c r="AN8074" t="s">
        <v>238</v>
      </c>
      <c r="AO8074">
        <v>4</v>
      </c>
      <c r="AP8074" t="s">
        <v>239</v>
      </c>
      <c r="AQ8074" s="27">
        <v>41905</v>
      </c>
      <c r="AR8074" t="s">
        <v>240</v>
      </c>
      <c r="AS8074">
        <v>9</v>
      </c>
      <c r="AT8074" t="s">
        <v>269</v>
      </c>
      <c r="AU8074" s="27">
        <v>41905</v>
      </c>
    </row>
    <row r="8075" spans="1:47" x14ac:dyDescent="0.2">
      <c r="A8075">
        <v>8074</v>
      </c>
      <c r="B8075" t="s">
        <v>26307</v>
      </c>
      <c r="C8075" t="s">
        <v>26308</v>
      </c>
      <c r="D8075" t="s">
        <v>26309</v>
      </c>
      <c r="E8075" s="27">
        <v>41823</v>
      </c>
      <c r="F8075" t="s">
        <v>294</v>
      </c>
      <c r="G8075" s="27">
        <v>30940</v>
      </c>
      <c r="H8075">
        <v>31</v>
      </c>
      <c r="I8075" t="s">
        <v>244</v>
      </c>
      <c r="J8075" t="s">
        <v>245</v>
      </c>
      <c r="K8075">
        <v>0</v>
      </c>
      <c r="L8075">
        <v>2</v>
      </c>
      <c r="M8075">
        <v>0</v>
      </c>
      <c r="N8075">
        <v>0</v>
      </c>
      <c r="O8075">
        <v>0</v>
      </c>
      <c r="W8075" t="s">
        <v>237</v>
      </c>
      <c r="Y8075">
        <v>-1</v>
      </c>
      <c r="AB8075" t="s">
        <v>237</v>
      </c>
      <c r="AH8075">
        <v>0</v>
      </c>
      <c r="AN8075" t="s">
        <v>238</v>
      </c>
      <c r="AO8075">
        <v>1</v>
      </c>
      <c r="AP8075" t="s">
        <v>239</v>
      </c>
      <c r="AQ8075" s="27">
        <v>41823</v>
      </c>
      <c r="AR8075" t="s">
        <v>240</v>
      </c>
      <c r="AS8075">
        <v>2</v>
      </c>
      <c r="AT8075" t="s">
        <v>239</v>
      </c>
      <c r="AU8075" s="27">
        <v>41823</v>
      </c>
    </row>
    <row r="8076" spans="1:47" x14ac:dyDescent="0.2">
      <c r="A8076">
        <v>8075</v>
      </c>
      <c r="B8076" t="s">
        <v>26310</v>
      </c>
      <c r="C8076" t="s">
        <v>26311</v>
      </c>
      <c r="D8076" t="s">
        <v>5146</v>
      </c>
      <c r="E8076" s="27">
        <v>41277</v>
      </c>
      <c r="F8076" t="s">
        <v>233</v>
      </c>
      <c r="G8076" s="27">
        <v>33036</v>
      </c>
      <c r="H8076">
        <v>25</v>
      </c>
      <c r="I8076" t="s">
        <v>244</v>
      </c>
      <c r="J8076" t="s">
        <v>250</v>
      </c>
      <c r="K8076">
        <v>0</v>
      </c>
      <c r="L8076">
        <v>3</v>
      </c>
      <c r="M8076">
        <v>0</v>
      </c>
      <c r="N8076">
        <v>0</v>
      </c>
      <c r="O8076">
        <v>1</v>
      </c>
      <c r="P8076">
        <v>188</v>
      </c>
      <c r="Q8076" s="28">
        <v>41465.070833333331</v>
      </c>
      <c r="R8076" s="28">
        <v>41502.428472222222</v>
      </c>
      <c r="S8076" t="s">
        <v>26312</v>
      </c>
      <c r="U8076" s="27">
        <v>41222</v>
      </c>
      <c r="V8076">
        <v>55</v>
      </c>
      <c r="W8076" t="s">
        <v>32</v>
      </c>
      <c r="X8076" t="s">
        <v>274</v>
      </c>
      <c r="Y8076">
        <v>0</v>
      </c>
      <c r="AB8076" t="s">
        <v>237</v>
      </c>
      <c r="AH8076">
        <v>0</v>
      </c>
      <c r="AN8076" t="s">
        <v>238</v>
      </c>
      <c r="AO8076">
        <v>4</v>
      </c>
      <c r="AP8076" t="s">
        <v>239</v>
      </c>
      <c r="AQ8076" s="27">
        <v>41277</v>
      </c>
      <c r="AR8076" t="s">
        <v>240</v>
      </c>
      <c r="AS8076">
        <v>3</v>
      </c>
      <c r="AT8076" t="s">
        <v>239</v>
      </c>
      <c r="AU8076" s="27">
        <v>41277</v>
      </c>
    </row>
    <row r="8077" spans="1:47" x14ac:dyDescent="0.2">
      <c r="A8077">
        <v>8076</v>
      </c>
      <c r="B8077" t="s">
        <v>26313</v>
      </c>
      <c r="C8077" t="s">
        <v>242</v>
      </c>
      <c r="D8077" t="s">
        <v>1917</v>
      </c>
      <c r="E8077" s="27">
        <v>41847</v>
      </c>
      <c r="F8077" t="s">
        <v>233</v>
      </c>
      <c r="G8077" s="27">
        <v>24669</v>
      </c>
      <c r="H8077">
        <v>48</v>
      </c>
      <c r="I8077" t="s">
        <v>234</v>
      </c>
      <c r="J8077" t="s">
        <v>250</v>
      </c>
      <c r="K8077">
        <v>0</v>
      </c>
      <c r="L8077">
        <v>8</v>
      </c>
      <c r="M8077">
        <v>0</v>
      </c>
      <c r="N8077">
        <v>0</v>
      </c>
      <c r="O8077">
        <v>11</v>
      </c>
      <c r="P8077">
        <v>-1</v>
      </c>
      <c r="Q8077" s="28">
        <v>41846.408333333333</v>
      </c>
      <c r="R8077" s="28">
        <v>41850.532638888886</v>
      </c>
      <c r="S8077" t="s">
        <v>26314</v>
      </c>
      <c r="T8077" s="27">
        <v>41846</v>
      </c>
      <c r="V8077">
        <v>1</v>
      </c>
      <c r="W8077" t="s">
        <v>32</v>
      </c>
      <c r="X8077" t="s">
        <v>359</v>
      </c>
      <c r="Y8077">
        <v>0</v>
      </c>
      <c r="AB8077" t="s">
        <v>237</v>
      </c>
      <c r="AH8077">
        <v>0</v>
      </c>
      <c r="AN8077" t="s">
        <v>238</v>
      </c>
      <c r="AO8077">
        <v>3</v>
      </c>
      <c r="AP8077" t="s">
        <v>239</v>
      </c>
      <c r="AQ8077" s="27">
        <v>41847</v>
      </c>
      <c r="AR8077" t="s">
        <v>240</v>
      </c>
      <c r="AS8077">
        <v>8</v>
      </c>
      <c r="AT8077" t="s">
        <v>269</v>
      </c>
      <c r="AU8077" s="27">
        <v>41847</v>
      </c>
    </row>
    <row r="8078" spans="1:47" x14ac:dyDescent="0.2">
      <c r="A8078">
        <v>8077</v>
      </c>
      <c r="B8078" t="s">
        <v>26315</v>
      </c>
      <c r="C8078" t="s">
        <v>3041</v>
      </c>
      <c r="D8078" t="s">
        <v>26316</v>
      </c>
      <c r="E8078" s="27">
        <v>41304</v>
      </c>
      <c r="F8078" t="s">
        <v>233</v>
      </c>
      <c r="G8078" s="27">
        <v>32960</v>
      </c>
      <c r="H8078">
        <v>26</v>
      </c>
      <c r="I8078" t="s">
        <v>244</v>
      </c>
      <c r="J8078" t="s">
        <v>250</v>
      </c>
      <c r="K8078">
        <v>0</v>
      </c>
      <c r="L8078">
        <v>3</v>
      </c>
      <c r="M8078">
        <v>0</v>
      </c>
      <c r="N8078">
        <v>0</v>
      </c>
      <c r="O8078">
        <v>2</v>
      </c>
      <c r="S8078" t="s">
        <v>26317</v>
      </c>
      <c r="T8078" s="27">
        <v>41303</v>
      </c>
      <c r="V8078">
        <v>1</v>
      </c>
      <c r="W8078" t="s">
        <v>32</v>
      </c>
      <c r="X8078" t="s">
        <v>26318</v>
      </c>
      <c r="Y8078">
        <v>0</v>
      </c>
      <c r="AB8078" t="s">
        <v>237</v>
      </c>
      <c r="AH8078">
        <v>0</v>
      </c>
      <c r="AN8078" t="s">
        <v>238</v>
      </c>
      <c r="AO8078">
        <v>4</v>
      </c>
      <c r="AP8078" t="s">
        <v>239</v>
      </c>
      <c r="AQ8078" s="27">
        <v>41304</v>
      </c>
      <c r="AR8078" t="s">
        <v>240</v>
      </c>
      <c r="AS8078">
        <v>3</v>
      </c>
      <c r="AT8078" t="s">
        <v>239</v>
      </c>
      <c r="AU8078" s="27">
        <v>41304</v>
      </c>
    </row>
    <row r="8079" spans="1:47" x14ac:dyDescent="0.2">
      <c r="A8079">
        <v>8078</v>
      </c>
      <c r="B8079" t="s">
        <v>26319</v>
      </c>
      <c r="C8079" t="s">
        <v>3347</v>
      </c>
      <c r="D8079" t="s">
        <v>892</v>
      </c>
      <c r="E8079" s="27">
        <v>41415</v>
      </c>
      <c r="F8079" t="s">
        <v>294</v>
      </c>
      <c r="G8079" s="27">
        <v>21026</v>
      </c>
      <c r="H8079">
        <v>58</v>
      </c>
      <c r="I8079" t="s">
        <v>234</v>
      </c>
      <c r="J8079" t="s">
        <v>245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-1</v>
      </c>
      <c r="Q8079" s="28">
        <v>41414.506944444445</v>
      </c>
      <c r="R8079" s="28">
        <v>41414.513194444444</v>
      </c>
      <c r="S8079" t="s">
        <v>26320</v>
      </c>
      <c r="T8079" s="27">
        <v>41413</v>
      </c>
      <c r="V8079">
        <v>2</v>
      </c>
      <c r="W8079" t="s">
        <v>36</v>
      </c>
      <c r="X8079" t="s">
        <v>780</v>
      </c>
      <c r="Y8079">
        <v>0</v>
      </c>
      <c r="AB8079" t="s">
        <v>237</v>
      </c>
      <c r="AH8079">
        <v>0</v>
      </c>
      <c r="AN8079" t="s">
        <v>238</v>
      </c>
      <c r="AO8079">
        <v>1</v>
      </c>
      <c r="AP8079" t="s">
        <v>239</v>
      </c>
      <c r="AQ8079" s="27">
        <v>41415</v>
      </c>
      <c r="AR8079" t="s">
        <v>240</v>
      </c>
      <c r="AS8079">
        <v>1</v>
      </c>
      <c r="AT8079" t="s">
        <v>239</v>
      </c>
      <c r="AU8079" s="27">
        <v>41415</v>
      </c>
    </row>
    <row r="8080" spans="1:47" x14ac:dyDescent="0.2">
      <c r="A8080">
        <v>8079</v>
      </c>
      <c r="B8080" t="s">
        <v>26321</v>
      </c>
      <c r="C8080" t="s">
        <v>26322</v>
      </c>
      <c r="D8080" t="s">
        <v>26323</v>
      </c>
      <c r="E8080" s="27">
        <v>41864</v>
      </c>
      <c r="F8080" t="s">
        <v>294</v>
      </c>
      <c r="G8080" s="27">
        <v>32743</v>
      </c>
      <c r="H8080">
        <v>26</v>
      </c>
      <c r="I8080" t="s">
        <v>244</v>
      </c>
      <c r="J8080" t="s">
        <v>250</v>
      </c>
      <c r="K8080">
        <v>0</v>
      </c>
      <c r="L8080">
        <v>3</v>
      </c>
      <c r="M8080">
        <v>0</v>
      </c>
      <c r="N8080">
        <v>0</v>
      </c>
      <c r="O8080">
        <v>0</v>
      </c>
      <c r="P8080">
        <v>-1</v>
      </c>
      <c r="Q8080" s="28">
        <v>41863.081944444442</v>
      </c>
      <c r="R8080" s="28">
        <v>41863.393055555556</v>
      </c>
      <c r="S8080" t="s">
        <v>26324</v>
      </c>
      <c r="T8080" s="27">
        <v>41862</v>
      </c>
      <c r="V8080">
        <v>2</v>
      </c>
      <c r="W8080" t="s">
        <v>32</v>
      </c>
      <c r="X8080" t="s">
        <v>359</v>
      </c>
      <c r="Y8080">
        <v>0</v>
      </c>
      <c r="AB8080" t="s">
        <v>237</v>
      </c>
      <c r="AH8080">
        <v>0</v>
      </c>
      <c r="AN8080" t="s">
        <v>238</v>
      </c>
      <c r="AO8080">
        <v>2</v>
      </c>
      <c r="AP8080" t="s">
        <v>239</v>
      </c>
      <c r="AQ8080" s="27">
        <v>41864</v>
      </c>
      <c r="AR8080" t="s">
        <v>240</v>
      </c>
      <c r="AS8080">
        <v>3</v>
      </c>
      <c r="AT8080" t="s">
        <v>239</v>
      </c>
      <c r="AU8080" s="27">
        <v>41864</v>
      </c>
    </row>
    <row r="8081" spans="1:47" x14ac:dyDescent="0.2">
      <c r="A8081">
        <v>8080</v>
      </c>
      <c r="B8081" t="s">
        <v>26325</v>
      </c>
      <c r="C8081" t="s">
        <v>26326</v>
      </c>
      <c r="D8081" t="s">
        <v>26327</v>
      </c>
      <c r="E8081" s="27">
        <v>41803</v>
      </c>
      <c r="F8081" t="s">
        <v>294</v>
      </c>
      <c r="G8081" s="27">
        <v>30936</v>
      </c>
      <c r="H8081">
        <v>31</v>
      </c>
      <c r="I8081" t="s">
        <v>244</v>
      </c>
      <c r="J8081" t="s">
        <v>250</v>
      </c>
      <c r="K8081">
        <v>0</v>
      </c>
      <c r="L8081">
        <v>1</v>
      </c>
      <c r="M8081">
        <v>0</v>
      </c>
      <c r="N8081">
        <v>0</v>
      </c>
      <c r="O8081">
        <v>0</v>
      </c>
      <c r="W8081" t="s">
        <v>237</v>
      </c>
      <c r="Y8081">
        <v>-1</v>
      </c>
      <c r="AB8081" t="s">
        <v>237</v>
      </c>
      <c r="AH8081">
        <v>0</v>
      </c>
      <c r="AN8081" t="s">
        <v>238</v>
      </c>
      <c r="AO8081">
        <v>1</v>
      </c>
      <c r="AP8081" t="s">
        <v>239</v>
      </c>
      <c r="AQ8081" s="27">
        <v>41803</v>
      </c>
      <c r="AR8081" t="s">
        <v>240</v>
      </c>
      <c r="AS8081">
        <v>1</v>
      </c>
      <c r="AT8081" t="s">
        <v>239</v>
      </c>
      <c r="AU8081" s="27">
        <v>41803</v>
      </c>
    </row>
    <row r="8082" spans="1:47" x14ac:dyDescent="0.2">
      <c r="A8082">
        <v>8081</v>
      </c>
      <c r="B8082" t="s">
        <v>26328</v>
      </c>
      <c r="C8082" t="s">
        <v>1147</v>
      </c>
      <c r="D8082" t="s">
        <v>26329</v>
      </c>
      <c r="E8082" s="27">
        <v>41871</v>
      </c>
      <c r="F8082" t="s">
        <v>233</v>
      </c>
      <c r="G8082" s="27">
        <v>30312</v>
      </c>
      <c r="H8082">
        <v>33</v>
      </c>
      <c r="I8082" t="s">
        <v>244</v>
      </c>
      <c r="J8082" t="s">
        <v>245</v>
      </c>
      <c r="K8082">
        <v>0</v>
      </c>
      <c r="L8082">
        <v>7</v>
      </c>
      <c r="M8082">
        <v>0</v>
      </c>
      <c r="N8082">
        <v>0</v>
      </c>
      <c r="O8082">
        <v>3</v>
      </c>
      <c r="P8082">
        <v>-90</v>
      </c>
      <c r="Q8082" s="28">
        <v>41781.061805555553</v>
      </c>
      <c r="R8082" s="28">
        <v>41869.479166666664</v>
      </c>
      <c r="S8082" t="s">
        <v>26330</v>
      </c>
      <c r="U8082" s="27">
        <v>41800</v>
      </c>
      <c r="V8082">
        <v>71</v>
      </c>
      <c r="W8082" t="s">
        <v>32</v>
      </c>
      <c r="X8082" t="s">
        <v>274</v>
      </c>
      <c r="Y8082">
        <v>1</v>
      </c>
      <c r="AA8082" t="s">
        <v>26331</v>
      </c>
      <c r="AB8082" t="s">
        <v>36</v>
      </c>
      <c r="AC8082">
        <v>0</v>
      </c>
      <c r="AD8082" s="27">
        <v>42091</v>
      </c>
      <c r="AE8082" t="s">
        <v>681</v>
      </c>
      <c r="AF8082" s="27">
        <v>42091</v>
      </c>
      <c r="AG8082" s="27">
        <v>42333</v>
      </c>
      <c r="AH8082">
        <v>0</v>
      </c>
      <c r="AN8082" t="s">
        <v>238</v>
      </c>
      <c r="AO8082">
        <v>5</v>
      </c>
      <c r="AP8082" t="s">
        <v>246</v>
      </c>
      <c r="AQ8082" s="27">
        <v>41871</v>
      </c>
      <c r="AR8082" t="s">
        <v>240</v>
      </c>
      <c r="AS8082">
        <v>7</v>
      </c>
      <c r="AT8082" t="s">
        <v>246</v>
      </c>
      <c r="AU8082" s="27">
        <v>41871</v>
      </c>
    </row>
    <row r="8083" spans="1:47" x14ac:dyDescent="0.2">
      <c r="A8083">
        <v>8082</v>
      </c>
      <c r="B8083" t="s">
        <v>26332</v>
      </c>
      <c r="C8083" t="s">
        <v>1832</v>
      </c>
      <c r="D8083" t="s">
        <v>1892</v>
      </c>
      <c r="E8083" s="27">
        <v>41464</v>
      </c>
      <c r="F8083" t="s">
        <v>233</v>
      </c>
      <c r="G8083" s="27">
        <v>20660</v>
      </c>
      <c r="H8083">
        <v>59</v>
      </c>
      <c r="I8083" t="s">
        <v>234</v>
      </c>
      <c r="J8083" t="s">
        <v>250</v>
      </c>
      <c r="K8083">
        <v>0</v>
      </c>
      <c r="L8083">
        <v>8</v>
      </c>
      <c r="M8083">
        <v>0</v>
      </c>
      <c r="N8083">
        <v>0</v>
      </c>
      <c r="O8083">
        <v>8</v>
      </c>
      <c r="P8083">
        <v>-23</v>
      </c>
      <c r="Q8083" s="28">
        <v>41441.505555555559</v>
      </c>
      <c r="R8083" s="28">
        <v>41450.333333333336</v>
      </c>
      <c r="S8083" t="s">
        <v>26333</v>
      </c>
      <c r="U8083" s="27">
        <v>41440</v>
      </c>
      <c r="V8083">
        <v>24</v>
      </c>
      <c r="W8083" t="s">
        <v>32</v>
      </c>
      <c r="X8083" t="s">
        <v>274</v>
      </c>
      <c r="Y8083">
        <v>1</v>
      </c>
      <c r="AA8083" t="s">
        <v>26334</v>
      </c>
      <c r="AB8083" t="s">
        <v>32</v>
      </c>
      <c r="AC8083">
        <v>0</v>
      </c>
      <c r="AD8083" s="27">
        <v>41929</v>
      </c>
      <c r="AE8083" t="s">
        <v>261</v>
      </c>
      <c r="AF8083" s="27">
        <v>41929</v>
      </c>
      <c r="AG8083" s="27">
        <v>41931</v>
      </c>
      <c r="AH8083">
        <v>0</v>
      </c>
      <c r="AN8083" t="s">
        <v>238</v>
      </c>
      <c r="AO8083">
        <v>6</v>
      </c>
      <c r="AP8083" t="s">
        <v>246</v>
      </c>
      <c r="AQ8083" s="27">
        <v>41464</v>
      </c>
      <c r="AR8083" t="s">
        <v>240</v>
      </c>
      <c r="AS8083">
        <v>8</v>
      </c>
      <c r="AT8083" t="s">
        <v>269</v>
      </c>
      <c r="AU8083" s="27">
        <v>41464</v>
      </c>
    </row>
    <row r="8084" spans="1:47" x14ac:dyDescent="0.2">
      <c r="A8084">
        <v>8083</v>
      </c>
      <c r="B8084" t="s">
        <v>26335</v>
      </c>
      <c r="C8084" t="s">
        <v>26336</v>
      </c>
      <c r="D8084" t="s">
        <v>2846</v>
      </c>
      <c r="E8084" s="27">
        <v>41333</v>
      </c>
      <c r="F8084" t="s">
        <v>233</v>
      </c>
      <c r="G8084" s="27">
        <v>29881</v>
      </c>
      <c r="H8084">
        <v>34</v>
      </c>
      <c r="I8084" t="s">
        <v>244</v>
      </c>
      <c r="J8084" t="s">
        <v>250</v>
      </c>
      <c r="K8084">
        <v>0</v>
      </c>
      <c r="L8084">
        <v>7</v>
      </c>
      <c r="M8084">
        <v>0</v>
      </c>
      <c r="N8084">
        <v>0</v>
      </c>
      <c r="O8084">
        <v>12</v>
      </c>
      <c r="P8084">
        <v>-1</v>
      </c>
      <c r="Q8084" s="28">
        <v>41332.315972222219</v>
      </c>
      <c r="R8084" s="28">
        <v>41335.34097222222</v>
      </c>
      <c r="S8084" t="s">
        <v>26337</v>
      </c>
      <c r="U8084" s="27">
        <v>41332</v>
      </c>
      <c r="V8084">
        <v>1</v>
      </c>
      <c r="W8084" t="s">
        <v>32</v>
      </c>
      <c r="X8084" t="s">
        <v>274</v>
      </c>
      <c r="Y8084">
        <v>0</v>
      </c>
      <c r="AB8084" t="s">
        <v>237</v>
      </c>
      <c r="AH8084">
        <v>0</v>
      </c>
      <c r="AN8084" t="s">
        <v>238</v>
      </c>
      <c r="AO8084">
        <v>7</v>
      </c>
      <c r="AP8084" t="s">
        <v>246</v>
      </c>
      <c r="AQ8084" s="27">
        <v>41333</v>
      </c>
      <c r="AR8084" t="s">
        <v>240</v>
      </c>
      <c r="AS8084">
        <v>7</v>
      </c>
      <c r="AT8084" t="s">
        <v>246</v>
      </c>
      <c r="AU8084" s="27">
        <v>41333</v>
      </c>
    </row>
    <row r="8085" spans="1:47" x14ac:dyDescent="0.2">
      <c r="A8085">
        <v>8084</v>
      </c>
      <c r="B8085" t="s">
        <v>26338</v>
      </c>
      <c r="C8085" t="s">
        <v>414</v>
      </c>
      <c r="D8085" t="s">
        <v>26339</v>
      </c>
      <c r="E8085" s="27">
        <v>41667</v>
      </c>
      <c r="F8085" t="s">
        <v>233</v>
      </c>
      <c r="G8085" s="27">
        <v>26371</v>
      </c>
      <c r="H8085">
        <v>44</v>
      </c>
      <c r="I8085" t="s">
        <v>244</v>
      </c>
      <c r="J8085" t="s">
        <v>245</v>
      </c>
      <c r="K8085">
        <v>0</v>
      </c>
      <c r="L8085">
        <v>2</v>
      </c>
      <c r="M8085">
        <v>0</v>
      </c>
      <c r="N8085">
        <v>0</v>
      </c>
      <c r="O8085">
        <v>5</v>
      </c>
      <c r="P8085">
        <v>-47</v>
      </c>
      <c r="Q8085" s="28">
        <v>41620.447222222225</v>
      </c>
      <c r="R8085" s="28">
        <v>41632.449999999997</v>
      </c>
      <c r="S8085" t="s">
        <v>26340</v>
      </c>
      <c r="U8085" s="27">
        <v>41620</v>
      </c>
      <c r="V8085">
        <v>47</v>
      </c>
      <c r="W8085" t="s">
        <v>32</v>
      </c>
      <c r="X8085" t="s">
        <v>274</v>
      </c>
      <c r="Y8085">
        <v>0</v>
      </c>
      <c r="AB8085" t="s">
        <v>237</v>
      </c>
      <c r="AH8085">
        <v>0</v>
      </c>
      <c r="AN8085" t="s">
        <v>238</v>
      </c>
      <c r="AO8085">
        <v>1</v>
      </c>
      <c r="AP8085" t="s">
        <v>239</v>
      </c>
      <c r="AQ8085" s="27">
        <v>41667</v>
      </c>
      <c r="AR8085" t="s">
        <v>240</v>
      </c>
      <c r="AS8085">
        <v>2</v>
      </c>
      <c r="AT8085" t="s">
        <v>239</v>
      </c>
      <c r="AU8085" s="27">
        <v>41667</v>
      </c>
    </row>
    <row r="8086" spans="1:47" x14ac:dyDescent="0.2">
      <c r="A8086">
        <v>8085</v>
      </c>
      <c r="B8086" t="s">
        <v>26341</v>
      </c>
      <c r="C8086" t="s">
        <v>4367</v>
      </c>
      <c r="D8086" t="s">
        <v>2524</v>
      </c>
      <c r="E8086" s="27">
        <v>41496</v>
      </c>
      <c r="F8086" t="s">
        <v>233</v>
      </c>
      <c r="G8086" s="27">
        <v>34861</v>
      </c>
      <c r="H8086">
        <v>20</v>
      </c>
      <c r="I8086" t="s">
        <v>259</v>
      </c>
      <c r="J8086" t="s">
        <v>250</v>
      </c>
      <c r="K8086">
        <v>0</v>
      </c>
      <c r="L8086">
        <v>7</v>
      </c>
      <c r="M8086">
        <v>0</v>
      </c>
      <c r="N8086">
        <v>0</v>
      </c>
      <c r="O8086">
        <v>0</v>
      </c>
      <c r="P8086">
        <v>0</v>
      </c>
      <c r="Q8086" s="28">
        <v>41496.513888888891</v>
      </c>
      <c r="R8086" s="28">
        <v>41497.092361111114</v>
      </c>
      <c r="S8086" t="s">
        <v>26342</v>
      </c>
      <c r="T8086" s="27">
        <v>41496</v>
      </c>
      <c r="V8086">
        <v>0</v>
      </c>
      <c r="W8086" t="s">
        <v>32</v>
      </c>
      <c r="X8086" t="s">
        <v>313</v>
      </c>
      <c r="Y8086">
        <v>1</v>
      </c>
      <c r="AA8086" t="s">
        <v>26343</v>
      </c>
      <c r="AB8086" t="s">
        <v>36</v>
      </c>
      <c r="AD8086" s="27">
        <v>41797</v>
      </c>
      <c r="AE8086" t="s">
        <v>412</v>
      </c>
      <c r="AH8086">
        <v>1</v>
      </c>
      <c r="AJ8086" t="s">
        <v>26344</v>
      </c>
      <c r="AK8086" t="s">
        <v>2239</v>
      </c>
      <c r="AL8086" s="27">
        <v>41808</v>
      </c>
      <c r="AM8086" t="s">
        <v>1265</v>
      </c>
      <c r="AN8086" t="s">
        <v>238</v>
      </c>
      <c r="AO8086">
        <v>9</v>
      </c>
      <c r="AP8086" t="s">
        <v>269</v>
      </c>
      <c r="AQ8086" s="27">
        <v>41496</v>
      </c>
      <c r="AR8086" t="s">
        <v>240</v>
      </c>
      <c r="AS8086">
        <v>7</v>
      </c>
      <c r="AT8086" t="s">
        <v>246</v>
      </c>
      <c r="AU8086" s="27">
        <v>41496</v>
      </c>
    </row>
    <row r="8087" spans="1:47" x14ac:dyDescent="0.2">
      <c r="A8087">
        <v>8086</v>
      </c>
      <c r="B8087" t="s">
        <v>26345</v>
      </c>
      <c r="C8087" t="s">
        <v>4287</v>
      </c>
      <c r="D8087" t="s">
        <v>830</v>
      </c>
      <c r="E8087" s="27">
        <v>41977</v>
      </c>
      <c r="F8087" t="s">
        <v>233</v>
      </c>
      <c r="G8087" s="27">
        <v>25745</v>
      </c>
      <c r="H8087">
        <v>45</v>
      </c>
      <c r="I8087" t="s">
        <v>234</v>
      </c>
      <c r="J8087" t="s">
        <v>250</v>
      </c>
      <c r="K8087">
        <v>0</v>
      </c>
      <c r="L8087">
        <v>1</v>
      </c>
      <c r="M8087">
        <v>0</v>
      </c>
      <c r="N8087">
        <v>0</v>
      </c>
      <c r="O8087">
        <v>0</v>
      </c>
      <c r="W8087" t="s">
        <v>237</v>
      </c>
      <c r="Y8087">
        <v>-1</v>
      </c>
      <c r="AB8087" t="s">
        <v>237</v>
      </c>
      <c r="AH8087">
        <v>0</v>
      </c>
      <c r="AN8087" t="s">
        <v>238</v>
      </c>
      <c r="AO8087">
        <v>1</v>
      </c>
      <c r="AP8087" t="s">
        <v>239</v>
      </c>
      <c r="AQ8087" s="27">
        <v>41977</v>
      </c>
      <c r="AR8087" t="s">
        <v>240</v>
      </c>
      <c r="AS8087">
        <v>1</v>
      </c>
      <c r="AT8087" t="s">
        <v>239</v>
      </c>
      <c r="AU8087" s="27">
        <v>41977</v>
      </c>
    </row>
    <row r="8088" spans="1:47" x14ac:dyDescent="0.2">
      <c r="A8088">
        <v>8087</v>
      </c>
      <c r="B8088" t="s">
        <v>13980</v>
      </c>
      <c r="C8088" t="s">
        <v>7708</v>
      </c>
      <c r="D8088" t="s">
        <v>3752</v>
      </c>
      <c r="E8088" s="27">
        <v>41772</v>
      </c>
      <c r="F8088" t="s">
        <v>233</v>
      </c>
      <c r="G8088" s="27">
        <v>21581</v>
      </c>
      <c r="H8088">
        <v>57</v>
      </c>
      <c r="I8088" t="s">
        <v>234</v>
      </c>
      <c r="J8088" t="s">
        <v>245</v>
      </c>
      <c r="K8088">
        <v>0</v>
      </c>
      <c r="L8088">
        <v>1</v>
      </c>
      <c r="M8088">
        <v>0</v>
      </c>
      <c r="N8088">
        <v>0</v>
      </c>
      <c r="O8088">
        <v>0</v>
      </c>
      <c r="P8088">
        <v>0</v>
      </c>
      <c r="Q8088" s="28">
        <v>41772.506249999999</v>
      </c>
      <c r="R8088" s="28">
        <v>41772.074999999997</v>
      </c>
      <c r="S8088" t="s">
        <v>26346</v>
      </c>
      <c r="T8088" s="27">
        <v>41771</v>
      </c>
      <c r="V8088">
        <v>1</v>
      </c>
      <c r="W8088" t="s">
        <v>36</v>
      </c>
      <c r="X8088" t="s">
        <v>1297</v>
      </c>
      <c r="Y8088">
        <v>1</v>
      </c>
      <c r="AA8088" t="s">
        <v>26347</v>
      </c>
      <c r="AB8088" t="s">
        <v>36</v>
      </c>
      <c r="AD8088" s="27">
        <v>42344</v>
      </c>
      <c r="AE8088" t="s">
        <v>324</v>
      </c>
      <c r="AH8088">
        <v>0</v>
      </c>
      <c r="AN8088" t="s">
        <v>238</v>
      </c>
      <c r="AO8088">
        <v>1</v>
      </c>
      <c r="AP8088" t="s">
        <v>239</v>
      </c>
      <c r="AQ8088" s="27">
        <v>41772</v>
      </c>
      <c r="AR8088" t="s">
        <v>240</v>
      </c>
      <c r="AS8088">
        <v>1</v>
      </c>
      <c r="AT8088" t="s">
        <v>239</v>
      </c>
      <c r="AU8088" s="27">
        <v>41772</v>
      </c>
    </row>
    <row r="8089" spans="1:47" x14ac:dyDescent="0.2">
      <c r="A8089">
        <v>8088</v>
      </c>
      <c r="B8089" t="s">
        <v>26348</v>
      </c>
      <c r="C8089" t="s">
        <v>803</v>
      </c>
      <c r="D8089" t="s">
        <v>26349</v>
      </c>
      <c r="E8089" s="27">
        <v>41958</v>
      </c>
      <c r="F8089" t="s">
        <v>233</v>
      </c>
      <c r="G8089" s="27">
        <v>25871</v>
      </c>
      <c r="H8089">
        <v>45</v>
      </c>
      <c r="I8089" t="s">
        <v>234</v>
      </c>
      <c r="J8089" t="s">
        <v>245</v>
      </c>
      <c r="K8089">
        <v>0</v>
      </c>
      <c r="L8089">
        <v>7</v>
      </c>
      <c r="M8089">
        <v>0</v>
      </c>
      <c r="N8089">
        <v>0</v>
      </c>
      <c r="O8089">
        <v>0</v>
      </c>
      <c r="P8089">
        <v>-1</v>
      </c>
      <c r="Q8089" s="28">
        <v>41957.329861111109</v>
      </c>
      <c r="R8089" s="28">
        <v>41991.412499999999</v>
      </c>
      <c r="S8089" t="s">
        <v>26350</v>
      </c>
      <c r="T8089" s="27">
        <v>41957</v>
      </c>
      <c r="V8089">
        <v>1</v>
      </c>
      <c r="W8089" t="s">
        <v>32</v>
      </c>
      <c r="X8089" t="s">
        <v>364</v>
      </c>
      <c r="Y8089">
        <v>0</v>
      </c>
      <c r="AB8089" t="s">
        <v>237</v>
      </c>
      <c r="AH8089">
        <v>0</v>
      </c>
      <c r="AN8089" t="s">
        <v>238</v>
      </c>
      <c r="AO8089">
        <v>1</v>
      </c>
      <c r="AP8089" t="s">
        <v>239</v>
      </c>
      <c r="AQ8089" s="27">
        <v>41958</v>
      </c>
      <c r="AR8089" t="s">
        <v>240</v>
      </c>
      <c r="AS8089">
        <v>7</v>
      </c>
      <c r="AT8089" t="s">
        <v>246</v>
      </c>
      <c r="AU8089" s="27">
        <v>41958</v>
      </c>
    </row>
    <row r="8090" spans="1:47" x14ac:dyDescent="0.2">
      <c r="A8090">
        <v>8089</v>
      </c>
      <c r="B8090" t="s">
        <v>26351</v>
      </c>
      <c r="C8090" t="s">
        <v>7941</v>
      </c>
      <c r="D8090" t="s">
        <v>26352</v>
      </c>
      <c r="E8090" s="27">
        <v>41919</v>
      </c>
      <c r="F8090" t="s">
        <v>233</v>
      </c>
      <c r="G8090" s="27">
        <v>32489</v>
      </c>
      <c r="H8090">
        <v>27</v>
      </c>
      <c r="I8090" t="s">
        <v>244</v>
      </c>
      <c r="J8090" t="s">
        <v>353</v>
      </c>
      <c r="K8090">
        <v>0</v>
      </c>
      <c r="L8090">
        <v>4</v>
      </c>
      <c r="M8090">
        <v>0</v>
      </c>
      <c r="N8090">
        <v>0</v>
      </c>
      <c r="O8090">
        <v>1</v>
      </c>
      <c r="P8090">
        <v>-33</v>
      </c>
      <c r="Q8090" s="28">
        <v>41886.21597222222</v>
      </c>
      <c r="R8090" s="28">
        <v>41894.224999999999</v>
      </c>
      <c r="S8090" t="s">
        <v>26353</v>
      </c>
      <c r="U8090" s="27">
        <v>41886</v>
      </c>
      <c r="V8090">
        <v>33</v>
      </c>
      <c r="W8090" t="s">
        <v>36</v>
      </c>
      <c r="X8090" t="s">
        <v>274</v>
      </c>
      <c r="Y8090">
        <v>0</v>
      </c>
      <c r="AB8090" t="s">
        <v>237</v>
      </c>
      <c r="AH8090">
        <v>0</v>
      </c>
      <c r="AN8090" t="s">
        <v>238</v>
      </c>
      <c r="AO8090">
        <v>3</v>
      </c>
      <c r="AP8090" t="s">
        <v>239</v>
      </c>
      <c r="AQ8090" s="27">
        <v>41919</v>
      </c>
      <c r="AR8090" t="s">
        <v>240</v>
      </c>
      <c r="AS8090">
        <v>4</v>
      </c>
      <c r="AT8090" t="s">
        <v>239</v>
      </c>
      <c r="AU8090" s="27">
        <v>41919</v>
      </c>
    </row>
    <row r="8091" spans="1:47" x14ac:dyDescent="0.2">
      <c r="A8091">
        <v>8090</v>
      </c>
      <c r="B8091" t="s">
        <v>26354</v>
      </c>
      <c r="C8091" t="s">
        <v>803</v>
      </c>
      <c r="D8091" t="s">
        <v>7549</v>
      </c>
      <c r="E8091" s="27">
        <v>41538</v>
      </c>
      <c r="F8091" t="s">
        <v>233</v>
      </c>
      <c r="G8091" s="27">
        <v>28738</v>
      </c>
      <c r="H8091">
        <v>37</v>
      </c>
      <c r="I8091" t="s">
        <v>244</v>
      </c>
      <c r="J8091" t="s">
        <v>245</v>
      </c>
      <c r="K8091">
        <v>0</v>
      </c>
      <c r="L8091">
        <v>2</v>
      </c>
      <c r="M8091">
        <v>0</v>
      </c>
      <c r="N8091">
        <v>0</v>
      </c>
      <c r="O8091">
        <v>1</v>
      </c>
      <c r="P8091">
        <v>0</v>
      </c>
      <c r="Q8091" s="28">
        <v>41538.120833333334</v>
      </c>
      <c r="R8091" s="28">
        <v>41538.07708333333</v>
      </c>
      <c r="S8091" t="s">
        <v>26355</v>
      </c>
      <c r="U8091" s="27">
        <v>41538</v>
      </c>
      <c r="V8091">
        <v>0</v>
      </c>
      <c r="W8091" t="s">
        <v>32</v>
      </c>
      <c r="X8091" t="s">
        <v>274</v>
      </c>
      <c r="Y8091">
        <v>1</v>
      </c>
      <c r="AA8091" t="s">
        <v>26356</v>
      </c>
      <c r="AB8091" t="s">
        <v>32</v>
      </c>
      <c r="AC8091">
        <v>0</v>
      </c>
      <c r="AD8091" s="27">
        <v>41679</v>
      </c>
      <c r="AE8091" t="s">
        <v>390</v>
      </c>
      <c r="AF8091" s="27">
        <v>41679</v>
      </c>
      <c r="AG8091" s="27">
        <v>41744</v>
      </c>
      <c r="AH8091">
        <v>0</v>
      </c>
      <c r="AN8091" t="s">
        <v>238</v>
      </c>
      <c r="AO8091">
        <v>1</v>
      </c>
      <c r="AP8091" t="s">
        <v>239</v>
      </c>
      <c r="AQ8091" s="27">
        <v>41538</v>
      </c>
      <c r="AR8091" t="s">
        <v>240</v>
      </c>
      <c r="AS8091">
        <v>2</v>
      </c>
      <c r="AT8091" t="s">
        <v>239</v>
      </c>
      <c r="AU8091" s="27">
        <v>41538</v>
      </c>
    </row>
    <row r="8092" spans="1:47" x14ac:dyDescent="0.2">
      <c r="A8092">
        <v>8091</v>
      </c>
      <c r="B8092" t="s">
        <v>26357</v>
      </c>
      <c r="C8092" t="s">
        <v>793</v>
      </c>
      <c r="D8092" t="s">
        <v>3455</v>
      </c>
      <c r="E8092" s="27">
        <v>41408</v>
      </c>
      <c r="F8092" t="s">
        <v>233</v>
      </c>
      <c r="G8092" s="27">
        <v>26752</v>
      </c>
      <c r="H8092">
        <v>43</v>
      </c>
      <c r="I8092" t="s">
        <v>244</v>
      </c>
      <c r="J8092" t="s">
        <v>250</v>
      </c>
      <c r="K8092">
        <v>0</v>
      </c>
      <c r="L8092">
        <v>1</v>
      </c>
      <c r="M8092">
        <v>0</v>
      </c>
      <c r="N8092">
        <v>0</v>
      </c>
      <c r="O8092">
        <v>0</v>
      </c>
      <c r="P8092">
        <v>-1</v>
      </c>
      <c r="Q8092" s="28">
        <v>41407.477083333331</v>
      </c>
      <c r="R8092" s="28">
        <v>41408.282638888886</v>
      </c>
      <c r="S8092" t="s">
        <v>26358</v>
      </c>
      <c r="T8092" s="27">
        <v>41407</v>
      </c>
      <c r="V8092">
        <v>1</v>
      </c>
      <c r="W8092" t="s">
        <v>32</v>
      </c>
      <c r="X8092" t="s">
        <v>364</v>
      </c>
      <c r="Y8092">
        <v>1</v>
      </c>
      <c r="AA8092" t="s">
        <v>26359</v>
      </c>
      <c r="AB8092" t="s">
        <v>36</v>
      </c>
      <c r="AC8092">
        <v>0</v>
      </c>
      <c r="AD8092" s="27">
        <v>41848</v>
      </c>
      <c r="AE8092" t="s">
        <v>724</v>
      </c>
      <c r="AF8092" s="27">
        <v>41848</v>
      </c>
      <c r="AG8092" s="27">
        <v>41849</v>
      </c>
      <c r="AH8092">
        <v>0</v>
      </c>
      <c r="AN8092" t="s">
        <v>238</v>
      </c>
      <c r="AO8092">
        <v>1</v>
      </c>
      <c r="AP8092" t="s">
        <v>239</v>
      </c>
      <c r="AQ8092" s="27">
        <v>41408</v>
      </c>
      <c r="AR8092" t="s">
        <v>240</v>
      </c>
      <c r="AS8092">
        <v>1</v>
      </c>
      <c r="AT8092" t="s">
        <v>239</v>
      </c>
      <c r="AU8092" s="27">
        <v>41408</v>
      </c>
    </row>
    <row r="8093" spans="1:47" x14ac:dyDescent="0.2">
      <c r="A8093">
        <v>8092</v>
      </c>
      <c r="B8093" t="s">
        <v>26360</v>
      </c>
      <c r="C8093" t="s">
        <v>2479</v>
      </c>
      <c r="D8093" t="s">
        <v>1110</v>
      </c>
      <c r="E8093" s="27">
        <v>41839</v>
      </c>
      <c r="F8093" t="s">
        <v>233</v>
      </c>
      <c r="G8093" s="27">
        <v>18499</v>
      </c>
      <c r="H8093">
        <v>65</v>
      </c>
      <c r="I8093" t="s">
        <v>234</v>
      </c>
      <c r="J8093" t="s">
        <v>250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-1</v>
      </c>
      <c r="Q8093" s="28">
        <v>41838.215277777781</v>
      </c>
      <c r="R8093" s="28">
        <v>41839.363888888889</v>
      </c>
      <c r="S8093" t="s">
        <v>26361</v>
      </c>
      <c r="T8093" s="27">
        <v>41838</v>
      </c>
      <c r="V8093">
        <v>1</v>
      </c>
      <c r="W8093" t="s">
        <v>32</v>
      </c>
      <c r="X8093" t="s">
        <v>969</v>
      </c>
      <c r="Y8093">
        <v>0</v>
      </c>
      <c r="AB8093" t="s">
        <v>237</v>
      </c>
      <c r="AH8093">
        <v>0</v>
      </c>
      <c r="AN8093" t="s">
        <v>238</v>
      </c>
      <c r="AO8093">
        <v>1</v>
      </c>
      <c r="AP8093" t="s">
        <v>239</v>
      </c>
      <c r="AQ8093" s="27">
        <v>41839</v>
      </c>
      <c r="AR8093" t="s">
        <v>240</v>
      </c>
      <c r="AS8093">
        <v>1</v>
      </c>
      <c r="AT8093" t="s">
        <v>239</v>
      </c>
      <c r="AU8093" s="27">
        <v>41839</v>
      </c>
    </row>
    <row r="8094" spans="1:47" x14ac:dyDescent="0.2">
      <c r="A8094">
        <v>8093</v>
      </c>
      <c r="B8094" t="s">
        <v>26362</v>
      </c>
      <c r="C8094" t="s">
        <v>26363</v>
      </c>
      <c r="D8094" t="s">
        <v>5539</v>
      </c>
      <c r="E8094" s="27">
        <v>41691</v>
      </c>
      <c r="F8094" t="s">
        <v>294</v>
      </c>
      <c r="G8094" s="27">
        <v>29162</v>
      </c>
      <c r="H8094">
        <v>36</v>
      </c>
      <c r="I8094" t="s">
        <v>244</v>
      </c>
      <c r="J8094" t="s">
        <v>250</v>
      </c>
      <c r="K8094">
        <v>0</v>
      </c>
      <c r="L8094">
        <v>5</v>
      </c>
      <c r="M8094">
        <v>0</v>
      </c>
      <c r="N8094">
        <v>0</v>
      </c>
      <c r="O8094">
        <v>1</v>
      </c>
      <c r="P8094">
        <v>0</v>
      </c>
      <c r="Q8094" s="28">
        <v>41691.21875</v>
      </c>
      <c r="R8094" s="28">
        <v>41692.148611111108</v>
      </c>
      <c r="S8094" t="s">
        <v>26364</v>
      </c>
      <c r="T8094" s="27">
        <v>41690</v>
      </c>
      <c r="V8094">
        <v>1</v>
      </c>
      <c r="W8094" t="s">
        <v>36</v>
      </c>
      <c r="X8094" t="s">
        <v>313</v>
      </c>
      <c r="Y8094">
        <v>0</v>
      </c>
      <c r="AB8094" t="s">
        <v>237</v>
      </c>
      <c r="AH8094">
        <v>0</v>
      </c>
      <c r="AN8094" t="s">
        <v>238</v>
      </c>
      <c r="AO8094">
        <v>1</v>
      </c>
      <c r="AP8094" t="s">
        <v>239</v>
      </c>
      <c r="AQ8094" s="27">
        <v>41691</v>
      </c>
      <c r="AR8094" t="s">
        <v>240</v>
      </c>
      <c r="AS8094">
        <v>5</v>
      </c>
      <c r="AT8094" t="s">
        <v>246</v>
      </c>
      <c r="AU8094" s="27">
        <v>41691</v>
      </c>
    </row>
    <row r="8095" spans="1:47" x14ac:dyDescent="0.2">
      <c r="A8095">
        <v>8094</v>
      </c>
      <c r="B8095" t="s">
        <v>26365</v>
      </c>
      <c r="C8095" t="s">
        <v>464</v>
      </c>
      <c r="D8095" t="s">
        <v>26366</v>
      </c>
      <c r="E8095" s="27">
        <v>41393</v>
      </c>
      <c r="F8095" t="s">
        <v>233</v>
      </c>
      <c r="G8095" s="27">
        <v>20792</v>
      </c>
      <c r="H8095">
        <v>59</v>
      </c>
      <c r="I8095" t="s">
        <v>234</v>
      </c>
      <c r="J8095" t="s">
        <v>245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  <c r="Q8095" s="28">
        <v>41393.043749999997</v>
      </c>
      <c r="R8095" s="28">
        <v>41393.281944444447</v>
      </c>
      <c r="S8095" t="s">
        <v>26367</v>
      </c>
      <c r="T8095" s="27">
        <v>41392</v>
      </c>
      <c r="V8095">
        <v>1</v>
      </c>
      <c r="W8095" t="s">
        <v>36</v>
      </c>
      <c r="X8095" t="s">
        <v>263</v>
      </c>
      <c r="Y8095">
        <v>0</v>
      </c>
      <c r="AB8095" t="s">
        <v>237</v>
      </c>
      <c r="AH8095">
        <v>0</v>
      </c>
      <c r="AN8095" t="s">
        <v>238</v>
      </c>
      <c r="AO8095">
        <v>1</v>
      </c>
      <c r="AP8095" t="s">
        <v>239</v>
      </c>
      <c r="AQ8095" s="27">
        <v>41393</v>
      </c>
      <c r="AR8095" t="s">
        <v>240</v>
      </c>
      <c r="AS8095">
        <v>1</v>
      </c>
      <c r="AT8095" t="s">
        <v>239</v>
      </c>
      <c r="AU8095" s="27">
        <v>41393</v>
      </c>
    </row>
    <row r="8096" spans="1:47" x14ac:dyDescent="0.2">
      <c r="A8096">
        <v>8095</v>
      </c>
      <c r="B8096" t="s">
        <v>26368</v>
      </c>
      <c r="C8096" t="s">
        <v>990</v>
      </c>
      <c r="D8096" t="s">
        <v>26369</v>
      </c>
      <c r="E8096" s="27">
        <v>41631</v>
      </c>
      <c r="F8096" t="s">
        <v>233</v>
      </c>
      <c r="G8096" s="27">
        <v>29381</v>
      </c>
      <c r="H8096">
        <v>35</v>
      </c>
      <c r="I8096" t="s">
        <v>244</v>
      </c>
      <c r="J8096" t="s">
        <v>245</v>
      </c>
      <c r="K8096">
        <v>0</v>
      </c>
      <c r="L8096">
        <v>2</v>
      </c>
      <c r="M8096">
        <v>0</v>
      </c>
      <c r="N8096">
        <v>0</v>
      </c>
      <c r="O8096">
        <v>4</v>
      </c>
      <c r="P8096">
        <v>0</v>
      </c>
      <c r="Q8096" s="28">
        <v>41631.15625</v>
      </c>
      <c r="R8096" s="28">
        <v>41662.424305555556</v>
      </c>
      <c r="S8096" t="s">
        <v>26370</v>
      </c>
      <c r="T8096" s="27">
        <v>41631</v>
      </c>
      <c r="V8096">
        <v>0</v>
      </c>
      <c r="W8096" t="s">
        <v>32</v>
      </c>
      <c r="X8096" t="s">
        <v>383</v>
      </c>
      <c r="Y8096">
        <v>1</v>
      </c>
      <c r="AA8096" t="s">
        <v>26371</v>
      </c>
      <c r="AB8096" t="s">
        <v>32</v>
      </c>
      <c r="AC8096">
        <v>1</v>
      </c>
      <c r="AD8096" s="27">
        <v>42136</v>
      </c>
      <c r="AE8096" t="s">
        <v>402</v>
      </c>
      <c r="AF8096" s="27">
        <v>42137</v>
      </c>
      <c r="AG8096" s="27">
        <v>42180</v>
      </c>
      <c r="AH8096">
        <v>0</v>
      </c>
      <c r="AN8096" t="s">
        <v>238</v>
      </c>
      <c r="AO8096">
        <v>2</v>
      </c>
      <c r="AP8096" t="s">
        <v>239</v>
      </c>
      <c r="AQ8096" s="27">
        <v>41631</v>
      </c>
      <c r="AR8096" t="s">
        <v>240</v>
      </c>
      <c r="AS8096">
        <v>2</v>
      </c>
      <c r="AT8096" t="s">
        <v>239</v>
      </c>
      <c r="AU8096" s="27">
        <v>41631</v>
      </c>
    </row>
    <row r="8097" spans="1:47" x14ac:dyDescent="0.2">
      <c r="A8097">
        <v>8096</v>
      </c>
      <c r="B8097" t="s">
        <v>26372</v>
      </c>
      <c r="C8097" t="s">
        <v>1384</v>
      </c>
      <c r="D8097" t="s">
        <v>586</v>
      </c>
      <c r="E8097" s="27">
        <v>41956</v>
      </c>
      <c r="F8097" t="s">
        <v>233</v>
      </c>
      <c r="G8097" s="27">
        <v>28812</v>
      </c>
      <c r="H8097">
        <v>37</v>
      </c>
      <c r="I8097" t="s">
        <v>244</v>
      </c>
      <c r="J8097" t="s">
        <v>250</v>
      </c>
      <c r="K8097">
        <v>0</v>
      </c>
      <c r="L8097">
        <v>9</v>
      </c>
      <c r="M8097">
        <v>0</v>
      </c>
      <c r="N8097">
        <v>0</v>
      </c>
      <c r="O8097">
        <v>12</v>
      </c>
      <c r="P8097">
        <v>-1</v>
      </c>
      <c r="Q8097" s="28">
        <v>41955.061111111114</v>
      </c>
      <c r="R8097" s="28">
        <v>42074.212500000001</v>
      </c>
      <c r="S8097" t="s">
        <v>26373</v>
      </c>
      <c r="T8097" s="27">
        <v>41955</v>
      </c>
      <c r="V8097">
        <v>1</v>
      </c>
      <c r="W8097" t="s">
        <v>32</v>
      </c>
      <c r="X8097" t="s">
        <v>359</v>
      </c>
      <c r="Y8097">
        <v>0</v>
      </c>
      <c r="AB8097" t="s">
        <v>237</v>
      </c>
      <c r="AH8097">
        <v>0</v>
      </c>
      <c r="AN8097" t="s">
        <v>238</v>
      </c>
      <c r="AO8097">
        <v>9</v>
      </c>
      <c r="AP8097" t="s">
        <v>269</v>
      </c>
      <c r="AQ8097" s="27">
        <v>41956</v>
      </c>
      <c r="AR8097" t="s">
        <v>240</v>
      </c>
      <c r="AS8097">
        <v>9</v>
      </c>
      <c r="AT8097" t="s">
        <v>269</v>
      </c>
      <c r="AU8097" s="27">
        <v>41956</v>
      </c>
    </row>
    <row r="8098" spans="1:47" x14ac:dyDescent="0.2">
      <c r="A8098">
        <v>8097</v>
      </c>
      <c r="B8098" t="s">
        <v>26374</v>
      </c>
      <c r="C8098" t="s">
        <v>793</v>
      </c>
      <c r="D8098" t="s">
        <v>881</v>
      </c>
      <c r="E8098" s="27">
        <v>41790</v>
      </c>
      <c r="F8098" t="s">
        <v>233</v>
      </c>
      <c r="G8098" s="27">
        <v>31762</v>
      </c>
      <c r="H8098">
        <v>29</v>
      </c>
      <c r="I8098" t="s">
        <v>244</v>
      </c>
      <c r="J8098" t="s">
        <v>250</v>
      </c>
      <c r="K8098">
        <v>0</v>
      </c>
      <c r="L8098">
        <v>5</v>
      </c>
      <c r="M8098">
        <v>0</v>
      </c>
      <c r="N8098">
        <v>0</v>
      </c>
      <c r="O8098">
        <v>5</v>
      </c>
      <c r="P8098">
        <v>-1</v>
      </c>
      <c r="Q8098" s="28">
        <v>41789.300000000003</v>
      </c>
      <c r="R8098" s="28">
        <v>41792.53125</v>
      </c>
      <c r="S8098" t="s">
        <v>26375</v>
      </c>
      <c r="U8098" s="27">
        <v>41789</v>
      </c>
      <c r="V8098">
        <v>1</v>
      </c>
      <c r="W8098" t="s">
        <v>32</v>
      </c>
      <c r="X8098" t="s">
        <v>274</v>
      </c>
      <c r="Y8098">
        <v>1</v>
      </c>
      <c r="AA8098" t="s">
        <v>26376</v>
      </c>
      <c r="AB8098" t="s">
        <v>36</v>
      </c>
      <c r="AD8098" s="27">
        <v>42245</v>
      </c>
      <c r="AE8098" t="s">
        <v>279</v>
      </c>
      <c r="AH8098">
        <v>1</v>
      </c>
      <c r="AJ8098" t="s">
        <v>26376</v>
      </c>
      <c r="AK8098" t="s">
        <v>462</v>
      </c>
      <c r="AL8098" s="27">
        <v>42245</v>
      </c>
      <c r="AM8098" t="s">
        <v>279</v>
      </c>
      <c r="AN8098" t="s">
        <v>238</v>
      </c>
      <c r="AO8098">
        <v>4</v>
      </c>
      <c r="AP8098" t="s">
        <v>239</v>
      </c>
      <c r="AQ8098" s="27">
        <v>41790</v>
      </c>
      <c r="AR8098" t="s">
        <v>240</v>
      </c>
      <c r="AS8098">
        <v>5</v>
      </c>
      <c r="AT8098" t="s">
        <v>246</v>
      </c>
      <c r="AU8098" s="27">
        <v>41790</v>
      </c>
    </row>
    <row r="8099" spans="1:47" x14ac:dyDescent="0.2">
      <c r="A8099">
        <v>8098</v>
      </c>
      <c r="B8099" t="s">
        <v>26377</v>
      </c>
      <c r="C8099" t="s">
        <v>26378</v>
      </c>
      <c r="D8099" t="s">
        <v>2425</v>
      </c>
      <c r="E8099" s="27">
        <v>41715</v>
      </c>
      <c r="F8099" t="s">
        <v>294</v>
      </c>
      <c r="G8099" s="27">
        <v>34649</v>
      </c>
      <c r="H8099">
        <v>21</v>
      </c>
      <c r="I8099" t="s">
        <v>259</v>
      </c>
      <c r="J8099" t="s">
        <v>250</v>
      </c>
      <c r="K8099">
        <v>0</v>
      </c>
      <c r="L8099">
        <v>5</v>
      </c>
      <c r="M8099">
        <v>0</v>
      </c>
      <c r="N8099">
        <v>0</v>
      </c>
      <c r="O8099">
        <v>0</v>
      </c>
      <c r="P8099">
        <v>-1</v>
      </c>
      <c r="Q8099" s="28">
        <v>41714.40902777778</v>
      </c>
      <c r="R8099" s="28">
        <v>41715.390277777777</v>
      </c>
      <c r="S8099" t="s">
        <v>26379</v>
      </c>
      <c r="T8099" s="27">
        <v>41714</v>
      </c>
      <c r="V8099">
        <v>1</v>
      </c>
      <c r="W8099" t="s">
        <v>36</v>
      </c>
      <c r="X8099" t="s">
        <v>279</v>
      </c>
      <c r="Y8099">
        <v>0</v>
      </c>
      <c r="AB8099" t="s">
        <v>237</v>
      </c>
      <c r="AH8099">
        <v>0</v>
      </c>
      <c r="AN8099" t="s">
        <v>238</v>
      </c>
      <c r="AO8099">
        <v>6</v>
      </c>
      <c r="AP8099" t="s">
        <v>246</v>
      </c>
      <c r="AQ8099" s="27">
        <v>41715</v>
      </c>
      <c r="AR8099" t="s">
        <v>240</v>
      </c>
      <c r="AS8099">
        <v>5</v>
      </c>
      <c r="AT8099" t="s">
        <v>246</v>
      </c>
      <c r="AU8099" s="27">
        <v>41715</v>
      </c>
    </row>
    <row r="8100" spans="1:47" x14ac:dyDescent="0.2">
      <c r="A8100">
        <v>8099</v>
      </c>
      <c r="B8100" t="s">
        <v>26380</v>
      </c>
      <c r="C8100" t="s">
        <v>1963</v>
      </c>
      <c r="D8100" t="s">
        <v>26381</v>
      </c>
      <c r="E8100" s="27">
        <v>41618</v>
      </c>
      <c r="F8100" t="s">
        <v>233</v>
      </c>
      <c r="G8100" s="27">
        <v>32017</v>
      </c>
      <c r="H8100">
        <v>28</v>
      </c>
      <c r="I8100" t="s">
        <v>244</v>
      </c>
      <c r="J8100" t="s">
        <v>245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-1</v>
      </c>
      <c r="Q8100" s="28">
        <v>41617.324999999997</v>
      </c>
      <c r="R8100" s="28">
        <v>41619.17291666667</v>
      </c>
      <c r="S8100" t="s">
        <v>26382</v>
      </c>
      <c r="T8100" s="27">
        <v>41617</v>
      </c>
      <c r="V8100">
        <v>1</v>
      </c>
      <c r="W8100" t="s">
        <v>36</v>
      </c>
      <c r="X8100" t="s">
        <v>279</v>
      </c>
      <c r="Y8100">
        <v>0</v>
      </c>
      <c r="AB8100" t="s">
        <v>237</v>
      </c>
      <c r="AH8100">
        <v>0</v>
      </c>
      <c r="AN8100" t="s">
        <v>238</v>
      </c>
      <c r="AO8100">
        <v>2</v>
      </c>
      <c r="AP8100" t="s">
        <v>239</v>
      </c>
      <c r="AQ8100" s="27">
        <v>41618</v>
      </c>
      <c r="AR8100" t="s">
        <v>240</v>
      </c>
      <c r="AS8100">
        <v>1</v>
      </c>
      <c r="AT8100" t="s">
        <v>239</v>
      </c>
      <c r="AU8100" s="27">
        <v>41618</v>
      </c>
    </row>
    <row r="8101" spans="1:47" x14ac:dyDescent="0.2">
      <c r="A8101">
        <v>8100</v>
      </c>
      <c r="B8101" t="s">
        <v>26383</v>
      </c>
      <c r="C8101" t="s">
        <v>26384</v>
      </c>
      <c r="D8101" t="s">
        <v>1110</v>
      </c>
      <c r="E8101" s="27">
        <v>41530</v>
      </c>
      <c r="F8101" t="s">
        <v>233</v>
      </c>
      <c r="G8101" s="27">
        <v>29765</v>
      </c>
      <c r="H8101">
        <v>34</v>
      </c>
      <c r="I8101" t="s">
        <v>244</v>
      </c>
      <c r="J8101" t="s">
        <v>250</v>
      </c>
      <c r="K8101">
        <v>0</v>
      </c>
      <c r="L8101">
        <v>3</v>
      </c>
      <c r="M8101">
        <v>0</v>
      </c>
      <c r="N8101">
        <v>0</v>
      </c>
      <c r="O8101">
        <v>5</v>
      </c>
      <c r="P8101">
        <v>-1</v>
      </c>
      <c r="Q8101" s="28">
        <v>41529.219444444447</v>
      </c>
      <c r="R8101" s="28">
        <v>41532.379166666666</v>
      </c>
      <c r="S8101" t="s">
        <v>26385</v>
      </c>
      <c r="T8101" s="27">
        <v>41529</v>
      </c>
      <c r="V8101">
        <v>1</v>
      </c>
      <c r="W8101" t="s">
        <v>36</v>
      </c>
      <c r="X8101" t="s">
        <v>548</v>
      </c>
      <c r="Y8101">
        <v>1</v>
      </c>
      <c r="AA8101" t="s">
        <v>26386</v>
      </c>
      <c r="AB8101" t="s">
        <v>32</v>
      </c>
      <c r="AC8101">
        <v>0</v>
      </c>
      <c r="AD8101" s="27">
        <v>41621</v>
      </c>
      <c r="AE8101" t="s">
        <v>261</v>
      </c>
      <c r="AF8101" s="27">
        <v>41621</v>
      </c>
      <c r="AG8101" s="27">
        <v>41647</v>
      </c>
      <c r="AH8101">
        <v>0</v>
      </c>
      <c r="AN8101" t="s">
        <v>238</v>
      </c>
      <c r="AO8101">
        <v>2</v>
      </c>
      <c r="AP8101" t="s">
        <v>239</v>
      </c>
      <c r="AQ8101" s="27">
        <v>41530</v>
      </c>
      <c r="AR8101" t="s">
        <v>240</v>
      </c>
      <c r="AS8101">
        <v>3</v>
      </c>
      <c r="AT8101" t="s">
        <v>239</v>
      </c>
      <c r="AU8101" s="27">
        <v>41530</v>
      </c>
    </row>
    <row r="8102" spans="1:47" x14ac:dyDescent="0.2">
      <c r="A8102">
        <v>8101</v>
      </c>
      <c r="B8102" t="s">
        <v>26387</v>
      </c>
      <c r="C8102" t="s">
        <v>3539</v>
      </c>
      <c r="D8102" t="s">
        <v>4122</v>
      </c>
      <c r="E8102" s="27">
        <v>41849</v>
      </c>
      <c r="F8102" t="s">
        <v>294</v>
      </c>
      <c r="G8102" s="27">
        <v>34689</v>
      </c>
      <c r="H8102">
        <v>21</v>
      </c>
      <c r="I8102" t="s">
        <v>259</v>
      </c>
      <c r="J8102" t="s">
        <v>245</v>
      </c>
      <c r="K8102">
        <v>0</v>
      </c>
      <c r="L8102">
        <v>4</v>
      </c>
      <c r="M8102">
        <v>0</v>
      </c>
      <c r="N8102">
        <v>0</v>
      </c>
      <c r="O8102">
        <v>0</v>
      </c>
      <c r="P8102">
        <v>-1</v>
      </c>
      <c r="Q8102" s="28">
        <v>41848.068055555559</v>
      </c>
      <c r="R8102" s="28">
        <v>41848.411111111112</v>
      </c>
      <c r="S8102" t="s">
        <v>26388</v>
      </c>
      <c r="T8102" s="27">
        <v>41848</v>
      </c>
      <c r="V8102">
        <v>1</v>
      </c>
      <c r="W8102" t="s">
        <v>32</v>
      </c>
      <c r="X8102" t="s">
        <v>459</v>
      </c>
      <c r="Y8102">
        <v>0</v>
      </c>
      <c r="AB8102" t="s">
        <v>237</v>
      </c>
      <c r="AH8102">
        <v>0</v>
      </c>
      <c r="AN8102" t="s">
        <v>238</v>
      </c>
      <c r="AO8102">
        <v>4</v>
      </c>
      <c r="AP8102" t="s">
        <v>239</v>
      </c>
      <c r="AQ8102" s="27">
        <v>41849</v>
      </c>
      <c r="AR8102" t="s">
        <v>240</v>
      </c>
      <c r="AS8102">
        <v>4</v>
      </c>
      <c r="AT8102" t="s">
        <v>239</v>
      </c>
      <c r="AU8102" s="27">
        <v>41849</v>
      </c>
    </row>
    <row r="8103" spans="1:47" x14ac:dyDescent="0.2">
      <c r="A8103">
        <v>8102</v>
      </c>
      <c r="B8103" t="s">
        <v>26389</v>
      </c>
      <c r="C8103" t="s">
        <v>3548</v>
      </c>
      <c r="D8103" t="s">
        <v>243</v>
      </c>
      <c r="E8103" s="27">
        <v>41779</v>
      </c>
      <c r="F8103" t="s">
        <v>233</v>
      </c>
      <c r="G8103" s="27">
        <v>34538</v>
      </c>
      <c r="H8103">
        <v>21</v>
      </c>
      <c r="I8103" t="s">
        <v>259</v>
      </c>
      <c r="J8103" t="s">
        <v>245</v>
      </c>
      <c r="K8103">
        <v>0</v>
      </c>
      <c r="L8103">
        <v>5</v>
      </c>
      <c r="M8103">
        <v>0</v>
      </c>
      <c r="N8103">
        <v>0</v>
      </c>
      <c r="O8103">
        <v>1</v>
      </c>
      <c r="P8103">
        <v>-1</v>
      </c>
      <c r="Q8103" s="28">
        <v>41778.227083333331</v>
      </c>
      <c r="R8103" s="28">
        <v>41779.053472222222</v>
      </c>
      <c r="S8103" t="s">
        <v>26390</v>
      </c>
      <c r="T8103" s="27">
        <v>41778</v>
      </c>
      <c r="V8103">
        <v>1</v>
      </c>
      <c r="W8103" t="s">
        <v>32</v>
      </c>
      <c r="X8103" t="s">
        <v>261</v>
      </c>
      <c r="Y8103">
        <v>0</v>
      </c>
      <c r="AB8103" t="s">
        <v>237</v>
      </c>
      <c r="AH8103">
        <v>0</v>
      </c>
      <c r="AN8103" t="s">
        <v>238</v>
      </c>
      <c r="AO8103">
        <v>6</v>
      </c>
      <c r="AP8103" t="s">
        <v>246</v>
      </c>
      <c r="AQ8103" s="27">
        <v>41779</v>
      </c>
      <c r="AR8103" t="s">
        <v>240</v>
      </c>
      <c r="AS8103">
        <v>5</v>
      </c>
      <c r="AT8103" t="s">
        <v>246</v>
      </c>
      <c r="AU8103" s="27">
        <v>41779</v>
      </c>
    </row>
    <row r="8104" spans="1:47" x14ac:dyDescent="0.2">
      <c r="A8104">
        <v>8103</v>
      </c>
      <c r="B8104" t="s">
        <v>26391</v>
      </c>
      <c r="C8104" t="s">
        <v>1832</v>
      </c>
      <c r="D8104" t="s">
        <v>26392</v>
      </c>
      <c r="E8104" s="27">
        <v>41603</v>
      </c>
      <c r="F8104" t="s">
        <v>233</v>
      </c>
      <c r="G8104" s="27">
        <v>31652</v>
      </c>
      <c r="H8104">
        <v>29</v>
      </c>
      <c r="I8104" t="s">
        <v>244</v>
      </c>
      <c r="J8104" t="s">
        <v>250</v>
      </c>
      <c r="K8104">
        <v>0</v>
      </c>
      <c r="L8104">
        <v>2</v>
      </c>
      <c r="M8104">
        <v>0</v>
      </c>
      <c r="N8104">
        <v>0</v>
      </c>
      <c r="O8104">
        <v>1</v>
      </c>
      <c r="P8104">
        <v>-1</v>
      </c>
      <c r="Q8104" s="28">
        <v>41602.1875</v>
      </c>
      <c r="R8104" s="28">
        <v>41605.111111111109</v>
      </c>
      <c r="S8104" t="s">
        <v>26393</v>
      </c>
      <c r="U8104" s="27">
        <v>41184</v>
      </c>
      <c r="V8104">
        <v>419</v>
      </c>
      <c r="W8104" t="s">
        <v>36</v>
      </c>
      <c r="X8104" t="s">
        <v>274</v>
      </c>
      <c r="Y8104">
        <v>0</v>
      </c>
      <c r="AB8104" t="s">
        <v>237</v>
      </c>
      <c r="AH8104">
        <v>0</v>
      </c>
      <c r="AN8104" t="s">
        <v>238</v>
      </c>
      <c r="AO8104">
        <v>3</v>
      </c>
      <c r="AP8104" t="s">
        <v>239</v>
      </c>
      <c r="AQ8104" s="27">
        <v>41603</v>
      </c>
      <c r="AR8104" t="s">
        <v>240</v>
      </c>
      <c r="AS8104">
        <v>2</v>
      </c>
      <c r="AT8104" t="s">
        <v>239</v>
      </c>
      <c r="AU8104" s="27">
        <v>41603</v>
      </c>
    </row>
    <row r="8105" spans="1:47" x14ac:dyDescent="0.2">
      <c r="A8105">
        <v>8104</v>
      </c>
      <c r="B8105" t="s">
        <v>26394</v>
      </c>
      <c r="C8105" t="s">
        <v>5460</v>
      </c>
      <c r="D8105" t="s">
        <v>2032</v>
      </c>
      <c r="E8105" s="27">
        <v>41372</v>
      </c>
      <c r="F8105" t="s">
        <v>294</v>
      </c>
      <c r="G8105" s="27">
        <v>26943</v>
      </c>
      <c r="H8105">
        <v>42</v>
      </c>
      <c r="I8105" t="s">
        <v>244</v>
      </c>
      <c r="J8105" t="s">
        <v>250</v>
      </c>
      <c r="K8105">
        <v>0</v>
      </c>
      <c r="L8105">
        <v>6</v>
      </c>
      <c r="M8105">
        <v>0</v>
      </c>
      <c r="N8105">
        <v>0</v>
      </c>
      <c r="O8105">
        <v>16</v>
      </c>
      <c r="P8105">
        <v>-1</v>
      </c>
      <c r="Q8105" s="28">
        <v>41371.420138888891</v>
      </c>
      <c r="R8105" s="28">
        <v>41395.427083333336</v>
      </c>
      <c r="S8105" t="s">
        <v>26395</v>
      </c>
      <c r="T8105" s="27">
        <v>41371</v>
      </c>
      <c r="V8105">
        <v>1</v>
      </c>
      <c r="W8105" t="s">
        <v>32</v>
      </c>
      <c r="X8105" t="s">
        <v>1207</v>
      </c>
      <c r="Y8105">
        <v>0</v>
      </c>
      <c r="AB8105" t="s">
        <v>237</v>
      </c>
      <c r="AH8105">
        <v>0</v>
      </c>
      <c r="AN8105" t="s">
        <v>238</v>
      </c>
      <c r="AO8105">
        <v>2</v>
      </c>
      <c r="AP8105" t="s">
        <v>239</v>
      </c>
      <c r="AQ8105" s="27">
        <v>41372</v>
      </c>
      <c r="AR8105" t="s">
        <v>240</v>
      </c>
      <c r="AS8105">
        <v>6</v>
      </c>
      <c r="AT8105" t="s">
        <v>246</v>
      </c>
      <c r="AU8105" s="27">
        <v>41372</v>
      </c>
    </row>
    <row r="8106" spans="1:47" x14ac:dyDescent="0.2">
      <c r="A8106">
        <v>8105</v>
      </c>
      <c r="B8106" t="s">
        <v>26396</v>
      </c>
      <c r="C8106" t="s">
        <v>2167</v>
      </c>
      <c r="D8106" t="s">
        <v>26397</v>
      </c>
      <c r="E8106" s="27">
        <v>41341</v>
      </c>
      <c r="F8106" t="s">
        <v>233</v>
      </c>
      <c r="G8106" s="27">
        <v>34572</v>
      </c>
      <c r="H8106">
        <v>21</v>
      </c>
      <c r="I8106" t="s">
        <v>259</v>
      </c>
      <c r="J8106" t="s">
        <v>250</v>
      </c>
      <c r="K8106">
        <v>0</v>
      </c>
      <c r="L8106">
        <v>9</v>
      </c>
      <c r="M8106">
        <v>2</v>
      </c>
      <c r="N8106">
        <v>1</v>
      </c>
      <c r="O8106">
        <v>3</v>
      </c>
      <c r="P8106">
        <v>-3</v>
      </c>
      <c r="Q8106" s="28">
        <v>41338.370833333334</v>
      </c>
      <c r="R8106" s="28">
        <v>41339.458333333336</v>
      </c>
      <c r="S8106" t="s">
        <v>26398</v>
      </c>
      <c r="T8106" s="27">
        <v>41340</v>
      </c>
      <c r="V8106">
        <v>1</v>
      </c>
      <c r="W8106" t="s">
        <v>32</v>
      </c>
      <c r="X8106" t="s">
        <v>1449</v>
      </c>
      <c r="Y8106">
        <v>1</v>
      </c>
      <c r="AA8106" t="s">
        <v>26399</v>
      </c>
      <c r="AB8106" t="s">
        <v>36</v>
      </c>
      <c r="AD8106" s="27">
        <v>41475</v>
      </c>
      <c r="AE8106" t="s">
        <v>279</v>
      </c>
      <c r="AH8106">
        <v>1</v>
      </c>
      <c r="AJ8106" t="s">
        <v>26399</v>
      </c>
      <c r="AK8106" t="s">
        <v>462</v>
      </c>
      <c r="AL8106" s="27">
        <v>41475</v>
      </c>
      <c r="AM8106" t="s">
        <v>279</v>
      </c>
      <c r="AN8106" t="s">
        <v>238</v>
      </c>
      <c r="AO8106">
        <v>6</v>
      </c>
      <c r="AP8106" t="s">
        <v>246</v>
      </c>
      <c r="AQ8106" s="27">
        <v>41341</v>
      </c>
      <c r="AR8106" t="s">
        <v>240</v>
      </c>
      <c r="AS8106">
        <v>9</v>
      </c>
      <c r="AT8106" t="s">
        <v>269</v>
      </c>
      <c r="AU8106" s="27">
        <v>41341</v>
      </c>
    </row>
    <row r="8107" spans="1:47" x14ac:dyDescent="0.2">
      <c r="A8107">
        <v>8106</v>
      </c>
      <c r="B8107" t="s">
        <v>26400</v>
      </c>
      <c r="C8107" t="s">
        <v>491</v>
      </c>
      <c r="D8107" t="s">
        <v>375</v>
      </c>
      <c r="E8107" s="27">
        <v>41702</v>
      </c>
      <c r="F8107" t="s">
        <v>233</v>
      </c>
      <c r="G8107" s="27">
        <v>16959</v>
      </c>
      <c r="H8107">
        <v>69</v>
      </c>
      <c r="I8107" t="s">
        <v>234</v>
      </c>
      <c r="J8107" t="s">
        <v>250</v>
      </c>
      <c r="K8107">
        <v>0</v>
      </c>
      <c r="L8107">
        <v>1</v>
      </c>
      <c r="M8107">
        <v>0</v>
      </c>
      <c r="N8107">
        <v>0</v>
      </c>
      <c r="O8107">
        <v>1</v>
      </c>
      <c r="P8107">
        <v>-1</v>
      </c>
      <c r="Q8107" s="28">
        <v>41701.203472222223</v>
      </c>
      <c r="R8107" s="28">
        <v>41702.37777777778</v>
      </c>
      <c r="S8107" t="s">
        <v>26401</v>
      </c>
      <c r="T8107" s="27">
        <v>41701</v>
      </c>
      <c r="V8107">
        <v>1</v>
      </c>
      <c r="W8107" t="s">
        <v>32</v>
      </c>
      <c r="X8107" t="s">
        <v>441</v>
      </c>
      <c r="Y8107">
        <v>1</v>
      </c>
      <c r="AA8107" t="s">
        <v>26402</v>
      </c>
      <c r="AB8107" t="s">
        <v>36</v>
      </c>
      <c r="AC8107">
        <v>0</v>
      </c>
      <c r="AD8107" s="27">
        <v>42319</v>
      </c>
      <c r="AE8107" t="s">
        <v>4829</v>
      </c>
      <c r="AF8107" s="27">
        <v>42319</v>
      </c>
      <c r="AG8107" s="27">
        <v>42340</v>
      </c>
      <c r="AH8107">
        <v>0</v>
      </c>
      <c r="AN8107" t="s">
        <v>238</v>
      </c>
      <c r="AO8107">
        <v>1</v>
      </c>
      <c r="AP8107" t="s">
        <v>239</v>
      </c>
      <c r="AQ8107" s="27">
        <v>41702</v>
      </c>
      <c r="AR8107" t="s">
        <v>240</v>
      </c>
      <c r="AS8107">
        <v>1</v>
      </c>
      <c r="AT8107" t="s">
        <v>239</v>
      </c>
      <c r="AU8107" s="27">
        <v>41702</v>
      </c>
    </row>
    <row r="8108" spans="1:47" x14ac:dyDescent="0.2">
      <c r="A8108">
        <v>8107</v>
      </c>
      <c r="B8108" t="s">
        <v>26403</v>
      </c>
      <c r="C8108" t="s">
        <v>3122</v>
      </c>
      <c r="D8108" t="s">
        <v>26404</v>
      </c>
      <c r="E8108" s="27">
        <v>41499</v>
      </c>
      <c r="F8108" t="s">
        <v>294</v>
      </c>
      <c r="G8108" s="27">
        <v>24249</v>
      </c>
      <c r="H8108">
        <v>49</v>
      </c>
      <c r="I8108" t="s">
        <v>234</v>
      </c>
      <c r="J8108" t="s">
        <v>245</v>
      </c>
      <c r="K8108">
        <v>0</v>
      </c>
      <c r="L8108">
        <v>1</v>
      </c>
      <c r="M8108">
        <v>0</v>
      </c>
      <c r="N8108">
        <v>0</v>
      </c>
      <c r="O8108">
        <v>1</v>
      </c>
      <c r="P8108">
        <v>-26</v>
      </c>
      <c r="Q8108" s="28">
        <v>41473.074999999997</v>
      </c>
      <c r="R8108" s="28">
        <v>41473.506944444445</v>
      </c>
      <c r="S8108" t="s">
        <v>26405</v>
      </c>
      <c r="T8108" s="27">
        <v>41472</v>
      </c>
      <c r="V8108">
        <v>27</v>
      </c>
      <c r="W8108" t="s">
        <v>36</v>
      </c>
      <c r="X8108" t="s">
        <v>1582</v>
      </c>
      <c r="Y8108">
        <v>0</v>
      </c>
      <c r="AB8108" t="s">
        <v>237</v>
      </c>
      <c r="AH8108">
        <v>0</v>
      </c>
      <c r="AN8108" t="s">
        <v>238</v>
      </c>
      <c r="AO8108">
        <v>1</v>
      </c>
      <c r="AP8108" t="s">
        <v>239</v>
      </c>
      <c r="AQ8108" s="27">
        <v>41499</v>
      </c>
      <c r="AR8108" t="s">
        <v>240</v>
      </c>
      <c r="AS8108">
        <v>1</v>
      </c>
      <c r="AT8108" t="s">
        <v>239</v>
      </c>
      <c r="AU8108" s="27">
        <v>41499</v>
      </c>
    </row>
    <row r="8109" spans="1:47" x14ac:dyDescent="0.2">
      <c r="A8109">
        <v>8108</v>
      </c>
      <c r="B8109" t="s">
        <v>26406</v>
      </c>
      <c r="C8109" t="s">
        <v>414</v>
      </c>
      <c r="D8109" t="s">
        <v>26407</v>
      </c>
      <c r="E8109" s="27">
        <v>41698</v>
      </c>
      <c r="F8109" t="s">
        <v>233</v>
      </c>
      <c r="G8109" s="27">
        <v>31813</v>
      </c>
      <c r="H8109">
        <v>29</v>
      </c>
      <c r="I8109" t="s">
        <v>244</v>
      </c>
      <c r="J8109" t="s">
        <v>245</v>
      </c>
      <c r="K8109">
        <v>0</v>
      </c>
      <c r="L8109">
        <v>2</v>
      </c>
      <c r="M8109">
        <v>0</v>
      </c>
      <c r="N8109">
        <v>0</v>
      </c>
      <c r="O8109">
        <v>1</v>
      </c>
      <c r="P8109">
        <v>-57</v>
      </c>
      <c r="Q8109" s="28">
        <v>41641.34097222222</v>
      </c>
      <c r="R8109" s="28">
        <v>41644.074305555558</v>
      </c>
      <c r="S8109" t="s">
        <v>26408</v>
      </c>
      <c r="T8109" s="27">
        <v>41641</v>
      </c>
      <c r="V8109">
        <v>57</v>
      </c>
      <c r="W8109" t="s">
        <v>32</v>
      </c>
      <c r="X8109" t="s">
        <v>847</v>
      </c>
      <c r="Y8109">
        <v>0</v>
      </c>
      <c r="AB8109" t="s">
        <v>237</v>
      </c>
      <c r="AH8109">
        <v>0</v>
      </c>
      <c r="AN8109" t="s">
        <v>238</v>
      </c>
      <c r="AO8109">
        <v>2</v>
      </c>
      <c r="AP8109" t="s">
        <v>239</v>
      </c>
      <c r="AQ8109" s="27">
        <v>41698</v>
      </c>
      <c r="AR8109" t="s">
        <v>240</v>
      </c>
      <c r="AS8109">
        <v>2</v>
      </c>
      <c r="AT8109" t="s">
        <v>239</v>
      </c>
      <c r="AU8109" s="27">
        <v>41698</v>
      </c>
    </row>
    <row r="8110" spans="1:47" x14ac:dyDescent="0.2">
      <c r="A8110">
        <v>8109</v>
      </c>
      <c r="B8110" t="s">
        <v>26409</v>
      </c>
      <c r="C8110" t="s">
        <v>1412</v>
      </c>
      <c r="D8110" t="s">
        <v>432</v>
      </c>
      <c r="E8110" s="27">
        <v>41502</v>
      </c>
      <c r="F8110" t="s">
        <v>233</v>
      </c>
      <c r="G8110" s="27">
        <v>24011</v>
      </c>
      <c r="H8110">
        <v>50</v>
      </c>
      <c r="I8110" t="s">
        <v>234</v>
      </c>
      <c r="J8110" t="s">
        <v>245</v>
      </c>
      <c r="K8110">
        <v>0</v>
      </c>
      <c r="L8110">
        <v>1</v>
      </c>
      <c r="M8110">
        <v>0</v>
      </c>
      <c r="N8110">
        <v>0</v>
      </c>
      <c r="O8110">
        <v>0</v>
      </c>
      <c r="W8110" t="s">
        <v>237</v>
      </c>
      <c r="Y8110">
        <v>-1</v>
      </c>
      <c r="AB8110" t="s">
        <v>237</v>
      </c>
      <c r="AH8110">
        <v>0</v>
      </c>
      <c r="AN8110" t="s">
        <v>238</v>
      </c>
      <c r="AO8110">
        <v>1</v>
      </c>
      <c r="AP8110" t="s">
        <v>239</v>
      </c>
      <c r="AQ8110" s="27">
        <v>41502</v>
      </c>
      <c r="AR8110" t="s">
        <v>240</v>
      </c>
      <c r="AS8110">
        <v>1</v>
      </c>
      <c r="AT8110" t="s">
        <v>239</v>
      </c>
      <c r="AU8110" s="27">
        <v>41502</v>
      </c>
    </row>
    <row r="8111" spans="1:47" x14ac:dyDescent="0.2">
      <c r="A8111">
        <v>8110</v>
      </c>
      <c r="B8111" t="s">
        <v>26410</v>
      </c>
      <c r="C8111" t="s">
        <v>4490</v>
      </c>
      <c r="D8111" t="s">
        <v>7354</v>
      </c>
      <c r="E8111" s="27">
        <v>41415</v>
      </c>
      <c r="F8111" t="s">
        <v>294</v>
      </c>
      <c r="G8111" s="27">
        <v>33449</v>
      </c>
      <c r="H8111">
        <v>24</v>
      </c>
      <c r="I8111" t="s">
        <v>259</v>
      </c>
      <c r="J8111" t="s">
        <v>245</v>
      </c>
      <c r="K8111">
        <v>0</v>
      </c>
      <c r="L8111">
        <v>5</v>
      </c>
      <c r="M8111">
        <v>0</v>
      </c>
      <c r="N8111">
        <v>0</v>
      </c>
      <c r="O8111">
        <v>0</v>
      </c>
      <c r="P8111">
        <v>0</v>
      </c>
      <c r="Q8111" s="28">
        <v>41415.534722222219</v>
      </c>
      <c r="R8111" s="28">
        <v>41416.229166666664</v>
      </c>
      <c r="S8111" t="s">
        <v>26411</v>
      </c>
      <c r="T8111" s="27">
        <v>41414</v>
      </c>
      <c r="V8111">
        <v>1</v>
      </c>
      <c r="W8111" t="s">
        <v>36</v>
      </c>
      <c r="X8111" t="s">
        <v>279</v>
      </c>
      <c r="Y8111">
        <v>0</v>
      </c>
      <c r="AB8111" t="s">
        <v>237</v>
      </c>
      <c r="AH8111">
        <v>0</v>
      </c>
      <c r="AN8111" t="s">
        <v>238</v>
      </c>
      <c r="AO8111">
        <v>5</v>
      </c>
      <c r="AP8111" t="s">
        <v>246</v>
      </c>
      <c r="AQ8111" s="27">
        <v>41415</v>
      </c>
      <c r="AR8111" t="s">
        <v>240</v>
      </c>
      <c r="AS8111">
        <v>5</v>
      </c>
      <c r="AT8111" t="s">
        <v>246</v>
      </c>
      <c r="AU8111" s="27">
        <v>41415</v>
      </c>
    </row>
    <row r="8112" spans="1:47" x14ac:dyDescent="0.2">
      <c r="A8112">
        <v>8111</v>
      </c>
      <c r="B8112" t="s">
        <v>26412</v>
      </c>
      <c r="C8112" t="s">
        <v>2931</v>
      </c>
      <c r="D8112" t="s">
        <v>2683</v>
      </c>
      <c r="E8112" s="27">
        <v>41955</v>
      </c>
      <c r="F8112" t="s">
        <v>233</v>
      </c>
      <c r="G8112" s="27">
        <v>32296</v>
      </c>
      <c r="H8112">
        <v>27</v>
      </c>
      <c r="I8112" t="s">
        <v>244</v>
      </c>
      <c r="J8112" t="s">
        <v>250</v>
      </c>
      <c r="K8112">
        <v>0</v>
      </c>
      <c r="L8112">
        <v>8</v>
      </c>
      <c r="M8112">
        <v>0</v>
      </c>
      <c r="N8112">
        <v>0</v>
      </c>
      <c r="O8112">
        <v>4</v>
      </c>
      <c r="P8112">
        <v>-1</v>
      </c>
      <c r="Q8112" s="28">
        <v>41954.393055555556</v>
      </c>
      <c r="R8112" s="28">
        <v>41988.395833333336</v>
      </c>
      <c r="S8112" t="s">
        <v>26413</v>
      </c>
      <c r="T8112" s="27">
        <v>41954</v>
      </c>
      <c r="V8112">
        <v>1</v>
      </c>
      <c r="W8112" t="s">
        <v>32</v>
      </c>
      <c r="X8112" t="s">
        <v>402</v>
      </c>
      <c r="Y8112">
        <v>1</v>
      </c>
      <c r="AA8112" t="s">
        <v>26414</v>
      </c>
      <c r="AB8112" t="s">
        <v>32</v>
      </c>
      <c r="AC8112">
        <v>0</v>
      </c>
      <c r="AD8112" s="27">
        <v>42038</v>
      </c>
      <c r="AE8112" t="s">
        <v>402</v>
      </c>
      <c r="AF8112" s="27">
        <v>42038</v>
      </c>
      <c r="AG8112" s="27">
        <v>42075</v>
      </c>
      <c r="AH8112">
        <v>0</v>
      </c>
      <c r="AN8112" t="s">
        <v>238</v>
      </c>
      <c r="AO8112">
        <v>5</v>
      </c>
      <c r="AP8112" t="s">
        <v>246</v>
      </c>
      <c r="AQ8112" s="27">
        <v>41955</v>
      </c>
      <c r="AR8112" t="s">
        <v>240</v>
      </c>
      <c r="AS8112">
        <v>8</v>
      </c>
      <c r="AT8112" t="s">
        <v>269</v>
      </c>
      <c r="AU8112" s="27">
        <v>41955</v>
      </c>
    </row>
    <row r="8113" spans="1:47" x14ac:dyDescent="0.2">
      <c r="A8113">
        <v>8112</v>
      </c>
      <c r="B8113" t="s">
        <v>26415</v>
      </c>
      <c r="C8113" t="s">
        <v>9135</v>
      </c>
      <c r="D8113" t="s">
        <v>26416</v>
      </c>
      <c r="E8113" s="27">
        <v>41293</v>
      </c>
      <c r="F8113" t="s">
        <v>294</v>
      </c>
      <c r="G8113" s="27">
        <v>22255</v>
      </c>
      <c r="H8113">
        <v>55</v>
      </c>
      <c r="I8113" t="s">
        <v>234</v>
      </c>
      <c r="J8113" t="s">
        <v>250</v>
      </c>
      <c r="K8113">
        <v>0</v>
      </c>
      <c r="L8113">
        <v>1</v>
      </c>
      <c r="M8113">
        <v>0</v>
      </c>
      <c r="N8113">
        <v>0</v>
      </c>
      <c r="O8113">
        <v>1</v>
      </c>
      <c r="P8113">
        <v>-1</v>
      </c>
      <c r="Q8113" s="28">
        <v>41292.21875</v>
      </c>
      <c r="R8113" s="28">
        <v>41294.352777777778</v>
      </c>
      <c r="S8113" t="s">
        <v>26417</v>
      </c>
      <c r="T8113" s="27">
        <v>41292</v>
      </c>
      <c r="V8113">
        <v>1</v>
      </c>
      <c r="W8113" t="s">
        <v>36</v>
      </c>
      <c r="X8113" t="s">
        <v>974</v>
      </c>
      <c r="Y8113">
        <v>0</v>
      </c>
      <c r="AB8113" t="s">
        <v>237</v>
      </c>
      <c r="AH8113">
        <v>0</v>
      </c>
      <c r="AN8113" t="s">
        <v>238</v>
      </c>
      <c r="AO8113">
        <v>1</v>
      </c>
      <c r="AP8113" t="s">
        <v>239</v>
      </c>
      <c r="AQ8113" s="27">
        <v>41293</v>
      </c>
      <c r="AR8113" t="s">
        <v>240</v>
      </c>
      <c r="AS8113">
        <v>1</v>
      </c>
      <c r="AT8113" t="s">
        <v>239</v>
      </c>
      <c r="AU8113" s="27">
        <v>41293</v>
      </c>
    </row>
    <row r="8114" spans="1:47" x14ac:dyDescent="0.2">
      <c r="A8114">
        <v>8113</v>
      </c>
      <c r="B8114" t="s">
        <v>26418</v>
      </c>
      <c r="C8114" t="s">
        <v>1300</v>
      </c>
      <c r="D8114" t="s">
        <v>26419</v>
      </c>
      <c r="E8114" s="27">
        <v>41603</v>
      </c>
      <c r="F8114" t="s">
        <v>233</v>
      </c>
      <c r="G8114" s="27">
        <v>35330</v>
      </c>
      <c r="H8114">
        <v>19</v>
      </c>
      <c r="I8114" t="s">
        <v>259</v>
      </c>
      <c r="J8114" t="s">
        <v>250</v>
      </c>
      <c r="K8114">
        <v>1</v>
      </c>
      <c r="L8114">
        <v>10</v>
      </c>
      <c r="M8114">
        <v>2</v>
      </c>
      <c r="N8114">
        <v>0</v>
      </c>
      <c r="O8114">
        <v>3</v>
      </c>
      <c r="P8114">
        <v>-200</v>
      </c>
      <c r="Q8114" s="28">
        <v>41403.229166666664</v>
      </c>
      <c r="R8114" s="28">
        <v>41603.056944444441</v>
      </c>
      <c r="S8114" t="s">
        <v>26420</v>
      </c>
      <c r="U8114" s="27">
        <v>41403</v>
      </c>
      <c r="V8114">
        <v>200</v>
      </c>
      <c r="W8114" t="s">
        <v>32</v>
      </c>
      <c r="X8114" t="s">
        <v>274</v>
      </c>
      <c r="Y8114">
        <v>1</v>
      </c>
      <c r="AA8114" t="s">
        <v>26421</v>
      </c>
      <c r="AB8114" t="s">
        <v>36</v>
      </c>
      <c r="AC8114">
        <v>0</v>
      </c>
      <c r="AD8114" s="27">
        <v>42015</v>
      </c>
      <c r="AE8114" t="s">
        <v>422</v>
      </c>
      <c r="AF8114" s="27">
        <v>42015</v>
      </c>
      <c r="AG8114" s="27">
        <v>42016</v>
      </c>
      <c r="AH8114">
        <v>1</v>
      </c>
      <c r="AJ8114" t="s">
        <v>26421</v>
      </c>
      <c r="AK8114" t="s">
        <v>312</v>
      </c>
      <c r="AL8114" s="27">
        <v>42015</v>
      </c>
      <c r="AM8114" t="s">
        <v>3934</v>
      </c>
      <c r="AN8114" t="s">
        <v>238</v>
      </c>
      <c r="AO8114">
        <v>9</v>
      </c>
      <c r="AP8114" t="s">
        <v>269</v>
      </c>
      <c r="AQ8114" s="27">
        <v>41603</v>
      </c>
      <c r="AR8114" t="s">
        <v>240</v>
      </c>
      <c r="AS8114">
        <v>10</v>
      </c>
      <c r="AT8114" t="s">
        <v>269</v>
      </c>
      <c r="AU8114" s="27">
        <v>41603</v>
      </c>
    </row>
    <row r="8115" spans="1:47" x14ac:dyDescent="0.2">
      <c r="A8115">
        <v>8114</v>
      </c>
      <c r="B8115" t="s">
        <v>26422</v>
      </c>
      <c r="C8115" t="s">
        <v>456</v>
      </c>
      <c r="D8115" t="s">
        <v>26423</v>
      </c>
      <c r="E8115" s="27">
        <v>41572</v>
      </c>
      <c r="F8115" t="s">
        <v>233</v>
      </c>
      <c r="G8115" s="27">
        <v>33427</v>
      </c>
      <c r="H8115">
        <v>24</v>
      </c>
      <c r="I8115" t="s">
        <v>259</v>
      </c>
      <c r="J8115" t="s">
        <v>250</v>
      </c>
      <c r="K8115">
        <v>2</v>
      </c>
      <c r="L8115">
        <v>8</v>
      </c>
      <c r="M8115">
        <v>0</v>
      </c>
      <c r="N8115">
        <v>0</v>
      </c>
      <c r="O8115">
        <v>7</v>
      </c>
      <c r="P8115">
        <v>-1</v>
      </c>
      <c r="Q8115" s="28">
        <v>41571.436111111114</v>
      </c>
      <c r="R8115" s="28">
        <v>41574.322916666664</v>
      </c>
      <c r="S8115" t="s">
        <v>26424</v>
      </c>
      <c r="T8115" s="27">
        <v>41571</v>
      </c>
      <c r="V8115">
        <v>1</v>
      </c>
      <c r="W8115" t="s">
        <v>36</v>
      </c>
      <c r="X8115" t="s">
        <v>1884</v>
      </c>
      <c r="Y8115">
        <v>1</v>
      </c>
      <c r="AA8115" t="s">
        <v>26425</v>
      </c>
      <c r="AB8115" t="s">
        <v>32</v>
      </c>
      <c r="AC8115">
        <v>0</v>
      </c>
      <c r="AD8115" s="27">
        <v>41603</v>
      </c>
      <c r="AE8115" t="s">
        <v>14869</v>
      </c>
      <c r="AF8115" s="27">
        <v>41603</v>
      </c>
      <c r="AG8115" s="27">
        <v>41614</v>
      </c>
      <c r="AH8115">
        <v>0</v>
      </c>
      <c r="AN8115" t="s">
        <v>238</v>
      </c>
      <c r="AO8115">
        <v>7</v>
      </c>
      <c r="AP8115" t="s">
        <v>246</v>
      </c>
      <c r="AQ8115" s="27">
        <v>41572</v>
      </c>
      <c r="AR8115" t="s">
        <v>240</v>
      </c>
      <c r="AS8115">
        <v>8</v>
      </c>
      <c r="AT8115" t="s">
        <v>269</v>
      </c>
      <c r="AU8115" s="27">
        <v>41572</v>
      </c>
    </row>
    <row r="8116" spans="1:47" x14ac:dyDescent="0.2">
      <c r="A8116">
        <v>8115</v>
      </c>
      <c r="B8116" t="s">
        <v>26426</v>
      </c>
      <c r="C8116" t="s">
        <v>4673</v>
      </c>
      <c r="D8116" t="s">
        <v>26427</v>
      </c>
      <c r="E8116" s="27">
        <v>41540</v>
      </c>
      <c r="F8116" t="s">
        <v>233</v>
      </c>
      <c r="G8116" s="27">
        <v>28066</v>
      </c>
      <c r="H8116">
        <v>39</v>
      </c>
      <c r="I8116" t="s">
        <v>244</v>
      </c>
      <c r="J8116" t="s">
        <v>22</v>
      </c>
      <c r="K8116">
        <v>0</v>
      </c>
      <c r="L8116">
        <v>1</v>
      </c>
      <c r="M8116">
        <v>0</v>
      </c>
      <c r="N8116">
        <v>0</v>
      </c>
      <c r="O8116">
        <v>1</v>
      </c>
      <c r="S8116" t="s">
        <v>26428</v>
      </c>
      <c r="T8116" s="27">
        <v>41440</v>
      </c>
      <c r="V8116">
        <v>100</v>
      </c>
      <c r="W8116" t="s">
        <v>36</v>
      </c>
      <c r="X8116" t="s">
        <v>1231</v>
      </c>
      <c r="Y8116">
        <v>0</v>
      </c>
      <c r="AB8116" t="s">
        <v>237</v>
      </c>
      <c r="AH8116">
        <v>0</v>
      </c>
      <c r="AN8116" t="s">
        <v>238</v>
      </c>
      <c r="AO8116">
        <v>1</v>
      </c>
      <c r="AP8116" t="s">
        <v>239</v>
      </c>
      <c r="AQ8116" s="27">
        <v>41540</v>
      </c>
      <c r="AR8116" t="s">
        <v>240</v>
      </c>
      <c r="AS8116">
        <v>1</v>
      </c>
      <c r="AT8116" t="s">
        <v>239</v>
      </c>
      <c r="AU8116" s="27">
        <v>41540</v>
      </c>
    </row>
    <row r="8117" spans="1:47" x14ac:dyDescent="0.2">
      <c r="A8117">
        <v>8116</v>
      </c>
      <c r="B8117" t="s">
        <v>26429</v>
      </c>
      <c r="C8117" t="s">
        <v>26430</v>
      </c>
      <c r="D8117" t="s">
        <v>26431</v>
      </c>
      <c r="E8117" s="27">
        <v>41526</v>
      </c>
      <c r="F8117" t="s">
        <v>233</v>
      </c>
      <c r="G8117" s="27">
        <v>34544</v>
      </c>
      <c r="H8117">
        <v>21</v>
      </c>
      <c r="I8117" t="s">
        <v>259</v>
      </c>
      <c r="J8117" t="s">
        <v>245</v>
      </c>
      <c r="K8117">
        <v>0</v>
      </c>
      <c r="L8117">
        <v>4</v>
      </c>
      <c r="M8117">
        <v>0</v>
      </c>
      <c r="N8117">
        <v>0</v>
      </c>
      <c r="O8117">
        <v>1</v>
      </c>
      <c r="P8117">
        <v>-1</v>
      </c>
      <c r="Q8117" s="28">
        <v>41525.366666666669</v>
      </c>
      <c r="R8117" s="28">
        <v>41526.087500000001</v>
      </c>
      <c r="S8117" t="s">
        <v>26432</v>
      </c>
      <c r="U8117" s="27">
        <v>41525</v>
      </c>
      <c r="V8117">
        <v>1</v>
      </c>
      <c r="W8117" t="s">
        <v>32</v>
      </c>
      <c r="X8117" t="s">
        <v>274</v>
      </c>
      <c r="Y8117">
        <v>0</v>
      </c>
      <c r="AB8117" t="s">
        <v>237</v>
      </c>
      <c r="AH8117">
        <v>0</v>
      </c>
      <c r="AN8117" t="s">
        <v>238</v>
      </c>
      <c r="AO8117">
        <v>6</v>
      </c>
      <c r="AP8117" t="s">
        <v>246</v>
      </c>
      <c r="AQ8117" s="27">
        <v>41526</v>
      </c>
      <c r="AR8117" t="s">
        <v>240</v>
      </c>
      <c r="AS8117">
        <v>4</v>
      </c>
      <c r="AT8117" t="s">
        <v>239</v>
      </c>
      <c r="AU8117" s="27">
        <v>41526</v>
      </c>
    </row>
    <row r="8118" spans="1:47" x14ac:dyDescent="0.2">
      <c r="A8118">
        <v>8117</v>
      </c>
      <c r="B8118" t="s">
        <v>26433</v>
      </c>
      <c r="C8118" t="s">
        <v>2021</v>
      </c>
      <c r="D8118" t="s">
        <v>26434</v>
      </c>
      <c r="E8118" s="27">
        <v>41532</v>
      </c>
      <c r="F8118" t="s">
        <v>233</v>
      </c>
      <c r="G8118" s="27">
        <v>32239</v>
      </c>
      <c r="H8118">
        <v>28</v>
      </c>
      <c r="I8118" t="s">
        <v>244</v>
      </c>
      <c r="J8118" t="s">
        <v>245</v>
      </c>
      <c r="K8118">
        <v>0</v>
      </c>
      <c r="L8118">
        <v>6</v>
      </c>
      <c r="M8118">
        <v>0</v>
      </c>
      <c r="N8118">
        <v>0</v>
      </c>
      <c r="O8118">
        <v>0</v>
      </c>
      <c r="P8118">
        <v>-1</v>
      </c>
      <c r="Q8118" s="28">
        <v>41531.309027777781</v>
      </c>
      <c r="R8118" s="28">
        <v>41568.367361111108</v>
      </c>
      <c r="S8118" t="s">
        <v>26435</v>
      </c>
      <c r="T8118" s="27">
        <v>41531</v>
      </c>
      <c r="V8118">
        <v>1</v>
      </c>
      <c r="W8118" t="s">
        <v>32</v>
      </c>
      <c r="X8118" t="s">
        <v>337</v>
      </c>
      <c r="Y8118">
        <v>1</v>
      </c>
      <c r="AA8118" t="s">
        <v>26436</v>
      </c>
      <c r="AB8118" t="s">
        <v>36</v>
      </c>
      <c r="AC8118">
        <v>136</v>
      </c>
      <c r="AD8118" s="27">
        <v>41932</v>
      </c>
      <c r="AE8118" t="s">
        <v>1508</v>
      </c>
      <c r="AF8118" s="27">
        <v>42068</v>
      </c>
      <c r="AG8118" s="27">
        <v>42083</v>
      </c>
      <c r="AH8118">
        <v>0</v>
      </c>
      <c r="AN8118" t="s">
        <v>238</v>
      </c>
      <c r="AO8118">
        <v>7</v>
      </c>
      <c r="AP8118" t="s">
        <v>246</v>
      </c>
      <c r="AQ8118" s="27">
        <v>41532</v>
      </c>
      <c r="AR8118" t="s">
        <v>240</v>
      </c>
      <c r="AS8118">
        <v>6</v>
      </c>
      <c r="AT8118" t="s">
        <v>246</v>
      </c>
      <c r="AU8118" s="27">
        <v>41532</v>
      </c>
    </row>
    <row r="8119" spans="1:47" x14ac:dyDescent="0.2">
      <c r="A8119">
        <v>8118</v>
      </c>
      <c r="B8119" t="s">
        <v>26437</v>
      </c>
      <c r="C8119" t="s">
        <v>464</v>
      </c>
      <c r="D8119" t="s">
        <v>26438</v>
      </c>
      <c r="E8119" s="27">
        <v>41299</v>
      </c>
      <c r="F8119" t="s">
        <v>233</v>
      </c>
      <c r="G8119" s="27">
        <v>29798</v>
      </c>
      <c r="H8119">
        <v>34</v>
      </c>
      <c r="I8119" t="s">
        <v>244</v>
      </c>
      <c r="J8119" t="s">
        <v>250</v>
      </c>
      <c r="K8119">
        <v>0</v>
      </c>
      <c r="L8119">
        <v>6</v>
      </c>
      <c r="M8119">
        <v>0</v>
      </c>
      <c r="N8119">
        <v>0</v>
      </c>
      <c r="O8119">
        <v>4</v>
      </c>
      <c r="P8119">
        <v>0</v>
      </c>
      <c r="Q8119" s="28">
        <v>41299.070138888892</v>
      </c>
      <c r="R8119" s="28">
        <v>41299.081944444442</v>
      </c>
      <c r="S8119" t="s">
        <v>26439</v>
      </c>
      <c r="T8119" s="27">
        <v>41298</v>
      </c>
      <c r="V8119">
        <v>1</v>
      </c>
      <c r="W8119" t="s">
        <v>36</v>
      </c>
      <c r="X8119" t="s">
        <v>412</v>
      </c>
      <c r="Y8119">
        <v>0</v>
      </c>
      <c r="AB8119" t="s">
        <v>237</v>
      </c>
      <c r="AH8119">
        <v>0</v>
      </c>
      <c r="AN8119" t="s">
        <v>238</v>
      </c>
      <c r="AO8119">
        <v>6</v>
      </c>
      <c r="AP8119" t="s">
        <v>246</v>
      </c>
      <c r="AQ8119" s="27">
        <v>41299</v>
      </c>
      <c r="AR8119" t="s">
        <v>240</v>
      </c>
      <c r="AS8119">
        <v>6</v>
      </c>
      <c r="AT8119" t="s">
        <v>246</v>
      </c>
      <c r="AU8119" s="27">
        <v>41299</v>
      </c>
    </row>
    <row r="8120" spans="1:47" x14ac:dyDescent="0.2">
      <c r="A8120">
        <v>8119</v>
      </c>
      <c r="B8120" t="s">
        <v>26440</v>
      </c>
      <c r="C8120" t="s">
        <v>22310</v>
      </c>
      <c r="D8120" t="s">
        <v>506</v>
      </c>
      <c r="E8120" s="27">
        <v>41290</v>
      </c>
      <c r="F8120" t="s">
        <v>233</v>
      </c>
      <c r="G8120" s="27">
        <v>32497</v>
      </c>
      <c r="H8120">
        <v>27</v>
      </c>
      <c r="I8120" t="s">
        <v>244</v>
      </c>
      <c r="J8120" t="s">
        <v>250</v>
      </c>
      <c r="K8120">
        <v>0</v>
      </c>
      <c r="L8120">
        <v>5</v>
      </c>
      <c r="M8120">
        <v>0</v>
      </c>
      <c r="N8120">
        <v>0</v>
      </c>
      <c r="O8120">
        <v>2</v>
      </c>
      <c r="P8120">
        <v>-1</v>
      </c>
      <c r="Q8120" s="28">
        <v>41289.410416666666</v>
      </c>
      <c r="R8120" s="28">
        <v>41291.385416666664</v>
      </c>
      <c r="S8120" t="s">
        <v>26441</v>
      </c>
      <c r="U8120" s="27">
        <v>41290</v>
      </c>
      <c r="V8120">
        <v>0</v>
      </c>
      <c r="W8120" t="s">
        <v>32</v>
      </c>
      <c r="X8120" t="s">
        <v>274</v>
      </c>
      <c r="Y8120">
        <v>1</v>
      </c>
      <c r="AA8120" t="s">
        <v>26442</v>
      </c>
      <c r="AB8120" t="s">
        <v>32</v>
      </c>
      <c r="AC8120">
        <v>0</v>
      </c>
      <c r="AD8120" s="27">
        <v>41663</v>
      </c>
      <c r="AE8120" t="s">
        <v>284</v>
      </c>
      <c r="AF8120" s="27">
        <v>41663</v>
      </c>
      <c r="AG8120" s="27">
        <v>41821</v>
      </c>
      <c r="AH8120">
        <v>0</v>
      </c>
      <c r="AN8120" t="s">
        <v>238</v>
      </c>
      <c r="AO8120">
        <v>3</v>
      </c>
      <c r="AP8120" t="s">
        <v>239</v>
      </c>
      <c r="AQ8120" s="27">
        <v>41290</v>
      </c>
      <c r="AR8120" t="s">
        <v>240</v>
      </c>
      <c r="AS8120">
        <v>5</v>
      </c>
      <c r="AT8120" t="s">
        <v>246</v>
      </c>
      <c r="AU8120" s="27">
        <v>41290</v>
      </c>
    </row>
    <row r="8121" spans="1:47" x14ac:dyDescent="0.2">
      <c r="A8121">
        <v>8120</v>
      </c>
      <c r="B8121" t="s">
        <v>26443</v>
      </c>
      <c r="C8121" t="s">
        <v>663</v>
      </c>
      <c r="D8121" t="s">
        <v>26444</v>
      </c>
      <c r="E8121" s="27">
        <v>41384</v>
      </c>
      <c r="F8121" t="s">
        <v>233</v>
      </c>
      <c r="G8121" s="27">
        <v>28944</v>
      </c>
      <c r="H8121">
        <v>37</v>
      </c>
      <c r="I8121" t="s">
        <v>244</v>
      </c>
      <c r="J8121" t="s">
        <v>250</v>
      </c>
      <c r="K8121">
        <v>3</v>
      </c>
      <c r="L8121">
        <v>10</v>
      </c>
      <c r="M8121">
        <v>0</v>
      </c>
      <c r="N8121">
        <v>0</v>
      </c>
      <c r="O8121">
        <v>12</v>
      </c>
      <c r="P8121">
        <v>-1</v>
      </c>
      <c r="Q8121" s="28">
        <v>41383.133333333331</v>
      </c>
      <c r="R8121" s="28">
        <v>41435.447222222225</v>
      </c>
      <c r="S8121" t="s">
        <v>26445</v>
      </c>
      <c r="U8121" s="27">
        <v>41383</v>
      </c>
      <c r="V8121">
        <v>1</v>
      </c>
      <c r="W8121" t="s">
        <v>36</v>
      </c>
      <c r="X8121" t="s">
        <v>274</v>
      </c>
      <c r="Y8121">
        <v>0</v>
      </c>
      <c r="AB8121" t="s">
        <v>237</v>
      </c>
      <c r="AH8121">
        <v>0</v>
      </c>
      <c r="AN8121" t="s">
        <v>238</v>
      </c>
      <c r="AO8121">
        <v>9</v>
      </c>
      <c r="AP8121" t="s">
        <v>269</v>
      </c>
      <c r="AQ8121" s="27">
        <v>41384</v>
      </c>
      <c r="AR8121" t="s">
        <v>240</v>
      </c>
      <c r="AS8121">
        <v>10</v>
      </c>
      <c r="AT8121" t="s">
        <v>269</v>
      </c>
      <c r="AU8121" s="27">
        <v>41384</v>
      </c>
    </row>
    <row r="8122" spans="1:47" x14ac:dyDescent="0.2">
      <c r="A8122">
        <v>8121</v>
      </c>
      <c r="B8122" t="s">
        <v>26446</v>
      </c>
      <c r="C8122" t="s">
        <v>26447</v>
      </c>
      <c r="D8122" t="s">
        <v>26448</v>
      </c>
      <c r="E8122" s="27">
        <v>41628</v>
      </c>
      <c r="F8122" t="s">
        <v>233</v>
      </c>
      <c r="G8122" s="27">
        <v>27552</v>
      </c>
      <c r="H8122">
        <v>40</v>
      </c>
      <c r="I8122" t="s">
        <v>244</v>
      </c>
      <c r="J8122" t="s">
        <v>250</v>
      </c>
      <c r="K8122">
        <v>0</v>
      </c>
      <c r="L8122">
        <v>1</v>
      </c>
      <c r="M8122">
        <v>0</v>
      </c>
      <c r="N8122">
        <v>0</v>
      </c>
      <c r="O8122">
        <v>1</v>
      </c>
      <c r="P8122">
        <v>-65</v>
      </c>
      <c r="Q8122" s="28">
        <v>41563.081250000003</v>
      </c>
      <c r="R8122" s="28">
        <v>41628.252083333333</v>
      </c>
      <c r="S8122" t="s">
        <v>26449</v>
      </c>
      <c r="T8122" s="27">
        <v>41552</v>
      </c>
      <c r="V8122">
        <v>76</v>
      </c>
      <c r="W8122" t="s">
        <v>32</v>
      </c>
      <c r="X8122" t="s">
        <v>974</v>
      </c>
      <c r="Y8122">
        <v>0</v>
      </c>
      <c r="AB8122" t="s">
        <v>237</v>
      </c>
      <c r="AH8122">
        <v>0</v>
      </c>
      <c r="AN8122" t="s">
        <v>238</v>
      </c>
      <c r="AO8122">
        <v>1</v>
      </c>
      <c r="AP8122" t="s">
        <v>239</v>
      </c>
      <c r="AQ8122" s="27">
        <v>41628</v>
      </c>
      <c r="AR8122" t="s">
        <v>240</v>
      </c>
      <c r="AS8122">
        <v>1</v>
      </c>
      <c r="AT8122" t="s">
        <v>239</v>
      </c>
      <c r="AU8122" s="27">
        <v>41628</v>
      </c>
    </row>
    <row r="8123" spans="1:47" x14ac:dyDescent="0.2">
      <c r="A8123">
        <v>8122</v>
      </c>
      <c r="B8123" t="s">
        <v>26450</v>
      </c>
      <c r="C8123" t="s">
        <v>26451</v>
      </c>
      <c r="D8123" t="s">
        <v>26452</v>
      </c>
      <c r="E8123" s="27">
        <v>41392</v>
      </c>
      <c r="F8123" t="s">
        <v>233</v>
      </c>
      <c r="G8123" s="27">
        <v>33698</v>
      </c>
      <c r="H8123">
        <v>24</v>
      </c>
      <c r="I8123" t="s">
        <v>259</v>
      </c>
      <c r="J8123" t="s">
        <v>245</v>
      </c>
      <c r="K8123">
        <v>0</v>
      </c>
      <c r="L8123">
        <v>7</v>
      </c>
      <c r="M8123">
        <v>0</v>
      </c>
      <c r="N8123">
        <v>0</v>
      </c>
      <c r="O8123">
        <v>0</v>
      </c>
      <c r="W8123" t="s">
        <v>237</v>
      </c>
      <c r="Y8123">
        <v>-1</v>
      </c>
      <c r="AB8123" t="s">
        <v>237</v>
      </c>
      <c r="AH8123">
        <v>0</v>
      </c>
      <c r="AN8123" t="s">
        <v>238</v>
      </c>
      <c r="AO8123">
        <v>6</v>
      </c>
      <c r="AP8123" t="s">
        <v>246</v>
      </c>
      <c r="AQ8123" s="27">
        <v>41392</v>
      </c>
      <c r="AR8123" t="s">
        <v>240</v>
      </c>
      <c r="AS8123">
        <v>7</v>
      </c>
      <c r="AT8123" t="s">
        <v>246</v>
      </c>
      <c r="AU8123" s="27">
        <v>41392</v>
      </c>
    </row>
    <row r="8124" spans="1:47" x14ac:dyDescent="0.2">
      <c r="A8124">
        <v>8123</v>
      </c>
      <c r="B8124" t="s">
        <v>26453</v>
      </c>
      <c r="C8124" t="s">
        <v>26454</v>
      </c>
      <c r="D8124" t="s">
        <v>1544</v>
      </c>
      <c r="E8124" s="27">
        <v>41975</v>
      </c>
      <c r="F8124" t="s">
        <v>233</v>
      </c>
      <c r="G8124" s="27">
        <v>20346</v>
      </c>
      <c r="H8124">
        <v>60</v>
      </c>
      <c r="I8124" t="s">
        <v>234</v>
      </c>
      <c r="J8124" t="s">
        <v>22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-1</v>
      </c>
      <c r="Q8124" s="28">
        <v>41974.405555555553</v>
      </c>
      <c r="R8124" s="28">
        <v>41978.375</v>
      </c>
      <c r="S8124" t="s">
        <v>26455</v>
      </c>
      <c r="T8124" s="27">
        <v>41974</v>
      </c>
      <c r="V8124">
        <v>1</v>
      </c>
      <c r="W8124" t="s">
        <v>36</v>
      </c>
      <c r="X8124" t="s">
        <v>780</v>
      </c>
      <c r="Y8124">
        <v>0</v>
      </c>
      <c r="AB8124" t="s">
        <v>237</v>
      </c>
      <c r="AH8124">
        <v>0</v>
      </c>
      <c r="AN8124" t="s">
        <v>238</v>
      </c>
      <c r="AO8124">
        <v>1</v>
      </c>
      <c r="AP8124" t="s">
        <v>239</v>
      </c>
      <c r="AQ8124" s="27">
        <v>41975</v>
      </c>
      <c r="AR8124" t="s">
        <v>240</v>
      </c>
      <c r="AS8124">
        <v>1</v>
      </c>
      <c r="AT8124" t="s">
        <v>239</v>
      </c>
      <c r="AU8124" s="27">
        <v>41975</v>
      </c>
    </row>
    <row r="8125" spans="1:47" x14ac:dyDescent="0.2">
      <c r="A8125">
        <v>8124</v>
      </c>
      <c r="B8125" t="s">
        <v>26456</v>
      </c>
      <c r="C8125" t="s">
        <v>6612</v>
      </c>
      <c r="D8125" t="s">
        <v>26457</v>
      </c>
      <c r="E8125" s="27">
        <v>41996</v>
      </c>
      <c r="F8125" t="s">
        <v>294</v>
      </c>
      <c r="G8125" s="27">
        <v>29183</v>
      </c>
      <c r="H8125">
        <v>36</v>
      </c>
      <c r="I8125" t="s">
        <v>244</v>
      </c>
      <c r="J8125" t="s">
        <v>245</v>
      </c>
      <c r="K8125">
        <v>0</v>
      </c>
      <c r="L8125">
        <v>2</v>
      </c>
      <c r="M8125">
        <v>0</v>
      </c>
      <c r="N8125">
        <v>0</v>
      </c>
      <c r="O8125">
        <v>4</v>
      </c>
      <c r="P8125">
        <v>232</v>
      </c>
      <c r="Q8125" s="28">
        <v>42228.151388888888</v>
      </c>
      <c r="R8125" s="28">
        <v>42332.056944444441</v>
      </c>
      <c r="S8125" t="s">
        <v>26458</v>
      </c>
      <c r="T8125" s="27">
        <v>41981</v>
      </c>
      <c r="V8125">
        <v>15</v>
      </c>
      <c r="W8125" t="s">
        <v>32</v>
      </c>
      <c r="X8125" t="s">
        <v>2668</v>
      </c>
      <c r="Y8125">
        <v>1</v>
      </c>
      <c r="AA8125" t="s">
        <v>26459</v>
      </c>
      <c r="AB8125" t="s">
        <v>36</v>
      </c>
      <c r="AC8125">
        <v>0</v>
      </c>
      <c r="AD8125" s="27">
        <v>42228</v>
      </c>
      <c r="AE8125" t="s">
        <v>474</v>
      </c>
      <c r="AF8125" s="27">
        <v>42228</v>
      </c>
      <c r="AG8125" s="27">
        <v>42332</v>
      </c>
      <c r="AH8125">
        <v>0</v>
      </c>
      <c r="AN8125" t="s">
        <v>238</v>
      </c>
      <c r="AO8125">
        <v>3</v>
      </c>
      <c r="AP8125" t="s">
        <v>239</v>
      </c>
      <c r="AQ8125" s="27">
        <v>41996</v>
      </c>
      <c r="AR8125" t="s">
        <v>240</v>
      </c>
      <c r="AS8125">
        <v>2</v>
      </c>
      <c r="AT8125" t="s">
        <v>239</v>
      </c>
      <c r="AU8125" s="27">
        <v>41996</v>
      </c>
    </row>
    <row r="8126" spans="1:47" x14ac:dyDescent="0.2">
      <c r="A8126">
        <v>8125</v>
      </c>
      <c r="B8126" t="s">
        <v>26460</v>
      </c>
      <c r="C8126" t="s">
        <v>3548</v>
      </c>
      <c r="D8126" t="s">
        <v>11463</v>
      </c>
      <c r="E8126" s="27">
        <v>41502</v>
      </c>
      <c r="F8126" t="s">
        <v>233</v>
      </c>
      <c r="G8126" s="27">
        <v>33812</v>
      </c>
      <c r="H8126">
        <v>23</v>
      </c>
      <c r="I8126" t="s">
        <v>259</v>
      </c>
      <c r="J8126" t="s">
        <v>245</v>
      </c>
      <c r="K8126">
        <v>0</v>
      </c>
      <c r="L8126">
        <v>4</v>
      </c>
      <c r="M8126">
        <v>0</v>
      </c>
      <c r="N8126">
        <v>0</v>
      </c>
      <c r="O8126">
        <v>0</v>
      </c>
      <c r="P8126">
        <v>0</v>
      </c>
      <c r="Q8126" s="28">
        <v>41502.054166666669</v>
      </c>
      <c r="R8126" s="28">
        <v>41502.064583333333</v>
      </c>
      <c r="S8126" t="s">
        <v>26461</v>
      </c>
      <c r="T8126" s="27">
        <v>41501</v>
      </c>
      <c r="V8126">
        <v>1</v>
      </c>
      <c r="W8126" t="s">
        <v>32</v>
      </c>
      <c r="X8126" t="s">
        <v>268</v>
      </c>
      <c r="Y8126">
        <v>0</v>
      </c>
      <c r="AB8126" t="s">
        <v>237</v>
      </c>
      <c r="AH8126">
        <v>0</v>
      </c>
      <c r="AN8126" t="s">
        <v>238</v>
      </c>
      <c r="AO8126">
        <v>5</v>
      </c>
      <c r="AP8126" t="s">
        <v>246</v>
      </c>
      <c r="AQ8126" s="27">
        <v>41502</v>
      </c>
      <c r="AR8126" t="s">
        <v>240</v>
      </c>
      <c r="AS8126">
        <v>4</v>
      </c>
      <c r="AT8126" t="s">
        <v>239</v>
      </c>
      <c r="AU8126" s="27">
        <v>41502</v>
      </c>
    </row>
    <row r="8127" spans="1:47" x14ac:dyDescent="0.2">
      <c r="A8127">
        <v>8126</v>
      </c>
      <c r="B8127" t="s">
        <v>26462</v>
      </c>
      <c r="C8127" t="s">
        <v>957</v>
      </c>
      <c r="D8127" t="s">
        <v>26463</v>
      </c>
      <c r="E8127" s="27">
        <v>41568</v>
      </c>
      <c r="F8127" t="s">
        <v>233</v>
      </c>
      <c r="G8127" s="27">
        <v>29849</v>
      </c>
      <c r="H8127">
        <v>34</v>
      </c>
      <c r="I8127" t="s">
        <v>244</v>
      </c>
      <c r="J8127" t="s">
        <v>250</v>
      </c>
      <c r="K8127">
        <v>0</v>
      </c>
      <c r="L8127">
        <v>7</v>
      </c>
      <c r="M8127">
        <v>0</v>
      </c>
      <c r="N8127">
        <v>0</v>
      </c>
      <c r="O8127">
        <v>19</v>
      </c>
      <c r="P8127">
        <v>-76</v>
      </c>
      <c r="Q8127" s="28">
        <v>41492.449999999997</v>
      </c>
      <c r="R8127" s="28">
        <v>41566.210416666669</v>
      </c>
      <c r="S8127" t="s">
        <v>26464</v>
      </c>
      <c r="U8127" s="27">
        <v>41514</v>
      </c>
      <c r="V8127">
        <v>54</v>
      </c>
      <c r="W8127" t="s">
        <v>32</v>
      </c>
      <c r="X8127" t="s">
        <v>274</v>
      </c>
      <c r="Y8127">
        <v>1</v>
      </c>
      <c r="AA8127" t="s">
        <v>26465</v>
      </c>
      <c r="AB8127" t="s">
        <v>32</v>
      </c>
      <c r="AD8127" s="27">
        <v>42005</v>
      </c>
      <c r="AE8127" t="s">
        <v>729</v>
      </c>
      <c r="AH8127">
        <v>1</v>
      </c>
      <c r="AJ8127" t="s">
        <v>26465</v>
      </c>
      <c r="AK8127" t="s">
        <v>312</v>
      </c>
      <c r="AL8127" s="27">
        <v>42005</v>
      </c>
      <c r="AM8127" t="s">
        <v>729</v>
      </c>
      <c r="AN8127" t="s">
        <v>238</v>
      </c>
      <c r="AO8127">
        <v>6</v>
      </c>
      <c r="AP8127" t="s">
        <v>246</v>
      </c>
      <c r="AQ8127" s="27">
        <v>41568</v>
      </c>
      <c r="AR8127" t="s">
        <v>240</v>
      </c>
      <c r="AS8127">
        <v>7</v>
      </c>
      <c r="AT8127" t="s">
        <v>246</v>
      </c>
      <c r="AU8127" s="27">
        <v>41568</v>
      </c>
    </row>
    <row r="8128" spans="1:47" x14ac:dyDescent="0.2">
      <c r="A8128">
        <v>8127</v>
      </c>
      <c r="B8128" t="s">
        <v>26466</v>
      </c>
      <c r="C8128" t="s">
        <v>524</v>
      </c>
      <c r="D8128" t="s">
        <v>26467</v>
      </c>
      <c r="E8128" s="27">
        <v>41846</v>
      </c>
      <c r="F8128" t="s">
        <v>233</v>
      </c>
      <c r="G8128" s="27">
        <v>23344</v>
      </c>
      <c r="H8128">
        <v>52</v>
      </c>
      <c r="I8128" t="s">
        <v>234</v>
      </c>
      <c r="J8128" t="s">
        <v>245</v>
      </c>
      <c r="K8128">
        <v>0</v>
      </c>
      <c r="L8128">
        <v>1</v>
      </c>
      <c r="M8128">
        <v>0</v>
      </c>
      <c r="N8128">
        <v>0</v>
      </c>
      <c r="O8128">
        <v>0</v>
      </c>
      <c r="P8128">
        <v>-1</v>
      </c>
      <c r="Q8128" s="28">
        <v>41845.145833333336</v>
      </c>
      <c r="R8128" s="28">
        <v>41846.069444444445</v>
      </c>
      <c r="S8128" t="s">
        <v>26468</v>
      </c>
      <c r="T8128" s="27">
        <v>41845</v>
      </c>
      <c r="V8128">
        <v>1</v>
      </c>
      <c r="W8128" t="s">
        <v>32</v>
      </c>
      <c r="X8128" t="s">
        <v>261</v>
      </c>
      <c r="Y8128">
        <v>0</v>
      </c>
      <c r="AB8128" t="s">
        <v>237</v>
      </c>
      <c r="AH8128">
        <v>0</v>
      </c>
      <c r="AN8128" t="s">
        <v>238</v>
      </c>
      <c r="AO8128">
        <v>1</v>
      </c>
      <c r="AP8128" t="s">
        <v>239</v>
      </c>
      <c r="AQ8128" s="27">
        <v>41846</v>
      </c>
      <c r="AR8128" t="s">
        <v>240</v>
      </c>
      <c r="AS8128">
        <v>1</v>
      </c>
      <c r="AT8128" t="s">
        <v>239</v>
      </c>
      <c r="AU8128" s="27">
        <v>41846</v>
      </c>
    </row>
    <row r="8129" spans="1:47" x14ac:dyDescent="0.2">
      <c r="A8129">
        <v>8128</v>
      </c>
      <c r="B8129" t="s">
        <v>26469</v>
      </c>
      <c r="C8129" t="s">
        <v>5875</v>
      </c>
      <c r="D8129" t="s">
        <v>2053</v>
      </c>
      <c r="E8129" s="27">
        <v>41838</v>
      </c>
      <c r="F8129" t="s">
        <v>233</v>
      </c>
      <c r="G8129" s="27">
        <v>28482</v>
      </c>
      <c r="H8129">
        <v>38</v>
      </c>
      <c r="I8129" t="s">
        <v>244</v>
      </c>
      <c r="J8129" t="s">
        <v>250</v>
      </c>
      <c r="K8129">
        <v>0</v>
      </c>
      <c r="L8129">
        <v>10</v>
      </c>
      <c r="M8129">
        <v>0</v>
      </c>
      <c r="N8129">
        <v>0</v>
      </c>
      <c r="O8129">
        <v>13</v>
      </c>
      <c r="P8129">
        <v>-4</v>
      </c>
      <c r="Q8129" s="28">
        <v>41834.102083333331</v>
      </c>
      <c r="R8129" s="28">
        <v>41836.395138888889</v>
      </c>
      <c r="S8129" t="s">
        <v>26470</v>
      </c>
      <c r="T8129" s="27">
        <v>41836</v>
      </c>
      <c r="V8129">
        <v>2</v>
      </c>
      <c r="W8129" t="s">
        <v>32</v>
      </c>
      <c r="X8129" t="s">
        <v>359</v>
      </c>
      <c r="Y8129">
        <v>0</v>
      </c>
      <c r="AB8129" t="s">
        <v>237</v>
      </c>
      <c r="AH8129">
        <v>0</v>
      </c>
      <c r="AN8129" t="s">
        <v>238</v>
      </c>
      <c r="AO8129">
        <v>6</v>
      </c>
      <c r="AP8129" t="s">
        <v>246</v>
      </c>
      <c r="AQ8129" s="27">
        <v>41838</v>
      </c>
      <c r="AR8129" t="s">
        <v>240</v>
      </c>
      <c r="AS8129">
        <v>10</v>
      </c>
      <c r="AT8129" t="s">
        <v>269</v>
      </c>
      <c r="AU8129" s="27">
        <v>41838</v>
      </c>
    </row>
    <row r="8130" spans="1:47" x14ac:dyDescent="0.2">
      <c r="A8130">
        <v>8129</v>
      </c>
      <c r="B8130" t="s">
        <v>26471</v>
      </c>
      <c r="C8130" t="s">
        <v>26472</v>
      </c>
      <c r="D8130" t="s">
        <v>3707</v>
      </c>
      <c r="E8130" s="27">
        <v>41559</v>
      </c>
      <c r="F8130" t="s">
        <v>233</v>
      </c>
      <c r="G8130" s="27">
        <v>32563</v>
      </c>
      <c r="H8130">
        <v>27</v>
      </c>
      <c r="I8130" t="s">
        <v>244</v>
      </c>
      <c r="J8130" t="s">
        <v>250</v>
      </c>
      <c r="K8130">
        <v>0</v>
      </c>
      <c r="L8130">
        <v>9</v>
      </c>
      <c r="M8130">
        <v>0</v>
      </c>
      <c r="N8130">
        <v>1</v>
      </c>
      <c r="O8130">
        <v>5</v>
      </c>
      <c r="P8130">
        <v>-1</v>
      </c>
      <c r="Q8130" s="28">
        <v>41558.461805555555</v>
      </c>
      <c r="R8130" s="28">
        <v>41559.063194444447</v>
      </c>
      <c r="S8130" t="s">
        <v>26473</v>
      </c>
      <c r="T8130" s="27">
        <v>41558</v>
      </c>
      <c r="V8130">
        <v>1</v>
      </c>
      <c r="W8130" t="s">
        <v>32</v>
      </c>
      <c r="X8130" t="s">
        <v>261</v>
      </c>
      <c r="Y8130">
        <v>1</v>
      </c>
      <c r="AA8130" t="s">
        <v>26474</v>
      </c>
      <c r="AB8130" t="s">
        <v>36</v>
      </c>
      <c r="AC8130">
        <v>0</v>
      </c>
      <c r="AD8130" s="27">
        <v>41818</v>
      </c>
      <c r="AE8130" t="s">
        <v>2320</v>
      </c>
      <c r="AF8130" s="27">
        <v>41818</v>
      </c>
      <c r="AG8130" s="27">
        <v>41975</v>
      </c>
      <c r="AH8130">
        <v>1</v>
      </c>
      <c r="AJ8130" t="s">
        <v>26475</v>
      </c>
      <c r="AK8130" t="s">
        <v>255</v>
      </c>
      <c r="AL8130" s="27">
        <v>42387</v>
      </c>
      <c r="AM8130" t="s">
        <v>974</v>
      </c>
      <c r="AN8130" t="s">
        <v>238</v>
      </c>
      <c r="AO8130">
        <v>5</v>
      </c>
      <c r="AP8130" t="s">
        <v>246</v>
      </c>
      <c r="AQ8130" s="27">
        <v>41559</v>
      </c>
      <c r="AR8130" t="s">
        <v>240</v>
      </c>
      <c r="AS8130">
        <v>9</v>
      </c>
      <c r="AT8130" t="s">
        <v>269</v>
      </c>
      <c r="AU8130" s="27">
        <v>41559</v>
      </c>
    </row>
    <row r="8131" spans="1:47" x14ac:dyDescent="0.2">
      <c r="A8131">
        <v>8130</v>
      </c>
      <c r="B8131" t="s">
        <v>26476</v>
      </c>
      <c r="C8131" t="s">
        <v>26477</v>
      </c>
      <c r="D8131" t="s">
        <v>2798</v>
      </c>
      <c r="E8131" s="27">
        <v>41671</v>
      </c>
      <c r="F8131" t="s">
        <v>233</v>
      </c>
      <c r="G8131" s="27">
        <v>23984</v>
      </c>
      <c r="H8131">
        <v>50</v>
      </c>
      <c r="I8131" t="s">
        <v>234</v>
      </c>
      <c r="J8131" t="s">
        <v>250</v>
      </c>
      <c r="K8131">
        <v>0</v>
      </c>
      <c r="L8131">
        <v>1</v>
      </c>
      <c r="M8131">
        <v>0</v>
      </c>
      <c r="N8131">
        <v>0</v>
      </c>
      <c r="O8131">
        <v>1</v>
      </c>
      <c r="P8131">
        <v>-1</v>
      </c>
      <c r="Q8131" s="28">
        <v>41670.459027777775</v>
      </c>
      <c r="R8131" s="28">
        <v>41671.423611111109</v>
      </c>
      <c r="S8131" t="s">
        <v>26478</v>
      </c>
      <c r="T8131" s="27">
        <v>41670</v>
      </c>
      <c r="V8131">
        <v>1</v>
      </c>
      <c r="W8131" t="s">
        <v>32</v>
      </c>
      <c r="X8131" t="s">
        <v>26479</v>
      </c>
      <c r="Y8131">
        <v>0</v>
      </c>
      <c r="AB8131" t="s">
        <v>237</v>
      </c>
      <c r="AH8131">
        <v>0</v>
      </c>
      <c r="AN8131" t="s">
        <v>238</v>
      </c>
      <c r="AO8131">
        <v>1</v>
      </c>
      <c r="AP8131" t="s">
        <v>239</v>
      </c>
      <c r="AQ8131" s="27">
        <v>41671</v>
      </c>
      <c r="AR8131" t="s">
        <v>240</v>
      </c>
      <c r="AS8131">
        <v>1</v>
      </c>
      <c r="AT8131" t="s">
        <v>239</v>
      </c>
      <c r="AU8131" s="27">
        <v>41671</v>
      </c>
    </row>
    <row r="8132" spans="1:47" x14ac:dyDescent="0.2">
      <c r="A8132">
        <v>8131</v>
      </c>
      <c r="B8132" t="s">
        <v>26480</v>
      </c>
      <c r="C8132" t="s">
        <v>26481</v>
      </c>
      <c r="D8132" t="s">
        <v>26482</v>
      </c>
      <c r="E8132" s="27">
        <v>41978</v>
      </c>
      <c r="F8132" t="s">
        <v>233</v>
      </c>
      <c r="G8132" s="27">
        <v>32569</v>
      </c>
      <c r="H8132">
        <v>27</v>
      </c>
      <c r="I8132" t="s">
        <v>244</v>
      </c>
      <c r="J8132" t="s">
        <v>250</v>
      </c>
      <c r="K8132">
        <v>0</v>
      </c>
      <c r="L8132">
        <v>2</v>
      </c>
      <c r="M8132">
        <v>0</v>
      </c>
      <c r="N8132">
        <v>0</v>
      </c>
      <c r="O8132">
        <v>0</v>
      </c>
      <c r="P8132">
        <v>0</v>
      </c>
      <c r="Q8132" s="28">
        <v>41978.531944444447</v>
      </c>
      <c r="R8132" s="28">
        <v>41979.052083333336</v>
      </c>
      <c r="S8132" t="s">
        <v>26483</v>
      </c>
      <c r="T8132" s="27">
        <v>41977</v>
      </c>
      <c r="V8132">
        <v>1</v>
      </c>
      <c r="W8132" t="s">
        <v>32</v>
      </c>
      <c r="X8132" t="s">
        <v>1089</v>
      </c>
      <c r="Y8132">
        <v>0</v>
      </c>
      <c r="AB8132" t="s">
        <v>237</v>
      </c>
      <c r="AH8132">
        <v>0</v>
      </c>
      <c r="AN8132" t="s">
        <v>238</v>
      </c>
      <c r="AO8132">
        <v>2</v>
      </c>
      <c r="AP8132" t="s">
        <v>239</v>
      </c>
      <c r="AQ8132" s="27">
        <v>41978</v>
      </c>
      <c r="AR8132" t="s">
        <v>240</v>
      </c>
      <c r="AS8132">
        <v>2</v>
      </c>
      <c r="AT8132" t="s">
        <v>239</v>
      </c>
      <c r="AU8132" s="27">
        <v>41978</v>
      </c>
    </row>
    <row r="8133" spans="1:47" x14ac:dyDescent="0.2">
      <c r="A8133">
        <v>8132</v>
      </c>
      <c r="B8133" t="s">
        <v>26484</v>
      </c>
      <c r="C8133" t="s">
        <v>424</v>
      </c>
      <c r="D8133" t="s">
        <v>586</v>
      </c>
      <c r="E8133" s="27">
        <v>41363</v>
      </c>
      <c r="F8133" t="s">
        <v>233</v>
      </c>
      <c r="G8133" s="27">
        <v>34391</v>
      </c>
      <c r="H8133">
        <v>22</v>
      </c>
      <c r="I8133" t="s">
        <v>259</v>
      </c>
      <c r="J8133" t="s">
        <v>250</v>
      </c>
      <c r="K8133">
        <v>0</v>
      </c>
      <c r="L8133">
        <v>5</v>
      </c>
      <c r="M8133">
        <v>1</v>
      </c>
      <c r="N8133">
        <v>2</v>
      </c>
      <c r="O8133">
        <v>1</v>
      </c>
      <c r="P8133">
        <v>-1</v>
      </c>
      <c r="Q8133" s="28">
        <v>41362.302083333336</v>
      </c>
      <c r="R8133" s="28">
        <v>41365.163888888892</v>
      </c>
      <c r="S8133" t="s">
        <v>26485</v>
      </c>
      <c r="T8133" s="27">
        <v>41362</v>
      </c>
      <c r="V8133">
        <v>1</v>
      </c>
      <c r="W8133" t="s">
        <v>32</v>
      </c>
      <c r="X8133" t="s">
        <v>453</v>
      </c>
      <c r="Y8133">
        <v>0</v>
      </c>
      <c r="AB8133" t="s">
        <v>237</v>
      </c>
      <c r="AH8133">
        <v>0</v>
      </c>
      <c r="AN8133" t="s">
        <v>238</v>
      </c>
      <c r="AO8133">
        <v>7</v>
      </c>
      <c r="AP8133" t="s">
        <v>246</v>
      </c>
      <c r="AQ8133" s="27">
        <v>41363</v>
      </c>
      <c r="AR8133" t="s">
        <v>240</v>
      </c>
      <c r="AS8133">
        <v>5</v>
      </c>
      <c r="AT8133" t="s">
        <v>246</v>
      </c>
      <c r="AU8133" s="27">
        <v>41363</v>
      </c>
    </row>
    <row r="8134" spans="1:47" x14ac:dyDescent="0.2">
      <c r="A8134">
        <v>8133</v>
      </c>
      <c r="B8134" t="s">
        <v>5494</v>
      </c>
      <c r="C8134" t="s">
        <v>491</v>
      </c>
      <c r="D8134" t="s">
        <v>5495</v>
      </c>
      <c r="E8134" s="27">
        <v>41855</v>
      </c>
      <c r="F8134" t="s">
        <v>233</v>
      </c>
      <c r="G8134" s="27">
        <v>26672</v>
      </c>
      <c r="H8134">
        <v>43</v>
      </c>
      <c r="I8134" t="s">
        <v>244</v>
      </c>
      <c r="J8134" t="s">
        <v>250</v>
      </c>
      <c r="K8134">
        <v>0</v>
      </c>
      <c r="L8134">
        <v>6</v>
      </c>
      <c r="M8134">
        <v>0</v>
      </c>
      <c r="N8134">
        <v>0</v>
      </c>
      <c r="O8134">
        <v>1</v>
      </c>
      <c r="P8134">
        <v>-1</v>
      </c>
      <c r="Q8134" s="28">
        <v>41854.470833333333</v>
      </c>
      <c r="R8134" s="28">
        <v>41886.166666666664</v>
      </c>
      <c r="S8134" t="s">
        <v>26486</v>
      </c>
      <c r="T8134" s="27">
        <v>41854</v>
      </c>
      <c r="V8134">
        <v>1</v>
      </c>
      <c r="W8134" t="s">
        <v>32</v>
      </c>
      <c r="X8134" t="s">
        <v>254</v>
      </c>
      <c r="Y8134">
        <v>1</v>
      </c>
      <c r="AA8134" t="s">
        <v>26487</v>
      </c>
      <c r="AB8134" t="s">
        <v>32</v>
      </c>
      <c r="AC8134">
        <v>0</v>
      </c>
      <c r="AD8134" s="27">
        <v>41993</v>
      </c>
      <c r="AE8134" t="s">
        <v>402</v>
      </c>
      <c r="AF8134" s="27">
        <v>41993</v>
      </c>
      <c r="AG8134" s="27">
        <v>42003</v>
      </c>
      <c r="AH8134">
        <v>0</v>
      </c>
      <c r="AN8134" t="s">
        <v>238</v>
      </c>
      <c r="AO8134">
        <v>5</v>
      </c>
      <c r="AP8134" t="s">
        <v>246</v>
      </c>
      <c r="AQ8134" s="27">
        <v>41855</v>
      </c>
      <c r="AR8134" t="s">
        <v>240</v>
      </c>
      <c r="AS8134">
        <v>6</v>
      </c>
      <c r="AT8134" t="s">
        <v>246</v>
      </c>
      <c r="AU8134" s="27">
        <v>41855</v>
      </c>
    </row>
    <row r="8135" spans="1:47" x14ac:dyDescent="0.2">
      <c r="A8135">
        <v>8134</v>
      </c>
      <c r="B8135" t="s">
        <v>26488</v>
      </c>
      <c r="C8135" t="s">
        <v>4416</v>
      </c>
      <c r="D8135" t="s">
        <v>20889</v>
      </c>
      <c r="E8135" s="27">
        <v>41398</v>
      </c>
      <c r="F8135" t="s">
        <v>233</v>
      </c>
      <c r="G8135" s="27">
        <v>31732</v>
      </c>
      <c r="H8135">
        <v>29</v>
      </c>
      <c r="I8135" t="s">
        <v>244</v>
      </c>
      <c r="J8135" t="s">
        <v>245</v>
      </c>
      <c r="K8135">
        <v>0</v>
      </c>
      <c r="L8135">
        <v>7</v>
      </c>
      <c r="M8135">
        <v>0</v>
      </c>
      <c r="N8135">
        <v>0</v>
      </c>
      <c r="O8135">
        <v>0</v>
      </c>
      <c r="P8135">
        <v>-1</v>
      </c>
      <c r="Q8135" s="28">
        <v>41397.461805555555</v>
      </c>
      <c r="R8135" s="28">
        <v>41398.418055555558</v>
      </c>
      <c r="S8135" t="s">
        <v>26489</v>
      </c>
      <c r="T8135" s="27">
        <v>41397</v>
      </c>
      <c r="V8135">
        <v>1</v>
      </c>
      <c r="W8135" t="s">
        <v>36</v>
      </c>
      <c r="X8135" t="s">
        <v>7868</v>
      </c>
      <c r="Y8135">
        <v>1</v>
      </c>
      <c r="AA8135" t="s">
        <v>26490</v>
      </c>
      <c r="AB8135" t="s">
        <v>32</v>
      </c>
      <c r="AC8135">
        <v>1</v>
      </c>
      <c r="AD8135" s="27">
        <v>41440</v>
      </c>
      <c r="AE8135" t="s">
        <v>261</v>
      </c>
      <c r="AF8135" s="27">
        <v>41441</v>
      </c>
      <c r="AG8135" s="27">
        <v>41472</v>
      </c>
      <c r="AH8135">
        <v>0</v>
      </c>
      <c r="AN8135" t="s">
        <v>238</v>
      </c>
      <c r="AO8135">
        <v>5</v>
      </c>
      <c r="AP8135" t="s">
        <v>246</v>
      </c>
      <c r="AQ8135" s="27">
        <v>41398</v>
      </c>
      <c r="AR8135" t="s">
        <v>240</v>
      </c>
      <c r="AS8135">
        <v>7</v>
      </c>
      <c r="AT8135" t="s">
        <v>246</v>
      </c>
      <c r="AU8135" s="27">
        <v>41398</v>
      </c>
    </row>
    <row r="8136" spans="1:47" x14ac:dyDescent="0.2">
      <c r="A8136">
        <v>8135</v>
      </c>
      <c r="B8136" t="s">
        <v>26491</v>
      </c>
      <c r="C8136" t="s">
        <v>24905</v>
      </c>
      <c r="D8136" t="s">
        <v>15974</v>
      </c>
      <c r="E8136" s="27">
        <v>41508</v>
      </c>
      <c r="F8136" t="s">
        <v>294</v>
      </c>
      <c r="G8136" s="27">
        <v>24033</v>
      </c>
      <c r="H8136">
        <v>50</v>
      </c>
      <c r="I8136" t="s">
        <v>234</v>
      </c>
      <c r="J8136" t="s">
        <v>353</v>
      </c>
      <c r="K8136">
        <v>0</v>
      </c>
      <c r="L8136">
        <v>2</v>
      </c>
      <c r="M8136">
        <v>0</v>
      </c>
      <c r="N8136">
        <v>0</v>
      </c>
      <c r="O8136">
        <v>1</v>
      </c>
      <c r="P8136">
        <v>18</v>
      </c>
      <c r="Q8136" s="28">
        <v>41526.063194444447</v>
      </c>
      <c r="R8136" s="28">
        <v>41527.118055555555</v>
      </c>
      <c r="S8136" t="s">
        <v>26492</v>
      </c>
      <c r="U8136" s="27">
        <v>41390</v>
      </c>
      <c r="V8136">
        <v>118</v>
      </c>
      <c r="W8136" t="s">
        <v>32</v>
      </c>
      <c r="X8136" t="s">
        <v>274</v>
      </c>
      <c r="Y8136">
        <v>1</v>
      </c>
      <c r="AA8136" t="s">
        <v>26493</v>
      </c>
      <c r="AB8136" t="s">
        <v>36</v>
      </c>
      <c r="AC8136">
        <v>0</v>
      </c>
      <c r="AD8136" s="27">
        <v>41627</v>
      </c>
      <c r="AE8136" t="s">
        <v>26494</v>
      </c>
      <c r="AF8136" s="27">
        <v>41627</v>
      </c>
      <c r="AG8136" s="27">
        <v>41627</v>
      </c>
      <c r="AH8136">
        <v>0</v>
      </c>
      <c r="AN8136" t="s">
        <v>238</v>
      </c>
      <c r="AO8136">
        <v>1</v>
      </c>
      <c r="AP8136" t="s">
        <v>239</v>
      </c>
      <c r="AQ8136" s="27">
        <v>41508</v>
      </c>
      <c r="AR8136" t="s">
        <v>240</v>
      </c>
      <c r="AS8136">
        <v>2</v>
      </c>
      <c r="AT8136" t="s">
        <v>239</v>
      </c>
      <c r="AU8136" s="27">
        <v>41508</v>
      </c>
    </row>
    <row r="8137" spans="1:47" x14ac:dyDescent="0.2">
      <c r="A8137">
        <v>8136</v>
      </c>
      <c r="B8137" t="s">
        <v>26495</v>
      </c>
      <c r="C8137" t="s">
        <v>602</v>
      </c>
      <c r="D8137" t="s">
        <v>26496</v>
      </c>
      <c r="E8137" s="27">
        <v>41709</v>
      </c>
      <c r="F8137" t="s">
        <v>233</v>
      </c>
      <c r="G8137" s="27">
        <v>20109</v>
      </c>
      <c r="H8137">
        <v>61</v>
      </c>
      <c r="I8137" t="s">
        <v>234</v>
      </c>
      <c r="J8137" t="s">
        <v>245</v>
      </c>
      <c r="K8137">
        <v>0</v>
      </c>
      <c r="L8137">
        <v>1</v>
      </c>
      <c r="M8137">
        <v>0</v>
      </c>
      <c r="N8137">
        <v>0</v>
      </c>
      <c r="O8137">
        <v>1</v>
      </c>
      <c r="P8137">
        <v>-5</v>
      </c>
      <c r="Q8137" s="28">
        <v>41704.099305555559</v>
      </c>
      <c r="R8137" s="28">
        <v>41708.318749999999</v>
      </c>
      <c r="S8137" t="s">
        <v>26497</v>
      </c>
      <c r="T8137" s="27">
        <v>41704</v>
      </c>
      <c r="V8137">
        <v>5</v>
      </c>
      <c r="W8137" t="s">
        <v>32</v>
      </c>
      <c r="X8137" t="s">
        <v>974</v>
      </c>
      <c r="Y8137">
        <v>1</v>
      </c>
      <c r="AA8137" t="s">
        <v>26498</v>
      </c>
      <c r="AB8137" t="s">
        <v>36</v>
      </c>
      <c r="AD8137" s="27">
        <v>41819</v>
      </c>
      <c r="AE8137" t="s">
        <v>324</v>
      </c>
      <c r="AH8137">
        <v>0</v>
      </c>
      <c r="AN8137" t="s">
        <v>238</v>
      </c>
      <c r="AO8137">
        <v>1</v>
      </c>
      <c r="AP8137" t="s">
        <v>239</v>
      </c>
      <c r="AQ8137" s="27">
        <v>41709</v>
      </c>
      <c r="AR8137" t="s">
        <v>240</v>
      </c>
      <c r="AS8137">
        <v>1</v>
      </c>
      <c r="AT8137" t="s">
        <v>239</v>
      </c>
      <c r="AU8137" s="27">
        <v>41709</v>
      </c>
    </row>
    <row r="8138" spans="1:47" x14ac:dyDescent="0.2">
      <c r="A8138">
        <v>8137</v>
      </c>
      <c r="B8138" t="s">
        <v>26499</v>
      </c>
      <c r="C8138" t="s">
        <v>26500</v>
      </c>
      <c r="D8138" t="s">
        <v>6036</v>
      </c>
      <c r="E8138" s="27">
        <v>41554</v>
      </c>
      <c r="F8138" t="s">
        <v>233</v>
      </c>
      <c r="G8138" s="27">
        <v>29929</v>
      </c>
      <c r="H8138">
        <v>34</v>
      </c>
      <c r="I8138" t="s">
        <v>244</v>
      </c>
      <c r="J8138" t="s">
        <v>250</v>
      </c>
      <c r="K8138">
        <v>0</v>
      </c>
      <c r="L8138">
        <v>1</v>
      </c>
      <c r="M8138">
        <v>0</v>
      </c>
      <c r="N8138">
        <v>0</v>
      </c>
      <c r="O8138">
        <v>1</v>
      </c>
      <c r="P8138">
        <v>0</v>
      </c>
      <c r="Q8138" s="28">
        <v>41554.241666666669</v>
      </c>
      <c r="R8138" s="28">
        <v>41577.414583333331</v>
      </c>
      <c r="S8138" t="s">
        <v>26501</v>
      </c>
      <c r="U8138" s="27">
        <v>41554</v>
      </c>
      <c r="V8138">
        <v>0</v>
      </c>
      <c r="W8138" t="s">
        <v>32</v>
      </c>
      <c r="X8138" t="s">
        <v>274</v>
      </c>
      <c r="Y8138">
        <v>0</v>
      </c>
      <c r="AB8138" t="s">
        <v>237</v>
      </c>
      <c r="AH8138">
        <v>0</v>
      </c>
      <c r="AN8138" t="s">
        <v>238</v>
      </c>
      <c r="AO8138">
        <v>2</v>
      </c>
      <c r="AP8138" t="s">
        <v>239</v>
      </c>
      <c r="AQ8138" s="27">
        <v>41554</v>
      </c>
      <c r="AR8138" t="s">
        <v>240</v>
      </c>
      <c r="AS8138">
        <v>1</v>
      </c>
      <c r="AT8138" t="s">
        <v>239</v>
      </c>
      <c r="AU8138" s="27">
        <v>41554</v>
      </c>
    </row>
    <row r="8139" spans="1:47" x14ac:dyDescent="0.2">
      <c r="A8139">
        <v>8138</v>
      </c>
      <c r="B8139" t="s">
        <v>26502</v>
      </c>
      <c r="C8139" t="s">
        <v>15398</v>
      </c>
      <c r="D8139" t="s">
        <v>24534</v>
      </c>
      <c r="E8139" s="27">
        <v>41697</v>
      </c>
      <c r="F8139" t="s">
        <v>233</v>
      </c>
      <c r="G8139" s="27">
        <v>21884</v>
      </c>
      <c r="H8139">
        <v>56</v>
      </c>
      <c r="I8139" t="s">
        <v>234</v>
      </c>
      <c r="J8139" t="s">
        <v>250</v>
      </c>
      <c r="K8139">
        <v>0</v>
      </c>
      <c r="L8139">
        <v>1</v>
      </c>
      <c r="M8139">
        <v>0</v>
      </c>
      <c r="N8139">
        <v>0</v>
      </c>
      <c r="O8139">
        <v>1</v>
      </c>
      <c r="P8139">
        <v>98</v>
      </c>
      <c r="Q8139" s="28">
        <v>41795.431944444441</v>
      </c>
      <c r="R8139" s="28">
        <v>41804.249305555553</v>
      </c>
      <c r="S8139" t="s">
        <v>26503</v>
      </c>
      <c r="U8139" s="27">
        <v>41697</v>
      </c>
      <c r="V8139">
        <v>0</v>
      </c>
      <c r="W8139" t="s">
        <v>32</v>
      </c>
      <c r="X8139" t="s">
        <v>274</v>
      </c>
      <c r="Y8139">
        <v>0</v>
      </c>
      <c r="AB8139" t="s">
        <v>237</v>
      </c>
      <c r="AH8139">
        <v>0</v>
      </c>
      <c r="AN8139" t="s">
        <v>238</v>
      </c>
      <c r="AO8139">
        <v>2</v>
      </c>
      <c r="AP8139" t="s">
        <v>239</v>
      </c>
      <c r="AQ8139" s="27">
        <v>41697</v>
      </c>
      <c r="AR8139" t="s">
        <v>240</v>
      </c>
      <c r="AS8139">
        <v>1</v>
      </c>
      <c r="AT8139" t="s">
        <v>239</v>
      </c>
      <c r="AU8139" s="27">
        <v>41697</v>
      </c>
    </row>
    <row r="8140" spans="1:47" x14ac:dyDescent="0.2">
      <c r="A8140">
        <v>8139</v>
      </c>
      <c r="B8140" t="s">
        <v>26504</v>
      </c>
      <c r="C8140" t="s">
        <v>315</v>
      </c>
      <c r="D8140" t="s">
        <v>266</v>
      </c>
      <c r="E8140" s="27">
        <v>41613</v>
      </c>
      <c r="F8140" t="s">
        <v>233</v>
      </c>
      <c r="G8140" s="27">
        <v>34271</v>
      </c>
      <c r="H8140">
        <v>22</v>
      </c>
      <c r="I8140" t="s">
        <v>259</v>
      </c>
      <c r="J8140" t="s">
        <v>250</v>
      </c>
      <c r="K8140">
        <v>0</v>
      </c>
      <c r="L8140">
        <v>8</v>
      </c>
      <c r="M8140">
        <v>0</v>
      </c>
      <c r="N8140">
        <v>0</v>
      </c>
      <c r="O8140">
        <v>0</v>
      </c>
      <c r="P8140">
        <v>-1</v>
      </c>
      <c r="Q8140" s="28">
        <v>41612.302083333336</v>
      </c>
      <c r="R8140" s="28">
        <v>41613.378472222219</v>
      </c>
      <c r="S8140" t="s">
        <v>26505</v>
      </c>
      <c r="T8140" s="27">
        <v>41612</v>
      </c>
      <c r="V8140">
        <v>1</v>
      </c>
      <c r="W8140" t="s">
        <v>32</v>
      </c>
      <c r="X8140" t="s">
        <v>359</v>
      </c>
      <c r="Y8140">
        <v>0</v>
      </c>
      <c r="AB8140" t="s">
        <v>237</v>
      </c>
      <c r="AH8140">
        <v>0</v>
      </c>
      <c r="AN8140" t="s">
        <v>238</v>
      </c>
      <c r="AO8140">
        <v>8</v>
      </c>
      <c r="AP8140" t="s">
        <v>269</v>
      </c>
      <c r="AQ8140" s="27">
        <v>41613</v>
      </c>
      <c r="AR8140" t="s">
        <v>240</v>
      </c>
      <c r="AS8140">
        <v>8</v>
      </c>
      <c r="AT8140" t="s">
        <v>269</v>
      </c>
      <c r="AU8140" s="27">
        <v>41613</v>
      </c>
    </row>
    <row r="8141" spans="1:47" x14ac:dyDescent="0.2">
      <c r="A8141">
        <v>8140</v>
      </c>
      <c r="B8141" t="s">
        <v>26506</v>
      </c>
      <c r="C8141" t="s">
        <v>26507</v>
      </c>
      <c r="D8141" t="s">
        <v>575</v>
      </c>
      <c r="E8141" s="27">
        <v>41851</v>
      </c>
      <c r="F8141" t="s">
        <v>233</v>
      </c>
      <c r="G8141" s="27">
        <v>30808</v>
      </c>
      <c r="H8141">
        <v>31</v>
      </c>
      <c r="I8141" t="s">
        <v>244</v>
      </c>
      <c r="J8141" t="s">
        <v>250</v>
      </c>
      <c r="K8141">
        <v>3</v>
      </c>
      <c r="L8141">
        <v>10</v>
      </c>
      <c r="M8141">
        <v>0</v>
      </c>
      <c r="N8141">
        <v>0</v>
      </c>
      <c r="O8141">
        <v>16</v>
      </c>
      <c r="P8141">
        <v>-1</v>
      </c>
      <c r="Q8141" s="28">
        <v>41850.415972222225</v>
      </c>
      <c r="R8141" s="28">
        <v>41851.363194444442</v>
      </c>
      <c r="S8141" t="s">
        <v>26508</v>
      </c>
      <c r="T8141" s="27">
        <v>41850</v>
      </c>
      <c r="V8141">
        <v>1</v>
      </c>
      <c r="W8141" t="s">
        <v>32</v>
      </c>
      <c r="X8141" t="s">
        <v>364</v>
      </c>
      <c r="Y8141">
        <v>1</v>
      </c>
      <c r="AA8141" t="s">
        <v>26509</v>
      </c>
      <c r="AB8141" t="s">
        <v>32</v>
      </c>
      <c r="AC8141">
        <v>0</v>
      </c>
      <c r="AD8141" s="27">
        <v>41909</v>
      </c>
      <c r="AE8141" t="s">
        <v>261</v>
      </c>
      <c r="AF8141" s="27">
        <v>41909</v>
      </c>
      <c r="AG8141" s="27">
        <v>41909</v>
      </c>
      <c r="AH8141">
        <v>0</v>
      </c>
      <c r="AN8141" t="s">
        <v>238</v>
      </c>
      <c r="AO8141">
        <v>8</v>
      </c>
      <c r="AP8141" t="s">
        <v>269</v>
      </c>
      <c r="AQ8141" s="27">
        <v>41851</v>
      </c>
      <c r="AR8141" t="s">
        <v>240</v>
      </c>
      <c r="AS8141">
        <v>10</v>
      </c>
      <c r="AT8141" t="s">
        <v>269</v>
      </c>
      <c r="AU8141" s="27">
        <v>41851</v>
      </c>
    </row>
    <row r="8142" spans="1:47" x14ac:dyDescent="0.2">
      <c r="A8142">
        <v>8141</v>
      </c>
      <c r="B8142" t="s">
        <v>26510</v>
      </c>
      <c r="C8142" t="s">
        <v>5261</v>
      </c>
      <c r="D8142" t="s">
        <v>26511</v>
      </c>
      <c r="E8142" s="27">
        <v>41338</v>
      </c>
      <c r="F8142" t="s">
        <v>233</v>
      </c>
      <c r="G8142" s="27">
        <v>34574</v>
      </c>
      <c r="H8142">
        <v>21</v>
      </c>
      <c r="I8142" t="s">
        <v>259</v>
      </c>
      <c r="J8142" t="s">
        <v>245</v>
      </c>
      <c r="K8142">
        <v>0</v>
      </c>
      <c r="L8142">
        <v>4</v>
      </c>
      <c r="M8142">
        <v>0</v>
      </c>
      <c r="N8142">
        <v>0</v>
      </c>
      <c r="O8142">
        <v>0</v>
      </c>
      <c r="P8142">
        <v>0</v>
      </c>
      <c r="Q8142" s="28">
        <v>41338.17291666667</v>
      </c>
      <c r="R8142" s="28">
        <v>41338.270833333336</v>
      </c>
      <c r="S8142" t="s">
        <v>26512</v>
      </c>
      <c r="T8142" s="27">
        <v>41338</v>
      </c>
      <c r="V8142">
        <v>0</v>
      </c>
      <c r="W8142" t="s">
        <v>32</v>
      </c>
      <c r="X8142" t="s">
        <v>3480</v>
      </c>
      <c r="Y8142">
        <v>0</v>
      </c>
      <c r="AB8142" t="s">
        <v>237</v>
      </c>
      <c r="AH8142">
        <v>0</v>
      </c>
      <c r="AN8142" t="s">
        <v>238</v>
      </c>
      <c r="AO8142">
        <v>5</v>
      </c>
      <c r="AP8142" t="s">
        <v>246</v>
      </c>
      <c r="AQ8142" s="27">
        <v>41338</v>
      </c>
      <c r="AR8142" t="s">
        <v>240</v>
      </c>
      <c r="AS8142">
        <v>4</v>
      </c>
      <c r="AT8142" t="s">
        <v>239</v>
      </c>
      <c r="AU8142" s="27">
        <v>41338</v>
      </c>
    </row>
    <row r="8143" spans="1:47" x14ac:dyDescent="0.2">
      <c r="A8143">
        <v>8142</v>
      </c>
      <c r="B8143" t="s">
        <v>26513</v>
      </c>
      <c r="C8143" t="s">
        <v>26514</v>
      </c>
      <c r="D8143" t="s">
        <v>21967</v>
      </c>
      <c r="E8143" s="27">
        <v>41916</v>
      </c>
      <c r="F8143" t="s">
        <v>233</v>
      </c>
      <c r="G8143" s="27">
        <v>33840</v>
      </c>
      <c r="H8143">
        <v>23</v>
      </c>
      <c r="I8143" t="s">
        <v>259</v>
      </c>
      <c r="J8143" t="s">
        <v>250</v>
      </c>
      <c r="K8143">
        <v>0</v>
      </c>
      <c r="L8143">
        <v>5</v>
      </c>
      <c r="M8143">
        <v>0</v>
      </c>
      <c r="N8143">
        <v>1</v>
      </c>
      <c r="O8143">
        <v>1</v>
      </c>
      <c r="P8143">
        <v>-1</v>
      </c>
      <c r="Q8143" s="28">
        <v>41915.314583333333</v>
      </c>
      <c r="R8143" s="28">
        <v>41922.374305555553</v>
      </c>
      <c r="S8143" t="s">
        <v>26515</v>
      </c>
      <c r="T8143" s="27">
        <v>41915</v>
      </c>
      <c r="V8143">
        <v>1</v>
      </c>
      <c r="W8143" t="s">
        <v>32</v>
      </c>
      <c r="X8143" t="s">
        <v>402</v>
      </c>
      <c r="Y8143">
        <v>1</v>
      </c>
      <c r="AA8143" t="s">
        <v>26516</v>
      </c>
      <c r="AB8143" t="s">
        <v>32</v>
      </c>
      <c r="AC8143">
        <v>0</v>
      </c>
      <c r="AD8143" s="27">
        <v>42381</v>
      </c>
      <c r="AE8143" t="s">
        <v>22848</v>
      </c>
      <c r="AF8143" s="27">
        <v>42381</v>
      </c>
      <c r="AG8143" s="27">
        <v>42385</v>
      </c>
      <c r="AH8143">
        <v>0</v>
      </c>
      <c r="AN8143" t="s">
        <v>238</v>
      </c>
      <c r="AO8143">
        <v>4</v>
      </c>
      <c r="AP8143" t="s">
        <v>239</v>
      </c>
      <c r="AQ8143" s="27">
        <v>41916</v>
      </c>
      <c r="AR8143" t="s">
        <v>240</v>
      </c>
      <c r="AS8143">
        <v>5</v>
      </c>
      <c r="AT8143" t="s">
        <v>246</v>
      </c>
      <c r="AU8143" s="27">
        <v>41916</v>
      </c>
    </row>
    <row r="8144" spans="1:47" x14ac:dyDescent="0.2">
      <c r="A8144">
        <v>8143</v>
      </c>
      <c r="B8144" t="s">
        <v>26517</v>
      </c>
      <c r="C8144" t="s">
        <v>500</v>
      </c>
      <c r="D8144" t="s">
        <v>26518</v>
      </c>
      <c r="E8144" s="27">
        <v>41292</v>
      </c>
      <c r="F8144" t="s">
        <v>233</v>
      </c>
      <c r="G8144" s="27">
        <v>25700</v>
      </c>
      <c r="H8144">
        <v>45</v>
      </c>
      <c r="I8144" t="s">
        <v>234</v>
      </c>
      <c r="J8144" t="s">
        <v>22</v>
      </c>
      <c r="K8144">
        <v>0</v>
      </c>
      <c r="L8144">
        <v>1</v>
      </c>
      <c r="M8144">
        <v>0</v>
      </c>
      <c r="N8144">
        <v>0</v>
      </c>
      <c r="O8144">
        <v>1</v>
      </c>
      <c r="P8144">
        <v>-1</v>
      </c>
      <c r="Q8144" s="28">
        <v>41291.48333333333</v>
      </c>
      <c r="R8144" s="28">
        <v>41292.386111111111</v>
      </c>
      <c r="S8144" t="s">
        <v>26519</v>
      </c>
      <c r="U8144" s="27">
        <v>41291</v>
      </c>
      <c r="V8144">
        <v>1</v>
      </c>
      <c r="W8144" t="s">
        <v>32</v>
      </c>
      <c r="X8144" t="s">
        <v>274</v>
      </c>
      <c r="Y8144">
        <v>0</v>
      </c>
      <c r="AB8144" t="s">
        <v>237</v>
      </c>
      <c r="AH8144">
        <v>0</v>
      </c>
      <c r="AN8144" t="s">
        <v>238</v>
      </c>
      <c r="AO8144">
        <v>1</v>
      </c>
      <c r="AP8144" t="s">
        <v>239</v>
      </c>
      <c r="AQ8144" s="27">
        <v>41292</v>
      </c>
      <c r="AR8144" t="s">
        <v>240</v>
      </c>
      <c r="AS8144">
        <v>1</v>
      </c>
      <c r="AT8144" t="s">
        <v>239</v>
      </c>
      <c r="AU8144" s="27">
        <v>41292</v>
      </c>
    </row>
    <row r="8145" spans="1:47" x14ac:dyDescent="0.2">
      <c r="A8145">
        <v>8144</v>
      </c>
      <c r="B8145" t="s">
        <v>26520</v>
      </c>
      <c r="C8145" t="s">
        <v>242</v>
      </c>
      <c r="D8145" t="s">
        <v>15707</v>
      </c>
      <c r="E8145" s="27">
        <v>41997</v>
      </c>
      <c r="F8145" t="s">
        <v>233</v>
      </c>
      <c r="G8145" s="27">
        <v>32650</v>
      </c>
      <c r="H8145">
        <v>26</v>
      </c>
      <c r="I8145" t="s">
        <v>244</v>
      </c>
      <c r="J8145" t="s">
        <v>353</v>
      </c>
      <c r="K8145">
        <v>0</v>
      </c>
      <c r="L8145">
        <v>9</v>
      </c>
      <c r="M8145">
        <v>0</v>
      </c>
      <c r="N8145">
        <v>0</v>
      </c>
      <c r="O8145">
        <v>3</v>
      </c>
      <c r="P8145">
        <v>-1</v>
      </c>
      <c r="Q8145" s="28">
        <v>41996.470138888886</v>
      </c>
      <c r="R8145" s="28">
        <v>42040.231944444444</v>
      </c>
      <c r="S8145" t="s">
        <v>26521</v>
      </c>
      <c r="T8145" s="27">
        <v>41996</v>
      </c>
      <c r="V8145">
        <v>1</v>
      </c>
      <c r="W8145" t="s">
        <v>32</v>
      </c>
      <c r="X8145" t="s">
        <v>567</v>
      </c>
      <c r="Y8145">
        <v>0</v>
      </c>
      <c r="AB8145" t="s">
        <v>237</v>
      </c>
      <c r="AH8145">
        <v>0</v>
      </c>
      <c r="AN8145" t="s">
        <v>238</v>
      </c>
      <c r="AO8145">
        <v>4</v>
      </c>
      <c r="AP8145" t="s">
        <v>239</v>
      </c>
      <c r="AQ8145" s="27">
        <v>41997</v>
      </c>
      <c r="AR8145" t="s">
        <v>240</v>
      </c>
      <c r="AS8145">
        <v>9</v>
      </c>
      <c r="AT8145" t="s">
        <v>269</v>
      </c>
      <c r="AU8145" s="27">
        <v>41997</v>
      </c>
    </row>
    <row r="8146" spans="1:47" x14ac:dyDescent="0.2">
      <c r="A8146">
        <v>8145</v>
      </c>
      <c r="B8146" t="s">
        <v>26522</v>
      </c>
      <c r="C8146" t="s">
        <v>26523</v>
      </c>
      <c r="D8146" t="s">
        <v>26524</v>
      </c>
      <c r="E8146" s="27">
        <v>41278</v>
      </c>
      <c r="F8146" t="s">
        <v>233</v>
      </c>
      <c r="G8146" s="27">
        <v>33586</v>
      </c>
      <c r="H8146">
        <v>24</v>
      </c>
      <c r="I8146" t="s">
        <v>259</v>
      </c>
      <c r="J8146" t="s">
        <v>250</v>
      </c>
      <c r="K8146">
        <v>0</v>
      </c>
      <c r="L8146">
        <v>8</v>
      </c>
      <c r="M8146">
        <v>0</v>
      </c>
      <c r="N8146">
        <v>0</v>
      </c>
      <c r="O8146">
        <v>1</v>
      </c>
      <c r="P8146">
        <v>0</v>
      </c>
      <c r="Q8146" s="28">
        <v>41278.530555555553</v>
      </c>
      <c r="R8146" s="28">
        <v>41292.352777777778</v>
      </c>
      <c r="S8146" t="s">
        <v>26525</v>
      </c>
      <c r="T8146" s="27">
        <v>41277</v>
      </c>
      <c r="V8146">
        <v>1</v>
      </c>
      <c r="W8146" t="s">
        <v>36</v>
      </c>
      <c r="X8146" t="s">
        <v>412</v>
      </c>
      <c r="Y8146">
        <v>1</v>
      </c>
      <c r="AA8146" t="s">
        <v>26526</v>
      </c>
      <c r="AB8146" t="s">
        <v>32</v>
      </c>
      <c r="AC8146">
        <v>0</v>
      </c>
      <c r="AD8146" s="27">
        <v>41339</v>
      </c>
      <c r="AE8146" t="s">
        <v>378</v>
      </c>
      <c r="AF8146" s="27">
        <v>41339</v>
      </c>
      <c r="AG8146" s="27">
        <v>41517</v>
      </c>
      <c r="AH8146">
        <v>0</v>
      </c>
      <c r="AN8146" t="s">
        <v>238</v>
      </c>
      <c r="AO8146">
        <v>6</v>
      </c>
      <c r="AP8146" t="s">
        <v>246</v>
      </c>
      <c r="AQ8146" s="27">
        <v>41278</v>
      </c>
      <c r="AR8146" t="s">
        <v>240</v>
      </c>
      <c r="AS8146">
        <v>8</v>
      </c>
      <c r="AT8146" t="s">
        <v>269</v>
      </c>
      <c r="AU8146" s="27">
        <v>41278</v>
      </c>
    </row>
    <row r="8147" spans="1:47" x14ac:dyDescent="0.2">
      <c r="A8147">
        <v>8146</v>
      </c>
      <c r="B8147" t="s">
        <v>26527</v>
      </c>
      <c r="C8147" t="s">
        <v>3440</v>
      </c>
      <c r="D8147" t="s">
        <v>6460</v>
      </c>
      <c r="E8147" s="27">
        <v>41540</v>
      </c>
      <c r="F8147" t="s">
        <v>233</v>
      </c>
      <c r="G8147" s="27">
        <v>31348</v>
      </c>
      <c r="H8147">
        <v>30</v>
      </c>
      <c r="I8147" t="s">
        <v>244</v>
      </c>
      <c r="J8147" t="s">
        <v>250</v>
      </c>
      <c r="K8147">
        <v>0</v>
      </c>
      <c r="L8147">
        <v>9</v>
      </c>
      <c r="M8147">
        <v>0</v>
      </c>
      <c r="N8147">
        <v>0</v>
      </c>
      <c r="O8147">
        <v>1</v>
      </c>
      <c r="P8147">
        <v>0</v>
      </c>
      <c r="Q8147" s="28">
        <v>41540.511111111111</v>
      </c>
      <c r="R8147" s="28">
        <v>41540.34375</v>
      </c>
      <c r="S8147" t="s">
        <v>26528</v>
      </c>
      <c r="T8147" s="27">
        <v>41539</v>
      </c>
      <c r="V8147">
        <v>1</v>
      </c>
      <c r="W8147" t="s">
        <v>32</v>
      </c>
      <c r="X8147" t="s">
        <v>397</v>
      </c>
      <c r="Y8147">
        <v>0</v>
      </c>
      <c r="AB8147" t="s">
        <v>237</v>
      </c>
      <c r="AH8147">
        <v>0</v>
      </c>
      <c r="AN8147" t="s">
        <v>238</v>
      </c>
      <c r="AO8147">
        <v>7</v>
      </c>
      <c r="AP8147" t="s">
        <v>246</v>
      </c>
      <c r="AQ8147" s="27">
        <v>41540</v>
      </c>
      <c r="AR8147" t="s">
        <v>240</v>
      </c>
      <c r="AS8147">
        <v>9</v>
      </c>
      <c r="AT8147" t="s">
        <v>269</v>
      </c>
      <c r="AU8147" s="27">
        <v>41540</v>
      </c>
    </row>
    <row r="8148" spans="1:47" x14ac:dyDescent="0.2">
      <c r="A8148">
        <v>8147</v>
      </c>
      <c r="B8148" t="s">
        <v>26529</v>
      </c>
      <c r="C8148" t="s">
        <v>488</v>
      </c>
      <c r="D8148" t="s">
        <v>830</v>
      </c>
      <c r="E8148" s="27">
        <v>41418</v>
      </c>
      <c r="F8148" t="s">
        <v>233</v>
      </c>
      <c r="G8148" s="27">
        <v>30643</v>
      </c>
      <c r="H8148">
        <v>32</v>
      </c>
      <c r="I8148" t="s">
        <v>244</v>
      </c>
      <c r="J8148" t="s">
        <v>250</v>
      </c>
      <c r="K8148">
        <v>0</v>
      </c>
      <c r="L8148">
        <v>8</v>
      </c>
      <c r="M8148">
        <v>6</v>
      </c>
      <c r="N8148">
        <v>5</v>
      </c>
      <c r="O8148">
        <v>17</v>
      </c>
      <c r="P8148">
        <v>-1</v>
      </c>
      <c r="Q8148" s="28">
        <v>41417.493055555555</v>
      </c>
      <c r="R8148" s="28">
        <v>41530.381249999999</v>
      </c>
      <c r="S8148" t="s">
        <v>26530</v>
      </c>
      <c r="U8148" s="27">
        <v>41417</v>
      </c>
      <c r="V8148">
        <v>1</v>
      </c>
      <c r="W8148" t="s">
        <v>32</v>
      </c>
      <c r="X8148" t="s">
        <v>274</v>
      </c>
      <c r="Y8148">
        <v>1</v>
      </c>
      <c r="AA8148" t="s">
        <v>26531</v>
      </c>
      <c r="AB8148" t="s">
        <v>32</v>
      </c>
      <c r="AD8148" s="27">
        <v>41942</v>
      </c>
      <c r="AE8148" t="s">
        <v>261</v>
      </c>
      <c r="AH8148">
        <v>0</v>
      </c>
      <c r="AN8148" t="s">
        <v>238</v>
      </c>
      <c r="AO8148">
        <v>7</v>
      </c>
      <c r="AP8148" t="s">
        <v>246</v>
      </c>
      <c r="AQ8148" s="27">
        <v>41418</v>
      </c>
      <c r="AR8148" t="s">
        <v>240</v>
      </c>
      <c r="AS8148">
        <v>8</v>
      </c>
      <c r="AT8148" t="s">
        <v>269</v>
      </c>
      <c r="AU8148" s="27">
        <v>41418</v>
      </c>
    </row>
    <row r="8149" spans="1:47" x14ac:dyDescent="0.2">
      <c r="A8149">
        <v>8148</v>
      </c>
      <c r="B8149" t="s">
        <v>26532</v>
      </c>
      <c r="C8149" t="s">
        <v>484</v>
      </c>
      <c r="D8149" t="s">
        <v>775</v>
      </c>
      <c r="E8149" s="27">
        <v>41402</v>
      </c>
      <c r="F8149" t="s">
        <v>233</v>
      </c>
      <c r="G8149" s="27">
        <v>20149</v>
      </c>
      <c r="H8149">
        <v>61</v>
      </c>
      <c r="I8149" t="s">
        <v>234</v>
      </c>
      <c r="J8149" t="s">
        <v>245</v>
      </c>
      <c r="K8149">
        <v>0</v>
      </c>
      <c r="L8149">
        <v>1</v>
      </c>
      <c r="M8149">
        <v>0</v>
      </c>
      <c r="N8149">
        <v>0</v>
      </c>
      <c r="O8149">
        <v>0</v>
      </c>
      <c r="P8149">
        <v>0</v>
      </c>
      <c r="Q8149" s="28">
        <v>41402.234722222223</v>
      </c>
      <c r="R8149" s="28">
        <v>41408.401388888888</v>
      </c>
      <c r="S8149" t="s">
        <v>26533</v>
      </c>
      <c r="T8149" s="27">
        <v>41402</v>
      </c>
      <c r="V8149">
        <v>0</v>
      </c>
      <c r="W8149" t="s">
        <v>36</v>
      </c>
      <c r="X8149" t="s">
        <v>263</v>
      </c>
      <c r="Y8149">
        <v>0</v>
      </c>
      <c r="AB8149" t="s">
        <v>237</v>
      </c>
      <c r="AH8149">
        <v>0</v>
      </c>
      <c r="AN8149" t="s">
        <v>238</v>
      </c>
      <c r="AO8149">
        <v>1</v>
      </c>
      <c r="AP8149" t="s">
        <v>239</v>
      </c>
      <c r="AQ8149" s="27">
        <v>41402</v>
      </c>
      <c r="AR8149" t="s">
        <v>240</v>
      </c>
      <c r="AS8149">
        <v>1</v>
      </c>
      <c r="AT8149" t="s">
        <v>239</v>
      </c>
      <c r="AU8149" s="27">
        <v>41402</v>
      </c>
    </row>
    <row r="8150" spans="1:47" x14ac:dyDescent="0.2">
      <c r="A8150">
        <v>8149</v>
      </c>
      <c r="B8150" t="s">
        <v>26534</v>
      </c>
      <c r="C8150" t="s">
        <v>2931</v>
      </c>
      <c r="D8150" t="s">
        <v>11086</v>
      </c>
      <c r="E8150" s="27">
        <v>41678</v>
      </c>
      <c r="F8150" t="s">
        <v>233</v>
      </c>
      <c r="G8150" s="27">
        <v>32362</v>
      </c>
      <c r="H8150">
        <v>27</v>
      </c>
      <c r="I8150" t="s">
        <v>244</v>
      </c>
      <c r="J8150" t="s">
        <v>245</v>
      </c>
      <c r="K8150">
        <v>0</v>
      </c>
      <c r="L8150">
        <v>3</v>
      </c>
      <c r="M8150">
        <v>0</v>
      </c>
      <c r="N8150">
        <v>0</v>
      </c>
      <c r="O8150">
        <v>3</v>
      </c>
      <c r="P8150">
        <v>-1</v>
      </c>
      <c r="Q8150" s="28">
        <v>41677.198611111111</v>
      </c>
      <c r="R8150" s="28">
        <v>41680.447916666664</v>
      </c>
      <c r="S8150" t="s">
        <v>26535</v>
      </c>
      <c r="T8150" s="27">
        <v>41677</v>
      </c>
      <c r="V8150">
        <v>1</v>
      </c>
      <c r="W8150" t="s">
        <v>36</v>
      </c>
      <c r="X8150" t="s">
        <v>548</v>
      </c>
      <c r="Y8150">
        <v>0</v>
      </c>
      <c r="AB8150" t="s">
        <v>237</v>
      </c>
      <c r="AH8150">
        <v>0</v>
      </c>
      <c r="AN8150" t="s">
        <v>238</v>
      </c>
      <c r="AO8150">
        <v>3</v>
      </c>
      <c r="AP8150" t="s">
        <v>239</v>
      </c>
      <c r="AQ8150" s="27">
        <v>41678</v>
      </c>
      <c r="AR8150" t="s">
        <v>240</v>
      </c>
      <c r="AS8150">
        <v>3</v>
      </c>
      <c r="AT8150" t="s">
        <v>239</v>
      </c>
      <c r="AU8150" s="27">
        <v>41678</v>
      </c>
    </row>
    <row r="8151" spans="1:47" x14ac:dyDescent="0.2">
      <c r="A8151">
        <v>8150</v>
      </c>
      <c r="B8151" t="s">
        <v>26536</v>
      </c>
      <c r="C8151" t="s">
        <v>26537</v>
      </c>
      <c r="D8151" t="s">
        <v>26538</v>
      </c>
      <c r="E8151" s="27">
        <v>41467</v>
      </c>
      <c r="F8151" t="s">
        <v>294</v>
      </c>
      <c r="G8151" s="27">
        <v>32276</v>
      </c>
      <c r="H8151">
        <v>27</v>
      </c>
      <c r="I8151" t="s">
        <v>244</v>
      </c>
      <c r="J8151" t="s">
        <v>250</v>
      </c>
      <c r="K8151">
        <v>0</v>
      </c>
      <c r="L8151">
        <v>5</v>
      </c>
      <c r="M8151">
        <v>0</v>
      </c>
      <c r="N8151">
        <v>0</v>
      </c>
      <c r="O8151">
        <v>2</v>
      </c>
      <c r="S8151" t="s">
        <v>26539</v>
      </c>
      <c r="T8151" s="27">
        <v>40645</v>
      </c>
      <c r="V8151">
        <v>822</v>
      </c>
      <c r="W8151" t="s">
        <v>36</v>
      </c>
      <c r="X8151" t="s">
        <v>392</v>
      </c>
      <c r="Y8151">
        <v>0</v>
      </c>
      <c r="AB8151" t="s">
        <v>237</v>
      </c>
      <c r="AH8151">
        <v>0</v>
      </c>
      <c r="AN8151" t="s">
        <v>238</v>
      </c>
      <c r="AO8151">
        <v>4</v>
      </c>
      <c r="AP8151" t="s">
        <v>239</v>
      </c>
      <c r="AQ8151" s="27">
        <v>41467</v>
      </c>
      <c r="AR8151" t="s">
        <v>240</v>
      </c>
      <c r="AS8151">
        <v>5</v>
      </c>
      <c r="AT8151" t="s">
        <v>246</v>
      </c>
      <c r="AU8151" s="27">
        <v>41467</v>
      </c>
    </row>
    <row r="8152" spans="1:47" x14ac:dyDescent="0.2">
      <c r="A8152">
        <v>8151</v>
      </c>
      <c r="B8152" t="s">
        <v>26540</v>
      </c>
      <c r="C8152" t="s">
        <v>1313</v>
      </c>
      <c r="D8152" t="s">
        <v>1569</v>
      </c>
      <c r="E8152" s="27">
        <v>41601</v>
      </c>
      <c r="F8152" t="s">
        <v>233</v>
      </c>
      <c r="G8152" s="27">
        <v>27336</v>
      </c>
      <c r="H8152">
        <v>41</v>
      </c>
      <c r="I8152" t="s">
        <v>244</v>
      </c>
      <c r="J8152" t="s">
        <v>353</v>
      </c>
      <c r="K8152">
        <v>0</v>
      </c>
      <c r="L8152">
        <v>2</v>
      </c>
      <c r="M8152">
        <v>0</v>
      </c>
      <c r="N8152">
        <v>0</v>
      </c>
      <c r="O8152">
        <v>2</v>
      </c>
      <c r="P8152">
        <v>-1</v>
      </c>
      <c r="Q8152" s="28">
        <v>41600.397916666669</v>
      </c>
      <c r="R8152" s="28">
        <v>41601.427777777775</v>
      </c>
      <c r="S8152" t="s">
        <v>26541</v>
      </c>
      <c r="T8152" s="27">
        <v>41600</v>
      </c>
      <c r="V8152">
        <v>1</v>
      </c>
      <c r="W8152" t="s">
        <v>36</v>
      </c>
      <c r="X8152" t="s">
        <v>279</v>
      </c>
      <c r="Y8152">
        <v>0</v>
      </c>
      <c r="AB8152" t="s">
        <v>237</v>
      </c>
      <c r="AH8152">
        <v>0</v>
      </c>
      <c r="AN8152" t="s">
        <v>238</v>
      </c>
      <c r="AO8152">
        <v>1</v>
      </c>
      <c r="AP8152" t="s">
        <v>239</v>
      </c>
      <c r="AQ8152" s="27">
        <v>41601</v>
      </c>
      <c r="AR8152" t="s">
        <v>240</v>
      </c>
      <c r="AS8152">
        <v>2</v>
      </c>
      <c r="AT8152" t="s">
        <v>239</v>
      </c>
      <c r="AU8152" s="27">
        <v>41601</v>
      </c>
    </row>
    <row r="8153" spans="1:47" x14ac:dyDescent="0.2">
      <c r="A8153">
        <v>8152</v>
      </c>
      <c r="B8153" t="s">
        <v>26542</v>
      </c>
      <c r="C8153" t="s">
        <v>1478</v>
      </c>
      <c r="D8153" t="s">
        <v>741</v>
      </c>
      <c r="E8153" s="27">
        <v>41842</v>
      </c>
      <c r="F8153" t="s">
        <v>233</v>
      </c>
      <c r="G8153" s="27">
        <v>33082</v>
      </c>
      <c r="H8153">
        <v>25</v>
      </c>
      <c r="I8153" t="s">
        <v>244</v>
      </c>
      <c r="J8153" t="s">
        <v>353</v>
      </c>
      <c r="K8153">
        <v>0</v>
      </c>
      <c r="L8153">
        <v>1</v>
      </c>
      <c r="M8153">
        <v>0</v>
      </c>
      <c r="N8153">
        <v>0</v>
      </c>
      <c r="O8153">
        <v>2</v>
      </c>
      <c r="P8153">
        <v>-1</v>
      </c>
      <c r="Q8153" s="28">
        <v>41841.309027777781</v>
      </c>
      <c r="R8153" s="28">
        <v>41842.088194444441</v>
      </c>
      <c r="S8153" t="s">
        <v>26543</v>
      </c>
      <c r="T8153" s="27">
        <v>41841</v>
      </c>
      <c r="V8153">
        <v>1</v>
      </c>
      <c r="W8153" t="s">
        <v>32</v>
      </c>
      <c r="X8153" t="s">
        <v>348</v>
      </c>
      <c r="Y8153">
        <v>0</v>
      </c>
      <c r="AB8153" t="s">
        <v>237</v>
      </c>
      <c r="AH8153">
        <v>0</v>
      </c>
      <c r="AN8153" t="s">
        <v>238</v>
      </c>
      <c r="AO8153">
        <v>2</v>
      </c>
      <c r="AP8153" t="s">
        <v>239</v>
      </c>
      <c r="AQ8153" s="27">
        <v>41842</v>
      </c>
      <c r="AR8153" t="s">
        <v>240</v>
      </c>
      <c r="AS8153">
        <v>1</v>
      </c>
      <c r="AT8153" t="s">
        <v>239</v>
      </c>
      <c r="AU8153" s="27">
        <v>41842</v>
      </c>
    </row>
    <row r="8154" spans="1:47" x14ac:dyDescent="0.2">
      <c r="A8154">
        <v>8153</v>
      </c>
      <c r="B8154" t="s">
        <v>26544</v>
      </c>
      <c r="C8154" t="s">
        <v>1101</v>
      </c>
      <c r="D8154" t="s">
        <v>26545</v>
      </c>
      <c r="E8154" s="27">
        <v>41396</v>
      </c>
      <c r="F8154" t="s">
        <v>233</v>
      </c>
      <c r="G8154" s="27">
        <v>20388</v>
      </c>
      <c r="H8154">
        <v>60</v>
      </c>
      <c r="I8154" t="s">
        <v>234</v>
      </c>
      <c r="J8154" t="s">
        <v>245</v>
      </c>
      <c r="K8154">
        <v>0</v>
      </c>
      <c r="L8154">
        <v>1</v>
      </c>
      <c r="M8154">
        <v>0</v>
      </c>
      <c r="N8154">
        <v>0</v>
      </c>
      <c r="O8154">
        <v>0</v>
      </c>
      <c r="P8154">
        <v>-1</v>
      </c>
      <c r="Q8154" s="28">
        <v>41395.189583333333</v>
      </c>
      <c r="R8154" s="28">
        <v>41396.197222222225</v>
      </c>
      <c r="S8154" t="s">
        <v>26546</v>
      </c>
      <c r="T8154" s="27">
        <v>41395</v>
      </c>
      <c r="V8154">
        <v>1</v>
      </c>
      <c r="W8154" t="s">
        <v>36</v>
      </c>
      <c r="X8154" t="s">
        <v>263</v>
      </c>
      <c r="Y8154">
        <v>0</v>
      </c>
      <c r="AB8154" t="s">
        <v>237</v>
      </c>
      <c r="AH8154">
        <v>0</v>
      </c>
      <c r="AN8154" t="s">
        <v>238</v>
      </c>
      <c r="AO8154">
        <v>1</v>
      </c>
      <c r="AP8154" t="s">
        <v>239</v>
      </c>
      <c r="AQ8154" s="27">
        <v>41396</v>
      </c>
      <c r="AR8154" t="s">
        <v>240</v>
      </c>
      <c r="AS8154">
        <v>1</v>
      </c>
      <c r="AT8154" t="s">
        <v>239</v>
      </c>
      <c r="AU8154" s="27">
        <v>41396</v>
      </c>
    </row>
    <row r="8155" spans="1:47" x14ac:dyDescent="0.2">
      <c r="A8155">
        <v>8154</v>
      </c>
      <c r="B8155" t="s">
        <v>26547</v>
      </c>
      <c r="C8155" t="s">
        <v>6025</v>
      </c>
      <c r="D8155" t="s">
        <v>9581</v>
      </c>
      <c r="E8155" s="27">
        <v>41312</v>
      </c>
      <c r="F8155" t="s">
        <v>233</v>
      </c>
      <c r="G8155" s="27">
        <v>33975</v>
      </c>
      <c r="H8155">
        <v>23</v>
      </c>
      <c r="I8155" t="s">
        <v>259</v>
      </c>
      <c r="J8155" t="s">
        <v>250</v>
      </c>
      <c r="K8155">
        <v>0</v>
      </c>
      <c r="L8155">
        <v>8</v>
      </c>
      <c r="M8155">
        <v>0</v>
      </c>
      <c r="N8155">
        <v>0</v>
      </c>
      <c r="O8155">
        <v>1</v>
      </c>
      <c r="P8155">
        <v>0</v>
      </c>
      <c r="Q8155" s="28">
        <v>41312.509027777778</v>
      </c>
      <c r="R8155" s="28">
        <v>41316.365972222222</v>
      </c>
      <c r="S8155" t="s">
        <v>26548</v>
      </c>
      <c r="T8155" s="27">
        <v>41311</v>
      </c>
      <c r="V8155">
        <v>1</v>
      </c>
      <c r="W8155" t="s">
        <v>36</v>
      </c>
      <c r="X8155" t="s">
        <v>350</v>
      </c>
      <c r="Y8155">
        <v>0</v>
      </c>
      <c r="AB8155" t="s">
        <v>237</v>
      </c>
      <c r="AH8155">
        <v>0</v>
      </c>
      <c r="AN8155" t="s">
        <v>238</v>
      </c>
      <c r="AO8155">
        <v>8</v>
      </c>
      <c r="AP8155" t="s">
        <v>269</v>
      </c>
      <c r="AQ8155" s="27">
        <v>41312</v>
      </c>
      <c r="AR8155" t="s">
        <v>240</v>
      </c>
      <c r="AS8155">
        <v>8</v>
      </c>
      <c r="AT8155" t="s">
        <v>269</v>
      </c>
      <c r="AU8155" s="27">
        <v>41312</v>
      </c>
    </row>
    <row r="8156" spans="1:47" x14ac:dyDescent="0.2">
      <c r="A8156">
        <v>8155</v>
      </c>
      <c r="B8156" t="s">
        <v>26549</v>
      </c>
      <c r="C8156" t="s">
        <v>330</v>
      </c>
      <c r="D8156" t="s">
        <v>26550</v>
      </c>
      <c r="E8156" s="27">
        <v>41585</v>
      </c>
      <c r="F8156" t="s">
        <v>233</v>
      </c>
      <c r="G8156" s="27">
        <v>27865</v>
      </c>
      <c r="H8156">
        <v>40</v>
      </c>
      <c r="I8156" t="s">
        <v>244</v>
      </c>
      <c r="J8156" t="s">
        <v>245</v>
      </c>
      <c r="K8156">
        <v>0</v>
      </c>
      <c r="L8156">
        <v>1</v>
      </c>
      <c r="M8156">
        <v>0</v>
      </c>
      <c r="N8156">
        <v>0</v>
      </c>
      <c r="O8156">
        <v>0</v>
      </c>
      <c r="P8156">
        <v>-1</v>
      </c>
      <c r="Q8156" s="28">
        <v>41584.456944444442</v>
      </c>
      <c r="R8156" s="28">
        <v>41585.079861111109</v>
      </c>
      <c r="S8156" t="s">
        <v>26551</v>
      </c>
      <c r="T8156" s="27">
        <v>41584</v>
      </c>
      <c r="V8156">
        <v>1</v>
      </c>
      <c r="W8156" t="s">
        <v>36</v>
      </c>
      <c r="X8156" t="s">
        <v>279</v>
      </c>
      <c r="Y8156">
        <v>0</v>
      </c>
      <c r="AB8156" t="s">
        <v>237</v>
      </c>
      <c r="AH8156">
        <v>0</v>
      </c>
      <c r="AN8156" t="s">
        <v>238</v>
      </c>
      <c r="AO8156">
        <v>1</v>
      </c>
      <c r="AP8156" t="s">
        <v>239</v>
      </c>
      <c r="AQ8156" s="27">
        <v>41585</v>
      </c>
      <c r="AR8156" t="s">
        <v>240</v>
      </c>
      <c r="AS8156">
        <v>1</v>
      </c>
      <c r="AT8156" t="s">
        <v>239</v>
      </c>
      <c r="AU8156" s="27">
        <v>41585</v>
      </c>
    </row>
    <row r="8157" spans="1:47" x14ac:dyDescent="0.2">
      <c r="A8157">
        <v>8156</v>
      </c>
      <c r="B8157" t="s">
        <v>26552</v>
      </c>
      <c r="C8157" t="s">
        <v>4134</v>
      </c>
      <c r="D8157" t="s">
        <v>26553</v>
      </c>
      <c r="E8157" s="27">
        <v>41726</v>
      </c>
      <c r="F8157" t="s">
        <v>233</v>
      </c>
      <c r="G8157" s="27">
        <v>29556</v>
      </c>
      <c r="H8157">
        <v>35</v>
      </c>
      <c r="I8157" t="s">
        <v>244</v>
      </c>
      <c r="J8157" t="s">
        <v>245</v>
      </c>
      <c r="K8157">
        <v>0</v>
      </c>
      <c r="L8157">
        <v>4</v>
      </c>
      <c r="M8157">
        <v>0</v>
      </c>
      <c r="N8157">
        <v>0</v>
      </c>
      <c r="O8157">
        <v>6</v>
      </c>
      <c r="P8157">
        <v>-1</v>
      </c>
      <c r="Q8157" s="28">
        <v>41725.207638888889</v>
      </c>
      <c r="R8157" s="28">
        <v>41741.231249999997</v>
      </c>
      <c r="S8157" t="s">
        <v>26554</v>
      </c>
      <c r="T8157" s="27">
        <v>41725</v>
      </c>
      <c r="V8157">
        <v>1</v>
      </c>
      <c r="W8157" t="s">
        <v>32</v>
      </c>
      <c r="X8157" t="s">
        <v>359</v>
      </c>
      <c r="Y8157">
        <v>0</v>
      </c>
      <c r="AB8157" t="s">
        <v>237</v>
      </c>
      <c r="AH8157">
        <v>0</v>
      </c>
      <c r="AN8157" t="s">
        <v>238</v>
      </c>
      <c r="AO8157">
        <v>4</v>
      </c>
      <c r="AP8157" t="s">
        <v>239</v>
      </c>
      <c r="AQ8157" s="27">
        <v>41726</v>
      </c>
      <c r="AR8157" t="s">
        <v>240</v>
      </c>
      <c r="AS8157">
        <v>4</v>
      </c>
      <c r="AT8157" t="s">
        <v>239</v>
      </c>
      <c r="AU8157" s="27">
        <v>41726</v>
      </c>
    </row>
    <row r="8158" spans="1:47" x14ac:dyDescent="0.2">
      <c r="A8158">
        <v>8157</v>
      </c>
      <c r="B8158" t="s">
        <v>26555</v>
      </c>
      <c r="C8158" t="s">
        <v>10661</v>
      </c>
      <c r="D8158" t="s">
        <v>26556</v>
      </c>
      <c r="E8158" s="27">
        <v>41682</v>
      </c>
      <c r="F8158" t="s">
        <v>233</v>
      </c>
      <c r="G8158" s="27">
        <v>31483</v>
      </c>
      <c r="H8158">
        <v>30</v>
      </c>
      <c r="I8158" t="s">
        <v>244</v>
      </c>
      <c r="J8158" t="s">
        <v>245</v>
      </c>
      <c r="K8158">
        <v>0</v>
      </c>
      <c r="L8158">
        <v>3</v>
      </c>
      <c r="M8158">
        <v>0</v>
      </c>
      <c r="N8158">
        <v>0</v>
      </c>
      <c r="O8158">
        <v>0</v>
      </c>
      <c r="P8158">
        <v>-7</v>
      </c>
      <c r="Q8158" s="28">
        <v>41675.231944444444</v>
      </c>
      <c r="R8158" s="28">
        <v>41681.375694444447</v>
      </c>
      <c r="S8158" t="s">
        <v>26557</v>
      </c>
      <c r="T8158" s="27">
        <v>41675</v>
      </c>
      <c r="V8158">
        <v>7</v>
      </c>
      <c r="W8158" t="s">
        <v>32</v>
      </c>
      <c r="X8158" t="s">
        <v>359</v>
      </c>
      <c r="Y8158">
        <v>0</v>
      </c>
      <c r="AB8158" t="s">
        <v>237</v>
      </c>
      <c r="AH8158">
        <v>0</v>
      </c>
      <c r="AN8158" t="s">
        <v>238</v>
      </c>
      <c r="AO8158">
        <v>1</v>
      </c>
      <c r="AP8158" t="s">
        <v>239</v>
      </c>
      <c r="AQ8158" s="27">
        <v>41682</v>
      </c>
      <c r="AR8158" t="s">
        <v>240</v>
      </c>
      <c r="AS8158">
        <v>3</v>
      </c>
      <c r="AT8158" t="s">
        <v>239</v>
      </c>
      <c r="AU8158" s="27">
        <v>41682</v>
      </c>
    </row>
    <row r="8159" spans="1:47" x14ac:dyDescent="0.2">
      <c r="A8159">
        <v>8158</v>
      </c>
      <c r="B8159" t="s">
        <v>26558</v>
      </c>
      <c r="C8159" t="s">
        <v>990</v>
      </c>
      <c r="D8159" t="s">
        <v>26559</v>
      </c>
      <c r="E8159" s="27">
        <v>41920</v>
      </c>
      <c r="F8159" t="s">
        <v>233</v>
      </c>
      <c r="G8159" s="27">
        <v>29970</v>
      </c>
      <c r="H8159">
        <v>34</v>
      </c>
      <c r="I8159" t="s">
        <v>244</v>
      </c>
      <c r="J8159" t="s">
        <v>245</v>
      </c>
      <c r="K8159">
        <v>0</v>
      </c>
      <c r="L8159">
        <v>1</v>
      </c>
      <c r="M8159">
        <v>0</v>
      </c>
      <c r="N8159">
        <v>0</v>
      </c>
      <c r="O8159">
        <v>1</v>
      </c>
      <c r="P8159">
        <v>-544</v>
      </c>
      <c r="Q8159" s="28">
        <v>41376.178472222222</v>
      </c>
      <c r="R8159" s="28">
        <v>41377.199305555558</v>
      </c>
      <c r="S8159" t="s">
        <v>26560</v>
      </c>
      <c r="U8159" s="27">
        <v>41376</v>
      </c>
      <c r="V8159">
        <v>544</v>
      </c>
      <c r="W8159" t="s">
        <v>32</v>
      </c>
      <c r="X8159" t="s">
        <v>274</v>
      </c>
      <c r="Y8159">
        <v>0</v>
      </c>
      <c r="AB8159" t="s">
        <v>237</v>
      </c>
      <c r="AH8159">
        <v>0</v>
      </c>
      <c r="AN8159" t="s">
        <v>238</v>
      </c>
      <c r="AO8159">
        <v>1</v>
      </c>
      <c r="AP8159" t="s">
        <v>239</v>
      </c>
      <c r="AQ8159" s="27">
        <v>41920</v>
      </c>
      <c r="AR8159" t="s">
        <v>240</v>
      </c>
      <c r="AS8159">
        <v>1</v>
      </c>
      <c r="AT8159" t="s">
        <v>239</v>
      </c>
      <c r="AU8159" s="27">
        <v>41920</v>
      </c>
    </row>
    <row r="8160" spans="1:47" x14ac:dyDescent="0.2">
      <c r="A8160">
        <v>8159</v>
      </c>
      <c r="B8160" t="s">
        <v>26561</v>
      </c>
      <c r="C8160" t="s">
        <v>15435</v>
      </c>
      <c r="D8160" t="s">
        <v>26562</v>
      </c>
      <c r="E8160" s="27">
        <v>41881</v>
      </c>
      <c r="F8160" t="s">
        <v>233</v>
      </c>
      <c r="G8160" s="27">
        <v>24246</v>
      </c>
      <c r="H8160">
        <v>49</v>
      </c>
      <c r="I8160" t="s">
        <v>234</v>
      </c>
      <c r="J8160" t="s">
        <v>245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-1</v>
      </c>
      <c r="Q8160" s="28">
        <v>41880.156944444447</v>
      </c>
      <c r="R8160" s="28">
        <v>41881.369444444441</v>
      </c>
      <c r="S8160" t="s">
        <v>26563</v>
      </c>
      <c r="T8160" s="27">
        <v>41880</v>
      </c>
      <c r="V8160">
        <v>1</v>
      </c>
      <c r="W8160" t="s">
        <v>32</v>
      </c>
      <c r="X8160" t="s">
        <v>313</v>
      </c>
      <c r="Y8160">
        <v>0</v>
      </c>
      <c r="AB8160" t="s">
        <v>237</v>
      </c>
      <c r="AH8160">
        <v>0</v>
      </c>
      <c r="AN8160" t="s">
        <v>238</v>
      </c>
      <c r="AO8160">
        <v>1</v>
      </c>
      <c r="AP8160" t="s">
        <v>239</v>
      </c>
      <c r="AQ8160" s="27">
        <v>41881</v>
      </c>
      <c r="AR8160" t="s">
        <v>240</v>
      </c>
      <c r="AS8160">
        <v>1</v>
      </c>
      <c r="AT8160" t="s">
        <v>239</v>
      </c>
      <c r="AU8160" s="27">
        <v>41881</v>
      </c>
    </row>
    <row r="8161" spans="1:47" x14ac:dyDescent="0.2">
      <c r="A8161">
        <v>8160</v>
      </c>
      <c r="B8161" t="s">
        <v>26564</v>
      </c>
      <c r="C8161" t="s">
        <v>670</v>
      </c>
      <c r="D8161" t="s">
        <v>26565</v>
      </c>
      <c r="E8161" s="27">
        <v>41549</v>
      </c>
      <c r="F8161" t="s">
        <v>294</v>
      </c>
      <c r="G8161" s="27">
        <v>34912</v>
      </c>
      <c r="H8161">
        <v>20</v>
      </c>
      <c r="I8161" t="s">
        <v>259</v>
      </c>
      <c r="J8161" t="s">
        <v>245</v>
      </c>
      <c r="K8161">
        <v>0</v>
      </c>
      <c r="L8161">
        <v>5</v>
      </c>
      <c r="M8161">
        <v>0</v>
      </c>
      <c r="N8161">
        <v>0</v>
      </c>
      <c r="O8161">
        <v>1</v>
      </c>
      <c r="P8161">
        <v>-41</v>
      </c>
      <c r="Q8161" s="28">
        <v>41508.429861111108</v>
      </c>
      <c r="R8161" s="28">
        <v>41509.347916666666</v>
      </c>
      <c r="S8161" t="s">
        <v>26566</v>
      </c>
      <c r="T8161" s="27">
        <v>41508</v>
      </c>
      <c r="V8161">
        <v>41</v>
      </c>
      <c r="W8161" t="s">
        <v>32</v>
      </c>
      <c r="X8161" t="s">
        <v>371</v>
      </c>
      <c r="Y8161">
        <v>0</v>
      </c>
      <c r="AB8161" t="s">
        <v>237</v>
      </c>
      <c r="AH8161">
        <v>0</v>
      </c>
      <c r="AN8161" t="s">
        <v>238</v>
      </c>
      <c r="AO8161">
        <v>6</v>
      </c>
      <c r="AP8161" t="s">
        <v>246</v>
      </c>
      <c r="AQ8161" s="27">
        <v>41549</v>
      </c>
      <c r="AR8161" t="s">
        <v>240</v>
      </c>
      <c r="AS8161">
        <v>5</v>
      </c>
      <c r="AT8161" t="s">
        <v>246</v>
      </c>
      <c r="AU8161" s="27">
        <v>41549</v>
      </c>
    </row>
    <row r="8162" spans="1:47" x14ac:dyDescent="0.2">
      <c r="A8162">
        <v>8161</v>
      </c>
      <c r="B8162" t="s">
        <v>26567</v>
      </c>
      <c r="C8162" t="s">
        <v>17121</v>
      </c>
      <c r="D8162" t="s">
        <v>6804</v>
      </c>
      <c r="E8162" s="27">
        <v>41675</v>
      </c>
      <c r="F8162" t="s">
        <v>294</v>
      </c>
      <c r="G8162" s="27">
        <v>35042</v>
      </c>
      <c r="H8162">
        <v>20</v>
      </c>
      <c r="I8162" t="s">
        <v>259</v>
      </c>
      <c r="J8162" t="s">
        <v>250</v>
      </c>
      <c r="K8162">
        <v>0</v>
      </c>
      <c r="L8162">
        <v>5</v>
      </c>
      <c r="M8162">
        <v>0</v>
      </c>
      <c r="N8162">
        <v>0</v>
      </c>
      <c r="O8162">
        <v>0</v>
      </c>
      <c r="P8162">
        <v>-1</v>
      </c>
      <c r="Q8162" s="28">
        <v>41674.428472222222</v>
      </c>
      <c r="R8162" s="28">
        <v>41675.414583333331</v>
      </c>
      <c r="S8162" t="s">
        <v>26568</v>
      </c>
      <c r="T8162" s="27">
        <v>41674</v>
      </c>
      <c r="V8162">
        <v>1</v>
      </c>
      <c r="W8162" t="s">
        <v>32</v>
      </c>
      <c r="X8162" t="s">
        <v>359</v>
      </c>
      <c r="Y8162">
        <v>0</v>
      </c>
      <c r="AB8162" t="s">
        <v>237</v>
      </c>
      <c r="AH8162">
        <v>0</v>
      </c>
      <c r="AN8162" t="s">
        <v>238</v>
      </c>
      <c r="AO8162">
        <v>7</v>
      </c>
      <c r="AP8162" t="s">
        <v>246</v>
      </c>
      <c r="AQ8162" s="27">
        <v>41675</v>
      </c>
      <c r="AR8162" t="s">
        <v>240</v>
      </c>
      <c r="AS8162">
        <v>5</v>
      </c>
      <c r="AT8162" t="s">
        <v>246</v>
      </c>
      <c r="AU8162" s="27">
        <v>41675</v>
      </c>
    </row>
    <row r="8163" spans="1:47" x14ac:dyDescent="0.2">
      <c r="A8163">
        <v>8162</v>
      </c>
      <c r="B8163" t="s">
        <v>26569</v>
      </c>
      <c r="C8163" t="s">
        <v>26570</v>
      </c>
      <c r="D8163" t="s">
        <v>26571</v>
      </c>
      <c r="E8163" s="27">
        <v>41351</v>
      </c>
      <c r="F8163" t="s">
        <v>233</v>
      </c>
      <c r="G8163" s="27">
        <v>24746</v>
      </c>
      <c r="H8163">
        <v>48</v>
      </c>
      <c r="I8163" t="s">
        <v>234</v>
      </c>
      <c r="J8163" t="s">
        <v>1115</v>
      </c>
      <c r="K8163">
        <v>0</v>
      </c>
      <c r="L8163">
        <v>2</v>
      </c>
      <c r="M8163">
        <v>0</v>
      </c>
      <c r="N8163">
        <v>0</v>
      </c>
      <c r="O8163">
        <v>0</v>
      </c>
      <c r="P8163">
        <v>-1</v>
      </c>
      <c r="Q8163" s="28">
        <v>41350.423611111109</v>
      </c>
      <c r="R8163" s="28">
        <v>41353.392361111109</v>
      </c>
      <c r="S8163" t="s">
        <v>26572</v>
      </c>
      <c r="T8163" s="27">
        <v>41350</v>
      </c>
      <c r="V8163">
        <v>1</v>
      </c>
      <c r="W8163" t="s">
        <v>32</v>
      </c>
      <c r="X8163" t="s">
        <v>1406</v>
      </c>
      <c r="Y8163">
        <v>0</v>
      </c>
      <c r="AB8163" t="s">
        <v>237</v>
      </c>
      <c r="AH8163">
        <v>0</v>
      </c>
      <c r="AN8163" t="s">
        <v>238</v>
      </c>
      <c r="AO8163">
        <v>1</v>
      </c>
      <c r="AP8163" t="s">
        <v>239</v>
      </c>
      <c r="AQ8163" s="27">
        <v>41351</v>
      </c>
      <c r="AR8163" t="s">
        <v>240</v>
      </c>
      <c r="AS8163">
        <v>2</v>
      </c>
      <c r="AT8163" t="s">
        <v>239</v>
      </c>
      <c r="AU8163" s="27">
        <v>41351</v>
      </c>
    </row>
    <row r="8164" spans="1:47" x14ac:dyDescent="0.2">
      <c r="A8164">
        <v>8163</v>
      </c>
      <c r="B8164" t="s">
        <v>26573</v>
      </c>
      <c r="C8164" t="s">
        <v>1147</v>
      </c>
      <c r="D8164" t="s">
        <v>1282</v>
      </c>
      <c r="E8164" s="27">
        <v>41592</v>
      </c>
      <c r="F8164" t="s">
        <v>233</v>
      </c>
      <c r="G8164" s="27">
        <v>33432</v>
      </c>
      <c r="H8164">
        <v>24</v>
      </c>
      <c r="I8164" t="s">
        <v>259</v>
      </c>
      <c r="J8164" t="s">
        <v>250</v>
      </c>
      <c r="K8164">
        <v>0</v>
      </c>
      <c r="L8164">
        <v>5</v>
      </c>
      <c r="M8164">
        <v>0</v>
      </c>
      <c r="N8164">
        <v>0</v>
      </c>
      <c r="O8164">
        <v>0</v>
      </c>
      <c r="P8164">
        <v>-1</v>
      </c>
      <c r="Q8164" s="28">
        <v>41591.338888888888</v>
      </c>
      <c r="R8164" s="28">
        <v>41592.34097222222</v>
      </c>
      <c r="S8164" t="s">
        <v>26574</v>
      </c>
      <c r="T8164" s="27">
        <v>41591</v>
      </c>
      <c r="V8164">
        <v>1</v>
      </c>
      <c r="W8164" t="s">
        <v>36</v>
      </c>
      <c r="X8164" t="s">
        <v>279</v>
      </c>
      <c r="Y8164">
        <v>1</v>
      </c>
      <c r="AA8164" t="s">
        <v>26575</v>
      </c>
      <c r="AB8164" t="s">
        <v>36</v>
      </c>
      <c r="AC8164">
        <v>0</v>
      </c>
      <c r="AD8164" s="27">
        <v>41762</v>
      </c>
      <c r="AE8164" t="s">
        <v>474</v>
      </c>
      <c r="AF8164" s="27">
        <v>41762</v>
      </c>
      <c r="AG8164" s="27">
        <v>41764</v>
      </c>
      <c r="AH8164">
        <v>1</v>
      </c>
      <c r="AJ8164" t="s">
        <v>26575</v>
      </c>
      <c r="AK8164" t="s">
        <v>2239</v>
      </c>
      <c r="AL8164" s="27">
        <v>41762</v>
      </c>
      <c r="AM8164" t="s">
        <v>1265</v>
      </c>
      <c r="AN8164" t="s">
        <v>238</v>
      </c>
      <c r="AO8164">
        <v>5</v>
      </c>
      <c r="AP8164" t="s">
        <v>246</v>
      </c>
      <c r="AQ8164" s="27">
        <v>41592</v>
      </c>
      <c r="AR8164" t="s">
        <v>240</v>
      </c>
      <c r="AS8164">
        <v>5</v>
      </c>
      <c r="AT8164" t="s">
        <v>246</v>
      </c>
      <c r="AU8164" s="27">
        <v>41592</v>
      </c>
    </row>
    <row r="8165" spans="1:47" x14ac:dyDescent="0.2">
      <c r="A8165">
        <v>8164</v>
      </c>
      <c r="B8165" t="s">
        <v>26576</v>
      </c>
      <c r="C8165" t="s">
        <v>8656</v>
      </c>
      <c r="D8165" t="s">
        <v>26577</v>
      </c>
      <c r="E8165" s="27">
        <v>41488</v>
      </c>
      <c r="F8165" t="s">
        <v>233</v>
      </c>
      <c r="G8165" s="27">
        <v>31471</v>
      </c>
      <c r="H8165">
        <v>30</v>
      </c>
      <c r="I8165" t="s">
        <v>244</v>
      </c>
      <c r="J8165" t="s">
        <v>250</v>
      </c>
      <c r="K8165">
        <v>0</v>
      </c>
      <c r="L8165">
        <v>3</v>
      </c>
      <c r="M8165">
        <v>0</v>
      </c>
      <c r="N8165">
        <v>0</v>
      </c>
      <c r="O8165">
        <v>5</v>
      </c>
      <c r="P8165">
        <v>-1</v>
      </c>
      <c r="Q8165" s="28">
        <v>41487.460416666669</v>
      </c>
      <c r="R8165" s="28">
        <v>41488.362500000003</v>
      </c>
      <c r="S8165" t="s">
        <v>26578</v>
      </c>
      <c r="T8165" s="27">
        <v>41487</v>
      </c>
      <c r="V8165">
        <v>1</v>
      </c>
      <c r="W8165" t="s">
        <v>36</v>
      </c>
      <c r="X8165" t="s">
        <v>279</v>
      </c>
      <c r="Y8165">
        <v>0</v>
      </c>
      <c r="AB8165" t="s">
        <v>237</v>
      </c>
      <c r="AH8165">
        <v>0</v>
      </c>
      <c r="AN8165" t="s">
        <v>238</v>
      </c>
      <c r="AO8165">
        <v>2</v>
      </c>
      <c r="AP8165" t="s">
        <v>239</v>
      </c>
      <c r="AQ8165" s="27">
        <v>41488</v>
      </c>
      <c r="AR8165" t="s">
        <v>240</v>
      </c>
      <c r="AS8165">
        <v>3</v>
      </c>
      <c r="AT8165" t="s">
        <v>239</v>
      </c>
      <c r="AU8165" s="27">
        <v>41488</v>
      </c>
    </row>
    <row r="8166" spans="1:47" x14ac:dyDescent="0.2">
      <c r="A8166">
        <v>8165</v>
      </c>
      <c r="B8166" t="s">
        <v>26579</v>
      </c>
      <c r="C8166" t="s">
        <v>26580</v>
      </c>
      <c r="D8166" t="s">
        <v>18918</v>
      </c>
      <c r="E8166" s="27">
        <v>41920</v>
      </c>
      <c r="F8166" t="s">
        <v>294</v>
      </c>
      <c r="G8166" s="27">
        <v>33158</v>
      </c>
      <c r="H8166">
        <v>25</v>
      </c>
      <c r="I8166" t="s">
        <v>244</v>
      </c>
      <c r="J8166" t="s">
        <v>250</v>
      </c>
      <c r="K8166">
        <v>0</v>
      </c>
      <c r="L8166">
        <v>4</v>
      </c>
      <c r="M8166">
        <v>0</v>
      </c>
      <c r="N8166">
        <v>0</v>
      </c>
      <c r="O8166">
        <v>0</v>
      </c>
      <c r="W8166" t="s">
        <v>237</v>
      </c>
      <c r="Y8166">
        <v>-1</v>
      </c>
      <c r="AB8166" t="s">
        <v>237</v>
      </c>
      <c r="AH8166">
        <v>0</v>
      </c>
      <c r="AN8166" t="s">
        <v>238</v>
      </c>
      <c r="AO8166">
        <v>3</v>
      </c>
      <c r="AP8166" t="s">
        <v>239</v>
      </c>
      <c r="AQ8166" s="27">
        <v>41920</v>
      </c>
      <c r="AR8166" t="s">
        <v>240</v>
      </c>
      <c r="AS8166">
        <v>4</v>
      </c>
      <c r="AT8166" t="s">
        <v>239</v>
      </c>
      <c r="AU8166" s="27">
        <v>41920</v>
      </c>
    </row>
    <row r="8167" spans="1:47" x14ac:dyDescent="0.2">
      <c r="A8167">
        <v>8166</v>
      </c>
      <c r="B8167" t="s">
        <v>26581</v>
      </c>
      <c r="C8167" t="s">
        <v>1584</v>
      </c>
      <c r="D8167" t="s">
        <v>26582</v>
      </c>
      <c r="E8167" s="27">
        <v>41539</v>
      </c>
      <c r="F8167" t="s">
        <v>233</v>
      </c>
      <c r="G8167" s="27">
        <v>24003</v>
      </c>
      <c r="H8167">
        <v>50</v>
      </c>
      <c r="I8167" t="s">
        <v>234</v>
      </c>
      <c r="J8167" t="s">
        <v>250</v>
      </c>
      <c r="K8167">
        <v>1</v>
      </c>
      <c r="L8167">
        <v>10</v>
      </c>
      <c r="M8167">
        <v>0</v>
      </c>
      <c r="N8167">
        <v>0</v>
      </c>
      <c r="O8167">
        <v>23</v>
      </c>
      <c r="P8167">
        <v>74</v>
      </c>
      <c r="Q8167" s="28">
        <v>41613.441666666666</v>
      </c>
      <c r="R8167" s="28">
        <v>41821.53125</v>
      </c>
      <c r="S8167" t="s">
        <v>26583</v>
      </c>
      <c r="U8167" s="27">
        <v>40802</v>
      </c>
      <c r="V8167">
        <v>737</v>
      </c>
      <c r="W8167" t="s">
        <v>32</v>
      </c>
      <c r="X8167" t="s">
        <v>274</v>
      </c>
      <c r="Y8167">
        <v>0</v>
      </c>
      <c r="AB8167" t="s">
        <v>237</v>
      </c>
      <c r="AH8167">
        <v>0</v>
      </c>
      <c r="AN8167" t="s">
        <v>238</v>
      </c>
      <c r="AO8167">
        <v>10</v>
      </c>
      <c r="AP8167" t="s">
        <v>269</v>
      </c>
      <c r="AQ8167" s="27">
        <v>41539</v>
      </c>
      <c r="AR8167" t="s">
        <v>240</v>
      </c>
      <c r="AS8167">
        <v>10</v>
      </c>
      <c r="AT8167" t="s">
        <v>269</v>
      </c>
      <c r="AU8167" s="27">
        <v>41539</v>
      </c>
    </row>
    <row r="8168" spans="1:47" x14ac:dyDescent="0.2">
      <c r="A8168">
        <v>8167</v>
      </c>
      <c r="B8168" t="s">
        <v>26584</v>
      </c>
      <c r="C8168" t="s">
        <v>9252</v>
      </c>
      <c r="D8168" t="s">
        <v>2032</v>
      </c>
      <c r="E8168" s="27">
        <v>41345</v>
      </c>
      <c r="F8168" t="s">
        <v>233</v>
      </c>
      <c r="G8168" s="27">
        <v>33128</v>
      </c>
      <c r="H8168">
        <v>25</v>
      </c>
      <c r="I8168" t="s">
        <v>244</v>
      </c>
      <c r="J8168" t="s">
        <v>250</v>
      </c>
      <c r="K8168">
        <v>0</v>
      </c>
      <c r="L8168">
        <v>-1</v>
      </c>
      <c r="M8168">
        <v>0</v>
      </c>
      <c r="N8168">
        <v>0</v>
      </c>
      <c r="O8168">
        <v>1</v>
      </c>
      <c r="S8168" t="s">
        <v>26585</v>
      </c>
      <c r="T8168" s="27">
        <v>40879</v>
      </c>
      <c r="V8168">
        <v>466</v>
      </c>
      <c r="W8168" t="s">
        <v>36</v>
      </c>
      <c r="X8168" t="s">
        <v>279</v>
      </c>
      <c r="Y8168">
        <v>0</v>
      </c>
      <c r="AB8168" t="s">
        <v>237</v>
      </c>
      <c r="AH8168">
        <v>0</v>
      </c>
      <c r="AN8168" t="s">
        <v>238</v>
      </c>
      <c r="AO8168">
        <v>-1</v>
      </c>
      <c r="AP8168" t="s">
        <v>405</v>
      </c>
      <c r="AQ8168" s="27">
        <v>41345</v>
      </c>
      <c r="AR8168" t="s">
        <v>240</v>
      </c>
      <c r="AS8168">
        <v>-1</v>
      </c>
      <c r="AT8168" t="s">
        <v>405</v>
      </c>
      <c r="AU8168" s="27">
        <v>41345</v>
      </c>
    </row>
    <row r="8169" spans="1:47" x14ac:dyDescent="0.2">
      <c r="A8169">
        <v>8168</v>
      </c>
      <c r="B8169" t="s">
        <v>26586</v>
      </c>
      <c r="C8169" t="s">
        <v>26587</v>
      </c>
      <c r="D8169" t="s">
        <v>18910</v>
      </c>
      <c r="E8169" s="27">
        <v>41612</v>
      </c>
      <c r="F8169" t="s">
        <v>294</v>
      </c>
      <c r="G8169" s="27">
        <v>34997</v>
      </c>
      <c r="H8169">
        <v>20</v>
      </c>
      <c r="I8169" t="s">
        <v>259</v>
      </c>
      <c r="J8169" t="s">
        <v>250</v>
      </c>
      <c r="K8169">
        <v>0</v>
      </c>
      <c r="L8169">
        <v>4</v>
      </c>
      <c r="M8169">
        <v>0</v>
      </c>
      <c r="N8169">
        <v>0</v>
      </c>
      <c r="O8169">
        <v>0</v>
      </c>
      <c r="P8169">
        <v>0</v>
      </c>
      <c r="Q8169" s="28">
        <v>41612.509027777778</v>
      </c>
      <c r="R8169" s="28">
        <v>41612.504861111112</v>
      </c>
      <c r="S8169" t="s">
        <v>26588</v>
      </c>
      <c r="T8169" s="27">
        <v>41611</v>
      </c>
      <c r="V8169">
        <v>1</v>
      </c>
      <c r="W8169" t="s">
        <v>36</v>
      </c>
      <c r="X8169" t="s">
        <v>279</v>
      </c>
      <c r="Y8169">
        <v>1</v>
      </c>
      <c r="AA8169" t="s">
        <v>26589</v>
      </c>
      <c r="AB8169" t="s">
        <v>36</v>
      </c>
      <c r="AD8169" s="27">
        <v>41864</v>
      </c>
      <c r="AE8169" t="s">
        <v>404</v>
      </c>
      <c r="AH8169">
        <v>0</v>
      </c>
      <c r="AN8169" t="s">
        <v>238</v>
      </c>
      <c r="AO8169">
        <v>6</v>
      </c>
      <c r="AP8169" t="s">
        <v>246</v>
      </c>
      <c r="AQ8169" s="27">
        <v>41612</v>
      </c>
      <c r="AR8169" t="s">
        <v>240</v>
      </c>
      <c r="AS8169">
        <v>4</v>
      </c>
      <c r="AT8169" t="s">
        <v>239</v>
      </c>
      <c r="AU8169" s="27">
        <v>41612</v>
      </c>
    </row>
    <row r="8170" spans="1:47" x14ac:dyDescent="0.2">
      <c r="A8170">
        <v>8169</v>
      </c>
      <c r="B8170" t="s">
        <v>26590</v>
      </c>
      <c r="C8170" t="s">
        <v>10368</v>
      </c>
      <c r="D8170" t="s">
        <v>758</v>
      </c>
      <c r="E8170" s="27">
        <v>41322</v>
      </c>
      <c r="F8170" t="s">
        <v>233</v>
      </c>
      <c r="G8170" s="27">
        <v>33150</v>
      </c>
      <c r="H8170">
        <v>25</v>
      </c>
      <c r="I8170" t="s">
        <v>244</v>
      </c>
      <c r="J8170" t="s">
        <v>250</v>
      </c>
      <c r="K8170">
        <v>0</v>
      </c>
      <c r="L8170">
        <v>3</v>
      </c>
      <c r="M8170">
        <v>0</v>
      </c>
      <c r="N8170">
        <v>0</v>
      </c>
      <c r="O8170">
        <v>0</v>
      </c>
      <c r="P8170">
        <v>-1</v>
      </c>
      <c r="Q8170" s="28">
        <v>41321.496527777781</v>
      </c>
      <c r="R8170" s="28">
        <v>41323.104166666664</v>
      </c>
      <c r="S8170" t="s">
        <v>26591</v>
      </c>
      <c r="U8170" s="27">
        <v>41321</v>
      </c>
      <c r="V8170">
        <v>1</v>
      </c>
      <c r="W8170" t="s">
        <v>36</v>
      </c>
      <c r="X8170" t="s">
        <v>274</v>
      </c>
      <c r="Y8170">
        <v>0</v>
      </c>
      <c r="AB8170" t="s">
        <v>237</v>
      </c>
      <c r="AH8170">
        <v>0</v>
      </c>
      <c r="AN8170" t="s">
        <v>238</v>
      </c>
      <c r="AO8170">
        <v>5</v>
      </c>
      <c r="AP8170" t="s">
        <v>246</v>
      </c>
      <c r="AQ8170" s="27">
        <v>41322</v>
      </c>
      <c r="AR8170" t="s">
        <v>240</v>
      </c>
      <c r="AS8170">
        <v>3</v>
      </c>
      <c r="AT8170" t="s">
        <v>239</v>
      </c>
      <c r="AU8170" s="27">
        <v>41322</v>
      </c>
    </row>
    <row r="8171" spans="1:47" x14ac:dyDescent="0.2">
      <c r="A8171">
        <v>8170</v>
      </c>
      <c r="B8171" t="s">
        <v>26592</v>
      </c>
      <c r="C8171" t="s">
        <v>2846</v>
      </c>
      <c r="D8171" t="s">
        <v>232</v>
      </c>
      <c r="E8171" s="27">
        <v>41996</v>
      </c>
      <c r="F8171" t="s">
        <v>233</v>
      </c>
      <c r="G8171" s="27">
        <v>28607</v>
      </c>
      <c r="H8171">
        <v>37</v>
      </c>
      <c r="I8171" t="s">
        <v>244</v>
      </c>
      <c r="J8171" t="s">
        <v>245</v>
      </c>
      <c r="K8171">
        <v>0</v>
      </c>
      <c r="L8171">
        <v>2</v>
      </c>
      <c r="M8171">
        <v>0</v>
      </c>
      <c r="N8171">
        <v>0</v>
      </c>
      <c r="O8171">
        <v>0</v>
      </c>
      <c r="P8171">
        <v>-1</v>
      </c>
      <c r="Q8171" s="28">
        <v>41995.313194444447</v>
      </c>
      <c r="R8171" s="28">
        <v>41996.073611111111</v>
      </c>
      <c r="S8171" t="s">
        <v>26593</v>
      </c>
      <c r="T8171" s="27">
        <v>41995</v>
      </c>
      <c r="V8171">
        <v>1</v>
      </c>
      <c r="W8171" t="s">
        <v>32</v>
      </c>
      <c r="X8171" t="s">
        <v>390</v>
      </c>
      <c r="Y8171">
        <v>0</v>
      </c>
      <c r="AB8171" t="s">
        <v>237</v>
      </c>
      <c r="AH8171">
        <v>0</v>
      </c>
      <c r="AN8171" t="s">
        <v>238</v>
      </c>
      <c r="AO8171">
        <v>1</v>
      </c>
      <c r="AP8171" t="s">
        <v>239</v>
      </c>
      <c r="AQ8171" s="27">
        <v>41996</v>
      </c>
      <c r="AR8171" t="s">
        <v>240</v>
      </c>
      <c r="AS8171">
        <v>2</v>
      </c>
      <c r="AT8171" t="s">
        <v>239</v>
      </c>
      <c r="AU8171" s="27">
        <v>41996</v>
      </c>
    </row>
    <row r="8172" spans="1:47" x14ac:dyDescent="0.2">
      <c r="A8172">
        <v>8171</v>
      </c>
      <c r="B8172" t="s">
        <v>26594</v>
      </c>
      <c r="C8172" t="s">
        <v>702</v>
      </c>
      <c r="D8172" t="s">
        <v>3654</v>
      </c>
      <c r="E8172" s="27">
        <v>41554</v>
      </c>
      <c r="F8172" t="s">
        <v>233</v>
      </c>
      <c r="G8172" s="27">
        <v>28272</v>
      </c>
      <c r="H8172">
        <v>38</v>
      </c>
      <c r="I8172" t="s">
        <v>244</v>
      </c>
      <c r="J8172" t="s">
        <v>245</v>
      </c>
      <c r="K8172">
        <v>0</v>
      </c>
      <c r="L8172">
        <v>2</v>
      </c>
      <c r="M8172">
        <v>0</v>
      </c>
      <c r="N8172">
        <v>0</v>
      </c>
      <c r="O8172">
        <v>0</v>
      </c>
      <c r="P8172">
        <v>0</v>
      </c>
      <c r="Q8172" s="28">
        <v>41554.190972222219</v>
      </c>
      <c r="R8172" s="28">
        <v>41554.342361111114</v>
      </c>
      <c r="S8172" t="s">
        <v>26595</v>
      </c>
      <c r="T8172" s="27">
        <v>41554</v>
      </c>
      <c r="V8172">
        <v>0</v>
      </c>
      <c r="W8172" t="s">
        <v>36</v>
      </c>
      <c r="X8172" t="s">
        <v>422</v>
      </c>
      <c r="Y8172">
        <v>1</v>
      </c>
      <c r="AA8172" t="s">
        <v>26596</v>
      </c>
      <c r="AB8172" t="s">
        <v>36</v>
      </c>
      <c r="AC8172">
        <v>0</v>
      </c>
      <c r="AD8172" s="27">
        <v>42314</v>
      </c>
      <c r="AE8172" t="s">
        <v>412</v>
      </c>
      <c r="AF8172" s="27">
        <v>42314</v>
      </c>
      <c r="AG8172" s="27">
        <v>42317</v>
      </c>
      <c r="AH8172">
        <v>0</v>
      </c>
      <c r="AN8172" t="s">
        <v>238</v>
      </c>
      <c r="AO8172">
        <v>2</v>
      </c>
      <c r="AP8172" t="s">
        <v>239</v>
      </c>
      <c r="AQ8172" s="27">
        <v>41554</v>
      </c>
      <c r="AR8172" t="s">
        <v>240</v>
      </c>
      <c r="AS8172">
        <v>2</v>
      </c>
      <c r="AT8172" t="s">
        <v>239</v>
      </c>
      <c r="AU8172" s="27">
        <v>41554</v>
      </c>
    </row>
    <row r="8173" spans="1:47" x14ac:dyDescent="0.2">
      <c r="A8173">
        <v>8172</v>
      </c>
      <c r="B8173" t="s">
        <v>26597</v>
      </c>
      <c r="C8173" t="s">
        <v>345</v>
      </c>
      <c r="D8173" t="s">
        <v>26598</v>
      </c>
      <c r="E8173" s="27">
        <v>41831</v>
      </c>
      <c r="F8173" t="s">
        <v>233</v>
      </c>
      <c r="G8173" s="27">
        <v>31555</v>
      </c>
      <c r="H8173">
        <v>29</v>
      </c>
      <c r="I8173" t="s">
        <v>244</v>
      </c>
      <c r="J8173" t="s">
        <v>250</v>
      </c>
      <c r="K8173">
        <v>0</v>
      </c>
      <c r="L8173">
        <v>2</v>
      </c>
      <c r="M8173">
        <v>0</v>
      </c>
      <c r="N8173">
        <v>0</v>
      </c>
      <c r="O8173">
        <v>0</v>
      </c>
      <c r="P8173">
        <v>-1</v>
      </c>
      <c r="Q8173" s="28">
        <v>41830.053472222222</v>
      </c>
      <c r="R8173" s="28">
        <v>41831.378472222219</v>
      </c>
      <c r="S8173" t="s">
        <v>26599</v>
      </c>
      <c r="T8173" s="27">
        <v>41830</v>
      </c>
      <c r="V8173">
        <v>1</v>
      </c>
      <c r="W8173" t="s">
        <v>32</v>
      </c>
      <c r="X8173" t="s">
        <v>441</v>
      </c>
      <c r="Y8173">
        <v>1</v>
      </c>
      <c r="AA8173" t="s">
        <v>26600</v>
      </c>
      <c r="AB8173" t="s">
        <v>36</v>
      </c>
      <c r="AC8173">
        <v>0</v>
      </c>
      <c r="AD8173" s="27">
        <v>42068</v>
      </c>
      <c r="AE8173" t="s">
        <v>681</v>
      </c>
      <c r="AF8173" s="27">
        <v>42068</v>
      </c>
      <c r="AG8173" s="27">
        <v>42109</v>
      </c>
      <c r="AH8173">
        <v>0</v>
      </c>
      <c r="AN8173" t="s">
        <v>238</v>
      </c>
      <c r="AO8173">
        <v>2</v>
      </c>
      <c r="AP8173" t="s">
        <v>239</v>
      </c>
      <c r="AQ8173" s="27">
        <v>41831</v>
      </c>
      <c r="AR8173" t="s">
        <v>240</v>
      </c>
      <c r="AS8173">
        <v>2</v>
      </c>
      <c r="AT8173" t="s">
        <v>239</v>
      </c>
      <c r="AU8173" s="27">
        <v>41831</v>
      </c>
    </row>
    <row r="8174" spans="1:47" x14ac:dyDescent="0.2">
      <c r="A8174">
        <v>8173</v>
      </c>
      <c r="B8174" t="s">
        <v>26601</v>
      </c>
      <c r="C8174" t="s">
        <v>21762</v>
      </c>
      <c r="D8174" t="s">
        <v>26602</v>
      </c>
      <c r="E8174" s="27">
        <v>41999</v>
      </c>
      <c r="F8174" t="s">
        <v>294</v>
      </c>
      <c r="G8174" s="27">
        <v>28385</v>
      </c>
      <c r="H8174">
        <v>38</v>
      </c>
      <c r="I8174" t="s">
        <v>244</v>
      </c>
      <c r="J8174" t="s">
        <v>245</v>
      </c>
      <c r="K8174">
        <v>0</v>
      </c>
      <c r="L8174">
        <v>5</v>
      </c>
      <c r="M8174">
        <v>0</v>
      </c>
      <c r="N8174">
        <v>0</v>
      </c>
      <c r="O8174">
        <v>1</v>
      </c>
      <c r="P8174">
        <v>-18</v>
      </c>
      <c r="Q8174" s="28">
        <v>41981.14166666667</v>
      </c>
      <c r="R8174" s="28">
        <v>41997.369444444441</v>
      </c>
      <c r="S8174" t="s">
        <v>26603</v>
      </c>
      <c r="T8174" s="27">
        <v>41981</v>
      </c>
      <c r="V8174">
        <v>18</v>
      </c>
      <c r="W8174" t="s">
        <v>36</v>
      </c>
      <c r="X8174" t="s">
        <v>1508</v>
      </c>
      <c r="Y8174">
        <v>1</v>
      </c>
      <c r="AA8174" t="s">
        <v>26604</v>
      </c>
      <c r="AB8174" t="s">
        <v>36</v>
      </c>
      <c r="AD8174" s="27">
        <v>42046</v>
      </c>
      <c r="AE8174" t="s">
        <v>1435</v>
      </c>
      <c r="AH8174">
        <v>0</v>
      </c>
      <c r="AN8174" t="s">
        <v>238</v>
      </c>
      <c r="AO8174">
        <v>2</v>
      </c>
      <c r="AP8174" t="s">
        <v>239</v>
      </c>
      <c r="AQ8174" s="27">
        <v>41999</v>
      </c>
      <c r="AR8174" t="s">
        <v>240</v>
      </c>
      <c r="AS8174">
        <v>5</v>
      </c>
      <c r="AT8174" t="s">
        <v>246</v>
      </c>
      <c r="AU8174" s="27">
        <v>41999</v>
      </c>
    </row>
    <row r="8175" spans="1:47" x14ac:dyDescent="0.2">
      <c r="A8175">
        <v>8174</v>
      </c>
      <c r="B8175" t="s">
        <v>26605</v>
      </c>
      <c r="C8175" t="s">
        <v>2576</v>
      </c>
      <c r="D8175" t="s">
        <v>26606</v>
      </c>
      <c r="E8175" s="27">
        <v>41346</v>
      </c>
      <c r="F8175" t="s">
        <v>233</v>
      </c>
      <c r="G8175" s="27">
        <v>32521</v>
      </c>
      <c r="H8175">
        <v>27</v>
      </c>
      <c r="I8175" t="s">
        <v>244</v>
      </c>
      <c r="J8175" t="s">
        <v>250</v>
      </c>
      <c r="K8175">
        <v>0</v>
      </c>
      <c r="L8175">
        <v>2</v>
      </c>
      <c r="M8175">
        <v>0</v>
      </c>
      <c r="N8175">
        <v>0</v>
      </c>
      <c r="O8175">
        <v>1</v>
      </c>
      <c r="P8175">
        <v>-1</v>
      </c>
      <c r="Q8175" s="28">
        <v>41345.218055555553</v>
      </c>
      <c r="R8175" s="28">
        <v>41346.064583333333</v>
      </c>
      <c r="S8175" t="s">
        <v>26607</v>
      </c>
      <c r="T8175" s="27">
        <v>41345</v>
      </c>
      <c r="V8175">
        <v>1</v>
      </c>
      <c r="W8175" t="s">
        <v>32</v>
      </c>
      <c r="X8175" t="s">
        <v>343</v>
      </c>
      <c r="Y8175">
        <v>1</v>
      </c>
      <c r="AA8175" t="s">
        <v>26608</v>
      </c>
      <c r="AB8175" t="s">
        <v>36</v>
      </c>
      <c r="AC8175">
        <v>0</v>
      </c>
      <c r="AD8175" s="27">
        <v>42275</v>
      </c>
      <c r="AE8175" t="s">
        <v>529</v>
      </c>
      <c r="AF8175" s="27">
        <v>42275</v>
      </c>
      <c r="AG8175" s="27">
        <v>42277</v>
      </c>
      <c r="AH8175">
        <v>0</v>
      </c>
      <c r="AN8175" t="s">
        <v>238</v>
      </c>
      <c r="AO8175">
        <v>3</v>
      </c>
      <c r="AP8175" t="s">
        <v>239</v>
      </c>
      <c r="AQ8175" s="27">
        <v>41346</v>
      </c>
      <c r="AR8175" t="s">
        <v>240</v>
      </c>
      <c r="AS8175">
        <v>2</v>
      </c>
      <c r="AT8175" t="s">
        <v>239</v>
      </c>
      <c r="AU8175" s="27">
        <v>41346</v>
      </c>
    </row>
    <row r="8176" spans="1:47" x14ac:dyDescent="0.2">
      <c r="A8176">
        <v>8175</v>
      </c>
      <c r="B8176" t="s">
        <v>26609</v>
      </c>
      <c r="C8176" t="s">
        <v>586</v>
      </c>
      <c r="D8176" t="s">
        <v>2296</v>
      </c>
      <c r="E8176" s="27">
        <v>41289</v>
      </c>
      <c r="F8176" t="s">
        <v>233</v>
      </c>
      <c r="G8176" s="27">
        <v>31666</v>
      </c>
      <c r="H8176">
        <v>29</v>
      </c>
      <c r="I8176" t="s">
        <v>244</v>
      </c>
      <c r="J8176" t="s">
        <v>250</v>
      </c>
      <c r="K8176">
        <v>0</v>
      </c>
      <c r="L8176">
        <v>8</v>
      </c>
      <c r="M8176">
        <v>0</v>
      </c>
      <c r="N8176">
        <v>0</v>
      </c>
      <c r="O8176">
        <v>0</v>
      </c>
      <c r="W8176" t="s">
        <v>237</v>
      </c>
      <c r="Y8176">
        <v>-1</v>
      </c>
      <c r="AB8176" t="s">
        <v>237</v>
      </c>
      <c r="AH8176">
        <v>0</v>
      </c>
      <c r="AN8176" t="s">
        <v>238</v>
      </c>
      <c r="AO8176">
        <v>6</v>
      </c>
      <c r="AP8176" t="s">
        <v>246</v>
      </c>
      <c r="AQ8176" s="27">
        <v>41289</v>
      </c>
      <c r="AR8176" t="s">
        <v>240</v>
      </c>
      <c r="AS8176">
        <v>8</v>
      </c>
      <c r="AT8176" t="s">
        <v>269</v>
      </c>
      <c r="AU8176" s="27">
        <v>41289</v>
      </c>
    </row>
    <row r="8177" spans="1:47" x14ac:dyDescent="0.2">
      <c r="A8177">
        <v>8176</v>
      </c>
      <c r="B8177" t="s">
        <v>26610</v>
      </c>
      <c r="C8177" t="s">
        <v>375</v>
      </c>
      <c r="D8177" t="s">
        <v>26611</v>
      </c>
      <c r="E8177" s="27">
        <v>41788</v>
      </c>
      <c r="F8177" t="s">
        <v>233</v>
      </c>
      <c r="G8177" s="27">
        <v>25819</v>
      </c>
      <c r="H8177">
        <v>45</v>
      </c>
      <c r="I8177" t="s">
        <v>234</v>
      </c>
      <c r="J8177" t="s">
        <v>353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0</v>
      </c>
      <c r="Q8177" s="28">
        <v>41788.129166666666</v>
      </c>
      <c r="R8177" s="28">
        <v>41789.390972222223</v>
      </c>
      <c r="S8177" t="s">
        <v>26612</v>
      </c>
      <c r="T8177" s="27">
        <v>41788</v>
      </c>
      <c r="V8177">
        <v>0</v>
      </c>
      <c r="W8177" t="s">
        <v>36</v>
      </c>
      <c r="X8177" t="s">
        <v>595</v>
      </c>
      <c r="Y8177">
        <v>0</v>
      </c>
      <c r="AB8177" t="s">
        <v>237</v>
      </c>
      <c r="AH8177">
        <v>0</v>
      </c>
      <c r="AN8177" t="s">
        <v>238</v>
      </c>
      <c r="AO8177">
        <v>1</v>
      </c>
      <c r="AP8177" t="s">
        <v>239</v>
      </c>
      <c r="AQ8177" s="27">
        <v>41788</v>
      </c>
      <c r="AR8177" t="s">
        <v>240</v>
      </c>
      <c r="AS8177">
        <v>1</v>
      </c>
      <c r="AT8177" t="s">
        <v>239</v>
      </c>
      <c r="AU8177" s="27">
        <v>41788</v>
      </c>
    </row>
    <row r="8178" spans="1:47" x14ac:dyDescent="0.2">
      <c r="A8178">
        <v>8177</v>
      </c>
      <c r="B8178" t="s">
        <v>26613</v>
      </c>
      <c r="C8178" t="s">
        <v>3539</v>
      </c>
      <c r="D8178" t="s">
        <v>1019</v>
      </c>
      <c r="E8178" s="27">
        <v>41782</v>
      </c>
      <c r="F8178" t="s">
        <v>233</v>
      </c>
      <c r="G8178" s="27">
        <v>33354</v>
      </c>
      <c r="H8178">
        <v>24</v>
      </c>
      <c r="I8178" t="s">
        <v>259</v>
      </c>
      <c r="J8178" t="s">
        <v>22</v>
      </c>
      <c r="K8178">
        <v>0</v>
      </c>
      <c r="L8178">
        <v>2</v>
      </c>
      <c r="M8178">
        <v>0</v>
      </c>
      <c r="N8178">
        <v>0</v>
      </c>
      <c r="O8178">
        <v>0</v>
      </c>
      <c r="W8178" t="s">
        <v>237</v>
      </c>
      <c r="Y8178">
        <v>-1</v>
      </c>
      <c r="AB8178" t="s">
        <v>237</v>
      </c>
      <c r="AH8178">
        <v>0</v>
      </c>
      <c r="AN8178" t="s">
        <v>238</v>
      </c>
      <c r="AO8178">
        <v>3</v>
      </c>
      <c r="AP8178" t="s">
        <v>239</v>
      </c>
      <c r="AQ8178" s="27">
        <v>41782</v>
      </c>
      <c r="AR8178" t="s">
        <v>240</v>
      </c>
      <c r="AS8178">
        <v>2</v>
      </c>
      <c r="AT8178" t="s">
        <v>239</v>
      </c>
      <c r="AU8178" s="27">
        <v>41782</v>
      </c>
    </row>
    <row r="8179" spans="1:47" x14ac:dyDescent="0.2">
      <c r="A8179">
        <v>8178</v>
      </c>
      <c r="B8179" t="s">
        <v>26614</v>
      </c>
      <c r="C8179" t="s">
        <v>26615</v>
      </c>
      <c r="D8179" t="s">
        <v>3771</v>
      </c>
      <c r="E8179" s="27">
        <v>41927</v>
      </c>
      <c r="F8179" t="s">
        <v>294</v>
      </c>
      <c r="G8179" s="27">
        <v>31707</v>
      </c>
      <c r="H8179">
        <v>29</v>
      </c>
      <c r="I8179" t="s">
        <v>244</v>
      </c>
      <c r="J8179" t="s">
        <v>353</v>
      </c>
      <c r="K8179">
        <v>0</v>
      </c>
      <c r="L8179">
        <v>3</v>
      </c>
      <c r="M8179">
        <v>0</v>
      </c>
      <c r="N8179">
        <v>0</v>
      </c>
      <c r="O8179">
        <v>2</v>
      </c>
      <c r="P8179">
        <v>-57</v>
      </c>
      <c r="Q8179" s="28">
        <v>41870.168055555558</v>
      </c>
      <c r="R8179" s="28">
        <v>41911.38958333333</v>
      </c>
      <c r="S8179" t="s">
        <v>26616</v>
      </c>
      <c r="T8179" s="27">
        <v>41869</v>
      </c>
      <c r="V8179">
        <v>58</v>
      </c>
      <c r="W8179" t="s">
        <v>36</v>
      </c>
      <c r="X8179" t="s">
        <v>279</v>
      </c>
      <c r="Y8179">
        <v>0</v>
      </c>
      <c r="AB8179" t="s">
        <v>237</v>
      </c>
      <c r="AH8179">
        <v>0</v>
      </c>
      <c r="AN8179" t="s">
        <v>238</v>
      </c>
      <c r="AO8179">
        <v>2</v>
      </c>
      <c r="AP8179" t="s">
        <v>239</v>
      </c>
      <c r="AQ8179" s="27">
        <v>41927</v>
      </c>
      <c r="AR8179" t="s">
        <v>240</v>
      </c>
      <c r="AS8179">
        <v>3</v>
      </c>
      <c r="AT8179" t="s">
        <v>239</v>
      </c>
      <c r="AU8179" s="27">
        <v>41927</v>
      </c>
    </row>
    <row r="8180" spans="1:47" x14ac:dyDescent="0.2">
      <c r="A8180">
        <v>8179</v>
      </c>
      <c r="B8180" t="s">
        <v>26617</v>
      </c>
      <c r="C8180" t="s">
        <v>2600</v>
      </c>
      <c r="D8180" t="s">
        <v>2834</v>
      </c>
      <c r="E8180" s="27">
        <v>41758</v>
      </c>
      <c r="F8180" t="s">
        <v>233</v>
      </c>
      <c r="G8180" s="27">
        <v>34502</v>
      </c>
      <c r="H8180">
        <v>21</v>
      </c>
      <c r="I8180" t="s">
        <v>259</v>
      </c>
      <c r="J8180" t="s">
        <v>245</v>
      </c>
      <c r="K8180">
        <v>0</v>
      </c>
      <c r="L8180">
        <v>4</v>
      </c>
      <c r="M8180">
        <v>0</v>
      </c>
      <c r="N8180">
        <v>0</v>
      </c>
      <c r="O8180">
        <v>0</v>
      </c>
      <c r="P8180">
        <v>0</v>
      </c>
      <c r="Q8180" s="28">
        <v>41758.049305555556</v>
      </c>
      <c r="R8180" s="28">
        <v>41759.120138888888</v>
      </c>
      <c r="S8180" t="s">
        <v>26618</v>
      </c>
      <c r="T8180" s="27">
        <v>41757</v>
      </c>
      <c r="V8180">
        <v>1</v>
      </c>
      <c r="W8180" t="s">
        <v>36</v>
      </c>
      <c r="X8180" t="s">
        <v>279</v>
      </c>
      <c r="Y8180">
        <v>1</v>
      </c>
      <c r="AA8180" t="s">
        <v>26619</v>
      </c>
      <c r="AB8180" t="s">
        <v>36</v>
      </c>
      <c r="AC8180">
        <v>0</v>
      </c>
      <c r="AD8180" s="27">
        <v>41803</v>
      </c>
      <c r="AE8180" t="s">
        <v>550</v>
      </c>
      <c r="AF8180" s="27">
        <v>41803</v>
      </c>
      <c r="AG8180" s="27">
        <v>41805</v>
      </c>
      <c r="AH8180">
        <v>0</v>
      </c>
      <c r="AN8180" t="s">
        <v>238</v>
      </c>
      <c r="AO8180">
        <v>6</v>
      </c>
      <c r="AP8180" t="s">
        <v>246</v>
      </c>
      <c r="AQ8180" s="27">
        <v>41758</v>
      </c>
      <c r="AR8180" t="s">
        <v>240</v>
      </c>
      <c r="AS8180">
        <v>4</v>
      </c>
      <c r="AT8180" t="s">
        <v>239</v>
      </c>
      <c r="AU8180" s="27">
        <v>41758</v>
      </c>
    </row>
    <row r="8181" spans="1:47" x14ac:dyDescent="0.2">
      <c r="A8181">
        <v>8180</v>
      </c>
      <c r="B8181" t="s">
        <v>26620</v>
      </c>
      <c r="C8181" t="s">
        <v>1438</v>
      </c>
      <c r="D8181" t="s">
        <v>6240</v>
      </c>
      <c r="E8181" s="27">
        <v>41715</v>
      </c>
      <c r="F8181" t="s">
        <v>233</v>
      </c>
      <c r="G8181" s="27">
        <v>29282</v>
      </c>
      <c r="H8181">
        <v>36</v>
      </c>
      <c r="I8181" t="s">
        <v>244</v>
      </c>
      <c r="J8181" t="s">
        <v>250</v>
      </c>
      <c r="K8181">
        <v>0</v>
      </c>
      <c r="L8181">
        <v>6</v>
      </c>
      <c r="M8181">
        <v>0</v>
      </c>
      <c r="N8181">
        <v>0</v>
      </c>
      <c r="O8181">
        <v>11</v>
      </c>
      <c r="P8181">
        <v>-1</v>
      </c>
      <c r="Q8181" s="28">
        <v>41714.474999999999</v>
      </c>
      <c r="R8181" s="28">
        <v>41732.393750000003</v>
      </c>
      <c r="S8181" t="s">
        <v>26621</v>
      </c>
      <c r="T8181" s="27">
        <v>41714</v>
      </c>
      <c r="V8181">
        <v>1</v>
      </c>
      <c r="W8181" t="s">
        <v>36</v>
      </c>
      <c r="X8181" t="s">
        <v>279</v>
      </c>
      <c r="Y8181">
        <v>0</v>
      </c>
      <c r="AB8181" t="s">
        <v>237</v>
      </c>
      <c r="AH8181">
        <v>0</v>
      </c>
      <c r="AN8181" t="s">
        <v>238</v>
      </c>
      <c r="AO8181">
        <v>7</v>
      </c>
      <c r="AP8181" t="s">
        <v>246</v>
      </c>
      <c r="AQ8181" s="27">
        <v>41715</v>
      </c>
      <c r="AR8181" t="s">
        <v>240</v>
      </c>
      <c r="AS8181">
        <v>6</v>
      </c>
      <c r="AT8181" t="s">
        <v>246</v>
      </c>
      <c r="AU8181" s="27">
        <v>41715</v>
      </c>
    </row>
    <row r="8182" spans="1:47" x14ac:dyDescent="0.2">
      <c r="A8182">
        <v>8181</v>
      </c>
      <c r="B8182" t="s">
        <v>26622</v>
      </c>
      <c r="C8182" t="s">
        <v>1218</v>
      </c>
      <c r="D8182" t="s">
        <v>1177</v>
      </c>
      <c r="E8182" s="27">
        <v>41724</v>
      </c>
      <c r="F8182" t="s">
        <v>233</v>
      </c>
      <c r="G8182" s="27">
        <v>31572</v>
      </c>
      <c r="H8182">
        <v>29</v>
      </c>
      <c r="I8182" t="s">
        <v>244</v>
      </c>
      <c r="J8182" t="s">
        <v>250</v>
      </c>
      <c r="K8182">
        <v>0</v>
      </c>
      <c r="L8182">
        <v>7</v>
      </c>
      <c r="M8182">
        <v>0</v>
      </c>
      <c r="N8182">
        <v>0</v>
      </c>
      <c r="O8182">
        <v>3</v>
      </c>
      <c r="P8182">
        <v>-1</v>
      </c>
      <c r="Q8182" s="28">
        <v>41723.15902777778</v>
      </c>
      <c r="R8182" s="28">
        <v>41724.35</v>
      </c>
      <c r="S8182" t="s">
        <v>26623</v>
      </c>
      <c r="T8182" s="27">
        <v>41723</v>
      </c>
      <c r="V8182">
        <v>1</v>
      </c>
      <c r="W8182" t="s">
        <v>36</v>
      </c>
      <c r="X8182" t="s">
        <v>626</v>
      </c>
      <c r="Y8182">
        <v>0</v>
      </c>
      <c r="AB8182" t="s">
        <v>237</v>
      </c>
      <c r="AH8182">
        <v>0</v>
      </c>
      <c r="AN8182" t="s">
        <v>238</v>
      </c>
      <c r="AO8182">
        <v>6</v>
      </c>
      <c r="AP8182" t="s">
        <v>246</v>
      </c>
      <c r="AQ8182" s="27">
        <v>41724</v>
      </c>
      <c r="AR8182" t="s">
        <v>240</v>
      </c>
      <c r="AS8182">
        <v>7</v>
      </c>
      <c r="AT8182" t="s">
        <v>246</v>
      </c>
      <c r="AU8182" s="27">
        <v>41724</v>
      </c>
    </row>
    <row r="8183" spans="1:47" x14ac:dyDescent="0.2">
      <c r="A8183">
        <v>8182</v>
      </c>
      <c r="B8183" t="s">
        <v>26624</v>
      </c>
      <c r="C8183" t="s">
        <v>26454</v>
      </c>
      <c r="D8183" t="s">
        <v>4642</v>
      </c>
      <c r="E8183" s="27">
        <v>41305</v>
      </c>
      <c r="F8183" t="s">
        <v>233</v>
      </c>
      <c r="G8183" s="27">
        <v>33675</v>
      </c>
      <c r="H8183">
        <v>24</v>
      </c>
      <c r="I8183" t="s">
        <v>259</v>
      </c>
      <c r="J8183" t="s">
        <v>250</v>
      </c>
      <c r="K8183">
        <v>0</v>
      </c>
      <c r="L8183">
        <v>7</v>
      </c>
      <c r="M8183">
        <v>0</v>
      </c>
      <c r="N8183">
        <v>0</v>
      </c>
      <c r="O8183">
        <v>1</v>
      </c>
      <c r="P8183">
        <v>0</v>
      </c>
      <c r="Q8183" s="28">
        <v>41305.197222222225</v>
      </c>
      <c r="R8183" s="28">
        <v>41446.224999999999</v>
      </c>
      <c r="S8183" t="s">
        <v>26625</v>
      </c>
      <c r="T8183" s="27">
        <v>41305</v>
      </c>
      <c r="V8183">
        <v>0</v>
      </c>
      <c r="W8183" t="s">
        <v>32</v>
      </c>
      <c r="X8183" t="s">
        <v>461</v>
      </c>
      <c r="Y8183">
        <v>0</v>
      </c>
      <c r="AB8183" t="s">
        <v>237</v>
      </c>
      <c r="AH8183">
        <v>0</v>
      </c>
      <c r="AN8183" t="s">
        <v>238</v>
      </c>
      <c r="AO8183">
        <v>9</v>
      </c>
      <c r="AP8183" t="s">
        <v>269</v>
      </c>
      <c r="AQ8183" s="27">
        <v>41305</v>
      </c>
      <c r="AR8183" t="s">
        <v>240</v>
      </c>
      <c r="AS8183">
        <v>7</v>
      </c>
      <c r="AT8183" t="s">
        <v>246</v>
      </c>
      <c r="AU8183" s="27">
        <v>41305</v>
      </c>
    </row>
    <row r="8184" spans="1:47" x14ac:dyDescent="0.2">
      <c r="A8184">
        <v>8183</v>
      </c>
      <c r="B8184" t="s">
        <v>26626</v>
      </c>
      <c r="C8184" t="s">
        <v>302</v>
      </c>
      <c r="D8184" t="s">
        <v>23428</v>
      </c>
      <c r="E8184" s="27">
        <v>41558</v>
      </c>
      <c r="F8184" t="s">
        <v>233</v>
      </c>
      <c r="G8184" s="27">
        <v>23106</v>
      </c>
      <c r="H8184">
        <v>53</v>
      </c>
      <c r="I8184" t="s">
        <v>234</v>
      </c>
      <c r="J8184" t="s">
        <v>245</v>
      </c>
      <c r="K8184">
        <v>0</v>
      </c>
      <c r="L8184">
        <v>1</v>
      </c>
      <c r="M8184">
        <v>0</v>
      </c>
      <c r="N8184">
        <v>0</v>
      </c>
      <c r="O8184">
        <v>3</v>
      </c>
      <c r="P8184">
        <v>-1</v>
      </c>
      <c r="Q8184" s="28">
        <v>41557.279166666667</v>
      </c>
      <c r="R8184" s="28">
        <v>41755.205555555556</v>
      </c>
      <c r="S8184" t="s">
        <v>26627</v>
      </c>
      <c r="U8184" s="27">
        <v>41557</v>
      </c>
      <c r="V8184">
        <v>1</v>
      </c>
      <c r="W8184" t="s">
        <v>32</v>
      </c>
      <c r="X8184" t="s">
        <v>274</v>
      </c>
      <c r="Y8184">
        <v>1</v>
      </c>
      <c r="AA8184" t="s">
        <v>26628</v>
      </c>
      <c r="AB8184" t="s">
        <v>36</v>
      </c>
      <c r="AC8184">
        <v>264</v>
      </c>
      <c r="AD8184" s="27">
        <v>41837</v>
      </c>
      <c r="AE8184" t="s">
        <v>324</v>
      </c>
      <c r="AF8184" s="27">
        <v>42101</v>
      </c>
      <c r="AG8184" s="27">
        <v>42171</v>
      </c>
      <c r="AH8184">
        <v>0</v>
      </c>
      <c r="AN8184" t="s">
        <v>238</v>
      </c>
      <c r="AO8184">
        <v>1</v>
      </c>
      <c r="AP8184" t="s">
        <v>239</v>
      </c>
      <c r="AQ8184" s="27">
        <v>41558</v>
      </c>
      <c r="AR8184" t="s">
        <v>240</v>
      </c>
      <c r="AS8184">
        <v>1</v>
      </c>
      <c r="AT8184" t="s">
        <v>239</v>
      </c>
      <c r="AU8184" s="27">
        <v>41558</v>
      </c>
    </row>
    <row r="8185" spans="1:47" x14ac:dyDescent="0.2">
      <c r="A8185">
        <v>8184</v>
      </c>
      <c r="B8185" t="s">
        <v>26629</v>
      </c>
      <c r="C8185" t="s">
        <v>26630</v>
      </c>
      <c r="D8185" t="s">
        <v>5405</v>
      </c>
      <c r="E8185" s="27">
        <v>41985</v>
      </c>
      <c r="F8185" t="s">
        <v>233</v>
      </c>
      <c r="G8185" s="27">
        <v>29138</v>
      </c>
      <c r="H8185">
        <v>36</v>
      </c>
      <c r="I8185" t="s">
        <v>244</v>
      </c>
      <c r="J8185" t="s">
        <v>245</v>
      </c>
      <c r="K8185">
        <v>0</v>
      </c>
      <c r="L8185">
        <v>2</v>
      </c>
      <c r="M8185">
        <v>0</v>
      </c>
      <c r="N8185">
        <v>0</v>
      </c>
      <c r="O8185">
        <v>4</v>
      </c>
      <c r="P8185">
        <v>-1</v>
      </c>
      <c r="Q8185" s="28">
        <v>41984.213194444441</v>
      </c>
      <c r="R8185" s="28">
        <v>41985.370833333334</v>
      </c>
      <c r="S8185" t="s">
        <v>26631</v>
      </c>
      <c r="T8185" s="27">
        <v>41984</v>
      </c>
      <c r="V8185">
        <v>1</v>
      </c>
      <c r="W8185" t="s">
        <v>32</v>
      </c>
      <c r="X8185" t="s">
        <v>359</v>
      </c>
      <c r="Y8185">
        <v>1</v>
      </c>
      <c r="AA8185" t="s">
        <v>26632</v>
      </c>
      <c r="AB8185" t="s">
        <v>32</v>
      </c>
      <c r="AC8185">
        <v>0</v>
      </c>
      <c r="AD8185" s="27">
        <v>42180</v>
      </c>
      <c r="AE8185" t="s">
        <v>3031</v>
      </c>
      <c r="AF8185" s="27">
        <v>42180</v>
      </c>
      <c r="AG8185" s="27">
        <v>42181</v>
      </c>
      <c r="AH8185">
        <v>0</v>
      </c>
      <c r="AN8185" t="s">
        <v>238</v>
      </c>
      <c r="AO8185">
        <v>1</v>
      </c>
      <c r="AP8185" t="s">
        <v>239</v>
      </c>
      <c r="AQ8185" s="27">
        <v>41985</v>
      </c>
      <c r="AR8185" t="s">
        <v>240</v>
      </c>
      <c r="AS8185">
        <v>2</v>
      </c>
      <c r="AT8185" t="s">
        <v>239</v>
      </c>
      <c r="AU8185" s="27">
        <v>41985</v>
      </c>
    </row>
    <row r="8186" spans="1:47" x14ac:dyDescent="0.2">
      <c r="A8186">
        <v>8185</v>
      </c>
      <c r="B8186" t="s">
        <v>26633</v>
      </c>
      <c r="C8186" t="s">
        <v>957</v>
      </c>
      <c r="D8186" t="s">
        <v>929</v>
      </c>
      <c r="E8186" s="27">
        <v>41940</v>
      </c>
      <c r="F8186" t="s">
        <v>233</v>
      </c>
      <c r="G8186" s="27">
        <v>18996</v>
      </c>
      <c r="H8186">
        <v>64</v>
      </c>
      <c r="I8186" t="s">
        <v>234</v>
      </c>
      <c r="J8186" t="s">
        <v>250</v>
      </c>
      <c r="K8186">
        <v>0</v>
      </c>
      <c r="L8186">
        <v>4</v>
      </c>
      <c r="M8186">
        <v>0</v>
      </c>
      <c r="N8186">
        <v>0</v>
      </c>
      <c r="O8186">
        <v>8</v>
      </c>
      <c r="P8186">
        <v>-4</v>
      </c>
      <c r="Q8186" s="28">
        <v>41936.30972222222</v>
      </c>
      <c r="R8186" s="28">
        <v>41937.270833333336</v>
      </c>
      <c r="S8186" t="s">
        <v>26634</v>
      </c>
      <c r="U8186" s="27">
        <v>39678</v>
      </c>
      <c r="V8186">
        <v>2262</v>
      </c>
      <c r="W8186" t="s">
        <v>36</v>
      </c>
      <c r="X8186" t="s">
        <v>274</v>
      </c>
      <c r="Y8186">
        <v>1</v>
      </c>
      <c r="AA8186" t="s">
        <v>26635</v>
      </c>
      <c r="AB8186" t="s">
        <v>32</v>
      </c>
      <c r="AD8186" s="27">
        <v>42312</v>
      </c>
      <c r="AE8186" t="s">
        <v>527</v>
      </c>
      <c r="AH8186">
        <v>1</v>
      </c>
      <c r="AJ8186" t="s">
        <v>26635</v>
      </c>
      <c r="AK8186" t="s">
        <v>366</v>
      </c>
      <c r="AL8186" s="27">
        <v>42312</v>
      </c>
      <c r="AM8186" t="s">
        <v>26636</v>
      </c>
      <c r="AN8186" t="s">
        <v>238</v>
      </c>
      <c r="AO8186">
        <v>2</v>
      </c>
      <c r="AP8186" t="s">
        <v>239</v>
      </c>
      <c r="AQ8186" s="27">
        <v>41940</v>
      </c>
      <c r="AR8186" t="s">
        <v>240</v>
      </c>
      <c r="AS8186">
        <v>4</v>
      </c>
      <c r="AT8186" t="s">
        <v>239</v>
      </c>
      <c r="AU8186" s="27">
        <v>41940</v>
      </c>
    </row>
    <row r="8187" spans="1:47" x14ac:dyDescent="0.2">
      <c r="A8187">
        <v>8186</v>
      </c>
      <c r="B8187" t="s">
        <v>26637</v>
      </c>
      <c r="C8187" t="s">
        <v>1863</v>
      </c>
      <c r="D8187" t="s">
        <v>381</v>
      </c>
      <c r="E8187" s="27">
        <v>41745</v>
      </c>
      <c r="F8187" t="s">
        <v>233</v>
      </c>
      <c r="G8187" s="27">
        <v>30971</v>
      </c>
      <c r="H8187">
        <v>31</v>
      </c>
      <c r="I8187" t="s">
        <v>244</v>
      </c>
      <c r="J8187" t="s">
        <v>250</v>
      </c>
      <c r="K8187">
        <v>0</v>
      </c>
      <c r="L8187">
        <v>3</v>
      </c>
      <c r="M8187">
        <v>0</v>
      </c>
      <c r="N8187">
        <v>0</v>
      </c>
      <c r="O8187">
        <v>3</v>
      </c>
      <c r="P8187">
        <v>-25</v>
      </c>
      <c r="Q8187" s="28">
        <v>41720.041666666664</v>
      </c>
      <c r="R8187" s="28">
        <v>41721.206250000003</v>
      </c>
      <c r="S8187" t="s">
        <v>26638</v>
      </c>
      <c r="T8187" s="27">
        <v>41720</v>
      </c>
      <c r="V8187">
        <v>25</v>
      </c>
      <c r="W8187" t="s">
        <v>36</v>
      </c>
      <c r="X8187" t="s">
        <v>1077</v>
      </c>
      <c r="Y8187">
        <v>0</v>
      </c>
      <c r="AB8187" t="s">
        <v>237</v>
      </c>
      <c r="AH8187">
        <v>0</v>
      </c>
      <c r="AN8187" t="s">
        <v>238</v>
      </c>
      <c r="AO8187">
        <v>2</v>
      </c>
      <c r="AP8187" t="s">
        <v>239</v>
      </c>
      <c r="AQ8187" s="27">
        <v>41745</v>
      </c>
      <c r="AR8187" t="s">
        <v>240</v>
      </c>
      <c r="AS8187">
        <v>3</v>
      </c>
      <c r="AT8187" t="s">
        <v>239</v>
      </c>
      <c r="AU8187" s="27">
        <v>41745</v>
      </c>
    </row>
    <row r="8188" spans="1:47" x14ac:dyDescent="0.2">
      <c r="A8188">
        <v>8187</v>
      </c>
      <c r="B8188" t="s">
        <v>20342</v>
      </c>
      <c r="C8188" t="s">
        <v>464</v>
      </c>
      <c r="D8188" t="s">
        <v>2921</v>
      </c>
      <c r="E8188" s="27">
        <v>41345</v>
      </c>
      <c r="F8188" t="s">
        <v>233</v>
      </c>
      <c r="G8188" s="27">
        <v>33956</v>
      </c>
      <c r="H8188">
        <v>23</v>
      </c>
      <c r="I8188" t="s">
        <v>259</v>
      </c>
      <c r="J8188" t="s">
        <v>250</v>
      </c>
      <c r="K8188">
        <v>0</v>
      </c>
      <c r="L8188">
        <v>10</v>
      </c>
      <c r="M8188">
        <v>0</v>
      </c>
      <c r="N8188">
        <v>0</v>
      </c>
      <c r="O8188">
        <v>0</v>
      </c>
      <c r="P8188">
        <v>0</v>
      </c>
      <c r="Q8188" s="28">
        <v>41345.173611111109</v>
      </c>
      <c r="R8188" s="28">
        <v>41346.067361111112</v>
      </c>
      <c r="S8188" t="s">
        <v>26639</v>
      </c>
      <c r="T8188" s="27">
        <v>41345</v>
      </c>
      <c r="V8188">
        <v>0</v>
      </c>
      <c r="W8188" t="s">
        <v>36</v>
      </c>
      <c r="X8188" t="s">
        <v>26640</v>
      </c>
      <c r="Y8188">
        <v>1</v>
      </c>
      <c r="AA8188" t="s">
        <v>26641</v>
      </c>
      <c r="AB8188" t="s">
        <v>36</v>
      </c>
      <c r="AD8188" s="27">
        <v>41681</v>
      </c>
      <c r="AE8188" t="s">
        <v>16290</v>
      </c>
      <c r="AH8188">
        <v>0</v>
      </c>
      <c r="AN8188" t="s">
        <v>238</v>
      </c>
      <c r="AO8188">
        <v>5</v>
      </c>
      <c r="AP8188" t="s">
        <v>246</v>
      </c>
      <c r="AQ8188" s="27">
        <v>41345</v>
      </c>
      <c r="AR8188" t="s">
        <v>240</v>
      </c>
      <c r="AS8188">
        <v>10</v>
      </c>
      <c r="AT8188" t="s">
        <v>269</v>
      </c>
      <c r="AU8188" s="27">
        <v>41345</v>
      </c>
    </row>
    <row r="8189" spans="1:47" x14ac:dyDescent="0.2">
      <c r="A8189">
        <v>8188</v>
      </c>
      <c r="B8189" t="s">
        <v>26642</v>
      </c>
      <c r="C8189" t="s">
        <v>302</v>
      </c>
      <c r="D8189" t="s">
        <v>10626</v>
      </c>
      <c r="E8189" s="27">
        <v>41584</v>
      </c>
      <c r="F8189" t="s">
        <v>233</v>
      </c>
      <c r="G8189" s="27">
        <v>32705</v>
      </c>
      <c r="H8189">
        <v>26</v>
      </c>
      <c r="I8189" t="s">
        <v>244</v>
      </c>
      <c r="J8189" t="s">
        <v>245</v>
      </c>
      <c r="K8189">
        <v>0</v>
      </c>
      <c r="L8189">
        <v>10</v>
      </c>
      <c r="M8189">
        <v>0</v>
      </c>
      <c r="N8189">
        <v>0</v>
      </c>
      <c r="O8189">
        <v>3</v>
      </c>
      <c r="P8189">
        <v>0</v>
      </c>
      <c r="Q8189" s="28">
        <v>41584.192361111112</v>
      </c>
      <c r="R8189" s="28">
        <v>41584.34097222222</v>
      </c>
      <c r="S8189" t="s">
        <v>26643</v>
      </c>
      <c r="T8189" s="27">
        <v>40713</v>
      </c>
      <c r="V8189">
        <v>871</v>
      </c>
      <c r="W8189" t="s">
        <v>36</v>
      </c>
      <c r="X8189" t="s">
        <v>279</v>
      </c>
      <c r="Y8189">
        <v>0</v>
      </c>
      <c r="AB8189" t="s">
        <v>237</v>
      </c>
      <c r="AH8189">
        <v>0</v>
      </c>
      <c r="AN8189" t="s">
        <v>238</v>
      </c>
      <c r="AO8189">
        <v>9</v>
      </c>
      <c r="AP8189" t="s">
        <v>269</v>
      </c>
      <c r="AQ8189" s="27">
        <v>41584</v>
      </c>
      <c r="AR8189" t="s">
        <v>240</v>
      </c>
      <c r="AS8189">
        <v>10</v>
      </c>
      <c r="AT8189" t="s">
        <v>269</v>
      </c>
      <c r="AU8189" s="27">
        <v>41584</v>
      </c>
    </row>
    <row r="8190" spans="1:47" x14ac:dyDescent="0.2">
      <c r="A8190">
        <v>8189</v>
      </c>
      <c r="B8190" t="s">
        <v>26644</v>
      </c>
      <c r="C8190" t="s">
        <v>26645</v>
      </c>
      <c r="D8190" t="s">
        <v>26646</v>
      </c>
      <c r="E8190" s="27">
        <v>41543</v>
      </c>
      <c r="F8190" t="s">
        <v>233</v>
      </c>
      <c r="G8190" s="27">
        <v>24780</v>
      </c>
      <c r="H8190">
        <v>48</v>
      </c>
      <c r="I8190" t="s">
        <v>234</v>
      </c>
      <c r="J8190" t="s">
        <v>245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-1</v>
      </c>
      <c r="Q8190" s="28">
        <v>41542.347222222219</v>
      </c>
      <c r="R8190" s="28">
        <v>41575.426388888889</v>
      </c>
      <c r="S8190" t="s">
        <v>26647</v>
      </c>
      <c r="T8190" s="27">
        <v>41542</v>
      </c>
      <c r="V8190">
        <v>1</v>
      </c>
      <c r="W8190" t="s">
        <v>32</v>
      </c>
      <c r="X8190" t="s">
        <v>834</v>
      </c>
      <c r="Y8190">
        <v>0</v>
      </c>
      <c r="AB8190" t="s">
        <v>237</v>
      </c>
      <c r="AH8190">
        <v>0</v>
      </c>
      <c r="AN8190" t="s">
        <v>238</v>
      </c>
      <c r="AO8190">
        <v>1</v>
      </c>
      <c r="AP8190" t="s">
        <v>239</v>
      </c>
      <c r="AQ8190" s="27">
        <v>41543</v>
      </c>
      <c r="AR8190" t="s">
        <v>240</v>
      </c>
      <c r="AS8190">
        <v>1</v>
      </c>
      <c r="AT8190" t="s">
        <v>239</v>
      </c>
      <c r="AU8190" s="27">
        <v>41543</v>
      </c>
    </row>
    <row r="8191" spans="1:47" x14ac:dyDescent="0.2">
      <c r="A8191">
        <v>8190</v>
      </c>
      <c r="B8191" t="s">
        <v>26648</v>
      </c>
      <c r="C8191" t="s">
        <v>8358</v>
      </c>
      <c r="D8191" t="s">
        <v>26649</v>
      </c>
      <c r="E8191" s="27">
        <v>41680</v>
      </c>
      <c r="F8191" t="s">
        <v>233</v>
      </c>
      <c r="G8191" s="27">
        <v>32511</v>
      </c>
      <c r="H8191">
        <v>27</v>
      </c>
      <c r="I8191" t="s">
        <v>244</v>
      </c>
      <c r="J8191" t="s">
        <v>22</v>
      </c>
      <c r="K8191">
        <v>0</v>
      </c>
      <c r="L8191">
        <v>4</v>
      </c>
      <c r="M8191">
        <v>0</v>
      </c>
      <c r="N8191">
        <v>0</v>
      </c>
      <c r="O8191">
        <v>6</v>
      </c>
      <c r="P8191">
        <v>-1</v>
      </c>
      <c r="Q8191" s="28">
        <v>41679.046527777777</v>
      </c>
      <c r="R8191" s="28">
        <v>41680.136111111111</v>
      </c>
      <c r="S8191" t="s">
        <v>26650</v>
      </c>
      <c r="T8191" s="27">
        <v>41679</v>
      </c>
      <c r="V8191">
        <v>1</v>
      </c>
      <c r="W8191" t="s">
        <v>32</v>
      </c>
      <c r="X8191" t="s">
        <v>261</v>
      </c>
      <c r="Y8191">
        <v>1</v>
      </c>
      <c r="AA8191" t="s">
        <v>26651</v>
      </c>
      <c r="AB8191" t="s">
        <v>36</v>
      </c>
      <c r="AC8191">
        <v>0</v>
      </c>
      <c r="AD8191" s="27">
        <v>41740</v>
      </c>
      <c r="AE8191" t="s">
        <v>412</v>
      </c>
      <c r="AF8191" s="27">
        <v>41740</v>
      </c>
      <c r="AG8191" s="27">
        <v>41741</v>
      </c>
      <c r="AH8191">
        <v>0</v>
      </c>
      <c r="AN8191" t="s">
        <v>238</v>
      </c>
      <c r="AO8191">
        <v>4</v>
      </c>
      <c r="AP8191" t="s">
        <v>239</v>
      </c>
      <c r="AQ8191" s="27">
        <v>41680</v>
      </c>
      <c r="AR8191" t="s">
        <v>240</v>
      </c>
      <c r="AS8191">
        <v>4</v>
      </c>
      <c r="AT8191" t="s">
        <v>239</v>
      </c>
      <c r="AU8191" s="27">
        <v>41680</v>
      </c>
    </row>
    <row r="8192" spans="1:47" x14ac:dyDescent="0.2">
      <c r="A8192">
        <v>8191</v>
      </c>
      <c r="B8192" t="s">
        <v>26652</v>
      </c>
      <c r="C8192" t="s">
        <v>26653</v>
      </c>
      <c r="D8192" t="s">
        <v>1309</v>
      </c>
      <c r="E8192" s="27">
        <v>41547</v>
      </c>
      <c r="F8192" t="s">
        <v>233</v>
      </c>
      <c r="G8192" s="27">
        <v>34622</v>
      </c>
      <c r="H8192">
        <v>21</v>
      </c>
      <c r="I8192" t="s">
        <v>259</v>
      </c>
      <c r="J8192" t="s">
        <v>250</v>
      </c>
      <c r="K8192">
        <v>0</v>
      </c>
      <c r="L8192">
        <v>4</v>
      </c>
      <c r="M8192">
        <v>0</v>
      </c>
      <c r="N8192">
        <v>0</v>
      </c>
      <c r="O8192">
        <v>0</v>
      </c>
      <c r="P8192">
        <v>-1</v>
      </c>
      <c r="Q8192" s="28">
        <v>41546.302777777775</v>
      </c>
      <c r="R8192" s="28">
        <v>41547.374305555553</v>
      </c>
      <c r="S8192" t="s">
        <v>26654</v>
      </c>
      <c r="T8192" s="27">
        <v>41546</v>
      </c>
      <c r="V8192">
        <v>1</v>
      </c>
      <c r="W8192" t="s">
        <v>32</v>
      </c>
      <c r="X8192" t="s">
        <v>383</v>
      </c>
      <c r="Y8192">
        <v>0</v>
      </c>
      <c r="AB8192" t="s">
        <v>237</v>
      </c>
      <c r="AH8192">
        <v>0</v>
      </c>
      <c r="AN8192" t="s">
        <v>238</v>
      </c>
      <c r="AO8192">
        <v>6</v>
      </c>
      <c r="AP8192" t="s">
        <v>246</v>
      </c>
      <c r="AQ8192" s="27">
        <v>41547</v>
      </c>
      <c r="AR8192" t="s">
        <v>240</v>
      </c>
      <c r="AS8192">
        <v>4</v>
      </c>
      <c r="AT8192" t="s">
        <v>239</v>
      </c>
      <c r="AU8192" s="27">
        <v>41547</v>
      </c>
    </row>
    <row r="8193" spans="1:47" x14ac:dyDescent="0.2">
      <c r="A8193">
        <v>8192</v>
      </c>
      <c r="B8193" t="s">
        <v>26655</v>
      </c>
      <c r="C8193" t="s">
        <v>1832</v>
      </c>
      <c r="D8193" t="s">
        <v>375</v>
      </c>
      <c r="E8193" s="27">
        <v>41374</v>
      </c>
      <c r="F8193" t="s">
        <v>233</v>
      </c>
      <c r="G8193" s="27">
        <v>33232</v>
      </c>
      <c r="H8193">
        <v>25</v>
      </c>
      <c r="I8193" t="s">
        <v>244</v>
      </c>
      <c r="J8193" t="s">
        <v>250</v>
      </c>
      <c r="K8193">
        <v>0</v>
      </c>
      <c r="L8193">
        <v>8</v>
      </c>
      <c r="M8193">
        <v>0</v>
      </c>
      <c r="N8193">
        <v>0</v>
      </c>
      <c r="O8193">
        <v>0</v>
      </c>
      <c r="W8193" t="s">
        <v>237</v>
      </c>
      <c r="Y8193">
        <v>-1</v>
      </c>
      <c r="AB8193" t="s">
        <v>237</v>
      </c>
      <c r="AH8193">
        <v>0</v>
      </c>
      <c r="AN8193" t="s">
        <v>238</v>
      </c>
      <c r="AO8193">
        <v>9</v>
      </c>
      <c r="AP8193" t="s">
        <v>269</v>
      </c>
      <c r="AQ8193" s="27">
        <v>41374</v>
      </c>
      <c r="AR8193" t="s">
        <v>240</v>
      </c>
      <c r="AS8193">
        <v>8</v>
      </c>
      <c r="AT8193" t="s">
        <v>269</v>
      </c>
      <c r="AU8193" s="27">
        <v>41374</v>
      </c>
    </row>
    <row r="8194" spans="1:47" x14ac:dyDescent="0.2">
      <c r="A8194">
        <v>8193</v>
      </c>
      <c r="B8194" t="s">
        <v>26656</v>
      </c>
      <c r="C8194" t="s">
        <v>4246</v>
      </c>
      <c r="D8194" t="s">
        <v>17622</v>
      </c>
      <c r="E8194" s="27">
        <v>41649</v>
      </c>
      <c r="F8194" t="s">
        <v>233</v>
      </c>
      <c r="G8194" s="27">
        <v>34885</v>
      </c>
      <c r="H8194">
        <v>20</v>
      </c>
      <c r="I8194" t="s">
        <v>259</v>
      </c>
      <c r="J8194" t="s">
        <v>250</v>
      </c>
      <c r="K8194">
        <v>0</v>
      </c>
      <c r="L8194">
        <v>5</v>
      </c>
      <c r="M8194">
        <v>0</v>
      </c>
      <c r="N8194">
        <v>0</v>
      </c>
      <c r="O8194">
        <v>0</v>
      </c>
      <c r="P8194">
        <v>-1</v>
      </c>
      <c r="Q8194" s="28">
        <v>41648.302777777775</v>
      </c>
      <c r="R8194" s="28">
        <v>41650.147222222222</v>
      </c>
      <c r="S8194" t="s">
        <v>26657</v>
      </c>
      <c r="T8194" s="27">
        <v>41648</v>
      </c>
      <c r="V8194">
        <v>1</v>
      </c>
      <c r="W8194" t="s">
        <v>32</v>
      </c>
      <c r="X8194" t="s">
        <v>898</v>
      </c>
      <c r="Y8194">
        <v>1</v>
      </c>
      <c r="AA8194" t="s">
        <v>26658</v>
      </c>
      <c r="AB8194" t="s">
        <v>36</v>
      </c>
      <c r="AD8194" s="27">
        <v>41770</v>
      </c>
      <c r="AE8194" t="s">
        <v>724</v>
      </c>
      <c r="AH8194">
        <v>0</v>
      </c>
      <c r="AN8194" t="s">
        <v>238</v>
      </c>
      <c r="AO8194">
        <v>6</v>
      </c>
      <c r="AP8194" t="s">
        <v>246</v>
      </c>
      <c r="AQ8194" s="27">
        <v>41649</v>
      </c>
      <c r="AR8194" t="s">
        <v>240</v>
      </c>
      <c r="AS8194">
        <v>5</v>
      </c>
      <c r="AT8194" t="s">
        <v>246</v>
      </c>
      <c r="AU8194" s="27">
        <v>41649</v>
      </c>
    </row>
    <row r="8195" spans="1:47" x14ac:dyDescent="0.2">
      <c r="A8195">
        <v>8194</v>
      </c>
      <c r="B8195" t="s">
        <v>26659</v>
      </c>
      <c r="C8195" t="s">
        <v>20350</v>
      </c>
      <c r="D8195" t="s">
        <v>26660</v>
      </c>
      <c r="E8195" s="27">
        <v>41835</v>
      </c>
      <c r="F8195" t="s">
        <v>233</v>
      </c>
      <c r="G8195" s="27">
        <v>31839</v>
      </c>
      <c r="H8195">
        <v>29</v>
      </c>
      <c r="I8195" t="s">
        <v>244</v>
      </c>
      <c r="J8195" t="s">
        <v>245</v>
      </c>
      <c r="K8195">
        <v>0</v>
      </c>
      <c r="L8195">
        <v>1</v>
      </c>
      <c r="M8195">
        <v>0</v>
      </c>
      <c r="N8195">
        <v>0</v>
      </c>
      <c r="O8195">
        <v>1</v>
      </c>
      <c r="P8195">
        <v>-1</v>
      </c>
      <c r="Q8195" s="28">
        <v>41834.196527777778</v>
      </c>
      <c r="R8195" s="28">
        <v>41834.330555555556</v>
      </c>
      <c r="S8195" t="s">
        <v>26661</v>
      </c>
      <c r="T8195" s="27">
        <v>41824</v>
      </c>
      <c r="V8195">
        <v>11</v>
      </c>
      <c r="W8195" t="s">
        <v>36</v>
      </c>
      <c r="X8195" t="s">
        <v>595</v>
      </c>
      <c r="Y8195">
        <v>0</v>
      </c>
      <c r="AB8195" t="s">
        <v>237</v>
      </c>
      <c r="AH8195">
        <v>0</v>
      </c>
      <c r="AN8195" t="s">
        <v>238</v>
      </c>
      <c r="AO8195">
        <v>1</v>
      </c>
      <c r="AP8195" t="s">
        <v>239</v>
      </c>
      <c r="AQ8195" s="27">
        <v>41835</v>
      </c>
      <c r="AR8195" t="s">
        <v>240</v>
      </c>
      <c r="AS8195">
        <v>1</v>
      </c>
      <c r="AT8195" t="s">
        <v>239</v>
      </c>
      <c r="AU8195" s="27">
        <v>41835</v>
      </c>
    </row>
    <row r="8196" spans="1:47" x14ac:dyDescent="0.2">
      <c r="A8196">
        <v>8195</v>
      </c>
      <c r="B8196" t="s">
        <v>26662</v>
      </c>
      <c r="C8196" t="s">
        <v>2871</v>
      </c>
      <c r="D8196" t="s">
        <v>1110</v>
      </c>
      <c r="E8196" s="27">
        <v>41406</v>
      </c>
      <c r="F8196" t="s">
        <v>233</v>
      </c>
      <c r="G8196" s="27">
        <v>28821</v>
      </c>
      <c r="H8196">
        <v>37</v>
      </c>
      <c r="I8196" t="s">
        <v>244</v>
      </c>
      <c r="J8196" t="s">
        <v>250</v>
      </c>
      <c r="K8196">
        <v>0</v>
      </c>
      <c r="L8196">
        <v>9</v>
      </c>
      <c r="M8196">
        <v>0</v>
      </c>
      <c r="N8196">
        <v>0</v>
      </c>
      <c r="O8196">
        <v>17</v>
      </c>
      <c r="P8196">
        <v>-1</v>
      </c>
      <c r="Q8196" s="28">
        <v>41405.509027777778</v>
      </c>
      <c r="R8196" s="28">
        <v>41451.168055555558</v>
      </c>
      <c r="S8196" t="s">
        <v>26663</v>
      </c>
      <c r="T8196" s="27">
        <v>41405</v>
      </c>
      <c r="V8196">
        <v>1</v>
      </c>
      <c r="W8196" t="s">
        <v>36</v>
      </c>
      <c r="X8196" t="s">
        <v>474</v>
      </c>
      <c r="Y8196">
        <v>0</v>
      </c>
      <c r="AB8196" t="s">
        <v>237</v>
      </c>
      <c r="AH8196">
        <v>0</v>
      </c>
      <c r="AN8196" t="s">
        <v>238</v>
      </c>
      <c r="AO8196">
        <v>3</v>
      </c>
      <c r="AP8196" t="s">
        <v>239</v>
      </c>
      <c r="AQ8196" s="27">
        <v>41406</v>
      </c>
      <c r="AR8196" t="s">
        <v>240</v>
      </c>
      <c r="AS8196">
        <v>9</v>
      </c>
      <c r="AT8196" t="s">
        <v>269</v>
      </c>
      <c r="AU8196" s="27">
        <v>41406</v>
      </c>
    </row>
    <row r="8197" spans="1:47" x14ac:dyDescent="0.2">
      <c r="A8197">
        <v>8196</v>
      </c>
      <c r="B8197" t="s">
        <v>26664</v>
      </c>
      <c r="C8197" t="s">
        <v>26665</v>
      </c>
      <c r="D8197" t="s">
        <v>26666</v>
      </c>
      <c r="E8197" s="27">
        <v>41317</v>
      </c>
      <c r="F8197" t="s">
        <v>233</v>
      </c>
      <c r="G8197" s="27">
        <v>23668</v>
      </c>
      <c r="H8197">
        <v>51</v>
      </c>
      <c r="I8197" t="s">
        <v>234</v>
      </c>
      <c r="J8197" t="s">
        <v>245</v>
      </c>
      <c r="K8197">
        <v>0</v>
      </c>
      <c r="L8197">
        <v>5</v>
      </c>
      <c r="M8197">
        <v>0</v>
      </c>
      <c r="N8197">
        <v>0</v>
      </c>
      <c r="O8197">
        <v>8</v>
      </c>
      <c r="P8197">
        <v>-1</v>
      </c>
      <c r="Q8197" s="28">
        <v>41316.103472222225</v>
      </c>
      <c r="R8197" s="28">
        <v>41317.339583333334</v>
      </c>
      <c r="S8197" t="s">
        <v>26667</v>
      </c>
      <c r="T8197" s="27">
        <v>41316</v>
      </c>
      <c r="V8197">
        <v>1</v>
      </c>
      <c r="W8197" t="s">
        <v>32</v>
      </c>
      <c r="X8197" t="s">
        <v>261</v>
      </c>
      <c r="Y8197">
        <v>1</v>
      </c>
      <c r="AA8197" t="s">
        <v>26668</v>
      </c>
      <c r="AB8197" t="s">
        <v>32</v>
      </c>
      <c r="AC8197">
        <v>0</v>
      </c>
      <c r="AD8197" s="27">
        <v>41489</v>
      </c>
      <c r="AE8197" t="s">
        <v>359</v>
      </c>
      <c r="AF8197" s="27">
        <v>41489</v>
      </c>
      <c r="AG8197" s="27">
        <v>41571</v>
      </c>
      <c r="AH8197">
        <v>0</v>
      </c>
      <c r="AN8197" t="s">
        <v>238</v>
      </c>
      <c r="AO8197">
        <v>2</v>
      </c>
      <c r="AP8197" t="s">
        <v>239</v>
      </c>
      <c r="AQ8197" s="27">
        <v>41317</v>
      </c>
      <c r="AR8197" t="s">
        <v>240</v>
      </c>
      <c r="AS8197">
        <v>5</v>
      </c>
      <c r="AT8197" t="s">
        <v>246</v>
      </c>
      <c r="AU8197" s="27">
        <v>41317</v>
      </c>
    </row>
    <row r="8198" spans="1:47" x14ac:dyDescent="0.2">
      <c r="A8198">
        <v>8197</v>
      </c>
      <c r="B8198" t="s">
        <v>26669</v>
      </c>
      <c r="C8198" t="s">
        <v>901</v>
      </c>
      <c r="D8198" t="s">
        <v>26670</v>
      </c>
      <c r="E8198" s="27">
        <v>41593</v>
      </c>
      <c r="F8198" t="s">
        <v>233</v>
      </c>
      <c r="G8198" s="27">
        <v>25056</v>
      </c>
      <c r="H8198">
        <v>47</v>
      </c>
      <c r="I8198" t="s">
        <v>234</v>
      </c>
      <c r="J8198" t="s">
        <v>245</v>
      </c>
      <c r="K8198">
        <v>0</v>
      </c>
      <c r="L8198">
        <v>2</v>
      </c>
      <c r="M8198">
        <v>0</v>
      </c>
      <c r="N8198">
        <v>0</v>
      </c>
      <c r="O8198">
        <v>2</v>
      </c>
      <c r="P8198">
        <v>-1</v>
      </c>
      <c r="Q8198" s="28">
        <v>41592.352777777778</v>
      </c>
      <c r="R8198" s="28">
        <v>41593.366666666669</v>
      </c>
      <c r="S8198" t="s">
        <v>26671</v>
      </c>
      <c r="T8198" s="27">
        <v>41592</v>
      </c>
      <c r="V8198">
        <v>1</v>
      </c>
      <c r="W8198" t="s">
        <v>32</v>
      </c>
      <c r="X8198" t="s">
        <v>261</v>
      </c>
      <c r="Y8198">
        <v>1</v>
      </c>
      <c r="AA8198" t="s">
        <v>26672</v>
      </c>
      <c r="AB8198" t="s">
        <v>36</v>
      </c>
      <c r="AD8198" s="27">
        <v>42288</v>
      </c>
      <c r="AE8198" t="s">
        <v>1435</v>
      </c>
      <c r="AH8198">
        <v>0</v>
      </c>
      <c r="AN8198" t="s">
        <v>238</v>
      </c>
      <c r="AO8198">
        <v>1</v>
      </c>
      <c r="AP8198" t="s">
        <v>239</v>
      </c>
      <c r="AQ8198" s="27">
        <v>41593</v>
      </c>
      <c r="AR8198" t="s">
        <v>240</v>
      </c>
      <c r="AS8198">
        <v>2</v>
      </c>
      <c r="AT8198" t="s">
        <v>239</v>
      </c>
      <c r="AU8198" s="27">
        <v>41593</v>
      </c>
    </row>
    <row r="8199" spans="1:47" x14ac:dyDescent="0.2">
      <c r="A8199">
        <v>8198</v>
      </c>
      <c r="B8199" t="s">
        <v>26673</v>
      </c>
      <c r="C8199" t="s">
        <v>4367</v>
      </c>
      <c r="D8199" t="s">
        <v>18690</v>
      </c>
      <c r="E8199" s="27">
        <v>41983</v>
      </c>
      <c r="F8199" t="s">
        <v>233</v>
      </c>
      <c r="G8199" s="27">
        <v>26884</v>
      </c>
      <c r="H8199">
        <v>42</v>
      </c>
      <c r="I8199" t="s">
        <v>244</v>
      </c>
      <c r="J8199" t="s">
        <v>245</v>
      </c>
      <c r="K8199">
        <v>0</v>
      </c>
      <c r="L8199">
        <v>5</v>
      </c>
      <c r="M8199">
        <v>0</v>
      </c>
      <c r="N8199">
        <v>0</v>
      </c>
      <c r="O8199">
        <v>0</v>
      </c>
      <c r="P8199">
        <v>-1</v>
      </c>
      <c r="Q8199" s="28">
        <v>41982.254166666666</v>
      </c>
      <c r="R8199" s="28">
        <v>41991.411805555559</v>
      </c>
      <c r="S8199" t="s">
        <v>26674</v>
      </c>
      <c r="T8199" s="27">
        <v>41982</v>
      </c>
      <c r="V8199">
        <v>1</v>
      </c>
      <c r="W8199" t="s">
        <v>32</v>
      </c>
      <c r="X8199" t="s">
        <v>261</v>
      </c>
      <c r="Y8199">
        <v>0</v>
      </c>
      <c r="AB8199" t="s">
        <v>237</v>
      </c>
      <c r="AH8199">
        <v>0</v>
      </c>
      <c r="AN8199" t="s">
        <v>238</v>
      </c>
      <c r="AO8199">
        <v>1</v>
      </c>
      <c r="AP8199" t="s">
        <v>239</v>
      </c>
      <c r="AQ8199" s="27">
        <v>41983</v>
      </c>
      <c r="AR8199" t="s">
        <v>240</v>
      </c>
      <c r="AS8199">
        <v>5</v>
      </c>
      <c r="AT8199" t="s">
        <v>246</v>
      </c>
      <c r="AU8199" s="27">
        <v>41983</v>
      </c>
    </row>
    <row r="8200" spans="1:47" x14ac:dyDescent="0.2">
      <c r="A8200">
        <v>8199</v>
      </c>
      <c r="B8200" t="s">
        <v>26675</v>
      </c>
      <c r="C8200" t="s">
        <v>1147</v>
      </c>
      <c r="D8200" t="s">
        <v>1168</v>
      </c>
      <c r="E8200" s="27">
        <v>41828</v>
      </c>
      <c r="F8200" t="s">
        <v>233</v>
      </c>
      <c r="G8200" s="27">
        <v>33799</v>
      </c>
      <c r="H8200">
        <v>23</v>
      </c>
      <c r="I8200" t="s">
        <v>259</v>
      </c>
      <c r="J8200" t="s">
        <v>245</v>
      </c>
      <c r="K8200">
        <v>0</v>
      </c>
      <c r="L8200">
        <v>3</v>
      </c>
      <c r="M8200">
        <v>0</v>
      </c>
      <c r="N8200">
        <v>0</v>
      </c>
      <c r="O8200">
        <v>1</v>
      </c>
      <c r="P8200">
        <v>-1</v>
      </c>
      <c r="Q8200" s="28">
        <v>41827.418749999997</v>
      </c>
      <c r="R8200" s="28">
        <v>41871.401388888888</v>
      </c>
      <c r="S8200" t="s">
        <v>26676</v>
      </c>
      <c r="T8200" s="27">
        <v>41827</v>
      </c>
      <c r="V8200">
        <v>1</v>
      </c>
      <c r="W8200" t="s">
        <v>36</v>
      </c>
      <c r="X8200" t="s">
        <v>780</v>
      </c>
      <c r="Y8200">
        <v>0</v>
      </c>
      <c r="AB8200" t="s">
        <v>237</v>
      </c>
      <c r="AH8200">
        <v>0</v>
      </c>
      <c r="AN8200" t="s">
        <v>238</v>
      </c>
      <c r="AO8200">
        <v>3</v>
      </c>
      <c r="AP8200" t="s">
        <v>239</v>
      </c>
      <c r="AQ8200" s="27">
        <v>41828</v>
      </c>
      <c r="AR8200" t="s">
        <v>240</v>
      </c>
      <c r="AS8200">
        <v>3</v>
      </c>
      <c r="AT8200" t="s">
        <v>239</v>
      </c>
      <c r="AU8200" s="27">
        <v>41828</v>
      </c>
    </row>
    <row r="8201" spans="1:47" x14ac:dyDescent="0.2">
      <c r="A8201">
        <v>8200</v>
      </c>
      <c r="B8201" t="s">
        <v>26677</v>
      </c>
      <c r="C8201" t="s">
        <v>464</v>
      </c>
      <c r="D8201" t="s">
        <v>1803</v>
      </c>
      <c r="E8201" s="27">
        <v>41764</v>
      </c>
      <c r="F8201" t="s">
        <v>233</v>
      </c>
      <c r="G8201" s="27">
        <v>24442</v>
      </c>
      <c r="H8201">
        <v>49</v>
      </c>
      <c r="I8201" t="s">
        <v>234</v>
      </c>
      <c r="J8201" t="s">
        <v>245</v>
      </c>
      <c r="K8201">
        <v>0</v>
      </c>
      <c r="L8201">
        <v>3</v>
      </c>
      <c r="M8201">
        <v>0</v>
      </c>
      <c r="N8201">
        <v>0</v>
      </c>
      <c r="O8201">
        <v>6</v>
      </c>
      <c r="P8201">
        <v>-2</v>
      </c>
      <c r="Q8201" s="28">
        <v>41762.412499999999</v>
      </c>
      <c r="R8201" s="28">
        <v>41764.133333333331</v>
      </c>
      <c r="S8201" t="s">
        <v>26678</v>
      </c>
      <c r="T8201" s="27">
        <v>41762</v>
      </c>
      <c r="V8201">
        <v>2</v>
      </c>
      <c r="W8201" t="s">
        <v>32</v>
      </c>
      <c r="X8201" t="s">
        <v>26679</v>
      </c>
      <c r="Y8201">
        <v>0</v>
      </c>
      <c r="AB8201" t="s">
        <v>237</v>
      </c>
      <c r="AH8201">
        <v>0</v>
      </c>
      <c r="AN8201" t="s">
        <v>238</v>
      </c>
      <c r="AO8201">
        <v>2</v>
      </c>
      <c r="AP8201" t="s">
        <v>239</v>
      </c>
      <c r="AQ8201" s="27">
        <v>41764</v>
      </c>
      <c r="AR8201" t="s">
        <v>240</v>
      </c>
      <c r="AS8201">
        <v>3</v>
      </c>
      <c r="AT8201" t="s">
        <v>239</v>
      </c>
      <c r="AU8201" s="27">
        <v>41764</v>
      </c>
    </row>
    <row r="8202" spans="1:47" x14ac:dyDescent="0.2">
      <c r="A8202">
        <v>8201</v>
      </c>
      <c r="B8202" t="s">
        <v>26680</v>
      </c>
      <c r="C8202" t="s">
        <v>803</v>
      </c>
      <c r="D8202" t="s">
        <v>26681</v>
      </c>
      <c r="E8202" s="27">
        <v>41309</v>
      </c>
      <c r="F8202" t="s">
        <v>233</v>
      </c>
      <c r="G8202" s="27">
        <v>31834</v>
      </c>
      <c r="H8202">
        <v>29</v>
      </c>
      <c r="I8202" t="s">
        <v>244</v>
      </c>
      <c r="J8202" t="s">
        <v>245</v>
      </c>
      <c r="K8202">
        <v>0</v>
      </c>
      <c r="L8202">
        <v>9</v>
      </c>
      <c r="M8202">
        <v>0</v>
      </c>
      <c r="N8202">
        <v>0</v>
      </c>
      <c r="O8202">
        <v>2</v>
      </c>
      <c r="P8202">
        <v>726</v>
      </c>
      <c r="Q8202" s="28">
        <v>42035.338888888888</v>
      </c>
      <c r="R8202" s="28">
        <v>42036.07916666667</v>
      </c>
      <c r="S8202" t="s">
        <v>26682</v>
      </c>
      <c r="T8202" s="27">
        <v>40989</v>
      </c>
      <c r="V8202">
        <v>320</v>
      </c>
      <c r="W8202" t="s">
        <v>237</v>
      </c>
      <c r="X8202" t="s">
        <v>8730</v>
      </c>
      <c r="Y8202">
        <v>1</v>
      </c>
      <c r="AA8202" t="s">
        <v>26683</v>
      </c>
      <c r="AB8202" t="s">
        <v>36</v>
      </c>
      <c r="AC8202">
        <v>0</v>
      </c>
      <c r="AD8202" s="27">
        <v>42035</v>
      </c>
      <c r="AE8202" t="s">
        <v>626</v>
      </c>
      <c r="AF8202" s="27">
        <v>42035</v>
      </c>
      <c r="AG8202" s="27">
        <v>42036</v>
      </c>
      <c r="AH8202">
        <v>0</v>
      </c>
      <c r="AN8202" t="s">
        <v>238</v>
      </c>
      <c r="AO8202">
        <v>8</v>
      </c>
      <c r="AP8202" t="s">
        <v>269</v>
      </c>
      <c r="AQ8202" s="27">
        <v>41309</v>
      </c>
      <c r="AR8202" t="s">
        <v>240</v>
      </c>
      <c r="AS8202">
        <v>9</v>
      </c>
      <c r="AT8202" t="s">
        <v>269</v>
      </c>
      <c r="AU8202" s="27">
        <v>41309</v>
      </c>
    </row>
    <row r="8203" spans="1:47" x14ac:dyDescent="0.2">
      <c r="A8203">
        <v>8202</v>
      </c>
      <c r="B8203" t="s">
        <v>26684</v>
      </c>
      <c r="C8203" t="s">
        <v>928</v>
      </c>
      <c r="D8203" t="s">
        <v>26685</v>
      </c>
      <c r="E8203" s="27">
        <v>41951</v>
      </c>
      <c r="F8203" t="s">
        <v>233</v>
      </c>
      <c r="G8203" s="27">
        <v>33003</v>
      </c>
      <c r="H8203">
        <v>25</v>
      </c>
      <c r="I8203" t="s">
        <v>244</v>
      </c>
      <c r="J8203" t="s">
        <v>250</v>
      </c>
      <c r="K8203">
        <v>1</v>
      </c>
      <c r="L8203">
        <v>9</v>
      </c>
      <c r="M8203">
        <v>0</v>
      </c>
      <c r="N8203">
        <v>0</v>
      </c>
      <c r="O8203">
        <v>5</v>
      </c>
      <c r="P8203">
        <v>-1</v>
      </c>
      <c r="Q8203" s="28">
        <v>41950.331250000003</v>
      </c>
      <c r="R8203" s="28">
        <v>41951.491666666669</v>
      </c>
      <c r="S8203" t="s">
        <v>26686</v>
      </c>
      <c r="T8203" s="27">
        <v>41950</v>
      </c>
      <c r="V8203">
        <v>1</v>
      </c>
      <c r="W8203" t="s">
        <v>32</v>
      </c>
      <c r="X8203" t="s">
        <v>17628</v>
      </c>
      <c r="Y8203">
        <v>0</v>
      </c>
      <c r="AB8203" t="s">
        <v>237</v>
      </c>
      <c r="AH8203">
        <v>0</v>
      </c>
      <c r="AN8203" t="s">
        <v>238</v>
      </c>
      <c r="AO8203">
        <v>7</v>
      </c>
      <c r="AP8203" t="s">
        <v>246</v>
      </c>
      <c r="AQ8203" s="27">
        <v>41951</v>
      </c>
      <c r="AR8203" t="s">
        <v>240</v>
      </c>
      <c r="AS8203">
        <v>9</v>
      </c>
      <c r="AT8203" t="s">
        <v>269</v>
      </c>
      <c r="AU8203" s="27">
        <v>41951</v>
      </c>
    </row>
    <row r="8204" spans="1:47" x14ac:dyDescent="0.2">
      <c r="A8204">
        <v>8203</v>
      </c>
      <c r="B8204" t="s">
        <v>26687</v>
      </c>
      <c r="C8204" t="s">
        <v>26688</v>
      </c>
      <c r="D8204" t="s">
        <v>26689</v>
      </c>
      <c r="E8204" s="27">
        <v>41487</v>
      </c>
      <c r="F8204" t="s">
        <v>233</v>
      </c>
      <c r="G8204" s="27">
        <v>32410</v>
      </c>
      <c r="H8204">
        <v>27</v>
      </c>
      <c r="I8204" t="s">
        <v>244</v>
      </c>
      <c r="J8204" t="s">
        <v>250</v>
      </c>
      <c r="K8204">
        <v>0</v>
      </c>
      <c r="L8204">
        <v>9</v>
      </c>
      <c r="M8204">
        <v>0</v>
      </c>
      <c r="N8204">
        <v>1</v>
      </c>
      <c r="O8204">
        <v>2</v>
      </c>
      <c r="P8204">
        <v>-1</v>
      </c>
      <c r="Q8204" s="28">
        <v>41486.461111111108</v>
      </c>
      <c r="R8204" s="28">
        <v>41526.305555555555</v>
      </c>
      <c r="S8204" t="s">
        <v>26690</v>
      </c>
      <c r="T8204" s="27">
        <v>41486</v>
      </c>
      <c r="V8204">
        <v>1</v>
      </c>
      <c r="W8204" t="s">
        <v>32</v>
      </c>
      <c r="X8204" t="s">
        <v>23401</v>
      </c>
      <c r="Y8204">
        <v>1</v>
      </c>
      <c r="AA8204" t="s">
        <v>26691</v>
      </c>
      <c r="AB8204" t="s">
        <v>36</v>
      </c>
      <c r="AC8204">
        <v>1</v>
      </c>
      <c r="AD8204" s="27">
        <v>41594</v>
      </c>
      <c r="AE8204" t="s">
        <v>412</v>
      </c>
      <c r="AF8204" s="27">
        <v>41595</v>
      </c>
      <c r="AG8204" s="27">
        <v>41774</v>
      </c>
      <c r="AH8204">
        <v>0</v>
      </c>
      <c r="AN8204" t="s">
        <v>238</v>
      </c>
      <c r="AO8204">
        <v>8</v>
      </c>
      <c r="AP8204" t="s">
        <v>269</v>
      </c>
      <c r="AQ8204" s="27">
        <v>41487</v>
      </c>
      <c r="AR8204" t="s">
        <v>240</v>
      </c>
      <c r="AS8204">
        <v>9</v>
      </c>
      <c r="AT8204" t="s">
        <v>269</v>
      </c>
      <c r="AU8204" s="27">
        <v>41487</v>
      </c>
    </row>
    <row r="8205" spans="1:47" x14ac:dyDescent="0.2">
      <c r="A8205">
        <v>8204</v>
      </c>
      <c r="B8205" t="s">
        <v>26692</v>
      </c>
      <c r="C8205" t="s">
        <v>3205</v>
      </c>
      <c r="D8205" t="s">
        <v>3642</v>
      </c>
      <c r="E8205" s="27">
        <v>41601</v>
      </c>
      <c r="F8205" t="s">
        <v>233</v>
      </c>
      <c r="G8205" s="27">
        <v>25850</v>
      </c>
      <c r="H8205">
        <v>45</v>
      </c>
      <c r="I8205" t="s">
        <v>234</v>
      </c>
      <c r="J8205" t="s">
        <v>250</v>
      </c>
      <c r="K8205">
        <v>1</v>
      </c>
      <c r="L8205">
        <v>7</v>
      </c>
      <c r="M8205">
        <v>0</v>
      </c>
      <c r="N8205">
        <v>0</v>
      </c>
      <c r="O8205">
        <v>16</v>
      </c>
      <c r="P8205">
        <v>-1</v>
      </c>
      <c r="Q8205" s="28">
        <v>41600.330555555556</v>
      </c>
      <c r="R8205" s="28">
        <v>41601.422222222223</v>
      </c>
      <c r="S8205" t="s">
        <v>26693</v>
      </c>
      <c r="T8205" s="27">
        <v>41600</v>
      </c>
      <c r="V8205">
        <v>1</v>
      </c>
      <c r="W8205" t="s">
        <v>32</v>
      </c>
      <c r="X8205" t="s">
        <v>261</v>
      </c>
      <c r="Y8205">
        <v>0</v>
      </c>
      <c r="AB8205" t="s">
        <v>237</v>
      </c>
      <c r="AH8205">
        <v>0</v>
      </c>
      <c r="AN8205" t="s">
        <v>238</v>
      </c>
      <c r="AO8205">
        <v>2</v>
      </c>
      <c r="AP8205" t="s">
        <v>239</v>
      </c>
      <c r="AQ8205" s="27">
        <v>41601</v>
      </c>
      <c r="AR8205" t="s">
        <v>240</v>
      </c>
      <c r="AS8205">
        <v>7</v>
      </c>
      <c r="AT8205" t="s">
        <v>246</v>
      </c>
      <c r="AU8205" s="27">
        <v>41601</v>
      </c>
    </row>
    <row r="8206" spans="1:47" x14ac:dyDescent="0.2">
      <c r="A8206">
        <v>8205</v>
      </c>
      <c r="B8206" t="s">
        <v>26694</v>
      </c>
      <c r="C8206" t="s">
        <v>1584</v>
      </c>
      <c r="D8206" t="s">
        <v>26695</v>
      </c>
      <c r="E8206" s="27">
        <v>41955</v>
      </c>
      <c r="F8206" t="s">
        <v>233</v>
      </c>
      <c r="G8206" s="27">
        <v>27380</v>
      </c>
      <c r="H8206">
        <v>41</v>
      </c>
      <c r="I8206" t="s">
        <v>244</v>
      </c>
      <c r="J8206" t="s">
        <v>245</v>
      </c>
      <c r="K8206">
        <v>0</v>
      </c>
      <c r="L8206">
        <v>2</v>
      </c>
      <c r="M8206">
        <v>0</v>
      </c>
      <c r="N8206">
        <v>0</v>
      </c>
      <c r="O8206">
        <v>0</v>
      </c>
      <c r="P8206">
        <v>-1</v>
      </c>
      <c r="Q8206" s="28">
        <v>41954.192361111112</v>
      </c>
      <c r="R8206" s="28">
        <v>41955.384027777778</v>
      </c>
      <c r="S8206" t="s">
        <v>26696</v>
      </c>
      <c r="T8206" s="27">
        <v>41954</v>
      </c>
      <c r="V8206">
        <v>1</v>
      </c>
      <c r="W8206" t="s">
        <v>32</v>
      </c>
      <c r="X8206" t="s">
        <v>1051</v>
      </c>
      <c r="Y8206">
        <v>1</v>
      </c>
      <c r="AA8206" t="s">
        <v>26697</v>
      </c>
      <c r="AB8206" t="s">
        <v>36</v>
      </c>
      <c r="AD8206" s="27">
        <v>41997</v>
      </c>
      <c r="AE8206" t="s">
        <v>404</v>
      </c>
      <c r="AH8206">
        <v>0</v>
      </c>
      <c r="AN8206" t="s">
        <v>238</v>
      </c>
      <c r="AO8206">
        <v>1</v>
      </c>
      <c r="AP8206" t="s">
        <v>239</v>
      </c>
      <c r="AQ8206" s="27">
        <v>41955</v>
      </c>
      <c r="AR8206" t="s">
        <v>240</v>
      </c>
      <c r="AS8206">
        <v>2</v>
      </c>
      <c r="AT8206" t="s">
        <v>239</v>
      </c>
      <c r="AU8206" s="27">
        <v>41955</v>
      </c>
    </row>
    <row r="8207" spans="1:47" x14ac:dyDescent="0.2">
      <c r="A8207">
        <v>8206</v>
      </c>
      <c r="B8207" t="s">
        <v>26698</v>
      </c>
      <c r="C8207" t="s">
        <v>26699</v>
      </c>
      <c r="D8207" t="s">
        <v>1364</v>
      </c>
      <c r="E8207" s="27">
        <v>41856</v>
      </c>
      <c r="F8207" t="s">
        <v>294</v>
      </c>
      <c r="G8207" s="27">
        <v>35061</v>
      </c>
      <c r="H8207">
        <v>20</v>
      </c>
      <c r="I8207" t="s">
        <v>259</v>
      </c>
      <c r="J8207" t="s">
        <v>250</v>
      </c>
      <c r="K8207">
        <v>0</v>
      </c>
      <c r="L8207">
        <v>9</v>
      </c>
      <c r="M8207">
        <v>0</v>
      </c>
      <c r="N8207">
        <v>0</v>
      </c>
      <c r="O8207">
        <v>2</v>
      </c>
      <c r="P8207">
        <v>-52</v>
      </c>
      <c r="Q8207" s="28">
        <v>41804.131249999999</v>
      </c>
      <c r="R8207" s="28">
        <v>41846.064583333333</v>
      </c>
      <c r="S8207" t="s">
        <v>26700</v>
      </c>
      <c r="U8207" s="27">
        <v>41813</v>
      </c>
      <c r="V8207">
        <v>43</v>
      </c>
      <c r="W8207" t="s">
        <v>36</v>
      </c>
      <c r="X8207" t="s">
        <v>274</v>
      </c>
      <c r="Y8207">
        <v>0</v>
      </c>
      <c r="AB8207" t="s">
        <v>237</v>
      </c>
      <c r="AH8207">
        <v>0</v>
      </c>
      <c r="AN8207" t="s">
        <v>238</v>
      </c>
      <c r="AO8207">
        <v>7</v>
      </c>
      <c r="AP8207" t="s">
        <v>246</v>
      </c>
      <c r="AQ8207" s="27">
        <v>41856</v>
      </c>
      <c r="AR8207" t="s">
        <v>240</v>
      </c>
      <c r="AS8207">
        <v>9</v>
      </c>
      <c r="AT8207" t="s">
        <v>269</v>
      </c>
      <c r="AU8207" s="27">
        <v>41856</v>
      </c>
    </row>
    <row r="8208" spans="1:47" x14ac:dyDescent="0.2">
      <c r="A8208">
        <v>8207</v>
      </c>
      <c r="B8208" t="s">
        <v>26701</v>
      </c>
      <c r="C8208" t="s">
        <v>26702</v>
      </c>
      <c r="D8208" t="s">
        <v>25031</v>
      </c>
      <c r="E8208" s="27">
        <v>41775</v>
      </c>
      <c r="F8208" t="s">
        <v>233</v>
      </c>
      <c r="G8208" s="27">
        <v>30797</v>
      </c>
      <c r="H8208">
        <v>31</v>
      </c>
      <c r="I8208" t="s">
        <v>244</v>
      </c>
      <c r="J8208" t="s">
        <v>245</v>
      </c>
      <c r="K8208">
        <v>0</v>
      </c>
      <c r="L8208">
        <v>2</v>
      </c>
      <c r="M8208">
        <v>0</v>
      </c>
      <c r="N8208">
        <v>0</v>
      </c>
      <c r="O8208">
        <v>3</v>
      </c>
      <c r="P8208">
        <v>-1</v>
      </c>
      <c r="Q8208" s="28">
        <v>41774.365972222222</v>
      </c>
      <c r="R8208" s="28">
        <v>41776.157638888886</v>
      </c>
      <c r="S8208" t="s">
        <v>26703</v>
      </c>
      <c r="T8208" s="27">
        <v>41774</v>
      </c>
      <c r="V8208">
        <v>1</v>
      </c>
      <c r="W8208" t="s">
        <v>36</v>
      </c>
      <c r="X8208" t="s">
        <v>279</v>
      </c>
      <c r="Y8208">
        <v>1</v>
      </c>
      <c r="AA8208" t="s">
        <v>26704</v>
      </c>
      <c r="AB8208" t="s">
        <v>32</v>
      </c>
      <c r="AD8208" s="27">
        <v>42425</v>
      </c>
      <c r="AE8208" t="s">
        <v>9775</v>
      </c>
      <c r="AH8208">
        <v>1</v>
      </c>
      <c r="AJ8208" t="s">
        <v>26704</v>
      </c>
      <c r="AK8208" t="s">
        <v>366</v>
      </c>
      <c r="AL8208" s="27">
        <v>42425</v>
      </c>
      <c r="AM8208" t="s">
        <v>9775</v>
      </c>
      <c r="AN8208" t="s">
        <v>238</v>
      </c>
      <c r="AO8208">
        <v>2</v>
      </c>
      <c r="AP8208" t="s">
        <v>239</v>
      </c>
      <c r="AQ8208" s="27">
        <v>41775</v>
      </c>
      <c r="AR8208" t="s">
        <v>240</v>
      </c>
      <c r="AS8208">
        <v>2</v>
      </c>
      <c r="AT8208" t="s">
        <v>239</v>
      </c>
      <c r="AU8208" s="27">
        <v>41775</v>
      </c>
    </row>
    <row r="8209" spans="1:47" x14ac:dyDescent="0.2">
      <c r="A8209">
        <v>8208</v>
      </c>
      <c r="B8209" t="s">
        <v>26705</v>
      </c>
      <c r="C8209" t="s">
        <v>4754</v>
      </c>
      <c r="D8209" t="s">
        <v>26706</v>
      </c>
      <c r="E8209" s="27">
        <v>41808</v>
      </c>
      <c r="F8209" t="s">
        <v>233</v>
      </c>
      <c r="G8209" s="27">
        <v>32967</v>
      </c>
      <c r="H8209">
        <v>26</v>
      </c>
      <c r="I8209" t="s">
        <v>244</v>
      </c>
      <c r="J8209" t="s">
        <v>250</v>
      </c>
      <c r="K8209">
        <v>0</v>
      </c>
      <c r="L8209">
        <v>10</v>
      </c>
      <c r="M8209">
        <v>0</v>
      </c>
      <c r="N8209">
        <v>0</v>
      </c>
      <c r="O8209">
        <v>0</v>
      </c>
      <c r="W8209" t="s">
        <v>237</v>
      </c>
      <c r="Y8209">
        <v>-1</v>
      </c>
      <c r="AB8209" t="s">
        <v>237</v>
      </c>
      <c r="AH8209">
        <v>0</v>
      </c>
      <c r="AN8209" t="s">
        <v>238</v>
      </c>
      <c r="AO8209">
        <v>9</v>
      </c>
      <c r="AP8209" t="s">
        <v>269</v>
      </c>
      <c r="AQ8209" s="27">
        <v>41808</v>
      </c>
      <c r="AR8209" t="s">
        <v>240</v>
      </c>
      <c r="AS8209">
        <v>10</v>
      </c>
      <c r="AT8209" t="s">
        <v>269</v>
      </c>
      <c r="AU8209" s="27">
        <v>41808</v>
      </c>
    </row>
    <row r="8210" spans="1:47" x14ac:dyDescent="0.2">
      <c r="A8210">
        <v>8209</v>
      </c>
      <c r="B8210" t="s">
        <v>26707</v>
      </c>
      <c r="C8210" t="s">
        <v>6977</v>
      </c>
      <c r="D8210" t="s">
        <v>6927</v>
      </c>
      <c r="E8210" s="27">
        <v>41277</v>
      </c>
      <c r="F8210" t="s">
        <v>233</v>
      </c>
      <c r="G8210" s="27">
        <v>31892</v>
      </c>
      <c r="H8210">
        <v>28</v>
      </c>
      <c r="I8210" t="s">
        <v>244</v>
      </c>
      <c r="J8210" t="s">
        <v>1115</v>
      </c>
      <c r="K8210">
        <v>0</v>
      </c>
      <c r="L8210">
        <v>8</v>
      </c>
      <c r="M8210">
        <v>0</v>
      </c>
      <c r="N8210">
        <v>0</v>
      </c>
      <c r="O8210">
        <v>9</v>
      </c>
      <c r="P8210">
        <v>-1</v>
      </c>
      <c r="Q8210" s="28">
        <v>41276.092361111114</v>
      </c>
      <c r="R8210" s="28">
        <v>41313.04583333333</v>
      </c>
      <c r="S8210" t="s">
        <v>26708</v>
      </c>
      <c r="T8210" s="27">
        <v>41276</v>
      </c>
      <c r="V8210">
        <v>1</v>
      </c>
      <c r="W8210" t="s">
        <v>32</v>
      </c>
      <c r="X8210" t="s">
        <v>2976</v>
      </c>
      <c r="Y8210">
        <v>1</v>
      </c>
      <c r="AA8210" t="s">
        <v>26709</v>
      </c>
      <c r="AB8210" t="s">
        <v>36</v>
      </c>
      <c r="AD8210" s="27">
        <v>42189</v>
      </c>
      <c r="AE8210" t="s">
        <v>724</v>
      </c>
      <c r="AH8210">
        <v>0</v>
      </c>
      <c r="AN8210" t="s">
        <v>238</v>
      </c>
      <c r="AO8210">
        <v>6</v>
      </c>
      <c r="AP8210" t="s">
        <v>246</v>
      </c>
      <c r="AQ8210" s="27">
        <v>41277</v>
      </c>
      <c r="AR8210" t="s">
        <v>240</v>
      </c>
      <c r="AS8210">
        <v>8</v>
      </c>
      <c r="AT8210" t="s">
        <v>269</v>
      </c>
      <c r="AU8210" s="27">
        <v>41277</v>
      </c>
    </row>
    <row r="8211" spans="1:47" x14ac:dyDescent="0.2">
      <c r="A8211">
        <v>8210</v>
      </c>
      <c r="B8211" t="s">
        <v>26710</v>
      </c>
      <c r="C8211" t="s">
        <v>26711</v>
      </c>
      <c r="D8211" t="s">
        <v>26712</v>
      </c>
      <c r="E8211" s="27">
        <v>41484</v>
      </c>
      <c r="F8211" t="s">
        <v>294</v>
      </c>
      <c r="G8211" s="27">
        <v>31605</v>
      </c>
      <c r="H8211">
        <v>29</v>
      </c>
      <c r="I8211" t="s">
        <v>244</v>
      </c>
      <c r="J8211" t="s">
        <v>250</v>
      </c>
      <c r="K8211">
        <v>0</v>
      </c>
      <c r="L8211">
        <v>3</v>
      </c>
      <c r="M8211">
        <v>0</v>
      </c>
      <c r="N8211">
        <v>0</v>
      </c>
      <c r="O8211">
        <v>1</v>
      </c>
      <c r="P8211">
        <v>-40</v>
      </c>
      <c r="Q8211" s="28">
        <v>41444.289583333331</v>
      </c>
      <c r="R8211" s="28">
        <v>41459.506249999999</v>
      </c>
      <c r="S8211" t="s">
        <v>26713</v>
      </c>
      <c r="T8211" s="27">
        <v>41444</v>
      </c>
      <c r="V8211">
        <v>40</v>
      </c>
      <c r="W8211" t="s">
        <v>32</v>
      </c>
      <c r="X8211" t="s">
        <v>1555</v>
      </c>
      <c r="Y8211">
        <v>0</v>
      </c>
      <c r="AB8211" t="s">
        <v>237</v>
      </c>
      <c r="AH8211">
        <v>0</v>
      </c>
      <c r="AN8211" t="s">
        <v>238</v>
      </c>
      <c r="AO8211">
        <v>2</v>
      </c>
      <c r="AP8211" t="s">
        <v>239</v>
      </c>
      <c r="AQ8211" s="27">
        <v>41484</v>
      </c>
      <c r="AR8211" t="s">
        <v>240</v>
      </c>
      <c r="AS8211">
        <v>3</v>
      </c>
      <c r="AT8211" t="s">
        <v>239</v>
      </c>
      <c r="AU8211" s="27">
        <v>41484</v>
      </c>
    </row>
    <row r="8212" spans="1:47" x14ac:dyDescent="0.2">
      <c r="A8212">
        <v>8211</v>
      </c>
      <c r="B8212" t="s">
        <v>26714</v>
      </c>
      <c r="C8212" t="s">
        <v>242</v>
      </c>
      <c r="D8212" t="s">
        <v>26715</v>
      </c>
      <c r="E8212" s="27">
        <v>41384</v>
      </c>
      <c r="F8212" t="s">
        <v>233</v>
      </c>
      <c r="G8212" s="27">
        <v>28158</v>
      </c>
      <c r="H8212">
        <v>39</v>
      </c>
      <c r="I8212" t="s">
        <v>244</v>
      </c>
      <c r="J8212" t="s">
        <v>245</v>
      </c>
      <c r="K8212">
        <v>0</v>
      </c>
      <c r="L8212">
        <v>1</v>
      </c>
      <c r="M8212">
        <v>0</v>
      </c>
      <c r="N8212">
        <v>0</v>
      </c>
      <c r="O8212">
        <v>1</v>
      </c>
      <c r="P8212">
        <v>-1</v>
      </c>
      <c r="Q8212" s="28">
        <v>41383.498611111114</v>
      </c>
      <c r="R8212" s="28">
        <v>41384.302083333336</v>
      </c>
      <c r="S8212" t="s">
        <v>26716</v>
      </c>
      <c r="T8212" s="27">
        <v>41383</v>
      </c>
      <c r="V8212">
        <v>1</v>
      </c>
      <c r="W8212" t="s">
        <v>32</v>
      </c>
      <c r="X8212" t="s">
        <v>337</v>
      </c>
      <c r="Y8212">
        <v>0</v>
      </c>
      <c r="AB8212" t="s">
        <v>237</v>
      </c>
      <c r="AH8212">
        <v>0</v>
      </c>
      <c r="AN8212" t="s">
        <v>238</v>
      </c>
      <c r="AO8212">
        <v>1</v>
      </c>
      <c r="AP8212" t="s">
        <v>239</v>
      </c>
      <c r="AQ8212" s="27">
        <v>41384</v>
      </c>
      <c r="AR8212" t="s">
        <v>240</v>
      </c>
      <c r="AS8212">
        <v>1</v>
      </c>
      <c r="AT8212" t="s">
        <v>239</v>
      </c>
      <c r="AU8212" s="27">
        <v>41384</v>
      </c>
    </row>
    <row r="8213" spans="1:47" x14ac:dyDescent="0.2">
      <c r="A8213">
        <v>8212</v>
      </c>
      <c r="B8213" t="s">
        <v>26717</v>
      </c>
      <c r="C8213" t="s">
        <v>11306</v>
      </c>
      <c r="D8213" t="s">
        <v>7788</v>
      </c>
      <c r="E8213" s="27">
        <v>41490</v>
      </c>
      <c r="F8213" t="s">
        <v>233</v>
      </c>
      <c r="G8213" s="27">
        <v>30290</v>
      </c>
      <c r="H8213">
        <v>33</v>
      </c>
      <c r="I8213" t="s">
        <v>244</v>
      </c>
      <c r="J8213" t="s">
        <v>245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-1</v>
      </c>
      <c r="Q8213" s="28">
        <v>41489.225694444445</v>
      </c>
      <c r="R8213" s="28">
        <v>41490.075694444444</v>
      </c>
      <c r="S8213" t="s">
        <v>26718</v>
      </c>
      <c r="T8213" s="27">
        <v>41489</v>
      </c>
      <c r="V8213">
        <v>1</v>
      </c>
      <c r="W8213" t="s">
        <v>32</v>
      </c>
      <c r="X8213" t="s">
        <v>359</v>
      </c>
      <c r="Y8213">
        <v>0</v>
      </c>
      <c r="AB8213" t="s">
        <v>237</v>
      </c>
      <c r="AH8213">
        <v>0</v>
      </c>
      <c r="AN8213" t="s">
        <v>238</v>
      </c>
      <c r="AO8213">
        <v>2</v>
      </c>
      <c r="AP8213" t="s">
        <v>239</v>
      </c>
      <c r="AQ8213" s="27">
        <v>41490</v>
      </c>
      <c r="AR8213" t="s">
        <v>240</v>
      </c>
      <c r="AS8213">
        <v>1</v>
      </c>
      <c r="AT8213" t="s">
        <v>239</v>
      </c>
      <c r="AU8213" s="27">
        <v>41490</v>
      </c>
    </row>
    <row r="8214" spans="1:47" x14ac:dyDescent="0.2">
      <c r="A8214">
        <v>8213</v>
      </c>
      <c r="B8214" t="s">
        <v>26719</v>
      </c>
      <c r="C8214" t="s">
        <v>8615</v>
      </c>
      <c r="D8214" t="s">
        <v>26720</v>
      </c>
      <c r="E8214" s="27">
        <v>41995</v>
      </c>
      <c r="F8214" t="s">
        <v>233</v>
      </c>
      <c r="G8214" s="27">
        <v>27372</v>
      </c>
      <c r="H8214">
        <v>41</v>
      </c>
      <c r="I8214" t="s">
        <v>244</v>
      </c>
      <c r="J8214" t="s">
        <v>1115</v>
      </c>
      <c r="K8214">
        <v>0</v>
      </c>
      <c r="L8214">
        <v>1</v>
      </c>
      <c r="M8214">
        <v>0</v>
      </c>
      <c r="N8214">
        <v>0</v>
      </c>
      <c r="O8214">
        <v>0</v>
      </c>
      <c r="P8214">
        <v>-1</v>
      </c>
      <c r="Q8214" s="28">
        <v>41994.47152777778</v>
      </c>
      <c r="R8214" s="28">
        <v>42055.416666666664</v>
      </c>
      <c r="S8214" t="s">
        <v>26721</v>
      </c>
      <c r="T8214" s="27">
        <v>41994</v>
      </c>
      <c r="V8214">
        <v>1</v>
      </c>
      <c r="W8214" t="s">
        <v>32</v>
      </c>
      <c r="X8214" t="s">
        <v>359</v>
      </c>
      <c r="Y8214">
        <v>0</v>
      </c>
      <c r="AB8214" t="s">
        <v>237</v>
      </c>
      <c r="AH8214">
        <v>0</v>
      </c>
      <c r="AN8214" t="s">
        <v>238</v>
      </c>
      <c r="AO8214">
        <v>1</v>
      </c>
      <c r="AP8214" t="s">
        <v>239</v>
      </c>
      <c r="AQ8214" s="27">
        <v>41995</v>
      </c>
      <c r="AR8214" t="s">
        <v>240</v>
      </c>
      <c r="AS8214">
        <v>1</v>
      </c>
      <c r="AT8214" t="s">
        <v>239</v>
      </c>
      <c r="AU8214" s="27">
        <v>41995</v>
      </c>
    </row>
    <row r="8215" spans="1:47" x14ac:dyDescent="0.2">
      <c r="A8215">
        <v>8214</v>
      </c>
      <c r="B8215" t="s">
        <v>26722</v>
      </c>
      <c r="C8215" t="s">
        <v>26723</v>
      </c>
      <c r="D8215" t="s">
        <v>26724</v>
      </c>
      <c r="E8215" s="27">
        <v>41963</v>
      </c>
      <c r="F8215" t="s">
        <v>294</v>
      </c>
      <c r="G8215" s="27">
        <v>34702</v>
      </c>
      <c r="H8215">
        <v>21</v>
      </c>
      <c r="I8215" t="s">
        <v>259</v>
      </c>
      <c r="J8215" t="s">
        <v>250</v>
      </c>
      <c r="K8215">
        <v>0</v>
      </c>
      <c r="L8215">
        <v>6</v>
      </c>
      <c r="M8215">
        <v>1</v>
      </c>
      <c r="N8215">
        <v>0</v>
      </c>
      <c r="O8215">
        <v>1</v>
      </c>
      <c r="P8215">
        <v>-1</v>
      </c>
      <c r="Q8215" s="28">
        <v>41962.419444444444</v>
      </c>
      <c r="R8215" s="28">
        <v>41963.368055555555</v>
      </c>
      <c r="S8215" t="s">
        <v>26725</v>
      </c>
      <c r="T8215" s="27">
        <v>41962</v>
      </c>
      <c r="V8215">
        <v>1</v>
      </c>
      <c r="W8215" t="s">
        <v>32</v>
      </c>
      <c r="X8215" t="s">
        <v>588</v>
      </c>
      <c r="Y8215">
        <v>1</v>
      </c>
      <c r="AA8215" t="s">
        <v>26726</v>
      </c>
      <c r="AB8215" t="s">
        <v>36</v>
      </c>
      <c r="AD8215" s="27">
        <v>42094</v>
      </c>
      <c r="AE8215" t="s">
        <v>392</v>
      </c>
      <c r="AH8215">
        <v>0</v>
      </c>
      <c r="AN8215" t="s">
        <v>238</v>
      </c>
      <c r="AO8215">
        <v>9</v>
      </c>
      <c r="AP8215" t="s">
        <v>269</v>
      </c>
      <c r="AQ8215" s="27">
        <v>41963</v>
      </c>
      <c r="AR8215" t="s">
        <v>240</v>
      </c>
      <c r="AS8215">
        <v>6</v>
      </c>
      <c r="AT8215" t="s">
        <v>246</v>
      </c>
      <c r="AU8215" s="27">
        <v>41963</v>
      </c>
    </row>
    <row r="8216" spans="1:47" x14ac:dyDescent="0.2">
      <c r="A8216">
        <v>8215</v>
      </c>
      <c r="B8216" t="s">
        <v>26727</v>
      </c>
      <c r="C8216" t="s">
        <v>26728</v>
      </c>
      <c r="D8216" t="s">
        <v>26729</v>
      </c>
      <c r="E8216" s="27">
        <v>41540</v>
      </c>
      <c r="F8216" t="s">
        <v>233</v>
      </c>
      <c r="G8216" s="27">
        <v>24647</v>
      </c>
      <c r="H8216">
        <v>48</v>
      </c>
      <c r="I8216" t="s">
        <v>234</v>
      </c>
      <c r="J8216" t="s">
        <v>1115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 s="28">
        <v>41540.097222222219</v>
      </c>
      <c r="R8216" s="28">
        <v>41549.524305555555</v>
      </c>
      <c r="S8216" t="s">
        <v>26730</v>
      </c>
      <c r="T8216" s="27">
        <v>41539</v>
      </c>
      <c r="V8216">
        <v>1</v>
      </c>
      <c r="W8216" t="s">
        <v>36</v>
      </c>
      <c r="X8216" t="s">
        <v>548</v>
      </c>
      <c r="Y8216">
        <v>0</v>
      </c>
      <c r="AB8216" t="s">
        <v>237</v>
      </c>
      <c r="AH8216">
        <v>0</v>
      </c>
      <c r="AN8216" t="s">
        <v>238</v>
      </c>
      <c r="AO8216">
        <v>1</v>
      </c>
      <c r="AP8216" t="s">
        <v>239</v>
      </c>
      <c r="AQ8216" s="27">
        <v>41540</v>
      </c>
      <c r="AR8216" t="s">
        <v>240</v>
      </c>
      <c r="AS8216">
        <v>1</v>
      </c>
      <c r="AT8216" t="s">
        <v>239</v>
      </c>
      <c r="AU8216" s="27">
        <v>41540</v>
      </c>
    </row>
    <row r="8217" spans="1:47" x14ac:dyDescent="0.2">
      <c r="A8217">
        <v>8216</v>
      </c>
      <c r="B8217" t="s">
        <v>26731</v>
      </c>
      <c r="C8217" t="s">
        <v>2466</v>
      </c>
      <c r="D8217" t="s">
        <v>381</v>
      </c>
      <c r="E8217" s="27">
        <v>41578</v>
      </c>
      <c r="F8217" t="s">
        <v>233</v>
      </c>
      <c r="G8217" s="27">
        <v>32255</v>
      </c>
      <c r="H8217">
        <v>27</v>
      </c>
      <c r="I8217" t="s">
        <v>244</v>
      </c>
      <c r="J8217" t="s">
        <v>250</v>
      </c>
      <c r="K8217">
        <v>0</v>
      </c>
      <c r="L8217">
        <v>3</v>
      </c>
      <c r="M8217">
        <v>0</v>
      </c>
      <c r="N8217">
        <v>0</v>
      </c>
      <c r="O8217">
        <v>3</v>
      </c>
      <c r="P8217">
        <v>-1</v>
      </c>
      <c r="Q8217" s="28">
        <v>41577.152777777781</v>
      </c>
      <c r="R8217" s="28">
        <v>41615.078472222223</v>
      </c>
      <c r="S8217" t="s">
        <v>26732</v>
      </c>
      <c r="U8217" s="27">
        <v>41577</v>
      </c>
      <c r="V8217">
        <v>1</v>
      </c>
      <c r="W8217" t="s">
        <v>36</v>
      </c>
      <c r="X8217" t="s">
        <v>274</v>
      </c>
      <c r="Y8217">
        <v>0</v>
      </c>
      <c r="AB8217" t="s">
        <v>237</v>
      </c>
      <c r="AH8217">
        <v>0</v>
      </c>
      <c r="AN8217" t="s">
        <v>238</v>
      </c>
      <c r="AO8217">
        <v>3</v>
      </c>
      <c r="AP8217" t="s">
        <v>239</v>
      </c>
      <c r="AQ8217" s="27">
        <v>41578</v>
      </c>
      <c r="AR8217" t="s">
        <v>240</v>
      </c>
      <c r="AS8217">
        <v>3</v>
      </c>
      <c r="AT8217" t="s">
        <v>239</v>
      </c>
      <c r="AU8217" s="27">
        <v>41578</v>
      </c>
    </row>
    <row r="8218" spans="1:47" x14ac:dyDescent="0.2">
      <c r="A8218">
        <v>8217</v>
      </c>
      <c r="B8218" t="s">
        <v>26733</v>
      </c>
      <c r="C8218" t="s">
        <v>26734</v>
      </c>
      <c r="D8218" t="s">
        <v>26735</v>
      </c>
      <c r="E8218" s="27">
        <v>41363</v>
      </c>
      <c r="F8218" t="s">
        <v>233</v>
      </c>
      <c r="G8218" s="27">
        <v>33601</v>
      </c>
      <c r="H8218">
        <v>24</v>
      </c>
      <c r="I8218" t="s">
        <v>259</v>
      </c>
      <c r="J8218" t="s">
        <v>353</v>
      </c>
      <c r="K8218">
        <v>0</v>
      </c>
      <c r="L8218">
        <v>5</v>
      </c>
      <c r="M8218">
        <v>0</v>
      </c>
      <c r="N8218">
        <v>0</v>
      </c>
      <c r="O8218">
        <v>0</v>
      </c>
      <c r="P8218">
        <v>-1</v>
      </c>
      <c r="Q8218" s="28">
        <v>41362.292361111111</v>
      </c>
      <c r="R8218" s="28">
        <v>41394.354166666664</v>
      </c>
      <c r="S8218" t="s">
        <v>26736</v>
      </c>
      <c r="T8218" s="27">
        <v>41362</v>
      </c>
      <c r="V8218">
        <v>1</v>
      </c>
      <c r="W8218" t="s">
        <v>32</v>
      </c>
      <c r="X8218" t="s">
        <v>410</v>
      </c>
      <c r="Y8218">
        <v>0</v>
      </c>
      <c r="AB8218" t="s">
        <v>237</v>
      </c>
      <c r="AH8218">
        <v>0</v>
      </c>
      <c r="AN8218" t="s">
        <v>238</v>
      </c>
      <c r="AO8218">
        <v>4</v>
      </c>
      <c r="AP8218" t="s">
        <v>239</v>
      </c>
      <c r="AQ8218" s="27">
        <v>41363</v>
      </c>
      <c r="AR8218" t="s">
        <v>240</v>
      </c>
      <c r="AS8218">
        <v>5</v>
      </c>
      <c r="AT8218" t="s">
        <v>246</v>
      </c>
      <c r="AU8218" s="27">
        <v>41363</v>
      </c>
    </row>
    <row r="8219" spans="1:47" x14ac:dyDescent="0.2">
      <c r="A8219">
        <v>8218</v>
      </c>
      <c r="B8219" t="s">
        <v>26737</v>
      </c>
      <c r="C8219" t="s">
        <v>3399</v>
      </c>
      <c r="D8219" t="s">
        <v>26738</v>
      </c>
      <c r="E8219" s="27">
        <v>41668</v>
      </c>
      <c r="F8219" t="s">
        <v>294</v>
      </c>
      <c r="G8219" s="27">
        <v>33466</v>
      </c>
      <c r="H8219">
        <v>24</v>
      </c>
      <c r="I8219" t="s">
        <v>259</v>
      </c>
      <c r="J8219" t="s">
        <v>245</v>
      </c>
      <c r="K8219">
        <v>0</v>
      </c>
      <c r="L8219">
        <v>3</v>
      </c>
      <c r="M8219">
        <v>0</v>
      </c>
      <c r="N8219">
        <v>0</v>
      </c>
      <c r="O8219">
        <v>0</v>
      </c>
      <c r="P8219">
        <v>0</v>
      </c>
      <c r="Q8219" s="28">
        <v>41668.127083333333</v>
      </c>
      <c r="R8219" s="28">
        <v>41668.324305555558</v>
      </c>
      <c r="S8219" t="s">
        <v>26739</v>
      </c>
      <c r="T8219" s="27">
        <v>41668</v>
      </c>
      <c r="V8219">
        <v>0</v>
      </c>
      <c r="W8219" t="s">
        <v>36</v>
      </c>
      <c r="X8219" t="s">
        <v>279</v>
      </c>
      <c r="Y8219">
        <v>0</v>
      </c>
      <c r="AB8219" t="s">
        <v>237</v>
      </c>
      <c r="AH8219">
        <v>0</v>
      </c>
      <c r="AN8219" t="s">
        <v>238</v>
      </c>
      <c r="AO8219">
        <v>3</v>
      </c>
      <c r="AP8219" t="s">
        <v>239</v>
      </c>
      <c r="AQ8219" s="27">
        <v>41668</v>
      </c>
      <c r="AR8219" t="s">
        <v>240</v>
      </c>
      <c r="AS8219">
        <v>3</v>
      </c>
      <c r="AT8219" t="s">
        <v>239</v>
      </c>
      <c r="AU8219" s="27">
        <v>41668</v>
      </c>
    </row>
    <row r="8220" spans="1:47" x14ac:dyDescent="0.2">
      <c r="A8220">
        <v>8219</v>
      </c>
      <c r="B8220" t="s">
        <v>26740</v>
      </c>
      <c r="C8220" t="s">
        <v>4381</v>
      </c>
      <c r="D8220" t="s">
        <v>26741</v>
      </c>
      <c r="E8220" s="27">
        <v>41325</v>
      </c>
      <c r="F8220" t="s">
        <v>233</v>
      </c>
      <c r="G8220" s="27">
        <v>31715</v>
      </c>
      <c r="H8220">
        <v>29</v>
      </c>
      <c r="I8220" t="s">
        <v>244</v>
      </c>
      <c r="J8220" t="s">
        <v>250</v>
      </c>
      <c r="K8220">
        <v>0</v>
      </c>
      <c r="L8220">
        <v>3</v>
      </c>
      <c r="M8220">
        <v>0</v>
      </c>
      <c r="N8220">
        <v>0</v>
      </c>
      <c r="O8220">
        <v>3</v>
      </c>
      <c r="P8220">
        <v>-1</v>
      </c>
      <c r="Q8220" s="28">
        <v>41324.148611111108</v>
      </c>
      <c r="R8220" s="28">
        <v>41325.290277777778</v>
      </c>
      <c r="S8220" t="s">
        <v>26742</v>
      </c>
      <c r="T8220" s="27">
        <v>41324</v>
      </c>
      <c r="V8220">
        <v>1</v>
      </c>
      <c r="W8220" t="s">
        <v>36</v>
      </c>
      <c r="X8220" t="s">
        <v>279</v>
      </c>
      <c r="Y8220">
        <v>1</v>
      </c>
      <c r="AA8220" t="s">
        <v>26743</v>
      </c>
      <c r="AB8220" t="s">
        <v>32</v>
      </c>
      <c r="AD8220" s="27">
        <v>41714</v>
      </c>
      <c r="AE8220" t="s">
        <v>1449</v>
      </c>
      <c r="AH8220">
        <v>0</v>
      </c>
      <c r="AN8220" t="s">
        <v>238</v>
      </c>
      <c r="AO8220">
        <v>4</v>
      </c>
      <c r="AP8220" t="s">
        <v>239</v>
      </c>
      <c r="AQ8220" s="27">
        <v>41325</v>
      </c>
      <c r="AR8220" t="s">
        <v>240</v>
      </c>
      <c r="AS8220">
        <v>3</v>
      </c>
      <c r="AT8220" t="s">
        <v>239</v>
      </c>
      <c r="AU8220" s="27">
        <v>41325</v>
      </c>
    </row>
    <row r="8221" spans="1:47" x14ac:dyDescent="0.2">
      <c r="A8221">
        <v>8220</v>
      </c>
      <c r="B8221" t="s">
        <v>26744</v>
      </c>
      <c r="C8221" t="s">
        <v>26745</v>
      </c>
      <c r="D8221" t="s">
        <v>26746</v>
      </c>
      <c r="E8221" s="27">
        <v>41528</v>
      </c>
      <c r="F8221" t="s">
        <v>233</v>
      </c>
      <c r="G8221" s="27">
        <v>30313</v>
      </c>
      <c r="H8221">
        <v>33</v>
      </c>
      <c r="I8221" t="s">
        <v>244</v>
      </c>
      <c r="J8221" t="s">
        <v>353</v>
      </c>
      <c r="K8221">
        <v>0</v>
      </c>
      <c r="L8221">
        <v>2</v>
      </c>
      <c r="M8221">
        <v>0</v>
      </c>
      <c r="N8221">
        <v>0</v>
      </c>
      <c r="O8221">
        <v>3</v>
      </c>
      <c r="S8221" t="s">
        <v>26747</v>
      </c>
      <c r="U8221" s="27">
        <v>41137</v>
      </c>
      <c r="V8221">
        <v>391</v>
      </c>
      <c r="W8221" t="s">
        <v>32</v>
      </c>
      <c r="X8221" t="s">
        <v>274</v>
      </c>
      <c r="Y8221">
        <v>0</v>
      </c>
      <c r="AB8221" t="s">
        <v>237</v>
      </c>
      <c r="AH8221">
        <v>0</v>
      </c>
      <c r="AN8221" t="s">
        <v>238</v>
      </c>
      <c r="AO8221">
        <v>2</v>
      </c>
      <c r="AP8221" t="s">
        <v>239</v>
      </c>
      <c r="AQ8221" s="27">
        <v>41528</v>
      </c>
      <c r="AR8221" t="s">
        <v>240</v>
      </c>
      <c r="AS8221">
        <v>2</v>
      </c>
      <c r="AT8221" t="s">
        <v>239</v>
      </c>
      <c r="AU8221" s="27">
        <v>41528</v>
      </c>
    </row>
    <row r="8222" spans="1:47" x14ac:dyDescent="0.2">
      <c r="A8222">
        <v>8221</v>
      </c>
      <c r="B8222" t="s">
        <v>26748</v>
      </c>
      <c r="C8222" t="s">
        <v>26749</v>
      </c>
      <c r="D8222" t="s">
        <v>4800</v>
      </c>
      <c r="E8222" s="27">
        <v>41572</v>
      </c>
      <c r="F8222" t="s">
        <v>233</v>
      </c>
      <c r="G8222" s="27">
        <v>30058</v>
      </c>
      <c r="H8222">
        <v>34</v>
      </c>
      <c r="I8222" t="s">
        <v>244</v>
      </c>
      <c r="J8222" t="s">
        <v>250</v>
      </c>
      <c r="K8222">
        <v>0</v>
      </c>
      <c r="L8222">
        <v>10</v>
      </c>
      <c r="M8222">
        <v>4</v>
      </c>
      <c r="N8222">
        <v>0</v>
      </c>
      <c r="O8222">
        <v>7</v>
      </c>
      <c r="S8222" t="s">
        <v>26750</v>
      </c>
      <c r="U8222" s="27">
        <v>40599</v>
      </c>
      <c r="V8222">
        <v>973</v>
      </c>
      <c r="W8222" t="s">
        <v>36</v>
      </c>
      <c r="X8222" t="s">
        <v>274</v>
      </c>
      <c r="Y8222">
        <v>0</v>
      </c>
      <c r="AB8222" t="s">
        <v>237</v>
      </c>
      <c r="AH8222">
        <v>0</v>
      </c>
      <c r="AN8222" t="s">
        <v>238</v>
      </c>
      <c r="AO8222">
        <v>7</v>
      </c>
      <c r="AP8222" t="s">
        <v>246</v>
      </c>
      <c r="AQ8222" s="27">
        <v>41572</v>
      </c>
      <c r="AR8222" t="s">
        <v>240</v>
      </c>
      <c r="AS8222">
        <v>10</v>
      </c>
      <c r="AT8222" t="s">
        <v>269</v>
      </c>
      <c r="AU8222" s="27">
        <v>41572</v>
      </c>
    </row>
    <row r="8223" spans="1:47" x14ac:dyDescent="0.2">
      <c r="A8223">
        <v>8222</v>
      </c>
      <c r="B8223" t="s">
        <v>26751</v>
      </c>
      <c r="C8223" t="s">
        <v>2056</v>
      </c>
      <c r="D8223" t="s">
        <v>26752</v>
      </c>
      <c r="E8223" s="27">
        <v>41929</v>
      </c>
      <c r="F8223" t="s">
        <v>233</v>
      </c>
      <c r="G8223" s="27">
        <v>34476</v>
      </c>
      <c r="H8223">
        <v>21</v>
      </c>
      <c r="I8223" t="s">
        <v>259</v>
      </c>
      <c r="J8223" t="s">
        <v>245</v>
      </c>
      <c r="K8223">
        <v>0</v>
      </c>
      <c r="L8223">
        <v>5</v>
      </c>
      <c r="M8223">
        <v>0</v>
      </c>
      <c r="N8223">
        <v>0</v>
      </c>
      <c r="O8223">
        <v>0</v>
      </c>
      <c r="P8223">
        <v>-1</v>
      </c>
      <c r="Q8223" s="28">
        <v>41928.288194444445</v>
      </c>
      <c r="R8223" s="28">
        <v>41929.333333333336</v>
      </c>
      <c r="S8223" t="s">
        <v>26753</v>
      </c>
      <c r="T8223" s="27">
        <v>41928</v>
      </c>
      <c r="V8223">
        <v>1</v>
      </c>
      <c r="W8223" t="s">
        <v>32</v>
      </c>
      <c r="X8223" t="s">
        <v>588</v>
      </c>
      <c r="Y8223">
        <v>1</v>
      </c>
      <c r="AA8223" t="s">
        <v>26754</v>
      </c>
      <c r="AB8223" t="s">
        <v>36</v>
      </c>
      <c r="AC8223">
        <v>0</v>
      </c>
      <c r="AD8223" s="27">
        <v>42234</v>
      </c>
      <c r="AE8223" t="s">
        <v>1508</v>
      </c>
      <c r="AF8223" s="27">
        <v>42234</v>
      </c>
      <c r="AG8223" s="27">
        <v>42235</v>
      </c>
      <c r="AH8223">
        <v>0</v>
      </c>
      <c r="AN8223" t="s">
        <v>238</v>
      </c>
      <c r="AO8223">
        <v>5</v>
      </c>
      <c r="AP8223" t="s">
        <v>246</v>
      </c>
      <c r="AQ8223" s="27">
        <v>41929</v>
      </c>
      <c r="AR8223" t="s">
        <v>240</v>
      </c>
      <c r="AS8223">
        <v>5</v>
      </c>
      <c r="AT8223" t="s">
        <v>246</v>
      </c>
      <c r="AU8223" s="27">
        <v>41929</v>
      </c>
    </row>
    <row r="8224" spans="1:47" x14ac:dyDescent="0.2">
      <c r="A8224">
        <v>8223</v>
      </c>
      <c r="B8224" t="s">
        <v>26755</v>
      </c>
      <c r="C8224" t="s">
        <v>6612</v>
      </c>
      <c r="D8224" t="s">
        <v>26756</v>
      </c>
      <c r="E8224" s="27">
        <v>41490</v>
      </c>
      <c r="F8224" t="s">
        <v>294</v>
      </c>
      <c r="G8224" s="27">
        <v>30962</v>
      </c>
      <c r="H8224">
        <v>31</v>
      </c>
      <c r="I8224" t="s">
        <v>244</v>
      </c>
      <c r="J8224" t="s">
        <v>245</v>
      </c>
      <c r="K8224">
        <v>0</v>
      </c>
      <c r="L8224">
        <v>10</v>
      </c>
      <c r="M8224">
        <v>0</v>
      </c>
      <c r="N8224">
        <v>2</v>
      </c>
      <c r="O8224">
        <v>14</v>
      </c>
      <c r="P8224">
        <v>0</v>
      </c>
      <c r="Q8224" s="28">
        <v>41490.134722222225</v>
      </c>
      <c r="R8224" s="28">
        <v>41491.129861111112</v>
      </c>
      <c r="S8224" t="s">
        <v>26757</v>
      </c>
      <c r="T8224" s="27">
        <v>41489</v>
      </c>
      <c r="V8224">
        <v>1</v>
      </c>
      <c r="W8224" t="s">
        <v>32</v>
      </c>
      <c r="X8224" t="s">
        <v>300</v>
      </c>
      <c r="Y8224">
        <v>0</v>
      </c>
      <c r="AB8224" t="s">
        <v>237</v>
      </c>
      <c r="AH8224">
        <v>0</v>
      </c>
      <c r="AN8224" t="s">
        <v>238</v>
      </c>
      <c r="AO8224">
        <v>5</v>
      </c>
      <c r="AP8224" t="s">
        <v>246</v>
      </c>
      <c r="AQ8224" s="27">
        <v>41490</v>
      </c>
      <c r="AR8224" t="s">
        <v>240</v>
      </c>
      <c r="AS8224">
        <v>10</v>
      </c>
      <c r="AT8224" t="s">
        <v>269</v>
      </c>
      <c r="AU8224" s="27">
        <v>41490</v>
      </c>
    </row>
    <row r="8225" spans="1:47" x14ac:dyDescent="0.2">
      <c r="A8225">
        <v>8224</v>
      </c>
      <c r="B8225" t="s">
        <v>26758</v>
      </c>
      <c r="C8225" t="s">
        <v>6618</v>
      </c>
      <c r="D8225" t="s">
        <v>6094</v>
      </c>
      <c r="E8225" s="27">
        <v>41565</v>
      </c>
      <c r="F8225" t="s">
        <v>233</v>
      </c>
      <c r="G8225" s="27">
        <v>30590</v>
      </c>
      <c r="H8225">
        <v>32</v>
      </c>
      <c r="I8225" t="s">
        <v>244</v>
      </c>
      <c r="J8225" t="s">
        <v>353</v>
      </c>
      <c r="K8225">
        <v>0</v>
      </c>
      <c r="L8225">
        <v>1</v>
      </c>
      <c r="M8225">
        <v>0</v>
      </c>
      <c r="N8225">
        <v>0</v>
      </c>
      <c r="O8225">
        <v>1</v>
      </c>
      <c r="P8225">
        <v>-15</v>
      </c>
      <c r="Q8225" s="28">
        <v>41550.168749999997</v>
      </c>
      <c r="R8225" s="28">
        <v>41553.086111111108</v>
      </c>
      <c r="S8225" t="s">
        <v>26759</v>
      </c>
      <c r="T8225" s="27">
        <v>41550</v>
      </c>
      <c r="V8225">
        <v>15</v>
      </c>
      <c r="W8225" t="s">
        <v>32</v>
      </c>
      <c r="X8225" t="s">
        <v>6450</v>
      </c>
      <c r="Y8225">
        <v>0</v>
      </c>
      <c r="AB8225" t="s">
        <v>237</v>
      </c>
      <c r="AH8225">
        <v>0</v>
      </c>
      <c r="AN8225" t="s">
        <v>238</v>
      </c>
      <c r="AO8225">
        <v>1</v>
      </c>
      <c r="AP8225" t="s">
        <v>239</v>
      </c>
      <c r="AQ8225" s="27">
        <v>41565</v>
      </c>
      <c r="AR8225" t="s">
        <v>240</v>
      </c>
      <c r="AS8225">
        <v>1</v>
      </c>
      <c r="AT8225" t="s">
        <v>239</v>
      </c>
      <c r="AU8225" s="27">
        <v>41565</v>
      </c>
    </row>
    <row r="8226" spans="1:47" x14ac:dyDescent="0.2">
      <c r="A8226">
        <v>8225</v>
      </c>
      <c r="B8226" t="s">
        <v>26760</v>
      </c>
      <c r="C8226" t="s">
        <v>825</v>
      </c>
      <c r="D8226" t="s">
        <v>4064</v>
      </c>
      <c r="E8226" s="27">
        <v>41558</v>
      </c>
      <c r="F8226" t="s">
        <v>233</v>
      </c>
      <c r="G8226" s="27">
        <v>19538</v>
      </c>
      <c r="H8226">
        <v>62</v>
      </c>
      <c r="I8226" t="s">
        <v>234</v>
      </c>
      <c r="J8226" t="s">
        <v>245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0</v>
      </c>
      <c r="Q8226" s="28">
        <v>41558.199999999997</v>
      </c>
      <c r="R8226" s="28">
        <v>41559.323611111111</v>
      </c>
      <c r="S8226" t="s">
        <v>26761</v>
      </c>
      <c r="T8226" s="27">
        <v>41558</v>
      </c>
      <c r="V8226">
        <v>0</v>
      </c>
      <c r="W8226" t="s">
        <v>36</v>
      </c>
      <c r="X8226" t="s">
        <v>595</v>
      </c>
      <c r="Y8226">
        <v>0</v>
      </c>
      <c r="AB8226" t="s">
        <v>237</v>
      </c>
      <c r="AH8226">
        <v>0</v>
      </c>
      <c r="AN8226" t="s">
        <v>238</v>
      </c>
      <c r="AO8226">
        <v>1</v>
      </c>
      <c r="AP8226" t="s">
        <v>239</v>
      </c>
      <c r="AQ8226" s="27">
        <v>41558</v>
      </c>
      <c r="AR8226" t="s">
        <v>240</v>
      </c>
      <c r="AS8226">
        <v>1</v>
      </c>
      <c r="AT8226" t="s">
        <v>239</v>
      </c>
      <c r="AU8226" s="27">
        <v>41558</v>
      </c>
    </row>
    <row r="8227" spans="1:47" x14ac:dyDescent="0.2">
      <c r="A8227">
        <v>8226</v>
      </c>
      <c r="B8227" t="s">
        <v>26762</v>
      </c>
      <c r="C8227" t="s">
        <v>1832</v>
      </c>
      <c r="D8227" t="s">
        <v>26763</v>
      </c>
      <c r="E8227" s="27">
        <v>41904</v>
      </c>
      <c r="F8227" t="s">
        <v>233</v>
      </c>
      <c r="G8227" s="27">
        <v>28030</v>
      </c>
      <c r="H8227">
        <v>39</v>
      </c>
      <c r="I8227" t="s">
        <v>244</v>
      </c>
      <c r="J8227" t="s">
        <v>245</v>
      </c>
      <c r="K8227">
        <v>0</v>
      </c>
      <c r="L8227">
        <v>6</v>
      </c>
      <c r="M8227">
        <v>0</v>
      </c>
      <c r="N8227">
        <v>0</v>
      </c>
      <c r="O8227">
        <v>3</v>
      </c>
      <c r="P8227">
        <v>-1</v>
      </c>
      <c r="Q8227" s="28">
        <v>41903.102777777778</v>
      </c>
      <c r="R8227" s="28">
        <v>41904.340277777781</v>
      </c>
      <c r="S8227" t="s">
        <v>26764</v>
      </c>
      <c r="T8227" s="27">
        <v>41903</v>
      </c>
      <c r="V8227">
        <v>1</v>
      </c>
      <c r="W8227" t="s">
        <v>32</v>
      </c>
      <c r="X8227" t="s">
        <v>364</v>
      </c>
      <c r="Y8227">
        <v>1</v>
      </c>
      <c r="AA8227" t="s">
        <v>26765</v>
      </c>
      <c r="AB8227" t="s">
        <v>36</v>
      </c>
      <c r="AD8227" s="27">
        <v>42047</v>
      </c>
      <c r="AE8227" t="s">
        <v>422</v>
      </c>
      <c r="AH8227">
        <v>0</v>
      </c>
      <c r="AN8227" t="s">
        <v>238</v>
      </c>
      <c r="AO8227">
        <v>2</v>
      </c>
      <c r="AP8227" t="s">
        <v>239</v>
      </c>
      <c r="AQ8227" s="27">
        <v>41904</v>
      </c>
      <c r="AR8227" t="s">
        <v>240</v>
      </c>
      <c r="AS8227">
        <v>6</v>
      </c>
      <c r="AT8227" t="s">
        <v>246</v>
      </c>
      <c r="AU8227" s="27">
        <v>41904</v>
      </c>
    </row>
    <row r="8228" spans="1:47" x14ac:dyDescent="0.2">
      <c r="A8228">
        <v>8227</v>
      </c>
      <c r="B8228" t="s">
        <v>26766</v>
      </c>
      <c r="C8228" t="s">
        <v>2634</v>
      </c>
      <c r="D8228" t="s">
        <v>1300</v>
      </c>
      <c r="E8228" s="27">
        <v>41771</v>
      </c>
      <c r="F8228" t="s">
        <v>233</v>
      </c>
      <c r="G8228" s="27">
        <v>31502</v>
      </c>
      <c r="H8228">
        <v>30</v>
      </c>
      <c r="I8228" t="s">
        <v>244</v>
      </c>
      <c r="J8228" t="s">
        <v>250</v>
      </c>
      <c r="K8228">
        <v>0</v>
      </c>
      <c r="L8228">
        <v>10</v>
      </c>
      <c r="M8228">
        <v>1</v>
      </c>
      <c r="N8228">
        <v>0</v>
      </c>
      <c r="O8228">
        <v>13</v>
      </c>
      <c r="P8228">
        <v>-13</v>
      </c>
      <c r="Q8228" s="28">
        <v>41758.539583333331</v>
      </c>
      <c r="R8228" s="28">
        <v>41759.120833333334</v>
      </c>
      <c r="S8228" t="s">
        <v>26767</v>
      </c>
      <c r="T8228" s="27">
        <v>41758</v>
      </c>
      <c r="V8228">
        <v>13</v>
      </c>
      <c r="W8228" t="s">
        <v>36</v>
      </c>
      <c r="X8228" t="s">
        <v>412</v>
      </c>
      <c r="Y8228">
        <v>0</v>
      </c>
      <c r="AB8228" t="s">
        <v>237</v>
      </c>
      <c r="AH8228">
        <v>0</v>
      </c>
      <c r="AN8228" t="s">
        <v>238</v>
      </c>
      <c r="AO8228">
        <v>2</v>
      </c>
      <c r="AP8228" t="s">
        <v>239</v>
      </c>
      <c r="AQ8228" s="27">
        <v>41771</v>
      </c>
      <c r="AR8228" t="s">
        <v>240</v>
      </c>
      <c r="AS8228">
        <v>10</v>
      </c>
      <c r="AT8228" t="s">
        <v>269</v>
      </c>
      <c r="AU8228" s="27">
        <v>41771</v>
      </c>
    </row>
    <row r="8229" spans="1:47" x14ac:dyDescent="0.2">
      <c r="A8229">
        <v>8228</v>
      </c>
      <c r="B8229" t="s">
        <v>26768</v>
      </c>
      <c r="C8229" t="s">
        <v>990</v>
      </c>
      <c r="D8229" t="s">
        <v>1960</v>
      </c>
      <c r="E8229" s="27">
        <v>41885</v>
      </c>
      <c r="F8229" t="s">
        <v>233</v>
      </c>
      <c r="G8229" s="27">
        <v>28844</v>
      </c>
      <c r="H8229">
        <v>37</v>
      </c>
      <c r="I8229" t="s">
        <v>244</v>
      </c>
      <c r="J8229" t="s">
        <v>245</v>
      </c>
      <c r="K8229">
        <v>0</v>
      </c>
      <c r="L8229">
        <v>2</v>
      </c>
      <c r="M8229">
        <v>0</v>
      </c>
      <c r="N8229">
        <v>0</v>
      </c>
      <c r="O8229">
        <v>0</v>
      </c>
      <c r="W8229" t="s">
        <v>237</v>
      </c>
      <c r="Y8229">
        <v>-1</v>
      </c>
      <c r="AB8229" t="s">
        <v>237</v>
      </c>
      <c r="AH8229">
        <v>0</v>
      </c>
      <c r="AN8229" t="s">
        <v>238</v>
      </c>
      <c r="AO8229">
        <v>2</v>
      </c>
      <c r="AP8229" t="s">
        <v>239</v>
      </c>
      <c r="AQ8229" s="27">
        <v>41885</v>
      </c>
      <c r="AR8229" t="s">
        <v>240</v>
      </c>
      <c r="AS8229">
        <v>2</v>
      </c>
      <c r="AT8229" t="s">
        <v>239</v>
      </c>
      <c r="AU8229" s="27">
        <v>41885</v>
      </c>
    </row>
    <row r="8230" spans="1:47" x14ac:dyDescent="0.2">
      <c r="A8230">
        <v>8229</v>
      </c>
      <c r="B8230" t="s">
        <v>26769</v>
      </c>
      <c r="C8230" t="s">
        <v>277</v>
      </c>
      <c r="D8230" t="s">
        <v>23121</v>
      </c>
      <c r="E8230" s="27">
        <v>41856</v>
      </c>
      <c r="F8230" t="s">
        <v>233</v>
      </c>
      <c r="G8230" s="27">
        <v>26358</v>
      </c>
      <c r="H8230">
        <v>44</v>
      </c>
      <c r="I8230" t="s">
        <v>244</v>
      </c>
      <c r="J8230" t="s">
        <v>245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0</v>
      </c>
      <c r="Q8230" s="28">
        <v>41856.129861111112</v>
      </c>
      <c r="R8230" s="28">
        <v>41857.112500000003</v>
      </c>
      <c r="S8230" t="s">
        <v>26770</v>
      </c>
      <c r="T8230" s="27">
        <v>41856</v>
      </c>
      <c r="V8230">
        <v>0</v>
      </c>
      <c r="W8230" t="s">
        <v>36</v>
      </c>
      <c r="X8230" t="s">
        <v>279</v>
      </c>
      <c r="Y8230">
        <v>0</v>
      </c>
      <c r="AB8230" t="s">
        <v>237</v>
      </c>
      <c r="AH8230">
        <v>0</v>
      </c>
      <c r="AN8230" t="s">
        <v>238</v>
      </c>
      <c r="AO8230">
        <v>1</v>
      </c>
      <c r="AP8230" t="s">
        <v>239</v>
      </c>
      <c r="AQ8230" s="27">
        <v>41856</v>
      </c>
      <c r="AR8230" t="s">
        <v>240</v>
      </c>
      <c r="AS8230">
        <v>1</v>
      </c>
      <c r="AT8230" t="s">
        <v>239</v>
      </c>
      <c r="AU8230" s="27">
        <v>41856</v>
      </c>
    </row>
    <row r="8231" spans="1:47" x14ac:dyDescent="0.2">
      <c r="A8231">
        <v>8230</v>
      </c>
      <c r="B8231" t="s">
        <v>26771</v>
      </c>
      <c r="C8231" t="s">
        <v>1823</v>
      </c>
      <c r="D8231" t="s">
        <v>26772</v>
      </c>
      <c r="E8231" s="27">
        <v>41570</v>
      </c>
      <c r="F8231" t="s">
        <v>233</v>
      </c>
      <c r="G8231" s="27">
        <v>21663</v>
      </c>
      <c r="H8231">
        <v>56</v>
      </c>
      <c r="I8231" t="s">
        <v>234</v>
      </c>
      <c r="J8231" t="s">
        <v>245</v>
      </c>
      <c r="K8231">
        <v>0</v>
      </c>
      <c r="L8231">
        <v>3</v>
      </c>
      <c r="M8231">
        <v>0</v>
      </c>
      <c r="N8231">
        <v>0</v>
      </c>
      <c r="O8231">
        <v>2</v>
      </c>
      <c r="P8231">
        <v>-1</v>
      </c>
      <c r="Q8231" s="28">
        <v>41569.199305555558</v>
      </c>
      <c r="R8231" s="28">
        <v>41585.413194444445</v>
      </c>
      <c r="S8231" t="s">
        <v>26773</v>
      </c>
      <c r="T8231" s="27">
        <v>41568</v>
      </c>
      <c r="V8231">
        <v>2</v>
      </c>
      <c r="W8231" t="s">
        <v>36</v>
      </c>
      <c r="X8231" t="s">
        <v>279</v>
      </c>
      <c r="Y8231">
        <v>0</v>
      </c>
      <c r="AB8231" t="s">
        <v>237</v>
      </c>
      <c r="AH8231">
        <v>0</v>
      </c>
      <c r="AN8231" t="s">
        <v>238</v>
      </c>
      <c r="AO8231">
        <v>1</v>
      </c>
      <c r="AP8231" t="s">
        <v>239</v>
      </c>
      <c r="AQ8231" s="27">
        <v>41570</v>
      </c>
      <c r="AR8231" t="s">
        <v>240</v>
      </c>
      <c r="AS8231">
        <v>3</v>
      </c>
      <c r="AT8231" t="s">
        <v>239</v>
      </c>
      <c r="AU8231" s="27">
        <v>41570</v>
      </c>
    </row>
    <row r="8232" spans="1:47" x14ac:dyDescent="0.2">
      <c r="A8232">
        <v>8231</v>
      </c>
      <c r="B8232" t="s">
        <v>26774</v>
      </c>
      <c r="C8232" t="s">
        <v>26775</v>
      </c>
      <c r="D8232" t="s">
        <v>1339</v>
      </c>
      <c r="E8232" s="27">
        <v>41695</v>
      </c>
      <c r="F8232" t="s">
        <v>233</v>
      </c>
      <c r="G8232" s="27">
        <v>31932</v>
      </c>
      <c r="H8232">
        <v>28</v>
      </c>
      <c r="I8232" t="s">
        <v>244</v>
      </c>
      <c r="J8232" t="s">
        <v>250</v>
      </c>
      <c r="K8232">
        <v>0</v>
      </c>
      <c r="L8232">
        <v>1</v>
      </c>
      <c r="M8232">
        <v>0</v>
      </c>
      <c r="N8232">
        <v>0</v>
      </c>
      <c r="O8232">
        <v>6</v>
      </c>
      <c r="P8232">
        <v>-1</v>
      </c>
      <c r="Q8232" s="28">
        <v>41694.443055555559</v>
      </c>
      <c r="R8232" s="28">
        <v>41695.40347222222</v>
      </c>
      <c r="S8232" t="s">
        <v>26776</v>
      </c>
      <c r="T8232" s="27">
        <v>41694</v>
      </c>
      <c r="V8232">
        <v>1</v>
      </c>
      <c r="W8232" t="s">
        <v>32</v>
      </c>
      <c r="X8232" t="s">
        <v>3173</v>
      </c>
      <c r="Y8232">
        <v>0</v>
      </c>
      <c r="AB8232" t="s">
        <v>237</v>
      </c>
      <c r="AH8232">
        <v>0</v>
      </c>
      <c r="AN8232" t="s">
        <v>238</v>
      </c>
      <c r="AO8232">
        <v>2</v>
      </c>
      <c r="AP8232" t="s">
        <v>239</v>
      </c>
      <c r="AQ8232" s="27">
        <v>41695</v>
      </c>
      <c r="AR8232" t="s">
        <v>240</v>
      </c>
      <c r="AS8232">
        <v>1</v>
      </c>
      <c r="AT8232" t="s">
        <v>239</v>
      </c>
      <c r="AU8232" s="27">
        <v>41695</v>
      </c>
    </row>
    <row r="8233" spans="1:47" x14ac:dyDescent="0.2">
      <c r="A8233">
        <v>8232</v>
      </c>
      <c r="B8233" t="s">
        <v>26777</v>
      </c>
      <c r="C8233" t="s">
        <v>26778</v>
      </c>
      <c r="D8233" t="s">
        <v>3425</v>
      </c>
      <c r="E8233" s="27">
        <v>41638</v>
      </c>
      <c r="F8233" t="s">
        <v>294</v>
      </c>
      <c r="G8233" s="27">
        <v>32630</v>
      </c>
      <c r="H8233">
        <v>26</v>
      </c>
      <c r="I8233" t="s">
        <v>244</v>
      </c>
      <c r="J8233" t="s">
        <v>250</v>
      </c>
      <c r="K8233">
        <v>0</v>
      </c>
      <c r="L8233">
        <v>6</v>
      </c>
      <c r="M8233">
        <v>0</v>
      </c>
      <c r="N8233">
        <v>0</v>
      </c>
      <c r="O8233">
        <v>6</v>
      </c>
      <c r="P8233">
        <v>-1</v>
      </c>
      <c r="Q8233" s="28">
        <v>41637.192361111112</v>
      </c>
      <c r="R8233" s="28">
        <v>41640.332638888889</v>
      </c>
      <c r="S8233" t="s">
        <v>26779</v>
      </c>
      <c r="U8233" s="27">
        <v>41637</v>
      </c>
      <c r="V8233">
        <v>1</v>
      </c>
      <c r="W8233" t="s">
        <v>32</v>
      </c>
      <c r="X8233" t="s">
        <v>274</v>
      </c>
      <c r="Y8233">
        <v>1</v>
      </c>
      <c r="AA8233" t="s">
        <v>26780</v>
      </c>
      <c r="AB8233" t="s">
        <v>36</v>
      </c>
      <c r="AC8233">
        <v>43</v>
      </c>
      <c r="AD8233" s="27">
        <v>41645</v>
      </c>
      <c r="AE8233" t="s">
        <v>404</v>
      </c>
      <c r="AF8233" s="27">
        <v>41688</v>
      </c>
      <c r="AG8233" s="27">
        <v>41742</v>
      </c>
      <c r="AH8233">
        <v>1</v>
      </c>
      <c r="AJ8233" t="s">
        <v>26781</v>
      </c>
      <c r="AK8233" t="s">
        <v>312</v>
      </c>
      <c r="AL8233" s="27">
        <v>42339</v>
      </c>
      <c r="AM8233" t="s">
        <v>313</v>
      </c>
      <c r="AN8233" t="s">
        <v>238</v>
      </c>
      <c r="AO8233">
        <v>5</v>
      </c>
      <c r="AP8233" t="s">
        <v>246</v>
      </c>
      <c r="AQ8233" s="27">
        <v>41638</v>
      </c>
      <c r="AR8233" t="s">
        <v>240</v>
      </c>
      <c r="AS8233">
        <v>6</v>
      </c>
      <c r="AT8233" t="s">
        <v>246</v>
      </c>
      <c r="AU8233" s="27">
        <v>41638</v>
      </c>
    </row>
    <row r="8234" spans="1:47" x14ac:dyDescent="0.2">
      <c r="A8234">
        <v>8233</v>
      </c>
      <c r="B8234" t="s">
        <v>26782</v>
      </c>
      <c r="C8234" t="s">
        <v>6369</v>
      </c>
      <c r="D8234" t="s">
        <v>7350</v>
      </c>
      <c r="E8234" s="27">
        <v>41956</v>
      </c>
      <c r="F8234" t="s">
        <v>233</v>
      </c>
      <c r="G8234" s="27">
        <v>32614</v>
      </c>
      <c r="H8234">
        <v>27</v>
      </c>
      <c r="I8234" t="s">
        <v>244</v>
      </c>
      <c r="J8234" t="s">
        <v>250</v>
      </c>
      <c r="K8234">
        <v>0</v>
      </c>
      <c r="L8234">
        <v>7</v>
      </c>
      <c r="M8234">
        <v>0</v>
      </c>
      <c r="N8234">
        <v>0</v>
      </c>
      <c r="O8234">
        <v>14</v>
      </c>
      <c r="P8234">
        <v>-174</v>
      </c>
      <c r="Q8234" s="28">
        <v>41782.098611111112</v>
      </c>
      <c r="R8234" s="28">
        <v>41838.29791666667</v>
      </c>
      <c r="S8234" t="s">
        <v>26783</v>
      </c>
      <c r="U8234" s="27">
        <v>41782</v>
      </c>
      <c r="V8234">
        <v>174</v>
      </c>
      <c r="W8234" t="s">
        <v>32</v>
      </c>
      <c r="X8234" t="s">
        <v>274</v>
      </c>
      <c r="Y8234">
        <v>0</v>
      </c>
      <c r="AB8234" t="s">
        <v>237</v>
      </c>
      <c r="AH8234">
        <v>0</v>
      </c>
      <c r="AN8234" t="s">
        <v>238</v>
      </c>
      <c r="AO8234">
        <v>5</v>
      </c>
      <c r="AP8234" t="s">
        <v>246</v>
      </c>
      <c r="AQ8234" s="27">
        <v>41956</v>
      </c>
      <c r="AR8234" t="s">
        <v>240</v>
      </c>
      <c r="AS8234">
        <v>7</v>
      </c>
      <c r="AT8234" t="s">
        <v>246</v>
      </c>
      <c r="AU8234" s="27">
        <v>41956</v>
      </c>
    </row>
    <row r="8235" spans="1:47" x14ac:dyDescent="0.2">
      <c r="A8235">
        <v>8234</v>
      </c>
      <c r="B8235" t="s">
        <v>26784</v>
      </c>
      <c r="C8235" t="s">
        <v>26785</v>
      </c>
      <c r="D8235" t="s">
        <v>5343</v>
      </c>
      <c r="E8235" s="27">
        <v>41395</v>
      </c>
      <c r="F8235" t="s">
        <v>233</v>
      </c>
      <c r="G8235" s="27">
        <v>33891</v>
      </c>
      <c r="H8235">
        <v>23</v>
      </c>
      <c r="I8235" t="s">
        <v>259</v>
      </c>
      <c r="J8235" t="s">
        <v>245</v>
      </c>
      <c r="K8235">
        <v>0</v>
      </c>
      <c r="L8235">
        <v>3</v>
      </c>
      <c r="M8235">
        <v>0</v>
      </c>
      <c r="N8235">
        <v>0</v>
      </c>
      <c r="O8235">
        <v>0</v>
      </c>
      <c r="P8235">
        <v>0</v>
      </c>
      <c r="Q8235" s="28">
        <v>41395.521527777775</v>
      </c>
      <c r="R8235" s="28">
        <v>41963.271527777775</v>
      </c>
      <c r="S8235" t="s">
        <v>26786</v>
      </c>
      <c r="T8235" s="27">
        <v>41394</v>
      </c>
      <c r="V8235">
        <v>1</v>
      </c>
      <c r="W8235" t="s">
        <v>32</v>
      </c>
      <c r="X8235" t="s">
        <v>8653</v>
      </c>
      <c r="Y8235">
        <v>0</v>
      </c>
      <c r="AB8235" t="s">
        <v>237</v>
      </c>
      <c r="AH8235">
        <v>0</v>
      </c>
      <c r="AN8235" t="s">
        <v>238</v>
      </c>
      <c r="AO8235">
        <v>5</v>
      </c>
      <c r="AP8235" t="s">
        <v>246</v>
      </c>
      <c r="AQ8235" s="27">
        <v>41395</v>
      </c>
      <c r="AR8235" t="s">
        <v>240</v>
      </c>
      <c r="AS8235">
        <v>3</v>
      </c>
      <c r="AT8235" t="s">
        <v>239</v>
      </c>
      <c r="AU8235" s="27">
        <v>41395</v>
      </c>
    </row>
    <row r="8236" spans="1:47" x14ac:dyDescent="0.2">
      <c r="A8236">
        <v>8235</v>
      </c>
      <c r="B8236" t="s">
        <v>26787</v>
      </c>
      <c r="C8236" t="s">
        <v>1218</v>
      </c>
      <c r="D8236" t="s">
        <v>20011</v>
      </c>
      <c r="E8236" s="27">
        <v>41303</v>
      </c>
      <c r="F8236" t="s">
        <v>233</v>
      </c>
      <c r="G8236" s="27">
        <v>33517</v>
      </c>
      <c r="H8236">
        <v>24</v>
      </c>
      <c r="I8236" t="s">
        <v>259</v>
      </c>
      <c r="J8236" t="s">
        <v>250</v>
      </c>
      <c r="K8236">
        <v>0</v>
      </c>
      <c r="L8236">
        <v>9</v>
      </c>
      <c r="M8236">
        <v>0</v>
      </c>
      <c r="N8236">
        <v>0</v>
      </c>
      <c r="O8236">
        <v>5</v>
      </c>
      <c r="P8236">
        <v>-1</v>
      </c>
      <c r="Q8236" s="28">
        <v>41302.440972222219</v>
      </c>
      <c r="R8236" s="28">
        <v>41309.234027777777</v>
      </c>
      <c r="S8236" t="s">
        <v>26788</v>
      </c>
      <c r="T8236" s="27">
        <v>41302</v>
      </c>
      <c r="V8236">
        <v>1</v>
      </c>
      <c r="W8236" t="s">
        <v>32</v>
      </c>
      <c r="X8236" t="s">
        <v>5708</v>
      </c>
      <c r="Y8236">
        <v>1</v>
      </c>
      <c r="AA8236" t="s">
        <v>26789</v>
      </c>
      <c r="AB8236" t="s">
        <v>32</v>
      </c>
      <c r="AD8236" s="27">
        <v>41416</v>
      </c>
      <c r="AE8236" t="s">
        <v>555</v>
      </c>
      <c r="AH8236">
        <v>0</v>
      </c>
      <c r="AN8236" t="s">
        <v>238</v>
      </c>
      <c r="AO8236">
        <v>7</v>
      </c>
      <c r="AP8236" t="s">
        <v>246</v>
      </c>
      <c r="AQ8236" s="27">
        <v>41303</v>
      </c>
      <c r="AR8236" t="s">
        <v>240</v>
      </c>
      <c r="AS8236">
        <v>9</v>
      </c>
      <c r="AT8236" t="s">
        <v>269</v>
      </c>
      <c r="AU8236" s="27">
        <v>41303</v>
      </c>
    </row>
    <row r="8237" spans="1:47" x14ac:dyDescent="0.2">
      <c r="A8237">
        <v>8236</v>
      </c>
      <c r="B8237" t="s">
        <v>26790</v>
      </c>
      <c r="C8237" t="s">
        <v>11737</v>
      </c>
      <c r="D8237" t="s">
        <v>26791</v>
      </c>
      <c r="E8237" s="27">
        <v>41513</v>
      </c>
      <c r="F8237" t="s">
        <v>233</v>
      </c>
      <c r="G8237" s="27">
        <v>23526</v>
      </c>
      <c r="H8237">
        <v>51</v>
      </c>
      <c r="I8237" t="s">
        <v>234</v>
      </c>
      <c r="J8237" t="s">
        <v>353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-1</v>
      </c>
      <c r="Q8237" s="28">
        <v>41512.537499999999</v>
      </c>
      <c r="R8237" s="28">
        <v>41512.343055555553</v>
      </c>
      <c r="S8237" t="s">
        <v>26792</v>
      </c>
      <c r="T8237" s="27">
        <v>41511</v>
      </c>
      <c r="V8237">
        <v>2</v>
      </c>
      <c r="W8237" t="s">
        <v>36</v>
      </c>
      <c r="X8237" t="s">
        <v>595</v>
      </c>
      <c r="Y8237">
        <v>0</v>
      </c>
      <c r="AB8237" t="s">
        <v>237</v>
      </c>
      <c r="AH8237">
        <v>0</v>
      </c>
      <c r="AN8237" t="s">
        <v>238</v>
      </c>
      <c r="AO8237">
        <v>1</v>
      </c>
      <c r="AP8237" t="s">
        <v>239</v>
      </c>
      <c r="AQ8237" s="27">
        <v>41513</v>
      </c>
      <c r="AR8237" t="s">
        <v>240</v>
      </c>
      <c r="AS8237">
        <v>1</v>
      </c>
      <c r="AT8237" t="s">
        <v>239</v>
      </c>
      <c r="AU8237" s="27">
        <v>41513</v>
      </c>
    </row>
    <row r="8238" spans="1:47" x14ac:dyDescent="0.2">
      <c r="A8238">
        <v>8237</v>
      </c>
      <c r="B8238" t="s">
        <v>26793</v>
      </c>
      <c r="C8238" t="s">
        <v>875</v>
      </c>
      <c r="D8238" t="s">
        <v>26794</v>
      </c>
      <c r="E8238" s="27">
        <v>41339</v>
      </c>
      <c r="F8238" t="s">
        <v>233</v>
      </c>
      <c r="G8238" s="27">
        <v>23830</v>
      </c>
      <c r="H8238">
        <v>51</v>
      </c>
      <c r="I8238" t="s">
        <v>234</v>
      </c>
      <c r="J8238" t="s">
        <v>353</v>
      </c>
      <c r="K8238">
        <v>0</v>
      </c>
      <c r="L8238">
        <v>3</v>
      </c>
      <c r="M8238">
        <v>0</v>
      </c>
      <c r="N8238">
        <v>0</v>
      </c>
      <c r="O8238">
        <v>1</v>
      </c>
      <c r="P8238">
        <v>-1</v>
      </c>
      <c r="Q8238" s="28">
        <v>41338.359027777777</v>
      </c>
      <c r="R8238" s="28">
        <v>41341.466666666667</v>
      </c>
      <c r="S8238" t="s">
        <v>26795</v>
      </c>
      <c r="T8238" s="27">
        <v>41338</v>
      </c>
      <c r="V8238">
        <v>1</v>
      </c>
      <c r="W8238" t="s">
        <v>32</v>
      </c>
      <c r="X8238" t="s">
        <v>2223</v>
      </c>
      <c r="Y8238">
        <v>0</v>
      </c>
      <c r="AB8238" t="s">
        <v>237</v>
      </c>
      <c r="AH8238">
        <v>0</v>
      </c>
      <c r="AN8238" t="s">
        <v>238</v>
      </c>
      <c r="AO8238">
        <v>2</v>
      </c>
      <c r="AP8238" t="s">
        <v>239</v>
      </c>
      <c r="AQ8238" s="27">
        <v>41339</v>
      </c>
      <c r="AR8238" t="s">
        <v>240</v>
      </c>
      <c r="AS8238">
        <v>3</v>
      </c>
      <c r="AT8238" t="s">
        <v>239</v>
      </c>
      <c r="AU8238" s="27">
        <v>41339</v>
      </c>
    </row>
    <row r="8239" spans="1:47" x14ac:dyDescent="0.2">
      <c r="A8239">
        <v>8238</v>
      </c>
      <c r="B8239" t="s">
        <v>26796</v>
      </c>
      <c r="C8239" t="s">
        <v>1793</v>
      </c>
      <c r="D8239" t="s">
        <v>26797</v>
      </c>
      <c r="E8239" s="27">
        <v>41834</v>
      </c>
      <c r="F8239" t="s">
        <v>233</v>
      </c>
      <c r="G8239" s="27">
        <v>21776</v>
      </c>
      <c r="H8239">
        <v>56</v>
      </c>
      <c r="I8239" t="s">
        <v>234</v>
      </c>
      <c r="J8239" t="s">
        <v>245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-1</v>
      </c>
      <c r="Q8239" s="28">
        <v>41833.464583333334</v>
      </c>
      <c r="R8239" s="28">
        <v>41834.329861111109</v>
      </c>
      <c r="S8239" t="s">
        <v>26798</v>
      </c>
      <c r="T8239" s="27">
        <v>41833</v>
      </c>
      <c r="V8239">
        <v>1</v>
      </c>
      <c r="W8239" t="s">
        <v>36</v>
      </c>
      <c r="X8239" t="s">
        <v>7615</v>
      </c>
      <c r="Y8239">
        <v>0</v>
      </c>
      <c r="AB8239" t="s">
        <v>237</v>
      </c>
      <c r="AH8239">
        <v>0</v>
      </c>
      <c r="AN8239" t="s">
        <v>238</v>
      </c>
      <c r="AO8239">
        <v>1</v>
      </c>
      <c r="AP8239" t="s">
        <v>239</v>
      </c>
      <c r="AQ8239" s="27">
        <v>41834</v>
      </c>
      <c r="AR8239" t="s">
        <v>240</v>
      </c>
      <c r="AS8239">
        <v>1</v>
      </c>
      <c r="AT8239" t="s">
        <v>239</v>
      </c>
      <c r="AU8239" s="27">
        <v>41834</v>
      </c>
    </row>
    <row r="8240" spans="1:47" x14ac:dyDescent="0.2">
      <c r="A8240">
        <v>8239</v>
      </c>
      <c r="B8240" t="s">
        <v>26799</v>
      </c>
      <c r="C8240" t="s">
        <v>3443</v>
      </c>
      <c r="D8240" t="s">
        <v>9892</v>
      </c>
      <c r="E8240" s="27">
        <v>41307</v>
      </c>
      <c r="F8240" t="s">
        <v>233</v>
      </c>
      <c r="G8240" s="27">
        <v>32025</v>
      </c>
      <c r="H8240">
        <v>28</v>
      </c>
      <c r="I8240" t="s">
        <v>244</v>
      </c>
      <c r="J8240" t="s">
        <v>250</v>
      </c>
      <c r="K8240">
        <v>0</v>
      </c>
      <c r="L8240">
        <v>10</v>
      </c>
      <c r="M8240">
        <v>0</v>
      </c>
      <c r="N8240">
        <v>1</v>
      </c>
      <c r="O8240">
        <v>7</v>
      </c>
      <c r="P8240">
        <v>-1</v>
      </c>
      <c r="Q8240" s="28">
        <v>41306.295138888891</v>
      </c>
      <c r="R8240" s="28">
        <v>41308.118055555555</v>
      </c>
      <c r="S8240" t="s">
        <v>26800</v>
      </c>
      <c r="T8240" s="27">
        <v>41306</v>
      </c>
      <c r="V8240">
        <v>1</v>
      </c>
      <c r="W8240" t="s">
        <v>32</v>
      </c>
      <c r="X8240" t="s">
        <v>359</v>
      </c>
      <c r="Y8240">
        <v>0</v>
      </c>
      <c r="AB8240" t="s">
        <v>237</v>
      </c>
      <c r="AH8240">
        <v>0</v>
      </c>
      <c r="AN8240" t="s">
        <v>238</v>
      </c>
      <c r="AO8240">
        <v>6</v>
      </c>
      <c r="AP8240" t="s">
        <v>246</v>
      </c>
      <c r="AQ8240" s="27">
        <v>41307</v>
      </c>
      <c r="AR8240" t="s">
        <v>240</v>
      </c>
      <c r="AS8240">
        <v>10</v>
      </c>
      <c r="AT8240" t="s">
        <v>269</v>
      </c>
      <c r="AU8240" s="27">
        <v>41307</v>
      </c>
    </row>
    <row r="8241" spans="1:47" x14ac:dyDescent="0.2">
      <c r="A8241">
        <v>8240</v>
      </c>
      <c r="B8241" t="s">
        <v>26801</v>
      </c>
      <c r="C8241" t="s">
        <v>26802</v>
      </c>
      <c r="D8241" t="s">
        <v>26803</v>
      </c>
      <c r="E8241" s="27">
        <v>41400</v>
      </c>
      <c r="F8241" t="s">
        <v>294</v>
      </c>
      <c r="G8241" s="27">
        <v>29121</v>
      </c>
      <c r="H8241">
        <v>36</v>
      </c>
      <c r="I8241" t="s">
        <v>244</v>
      </c>
      <c r="J8241" t="s">
        <v>250</v>
      </c>
      <c r="K8241">
        <v>0</v>
      </c>
      <c r="L8241">
        <v>2</v>
      </c>
      <c r="M8241">
        <v>0</v>
      </c>
      <c r="N8241">
        <v>0</v>
      </c>
      <c r="O8241">
        <v>1</v>
      </c>
      <c r="P8241">
        <v>-1</v>
      </c>
      <c r="Q8241" s="28">
        <v>41399.293749999997</v>
      </c>
      <c r="R8241" s="28">
        <v>41400.390277777777</v>
      </c>
      <c r="S8241" t="s">
        <v>26804</v>
      </c>
      <c r="T8241" s="27">
        <v>41399</v>
      </c>
      <c r="V8241">
        <v>1</v>
      </c>
      <c r="W8241" t="s">
        <v>36</v>
      </c>
      <c r="X8241" t="s">
        <v>279</v>
      </c>
      <c r="Y8241">
        <v>0</v>
      </c>
      <c r="AB8241" t="s">
        <v>237</v>
      </c>
      <c r="AH8241">
        <v>0</v>
      </c>
      <c r="AN8241" t="s">
        <v>238</v>
      </c>
      <c r="AO8241">
        <v>1</v>
      </c>
      <c r="AP8241" t="s">
        <v>239</v>
      </c>
      <c r="AQ8241" s="27">
        <v>41400</v>
      </c>
      <c r="AR8241" t="s">
        <v>240</v>
      </c>
      <c r="AS8241">
        <v>2</v>
      </c>
      <c r="AT8241" t="s">
        <v>239</v>
      </c>
      <c r="AU8241" s="27">
        <v>41400</v>
      </c>
    </row>
    <row r="8242" spans="1:47" x14ac:dyDescent="0.2">
      <c r="A8242">
        <v>8241</v>
      </c>
      <c r="B8242" t="s">
        <v>26805</v>
      </c>
      <c r="C8242" t="s">
        <v>424</v>
      </c>
      <c r="D8242" t="s">
        <v>11178</v>
      </c>
      <c r="E8242" s="27">
        <v>41900</v>
      </c>
      <c r="F8242" t="s">
        <v>233</v>
      </c>
      <c r="G8242" s="27">
        <v>34612</v>
      </c>
      <c r="H8242">
        <v>21</v>
      </c>
      <c r="I8242" t="s">
        <v>259</v>
      </c>
      <c r="J8242" t="s">
        <v>245</v>
      </c>
      <c r="K8242">
        <v>0</v>
      </c>
      <c r="L8242">
        <v>8</v>
      </c>
      <c r="M8242">
        <v>0</v>
      </c>
      <c r="N8242">
        <v>1</v>
      </c>
      <c r="O8242">
        <v>0</v>
      </c>
      <c r="P8242">
        <v>-1</v>
      </c>
      <c r="Q8242" s="28">
        <v>41899.31527777778</v>
      </c>
      <c r="R8242" s="28">
        <v>42042.436111111114</v>
      </c>
      <c r="S8242" t="s">
        <v>26806</v>
      </c>
      <c r="T8242" s="27">
        <v>41899</v>
      </c>
      <c r="V8242">
        <v>1</v>
      </c>
      <c r="W8242" t="s">
        <v>32</v>
      </c>
      <c r="X8242" t="s">
        <v>359</v>
      </c>
      <c r="Y8242">
        <v>0</v>
      </c>
      <c r="AB8242" t="s">
        <v>237</v>
      </c>
      <c r="AH8242">
        <v>0</v>
      </c>
      <c r="AN8242" t="s">
        <v>238</v>
      </c>
      <c r="AO8242">
        <v>6</v>
      </c>
      <c r="AP8242" t="s">
        <v>246</v>
      </c>
      <c r="AQ8242" s="27">
        <v>41900</v>
      </c>
      <c r="AR8242" t="s">
        <v>240</v>
      </c>
      <c r="AS8242">
        <v>8</v>
      </c>
      <c r="AT8242" t="s">
        <v>269</v>
      </c>
      <c r="AU8242" s="27">
        <v>41900</v>
      </c>
    </row>
    <row r="8243" spans="1:47" x14ac:dyDescent="0.2">
      <c r="A8243">
        <v>8242</v>
      </c>
      <c r="B8243" t="s">
        <v>26807</v>
      </c>
      <c r="C8243" t="s">
        <v>2212</v>
      </c>
      <c r="D8243" t="s">
        <v>26808</v>
      </c>
      <c r="E8243" s="27">
        <v>41726</v>
      </c>
      <c r="F8243" t="s">
        <v>233</v>
      </c>
      <c r="G8243" s="27">
        <v>28037</v>
      </c>
      <c r="H8243">
        <v>39</v>
      </c>
      <c r="I8243" t="s">
        <v>244</v>
      </c>
      <c r="J8243" t="s">
        <v>353</v>
      </c>
      <c r="K8243">
        <v>0</v>
      </c>
      <c r="L8243">
        <v>1</v>
      </c>
      <c r="M8243">
        <v>0</v>
      </c>
      <c r="N8243">
        <v>0</v>
      </c>
      <c r="O8243">
        <v>0</v>
      </c>
      <c r="S8243" t="s">
        <v>26809</v>
      </c>
      <c r="T8243" s="27">
        <v>41721</v>
      </c>
      <c r="V8243">
        <v>5</v>
      </c>
      <c r="W8243" t="s">
        <v>32</v>
      </c>
      <c r="X8243" t="s">
        <v>974</v>
      </c>
      <c r="Y8243">
        <v>0</v>
      </c>
      <c r="AB8243" t="s">
        <v>237</v>
      </c>
      <c r="AH8243">
        <v>0</v>
      </c>
      <c r="AN8243" t="s">
        <v>238</v>
      </c>
      <c r="AO8243">
        <v>1</v>
      </c>
      <c r="AP8243" t="s">
        <v>239</v>
      </c>
      <c r="AQ8243" s="27">
        <v>41726</v>
      </c>
      <c r="AR8243" t="s">
        <v>240</v>
      </c>
      <c r="AS8243">
        <v>1</v>
      </c>
      <c r="AT8243" t="s">
        <v>239</v>
      </c>
      <c r="AU8243" s="27">
        <v>41726</v>
      </c>
    </row>
    <row r="8244" spans="1:47" x14ac:dyDescent="0.2">
      <c r="A8244">
        <v>8243</v>
      </c>
      <c r="B8244" t="s">
        <v>26810</v>
      </c>
      <c r="C8244" t="s">
        <v>830</v>
      </c>
      <c r="D8244" t="s">
        <v>6370</v>
      </c>
      <c r="E8244" s="27">
        <v>42004</v>
      </c>
      <c r="F8244" t="s">
        <v>233</v>
      </c>
      <c r="G8244" s="27">
        <v>32733</v>
      </c>
      <c r="H8244">
        <v>26</v>
      </c>
      <c r="I8244" t="s">
        <v>244</v>
      </c>
      <c r="J8244" t="s">
        <v>245</v>
      </c>
      <c r="K8244">
        <v>0</v>
      </c>
      <c r="L8244">
        <v>5</v>
      </c>
      <c r="M8244">
        <v>0</v>
      </c>
      <c r="N8244">
        <v>0</v>
      </c>
      <c r="O8244">
        <v>0</v>
      </c>
      <c r="P8244">
        <v>-6</v>
      </c>
      <c r="Q8244" s="28">
        <v>41998.444444444445</v>
      </c>
      <c r="R8244" s="28">
        <v>42031.329861111109</v>
      </c>
      <c r="S8244" t="s">
        <v>26811</v>
      </c>
      <c r="T8244" s="27">
        <v>41998</v>
      </c>
      <c r="V8244">
        <v>6</v>
      </c>
      <c r="W8244" t="s">
        <v>32</v>
      </c>
      <c r="X8244" t="s">
        <v>5636</v>
      </c>
      <c r="Y8244">
        <v>0</v>
      </c>
      <c r="AB8244" t="s">
        <v>237</v>
      </c>
      <c r="AH8244">
        <v>0</v>
      </c>
      <c r="AN8244" t="s">
        <v>238</v>
      </c>
      <c r="AO8244">
        <v>5</v>
      </c>
      <c r="AP8244" t="s">
        <v>246</v>
      </c>
      <c r="AQ8244" s="27">
        <v>42004</v>
      </c>
      <c r="AR8244" t="s">
        <v>240</v>
      </c>
      <c r="AS8244">
        <v>5</v>
      </c>
      <c r="AT8244" t="s">
        <v>246</v>
      </c>
      <c r="AU8244" s="27">
        <v>42004</v>
      </c>
    </row>
    <row r="8245" spans="1:47" x14ac:dyDescent="0.2">
      <c r="A8245">
        <v>8244</v>
      </c>
      <c r="B8245" t="s">
        <v>26812</v>
      </c>
      <c r="C8245" t="s">
        <v>775</v>
      </c>
      <c r="D8245" t="s">
        <v>9782</v>
      </c>
      <c r="E8245" s="27">
        <v>41915</v>
      </c>
      <c r="F8245" t="s">
        <v>233</v>
      </c>
      <c r="G8245" s="27">
        <v>29656</v>
      </c>
      <c r="H8245">
        <v>35</v>
      </c>
      <c r="I8245" t="s">
        <v>244</v>
      </c>
      <c r="J8245" t="s">
        <v>250</v>
      </c>
      <c r="K8245">
        <v>0</v>
      </c>
      <c r="L8245">
        <v>8</v>
      </c>
      <c r="M8245">
        <v>0</v>
      </c>
      <c r="N8245">
        <v>0</v>
      </c>
      <c r="O8245">
        <v>1</v>
      </c>
      <c r="P8245">
        <v>-40</v>
      </c>
      <c r="Q8245" s="28">
        <v>41875.296527777777</v>
      </c>
      <c r="R8245" s="28">
        <v>41915.489583333336</v>
      </c>
      <c r="S8245" t="s">
        <v>26813</v>
      </c>
      <c r="U8245" s="27">
        <v>41875</v>
      </c>
      <c r="V8245">
        <v>40</v>
      </c>
      <c r="W8245" t="s">
        <v>32</v>
      </c>
      <c r="X8245" t="s">
        <v>274</v>
      </c>
      <c r="Y8245">
        <v>0</v>
      </c>
      <c r="AB8245" t="s">
        <v>237</v>
      </c>
      <c r="AH8245">
        <v>0</v>
      </c>
      <c r="AN8245" t="s">
        <v>238</v>
      </c>
      <c r="AO8245">
        <v>6</v>
      </c>
      <c r="AP8245" t="s">
        <v>246</v>
      </c>
      <c r="AQ8245" s="27">
        <v>41915</v>
      </c>
      <c r="AR8245" t="s">
        <v>240</v>
      </c>
      <c r="AS8245">
        <v>8</v>
      </c>
      <c r="AT8245" t="s">
        <v>269</v>
      </c>
      <c r="AU8245" s="27">
        <v>41915</v>
      </c>
    </row>
    <row r="8246" spans="1:47" x14ac:dyDescent="0.2">
      <c r="A8246">
        <v>8245</v>
      </c>
      <c r="B8246" t="s">
        <v>26814</v>
      </c>
      <c r="C8246" t="s">
        <v>1900</v>
      </c>
      <c r="D8246" t="s">
        <v>26815</v>
      </c>
      <c r="E8246" s="27">
        <v>41337</v>
      </c>
      <c r="F8246" t="s">
        <v>294</v>
      </c>
      <c r="G8246" s="27">
        <v>28536</v>
      </c>
      <c r="H8246">
        <v>38</v>
      </c>
      <c r="I8246" t="s">
        <v>244</v>
      </c>
      <c r="J8246" t="s">
        <v>245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 s="28">
        <v>41337.132638888892</v>
      </c>
      <c r="R8246" s="28">
        <v>41338.100694444445</v>
      </c>
      <c r="S8246" t="s">
        <v>26816</v>
      </c>
      <c r="T8246" s="27">
        <v>41337</v>
      </c>
      <c r="V8246">
        <v>0</v>
      </c>
      <c r="W8246" t="s">
        <v>36</v>
      </c>
      <c r="X8246" t="s">
        <v>279</v>
      </c>
      <c r="Y8246">
        <v>0</v>
      </c>
      <c r="AB8246" t="s">
        <v>237</v>
      </c>
      <c r="AH8246">
        <v>0</v>
      </c>
      <c r="AN8246" t="s">
        <v>238</v>
      </c>
      <c r="AO8246">
        <v>1</v>
      </c>
      <c r="AP8246" t="s">
        <v>239</v>
      </c>
      <c r="AQ8246" s="27">
        <v>41337</v>
      </c>
      <c r="AR8246" t="s">
        <v>240</v>
      </c>
      <c r="AS8246">
        <v>1</v>
      </c>
      <c r="AT8246" t="s">
        <v>239</v>
      </c>
      <c r="AU8246" s="27">
        <v>41337</v>
      </c>
    </row>
    <row r="8247" spans="1:47" x14ac:dyDescent="0.2">
      <c r="A8247">
        <v>8246</v>
      </c>
      <c r="B8247" t="s">
        <v>26817</v>
      </c>
      <c r="C8247" t="s">
        <v>15369</v>
      </c>
      <c r="D8247" t="s">
        <v>1832</v>
      </c>
      <c r="E8247" s="27">
        <v>41959</v>
      </c>
      <c r="F8247" t="s">
        <v>233</v>
      </c>
      <c r="G8247" s="27">
        <v>33654</v>
      </c>
      <c r="H8247">
        <v>24</v>
      </c>
      <c r="I8247" t="s">
        <v>259</v>
      </c>
      <c r="J8247" t="s">
        <v>250</v>
      </c>
      <c r="K8247">
        <v>0</v>
      </c>
      <c r="L8247">
        <v>6</v>
      </c>
      <c r="M8247">
        <v>0</v>
      </c>
      <c r="N8247">
        <v>0</v>
      </c>
      <c r="O8247">
        <v>3</v>
      </c>
      <c r="P8247">
        <v>-61</v>
      </c>
      <c r="Q8247" s="28">
        <v>41898.497916666667</v>
      </c>
      <c r="R8247" s="28">
        <v>41898.35</v>
      </c>
      <c r="S8247" t="s">
        <v>26818</v>
      </c>
      <c r="T8247" s="27">
        <v>41958</v>
      </c>
      <c r="V8247">
        <v>1</v>
      </c>
      <c r="W8247" t="s">
        <v>32</v>
      </c>
      <c r="X8247" t="s">
        <v>5308</v>
      </c>
      <c r="Y8247">
        <v>0</v>
      </c>
      <c r="AB8247" t="s">
        <v>237</v>
      </c>
      <c r="AH8247">
        <v>0</v>
      </c>
      <c r="AN8247" t="s">
        <v>238</v>
      </c>
      <c r="AO8247">
        <v>5</v>
      </c>
      <c r="AP8247" t="s">
        <v>246</v>
      </c>
      <c r="AQ8247" s="27">
        <v>41959</v>
      </c>
      <c r="AR8247" t="s">
        <v>240</v>
      </c>
      <c r="AS8247">
        <v>6</v>
      </c>
      <c r="AT8247" t="s">
        <v>246</v>
      </c>
      <c r="AU8247" s="27">
        <v>41959</v>
      </c>
    </row>
    <row r="8248" spans="1:47" x14ac:dyDescent="0.2">
      <c r="A8248">
        <v>8247</v>
      </c>
      <c r="B8248" t="s">
        <v>26819</v>
      </c>
      <c r="C8248" t="s">
        <v>400</v>
      </c>
      <c r="D8248" t="s">
        <v>12896</v>
      </c>
      <c r="E8248" s="27">
        <v>41624</v>
      </c>
      <c r="F8248" t="s">
        <v>233</v>
      </c>
      <c r="G8248" s="27">
        <v>33937</v>
      </c>
      <c r="H8248">
        <v>23</v>
      </c>
      <c r="I8248" t="s">
        <v>259</v>
      </c>
      <c r="J8248" t="s">
        <v>250</v>
      </c>
      <c r="K8248">
        <v>0</v>
      </c>
      <c r="L8248">
        <v>2</v>
      </c>
      <c r="M8248">
        <v>0</v>
      </c>
      <c r="N8248">
        <v>0</v>
      </c>
      <c r="O8248">
        <v>1</v>
      </c>
      <c r="P8248">
        <v>-2</v>
      </c>
      <c r="Q8248" s="28">
        <v>41622.255555555559</v>
      </c>
      <c r="R8248" s="28">
        <v>41623.072916666664</v>
      </c>
      <c r="S8248" t="s">
        <v>26820</v>
      </c>
      <c r="T8248" s="27">
        <v>41622</v>
      </c>
      <c r="V8248">
        <v>2</v>
      </c>
      <c r="W8248" t="s">
        <v>32</v>
      </c>
      <c r="X8248" t="s">
        <v>359</v>
      </c>
      <c r="Y8248">
        <v>0</v>
      </c>
      <c r="AB8248" t="s">
        <v>237</v>
      </c>
      <c r="AH8248">
        <v>0</v>
      </c>
      <c r="AN8248" t="s">
        <v>238</v>
      </c>
      <c r="AO8248">
        <v>4</v>
      </c>
      <c r="AP8248" t="s">
        <v>239</v>
      </c>
      <c r="AQ8248" s="27">
        <v>41624</v>
      </c>
      <c r="AR8248" t="s">
        <v>240</v>
      </c>
      <c r="AS8248">
        <v>2</v>
      </c>
      <c r="AT8248" t="s">
        <v>239</v>
      </c>
      <c r="AU8248" s="27">
        <v>41624</v>
      </c>
    </row>
    <row r="8249" spans="1:47" x14ac:dyDescent="0.2">
      <c r="A8249">
        <v>8248</v>
      </c>
      <c r="B8249" t="s">
        <v>26821</v>
      </c>
      <c r="C8249" t="s">
        <v>1147</v>
      </c>
      <c r="D8249" t="s">
        <v>26822</v>
      </c>
      <c r="E8249" s="27">
        <v>41406</v>
      </c>
      <c r="F8249" t="s">
        <v>233</v>
      </c>
      <c r="G8249" s="27">
        <v>32198</v>
      </c>
      <c r="H8249">
        <v>28</v>
      </c>
      <c r="I8249" t="s">
        <v>244</v>
      </c>
      <c r="J8249" t="s">
        <v>245</v>
      </c>
      <c r="K8249">
        <v>0</v>
      </c>
      <c r="L8249">
        <v>7</v>
      </c>
      <c r="M8249">
        <v>0</v>
      </c>
      <c r="N8249">
        <v>0</v>
      </c>
      <c r="O8249">
        <v>5</v>
      </c>
      <c r="P8249">
        <v>-1</v>
      </c>
      <c r="Q8249" s="28">
        <v>41405.258333333331</v>
      </c>
      <c r="R8249" s="28">
        <v>41431.402083333334</v>
      </c>
      <c r="S8249" t="s">
        <v>26823</v>
      </c>
      <c r="T8249" s="27">
        <v>41405</v>
      </c>
      <c r="V8249">
        <v>1</v>
      </c>
      <c r="W8249" t="s">
        <v>36</v>
      </c>
      <c r="X8249" t="s">
        <v>279</v>
      </c>
      <c r="Y8249">
        <v>1</v>
      </c>
      <c r="AA8249" t="s">
        <v>26824</v>
      </c>
      <c r="AB8249" t="s">
        <v>36</v>
      </c>
      <c r="AC8249">
        <v>0</v>
      </c>
      <c r="AD8249" s="27">
        <v>41552</v>
      </c>
      <c r="AE8249" t="s">
        <v>279</v>
      </c>
      <c r="AF8249" s="27">
        <v>41552</v>
      </c>
      <c r="AG8249" s="27">
        <v>41578</v>
      </c>
      <c r="AH8249">
        <v>1</v>
      </c>
      <c r="AJ8249" t="s">
        <v>26824</v>
      </c>
      <c r="AK8249" t="s">
        <v>462</v>
      </c>
      <c r="AL8249" s="27">
        <v>41552</v>
      </c>
      <c r="AM8249" t="s">
        <v>279</v>
      </c>
      <c r="AN8249" t="s">
        <v>238</v>
      </c>
      <c r="AO8249">
        <v>5</v>
      </c>
      <c r="AP8249" t="s">
        <v>246</v>
      </c>
      <c r="AQ8249" s="27">
        <v>41406</v>
      </c>
      <c r="AR8249" t="s">
        <v>240</v>
      </c>
      <c r="AS8249">
        <v>7</v>
      </c>
      <c r="AT8249" t="s">
        <v>246</v>
      </c>
      <c r="AU8249" s="27">
        <v>41406</v>
      </c>
    </row>
    <row r="8250" spans="1:47" x14ac:dyDescent="0.2">
      <c r="A8250">
        <v>8249</v>
      </c>
      <c r="B8250" t="s">
        <v>26825</v>
      </c>
      <c r="C8250" t="s">
        <v>5683</v>
      </c>
      <c r="D8250" t="s">
        <v>26826</v>
      </c>
      <c r="E8250" s="27">
        <v>41961</v>
      </c>
      <c r="F8250" t="s">
        <v>294</v>
      </c>
      <c r="G8250" s="27">
        <v>31613</v>
      </c>
      <c r="H8250">
        <v>29</v>
      </c>
      <c r="I8250" t="s">
        <v>244</v>
      </c>
      <c r="J8250" t="s">
        <v>245</v>
      </c>
      <c r="K8250">
        <v>0</v>
      </c>
      <c r="L8250">
        <v>6</v>
      </c>
      <c r="M8250">
        <v>0</v>
      </c>
      <c r="N8250">
        <v>0</v>
      </c>
      <c r="O8250">
        <v>7</v>
      </c>
      <c r="P8250">
        <v>-1</v>
      </c>
      <c r="Q8250" s="28">
        <v>41960.357638888891</v>
      </c>
      <c r="R8250" s="28">
        <v>41968.395833333336</v>
      </c>
      <c r="S8250" t="s">
        <v>26827</v>
      </c>
      <c r="U8250" s="27">
        <v>41960</v>
      </c>
      <c r="V8250">
        <v>1</v>
      </c>
      <c r="W8250" t="s">
        <v>32</v>
      </c>
      <c r="X8250" t="s">
        <v>274</v>
      </c>
      <c r="Y8250">
        <v>1</v>
      </c>
      <c r="AA8250" t="s">
        <v>26828</v>
      </c>
      <c r="AB8250" t="s">
        <v>32</v>
      </c>
      <c r="AC8250">
        <v>0</v>
      </c>
      <c r="AD8250" s="27">
        <v>42199</v>
      </c>
      <c r="AE8250" t="s">
        <v>2223</v>
      </c>
      <c r="AF8250" s="27">
        <v>42199</v>
      </c>
      <c r="AG8250" s="27">
        <v>42214</v>
      </c>
      <c r="AH8250">
        <v>0</v>
      </c>
      <c r="AN8250" t="s">
        <v>238</v>
      </c>
      <c r="AO8250">
        <v>3</v>
      </c>
      <c r="AP8250" t="s">
        <v>239</v>
      </c>
      <c r="AQ8250" s="27">
        <v>41961</v>
      </c>
      <c r="AR8250" t="s">
        <v>240</v>
      </c>
      <c r="AS8250">
        <v>6</v>
      </c>
      <c r="AT8250" t="s">
        <v>246</v>
      </c>
      <c r="AU8250" s="27">
        <v>41961</v>
      </c>
    </row>
    <row r="8251" spans="1:47" x14ac:dyDescent="0.2">
      <c r="A8251">
        <v>8250</v>
      </c>
      <c r="B8251" t="s">
        <v>26829</v>
      </c>
      <c r="C8251" t="s">
        <v>8347</v>
      </c>
      <c r="D8251" t="s">
        <v>2720</v>
      </c>
      <c r="E8251" s="27">
        <v>41620</v>
      </c>
      <c r="F8251" t="s">
        <v>233</v>
      </c>
      <c r="G8251" s="27">
        <v>35159</v>
      </c>
      <c r="H8251">
        <v>20</v>
      </c>
      <c r="I8251" t="s">
        <v>259</v>
      </c>
      <c r="J8251" t="s">
        <v>250</v>
      </c>
      <c r="K8251">
        <v>4</v>
      </c>
      <c r="L8251">
        <v>10</v>
      </c>
      <c r="M8251">
        <v>2</v>
      </c>
      <c r="N8251">
        <v>1</v>
      </c>
      <c r="O8251">
        <v>6</v>
      </c>
      <c r="P8251">
        <v>-70</v>
      </c>
      <c r="Q8251" s="28">
        <v>41550.359027777777</v>
      </c>
      <c r="R8251" s="28">
        <v>41610.477083333331</v>
      </c>
      <c r="S8251" t="s">
        <v>26830</v>
      </c>
      <c r="U8251" s="27">
        <v>41550</v>
      </c>
      <c r="V8251">
        <v>70</v>
      </c>
      <c r="W8251" t="s">
        <v>32</v>
      </c>
      <c r="X8251" t="s">
        <v>274</v>
      </c>
      <c r="Y8251">
        <v>1</v>
      </c>
      <c r="AA8251" t="s">
        <v>26831</v>
      </c>
      <c r="AB8251" t="s">
        <v>36</v>
      </c>
      <c r="AC8251">
        <v>0</v>
      </c>
      <c r="AD8251" s="27">
        <v>41886</v>
      </c>
      <c r="AE8251" t="s">
        <v>529</v>
      </c>
      <c r="AF8251" s="27">
        <v>41886</v>
      </c>
      <c r="AG8251" s="27">
        <v>42096</v>
      </c>
      <c r="AH8251">
        <v>0</v>
      </c>
      <c r="AN8251" t="s">
        <v>238</v>
      </c>
      <c r="AO8251">
        <v>10</v>
      </c>
      <c r="AP8251" t="s">
        <v>269</v>
      </c>
      <c r="AQ8251" s="27">
        <v>41620</v>
      </c>
      <c r="AR8251" t="s">
        <v>240</v>
      </c>
      <c r="AS8251">
        <v>10</v>
      </c>
      <c r="AT8251" t="s">
        <v>269</v>
      </c>
      <c r="AU8251" s="27">
        <v>41620</v>
      </c>
    </row>
    <row r="8252" spans="1:47" x14ac:dyDescent="0.2">
      <c r="A8252">
        <v>8251</v>
      </c>
      <c r="B8252" t="s">
        <v>26832</v>
      </c>
      <c r="C8252" t="s">
        <v>26833</v>
      </c>
      <c r="D8252" t="s">
        <v>26834</v>
      </c>
      <c r="E8252" s="27">
        <v>41641</v>
      </c>
      <c r="F8252" t="s">
        <v>294</v>
      </c>
      <c r="G8252" s="27">
        <v>28307</v>
      </c>
      <c r="H8252">
        <v>38</v>
      </c>
      <c r="I8252" t="s">
        <v>244</v>
      </c>
      <c r="J8252" t="s">
        <v>22</v>
      </c>
      <c r="K8252">
        <v>0</v>
      </c>
      <c r="L8252">
        <v>1</v>
      </c>
      <c r="M8252">
        <v>0</v>
      </c>
      <c r="N8252">
        <v>0</v>
      </c>
      <c r="O8252">
        <v>0</v>
      </c>
      <c r="P8252">
        <v>-1</v>
      </c>
      <c r="Q8252" s="28">
        <v>41640.294444444444</v>
      </c>
      <c r="R8252" s="28">
        <v>41641.175000000003</v>
      </c>
      <c r="S8252" t="s">
        <v>26835</v>
      </c>
      <c r="T8252" s="27">
        <v>41640</v>
      </c>
      <c r="V8252">
        <v>1</v>
      </c>
      <c r="W8252" t="s">
        <v>32</v>
      </c>
      <c r="X8252" t="s">
        <v>337</v>
      </c>
      <c r="Y8252">
        <v>0</v>
      </c>
      <c r="AB8252" t="s">
        <v>237</v>
      </c>
      <c r="AH8252">
        <v>0</v>
      </c>
      <c r="AN8252" t="s">
        <v>238</v>
      </c>
      <c r="AO8252">
        <v>1</v>
      </c>
      <c r="AP8252" t="s">
        <v>239</v>
      </c>
      <c r="AQ8252" s="27">
        <v>41641</v>
      </c>
      <c r="AR8252" t="s">
        <v>240</v>
      </c>
      <c r="AS8252">
        <v>1</v>
      </c>
      <c r="AT8252" t="s">
        <v>239</v>
      </c>
      <c r="AU8252" s="27">
        <v>41641</v>
      </c>
    </row>
    <row r="8253" spans="1:47" x14ac:dyDescent="0.2">
      <c r="A8253">
        <v>8252</v>
      </c>
      <c r="B8253" t="s">
        <v>26836</v>
      </c>
      <c r="C8253" t="s">
        <v>1557</v>
      </c>
      <c r="D8253" t="s">
        <v>2846</v>
      </c>
      <c r="E8253" s="27">
        <v>41578</v>
      </c>
      <c r="F8253" t="s">
        <v>233</v>
      </c>
      <c r="G8253" s="27">
        <v>32814</v>
      </c>
      <c r="H8253">
        <v>26</v>
      </c>
      <c r="I8253" t="s">
        <v>244</v>
      </c>
      <c r="J8253" t="s">
        <v>250</v>
      </c>
      <c r="K8253">
        <v>0</v>
      </c>
      <c r="L8253">
        <v>6</v>
      </c>
      <c r="M8253">
        <v>1</v>
      </c>
      <c r="N8253">
        <v>1</v>
      </c>
      <c r="O8253">
        <v>12</v>
      </c>
      <c r="P8253">
        <v>-1</v>
      </c>
      <c r="Q8253" s="28">
        <v>41577.150694444441</v>
      </c>
      <c r="R8253" s="28">
        <v>41789.344444444447</v>
      </c>
      <c r="S8253" t="s">
        <v>26837</v>
      </c>
      <c r="U8253" s="27">
        <v>41578</v>
      </c>
      <c r="V8253">
        <v>0</v>
      </c>
      <c r="W8253" t="s">
        <v>32</v>
      </c>
      <c r="X8253" t="s">
        <v>274</v>
      </c>
      <c r="Y8253">
        <v>0</v>
      </c>
      <c r="AB8253" t="s">
        <v>237</v>
      </c>
      <c r="AH8253">
        <v>0</v>
      </c>
      <c r="AN8253" t="s">
        <v>238</v>
      </c>
      <c r="AO8253">
        <v>7</v>
      </c>
      <c r="AP8253" t="s">
        <v>246</v>
      </c>
      <c r="AQ8253" s="27">
        <v>41578</v>
      </c>
      <c r="AR8253" t="s">
        <v>240</v>
      </c>
      <c r="AS8253">
        <v>6</v>
      </c>
      <c r="AT8253" t="s">
        <v>246</v>
      </c>
      <c r="AU8253" s="27">
        <v>41578</v>
      </c>
    </row>
    <row r="8254" spans="1:47" x14ac:dyDescent="0.2">
      <c r="A8254">
        <v>8253</v>
      </c>
      <c r="B8254" t="s">
        <v>26838</v>
      </c>
      <c r="C8254" t="s">
        <v>26839</v>
      </c>
      <c r="D8254" t="s">
        <v>26840</v>
      </c>
      <c r="E8254" s="27">
        <v>41680</v>
      </c>
      <c r="F8254" t="s">
        <v>233</v>
      </c>
      <c r="G8254" s="27">
        <v>31673</v>
      </c>
      <c r="H8254">
        <v>29</v>
      </c>
      <c r="I8254" t="s">
        <v>244</v>
      </c>
      <c r="J8254" t="s">
        <v>250</v>
      </c>
      <c r="K8254">
        <v>0</v>
      </c>
      <c r="L8254">
        <v>3</v>
      </c>
      <c r="M8254">
        <v>0</v>
      </c>
      <c r="N8254">
        <v>0</v>
      </c>
      <c r="O8254">
        <v>0</v>
      </c>
      <c r="P8254">
        <v>-1</v>
      </c>
      <c r="Q8254" s="28">
        <v>41679.42291666667</v>
      </c>
      <c r="R8254" s="28">
        <v>41681.282638888886</v>
      </c>
      <c r="S8254" t="s">
        <v>26841</v>
      </c>
      <c r="T8254" s="27">
        <v>41679</v>
      </c>
      <c r="V8254">
        <v>1</v>
      </c>
      <c r="W8254" t="s">
        <v>36</v>
      </c>
      <c r="X8254" t="s">
        <v>279</v>
      </c>
      <c r="Y8254">
        <v>0</v>
      </c>
      <c r="AB8254" t="s">
        <v>237</v>
      </c>
      <c r="AH8254">
        <v>0</v>
      </c>
      <c r="AN8254" t="s">
        <v>238</v>
      </c>
      <c r="AO8254">
        <v>5</v>
      </c>
      <c r="AP8254" t="s">
        <v>246</v>
      </c>
      <c r="AQ8254" s="27">
        <v>41680</v>
      </c>
      <c r="AR8254" t="s">
        <v>240</v>
      </c>
      <c r="AS8254">
        <v>3</v>
      </c>
      <c r="AT8254" t="s">
        <v>239</v>
      </c>
      <c r="AU8254" s="27">
        <v>41680</v>
      </c>
    </row>
    <row r="8255" spans="1:47" x14ac:dyDescent="0.2">
      <c r="A8255">
        <v>8254</v>
      </c>
      <c r="B8255" t="s">
        <v>26842</v>
      </c>
      <c r="C8255" t="s">
        <v>26843</v>
      </c>
      <c r="D8255" t="s">
        <v>26844</v>
      </c>
      <c r="E8255" s="27">
        <v>41592</v>
      </c>
      <c r="F8255" t="s">
        <v>294</v>
      </c>
      <c r="G8255" s="27">
        <v>29722</v>
      </c>
      <c r="H8255">
        <v>34</v>
      </c>
      <c r="I8255" t="s">
        <v>244</v>
      </c>
      <c r="J8255" t="s">
        <v>1115</v>
      </c>
      <c r="K8255">
        <v>0</v>
      </c>
      <c r="L8255">
        <v>1</v>
      </c>
      <c r="M8255">
        <v>0</v>
      </c>
      <c r="N8255">
        <v>0</v>
      </c>
      <c r="O8255">
        <v>1</v>
      </c>
      <c r="P8255">
        <v>-10</v>
      </c>
      <c r="Q8255" s="28">
        <v>41582.434027777781</v>
      </c>
      <c r="R8255" s="28">
        <v>41584.473611111112</v>
      </c>
      <c r="S8255" t="s">
        <v>26845</v>
      </c>
      <c r="T8255" s="27">
        <v>41582</v>
      </c>
      <c r="V8255">
        <v>10</v>
      </c>
      <c r="W8255" t="s">
        <v>32</v>
      </c>
      <c r="X8255" t="s">
        <v>801</v>
      </c>
      <c r="Y8255">
        <v>0</v>
      </c>
      <c r="AB8255" t="s">
        <v>237</v>
      </c>
      <c r="AH8255">
        <v>0</v>
      </c>
      <c r="AN8255" t="s">
        <v>238</v>
      </c>
      <c r="AO8255">
        <v>1</v>
      </c>
      <c r="AP8255" t="s">
        <v>239</v>
      </c>
      <c r="AQ8255" s="27">
        <v>41592</v>
      </c>
      <c r="AR8255" t="s">
        <v>240</v>
      </c>
      <c r="AS8255">
        <v>1</v>
      </c>
      <c r="AT8255" t="s">
        <v>239</v>
      </c>
      <c r="AU8255" s="27">
        <v>41592</v>
      </c>
    </row>
    <row r="8256" spans="1:47" x14ac:dyDescent="0.2">
      <c r="A8256">
        <v>8255</v>
      </c>
      <c r="B8256" t="s">
        <v>26846</v>
      </c>
      <c r="C8256" t="s">
        <v>602</v>
      </c>
      <c r="D8256" t="s">
        <v>26847</v>
      </c>
      <c r="E8256" s="27">
        <v>41916</v>
      </c>
      <c r="F8256" t="s">
        <v>233</v>
      </c>
      <c r="G8256" s="27">
        <v>24465</v>
      </c>
      <c r="H8256">
        <v>49</v>
      </c>
      <c r="I8256" t="s">
        <v>234</v>
      </c>
      <c r="J8256" t="s">
        <v>250</v>
      </c>
      <c r="K8256">
        <v>0</v>
      </c>
      <c r="L8256">
        <v>2</v>
      </c>
      <c r="M8256">
        <v>0</v>
      </c>
      <c r="N8256">
        <v>0</v>
      </c>
      <c r="O8256">
        <v>1</v>
      </c>
      <c r="P8256">
        <v>-243</v>
      </c>
      <c r="Q8256" s="28">
        <v>41673.151388888888</v>
      </c>
      <c r="R8256" s="28">
        <v>41673.34375</v>
      </c>
      <c r="S8256" t="s">
        <v>26848</v>
      </c>
      <c r="U8256" s="27">
        <v>41673</v>
      </c>
      <c r="V8256">
        <v>243</v>
      </c>
      <c r="W8256" t="s">
        <v>36</v>
      </c>
      <c r="X8256" t="s">
        <v>274</v>
      </c>
      <c r="Y8256">
        <v>0</v>
      </c>
      <c r="AB8256" t="s">
        <v>237</v>
      </c>
      <c r="AH8256">
        <v>0</v>
      </c>
      <c r="AN8256" t="s">
        <v>238</v>
      </c>
      <c r="AO8256">
        <v>1</v>
      </c>
      <c r="AP8256" t="s">
        <v>239</v>
      </c>
      <c r="AQ8256" s="27">
        <v>41916</v>
      </c>
      <c r="AR8256" t="s">
        <v>240</v>
      </c>
      <c r="AS8256">
        <v>2</v>
      </c>
      <c r="AT8256" t="s">
        <v>239</v>
      </c>
      <c r="AU8256" s="27">
        <v>41916</v>
      </c>
    </row>
    <row r="8257" spans="1:47" x14ac:dyDescent="0.2">
      <c r="A8257">
        <v>8256</v>
      </c>
      <c r="B8257" t="s">
        <v>26849</v>
      </c>
      <c r="C8257" t="s">
        <v>26850</v>
      </c>
      <c r="D8257" t="s">
        <v>26851</v>
      </c>
      <c r="E8257" s="27">
        <v>41411</v>
      </c>
      <c r="F8257" t="s">
        <v>233</v>
      </c>
      <c r="G8257" s="27">
        <v>31790</v>
      </c>
      <c r="H8257">
        <v>29</v>
      </c>
      <c r="I8257" t="s">
        <v>244</v>
      </c>
      <c r="J8257" t="s">
        <v>250</v>
      </c>
      <c r="K8257">
        <v>0</v>
      </c>
      <c r="L8257">
        <v>3</v>
      </c>
      <c r="M8257">
        <v>0</v>
      </c>
      <c r="N8257">
        <v>0</v>
      </c>
      <c r="O8257">
        <v>11</v>
      </c>
      <c r="P8257">
        <v>-1</v>
      </c>
      <c r="Q8257" s="28">
        <v>41410.320833333331</v>
      </c>
      <c r="R8257" s="28">
        <v>41412.186805555553</v>
      </c>
      <c r="S8257" t="s">
        <v>26852</v>
      </c>
      <c r="T8257" s="27">
        <v>41410</v>
      </c>
      <c r="V8257">
        <v>1</v>
      </c>
      <c r="W8257" t="s">
        <v>32</v>
      </c>
      <c r="X8257" t="s">
        <v>364</v>
      </c>
      <c r="Y8257">
        <v>1</v>
      </c>
      <c r="AA8257" t="s">
        <v>26853</v>
      </c>
      <c r="AB8257" t="s">
        <v>36</v>
      </c>
      <c r="AC8257">
        <v>0</v>
      </c>
      <c r="AD8257" s="27">
        <v>41548</v>
      </c>
      <c r="AE8257" t="s">
        <v>422</v>
      </c>
      <c r="AF8257" s="27">
        <v>41548</v>
      </c>
      <c r="AG8257" s="27">
        <v>41599</v>
      </c>
      <c r="AH8257">
        <v>0</v>
      </c>
      <c r="AN8257" t="s">
        <v>238</v>
      </c>
      <c r="AO8257">
        <v>4</v>
      </c>
      <c r="AP8257" t="s">
        <v>239</v>
      </c>
      <c r="AQ8257" s="27">
        <v>41411</v>
      </c>
      <c r="AR8257" t="s">
        <v>240</v>
      </c>
      <c r="AS8257">
        <v>3</v>
      </c>
      <c r="AT8257" t="s">
        <v>239</v>
      </c>
      <c r="AU8257" s="27">
        <v>41411</v>
      </c>
    </row>
    <row r="8258" spans="1:47" x14ac:dyDescent="0.2">
      <c r="A8258">
        <v>8257</v>
      </c>
      <c r="B8258" t="s">
        <v>26854</v>
      </c>
      <c r="C8258" t="s">
        <v>26855</v>
      </c>
      <c r="D8258" t="s">
        <v>1998</v>
      </c>
      <c r="E8258" s="27">
        <v>41631</v>
      </c>
      <c r="F8258" t="s">
        <v>233</v>
      </c>
      <c r="G8258" s="27">
        <v>29849</v>
      </c>
      <c r="H8258">
        <v>34</v>
      </c>
      <c r="I8258" t="s">
        <v>244</v>
      </c>
      <c r="J8258" t="s">
        <v>250</v>
      </c>
      <c r="K8258">
        <v>0</v>
      </c>
      <c r="L8258">
        <v>7</v>
      </c>
      <c r="M8258">
        <v>0</v>
      </c>
      <c r="N8258">
        <v>0</v>
      </c>
      <c r="O8258">
        <v>8</v>
      </c>
      <c r="P8258">
        <v>-1</v>
      </c>
      <c r="Q8258" s="28">
        <v>41630.240972222222</v>
      </c>
      <c r="R8258" s="28">
        <v>41631.354166666664</v>
      </c>
      <c r="S8258" t="s">
        <v>26856</v>
      </c>
      <c r="T8258" s="27">
        <v>41630</v>
      </c>
      <c r="V8258">
        <v>1</v>
      </c>
      <c r="W8258" t="s">
        <v>36</v>
      </c>
      <c r="X8258" t="s">
        <v>279</v>
      </c>
      <c r="Y8258">
        <v>1</v>
      </c>
      <c r="AA8258" t="s">
        <v>26857</v>
      </c>
      <c r="AB8258" t="s">
        <v>36</v>
      </c>
      <c r="AD8258" s="27">
        <v>42431</v>
      </c>
      <c r="AE8258" t="s">
        <v>324</v>
      </c>
      <c r="AH8258">
        <v>0</v>
      </c>
      <c r="AN8258" t="s">
        <v>238</v>
      </c>
      <c r="AO8258">
        <v>3</v>
      </c>
      <c r="AP8258" t="s">
        <v>239</v>
      </c>
      <c r="AQ8258" s="27">
        <v>41631</v>
      </c>
      <c r="AR8258" t="s">
        <v>240</v>
      </c>
      <c r="AS8258">
        <v>7</v>
      </c>
      <c r="AT8258" t="s">
        <v>246</v>
      </c>
      <c r="AU8258" s="27">
        <v>41631</v>
      </c>
    </row>
    <row r="8259" spans="1:47" x14ac:dyDescent="0.2">
      <c r="A8259">
        <v>8258</v>
      </c>
      <c r="B8259" t="s">
        <v>26858</v>
      </c>
      <c r="C8259" t="s">
        <v>1455</v>
      </c>
      <c r="D8259" t="s">
        <v>5841</v>
      </c>
      <c r="E8259" s="27">
        <v>41283</v>
      </c>
      <c r="F8259" t="s">
        <v>233</v>
      </c>
      <c r="G8259" s="27">
        <v>32878</v>
      </c>
      <c r="H8259">
        <v>26</v>
      </c>
      <c r="I8259" t="s">
        <v>244</v>
      </c>
      <c r="J8259" t="s">
        <v>250</v>
      </c>
      <c r="K8259">
        <v>0</v>
      </c>
      <c r="L8259">
        <v>7</v>
      </c>
      <c r="M8259">
        <v>0</v>
      </c>
      <c r="N8259">
        <v>0</v>
      </c>
      <c r="O8259">
        <v>6</v>
      </c>
      <c r="P8259">
        <v>-1</v>
      </c>
      <c r="Q8259" s="28">
        <v>41282.109722222223</v>
      </c>
      <c r="R8259" s="28">
        <v>41284.15902777778</v>
      </c>
      <c r="S8259" t="s">
        <v>26859</v>
      </c>
      <c r="T8259" s="27">
        <v>41282</v>
      </c>
      <c r="V8259">
        <v>1</v>
      </c>
      <c r="W8259" t="s">
        <v>32</v>
      </c>
      <c r="X8259" t="s">
        <v>5955</v>
      </c>
      <c r="Y8259">
        <v>1</v>
      </c>
      <c r="AA8259" t="s">
        <v>26860</v>
      </c>
      <c r="AB8259" t="s">
        <v>32</v>
      </c>
      <c r="AC8259">
        <v>0</v>
      </c>
      <c r="AD8259" s="27">
        <v>41871</v>
      </c>
      <c r="AE8259" t="s">
        <v>729</v>
      </c>
      <c r="AF8259" s="27">
        <v>41871</v>
      </c>
      <c r="AG8259" s="27">
        <v>41872</v>
      </c>
      <c r="AH8259">
        <v>1</v>
      </c>
      <c r="AJ8259" t="s">
        <v>26860</v>
      </c>
      <c r="AK8259" t="s">
        <v>312</v>
      </c>
      <c r="AL8259" s="27">
        <v>41871</v>
      </c>
      <c r="AM8259" t="s">
        <v>729</v>
      </c>
      <c r="AN8259" t="s">
        <v>238</v>
      </c>
      <c r="AO8259">
        <v>6</v>
      </c>
      <c r="AP8259" t="s">
        <v>246</v>
      </c>
      <c r="AQ8259" s="27">
        <v>41283</v>
      </c>
      <c r="AR8259" t="s">
        <v>240</v>
      </c>
      <c r="AS8259">
        <v>7</v>
      </c>
      <c r="AT8259" t="s">
        <v>246</v>
      </c>
      <c r="AU8259" s="27">
        <v>41283</v>
      </c>
    </row>
    <row r="8260" spans="1:47" x14ac:dyDescent="0.2">
      <c r="A8260">
        <v>8259</v>
      </c>
      <c r="B8260" t="s">
        <v>26861</v>
      </c>
      <c r="C8260" t="s">
        <v>3469</v>
      </c>
      <c r="D8260" t="s">
        <v>26862</v>
      </c>
      <c r="E8260" s="27">
        <v>41549</v>
      </c>
      <c r="F8260" t="s">
        <v>233</v>
      </c>
      <c r="G8260" s="27">
        <v>21135</v>
      </c>
      <c r="H8260">
        <v>58</v>
      </c>
      <c r="I8260" t="s">
        <v>234</v>
      </c>
      <c r="J8260" t="s">
        <v>250</v>
      </c>
      <c r="K8260">
        <v>0</v>
      </c>
      <c r="L8260">
        <v>1</v>
      </c>
      <c r="M8260">
        <v>0</v>
      </c>
      <c r="N8260">
        <v>0</v>
      </c>
      <c r="O8260">
        <v>0</v>
      </c>
      <c r="P8260">
        <v>-1</v>
      </c>
      <c r="Q8260" s="28">
        <v>41548.339583333334</v>
      </c>
      <c r="R8260" s="28">
        <v>41550.509027777778</v>
      </c>
      <c r="S8260" t="s">
        <v>26863</v>
      </c>
      <c r="T8260" s="27">
        <v>41548</v>
      </c>
      <c r="V8260">
        <v>1</v>
      </c>
      <c r="W8260" t="s">
        <v>32</v>
      </c>
      <c r="X8260" t="s">
        <v>254</v>
      </c>
      <c r="Y8260">
        <v>0</v>
      </c>
      <c r="AB8260" t="s">
        <v>237</v>
      </c>
      <c r="AH8260">
        <v>0</v>
      </c>
      <c r="AN8260" t="s">
        <v>238</v>
      </c>
      <c r="AO8260">
        <v>1</v>
      </c>
      <c r="AP8260" t="s">
        <v>239</v>
      </c>
      <c r="AQ8260" s="27">
        <v>41549</v>
      </c>
      <c r="AR8260" t="s">
        <v>240</v>
      </c>
      <c r="AS8260">
        <v>1</v>
      </c>
      <c r="AT8260" t="s">
        <v>239</v>
      </c>
      <c r="AU8260" s="27">
        <v>41549</v>
      </c>
    </row>
    <row r="8261" spans="1:47" x14ac:dyDescent="0.2">
      <c r="A8261">
        <v>8260</v>
      </c>
      <c r="B8261" t="s">
        <v>26864</v>
      </c>
      <c r="C8261" t="s">
        <v>242</v>
      </c>
      <c r="D8261" t="s">
        <v>26865</v>
      </c>
      <c r="E8261" s="27">
        <v>41313</v>
      </c>
      <c r="F8261" t="s">
        <v>233</v>
      </c>
      <c r="G8261" s="27">
        <v>28678</v>
      </c>
      <c r="H8261">
        <v>37</v>
      </c>
      <c r="I8261" t="s">
        <v>244</v>
      </c>
      <c r="J8261" t="s">
        <v>353</v>
      </c>
      <c r="K8261">
        <v>0</v>
      </c>
      <c r="L8261">
        <v>5</v>
      </c>
      <c r="M8261">
        <v>0</v>
      </c>
      <c r="N8261">
        <v>0</v>
      </c>
      <c r="O8261">
        <v>6</v>
      </c>
      <c r="P8261">
        <v>-24</v>
      </c>
      <c r="Q8261" s="28">
        <v>41289.525694444441</v>
      </c>
      <c r="R8261" s="28">
        <v>41313.481944444444</v>
      </c>
      <c r="S8261" t="s">
        <v>26866</v>
      </c>
      <c r="U8261" s="27">
        <v>41289</v>
      </c>
      <c r="V8261">
        <v>24</v>
      </c>
      <c r="W8261" t="s">
        <v>32</v>
      </c>
      <c r="X8261" t="s">
        <v>274</v>
      </c>
      <c r="Y8261">
        <v>1</v>
      </c>
      <c r="AA8261" t="s">
        <v>26867</v>
      </c>
      <c r="AB8261" t="s">
        <v>36</v>
      </c>
      <c r="AD8261" s="27">
        <v>42248</v>
      </c>
      <c r="AE8261" t="s">
        <v>392</v>
      </c>
      <c r="AH8261">
        <v>1</v>
      </c>
      <c r="AJ8261" t="s">
        <v>26868</v>
      </c>
      <c r="AK8261" t="s">
        <v>8654</v>
      </c>
      <c r="AL8261" s="27">
        <v>42391</v>
      </c>
      <c r="AM8261" t="s">
        <v>8653</v>
      </c>
      <c r="AN8261" t="s">
        <v>238</v>
      </c>
      <c r="AO8261">
        <v>3</v>
      </c>
      <c r="AP8261" t="s">
        <v>239</v>
      </c>
      <c r="AQ8261" s="27">
        <v>41313</v>
      </c>
      <c r="AR8261" t="s">
        <v>240</v>
      </c>
      <c r="AS8261">
        <v>5</v>
      </c>
      <c r="AT8261" t="s">
        <v>246</v>
      </c>
      <c r="AU8261" s="27">
        <v>41313</v>
      </c>
    </row>
    <row r="8262" spans="1:47" x14ac:dyDescent="0.2">
      <c r="A8262">
        <v>8261</v>
      </c>
      <c r="B8262" t="s">
        <v>26869</v>
      </c>
      <c r="C8262" t="s">
        <v>248</v>
      </c>
      <c r="D8262" t="s">
        <v>20846</v>
      </c>
      <c r="E8262" s="27">
        <v>41416</v>
      </c>
      <c r="F8262" t="s">
        <v>233</v>
      </c>
      <c r="G8262" s="27">
        <v>34055</v>
      </c>
      <c r="H8262">
        <v>23</v>
      </c>
      <c r="I8262" t="s">
        <v>259</v>
      </c>
      <c r="J8262" t="s">
        <v>250</v>
      </c>
      <c r="K8262">
        <v>0</v>
      </c>
      <c r="L8262">
        <v>8</v>
      </c>
      <c r="M8262">
        <v>0</v>
      </c>
      <c r="N8262">
        <v>0</v>
      </c>
      <c r="O8262">
        <v>1</v>
      </c>
      <c r="S8262" t="s">
        <v>26870</v>
      </c>
      <c r="U8262" s="27">
        <v>41415</v>
      </c>
      <c r="V8262">
        <v>1</v>
      </c>
      <c r="W8262" t="s">
        <v>32</v>
      </c>
      <c r="X8262" t="s">
        <v>274</v>
      </c>
      <c r="Y8262">
        <v>0</v>
      </c>
      <c r="AB8262" t="s">
        <v>237</v>
      </c>
      <c r="AH8262">
        <v>0</v>
      </c>
      <c r="AN8262" t="s">
        <v>238</v>
      </c>
      <c r="AO8262">
        <v>9</v>
      </c>
      <c r="AP8262" t="s">
        <v>269</v>
      </c>
      <c r="AQ8262" s="27">
        <v>41416</v>
      </c>
      <c r="AR8262" t="s">
        <v>240</v>
      </c>
      <c r="AS8262">
        <v>8</v>
      </c>
      <c r="AT8262" t="s">
        <v>269</v>
      </c>
      <c r="AU8262" s="27">
        <v>41416</v>
      </c>
    </row>
    <row r="8263" spans="1:47" x14ac:dyDescent="0.2">
      <c r="A8263">
        <v>8262</v>
      </c>
      <c r="B8263" t="s">
        <v>26871</v>
      </c>
      <c r="C8263" t="s">
        <v>693</v>
      </c>
      <c r="D8263" t="s">
        <v>26872</v>
      </c>
      <c r="E8263" s="27">
        <v>41872</v>
      </c>
      <c r="F8263" t="s">
        <v>233</v>
      </c>
      <c r="G8263" s="27">
        <v>24650</v>
      </c>
      <c r="H8263">
        <v>48</v>
      </c>
      <c r="I8263" t="s">
        <v>234</v>
      </c>
      <c r="J8263" t="s">
        <v>245</v>
      </c>
      <c r="K8263">
        <v>0</v>
      </c>
      <c r="L8263">
        <v>6</v>
      </c>
      <c r="M8263">
        <v>0</v>
      </c>
      <c r="N8263">
        <v>0</v>
      </c>
      <c r="O8263">
        <v>0</v>
      </c>
      <c r="P8263">
        <v>-6</v>
      </c>
      <c r="Q8263" s="28">
        <v>41866.200694444444</v>
      </c>
      <c r="R8263" s="28">
        <v>41867.097222222219</v>
      </c>
      <c r="S8263" t="s">
        <v>26873</v>
      </c>
      <c r="T8263" s="27">
        <v>41866</v>
      </c>
      <c r="V8263">
        <v>6</v>
      </c>
      <c r="W8263" t="s">
        <v>36</v>
      </c>
      <c r="X8263" t="s">
        <v>404</v>
      </c>
      <c r="Y8263">
        <v>1</v>
      </c>
      <c r="AA8263" t="s">
        <v>26874</v>
      </c>
      <c r="AB8263" t="s">
        <v>36</v>
      </c>
      <c r="AD8263" s="27">
        <v>42318</v>
      </c>
      <c r="AE8263" t="s">
        <v>412</v>
      </c>
      <c r="AH8263">
        <v>0</v>
      </c>
      <c r="AN8263" t="s">
        <v>238</v>
      </c>
      <c r="AO8263">
        <v>2</v>
      </c>
      <c r="AP8263" t="s">
        <v>239</v>
      </c>
      <c r="AQ8263" s="27">
        <v>41872</v>
      </c>
      <c r="AR8263" t="s">
        <v>240</v>
      </c>
      <c r="AS8263">
        <v>6</v>
      </c>
      <c r="AT8263" t="s">
        <v>246</v>
      </c>
      <c r="AU8263" s="27">
        <v>41872</v>
      </c>
    </row>
    <row r="8264" spans="1:47" x14ac:dyDescent="0.2">
      <c r="A8264">
        <v>8263</v>
      </c>
      <c r="B8264" t="s">
        <v>26875</v>
      </c>
      <c r="C8264" t="s">
        <v>8488</v>
      </c>
      <c r="D8264" t="s">
        <v>26876</v>
      </c>
      <c r="E8264" s="27">
        <v>41513</v>
      </c>
      <c r="F8264" t="s">
        <v>233</v>
      </c>
      <c r="G8264" s="27">
        <v>19934</v>
      </c>
      <c r="H8264">
        <v>61</v>
      </c>
      <c r="I8264" t="s">
        <v>234</v>
      </c>
      <c r="J8264" t="s">
        <v>250</v>
      </c>
      <c r="K8264">
        <v>0</v>
      </c>
      <c r="L8264">
        <v>2</v>
      </c>
      <c r="M8264">
        <v>0</v>
      </c>
      <c r="N8264">
        <v>0</v>
      </c>
      <c r="O8264">
        <v>9</v>
      </c>
      <c r="P8264">
        <v>253</v>
      </c>
      <c r="Q8264" s="28">
        <v>41766.429861111108</v>
      </c>
      <c r="R8264" s="28">
        <v>41862.066666666666</v>
      </c>
      <c r="S8264" t="s">
        <v>26877</v>
      </c>
      <c r="U8264" s="27">
        <v>41215</v>
      </c>
      <c r="V8264">
        <v>298</v>
      </c>
      <c r="W8264" t="s">
        <v>32</v>
      </c>
      <c r="X8264" t="s">
        <v>274</v>
      </c>
      <c r="Y8264">
        <v>0</v>
      </c>
      <c r="AB8264" t="s">
        <v>237</v>
      </c>
      <c r="AH8264">
        <v>0</v>
      </c>
      <c r="AN8264" t="s">
        <v>238</v>
      </c>
      <c r="AO8264">
        <v>2</v>
      </c>
      <c r="AP8264" t="s">
        <v>239</v>
      </c>
      <c r="AQ8264" s="27">
        <v>41513</v>
      </c>
      <c r="AR8264" t="s">
        <v>240</v>
      </c>
      <c r="AS8264">
        <v>2</v>
      </c>
      <c r="AT8264" t="s">
        <v>239</v>
      </c>
      <c r="AU8264" s="27">
        <v>41513</v>
      </c>
    </row>
    <row r="8265" spans="1:47" x14ac:dyDescent="0.2">
      <c r="A8265">
        <v>8264</v>
      </c>
      <c r="B8265" t="s">
        <v>26878</v>
      </c>
      <c r="C8265" t="s">
        <v>26879</v>
      </c>
      <c r="D8265" t="s">
        <v>2683</v>
      </c>
      <c r="E8265" s="27">
        <v>41944</v>
      </c>
      <c r="F8265" t="s">
        <v>233</v>
      </c>
      <c r="G8265" s="27">
        <v>31167</v>
      </c>
      <c r="H8265">
        <v>30</v>
      </c>
      <c r="I8265" t="s">
        <v>244</v>
      </c>
      <c r="J8265" t="s">
        <v>250</v>
      </c>
      <c r="K8265">
        <v>0</v>
      </c>
      <c r="L8265">
        <v>3</v>
      </c>
      <c r="M8265">
        <v>0</v>
      </c>
      <c r="N8265">
        <v>0</v>
      </c>
      <c r="O8265">
        <v>1</v>
      </c>
      <c r="P8265">
        <v>-1</v>
      </c>
      <c r="Q8265" s="28">
        <v>41943.256249999999</v>
      </c>
      <c r="R8265" s="28">
        <v>41944.371527777781</v>
      </c>
      <c r="S8265" t="s">
        <v>26880</v>
      </c>
      <c r="T8265" s="27">
        <v>41943</v>
      </c>
      <c r="V8265">
        <v>1</v>
      </c>
      <c r="W8265" t="s">
        <v>32</v>
      </c>
      <c r="X8265" t="s">
        <v>383</v>
      </c>
      <c r="Y8265">
        <v>1</v>
      </c>
      <c r="AA8265" t="s">
        <v>26881</v>
      </c>
      <c r="AB8265" t="s">
        <v>36</v>
      </c>
      <c r="AC8265">
        <v>0</v>
      </c>
      <c r="AD8265" s="27">
        <v>42135</v>
      </c>
      <c r="AE8265" t="s">
        <v>404</v>
      </c>
      <c r="AF8265" s="27">
        <v>42135</v>
      </c>
      <c r="AG8265" s="27">
        <v>42139</v>
      </c>
      <c r="AH8265">
        <v>0</v>
      </c>
      <c r="AN8265" t="s">
        <v>238</v>
      </c>
      <c r="AO8265">
        <v>3</v>
      </c>
      <c r="AP8265" t="s">
        <v>239</v>
      </c>
      <c r="AQ8265" s="27">
        <v>41944</v>
      </c>
      <c r="AR8265" t="s">
        <v>240</v>
      </c>
      <c r="AS8265">
        <v>3</v>
      </c>
      <c r="AT8265" t="s">
        <v>239</v>
      </c>
      <c r="AU8265" s="27">
        <v>41944</v>
      </c>
    </row>
    <row r="8266" spans="1:47" x14ac:dyDescent="0.2">
      <c r="A8266">
        <v>8265</v>
      </c>
      <c r="B8266" t="s">
        <v>26882</v>
      </c>
      <c r="C8266" t="s">
        <v>693</v>
      </c>
      <c r="D8266" t="s">
        <v>26883</v>
      </c>
      <c r="E8266" s="27">
        <v>41716</v>
      </c>
      <c r="F8266" t="s">
        <v>233</v>
      </c>
      <c r="G8266" s="27">
        <v>26133</v>
      </c>
      <c r="H8266">
        <v>44</v>
      </c>
      <c r="I8266" t="s">
        <v>244</v>
      </c>
      <c r="J8266" t="s">
        <v>250</v>
      </c>
      <c r="K8266">
        <v>0</v>
      </c>
      <c r="L8266">
        <v>3</v>
      </c>
      <c r="M8266">
        <v>0</v>
      </c>
      <c r="N8266">
        <v>0</v>
      </c>
      <c r="O8266">
        <v>0</v>
      </c>
      <c r="P8266">
        <v>-1</v>
      </c>
      <c r="Q8266" s="28">
        <v>41715.470138888886</v>
      </c>
      <c r="R8266" s="28">
        <v>41718.143750000003</v>
      </c>
      <c r="S8266" t="s">
        <v>26884</v>
      </c>
      <c r="T8266" s="27">
        <v>41715</v>
      </c>
      <c r="V8266">
        <v>1</v>
      </c>
      <c r="W8266" t="s">
        <v>32</v>
      </c>
      <c r="X8266" t="s">
        <v>867</v>
      </c>
      <c r="Y8266">
        <v>0</v>
      </c>
      <c r="AB8266" t="s">
        <v>237</v>
      </c>
      <c r="AH8266">
        <v>0</v>
      </c>
      <c r="AN8266" t="s">
        <v>238</v>
      </c>
      <c r="AO8266">
        <v>3</v>
      </c>
      <c r="AP8266" t="s">
        <v>239</v>
      </c>
      <c r="AQ8266" s="27">
        <v>41716</v>
      </c>
      <c r="AR8266" t="s">
        <v>240</v>
      </c>
      <c r="AS8266">
        <v>3</v>
      </c>
      <c r="AT8266" t="s">
        <v>239</v>
      </c>
      <c r="AU8266" s="27">
        <v>41716</v>
      </c>
    </row>
    <row r="8267" spans="1:47" x14ac:dyDescent="0.2">
      <c r="A8267">
        <v>8266</v>
      </c>
      <c r="B8267" t="s">
        <v>26885</v>
      </c>
      <c r="C8267" t="s">
        <v>414</v>
      </c>
      <c r="D8267" t="s">
        <v>1079</v>
      </c>
      <c r="E8267" s="27">
        <v>41359</v>
      </c>
      <c r="F8267" t="s">
        <v>233</v>
      </c>
      <c r="G8267" s="27">
        <v>32943</v>
      </c>
      <c r="H8267">
        <v>26</v>
      </c>
      <c r="I8267" t="s">
        <v>244</v>
      </c>
      <c r="J8267" t="s">
        <v>250</v>
      </c>
      <c r="K8267">
        <v>0</v>
      </c>
      <c r="L8267">
        <v>7</v>
      </c>
      <c r="M8267">
        <v>0</v>
      </c>
      <c r="N8267">
        <v>0</v>
      </c>
      <c r="O8267">
        <v>3</v>
      </c>
      <c r="P8267">
        <v>1057</v>
      </c>
      <c r="Q8267" s="28">
        <v>42416.539583333331</v>
      </c>
      <c r="R8267" s="28">
        <v>42416.320833333331</v>
      </c>
      <c r="S8267" t="s">
        <v>26886</v>
      </c>
      <c r="U8267" s="27">
        <v>40900</v>
      </c>
      <c r="V8267">
        <v>459</v>
      </c>
      <c r="W8267" t="s">
        <v>32</v>
      </c>
      <c r="X8267" t="s">
        <v>274</v>
      </c>
      <c r="Y8267">
        <v>1</v>
      </c>
      <c r="AA8267" t="s">
        <v>26887</v>
      </c>
      <c r="AB8267" t="s">
        <v>36</v>
      </c>
      <c r="AC8267">
        <v>131</v>
      </c>
      <c r="AD8267" s="27">
        <v>42285</v>
      </c>
      <c r="AE8267" t="s">
        <v>681</v>
      </c>
      <c r="AF8267" s="27">
        <v>42416</v>
      </c>
      <c r="AG8267" s="27">
        <v>42416</v>
      </c>
      <c r="AH8267">
        <v>0</v>
      </c>
      <c r="AN8267" t="s">
        <v>238</v>
      </c>
      <c r="AO8267">
        <v>4</v>
      </c>
      <c r="AP8267" t="s">
        <v>239</v>
      </c>
      <c r="AQ8267" s="27">
        <v>41359</v>
      </c>
      <c r="AR8267" t="s">
        <v>240</v>
      </c>
      <c r="AS8267">
        <v>7</v>
      </c>
      <c r="AT8267" t="s">
        <v>246</v>
      </c>
      <c r="AU8267" s="27">
        <v>41359</v>
      </c>
    </row>
    <row r="8268" spans="1:47" x14ac:dyDescent="0.2">
      <c r="A8268">
        <v>8267</v>
      </c>
      <c r="B8268" t="s">
        <v>26888</v>
      </c>
      <c r="C8268" t="s">
        <v>637</v>
      </c>
      <c r="D8268" t="s">
        <v>850</v>
      </c>
      <c r="E8268" s="27">
        <v>41543</v>
      </c>
      <c r="F8268" t="s">
        <v>233</v>
      </c>
      <c r="G8268" s="27">
        <v>25485</v>
      </c>
      <c r="H8268">
        <v>46</v>
      </c>
      <c r="I8268" t="s">
        <v>234</v>
      </c>
      <c r="J8268" t="s">
        <v>250</v>
      </c>
      <c r="K8268">
        <v>0</v>
      </c>
      <c r="L8268">
        <v>3</v>
      </c>
      <c r="M8268">
        <v>0</v>
      </c>
      <c r="N8268">
        <v>0</v>
      </c>
      <c r="O8268">
        <v>3</v>
      </c>
      <c r="P8268">
        <v>-35</v>
      </c>
      <c r="Q8268" s="28">
        <v>41508.052083333336</v>
      </c>
      <c r="R8268" s="28">
        <v>41543.224999999999</v>
      </c>
      <c r="S8268" t="s">
        <v>26889</v>
      </c>
      <c r="T8268" s="27">
        <v>41508</v>
      </c>
      <c r="V8268">
        <v>35</v>
      </c>
      <c r="W8268" t="s">
        <v>32</v>
      </c>
      <c r="X8268" t="s">
        <v>2518</v>
      </c>
      <c r="Y8268">
        <v>1</v>
      </c>
      <c r="AA8268" t="s">
        <v>26890</v>
      </c>
      <c r="AB8268" t="s">
        <v>36</v>
      </c>
      <c r="AC8268">
        <v>87</v>
      </c>
      <c r="AD8268" s="27">
        <v>41581</v>
      </c>
      <c r="AE8268" t="s">
        <v>7160</v>
      </c>
      <c r="AF8268" s="27">
        <v>41668</v>
      </c>
      <c r="AG8268" s="27">
        <v>41685</v>
      </c>
      <c r="AH8268">
        <v>1</v>
      </c>
      <c r="AJ8268" t="s">
        <v>26891</v>
      </c>
      <c r="AK8268" t="s">
        <v>255</v>
      </c>
      <c r="AL8268" s="27">
        <v>42027</v>
      </c>
      <c r="AM8268" t="s">
        <v>236</v>
      </c>
      <c r="AN8268" t="s">
        <v>238</v>
      </c>
      <c r="AO8268">
        <v>3</v>
      </c>
      <c r="AP8268" t="s">
        <v>239</v>
      </c>
      <c r="AQ8268" s="27">
        <v>41543</v>
      </c>
      <c r="AR8268" t="s">
        <v>240</v>
      </c>
      <c r="AS8268">
        <v>3</v>
      </c>
      <c r="AT8268" t="s">
        <v>239</v>
      </c>
      <c r="AU8268" s="27">
        <v>41543</v>
      </c>
    </row>
    <row r="8269" spans="1:47" x14ac:dyDescent="0.2">
      <c r="A8269">
        <v>8268</v>
      </c>
      <c r="B8269" t="s">
        <v>26892</v>
      </c>
      <c r="C8269" t="s">
        <v>1262</v>
      </c>
      <c r="D8269" t="s">
        <v>26893</v>
      </c>
      <c r="E8269" s="27">
        <v>41583</v>
      </c>
      <c r="F8269" t="s">
        <v>233</v>
      </c>
      <c r="G8269" s="27">
        <v>29078</v>
      </c>
      <c r="H8269">
        <v>36</v>
      </c>
      <c r="I8269" t="s">
        <v>244</v>
      </c>
      <c r="J8269" t="s">
        <v>245</v>
      </c>
      <c r="K8269">
        <v>0</v>
      </c>
      <c r="L8269">
        <v>3</v>
      </c>
      <c r="M8269">
        <v>0</v>
      </c>
      <c r="N8269">
        <v>0</v>
      </c>
      <c r="O8269">
        <v>5</v>
      </c>
      <c r="P8269">
        <v>-1</v>
      </c>
      <c r="Q8269" s="28">
        <v>41582.52847222222</v>
      </c>
      <c r="R8269" s="28">
        <v>41586.206250000003</v>
      </c>
      <c r="S8269" t="s">
        <v>26894</v>
      </c>
      <c r="T8269" s="27">
        <v>41582</v>
      </c>
      <c r="V8269">
        <v>1</v>
      </c>
      <c r="W8269" t="s">
        <v>32</v>
      </c>
      <c r="X8269" t="s">
        <v>364</v>
      </c>
      <c r="Y8269">
        <v>0</v>
      </c>
      <c r="AB8269" t="s">
        <v>237</v>
      </c>
      <c r="AH8269">
        <v>0</v>
      </c>
      <c r="AN8269" t="s">
        <v>238</v>
      </c>
      <c r="AO8269">
        <v>1</v>
      </c>
      <c r="AP8269" t="s">
        <v>239</v>
      </c>
      <c r="AQ8269" s="27">
        <v>41583</v>
      </c>
      <c r="AR8269" t="s">
        <v>240</v>
      </c>
      <c r="AS8269">
        <v>3</v>
      </c>
      <c r="AT8269" t="s">
        <v>239</v>
      </c>
      <c r="AU8269" s="27">
        <v>41583</v>
      </c>
    </row>
    <row r="8270" spans="1:47" x14ac:dyDescent="0.2">
      <c r="A8270">
        <v>8269</v>
      </c>
      <c r="B8270" t="s">
        <v>26895</v>
      </c>
      <c r="C8270" t="s">
        <v>9808</v>
      </c>
      <c r="D8270" t="s">
        <v>2846</v>
      </c>
      <c r="E8270" s="27">
        <v>41312</v>
      </c>
      <c r="F8270" t="s">
        <v>294</v>
      </c>
      <c r="G8270" s="27">
        <v>31750</v>
      </c>
      <c r="H8270">
        <v>29</v>
      </c>
      <c r="I8270" t="s">
        <v>244</v>
      </c>
      <c r="J8270" t="s">
        <v>250</v>
      </c>
      <c r="K8270">
        <v>0</v>
      </c>
      <c r="L8270">
        <v>9</v>
      </c>
      <c r="M8270">
        <v>1</v>
      </c>
      <c r="N8270">
        <v>0</v>
      </c>
      <c r="O8270">
        <v>11</v>
      </c>
      <c r="P8270">
        <v>-1</v>
      </c>
      <c r="Q8270" s="28">
        <v>41311.323611111111</v>
      </c>
      <c r="R8270" s="28">
        <v>41334.467361111114</v>
      </c>
      <c r="S8270" t="s">
        <v>26896</v>
      </c>
      <c r="U8270" s="27">
        <v>41311</v>
      </c>
      <c r="V8270">
        <v>1</v>
      </c>
      <c r="W8270" t="s">
        <v>32</v>
      </c>
      <c r="X8270" t="s">
        <v>274</v>
      </c>
      <c r="Y8270">
        <v>1</v>
      </c>
      <c r="AA8270" t="s">
        <v>26897</v>
      </c>
      <c r="AB8270" t="s">
        <v>36</v>
      </c>
      <c r="AC8270">
        <v>124</v>
      </c>
      <c r="AD8270" s="27">
        <v>41595</v>
      </c>
      <c r="AE8270" t="s">
        <v>1435</v>
      </c>
      <c r="AF8270" s="27">
        <v>41719</v>
      </c>
      <c r="AG8270" s="27">
        <v>41720</v>
      </c>
      <c r="AH8270">
        <v>0</v>
      </c>
      <c r="AN8270" t="s">
        <v>238</v>
      </c>
      <c r="AO8270">
        <v>5</v>
      </c>
      <c r="AP8270" t="s">
        <v>246</v>
      </c>
      <c r="AQ8270" s="27">
        <v>41312</v>
      </c>
      <c r="AR8270" t="s">
        <v>240</v>
      </c>
      <c r="AS8270">
        <v>9</v>
      </c>
      <c r="AT8270" t="s">
        <v>269</v>
      </c>
      <c r="AU8270" s="27">
        <v>41312</v>
      </c>
    </row>
    <row r="8271" spans="1:47" x14ac:dyDescent="0.2">
      <c r="A8271">
        <v>8270</v>
      </c>
      <c r="B8271" t="s">
        <v>26898</v>
      </c>
      <c r="C8271" t="s">
        <v>288</v>
      </c>
      <c r="D8271" t="s">
        <v>26899</v>
      </c>
      <c r="E8271" s="27">
        <v>41936</v>
      </c>
      <c r="F8271" t="s">
        <v>233</v>
      </c>
      <c r="G8271" s="27">
        <v>32778</v>
      </c>
      <c r="H8271">
        <v>26</v>
      </c>
      <c r="I8271" t="s">
        <v>244</v>
      </c>
      <c r="J8271" t="s">
        <v>245</v>
      </c>
      <c r="K8271">
        <v>0</v>
      </c>
      <c r="L8271">
        <v>7</v>
      </c>
      <c r="M8271">
        <v>0</v>
      </c>
      <c r="N8271">
        <v>0</v>
      </c>
      <c r="O8271">
        <v>6</v>
      </c>
      <c r="P8271">
        <v>0</v>
      </c>
      <c r="Q8271" s="28">
        <v>41936.120833333334</v>
      </c>
      <c r="R8271" s="28">
        <v>41996.256944444445</v>
      </c>
      <c r="S8271" t="s">
        <v>26900</v>
      </c>
      <c r="T8271" s="27">
        <v>41935</v>
      </c>
      <c r="V8271">
        <v>1</v>
      </c>
      <c r="W8271" t="s">
        <v>36</v>
      </c>
      <c r="X8271" t="s">
        <v>279</v>
      </c>
      <c r="Y8271">
        <v>0</v>
      </c>
      <c r="AB8271" t="s">
        <v>237</v>
      </c>
      <c r="AH8271">
        <v>0</v>
      </c>
      <c r="AN8271" t="s">
        <v>238</v>
      </c>
      <c r="AO8271">
        <v>10</v>
      </c>
      <c r="AP8271" t="s">
        <v>269</v>
      </c>
      <c r="AQ8271" s="27">
        <v>41936</v>
      </c>
      <c r="AR8271" t="s">
        <v>240</v>
      </c>
      <c r="AS8271">
        <v>7</v>
      </c>
      <c r="AT8271" t="s">
        <v>246</v>
      </c>
      <c r="AU8271" s="27">
        <v>41936</v>
      </c>
    </row>
    <row r="8272" spans="1:47" x14ac:dyDescent="0.2">
      <c r="A8272">
        <v>8271</v>
      </c>
      <c r="B8272" t="s">
        <v>26901</v>
      </c>
      <c r="C8272" t="s">
        <v>464</v>
      </c>
      <c r="D8272" t="s">
        <v>26902</v>
      </c>
      <c r="E8272" s="27">
        <v>41404</v>
      </c>
      <c r="F8272" t="s">
        <v>233</v>
      </c>
      <c r="G8272" s="27">
        <v>26907</v>
      </c>
      <c r="H8272">
        <v>42</v>
      </c>
      <c r="I8272" t="s">
        <v>244</v>
      </c>
      <c r="J8272" t="s">
        <v>245</v>
      </c>
      <c r="K8272">
        <v>0</v>
      </c>
      <c r="L8272">
        <v>1</v>
      </c>
      <c r="M8272">
        <v>0</v>
      </c>
      <c r="N8272">
        <v>0</v>
      </c>
      <c r="O8272">
        <v>0</v>
      </c>
      <c r="W8272" t="s">
        <v>237</v>
      </c>
      <c r="Y8272">
        <v>-1</v>
      </c>
      <c r="AB8272" t="s">
        <v>237</v>
      </c>
      <c r="AH8272">
        <v>0</v>
      </c>
      <c r="AN8272" t="s">
        <v>238</v>
      </c>
      <c r="AO8272">
        <v>1</v>
      </c>
      <c r="AP8272" t="s">
        <v>239</v>
      </c>
      <c r="AQ8272" s="27">
        <v>41404</v>
      </c>
      <c r="AR8272" t="s">
        <v>240</v>
      </c>
      <c r="AS8272">
        <v>1</v>
      </c>
      <c r="AT8272" t="s">
        <v>239</v>
      </c>
      <c r="AU8272" s="27">
        <v>41404</v>
      </c>
    </row>
    <row r="8273" spans="1:47" x14ac:dyDescent="0.2">
      <c r="A8273">
        <v>8272</v>
      </c>
      <c r="B8273" t="s">
        <v>26903</v>
      </c>
      <c r="C8273" t="s">
        <v>26904</v>
      </c>
      <c r="D8273" t="s">
        <v>26905</v>
      </c>
      <c r="E8273" s="27">
        <v>41752</v>
      </c>
      <c r="F8273" t="s">
        <v>233</v>
      </c>
      <c r="G8273" s="27">
        <v>31500</v>
      </c>
      <c r="H8273">
        <v>30</v>
      </c>
      <c r="I8273" t="s">
        <v>244</v>
      </c>
      <c r="J8273" t="s">
        <v>22</v>
      </c>
      <c r="K8273">
        <v>0</v>
      </c>
      <c r="L8273">
        <v>3</v>
      </c>
      <c r="M8273">
        <v>0</v>
      </c>
      <c r="N8273">
        <v>0</v>
      </c>
      <c r="O8273">
        <v>1</v>
      </c>
      <c r="P8273">
        <v>-1</v>
      </c>
      <c r="Q8273" s="28">
        <v>41751.203472222223</v>
      </c>
      <c r="R8273" s="28">
        <v>41771.050000000003</v>
      </c>
      <c r="S8273" t="s">
        <v>26906</v>
      </c>
      <c r="T8273" s="27">
        <v>41751</v>
      </c>
      <c r="V8273">
        <v>1</v>
      </c>
      <c r="W8273" t="s">
        <v>32</v>
      </c>
      <c r="X8273" t="s">
        <v>300</v>
      </c>
      <c r="Y8273">
        <v>0</v>
      </c>
      <c r="AB8273" t="s">
        <v>237</v>
      </c>
      <c r="AH8273">
        <v>0</v>
      </c>
      <c r="AN8273" t="s">
        <v>238</v>
      </c>
      <c r="AO8273">
        <v>3</v>
      </c>
      <c r="AP8273" t="s">
        <v>239</v>
      </c>
      <c r="AQ8273" s="27">
        <v>41752</v>
      </c>
      <c r="AR8273" t="s">
        <v>240</v>
      </c>
      <c r="AS8273">
        <v>3</v>
      </c>
      <c r="AT8273" t="s">
        <v>239</v>
      </c>
      <c r="AU8273" s="27">
        <v>41752</v>
      </c>
    </row>
    <row r="8274" spans="1:47" x14ac:dyDescent="0.2">
      <c r="A8274">
        <v>8273</v>
      </c>
      <c r="B8274" t="s">
        <v>26907</v>
      </c>
      <c r="C8274" t="s">
        <v>5781</v>
      </c>
      <c r="D8274" t="s">
        <v>675</v>
      </c>
      <c r="E8274" s="27">
        <v>41557</v>
      </c>
      <c r="F8274" t="s">
        <v>233</v>
      </c>
      <c r="G8274" s="27">
        <v>27661</v>
      </c>
      <c r="H8274">
        <v>40</v>
      </c>
      <c r="I8274" t="s">
        <v>244</v>
      </c>
      <c r="J8274" t="s">
        <v>250</v>
      </c>
      <c r="K8274">
        <v>0</v>
      </c>
      <c r="L8274">
        <v>8</v>
      </c>
      <c r="M8274">
        <v>0</v>
      </c>
      <c r="N8274">
        <v>0</v>
      </c>
      <c r="O8274">
        <v>0</v>
      </c>
      <c r="W8274" t="s">
        <v>237</v>
      </c>
      <c r="Y8274">
        <v>-1</v>
      </c>
      <c r="AB8274" t="s">
        <v>237</v>
      </c>
      <c r="AH8274">
        <v>0</v>
      </c>
      <c r="AN8274" t="s">
        <v>238</v>
      </c>
      <c r="AO8274">
        <v>2</v>
      </c>
      <c r="AP8274" t="s">
        <v>239</v>
      </c>
      <c r="AQ8274" s="27">
        <v>41557</v>
      </c>
      <c r="AR8274" t="s">
        <v>240</v>
      </c>
      <c r="AS8274">
        <v>8</v>
      </c>
      <c r="AT8274" t="s">
        <v>269</v>
      </c>
      <c r="AU8274" s="27">
        <v>41557</v>
      </c>
    </row>
    <row r="8275" spans="1:47" x14ac:dyDescent="0.2">
      <c r="A8275">
        <v>8274</v>
      </c>
      <c r="B8275" t="s">
        <v>26908</v>
      </c>
      <c r="C8275" t="s">
        <v>288</v>
      </c>
      <c r="D8275" t="s">
        <v>933</v>
      </c>
      <c r="E8275" s="27">
        <v>41936</v>
      </c>
      <c r="F8275" t="s">
        <v>233</v>
      </c>
      <c r="G8275" s="27">
        <v>26496</v>
      </c>
      <c r="H8275">
        <v>43</v>
      </c>
      <c r="I8275" t="s">
        <v>244</v>
      </c>
      <c r="J8275" t="s">
        <v>353</v>
      </c>
      <c r="K8275">
        <v>0</v>
      </c>
      <c r="L8275">
        <v>3</v>
      </c>
      <c r="M8275">
        <v>0</v>
      </c>
      <c r="N8275">
        <v>0</v>
      </c>
      <c r="O8275">
        <v>6</v>
      </c>
      <c r="P8275">
        <v>-1</v>
      </c>
      <c r="Q8275" s="28">
        <v>41935.242361111108</v>
      </c>
      <c r="R8275" s="28">
        <v>41945.395138888889</v>
      </c>
      <c r="S8275" t="s">
        <v>26909</v>
      </c>
      <c r="T8275" s="27">
        <v>41935</v>
      </c>
      <c r="V8275">
        <v>1</v>
      </c>
      <c r="W8275" t="s">
        <v>36</v>
      </c>
      <c r="X8275" t="s">
        <v>279</v>
      </c>
      <c r="Y8275">
        <v>0</v>
      </c>
      <c r="AB8275" t="s">
        <v>237</v>
      </c>
      <c r="AH8275">
        <v>0</v>
      </c>
      <c r="AN8275" t="s">
        <v>238</v>
      </c>
      <c r="AO8275">
        <v>2</v>
      </c>
      <c r="AP8275" t="s">
        <v>239</v>
      </c>
      <c r="AQ8275" s="27">
        <v>41936</v>
      </c>
      <c r="AR8275" t="s">
        <v>240</v>
      </c>
      <c r="AS8275">
        <v>3</v>
      </c>
      <c r="AT8275" t="s">
        <v>239</v>
      </c>
      <c r="AU8275" s="27">
        <v>41936</v>
      </c>
    </row>
    <row r="8276" spans="1:47" x14ac:dyDescent="0.2">
      <c r="A8276">
        <v>8275</v>
      </c>
      <c r="B8276" t="s">
        <v>26910</v>
      </c>
      <c r="C8276" t="s">
        <v>414</v>
      </c>
      <c r="D8276" t="s">
        <v>26911</v>
      </c>
      <c r="E8276" s="27">
        <v>41950</v>
      </c>
      <c r="F8276" t="s">
        <v>233</v>
      </c>
      <c r="G8276" s="27">
        <v>31810</v>
      </c>
      <c r="H8276">
        <v>29</v>
      </c>
      <c r="I8276" t="s">
        <v>244</v>
      </c>
      <c r="J8276" t="s">
        <v>245</v>
      </c>
      <c r="K8276">
        <v>0</v>
      </c>
      <c r="L8276">
        <v>3</v>
      </c>
      <c r="M8276">
        <v>0</v>
      </c>
      <c r="N8276">
        <v>0</v>
      </c>
      <c r="O8276">
        <v>0</v>
      </c>
      <c r="P8276">
        <v>-1</v>
      </c>
      <c r="Q8276" s="28">
        <v>41949.350694444445</v>
      </c>
      <c r="R8276" s="28">
        <v>41950.378472222219</v>
      </c>
      <c r="S8276" t="s">
        <v>26912</v>
      </c>
      <c r="T8276" s="27">
        <v>41949</v>
      </c>
      <c r="V8276">
        <v>1</v>
      </c>
      <c r="W8276" t="s">
        <v>32</v>
      </c>
      <c r="X8276" t="s">
        <v>348</v>
      </c>
      <c r="Y8276">
        <v>0</v>
      </c>
      <c r="AB8276" t="s">
        <v>237</v>
      </c>
      <c r="AH8276">
        <v>0</v>
      </c>
      <c r="AN8276" t="s">
        <v>238</v>
      </c>
      <c r="AO8276">
        <v>2</v>
      </c>
      <c r="AP8276" t="s">
        <v>239</v>
      </c>
      <c r="AQ8276" s="27">
        <v>41950</v>
      </c>
      <c r="AR8276" t="s">
        <v>240</v>
      </c>
      <c r="AS8276">
        <v>3</v>
      </c>
      <c r="AT8276" t="s">
        <v>239</v>
      </c>
      <c r="AU8276" s="27">
        <v>41950</v>
      </c>
    </row>
    <row r="8277" spans="1:47" x14ac:dyDescent="0.2">
      <c r="A8277">
        <v>8276</v>
      </c>
      <c r="B8277" t="s">
        <v>26913</v>
      </c>
      <c r="C8277" t="s">
        <v>2674</v>
      </c>
      <c r="D8277" t="s">
        <v>7483</v>
      </c>
      <c r="E8277" s="27">
        <v>41984</v>
      </c>
      <c r="F8277" t="s">
        <v>233</v>
      </c>
      <c r="G8277" s="27">
        <v>34214</v>
      </c>
      <c r="H8277">
        <v>22</v>
      </c>
      <c r="I8277" t="s">
        <v>259</v>
      </c>
      <c r="J8277" t="s">
        <v>353</v>
      </c>
      <c r="K8277">
        <v>0</v>
      </c>
      <c r="L8277">
        <v>9</v>
      </c>
      <c r="M8277">
        <v>0</v>
      </c>
      <c r="N8277">
        <v>0</v>
      </c>
      <c r="O8277">
        <v>1</v>
      </c>
      <c r="P8277">
        <v>-1</v>
      </c>
      <c r="Q8277" s="28">
        <v>41983.083333333336</v>
      </c>
      <c r="R8277" s="28">
        <v>42286.186111111114</v>
      </c>
      <c r="S8277" t="s">
        <v>26914</v>
      </c>
      <c r="T8277" s="27">
        <v>41983</v>
      </c>
      <c r="V8277">
        <v>1</v>
      </c>
      <c r="W8277" t="s">
        <v>36</v>
      </c>
      <c r="X8277" t="s">
        <v>279</v>
      </c>
      <c r="Y8277">
        <v>0</v>
      </c>
      <c r="AB8277" t="s">
        <v>237</v>
      </c>
      <c r="AH8277">
        <v>0</v>
      </c>
      <c r="AN8277" t="s">
        <v>238</v>
      </c>
      <c r="AO8277">
        <v>9</v>
      </c>
      <c r="AP8277" t="s">
        <v>269</v>
      </c>
      <c r="AQ8277" s="27">
        <v>41984</v>
      </c>
      <c r="AR8277" t="s">
        <v>240</v>
      </c>
      <c r="AS8277">
        <v>9</v>
      </c>
      <c r="AT8277" t="s">
        <v>269</v>
      </c>
      <c r="AU8277" s="27">
        <v>41984</v>
      </c>
    </row>
    <row r="8278" spans="1:47" x14ac:dyDescent="0.2">
      <c r="A8278">
        <v>8277</v>
      </c>
      <c r="B8278" t="s">
        <v>26915</v>
      </c>
      <c r="C8278" t="s">
        <v>26916</v>
      </c>
      <c r="D8278" t="s">
        <v>2567</v>
      </c>
      <c r="E8278" s="27">
        <v>41351</v>
      </c>
      <c r="F8278" t="s">
        <v>294</v>
      </c>
      <c r="G8278" s="27">
        <v>33876</v>
      </c>
      <c r="H8278">
        <v>23</v>
      </c>
      <c r="I8278" t="s">
        <v>259</v>
      </c>
      <c r="J8278" t="s">
        <v>22</v>
      </c>
      <c r="K8278">
        <v>0</v>
      </c>
      <c r="L8278">
        <v>6</v>
      </c>
      <c r="M8278">
        <v>0</v>
      </c>
      <c r="N8278">
        <v>0</v>
      </c>
      <c r="O8278">
        <v>0</v>
      </c>
      <c r="P8278">
        <v>-1</v>
      </c>
      <c r="Q8278" s="28">
        <v>41350.491666666669</v>
      </c>
      <c r="R8278" s="28">
        <v>41351.098611111112</v>
      </c>
      <c r="S8278" t="s">
        <v>26917</v>
      </c>
      <c r="T8278" s="27">
        <v>41350</v>
      </c>
      <c r="V8278">
        <v>1</v>
      </c>
      <c r="W8278" t="s">
        <v>36</v>
      </c>
      <c r="X8278" t="s">
        <v>279</v>
      </c>
      <c r="Y8278">
        <v>0</v>
      </c>
      <c r="AB8278" t="s">
        <v>237</v>
      </c>
      <c r="AH8278">
        <v>0</v>
      </c>
      <c r="AN8278" t="s">
        <v>238</v>
      </c>
      <c r="AO8278">
        <v>6</v>
      </c>
      <c r="AP8278" t="s">
        <v>246</v>
      </c>
      <c r="AQ8278" s="27">
        <v>41351</v>
      </c>
      <c r="AR8278" t="s">
        <v>240</v>
      </c>
      <c r="AS8278">
        <v>6</v>
      </c>
      <c r="AT8278" t="s">
        <v>246</v>
      </c>
      <c r="AU8278" s="27">
        <v>41351</v>
      </c>
    </row>
    <row r="8279" spans="1:47" x14ac:dyDescent="0.2">
      <c r="A8279">
        <v>8278</v>
      </c>
      <c r="B8279" t="s">
        <v>26918</v>
      </c>
      <c r="C8279" t="s">
        <v>26919</v>
      </c>
      <c r="D8279" t="s">
        <v>26920</v>
      </c>
      <c r="E8279" s="27">
        <v>41378</v>
      </c>
      <c r="F8279" t="s">
        <v>233</v>
      </c>
      <c r="G8279" s="27">
        <v>22929</v>
      </c>
      <c r="H8279">
        <v>53</v>
      </c>
      <c r="I8279" t="s">
        <v>234</v>
      </c>
      <c r="J8279" t="s">
        <v>250</v>
      </c>
      <c r="K8279">
        <v>0</v>
      </c>
      <c r="L8279">
        <v>6</v>
      </c>
      <c r="M8279">
        <v>0</v>
      </c>
      <c r="N8279">
        <v>0</v>
      </c>
      <c r="O8279">
        <v>3</v>
      </c>
      <c r="P8279">
        <v>-1</v>
      </c>
      <c r="Q8279" s="28">
        <v>41377.448611111111</v>
      </c>
      <c r="R8279" s="28">
        <v>41383.356944444444</v>
      </c>
      <c r="S8279" t="s">
        <v>26921</v>
      </c>
      <c r="T8279" s="27">
        <v>41377</v>
      </c>
      <c r="V8279">
        <v>1</v>
      </c>
      <c r="W8279" t="s">
        <v>32</v>
      </c>
      <c r="X8279" t="s">
        <v>2976</v>
      </c>
      <c r="Y8279">
        <v>1</v>
      </c>
      <c r="AA8279" t="s">
        <v>26922</v>
      </c>
      <c r="AB8279" t="s">
        <v>36</v>
      </c>
      <c r="AD8279" s="27">
        <v>41719</v>
      </c>
      <c r="AE8279" t="s">
        <v>404</v>
      </c>
      <c r="AH8279">
        <v>1</v>
      </c>
      <c r="AJ8279" t="s">
        <v>26923</v>
      </c>
      <c r="AK8279" t="s">
        <v>255</v>
      </c>
      <c r="AL8279" s="27">
        <v>42167</v>
      </c>
      <c r="AM8279" t="s">
        <v>383</v>
      </c>
      <c r="AN8279" t="s">
        <v>238</v>
      </c>
      <c r="AO8279">
        <v>1</v>
      </c>
      <c r="AP8279" t="s">
        <v>239</v>
      </c>
      <c r="AQ8279" s="27">
        <v>41378</v>
      </c>
      <c r="AR8279" t="s">
        <v>240</v>
      </c>
      <c r="AS8279">
        <v>6</v>
      </c>
      <c r="AT8279" t="s">
        <v>246</v>
      </c>
      <c r="AU8279" s="27">
        <v>41378</v>
      </c>
    </row>
    <row r="8280" spans="1:47" x14ac:dyDescent="0.2">
      <c r="A8280">
        <v>8279</v>
      </c>
      <c r="B8280" t="s">
        <v>26924</v>
      </c>
      <c r="C8280" t="s">
        <v>2056</v>
      </c>
      <c r="D8280" t="s">
        <v>26925</v>
      </c>
      <c r="E8280" s="27">
        <v>41394</v>
      </c>
      <c r="F8280" t="s">
        <v>233</v>
      </c>
      <c r="G8280" s="27">
        <v>30175</v>
      </c>
      <c r="H8280">
        <v>33</v>
      </c>
      <c r="I8280" t="s">
        <v>244</v>
      </c>
      <c r="J8280" t="s">
        <v>22</v>
      </c>
      <c r="K8280">
        <v>0</v>
      </c>
      <c r="L8280">
        <v>3</v>
      </c>
      <c r="M8280">
        <v>0</v>
      </c>
      <c r="N8280">
        <v>0</v>
      </c>
      <c r="O8280">
        <v>5</v>
      </c>
      <c r="P8280">
        <v>1027</v>
      </c>
      <c r="Q8280" s="28">
        <v>42421.078472222223</v>
      </c>
      <c r="R8280" s="28">
        <v>42423.477777777778</v>
      </c>
      <c r="S8280" t="s">
        <v>26926</v>
      </c>
      <c r="U8280" s="27">
        <v>41189</v>
      </c>
      <c r="V8280">
        <v>205</v>
      </c>
      <c r="W8280" t="s">
        <v>32</v>
      </c>
      <c r="X8280" t="s">
        <v>274</v>
      </c>
      <c r="Y8280">
        <v>1</v>
      </c>
      <c r="AA8280" t="s">
        <v>26927</v>
      </c>
      <c r="AB8280" t="s">
        <v>36</v>
      </c>
      <c r="AD8280" s="27">
        <v>42396</v>
      </c>
      <c r="AE8280" t="s">
        <v>548</v>
      </c>
      <c r="AH8280">
        <v>0</v>
      </c>
      <c r="AN8280" t="s">
        <v>238</v>
      </c>
      <c r="AO8280">
        <v>2</v>
      </c>
      <c r="AP8280" t="s">
        <v>239</v>
      </c>
      <c r="AQ8280" s="27">
        <v>41394</v>
      </c>
      <c r="AR8280" t="s">
        <v>240</v>
      </c>
      <c r="AS8280">
        <v>3</v>
      </c>
      <c r="AT8280" t="s">
        <v>239</v>
      </c>
      <c r="AU8280" s="27">
        <v>41394</v>
      </c>
    </row>
    <row r="8281" spans="1:47" x14ac:dyDescent="0.2">
      <c r="A8281">
        <v>8280</v>
      </c>
      <c r="B8281" t="s">
        <v>26928</v>
      </c>
      <c r="C8281" t="s">
        <v>1168</v>
      </c>
      <c r="D8281" t="s">
        <v>652</v>
      </c>
      <c r="E8281" s="27">
        <v>41488</v>
      </c>
      <c r="F8281" t="s">
        <v>233</v>
      </c>
      <c r="G8281" s="27">
        <v>29595</v>
      </c>
      <c r="H8281">
        <v>35</v>
      </c>
      <c r="I8281" t="s">
        <v>244</v>
      </c>
      <c r="J8281" t="s">
        <v>250</v>
      </c>
      <c r="K8281">
        <v>0</v>
      </c>
      <c r="L8281">
        <v>6</v>
      </c>
      <c r="M8281">
        <v>0</v>
      </c>
      <c r="N8281">
        <v>0</v>
      </c>
      <c r="O8281">
        <v>8</v>
      </c>
      <c r="P8281">
        <v>-1</v>
      </c>
      <c r="Q8281" s="28">
        <v>41487.318749999999</v>
      </c>
      <c r="R8281" s="28">
        <v>41496.31527777778</v>
      </c>
      <c r="S8281" t="s">
        <v>26929</v>
      </c>
      <c r="T8281" s="27">
        <v>41487</v>
      </c>
      <c r="V8281">
        <v>1</v>
      </c>
      <c r="W8281" t="s">
        <v>36</v>
      </c>
      <c r="X8281" t="s">
        <v>279</v>
      </c>
      <c r="Y8281">
        <v>0</v>
      </c>
      <c r="AB8281" t="s">
        <v>237</v>
      </c>
      <c r="AH8281">
        <v>0</v>
      </c>
      <c r="AN8281" t="s">
        <v>238</v>
      </c>
      <c r="AO8281">
        <v>4</v>
      </c>
      <c r="AP8281" t="s">
        <v>239</v>
      </c>
      <c r="AQ8281" s="27">
        <v>41488</v>
      </c>
      <c r="AR8281" t="s">
        <v>240</v>
      </c>
      <c r="AS8281">
        <v>6</v>
      </c>
      <c r="AT8281" t="s">
        <v>246</v>
      </c>
      <c r="AU8281" s="27">
        <v>41488</v>
      </c>
    </row>
    <row r="8282" spans="1:47" x14ac:dyDescent="0.2">
      <c r="A8282">
        <v>8281</v>
      </c>
      <c r="B8282" t="s">
        <v>26930</v>
      </c>
      <c r="C8282" t="s">
        <v>15000</v>
      </c>
      <c r="D8282" t="s">
        <v>3849</v>
      </c>
      <c r="E8282" s="27">
        <v>41376</v>
      </c>
      <c r="F8282" t="s">
        <v>294</v>
      </c>
      <c r="G8282" s="27">
        <v>28038</v>
      </c>
      <c r="H8282">
        <v>39</v>
      </c>
      <c r="I8282" t="s">
        <v>244</v>
      </c>
      <c r="J8282" t="s">
        <v>245</v>
      </c>
      <c r="K8282">
        <v>0</v>
      </c>
      <c r="L8282">
        <v>3</v>
      </c>
      <c r="M8282">
        <v>0</v>
      </c>
      <c r="N8282">
        <v>0</v>
      </c>
      <c r="O8282">
        <v>3</v>
      </c>
      <c r="P8282">
        <v>-1</v>
      </c>
      <c r="Q8282" s="28">
        <v>41375.478472222225</v>
      </c>
      <c r="R8282" s="28">
        <v>41376.531944444447</v>
      </c>
      <c r="S8282" t="s">
        <v>26931</v>
      </c>
      <c r="U8282" s="27">
        <v>38491</v>
      </c>
      <c r="V8282">
        <v>2885</v>
      </c>
      <c r="W8282" t="s">
        <v>32</v>
      </c>
      <c r="X8282" t="s">
        <v>274</v>
      </c>
      <c r="Y8282">
        <v>0</v>
      </c>
      <c r="AB8282" t="s">
        <v>237</v>
      </c>
      <c r="AH8282">
        <v>0</v>
      </c>
      <c r="AN8282" t="s">
        <v>238</v>
      </c>
      <c r="AO8282">
        <v>1</v>
      </c>
      <c r="AP8282" t="s">
        <v>239</v>
      </c>
      <c r="AQ8282" s="27">
        <v>41376</v>
      </c>
      <c r="AR8282" t="s">
        <v>240</v>
      </c>
      <c r="AS8282">
        <v>3</v>
      </c>
      <c r="AT8282" t="s">
        <v>239</v>
      </c>
      <c r="AU8282" s="27">
        <v>41376</v>
      </c>
    </row>
    <row r="8283" spans="1:47" x14ac:dyDescent="0.2">
      <c r="A8283">
        <v>8282</v>
      </c>
      <c r="B8283" t="s">
        <v>26932</v>
      </c>
      <c r="C8283" t="s">
        <v>1313</v>
      </c>
      <c r="D8283" t="s">
        <v>26933</v>
      </c>
      <c r="E8283" s="27">
        <v>41539</v>
      </c>
      <c r="F8283" t="s">
        <v>233</v>
      </c>
      <c r="G8283" s="27">
        <v>34781</v>
      </c>
      <c r="H8283">
        <v>21</v>
      </c>
      <c r="I8283" t="s">
        <v>259</v>
      </c>
      <c r="J8283" t="s">
        <v>353</v>
      </c>
      <c r="K8283">
        <v>1</v>
      </c>
      <c r="L8283">
        <v>8</v>
      </c>
      <c r="M8283">
        <v>0</v>
      </c>
      <c r="N8283">
        <v>0</v>
      </c>
      <c r="O8283">
        <v>1</v>
      </c>
      <c r="P8283">
        <v>-1</v>
      </c>
      <c r="Q8283" s="28">
        <v>41538.375694444447</v>
      </c>
      <c r="R8283" s="28">
        <v>41593.400694444441</v>
      </c>
      <c r="S8283" t="s">
        <v>26934</v>
      </c>
      <c r="T8283" s="27">
        <v>41538</v>
      </c>
      <c r="V8283">
        <v>1</v>
      </c>
      <c r="W8283" t="s">
        <v>32</v>
      </c>
      <c r="X8283" t="s">
        <v>254</v>
      </c>
      <c r="Y8283">
        <v>1</v>
      </c>
      <c r="AA8283" t="s">
        <v>26935</v>
      </c>
      <c r="AB8283" t="s">
        <v>36</v>
      </c>
      <c r="AC8283">
        <v>0</v>
      </c>
      <c r="AD8283" s="27">
        <v>41765</v>
      </c>
      <c r="AE8283" t="s">
        <v>412</v>
      </c>
      <c r="AF8283" s="27">
        <v>41765</v>
      </c>
      <c r="AG8283" s="27">
        <v>41766</v>
      </c>
      <c r="AH8283">
        <v>1</v>
      </c>
      <c r="AJ8283" t="s">
        <v>26936</v>
      </c>
      <c r="AK8283" t="s">
        <v>462</v>
      </c>
      <c r="AL8283" s="27">
        <v>41780</v>
      </c>
      <c r="AM8283" t="s">
        <v>279</v>
      </c>
      <c r="AN8283" t="s">
        <v>238</v>
      </c>
      <c r="AO8283">
        <v>6</v>
      </c>
      <c r="AP8283" t="s">
        <v>246</v>
      </c>
      <c r="AQ8283" s="27">
        <v>41539</v>
      </c>
      <c r="AR8283" t="s">
        <v>240</v>
      </c>
      <c r="AS8283">
        <v>8</v>
      </c>
      <c r="AT8283" t="s">
        <v>269</v>
      </c>
      <c r="AU8283" s="27">
        <v>41539</v>
      </c>
    </row>
    <row r="8284" spans="1:47" x14ac:dyDescent="0.2">
      <c r="A8284">
        <v>8283</v>
      </c>
      <c r="B8284" t="s">
        <v>26937</v>
      </c>
      <c r="C8284" t="s">
        <v>4501</v>
      </c>
      <c r="D8284" t="s">
        <v>26938</v>
      </c>
      <c r="E8284" s="27">
        <v>41312</v>
      </c>
      <c r="F8284" t="s">
        <v>294</v>
      </c>
      <c r="G8284" s="27">
        <v>32927</v>
      </c>
      <c r="H8284">
        <v>26</v>
      </c>
      <c r="I8284" t="s">
        <v>244</v>
      </c>
      <c r="J8284" t="s">
        <v>245</v>
      </c>
      <c r="K8284">
        <v>0</v>
      </c>
      <c r="L8284">
        <v>6</v>
      </c>
      <c r="M8284">
        <v>0</v>
      </c>
      <c r="N8284">
        <v>0</v>
      </c>
      <c r="O8284">
        <v>2</v>
      </c>
      <c r="P8284">
        <v>0</v>
      </c>
      <c r="Q8284" s="28">
        <v>41312.091666666667</v>
      </c>
      <c r="R8284" s="28">
        <v>41345.114583333336</v>
      </c>
      <c r="S8284" t="s">
        <v>26939</v>
      </c>
      <c r="T8284" s="27">
        <v>41312</v>
      </c>
      <c r="V8284">
        <v>0</v>
      </c>
      <c r="W8284" t="s">
        <v>32</v>
      </c>
      <c r="X8284" t="s">
        <v>10769</v>
      </c>
      <c r="Y8284">
        <v>1</v>
      </c>
      <c r="AA8284" t="s">
        <v>26940</v>
      </c>
      <c r="AB8284" t="s">
        <v>36</v>
      </c>
      <c r="AC8284">
        <v>271</v>
      </c>
      <c r="AD8284" s="27">
        <v>41446</v>
      </c>
      <c r="AE8284" t="s">
        <v>2771</v>
      </c>
      <c r="AF8284" s="27">
        <v>41717</v>
      </c>
      <c r="AG8284" s="27">
        <v>41724</v>
      </c>
      <c r="AH8284">
        <v>0</v>
      </c>
      <c r="AN8284" t="s">
        <v>238</v>
      </c>
      <c r="AO8284">
        <v>4</v>
      </c>
      <c r="AP8284" t="s">
        <v>239</v>
      </c>
      <c r="AQ8284" s="27">
        <v>41312</v>
      </c>
      <c r="AR8284" t="s">
        <v>240</v>
      </c>
      <c r="AS8284">
        <v>6</v>
      </c>
      <c r="AT8284" t="s">
        <v>246</v>
      </c>
      <c r="AU8284" s="27">
        <v>41312</v>
      </c>
    </row>
    <row r="8285" spans="1:47" x14ac:dyDescent="0.2">
      <c r="A8285">
        <v>8284</v>
      </c>
      <c r="B8285" t="s">
        <v>26941</v>
      </c>
      <c r="C8285" t="s">
        <v>1262</v>
      </c>
      <c r="D8285" t="s">
        <v>830</v>
      </c>
      <c r="E8285" s="27">
        <v>41816</v>
      </c>
      <c r="F8285" t="s">
        <v>233</v>
      </c>
      <c r="G8285" s="27">
        <v>32952</v>
      </c>
      <c r="H8285">
        <v>26</v>
      </c>
      <c r="I8285" t="s">
        <v>244</v>
      </c>
      <c r="J8285" t="s">
        <v>250</v>
      </c>
      <c r="K8285">
        <v>1</v>
      </c>
      <c r="L8285">
        <v>9</v>
      </c>
      <c r="M8285">
        <v>0</v>
      </c>
      <c r="N8285">
        <v>0</v>
      </c>
      <c r="O8285">
        <v>10</v>
      </c>
      <c r="P8285">
        <v>-1</v>
      </c>
      <c r="Q8285" s="28">
        <v>41815.286111111112</v>
      </c>
      <c r="R8285" s="28">
        <v>41816.376388888886</v>
      </c>
      <c r="S8285" t="s">
        <v>26942</v>
      </c>
      <c r="U8285" s="27">
        <v>41815</v>
      </c>
      <c r="V8285">
        <v>1</v>
      </c>
      <c r="W8285" t="s">
        <v>32</v>
      </c>
      <c r="X8285" t="s">
        <v>274</v>
      </c>
      <c r="Y8285">
        <v>1</v>
      </c>
      <c r="AA8285" t="s">
        <v>26943</v>
      </c>
      <c r="AB8285" t="s">
        <v>36</v>
      </c>
      <c r="AC8285">
        <v>0</v>
      </c>
      <c r="AD8285" s="27">
        <v>41914</v>
      </c>
      <c r="AE8285" t="s">
        <v>26944</v>
      </c>
      <c r="AF8285" s="27">
        <v>41914</v>
      </c>
      <c r="AG8285" s="27">
        <v>41944</v>
      </c>
      <c r="AH8285">
        <v>1</v>
      </c>
      <c r="AJ8285" t="s">
        <v>26943</v>
      </c>
      <c r="AK8285" t="s">
        <v>462</v>
      </c>
      <c r="AL8285" s="27">
        <v>41914</v>
      </c>
      <c r="AM8285" t="s">
        <v>279</v>
      </c>
      <c r="AN8285" t="s">
        <v>238</v>
      </c>
      <c r="AO8285">
        <v>5</v>
      </c>
      <c r="AP8285" t="s">
        <v>246</v>
      </c>
      <c r="AQ8285" s="27">
        <v>41816</v>
      </c>
      <c r="AR8285" t="s">
        <v>240</v>
      </c>
      <c r="AS8285">
        <v>9</v>
      </c>
      <c r="AT8285" t="s">
        <v>269</v>
      </c>
      <c r="AU8285" s="27">
        <v>41816</v>
      </c>
    </row>
    <row r="8286" spans="1:47" x14ac:dyDescent="0.2">
      <c r="A8286">
        <v>8285</v>
      </c>
      <c r="B8286" t="s">
        <v>26945</v>
      </c>
      <c r="C8286" t="s">
        <v>26946</v>
      </c>
      <c r="D8286" t="s">
        <v>999</v>
      </c>
      <c r="E8286" s="27">
        <v>41815</v>
      </c>
      <c r="F8286" t="s">
        <v>233</v>
      </c>
      <c r="G8286" s="27">
        <v>32010</v>
      </c>
      <c r="H8286">
        <v>28</v>
      </c>
      <c r="I8286" t="s">
        <v>244</v>
      </c>
      <c r="J8286" t="s">
        <v>250</v>
      </c>
      <c r="K8286">
        <v>0</v>
      </c>
      <c r="L8286">
        <v>6</v>
      </c>
      <c r="M8286">
        <v>0</v>
      </c>
      <c r="N8286">
        <v>0</v>
      </c>
      <c r="O8286">
        <v>8</v>
      </c>
      <c r="P8286">
        <v>-1</v>
      </c>
      <c r="Q8286" s="28">
        <v>41814.415277777778</v>
      </c>
      <c r="R8286" s="28">
        <v>41815.345138888886</v>
      </c>
      <c r="S8286" t="s">
        <v>26947</v>
      </c>
      <c r="T8286" s="27">
        <v>41814</v>
      </c>
      <c r="V8286">
        <v>1</v>
      </c>
      <c r="W8286" t="s">
        <v>36</v>
      </c>
      <c r="X8286" t="s">
        <v>279</v>
      </c>
      <c r="Y8286">
        <v>1</v>
      </c>
      <c r="AA8286" t="s">
        <v>26948</v>
      </c>
      <c r="AB8286" t="s">
        <v>36</v>
      </c>
      <c r="AD8286" s="27">
        <v>42119</v>
      </c>
      <c r="AE8286" t="s">
        <v>392</v>
      </c>
      <c r="AH8286">
        <v>0</v>
      </c>
      <c r="AN8286" t="s">
        <v>238</v>
      </c>
      <c r="AO8286">
        <v>6</v>
      </c>
      <c r="AP8286" t="s">
        <v>246</v>
      </c>
      <c r="AQ8286" s="27">
        <v>41815</v>
      </c>
      <c r="AR8286" t="s">
        <v>240</v>
      </c>
      <c r="AS8286">
        <v>6</v>
      </c>
      <c r="AT8286" t="s">
        <v>246</v>
      </c>
      <c r="AU8286" s="27">
        <v>41815</v>
      </c>
    </row>
    <row r="8287" spans="1:47" x14ac:dyDescent="0.2">
      <c r="A8287">
        <v>8286</v>
      </c>
      <c r="B8287" t="s">
        <v>26949</v>
      </c>
      <c r="C8287" t="s">
        <v>1584</v>
      </c>
      <c r="D8287" t="s">
        <v>26950</v>
      </c>
      <c r="E8287" s="27">
        <v>41850</v>
      </c>
      <c r="F8287" t="s">
        <v>233</v>
      </c>
      <c r="G8287" s="27">
        <v>30894</v>
      </c>
      <c r="H8287">
        <v>31</v>
      </c>
      <c r="I8287" t="s">
        <v>244</v>
      </c>
      <c r="J8287" t="s">
        <v>250</v>
      </c>
      <c r="K8287">
        <v>0</v>
      </c>
      <c r="L8287">
        <v>4</v>
      </c>
      <c r="M8287">
        <v>0</v>
      </c>
      <c r="N8287">
        <v>0</v>
      </c>
      <c r="O8287">
        <v>1</v>
      </c>
      <c r="P8287">
        <v>0</v>
      </c>
      <c r="Q8287" s="28">
        <v>41850.05972222222</v>
      </c>
      <c r="R8287" s="28">
        <v>41851.179166666669</v>
      </c>
      <c r="S8287" t="s">
        <v>26951</v>
      </c>
      <c r="T8287" s="27">
        <v>41850</v>
      </c>
      <c r="V8287">
        <v>0</v>
      </c>
      <c r="W8287" t="s">
        <v>36</v>
      </c>
      <c r="X8287" t="s">
        <v>780</v>
      </c>
      <c r="Y8287">
        <v>0</v>
      </c>
      <c r="AB8287" t="s">
        <v>237</v>
      </c>
      <c r="AH8287">
        <v>0</v>
      </c>
      <c r="AN8287" t="s">
        <v>238</v>
      </c>
      <c r="AO8287">
        <v>3</v>
      </c>
      <c r="AP8287" t="s">
        <v>239</v>
      </c>
      <c r="AQ8287" s="27">
        <v>41850</v>
      </c>
      <c r="AR8287" t="s">
        <v>240</v>
      </c>
      <c r="AS8287">
        <v>4</v>
      </c>
      <c r="AT8287" t="s">
        <v>239</v>
      </c>
      <c r="AU8287" s="27">
        <v>41850</v>
      </c>
    </row>
    <row r="8288" spans="1:47" x14ac:dyDescent="0.2">
      <c r="A8288">
        <v>8287</v>
      </c>
      <c r="B8288" t="s">
        <v>26952</v>
      </c>
      <c r="C8288" t="s">
        <v>26953</v>
      </c>
      <c r="D8288" t="s">
        <v>26954</v>
      </c>
      <c r="E8288" s="27">
        <v>41410</v>
      </c>
      <c r="F8288" t="s">
        <v>294</v>
      </c>
      <c r="G8288" s="27">
        <v>34756</v>
      </c>
      <c r="H8288">
        <v>21</v>
      </c>
      <c r="I8288" t="s">
        <v>259</v>
      </c>
      <c r="J8288" t="s">
        <v>245</v>
      </c>
      <c r="K8288">
        <v>0</v>
      </c>
      <c r="L8288">
        <v>7</v>
      </c>
      <c r="M8288">
        <v>3</v>
      </c>
      <c r="N8288">
        <v>1</v>
      </c>
      <c r="O8288">
        <v>3</v>
      </c>
      <c r="P8288">
        <v>-1</v>
      </c>
      <c r="Q8288" s="28">
        <v>41409.365277777775</v>
      </c>
      <c r="R8288" s="28">
        <v>41410.368055555555</v>
      </c>
      <c r="S8288" t="s">
        <v>26955</v>
      </c>
      <c r="T8288" s="27">
        <v>41409</v>
      </c>
      <c r="V8288">
        <v>1</v>
      </c>
      <c r="W8288" t="s">
        <v>36</v>
      </c>
      <c r="X8288" t="s">
        <v>279</v>
      </c>
      <c r="Y8288">
        <v>1</v>
      </c>
      <c r="AA8288" t="s">
        <v>26956</v>
      </c>
      <c r="AB8288" t="s">
        <v>36</v>
      </c>
      <c r="AC8288">
        <v>0</v>
      </c>
      <c r="AD8288" s="27">
        <v>41623</v>
      </c>
      <c r="AE8288" t="s">
        <v>279</v>
      </c>
      <c r="AF8288" s="27">
        <v>41623</v>
      </c>
      <c r="AG8288" s="27">
        <v>41655</v>
      </c>
      <c r="AH8288">
        <v>1</v>
      </c>
      <c r="AJ8288" t="s">
        <v>26956</v>
      </c>
      <c r="AK8288" t="s">
        <v>462</v>
      </c>
      <c r="AL8288" s="27">
        <v>41623</v>
      </c>
      <c r="AM8288" t="s">
        <v>279</v>
      </c>
      <c r="AN8288" t="s">
        <v>238</v>
      </c>
      <c r="AO8288">
        <v>7</v>
      </c>
      <c r="AP8288" t="s">
        <v>246</v>
      </c>
      <c r="AQ8288" s="27">
        <v>41410</v>
      </c>
      <c r="AR8288" t="s">
        <v>240</v>
      </c>
      <c r="AS8288">
        <v>7</v>
      </c>
      <c r="AT8288" t="s">
        <v>246</v>
      </c>
      <c r="AU8288" s="27">
        <v>41410</v>
      </c>
    </row>
    <row r="8289" spans="1:47" x14ac:dyDescent="0.2">
      <c r="A8289">
        <v>8288</v>
      </c>
      <c r="B8289" t="s">
        <v>26957</v>
      </c>
      <c r="C8289" t="s">
        <v>2674</v>
      </c>
      <c r="D8289" t="s">
        <v>266</v>
      </c>
      <c r="E8289" s="27">
        <v>41288</v>
      </c>
      <c r="F8289" t="s">
        <v>233</v>
      </c>
      <c r="G8289" s="27">
        <v>28739</v>
      </c>
      <c r="H8289">
        <v>37</v>
      </c>
      <c r="I8289" t="s">
        <v>244</v>
      </c>
      <c r="J8289" t="s">
        <v>250</v>
      </c>
      <c r="K8289">
        <v>0</v>
      </c>
      <c r="L8289">
        <v>5</v>
      </c>
      <c r="M8289">
        <v>0</v>
      </c>
      <c r="N8289">
        <v>0</v>
      </c>
      <c r="O8289">
        <v>8</v>
      </c>
      <c r="P8289">
        <v>-1</v>
      </c>
      <c r="Q8289" s="28">
        <v>41287.211805555555</v>
      </c>
      <c r="R8289" s="28">
        <v>41301.381249999999</v>
      </c>
      <c r="S8289" t="s">
        <v>26958</v>
      </c>
      <c r="U8289" s="27">
        <v>41287</v>
      </c>
      <c r="V8289">
        <v>1</v>
      </c>
      <c r="W8289" t="s">
        <v>32</v>
      </c>
      <c r="X8289" t="s">
        <v>274</v>
      </c>
      <c r="Y8289">
        <v>1</v>
      </c>
      <c r="AA8289" t="s">
        <v>26959</v>
      </c>
      <c r="AB8289" t="s">
        <v>36</v>
      </c>
      <c r="AC8289">
        <v>0</v>
      </c>
      <c r="AD8289" s="27">
        <v>42050</v>
      </c>
      <c r="AE8289" t="s">
        <v>2320</v>
      </c>
      <c r="AF8289" s="27">
        <v>42050</v>
      </c>
      <c r="AG8289" s="27">
        <v>42051</v>
      </c>
      <c r="AH8289">
        <v>0</v>
      </c>
      <c r="AN8289" t="s">
        <v>238</v>
      </c>
      <c r="AO8289">
        <v>2</v>
      </c>
      <c r="AP8289" t="s">
        <v>239</v>
      </c>
      <c r="AQ8289" s="27">
        <v>41288</v>
      </c>
      <c r="AR8289" t="s">
        <v>240</v>
      </c>
      <c r="AS8289">
        <v>5</v>
      </c>
      <c r="AT8289" t="s">
        <v>246</v>
      </c>
      <c r="AU8289" s="27">
        <v>41288</v>
      </c>
    </row>
    <row r="8290" spans="1:47" x14ac:dyDescent="0.2">
      <c r="A8290">
        <v>8289</v>
      </c>
      <c r="B8290" t="s">
        <v>26960</v>
      </c>
      <c r="C8290" t="s">
        <v>19994</v>
      </c>
      <c r="D8290" t="s">
        <v>1569</v>
      </c>
      <c r="E8290" s="27">
        <v>41466</v>
      </c>
      <c r="F8290" t="s">
        <v>233</v>
      </c>
      <c r="G8290" s="27">
        <v>31852</v>
      </c>
      <c r="H8290">
        <v>29</v>
      </c>
      <c r="I8290" t="s">
        <v>244</v>
      </c>
      <c r="J8290" t="s">
        <v>245</v>
      </c>
      <c r="K8290">
        <v>0</v>
      </c>
      <c r="L8290">
        <v>6</v>
      </c>
      <c r="M8290">
        <v>0</v>
      </c>
      <c r="N8290">
        <v>0</v>
      </c>
      <c r="O8290">
        <v>1</v>
      </c>
      <c r="P8290">
        <v>-77</v>
      </c>
      <c r="Q8290" s="28">
        <v>41389.254166666666</v>
      </c>
      <c r="R8290" s="28">
        <v>41390.172222222223</v>
      </c>
      <c r="S8290" t="s">
        <v>26961</v>
      </c>
      <c r="T8290" s="27">
        <v>41389</v>
      </c>
      <c r="V8290">
        <v>77</v>
      </c>
      <c r="W8290" t="s">
        <v>32</v>
      </c>
      <c r="X8290" t="s">
        <v>359</v>
      </c>
      <c r="Y8290">
        <v>0</v>
      </c>
      <c r="AB8290" t="s">
        <v>237</v>
      </c>
      <c r="AH8290">
        <v>0</v>
      </c>
      <c r="AN8290" t="s">
        <v>238</v>
      </c>
      <c r="AO8290">
        <v>3</v>
      </c>
      <c r="AP8290" t="s">
        <v>239</v>
      </c>
      <c r="AQ8290" s="27">
        <v>41466</v>
      </c>
      <c r="AR8290" t="s">
        <v>240</v>
      </c>
      <c r="AS8290">
        <v>6</v>
      </c>
      <c r="AT8290" t="s">
        <v>246</v>
      </c>
      <c r="AU8290" s="27">
        <v>41466</v>
      </c>
    </row>
    <row r="8291" spans="1:47" x14ac:dyDescent="0.2">
      <c r="A8291">
        <v>8290</v>
      </c>
      <c r="B8291" t="s">
        <v>26962</v>
      </c>
      <c r="C8291" t="s">
        <v>2582</v>
      </c>
      <c r="D8291" t="s">
        <v>1110</v>
      </c>
      <c r="E8291" s="27">
        <v>41918</v>
      </c>
      <c r="F8291" t="s">
        <v>233</v>
      </c>
      <c r="G8291" s="27">
        <v>34116</v>
      </c>
      <c r="H8291">
        <v>22</v>
      </c>
      <c r="I8291" t="s">
        <v>259</v>
      </c>
      <c r="J8291" t="s">
        <v>250</v>
      </c>
      <c r="K8291">
        <v>1</v>
      </c>
      <c r="L8291">
        <v>10</v>
      </c>
      <c r="M8291">
        <v>0</v>
      </c>
      <c r="N8291">
        <v>0</v>
      </c>
      <c r="O8291">
        <v>12</v>
      </c>
      <c r="P8291">
        <v>0</v>
      </c>
      <c r="Q8291" s="28">
        <v>41918.124305555553</v>
      </c>
      <c r="R8291" s="28">
        <v>41953.384722222225</v>
      </c>
      <c r="S8291" t="s">
        <v>26963</v>
      </c>
      <c r="T8291" s="27">
        <v>41918</v>
      </c>
      <c r="V8291">
        <v>0</v>
      </c>
      <c r="W8291" t="s">
        <v>32</v>
      </c>
      <c r="X8291" t="s">
        <v>261</v>
      </c>
      <c r="Y8291">
        <v>1</v>
      </c>
      <c r="AA8291" t="s">
        <v>26964</v>
      </c>
      <c r="AB8291" t="s">
        <v>36</v>
      </c>
      <c r="AC8291">
        <v>0</v>
      </c>
      <c r="AD8291" s="27">
        <v>42043</v>
      </c>
      <c r="AE8291" t="s">
        <v>3112</v>
      </c>
      <c r="AF8291" s="27">
        <v>42043</v>
      </c>
      <c r="AG8291" s="27">
        <v>42047</v>
      </c>
      <c r="AH8291">
        <v>0</v>
      </c>
      <c r="AN8291" t="s">
        <v>238</v>
      </c>
      <c r="AO8291">
        <v>8</v>
      </c>
      <c r="AP8291" t="s">
        <v>269</v>
      </c>
      <c r="AQ8291" s="27">
        <v>41918</v>
      </c>
      <c r="AR8291" t="s">
        <v>240</v>
      </c>
      <c r="AS8291">
        <v>10</v>
      </c>
      <c r="AT8291" t="s">
        <v>269</v>
      </c>
      <c r="AU8291" s="27">
        <v>41918</v>
      </c>
    </row>
    <row r="8292" spans="1:47" x14ac:dyDescent="0.2">
      <c r="A8292">
        <v>8291</v>
      </c>
      <c r="B8292" t="s">
        <v>26965</v>
      </c>
      <c r="C8292" t="s">
        <v>13787</v>
      </c>
      <c r="D8292" t="s">
        <v>26966</v>
      </c>
      <c r="E8292" s="27">
        <v>41415</v>
      </c>
      <c r="F8292" t="s">
        <v>233</v>
      </c>
      <c r="G8292" s="27">
        <v>20814</v>
      </c>
      <c r="H8292">
        <v>59</v>
      </c>
      <c r="I8292" t="s">
        <v>234</v>
      </c>
      <c r="J8292" t="s">
        <v>250</v>
      </c>
      <c r="K8292">
        <v>0</v>
      </c>
      <c r="L8292">
        <v>1</v>
      </c>
      <c r="M8292">
        <v>0</v>
      </c>
      <c r="N8292">
        <v>0</v>
      </c>
      <c r="O8292">
        <v>4</v>
      </c>
      <c r="P8292">
        <v>-66</v>
      </c>
      <c r="Q8292" s="28">
        <v>41349.072222222225</v>
      </c>
      <c r="R8292" s="28">
        <v>41415.461111111108</v>
      </c>
      <c r="S8292" t="s">
        <v>26967</v>
      </c>
      <c r="U8292" s="27">
        <v>41348</v>
      </c>
      <c r="V8292">
        <v>67</v>
      </c>
      <c r="W8292" t="s">
        <v>36</v>
      </c>
      <c r="X8292" t="s">
        <v>274</v>
      </c>
      <c r="Y8292">
        <v>0</v>
      </c>
      <c r="AB8292" t="s">
        <v>237</v>
      </c>
      <c r="AH8292">
        <v>0</v>
      </c>
      <c r="AN8292" t="s">
        <v>238</v>
      </c>
      <c r="AO8292">
        <v>1</v>
      </c>
      <c r="AP8292" t="s">
        <v>239</v>
      </c>
      <c r="AQ8292" s="27">
        <v>41415</v>
      </c>
      <c r="AR8292" t="s">
        <v>240</v>
      </c>
      <c r="AS8292">
        <v>1</v>
      </c>
      <c r="AT8292" t="s">
        <v>239</v>
      </c>
      <c r="AU8292" s="27">
        <v>41415</v>
      </c>
    </row>
    <row r="8293" spans="1:47" x14ac:dyDescent="0.2">
      <c r="A8293">
        <v>8292</v>
      </c>
      <c r="B8293" t="s">
        <v>26968</v>
      </c>
      <c r="C8293" t="s">
        <v>2619</v>
      </c>
      <c r="D8293" t="s">
        <v>26969</v>
      </c>
      <c r="E8293" s="27">
        <v>41353</v>
      </c>
      <c r="F8293" t="s">
        <v>233</v>
      </c>
      <c r="G8293" s="27">
        <v>32107</v>
      </c>
      <c r="H8293">
        <v>28</v>
      </c>
      <c r="I8293" t="s">
        <v>244</v>
      </c>
      <c r="J8293" t="s">
        <v>250</v>
      </c>
      <c r="K8293">
        <v>0</v>
      </c>
      <c r="L8293">
        <v>10</v>
      </c>
      <c r="M8293">
        <v>8</v>
      </c>
      <c r="N8293">
        <v>2</v>
      </c>
      <c r="O8293">
        <v>12</v>
      </c>
      <c r="P8293">
        <v>-1</v>
      </c>
      <c r="Q8293" s="28">
        <v>41352.177777777775</v>
      </c>
      <c r="R8293" s="28">
        <v>41428.449999999997</v>
      </c>
      <c r="S8293" t="s">
        <v>26970</v>
      </c>
      <c r="T8293" s="27">
        <v>41352</v>
      </c>
      <c r="V8293">
        <v>1</v>
      </c>
      <c r="W8293" t="s">
        <v>32</v>
      </c>
      <c r="X8293" t="s">
        <v>261</v>
      </c>
      <c r="Y8293">
        <v>1</v>
      </c>
      <c r="AA8293" t="s">
        <v>26971</v>
      </c>
      <c r="AB8293" t="s">
        <v>36</v>
      </c>
      <c r="AD8293" s="27">
        <v>41648</v>
      </c>
      <c r="AE8293" t="s">
        <v>324</v>
      </c>
      <c r="AH8293">
        <v>0</v>
      </c>
      <c r="AN8293" t="s">
        <v>238</v>
      </c>
      <c r="AO8293">
        <v>7</v>
      </c>
      <c r="AP8293" t="s">
        <v>246</v>
      </c>
      <c r="AQ8293" s="27">
        <v>41353</v>
      </c>
      <c r="AR8293" t="s">
        <v>240</v>
      </c>
      <c r="AS8293">
        <v>10</v>
      </c>
      <c r="AT8293" t="s">
        <v>269</v>
      </c>
      <c r="AU8293" s="27">
        <v>41353</v>
      </c>
    </row>
    <row r="8294" spans="1:47" x14ac:dyDescent="0.2">
      <c r="A8294">
        <v>8293</v>
      </c>
      <c r="B8294" t="s">
        <v>26972</v>
      </c>
      <c r="C8294" t="s">
        <v>464</v>
      </c>
      <c r="D8294" t="s">
        <v>3399</v>
      </c>
      <c r="E8294" s="27">
        <v>41603</v>
      </c>
      <c r="F8294" t="s">
        <v>233</v>
      </c>
      <c r="G8294" s="27">
        <v>31009</v>
      </c>
      <c r="H8294">
        <v>31</v>
      </c>
      <c r="I8294" t="s">
        <v>244</v>
      </c>
      <c r="J8294" t="s">
        <v>250</v>
      </c>
      <c r="K8294">
        <v>0</v>
      </c>
      <c r="L8294">
        <v>3</v>
      </c>
      <c r="M8294">
        <v>0</v>
      </c>
      <c r="N8294">
        <v>0</v>
      </c>
      <c r="O8294">
        <v>0</v>
      </c>
      <c r="W8294" t="s">
        <v>237</v>
      </c>
      <c r="Y8294">
        <v>-1</v>
      </c>
      <c r="AB8294" t="s">
        <v>237</v>
      </c>
      <c r="AH8294">
        <v>0</v>
      </c>
      <c r="AN8294" t="s">
        <v>238</v>
      </c>
      <c r="AO8294">
        <v>1</v>
      </c>
      <c r="AP8294" t="s">
        <v>239</v>
      </c>
      <c r="AQ8294" s="27">
        <v>41603</v>
      </c>
      <c r="AR8294" t="s">
        <v>240</v>
      </c>
      <c r="AS8294">
        <v>3</v>
      </c>
      <c r="AT8294" t="s">
        <v>239</v>
      </c>
      <c r="AU8294" s="27">
        <v>41603</v>
      </c>
    </row>
    <row r="8295" spans="1:47" x14ac:dyDescent="0.2">
      <c r="A8295">
        <v>8294</v>
      </c>
      <c r="B8295" t="s">
        <v>26973</v>
      </c>
      <c r="C8295" t="s">
        <v>26974</v>
      </c>
      <c r="D8295" t="s">
        <v>2463</v>
      </c>
      <c r="E8295" s="27">
        <v>41656</v>
      </c>
      <c r="F8295" t="s">
        <v>294</v>
      </c>
      <c r="G8295" s="27">
        <v>21945</v>
      </c>
      <c r="H8295">
        <v>56</v>
      </c>
      <c r="I8295" t="s">
        <v>234</v>
      </c>
      <c r="J8295" t="s">
        <v>245</v>
      </c>
      <c r="K8295">
        <v>0</v>
      </c>
      <c r="L8295">
        <v>1</v>
      </c>
      <c r="M8295">
        <v>0</v>
      </c>
      <c r="N8295">
        <v>0</v>
      </c>
      <c r="O8295">
        <v>0</v>
      </c>
      <c r="P8295">
        <v>-1</v>
      </c>
      <c r="Q8295" s="28">
        <v>41655.329861111109</v>
      </c>
      <c r="R8295" s="28">
        <v>41656.05972222222</v>
      </c>
      <c r="S8295" t="s">
        <v>26975</v>
      </c>
      <c r="T8295" s="27">
        <v>41655</v>
      </c>
      <c r="V8295">
        <v>1</v>
      </c>
      <c r="W8295" t="s">
        <v>36</v>
      </c>
      <c r="X8295" t="s">
        <v>279</v>
      </c>
      <c r="Y8295">
        <v>0</v>
      </c>
      <c r="AB8295" t="s">
        <v>237</v>
      </c>
      <c r="AH8295">
        <v>0</v>
      </c>
      <c r="AN8295" t="s">
        <v>238</v>
      </c>
      <c r="AO8295">
        <v>1</v>
      </c>
      <c r="AP8295" t="s">
        <v>239</v>
      </c>
      <c r="AQ8295" s="27">
        <v>41656</v>
      </c>
      <c r="AR8295" t="s">
        <v>240</v>
      </c>
      <c r="AS8295">
        <v>1</v>
      </c>
      <c r="AT8295" t="s">
        <v>239</v>
      </c>
      <c r="AU8295" s="27">
        <v>41656</v>
      </c>
    </row>
    <row r="8296" spans="1:47" x14ac:dyDescent="0.2">
      <c r="A8296">
        <v>8295</v>
      </c>
      <c r="B8296" t="s">
        <v>26976</v>
      </c>
      <c r="C8296" t="s">
        <v>918</v>
      </c>
      <c r="D8296" t="s">
        <v>18241</v>
      </c>
      <c r="E8296" s="27">
        <v>41825</v>
      </c>
      <c r="F8296" t="s">
        <v>233</v>
      </c>
      <c r="G8296" s="27">
        <v>28831</v>
      </c>
      <c r="H8296">
        <v>37</v>
      </c>
      <c r="I8296" t="s">
        <v>244</v>
      </c>
      <c r="J8296" t="s">
        <v>250</v>
      </c>
      <c r="K8296">
        <v>0</v>
      </c>
      <c r="L8296">
        <v>1</v>
      </c>
      <c r="M8296">
        <v>0</v>
      </c>
      <c r="N8296">
        <v>0</v>
      </c>
      <c r="O8296">
        <v>1</v>
      </c>
      <c r="P8296">
        <v>-1</v>
      </c>
      <c r="Q8296" s="28">
        <v>41824.334722222222</v>
      </c>
      <c r="R8296" s="28">
        <v>41826.140972222223</v>
      </c>
      <c r="S8296" t="s">
        <v>26977</v>
      </c>
      <c r="T8296" s="27">
        <v>41824</v>
      </c>
      <c r="V8296">
        <v>1</v>
      </c>
      <c r="W8296" t="s">
        <v>32</v>
      </c>
      <c r="X8296" t="s">
        <v>359</v>
      </c>
      <c r="Y8296">
        <v>0</v>
      </c>
      <c r="AB8296" t="s">
        <v>237</v>
      </c>
      <c r="AH8296">
        <v>0</v>
      </c>
      <c r="AN8296" t="s">
        <v>238</v>
      </c>
      <c r="AO8296">
        <v>2</v>
      </c>
      <c r="AP8296" t="s">
        <v>239</v>
      </c>
      <c r="AQ8296" s="27">
        <v>41825</v>
      </c>
      <c r="AR8296" t="s">
        <v>240</v>
      </c>
      <c r="AS8296">
        <v>1</v>
      </c>
      <c r="AT8296" t="s">
        <v>239</v>
      </c>
      <c r="AU8296" s="27">
        <v>41825</v>
      </c>
    </row>
    <row r="8297" spans="1:47" x14ac:dyDescent="0.2">
      <c r="A8297">
        <v>8296</v>
      </c>
      <c r="B8297" t="s">
        <v>26978</v>
      </c>
      <c r="C8297" t="s">
        <v>1188</v>
      </c>
      <c r="D8297" t="s">
        <v>23267</v>
      </c>
      <c r="E8297" s="27">
        <v>41487</v>
      </c>
      <c r="F8297" t="s">
        <v>294</v>
      </c>
      <c r="G8297" s="27">
        <v>30664</v>
      </c>
      <c r="H8297">
        <v>32</v>
      </c>
      <c r="I8297" t="s">
        <v>244</v>
      </c>
      <c r="J8297" t="s">
        <v>245</v>
      </c>
      <c r="K8297">
        <v>0</v>
      </c>
      <c r="L8297">
        <v>6</v>
      </c>
      <c r="M8297">
        <v>0</v>
      </c>
      <c r="N8297">
        <v>0</v>
      </c>
      <c r="O8297">
        <v>2</v>
      </c>
      <c r="S8297" t="s">
        <v>26979</v>
      </c>
      <c r="T8297" s="27">
        <v>41316</v>
      </c>
      <c r="V8297">
        <v>171</v>
      </c>
      <c r="W8297" t="s">
        <v>36</v>
      </c>
      <c r="X8297" t="s">
        <v>324</v>
      </c>
      <c r="Y8297">
        <v>0</v>
      </c>
      <c r="AB8297" t="s">
        <v>237</v>
      </c>
      <c r="AH8297">
        <v>0</v>
      </c>
      <c r="AN8297" t="s">
        <v>238</v>
      </c>
      <c r="AO8297">
        <v>3</v>
      </c>
      <c r="AP8297" t="s">
        <v>239</v>
      </c>
      <c r="AQ8297" s="27">
        <v>41487</v>
      </c>
      <c r="AR8297" t="s">
        <v>240</v>
      </c>
      <c r="AS8297">
        <v>6</v>
      </c>
      <c r="AT8297" t="s">
        <v>246</v>
      </c>
      <c r="AU8297" s="27">
        <v>41487</v>
      </c>
    </row>
    <row r="8298" spans="1:47" x14ac:dyDescent="0.2">
      <c r="A8298">
        <v>8297</v>
      </c>
      <c r="B8298" t="s">
        <v>26980</v>
      </c>
      <c r="C8298" t="s">
        <v>26981</v>
      </c>
      <c r="D8298" t="s">
        <v>12469</v>
      </c>
      <c r="E8298" s="27">
        <v>41840</v>
      </c>
      <c r="F8298" t="s">
        <v>294</v>
      </c>
      <c r="G8298" s="27">
        <v>31667</v>
      </c>
      <c r="H8298">
        <v>29</v>
      </c>
      <c r="I8298" t="s">
        <v>244</v>
      </c>
      <c r="J8298" t="s">
        <v>250</v>
      </c>
      <c r="K8298">
        <v>0</v>
      </c>
      <c r="L8298">
        <v>3</v>
      </c>
      <c r="M8298">
        <v>0</v>
      </c>
      <c r="N8298">
        <v>0</v>
      </c>
      <c r="O8298">
        <v>0</v>
      </c>
      <c r="W8298" t="s">
        <v>237</v>
      </c>
      <c r="Y8298">
        <v>-1</v>
      </c>
      <c r="AB8298" t="s">
        <v>237</v>
      </c>
      <c r="AH8298">
        <v>0</v>
      </c>
      <c r="AN8298" t="s">
        <v>238</v>
      </c>
      <c r="AO8298">
        <v>3</v>
      </c>
      <c r="AP8298" t="s">
        <v>239</v>
      </c>
      <c r="AQ8298" s="27">
        <v>41840</v>
      </c>
      <c r="AR8298" t="s">
        <v>240</v>
      </c>
      <c r="AS8298">
        <v>3</v>
      </c>
      <c r="AT8298" t="s">
        <v>239</v>
      </c>
      <c r="AU8298" s="27">
        <v>41840</v>
      </c>
    </row>
    <row r="8299" spans="1:47" x14ac:dyDescent="0.2">
      <c r="A8299">
        <v>8298</v>
      </c>
      <c r="B8299" t="s">
        <v>26982</v>
      </c>
      <c r="C8299" t="s">
        <v>488</v>
      </c>
      <c r="D8299" t="s">
        <v>26983</v>
      </c>
      <c r="E8299" s="27">
        <v>41667</v>
      </c>
      <c r="F8299" t="s">
        <v>233</v>
      </c>
      <c r="G8299" s="27">
        <v>31274</v>
      </c>
      <c r="H8299">
        <v>30</v>
      </c>
      <c r="I8299" t="s">
        <v>244</v>
      </c>
      <c r="J8299" t="s">
        <v>245</v>
      </c>
      <c r="K8299">
        <v>0</v>
      </c>
      <c r="L8299">
        <v>2</v>
      </c>
      <c r="M8299">
        <v>0</v>
      </c>
      <c r="N8299">
        <v>0</v>
      </c>
      <c r="O8299">
        <v>0</v>
      </c>
      <c r="P8299">
        <v>-1</v>
      </c>
      <c r="Q8299" s="28">
        <v>41666.068055555559</v>
      </c>
      <c r="R8299" s="28">
        <v>41666.287499999999</v>
      </c>
      <c r="S8299" t="s">
        <v>26984</v>
      </c>
      <c r="T8299" s="27">
        <v>41665</v>
      </c>
      <c r="V8299">
        <v>2</v>
      </c>
      <c r="W8299" t="s">
        <v>32</v>
      </c>
      <c r="X8299" t="s">
        <v>268</v>
      </c>
      <c r="Y8299">
        <v>0</v>
      </c>
      <c r="AB8299" t="s">
        <v>237</v>
      </c>
      <c r="AH8299">
        <v>0</v>
      </c>
      <c r="AN8299" t="s">
        <v>238</v>
      </c>
      <c r="AO8299">
        <v>2</v>
      </c>
      <c r="AP8299" t="s">
        <v>239</v>
      </c>
      <c r="AQ8299" s="27">
        <v>41667</v>
      </c>
      <c r="AR8299" t="s">
        <v>240</v>
      </c>
      <c r="AS8299">
        <v>2</v>
      </c>
      <c r="AT8299" t="s">
        <v>239</v>
      </c>
      <c r="AU8299" s="27">
        <v>41667</v>
      </c>
    </row>
    <row r="8300" spans="1:47" x14ac:dyDescent="0.2">
      <c r="A8300">
        <v>8299</v>
      </c>
      <c r="B8300" t="s">
        <v>26985</v>
      </c>
      <c r="C8300" t="s">
        <v>1168</v>
      </c>
      <c r="D8300" t="s">
        <v>18910</v>
      </c>
      <c r="E8300" s="27">
        <v>41526</v>
      </c>
      <c r="F8300" t="s">
        <v>233</v>
      </c>
      <c r="G8300" s="27">
        <v>32466</v>
      </c>
      <c r="H8300">
        <v>27</v>
      </c>
      <c r="I8300" t="s">
        <v>244</v>
      </c>
      <c r="J8300" t="s">
        <v>250</v>
      </c>
      <c r="K8300">
        <v>0</v>
      </c>
      <c r="L8300">
        <v>4</v>
      </c>
      <c r="M8300">
        <v>0</v>
      </c>
      <c r="N8300">
        <v>0</v>
      </c>
      <c r="O8300">
        <v>2</v>
      </c>
      <c r="P8300">
        <v>-1</v>
      </c>
      <c r="Q8300" s="28">
        <v>41525.338194444441</v>
      </c>
      <c r="R8300" s="28">
        <v>41528.351388888892</v>
      </c>
      <c r="S8300" t="s">
        <v>26986</v>
      </c>
      <c r="T8300" s="27">
        <v>41525</v>
      </c>
      <c r="V8300">
        <v>1</v>
      </c>
      <c r="W8300" t="s">
        <v>32</v>
      </c>
      <c r="Y8300">
        <v>0</v>
      </c>
      <c r="AB8300" t="s">
        <v>237</v>
      </c>
      <c r="AH8300">
        <v>0</v>
      </c>
      <c r="AN8300" t="s">
        <v>238</v>
      </c>
      <c r="AO8300">
        <v>3</v>
      </c>
      <c r="AP8300" t="s">
        <v>239</v>
      </c>
      <c r="AQ8300" s="27">
        <v>41526</v>
      </c>
      <c r="AR8300" t="s">
        <v>240</v>
      </c>
      <c r="AS8300">
        <v>4</v>
      </c>
      <c r="AT8300" t="s">
        <v>239</v>
      </c>
      <c r="AU8300" s="27">
        <v>41526</v>
      </c>
    </row>
    <row r="8301" spans="1:47" x14ac:dyDescent="0.2">
      <c r="A8301">
        <v>8300</v>
      </c>
      <c r="B8301" t="s">
        <v>26987</v>
      </c>
      <c r="C8301" t="s">
        <v>3848</v>
      </c>
      <c r="D8301" t="s">
        <v>26988</v>
      </c>
      <c r="E8301" s="27">
        <v>41777</v>
      </c>
      <c r="F8301" t="s">
        <v>233</v>
      </c>
      <c r="G8301" s="27">
        <v>23589</v>
      </c>
      <c r="H8301">
        <v>51</v>
      </c>
      <c r="I8301" t="s">
        <v>234</v>
      </c>
      <c r="J8301" t="s">
        <v>353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-1</v>
      </c>
      <c r="Q8301" s="28">
        <v>41776.462500000001</v>
      </c>
      <c r="R8301" s="28">
        <v>41777.054166666669</v>
      </c>
      <c r="S8301" t="s">
        <v>26989</v>
      </c>
      <c r="T8301" s="27">
        <v>41776</v>
      </c>
      <c r="V8301">
        <v>1</v>
      </c>
      <c r="W8301" t="s">
        <v>36</v>
      </c>
      <c r="X8301" t="s">
        <v>279</v>
      </c>
      <c r="Y8301">
        <v>0</v>
      </c>
      <c r="AB8301" t="s">
        <v>237</v>
      </c>
      <c r="AH8301">
        <v>0</v>
      </c>
      <c r="AN8301" t="s">
        <v>238</v>
      </c>
      <c r="AO8301">
        <v>1</v>
      </c>
      <c r="AP8301" t="s">
        <v>239</v>
      </c>
      <c r="AQ8301" s="27">
        <v>41777</v>
      </c>
      <c r="AR8301" t="s">
        <v>240</v>
      </c>
      <c r="AS8301">
        <v>1</v>
      </c>
      <c r="AT8301" t="s">
        <v>239</v>
      </c>
      <c r="AU8301" s="27">
        <v>41777</v>
      </c>
    </row>
    <row r="8302" spans="1:47" x14ac:dyDescent="0.2">
      <c r="A8302">
        <v>8301</v>
      </c>
      <c r="B8302" t="s">
        <v>26990</v>
      </c>
      <c r="C8302" t="s">
        <v>26991</v>
      </c>
      <c r="D8302" t="s">
        <v>26992</v>
      </c>
      <c r="E8302" s="27">
        <v>41310</v>
      </c>
      <c r="F8302" t="s">
        <v>233</v>
      </c>
      <c r="G8302" s="27">
        <v>31884</v>
      </c>
      <c r="H8302">
        <v>29</v>
      </c>
      <c r="I8302" t="s">
        <v>244</v>
      </c>
      <c r="J8302" t="s">
        <v>22</v>
      </c>
      <c r="K8302">
        <v>0</v>
      </c>
      <c r="L8302">
        <v>2</v>
      </c>
      <c r="M8302">
        <v>0</v>
      </c>
      <c r="N8302">
        <v>0</v>
      </c>
      <c r="O8302">
        <v>0</v>
      </c>
      <c r="P8302">
        <v>-1</v>
      </c>
      <c r="Q8302" s="28">
        <v>41309.4375</v>
      </c>
      <c r="R8302" s="28">
        <v>41311.370833333334</v>
      </c>
      <c r="S8302" t="s">
        <v>26993</v>
      </c>
      <c r="T8302" s="27">
        <v>41309</v>
      </c>
      <c r="V8302">
        <v>1</v>
      </c>
      <c r="W8302" t="s">
        <v>32</v>
      </c>
      <c r="X8302" t="s">
        <v>583</v>
      </c>
      <c r="Y8302">
        <v>0</v>
      </c>
      <c r="AB8302" t="s">
        <v>237</v>
      </c>
      <c r="AH8302">
        <v>0</v>
      </c>
      <c r="AN8302" t="s">
        <v>238</v>
      </c>
      <c r="AO8302">
        <v>2</v>
      </c>
      <c r="AP8302" t="s">
        <v>239</v>
      </c>
      <c r="AQ8302" s="27">
        <v>41310</v>
      </c>
      <c r="AR8302" t="s">
        <v>240</v>
      </c>
      <c r="AS8302">
        <v>2</v>
      </c>
      <c r="AT8302" t="s">
        <v>239</v>
      </c>
      <c r="AU8302" s="27">
        <v>41310</v>
      </c>
    </row>
    <row r="8303" spans="1:47" x14ac:dyDescent="0.2">
      <c r="A8303">
        <v>8302</v>
      </c>
      <c r="B8303" t="s">
        <v>26994</v>
      </c>
      <c r="C8303" t="s">
        <v>10350</v>
      </c>
      <c r="D8303" t="s">
        <v>26995</v>
      </c>
      <c r="E8303" s="27">
        <v>41969</v>
      </c>
      <c r="F8303" t="s">
        <v>294</v>
      </c>
      <c r="G8303" s="27">
        <v>27286</v>
      </c>
      <c r="H8303">
        <v>41</v>
      </c>
      <c r="I8303" t="s">
        <v>244</v>
      </c>
      <c r="J8303" t="s">
        <v>245</v>
      </c>
      <c r="K8303">
        <v>0</v>
      </c>
      <c r="L8303">
        <v>1</v>
      </c>
      <c r="M8303">
        <v>0</v>
      </c>
      <c r="N8303">
        <v>0</v>
      </c>
      <c r="O8303">
        <v>0</v>
      </c>
      <c r="P8303">
        <v>-1</v>
      </c>
      <c r="Q8303" s="28">
        <v>41968.490972222222</v>
      </c>
      <c r="R8303" s="28">
        <v>41969.099305555559</v>
      </c>
      <c r="S8303" t="s">
        <v>26996</v>
      </c>
      <c r="T8303" s="27">
        <v>41968</v>
      </c>
      <c r="V8303">
        <v>1</v>
      </c>
      <c r="W8303" t="s">
        <v>32</v>
      </c>
      <c r="X8303" t="s">
        <v>2223</v>
      </c>
      <c r="Y8303">
        <v>0</v>
      </c>
      <c r="AB8303" t="s">
        <v>237</v>
      </c>
      <c r="AH8303">
        <v>0</v>
      </c>
      <c r="AN8303" t="s">
        <v>238</v>
      </c>
      <c r="AO8303">
        <v>1</v>
      </c>
      <c r="AP8303" t="s">
        <v>239</v>
      </c>
      <c r="AQ8303" s="27">
        <v>41969</v>
      </c>
      <c r="AR8303" t="s">
        <v>240</v>
      </c>
      <c r="AS8303">
        <v>1</v>
      </c>
      <c r="AT8303" t="s">
        <v>239</v>
      </c>
      <c r="AU8303" s="27">
        <v>41969</v>
      </c>
    </row>
    <row r="8304" spans="1:47" x14ac:dyDescent="0.2">
      <c r="A8304">
        <v>8303</v>
      </c>
      <c r="B8304" t="s">
        <v>26997</v>
      </c>
      <c r="C8304" t="s">
        <v>5866</v>
      </c>
      <c r="D8304" t="s">
        <v>24650</v>
      </c>
      <c r="E8304" s="27">
        <v>41470</v>
      </c>
      <c r="F8304" t="s">
        <v>233</v>
      </c>
      <c r="G8304" s="27">
        <v>33444</v>
      </c>
      <c r="H8304">
        <v>24</v>
      </c>
      <c r="I8304" t="s">
        <v>259</v>
      </c>
      <c r="J8304" t="s">
        <v>250</v>
      </c>
      <c r="K8304">
        <v>0</v>
      </c>
      <c r="L8304">
        <v>4</v>
      </c>
      <c r="M8304">
        <v>0</v>
      </c>
      <c r="N8304">
        <v>0</v>
      </c>
      <c r="O8304">
        <v>1</v>
      </c>
      <c r="P8304">
        <v>216</v>
      </c>
      <c r="Q8304" s="28">
        <v>41686.480555555558</v>
      </c>
      <c r="R8304" s="28">
        <v>41687.229166666664</v>
      </c>
      <c r="S8304" t="s">
        <v>26998</v>
      </c>
      <c r="U8304" s="27">
        <v>41172</v>
      </c>
      <c r="V8304">
        <v>298</v>
      </c>
      <c r="W8304" t="s">
        <v>32</v>
      </c>
      <c r="X8304" t="s">
        <v>274</v>
      </c>
      <c r="Y8304">
        <v>0</v>
      </c>
      <c r="AB8304" t="s">
        <v>237</v>
      </c>
      <c r="AH8304">
        <v>0</v>
      </c>
      <c r="AN8304" t="s">
        <v>238</v>
      </c>
      <c r="AO8304">
        <v>4</v>
      </c>
      <c r="AP8304" t="s">
        <v>239</v>
      </c>
      <c r="AQ8304" s="27">
        <v>41470</v>
      </c>
      <c r="AR8304" t="s">
        <v>240</v>
      </c>
      <c r="AS8304">
        <v>4</v>
      </c>
      <c r="AT8304" t="s">
        <v>239</v>
      </c>
      <c r="AU8304" s="27">
        <v>41470</v>
      </c>
    </row>
    <row r="8305" spans="1:47" x14ac:dyDescent="0.2">
      <c r="A8305">
        <v>8304</v>
      </c>
      <c r="B8305" t="s">
        <v>26999</v>
      </c>
      <c r="C8305" t="s">
        <v>18004</v>
      </c>
      <c r="D8305" t="s">
        <v>2053</v>
      </c>
      <c r="E8305" s="27">
        <v>41543</v>
      </c>
      <c r="F8305" t="s">
        <v>294</v>
      </c>
      <c r="G8305" s="27">
        <v>32338</v>
      </c>
      <c r="H8305">
        <v>27</v>
      </c>
      <c r="I8305" t="s">
        <v>244</v>
      </c>
      <c r="J8305" t="s">
        <v>245</v>
      </c>
      <c r="K8305">
        <v>0</v>
      </c>
      <c r="L8305">
        <v>10</v>
      </c>
      <c r="M8305">
        <v>0</v>
      </c>
      <c r="N8305">
        <v>0</v>
      </c>
      <c r="O8305">
        <v>6</v>
      </c>
      <c r="P8305">
        <v>-1</v>
      </c>
      <c r="Q8305" s="28">
        <v>41542.170138888891</v>
      </c>
      <c r="R8305" s="28">
        <v>41543.365277777775</v>
      </c>
      <c r="S8305" t="s">
        <v>27000</v>
      </c>
      <c r="T8305" s="27">
        <v>41542</v>
      </c>
      <c r="V8305">
        <v>1</v>
      </c>
      <c r="W8305" t="s">
        <v>32</v>
      </c>
      <c r="X8305" t="s">
        <v>343</v>
      </c>
      <c r="Y8305">
        <v>0</v>
      </c>
      <c r="AB8305" t="s">
        <v>237</v>
      </c>
      <c r="AH8305">
        <v>0</v>
      </c>
      <c r="AN8305" t="s">
        <v>238</v>
      </c>
      <c r="AO8305">
        <v>9</v>
      </c>
      <c r="AP8305" t="s">
        <v>269</v>
      </c>
      <c r="AQ8305" s="27">
        <v>41543</v>
      </c>
      <c r="AR8305" t="s">
        <v>240</v>
      </c>
      <c r="AS8305">
        <v>10</v>
      </c>
      <c r="AT8305" t="s">
        <v>269</v>
      </c>
      <c r="AU8305" s="27">
        <v>41543</v>
      </c>
    </row>
    <row r="8306" spans="1:47" x14ac:dyDescent="0.2">
      <c r="A8306">
        <v>8305</v>
      </c>
      <c r="B8306" t="s">
        <v>27001</v>
      </c>
      <c r="C8306" t="s">
        <v>27002</v>
      </c>
      <c r="D8306" t="s">
        <v>758</v>
      </c>
      <c r="E8306" s="27">
        <v>41596</v>
      </c>
      <c r="F8306" t="s">
        <v>294</v>
      </c>
      <c r="G8306" s="27">
        <v>27356</v>
      </c>
      <c r="H8306">
        <v>41</v>
      </c>
      <c r="I8306" t="s">
        <v>244</v>
      </c>
      <c r="J8306" t="s">
        <v>245</v>
      </c>
      <c r="K8306">
        <v>0</v>
      </c>
      <c r="L8306">
        <v>7</v>
      </c>
      <c r="M8306">
        <v>0</v>
      </c>
      <c r="N8306">
        <v>0</v>
      </c>
      <c r="O8306">
        <v>3</v>
      </c>
      <c r="P8306">
        <v>-1</v>
      </c>
      <c r="Q8306" s="28">
        <v>41595.424305555556</v>
      </c>
      <c r="R8306" s="28">
        <v>41775.232638888891</v>
      </c>
      <c r="S8306" t="s">
        <v>27003</v>
      </c>
      <c r="U8306" s="27">
        <v>41596</v>
      </c>
      <c r="V8306">
        <v>0</v>
      </c>
      <c r="W8306" t="s">
        <v>32</v>
      </c>
      <c r="X8306" t="s">
        <v>274</v>
      </c>
      <c r="Y8306">
        <v>0</v>
      </c>
      <c r="AB8306" t="s">
        <v>237</v>
      </c>
      <c r="AH8306">
        <v>0</v>
      </c>
      <c r="AN8306" t="s">
        <v>238</v>
      </c>
      <c r="AO8306">
        <v>7</v>
      </c>
      <c r="AP8306" t="s">
        <v>246</v>
      </c>
      <c r="AQ8306" s="27">
        <v>41596</v>
      </c>
      <c r="AR8306" t="s">
        <v>240</v>
      </c>
      <c r="AS8306">
        <v>7</v>
      </c>
      <c r="AT8306" t="s">
        <v>246</v>
      </c>
      <c r="AU8306" s="27">
        <v>41596</v>
      </c>
    </row>
    <row r="8307" spans="1:47" x14ac:dyDescent="0.2">
      <c r="A8307">
        <v>8306</v>
      </c>
      <c r="B8307" t="s">
        <v>27004</v>
      </c>
      <c r="C8307" t="s">
        <v>27005</v>
      </c>
      <c r="D8307" t="s">
        <v>27006</v>
      </c>
      <c r="E8307" s="27">
        <v>41412</v>
      </c>
      <c r="F8307" t="s">
        <v>233</v>
      </c>
      <c r="G8307" s="27">
        <v>26434</v>
      </c>
      <c r="H8307">
        <v>43</v>
      </c>
      <c r="I8307" t="s">
        <v>244</v>
      </c>
      <c r="J8307" t="s">
        <v>250</v>
      </c>
      <c r="K8307">
        <v>0</v>
      </c>
      <c r="L8307">
        <v>9</v>
      </c>
      <c r="M8307">
        <v>0</v>
      </c>
      <c r="N8307">
        <v>0</v>
      </c>
      <c r="O8307">
        <v>15</v>
      </c>
      <c r="P8307">
        <v>-1</v>
      </c>
      <c r="Q8307" s="28">
        <v>41411.388888888891</v>
      </c>
      <c r="R8307" s="28">
        <v>41412.318749999999</v>
      </c>
      <c r="S8307" t="s">
        <v>27007</v>
      </c>
      <c r="T8307" s="27">
        <v>41411</v>
      </c>
      <c r="V8307">
        <v>1</v>
      </c>
      <c r="W8307" t="s">
        <v>36</v>
      </c>
      <c r="X8307" t="s">
        <v>474</v>
      </c>
      <c r="Y8307">
        <v>1</v>
      </c>
      <c r="AA8307" t="s">
        <v>27008</v>
      </c>
      <c r="AB8307" t="s">
        <v>32</v>
      </c>
      <c r="AC8307">
        <v>1</v>
      </c>
      <c r="AD8307" s="27">
        <v>41460</v>
      </c>
      <c r="AE8307" t="s">
        <v>2088</v>
      </c>
      <c r="AF8307" s="27">
        <v>41461</v>
      </c>
      <c r="AG8307" s="27">
        <v>41766</v>
      </c>
      <c r="AH8307">
        <v>1</v>
      </c>
      <c r="AJ8307" t="s">
        <v>27008</v>
      </c>
      <c r="AK8307" t="s">
        <v>255</v>
      </c>
      <c r="AL8307" s="27">
        <v>41460</v>
      </c>
      <c r="AM8307" t="s">
        <v>252</v>
      </c>
      <c r="AN8307" t="s">
        <v>238</v>
      </c>
      <c r="AO8307">
        <v>6</v>
      </c>
      <c r="AP8307" t="s">
        <v>246</v>
      </c>
      <c r="AQ8307" s="27">
        <v>41412</v>
      </c>
      <c r="AR8307" t="s">
        <v>240</v>
      </c>
      <c r="AS8307">
        <v>9</v>
      </c>
      <c r="AT8307" t="s">
        <v>269</v>
      </c>
      <c r="AU8307" s="27">
        <v>41412</v>
      </c>
    </row>
    <row r="8308" spans="1:47" x14ac:dyDescent="0.2">
      <c r="A8308">
        <v>8307</v>
      </c>
      <c r="B8308" t="s">
        <v>27009</v>
      </c>
      <c r="C8308" t="s">
        <v>1784</v>
      </c>
      <c r="D8308" t="s">
        <v>27010</v>
      </c>
      <c r="E8308" s="27">
        <v>41674</v>
      </c>
      <c r="F8308" t="s">
        <v>294</v>
      </c>
      <c r="G8308" s="27">
        <v>23103</v>
      </c>
      <c r="H8308">
        <v>53</v>
      </c>
      <c r="I8308" t="s">
        <v>234</v>
      </c>
      <c r="J8308" t="s">
        <v>250</v>
      </c>
      <c r="K8308">
        <v>0</v>
      </c>
      <c r="L8308">
        <v>6</v>
      </c>
      <c r="M8308">
        <v>0</v>
      </c>
      <c r="N8308">
        <v>0</v>
      </c>
      <c r="O8308">
        <v>5</v>
      </c>
      <c r="P8308">
        <v>-1</v>
      </c>
      <c r="Q8308" s="28">
        <v>41673.268055555556</v>
      </c>
      <c r="R8308" s="28">
        <v>41675.072222222225</v>
      </c>
      <c r="S8308" t="s">
        <v>27011</v>
      </c>
      <c r="T8308" s="27">
        <v>41673</v>
      </c>
      <c r="V8308">
        <v>1</v>
      </c>
      <c r="W8308" t="s">
        <v>32</v>
      </c>
      <c r="X8308" t="s">
        <v>27012</v>
      </c>
      <c r="Y8308">
        <v>0</v>
      </c>
      <c r="AB8308" t="s">
        <v>237</v>
      </c>
      <c r="AH8308">
        <v>0</v>
      </c>
      <c r="AN8308" t="s">
        <v>238</v>
      </c>
      <c r="AO8308">
        <v>4</v>
      </c>
      <c r="AP8308" t="s">
        <v>239</v>
      </c>
      <c r="AQ8308" s="27">
        <v>41674</v>
      </c>
      <c r="AR8308" t="s">
        <v>240</v>
      </c>
      <c r="AS8308">
        <v>6</v>
      </c>
      <c r="AT8308" t="s">
        <v>246</v>
      </c>
      <c r="AU8308" s="27">
        <v>41674</v>
      </c>
    </row>
    <row r="8309" spans="1:47" x14ac:dyDescent="0.2">
      <c r="A8309">
        <v>8308</v>
      </c>
      <c r="B8309" t="s">
        <v>27013</v>
      </c>
      <c r="C8309" t="s">
        <v>27014</v>
      </c>
      <c r="D8309" t="s">
        <v>27015</v>
      </c>
      <c r="E8309" s="27">
        <v>41493</v>
      </c>
      <c r="F8309" t="s">
        <v>233</v>
      </c>
      <c r="G8309" s="27">
        <v>32363</v>
      </c>
      <c r="H8309">
        <v>27</v>
      </c>
      <c r="I8309" t="s">
        <v>244</v>
      </c>
      <c r="J8309" t="s">
        <v>250</v>
      </c>
      <c r="K8309">
        <v>1</v>
      </c>
      <c r="L8309">
        <v>7</v>
      </c>
      <c r="M8309">
        <v>0</v>
      </c>
      <c r="N8309">
        <v>0</v>
      </c>
      <c r="O8309">
        <v>6</v>
      </c>
      <c r="P8309">
        <v>-1</v>
      </c>
      <c r="Q8309" s="28">
        <v>41492.465277777781</v>
      </c>
      <c r="R8309" s="28">
        <v>41493.359722222223</v>
      </c>
      <c r="S8309" t="s">
        <v>27016</v>
      </c>
      <c r="T8309" s="27">
        <v>41492</v>
      </c>
      <c r="V8309">
        <v>1</v>
      </c>
      <c r="W8309" t="s">
        <v>32</v>
      </c>
      <c r="X8309" t="s">
        <v>27017</v>
      </c>
      <c r="Y8309">
        <v>1</v>
      </c>
      <c r="AA8309" t="s">
        <v>27018</v>
      </c>
      <c r="AB8309" t="s">
        <v>36</v>
      </c>
      <c r="AC8309">
        <v>0</v>
      </c>
      <c r="AD8309" s="27">
        <v>41890</v>
      </c>
      <c r="AE8309" t="s">
        <v>5365</v>
      </c>
      <c r="AF8309" s="27">
        <v>41890</v>
      </c>
      <c r="AG8309" s="27">
        <v>41895</v>
      </c>
      <c r="AH8309">
        <v>0</v>
      </c>
      <c r="AN8309" t="s">
        <v>238</v>
      </c>
      <c r="AO8309">
        <v>8</v>
      </c>
      <c r="AP8309" t="s">
        <v>269</v>
      </c>
      <c r="AQ8309" s="27">
        <v>41493</v>
      </c>
      <c r="AR8309" t="s">
        <v>240</v>
      </c>
      <c r="AS8309">
        <v>7</v>
      </c>
      <c r="AT8309" t="s">
        <v>246</v>
      </c>
      <c r="AU8309" s="27">
        <v>41493</v>
      </c>
    </row>
    <row r="8310" spans="1:47" x14ac:dyDescent="0.2">
      <c r="A8310">
        <v>8309</v>
      </c>
      <c r="B8310" t="s">
        <v>27019</v>
      </c>
      <c r="C8310" t="s">
        <v>27020</v>
      </c>
      <c r="D8310" t="s">
        <v>27021</v>
      </c>
      <c r="E8310" s="27">
        <v>41570</v>
      </c>
      <c r="F8310" t="s">
        <v>233</v>
      </c>
      <c r="G8310" s="27">
        <v>32940</v>
      </c>
      <c r="H8310">
        <v>26</v>
      </c>
      <c r="I8310" t="s">
        <v>244</v>
      </c>
      <c r="J8310" t="s">
        <v>250</v>
      </c>
      <c r="K8310">
        <v>0</v>
      </c>
      <c r="L8310">
        <v>5</v>
      </c>
      <c r="M8310">
        <v>1</v>
      </c>
      <c r="N8310">
        <v>0</v>
      </c>
      <c r="O8310">
        <v>6</v>
      </c>
      <c r="P8310">
        <v>-8</v>
      </c>
      <c r="Q8310" s="28">
        <v>41562.301388888889</v>
      </c>
      <c r="R8310" s="28">
        <v>41564.215277777781</v>
      </c>
      <c r="S8310" t="s">
        <v>27022</v>
      </c>
      <c r="U8310" s="27">
        <v>41562</v>
      </c>
      <c r="V8310">
        <v>8</v>
      </c>
      <c r="W8310" t="s">
        <v>36</v>
      </c>
      <c r="X8310" t="s">
        <v>274</v>
      </c>
      <c r="Y8310">
        <v>0</v>
      </c>
      <c r="AB8310" t="s">
        <v>237</v>
      </c>
      <c r="AH8310">
        <v>0</v>
      </c>
      <c r="AN8310" t="s">
        <v>238</v>
      </c>
      <c r="AO8310">
        <v>4</v>
      </c>
      <c r="AP8310" t="s">
        <v>239</v>
      </c>
      <c r="AQ8310" s="27">
        <v>41570</v>
      </c>
      <c r="AR8310" t="s">
        <v>240</v>
      </c>
      <c r="AS8310">
        <v>5</v>
      </c>
      <c r="AT8310" t="s">
        <v>246</v>
      </c>
      <c r="AU8310" s="27">
        <v>41570</v>
      </c>
    </row>
    <row r="8311" spans="1:47" x14ac:dyDescent="0.2">
      <c r="A8311">
        <v>8310</v>
      </c>
      <c r="B8311" t="s">
        <v>27023</v>
      </c>
      <c r="C8311" t="s">
        <v>1147</v>
      </c>
      <c r="D8311" t="s">
        <v>27024</v>
      </c>
      <c r="E8311" s="27">
        <v>41985</v>
      </c>
      <c r="F8311" t="s">
        <v>233</v>
      </c>
      <c r="G8311" s="27">
        <v>34415</v>
      </c>
      <c r="H8311">
        <v>22</v>
      </c>
      <c r="I8311" t="s">
        <v>259</v>
      </c>
      <c r="J8311" t="s">
        <v>245</v>
      </c>
      <c r="K8311">
        <v>0</v>
      </c>
      <c r="L8311">
        <v>3</v>
      </c>
      <c r="M8311">
        <v>0</v>
      </c>
      <c r="N8311">
        <v>4</v>
      </c>
      <c r="O8311">
        <v>3</v>
      </c>
      <c r="P8311">
        <v>-1</v>
      </c>
      <c r="Q8311" s="28">
        <v>41984.380555555559</v>
      </c>
      <c r="R8311" s="28">
        <v>41985.537499999999</v>
      </c>
      <c r="S8311" t="s">
        <v>27025</v>
      </c>
      <c r="T8311" s="27">
        <v>41984</v>
      </c>
      <c r="V8311">
        <v>1</v>
      </c>
      <c r="W8311" t="s">
        <v>36</v>
      </c>
      <c r="X8311" t="s">
        <v>508</v>
      </c>
      <c r="Y8311">
        <v>0</v>
      </c>
      <c r="AB8311" t="s">
        <v>237</v>
      </c>
      <c r="AH8311">
        <v>0</v>
      </c>
      <c r="AN8311" t="s">
        <v>238</v>
      </c>
      <c r="AO8311">
        <v>5</v>
      </c>
      <c r="AP8311" t="s">
        <v>246</v>
      </c>
      <c r="AQ8311" s="27">
        <v>41985</v>
      </c>
      <c r="AR8311" t="s">
        <v>240</v>
      </c>
      <c r="AS8311">
        <v>3</v>
      </c>
      <c r="AT8311" t="s">
        <v>239</v>
      </c>
      <c r="AU8311" s="27">
        <v>41985</v>
      </c>
    </row>
    <row r="8312" spans="1:47" x14ac:dyDescent="0.2">
      <c r="A8312">
        <v>8311</v>
      </c>
      <c r="B8312" t="s">
        <v>27026</v>
      </c>
      <c r="C8312" t="s">
        <v>2755</v>
      </c>
      <c r="D8312" t="s">
        <v>1539</v>
      </c>
      <c r="E8312" s="27">
        <v>41281</v>
      </c>
      <c r="F8312" t="s">
        <v>294</v>
      </c>
      <c r="G8312" s="27">
        <v>33510</v>
      </c>
      <c r="H8312">
        <v>24</v>
      </c>
      <c r="I8312" t="s">
        <v>259</v>
      </c>
      <c r="J8312" t="s">
        <v>245</v>
      </c>
      <c r="K8312">
        <v>0</v>
      </c>
      <c r="L8312">
        <v>6</v>
      </c>
      <c r="M8312">
        <v>0</v>
      </c>
      <c r="N8312">
        <v>0</v>
      </c>
      <c r="O8312">
        <v>1</v>
      </c>
      <c r="P8312">
        <v>-1</v>
      </c>
      <c r="Q8312" s="28">
        <v>41280.253472222219</v>
      </c>
      <c r="R8312" s="28">
        <v>41281.0625</v>
      </c>
      <c r="S8312" t="s">
        <v>27027</v>
      </c>
      <c r="U8312" s="27">
        <v>41280</v>
      </c>
      <c r="V8312">
        <v>1</v>
      </c>
      <c r="W8312" t="s">
        <v>32</v>
      </c>
      <c r="X8312" t="s">
        <v>274</v>
      </c>
      <c r="Y8312">
        <v>0</v>
      </c>
      <c r="AB8312" t="s">
        <v>237</v>
      </c>
      <c r="AH8312">
        <v>0</v>
      </c>
      <c r="AN8312" t="s">
        <v>238</v>
      </c>
      <c r="AO8312">
        <v>6</v>
      </c>
      <c r="AP8312" t="s">
        <v>246</v>
      </c>
      <c r="AQ8312" s="27">
        <v>41281</v>
      </c>
      <c r="AR8312" t="s">
        <v>240</v>
      </c>
      <c r="AS8312">
        <v>6</v>
      </c>
      <c r="AT8312" t="s">
        <v>246</v>
      </c>
      <c r="AU8312" s="27">
        <v>41281</v>
      </c>
    </row>
    <row r="8313" spans="1:47" x14ac:dyDescent="0.2">
      <c r="A8313">
        <v>8312</v>
      </c>
      <c r="B8313" t="s">
        <v>27028</v>
      </c>
      <c r="C8313" t="s">
        <v>27029</v>
      </c>
      <c r="D8313" t="s">
        <v>689</v>
      </c>
      <c r="E8313" s="27">
        <v>41572</v>
      </c>
      <c r="F8313" t="s">
        <v>233</v>
      </c>
      <c r="G8313" s="27">
        <v>31412</v>
      </c>
      <c r="H8313">
        <v>30</v>
      </c>
      <c r="I8313" t="s">
        <v>244</v>
      </c>
      <c r="J8313" t="s">
        <v>250</v>
      </c>
      <c r="K8313">
        <v>0</v>
      </c>
      <c r="L8313">
        <v>6</v>
      </c>
      <c r="M8313">
        <v>0</v>
      </c>
      <c r="N8313">
        <v>0</v>
      </c>
      <c r="O8313">
        <v>0</v>
      </c>
      <c r="P8313">
        <v>0</v>
      </c>
      <c r="Q8313" s="28">
        <v>41572.129861111112</v>
      </c>
      <c r="R8313" s="28">
        <v>41572.327777777777</v>
      </c>
      <c r="S8313" t="s">
        <v>27030</v>
      </c>
      <c r="T8313" s="27">
        <v>41572</v>
      </c>
      <c r="V8313">
        <v>0</v>
      </c>
      <c r="W8313" t="s">
        <v>32</v>
      </c>
      <c r="X8313" t="s">
        <v>337</v>
      </c>
      <c r="Y8313">
        <v>0</v>
      </c>
      <c r="AB8313" t="s">
        <v>237</v>
      </c>
      <c r="AH8313">
        <v>0</v>
      </c>
      <c r="AN8313" t="s">
        <v>238</v>
      </c>
      <c r="AO8313">
        <v>5</v>
      </c>
      <c r="AP8313" t="s">
        <v>246</v>
      </c>
      <c r="AQ8313" s="27">
        <v>41572</v>
      </c>
      <c r="AR8313" t="s">
        <v>240</v>
      </c>
      <c r="AS8313">
        <v>6</v>
      </c>
      <c r="AT8313" t="s">
        <v>246</v>
      </c>
      <c r="AU8313" s="27">
        <v>41572</v>
      </c>
    </row>
    <row r="8314" spans="1:47" x14ac:dyDescent="0.2">
      <c r="A8314">
        <v>8313</v>
      </c>
      <c r="B8314" t="s">
        <v>27031</v>
      </c>
      <c r="C8314" t="s">
        <v>5075</v>
      </c>
      <c r="D8314" t="s">
        <v>27032</v>
      </c>
      <c r="E8314" s="27">
        <v>41741</v>
      </c>
      <c r="F8314" t="s">
        <v>233</v>
      </c>
      <c r="G8314" s="27">
        <v>21983</v>
      </c>
      <c r="H8314">
        <v>56</v>
      </c>
      <c r="I8314" t="s">
        <v>234</v>
      </c>
      <c r="J8314" t="s">
        <v>22</v>
      </c>
      <c r="K8314">
        <v>0</v>
      </c>
      <c r="L8314">
        <v>2</v>
      </c>
      <c r="M8314">
        <v>0</v>
      </c>
      <c r="N8314">
        <v>0</v>
      </c>
      <c r="O8314">
        <v>6</v>
      </c>
      <c r="P8314">
        <v>-1</v>
      </c>
      <c r="Q8314" s="28">
        <v>41740.262499999997</v>
      </c>
      <c r="R8314" s="28">
        <v>41742.213888888888</v>
      </c>
      <c r="S8314" t="s">
        <v>27033</v>
      </c>
      <c r="T8314" s="27">
        <v>41740</v>
      </c>
      <c r="V8314">
        <v>1</v>
      </c>
      <c r="W8314" t="s">
        <v>32</v>
      </c>
      <c r="X8314" t="s">
        <v>261</v>
      </c>
      <c r="Y8314">
        <v>1</v>
      </c>
      <c r="AA8314" t="s">
        <v>27034</v>
      </c>
      <c r="AB8314" t="s">
        <v>32</v>
      </c>
      <c r="AC8314">
        <v>0</v>
      </c>
      <c r="AD8314" s="27">
        <v>42103</v>
      </c>
      <c r="AE8314" t="s">
        <v>261</v>
      </c>
      <c r="AF8314" s="27">
        <v>42103</v>
      </c>
      <c r="AG8314" s="27">
        <v>42191</v>
      </c>
      <c r="AH8314">
        <v>0</v>
      </c>
      <c r="AN8314" t="s">
        <v>238</v>
      </c>
      <c r="AO8314">
        <v>1</v>
      </c>
      <c r="AP8314" t="s">
        <v>239</v>
      </c>
      <c r="AQ8314" s="27">
        <v>41741</v>
      </c>
      <c r="AR8314" t="s">
        <v>240</v>
      </c>
      <c r="AS8314">
        <v>2</v>
      </c>
      <c r="AT8314" t="s">
        <v>239</v>
      </c>
      <c r="AU8314" s="27">
        <v>41741</v>
      </c>
    </row>
    <row r="8315" spans="1:47" x14ac:dyDescent="0.2">
      <c r="A8315">
        <v>8314</v>
      </c>
      <c r="B8315" t="s">
        <v>27035</v>
      </c>
      <c r="C8315" t="s">
        <v>27036</v>
      </c>
      <c r="D8315" t="s">
        <v>1917</v>
      </c>
      <c r="E8315" s="27">
        <v>41296</v>
      </c>
      <c r="F8315" t="s">
        <v>233</v>
      </c>
      <c r="G8315" s="27">
        <v>32790</v>
      </c>
      <c r="H8315">
        <v>26</v>
      </c>
      <c r="I8315" t="s">
        <v>244</v>
      </c>
      <c r="J8315" t="s">
        <v>250</v>
      </c>
      <c r="K8315">
        <v>0</v>
      </c>
      <c r="L8315">
        <v>9</v>
      </c>
      <c r="M8315">
        <v>0</v>
      </c>
      <c r="N8315">
        <v>0</v>
      </c>
      <c r="O8315">
        <v>4</v>
      </c>
      <c r="P8315">
        <v>-1</v>
      </c>
      <c r="Q8315" s="28">
        <v>41295.478472222225</v>
      </c>
      <c r="R8315" s="28">
        <v>41296.401388888888</v>
      </c>
      <c r="S8315" t="s">
        <v>27037</v>
      </c>
      <c r="T8315" s="27">
        <v>41295</v>
      </c>
      <c r="V8315">
        <v>1</v>
      </c>
      <c r="W8315" t="s">
        <v>32</v>
      </c>
      <c r="X8315" t="s">
        <v>364</v>
      </c>
      <c r="Y8315">
        <v>1</v>
      </c>
      <c r="AA8315" t="s">
        <v>27038</v>
      </c>
      <c r="AB8315" t="s">
        <v>36</v>
      </c>
      <c r="AD8315" s="27">
        <v>42132</v>
      </c>
      <c r="AE8315" t="s">
        <v>324</v>
      </c>
      <c r="AH8315">
        <v>0</v>
      </c>
      <c r="AN8315" t="s">
        <v>238</v>
      </c>
      <c r="AO8315">
        <v>7</v>
      </c>
      <c r="AP8315" t="s">
        <v>246</v>
      </c>
      <c r="AQ8315" s="27">
        <v>41296</v>
      </c>
      <c r="AR8315" t="s">
        <v>240</v>
      </c>
      <c r="AS8315">
        <v>9</v>
      </c>
      <c r="AT8315" t="s">
        <v>269</v>
      </c>
      <c r="AU8315" s="27">
        <v>41296</v>
      </c>
    </row>
    <row r="8316" spans="1:47" x14ac:dyDescent="0.2">
      <c r="A8316">
        <v>8315</v>
      </c>
      <c r="B8316" t="s">
        <v>27039</v>
      </c>
      <c r="C8316" t="s">
        <v>3080</v>
      </c>
      <c r="D8316" t="s">
        <v>27040</v>
      </c>
      <c r="E8316" s="27">
        <v>41838</v>
      </c>
      <c r="F8316" t="s">
        <v>233</v>
      </c>
      <c r="G8316" s="27">
        <v>33470</v>
      </c>
      <c r="H8316">
        <v>24</v>
      </c>
      <c r="I8316" t="s">
        <v>259</v>
      </c>
      <c r="J8316" t="s">
        <v>250</v>
      </c>
      <c r="K8316">
        <v>2</v>
      </c>
      <c r="L8316">
        <v>6</v>
      </c>
      <c r="M8316">
        <v>1</v>
      </c>
      <c r="N8316">
        <v>0</v>
      </c>
      <c r="O8316">
        <v>3</v>
      </c>
      <c r="P8316">
        <v>0</v>
      </c>
      <c r="Q8316" s="28">
        <v>41838.090277777781</v>
      </c>
      <c r="R8316" s="28">
        <v>41838.35</v>
      </c>
      <c r="S8316" t="s">
        <v>27041</v>
      </c>
      <c r="T8316" s="27">
        <v>41838</v>
      </c>
      <c r="V8316">
        <v>0</v>
      </c>
      <c r="W8316" t="s">
        <v>36</v>
      </c>
      <c r="X8316" t="s">
        <v>279</v>
      </c>
      <c r="Y8316">
        <v>1</v>
      </c>
      <c r="AA8316" t="s">
        <v>27042</v>
      </c>
      <c r="AB8316" t="s">
        <v>36</v>
      </c>
      <c r="AD8316" s="27">
        <v>42036</v>
      </c>
      <c r="AE8316" t="s">
        <v>392</v>
      </c>
      <c r="AH8316">
        <v>0</v>
      </c>
      <c r="AN8316" t="s">
        <v>238</v>
      </c>
      <c r="AO8316">
        <v>8</v>
      </c>
      <c r="AP8316" t="s">
        <v>269</v>
      </c>
      <c r="AQ8316" s="27">
        <v>41838</v>
      </c>
      <c r="AR8316" t="s">
        <v>240</v>
      </c>
      <c r="AS8316">
        <v>6</v>
      </c>
      <c r="AT8316" t="s">
        <v>246</v>
      </c>
      <c r="AU8316" s="27">
        <v>41838</v>
      </c>
    </row>
    <row r="8317" spans="1:47" x14ac:dyDescent="0.2">
      <c r="A8317">
        <v>8316</v>
      </c>
      <c r="B8317" t="s">
        <v>27043</v>
      </c>
      <c r="C8317" t="s">
        <v>1313</v>
      </c>
      <c r="D8317" t="s">
        <v>18309</v>
      </c>
      <c r="E8317" s="27">
        <v>41365</v>
      </c>
      <c r="F8317" t="s">
        <v>233</v>
      </c>
      <c r="G8317" s="27">
        <v>31492</v>
      </c>
      <c r="H8317">
        <v>30</v>
      </c>
      <c r="I8317" t="s">
        <v>244</v>
      </c>
      <c r="J8317" t="s">
        <v>353</v>
      </c>
      <c r="K8317">
        <v>0</v>
      </c>
      <c r="L8317">
        <v>3</v>
      </c>
      <c r="M8317">
        <v>0</v>
      </c>
      <c r="N8317">
        <v>0</v>
      </c>
      <c r="O8317">
        <v>6</v>
      </c>
      <c r="P8317">
        <v>-10</v>
      </c>
      <c r="Q8317" s="28">
        <v>41355.47152777778</v>
      </c>
      <c r="R8317" s="28">
        <v>41356.434027777781</v>
      </c>
      <c r="S8317" t="s">
        <v>27044</v>
      </c>
      <c r="T8317" s="27">
        <v>41355</v>
      </c>
      <c r="V8317">
        <v>10</v>
      </c>
      <c r="W8317" t="s">
        <v>36</v>
      </c>
      <c r="X8317" t="s">
        <v>724</v>
      </c>
      <c r="Y8317">
        <v>1</v>
      </c>
      <c r="AA8317" t="s">
        <v>27045</v>
      </c>
      <c r="AB8317" t="s">
        <v>32</v>
      </c>
      <c r="AD8317" s="27">
        <v>41388</v>
      </c>
      <c r="AE8317" t="s">
        <v>364</v>
      </c>
      <c r="AH8317">
        <v>0</v>
      </c>
      <c r="AN8317" t="s">
        <v>238</v>
      </c>
      <c r="AO8317">
        <v>2</v>
      </c>
      <c r="AP8317" t="s">
        <v>239</v>
      </c>
      <c r="AQ8317" s="27">
        <v>41365</v>
      </c>
      <c r="AR8317" t="s">
        <v>240</v>
      </c>
      <c r="AS8317">
        <v>3</v>
      </c>
      <c r="AT8317" t="s">
        <v>239</v>
      </c>
      <c r="AU8317" s="27">
        <v>41365</v>
      </c>
    </row>
    <row r="8318" spans="1:47" x14ac:dyDescent="0.2">
      <c r="A8318">
        <v>8317</v>
      </c>
      <c r="B8318" t="s">
        <v>27046</v>
      </c>
      <c r="C8318" t="s">
        <v>3260</v>
      </c>
      <c r="D8318" t="s">
        <v>3654</v>
      </c>
      <c r="E8318" s="27">
        <v>41691</v>
      </c>
      <c r="F8318" t="s">
        <v>233</v>
      </c>
      <c r="G8318" s="27">
        <v>28905</v>
      </c>
      <c r="H8318">
        <v>37</v>
      </c>
      <c r="I8318" t="s">
        <v>244</v>
      </c>
      <c r="J8318" t="s">
        <v>353</v>
      </c>
      <c r="K8318">
        <v>0</v>
      </c>
      <c r="L8318">
        <v>5</v>
      </c>
      <c r="M8318">
        <v>0</v>
      </c>
      <c r="N8318">
        <v>0</v>
      </c>
      <c r="O8318">
        <v>4</v>
      </c>
      <c r="S8318" t="s">
        <v>27047</v>
      </c>
      <c r="T8318" s="27">
        <v>41110</v>
      </c>
      <c r="V8318">
        <v>581</v>
      </c>
      <c r="W8318" t="s">
        <v>32</v>
      </c>
      <c r="X8318" t="s">
        <v>27048</v>
      </c>
      <c r="Y8318">
        <v>0</v>
      </c>
      <c r="AB8318" t="s">
        <v>237</v>
      </c>
      <c r="AH8318">
        <v>0</v>
      </c>
      <c r="AN8318" t="s">
        <v>238</v>
      </c>
      <c r="AO8318">
        <v>2</v>
      </c>
      <c r="AP8318" t="s">
        <v>239</v>
      </c>
      <c r="AQ8318" s="27">
        <v>41691</v>
      </c>
      <c r="AR8318" t="s">
        <v>240</v>
      </c>
      <c r="AS8318">
        <v>5</v>
      </c>
      <c r="AT8318" t="s">
        <v>246</v>
      </c>
      <c r="AU8318" s="27">
        <v>41691</v>
      </c>
    </row>
    <row r="8319" spans="1:47" x14ac:dyDescent="0.2">
      <c r="A8319">
        <v>8318</v>
      </c>
      <c r="B8319" t="s">
        <v>27049</v>
      </c>
      <c r="C8319" t="s">
        <v>4287</v>
      </c>
      <c r="D8319" t="s">
        <v>1734</v>
      </c>
      <c r="E8319" s="27">
        <v>41400</v>
      </c>
      <c r="F8319" t="s">
        <v>233</v>
      </c>
      <c r="G8319" s="27">
        <v>22424</v>
      </c>
      <c r="H8319">
        <v>54</v>
      </c>
      <c r="I8319" t="s">
        <v>234</v>
      </c>
      <c r="J8319" t="s">
        <v>250</v>
      </c>
      <c r="K8319">
        <v>0</v>
      </c>
      <c r="L8319">
        <v>1</v>
      </c>
      <c r="M8319">
        <v>0</v>
      </c>
      <c r="N8319">
        <v>0</v>
      </c>
      <c r="O8319">
        <v>4</v>
      </c>
      <c r="P8319">
        <v>-1</v>
      </c>
      <c r="Q8319" s="28">
        <v>41399.177083333336</v>
      </c>
      <c r="R8319" s="28">
        <v>41401.161805555559</v>
      </c>
      <c r="S8319" t="s">
        <v>27050</v>
      </c>
      <c r="U8319" s="27">
        <v>41399</v>
      </c>
      <c r="V8319">
        <v>1</v>
      </c>
      <c r="W8319" t="s">
        <v>32</v>
      </c>
      <c r="X8319" t="s">
        <v>274</v>
      </c>
      <c r="Y8319">
        <v>0</v>
      </c>
      <c r="AB8319" t="s">
        <v>237</v>
      </c>
      <c r="AH8319">
        <v>0</v>
      </c>
      <c r="AN8319" t="s">
        <v>238</v>
      </c>
      <c r="AO8319">
        <v>1</v>
      </c>
      <c r="AP8319" t="s">
        <v>239</v>
      </c>
      <c r="AQ8319" s="27">
        <v>41400</v>
      </c>
      <c r="AR8319" t="s">
        <v>240</v>
      </c>
      <c r="AS8319">
        <v>1</v>
      </c>
      <c r="AT8319" t="s">
        <v>239</v>
      </c>
      <c r="AU8319" s="27">
        <v>41400</v>
      </c>
    </row>
    <row r="8320" spans="1:47" x14ac:dyDescent="0.2">
      <c r="A8320">
        <v>8319</v>
      </c>
      <c r="B8320" t="s">
        <v>27051</v>
      </c>
      <c r="C8320" t="s">
        <v>817</v>
      </c>
      <c r="D8320" t="s">
        <v>27052</v>
      </c>
      <c r="E8320" s="27">
        <v>41988</v>
      </c>
      <c r="F8320" t="s">
        <v>233</v>
      </c>
      <c r="G8320" s="27">
        <v>34067</v>
      </c>
      <c r="H8320">
        <v>23</v>
      </c>
      <c r="I8320" t="s">
        <v>259</v>
      </c>
      <c r="J8320" t="s">
        <v>353</v>
      </c>
      <c r="K8320">
        <v>0</v>
      </c>
      <c r="L8320">
        <v>5</v>
      </c>
      <c r="M8320">
        <v>0</v>
      </c>
      <c r="N8320">
        <v>0</v>
      </c>
      <c r="O8320">
        <v>0</v>
      </c>
      <c r="P8320">
        <v>0</v>
      </c>
      <c r="Q8320" s="28">
        <v>41988.236111111109</v>
      </c>
      <c r="R8320" s="28">
        <v>41989.06527777778</v>
      </c>
      <c r="S8320" t="s">
        <v>27053</v>
      </c>
      <c r="U8320" s="27">
        <v>41988</v>
      </c>
      <c r="V8320">
        <v>0</v>
      </c>
      <c r="W8320" t="s">
        <v>32</v>
      </c>
      <c r="X8320" t="s">
        <v>274</v>
      </c>
      <c r="Y8320">
        <v>1</v>
      </c>
      <c r="AA8320" t="s">
        <v>27054</v>
      </c>
      <c r="AB8320" t="s">
        <v>32</v>
      </c>
      <c r="AC8320">
        <v>403</v>
      </c>
      <c r="AD8320" s="27">
        <v>42019</v>
      </c>
      <c r="AE8320" t="s">
        <v>359</v>
      </c>
      <c r="AF8320" s="27">
        <v>42422</v>
      </c>
      <c r="AG8320" s="27">
        <v>42423</v>
      </c>
      <c r="AH8320">
        <v>0</v>
      </c>
      <c r="AN8320" t="s">
        <v>238</v>
      </c>
      <c r="AO8320">
        <v>4</v>
      </c>
      <c r="AP8320" t="s">
        <v>239</v>
      </c>
      <c r="AQ8320" s="27">
        <v>41988</v>
      </c>
      <c r="AR8320" t="s">
        <v>240</v>
      </c>
      <c r="AS8320">
        <v>5</v>
      </c>
      <c r="AT8320" t="s">
        <v>246</v>
      </c>
      <c r="AU8320" s="27">
        <v>41988</v>
      </c>
    </row>
    <row r="8321" spans="1:47" x14ac:dyDescent="0.2">
      <c r="A8321">
        <v>8320</v>
      </c>
      <c r="B8321" t="s">
        <v>27055</v>
      </c>
      <c r="C8321" t="s">
        <v>400</v>
      </c>
      <c r="D8321" t="s">
        <v>3447</v>
      </c>
      <c r="E8321" s="27">
        <v>41834</v>
      </c>
      <c r="F8321" t="s">
        <v>233</v>
      </c>
      <c r="G8321" s="27">
        <v>33229</v>
      </c>
      <c r="H8321">
        <v>25</v>
      </c>
      <c r="I8321" t="s">
        <v>244</v>
      </c>
      <c r="J8321" t="s">
        <v>22</v>
      </c>
      <c r="K8321">
        <v>0</v>
      </c>
      <c r="L8321">
        <v>4</v>
      </c>
      <c r="M8321">
        <v>0</v>
      </c>
      <c r="N8321">
        <v>0</v>
      </c>
      <c r="O8321">
        <v>1</v>
      </c>
      <c r="P8321">
        <v>-1</v>
      </c>
      <c r="Q8321" s="28">
        <v>41833.286805555559</v>
      </c>
      <c r="R8321" s="28">
        <v>41901.317361111112</v>
      </c>
      <c r="S8321" t="s">
        <v>27056</v>
      </c>
      <c r="T8321" s="27">
        <v>41833</v>
      </c>
      <c r="V8321">
        <v>1</v>
      </c>
      <c r="W8321" t="s">
        <v>32</v>
      </c>
      <c r="X8321" t="s">
        <v>8287</v>
      </c>
      <c r="Y8321">
        <v>1</v>
      </c>
      <c r="AA8321" t="s">
        <v>27057</v>
      </c>
      <c r="AB8321" t="s">
        <v>36</v>
      </c>
      <c r="AC8321">
        <v>0</v>
      </c>
      <c r="AD8321" s="27">
        <v>42199</v>
      </c>
      <c r="AE8321" t="s">
        <v>474</v>
      </c>
      <c r="AF8321" s="27">
        <v>42199</v>
      </c>
      <c r="AG8321" s="27">
        <v>42200</v>
      </c>
      <c r="AH8321">
        <v>0</v>
      </c>
      <c r="AN8321" t="s">
        <v>238</v>
      </c>
      <c r="AO8321">
        <v>5</v>
      </c>
      <c r="AP8321" t="s">
        <v>246</v>
      </c>
      <c r="AQ8321" s="27">
        <v>41834</v>
      </c>
      <c r="AR8321" t="s">
        <v>240</v>
      </c>
      <c r="AS8321">
        <v>4</v>
      </c>
      <c r="AT8321" t="s">
        <v>239</v>
      </c>
      <c r="AU8321" s="27">
        <v>41834</v>
      </c>
    </row>
    <row r="8322" spans="1:47" x14ac:dyDescent="0.2">
      <c r="A8322">
        <v>8321</v>
      </c>
      <c r="B8322" t="s">
        <v>27058</v>
      </c>
      <c r="C8322" t="s">
        <v>2931</v>
      </c>
      <c r="D8322" t="s">
        <v>27059</v>
      </c>
      <c r="E8322" s="27">
        <v>41543</v>
      </c>
      <c r="F8322" t="s">
        <v>294</v>
      </c>
      <c r="G8322" s="27">
        <v>24891</v>
      </c>
      <c r="H8322">
        <v>48</v>
      </c>
      <c r="I8322" t="s">
        <v>234</v>
      </c>
      <c r="J8322" t="s">
        <v>250</v>
      </c>
      <c r="K8322">
        <v>0</v>
      </c>
      <c r="L8322">
        <v>6</v>
      </c>
      <c r="M8322">
        <v>0</v>
      </c>
      <c r="N8322">
        <v>3</v>
      </c>
      <c r="O8322">
        <v>18</v>
      </c>
      <c r="P8322">
        <v>-85</v>
      </c>
      <c r="Q8322" s="28">
        <v>41458.463194444441</v>
      </c>
      <c r="R8322" s="28">
        <v>41512.51666666667</v>
      </c>
      <c r="S8322" t="s">
        <v>27060</v>
      </c>
      <c r="U8322" s="27">
        <v>41459</v>
      </c>
      <c r="V8322">
        <v>84</v>
      </c>
      <c r="W8322" t="s">
        <v>32</v>
      </c>
      <c r="X8322" t="s">
        <v>274</v>
      </c>
      <c r="Y8322">
        <v>1</v>
      </c>
      <c r="AA8322" t="s">
        <v>27061</v>
      </c>
      <c r="AB8322" t="s">
        <v>32</v>
      </c>
      <c r="AC8322">
        <v>29</v>
      </c>
      <c r="AD8322" s="27">
        <v>41599</v>
      </c>
      <c r="AE8322" t="s">
        <v>20942</v>
      </c>
      <c r="AF8322" s="27">
        <v>41628</v>
      </c>
      <c r="AG8322" s="27">
        <v>41631</v>
      </c>
      <c r="AH8322">
        <v>0</v>
      </c>
      <c r="AN8322" t="s">
        <v>238</v>
      </c>
      <c r="AO8322">
        <v>1</v>
      </c>
      <c r="AP8322" t="s">
        <v>239</v>
      </c>
      <c r="AQ8322" s="27">
        <v>41543</v>
      </c>
      <c r="AR8322" t="s">
        <v>240</v>
      </c>
      <c r="AS8322">
        <v>6</v>
      </c>
      <c r="AT8322" t="s">
        <v>246</v>
      </c>
      <c r="AU8322" s="27">
        <v>41543</v>
      </c>
    </row>
    <row r="8323" spans="1:47" x14ac:dyDescent="0.2">
      <c r="A8323">
        <v>8322</v>
      </c>
      <c r="B8323" t="s">
        <v>27062</v>
      </c>
      <c r="C8323" t="s">
        <v>27063</v>
      </c>
      <c r="D8323" t="s">
        <v>2446</v>
      </c>
      <c r="E8323" s="27">
        <v>41803</v>
      </c>
      <c r="F8323" t="s">
        <v>294</v>
      </c>
      <c r="G8323" s="27">
        <v>29183</v>
      </c>
      <c r="H8323">
        <v>36</v>
      </c>
      <c r="I8323" t="s">
        <v>244</v>
      </c>
      <c r="J8323" t="s">
        <v>250</v>
      </c>
      <c r="K8323">
        <v>0</v>
      </c>
      <c r="L8323">
        <v>9</v>
      </c>
      <c r="M8323">
        <v>0</v>
      </c>
      <c r="N8323">
        <v>0</v>
      </c>
      <c r="O8323">
        <v>13</v>
      </c>
      <c r="P8323">
        <v>-1</v>
      </c>
      <c r="Q8323" s="28">
        <v>41802.075694444444</v>
      </c>
      <c r="R8323" s="28">
        <v>41835.359027777777</v>
      </c>
      <c r="S8323" t="s">
        <v>27064</v>
      </c>
      <c r="T8323" s="27">
        <v>41802</v>
      </c>
      <c r="V8323">
        <v>1</v>
      </c>
      <c r="W8323" t="s">
        <v>32</v>
      </c>
      <c r="X8323" t="s">
        <v>261</v>
      </c>
      <c r="Y8323">
        <v>1</v>
      </c>
      <c r="AA8323" t="s">
        <v>27065</v>
      </c>
      <c r="AB8323" t="s">
        <v>36</v>
      </c>
      <c r="AC8323">
        <v>0</v>
      </c>
      <c r="AD8323" s="27">
        <v>41897</v>
      </c>
      <c r="AE8323" t="s">
        <v>681</v>
      </c>
      <c r="AF8323" s="27">
        <v>41897</v>
      </c>
      <c r="AG8323" s="27">
        <v>41941</v>
      </c>
      <c r="AH8323">
        <v>0</v>
      </c>
      <c r="AN8323" t="s">
        <v>238</v>
      </c>
      <c r="AO8323">
        <v>3</v>
      </c>
      <c r="AP8323" t="s">
        <v>239</v>
      </c>
      <c r="AQ8323" s="27">
        <v>41803</v>
      </c>
      <c r="AR8323" t="s">
        <v>240</v>
      </c>
      <c r="AS8323">
        <v>9</v>
      </c>
      <c r="AT8323" t="s">
        <v>269</v>
      </c>
      <c r="AU8323" s="27">
        <v>41803</v>
      </c>
    </row>
    <row r="8324" spans="1:47" x14ac:dyDescent="0.2">
      <c r="A8324">
        <v>8323</v>
      </c>
      <c r="B8324" t="s">
        <v>27066</v>
      </c>
      <c r="C8324" t="s">
        <v>27067</v>
      </c>
      <c r="D8324" t="s">
        <v>2124</v>
      </c>
      <c r="E8324" s="27">
        <v>41996</v>
      </c>
      <c r="F8324" t="s">
        <v>233</v>
      </c>
      <c r="G8324" s="27">
        <v>25632</v>
      </c>
      <c r="H8324">
        <v>46</v>
      </c>
      <c r="I8324" t="s">
        <v>234</v>
      </c>
      <c r="J8324" t="s">
        <v>3068</v>
      </c>
      <c r="K8324">
        <v>0</v>
      </c>
      <c r="L8324">
        <v>1</v>
      </c>
      <c r="M8324">
        <v>0</v>
      </c>
      <c r="N8324">
        <v>0</v>
      </c>
      <c r="O8324">
        <v>0</v>
      </c>
      <c r="P8324">
        <v>0</v>
      </c>
      <c r="Q8324" s="28">
        <v>41996.09375</v>
      </c>
      <c r="R8324" s="28">
        <v>41996.321527777778</v>
      </c>
      <c r="S8324" t="s">
        <v>27068</v>
      </c>
      <c r="T8324" s="27">
        <v>41995</v>
      </c>
      <c r="V8324">
        <v>1</v>
      </c>
      <c r="W8324" t="s">
        <v>36</v>
      </c>
      <c r="X8324" t="s">
        <v>279</v>
      </c>
      <c r="Y8324">
        <v>0</v>
      </c>
      <c r="AB8324" t="s">
        <v>237</v>
      </c>
      <c r="AH8324">
        <v>0</v>
      </c>
      <c r="AN8324" t="s">
        <v>238</v>
      </c>
      <c r="AO8324">
        <v>1</v>
      </c>
      <c r="AP8324" t="s">
        <v>239</v>
      </c>
      <c r="AQ8324" s="27">
        <v>41996</v>
      </c>
      <c r="AR8324" t="s">
        <v>240</v>
      </c>
      <c r="AS8324">
        <v>1</v>
      </c>
      <c r="AT8324" t="s">
        <v>239</v>
      </c>
      <c r="AU8324" s="27">
        <v>41996</v>
      </c>
    </row>
    <row r="8325" spans="1:47" x14ac:dyDescent="0.2">
      <c r="A8325">
        <v>8324</v>
      </c>
      <c r="B8325" t="s">
        <v>27069</v>
      </c>
      <c r="C8325" t="s">
        <v>1173</v>
      </c>
      <c r="D8325" t="s">
        <v>7395</v>
      </c>
      <c r="E8325" s="27">
        <v>41317</v>
      </c>
      <c r="F8325" t="s">
        <v>294</v>
      </c>
      <c r="G8325" s="27">
        <v>25833</v>
      </c>
      <c r="H8325">
        <v>45</v>
      </c>
      <c r="I8325" t="s">
        <v>234</v>
      </c>
      <c r="J8325" t="s">
        <v>250</v>
      </c>
      <c r="K8325">
        <v>0</v>
      </c>
      <c r="L8325">
        <v>3</v>
      </c>
      <c r="M8325">
        <v>0</v>
      </c>
      <c r="N8325">
        <v>0</v>
      </c>
      <c r="O8325">
        <v>1</v>
      </c>
      <c r="P8325">
        <v>-1</v>
      </c>
      <c r="Q8325" s="28">
        <v>41316.359027777777</v>
      </c>
      <c r="R8325" s="28">
        <v>41417.225694444445</v>
      </c>
      <c r="S8325" t="s">
        <v>27070</v>
      </c>
      <c r="T8325" s="27">
        <v>41316</v>
      </c>
      <c r="V8325">
        <v>1</v>
      </c>
      <c r="W8325" t="s">
        <v>32</v>
      </c>
      <c r="X8325" t="s">
        <v>5345</v>
      </c>
      <c r="Y8325">
        <v>0</v>
      </c>
      <c r="AB8325" t="s">
        <v>237</v>
      </c>
      <c r="AH8325">
        <v>0</v>
      </c>
      <c r="AN8325" t="s">
        <v>238</v>
      </c>
      <c r="AO8325">
        <v>2</v>
      </c>
      <c r="AP8325" t="s">
        <v>239</v>
      </c>
      <c r="AQ8325" s="27">
        <v>41317</v>
      </c>
      <c r="AR8325" t="s">
        <v>240</v>
      </c>
      <c r="AS8325">
        <v>3</v>
      </c>
      <c r="AT8325" t="s">
        <v>239</v>
      </c>
      <c r="AU8325" s="27">
        <v>41317</v>
      </c>
    </row>
    <row r="8326" spans="1:47" x14ac:dyDescent="0.2">
      <c r="A8326">
        <v>8325</v>
      </c>
      <c r="B8326" t="s">
        <v>27071</v>
      </c>
      <c r="C8326" t="s">
        <v>990</v>
      </c>
      <c r="D8326" t="s">
        <v>22855</v>
      </c>
      <c r="E8326" s="27">
        <v>41325</v>
      </c>
      <c r="F8326" t="s">
        <v>233</v>
      </c>
      <c r="G8326" s="27">
        <v>34682</v>
      </c>
      <c r="H8326">
        <v>21</v>
      </c>
      <c r="I8326" t="s">
        <v>259</v>
      </c>
      <c r="J8326" t="s">
        <v>250</v>
      </c>
      <c r="K8326">
        <v>0</v>
      </c>
      <c r="L8326">
        <v>10</v>
      </c>
      <c r="M8326">
        <v>0</v>
      </c>
      <c r="N8326">
        <v>0</v>
      </c>
      <c r="O8326">
        <v>1</v>
      </c>
      <c r="P8326">
        <v>0</v>
      </c>
      <c r="Q8326" s="28">
        <v>41325.174305555556</v>
      </c>
      <c r="R8326" s="28">
        <v>41326.091666666667</v>
      </c>
      <c r="S8326" t="s">
        <v>27072</v>
      </c>
      <c r="T8326" s="27">
        <v>41325</v>
      </c>
      <c r="V8326">
        <v>0</v>
      </c>
      <c r="W8326" t="s">
        <v>32</v>
      </c>
      <c r="X8326" t="s">
        <v>359</v>
      </c>
      <c r="Y8326">
        <v>1</v>
      </c>
      <c r="AA8326" t="s">
        <v>27073</v>
      </c>
      <c r="AB8326" t="s">
        <v>36</v>
      </c>
      <c r="AC8326">
        <v>0</v>
      </c>
      <c r="AD8326" s="27">
        <v>41473</v>
      </c>
      <c r="AE8326" t="s">
        <v>2771</v>
      </c>
      <c r="AF8326" s="27">
        <v>41473</v>
      </c>
      <c r="AG8326" s="27">
        <v>41474</v>
      </c>
      <c r="AH8326">
        <v>0</v>
      </c>
      <c r="AN8326" t="s">
        <v>238</v>
      </c>
      <c r="AO8326">
        <v>10</v>
      </c>
      <c r="AP8326" t="s">
        <v>269</v>
      </c>
      <c r="AQ8326" s="27">
        <v>41325</v>
      </c>
      <c r="AR8326" t="s">
        <v>240</v>
      </c>
      <c r="AS8326">
        <v>10</v>
      </c>
      <c r="AT8326" t="s">
        <v>269</v>
      </c>
      <c r="AU8326" s="27">
        <v>41325</v>
      </c>
    </row>
    <row r="8327" spans="1:47" x14ac:dyDescent="0.2">
      <c r="A8327">
        <v>8326</v>
      </c>
      <c r="B8327" t="s">
        <v>27074</v>
      </c>
      <c r="C8327" t="s">
        <v>1308</v>
      </c>
      <c r="D8327" t="s">
        <v>27075</v>
      </c>
      <c r="E8327" s="27">
        <v>41926</v>
      </c>
      <c r="F8327" t="s">
        <v>233</v>
      </c>
      <c r="G8327" s="27">
        <v>32850</v>
      </c>
      <c r="H8327">
        <v>26</v>
      </c>
      <c r="I8327" t="s">
        <v>244</v>
      </c>
      <c r="J8327" t="s">
        <v>245</v>
      </c>
      <c r="K8327">
        <v>0</v>
      </c>
      <c r="L8327">
        <v>5</v>
      </c>
      <c r="M8327">
        <v>0</v>
      </c>
      <c r="N8327">
        <v>0</v>
      </c>
      <c r="O8327">
        <v>10</v>
      </c>
      <c r="P8327">
        <v>-1</v>
      </c>
      <c r="Q8327" s="28">
        <v>41925.324999999997</v>
      </c>
      <c r="R8327" s="28">
        <v>41926.465277777781</v>
      </c>
      <c r="S8327" t="s">
        <v>27076</v>
      </c>
      <c r="U8327" s="27">
        <v>41925</v>
      </c>
      <c r="V8327">
        <v>1</v>
      </c>
      <c r="W8327" t="s">
        <v>32</v>
      </c>
      <c r="X8327" t="s">
        <v>274</v>
      </c>
      <c r="Y8327">
        <v>1</v>
      </c>
      <c r="AA8327" t="s">
        <v>27077</v>
      </c>
      <c r="AB8327" t="s">
        <v>36</v>
      </c>
      <c r="AD8327" s="27">
        <v>42142</v>
      </c>
      <c r="AE8327" t="s">
        <v>412</v>
      </c>
      <c r="AH8327">
        <v>0</v>
      </c>
      <c r="AN8327" t="s">
        <v>238</v>
      </c>
      <c r="AO8327">
        <v>4</v>
      </c>
      <c r="AP8327" t="s">
        <v>239</v>
      </c>
      <c r="AQ8327" s="27">
        <v>41926</v>
      </c>
      <c r="AR8327" t="s">
        <v>240</v>
      </c>
      <c r="AS8327">
        <v>5</v>
      </c>
      <c r="AT8327" t="s">
        <v>246</v>
      </c>
      <c r="AU8327" s="27">
        <v>41926</v>
      </c>
    </row>
    <row r="8328" spans="1:47" x14ac:dyDescent="0.2">
      <c r="A8328">
        <v>8327</v>
      </c>
      <c r="B8328" t="s">
        <v>27078</v>
      </c>
      <c r="C8328" t="s">
        <v>1481</v>
      </c>
      <c r="D8328" t="s">
        <v>13967</v>
      </c>
      <c r="E8328" s="27">
        <v>41941</v>
      </c>
      <c r="F8328" t="s">
        <v>233</v>
      </c>
      <c r="G8328" s="27">
        <v>22923</v>
      </c>
      <c r="H8328">
        <v>53</v>
      </c>
      <c r="I8328" t="s">
        <v>234</v>
      </c>
      <c r="J8328" t="s">
        <v>250</v>
      </c>
      <c r="K8328">
        <v>0</v>
      </c>
      <c r="L8328">
        <v>1</v>
      </c>
      <c r="M8328">
        <v>0</v>
      </c>
      <c r="N8328">
        <v>0</v>
      </c>
      <c r="O8328">
        <v>1</v>
      </c>
      <c r="P8328">
        <v>-5</v>
      </c>
      <c r="Q8328" s="28">
        <v>41936.263888888891</v>
      </c>
      <c r="R8328" s="28">
        <v>41937.390277777777</v>
      </c>
      <c r="S8328" t="s">
        <v>27079</v>
      </c>
      <c r="T8328" s="27">
        <v>41936</v>
      </c>
      <c r="V8328">
        <v>5</v>
      </c>
      <c r="W8328" t="s">
        <v>36</v>
      </c>
      <c r="X8328" t="s">
        <v>404</v>
      </c>
      <c r="Y8328">
        <v>0</v>
      </c>
      <c r="AB8328" t="s">
        <v>237</v>
      </c>
      <c r="AH8328">
        <v>0</v>
      </c>
      <c r="AN8328" t="s">
        <v>238</v>
      </c>
      <c r="AO8328">
        <v>1</v>
      </c>
      <c r="AP8328" t="s">
        <v>239</v>
      </c>
      <c r="AQ8328" s="27">
        <v>41941</v>
      </c>
      <c r="AR8328" t="s">
        <v>240</v>
      </c>
      <c r="AS8328">
        <v>1</v>
      </c>
      <c r="AT8328" t="s">
        <v>239</v>
      </c>
      <c r="AU8328" s="27">
        <v>41941</v>
      </c>
    </row>
    <row r="8329" spans="1:47" x14ac:dyDescent="0.2">
      <c r="A8329">
        <v>8328</v>
      </c>
      <c r="B8329" t="s">
        <v>27080</v>
      </c>
      <c r="C8329" t="s">
        <v>726</v>
      </c>
      <c r="D8329" t="s">
        <v>4135</v>
      </c>
      <c r="E8329" s="27">
        <v>41916</v>
      </c>
      <c r="F8329" t="s">
        <v>233</v>
      </c>
      <c r="G8329" s="27">
        <v>32966</v>
      </c>
      <c r="H8329">
        <v>26</v>
      </c>
      <c r="I8329" t="s">
        <v>244</v>
      </c>
      <c r="J8329" t="s">
        <v>245</v>
      </c>
      <c r="K8329">
        <v>0</v>
      </c>
      <c r="L8329">
        <v>8</v>
      </c>
      <c r="M8329">
        <v>0</v>
      </c>
      <c r="N8329">
        <v>3</v>
      </c>
      <c r="O8329">
        <v>10</v>
      </c>
      <c r="P8329">
        <v>0</v>
      </c>
      <c r="Q8329" s="28">
        <v>41916.255555555559</v>
      </c>
      <c r="R8329" s="28">
        <v>41917.115277777775</v>
      </c>
      <c r="S8329" t="s">
        <v>27081</v>
      </c>
      <c r="T8329" s="27">
        <v>41916</v>
      </c>
      <c r="V8329">
        <v>0</v>
      </c>
      <c r="W8329" t="s">
        <v>36</v>
      </c>
      <c r="X8329" t="s">
        <v>324</v>
      </c>
      <c r="Y8329">
        <v>1</v>
      </c>
      <c r="AA8329" t="s">
        <v>27082</v>
      </c>
      <c r="AB8329" t="s">
        <v>36</v>
      </c>
      <c r="AC8329">
        <v>41</v>
      </c>
      <c r="AD8329" s="27">
        <v>42024</v>
      </c>
      <c r="AE8329" t="s">
        <v>2030</v>
      </c>
      <c r="AF8329" s="27">
        <v>42065</v>
      </c>
      <c r="AG8329" s="27">
        <v>42066</v>
      </c>
      <c r="AH8329">
        <v>1</v>
      </c>
      <c r="AJ8329" t="s">
        <v>27083</v>
      </c>
      <c r="AK8329" t="s">
        <v>312</v>
      </c>
      <c r="AL8329" s="27">
        <v>42293</v>
      </c>
      <c r="AM8329" t="s">
        <v>2149</v>
      </c>
      <c r="AN8329" t="s">
        <v>238</v>
      </c>
      <c r="AO8329">
        <v>7</v>
      </c>
      <c r="AP8329" t="s">
        <v>246</v>
      </c>
      <c r="AQ8329" s="27">
        <v>41916</v>
      </c>
      <c r="AR8329" t="s">
        <v>240</v>
      </c>
      <c r="AS8329">
        <v>8</v>
      </c>
      <c r="AT8329" t="s">
        <v>269</v>
      </c>
      <c r="AU8329" s="27">
        <v>41916</v>
      </c>
    </row>
    <row r="8330" spans="1:47" x14ac:dyDescent="0.2">
      <c r="A8330">
        <v>8329</v>
      </c>
      <c r="B8330" t="s">
        <v>27084</v>
      </c>
      <c r="C8330" t="s">
        <v>25600</v>
      </c>
      <c r="D8330" t="s">
        <v>1291</v>
      </c>
      <c r="E8330" s="27">
        <v>41965</v>
      </c>
      <c r="F8330" t="s">
        <v>294</v>
      </c>
      <c r="G8330" s="27">
        <v>34205</v>
      </c>
      <c r="H8330">
        <v>22</v>
      </c>
      <c r="I8330" t="s">
        <v>259</v>
      </c>
      <c r="J8330" t="s">
        <v>250</v>
      </c>
      <c r="K8330">
        <v>0</v>
      </c>
      <c r="L8330">
        <v>4</v>
      </c>
      <c r="M8330">
        <v>1</v>
      </c>
      <c r="N8330">
        <v>0</v>
      </c>
      <c r="O8330">
        <v>1</v>
      </c>
      <c r="P8330">
        <v>-1</v>
      </c>
      <c r="Q8330" s="28">
        <v>41964.303472222222</v>
      </c>
      <c r="R8330" s="28">
        <v>41965.506249999999</v>
      </c>
      <c r="S8330" t="s">
        <v>27085</v>
      </c>
      <c r="T8330" s="27">
        <v>41964</v>
      </c>
      <c r="V8330">
        <v>1</v>
      </c>
      <c r="W8330" t="s">
        <v>32</v>
      </c>
      <c r="X8330" t="s">
        <v>359</v>
      </c>
      <c r="Y8330">
        <v>0</v>
      </c>
      <c r="AB8330" t="s">
        <v>237</v>
      </c>
      <c r="AH8330">
        <v>0</v>
      </c>
      <c r="AN8330" t="s">
        <v>238</v>
      </c>
      <c r="AO8330">
        <v>4</v>
      </c>
      <c r="AP8330" t="s">
        <v>239</v>
      </c>
      <c r="AQ8330" s="27">
        <v>41965</v>
      </c>
      <c r="AR8330" t="s">
        <v>240</v>
      </c>
      <c r="AS8330">
        <v>4</v>
      </c>
      <c r="AT8330" t="s">
        <v>239</v>
      </c>
      <c r="AU8330" s="27">
        <v>41965</v>
      </c>
    </row>
    <row r="8331" spans="1:47" x14ac:dyDescent="0.2">
      <c r="A8331">
        <v>8330</v>
      </c>
      <c r="B8331" t="s">
        <v>27086</v>
      </c>
      <c r="C8331" t="s">
        <v>375</v>
      </c>
      <c r="D8331" t="s">
        <v>575</v>
      </c>
      <c r="E8331" s="27">
        <v>41707</v>
      </c>
      <c r="F8331" t="s">
        <v>233</v>
      </c>
      <c r="G8331" s="27">
        <v>30578</v>
      </c>
      <c r="H8331">
        <v>32</v>
      </c>
      <c r="I8331" t="s">
        <v>244</v>
      </c>
      <c r="J8331" t="s">
        <v>250</v>
      </c>
      <c r="K8331">
        <v>0</v>
      </c>
      <c r="L8331">
        <v>2</v>
      </c>
      <c r="M8331">
        <v>0</v>
      </c>
      <c r="N8331">
        <v>0</v>
      </c>
      <c r="O8331">
        <v>7</v>
      </c>
      <c r="P8331">
        <v>0</v>
      </c>
      <c r="Q8331" s="28">
        <v>41707.162499999999</v>
      </c>
      <c r="R8331" s="28">
        <v>41709.133333333331</v>
      </c>
      <c r="S8331" t="s">
        <v>27087</v>
      </c>
      <c r="T8331" s="27">
        <v>41707</v>
      </c>
      <c r="V8331">
        <v>0</v>
      </c>
      <c r="W8331" t="s">
        <v>32</v>
      </c>
      <c r="X8331" t="s">
        <v>364</v>
      </c>
      <c r="Y8331">
        <v>0</v>
      </c>
      <c r="AB8331" t="s">
        <v>237</v>
      </c>
      <c r="AH8331">
        <v>0</v>
      </c>
      <c r="AN8331" t="s">
        <v>238</v>
      </c>
      <c r="AO8331">
        <v>1</v>
      </c>
      <c r="AP8331" t="s">
        <v>239</v>
      </c>
      <c r="AQ8331" s="27">
        <v>41707</v>
      </c>
      <c r="AR8331" t="s">
        <v>240</v>
      </c>
      <c r="AS8331">
        <v>2</v>
      </c>
      <c r="AT8331" t="s">
        <v>239</v>
      </c>
      <c r="AU8331" s="27">
        <v>41707</v>
      </c>
    </row>
    <row r="8332" spans="1:47" x14ac:dyDescent="0.2">
      <c r="A8332">
        <v>8331</v>
      </c>
      <c r="B8332" t="s">
        <v>14197</v>
      </c>
      <c r="C8332" t="s">
        <v>242</v>
      </c>
      <c r="D8332" t="s">
        <v>1300</v>
      </c>
      <c r="E8332" s="27">
        <v>41872</v>
      </c>
      <c r="F8332" t="s">
        <v>233</v>
      </c>
      <c r="G8332" s="27">
        <v>28868</v>
      </c>
      <c r="H8332">
        <v>37</v>
      </c>
      <c r="I8332" t="s">
        <v>244</v>
      </c>
      <c r="J8332" t="s">
        <v>250</v>
      </c>
      <c r="K8332">
        <v>0</v>
      </c>
      <c r="L8332">
        <v>3</v>
      </c>
      <c r="M8332">
        <v>0</v>
      </c>
      <c r="N8332">
        <v>0</v>
      </c>
      <c r="O8332">
        <v>0</v>
      </c>
      <c r="W8332" t="s">
        <v>237</v>
      </c>
      <c r="Y8332">
        <v>-1</v>
      </c>
      <c r="AB8332" t="s">
        <v>237</v>
      </c>
      <c r="AH8332">
        <v>0</v>
      </c>
      <c r="AN8332" t="s">
        <v>238</v>
      </c>
      <c r="AO8332">
        <v>5</v>
      </c>
      <c r="AP8332" t="s">
        <v>246</v>
      </c>
      <c r="AQ8332" s="27">
        <v>41872</v>
      </c>
      <c r="AR8332" t="s">
        <v>240</v>
      </c>
      <c r="AS8332">
        <v>3</v>
      </c>
      <c r="AT8332" t="s">
        <v>239</v>
      </c>
      <c r="AU8332" s="27">
        <v>41872</v>
      </c>
    </row>
    <row r="8333" spans="1:47" x14ac:dyDescent="0.2">
      <c r="A8333">
        <v>8332</v>
      </c>
      <c r="B8333" t="s">
        <v>27088</v>
      </c>
      <c r="C8333" t="s">
        <v>5881</v>
      </c>
      <c r="D8333" t="s">
        <v>27089</v>
      </c>
      <c r="E8333" s="27">
        <v>41773</v>
      </c>
      <c r="F8333" t="s">
        <v>233</v>
      </c>
      <c r="G8333" s="27">
        <v>32386</v>
      </c>
      <c r="H8333">
        <v>27</v>
      </c>
      <c r="I8333" t="s">
        <v>244</v>
      </c>
      <c r="J8333" t="s">
        <v>245</v>
      </c>
      <c r="K8333">
        <v>0</v>
      </c>
      <c r="L8333">
        <v>8</v>
      </c>
      <c r="M8333">
        <v>0</v>
      </c>
      <c r="N8333">
        <v>0</v>
      </c>
      <c r="O8333">
        <v>0</v>
      </c>
      <c r="W8333" t="s">
        <v>237</v>
      </c>
      <c r="Y8333">
        <v>-1</v>
      </c>
      <c r="AB8333" t="s">
        <v>237</v>
      </c>
      <c r="AH8333">
        <v>0</v>
      </c>
      <c r="AN8333" t="s">
        <v>238</v>
      </c>
      <c r="AO8333">
        <v>3</v>
      </c>
      <c r="AP8333" t="s">
        <v>239</v>
      </c>
      <c r="AQ8333" s="27">
        <v>41773</v>
      </c>
      <c r="AR8333" t="s">
        <v>240</v>
      </c>
      <c r="AS8333">
        <v>8</v>
      </c>
      <c r="AT8333" t="s">
        <v>269</v>
      </c>
      <c r="AU8333" s="27">
        <v>41773</v>
      </c>
    </row>
    <row r="8334" spans="1:47" x14ac:dyDescent="0.2">
      <c r="A8334">
        <v>8333</v>
      </c>
      <c r="B8334" t="s">
        <v>27090</v>
      </c>
      <c r="C8334" t="s">
        <v>456</v>
      </c>
      <c r="D8334" t="s">
        <v>850</v>
      </c>
      <c r="E8334" s="27">
        <v>41276</v>
      </c>
      <c r="F8334" t="s">
        <v>233</v>
      </c>
      <c r="G8334" s="27">
        <v>32124</v>
      </c>
      <c r="H8334">
        <v>28</v>
      </c>
      <c r="I8334" t="s">
        <v>244</v>
      </c>
      <c r="J8334" t="s">
        <v>250</v>
      </c>
      <c r="K8334">
        <v>0</v>
      </c>
      <c r="L8334">
        <v>2</v>
      </c>
      <c r="M8334">
        <v>0</v>
      </c>
      <c r="N8334">
        <v>0</v>
      </c>
      <c r="O8334">
        <v>0</v>
      </c>
      <c r="W8334" t="s">
        <v>237</v>
      </c>
      <c r="Y8334">
        <v>-1</v>
      </c>
      <c r="AB8334" t="s">
        <v>237</v>
      </c>
      <c r="AH8334">
        <v>0</v>
      </c>
      <c r="AN8334" t="s">
        <v>238</v>
      </c>
      <c r="AO8334">
        <v>3</v>
      </c>
      <c r="AP8334" t="s">
        <v>239</v>
      </c>
      <c r="AQ8334" s="27">
        <v>41276</v>
      </c>
      <c r="AR8334" t="s">
        <v>240</v>
      </c>
      <c r="AS8334">
        <v>2</v>
      </c>
      <c r="AT8334" t="s">
        <v>239</v>
      </c>
      <c r="AU8334" s="27">
        <v>41276</v>
      </c>
    </row>
    <row r="8335" spans="1:47" x14ac:dyDescent="0.2">
      <c r="A8335">
        <v>8334</v>
      </c>
      <c r="B8335" t="s">
        <v>27091</v>
      </c>
      <c r="C8335" t="s">
        <v>242</v>
      </c>
      <c r="D8335" t="s">
        <v>27092</v>
      </c>
      <c r="E8335" s="27">
        <v>41902</v>
      </c>
      <c r="F8335" t="s">
        <v>233</v>
      </c>
      <c r="G8335" s="27">
        <v>34081</v>
      </c>
      <c r="H8335">
        <v>22</v>
      </c>
      <c r="I8335" t="s">
        <v>259</v>
      </c>
      <c r="J8335" t="s">
        <v>250</v>
      </c>
      <c r="K8335">
        <v>0</v>
      </c>
      <c r="L8335">
        <v>4</v>
      </c>
      <c r="M8335">
        <v>0</v>
      </c>
      <c r="N8335">
        <v>0</v>
      </c>
      <c r="O8335">
        <v>0</v>
      </c>
      <c r="W8335" t="s">
        <v>237</v>
      </c>
      <c r="Y8335">
        <v>-1</v>
      </c>
      <c r="AB8335" t="s">
        <v>237</v>
      </c>
      <c r="AH8335">
        <v>0</v>
      </c>
      <c r="AN8335" t="s">
        <v>238</v>
      </c>
      <c r="AO8335">
        <v>6</v>
      </c>
      <c r="AP8335" t="s">
        <v>246</v>
      </c>
      <c r="AQ8335" s="27">
        <v>41902</v>
      </c>
      <c r="AR8335" t="s">
        <v>240</v>
      </c>
      <c r="AS8335">
        <v>4</v>
      </c>
      <c r="AT8335" t="s">
        <v>239</v>
      </c>
      <c r="AU8335" s="27">
        <v>41902</v>
      </c>
    </row>
    <row r="8336" spans="1:47" x14ac:dyDescent="0.2">
      <c r="A8336">
        <v>8335</v>
      </c>
      <c r="B8336" t="s">
        <v>27093</v>
      </c>
      <c r="C8336" t="s">
        <v>12202</v>
      </c>
      <c r="D8336" t="s">
        <v>27094</v>
      </c>
      <c r="E8336" s="27">
        <v>41674</v>
      </c>
      <c r="F8336" t="s">
        <v>233</v>
      </c>
      <c r="G8336" s="27">
        <v>22798</v>
      </c>
      <c r="H8336">
        <v>53</v>
      </c>
      <c r="I8336" t="s">
        <v>234</v>
      </c>
      <c r="J8336" t="s">
        <v>245</v>
      </c>
      <c r="K8336">
        <v>0</v>
      </c>
      <c r="L8336">
        <v>1</v>
      </c>
      <c r="M8336">
        <v>0</v>
      </c>
      <c r="N8336">
        <v>0</v>
      </c>
      <c r="O8336">
        <v>0</v>
      </c>
      <c r="W8336" t="s">
        <v>237</v>
      </c>
      <c r="Y8336">
        <v>-1</v>
      </c>
      <c r="AB8336" t="s">
        <v>237</v>
      </c>
      <c r="AH8336">
        <v>0</v>
      </c>
      <c r="AN8336" t="s">
        <v>238</v>
      </c>
      <c r="AO8336">
        <v>1</v>
      </c>
      <c r="AP8336" t="s">
        <v>239</v>
      </c>
      <c r="AQ8336" s="27">
        <v>41674</v>
      </c>
      <c r="AR8336" t="s">
        <v>240</v>
      </c>
      <c r="AS8336">
        <v>1</v>
      </c>
      <c r="AT8336" t="s">
        <v>239</v>
      </c>
      <c r="AU8336" s="27">
        <v>41674</v>
      </c>
    </row>
    <row r="8337" spans="1:47" x14ac:dyDescent="0.2">
      <c r="A8337">
        <v>8336</v>
      </c>
      <c r="B8337" t="s">
        <v>27095</v>
      </c>
      <c r="C8337" t="s">
        <v>3848</v>
      </c>
      <c r="D8337" t="s">
        <v>27096</v>
      </c>
      <c r="E8337" s="27">
        <v>41677</v>
      </c>
      <c r="F8337" t="s">
        <v>233</v>
      </c>
      <c r="G8337" s="27">
        <v>22395</v>
      </c>
      <c r="H8337">
        <v>54</v>
      </c>
      <c r="I8337" t="s">
        <v>234</v>
      </c>
      <c r="J8337" t="s">
        <v>245</v>
      </c>
      <c r="K8337">
        <v>0</v>
      </c>
      <c r="L8337">
        <v>7</v>
      </c>
      <c r="M8337">
        <v>0</v>
      </c>
      <c r="N8337">
        <v>0</v>
      </c>
      <c r="O8337">
        <v>0</v>
      </c>
      <c r="W8337" t="s">
        <v>237</v>
      </c>
      <c r="Y8337">
        <v>-1</v>
      </c>
      <c r="AB8337" t="s">
        <v>237</v>
      </c>
      <c r="AH8337">
        <v>0</v>
      </c>
      <c r="AN8337" t="s">
        <v>238</v>
      </c>
      <c r="AO8337">
        <v>5</v>
      </c>
      <c r="AP8337" t="s">
        <v>246</v>
      </c>
      <c r="AQ8337" s="27">
        <v>41677</v>
      </c>
      <c r="AR8337" t="s">
        <v>240</v>
      </c>
      <c r="AS8337">
        <v>7</v>
      </c>
      <c r="AT8337" t="s">
        <v>246</v>
      </c>
      <c r="AU8337" s="27">
        <v>41677</v>
      </c>
    </row>
    <row r="8338" spans="1:47" x14ac:dyDescent="0.2">
      <c r="A8338">
        <v>8337</v>
      </c>
      <c r="B8338" t="s">
        <v>27097</v>
      </c>
      <c r="C8338" t="s">
        <v>27098</v>
      </c>
      <c r="D8338" t="s">
        <v>9912</v>
      </c>
      <c r="E8338" s="27">
        <v>41730</v>
      </c>
      <c r="F8338" t="s">
        <v>233</v>
      </c>
      <c r="G8338" s="27">
        <v>33113</v>
      </c>
      <c r="H8338">
        <v>25</v>
      </c>
      <c r="I8338" t="s">
        <v>244</v>
      </c>
      <c r="J8338" t="s">
        <v>22</v>
      </c>
      <c r="K8338">
        <v>0</v>
      </c>
      <c r="L8338">
        <v>3</v>
      </c>
      <c r="M8338">
        <v>0</v>
      </c>
      <c r="N8338">
        <v>0</v>
      </c>
      <c r="O8338">
        <v>0</v>
      </c>
      <c r="W8338" t="s">
        <v>237</v>
      </c>
      <c r="Y8338">
        <v>-1</v>
      </c>
      <c r="AB8338" t="s">
        <v>237</v>
      </c>
      <c r="AH8338">
        <v>0</v>
      </c>
      <c r="AN8338" t="s">
        <v>238</v>
      </c>
      <c r="AO8338">
        <v>3</v>
      </c>
      <c r="AP8338" t="s">
        <v>239</v>
      </c>
      <c r="AQ8338" s="27">
        <v>41730</v>
      </c>
      <c r="AR8338" t="s">
        <v>240</v>
      </c>
      <c r="AS8338">
        <v>3</v>
      </c>
      <c r="AT8338" t="s">
        <v>239</v>
      </c>
      <c r="AU8338" s="27">
        <v>41730</v>
      </c>
    </row>
    <row r="8339" spans="1:47" x14ac:dyDescent="0.2">
      <c r="A8339">
        <v>8338</v>
      </c>
      <c r="B8339" t="s">
        <v>27099</v>
      </c>
      <c r="C8339" t="s">
        <v>524</v>
      </c>
      <c r="D8339" t="s">
        <v>232</v>
      </c>
      <c r="E8339" s="27">
        <v>41289</v>
      </c>
      <c r="F8339" t="s">
        <v>233</v>
      </c>
      <c r="G8339" s="27">
        <v>31504</v>
      </c>
      <c r="H8339">
        <v>30</v>
      </c>
      <c r="I8339" t="s">
        <v>244</v>
      </c>
      <c r="J8339" t="s">
        <v>245</v>
      </c>
      <c r="K8339">
        <v>0</v>
      </c>
      <c r="L8339">
        <v>1</v>
      </c>
      <c r="M8339">
        <v>0</v>
      </c>
      <c r="N8339">
        <v>0</v>
      </c>
      <c r="O8339">
        <v>0</v>
      </c>
      <c r="W8339" t="s">
        <v>237</v>
      </c>
      <c r="Y8339">
        <v>-1</v>
      </c>
      <c r="AB8339" t="s">
        <v>237</v>
      </c>
      <c r="AH8339">
        <v>0</v>
      </c>
      <c r="AN8339" t="s">
        <v>238</v>
      </c>
      <c r="AO8339">
        <v>2</v>
      </c>
      <c r="AP8339" t="s">
        <v>239</v>
      </c>
      <c r="AQ8339" s="27">
        <v>41289</v>
      </c>
      <c r="AR8339" t="s">
        <v>240</v>
      </c>
      <c r="AS8339">
        <v>1</v>
      </c>
      <c r="AT8339" t="s">
        <v>239</v>
      </c>
      <c r="AU8339" s="27">
        <v>41289</v>
      </c>
    </row>
    <row r="8340" spans="1:47" x14ac:dyDescent="0.2">
      <c r="A8340">
        <v>8339</v>
      </c>
      <c r="B8340" t="s">
        <v>27100</v>
      </c>
      <c r="C8340" t="s">
        <v>17823</v>
      </c>
      <c r="D8340" t="s">
        <v>14097</v>
      </c>
      <c r="E8340" s="27">
        <v>41913</v>
      </c>
      <c r="F8340" t="s">
        <v>233</v>
      </c>
      <c r="G8340" s="27">
        <v>35102</v>
      </c>
      <c r="H8340">
        <v>20</v>
      </c>
      <c r="I8340" t="s">
        <v>259</v>
      </c>
      <c r="J8340" t="s">
        <v>250</v>
      </c>
      <c r="K8340">
        <v>0</v>
      </c>
      <c r="L8340">
        <v>4</v>
      </c>
      <c r="M8340">
        <v>0</v>
      </c>
      <c r="N8340">
        <v>0</v>
      </c>
      <c r="O8340">
        <v>0</v>
      </c>
      <c r="W8340" t="s">
        <v>237</v>
      </c>
      <c r="Y8340">
        <v>-1</v>
      </c>
      <c r="AB8340" t="s">
        <v>237</v>
      </c>
      <c r="AH8340">
        <v>0</v>
      </c>
      <c r="AN8340" t="s">
        <v>238</v>
      </c>
      <c r="AO8340">
        <v>6</v>
      </c>
      <c r="AP8340" t="s">
        <v>246</v>
      </c>
      <c r="AQ8340" s="27">
        <v>41913</v>
      </c>
      <c r="AR8340" t="s">
        <v>240</v>
      </c>
      <c r="AS8340">
        <v>4</v>
      </c>
      <c r="AT8340" t="s">
        <v>239</v>
      </c>
      <c r="AU8340" s="27">
        <v>41913</v>
      </c>
    </row>
    <row r="8341" spans="1:47" x14ac:dyDescent="0.2">
      <c r="A8341">
        <v>8340</v>
      </c>
      <c r="B8341" t="s">
        <v>27101</v>
      </c>
      <c r="C8341" t="s">
        <v>918</v>
      </c>
      <c r="D8341" t="s">
        <v>664</v>
      </c>
      <c r="E8341" s="27">
        <v>41423</v>
      </c>
      <c r="F8341" t="s">
        <v>233</v>
      </c>
      <c r="G8341" s="27">
        <v>25735</v>
      </c>
      <c r="H8341">
        <v>45</v>
      </c>
      <c r="I8341" t="s">
        <v>234</v>
      </c>
      <c r="J8341" t="s">
        <v>245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-1</v>
      </c>
      <c r="Q8341" s="28">
        <v>41422.505555555559</v>
      </c>
      <c r="R8341" s="28">
        <v>41423.092361111114</v>
      </c>
      <c r="S8341" t="s">
        <v>27102</v>
      </c>
      <c r="T8341" s="27">
        <v>41422</v>
      </c>
      <c r="V8341">
        <v>1</v>
      </c>
      <c r="W8341" t="s">
        <v>32</v>
      </c>
      <c r="X8341" t="s">
        <v>254</v>
      </c>
      <c r="Y8341">
        <v>0</v>
      </c>
      <c r="AB8341" t="s">
        <v>237</v>
      </c>
      <c r="AH8341">
        <v>0</v>
      </c>
      <c r="AN8341" t="s">
        <v>238</v>
      </c>
      <c r="AO8341">
        <v>1</v>
      </c>
      <c r="AP8341" t="s">
        <v>239</v>
      </c>
      <c r="AQ8341" s="27">
        <v>41423</v>
      </c>
      <c r="AR8341" t="s">
        <v>240</v>
      </c>
      <c r="AS8341">
        <v>1</v>
      </c>
      <c r="AT8341" t="s">
        <v>239</v>
      </c>
      <c r="AU8341" s="27">
        <v>41423</v>
      </c>
    </row>
    <row r="8342" spans="1:47" x14ac:dyDescent="0.2">
      <c r="A8342">
        <v>8341</v>
      </c>
      <c r="B8342" t="s">
        <v>27103</v>
      </c>
      <c r="C8342" t="s">
        <v>24650</v>
      </c>
      <c r="D8342" t="s">
        <v>27104</v>
      </c>
      <c r="E8342" s="27">
        <v>41591</v>
      </c>
      <c r="F8342" t="s">
        <v>233</v>
      </c>
      <c r="G8342" s="27">
        <v>25029</v>
      </c>
      <c r="H8342">
        <v>47</v>
      </c>
      <c r="I8342" t="s">
        <v>234</v>
      </c>
      <c r="J8342" t="s">
        <v>245</v>
      </c>
      <c r="K8342">
        <v>0</v>
      </c>
      <c r="L8342">
        <v>5</v>
      </c>
      <c r="M8342">
        <v>0</v>
      </c>
      <c r="N8342">
        <v>0</v>
      </c>
      <c r="O8342">
        <v>1</v>
      </c>
      <c r="P8342">
        <v>-1</v>
      </c>
      <c r="Q8342" s="28">
        <v>41590.467361111114</v>
      </c>
      <c r="R8342" s="28">
        <v>41591.043749999997</v>
      </c>
      <c r="S8342" t="s">
        <v>27105</v>
      </c>
      <c r="T8342" s="27">
        <v>41590</v>
      </c>
      <c r="V8342">
        <v>1</v>
      </c>
      <c r="W8342" t="s">
        <v>36</v>
      </c>
      <c r="X8342" t="s">
        <v>279</v>
      </c>
      <c r="Y8342">
        <v>0</v>
      </c>
      <c r="AB8342" t="s">
        <v>237</v>
      </c>
      <c r="AH8342">
        <v>0</v>
      </c>
      <c r="AN8342" t="s">
        <v>238</v>
      </c>
      <c r="AO8342">
        <v>3</v>
      </c>
      <c r="AP8342" t="s">
        <v>239</v>
      </c>
      <c r="AQ8342" s="27">
        <v>41591</v>
      </c>
      <c r="AR8342" t="s">
        <v>240</v>
      </c>
      <c r="AS8342">
        <v>5</v>
      </c>
      <c r="AT8342" t="s">
        <v>246</v>
      </c>
      <c r="AU8342" s="27">
        <v>41591</v>
      </c>
    </row>
    <row r="8343" spans="1:47" x14ac:dyDescent="0.2">
      <c r="A8343">
        <v>8342</v>
      </c>
      <c r="B8343" t="s">
        <v>27106</v>
      </c>
      <c r="C8343" t="s">
        <v>27107</v>
      </c>
      <c r="D8343" t="s">
        <v>4257</v>
      </c>
      <c r="E8343" s="27">
        <v>41853</v>
      </c>
      <c r="F8343" t="s">
        <v>233</v>
      </c>
      <c r="G8343" s="27">
        <v>19294</v>
      </c>
      <c r="H8343">
        <v>63</v>
      </c>
      <c r="I8343" t="s">
        <v>234</v>
      </c>
      <c r="J8343" t="s">
        <v>250</v>
      </c>
      <c r="K8343">
        <v>0</v>
      </c>
      <c r="L8343">
        <v>9</v>
      </c>
      <c r="M8343">
        <v>0</v>
      </c>
      <c r="N8343">
        <v>0</v>
      </c>
      <c r="O8343">
        <v>11</v>
      </c>
      <c r="P8343">
        <v>-1</v>
      </c>
      <c r="Q8343" s="28">
        <v>41852.192361111112</v>
      </c>
      <c r="R8343" s="28">
        <v>41941.206944444442</v>
      </c>
      <c r="S8343" t="s">
        <v>27108</v>
      </c>
      <c r="T8343" s="27">
        <v>41852</v>
      </c>
      <c r="V8343">
        <v>1</v>
      </c>
      <c r="W8343" t="s">
        <v>32</v>
      </c>
      <c r="X8343" t="s">
        <v>494</v>
      </c>
      <c r="Y8343">
        <v>0</v>
      </c>
      <c r="AB8343" t="s">
        <v>237</v>
      </c>
      <c r="AH8343">
        <v>0</v>
      </c>
      <c r="AN8343" t="s">
        <v>238</v>
      </c>
      <c r="AO8343">
        <v>3</v>
      </c>
      <c r="AP8343" t="s">
        <v>239</v>
      </c>
      <c r="AQ8343" s="27">
        <v>41853</v>
      </c>
      <c r="AR8343" t="s">
        <v>240</v>
      </c>
      <c r="AS8343">
        <v>9</v>
      </c>
      <c r="AT8343" t="s">
        <v>269</v>
      </c>
      <c r="AU8343" s="27">
        <v>41853</v>
      </c>
    </row>
    <row r="8344" spans="1:47" x14ac:dyDescent="0.2">
      <c r="A8344">
        <v>8343</v>
      </c>
      <c r="B8344" t="s">
        <v>27109</v>
      </c>
      <c r="C8344" t="s">
        <v>243</v>
      </c>
      <c r="D8344" t="s">
        <v>2213</v>
      </c>
      <c r="E8344" s="27">
        <v>41403</v>
      </c>
      <c r="F8344" t="s">
        <v>233</v>
      </c>
      <c r="G8344" s="27">
        <v>31400</v>
      </c>
      <c r="H8344">
        <v>30</v>
      </c>
      <c r="I8344" t="s">
        <v>244</v>
      </c>
      <c r="J8344" t="s">
        <v>353</v>
      </c>
      <c r="K8344">
        <v>0</v>
      </c>
      <c r="L8344">
        <v>8</v>
      </c>
      <c r="M8344">
        <v>0</v>
      </c>
      <c r="N8344">
        <v>0</v>
      </c>
      <c r="O8344">
        <v>7</v>
      </c>
      <c r="P8344">
        <v>269</v>
      </c>
      <c r="Q8344" s="28">
        <v>41672.058333333334</v>
      </c>
      <c r="R8344" s="28">
        <v>41672.335416666669</v>
      </c>
      <c r="S8344" t="s">
        <v>27110</v>
      </c>
      <c r="T8344" s="27">
        <v>41257</v>
      </c>
      <c r="V8344">
        <v>146</v>
      </c>
      <c r="W8344" t="s">
        <v>32</v>
      </c>
      <c r="X8344" t="s">
        <v>268</v>
      </c>
      <c r="Y8344">
        <v>1</v>
      </c>
      <c r="AA8344" t="s">
        <v>27111</v>
      </c>
      <c r="AB8344" t="s">
        <v>36</v>
      </c>
      <c r="AC8344">
        <v>1</v>
      </c>
      <c r="AD8344" s="27">
        <v>41671</v>
      </c>
      <c r="AE8344" t="s">
        <v>2030</v>
      </c>
      <c r="AF8344" s="27">
        <v>41672</v>
      </c>
      <c r="AG8344" s="27">
        <v>41672</v>
      </c>
      <c r="AH8344">
        <v>1</v>
      </c>
      <c r="AJ8344" t="s">
        <v>27112</v>
      </c>
      <c r="AK8344" t="s">
        <v>255</v>
      </c>
      <c r="AL8344" s="27">
        <v>42220</v>
      </c>
      <c r="AM8344" t="s">
        <v>974</v>
      </c>
      <c r="AN8344" t="s">
        <v>238</v>
      </c>
      <c r="AO8344">
        <v>7</v>
      </c>
      <c r="AP8344" t="s">
        <v>246</v>
      </c>
      <c r="AQ8344" s="27">
        <v>41403</v>
      </c>
      <c r="AR8344" t="s">
        <v>240</v>
      </c>
      <c r="AS8344">
        <v>8</v>
      </c>
      <c r="AT8344" t="s">
        <v>269</v>
      </c>
      <c r="AU8344" s="27">
        <v>41403</v>
      </c>
    </row>
    <row r="8345" spans="1:47" x14ac:dyDescent="0.2">
      <c r="A8345">
        <v>8344</v>
      </c>
      <c r="B8345" t="s">
        <v>27113</v>
      </c>
      <c r="C8345" t="s">
        <v>2056</v>
      </c>
      <c r="D8345" t="s">
        <v>27114</v>
      </c>
      <c r="E8345" s="27">
        <v>41286</v>
      </c>
      <c r="F8345" t="s">
        <v>233</v>
      </c>
      <c r="G8345" s="27">
        <v>27292</v>
      </c>
      <c r="H8345">
        <v>41</v>
      </c>
      <c r="I8345" t="s">
        <v>244</v>
      </c>
      <c r="J8345" t="s">
        <v>250</v>
      </c>
      <c r="K8345">
        <v>2</v>
      </c>
      <c r="L8345">
        <v>8</v>
      </c>
      <c r="M8345">
        <v>0</v>
      </c>
      <c r="N8345">
        <v>1</v>
      </c>
      <c r="O8345">
        <v>14</v>
      </c>
      <c r="P8345">
        <v>41</v>
      </c>
      <c r="Q8345" s="28">
        <v>41327.398611111108</v>
      </c>
      <c r="R8345" s="28">
        <v>41333.332638888889</v>
      </c>
      <c r="S8345" t="s">
        <v>27115</v>
      </c>
      <c r="U8345" s="27">
        <v>41285</v>
      </c>
      <c r="V8345">
        <v>1</v>
      </c>
      <c r="W8345" t="s">
        <v>36</v>
      </c>
      <c r="X8345" t="s">
        <v>274</v>
      </c>
      <c r="Y8345">
        <v>1</v>
      </c>
      <c r="AA8345" t="s">
        <v>27116</v>
      </c>
      <c r="AB8345" t="s">
        <v>36</v>
      </c>
      <c r="AC8345">
        <v>0</v>
      </c>
      <c r="AD8345" s="27">
        <v>41537</v>
      </c>
      <c r="AE8345" t="s">
        <v>3409</v>
      </c>
      <c r="AF8345" s="27">
        <v>41537</v>
      </c>
      <c r="AG8345" s="27">
        <v>41538</v>
      </c>
      <c r="AH8345">
        <v>0</v>
      </c>
      <c r="AN8345" t="s">
        <v>238</v>
      </c>
      <c r="AO8345">
        <v>9</v>
      </c>
      <c r="AP8345" t="s">
        <v>269</v>
      </c>
      <c r="AQ8345" s="27">
        <v>41286</v>
      </c>
      <c r="AR8345" t="s">
        <v>240</v>
      </c>
      <c r="AS8345">
        <v>8</v>
      </c>
      <c r="AT8345" t="s">
        <v>269</v>
      </c>
      <c r="AU8345" s="27">
        <v>41286</v>
      </c>
    </row>
    <row r="8346" spans="1:47" x14ac:dyDescent="0.2">
      <c r="A8346">
        <v>8345</v>
      </c>
      <c r="B8346" t="s">
        <v>27117</v>
      </c>
      <c r="C8346" t="s">
        <v>11091</v>
      </c>
      <c r="D8346" t="s">
        <v>27118</v>
      </c>
      <c r="E8346" s="27">
        <v>42001</v>
      </c>
      <c r="F8346" t="s">
        <v>294</v>
      </c>
      <c r="G8346" s="27">
        <v>32714</v>
      </c>
      <c r="H8346">
        <v>26</v>
      </c>
      <c r="I8346" t="s">
        <v>244</v>
      </c>
      <c r="J8346" t="s">
        <v>250</v>
      </c>
      <c r="K8346">
        <v>0</v>
      </c>
      <c r="L8346">
        <v>7</v>
      </c>
      <c r="M8346">
        <v>0</v>
      </c>
      <c r="N8346">
        <v>0</v>
      </c>
      <c r="O8346">
        <v>0</v>
      </c>
      <c r="P8346">
        <v>-1</v>
      </c>
      <c r="Q8346" s="28">
        <v>42000.302777777775</v>
      </c>
      <c r="R8346" s="28">
        <v>42002.151388888888</v>
      </c>
      <c r="S8346" t="s">
        <v>27119</v>
      </c>
      <c r="T8346" s="27">
        <v>42000</v>
      </c>
      <c r="V8346">
        <v>1</v>
      </c>
      <c r="W8346" t="s">
        <v>32</v>
      </c>
      <c r="X8346" t="s">
        <v>974</v>
      </c>
      <c r="Y8346">
        <v>0</v>
      </c>
      <c r="AB8346" t="s">
        <v>237</v>
      </c>
      <c r="AH8346">
        <v>0</v>
      </c>
      <c r="AN8346" t="s">
        <v>238</v>
      </c>
      <c r="AO8346">
        <v>5</v>
      </c>
      <c r="AP8346" t="s">
        <v>246</v>
      </c>
      <c r="AQ8346" s="27">
        <v>42001</v>
      </c>
      <c r="AR8346" t="s">
        <v>240</v>
      </c>
      <c r="AS8346">
        <v>7</v>
      </c>
      <c r="AT8346" t="s">
        <v>246</v>
      </c>
      <c r="AU8346" s="27">
        <v>42001</v>
      </c>
    </row>
    <row r="8347" spans="1:47" x14ac:dyDescent="0.2">
      <c r="A8347">
        <v>8346</v>
      </c>
      <c r="B8347" t="s">
        <v>27120</v>
      </c>
      <c r="C8347" t="s">
        <v>928</v>
      </c>
      <c r="D8347" t="s">
        <v>3886</v>
      </c>
      <c r="E8347" s="27">
        <v>41897</v>
      </c>
      <c r="F8347" t="s">
        <v>233</v>
      </c>
      <c r="G8347" s="27">
        <v>25803</v>
      </c>
      <c r="H8347">
        <v>45</v>
      </c>
      <c r="I8347" t="s">
        <v>234</v>
      </c>
      <c r="J8347" t="s">
        <v>245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-1</v>
      </c>
      <c r="Q8347" s="28">
        <v>41896.246527777781</v>
      </c>
      <c r="R8347" s="28">
        <v>41900.40347222222</v>
      </c>
      <c r="S8347" t="s">
        <v>27121</v>
      </c>
      <c r="T8347" s="27">
        <v>41896</v>
      </c>
      <c r="V8347">
        <v>1</v>
      </c>
      <c r="W8347" t="s">
        <v>36</v>
      </c>
      <c r="X8347" t="s">
        <v>324</v>
      </c>
      <c r="Y8347">
        <v>0</v>
      </c>
      <c r="AB8347" t="s">
        <v>237</v>
      </c>
      <c r="AH8347">
        <v>0</v>
      </c>
      <c r="AN8347" t="s">
        <v>238</v>
      </c>
      <c r="AO8347">
        <v>1</v>
      </c>
      <c r="AP8347" t="s">
        <v>239</v>
      </c>
      <c r="AQ8347" s="27">
        <v>41897</v>
      </c>
      <c r="AR8347" t="s">
        <v>240</v>
      </c>
      <c r="AS8347">
        <v>1</v>
      </c>
      <c r="AT8347" t="s">
        <v>239</v>
      </c>
      <c r="AU8347" s="27">
        <v>41897</v>
      </c>
    </row>
    <row r="8348" spans="1:47" x14ac:dyDescent="0.2">
      <c r="A8348">
        <v>8347</v>
      </c>
      <c r="B8348" t="s">
        <v>27122</v>
      </c>
      <c r="C8348" t="s">
        <v>637</v>
      </c>
      <c r="D8348" t="s">
        <v>26562</v>
      </c>
      <c r="E8348" s="27">
        <v>41320</v>
      </c>
      <c r="F8348" t="s">
        <v>233</v>
      </c>
      <c r="G8348" s="27">
        <v>24069</v>
      </c>
      <c r="H8348">
        <v>50</v>
      </c>
      <c r="I8348" t="s">
        <v>234</v>
      </c>
      <c r="J8348" t="s">
        <v>245</v>
      </c>
      <c r="K8348">
        <v>0</v>
      </c>
      <c r="L8348">
        <v>2</v>
      </c>
      <c r="M8348">
        <v>0</v>
      </c>
      <c r="N8348">
        <v>0</v>
      </c>
      <c r="O8348">
        <v>1</v>
      </c>
      <c r="P8348">
        <v>693</v>
      </c>
      <c r="Q8348" s="28">
        <v>42013.522222222222</v>
      </c>
      <c r="R8348" s="28">
        <v>42069.12777777778</v>
      </c>
      <c r="S8348" t="s">
        <v>27123</v>
      </c>
      <c r="U8348" s="27">
        <v>41183</v>
      </c>
      <c r="V8348">
        <v>137</v>
      </c>
      <c r="W8348" t="s">
        <v>32</v>
      </c>
      <c r="X8348" t="s">
        <v>274</v>
      </c>
      <c r="Y8348">
        <v>0</v>
      </c>
      <c r="AB8348" t="s">
        <v>237</v>
      </c>
      <c r="AH8348">
        <v>0</v>
      </c>
      <c r="AN8348" t="s">
        <v>238</v>
      </c>
      <c r="AO8348">
        <v>4</v>
      </c>
      <c r="AP8348" t="s">
        <v>239</v>
      </c>
      <c r="AQ8348" s="27">
        <v>41320</v>
      </c>
      <c r="AR8348" t="s">
        <v>240</v>
      </c>
      <c r="AS8348">
        <v>2</v>
      </c>
      <c r="AT8348" t="s">
        <v>239</v>
      </c>
      <c r="AU8348" s="27">
        <v>41320</v>
      </c>
    </row>
    <row r="8349" spans="1:47" x14ac:dyDescent="0.2">
      <c r="A8349">
        <v>8348</v>
      </c>
      <c r="B8349" t="s">
        <v>27124</v>
      </c>
      <c r="C8349" t="s">
        <v>553</v>
      </c>
      <c r="D8349" t="s">
        <v>27125</v>
      </c>
      <c r="E8349" s="27">
        <v>41668</v>
      </c>
      <c r="F8349" t="s">
        <v>233</v>
      </c>
      <c r="G8349" s="27">
        <v>21397</v>
      </c>
      <c r="H8349">
        <v>57</v>
      </c>
      <c r="I8349" t="s">
        <v>234</v>
      </c>
      <c r="J8349" t="s">
        <v>245</v>
      </c>
      <c r="K8349">
        <v>0</v>
      </c>
      <c r="L8349">
        <v>1</v>
      </c>
      <c r="M8349">
        <v>0</v>
      </c>
      <c r="N8349">
        <v>0</v>
      </c>
      <c r="O8349">
        <v>3</v>
      </c>
      <c r="P8349">
        <v>-52</v>
      </c>
      <c r="Q8349" s="28">
        <v>41616.07916666667</v>
      </c>
      <c r="R8349" s="28">
        <v>41628.386805555558</v>
      </c>
      <c r="S8349" t="s">
        <v>27126</v>
      </c>
      <c r="T8349" s="27">
        <v>41616</v>
      </c>
      <c r="V8349">
        <v>52</v>
      </c>
      <c r="W8349" t="s">
        <v>36</v>
      </c>
      <c r="X8349" t="s">
        <v>6041</v>
      </c>
      <c r="Y8349">
        <v>0</v>
      </c>
      <c r="AB8349" t="s">
        <v>237</v>
      </c>
      <c r="AH8349">
        <v>0</v>
      </c>
      <c r="AN8349" t="s">
        <v>238</v>
      </c>
      <c r="AO8349">
        <v>1</v>
      </c>
      <c r="AP8349" t="s">
        <v>239</v>
      </c>
      <c r="AQ8349" s="27">
        <v>41668</v>
      </c>
      <c r="AR8349" t="s">
        <v>240</v>
      </c>
      <c r="AS8349">
        <v>1</v>
      </c>
      <c r="AT8349" t="s">
        <v>239</v>
      </c>
      <c r="AU8349" s="27">
        <v>41668</v>
      </c>
    </row>
    <row r="8350" spans="1:47" x14ac:dyDescent="0.2">
      <c r="A8350">
        <v>8349</v>
      </c>
      <c r="B8350" t="s">
        <v>27127</v>
      </c>
      <c r="C8350" t="s">
        <v>1761</v>
      </c>
      <c r="D8350" t="s">
        <v>27128</v>
      </c>
      <c r="E8350" s="27">
        <v>41411</v>
      </c>
      <c r="F8350" t="s">
        <v>233</v>
      </c>
      <c r="G8350" s="27">
        <v>30915</v>
      </c>
      <c r="H8350">
        <v>31</v>
      </c>
      <c r="I8350" t="s">
        <v>244</v>
      </c>
      <c r="J8350" t="s">
        <v>250</v>
      </c>
      <c r="K8350">
        <v>0</v>
      </c>
      <c r="L8350">
        <v>1</v>
      </c>
      <c r="M8350">
        <v>0</v>
      </c>
      <c r="N8350">
        <v>0</v>
      </c>
      <c r="O8350">
        <v>2</v>
      </c>
      <c r="P8350">
        <v>-1</v>
      </c>
      <c r="Q8350" s="28">
        <v>41410.477777777778</v>
      </c>
      <c r="R8350" s="28">
        <v>41412.181250000001</v>
      </c>
      <c r="S8350" t="s">
        <v>27129</v>
      </c>
      <c r="T8350" s="27">
        <v>41410</v>
      </c>
      <c r="V8350">
        <v>1</v>
      </c>
      <c r="W8350" t="s">
        <v>32</v>
      </c>
      <c r="X8350" t="s">
        <v>359</v>
      </c>
      <c r="Y8350">
        <v>0</v>
      </c>
      <c r="AB8350" t="s">
        <v>237</v>
      </c>
      <c r="AH8350">
        <v>0</v>
      </c>
      <c r="AN8350" t="s">
        <v>238</v>
      </c>
      <c r="AO8350">
        <v>2</v>
      </c>
      <c r="AP8350" t="s">
        <v>239</v>
      </c>
      <c r="AQ8350" s="27">
        <v>41411</v>
      </c>
      <c r="AR8350" t="s">
        <v>240</v>
      </c>
      <c r="AS8350">
        <v>1</v>
      </c>
      <c r="AT8350" t="s">
        <v>239</v>
      </c>
      <c r="AU8350" s="27">
        <v>41411</v>
      </c>
    </row>
    <row r="8351" spans="1:47" x14ac:dyDescent="0.2">
      <c r="A8351">
        <v>8350</v>
      </c>
      <c r="B8351" t="s">
        <v>27130</v>
      </c>
      <c r="C8351" t="s">
        <v>2390</v>
      </c>
      <c r="D8351" t="s">
        <v>432</v>
      </c>
      <c r="E8351" s="27">
        <v>41594</v>
      </c>
      <c r="F8351" t="s">
        <v>233</v>
      </c>
      <c r="G8351" s="27">
        <v>34499</v>
      </c>
      <c r="H8351">
        <v>21</v>
      </c>
      <c r="I8351" t="s">
        <v>259</v>
      </c>
      <c r="J8351" t="s">
        <v>250</v>
      </c>
      <c r="K8351">
        <v>0</v>
      </c>
      <c r="L8351">
        <v>7</v>
      </c>
      <c r="M8351">
        <v>0</v>
      </c>
      <c r="N8351">
        <v>0</v>
      </c>
      <c r="O8351">
        <v>0</v>
      </c>
      <c r="P8351">
        <v>-1</v>
      </c>
      <c r="Q8351" s="28">
        <v>41593.305555555555</v>
      </c>
      <c r="R8351" s="28">
        <v>41595.114583333336</v>
      </c>
      <c r="S8351" t="s">
        <v>27131</v>
      </c>
      <c r="T8351" s="27">
        <v>41593</v>
      </c>
      <c r="V8351">
        <v>1</v>
      </c>
      <c r="W8351" t="s">
        <v>32</v>
      </c>
      <c r="X8351" t="s">
        <v>588</v>
      </c>
      <c r="Y8351">
        <v>1</v>
      </c>
      <c r="AA8351" t="s">
        <v>27132</v>
      </c>
      <c r="AB8351" t="s">
        <v>32</v>
      </c>
      <c r="AC8351">
        <v>0</v>
      </c>
      <c r="AD8351" s="27">
        <v>41687</v>
      </c>
      <c r="AE8351" t="s">
        <v>261</v>
      </c>
      <c r="AF8351" s="27">
        <v>41687</v>
      </c>
      <c r="AG8351" s="27">
        <v>41807</v>
      </c>
      <c r="AH8351">
        <v>0</v>
      </c>
      <c r="AN8351" t="s">
        <v>238</v>
      </c>
      <c r="AO8351">
        <v>7</v>
      </c>
      <c r="AP8351" t="s">
        <v>246</v>
      </c>
      <c r="AQ8351" s="27">
        <v>41594</v>
      </c>
      <c r="AR8351" t="s">
        <v>240</v>
      </c>
      <c r="AS8351">
        <v>7</v>
      </c>
      <c r="AT8351" t="s">
        <v>246</v>
      </c>
      <c r="AU8351" s="27">
        <v>41594</v>
      </c>
    </row>
    <row r="8352" spans="1:47" x14ac:dyDescent="0.2">
      <c r="A8352">
        <v>8351</v>
      </c>
      <c r="B8352" t="s">
        <v>27133</v>
      </c>
      <c r="C8352" t="s">
        <v>1101</v>
      </c>
      <c r="D8352" t="s">
        <v>5198</v>
      </c>
      <c r="E8352" s="27">
        <v>41821</v>
      </c>
      <c r="F8352" t="s">
        <v>294</v>
      </c>
      <c r="G8352" s="27">
        <v>30238</v>
      </c>
      <c r="H8352">
        <v>33</v>
      </c>
      <c r="I8352" t="s">
        <v>244</v>
      </c>
      <c r="J8352" t="s">
        <v>250</v>
      </c>
      <c r="K8352">
        <v>0</v>
      </c>
      <c r="L8352">
        <v>1</v>
      </c>
      <c r="M8352">
        <v>0</v>
      </c>
      <c r="N8352">
        <v>0</v>
      </c>
      <c r="O8352">
        <v>1</v>
      </c>
      <c r="S8352" t="s">
        <v>27134</v>
      </c>
      <c r="T8352" s="27">
        <v>40432</v>
      </c>
      <c r="V8352">
        <v>1389</v>
      </c>
      <c r="W8352" t="s">
        <v>32</v>
      </c>
      <c r="X8352" t="s">
        <v>3587</v>
      </c>
      <c r="Y8352">
        <v>0</v>
      </c>
      <c r="AB8352" t="s">
        <v>237</v>
      </c>
      <c r="AH8352">
        <v>0</v>
      </c>
      <c r="AN8352" t="s">
        <v>238</v>
      </c>
      <c r="AO8352">
        <v>1</v>
      </c>
      <c r="AP8352" t="s">
        <v>239</v>
      </c>
      <c r="AQ8352" s="27">
        <v>41821</v>
      </c>
      <c r="AR8352" t="s">
        <v>240</v>
      </c>
      <c r="AS8352">
        <v>1</v>
      </c>
      <c r="AT8352" t="s">
        <v>239</v>
      </c>
      <c r="AU8352" s="27">
        <v>41821</v>
      </c>
    </row>
    <row r="8353" spans="1:47" x14ac:dyDescent="0.2">
      <c r="A8353">
        <v>8352</v>
      </c>
      <c r="B8353" t="s">
        <v>27135</v>
      </c>
      <c r="C8353" t="s">
        <v>456</v>
      </c>
      <c r="D8353" t="s">
        <v>27136</v>
      </c>
      <c r="E8353" s="27">
        <v>41760</v>
      </c>
      <c r="F8353" t="s">
        <v>233</v>
      </c>
      <c r="G8353" s="27">
        <v>27142</v>
      </c>
      <c r="H8353">
        <v>41</v>
      </c>
      <c r="I8353" t="s">
        <v>244</v>
      </c>
      <c r="J8353" t="s">
        <v>353</v>
      </c>
      <c r="K8353">
        <v>0</v>
      </c>
      <c r="L8353">
        <v>1</v>
      </c>
      <c r="M8353">
        <v>0</v>
      </c>
      <c r="N8353">
        <v>0</v>
      </c>
      <c r="O8353">
        <v>2</v>
      </c>
      <c r="P8353">
        <v>-1</v>
      </c>
      <c r="Q8353" s="28">
        <v>41759.497916666667</v>
      </c>
      <c r="R8353" s="28">
        <v>41761.46597222222</v>
      </c>
      <c r="S8353" t="s">
        <v>27137</v>
      </c>
      <c r="T8353" s="27">
        <v>41759</v>
      </c>
      <c r="V8353">
        <v>1</v>
      </c>
      <c r="W8353" t="s">
        <v>36</v>
      </c>
      <c r="X8353" t="s">
        <v>548</v>
      </c>
      <c r="Y8353">
        <v>0</v>
      </c>
      <c r="AB8353" t="s">
        <v>237</v>
      </c>
      <c r="AH8353">
        <v>0</v>
      </c>
      <c r="AN8353" t="s">
        <v>238</v>
      </c>
      <c r="AO8353">
        <v>1</v>
      </c>
      <c r="AP8353" t="s">
        <v>239</v>
      </c>
      <c r="AQ8353" s="27">
        <v>41760</v>
      </c>
      <c r="AR8353" t="s">
        <v>240</v>
      </c>
      <c r="AS8353">
        <v>1</v>
      </c>
      <c r="AT8353" t="s">
        <v>239</v>
      </c>
      <c r="AU8353" s="27">
        <v>41760</v>
      </c>
    </row>
    <row r="8354" spans="1:47" x14ac:dyDescent="0.2">
      <c r="A8354">
        <v>8353</v>
      </c>
      <c r="B8354" t="s">
        <v>27138</v>
      </c>
      <c r="C8354" t="s">
        <v>13161</v>
      </c>
      <c r="D8354" t="s">
        <v>25031</v>
      </c>
      <c r="E8354" s="27">
        <v>41548</v>
      </c>
      <c r="F8354" t="s">
        <v>294</v>
      </c>
      <c r="G8354" s="27">
        <v>32075</v>
      </c>
      <c r="H8354">
        <v>28</v>
      </c>
      <c r="I8354" t="s">
        <v>244</v>
      </c>
      <c r="J8354" t="s">
        <v>250</v>
      </c>
      <c r="K8354">
        <v>1</v>
      </c>
      <c r="L8354">
        <v>4</v>
      </c>
      <c r="M8354">
        <v>0</v>
      </c>
      <c r="N8354">
        <v>0</v>
      </c>
      <c r="O8354">
        <v>1</v>
      </c>
      <c r="P8354">
        <v>-1</v>
      </c>
      <c r="Q8354" s="28">
        <v>41547.445138888892</v>
      </c>
      <c r="R8354" s="28">
        <v>41548.319444444445</v>
      </c>
      <c r="S8354" t="s">
        <v>27139</v>
      </c>
      <c r="T8354" s="27">
        <v>41547</v>
      </c>
      <c r="V8354">
        <v>1</v>
      </c>
      <c r="W8354" t="s">
        <v>36</v>
      </c>
      <c r="X8354" t="s">
        <v>279</v>
      </c>
      <c r="Y8354">
        <v>1</v>
      </c>
      <c r="AA8354" t="s">
        <v>27140</v>
      </c>
      <c r="AB8354" t="s">
        <v>36</v>
      </c>
      <c r="AD8354" s="27">
        <v>41836</v>
      </c>
      <c r="AE8354" t="s">
        <v>404</v>
      </c>
      <c r="AH8354">
        <v>0</v>
      </c>
      <c r="AN8354" t="s">
        <v>238</v>
      </c>
      <c r="AO8354">
        <v>7</v>
      </c>
      <c r="AP8354" t="s">
        <v>246</v>
      </c>
      <c r="AQ8354" s="27">
        <v>41548</v>
      </c>
      <c r="AR8354" t="s">
        <v>240</v>
      </c>
      <c r="AS8354">
        <v>4</v>
      </c>
      <c r="AT8354" t="s">
        <v>239</v>
      </c>
      <c r="AU8354" s="27">
        <v>41548</v>
      </c>
    </row>
    <row r="8355" spans="1:47" x14ac:dyDescent="0.2">
      <c r="A8355">
        <v>8354</v>
      </c>
      <c r="B8355" t="s">
        <v>27141</v>
      </c>
      <c r="C8355" t="s">
        <v>990</v>
      </c>
      <c r="D8355" t="s">
        <v>27142</v>
      </c>
      <c r="E8355" s="27">
        <v>41367</v>
      </c>
      <c r="F8355" t="s">
        <v>233</v>
      </c>
      <c r="G8355" s="27">
        <v>31741</v>
      </c>
      <c r="H8355">
        <v>29</v>
      </c>
      <c r="I8355" t="s">
        <v>244</v>
      </c>
      <c r="J8355" t="s">
        <v>245</v>
      </c>
      <c r="K8355">
        <v>1</v>
      </c>
      <c r="L8355">
        <v>8</v>
      </c>
      <c r="M8355">
        <v>0</v>
      </c>
      <c r="N8355">
        <v>1</v>
      </c>
      <c r="O8355">
        <v>9</v>
      </c>
      <c r="P8355">
        <v>-1</v>
      </c>
      <c r="Q8355" s="28">
        <v>41366.335416666669</v>
      </c>
      <c r="R8355" s="28">
        <v>41368.21875</v>
      </c>
      <c r="S8355" t="s">
        <v>27143</v>
      </c>
      <c r="T8355" s="27">
        <v>41366</v>
      </c>
      <c r="V8355">
        <v>1</v>
      </c>
      <c r="W8355" t="s">
        <v>32</v>
      </c>
      <c r="X8355" t="s">
        <v>459</v>
      </c>
      <c r="Y8355">
        <v>1</v>
      </c>
      <c r="AA8355" t="s">
        <v>27144</v>
      </c>
      <c r="AB8355" t="s">
        <v>32</v>
      </c>
      <c r="AC8355">
        <v>0</v>
      </c>
      <c r="AD8355" s="27">
        <v>41383</v>
      </c>
      <c r="AE8355" t="s">
        <v>4479</v>
      </c>
      <c r="AF8355" s="27">
        <v>41383</v>
      </c>
      <c r="AG8355" s="27">
        <v>41461</v>
      </c>
      <c r="AH8355">
        <v>0</v>
      </c>
      <c r="AN8355" t="s">
        <v>238</v>
      </c>
      <c r="AO8355">
        <v>7</v>
      </c>
      <c r="AP8355" t="s">
        <v>246</v>
      </c>
      <c r="AQ8355" s="27">
        <v>41367</v>
      </c>
      <c r="AR8355" t="s">
        <v>240</v>
      </c>
      <c r="AS8355">
        <v>8</v>
      </c>
      <c r="AT8355" t="s">
        <v>269</v>
      </c>
      <c r="AU8355" s="27">
        <v>41367</v>
      </c>
    </row>
    <row r="8356" spans="1:47" x14ac:dyDescent="0.2">
      <c r="A8356">
        <v>8355</v>
      </c>
      <c r="B8356" t="s">
        <v>27145</v>
      </c>
      <c r="C8356" t="s">
        <v>941</v>
      </c>
      <c r="D8356" t="s">
        <v>1339</v>
      </c>
      <c r="E8356" s="27">
        <v>41625</v>
      </c>
      <c r="F8356" t="s">
        <v>233</v>
      </c>
      <c r="G8356" s="27">
        <v>32223</v>
      </c>
      <c r="H8356">
        <v>28</v>
      </c>
      <c r="I8356" t="s">
        <v>244</v>
      </c>
      <c r="J8356" t="s">
        <v>250</v>
      </c>
      <c r="K8356">
        <v>0</v>
      </c>
      <c r="L8356">
        <v>4</v>
      </c>
      <c r="M8356">
        <v>0</v>
      </c>
      <c r="N8356">
        <v>0</v>
      </c>
      <c r="O8356">
        <v>2</v>
      </c>
      <c r="P8356">
        <v>-1</v>
      </c>
      <c r="Q8356" s="28">
        <v>41624.433333333334</v>
      </c>
      <c r="R8356" s="28">
        <v>41625.047222222223</v>
      </c>
      <c r="S8356" t="s">
        <v>27146</v>
      </c>
      <c r="T8356" s="27">
        <v>41624</v>
      </c>
      <c r="V8356">
        <v>1</v>
      </c>
      <c r="W8356" t="s">
        <v>32</v>
      </c>
      <c r="X8356" t="s">
        <v>453</v>
      </c>
      <c r="Y8356">
        <v>0</v>
      </c>
      <c r="AB8356" t="s">
        <v>237</v>
      </c>
      <c r="AH8356">
        <v>0</v>
      </c>
      <c r="AN8356" t="s">
        <v>238</v>
      </c>
      <c r="AO8356">
        <v>4</v>
      </c>
      <c r="AP8356" t="s">
        <v>239</v>
      </c>
      <c r="AQ8356" s="27">
        <v>41625</v>
      </c>
      <c r="AR8356" t="s">
        <v>240</v>
      </c>
      <c r="AS8356">
        <v>4</v>
      </c>
      <c r="AT8356" t="s">
        <v>239</v>
      </c>
      <c r="AU8356" s="27">
        <v>41625</v>
      </c>
    </row>
    <row r="8357" spans="1:47" x14ac:dyDescent="0.2">
      <c r="A8357">
        <v>8356</v>
      </c>
      <c r="B8357" t="s">
        <v>27147</v>
      </c>
      <c r="C8357" t="s">
        <v>6206</v>
      </c>
      <c r="D8357" t="s">
        <v>27148</v>
      </c>
      <c r="E8357" s="27">
        <v>41484</v>
      </c>
      <c r="F8357" t="s">
        <v>294</v>
      </c>
      <c r="G8357" s="27">
        <v>33004</v>
      </c>
      <c r="H8357">
        <v>25</v>
      </c>
      <c r="I8357" t="s">
        <v>244</v>
      </c>
      <c r="J8357" t="s">
        <v>245</v>
      </c>
      <c r="K8357">
        <v>0</v>
      </c>
      <c r="L8357">
        <v>4</v>
      </c>
      <c r="M8357">
        <v>0</v>
      </c>
      <c r="N8357">
        <v>0</v>
      </c>
      <c r="O8357">
        <v>1</v>
      </c>
      <c r="P8357">
        <v>-2</v>
      </c>
      <c r="Q8357" s="28">
        <v>41482.102777777778</v>
      </c>
      <c r="R8357" s="28">
        <v>41483.084722222222</v>
      </c>
      <c r="S8357" t="s">
        <v>27149</v>
      </c>
      <c r="T8357" s="27">
        <v>41482</v>
      </c>
      <c r="V8357">
        <v>2</v>
      </c>
      <c r="W8357" t="s">
        <v>36</v>
      </c>
      <c r="X8357" t="s">
        <v>27150</v>
      </c>
      <c r="Y8357">
        <v>1</v>
      </c>
      <c r="AA8357" t="s">
        <v>27151</v>
      </c>
      <c r="AB8357" t="s">
        <v>36</v>
      </c>
      <c r="AC8357">
        <v>0</v>
      </c>
      <c r="AD8357" s="27">
        <v>41528</v>
      </c>
      <c r="AE8357" t="s">
        <v>404</v>
      </c>
      <c r="AF8357" s="27">
        <v>41528</v>
      </c>
      <c r="AG8357" s="27">
        <v>41529</v>
      </c>
      <c r="AH8357">
        <v>0</v>
      </c>
      <c r="AN8357" t="s">
        <v>238</v>
      </c>
      <c r="AO8357">
        <v>4</v>
      </c>
      <c r="AP8357" t="s">
        <v>239</v>
      </c>
      <c r="AQ8357" s="27">
        <v>41484</v>
      </c>
      <c r="AR8357" t="s">
        <v>240</v>
      </c>
      <c r="AS8357">
        <v>4</v>
      </c>
      <c r="AT8357" t="s">
        <v>239</v>
      </c>
      <c r="AU8357" s="27">
        <v>41484</v>
      </c>
    </row>
    <row r="8358" spans="1:47" x14ac:dyDescent="0.2">
      <c r="A8358">
        <v>8357</v>
      </c>
      <c r="B8358" t="s">
        <v>27152</v>
      </c>
      <c r="C8358" t="s">
        <v>27153</v>
      </c>
      <c r="D8358" t="s">
        <v>27154</v>
      </c>
      <c r="E8358" s="27">
        <v>41317</v>
      </c>
      <c r="F8358" t="s">
        <v>233</v>
      </c>
      <c r="G8358" s="27">
        <v>34097</v>
      </c>
      <c r="H8358">
        <v>22</v>
      </c>
      <c r="I8358" t="s">
        <v>259</v>
      </c>
      <c r="J8358" t="s">
        <v>250</v>
      </c>
      <c r="K8358">
        <v>0</v>
      </c>
      <c r="L8358">
        <v>3</v>
      </c>
      <c r="M8358">
        <v>0</v>
      </c>
      <c r="N8358">
        <v>0</v>
      </c>
      <c r="O8358">
        <v>0</v>
      </c>
      <c r="P8358">
        <v>-1</v>
      </c>
      <c r="Q8358" s="28">
        <v>41316.261805555558</v>
      </c>
      <c r="R8358" s="28">
        <v>41317.339583333334</v>
      </c>
      <c r="S8358" t="s">
        <v>27155</v>
      </c>
      <c r="T8358" s="27">
        <v>41316</v>
      </c>
      <c r="V8358">
        <v>1</v>
      </c>
      <c r="W8358" t="s">
        <v>32</v>
      </c>
      <c r="X8358" t="s">
        <v>359</v>
      </c>
      <c r="Y8358">
        <v>1</v>
      </c>
      <c r="AA8358" t="s">
        <v>27156</v>
      </c>
      <c r="AB8358" t="s">
        <v>36</v>
      </c>
      <c r="AD8358" s="27">
        <v>41442</v>
      </c>
      <c r="AE8358" t="s">
        <v>3112</v>
      </c>
      <c r="AH8358">
        <v>0</v>
      </c>
      <c r="AN8358" t="s">
        <v>238</v>
      </c>
      <c r="AO8358">
        <v>5</v>
      </c>
      <c r="AP8358" t="s">
        <v>246</v>
      </c>
      <c r="AQ8358" s="27">
        <v>41317</v>
      </c>
      <c r="AR8358" t="s">
        <v>240</v>
      </c>
      <c r="AS8358">
        <v>3</v>
      </c>
      <c r="AT8358" t="s">
        <v>239</v>
      </c>
      <c r="AU8358" s="27">
        <v>41317</v>
      </c>
    </row>
    <row r="8359" spans="1:47" x14ac:dyDescent="0.2">
      <c r="A8359">
        <v>8358</v>
      </c>
      <c r="B8359" t="s">
        <v>27157</v>
      </c>
      <c r="C8359" t="s">
        <v>27158</v>
      </c>
      <c r="D8359" t="s">
        <v>2850</v>
      </c>
      <c r="E8359" s="27">
        <v>41557</v>
      </c>
      <c r="F8359" t="s">
        <v>294</v>
      </c>
      <c r="G8359" s="27">
        <v>34508</v>
      </c>
      <c r="H8359">
        <v>21</v>
      </c>
      <c r="I8359" t="s">
        <v>259</v>
      </c>
      <c r="J8359" t="s">
        <v>250</v>
      </c>
      <c r="K8359">
        <v>0</v>
      </c>
      <c r="L8359">
        <v>6</v>
      </c>
      <c r="M8359">
        <v>0</v>
      </c>
      <c r="N8359">
        <v>0</v>
      </c>
      <c r="O8359">
        <v>0</v>
      </c>
      <c r="P8359">
        <v>-1</v>
      </c>
      <c r="Q8359" s="28">
        <v>41556.386805555558</v>
      </c>
      <c r="R8359" s="28">
        <v>41557.334027777775</v>
      </c>
      <c r="S8359" t="s">
        <v>27159</v>
      </c>
      <c r="T8359" s="27">
        <v>41556</v>
      </c>
      <c r="V8359">
        <v>1</v>
      </c>
      <c r="W8359" t="s">
        <v>32</v>
      </c>
      <c r="X8359" t="s">
        <v>588</v>
      </c>
      <c r="Y8359">
        <v>0</v>
      </c>
      <c r="AB8359" t="s">
        <v>237</v>
      </c>
      <c r="AH8359">
        <v>0</v>
      </c>
      <c r="AN8359" t="s">
        <v>238</v>
      </c>
      <c r="AO8359">
        <v>7</v>
      </c>
      <c r="AP8359" t="s">
        <v>246</v>
      </c>
      <c r="AQ8359" s="27">
        <v>41557</v>
      </c>
      <c r="AR8359" t="s">
        <v>240</v>
      </c>
      <c r="AS8359">
        <v>6</v>
      </c>
      <c r="AT8359" t="s">
        <v>246</v>
      </c>
      <c r="AU8359" s="27">
        <v>41557</v>
      </c>
    </row>
    <row r="8360" spans="1:47" x14ac:dyDescent="0.2">
      <c r="A8360">
        <v>8359</v>
      </c>
      <c r="B8360" t="s">
        <v>27160</v>
      </c>
      <c r="C8360" t="s">
        <v>1317</v>
      </c>
      <c r="D8360" t="s">
        <v>741</v>
      </c>
      <c r="E8360" s="27">
        <v>41316</v>
      </c>
      <c r="F8360" t="s">
        <v>233</v>
      </c>
      <c r="G8360" s="27">
        <v>24679</v>
      </c>
      <c r="H8360">
        <v>48</v>
      </c>
      <c r="I8360" t="s">
        <v>234</v>
      </c>
      <c r="J8360" t="s">
        <v>245</v>
      </c>
      <c r="K8360">
        <v>0</v>
      </c>
      <c r="L8360">
        <v>8</v>
      </c>
      <c r="M8360">
        <v>0</v>
      </c>
      <c r="N8360">
        <v>0</v>
      </c>
      <c r="O8360">
        <v>0</v>
      </c>
      <c r="P8360">
        <v>-1</v>
      </c>
      <c r="Q8360" s="28">
        <v>41315.357638888891</v>
      </c>
      <c r="R8360" s="28">
        <v>41383.431944444441</v>
      </c>
      <c r="S8360" t="s">
        <v>27161</v>
      </c>
      <c r="T8360" s="27">
        <v>41315</v>
      </c>
      <c r="V8360">
        <v>1</v>
      </c>
      <c r="W8360" t="s">
        <v>32</v>
      </c>
      <c r="X8360" t="s">
        <v>359</v>
      </c>
      <c r="Y8360">
        <v>1</v>
      </c>
      <c r="AA8360" t="s">
        <v>27162</v>
      </c>
      <c r="AB8360" t="s">
        <v>32</v>
      </c>
      <c r="AC8360">
        <v>404</v>
      </c>
      <c r="AD8360" s="27">
        <v>41636</v>
      </c>
      <c r="AE8360" t="s">
        <v>359</v>
      </c>
      <c r="AF8360" s="27">
        <v>42040</v>
      </c>
      <c r="AG8360" s="27">
        <v>42047</v>
      </c>
      <c r="AH8360">
        <v>0</v>
      </c>
      <c r="AN8360" t="s">
        <v>238</v>
      </c>
      <c r="AO8360">
        <v>3</v>
      </c>
      <c r="AP8360" t="s">
        <v>239</v>
      </c>
      <c r="AQ8360" s="27">
        <v>41316</v>
      </c>
      <c r="AR8360" t="s">
        <v>240</v>
      </c>
      <c r="AS8360">
        <v>8</v>
      </c>
      <c r="AT8360" t="s">
        <v>269</v>
      </c>
      <c r="AU8360" s="27">
        <v>41316</v>
      </c>
    </row>
    <row r="8361" spans="1:47" x14ac:dyDescent="0.2">
      <c r="A8361">
        <v>8360</v>
      </c>
      <c r="B8361" t="s">
        <v>27163</v>
      </c>
      <c r="C8361" t="s">
        <v>3539</v>
      </c>
      <c r="D8361" t="s">
        <v>1481</v>
      </c>
      <c r="E8361" s="27">
        <v>41697</v>
      </c>
      <c r="F8361" t="s">
        <v>233</v>
      </c>
      <c r="G8361" s="27">
        <v>33314</v>
      </c>
      <c r="H8361">
        <v>25</v>
      </c>
      <c r="I8361" t="s">
        <v>244</v>
      </c>
      <c r="J8361" t="s">
        <v>250</v>
      </c>
      <c r="K8361">
        <v>0</v>
      </c>
      <c r="L8361">
        <v>9</v>
      </c>
      <c r="M8361">
        <v>0</v>
      </c>
      <c r="N8361">
        <v>1</v>
      </c>
      <c r="O8361">
        <v>4</v>
      </c>
      <c r="P8361">
        <v>-1</v>
      </c>
      <c r="Q8361" s="28">
        <v>41696.237500000003</v>
      </c>
      <c r="R8361" s="28">
        <v>41866.164583333331</v>
      </c>
      <c r="S8361" t="s">
        <v>27164</v>
      </c>
      <c r="T8361" s="27">
        <v>41696</v>
      </c>
      <c r="V8361">
        <v>1</v>
      </c>
      <c r="W8361" t="s">
        <v>32</v>
      </c>
      <c r="X8361" t="s">
        <v>555</v>
      </c>
      <c r="Y8361">
        <v>1</v>
      </c>
      <c r="AA8361" t="s">
        <v>27165</v>
      </c>
      <c r="AB8361" t="s">
        <v>36</v>
      </c>
      <c r="AD8361" s="27">
        <v>42364</v>
      </c>
      <c r="AE8361" t="s">
        <v>1435</v>
      </c>
      <c r="AH8361">
        <v>1</v>
      </c>
      <c r="AJ8361" t="s">
        <v>27166</v>
      </c>
      <c r="AK8361" t="s">
        <v>462</v>
      </c>
      <c r="AL8361" s="27">
        <v>42374</v>
      </c>
      <c r="AM8361" t="s">
        <v>279</v>
      </c>
      <c r="AN8361" t="s">
        <v>238</v>
      </c>
      <c r="AO8361">
        <v>8</v>
      </c>
      <c r="AP8361" t="s">
        <v>269</v>
      </c>
      <c r="AQ8361" s="27">
        <v>41697</v>
      </c>
      <c r="AR8361" t="s">
        <v>240</v>
      </c>
      <c r="AS8361">
        <v>9</v>
      </c>
      <c r="AT8361" t="s">
        <v>269</v>
      </c>
      <c r="AU8361" s="27">
        <v>41697</v>
      </c>
    </row>
    <row r="8362" spans="1:47" x14ac:dyDescent="0.2">
      <c r="A8362">
        <v>8361</v>
      </c>
      <c r="B8362" t="s">
        <v>3341</v>
      </c>
      <c r="C8362" t="s">
        <v>793</v>
      </c>
      <c r="D8362" t="s">
        <v>2053</v>
      </c>
      <c r="E8362" s="27">
        <v>41564</v>
      </c>
      <c r="F8362" t="s">
        <v>233</v>
      </c>
      <c r="G8362" s="27">
        <v>28765</v>
      </c>
      <c r="H8362">
        <v>37</v>
      </c>
      <c r="I8362" t="s">
        <v>244</v>
      </c>
      <c r="J8362" t="s">
        <v>250</v>
      </c>
      <c r="K8362">
        <v>0</v>
      </c>
      <c r="L8362">
        <v>7</v>
      </c>
      <c r="M8362">
        <v>0</v>
      </c>
      <c r="N8362">
        <v>0</v>
      </c>
      <c r="O8362">
        <v>7</v>
      </c>
      <c r="P8362">
        <v>-1</v>
      </c>
      <c r="Q8362" s="28">
        <v>41563.09097222222</v>
      </c>
      <c r="R8362" s="28">
        <v>41564.318749999999</v>
      </c>
      <c r="S8362" t="s">
        <v>27167</v>
      </c>
      <c r="T8362" s="27">
        <v>41563</v>
      </c>
      <c r="V8362">
        <v>1</v>
      </c>
      <c r="W8362" t="s">
        <v>32</v>
      </c>
      <c r="X8362" t="s">
        <v>459</v>
      </c>
      <c r="Y8362">
        <v>0</v>
      </c>
      <c r="AB8362" t="s">
        <v>237</v>
      </c>
      <c r="AH8362">
        <v>0</v>
      </c>
      <c r="AN8362" t="s">
        <v>238</v>
      </c>
      <c r="AO8362">
        <v>3</v>
      </c>
      <c r="AP8362" t="s">
        <v>239</v>
      </c>
      <c r="AQ8362" s="27">
        <v>41564</v>
      </c>
      <c r="AR8362" t="s">
        <v>240</v>
      </c>
      <c r="AS8362">
        <v>7</v>
      </c>
      <c r="AT8362" t="s">
        <v>246</v>
      </c>
      <c r="AU8362" s="27">
        <v>41564</v>
      </c>
    </row>
    <row r="8363" spans="1:47" x14ac:dyDescent="0.2">
      <c r="A8363">
        <v>8362</v>
      </c>
      <c r="B8363" t="s">
        <v>27168</v>
      </c>
      <c r="C8363" t="s">
        <v>918</v>
      </c>
      <c r="D8363" t="s">
        <v>27169</v>
      </c>
      <c r="E8363" s="27">
        <v>41337</v>
      </c>
      <c r="F8363" t="s">
        <v>233</v>
      </c>
      <c r="G8363" s="27">
        <v>31057</v>
      </c>
      <c r="H8363">
        <v>31</v>
      </c>
      <c r="I8363" t="s">
        <v>244</v>
      </c>
      <c r="J8363" t="s">
        <v>245</v>
      </c>
      <c r="K8363">
        <v>0</v>
      </c>
      <c r="L8363">
        <v>6</v>
      </c>
      <c r="M8363">
        <v>0</v>
      </c>
      <c r="N8363">
        <v>0</v>
      </c>
      <c r="O8363">
        <v>5</v>
      </c>
      <c r="P8363">
        <v>0</v>
      </c>
      <c r="Q8363" s="28">
        <v>41337.060416666667</v>
      </c>
      <c r="R8363" s="28">
        <v>41337.356249999997</v>
      </c>
      <c r="S8363" t="s">
        <v>27170</v>
      </c>
      <c r="T8363" s="27">
        <v>41336</v>
      </c>
      <c r="V8363">
        <v>1</v>
      </c>
      <c r="W8363" t="s">
        <v>32</v>
      </c>
      <c r="X8363" t="s">
        <v>459</v>
      </c>
      <c r="Y8363">
        <v>1</v>
      </c>
      <c r="AA8363" t="s">
        <v>27171</v>
      </c>
      <c r="AB8363" t="s">
        <v>32</v>
      </c>
      <c r="AC8363">
        <v>0</v>
      </c>
      <c r="AD8363" s="27">
        <v>42040</v>
      </c>
      <c r="AE8363" t="s">
        <v>261</v>
      </c>
      <c r="AF8363" s="27">
        <v>42040</v>
      </c>
      <c r="AG8363" s="27">
        <v>42041</v>
      </c>
      <c r="AH8363">
        <v>0</v>
      </c>
      <c r="AN8363" t="s">
        <v>238</v>
      </c>
      <c r="AO8363">
        <v>4</v>
      </c>
      <c r="AP8363" t="s">
        <v>239</v>
      </c>
      <c r="AQ8363" s="27">
        <v>41337</v>
      </c>
      <c r="AR8363" t="s">
        <v>240</v>
      </c>
      <c r="AS8363">
        <v>6</v>
      </c>
      <c r="AT8363" t="s">
        <v>246</v>
      </c>
      <c r="AU8363" s="27">
        <v>41337</v>
      </c>
    </row>
    <row r="8364" spans="1:47" x14ac:dyDescent="0.2">
      <c r="A8364">
        <v>8363</v>
      </c>
      <c r="B8364" t="s">
        <v>27172</v>
      </c>
      <c r="C8364" t="s">
        <v>242</v>
      </c>
      <c r="D8364" t="s">
        <v>27173</v>
      </c>
      <c r="E8364" s="27">
        <v>41912</v>
      </c>
      <c r="F8364" t="s">
        <v>233</v>
      </c>
      <c r="G8364" s="27">
        <v>30172</v>
      </c>
      <c r="H8364">
        <v>33</v>
      </c>
      <c r="I8364" t="s">
        <v>244</v>
      </c>
      <c r="J8364" t="s">
        <v>245</v>
      </c>
      <c r="K8364">
        <v>0</v>
      </c>
      <c r="L8364">
        <v>1</v>
      </c>
      <c r="M8364">
        <v>0</v>
      </c>
      <c r="N8364">
        <v>0</v>
      </c>
      <c r="O8364">
        <v>1</v>
      </c>
      <c r="P8364">
        <v>-1</v>
      </c>
      <c r="Q8364" s="28">
        <v>41911.431250000001</v>
      </c>
      <c r="R8364" s="28">
        <v>41912.04583333333</v>
      </c>
      <c r="S8364" t="s">
        <v>27174</v>
      </c>
      <c r="T8364" s="27">
        <v>41911</v>
      </c>
      <c r="V8364">
        <v>1</v>
      </c>
      <c r="W8364" t="s">
        <v>36</v>
      </c>
      <c r="X8364" t="s">
        <v>279</v>
      </c>
      <c r="Y8364">
        <v>0</v>
      </c>
      <c r="AB8364" t="s">
        <v>237</v>
      </c>
      <c r="AH8364">
        <v>0</v>
      </c>
      <c r="AN8364" t="s">
        <v>238</v>
      </c>
      <c r="AO8364">
        <v>1</v>
      </c>
      <c r="AP8364" t="s">
        <v>239</v>
      </c>
      <c r="AQ8364" s="27">
        <v>41912</v>
      </c>
      <c r="AR8364" t="s">
        <v>240</v>
      </c>
      <c r="AS8364">
        <v>1</v>
      </c>
      <c r="AT8364" t="s">
        <v>239</v>
      </c>
      <c r="AU8364" s="27">
        <v>41912</v>
      </c>
    </row>
    <row r="8365" spans="1:47" x14ac:dyDescent="0.2">
      <c r="A8365">
        <v>8364</v>
      </c>
      <c r="B8365" t="s">
        <v>27175</v>
      </c>
      <c r="C8365" t="s">
        <v>27176</v>
      </c>
      <c r="D8365" t="s">
        <v>27177</v>
      </c>
      <c r="E8365" s="27">
        <v>41626</v>
      </c>
      <c r="F8365" t="s">
        <v>233</v>
      </c>
      <c r="G8365" s="27">
        <v>21916</v>
      </c>
      <c r="H8365">
        <v>56</v>
      </c>
      <c r="I8365" t="s">
        <v>234</v>
      </c>
      <c r="J8365" t="s">
        <v>22</v>
      </c>
      <c r="K8365">
        <v>0</v>
      </c>
      <c r="L8365">
        <v>1</v>
      </c>
      <c r="M8365">
        <v>0</v>
      </c>
      <c r="N8365">
        <v>0</v>
      </c>
      <c r="O8365">
        <v>0</v>
      </c>
      <c r="P8365">
        <v>-1</v>
      </c>
      <c r="Q8365" s="28">
        <v>41625.361805555556</v>
      </c>
      <c r="R8365" s="28">
        <v>41632.450694444444</v>
      </c>
      <c r="S8365" t="s">
        <v>27178</v>
      </c>
      <c r="T8365" s="27">
        <v>41625</v>
      </c>
      <c r="V8365">
        <v>1</v>
      </c>
      <c r="W8365" t="s">
        <v>36</v>
      </c>
      <c r="X8365" t="s">
        <v>279</v>
      </c>
      <c r="Y8365">
        <v>0</v>
      </c>
      <c r="AB8365" t="s">
        <v>237</v>
      </c>
      <c r="AH8365">
        <v>0</v>
      </c>
      <c r="AN8365" t="s">
        <v>238</v>
      </c>
      <c r="AO8365">
        <v>1</v>
      </c>
      <c r="AP8365" t="s">
        <v>239</v>
      </c>
      <c r="AQ8365" s="27">
        <v>41626</v>
      </c>
      <c r="AR8365" t="s">
        <v>240</v>
      </c>
      <c r="AS8365">
        <v>1</v>
      </c>
      <c r="AT8365" t="s">
        <v>239</v>
      </c>
      <c r="AU8365" s="27">
        <v>41626</v>
      </c>
    </row>
    <row r="8366" spans="1:47" x14ac:dyDescent="0.2">
      <c r="A8366">
        <v>8365</v>
      </c>
      <c r="B8366" t="s">
        <v>27179</v>
      </c>
      <c r="C8366" t="s">
        <v>14608</v>
      </c>
      <c r="D8366" t="s">
        <v>8577</v>
      </c>
      <c r="E8366" s="27">
        <v>41384</v>
      </c>
      <c r="F8366" t="s">
        <v>233</v>
      </c>
      <c r="G8366" s="27">
        <v>33496</v>
      </c>
      <c r="H8366">
        <v>24</v>
      </c>
      <c r="I8366" t="s">
        <v>259</v>
      </c>
      <c r="J8366" t="s">
        <v>250</v>
      </c>
      <c r="K8366">
        <v>0</v>
      </c>
      <c r="L8366">
        <v>3</v>
      </c>
      <c r="M8366">
        <v>0</v>
      </c>
      <c r="N8366">
        <v>0</v>
      </c>
      <c r="O8366">
        <v>0</v>
      </c>
      <c r="P8366">
        <v>-1</v>
      </c>
      <c r="Q8366" s="28">
        <v>41383.302777777775</v>
      </c>
      <c r="R8366" s="28">
        <v>41384.322916666664</v>
      </c>
      <c r="S8366" t="s">
        <v>27180</v>
      </c>
      <c r="T8366" s="27">
        <v>41383</v>
      </c>
      <c r="V8366">
        <v>1</v>
      </c>
      <c r="W8366" t="s">
        <v>36</v>
      </c>
      <c r="X8366" t="s">
        <v>263</v>
      </c>
      <c r="Y8366">
        <v>0</v>
      </c>
      <c r="AB8366" t="s">
        <v>237</v>
      </c>
      <c r="AH8366">
        <v>0</v>
      </c>
      <c r="AN8366" t="s">
        <v>238</v>
      </c>
      <c r="AO8366">
        <v>4</v>
      </c>
      <c r="AP8366" t="s">
        <v>239</v>
      </c>
      <c r="AQ8366" s="27">
        <v>41384</v>
      </c>
      <c r="AR8366" t="s">
        <v>240</v>
      </c>
      <c r="AS8366">
        <v>3</v>
      </c>
      <c r="AT8366" t="s">
        <v>239</v>
      </c>
      <c r="AU8366" s="27">
        <v>41384</v>
      </c>
    </row>
    <row r="8367" spans="1:47" x14ac:dyDescent="0.2">
      <c r="A8367">
        <v>8366</v>
      </c>
      <c r="B8367" t="s">
        <v>27181</v>
      </c>
      <c r="C8367" t="s">
        <v>957</v>
      </c>
      <c r="D8367" t="s">
        <v>3788</v>
      </c>
      <c r="E8367" s="27">
        <v>41796</v>
      </c>
      <c r="F8367" t="s">
        <v>233</v>
      </c>
      <c r="G8367" s="27">
        <v>20695</v>
      </c>
      <c r="H8367">
        <v>59</v>
      </c>
      <c r="I8367" t="s">
        <v>234</v>
      </c>
      <c r="J8367" t="s">
        <v>250</v>
      </c>
      <c r="K8367">
        <v>0</v>
      </c>
      <c r="L8367">
        <v>6</v>
      </c>
      <c r="M8367">
        <v>0</v>
      </c>
      <c r="N8367">
        <v>0</v>
      </c>
      <c r="O8367">
        <v>1</v>
      </c>
      <c r="P8367">
        <v>-1</v>
      </c>
      <c r="Q8367" s="28">
        <v>41795.230555555558</v>
      </c>
      <c r="R8367" s="28">
        <v>41797.169444444444</v>
      </c>
      <c r="S8367" t="s">
        <v>27182</v>
      </c>
      <c r="T8367" s="27">
        <v>41795</v>
      </c>
      <c r="V8367">
        <v>1</v>
      </c>
      <c r="W8367" t="s">
        <v>32</v>
      </c>
      <c r="X8367" t="s">
        <v>364</v>
      </c>
      <c r="Y8367">
        <v>0</v>
      </c>
      <c r="AB8367" t="s">
        <v>237</v>
      </c>
      <c r="AH8367">
        <v>0</v>
      </c>
      <c r="AN8367" t="s">
        <v>238</v>
      </c>
      <c r="AO8367">
        <v>3</v>
      </c>
      <c r="AP8367" t="s">
        <v>239</v>
      </c>
      <c r="AQ8367" s="27">
        <v>41796</v>
      </c>
      <c r="AR8367" t="s">
        <v>240</v>
      </c>
      <c r="AS8367">
        <v>6</v>
      </c>
      <c r="AT8367" t="s">
        <v>246</v>
      </c>
      <c r="AU8367" s="27">
        <v>41796</v>
      </c>
    </row>
    <row r="8368" spans="1:47" x14ac:dyDescent="0.2">
      <c r="A8368">
        <v>8367</v>
      </c>
      <c r="B8368" t="s">
        <v>27183</v>
      </c>
      <c r="C8368" t="s">
        <v>27184</v>
      </c>
      <c r="D8368" t="s">
        <v>1295</v>
      </c>
      <c r="E8368" s="27">
        <v>41340</v>
      </c>
      <c r="F8368" t="s">
        <v>233</v>
      </c>
      <c r="G8368" s="27">
        <v>31433</v>
      </c>
      <c r="H8368">
        <v>30</v>
      </c>
      <c r="I8368" t="s">
        <v>244</v>
      </c>
      <c r="J8368" t="s">
        <v>250</v>
      </c>
      <c r="K8368">
        <v>0</v>
      </c>
      <c r="L8368">
        <v>10</v>
      </c>
      <c r="M8368">
        <v>0</v>
      </c>
      <c r="N8368">
        <v>0</v>
      </c>
      <c r="O8368">
        <v>15</v>
      </c>
      <c r="P8368">
        <v>-1</v>
      </c>
      <c r="Q8368" s="28">
        <v>41339.313888888886</v>
      </c>
      <c r="R8368" s="28">
        <v>41433.309027777781</v>
      </c>
      <c r="S8368" t="s">
        <v>27185</v>
      </c>
      <c r="T8368" s="27">
        <v>41339</v>
      </c>
      <c r="V8368">
        <v>1</v>
      </c>
      <c r="W8368" t="s">
        <v>32</v>
      </c>
      <c r="X8368" t="s">
        <v>6072</v>
      </c>
      <c r="Y8368">
        <v>1</v>
      </c>
      <c r="AA8368" t="s">
        <v>27186</v>
      </c>
      <c r="AB8368" t="s">
        <v>32</v>
      </c>
      <c r="AC8368">
        <v>0</v>
      </c>
      <c r="AD8368" s="27">
        <v>41799</v>
      </c>
      <c r="AE8368" t="s">
        <v>268</v>
      </c>
      <c r="AF8368" s="27">
        <v>41799</v>
      </c>
      <c r="AG8368" s="27">
        <v>41940</v>
      </c>
      <c r="AH8368">
        <v>0</v>
      </c>
      <c r="AN8368" t="s">
        <v>238</v>
      </c>
      <c r="AO8368">
        <v>9</v>
      </c>
      <c r="AP8368" t="s">
        <v>269</v>
      </c>
      <c r="AQ8368" s="27">
        <v>41340</v>
      </c>
      <c r="AR8368" t="s">
        <v>240</v>
      </c>
      <c r="AS8368">
        <v>10</v>
      </c>
      <c r="AT8368" t="s">
        <v>269</v>
      </c>
      <c r="AU8368" s="27">
        <v>41340</v>
      </c>
    </row>
    <row r="8369" spans="1:47" x14ac:dyDescent="0.2">
      <c r="A8369">
        <v>8368</v>
      </c>
      <c r="B8369" t="s">
        <v>27187</v>
      </c>
      <c r="C8369" t="s">
        <v>4013</v>
      </c>
      <c r="D8369" t="s">
        <v>947</v>
      </c>
      <c r="E8369" s="27">
        <v>41964</v>
      </c>
      <c r="F8369" t="s">
        <v>233</v>
      </c>
      <c r="G8369" s="27">
        <v>31316</v>
      </c>
      <c r="H8369">
        <v>30</v>
      </c>
      <c r="I8369" t="s">
        <v>244</v>
      </c>
      <c r="J8369" t="s">
        <v>250</v>
      </c>
      <c r="K8369">
        <v>0</v>
      </c>
      <c r="L8369">
        <v>9</v>
      </c>
      <c r="M8369">
        <v>0</v>
      </c>
      <c r="N8369">
        <v>0</v>
      </c>
      <c r="O8369">
        <v>1</v>
      </c>
      <c r="P8369">
        <v>-1</v>
      </c>
      <c r="Q8369" s="28">
        <v>41963.256249999999</v>
      </c>
      <c r="R8369" s="28">
        <v>41989.382638888892</v>
      </c>
      <c r="S8369" t="s">
        <v>27188</v>
      </c>
      <c r="T8369" s="27">
        <v>41963</v>
      </c>
      <c r="V8369">
        <v>1</v>
      </c>
      <c r="W8369" t="s">
        <v>32</v>
      </c>
      <c r="X8369" t="s">
        <v>359</v>
      </c>
      <c r="Y8369">
        <v>0</v>
      </c>
      <c r="AB8369" t="s">
        <v>237</v>
      </c>
      <c r="AH8369">
        <v>0</v>
      </c>
      <c r="AN8369" t="s">
        <v>238</v>
      </c>
      <c r="AO8369">
        <v>7</v>
      </c>
      <c r="AP8369" t="s">
        <v>246</v>
      </c>
      <c r="AQ8369" s="27">
        <v>41964</v>
      </c>
      <c r="AR8369" t="s">
        <v>240</v>
      </c>
      <c r="AS8369">
        <v>9</v>
      </c>
      <c r="AT8369" t="s">
        <v>269</v>
      </c>
      <c r="AU8369" s="27">
        <v>41964</v>
      </c>
    </row>
    <row r="8370" spans="1:47" x14ac:dyDescent="0.2">
      <c r="A8370">
        <v>8369</v>
      </c>
      <c r="B8370" t="s">
        <v>26972</v>
      </c>
      <c r="C8370" t="s">
        <v>464</v>
      </c>
      <c r="D8370" t="s">
        <v>3399</v>
      </c>
      <c r="E8370" s="27">
        <v>41366</v>
      </c>
      <c r="F8370" t="s">
        <v>233</v>
      </c>
      <c r="G8370" s="27">
        <v>25006</v>
      </c>
      <c r="H8370">
        <v>47</v>
      </c>
      <c r="I8370" t="s">
        <v>234</v>
      </c>
      <c r="J8370" t="s">
        <v>245</v>
      </c>
      <c r="K8370">
        <v>0</v>
      </c>
      <c r="L8370">
        <v>2</v>
      </c>
      <c r="M8370">
        <v>0</v>
      </c>
      <c r="N8370">
        <v>0</v>
      </c>
      <c r="O8370">
        <v>5</v>
      </c>
      <c r="P8370">
        <v>-1</v>
      </c>
      <c r="Q8370" s="28">
        <v>41365.45208333333</v>
      </c>
      <c r="R8370" s="28">
        <v>41370.32916666667</v>
      </c>
      <c r="S8370" t="s">
        <v>27189</v>
      </c>
      <c r="T8370" s="27">
        <v>41365</v>
      </c>
      <c r="V8370">
        <v>1</v>
      </c>
      <c r="W8370" t="s">
        <v>36</v>
      </c>
      <c r="X8370" t="s">
        <v>780</v>
      </c>
      <c r="Y8370">
        <v>0</v>
      </c>
      <c r="AB8370" t="s">
        <v>237</v>
      </c>
      <c r="AH8370">
        <v>0</v>
      </c>
      <c r="AN8370" t="s">
        <v>238</v>
      </c>
      <c r="AO8370">
        <v>3</v>
      </c>
      <c r="AP8370" t="s">
        <v>239</v>
      </c>
      <c r="AQ8370" s="27">
        <v>41366</v>
      </c>
      <c r="AR8370" t="s">
        <v>240</v>
      </c>
      <c r="AS8370">
        <v>2</v>
      </c>
      <c r="AT8370" t="s">
        <v>239</v>
      </c>
      <c r="AU8370" s="27">
        <v>41366</v>
      </c>
    </row>
    <row r="8371" spans="1:47" x14ac:dyDescent="0.2">
      <c r="A8371">
        <v>8370</v>
      </c>
      <c r="B8371" t="s">
        <v>27190</v>
      </c>
      <c r="C8371" t="s">
        <v>7987</v>
      </c>
      <c r="D8371" t="s">
        <v>27191</v>
      </c>
      <c r="E8371" s="27">
        <v>41872</v>
      </c>
      <c r="F8371" t="s">
        <v>294</v>
      </c>
      <c r="G8371" s="27">
        <v>32551</v>
      </c>
      <c r="H8371">
        <v>27</v>
      </c>
      <c r="I8371" t="s">
        <v>244</v>
      </c>
      <c r="J8371" t="s">
        <v>250</v>
      </c>
      <c r="K8371">
        <v>0</v>
      </c>
      <c r="L8371">
        <v>8</v>
      </c>
      <c r="M8371">
        <v>0</v>
      </c>
      <c r="N8371">
        <v>0</v>
      </c>
      <c r="O8371">
        <v>0</v>
      </c>
      <c r="P8371">
        <v>-1</v>
      </c>
      <c r="Q8371" s="28">
        <v>41871.15</v>
      </c>
      <c r="R8371" s="28">
        <v>41872.080555555556</v>
      </c>
      <c r="S8371" t="s">
        <v>27192</v>
      </c>
      <c r="T8371" s="27">
        <v>41871</v>
      </c>
      <c r="V8371">
        <v>1</v>
      </c>
      <c r="W8371" t="s">
        <v>32</v>
      </c>
      <c r="X8371" t="s">
        <v>2223</v>
      </c>
      <c r="Y8371">
        <v>0</v>
      </c>
      <c r="AB8371" t="s">
        <v>237</v>
      </c>
      <c r="AH8371">
        <v>0</v>
      </c>
      <c r="AN8371" t="s">
        <v>238</v>
      </c>
      <c r="AO8371">
        <v>6</v>
      </c>
      <c r="AP8371" t="s">
        <v>246</v>
      </c>
      <c r="AQ8371" s="27">
        <v>41872</v>
      </c>
      <c r="AR8371" t="s">
        <v>240</v>
      </c>
      <c r="AS8371">
        <v>8</v>
      </c>
      <c r="AT8371" t="s">
        <v>269</v>
      </c>
      <c r="AU8371" s="27">
        <v>41872</v>
      </c>
    </row>
    <row r="8372" spans="1:47" x14ac:dyDescent="0.2">
      <c r="A8372">
        <v>8371</v>
      </c>
      <c r="B8372" t="s">
        <v>27193</v>
      </c>
      <c r="C8372" t="s">
        <v>2244</v>
      </c>
      <c r="D8372" t="s">
        <v>586</v>
      </c>
      <c r="E8372" s="27">
        <v>41736</v>
      </c>
      <c r="F8372" t="s">
        <v>233</v>
      </c>
      <c r="G8372" s="27">
        <v>26488</v>
      </c>
      <c r="H8372">
        <v>43</v>
      </c>
      <c r="I8372" t="s">
        <v>244</v>
      </c>
      <c r="J8372" t="s">
        <v>250</v>
      </c>
      <c r="K8372">
        <v>0</v>
      </c>
      <c r="L8372">
        <v>1</v>
      </c>
      <c r="M8372">
        <v>0</v>
      </c>
      <c r="N8372">
        <v>0</v>
      </c>
      <c r="O8372">
        <v>3</v>
      </c>
      <c r="P8372">
        <v>-1</v>
      </c>
      <c r="Q8372" s="28">
        <v>41735.484027777777</v>
      </c>
      <c r="R8372" s="28">
        <v>41737.446527777778</v>
      </c>
      <c r="S8372" t="s">
        <v>27194</v>
      </c>
      <c r="T8372" s="27">
        <v>41735</v>
      </c>
      <c r="V8372">
        <v>1</v>
      </c>
      <c r="W8372" t="s">
        <v>32</v>
      </c>
      <c r="X8372" t="s">
        <v>254</v>
      </c>
      <c r="Y8372">
        <v>0</v>
      </c>
      <c r="AB8372" t="s">
        <v>237</v>
      </c>
      <c r="AH8372">
        <v>0</v>
      </c>
      <c r="AN8372" t="s">
        <v>238</v>
      </c>
      <c r="AO8372">
        <v>1</v>
      </c>
      <c r="AP8372" t="s">
        <v>239</v>
      </c>
      <c r="AQ8372" s="27">
        <v>41736</v>
      </c>
      <c r="AR8372" t="s">
        <v>240</v>
      </c>
      <c r="AS8372">
        <v>1</v>
      </c>
      <c r="AT8372" t="s">
        <v>239</v>
      </c>
      <c r="AU8372" s="27">
        <v>41736</v>
      </c>
    </row>
    <row r="8373" spans="1:47" x14ac:dyDescent="0.2">
      <c r="A8373">
        <v>8372</v>
      </c>
      <c r="B8373" t="s">
        <v>27195</v>
      </c>
      <c r="C8373" t="s">
        <v>693</v>
      </c>
      <c r="D8373" t="s">
        <v>27196</v>
      </c>
      <c r="E8373" s="27">
        <v>41565</v>
      </c>
      <c r="F8373" t="s">
        <v>233</v>
      </c>
      <c r="G8373" s="27">
        <v>26685</v>
      </c>
      <c r="H8373">
        <v>43</v>
      </c>
      <c r="I8373" t="s">
        <v>244</v>
      </c>
      <c r="J8373" t="s">
        <v>245</v>
      </c>
      <c r="K8373">
        <v>0</v>
      </c>
      <c r="L8373">
        <v>4</v>
      </c>
      <c r="M8373">
        <v>0</v>
      </c>
      <c r="N8373">
        <v>0</v>
      </c>
      <c r="O8373">
        <v>0</v>
      </c>
      <c r="W8373" t="s">
        <v>237</v>
      </c>
      <c r="Y8373">
        <v>-1</v>
      </c>
      <c r="AB8373" t="s">
        <v>237</v>
      </c>
      <c r="AH8373">
        <v>0</v>
      </c>
      <c r="AN8373" t="s">
        <v>238</v>
      </c>
      <c r="AO8373">
        <v>1</v>
      </c>
      <c r="AP8373" t="s">
        <v>239</v>
      </c>
      <c r="AQ8373" s="27">
        <v>41565</v>
      </c>
      <c r="AR8373" t="s">
        <v>240</v>
      </c>
      <c r="AS8373">
        <v>4</v>
      </c>
      <c r="AT8373" t="s">
        <v>239</v>
      </c>
      <c r="AU8373" s="27">
        <v>41565</v>
      </c>
    </row>
    <row r="8374" spans="1:47" x14ac:dyDescent="0.2">
      <c r="A8374">
        <v>8373</v>
      </c>
      <c r="B8374" t="s">
        <v>27197</v>
      </c>
      <c r="C8374" t="s">
        <v>414</v>
      </c>
      <c r="D8374" t="s">
        <v>27198</v>
      </c>
      <c r="E8374" s="27">
        <v>41368</v>
      </c>
      <c r="F8374" t="s">
        <v>233</v>
      </c>
      <c r="G8374" s="27">
        <v>18328</v>
      </c>
      <c r="H8374">
        <v>66</v>
      </c>
      <c r="I8374" t="s">
        <v>234</v>
      </c>
      <c r="J8374" t="s">
        <v>245</v>
      </c>
      <c r="K8374">
        <v>0</v>
      </c>
      <c r="L8374">
        <v>3</v>
      </c>
      <c r="M8374">
        <v>0</v>
      </c>
      <c r="N8374">
        <v>0</v>
      </c>
      <c r="O8374">
        <v>2</v>
      </c>
      <c r="P8374">
        <v>-1</v>
      </c>
      <c r="Q8374" s="28">
        <v>41367.488888888889</v>
      </c>
      <c r="R8374" s="28">
        <v>41424.335416666669</v>
      </c>
      <c r="S8374" t="s">
        <v>27199</v>
      </c>
      <c r="T8374" s="27">
        <v>41367</v>
      </c>
      <c r="V8374">
        <v>1</v>
      </c>
      <c r="W8374" t="s">
        <v>36</v>
      </c>
      <c r="X8374" t="s">
        <v>548</v>
      </c>
      <c r="Y8374">
        <v>0</v>
      </c>
      <c r="AB8374" t="s">
        <v>237</v>
      </c>
      <c r="AH8374">
        <v>0</v>
      </c>
      <c r="AN8374" t="s">
        <v>238</v>
      </c>
      <c r="AO8374">
        <v>1</v>
      </c>
      <c r="AP8374" t="s">
        <v>239</v>
      </c>
      <c r="AQ8374" s="27">
        <v>41368</v>
      </c>
      <c r="AR8374" t="s">
        <v>240</v>
      </c>
      <c r="AS8374">
        <v>3</v>
      </c>
      <c r="AT8374" t="s">
        <v>239</v>
      </c>
      <c r="AU8374" s="27">
        <v>41368</v>
      </c>
    </row>
    <row r="8375" spans="1:47" x14ac:dyDescent="0.2">
      <c r="A8375">
        <v>8374</v>
      </c>
      <c r="B8375" t="s">
        <v>27200</v>
      </c>
      <c r="C8375" t="s">
        <v>5527</v>
      </c>
      <c r="D8375" t="s">
        <v>357</v>
      </c>
      <c r="E8375" s="27">
        <v>41750</v>
      </c>
      <c r="F8375" t="s">
        <v>294</v>
      </c>
      <c r="G8375" s="27">
        <v>32878</v>
      </c>
      <c r="H8375">
        <v>26</v>
      </c>
      <c r="I8375" t="s">
        <v>244</v>
      </c>
      <c r="J8375" t="s">
        <v>250</v>
      </c>
      <c r="K8375">
        <v>0</v>
      </c>
      <c r="L8375">
        <v>5</v>
      </c>
      <c r="M8375">
        <v>0</v>
      </c>
      <c r="N8375">
        <v>0</v>
      </c>
      <c r="O8375">
        <v>1</v>
      </c>
      <c r="P8375">
        <v>113</v>
      </c>
      <c r="Q8375" s="28">
        <v>41863.50277777778</v>
      </c>
      <c r="R8375" s="28">
        <v>41864.106944444444</v>
      </c>
      <c r="S8375" t="s">
        <v>27201</v>
      </c>
      <c r="U8375" s="27">
        <v>41749</v>
      </c>
      <c r="V8375">
        <v>1</v>
      </c>
      <c r="W8375" t="s">
        <v>36</v>
      </c>
      <c r="X8375" t="s">
        <v>274</v>
      </c>
      <c r="Y8375">
        <v>0</v>
      </c>
      <c r="AB8375" t="s">
        <v>237</v>
      </c>
      <c r="AH8375">
        <v>0</v>
      </c>
      <c r="AN8375" t="s">
        <v>238</v>
      </c>
      <c r="AO8375">
        <v>3</v>
      </c>
      <c r="AP8375" t="s">
        <v>239</v>
      </c>
      <c r="AQ8375" s="27">
        <v>41750</v>
      </c>
      <c r="AR8375" t="s">
        <v>240</v>
      </c>
      <c r="AS8375">
        <v>5</v>
      </c>
      <c r="AT8375" t="s">
        <v>246</v>
      </c>
      <c r="AU8375" s="27">
        <v>41750</v>
      </c>
    </row>
    <row r="8376" spans="1:47" x14ac:dyDescent="0.2">
      <c r="A8376">
        <v>8375</v>
      </c>
      <c r="B8376" t="s">
        <v>27202</v>
      </c>
      <c r="C8376" t="s">
        <v>928</v>
      </c>
      <c r="D8376" t="s">
        <v>266</v>
      </c>
      <c r="E8376" s="27">
        <v>41352</v>
      </c>
      <c r="F8376" t="s">
        <v>233</v>
      </c>
      <c r="G8376" s="27">
        <v>23492</v>
      </c>
      <c r="H8376">
        <v>51</v>
      </c>
      <c r="I8376" t="s">
        <v>234</v>
      </c>
      <c r="J8376" t="s">
        <v>250</v>
      </c>
      <c r="K8376">
        <v>0</v>
      </c>
      <c r="L8376">
        <v>8</v>
      </c>
      <c r="M8376">
        <v>0</v>
      </c>
      <c r="N8376">
        <v>0</v>
      </c>
      <c r="O8376">
        <v>21</v>
      </c>
      <c r="P8376">
        <v>-1</v>
      </c>
      <c r="Q8376" s="28">
        <v>41351.162499999999</v>
      </c>
      <c r="R8376" s="28">
        <v>41800.261111111111</v>
      </c>
      <c r="S8376" t="s">
        <v>27203</v>
      </c>
      <c r="U8376" s="27">
        <v>41351</v>
      </c>
      <c r="V8376">
        <v>1</v>
      </c>
      <c r="W8376" t="s">
        <v>32</v>
      </c>
      <c r="X8376" t="s">
        <v>274</v>
      </c>
      <c r="Y8376">
        <v>1</v>
      </c>
      <c r="AA8376" t="s">
        <v>27204</v>
      </c>
      <c r="AB8376" t="s">
        <v>32</v>
      </c>
      <c r="AD8376" s="27">
        <v>42435</v>
      </c>
      <c r="AE8376" t="s">
        <v>364</v>
      </c>
      <c r="AH8376">
        <v>0</v>
      </c>
      <c r="AN8376" t="s">
        <v>238</v>
      </c>
      <c r="AO8376">
        <v>3</v>
      </c>
      <c r="AP8376" t="s">
        <v>239</v>
      </c>
      <c r="AQ8376" s="27">
        <v>41352</v>
      </c>
      <c r="AR8376" t="s">
        <v>240</v>
      </c>
      <c r="AS8376">
        <v>8</v>
      </c>
      <c r="AT8376" t="s">
        <v>269</v>
      </c>
      <c r="AU8376" s="27">
        <v>41352</v>
      </c>
    </row>
    <row r="8377" spans="1:47" x14ac:dyDescent="0.2">
      <c r="A8377">
        <v>8376</v>
      </c>
      <c r="B8377" t="s">
        <v>27205</v>
      </c>
      <c r="C8377" t="s">
        <v>1832</v>
      </c>
      <c r="D8377" t="s">
        <v>4135</v>
      </c>
      <c r="E8377" s="27">
        <v>41857</v>
      </c>
      <c r="F8377" t="s">
        <v>233</v>
      </c>
      <c r="G8377" s="27">
        <v>24486</v>
      </c>
      <c r="H8377">
        <v>49</v>
      </c>
      <c r="I8377" t="s">
        <v>234</v>
      </c>
      <c r="J8377" t="s">
        <v>245</v>
      </c>
      <c r="K8377">
        <v>0</v>
      </c>
      <c r="L8377">
        <v>1</v>
      </c>
      <c r="M8377">
        <v>0</v>
      </c>
      <c r="N8377">
        <v>0</v>
      </c>
      <c r="O8377">
        <v>1</v>
      </c>
      <c r="P8377">
        <v>-1</v>
      </c>
      <c r="Q8377" s="28">
        <v>41856.427083333336</v>
      </c>
      <c r="R8377" s="28">
        <v>41857.36041666667</v>
      </c>
      <c r="S8377" t="s">
        <v>27206</v>
      </c>
      <c r="T8377" s="27">
        <v>41856</v>
      </c>
      <c r="V8377">
        <v>1</v>
      </c>
      <c r="W8377" t="s">
        <v>36</v>
      </c>
      <c r="X8377" t="s">
        <v>279</v>
      </c>
      <c r="Y8377">
        <v>0</v>
      </c>
      <c r="AB8377" t="s">
        <v>237</v>
      </c>
      <c r="AH8377">
        <v>0</v>
      </c>
      <c r="AN8377" t="s">
        <v>238</v>
      </c>
      <c r="AO8377">
        <v>1</v>
      </c>
      <c r="AP8377" t="s">
        <v>239</v>
      </c>
      <c r="AQ8377" s="27">
        <v>41857</v>
      </c>
      <c r="AR8377" t="s">
        <v>240</v>
      </c>
      <c r="AS8377">
        <v>1</v>
      </c>
      <c r="AT8377" t="s">
        <v>239</v>
      </c>
      <c r="AU8377" s="27">
        <v>41857</v>
      </c>
    </row>
    <row r="8378" spans="1:47" x14ac:dyDescent="0.2">
      <c r="A8378">
        <v>8377</v>
      </c>
      <c r="B8378" t="s">
        <v>27207</v>
      </c>
      <c r="C8378" t="s">
        <v>2212</v>
      </c>
      <c r="D8378" t="s">
        <v>1569</v>
      </c>
      <c r="E8378" s="27">
        <v>41732</v>
      </c>
      <c r="F8378" t="s">
        <v>233</v>
      </c>
      <c r="G8378" s="27">
        <v>34745</v>
      </c>
      <c r="H8378">
        <v>21</v>
      </c>
      <c r="I8378" t="s">
        <v>259</v>
      </c>
      <c r="J8378" t="s">
        <v>245</v>
      </c>
      <c r="K8378">
        <v>0</v>
      </c>
      <c r="L8378">
        <v>4</v>
      </c>
      <c r="M8378">
        <v>0</v>
      </c>
      <c r="N8378">
        <v>0</v>
      </c>
      <c r="O8378">
        <v>0</v>
      </c>
      <c r="P8378">
        <v>-1</v>
      </c>
      <c r="Q8378" s="28">
        <v>41731.258333333331</v>
      </c>
      <c r="R8378" s="28">
        <v>41733.395833333336</v>
      </c>
      <c r="S8378" t="s">
        <v>27208</v>
      </c>
      <c r="T8378" s="27">
        <v>41731</v>
      </c>
      <c r="V8378">
        <v>1</v>
      </c>
      <c r="W8378" t="s">
        <v>32</v>
      </c>
      <c r="X8378" t="s">
        <v>1051</v>
      </c>
      <c r="Y8378">
        <v>0</v>
      </c>
      <c r="AB8378" t="s">
        <v>237</v>
      </c>
      <c r="AH8378">
        <v>0</v>
      </c>
      <c r="AN8378" t="s">
        <v>238</v>
      </c>
      <c r="AO8378">
        <v>6</v>
      </c>
      <c r="AP8378" t="s">
        <v>246</v>
      </c>
      <c r="AQ8378" s="27">
        <v>41732</v>
      </c>
      <c r="AR8378" t="s">
        <v>240</v>
      </c>
      <c r="AS8378">
        <v>4</v>
      </c>
      <c r="AT8378" t="s">
        <v>239</v>
      </c>
      <c r="AU8378" s="27">
        <v>41732</v>
      </c>
    </row>
    <row r="8379" spans="1:47" x14ac:dyDescent="0.2">
      <c r="A8379">
        <v>8378</v>
      </c>
      <c r="B8379" t="s">
        <v>27209</v>
      </c>
      <c r="C8379" t="s">
        <v>2600</v>
      </c>
      <c r="D8379" t="s">
        <v>27210</v>
      </c>
      <c r="E8379" s="27">
        <v>41760</v>
      </c>
      <c r="F8379" t="s">
        <v>233</v>
      </c>
      <c r="G8379" s="27">
        <v>18934</v>
      </c>
      <c r="H8379">
        <v>64</v>
      </c>
      <c r="I8379" t="s">
        <v>234</v>
      </c>
      <c r="J8379" t="s">
        <v>245</v>
      </c>
      <c r="K8379">
        <v>0</v>
      </c>
      <c r="L8379">
        <v>10</v>
      </c>
      <c r="M8379">
        <v>0</v>
      </c>
      <c r="N8379">
        <v>0</v>
      </c>
      <c r="O8379">
        <v>8</v>
      </c>
      <c r="P8379">
        <v>-290</v>
      </c>
      <c r="Q8379" s="28">
        <v>41470.076388888891</v>
      </c>
      <c r="R8379" s="28">
        <v>41760.441666666666</v>
      </c>
      <c r="S8379" t="s">
        <v>27211</v>
      </c>
      <c r="T8379" s="27">
        <v>41470</v>
      </c>
      <c r="V8379">
        <v>290</v>
      </c>
      <c r="W8379" t="s">
        <v>32</v>
      </c>
      <c r="X8379" t="s">
        <v>359</v>
      </c>
      <c r="Y8379">
        <v>1</v>
      </c>
      <c r="AA8379" t="s">
        <v>27212</v>
      </c>
      <c r="AB8379" t="s">
        <v>36</v>
      </c>
      <c r="AC8379">
        <v>0</v>
      </c>
      <c r="AD8379" s="27">
        <v>42248</v>
      </c>
      <c r="AE8379" t="s">
        <v>3794</v>
      </c>
      <c r="AF8379" s="27">
        <v>42248</v>
      </c>
      <c r="AG8379" s="27">
        <v>42250</v>
      </c>
      <c r="AH8379">
        <v>0</v>
      </c>
      <c r="AN8379" t="s">
        <v>238</v>
      </c>
      <c r="AO8379">
        <v>6</v>
      </c>
      <c r="AP8379" t="s">
        <v>246</v>
      </c>
      <c r="AQ8379" s="27">
        <v>41760</v>
      </c>
      <c r="AR8379" t="s">
        <v>240</v>
      </c>
      <c r="AS8379">
        <v>10</v>
      </c>
      <c r="AT8379" t="s">
        <v>269</v>
      </c>
      <c r="AU8379" s="27">
        <v>41760</v>
      </c>
    </row>
    <row r="8380" spans="1:47" x14ac:dyDescent="0.2">
      <c r="A8380">
        <v>8379</v>
      </c>
      <c r="B8380" t="s">
        <v>27213</v>
      </c>
      <c r="C8380" t="s">
        <v>2056</v>
      </c>
      <c r="D8380" t="s">
        <v>27214</v>
      </c>
      <c r="E8380" s="27">
        <v>41551</v>
      </c>
      <c r="F8380" t="s">
        <v>233</v>
      </c>
      <c r="G8380" s="27">
        <v>14515</v>
      </c>
      <c r="H8380">
        <v>76</v>
      </c>
      <c r="I8380" t="s">
        <v>234</v>
      </c>
      <c r="J8380" t="s">
        <v>1115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-2</v>
      </c>
      <c r="Q8380" s="28">
        <v>41549.513888888891</v>
      </c>
      <c r="R8380" s="28">
        <v>41551.504166666666</v>
      </c>
      <c r="S8380" t="s">
        <v>27215</v>
      </c>
      <c r="T8380" s="27">
        <v>41548</v>
      </c>
      <c r="V8380">
        <v>3</v>
      </c>
      <c r="W8380" t="s">
        <v>32</v>
      </c>
      <c r="X8380" t="s">
        <v>236</v>
      </c>
      <c r="Y8380">
        <v>0</v>
      </c>
      <c r="AB8380" t="s">
        <v>237</v>
      </c>
      <c r="AH8380">
        <v>0</v>
      </c>
      <c r="AN8380" t="s">
        <v>238</v>
      </c>
      <c r="AO8380">
        <v>1</v>
      </c>
      <c r="AP8380" t="s">
        <v>239</v>
      </c>
      <c r="AQ8380" s="27">
        <v>41551</v>
      </c>
      <c r="AR8380" t="s">
        <v>240</v>
      </c>
      <c r="AS8380">
        <v>1</v>
      </c>
      <c r="AT8380" t="s">
        <v>239</v>
      </c>
      <c r="AU8380" s="27">
        <v>41551</v>
      </c>
    </row>
    <row r="8381" spans="1:47" x14ac:dyDescent="0.2">
      <c r="A8381">
        <v>8380</v>
      </c>
      <c r="B8381" t="s">
        <v>27216</v>
      </c>
      <c r="C8381" t="s">
        <v>9436</v>
      </c>
      <c r="D8381" t="s">
        <v>27217</v>
      </c>
      <c r="E8381" s="27">
        <v>41416</v>
      </c>
      <c r="F8381" t="s">
        <v>294</v>
      </c>
      <c r="G8381" s="27">
        <v>31927</v>
      </c>
      <c r="H8381">
        <v>28</v>
      </c>
      <c r="I8381" t="s">
        <v>244</v>
      </c>
      <c r="J8381" t="s">
        <v>245</v>
      </c>
      <c r="K8381">
        <v>0</v>
      </c>
      <c r="L8381">
        <v>6</v>
      </c>
      <c r="M8381">
        <v>0</v>
      </c>
      <c r="N8381">
        <v>0</v>
      </c>
      <c r="O8381">
        <v>3</v>
      </c>
      <c r="P8381">
        <v>0</v>
      </c>
      <c r="Q8381" s="28">
        <v>41416.093055555553</v>
      </c>
      <c r="R8381" s="28">
        <v>41416.313194444447</v>
      </c>
      <c r="S8381" t="s">
        <v>27218</v>
      </c>
      <c r="T8381" s="27">
        <v>40696</v>
      </c>
      <c r="V8381">
        <v>720</v>
      </c>
      <c r="W8381" t="s">
        <v>32</v>
      </c>
      <c r="X8381" t="s">
        <v>749</v>
      </c>
      <c r="Y8381">
        <v>1</v>
      </c>
      <c r="AA8381" t="s">
        <v>27219</v>
      </c>
      <c r="AB8381" t="s">
        <v>32</v>
      </c>
      <c r="AD8381" s="27">
        <v>41425</v>
      </c>
      <c r="AE8381" t="s">
        <v>359</v>
      </c>
      <c r="AH8381">
        <v>0</v>
      </c>
      <c r="AN8381" t="s">
        <v>238</v>
      </c>
      <c r="AO8381">
        <v>2</v>
      </c>
      <c r="AP8381" t="s">
        <v>239</v>
      </c>
      <c r="AQ8381" s="27">
        <v>41416</v>
      </c>
      <c r="AR8381" t="s">
        <v>240</v>
      </c>
      <c r="AS8381">
        <v>6</v>
      </c>
      <c r="AT8381" t="s">
        <v>246</v>
      </c>
      <c r="AU8381" s="27">
        <v>41416</v>
      </c>
    </row>
    <row r="8382" spans="1:47" x14ac:dyDescent="0.2">
      <c r="A8382">
        <v>8381</v>
      </c>
      <c r="B8382" t="s">
        <v>27220</v>
      </c>
      <c r="C8382" t="s">
        <v>27221</v>
      </c>
      <c r="D8382" t="s">
        <v>27222</v>
      </c>
      <c r="E8382" s="27">
        <v>41399</v>
      </c>
      <c r="F8382" t="s">
        <v>233</v>
      </c>
      <c r="G8382" s="27">
        <v>29378</v>
      </c>
      <c r="H8382">
        <v>35</v>
      </c>
      <c r="I8382" t="s">
        <v>244</v>
      </c>
      <c r="J8382" t="s">
        <v>250</v>
      </c>
      <c r="K8382">
        <v>0</v>
      </c>
      <c r="L8382">
        <v>4</v>
      </c>
      <c r="M8382">
        <v>0</v>
      </c>
      <c r="N8382">
        <v>0</v>
      </c>
      <c r="O8382">
        <v>1</v>
      </c>
      <c r="P8382">
        <v>0</v>
      </c>
      <c r="Q8382" s="28">
        <v>41399.061805555553</v>
      </c>
      <c r="R8382" s="28">
        <v>41400.331250000003</v>
      </c>
      <c r="S8382" t="s">
        <v>27223</v>
      </c>
      <c r="T8382" s="27">
        <v>41399</v>
      </c>
      <c r="V8382">
        <v>0</v>
      </c>
      <c r="W8382" t="s">
        <v>36</v>
      </c>
      <c r="X8382" t="s">
        <v>279</v>
      </c>
      <c r="Y8382">
        <v>0</v>
      </c>
      <c r="AB8382" t="s">
        <v>237</v>
      </c>
      <c r="AH8382">
        <v>0</v>
      </c>
      <c r="AN8382" t="s">
        <v>238</v>
      </c>
      <c r="AO8382">
        <v>4</v>
      </c>
      <c r="AP8382" t="s">
        <v>239</v>
      </c>
      <c r="AQ8382" s="27">
        <v>41399</v>
      </c>
      <c r="AR8382" t="s">
        <v>240</v>
      </c>
      <c r="AS8382">
        <v>4</v>
      </c>
      <c r="AT8382" t="s">
        <v>239</v>
      </c>
      <c r="AU8382" s="27">
        <v>41399</v>
      </c>
    </row>
    <row r="8383" spans="1:47" x14ac:dyDescent="0.2">
      <c r="A8383">
        <v>8382</v>
      </c>
      <c r="B8383" t="s">
        <v>27224</v>
      </c>
      <c r="C8383" t="s">
        <v>27225</v>
      </c>
      <c r="D8383" t="s">
        <v>575</v>
      </c>
      <c r="E8383" s="27">
        <v>41571</v>
      </c>
      <c r="F8383" t="s">
        <v>233</v>
      </c>
      <c r="G8383" s="27">
        <v>26160</v>
      </c>
      <c r="H8383">
        <v>44</v>
      </c>
      <c r="I8383" t="s">
        <v>244</v>
      </c>
      <c r="J8383" t="s">
        <v>22</v>
      </c>
      <c r="K8383">
        <v>0</v>
      </c>
      <c r="L8383">
        <v>1</v>
      </c>
      <c r="M8383">
        <v>0</v>
      </c>
      <c r="N8383">
        <v>0</v>
      </c>
      <c r="O8383">
        <v>6</v>
      </c>
      <c r="P8383">
        <v>-1</v>
      </c>
      <c r="Q8383" s="28">
        <v>41570.476388888892</v>
      </c>
      <c r="R8383" s="28">
        <v>41573.151388888888</v>
      </c>
      <c r="S8383" t="s">
        <v>27226</v>
      </c>
      <c r="T8383" s="27">
        <v>41570</v>
      </c>
      <c r="V8383">
        <v>1</v>
      </c>
      <c r="W8383" t="s">
        <v>32</v>
      </c>
      <c r="X8383" t="s">
        <v>348</v>
      </c>
      <c r="Y8383">
        <v>1</v>
      </c>
      <c r="AA8383" t="s">
        <v>27227</v>
      </c>
      <c r="AB8383" t="s">
        <v>36</v>
      </c>
      <c r="AD8383" s="27">
        <v>42263</v>
      </c>
      <c r="AE8383" t="s">
        <v>392</v>
      </c>
      <c r="AH8383">
        <v>0</v>
      </c>
      <c r="AN8383" t="s">
        <v>238</v>
      </c>
      <c r="AO8383">
        <v>1</v>
      </c>
      <c r="AP8383" t="s">
        <v>239</v>
      </c>
      <c r="AQ8383" s="27">
        <v>41571</v>
      </c>
      <c r="AR8383" t="s">
        <v>240</v>
      </c>
      <c r="AS8383">
        <v>1</v>
      </c>
      <c r="AT8383" t="s">
        <v>239</v>
      </c>
      <c r="AU8383" s="27">
        <v>41571</v>
      </c>
    </row>
    <row r="8384" spans="1:47" x14ac:dyDescent="0.2">
      <c r="A8384">
        <v>8383</v>
      </c>
      <c r="B8384" t="s">
        <v>27228</v>
      </c>
      <c r="C8384" t="s">
        <v>953</v>
      </c>
      <c r="D8384" t="s">
        <v>27229</v>
      </c>
      <c r="E8384" s="27">
        <v>41733</v>
      </c>
      <c r="F8384" t="s">
        <v>294</v>
      </c>
      <c r="G8384" s="27">
        <v>22128</v>
      </c>
      <c r="H8384">
        <v>55</v>
      </c>
      <c r="I8384" t="s">
        <v>234</v>
      </c>
      <c r="J8384" t="s">
        <v>245</v>
      </c>
      <c r="K8384">
        <v>0</v>
      </c>
      <c r="L8384">
        <v>1</v>
      </c>
      <c r="M8384">
        <v>0</v>
      </c>
      <c r="N8384">
        <v>0</v>
      </c>
      <c r="O8384">
        <v>3</v>
      </c>
      <c r="P8384">
        <v>-4</v>
      </c>
      <c r="Q8384" s="28">
        <v>41729.474305555559</v>
      </c>
      <c r="R8384" s="28">
        <v>41733.236805555556</v>
      </c>
      <c r="S8384" t="s">
        <v>27230</v>
      </c>
      <c r="U8384" s="27">
        <v>41729</v>
      </c>
      <c r="V8384">
        <v>4</v>
      </c>
      <c r="W8384" t="s">
        <v>36</v>
      </c>
      <c r="X8384" t="s">
        <v>274</v>
      </c>
      <c r="Y8384">
        <v>0</v>
      </c>
      <c r="AB8384" t="s">
        <v>237</v>
      </c>
      <c r="AH8384">
        <v>0</v>
      </c>
      <c r="AN8384" t="s">
        <v>238</v>
      </c>
      <c r="AO8384">
        <v>1</v>
      </c>
      <c r="AP8384" t="s">
        <v>239</v>
      </c>
      <c r="AQ8384" s="27">
        <v>41733</v>
      </c>
      <c r="AR8384" t="s">
        <v>240</v>
      </c>
      <c r="AS8384">
        <v>1</v>
      </c>
      <c r="AT8384" t="s">
        <v>239</v>
      </c>
      <c r="AU8384" s="27">
        <v>41733</v>
      </c>
    </row>
    <row r="8385" spans="1:47" x14ac:dyDescent="0.2">
      <c r="A8385">
        <v>8384</v>
      </c>
      <c r="B8385" t="s">
        <v>27231</v>
      </c>
      <c r="C8385" t="s">
        <v>21825</v>
      </c>
      <c r="D8385" t="s">
        <v>27232</v>
      </c>
      <c r="E8385" s="27">
        <v>41324</v>
      </c>
      <c r="F8385" t="s">
        <v>294</v>
      </c>
      <c r="G8385" s="27">
        <v>27992</v>
      </c>
      <c r="H8385">
        <v>39</v>
      </c>
      <c r="I8385" t="s">
        <v>244</v>
      </c>
      <c r="J8385" t="s">
        <v>250</v>
      </c>
      <c r="K8385">
        <v>0</v>
      </c>
      <c r="L8385">
        <v>3</v>
      </c>
      <c r="M8385">
        <v>0</v>
      </c>
      <c r="N8385">
        <v>0</v>
      </c>
      <c r="O8385">
        <v>3</v>
      </c>
      <c r="S8385" t="s">
        <v>27233</v>
      </c>
      <c r="T8385" s="27">
        <v>41117</v>
      </c>
      <c r="V8385">
        <v>207</v>
      </c>
      <c r="W8385" t="s">
        <v>32</v>
      </c>
      <c r="X8385" t="s">
        <v>27234</v>
      </c>
      <c r="Y8385">
        <v>0</v>
      </c>
      <c r="AB8385" t="s">
        <v>237</v>
      </c>
      <c r="AH8385">
        <v>0</v>
      </c>
      <c r="AN8385" t="s">
        <v>238</v>
      </c>
      <c r="AO8385">
        <v>3</v>
      </c>
      <c r="AP8385" t="s">
        <v>239</v>
      </c>
      <c r="AQ8385" s="27">
        <v>41324</v>
      </c>
      <c r="AR8385" t="s">
        <v>240</v>
      </c>
      <c r="AS8385">
        <v>3</v>
      </c>
      <c r="AT8385" t="s">
        <v>239</v>
      </c>
      <c r="AU8385" s="27">
        <v>41324</v>
      </c>
    </row>
    <row r="8386" spans="1:47" x14ac:dyDescent="0.2">
      <c r="A8386">
        <v>8385</v>
      </c>
      <c r="B8386" t="s">
        <v>27235</v>
      </c>
      <c r="C8386" t="s">
        <v>7477</v>
      </c>
      <c r="D8386" t="s">
        <v>27236</v>
      </c>
      <c r="E8386" s="27">
        <v>41283</v>
      </c>
      <c r="F8386" t="s">
        <v>233</v>
      </c>
      <c r="G8386" s="27">
        <v>28244</v>
      </c>
      <c r="H8386">
        <v>38</v>
      </c>
      <c r="I8386" t="s">
        <v>244</v>
      </c>
      <c r="J8386" t="s">
        <v>353</v>
      </c>
      <c r="K8386">
        <v>1</v>
      </c>
      <c r="L8386">
        <v>7</v>
      </c>
      <c r="M8386">
        <v>0</v>
      </c>
      <c r="N8386">
        <v>1</v>
      </c>
      <c r="O8386">
        <v>7</v>
      </c>
      <c r="P8386">
        <v>-1</v>
      </c>
      <c r="Q8386" s="28">
        <v>41282.133333333331</v>
      </c>
      <c r="R8386" s="28">
        <v>41283.296527777777</v>
      </c>
      <c r="S8386" t="s">
        <v>27237</v>
      </c>
      <c r="T8386" s="27">
        <v>41282</v>
      </c>
      <c r="V8386">
        <v>1</v>
      </c>
      <c r="W8386" t="s">
        <v>32</v>
      </c>
      <c r="X8386" t="s">
        <v>254</v>
      </c>
      <c r="Y8386">
        <v>1</v>
      </c>
      <c r="AA8386" t="s">
        <v>27238</v>
      </c>
      <c r="AB8386" t="s">
        <v>36</v>
      </c>
      <c r="AD8386" s="27">
        <v>41285</v>
      </c>
      <c r="AE8386" t="s">
        <v>422</v>
      </c>
      <c r="AH8386">
        <v>0</v>
      </c>
      <c r="AN8386" t="s">
        <v>238</v>
      </c>
      <c r="AO8386">
        <v>2</v>
      </c>
      <c r="AP8386" t="s">
        <v>239</v>
      </c>
      <c r="AQ8386" s="27">
        <v>41283</v>
      </c>
      <c r="AR8386" t="s">
        <v>240</v>
      </c>
      <c r="AS8386">
        <v>7</v>
      </c>
      <c r="AT8386" t="s">
        <v>246</v>
      </c>
      <c r="AU8386" s="27">
        <v>41283</v>
      </c>
    </row>
    <row r="8387" spans="1:47" x14ac:dyDescent="0.2">
      <c r="A8387">
        <v>8386</v>
      </c>
      <c r="B8387" t="s">
        <v>27239</v>
      </c>
      <c r="C8387" t="s">
        <v>7347</v>
      </c>
      <c r="D8387" t="s">
        <v>1128</v>
      </c>
      <c r="E8387" s="27">
        <v>41522</v>
      </c>
      <c r="F8387" t="s">
        <v>233</v>
      </c>
      <c r="G8387" s="27">
        <v>33584</v>
      </c>
      <c r="H8387">
        <v>24</v>
      </c>
      <c r="I8387" t="s">
        <v>259</v>
      </c>
      <c r="J8387" t="s">
        <v>250</v>
      </c>
      <c r="K8387">
        <v>0</v>
      </c>
      <c r="L8387">
        <v>5</v>
      </c>
      <c r="M8387">
        <v>0</v>
      </c>
      <c r="N8387">
        <v>0</v>
      </c>
      <c r="O8387">
        <v>0</v>
      </c>
      <c r="P8387">
        <v>-1</v>
      </c>
      <c r="Q8387" s="28">
        <v>41521.324999999997</v>
      </c>
      <c r="R8387" s="28">
        <v>41523.357638888891</v>
      </c>
      <c r="S8387" t="s">
        <v>27240</v>
      </c>
      <c r="T8387" s="27">
        <v>41521</v>
      </c>
      <c r="V8387">
        <v>1</v>
      </c>
      <c r="W8387" t="s">
        <v>32</v>
      </c>
      <c r="X8387" t="s">
        <v>343</v>
      </c>
      <c r="Y8387">
        <v>0</v>
      </c>
      <c r="AB8387" t="s">
        <v>237</v>
      </c>
      <c r="AH8387">
        <v>0</v>
      </c>
      <c r="AN8387" t="s">
        <v>238</v>
      </c>
      <c r="AO8387">
        <v>5</v>
      </c>
      <c r="AP8387" t="s">
        <v>246</v>
      </c>
      <c r="AQ8387" s="27">
        <v>41522</v>
      </c>
      <c r="AR8387" t="s">
        <v>240</v>
      </c>
      <c r="AS8387">
        <v>5</v>
      </c>
      <c r="AT8387" t="s">
        <v>246</v>
      </c>
      <c r="AU8387" s="27">
        <v>41522</v>
      </c>
    </row>
    <row r="8388" spans="1:47" x14ac:dyDescent="0.2">
      <c r="A8388">
        <v>8387</v>
      </c>
      <c r="B8388" t="s">
        <v>27241</v>
      </c>
      <c r="C8388" t="s">
        <v>2131</v>
      </c>
      <c r="D8388" t="s">
        <v>27242</v>
      </c>
      <c r="E8388" s="27">
        <v>41721</v>
      </c>
      <c r="F8388" t="s">
        <v>233</v>
      </c>
      <c r="G8388" s="27">
        <v>32376</v>
      </c>
      <c r="H8388">
        <v>27</v>
      </c>
      <c r="I8388" t="s">
        <v>244</v>
      </c>
      <c r="J8388" t="s">
        <v>22</v>
      </c>
      <c r="K8388">
        <v>0</v>
      </c>
      <c r="L8388">
        <v>3</v>
      </c>
      <c r="M8388">
        <v>0</v>
      </c>
      <c r="N8388">
        <v>0</v>
      </c>
      <c r="O8388">
        <v>0</v>
      </c>
      <c r="W8388" t="s">
        <v>237</v>
      </c>
      <c r="Y8388">
        <v>-1</v>
      </c>
      <c r="AB8388" t="s">
        <v>237</v>
      </c>
      <c r="AH8388">
        <v>0</v>
      </c>
      <c r="AN8388" t="s">
        <v>238</v>
      </c>
      <c r="AO8388">
        <v>3</v>
      </c>
      <c r="AP8388" t="s">
        <v>239</v>
      </c>
      <c r="AQ8388" s="27">
        <v>41721</v>
      </c>
      <c r="AR8388" t="s">
        <v>240</v>
      </c>
      <c r="AS8388">
        <v>3</v>
      </c>
      <c r="AT8388" t="s">
        <v>239</v>
      </c>
      <c r="AU8388" s="27">
        <v>41721</v>
      </c>
    </row>
    <row r="8389" spans="1:47" x14ac:dyDescent="0.2">
      <c r="A8389">
        <v>8388</v>
      </c>
      <c r="B8389" t="s">
        <v>27243</v>
      </c>
      <c r="C8389" t="s">
        <v>419</v>
      </c>
      <c r="D8389" t="s">
        <v>27244</v>
      </c>
      <c r="E8389" s="27">
        <v>41927</v>
      </c>
      <c r="F8389" t="s">
        <v>233</v>
      </c>
      <c r="G8389" s="27">
        <v>25969</v>
      </c>
      <c r="H8389">
        <v>45</v>
      </c>
      <c r="I8389" t="s">
        <v>234</v>
      </c>
      <c r="J8389" t="s">
        <v>245</v>
      </c>
      <c r="K8389">
        <v>0</v>
      </c>
      <c r="L8389">
        <v>2</v>
      </c>
      <c r="M8389">
        <v>0</v>
      </c>
      <c r="N8389">
        <v>0</v>
      </c>
      <c r="O8389">
        <v>0</v>
      </c>
      <c r="P8389">
        <v>-6</v>
      </c>
      <c r="Q8389" s="28">
        <v>41921.343055555553</v>
      </c>
      <c r="R8389" s="28">
        <v>41924.079861111109</v>
      </c>
      <c r="S8389" t="s">
        <v>27245</v>
      </c>
      <c r="T8389" s="27">
        <v>41921</v>
      </c>
      <c r="V8389">
        <v>6</v>
      </c>
      <c r="W8389" t="s">
        <v>32</v>
      </c>
      <c r="X8389" t="s">
        <v>236</v>
      </c>
      <c r="Y8389">
        <v>0</v>
      </c>
      <c r="AB8389" t="s">
        <v>237</v>
      </c>
      <c r="AH8389">
        <v>0</v>
      </c>
      <c r="AN8389" t="s">
        <v>238</v>
      </c>
      <c r="AO8389">
        <v>2</v>
      </c>
      <c r="AP8389" t="s">
        <v>239</v>
      </c>
      <c r="AQ8389" s="27">
        <v>41927</v>
      </c>
      <c r="AR8389" t="s">
        <v>240</v>
      </c>
      <c r="AS8389">
        <v>2</v>
      </c>
      <c r="AT8389" t="s">
        <v>239</v>
      </c>
      <c r="AU8389" s="27">
        <v>41927</v>
      </c>
    </row>
    <row r="8390" spans="1:47" x14ac:dyDescent="0.2">
      <c r="A8390">
        <v>8389</v>
      </c>
      <c r="B8390" t="s">
        <v>27246</v>
      </c>
      <c r="C8390" t="s">
        <v>1010</v>
      </c>
      <c r="D8390" t="s">
        <v>13334</v>
      </c>
      <c r="E8390" s="27">
        <v>41347</v>
      </c>
      <c r="F8390" t="s">
        <v>233</v>
      </c>
      <c r="G8390" s="27">
        <v>32465</v>
      </c>
      <c r="H8390">
        <v>27</v>
      </c>
      <c r="I8390" t="s">
        <v>244</v>
      </c>
      <c r="J8390" t="s">
        <v>245</v>
      </c>
      <c r="K8390">
        <v>0</v>
      </c>
      <c r="L8390">
        <v>9</v>
      </c>
      <c r="M8390">
        <v>0</v>
      </c>
      <c r="N8390">
        <v>0</v>
      </c>
      <c r="O8390">
        <v>4</v>
      </c>
      <c r="S8390" t="s">
        <v>27247</v>
      </c>
      <c r="T8390" s="27">
        <v>41174</v>
      </c>
      <c r="V8390">
        <v>173</v>
      </c>
      <c r="W8390" t="s">
        <v>32</v>
      </c>
      <c r="X8390" t="s">
        <v>1207</v>
      </c>
      <c r="Y8390">
        <v>0</v>
      </c>
      <c r="AB8390" t="s">
        <v>237</v>
      </c>
      <c r="AH8390">
        <v>0</v>
      </c>
      <c r="AN8390" t="s">
        <v>238</v>
      </c>
      <c r="AO8390">
        <v>9</v>
      </c>
      <c r="AP8390" t="s">
        <v>269</v>
      </c>
      <c r="AQ8390" s="27">
        <v>41347</v>
      </c>
      <c r="AR8390" t="s">
        <v>240</v>
      </c>
      <c r="AS8390">
        <v>9</v>
      </c>
      <c r="AT8390" t="s">
        <v>269</v>
      </c>
      <c r="AU8390" s="27">
        <v>41347</v>
      </c>
    </row>
    <row r="8391" spans="1:47" x14ac:dyDescent="0.2">
      <c r="A8391">
        <v>8390</v>
      </c>
      <c r="B8391" t="s">
        <v>27248</v>
      </c>
      <c r="C8391" t="s">
        <v>914</v>
      </c>
      <c r="D8391" t="s">
        <v>6588</v>
      </c>
      <c r="E8391" s="27">
        <v>41327</v>
      </c>
      <c r="F8391" t="s">
        <v>233</v>
      </c>
      <c r="G8391" s="27">
        <v>29042</v>
      </c>
      <c r="H8391">
        <v>36</v>
      </c>
      <c r="I8391" t="s">
        <v>244</v>
      </c>
      <c r="J8391" t="s">
        <v>245</v>
      </c>
      <c r="K8391">
        <v>0</v>
      </c>
      <c r="L8391">
        <v>3</v>
      </c>
      <c r="M8391">
        <v>0</v>
      </c>
      <c r="N8391">
        <v>0</v>
      </c>
      <c r="O8391">
        <v>0</v>
      </c>
      <c r="P8391">
        <v>-1</v>
      </c>
      <c r="Q8391" s="28">
        <v>41326.400000000001</v>
      </c>
      <c r="R8391" s="28">
        <v>41327.300694444442</v>
      </c>
      <c r="S8391" t="s">
        <v>27249</v>
      </c>
      <c r="T8391" s="27">
        <v>41326</v>
      </c>
      <c r="V8391">
        <v>1</v>
      </c>
      <c r="W8391" t="s">
        <v>32</v>
      </c>
      <c r="X8391" t="s">
        <v>261</v>
      </c>
      <c r="Y8391">
        <v>0</v>
      </c>
      <c r="AB8391" t="s">
        <v>237</v>
      </c>
      <c r="AH8391">
        <v>0</v>
      </c>
      <c r="AN8391" t="s">
        <v>238</v>
      </c>
      <c r="AO8391">
        <v>4</v>
      </c>
      <c r="AP8391" t="s">
        <v>239</v>
      </c>
      <c r="AQ8391" s="27">
        <v>41327</v>
      </c>
      <c r="AR8391" t="s">
        <v>240</v>
      </c>
      <c r="AS8391">
        <v>3</v>
      </c>
      <c r="AT8391" t="s">
        <v>239</v>
      </c>
      <c r="AU8391" s="27">
        <v>41327</v>
      </c>
    </row>
    <row r="8392" spans="1:47" x14ac:dyDescent="0.2">
      <c r="A8392">
        <v>8391</v>
      </c>
      <c r="B8392" t="s">
        <v>27250</v>
      </c>
      <c r="C8392" t="s">
        <v>1300</v>
      </c>
      <c r="D8392" t="s">
        <v>16146</v>
      </c>
      <c r="E8392" s="27">
        <v>41497</v>
      </c>
      <c r="F8392" t="s">
        <v>233</v>
      </c>
      <c r="G8392" s="27">
        <v>28278</v>
      </c>
      <c r="H8392">
        <v>38</v>
      </c>
      <c r="I8392" t="s">
        <v>244</v>
      </c>
      <c r="J8392" t="s">
        <v>245</v>
      </c>
      <c r="K8392">
        <v>0</v>
      </c>
      <c r="L8392">
        <v>2</v>
      </c>
      <c r="M8392">
        <v>0</v>
      </c>
      <c r="N8392">
        <v>0</v>
      </c>
      <c r="O8392">
        <v>5</v>
      </c>
      <c r="P8392">
        <v>-1</v>
      </c>
      <c r="Q8392" s="28">
        <v>41496.406944444447</v>
      </c>
      <c r="R8392" s="28">
        <v>41754.185416666667</v>
      </c>
      <c r="S8392" t="s">
        <v>27251</v>
      </c>
      <c r="U8392" s="27">
        <v>41496</v>
      </c>
      <c r="V8392">
        <v>1</v>
      </c>
      <c r="W8392" t="s">
        <v>32</v>
      </c>
      <c r="X8392" t="s">
        <v>274</v>
      </c>
      <c r="Y8392">
        <v>0</v>
      </c>
      <c r="AB8392" t="s">
        <v>237</v>
      </c>
      <c r="AH8392">
        <v>0</v>
      </c>
      <c r="AN8392" t="s">
        <v>238</v>
      </c>
      <c r="AO8392">
        <v>3</v>
      </c>
      <c r="AP8392" t="s">
        <v>239</v>
      </c>
      <c r="AQ8392" s="27">
        <v>41497</v>
      </c>
      <c r="AR8392" t="s">
        <v>240</v>
      </c>
      <c r="AS8392">
        <v>2</v>
      </c>
      <c r="AT8392" t="s">
        <v>239</v>
      </c>
      <c r="AU8392" s="27">
        <v>41497</v>
      </c>
    </row>
    <row r="8393" spans="1:47" x14ac:dyDescent="0.2">
      <c r="A8393">
        <v>8392</v>
      </c>
      <c r="B8393" t="s">
        <v>27252</v>
      </c>
      <c r="C8393" t="s">
        <v>813</v>
      </c>
      <c r="D8393" t="s">
        <v>27253</v>
      </c>
      <c r="E8393" s="27">
        <v>41965</v>
      </c>
      <c r="F8393" t="s">
        <v>233</v>
      </c>
      <c r="G8393" s="27">
        <v>34887</v>
      </c>
      <c r="H8393">
        <v>20</v>
      </c>
      <c r="I8393" t="s">
        <v>259</v>
      </c>
      <c r="J8393" t="s">
        <v>353</v>
      </c>
      <c r="K8393">
        <v>0</v>
      </c>
      <c r="L8393">
        <v>6</v>
      </c>
      <c r="M8393">
        <v>0</v>
      </c>
      <c r="N8393">
        <v>0</v>
      </c>
      <c r="O8393">
        <v>0</v>
      </c>
      <c r="P8393">
        <v>-1</v>
      </c>
      <c r="Q8393" s="28">
        <v>41964.179861111108</v>
      </c>
      <c r="R8393" s="28">
        <v>41989.381249999999</v>
      </c>
      <c r="S8393" t="s">
        <v>27254</v>
      </c>
      <c r="T8393" s="27">
        <v>41964</v>
      </c>
      <c r="V8393">
        <v>1</v>
      </c>
      <c r="W8393" t="s">
        <v>32</v>
      </c>
      <c r="X8393" t="s">
        <v>2318</v>
      </c>
      <c r="Y8393">
        <v>1</v>
      </c>
      <c r="AA8393" t="s">
        <v>27255</v>
      </c>
      <c r="AB8393" t="s">
        <v>32</v>
      </c>
      <c r="AD8393" s="27">
        <v>41995</v>
      </c>
      <c r="AE8393" t="s">
        <v>343</v>
      </c>
      <c r="AH8393">
        <v>0</v>
      </c>
      <c r="AN8393" t="s">
        <v>238</v>
      </c>
      <c r="AO8393">
        <v>7</v>
      </c>
      <c r="AP8393" t="s">
        <v>246</v>
      </c>
      <c r="AQ8393" s="27">
        <v>41965</v>
      </c>
      <c r="AR8393" t="s">
        <v>240</v>
      </c>
      <c r="AS8393">
        <v>6</v>
      </c>
      <c r="AT8393" t="s">
        <v>246</v>
      </c>
      <c r="AU8393" s="27">
        <v>41965</v>
      </c>
    </row>
    <row r="8394" spans="1:47" x14ac:dyDescent="0.2">
      <c r="A8394">
        <v>8393</v>
      </c>
      <c r="B8394" t="s">
        <v>27256</v>
      </c>
      <c r="C8394" t="s">
        <v>419</v>
      </c>
      <c r="D8394" t="s">
        <v>27257</v>
      </c>
      <c r="E8394" s="27">
        <v>41541</v>
      </c>
      <c r="F8394" t="s">
        <v>233</v>
      </c>
      <c r="G8394" s="27">
        <v>21567</v>
      </c>
      <c r="H8394">
        <v>57</v>
      </c>
      <c r="I8394" t="s">
        <v>234</v>
      </c>
      <c r="J8394" t="s">
        <v>245</v>
      </c>
      <c r="K8394">
        <v>0</v>
      </c>
      <c r="L8394">
        <v>3</v>
      </c>
      <c r="M8394">
        <v>0</v>
      </c>
      <c r="N8394">
        <v>0</v>
      </c>
      <c r="O8394">
        <v>0</v>
      </c>
      <c r="W8394" t="s">
        <v>237</v>
      </c>
      <c r="Y8394">
        <v>-1</v>
      </c>
      <c r="AB8394" t="s">
        <v>237</v>
      </c>
      <c r="AH8394">
        <v>0</v>
      </c>
      <c r="AN8394" t="s">
        <v>238</v>
      </c>
      <c r="AO8394">
        <v>2</v>
      </c>
      <c r="AP8394" t="s">
        <v>239</v>
      </c>
      <c r="AQ8394" s="27">
        <v>41541</v>
      </c>
      <c r="AR8394" t="s">
        <v>240</v>
      </c>
      <c r="AS8394">
        <v>3</v>
      </c>
      <c r="AT8394" t="s">
        <v>239</v>
      </c>
      <c r="AU8394" s="27">
        <v>41541</v>
      </c>
    </row>
    <row r="8395" spans="1:47" x14ac:dyDescent="0.2">
      <c r="A8395">
        <v>8394</v>
      </c>
      <c r="B8395" t="s">
        <v>27258</v>
      </c>
      <c r="C8395" t="s">
        <v>26646</v>
      </c>
      <c r="D8395" t="s">
        <v>27259</v>
      </c>
      <c r="E8395" s="27">
        <v>41463</v>
      </c>
      <c r="F8395" t="s">
        <v>233</v>
      </c>
      <c r="G8395" s="27">
        <v>34700</v>
      </c>
      <c r="H8395">
        <v>21</v>
      </c>
      <c r="I8395" t="s">
        <v>259</v>
      </c>
      <c r="J8395" t="s">
        <v>250</v>
      </c>
      <c r="K8395">
        <v>0</v>
      </c>
      <c r="L8395">
        <v>3</v>
      </c>
      <c r="M8395">
        <v>0</v>
      </c>
      <c r="N8395">
        <v>1</v>
      </c>
      <c r="O8395">
        <v>0</v>
      </c>
      <c r="P8395">
        <v>-2</v>
      </c>
      <c r="Q8395" s="28">
        <v>41461.478472222225</v>
      </c>
      <c r="R8395" s="28">
        <v>41462.308333333334</v>
      </c>
      <c r="S8395" t="s">
        <v>27260</v>
      </c>
      <c r="T8395" s="27">
        <v>41461</v>
      </c>
      <c r="V8395">
        <v>2</v>
      </c>
      <c r="W8395" t="s">
        <v>32</v>
      </c>
      <c r="X8395" t="s">
        <v>383</v>
      </c>
      <c r="Y8395">
        <v>1</v>
      </c>
      <c r="AA8395" t="s">
        <v>27261</v>
      </c>
      <c r="AB8395" t="s">
        <v>36</v>
      </c>
      <c r="AC8395">
        <v>0</v>
      </c>
      <c r="AD8395" s="27">
        <v>42033</v>
      </c>
      <c r="AE8395" t="s">
        <v>626</v>
      </c>
      <c r="AF8395" s="27">
        <v>42033</v>
      </c>
      <c r="AG8395" s="27">
        <v>42034</v>
      </c>
      <c r="AH8395">
        <v>0</v>
      </c>
      <c r="AN8395" t="s">
        <v>238</v>
      </c>
      <c r="AO8395">
        <v>7</v>
      </c>
      <c r="AP8395" t="s">
        <v>246</v>
      </c>
      <c r="AQ8395" s="27">
        <v>41463</v>
      </c>
      <c r="AR8395" t="s">
        <v>240</v>
      </c>
      <c r="AS8395">
        <v>3</v>
      </c>
      <c r="AT8395" t="s">
        <v>239</v>
      </c>
      <c r="AU8395" s="27">
        <v>41463</v>
      </c>
    </row>
    <row r="8396" spans="1:47" x14ac:dyDescent="0.2">
      <c r="A8396">
        <v>8395</v>
      </c>
      <c r="B8396" t="s">
        <v>27262</v>
      </c>
      <c r="C8396" t="s">
        <v>2212</v>
      </c>
      <c r="D8396" t="s">
        <v>8262</v>
      </c>
      <c r="E8396" s="27">
        <v>41979</v>
      </c>
      <c r="F8396" t="s">
        <v>233</v>
      </c>
      <c r="G8396" s="27">
        <v>34242</v>
      </c>
      <c r="H8396">
        <v>22</v>
      </c>
      <c r="I8396" t="s">
        <v>259</v>
      </c>
      <c r="J8396" t="s">
        <v>353</v>
      </c>
      <c r="K8396">
        <v>0</v>
      </c>
      <c r="L8396">
        <v>6</v>
      </c>
      <c r="M8396">
        <v>0</v>
      </c>
      <c r="N8396">
        <v>0</v>
      </c>
      <c r="O8396">
        <v>1</v>
      </c>
      <c r="P8396">
        <v>-1</v>
      </c>
      <c r="Q8396" s="28">
        <v>41978.473611111112</v>
      </c>
      <c r="R8396" s="28">
        <v>41996.234027777777</v>
      </c>
      <c r="S8396" t="s">
        <v>27263</v>
      </c>
      <c r="U8396" s="27">
        <v>41979</v>
      </c>
      <c r="V8396">
        <v>0</v>
      </c>
      <c r="W8396" t="s">
        <v>36</v>
      </c>
      <c r="X8396" t="s">
        <v>274</v>
      </c>
      <c r="Y8396">
        <v>0</v>
      </c>
      <c r="AB8396" t="s">
        <v>237</v>
      </c>
      <c r="AH8396">
        <v>0</v>
      </c>
      <c r="AN8396" t="s">
        <v>238</v>
      </c>
      <c r="AO8396">
        <v>7</v>
      </c>
      <c r="AP8396" t="s">
        <v>246</v>
      </c>
      <c r="AQ8396" s="27">
        <v>41979</v>
      </c>
      <c r="AR8396" t="s">
        <v>240</v>
      </c>
      <c r="AS8396">
        <v>6</v>
      </c>
      <c r="AT8396" t="s">
        <v>246</v>
      </c>
      <c r="AU8396" s="27">
        <v>41979</v>
      </c>
    </row>
    <row r="8397" spans="1:47" x14ac:dyDescent="0.2">
      <c r="A8397">
        <v>8396</v>
      </c>
      <c r="B8397" t="s">
        <v>27264</v>
      </c>
      <c r="C8397" t="s">
        <v>803</v>
      </c>
      <c r="D8397" t="s">
        <v>1544</v>
      </c>
      <c r="E8397" s="27">
        <v>41577</v>
      </c>
      <c r="F8397" t="s">
        <v>233</v>
      </c>
      <c r="G8397" s="27">
        <v>32314</v>
      </c>
      <c r="H8397">
        <v>27</v>
      </c>
      <c r="I8397" t="s">
        <v>244</v>
      </c>
      <c r="J8397" t="s">
        <v>250</v>
      </c>
      <c r="K8397">
        <v>0</v>
      </c>
      <c r="L8397">
        <v>10</v>
      </c>
      <c r="M8397">
        <v>0</v>
      </c>
      <c r="N8397">
        <v>0</v>
      </c>
      <c r="O8397">
        <v>7</v>
      </c>
      <c r="P8397">
        <v>0</v>
      </c>
      <c r="Q8397" s="28">
        <v>41577.524305555555</v>
      </c>
      <c r="R8397" s="28">
        <v>41612.043749999997</v>
      </c>
      <c r="S8397" t="s">
        <v>27265</v>
      </c>
      <c r="U8397" s="27">
        <v>41577</v>
      </c>
      <c r="V8397">
        <v>0</v>
      </c>
      <c r="W8397" t="s">
        <v>32</v>
      </c>
      <c r="X8397" t="s">
        <v>274</v>
      </c>
      <c r="Y8397">
        <v>1</v>
      </c>
      <c r="AA8397" t="s">
        <v>27266</v>
      </c>
      <c r="AB8397" t="s">
        <v>32</v>
      </c>
      <c r="AC8397">
        <v>0</v>
      </c>
      <c r="AD8397" s="27">
        <v>42404</v>
      </c>
      <c r="AF8397" s="27">
        <v>42404</v>
      </c>
      <c r="AG8397" s="27">
        <v>42433</v>
      </c>
      <c r="AH8397">
        <v>0</v>
      </c>
      <c r="AN8397" t="s">
        <v>238</v>
      </c>
      <c r="AO8397">
        <v>10</v>
      </c>
      <c r="AP8397" t="s">
        <v>269</v>
      </c>
      <c r="AQ8397" s="27">
        <v>41577</v>
      </c>
      <c r="AR8397" t="s">
        <v>240</v>
      </c>
      <c r="AS8397">
        <v>10</v>
      </c>
      <c r="AT8397" t="s">
        <v>269</v>
      </c>
      <c r="AU8397" s="27">
        <v>41577</v>
      </c>
    </row>
    <row r="8398" spans="1:47" x14ac:dyDescent="0.2">
      <c r="A8398">
        <v>8397</v>
      </c>
      <c r="B8398" t="s">
        <v>27267</v>
      </c>
      <c r="C8398" t="s">
        <v>1317</v>
      </c>
      <c r="D8398" t="s">
        <v>27268</v>
      </c>
      <c r="E8398" s="27">
        <v>41372</v>
      </c>
      <c r="F8398" t="s">
        <v>233</v>
      </c>
      <c r="G8398" s="27">
        <v>23025</v>
      </c>
      <c r="H8398">
        <v>53</v>
      </c>
      <c r="I8398" t="s">
        <v>234</v>
      </c>
      <c r="J8398" t="s">
        <v>353</v>
      </c>
      <c r="K8398">
        <v>0</v>
      </c>
      <c r="L8398">
        <v>1</v>
      </c>
      <c r="M8398">
        <v>0</v>
      </c>
      <c r="N8398">
        <v>0</v>
      </c>
      <c r="O8398">
        <v>0</v>
      </c>
      <c r="W8398" t="s">
        <v>237</v>
      </c>
      <c r="Y8398">
        <v>-1</v>
      </c>
      <c r="AB8398" t="s">
        <v>237</v>
      </c>
      <c r="AH8398">
        <v>0</v>
      </c>
      <c r="AN8398" t="s">
        <v>238</v>
      </c>
      <c r="AO8398">
        <v>1</v>
      </c>
      <c r="AP8398" t="s">
        <v>239</v>
      </c>
      <c r="AQ8398" s="27">
        <v>41372</v>
      </c>
      <c r="AR8398" t="s">
        <v>240</v>
      </c>
      <c r="AS8398">
        <v>1</v>
      </c>
      <c r="AT8398" t="s">
        <v>239</v>
      </c>
      <c r="AU8398" s="27">
        <v>41372</v>
      </c>
    </row>
    <row r="8399" spans="1:47" x14ac:dyDescent="0.2">
      <c r="A8399">
        <v>8398</v>
      </c>
      <c r="B8399" t="s">
        <v>27269</v>
      </c>
      <c r="C8399" t="s">
        <v>5535</v>
      </c>
      <c r="D8399" t="s">
        <v>27270</v>
      </c>
      <c r="E8399" s="27">
        <v>41983</v>
      </c>
      <c r="F8399" t="s">
        <v>233</v>
      </c>
      <c r="G8399" s="27">
        <v>32449</v>
      </c>
      <c r="H8399">
        <v>27</v>
      </c>
      <c r="I8399" t="s">
        <v>244</v>
      </c>
      <c r="J8399" t="s">
        <v>250</v>
      </c>
      <c r="K8399">
        <v>0</v>
      </c>
      <c r="L8399">
        <v>3</v>
      </c>
      <c r="M8399">
        <v>0</v>
      </c>
      <c r="N8399">
        <v>0</v>
      </c>
      <c r="O8399">
        <v>0</v>
      </c>
      <c r="P8399">
        <v>-1</v>
      </c>
      <c r="Q8399" s="28">
        <v>41982.486111111109</v>
      </c>
      <c r="R8399" s="28">
        <v>41983.05972222222</v>
      </c>
      <c r="S8399" t="s">
        <v>27271</v>
      </c>
      <c r="T8399" s="27">
        <v>41982</v>
      </c>
      <c r="V8399">
        <v>1</v>
      </c>
      <c r="W8399" t="s">
        <v>32</v>
      </c>
      <c r="X8399" t="s">
        <v>261</v>
      </c>
      <c r="Y8399">
        <v>0</v>
      </c>
      <c r="AB8399" t="s">
        <v>237</v>
      </c>
      <c r="AH8399">
        <v>0</v>
      </c>
      <c r="AN8399" t="s">
        <v>238</v>
      </c>
      <c r="AO8399">
        <v>3</v>
      </c>
      <c r="AP8399" t="s">
        <v>239</v>
      </c>
      <c r="AQ8399" s="27">
        <v>41983</v>
      </c>
      <c r="AR8399" t="s">
        <v>240</v>
      </c>
      <c r="AS8399">
        <v>3</v>
      </c>
      <c r="AT8399" t="s">
        <v>239</v>
      </c>
      <c r="AU8399" s="27">
        <v>41983</v>
      </c>
    </row>
    <row r="8400" spans="1:47" x14ac:dyDescent="0.2">
      <c r="A8400">
        <v>8399</v>
      </c>
      <c r="B8400" t="s">
        <v>27272</v>
      </c>
      <c r="C8400" t="s">
        <v>2220</v>
      </c>
      <c r="D8400" t="s">
        <v>1998</v>
      </c>
      <c r="E8400" s="27">
        <v>41897</v>
      </c>
      <c r="F8400" t="s">
        <v>233</v>
      </c>
      <c r="G8400" s="27">
        <v>31956</v>
      </c>
      <c r="H8400">
        <v>28</v>
      </c>
      <c r="I8400" t="s">
        <v>244</v>
      </c>
      <c r="J8400" t="s">
        <v>250</v>
      </c>
      <c r="K8400">
        <v>0</v>
      </c>
      <c r="L8400">
        <v>9</v>
      </c>
      <c r="M8400">
        <v>1</v>
      </c>
      <c r="N8400">
        <v>0</v>
      </c>
      <c r="O8400">
        <v>18</v>
      </c>
      <c r="P8400">
        <v>0</v>
      </c>
      <c r="Q8400" s="28">
        <v>41897.218055555553</v>
      </c>
      <c r="R8400" s="28">
        <v>41897.53402777778</v>
      </c>
      <c r="S8400" t="s">
        <v>27273</v>
      </c>
      <c r="T8400" s="27">
        <v>41897</v>
      </c>
      <c r="V8400">
        <v>0</v>
      </c>
      <c r="W8400" t="s">
        <v>32</v>
      </c>
      <c r="X8400" t="s">
        <v>261</v>
      </c>
      <c r="Y8400">
        <v>1</v>
      </c>
      <c r="AA8400" t="s">
        <v>27274</v>
      </c>
      <c r="AB8400" t="s">
        <v>36</v>
      </c>
      <c r="AC8400">
        <v>0</v>
      </c>
      <c r="AD8400" s="27">
        <v>42045</v>
      </c>
      <c r="AE8400" t="s">
        <v>724</v>
      </c>
      <c r="AF8400" s="27">
        <v>42045</v>
      </c>
      <c r="AG8400" s="27">
        <v>42045</v>
      </c>
      <c r="AH8400">
        <v>0</v>
      </c>
      <c r="AN8400" t="s">
        <v>238</v>
      </c>
      <c r="AO8400">
        <v>7</v>
      </c>
      <c r="AP8400" t="s">
        <v>246</v>
      </c>
      <c r="AQ8400" s="27">
        <v>41897</v>
      </c>
      <c r="AR8400" t="s">
        <v>240</v>
      </c>
      <c r="AS8400">
        <v>9</v>
      </c>
      <c r="AT8400" t="s">
        <v>269</v>
      </c>
      <c r="AU8400" s="27">
        <v>41897</v>
      </c>
    </row>
    <row r="8401" spans="1:47" x14ac:dyDescent="0.2">
      <c r="A8401">
        <v>8400</v>
      </c>
      <c r="B8401" t="s">
        <v>27275</v>
      </c>
      <c r="C8401" t="s">
        <v>4134</v>
      </c>
      <c r="D8401" t="s">
        <v>27276</v>
      </c>
      <c r="E8401" s="27">
        <v>41704</v>
      </c>
      <c r="F8401" t="s">
        <v>233</v>
      </c>
      <c r="G8401" s="27">
        <v>23291</v>
      </c>
      <c r="H8401">
        <v>52</v>
      </c>
      <c r="I8401" t="s">
        <v>234</v>
      </c>
      <c r="J8401" t="s">
        <v>353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-1</v>
      </c>
      <c r="Q8401" s="28">
        <v>41703.401388888888</v>
      </c>
      <c r="R8401" s="28">
        <v>41704.237500000003</v>
      </c>
      <c r="S8401" t="s">
        <v>27277</v>
      </c>
      <c r="T8401" s="27">
        <v>41703</v>
      </c>
      <c r="V8401">
        <v>1</v>
      </c>
      <c r="W8401" t="s">
        <v>36</v>
      </c>
      <c r="X8401" t="s">
        <v>279</v>
      </c>
      <c r="Y8401">
        <v>1</v>
      </c>
      <c r="AA8401" t="s">
        <v>27278</v>
      </c>
      <c r="AB8401" t="s">
        <v>36</v>
      </c>
      <c r="AC8401">
        <v>0</v>
      </c>
      <c r="AD8401" s="27">
        <v>41738</v>
      </c>
      <c r="AE8401" t="s">
        <v>550</v>
      </c>
      <c r="AF8401" s="27">
        <v>41738</v>
      </c>
      <c r="AG8401" s="27">
        <v>41739</v>
      </c>
      <c r="AH8401">
        <v>0</v>
      </c>
      <c r="AN8401" t="s">
        <v>238</v>
      </c>
      <c r="AO8401">
        <v>1</v>
      </c>
      <c r="AP8401" t="s">
        <v>239</v>
      </c>
      <c r="AQ8401" s="27">
        <v>41704</v>
      </c>
      <c r="AR8401" t="s">
        <v>240</v>
      </c>
      <c r="AS8401">
        <v>1</v>
      </c>
      <c r="AT8401" t="s">
        <v>239</v>
      </c>
      <c r="AU8401" s="27">
        <v>41704</v>
      </c>
    </row>
    <row r="8402" spans="1:47" x14ac:dyDescent="0.2">
      <c r="A8402">
        <v>8401</v>
      </c>
      <c r="B8402" t="s">
        <v>27279</v>
      </c>
      <c r="C8402" t="s">
        <v>1584</v>
      </c>
      <c r="D8402" t="s">
        <v>7347</v>
      </c>
      <c r="E8402" s="27">
        <v>41380</v>
      </c>
      <c r="F8402" t="s">
        <v>233</v>
      </c>
      <c r="G8402" s="27">
        <v>28144</v>
      </c>
      <c r="H8402">
        <v>39</v>
      </c>
      <c r="I8402" t="s">
        <v>244</v>
      </c>
      <c r="J8402" t="s">
        <v>245</v>
      </c>
      <c r="K8402">
        <v>0</v>
      </c>
      <c r="L8402">
        <v>9</v>
      </c>
      <c r="M8402">
        <v>0</v>
      </c>
      <c r="N8402">
        <v>0</v>
      </c>
      <c r="O8402">
        <v>16</v>
      </c>
      <c r="P8402">
        <v>0</v>
      </c>
      <c r="Q8402" s="28">
        <v>41380.049305555556</v>
      </c>
      <c r="R8402" s="28">
        <v>41415.276388888888</v>
      </c>
      <c r="S8402" t="s">
        <v>27280</v>
      </c>
      <c r="U8402" s="27">
        <v>41380</v>
      </c>
      <c r="V8402">
        <v>0</v>
      </c>
      <c r="W8402" t="s">
        <v>32</v>
      </c>
      <c r="X8402" t="s">
        <v>274</v>
      </c>
      <c r="Y8402">
        <v>1</v>
      </c>
      <c r="AA8402" t="s">
        <v>27281</v>
      </c>
      <c r="AB8402" t="s">
        <v>32</v>
      </c>
      <c r="AD8402" s="27">
        <v>42152</v>
      </c>
      <c r="AE8402" t="s">
        <v>359</v>
      </c>
      <c r="AH8402">
        <v>0</v>
      </c>
      <c r="AN8402" t="s">
        <v>238</v>
      </c>
      <c r="AO8402">
        <v>7</v>
      </c>
      <c r="AP8402" t="s">
        <v>246</v>
      </c>
      <c r="AQ8402" s="27">
        <v>41380</v>
      </c>
      <c r="AR8402" t="s">
        <v>240</v>
      </c>
      <c r="AS8402">
        <v>9</v>
      </c>
      <c r="AT8402" t="s">
        <v>269</v>
      </c>
      <c r="AU8402" s="27">
        <v>41380</v>
      </c>
    </row>
    <row r="8403" spans="1:47" x14ac:dyDescent="0.2">
      <c r="A8403">
        <v>8402</v>
      </c>
      <c r="B8403" t="s">
        <v>27282</v>
      </c>
      <c r="C8403" t="s">
        <v>3064</v>
      </c>
      <c r="D8403" t="s">
        <v>3704</v>
      </c>
      <c r="E8403" s="27">
        <v>41880</v>
      </c>
      <c r="F8403" t="s">
        <v>233</v>
      </c>
      <c r="G8403" s="27">
        <v>24275</v>
      </c>
      <c r="H8403">
        <v>49</v>
      </c>
      <c r="I8403" t="s">
        <v>234</v>
      </c>
      <c r="J8403" t="s">
        <v>353</v>
      </c>
      <c r="K8403">
        <v>0</v>
      </c>
      <c r="L8403">
        <v>7</v>
      </c>
      <c r="M8403">
        <v>0</v>
      </c>
      <c r="N8403">
        <v>0</v>
      </c>
      <c r="O8403">
        <v>14</v>
      </c>
      <c r="P8403">
        <v>31</v>
      </c>
      <c r="Q8403" s="28">
        <v>41911.224305555559</v>
      </c>
      <c r="R8403" s="28">
        <v>42003.261805555558</v>
      </c>
      <c r="S8403" t="s">
        <v>27283</v>
      </c>
      <c r="U8403" s="27">
        <v>41744</v>
      </c>
      <c r="V8403">
        <v>136</v>
      </c>
      <c r="W8403" t="s">
        <v>32</v>
      </c>
      <c r="X8403" t="s">
        <v>274</v>
      </c>
      <c r="Y8403">
        <v>0</v>
      </c>
      <c r="AB8403" t="s">
        <v>237</v>
      </c>
      <c r="AH8403">
        <v>0</v>
      </c>
      <c r="AN8403" t="s">
        <v>238</v>
      </c>
      <c r="AO8403">
        <v>4</v>
      </c>
      <c r="AP8403" t="s">
        <v>239</v>
      </c>
      <c r="AQ8403" s="27">
        <v>41880</v>
      </c>
      <c r="AR8403" t="s">
        <v>240</v>
      </c>
      <c r="AS8403">
        <v>7</v>
      </c>
      <c r="AT8403" t="s">
        <v>246</v>
      </c>
      <c r="AU8403" s="27">
        <v>41880</v>
      </c>
    </row>
    <row r="8404" spans="1:47" x14ac:dyDescent="0.2">
      <c r="A8404">
        <v>8403</v>
      </c>
      <c r="B8404" t="s">
        <v>27284</v>
      </c>
      <c r="C8404" t="s">
        <v>817</v>
      </c>
      <c r="D8404" t="s">
        <v>689</v>
      </c>
      <c r="E8404" s="27">
        <v>41905</v>
      </c>
      <c r="F8404" t="s">
        <v>233</v>
      </c>
      <c r="G8404" s="27">
        <v>35256</v>
      </c>
      <c r="H8404">
        <v>19</v>
      </c>
      <c r="I8404" t="s">
        <v>259</v>
      </c>
      <c r="J8404" t="s">
        <v>250</v>
      </c>
      <c r="K8404">
        <v>0</v>
      </c>
      <c r="L8404">
        <v>4</v>
      </c>
      <c r="M8404">
        <v>0</v>
      </c>
      <c r="N8404">
        <v>0</v>
      </c>
      <c r="O8404">
        <v>0</v>
      </c>
      <c r="P8404">
        <v>-1</v>
      </c>
      <c r="Q8404" s="28">
        <v>41904.352777777778</v>
      </c>
      <c r="R8404" s="28">
        <v>41905.095138888886</v>
      </c>
      <c r="S8404" t="s">
        <v>27285</v>
      </c>
      <c r="T8404" s="27">
        <v>41904</v>
      </c>
      <c r="V8404">
        <v>1</v>
      </c>
      <c r="W8404" t="s">
        <v>32</v>
      </c>
      <c r="X8404" t="s">
        <v>1207</v>
      </c>
      <c r="Y8404">
        <v>1</v>
      </c>
      <c r="AA8404" t="s">
        <v>27286</v>
      </c>
      <c r="AB8404" t="s">
        <v>36</v>
      </c>
      <c r="AC8404">
        <v>0</v>
      </c>
      <c r="AD8404" s="27">
        <v>41928</v>
      </c>
      <c r="AE8404" t="s">
        <v>27287</v>
      </c>
      <c r="AF8404" s="27">
        <v>41928</v>
      </c>
      <c r="AG8404" s="27">
        <v>41985</v>
      </c>
      <c r="AH8404">
        <v>1</v>
      </c>
      <c r="AJ8404" t="s">
        <v>27286</v>
      </c>
      <c r="AK8404" t="s">
        <v>462</v>
      </c>
      <c r="AL8404" s="27">
        <v>41928</v>
      </c>
      <c r="AM8404" t="s">
        <v>279</v>
      </c>
      <c r="AN8404" t="s">
        <v>238</v>
      </c>
      <c r="AO8404">
        <v>7</v>
      </c>
      <c r="AP8404" t="s">
        <v>246</v>
      </c>
      <c r="AQ8404" s="27">
        <v>41905</v>
      </c>
      <c r="AR8404" t="s">
        <v>240</v>
      </c>
      <c r="AS8404">
        <v>4</v>
      </c>
      <c r="AT8404" t="s">
        <v>239</v>
      </c>
      <c r="AU8404" s="27">
        <v>41905</v>
      </c>
    </row>
    <row r="8405" spans="1:47" x14ac:dyDescent="0.2">
      <c r="A8405">
        <v>8404</v>
      </c>
      <c r="B8405" t="s">
        <v>27288</v>
      </c>
      <c r="C8405" t="s">
        <v>1959</v>
      </c>
      <c r="D8405" t="s">
        <v>26196</v>
      </c>
      <c r="E8405" s="27">
        <v>41695</v>
      </c>
      <c r="F8405" t="s">
        <v>233</v>
      </c>
      <c r="G8405" s="27">
        <v>25462</v>
      </c>
      <c r="H8405">
        <v>46</v>
      </c>
      <c r="I8405" t="s">
        <v>234</v>
      </c>
      <c r="J8405" t="s">
        <v>245</v>
      </c>
      <c r="K8405">
        <v>0</v>
      </c>
      <c r="L8405">
        <v>1</v>
      </c>
      <c r="M8405">
        <v>0</v>
      </c>
      <c r="N8405">
        <v>0</v>
      </c>
      <c r="O8405">
        <v>1</v>
      </c>
      <c r="S8405" t="s">
        <v>27289</v>
      </c>
      <c r="U8405" s="27">
        <v>41695</v>
      </c>
      <c r="V8405">
        <v>0</v>
      </c>
      <c r="W8405" t="s">
        <v>32</v>
      </c>
      <c r="X8405" t="s">
        <v>274</v>
      </c>
      <c r="Y8405">
        <v>0</v>
      </c>
      <c r="AB8405" t="s">
        <v>237</v>
      </c>
      <c r="AH8405">
        <v>0</v>
      </c>
      <c r="AN8405" t="s">
        <v>238</v>
      </c>
      <c r="AO8405">
        <v>1</v>
      </c>
      <c r="AP8405" t="s">
        <v>239</v>
      </c>
      <c r="AQ8405" s="27">
        <v>41695</v>
      </c>
      <c r="AR8405" t="s">
        <v>240</v>
      </c>
      <c r="AS8405">
        <v>1</v>
      </c>
      <c r="AT8405" t="s">
        <v>239</v>
      </c>
      <c r="AU8405" s="27">
        <v>41695</v>
      </c>
    </row>
    <row r="8406" spans="1:47" x14ac:dyDescent="0.2">
      <c r="A8406">
        <v>8405</v>
      </c>
      <c r="B8406" t="s">
        <v>27290</v>
      </c>
      <c r="C8406" t="s">
        <v>27291</v>
      </c>
      <c r="D8406" t="s">
        <v>9754</v>
      </c>
      <c r="E8406" s="27">
        <v>41316</v>
      </c>
      <c r="F8406" t="s">
        <v>233</v>
      </c>
      <c r="G8406" s="27">
        <v>27739</v>
      </c>
      <c r="H8406">
        <v>40</v>
      </c>
      <c r="I8406" t="s">
        <v>244</v>
      </c>
      <c r="J8406" t="s">
        <v>250</v>
      </c>
      <c r="K8406">
        <v>0</v>
      </c>
      <c r="L8406">
        <v>4</v>
      </c>
      <c r="M8406">
        <v>0</v>
      </c>
      <c r="N8406">
        <v>0</v>
      </c>
      <c r="O8406">
        <v>2</v>
      </c>
      <c r="P8406">
        <v>-1</v>
      </c>
      <c r="Q8406" s="28">
        <v>41315.293055555558</v>
      </c>
      <c r="R8406" s="28">
        <v>41316.454861111109</v>
      </c>
      <c r="S8406" t="s">
        <v>27292</v>
      </c>
      <c r="T8406" s="27">
        <v>41315</v>
      </c>
      <c r="V8406">
        <v>1</v>
      </c>
      <c r="W8406" t="s">
        <v>32</v>
      </c>
      <c r="X8406" t="s">
        <v>348</v>
      </c>
      <c r="Y8406">
        <v>0</v>
      </c>
      <c r="AB8406" t="s">
        <v>237</v>
      </c>
      <c r="AH8406">
        <v>0</v>
      </c>
      <c r="AN8406" t="s">
        <v>238</v>
      </c>
      <c r="AO8406">
        <v>1</v>
      </c>
      <c r="AP8406" t="s">
        <v>239</v>
      </c>
      <c r="AQ8406" s="27">
        <v>41316</v>
      </c>
      <c r="AR8406" t="s">
        <v>240</v>
      </c>
      <c r="AS8406">
        <v>4</v>
      </c>
      <c r="AT8406" t="s">
        <v>239</v>
      </c>
      <c r="AU8406" s="27">
        <v>41316</v>
      </c>
    </row>
    <row r="8407" spans="1:47" x14ac:dyDescent="0.2">
      <c r="A8407">
        <v>8406</v>
      </c>
      <c r="B8407" t="s">
        <v>27293</v>
      </c>
      <c r="C8407" t="s">
        <v>500</v>
      </c>
      <c r="D8407" t="s">
        <v>7741</v>
      </c>
      <c r="E8407" s="27">
        <v>41372</v>
      </c>
      <c r="F8407" t="s">
        <v>233</v>
      </c>
      <c r="G8407" s="27">
        <v>31473</v>
      </c>
      <c r="H8407">
        <v>30</v>
      </c>
      <c r="I8407" t="s">
        <v>244</v>
      </c>
      <c r="J8407" t="s">
        <v>245</v>
      </c>
      <c r="K8407">
        <v>0</v>
      </c>
      <c r="L8407">
        <v>8</v>
      </c>
      <c r="M8407">
        <v>0</v>
      </c>
      <c r="N8407">
        <v>0</v>
      </c>
      <c r="O8407">
        <v>5</v>
      </c>
      <c r="P8407">
        <v>-1</v>
      </c>
      <c r="Q8407" s="28">
        <v>41371.445138888892</v>
      </c>
      <c r="R8407" s="28">
        <v>41374.310416666667</v>
      </c>
      <c r="S8407" t="s">
        <v>27294</v>
      </c>
      <c r="T8407" s="27">
        <v>41371</v>
      </c>
      <c r="V8407">
        <v>1</v>
      </c>
      <c r="W8407" t="s">
        <v>32</v>
      </c>
      <c r="X8407" t="s">
        <v>359</v>
      </c>
      <c r="Y8407">
        <v>1</v>
      </c>
      <c r="AA8407" t="s">
        <v>27295</v>
      </c>
      <c r="AB8407" t="s">
        <v>36</v>
      </c>
      <c r="AC8407">
        <v>222</v>
      </c>
      <c r="AD8407" s="27">
        <v>41566</v>
      </c>
      <c r="AE8407" t="s">
        <v>324</v>
      </c>
      <c r="AF8407" s="27">
        <v>41788</v>
      </c>
      <c r="AG8407" s="27">
        <v>41795</v>
      </c>
      <c r="AH8407">
        <v>0</v>
      </c>
      <c r="AN8407" t="s">
        <v>238</v>
      </c>
      <c r="AO8407">
        <v>8</v>
      </c>
      <c r="AP8407" t="s">
        <v>269</v>
      </c>
      <c r="AQ8407" s="27">
        <v>41372</v>
      </c>
      <c r="AR8407" t="s">
        <v>240</v>
      </c>
      <c r="AS8407">
        <v>8</v>
      </c>
      <c r="AT8407" t="s">
        <v>269</v>
      </c>
      <c r="AU8407" s="27">
        <v>41372</v>
      </c>
    </row>
    <row r="8408" spans="1:47" x14ac:dyDescent="0.2">
      <c r="A8408">
        <v>8407</v>
      </c>
      <c r="B8408" t="s">
        <v>27296</v>
      </c>
      <c r="C8408" t="s">
        <v>963</v>
      </c>
      <c r="D8408" t="s">
        <v>27297</v>
      </c>
      <c r="E8408" s="27">
        <v>41957</v>
      </c>
      <c r="F8408" t="s">
        <v>233</v>
      </c>
      <c r="G8408" s="27">
        <v>31924</v>
      </c>
      <c r="H8408">
        <v>28</v>
      </c>
      <c r="I8408" t="s">
        <v>244</v>
      </c>
      <c r="J8408" t="s">
        <v>245</v>
      </c>
      <c r="K8408">
        <v>0</v>
      </c>
      <c r="L8408">
        <v>3</v>
      </c>
      <c r="M8408">
        <v>0</v>
      </c>
      <c r="N8408">
        <v>0</v>
      </c>
      <c r="O8408">
        <v>0</v>
      </c>
      <c r="P8408">
        <v>-1</v>
      </c>
      <c r="Q8408" s="28">
        <v>41956.497916666667</v>
      </c>
      <c r="R8408" s="28">
        <v>41957.075694444444</v>
      </c>
      <c r="S8408" t="s">
        <v>27298</v>
      </c>
      <c r="T8408" s="27">
        <v>41956</v>
      </c>
      <c r="V8408">
        <v>1</v>
      </c>
      <c r="W8408" t="s">
        <v>32</v>
      </c>
      <c r="X8408" t="s">
        <v>4399</v>
      </c>
      <c r="Y8408">
        <v>1</v>
      </c>
      <c r="AA8408" t="s">
        <v>27299</v>
      </c>
      <c r="AB8408" t="s">
        <v>32</v>
      </c>
      <c r="AC8408">
        <v>1</v>
      </c>
      <c r="AD8408" s="27">
        <v>42122</v>
      </c>
      <c r="AE8408" t="s">
        <v>254</v>
      </c>
      <c r="AF8408" s="27">
        <v>42123</v>
      </c>
      <c r="AG8408" s="27">
        <v>42360</v>
      </c>
      <c r="AH8408">
        <v>1</v>
      </c>
      <c r="AJ8408" t="s">
        <v>27299</v>
      </c>
      <c r="AK8408" t="s">
        <v>255</v>
      </c>
      <c r="AL8408" s="27">
        <v>42122</v>
      </c>
      <c r="AM8408" t="s">
        <v>254</v>
      </c>
      <c r="AN8408" t="s">
        <v>238</v>
      </c>
      <c r="AO8408">
        <v>2</v>
      </c>
      <c r="AP8408" t="s">
        <v>239</v>
      </c>
      <c r="AQ8408" s="27">
        <v>41957</v>
      </c>
      <c r="AR8408" t="s">
        <v>240</v>
      </c>
      <c r="AS8408">
        <v>3</v>
      </c>
      <c r="AT8408" t="s">
        <v>239</v>
      </c>
      <c r="AU8408" s="27">
        <v>41957</v>
      </c>
    </row>
    <row r="8409" spans="1:47" x14ac:dyDescent="0.2">
      <c r="A8409">
        <v>8408</v>
      </c>
      <c r="B8409" t="s">
        <v>27300</v>
      </c>
      <c r="C8409" t="s">
        <v>27301</v>
      </c>
      <c r="D8409" t="s">
        <v>27302</v>
      </c>
      <c r="E8409" s="27">
        <v>41553</v>
      </c>
      <c r="F8409" t="s">
        <v>233</v>
      </c>
      <c r="G8409" s="27">
        <v>32503</v>
      </c>
      <c r="H8409">
        <v>27</v>
      </c>
      <c r="I8409" t="s">
        <v>244</v>
      </c>
      <c r="J8409" t="s">
        <v>245</v>
      </c>
      <c r="K8409">
        <v>0</v>
      </c>
      <c r="L8409">
        <v>2</v>
      </c>
      <c r="M8409">
        <v>0</v>
      </c>
      <c r="N8409">
        <v>0</v>
      </c>
      <c r="O8409">
        <v>0</v>
      </c>
      <c r="P8409">
        <v>-1</v>
      </c>
      <c r="Q8409" s="28">
        <v>41552.512499999997</v>
      </c>
      <c r="R8409" s="28">
        <v>41554.345138888886</v>
      </c>
      <c r="S8409" t="s">
        <v>27303</v>
      </c>
      <c r="T8409" s="27">
        <v>41552</v>
      </c>
      <c r="V8409">
        <v>1</v>
      </c>
      <c r="W8409" t="s">
        <v>36</v>
      </c>
      <c r="X8409" t="s">
        <v>279</v>
      </c>
      <c r="Y8409">
        <v>0</v>
      </c>
      <c r="AB8409" t="s">
        <v>237</v>
      </c>
      <c r="AH8409">
        <v>0</v>
      </c>
      <c r="AN8409" t="s">
        <v>238</v>
      </c>
      <c r="AO8409">
        <v>3</v>
      </c>
      <c r="AP8409" t="s">
        <v>239</v>
      </c>
      <c r="AQ8409" s="27">
        <v>41553</v>
      </c>
      <c r="AR8409" t="s">
        <v>240</v>
      </c>
      <c r="AS8409">
        <v>2</v>
      </c>
      <c r="AT8409" t="s">
        <v>239</v>
      </c>
      <c r="AU8409" s="27">
        <v>41553</v>
      </c>
    </row>
    <row r="8410" spans="1:47" x14ac:dyDescent="0.2">
      <c r="A8410">
        <v>8409</v>
      </c>
      <c r="B8410" t="s">
        <v>27304</v>
      </c>
      <c r="C8410" t="s">
        <v>1127</v>
      </c>
      <c r="D8410" t="s">
        <v>3312</v>
      </c>
      <c r="E8410" s="27">
        <v>41318</v>
      </c>
      <c r="F8410" t="s">
        <v>233</v>
      </c>
      <c r="G8410" s="27">
        <v>34011</v>
      </c>
      <c r="H8410">
        <v>23</v>
      </c>
      <c r="I8410" t="s">
        <v>259</v>
      </c>
      <c r="J8410" t="s">
        <v>353</v>
      </c>
      <c r="K8410">
        <v>0</v>
      </c>
      <c r="L8410">
        <v>7</v>
      </c>
      <c r="M8410">
        <v>0</v>
      </c>
      <c r="N8410">
        <v>0</v>
      </c>
      <c r="O8410">
        <v>3</v>
      </c>
      <c r="P8410">
        <v>0</v>
      </c>
      <c r="Q8410" s="28">
        <v>41318.104166666664</v>
      </c>
      <c r="R8410" s="28">
        <v>41321.354861111111</v>
      </c>
      <c r="S8410" t="s">
        <v>27305</v>
      </c>
      <c r="T8410" s="27">
        <v>41318</v>
      </c>
      <c r="V8410">
        <v>0</v>
      </c>
      <c r="W8410" t="s">
        <v>32</v>
      </c>
      <c r="X8410" t="s">
        <v>261</v>
      </c>
      <c r="Y8410">
        <v>1</v>
      </c>
      <c r="AA8410" t="s">
        <v>27306</v>
      </c>
      <c r="AB8410" t="s">
        <v>32</v>
      </c>
      <c r="AD8410" s="27">
        <v>41484</v>
      </c>
      <c r="AE8410" t="s">
        <v>359</v>
      </c>
      <c r="AH8410">
        <v>0</v>
      </c>
      <c r="AN8410" t="s">
        <v>238</v>
      </c>
      <c r="AO8410">
        <v>5</v>
      </c>
      <c r="AP8410" t="s">
        <v>246</v>
      </c>
      <c r="AQ8410" s="27">
        <v>41318</v>
      </c>
      <c r="AR8410" t="s">
        <v>240</v>
      </c>
      <c r="AS8410">
        <v>7</v>
      </c>
      <c r="AT8410" t="s">
        <v>246</v>
      </c>
      <c r="AU8410" s="27">
        <v>41318</v>
      </c>
    </row>
    <row r="8411" spans="1:47" x14ac:dyDescent="0.2">
      <c r="A8411">
        <v>8410</v>
      </c>
      <c r="B8411" t="s">
        <v>27307</v>
      </c>
      <c r="C8411" t="s">
        <v>3623</v>
      </c>
      <c r="D8411" t="s">
        <v>3828</v>
      </c>
      <c r="E8411" s="27">
        <v>41408</v>
      </c>
      <c r="F8411" t="s">
        <v>233</v>
      </c>
      <c r="G8411" s="27">
        <v>30198</v>
      </c>
      <c r="H8411">
        <v>33</v>
      </c>
      <c r="I8411" t="s">
        <v>244</v>
      </c>
      <c r="J8411" t="s">
        <v>250</v>
      </c>
      <c r="K8411">
        <v>2</v>
      </c>
      <c r="L8411">
        <v>10</v>
      </c>
      <c r="M8411">
        <v>0</v>
      </c>
      <c r="N8411">
        <v>0</v>
      </c>
      <c r="O8411">
        <v>8</v>
      </c>
      <c r="P8411">
        <v>-49</v>
      </c>
      <c r="Q8411" s="28">
        <v>41359.086805555555</v>
      </c>
      <c r="R8411" s="28">
        <v>41366.253472222219</v>
      </c>
      <c r="S8411" t="s">
        <v>27308</v>
      </c>
      <c r="T8411" s="27">
        <v>41359</v>
      </c>
      <c r="V8411">
        <v>49</v>
      </c>
      <c r="W8411" t="s">
        <v>32</v>
      </c>
      <c r="X8411" t="s">
        <v>254</v>
      </c>
      <c r="Y8411">
        <v>1</v>
      </c>
      <c r="AA8411" t="s">
        <v>27309</v>
      </c>
      <c r="AB8411" t="s">
        <v>32</v>
      </c>
      <c r="AC8411">
        <v>0</v>
      </c>
      <c r="AD8411" s="27">
        <v>41682</v>
      </c>
      <c r="AE8411" t="s">
        <v>284</v>
      </c>
      <c r="AF8411" s="27">
        <v>41682</v>
      </c>
      <c r="AG8411" s="27">
        <v>41688</v>
      </c>
      <c r="AH8411">
        <v>0</v>
      </c>
      <c r="AN8411" t="s">
        <v>238</v>
      </c>
      <c r="AO8411">
        <v>7</v>
      </c>
      <c r="AP8411" t="s">
        <v>246</v>
      </c>
      <c r="AQ8411" s="27">
        <v>41408</v>
      </c>
      <c r="AR8411" t="s">
        <v>240</v>
      </c>
      <c r="AS8411">
        <v>10</v>
      </c>
      <c r="AT8411" t="s">
        <v>269</v>
      </c>
      <c r="AU8411" s="27">
        <v>41408</v>
      </c>
    </row>
    <row r="8412" spans="1:47" x14ac:dyDescent="0.2">
      <c r="A8412">
        <v>8411</v>
      </c>
      <c r="B8412" t="s">
        <v>3083</v>
      </c>
      <c r="C8412" t="s">
        <v>963</v>
      </c>
      <c r="D8412" t="s">
        <v>3084</v>
      </c>
      <c r="E8412" s="27">
        <v>41543</v>
      </c>
      <c r="F8412" t="s">
        <v>233</v>
      </c>
      <c r="G8412" s="27">
        <v>33216</v>
      </c>
      <c r="H8412">
        <v>25</v>
      </c>
      <c r="I8412" t="s">
        <v>244</v>
      </c>
      <c r="J8412" t="s">
        <v>250</v>
      </c>
      <c r="K8412">
        <v>0</v>
      </c>
      <c r="L8412">
        <v>6</v>
      </c>
      <c r="M8412">
        <v>0</v>
      </c>
      <c r="N8412">
        <v>0</v>
      </c>
      <c r="O8412">
        <v>7</v>
      </c>
      <c r="P8412">
        <v>-1</v>
      </c>
      <c r="Q8412" s="28">
        <v>41542.054166666669</v>
      </c>
      <c r="R8412" s="28">
        <v>41560.178472222222</v>
      </c>
      <c r="S8412" t="s">
        <v>27310</v>
      </c>
      <c r="U8412" s="27">
        <v>41542</v>
      </c>
      <c r="V8412">
        <v>1</v>
      </c>
      <c r="W8412" t="s">
        <v>32</v>
      </c>
      <c r="X8412" t="s">
        <v>274</v>
      </c>
      <c r="Y8412">
        <v>0</v>
      </c>
      <c r="AB8412" t="s">
        <v>237</v>
      </c>
      <c r="AH8412">
        <v>0</v>
      </c>
      <c r="AN8412" t="s">
        <v>238</v>
      </c>
      <c r="AO8412">
        <v>4</v>
      </c>
      <c r="AP8412" t="s">
        <v>239</v>
      </c>
      <c r="AQ8412" s="27">
        <v>41543</v>
      </c>
      <c r="AR8412" t="s">
        <v>240</v>
      </c>
      <c r="AS8412">
        <v>6</v>
      </c>
      <c r="AT8412" t="s">
        <v>246</v>
      </c>
      <c r="AU8412" s="27">
        <v>41543</v>
      </c>
    </row>
    <row r="8413" spans="1:47" x14ac:dyDescent="0.2">
      <c r="A8413">
        <v>8412</v>
      </c>
      <c r="B8413" t="s">
        <v>27311</v>
      </c>
      <c r="C8413" t="s">
        <v>1761</v>
      </c>
      <c r="D8413" t="s">
        <v>357</v>
      </c>
      <c r="E8413" s="27">
        <v>41491</v>
      </c>
      <c r="F8413" t="s">
        <v>233</v>
      </c>
      <c r="G8413" s="27">
        <v>22682</v>
      </c>
      <c r="H8413">
        <v>54</v>
      </c>
      <c r="I8413" t="s">
        <v>234</v>
      </c>
      <c r="J8413" t="s">
        <v>250</v>
      </c>
      <c r="K8413">
        <v>0</v>
      </c>
      <c r="L8413">
        <v>1</v>
      </c>
      <c r="M8413">
        <v>0</v>
      </c>
      <c r="N8413">
        <v>0</v>
      </c>
      <c r="O8413">
        <v>0</v>
      </c>
      <c r="W8413" t="s">
        <v>237</v>
      </c>
      <c r="Y8413">
        <v>-1</v>
      </c>
      <c r="AB8413" t="s">
        <v>237</v>
      </c>
      <c r="AH8413">
        <v>0</v>
      </c>
      <c r="AN8413" t="s">
        <v>238</v>
      </c>
      <c r="AO8413">
        <v>1</v>
      </c>
      <c r="AP8413" t="s">
        <v>239</v>
      </c>
      <c r="AQ8413" s="27">
        <v>41491</v>
      </c>
      <c r="AR8413" t="s">
        <v>240</v>
      </c>
      <c r="AS8413">
        <v>1</v>
      </c>
      <c r="AT8413" t="s">
        <v>239</v>
      </c>
      <c r="AU8413" s="27">
        <v>41491</v>
      </c>
    </row>
    <row r="8414" spans="1:47" x14ac:dyDescent="0.2">
      <c r="A8414">
        <v>8413</v>
      </c>
      <c r="B8414" t="s">
        <v>27312</v>
      </c>
      <c r="C8414" t="s">
        <v>918</v>
      </c>
      <c r="D8414" t="s">
        <v>27313</v>
      </c>
      <c r="E8414" s="27">
        <v>41535</v>
      </c>
      <c r="F8414" t="s">
        <v>233</v>
      </c>
      <c r="G8414" s="27">
        <v>33300</v>
      </c>
      <c r="H8414">
        <v>25</v>
      </c>
      <c r="I8414" t="s">
        <v>244</v>
      </c>
      <c r="J8414" t="s">
        <v>250</v>
      </c>
      <c r="K8414">
        <v>0</v>
      </c>
      <c r="L8414">
        <v>5</v>
      </c>
      <c r="M8414">
        <v>0</v>
      </c>
      <c r="N8414">
        <v>0</v>
      </c>
      <c r="O8414">
        <v>3</v>
      </c>
      <c r="P8414">
        <v>114</v>
      </c>
      <c r="Q8414" s="28">
        <v>41649.540277777778</v>
      </c>
      <c r="R8414" s="28">
        <v>41676.382638888892</v>
      </c>
      <c r="S8414" t="s">
        <v>27314</v>
      </c>
      <c r="T8414" s="27">
        <v>40278</v>
      </c>
      <c r="V8414">
        <v>1257</v>
      </c>
      <c r="W8414" t="s">
        <v>32</v>
      </c>
      <c r="X8414" t="s">
        <v>11241</v>
      </c>
      <c r="Y8414">
        <v>1</v>
      </c>
      <c r="AA8414" t="s">
        <v>27315</v>
      </c>
      <c r="AB8414" t="s">
        <v>36</v>
      </c>
      <c r="AC8414">
        <v>0</v>
      </c>
      <c r="AD8414" s="27">
        <v>41912</v>
      </c>
      <c r="AE8414" t="s">
        <v>474</v>
      </c>
      <c r="AF8414" s="27">
        <v>41912</v>
      </c>
      <c r="AG8414" s="27">
        <v>42025</v>
      </c>
      <c r="AH8414">
        <v>0</v>
      </c>
      <c r="AN8414" t="s">
        <v>238</v>
      </c>
      <c r="AO8414">
        <v>5</v>
      </c>
      <c r="AP8414" t="s">
        <v>246</v>
      </c>
      <c r="AQ8414" s="27">
        <v>41535</v>
      </c>
      <c r="AR8414" t="s">
        <v>240</v>
      </c>
      <c r="AS8414">
        <v>5</v>
      </c>
      <c r="AT8414" t="s">
        <v>246</v>
      </c>
      <c r="AU8414" s="27">
        <v>41535</v>
      </c>
    </row>
    <row r="8415" spans="1:47" x14ac:dyDescent="0.2">
      <c r="A8415">
        <v>8414</v>
      </c>
      <c r="B8415" t="s">
        <v>27316</v>
      </c>
      <c r="C8415" t="s">
        <v>27317</v>
      </c>
      <c r="D8415" t="s">
        <v>4855</v>
      </c>
      <c r="E8415" s="27">
        <v>41869</v>
      </c>
      <c r="F8415" t="s">
        <v>294</v>
      </c>
      <c r="G8415" s="27">
        <v>31934</v>
      </c>
      <c r="H8415">
        <v>28</v>
      </c>
      <c r="I8415" t="s">
        <v>244</v>
      </c>
      <c r="J8415" t="s">
        <v>250</v>
      </c>
      <c r="K8415">
        <v>0</v>
      </c>
      <c r="L8415">
        <v>3</v>
      </c>
      <c r="M8415">
        <v>0</v>
      </c>
      <c r="N8415">
        <v>0</v>
      </c>
      <c r="O8415">
        <v>0</v>
      </c>
      <c r="P8415">
        <v>-1</v>
      </c>
      <c r="Q8415" s="28">
        <v>41868.400694444441</v>
      </c>
      <c r="R8415" s="28">
        <v>41869.381249999999</v>
      </c>
      <c r="S8415" t="s">
        <v>27318</v>
      </c>
      <c r="T8415" s="27">
        <v>41868</v>
      </c>
      <c r="V8415">
        <v>1</v>
      </c>
      <c r="W8415" t="s">
        <v>32</v>
      </c>
      <c r="X8415" t="s">
        <v>359</v>
      </c>
      <c r="Y8415">
        <v>0</v>
      </c>
      <c r="AB8415" t="s">
        <v>237</v>
      </c>
      <c r="AH8415">
        <v>0</v>
      </c>
      <c r="AN8415" t="s">
        <v>238</v>
      </c>
      <c r="AO8415">
        <v>2</v>
      </c>
      <c r="AP8415" t="s">
        <v>239</v>
      </c>
      <c r="AQ8415" s="27">
        <v>41869</v>
      </c>
      <c r="AR8415" t="s">
        <v>240</v>
      </c>
      <c r="AS8415">
        <v>3</v>
      </c>
      <c r="AT8415" t="s">
        <v>239</v>
      </c>
      <c r="AU8415" s="27">
        <v>41869</v>
      </c>
    </row>
    <row r="8416" spans="1:47" x14ac:dyDescent="0.2">
      <c r="A8416">
        <v>8415</v>
      </c>
      <c r="B8416" t="s">
        <v>27319</v>
      </c>
      <c r="C8416" t="s">
        <v>2600</v>
      </c>
      <c r="D8416" t="s">
        <v>27320</v>
      </c>
      <c r="E8416" s="27">
        <v>41500</v>
      </c>
      <c r="F8416" t="s">
        <v>233</v>
      </c>
      <c r="G8416" s="27">
        <v>30416</v>
      </c>
      <c r="H8416">
        <v>33</v>
      </c>
      <c r="I8416" t="s">
        <v>244</v>
      </c>
      <c r="J8416" t="s">
        <v>245</v>
      </c>
      <c r="K8416">
        <v>0</v>
      </c>
      <c r="L8416">
        <v>6</v>
      </c>
      <c r="M8416">
        <v>0</v>
      </c>
      <c r="N8416">
        <v>0</v>
      </c>
      <c r="O8416">
        <v>4</v>
      </c>
      <c r="P8416">
        <v>-56</v>
      </c>
      <c r="Q8416" s="28">
        <v>41444.406944444447</v>
      </c>
      <c r="R8416" s="28">
        <v>41500.416666666664</v>
      </c>
      <c r="S8416" t="s">
        <v>27321</v>
      </c>
      <c r="T8416" s="27">
        <v>41444</v>
      </c>
      <c r="V8416">
        <v>56</v>
      </c>
      <c r="W8416" t="s">
        <v>32</v>
      </c>
      <c r="X8416" t="s">
        <v>806</v>
      </c>
      <c r="Y8416">
        <v>0</v>
      </c>
      <c r="AB8416" t="s">
        <v>237</v>
      </c>
      <c r="AH8416">
        <v>0</v>
      </c>
      <c r="AN8416" t="s">
        <v>238</v>
      </c>
      <c r="AO8416">
        <v>5</v>
      </c>
      <c r="AP8416" t="s">
        <v>246</v>
      </c>
      <c r="AQ8416" s="27">
        <v>41500</v>
      </c>
      <c r="AR8416" t="s">
        <v>240</v>
      </c>
      <c r="AS8416">
        <v>6</v>
      </c>
      <c r="AT8416" t="s">
        <v>246</v>
      </c>
      <c r="AU8416" s="27">
        <v>41500</v>
      </c>
    </row>
    <row r="8417" spans="1:47" x14ac:dyDescent="0.2">
      <c r="A8417">
        <v>8416</v>
      </c>
      <c r="B8417" t="s">
        <v>27322</v>
      </c>
      <c r="C8417" t="s">
        <v>27323</v>
      </c>
      <c r="D8417" t="s">
        <v>4092</v>
      </c>
      <c r="E8417" s="27">
        <v>41481</v>
      </c>
      <c r="F8417" t="s">
        <v>294</v>
      </c>
      <c r="G8417" s="27">
        <v>33375</v>
      </c>
      <c r="H8417">
        <v>24</v>
      </c>
      <c r="I8417" t="s">
        <v>259</v>
      </c>
      <c r="J8417" t="s">
        <v>250</v>
      </c>
      <c r="K8417">
        <v>0</v>
      </c>
      <c r="L8417">
        <v>3</v>
      </c>
      <c r="M8417">
        <v>0</v>
      </c>
      <c r="N8417">
        <v>0</v>
      </c>
      <c r="O8417">
        <v>0</v>
      </c>
      <c r="P8417">
        <v>-2</v>
      </c>
      <c r="Q8417" s="28">
        <v>41479.447222222225</v>
      </c>
      <c r="R8417" s="28">
        <v>41480.363888888889</v>
      </c>
      <c r="S8417" t="s">
        <v>27324</v>
      </c>
      <c r="T8417" s="27">
        <v>41479</v>
      </c>
      <c r="V8417">
        <v>2</v>
      </c>
      <c r="W8417" t="s">
        <v>32</v>
      </c>
      <c r="X8417" t="s">
        <v>898</v>
      </c>
      <c r="Y8417">
        <v>0</v>
      </c>
      <c r="AB8417" t="s">
        <v>237</v>
      </c>
      <c r="AH8417">
        <v>0</v>
      </c>
      <c r="AN8417" t="s">
        <v>238</v>
      </c>
      <c r="AO8417">
        <v>3</v>
      </c>
      <c r="AP8417" t="s">
        <v>239</v>
      </c>
      <c r="AQ8417" s="27">
        <v>41481</v>
      </c>
      <c r="AR8417" t="s">
        <v>240</v>
      </c>
      <c r="AS8417">
        <v>3</v>
      </c>
      <c r="AT8417" t="s">
        <v>239</v>
      </c>
      <c r="AU8417" s="27">
        <v>41481</v>
      </c>
    </row>
    <row r="8418" spans="1:47" x14ac:dyDescent="0.2">
      <c r="A8418">
        <v>8417</v>
      </c>
      <c r="B8418" t="s">
        <v>27325</v>
      </c>
      <c r="C8418" t="s">
        <v>27326</v>
      </c>
      <c r="D8418" t="s">
        <v>27327</v>
      </c>
      <c r="E8418" s="27">
        <v>41849</v>
      </c>
      <c r="F8418" t="s">
        <v>294</v>
      </c>
      <c r="G8418" s="27">
        <v>33712</v>
      </c>
      <c r="H8418">
        <v>24</v>
      </c>
      <c r="I8418" t="s">
        <v>259</v>
      </c>
      <c r="J8418" t="s">
        <v>250</v>
      </c>
      <c r="K8418">
        <v>0</v>
      </c>
      <c r="L8418">
        <v>3</v>
      </c>
      <c r="M8418">
        <v>0</v>
      </c>
      <c r="N8418">
        <v>0</v>
      </c>
      <c r="O8418">
        <v>0</v>
      </c>
      <c r="P8418">
        <v>-1</v>
      </c>
      <c r="Q8418" s="28">
        <v>41848.521527777775</v>
      </c>
      <c r="R8418" s="28">
        <v>41850.443749999999</v>
      </c>
      <c r="S8418" t="s">
        <v>27328</v>
      </c>
      <c r="T8418" s="27">
        <v>41848</v>
      </c>
      <c r="V8418">
        <v>1</v>
      </c>
      <c r="W8418" t="s">
        <v>32</v>
      </c>
      <c r="X8418" t="s">
        <v>313</v>
      </c>
      <c r="Y8418">
        <v>0</v>
      </c>
      <c r="AB8418" t="s">
        <v>237</v>
      </c>
      <c r="AH8418">
        <v>0</v>
      </c>
      <c r="AN8418" t="s">
        <v>238</v>
      </c>
      <c r="AO8418">
        <v>4</v>
      </c>
      <c r="AP8418" t="s">
        <v>239</v>
      </c>
      <c r="AQ8418" s="27">
        <v>41849</v>
      </c>
      <c r="AR8418" t="s">
        <v>240</v>
      </c>
      <c r="AS8418">
        <v>3</v>
      </c>
      <c r="AT8418" t="s">
        <v>239</v>
      </c>
      <c r="AU8418" s="27">
        <v>41849</v>
      </c>
    </row>
    <row r="8419" spans="1:47" x14ac:dyDescent="0.2">
      <c r="A8419">
        <v>8418</v>
      </c>
      <c r="B8419" t="s">
        <v>27329</v>
      </c>
      <c r="C8419" t="s">
        <v>361</v>
      </c>
      <c r="D8419" t="s">
        <v>27330</v>
      </c>
      <c r="E8419" s="27">
        <v>41381</v>
      </c>
      <c r="F8419" t="s">
        <v>233</v>
      </c>
      <c r="G8419" s="27">
        <v>26243</v>
      </c>
      <c r="H8419">
        <v>44</v>
      </c>
      <c r="I8419" t="s">
        <v>244</v>
      </c>
      <c r="J8419" t="s">
        <v>245</v>
      </c>
      <c r="K8419">
        <v>0</v>
      </c>
      <c r="L8419">
        <v>7</v>
      </c>
      <c r="M8419">
        <v>0</v>
      </c>
      <c r="N8419">
        <v>0</v>
      </c>
      <c r="O8419">
        <v>0</v>
      </c>
      <c r="P8419">
        <v>-1</v>
      </c>
      <c r="Q8419" s="28">
        <v>41380.20208333333</v>
      </c>
      <c r="R8419" s="28">
        <v>41384.247916666667</v>
      </c>
      <c r="S8419" t="s">
        <v>27331</v>
      </c>
      <c r="T8419" s="27">
        <v>41380</v>
      </c>
      <c r="V8419">
        <v>1</v>
      </c>
      <c r="W8419" t="s">
        <v>32</v>
      </c>
      <c r="X8419" t="s">
        <v>364</v>
      </c>
      <c r="Y8419">
        <v>0</v>
      </c>
      <c r="AB8419" t="s">
        <v>237</v>
      </c>
      <c r="AH8419">
        <v>0</v>
      </c>
      <c r="AN8419" t="s">
        <v>238</v>
      </c>
      <c r="AO8419">
        <v>4</v>
      </c>
      <c r="AP8419" t="s">
        <v>239</v>
      </c>
      <c r="AQ8419" s="27">
        <v>41381</v>
      </c>
      <c r="AR8419" t="s">
        <v>240</v>
      </c>
      <c r="AS8419">
        <v>7</v>
      </c>
      <c r="AT8419" t="s">
        <v>246</v>
      </c>
      <c r="AU8419" s="27">
        <v>41381</v>
      </c>
    </row>
    <row r="8420" spans="1:47" x14ac:dyDescent="0.2">
      <c r="A8420">
        <v>8419</v>
      </c>
      <c r="B8420" t="s">
        <v>27332</v>
      </c>
      <c r="C8420" t="s">
        <v>585</v>
      </c>
      <c r="D8420" t="s">
        <v>2801</v>
      </c>
      <c r="E8420" s="27">
        <v>41567</v>
      </c>
      <c r="F8420" t="s">
        <v>233</v>
      </c>
      <c r="G8420" s="27">
        <v>26400</v>
      </c>
      <c r="H8420">
        <v>44</v>
      </c>
      <c r="I8420" t="s">
        <v>244</v>
      </c>
      <c r="J8420" t="s">
        <v>250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-1</v>
      </c>
      <c r="Q8420" s="28">
        <v>41566.451388888891</v>
      </c>
      <c r="R8420" s="28">
        <v>41567.097222222219</v>
      </c>
      <c r="S8420" t="s">
        <v>27333</v>
      </c>
      <c r="T8420" s="27">
        <v>41566</v>
      </c>
      <c r="V8420">
        <v>1</v>
      </c>
      <c r="W8420" t="s">
        <v>32</v>
      </c>
      <c r="X8420" t="s">
        <v>2529</v>
      </c>
      <c r="Y8420">
        <v>0</v>
      </c>
      <c r="AB8420" t="s">
        <v>237</v>
      </c>
      <c r="AH8420">
        <v>0</v>
      </c>
      <c r="AN8420" t="s">
        <v>238</v>
      </c>
      <c r="AO8420">
        <v>1</v>
      </c>
      <c r="AP8420" t="s">
        <v>239</v>
      </c>
      <c r="AQ8420" s="27">
        <v>41567</v>
      </c>
      <c r="AR8420" t="s">
        <v>240</v>
      </c>
      <c r="AS8420">
        <v>1</v>
      </c>
      <c r="AT8420" t="s">
        <v>239</v>
      </c>
      <c r="AU8420" s="27">
        <v>41567</v>
      </c>
    </row>
    <row r="8421" spans="1:47" x14ac:dyDescent="0.2">
      <c r="A8421">
        <v>8420</v>
      </c>
      <c r="B8421" t="s">
        <v>27334</v>
      </c>
      <c r="C8421" t="s">
        <v>400</v>
      </c>
      <c r="D8421" t="s">
        <v>27335</v>
      </c>
      <c r="E8421" s="27">
        <v>41727</v>
      </c>
      <c r="F8421" t="s">
        <v>233</v>
      </c>
      <c r="G8421" s="27">
        <v>32075</v>
      </c>
      <c r="H8421">
        <v>28</v>
      </c>
      <c r="I8421" t="s">
        <v>244</v>
      </c>
      <c r="J8421" t="s">
        <v>245</v>
      </c>
      <c r="K8421">
        <v>0</v>
      </c>
      <c r="L8421">
        <v>1</v>
      </c>
      <c r="M8421">
        <v>0</v>
      </c>
      <c r="N8421">
        <v>0</v>
      </c>
      <c r="O8421">
        <v>1</v>
      </c>
      <c r="P8421">
        <v>-1</v>
      </c>
      <c r="Q8421" s="28">
        <v>41726.365277777775</v>
      </c>
      <c r="R8421" s="28">
        <v>41727.368055555555</v>
      </c>
      <c r="S8421" t="s">
        <v>27336</v>
      </c>
      <c r="T8421" s="27">
        <v>41726</v>
      </c>
      <c r="V8421">
        <v>1</v>
      </c>
      <c r="W8421" t="s">
        <v>32</v>
      </c>
      <c r="X8421" t="s">
        <v>261</v>
      </c>
      <c r="Y8421">
        <v>0</v>
      </c>
      <c r="AB8421" t="s">
        <v>237</v>
      </c>
      <c r="AH8421">
        <v>0</v>
      </c>
      <c r="AN8421" t="s">
        <v>238</v>
      </c>
      <c r="AO8421">
        <v>2</v>
      </c>
      <c r="AP8421" t="s">
        <v>239</v>
      </c>
      <c r="AQ8421" s="27">
        <v>41727</v>
      </c>
      <c r="AR8421" t="s">
        <v>240</v>
      </c>
      <c r="AS8421">
        <v>1</v>
      </c>
      <c r="AT8421" t="s">
        <v>239</v>
      </c>
      <c r="AU8421" s="27">
        <v>41727</v>
      </c>
    </row>
    <row r="8422" spans="1:47" x14ac:dyDescent="0.2">
      <c r="A8422">
        <v>8421</v>
      </c>
      <c r="B8422" t="s">
        <v>27337</v>
      </c>
      <c r="C8422" t="s">
        <v>27338</v>
      </c>
      <c r="D8422" t="s">
        <v>7269</v>
      </c>
      <c r="E8422" s="27">
        <v>41604</v>
      </c>
      <c r="F8422" t="s">
        <v>294</v>
      </c>
      <c r="G8422" s="27">
        <v>33813</v>
      </c>
      <c r="H8422">
        <v>23</v>
      </c>
      <c r="I8422" t="s">
        <v>259</v>
      </c>
      <c r="J8422" t="s">
        <v>250</v>
      </c>
      <c r="K8422">
        <v>0</v>
      </c>
      <c r="L8422">
        <v>7</v>
      </c>
      <c r="M8422">
        <v>0</v>
      </c>
      <c r="N8422">
        <v>0</v>
      </c>
      <c r="O8422">
        <v>0</v>
      </c>
      <c r="P8422">
        <v>0</v>
      </c>
      <c r="Q8422" s="28">
        <v>41604.154166666667</v>
      </c>
      <c r="R8422" s="28">
        <v>41605.054166666669</v>
      </c>
      <c r="S8422" t="s">
        <v>27339</v>
      </c>
      <c r="T8422" s="27">
        <v>41604</v>
      </c>
      <c r="V8422">
        <v>0</v>
      </c>
      <c r="W8422" t="s">
        <v>36</v>
      </c>
      <c r="X8422" t="s">
        <v>279</v>
      </c>
      <c r="Y8422">
        <v>0</v>
      </c>
      <c r="AB8422" t="s">
        <v>237</v>
      </c>
      <c r="AH8422">
        <v>0</v>
      </c>
      <c r="AN8422" t="s">
        <v>238</v>
      </c>
      <c r="AO8422">
        <v>5</v>
      </c>
      <c r="AP8422" t="s">
        <v>246</v>
      </c>
      <c r="AQ8422" s="27">
        <v>41604</v>
      </c>
      <c r="AR8422" t="s">
        <v>240</v>
      </c>
      <c r="AS8422">
        <v>7</v>
      </c>
      <c r="AT8422" t="s">
        <v>246</v>
      </c>
      <c r="AU8422" s="27">
        <v>41604</v>
      </c>
    </row>
    <row r="8423" spans="1:47" x14ac:dyDescent="0.2">
      <c r="A8423">
        <v>8422</v>
      </c>
      <c r="B8423" t="s">
        <v>27340</v>
      </c>
      <c r="C8423" t="s">
        <v>27341</v>
      </c>
      <c r="D8423" t="s">
        <v>8309</v>
      </c>
      <c r="E8423" s="27">
        <v>41763</v>
      </c>
      <c r="F8423" t="s">
        <v>294</v>
      </c>
      <c r="G8423" s="27">
        <v>30853</v>
      </c>
      <c r="H8423">
        <v>31</v>
      </c>
      <c r="I8423" t="s">
        <v>244</v>
      </c>
      <c r="J8423" t="s">
        <v>245</v>
      </c>
      <c r="K8423">
        <v>0</v>
      </c>
      <c r="L8423">
        <v>8</v>
      </c>
      <c r="M8423">
        <v>0</v>
      </c>
      <c r="N8423">
        <v>1</v>
      </c>
      <c r="O8423">
        <v>2</v>
      </c>
      <c r="P8423">
        <v>-1</v>
      </c>
      <c r="Q8423" s="28">
        <v>41762.220833333333</v>
      </c>
      <c r="R8423" s="28">
        <v>41763.342361111114</v>
      </c>
      <c r="S8423" t="s">
        <v>27342</v>
      </c>
      <c r="T8423" s="27">
        <v>41762</v>
      </c>
      <c r="V8423">
        <v>1</v>
      </c>
      <c r="W8423" t="s">
        <v>32</v>
      </c>
      <c r="X8423" t="s">
        <v>749</v>
      </c>
      <c r="Y8423">
        <v>1</v>
      </c>
      <c r="AA8423" t="s">
        <v>27343</v>
      </c>
      <c r="AB8423" t="s">
        <v>36</v>
      </c>
      <c r="AC8423">
        <v>0</v>
      </c>
      <c r="AD8423" s="27">
        <v>41856</v>
      </c>
      <c r="AE8423" t="s">
        <v>422</v>
      </c>
      <c r="AF8423" s="27">
        <v>41856</v>
      </c>
      <c r="AG8423" s="27">
        <v>41982</v>
      </c>
      <c r="AH8423">
        <v>0</v>
      </c>
      <c r="AN8423" t="s">
        <v>238</v>
      </c>
      <c r="AO8423">
        <v>5</v>
      </c>
      <c r="AP8423" t="s">
        <v>246</v>
      </c>
      <c r="AQ8423" s="27">
        <v>41763</v>
      </c>
      <c r="AR8423" t="s">
        <v>240</v>
      </c>
      <c r="AS8423">
        <v>8</v>
      </c>
      <c r="AT8423" t="s">
        <v>269</v>
      </c>
      <c r="AU8423" s="27">
        <v>41763</v>
      </c>
    </row>
    <row r="8424" spans="1:47" x14ac:dyDescent="0.2">
      <c r="A8424">
        <v>8423</v>
      </c>
      <c r="B8424" t="s">
        <v>27344</v>
      </c>
      <c r="C8424" t="s">
        <v>569</v>
      </c>
      <c r="D8424" t="s">
        <v>603</v>
      </c>
      <c r="E8424" s="27">
        <v>41343</v>
      </c>
      <c r="F8424" t="s">
        <v>233</v>
      </c>
      <c r="G8424" s="27">
        <v>32554</v>
      </c>
      <c r="H8424">
        <v>27</v>
      </c>
      <c r="I8424" t="s">
        <v>244</v>
      </c>
      <c r="J8424" t="s">
        <v>250</v>
      </c>
      <c r="K8424">
        <v>0</v>
      </c>
      <c r="L8424">
        <v>2</v>
      </c>
      <c r="M8424">
        <v>0</v>
      </c>
      <c r="N8424">
        <v>1</v>
      </c>
      <c r="O8424">
        <v>0</v>
      </c>
      <c r="P8424">
        <v>0</v>
      </c>
      <c r="Q8424" s="28">
        <v>41343.511111111111</v>
      </c>
      <c r="R8424" s="28">
        <v>41343.299305555556</v>
      </c>
      <c r="S8424" t="s">
        <v>27345</v>
      </c>
      <c r="T8424" s="27">
        <v>41342</v>
      </c>
      <c r="V8424">
        <v>1</v>
      </c>
      <c r="W8424" t="s">
        <v>32</v>
      </c>
      <c r="X8424" t="s">
        <v>8025</v>
      </c>
      <c r="Y8424">
        <v>0</v>
      </c>
      <c r="AB8424" t="s">
        <v>237</v>
      </c>
      <c r="AH8424">
        <v>0</v>
      </c>
      <c r="AN8424" t="s">
        <v>238</v>
      </c>
      <c r="AO8424">
        <v>3</v>
      </c>
      <c r="AP8424" t="s">
        <v>239</v>
      </c>
      <c r="AQ8424" s="27">
        <v>41343</v>
      </c>
      <c r="AR8424" t="s">
        <v>240</v>
      </c>
      <c r="AS8424">
        <v>2</v>
      </c>
      <c r="AT8424" t="s">
        <v>239</v>
      </c>
      <c r="AU8424" s="27">
        <v>41343</v>
      </c>
    </row>
    <row r="8425" spans="1:47" x14ac:dyDescent="0.2">
      <c r="A8425">
        <v>8424</v>
      </c>
      <c r="B8425" t="s">
        <v>27346</v>
      </c>
      <c r="C8425" t="s">
        <v>27347</v>
      </c>
      <c r="D8425" t="s">
        <v>892</v>
      </c>
      <c r="E8425" s="27">
        <v>41298</v>
      </c>
      <c r="F8425" t="s">
        <v>294</v>
      </c>
      <c r="G8425" s="27">
        <v>32741</v>
      </c>
      <c r="H8425">
        <v>26</v>
      </c>
      <c r="I8425" t="s">
        <v>244</v>
      </c>
      <c r="J8425" t="s">
        <v>245</v>
      </c>
      <c r="K8425">
        <v>0</v>
      </c>
      <c r="L8425">
        <v>8</v>
      </c>
      <c r="M8425">
        <v>0</v>
      </c>
      <c r="N8425">
        <v>0</v>
      </c>
      <c r="O8425">
        <v>1</v>
      </c>
      <c r="P8425">
        <v>-1</v>
      </c>
      <c r="Q8425" s="28">
        <v>41297.095833333333</v>
      </c>
      <c r="R8425" s="28">
        <v>41297.390972222223</v>
      </c>
      <c r="S8425" t="s">
        <v>27348</v>
      </c>
      <c r="T8425" s="27">
        <v>41296</v>
      </c>
      <c r="V8425">
        <v>2</v>
      </c>
      <c r="W8425" t="s">
        <v>32</v>
      </c>
      <c r="X8425" t="s">
        <v>608</v>
      </c>
      <c r="Y8425">
        <v>1</v>
      </c>
      <c r="AA8425" t="s">
        <v>27349</v>
      </c>
      <c r="AB8425" t="s">
        <v>32</v>
      </c>
      <c r="AC8425">
        <v>0</v>
      </c>
      <c r="AD8425" s="27">
        <v>41375</v>
      </c>
      <c r="AE8425" t="s">
        <v>359</v>
      </c>
      <c r="AF8425" s="27">
        <v>41375</v>
      </c>
      <c r="AG8425" s="27">
        <v>41482</v>
      </c>
      <c r="AH8425">
        <v>0</v>
      </c>
      <c r="AN8425" t="s">
        <v>238</v>
      </c>
      <c r="AO8425">
        <v>3</v>
      </c>
      <c r="AP8425" t="s">
        <v>239</v>
      </c>
      <c r="AQ8425" s="27">
        <v>41298</v>
      </c>
      <c r="AR8425" t="s">
        <v>240</v>
      </c>
      <c r="AS8425">
        <v>8</v>
      </c>
      <c r="AT8425" t="s">
        <v>269</v>
      </c>
      <c r="AU8425" s="27">
        <v>41298</v>
      </c>
    </row>
    <row r="8426" spans="1:47" x14ac:dyDescent="0.2">
      <c r="A8426">
        <v>8425</v>
      </c>
      <c r="B8426" t="s">
        <v>27350</v>
      </c>
      <c r="C8426" t="s">
        <v>1218</v>
      </c>
      <c r="D8426" t="s">
        <v>5448</v>
      </c>
      <c r="E8426" s="27">
        <v>41791</v>
      </c>
      <c r="F8426" t="s">
        <v>233</v>
      </c>
      <c r="G8426" s="27">
        <v>21513</v>
      </c>
      <c r="H8426">
        <v>57</v>
      </c>
      <c r="I8426" t="s">
        <v>234</v>
      </c>
      <c r="J8426" t="s">
        <v>250</v>
      </c>
      <c r="K8426">
        <v>0</v>
      </c>
      <c r="L8426">
        <v>5</v>
      </c>
      <c r="M8426">
        <v>0</v>
      </c>
      <c r="N8426">
        <v>0</v>
      </c>
      <c r="O8426">
        <v>16</v>
      </c>
      <c r="P8426">
        <v>0</v>
      </c>
      <c r="Q8426" s="28">
        <v>41791.09652777778</v>
      </c>
      <c r="R8426" s="28">
        <v>41803.241666666669</v>
      </c>
      <c r="S8426" t="s">
        <v>27351</v>
      </c>
      <c r="T8426" s="27">
        <v>41790</v>
      </c>
      <c r="V8426">
        <v>1</v>
      </c>
      <c r="W8426" t="s">
        <v>36</v>
      </c>
      <c r="X8426" t="s">
        <v>279</v>
      </c>
      <c r="Y8426">
        <v>1</v>
      </c>
      <c r="AA8426" t="s">
        <v>27352</v>
      </c>
      <c r="AB8426" t="s">
        <v>32</v>
      </c>
      <c r="AC8426">
        <v>0</v>
      </c>
      <c r="AD8426" s="27">
        <v>41881</v>
      </c>
      <c r="AE8426" t="s">
        <v>494</v>
      </c>
      <c r="AF8426" s="27">
        <v>41881</v>
      </c>
      <c r="AG8426" s="27">
        <v>42240</v>
      </c>
      <c r="AH8426">
        <v>0</v>
      </c>
      <c r="AN8426" t="s">
        <v>238</v>
      </c>
      <c r="AO8426">
        <v>2</v>
      </c>
      <c r="AP8426" t="s">
        <v>239</v>
      </c>
      <c r="AQ8426" s="27">
        <v>41791</v>
      </c>
      <c r="AR8426" t="s">
        <v>240</v>
      </c>
      <c r="AS8426">
        <v>5</v>
      </c>
      <c r="AT8426" t="s">
        <v>246</v>
      </c>
      <c r="AU8426" s="27">
        <v>41791</v>
      </c>
    </row>
    <row r="8427" spans="1:47" x14ac:dyDescent="0.2">
      <c r="A8427">
        <v>8426</v>
      </c>
      <c r="B8427" t="s">
        <v>27353</v>
      </c>
      <c r="C8427" t="s">
        <v>500</v>
      </c>
      <c r="D8427" t="s">
        <v>27354</v>
      </c>
      <c r="E8427" s="27">
        <v>41325</v>
      </c>
      <c r="F8427" t="s">
        <v>233</v>
      </c>
      <c r="G8427" s="27">
        <v>22172</v>
      </c>
      <c r="H8427">
        <v>55</v>
      </c>
      <c r="I8427" t="s">
        <v>234</v>
      </c>
      <c r="J8427" t="s">
        <v>245</v>
      </c>
      <c r="K8427">
        <v>0</v>
      </c>
      <c r="L8427">
        <v>1</v>
      </c>
      <c r="M8427">
        <v>0</v>
      </c>
      <c r="N8427">
        <v>0</v>
      </c>
      <c r="O8427">
        <v>0</v>
      </c>
      <c r="P8427">
        <v>-1</v>
      </c>
      <c r="Q8427" s="28">
        <v>41324.411805555559</v>
      </c>
      <c r="R8427" s="28">
        <v>41325.272916666669</v>
      </c>
      <c r="S8427" t="s">
        <v>27355</v>
      </c>
      <c r="T8427" s="27">
        <v>41324</v>
      </c>
      <c r="V8427">
        <v>1</v>
      </c>
      <c r="W8427" t="s">
        <v>32</v>
      </c>
      <c r="X8427" t="s">
        <v>834</v>
      </c>
      <c r="Y8427">
        <v>0</v>
      </c>
      <c r="AB8427" t="s">
        <v>237</v>
      </c>
      <c r="AH8427">
        <v>0</v>
      </c>
      <c r="AN8427" t="s">
        <v>238</v>
      </c>
      <c r="AO8427">
        <v>1</v>
      </c>
      <c r="AP8427" t="s">
        <v>239</v>
      </c>
      <c r="AQ8427" s="27">
        <v>41325</v>
      </c>
      <c r="AR8427" t="s">
        <v>240</v>
      </c>
      <c r="AS8427">
        <v>1</v>
      </c>
      <c r="AT8427" t="s">
        <v>239</v>
      </c>
      <c r="AU8427" s="27">
        <v>41325</v>
      </c>
    </row>
    <row r="8428" spans="1:47" x14ac:dyDescent="0.2">
      <c r="A8428">
        <v>8427</v>
      </c>
      <c r="B8428" t="s">
        <v>27356</v>
      </c>
      <c r="C8428" t="s">
        <v>1313</v>
      </c>
      <c r="D8428" t="s">
        <v>27357</v>
      </c>
      <c r="E8428" s="27">
        <v>41622</v>
      </c>
      <c r="F8428" t="s">
        <v>233</v>
      </c>
      <c r="G8428" s="27">
        <v>17766</v>
      </c>
      <c r="H8428">
        <v>67</v>
      </c>
      <c r="I8428" t="s">
        <v>234</v>
      </c>
      <c r="J8428" t="s">
        <v>353</v>
      </c>
      <c r="K8428">
        <v>0</v>
      </c>
      <c r="L8428">
        <v>1</v>
      </c>
      <c r="M8428">
        <v>0</v>
      </c>
      <c r="N8428">
        <v>0</v>
      </c>
      <c r="O8428">
        <v>0</v>
      </c>
      <c r="W8428" t="s">
        <v>237</v>
      </c>
      <c r="Y8428">
        <v>1</v>
      </c>
      <c r="AA8428" t="s">
        <v>27358</v>
      </c>
      <c r="AB8428" t="s">
        <v>36</v>
      </c>
      <c r="AC8428">
        <v>0</v>
      </c>
      <c r="AD8428" s="27">
        <v>42124</v>
      </c>
      <c r="AE8428" t="s">
        <v>279</v>
      </c>
      <c r="AF8428" s="27">
        <v>42124</v>
      </c>
      <c r="AG8428" s="27">
        <v>42157</v>
      </c>
      <c r="AH8428">
        <v>1</v>
      </c>
      <c r="AJ8428" t="s">
        <v>27358</v>
      </c>
      <c r="AK8428" t="s">
        <v>462</v>
      </c>
      <c r="AL8428" s="27">
        <v>42124</v>
      </c>
      <c r="AM8428" t="s">
        <v>279</v>
      </c>
      <c r="AN8428" t="s">
        <v>238</v>
      </c>
      <c r="AO8428">
        <v>1</v>
      </c>
      <c r="AP8428" t="s">
        <v>239</v>
      </c>
      <c r="AQ8428" s="27">
        <v>41622</v>
      </c>
      <c r="AR8428" t="s">
        <v>240</v>
      </c>
      <c r="AS8428">
        <v>1</v>
      </c>
      <c r="AT8428" t="s">
        <v>239</v>
      </c>
      <c r="AU8428" s="27">
        <v>41622</v>
      </c>
    </row>
    <row r="8429" spans="1:47" x14ac:dyDescent="0.2">
      <c r="A8429">
        <v>8428</v>
      </c>
      <c r="B8429" t="s">
        <v>27359</v>
      </c>
      <c r="C8429" t="s">
        <v>302</v>
      </c>
      <c r="D8429" t="s">
        <v>2683</v>
      </c>
      <c r="E8429" s="27">
        <v>41392</v>
      </c>
      <c r="F8429" t="s">
        <v>294</v>
      </c>
      <c r="G8429" s="27">
        <v>29200</v>
      </c>
      <c r="H8429">
        <v>36</v>
      </c>
      <c r="I8429" t="s">
        <v>244</v>
      </c>
      <c r="J8429" t="s">
        <v>245</v>
      </c>
      <c r="K8429">
        <v>0</v>
      </c>
      <c r="L8429">
        <v>6</v>
      </c>
      <c r="M8429">
        <v>0</v>
      </c>
      <c r="N8429">
        <v>0</v>
      </c>
      <c r="O8429">
        <v>7</v>
      </c>
      <c r="P8429">
        <v>-1</v>
      </c>
      <c r="Q8429" s="28">
        <v>41391.068749999999</v>
      </c>
      <c r="R8429" s="28">
        <v>41398.234027777777</v>
      </c>
      <c r="S8429" t="s">
        <v>27360</v>
      </c>
      <c r="T8429" s="27">
        <v>41391</v>
      </c>
      <c r="V8429">
        <v>1</v>
      </c>
      <c r="W8429" t="s">
        <v>32</v>
      </c>
      <c r="X8429" t="s">
        <v>494</v>
      </c>
      <c r="Y8429">
        <v>1</v>
      </c>
      <c r="AA8429" t="s">
        <v>27361</v>
      </c>
      <c r="AB8429" t="s">
        <v>36</v>
      </c>
      <c r="AC8429">
        <v>0</v>
      </c>
      <c r="AD8429" s="27">
        <v>41405</v>
      </c>
      <c r="AE8429" t="s">
        <v>18405</v>
      </c>
      <c r="AF8429" s="27">
        <v>41405</v>
      </c>
      <c r="AG8429" s="27">
        <v>41467</v>
      </c>
      <c r="AH8429">
        <v>0</v>
      </c>
      <c r="AN8429" t="s">
        <v>238</v>
      </c>
      <c r="AO8429">
        <v>2</v>
      </c>
      <c r="AP8429" t="s">
        <v>239</v>
      </c>
      <c r="AQ8429" s="27">
        <v>41392</v>
      </c>
      <c r="AR8429" t="s">
        <v>240</v>
      </c>
      <c r="AS8429">
        <v>6</v>
      </c>
      <c r="AT8429" t="s">
        <v>246</v>
      </c>
      <c r="AU8429" s="27">
        <v>41392</v>
      </c>
    </row>
    <row r="8430" spans="1:47" x14ac:dyDescent="0.2">
      <c r="A8430">
        <v>8429</v>
      </c>
      <c r="B8430" t="s">
        <v>27362</v>
      </c>
      <c r="C8430" t="s">
        <v>400</v>
      </c>
      <c r="D8430" t="s">
        <v>27363</v>
      </c>
      <c r="E8430" s="27">
        <v>41514</v>
      </c>
      <c r="F8430" t="s">
        <v>233</v>
      </c>
      <c r="G8430" s="27">
        <v>25796</v>
      </c>
      <c r="H8430">
        <v>45</v>
      </c>
      <c r="I8430" t="s">
        <v>234</v>
      </c>
      <c r="J8430" t="s">
        <v>353</v>
      </c>
      <c r="K8430">
        <v>0</v>
      </c>
      <c r="L8430">
        <v>6</v>
      </c>
      <c r="M8430">
        <v>0</v>
      </c>
      <c r="N8430">
        <v>0</v>
      </c>
      <c r="O8430">
        <v>6</v>
      </c>
      <c r="P8430">
        <v>630</v>
      </c>
      <c r="Q8430" s="28">
        <v>42144.373611111114</v>
      </c>
      <c r="R8430" s="28">
        <v>42185.296527777777</v>
      </c>
      <c r="S8430" t="s">
        <v>27364</v>
      </c>
      <c r="U8430" s="27">
        <v>41229</v>
      </c>
      <c r="V8430">
        <v>285</v>
      </c>
      <c r="W8430" t="s">
        <v>32</v>
      </c>
      <c r="X8430" t="s">
        <v>274</v>
      </c>
      <c r="Y8430">
        <v>0</v>
      </c>
      <c r="AB8430" t="s">
        <v>237</v>
      </c>
      <c r="AH8430">
        <v>0</v>
      </c>
      <c r="AN8430" t="s">
        <v>238</v>
      </c>
      <c r="AO8430">
        <v>4</v>
      </c>
      <c r="AP8430" t="s">
        <v>239</v>
      </c>
      <c r="AQ8430" s="27">
        <v>41514</v>
      </c>
      <c r="AR8430" t="s">
        <v>240</v>
      </c>
      <c r="AS8430">
        <v>6</v>
      </c>
      <c r="AT8430" t="s">
        <v>246</v>
      </c>
      <c r="AU8430" s="27">
        <v>41514</v>
      </c>
    </row>
    <row r="8431" spans="1:47" x14ac:dyDescent="0.2">
      <c r="A8431">
        <v>8430</v>
      </c>
      <c r="B8431" t="s">
        <v>27365</v>
      </c>
      <c r="C8431" t="s">
        <v>579</v>
      </c>
      <c r="D8431" t="s">
        <v>2889</v>
      </c>
      <c r="E8431" s="27">
        <v>41755</v>
      </c>
      <c r="F8431" t="s">
        <v>233</v>
      </c>
      <c r="G8431" s="27">
        <v>30616</v>
      </c>
      <c r="H8431">
        <v>32</v>
      </c>
      <c r="I8431" t="s">
        <v>244</v>
      </c>
      <c r="J8431" t="s">
        <v>250</v>
      </c>
      <c r="K8431">
        <v>0</v>
      </c>
      <c r="L8431">
        <v>10</v>
      </c>
      <c r="M8431">
        <v>0</v>
      </c>
      <c r="N8431">
        <v>0</v>
      </c>
      <c r="O8431">
        <v>2</v>
      </c>
      <c r="S8431" t="s">
        <v>27366</v>
      </c>
      <c r="U8431" s="27">
        <v>38870</v>
      </c>
      <c r="V8431">
        <v>2885</v>
      </c>
      <c r="W8431" t="s">
        <v>36</v>
      </c>
      <c r="X8431" t="s">
        <v>274</v>
      </c>
      <c r="Y8431">
        <v>0</v>
      </c>
      <c r="AB8431" t="s">
        <v>237</v>
      </c>
      <c r="AH8431">
        <v>0</v>
      </c>
      <c r="AN8431" t="s">
        <v>238</v>
      </c>
      <c r="AO8431">
        <v>10</v>
      </c>
      <c r="AP8431" t="s">
        <v>269</v>
      </c>
      <c r="AQ8431" s="27">
        <v>41755</v>
      </c>
      <c r="AR8431" t="s">
        <v>240</v>
      </c>
      <c r="AS8431">
        <v>10</v>
      </c>
      <c r="AT8431" t="s">
        <v>269</v>
      </c>
      <c r="AU8431" s="27">
        <v>41755</v>
      </c>
    </row>
    <row r="8432" spans="1:47" x14ac:dyDescent="0.2">
      <c r="A8432">
        <v>8431</v>
      </c>
      <c r="B8432" t="s">
        <v>27367</v>
      </c>
      <c r="C8432" t="s">
        <v>27368</v>
      </c>
      <c r="D8432" t="s">
        <v>629</v>
      </c>
      <c r="E8432" s="27">
        <v>41960</v>
      </c>
      <c r="F8432" t="s">
        <v>294</v>
      </c>
      <c r="G8432" s="27">
        <v>32643</v>
      </c>
      <c r="H8432">
        <v>26</v>
      </c>
      <c r="I8432" t="s">
        <v>244</v>
      </c>
      <c r="J8432" t="s">
        <v>245</v>
      </c>
      <c r="K8432">
        <v>0</v>
      </c>
      <c r="L8432">
        <v>7</v>
      </c>
      <c r="M8432">
        <v>0</v>
      </c>
      <c r="N8432">
        <v>0</v>
      </c>
      <c r="O8432">
        <v>1</v>
      </c>
      <c r="P8432">
        <v>-1</v>
      </c>
      <c r="Q8432" s="28">
        <v>41959.415972222225</v>
      </c>
      <c r="R8432" s="28">
        <v>41963.231249999997</v>
      </c>
      <c r="S8432" t="s">
        <v>27369</v>
      </c>
      <c r="T8432" s="27">
        <v>41959</v>
      </c>
      <c r="V8432">
        <v>1</v>
      </c>
      <c r="W8432" t="s">
        <v>32</v>
      </c>
      <c r="X8432" t="s">
        <v>313</v>
      </c>
      <c r="Y8432">
        <v>0</v>
      </c>
      <c r="AB8432" t="s">
        <v>237</v>
      </c>
      <c r="AH8432">
        <v>0</v>
      </c>
      <c r="AN8432" t="s">
        <v>238</v>
      </c>
      <c r="AO8432">
        <v>5</v>
      </c>
      <c r="AP8432" t="s">
        <v>246</v>
      </c>
      <c r="AQ8432" s="27">
        <v>41960</v>
      </c>
      <c r="AR8432" t="s">
        <v>240</v>
      </c>
      <c r="AS8432">
        <v>7</v>
      </c>
      <c r="AT8432" t="s">
        <v>246</v>
      </c>
      <c r="AU8432" s="27">
        <v>41960</v>
      </c>
    </row>
    <row r="8433" spans="1:47" x14ac:dyDescent="0.2">
      <c r="A8433">
        <v>8432</v>
      </c>
      <c r="B8433" t="s">
        <v>17032</v>
      </c>
      <c r="C8433" t="s">
        <v>693</v>
      </c>
      <c r="D8433" t="s">
        <v>586</v>
      </c>
      <c r="E8433" s="27">
        <v>41773</v>
      </c>
      <c r="F8433" t="s">
        <v>233</v>
      </c>
      <c r="G8433" s="27">
        <v>31476</v>
      </c>
      <c r="H8433">
        <v>30</v>
      </c>
      <c r="I8433" t="s">
        <v>244</v>
      </c>
      <c r="J8433" t="s">
        <v>250</v>
      </c>
      <c r="K8433">
        <v>0</v>
      </c>
      <c r="L8433">
        <v>9</v>
      </c>
      <c r="M8433">
        <v>0</v>
      </c>
      <c r="N8433">
        <v>0</v>
      </c>
      <c r="O8433">
        <v>18</v>
      </c>
      <c r="P8433">
        <v>0</v>
      </c>
      <c r="Q8433" s="28">
        <v>41773.066666666666</v>
      </c>
      <c r="R8433" s="28">
        <v>41774.20416666667</v>
      </c>
      <c r="S8433" t="s">
        <v>27370</v>
      </c>
      <c r="T8433" s="27">
        <v>41772</v>
      </c>
      <c r="V8433">
        <v>1</v>
      </c>
      <c r="W8433" t="s">
        <v>36</v>
      </c>
      <c r="X8433" t="s">
        <v>392</v>
      </c>
      <c r="Y8433">
        <v>1</v>
      </c>
      <c r="AA8433" t="s">
        <v>27371</v>
      </c>
      <c r="AB8433" t="s">
        <v>36</v>
      </c>
      <c r="AD8433" s="27">
        <v>41777</v>
      </c>
      <c r="AE8433" t="s">
        <v>392</v>
      </c>
      <c r="AH8433">
        <v>0</v>
      </c>
      <c r="AN8433" t="s">
        <v>238</v>
      </c>
      <c r="AO8433">
        <v>10</v>
      </c>
      <c r="AP8433" t="s">
        <v>269</v>
      </c>
      <c r="AQ8433" s="27">
        <v>41773</v>
      </c>
      <c r="AR8433" t="s">
        <v>240</v>
      </c>
      <c r="AS8433">
        <v>9</v>
      </c>
      <c r="AT8433" t="s">
        <v>269</v>
      </c>
      <c r="AU8433" s="27">
        <v>41773</v>
      </c>
    </row>
    <row r="8434" spans="1:47" x14ac:dyDescent="0.2">
      <c r="A8434">
        <v>8433</v>
      </c>
      <c r="B8434" t="s">
        <v>27372</v>
      </c>
      <c r="C8434" t="s">
        <v>9808</v>
      </c>
      <c r="D8434" t="s">
        <v>27373</v>
      </c>
      <c r="E8434" s="27">
        <v>41802</v>
      </c>
      <c r="F8434" t="s">
        <v>294</v>
      </c>
      <c r="G8434" s="27">
        <v>24530</v>
      </c>
      <c r="H8434">
        <v>49</v>
      </c>
      <c r="I8434" t="s">
        <v>234</v>
      </c>
      <c r="J8434" t="s">
        <v>245</v>
      </c>
      <c r="K8434">
        <v>0</v>
      </c>
      <c r="L8434">
        <v>7</v>
      </c>
      <c r="M8434">
        <v>0</v>
      </c>
      <c r="N8434">
        <v>0</v>
      </c>
      <c r="O8434">
        <v>4</v>
      </c>
      <c r="S8434" t="s">
        <v>27374</v>
      </c>
      <c r="T8434" s="27">
        <v>39400</v>
      </c>
      <c r="V8434">
        <v>2402</v>
      </c>
      <c r="W8434" t="s">
        <v>36</v>
      </c>
      <c r="X8434" t="s">
        <v>422</v>
      </c>
      <c r="Y8434">
        <v>0</v>
      </c>
      <c r="AB8434" t="s">
        <v>237</v>
      </c>
      <c r="AH8434">
        <v>0</v>
      </c>
      <c r="AN8434" t="s">
        <v>238</v>
      </c>
      <c r="AO8434">
        <v>2</v>
      </c>
      <c r="AP8434" t="s">
        <v>239</v>
      </c>
      <c r="AQ8434" s="27">
        <v>41802</v>
      </c>
      <c r="AR8434" t="s">
        <v>240</v>
      </c>
      <c r="AS8434">
        <v>7</v>
      </c>
      <c r="AT8434" t="s">
        <v>246</v>
      </c>
      <c r="AU8434" s="27">
        <v>41802</v>
      </c>
    </row>
    <row r="8435" spans="1:47" x14ac:dyDescent="0.2">
      <c r="A8435">
        <v>8434</v>
      </c>
      <c r="B8435" t="s">
        <v>27375</v>
      </c>
      <c r="C8435" t="s">
        <v>27376</v>
      </c>
      <c r="D8435" t="s">
        <v>27377</v>
      </c>
      <c r="E8435" s="27">
        <v>41909</v>
      </c>
      <c r="F8435" t="s">
        <v>233</v>
      </c>
      <c r="G8435" s="27">
        <v>29698</v>
      </c>
      <c r="H8435">
        <v>34</v>
      </c>
      <c r="I8435" t="s">
        <v>244</v>
      </c>
      <c r="J8435" t="s">
        <v>250</v>
      </c>
      <c r="K8435">
        <v>0</v>
      </c>
      <c r="L8435">
        <v>8</v>
      </c>
      <c r="M8435">
        <v>0</v>
      </c>
      <c r="N8435">
        <v>0</v>
      </c>
      <c r="O8435">
        <v>0</v>
      </c>
      <c r="P8435">
        <v>-1</v>
      </c>
      <c r="Q8435" s="28">
        <v>41908.092361111114</v>
      </c>
      <c r="R8435" s="28">
        <v>41941.427777777775</v>
      </c>
      <c r="S8435" t="s">
        <v>27378</v>
      </c>
      <c r="T8435" s="27">
        <v>41908</v>
      </c>
      <c r="V8435">
        <v>1</v>
      </c>
      <c r="W8435" t="s">
        <v>32</v>
      </c>
      <c r="X8435" t="s">
        <v>261</v>
      </c>
      <c r="Y8435">
        <v>1</v>
      </c>
      <c r="AA8435" t="s">
        <v>27379</v>
      </c>
      <c r="AB8435" t="s">
        <v>32</v>
      </c>
      <c r="AD8435" s="27">
        <v>42043</v>
      </c>
      <c r="AE8435" t="s">
        <v>236</v>
      </c>
      <c r="AH8435">
        <v>1</v>
      </c>
      <c r="AJ8435" t="s">
        <v>27379</v>
      </c>
      <c r="AK8435" t="s">
        <v>255</v>
      </c>
      <c r="AL8435" s="27">
        <v>42043</v>
      </c>
      <c r="AM8435" t="s">
        <v>236</v>
      </c>
      <c r="AN8435" t="s">
        <v>238</v>
      </c>
      <c r="AO8435">
        <v>3</v>
      </c>
      <c r="AP8435" t="s">
        <v>239</v>
      </c>
      <c r="AQ8435" s="27">
        <v>41909</v>
      </c>
      <c r="AR8435" t="s">
        <v>240</v>
      </c>
      <c r="AS8435">
        <v>8</v>
      </c>
      <c r="AT8435" t="s">
        <v>269</v>
      </c>
      <c r="AU8435" s="27">
        <v>41909</v>
      </c>
    </row>
    <row r="8436" spans="1:47" x14ac:dyDescent="0.2">
      <c r="A8436">
        <v>8435</v>
      </c>
      <c r="B8436" t="s">
        <v>27380</v>
      </c>
      <c r="C8436" t="s">
        <v>24886</v>
      </c>
      <c r="D8436" t="s">
        <v>20610</v>
      </c>
      <c r="E8436" s="27">
        <v>41555</v>
      </c>
      <c r="F8436" t="s">
        <v>233</v>
      </c>
      <c r="G8436" s="27">
        <v>33590</v>
      </c>
      <c r="H8436">
        <v>24</v>
      </c>
      <c r="I8436" t="s">
        <v>259</v>
      </c>
      <c r="J8436" t="s">
        <v>250</v>
      </c>
      <c r="K8436">
        <v>0</v>
      </c>
      <c r="L8436">
        <v>2</v>
      </c>
      <c r="M8436">
        <v>0</v>
      </c>
      <c r="N8436">
        <v>0</v>
      </c>
      <c r="O8436">
        <v>1</v>
      </c>
      <c r="P8436">
        <v>-1</v>
      </c>
      <c r="Q8436" s="28">
        <v>41554.387499999997</v>
      </c>
      <c r="R8436" s="28">
        <v>41555.094444444447</v>
      </c>
      <c r="S8436" t="s">
        <v>27381</v>
      </c>
      <c r="U8436" s="27">
        <v>41554</v>
      </c>
      <c r="V8436">
        <v>1</v>
      </c>
      <c r="W8436" t="s">
        <v>32</v>
      </c>
      <c r="X8436" t="s">
        <v>274</v>
      </c>
      <c r="Y8436">
        <v>0</v>
      </c>
      <c r="AB8436" t="s">
        <v>237</v>
      </c>
      <c r="AH8436">
        <v>0</v>
      </c>
      <c r="AN8436" t="s">
        <v>238</v>
      </c>
      <c r="AO8436">
        <v>3</v>
      </c>
      <c r="AP8436" t="s">
        <v>239</v>
      </c>
      <c r="AQ8436" s="27">
        <v>41555</v>
      </c>
      <c r="AR8436" t="s">
        <v>240</v>
      </c>
      <c r="AS8436">
        <v>2</v>
      </c>
      <c r="AT8436" t="s">
        <v>239</v>
      </c>
      <c r="AU8436" s="27">
        <v>41555</v>
      </c>
    </row>
    <row r="8437" spans="1:47" x14ac:dyDescent="0.2">
      <c r="A8437">
        <v>8436</v>
      </c>
      <c r="B8437" t="s">
        <v>27382</v>
      </c>
      <c r="C8437" t="s">
        <v>553</v>
      </c>
      <c r="D8437" t="s">
        <v>2313</v>
      </c>
      <c r="E8437" s="27">
        <v>41579</v>
      </c>
      <c r="F8437" t="s">
        <v>233</v>
      </c>
      <c r="G8437" s="27">
        <v>34590</v>
      </c>
      <c r="H8437">
        <v>21</v>
      </c>
      <c r="I8437" t="s">
        <v>259</v>
      </c>
      <c r="J8437" t="s">
        <v>22</v>
      </c>
      <c r="K8437">
        <v>0</v>
      </c>
      <c r="L8437">
        <v>5</v>
      </c>
      <c r="M8437">
        <v>0</v>
      </c>
      <c r="N8437">
        <v>0</v>
      </c>
      <c r="O8437">
        <v>0</v>
      </c>
      <c r="P8437">
        <v>-1</v>
      </c>
      <c r="Q8437" s="28">
        <v>41578.065972222219</v>
      </c>
      <c r="R8437" s="28">
        <v>41580.078472222223</v>
      </c>
      <c r="S8437" t="s">
        <v>27383</v>
      </c>
      <c r="T8437" s="27">
        <v>41578</v>
      </c>
      <c r="V8437">
        <v>1</v>
      </c>
      <c r="W8437" t="s">
        <v>32</v>
      </c>
      <c r="X8437" t="s">
        <v>18479</v>
      </c>
      <c r="Y8437">
        <v>1</v>
      </c>
      <c r="AA8437" t="s">
        <v>27384</v>
      </c>
      <c r="AB8437" t="s">
        <v>32</v>
      </c>
      <c r="AC8437">
        <v>0</v>
      </c>
      <c r="AD8437" s="27">
        <v>42252</v>
      </c>
      <c r="AE8437" t="s">
        <v>343</v>
      </c>
      <c r="AF8437" s="27">
        <v>42252</v>
      </c>
      <c r="AG8437" s="27">
        <v>42290</v>
      </c>
      <c r="AH8437">
        <v>0</v>
      </c>
      <c r="AN8437" t="s">
        <v>238</v>
      </c>
      <c r="AO8437">
        <v>7</v>
      </c>
      <c r="AP8437" t="s">
        <v>246</v>
      </c>
      <c r="AQ8437" s="27">
        <v>41579</v>
      </c>
      <c r="AR8437" t="s">
        <v>240</v>
      </c>
      <c r="AS8437">
        <v>5</v>
      </c>
      <c r="AT8437" t="s">
        <v>246</v>
      </c>
      <c r="AU8437" s="27">
        <v>41579</v>
      </c>
    </row>
    <row r="8438" spans="1:47" x14ac:dyDescent="0.2">
      <c r="A8438">
        <v>8437</v>
      </c>
      <c r="B8438" t="s">
        <v>27385</v>
      </c>
      <c r="C8438" t="s">
        <v>27386</v>
      </c>
      <c r="D8438" t="s">
        <v>1178</v>
      </c>
      <c r="E8438" s="27">
        <v>41631</v>
      </c>
      <c r="F8438" t="s">
        <v>233</v>
      </c>
      <c r="G8438" s="27">
        <v>27030</v>
      </c>
      <c r="H8438">
        <v>42</v>
      </c>
      <c r="I8438" t="s">
        <v>244</v>
      </c>
      <c r="J8438" t="s">
        <v>250</v>
      </c>
      <c r="K8438">
        <v>0</v>
      </c>
      <c r="L8438">
        <v>1</v>
      </c>
      <c r="M8438">
        <v>0</v>
      </c>
      <c r="N8438">
        <v>0</v>
      </c>
      <c r="O8438">
        <v>7</v>
      </c>
      <c r="P8438">
        <v>-1</v>
      </c>
      <c r="Q8438" s="28">
        <v>41630.397222222222</v>
      </c>
      <c r="R8438" s="28">
        <v>41631.080555555556</v>
      </c>
      <c r="S8438" t="s">
        <v>27387</v>
      </c>
      <c r="T8438" s="27">
        <v>41630</v>
      </c>
      <c r="V8438">
        <v>1</v>
      </c>
      <c r="W8438" t="s">
        <v>32</v>
      </c>
      <c r="X8438" t="s">
        <v>364</v>
      </c>
      <c r="Y8438">
        <v>0</v>
      </c>
      <c r="AB8438" t="s">
        <v>237</v>
      </c>
      <c r="AH8438">
        <v>0</v>
      </c>
      <c r="AN8438" t="s">
        <v>238</v>
      </c>
      <c r="AO8438">
        <v>1</v>
      </c>
      <c r="AP8438" t="s">
        <v>239</v>
      </c>
      <c r="AQ8438" s="27">
        <v>41631</v>
      </c>
      <c r="AR8438" t="s">
        <v>240</v>
      </c>
      <c r="AS8438">
        <v>1</v>
      </c>
      <c r="AT8438" t="s">
        <v>239</v>
      </c>
      <c r="AU8438" s="27">
        <v>41631</v>
      </c>
    </row>
    <row r="8439" spans="1:47" x14ac:dyDescent="0.2">
      <c r="A8439">
        <v>8438</v>
      </c>
      <c r="B8439" t="s">
        <v>27388</v>
      </c>
      <c r="C8439" t="s">
        <v>2229</v>
      </c>
      <c r="D8439" t="s">
        <v>27389</v>
      </c>
      <c r="E8439" s="27">
        <v>41863</v>
      </c>
      <c r="F8439" t="s">
        <v>294</v>
      </c>
      <c r="G8439" s="27">
        <v>29768</v>
      </c>
      <c r="H8439">
        <v>34</v>
      </c>
      <c r="I8439" t="s">
        <v>244</v>
      </c>
      <c r="J8439" t="s">
        <v>245</v>
      </c>
      <c r="K8439">
        <v>0</v>
      </c>
      <c r="L8439">
        <v>10</v>
      </c>
      <c r="M8439">
        <v>0</v>
      </c>
      <c r="N8439">
        <v>0</v>
      </c>
      <c r="O8439">
        <v>12</v>
      </c>
      <c r="P8439">
        <v>-1</v>
      </c>
      <c r="Q8439" s="28">
        <v>41862.172222222223</v>
      </c>
      <c r="R8439" s="28">
        <v>41865.226388888892</v>
      </c>
      <c r="S8439" t="s">
        <v>27390</v>
      </c>
      <c r="T8439" s="27">
        <v>41862</v>
      </c>
      <c r="V8439">
        <v>1</v>
      </c>
      <c r="W8439" t="s">
        <v>32</v>
      </c>
      <c r="X8439" t="s">
        <v>261</v>
      </c>
      <c r="Y8439">
        <v>1</v>
      </c>
      <c r="AA8439" t="s">
        <v>27391</v>
      </c>
      <c r="AB8439" t="s">
        <v>36</v>
      </c>
      <c r="AD8439" s="27">
        <v>41960</v>
      </c>
      <c r="AE8439" t="s">
        <v>1508</v>
      </c>
      <c r="AH8439">
        <v>0</v>
      </c>
      <c r="AN8439" t="s">
        <v>238</v>
      </c>
      <c r="AO8439">
        <v>5</v>
      </c>
      <c r="AP8439" t="s">
        <v>246</v>
      </c>
      <c r="AQ8439" s="27">
        <v>41863</v>
      </c>
      <c r="AR8439" t="s">
        <v>240</v>
      </c>
      <c r="AS8439">
        <v>10</v>
      </c>
      <c r="AT8439" t="s">
        <v>269</v>
      </c>
      <c r="AU8439" s="27">
        <v>41863</v>
      </c>
    </row>
    <row r="8440" spans="1:47" x14ac:dyDescent="0.2">
      <c r="A8440">
        <v>8439</v>
      </c>
      <c r="B8440" t="s">
        <v>27392</v>
      </c>
      <c r="C8440" t="s">
        <v>726</v>
      </c>
      <c r="D8440" t="s">
        <v>1643</v>
      </c>
      <c r="E8440" s="27">
        <v>41648</v>
      </c>
      <c r="F8440" t="s">
        <v>233</v>
      </c>
      <c r="G8440" s="27">
        <v>31191</v>
      </c>
      <c r="H8440">
        <v>30</v>
      </c>
      <c r="I8440" t="s">
        <v>244</v>
      </c>
      <c r="J8440" t="s">
        <v>353</v>
      </c>
      <c r="K8440">
        <v>0</v>
      </c>
      <c r="L8440">
        <v>4</v>
      </c>
      <c r="M8440">
        <v>0</v>
      </c>
      <c r="N8440">
        <v>0</v>
      </c>
      <c r="O8440">
        <v>3</v>
      </c>
      <c r="P8440">
        <v>-6</v>
      </c>
      <c r="Q8440" s="28">
        <v>41642.220833333333</v>
      </c>
      <c r="R8440" s="28">
        <v>41644.334722222222</v>
      </c>
      <c r="S8440" t="s">
        <v>27393</v>
      </c>
      <c r="T8440" s="27">
        <v>41642</v>
      </c>
      <c r="V8440">
        <v>6</v>
      </c>
      <c r="W8440" t="s">
        <v>36</v>
      </c>
      <c r="X8440" t="s">
        <v>263</v>
      </c>
      <c r="Y8440">
        <v>0</v>
      </c>
      <c r="AB8440" t="s">
        <v>237</v>
      </c>
      <c r="AH8440">
        <v>0</v>
      </c>
      <c r="AN8440" t="s">
        <v>238</v>
      </c>
      <c r="AO8440">
        <v>5</v>
      </c>
      <c r="AP8440" t="s">
        <v>246</v>
      </c>
      <c r="AQ8440" s="27">
        <v>41648</v>
      </c>
      <c r="AR8440" t="s">
        <v>240</v>
      </c>
      <c r="AS8440">
        <v>4</v>
      </c>
      <c r="AT8440" t="s">
        <v>239</v>
      </c>
      <c r="AU8440" s="27">
        <v>41648</v>
      </c>
    </row>
    <row r="8441" spans="1:47" x14ac:dyDescent="0.2">
      <c r="A8441">
        <v>8440</v>
      </c>
      <c r="B8441" t="s">
        <v>27394</v>
      </c>
      <c r="C8441" t="s">
        <v>2541</v>
      </c>
      <c r="D8441" t="s">
        <v>27395</v>
      </c>
      <c r="E8441" s="27">
        <v>41396</v>
      </c>
      <c r="F8441" t="s">
        <v>233</v>
      </c>
      <c r="G8441" s="27">
        <v>27626</v>
      </c>
      <c r="H8441">
        <v>40</v>
      </c>
      <c r="I8441" t="s">
        <v>244</v>
      </c>
      <c r="J8441" t="s">
        <v>245</v>
      </c>
      <c r="K8441">
        <v>0</v>
      </c>
      <c r="L8441">
        <v>4</v>
      </c>
      <c r="M8441">
        <v>0</v>
      </c>
      <c r="N8441">
        <v>0</v>
      </c>
      <c r="O8441">
        <v>6</v>
      </c>
      <c r="P8441">
        <v>-1</v>
      </c>
      <c r="Q8441" s="28">
        <v>41395.407638888886</v>
      </c>
      <c r="R8441" s="28">
        <v>41396.199999999997</v>
      </c>
      <c r="S8441" t="s">
        <v>27396</v>
      </c>
      <c r="T8441" s="27">
        <v>41395</v>
      </c>
      <c r="V8441">
        <v>1</v>
      </c>
      <c r="W8441" t="s">
        <v>32</v>
      </c>
      <c r="X8441" t="s">
        <v>441</v>
      </c>
      <c r="Y8441">
        <v>0</v>
      </c>
      <c r="AB8441" t="s">
        <v>237</v>
      </c>
      <c r="AH8441">
        <v>0</v>
      </c>
      <c r="AN8441" t="s">
        <v>238</v>
      </c>
      <c r="AO8441">
        <v>2</v>
      </c>
      <c r="AP8441" t="s">
        <v>239</v>
      </c>
      <c r="AQ8441" s="27">
        <v>41396</v>
      </c>
      <c r="AR8441" t="s">
        <v>240</v>
      </c>
      <c r="AS8441">
        <v>4</v>
      </c>
      <c r="AT8441" t="s">
        <v>239</v>
      </c>
      <c r="AU8441" s="27">
        <v>41396</v>
      </c>
    </row>
    <row r="8442" spans="1:47" x14ac:dyDescent="0.2">
      <c r="A8442">
        <v>8441</v>
      </c>
      <c r="B8442" t="s">
        <v>27397</v>
      </c>
      <c r="C8442" t="s">
        <v>1584</v>
      </c>
      <c r="D8442" t="s">
        <v>27398</v>
      </c>
      <c r="E8442" s="27">
        <v>41955</v>
      </c>
      <c r="F8442" t="s">
        <v>233</v>
      </c>
      <c r="G8442" s="27">
        <v>29997</v>
      </c>
      <c r="H8442">
        <v>34</v>
      </c>
      <c r="I8442" t="s">
        <v>244</v>
      </c>
      <c r="J8442" t="s">
        <v>245</v>
      </c>
      <c r="K8442">
        <v>0</v>
      </c>
      <c r="L8442">
        <v>1</v>
      </c>
      <c r="M8442">
        <v>0</v>
      </c>
      <c r="N8442">
        <v>0</v>
      </c>
      <c r="O8442">
        <v>2</v>
      </c>
      <c r="P8442">
        <v>-1</v>
      </c>
      <c r="Q8442" s="28">
        <v>41954.487500000003</v>
      </c>
      <c r="R8442" s="28">
        <v>41955.050694444442</v>
      </c>
      <c r="S8442" t="s">
        <v>27399</v>
      </c>
      <c r="T8442" s="27">
        <v>41954</v>
      </c>
      <c r="V8442">
        <v>1</v>
      </c>
      <c r="W8442" t="s">
        <v>32</v>
      </c>
      <c r="X8442" t="s">
        <v>13084</v>
      </c>
      <c r="Y8442">
        <v>0</v>
      </c>
      <c r="AB8442" t="s">
        <v>237</v>
      </c>
      <c r="AH8442">
        <v>0</v>
      </c>
      <c r="AN8442" t="s">
        <v>238</v>
      </c>
      <c r="AO8442">
        <v>1</v>
      </c>
      <c r="AP8442" t="s">
        <v>239</v>
      </c>
      <c r="AQ8442" s="27">
        <v>41955</v>
      </c>
      <c r="AR8442" t="s">
        <v>240</v>
      </c>
      <c r="AS8442">
        <v>1</v>
      </c>
      <c r="AT8442" t="s">
        <v>239</v>
      </c>
      <c r="AU8442" s="27">
        <v>41955</v>
      </c>
    </row>
    <row r="8443" spans="1:47" x14ac:dyDescent="0.2">
      <c r="A8443">
        <v>8442</v>
      </c>
      <c r="B8443" t="s">
        <v>27400</v>
      </c>
      <c r="C8443" t="s">
        <v>1313</v>
      </c>
      <c r="D8443" t="s">
        <v>1109</v>
      </c>
      <c r="E8443" s="27">
        <v>41579</v>
      </c>
      <c r="F8443" t="s">
        <v>233</v>
      </c>
      <c r="G8443" s="27">
        <v>28226</v>
      </c>
      <c r="H8443">
        <v>39</v>
      </c>
      <c r="I8443" t="s">
        <v>244</v>
      </c>
      <c r="J8443" t="s">
        <v>22</v>
      </c>
      <c r="K8443">
        <v>0</v>
      </c>
      <c r="L8443">
        <v>2</v>
      </c>
      <c r="M8443">
        <v>0</v>
      </c>
      <c r="N8443">
        <v>0</v>
      </c>
      <c r="O8443">
        <v>2</v>
      </c>
      <c r="P8443">
        <v>-1</v>
      </c>
      <c r="Q8443" s="28">
        <v>41578.232638888891</v>
      </c>
      <c r="R8443" s="28">
        <v>41821.472916666666</v>
      </c>
      <c r="S8443" t="s">
        <v>27401</v>
      </c>
      <c r="T8443" s="27">
        <v>41578</v>
      </c>
      <c r="V8443">
        <v>1</v>
      </c>
      <c r="W8443" t="s">
        <v>32</v>
      </c>
      <c r="X8443" t="s">
        <v>2088</v>
      </c>
      <c r="Y8443">
        <v>0</v>
      </c>
      <c r="AB8443" t="s">
        <v>237</v>
      </c>
      <c r="AH8443">
        <v>0</v>
      </c>
      <c r="AN8443" t="s">
        <v>238</v>
      </c>
      <c r="AO8443">
        <v>3</v>
      </c>
      <c r="AP8443" t="s">
        <v>239</v>
      </c>
      <c r="AQ8443" s="27">
        <v>41579</v>
      </c>
      <c r="AR8443" t="s">
        <v>240</v>
      </c>
      <c r="AS8443">
        <v>2</v>
      </c>
      <c r="AT8443" t="s">
        <v>239</v>
      </c>
      <c r="AU8443" s="27">
        <v>41579</v>
      </c>
    </row>
    <row r="8444" spans="1:47" x14ac:dyDescent="0.2">
      <c r="A8444">
        <v>8443</v>
      </c>
      <c r="B8444" t="s">
        <v>6813</v>
      </c>
      <c r="C8444" t="s">
        <v>1317</v>
      </c>
      <c r="D8444" t="s">
        <v>6814</v>
      </c>
      <c r="E8444" s="27">
        <v>41864</v>
      </c>
      <c r="F8444" t="s">
        <v>233</v>
      </c>
      <c r="G8444" s="27">
        <v>27353</v>
      </c>
      <c r="H8444">
        <v>41</v>
      </c>
      <c r="I8444" t="s">
        <v>244</v>
      </c>
      <c r="J8444" t="s">
        <v>245</v>
      </c>
      <c r="K8444">
        <v>0</v>
      </c>
      <c r="L8444">
        <v>7</v>
      </c>
      <c r="M8444">
        <v>0</v>
      </c>
      <c r="N8444">
        <v>0</v>
      </c>
      <c r="O8444">
        <v>6</v>
      </c>
      <c r="P8444">
        <v>-1</v>
      </c>
      <c r="Q8444" s="28">
        <v>41863.456944444442</v>
      </c>
      <c r="R8444" s="28">
        <v>41941.226388888892</v>
      </c>
      <c r="S8444" t="s">
        <v>27402</v>
      </c>
      <c r="T8444" s="27">
        <v>41863</v>
      </c>
      <c r="V8444">
        <v>1</v>
      </c>
      <c r="W8444" t="s">
        <v>36</v>
      </c>
      <c r="X8444" t="s">
        <v>279</v>
      </c>
      <c r="Y8444">
        <v>0</v>
      </c>
      <c r="AB8444" t="s">
        <v>237</v>
      </c>
      <c r="AH8444">
        <v>0</v>
      </c>
      <c r="AN8444" t="s">
        <v>238</v>
      </c>
      <c r="AO8444">
        <v>3</v>
      </c>
      <c r="AP8444" t="s">
        <v>239</v>
      </c>
      <c r="AQ8444" s="27">
        <v>41864</v>
      </c>
      <c r="AR8444" t="s">
        <v>240</v>
      </c>
      <c r="AS8444">
        <v>7</v>
      </c>
      <c r="AT8444" t="s">
        <v>246</v>
      </c>
      <c r="AU8444" s="27">
        <v>41864</v>
      </c>
    </row>
    <row r="8445" spans="1:47" x14ac:dyDescent="0.2">
      <c r="A8445">
        <v>8444</v>
      </c>
      <c r="B8445" t="s">
        <v>27403</v>
      </c>
      <c r="C8445" t="s">
        <v>813</v>
      </c>
      <c r="D8445" t="s">
        <v>4515</v>
      </c>
      <c r="E8445" s="27">
        <v>41777</v>
      </c>
      <c r="F8445" t="s">
        <v>233</v>
      </c>
      <c r="G8445" s="27">
        <v>31915</v>
      </c>
      <c r="H8445">
        <v>28</v>
      </c>
      <c r="I8445" t="s">
        <v>244</v>
      </c>
      <c r="J8445" t="s">
        <v>245</v>
      </c>
      <c r="K8445">
        <v>0</v>
      </c>
      <c r="L8445">
        <v>10</v>
      </c>
      <c r="M8445">
        <v>0</v>
      </c>
      <c r="N8445">
        <v>0</v>
      </c>
      <c r="O8445">
        <v>0</v>
      </c>
      <c r="P8445">
        <v>-1</v>
      </c>
      <c r="Q8445" s="28">
        <v>41776.46875</v>
      </c>
      <c r="R8445" s="28">
        <v>41778.117361111108</v>
      </c>
      <c r="S8445" t="s">
        <v>27404</v>
      </c>
      <c r="T8445" s="27">
        <v>41776</v>
      </c>
      <c r="V8445">
        <v>1</v>
      </c>
      <c r="W8445" t="s">
        <v>32</v>
      </c>
      <c r="X8445" t="s">
        <v>300</v>
      </c>
      <c r="Y8445">
        <v>0</v>
      </c>
      <c r="AB8445" t="s">
        <v>237</v>
      </c>
      <c r="AH8445">
        <v>0</v>
      </c>
      <c r="AN8445" t="s">
        <v>238</v>
      </c>
      <c r="AO8445">
        <v>9</v>
      </c>
      <c r="AP8445" t="s">
        <v>269</v>
      </c>
      <c r="AQ8445" s="27">
        <v>41777</v>
      </c>
      <c r="AR8445" t="s">
        <v>240</v>
      </c>
      <c r="AS8445">
        <v>10</v>
      </c>
      <c r="AT8445" t="s">
        <v>269</v>
      </c>
      <c r="AU8445" s="27">
        <v>41777</v>
      </c>
    </row>
    <row r="8446" spans="1:47" x14ac:dyDescent="0.2">
      <c r="A8446">
        <v>8445</v>
      </c>
      <c r="B8446" t="s">
        <v>27405</v>
      </c>
      <c r="C8446" t="s">
        <v>850</v>
      </c>
      <c r="D8446" t="s">
        <v>972</v>
      </c>
      <c r="E8446" s="27">
        <v>41326</v>
      </c>
      <c r="F8446" t="s">
        <v>233</v>
      </c>
      <c r="G8446" s="27">
        <v>33643</v>
      </c>
      <c r="H8446">
        <v>24</v>
      </c>
      <c r="I8446" t="s">
        <v>259</v>
      </c>
      <c r="J8446" t="s">
        <v>353</v>
      </c>
      <c r="K8446">
        <v>0</v>
      </c>
      <c r="L8446">
        <v>8</v>
      </c>
      <c r="M8446">
        <v>0</v>
      </c>
      <c r="N8446">
        <v>0</v>
      </c>
      <c r="O8446">
        <v>1</v>
      </c>
      <c r="S8446" t="s">
        <v>27406</v>
      </c>
      <c r="U8446" s="27">
        <v>41269</v>
      </c>
      <c r="V8446">
        <v>57</v>
      </c>
      <c r="W8446" t="s">
        <v>32</v>
      </c>
      <c r="X8446" t="s">
        <v>274</v>
      </c>
      <c r="Y8446">
        <v>0</v>
      </c>
      <c r="AB8446" t="s">
        <v>237</v>
      </c>
      <c r="AH8446">
        <v>0</v>
      </c>
      <c r="AN8446" t="s">
        <v>238</v>
      </c>
      <c r="AO8446">
        <v>7</v>
      </c>
      <c r="AP8446" t="s">
        <v>246</v>
      </c>
      <c r="AQ8446" s="27">
        <v>41326</v>
      </c>
      <c r="AR8446" t="s">
        <v>240</v>
      </c>
      <c r="AS8446">
        <v>8</v>
      </c>
      <c r="AT8446" t="s">
        <v>269</v>
      </c>
      <c r="AU8446" s="27">
        <v>41326</v>
      </c>
    </row>
    <row r="8447" spans="1:47" x14ac:dyDescent="0.2">
      <c r="A8447">
        <v>8446</v>
      </c>
      <c r="B8447" t="s">
        <v>27407</v>
      </c>
      <c r="C8447" t="s">
        <v>27408</v>
      </c>
      <c r="D8447" t="s">
        <v>26305</v>
      </c>
      <c r="E8447" s="27">
        <v>41631</v>
      </c>
      <c r="F8447" t="s">
        <v>233</v>
      </c>
      <c r="G8447" s="27">
        <v>33701</v>
      </c>
      <c r="H8447">
        <v>24</v>
      </c>
      <c r="I8447" t="s">
        <v>259</v>
      </c>
      <c r="J8447" t="s">
        <v>1115</v>
      </c>
      <c r="K8447">
        <v>0</v>
      </c>
      <c r="L8447">
        <v>6</v>
      </c>
      <c r="M8447">
        <v>0</v>
      </c>
      <c r="N8447">
        <v>0</v>
      </c>
      <c r="O8447">
        <v>4</v>
      </c>
      <c r="P8447">
        <v>-120</v>
      </c>
      <c r="Q8447" s="28">
        <v>41511.293055555558</v>
      </c>
      <c r="R8447" s="28">
        <v>41511.328472222223</v>
      </c>
      <c r="S8447" t="s">
        <v>27409</v>
      </c>
      <c r="U8447" s="27">
        <v>41612</v>
      </c>
      <c r="V8447">
        <v>19</v>
      </c>
      <c r="W8447" t="s">
        <v>32</v>
      </c>
      <c r="X8447" t="s">
        <v>274</v>
      </c>
      <c r="Y8447">
        <v>1</v>
      </c>
      <c r="AA8447" t="s">
        <v>27410</v>
      </c>
      <c r="AB8447" t="s">
        <v>36</v>
      </c>
      <c r="AC8447">
        <v>0</v>
      </c>
      <c r="AD8447" s="27">
        <v>41927</v>
      </c>
      <c r="AE8447" t="s">
        <v>279</v>
      </c>
      <c r="AF8447" s="27">
        <v>41927</v>
      </c>
      <c r="AG8447" s="27">
        <v>41927</v>
      </c>
      <c r="AH8447">
        <v>1</v>
      </c>
      <c r="AJ8447" t="s">
        <v>27410</v>
      </c>
      <c r="AK8447" t="s">
        <v>462</v>
      </c>
      <c r="AL8447" s="27">
        <v>41927</v>
      </c>
      <c r="AM8447" t="s">
        <v>279</v>
      </c>
      <c r="AN8447" t="s">
        <v>238</v>
      </c>
      <c r="AO8447">
        <v>4</v>
      </c>
      <c r="AP8447" t="s">
        <v>239</v>
      </c>
      <c r="AQ8447" s="27">
        <v>41631</v>
      </c>
      <c r="AR8447" t="s">
        <v>240</v>
      </c>
      <c r="AS8447">
        <v>6</v>
      </c>
      <c r="AT8447" t="s">
        <v>246</v>
      </c>
      <c r="AU8447" s="27">
        <v>41631</v>
      </c>
    </row>
    <row r="8448" spans="1:47" x14ac:dyDescent="0.2">
      <c r="A8448">
        <v>8447</v>
      </c>
      <c r="B8448" t="s">
        <v>27411</v>
      </c>
      <c r="C8448" t="s">
        <v>243</v>
      </c>
      <c r="D8448" t="s">
        <v>20756</v>
      </c>
      <c r="E8448" s="27">
        <v>41493</v>
      </c>
      <c r="F8448" t="s">
        <v>233</v>
      </c>
      <c r="G8448" s="27">
        <v>31348</v>
      </c>
      <c r="H8448">
        <v>30</v>
      </c>
      <c r="I8448" t="s">
        <v>244</v>
      </c>
      <c r="J8448" t="s">
        <v>22</v>
      </c>
      <c r="K8448">
        <v>0</v>
      </c>
      <c r="L8448">
        <v>9</v>
      </c>
      <c r="M8448">
        <v>0</v>
      </c>
      <c r="N8448">
        <v>0</v>
      </c>
      <c r="O8448">
        <v>13</v>
      </c>
      <c r="P8448">
        <v>-1</v>
      </c>
      <c r="Q8448" s="28">
        <v>41492.161111111112</v>
      </c>
      <c r="R8448" s="28">
        <v>41493.347222222219</v>
      </c>
      <c r="S8448" t="s">
        <v>27412</v>
      </c>
      <c r="T8448" s="27">
        <v>41492</v>
      </c>
      <c r="V8448">
        <v>1</v>
      </c>
      <c r="W8448" t="s">
        <v>32</v>
      </c>
      <c r="X8448" t="s">
        <v>4142</v>
      </c>
      <c r="Y8448">
        <v>1</v>
      </c>
      <c r="AA8448" t="s">
        <v>27413</v>
      </c>
      <c r="AB8448" t="s">
        <v>36</v>
      </c>
      <c r="AC8448">
        <v>0</v>
      </c>
      <c r="AD8448" s="27">
        <v>41514</v>
      </c>
      <c r="AE8448" t="s">
        <v>422</v>
      </c>
      <c r="AF8448" s="27">
        <v>41514</v>
      </c>
      <c r="AG8448" s="27">
        <v>41516</v>
      </c>
      <c r="AH8448">
        <v>1</v>
      </c>
      <c r="AJ8448" t="s">
        <v>27413</v>
      </c>
      <c r="AK8448" t="s">
        <v>312</v>
      </c>
      <c r="AL8448" s="27">
        <v>41514</v>
      </c>
      <c r="AM8448" t="s">
        <v>2149</v>
      </c>
      <c r="AN8448" t="s">
        <v>238</v>
      </c>
      <c r="AO8448">
        <v>5</v>
      </c>
      <c r="AP8448" t="s">
        <v>246</v>
      </c>
      <c r="AQ8448" s="27">
        <v>41493</v>
      </c>
      <c r="AR8448" t="s">
        <v>240</v>
      </c>
      <c r="AS8448">
        <v>9</v>
      </c>
      <c r="AT8448" t="s">
        <v>269</v>
      </c>
      <c r="AU8448" s="27">
        <v>41493</v>
      </c>
    </row>
    <row r="8449" spans="1:47" x14ac:dyDescent="0.2">
      <c r="A8449">
        <v>8448</v>
      </c>
      <c r="B8449" t="s">
        <v>27414</v>
      </c>
      <c r="C8449" t="s">
        <v>27415</v>
      </c>
      <c r="D8449" t="s">
        <v>27416</v>
      </c>
      <c r="E8449" s="27">
        <v>41369</v>
      </c>
      <c r="F8449" t="s">
        <v>233</v>
      </c>
      <c r="G8449" s="27">
        <v>31163</v>
      </c>
      <c r="H8449">
        <v>30</v>
      </c>
      <c r="I8449" t="s">
        <v>244</v>
      </c>
      <c r="J8449" t="s">
        <v>250</v>
      </c>
      <c r="K8449">
        <v>0</v>
      </c>
      <c r="L8449">
        <v>3</v>
      </c>
      <c r="M8449">
        <v>0</v>
      </c>
      <c r="N8449">
        <v>0</v>
      </c>
      <c r="O8449">
        <v>4</v>
      </c>
      <c r="P8449">
        <v>326</v>
      </c>
      <c r="Q8449" s="28">
        <v>41695.448611111111</v>
      </c>
      <c r="R8449" s="28">
        <v>41701.38958333333</v>
      </c>
      <c r="S8449" t="s">
        <v>27417</v>
      </c>
      <c r="T8449" s="27">
        <v>41367</v>
      </c>
      <c r="V8449">
        <v>2</v>
      </c>
      <c r="W8449" t="s">
        <v>32</v>
      </c>
      <c r="X8449" t="s">
        <v>261</v>
      </c>
      <c r="Y8449">
        <v>0</v>
      </c>
      <c r="AB8449" t="s">
        <v>237</v>
      </c>
      <c r="AH8449">
        <v>0</v>
      </c>
      <c r="AN8449" t="s">
        <v>238</v>
      </c>
      <c r="AO8449">
        <v>2</v>
      </c>
      <c r="AP8449" t="s">
        <v>239</v>
      </c>
      <c r="AQ8449" s="27">
        <v>41369</v>
      </c>
      <c r="AR8449" t="s">
        <v>240</v>
      </c>
      <c r="AS8449">
        <v>3</v>
      </c>
      <c r="AT8449" t="s">
        <v>239</v>
      </c>
      <c r="AU8449" s="27">
        <v>41369</v>
      </c>
    </row>
    <row r="8450" spans="1:47" x14ac:dyDescent="0.2">
      <c r="A8450">
        <v>8449</v>
      </c>
      <c r="B8450" t="s">
        <v>27418</v>
      </c>
      <c r="C8450" t="s">
        <v>242</v>
      </c>
      <c r="D8450" t="s">
        <v>4052</v>
      </c>
      <c r="E8450" s="27">
        <v>41363</v>
      </c>
      <c r="F8450" t="s">
        <v>233</v>
      </c>
      <c r="G8450" s="27">
        <v>30882</v>
      </c>
      <c r="H8450">
        <v>31</v>
      </c>
      <c r="I8450" t="s">
        <v>244</v>
      </c>
      <c r="J8450" t="s">
        <v>245</v>
      </c>
      <c r="K8450">
        <v>0</v>
      </c>
      <c r="L8450">
        <v>3</v>
      </c>
      <c r="M8450">
        <v>0</v>
      </c>
      <c r="N8450">
        <v>0</v>
      </c>
      <c r="O8450">
        <v>3</v>
      </c>
      <c r="P8450">
        <v>0</v>
      </c>
      <c r="Q8450" s="28">
        <v>41363.044444444444</v>
      </c>
      <c r="R8450" s="28">
        <v>41363.357638888891</v>
      </c>
      <c r="S8450" t="s">
        <v>27419</v>
      </c>
      <c r="T8450" s="27">
        <v>41362</v>
      </c>
      <c r="V8450">
        <v>1</v>
      </c>
      <c r="W8450" t="s">
        <v>36</v>
      </c>
      <c r="X8450" t="s">
        <v>279</v>
      </c>
      <c r="Y8450">
        <v>1</v>
      </c>
      <c r="AA8450" t="s">
        <v>27420</v>
      </c>
      <c r="AB8450" t="s">
        <v>32</v>
      </c>
      <c r="AC8450">
        <v>0</v>
      </c>
      <c r="AD8450" s="27">
        <v>41387</v>
      </c>
      <c r="AE8450" t="s">
        <v>8423</v>
      </c>
      <c r="AF8450" s="27">
        <v>41387</v>
      </c>
      <c r="AG8450" s="27">
        <v>41388</v>
      </c>
      <c r="AH8450">
        <v>0</v>
      </c>
      <c r="AN8450" t="s">
        <v>238</v>
      </c>
      <c r="AO8450">
        <v>3</v>
      </c>
      <c r="AP8450" t="s">
        <v>239</v>
      </c>
      <c r="AQ8450" s="27">
        <v>41363</v>
      </c>
      <c r="AR8450" t="s">
        <v>240</v>
      </c>
      <c r="AS8450">
        <v>3</v>
      </c>
      <c r="AT8450" t="s">
        <v>239</v>
      </c>
      <c r="AU8450" s="27">
        <v>41363</v>
      </c>
    </row>
    <row r="8451" spans="1:47" x14ac:dyDescent="0.2">
      <c r="A8451">
        <v>8450</v>
      </c>
      <c r="B8451" t="s">
        <v>27421</v>
      </c>
      <c r="C8451" t="s">
        <v>3460</v>
      </c>
      <c r="D8451" t="s">
        <v>11703</v>
      </c>
      <c r="E8451" s="27">
        <v>41901</v>
      </c>
      <c r="F8451" t="s">
        <v>233</v>
      </c>
      <c r="G8451" s="27">
        <v>30161</v>
      </c>
      <c r="H8451">
        <v>33</v>
      </c>
      <c r="I8451" t="s">
        <v>244</v>
      </c>
      <c r="J8451" t="s">
        <v>245</v>
      </c>
      <c r="K8451">
        <v>0</v>
      </c>
      <c r="L8451">
        <v>3</v>
      </c>
      <c r="M8451">
        <v>0</v>
      </c>
      <c r="N8451">
        <v>0</v>
      </c>
      <c r="O8451">
        <v>2</v>
      </c>
      <c r="S8451" t="s">
        <v>27422</v>
      </c>
      <c r="U8451" s="27">
        <v>41900</v>
      </c>
      <c r="V8451">
        <v>1</v>
      </c>
      <c r="W8451" t="s">
        <v>32</v>
      </c>
      <c r="X8451" t="s">
        <v>274</v>
      </c>
      <c r="Y8451">
        <v>1</v>
      </c>
      <c r="AA8451" t="s">
        <v>27423</v>
      </c>
      <c r="AB8451" t="s">
        <v>32</v>
      </c>
      <c r="AD8451" s="27">
        <v>41913</v>
      </c>
      <c r="AE8451" t="s">
        <v>359</v>
      </c>
      <c r="AH8451">
        <v>0</v>
      </c>
      <c r="AN8451" t="s">
        <v>238</v>
      </c>
      <c r="AO8451">
        <v>2</v>
      </c>
      <c r="AP8451" t="s">
        <v>239</v>
      </c>
      <c r="AQ8451" s="27">
        <v>41901</v>
      </c>
      <c r="AR8451" t="s">
        <v>240</v>
      </c>
      <c r="AS8451">
        <v>3</v>
      </c>
      <c r="AT8451" t="s">
        <v>239</v>
      </c>
      <c r="AU8451" s="27">
        <v>41901</v>
      </c>
    </row>
    <row r="8452" spans="1:47" x14ac:dyDescent="0.2">
      <c r="A8452">
        <v>8451</v>
      </c>
      <c r="B8452" t="s">
        <v>27424</v>
      </c>
      <c r="C8452" t="s">
        <v>2833</v>
      </c>
      <c r="D8452" t="s">
        <v>27425</v>
      </c>
      <c r="E8452" s="27">
        <v>41838</v>
      </c>
      <c r="F8452" t="s">
        <v>294</v>
      </c>
      <c r="G8452" s="27">
        <v>29806</v>
      </c>
      <c r="H8452">
        <v>34</v>
      </c>
      <c r="I8452" t="s">
        <v>244</v>
      </c>
      <c r="J8452" t="s">
        <v>353</v>
      </c>
      <c r="K8452">
        <v>0</v>
      </c>
      <c r="L8452">
        <v>2</v>
      </c>
      <c r="M8452">
        <v>0</v>
      </c>
      <c r="N8452">
        <v>0</v>
      </c>
      <c r="O8452">
        <v>0</v>
      </c>
      <c r="P8452">
        <v>-1</v>
      </c>
      <c r="Q8452" s="28">
        <v>41837.457638888889</v>
      </c>
      <c r="R8452" s="28">
        <v>41838.370833333334</v>
      </c>
      <c r="S8452" t="s">
        <v>27426</v>
      </c>
      <c r="T8452" s="27">
        <v>41837</v>
      </c>
      <c r="V8452">
        <v>1</v>
      </c>
      <c r="W8452" t="s">
        <v>36</v>
      </c>
      <c r="X8452" t="s">
        <v>279</v>
      </c>
      <c r="Y8452">
        <v>0</v>
      </c>
      <c r="AB8452" t="s">
        <v>237</v>
      </c>
      <c r="AH8452">
        <v>0</v>
      </c>
      <c r="AN8452" t="s">
        <v>238</v>
      </c>
      <c r="AO8452">
        <v>1</v>
      </c>
      <c r="AP8452" t="s">
        <v>239</v>
      </c>
      <c r="AQ8452" s="27">
        <v>41838</v>
      </c>
      <c r="AR8452" t="s">
        <v>240</v>
      </c>
      <c r="AS8452">
        <v>2</v>
      </c>
      <c r="AT8452" t="s">
        <v>239</v>
      </c>
      <c r="AU8452" s="27">
        <v>41838</v>
      </c>
    </row>
    <row r="8453" spans="1:47" x14ac:dyDescent="0.2">
      <c r="A8453">
        <v>8452</v>
      </c>
      <c r="B8453" t="s">
        <v>27427</v>
      </c>
      <c r="C8453" t="s">
        <v>1828</v>
      </c>
      <c r="D8453" t="s">
        <v>27428</v>
      </c>
      <c r="E8453" s="27">
        <v>41423</v>
      </c>
      <c r="F8453" t="s">
        <v>233</v>
      </c>
      <c r="G8453" s="27">
        <v>32554</v>
      </c>
      <c r="H8453">
        <v>27</v>
      </c>
      <c r="I8453" t="s">
        <v>244</v>
      </c>
      <c r="J8453" t="s">
        <v>245</v>
      </c>
      <c r="K8453">
        <v>0</v>
      </c>
      <c r="L8453">
        <v>3</v>
      </c>
      <c r="M8453">
        <v>0</v>
      </c>
      <c r="N8453">
        <v>0</v>
      </c>
      <c r="O8453">
        <v>1</v>
      </c>
      <c r="P8453">
        <v>-1</v>
      </c>
      <c r="Q8453" s="28">
        <v>41422.220138888886</v>
      </c>
      <c r="R8453" s="28">
        <v>41453.503472222219</v>
      </c>
      <c r="S8453" t="s">
        <v>27429</v>
      </c>
      <c r="T8453" s="27">
        <v>41422</v>
      </c>
      <c r="V8453">
        <v>1</v>
      </c>
      <c r="W8453" t="s">
        <v>36</v>
      </c>
      <c r="X8453" t="s">
        <v>279</v>
      </c>
      <c r="Y8453">
        <v>0</v>
      </c>
      <c r="AB8453" t="s">
        <v>237</v>
      </c>
      <c r="AH8453">
        <v>0</v>
      </c>
      <c r="AN8453" t="s">
        <v>238</v>
      </c>
      <c r="AO8453">
        <v>4</v>
      </c>
      <c r="AP8453" t="s">
        <v>239</v>
      </c>
      <c r="AQ8453" s="27">
        <v>41423</v>
      </c>
      <c r="AR8453" t="s">
        <v>240</v>
      </c>
      <c r="AS8453">
        <v>3</v>
      </c>
      <c r="AT8453" t="s">
        <v>239</v>
      </c>
      <c r="AU8453" s="27">
        <v>41423</v>
      </c>
    </row>
    <row r="8454" spans="1:47" x14ac:dyDescent="0.2">
      <c r="A8454">
        <v>8453</v>
      </c>
      <c r="B8454" t="s">
        <v>27430</v>
      </c>
      <c r="C8454" t="s">
        <v>3523</v>
      </c>
      <c r="D8454" t="s">
        <v>1888</v>
      </c>
      <c r="E8454" s="27">
        <v>41819</v>
      </c>
      <c r="F8454" t="s">
        <v>233</v>
      </c>
      <c r="G8454" s="27">
        <v>34229</v>
      </c>
      <c r="H8454">
        <v>22</v>
      </c>
      <c r="I8454" t="s">
        <v>259</v>
      </c>
      <c r="J8454" t="s">
        <v>353</v>
      </c>
      <c r="K8454">
        <v>0</v>
      </c>
      <c r="L8454">
        <v>2</v>
      </c>
      <c r="M8454">
        <v>0</v>
      </c>
      <c r="N8454">
        <v>1</v>
      </c>
      <c r="O8454">
        <v>0</v>
      </c>
      <c r="P8454">
        <v>-1</v>
      </c>
      <c r="Q8454" s="28">
        <v>41818.396527777775</v>
      </c>
      <c r="R8454" s="28">
        <v>41819.39166666667</v>
      </c>
      <c r="S8454" t="s">
        <v>27431</v>
      </c>
      <c r="U8454" s="27">
        <v>41818</v>
      </c>
      <c r="V8454">
        <v>1</v>
      </c>
      <c r="W8454" t="s">
        <v>32</v>
      </c>
      <c r="X8454" t="s">
        <v>274</v>
      </c>
      <c r="Y8454">
        <v>1</v>
      </c>
      <c r="AA8454" t="s">
        <v>27432</v>
      </c>
      <c r="AB8454" t="s">
        <v>36</v>
      </c>
      <c r="AD8454" s="27">
        <v>41968</v>
      </c>
      <c r="AE8454" t="s">
        <v>412</v>
      </c>
      <c r="AH8454">
        <v>0</v>
      </c>
      <c r="AN8454" t="s">
        <v>238</v>
      </c>
      <c r="AO8454">
        <v>3</v>
      </c>
      <c r="AP8454" t="s">
        <v>239</v>
      </c>
      <c r="AQ8454" s="27">
        <v>41819</v>
      </c>
      <c r="AR8454" t="s">
        <v>240</v>
      </c>
      <c r="AS8454">
        <v>2</v>
      </c>
      <c r="AT8454" t="s">
        <v>239</v>
      </c>
      <c r="AU8454" s="27">
        <v>41819</v>
      </c>
    </row>
    <row r="8455" spans="1:47" x14ac:dyDescent="0.2">
      <c r="A8455">
        <v>8454</v>
      </c>
      <c r="B8455" t="s">
        <v>27433</v>
      </c>
      <c r="C8455" t="s">
        <v>27434</v>
      </c>
      <c r="D8455" t="s">
        <v>27435</v>
      </c>
      <c r="E8455" s="27">
        <v>41841</v>
      </c>
      <c r="F8455" t="s">
        <v>233</v>
      </c>
      <c r="G8455" s="27">
        <v>34606</v>
      </c>
      <c r="H8455">
        <v>21</v>
      </c>
      <c r="I8455" t="s">
        <v>259</v>
      </c>
      <c r="J8455" t="s">
        <v>250</v>
      </c>
      <c r="K8455">
        <v>0</v>
      </c>
      <c r="L8455">
        <v>8</v>
      </c>
      <c r="M8455">
        <v>0</v>
      </c>
      <c r="N8455">
        <v>0</v>
      </c>
      <c r="O8455">
        <v>0</v>
      </c>
      <c r="W8455" t="s">
        <v>237</v>
      </c>
      <c r="Y8455">
        <v>-1</v>
      </c>
      <c r="AB8455" t="s">
        <v>237</v>
      </c>
      <c r="AH8455">
        <v>0</v>
      </c>
      <c r="AN8455" t="s">
        <v>238</v>
      </c>
      <c r="AO8455">
        <v>7</v>
      </c>
      <c r="AP8455" t="s">
        <v>246</v>
      </c>
      <c r="AQ8455" s="27">
        <v>41841</v>
      </c>
      <c r="AR8455" t="s">
        <v>240</v>
      </c>
      <c r="AS8455">
        <v>8</v>
      </c>
      <c r="AT8455" t="s">
        <v>269</v>
      </c>
      <c r="AU8455" s="27">
        <v>41841</v>
      </c>
    </row>
    <row r="8456" spans="1:47" x14ac:dyDescent="0.2">
      <c r="A8456">
        <v>8455</v>
      </c>
      <c r="B8456" t="s">
        <v>27436</v>
      </c>
      <c r="C8456" t="s">
        <v>27437</v>
      </c>
      <c r="D8456" t="s">
        <v>20499</v>
      </c>
      <c r="E8456" s="27">
        <v>41913</v>
      </c>
      <c r="F8456" t="s">
        <v>233</v>
      </c>
      <c r="G8456" s="27">
        <v>34613</v>
      </c>
      <c r="H8456">
        <v>21</v>
      </c>
      <c r="I8456" t="s">
        <v>259</v>
      </c>
      <c r="J8456" t="s">
        <v>250</v>
      </c>
      <c r="K8456">
        <v>0</v>
      </c>
      <c r="L8456">
        <v>3</v>
      </c>
      <c r="M8456">
        <v>0</v>
      </c>
      <c r="N8456">
        <v>0</v>
      </c>
      <c r="O8456">
        <v>0</v>
      </c>
      <c r="P8456">
        <v>-1</v>
      </c>
      <c r="Q8456" s="28">
        <v>41912.361805555556</v>
      </c>
      <c r="R8456" s="28">
        <v>41913.088194444441</v>
      </c>
      <c r="S8456" t="s">
        <v>27438</v>
      </c>
      <c r="T8456" s="27">
        <v>41912</v>
      </c>
      <c r="V8456">
        <v>1</v>
      </c>
      <c r="W8456" t="s">
        <v>32</v>
      </c>
      <c r="X8456" t="s">
        <v>359</v>
      </c>
      <c r="Y8456">
        <v>0</v>
      </c>
      <c r="AB8456" t="s">
        <v>237</v>
      </c>
      <c r="AH8456">
        <v>0</v>
      </c>
      <c r="AN8456" t="s">
        <v>238</v>
      </c>
      <c r="AO8456">
        <v>5</v>
      </c>
      <c r="AP8456" t="s">
        <v>246</v>
      </c>
      <c r="AQ8456" s="27">
        <v>41913</v>
      </c>
      <c r="AR8456" t="s">
        <v>240</v>
      </c>
      <c r="AS8456">
        <v>3</v>
      </c>
      <c r="AT8456" t="s">
        <v>239</v>
      </c>
      <c r="AU8456" s="27">
        <v>41913</v>
      </c>
    </row>
    <row r="8457" spans="1:47" x14ac:dyDescent="0.2">
      <c r="A8457">
        <v>8456</v>
      </c>
      <c r="B8457" t="s">
        <v>27439</v>
      </c>
      <c r="C8457" t="s">
        <v>1338</v>
      </c>
      <c r="D8457" t="s">
        <v>11078</v>
      </c>
      <c r="E8457" s="27">
        <v>41302</v>
      </c>
      <c r="F8457" t="s">
        <v>233</v>
      </c>
      <c r="G8457" s="27">
        <v>28674</v>
      </c>
      <c r="H8457">
        <v>37</v>
      </c>
      <c r="I8457" t="s">
        <v>244</v>
      </c>
      <c r="J8457" t="s">
        <v>250</v>
      </c>
      <c r="K8457">
        <v>0</v>
      </c>
      <c r="L8457">
        <v>3</v>
      </c>
      <c r="M8457">
        <v>0</v>
      </c>
      <c r="N8457">
        <v>0</v>
      </c>
      <c r="O8457">
        <v>3</v>
      </c>
      <c r="P8457">
        <v>-1</v>
      </c>
      <c r="Q8457" s="28">
        <v>41301.191666666666</v>
      </c>
      <c r="R8457" s="28">
        <v>41382.104861111111</v>
      </c>
      <c r="S8457" t="s">
        <v>27440</v>
      </c>
      <c r="T8457" s="27">
        <v>41301</v>
      </c>
      <c r="V8457">
        <v>1</v>
      </c>
      <c r="W8457" t="s">
        <v>36</v>
      </c>
      <c r="X8457" t="s">
        <v>279</v>
      </c>
      <c r="Y8457">
        <v>0</v>
      </c>
      <c r="AB8457" t="s">
        <v>237</v>
      </c>
      <c r="AH8457">
        <v>0</v>
      </c>
      <c r="AN8457" t="s">
        <v>238</v>
      </c>
      <c r="AO8457">
        <v>2</v>
      </c>
      <c r="AP8457" t="s">
        <v>239</v>
      </c>
      <c r="AQ8457" s="27">
        <v>41302</v>
      </c>
      <c r="AR8457" t="s">
        <v>240</v>
      </c>
      <c r="AS8457">
        <v>3</v>
      </c>
      <c r="AT8457" t="s">
        <v>239</v>
      </c>
      <c r="AU8457" s="27">
        <v>41302</v>
      </c>
    </row>
    <row r="8458" spans="1:47" x14ac:dyDescent="0.2">
      <c r="A8458">
        <v>8457</v>
      </c>
      <c r="B8458" t="s">
        <v>27441</v>
      </c>
      <c r="C8458" t="s">
        <v>27442</v>
      </c>
      <c r="D8458" t="s">
        <v>1308</v>
      </c>
      <c r="E8458" s="27">
        <v>41709</v>
      </c>
      <c r="F8458" t="s">
        <v>233</v>
      </c>
      <c r="G8458" s="27">
        <v>33072</v>
      </c>
      <c r="H8458">
        <v>25</v>
      </c>
      <c r="I8458" t="s">
        <v>244</v>
      </c>
      <c r="J8458" t="s">
        <v>250</v>
      </c>
      <c r="K8458">
        <v>0</v>
      </c>
      <c r="L8458">
        <v>2</v>
      </c>
      <c r="M8458">
        <v>0</v>
      </c>
      <c r="N8458">
        <v>0</v>
      </c>
      <c r="O8458">
        <v>1</v>
      </c>
      <c r="P8458">
        <v>0</v>
      </c>
      <c r="Q8458" s="28">
        <v>41709.234027777777</v>
      </c>
      <c r="R8458" s="28">
        <v>41709.359027777777</v>
      </c>
      <c r="S8458" t="s">
        <v>27443</v>
      </c>
      <c r="T8458" s="27">
        <v>41709</v>
      </c>
      <c r="V8458">
        <v>0</v>
      </c>
      <c r="W8458" t="s">
        <v>32</v>
      </c>
      <c r="X8458" t="s">
        <v>390</v>
      </c>
      <c r="Y8458">
        <v>0</v>
      </c>
      <c r="AB8458" t="s">
        <v>237</v>
      </c>
      <c r="AH8458">
        <v>0</v>
      </c>
      <c r="AN8458" t="s">
        <v>238</v>
      </c>
      <c r="AO8458">
        <v>3</v>
      </c>
      <c r="AP8458" t="s">
        <v>239</v>
      </c>
      <c r="AQ8458" s="27">
        <v>41709</v>
      </c>
      <c r="AR8458" t="s">
        <v>240</v>
      </c>
      <c r="AS8458">
        <v>2</v>
      </c>
      <c r="AT8458" t="s">
        <v>239</v>
      </c>
      <c r="AU8458" s="27">
        <v>41709</v>
      </c>
    </row>
    <row r="8459" spans="1:47" x14ac:dyDescent="0.2">
      <c r="A8459">
        <v>8458</v>
      </c>
      <c r="B8459" t="s">
        <v>27444</v>
      </c>
      <c r="C8459" t="s">
        <v>27445</v>
      </c>
      <c r="D8459" t="s">
        <v>8890</v>
      </c>
      <c r="E8459" s="27">
        <v>41673</v>
      </c>
      <c r="F8459" t="s">
        <v>233</v>
      </c>
      <c r="G8459" s="27">
        <v>25830</v>
      </c>
      <c r="H8459">
        <v>45</v>
      </c>
      <c r="I8459" t="s">
        <v>234</v>
      </c>
      <c r="J8459" t="s">
        <v>245</v>
      </c>
      <c r="K8459">
        <v>0</v>
      </c>
      <c r="L8459">
        <v>1</v>
      </c>
      <c r="M8459">
        <v>0</v>
      </c>
      <c r="N8459">
        <v>0</v>
      </c>
      <c r="O8459">
        <v>2</v>
      </c>
      <c r="P8459">
        <v>-1</v>
      </c>
      <c r="Q8459" s="28">
        <v>41672.372916666667</v>
      </c>
      <c r="R8459" s="28">
        <v>41680.348611111112</v>
      </c>
      <c r="S8459" t="s">
        <v>27446</v>
      </c>
      <c r="U8459" s="27">
        <v>41673</v>
      </c>
      <c r="V8459">
        <v>0</v>
      </c>
      <c r="W8459" t="s">
        <v>32</v>
      </c>
      <c r="X8459" t="s">
        <v>274</v>
      </c>
      <c r="Y8459">
        <v>0</v>
      </c>
      <c r="AB8459" t="s">
        <v>237</v>
      </c>
      <c r="AH8459">
        <v>0</v>
      </c>
      <c r="AN8459" t="s">
        <v>238</v>
      </c>
      <c r="AO8459">
        <v>1</v>
      </c>
      <c r="AP8459" t="s">
        <v>239</v>
      </c>
      <c r="AQ8459" s="27">
        <v>41673</v>
      </c>
      <c r="AR8459" t="s">
        <v>240</v>
      </c>
      <c r="AS8459">
        <v>1</v>
      </c>
      <c r="AT8459" t="s">
        <v>239</v>
      </c>
      <c r="AU8459" s="27">
        <v>41673</v>
      </c>
    </row>
    <row r="8460" spans="1:47" x14ac:dyDescent="0.2">
      <c r="A8460">
        <v>8459</v>
      </c>
      <c r="B8460" t="s">
        <v>27447</v>
      </c>
      <c r="C8460" t="s">
        <v>789</v>
      </c>
      <c r="D8460" t="s">
        <v>20926</v>
      </c>
      <c r="E8460" s="27">
        <v>41815</v>
      </c>
      <c r="F8460" t="s">
        <v>233</v>
      </c>
      <c r="G8460" s="27">
        <v>26014</v>
      </c>
      <c r="H8460">
        <v>45</v>
      </c>
      <c r="I8460" t="s">
        <v>234</v>
      </c>
      <c r="J8460" t="s">
        <v>245</v>
      </c>
      <c r="K8460">
        <v>0</v>
      </c>
      <c r="L8460">
        <v>2</v>
      </c>
      <c r="M8460">
        <v>0</v>
      </c>
      <c r="N8460">
        <v>0</v>
      </c>
      <c r="O8460">
        <v>7</v>
      </c>
      <c r="P8460">
        <v>-76</v>
      </c>
      <c r="Q8460" s="28">
        <v>41739.329861111109</v>
      </c>
      <c r="R8460" s="28">
        <v>41814.383333333331</v>
      </c>
      <c r="S8460" t="s">
        <v>27448</v>
      </c>
      <c r="T8460" s="27">
        <v>41739</v>
      </c>
      <c r="V8460">
        <v>76</v>
      </c>
      <c r="W8460" t="s">
        <v>32</v>
      </c>
      <c r="X8460" t="s">
        <v>27449</v>
      </c>
      <c r="Y8460">
        <v>0</v>
      </c>
      <c r="AB8460" t="s">
        <v>237</v>
      </c>
      <c r="AH8460">
        <v>0</v>
      </c>
      <c r="AN8460" t="s">
        <v>238</v>
      </c>
      <c r="AO8460">
        <v>1</v>
      </c>
      <c r="AP8460" t="s">
        <v>239</v>
      </c>
      <c r="AQ8460" s="27">
        <v>41815</v>
      </c>
      <c r="AR8460" t="s">
        <v>240</v>
      </c>
      <c r="AS8460">
        <v>2</v>
      </c>
      <c r="AT8460" t="s">
        <v>239</v>
      </c>
      <c r="AU8460" s="27">
        <v>41815</v>
      </c>
    </row>
    <row r="8461" spans="1:47" x14ac:dyDescent="0.2">
      <c r="A8461">
        <v>8460</v>
      </c>
      <c r="B8461" t="s">
        <v>27450</v>
      </c>
      <c r="C8461" t="s">
        <v>27451</v>
      </c>
      <c r="D8461" t="s">
        <v>23262</v>
      </c>
      <c r="E8461" s="27">
        <v>41316</v>
      </c>
      <c r="F8461" t="s">
        <v>233</v>
      </c>
      <c r="G8461" s="27">
        <v>25024</v>
      </c>
      <c r="H8461">
        <v>47</v>
      </c>
      <c r="I8461" t="s">
        <v>234</v>
      </c>
      <c r="J8461" t="s">
        <v>250</v>
      </c>
      <c r="K8461">
        <v>0</v>
      </c>
      <c r="L8461">
        <v>1</v>
      </c>
      <c r="M8461">
        <v>0</v>
      </c>
      <c r="N8461">
        <v>0</v>
      </c>
      <c r="O8461">
        <v>0</v>
      </c>
      <c r="W8461" t="s">
        <v>237</v>
      </c>
      <c r="Y8461">
        <v>-1</v>
      </c>
      <c r="AB8461" t="s">
        <v>237</v>
      </c>
      <c r="AH8461">
        <v>0</v>
      </c>
      <c r="AN8461" t="s">
        <v>238</v>
      </c>
      <c r="AO8461">
        <v>1</v>
      </c>
      <c r="AP8461" t="s">
        <v>239</v>
      </c>
      <c r="AQ8461" s="27">
        <v>41316</v>
      </c>
      <c r="AR8461" t="s">
        <v>240</v>
      </c>
      <c r="AS8461">
        <v>1</v>
      </c>
      <c r="AT8461" t="s">
        <v>239</v>
      </c>
      <c r="AU8461" s="27">
        <v>41316</v>
      </c>
    </row>
    <row r="8462" spans="1:47" x14ac:dyDescent="0.2">
      <c r="A8462">
        <v>8461</v>
      </c>
      <c r="B8462" t="s">
        <v>27452</v>
      </c>
      <c r="C8462" t="s">
        <v>1539</v>
      </c>
      <c r="D8462" t="s">
        <v>2972</v>
      </c>
      <c r="E8462" s="27">
        <v>41691</v>
      </c>
      <c r="F8462" t="s">
        <v>233</v>
      </c>
      <c r="G8462" s="27">
        <v>34371</v>
      </c>
      <c r="H8462">
        <v>22</v>
      </c>
      <c r="I8462" t="s">
        <v>259</v>
      </c>
      <c r="J8462" t="s">
        <v>353</v>
      </c>
      <c r="K8462">
        <v>0</v>
      </c>
      <c r="L8462">
        <v>2</v>
      </c>
      <c r="M8462">
        <v>0</v>
      </c>
      <c r="N8462">
        <v>0</v>
      </c>
      <c r="O8462">
        <v>1</v>
      </c>
      <c r="P8462">
        <v>-19</v>
      </c>
      <c r="Q8462" s="28">
        <v>41673.462500000001</v>
      </c>
      <c r="R8462" s="28">
        <v>41691.425000000003</v>
      </c>
      <c r="S8462" t="s">
        <v>27453</v>
      </c>
      <c r="U8462" s="27">
        <v>41690</v>
      </c>
      <c r="V8462">
        <v>1</v>
      </c>
      <c r="W8462" t="s">
        <v>32</v>
      </c>
      <c r="X8462" t="s">
        <v>274</v>
      </c>
      <c r="Y8462">
        <v>1</v>
      </c>
      <c r="AA8462" t="s">
        <v>27454</v>
      </c>
      <c r="AB8462" t="s">
        <v>36</v>
      </c>
      <c r="AC8462">
        <v>51</v>
      </c>
      <c r="AD8462" s="27">
        <v>42387</v>
      </c>
      <c r="AE8462" t="s">
        <v>412</v>
      </c>
      <c r="AF8462" s="27">
        <v>42438</v>
      </c>
      <c r="AG8462" s="27">
        <v>42479</v>
      </c>
      <c r="AH8462">
        <v>0</v>
      </c>
      <c r="AN8462" t="s">
        <v>238</v>
      </c>
      <c r="AO8462">
        <v>4</v>
      </c>
      <c r="AP8462" t="s">
        <v>239</v>
      </c>
      <c r="AQ8462" s="27">
        <v>41691</v>
      </c>
      <c r="AR8462" t="s">
        <v>240</v>
      </c>
      <c r="AS8462">
        <v>2</v>
      </c>
      <c r="AT8462" t="s">
        <v>239</v>
      </c>
      <c r="AU8462" s="27">
        <v>41691</v>
      </c>
    </row>
    <row r="8463" spans="1:47" x14ac:dyDescent="0.2">
      <c r="A8463">
        <v>8462</v>
      </c>
      <c r="B8463" t="s">
        <v>27455</v>
      </c>
      <c r="C8463" t="s">
        <v>1539</v>
      </c>
      <c r="D8463" t="s">
        <v>27456</v>
      </c>
      <c r="E8463" s="27">
        <v>41520</v>
      </c>
      <c r="F8463" t="s">
        <v>233</v>
      </c>
      <c r="G8463" s="27">
        <v>30863</v>
      </c>
      <c r="H8463">
        <v>31</v>
      </c>
      <c r="I8463" t="s">
        <v>244</v>
      </c>
      <c r="J8463" t="s">
        <v>245</v>
      </c>
      <c r="K8463">
        <v>0</v>
      </c>
      <c r="L8463">
        <v>5</v>
      </c>
      <c r="M8463">
        <v>0</v>
      </c>
      <c r="N8463">
        <v>0</v>
      </c>
      <c r="O8463">
        <v>1</v>
      </c>
      <c r="P8463">
        <v>-3</v>
      </c>
      <c r="Q8463" s="28">
        <v>41517.37777777778</v>
      </c>
      <c r="R8463" s="28">
        <v>41518.087500000001</v>
      </c>
      <c r="S8463" t="s">
        <v>27457</v>
      </c>
      <c r="T8463" s="27">
        <v>41517</v>
      </c>
      <c r="V8463">
        <v>3</v>
      </c>
      <c r="W8463" t="s">
        <v>32</v>
      </c>
      <c r="X8463" t="s">
        <v>383</v>
      </c>
      <c r="Y8463">
        <v>0</v>
      </c>
      <c r="AB8463" t="s">
        <v>237</v>
      </c>
      <c r="AH8463">
        <v>0</v>
      </c>
      <c r="AN8463" t="s">
        <v>238</v>
      </c>
      <c r="AO8463">
        <v>2</v>
      </c>
      <c r="AP8463" t="s">
        <v>239</v>
      </c>
      <c r="AQ8463" s="27">
        <v>41520</v>
      </c>
      <c r="AR8463" t="s">
        <v>240</v>
      </c>
      <c r="AS8463">
        <v>5</v>
      </c>
      <c r="AT8463" t="s">
        <v>246</v>
      </c>
      <c r="AU8463" s="27">
        <v>41520</v>
      </c>
    </row>
    <row r="8464" spans="1:47" x14ac:dyDescent="0.2">
      <c r="A8464">
        <v>8463</v>
      </c>
      <c r="B8464" t="s">
        <v>27458</v>
      </c>
      <c r="C8464" t="s">
        <v>5580</v>
      </c>
      <c r="D8464" t="s">
        <v>519</v>
      </c>
      <c r="E8464" s="27">
        <v>41371</v>
      </c>
      <c r="F8464" t="s">
        <v>233</v>
      </c>
      <c r="G8464" s="27">
        <v>33789</v>
      </c>
      <c r="H8464">
        <v>23</v>
      </c>
      <c r="I8464" t="s">
        <v>259</v>
      </c>
      <c r="J8464" t="s">
        <v>250</v>
      </c>
      <c r="K8464">
        <v>0</v>
      </c>
      <c r="L8464">
        <v>5</v>
      </c>
      <c r="M8464">
        <v>0</v>
      </c>
      <c r="N8464">
        <v>0</v>
      </c>
      <c r="O8464">
        <v>0</v>
      </c>
      <c r="P8464">
        <v>-1</v>
      </c>
      <c r="Q8464" s="28">
        <v>41370.379166666666</v>
      </c>
      <c r="R8464" s="28">
        <v>41374.238888888889</v>
      </c>
      <c r="S8464" t="s">
        <v>27459</v>
      </c>
      <c r="T8464" s="27">
        <v>41370</v>
      </c>
      <c r="V8464">
        <v>1</v>
      </c>
      <c r="W8464" t="s">
        <v>32</v>
      </c>
      <c r="X8464" t="s">
        <v>453</v>
      </c>
      <c r="Y8464">
        <v>0</v>
      </c>
      <c r="AB8464" t="s">
        <v>237</v>
      </c>
      <c r="AH8464">
        <v>0</v>
      </c>
      <c r="AN8464" t="s">
        <v>238</v>
      </c>
      <c r="AO8464">
        <v>8</v>
      </c>
      <c r="AP8464" t="s">
        <v>269</v>
      </c>
      <c r="AQ8464" s="27">
        <v>41371</v>
      </c>
      <c r="AR8464" t="s">
        <v>240</v>
      </c>
      <c r="AS8464">
        <v>5</v>
      </c>
      <c r="AT8464" t="s">
        <v>246</v>
      </c>
      <c r="AU8464" s="27">
        <v>41371</v>
      </c>
    </row>
    <row r="8465" spans="1:47" x14ac:dyDescent="0.2">
      <c r="A8465">
        <v>8464</v>
      </c>
      <c r="B8465" t="s">
        <v>27460</v>
      </c>
      <c r="C8465" t="s">
        <v>670</v>
      </c>
      <c r="D8465" t="s">
        <v>27461</v>
      </c>
      <c r="E8465" s="27">
        <v>41773</v>
      </c>
      <c r="F8465" t="s">
        <v>294</v>
      </c>
      <c r="G8465" s="27">
        <v>28220</v>
      </c>
      <c r="H8465">
        <v>39</v>
      </c>
      <c r="I8465" t="s">
        <v>244</v>
      </c>
      <c r="J8465" t="s">
        <v>245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-1</v>
      </c>
      <c r="Q8465" s="28">
        <v>41772.072916666664</v>
      </c>
      <c r="R8465" s="28">
        <v>41773.072916666664</v>
      </c>
      <c r="S8465" t="s">
        <v>27462</v>
      </c>
      <c r="T8465" s="27">
        <v>41772</v>
      </c>
      <c r="V8465">
        <v>1</v>
      </c>
      <c r="W8465" t="s">
        <v>36</v>
      </c>
      <c r="X8465" t="s">
        <v>279</v>
      </c>
      <c r="Y8465">
        <v>0</v>
      </c>
      <c r="AB8465" t="s">
        <v>237</v>
      </c>
      <c r="AH8465">
        <v>0</v>
      </c>
      <c r="AN8465" t="s">
        <v>238</v>
      </c>
      <c r="AO8465">
        <v>1</v>
      </c>
      <c r="AP8465" t="s">
        <v>239</v>
      </c>
      <c r="AQ8465" s="27">
        <v>41773</v>
      </c>
      <c r="AR8465" t="s">
        <v>240</v>
      </c>
      <c r="AS8465">
        <v>1</v>
      </c>
      <c r="AT8465" t="s">
        <v>239</v>
      </c>
      <c r="AU8465" s="27">
        <v>41773</v>
      </c>
    </row>
    <row r="8466" spans="1:47" x14ac:dyDescent="0.2">
      <c r="A8466">
        <v>8465</v>
      </c>
      <c r="B8466" t="s">
        <v>27463</v>
      </c>
      <c r="C8466" t="s">
        <v>414</v>
      </c>
      <c r="D8466" t="s">
        <v>27464</v>
      </c>
      <c r="E8466" s="27">
        <v>41708</v>
      </c>
      <c r="F8466" t="s">
        <v>233</v>
      </c>
      <c r="G8466" s="27">
        <v>34738</v>
      </c>
      <c r="H8466">
        <v>21</v>
      </c>
      <c r="I8466" t="s">
        <v>259</v>
      </c>
      <c r="J8466" t="s">
        <v>250</v>
      </c>
      <c r="K8466">
        <v>0</v>
      </c>
      <c r="L8466">
        <v>4</v>
      </c>
      <c r="M8466">
        <v>0</v>
      </c>
      <c r="N8466">
        <v>0</v>
      </c>
      <c r="O8466">
        <v>0</v>
      </c>
      <c r="P8466">
        <v>0</v>
      </c>
      <c r="Q8466" s="28">
        <v>41708.181944444441</v>
      </c>
      <c r="R8466" s="28">
        <v>41710.470833333333</v>
      </c>
      <c r="S8466" t="s">
        <v>27465</v>
      </c>
      <c r="T8466" s="27">
        <v>41708</v>
      </c>
      <c r="V8466">
        <v>0</v>
      </c>
      <c r="W8466" t="s">
        <v>32</v>
      </c>
      <c r="X8466" t="s">
        <v>27466</v>
      </c>
      <c r="Y8466">
        <v>0</v>
      </c>
      <c r="AB8466" t="s">
        <v>237</v>
      </c>
      <c r="AH8466">
        <v>0</v>
      </c>
      <c r="AN8466" t="s">
        <v>238</v>
      </c>
      <c r="AO8466">
        <v>8</v>
      </c>
      <c r="AP8466" t="s">
        <v>269</v>
      </c>
      <c r="AQ8466" s="27">
        <v>41708</v>
      </c>
      <c r="AR8466" t="s">
        <v>240</v>
      </c>
      <c r="AS8466">
        <v>4</v>
      </c>
      <c r="AT8466" t="s">
        <v>239</v>
      </c>
      <c r="AU8466" s="27">
        <v>41708</v>
      </c>
    </row>
    <row r="8467" spans="1:47" x14ac:dyDescent="0.2">
      <c r="A8467">
        <v>8466</v>
      </c>
      <c r="B8467" t="s">
        <v>27467</v>
      </c>
      <c r="C8467" t="s">
        <v>3963</v>
      </c>
      <c r="D8467" t="s">
        <v>733</v>
      </c>
      <c r="E8467" s="27">
        <v>41777</v>
      </c>
      <c r="F8467" t="s">
        <v>233</v>
      </c>
      <c r="G8467" s="27">
        <v>30625</v>
      </c>
      <c r="H8467">
        <v>32</v>
      </c>
      <c r="I8467" t="s">
        <v>244</v>
      </c>
      <c r="J8467" t="s">
        <v>250</v>
      </c>
      <c r="K8467">
        <v>0</v>
      </c>
      <c r="L8467">
        <v>2</v>
      </c>
      <c r="M8467">
        <v>0</v>
      </c>
      <c r="N8467">
        <v>0</v>
      </c>
      <c r="O8467">
        <v>6</v>
      </c>
      <c r="P8467">
        <v>-1</v>
      </c>
      <c r="Q8467" s="28">
        <v>41776.15347222222</v>
      </c>
      <c r="R8467" s="28">
        <v>41809.347916666666</v>
      </c>
      <c r="S8467" t="s">
        <v>27468</v>
      </c>
      <c r="T8467" s="27">
        <v>41775</v>
      </c>
      <c r="V8467">
        <v>2</v>
      </c>
      <c r="W8467" t="s">
        <v>32</v>
      </c>
      <c r="X8467" t="s">
        <v>749</v>
      </c>
      <c r="Y8467">
        <v>0</v>
      </c>
      <c r="AB8467" t="s">
        <v>237</v>
      </c>
      <c r="AH8467">
        <v>0</v>
      </c>
      <c r="AN8467" t="s">
        <v>238</v>
      </c>
      <c r="AO8467">
        <v>1</v>
      </c>
      <c r="AP8467" t="s">
        <v>239</v>
      </c>
      <c r="AQ8467" s="27">
        <v>41777</v>
      </c>
      <c r="AR8467" t="s">
        <v>240</v>
      </c>
      <c r="AS8467">
        <v>2</v>
      </c>
      <c r="AT8467" t="s">
        <v>239</v>
      </c>
      <c r="AU8467" s="27">
        <v>41777</v>
      </c>
    </row>
    <row r="8468" spans="1:47" x14ac:dyDescent="0.2">
      <c r="A8468">
        <v>8467</v>
      </c>
      <c r="B8468" t="s">
        <v>27469</v>
      </c>
      <c r="C8468" t="s">
        <v>2183</v>
      </c>
      <c r="D8468" t="s">
        <v>24870</v>
      </c>
      <c r="E8468" s="27">
        <v>41904</v>
      </c>
      <c r="F8468" t="s">
        <v>233</v>
      </c>
      <c r="G8468" s="27">
        <v>31973</v>
      </c>
      <c r="H8468">
        <v>28</v>
      </c>
      <c r="I8468" t="s">
        <v>244</v>
      </c>
      <c r="J8468" t="s">
        <v>250</v>
      </c>
      <c r="K8468">
        <v>0</v>
      </c>
      <c r="L8468">
        <v>5</v>
      </c>
      <c r="M8468">
        <v>0</v>
      </c>
      <c r="N8468">
        <v>0</v>
      </c>
      <c r="O8468">
        <v>6</v>
      </c>
      <c r="P8468">
        <v>-1</v>
      </c>
      <c r="Q8468" s="28">
        <v>41903.215277777781</v>
      </c>
      <c r="R8468" s="28">
        <v>41908.414583333331</v>
      </c>
      <c r="S8468" t="s">
        <v>27470</v>
      </c>
      <c r="T8468" s="27">
        <v>41903</v>
      </c>
      <c r="V8468">
        <v>1</v>
      </c>
      <c r="W8468" t="s">
        <v>36</v>
      </c>
      <c r="X8468" t="s">
        <v>279</v>
      </c>
      <c r="Y8468">
        <v>1</v>
      </c>
      <c r="AA8468" t="s">
        <v>27471</v>
      </c>
      <c r="AB8468" t="s">
        <v>36</v>
      </c>
      <c r="AD8468" s="27">
        <v>42084</v>
      </c>
      <c r="AE8468" t="s">
        <v>1435</v>
      </c>
      <c r="AH8468">
        <v>0</v>
      </c>
      <c r="AN8468" t="s">
        <v>238</v>
      </c>
      <c r="AO8468">
        <v>8</v>
      </c>
      <c r="AP8468" t="s">
        <v>269</v>
      </c>
      <c r="AQ8468" s="27">
        <v>41904</v>
      </c>
      <c r="AR8468" t="s">
        <v>240</v>
      </c>
      <c r="AS8468">
        <v>5</v>
      </c>
      <c r="AT8468" t="s">
        <v>246</v>
      </c>
      <c r="AU8468" s="27">
        <v>41904</v>
      </c>
    </row>
    <row r="8469" spans="1:47" x14ac:dyDescent="0.2">
      <c r="A8469">
        <v>8468</v>
      </c>
      <c r="B8469" t="s">
        <v>27472</v>
      </c>
      <c r="C8469" t="s">
        <v>27473</v>
      </c>
      <c r="D8469" t="s">
        <v>1841</v>
      </c>
      <c r="E8469" s="27">
        <v>41505</v>
      </c>
      <c r="F8469" t="s">
        <v>233</v>
      </c>
      <c r="G8469" s="27">
        <v>29508</v>
      </c>
      <c r="H8469">
        <v>35</v>
      </c>
      <c r="I8469" t="s">
        <v>244</v>
      </c>
      <c r="J8469" t="s">
        <v>250</v>
      </c>
      <c r="K8469">
        <v>0</v>
      </c>
      <c r="L8469">
        <v>1</v>
      </c>
      <c r="M8469">
        <v>0</v>
      </c>
      <c r="N8469">
        <v>0</v>
      </c>
      <c r="O8469">
        <v>0</v>
      </c>
      <c r="P8469">
        <v>-1</v>
      </c>
      <c r="Q8469" s="28">
        <v>41504.484722222223</v>
      </c>
      <c r="R8469" s="28">
        <v>41505.288194444445</v>
      </c>
      <c r="S8469" t="s">
        <v>27474</v>
      </c>
      <c r="T8469" s="27">
        <v>41504</v>
      </c>
      <c r="V8469">
        <v>1</v>
      </c>
      <c r="W8469" t="s">
        <v>32</v>
      </c>
      <c r="X8469" t="s">
        <v>254</v>
      </c>
      <c r="Y8469">
        <v>0</v>
      </c>
      <c r="AB8469" t="s">
        <v>237</v>
      </c>
      <c r="AH8469">
        <v>0</v>
      </c>
      <c r="AN8469" t="s">
        <v>238</v>
      </c>
      <c r="AO8469">
        <v>1</v>
      </c>
      <c r="AP8469" t="s">
        <v>239</v>
      </c>
      <c r="AQ8469" s="27">
        <v>41505</v>
      </c>
      <c r="AR8469" t="s">
        <v>240</v>
      </c>
      <c r="AS8469">
        <v>1</v>
      </c>
      <c r="AT8469" t="s">
        <v>239</v>
      </c>
      <c r="AU8469" s="27">
        <v>41505</v>
      </c>
    </row>
    <row r="8470" spans="1:47" x14ac:dyDescent="0.2">
      <c r="A8470">
        <v>8469</v>
      </c>
      <c r="B8470" t="s">
        <v>27475</v>
      </c>
      <c r="C8470" t="s">
        <v>990</v>
      </c>
      <c r="D8470" t="s">
        <v>7354</v>
      </c>
      <c r="E8470" s="27">
        <v>41605</v>
      </c>
      <c r="F8470" t="s">
        <v>233</v>
      </c>
      <c r="G8470" s="27">
        <v>31663</v>
      </c>
      <c r="H8470">
        <v>29</v>
      </c>
      <c r="I8470" t="s">
        <v>244</v>
      </c>
      <c r="J8470" t="s">
        <v>250</v>
      </c>
      <c r="K8470">
        <v>0</v>
      </c>
      <c r="L8470">
        <v>4</v>
      </c>
      <c r="M8470">
        <v>1</v>
      </c>
      <c r="N8470">
        <v>1</v>
      </c>
      <c r="O8470">
        <v>4</v>
      </c>
      <c r="P8470">
        <v>-1</v>
      </c>
      <c r="Q8470" s="28">
        <v>41604.197916666664</v>
      </c>
      <c r="R8470" s="28">
        <v>41606.117361111108</v>
      </c>
      <c r="S8470" t="s">
        <v>27476</v>
      </c>
      <c r="T8470" s="27">
        <v>41604</v>
      </c>
      <c r="V8470">
        <v>1</v>
      </c>
      <c r="W8470" t="s">
        <v>32</v>
      </c>
      <c r="X8470" t="s">
        <v>359</v>
      </c>
      <c r="Y8470">
        <v>1</v>
      </c>
      <c r="AA8470" t="s">
        <v>27477</v>
      </c>
      <c r="AB8470" t="s">
        <v>36</v>
      </c>
      <c r="AC8470">
        <v>31</v>
      </c>
      <c r="AD8470" s="27">
        <v>42194</v>
      </c>
      <c r="AE8470" t="s">
        <v>548</v>
      </c>
      <c r="AF8470" s="27">
        <v>42225</v>
      </c>
      <c r="AG8470" s="27">
        <v>42227</v>
      </c>
      <c r="AH8470">
        <v>0</v>
      </c>
      <c r="AN8470" t="s">
        <v>238</v>
      </c>
      <c r="AO8470">
        <v>3</v>
      </c>
      <c r="AP8470" t="s">
        <v>239</v>
      </c>
      <c r="AQ8470" s="27">
        <v>41605</v>
      </c>
      <c r="AR8470" t="s">
        <v>240</v>
      </c>
      <c r="AS8470">
        <v>4</v>
      </c>
      <c r="AT8470" t="s">
        <v>239</v>
      </c>
      <c r="AU8470" s="27">
        <v>41605</v>
      </c>
    </row>
    <row r="8471" spans="1:47" x14ac:dyDescent="0.2">
      <c r="A8471">
        <v>8470</v>
      </c>
      <c r="B8471" t="s">
        <v>10799</v>
      </c>
      <c r="C8471" t="s">
        <v>793</v>
      </c>
      <c r="D8471" t="s">
        <v>266</v>
      </c>
      <c r="E8471" s="27">
        <v>41395</v>
      </c>
      <c r="F8471" t="s">
        <v>233</v>
      </c>
      <c r="G8471" s="27">
        <v>23686</v>
      </c>
      <c r="H8471">
        <v>51</v>
      </c>
      <c r="I8471" t="s">
        <v>234</v>
      </c>
      <c r="J8471" t="s">
        <v>250</v>
      </c>
      <c r="K8471">
        <v>1</v>
      </c>
      <c r="L8471">
        <v>6</v>
      </c>
      <c r="M8471">
        <v>0</v>
      </c>
      <c r="N8471">
        <v>0</v>
      </c>
      <c r="O8471">
        <v>8</v>
      </c>
      <c r="P8471">
        <v>-1</v>
      </c>
      <c r="Q8471" s="28">
        <v>41394.309027777781</v>
      </c>
      <c r="R8471" s="28">
        <v>42136.276388888888</v>
      </c>
      <c r="S8471" t="s">
        <v>27478</v>
      </c>
      <c r="T8471" s="27">
        <v>41394</v>
      </c>
      <c r="V8471">
        <v>1</v>
      </c>
      <c r="W8471" t="s">
        <v>32</v>
      </c>
      <c r="X8471" t="s">
        <v>2865</v>
      </c>
      <c r="Y8471">
        <v>0</v>
      </c>
      <c r="AB8471" t="s">
        <v>237</v>
      </c>
      <c r="AH8471">
        <v>0</v>
      </c>
      <c r="AN8471" t="s">
        <v>238</v>
      </c>
      <c r="AO8471">
        <v>5</v>
      </c>
      <c r="AP8471" t="s">
        <v>246</v>
      </c>
      <c r="AQ8471" s="27">
        <v>41395</v>
      </c>
      <c r="AR8471" t="s">
        <v>240</v>
      </c>
      <c r="AS8471">
        <v>6</v>
      </c>
      <c r="AT8471" t="s">
        <v>246</v>
      </c>
      <c r="AU8471" s="27">
        <v>41395</v>
      </c>
    </row>
    <row r="8472" spans="1:47" x14ac:dyDescent="0.2">
      <c r="A8472">
        <v>8471</v>
      </c>
      <c r="B8472" t="s">
        <v>12129</v>
      </c>
      <c r="C8472" t="s">
        <v>3053</v>
      </c>
      <c r="D8472" t="s">
        <v>1110</v>
      </c>
      <c r="E8472" s="27">
        <v>41833</v>
      </c>
      <c r="F8472" t="s">
        <v>233</v>
      </c>
      <c r="G8472" s="27">
        <v>34039</v>
      </c>
      <c r="H8472">
        <v>23</v>
      </c>
      <c r="I8472" t="s">
        <v>259</v>
      </c>
      <c r="J8472" t="s">
        <v>250</v>
      </c>
      <c r="K8472">
        <v>0</v>
      </c>
      <c r="L8472">
        <v>4</v>
      </c>
      <c r="M8472">
        <v>0</v>
      </c>
      <c r="N8472">
        <v>0</v>
      </c>
      <c r="O8472">
        <v>2</v>
      </c>
      <c r="P8472">
        <v>-1</v>
      </c>
      <c r="Q8472" s="28">
        <v>41832.300000000003</v>
      </c>
      <c r="R8472" s="28">
        <v>41833.325694444444</v>
      </c>
      <c r="S8472" t="s">
        <v>27479</v>
      </c>
      <c r="T8472" s="27">
        <v>41832</v>
      </c>
      <c r="V8472">
        <v>1</v>
      </c>
      <c r="W8472" t="s">
        <v>32</v>
      </c>
      <c r="X8472" t="s">
        <v>847</v>
      </c>
      <c r="Y8472">
        <v>1</v>
      </c>
      <c r="AA8472" t="s">
        <v>27480</v>
      </c>
      <c r="AB8472" t="s">
        <v>36</v>
      </c>
      <c r="AC8472">
        <v>0</v>
      </c>
      <c r="AD8472" s="27">
        <v>41976</v>
      </c>
      <c r="AE8472" t="s">
        <v>1508</v>
      </c>
      <c r="AF8472" s="27">
        <v>41976</v>
      </c>
      <c r="AG8472" s="27">
        <v>42109</v>
      </c>
      <c r="AH8472">
        <v>0</v>
      </c>
      <c r="AN8472" t="s">
        <v>238</v>
      </c>
      <c r="AO8472">
        <v>7</v>
      </c>
      <c r="AP8472" t="s">
        <v>246</v>
      </c>
      <c r="AQ8472" s="27">
        <v>41833</v>
      </c>
      <c r="AR8472" t="s">
        <v>240</v>
      </c>
      <c r="AS8472">
        <v>4</v>
      </c>
      <c r="AT8472" t="s">
        <v>239</v>
      </c>
      <c r="AU8472" s="27">
        <v>41833</v>
      </c>
    </row>
    <row r="8473" spans="1:47" x14ac:dyDescent="0.2">
      <c r="A8473">
        <v>8472</v>
      </c>
      <c r="B8473" t="s">
        <v>27481</v>
      </c>
      <c r="C8473" t="s">
        <v>27482</v>
      </c>
      <c r="D8473" t="s">
        <v>27483</v>
      </c>
      <c r="E8473" s="27">
        <v>41320</v>
      </c>
      <c r="F8473" t="s">
        <v>233</v>
      </c>
      <c r="G8473" s="27">
        <v>32044</v>
      </c>
      <c r="H8473">
        <v>28</v>
      </c>
      <c r="I8473" t="s">
        <v>244</v>
      </c>
      <c r="J8473" t="s">
        <v>250</v>
      </c>
      <c r="K8473">
        <v>0</v>
      </c>
      <c r="L8473">
        <v>10</v>
      </c>
      <c r="M8473">
        <v>0</v>
      </c>
      <c r="N8473">
        <v>0</v>
      </c>
      <c r="O8473">
        <v>7</v>
      </c>
      <c r="P8473">
        <v>-1</v>
      </c>
      <c r="Q8473" s="28">
        <v>41319.495138888888</v>
      </c>
      <c r="R8473" s="28">
        <v>41320.320138888892</v>
      </c>
      <c r="S8473" t="s">
        <v>27484</v>
      </c>
      <c r="U8473" s="27">
        <v>41319</v>
      </c>
      <c r="V8473">
        <v>1</v>
      </c>
      <c r="W8473" t="s">
        <v>32</v>
      </c>
      <c r="X8473" t="s">
        <v>274</v>
      </c>
      <c r="Y8473">
        <v>1</v>
      </c>
      <c r="AA8473" t="s">
        <v>27485</v>
      </c>
      <c r="AB8473" t="s">
        <v>36</v>
      </c>
      <c r="AC8473">
        <v>0</v>
      </c>
      <c r="AD8473" s="27">
        <v>41505</v>
      </c>
      <c r="AE8473" t="s">
        <v>529</v>
      </c>
      <c r="AF8473" s="27">
        <v>41505</v>
      </c>
      <c r="AG8473" s="27">
        <v>41745</v>
      </c>
      <c r="AH8473">
        <v>0</v>
      </c>
      <c r="AN8473" t="s">
        <v>238</v>
      </c>
      <c r="AO8473">
        <v>7</v>
      </c>
      <c r="AP8473" t="s">
        <v>246</v>
      </c>
      <c r="AQ8473" s="27">
        <v>41320</v>
      </c>
      <c r="AR8473" t="s">
        <v>240</v>
      </c>
      <c r="AS8473">
        <v>10</v>
      </c>
      <c r="AT8473" t="s">
        <v>269</v>
      </c>
      <c r="AU8473" s="27">
        <v>41320</v>
      </c>
    </row>
    <row r="8474" spans="1:47" x14ac:dyDescent="0.2">
      <c r="A8474">
        <v>8473</v>
      </c>
      <c r="B8474" t="s">
        <v>27486</v>
      </c>
      <c r="C8474" t="s">
        <v>20209</v>
      </c>
      <c r="D8474" t="s">
        <v>3737</v>
      </c>
      <c r="E8474" s="27">
        <v>41630</v>
      </c>
      <c r="F8474" t="s">
        <v>294</v>
      </c>
      <c r="G8474" s="27">
        <v>30006</v>
      </c>
      <c r="H8474">
        <v>34</v>
      </c>
      <c r="I8474" t="s">
        <v>244</v>
      </c>
      <c r="J8474" t="s">
        <v>245</v>
      </c>
      <c r="K8474">
        <v>0</v>
      </c>
      <c r="L8474">
        <v>7</v>
      </c>
      <c r="M8474">
        <v>0</v>
      </c>
      <c r="N8474">
        <v>0</v>
      </c>
      <c r="O8474">
        <v>0</v>
      </c>
      <c r="P8474">
        <v>0</v>
      </c>
      <c r="Q8474" s="28">
        <v>41630.104166666664</v>
      </c>
      <c r="R8474" s="28">
        <v>41632.227083333331</v>
      </c>
      <c r="S8474" t="s">
        <v>27487</v>
      </c>
      <c r="T8474" s="27">
        <v>41629</v>
      </c>
      <c r="V8474">
        <v>1</v>
      </c>
      <c r="W8474" t="s">
        <v>36</v>
      </c>
      <c r="X8474" t="s">
        <v>324</v>
      </c>
      <c r="Y8474">
        <v>1</v>
      </c>
      <c r="AA8474" t="s">
        <v>27488</v>
      </c>
      <c r="AB8474" t="s">
        <v>36</v>
      </c>
      <c r="AC8474">
        <v>67</v>
      </c>
      <c r="AD8474" s="27">
        <v>42178</v>
      </c>
      <c r="AE8474" t="s">
        <v>404</v>
      </c>
      <c r="AF8474" s="27">
        <v>42245</v>
      </c>
      <c r="AG8474" s="27">
        <v>42265</v>
      </c>
      <c r="AH8474">
        <v>0</v>
      </c>
      <c r="AN8474" t="s">
        <v>238</v>
      </c>
      <c r="AO8474">
        <v>3</v>
      </c>
      <c r="AP8474" t="s">
        <v>239</v>
      </c>
      <c r="AQ8474" s="27">
        <v>41630</v>
      </c>
      <c r="AR8474" t="s">
        <v>240</v>
      </c>
      <c r="AS8474">
        <v>7</v>
      </c>
      <c r="AT8474" t="s">
        <v>246</v>
      </c>
      <c r="AU8474" s="27">
        <v>41630</v>
      </c>
    </row>
    <row r="8475" spans="1:47" x14ac:dyDescent="0.2">
      <c r="A8475">
        <v>8474</v>
      </c>
      <c r="B8475" t="s">
        <v>27489</v>
      </c>
      <c r="C8475" t="s">
        <v>27490</v>
      </c>
      <c r="D8475" t="s">
        <v>27491</v>
      </c>
      <c r="E8475" s="27">
        <v>41728</v>
      </c>
      <c r="F8475" t="s">
        <v>233</v>
      </c>
      <c r="G8475" s="27">
        <v>34961</v>
      </c>
      <c r="H8475">
        <v>20</v>
      </c>
      <c r="I8475" t="s">
        <v>259</v>
      </c>
      <c r="J8475" t="s">
        <v>250</v>
      </c>
      <c r="K8475">
        <v>0</v>
      </c>
      <c r="L8475">
        <v>10</v>
      </c>
      <c r="M8475">
        <v>1</v>
      </c>
      <c r="N8475">
        <v>0</v>
      </c>
      <c r="O8475">
        <v>1</v>
      </c>
      <c r="P8475">
        <v>-1</v>
      </c>
      <c r="Q8475" s="28">
        <v>41727.511111111111</v>
      </c>
      <c r="R8475" s="28">
        <v>41752.343055555553</v>
      </c>
      <c r="S8475" t="s">
        <v>27492</v>
      </c>
      <c r="T8475" s="27">
        <v>41727</v>
      </c>
      <c r="V8475">
        <v>1</v>
      </c>
      <c r="W8475" t="s">
        <v>32</v>
      </c>
      <c r="X8475" t="s">
        <v>461</v>
      </c>
      <c r="Y8475">
        <v>0</v>
      </c>
      <c r="AB8475" t="s">
        <v>237</v>
      </c>
      <c r="AH8475">
        <v>0</v>
      </c>
      <c r="AN8475" t="s">
        <v>238</v>
      </c>
      <c r="AO8475">
        <v>9</v>
      </c>
      <c r="AP8475" t="s">
        <v>269</v>
      </c>
      <c r="AQ8475" s="27">
        <v>41728</v>
      </c>
      <c r="AR8475" t="s">
        <v>240</v>
      </c>
      <c r="AS8475">
        <v>10</v>
      </c>
      <c r="AT8475" t="s">
        <v>269</v>
      </c>
      <c r="AU8475" s="27">
        <v>41728</v>
      </c>
    </row>
    <row r="8476" spans="1:47" x14ac:dyDescent="0.2">
      <c r="A8476">
        <v>8475</v>
      </c>
      <c r="B8476" t="s">
        <v>27493</v>
      </c>
      <c r="C8476" t="s">
        <v>27494</v>
      </c>
      <c r="D8476" t="s">
        <v>27495</v>
      </c>
      <c r="E8476" s="27">
        <v>41596</v>
      </c>
      <c r="F8476" t="s">
        <v>294</v>
      </c>
      <c r="G8476" s="27">
        <v>30518</v>
      </c>
      <c r="H8476">
        <v>32</v>
      </c>
      <c r="I8476" t="s">
        <v>244</v>
      </c>
      <c r="J8476" t="s">
        <v>245</v>
      </c>
      <c r="K8476">
        <v>0</v>
      </c>
      <c r="L8476">
        <v>2</v>
      </c>
      <c r="M8476">
        <v>0</v>
      </c>
      <c r="N8476">
        <v>0</v>
      </c>
      <c r="O8476">
        <v>5</v>
      </c>
      <c r="P8476">
        <v>-29</v>
      </c>
      <c r="Q8476" s="28">
        <v>41567.476388888892</v>
      </c>
      <c r="R8476" s="28">
        <v>41572.071527777778</v>
      </c>
      <c r="S8476" t="s">
        <v>27496</v>
      </c>
      <c r="T8476" s="27">
        <v>41447</v>
      </c>
      <c r="V8476">
        <v>149</v>
      </c>
      <c r="W8476" t="s">
        <v>32</v>
      </c>
      <c r="X8476" t="s">
        <v>806</v>
      </c>
      <c r="Y8476">
        <v>1</v>
      </c>
      <c r="AA8476" t="s">
        <v>27497</v>
      </c>
      <c r="AB8476" t="s">
        <v>36</v>
      </c>
      <c r="AD8476" s="27">
        <v>42429</v>
      </c>
      <c r="AE8476" t="s">
        <v>724</v>
      </c>
      <c r="AH8476">
        <v>0</v>
      </c>
      <c r="AN8476" t="s">
        <v>238</v>
      </c>
      <c r="AO8476">
        <v>2</v>
      </c>
      <c r="AP8476" t="s">
        <v>239</v>
      </c>
      <c r="AQ8476" s="27">
        <v>41596</v>
      </c>
      <c r="AR8476" t="s">
        <v>240</v>
      </c>
      <c r="AS8476">
        <v>2</v>
      </c>
      <c r="AT8476" t="s">
        <v>239</v>
      </c>
      <c r="AU8476" s="27">
        <v>41596</v>
      </c>
    </row>
    <row r="8477" spans="1:47" x14ac:dyDescent="0.2">
      <c r="A8477">
        <v>8476</v>
      </c>
      <c r="B8477" t="s">
        <v>27498</v>
      </c>
      <c r="C8477" t="s">
        <v>1038</v>
      </c>
      <c r="D8477" t="s">
        <v>11860</v>
      </c>
      <c r="E8477" s="27">
        <v>41507</v>
      </c>
      <c r="F8477" t="s">
        <v>233</v>
      </c>
      <c r="G8477" s="27">
        <v>23186</v>
      </c>
      <c r="H8477">
        <v>52</v>
      </c>
      <c r="I8477" t="s">
        <v>234</v>
      </c>
      <c r="J8477" t="s">
        <v>245</v>
      </c>
      <c r="K8477">
        <v>0</v>
      </c>
      <c r="L8477">
        <v>1</v>
      </c>
      <c r="M8477">
        <v>0</v>
      </c>
      <c r="N8477">
        <v>0</v>
      </c>
      <c r="O8477">
        <v>2</v>
      </c>
      <c r="P8477">
        <v>-44</v>
      </c>
      <c r="Q8477" s="28">
        <v>41463.53125</v>
      </c>
      <c r="R8477" s="28">
        <v>41495.472222222219</v>
      </c>
      <c r="S8477" t="s">
        <v>27499</v>
      </c>
      <c r="T8477" s="27">
        <v>41462</v>
      </c>
      <c r="V8477">
        <v>45</v>
      </c>
      <c r="W8477" t="s">
        <v>36</v>
      </c>
      <c r="X8477" t="s">
        <v>422</v>
      </c>
      <c r="Y8477">
        <v>0</v>
      </c>
      <c r="AB8477" t="s">
        <v>237</v>
      </c>
      <c r="AH8477">
        <v>0</v>
      </c>
      <c r="AN8477" t="s">
        <v>238</v>
      </c>
      <c r="AO8477">
        <v>1</v>
      </c>
      <c r="AP8477" t="s">
        <v>239</v>
      </c>
      <c r="AQ8477" s="27">
        <v>41507</v>
      </c>
      <c r="AR8477" t="s">
        <v>240</v>
      </c>
      <c r="AS8477">
        <v>1</v>
      </c>
      <c r="AT8477" t="s">
        <v>239</v>
      </c>
      <c r="AU8477" s="27">
        <v>41507</v>
      </c>
    </row>
    <row r="8478" spans="1:47" x14ac:dyDescent="0.2">
      <c r="A8478">
        <v>8477</v>
      </c>
      <c r="B8478" t="s">
        <v>27500</v>
      </c>
      <c r="C8478" t="s">
        <v>789</v>
      </c>
      <c r="D8478" t="s">
        <v>1659</v>
      </c>
      <c r="E8478" s="27">
        <v>41601</v>
      </c>
      <c r="F8478" t="s">
        <v>233</v>
      </c>
      <c r="G8478" s="27">
        <v>33096</v>
      </c>
      <c r="H8478">
        <v>25</v>
      </c>
      <c r="I8478" t="s">
        <v>244</v>
      </c>
      <c r="J8478" t="s">
        <v>250</v>
      </c>
      <c r="K8478">
        <v>0</v>
      </c>
      <c r="L8478">
        <v>4</v>
      </c>
      <c r="M8478">
        <v>0</v>
      </c>
      <c r="N8478">
        <v>0</v>
      </c>
      <c r="O8478">
        <v>2</v>
      </c>
      <c r="P8478">
        <v>-1</v>
      </c>
      <c r="Q8478" s="28">
        <v>41600.354166666664</v>
      </c>
      <c r="R8478" s="28">
        <v>41601.42291666667</v>
      </c>
      <c r="S8478" t="s">
        <v>27501</v>
      </c>
      <c r="U8478" s="27">
        <v>41600</v>
      </c>
      <c r="V8478">
        <v>1</v>
      </c>
      <c r="W8478" t="s">
        <v>32</v>
      </c>
      <c r="X8478" t="s">
        <v>274</v>
      </c>
      <c r="Y8478">
        <v>0</v>
      </c>
      <c r="AB8478" t="s">
        <v>237</v>
      </c>
      <c r="AH8478">
        <v>0</v>
      </c>
      <c r="AN8478" t="s">
        <v>238</v>
      </c>
      <c r="AO8478">
        <v>4</v>
      </c>
      <c r="AP8478" t="s">
        <v>239</v>
      </c>
      <c r="AQ8478" s="27">
        <v>41601</v>
      </c>
      <c r="AR8478" t="s">
        <v>240</v>
      </c>
      <c r="AS8478">
        <v>4</v>
      </c>
      <c r="AT8478" t="s">
        <v>239</v>
      </c>
      <c r="AU8478" s="27">
        <v>41601</v>
      </c>
    </row>
    <row r="8479" spans="1:47" x14ac:dyDescent="0.2">
      <c r="A8479">
        <v>8478</v>
      </c>
      <c r="B8479" t="s">
        <v>27502</v>
      </c>
      <c r="C8479" t="s">
        <v>281</v>
      </c>
      <c r="D8479" t="s">
        <v>3510</v>
      </c>
      <c r="E8479" s="27">
        <v>41681</v>
      </c>
      <c r="F8479" t="s">
        <v>233</v>
      </c>
      <c r="G8479" s="27">
        <v>29845</v>
      </c>
      <c r="H8479">
        <v>34</v>
      </c>
      <c r="I8479" t="s">
        <v>244</v>
      </c>
      <c r="J8479" t="s">
        <v>245</v>
      </c>
      <c r="K8479">
        <v>0</v>
      </c>
      <c r="L8479">
        <v>7</v>
      </c>
      <c r="M8479">
        <v>1</v>
      </c>
      <c r="N8479">
        <v>0</v>
      </c>
      <c r="O8479">
        <v>15</v>
      </c>
      <c r="P8479">
        <v>-1</v>
      </c>
      <c r="Q8479" s="28">
        <v>41680.48333333333</v>
      </c>
      <c r="R8479" s="28">
        <v>41681.522222222222</v>
      </c>
      <c r="S8479" t="s">
        <v>27503</v>
      </c>
      <c r="T8479" s="27">
        <v>41680</v>
      </c>
      <c r="V8479">
        <v>1</v>
      </c>
      <c r="W8479" t="s">
        <v>32</v>
      </c>
      <c r="X8479" t="s">
        <v>261</v>
      </c>
      <c r="Y8479">
        <v>0</v>
      </c>
      <c r="AB8479" t="s">
        <v>237</v>
      </c>
      <c r="AH8479">
        <v>0</v>
      </c>
      <c r="AN8479" t="s">
        <v>238</v>
      </c>
      <c r="AO8479">
        <v>6</v>
      </c>
      <c r="AP8479" t="s">
        <v>246</v>
      </c>
      <c r="AQ8479" s="27">
        <v>41681</v>
      </c>
      <c r="AR8479" t="s">
        <v>240</v>
      </c>
      <c r="AS8479">
        <v>7</v>
      </c>
      <c r="AT8479" t="s">
        <v>246</v>
      </c>
      <c r="AU8479" s="27">
        <v>41681</v>
      </c>
    </row>
    <row r="8480" spans="1:47" x14ac:dyDescent="0.2">
      <c r="A8480">
        <v>8479</v>
      </c>
      <c r="B8480" t="s">
        <v>27504</v>
      </c>
      <c r="C8480" t="s">
        <v>5362</v>
      </c>
      <c r="D8480" t="s">
        <v>1960</v>
      </c>
      <c r="E8480" s="27">
        <v>41704</v>
      </c>
      <c r="F8480" t="s">
        <v>233</v>
      </c>
      <c r="G8480" s="27">
        <v>25125</v>
      </c>
      <c r="H8480">
        <v>47</v>
      </c>
      <c r="I8480" t="s">
        <v>234</v>
      </c>
      <c r="J8480" t="s">
        <v>250</v>
      </c>
      <c r="K8480">
        <v>0</v>
      </c>
      <c r="L8480">
        <v>4</v>
      </c>
      <c r="M8480">
        <v>0</v>
      </c>
      <c r="N8480">
        <v>0</v>
      </c>
      <c r="O8480">
        <v>4</v>
      </c>
      <c r="P8480">
        <v>-1</v>
      </c>
      <c r="Q8480" s="28">
        <v>41703.536805555559</v>
      </c>
      <c r="R8480" s="28">
        <v>41704.363888888889</v>
      </c>
      <c r="S8480" t="s">
        <v>27505</v>
      </c>
      <c r="T8480" s="27">
        <v>41703</v>
      </c>
      <c r="V8480">
        <v>1</v>
      </c>
      <c r="W8480" t="s">
        <v>32</v>
      </c>
      <c r="X8480" t="s">
        <v>348</v>
      </c>
      <c r="Y8480">
        <v>1</v>
      </c>
      <c r="AA8480" t="s">
        <v>27506</v>
      </c>
      <c r="AB8480" t="s">
        <v>32</v>
      </c>
      <c r="AC8480">
        <v>9</v>
      </c>
      <c r="AD8480" s="27">
        <v>42164</v>
      </c>
      <c r="AE8480" t="s">
        <v>359</v>
      </c>
      <c r="AF8480" s="27">
        <v>42173</v>
      </c>
      <c r="AG8480" s="27">
        <v>42174</v>
      </c>
      <c r="AH8480">
        <v>0</v>
      </c>
      <c r="AN8480" t="s">
        <v>238</v>
      </c>
      <c r="AO8480">
        <v>4</v>
      </c>
      <c r="AP8480" t="s">
        <v>239</v>
      </c>
      <c r="AQ8480" s="27">
        <v>41704</v>
      </c>
      <c r="AR8480" t="s">
        <v>240</v>
      </c>
      <c r="AS8480">
        <v>4</v>
      </c>
      <c r="AT8480" t="s">
        <v>239</v>
      </c>
      <c r="AU8480" s="27">
        <v>41704</v>
      </c>
    </row>
    <row r="8481" spans="1:47" x14ac:dyDescent="0.2">
      <c r="A8481">
        <v>8480</v>
      </c>
      <c r="B8481" t="s">
        <v>27507</v>
      </c>
      <c r="C8481" t="s">
        <v>27508</v>
      </c>
      <c r="D8481" t="s">
        <v>27509</v>
      </c>
      <c r="E8481" s="27">
        <v>41910</v>
      </c>
      <c r="F8481" t="s">
        <v>233</v>
      </c>
      <c r="G8481" s="27">
        <v>25255</v>
      </c>
      <c r="H8481">
        <v>47</v>
      </c>
      <c r="I8481" t="s">
        <v>234</v>
      </c>
      <c r="J8481" t="s">
        <v>245</v>
      </c>
      <c r="K8481">
        <v>0</v>
      </c>
      <c r="L8481">
        <v>1</v>
      </c>
      <c r="M8481">
        <v>0</v>
      </c>
      <c r="N8481">
        <v>0</v>
      </c>
      <c r="O8481">
        <v>0</v>
      </c>
      <c r="P8481">
        <v>-1</v>
      </c>
      <c r="Q8481" s="28">
        <v>41909.306944444441</v>
      </c>
      <c r="R8481" s="28">
        <v>41911.075694444444</v>
      </c>
      <c r="S8481" t="s">
        <v>27510</v>
      </c>
      <c r="T8481" s="27">
        <v>41909</v>
      </c>
      <c r="V8481">
        <v>1</v>
      </c>
      <c r="W8481" t="s">
        <v>32</v>
      </c>
      <c r="X8481" t="s">
        <v>343</v>
      </c>
      <c r="Y8481">
        <v>0</v>
      </c>
      <c r="AB8481" t="s">
        <v>237</v>
      </c>
      <c r="AH8481">
        <v>0</v>
      </c>
      <c r="AN8481" t="s">
        <v>238</v>
      </c>
      <c r="AO8481">
        <v>1</v>
      </c>
      <c r="AP8481" t="s">
        <v>239</v>
      </c>
      <c r="AQ8481" s="27">
        <v>41910</v>
      </c>
      <c r="AR8481" t="s">
        <v>240</v>
      </c>
      <c r="AS8481">
        <v>1</v>
      </c>
      <c r="AT8481" t="s">
        <v>239</v>
      </c>
      <c r="AU8481" s="27">
        <v>41910</v>
      </c>
    </row>
    <row r="8482" spans="1:47" x14ac:dyDescent="0.2">
      <c r="A8482">
        <v>8481</v>
      </c>
      <c r="B8482" t="s">
        <v>27511</v>
      </c>
      <c r="C8482" t="s">
        <v>4367</v>
      </c>
      <c r="D8482" t="s">
        <v>3060</v>
      </c>
      <c r="E8482" s="27">
        <v>41905</v>
      </c>
      <c r="F8482" t="s">
        <v>233</v>
      </c>
      <c r="G8482" s="27">
        <v>25821</v>
      </c>
      <c r="H8482">
        <v>45</v>
      </c>
      <c r="I8482" t="s">
        <v>234</v>
      </c>
      <c r="J8482" t="s">
        <v>245</v>
      </c>
      <c r="K8482">
        <v>0</v>
      </c>
      <c r="L8482">
        <v>2</v>
      </c>
      <c r="M8482">
        <v>0</v>
      </c>
      <c r="N8482">
        <v>0</v>
      </c>
      <c r="O8482">
        <v>2</v>
      </c>
      <c r="P8482">
        <v>0</v>
      </c>
      <c r="Q8482" s="28">
        <v>41905.156944444447</v>
      </c>
      <c r="R8482" s="28">
        <v>41905.329861111109</v>
      </c>
      <c r="S8482" t="s">
        <v>27512</v>
      </c>
      <c r="T8482" s="27">
        <v>41905</v>
      </c>
      <c r="V8482">
        <v>0</v>
      </c>
      <c r="W8482" t="s">
        <v>36</v>
      </c>
      <c r="X8482" t="s">
        <v>279</v>
      </c>
      <c r="Y8482">
        <v>0</v>
      </c>
      <c r="AB8482" t="s">
        <v>237</v>
      </c>
      <c r="AH8482">
        <v>0</v>
      </c>
      <c r="AN8482" t="s">
        <v>238</v>
      </c>
      <c r="AO8482">
        <v>2</v>
      </c>
      <c r="AP8482" t="s">
        <v>239</v>
      </c>
      <c r="AQ8482" s="27">
        <v>41905</v>
      </c>
      <c r="AR8482" t="s">
        <v>240</v>
      </c>
      <c r="AS8482">
        <v>2</v>
      </c>
      <c r="AT8482" t="s">
        <v>239</v>
      </c>
      <c r="AU8482" s="27">
        <v>41905</v>
      </c>
    </row>
    <row r="8483" spans="1:47" x14ac:dyDescent="0.2">
      <c r="A8483">
        <v>8482</v>
      </c>
      <c r="B8483" t="s">
        <v>27513</v>
      </c>
      <c r="C8483" t="s">
        <v>27514</v>
      </c>
      <c r="D8483" t="s">
        <v>27515</v>
      </c>
      <c r="E8483" s="27">
        <v>41471</v>
      </c>
      <c r="F8483" t="s">
        <v>233</v>
      </c>
      <c r="G8483" s="27">
        <v>23915</v>
      </c>
      <c r="H8483">
        <v>50</v>
      </c>
      <c r="I8483" t="s">
        <v>234</v>
      </c>
      <c r="J8483" t="s">
        <v>250</v>
      </c>
      <c r="K8483">
        <v>0</v>
      </c>
      <c r="L8483">
        <v>9</v>
      </c>
      <c r="M8483">
        <v>0</v>
      </c>
      <c r="N8483">
        <v>0</v>
      </c>
      <c r="O8483">
        <v>9</v>
      </c>
      <c r="S8483" t="s">
        <v>27516</v>
      </c>
      <c r="T8483" s="27">
        <v>41256</v>
      </c>
      <c r="V8483">
        <v>215</v>
      </c>
      <c r="W8483" t="s">
        <v>32</v>
      </c>
      <c r="X8483" t="s">
        <v>898</v>
      </c>
      <c r="Y8483">
        <v>0</v>
      </c>
      <c r="AB8483" t="s">
        <v>237</v>
      </c>
      <c r="AH8483">
        <v>0</v>
      </c>
      <c r="AN8483" t="s">
        <v>238</v>
      </c>
      <c r="AO8483">
        <v>7</v>
      </c>
      <c r="AP8483" t="s">
        <v>246</v>
      </c>
      <c r="AQ8483" s="27">
        <v>41471</v>
      </c>
      <c r="AR8483" t="s">
        <v>240</v>
      </c>
      <c r="AS8483">
        <v>9</v>
      </c>
      <c r="AT8483" t="s">
        <v>269</v>
      </c>
      <c r="AU8483" s="27">
        <v>41471</v>
      </c>
    </row>
    <row r="8484" spans="1:47" x14ac:dyDescent="0.2">
      <c r="A8484">
        <v>8483</v>
      </c>
      <c r="B8484" t="s">
        <v>27517</v>
      </c>
      <c r="C8484" t="s">
        <v>27518</v>
      </c>
      <c r="D8484" t="s">
        <v>5448</v>
      </c>
      <c r="E8484" s="27">
        <v>41567</v>
      </c>
      <c r="F8484" t="s">
        <v>294</v>
      </c>
      <c r="G8484" s="27">
        <v>31335</v>
      </c>
      <c r="H8484">
        <v>30</v>
      </c>
      <c r="I8484" t="s">
        <v>244</v>
      </c>
      <c r="J8484" t="s">
        <v>250</v>
      </c>
      <c r="K8484">
        <v>0</v>
      </c>
      <c r="L8484">
        <v>5</v>
      </c>
      <c r="M8484">
        <v>0</v>
      </c>
      <c r="N8484">
        <v>0</v>
      </c>
      <c r="O8484">
        <v>4</v>
      </c>
      <c r="P8484">
        <v>-1</v>
      </c>
      <c r="Q8484" s="28">
        <v>41566.327777777777</v>
      </c>
      <c r="R8484" s="28">
        <v>41567.359027777777</v>
      </c>
      <c r="S8484" t="s">
        <v>27519</v>
      </c>
      <c r="T8484" s="27">
        <v>41566</v>
      </c>
      <c r="V8484">
        <v>1</v>
      </c>
      <c r="W8484" t="s">
        <v>32</v>
      </c>
      <c r="X8484" t="s">
        <v>2254</v>
      </c>
      <c r="Y8484">
        <v>0</v>
      </c>
      <c r="AB8484" t="s">
        <v>237</v>
      </c>
      <c r="AH8484">
        <v>0</v>
      </c>
      <c r="AN8484" t="s">
        <v>238</v>
      </c>
      <c r="AO8484">
        <v>2</v>
      </c>
      <c r="AP8484" t="s">
        <v>239</v>
      </c>
      <c r="AQ8484" s="27">
        <v>41567</v>
      </c>
      <c r="AR8484" t="s">
        <v>240</v>
      </c>
      <c r="AS8484">
        <v>5</v>
      </c>
      <c r="AT8484" t="s">
        <v>246</v>
      </c>
      <c r="AU8484" s="27">
        <v>41567</v>
      </c>
    </row>
    <row r="8485" spans="1:47" x14ac:dyDescent="0.2">
      <c r="A8485">
        <v>8484</v>
      </c>
      <c r="B8485" t="s">
        <v>27520</v>
      </c>
      <c r="C8485" t="s">
        <v>27521</v>
      </c>
      <c r="D8485" t="s">
        <v>27522</v>
      </c>
      <c r="E8485" s="27">
        <v>41567</v>
      </c>
      <c r="F8485" t="s">
        <v>233</v>
      </c>
      <c r="G8485" s="27">
        <v>34235</v>
      </c>
      <c r="H8485">
        <v>22</v>
      </c>
      <c r="I8485" t="s">
        <v>259</v>
      </c>
      <c r="J8485" t="s">
        <v>245</v>
      </c>
      <c r="K8485">
        <v>0</v>
      </c>
      <c r="L8485">
        <v>3</v>
      </c>
      <c r="M8485">
        <v>0</v>
      </c>
      <c r="N8485">
        <v>0</v>
      </c>
      <c r="O8485">
        <v>0</v>
      </c>
      <c r="P8485">
        <v>-1</v>
      </c>
      <c r="Q8485" s="28">
        <v>41566.337500000001</v>
      </c>
      <c r="R8485" s="28">
        <v>41567.109027777777</v>
      </c>
      <c r="S8485" t="s">
        <v>27523</v>
      </c>
      <c r="T8485" s="27">
        <v>41566</v>
      </c>
      <c r="V8485">
        <v>1</v>
      </c>
      <c r="W8485" t="s">
        <v>36</v>
      </c>
      <c r="X8485" t="s">
        <v>279</v>
      </c>
      <c r="Y8485">
        <v>1</v>
      </c>
      <c r="AA8485" t="s">
        <v>27524</v>
      </c>
      <c r="AB8485" t="s">
        <v>36</v>
      </c>
      <c r="AD8485" s="27">
        <v>42165</v>
      </c>
      <c r="AE8485" t="s">
        <v>3189</v>
      </c>
      <c r="AH8485">
        <v>0</v>
      </c>
      <c r="AN8485" t="s">
        <v>238</v>
      </c>
      <c r="AO8485">
        <v>5</v>
      </c>
      <c r="AP8485" t="s">
        <v>246</v>
      </c>
      <c r="AQ8485" s="27">
        <v>41567</v>
      </c>
      <c r="AR8485" t="s">
        <v>240</v>
      </c>
      <c r="AS8485">
        <v>3</v>
      </c>
      <c r="AT8485" t="s">
        <v>239</v>
      </c>
      <c r="AU8485" s="27">
        <v>41567</v>
      </c>
    </row>
    <row r="8486" spans="1:47" x14ac:dyDescent="0.2">
      <c r="A8486">
        <v>8485</v>
      </c>
      <c r="B8486" t="s">
        <v>27525</v>
      </c>
      <c r="C8486" t="s">
        <v>1010</v>
      </c>
      <c r="D8486" t="s">
        <v>27526</v>
      </c>
      <c r="E8486" s="27">
        <v>41656</v>
      </c>
      <c r="F8486" t="s">
        <v>233</v>
      </c>
      <c r="G8486" s="27">
        <v>22841</v>
      </c>
      <c r="H8486">
        <v>53</v>
      </c>
      <c r="I8486" t="s">
        <v>234</v>
      </c>
      <c r="J8486" t="s">
        <v>245</v>
      </c>
      <c r="K8486">
        <v>0</v>
      </c>
      <c r="L8486">
        <v>1</v>
      </c>
      <c r="M8486">
        <v>0</v>
      </c>
      <c r="N8486">
        <v>0</v>
      </c>
      <c r="O8486">
        <v>1</v>
      </c>
      <c r="S8486" t="s">
        <v>27527</v>
      </c>
      <c r="T8486" s="27">
        <v>40992</v>
      </c>
      <c r="V8486">
        <v>664</v>
      </c>
      <c r="W8486" t="s">
        <v>36</v>
      </c>
      <c r="X8486" t="s">
        <v>263</v>
      </c>
      <c r="Y8486">
        <v>1</v>
      </c>
      <c r="AA8486" t="s">
        <v>27528</v>
      </c>
      <c r="AB8486" t="s">
        <v>36</v>
      </c>
      <c r="AD8486" s="27">
        <v>42156</v>
      </c>
      <c r="AE8486" t="s">
        <v>11554</v>
      </c>
      <c r="AH8486">
        <v>0</v>
      </c>
      <c r="AN8486" t="s">
        <v>238</v>
      </c>
      <c r="AO8486">
        <v>1</v>
      </c>
      <c r="AP8486" t="s">
        <v>239</v>
      </c>
      <c r="AQ8486" s="27">
        <v>41656</v>
      </c>
      <c r="AR8486" t="s">
        <v>240</v>
      </c>
      <c r="AS8486">
        <v>1</v>
      </c>
      <c r="AT8486" t="s">
        <v>239</v>
      </c>
      <c r="AU8486" s="27">
        <v>41656</v>
      </c>
    </row>
    <row r="8487" spans="1:47" x14ac:dyDescent="0.2">
      <c r="A8487">
        <v>8486</v>
      </c>
      <c r="B8487" t="s">
        <v>27529</v>
      </c>
      <c r="C8487" t="s">
        <v>8894</v>
      </c>
      <c r="D8487" t="s">
        <v>2220</v>
      </c>
      <c r="E8487" s="27">
        <v>41852</v>
      </c>
      <c r="F8487" t="s">
        <v>294</v>
      </c>
      <c r="G8487" s="27">
        <v>25246</v>
      </c>
      <c r="H8487">
        <v>47</v>
      </c>
      <c r="I8487" t="s">
        <v>234</v>
      </c>
      <c r="J8487" t="s">
        <v>250</v>
      </c>
      <c r="K8487">
        <v>0</v>
      </c>
      <c r="L8487">
        <v>9</v>
      </c>
      <c r="M8487">
        <v>0</v>
      </c>
      <c r="N8487">
        <v>0</v>
      </c>
      <c r="O8487">
        <v>7</v>
      </c>
      <c r="P8487">
        <v>-1</v>
      </c>
      <c r="Q8487" s="28">
        <v>41851.30972222222</v>
      </c>
      <c r="R8487" s="28">
        <v>41852.088888888888</v>
      </c>
      <c r="S8487" t="s">
        <v>27530</v>
      </c>
      <c r="T8487" s="27">
        <v>41851</v>
      </c>
      <c r="V8487">
        <v>1</v>
      </c>
      <c r="W8487" t="s">
        <v>32</v>
      </c>
      <c r="X8487" t="s">
        <v>261</v>
      </c>
      <c r="Y8487">
        <v>1</v>
      </c>
      <c r="AA8487" t="s">
        <v>27531</v>
      </c>
      <c r="AB8487" t="s">
        <v>32</v>
      </c>
      <c r="AD8487" s="27">
        <v>42032</v>
      </c>
      <c r="AE8487" t="s">
        <v>261</v>
      </c>
      <c r="AH8487">
        <v>0</v>
      </c>
      <c r="AN8487" t="s">
        <v>238</v>
      </c>
      <c r="AO8487">
        <v>2</v>
      </c>
      <c r="AP8487" t="s">
        <v>239</v>
      </c>
      <c r="AQ8487" s="27">
        <v>41852</v>
      </c>
      <c r="AR8487" t="s">
        <v>240</v>
      </c>
      <c r="AS8487">
        <v>9</v>
      </c>
      <c r="AT8487" t="s">
        <v>269</v>
      </c>
      <c r="AU8487" s="27">
        <v>41852</v>
      </c>
    </row>
    <row r="8488" spans="1:47" x14ac:dyDescent="0.2">
      <c r="A8488">
        <v>8487</v>
      </c>
      <c r="B8488" t="s">
        <v>27532</v>
      </c>
      <c r="C8488" t="s">
        <v>1147</v>
      </c>
      <c r="D8488" t="s">
        <v>3624</v>
      </c>
      <c r="E8488" s="27">
        <v>41372</v>
      </c>
      <c r="F8488" t="s">
        <v>233</v>
      </c>
      <c r="G8488" s="27">
        <v>28801</v>
      </c>
      <c r="H8488">
        <v>37</v>
      </c>
      <c r="I8488" t="s">
        <v>244</v>
      </c>
      <c r="J8488" t="s">
        <v>245</v>
      </c>
      <c r="K8488">
        <v>0</v>
      </c>
      <c r="L8488">
        <v>8</v>
      </c>
      <c r="M8488">
        <v>0</v>
      </c>
      <c r="N8488">
        <v>0</v>
      </c>
      <c r="O8488">
        <v>3</v>
      </c>
      <c r="P8488">
        <v>-1</v>
      </c>
      <c r="Q8488" s="28">
        <v>41371.247916666667</v>
      </c>
      <c r="R8488" s="28">
        <v>41613.241666666669</v>
      </c>
      <c r="S8488" t="s">
        <v>27533</v>
      </c>
      <c r="T8488" s="27">
        <v>41371</v>
      </c>
      <c r="V8488">
        <v>1</v>
      </c>
      <c r="W8488" t="s">
        <v>32</v>
      </c>
      <c r="X8488" t="s">
        <v>364</v>
      </c>
      <c r="Y8488">
        <v>0</v>
      </c>
      <c r="AB8488" t="s">
        <v>237</v>
      </c>
      <c r="AH8488">
        <v>0</v>
      </c>
      <c r="AN8488" t="s">
        <v>238</v>
      </c>
      <c r="AO8488">
        <v>5</v>
      </c>
      <c r="AP8488" t="s">
        <v>246</v>
      </c>
      <c r="AQ8488" s="27">
        <v>41372</v>
      </c>
      <c r="AR8488" t="s">
        <v>240</v>
      </c>
      <c r="AS8488">
        <v>8</v>
      </c>
      <c r="AT8488" t="s">
        <v>269</v>
      </c>
      <c r="AU8488" s="27">
        <v>41372</v>
      </c>
    </row>
    <row r="8489" spans="1:47" x14ac:dyDescent="0.2">
      <c r="A8489">
        <v>8488</v>
      </c>
      <c r="B8489" t="s">
        <v>27534</v>
      </c>
      <c r="C8489" t="s">
        <v>14849</v>
      </c>
      <c r="D8489" t="s">
        <v>1087</v>
      </c>
      <c r="E8489" s="27">
        <v>41319</v>
      </c>
      <c r="F8489" t="s">
        <v>233</v>
      </c>
      <c r="G8489" s="27">
        <v>28792</v>
      </c>
      <c r="H8489">
        <v>37</v>
      </c>
      <c r="I8489" t="s">
        <v>244</v>
      </c>
      <c r="J8489" t="s">
        <v>250</v>
      </c>
      <c r="K8489">
        <v>0</v>
      </c>
      <c r="L8489">
        <v>5</v>
      </c>
      <c r="M8489">
        <v>0</v>
      </c>
      <c r="N8489">
        <v>0</v>
      </c>
      <c r="O8489">
        <v>8</v>
      </c>
      <c r="P8489">
        <v>-1</v>
      </c>
      <c r="Q8489" s="28">
        <v>41318.268750000003</v>
      </c>
      <c r="R8489" s="28">
        <v>41319.367361111108</v>
      </c>
      <c r="S8489" t="s">
        <v>27535</v>
      </c>
      <c r="T8489" s="27">
        <v>41318</v>
      </c>
      <c r="V8489">
        <v>1</v>
      </c>
      <c r="W8489" t="s">
        <v>36</v>
      </c>
      <c r="X8489" t="s">
        <v>279</v>
      </c>
      <c r="Y8489">
        <v>0</v>
      </c>
      <c r="AB8489" t="s">
        <v>237</v>
      </c>
      <c r="AH8489">
        <v>0</v>
      </c>
      <c r="AN8489" t="s">
        <v>238</v>
      </c>
      <c r="AO8489">
        <v>5</v>
      </c>
      <c r="AP8489" t="s">
        <v>246</v>
      </c>
      <c r="AQ8489" s="27">
        <v>41319</v>
      </c>
      <c r="AR8489" t="s">
        <v>240</v>
      </c>
      <c r="AS8489">
        <v>5</v>
      </c>
      <c r="AT8489" t="s">
        <v>246</v>
      </c>
      <c r="AU8489" s="27">
        <v>41319</v>
      </c>
    </row>
    <row r="8490" spans="1:47" x14ac:dyDescent="0.2">
      <c r="A8490">
        <v>8489</v>
      </c>
      <c r="B8490" t="s">
        <v>27536</v>
      </c>
      <c r="C8490" t="s">
        <v>27537</v>
      </c>
      <c r="D8490" t="s">
        <v>27538</v>
      </c>
      <c r="E8490" s="27">
        <v>41964</v>
      </c>
      <c r="F8490" t="s">
        <v>233</v>
      </c>
      <c r="G8490" s="27">
        <v>34815</v>
      </c>
      <c r="H8490">
        <v>20</v>
      </c>
      <c r="I8490" t="s">
        <v>259</v>
      </c>
      <c r="J8490" t="s">
        <v>245</v>
      </c>
      <c r="K8490">
        <v>0</v>
      </c>
      <c r="L8490">
        <v>4</v>
      </c>
      <c r="M8490">
        <v>0</v>
      </c>
      <c r="N8490">
        <v>0</v>
      </c>
      <c r="O8490">
        <v>1</v>
      </c>
      <c r="P8490">
        <v>-1</v>
      </c>
      <c r="Q8490" s="28">
        <v>41963.418055555558</v>
      </c>
      <c r="R8490" s="28">
        <v>41964.07916666667</v>
      </c>
      <c r="S8490" t="s">
        <v>27539</v>
      </c>
      <c r="T8490" s="27">
        <v>41963</v>
      </c>
      <c r="V8490">
        <v>1</v>
      </c>
      <c r="W8490" t="s">
        <v>32</v>
      </c>
      <c r="X8490" t="s">
        <v>453</v>
      </c>
      <c r="Y8490">
        <v>0</v>
      </c>
      <c r="AB8490" t="s">
        <v>237</v>
      </c>
      <c r="AH8490">
        <v>0</v>
      </c>
      <c r="AN8490" t="s">
        <v>238</v>
      </c>
      <c r="AO8490">
        <v>5</v>
      </c>
      <c r="AP8490" t="s">
        <v>246</v>
      </c>
      <c r="AQ8490" s="27">
        <v>41964</v>
      </c>
      <c r="AR8490" t="s">
        <v>240</v>
      </c>
      <c r="AS8490">
        <v>4</v>
      </c>
      <c r="AT8490" t="s">
        <v>239</v>
      </c>
      <c r="AU8490" s="27">
        <v>41964</v>
      </c>
    </row>
    <row r="8491" spans="1:47" x14ac:dyDescent="0.2">
      <c r="A8491">
        <v>8490</v>
      </c>
      <c r="B8491" t="s">
        <v>27540</v>
      </c>
      <c r="C8491" t="s">
        <v>2272</v>
      </c>
      <c r="D8491" t="s">
        <v>27541</v>
      </c>
      <c r="E8491" s="27">
        <v>41933</v>
      </c>
      <c r="F8491" t="s">
        <v>233</v>
      </c>
      <c r="G8491" s="27">
        <v>28100</v>
      </c>
      <c r="H8491">
        <v>39</v>
      </c>
      <c r="I8491" t="s">
        <v>244</v>
      </c>
      <c r="J8491" t="s">
        <v>353</v>
      </c>
      <c r="K8491">
        <v>0</v>
      </c>
      <c r="L8491">
        <v>1</v>
      </c>
      <c r="M8491">
        <v>0</v>
      </c>
      <c r="N8491">
        <v>0</v>
      </c>
      <c r="O8491">
        <v>1</v>
      </c>
      <c r="S8491" t="s">
        <v>27542</v>
      </c>
      <c r="U8491" s="27">
        <v>41932</v>
      </c>
      <c r="V8491">
        <v>1</v>
      </c>
      <c r="W8491" t="s">
        <v>32</v>
      </c>
      <c r="X8491" t="s">
        <v>274</v>
      </c>
      <c r="Y8491">
        <v>0</v>
      </c>
      <c r="AB8491" t="s">
        <v>237</v>
      </c>
      <c r="AH8491">
        <v>0</v>
      </c>
      <c r="AN8491" t="s">
        <v>238</v>
      </c>
      <c r="AO8491">
        <v>1</v>
      </c>
      <c r="AP8491" t="s">
        <v>239</v>
      </c>
      <c r="AQ8491" s="27">
        <v>41933</v>
      </c>
      <c r="AR8491" t="s">
        <v>240</v>
      </c>
      <c r="AS8491">
        <v>1</v>
      </c>
      <c r="AT8491" t="s">
        <v>239</v>
      </c>
      <c r="AU8491" s="27">
        <v>41933</v>
      </c>
    </row>
    <row r="8492" spans="1:47" x14ac:dyDescent="0.2">
      <c r="A8492">
        <v>8491</v>
      </c>
      <c r="B8492" t="s">
        <v>27543</v>
      </c>
      <c r="C8492" t="s">
        <v>288</v>
      </c>
      <c r="D8492" t="s">
        <v>8231</v>
      </c>
      <c r="E8492" s="27">
        <v>41657</v>
      </c>
      <c r="F8492" t="s">
        <v>233</v>
      </c>
      <c r="G8492" s="27">
        <v>23880</v>
      </c>
      <c r="H8492">
        <v>50</v>
      </c>
      <c r="I8492" t="s">
        <v>234</v>
      </c>
      <c r="J8492" t="s">
        <v>250</v>
      </c>
      <c r="K8492">
        <v>0</v>
      </c>
      <c r="L8492">
        <v>3</v>
      </c>
      <c r="M8492">
        <v>0</v>
      </c>
      <c r="N8492">
        <v>0</v>
      </c>
      <c r="O8492">
        <v>7</v>
      </c>
      <c r="P8492">
        <v>-1</v>
      </c>
      <c r="Q8492" s="28">
        <v>41656.377083333333</v>
      </c>
      <c r="R8492" s="28">
        <v>41659.337500000001</v>
      </c>
      <c r="S8492" t="s">
        <v>27544</v>
      </c>
      <c r="T8492" s="27">
        <v>41656</v>
      </c>
      <c r="V8492">
        <v>1</v>
      </c>
      <c r="W8492" t="s">
        <v>32</v>
      </c>
      <c r="X8492" t="s">
        <v>261</v>
      </c>
      <c r="Y8492">
        <v>0</v>
      </c>
      <c r="AB8492" t="s">
        <v>237</v>
      </c>
      <c r="AH8492">
        <v>0</v>
      </c>
      <c r="AN8492" t="s">
        <v>238</v>
      </c>
      <c r="AO8492">
        <v>1</v>
      </c>
      <c r="AP8492" t="s">
        <v>239</v>
      </c>
      <c r="AQ8492" s="27">
        <v>41657</v>
      </c>
      <c r="AR8492" t="s">
        <v>240</v>
      </c>
      <c r="AS8492">
        <v>3</v>
      </c>
      <c r="AT8492" t="s">
        <v>239</v>
      </c>
      <c r="AU8492" s="27">
        <v>41657</v>
      </c>
    </row>
    <row r="8493" spans="1:47" x14ac:dyDescent="0.2">
      <c r="A8493">
        <v>8492</v>
      </c>
      <c r="B8493" t="s">
        <v>27545</v>
      </c>
      <c r="C8493" t="s">
        <v>1317</v>
      </c>
      <c r="D8493" t="s">
        <v>586</v>
      </c>
      <c r="E8493" s="27">
        <v>41535</v>
      </c>
      <c r="F8493" t="s">
        <v>233</v>
      </c>
      <c r="G8493" s="27">
        <v>32875</v>
      </c>
      <c r="H8493">
        <v>26</v>
      </c>
      <c r="I8493" t="s">
        <v>244</v>
      </c>
      <c r="J8493" t="s">
        <v>250</v>
      </c>
      <c r="K8493">
        <v>0</v>
      </c>
      <c r="L8493">
        <v>10</v>
      </c>
      <c r="M8493">
        <v>0</v>
      </c>
      <c r="N8493">
        <v>0</v>
      </c>
      <c r="O8493">
        <v>7</v>
      </c>
      <c r="P8493">
        <v>-1</v>
      </c>
      <c r="Q8493" s="28">
        <v>41534.497916666667</v>
      </c>
      <c r="R8493" s="28">
        <v>41537.324999999997</v>
      </c>
      <c r="S8493" t="s">
        <v>27546</v>
      </c>
      <c r="T8493" s="27">
        <v>41534</v>
      </c>
      <c r="V8493">
        <v>1</v>
      </c>
      <c r="W8493" t="s">
        <v>32</v>
      </c>
      <c r="X8493" t="s">
        <v>337</v>
      </c>
      <c r="Y8493">
        <v>1</v>
      </c>
      <c r="AA8493" t="s">
        <v>27547</v>
      </c>
      <c r="AB8493" t="s">
        <v>32</v>
      </c>
      <c r="AC8493">
        <v>1</v>
      </c>
      <c r="AD8493" s="27">
        <v>41549</v>
      </c>
      <c r="AE8493" t="s">
        <v>27548</v>
      </c>
      <c r="AF8493" s="27">
        <v>41550</v>
      </c>
      <c r="AG8493" s="27">
        <v>41711</v>
      </c>
      <c r="AH8493">
        <v>0</v>
      </c>
      <c r="AN8493" t="s">
        <v>238</v>
      </c>
      <c r="AO8493">
        <v>9</v>
      </c>
      <c r="AP8493" t="s">
        <v>269</v>
      </c>
      <c r="AQ8493" s="27">
        <v>41535</v>
      </c>
      <c r="AR8493" t="s">
        <v>240</v>
      </c>
      <c r="AS8493">
        <v>10</v>
      </c>
      <c r="AT8493" t="s">
        <v>269</v>
      </c>
      <c r="AU8493" s="27">
        <v>41535</v>
      </c>
    </row>
    <row r="8494" spans="1:47" x14ac:dyDescent="0.2">
      <c r="A8494">
        <v>8493</v>
      </c>
      <c r="B8494" t="s">
        <v>27549</v>
      </c>
      <c r="C8494" t="s">
        <v>17823</v>
      </c>
      <c r="D8494" t="s">
        <v>10255</v>
      </c>
      <c r="E8494" s="27">
        <v>41366</v>
      </c>
      <c r="F8494" t="s">
        <v>233</v>
      </c>
      <c r="G8494" s="27">
        <v>34333</v>
      </c>
      <c r="H8494">
        <v>22</v>
      </c>
      <c r="I8494" t="s">
        <v>259</v>
      </c>
      <c r="J8494" t="s">
        <v>250</v>
      </c>
      <c r="K8494">
        <v>0</v>
      </c>
      <c r="L8494">
        <v>8</v>
      </c>
      <c r="M8494">
        <v>1</v>
      </c>
      <c r="N8494">
        <v>0</v>
      </c>
      <c r="O8494">
        <v>2</v>
      </c>
      <c r="P8494">
        <v>0</v>
      </c>
      <c r="Q8494" s="28">
        <v>41366.506944444445</v>
      </c>
      <c r="R8494" s="28">
        <v>41366.534722222219</v>
      </c>
      <c r="S8494" t="s">
        <v>27550</v>
      </c>
      <c r="T8494" s="27">
        <v>41365</v>
      </c>
      <c r="V8494">
        <v>1</v>
      </c>
      <c r="W8494" t="s">
        <v>32</v>
      </c>
      <c r="X8494" t="s">
        <v>27551</v>
      </c>
      <c r="Y8494">
        <v>0</v>
      </c>
      <c r="AB8494" t="s">
        <v>237</v>
      </c>
      <c r="AH8494">
        <v>0</v>
      </c>
      <c r="AN8494" t="s">
        <v>238</v>
      </c>
      <c r="AO8494">
        <v>8</v>
      </c>
      <c r="AP8494" t="s">
        <v>269</v>
      </c>
      <c r="AQ8494" s="27">
        <v>41366</v>
      </c>
      <c r="AR8494" t="s">
        <v>240</v>
      </c>
      <c r="AS8494">
        <v>8</v>
      </c>
      <c r="AT8494" t="s">
        <v>269</v>
      </c>
      <c r="AU8494" s="27">
        <v>41366</v>
      </c>
    </row>
    <row r="8495" spans="1:47" x14ac:dyDescent="0.2">
      <c r="A8495">
        <v>8494</v>
      </c>
      <c r="B8495" t="s">
        <v>27552</v>
      </c>
      <c r="C8495" t="s">
        <v>27553</v>
      </c>
      <c r="D8495" t="s">
        <v>2401</v>
      </c>
      <c r="E8495" s="27">
        <v>41355</v>
      </c>
      <c r="F8495" t="s">
        <v>294</v>
      </c>
      <c r="G8495" s="27">
        <v>31140</v>
      </c>
      <c r="H8495">
        <v>31</v>
      </c>
      <c r="I8495" t="s">
        <v>244</v>
      </c>
      <c r="J8495" t="s">
        <v>245</v>
      </c>
      <c r="K8495">
        <v>0</v>
      </c>
      <c r="L8495">
        <v>2</v>
      </c>
      <c r="M8495">
        <v>0</v>
      </c>
      <c r="N8495">
        <v>0</v>
      </c>
      <c r="O8495">
        <v>0</v>
      </c>
      <c r="P8495">
        <v>0</v>
      </c>
      <c r="Q8495" s="28">
        <v>41355.5</v>
      </c>
      <c r="R8495" s="28">
        <v>41359.406944444447</v>
      </c>
      <c r="S8495" t="s">
        <v>27554</v>
      </c>
      <c r="T8495" s="27">
        <v>41354</v>
      </c>
      <c r="V8495">
        <v>1</v>
      </c>
      <c r="W8495" t="s">
        <v>36</v>
      </c>
      <c r="X8495" t="s">
        <v>279</v>
      </c>
      <c r="Y8495">
        <v>0</v>
      </c>
      <c r="AB8495" t="s">
        <v>237</v>
      </c>
      <c r="AH8495">
        <v>0</v>
      </c>
      <c r="AN8495" t="s">
        <v>238</v>
      </c>
      <c r="AO8495">
        <v>2</v>
      </c>
      <c r="AP8495" t="s">
        <v>239</v>
      </c>
      <c r="AQ8495" s="27">
        <v>41355</v>
      </c>
      <c r="AR8495" t="s">
        <v>240</v>
      </c>
      <c r="AS8495">
        <v>2</v>
      </c>
      <c r="AT8495" t="s">
        <v>239</v>
      </c>
      <c r="AU8495" s="27">
        <v>41355</v>
      </c>
    </row>
    <row r="8496" spans="1:47" x14ac:dyDescent="0.2">
      <c r="A8496">
        <v>8495</v>
      </c>
      <c r="B8496" t="s">
        <v>27555</v>
      </c>
      <c r="C8496" t="s">
        <v>990</v>
      </c>
      <c r="D8496" t="s">
        <v>27556</v>
      </c>
      <c r="E8496" s="27">
        <v>41429</v>
      </c>
      <c r="F8496" t="s">
        <v>294</v>
      </c>
      <c r="G8496" s="27">
        <v>32028</v>
      </c>
      <c r="H8496">
        <v>28</v>
      </c>
      <c r="I8496" t="s">
        <v>244</v>
      </c>
      <c r="J8496" t="s">
        <v>250</v>
      </c>
      <c r="K8496">
        <v>0</v>
      </c>
      <c r="L8496">
        <v>2</v>
      </c>
      <c r="M8496">
        <v>0</v>
      </c>
      <c r="N8496">
        <v>0</v>
      </c>
      <c r="O8496">
        <v>1</v>
      </c>
      <c r="P8496">
        <v>-8</v>
      </c>
      <c r="Q8496" s="28">
        <v>41421.211805555555</v>
      </c>
      <c r="R8496" s="28">
        <v>41423.436805555553</v>
      </c>
      <c r="S8496" t="s">
        <v>27557</v>
      </c>
      <c r="U8496" s="27">
        <v>41421</v>
      </c>
      <c r="V8496">
        <v>8</v>
      </c>
      <c r="W8496" t="s">
        <v>32</v>
      </c>
      <c r="X8496" t="s">
        <v>274</v>
      </c>
      <c r="Y8496">
        <v>0</v>
      </c>
      <c r="AB8496" t="s">
        <v>237</v>
      </c>
      <c r="AH8496">
        <v>0</v>
      </c>
      <c r="AN8496" t="s">
        <v>238</v>
      </c>
      <c r="AO8496">
        <v>2</v>
      </c>
      <c r="AP8496" t="s">
        <v>239</v>
      </c>
      <c r="AQ8496" s="27">
        <v>41429</v>
      </c>
      <c r="AR8496" t="s">
        <v>240</v>
      </c>
      <c r="AS8496">
        <v>2</v>
      </c>
      <c r="AT8496" t="s">
        <v>239</v>
      </c>
      <c r="AU8496" s="27">
        <v>41429</v>
      </c>
    </row>
    <row r="8497" spans="1:47" x14ac:dyDescent="0.2">
      <c r="A8497">
        <v>8496</v>
      </c>
      <c r="B8497" t="s">
        <v>27558</v>
      </c>
      <c r="C8497" t="s">
        <v>4855</v>
      </c>
      <c r="D8497" t="s">
        <v>4096</v>
      </c>
      <c r="E8497" s="27">
        <v>41665</v>
      </c>
      <c r="F8497" t="s">
        <v>233</v>
      </c>
      <c r="G8497" s="27">
        <v>34887</v>
      </c>
      <c r="H8497">
        <v>20</v>
      </c>
      <c r="I8497" t="s">
        <v>259</v>
      </c>
      <c r="J8497" t="s">
        <v>245</v>
      </c>
      <c r="K8497">
        <v>0</v>
      </c>
      <c r="L8497">
        <v>3</v>
      </c>
      <c r="M8497">
        <v>0</v>
      </c>
      <c r="N8497">
        <v>3</v>
      </c>
      <c r="O8497">
        <v>0</v>
      </c>
      <c r="P8497">
        <v>0</v>
      </c>
      <c r="Q8497" s="28">
        <v>41665.234722222223</v>
      </c>
      <c r="R8497" s="28">
        <v>41666.061805555553</v>
      </c>
      <c r="S8497" t="s">
        <v>27559</v>
      </c>
      <c r="T8497" s="27">
        <v>41665</v>
      </c>
      <c r="V8497">
        <v>0</v>
      </c>
      <c r="W8497" t="s">
        <v>32</v>
      </c>
      <c r="X8497" t="s">
        <v>254</v>
      </c>
      <c r="Y8497">
        <v>1</v>
      </c>
      <c r="AA8497" t="s">
        <v>27560</v>
      </c>
      <c r="AB8497" t="s">
        <v>36</v>
      </c>
      <c r="AC8497">
        <v>0</v>
      </c>
      <c r="AD8497" s="27">
        <v>42056</v>
      </c>
      <c r="AE8497" t="s">
        <v>412</v>
      </c>
      <c r="AF8497" s="27">
        <v>42056</v>
      </c>
      <c r="AG8497" s="27">
        <v>42056</v>
      </c>
      <c r="AH8497">
        <v>0</v>
      </c>
      <c r="AN8497" t="s">
        <v>238</v>
      </c>
      <c r="AO8497">
        <v>5</v>
      </c>
      <c r="AP8497" t="s">
        <v>246</v>
      </c>
      <c r="AQ8497" s="27">
        <v>41665</v>
      </c>
      <c r="AR8497" t="s">
        <v>240</v>
      </c>
      <c r="AS8497">
        <v>3</v>
      </c>
      <c r="AT8497" t="s">
        <v>239</v>
      </c>
      <c r="AU8497" s="27">
        <v>41665</v>
      </c>
    </row>
    <row r="8498" spans="1:47" x14ac:dyDescent="0.2">
      <c r="A8498">
        <v>8497</v>
      </c>
      <c r="B8498" t="s">
        <v>27561</v>
      </c>
      <c r="C8498" t="s">
        <v>1168</v>
      </c>
      <c r="D8498" t="s">
        <v>8133</v>
      </c>
      <c r="E8498" s="27">
        <v>41816</v>
      </c>
      <c r="F8498" t="s">
        <v>233</v>
      </c>
      <c r="G8498" s="27">
        <v>31786</v>
      </c>
      <c r="H8498">
        <v>29</v>
      </c>
      <c r="I8498" t="s">
        <v>244</v>
      </c>
      <c r="J8498" t="s">
        <v>250</v>
      </c>
      <c r="K8498">
        <v>0</v>
      </c>
      <c r="L8498">
        <v>5</v>
      </c>
      <c r="M8498">
        <v>0</v>
      </c>
      <c r="N8498">
        <v>0</v>
      </c>
      <c r="O8498">
        <v>1</v>
      </c>
      <c r="P8498">
        <v>0</v>
      </c>
      <c r="Q8498" s="28">
        <v>41816.304861111108</v>
      </c>
      <c r="R8498" s="28">
        <v>41823.42291666667</v>
      </c>
      <c r="S8498" t="s">
        <v>27562</v>
      </c>
      <c r="T8498" s="27">
        <v>41816</v>
      </c>
      <c r="V8498">
        <v>0</v>
      </c>
      <c r="W8498" t="s">
        <v>32</v>
      </c>
      <c r="X8498" t="s">
        <v>378</v>
      </c>
      <c r="Y8498">
        <v>0</v>
      </c>
      <c r="AB8498" t="s">
        <v>237</v>
      </c>
      <c r="AH8498">
        <v>0</v>
      </c>
      <c r="AN8498" t="s">
        <v>238</v>
      </c>
      <c r="AO8498">
        <v>3</v>
      </c>
      <c r="AP8498" t="s">
        <v>239</v>
      </c>
      <c r="AQ8498" s="27">
        <v>41816</v>
      </c>
      <c r="AR8498" t="s">
        <v>240</v>
      </c>
      <c r="AS8498">
        <v>5</v>
      </c>
      <c r="AT8498" t="s">
        <v>246</v>
      </c>
      <c r="AU8498" s="27">
        <v>41816</v>
      </c>
    </row>
    <row r="8499" spans="1:47" x14ac:dyDescent="0.2">
      <c r="A8499">
        <v>8498</v>
      </c>
      <c r="B8499" t="s">
        <v>27563</v>
      </c>
      <c r="C8499" t="s">
        <v>27564</v>
      </c>
      <c r="D8499" t="s">
        <v>1295</v>
      </c>
      <c r="E8499" s="27">
        <v>41760</v>
      </c>
      <c r="F8499" t="s">
        <v>233</v>
      </c>
      <c r="G8499" s="27">
        <v>34578</v>
      </c>
      <c r="H8499">
        <v>21</v>
      </c>
      <c r="I8499" t="s">
        <v>259</v>
      </c>
      <c r="J8499" t="s">
        <v>245</v>
      </c>
      <c r="K8499">
        <v>0</v>
      </c>
      <c r="L8499">
        <v>3</v>
      </c>
      <c r="M8499">
        <v>0</v>
      </c>
      <c r="N8499">
        <v>0</v>
      </c>
      <c r="O8499">
        <v>0</v>
      </c>
      <c r="P8499">
        <v>-1</v>
      </c>
      <c r="Q8499" s="28">
        <v>41759.1875</v>
      </c>
      <c r="R8499" s="28">
        <v>41760.39166666667</v>
      </c>
      <c r="S8499" t="s">
        <v>27565</v>
      </c>
      <c r="T8499" s="27">
        <v>41759</v>
      </c>
      <c r="V8499">
        <v>1</v>
      </c>
      <c r="W8499" t="s">
        <v>32</v>
      </c>
      <c r="X8499" t="s">
        <v>974</v>
      </c>
      <c r="Y8499">
        <v>0</v>
      </c>
      <c r="AB8499" t="s">
        <v>237</v>
      </c>
      <c r="AH8499">
        <v>0</v>
      </c>
      <c r="AN8499" t="s">
        <v>238</v>
      </c>
      <c r="AO8499">
        <v>5</v>
      </c>
      <c r="AP8499" t="s">
        <v>246</v>
      </c>
      <c r="AQ8499" s="27">
        <v>41760</v>
      </c>
      <c r="AR8499" t="s">
        <v>240</v>
      </c>
      <c r="AS8499">
        <v>3</v>
      </c>
      <c r="AT8499" t="s">
        <v>239</v>
      </c>
      <c r="AU8499" s="27">
        <v>41760</v>
      </c>
    </row>
    <row r="8500" spans="1:47" x14ac:dyDescent="0.2">
      <c r="A8500">
        <v>8499</v>
      </c>
      <c r="B8500" t="s">
        <v>27566</v>
      </c>
      <c r="C8500" t="s">
        <v>656</v>
      </c>
      <c r="D8500" t="s">
        <v>27567</v>
      </c>
      <c r="E8500" s="27">
        <v>41360</v>
      </c>
      <c r="F8500" t="s">
        <v>233</v>
      </c>
      <c r="G8500" s="27">
        <v>33032</v>
      </c>
      <c r="H8500">
        <v>25</v>
      </c>
      <c r="I8500" t="s">
        <v>244</v>
      </c>
      <c r="J8500" t="s">
        <v>250</v>
      </c>
      <c r="K8500">
        <v>0</v>
      </c>
      <c r="L8500">
        <v>5</v>
      </c>
      <c r="M8500">
        <v>0</v>
      </c>
      <c r="N8500">
        <v>0</v>
      </c>
      <c r="O8500">
        <v>2</v>
      </c>
      <c r="P8500">
        <v>-1</v>
      </c>
      <c r="Q8500" s="28">
        <v>41359.406944444447</v>
      </c>
      <c r="R8500" s="28">
        <v>42213.267361111109</v>
      </c>
      <c r="S8500" t="s">
        <v>27568</v>
      </c>
      <c r="T8500" s="27">
        <v>41359</v>
      </c>
      <c r="V8500">
        <v>1</v>
      </c>
      <c r="W8500" t="s">
        <v>32</v>
      </c>
      <c r="X8500" t="s">
        <v>1555</v>
      </c>
      <c r="Y8500">
        <v>0</v>
      </c>
      <c r="AB8500" t="s">
        <v>237</v>
      </c>
      <c r="AH8500">
        <v>0</v>
      </c>
      <c r="AN8500" t="s">
        <v>238</v>
      </c>
      <c r="AO8500">
        <v>4</v>
      </c>
      <c r="AP8500" t="s">
        <v>239</v>
      </c>
      <c r="AQ8500" s="27">
        <v>41360</v>
      </c>
      <c r="AR8500" t="s">
        <v>240</v>
      </c>
      <c r="AS8500">
        <v>5</v>
      </c>
      <c r="AT8500" t="s">
        <v>246</v>
      </c>
      <c r="AU8500" s="27">
        <v>41360</v>
      </c>
    </row>
    <row r="8501" spans="1:47" x14ac:dyDescent="0.2">
      <c r="A8501">
        <v>8500</v>
      </c>
      <c r="B8501" t="s">
        <v>27569</v>
      </c>
      <c r="C8501" t="s">
        <v>27570</v>
      </c>
      <c r="D8501" t="s">
        <v>2119</v>
      </c>
      <c r="E8501" s="27">
        <v>41292</v>
      </c>
      <c r="F8501" t="s">
        <v>233</v>
      </c>
      <c r="G8501" s="27">
        <v>34269</v>
      </c>
      <c r="H8501">
        <v>22</v>
      </c>
      <c r="I8501" t="s">
        <v>259</v>
      </c>
      <c r="J8501" t="s">
        <v>250</v>
      </c>
      <c r="K8501">
        <v>0</v>
      </c>
      <c r="L8501">
        <v>7</v>
      </c>
      <c r="M8501">
        <v>0</v>
      </c>
      <c r="N8501">
        <v>0</v>
      </c>
      <c r="O8501">
        <v>0</v>
      </c>
      <c r="P8501">
        <v>-1</v>
      </c>
      <c r="Q8501" s="28">
        <v>41291.056944444441</v>
      </c>
      <c r="R8501" s="28">
        <v>41341.193749999999</v>
      </c>
      <c r="S8501" t="s">
        <v>27571</v>
      </c>
      <c r="T8501" s="27">
        <v>41291</v>
      </c>
      <c r="V8501">
        <v>1</v>
      </c>
      <c r="W8501" t="s">
        <v>32</v>
      </c>
      <c r="X8501" t="s">
        <v>555</v>
      </c>
      <c r="Y8501">
        <v>1</v>
      </c>
      <c r="AA8501" t="s">
        <v>27572</v>
      </c>
      <c r="AB8501" t="s">
        <v>36</v>
      </c>
      <c r="AC8501">
        <v>0</v>
      </c>
      <c r="AD8501" s="27">
        <v>41600</v>
      </c>
      <c r="AE8501" t="s">
        <v>1508</v>
      </c>
      <c r="AF8501" s="27">
        <v>41600</v>
      </c>
      <c r="AG8501" s="27">
        <v>41619</v>
      </c>
      <c r="AH8501">
        <v>1</v>
      </c>
      <c r="AJ8501" t="s">
        <v>27573</v>
      </c>
      <c r="AK8501" t="s">
        <v>312</v>
      </c>
      <c r="AL8501" s="27">
        <v>41811</v>
      </c>
      <c r="AM8501" t="s">
        <v>867</v>
      </c>
      <c r="AN8501" t="s">
        <v>238</v>
      </c>
      <c r="AO8501">
        <v>7</v>
      </c>
      <c r="AP8501" t="s">
        <v>246</v>
      </c>
      <c r="AQ8501" s="27">
        <v>41292</v>
      </c>
      <c r="AR8501" t="s">
        <v>240</v>
      </c>
      <c r="AS8501">
        <v>7</v>
      </c>
      <c r="AT8501" t="s">
        <v>246</v>
      </c>
      <c r="AU8501" s="27">
        <v>41292</v>
      </c>
    </row>
    <row r="8502" spans="1:47" x14ac:dyDescent="0.2">
      <c r="A8502">
        <v>8501</v>
      </c>
      <c r="B8502" t="s">
        <v>27574</v>
      </c>
      <c r="C8502" t="s">
        <v>901</v>
      </c>
      <c r="D8502" t="s">
        <v>27575</v>
      </c>
      <c r="E8502" s="27">
        <v>41796</v>
      </c>
      <c r="F8502" t="s">
        <v>233</v>
      </c>
      <c r="G8502" s="27">
        <v>30270</v>
      </c>
      <c r="H8502">
        <v>33</v>
      </c>
      <c r="I8502" t="s">
        <v>244</v>
      </c>
      <c r="J8502" t="s">
        <v>250</v>
      </c>
      <c r="K8502">
        <v>0</v>
      </c>
      <c r="L8502">
        <v>10</v>
      </c>
      <c r="M8502">
        <v>0</v>
      </c>
      <c r="N8502">
        <v>1</v>
      </c>
      <c r="O8502">
        <v>14</v>
      </c>
      <c r="P8502">
        <v>-1</v>
      </c>
      <c r="Q8502" s="28">
        <v>41795.336111111108</v>
      </c>
      <c r="R8502" s="28">
        <v>41797.182638888888</v>
      </c>
      <c r="S8502" t="s">
        <v>27576</v>
      </c>
      <c r="T8502" s="27">
        <v>41795</v>
      </c>
      <c r="V8502">
        <v>1</v>
      </c>
      <c r="W8502" t="s">
        <v>32</v>
      </c>
      <c r="X8502" t="s">
        <v>364</v>
      </c>
      <c r="Y8502">
        <v>1</v>
      </c>
      <c r="AA8502" t="s">
        <v>27577</v>
      </c>
      <c r="AB8502" t="s">
        <v>32</v>
      </c>
      <c r="AD8502" s="27">
        <v>42356</v>
      </c>
      <c r="AE8502" t="s">
        <v>343</v>
      </c>
      <c r="AH8502">
        <v>0</v>
      </c>
      <c r="AN8502" t="s">
        <v>238</v>
      </c>
      <c r="AO8502">
        <v>8</v>
      </c>
      <c r="AP8502" t="s">
        <v>269</v>
      </c>
      <c r="AQ8502" s="27">
        <v>41796</v>
      </c>
      <c r="AR8502" t="s">
        <v>240</v>
      </c>
      <c r="AS8502">
        <v>10</v>
      </c>
      <c r="AT8502" t="s">
        <v>269</v>
      </c>
      <c r="AU8502" s="27">
        <v>41796</v>
      </c>
    </row>
    <row r="8503" spans="1:47" x14ac:dyDescent="0.2">
      <c r="A8503">
        <v>8502</v>
      </c>
      <c r="B8503" t="s">
        <v>27578</v>
      </c>
      <c r="C8503" t="s">
        <v>288</v>
      </c>
      <c r="D8503" t="s">
        <v>1110</v>
      </c>
      <c r="E8503" s="27">
        <v>41736</v>
      </c>
      <c r="F8503" t="s">
        <v>233</v>
      </c>
      <c r="G8503" s="27">
        <v>23182</v>
      </c>
      <c r="H8503">
        <v>52</v>
      </c>
      <c r="I8503" t="s">
        <v>234</v>
      </c>
      <c r="J8503" t="s">
        <v>245</v>
      </c>
      <c r="K8503">
        <v>0</v>
      </c>
      <c r="L8503">
        <v>2</v>
      </c>
      <c r="M8503">
        <v>0</v>
      </c>
      <c r="N8503">
        <v>0</v>
      </c>
      <c r="O8503">
        <v>3</v>
      </c>
      <c r="S8503" t="s">
        <v>27579</v>
      </c>
      <c r="U8503" s="27">
        <v>40534</v>
      </c>
      <c r="V8503">
        <v>1202</v>
      </c>
      <c r="W8503" t="s">
        <v>32</v>
      </c>
      <c r="X8503" t="s">
        <v>274</v>
      </c>
      <c r="Y8503">
        <v>0</v>
      </c>
      <c r="AB8503" t="s">
        <v>237</v>
      </c>
      <c r="AH8503">
        <v>0</v>
      </c>
      <c r="AN8503" t="s">
        <v>238</v>
      </c>
      <c r="AO8503">
        <v>1</v>
      </c>
      <c r="AP8503" t="s">
        <v>239</v>
      </c>
      <c r="AQ8503" s="27">
        <v>41736</v>
      </c>
      <c r="AR8503" t="s">
        <v>240</v>
      </c>
      <c r="AS8503">
        <v>2</v>
      </c>
      <c r="AT8503" t="s">
        <v>239</v>
      </c>
      <c r="AU8503" s="27">
        <v>41736</v>
      </c>
    </row>
    <row r="8504" spans="1:47" x14ac:dyDescent="0.2">
      <c r="A8504">
        <v>8503</v>
      </c>
      <c r="B8504" t="s">
        <v>27580</v>
      </c>
      <c r="C8504" t="s">
        <v>242</v>
      </c>
      <c r="D8504" t="s">
        <v>881</v>
      </c>
      <c r="E8504" s="27">
        <v>41352</v>
      </c>
      <c r="F8504" t="s">
        <v>233</v>
      </c>
      <c r="G8504" s="27">
        <v>31181</v>
      </c>
      <c r="H8504">
        <v>30</v>
      </c>
      <c r="I8504" t="s">
        <v>244</v>
      </c>
      <c r="J8504" t="s">
        <v>250</v>
      </c>
      <c r="K8504">
        <v>0</v>
      </c>
      <c r="L8504">
        <v>2</v>
      </c>
      <c r="M8504">
        <v>0</v>
      </c>
      <c r="N8504">
        <v>0</v>
      </c>
      <c r="O8504">
        <v>1</v>
      </c>
      <c r="P8504">
        <v>-1</v>
      </c>
      <c r="Q8504" s="28">
        <v>41351.473611111112</v>
      </c>
      <c r="R8504" s="28">
        <v>41352.276388888888</v>
      </c>
      <c r="S8504" t="s">
        <v>27581</v>
      </c>
      <c r="T8504" s="27">
        <v>41351</v>
      </c>
      <c r="V8504">
        <v>1</v>
      </c>
      <c r="W8504" t="s">
        <v>36</v>
      </c>
      <c r="X8504" t="s">
        <v>279</v>
      </c>
      <c r="Y8504">
        <v>0</v>
      </c>
      <c r="AB8504" t="s">
        <v>237</v>
      </c>
      <c r="AH8504">
        <v>0</v>
      </c>
      <c r="AN8504" t="s">
        <v>238</v>
      </c>
      <c r="AO8504">
        <v>3</v>
      </c>
      <c r="AP8504" t="s">
        <v>239</v>
      </c>
      <c r="AQ8504" s="27">
        <v>41352</v>
      </c>
      <c r="AR8504" t="s">
        <v>240</v>
      </c>
      <c r="AS8504">
        <v>2</v>
      </c>
      <c r="AT8504" t="s">
        <v>239</v>
      </c>
      <c r="AU8504" s="27">
        <v>41352</v>
      </c>
    </row>
    <row r="8505" spans="1:47" x14ac:dyDescent="0.2">
      <c r="A8505">
        <v>8504</v>
      </c>
      <c r="B8505" t="s">
        <v>27582</v>
      </c>
      <c r="C8505" t="s">
        <v>2809</v>
      </c>
      <c r="D8505" t="s">
        <v>7971</v>
      </c>
      <c r="E8505" s="27">
        <v>41374</v>
      </c>
      <c r="F8505" t="s">
        <v>233</v>
      </c>
      <c r="G8505" s="27">
        <v>32385</v>
      </c>
      <c r="H8505">
        <v>27</v>
      </c>
      <c r="I8505" t="s">
        <v>244</v>
      </c>
      <c r="J8505" t="s">
        <v>245</v>
      </c>
      <c r="K8505">
        <v>0</v>
      </c>
      <c r="L8505">
        <v>6</v>
      </c>
      <c r="M8505">
        <v>0</v>
      </c>
      <c r="N8505">
        <v>0</v>
      </c>
      <c r="O8505">
        <v>5</v>
      </c>
      <c r="P8505">
        <v>-1</v>
      </c>
      <c r="Q8505" s="28">
        <v>41373.143750000003</v>
      </c>
      <c r="R8505" s="28">
        <v>41379.321527777778</v>
      </c>
      <c r="S8505" t="s">
        <v>27583</v>
      </c>
      <c r="T8505" s="27">
        <v>41373</v>
      </c>
      <c r="V8505">
        <v>1</v>
      </c>
      <c r="W8505" t="s">
        <v>32</v>
      </c>
      <c r="X8505" t="s">
        <v>261</v>
      </c>
      <c r="Y8505">
        <v>1</v>
      </c>
      <c r="AA8505" t="s">
        <v>27584</v>
      </c>
      <c r="AB8505" t="s">
        <v>36</v>
      </c>
      <c r="AC8505">
        <v>79</v>
      </c>
      <c r="AD8505" s="27">
        <v>41506</v>
      </c>
      <c r="AE8505" t="s">
        <v>27585</v>
      </c>
      <c r="AF8505" s="27">
        <v>41585</v>
      </c>
      <c r="AG8505" s="27">
        <v>41615</v>
      </c>
      <c r="AH8505">
        <v>0</v>
      </c>
      <c r="AN8505" t="s">
        <v>238</v>
      </c>
      <c r="AO8505">
        <v>6</v>
      </c>
      <c r="AP8505" t="s">
        <v>246</v>
      </c>
      <c r="AQ8505" s="27">
        <v>41374</v>
      </c>
      <c r="AR8505" t="s">
        <v>240</v>
      </c>
      <c r="AS8505">
        <v>6</v>
      </c>
      <c r="AT8505" t="s">
        <v>246</v>
      </c>
      <c r="AU8505" s="27">
        <v>41374</v>
      </c>
    </row>
    <row r="8506" spans="1:47" x14ac:dyDescent="0.2">
      <c r="A8506">
        <v>8505</v>
      </c>
      <c r="B8506" t="s">
        <v>27586</v>
      </c>
      <c r="C8506" t="s">
        <v>27587</v>
      </c>
      <c r="D8506" t="s">
        <v>375</v>
      </c>
      <c r="E8506" s="27">
        <v>41836</v>
      </c>
      <c r="F8506" t="s">
        <v>233</v>
      </c>
      <c r="G8506" s="27">
        <v>33570</v>
      </c>
      <c r="H8506">
        <v>24</v>
      </c>
      <c r="I8506" t="s">
        <v>259</v>
      </c>
      <c r="J8506" t="s">
        <v>250</v>
      </c>
      <c r="K8506">
        <v>0</v>
      </c>
      <c r="L8506">
        <v>9</v>
      </c>
      <c r="M8506">
        <v>0</v>
      </c>
      <c r="N8506">
        <v>0</v>
      </c>
      <c r="O8506">
        <v>2</v>
      </c>
      <c r="P8506">
        <v>-1</v>
      </c>
      <c r="Q8506" s="28">
        <v>41835.131944444445</v>
      </c>
      <c r="R8506" s="28">
        <v>41837.245833333334</v>
      </c>
      <c r="S8506" t="s">
        <v>27588</v>
      </c>
      <c r="T8506" s="27">
        <v>41832</v>
      </c>
      <c r="V8506">
        <v>4</v>
      </c>
      <c r="W8506" t="s">
        <v>36</v>
      </c>
      <c r="X8506" t="s">
        <v>279</v>
      </c>
      <c r="Y8506">
        <v>1</v>
      </c>
      <c r="AA8506" t="s">
        <v>27589</v>
      </c>
      <c r="AB8506" t="s">
        <v>36</v>
      </c>
      <c r="AC8506">
        <v>51</v>
      </c>
      <c r="AD8506" s="27">
        <v>41850</v>
      </c>
      <c r="AE8506" t="s">
        <v>404</v>
      </c>
      <c r="AF8506" s="27">
        <v>41901</v>
      </c>
      <c r="AG8506" s="27">
        <v>41901</v>
      </c>
      <c r="AH8506">
        <v>0</v>
      </c>
      <c r="AN8506" t="s">
        <v>238</v>
      </c>
      <c r="AO8506">
        <v>9</v>
      </c>
      <c r="AP8506" t="s">
        <v>269</v>
      </c>
      <c r="AQ8506" s="27">
        <v>41836</v>
      </c>
      <c r="AR8506" t="s">
        <v>240</v>
      </c>
      <c r="AS8506">
        <v>9</v>
      </c>
      <c r="AT8506" t="s">
        <v>269</v>
      </c>
      <c r="AU8506" s="27">
        <v>41836</v>
      </c>
    </row>
    <row r="8507" spans="1:47" x14ac:dyDescent="0.2">
      <c r="A8507">
        <v>8506</v>
      </c>
      <c r="B8507" t="s">
        <v>27590</v>
      </c>
      <c r="C8507" t="s">
        <v>27591</v>
      </c>
      <c r="D8507" t="s">
        <v>918</v>
      </c>
      <c r="E8507" s="27">
        <v>41914</v>
      </c>
      <c r="F8507" t="s">
        <v>233</v>
      </c>
      <c r="G8507" s="27">
        <v>30979</v>
      </c>
      <c r="H8507">
        <v>31</v>
      </c>
      <c r="I8507" t="s">
        <v>244</v>
      </c>
      <c r="J8507" t="s">
        <v>250</v>
      </c>
      <c r="K8507">
        <v>0</v>
      </c>
      <c r="L8507">
        <v>6</v>
      </c>
      <c r="M8507">
        <v>0</v>
      </c>
      <c r="N8507">
        <v>0</v>
      </c>
      <c r="O8507">
        <v>4</v>
      </c>
      <c r="P8507">
        <v>-1</v>
      </c>
      <c r="Q8507" s="28">
        <v>41913.354166666664</v>
      </c>
      <c r="R8507" s="28">
        <v>42032.244444444441</v>
      </c>
      <c r="S8507" t="s">
        <v>27592</v>
      </c>
      <c r="U8507" s="27">
        <v>41913</v>
      </c>
      <c r="V8507">
        <v>1</v>
      </c>
      <c r="W8507" t="s">
        <v>32</v>
      </c>
      <c r="X8507" t="s">
        <v>274</v>
      </c>
      <c r="Y8507">
        <v>0</v>
      </c>
      <c r="AB8507" t="s">
        <v>237</v>
      </c>
      <c r="AH8507">
        <v>0</v>
      </c>
      <c r="AN8507" t="s">
        <v>238</v>
      </c>
      <c r="AO8507">
        <v>7</v>
      </c>
      <c r="AP8507" t="s">
        <v>246</v>
      </c>
      <c r="AQ8507" s="27">
        <v>41914</v>
      </c>
      <c r="AR8507" t="s">
        <v>240</v>
      </c>
      <c r="AS8507">
        <v>6</v>
      </c>
      <c r="AT8507" t="s">
        <v>246</v>
      </c>
      <c r="AU8507" s="27">
        <v>41914</v>
      </c>
    </row>
    <row r="8508" spans="1:47" x14ac:dyDescent="0.2">
      <c r="A8508">
        <v>8507</v>
      </c>
      <c r="B8508" t="s">
        <v>27593</v>
      </c>
      <c r="C8508" t="s">
        <v>793</v>
      </c>
      <c r="D8508" t="s">
        <v>27594</v>
      </c>
      <c r="E8508" s="27">
        <v>41700</v>
      </c>
      <c r="F8508" t="s">
        <v>294</v>
      </c>
      <c r="G8508" s="27">
        <v>34851</v>
      </c>
      <c r="H8508">
        <v>20</v>
      </c>
      <c r="I8508" t="s">
        <v>259</v>
      </c>
      <c r="J8508" t="s">
        <v>22</v>
      </c>
      <c r="K8508">
        <v>0</v>
      </c>
      <c r="L8508">
        <v>4</v>
      </c>
      <c r="M8508">
        <v>0</v>
      </c>
      <c r="N8508">
        <v>0</v>
      </c>
      <c r="O8508">
        <v>1</v>
      </c>
      <c r="P8508">
        <v>-1</v>
      </c>
      <c r="Q8508" s="28">
        <v>41699.337500000001</v>
      </c>
      <c r="R8508" s="28">
        <v>41700.341666666667</v>
      </c>
      <c r="S8508" t="s">
        <v>27595</v>
      </c>
      <c r="T8508" s="27">
        <v>41699</v>
      </c>
      <c r="V8508">
        <v>1</v>
      </c>
      <c r="W8508" t="s">
        <v>36</v>
      </c>
      <c r="X8508" t="s">
        <v>279</v>
      </c>
      <c r="Y8508">
        <v>0</v>
      </c>
      <c r="AB8508" t="s">
        <v>237</v>
      </c>
      <c r="AH8508">
        <v>0</v>
      </c>
      <c r="AN8508" t="s">
        <v>238</v>
      </c>
      <c r="AO8508">
        <v>6</v>
      </c>
      <c r="AP8508" t="s">
        <v>246</v>
      </c>
      <c r="AQ8508" s="27">
        <v>41700</v>
      </c>
      <c r="AR8508" t="s">
        <v>240</v>
      </c>
      <c r="AS8508">
        <v>4</v>
      </c>
      <c r="AT8508" t="s">
        <v>239</v>
      </c>
      <c r="AU8508" s="27">
        <v>41700</v>
      </c>
    </row>
    <row r="8509" spans="1:47" x14ac:dyDescent="0.2">
      <c r="A8509">
        <v>8508</v>
      </c>
      <c r="B8509" t="s">
        <v>27596</v>
      </c>
      <c r="C8509" t="s">
        <v>4664</v>
      </c>
      <c r="D8509" t="s">
        <v>2220</v>
      </c>
      <c r="E8509" s="27">
        <v>41374</v>
      </c>
      <c r="F8509" t="s">
        <v>233</v>
      </c>
      <c r="G8509" s="27">
        <v>31666</v>
      </c>
      <c r="H8509">
        <v>29</v>
      </c>
      <c r="I8509" t="s">
        <v>244</v>
      </c>
      <c r="J8509" t="s">
        <v>250</v>
      </c>
      <c r="K8509">
        <v>0</v>
      </c>
      <c r="L8509">
        <v>2</v>
      </c>
      <c r="M8509">
        <v>0</v>
      </c>
      <c r="N8509">
        <v>0</v>
      </c>
      <c r="O8509">
        <v>0</v>
      </c>
      <c r="P8509">
        <v>0</v>
      </c>
      <c r="Q8509" s="28">
        <v>41374.181944444441</v>
      </c>
      <c r="R8509" s="28">
        <v>41375.213194444441</v>
      </c>
      <c r="S8509" t="s">
        <v>27597</v>
      </c>
      <c r="T8509" s="27">
        <v>41374</v>
      </c>
      <c r="V8509">
        <v>0</v>
      </c>
      <c r="W8509" t="s">
        <v>36</v>
      </c>
      <c r="X8509" t="s">
        <v>279</v>
      </c>
      <c r="Y8509">
        <v>0</v>
      </c>
      <c r="AB8509" t="s">
        <v>237</v>
      </c>
      <c r="AH8509">
        <v>0</v>
      </c>
      <c r="AN8509" t="s">
        <v>238</v>
      </c>
      <c r="AO8509">
        <v>3</v>
      </c>
      <c r="AP8509" t="s">
        <v>239</v>
      </c>
      <c r="AQ8509" s="27">
        <v>41374</v>
      </c>
      <c r="AR8509" t="s">
        <v>240</v>
      </c>
      <c r="AS8509">
        <v>2</v>
      </c>
      <c r="AT8509" t="s">
        <v>239</v>
      </c>
      <c r="AU8509" s="27">
        <v>41374</v>
      </c>
    </row>
    <row r="8510" spans="1:47" x14ac:dyDescent="0.2">
      <c r="A8510">
        <v>8509</v>
      </c>
      <c r="B8510" t="s">
        <v>27598</v>
      </c>
      <c r="C8510" t="s">
        <v>1711</v>
      </c>
      <c r="D8510" t="s">
        <v>12566</v>
      </c>
      <c r="E8510" s="27">
        <v>41886</v>
      </c>
      <c r="F8510" t="s">
        <v>233</v>
      </c>
      <c r="G8510" s="27">
        <v>34868</v>
      </c>
      <c r="H8510">
        <v>20</v>
      </c>
      <c r="I8510" t="s">
        <v>259</v>
      </c>
      <c r="J8510" t="s">
        <v>250</v>
      </c>
      <c r="K8510">
        <v>0</v>
      </c>
      <c r="L8510">
        <v>7</v>
      </c>
      <c r="M8510">
        <v>0</v>
      </c>
      <c r="N8510">
        <v>1</v>
      </c>
      <c r="O8510">
        <v>1</v>
      </c>
      <c r="P8510">
        <v>-1</v>
      </c>
      <c r="Q8510" s="28">
        <v>41885.309027777781</v>
      </c>
      <c r="R8510" s="28">
        <v>41887.402777777781</v>
      </c>
      <c r="S8510" t="s">
        <v>27599</v>
      </c>
      <c r="T8510" s="27">
        <v>41885</v>
      </c>
      <c r="V8510">
        <v>1</v>
      </c>
      <c r="W8510" t="s">
        <v>32</v>
      </c>
      <c r="X8510" t="s">
        <v>847</v>
      </c>
      <c r="Y8510">
        <v>0</v>
      </c>
      <c r="AB8510" t="s">
        <v>237</v>
      </c>
      <c r="AH8510">
        <v>0</v>
      </c>
      <c r="AN8510" t="s">
        <v>238</v>
      </c>
      <c r="AO8510">
        <v>6</v>
      </c>
      <c r="AP8510" t="s">
        <v>246</v>
      </c>
      <c r="AQ8510" s="27">
        <v>41886</v>
      </c>
      <c r="AR8510" t="s">
        <v>240</v>
      </c>
      <c r="AS8510">
        <v>7</v>
      </c>
      <c r="AT8510" t="s">
        <v>246</v>
      </c>
      <c r="AU8510" s="27">
        <v>41886</v>
      </c>
    </row>
    <row r="8511" spans="1:47" x14ac:dyDescent="0.2">
      <c r="A8511">
        <v>8510</v>
      </c>
      <c r="B8511" t="s">
        <v>27600</v>
      </c>
      <c r="C8511" t="s">
        <v>27601</v>
      </c>
      <c r="D8511" t="s">
        <v>1828</v>
      </c>
      <c r="E8511" s="27">
        <v>41982</v>
      </c>
      <c r="F8511" t="s">
        <v>233</v>
      </c>
      <c r="G8511" s="27">
        <v>32801</v>
      </c>
      <c r="H8511">
        <v>26</v>
      </c>
      <c r="I8511" t="s">
        <v>244</v>
      </c>
      <c r="J8511" t="s">
        <v>250</v>
      </c>
      <c r="K8511">
        <v>0</v>
      </c>
      <c r="L8511">
        <v>4</v>
      </c>
      <c r="M8511">
        <v>0</v>
      </c>
      <c r="N8511">
        <v>0</v>
      </c>
      <c r="O8511">
        <v>1</v>
      </c>
      <c r="P8511">
        <v>-1</v>
      </c>
      <c r="Q8511" s="28">
        <v>41981.345138888886</v>
      </c>
      <c r="R8511" s="28">
        <v>41983.361111111109</v>
      </c>
      <c r="S8511" t="s">
        <v>27602</v>
      </c>
      <c r="T8511" s="27">
        <v>41981</v>
      </c>
      <c r="V8511">
        <v>1</v>
      </c>
      <c r="W8511" t="s">
        <v>32</v>
      </c>
      <c r="X8511" t="s">
        <v>1395</v>
      </c>
      <c r="Y8511">
        <v>0</v>
      </c>
      <c r="AB8511" t="s">
        <v>237</v>
      </c>
      <c r="AH8511">
        <v>0</v>
      </c>
      <c r="AN8511" t="s">
        <v>238</v>
      </c>
      <c r="AO8511">
        <v>4</v>
      </c>
      <c r="AP8511" t="s">
        <v>239</v>
      </c>
      <c r="AQ8511" s="27">
        <v>41982</v>
      </c>
      <c r="AR8511" t="s">
        <v>240</v>
      </c>
      <c r="AS8511">
        <v>4</v>
      </c>
      <c r="AT8511" t="s">
        <v>239</v>
      </c>
      <c r="AU8511" s="27">
        <v>41982</v>
      </c>
    </row>
    <row r="8512" spans="1:47" x14ac:dyDescent="0.2">
      <c r="A8512">
        <v>8511</v>
      </c>
      <c r="B8512" t="s">
        <v>27603</v>
      </c>
      <c r="C8512" t="s">
        <v>2056</v>
      </c>
      <c r="D8512" t="s">
        <v>27604</v>
      </c>
      <c r="E8512" s="27">
        <v>41646</v>
      </c>
      <c r="F8512" t="s">
        <v>233</v>
      </c>
      <c r="G8512" s="27">
        <v>33348</v>
      </c>
      <c r="H8512">
        <v>24</v>
      </c>
      <c r="I8512" t="s">
        <v>259</v>
      </c>
      <c r="J8512" t="s">
        <v>245</v>
      </c>
      <c r="K8512">
        <v>0</v>
      </c>
      <c r="L8512">
        <v>3</v>
      </c>
      <c r="M8512">
        <v>0</v>
      </c>
      <c r="N8512">
        <v>0</v>
      </c>
      <c r="O8512">
        <v>0</v>
      </c>
      <c r="P8512">
        <v>-1</v>
      </c>
      <c r="Q8512" s="28">
        <v>41645.174305555556</v>
      </c>
      <c r="R8512" s="28">
        <v>41647.447916666664</v>
      </c>
      <c r="S8512" t="s">
        <v>27605</v>
      </c>
      <c r="T8512" s="27">
        <v>41645</v>
      </c>
      <c r="V8512">
        <v>1</v>
      </c>
      <c r="W8512" t="s">
        <v>32</v>
      </c>
      <c r="X8512" t="s">
        <v>27606</v>
      </c>
      <c r="Y8512">
        <v>0</v>
      </c>
      <c r="AB8512" t="s">
        <v>237</v>
      </c>
      <c r="AH8512">
        <v>0</v>
      </c>
      <c r="AN8512" t="s">
        <v>238</v>
      </c>
      <c r="AO8512">
        <v>4</v>
      </c>
      <c r="AP8512" t="s">
        <v>239</v>
      </c>
      <c r="AQ8512" s="27">
        <v>41646</v>
      </c>
      <c r="AR8512" t="s">
        <v>240</v>
      </c>
      <c r="AS8512">
        <v>3</v>
      </c>
      <c r="AT8512" t="s">
        <v>239</v>
      </c>
      <c r="AU8512" s="27">
        <v>41646</v>
      </c>
    </row>
    <row r="8513" spans="1:47" x14ac:dyDescent="0.2">
      <c r="A8513">
        <v>8512</v>
      </c>
      <c r="B8513" t="s">
        <v>27607</v>
      </c>
      <c r="C8513" t="s">
        <v>2244</v>
      </c>
      <c r="D8513" t="s">
        <v>13825</v>
      </c>
      <c r="E8513" s="27">
        <v>41807</v>
      </c>
      <c r="F8513" t="s">
        <v>233</v>
      </c>
      <c r="G8513" s="27">
        <v>26343</v>
      </c>
      <c r="H8513">
        <v>44</v>
      </c>
      <c r="I8513" t="s">
        <v>244</v>
      </c>
      <c r="J8513" t="s">
        <v>250</v>
      </c>
      <c r="K8513">
        <v>0</v>
      </c>
      <c r="L8513">
        <v>9</v>
      </c>
      <c r="M8513">
        <v>0</v>
      </c>
      <c r="N8513">
        <v>0</v>
      </c>
      <c r="O8513">
        <v>29</v>
      </c>
      <c r="P8513">
        <v>296</v>
      </c>
      <c r="Q8513" s="28">
        <v>42103.379166666666</v>
      </c>
      <c r="R8513" s="28">
        <v>42123.401388888888</v>
      </c>
      <c r="S8513" t="s">
        <v>27608</v>
      </c>
      <c r="T8513" s="27">
        <v>41806</v>
      </c>
      <c r="V8513">
        <v>1</v>
      </c>
      <c r="W8513" t="s">
        <v>32</v>
      </c>
      <c r="X8513" t="s">
        <v>261</v>
      </c>
      <c r="Y8513">
        <v>1</v>
      </c>
      <c r="AA8513" t="s">
        <v>27609</v>
      </c>
      <c r="AB8513" t="s">
        <v>36</v>
      </c>
      <c r="AD8513" s="27">
        <v>42289</v>
      </c>
      <c r="AE8513" t="s">
        <v>404</v>
      </c>
      <c r="AH8513">
        <v>0</v>
      </c>
      <c r="AN8513" t="s">
        <v>238</v>
      </c>
      <c r="AO8513">
        <v>1</v>
      </c>
      <c r="AP8513" t="s">
        <v>239</v>
      </c>
      <c r="AQ8513" s="27">
        <v>41807</v>
      </c>
      <c r="AR8513" t="s">
        <v>240</v>
      </c>
      <c r="AS8513">
        <v>9</v>
      </c>
      <c r="AT8513" t="s">
        <v>269</v>
      </c>
      <c r="AU8513" s="27">
        <v>41807</v>
      </c>
    </row>
    <row r="8514" spans="1:47" x14ac:dyDescent="0.2">
      <c r="A8514">
        <v>8513</v>
      </c>
      <c r="B8514" t="s">
        <v>27610</v>
      </c>
      <c r="C8514" t="s">
        <v>2931</v>
      </c>
      <c r="D8514" t="s">
        <v>27611</v>
      </c>
      <c r="E8514" s="27">
        <v>41926</v>
      </c>
      <c r="F8514" t="s">
        <v>233</v>
      </c>
      <c r="G8514" s="27">
        <v>25450</v>
      </c>
      <c r="H8514">
        <v>46</v>
      </c>
      <c r="I8514" t="s">
        <v>234</v>
      </c>
      <c r="J8514" t="s">
        <v>245</v>
      </c>
      <c r="K8514">
        <v>0</v>
      </c>
      <c r="L8514">
        <v>1</v>
      </c>
      <c r="M8514">
        <v>0</v>
      </c>
      <c r="N8514">
        <v>0</v>
      </c>
      <c r="O8514">
        <v>1</v>
      </c>
      <c r="P8514">
        <v>-22</v>
      </c>
      <c r="Q8514" s="28">
        <v>41904.070833333331</v>
      </c>
      <c r="R8514" s="28">
        <v>41904.368055555555</v>
      </c>
      <c r="S8514" t="s">
        <v>27612</v>
      </c>
      <c r="T8514" s="27">
        <v>41903</v>
      </c>
      <c r="V8514">
        <v>23</v>
      </c>
      <c r="W8514" t="s">
        <v>36</v>
      </c>
      <c r="X8514" t="s">
        <v>780</v>
      </c>
      <c r="Y8514">
        <v>0</v>
      </c>
      <c r="AB8514" t="s">
        <v>237</v>
      </c>
      <c r="AH8514">
        <v>0</v>
      </c>
      <c r="AN8514" t="s">
        <v>238</v>
      </c>
      <c r="AO8514">
        <v>1</v>
      </c>
      <c r="AP8514" t="s">
        <v>239</v>
      </c>
      <c r="AQ8514" s="27">
        <v>41926</v>
      </c>
      <c r="AR8514" t="s">
        <v>240</v>
      </c>
      <c r="AS8514">
        <v>1</v>
      </c>
      <c r="AT8514" t="s">
        <v>239</v>
      </c>
      <c r="AU8514" s="27">
        <v>41926</v>
      </c>
    </row>
    <row r="8515" spans="1:47" x14ac:dyDescent="0.2">
      <c r="A8515">
        <v>8514</v>
      </c>
      <c r="B8515" t="s">
        <v>27613</v>
      </c>
      <c r="C8515" t="s">
        <v>27614</v>
      </c>
      <c r="D8515" t="s">
        <v>27615</v>
      </c>
      <c r="E8515" s="27">
        <v>41285</v>
      </c>
      <c r="F8515" t="s">
        <v>294</v>
      </c>
      <c r="G8515" s="27">
        <v>25544</v>
      </c>
      <c r="H8515">
        <v>46</v>
      </c>
      <c r="I8515" t="s">
        <v>234</v>
      </c>
      <c r="J8515" t="s">
        <v>245</v>
      </c>
      <c r="K8515">
        <v>0</v>
      </c>
      <c r="L8515">
        <v>1</v>
      </c>
      <c r="M8515">
        <v>0</v>
      </c>
      <c r="N8515">
        <v>0</v>
      </c>
      <c r="O8515">
        <v>1</v>
      </c>
      <c r="P8515">
        <v>339</v>
      </c>
      <c r="Q8515" s="28">
        <v>41624.332638888889</v>
      </c>
      <c r="R8515" s="28">
        <v>41655.40902777778</v>
      </c>
      <c r="S8515" t="s">
        <v>27616</v>
      </c>
      <c r="T8515" s="27">
        <v>41255</v>
      </c>
      <c r="V8515">
        <v>30</v>
      </c>
      <c r="W8515" t="s">
        <v>36</v>
      </c>
      <c r="X8515" t="s">
        <v>279</v>
      </c>
      <c r="Y8515">
        <v>1</v>
      </c>
      <c r="AA8515" t="s">
        <v>27617</v>
      </c>
      <c r="AB8515" t="s">
        <v>32</v>
      </c>
      <c r="AC8515">
        <v>0</v>
      </c>
      <c r="AD8515" s="27">
        <v>41624</v>
      </c>
      <c r="AE8515" t="s">
        <v>2976</v>
      </c>
      <c r="AF8515" s="27">
        <v>41624</v>
      </c>
      <c r="AG8515" s="27">
        <v>41655</v>
      </c>
      <c r="AH8515">
        <v>1</v>
      </c>
      <c r="AJ8515" t="s">
        <v>27617</v>
      </c>
      <c r="AK8515" t="s">
        <v>312</v>
      </c>
      <c r="AL8515" s="27">
        <v>41624</v>
      </c>
      <c r="AM8515" t="s">
        <v>2976</v>
      </c>
      <c r="AN8515" t="s">
        <v>238</v>
      </c>
      <c r="AO8515">
        <v>1</v>
      </c>
      <c r="AP8515" t="s">
        <v>239</v>
      </c>
      <c r="AQ8515" s="27">
        <v>41285</v>
      </c>
      <c r="AR8515" t="s">
        <v>240</v>
      </c>
      <c r="AS8515">
        <v>1</v>
      </c>
      <c r="AT8515" t="s">
        <v>239</v>
      </c>
      <c r="AU8515" s="27">
        <v>41285</v>
      </c>
    </row>
    <row r="8516" spans="1:47" x14ac:dyDescent="0.2">
      <c r="A8516">
        <v>8515</v>
      </c>
      <c r="B8516" t="s">
        <v>27618</v>
      </c>
      <c r="C8516" t="s">
        <v>27619</v>
      </c>
      <c r="D8516" t="s">
        <v>27620</v>
      </c>
      <c r="E8516" s="27">
        <v>41623</v>
      </c>
      <c r="F8516" t="s">
        <v>294</v>
      </c>
      <c r="G8516" s="27">
        <v>29060</v>
      </c>
      <c r="H8516">
        <v>36</v>
      </c>
      <c r="I8516" t="s">
        <v>244</v>
      </c>
      <c r="J8516" t="s">
        <v>250</v>
      </c>
      <c r="K8516">
        <v>0</v>
      </c>
      <c r="L8516">
        <v>2</v>
      </c>
      <c r="M8516">
        <v>0</v>
      </c>
      <c r="N8516">
        <v>0</v>
      </c>
      <c r="O8516">
        <v>1</v>
      </c>
      <c r="P8516">
        <v>-1</v>
      </c>
      <c r="Q8516" s="28">
        <v>41622.249305555553</v>
      </c>
      <c r="R8516" s="28">
        <v>41623.384027777778</v>
      </c>
      <c r="S8516" t="s">
        <v>27621</v>
      </c>
      <c r="T8516" s="27">
        <v>41622</v>
      </c>
      <c r="V8516">
        <v>1</v>
      </c>
      <c r="W8516" t="s">
        <v>32</v>
      </c>
      <c r="X8516" t="s">
        <v>359</v>
      </c>
      <c r="Y8516">
        <v>0</v>
      </c>
      <c r="AB8516" t="s">
        <v>237</v>
      </c>
      <c r="AH8516">
        <v>0</v>
      </c>
      <c r="AN8516" t="s">
        <v>238</v>
      </c>
      <c r="AO8516">
        <v>1</v>
      </c>
      <c r="AP8516" t="s">
        <v>239</v>
      </c>
      <c r="AQ8516" s="27">
        <v>41623</v>
      </c>
      <c r="AR8516" t="s">
        <v>240</v>
      </c>
      <c r="AS8516">
        <v>2</v>
      </c>
      <c r="AT8516" t="s">
        <v>239</v>
      </c>
      <c r="AU8516" s="27">
        <v>41623</v>
      </c>
    </row>
    <row r="8517" spans="1:47" x14ac:dyDescent="0.2">
      <c r="A8517">
        <v>8516</v>
      </c>
      <c r="B8517" t="s">
        <v>27622</v>
      </c>
      <c r="C8517" t="s">
        <v>1557</v>
      </c>
      <c r="D8517" t="s">
        <v>1079</v>
      </c>
      <c r="E8517" s="27">
        <v>41908</v>
      </c>
      <c r="F8517" t="s">
        <v>233</v>
      </c>
      <c r="G8517" s="27">
        <v>21563</v>
      </c>
      <c r="H8517">
        <v>57</v>
      </c>
      <c r="I8517" t="s">
        <v>234</v>
      </c>
      <c r="J8517" t="s">
        <v>22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-1</v>
      </c>
      <c r="Q8517" s="28">
        <v>41907.356944444444</v>
      </c>
      <c r="R8517" s="28">
        <v>41908.079861111109</v>
      </c>
      <c r="S8517" t="s">
        <v>27623</v>
      </c>
      <c r="T8517" s="27">
        <v>41907</v>
      </c>
      <c r="V8517">
        <v>1</v>
      </c>
      <c r="W8517" t="s">
        <v>32</v>
      </c>
      <c r="X8517" t="s">
        <v>729</v>
      </c>
      <c r="Y8517">
        <v>0</v>
      </c>
      <c r="AB8517" t="s">
        <v>237</v>
      </c>
      <c r="AH8517">
        <v>0</v>
      </c>
      <c r="AN8517" t="s">
        <v>238</v>
      </c>
      <c r="AO8517">
        <v>1</v>
      </c>
      <c r="AP8517" t="s">
        <v>239</v>
      </c>
      <c r="AQ8517" s="27">
        <v>41908</v>
      </c>
      <c r="AR8517" t="s">
        <v>240</v>
      </c>
      <c r="AS8517">
        <v>1</v>
      </c>
      <c r="AT8517" t="s">
        <v>239</v>
      </c>
      <c r="AU8517" s="27">
        <v>41908</v>
      </c>
    </row>
    <row r="8518" spans="1:47" x14ac:dyDescent="0.2">
      <c r="A8518">
        <v>8517</v>
      </c>
      <c r="B8518" t="s">
        <v>27624</v>
      </c>
      <c r="C8518" t="s">
        <v>27625</v>
      </c>
      <c r="D8518" t="s">
        <v>9688</v>
      </c>
      <c r="E8518" s="27">
        <v>41781</v>
      </c>
      <c r="F8518" t="s">
        <v>233</v>
      </c>
      <c r="G8518" s="27">
        <v>33783</v>
      </c>
      <c r="H8518">
        <v>23</v>
      </c>
      <c r="I8518" t="s">
        <v>259</v>
      </c>
      <c r="J8518" t="s">
        <v>250</v>
      </c>
      <c r="K8518">
        <v>0</v>
      </c>
      <c r="L8518">
        <v>3</v>
      </c>
      <c r="M8518">
        <v>0</v>
      </c>
      <c r="N8518">
        <v>0</v>
      </c>
      <c r="O8518">
        <v>0</v>
      </c>
      <c r="P8518">
        <v>-1</v>
      </c>
      <c r="Q8518" s="28">
        <v>41780.103472222225</v>
      </c>
      <c r="R8518" s="28">
        <v>41781.079861111109</v>
      </c>
      <c r="S8518" t="s">
        <v>27626</v>
      </c>
      <c r="T8518" s="27">
        <v>41780</v>
      </c>
      <c r="V8518">
        <v>1</v>
      </c>
      <c r="W8518" t="s">
        <v>36</v>
      </c>
      <c r="X8518" t="s">
        <v>279</v>
      </c>
      <c r="Y8518">
        <v>1</v>
      </c>
      <c r="AA8518" t="s">
        <v>27627</v>
      </c>
      <c r="AB8518" t="s">
        <v>32</v>
      </c>
      <c r="AC8518">
        <v>0</v>
      </c>
      <c r="AD8518" s="27">
        <v>42075</v>
      </c>
      <c r="AE8518" t="s">
        <v>1555</v>
      </c>
      <c r="AF8518" s="27">
        <v>42075</v>
      </c>
      <c r="AG8518" s="27">
        <v>42268</v>
      </c>
      <c r="AH8518">
        <v>1</v>
      </c>
      <c r="AJ8518" t="s">
        <v>27627</v>
      </c>
      <c r="AK8518" t="s">
        <v>312</v>
      </c>
      <c r="AL8518" s="27">
        <v>42075</v>
      </c>
      <c r="AM8518" t="s">
        <v>1555</v>
      </c>
      <c r="AN8518" t="s">
        <v>238</v>
      </c>
      <c r="AO8518">
        <v>4</v>
      </c>
      <c r="AP8518" t="s">
        <v>239</v>
      </c>
      <c r="AQ8518" s="27">
        <v>41781</v>
      </c>
      <c r="AR8518" t="s">
        <v>240</v>
      </c>
      <c r="AS8518">
        <v>3</v>
      </c>
      <c r="AT8518" t="s">
        <v>239</v>
      </c>
      <c r="AU8518" s="27">
        <v>41781</v>
      </c>
    </row>
    <row r="8519" spans="1:47" x14ac:dyDescent="0.2">
      <c r="A8519">
        <v>8518</v>
      </c>
      <c r="B8519" t="s">
        <v>27628</v>
      </c>
      <c r="C8519" t="s">
        <v>4384</v>
      </c>
      <c r="D8519" t="s">
        <v>27629</v>
      </c>
      <c r="E8519" s="27">
        <v>41847</v>
      </c>
      <c r="F8519" t="s">
        <v>233</v>
      </c>
      <c r="G8519" s="27">
        <v>34635</v>
      </c>
      <c r="H8519">
        <v>21</v>
      </c>
      <c r="I8519" t="s">
        <v>259</v>
      </c>
      <c r="J8519" t="s">
        <v>250</v>
      </c>
      <c r="K8519">
        <v>0</v>
      </c>
      <c r="L8519">
        <v>10</v>
      </c>
      <c r="M8519">
        <v>0</v>
      </c>
      <c r="N8519">
        <v>1</v>
      </c>
      <c r="O8519">
        <v>1</v>
      </c>
      <c r="P8519">
        <v>0</v>
      </c>
      <c r="Q8519" s="28">
        <v>41847.09097222222</v>
      </c>
      <c r="R8519" s="28">
        <v>41848.088194444441</v>
      </c>
      <c r="S8519" t="s">
        <v>27630</v>
      </c>
      <c r="T8519" s="27">
        <v>41847</v>
      </c>
      <c r="V8519">
        <v>0</v>
      </c>
      <c r="W8519" t="s">
        <v>32</v>
      </c>
      <c r="X8519" t="s">
        <v>261</v>
      </c>
      <c r="Y8519">
        <v>1</v>
      </c>
      <c r="AA8519" t="s">
        <v>27631</v>
      </c>
      <c r="AB8519" t="s">
        <v>36</v>
      </c>
      <c r="AC8519">
        <v>68</v>
      </c>
      <c r="AD8519" s="27">
        <v>42364</v>
      </c>
      <c r="AE8519" t="s">
        <v>724</v>
      </c>
      <c r="AF8519" s="27">
        <v>42432</v>
      </c>
      <c r="AG8519" s="27">
        <v>42438</v>
      </c>
      <c r="AH8519">
        <v>0</v>
      </c>
      <c r="AN8519" t="s">
        <v>238</v>
      </c>
      <c r="AO8519">
        <v>10</v>
      </c>
      <c r="AP8519" t="s">
        <v>269</v>
      </c>
      <c r="AQ8519" s="27">
        <v>41847</v>
      </c>
      <c r="AR8519" t="s">
        <v>240</v>
      </c>
      <c r="AS8519">
        <v>10</v>
      </c>
      <c r="AT8519" t="s">
        <v>269</v>
      </c>
      <c r="AU8519" s="27">
        <v>41847</v>
      </c>
    </row>
    <row r="8520" spans="1:47" x14ac:dyDescent="0.2">
      <c r="A8520">
        <v>8519</v>
      </c>
      <c r="B8520" t="s">
        <v>27632</v>
      </c>
      <c r="C8520" t="s">
        <v>27633</v>
      </c>
      <c r="D8520" t="s">
        <v>27634</v>
      </c>
      <c r="E8520" s="27">
        <v>41778</v>
      </c>
      <c r="F8520" t="s">
        <v>233</v>
      </c>
      <c r="G8520" s="27">
        <v>22753</v>
      </c>
      <c r="H8520">
        <v>54</v>
      </c>
      <c r="I8520" t="s">
        <v>234</v>
      </c>
      <c r="J8520" t="s">
        <v>245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-2</v>
      </c>
      <c r="Q8520" s="28">
        <v>41776.466666666667</v>
      </c>
      <c r="R8520" s="28">
        <v>41777.070833333331</v>
      </c>
      <c r="S8520" t="s">
        <v>27635</v>
      </c>
      <c r="T8520" s="27">
        <v>41776</v>
      </c>
      <c r="V8520">
        <v>2</v>
      </c>
      <c r="W8520" t="s">
        <v>36</v>
      </c>
      <c r="X8520" t="s">
        <v>385</v>
      </c>
      <c r="Y8520">
        <v>0</v>
      </c>
      <c r="AB8520" t="s">
        <v>237</v>
      </c>
      <c r="AH8520">
        <v>0</v>
      </c>
      <c r="AN8520" t="s">
        <v>238</v>
      </c>
      <c r="AO8520">
        <v>1</v>
      </c>
      <c r="AP8520" t="s">
        <v>239</v>
      </c>
      <c r="AQ8520" s="27">
        <v>41778</v>
      </c>
      <c r="AR8520" t="s">
        <v>240</v>
      </c>
      <c r="AS8520">
        <v>1</v>
      </c>
      <c r="AT8520" t="s">
        <v>239</v>
      </c>
      <c r="AU8520" s="27">
        <v>41778</v>
      </c>
    </row>
    <row r="8521" spans="1:47" x14ac:dyDescent="0.2">
      <c r="A8521">
        <v>8520</v>
      </c>
      <c r="B8521" t="s">
        <v>27636</v>
      </c>
      <c r="C8521" t="s">
        <v>2272</v>
      </c>
      <c r="D8521" t="s">
        <v>381</v>
      </c>
      <c r="E8521" s="27">
        <v>41753</v>
      </c>
      <c r="F8521" t="s">
        <v>233</v>
      </c>
      <c r="G8521" s="27">
        <v>31758</v>
      </c>
      <c r="H8521">
        <v>29</v>
      </c>
      <c r="I8521" t="s">
        <v>244</v>
      </c>
      <c r="J8521" t="s">
        <v>250</v>
      </c>
      <c r="K8521">
        <v>0</v>
      </c>
      <c r="L8521">
        <v>6</v>
      </c>
      <c r="M8521">
        <v>0</v>
      </c>
      <c r="N8521">
        <v>0</v>
      </c>
      <c r="O8521">
        <v>6</v>
      </c>
      <c r="P8521">
        <v>-1</v>
      </c>
      <c r="Q8521" s="28">
        <v>41752.113888888889</v>
      </c>
      <c r="R8521" s="28">
        <v>41753.155555555553</v>
      </c>
      <c r="S8521" t="s">
        <v>27637</v>
      </c>
      <c r="T8521" s="27">
        <v>41752</v>
      </c>
      <c r="V8521">
        <v>1</v>
      </c>
      <c r="W8521" t="s">
        <v>32</v>
      </c>
      <c r="X8521" t="s">
        <v>348</v>
      </c>
      <c r="Y8521">
        <v>1</v>
      </c>
      <c r="AA8521" t="s">
        <v>27638</v>
      </c>
      <c r="AB8521" t="s">
        <v>36</v>
      </c>
      <c r="AD8521" s="27">
        <v>41917</v>
      </c>
      <c r="AE8521" t="s">
        <v>600</v>
      </c>
      <c r="AH8521">
        <v>1</v>
      </c>
      <c r="AJ8521" t="s">
        <v>27639</v>
      </c>
      <c r="AK8521" t="s">
        <v>255</v>
      </c>
      <c r="AL8521" s="27">
        <v>41924</v>
      </c>
      <c r="AM8521" t="s">
        <v>383</v>
      </c>
      <c r="AN8521" t="s">
        <v>238</v>
      </c>
      <c r="AO8521">
        <v>5</v>
      </c>
      <c r="AP8521" t="s">
        <v>246</v>
      </c>
      <c r="AQ8521" s="27">
        <v>41753</v>
      </c>
      <c r="AR8521" t="s">
        <v>240</v>
      </c>
      <c r="AS8521">
        <v>6</v>
      </c>
      <c r="AT8521" t="s">
        <v>246</v>
      </c>
      <c r="AU8521" s="27">
        <v>41753</v>
      </c>
    </row>
    <row r="8522" spans="1:47" x14ac:dyDescent="0.2">
      <c r="A8522">
        <v>8521</v>
      </c>
      <c r="B8522" t="s">
        <v>27640</v>
      </c>
      <c r="C8522" t="s">
        <v>21634</v>
      </c>
      <c r="D8522" t="s">
        <v>432</v>
      </c>
      <c r="E8522" s="27">
        <v>41806</v>
      </c>
      <c r="F8522" t="s">
        <v>233</v>
      </c>
      <c r="G8522" s="27">
        <v>19606</v>
      </c>
      <c r="H8522">
        <v>62</v>
      </c>
      <c r="I8522" t="s">
        <v>234</v>
      </c>
      <c r="J8522" t="s">
        <v>22</v>
      </c>
      <c r="K8522">
        <v>0</v>
      </c>
      <c r="L8522">
        <v>1</v>
      </c>
      <c r="M8522">
        <v>0</v>
      </c>
      <c r="N8522">
        <v>0</v>
      </c>
      <c r="O8522">
        <v>2</v>
      </c>
      <c r="P8522">
        <v>-1</v>
      </c>
      <c r="Q8522" s="28">
        <v>41805.206944444442</v>
      </c>
      <c r="R8522" s="28">
        <v>41806.049305555556</v>
      </c>
      <c r="S8522" t="s">
        <v>27641</v>
      </c>
      <c r="T8522" s="27">
        <v>41805</v>
      </c>
      <c r="V8522">
        <v>1</v>
      </c>
      <c r="W8522" t="s">
        <v>36</v>
      </c>
      <c r="X8522" t="s">
        <v>279</v>
      </c>
      <c r="Y8522">
        <v>0</v>
      </c>
      <c r="AB8522" t="s">
        <v>237</v>
      </c>
      <c r="AH8522">
        <v>0</v>
      </c>
      <c r="AN8522" t="s">
        <v>238</v>
      </c>
      <c r="AO8522">
        <v>1</v>
      </c>
      <c r="AP8522" t="s">
        <v>239</v>
      </c>
      <c r="AQ8522" s="27">
        <v>41806</v>
      </c>
      <c r="AR8522" t="s">
        <v>240</v>
      </c>
      <c r="AS8522">
        <v>1</v>
      </c>
      <c r="AT8522" t="s">
        <v>239</v>
      </c>
      <c r="AU8522" s="27">
        <v>41806</v>
      </c>
    </row>
    <row r="8523" spans="1:47" x14ac:dyDescent="0.2">
      <c r="A8523">
        <v>8522</v>
      </c>
      <c r="B8523" t="s">
        <v>27642</v>
      </c>
      <c r="C8523" t="s">
        <v>6987</v>
      </c>
      <c r="D8523" t="s">
        <v>27643</v>
      </c>
      <c r="E8523" s="27">
        <v>41323</v>
      </c>
      <c r="F8523" t="s">
        <v>233</v>
      </c>
      <c r="G8523" s="27">
        <v>33309</v>
      </c>
      <c r="H8523">
        <v>25</v>
      </c>
      <c r="I8523" t="s">
        <v>244</v>
      </c>
      <c r="J8523" t="s">
        <v>353</v>
      </c>
      <c r="K8523">
        <v>1</v>
      </c>
      <c r="L8523">
        <v>9</v>
      </c>
      <c r="M8523">
        <v>4</v>
      </c>
      <c r="N8523">
        <v>0</v>
      </c>
      <c r="O8523">
        <v>10</v>
      </c>
      <c r="P8523">
        <v>-1</v>
      </c>
      <c r="Q8523" s="28">
        <v>41322.470833333333</v>
      </c>
      <c r="R8523" s="28">
        <v>41330.319444444445</v>
      </c>
      <c r="S8523" t="s">
        <v>27644</v>
      </c>
      <c r="T8523" s="27">
        <v>41322</v>
      </c>
      <c r="V8523">
        <v>1</v>
      </c>
      <c r="W8523" t="s">
        <v>32</v>
      </c>
      <c r="X8523" t="s">
        <v>364</v>
      </c>
      <c r="Y8523">
        <v>1</v>
      </c>
      <c r="AA8523" t="s">
        <v>27645</v>
      </c>
      <c r="AB8523" t="s">
        <v>32</v>
      </c>
      <c r="AC8523">
        <v>0</v>
      </c>
      <c r="AD8523" s="27">
        <v>41401</v>
      </c>
      <c r="AE8523" t="s">
        <v>898</v>
      </c>
      <c r="AF8523" s="27">
        <v>41401</v>
      </c>
      <c r="AG8523" s="27">
        <v>41418</v>
      </c>
      <c r="AH8523">
        <v>0</v>
      </c>
      <c r="AN8523" t="s">
        <v>238</v>
      </c>
      <c r="AO8523">
        <v>9</v>
      </c>
      <c r="AP8523" t="s">
        <v>269</v>
      </c>
      <c r="AQ8523" s="27">
        <v>41323</v>
      </c>
      <c r="AR8523" t="s">
        <v>240</v>
      </c>
      <c r="AS8523">
        <v>9</v>
      </c>
      <c r="AT8523" t="s">
        <v>269</v>
      </c>
      <c r="AU8523" s="27">
        <v>41323</v>
      </c>
    </row>
    <row r="8524" spans="1:47" x14ac:dyDescent="0.2">
      <c r="A8524">
        <v>8523</v>
      </c>
      <c r="B8524" t="s">
        <v>27646</v>
      </c>
      <c r="C8524" t="s">
        <v>1188</v>
      </c>
      <c r="D8524" t="s">
        <v>1136</v>
      </c>
      <c r="E8524" s="27">
        <v>41358</v>
      </c>
      <c r="F8524" t="s">
        <v>294</v>
      </c>
      <c r="G8524" s="27">
        <v>34345</v>
      </c>
      <c r="H8524">
        <v>22</v>
      </c>
      <c r="I8524" t="s">
        <v>259</v>
      </c>
      <c r="J8524" t="s">
        <v>353</v>
      </c>
      <c r="K8524">
        <v>0</v>
      </c>
      <c r="L8524">
        <v>4</v>
      </c>
      <c r="M8524">
        <v>0</v>
      </c>
      <c r="N8524">
        <v>0</v>
      </c>
      <c r="O8524">
        <v>1</v>
      </c>
      <c r="P8524">
        <v>-4</v>
      </c>
      <c r="Q8524" s="28">
        <v>41354.390972222223</v>
      </c>
      <c r="R8524" s="28">
        <v>41355.365277777775</v>
      </c>
      <c r="S8524" t="s">
        <v>27647</v>
      </c>
      <c r="T8524" s="27">
        <v>41354</v>
      </c>
      <c r="V8524">
        <v>4</v>
      </c>
      <c r="W8524" t="s">
        <v>32</v>
      </c>
      <c r="X8524" t="s">
        <v>13084</v>
      </c>
      <c r="Y8524">
        <v>0</v>
      </c>
      <c r="AB8524" t="s">
        <v>237</v>
      </c>
      <c r="AH8524">
        <v>0</v>
      </c>
      <c r="AN8524" t="s">
        <v>238</v>
      </c>
      <c r="AO8524">
        <v>5</v>
      </c>
      <c r="AP8524" t="s">
        <v>246</v>
      </c>
      <c r="AQ8524" s="27">
        <v>41358</v>
      </c>
      <c r="AR8524" t="s">
        <v>240</v>
      </c>
      <c r="AS8524">
        <v>4</v>
      </c>
      <c r="AT8524" t="s">
        <v>239</v>
      </c>
      <c r="AU8524" s="27">
        <v>41358</v>
      </c>
    </row>
    <row r="8525" spans="1:47" x14ac:dyDescent="0.2">
      <c r="A8525">
        <v>8524</v>
      </c>
      <c r="B8525" t="s">
        <v>27648</v>
      </c>
      <c r="C8525" t="s">
        <v>602</v>
      </c>
      <c r="D8525" t="s">
        <v>26562</v>
      </c>
      <c r="E8525" s="27">
        <v>41643</v>
      </c>
      <c r="F8525" t="s">
        <v>233</v>
      </c>
      <c r="G8525" s="27">
        <v>31797</v>
      </c>
      <c r="H8525">
        <v>29</v>
      </c>
      <c r="I8525" t="s">
        <v>244</v>
      </c>
      <c r="J8525" t="s">
        <v>250</v>
      </c>
      <c r="K8525">
        <v>0</v>
      </c>
      <c r="L8525">
        <v>5</v>
      </c>
      <c r="M8525">
        <v>0</v>
      </c>
      <c r="N8525">
        <v>0</v>
      </c>
      <c r="O8525">
        <v>4</v>
      </c>
      <c r="P8525">
        <v>-1</v>
      </c>
      <c r="Q8525" s="28">
        <v>41642.368055555555</v>
      </c>
      <c r="R8525" s="28">
        <v>41643.361805555556</v>
      </c>
      <c r="S8525" t="s">
        <v>27649</v>
      </c>
      <c r="T8525" s="27">
        <v>41642</v>
      </c>
      <c r="V8525">
        <v>1</v>
      </c>
      <c r="W8525" t="s">
        <v>36</v>
      </c>
      <c r="X8525" t="s">
        <v>1265</v>
      </c>
      <c r="Y8525">
        <v>1</v>
      </c>
      <c r="AA8525" t="s">
        <v>27650</v>
      </c>
      <c r="AB8525" t="s">
        <v>36</v>
      </c>
      <c r="AD8525" s="27">
        <v>42410</v>
      </c>
      <c r="AE8525" t="s">
        <v>1435</v>
      </c>
      <c r="AH8525">
        <v>0</v>
      </c>
      <c r="AN8525" t="s">
        <v>238</v>
      </c>
      <c r="AO8525">
        <v>6</v>
      </c>
      <c r="AP8525" t="s">
        <v>246</v>
      </c>
      <c r="AQ8525" s="27">
        <v>41643</v>
      </c>
      <c r="AR8525" t="s">
        <v>240</v>
      </c>
      <c r="AS8525">
        <v>5</v>
      </c>
      <c r="AT8525" t="s">
        <v>246</v>
      </c>
      <c r="AU8525" s="27">
        <v>41643</v>
      </c>
    </row>
    <row r="8526" spans="1:47" x14ac:dyDescent="0.2">
      <c r="A8526">
        <v>8525</v>
      </c>
      <c r="B8526" t="s">
        <v>27651</v>
      </c>
      <c r="C8526" t="s">
        <v>3130</v>
      </c>
      <c r="D8526" t="s">
        <v>8123</v>
      </c>
      <c r="E8526" s="27">
        <v>41953</v>
      </c>
      <c r="F8526" t="s">
        <v>233</v>
      </c>
      <c r="G8526" s="27">
        <v>28044</v>
      </c>
      <c r="H8526">
        <v>39</v>
      </c>
      <c r="I8526" t="s">
        <v>244</v>
      </c>
      <c r="J8526" t="s">
        <v>250</v>
      </c>
      <c r="K8526">
        <v>0</v>
      </c>
      <c r="L8526">
        <v>5</v>
      </c>
      <c r="M8526">
        <v>0</v>
      </c>
      <c r="N8526">
        <v>0</v>
      </c>
      <c r="O8526">
        <v>1</v>
      </c>
      <c r="P8526">
        <v>0</v>
      </c>
      <c r="Q8526" s="28">
        <v>41953.088888888888</v>
      </c>
      <c r="R8526" s="28">
        <v>41955.48541666667</v>
      </c>
      <c r="S8526" t="s">
        <v>27652</v>
      </c>
      <c r="U8526" s="27">
        <v>41953</v>
      </c>
      <c r="V8526">
        <v>0</v>
      </c>
      <c r="W8526" t="s">
        <v>32</v>
      </c>
      <c r="X8526" t="s">
        <v>274</v>
      </c>
      <c r="Y8526">
        <v>0</v>
      </c>
      <c r="AB8526" t="s">
        <v>237</v>
      </c>
      <c r="AH8526">
        <v>0</v>
      </c>
      <c r="AN8526" t="s">
        <v>238</v>
      </c>
      <c r="AO8526">
        <v>5</v>
      </c>
      <c r="AP8526" t="s">
        <v>246</v>
      </c>
      <c r="AQ8526" s="27">
        <v>41953</v>
      </c>
      <c r="AR8526" t="s">
        <v>240</v>
      </c>
      <c r="AS8526">
        <v>5</v>
      </c>
      <c r="AT8526" t="s">
        <v>246</v>
      </c>
      <c r="AU8526" s="27">
        <v>41953</v>
      </c>
    </row>
    <row r="8527" spans="1:47" x14ac:dyDescent="0.2">
      <c r="A8527">
        <v>8526</v>
      </c>
      <c r="B8527" t="s">
        <v>27653</v>
      </c>
      <c r="C8527" t="s">
        <v>6981</v>
      </c>
      <c r="D8527" t="s">
        <v>2846</v>
      </c>
      <c r="E8527" s="27">
        <v>41536</v>
      </c>
      <c r="F8527" t="s">
        <v>294</v>
      </c>
      <c r="G8527" s="27">
        <v>32795</v>
      </c>
      <c r="H8527">
        <v>26</v>
      </c>
      <c r="I8527" t="s">
        <v>244</v>
      </c>
      <c r="J8527" t="s">
        <v>250</v>
      </c>
      <c r="K8527">
        <v>0</v>
      </c>
      <c r="L8527">
        <v>9</v>
      </c>
      <c r="M8527">
        <v>0</v>
      </c>
      <c r="N8527">
        <v>0</v>
      </c>
      <c r="O8527">
        <v>0</v>
      </c>
      <c r="P8527">
        <v>-6</v>
      </c>
      <c r="Q8527" s="28">
        <v>41530.050694444442</v>
      </c>
      <c r="R8527" s="28">
        <v>41536.468055555553</v>
      </c>
      <c r="S8527" t="s">
        <v>27654</v>
      </c>
      <c r="T8527" s="27">
        <v>41530</v>
      </c>
      <c r="V8527">
        <v>6</v>
      </c>
      <c r="W8527" t="s">
        <v>36</v>
      </c>
      <c r="X8527" t="s">
        <v>867</v>
      </c>
      <c r="Y8527">
        <v>0</v>
      </c>
      <c r="AB8527" t="s">
        <v>237</v>
      </c>
      <c r="AH8527">
        <v>0</v>
      </c>
      <c r="AN8527" t="s">
        <v>238</v>
      </c>
      <c r="AO8527">
        <v>7</v>
      </c>
      <c r="AP8527" t="s">
        <v>246</v>
      </c>
      <c r="AQ8527" s="27">
        <v>41536</v>
      </c>
      <c r="AR8527" t="s">
        <v>240</v>
      </c>
      <c r="AS8527">
        <v>9</v>
      </c>
      <c r="AT8527" t="s">
        <v>269</v>
      </c>
      <c r="AU8527" s="27">
        <v>41536</v>
      </c>
    </row>
    <row r="8528" spans="1:47" x14ac:dyDescent="0.2">
      <c r="A8528">
        <v>8527</v>
      </c>
      <c r="B8528" t="s">
        <v>27655</v>
      </c>
      <c r="C8528" t="s">
        <v>1967</v>
      </c>
      <c r="D8528" t="s">
        <v>27656</v>
      </c>
      <c r="E8528" s="27">
        <v>41752</v>
      </c>
      <c r="F8528" t="s">
        <v>294</v>
      </c>
      <c r="G8528" s="27">
        <v>24001</v>
      </c>
      <c r="H8528">
        <v>50</v>
      </c>
      <c r="I8528" t="s">
        <v>234</v>
      </c>
      <c r="J8528" t="s">
        <v>245</v>
      </c>
      <c r="K8528">
        <v>0</v>
      </c>
      <c r="L8528">
        <v>1</v>
      </c>
      <c r="M8528">
        <v>0</v>
      </c>
      <c r="N8528">
        <v>0</v>
      </c>
      <c r="O8528">
        <v>7</v>
      </c>
      <c r="P8528">
        <v>-8</v>
      </c>
      <c r="Q8528" s="28">
        <v>41744.529166666667</v>
      </c>
      <c r="R8528" s="28">
        <v>41752.445833333331</v>
      </c>
      <c r="S8528" t="s">
        <v>27657</v>
      </c>
      <c r="T8528" s="27">
        <v>41744</v>
      </c>
      <c r="V8528">
        <v>8</v>
      </c>
      <c r="W8528" t="s">
        <v>36</v>
      </c>
      <c r="X8528" t="s">
        <v>1077</v>
      </c>
      <c r="Y8528">
        <v>1</v>
      </c>
      <c r="AA8528" t="s">
        <v>27658</v>
      </c>
      <c r="AB8528" t="s">
        <v>36</v>
      </c>
      <c r="AC8528">
        <v>0</v>
      </c>
      <c r="AD8528" s="27">
        <v>42198</v>
      </c>
      <c r="AE8528" t="s">
        <v>1884</v>
      </c>
      <c r="AF8528" s="27">
        <v>42198</v>
      </c>
      <c r="AG8528" s="27">
        <v>42203</v>
      </c>
      <c r="AH8528">
        <v>0</v>
      </c>
      <c r="AN8528" t="s">
        <v>238</v>
      </c>
      <c r="AO8528">
        <v>1</v>
      </c>
      <c r="AP8528" t="s">
        <v>239</v>
      </c>
      <c r="AQ8528" s="27">
        <v>41752</v>
      </c>
      <c r="AR8528" t="s">
        <v>240</v>
      </c>
      <c r="AS8528">
        <v>1</v>
      </c>
      <c r="AT8528" t="s">
        <v>239</v>
      </c>
      <c r="AU8528" s="27">
        <v>41752</v>
      </c>
    </row>
    <row r="8529" spans="1:47" x14ac:dyDescent="0.2">
      <c r="A8529">
        <v>8528</v>
      </c>
      <c r="B8529" t="s">
        <v>27659</v>
      </c>
      <c r="C8529" t="s">
        <v>27660</v>
      </c>
      <c r="D8529" t="s">
        <v>2232</v>
      </c>
      <c r="E8529" s="27">
        <v>41579</v>
      </c>
      <c r="F8529" t="s">
        <v>233</v>
      </c>
      <c r="G8529" s="27">
        <v>30716</v>
      </c>
      <c r="H8529">
        <v>32</v>
      </c>
      <c r="I8529" t="s">
        <v>244</v>
      </c>
      <c r="J8529" t="s">
        <v>250</v>
      </c>
      <c r="K8529">
        <v>0</v>
      </c>
      <c r="L8529">
        <v>2</v>
      </c>
      <c r="M8529">
        <v>0</v>
      </c>
      <c r="N8529">
        <v>0</v>
      </c>
      <c r="O8529">
        <v>1</v>
      </c>
      <c r="P8529">
        <v>-1</v>
      </c>
      <c r="Q8529" s="28">
        <v>41578.4375</v>
      </c>
      <c r="R8529" s="28">
        <v>41677.198611111111</v>
      </c>
      <c r="S8529" t="s">
        <v>27661</v>
      </c>
      <c r="T8529" s="27">
        <v>41578</v>
      </c>
      <c r="V8529">
        <v>1</v>
      </c>
      <c r="W8529" t="s">
        <v>32</v>
      </c>
      <c r="X8529" t="s">
        <v>461</v>
      </c>
      <c r="Y8529">
        <v>0</v>
      </c>
      <c r="AB8529" t="s">
        <v>237</v>
      </c>
      <c r="AH8529">
        <v>0</v>
      </c>
      <c r="AN8529" t="s">
        <v>238</v>
      </c>
      <c r="AO8529">
        <v>2</v>
      </c>
      <c r="AP8529" t="s">
        <v>239</v>
      </c>
      <c r="AQ8529" s="27">
        <v>41579</v>
      </c>
      <c r="AR8529" t="s">
        <v>240</v>
      </c>
      <c r="AS8529">
        <v>2</v>
      </c>
      <c r="AT8529" t="s">
        <v>239</v>
      </c>
      <c r="AU8529" s="27">
        <v>41579</v>
      </c>
    </row>
    <row r="8530" spans="1:47" x14ac:dyDescent="0.2">
      <c r="A8530">
        <v>8529</v>
      </c>
      <c r="B8530" t="s">
        <v>27662</v>
      </c>
      <c r="C8530" t="s">
        <v>803</v>
      </c>
      <c r="D8530" t="s">
        <v>716</v>
      </c>
      <c r="E8530" s="27">
        <v>41451</v>
      </c>
      <c r="F8530" t="s">
        <v>233</v>
      </c>
      <c r="G8530" s="27">
        <v>23223</v>
      </c>
      <c r="H8530">
        <v>52</v>
      </c>
      <c r="I8530" t="s">
        <v>234</v>
      </c>
      <c r="J8530" t="s">
        <v>245</v>
      </c>
      <c r="K8530">
        <v>0</v>
      </c>
      <c r="L8530">
        <v>1</v>
      </c>
      <c r="M8530">
        <v>0</v>
      </c>
      <c r="N8530">
        <v>0</v>
      </c>
      <c r="O8530">
        <v>0</v>
      </c>
      <c r="W8530" t="s">
        <v>237</v>
      </c>
      <c r="Y8530">
        <v>-1</v>
      </c>
      <c r="AB8530" t="s">
        <v>237</v>
      </c>
      <c r="AH8530">
        <v>0</v>
      </c>
      <c r="AN8530" t="s">
        <v>238</v>
      </c>
      <c r="AO8530">
        <v>1</v>
      </c>
      <c r="AP8530" t="s">
        <v>239</v>
      </c>
      <c r="AQ8530" s="27">
        <v>41451</v>
      </c>
      <c r="AR8530" t="s">
        <v>240</v>
      </c>
      <c r="AS8530">
        <v>1</v>
      </c>
      <c r="AT8530" t="s">
        <v>239</v>
      </c>
      <c r="AU8530" s="27">
        <v>41451</v>
      </c>
    </row>
    <row r="8531" spans="1:47" x14ac:dyDescent="0.2">
      <c r="A8531">
        <v>8530</v>
      </c>
      <c r="B8531" t="s">
        <v>27663</v>
      </c>
      <c r="C8531" t="s">
        <v>1478</v>
      </c>
      <c r="D8531" t="s">
        <v>27664</v>
      </c>
      <c r="E8531" s="27">
        <v>41693</v>
      </c>
      <c r="F8531" t="s">
        <v>233</v>
      </c>
      <c r="G8531" s="27">
        <v>25856</v>
      </c>
      <c r="H8531">
        <v>45</v>
      </c>
      <c r="I8531" t="s">
        <v>234</v>
      </c>
      <c r="J8531" t="s">
        <v>353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0</v>
      </c>
      <c r="Q8531" s="28">
        <v>41693.112500000003</v>
      </c>
      <c r="R8531" s="28">
        <v>41694.511805555558</v>
      </c>
      <c r="S8531" t="s">
        <v>27665</v>
      </c>
      <c r="T8531" s="27">
        <v>41692</v>
      </c>
      <c r="V8531">
        <v>1</v>
      </c>
      <c r="W8531" t="s">
        <v>32</v>
      </c>
      <c r="X8531" t="s">
        <v>254</v>
      </c>
      <c r="Y8531">
        <v>0</v>
      </c>
      <c r="AB8531" t="s">
        <v>237</v>
      </c>
      <c r="AH8531">
        <v>0</v>
      </c>
      <c r="AN8531" t="s">
        <v>238</v>
      </c>
      <c r="AO8531">
        <v>1</v>
      </c>
      <c r="AP8531" t="s">
        <v>239</v>
      </c>
      <c r="AQ8531" s="27">
        <v>41693</v>
      </c>
      <c r="AR8531" t="s">
        <v>240</v>
      </c>
      <c r="AS8531">
        <v>1</v>
      </c>
      <c r="AT8531" t="s">
        <v>239</v>
      </c>
      <c r="AU8531" s="27">
        <v>41693</v>
      </c>
    </row>
    <row r="8532" spans="1:47" x14ac:dyDescent="0.2">
      <c r="A8532">
        <v>8531</v>
      </c>
      <c r="B8532" t="s">
        <v>27666</v>
      </c>
      <c r="C8532" t="s">
        <v>5580</v>
      </c>
      <c r="D8532" t="s">
        <v>27667</v>
      </c>
      <c r="E8532" s="27">
        <v>41285</v>
      </c>
      <c r="F8532" t="s">
        <v>233</v>
      </c>
      <c r="G8532" s="27">
        <v>32138</v>
      </c>
      <c r="H8532">
        <v>28</v>
      </c>
      <c r="I8532" t="s">
        <v>244</v>
      </c>
      <c r="J8532" t="s">
        <v>245</v>
      </c>
      <c r="K8532">
        <v>0</v>
      </c>
      <c r="L8532">
        <v>5</v>
      </c>
      <c r="M8532">
        <v>0</v>
      </c>
      <c r="N8532">
        <v>0</v>
      </c>
      <c r="O8532">
        <v>0</v>
      </c>
      <c r="W8532" t="s">
        <v>237</v>
      </c>
      <c r="Y8532">
        <v>-1</v>
      </c>
      <c r="AB8532" t="s">
        <v>237</v>
      </c>
      <c r="AH8532">
        <v>0</v>
      </c>
      <c r="AN8532" t="s">
        <v>238</v>
      </c>
      <c r="AO8532">
        <v>3</v>
      </c>
      <c r="AP8532" t="s">
        <v>239</v>
      </c>
      <c r="AQ8532" s="27">
        <v>41285</v>
      </c>
      <c r="AR8532" t="s">
        <v>240</v>
      </c>
      <c r="AS8532">
        <v>5</v>
      </c>
      <c r="AT8532" t="s">
        <v>246</v>
      </c>
      <c r="AU8532" s="27">
        <v>41285</v>
      </c>
    </row>
    <row r="8533" spans="1:47" x14ac:dyDescent="0.2">
      <c r="A8533">
        <v>8532</v>
      </c>
      <c r="B8533" t="s">
        <v>27668</v>
      </c>
      <c r="C8533" t="s">
        <v>5320</v>
      </c>
      <c r="D8533" t="s">
        <v>27669</v>
      </c>
      <c r="E8533" s="27">
        <v>41564</v>
      </c>
      <c r="F8533" t="s">
        <v>233</v>
      </c>
      <c r="G8533" s="27">
        <v>31429</v>
      </c>
      <c r="H8533">
        <v>30</v>
      </c>
      <c r="I8533" t="s">
        <v>244</v>
      </c>
      <c r="J8533" t="s">
        <v>250</v>
      </c>
      <c r="K8533">
        <v>0</v>
      </c>
      <c r="L8533">
        <v>2</v>
      </c>
      <c r="M8533">
        <v>0</v>
      </c>
      <c r="N8533">
        <v>0</v>
      </c>
      <c r="O8533">
        <v>1</v>
      </c>
      <c r="P8533">
        <v>-1</v>
      </c>
      <c r="Q8533" s="28">
        <v>41563.334722222222</v>
      </c>
      <c r="R8533" s="28">
        <v>41647.04791666667</v>
      </c>
      <c r="S8533" t="s">
        <v>27670</v>
      </c>
      <c r="T8533" s="27">
        <v>41563</v>
      </c>
      <c r="V8533">
        <v>1</v>
      </c>
      <c r="W8533" t="s">
        <v>32</v>
      </c>
      <c r="X8533" t="s">
        <v>974</v>
      </c>
      <c r="Y8533">
        <v>0</v>
      </c>
      <c r="AB8533" t="s">
        <v>237</v>
      </c>
      <c r="AH8533">
        <v>0</v>
      </c>
      <c r="AN8533" t="s">
        <v>238</v>
      </c>
      <c r="AO8533">
        <v>2</v>
      </c>
      <c r="AP8533" t="s">
        <v>239</v>
      </c>
      <c r="AQ8533" s="27">
        <v>41564</v>
      </c>
      <c r="AR8533" t="s">
        <v>240</v>
      </c>
      <c r="AS8533">
        <v>2</v>
      </c>
      <c r="AT8533" t="s">
        <v>239</v>
      </c>
      <c r="AU8533" s="27">
        <v>41564</v>
      </c>
    </row>
    <row r="8534" spans="1:47" x14ac:dyDescent="0.2">
      <c r="A8534">
        <v>8533</v>
      </c>
      <c r="B8534" t="s">
        <v>27671</v>
      </c>
      <c r="C8534" t="s">
        <v>27672</v>
      </c>
      <c r="D8534" t="s">
        <v>2572</v>
      </c>
      <c r="E8534" s="27">
        <v>41384</v>
      </c>
      <c r="F8534" t="s">
        <v>233</v>
      </c>
      <c r="G8534" s="27">
        <v>33053</v>
      </c>
      <c r="H8534">
        <v>25</v>
      </c>
      <c r="I8534" t="s">
        <v>244</v>
      </c>
      <c r="J8534" t="s">
        <v>250</v>
      </c>
      <c r="K8534">
        <v>0</v>
      </c>
      <c r="L8534">
        <v>5</v>
      </c>
      <c r="M8534">
        <v>0</v>
      </c>
      <c r="N8534">
        <v>0</v>
      </c>
      <c r="O8534">
        <v>0</v>
      </c>
      <c r="P8534">
        <v>-1</v>
      </c>
      <c r="Q8534" s="28">
        <v>41383.363888888889</v>
      </c>
      <c r="R8534" s="28">
        <v>41384.319444444445</v>
      </c>
      <c r="S8534" t="s">
        <v>27673</v>
      </c>
      <c r="T8534" s="27">
        <v>41383</v>
      </c>
      <c r="V8534">
        <v>1</v>
      </c>
      <c r="W8534" t="s">
        <v>32</v>
      </c>
      <c r="X8534" t="s">
        <v>1089</v>
      </c>
      <c r="Y8534">
        <v>0</v>
      </c>
      <c r="AB8534" t="s">
        <v>237</v>
      </c>
      <c r="AH8534">
        <v>0</v>
      </c>
      <c r="AN8534" t="s">
        <v>238</v>
      </c>
      <c r="AO8534">
        <v>4</v>
      </c>
      <c r="AP8534" t="s">
        <v>239</v>
      </c>
      <c r="AQ8534" s="27">
        <v>41384</v>
      </c>
      <c r="AR8534" t="s">
        <v>240</v>
      </c>
      <c r="AS8534">
        <v>5</v>
      </c>
      <c r="AT8534" t="s">
        <v>246</v>
      </c>
      <c r="AU8534" s="27">
        <v>41384</v>
      </c>
    </row>
    <row r="8535" spans="1:47" x14ac:dyDescent="0.2">
      <c r="A8535">
        <v>8534</v>
      </c>
      <c r="B8535" t="s">
        <v>27674</v>
      </c>
      <c r="C8535" t="s">
        <v>27675</v>
      </c>
      <c r="D8535" t="s">
        <v>27676</v>
      </c>
      <c r="E8535" s="27">
        <v>41377</v>
      </c>
      <c r="F8535" t="s">
        <v>294</v>
      </c>
      <c r="G8535" s="27">
        <v>26259</v>
      </c>
      <c r="H8535">
        <v>44</v>
      </c>
      <c r="I8535" t="s">
        <v>244</v>
      </c>
      <c r="J8535" t="s">
        <v>245</v>
      </c>
      <c r="K8535">
        <v>0</v>
      </c>
      <c r="L8535">
        <v>5</v>
      </c>
      <c r="M8535">
        <v>0</v>
      </c>
      <c r="N8535">
        <v>0</v>
      </c>
      <c r="O8535">
        <v>10</v>
      </c>
      <c r="P8535">
        <v>-1</v>
      </c>
      <c r="Q8535" s="28">
        <v>41376.34097222222</v>
      </c>
      <c r="R8535" s="28">
        <v>41382.267361111109</v>
      </c>
      <c r="S8535" t="s">
        <v>27677</v>
      </c>
      <c r="T8535" s="27">
        <v>41376</v>
      </c>
      <c r="V8535">
        <v>1</v>
      </c>
      <c r="W8535" t="s">
        <v>32</v>
      </c>
      <c r="X8535" t="s">
        <v>9032</v>
      </c>
      <c r="Y8535">
        <v>1</v>
      </c>
      <c r="AA8535" t="s">
        <v>27678</v>
      </c>
      <c r="AB8535" t="s">
        <v>36</v>
      </c>
      <c r="AC8535">
        <v>98</v>
      </c>
      <c r="AD8535" s="27">
        <v>41842</v>
      </c>
      <c r="AE8535" t="s">
        <v>1280</v>
      </c>
      <c r="AF8535" s="27">
        <v>41940</v>
      </c>
      <c r="AG8535" s="27">
        <v>41958</v>
      </c>
      <c r="AH8535">
        <v>0</v>
      </c>
      <c r="AN8535" t="s">
        <v>238</v>
      </c>
      <c r="AO8535">
        <v>2</v>
      </c>
      <c r="AP8535" t="s">
        <v>239</v>
      </c>
      <c r="AQ8535" s="27">
        <v>41377</v>
      </c>
      <c r="AR8535" t="s">
        <v>240</v>
      </c>
      <c r="AS8535">
        <v>5</v>
      </c>
      <c r="AT8535" t="s">
        <v>246</v>
      </c>
      <c r="AU8535" s="27">
        <v>41377</v>
      </c>
    </row>
    <row r="8536" spans="1:47" x14ac:dyDescent="0.2">
      <c r="A8536">
        <v>8535</v>
      </c>
      <c r="B8536" t="s">
        <v>27679</v>
      </c>
      <c r="C8536" t="s">
        <v>3710</v>
      </c>
      <c r="D8536" t="s">
        <v>947</v>
      </c>
      <c r="E8536" s="27">
        <v>41978</v>
      </c>
      <c r="F8536" t="s">
        <v>233</v>
      </c>
      <c r="G8536" s="27">
        <v>21052</v>
      </c>
      <c r="H8536">
        <v>58</v>
      </c>
      <c r="I8536" t="s">
        <v>234</v>
      </c>
      <c r="J8536" t="s">
        <v>250</v>
      </c>
      <c r="K8536">
        <v>0</v>
      </c>
      <c r="L8536">
        <v>4</v>
      </c>
      <c r="M8536">
        <v>0</v>
      </c>
      <c r="N8536">
        <v>0</v>
      </c>
      <c r="O8536">
        <v>0</v>
      </c>
      <c r="P8536">
        <v>-1</v>
      </c>
      <c r="Q8536" s="28">
        <v>41977.204861111109</v>
      </c>
      <c r="R8536" s="28">
        <v>41978.37777777778</v>
      </c>
      <c r="S8536" t="s">
        <v>27680</v>
      </c>
      <c r="T8536" s="27">
        <v>41977</v>
      </c>
      <c r="V8536">
        <v>1</v>
      </c>
      <c r="W8536" t="s">
        <v>32</v>
      </c>
      <c r="X8536" t="s">
        <v>343</v>
      </c>
      <c r="Y8536">
        <v>1</v>
      </c>
      <c r="AA8536" t="s">
        <v>27681</v>
      </c>
      <c r="AB8536" t="s">
        <v>36</v>
      </c>
      <c r="AC8536">
        <v>0</v>
      </c>
      <c r="AD8536" s="27">
        <v>42116</v>
      </c>
      <c r="AE8536" t="s">
        <v>324</v>
      </c>
      <c r="AF8536" s="27">
        <v>42116</v>
      </c>
      <c r="AG8536" s="27">
        <v>42203</v>
      </c>
      <c r="AH8536">
        <v>0</v>
      </c>
      <c r="AN8536" t="s">
        <v>238</v>
      </c>
      <c r="AO8536">
        <v>2</v>
      </c>
      <c r="AP8536" t="s">
        <v>239</v>
      </c>
      <c r="AQ8536" s="27">
        <v>41978</v>
      </c>
      <c r="AR8536" t="s">
        <v>240</v>
      </c>
      <c r="AS8536">
        <v>4</v>
      </c>
      <c r="AT8536" t="s">
        <v>239</v>
      </c>
      <c r="AU8536" s="27">
        <v>41978</v>
      </c>
    </row>
    <row r="8537" spans="1:47" x14ac:dyDescent="0.2">
      <c r="A8537">
        <v>8536</v>
      </c>
      <c r="B8537" t="s">
        <v>27682</v>
      </c>
      <c r="C8537" t="s">
        <v>3114</v>
      </c>
      <c r="D8537" t="s">
        <v>7269</v>
      </c>
      <c r="E8537" s="27">
        <v>41403</v>
      </c>
      <c r="F8537" t="s">
        <v>233</v>
      </c>
      <c r="G8537" s="27">
        <v>32552</v>
      </c>
      <c r="H8537">
        <v>27</v>
      </c>
      <c r="I8537" t="s">
        <v>244</v>
      </c>
      <c r="J8537" t="s">
        <v>250</v>
      </c>
      <c r="K8537">
        <v>0</v>
      </c>
      <c r="L8537">
        <v>9</v>
      </c>
      <c r="M8537">
        <v>0</v>
      </c>
      <c r="N8537">
        <v>0</v>
      </c>
      <c r="O8537">
        <v>10</v>
      </c>
      <c r="P8537">
        <v>-1</v>
      </c>
      <c r="Q8537" s="28">
        <v>41402.300000000003</v>
      </c>
      <c r="R8537" s="28">
        <v>41792.06527777778</v>
      </c>
      <c r="S8537" t="s">
        <v>27683</v>
      </c>
      <c r="T8537" s="27">
        <v>41402</v>
      </c>
      <c r="V8537">
        <v>1</v>
      </c>
      <c r="W8537" t="s">
        <v>32</v>
      </c>
      <c r="X8537" t="s">
        <v>1406</v>
      </c>
      <c r="Y8537">
        <v>0</v>
      </c>
      <c r="AB8537" t="s">
        <v>237</v>
      </c>
      <c r="AH8537">
        <v>0</v>
      </c>
      <c r="AN8537" t="s">
        <v>238</v>
      </c>
      <c r="AO8537">
        <v>9</v>
      </c>
      <c r="AP8537" t="s">
        <v>269</v>
      </c>
      <c r="AQ8537" s="27">
        <v>41403</v>
      </c>
      <c r="AR8537" t="s">
        <v>240</v>
      </c>
      <c r="AS8537">
        <v>9</v>
      </c>
      <c r="AT8537" t="s">
        <v>269</v>
      </c>
      <c r="AU8537" s="27">
        <v>41403</v>
      </c>
    </row>
    <row r="8538" spans="1:47" x14ac:dyDescent="0.2">
      <c r="A8538">
        <v>8537</v>
      </c>
      <c r="B8538" t="s">
        <v>27684</v>
      </c>
      <c r="C8538" t="s">
        <v>20121</v>
      </c>
      <c r="D8538" t="s">
        <v>27685</v>
      </c>
      <c r="E8538" s="27">
        <v>42001</v>
      </c>
      <c r="F8538" t="s">
        <v>233</v>
      </c>
      <c r="G8538" s="27">
        <v>29487</v>
      </c>
      <c r="H8538">
        <v>35</v>
      </c>
      <c r="I8538" t="s">
        <v>244</v>
      </c>
      <c r="J8538" t="s">
        <v>353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 s="28">
        <v>42001.229166666664</v>
      </c>
      <c r="R8538" s="28">
        <v>42002.540277777778</v>
      </c>
      <c r="S8538" t="s">
        <v>27686</v>
      </c>
      <c r="T8538" s="27">
        <v>42001</v>
      </c>
      <c r="V8538">
        <v>0</v>
      </c>
      <c r="W8538" t="s">
        <v>36</v>
      </c>
      <c r="X8538" t="s">
        <v>279</v>
      </c>
      <c r="Y8538">
        <v>0</v>
      </c>
      <c r="AB8538" t="s">
        <v>237</v>
      </c>
      <c r="AH8538">
        <v>0</v>
      </c>
      <c r="AN8538" t="s">
        <v>238</v>
      </c>
      <c r="AO8538">
        <v>1</v>
      </c>
      <c r="AP8538" t="s">
        <v>239</v>
      </c>
      <c r="AQ8538" s="27">
        <v>42001</v>
      </c>
      <c r="AR8538" t="s">
        <v>240</v>
      </c>
      <c r="AS8538">
        <v>1</v>
      </c>
      <c r="AT8538" t="s">
        <v>239</v>
      </c>
      <c r="AU8538" s="27">
        <v>42001</v>
      </c>
    </row>
    <row r="8539" spans="1:47" x14ac:dyDescent="0.2">
      <c r="A8539">
        <v>8538</v>
      </c>
      <c r="B8539" t="s">
        <v>27687</v>
      </c>
      <c r="C8539" t="s">
        <v>2025</v>
      </c>
      <c r="D8539" t="s">
        <v>17717</v>
      </c>
      <c r="E8539" s="27">
        <v>41922</v>
      </c>
      <c r="F8539" t="s">
        <v>294</v>
      </c>
      <c r="G8539" s="27">
        <v>32097</v>
      </c>
      <c r="H8539">
        <v>28</v>
      </c>
      <c r="I8539" t="s">
        <v>244</v>
      </c>
      <c r="J8539" t="s">
        <v>245</v>
      </c>
      <c r="K8539">
        <v>0</v>
      </c>
      <c r="L8539">
        <v>5</v>
      </c>
      <c r="M8539">
        <v>0</v>
      </c>
      <c r="N8539">
        <v>0</v>
      </c>
      <c r="O8539">
        <v>1</v>
      </c>
      <c r="P8539">
        <v>-405</v>
      </c>
      <c r="Q8539" s="28">
        <v>41517.136111111111</v>
      </c>
      <c r="R8539" s="28">
        <v>41578.422222222223</v>
      </c>
      <c r="S8539" t="s">
        <v>27688</v>
      </c>
      <c r="U8539" s="27">
        <v>41517</v>
      </c>
      <c r="V8539">
        <v>405</v>
      </c>
      <c r="W8539" t="s">
        <v>32</v>
      </c>
      <c r="X8539" t="s">
        <v>274</v>
      </c>
      <c r="Y8539">
        <v>0</v>
      </c>
      <c r="AB8539" t="s">
        <v>237</v>
      </c>
      <c r="AH8539">
        <v>0</v>
      </c>
      <c r="AN8539" t="s">
        <v>238</v>
      </c>
      <c r="AO8539">
        <v>3</v>
      </c>
      <c r="AP8539" t="s">
        <v>239</v>
      </c>
      <c r="AQ8539" s="27">
        <v>41922</v>
      </c>
      <c r="AR8539" t="s">
        <v>240</v>
      </c>
      <c r="AS8539">
        <v>5</v>
      </c>
      <c r="AT8539" t="s">
        <v>246</v>
      </c>
      <c r="AU8539" s="27">
        <v>41922</v>
      </c>
    </row>
    <row r="8540" spans="1:47" x14ac:dyDescent="0.2">
      <c r="A8540">
        <v>8539</v>
      </c>
      <c r="B8540" t="s">
        <v>27689</v>
      </c>
      <c r="C8540" t="s">
        <v>11463</v>
      </c>
      <c r="D8540" t="s">
        <v>27690</v>
      </c>
      <c r="E8540" s="27">
        <v>41702</v>
      </c>
      <c r="F8540" t="s">
        <v>233</v>
      </c>
      <c r="G8540" s="27">
        <v>33545</v>
      </c>
      <c r="H8540">
        <v>24</v>
      </c>
      <c r="I8540" t="s">
        <v>259</v>
      </c>
      <c r="J8540" t="s">
        <v>250</v>
      </c>
      <c r="K8540">
        <v>0</v>
      </c>
      <c r="L8540">
        <v>6</v>
      </c>
      <c r="M8540">
        <v>0</v>
      </c>
      <c r="N8540">
        <v>0</v>
      </c>
      <c r="O8540">
        <v>5</v>
      </c>
      <c r="P8540">
        <v>0</v>
      </c>
      <c r="Q8540" s="28">
        <v>41702.536111111112</v>
      </c>
      <c r="R8540" s="28">
        <v>41702.379861111112</v>
      </c>
      <c r="S8540" t="s">
        <v>27691</v>
      </c>
      <c r="T8540" s="27">
        <v>41701</v>
      </c>
      <c r="V8540">
        <v>1</v>
      </c>
      <c r="W8540" t="s">
        <v>32</v>
      </c>
      <c r="X8540" t="s">
        <v>337</v>
      </c>
      <c r="Y8540">
        <v>0</v>
      </c>
      <c r="AB8540" t="s">
        <v>237</v>
      </c>
      <c r="AH8540">
        <v>0</v>
      </c>
      <c r="AN8540" t="s">
        <v>238</v>
      </c>
      <c r="AO8540">
        <v>4</v>
      </c>
      <c r="AP8540" t="s">
        <v>239</v>
      </c>
      <c r="AQ8540" s="27">
        <v>41702</v>
      </c>
      <c r="AR8540" t="s">
        <v>240</v>
      </c>
      <c r="AS8540">
        <v>6</v>
      </c>
      <c r="AT8540" t="s">
        <v>246</v>
      </c>
      <c r="AU8540" s="27">
        <v>41702</v>
      </c>
    </row>
    <row r="8541" spans="1:47" x14ac:dyDescent="0.2">
      <c r="A8541">
        <v>8540</v>
      </c>
      <c r="B8541" t="s">
        <v>27692</v>
      </c>
      <c r="C8541" t="s">
        <v>27693</v>
      </c>
      <c r="D8541" t="s">
        <v>27694</v>
      </c>
      <c r="E8541" s="27">
        <v>41999</v>
      </c>
      <c r="F8541" t="s">
        <v>294</v>
      </c>
      <c r="G8541" s="27">
        <v>24320</v>
      </c>
      <c r="H8541">
        <v>49</v>
      </c>
      <c r="I8541" t="s">
        <v>234</v>
      </c>
      <c r="J8541" t="s">
        <v>250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-1</v>
      </c>
      <c r="Q8541" s="28">
        <v>41998.156944444447</v>
      </c>
      <c r="R8541" s="28">
        <v>41999.09652777778</v>
      </c>
      <c r="S8541" t="s">
        <v>27695</v>
      </c>
      <c r="T8541" s="27">
        <v>41998</v>
      </c>
      <c r="V8541">
        <v>1</v>
      </c>
      <c r="W8541" t="s">
        <v>36</v>
      </c>
      <c r="X8541" t="s">
        <v>263</v>
      </c>
      <c r="Y8541">
        <v>0</v>
      </c>
      <c r="AB8541" t="s">
        <v>237</v>
      </c>
      <c r="AH8541">
        <v>0</v>
      </c>
      <c r="AN8541" t="s">
        <v>238</v>
      </c>
      <c r="AO8541">
        <v>1</v>
      </c>
      <c r="AP8541" t="s">
        <v>239</v>
      </c>
      <c r="AQ8541" s="27">
        <v>41999</v>
      </c>
      <c r="AR8541" t="s">
        <v>240</v>
      </c>
      <c r="AS8541">
        <v>1</v>
      </c>
      <c r="AT8541" t="s">
        <v>239</v>
      </c>
      <c r="AU8541" s="27">
        <v>41999</v>
      </c>
    </row>
    <row r="8542" spans="1:47" x14ac:dyDescent="0.2">
      <c r="A8542">
        <v>8541</v>
      </c>
      <c r="B8542" t="s">
        <v>27696</v>
      </c>
      <c r="C8542" t="s">
        <v>1371</v>
      </c>
      <c r="D8542" t="s">
        <v>14042</v>
      </c>
      <c r="E8542" s="27">
        <v>41989</v>
      </c>
      <c r="F8542" t="s">
        <v>233</v>
      </c>
      <c r="G8542" s="27">
        <v>32280</v>
      </c>
      <c r="H8542">
        <v>27</v>
      </c>
      <c r="I8542" t="s">
        <v>244</v>
      </c>
      <c r="J8542" t="s">
        <v>245</v>
      </c>
      <c r="K8542">
        <v>0</v>
      </c>
      <c r="L8542">
        <v>4</v>
      </c>
      <c r="M8542">
        <v>0</v>
      </c>
      <c r="N8542">
        <v>0</v>
      </c>
      <c r="O8542">
        <v>7</v>
      </c>
      <c r="P8542">
        <v>13</v>
      </c>
      <c r="Q8542" s="28">
        <v>42002.288888888892</v>
      </c>
      <c r="R8542" s="28">
        <v>42164.207638888889</v>
      </c>
      <c r="S8542" t="s">
        <v>27697</v>
      </c>
      <c r="T8542" s="27">
        <v>41725</v>
      </c>
      <c r="V8542">
        <v>264</v>
      </c>
      <c r="W8542" t="s">
        <v>32</v>
      </c>
      <c r="X8542" t="s">
        <v>939</v>
      </c>
      <c r="Y8542">
        <v>0</v>
      </c>
      <c r="AB8542" t="s">
        <v>237</v>
      </c>
      <c r="AH8542">
        <v>0</v>
      </c>
      <c r="AN8542" t="s">
        <v>238</v>
      </c>
      <c r="AO8542">
        <v>2</v>
      </c>
      <c r="AP8542" t="s">
        <v>239</v>
      </c>
      <c r="AQ8542" s="27">
        <v>41989</v>
      </c>
      <c r="AR8542" t="s">
        <v>240</v>
      </c>
      <c r="AS8542">
        <v>4</v>
      </c>
      <c r="AT8542" t="s">
        <v>239</v>
      </c>
      <c r="AU8542" s="27">
        <v>41989</v>
      </c>
    </row>
    <row r="8543" spans="1:47" x14ac:dyDescent="0.2">
      <c r="A8543">
        <v>8542</v>
      </c>
      <c r="B8543" t="s">
        <v>27698</v>
      </c>
      <c r="C8543" t="s">
        <v>27699</v>
      </c>
      <c r="D8543" t="s">
        <v>27700</v>
      </c>
      <c r="E8543" s="27">
        <v>41850</v>
      </c>
      <c r="F8543" t="s">
        <v>233</v>
      </c>
      <c r="G8543" s="27">
        <v>26317</v>
      </c>
      <c r="H8543">
        <v>44</v>
      </c>
      <c r="I8543" t="s">
        <v>244</v>
      </c>
      <c r="J8543" t="s">
        <v>22</v>
      </c>
      <c r="K8543">
        <v>0</v>
      </c>
      <c r="L8543">
        <v>1</v>
      </c>
      <c r="M8543">
        <v>0</v>
      </c>
      <c r="N8543">
        <v>0</v>
      </c>
      <c r="O8543">
        <v>1</v>
      </c>
      <c r="P8543">
        <v>-1</v>
      </c>
      <c r="Q8543" s="28">
        <v>41849.466666666667</v>
      </c>
      <c r="R8543" s="28">
        <v>41850.349305555559</v>
      </c>
      <c r="S8543" t="s">
        <v>27701</v>
      </c>
      <c r="T8543" s="27">
        <v>40698</v>
      </c>
      <c r="V8543">
        <v>1152</v>
      </c>
      <c r="W8543" t="s">
        <v>36</v>
      </c>
      <c r="X8543" t="s">
        <v>324</v>
      </c>
      <c r="Y8543">
        <v>0</v>
      </c>
      <c r="AB8543" t="s">
        <v>237</v>
      </c>
      <c r="AH8543">
        <v>0</v>
      </c>
      <c r="AN8543" t="s">
        <v>238</v>
      </c>
      <c r="AO8543">
        <v>2</v>
      </c>
      <c r="AP8543" t="s">
        <v>239</v>
      </c>
      <c r="AQ8543" s="27">
        <v>41850</v>
      </c>
      <c r="AR8543" t="s">
        <v>240</v>
      </c>
      <c r="AS8543">
        <v>1</v>
      </c>
      <c r="AT8543" t="s">
        <v>239</v>
      </c>
      <c r="AU8543" s="27">
        <v>41850</v>
      </c>
    </row>
    <row r="8544" spans="1:47" x14ac:dyDescent="0.2">
      <c r="A8544">
        <v>8543</v>
      </c>
      <c r="B8544" t="s">
        <v>27702</v>
      </c>
      <c r="C8544" t="s">
        <v>2359</v>
      </c>
      <c r="D8544" t="s">
        <v>27703</v>
      </c>
      <c r="E8544" s="27">
        <v>41741</v>
      </c>
      <c r="F8544" t="s">
        <v>233</v>
      </c>
      <c r="G8544" s="27">
        <v>35160</v>
      </c>
      <c r="H8544">
        <v>20</v>
      </c>
      <c r="I8544" t="s">
        <v>259</v>
      </c>
      <c r="J8544" t="s">
        <v>250</v>
      </c>
      <c r="K8544">
        <v>0</v>
      </c>
      <c r="L8544">
        <v>10</v>
      </c>
      <c r="M8544">
        <v>1</v>
      </c>
      <c r="N8544">
        <v>0</v>
      </c>
      <c r="O8544">
        <v>1</v>
      </c>
      <c r="P8544">
        <v>-1</v>
      </c>
      <c r="Q8544" s="28">
        <v>41740.245833333334</v>
      </c>
      <c r="R8544" s="28">
        <v>41741.388888888891</v>
      </c>
      <c r="S8544" t="s">
        <v>27704</v>
      </c>
      <c r="T8544" s="27">
        <v>41740</v>
      </c>
      <c r="V8544">
        <v>1</v>
      </c>
      <c r="W8544" t="s">
        <v>32</v>
      </c>
      <c r="X8544" t="s">
        <v>359</v>
      </c>
      <c r="Y8544">
        <v>1</v>
      </c>
      <c r="AA8544" t="s">
        <v>27705</v>
      </c>
      <c r="AB8544" t="s">
        <v>32</v>
      </c>
      <c r="AC8544">
        <v>0</v>
      </c>
      <c r="AD8544" s="27">
        <v>41745</v>
      </c>
      <c r="AE8544" t="s">
        <v>359</v>
      </c>
      <c r="AF8544" s="27">
        <v>41745</v>
      </c>
      <c r="AG8544" s="27">
        <v>41746</v>
      </c>
      <c r="AH8544">
        <v>0</v>
      </c>
      <c r="AN8544" t="s">
        <v>238</v>
      </c>
      <c r="AO8544">
        <v>8</v>
      </c>
      <c r="AP8544" t="s">
        <v>269</v>
      </c>
      <c r="AQ8544" s="27">
        <v>41741</v>
      </c>
      <c r="AR8544" t="s">
        <v>240</v>
      </c>
      <c r="AS8544">
        <v>10</v>
      </c>
      <c r="AT8544" t="s">
        <v>269</v>
      </c>
      <c r="AU8544" s="27">
        <v>41741</v>
      </c>
    </row>
    <row r="8545" spans="1:47" x14ac:dyDescent="0.2">
      <c r="A8545">
        <v>8544</v>
      </c>
      <c r="B8545" t="s">
        <v>27706</v>
      </c>
      <c r="C8545" t="s">
        <v>803</v>
      </c>
      <c r="D8545" t="s">
        <v>825</v>
      </c>
      <c r="E8545" s="27">
        <v>41666</v>
      </c>
      <c r="F8545" t="s">
        <v>233</v>
      </c>
      <c r="G8545" s="27">
        <v>31546</v>
      </c>
      <c r="H8545">
        <v>29</v>
      </c>
      <c r="I8545" t="s">
        <v>244</v>
      </c>
      <c r="J8545" t="s">
        <v>245</v>
      </c>
      <c r="K8545">
        <v>0</v>
      </c>
      <c r="L8545">
        <v>1</v>
      </c>
      <c r="M8545">
        <v>0</v>
      </c>
      <c r="N8545">
        <v>0</v>
      </c>
      <c r="O8545">
        <v>0</v>
      </c>
      <c r="P8545">
        <v>-1</v>
      </c>
      <c r="Q8545" s="28">
        <v>41665.260416666664</v>
      </c>
      <c r="R8545" s="28">
        <v>41666.063888888886</v>
      </c>
      <c r="S8545" t="s">
        <v>27707</v>
      </c>
      <c r="T8545" s="27">
        <v>41665</v>
      </c>
      <c r="V8545">
        <v>1</v>
      </c>
      <c r="W8545" t="s">
        <v>36</v>
      </c>
      <c r="X8545" t="s">
        <v>279</v>
      </c>
      <c r="Y8545">
        <v>1</v>
      </c>
      <c r="AA8545" t="s">
        <v>27708</v>
      </c>
      <c r="AB8545" t="s">
        <v>36</v>
      </c>
      <c r="AC8545">
        <v>0</v>
      </c>
      <c r="AD8545" s="27">
        <v>41776</v>
      </c>
      <c r="AE8545" t="s">
        <v>550</v>
      </c>
      <c r="AF8545" s="27">
        <v>41776</v>
      </c>
      <c r="AG8545" s="27">
        <v>41782</v>
      </c>
      <c r="AH8545">
        <v>1</v>
      </c>
      <c r="AJ8545" t="s">
        <v>27708</v>
      </c>
      <c r="AK8545" t="s">
        <v>462</v>
      </c>
      <c r="AL8545" s="27">
        <v>41776</v>
      </c>
      <c r="AM8545" t="s">
        <v>279</v>
      </c>
      <c r="AN8545" t="s">
        <v>238</v>
      </c>
      <c r="AO8545">
        <v>2</v>
      </c>
      <c r="AP8545" t="s">
        <v>239</v>
      </c>
      <c r="AQ8545" s="27">
        <v>41666</v>
      </c>
      <c r="AR8545" t="s">
        <v>240</v>
      </c>
      <c r="AS8545">
        <v>1</v>
      </c>
      <c r="AT8545" t="s">
        <v>239</v>
      </c>
      <c r="AU8545" s="27">
        <v>41666</v>
      </c>
    </row>
    <row r="8546" spans="1:47" x14ac:dyDescent="0.2">
      <c r="A8546">
        <v>8545</v>
      </c>
      <c r="B8546" t="s">
        <v>27709</v>
      </c>
      <c r="C8546" t="s">
        <v>10080</v>
      </c>
      <c r="D8546" t="s">
        <v>27710</v>
      </c>
      <c r="E8546" s="27">
        <v>41967</v>
      </c>
      <c r="F8546" t="s">
        <v>294</v>
      </c>
      <c r="G8546" s="27">
        <v>32795</v>
      </c>
      <c r="H8546">
        <v>26</v>
      </c>
      <c r="I8546" t="s">
        <v>244</v>
      </c>
      <c r="J8546" t="s">
        <v>353</v>
      </c>
      <c r="K8546">
        <v>0</v>
      </c>
      <c r="L8546">
        <v>3</v>
      </c>
      <c r="M8546">
        <v>0</v>
      </c>
      <c r="N8546">
        <v>0</v>
      </c>
      <c r="O8546">
        <v>0</v>
      </c>
      <c r="P8546">
        <v>-1</v>
      </c>
      <c r="Q8546" s="28">
        <v>41966.495833333334</v>
      </c>
      <c r="R8546" s="28">
        <v>41967.393750000003</v>
      </c>
      <c r="S8546" t="s">
        <v>27711</v>
      </c>
      <c r="T8546" s="27">
        <v>41966</v>
      </c>
      <c r="V8546">
        <v>1</v>
      </c>
      <c r="W8546" t="s">
        <v>36</v>
      </c>
      <c r="X8546" t="s">
        <v>279</v>
      </c>
      <c r="Y8546">
        <v>0</v>
      </c>
      <c r="AB8546" t="s">
        <v>237</v>
      </c>
      <c r="AH8546">
        <v>0</v>
      </c>
      <c r="AN8546" t="s">
        <v>238</v>
      </c>
      <c r="AO8546">
        <v>2</v>
      </c>
      <c r="AP8546" t="s">
        <v>239</v>
      </c>
      <c r="AQ8546" s="27">
        <v>41967</v>
      </c>
      <c r="AR8546" t="s">
        <v>240</v>
      </c>
      <c r="AS8546">
        <v>3</v>
      </c>
      <c r="AT8546" t="s">
        <v>239</v>
      </c>
      <c r="AU8546" s="27">
        <v>41967</v>
      </c>
    </row>
    <row r="8547" spans="1:47" x14ac:dyDescent="0.2">
      <c r="A8547">
        <v>8546</v>
      </c>
      <c r="B8547" t="s">
        <v>27712</v>
      </c>
      <c r="C8547" t="s">
        <v>990</v>
      </c>
      <c r="D8547" t="s">
        <v>27713</v>
      </c>
      <c r="E8547" s="27">
        <v>41700</v>
      </c>
      <c r="F8547" t="s">
        <v>233</v>
      </c>
      <c r="G8547" s="27">
        <v>34585</v>
      </c>
      <c r="H8547">
        <v>21</v>
      </c>
      <c r="I8547" t="s">
        <v>259</v>
      </c>
      <c r="J8547" t="s">
        <v>245</v>
      </c>
      <c r="K8547">
        <v>0</v>
      </c>
      <c r="L8547">
        <v>5</v>
      </c>
      <c r="M8547">
        <v>0</v>
      </c>
      <c r="N8547">
        <v>0</v>
      </c>
      <c r="O8547">
        <v>1</v>
      </c>
      <c r="P8547">
        <v>-1</v>
      </c>
      <c r="Q8547" s="28">
        <v>41699.191666666666</v>
      </c>
      <c r="R8547" s="28">
        <v>41700.175000000003</v>
      </c>
      <c r="S8547" t="s">
        <v>27714</v>
      </c>
      <c r="U8547" s="27">
        <v>41699</v>
      </c>
      <c r="V8547">
        <v>1</v>
      </c>
      <c r="W8547" t="s">
        <v>32</v>
      </c>
      <c r="X8547" t="s">
        <v>274</v>
      </c>
      <c r="Y8547">
        <v>0</v>
      </c>
      <c r="AB8547" t="s">
        <v>237</v>
      </c>
      <c r="AH8547">
        <v>0</v>
      </c>
      <c r="AN8547" t="s">
        <v>238</v>
      </c>
      <c r="AO8547">
        <v>4</v>
      </c>
      <c r="AP8547" t="s">
        <v>239</v>
      </c>
      <c r="AQ8547" s="27">
        <v>41700</v>
      </c>
      <c r="AR8547" t="s">
        <v>240</v>
      </c>
      <c r="AS8547">
        <v>5</v>
      </c>
      <c r="AT8547" t="s">
        <v>246</v>
      </c>
      <c r="AU8547" s="27">
        <v>41700</v>
      </c>
    </row>
    <row r="8548" spans="1:47" x14ac:dyDescent="0.2">
      <c r="A8548">
        <v>8547</v>
      </c>
      <c r="B8548" t="s">
        <v>27715</v>
      </c>
      <c r="C8548" t="s">
        <v>27716</v>
      </c>
      <c r="D8548" t="s">
        <v>27717</v>
      </c>
      <c r="E8548" s="27">
        <v>41827</v>
      </c>
      <c r="F8548" t="s">
        <v>233</v>
      </c>
      <c r="G8548" s="27">
        <v>31358</v>
      </c>
      <c r="H8548">
        <v>30</v>
      </c>
      <c r="I8548" t="s">
        <v>244</v>
      </c>
      <c r="J8548" t="s">
        <v>353</v>
      </c>
      <c r="K8548">
        <v>0</v>
      </c>
      <c r="L8548">
        <v>3</v>
      </c>
      <c r="M8548">
        <v>0</v>
      </c>
      <c r="N8548">
        <v>0</v>
      </c>
      <c r="O8548">
        <v>0</v>
      </c>
      <c r="W8548" t="s">
        <v>237</v>
      </c>
      <c r="Y8548">
        <v>-1</v>
      </c>
      <c r="AB8548" t="s">
        <v>237</v>
      </c>
      <c r="AH8548">
        <v>0</v>
      </c>
      <c r="AN8548" t="s">
        <v>238</v>
      </c>
      <c r="AO8548">
        <v>3</v>
      </c>
      <c r="AP8548" t="s">
        <v>239</v>
      </c>
      <c r="AQ8548" s="27">
        <v>41827</v>
      </c>
      <c r="AR8548" t="s">
        <v>240</v>
      </c>
      <c r="AS8548">
        <v>3</v>
      </c>
      <c r="AT8548" t="s">
        <v>239</v>
      </c>
      <c r="AU8548" s="27">
        <v>41827</v>
      </c>
    </row>
    <row r="8549" spans="1:47" x14ac:dyDescent="0.2">
      <c r="A8549">
        <v>8548</v>
      </c>
      <c r="B8549" t="s">
        <v>27718</v>
      </c>
      <c r="C8549" t="s">
        <v>2056</v>
      </c>
      <c r="D8549" t="s">
        <v>10417</v>
      </c>
      <c r="E8549" s="27">
        <v>41499</v>
      </c>
      <c r="F8549" t="s">
        <v>233</v>
      </c>
      <c r="G8549" s="27">
        <v>28344</v>
      </c>
      <c r="H8549">
        <v>38</v>
      </c>
      <c r="I8549" t="s">
        <v>244</v>
      </c>
      <c r="J8549" t="s">
        <v>250</v>
      </c>
      <c r="K8549">
        <v>1</v>
      </c>
      <c r="L8549">
        <v>9</v>
      </c>
      <c r="M8549">
        <v>2</v>
      </c>
      <c r="N8549">
        <v>2</v>
      </c>
      <c r="O8549">
        <v>22</v>
      </c>
      <c r="P8549">
        <v>-34</v>
      </c>
      <c r="Q8549" s="28">
        <v>41465.296527777777</v>
      </c>
      <c r="R8549" s="28">
        <v>41466.19027777778</v>
      </c>
      <c r="S8549" t="s">
        <v>27719</v>
      </c>
      <c r="T8549" s="27">
        <v>41484</v>
      </c>
      <c r="V8549">
        <v>15</v>
      </c>
      <c r="W8549" t="s">
        <v>36</v>
      </c>
      <c r="X8549" t="s">
        <v>412</v>
      </c>
      <c r="Y8549">
        <v>1</v>
      </c>
      <c r="AA8549" t="s">
        <v>27720</v>
      </c>
      <c r="AB8549" t="s">
        <v>32</v>
      </c>
      <c r="AC8549">
        <v>0</v>
      </c>
      <c r="AD8549" s="27">
        <v>42054</v>
      </c>
      <c r="AE8549" t="s">
        <v>9133</v>
      </c>
      <c r="AF8549" s="27">
        <v>42054</v>
      </c>
      <c r="AG8549" s="27">
        <v>42103</v>
      </c>
      <c r="AH8549">
        <v>1</v>
      </c>
      <c r="AJ8549" t="s">
        <v>27720</v>
      </c>
      <c r="AK8549" t="s">
        <v>312</v>
      </c>
      <c r="AL8549" s="27">
        <v>42054</v>
      </c>
      <c r="AM8549" t="s">
        <v>729</v>
      </c>
      <c r="AN8549" t="s">
        <v>238</v>
      </c>
      <c r="AO8549">
        <v>9</v>
      </c>
      <c r="AP8549" t="s">
        <v>269</v>
      </c>
      <c r="AQ8549" s="27">
        <v>41499</v>
      </c>
      <c r="AR8549" t="s">
        <v>240</v>
      </c>
      <c r="AS8549">
        <v>9</v>
      </c>
      <c r="AT8549" t="s">
        <v>269</v>
      </c>
      <c r="AU8549" s="27">
        <v>41499</v>
      </c>
    </row>
    <row r="8550" spans="1:47" x14ac:dyDescent="0.2">
      <c r="A8550">
        <v>8549</v>
      </c>
      <c r="B8550" t="s">
        <v>27721</v>
      </c>
      <c r="C8550" t="s">
        <v>11156</v>
      </c>
      <c r="D8550" t="s">
        <v>27722</v>
      </c>
      <c r="E8550" s="27">
        <v>41922</v>
      </c>
      <c r="F8550" t="s">
        <v>233</v>
      </c>
      <c r="G8550" s="27">
        <v>15736</v>
      </c>
      <c r="H8550">
        <v>73</v>
      </c>
      <c r="I8550" t="s">
        <v>234</v>
      </c>
      <c r="J8550" t="s">
        <v>245</v>
      </c>
      <c r="K8550">
        <v>0</v>
      </c>
      <c r="L8550">
        <v>1</v>
      </c>
      <c r="M8550">
        <v>0</v>
      </c>
      <c r="N8550">
        <v>0</v>
      </c>
      <c r="O8550">
        <v>6</v>
      </c>
      <c r="P8550">
        <v>-12</v>
      </c>
      <c r="Q8550" s="28">
        <v>41910.127083333333</v>
      </c>
      <c r="R8550" s="28">
        <v>41922.476388888892</v>
      </c>
      <c r="S8550" t="s">
        <v>27723</v>
      </c>
      <c r="U8550" s="27">
        <v>41910</v>
      </c>
      <c r="V8550">
        <v>12</v>
      </c>
      <c r="W8550" t="s">
        <v>32</v>
      </c>
      <c r="X8550" t="s">
        <v>274</v>
      </c>
      <c r="Y8550">
        <v>0</v>
      </c>
      <c r="AB8550" t="s">
        <v>237</v>
      </c>
      <c r="AH8550">
        <v>0</v>
      </c>
      <c r="AN8550" t="s">
        <v>238</v>
      </c>
      <c r="AO8550">
        <v>1</v>
      </c>
      <c r="AP8550" t="s">
        <v>239</v>
      </c>
      <c r="AQ8550" s="27">
        <v>41922</v>
      </c>
      <c r="AR8550" t="s">
        <v>240</v>
      </c>
      <c r="AS8550">
        <v>1</v>
      </c>
      <c r="AT8550" t="s">
        <v>239</v>
      </c>
      <c r="AU8550" s="27">
        <v>41922</v>
      </c>
    </row>
    <row r="8551" spans="1:47" x14ac:dyDescent="0.2">
      <c r="A8551">
        <v>8550</v>
      </c>
      <c r="B8551" t="s">
        <v>27724</v>
      </c>
      <c r="C8551" t="s">
        <v>10184</v>
      </c>
      <c r="D8551" t="s">
        <v>5942</v>
      </c>
      <c r="E8551" s="27">
        <v>41446</v>
      </c>
      <c r="F8551" t="s">
        <v>233</v>
      </c>
      <c r="G8551" s="27">
        <v>19617</v>
      </c>
      <c r="H8551">
        <v>62</v>
      </c>
      <c r="I8551" t="s">
        <v>234</v>
      </c>
      <c r="J8551" t="s">
        <v>353</v>
      </c>
      <c r="K8551">
        <v>0</v>
      </c>
      <c r="L8551">
        <v>2</v>
      </c>
      <c r="M8551">
        <v>0</v>
      </c>
      <c r="N8551">
        <v>0</v>
      </c>
      <c r="O8551">
        <v>5</v>
      </c>
      <c r="P8551">
        <v>59</v>
      </c>
      <c r="Q8551" s="28">
        <v>41505.14166666667</v>
      </c>
      <c r="R8551" s="28">
        <v>41529.438194444447</v>
      </c>
      <c r="S8551" t="s">
        <v>27725</v>
      </c>
      <c r="T8551" s="27">
        <v>40897</v>
      </c>
      <c r="V8551">
        <v>549</v>
      </c>
      <c r="W8551" t="s">
        <v>32</v>
      </c>
      <c r="X8551" t="s">
        <v>371</v>
      </c>
      <c r="Y8551">
        <v>0</v>
      </c>
      <c r="AB8551" t="s">
        <v>237</v>
      </c>
      <c r="AH8551">
        <v>0</v>
      </c>
      <c r="AN8551" t="s">
        <v>238</v>
      </c>
      <c r="AO8551">
        <v>2</v>
      </c>
      <c r="AP8551" t="s">
        <v>239</v>
      </c>
      <c r="AQ8551" s="27">
        <v>41446</v>
      </c>
      <c r="AR8551" t="s">
        <v>240</v>
      </c>
      <c r="AS8551">
        <v>2</v>
      </c>
      <c r="AT8551" t="s">
        <v>239</v>
      </c>
      <c r="AU8551" s="27">
        <v>41446</v>
      </c>
    </row>
    <row r="8552" spans="1:47" x14ac:dyDescent="0.2">
      <c r="A8552">
        <v>8551</v>
      </c>
      <c r="B8552" t="s">
        <v>27726</v>
      </c>
      <c r="C8552" t="s">
        <v>2767</v>
      </c>
      <c r="D8552" t="s">
        <v>27727</v>
      </c>
      <c r="E8552" s="27">
        <v>41572</v>
      </c>
      <c r="F8552" t="s">
        <v>294</v>
      </c>
      <c r="G8552" s="27">
        <v>25550</v>
      </c>
      <c r="H8552">
        <v>46</v>
      </c>
      <c r="I8552" t="s">
        <v>234</v>
      </c>
      <c r="J8552" t="s">
        <v>245</v>
      </c>
      <c r="K8552">
        <v>0</v>
      </c>
      <c r="L8552">
        <v>1</v>
      </c>
      <c r="M8552">
        <v>0</v>
      </c>
      <c r="N8552">
        <v>0</v>
      </c>
      <c r="O8552">
        <v>1</v>
      </c>
      <c r="P8552">
        <v>-30</v>
      </c>
      <c r="Q8552" s="28">
        <v>41542.527083333334</v>
      </c>
      <c r="R8552" s="28">
        <v>41572.451388888891</v>
      </c>
      <c r="S8552" t="s">
        <v>27728</v>
      </c>
      <c r="U8552" s="27">
        <v>41542</v>
      </c>
      <c r="V8552">
        <v>30</v>
      </c>
      <c r="W8552" t="s">
        <v>32</v>
      </c>
      <c r="X8552" t="s">
        <v>274</v>
      </c>
      <c r="Y8552">
        <v>0</v>
      </c>
      <c r="AB8552" t="s">
        <v>237</v>
      </c>
      <c r="AH8552">
        <v>0</v>
      </c>
      <c r="AN8552" t="s">
        <v>238</v>
      </c>
      <c r="AO8552">
        <v>1</v>
      </c>
      <c r="AP8552" t="s">
        <v>239</v>
      </c>
      <c r="AQ8552" s="27">
        <v>41572</v>
      </c>
      <c r="AR8552" t="s">
        <v>240</v>
      </c>
      <c r="AS8552">
        <v>1</v>
      </c>
      <c r="AT8552" t="s">
        <v>239</v>
      </c>
      <c r="AU8552" s="27">
        <v>41572</v>
      </c>
    </row>
    <row r="8553" spans="1:47" x14ac:dyDescent="0.2">
      <c r="A8553">
        <v>8552</v>
      </c>
      <c r="B8553" t="s">
        <v>27729</v>
      </c>
      <c r="C8553" t="s">
        <v>23865</v>
      </c>
      <c r="D8553" t="s">
        <v>12566</v>
      </c>
      <c r="E8553" s="27">
        <v>41411</v>
      </c>
      <c r="F8553" t="s">
        <v>233</v>
      </c>
      <c r="G8553" s="27">
        <v>31860</v>
      </c>
      <c r="H8553">
        <v>29</v>
      </c>
      <c r="I8553" t="s">
        <v>244</v>
      </c>
      <c r="J8553" t="s">
        <v>250</v>
      </c>
      <c r="K8553">
        <v>0</v>
      </c>
      <c r="L8553">
        <v>10</v>
      </c>
      <c r="M8553">
        <v>1</v>
      </c>
      <c r="N8553">
        <v>0</v>
      </c>
      <c r="O8553">
        <v>17</v>
      </c>
      <c r="P8553">
        <v>-1</v>
      </c>
      <c r="Q8553" s="28">
        <v>41410.047222222223</v>
      </c>
      <c r="R8553" s="28">
        <v>41425.255555555559</v>
      </c>
      <c r="S8553" t="s">
        <v>27730</v>
      </c>
      <c r="T8553" s="27">
        <v>41410</v>
      </c>
      <c r="V8553">
        <v>1</v>
      </c>
      <c r="W8553" t="s">
        <v>32</v>
      </c>
      <c r="X8553" t="s">
        <v>364</v>
      </c>
      <c r="Y8553">
        <v>1</v>
      </c>
      <c r="AA8553" t="s">
        <v>27731</v>
      </c>
      <c r="AB8553" t="s">
        <v>32</v>
      </c>
      <c r="AD8553" s="27">
        <v>41586</v>
      </c>
      <c r="AE8553" t="s">
        <v>27732</v>
      </c>
      <c r="AH8553">
        <v>0</v>
      </c>
      <c r="AN8553" t="s">
        <v>238</v>
      </c>
      <c r="AO8553">
        <v>6</v>
      </c>
      <c r="AP8553" t="s">
        <v>246</v>
      </c>
      <c r="AQ8553" s="27">
        <v>41411</v>
      </c>
      <c r="AR8553" t="s">
        <v>240</v>
      </c>
      <c r="AS8553">
        <v>10</v>
      </c>
      <c r="AT8553" t="s">
        <v>269</v>
      </c>
      <c r="AU8553" s="27">
        <v>41411</v>
      </c>
    </row>
    <row r="8554" spans="1:47" x14ac:dyDescent="0.2">
      <c r="A8554">
        <v>8553</v>
      </c>
      <c r="B8554" t="s">
        <v>4180</v>
      </c>
      <c r="C8554" t="s">
        <v>990</v>
      </c>
      <c r="D8554" t="s">
        <v>266</v>
      </c>
      <c r="E8554" s="27">
        <v>41752</v>
      </c>
      <c r="F8554" t="s">
        <v>233</v>
      </c>
      <c r="G8554" s="27">
        <v>32619</v>
      </c>
      <c r="H8554">
        <v>26</v>
      </c>
      <c r="I8554" t="s">
        <v>244</v>
      </c>
      <c r="J8554" t="s">
        <v>250</v>
      </c>
      <c r="K8554">
        <v>0</v>
      </c>
      <c r="L8554">
        <v>8</v>
      </c>
      <c r="M8554">
        <v>0</v>
      </c>
      <c r="N8554">
        <v>0</v>
      </c>
      <c r="O8554">
        <v>0</v>
      </c>
      <c r="W8554" t="s">
        <v>237</v>
      </c>
      <c r="Y8554">
        <v>-1</v>
      </c>
      <c r="AB8554" t="s">
        <v>237</v>
      </c>
      <c r="AH8554">
        <v>0</v>
      </c>
      <c r="AN8554" t="s">
        <v>238</v>
      </c>
      <c r="AO8554">
        <v>7</v>
      </c>
      <c r="AP8554" t="s">
        <v>246</v>
      </c>
      <c r="AQ8554" s="27">
        <v>41752</v>
      </c>
      <c r="AR8554" t="s">
        <v>240</v>
      </c>
      <c r="AS8554">
        <v>8</v>
      </c>
      <c r="AT8554" t="s">
        <v>269</v>
      </c>
      <c r="AU8554" s="27">
        <v>41752</v>
      </c>
    </row>
    <row r="8555" spans="1:47" x14ac:dyDescent="0.2">
      <c r="A8555">
        <v>8554</v>
      </c>
      <c r="B8555" t="s">
        <v>27733</v>
      </c>
      <c r="C8555" t="s">
        <v>10150</v>
      </c>
      <c r="D8555" t="s">
        <v>1110</v>
      </c>
      <c r="E8555" s="27">
        <v>42003</v>
      </c>
      <c r="F8555" t="s">
        <v>233</v>
      </c>
      <c r="G8555" s="27">
        <v>31176</v>
      </c>
      <c r="H8555">
        <v>30</v>
      </c>
      <c r="I8555" t="s">
        <v>244</v>
      </c>
      <c r="J8555" t="s">
        <v>250</v>
      </c>
      <c r="K8555">
        <v>0</v>
      </c>
      <c r="L8555">
        <v>4</v>
      </c>
      <c r="M8555">
        <v>0</v>
      </c>
      <c r="N8555">
        <v>0</v>
      </c>
      <c r="O8555">
        <v>0</v>
      </c>
      <c r="P8555">
        <v>-1</v>
      </c>
      <c r="Q8555" s="28">
        <v>42002.048611111109</v>
      </c>
      <c r="R8555" s="28">
        <v>42003.325694444444</v>
      </c>
      <c r="S8555" t="s">
        <v>27734</v>
      </c>
      <c r="T8555" s="27">
        <v>42002</v>
      </c>
      <c r="V8555">
        <v>1</v>
      </c>
      <c r="W8555" t="s">
        <v>32</v>
      </c>
      <c r="X8555" t="s">
        <v>261</v>
      </c>
      <c r="Y8555">
        <v>1</v>
      </c>
      <c r="AA8555" t="s">
        <v>27735</v>
      </c>
      <c r="AB8555" t="s">
        <v>32</v>
      </c>
      <c r="AC8555">
        <v>1</v>
      </c>
      <c r="AD8555" s="27">
        <v>42197</v>
      </c>
      <c r="AE8555" t="s">
        <v>402</v>
      </c>
      <c r="AF8555" s="27">
        <v>42198</v>
      </c>
      <c r="AG8555" s="27">
        <v>42199</v>
      </c>
      <c r="AH8555">
        <v>0</v>
      </c>
      <c r="AN8555" t="s">
        <v>238</v>
      </c>
      <c r="AO8555">
        <v>2</v>
      </c>
      <c r="AP8555" t="s">
        <v>239</v>
      </c>
      <c r="AQ8555" s="27">
        <v>42003</v>
      </c>
      <c r="AR8555" t="s">
        <v>240</v>
      </c>
      <c r="AS8555">
        <v>4</v>
      </c>
      <c r="AT8555" t="s">
        <v>239</v>
      </c>
      <c r="AU8555" s="27">
        <v>42003</v>
      </c>
    </row>
    <row r="8556" spans="1:47" x14ac:dyDescent="0.2">
      <c r="A8556">
        <v>8555</v>
      </c>
      <c r="B8556" t="s">
        <v>27736</v>
      </c>
      <c r="C8556" t="s">
        <v>27737</v>
      </c>
      <c r="D8556" t="s">
        <v>16472</v>
      </c>
      <c r="E8556" s="27">
        <v>41346</v>
      </c>
      <c r="F8556" t="s">
        <v>233</v>
      </c>
      <c r="G8556" s="27">
        <v>33484</v>
      </c>
      <c r="H8556">
        <v>24</v>
      </c>
      <c r="I8556" t="s">
        <v>259</v>
      </c>
      <c r="J8556" t="s">
        <v>245</v>
      </c>
      <c r="K8556">
        <v>0</v>
      </c>
      <c r="L8556">
        <v>9</v>
      </c>
      <c r="M8556">
        <v>0</v>
      </c>
      <c r="N8556">
        <v>1</v>
      </c>
      <c r="O8556">
        <v>0</v>
      </c>
      <c r="W8556" t="s">
        <v>237</v>
      </c>
      <c r="Y8556">
        <v>-1</v>
      </c>
      <c r="AB8556" t="s">
        <v>237</v>
      </c>
      <c r="AH8556">
        <v>0</v>
      </c>
      <c r="AN8556" t="s">
        <v>238</v>
      </c>
      <c r="AO8556">
        <v>8</v>
      </c>
      <c r="AP8556" t="s">
        <v>269</v>
      </c>
      <c r="AQ8556" s="27">
        <v>41346</v>
      </c>
      <c r="AR8556" t="s">
        <v>240</v>
      </c>
      <c r="AS8556">
        <v>9</v>
      </c>
      <c r="AT8556" t="s">
        <v>269</v>
      </c>
      <c r="AU8556" s="27">
        <v>41346</v>
      </c>
    </row>
    <row r="8557" spans="1:47" x14ac:dyDescent="0.2">
      <c r="A8557">
        <v>8556</v>
      </c>
      <c r="B8557" t="s">
        <v>27738</v>
      </c>
      <c r="C8557" t="s">
        <v>6200</v>
      </c>
      <c r="D8557" t="s">
        <v>3964</v>
      </c>
      <c r="E8557" s="27">
        <v>41416</v>
      </c>
      <c r="F8557" t="s">
        <v>233</v>
      </c>
      <c r="G8557" s="27">
        <v>29913</v>
      </c>
      <c r="H8557">
        <v>34</v>
      </c>
      <c r="I8557" t="s">
        <v>244</v>
      </c>
      <c r="J8557" t="s">
        <v>250</v>
      </c>
      <c r="K8557">
        <v>0</v>
      </c>
      <c r="L8557">
        <v>8</v>
      </c>
      <c r="M8557">
        <v>0</v>
      </c>
      <c r="N8557">
        <v>0</v>
      </c>
      <c r="O8557">
        <v>14</v>
      </c>
      <c r="P8557">
        <v>-1</v>
      </c>
      <c r="Q8557" s="28">
        <v>41415.46597222222</v>
      </c>
      <c r="R8557" s="28">
        <v>41416.089583333334</v>
      </c>
      <c r="S8557" t="s">
        <v>27739</v>
      </c>
      <c r="T8557" s="27">
        <v>41415</v>
      </c>
      <c r="V8557">
        <v>1</v>
      </c>
      <c r="W8557" t="s">
        <v>32</v>
      </c>
      <c r="X8557" t="s">
        <v>459</v>
      </c>
      <c r="Y8557">
        <v>0</v>
      </c>
      <c r="AB8557" t="s">
        <v>237</v>
      </c>
      <c r="AH8557">
        <v>0</v>
      </c>
      <c r="AN8557" t="s">
        <v>238</v>
      </c>
      <c r="AO8557">
        <v>4</v>
      </c>
      <c r="AP8557" t="s">
        <v>239</v>
      </c>
      <c r="AQ8557" s="27">
        <v>41416</v>
      </c>
      <c r="AR8557" t="s">
        <v>240</v>
      </c>
      <c r="AS8557">
        <v>8</v>
      </c>
      <c r="AT8557" t="s">
        <v>269</v>
      </c>
      <c r="AU8557" s="27">
        <v>41416</v>
      </c>
    </row>
    <row r="8558" spans="1:47" x14ac:dyDescent="0.2">
      <c r="A8558">
        <v>8557</v>
      </c>
      <c r="B8558" t="s">
        <v>27740</v>
      </c>
      <c r="C8558" t="s">
        <v>27741</v>
      </c>
      <c r="D8558" t="s">
        <v>1535</v>
      </c>
      <c r="E8558" s="27">
        <v>41794</v>
      </c>
      <c r="F8558" t="s">
        <v>233</v>
      </c>
      <c r="G8558" s="27">
        <v>32715</v>
      </c>
      <c r="H8558">
        <v>26</v>
      </c>
      <c r="I8558" t="s">
        <v>244</v>
      </c>
      <c r="J8558" t="s">
        <v>250</v>
      </c>
      <c r="K8558">
        <v>0</v>
      </c>
      <c r="L8558">
        <v>7</v>
      </c>
      <c r="M8558">
        <v>0</v>
      </c>
      <c r="N8558">
        <v>0</v>
      </c>
      <c r="O8558">
        <v>1</v>
      </c>
      <c r="P8558">
        <v>-1</v>
      </c>
      <c r="Q8558" s="28">
        <v>41793.202777777777</v>
      </c>
      <c r="R8558" s="28">
        <v>41796.373611111114</v>
      </c>
      <c r="S8558" t="s">
        <v>27742</v>
      </c>
      <c r="T8558" s="27">
        <v>41793</v>
      </c>
      <c r="V8558">
        <v>1</v>
      </c>
      <c r="W8558" t="s">
        <v>32</v>
      </c>
      <c r="X8558" t="s">
        <v>588</v>
      </c>
      <c r="Y8558">
        <v>0</v>
      </c>
      <c r="AB8558" t="s">
        <v>237</v>
      </c>
      <c r="AH8558">
        <v>0</v>
      </c>
      <c r="AN8558" t="s">
        <v>238</v>
      </c>
      <c r="AO8558">
        <v>6</v>
      </c>
      <c r="AP8558" t="s">
        <v>246</v>
      </c>
      <c r="AQ8558" s="27">
        <v>41794</v>
      </c>
      <c r="AR8558" t="s">
        <v>240</v>
      </c>
      <c r="AS8558">
        <v>7</v>
      </c>
      <c r="AT8558" t="s">
        <v>246</v>
      </c>
      <c r="AU8558" s="27">
        <v>41794</v>
      </c>
    </row>
    <row r="8559" spans="1:47" x14ac:dyDescent="0.2">
      <c r="A8559">
        <v>8558</v>
      </c>
      <c r="B8559" t="s">
        <v>27743</v>
      </c>
      <c r="C8559" t="s">
        <v>3469</v>
      </c>
      <c r="D8559" t="s">
        <v>3497</v>
      </c>
      <c r="E8559" s="27">
        <v>41713</v>
      </c>
      <c r="F8559" t="s">
        <v>233</v>
      </c>
      <c r="G8559" s="27">
        <v>22162</v>
      </c>
      <c r="H8559">
        <v>55</v>
      </c>
      <c r="I8559" t="s">
        <v>234</v>
      </c>
      <c r="J8559" t="s">
        <v>250</v>
      </c>
      <c r="K8559">
        <v>0</v>
      </c>
      <c r="L8559">
        <v>1</v>
      </c>
      <c r="M8559">
        <v>0</v>
      </c>
      <c r="N8559">
        <v>0</v>
      </c>
      <c r="O8559">
        <v>8</v>
      </c>
      <c r="P8559">
        <v>-1</v>
      </c>
      <c r="Q8559" s="28">
        <v>41712.0625</v>
      </c>
      <c r="R8559" s="28">
        <v>41714.38958333333</v>
      </c>
      <c r="S8559" t="s">
        <v>27744</v>
      </c>
      <c r="T8559" s="27">
        <v>41712</v>
      </c>
      <c r="V8559">
        <v>1</v>
      </c>
      <c r="W8559" t="s">
        <v>32</v>
      </c>
      <c r="X8559" t="s">
        <v>364</v>
      </c>
      <c r="Y8559">
        <v>1</v>
      </c>
      <c r="AA8559" t="s">
        <v>27745</v>
      </c>
      <c r="AB8559" t="s">
        <v>32</v>
      </c>
      <c r="AC8559">
        <v>0</v>
      </c>
      <c r="AD8559" s="27">
        <v>42031</v>
      </c>
      <c r="AE8559" t="s">
        <v>364</v>
      </c>
      <c r="AF8559" s="27">
        <v>42031</v>
      </c>
      <c r="AG8559" s="27">
        <v>42037</v>
      </c>
      <c r="AH8559">
        <v>0</v>
      </c>
      <c r="AN8559" t="s">
        <v>238</v>
      </c>
      <c r="AO8559">
        <v>1</v>
      </c>
      <c r="AP8559" t="s">
        <v>239</v>
      </c>
      <c r="AQ8559" s="27">
        <v>41713</v>
      </c>
      <c r="AR8559" t="s">
        <v>240</v>
      </c>
      <c r="AS8559">
        <v>1</v>
      </c>
      <c r="AT8559" t="s">
        <v>239</v>
      </c>
      <c r="AU8559" s="27">
        <v>41713</v>
      </c>
    </row>
    <row r="8560" spans="1:47" x14ac:dyDescent="0.2">
      <c r="A8560">
        <v>8559</v>
      </c>
      <c r="B8560" t="s">
        <v>27746</v>
      </c>
      <c r="C8560" t="s">
        <v>9252</v>
      </c>
      <c r="D8560" t="s">
        <v>27747</v>
      </c>
      <c r="E8560" s="27">
        <v>41557</v>
      </c>
      <c r="F8560" t="s">
        <v>233</v>
      </c>
      <c r="G8560" s="27">
        <v>33200</v>
      </c>
      <c r="H8560">
        <v>25</v>
      </c>
      <c r="I8560" t="s">
        <v>244</v>
      </c>
      <c r="J8560" t="s">
        <v>250</v>
      </c>
      <c r="K8560">
        <v>0</v>
      </c>
      <c r="L8560">
        <v>9</v>
      </c>
      <c r="M8560">
        <v>0</v>
      </c>
      <c r="N8560">
        <v>0</v>
      </c>
      <c r="O8560">
        <v>10</v>
      </c>
      <c r="P8560">
        <v>-82</v>
      </c>
      <c r="Q8560" s="28">
        <v>41475.377083333333</v>
      </c>
      <c r="R8560" s="28">
        <v>41557.504861111112</v>
      </c>
      <c r="S8560" t="s">
        <v>27748</v>
      </c>
      <c r="T8560" s="27">
        <v>41475</v>
      </c>
      <c r="V8560">
        <v>82</v>
      </c>
      <c r="W8560" t="s">
        <v>32</v>
      </c>
      <c r="X8560" t="s">
        <v>2149</v>
      </c>
      <c r="Y8560">
        <v>1</v>
      </c>
      <c r="AA8560" t="s">
        <v>27749</v>
      </c>
      <c r="AB8560" t="s">
        <v>36</v>
      </c>
      <c r="AC8560">
        <v>0</v>
      </c>
      <c r="AD8560" s="27">
        <v>42073</v>
      </c>
      <c r="AE8560" t="s">
        <v>3573</v>
      </c>
      <c r="AF8560" s="27">
        <v>42073</v>
      </c>
      <c r="AG8560" s="27">
        <v>42230</v>
      </c>
      <c r="AH8560">
        <v>0</v>
      </c>
      <c r="AN8560" t="s">
        <v>238</v>
      </c>
      <c r="AO8560">
        <v>7</v>
      </c>
      <c r="AP8560" t="s">
        <v>246</v>
      </c>
      <c r="AQ8560" s="27">
        <v>41557</v>
      </c>
      <c r="AR8560" t="s">
        <v>240</v>
      </c>
      <c r="AS8560">
        <v>9</v>
      </c>
      <c r="AT8560" t="s">
        <v>269</v>
      </c>
      <c r="AU8560" s="27">
        <v>41557</v>
      </c>
    </row>
    <row r="8561" spans="1:47" x14ac:dyDescent="0.2">
      <c r="A8561">
        <v>8560</v>
      </c>
      <c r="B8561" t="s">
        <v>27750</v>
      </c>
      <c r="C8561" t="s">
        <v>928</v>
      </c>
      <c r="D8561" t="s">
        <v>22397</v>
      </c>
      <c r="E8561" s="27">
        <v>41562</v>
      </c>
      <c r="F8561" t="s">
        <v>233</v>
      </c>
      <c r="G8561" s="27">
        <v>25008</v>
      </c>
      <c r="H8561">
        <v>47</v>
      </c>
      <c r="I8561" t="s">
        <v>234</v>
      </c>
      <c r="J8561" t="s">
        <v>245</v>
      </c>
      <c r="K8561">
        <v>0</v>
      </c>
      <c r="L8561">
        <v>1</v>
      </c>
      <c r="M8561">
        <v>0</v>
      </c>
      <c r="N8561">
        <v>0</v>
      </c>
      <c r="O8561">
        <v>2</v>
      </c>
      <c r="P8561">
        <v>-30</v>
      </c>
      <c r="Q8561" s="28">
        <v>41532.248611111114</v>
      </c>
      <c r="R8561" s="28">
        <v>41560.118055555555</v>
      </c>
      <c r="S8561" t="s">
        <v>27751</v>
      </c>
      <c r="T8561" s="27">
        <v>41532</v>
      </c>
      <c r="V8561">
        <v>30</v>
      </c>
      <c r="W8561" t="s">
        <v>36</v>
      </c>
      <c r="X8561" t="s">
        <v>595</v>
      </c>
      <c r="Y8561">
        <v>0</v>
      </c>
      <c r="AB8561" t="s">
        <v>237</v>
      </c>
      <c r="AH8561">
        <v>0</v>
      </c>
      <c r="AN8561" t="s">
        <v>238</v>
      </c>
      <c r="AO8561">
        <v>1</v>
      </c>
      <c r="AP8561" t="s">
        <v>239</v>
      </c>
      <c r="AQ8561" s="27">
        <v>41562</v>
      </c>
      <c r="AR8561" t="s">
        <v>240</v>
      </c>
      <c r="AS8561">
        <v>1</v>
      </c>
      <c r="AT8561" t="s">
        <v>239</v>
      </c>
      <c r="AU8561" s="27">
        <v>41562</v>
      </c>
    </row>
    <row r="8562" spans="1:47" x14ac:dyDescent="0.2">
      <c r="A8562">
        <v>8561</v>
      </c>
      <c r="B8562" t="s">
        <v>27752</v>
      </c>
      <c r="C8562" t="s">
        <v>242</v>
      </c>
      <c r="D8562" t="s">
        <v>27753</v>
      </c>
      <c r="E8562" s="27">
        <v>41934</v>
      </c>
      <c r="F8562" t="s">
        <v>233</v>
      </c>
      <c r="G8562" s="27">
        <v>34452</v>
      </c>
      <c r="H8562">
        <v>21</v>
      </c>
      <c r="I8562" t="s">
        <v>259</v>
      </c>
      <c r="J8562" t="s">
        <v>245</v>
      </c>
      <c r="K8562">
        <v>0</v>
      </c>
      <c r="L8562">
        <v>6</v>
      </c>
      <c r="M8562">
        <v>0</v>
      </c>
      <c r="N8562">
        <v>0</v>
      </c>
      <c r="O8562">
        <v>0</v>
      </c>
      <c r="P8562">
        <v>-1</v>
      </c>
      <c r="Q8562" s="28">
        <v>41933.48333333333</v>
      </c>
      <c r="R8562" s="28">
        <v>42034.197222222225</v>
      </c>
      <c r="S8562" t="s">
        <v>27754</v>
      </c>
      <c r="T8562" s="27">
        <v>41933</v>
      </c>
      <c r="V8562">
        <v>1</v>
      </c>
      <c r="W8562" t="s">
        <v>32</v>
      </c>
      <c r="X8562" t="s">
        <v>383</v>
      </c>
      <c r="Y8562">
        <v>0</v>
      </c>
      <c r="AB8562" t="s">
        <v>237</v>
      </c>
      <c r="AH8562">
        <v>0</v>
      </c>
      <c r="AN8562" t="s">
        <v>238</v>
      </c>
      <c r="AO8562">
        <v>5</v>
      </c>
      <c r="AP8562" t="s">
        <v>246</v>
      </c>
      <c r="AQ8562" s="27">
        <v>41934</v>
      </c>
      <c r="AR8562" t="s">
        <v>240</v>
      </c>
      <c r="AS8562">
        <v>6</v>
      </c>
      <c r="AT8562" t="s">
        <v>246</v>
      </c>
      <c r="AU8562" s="27">
        <v>41934</v>
      </c>
    </row>
    <row r="8563" spans="1:47" x14ac:dyDescent="0.2">
      <c r="A8563">
        <v>8562</v>
      </c>
      <c r="B8563" t="s">
        <v>27755</v>
      </c>
      <c r="C8563" t="s">
        <v>14883</v>
      </c>
      <c r="D8563" t="s">
        <v>27756</v>
      </c>
      <c r="E8563" s="27">
        <v>41772</v>
      </c>
      <c r="F8563" t="s">
        <v>233</v>
      </c>
      <c r="G8563" s="27">
        <v>34027</v>
      </c>
      <c r="H8563">
        <v>23</v>
      </c>
      <c r="I8563" t="s">
        <v>259</v>
      </c>
      <c r="J8563" t="s">
        <v>250</v>
      </c>
      <c r="K8563">
        <v>0</v>
      </c>
      <c r="L8563">
        <v>3</v>
      </c>
      <c r="M8563">
        <v>0</v>
      </c>
      <c r="N8563">
        <v>0</v>
      </c>
      <c r="O8563">
        <v>1</v>
      </c>
      <c r="P8563">
        <v>-15</v>
      </c>
      <c r="Q8563" s="28">
        <v>41757.279166666667</v>
      </c>
      <c r="R8563" s="28">
        <v>41759.452777777777</v>
      </c>
      <c r="S8563" t="s">
        <v>27757</v>
      </c>
      <c r="T8563" s="27">
        <v>41757</v>
      </c>
      <c r="V8563">
        <v>15</v>
      </c>
      <c r="W8563" t="s">
        <v>32</v>
      </c>
      <c r="X8563" t="s">
        <v>236</v>
      </c>
      <c r="Y8563">
        <v>0</v>
      </c>
      <c r="AB8563" t="s">
        <v>237</v>
      </c>
      <c r="AH8563">
        <v>0</v>
      </c>
      <c r="AN8563" t="s">
        <v>238</v>
      </c>
      <c r="AO8563">
        <v>5</v>
      </c>
      <c r="AP8563" t="s">
        <v>246</v>
      </c>
      <c r="AQ8563" s="27">
        <v>41772</v>
      </c>
      <c r="AR8563" t="s">
        <v>240</v>
      </c>
      <c r="AS8563">
        <v>3</v>
      </c>
      <c r="AT8563" t="s">
        <v>239</v>
      </c>
      <c r="AU8563" s="27">
        <v>41772</v>
      </c>
    </row>
    <row r="8564" spans="1:47" x14ac:dyDescent="0.2">
      <c r="A8564">
        <v>8563</v>
      </c>
      <c r="B8564" t="s">
        <v>27758</v>
      </c>
      <c r="C8564" t="s">
        <v>1317</v>
      </c>
      <c r="D8564" t="s">
        <v>9648</v>
      </c>
      <c r="E8564" s="27">
        <v>41719</v>
      </c>
      <c r="F8564" t="s">
        <v>233</v>
      </c>
      <c r="G8564" s="27">
        <v>32501</v>
      </c>
      <c r="H8564">
        <v>27</v>
      </c>
      <c r="I8564" t="s">
        <v>244</v>
      </c>
      <c r="J8564" t="s">
        <v>353</v>
      </c>
      <c r="K8564">
        <v>0</v>
      </c>
      <c r="L8564">
        <v>2</v>
      </c>
      <c r="M8564">
        <v>0</v>
      </c>
      <c r="N8564">
        <v>0</v>
      </c>
      <c r="O8564">
        <v>1</v>
      </c>
      <c r="P8564">
        <v>-41</v>
      </c>
      <c r="Q8564" s="28">
        <v>41678.384722222225</v>
      </c>
      <c r="R8564" s="28">
        <v>41679.323611111111</v>
      </c>
      <c r="S8564" t="s">
        <v>27759</v>
      </c>
      <c r="T8564" s="27">
        <v>41678</v>
      </c>
      <c r="V8564">
        <v>41</v>
      </c>
      <c r="W8564" t="s">
        <v>36</v>
      </c>
      <c r="X8564" t="s">
        <v>392</v>
      </c>
      <c r="Y8564">
        <v>0</v>
      </c>
      <c r="AB8564" t="s">
        <v>237</v>
      </c>
      <c r="AH8564">
        <v>0</v>
      </c>
      <c r="AN8564" t="s">
        <v>238</v>
      </c>
      <c r="AO8564">
        <v>3</v>
      </c>
      <c r="AP8564" t="s">
        <v>239</v>
      </c>
      <c r="AQ8564" s="27">
        <v>41719</v>
      </c>
      <c r="AR8564" t="s">
        <v>240</v>
      </c>
      <c r="AS8564">
        <v>2</v>
      </c>
      <c r="AT8564" t="s">
        <v>239</v>
      </c>
      <c r="AU8564" s="27">
        <v>41719</v>
      </c>
    </row>
    <row r="8565" spans="1:47" x14ac:dyDescent="0.2">
      <c r="A8565">
        <v>8564</v>
      </c>
      <c r="B8565" t="s">
        <v>27760</v>
      </c>
      <c r="C8565" t="s">
        <v>4277</v>
      </c>
      <c r="D8565" t="s">
        <v>6896</v>
      </c>
      <c r="E8565" s="27">
        <v>41758</v>
      </c>
      <c r="F8565" t="s">
        <v>294</v>
      </c>
      <c r="G8565" s="27">
        <v>30246</v>
      </c>
      <c r="H8565">
        <v>33</v>
      </c>
      <c r="I8565" t="s">
        <v>244</v>
      </c>
      <c r="J8565" t="s">
        <v>245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-1</v>
      </c>
      <c r="Q8565" s="28">
        <v>41757.291666666664</v>
      </c>
      <c r="R8565" s="28">
        <v>41758.359722222223</v>
      </c>
      <c r="S8565" t="s">
        <v>27761</v>
      </c>
      <c r="T8565" s="27">
        <v>41757</v>
      </c>
      <c r="V8565">
        <v>1</v>
      </c>
      <c r="W8565" t="s">
        <v>36</v>
      </c>
      <c r="X8565" t="s">
        <v>279</v>
      </c>
      <c r="Y8565">
        <v>0</v>
      </c>
      <c r="AB8565" t="s">
        <v>237</v>
      </c>
      <c r="AH8565">
        <v>0</v>
      </c>
      <c r="AN8565" t="s">
        <v>238</v>
      </c>
      <c r="AO8565">
        <v>1</v>
      </c>
      <c r="AP8565" t="s">
        <v>239</v>
      </c>
      <c r="AQ8565" s="27">
        <v>41758</v>
      </c>
      <c r="AR8565" t="s">
        <v>240</v>
      </c>
      <c r="AS8565">
        <v>1</v>
      </c>
      <c r="AT8565" t="s">
        <v>239</v>
      </c>
      <c r="AU8565" s="27">
        <v>41758</v>
      </c>
    </row>
    <row r="8566" spans="1:47" x14ac:dyDescent="0.2">
      <c r="A8566">
        <v>8565</v>
      </c>
      <c r="B8566" t="s">
        <v>27762</v>
      </c>
      <c r="C8566" t="s">
        <v>20121</v>
      </c>
      <c r="D8566" t="s">
        <v>4932</v>
      </c>
      <c r="E8566" s="27">
        <v>41806</v>
      </c>
      <c r="F8566" t="s">
        <v>233</v>
      </c>
      <c r="G8566" s="27">
        <v>31467</v>
      </c>
      <c r="H8566">
        <v>30</v>
      </c>
      <c r="I8566" t="s">
        <v>244</v>
      </c>
      <c r="J8566" t="s">
        <v>250</v>
      </c>
      <c r="K8566">
        <v>0</v>
      </c>
      <c r="L8566">
        <v>10</v>
      </c>
      <c r="M8566">
        <v>0</v>
      </c>
      <c r="N8566">
        <v>0</v>
      </c>
      <c r="O8566">
        <v>13</v>
      </c>
      <c r="P8566">
        <v>-1</v>
      </c>
      <c r="Q8566" s="28">
        <v>41805.285416666666</v>
      </c>
      <c r="R8566" s="28">
        <v>42280.284722222219</v>
      </c>
      <c r="S8566" t="s">
        <v>27763</v>
      </c>
      <c r="T8566" s="27">
        <v>41805</v>
      </c>
      <c r="V8566">
        <v>1</v>
      </c>
      <c r="W8566" t="s">
        <v>32</v>
      </c>
      <c r="X8566" t="s">
        <v>444</v>
      </c>
      <c r="Y8566">
        <v>1</v>
      </c>
      <c r="AA8566" t="s">
        <v>27764</v>
      </c>
      <c r="AB8566" t="s">
        <v>32</v>
      </c>
      <c r="AD8566" s="27">
        <v>42278</v>
      </c>
      <c r="AE8566" t="s">
        <v>444</v>
      </c>
      <c r="AH8566">
        <v>1</v>
      </c>
      <c r="AJ8566" t="s">
        <v>27764</v>
      </c>
      <c r="AK8566" t="s">
        <v>255</v>
      </c>
      <c r="AL8566" s="27">
        <v>42278</v>
      </c>
      <c r="AM8566" t="s">
        <v>444</v>
      </c>
      <c r="AN8566" t="s">
        <v>238</v>
      </c>
      <c r="AO8566">
        <v>7</v>
      </c>
      <c r="AP8566" t="s">
        <v>246</v>
      </c>
      <c r="AQ8566" s="27">
        <v>41806</v>
      </c>
      <c r="AR8566" t="s">
        <v>240</v>
      </c>
      <c r="AS8566">
        <v>10</v>
      </c>
      <c r="AT8566" t="s">
        <v>269</v>
      </c>
      <c r="AU8566" s="27">
        <v>41806</v>
      </c>
    </row>
    <row r="8567" spans="1:47" x14ac:dyDescent="0.2">
      <c r="A8567">
        <v>8566</v>
      </c>
      <c r="B8567" t="s">
        <v>27765</v>
      </c>
      <c r="C8567" t="s">
        <v>27766</v>
      </c>
      <c r="D8567" t="s">
        <v>3828</v>
      </c>
      <c r="E8567" s="27">
        <v>41796</v>
      </c>
      <c r="F8567" t="s">
        <v>233</v>
      </c>
      <c r="G8567" s="27">
        <v>33574</v>
      </c>
      <c r="H8567">
        <v>24</v>
      </c>
      <c r="I8567" t="s">
        <v>259</v>
      </c>
      <c r="J8567" t="s">
        <v>250</v>
      </c>
      <c r="K8567">
        <v>1</v>
      </c>
      <c r="L8567">
        <v>10</v>
      </c>
      <c r="M8567">
        <v>7</v>
      </c>
      <c r="N8567">
        <v>0</v>
      </c>
      <c r="O8567">
        <v>13</v>
      </c>
      <c r="P8567">
        <v>-255</v>
      </c>
      <c r="Q8567" s="28">
        <v>41541.042361111111</v>
      </c>
      <c r="R8567" s="28">
        <v>41718.488888888889</v>
      </c>
      <c r="S8567" t="s">
        <v>27767</v>
      </c>
      <c r="U8567" s="27">
        <v>41541</v>
      </c>
      <c r="V8567">
        <v>255</v>
      </c>
      <c r="W8567" t="s">
        <v>32</v>
      </c>
      <c r="X8567" t="s">
        <v>274</v>
      </c>
      <c r="Y8567">
        <v>0</v>
      </c>
      <c r="AB8567" t="s">
        <v>237</v>
      </c>
      <c r="AH8567">
        <v>0</v>
      </c>
      <c r="AN8567" t="s">
        <v>238</v>
      </c>
      <c r="AO8567">
        <v>10</v>
      </c>
      <c r="AP8567" t="s">
        <v>269</v>
      </c>
      <c r="AQ8567" s="27">
        <v>41796</v>
      </c>
      <c r="AR8567" t="s">
        <v>240</v>
      </c>
      <c r="AS8567">
        <v>10</v>
      </c>
      <c r="AT8567" t="s">
        <v>269</v>
      </c>
      <c r="AU8567" s="27">
        <v>41796</v>
      </c>
    </row>
    <row r="8568" spans="1:47" x14ac:dyDescent="0.2">
      <c r="A8568">
        <v>8567</v>
      </c>
      <c r="B8568" t="s">
        <v>27768</v>
      </c>
      <c r="C8568" t="s">
        <v>1828</v>
      </c>
      <c r="D8568" t="s">
        <v>27769</v>
      </c>
      <c r="E8568" s="27">
        <v>41671</v>
      </c>
      <c r="F8568" t="s">
        <v>233</v>
      </c>
      <c r="G8568" s="27">
        <v>23273</v>
      </c>
      <c r="H8568">
        <v>52</v>
      </c>
      <c r="I8568" t="s">
        <v>234</v>
      </c>
      <c r="J8568" t="s">
        <v>245</v>
      </c>
      <c r="K8568">
        <v>0</v>
      </c>
      <c r="L8568">
        <v>1</v>
      </c>
      <c r="M8568">
        <v>0</v>
      </c>
      <c r="N8568">
        <v>0</v>
      </c>
      <c r="O8568">
        <v>0</v>
      </c>
      <c r="W8568" t="s">
        <v>237</v>
      </c>
      <c r="Y8568">
        <v>-1</v>
      </c>
      <c r="AB8568" t="s">
        <v>237</v>
      </c>
      <c r="AH8568">
        <v>0</v>
      </c>
      <c r="AN8568" t="s">
        <v>238</v>
      </c>
      <c r="AO8568">
        <v>1</v>
      </c>
      <c r="AP8568" t="s">
        <v>239</v>
      </c>
      <c r="AQ8568" s="27">
        <v>41671</v>
      </c>
      <c r="AR8568" t="s">
        <v>240</v>
      </c>
      <c r="AS8568">
        <v>1</v>
      </c>
      <c r="AT8568" t="s">
        <v>239</v>
      </c>
      <c r="AU8568" s="27">
        <v>41671</v>
      </c>
    </row>
    <row r="8569" spans="1:47" x14ac:dyDescent="0.2">
      <c r="A8569">
        <v>8568</v>
      </c>
      <c r="B8569" t="s">
        <v>27770</v>
      </c>
      <c r="C8569" t="s">
        <v>16034</v>
      </c>
      <c r="D8569" t="s">
        <v>375</v>
      </c>
      <c r="E8569" s="27">
        <v>41347</v>
      </c>
      <c r="F8569" t="s">
        <v>233</v>
      </c>
      <c r="G8569" s="27">
        <v>33492</v>
      </c>
      <c r="H8569">
        <v>24</v>
      </c>
      <c r="I8569" t="s">
        <v>259</v>
      </c>
      <c r="J8569" t="s">
        <v>250</v>
      </c>
      <c r="K8569">
        <v>0</v>
      </c>
      <c r="L8569">
        <v>5</v>
      </c>
      <c r="M8569">
        <v>0</v>
      </c>
      <c r="N8569">
        <v>3</v>
      </c>
      <c r="O8569">
        <v>4</v>
      </c>
      <c r="P8569">
        <v>-1</v>
      </c>
      <c r="Q8569" s="28">
        <v>41346.232638888891</v>
      </c>
      <c r="R8569" s="28">
        <v>41347.495833333334</v>
      </c>
      <c r="S8569" t="s">
        <v>27771</v>
      </c>
      <c r="T8569" s="27">
        <v>41346</v>
      </c>
      <c r="V8569">
        <v>1</v>
      </c>
      <c r="W8569" t="s">
        <v>32</v>
      </c>
      <c r="X8569" t="s">
        <v>364</v>
      </c>
      <c r="Y8569">
        <v>1</v>
      </c>
      <c r="AA8569" t="s">
        <v>27772</v>
      </c>
      <c r="AB8569" t="s">
        <v>36</v>
      </c>
      <c r="AC8569">
        <v>1</v>
      </c>
      <c r="AD8569" s="27">
        <v>41376</v>
      </c>
      <c r="AE8569" t="s">
        <v>474</v>
      </c>
      <c r="AF8569" s="27">
        <v>41377</v>
      </c>
      <c r="AG8569" s="27">
        <v>41449</v>
      </c>
      <c r="AH8569">
        <v>0</v>
      </c>
      <c r="AN8569" t="s">
        <v>238</v>
      </c>
      <c r="AO8569">
        <v>6</v>
      </c>
      <c r="AP8569" t="s">
        <v>246</v>
      </c>
      <c r="AQ8569" s="27">
        <v>41347</v>
      </c>
      <c r="AR8569" t="s">
        <v>240</v>
      </c>
      <c r="AS8569">
        <v>5</v>
      </c>
      <c r="AT8569" t="s">
        <v>246</v>
      </c>
      <c r="AU8569" s="27">
        <v>41347</v>
      </c>
    </row>
    <row r="8570" spans="1:47" x14ac:dyDescent="0.2">
      <c r="A8570">
        <v>8569</v>
      </c>
      <c r="B8570" t="s">
        <v>27773</v>
      </c>
      <c r="C8570" t="s">
        <v>3041</v>
      </c>
      <c r="D8570" t="s">
        <v>400</v>
      </c>
      <c r="E8570" s="27">
        <v>41521</v>
      </c>
      <c r="F8570" t="s">
        <v>233</v>
      </c>
      <c r="G8570" s="27">
        <v>24586</v>
      </c>
      <c r="H8570">
        <v>48</v>
      </c>
      <c r="I8570" t="s">
        <v>234</v>
      </c>
      <c r="J8570" t="s">
        <v>245</v>
      </c>
      <c r="K8570">
        <v>0</v>
      </c>
      <c r="L8570">
        <v>1</v>
      </c>
      <c r="M8570">
        <v>0</v>
      </c>
      <c r="N8570">
        <v>0</v>
      </c>
      <c r="O8570">
        <v>2</v>
      </c>
      <c r="P8570">
        <v>-43</v>
      </c>
      <c r="Q8570" s="28">
        <v>41478.478472222225</v>
      </c>
      <c r="R8570" s="28">
        <v>41482.393055555556</v>
      </c>
      <c r="S8570" t="s">
        <v>27774</v>
      </c>
      <c r="T8570" s="27">
        <v>41478</v>
      </c>
      <c r="V8570">
        <v>43</v>
      </c>
      <c r="W8570" t="s">
        <v>32</v>
      </c>
      <c r="X8570" t="s">
        <v>608</v>
      </c>
      <c r="Y8570">
        <v>1</v>
      </c>
      <c r="AA8570" t="s">
        <v>27775</v>
      </c>
      <c r="AB8570" t="s">
        <v>36</v>
      </c>
      <c r="AC8570">
        <v>77</v>
      </c>
      <c r="AD8570" s="27">
        <v>41753</v>
      </c>
      <c r="AE8570" t="s">
        <v>279</v>
      </c>
      <c r="AF8570" s="27">
        <v>41830</v>
      </c>
      <c r="AG8570" s="27">
        <v>41835</v>
      </c>
      <c r="AH8570">
        <v>1</v>
      </c>
      <c r="AJ8570" t="s">
        <v>27775</v>
      </c>
      <c r="AK8570" t="s">
        <v>462</v>
      </c>
      <c r="AL8570" s="27">
        <v>41753</v>
      </c>
      <c r="AM8570" t="s">
        <v>279</v>
      </c>
      <c r="AN8570" t="s">
        <v>238</v>
      </c>
      <c r="AO8570">
        <v>1</v>
      </c>
      <c r="AP8570" t="s">
        <v>239</v>
      </c>
      <c r="AQ8570" s="27">
        <v>41521</v>
      </c>
      <c r="AR8570" t="s">
        <v>240</v>
      </c>
      <c r="AS8570">
        <v>1</v>
      </c>
      <c r="AT8570" t="s">
        <v>239</v>
      </c>
      <c r="AU8570" s="27">
        <v>41521</v>
      </c>
    </row>
    <row r="8571" spans="1:47" x14ac:dyDescent="0.2">
      <c r="A8571">
        <v>8570</v>
      </c>
      <c r="B8571" t="s">
        <v>27776</v>
      </c>
      <c r="C8571" t="s">
        <v>27777</v>
      </c>
      <c r="D8571" t="s">
        <v>27778</v>
      </c>
      <c r="E8571" s="27">
        <v>41831</v>
      </c>
      <c r="F8571" t="s">
        <v>233</v>
      </c>
      <c r="G8571" s="27">
        <v>25909</v>
      </c>
      <c r="H8571">
        <v>45</v>
      </c>
      <c r="I8571" t="s">
        <v>234</v>
      </c>
      <c r="J8571" t="s">
        <v>245</v>
      </c>
      <c r="K8571">
        <v>0</v>
      </c>
      <c r="L8571">
        <v>6</v>
      </c>
      <c r="M8571">
        <v>0</v>
      </c>
      <c r="N8571">
        <v>0</v>
      </c>
      <c r="O8571">
        <v>0</v>
      </c>
      <c r="P8571">
        <v>-1</v>
      </c>
      <c r="Q8571" s="28">
        <v>41830.537499999999</v>
      </c>
      <c r="R8571" s="28">
        <v>41832.20416666667</v>
      </c>
      <c r="S8571" t="s">
        <v>27779</v>
      </c>
      <c r="T8571" s="27">
        <v>41830</v>
      </c>
      <c r="V8571">
        <v>1</v>
      </c>
      <c r="W8571" t="s">
        <v>32</v>
      </c>
      <c r="X8571" t="s">
        <v>359</v>
      </c>
      <c r="Y8571">
        <v>1</v>
      </c>
      <c r="AA8571" t="s">
        <v>27780</v>
      </c>
      <c r="AB8571" t="s">
        <v>36</v>
      </c>
      <c r="AC8571">
        <v>0</v>
      </c>
      <c r="AD8571" s="27">
        <v>41891</v>
      </c>
      <c r="AE8571" t="s">
        <v>1774</v>
      </c>
      <c r="AF8571" s="27">
        <v>41891</v>
      </c>
      <c r="AG8571" s="27">
        <v>41912</v>
      </c>
      <c r="AH8571">
        <v>0</v>
      </c>
      <c r="AN8571" t="s">
        <v>238</v>
      </c>
      <c r="AO8571">
        <v>4</v>
      </c>
      <c r="AP8571" t="s">
        <v>239</v>
      </c>
      <c r="AQ8571" s="27">
        <v>41831</v>
      </c>
      <c r="AR8571" t="s">
        <v>240</v>
      </c>
      <c r="AS8571">
        <v>6</v>
      </c>
      <c r="AT8571" t="s">
        <v>246</v>
      </c>
      <c r="AU8571" s="27">
        <v>41831</v>
      </c>
    </row>
    <row r="8572" spans="1:47" x14ac:dyDescent="0.2">
      <c r="A8572">
        <v>8571</v>
      </c>
      <c r="B8572" t="s">
        <v>27781</v>
      </c>
      <c r="C8572" t="s">
        <v>11043</v>
      </c>
      <c r="D8572" t="s">
        <v>11986</v>
      </c>
      <c r="E8572" s="27">
        <v>41775</v>
      </c>
      <c r="F8572" t="s">
        <v>294</v>
      </c>
      <c r="G8572" s="27">
        <v>19919</v>
      </c>
      <c r="H8572">
        <v>61</v>
      </c>
      <c r="I8572" t="s">
        <v>234</v>
      </c>
      <c r="J8572" t="s">
        <v>245</v>
      </c>
      <c r="K8572">
        <v>0</v>
      </c>
      <c r="L8572">
        <v>1</v>
      </c>
      <c r="M8572">
        <v>0</v>
      </c>
      <c r="N8572">
        <v>0</v>
      </c>
      <c r="O8572">
        <v>2</v>
      </c>
      <c r="P8572">
        <v>-67</v>
      </c>
      <c r="Q8572" s="28">
        <v>41708.17291666667</v>
      </c>
      <c r="R8572" s="28">
        <v>41709.054861111108</v>
      </c>
      <c r="S8572" t="s">
        <v>27782</v>
      </c>
      <c r="T8572" s="27">
        <v>41708</v>
      </c>
      <c r="V8572">
        <v>67</v>
      </c>
      <c r="W8572" t="s">
        <v>32</v>
      </c>
      <c r="X8572" t="s">
        <v>608</v>
      </c>
      <c r="Y8572">
        <v>0</v>
      </c>
      <c r="AB8572" t="s">
        <v>237</v>
      </c>
      <c r="AH8572">
        <v>0</v>
      </c>
      <c r="AN8572" t="s">
        <v>238</v>
      </c>
      <c r="AO8572">
        <v>1</v>
      </c>
      <c r="AP8572" t="s">
        <v>239</v>
      </c>
      <c r="AQ8572" s="27">
        <v>41775</v>
      </c>
      <c r="AR8572" t="s">
        <v>240</v>
      </c>
      <c r="AS8572">
        <v>1</v>
      </c>
      <c r="AT8572" t="s">
        <v>239</v>
      </c>
      <c r="AU8572" s="27">
        <v>41775</v>
      </c>
    </row>
    <row r="8573" spans="1:47" x14ac:dyDescent="0.2">
      <c r="A8573">
        <v>8572</v>
      </c>
      <c r="B8573" t="s">
        <v>27783</v>
      </c>
      <c r="C8573" t="s">
        <v>553</v>
      </c>
      <c r="D8573" t="s">
        <v>400</v>
      </c>
      <c r="E8573" s="27">
        <v>41543</v>
      </c>
      <c r="F8573" t="s">
        <v>233</v>
      </c>
      <c r="G8573" s="27">
        <v>32860</v>
      </c>
      <c r="H8573">
        <v>26</v>
      </c>
      <c r="I8573" t="s">
        <v>244</v>
      </c>
      <c r="J8573" t="s">
        <v>250</v>
      </c>
      <c r="K8573">
        <v>0</v>
      </c>
      <c r="L8573">
        <v>5</v>
      </c>
      <c r="M8573">
        <v>0</v>
      </c>
      <c r="N8573">
        <v>0</v>
      </c>
      <c r="O8573">
        <v>2</v>
      </c>
      <c r="P8573">
        <v>-26</v>
      </c>
      <c r="Q8573" s="28">
        <v>41517.225694444445</v>
      </c>
      <c r="R8573" s="28">
        <v>41519.34375</v>
      </c>
      <c r="S8573" t="s">
        <v>27784</v>
      </c>
      <c r="T8573" s="27">
        <v>40843</v>
      </c>
      <c r="V8573">
        <v>700</v>
      </c>
      <c r="W8573" t="s">
        <v>36</v>
      </c>
      <c r="X8573" t="s">
        <v>412</v>
      </c>
      <c r="Y8573">
        <v>0</v>
      </c>
      <c r="AB8573" t="s">
        <v>237</v>
      </c>
      <c r="AH8573">
        <v>0</v>
      </c>
      <c r="AN8573" t="s">
        <v>238</v>
      </c>
      <c r="AO8573">
        <v>5</v>
      </c>
      <c r="AP8573" t="s">
        <v>246</v>
      </c>
      <c r="AQ8573" s="27">
        <v>41543</v>
      </c>
      <c r="AR8573" t="s">
        <v>240</v>
      </c>
      <c r="AS8573">
        <v>5</v>
      </c>
      <c r="AT8573" t="s">
        <v>246</v>
      </c>
      <c r="AU8573" s="27">
        <v>41543</v>
      </c>
    </row>
    <row r="8574" spans="1:47" x14ac:dyDescent="0.2">
      <c r="A8574">
        <v>8573</v>
      </c>
      <c r="B8574" t="s">
        <v>27785</v>
      </c>
      <c r="C8574" t="s">
        <v>10863</v>
      </c>
      <c r="D8574" t="s">
        <v>432</v>
      </c>
      <c r="E8574" s="27">
        <v>41945</v>
      </c>
      <c r="F8574" t="s">
        <v>233</v>
      </c>
      <c r="G8574" s="27">
        <v>32117</v>
      </c>
      <c r="H8574">
        <v>28</v>
      </c>
      <c r="I8574" t="s">
        <v>244</v>
      </c>
      <c r="J8574" t="s">
        <v>250</v>
      </c>
      <c r="K8574">
        <v>0</v>
      </c>
      <c r="L8574">
        <v>2</v>
      </c>
      <c r="M8574">
        <v>0</v>
      </c>
      <c r="N8574">
        <v>0</v>
      </c>
      <c r="O8574">
        <v>6</v>
      </c>
      <c r="P8574">
        <v>-1</v>
      </c>
      <c r="Q8574" s="28">
        <v>41944.382638888892</v>
      </c>
      <c r="R8574" s="28">
        <v>41947.055555555555</v>
      </c>
      <c r="S8574" t="s">
        <v>27786</v>
      </c>
      <c r="U8574" s="27">
        <v>41945</v>
      </c>
      <c r="V8574">
        <v>0</v>
      </c>
      <c r="W8574" t="s">
        <v>32</v>
      </c>
      <c r="X8574" t="s">
        <v>274</v>
      </c>
      <c r="Y8574">
        <v>0</v>
      </c>
      <c r="AB8574" t="s">
        <v>237</v>
      </c>
      <c r="AH8574">
        <v>0</v>
      </c>
      <c r="AN8574" t="s">
        <v>238</v>
      </c>
      <c r="AO8574">
        <v>2</v>
      </c>
      <c r="AP8574" t="s">
        <v>239</v>
      </c>
      <c r="AQ8574" s="27">
        <v>41945</v>
      </c>
      <c r="AR8574" t="s">
        <v>240</v>
      </c>
      <c r="AS8574">
        <v>2</v>
      </c>
      <c r="AT8574" t="s">
        <v>239</v>
      </c>
      <c r="AU8574" s="27">
        <v>41945</v>
      </c>
    </row>
    <row r="8575" spans="1:47" x14ac:dyDescent="0.2">
      <c r="A8575">
        <v>8574</v>
      </c>
      <c r="B8575" t="s">
        <v>27787</v>
      </c>
      <c r="C8575" t="s">
        <v>27788</v>
      </c>
      <c r="D8575" t="s">
        <v>27789</v>
      </c>
      <c r="E8575" s="27">
        <v>41716</v>
      </c>
      <c r="F8575" t="s">
        <v>294</v>
      </c>
      <c r="G8575" s="27">
        <v>26810</v>
      </c>
      <c r="H8575">
        <v>42</v>
      </c>
      <c r="I8575" t="s">
        <v>244</v>
      </c>
      <c r="J8575" t="s">
        <v>245</v>
      </c>
      <c r="K8575">
        <v>0</v>
      </c>
      <c r="L8575">
        <v>2</v>
      </c>
      <c r="M8575">
        <v>0</v>
      </c>
      <c r="N8575">
        <v>0</v>
      </c>
      <c r="O8575">
        <v>0</v>
      </c>
      <c r="P8575">
        <v>-1</v>
      </c>
      <c r="Q8575" s="28">
        <v>41715.425694444442</v>
      </c>
      <c r="R8575" s="28">
        <v>41716.055555555555</v>
      </c>
      <c r="S8575" t="s">
        <v>27790</v>
      </c>
      <c r="T8575" s="27">
        <v>41715</v>
      </c>
      <c r="V8575">
        <v>1</v>
      </c>
      <c r="W8575" t="s">
        <v>36</v>
      </c>
      <c r="X8575" t="s">
        <v>595</v>
      </c>
      <c r="Y8575">
        <v>0</v>
      </c>
      <c r="AB8575" t="s">
        <v>237</v>
      </c>
      <c r="AH8575">
        <v>0</v>
      </c>
      <c r="AN8575" t="s">
        <v>238</v>
      </c>
      <c r="AO8575">
        <v>1</v>
      </c>
      <c r="AP8575" t="s">
        <v>239</v>
      </c>
      <c r="AQ8575" s="27">
        <v>41716</v>
      </c>
      <c r="AR8575" t="s">
        <v>240</v>
      </c>
      <c r="AS8575">
        <v>2</v>
      </c>
      <c r="AT8575" t="s">
        <v>239</v>
      </c>
      <c r="AU8575" s="27">
        <v>41716</v>
      </c>
    </row>
    <row r="8576" spans="1:47" x14ac:dyDescent="0.2">
      <c r="A8576">
        <v>8575</v>
      </c>
      <c r="B8576" t="s">
        <v>27791</v>
      </c>
      <c r="C8576" t="s">
        <v>243</v>
      </c>
      <c r="D8576" t="s">
        <v>4787</v>
      </c>
      <c r="E8576" s="27">
        <v>41704</v>
      </c>
      <c r="F8576" t="s">
        <v>233</v>
      </c>
      <c r="G8576" s="27">
        <v>30023</v>
      </c>
      <c r="H8576">
        <v>34</v>
      </c>
      <c r="I8576" t="s">
        <v>244</v>
      </c>
      <c r="J8576" t="s">
        <v>250</v>
      </c>
      <c r="K8576">
        <v>0</v>
      </c>
      <c r="L8576">
        <v>2</v>
      </c>
      <c r="M8576">
        <v>0</v>
      </c>
      <c r="N8576">
        <v>0</v>
      </c>
      <c r="O8576">
        <v>1</v>
      </c>
      <c r="P8576">
        <v>-1</v>
      </c>
      <c r="Q8576" s="28">
        <v>41703.345138888886</v>
      </c>
      <c r="R8576" s="28">
        <v>41705.460416666669</v>
      </c>
      <c r="S8576" t="s">
        <v>27792</v>
      </c>
      <c r="T8576" s="27">
        <v>41703</v>
      </c>
      <c r="V8576">
        <v>1</v>
      </c>
      <c r="W8576" t="s">
        <v>36</v>
      </c>
      <c r="X8576" t="s">
        <v>279</v>
      </c>
      <c r="Y8576">
        <v>0</v>
      </c>
      <c r="AB8576" t="s">
        <v>237</v>
      </c>
      <c r="AH8576">
        <v>0</v>
      </c>
      <c r="AN8576" t="s">
        <v>238</v>
      </c>
      <c r="AO8576">
        <v>2</v>
      </c>
      <c r="AP8576" t="s">
        <v>239</v>
      </c>
      <c r="AQ8576" s="27">
        <v>41704</v>
      </c>
      <c r="AR8576" t="s">
        <v>240</v>
      </c>
      <c r="AS8576">
        <v>2</v>
      </c>
      <c r="AT8576" t="s">
        <v>239</v>
      </c>
      <c r="AU8576" s="27">
        <v>41704</v>
      </c>
    </row>
    <row r="8577" spans="1:47" x14ac:dyDescent="0.2">
      <c r="A8577">
        <v>8576</v>
      </c>
      <c r="B8577" t="s">
        <v>27793</v>
      </c>
      <c r="C8577" t="s">
        <v>242</v>
      </c>
      <c r="D8577" t="s">
        <v>27794</v>
      </c>
      <c r="E8577" s="27">
        <v>41326</v>
      </c>
      <c r="F8577" t="s">
        <v>233</v>
      </c>
      <c r="G8577" s="27">
        <v>34510</v>
      </c>
      <c r="H8577">
        <v>21</v>
      </c>
      <c r="I8577" t="s">
        <v>259</v>
      </c>
      <c r="J8577" t="s">
        <v>250</v>
      </c>
      <c r="K8577">
        <v>0</v>
      </c>
      <c r="L8577">
        <v>4</v>
      </c>
      <c r="M8577">
        <v>0</v>
      </c>
      <c r="N8577">
        <v>0</v>
      </c>
      <c r="O8577">
        <v>0</v>
      </c>
      <c r="P8577">
        <v>0</v>
      </c>
      <c r="Q8577" s="28">
        <v>41326.236805555556</v>
      </c>
      <c r="R8577" s="28">
        <v>41327.059027777781</v>
      </c>
      <c r="S8577" t="s">
        <v>27795</v>
      </c>
      <c r="T8577" s="27">
        <v>41326</v>
      </c>
      <c r="V8577">
        <v>0</v>
      </c>
      <c r="W8577" t="s">
        <v>36</v>
      </c>
      <c r="X8577" t="s">
        <v>474</v>
      </c>
      <c r="Y8577">
        <v>1</v>
      </c>
      <c r="AA8577" t="s">
        <v>27796</v>
      </c>
      <c r="AB8577" t="s">
        <v>32</v>
      </c>
      <c r="AC8577">
        <v>0</v>
      </c>
      <c r="AD8577" s="27">
        <v>41905</v>
      </c>
      <c r="AE8577" t="s">
        <v>588</v>
      </c>
      <c r="AF8577" s="27">
        <v>41905</v>
      </c>
      <c r="AG8577" s="27">
        <v>41968</v>
      </c>
      <c r="AH8577">
        <v>0</v>
      </c>
      <c r="AN8577" t="s">
        <v>238</v>
      </c>
      <c r="AO8577">
        <v>6</v>
      </c>
      <c r="AP8577" t="s">
        <v>246</v>
      </c>
      <c r="AQ8577" s="27">
        <v>41326</v>
      </c>
      <c r="AR8577" t="s">
        <v>240</v>
      </c>
      <c r="AS8577">
        <v>4</v>
      </c>
      <c r="AT8577" t="s">
        <v>239</v>
      </c>
      <c r="AU8577" s="27">
        <v>41326</v>
      </c>
    </row>
    <row r="8578" spans="1:47" x14ac:dyDescent="0.2">
      <c r="A8578">
        <v>8577</v>
      </c>
      <c r="B8578" t="s">
        <v>27797</v>
      </c>
      <c r="C8578" t="s">
        <v>27798</v>
      </c>
      <c r="D8578" t="s">
        <v>4797</v>
      </c>
      <c r="E8578" s="27">
        <v>41309</v>
      </c>
      <c r="F8578" t="s">
        <v>294</v>
      </c>
      <c r="G8578" s="27">
        <v>17049</v>
      </c>
      <c r="H8578">
        <v>69</v>
      </c>
      <c r="I8578" t="s">
        <v>234</v>
      </c>
      <c r="J8578" t="s">
        <v>245</v>
      </c>
      <c r="K8578">
        <v>0</v>
      </c>
      <c r="L8578">
        <v>1</v>
      </c>
      <c r="M8578">
        <v>0</v>
      </c>
      <c r="N8578">
        <v>0</v>
      </c>
      <c r="O8578">
        <v>2</v>
      </c>
      <c r="P8578">
        <v>0</v>
      </c>
      <c r="Q8578" s="28">
        <v>41309.212500000001</v>
      </c>
      <c r="R8578" s="28">
        <v>41309.530555555553</v>
      </c>
      <c r="S8578" t="s">
        <v>27799</v>
      </c>
      <c r="T8578" s="27">
        <v>41309</v>
      </c>
      <c r="V8578">
        <v>0</v>
      </c>
      <c r="W8578" t="s">
        <v>36</v>
      </c>
      <c r="X8578" t="s">
        <v>1582</v>
      </c>
      <c r="Y8578">
        <v>0</v>
      </c>
      <c r="AB8578" t="s">
        <v>237</v>
      </c>
      <c r="AH8578">
        <v>0</v>
      </c>
      <c r="AN8578" t="s">
        <v>238</v>
      </c>
      <c r="AO8578">
        <v>1</v>
      </c>
      <c r="AP8578" t="s">
        <v>239</v>
      </c>
      <c r="AQ8578" s="27">
        <v>41309</v>
      </c>
      <c r="AR8578" t="s">
        <v>240</v>
      </c>
      <c r="AS8578">
        <v>1</v>
      </c>
      <c r="AT8578" t="s">
        <v>239</v>
      </c>
      <c r="AU8578" s="27">
        <v>41309</v>
      </c>
    </row>
    <row r="8579" spans="1:47" x14ac:dyDescent="0.2">
      <c r="A8579">
        <v>8578</v>
      </c>
      <c r="B8579" t="s">
        <v>27800</v>
      </c>
      <c r="C8579" t="s">
        <v>826</v>
      </c>
      <c r="D8579" t="s">
        <v>27198</v>
      </c>
      <c r="E8579" s="27">
        <v>41619</v>
      </c>
      <c r="F8579" t="s">
        <v>233</v>
      </c>
      <c r="G8579" s="27">
        <v>33640</v>
      </c>
      <c r="H8579">
        <v>24</v>
      </c>
      <c r="I8579" t="s">
        <v>259</v>
      </c>
      <c r="J8579" t="s">
        <v>245</v>
      </c>
      <c r="K8579">
        <v>0</v>
      </c>
      <c r="L8579">
        <v>5</v>
      </c>
      <c r="M8579">
        <v>0</v>
      </c>
      <c r="N8579">
        <v>1</v>
      </c>
      <c r="O8579">
        <v>5</v>
      </c>
      <c r="P8579">
        <v>-22</v>
      </c>
      <c r="Q8579" s="28">
        <v>41597.535416666666</v>
      </c>
      <c r="R8579" s="28">
        <v>41603.420138888891</v>
      </c>
      <c r="S8579" t="s">
        <v>27801</v>
      </c>
      <c r="U8579" s="27">
        <v>41597</v>
      </c>
      <c r="V8579">
        <v>22</v>
      </c>
      <c r="W8579" t="s">
        <v>32</v>
      </c>
      <c r="X8579" t="s">
        <v>274</v>
      </c>
      <c r="Y8579">
        <v>1</v>
      </c>
      <c r="AA8579" t="s">
        <v>27802</v>
      </c>
      <c r="AB8579" t="s">
        <v>36</v>
      </c>
      <c r="AC8579">
        <v>0</v>
      </c>
      <c r="AD8579" s="27">
        <v>42251</v>
      </c>
      <c r="AE8579" t="s">
        <v>279</v>
      </c>
      <c r="AF8579" s="27">
        <v>42251</v>
      </c>
      <c r="AG8579" s="27">
        <v>42252</v>
      </c>
      <c r="AH8579">
        <v>1</v>
      </c>
      <c r="AJ8579" t="s">
        <v>27802</v>
      </c>
      <c r="AK8579" t="s">
        <v>462</v>
      </c>
      <c r="AL8579" s="27">
        <v>42251</v>
      </c>
      <c r="AM8579" t="s">
        <v>279</v>
      </c>
      <c r="AN8579" t="s">
        <v>238</v>
      </c>
      <c r="AO8579">
        <v>6</v>
      </c>
      <c r="AP8579" t="s">
        <v>246</v>
      </c>
      <c r="AQ8579" s="27">
        <v>41619</v>
      </c>
      <c r="AR8579" t="s">
        <v>240</v>
      </c>
      <c r="AS8579">
        <v>5</v>
      </c>
      <c r="AT8579" t="s">
        <v>246</v>
      </c>
      <c r="AU8579" s="27">
        <v>41619</v>
      </c>
    </row>
    <row r="8580" spans="1:47" x14ac:dyDescent="0.2">
      <c r="A8580">
        <v>8579</v>
      </c>
      <c r="B8580" t="s">
        <v>27803</v>
      </c>
      <c r="C8580" t="s">
        <v>288</v>
      </c>
      <c r="D8580" t="s">
        <v>553</v>
      </c>
      <c r="E8580" s="27">
        <v>41329</v>
      </c>
      <c r="F8580" t="s">
        <v>233</v>
      </c>
      <c r="G8580" s="27">
        <v>25979</v>
      </c>
      <c r="H8580">
        <v>45</v>
      </c>
      <c r="I8580" t="s">
        <v>234</v>
      </c>
      <c r="J8580" t="s">
        <v>250</v>
      </c>
      <c r="K8580">
        <v>0</v>
      </c>
      <c r="L8580">
        <v>1</v>
      </c>
      <c r="M8580">
        <v>0</v>
      </c>
      <c r="N8580">
        <v>0</v>
      </c>
      <c r="O8580">
        <v>1</v>
      </c>
      <c r="P8580">
        <v>-1</v>
      </c>
      <c r="Q8580" s="28">
        <v>41328.331250000003</v>
      </c>
      <c r="R8580" s="28">
        <v>41329.282638888886</v>
      </c>
      <c r="S8580" t="s">
        <v>27804</v>
      </c>
      <c r="T8580" s="27">
        <v>41328</v>
      </c>
      <c r="V8580">
        <v>1</v>
      </c>
      <c r="W8580" t="s">
        <v>36</v>
      </c>
      <c r="X8580" t="s">
        <v>474</v>
      </c>
      <c r="Y8580">
        <v>0</v>
      </c>
      <c r="AB8580" t="s">
        <v>237</v>
      </c>
      <c r="AH8580">
        <v>0</v>
      </c>
      <c r="AN8580" t="s">
        <v>238</v>
      </c>
      <c r="AO8580">
        <v>3</v>
      </c>
      <c r="AP8580" t="s">
        <v>239</v>
      </c>
      <c r="AQ8580" s="27">
        <v>41329</v>
      </c>
      <c r="AR8580" t="s">
        <v>240</v>
      </c>
      <c r="AS8580">
        <v>1</v>
      </c>
      <c r="AT8580" t="s">
        <v>239</v>
      </c>
      <c r="AU8580" s="27">
        <v>41329</v>
      </c>
    </row>
    <row r="8581" spans="1:47" x14ac:dyDescent="0.2">
      <c r="A8581">
        <v>8580</v>
      </c>
      <c r="B8581" t="s">
        <v>27805</v>
      </c>
      <c r="C8581" t="s">
        <v>693</v>
      </c>
      <c r="D8581" t="s">
        <v>822</v>
      </c>
      <c r="E8581" s="27">
        <v>41417</v>
      </c>
      <c r="F8581" t="s">
        <v>233</v>
      </c>
      <c r="G8581" s="27">
        <v>32034</v>
      </c>
      <c r="H8581">
        <v>28</v>
      </c>
      <c r="I8581" t="s">
        <v>244</v>
      </c>
      <c r="J8581" t="s">
        <v>250</v>
      </c>
      <c r="K8581">
        <v>0</v>
      </c>
      <c r="L8581">
        <v>9</v>
      </c>
      <c r="M8581">
        <v>0</v>
      </c>
      <c r="N8581">
        <v>0</v>
      </c>
      <c r="O8581">
        <v>3</v>
      </c>
      <c r="P8581">
        <v>264</v>
      </c>
      <c r="Q8581" s="28">
        <v>41681.529166666667</v>
      </c>
      <c r="R8581" s="28">
        <v>41758.22152777778</v>
      </c>
      <c r="S8581" t="s">
        <v>27806</v>
      </c>
      <c r="T8581" s="27">
        <v>41368</v>
      </c>
      <c r="V8581">
        <v>49</v>
      </c>
      <c r="W8581" t="s">
        <v>36</v>
      </c>
      <c r="X8581" t="s">
        <v>392</v>
      </c>
      <c r="Y8581">
        <v>0</v>
      </c>
      <c r="AB8581" t="s">
        <v>237</v>
      </c>
      <c r="AH8581">
        <v>0</v>
      </c>
      <c r="AN8581" t="s">
        <v>238</v>
      </c>
      <c r="AO8581">
        <v>7</v>
      </c>
      <c r="AP8581" t="s">
        <v>246</v>
      </c>
      <c r="AQ8581" s="27">
        <v>41417</v>
      </c>
      <c r="AR8581" t="s">
        <v>240</v>
      </c>
      <c r="AS8581">
        <v>9</v>
      </c>
      <c r="AT8581" t="s">
        <v>269</v>
      </c>
      <c r="AU8581" s="27">
        <v>41417</v>
      </c>
    </row>
    <row r="8582" spans="1:47" x14ac:dyDescent="0.2">
      <c r="A8582">
        <v>8581</v>
      </c>
      <c r="B8582" t="s">
        <v>27807</v>
      </c>
      <c r="C8582" t="s">
        <v>1127</v>
      </c>
      <c r="D8582" t="s">
        <v>27808</v>
      </c>
      <c r="E8582" s="27">
        <v>41522</v>
      </c>
      <c r="F8582" t="s">
        <v>233</v>
      </c>
      <c r="G8582" s="27">
        <v>18128</v>
      </c>
      <c r="H8582">
        <v>66</v>
      </c>
      <c r="I8582" t="s">
        <v>234</v>
      </c>
      <c r="J8582" t="s">
        <v>245</v>
      </c>
      <c r="K8582">
        <v>0</v>
      </c>
      <c r="L8582">
        <v>2</v>
      </c>
      <c r="M8582">
        <v>0</v>
      </c>
      <c r="N8582">
        <v>0</v>
      </c>
      <c r="O8582">
        <v>7</v>
      </c>
      <c r="P8582">
        <v>36</v>
      </c>
      <c r="Q8582" s="28">
        <v>41558.070833333331</v>
      </c>
      <c r="R8582" s="28">
        <v>41786.163888888892</v>
      </c>
      <c r="S8582" t="s">
        <v>27809</v>
      </c>
      <c r="U8582" s="27">
        <v>41341</v>
      </c>
      <c r="V8582">
        <v>181</v>
      </c>
      <c r="W8582" t="s">
        <v>32</v>
      </c>
      <c r="X8582" t="s">
        <v>274</v>
      </c>
      <c r="Y8582">
        <v>0</v>
      </c>
      <c r="AB8582" t="s">
        <v>237</v>
      </c>
      <c r="AH8582">
        <v>0</v>
      </c>
      <c r="AN8582" t="s">
        <v>238</v>
      </c>
      <c r="AO8582">
        <v>1</v>
      </c>
      <c r="AP8582" t="s">
        <v>239</v>
      </c>
      <c r="AQ8582" s="27">
        <v>41522</v>
      </c>
      <c r="AR8582" t="s">
        <v>240</v>
      </c>
      <c r="AS8582">
        <v>2</v>
      </c>
      <c r="AT8582" t="s">
        <v>239</v>
      </c>
      <c r="AU8582" s="27">
        <v>41522</v>
      </c>
    </row>
    <row r="8583" spans="1:47" x14ac:dyDescent="0.2">
      <c r="A8583">
        <v>8582</v>
      </c>
      <c r="B8583" t="s">
        <v>27810</v>
      </c>
      <c r="C8583" t="s">
        <v>1010</v>
      </c>
      <c r="D8583" t="s">
        <v>27811</v>
      </c>
      <c r="E8583" s="27">
        <v>41819</v>
      </c>
      <c r="F8583" t="s">
        <v>233</v>
      </c>
      <c r="G8583" s="27">
        <v>25301</v>
      </c>
      <c r="H8583">
        <v>47</v>
      </c>
      <c r="I8583" t="s">
        <v>234</v>
      </c>
      <c r="J8583" t="s">
        <v>245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0</v>
      </c>
      <c r="Q8583" s="28">
        <v>41819.317361111112</v>
      </c>
      <c r="R8583" s="28">
        <v>41832.203472222223</v>
      </c>
      <c r="S8583" t="s">
        <v>27812</v>
      </c>
      <c r="T8583" s="27">
        <v>41818</v>
      </c>
      <c r="V8583">
        <v>1</v>
      </c>
      <c r="W8583" t="s">
        <v>32</v>
      </c>
      <c r="X8583" t="s">
        <v>383</v>
      </c>
      <c r="Y8583">
        <v>0</v>
      </c>
      <c r="AB8583" t="s">
        <v>237</v>
      </c>
      <c r="AH8583">
        <v>0</v>
      </c>
      <c r="AN8583" t="s">
        <v>238</v>
      </c>
      <c r="AO8583">
        <v>1</v>
      </c>
      <c r="AP8583" t="s">
        <v>239</v>
      </c>
      <c r="AQ8583" s="27">
        <v>41819</v>
      </c>
      <c r="AR8583" t="s">
        <v>240</v>
      </c>
      <c r="AS8583">
        <v>1</v>
      </c>
      <c r="AT8583" t="s">
        <v>239</v>
      </c>
      <c r="AU8583" s="27">
        <v>41819</v>
      </c>
    </row>
    <row r="8584" spans="1:47" x14ac:dyDescent="0.2">
      <c r="A8584">
        <v>8583</v>
      </c>
      <c r="B8584" t="s">
        <v>27813</v>
      </c>
      <c r="C8584" t="s">
        <v>2103</v>
      </c>
      <c r="D8584" t="s">
        <v>8478</v>
      </c>
      <c r="E8584" s="27">
        <v>41644</v>
      </c>
      <c r="F8584" t="s">
        <v>233</v>
      </c>
      <c r="G8584" s="27">
        <v>33114</v>
      </c>
      <c r="H8584">
        <v>25</v>
      </c>
      <c r="I8584" t="s">
        <v>244</v>
      </c>
      <c r="J8584" t="s">
        <v>250</v>
      </c>
      <c r="K8584">
        <v>0</v>
      </c>
      <c r="L8584">
        <v>8</v>
      </c>
      <c r="M8584">
        <v>3</v>
      </c>
      <c r="N8584">
        <v>1</v>
      </c>
      <c r="O8584">
        <v>8</v>
      </c>
      <c r="P8584">
        <v>-1</v>
      </c>
      <c r="Q8584" s="28">
        <v>41643.460416666669</v>
      </c>
      <c r="R8584" s="28">
        <v>41644.075694444444</v>
      </c>
      <c r="S8584" t="s">
        <v>27814</v>
      </c>
      <c r="T8584" s="27">
        <v>41643</v>
      </c>
      <c r="V8584">
        <v>1</v>
      </c>
      <c r="W8584" t="s">
        <v>36</v>
      </c>
      <c r="X8584" t="s">
        <v>279</v>
      </c>
      <c r="Y8584">
        <v>1</v>
      </c>
      <c r="AA8584" t="s">
        <v>27815</v>
      </c>
      <c r="AB8584" t="s">
        <v>36</v>
      </c>
      <c r="AC8584">
        <v>1</v>
      </c>
      <c r="AD8584" s="27">
        <v>42347</v>
      </c>
      <c r="AE8584" t="s">
        <v>324</v>
      </c>
      <c r="AF8584" s="27">
        <v>42348</v>
      </c>
      <c r="AG8584" s="27">
        <v>42348</v>
      </c>
      <c r="AH8584">
        <v>0</v>
      </c>
      <c r="AN8584" t="s">
        <v>238</v>
      </c>
      <c r="AO8584">
        <v>5</v>
      </c>
      <c r="AP8584" t="s">
        <v>246</v>
      </c>
      <c r="AQ8584" s="27">
        <v>41644</v>
      </c>
      <c r="AR8584" t="s">
        <v>240</v>
      </c>
      <c r="AS8584">
        <v>8</v>
      </c>
      <c r="AT8584" t="s">
        <v>269</v>
      </c>
      <c r="AU8584" s="27">
        <v>41644</v>
      </c>
    </row>
    <row r="8585" spans="1:47" x14ac:dyDescent="0.2">
      <c r="A8585">
        <v>8584</v>
      </c>
      <c r="B8585" t="s">
        <v>27816</v>
      </c>
      <c r="C8585" t="s">
        <v>27817</v>
      </c>
      <c r="D8585" t="s">
        <v>693</v>
      </c>
      <c r="E8585" s="27">
        <v>41406</v>
      </c>
      <c r="F8585" t="s">
        <v>233</v>
      </c>
      <c r="G8585" s="27">
        <v>28553</v>
      </c>
      <c r="H8585">
        <v>38</v>
      </c>
      <c r="I8585" t="s">
        <v>244</v>
      </c>
      <c r="J8585" t="s">
        <v>245</v>
      </c>
      <c r="K8585">
        <v>0</v>
      </c>
      <c r="L8585">
        <v>3</v>
      </c>
      <c r="M8585">
        <v>0</v>
      </c>
      <c r="N8585">
        <v>0</v>
      </c>
      <c r="O8585">
        <v>0</v>
      </c>
      <c r="W8585" t="s">
        <v>237</v>
      </c>
      <c r="Y8585">
        <v>-1</v>
      </c>
      <c r="AB8585" t="s">
        <v>237</v>
      </c>
      <c r="AH8585">
        <v>0</v>
      </c>
      <c r="AN8585" t="s">
        <v>238</v>
      </c>
      <c r="AO8585">
        <v>2</v>
      </c>
      <c r="AP8585" t="s">
        <v>239</v>
      </c>
      <c r="AQ8585" s="27">
        <v>41406</v>
      </c>
      <c r="AR8585" t="s">
        <v>240</v>
      </c>
      <c r="AS8585">
        <v>3</v>
      </c>
      <c r="AT8585" t="s">
        <v>239</v>
      </c>
      <c r="AU8585" s="27">
        <v>41406</v>
      </c>
    </row>
    <row r="8586" spans="1:47" x14ac:dyDescent="0.2">
      <c r="A8586">
        <v>8585</v>
      </c>
      <c r="B8586" t="s">
        <v>27818</v>
      </c>
      <c r="C8586" t="s">
        <v>1147</v>
      </c>
      <c r="D8586" t="s">
        <v>27819</v>
      </c>
      <c r="E8586" s="27">
        <v>41942</v>
      </c>
      <c r="F8586" t="s">
        <v>233</v>
      </c>
      <c r="G8586" s="27">
        <v>32041</v>
      </c>
      <c r="H8586">
        <v>28</v>
      </c>
      <c r="I8586" t="s">
        <v>244</v>
      </c>
      <c r="J8586" t="s">
        <v>245</v>
      </c>
      <c r="K8586">
        <v>0</v>
      </c>
      <c r="L8586">
        <v>1</v>
      </c>
      <c r="M8586">
        <v>0</v>
      </c>
      <c r="N8586">
        <v>0</v>
      </c>
      <c r="O8586">
        <v>2</v>
      </c>
      <c r="P8586">
        <v>-1</v>
      </c>
      <c r="Q8586" s="28">
        <v>41941.302083333336</v>
      </c>
      <c r="R8586" s="28">
        <v>41942.363194444442</v>
      </c>
      <c r="S8586" t="s">
        <v>27820</v>
      </c>
      <c r="U8586" s="27">
        <v>41941</v>
      </c>
      <c r="V8586">
        <v>1</v>
      </c>
      <c r="W8586" t="s">
        <v>32</v>
      </c>
      <c r="X8586" t="s">
        <v>274</v>
      </c>
      <c r="Y8586">
        <v>0</v>
      </c>
      <c r="AB8586" t="s">
        <v>237</v>
      </c>
      <c r="AH8586">
        <v>0</v>
      </c>
      <c r="AN8586" t="s">
        <v>238</v>
      </c>
      <c r="AO8586">
        <v>2</v>
      </c>
      <c r="AP8586" t="s">
        <v>239</v>
      </c>
      <c r="AQ8586" s="27">
        <v>41942</v>
      </c>
      <c r="AR8586" t="s">
        <v>240</v>
      </c>
      <c r="AS8586">
        <v>1</v>
      </c>
      <c r="AT8586" t="s">
        <v>239</v>
      </c>
      <c r="AU8586" s="27">
        <v>41942</v>
      </c>
    </row>
    <row r="8587" spans="1:47" x14ac:dyDescent="0.2">
      <c r="A8587">
        <v>8586</v>
      </c>
      <c r="B8587" t="s">
        <v>27821</v>
      </c>
      <c r="C8587" t="s">
        <v>3028</v>
      </c>
      <c r="D8587" t="s">
        <v>5343</v>
      </c>
      <c r="E8587" s="27">
        <v>41690</v>
      </c>
      <c r="F8587" t="s">
        <v>233</v>
      </c>
      <c r="G8587" s="27">
        <v>23461</v>
      </c>
      <c r="H8587">
        <v>52</v>
      </c>
      <c r="I8587" t="s">
        <v>234</v>
      </c>
      <c r="J8587" t="s">
        <v>250</v>
      </c>
      <c r="K8587">
        <v>0</v>
      </c>
      <c r="L8587">
        <v>1</v>
      </c>
      <c r="M8587">
        <v>0</v>
      </c>
      <c r="N8587">
        <v>0</v>
      </c>
      <c r="O8587">
        <v>2</v>
      </c>
      <c r="P8587">
        <v>-1</v>
      </c>
      <c r="Q8587" s="28">
        <v>41689.239583333336</v>
      </c>
      <c r="R8587" s="28">
        <v>41700.057638888888</v>
      </c>
      <c r="S8587" t="s">
        <v>27822</v>
      </c>
      <c r="T8587" s="27">
        <v>41689</v>
      </c>
      <c r="V8587">
        <v>1</v>
      </c>
      <c r="W8587" t="s">
        <v>36</v>
      </c>
      <c r="X8587" t="s">
        <v>780</v>
      </c>
      <c r="Y8587">
        <v>0</v>
      </c>
      <c r="AB8587" t="s">
        <v>237</v>
      </c>
      <c r="AH8587">
        <v>0</v>
      </c>
      <c r="AN8587" t="s">
        <v>238</v>
      </c>
      <c r="AO8587">
        <v>1</v>
      </c>
      <c r="AP8587" t="s">
        <v>239</v>
      </c>
      <c r="AQ8587" s="27">
        <v>41690</v>
      </c>
      <c r="AR8587" t="s">
        <v>240</v>
      </c>
      <c r="AS8587">
        <v>1</v>
      </c>
      <c r="AT8587" t="s">
        <v>239</v>
      </c>
      <c r="AU8587" s="27">
        <v>41690</v>
      </c>
    </row>
    <row r="8588" spans="1:47" x14ac:dyDescent="0.2">
      <c r="A8588">
        <v>8587</v>
      </c>
      <c r="B8588" t="s">
        <v>27823</v>
      </c>
      <c r="C8588" t="s">
        <v>2442</v>
      </c>
      <c r="D8588" t="s">
        <v>387</v>
      </c>
      <c r="E8588" s="27">
        <v>41980</v>
      </c>
      <c r="F8588" t="s">
        <v>294</v>
      </c>
      <c r="G8588" s="27">
        <v>25326</v>
      </c>
      <c r="H8588">
        <v>46</v>
      </c>
      <c r="I8588" t="s">
        <v>234</v>
      </c>
      <c r="J8588" t="s">
        <v>250</v>
      </c>
      <c r="K8588">
        <v>0</v>
      </c>
      <c r="L8588">
        <v>1</v>
      </c>
      <c r="M8588">
        <v>0</v>
      </c>
      <c r="N8588">
        <v>0</v>
      </c>
      <c r="O8588">
        <v>1</v>
      </c>
      <c r="P8588">
        <v>-1</v>
      </c>
      <c r="Q8588" s="28">
        <v>41979.183333333334</v>
      </c>
      <c r="R8588" s="28">
        <v>41980.35</v>
      </c>
      <c r="S8588" t="s">
        <v>27824</v>
      </c>
      <c r="T8588" s="27">
        <v>41979</v>
      </c>
      <c r="V8588">
        <v>1</v>
      </c>
      <c r="W8588" t="s">
        <v>32</v>
      </c>
      <c r="X8588" t="s">
        <v>974</v>
      </c>
      <c r="Y8588">
        <v>0</v>
      </c>
      <c r="AB8588" t="s">
        <v>237</v>
      </c>
      <c r="AH8588">
        <v>0</v>
      </c>
      <c r="AN8588" t="s">
        <v>238</v>
      </c>
      <c r="AO8588">
        <v>1</v>
      </c>
      <c r="AP8588" t="s">
        <v>239</v>
      </c>
      <c r="AQ8588" s="27">
        <v>41980</v>
      </c>
      <c r="AR8588" t="s">
        <v>240</v>
      </c>
      <c r="AS8588">
        <v>1</v>
      </c>
      <c r="AT8588" t="s">
        <v>239</v>
      </c>
      <c r="AU8588" s="27">
        <v>41980</v>
      </c>
    </row>
    <row r="8589" spans="1:47" x14ac:dyDescent="0.2">
      <c r="A8589">
        <v>8588</v>
      </c>
      <c r="B8589" t="s">
        <v>27825</v>
      </c>
      <c r="C8589" t="s">
        <v>1317</v>
      </c>
      <c r="D8589" t="s">
        <v>27826</v>
      </c>
      <c r="E8589" s="27">
        <v>41838</v>
      </c>
      <c r="F8589" t="s">
        <v>233</v>
      </c>
      <c r="G8589" s="27">
        <v>25558</v>
      </c>
      <c r="H8589">
        <v>46</v>
      </c>
      <c r="I8589" t="s">
        <v>234</v>
      </c>
      <c r="J8589" t="s">
        <v>353</v>
      </c>
      <c r="K8589">
        <v>0</v>
      </c>
      <c r="L8589">
        <v>1</v>
      </c>
      <c r="M8589">
        <v>0</v>
      </c>
      <c r="N8589">
        <v>0</v>
      </c>
      <c r="O8589">
        <v>0</v>
      </c>
      <c r="P8589">
        <v>-2</v>
      </c>
      <c r="Q8589" s="28">
        <v>41836.181250000001</v>
      </c>
      <c r="R8589" s="28">
        <v>41837.359027777777</v>
      </c>
      <c r="S8589" t="s">
        <v>27827</v>
      </c>
      <c r="T8589" s="27">
        <v>41836</v>
      </c>
      <c r="V8589">
        <v>2</v>
      </c>
      <c r="W8589" t="s">
        <v>36</v>
      </c>
      <c r="X8589" t="s">
        <v>279</v>
      </c>
      <c r="Y8589">
        <v>0</v>
      </c>
      <c r="AB8589" t="s">
        <v>237</v>
      </c>
      <c r="AH8589">
        <v>0</v>
      </c>
      <c r="AN8589" t="s">
        <v>238</v>
      </c>
      <c r="AO8589">
        <v>1</v>
      </c>
      <c r="AP8589" t="s">
        <v>239</v>
      </c>
      <c r="AQ8589" s="27">
        <v>41838</v>
      </c>
      <c r="AR8589" t="s">
        <v>240</v>
      </c>
      <c r="AS8589">
        <v>1</v>
      </c>
      <c r="AT8589" t="s">
        <v>239</v>
      </c>
      <c r="AU8589" s="27">
        <v>41838</v>
      </c>
    </row>
    <row r="8590" spans="1:47" x14ac:dyDescent="0.2">
      <c r="A8590">
        <v>8589</v>
      </c>
      <c r="B8590" t="s">
        <v>27828</v>
      </c>
      <c r="C8590" t="s">
        <v>27829</v>
      </c>
      <c r="D8590" t="s">
        <v>1569</v>
      </c>
      <c r="E8590" s="27">
        <v>41701</v>
      </c>
      <c r="F8590" t="s">
        <v>233</v>
      </c>
      <c r="G8590" s="27">
        <v>31428</v>
      </c>
      <c r="H8590">
        <v>30</v>
      </c>
      <c r="I8590" t="s">
        <v>244</v>
      </c>
      <c r="J8590" t="s">
        <v>245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-1</v>
      </c>
      <c r="Q8590" s="28">
        <v>41700.506944444445</v>
      </c>
      <c r="R8590" s="28">
        <v>41701.063194444447</v>
      </c>
      <c r="S8590" t="s">
        <v>27830</v>
      </c>
      <c r="T8590" s="27">
        <v>41700</v>
      </c>
      <c r="V8590">
        <v>1</v>
      </c>
      <c r="W8590" t="s">
        <v>32</v>
      </c>
      <c r="X8590" t="s">
        <v>254</v>
      </c>
      <c r="Y8590">
        <v>0</v>
      </c>
      <c r="AB8590" t="s">
        <v>237</v>
      </c>
      <c r="AH8590">
        <v>0</v>
      </c>
      <c r="AN8590" t="s">
        <v>238</v>
      </c>
      <c r="AO8590">
        <v>2</v>
      </c>
      <c r="AP8590" t="s">
        <v>239</v>
      </c>
      <c r="AQ8590" s="27">
        <v>41701</v>
      </c>
      <c r="AR8590" t="s">
        <v>240</v>
      </c>
      <c r="AS8590">
        <v>1</v>
      </c>
      <c r="AT8590" t="s">
        <v>239</v>
      </c>
      <c r="AU8590" s="27">
        <v>41701</v>
      </c>
    </row>
    <row r="8591" spans="1:47" x14ac:dyDescent="0.2">
      <c r="A8591">
        <v>8590</v>
      </c>
      <c r="B8591" t="s">
        <v>27831</v>
      </c>
      <c r="C8591" t="s">
        <v>27832</v>
      </c>
      <c r="D8591" t="s">
        <v>5930</v>
      </c>
      <c r="E8591" s="27">
        <v>41722</v>
      </c>
      <c r="F8591" t="s">
        <v>294</v>
      </c>
      <c r="G8591" s="27">
        <v>32793</v>
      </c>
      <c r="H8591">
        <v>26</v>
      </c>
      <c r="I8591" t="s">
        <v>244</v>
      </c>
      <c r="J8591" t="s">
        <v>353</v>
      </c>
      <c r="K8591">
        <v>0</v>
      </c>
      <c r="L8591">
        <v>3</v>
      </c>
      <c r="M8591">
        <v>0</v>
      </c>
      <c r="N8591">
        <v>0</v>
      </c>
      <c r="O8591">
        <v>0</v>
      </c>
      <c r="P8591">
        <v>0</v>
      </c>
      <c r="Q8591" s="28">
        <v>41722.123611111114</v>
      </c>
      <c r="R8591" s="28">
        <v>41722.364583333336</v>
      </c>
      <c r="S8591" t="s">
        <v>27833</v>
      </c>
      <c r="T8591" s="27">
        <v>41721</v>
      </c>
      <c r="V8591">
        <v>1</v>
      </c>
      <c r="W8591" t="s">
        <v>36</v>
      </c>
      <c r="X8591" t="s">
        <v>279</v>
      </c>
      <c r="Y8591">
        <v>0</v>
      </c>
      <c r="AB8591" t="s">
        <v>237</v>
      </c>
      <c r="AH8591">
        <v>0</v>
      </c>
      <c r="AN8591" t="s">
        <v>238</v>
      </c>
      <c r="AO8591">
        <v>3</v>
      </c>
      <c r="AP8591" t="s">
        <v>239</v>
      </c>
      <c r="AQ8591" s="27">
        <v>41722</v>
      </c>
      <c r="AR8591" t="s">
        <v>240</v>
      </c>
      <c r="AS8591">
        <v>3</v>
      </c>
      <c r="AT8591" t="s">
        <v>239</v>
      </c>
      <c r="AU8591" s="27">
        <v>41722</v>
      </c>
    </row>
    <row r="8592" spans="1:47" x14ac:dyDescent="0.2">
      <c r="A8592">
        <v>8591</v>
      </c>
      <c r="B8592" t="s">
        <v>27834</v>
      </c>
      <c r="C8592" t="s">
        <v>2666</v>
      </c>
      <c r="D8592" t="s">
        <v>3737</v>
      </c>
      <c r="E8592" s="27">
        <v>41959</v>
      </c>
      <c r="F8592" t="s">
        <v>233</v>
      </c>
      <c r="G8592" s="27">
        <v>35336</v>
      </c>
      <c r="H8592">
        <v>19</v>
      </c>
      <c r="I8592" t="s">
        <v>259</v>
      </c>
      <c r="J8592" t="s">
        <v>250</v>
      </c>
      <c r="K8592">
        <v>0</v>
      </c>
      <c r="L8592">
        <v>9</v>
      </c>
      <c r="M8592">
        <v>0</v>
      </c>
      <c r="N8592">
        <v>0</v>
      </c>
      <c r="O8592">
        <v>0</v>
      </c>
      <c r="P8592">
        <v>0</v>
      </c>
      <c r="Q8592" s="28">
        <v>41959.133333333331</v>
      </c>
      <c r="R8592" s="28">
        <v>41960.057638888888</v>
      </c>
      <c r="S8592" t="s">
        <v>27835</v>
      </c>
      <c r="T8592" s="27">
        <v>41959</v>
      </c>
      <c r="V8592">
        <v>0</v>
      </c>
      <c r="W8592" t="s">
        <v>32</v>
      </c>
      <c r="X8592" t="s">
        <v>402</v>
      </c>
      <c r="Y8592">
        <v>0</v>
      </c>
      <c r="AB8592" t="s">
        <v>237</v>
      </c>
      <c r="AH8592">
        <v>0</v>
      </c>
      <c r="AN8592" t="s">
        <v>238</v>
      </c>
      <c r="AO8592">
        <v>8</v>
      </c>
      <c r="AP8592" t="s">
        <v>269</v>
      </c>
      <c r="AQ8592" s="27">
        <v>41959</v>
      </c>
      <c r="AR8592" t="s">
        <v>240</v>
      </c>
      <c r="AS8592">
        <v>9</v>
      </c>
      <c r="AT8592" t="s">
        <v>269</v>
      </c>
      <c r="AU8592" s="27">
        <v>41959</v>
      </c>
    </row>
    <row r="8593" spans="1:47" x14ac:dyDescent="0.2">
      <c r="A8593">
        <v>8592</v>
      </c>
      <c r="B8593" t="s">
        <v>27836</v>
      </c>
      <c r="C8593" t="s">
        <v>27837</v>
      </c>
      <c r="D8593" t="s">
        <v>3886</v>
      </c>
      <c r="E8593" s="27">
        <v>41951</v>
      </c>
      <c r="F8593" t="s">
        <v>294</v>
      </c>
      <c r="G8593" s="27">
        <v>28561</v>
      </c>
      <c r="H8593">
        <v>38</v>
      </c>
      <c r="I8593" t="s">
        <v>244</v>
      </c>
      <c r="J8593" t="s">
        <v>245</v>
      </c>
      <c r="K8593">
        <v>0</v>
      </c>
      <c r="L8593">
        <v>6</v>
      </c>
      <c r="M8593">
        <v>0</v>
      </c>
      <c r="N8593">
        <v>0</v>
      </c>
      <c r="O8593">
        <v>1</v>
      </c>
      <c r="P8593">
        <v>-1</v>
      </c>
      <c r="Q8593" s="28">
        <v>41950.309027777781</v>
      </c>
      <c r="R8593" s="28">
        <v>41951.341666666667</v>
      </c>
      <c r="S8593" t="s">
        <v>27838</v>
      </c>
      <c r="T8593" s="27">
        <v>41950</v>
      </c>
      <c r="V8593">
        <v>1</v>
      </c>
      <c r="W8593" t="s">
        <v>32</v>
      </c>
      <c r="X8593" t="s">
        <v>588</v>
      </c>
      <c r="Y8593">
        <v>0</v>
      </c>
      <c r="AB8593" t="s">
        <v>237</v>
      </c>
      <c r="AH8593">
        <v>0</v>
      </c>
      <c r="AN8593" t="s">
        <v>238</v>
      </c>
      <c r="AO8593">
        <v>2</v>
      </c>
      <c r="AP8593" t="s">
        <v>239</v>
      </c>
      <c r="AQ8593" s="27">
        <v>41951</v>
      </c>
      <c r="AR8593" t="s">
        <v>240</v>
      </c>
      <c r="AS8593">
        <v>6</v>
      </c>
      <c r="AT8593" t="s">
        <v>246</v>
      </c>
      <c r="AU8593" s="27">
        <v>41951</v>
      </c>
    </row>
    <row r="8594" spans="1:47" x14ac:dyDescent="0.2">
      <c r="A8594">
        <v>8593</v>
      </c>
      <c r="B8594" t="s">
        <v>27839</v>
      </c>
      <c r="C8594" t="s">
        <v>27840</v>
      </c>
      <c r="D8594" t="s">
        <v>27841</v>
      </c>
      <c r="E8594" s="27">
        <v>41853</v>
      </c>
      <c r="F8594" t="s">
        <v>233</v>
      </c>
      <c r="G8594" s="27">
        <v>29863</v>
      </c>
      <c r="H8594">
        <v>34</v>
      </c>
      <c r="I8594" t="s">
        <v>244</v>
      </c>
      <c r="J8594" t="s">
        <v>22</v>
      </c>
      <c r="K8594">
        <v>0</v>
      </c>
      <c r="L8594">
        <v>2</v>
      </c>
      <c r="M8594">
        <v>0</v>
      </c>
      <c r="N8594">
        <v>0</v>
      </c>
      <c r="O8594">
        <v>0</v>
      </c>
      <c r="P8594">
        <v>-1</v>
      </c>
      <c r="Q8594" s="28">
        <v>41852.169444444444</v>
      </c>
      <c r="R8594" s="28">
        <v>41853.388194444444</v>
      </c>
      <c r="S8594" t="s">
        <v>27842</v>
      </c>
      <c r="T8594" s="27">
        <v>41852</v>
      </c>
      <c r="V8594">
        <v>1</v>
      </c>
      <c r="W8594" t="s">
        <v>32</v>
      </c>
      <c r="X8594" t="s">
        <v>8885</v>
      </c>
      <c r="Y8594">
        <v>1</v>
      </c>
      <c r="AA8594" t="s">
        <v>27843</v>
      </c>
      <c r="AB8594" t="s">
        <v>36</v>
      </c>
      <c r="AD8594" s="27">
        <v>42333</v>
      </c>
      <c r="AE8594" t="s">
        <v>324</v>
      </c>
      <c r="AH8594">
        <v>0</v>
      </c>
      <c r="AN8594" t="s">
        <v>238</v>
      </c>
      <c r="AO8594">
        <v>1</v>
      </c>
      <c r="AP8594" t="s">
        <v>239</v>
      </c>
      <c r="AQ8594" s="27">
        <v>41853</v>
      </c>
      <c r="AR8594" t="s">
        <v>240</v>
      </c>
      <c r="AS8594">
        <v>2</v>
      </c>
      <c r="AT8594" t="s">
        <v>239</v>
      </c>
      <c r="AU8594" s="27">
        <v>41853</v>
      </c>
    </row>
    <row r="8595" spans="1:47" x14ac:dyDescent="0.2">
      <c r="A8595">
        <v>8594</v>
      </c>
      <c r="B8595" t="s">
        <v>27844</v>
      </c>
      <c r="C8595" t="s">
        <v>1147</v>
      </c>
      <c r="D8595" t="s">
        <v>27845</v>
      </c>
      <c r="E8595" s="27">
        <v>41618</v>
      </c>
      <c r="F8595" t="s">
        <v>233</v>
      </c>
      <c r="G8595" s="27">
        <v>30721</v>
      </c>
      <c r="H8595">
        <v>32</v>
      </c>
      <c r="I8595" t="s">
        <v>244</v>
      </c>
      <c r="J8595" t="s">
        <v>245</v>
      </c>
      <c r="K8595">
        <v>0</v>
      </c>
      <c r="L8595">
        <v>7</v>
      </c>
      <c r="M8595">
        <v>1</v>
      </c>
      <c r="N8595">
        <v>0</v>
      </c>
      <c r="O8595">
        <v>5</v>
      </c>
      <c r="P8595">
        <v>145</v>
      </c>
      <c r="Q8595" s="28">
        <v>41763.504861111112</v>
      </c>
      <c r="R8595" s="28">
        <v>41800.438194444447</v>
      </c>
      <c r="S8595" t="s">
        <v>27846</v>
      </c>
      <c r="U8595" s="27">
        <v>41568</v>
      </c>
      <c r="V8595">
        <v>50</v>
      </c>
      <c r="W8595" t="s">
        <v>32</v>
      </c>
      <c r="X8595" t="s">
        <v>274</v>
      </c>
      <c r="Y8595">
        <v>1</v>
      </c>
      <c r="AA8595" t="s">
        <v>27847</v>
      </c>
      <c r="AB8595" t="s">
        <v>36</v>
      </c>
      <c r="AC8595">
        <v>0</v>
      </c>
      <c r="AD8595" s="27">
        <v>41763</v>
      </c>
      <c r="AE8595" t="s">
        <v>279</v>
      </c>
      <c r="AF8595" s="27">
        <v>41763</v>
      </c>
      <c r="AG8595" s="27">
        <v>41800</v>
      </c>
      <c r="AH8595">
        <v>1</v>
      </c>
      <c r="AJ8595" t="s">
        <v>27847</v>
      </c>
      <c r="AK8595" t="s">
        <v>462</v>
      </c>
      <c r="AL8595" s="27">
        <v>41763</v>
      </c>
      <c r="AM8595" t="s">
        <v>279</v>
      </c>
      <c r="AN8595" t="s">
        <v>238</v>
      </c>
      <c r="AO8595">
        <v>2</v>
      </c>
      <c r="AP8595" t="s">
        <v>239</v>
      </c>
      <c r="AQ8595" s="27">
        <v>41618</v>
      </c>
      <c r="AR8595" t="s">
        <v>240</v>
      </c>
      <c r="AS8595">
        <v>7</v>
      </c>
      <c r="AT8595" t="s">
        <v>246</v>
      </c>
      <c r="AU8595" s="27">
        <v>41618</v>
      </c>
    </row>
    <row r="8596" spans="1:47" x14ac:dyDescent="0.2">
      <c r="A8596">
        <v>8595</v>
      </c>
      <c r="B8596" t="s">
        <v>27848</v>
      </c>
      <c r="C8596" t="s">
        <v>6373</v>
      </c>
      <c r="D8596" t="s">
        <v>27849</v>
      </c>
      <c r="E8596" s="27">
        <v>41619</v>
      </c>
      <c r="F8596" t="s">
        <v>233</v>
      </c>
      <c r="G8596" s="27">
        <v>25045</v>
      </c>
      <c r="H8596">
        <v>47</v>
      </c>
      <c r="I8596" t="s">
        <v>234</v>
      </c>
      <c r="J8596" t="s">
        <v>245</v>
      </c>
      <c r="K8596">
        <v>0</v>
      </c>
      <c r="L8596">
        <v>4</v>
      </c>
      <c r="M8596">
        <v>0</v>
      </c>
      <c r="N8596">
        <v>0</v>
      </c>
      <c r="O8596">
        <v>11</v>
      </c>
      <c r="P8596">
        <v>-104</v>
      </c>
      <c r="Q8596" s="28">
        <v>41515.164583333331</v>
      </c>
      <c r="R8596" s="28">
        <v>41605.09097222222</v>
      </c>
      <c r="S8596" t="s">
        <v>27850</v>
      </c>
      <c r="T8596" s="27">
        <v>41515</v>
      </c>
      <c r="V8596">
        <v>104</v>
      </c>
      <c r="W8596" t="s">
        <v>32</v>
      </c>
      <c r="X8596" t="s">
        <v>359</v>
      </c>
      <c r="Y8596">
        <v>0</v>
      </c>
      <c r="AB8596" t="s">
        <v>237</v>
      </c>
      <c r="AH8596">
        <v>0</v>
      </c>
      <c r="AN8596" t="s">
        <v>238</v>
      </c>
      <c r="AO8596">
        <v>3</v>
      </c>
      <c r="AP8596" t="s">
        <v>239</v>
      </c>
      <c r="AQ8596" s="27">
        <v>41619</v>
      </c>
      <c r="AR8596" t="s">
        <v>240</v>
      </c>
      <c r="AS8596">
        <v>4</v>
      </c>
      <c r="AT8596" t="s">
        <v>239</v>
      </c>
      <c r="AU8596" s="27">
        <v>41619</v>
      </c>
    </row>
    <row r="8597" spans="1:47" x14ac:dyDescent="0.2">
      <c r="A8597">
        <v>8596</v>
      </c>
      <c r="B8597" t="s">
        <v>27851</v>
      </c>
      <c r="C8597" t="s">
        <v>23133</v>
      </c>
      <c r="D8597" t="s">
        <v>27852</v>
      </c>
      <c r="E8597" s="27">
        <v>41323</v>
      </c>
      <c r="F8597" t="s">
        <v>233</v>
      </c>
      <c r="G8597" s="27">
        <v>28390</v>
      </c>
      <c r="H8597">
        <v>38</v>
      </c>
      <c r="I8597" t="s">
        <v>244</v>
      </c>
      <c r="J8597" t="s">
        <v>250</v>
      </c>
      <c r="K8597">
        <v>0</v>
      </c>
      <c r="L8597">
        <v>4</v>
      </c>
      <c r="M8597">
        <v>0</v>
      </c>
      <c r="N8597">
        <v>0</v>
      </c>
      <c r="O8597">
        <v>2</v>
      </c>
      <c r="P8597">
        <v>0</v>
      </c>
      <c r="Q8597" s="28">
        <v>41323.098611111112</v>
      </c>
      <c r="R8597" s="28">
        <v>41333.411805555559</v>
      </c>
      <c r="S8597" t="s">
        <v>27853</v>
      </c>
      <c r="T8597" s="27">
        <v>41321</v>
      </c>
      <c r="V8597">
        <v>2</v>
      </c>
      <c r="W8597" t="s">
        <v>36</v>
      </c>
      <c r="X8597" t="s">
        <v>412</v>
      </c>
      <c r="Y8597">
        <v>1</v>
      </c>
      <c r="AA8597" t="s">
        <v>27854</v>
      </c>
      <c r="AB8597" t="s">
        <v>36</v>
      </c>
      <c r="AD8597" s="27">
        <v>41461</v>
      </c>
      <c r="AE8597" t="s">
        <v>422</v>
      </c>
      <c r="AH8597">
        <v>0</v>
      </c>
      <c r="AN8597" t="s">
        <v>238</v>
      </c>
      <c r="AO8597">
        <v>3</v>
      </c>
      <c r="AP8597" t="s">
        <v>239</v>
      </c>
      <c r="AQ8597" s="27">
        <v>41323</v>
      </c>
      <c r="AR8597" t="s">
        <v>240</v>
      </c>
      <c r="AS8597">
        <v>4</v>
      </c>
      <c r="AT8597" t="s">
        <v>239</v>
      </c>
      <c r="AU8597" s="27">
        <v>41323</v>
      </c>
    </row>
    <row r="8598" spans="1:47" x14ac:dyDescent="0.2">
      <c r="A8598">
        <v>8597</v>
      </c>
      <c r="B8598" t="s">
        <v>27855</v>
      </c>
      <c r="C8598" t="s">
        <v>2183</v>
      </c>
      <c r="D8598" t="s">
        <v>2220</v>
      </c>
      <c r="E8598" s="27">
        <v>41347</v>
      </c>
      <c r="F8598" t="s">
        <v>233</v>
      </c>
      <c r="G8598" s="27">
        <v>30525</v>
      </c>
      <c r="H8598">
        <v>32</v>
      </c>
      <c r="I8598" t="s">
        <v>244</v>
      </c>
      <c r="J8598" t="s">
        <v>250</v>
      </c>
      <c r="K8598">
        <v>0</v>
      </c>
      <c r="L8598">
        <v>10</v>
      </c>
      <c r="M8598">
        <v>0</v>
      </c>
      <c r="N8598">
        <v>0</v>
      </c>
      <c r="O8598">
        <v>2</v>
      </c>
      <c r="P8598">
        <v>-58</v>
      </c>
      <c r="Q8598" s="28">
        <v>41289.511805555558</v>
      </c>
      <c r="R8598" s="28">
        <v>41317.414583333331</v>
      </c>
      <c r="S8598" t="s">
        <v>27856</v>
      </c>
      <c r="U8598" s="27">
        <v>41289</v>
      </c>
      <c r="V8598">
        <v>58</v>
      </c>
      <c r="W8598" t="s">
        <v>32</v>
      </c>
      <c r="X8598" t="s">
        <v>274</v>
      </c>
      <c r="Y8598">
        <v>0</v>
      </c>
      <c r="AB8598" t="s">
        <v>237</v>
      </c>
      <c r="AH8598">
        <v>0</v>
      </c>
      <c r="AN8598" t="s">
        <v>238</v>
      </c>
      <c r="AO8598">
        <v>7</v>
      </c>
      <c r="AP8598" t="s">
        <v>246</v>
      </c>
      <c r="AQ8598" s="27">
        <v>41347</v>
      </c>
      <c r="AR8598" t="s">
        <v>240</v>
      </c>
      <c r="AS8598">
        <v>10</v>
      </c>
      <c r="AT8598" t="s">
        <v>269</v>
      </c>
      <c r="AU8598" s="27">
        <v>41347</v>
      </c>
    </row>
    <row r="8599" spans="1:47" x14ac:dyDescent="0.2">
      <c r="A8599">
        <v>8598</v>
      </c>
      <c r="B8599" t="s">
        <v>27857</v>
      </c>
      <c r="C8599" t="s">
        <v>505</v>
      </c>
      <c r="D8599" t="s">
        <v>2683</v>
      </c>
      <c r="E8599" s="27">
        <v>41612</v>
      </c>
      <c r="F8599" t="s">
        <v>233</v>
      </c>
      <c r="G8599" s="27">
        <v>33946</v>
      </c>
      <c r="H8599">
        <v>23</v>
      </c>
      <c r="I8599" t="s">
        <v>259</v>
      </c>
      <c r="J8599" t="s">
        <v>250</v>
      </c>
      <c r="K8599">
        <v>0</v>
      </c>
      <c r="L8599">
        <v>7</v>
      </c>
      <c r="M8599">
        <v>2</v>
      </c>
      <c r="N8599">
        <v>2</v>
      </c>
      <c r="O8599">
        <v>4</v>
      </c>
      <c r="P8599">
        <v>-1</v>
      </c>
      <c r="Q8599" s="28">
        <v>41611.356944444444</v>
      </c>
      <c r="R8599" s="28">
        <v>41612.335416666669</v>
      </c>
      <c r="S8599" t="s">
        <v>27858</v>
      </c>
      <c r="T8599" s="27">
        <v>41611</v>
      </c>
      <c r="V8599">
        <v>1</v>
      </c>
      <c r="W8599" t="s">
        <v>32</v>
      </c>
      <c r="X8599" t="s">
        <v>337</v>
      </c>
      <c r="Y8599">
        <v>1</v>
      </c>
      <c r="AA8599" t="s">
        <v>27859</v>
      </c>
      <c r="AB8599" t="s">
        <v>36</v>
      </c>
      <c r="AC8599">
        <v>0</v>
      </c>
      <c r="AD8599" s="27">
        <v>41899</v>
      </c>
      <c r="AE8599" t="s">
        <v>1774</v>
      </c>
      <c r="AF8599" s="27">
        <v>41899</v>
      </c>
      <c r="AG8599" s="27">
        <v>41900</v>
      </c>
      <c r="AH8599">
        <v>0</v>
      </c>
      <c r="AN8599" t="s">
        <v>238</v>
      </c>
      <c r="AO8599">
        <v>8</v>
      </c>
      <c r="AP8599" t="s">
        <v>269</v>
      </c>
      <c r="AQ8599" s="27">
        <v>41612</v>
      </c>
      <c r="AR8599" t="s">
        <v>240</v>
      </c>
      <c r="AS8599">
        <v>7</v>
      </c>
      <c r="AT8599" t="s">
        <v>246</v>
      </c>
      <c r="AU8599" s="27">
        <v>41612</v>
      </c>
    </row>
    <row r="8600" spans="1:47" x14ac:dyDescent="0.2">
      <c r="A8600">
        <v>8599</v>
      </c>
      <c r="B8600" t="s">
        <v>27860</v>
      </c>
      <c r="C8600" t="s">
        <v>2404</v>
      </c>
      <c r="D8600" t="s">
        <v>27861</v>
      </c>
      <c r="E8600" s="27">
        <v>41793</v>
      </c>
      <c r="F8600" t="s">
        <v>233</v>
      </c>
      <c r="G8600" s="27">
        <v>19017</v>
      </c>
      <c r="H8600">
        <v>64</v>
      </c>
      <c r="I8600" t="s">
        <v>234</v>
      </c>
      <c r="J8600" t="s">
        <v>353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 s="28">
        <v>41793.10833333333</v>
      </c>
      <c r="R8600" s="28">
        <v>41793.349305555559</v>
      </c>
      <c r="S8600" t="s">
        <v>27862</v>
      </c>
      <c r="T8600" s="27">
        <v>41792</v>
      </c>
      <c r="V8600">
        <v>1</v>
      </c>
      <c r="W8600" t="s">
        <v>36</v>
      </c>
      <c r="X8600" t="s">
        <v>263</v>
      </c>
      <c r="Y8600">
        <v>0</v>
      </c>
      <c r="AB8600" t="s">
        <v>237</v>
      </c>
      <c r="AH8600">
        <v>0</v>
      </c>
      <c r="AN8600" t="s">
        <v>238</v>
      </c>
      <c r="AO8600">
        <v>1</v>
      </c>
      <c r="AP8600" t="s">
        <v>239</v>
      </c>
      <c r="AQ8600" s="27">
        <v>41793</v>
      </c>
      <c r="AR8600" t="s">
        <v>240</v>
      </c>
      <c r="AS8600">
        <v>1</v>
      </c>
      <c r="AT8600" t="s">
        <v>239</v>
      </c>
      <c r="AU8600" s="27">
        <v>41793</v>
      </c>
    </row>
    <row r="8601" spans="1:47" x14ac:dyDescent="0.2">
      <c r="A8601">
        <v>8600</v>
      </c>
      <c r="B8601" t="s">
        <v>27863</v>
      </c>
      <c r="C8601" t="s">
        <v>15840</v>
      </c>
      <c r="D8601" t="s">
        <v>25113</v>
      </c>
      <c r="E8601" s="27">
        <v>41557</v>
      </c>
      <c r="F8601" t="s">
        <v>233</v>
      </c>
      <c r="G8601" s="27">
        <v>31395</v>
      </c>
      <c r="H8601">
        <v>30</v>
      </c>
      <c r="I8601" t="s">
        <v>244</v>
      </c>
      <c r="J8601" t="s">
        <v>353</v>
      </c>
      <c r="K8601">
        <v>0</v>
      </c>
      <c r="L8601">
        <v>1</v>
      </c>
      <c r="M8601">
        <v>0</v>
      </c>
      <c r="N8601">
        <v>0</v>
      </c>
      <c r="O8601">
        <v>0</v>
      </c>
      <c r="P8601">
        <v>0</v>
      </c>
      <c r="Q8601" s="28">
        <v>41557.064583333333</v>
      </c>
      <c r="R8601" s="28">
        <v>41557.361111111109</v>
      </c>
      <c r="S8601" t="s">
        <v>27864</v>
      </c>
      <c r="T8601" s="27">
        <v>41556</v>
      </c>
      <c r="V8601">
        <v>1</v>
      </c>
      <c r="W8601" t="s">
        <v>36</v>
      </c>
      <c r="X8601" t="s">
        <v>780</v>
      </c>
      <c r="Y8601">
        <v>0</v>
      </c>
      <c r="AB8601" t="s">
        <v>237</v>
      </c>
      <c r="AH8601">
        <v>0</v>
      </c>
      <c r="AN8601" t="s">
        <v>238</v>
      </c>
      <c r="AO8601">
        <v>1</v>
      </c>
      <c r="AP8601" t="s">
        <v>239</v>
      </c>
      <c r="AQ8601" s="27">
        <v>41557</v>
      </c>
      <c r="AR8601" t="s">
        <v>240</v>
      </c>
      <c r="AS8601">
        <v>1</v>
      </c>
      <c r="AT8601" t="s">
        <v>239</v>
      </c>
      <c r="AU8601" s="27">
        <v>41557</v>
      </c>
    </row>
    <row r="8602" spans="1:47" x14ac:dyDescent="0.2">
      <c r="A8602">
        <v>8601</v>
      </c>
      <c r="B8602" t="s">
        <v>27865</v>
      </c>
      <c r="C8602" t="s">
        <v>2888</v>
      </c>
      <c r="D8602" t="s">
        <v>27866</v>
      </c>
      <c r="E8602" s="27">
        <v>41401</v>
      </c>
      <c r="F8602" t="s">
        <v>233</v>
      </c>
      <c r="G8602" s="27">
        <v>20665</v>
      </c>
      <c r="H8602">
        <v>59</v>
      </c>
      <c r="I8602" t="s">
        <v>234</v>
      </c>
      <c r="J8602" t="s">
        <v>250</v>
      </c>
      <c r="K8602">
        <v>0</v>
      </c>
      <c r="L8602">
        <v>9</v>
      </c>
      <c r="M8602">
        <v>0</v>
      </c>
      <c r="N8602">
        <v>0</v>
      </c>
      <c r="O8602">
        <v>9</v>
      </c>
      <c r="P8602">
        <v>-91</v>
      </c>
      <c r="Q8602" s="28">
        <v>41310.309027777781</v>
      </c>
      <c r="R8602" s="28">
        <v>41311.094444444447</v>
      </c>
      <c r="S8602" t="s">
        <v>27867</v>
      </c>
      <c r="T8602" s="27">
        <v>41400</v>
      </c>
      <c r="V8602">
        <v>1</v>
      </c>
      <c r="W8602" t="s">
        <v>32</v>
      </c>
      <c r="X8602" t="s">
        <v>494</v>
      </c>
      <c r="Y8602">
        <v>1</v>
      </c>
      <c r="AA8602" t="s">
        <v>27868</v>
      </c>
      <c r="AB8602" t="s">
        <v>36</v>
      </c>
      <c r="AD8602" s="27">
        <v>41911</v>
      </c>
      <c r="AE8602" t="s">
        <v>404</v>
      </c>
      <c r="AH8602">
        <v>0</v>
      </c>
      <c r="AN8602" t="s">
        <v>238</v>
      </c>
      <c r="AO8602">
        <v>4</v>
      </c>
      <c r="AP8602" t="s">
        <v>239</v>
      </c>
      <c r="AQ8602" s="27">
        <v>41401</v>
      </c>
      <c r="AR8602" t="s">
        <v>240</v>
      </c>
      <c r="AS8602">
        <v>9</v>
      </c>
      <c r="AT8602" t="s">
        <v>269</v>
      </c>
      <c r="AU8602" s="27">
        <v>41401</v>
      </c>
    </row>
    <row r="8603" spans="1:47" x14ac:dyDescent="0.2">
      <c r="A8603">
        <v>8602</v>
      </c>
      <c r="B8603" t="s">
        <v>27869</v>
      </c>
      <c r="C8603" t="s">
        <v>488</v>
      </c>
      <c r="D8603" t="s">
        <v>27870</v>
      </c>
      <c r="E8603" s="27">
        <v>41995</v>
      </c>
      <c r="F8603" t="s">
        <v>233</v>
      </c>
      <c r="G8603" s="27">
        <v>33422</v>
      </c>
      <c r="H8603">
        <v>24</v>
      </c>
      <c r="I8603" t="s">
        <v>259</v>
      </c>
      <c r="J8603" t="s">
        <v>245</v>
      </c>
      <c r="K8603">
        <v>0</v>
      </c>
      <c r="L8603">
        <v>7</v>
      </c>
      <c r="M8603">
        <v>0</v>
      </c>
      <c r="N8603">
        <v>0</v>
      </c>
      <c r="O8603">
        <v>5</v>
      </c>
      <c r="P8603">
        <v>-40</v>
      </c>
      <c r="Q8603" s="28">
        <v>41955.120833333334</v>
      </c>
      <c r="R8603" s="28">
        <v>41992.369444444441</v>
      </c>
      <c r="S8603" t="s">
        <v>27871</v>
      </c>
      <c r="U8603" s="27">
        <v>41955</v>
      </c>
      <c r="V8603">
        <v>40</v>
      </c>
      <c r="W8603" t="s">
        <v>32</v>
      </c>
      <c r="X8603" t="s">
        <v>274</v>
      </c>
      <c r="Y8603">
        <v>1</v>
      </c>
      <c r="AA8603" t="s">
        <v>27872</v>
      </c>
      <c r="AB8603" t="s">
        <v>32</v>
      </c>
      <c r="AC8603">
        <v>0</v>
      </c>
      <c r="AD8603" s="27">
        <v>42226</v>
      </c>
      <c r="AE8603" t="s">
        <v>939</v>
      </c>
      <c r="AF8603" s="27">
        <v>42226</v>
      </c>
      <c r="AG8603" s="27">
        <v>42320</v>
      </c>
      <c r="AH8603">
        <v>0</v>
      </c>
      <c r="AN8603" t="s">
        <v>238</v>
      </c>
      <c r="AO8603">
        <v>4</v>
      </c>
      <c r="AP8603" t="s">
        <v>239</v>
      </c>
      <c r="AQ8603" s="27">
        <v>41995</v>
      </c>
      <c r="AR8603" t="s">
        <v>240</v>
      </c>
      <c r="AS8603">
        <v>7</v>
      </c>
      <c r="AT8603" t="s">
        <v>246</v>
      </c>
      <c r="AU8603" s="27">
        <v>41995</v>
      </c>
    </row>
    <row r="8604" spans="1:47" x14ac:dyDescent="0.2">
      <c r="A8604">
        <v>8603</v>
      </c>
      <c r="B8604" t="s">
        <v>27873</v>
      </c>
      <c r="C8604" t="s">
        <v>957</v>
      </c>
      <c r="D8604" t="s">
        <v>4806</v>
      </c>
      <c r="E8604" s="27">
        <v>41830</v>
      </c>
      <c r="F8604" t="s">
        <v>233</v>
      </c>
      <c r="G8604" s="27">
        <v>28329</v>
      </c>
      <c r="H8604">
        <v>38</v>
      </c>
      <c r="I8604" t="s">
        <v>244</v>
      </c>
      <c r="J8604" t="s">
        <v>250</v>
      </c>
      <c r="K8604">
        <v>0</v>
      </c>
      <c r="L8604">
        <v>1</v>
      </c>
      <c r="M8604">
        <v>0</v>
      </c>
      <c r="N8604">
        <v>0</v>
      </c>
      <c r="O8604">
        <v>2</v>
      </c>
      <c r="P8604">
        <v>-9</v>
      </c>
      <c r="Q8604" s="28">
        <v>41821.071527777778</v>
      </c>
      <c r="R8604" s="28">
        <v>41829.397916666669</v>
      </c>
      <c r="S8604" t="s">
        <v>27874</v>
      </c>
      <c r="U8604" s="27">
        <v>41821</v>
      </c>
      <c r="V8604">
        <v>9</v>
      </c>
      <c r="W8604" t="s">
        <v>32</v>
      </c>
      <c r="X8604" t="s">
        <v>274</v>
      </c>
      <c r="Y8604">
        <v>0</v>
      </c>
      <c r="AB8604" t="s">
        <v>237</v>
      </c>
      <c r="AH8604">
        <v>0</v>
      </c>
      <c r="AN8604" t="s">
        <v>238</v>
      </c>
      <c r="AO8604">
        <v>1</v>
      </c>
      <c r="AP8604" t="s">
        <v>239</v>
      </c>
      <c r="AQ8604" s="27">
        <v>41830</v>
      </c>
      <c r="AR8604" t="s">
        <v>240</v>
      </c>
      <c r="AS8604">
        <v>1</v>
      </c>
      <c r="AT8604" t="s">
        <v>239</v>
      </c>
      <c r="AU8604" s="27">
        <v>41830</v>
      </c>
    </row>
    <row r="8605" spans="1:47" x14ac:dyDescent="0.2">
      <c r="A8605">
        <v>8604</v>
      </c>
      <c r="B8605" t="s">
        <v>27875</v>
      </c>
      <c r="C8605" t="s">
        <v>27876</v>
      </c>
      <c r="D8605" t="s">
        <v>27877</v>
      </c>
      <c r="E8605" s="27">
        <v>41345</v>
      </c>
      <c r="F8605" t="s">
        <v>294</v>
      </c>
      <c r="G8605" s="27">
        <v>34251</v>
      </c>
      <c r="H8605">
        <v>22</v>
      </c>
      <c r="I8605" t="s">
        <v>259</v>
      </c>
      <c r="J8605" t="s">
        <v>250</v>
      </c>
      <c r="K8605">
        <v>0</v>
      </c>
      <c r="L8605">
        <v>6</v>
      </c>
      <c r="M8605">
        <v>0</v>
      </c>
      <c r="N8605">
        <v>0</v>
      </c>
      <c r="O8605">
        <v>0</v>
      </c>
      <c r="P8605">
        <v>0</v>
      </c>
      <c r="Q8605" s="28">
        <v>41345.126388888886</v>
      </c>
      <c r="R8605" s="28">
        <v>41346.345833333333</v>
      </c>
      <c r="S8605" t="s">
        <v>27878</v>
      </c>
      <c r="T8605" s="27">
        <v>41344</v>
      </c>
      <c r="V8605">
        <v>1</v>
      </c>
      <c r="W8605" t="s">
        <v>32</v>
      </c>
      <c r="X8605" t="s">
        <v>867</v>
      </c>
      <c r="Y8605">
        <v>0</v>
      </c>
      <c r="AB8605" t="s">
        <v>237</v>
      </c>
      <c r="AH8605">
        <v>0</v>
      </c>
      <c r="AN8605" t="s">
        <v>238</v>
      </c>
      <c r="AO8605">
        <v>7</v>
      </c>
      <c r="AP8605" t="s">
        <v>246</v>
      </c>
      <c r="AQ8605" s="27">
        <v>41345</v>
      </c>
      <c r="AR8605" t="s">
        <v>240</v>
      </c>
      <c r="AS8605">
        <v>6</v>
      </c>
      <c r="AT8605" t="s">
        <v>246</v>
      </c>
      <c r="AU8605" s="27">
        <v>41345</v>
      </c>
    </row>
    <row r="8606" spans="1:47" x14ac:dyDescent="0.2">
      <c r="A8606">
        <v>8605</v>
      </c>
      <c r="B8606" t="s">
        <v>27879</v>
      </c>
      <c r="C8606" t="s">
        <v>27880</v>
      </c>
      <c r="D8606" t="s">
        <v>1318</v>
      </c>
      <c r="E8606" s="27">
        <v>41562</v>
      </c>
      <c r="F8606" t="s">
        <v>233</v>
      </c>
      <c r="G8606" s="27">
        <v>29411</v>
      </c>
      <c r="H8606">
        <v>35</v>
      </c>
      <c r="I8606" t="s">
        <v>244</v>
      </c>
      <c r="J8606" t="s">
        <v>250</v>
      </c>
      <c r="K8606">
        <v>0</v>
      </c>
      <c r="L8606">
        <v>3</v>
      </c>
      <c r="M8606">
        <v>0</v>
      </c>
      <c r="N8606">
        <v>0</v>
      </c>
      <c r="O8606">
        <v>6</v>
      </c>
      <c r="P8606">
        <v>-1</v>
      </c>
      <c r="Q8606" s="28">
        <v>41561.326388888891</v>
      </c>
      <c r="R8606" s="28">
        <v>41562.058333333334</v>
      </c>
      <c r="S8606" t="s">
        <v>27881</v>
      </c>
      <c r="U8606" s="27">
        <v>41561</v>
      </c>
      <c r="V8606">
        <v>1</v>
      </c>
      <c r="W8606" t="s">
        <v>32</v>
      </c>
      <c r="X8606" t="s">
        <v>274</v>
      </c>
      <c r="Y8606">
        <v>0</v>
      </c>
      <c r="AB8606" t="s">
        <v>237</v>
      </c>
      <c r="AH8606">
        <v>0</v>
      </c>
      <c r="AN8606" t="s">
        <v>238</v>
      </c>
      <c r="AO8606">
        <v>3</v>
      </c>
      <c r="AP8606" t="s">
        <v>239</v>
      </c>
      <c r="AQ8606" s="27">
        <v>41562</v>
      </c>
      <c r="AR8606" t="s">
        <v>240</v>
      </c>
      <c r="AS8606">
        <v>3</v>
      </c>
      <c r="AT8606" t="s">
        <v>239</v>
      </c>
      <c r="AU8606" s="27">
        <v>41562</v>
      </c>
    </row>
    <row r="8607" spans="1:47" x14ac:dyDescent="0.2">
      <c r="A8607">
        <v>8606</v>
      </c>
      <c r="B8607" t="s">
        <v>27882</v>
      </c>
      <c r="C8607" t="s">
        <v>1168</v>
      </c>
      <c r="D8607" t="s">
        <v>419</v>
      </c>
      <c r="E8607" s="27">
        <v>41544</v>
      </c>
      <c r="F8607" t="s">
        <v>233</v>
      </c>
      <c r="G8607" s="27">
        <v>33688</v>
      </c>
      <c r="H8607">
        <v>24</v>
      </c>
      <c r="I8607" t="s">
        <v>259</v>
      </c>
      <c r="J8607" t="s">
        <v>250</v>
      </c>
      <c r="K8607">
        <v>0</v>
      </c>
      <c r="L8607">
        <v>7</v>
      </c>
      <c r="M8607">
        <v>0</v>
      </c>
      <c r="N8607">
        <v>0</v>
      </c>
      <c r="O8607">
        <v>0</v>
      </c>
      <c r="P8607">
        <v>0</v>
      </c>
      <c r="Q8607" s="28">
        <v>41544.138194444444</v>
      </c>
      <c r="R8607" s="28">
        <v>41545.064583333333</v>
      </c>
      <c r="S8607" t="s">
        <v>27883</v>
      </c>
      <c r="T8607" s="27">
        <v>41544</v>
      </c>
      <c r="V8607">
        <v>0</v>
      </c>
      <c r="W8607" t="s">
        <v>32</v>
      </c>
      <c r="X8607" t="s">
        <v>588</v>
      </c>
      <c r="Y8607">
        <v>1</v>
      </c>
      <c r="AA8607" t="s">
        <v>27884</v>
      </c>
      <c r="AB8607" t="s">
        <v>32</v>
      </c>
      <c r="AC8607">
        <v>0</v>
      </c>
      <c r="AD8607" s="27">
        <v>41557</v>
      </c>
      <c r="AE8607" t="s">
        <v>5398</v>
      </c>
      <c r="AF8607" s="27">
        <v>41557</v>
      </c>
      <c r="AG8607" s="27">
        <v>41615</v>
      </c>
      <c r="AH8607">
        <v>0</v>
      </c>
      <c r="AN8607" t="s">
        <v>238</v>
      </c>
      <c r="AO8607">
        <v>7</v>
      </c>
      <c r="AP8607" t="s">
        <v>246</v>
      </c>
      <c r="AQ8607" s="27">
        <v>41544</v>
      </c>
      <c r="AR8607" t="s">
        <v>240</v>
      </c>
      <c r="AS8607">
        <v>7</v>
      </c>
      <c r="AT8607" t="s">
        <v>246</v>
      </c>
      <c r="AU8607" s="27">
        <v>41544</v>
      </c>
    </row>
    <row r="8608" spans="1:47" x14ac:dyDescent="0.2">
      <c r="A8608">
        <v>8607</v>
      </c>
      <c r="B8608" t="s">
        <v>27885</v>
      </c>
      <c r="C8608" t="s">
        <v>4246</v>
      </c>
      <c r="D8608" t="s">
        <v>27886</v>
      </c>
      <c r="E8608" s="27">
        <v>41799</v>
      </c>
      <c r="F8608" t="s">
        <v>233</v>
      </c>
      <c r="G8608" s="27">
        <v>30038</v>
      </c>
      <c r="H8608">
        <v>34</v>
      </c>
      <c r="I8608" t="s">
        <v>244</v>
      </c>
      <c r="J8608" t="s">
        <v>245</v>
      </c>
      <c r="K8608">
        <v>0</v>
      </c>
      <c r="L8608">
        <v>2</v>
      </c>
      <c r="M8608">
        <v>0</v>
      </c>
      <c r="N8608">
        <v>0</v>
      </c>
      <c r="O8608">
        <v>4</v>
      </c>
      <c r="P8608">
        <v>-17</v>
      </c>
      <c r="Q8608" s="28">
        <v>41782.355555555558</v>
      </c>
      <c r="R8608" s="28">
        <v>41795.387499999997</v>
      </c>
      <c r="S8608" t="s">
        <v>27887</v>
      </c>
      <c r="U8608" s="27">
        <v>41782</v>
      </c>
      <c r="V8608">
        <v>17</v>
      </c>
      <c r="W8608" t="s">
        <v>32</v>
      </c>
      <c r="X8608" t="s">
        <v>274</v>
      </c>
      <c r="Y8608">
        <v>0</v>
      </c>
      <c r="AB8608" t="s">
        <v>237</v>
      </c>
      <c r="AH8608">
        <v>0</v>
      </c>
      <c r="AN8608" t="s">
        <v>238</v>
      </c>
      <c r="AO8608">
        <v>3</v>
      </c>
      <c r="AP8608" t="s">
        <v>239</v>
      </c>
      <c r="AQ8608" s="27">
        <v>41799</v>
      </c>
      <c r="AR8608" t="s">
        <v>240</v>
      </c>
      <c r="AS8608">
        <v>2</v>
      </c>
      <c r="AT8608" t="s">
        <v>239</v>
      </c>
      <c r="AU8608" s="27">
        <v>41799</v>
      </c>
    </row>
    <row r="8609" spans="1:47" x14ac:dyDescent="0.2">
      <c r="A8609">
        <v>8608</v>
      </c>
      <c r="B8609" t="s">
        <v>27888</v>
      </c>
      <c r="C8609" t="s">
        <v>817</v>
      </c>
      <c r="D8609" t="s">
        <v>381</v>
      </c>
      <c r="E8609" s="27">
        <v>41367</v>
      </c>
      <c r="F8609" t="s">
        <v>233</v>
      </c>
      <c r="G8609" s="27">
        <v>29489</v>
      </c>
      <c r="H8609">
        <v>35</v>
      </c>
      <c r="I8609" t="s">
        <v>244</v>
      </c>
      <c r="J8609" t="s">
        <v>250</v>
      </c>
      <c r="K8609">
        <v>0</v>
      </c>
      <c r="L8609">
        <v>6</v>
      </c>
      <c r="M8609">
        <v>0</v>
      </c>
      <c r="N8609">
        <v>0</v>
      </c>
      <c r="O8609">
        <v>1</v>
      </c>
      <c r="P8609">
        <v>-1</v>
      </c>
      <c r="Q8609" s="28">
        <v>41366.226388888892</v>
      </c>
      <c r="R8609" s="28">
        <v>41430.395833333336</v>
      </c>
      <c r="S8609" t="s">
        <v>27889</v>
      </c>
      <c r="T8609" s="27">
        <v>41366</v>
      </c>
      <c r="V8609">
        <v>1</v>
      </c>
      <c r="W8609" t="s">
        <v>36</v>
      </c>
      <c r="X8609" t="s">
        <v>279</v>
      </c>
      <c r="Y8609">
        <v>1</v>
      </c>
      <c r="AA8609" t="s">
        <v>27890</v>
      </c>
      <c r="AB8609" t="s">
        <v>32</v>
      </c>
      <c r="AC8609">
        <v>0</v>
      </c>
      <c r="AD8609" s="27">
        <v>42171</v>
      </c>
      <c r="AE8609" t="s">
        <v>444</v>
      </c>
      <c r="AF8609" s="27">
        <v>42171</v>
      </c>
      <c r="AG8609" s="27">
        <v>42268</v>
      </c>
      <c r="AH8609">
        <v>1</v>
      </c>
      <c r="AJ8609" t="s">
        <v>27890</v>
      </c>
      <c r="AK8609" t="s">
        <v>255</v>
      </c>
      <c r="AL8609" s="27">
        <v>42171</v>
      </c>
      <c r="AM8609" t="s">
        <v>444</v>
      </c>
      <c r="AN8609" t="s">
        <v>238</v>
      </c>
      <c r="AO8609">
        <v>5</v>
      </c>
      <c r="AP8609" t="s">
        <v>246</v>
      </c>
      <c r="AQ8609" s="27">
        <v>41367</v>
      </c>
      <c r="AR8609" t="s">
        <v>240</v>
      </c>
      <c r="AS8609">
        <v>6</v>
      </c>
      <c r="AT8609" t="s">
        <v>246</v>
      </c>
      <c r="AU8609" s="27">
        <v>41367</v>
      </c>
    </row>
    <row r="8610" spans="1:47" x14ac:dyDescent="0.2">
      <c r="A8610">
        <v>8609</v>
      </c>
      <c r="B8610" t="s">
        <v>27891</v>
      </c>
      <c r="C8610" t="s">
        <v>22310</v>
      </c>
      <c r="D8610" t="s">
        <v>27892</v>
      </c>
      <c r="E8610" s="27">
        <v>41328</v>
      </c>
      <c r="F8610" t="s">
        <v>233</v>
      </c>
      <c r="G8610" s="27">
        <v>33208</v>
      </c>
      <c r="H8610">
        <v>25</v>
      </c>
      <c r="I8610" t="s">
        <v>244</v>
      </c>
      <c r="J8610" t="s">
        <v>250</v>
      </c>
      <c r="K8610">
        <v>0</v>
      </c>
      <c r="L8610">
        <v>6</v>
      </c>
      <c r="M8610">
        <v>0</v>
      </c>
      <c r="N8610">
        <v>0</v>
      </c>
      <c r="O8610">
        <v>2</v>
      </c>
      <c r="P8610">
        <v>-1</v>
      </c>
      <c r="Q8610" s="28">
        <v>41327.412499999999</v>
      </c>
      <c r="R8610" s="28">
        <v>41328.370833333334</v>
      </c>
      <c r="S8610" t="s">
        <v>27893</v>
      </c>
      <c r="T8610" s="27">
        <v>41327</v>
      </c>
      <c r="V8610">
        <v>1</v>
      </c>
      <c r="W8610" t="s">
        <v>32</v>
      </c>
      <c r="X8610" t="s">
        <v>359</v>
      </c>
      <c r="Y8610">
        <v>0</v>
      </c>
      <c r="AB8610" t="s">
        <v>237</v>
      </c>
      <c r="AH8610">
        <v>0</v>
      </c>
      <c r="AN8610" t="s">
        <v>238</v>
      </c>
      <c r="AO8610">
        <v>4</v>
      </c>
      <c r="AP8610" t="s">
        <v>239</v>
      </c>
      <c r="AQ8610" s="27">
        <v>41328</v>
      </c>
      <c r="AR8610" t="s">
        <v>240</v>
      </c>
      <c r="AS8610">
        <v>6</v>
      </c>
      <c r="AT8610" t="s">
        <v>246</v>
      </c>
      <c r="AU8610" s="27">
        <v>41328</v>
      </c>
    </row>
    <row r="8611" spans="1:47" x14ac:dyDescent="0.2">
      <c r="A8611">
        <v>8610</v>
      </c>
      <c r="B8611" t="s">
        <v>27894</v>
      </c>
      <c r="C8611" t="s">
        <v>464</v>
      </c>
      <c r="D8611" t="s">
        <v>27895</v>
      </c>
      <c r="E8611" s="27">
        <v>41484</v>
      </c>
      <c r="F8611" t="s">
        <v>233</v>
      </c>
      <c r="G8611" s="27">
        <v>21077</v>
      </c>
      <c r="H8611">
        <v>58</v>
      </c>
      <c r="I8611" t="s">
        <v>234</v>
      </c>
      <c r="J8611" t="s">
        <v>245</v>
      </c>
      <c r="K8611">
        <v>0</v>
      </c>
      <c r="L8611">
        <v>2</v>
      </c>
      <c r="M8611">
        <v>0</v>
      </c>
      <c r="N8611">
        <v>0</v>
      </c>
      <c r="O8611">
        <v>3</v>
      </c>
      <c r="P8611">
        <v>-4</v>
      </c>
      <c r="Q8611" s="28">
        <v>41480.539583333331</v>
      </c>
      <c r="R8611" s="28">
        <v>41480.385416666664</v>
      </c>
      <c r="S8611" t="s">
        <v>27896</v>
      </c>
      <c r="T8611" s="27">
        <v>41089</v>
      </c>
      <c r="V8611">
        <v>395</v>
      </c>
      <c r="W8611" t="s">
        <v>36</v>
      </c>
      <c r="X8611" t="s">
        <v>3409</v>
      </c>
      <c r="Y8611">
        <v>0</v>
      </c>
      <c r="AB8611" t="s">
        <v>237</v>
      </c>
      <c r="AH8611">
        <v>0</v>
      </c>
      <c r="AN8611" t="s">
        <v>238</v>
      </c>
      <c r="AO8611">
        <v>1</v>
      </c>
      <c r="AP8611" t="s">
        <v>239</v>
      </c>
      <c r="AQ8611" s="27">
        <v>41484</v>
      </c>
      <c r="AR8611" t="s">
        <v>240</v>
      </c>
      <c r="AS8611">
        <v>2</v>
      </c>
      <c r="AT8611" t="s">
        <v>239</v>
      </c>
      <c r="AU8611" s="27">
        <v>41484</v>
      </c>
    </row>
    <row r="8612" spans="1:47" x14ac:dyDescent="0.2">
      <c r="A8612">
        <v>8611</v>
      </c>
      <c r="B8612" t="s">
        <v>27897</v>
      </c>
      <c r="C8612" t="s">
        <v>27898</v>
      </c>
      <c r="D8612" t="s">
        <v>11070</v>
      </c>
      <c r="E8612" s="27">
        <v>41294</v>
      </c>
      <c r="F8612" t="s">
        <v>233</v>
      </c>
      <c r="G8612" s="27">
        <v>32297</v>
      </c>
      <c r="H8612">
        <v>27</v>
      </c>
      <c r="I8612" t="s">
        <v>244</v>
      </c>
      <c r="J8612" t="s">
        <v>250</v>
      </c>
      <c r="K8612">
        <v>0</v>
      </c>
      <c r="L8612">
        <v>4</v>
      </c>
      <c r="M8612">
        <v>0</v>
      </c>
      <c r="N8612">
        <v>0</v>
      </c>
      <c r="O8612">
        <v>7</v>
      </c>
      <c r="P8612">
        <v>-1</v>
      </c>
      <c r="Q8612" s="28">
        <v>41293.198611111111</v>
      </c>
      <c r="R8612" s="28">
        <v>41295.320138888892</v>
      </c>
      <c r="S8612" t="s">
        <v>27899</v>
      </c>
      <c r="T8612" s="27">
        <v>41293</v>
      </c>
      <c r="V8612">
        <v>1</v>
      </c>
      <c r="W8612" t="s">
        <v>32</v>
      </c>
      <c r="X8612" t="s">
        <v>364</v>
      </c>
      <c r="Y8612">
        <v>1</v>
      </c>
      <c r="AA8612" t="s">
        <v>27900</v>
      </c>
      <c r="AB8612" t="s">
        <v>32</v>
      </c>
      <c r="AC8612">
        <v>0</v>
      </c>
      <c r="AD8612" s="27">
        <v>41517</v>
      </c>
      <c r="AE8612" t="s">
        <v>364</v>
      </c>
      <c r="AF8612" s="27">
        <v>41517</v>
      </c>
      <c r="AG8612" s="27">
        <v>41518</v>
      </c>
      <c r="AH8612">
        <v>0</v>
      </c>
      <c r="AN8612" t="s">
        <v>238</v>
      </c>
      <c r="AO8612">
        <v>3</v>
      </c>
      <c r="AP8612" t="s">
        <v>239</v>
      </c>
      <c r="AQ8612" s="27">
        <v>41294</v>
      </c>
      <c r="AR8612" t="s">
        <v>240</v>
      </c>
      <c r="AS8612">
        <v>4</v>
      </c>
      <c r="AT8612" t="s">
        <v>239</v>
      </c>
      <c r="AU8612" s="27">
        <v>41294</v>
      </c>
    </row>
    <row r="8613" spans="1:47" x14ac:dyDescent="0.2">
      <c r="A8613">
        <v>8612</v>
      </c>
      <c r="B8613" t="s">
        <v>27901</v>
      </c>
      <c r="C8613" t="s">
        <v>2056</v>
      </c>
      <c r="D8613" t="s">
        <v>4571</v>
      </c>
      <c r="E8613" s="27">
        <v>41558</v>
      </c>
      <c r="F8613" t="s">
        <v>233</v>
      </c>
      <c r="G8613" s="27">
        <v>33604</v>
      </c>
      <c r="H8613">
        <v>24</v>
      </c>
      <c r="I8613" t="s">
        <v>259</v>
      </c>
      <c r="J8613" t="s">
        <v>250</v>
      </c>
      <c r="K8613">
        <v>0</v>
      </c>
      <c r="L8613">
        <v>9</v>
      </c>
      <c r="M8613">
        <v>0</v>
      </c>
      <c r="N8613">
        <v>1</v>
      </c>
      <c r="O8613">
        <v>6</v>
      </c>
      <c r="P8613">
        <v>0</v>
      </c>
      <c r="Q8613" s="28">
        <v>41558.354861111111</v>
      </c>
      <c r="R8613" s="28">
        <v>41604.320833333331</v>
      </c>
      <c r="S8613" t="s">
        <v>27902</v>
      </c>
      <c r="T8613" s="27">
        <v>41558</v>
      </c>
      <c r="V8613">
        <v>0</v>
      </c>
      <c r="W8613" t="s">
        <v>32</v>
      </c>
      <c r="X8613" t="s">
        <v>1207</v>
      </c>
      <c r="Y8613">
        <v>1</v>
      </c>
      <c r="AA8613" t="s">
        <v>27903</v>
      </c>
      <c r="AB8613" t="s">
        <v>32</v>
      </c>
      <c r="AC8613">
        <v>0</v>
      </c>
      <c r="AD8613" s="27">
        <v>41741</v>
      </c>
      <c r="AE8613" t="s">
        <v>284</v>
      </c>
      <c r="AF8613" s="27">
        <v>41741</v>
      </c>
      <c r="AG8613" s="27">
        <v>41753</v>
      </c>
      <c r="AH8613">
        <v>0</v>
      </c>
      <c r="AN8613" t="s">
        <v>238</v>
      </c>
      <c r="AO8613">
        <v>8</v>
      </c>
      <c r="AP8613" t="s">
        <v>269</v>
      </c>
      <c r="AQ8613" s="27">
        <v>41558</v>
      </c>
      <c r="AR8613" t="s">
        <v>240</v>
      </c>
      <c r="AS8613">
        <v>9</v>
      </c>
      <c r="AT8613" t="s">
        <v>269</v>
      </c>
      <c r="AU8613" s="27">
        <v>41558</v>
      </c>
    </row>
    <row r="8614" spans="1:47" x14ac:dyDescent="0.2">
      <c r="A8614">
        <v>8613</v>
      </c>
      <c r="B8614" t="s">
        <v>14640</v>
      </c>
      <c r="C8614" t="s">
        <v>414</v>
      </c>
      <c r="D8614" t="s">
        <v>1569</v>
      </c>
      <c r="E8614" s="27">
        <v>41374</v>
      </c>
      <c r="F8614" t="s">
        <v>233</v>
      </c>
      <c r="G8614" s="27">
        <v>30189</v>
      </c>
      <c r="H8614">
        <v>33</v>
      </c>
      <c r="I8614" t="s">
        <v>244</v>
      </c>
      <c r="J8614" t="s">
        <v>245</v>
      </c>
      <c r="K8614">
        <v>0</v>
      </c>
      <c r="L8614">
        <v>2</v>
      </c>
      <c r="M8614">
        <v>0</v>
      </c>
      <c r="N8614">
        <v>0</v>
      </c>
      <c r="O8614">
        <v>2</v>
      </c>
      <c r="P8614">
        <v>-23</v>
      </c>
      <c r="Q8614" s="28">
        <v>41351.203472222223</v>
      </c>
      <c r="R8614" s="28">
        <v>41351.271527777775</v>
      </c>
      <c r="S8614" t="s">
        <v>27904</v>
      </c>
      <c r="T8614" s="27">
        <v>41351</v>
      </c>
      <c r="V8614">
        <v>23</v>
      </c>
      <c r="W8614" t="s">
        <v>36</v>
      </c>
      <c r="X8614" t="s">
        <v>595</v>
      </c>
      <c r="Y8614">
        <v>0</v>
      </c>
      <c r="AB8614" t="s">
        <v>237</v>
      </c>
      <c r="AH8614">
        <v>0</v>
      </c>
      <c r="AN8614" t="s">
        <v>238</v>
      </c>
      <c r="AO8614">
        <v>2</v>
      </c>
      <c r="AP8614" t="s">
        <v>239</v>
      </c>
      <c r="AQ8614" s="27">
        <v>41374</v>
      </c>
      <c r="AR8614" t="s">
        <v>240</v>
      </c>
      <c r="AS8614">
        <v>2</v>
      </c>
      <c r="AT8614" t="s">
        <v>239</v>
      </c>
      <c r="AU8614" s="27">
        <v>41374</v>
      </c>
    </row>
    <row r="8615" spans="1:47" x14ac:dyDescent="0.2">
      <c r="A8615">
        <v>8614</v>
      </c>
      <c r="B8615" t="s">
        <v>27905</v>
      </c>
      <c r="C8615" t="s">
        <v>602</v>
      </c>
      <c r="D8615" t="s">
        <v>27906</v>
      </c>
      <c r="E8615" s="27">
        <v>41997</v>
      </c>
      <c r="F8615" t="s">
        <v>233</v>
      </c>
      <c r="G8615" s="27">
        <v>27019</v>
      </c>
      <c r="H8615">
        <v>42</v>
      </c>
      <c r="I8615" t="s">
        <v>244</v>
      </c>
      <c r="J8615" t="s">
        <v>250</v>
      </c>
      <c r="K8615">
        <v>0</v>
      </c>
      <c r="L8615">
        <v>5</v>
      </c>
      <c r="M8615">
        <v>0</v>
      </c>
      <c r="N8615">
        <v>0</v>
      </c>
      <c r="O8615">
        <v>6</v>
      </c>
      <c r="P8615">
        <v>-1</v>
      </c>
      <c r="Q8615" s="28">
        <v>41996.237500000003</v>
      </c>
      <c r="R8615" s="28">
        <v>41997.374305555553</v>
      </c>
      <c r="S8615" t="s">
        <v>27907</v>
      </c>
      <c r="T8615" s="27">
        <v>41996</v>
      </c>
      <c r="V8615">
        <v>1</v>
      </c>
      <c r="W8615" t="s">
        <v>36</v>
      </c>
      <c r="X8615" t="s">
        <v>279</v>
      </c>
      <c r="Y8615">
        <v>0</v>
      </c>
      <c r="AB8615" t="s">
        <v>237</v>
      </c>
      <c r="AH8615">
        <v>0</v>
      </c>
      <c r="AN8615" t="s">
        <v>238</v>
      </c>
      <c r="AO8615">
        <v>6</v>
      </c>
      <c r="AP8615" t="s">
        <v>246</v>
      </c>
      <c r="AQ8615" s="27">
        <v>41997</v>
      </c>
      <c r="AR8615" t="s">
        <v>240</v>
      </c>
      <c r="AS8615">
        <v>5</v>
      </c>
      <c r="AT8615" t="s">
        <v>246</v>
      </c>
      <c r="AU8615" s="27">
        <v>41997</v>
      </c>
    </row>
    <row r="8616" spans="1:47" x14ac:dyDescent="0.2">
      <c r="A8616">
        <v>8615</v>
      </c>
      <c r="B8616" t="s">
        <v>27908</v>
      </c>
      <c r="C8616" t="s">
        <v>1592</v>
      </c>
      <c r="D8616" t="s">
        <v>27909</v>
      </c>
      <c r="E8616" s="27">
        <v>41698</v>
      </c>
      <c r="F8616" t="s">
        <v>233</v>
      </c>
      <c r="G8616" s="27">
        <v>31694</v>
      </c>
      <c r="H8616">
        <v>29</v>
      </c>
      <c r="I8616" t="s">
        <v>244</v>
      </c>
      <c r="J8616" t="s">
        <v>353</v>
      </c>
      <c r="K8616">
        <v>0</v>
      </c>
      <c r="L8616">
        <v>2</v>
      </c>
      <c r="M8616">
        <v>0</v>
      </c>
      <c r="N8616">
        <v>0</v>
      </c>
      <c r="O8616">
        <v>0</v>
      </c>
      <c r="W8616" t="s">
        <v>237</v>
      </c>
      <c r="Y8616">
        <v>-1</v>
      </c>
      <c r="AB8616" t="s">
        <v>237</v>
      </c>
      <c r="AH8616">
        <v>0</v>
      </c>
      <c r="AN8616" t="s">
        <v>238</v>
      </c>
      <c r="AO8616">
        <v>2</v>
      </c>
      <c r="AP8616" t="s">
        <v>239</v>
      </c>
      <c r="AQ8616" s="27">
        <v>41698</v>
      </c>
      <c r="AR8616" t="s">
        <v>240</v>
      </c>
      <c r="AS8616">
        <v>2</v>
      </c>
      <c r="AT8616" t="s">
        <v>239</v>
      </c>
      <c r="AU8616" s="27">
        <v>41698</v>
      </c>
    </row>
    <row r="8617" spans="1:47" x14ac:dyDescent="0.2">
      <c r="A8617">
        <v>8616</v>
      </c>
      <c r="B8617" t="s">
        <v>27910</v>
      </c>
      <c r="C8617" t="s">
        <v>2065</v>
      </c>
      <c r="D8617" t="s">
        <v>27911</v>
      </c>
      <c r="E8617" s="27">
        <v>41372</v>
      </c>
      <c r="F8617" t="s">
        <v>233</v>
      </c>
      <c r="G8617" s="27">
        <v>26395</v>
      </c>
      <c r="H8617">
        <v>44</v>
      </c>
      <c r="I8617" t="s">
        <v>244</v>
      </c>
      <c r="J8617" t="s">
        <v>245</v>
      </c>
      <c r="K8617">
        <v>0</v>
      </c>
      <c r="L8617">
        <v>3</v>
      </c>
      <c r="M8617">
        <v>0</v>
      </c>
      <c r="N8617">
        <v>0</v>
      </c>
      <c r="O8617">
        <v>4</v>
      </c>
      <c r="P8617">
        <v>-1</v>
      </c>
      <c r="Q8617" s="28">
        <v>41371.303472222222</v>
      </c>
      <c r="R8617" s="28">
        <v>41372.31527777778</v>
      </c>
      <c r="S8617" t="s">
        <v>27912</v>
      </c>
      <c r="T8617" s="27">
        <v>41371</v>
      </c>
      <c r="V8617">
        <v>1</v>
      </c>
      <c r="W8617" t="s">
        <v>32</v>
      </c>
      <c r="X8617" t="s">
        <v>364</v>
      </c>
      <c r="Y8617">
        <v>0</v>
      </c>
      <c r="AB8617" t="s">
        <v>237</v>
      </c>
      <c r="AH8617">
        <v>0</v>
      </c>
      <c r="AN8617" t="s">
        <v>238</v>
      </c>
      <c r="AO8617">
        <v>4</v>
      </c>
      <c r="AP8617" t="s">
        <v>239</v>
      </c>
      <c r="AQ8617" s="27">
        <v>41372</v>
      </c>
      <c r="AR8617" t="s">
        <v>240</v>
      </c>
      <c r="AS8617">
        <v>3</v>
      </c>
      <c r="AT8617" t="s">
        <v>239</v>
      </c>
      <c r="AU8617" s="27">
        <v>41372</v>
      </c>
    </row>
    <row r="8618" spans="1:47" x14ac:dyDescent="0.2">
      <c r="A8618">
        <v>8617</v>
      </c>
      <c r="B8618" t="s">
        <v>27913</v>
      </c>
      <c r="C8618" t="s">
        <v>27914</v>
      </c>
      <c r="D8618" t="s">
        <v>27915</v>
      </c>
      <c r="E8618" s="27">
        <v>41590</v>
      </c>
      <c r="F8618" t="s">
        <v>233</v>
      </c>
      <c r="G8618" s="27">
        <v>31307</v>
      </c>
      <c r="H8618">
        <v>30</v>
      </c>
      <c r="I8618" t="s">
        <v>244</v>
      </c>
      <c r="J8618" t="s">
        <v>250</v>
      </c>
      <c r="K8618">
        <v>0</v>
      </c>
      <c r="L8618">
        <v>5</v>
      </c>
      <c r="M8618">
        <v>0</v>
      </c>
      <c r="N8618">
        <v>0</v>
      </c>
      <c r="O8618">
        <v>3</v>
      </c>
      <c r="P8618">
        <v>-1</v>
      </c>
      <c r="Q8618" s="28">
        <v>41589.261111111111</v>
      </c>
      <c r="R8618" s="28">
        <v>41591.413194444445</v>
      </c>
      <c r="S8618" t="s">
        <v>27916</v>
      </c>
      <c r="T8618" s="27">
        <v>41589</v>
      </c>
      <c r="V8618">
        <v>1</v>
      </c>
      <c r="W8618" t="s">
        <v>32</v>
      </c>
      <c r="X8618" t="s">
        <v>359</v>
      </c>
      <c r="Y8618">
        <v>0</v>
      </c>
      <c r="AB8618" t="s">
        <v>237</v>
      </c>
      <c r="AH8618">
        <v>0</v>
      </c>
      <c r="AN8618" t="s">
        <v>238</v>
      </c>
      <c r="AO8618">
        <v>3</v>
      </c>
      <c r="AP8618" t="s">
        <v>239</v>
      </c>
      <c r="AQ8618" s="27">
        <v>41590</v>
      </c>
      <c r="AR8618" t="s">
        <v>240</v>
      </c>
      <c r="AS8618">
        <v>5</v>
      </c>
      <c r="AT8618" t="s">
        <v>246</v>
      </c>
      <c r="AU8618" s="27">
        <v>41590</v>
      </c>
    </row>
    <row r="8619" spans="1:47" x14ac:dyDescent="0.2">
      <c r="A8619">
        <v>8618</v>
      </c>
      <c r="B8619" t="s">
        <v>27917</v>
      </c>
      <c r="C8619" t="s">
        <v>7314</v>
      </c>
      <c r="D8619" t="s">
        <v>1325</v>
      </c>
      <c r="E8619" s="27">
        <v>41643</v>
      </c>
      <c r="F8619" t="s">
        <v>294</v>
      </c>
      <c r="G8619" s="27">
        <v>27870</v>
      </c>
      <c r="H8619">
        <v>39</v>
      </c>
      <c r="I8619" t="s">
        <v>244</v>
      </c>
      <c r="J8619" t="s">
        <v>353</v>
      </c>
      <c r="K8619">
        <v>0</v>
      </c>
      <c r="L8619">
        <v>2</v>
      </c>
      <c r="M8619">
        <v>0</v>
      </c>
      <c r="N8619">
        <v>0</v>
      </c>
      <c r="O8619">
        <v>2</v>
      </c>
      <c r="P8619">
        <v>0</v>
      </c>
      <c r="Q8619" s="28">
        <v>41643.393055555556</v>
      </c>
      <c r="R8619" s="28">
        <v>41650.194444444445</v>
      </c>
      <c r="S8619" t="s">
        <v>27918</v>
      </c>
      <c r="U8619" s="27">
        <v>41643</v>
      </c>
      <c r="V8619">
        <v>0</v>
      </c>
      <c r="W8619" t="s">
        <v>32</v>
      </c>
      <c r="X8619" t="s">
        <v>274</v>
      </c>
      <c r="Y8619">
        <v>0</v>
      </c>
      <c r="AB8619" t="s">
        <v>237</v>
      </c>
      <c r="AH8619">
        <v>0</v>
      </c>
      <c r="AN8619" t="s">
        <v>238</v>
      </c>
      <c r="AO8619">
        <v>1</v>
      </c>
      <c r="AP8619" t="s">
        <v>239</v>
      </c>
      <c r="AQ8619" s="27">
        <v>41643</v>
      </c>
      <c r="AR8619" t="s">
        <v>240</v>
      </c>
      <c r="AS8619">
        <v>2</v>
      </c>
      <c r="AT8619" t="s">
        <v>239</v>
      </c>
      <c r="AU8619" s="27">
        <v>41643</v>
      </c>
    </row>
    <row r="8620" spans="1:47" x14ac:dyDescent="0.2">
      <c r="A8620">
        <v>8619</v>
      </c>
      <c r="B8620" t="s">
        <v>27919</v>
      </c>
      <c r="C8620" t="s">
        <v>242</v>
      </c>
      <c r="D8620" t="s">
        <v>16802</v>
      </c>
      <c r="E8620" s="27">
        <v>41363</v>
      </c>
      <c r="F8620" t="s">
        <v>233</v>
      </c>
      <c r="G8620" s="27">
        <v>32219</v>
      </c>
      <c r="H8620">
        <v>28</v>
      </c>
      <c r="I8620" t="s">
        <v>244</v>
      </c>
      <c r="J8620" t="s">
        <v>245</v>
      </c>
      <c r="K8620">
        <v>0</v>
      </c>
      <c r="L8620">
        <v>3</v>
      </c>
      <c r="M8620">
        <v>0</v>
      </c>
      <c r="N8620">
        <v>0</v>
      </c>
      <c r="O8620">
        <v>0</v>
      </c>
      <c r="P8620">
        <v>-1</v>
      </c>
      <c r="Q8620" s="28">
        <v>41362.460416666669</v>
      </c>
      <c r="R8620" s="28">
        <v>41363.337500000001</v>
      </c>
      <c r="S8620" t="s">
        <v>27920</v>
      </c>
      <c r="T8620" s="27">
        <v>41362</v>
      </c>
      <c r="V8620">
        <v>1</v>
      </c>
      <c r="W8620" t="s">
        <v>32</v>
      </c>
      <c r="X8620" t="s">
        <v>1089</v>
      </c>
      <c r="Y8620">
        <v>0</v>
      </c>
      <c r="AB8620" t="s">
        <v>237</v>
      </c>
      <c r="AH8620">
        <v>0</v>
      </c>
      <c r="AN8620" t="s">
        <v>238</v>
      </c>
      <c r="AO8620">
        <v>2</v>
      </c>
      <c r="AP8620" t="s">
        <v>239</v>
      </c>
      <c r="AQ8620" s="27">
        <v>41363</v>
      </c>
      <c r="AR8620" t="s">
        <v>240</v>
      </c>
      <c r="AS8620">
        <v>3</v>
      </c>
      <c r="AT8620" t="s">
        <v>239</v>
      </c>
      <c r="AU8620" s="27">
        <v>41363</v>
      </c>
    </row>
    <row r="8621" spans="1:47" x14ac:dyDescent="0.2">
      <c r="A8621">
        <v>8620</v>
      </c>
      <c r="B8621" t="s">
        <v>27921</v>
      </c>
      <c r="C8621" t="s">
        <v>27922</v>
      </c>
      <c r="D8621" t="s">
        <v>664</v>
      </c>
      <c r="E8621" s="27">
        <v>41410</v>
      </c>
      <c r="F8621" t="s">
        <v>294</v>
      </c>
      <c r="G8621" s="27">
        <v>30582</v>
      </c>
      <c r="H8621">
        <v>32</v>
      </c>
      <c r="I8621" t="s">
        <v>244</v>
      </c>
      <c r="J8621" t="s">
        <v>250</v>
      </c>
      <c r="K8621">
        <v>0</v>
      </c>
      <c r="L8621">
        <v>6</v>
      </c>
      <c r="M8621">
        <v>1</v>
      </c>
      <c r="N8621">
        <v>0</v>
      </c>
      <c r="O8621">
        <v>13</v>
      </c>
      <c r="P8621">
        <v>-1</v>
      </c>
      <c r="Q8621" s="28">
        <v>41409.068749999999</v>
      </c>
      <c r="R8621" s="28">
        <v>41823.250694444447</v>
      </c>
      <c r="S8621" t="s">
        <v>27923</v>
      </c>
      <c r="U8621" s="27">
        <v>41409</v>
      </c>
      <c r="V8621">
        <v>1</v>
      </c>
      <c r="W8621" t="s">
        <v>32</v>
      </c>
      <c r="X8621" t="s">
        <v>274</v>
      </c>
      <c r="Y8621">
        <v>0</v>
      </c>
      <c r="AB8621" t="s">
        <v>237</v>
      </c>
      <c r="AH8621">
        <v>0</v>
      </c>
      <c r="AN8621" t="s">
        <v>238</v>
      </c>
      <c r="AO8621">
        <v>6</v>
      </c>
      <c r="AP8621" t="s">
        <v>246</v>
      </c>
      <c r="AQ8621" s="27">
        <v>41410</v>
      </c>
      <c r="AR8621" t="s">
        <v>240</v>
      </c>
      <c r="AS8621">
        <v>6</v>
      </c>
      <c r="AT8621" t="s">
        <v>246</v>
      </c>
      <c r="AU8621" s="27">
        <v>41410</v>
      </c>
    </row>
    <row r="8622" spans="1:47" x14ac:dyDescent="0.2">
      <c r="A8622">
        <v>8621</v>
      </c>
      <c r="B8622" t="s">
        <v>27924</v>
      </c>
      <c r="C8622" t="s">
        <v>3848</v>
      </c>
      <c r="D8622" t="s">
        <v>27925</v>
      </c>
      <c r="E8622" s="27">
        <v>41538</v>
      </c>
      <c r="F8622" t="s">
        <v>233</v>
      </c>
      <c r="G8622" s="27">
        <v>29789</v>
      </c>
      <c r="H8622">
        <v>34</v>
      </c>
      <c r="I8622" t="s">
        <v>244</v>
      </c>
      <c r="J8622" t="s">
        <v>250</v>
      </c>
      <c r="K8622">
        <v>0</v>
      </c>
      <c r="L8622">
        <v>2</v>
      </c>
      <c r="M8622">
        <v>0</v>
      </c>
      <c r="N8622">
        <v>0</v>
      </c>
      <c r="O8622">
        <v>1</v>
      </c>
      <c r="P8622">
        <v>-1</v>
      </c>
      <c r="Q8622" s="28">
        <v>41537.304861111108</v>
      </c>
      <c r="R8622" s="28">
        <v>41538.370138888888</v>
      </c>
      <c r="S8622" t="s">
        <v>27926</v>
      </c>
      <c r="T8622" s="27">
        <v>41537</v>
      </c>
      <c r="V8622">
        <v>1</v>
      </c>
      <c r="W8622" t="s">
        <v>32</v>
      </c>
      <c r="X8622" t="s">
        <v>10769</v>
      </c>
      <c r="Y8622">
        <v>0</v>
      </c>
      <c r="AB8622" t="s">
        <v>237</v>
      </c>
      <c r="AH8622">
        <v>0</v>
      </c>
      <c r="AN8622" t="s">
        <v>238</v>
      </c>
      <c r="AO8622">
        <v>2</v>
      </c>
      <c r="AP8622" t="s">
        <v>239</v>
      </c>
      <c r="AQ8622" s="27">
        <v>41538</v>
      </c>
      <c r="AR8622" t="s">
        <v>240</v>
      </c>
      <c r="AS8622">
        <v>2</v>
      </c>
      <c r="AT8622" t="s">
        <v>239</v>
      </c>
      <c r="AU8622" s="27">
        <v>41538</v>
      </c>
    </row>
    <row r="8623" spans="1:47" x14ac:dyDescent="0.2">
      <c r="A8623">
        <v>8622</v>
      </c>
      <c r="B8623" t="s">
        <v>27927</v>
      </c>
      <c r="C8623" t="s">
        <v>1338</v>
      </c>
      <c r="D8623" t="s">
        <v>27928</v>
      </c>
      <c r="E8623" s="27">
        <v>41880</v>
      </c>
      <c r="F8623" t="s">
        <v>233</v>
      </c>
      <c r="G8623" s="27">
        <v>32625</v>
      </c>
      <c r="H8623">
        <v>26</v>
      </c>
      <c r="I8623" t="s">
        <v>244</v>
      </c>
      <c r="J8623" t="s">
        <v>250</v>
      </c>
      <c r="K8623">
        <v>0</v>
      </c>
      <c r="L8623">
        <v>8</v>
      </c>
      <c r="M8623">
        <v>0</v>
      </c>
      <c r="N8623">
        <v>0</v>
      </c>
      <c r="O8623">
        <v>1</v>
      </c>
      <c r="P8623">
        <v>-30</v>
      </c>
      <c r="Q8623" s="28">
        <v>41850.054166666669</v>
      </c>
      <c r="R8623" s="28">
        <v>41854.443749999999</v>
      </c>
      <c r="S8623" t="s">
        <v>27929</v>
      </c>
      <c r="U8623" s="27">
        <v>41850</v>
      </c>
      <c r="V8623">
        <v>30</v>
      </c>
      <c r="W8623" t="s">
        <v>32</v>
      </c>
      <c r="X8623" t="s">
        <v>274</v>
      </c>
      <c r="Y8623">
        <v>1</v>
      </c>
      <c r="AA8623" t="s">
        <v>27930</v>
      </c>
      <c r="AB8623" t="s">
        <v>32</v>
      </c>
      <c r="AC8623">
        <v>0</v>
      </c>
      <c r="AD8623" s="27">
        <v>41973</v>
      </c>
      <c r="AE8623" t="s">
        <v>2668</v>
      </c>
      <c r="AF8623" s="27">
        <v>41973</v>
      </c>
      <c r="AG8623" s="27">
        <v>42034</v>
      </c>
      <c r="AH8623">
        <v>1</v>
      </c>
      <c r="AJ8623" t="s">
        <v>27931</v>
      </c>
      <c r="AK8623" t="s">
        <v>312</v>
      </c>
      <c r="AL8623" s="27">
        <v>42352</v>
      </c>
      <c r="AM8623" t="s">
        <v>867</v>
      </c>
      <c r="AN8623" t="s">
        <v>238</v>
      </c>
      <c r="AO8623">
        <v>5</v>
      </c>
      <c r="AP8623" t="s">
        <v>246</v>
      </c>
      <c r="AQ8623" s="27">
        <v>41880</v>
      </c>
      <c r="AR8623" t="s">
        <v>240</v>
      </c>
      <c r="AS8623">
        <v>8</v>
      </c>
      <c r="AT8623" t="s">
        <v>269</v>
      </c>
      <c r="AU8623" s="27">
        <v>41880</v>
      </c>
    </row>
    <row r="8624" spans="1:47" x14ac:dyDescent="0.2">
      <c r="A8624">
        <v>8623</v>
      </c>
      <c r="B8624" t="s">
        <v>27932</v>
      </c>
      <c r="C8624" t="s">
        <v>243</v>
      </c>
      <c r="D8624" t="s">
        <v>27933</v>
      </c>
      <c r="E8624" s="27">
        <v>41983</v>
      </c>
      <c r="F8624" t="s">
        <v>233</v>
      </c>
      <c r="G8624" s="27">
        <v>31047</v>
      </c>
      <c r="H8624">
        <v>31</v>
      </c>
      <c r="I8624" t="s">
        <v>244</v>
      </c>
      <c r="J8624" t="s">
        <v>245</v>
      </c>
      <c r="K8624">
        <v>0</v>
      </c>
      <c r="L8624">
        <v>2</v>
      </c>
      <c r="M8624">
        <v>0</v>
      </c>
      <c r="N8624">
        <v>0</v>
      </c>
      <c r="O8624">
        <v>1</v>
      </c>
      <c r="P8624">
        <v>-16</v>
      </c>
      <c r="Q8624" s="28">
        <v>41967.3</v>
      </c>
      <c r="R8624" s="28">
        <v>41967.352777777778</v>
      </c>
      <c r="S8624" t="s">
        <v>27934</v>
      </c>
      <c r="T8624" s="27">
        <v>41967</v>
      </c>
      <c r="V8624">
        <v>16</v>
      </c>
      <c r="W8624" t="s">
        <v>36</v>
      </c>
      <c r="X8624" t="s">
        <v>350</v>
      </c>
      <c r="Y8624">
        <v>0</v>
      </c>
      <c r="AB8624" t="s">
        <v>237</v>
      </c>
      <c r="AH8624">
        <v>0</v>
      </c>
      <c r="AN8624" t="s">
        <v>238</v>
      </c>
      <c r="AO8624">
        <v>2</v>
      </c>
      <c r="AP8624" t="s">
        <v>239</v>
      </c>
      <c r="AQ8624" s="27">
        <v>41983</v>
      </c>
      <c r="AR8624" t="s">
        <v>240</v>
      </c>
      <c r="AS8624">
        <v>2</v>
      </c>
      <c r="AT8624" t="s">
        <v>239</v>
      </c>
      <c r="AU8624" s="27">
        <v>41983</v>
      </c>
    </row>
    <row r="8625" spans="1:47" x14ac:dyDescent="0.2">
      <c r="A8625">
        <v>8624</v>
      </c>
      <c r="B8625" t="s">
        <v>27935</v>
      </c>
      <c r="C8625" t="s">
        <v>6022</v>
      </c>
      <c r="D8625" t="s">
        <v>277</v>
      </c>
      <c r="E8625" s="27">
        <v>41939</v>
      </c>
      <c r="F8625" t="s">
        <v>294</v>
      </c>
      <c r="G8625" s="27">
        <v>29389</v>
      </c>
      <c r="H8625">
        <v>35</v>
      </c>
      <c r="I8625" t="s">
        <v>244</v>
      </c>
      <c r="J8625" t="s">
        <v>245</v>
      </c>
      <c r="K8625">
        <v>0</v>
      </c>
      <c r="L8625">
        <v>2</v>
      </c>
      <c r="M8625">
        <v>0</v>
      </c>
      <c r="N8625">
        <v>0</v>
      </c>
      <c r="O8625">
        <v>0</v>
      </c>
      <c r="P8625">
        <v>0</v>
      </c>
      <c r="Q8625" s="28">
        <v>41939.160416666666</v>
      </c>
      <c r="R8625" s="28">
        <v>41939.319444444445</v>
      </c>
      <c r="S8625" t="s">
        <v>27936</v>
      </c>
      <c r="T8625" s="27">
        <v>41939</v>
      </c>
      <c r="V8625">
        <v>0</v>
      </c>
      <c r="W8625" t="s">
        <v>36</v>
      </c>
      <c r="X8625" t="s">
        <v>279</v>
      </c>
      <c r="Y8625">
        <v>0</v>
      </c>
      <c r="AB8625" t="s">
        <v>237</v>
      </c>
      <c r="AH8625">
        <v>0</v>
      </c>
      <c r="AN8625" t="s">
        <v>238</v>
      </c>
      <c r="AO8625">
        <v>2</v>
      </c>
      <c r="AP8625" t="s">
        <v>239</v>
      </c>
      <c r="AQ8625" s="27">
        <v>41939</v>
      </c>
      <c r="AR8625" t="s">
        <v>240</v>
      </c>
      <c r="AS8625">
        <v>2</v>
      </c>
      <c r="AT8625" t="s">
        <v>239</v>
      </c>
      <c r="AU8625" s="27">
        <v>41939</v>
      </c>
    </row>
    <row r="8626" spans="1:47" x14ac:dyDescent="0.2">
      <c r="A8626">
        <v>8625</v>
      </c>
      <c r="B8626" t="s">
        <v>27937</v>
      </c>
      <c r="C8626" t="s">
        <v>2888</v>
      </c>
      <c r="D8626" t="s">
        <v>27938</v>
      </c>
      <c r="E8626" s="27">
        <v>41713</v>
      </c>
      <c r="F8626" t="s">
        <v>233</v>
      </c>
      <c r="G8626" s="27">
        <v>34015</v>
      </c>
      <c r="H8626">
        <v>23</v>
      </c>
      <c r="I8626" t="s">
        <v>259</v>
      </c>
      <c r="J8626" t="s">
        <v>250</v>
      </c>
      <c r="K8626">
        <v>0</v>
      </c>
      <c r="L8626">
        <v>2</v>
      </c>
      <c r="M8626">
        <v>0</v>
      </c>
      <c r="N8626">
        <v>0</v>
      </c>
      <c r="O8626">
        <v>0</v>
      </c>
      <c r="P8626">
        <v>-1</v>
      </c>
      <c r="Q8626" s="28">
        <v>41712.056250000001</v>
      </c>
      <c r="R8626" s="28">
        <v>41714.161111111112</v>
      </c>
      <c r="S8626" t="s">
        <v>27939</v>
      </c>
      <c r="T8626" s="27">
        <v>41712</v>
      </c>
      <c r="V8626">
        <v>1</v>
      </c>
      <c r="W8626" t="s">
        <v>32</v>
      </c>
      <c r="X8626" t="s">
        <v>453</v>
      </c>
      <c r="Y8626">
        <v>0</v>
      </c>
      <c r="AB8626" t="s">
        <v>237</v>
      </c>
      <c r="AH8626">
        <v>0</v>
      </c>
      <c r="AN8626" t="s">
        <v>238</v>
      </c>
      <c r="AO8626">
        <v>3</v>
      </c>
      <c r="AP8626" t="s">
        <v>239</v>
      </c>
      <c r="AQ8626" s="27">
        <v>41713</v>
      </c>
      <c r="AR8626" t="s">
        <v>240</v>
      </c>
      <c r="AS8626">
        <v>2</v>
      </c>
      <c r="AT8626" t="s">
        <v>239</v>
      </c>
      <c r="AU8626" s="27">
        <v>41713</v>
      </c>
    </row>
    <row r="8627" spans="1:47" x14ac:dyDescent="0.2">
      <c r="A8627">
        <v>8626</v>
      </c>
      <c r="B8627" t="s">
        <v>27940</v>
      </c>
      <c r="C8627" t="s">
        <v>693</v>
      </c>
      <c r="D8627" t="s">
        <v>27941</v>
      </c>
      <c r="E8627" s="27">
        <v>41955</v>
      </c>
      <c r="F8627" t="s">
        <v>233</v>
      </c>
      <c r="G8627" s="27">
        <v>31659</v>
      </c>
      <c r="H8627">
        <v>29</v>
      </c>
      <c r="I8627" t="s">
        <v>244</v>
      </c>
      <c r="J8627" t="s">
        <v>245</v>
      </c>
      <c r="K8627">
        <v>0</v>
      </c>
      <c r="L8627">
        <v>8</v>
      </c>
      <c r="M8627">
        <v>0</v>
      </c>
      <c r="N8627">
        <v>1</v>
      </c>
      <c r="O8627">
        <v>11</v>
      </c>
      <c r="P8627">
        <v>-1</v>
      </c>
      <c r="Q8627" s="28">
        <v>41954.094444444447</v>
      </c>
      <c r="R8627" s="28">
        <v>42003.308333333334</v>
      </c>
      <c r="S8627" t="s">
        <v>27942</v>
      </c>
      <c r="T8627" s="27">
        <v>41954</v>
      </c>
      <c r="V8627">
        <v>1</v>
      </c>
      <c r="W8627" t="s">
        <v>32</v>
      </c>
      <c r="X8627" t="s">
        <v>261</v>
      </c>
      <c r="Y8627">
        <v>1</v>
      </c>
      <c r="AA8627" t="s">
        <v>27943</v>
      </c>
      <c r="AB8627" t="s">
        <v>32</v>
      </c>
      <c r="AC8627">
        <v>0</v>
      </c>
      <c r="AD8627" s="27">
        <v>42005</v>
      </c>
      <c r="AE8627" t="s">
        <v>371</v>
      </c>
      <c r="AF8627" s="27">
        <v>42005</v>
      </c>
      <c r="AG8627" s="27">
        <v>42037</v>
      </c>
      <c r="AH8627">
        <v>0</v>
      </c>
      <c r="AN8627" t="s">
        <v>238</v>
      </c>
      <c r="AO8627">
        <v>6</v>
      </c>
      <c r="AP8627" t="s">
        <v>246</v>
      </c>
      <c r="AQ8627" s="27">
        <v>41955</v>
      </c>
      <c r="AR8627" t="s">
        <v>240</v>
      </c>
      <c r="AS8627">
        <v>8</v>
      </c>
      <c r="AT8627" t="s">
        <v>269</v>
      </c>
      <c r="AU8627" s="27">
        <v>41955</v>
      </c>
    </row>
    <row r="8628" spans="1:47" x14ac:dyDescent="0.2">
      <c r="A8628">
        <v>8627</v>
      </c>
      <c r="B8628" t="s">
        <v>27944</v>
      </c>
      <c r="C8628" t="s">
        <v>25190</v>
      </c>
      <c r="D8628" t="s">
        <v>381</v>
      </c>
      <c r="E8628" s="27">
        <v>41630</v>
      </c>
      <c r="F8628" t="s">
        <v>233</v>
      </c>
      <c r="G8628" s="27">
        <v>30905</v>
      </c>
      <c r="H8628">
        <v>31</v>
      </c>
      <c r="I8628" t="s">
        <v>244</v>
      </c>
      <c r="J8628" t="s">
        <v>250</v>
      </c>
      <c r="K8628">
        <v>0</v>
      </c>
      <c r="L8628">
        <v>4</v>
      </c>
      <c r="M8628">
        <v>0</v>
      </c>
      <c r="N8628">
        <v>0</v>
      </c>
      <c r="O8628">
        <v>0</v>
      </c>
      <c r="P8628">
        <v>-1</v>
      </c>
      <c r="Q8628" s="28">
        <v>41629.419444444444</v>
      </c>
      <c r="R8628" s="28">
        <v>41630.052083333336</v>
      </c>
      <c r="S8628" t="s">
        <v>27945</v>
      </c>
      <c r="T8628" s="27">
        <v>41629</v>
      </c>
      <c r="V8628">
        <v>1</v>
      </c>
      <c r="W8628" t="s">
        <v>36</v>
      </c>
      <c r="X8628" t="s">
        <v>279</v>
      </c>
      <c r="Y8628">
        <v>0</v>
      </c>
      <c r="AB8628" t="s">
        <v>237</v>
      </c>
      <c r="AH8628">
        <v>0</v>
      </c>
      <c r="AN8628" t="s">
        <v>238</v>
      </c>
      <c r="AO8628">
        <v>4</v>
      </c>
      <c r="AP8628" t="s">
        <v>239</v>
      </c>
      <c r="AQ8628" s="27">
        <v>41630</v>
      </c>
      <c r="AR8628" t="s">
        <v>240</v>
      </c>
      <c r="AS8628">
        <v>4</v>
      </c>
      <c r="AT8628" t="s">
        <v>239</v>
      </c>
      <c r="AU8628" s="27">
        <v>41630</v>
      </c>
    </row>
    <row r="8629" spans="1:47" x14ac:dyDescent="0.2">
      <c r="A8629">
        <v>8628</v>
      </c>
      <c r="B8629" t="s">
        <v>27946</v>
      </c>
      <c r="C8629" t="s">
        <v>400</v>
      </c>
      <c r="D8629" t="s">
        <v>27947</v>
      </c>
      <c r="E8629" s="27">
        <v>41769</v>
      </c>
      <c r="F8629" t="s">
        <v>233</v>
      </c>
      <c r="G8629" s="27">
        <v>22554</v>
      </c>
      <c r="H8629">
        <v>54</v>
      </c>
      <c r="I8629" t="s">
        <v>234</v>
      </c>
      <c r="J8629" t="s">
        <v>250</v>
      </c>
      <c r="K8629">
        <v>0</v>
      </c>
      <c r="L8629">
        <v>7</v>
      </c>
      <c r="M8629">
        <v>0</v>
      </c>
      <c r="N8629">
        <v>0</v>
      </c>
      <c r="O8629">
        <v>6</v>
      </c>
      <c r="P8629">
        <v>-1</v>
      </c>
      <c r="Q8629" s="28">
        <v>41768.418749999997</v>
      </c>
      <c r="R8629" s="28">
        <v>41770.249305555553</v>
      </c>
      <c r="S8629" t="s">
        <v>27948</v>
      </c>
      <c r="T8629" s="27">
        <v>41768</v>
      </c>
      <c r="V8629">
        <v>1</v>
      </c>
      <c r="W8629" t="s">
        <v>32</v>
      </c>
      <c r="X8629" t="s">
        <v>974</v>
      </c>
      <c r="Y8629">
        <v>0</v>
      </c>
      <c r="AB8629" t="s">
        <v>237</v>
      </c>
      <c r="AH8629">
        <v>0</v>
      </c>
      <c r="AN8629" t="s">
        <v>238</v>
      </c>
      <c r="AO8629">
        <v>8</v>
      </c>
      <c r="AP8629" t="s">
        <v>269</v>
      </c>
      <c r="AQ8629" s="27">
        <v>41769</v>
      </c>
      <c r="AR8629" t="s">
        <v>240</v>
      </c>
      <c r="AS8629">
        <v>7</v>
      </c>
      <c r="AT8629" t="s">
        <v>246</v>
      </c>
      <c r="AU8629" s="27">
        <v>41769</v>
      </c>
    </row>
    <row r="8630" spans="1:47" x14ac:dyDescent="0.2">
      <c r="A8630">
        <v>8629</v>
      </c>
      <c r="B8630" t="s">
        <v>27949</v>
      </c>
      <c r="C8630" t="s">
        <v>27950</v>
      </c>
      <c r="D8630" t="s">
        <v>27951</v>
      </c>
      <c r="E8630" s="27">
        <v>41547</v>
      </c>
      <c r="F8630" t="s">
        <v>233</v>
      </c>
      <c r="G8630" s="27">
        <v>28374</v>
      </c>
      <c r="H8630">
        <v>38</v>
      </c>
      <c r="I8630" t="s">
        <v>244</v>
      </c>
      <c r="J8630" t="s">
        <v>22</v>
      </c>
      <c r="K8630">
        <v>0</v>
      </c>
      <c r="L8630">
        <v>1</v>
      </c>
      <c r="M8630">
        <v>0</v>
      </c>
      <c r="N8630">
        <v>0</v>
      </c>
      <c r="O8630">
        <v>1</v>
      </c>
      <c r="P8630">
        <v>-1</v>
      </c>
      <c r="Q8630" s="28">
        <v>41546.387499999997</v>
      </c>
      <c r="R8630" s="28">
        <v>41547.359722222223</v>
      </c>
      <c r="S8630" t="s">
        <v>27952</v>
      </c>
      <c r="U8630" s="27">
        <v>41546</v>
      </c>
      <c r="V8630">
        <v>1</v>
      </c>
      <c r="W8630" t="s">
        <v>32</v>
      </c>
      <c r="X8630" t="s">
        <v>274</v>
      </c>
      <c r="Y8630">
        <v>0</v>
      </c>
      <c r="AB8630" t="s">
        <v>237</v>
      </c>
      <c r="AH8630">
        <v>0</v>
      </c>
      <c r="AN8630" t="s">
        <v>238</v>
      </c>
      <c r="AO8630">
        <v>1</v>
      </c>
      <c r="AP8630" t="s">
        <v>239</v>
      </c>
      <c r="AQ8630" s="27">
        <v>41547</v>
      </c>
      <c r="AR8630" t="s">
        <v>240</v>
      </c>
      <c r="AS8630">
        <v>1</v>
      </c>
      <c r="AT8630" t="s">
        <v>239</v>
      </c>
      <c r="AU8630" s="27">
        <v>41547</v>
      </c>
    </row>
    <row r="8631" spans="1:47" x14ac:dyDescent="0.2">
      <c r="A8631">
        <v>8630</v>
      </c>
      <c r="B8631" t="s">
        <v>27953</v>
      </c>
      <c r="C8631" t="s">
        <v>10843</v>
      </c>
      <c r="D8631" t="s">
        <v>2307</v>
      </c>
      <c r="E8631" s="27">
        <v>41288</v>
      </c>
      <c r="F8631" t="s">
        <v>233</v>
      </c>
      <c r="G8631" s="27">
        <v>31212</v>
      </c>
      <c r="H8631">
        <v>30</v>
      </c>
      <c r="I8631" t="s">
        <v>244</v>
      </c>
      <c r="J8631" t="s">
        <v>250</v>
      </c>
      <c r="K8631">
        <v>0</v>
      </c>
      <c r="L8631">
        <v>8</v>
      </c>
      <c r="M8631">
        <v>0</v>
      </c>
      <c r="N8631">
        <v>0</v>
      </c>
      <c r="O8631">
        <v>14</v>
      </c>
      <c r="P8631">
        <v>-1</v>
      </c>
      <c r="Q8631" s="28">
        <v>41287.193055555559</v>
      </c>
      <c r="R8631" s="28">
        <v>41351.306250000001</v>
      </c>
      <c r="S8631" t="s">
        <v>27954</v>
      </c>
      <c r="U8631" s="27">
        <v>41288</v>
      </c>
      <c r="V8631">
        <v>0</v>
      </c>
      <c r="W8631" t="s">
        <v>32</v>
      </c>
      <c r="X8631" t="s">
        <v>274</v>
      </c>
      <c r="Y8631">
        <v>1</v>
      </c>
      <c r="AA8631" t="s">
        <v>27955</v>
      </c>
      <c r="AB8631" t="s">
        <v>36</v>
      </c>
      <c r="AD8631" s="27">
        <v>41529</v>
      </c>
      <c r="AE8631" t="s">
        <v>2030</v>
      </c>
      <c r="AH8631">
        <v>0</v>
      </c>
      <c r="AN8631" t="s">
        <v>238</v>
      </c>
      <c r="AO8631">
        <v>3</v>
      </c>
      <c r="AP8631" t="s">
        <v>239</v>
      </c>
      <c r="AQ8631" s="27">
        <v>41288</v>
      </c>
      <c r="AR8631" t="s">
        <v>240</v>
      </c>
      <c r="AS8631">
        <v>8</v>
      </c>
      <c r="AT8631" t="s">
        <v>269</v>
      </c>
      <c r="AU8631" s="27">
        <v>41288</v>
      </c>
    </row>
    <row r="8632" spans="1:47" x14ac:dyDescent="0.2">
      <c r="A8632">
        <v>8631</v>
      </c>
      <c r="B8632" t="s">
        <v>27956</v>
      </c>
      <c r="C8632" t="s">
        <v>14645</v>
      </c>
      <c r="D8632" t="s">
        <v>27957</v>
      </c>
      <c r="E8632" s="27">
        <v>41788</v>
      </c>
      <c r="F8632" t="s">
        <v>233</v>
      </c>
      <c r="G8632" s="27">
        <v>21430</v>
      </c>
      <c r="H8632">
        <v>57</v>
      </c>
      <c r="I8632" t="s">
        <v>234</v>
      </c>
      <c r="J8632" t="s">
        <v>250</v>
      </c>
      <c r="K8632">
        <v>0</v>
      </c>
      <c r="L8632">
        <v>1</v>
      </c>
      <c r="M8632">
        <v>0</v>
      </c>
      <c r="N8632">
        <v>0</v>
      </c>
      <c r="O8632">
        <v>2</v>
      </c>
      <c r="P8632">
        <v>-50</v>
      </c>
      <c r="Q8632" s="28">
        <v>41738.143750000003</v>
      </c>
      <c r="R8632" s="28">
        <v>41788.484027777777</v>
      </c>
      <c r="S8632" t="s">
        <v>27958</v>
      </c>
      <c r="T8632" s="27">
        <v>41738</v>
      </c>
      <c r="V8632">
        <v>50</v>
      </c>
      <c r="W8632" t="s">
        <v>32</v>
      </c>
      <c r="X8632" t="s">
        <v>254</v>
      </c>
      <c r="Y8632">
        <v>0</v>
      </c>
      <c r="AB8632" t="s">
        <v>237</v>
      </c>
      <c r="AH8632">
        <v>0</v>
      </c>
      <c r="AN8632" t="s">
        <v>238</v>
      </c>
      <c r="AO8632">
        <v>1</v>
      </c>
      <c r="AP8632" t="s">
        <v>239</v>
      </c>
      <c r="AQ8632" s="27">
        <v>41788</v>
      </c>
      <c r="AR8632" t="s">
        <v>240</v>
      </c>
      <c r="AS8632">
        <v>1</v>
      </c>
      <c r="AT8632" t="s">
        <v>239</v>
      </c>
      <c r="AU8632" s="27">
        <v>41788</v>
      </c>
    </row>
    <row r="8633" spans="1:47" x14ac:dyDescent="0.2">
      <c r="A8633">
        <v>8632</v>
      </c>
      <c r="B8633" t="s">
        <v>27959</v>
      </c>
      <c r="C8633" t="s">
        <v>1147</v>
      </c>
      <c r="D8633" t="s">
        <v>20825</v>
      </c>
      <c r="E8633" s="27">
        <v>41752</v>
      </c>
      <c r="F8633" t="s">
        <v>233</v>
      </c>
      <c r="G8633" s="27">
        <v>32813</v>
      </c>
      <c r="H8633">
        <v>26</v>
      </c>
      <c r="I8633" t="s">
        <v>244</v>
      </c>
      <c r="J8633" t="s">
        <v>245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  <c r="Q8633" s="28">
        <v>41752.175694444442</v>
      </c>
      <c r="R8633" s="28">
        <v>41753.15625</v>
      </c>
      <c r="S8633" t="s">
        <v>27960</v>
      </c>
      <c r="T8633" s="27">
        <v>41752</v>
      </c>
      <c r="V8633">
        <v>0</v>
      </c>
      <c r="W8633" t="s">
        <v>32</v>
      </c>
      <c r="X8633" t="s">
        <v>261</v>
      </c>
      <c r="Y8633">
        <v>0</v>
      </c>
      <c r="AB8633" t="s">
        <v>237</v>
      </c>
      <c r="AH8633">
        <v>0</v>
      </c>
      <c r="AN8633" t="s">
        <v>238</v>
      </c>
      <c r="AO8633">
        <v>2</v>
      </c>
      <c r="AP8633" t="s">
        <v>239</v>
      </c>
      <c r="AQ8633" s="27">
        <v>41752</v>
      </c>
      <c r="AR8633" t="s">
        <v>240</v>
      </c>
      <c r="AS8633">
        <v>1</v>
      </c>
      <c r="AT8633" t="s">
        <v>239</v>
      </c>
      <c r="AU8633" s="27">
        <v>41752</v>
      </c>
    </row>
    <row r="8634" spans="1:47" x14ac:dyDescent="0.2">
      <c r="A8634">
        <v>8633</v>
      </c>
      <c r="B8634" t="s">
        <v>27961</v>
      </c>
      <c r="C8634" t="s">
        <v>27962</v>
      </c>
      <c r="D8634" t="s">
        <v>27963</v>
      </c>
      <c r="E8634" s="27">
        <v>41797</v>
      </c>
      <c r="F8634" t="s">
        <v>233</v>
      </c>
      <c r="G8634" s="27">
        <v>34660</v>
      </c>
      <c r="H8634">
        <v>21</v>
      </c>
      <c r="I8634" t="s">
        <v>259</v>
      </c>
      <c r="J8634" t="s">
        <v>245</v>
      </c>
      <c r="K8634">
        <v>0</v>
      </c>
      <c r="L8634">
        <v>4</v>
      </c>
      <c r="M8634">
        <v>0</v>
      </c>
      <c r="N8634">
        <v>0</v>
      </c>
      <c r="O8634">
        <v>2</v>
      </c>
      <c r="P8634">
        <v>-1</v>
      </c>
      <c r="Q8634" s="28">
        <v>41796.496527777781</v>
      </c>
      <c r="R8634" s="28">
        <v>41874.218055555553</v>
      </c>
      <c r="S8634" t="s">
        <v>27964</v>
      </c>
      <c r="T8634" s="27">
        <v>41796</v>
      </c>
      <c r="V8634">
        <v>1</v>
      </c>
      <c r="W8634" t="s">
        <v>32</v>
      </c>
      <c r="X8634" t="s">
        <v>359</v>
      </c>
      <c r="Y8634">
        <v>1</v>
      </c>
      <c r="AA8634" t="s">
        <v>27965</v>
      </c>
      <c r="AB8634" t="s">
        <v>36</v>
      </c>
      <c r="AD8634" s="27">
        <v>42360</v>
      </c>
      <c r="AE8634" t="s">
        <v>3794</v>
      </c>
      <c r="AH8634">
        <v>0</v>
      </c>
      <c r="AN8634" t="s">
        <v>238</v>
      </c>
      <c r="AO8634">
        <v>6</v>
      </c>
      <c r="AP8634" t="s">
        <v>246</v>
      </c>
      <c r="AQ8634" s="27">
        <v>41797</v>
      </c>
      <c r="AR8634" t="s">
        <v>240</v>
      </c>
      <c r="AS8634">
        <v>4</v>
      </c>
      <c r="AT8634" t="s">
        <v>239</v>
      </c>
      <c r="AU8634" s="27">
        <v>41797</v>
      </c>
    </row>
    <row r="8635" spans="1:47" x14ac:dyDescent="0.2">
      <c r="A8635">
        <v>8634</v>
      </c>
      <c r="B8635" t="s">
        <v>27966</v>
      </c>
      <c r="C8635" t="s">
        <v>1147</v>
      </c>
      <c r="D8635" t="s">
        <v>716</v>
      </c>
      <c r="E8635" s="27">
        <v>41547</v>
      </c>
      <c r="F8635" t="s">
        <v>233</v>
      </c>
      <c r="G8635" s="27">
        <v>26064</v>
      </c>
      <c r="H8635">
        <v>44</v>
      </c>
      <c r="I8635" t="s">
        <v>244</v>
      </c>
      <c r="J8635" t="s">
        <v>250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-1</v>
      </c>
      <c r="Q8635" s="28">
        <v>41546.298611111109</v>
      </c>
      <c r="R8635" s="28">
        <v>41547.369444444441</v>
      </c>
      <c r="S8635" t="s">
        <v>27967</v>
      </c>
      <c r="T8635" s="27">
        <v>41546</v>
      </c>
      <c r="V8635">
        <v>1</v>
      </c>
      <c r="W8635" t="s">
        <v>32</v>
      </c>
      <c r="X8635" t="s">
        <v>348</v>
      </c>
      <c r="Y8635">
        <v>0</v>
      </c>
      <c r="AB8635" t="s">
        <v>237</v>
      </c>
      <c r="AH8635">
        <v>0</v>
      </c>
      <c r="AN8635" t="s">
        <v>238</v>
      </c>
      <c r="AO8635">
        <v>1</v>
      </c>
      <c r="AP8635" t="s">
        <v>239</v>
      </c>
      <c r="AQ8635" s="27">
        <v>41547</v>
      </c>
      <c r="AR8635" t="s">
        <v>240</v>
      </c>
      <c r="AS8635">
        <v>1</v>
      </c>
      <c r="AT8635" t="s">
        <v>239</v>
      </c>
      <c r="AU8635" s="27">
        <v>41547</v>
      </c>
    </row>
    <row r="8636" spans="1:47" x14ac:dyDescent="0.2">
      <c r="A8636">
        <v>8635</v>
      </c>
      <c r="B8636" t="s">
        <v>27968</v>
      </c>
      <c r="C8636" t="s">
        <v>27969</v>
      </c>
      <c r="D8636" t="s">
        <v>266</v>
      </c>
      <c r="E8636" s="27">
        <v>41638</v>
      </c>
      <c r="F8636" t="s">
        <v>233</v>
      </c>
      <c r="G8636" s="27">
        <v>23181</v>
      </c>
      <c r="H8636">
        <v>52</v>
      </c>
      <c r="I8636" t="s">
        <v>234</v>
      </c>
      <c r="J8636" t="s">
        <v>250</v>
      </c>
      <c r="K8636">
        <v>0</v>
      </c>
      <c r="L8636">
        <v>1</v>
      </c>
      <c r="M8636">
        <v>0</v>
      </c>
      <c r="N8636">
        <v>0</v>
      </c>
      <c r="O8636">
        <v>0</v>
      </c>
      <c r="P8636">
        <v>0</v>
      </c>
      <c r="Q8636" s="28">
        <v>41638.220138888886</v>
      </c>
      <c r="R8636" s="28">
        <v>41639.32916666667</v>
      </c>
      <c r="S8636" t="s">
        <v>27970</v>
      </c>
      <c r="T8636" s="27">
        <v>41638</v>
      </c>
      <c r="V8636">
        <v>0</v>
      </c>
      <c r="W8636" t="s">
        <v>32</v>
      </c>
      <c r="X8636" t="s">
        <v>254</v>
      </c>
      <c r="Y8636">
        <v>0</v>
      </c>
      <c r="AB8636" t="s">
        <v>237</v>
      </c>
      <c r="AH8636">
        <v>0</v>
      </c>
      <c r="AN8636" t="s">
        <v>238</v>
      </c>
      <c r="AO8636">
        <v>1</v>
      </c>
      <c r="AP8636" t="s">
        <v>239</v>
      </c>
      <c r="AQ8636" s="27">
        <v>41638</v>
      </c>
      <c r="AR8636" t="s">
        <v>240</v>
      </c>
      <c r="AS8636">
        <v>1</v>
      </c>
      <c r="AT8636" t="s">
        <v>239</v>
      </c>
      <c r="AU8636" s="27">
        <v>41638</v>
      </c>
    </row>
    <row r="8637" spans="1:47" x14ac:dyDescent="0.2">
      <c r="A8637">
        <v>8636</v>
      </c>
      <c r="B8637" t="s">
        <v>27971</v>
      </c>
      <c r="C8637" t="s">
        <v>315</v>
      </c>
      <c r="D8637" t="s">
        <v>575</v>
      </c>
      <c r="E8637" s="27">
        <v>41278</v>
      </c>
      <c r="F8637" t="s">
        <v>233</v>
      </c>
      <c r="G8637" s="27">
        <v>31411</v>
      </c>
      <c r="H8637">
        <v>30</v>
      </c>
      <c r="I8637" t="s">
        <v>244</v>
      </c>
      <c r="J8637" t="s">
        <v>250</v>
      </c>
      <c r="K8637">
        <v>0</v>
      </c>
      <c r="L8637">
        <v>5</v>
      </c>
      <c r="M8637">
        <v>0</v>
      </c>
      <c r="N8637">
        <v>0</v>
      </c>
      <c r="O8637">
        <v>6</v>
      </c>
      <c r="P8637">
        <v>-1</v>
      </c>
      <c r="Q8637" s="28">
        <v>41277.497916666667</v>
      </c>
      <c r="R8637" s="28">
        <v>41278.063888888886</v>
      </c>
      <c r="S8637" t="s">
        <v>27972</v>
      </c>
      <c r="T8637" s="27">
        <v>41277</v>
      </c>
      <c r="V8637">
        <v>1</v>
      </c>
      <c r="W8637" t="s">
        <v>32</v>
      </c>
      <c r="X8637" t="s">
        <v>359</v>
      </c>
      <c r="Y8637">
        <v>1</v>
      </c>
      <c r="AA8637" t="s">
        <v>27973</v>
      </c>
      <c r="AB8637" t="s">
        <v>36</v>
      </c>
      <c r="AC8637">
        <v>862</v>
      </c>
      <c r="AD8637" s="27">
        <v>41298</v>
      </c>
      <c r="AE8637" t="s">
        <v>324</v>
      </c>
      <c r="AF8637" s="27">
        <v>42160</v>
      </c>
      <c r="AG8637" s="27">
        <v>42160</v>
      </c>
      <c r="AH8637">
        <v>0</v>
      </c>
      <c r="AN8637" t="s">
        <v>238</v>
      </c>
      <c r="AO8637">
        <v>3</v>
      </c>
      <c r="AP8637" t="s">
        <v>239</v>
      </c>
      <c r="AQ8637" s="27">
        <v>41278</v>
      </c>
      <c r="AR8637" t="s">
        <v>240</v>
      </c>
      <c r="AS8637">
        <v>5</v>
      </c>
      <c r="AT8637" t="s">
        <v>246</v>
      </c>
      <c r="AU8637" s="27">
        <v>41278</v>
      </c>
    </row>
    <row r="8638" spans="1:47" x14ac:dyDescent="0.2">
      <c r="A8638">
        <v>8637</v>
      </c>
      <c r="B8638" t="s">
        <v>27974</v>
      </c>
      <c r="C8638" t="s">
        <v>21979</v>
      </c>
      <c r="D8638" t="s">
        <v>27975</v>
      </c>
      <c r="E8638" s="27">
        <v>42002</v>
      </c>
      <c r="F8638" t="s">
        <v>233</v>
      </c>
      <c r="G8638" s="27">
        <v>29198</v>
      </c>
      <c r="H8638">
        <v>36</v>
      </c>
      <c r="I8638" t="s">
        <v>244</v>
      </c>
      <c r="J8638" t="s">
        <v>353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-2</v>
      </c>
      <c r="Q8638" s="28">
        <v>42000.17083333333</v>
      </c>
      <c r="R8638" s="28">
        <v>42001.066666666666</v>
      </c>
      <c r="S8638" t="s">
        <v>27976</v>
      </c>
      <c r="T8638" s="27">
        <v>42000</v>
      </c>
      <c r="V8638">
        <v>2</v>
      </c>
      <c r="W8638" t="s">
        <v>36</v>
      </c>
      <c r="X8638" t="s">
        <v>263</v>
      </c>
      <c r="Y8638">
        <v>0</v>
      </c>
      <c r="AB8638" t="s">
        <v>237</v>
      </c>
      <c r="AH8638">
        <v>0</v>
      </c>
      <c r="AN8638" t="s">
        <v>238</v>
      </c>
      <c r="AO8638">
        <v>1</v>
      </c>
      <c r="AP8638" t="s">
        <v>239</v>
      </c>
      <c r="AQ8638" s="27">
        <v>42002</v>
      </c>
      <c r="AR8638" t="s">
        <v>240</v>
      </c>
      <c r="AS8638">
        <v>1</v>
      </c>
      <c r="AT8638" t="s">
        <v>239</v>
      </c>
      <c r="AU8638" s="27">
        <v>42002</v>
      </c>
    </row>
    <row r="8639" spans="1:47" x14ac:dyDescent="0.2">
      <c r="A8639">
        <v>8638</v>
      </c>
      <c r="B8639" t="s">
        <v>27977</v>
      </c>
      <c r="C8639" t="s">
        <v>484</v>
      </c>
      <c r="D8639" t="s">
        <v>4755</v>
      </c>
      <c r="E8639" s="27">
        <v>41501</v>
      </c>
      <c r="F8639" t="s">
        <v>233</v>
      </c>
      <c r="G8639" s="27">
        <v>30896</v>
      </c>
      <c r="H8639">
        <v>31</v>
      </c>
      <c r="I8639" t="s">
        <v>244</v>
      </c>
      <c r="J8639" t="s">
        <v>250</v>
      </c>
      <c r="K8639">
        <v>0</v>
      </c>
      <c r="L8639">
        <v>8</v>
      </c>
      <c r="M8639">
        <v>0</v>
      </c>
      <c r="N8639">
        <v>0</v>
      </c>
      <c r="O8639">
        <v>9</v>
      </c>
      <c r="P8639">
        <v>0</v>
      </c>
      <c r="Q8639" s="28">
        <v>41501.183333333334</v>
      </c>
      <c r="R8639" s="28">
        <v>41502.14166666667</v>
      </c>
      <c r="S8639" t="s">
        <v>27978</v>
      </c>
      <c r="T8639" s="27">
        <v>41501</v>
      </c>
      <c r="V8639">
        <v>0</v>
      </c>
      <c r="W8639" t="s">
        <v>32</v>
      </c>
      <c r="X8639" t="s">
        <v>729</v>
      </c>
      <c r="Y8639">
        <v>1</v>
      </c>
      <c r="AA8639" t="s">
        <v>27979</v>
      </c>
      <c r="AB8639" t="s">
        <v>36</v>
      </c>
      <c r="AC8639">
        <v>0</v>
      </c>
      <c r="AD8639" s="27">
        <v>41609</v>
      </c>
      <c r="AE8639" t="s">
        <v>474</v>
      </c>
      <c r="AF8639" s="27">
        <v>41609</v>
      </c>
      <c r="AG8639" s="27">
        <v>41610</v>
      </c>
      <c r="AH8639">
        <v>1</v>
      </c>
      <c r="AJ8639" t="s">
        <v>27980</v>
      </c>
      <c r="AK8639" t="s">
        <v>462</v>
      </c>
      <c r="AL8639" s="27">
        <v>41838</v>
      </c>
      <c r="AM8639" t="s">
        <v>279</v>
      </c>
      <c r="AN8639" t="s">
        <v>238</v>
      </c>
      <c r="AO8639">
        <v>6</v>
      </c>
      <c r="AP8639" t="s">
        <v>246</v>
      </c>
      <c r="AQ8639" s="27">
        <v>41501</v>
      </c>
      <c r="AR8639" t="s">
        <v>240</v>
      </c>
      <c r="AS8639">
        <v>8</v>
      </c>
      <c r="AT8639" t="s">
        <v>269</v>
      </c>
      <c r="AU8639" s="27">
        <v>41501</v>
      </c>
    </row>
    <row r="8640" spans="1:47" x14ac:dyDescent="0.2">
      <c r="A8640">
        <v>8639</v>
      </c>
      <c r="B8640" t="s">
        <v>27981</v>
      </c>
      <c r="C8640" t="s">
        <v>4800</v>
      </c>
      <c r="D8640" t="s">
        <v>3886</v>
      </c>
      <c r="E8640" s="27">
        <v>41388</v>
      </c>
      <c r="F8640" t="s">
        <v>294</v>
      </c>
      <c r="G8640" s="27">
        <v>34717</v>
      </c>
      <c r="H8640">
        <v>21</v>
      </c>
      <c r="I8640" t="s">
        <v>259</v>
      </c>
      <c r="J8640" t="s">
        <v>250</v>
      </c>
      <c r="K8640">
        <v>0</v>
      </c>
      <c r="L8640">
        <v>6</v>
      </c>
      <c r="M8640">
        <v>1</v>
      </c>
      <c r="N8640">
        <v>0</v>
      </c>
      <c r="O8640">
        <v>2</v>
      </c>
      <c r="P8640">
        <v>-12</v>
      </c>
      <c r="Q8640" s="28">
        <v>41376.084027777775</v>
      </c>
      <c r="R8640" s="28">
        <v>41388.444444444445</v>
      </c>
      <c r="S8640" t="s">
        <v>27982</v>
      </c>
      <c r="T8640" s="27">
        <v>41376</v>
      </c>
      <c r="V8640">
        <v>12</v>
      </c>
      <c r="W8640" t="s">
        <v>32</v>
      </c>
      <c r="X8640" t="s">
        <v>4142</v>
      </c>
      <c r="Y8640">
        <v>1</v>
      </c>
      <c r="AA8640" t="s">
        <v>27983</v>
      </c>
      <c r="AB8640" t="s">
        <v>36</v>
      </c>
      <c r="AD8640" s="27">
        <v>42247</v>
      </c>
      <c r="AE8640" t="s">
        <v>324</v>
      </c>
      <c r="AH8640">
        <v>0</v>
      </c>
      <c r="AN8640" t="s">
        <v>238</v>
      </c>
      <c r="AO8640">
        <v>7</v>
      </c>
      <c r="AP8640" t="s">
        <v>246</v>
      </c>
      <c r="AQ8640" s="27">
        <v>41388</v>
      </c>
      <c r="AR8640" t="s">
        <v>240</v>
      </c>
      <c r="AS8640">
        <v>6</v>
      </c>
      <c r="AT8640" t="s">
        <v>246</v>
      </c>
      <c r="AU8640" s="27">
        <v>41388</v>
      </c>
    </row>
    <row r="8641" spans="1:47" x14ac:dyDescent="0.2">
      <c r="A8641">
        <v>8640</v>
      </c>
      <c r="B8641" t="s">
        <v>27984</v>
      </c>
      <c r="C8641" t="s">
        <v>2390</v>
      </c>
      <c r="D8641" t="s">
        <v>1087</v>
      </c>
      <c r="E8641" s="27">
        <v>41959</v>
      </c>
      <c r="F8641" t="s">
        <v>233</v>
      </c>
      <c r="G8641" s="27">
        <v>30606</v>
      </c>
      <c r="H8641">
        <v>32</v>
      </c>
      <c r="I8641" t="s">
        <v>244</v>
      </c>
      <c r="J8641" t="s">
        <v>245</v>
      </c>
      <c r="K8641">
        <v>0</v>
      </c>
      <c r="L8641">
        <v>4</v>
      </c>
      <c r="M8641">
        <v>0</v>
      </c>
      <c r="N8641">
        <v>0</v>
      </c>
      <c r="O8641">
        <v>0</v>
      </c>
      <c r="P8641">
        <v>0</v>
      </c>
      <c r="Q8641" s="28">
        <v>41959.281944444447</v>
      </c>
      <c r="R8641" s="28">
        <v>41961.160416666666</v>
      </c>
      <c r="S8641" t="s">
        <v>27985</v>
      </c>
      <c r="T8641" s="27">
        <v>41959</v>
      </c>
      <c r="V8641">
        <v>0</v>
      </c>
      <c r="W8641" t="s">
        <v>36</v>
      </c>
      <c r="X8641" t="s">
        <v>279</v>
      </c>
      <c r="Y8641">
        <v>0</v>
      </c>
      <c r="AB8641" t="s">
        <v>237</v>
      </c>
      <c r="AH8641">
        <v>0</v>
      </c>
      <c r="AN8641" t="s">
        <v>238</v>
      </c>
      <c r="AO8641">
        <v>3</v>
      </c>
      <c r="AP8641" t="s">
        <v>239</v>
      </c>
      <c r="AQ8641" s="27">
        <v>41959</v>
      </c>
      <c r="AR8641" t="s">
        <v>240</v>
      </c>
      <c r="AS8641">
        <v>4</v>
      </c>
      <c r="AT8641" t="s">
        <v>239</v>
      </c>
      <c r="AU8641" s="27">
        <v>41959</v>
      </c>
    </row>
    <row r="8642" spans="1:47" x14ac:dyDescent="0.2">
      <c r="A8642">
        <v>8641</v>
      </c>
      <c r="B8642" t="s">
        <v>27986</v>
      </c>
      <c r="C8642" t="s">
        <v>27987</v>
      </c>
      <c r="D8642" t="s">
        <v>7752</v>
      </c>
      <c r="E8642" s="27">
        <v>41505</v>
      </c>
      <c r="F8642" t="s">
        <v>233</v>
      </c>
      <c r="G8642" s="27">
        <v>14164</v>
      </c>
      <c r="H8642">
        <v>77</v>
      </c>
      <c r="I8642" t="s">
        <v>234</v>
      </c>
      <c r="J8642" t="s">
        <v>245</v>
      </c>
      <c r="K8642">
        <v>0</v>
      </c>
      <c r="L8642">
        <v>1</v>
      </c>
      <c r="M8642">
        <v>0</v>
      </c>
      <c r="N8642">
        <v>0</v>
      </c>
      <c r="O8642">
        <v>1</v>
      </c>
      <c r="P8642">
        <v>-1</v>
      </c>
      <c r="Q8642" s="28">
        <v>41504.089583333334</v>
      </c>
      <c r="R8642" s="28">
        <v>41507.352777777778</v>
      </c>
      <c r="S8642" t="s">
        <v>27988</v>
      </c>
      <c r="T8642" s="27">
        <v>41503</v>
      </c>
      <c r="V8642">
        <v>2</v>
      </c>
      <c r="W8642" t="s">
        <v>36</v>
      </c>
      <c r="X8642" t="s">
        <v>780</v>
      </c>
      <c r="Y8642">
        <v>0</v>
      </c>
      <c r="AB8642" t="s">
        <v>237</v>
      </c>
      <c r="AH8642">
        <v>0</v>
      </c>
      <c r="AN8642" t="s">
        <v>238</v>
      </c>
      <c r="AO8642">
        <v>1</v>
      </c>
      <c r="AP8642" t="s">
        <v>239</v>
      </c>
      <c r="AQ8642" s="27">
        <v>41505</v>
      </c>
      <c r="AR8642" t="s">
        <v>240</v>
      </c>
      <c r="AS8642">
        <v>1</v>
      </c>
      <c r="AT8642" t="s">
        <v>239</v>
      </c>
      <c r="AU8642" s="27">
        <v>41505</v>
      </c>
    </row>
    <row r="8643" spans="1:47" x14ac:dyDescent="0.2">
      <c r="A8643">
        <v>8642</v>
      </c>
      <c r="B8643" t="s">
        <v>27989</v>
      </c>
      <c r="C8643" t="s">
        <v>618</v>
      </c>
      <c r="D8643" t="s">
        <v>27990</v>
      </c>
      <c r="E8643" s="27">
        <v>41565</v>
      </c>
      <c r="F8643" t="s">
        <v>233</v>
      </c>
      <c r="G8643" s="27">
        <v>20101</v>
      </c>
      <c r="H8643">
        <v>61</v>
      </c>
      <c r="I8643" t="s">
        <v>234</v>
      </c>
      <c r="J8643" t="s">
        <v>245</v>
      </c>
      <c r="K8643">
        <v>0</v>
      </c>
      <c r="L8643">
        <v>6</v>
      </c>
      <c r="M8643">
        <v>0</v>
      </c>
      <c r="N8643">
        <v>0</v>
      </c>
      <c r="O8643">
        <v>4</v>
      </c>
      <c r="P8643">
        <v>-1</v>
      </c>
      <c r="Q8643" s="28">
        <v>41564.193055555559</v>
      </c>
      <c r="R8643" s="28">
        <v>41683.174305555556</v>
      </c>
      <c r="S8643" t="s">
        <v>27991</v>
      </c>
      <c r="T8643" s="27">
        <v>41564</v>
      </c>
      <c r="V8643">
        <v>1</v>
      </c>
      <c r="W8643" t="s">
        <v>32</v>
      </c>
      <c r="X8643" t="s">
        <v>588</v>
      </c>
      <c r="Y8643">
        <v>0</v>
      </c>
      <c r="AB8643" t="s">
        <v>237</v>
      </c>
      <c r="AH8643">
        <v>0</v>
      </c>
      <c r="AN8643" t="s">
        <v>238</v>
      </c>
      <c r="AO8643">
        <v>5</v>
      </c>
      <c r="AP8643" t="s">
        <v>246</v>
      </c>
      <c r="AQ8643" s="27">
        <v>41565</v>
      </c>
      <c r="AR8643" t="s">
        <v>240</v>
      </c>
      <c r="AS8643">
        <v>6</v>
      </c>
      <c r="AT8643" t="s">
        <v>246</v>
      </c>
      <c r="AU8643" s="27">
        <v>41565</v>
      </c>
    </row>
    <row r="8644" spans="1:47" x14ac:dyDescent="0.2">
      <c r="A8644">
        <v>8643</v>
      </c>
      <c r="B8644" t="s">
        <v>27992</v>
      </c>
      <c r="C8644" t="s">
        <v>21979</v>
      </c>
      <c r="D8644" t="s">
        <v>27993</v>
      </c>
      <c r="E8644" s="27">
        <v>41958</v>
      </c>
      <c r="F8644" t="s">
        <v>233</v>
      </c>
      <c r="G8644" s="27">
        <v>27675</v>
      </c>
      <c r="H8644">
        <v>40</v>
      </c>
      <c r="I8644" t="s">
        <v>244</v>
      </c>
      <c r="J8644" t="s">
        <v>353</v>
      </c>
      <c r="K8644">
        <v>0</v>
      </c>
      <c r="L8644">
        <v>2</v>
      </c>
      <c r="M8644">
        <v>0</v>
      </c>
      <c r="N8644">
        <v>0</v>
      </c>
      <c r="O8644">
        <v>2</v>
      </c>
      <c r="P8644">
        <v>-1</v>
      </c>
      <c r="Q8644" s="28">
        <v>41957.164583333331</v>
      </c>
      <c r="R8644" s="28">
        <v>41958.2</v>
      </c>
      <c r="S8644" t="s">
        <v>27994</v>
      </c>
      <c r="U8644" s="27">
        <v>41572</v>
      </c>
      <c r="V8644">
        <v>386</v>
      </c>
      <c r="W8644" t="s">
        <v>36</v>
      </c>
      <c r="X8644" t="s">
        <v>274</v>
      </c>
      <c r="Y8644">
        <v>0</v>
      </c>
      <c r="AB8644" t="s">
        <v>237</v>
      </c>
      <c r="AH8644">
        <v>0</v>
      </c>
      <c r="AN8644" t="s">
        <v>238</v>
      </c>
      <c r="AO8644">
        <v>1</v>
      </c>
      <c r="AP8644" t="s">
        <v>239</v>
      </c>
      <c r="AQ8644" s="27">
        <v>41958</v>
      </c>
      <c r="AR8644" t="s">
        <v>240</v>
      </c>
      <c r="AS8644">
        <v>2</v>
      </c>
      <c r="AT8644" t="s">
        <v>239</v>
      </c>
      <c r="AU8644" s="27">
        <v>41958</v>
      </c>
    </row>
    <row r="8645" spans="1:47" x14ac:dyDescent="0.2">
      <c r="A8645">
        <v>8644</v>
      </c>
      <c r="B8645" t="s">
        <v>27995</v>
      </c>
      <c r="C8645" t="s">
        <v>11029</v>
      </c>
      <c r="D8645" t="s">
        <v>27996</v>
      </c>
      <c r="E8645" s="27">
        <v>41600</v>
      </c>
      <c r="F8645" t="s">
        <v>294</v>
      </c>
      <c r="G8645" s="27">
        <v>27303</v>
      </c>
      <c r="H8645">
        <v>41</v>
      </c>
      <c r="I8645" t="s">
        <v>244</v>
      </c>
      <c r="J8645" t="s">
        <v>250</v>
      </c>
      <c r="K8645">
        <v>0</v>
      </c>
      <c r="L8645">
        <v>1</v>
      </c>
      <c r="M8645">
        <v>0</v>
      </c>
      <c r="N8645">
        <v>0</v>
      </c>
      <c r="O8645">
        <v>0</v>
      </c>
      <c r="P8645">
        <v>-1</v>
      </c>
      <c r="Q8645" s="28">
        <v>41599.423611111109</v>
      </c>
      <c r="R8645" s="28">
        <v>41600.387499999997</v>
      </c>
      <c r="S8645" t="s">
        <v>27997</v>
      </c>
      <c r="T8645" s="27">
        <v>41599</v>
      </c>
      <c r="V8645">
        <v>1</v>
      </c>
      <c r="W8645" t="s">
        <v>36</v>
      </c>
      <c r="X8645" t="s">
        <v>279</v>
      </c>
      <c r="Y8645">
        <v>0</v>
      </c>
      <c r="AB8645" t="s">
        <v>237</v>
      </c>
      <c r="AH8645">
        <v>0</v>
      </c>
      <c r="AN8645" t="s">
        <v>238</v>
      </c>
      <c r="AO8645">
        <v>1</v>
      </c>
      <c r="AP8645" t="s">
        <v>239</v>
      </c>
      <c r="AQ8645" s="27">
        <v>41600</v>
      </c>
      <c r="AR8645" t="s">
        <v>240</v>
      </c>
      <c r="AS8645">
        <v>1</v>
      </c>
      <c r="AT8645" t="s">
        <v>239</v>
      </c>
      <c r="AU8645" s="27">
        <v>41600</v>
      </c>
    </row>
    <row r="8646" spans="1:47" x14ac:dyDescent="0.2">
      <c r="A8646">
        <v>8645</v>
      </c>
      <c r="B8646" t="s">
        <v>27998</v>
      </c>
      <c r="C8646" t="s">
        <v>27999</v>
      </c>
      <c r="D8646" t="s">
        <v>15719</v>
      </c>
      <c r="E8646" s="27">
        <v>41806</v>
      </c>
      <c r="F8646" t="s">
        <v>233</v>
      </c>
      <c r="G8646" s="27">
        <v>24023</v>
      </c>
      <c r="H8646">
        <v>50</v>
      </c>
      <c r="I8646" t="s">
        <v>234</v>
      </c>
      <c r="J8646" t="s">
        <v>22</v>
      </c>
      <c r="K8646">
        <v>0</v>
      </c>
      <c r="L8646">
        <v>1</v>
      </c>
      <c r="M8646">
        <v>0</v>
      </c>
      <c r="N8646">
        <v>0</v>
      </c>
      <c r="O8646">
        <v>0</v>
      </c>
      <c r="W8646" t="s">
        <v>237</v>
      </c>
      <c r="Y8646">
        <v>-1</v>
      </c>
      <c r="AB8646" t="s">
        <v>237</v>
      </c>
      <c r="AH8646">
        <v>0</v>
      </c>
      <c r="AN8646" t="s">
        <v>238</v>
      </c>
      <c r="AO8646">
        <v>1</v>
      </c>
      <c r="AP8646" t="s">
        <v>239</v>
      </c>
      <c r="AQ8646" s="27">
        <v>41806</v>
      </c>
      <c r="AR8646" t="s">
        <v>240</v>
      </c>
      <c r="AS8646">
        <v>1</v>
      </c>
      <c r="AT8646" t="s">
        <v>239</v>
      </c>
      <c r="AU8646" s="27">
        <v>41806</v>
      </c>
    </row>
    <row r="8647" spans="1:47" x14ac:dyDescent="0.2">
      <c r="A8647">
        <v>8646</v>
      </c>
      <c r="B8647" t="s">
        <v>28000</v>
      </c>
      <c r="C8647" t="s">
        <v>1840</v>
      </c>
      <c r="D8647" t="s">
        <v>28001</v>
      </c>
      <c r="E8647" s="27">
        <v>41599</v>
      </c>
      <c r="F8647" t="s">
        <v>294</v>
      </c>
      <c r="G8647" s="27">
        <v>33520</v>
      </c>
      <c r="H8647">
        <v>24</v>
      </c>
      <c r="I8647" t="s">
        <v>259</v>
      </c>
      <c r="J8647" t="s">
        <v>245</v>
      </c>
      <c r="K8647">
        <v>0</v>
      </c>
      <c r="L8647">
        <v>5</v>
      </c>
      <c r="M8647">
        <v>0</v>
      </c>
      <c r="N8647">
        <v>0</v>
      </c>
      <c r="O8647">
        <v>0</v>
      </c>
      <c r="P8647">
        <v>-1</v>
      </c>
      <c r="Q8647" s="28">
        <v>41598.28402777778</v>
      </c>
      <c r="R8647" s="28">
        <v>41599.324999999997</v>
      </c>
      <c r="S8647" t="s">
        <v>28002</v>
      </c>
      <c r="T8647" s="27">
        <v>41598</v>
      </c>
      <c r="V8647">
        <v>1</v>
      </c>
      <c r="W8647" t="s">
        <v>36</v>
      </c>
      <c r="X8647" t="s">
        <v>279</v>
      </c>
      <c r="Y8647">
        <v>0</v>
      </c>
      <c r="AB8647" t="s">
        <v>237</v>
      </c>
      <c r="AH8647">
        <v>0</v>
      </c>
      <c r="AN8647" t="s">
        <v>238</v>
      </c>
      <c r="AO8647">
        <v>4</v>
      </c>
      <c r="AP8647" t="s">
        <v>239</v>
      </c>
      <c r="AQ8647" s="27">
        <v>41599</v>
      </c>
      <c r="AR8647" t="s">
        <v>240</v>
      </c>
      <c r="AS8647">
        <v>5</v>
      </c>
      <c r="AT8647" t="s">
        <v>246</v>
      </c>
      <c r="AU8647" s="27">
        <v>41599</v>
      </c>
    </row>
    <row r="8648" spans="1:47" x14ac:dyDescent="0.2">
      <c r="A8648">
        <v>8647</v>
      </c>
      <c r="B8648" t="s">
        <v>28003</v>
      </c>
      <c r="C8648" t="s">
        <v>6022</v>
      </c>
      <c r="D8648" t="s">
        <v>249</v>
      </c>
      <c r="E8648" s="27">
        <v>41381</v>
      </c>
      <c r="F8648" t="s">
        <v>294</v>
      </c>
      <c r="G8648" s="27">
        <v>29897</v>
      </c>
      <c r="H8648">
        <v>34</v>
      </c>
      <c r="I8648" t="s">
        <v>244</v>
      </c>
      <c r="J8648" t="s">
        <v>250</v>
      </c>
      <c r="K8648">
        <v>0</v>
      </c>
      <c r="L8648">
        <v>3</v>
      </c>
      <c r="M8648">
        <v>0</v>
      </c>
      <c r="N8648">
        <v>0</v>
      </c>
      <c r="O8648">
        <v>5</v>
      </c>
      <c r="P8648">
        <v>-1</v>
      </c>
      <c r="Q8648" s="28">
        <v>41380.049305555556</v>
      </c>
      <c r="R8648" s="28">
        <v>41381.239583333336</v>
      </c>
      <c r="S8648" t="s">
        <v>28004</v>
      </c>
      <c r="U8648" s="27">
        <v>41380</v>
      </c>
      <c r="V8648">
        <v>1</v>
      </c>
      <c r="W8648" t="s">
        <v>32</v>
      </c>
      <c r="X8648" t="s">
        <v>274</v>
      </c>
      <c r="Y8648">
        <v>1</v>
      </c>
      <c r="AA8648" t="s">
        <v>28005</v>
      </c>
      <c r="AB8648" t="s">
        <v>32</v>
      </c>
      <c r="AC8648">
        <v>0</v>
      </c>
      <c r="AD8648" s="27">
        <v>42154</v>
      </c>
      <c r="AE8648" t="s">
        <v>359</v>
      </c>
      <c r="AF8648" s="27">
        <v>42154</v>
      </c>
      <c r="AG8648" s="27">
        <v>42155</v>
      </c>
      <c r="AH8648">
        <v>0</v>
      </c>
      <c r="AN8648" t="s">
        <v>238</v>
      </c>
      <c r="AO8648">
        <v>3</v>
      </c>
      <c r="AP8648" t="s">
        <v>239</v>
      </c>
      <c r="AQ8648" s="27">
        <v>41381</v>
      </c>
      <c r="AR8648" t="s">
        <v>240</v>
      </c>
      <c r="AS8648">
        <v>3</v>
      </c>
      <c r="AT8648" t="s">
        <v>239</v>
      </c>
      <c r="AU8648" s="27">
        <v>41381</v>
      </c>
    </row>
    <row r="8649" spans="1:47" x14ac:dyDescent="0.2">
      <c r="A8649">
        <v>8648</v>
      </c>
      <c r="B8649" t="s">
        <v>28006</v>
      </c>
      <c r="C8649" t="s">
        <v>28007</v>
      </c>
      <c r="D8649" t="s">
        <v>381</v>
      </c>
      <c r="E8649" s="27">
        <v>41943</v>
      </c>
      <c r="F8649" t="s">
        <v>233</v>
      </c>
      <c r="G8649" s="27">
        <v>30279</v>
      </c>
      <c r="H8649">
        <v>33</v>
      </c>
      <c r="I8649" t="s">
        <v>244</v>
      </c>
      <c r="J8649" t="s">
        <v>250</v>
      </c>
      <c r="K8649">
        <v>0</v>
      </c>
      <c r="L8649">
        <v>2</v>
      </c>
      <c r="M8649">
        <v>0</v>
      </c>
      <c r="N8649">
        <v>0</v>
      </c>
      <c r="O8649">
        <v>15</v>
      </c>
      <c r="P8649">
        <v>-85</v>
      </c>
      <c r="Q8649" s="28">
        <v>41858.173611111109</v>
      </c>
      <c r="R8649" s="28">
        <v>41858.058333333334</v>
      </c>
      <c r="S8649" t="s">
        <v>28008</v>
      </c>
      <c r="T8649" s="27">
        <v>41858</v>
      </c>
      <c r="V8649">
        <v>85</v>
      </c>
      <c r="W8649" t="s">
        <v>36</v>
      </c>
      <c r="X8649" t="s">
        <v>422</v>
      </c>
      <c r="Y8649">
        <v>0</v>
      </c>
      <c r="AB8649" t="s">
        <v>237</v>
      </c>
      <c r="AH8649">
        <v>0</v>
      </c>
      <c r="AN8649" t="s">
        <v>238</v>
      </c>
      <c r="AO8649">
        <v>1</v>
      </c>
      <c r="AP8649" t="s">
        <v>239</v>
      </c>
      <c r="AQ8649" s="27">
        <v>41943</v>
      </c>
      <c r="AR8649" t="s">
        <v>240</v>
      </c>
      <c r="AS8649">
        <v>2</v>
      </c>
      <c r="AT8649" t="s">
        <v>239</v>
      </c>
      <c r="AU8649" s="27">
        <v>41943</v>
      </c>
    </row>
    <row r="8650" spans="1:47" x14ac:dyDescent="0.2">
      <c r="A8650">
        <v>8649</v>
      </c>
      <c r="B8650" t="s">
        <v>28009</v>
      </c>
      <c r="C8650" t="s">
        <v>5866</v>
      </c>
      <c r="D8650" t="s">
        <v>26938</v>
      </c>
      <c r="E8650" s="27">
        <v>41277</v>
      </c>
      <c r="F8650" t="s">
        <v>233</v>
      </c>
      <c r="G8650" s="27">
        <v>29959</v>
      </c>
      <c r="H8650">
        <v>34</v>
      </c>
      <c r="I8650" t="s">
        <v>244</v>
      </c>
      <c r="J8650" t="s">
        <v>245</v>
      </c>
      <c r="K8650">
        <v>0</v>
      </c>
      <c r="L8650">
        <v>2</v>
      </c>
      <c r="M8650">
        <v>0</v>
      </c>
      <c r="N8650">
        <v>0</v>
      </c>
      <c r="O8650">
        <v>3</v>
      </c>
      <c r="P8650">
        <v>47</v>
      </c>
      <c r="Q8650" s="28">
        <v>41324.213888888888</v>
      </c>
      <c r="R8650" s="28">
        <v>41332.449999999997</v>
      </c>
      <c r="S8650" t="s">
        <v>28010</v>
      </c>
      <c r="U8650" s="27">
        <v>41266</v>
      </c>
      <c r="V8650">
        <v>11</v>
      </c>
      <c r="W8650" t="s">
        <v>32</v>
      </c>
      <c r="X8650" t="s">
        <v>274</v>
      </c>
      <c r="Y8650">
        <v>1</v>
      </c>
      <c r="AA8650" t="s">
        <v>28011</v>
      </c>
      <c r="AB8650" t="s">
        <v>32</v>
      </c>
      <c r="AC8650">
        <v>0</v>
      </c>
      <c r="AD8650" s="27">
        <v>41324</v>
      </c>
      <c r="AE8650" t="s">
        <v>939</v>
      </c>
      <c r="AF8650" s="27">
        <v>41324</v>
      </c>
      <c r="AG8650" s="27">
        <v>41332</v>
      </c>
      <c r="AH8650">
        <v>0</v>
      </c>
      <c r="AN8650" t="s">
        <v>238</v>
      </c>
      <c r="AO8650">
        <v>1</v>
      </c>
      <c r="AP8650" t="s">
        <v>239</v>
      </c>
      <c r="AQ8650" s="27">
        <v>41277</v>
      </c>
      <c r="AR8650" t="s">
        <v>240</v>
      </c>
      <c r="AS8650">
        <v>2</v>
      </c>
      <c r="AT8650" t="s">
        <v>239</v>
      </c>
      <c r="AU8650" s="27">
        <v>41277</v>
      </c>
    </row>
    <row r="8651" spans="1:47" x14ac:dyDescent="0.2">
      <c r="A8651">
        <v>8650</v>
      </c>
      <c r="B8651" t="s">
        <v>28012</v>
      </c>
      <c r="C8651" t="s">
        <v>7941</v>
      </c>
      <c r="D8651" t="s">
        <v>9493</v>
      </c>
      <c r="E8651" s="27">
        <v>41311</v>
      </c>
      <c r="F8651" t="s">
        <v>233</v>
      </c>
      <c r="G8651" s="27">
        <v>32306</v>
      </c>
      <c r="H8651">
        <v>27</v>
      </c>
      <c r="I8651" t="s">
        <v>244</v>
      </c>
      <c r="J8651" t="s">
        <v>353</v>
      </c>
      <c r="K8651">
        <v>0</v>
      </c>
      <c r="L8651">
        <v>3</v>
      </c>
      <c r="M8651">
        <v>0</v>
      </c>
      <c r="N8651">
        <v>0</v>
      </c>
      <c r="O8651">
        <v>1</v>
      </c>
      <c r="P8651">
        <v>0</v>
      </c>
      <c r="Q8651" s="28">
        <v>41311.142361111109</v>
      </c>
      <c r="R8651" s="28">
        <v>41312.128472222219</v>
      </c>
      <c r="S8651" t="s">
        <v>28013</v>
      </c>
      <c r="T8651" s="27">
        <v>41310</v>
      </c>
      <c r="V8651">
        <v>1</v>
      </c>
      <c r="W8651" t="s">
        <v>32</v>
      </c>
      <c r="X8651" t="s">
        <v>337</v>
      </c>
      <c r="Y8651">
        <v>0</v>
      </c>
      <c r="AB8651" t="s">
        <v>237</v>
      </c>
      <c r="AH8651">
        <v>0</v>
      </c>
      <c r="AN8651" t="s">
        <v>238</v>
      </c>
      <c r="AO8651">
        <v>3</v>
      </c>
      <c r="AP8651" t="s">
        <v>239</v>
      </c>
      <c r="AQ8651" s="27">
        <v>41311</v>
      </c>
      <c r="AR8651" t="s">
        <v>240</v>
      </c>
      <c r="AS8651">
        <v>3</v>
      </c>
      <c r="AT8651" t="s">
        <v>239</v>
      </c>
      <c r="AU8651" s="27">
        <v>41311</v>
      </c>
    </row>
    <row r="8652" spans="1:47" x14ac:dyDescent="0.2">
      <c r="A8652">
        <v>8651</v>
      </c>
      <c r="B8652" t="s">
        <v>28014</v>
      </c>
      <c r="C8652" t="s">
        <v>28015</v>
      </c>
      <c r="D8652" t="s">
        <v>20024</v>
      </c>
      <c r="E8652" s="27">
        <v>41572</v>
      </c>
      <c r="F8652" t="s">
        <v>233</v>
      </c>
      <c r="G8652" s="27">
        <v>33138</v>
      </c>
      <c r="H8652">
        <v>25</v>
      </c>
      <c r="I8652" t="s">
        <v>244</v>
      </c>
      <c r="J8652" t="s">
        <v>250</v>
      </c>
      <c r="K8652">
        <v>0</v>
      </c>
      <c r="L8652">
        <v>7</v>
      </c>
      <c r="M8652">
        <v>0</v>
      </c>
      <c r="N8652">
        <v>2</v>
      </c>
      <c r="O8652">
        <v>6</v>
      </c>
      <c r="P8652">
        <v>-1</v>
      </c>
      <c r="Q8652" s="28">
        <v>41571.487500000003</v>
      </c>
      <c r="R8652" s="28">
        <v>41572.34375</v>
      </c>
      <c r="S8652" t="s">
        <v>28016</v>
      </c>
      <c r="T8652" s="27">
        <v>41571</v>
      </c>
      <c r="V8652">
        <v>1</v>
      </c>
      <c r="W8652" t="s">
        <v>36</v>
      </c>
      <c r="X8652" t="s">
        <v>1077</v>
      </c>
      <c r="Y8652">
        <v>1</v>
      </c>
      <c r="AA8652" t="s">
        <v>28017</v>
      </c>
      <c r="AB8652" t="s">
        <v>36</v>
      </c>
      <c r="AD8652" s="27">
        <v>41816</v>
      </c>
      <c r="AE8652" t="s">
        <v>422</v>
      </c>
      <c r="AH8652">
        <v>0</v>
      </c>
      <c r="AN8652" t="s">
        <v>238</v>
      </c>
      <c r="AO8652">
        <v>5</v>
      </c>
      <c r="AP8652" t="s">
        <v>246</v>
      </c>
      <c r="AQ8652" s="27">
        <v>41572</v>
      </c>
      <c r="AR8652" t="s">
        <v>240</v>
      </c>
      <c r="AS8652">
        <v>7</v>
      </c>
      <c r="AT8652" t="s">
        <v>246</v>
      </c>
      <c r="AU8652" s="27">
        <v>41572</v>
      </c>
    </row>
    <row r="8653" spans="1:47" x14ac:dyDescent="0.2">
      <c r="A8653">
        <v>8652</v>
      </c>
      <c r="B8653" t="s">
        <v>28018</v>
      </c>
      <c r="C8653" t="s">
        <v>5703</v>
      </c>
      <c r="D8653" t="s">
        <v>28019</v>
      </c>
      <c r="E8653" s="27">
        <v>41338</v>
      </c>
      <c r="F8653" t="s">
        <v>233</v>
      </c>
      <c r="G8653" s="27">
        <v>31171</v>
      </c>
      <c r="H8653">
        <v>30</v>
      </c>
      <c r="I8653" t="s">
        <v>244</v>
      </c>
      <c r="J8653" t="s">
        <v>250</v>
      </c>
      <c r="K8653">
        <v>0</v>
      </c>
      <c r="L8653">
        <v>1</v>
      </c>
      <c r="M8653">
        <v>0</v>
      </c>
      <c r="N8653">
        <v>0</v>
      </c>
      <c r="O8653">
        <v>1</v>
      </c>
      <c r="P8653">
        <v>-1</v>
      </c>
      <c r="Q8653" s="28">
        <v>41337.372916666667</v>
      </c>
      <c r="R8653" s="28">
        <v>41338.27847222222</v>
      </c>
      <c r="S8653" t="s">
        <v>28020</v>
      </c>
      <c r="T8653" s="27">
        <v>41337</v>
      </c>
      <c r="V8653">
        <v>1</v>
      </c>
      <c r="W8653" t="s">
        <v>32</v>
      </c>
      <c r="X8653" t="s">
        <v>8025</v>
      </c>
      <c r="Y8653">
        <v>0</v>
      </c>
      <c r="AB8653" t="s">
        <v>237</v>
      </c>
      <c r="AH8653">
        <v>0</v>
      </c>
      <c r="AN8653" t="s">
        <v>238</v>
      </c>
      <c r="AO8653">
        <v>2</v>
      </c>
      <c r="AP8653" t="s">
        <v>239</v>
      </c>
      <c r="AQ8653" s="27">
        <v>41338</v>
      </c>
      <c r="AR8653" t="s">
        <v>240</v>
      </c>
      <c r="AS8653">
        <v>1</v>
      </c>
      <c r="AT8653" t="s">
        <v>239</v>
      </c>
      <c r="AU8653" s="27">
        <v>41338</v>
      </c>
    </row>
    <row r="8654" spans="1:47" x14ac:dyDescent="0.2">
      <c r="A8654">
        <v>8653</v>
      </c>
      <c r="B8654" t="s">
        <v>28021</v>
      </c>
      <c r="C8654" t="s">
        <v>3064</v>
      </c>
      <c r="D8654" t="s">
        <v>28022</v>
      </c>
      <c r="E8654" s="27">
        <v>41324</v>
      </c>
      <c r="F8654" t="s">
        <v>233</v>
      </c>
      <c r="G8654" s="27">
        <v>20605</v>
      </c>
      <c r="H8654">
        <v>59</v>
      </c>
      <c r="I8654" t="s">
        <v>234</v>
      </c>
      <c r="J8654" t="s">
        <v>353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-4</v>
      </c>
      <c r="Q8654" s="28">
        <v>41320.496527777781</v>
      </c>
      <c r="R8654" s="28">
        <v>41322.094444444447</v>
      </c>
      <c r="S8654" t="s">
        <v>28023</v>
      </c>
      <c r="T8654" s="27">
        <v>41320</v>
      </c>
      <c r="V8654">
        <v>4</v>
      </c>
      <c r="W8654" t="s">
        <v>32</v>
      </c>
      <c r="X8654" t="s">
        <v>588</v>
      </c>
      <c r="Y8654">
        <v>0</v>
      </c>
      <c r="AB8654" t="s">
        <v>237</v>
      </c>
      <c r="AH8654">
        <v>0</v>
      </c>
      <c r="AN8654" t="s">
        <v>238</v>
      </c>
      <c r="AO8654">
        <v>1</v>
      </c>
      <c r="AP8654" t="s">
        <v>239</v>
      </c>
      <c r="AQ8654" s="27">
        <v>41324</v>
      </c>
      <c r="AR8654" t="s">
        <v>240</v>
      </c>
      <c r="AS8654">
        <v>1</v>
      </c>
      <c r="AT8654" t="s">
        <v>239</v>
      </c>
      <c r="AU8654" s="27">
        <v>41324</v>
      </c>
    </row>
    <row r="8655" spans="1:47" x14ac:dyDescent="0.2">
      <c r="A8655">
        <v>8654</v>
      </c>
      <c r="B8655" t="s">
        <v>28024</v>
      </c>
      <c r="C8655" t="s">
        <v>2600</v>
      </c>
      <c r="D8655" t="s">
        <v>18535</v>
      </c>
      <c r="E8655" s="27">
        <v>41801</v>
      </c>
      <c r="F8655" t="s">
        <v>233</v>
      </c>
      <c r="G8655" s="27">
        <v>34017</v>
      </c>
      <c r="H8655">
        <v>23</v>
      </c>
      <c r="I8655" t="s">
        <v>259</v>
      </c>
      <c r="J8655" t="s">
        <v>250</v>
      </c>
      <c r="K8655">
        <v>0</v>
      </c>
      <c r="L8655">
        <v>3</v>
      </c>
      <c r="M8655">
        <v>0</v>
      </c>
      <c r="N8655">
        <v>0</v>
      </c>
      <c r="O8655">
        <v>0</v>
      </c>
      <c r="P8655">
        <v>-1</v>
      </c>
      <c r="Q8655" s="28">
        <v>41800.229166666664</v>
      </c>
      <c r="R8655" s="28">
        <v>41801.138194444444</v>
      </c>
      <c r="S8655" t="s">
        <v>28025</v>
      </c>
      <c r="T8655" s="27">
        <v>41800</v>
      </c>
      <c r="V8655">
        <v>1</v>
      </c>
      <c r="W8655" t="s">
        <v>32</v>
      </c>
      <c r="X8655" t="s">
        <v>343</v>
      </c>
      <c r="Y8655">
        <v>0</v>
      </c>
      <c r="AB8655" t="s">
        <v>237</v>
      </c>
      <c r="AH8655">
        <v>0</v>
      </c>
      <c r="AN8655" t="s">
        <v>238</v>
      </c>
      <c r="AO8655">
        <v>4</v>
      </c>
      <c r="AP8655" t="s">
        <v>239</v>
      </c>
      <c r="AQ8655" s="27">
        <v>41801</v>
      </c>
      <c r="AR8655" t="s">
        <v>240</v>
      </c>
      <c r="AS8655">
        <v>3</v>
      </c>
      <c r="AT8655" t="s">
        <v>239</v>
      </c>
      <c r="AU8655" s="27">
        <v>41801</v>
      </c>
    </row>
    <row r="8656" spans="1:47" x14ac:dyDescent="0.2">
      <c r="A8656">
        <v>8655</v>
      </c>
      <c r="B8656" t="s">
        <v>28026</v>
      </c>
      <c r="C8656" t="s">
        <v>20737</v>
      </c>
      <c r="D8656" t="s">
        <v>5079</v>
      </c>
      <c r="E8656" s="27">
        <v>41586</v>
      </c>
      <c r="F8656" t="s">
        <v>233</v>
      </c>
      <c r="G8656" s="27">
        <v>22147</v>
      </c>
      <c r="H8656">
        <v>55</v>
      </c>
      <c r="I8656" t="s">
        <v>234</v>
      </c>
      <c r="J8656" t="s">
        <v>245</v>
      </c>
      <c r="K8656">
        <v>0</v>
      </c>
      <c r="L8656">
        <v>1</v>
      </c>
      <c r="M8656">
        <v>0</v>
      </c>
      <c r="N8656">
        <v>0</v>
      </c>
      <c r="O8656">
        <v>1</v>
      </c>
      <c r="P8656">
        <v>-1</v>
      </c>
      <c r="Q8656" s="28">
        <v>41585.259722222225</v>
      </c>
      <c r="R8656" s="28">
        <v>41586.397916666669</v>
      </c>
      <c r="S8656" t="s">
        <v>28027</v>
      </c>
      <c r="T8656" s="27">
        <v>41585</v>
      </c>
      <c r="V8656">
        <v>1</v>
      </c>
      <c r="W8656" t="s">
        <v>32</v>
      </c>
      <c r="X8656" t="s">
        <v>359</v>
      </c>
      <c r="Y8656">
        <v>1</v>
      </c>
      <c r="AA8656" t="s">
        <v>28028</v>
      </c>
      <c r="AB8656" t="s">
        <v>32</v>
      </c>
      <c r="AC8656">
        <v>0</v>
      </c>
      <c r="AD8656" s="27">
        <v>42072</v>
      </c>
      <c r="AE8656" t="s">
        <v>383</v>
      </c>
      <c r="AF8656" s="27">
        <v>42072</v>
      </c>
      <c r="AG8656" s="27">
        <v>42110</v>
      </c>
      <c r="AH8656">
        <v>1</v>
      </c>
      <c r="AJ8656" t="s">
        <v>28028</v>
      </c>
      <c r="AK8656" t="s">
        <v>255</v>
      </c>
      <c r="AL8656" s="27">
        <v>42072</v>
      </c>
      <c r="AM8656" t="s">
        <v>383</v>
      </c>
      <c r="AN8656" t="s">
        <v>238</v>
      </c>
      <c r="AO8656">
        <v>1</v>
      </c>
      <c r="AP8656" t="s">
        <v>239</v>
      </c>
      <c r="AQ8656" s="27">
        <v>41586</v>
      </c>
      <c r="AR8656" t="s">
        <v>240</v>
      </c>
      <c r="AS8656">
        <v>1</v>
      </c>
      <c r="AT8656" t="s">
        <v>239</v>
      </c>
      <c r="AU8656" s="27">
        <v>41586</v>
      </c>
    </row>
    <row r="8657" spans="1:47" x14ac:dyDescent="0.2">
      <c r="A8657">
        <v>8656</v>
      </c>
      <c r="B8657" t="s">
        <v>28029</v>
      </c>
      <c r="C8657" t="s">
        <v>28030</v>
      </c>
      <c r="D8657" t="s">
        <v>5448</v>
      </c>
      <c r="E8657" s="27">
        <v>41520</v>
      </c>
      <c r="F8657" t="s">
        <v>294</v>
      </c>
      <c r="G8657" s="27">
        <v>34140</v>
      </c>
      <c r="H8657">
        <v>22</v>
      </c>
      <c r="I8657" t="s">
        <v>259</v>
      </c>
      <c r="J8657" t="s">
        <v>250</v>
      </c>
      <c r="K8657">
        <v>0</v>
      </c>
      <c r="L8657">
        <v>6</v>
      </c>
      <c r="M8657">
        <v>1</v>
      </c>
      <c r="N8657">
        <v>0</v>
      </c>
      <c r="O8657">
        <v>1</v>
      </c>
      <c r="P8657">
        <v>294</v>
      </c>
      <c r="Q8657" s="28">
        <v>41814.48333333333</v>
      </c>
      <c r="R8657" s="28">
        <v>41845.238194444442</v>
      </c>
      <c r="S8657" t="s">
        <v>28031</v>
      </c>
      <c r="T8657" s="27">
        <v>39837</v>
      </c>
      <c r="V8657">
        <v>1683</v>
      </c>
      <c r="W8657" t="s">
        <v>36</v>
      </c>
      <c r="X8657" t="s">
        <v>3573</v>
      </c>
      <c r="Y8657">
        <v>0</v>
      </c>
      <c r="AB8657" t="s">
        <v>237</v>
      </c>
      <c r="AH8657">
        <v>0</v>
      </c>
      <c r="AN8657" t="s">
        <v>238</v>
      </c>
      <c r="AO8657">
        <v>6</v>
      </c>
      <c r="AP8657" t="s">
        <v>246</v>
      </c>
      <c r="AQ8657" s="27">
        <v>41520</v>
      </c>
      <c r="AR8657" t="s">
        <v>240</v>
      </c>
      <c r="AS8657">
        <v>6</v>
      </c>
      <c r="AT8657" t="s">
        <v>246</v>
      </c>
      <c r="AU8657" s="27">
        <v>41520</v>
      </c>
    </row>
    <row r="8658" spans="1:47" x14ac:dyDescent="0.2">
      <c r="A8658">
        <v>8657</v>
      </c>
      <c r="B8658" t="s">
        <v>28032</v>
      </c>
      <c r="C8658" t="s">
        <v>3072</v>
      </c>
      <c r="D8658" t="s">
        <v>958</v>
      </c>
      <c r="E8658" s="27">
        <v>41953</v>
      </c>
      <c r="F8658" t="s">
        <v>233</v>
      </c>
      <c r="G8658" s="27">
        <v>30592</v>
      </c>
      <c r="H8658">
        <v>32</v>
      </c>
      <c r="I8658" t="s">
        <v>244</v>
      </c>
      <c r="J8658" t="s">
        <v>245</v>
      </c>
      <c r="K8658">
        <v>0</v>
      </c>
      <c r="L8658">
        <v>6</v>
      </c>
      <c r="M8658">
        <v>0</v>
      </c>
      <c r="N8658">
        <v>0</v>
      </c>
      <c r="O8658">
        <v>0</v>
      </c>
      <c r="P8658">
        <v>-1</v>
      </c>
      <c r="Q8658" s="28">
        <v>41952.287499999999</v>
      </c>
      <c r="R8658" s="28">
        <v>41957.204861111109</v>
      </c>
      <c r="S8658" t="s">
        <v>28033</v>
      </c>
      <c r="T8658" s="27">
        <v>41952</v>
      </c>
      <c r="V8658">
        <v>1</v>
      </c>
      <c r="W8658" t="s">
        <v>32</v>
      </c>
      <c r="X8658" t="s">
        <v>383</v>
      </c>
      <c r="Y8658">
        <v>1</v>
      </c>
      <c r="AA8658" t="s">
        <v>28034</v>
      </c>
      <c r="AB8658" t="s">
        <v>32</v>
      </c>
      <c r="AC8658">
        <v>0</v>
      </c>
      <c r="AD8658" s="27">
        <v>42140</v>
      </c>
      <c r="AE8658" t="s">
        <v>28035</v>
      </c>
      <c r="AF8658" s="27">
        <v>42140</v>
      </c>
      <c r="AG8658" s="27">
        <v>42141</v>
      </c>
      <c r="AH8658">
        <v>0</v>
      </c>
      <c r="AN8658" t="s">
        <v>238</v>
      </c>
      <c r="AO8658">
        <v>3</v>
      </c>
      <c r="AP8658" t="s">
        <v>239</v>
      </c>
      <c r="AQ8658" s="27">
        <v>41953</v>
      </c>
      <c r="AR8658" t="s">
        <v>240</v>
      </c>
      <c r="AS8658">
        <v>6</v>
      </c>
      <c r="AT8658" t="s">
        <v>246</v>
      </c>
      <c r="AU8658" s="27">
        <v>41953</v>
      </c>
    </row>
    <row r="8659" spans="1:47" x14ac:dyDescent="0.2">
      <c r="A8659">
        <v>8658</v>
      </c>
      <c r="B8659" t="s">
        <v>28036</v>
      </c>
      <c r="C8659" t="s">
        <v>4013</v>
      </c>
      <c r="D8659" t="s">
        <v>6509</v>
      </c>
      <c r="E8659" s="27">
        <v>41864</v>
      </c>
      <c r="F8659" t="s">
        <v>233</v>
      </c>
      <c r="G8659" s="27">
        <v>34628</v>
      </c>
      <c r="H8659">
        <v>21</v>
      </c>
      <c r="I8659" t="s">
        <v>259</v>
      </c>
      <c r="J8659" t="s">
        <v>250</v>
      </c>
      <c r="K8659">
        <v>0</v>
      </c>
      <c r="L8659">
        <v>9</v>
      </c>
      <c r="M8659">
        <v>0</v>
      </c>
      <c r="N8659">
        <v>0</v>
      </c>
      <c r="O8659">
        <v>1</v>
      </c>
      <c r="P8659">
        <v>-1</v>
      </c>
      <c r="Q8659" s="28">
        <v>41863.226388888892</v>
      </c>
      <c r="R8659" s="28">
        <v>42339.280555555553</v>
      </c>
      <c r="S8659" t="s">
        <v>28037</v>
      </c>
      <c r="T8659" s="27">
        <v>41863</v>
      </c>
      <c r="V8659">
        <v>1</v>
      </c>
      <c r="W8659" t="s">
        <v>32</v>
      </c>
      <c r="X8659" t="s">
        <v>1395</v>
      </c>
      <c r="Y8659">
        <v>0</v>
      </c>
      <c r="AB8659" t="s">
        <v>237</v>
      </c>
      <c r="AH8659">
        <v>0</v>
      </c>
      <c r="AN8659" t="s">
        <v>238</v>
      </c>
      <c r="AO8659">
        <v>6</v>
      </c>
      <c r="AP8659" t="s">
        <v>246</v>
      </c>
      <c r="AQ8659" s="27">
        <v>41864</v>
      </c>
      <c r="AR8659" t="s">
        <v>240</v>
      </c>
      <c r="AS8659">
        <v>9</v>
      </c>
      <c r="AT8659" t="s">
        <v>269</v>
      </c>
      <c r="AU8659" s="27">
        <v>41864</v>
      </c>
    </row>
    <row r="8660" spans="1:47" x14ac:dyDescent="0.2">
      <c r="A8660">
        <v>8659</v>
      </c>
      <c r="B8660" t="s">
        <v>28038</v>
      </c>
      <c r="C8660" t="s">
        <v>5596</v>
      </c>
      <c r="D8660" t="s">
        <v>7713</v>
      </c>
      <c r="E8660" s="27">
        <v>41421</v>
      </c>
      <c r="F8660" t="s">
        <v>233</v>
      </c>
      <c r="G8660" s="27">
        <v>22930</v>
      </c>
      <c r="H8660">
        <v>53</v>
      </c>
      <c r="I8660" t="s">
        <v>234</v>
      </c>
      <c r="J8660" t="s">
        <v>250</v>
      </c>
      <c r="K8660">
        <v>0</v>
      </c>
      <c r="L8660">
        <v>2</v>
      </c>
      <c r="M8660">
        <v>0</v>
      </c>
      <c r="N8660">
        <v>0</v>
      </c>
      <c r="O8660">
        <v>5</v>
      </c>
      <c r="P8660">
        <v>0</v>
      </c>
      <c r="Q8660" s="28">
        <v>41421.188194444447</v>
      </c>
      <c r="R8660" s="28">
        <v>41423.19027777778</v>
      </c>
      <c r="S8660" t="s">
        <v>28039</v>
      </c>
      <c r="T8660" s="27">
        <v>41421</v>
      </c>
      <c r="V8660">
        <v>0</v>
      </c>
      <c r="W8660" t="s">
        <v>36</v>
      </c>
      <c r="X8660" t="s">
        <v>404</v>
      </c>
      <c r="Y8660">
        <v>0</v>
      </c>
      <c r="AB8660" t="s">
        <v>237</v>
      </c>
      <c r="AH8660">
        <v>0</v>
      </c>
      <c r="AN8660" t="s">
        <v>238</v>
      </c>
      <c r="AO8660">
        <v>1</v>
      </c>
      <c r="AP8660" t="s">
        <v>239</v>
      </c>
      <c r="AQ8660" s="27">
        <v>41421</v>
      </c>
      <c r="AR8660" t="s">
        <v>240</v>
      </c>
      <c r="AS8660">
        <v>2</v>
      </c>
      <c r="AT8660" t="s">
        <v>239</v>
      </c>
      <c r="AU8660" s="27">
        <v>41421</v>
      </c>
    </row>
    <row r="8661" spans="1:47" x14ac:dyDescent="0.2">
      <c r="A8661">
        <v>8660</v>
      </c>
      <c r="B8661" t="s">
        <v>28040</v>
      </c>
      <c r="C8661" t="s">
        <v>28041</v>
      </c>
      <c r="D8661" t="s">
        <v>4340</v>
      </c>
      <c r="E8661" s="27">
        <v>41760</v>
      </c>
      <c r="F8661" t="s">
        <v>233</v>
      </c>
      <c r="G8661" s="27">
        <v>31255</v>
      </c>
      <c r="H8661">
        <v>30</v>
      </c>
      <c r="I8661" t="s">
        <v>244</v>
      </c>
      <c r="J8661" t="s">
        <v>250</v>
      </c>
      <c r="K8661">
        <v>0</v>
      </c>
      <c r="L8661">
        <v>9</v>
      </c>
      <c r="M8661">
        <v>0</v>
      </c>
      <c r="N8661">
        <v>0</v>
      </c>
      <c r="O8661">
        <v>7</v>
      </c>
      <c r="P8661">
        <v>-1</v>
      </c>
      <c r="Q8661" s="28">
        <v>41759.468055555553</v>
      </c>
      <c r="R8661" s="28">
        <v>41762.184027777781</v>
      </c>
      <c r="S8661" t="s">
        <v>28042</v>
      </c>
      <c r="T8661" s="27">
        <v>41759</v>
      </c>
      <c r="V8661">
        <v>1</v>
      </c>
      <c r="W8661" t="s">
        <v>32</v>
      </c>
      <c r="X8661" t="s">
        <v>5398</v>
      </c>
      <c r="Y8661">
        <v>0</v>
      </c>
      <c r="AB8661" t="s">
        <v>237</v>
      </c>
      <c r="AH8661">
        <v>0</v>
      </c>
      <c r="AN8661" t="s">
        <v>238</v>
      </c>
      <c r="AO8661">
        <v>5</v>
      </c>
      <c r="AP8661" t="s">
        <v>246</v>
      </c>
      <c r="AQ8661" s="27">
        <v>41760</v>
      </c>
      <c r="AR8661" t="s">
        <v>240</v>
      </c>
      <c r="AS8661">
        <v>9</v>
      </c>
      <c r="AT8661" t="s">
        <v>269</v>
      </c>
      <c r="AU8661" s="27">
        <v>41760</v>
      </c>
    </row>
    <row r="8662" spans="1:47" x14ac:dyDescent="0.2">
      <c r="A8662">
        <v>8661</v>
      </c>
      <c r="B8662" t="s">
        <v>28043</v>
      </c>
      <c r="C8662" t="s">
        <v>6618</v>
      </c>
      <c r="D8662" t="s">
        <v>6499</v>
      </c>
      <c r="E8662" s="27">
        <v>41295</v>
      </c>
      <c r="F8662" t="s">
        <v>233</v>
      </c>
      <c r="G8662" s="27">
        <v>24151</v>
      </c>
      <c r="H8662">
        <v>50</v>
      </c>
      <c r="I8662" t="s">
        <v>234</v>
      </c>
      <c r="J8662" t="s">
        <v>245</v>
      </c>
      <c r="K8662">
        <v>0</v>
      </c>
      <c r="L8662">
        <v>2</v>
      </c>
      <c r="M8662">
        <v>0</v>
      </c>
      <c r="N8662">
        <v>0</v>
      </c>
      <c r="O8662">
        <v>1</v>
      </c>
      <c r="P8662">
        <v>-1</v>
      </c>
      <c r="Q8662" s="28">
        <v>41294.463888888888</v>
      </c>
      <c r="R8662" s="28">
        <v>41295.060416666667</v>
      </c>
      <c r="S8662" t="s">
        <v>28044</v>
      </c>
      <c r="T8662" s="27">
        <v>41294</v>
      </c>
      <c r="V8662">
        <v>1</v>
      </c>
      <c r="W8662" t="s">
        <v>36</v>
      </c>
      <c r="X8662" t="s">
        <v>279</v>
      </c>
      <c r="Y8662">
        <v>0</v>
      </c>
      <c r="AB8662" t="s">
        <v>237</v>
      </c>
      <c r="AH8662">
        <v>0</v>
      </c>
      <c r="AN8662" t="s">
        <v>238</v>
      </c>
      <c r="AO8662">
        <v>2</v>
      </c>
      <c r="AP8662" t="s">
        <v>239</v>
      </c>
      <c r="AQ8662" s="27">
        <v>41295</v>
      </c>
      <c r="AR8662" t="s">
        <v>240</v>
      </c>
      <c r="AS8662">
        <v>2</v>
      </c>
      <c r="AT8662" t="s">
        <v>239</v>
      </c>
      <c r="AU8662" s="27">
        <v>41295</v>
      </c>
    </row>
    <row r="8663" spans="1:47" x14ac:dyDescent="0.2">
      <c r="A8663">
        <v>8662</v>
      </c>
      <c r="B8663" t="s">
        <v>28045</v>
      </c>
      <c r="C8663" t="s">
        <v>345</v>
      </c>
      <c r="D8663" t="s">
        <v>28046</v>
      </c>
      <c r="E8663" s="27">
        <v>41742</v>
      </c>
      <c r="F8663" t="s">
        <v>233</v>
      </c>
      <c r="G8663" s="27">
        <v>31556</v>
      </c>
      <c r="H8663">
        <v>29</v>
      </c>
      <c r="I8663" t="s">
        <v>244</v>
      </c>
      <c r="J8663" t="s">
        <v>250</v>
      </c>
      <c r="K8663">
        <v>0</v>
      </c>
      <c r="L8663">
        <v>6</v>
      </c>
      <c r="M8663">
        <v>0</v>
      </c>
      <c r="N8663">
        <v>0</v>
      </c>
      <c r="O8663">
        <v>0</v>
      </c>
      <c r="W8663" t="s">
        <v>237</v>
      </c>
      <c r="Y8663">
        <v>-1</v>
      </c>
      <c r="AB8663" t="s">
        <v>237</v>
      </c>
      <c r="AH8663">
        <v>0</v>
      </c>
      <c r="AN8663" t="s">
        <v>238</v>
      </c>
      <c r="AO8663">
        <v>2</v>
      </c>
      <c r="AP8663" t="s">
        <v>239</v>
      </c>
      <c r="AQ8663" s="27">
        <v>41742</v>
      </c>
      <c r="AR8663" t="s">
        <v>240</v>
      </c>
      <c r="AS8663">
        <v>6</v>
      </c>
      <c r="AT8663" t="s">
        <v>246</v>
      </c>
      <c r="AU8663" s="27">
        <v>41742</v>
      </c>
    </row>
    <row r="8664" spans="1:47" x14ac:dyDescent="0.2">
      <c r="A8664">
        <v>8663</v>
      </c>
      <c r="B8664" t="s">
        <v>28047</v>
      </c>
      <c r="C8664" t="s">
        <v>1828</v>
      </c>
      <c r="D8664" t="s">
        <v>28048</v>
      </c>
      <c r="E8664" s="27">
        <v>41283</v>
      </c>
      <c r="F8664" t="s">
        <v>233</v>
      </c>
      <c r="G8664" s="27">
        <v>32760</v>
      </c>
      <c r="H8664">
        <v>26</v>
      </c>
      <c r="I8664" t="s">
        <v>244</v>
      </c>
      <c r="J8664" t="s">
        <v>22</v>
      </c>
      <c r="K8664">
        <v>0</v>
      </c>
      <c r="L8664">
        <v>4</v>
      </c>
      <c r="M8664">
        <v>0</v>
      </c>
      <c r="N8664">
        <v>0</v>
      </c>
      <c r="O8664">
        <v>1</v>
      </c>
      <c r="P8664">
        <v>-1</v>
      </c>
      <c r="Q8664" s="28">
        <v>41282.14166666667</v>
      </c>
      <c r="R8664" s="28">
        <v>41284.430555555555</v>
      </c>
      <c r="S8664" t="s">
        <v>28049</v>
      </c>
      <c r="T8664" s="27">
        <v>41282</v>
      </c>
      <c r="V8664">
        <v>1</v>
      </c>
      <c r="W8664" t="s">
        <v>32</v>
      </c>
      <c r="X8664" t="s">
        <v>453</v>
      </c>
      <c r="Y8664">
        <v>1</v>
      </c>
      <c r="AA8664" t="s">
        <v>28050</v>
      </c>
      <c r="AB8664" t="s">
        <v>36</v>
      </c>
      <c r="AC8664">
        <v>0</v>
      </c>
      <c r="AD8664" s="27">
        <v>41326</v>
      </c>
      <c r="AE8664" t="s">
        <v>422</v>
      </c>
      <c r="AF8664" s="27">
        <v>41326</v>
      </c>
      <c r="AG8664" s="27">
        <v>41362</v>
      </c>
      <c r="AH8664">
        <v>0</v>
      </c>
      <c r="AN8664" t="s">
        <v>238</v>
      </c>
      <c r="AO8664">
        <v>5</v>
      </c>
      <c r="AP8664" t="s">
        <v>246</v>
      </c>
      <c r="AQ8664" s="27">
        <v>41283</v>
      </c>
      <c r="AR8664" t="s">
        <v>240</v>
      </c>
      <c r="AS8664">
        <v>4</v>
      </c>
      <c r="AT8664" t="s">
        <v>239</v>
      </c>
      <c r="AU8664" s="27">
        <v>41283</v>
      </c>
    </row>
    <row r="8665" spans="1:47" x14ac:dyDescent="0.2">
      <c r="A8665">
        <v>8664</v>
      </c>
      <c r="B8665" t="s">
        <v>28051</v>
      </c>
      <c r="C8665" t="s">
        <v>242</v>
      </c>
      <c r="D8665" t="s">
        <v>5942</v>
      </c>
      <c r="E8665" s="27">
        <v>41639</v>
      </c>
      <c r="F8665" t="s">
        <v>233</v>
      </c>
      <c r="G8665" s="27">
        <v>34737</v>
      </c>
      <c r="H8665">
        <v>21</v>
      </c>
      <c r="I8665" t="s">
        <v>259</v>
      </c>
      <c r="J8665" t="s">
        <v>353</v>
      </c>
      <c r="K8665">
        <v>0</v>
      </c>
      <c r="L8665">
        <v>5</v>
      </c>
      <c r="M8665">
        <v>0</v>
      </c>
      <c r="N8665">
        <v>1</v>
      </c>
      <c r="O8665">
        <v>2</v>
      </c>
      <c r="P8665">
        <v>-1</v>
      </c>
      <c r="Q8665" s="28">
        <v>41638.380555555559</v>
      </c>
      <c r="R8665" s="28">
        <v>41639.449305555558</v>
      </c>
      <c r="S8665" t="s">
        <v>28052</v>
      </c>
      <c r="T8665" s="27">
        <v>41638</v>
      </c>
      <c r="V8665">
        <v>1</v>
      </c>
      <c r="W8665" t="s">
        <v>32</v>
      </c>
      <c r="X8665" t="s">
        <v>1689</v>
      </c>
      <c r="Y8665">
        <v>1</v>
      </c>
      <c r="AA8665" t="s">
        <v>28053</v>
      </c>
      <c r="AB8665" t="s">
        <v>36</v>
      </c>
      <c r="AC8665">
        <v>0</v>
      </c>
      <c r="AD8665" s="27">
        <v>41791</v>
      </c>
      <c r="AE8665" t="s">
        <v>529</v>
      </c>
      <c r="AF8665" s="27">
        <v>41791</v>
      </c>
      <c r="AG8665" s="27">
        <v>41791</v>
      </c>
      <c r="AH8665">
        <v>1</v>
      </c>
      <c r="AJ8665" t="s">
        <v>28053</v>
      </c>
      <c r="AK8665" t="s">
        <v>462</v>
      </c>
      <c r="AL8665" s="27">
        <v>41791</v>
      </c>
      <c r="AM8665" t="s">
        <v>279</v>
      </c>
      <c r="AN8665" t="s">
        <v>238</v>
      </c>
      <c r="AO8665">
        <v>5</v>
      </c>
      <c r="AP8665" t="s">
        <v>246</v>
      </c>
      <c r="AQ8665" s="27">
        <v>41639</v>
      </c>
      <c r="AR8665" t="s">
        <v>240</v>
      </c>
      <c r="AS8665">
        <v>5</v>
      </c>
      <c r="AT8665" t="s">
        <v>246</v>
      </c>
      <c r="AU8665" s="27">
        <v>41639</v>
      </c>
    </row>
    <row r="8666" spans="1:47" x14ac:dyDescent="0.2">
      <c r="A8666">
        <v>8665</v>
      </c>
      <c r="B8666" t="s">
        <v>28054</v>
      </c>
      <c r="C8666" t="s">
        <v>990</v>
      </c>
      <c r="D8666" t="s">
        <v>1535</v>
      </c>
      <c r="E8666" s="27">
        <v>41407</v>
      </c>
      <c r="F8666" t="s">
        <v>233</v>
      </c>
      <c r="G8666" s="27">
        <v>29148</v>
      </c>
      <c r="H8666">
        <v>36</v>
      </c>
      <c r="I8666" t="s">
        <v>244</v>
      </c>
      <c r="J8666" t="s">
        <v>250</v>
      </c>
      <c r="K8666">
        <v>0</v>
      </c>
      <c r="L8666">
        <v>6</v>
      </c>
      <c r="M8666">
        <v>0</v>
      </c>
      <c r="N8666">
        <v>0</v>
      </c>
      <c r="O8666">
        <v>7</v>
      </c>
      <c r="P8666">
        <v>-1</v>
      </c>
      <c r="Q8666" s="28">
        <v>41406.504166666666</v>
      </c>
      <c r="R8666" s="28">
        <v>41407.322222222225</v>
      </c>
      <c r="S8666" t="s">
        <v>28055</v>
      </c>
      <c r="T8666" s="27">
        <v>41406</v>
      </c>
      <c r="V8666">
        <v>1</v>
      </c>
      <c r="W8666" t="s">
        <v>32</v>
      </c>
      <c r="X8666" t="s">
        <v>252</v>
      </c>
      <c r="Y8666">
        <v>1</v>
      </c>
      <c r="AA8666" t="s">
        <v>28056</v>
      </c>
      <c r="AB8666" t="s">
        <v>36</v>
      </c>
      <c r="AC8666">
        <v>0</v>
      </c>
      <c r="AD8666" s="27">
        <v>42131</v>
      </c>
      <c r="AE8666" t="s">
        <v>412</v>
      </c>
      <c r="AF8666" s="27">
        <v>42131</v>
      </c>
      <c r="AG8666" s="27">
        <v>42132</v>
      </c>
      <c r="AH8666">
        <v>0</v>
      </c>
      <c r="AN8666" t="s">
        <v>238</v>
      </c>
      <c r="AO8666">
        <v>3</v>
      </c>
      <c r="AP8666" t="s">
        <v>239</v>
      </c>
      <c r="AQ8666" s="27">
        <v>41407</v>
      </c>
      <c r="AR8666" t="s">
        <v>240</v>
      </c>
      <c r="AS8666">
        <v>6</v>
      </c>
      <c r="AT8666" t="s">
        <v>246</v>
      </c>
      <c r="AU8666" s="27">
        <v>41407</v>
      </c>
    </row>
    <row r="8667" spans="1:47" x14ac:dyDescent="0.2">
      <c r="A8667">
        <v>8666</v>
      </c>
      <c r="B8667" t="s">
        <v>28057</v>
      </c>
      <c r="C8667" t="s">
        <v>1313</v>
      </c>
      <c r="D8667" t="s">
        <v>6896</v>
      </c>
      <c r="E8667" s="27">
        <v>41715</v>
      </c>
      <c r="F8667" t="s">
        <v>233</v>
      </c>
      <c r="G8667" s="27">
        <v>33142</v>
      </c>
      <c r="H8667">
        <v>25</v>
      </c>
      <c r="I8667" t="s">
        <v>244</v>
      </c>
      <c r="J8667" t="s">
        <v>353</v>
      </c>
      <c r="K8667">
        <v>0</v>
      </c>
      <c r="L8667">
        <v>5</v>
      </c>
      <c r="M8667">
        <v>0</v>
      </c>
      <c r="N8667">
        <v>0</v>
      </c>
      <c r="O8667">
        <v>0</v>
      </c>
      <c r="W8667" t="s">
        <v>237</v>
      </c>
      <c r="Y8667">
        <v>-1</v>
      </c>
      <c r="AB8667" t="s">
        <v>237</v>
      </c>
      <c r="AH8667">
        <v>0</v>
      </c>
      <c r="AN8667" t="s">
        <v>238</v>
      </c>
      <c r="AO8667">
        <v>3</v>
      </c>
      <c r="AP8667" t="s">
        <v>239</v>
      </c>
      <c r="AQ8667" s="27">
        <v>41715</v>
      </c>
      <c r="AR8667" t="s">
        <v>240</v>
      </c>
      <c r="AS8667">
        <v>5</v>
      </c>
      <c r="AT8667" t="s">
        <v>246</v>
      </c>
      <c r="AU8667" s="27">
        <v>41715</v>
      </c>
    </row>
    <row r="8668" spans="1:47" x14ac:dyDescent="0.2">
      <c r="A8668">
        <v>8667</v>
      </c>
      <c r="B8668" t="s">
        <v>28058</v>
      </c>
      <c r="C8668" t="s">
        <v>716</v>
      </c>
      <c r="D8668" t="s">
        <v>13162</v>
      </c>
      <c r="E8668" s="27">
        <v>41325</v>
      </c>
      <c r="F8668" t="s">
        <v>233</v>
      </c>
      <c r="G8668" s="27">
        <v>29513</v>
      </c>
      <c r="H8668">
        <v>35</v>
      </c>
      <c r="I8668" t="s">
        <v>244</v>
      </c>
      <c r="J8668" t="s">
        <v>250</v>
      </c>
      <c r="K8668">
        <v>0</v>
      </c>
      <c r="L8668">
        <v>8</v>
      </c>
      <c r="M8668">
        <v>0</v>
      </c>
      <c r="N8668">
        <v>0</v>
      </c>
      <c r="O8668">
        <v>16</v>
      </c>
      <c r="P8668">
        <v>-1</v>
      </c>
      <c r="Q8668" s="28">
        <v>41324.083333333336</v>
      </c>
      <c r="R8668" s="28">
        <v>41515.3125</v>
      </c>
      <c r="S8668" t="s">
        <v>28059</v>
      </c>
      <c r="U8668" s="27">
        <v>41324</v>
      </c>
      <c r="V8668">
        <v>1</v>
      </c>
      <c r="W8668" t="s">
        <v>32</v>
      </c>
      <c r="X8668" t="s">
        <v>274</v>
      </c>
      <c r="Y8668">
        <v>1</v>
      </c>
      <c r="AA8668" t="s">
        <v>28060</v>
      </c>
      <c r="AB8668" t="s">
        <v>36</v>
      </c>
      <c r="AD8668" s="27">
        <v>42400</v>
      </c>
      <c r="AE8668" t="s">
        <v>324</v>
      </c>
      <c r="AH8668">
        <v>0</v>
      </c>
      <c r="AN8668" t="s">
        <v>238</v>
      </c>
      <c r="AO8668">
        <v>6</v>
      </c>
      <c r="AP8668" t="s">
        <v>246</v>
      </c>
      <c r="AQ8668" s="27">
        <v>41325</v>
      </c>
      <c r="AR8668" t="s">
        <v>240</v>
      </c>
      <c r="AS8668">
        <v>8</v>
      </c>
      <c r="AT8668" t="s">
        <v>269</v>
      </c>
      <c r="AU8668" s="27">
        <v>41325</v>
      </c>
    </row>
    <row r="8669" spans="1:47" x14ac:dyDescent="0.2">
      <c r="A8669">
        <v>8668</v>
      </c>
      <c r="B8669" t="s">
        <v>28061</v>
      </c>
      <c r="C8669" t="s">
        <v>5409</v>
      </c>
      <c r="D8669" t="s">
        <v>28062</v>
      </c>
      <c r="E8669" s="27">
        <v>41625</v>
      </c>
      <c r="F8669" t="s">
        <v>294</v>
      </c>
      <c r="G8669" s="27">
        <v>33045</v>
      </c>
      <c r="H8669">
        <v>25</v>
      </c>
      <c r="I8669" t="s">
        <v>244</v>
      </c>
      <c r="J8669" t="s">
        <v>245</v>
      </c>
      <c r="K8669">
        <v>0</v>
      </c>
      <c r="L8669">
        <v>3</v>
      </c>
      <c r="M8669">
        <v>0</v>
      </c>
      <c r="N8669">
        <v>0</v>
      </c>
      <c r="O8669">
        <v>0</v>
      </c>
      <c r="P8669">
        <v>-1</v>
      </c>
      <c r="Q8669" s="28">
        <v>41624.271527777775</v>
      </c>
      <c r="R8669" s="28">
        <v>41626.239583333336</v>
      </c>
      <c r="S8669" t="s">
        <v>28063</v>
      </c>
      <c r="T8669" s="27">
        <v>41624</v>
      </c>
      <c r="V8669">
        <v>1</v>
      </c>
      <c r="W8669" t="s">
        <v>36</v>
      </c>
      <c r="X8669" t="s">
        <v>279</v>
      </c>
      <c r="Y8669">
        <v>0</v>
      </c>
      <c r="AB8669" t="s">
        <v>237</v>
      </c>
      <c r="AH8669">
        <v>0</v>
      </c>
      <c r="AN8669" t="s">
        <v>238</v>
      </c>
      <c r="AO8669">
        <v>3</v>
      </c>
      <c r="AP8669" t="s">
        <v>239</v>
      </c>
      <c r="AQ8669" s="27">
        <v>41625</v>
      </c>
      <c r="AR8669" t="s">
        <v>240</v>
      </c>
      <c r="AS8669">
        <v>3</v>
      </c>
      <c r="AT8669" t="s">
        <v>239</v>
      </c>
      <c r="AU8669" s="27">
        <v>41625</v>
      </c>
    </row>
    <row r="8670" spans="1:47" x14ac:dyDescent="0.2">
      <c r="A8670">
        <v>8669</v>
      </c>
      <c r="B8670" t="s">
        <v>28064</v>
      </c>
      <c r="C8670" t="s">
        <v>1101</v>
      </c>
      <c r="D8670" t="s">
        <v>1189</v>
      </c>
      <c r="E8670" s="27">
        <v>41749</v>
      </c>
      <c r="F8670" t="s">
        <v>294</v>
      </c>
      <c r="G8670" s="27">
        <v>26118</v>
      </c>
      <c r="H8670">
        <v>44</v>
      </c>
      <c r="I8670" t="s">
        <v>244</v>
      </c>
      <c r="J8670" t="s">
        <v>245</v>
      </c>
      <c r="K8670">
        <v>0</v>
      </c>
      <c r="L8670">
        <v>1</v>
      </c>
      <c r="M8670">
        <v>0</v>
      </c>
      <c r="N8670">
        <v>0</v>
      </c>
      <c r="O8670">
        <v>0</v>
      </c>
      <c r="P8670">
        <v>0</v>
      </c>
      <c r="Q8670" s="28">
        <v>41749.181944444441</v>
      </c>
      <c r="R8670" s="28">
        <v>41750.080555555556</v>
      </c>
      <c r="S8670" t="s">
        <v>28065</v>
      </c>
      <c r="T8670" s="27">
        <v>41749</v>
      </c>
      <c r="V8670">
        <v>0</v>
      </c>
      <c r="W8670" t="s">
        <v>36</v>
      </c>
      <c r="X8670" t="s">
        <v>279</v>
      </c>
      <c r="Y8670">
        <v>0</v>
      </c>
      <c r="AB8670" t="s">
        <v>237</v>
      </c>
      <c r="AH8670">
        <v>0</v>
      </c>
      <c r="AN8670" t="s">
        <v>238</v>
      </c>
      <c r="AO8670">
        <v>1</v>
      </c>
      <c r="AP8670" t="s">
        <v>239</v>
      </c>
      <c r="AQ8670" s="27">
        <v>41749</v>
      </c>
      <c r="AR8670" t="s">
        <v>240</v>
      </c>
      <c r="AS8670">
        <v>1</v>
      </c>
      <c r="AT8670" t="s">
        <v>239</v>
      </c>
      <c r="AU8670" s="27">
        <v>41749</v>
      </c>
    </row>
    <row r="8671" spans="1:47" x14ac:dyDescent="0.2">
      <c r="A8671">
        <v>8670</v>
      </c>
      <c r="B8671" t="s">
        <v>28066</v>
      </c>
      <c r="C8671" t="s">
        <v>28067</v>
      </c>
      <c r="D8671" t="s">
        <v>28068</v>
      </c>
      <c r="E8671" s="27">
        <v>41388</v>
      </c>
      <c r="F8671" t="s">
        <v>294</v>
      </c>
      <c r="G8671" s="27">
        <v>31116</v>
      </c>
      <c r="H8671">
        <v>31</v>
      </c>
      <c r="I8671" t="s">
        <v>244</v>
      </c>
      <c r="J8671" t="s">
        <v>245</v>
      </c>
      <c r="K8671">
        <v>0</v>
      </c>
      <c r="L8671">
        <v>6</v>
      </c>
      <c r="M8671">
        <v>0</v>
      </c>
      <c r="N8671">
        <v>0</v>
      </c>
      <c r="O8671">
        <v>2</v>
      </c>
      <c r="P8671">
        <v>0</v>
      </c>
      <c r="Q8671" s="28">
        <v>41388.121527777781</v>
      </c>
      <c r="R8671" s="28">
        <v>41505.236805555556</v>
      </c>
      <c r="S8671" t="s">
        <v>28069</v>
      </c>
      <c r="T8671" s="27">
        <v>41387</v>
      </c>
      <c r="V8671">
        <v>1</v>
      </c>
      <c r="W8671" t="s">
        <v>36</v>
      </c>
      <c r="X8671" t="s">
        <v>1265</v>
      </c>
      <c r="Y8671">
        <v>0</v>
      </c>
      <c r="AB8671" t="s">
        <v>237</v>
      </c>
      <c r="AH8671">
        <v>0</v>
      </c>
      <c r="AN8671" t="s">
        <v>238</v>
      </c>
      <c r="AO8671">
        <v>3</v>
      </c>
      <c r="AP8671" t="s">
        <v>239</v>
      </c>
      <c r="AQ8671" s="27">
        <v>41388</v>
      </c>
      <c r="AR8671" t="s">
        <v>240</v>
      </c>
      <c r="AS8671">
        <v>6</v>
      </c>
      <c r="AT8671" t="s">
        <v>246</v>
      </c>
      <c r="AU8671" s="27">
        <v>41388</v>
      </c>
    </row>
    <row r="8672" spans="1:47" x14ac:dyDescent="0.2">
      <c r="A8672">
        <v>8671</v>
      </c>
      <c r="B8672" t="s">
        <v>28070</v>
      </c>
      <c r="C8672" t="s">
        <v>4287</v>
      </c>
      <c r="D8672" t="s">
        <v>1079</v>
      </c>
      <c r="E8672" s="27">
        <v>41303</v>
      </c>
      <c r="F8672" t="s">
        <v>233</v>
      </c>
      <c r="G8672" s="27">
        <v>19796</v>
      </c>
      <c r="H8672">
        <v>62</v>
      </c>
      <c r="I8672" t="s">
        <v>234</v>
      </c>
      <c r="J8672" t="s">
        <v>250</v>
      </c>
      <c r="K8672">
        <v>0</v>
      </c>
      <c r="L8672">
        <v>7</v>
      </c>
      <c r="M8672">
        <v>0</v>
      </c>
      <c r="N8672">
        <v>0</v>
      </c>
      <c r="O8672">
        <v>17</v>
      </c>
      <c r="P8672">
        <v>100</v>
      </c>
      <c r="Q8672" s="28">
        <v>41403.04583333333</v>
      </c>
      <c r="R8672" s="28">
        <v>41683.288194444445</v>
      </c>
      <c r="S8672" t="s">
        <v>28071</v>
      </c>
      <c r="U8672" s="27">
        <v>41200</v>
      </c>
      <c r="V8672">
        <v>103</v>
      </c>
      <c r="W8672" t="s">
        <v>32</v>
      </c>
      <c r="X8672" t="s">
        <v>274</v>
      </c>
      <c r="Y8672">
        <v>0</v>
      </c>
      <c r="AB8672" t="s">
        <v>237</v>
      </c>
      <c r="AH8672">
        <v>0</v>
      </c>
      <c r="AN8672" t="s">
        <v>238</v>
      </c>
      <c r="AO8672">
        <v>3</v>
      </c>
      <c r="AP8672" t="s">
        <v>239</v>
      </c>
      <c r="AQ8672" s="27">
        <v>41303</v>
      </c>
      <c r="AR8672" t="s">
        <v>240</v>
      </c>
      <c r="AS8672">
        <v>7</v>
      </c>
      <c r="AT8672" t="s">
        <v>246</v>
      </c>
      <c r="AU8672" s="27">
        <v>41303</v>
      </c>
    </row>
    <row r="8673" spans="1:47" x14ac:dyDescent="0.2">
      <c r="A8673">
        <v>8672</v>
      </c>
      <c r="B8673" t="s">
        <v>28072</v>
      </c>
      <c r="C8673" t="s">
        <v>1197</v>
      </c>
      <c r="D8673" t="s">
        <v>266</v>
      </c>
      <c r="E8673" s="27">
        <v>41524</v>
      </c>
      <c r="F8673" t="s">
        <v>294</v>
      </c>
      <c r="G8673" s="27">
        <v>32652</v>
      </c>
      <c r="H8673">
        <v>26</v>
      </c>
      <c r="I8673" t="s">
        <v>244</v>
      </c>
      <c r="J8673" t="s">
        <v>250</v>
      </c>
      <c r="K8673">
        <v>0</v>
      </c>
      <c r="L8673">
        <v>5</v>
      </c>
      <c r="M8673">
        <v>0</v>
      </c>
      <c r="N8673">
        <v>0</v>
      </c>
      <c r="O8673">
        <v>1</v>
      </c>
      <c r="P8673">
        <v>-1</v>
      </c>
      <c r="Q8673" s="28">
        <v>41523.317361111112</v>
      </c>
      <c r="R8673" s="28">
        <v>41525.072916666664</v>
      </c>
      <c r="S8673" t="s">
        <v>28073</v>
      </c>
      <c r="T8673" s="27">
        <v>41523</v>
      </c>
      <c r="V8673">
        <v>1</v>
      </c>
      <c r="W8673" t="s">
        <v>32</v>
      </c>
      <c r="X8673" t="s">
        <v>359</v>
      </c>
      <c r="Y8673">
        <v>0</v>
      </c>
      <c r="AB8673" t="s">
        <v>237</v>
      </c>
      <c r="AH8673">
        <v>0</v>
      </c>
      <c r="AN8673" t="s">
        <v>238</v>
      </c>
      <c r="AO8673">
        <v>4</v>
      </c>
      <c r="AP8673" t="s">
        <v>239</v>
      </c>
      <c r="AQ8673" s="27">
        <v>41524</v>
      </c>
      <c r="AR8673" t="s">
        <v>240</v>
      </c>
      <c r="AS8673">
        <v>5</v>
      </c>
      <c r="AT8673" t="s">
        <v>246</v>
      </c>
      <c r="AU8673" s="27">
        <v>41524</v>
      </c>
    </row>
    <row r="8674" spans="1:47" x14ac:dyDescent="0.2">
      <c r="A8674">
        <v>8673</v>
      </c>
      <c r="B8674" t="s">
        <v>28074</v>
      </c>
      <c r="C8674" t="s">
        <v>602</v>
      </c>
      <c r="D8674" t="s">
        <v>20610</v>
      </c>
      <c r="E8674" s="27">
        <v>41631</v>
      </c>
      <c r="F8674" t="s">
        <v>233</v>
      </c>
      <c r="G8674" s="27">
        <v>33196</v>
      </c>
      <c r="H8674">
        <v>25</v>
      </c>
      <c r="I8674" t="s">
        <v>244</v>
      </c>
      <c r="J8674" t="s">
        <v>245</v>
      </c>
      <c r="K8674">
        <v>0</v>
      </c>
      <c r="L8674">
        <v>2</v>
      </c>
      <c r="M8674">
        <v>0</v>
      </c>
      <c r="N8674">
        <v>0</v>
      </c>
      <c r="O8674">
        <v>0</v>
      </c>
      <c r="P8674">
        <v>-1</v>
      </c>
      <c r="Q8674" s="28">
        <v>41630.425694444442</v>
      </c>
      <c r="R8674" s="28">
        <v>41631.04791666667</v>
      </c>
      <c r="S8674" t="s">
        <v>28075</v>
      </c>
      <c r="T8674" s="27">
        <v>41630</v>
      </c>
      <c r="V8674">
        <v>1</v>
      </c>
      <c r="W8674" t="s">
        <v>36</v>
      </c>
      <c r="X8674" t="s">
        <v>780</v>
      </c>
      <c r="Y8674">
        <v>0</v>
      </c>
      <c r="AB8674" t="s">
        <v>237</v>
      </c>
      <c r="AH8674">
        <v>0</v>
      </c>
      <c r="AN8674" t="s">
        <v>238</v>
      </c>
      <c r="AO8674">
        <v>3</v>
      </c>
      <c r="AP8674" t="s">
        <v>239</v>
      </c>
      <c r="AQ8674" s="27">
        <v>41631</v>
      </c>
      <c r="AR8674" t="s">
        <v>240</v>
      </c>
      <c r="AS8674">
        <v>2</v>
      </c>
      <c r="AT8674" t="s">
        <v>239</v>
      </c>
      <c r="AU8674" s="27">
        <v>41631</v>
      </c>
    </row>
    <row r="8675" spans="1:47" x14ac:dyDescent="0.2">
      <c r="A8675">
        <v>8674</v>
      </c>
      <c r="B8675" t="s">
        <v>28076</v>
      </c>
      <c r="C8675" t="s">
        <v>28077</v>
      </c>
      <c r="D8675" t="s">
        <v>11297</v>
      </c>
      <c r="E8675" s="27">
        <v>41597</v>
      </c>
      <c r="F8675" t="s">
        <v>233</v>
      </c>
      <c r="G8675" s="27">
        <v>30468</v>
      </c>
      <c r="H8675">
        <v>32</v>
      </c>
      <c r="I8675" t="s">
        <v>244</v>
      </c>
      <c r="J8675" t="s">
        <v>250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 s="28">
        <v>41597.147916666669</v>
      </c>
      <c r="R8675" s="28">
        <v>41597.373611111114</v>
      </c>
      <c r="S8675" t="s">
        <v>28078</v>
      </c>
      <c r="T8675" s="27">
        <v>41597</v>
      </c>
      <c r="V8675">
        <v>0</v>
      </c>
      <c r="W8675" t="s">
        <v>36</v>
      </c>
      <c r="X8675" t="s">
        <v>279</v>
      </c>
      <c r="Y8675">
        <v>0</v>
      </c>
      <c r="AB8675" t="s">
        <v>237</v>
      </c>
      <c r="AH8675">
        <v>0</v>
      </c>
      <c r="AN8675" t="s">
        <v>238</v>
      </c>
      <c r="AO8675">
        <v>1</v>
      </c>
      <c r="AP8675" t="s">
        <v>239</v>
      </c>
      <c r="AQ8675" s="27">
        <v>41597</v>
      </c>
      <c r="AR8675" t="s">
        <v>240</v>
      </c>
      <c r="AS8675">
        <v>1</v>
      </c>
      <c r="AT8675" t="s">
        <v>239</v>
      </c>
      <c r="AU8675" s="27">
        <v>41597</v>
      </c>
    </row>
    <row r="8676" spans="1:47" x14ac:dyDescent="0.2">
      <c r="A8676">
        <v>8675</v>
      </c>
      <c r="B8676" t="s">
        <v>28079</v>
      </c>
      <c r="C8676" t="s">
        <v>875</v>
      </c>
      <c r="D8676" t="s">
        <v>3540</v>
      </c>
      <c r="E8676" s="27">
        <v>41345</v>
      </c>
      <c r="F8676" t="s">
        <v>233</v>
      </c>
      <c r="G8676" s="27">
        <v>27786</v>
      </c>
      <c r="H8676">
        <v>40</v>
      </c>
      <c r="I8676" t="s">
        <v>244</v>
      </c>
      <c r="J8676" t="s">
        <v>245</v>
      </c>
      <c r="K8676">
        <v>0</v>
      </c>
      <c r="L8676">
        <v>3</v>
      </c>
      <c r="M8676">
        <v>0</v>
      </c>
      <c r="N8676">
        <v>0</v>
      </c>
      <c r="O8676">
        <v>5</v>
      </c>
      <c r="P8676">
        <v>-1</v>
      </c>
      <c r="Q8676" s="28">
        <v>41344.477777777778</v>
      </c>
      <c r="R8676" s="28">
        <v>41345.046527777777</v>
      </c>
      <c r="S8676" t="s">
        <v>28080</v>
      </c>
      <c r="T8676" s="27">
        <v>41344</v>
      </c>
      <c r="V8676">
        <v>1</v>
      </c>
      <c r="W8676" t="s">
        <v>32</v>
      </c>
      <c r="X8676" t="s">
        <v>453</v>
      </c>
      <c r="Y8676">
        <v>0</v>
      </c>
      <c r="AB8676" t="s">
        <v>237</v>
      </c>
      <c r="AH8676">
        <v>0</v>
      </c>
      <c r="AN8676" t="s">
        <v>238</v>
      </c>
      <c r="AO8676">
        <v>1</v>
      </c>
      <c r="AP8676" t="s">
        <v>239</v>
      </c>
      <c r="AQ8676" s="27">
        <v>41345</v>
      </c>
      <c r="AR8676" t="s">
        <v>240</v>
      </c>
      <c r="AS8676">
        <v>3</v>
      </c>
      <c r="AT8676" t="s">
        <v>239</v>
      </c>
      <c r="AU8676" s="27">
        <v>41345</v>
      </c>
    </row>
    <row r="8677" spans="1:47" x14ac:dyDescent="0.2">
      <c r="A8677">
        <v>8676</v>
      </c>
      <c r="B8677" t="s">
        <v>28081</v>
      </c>
      <c r="C8677" t="s">
        <v>12425</v>
      </c>
      <c r="D8677" t="s">
        <v>28082</v>
      </c>
      <c r="E8677" s="27">
        <v>41369</v>
      </c>
      <c r="F8677" t="s">
        <v>233</v>
      </c>
      <c r="G8677" s="27">
        <v>29494</v>
      </c>
      <c r="H8677">
        <v>35</v>
      </c>
      <c r="I8677" t="s">
        <v>244</v>
      </c>
      <c r="J8677" t="s">
        <v>250</v>
      </c>
      <c r="K8677">
        <v>0</v>
      </c>
      <c r="L8677">
        <v>3</v>
      </c>
      <c r="M8677">
        <v>0</v>
      </c>
      <c r="N8677">
        <v>0</v>
      </c>
      <c r="O8677">
        <v>0</v>
      </c>
      <c r="P8677">
        <v>-2</v>
      </c>
      <c r="Q8677" s="28">
        <v>41367.428472222222</v>
      </c>
      <c r="R8677" s="28">
        <v>41368.317361111112</v>
      </c>
      <c r="S8677" t="s">
        <v>28083</v>
      </c>
      <c r="T8677" s="27">
        <v>41367</v>
      </c>
      <c r="V8677">
        <v>2</v>
      </c>
      <c r="W8677" t="s">
        <v>32</v>
      </c>
      <c r="X8677" t="s">
        <v>28084</v>
      </c>
      <c r="Y8677">
        <v>0</v>
      </c>
      <c r="AB8677" t="s">
        <v>237</v>
      </c>
      <c r="AH8677">
        <v>0</v>
      </c>
      <c r="AN8677" t="s">
        <v>238</v>
      </c>
      <c r="AO8677">
        <v>4</v>
      </c>
      <c r="AP8677" t="s">
        <v>239</v>
      </c>
      <c r="AQ8677" s="27">
        <v>41369</v>
      </c>
      <c r="AR8677" t="s">
        <v>240</v>
      </c>
      <c r="AS8677">
        <v>3</v>
      </c>
      <c r="AT8677" t="s">
        <v>239</v>
      </c>
      <c r="AU8677" s="27">
        <v>41369</v>
      </c>
    </row>
    <row r="8678" spans="1:47" x14ac:dyDescent="0.2">
      <c r="A8678">
        <v>8677</v>
      </c>
      <c r="B8678" t="s">
        <v>28085</v>
      </c>
      <c r="C8678" t="s">
        <v>28086</v>
      </c>
      <c r="D8678" t="s">
        <v>4607</v>
      </c>
      <c r="E8678" s="27">
        <v>41771</v>
      </c>
      <c r="F8678" t="s">
        <v>294</v>
      </c>
      <c r="G8678" s="27">
        <v>27606</v>
      </c>
      <c r="H8678">
        <v>40</v>
      </c>
      <c r="I8678" t="s">
        <v>244</v>
      </c>
      <c r="J8678" t="s">
        <v>250</v>
      </c>
      <c r="K8678">
        <v>0</v>
      </c>
      <c r="L8678">
        <v>2</v>
      </c>
      <c r="M8678">
        <v>0</v>
      </c>
      <c r="N8678">
        <v>0</v>
      </c>
      <c r="O8678">
        <v>3</v>
      </c>
      <c r="S8678" t="s">
        <v>28087</v>
      </c>
      <c r="T8678" s="27">
        <v>39552</v>
      </c>
      <c r="V8678">
        <v>2219</v>
      </c>
      <c r="W8678" t="s">
        <v>32</v>
      </c>
      <c r="X8678" t="s">
        <v>359</v>
      </c>
      <c r="Y8678">
        <v>0</v>
      </c>
      <c r="AB8678" t="s">
        <v>237</v>
      </c>
      <c r="AH8678">
        <v>0</v>
      </c>
      <c r="AN8678" t="s">
        <v>238</v>
      </c>
      <c r="AO8678">
        <v>1</v>
      </c>
      <c r="AP8678" t="s">
        <v>239</v>
      </c>
      <c r="AQ8678" s="27">
        <v>41771</v>
      </c>
      <c r="AR8678" t="s">
        <v>240</v>
      </c>
      <c r="AS8678">
        <v>2</v>
      </c>
      <c r="AT8678" t="s">
        <v>239</v>
      </c>
      <c r="AU8678" s="27">
        <v>41771</v>
      </c>
    </row>
    <row r="8679" spans="1:47" x14ac:dyDescent="0.2">
      <c r="A8679">
        <v>8678</v>
      </c>
      <c r="B8679" t="s">
        <v>28088</v>
      </c>
      <c r="C8679" t="s">
        <v>9575</v>
      </c>
      <c r="D8679" t="s">
        <v>28089</v>
      </c>
      <c r="E8679" s="27">
        <v>41280</v>
      </c>
      <c r="F8679" t="s">
        <v>233</v>
      </c>
      <c r="G8679" s="27">
        <v>31147</v>
      </c>
      <c r="H8679">
        <v>31</v>
      </c>
      <c r="I8679" t="s">
        <v>244</v>
      </c>
      <c r="J8679" t="s">
        <v>245</v>
      </c>
      <c r="K8679">
        <v>0</v>
      </c>
      <c r="L8679">
        <v>1</v>
      </c>
      <c r="M8679">
        <v>0</v>
      </c>
      <c r="N8679">
        <v>0</v>
      </c>
      <c r="O8679">
        <v>0</v>
      </c>
      <c r="W8679" t="s">
        <v>237</v>
      </c>
      <c r="Y8679">
        <v>-1</v>
      </c>
      <c r="AB8679" t="s">
        <v>237</v>
      </c>
      <c r="AH8679">
        <v>0</v>
      </c>
      <c r="AN8679" t="s">
        <v>238</v>
      </c>
      <c r="AO8679">
        <v>2</v>
      </c>
      <c r="AP8679" t="s">
        <v>239</v>
      </c>
      <c r="AQ8679" s="27">
        <v>41280</v>
      </c>
      <c r="AR8679" t="s">
        <v>240</v>
      </c>
      <c r="AS8679">
        <v>1</v>
      </c>
      <c r="AT8679" t="s">
        <v>239</v>
      </c>
      <c r="AU8679" s="27">
        <v>41280</v>
      </c>
    </row>
    <row r="8680" spans="1:47" x14ac:dyDescent="0.2">
      <c r="A8680">
        <v>8679</v>
      </c>
      <c r="B8680" t="s">
        <v>28090</v>
      </c>
      <c r="C8680" t="s">
        <v>28091</v>
      </c>
      <c r="D8680" t="s">
        <v>28092</v>
      </c>
      <c r="E8680" s="27">
        <v>41549</v>
      </c>
      <c r="F8680" t="s">
        <v>233</v>
      </c>
      <c r="G8680" s="27">
        <v>32489</v>
      </c>
      <c r="H8680">
        <v>27</v>
      </c>
      <c r="I8680" t="s">
        <v>244</v>
      </c>
      <c r="J8680" t="s">
        <v>250</v>
      </c>
      <c r="K8680">
        <v>0</v>
      </c>
      <c r="L8680">
        <v>3</v>
      </c>
      <c r="M8680">
        <v>0</v>
      </c>
      <c r="N8680">
        <v>0</v>
      </c>
      <c r="O8680">
        <v>2</v>
      </c>
      <c r="P8680">
        <v>-1</v>
      </c>
      <c r="Q8680" s="28">
        <v>41548.304861111108</v>
      </c>
      <c r="R8680" s="28">
        <v>41552.050694444442</v>
      </c>
      <c r="S8680" t="s">
        <v>28093</v>
      </c>
      <c r="T8680" s="27">
        <v>41548</v>
      </c>
      <c r="V8680">
        <v>1</v>
      </c>
      <c r="W8680" t="s">
        <v>32</v>
      </c>
      <c r="Y8680">
        <v>0</v>
      </c>
      <c r="AB8680" t="s">
        <v>237</v>
      </c>
      <c r="AH8680">
        <v>0</v>
      </c>
      <c r="AN8680" t="s">
        <v>238</v>
      </c>
      <c r="AO8680">
        <v>2</v>
      </c>
      <c r="AP8680" t="s">
        <v>239</v>
      </c>
      <c r="AQ8680" s="27">
        <v>41549</v>
      </c>
      <c r="AR8680" t="s">
        <v>240</v>
      </c>
      <c r="AS8680">
        <v>3</v>
      </c>
      <c r="AT8680" t="s">
        <v>239</v>
      </c>
      <c r="AU8680" s="27">
        <v>41549</v>
      </c>
    </row>
    <row r="8681" spans="1:47" x14ac:dyDescent="0.2">
      <c r="A8681">
        <v>8680</v>
      </c>
      <c r="B8681" t="s">
        <v>28094</v>
      </c>
      <c r="C8681" t="s">
        <v>1584</v>
      </c>
      <c r="D8681" t="s">
        <v>826</v>
      </c>
      <c r="E8681" s="27">
        <v>41760</v>
      </c>
      <c r="F8681" t="s">
        <v>233</v>
      </c>
      <c r="G8681" s="27">
        <v>28691</v>
      </c>
      <c r="H8681">
        <v>37</v>
      </c>
      <c r="I8681" t="s">
        <v>244</v>
      </c>
      <c r="J8681" t="s">
        <v>245</v>
      </c>
      <c r="K8681">
        <v>0</v>
      </c>
      <c r="L8681">
        <v>2</v>
      </c>
      <c r="M8681">
        <v>0</v>
      </c>
      <c r="N8681">
        <v>0</v>
      </c>
      <c r="O8681">
        <v>0</v>
      </c>
      <c r="P8681">
        <v>-1</v>
      </c>
      <c r="Q8681" s="28">
        <v>41759.200694444444</v>
      </c>
      <c r="R8681" s="28">
        <v>41760.378472222219</v>
      </c>
      <c r="S8681" t="s">
        <v>28095</v>
      </c>
      <c r="T8681" s="27">
        <v>41758</v>
      </c>
      <c r="V8681">
        <v>2</v>
      </c>
      <c r="W8681" t="s">
        <v>32</v>
      </c>
      <c r="X8681" t="s">
        <v>254</v>
      </c>
      <c r="Y8681">
        <v>0</v>
      </c>
      <c r="AB8681" t="s">
        <v>237</v>
      </c>
      <c r="AH8681">
        <v>0</v>
      </c>
      <c r="AN8681" t="s">
        <v>238</v>
      </c>
      <c r="AO8681">
        <v>1</v>
      </c>
      <c r="AP8681" t="s">
        <v>239</v>
      </c>
      <c r="AQ8681" s="27">
        <v>41760</v>
      </c>
      <c r="AR8681" t="s">
        <v>240</v>
      </c>
      <c r="AS8681">
        <v>2</v>
      </c>
      <c r="AT8681" t="s">
        <v>239</v>
      </c>
      <c r="AU8681" s="27">
        <v>41760</v>
      </c>
    </row>
    <row r="8682" spans="1:47" x14ac:dyDescent="0.2">
      <c r="A8682">
        <v>8681</v>
      </c>
      <c r="B8682" t="s">
        <v>28096</v>
      </c>
      <c r="C8682" t="s">
        <v>464</v>
      </c>
      <c r="D8682" t="s">
        <v>10051</v>
      </c>
      <c r="E8682" s="27">
        <v>41371</v>
      </c>
      <c r="F8682" t="s">
        <v>233</v>
      </c>
      <c r="G8682" s="27">
        <v>30421</v>
      </c>
      <c r="H8682">
        <v>33</v>
      </c>
      <c r="I8682" t="s">
        <v>244</v>
      </c>
      <c r="J8682" t="s">
        <v>250</v>
      </c>
      <c r="K8682">
        <v>0</v>
      </c>
      <c r="L8682">
        <v>9</v>
      </c>
      <c r="M8682">
        <v>0</v>
      </c>
      <c r="N8682">
        <v>0</v>
      </c>
      <c r="O8682">
        <v>12</v>
      </c>
      <c r="P8682">
        <v>-1</v>
      </c>
      <c r="Q8682" s="28">
        <v>41370.474999999999</v>
      </c>
      <c r="R8682" s="28">
        <v>41373.345833333333</v>
      </c>
      <c r="S8682" t="s">
        <v>28097</v>
      </c>
      <c r="T8682" s="27">
        <v>41370</v>
      </c>
      <c r="V8682">
        <v>1</v>
      </c>
      <c r="W8682" t="s">
        <v>32</v>
      </c>
      <c r="X8682" t="s">
        <v>459</v>
      </c>
      <c r="Y8682">
        <v>1</v>
      </c>
      <c r="AA8682" t="s">
        <v>28098</v>
      </c>
      <c r="AB8682" t="s">
        <v>36</v>
      </c>
      <c r="AC8682">
        <v>20</v>
      </c>
      <c r="AD8682" s="27">
        <v>41571</v>
      </c>
      <c r="AE8682" t="s">
        <v>412</v>
      </c>
      <c r="AF8682" s="27">
        <v>41591</v>
      </c>
      <c r="AG8682" s="27">
        <v>41662</v>
      </c>
      <c r="AH8682">
        <v>0</v>
      </c>
      <c r="AN8682" t="s">
        <v>238</v>
      </c>
      <c r="AO8682">
        <v>9</v>
      </c>
      <c r="AP8682" t="s">
        <v>269</v>
      </c>
      <c r="AQ8682" s="27">
        <v>41371</v>
      </c>
      <c r="AR8682" t="s">
        <v>240</v>
      </c>
      <c r="AS8682">
        <v>9</v>
      </c>
      <c r="AT8682" t="s">
        <v>269</v>
      </c>
      <c r="AU8682" s="27">
        <v>41371</v>
      </c>
    </row>
    <row r="8683" spans="1:47" x14ac:dyDescent="0.2">
      <c r="A8683">
        <v>8682</v>
      </c>
      <c r="B8683" t="s">
        <v>28099</v>
      </c>
      <c r="C8683" t="s">
        <v>28100</v>
      </c>
      <c r="D8683" t="s">
        <v>28101</v>
      </c>
      <c r="E8683" s="27">
        <v>41285</v>
      </c>
      <c r="F8683" t="s">
        <v>233</v>
      </c>
      <c r="G8683" s="27">
        <v>29270</v>
      </c>
      <c r="H8683">
        <v>36</v>
      </c>
      <c r="I8683" t="s">
        <v>244</v>
      </c>
      <c r="J8683" t="s">
        <v>1115</v>
      </c>
      <c r="K8683">
        <v>0</v>
      </c>
      <c r="L8683">
        <v>1</v>
      </c>
      <c r="M8683">
        <v>0</v>
      </c>
      <c r="N8683">
        <v>0</v>
      </c>
      <c r="O8683">
        <v>1</v>
      </c>
      <c r="P8683">
        <v>-1</v>
      </c>
      <c r="Q8683" s="28">
        <v>41284.240972222222</v>
      </c>
      <c r="R8683" s="28">
        <v>41325.073611111111</v>
      </c>
      <c r="S8683" t="s">
        <v>28102</v>
      </c>
      <c r="U8683" s="27">
        <v>41284</v>
      </c>
      <c r="V8683">
        <v>1</v>
      </c>
      <c r="W8683" t="s">
        <v>32</v>
      </c>
      <c r="X8683" t="s">
        <v>274</v>
      </c>
      <c r="Y8683">
        <v>0</v>
      </c>
      <c r="AB8683" t="s">
        <v>237</v>
      </c>
      <c r="AH8683">
        <v>0</v>
      </c>
      <c r="AN8683" t="s">
        <v>238</v>
      </c>
      <c r="AO8683">
        <v>1</v>
      </c>
      <c r="AP8683" t="s">
        <v>239</v>
      </c>
      <c r="AQ8683" s="27">
        <v>41285</v>
      </c>
      <c r="AR8683" t="s">
        <v>240</v>
      </c>
      <c r="AS8683">
        <v>1</v>
      </c>
      <c r="AT8683" t="s">
        <v>239</v>
      </c>
      <c r="AU8683" s="27">
        <v>41285</v>
      </c>
    </row>
    <row r="8684" spans="1:47" x14ac:dyDescent="0.2">
      <c r="A8684">
        <v>8683</v>
      </c>
      <c r="B8684" t="s">
        <v>2341</v>
      </c>
      <c r="C8684" t="s">
        <v>1313</v>
      </c>
      <c r="D8684" t="s">
        <v>2342</v>
      </c>
      <c r="E8684" s="27">
        <v>41334</v>
      </c>
      <c r="F8684" t="s">
        <v>233</v>
      </c>
      <c r="G8684" s="27">
        <v>31183</v>
      </c>
      <c r="H8684">
        <v>30</v>
      </c>
      <c r="I8684" t="s">
        <v>244</v>
      </c>
      <c r="J8684" t="s">
        <v>245</v>
      </c>
      <c r="K8684">
        <v>0</v>
      </c>
      <c r="L8684">
        <v>2</v>
      </c>
      <c r="M8684">
        <v>0</v>
      </c>
      <c r="N8684">
        <v>0</v>
      </c>
      <c r="O8684">
        <v>2</v>
      </c>
      <c r="P8684">
        <v>-22</v>
      </c>
      <c r="Q8684" s="28">
        <v>41312.085416666669</v>
      </c>
      <c r="R8684" s="28">
        <v>41312.370138888888</v>
      </c>
      <c r="S8684" t="s">
        <v>28103</v>
      </c>
      <c r="T8684" s="27">
        <v>41311</v>
      </c>
      <c r="V8684">
        <v>23</v>
      </c>
      <c r="W8684" t="s">
        <v>32</v>
      </c>
      <c r="X8684" t="s">
        <v>261</v>
      </c>
      <c r="Y8684">
        <v>0</v>
      </c>
      <c r="AB8684" t="s">
        <v>237</v>
      </c>
      <c r="AH8684">
        <v>0</v>
      </c>
      <c r="AN8684" t="s">
        <v>238</v>
      </c>
      <c r="AO8684">
        <v>3</v>
      </c>
      <c r="AP8684" t="s">
        <v>239</v>
      </c>
      <c r="AQ8684" s="27">
        <v>41334</v>
      </c>
      <c r="AR8684" t="s">
        <v>240</v>
      </c>
      <c r="AS8684">
        <v>2</v>
      </c>
      <c r="AT8684" t="s">
        <v>239</v>
      </c>
      <c r="AU8684" s="27">
        <v>41334</v>
      </c>
    </row>
    <row r="8685" spans="1:47" x14ac:dyDescent="0.2">
      <c r="A8685">
        <v>8684</v>
      </c>
      <c r="B8685" t="s">
        <v>28104</v>
      </c>
      <c r="C8685" t="s">
        <v>28105</v>
      </c>
      <c r="D8685" t="s">
        <v>28106</v>
      </c>
      <c r="E8685" s="27">
        <v>41378</v>
      </c>
      <c r="F8685" t="s">
        <v>233</v>
      </c>
      <c r="G8685" s="27">
        <v>31284</v>
      </c>
      <c r="H8685">
        <v>30</v>
      </c>
      <c r="I8685" t="s">
        <v>244</v>
      </c>
      <c r="J8685" t="s">
        <v>250</v>
      </c>
      <c r="K8685">
        <v>0</v>
      </c>
      <c r="L8685">
        <v>4</v>
      </c>
      <c r="M8685">
        <v>0</v>
      </c>
      <c r="N8685">
        <v>0</v>
      </c>
      <c r="O8685">
        <v>0</v>
      </c>
      <c r="P8685">
        <v>0</v>
      </c>
      <c r="Q8685" s="28">
        <v>41378.536805555559</v>
      </c>
      <c r="R8685" s="28">
        <v>41382.388888888891</v>
      </c>
      <c r="S8685" t="s">
        <v>28107</v>
      </c>
      <c r="T8685" s="27">
        <v>41377</v>
      </c>
      <c r="V8685">
        <v>1</v>
      </c>
      <c r="W8685" t="s">
        <v>32</v>
      </c>
      <c r="X8685" t="s">
        <v>261</v>
      </c>
      <c r="Y8685">
        <v>0</v>
      </c>
      <c r="AB8685" t="s">
        <v>237</v>
      </c>
      <c r="AH8685">
        <v>0</v>
      </c>
      <c r="AN8685" t="s">
        <v>238</v>
      </c>
      <c r="AO8685">
        <v>3</v>
      </c>
      <c r="AP8685" t="s">
        <v>239</v>
      </c>
      <c r="AQ8685" s="27">
        <v>41378</v>
      </c>
      <c r="AR8685" t="s">
        <v>240</v>
      </c>
      <c r="AS8685">
        <v>4</v>
      </c>
      <c r="AT8685" t="s">
        <v>239</v>
      </c>
      <c r="AU8685" s="27">
        <v>41378</v>
      </c>
    </row>
    <row r="8686" spans="1:47" x14ac:dyDescent="0.2">
      <c r="A8686">
        <v>8685</v>
      </c>
      <c r="B8686" t="s">
        <v>28108</v>
      </c>
      <c r="C8686" t="s">
        <v>716</v>
      </c>
      <c r="D8686" t="s">
        <v>28109</v>
      </c>
      <c r="E8686" s="27">
        <v>41379</v>
      </c>
      <c r="F8686" t="s">
        <v>233</v>
      </c>
      <c r="G8686" s="27">
        <v>27389</v>
      </c>
      <c r="H8686">
        <v>41</v>
      </c>
      <c r="I8686" t="s">
        <v>244</v>
      </c>
      <c r="J8686" t="s">
        <v>250</v>
      </c>
      <c r="K8686">
        <v>0</v>
      </c>
      <c r="L8686">
        <v>8</v>
      </c>
      <c r="M8686">
        <v>0</v>
      </c>
      <c r="N8686">
        <v>0</v>
      </c>
      <c r="O8686">
        <v>19</v>
      </c>
      <c r="P8686">
        <v>0</v>
      </c>
      <c r="Q8686" s="28">
        <v>41379.464583333334</v>
      </c>
      <c r="R8686" s="28">
        <v>41599.468055555553</v>
      </c>
      <c r="S8686" t="s">
        <v>28110</v>
      </c>
      <c r="U8686" s="27">
        <v>41379</v>
      </c>
      <c r="V8686">
        <v>0</v>
      </c>
      <c r="W8686" t="s">
        <v>32</v>
      </c>
      <c r="X8686" t="s">
        <v>274</v>
      </c>
      <c r="Y8686">
        <v>1</v>
      </c>
      <c r="AA8686" t="s">
        <v>28111</v>
      </c>
      <c r="AB8686" t="s">
        <v>32</v>
      </c>
      <c r="AD8686" s="27">
        <v>42353</v>
      </c>
      <c r="AE8686" t="s">
        <v>343</v>
      </c>
      <c r="AH8686">
        <v>0</v>
      </c>
      <c r="AN8686" t="s">
        <v>238</v>
      </c>
      <c r="AO8686">
        <v>2</v>
      </c>
      <c r="AP8686" t="s">
        <v>239</v>
      </c>
      <c r="AQ8686" s="27">
        <v>41379</v>
      </c>
      <c r="AR8686" t="s">
        <v>240</v>
      </c>
      <c r="AS8686">
        <v>8</v>
      </c>
      <c r="AT8686" t="s">
        <v>269</v>
      </c>
      <c r="AU8686" s="27">
        <v>41379</v>
      </c>
    </row>
    <row r="8687" spans="1:47" x14ac:dyDescent="0.2">
      <c r="A8687">
        <v>8686</v>
      </c>
      <c r="B8687" t="s">
        <v>28112</v>
      </c>
      <c r="C8687" t="s">
        <v>25969</v>
      </c>
      <c r="D8687" t="s">
        <v>5431</v>
      </c>
      <c r="E8687" s="27">
        <v>41422</v>
      </c>
      <c r="F8687" t="s">
        <v>294</v>
      </c>
      <c r="G8687" s="27">
        <v>34452</v>
      </c>
      <c r="H8687">
        <v>21</v>
      </c>
      <c r="I8687" t="s">
        <v>259</v>
      </c>
      <c r="J8687" t="s">
        <v>245</v>
      </c>
      <c r="K8687">
        <v>0</v>
      </c>
      <c r="L8687">
        <v>7</v>
      </c>
      <c r="M8687">
        <v>0</v>
      </c>
      <c r="N8687">
        <v>0</v>
      </c>
      <c r="O8687">
        <v>1</v>
      </c>
      <c r="P8687">
        <v>-99</v>
      </c>
      <c r="Q8687" s="28">
        <v>41323.168055555558</v>
      </c>
      <c r="R8687" s="28">
        <v>41388.320833333331</v>
      </c>
      <c r="S8687" t="s">
        <v>28113</v>
      </c>
      <c r="T8687" s="27">
        <v>41323</v>
      </c>
      <c r="V8687">
        <v>99</v>
      </c>
      <c r="W8687" t="s">
        <v>36</v>
      </c>
      <c r="X8687" t="s">
        <v>279</v>
      </c>
      <c r="Y8687">
        <v>0</v>
      </c>
      <c r="AB8687" t="s">
        <v>237</v>
      </c>
      <c r="AH8687">
        <v>0</v>
      </c>
      <c r="AN8687" t="s">
        <v>238</v>
      </c>
      <c r="AO8687">
        <v>6</v>
      </c>
      <c r="AP8687" t="s">
        <v>246</v>
      </c>
      <c r="AQ8687" s="27">
        <v>41422</v>
      </c>
      <c r="AR8687" t="s">
        <v>240</v>
      </c>
      <c r="AS8687">
        <v>7</v>
      </c>
      <c r="AT8687" t="s">
        <v>246</v>
      </c>
      <c r="AU8687" s="27">
        <v>41422</v>
      </c>
    </row>
    <row r="8688" spans="1:47" x14ac:dyDescent="0.2">
      <c r="A8688">
        <v>8687</v>
      </c>
      <c r="B8688" t="s">
        <v>28114</v>
      </c>
      <c r="C8688" t="s">
        <v>28115</v>
      </c>
      <c r="D8688" t="s">
        <v>28116</v>
      </c>
      <c r="E8688" s="27">
        <v>41982</v>
      </c>
      <c r="F8688" t="s">
        <v>233</v>
      </c>
      <c r="G8688" s="27">
        <v>29641</v>
      </c>
      <c r="H8688">
        <v>35</v>
      </c>
      <c r="I8688" t="s">
        <v>244</v>
      </c>
      <c r="J8688" t="s">
        <v>250</v>
      </c>
      <c r="K8688">
        <v>0</v>
      </c>
      <c r="L8688">
        <v>6</v>
      </c>
      <c r="M8688">
        <v>0</v>
      </c>
      <c r="N8688">
        <v>0</v>
      </c>
      <c r="O8688">
        <v>1</v>
      </c>
      <c r="S8688" t="s">
        <v>28117</v>
      </c>
      <c r="U8688" s="27">
        <v>40466</v>
      </c>
      <c r="V8688">
        <v>1516</v>
      </c>
      <c r="W8688" t="s">
        <v>32</v>
      </c>
      <c r="X8688" t="s">
        <v>274</v>
      </c>
      <c r="Y8688">
        <v>0</v>
      </c>
      <c r="AB8688" t="s">
        <v>237</v>
      </c>
      <c r="AH8688">
        <v>0</v>
      </c>
      <c r="AN8688" t="s">
        <v>238</v>
      </c>
      <c r="AO8688">
        <v>2</v>
      </c>
      <c r="AP8688" t="s">
        <v>239</v>
      </c>
      <c r="AQ8688" s="27">
        <v>41982</v>
      </c>
      <c r="AR8688" t="s">
        <v>240</v>
      </c>
      <c r="AS8688">
        <v>6</v>
      </c>
      <c r="AT8688" t="s">
        <v>246</v>
      </c>
      <c r="AU8688" s="27">
        <v>41982</v>
      </c>
    </row>
    <row r="8689" spans="1:47" x14ac:dyDescent="0.2">
      <c r="A8689">
        <v>8688</v>
      </c>
      <c r="B8689" t="s">
        <v>28118</v>
      </c>
      <c r="C8689" t="s">
        <v>17121</v>
      </c>
      <c r="D8689" t="s">
        <v>28119</v>
      </c>
      <c r="E8689" s="27">
        <v>41344</v>
      </c>
      <c r="F8689" t="s">
        <v>294</v>
      </c>
      <c r="G8689" s="27">
        <v>31876</v>
      </c>
      <c r="H8689">
        <v>29</v>
      </c>
      <c r="I8689" t="s">
        <v>244</v>
      </c>
      <c r="J8689" t="s">
        <v>245</v>
      </c>
      <c r="K8689">
        <v>0</v>
      </c>
      <c r="L8689">
        <v>7</v>
      </c>
      <c r="M8689">
        <v>0</v>
      </c>
      <c r="N8689">
        <v>0</v>
      </c>
      <c r="O8689">
        <v>0</v>
      </c>
      <c r="P8689">
        <v>-3</v>
      </c>
      <c r="Q8689" s="28">
        <v>41341.129861111112</v>
      </c>
      <c r="R8689" s="28">
        <v>41341.361111111109</v>
      </c>
      <c r="S8689" t="s">
        <v>28120</v>
      </c>
      <c r="T8689" s="27">
        <v>41341</v>
      </c>
      <c r="V8689">
        <v>3</v>
      </c>
      <c r="W8689" t="s">
        <v>32</v>
      </c>
      <c r="X8689" t="s">
        <v>261</v>
      </c>
      <c r="Y8689">
        <v>0</v>
      </c>
      <c r="AB8689" t="s">
        <v>237</v>
      </c>
      <c r="AH8689">
        <v>0</v>
      </c>
      <c r="AN8689" t="s">
        <v>238</v>
      </c>
      <c r="AO8689">
        <v>3</v>
      </c>
      <c r="AP8689" t="s">
        <v>239</v>
      </c>
      <c r="AQ8689" s="27">
        <v>41344</v>
      </c>
      <c r="AR8689" t="s">
        <v>240</v>
      </c>
      <c r="AS8689">
        <v>7</v>
      </c>
      <c r="AT8689" t="s">
        <v>246</v>
      </c>
      <c r="AU8689" s="27">
        <v>41344</v>
      </c>
    </row>
    <row r="8690" spans="1:47" x14ac:dyDescent="0.2">
      <c r="A8690">
        <v>8689</v>
      </c>
      <c r="B8690" t="s">
        <v>28121</v>
      </c>
      <c r="C8690" t="s">
        <v>28122</v>
      </c>
      <c r="D8690" t="s">
        <v>2921</v>
      </c>
      <c r="E8690" s="27">
        <v>41896</v>
      </c>
      <c r="F8690" t="s">
        <v>233</v>
      </c>
      <c r="G8690" s="27">
        <v>27179</v>
      </c>
      <c r="H8690">
        <v>41</v>
      </c>
      <c r="I8690" t="s">
        <v>244</v>
      </c>
      <c r="J8690" t="s">
        <v>245</v>
      </c>
      <c r="K8690">
        <v>0</v>
      </c>
      <c r="L8690">
        <v>1</v>
      </c>
      <c r="M8690">
        <v>0</v>
      </c>
      <c r="N8690">
        <v>0</v>
      </c>
      <c r="O8690">
        <v>1</v>
      </c>
      <c r="P8690">
        <v>0</v>
      </c>
      <c r="Q8690" s="28">
        <v>41896.150694444441</v>
      </c>
      <c r="R8690" s="28">
        <v>41897.539583333331</v>
      </c>
      <c r="S8690" t="s">
        <v>28123</v>
      </c>
      <c r="T8690" s="27">
        <v>41896</v>
      </c>
      <c r="V8690">
        <v>0</v>
      </c>
      <c r="W8690" t="s">
        <v>36</v>
      </c>
      <c r="X8690" t="s">
        <v>279</v>
      </c>
      <c r="Y8690">
        <v>0</v>
      </c>
      <c r="AB8690" t="s">
        <v>237</v>
      </c>
      <c r="AH8690">
        <v>0</v>
      </c>
      <c r="AN8690" t="s">
        <v>238</v>
      </c>
      <c r="AO8690">
        <v>1</v>
      </c>
      <c r="AP8690" t="s">
        <v>239</v>
      </c>
      <c r="AQ8690" s="27">
        <v>41896</v>
      </c>
      <c r="AR8690" t="s">
        <v>240</v>
      </c>
      <c r="AS8690">
        <v>1</v>
      </c>
      <c r="AT8690" t="s">
        <v>239</v>
      </c>
      <c r="AU8690" s="27">
        <v>41896</v>
      </c>
    </row>
    <row r="8691" spans="1:47" x14ac:dyDescent="0.2">
      <c r="A8691">
        <v>8690</v>
      </c>
      <c r="B8691" t="s">
        <v>28124</v>
      </c>
      <c r="C8691" t="s">
        <v>652</v>
      </c>
      <c r="D8691" t="s">
        <v>2365</v>
      </c>
      <c r="E8691" s="27">
        <v>41794</v>
      </c>
      <c r="F8691" t="s">
        <v>233</v>
      </c>
      <c r="G8691" s="27">
        <v>33879</v>
      </c>
      <c r="H8691">
        <v>23</v>
      </c>
      <c r="I8691" t="s">
        <v>259</v>
      </c>
      <c r="J8691" t="s">
        <v>250</v>
      </c>
      <c r="K8691">
        <v>0</v>
      </c>
      <c r="L8691">
        <v>3</v>
      </c>
      <c r="M8691">
        <v>0</v>
      </c>
      <c r="N8691">
        <v>0</v>
      </c>
      <c r="O8691">
        <v>0</v>
      </c>
      <c r="P8691">
        <v>-1</v>
      </c>
      <c r="Q8691" s="28">
        <v>41793.216666666667</v>
      </c>
      <c r="R8691" s="28">
        <v>41794.397916666669</v>
      </c>
      <c r="S8691" t="s">
        <v>28125</v>
      </c>
      <c r="T8691" s="27">
        <v>41793</v>
      </c>
      <c r="V8691">
        <v>1</v>
      </c>
      <c r="W8691" t="s">
        <v>36</v>
      </c>
      <c r="X8691" t="s">
        <v>279</v>
      </c>
      <c r="Y8691">
        <v>0</v>
      </c>
      <c r="AB8691" t="s">
        <v>237</v>
      </c>
      <c r="AH8691">
        <v>0</v>
      </c>
      <c r="AN8691" t="s">
        <v>238</v>
      </c>
      <c r="AO8691">
        <v>4</v>
      </c>
      <c r="AP8691" t="s">
        <v>239</v>
      </c>
      <c r="AQ8691" s="27">
        <v>41794</v>
      </c>
      <c r="AR8691" t="s">
        <v>240</v>
      </c>
      <c r="AS8691">
        <v>3</v>
      </c>
      <c r="AT8691" t="s">
        <v>239</v>
      </c>
      <c r="AU8691" s="27">
        <v>41794</v>
      </c>
    </row>
    <row r="8692" spans="1:47" x14ac:dyDescent="0.2">
      <c r="A8692">
        <v>8691</v>
      </c>
      <c r="B8692" t="s">
        <v>28126</v>
      </c>
      <c r="C8692" t="s">
        <v>488</v>
      </c>
      <c r="D8692" t="s">
        <v>28127</v>
      </c>
      <c r="E8692" s="27">
        <v>41335</v>
      </c>
      <c r="F8692" t="s">
        <v>233</v>
      </c>
      <c r="G8692" s="27">
        <v>30442</v>
      </c>
      <c r="H8692">
        <v>32</v>
      </c>
      <c r="I8692" t="s">
        <v>244</v>
      </c>
      <c r="J8692" t="s">
        <v>245</v>
      </c>
      <c r="K8692">
        <v>0</v>
      </c>
      <c r="L8692">
        <v>2</v>
      </c>
      <c r="M8692">
        <v>0</v>
      </c>
      <c r="N8692">
        <v>0</v>
      </c>
      <c r="O8692">
        <v>1</v>
      </c>
      <c r="S8692" t="s">
        <v>28128</v>
      </c>
      <c r="T8692" s="27">
        <v>40162</v>
      </c>
      <c r="V8692">
        <v>1173</v>
      </c>
      <c r="W8692" t="s">
        <v>36</v>
      </c>
      <c r="X8692" t="s">
        <v>28129</v>
      </c>
      <c r="Y8692">
        <v>0</v>
      </c>
      <c r="AB8692" t="s">
        <v>237</v>
      </c>
      <c r="AH8692">
        <v>0</v>
      </c>
      <c r="AN8692" t="s">
        <v>238</v>
      </c>
      <c r="AO8692">
        <v>3</v>
      </c>
      <c r="AP8692" t="s">
        <v>239</v>
      </c>
      <c r="AQ8692" s="27">
        <v>41335</v>
      </c>
      <c r="AR8692" t="s">
        <v>240</v>
      </c>
      <c r="AS8692">
        <v>2</v>
      </c>
      <c r="AT8692" t="s">
        <v>239</v>
      </c>
      <c r="AU8692" s="27">
        <v>41335</v>
      </c>
    </row>
    <row r="8693" spans="1:47" x14ac:dyDescent="0.2">
      <c r="A8693">
        <v>8692</v>
      </c>
      <c r="B8693" t="s">
        <v>28130</v>
      </c>
      <c r="C8693" t="s">
        <v>345</v>
      </c>
      <c r="D8693" t="s">
        <v>3856</v>
      </c>
      <c r="E8693" s="27">
        <v>41633</v>
      </c>
      <c r="F8693" t="s">
        <v>233</v>
      </c>
      <c r="G8693" s="27">
        <v>27348</v>
      </c>
      <c r="H8693">
        <v>41</v>
      </c>
      <c r="I8693" t="s">
        <v>244</v>
      </c>
      <c r="J8693" t="s">
        <v>250</v>
      </c>
      <c r="K8693">
        <v>0</v>
      </c>
      <c r="L8693">
        <v>2</v>
      </c>
      <c r="M8693">
        <v>0</v>
      </c>
      <c r="N8693">
        <v>0</v>
      </c>
      <c r="O8693">
        <v>0</v>
      </c>
      <c r="W8693" t="s">
        <v>237</v>
      </c>
      <c r="Y8693">
        <v>-1</v>
      </c>
      <c r="AB8693" t="s">
        <v>237</v>
      </c>
      <c r="AH8693">
        <v>0</v>
      </c>
      <c r="AN8693" t="s">
        <v>238</v>
      </c>
      <c r="AO8693">
        <v>1</v>
      </c>
      <c r="AP8693" t="s">
        <v>239</v>
      </c>
      <c r="AQ8693" s="27">
        <v>41633</v>
      </c>
      <c r="AR8693" t="s">
        <v>240</v>
      </c>
      <c r="AS8693">
        <v>2</v>
      </c>
      <c r="AT8693" t="s">
        <v>239</v>
      </c>
      <c r="AU8693" s="27">
        <v>41633</v>
      </c>
    </row>
    <row r="8694" spans="1:47" x14ac:dyDescent="0.2">
      <c r="A8694">
        <v>8693</v>
      </c>
      <c r="B8694" t="s">
        <v>28131</v>
      </c>
      <c r="C8694" t="s">
        <v>8766</v>
      </c>
      <c r="D8694" t="s">
        <v>28132</v>
      </c>
      <c r="E8694" s="27">
        <v>41736</v>
      </c>
      <c r="F8694" t="s">
        <v>294</v>
      </c>
      <c r="G8694" s="27">
        <v>32814</v>
      </c>
      <c r="H8694">
        <v>26</v>
      </c>
      <c r="I8694" t="s">
        <v>244</v>
      </c>
      <c r="J8694" t="s">
        <v>245</v>
      </c>
      <c r="K8694">
        <v>0</v>
      </c>
      <c r="L8694">
        <v>4</v>
      </c>
      <c r="M8694">
        <v>0</v>
      </c>
      <c r="N8694">
        <v>0</v>
      </c>
      <c r="O8694">
        <v>1</v>
      </c>
      <c r="P8694">
        <v>-62</v>
      </c>
      <c r="Q8694" s="28">
        <v>41674.268750000003</v>
      </c>
      <c r="R8694" s="28">
        <v>41682.404861111114</v>
      </c>
      <c r="S8694" t="s">
        <v>28133</v>
      </c>
      <c r="T8694" s="27">
        <v>41674</v>
      </c>
      <c r="V8694">
        <v>62</v>
      </c>
      <c r="W8694" t="s">
        <v>32</v>
      </c>
      <c r="X8694" t="s">
        <v>371</v>
      </c>
      <c r="Y8694">
        <v>0</v>
      </c>
      <c r="AB8694" t="s">
        <v>237</v>
      </c>
      <c r="AH8694">
        <v>0</v>
      </c>
      <c r="AN8694" t="s">
        <v>238</v>
      </c>
      <c r="AO8694">
        <v>3</v>
      </c>
      <c r="AP8694" t="s">
        <v>239</v>
      </c>
      <c r="AQ8694" s="27">
        <v>41736</v>
      </c>
      <c r="AR8694" t="s">
        <v>240</v>
      </c>
      <c r="AS8694">
        <v>4</v>
      </c>
      <c r="AT8694" t="s">
        <v>239</v>
      </c>
      <c r="AU8694" s="27">
        <v>41736</v>
      </c>
    </row>
    <row r="8695" spans="1:47" x14ac:dyDescent="0.2">
      <c r="A8695">
        <v>8694</v>
      </c>
      <c r="B8695" t="s">
        <v>28134</v>
      </c>
      <c r="C8695" t="s">
        <v>830</v>
      </c>
      <c r="D8695" t="s">
        <v>28135</v>
      </c>
      <c r="E8695" s="27">
        <v>41551</v>
      </c>
      <c r="F8695" t="s">
        <v>233</v>
      </c>
      <c r="G8695" s="27">
        <v>33234</v>
      </c>
      <c r="H8695">
        <v>25</v>
      </c>
      <c r="I8695" t="s">
        <v>244</v>
      </c>
      <c r="J8695" t="s">
        <v>245</v>
      </c>
      <c r="K8695">
        <v>0</v>
      </c>
      <c r="L8695">
        <v>5</v>
      </c>
      <c r="M8695">
        <v>0</v>
      </c>
      <c r="N8695">
        <v>0</v>
      </c>
      <c r="O8695">
        <v>0</v>
      </c>
      <c r="P8695">
        <v>-1</v>
      </c>
      <c r="Q8695" s="28">
        <v>41550.513194444444</v>
      </c>
      <c r="R8695" s="28">
        <v>41550.338194444441</v>
      </c>
      <c r="S8695" t="s">
        <v>28136</v>
      </c>
      <c r="T8695" s="27">
        <v>41549</v>
      </c>
      <c r="V8695">
        <v>2</v>
      </c>
      <c r="W8695" t="s">
        <v>32</v>
      </c>
      <c r="X8695" t="s">
        <v>261</v>
      </c>
      <c r="Y8695">
        <v>0</v>
      </c>
      <c r="AB8695" t="s">
        <v>237</v>
      </c>
      <c r="AH8695">
        <v>0</v>
      </c>
      <c r="AN8695" t="s">
        <v>238</v>
      </c>
      <c r="AO8695">
        <v>3</v>
      </c>
      <c r="AP8695" t="s">
        <v>239</v>
      </c>
      <c r="AQ8695" s="27">
        <v>41551</v>
      </c>
      <c r="AR8695" t="s">
        <v>240</v>
      </c>
      <c r="AS8695">
        <v>5</v>
      </c>
      <c r="AT8695" t="s">
        <v>246</v>
      </c>
      <c r="AU8695" s="27">
        <v>41551</v>
      </c>
    </row>
    <row r="8696" spans="1:47" x14ac:dyDescent="0.2">
      <c r="A8696">
        <v>8695</v>
      </c>
      <c r="B8696" t="s">
        <v>28137</v>
      </c>
      <c r="C8696" t="s">
        <v>21974</v>
      </c>
      <c r="D8696" t="s">
        <v>28138</v>
      </c>
      <c r="E8696" s="27">
        <v>41353</v>
      </c>
      <c r="F8696" t="s">
        <v>233</v>
      </c>
      <c r="G8696" s="27">
        <v>24104</v>
      </c>
      <c r="H8696">
        <v>50</v>
      </c>
      <c r="I8696" t="s">
        <v>234</v>
      </c>
      <c r="J8696" t="s">
        <v>245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-1</v>
      </c>
      <c r="Q8696" s="28">
        <v>41352.397916666669</v>
      </c>
      <c r="R8696" s="28">
        <v>41355.244444444441</v>
      </c>
      <c r="S8696" t="s">
        <v>28139</v>
      </c>
      <c r="T8696" s="27">
        <v>41352</v>
      </c>
      <c r="V8696">
        <v>1</v>
      </c>
      <c r="W8696" t="s">
        <v>32</v>
      </c>
      <c r="X8696" t="s">
        <v>5889</v>
      </c>
      <c r="Y8696">
        <v>0</v>
      </c>
      <c r="AB8696" t="s">
        <v>237</v>
      </c>
      <c r="AH8696">
        <v>0</v>
      </c>
      <c r="AN8696" t="s">
        <v>238</v>
      </c>
      <c r="AO8696">
        <v>1</v>
      </c>
      <c r="AP8696" t="s">
        <v>239</v>
      </c>
      <c r="AQ8696" s="27">
        <v>41353</v>
      </c>
      <c r="AR8696" t="s">
        <v>240</v>
      </c>
      <c r="AS8696">
        <v>1</v>
      </c>
      <c r="AT8696" t="s">
        <v>239</v>
      </c>
      <c r="AU8696" s="27">
        <v>41353</v>
      </c>
    </row>
    <row r="8697" spans="1:47" x14ac:dyDescent="0.2">
      <c r="A8697">
        <v>8696</v>
      </c>
      <c r="B8697" t="s">
        <v>28140</v>
      </c>
      <c r="C8697" t="s">
        <v>4800</v>
      </c>
      <c r="D8697" t="s">
        <v>28141</v>
      </c>
      <c r="E8697" s="27">
        <v>41493</v>
      </c>
      <c r="F8697" t="s">
        <v>233</v>
      </c>
      <c r="G8697" s="27">
        <v>29619</v>
      </c>
      <c r="H8697">
        <v>35</v>
      </c>
      <c r="I8697" t="s">
        <v>244</v>
      </c>
      <c r="J8697" t="s">
        <v>245</v>
      </c>
      <c r="K8697">
        <v>0</v>
      </c>
      <c r="L8697">
        <v>2</v>
      </c>
      <c r="M8697">
        <v>0</v>
      </c>
      <c r="N8697">
        <v>0</v>
      </c>
      <c r="O8697">
        <v>4</v>
      </c>
      <c r="P8697">
        <v>-1</v>
      </c>
      <c r="Q8697" s="28">
        <v>41492.35</v>
      </c>
      <c r="R8697" s="28">
        <v>41662.246527777781</v>
      </c>
      <c r="S8697" t="s">
        <v>28142</v>
      </c>
      <c r="U8697" s="27">
        <v>41493</v>
      </c>
      <c r="V8697">
        <v>0</v>
      </c>
      <c r="W8697" t="s">
        <v>32</v>
      </c>
      <c r="X8697" t="s">
        <v>274</v>
      </c>
      <c r="Y8697">
        <v>0</v>
      </c>
      <c r="AB8697" t="s">
        <v>237</v>
      </c>
      <c r="AH8697">
        <v>0</v>
      </c>
      <c r="AN8697" t="s">
        <v>238</v>
      </c>
      <c r="AO8697">
        <v>1</v>
      </c>
      <c r="AP8697" t="s">
        <v>239</v>
      </c>
      <c r="AQ8697" s="27">
        <v>41493</v>
      </c>
      <c r="AR8697" t="s">
        <v>240</v>
      </c>
      <c r="AS8697">
        <v>2</v>
      </c>
      <c r="AT8697" t="s">
        <v>239</v>
      </c>
      <c r="AU8697" s="27">
        <v>41493</v>
      </c>
    </row>
    <row r="8698" spans="1:47" x14ac:dyDescent="0.2">
      <c r="A8698">
        <v>8697</v>
      </c>
      <c r="B8698" t="s">
        <v>28143</v>
      </c>
      <c r="C8698" t="s">
        <v>11306</v>
      </c>
      <c r="D8698" t="s">
        <v>381</v>
      </c>
      <c r="E8698" s="27">
        <v>41842</v>
      </c>
      <c r="F8698" t="s">
        <v>233</v>
      </c>
      <c r="G8698" s="27">
        <v>34958</v>
      </c>
      <c r="H8698">
        <v>20</v>
      </c>
      <c r="I8698" t="s">
        <v>259</v>
      </c>
      <c r="J8698" t="s">
        <v>250</v>
      </c>
      <c r="K8698">
        <v>0</v>
      </c>
      <c r="L8698">
        <v>3</v>
      </c>
      <c r="M8698">
        <v>0</v>
      </c>
      <c r="N8698">
        <v>0</v>
      </c>
      <c r="O8698">
        <v>0</v>
      </c>
      <c r="P8698">
        <v>0</v>
      </c>
      <c r="Q8698" s="28">
        <v>41842.511805555558</v>
      </c>
      <c r="R8698" s="28">
        <v>41842.090277777781</v>
      </c>
      <c r="S8698" t="s">
        <v>28144</v>
      </c>
      <c r="T8698" s="27">
        <v>41841</v>
      </c>
      <c r="V8698">
        <v>1</v>
      </c>
      <c r="W8698" t="s">
        <v>32</v>
      </c>
      <c r="X8698" t="s">
        <v>359</v>
      </c>
      <c r="Y8698">
        <v>0</v>
      </c>
      <c r="AB8698" t="s">
        <v>237</v>
      </c>
      <c r="AH8698">
        <v>0</v>
      </c>
      <c r="AN8698" t="s">
        <v>238</v>
      </c>
      <c r="AO8698">
        <v>6</v>
      </c>
      <c r="AP8698" t="s">
        <v>246</v>
      </c>
      <c r="AQ8698" s="27">
        <v>41842</v>
      </c>
      <c r="AR8698" t="s">
        <v>240</v>
      </c>
      <c r="AS8698">
        <v>3</v>
      </c>
      <c r="AT8698" t="s">
        <v>239</v>
      </c>
      <c r="AU8698" s="27">
        <v>41842</v>
      </c>
    </row>
    <row r="8699" spans="1:47" x14ac:dyDescent="0.2">
      <c r="A8699">
        <v>8698</v>
      </c>
      <c r="B8699" t="s">
        <v>28145</v>
      </c>
      <c r="C8699" t="s">
        <v>1761</v>
      </c>
      <c r="D8699" t="s">
        <v>28146</v>
      </c>
      <c r="E8699" s="27">
        <v>41912</v>
      </c>
      <c r="F8699" t="s">
        <v>233</v>
      </c>
      <c r="G8699" s="27">
        <v>26329</v>
      </c>
      <c r="H8699">
        <v>44</v>
      </c>
      <c r="I8699" t="s">
        <v>244</v>
      </c>
      <c r="J8699" t="s">
        <v>245</v>
      </c>
      <c r="K8699">
        <v>0</v>
      </c>
      <c r="L8699">
        <v>3</v>
      </c>
      <c r="M8699">
        <v>0</v>
      </c>
      <c r="N8699">
        <v>0</v>
      </c>
      <c r="O8699">
        <v>3</v>
      </c>
      <c r="P8699">
        <v>-28</v>
      </c>
      <c r="Q8699" s="28">
        <v>41884.134027777778</v>
      </c>
      <c r="R8699" s="28">
        <v>41890.341666666667</v>
      </c>
      <c r="S8699" t="s">
        <v>28147</v>
      </c>
      <c r="T8699" s="27">
        <v>41883</v>
      </c>
      <c r="V8699">
        <v>29</v>
      </c>
      <c r="W8699" t="s">
        <v>36</v>
      </c>
      <c r="X8699" t="s">
        <v>422</v>
      </c>
      <c r="Y8699">
        <v>0</v>
      </c>
      <c r="AB8699" t="s">
        <v>237</v>
      </c>
      <c r="AH8699">
        <v>0</v>
      </c>
      <c r="AN8699" t="s">
        <v>238</v>
      </c>
      <c r="AO8699">
        <v>1</v>
      </c>
      <c r="AP8699" t="s">
        <v>239</v>
      </c>
      <c r="AQ8699" s="27">
        <v>41912</v>
      </c>
      <c r="AR8699" t="s">
        <v>240</v>
      </c>
      <c r="AS8699">
        <v>3</v>
      </c>
      <c r="AT8699" t="s">
        <v>239</v>
      </c>
      <c r="AU8699" s="27">
        <v>41912</v>
      </c>
    </row>
    <row r="8700" spans="1:47" x14ac:dyDescent="0.2">
      <c r="A8700">
        <v>8699</v>
      </c>
      <c r="B8700" t="s">
        <v>28148</v>
      </c>
      <c r="C8700" t="s">
        <v>6508</v>
      </c>
      <c r="D8700" t="s">
        <v>266</v>
      </c>
      <c r="E8700" s="27">
        <v>41881</v>
      </c>
      <c r="F8700" t="s">
        <v>294</v>
      </c>
      <c r="G8700" s="27">
        <v>32560</v>
      </c>
      <c r="H8700">
        <v>27</v>
      </c>
      <c r="I8700" t="s">
        <v>244</v>
      </c>
      <c r="J8700" t="s">
        <v>250</v>
      </c>
      <c r="K8700">
        <v>0</v>
      </c>
      <c r="L8700">
        <v>4</v>
      </c>
      <c r="M8700">
        <v>0</v>
      </c>
      <c r="N8700">
        <v>0</v>
      </c>
      <c r="O8700">
        <v>1</v>
      </c>
      <c r="P8700">
        <v>-1</v>
      </c>
      <c r="Q8700" s="28">
        <v>41880.268750000003</v>
      </c>
      <c r="R8700" s="28">
        <v>41888.35</v>
      </c>
      <c r="S8700" t="s">
        <v>28149</v>
      </c>
      <c r="U8700" s="27">
        <v>41880</v>
      </c>
      <c r="V8700">
        <v>1</v>
      </c>
      <c r="W8700" t="s">
        <v>32</v>
      </c>
      <c r="X8700" t="s">
        <v>274</v>
      </c>
      <c r="Y8700">
        <v>0</v>
      </c>
      <c r="AB8700" t="s">
        <v>237</v>
      </c>
      <c r="AH8700">
        <v>0</v>
      </c>
      <c r="AN8700" t="s">
        <v>238</v>
      </c>
      <c r="AO8700">
        <v>3</v>
      </c>
      <c r="AP8700" t="s">
        <v>239</v>
      </c>
      <c r="AQ8700" s="27">
        <v>41881</v>
      </c>
      <c r="AR8700" t="s">
        <v>240</v>
      </c>
      <c r="AS8700">
        <v>4</v>
      </c>
      <c r="AT8700" t="s">
        <v>239</v>
      </c>
      <c r="AU8700" s="27">
        <v>41881</v>
      </c>
    </row>
    <row r="8701" spans="1:47" x14ac:dyDescent="0.2">
      <c r="A8701">
        <v>8700</v>
      </c>
      <c r="B8701" t="s">
        <v>28150</v>
      </c>
      <c r="C8701" t="s">
        <v>5607</v>
      </c>
      <c r="D8701" t="s">
        <v>2184</v>
      </c>
      <c r="E8701" s="27">
        <v>41801</v>
      </c>
      <c r="F8701" t="s">
        <v>233</v>
      </c>
      <c r="G8701" s="27">
        <v>28852</v>
      </c>
      <c r="H8701">
        <v>37</v>
      </c>
      <c r="I8701" t="s">
        <v>244</v>
      </c>
      <c r="J8701" t="s">
        <v>250</v>
      </c>
      <c r="K8701">
        <v>1</v>
      </c>
      <c r="L8701">
        <v>9</v>
      </c>
      <c r="M8701">
        <v>0</v>
      </c>
      <c r="N8701">
        <v>0</v>
      </c>
      <c r="O8701">
        <v>17</v>
      </c>
      <c r="P8701">
        <v>0</v>
      </c>
      <c r="Q8701" s="28">
        <v>41801.09097222222</v>
      </c>
      <c r="R8701" s="28">
        <v>41803.085416666669</v>
      </c>
      <c r="S8701" t="s">
        <v>28151</v>
      </c>
      <c r="T8701" s="27">
        <v>41800</v>
      </c>
      <c r="V8701">
        <v>1</v>
      </c>
      <c r="W8701" t="s">
        <v>32</v>
      </c>
      <c r="X8701" t="s">
        <v>28152</v>
      </c>
      <c r="Y8701">
        <v>1</v>
      </c>
      <c r="AA8701" t="s">
        <v>28153</v>
      </c>
      <c r="AB8701" t="s">
        <v>32</v>
      </c>
      <c r="AC8701">
        <v>1</v>
      </c>
      <c r="AD8701" s="27">
        <v>42061</v>
      </c>
      <c r="AE8701" t="s">
        <v>402</v>
      </c>
      <c r="AF8701" s="27">
        <v>42062</v>
      </c>
      <c r="AG8701" s="27">
        <v>42201</v>
      </c>
      <c r="AH8701">
        <v>0</v>
      </c>
      <c r="AN8701" t="s">
        <v>238</v>
      </c>
      <c r="AO8701">
        <v>7</v>
      </c>
      <c r="AP8701" t="s">
        <v>246</v>
      </c>
      <c r="AQ8701" s="27">
        <v>41801</v>
      </c>
      <c r="AR8701" t="s">
        <v>240</v>
      </c>
      <c r="AS8701">
        <v>9</v>
      </c>
      <c r="AT8701" t="s">
        <v>269</v>
      </c>
      <c r="AU8701" s="27">
        <v>41801</v>
      </c>
    </row>
    <row r="8702" spans="1:47" x14ac:dyDescent="0.2">
      <c r="A8702">
        <v>8701</v>
      </c>
      <c r="B8702" t="s">
        <v>28154</v>
      </c>
      <c r="C8702" t="s">
        <v>28155</v>
      </c>
      <c r="D8702" t="s">
        <v>553</v>
      </c>
      <c r="E8702" s="27">
        <v>41655</v>
      </c>
      <c r="F8702" t="s">
        <v>233</v>
      </c>
      <c r="G8702" s="27">
        <v>26504</v>
      </c>
      <c r="H8702">
        <v>43</v>
      </c>
      <c r="I8702" t="s">
        <v>244</v>
      </c>
      <c r="J8702" t="s">
        <v>250</v>
      </c>
      <c r="K8702">
        <v>0</v>
      </c>
      <c r="L8702">
        <v>1</v>
      </c>
      <c r="M8702">
        <v>0</v>
      </c>
      <c r="N8702">
        <v>0</v>
      </c>
      <c r="O8702">
        <v>4</v>
      </c>
      <c r="P8702">
        <v>-26</v>
      </c>
      <c r="Q8702" s="28">
        <v>41629.525694444441</v>
      </c>
      <c r="R8702" s="28">
        <v>41655.426388888889</v>
      </c>
      <c r="S8702" t="s">
        <v>28156</v>
      </c>
      <c r="U8702" s="27">
        <v>41629</v>
      </c>
      <c r="V8702">
        <v>26</v>
      </c>
      <c r="W8702" t="s">
        <v>32</v>
      </c>
      <c r="X8702" t="s">
        <v>274</v>
      </c>
      <c r="Y8702">
        <v>1</v>
      </c>
      <c r="AA8702" t="s">
        <v>28157</v>
      </c>
      <c r="AB8702" t="s">
        <v>36</v>
      </c>
      <c r="AC8702">
        <v>0</v>
      </c>
      <c r="AD8702" s="27">
        <v>42076</v>
      </c>
      <c r="AE8702" t="s">
        <v>279</v>
      </c>
      <c r="AF8702" s="27">
        <v>42076</v>
      </c>
      <c r="AG8702" s="27">
        <v>42076</v>
      </c>
      <c r="AH8702">
        <v>1</v>
      </c>
      <c r="AJ8702" t="s">
        <v>28157</v>
      </c>
      <c r="AK8702" t="s">
        <v>462</v>
      </c>
      <c r="AL8702" s="27">
        <v>42076</v>
      </c>
      <c r="AM8702" t="s">
        <v>279</v>
      </c>
      <c r="AN8702" t="s">
        <v>238</v>
      </c>
      <c r="AO8702">
        <v>2</v>
      </c>
      <c r="AP8702" t="s">
        <v>239</v>
      </c>
      <c r="AQ8702" s="27">
        <v>41655</v>
      </c>
      <c r="AR8702" t="s">
        <v>240</v>
      </c>
      <c r="AS8702">
        <v>1</v>
      </c>
      <c r="AT8702" t="s">
        <v>239</v>
      </c>
      <c r="AU8702" s="27">
        <v>41655</v>
      </c>
    </row>
    <row r="8703" spans="1:47" x14ac:dyDescent="0.2">
      <c r="A8703">
        <v>8702</v>
      </c>
      <c r="B8703" t="s">
        <v>28158</v>
      </c>
      <c r="C8703" t="s">
        <v>618</v>
      </c>
      <c r="D8703" t="s">
        <v>28159</v>
      </c>
      <c r="E8703" s="27">
        <v>41312</v>
      </c>
      <c r="F8703" t="s">
        <v>233</v>
      </c>
      <c r="G8703" s="27">
        <v>31757</v>
      </c>
      <c r="H8703">
        <v>29</v>
      </c>
      <c r="I8703" t="s">
        <v>244</v>
      </c>
      <c r="J8703" t="s">
        <v>245</v>
      </c>
      <c r="K8703">
        <v>0</v>
      </c>
      <c r="L8703">
        <v>6</v>
      </c>
      <c r="M8703">
        <v>0</v>
      </c>
      <c r="N8703">
        <v>0</v>
      </c>
      <c r="O8703">
        <v>12</v>
      </c>
      <c r="P8703">
        <v>0</v>
      </c>
      <c r="Q8703" s="28">
        <v>41312.106944444444</v>
      </c>
      <c r="R8703" s="28">
        <v>41351.225694444445</v>
      </c>
      <c r="S8703" t="s">
        <v>28160</v>
      </c>
      <c r="T8703" s="27">
        <v>41312</v>
      </c>
      <c r="V8703">
        <v>0</v>
      </c>
      <c r="W8703" t="s">
        <v>36</v>
      </c>
      <c r="X8703" t="s">
        <v>350</v>
      </c>
      <c r="Y8703">
        <v>1</v>
      </c>
      <c r="AA8703" t="s">
        <v>28161</v>
      </c>
      <c r="AB8703" t="s">
        <v>32</v>
      </c>
      <c r="AC8703">
        <v>342</v>
      </c>
      <c r="AD8703" s="27">
        <v>41562</v>
      </c>
      <c r="AE8703" t="s">
        <v>588</v>
      </c>
      <c r="AF8703" s="27">
        <v>41904</v>
      </c>
      <c r="AG8703" s="27">
        <v>41905</v>
      </c>
      <c r="AH8703">
        <v>0</v>
      </c>
      <c r="AN8703" t="s">
        <v>238</v>
      </c>
      <c r="AO8703">
        <v>4</v>
      </c>
      <c r="AP8703" t="s">
        <v>239</v>
      </c>
      <c r="AQ8703" s="27">
        <v>41312</v>
      </c>
      <c r="AR8703" t="s">
        <v>240</v>
      </c>
      <c r="AS8703">
        <v>6</v>
      </c>
      <c r="AT8703" t="s">
        <v>246</v>
      </c>
      <c r="AU8703" s="27">
        <v>41312</v>
      </c>
    </row>
    <row r="8704" spans="1:47" x14ac:dyDescent="0.2">
      <c r="A8704">
        <v>8703</v>
      </c>
      <c r="B8704" t="s">
        <v>28162</v>
      </c>
      <c r="C8704" t="s">
        <v>19148</v>
      </c>
      <c r="D8704" t="s">
        <v>9247</v>
      </c>
      <c r="E8704" s="27">
        <v>41612</v>
      </c>
      <c r="F8704" t="s">
        <v>294</v>
      </c>
      <c r="G8704" s="27">
        <v>20128</v>
      </c>
      <c r="H8704">
        <v>61</v>
      </c>
      <c r="I8704" t="s">
        <v>234</v>
      </c>
      <c r="J8704" t="s">
        <v>245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-1</v>
      </c>
      <c r="Q8704" s="28">
        <v>41611.137499999997</v>
      </c>
      <c r="R8704" s="28">
        <v>41612.381249999999</v>
      </c>
      <c r="S8704" t="s">
        <v>28163</v>
      </c>
      <c r="T8704" s="27">
        <v>41611</v>
      </c>
      <c r="V8704">
        <v>1</v>
      </c>
      <c r="W8704" t="s">
        <v>32</v>
      </c>
      <c r="X8704" t="s">
        <v>261</v>
      </c>
      <c r="Y8704">
        <v>0</v>
      </c>
      <c r="AB8704" t="s">
        <v>237</v>
      </c>
      <c r="AH8704">
        <v>0</v>
      </c>
      <c r="AN8704" t="s">
        <v>238</v>
      </c>
      <c r="AO8704">
        <v>1</v>
      </c>
      <c r="AP8704" t="s">
        <v>239</v>
      </c>
      <c r="AQ8704" s="27">
        <v>41612</v>
      </c>
      <c r="AR8704" t="s">
        <v>240</v>
      </c>
      <c r="AS8704">
        <v>1</v>
      </c>
      <c r="AT8704" t="s">
        <v>239</v>
      </c>
      <c r="AU8704" s="27">
        <v>41612</v>
      </c>
    </row>
    <row r="8705" spans="1:47" x14ac:dyDescent="0.2">
      <c r="A8705">
        <v>8704</v>
      </c>
      <c r="B8705" t="s">
        <v>28164</v>
      </c>
      <c r="C8705" t="s">
        <v>2056</v>
      </c>
      <c r="D8705" t="s">
        <v>28165</v>
      </c>
      <c r="E8705" s="27">
        <v>41765</v>
      </c>
      <c r="F8705" t="s">
        <v>233</v>
      </c>
      <c r="G8705" s="27">
        <v>32033</v>
      </c>
      <c r="H8705">
        <v>28</v>
      </c>
      <c r="I8705" t="s">
        <v>244</v>
      </c>
      <c r="J8705" t="s">
        <v>245</v>
      </c>
      <c r="K8705">
        <v>0</v>
      </c>
      <c r="L8705">
        <v>3</v>
      </c>
      <c r="M8705">
        <v>0</v>
      </c>
      <c r="N8705">
        <v>1</v>
      </c>
      <c r="O8705">
        <v>3</v>
      </c>
      <c r="P8705">
        <v>-1</v>
      </c>
      <c r="Q8705" s="28">
        <v>41764.20416666667</v>
      </c>
      <c r="R8705" s="28">
        <v>41765.407638888886</v>
      </c>
      <c r="S8705" t="s">
        <v>28166</v>
      </c>
      <c r="T8705" s="27">
        <v>41764</v>
      </c>
      <c r="V8705">
        <v>1</v>
      </c>
      <c r="W8705" t="s">
        <v>32</v>
      </c>
      <c r="X8705" t="s">
        <v>22169</v>
      </c>
      <c r="Y8705">
        <v>0</v>
      </c>
      <c r="AB8705" t="s">
        <v>237</v>
      </c>
      <c r="AH8705">
        <v>0</v>
      </c>
      <c r="AN8705" t="s">
        <v>238</v>
      </c>
      <c r="AO8705">
        <v>2</v>
      </c>
      <c r="AP8705" t="s">
        <v>239</v>
      </c>
      <c r="AQ8705" s="27">
        <v>41765</v>
      </c>
      <c r="AR8705" t="s">
        <v>240</v>
      </c>
      <c r="AS8705">
        <v>3</v>
      </c>
      <c r="AT8705" t="s">
        <v>239</v>
      </c>
      <c r="AU8705" s="27">
        <v>41765</v>
      </c>
    </row>
    <row r="8706" spans="1:47" x14ac:dyDescent="0.2">
      <c r="A8706">
        <v>8705</v>
      </c>
      <c r="B8706" t="s">
        <v>28167</v>
      </c>
      <c r="C8706" t="s">
        <v>9564</v>
      </c>
      <c r="D8706" t="s">
        <v>28168</v>
      </c>
      <c r="E8706" s="27">
        <v>41532</v>
      </c>
      <c r="F8706" t="s">
        <v>294</v>
      </c>
      <c r="G8706" s="27">
        <v>34292</v>
      </c>
      <c r="H8706">
        <v>22</v>
      </c>
      <c r="I8706" t="s">
        <v>259</v>
      </c>
      <c r="J8706" t="s">
        <v>250</v>
      </c>
      <c r="K8706">
        <v>0</v>
      </c>
      <c r="L8706">
        <v>9</v>
      </c>
      <c r="M8706">
        <v>0</v>
      </c>
      <c r="N8706">
        <v>0</v>
      </c>
      <c r="O8706">
        <v>4</v>
      </c>
      <c r="P8706">
        <v>0</v>
      </c>
      <c r="Q8706" s="28">
        <v>41532.129861111112</v>
      </c>
      <c r="R8706" s="28">
        <v>41534.163194444445</v>
      </c>
      <c r="S8706" t="s">
        <v>28169</v>
      </c>
      <c r="T8706" s="27">
        <v>41531</v>
      </c>
      <c r="V8706">
        <v>1</v>
      </c>
      <c r="W8706" t="s">
        <v>32</v>
      </c>
      <c r="X8706" t="s">
        <v>261</v>
      </c>
      <c r="Y8706">
        <v>1</v>
      </c>
      <c r="AA8706" t="s">
        <v>28170</v>
      </c>
      <c r="AB8706" t="s">
        <v>36</v>
      </c>
      <c r="AC8706">
        <v>0</v>
      </c>
      <c r="AD8706" s="27">
        <v>41823</v>
      </c>
      <c r="AE8706" t="s">
        <v>412</v>
      </c>
      <c r="AF8706" s="27">
        <v>41823</v>
      </c>
      <c r="AG8706" s="27">
        <v>41824</v>
      </c>
      <c r="AH8706">
        <v>1</v>
      </c>
      <c r="AJ8706" t="s">
        <v>28171</v>
      </c>
      <c r="AK8706" t="s">
        <v>462</v>
      </c>
      <c r="AL8706" s="27">
        <v>42006</v>
      </c>
      <c r="AM8706" t="s">
        <v>279</v>
      </c>
      <c r="AN8706" t="s">
        <v>238</v>
      </c>
      <c r="AO8706">
        <v>6</v>
      </c>
      <c r="AP8706" t="s">
        <v>246</v>
      </c>
      <c r="AQ8706" s="27">
        <v>41532</v>
      </c>
      <c r="AR8706" t="s">
        <v>240</v>
      </c>
      <c r="AS8706">
        <v>9</v>
      </c>
      <c r="AT8706" t="s">
        <v>269</v>
      </c>
      <c r="AU8706" s="27">
        <v>41532</v>
      </c>
    </row>
    <row r="8707" spans="1:47" x14ac:dyDescent="0.2">
      <c r="A8707">
        <v>8706</v>
      </c>
      <c r="B8707" t="s">
        <v>28172</v>
      </c>
      <c r="C8707" t="s">
        <v>1426</v>
      </c>
      <c r="D8707" t="s">
        <v>2827</v>
      </c>
      <c r="E8707" s="27">
        <v>41544</v>
      </c>
      <c r="F8707" t="s">
        <v>233</v>
      </c>
      <c r="G8707" s="27">
        <v>32420</v>
      </c>
      <c r="H8707">
        <v>27</v>
      </c>
      <c r="I8707" t="s">
        <v>244</v>
      </c>
      <c r="J8707" t="s">
        <v>245</v>
      </c>
      <c r="K8707">
        <v>0</v>
      </c>
      <c r="L8707">
        <v>4</v>
      </c>
      <c r="M8707">
        <v>0</v>
      </c>
      <c r="N8707">
        <v>0</v>
      </c>
      <c r="O8707">
        <v>2</v>
      </c>
      <c r="P8707">
        <v>-1</v>
      </c>
      <c r="Q8707" s="28">
        <v>41543.211111111108</v>
      </c>
      <c r="R8707" s="28">
        <v>41544.20208333333</v>
      </c>
      <c r="S8707" t="s">
        <v>28173</v>
      </c>
      <c r="U8707" s="27">
        <v>41543</v>
      </c>
      <c r="V8707">
        <v>1</v>
      </c>
      <c r="W8707" t="s">
        <v>32</v>
      </c>
      <c r="X8707" t="s">
        <v>274</v>
      </c>
      <c r="Y8707">
        <v>1</v>
      </c>
      <c r="AA8707" t="s">
        <v>28174</v>
      </c>
      <c r="AB8707" t="s">
        <v>36</v>
      </c>
      <c r="AD8707" s="27">
        <v>41872</v>
      </c>
      <c r="AE8707" t="s">
        <v>392</v>
      </c>
      <c r="AH8707">
        <v>0</v>
      </c>
      <c r="AN8707" t="s">
        <v>238</v>
      </c>
      <c r="AO8707">
        <v>3</v>
      </c>
      <c r="AP8707" t="s">
        <v>239</v>
      </c>
      <c r="AQ8707" s="27">
        <v>41544</v>
      </c>
      <c r="AR8707" t="s">
        <v>240</v>
      </c>
      <c r="AS8707">
        <v>4</v>
      </c>
      <c r="AT8707" t="s">
        <v>239</v>
      </c>
      <c r="AU8707" s="27">
        <v>41544</v>
      </c>
    </row>
    <row r="8708" spans="1:47" x14ac:dyDescent="0.2">
      <c r="A8708">
        <v>8707</v>
      </c>
      <c r="B8708" t="s">
        <v>28175</v>
      </c>
      <c r="C8708" t="s">
        <v>6475</v>
      </c>
      <c r="D8708" t="s">
        <v>28176</v>
      </c>
      <c r="E8708" s="27">
        <v>41379</v>
      </c>
      <c r="F8708" t="s">
        <v>233</v>
      </c>
      <c r="G8708" s="27">
        <v>30953</v>
      </c>
      <c r="H8708">
        <v>31</v>
      </c>
      <c r="I8708" t="s">
        <v>244</v>
      </c>
      <c r="J8708" t="s">
        <v>250</v>
      </c>
      <c r="K8708">
        <v>0</v>
      </c>
      <c r="L8708">
        <v>10</v>
      </c>
      <c r="M8708">
        <v>0</v>
      </c>
      <c r="N8708">
        <v>0</v>
      </c>
      <c r="O8708">
        <v>0</v>
      </c>
      <c r="W8708" t="s">
        <v>237</v>
      </c>
      <c r="Y8708">
        <v>1</v>
      </c>
      <c r="AA8708" t="s">
        <v>28177</v>
      </c>
      <c r="AB8708" t="s">
        <v>36</v>
      </c>
      <c r="AD8708" s="27">
        <v>42432</v>
      </c>
      <c r="AE8708" t="s">
        <v>324</v>
      </c>
      <c r="AH8708">
        <v>0</v>
      </c>
      <c r="AN8708" t="s">
        <v>238</v>
      </c>
      <c r="AO8708">
        <v>4</v>
      </c>
      <c r="AP8708" t="s">
        <v>239</v>
      </c>
      <c r="AQ8708" s="27">
        <v>41379</v>
      </c>
      <c r="AR8708" t="s">
        <v>240</v>
      </c>
      <c r="AS8708">
        <v>10</v>
      </c>
      <c r="AT8708" t="s">
        <v>269</v>
      </c>
      <c r="AU8708" s="27">
        <v>41379</v>
      </c>
    </row>
    <row r="8709" spans="1:47" x14ac:dyDescent="0.2">
      <c r="A8709">
        <v>8708</v>
      </c>
      <c r="B8709" t="s">
        <v>28178</v>
      </c>
      <c r="C8709" t="s">
        <v>11814</v>
      </c>
      <c r="D8709" t="s">
        <v>18918</v>
      </c>
      <c r="E8709" s="27">
        <v>41683</v>
      </c>
      <c r="F8709" t="s">
        <v>233</v>
      </c>
      <c r="G8709" s="27">
        <v>26287</v>
      </c>
      <c r="H8709">
        <v>44</v>
      </c>
      <c r="I8709" t="s">
        <v>244</v>
      </c>
      <c r="J8709" t="s">
        <v>250</v>
      </c>
      <c r="K8709">
        <v>0</v>
      </c>
      <c r="L8709">
        <v>9</v>
      </c>
      <c r="M8709">
        <v>0</v>
      </c>
      <c r="N8709">
        <v>0</v>
      </c>
      <c r="O8709">
        <v>12</v>
      </c>
      <c r="S8709" t="s">
        <v>28179</v>
      </c>
      <c r="T8709" s="27">
        <v>40277</v>
      </c>
      <c r="V8709">
        <v>1406</v>
      </c>
      <c r="W8709" t="s">
        <v>32</v>
      </c>
      <c r="X8709" t="s">
        <v>2088</v>
      </c>
      <c r="Y8709">
        <v>0</v>
      </c>
      <c r="AB8709" t="s">
        <v>237</v>
      </c>
      <c r="AH8709">
        <v>0</v>
      </c>
      <c r="AN8709" t="s">
        <v>238</v>
      </c>
      <c r="AO8709">
        <v>4</v>
      </c>
      <c r="AP8709" t="s">
        <v>239</v>
      </c>
      <c r="AQ8709" s="27">
        <v>41683</v>
      </c>
      <c r="AR8709" t="s">
        <v>240</v>
      </c>
      <c r="AS8709">
        <v>9</v>
      </c>
      <c r="AT8709" t="s">
        <v>269</v>
      </c>
      <c r="AU8709" s="27">
        <v>41683</v>
      </c>
    </row>
    <row r="8710" spans="1:47" x14ac:dyDescent="0.2">
      <c r="A8710">
        <v>8709</v>
      </c>
      <c r="B8710" t="s">
        <v>28180</v>
      </c>
      <c r="C8710" t="s">
        <v>1294</v>
      </c>
      <c r="D8710" t="s">
        <v>830</v>
      </c>
      <c r="E8710" s="27">
        <v>41639</v>
      </c>
      <c r="F8710" t="s">
        <v>294</v>
      </c>
      <c r="G8710" s="27">
        <v>27537</v>
      </c>
      <c r="H8710">
        <v>40</v>
      </c>
      <c r="I8710" t="s">
        <v>244</v>
      </c>
      <c r="J8710" t="s">
        <v>245</v>
      </c>
      <c r="K8710">
        <v>0</v>
      </c>
      <c r="L8710">
        <v>9</v>
      </c>
      <c r="M8710">
        <v>0</v>
      </c>
      <c r="N8710">
        <v>0</v>
      </c>
      <c r="O8710">
        <v>0</v>
      </c>
      <c r="P8710">
        <v>-1</v>
      </c>
      <c r="Q8710" s="28">
        <v>41638.216666666667</v>
      </c>
      <c r="R8710" s="28">
        <v>41743.350694444445</v>
      </c>
      <c r="S8710" t="s">
        <v>28181</v>
      </c>
      <c r="T8710" s="27">
        <v>41638</v>
      </c>
      <c r="V8710">
        <v>1</v>
      </c>
      <c r="W8710" t="s">
        <v>32</v>
      </c>
      <c r="X8710" t="s">
        <v>1613</v>
      </c>
      <c r="Y8710">
        <v>0</v>
      </c>
      <c r="AB8710" t="s">
        <v>237</v>
      </c>
      <c r="AH8710">
        <v>0</v>
      </c>
      <c r="AN8710" t="s">
        <v>238</v>
      </c>
      <c r="AO8710">
        <v>4</v>
      </c>
      <c r="AP8710" t="s">
        <v>239</v>
      </c>
      <c r="AQ8710" s="27">
        <v>41639</v>
      </c>
      <c r="AR8710" t="s">
        <v>240</v>
      </c>
      <c r="AS8710">
        <v>9</v>
      </c>
      <c r="AT8710" t="s">
        <v>269</v>
      </c>
      <c r="AU8710" s="27">
        <v>41639</v>
      </c>
    </row>
    <row r="8711" spans="1:47" x14ac:dyDescent="0.2">
      <c r="A8711">
        <v>8710</v>
      </c>
      <c r="B8711" t="s">
        <v>28182</v>
      </c>
      <c r="C8711" t="s">
        <v>11648</v>
      </c>
      <c r="D8711" t="s">
        <v>1413</v>
      </c>
      <c r="E8711" s="27">
        <v>41311</v>
      </c>
      <c r="F8711" t="s">
        <v>294</v>
      </c>
      <c r="G8711" s="27">
        <v>30036</v>
      </c>
      <c r="H8711">
        <v>34</v>
      </c>
      <c r="I8711" t="s">
        <v>244</v>
      </c>
      <c r="J8711" t="s">
        <v>250</v>
      </c>
      <c r="K8711">
        <v>0</v>
      </c>
      <c r="L8711">
        <v>2</v>
      </c>
      <c r="M8711">
        <v>0</v>
      </c>
      <c r="N8711">
        <v>0</v>
      </c>
      <c r="O8711">
        <v>1</v>
      </c>
      <c r="P8711">
        <v>-21</v>
      </c>
      <c r="Q8711" s="28">
        <v>41290.427777777775</v>
      </c>
      <c r="R8711" s="28">
        <v>41306.243055555555</v>
      </c>
      <c r="S8711" t="s">
        <v>28183</v>
      </c>
      <c r="T8711" s="27">
        <v>41194</v>
      </c>
      <c r="V8711">
        <v>117</v>
      </c>
      <c r="W8711" t="s">
        <v>36</v>
      </c>
      <c r="X8711" t="s">
        <v>279</v>
      </c>
      <c r="Y8711">
        <v>0</v>
      </c>
      <c r="AB8711" t="s">
        <v>237</v>
      </c>
      <c r="AH8711">
        <v>0</v>
      </c>
      <c r="AN8711" t="s">
        <v>238</v>
      </c>
      <c r="AO8711">
        <v>1</v>
      </c>
      <c r="AP8711" t="s">
        <v>239</v>
      </c>
      <c r="AQ8711" s="27">
        <v>41311</v>
      </c>
      <c r="AR8711" t="s">
        <v>240</v>
      </c>
      <c r="AS8711">
        <v>2</v>
      </c>
      <c r="AT8711" t="s">
        <v>239</v>
      </c>
      <c r="AU8711" s="27">
        <v>41311</v>
      </c>
    </row>
    <row r="8712" spans="1:47" x14ac:dyDescent="0.2">
      <c r="A8712">
        <v>8711</v>
      </c>
      <c r="B8712" t="s">
        <v>28184</v>
      </c>
      <c r="C8712" t="s">
        <v>28185</v>
      </c>
      <c r="D8712" t="s">
        <v>28186</v>
      </c>
      <c r="E8712" s="27">
        <v>41720</v>
      </c>
      <c r="F8712" t="s">
        <v>233</v>
      </c>
      <c r="G8712" s="27">
        <v>33464</v>
      </c>
      <c r="H8712">
        <v>24</v>
      </c>
      <c r="I8712" t="s">
        <v>259</v>
      </c>
      <c r="J8712" t="s">
        <v>22</v>
      </c>
      <c r="K8712">
        <v>0</v>
      </c>
      <c r="L8712">
        <v>6</v>
      </c>
      <c r="M8712">
        <v>0</v>
      </c>
      <c r="N8712">
        <v>0</v>
      </c>
      <c r="O8712">
        <v>0</v>
      </c>
      <c r="P8712">
        <v>-1</v>
      </c>
      <c r="Q8712" s="28">
        <v>41719.428472222222</v>
      </c>
      <c r="R8712" s="28">
        <v>41720.423611111109</v>
      </c>
      <c r="S8712" t="s">
        <v>28187</v>
      </c>
      <c r="T8712" s="27">
        <v>41719</v>
      </c>
      <c r="V8712">
        <v>1</v>
      </c>
      <c r="W8712" t="s">
        <v>32</v>
      </c>
      <c r="X8712" t="s">
        <v>7485</v>
      </c>
      <c r="Y8712">
        <v>0</v>
      </c>
      <c r="AB8712" t="s">
        <v>237</v>
      </c>
      <c r="AH8712">
        <v>0</v>
      </c>
      <c r="AN8712" t="s">
        <v>238</v>
      </c>
      <c r="AO8712">
        <v>4</v>
      </c>
      <c r="AP8712" t="s">
        <v>239</v>
      </c>
      <c r="AQ8712" s="27">
        <v>41720</v>
      </c>
      <c r="AR8712" t="s">
        <v>240</v>
      </c>
      <c r="AS8712">
        <v>6</v>
      </c>
      <c r="AT8712" t="s">
        <v>246</v>
      </c>
      <c r="AU8712" s="27">
        <v>41720</v>
      </c>
    </row>
    <row r="8713" spans="1:47" x14ac:dyDescent="0.2">
      <c r="A8713">
        <v>8712</v>
      </c>
      <c r="B8713" t="s">
        <v>28188</v>
      </c>
      <c r="C8713" t="s">
        <v>28189</v>
      </c>
      <c r="D8713" t="s">
        <v>10657</v>
      </c>
      <c r="E8713" s="27">
        <v>41522</v>
      </c>
      <c r="F8713" t="s">
        <v>294</v>
      </c>
      <c r="G8713" s="27">
        <v>29748</v>
      </c>
      <c r="H8713">
        <v>34</v>
      </c>
      <c r="I8713" t="s">
        <v>244</v>
      </c>
      <c r="J8713" t="s">
        <v>245</v>
      </c>
      <c r="K8713">
        <v>0</v>
      </c>
      <c r="L8713">
        <v>6</v>
      </c>
      <c r="M8713">
        <v>0</v>
      </c>
      <c r="N8713">
        <v>0</v>
      </c>
      <c r="O8713">
        <v>1</v>
      </c>
      <c r="P8713">
        <v>39</v>
      </c>
      <c r="Q8713" s="28">
        <v>41561.537499999999</v>
      </c>
      <c r="R8713" s="28">
        <v>41587.24722222222</v>
      </c>
      <c r="S8713" t="s">
        <v>28190</v>
      </c>
      <c r="U8713" s="27">
        <v>41396</v>
      </c>
      <c r="V8713">
        <v>126</v>
      </c>
      <c r="W8713" t="s">
        <v>32</v>
      </c>
      <c r="X8713" t="s">
        <v>274</v>
      </c>
      <c r="Y8713">
        <v>0</v>
      </c>
      <c r="AB8713" t="s">
        <v>237</v>
      </c>
      <c r="AH8713">
        <v>0</v>
      </c>
      <c r="AN8713" t="s">
        <v>238</v>
      </c>
      <c r="AO8713">
        <v>2</v>
      </c>
      <c r="AP8713" t="s">
        <v>239</v>
      </c>
      <c r="AQ8713" s="27">
        <v>41522</v>
      </c>
      <c r="AR8713" t="s">
        <v>240</v>
      </c>
      <c r="AS8713">
        <v>6</v>
      </c>
      <c r="AT8713" t="s">
        <v>246</v>
      </c>
      <c r="AU8713" s="27">
        <v>41522</v>
      </c>
    </row>
    <row r="8714" spans="1:47" x14ac:dyDescent="0.2">
      <c r="A8714">
        <v>8713</v>
      </c>
      <c r="B8714" t="s">
        <v>28191</v>
      </c>
      <c r="C8714" t="s">
        <v>26311</v>
      </c>
      <c r="D8714" t="s">
        <v>28192</v>
      </c>
      <c r="E8714" s="27">
        <v>41940</v>
      </c>
      <c r="F8714" t="s">
        <v>233</v>
      </c>
      <c r="G8714" s="27">
        <v>34257</v>
      </c>
      <c r="H8714">
        <v>22</v>
      </c>
      <c r="I8714" t="s">
        <v>259</v>
      </c>
      <c r="J8714" t="s">
        <v>245</v>
      </c>
      <c r="K8714">
        <v>0</v>
      </c>
      <c r="L8714">
        <v>10</v>
      </c>
      <c r="M8714">
        <v>0</v>
      </c>
      <c r="N8714">
        <v>0</v>
      </c>
      <c r="O8714">
        <v>3</v>
      </c>
      <c r="P8714">
        <v>-134</v>
      </c>
      <c r="Q8714" s="28">
        <v>41806.368750000001</v>
      </c>
      <c r="R8714" s="28">
        <v>41842.393055555556</v>
      </c>
      <c r="S8714" t="s">
        <v>28193</v>
      </c>
      <c r="U8714" s="27">
        <v>41836</v>
      </c>
      <c r="V8714">
        <v>104</v>
      </c>
      <c r="W8714" t="s">
        <v>36</v>
      </c>
      <c r="X8714" t="s">
        <v>274</v>
      </c>
      <c r="Y8714">
        <v>0</v>
      </c>
      <c r="AB8714" t="s">
        <v>237</v>
      </c>
      <c r="AH8714">
        <v>0</v>
      </c>
      <c r="AN8714" t="s">
        <v>238</v>
      </c>
      <c r="AO8714">
        <v>7</v>
      </c>
      <c r="AP8714" t="s">
        <v>246</v>
      </c>
      <c r="AQ8714" s="27">
        <v>41940</v>
      </c>
      <c r="AR8714" t="s">
        <v>240</v>
      </c>
      <c r="AS8714">
        <v>10</v>
      </c>
      <c r="AT8714" t="s">
        <v>269</v>
      </c>
      <c r="AU8714" s="27">
        <v>41940</v>
      </c>
    </row>
    <row r="8715" spans="1:47" x14ac:dyDescent="0.2">
      <c r="A8715">
        <v>8714</v>
      </c>
      <c r="B8715" t="s">
        <v>28194</v>
      </c>
      <c r="C8715" t="s">
        <v>28195</v>
      </c>
      <c r="D8715" t="s">
        <v>28196</v>
      </c>
      <c r="E8715" s="27">
        <v>41749</v>
      </c>
      <c r="F8715" t="s">
        <v>294</v>
      </c>
      <c r="G8715" s="27">
        <v>27449</v>
      </c>
      <c r="H8715">
        <v>41</v>
      </c>
      <c r="I8715" t="s">
        <v>244</v>
      </c>
      <c r="J8715" t="s">
        <v>250</v>
      </c>
      <c r="K8715">
        <v>0</v>
      </c>
      <c r="L8715">
        <v>1</v>
      </c>
      <c r="M8715">
        <v>0</v>
      </c>
      <c r="N8715">
        <v>0</v>
      </c>
      <c r="O8715">
        <v>0</v>
      </c>
      <c r="P8715">
        <v>0</v>
      </c>
      <c r="Q8715" s="28">
        <v>41749.061805555553</v>
      </c>
      <c r="R8715" s="28">
        <v>41750.080555555556</v>
      </c>
      <c r="S8715" t="s">
        <v>28197</v>
      </c>
      <c r="T8715" s="27">
        <v>41749</v>
      </c>
      <c r="V8715">
        <v>0</v>
      </c>
      <c r="W8715" t="s">
        <v>36</v>
      </c>
      <c r="X8715" t="s">
        <v>279</v>
      </c>
      <c r="Y8715">
        <v>0</v>
      </c>
      <c r="AB8715" t="s">
        <v>237</v>
      </c>
      <c r="AH8715">
        <v>0</v>
      </c>
      <c r="AN8715" t="s">
        <v>238</v>
      </c>
      <c r="AO8715">
        <v>1</v>
      </c>
      <c r="AP8715" t="s">
        <v>239</v>
      </c>
      <c r="AQ8715" s="27">
        <v>41749</v>
      </c>
      <c r="AR8715" t="s">
        <v>240</v>
      </c>
      <c r="AS8715">
        <v>1</v>
      </c>
      <c r="AT8715" t="s">
        <v>239</v>
      </c>
      <c r="AU8715" s="27">
        <v>41749</v>
      </c>
    </row>
    <row r="8716" spans="1:47" x14ac:dyDescent="0.2">
      <c r="A8716">
        <v>8715</v>
      </c>
      <c r="B8716" t="s">
        <v>28198</v>
      </c>
      <c r="C8716" t="s">
        <v>6460</v>
      </c>
      <c r="D8716" t="s">
        <v>28199</v>
      </c>
      <c r="E8716" s="27">
        <v>41641</v>
      </c>
      <c r="F8716" t="s">
        <v>294</v>
      </c>
      <c r="G8716" s="27">
        <v>34923</v>
      </c>
      <c r="H8716">
        <v>20</v>
      </c>
      <c r="I8716" t="s">
        <v>259</v>
      </c>
      <c r="J8716" t="s">
        <v>250</v>
      </c>
      <c r="K8716">
        <v>0</v>
      </c>
      <c r="L8716">
        <v>7</v>
      </c>
      <c r="M8716">
        <v>0</v>
      </c>
      <c r="N8716">
        <v>1</v>
      </c>
      <c r="O8716">
        <v>0</v>
      </c>
      <c r="P8716">
        <v>-1</v>
      </c>
      <c r="Q8716" s="28">
        <v>41640.320138888892</v>
      </c>
      <c r="R8716" s="28">
        <v>41641.363194444442</v>
      </c>
      <c r="S8716" t="s">
        <v>28200</v>
      </c>
      <c r="T8716" s="27">
        <v>41640</v>
      </c>
      <c r="V8716">
        <v>1</v>
      </c>
      <c r="W8716" t="s">
        <v>36</v>
      </c>
      <c r="X8716" t="s">
        <v>279</v>
      </c>
      <c r="Y8716">
        <v>1</v>
      </c>
      <c r="AA8716" t="s">
        <v>28201</v>
      </c>
      <c r="AB8716" t="s">
        <v>36</v>
      </c>
      <c r="AC8716">
        <v>0</v>
      </c>
      <c r="AD8716" s="27">
        <v>41795</v>
      </c>
      <c r="AE8716" t="s">
        <v>550</v>
      </c>
      <c r="AF8716" s="27">
        <v>41795</v>
      </c>
      <c r="AG8716" s="27">
        <v>41801</v>
      </c>
      <c r="AH8716">
        <v>1</v>
      </c>
      <c r="AJ8716" t="s">
        <v>28201</v>
      </c>
      <c r="AK8716" t="s">
        <v>462</v>
      </c>
      <c r="AL8716" s="27">
        <v>41795</v>
      </c>
      <c r="AM8716" t="s">
        <v>279</v>
      </c>
      <c r="AN8716" t="s">
        <v>238</v>
      </c>
      <c r="AO8716">
        <v>8</v>
      </c>
      <c r="AP8716" t="s">
        <v>269</v>
      </c>
      <c r="AQ8716" s="27">
        <v>41641</v>
      </c>
      <c r="AR8716" t="s">
        <v>240</v>
      </c>
      <c r="AS8716">
        <v>7</v>
      </c>
      <c r="AT8716" t="s">
        <v>246</v>
      </c>
      <c r="AU8716" s="27">
        <v>41641</v>
      </c>
    </row>
    <row r="8717" spans="1:47" x14ac:dyDescent="0.2">
      <c r="A8717">
        <v>8716</v>
      </c>
      <c r="B8717" t="s">
        <v>28202</v>
      </c>
      <c r="C8717" t="s">
        <v>28203</v>
      </c>
      <c r="D8717" t="s">
        <v>12958</v>
      </c>
      <c r="E8717" s="27">
        <v>41729</v>
      </c>
      <c r="F8717" t="s">
        <v>233</v>
      </c>
      <c r="G8717" s="27">
        <v>31432</v>
      </c>
      <c r="H8717">
        <v>30</v>
      </c>
      <c r="I8717" t="s">
        <v>244</v>
      </c>
      <c r="J8717" t="s">
        <v>250</v>
      </c>
      <c r="K8717">
        <v>0</v>
      </c>
      <c r="L8717">
        <v>1</v>
      </c>
      <c r="M8717">
        <v>0</v>
      </c>
      <c r="N8717">
        <v>0</v>
      </c>
      <c r="O8717">
        <v>0</v>
      </c>
      <c r="P8717">
        <v>-1</v>
      </c>
      <c r="Q8717" s="28">
        <v>41728.216666666667</v>
      </c>
      <c r="R8717" s="28">
        <v>41729.074999999997</v>
      </c>
      <c r="S8717" t="s">
        <v>28204</v>
      </c>
      <c r="T8717" s="27">
        <v>41728</v>
      </c>
      <c r="V8717">
        <v>1</v>
      </c>
      <c r="W8717" t="s">
        <v>36</v>
      </c>
      <c r="X8717" t="s">
        <v>279</v>
      </c>
      <c r="Y8717">
        <v>0</v>
      </c>
      <c r="AB8717" t="s">
        <v>237</v>
      </c>
      <c r="AH8717">
        <v>0</v>
      </c>
      <c r="AN8717" t="s">
        <v>238</v>
      </c>
      <c r="AO8717">
        <v>2</v>
      </c>
      <c r="AP8717" t="s">
        <v>239</v>
      </c>
      <c r="AQ8717" s="27">
        <v>41729</v>
      </c>
      <c r="AR8717" t="s">
        <v>240</v>
      </c>
      <c r="AS8717">
        <v>1</v>
      </c>
      <c r="AT8717" t="s">
        <v>239</v>
      </c>
      <c r="AU8717" s="27">
        <v>41729</v>
      </c>
    </row>
    <row r="8718" spans="1:47" x14ac:dyDescent="0.2">
      <c r="A8718">
        <v>8717</v>
      </c>
      <c r="B8718" t="s">
        <v>28205</v>
      </c>
      <c r="C8718" t="s">
        <v>28206</v>
      </c>
      <c r="D8718" t="s">
        <v>999</v>
      </c>
      <c r="E8718" s="27">
        <v>41408</v>
      </c>
      <c r="F8718" t="s">
        <v>294</v>
      </c>
      <c r="G8718" s="27">
        <v>26587</v>
      </c>
      <c r="H8718">
        <v>43</v>
      </c>
      <c r="I8718" t="s">
        <v>244</v>
      </c>
      <c r="J8718" t="s">
        <v>250</v>
      </c>
      <c r="K8718">
        <v>0</v>
      </c>
      <c r="L8718">
        <v>1</v>
      </c>
      <c r="M8718">
        <v>0</v>
      </c>
      <c r="N8718">
        <v>0</v>
      </c>
      <c r="O8718">
        <v>0</v>
      </c>
      <c r="P8718">
        <v>-1</v>
      </c>
      <c r="Q8718" s="28">
        <v>41407.486805555556</v>
      </c>
      <c r="R8718" s="28">
        <v>41408.499305555553</v>
      </c>
      <c r="S8718" t="s">
        <v>28207</v>
      </c>
      <c r="T8718" s="27">
        <v>41407</v>
      </c>
      <c r="V8718">
        <v>1</v>
      </c>
      <c r="W8718" t="s">
        <v>36</v>
      </c>
      <c r="X8718" t="s">
        <v>279</v>
      </c>
      <c r="Y8718">
        <v>0</v>
      </c>
      <c r="AB8718" t="s">
        <v>237</v>
      </c>
      <c r="AH8718">
        <v>0</v>
      </c>
      <c r="AN8718" t="s">
        <v>238</v>
      </c>
      <c r="AO8718">
        <v>1</v>
      </c>
      <c r="AP8718" t="s">
        <v>239</v>
      </c>
      <c r="AQ8718" s="27">
        <v>41408</v>
      </c>
      <c r="AR8718" t="s">
        <v>240</v>
      </c>
      <c r="AS8718">
        <v>1</v>
      </c>
      <c r="AT8718" t="s">
        <v>239</v>
      </c>
      <c r="AU8718" s="27">
        <v>41408</v>
      </c>
    </row>
    <row r="8719" spans="1:47" x14ac:dyDescent="0.2">
      <c r="A8719">
        <v>8718</v>
      </c>
      <c r="B8719" t="s">
        <v>28208</v>
      </c>
      <c r="C8719" t="s">
        <v>345</v>
      </c>
      <c r="D8719" t="s">
        <v>17864</v>
      </c>
      <c r="E8719" s="27">
        <v>41837</v>
      </c>
      <c r="F8719" t="s">
        <v>233</v>
      </c>
      <c r="G8719" s="27">
        <v>35097</v>
      </c>
      <c r="H8719">
        <v>20</v>
      </c>
      <c r="I8719" t="s">
        <v>259</v>
      </c>
      <c r="J8719" t="s">
        <v>250</v>
      </c>
      <c r="K8719">
        <v>0</v>
      </c>
      <c r="L8719">
        <v>5</v>
      </c>
      <c r="M8719">
        <v>0</v>
      </c>
      <c r="N8719">
        <v>1</v>
      </c>
      <c r="O8719">
        <v>0</v>
      </c>
      <c r="P8719">
        <v>-1</v>
      </c>
      <c r="Q8719" s="28">
        <v>41836.205555555556</v>
      </c>
      <c r="R8719" s="28">
        <v>41843.397222222222</v>
      </c>
      <c r="S8719" t="s">
        <v>28209</v>
      </c>
      <c r="T8719" s="27">
        <v>41836</v>
      </c>
      <c r="V8719">
        <v>1</v>
      </c>
      <c r="W8719" t="s">
        <v>32</v>
      </c>
      <c r="X8719" t="s">
        <v>343</v>
      </c>
      <c r="Y8719">
        <v>0</v>
      </c>
      <c r="AB8719" t="s">
        <v>237</v>
      </c>
      <c r="AH8719">
        <v>0</v>
      </c>
      <c r="AN8719" t="s">
        <v>238</v>
      </c>
      <c r="AO8719">
        <v>7</v>
      </c>
      <c r="AP8719" t="s">
        <v>246</v>
      </c>
      <c r="AQ8719" s="27">
        <v>41837</v>
      </c>
      <c r="AR8719" t="s">
        <v>240</v>
      </c>
      <c r="AS8719">
        <v>5</v>
      </c>
      <c r="AT8719" t="s">
        <v>246</v>
      </c>
      <c r="AU8719" s="27">
        <v>41837</v>
      </c>
    </row>
    <row r="8720" spans="1:47" x14ac:dyDescent="0.2">
      <c r="A8720">
        <v>8719</v>
      </c>
      <c r="B8720" t="s">
        <v>28210</v>
      </c>
      <c r="C8720" t="s">
        <v>1300</v>
      </c>
      <c r="D8720" t="s">
        <v>14951</v>
      </c>
      <c r="E8720" s="27">
        <v>41695</v>
      </c>
      <c r="F8720" t="s">
        <v>233</v>
      </c>
      <c r="G8720" s="27">
        <v>23698</v>
      </c>
      <c r="H8720">
        <v>51</v>
      </c>
      <c r="I8720" t="s">
        <v>234</v>
      </c>
      <c r="J8720" t="s">
        <v>245</v>
      </c>
      <c r="K8720">
        <v>0</v>
      </c>
      <c r="L8720">
        <v>1</v>
      </c>
      <c r="M8720">
        <v>0</v>
      </c>
      <c r="N8720">
        <v>0</v>
      </c>
      <c r="O8720">
        <v>4</v>
      </c>
      <c r="P8720">
        <v>-1</v>
      </c>
      <c r="Q8720" s="28">
        <v>41694.129861111112</v>
      </c>
      <c r="R8720" s="28">
        <v>41695.338194444441</v>
      </c>
      <c r="S8720" t="s">
        <v>28211</v>
      </c>
      <c r="T8720" s="27">
        <v>41694</v>
      </c>
      <c r="V8720">
        <v>1</v>
      </c>
      <c r="W8720" t="s">
        <v>32</v>
      </c>
      <c r="X8720" t="s">
        <v>348</v>
      </c>
      <c r="Y8720">
        <v>1</v>
      </c>
      <c r="AA8720" t="s">
        <v>28212</v>
      </c>
      <c r="AB8720" t="s">
        <v>36</v>
      </c>
      <c r="AD8720" s="27">
        <v>42082</v>
      </c>
      <c r="AE8720" t="s">
        <v>324</v>
      </c>
      <c r="AH8720">
        <v>0</v>
      </c>
      <c r="AN8720" t="s">
        <v>238</v>
      </c>
      <c r="AO8720">
        <v>1</v>
      </c>
      <c r="AP8720" t="s">
        <v>239</v>
      </c>
      <c r="AQ8720" s="27">
        <v>41695</v>
      </c>
      <c r="AR8720" t="s">
        <v>240</v>
      </c>
      <c r="AS8720">
        <v>1</v>
      </c>
      <c r="AT8720" t="s">
        <v>239</v>
      </c>
      <c r="AU8720" s="27">
        <v>41695</v>
      </c>
    </row>
    <row r="8721" spans="1:47" x14ac:dyDescent="0.2">
      <c r="A8721">
        <v>8720</v>
      </c>
      <c r="B8721" t="s">
        <v>28213</v>
      </c>
      <c r="C8721" t="s">
        <v>242</v>
      </c>
      <c r="D8721" t="s">
        <v>28214</v>
      </c>
      <c r="E8721" s="27">
        <v>41611</v>
      </c>
      <c r="F8721" t="s">
        <v>233</v>
      </c>
      <c r="G8721" s="27">
        <v>24203</v>
      </c>
      <c r="H8721">
        <v>50</v>
      </c>
      <c r="I8721" t="s">
        <v>234</v>
      </c>
      <c r="J8721" t="s">
        <v>245</v>
      </c>
      <c r="K8721">
        <v>0</v>
      </c>
      <c r="L8721">
        <v>1</v>
      </c>
      <c r="M8721">
        <v>0</v>
      </c>
      <c r="N8721">
        <v>0</v>
      </c>
      <c r="O8721">
        <v>0</v>
      </c>
      <c r="W8721" t="s">
        <v>237</v>
      </c>
      <c r="Y8721">
        <v>-1</v>
      </c>
      <c r="AB8721" t="s">
        <v>237</v>
      </c>
      <c r="AH8721">
        <v>0</v>
      </c>
      <c r="AN8721" t="s">
        <v>238</v>
      </c>
      <c r="AO8721">
        <v>1</v>
      </c>
      <c r="AP8721" t="s">
        <v>239</v>
      </c>
      <c r="AQ8721" s="27">
        <v>41611</v>
      </c>
      <c r="AR8721" t="s">
        <v>240</v>
      </c>
      <c r="AS8721">
        <v>1</v>
      </c>
      <c r="AT8721" t="s">
        <v>239</v>
      </c>
      <c r="AU8721" s="27">
        <v>41611</v>
      </c>
    </row>
    <row r="8722" spans="1:47" x14ac:dyDescent="0.2">
      <c r="A8722">
        <v>8721</v>
      </c>
      <c r="B8722" t="s">
        <v>28215</v>
      </c>
      <c r="C8722" t="s">
        <v>28216</v>
      </c>
      <c r="D8722" t="s">
        <v>5522</v>
      </c>
      <c r="E8722" s="27">
        <v>41896</v>
      </c>
      <c r="F8722" t="s">
        <v>294</v>
      </c>
      <c r="G8722" s="27">
        <v>31160</v>
      </c>
      <c r="H8722">
        <v>30</v>
      </c>
      <c r="I8722" t="s">
        <v>244</v>
      </c>
      <c r="J8722" t="s">
        <v>250</v>
      </c>
      <c r="K8722">
        <v>0</v>
      </c>
      <c r="L8722">
        <v>8</v>
      </c>
      <c r="M8722">
        <v>0</v>
      </c>
      <c r="N8722">
        <v>0</v>
      </c>
      <c r="O8722">
        <v>0</v>
      </c>
      <c r="P8722">
        <v>0</v>
      </c>
      <c r="Q8722" s="28">
        <v>41896.276388888888</v>
      </c>
      <c r="R8722" s="28">
        <v>41896.054861111108</v>
      </c>
      <c r="S8722" t="s">
        <v>28217</v>
      </c>
      <c r="T8722" s="27">
        <v>41896</v>
      </c>
      <c r="V8722">
        <v>0</v>
      </c>
      <c r="W8722" t="s">
        <v>36</v>
      </c>
      <c r="X8722" t="s">
        <v>3794</v>
      </c>
      <c r="Y8722">
        <v>0</v>
      </c>
      <c r="AB8722" t="s">
        <v>237</v>
      </c>
      <c r="AH8722">
        <v>0</v>
      </c>
      <c r="AN8722" t="s">
        <v>238</v>
      </c>
      <c r="AO8722">
        <v>6</v>
      </c>
      <c r="AP8722" t="s">
        <v>246</v>
      </c>
      <c r="AQ8722" s="27">
        <v>41896</v>
      </c>
      <c r="AR8722" t="s">
        <v>240</v>
      </c>
      <c r="AS8722">
        <v>8</v>
      </c>
      <c r="AT8722" t="s">
        <v>269</v>
      </c>
      <c r="AU8722" s="27">
        <v>41896</v>
      </c>
    </row>
    <row r="8723" spans="1:47" x14ac:dyDescent="0.2">
      <c r="A8723">
        <v>8722</v>
      </c>
      <c r="B8723" t="s">
        <v>28218</v>
      </c>
      <c r="C8723" t="s">
        <v>22592</v>
      </c>
      <c r="D8723" t="s">
        <v>28219</v>
      </c>
      <c r="E8723" s="27">
        <v>41759</v>
      </c>
      <c r="F8723" t="s">
        <v>294</v>
      </c>
      <c r="G8723" s="27">
        <v>33009</v>
      </c>
      <c r="H8723">
        <v>25</v>
      </c>
      <c r="I8723" t="s">
        <v>244</v>
      </c>
      <c r="J8723" t="s">
        <v>245</v>
      </c>
      <c r="K8723">
        <v>0</v>
      </c>
      <c r="L8723">
        <v>3</v>
      </c>
      <c r="M8723">
        <v>0</v>
      </c>
      <c r="N8723">
        <v>0</v>
      </c>
      <c r="O8723">
        <v>0</v>
      </c>
      <c r="P8723">
        <v>0</v>
      </c>
      <c r="Q8723" s="28">
        <v>41759.131944444445</v>
      </c>
      <c r="R8723" s="28">
        <v>41760.090277777781</v>
      </c>
      <c r="S8723" t="s">
        <v>28220</v>
      </c>
      <c r="T8723" s="27">
        <v>41759</v>
      </c>
      <c r="V8723">
        <v>0</v>
      </c>
      <c r="W8723" t="s">
        <v>32</v>
      </c>
      <c r="X8723" t="s">
        <v>608</v>
      </c>
      <c r="Y8723">
        <v>0</v>
      </c>
      <c r="AB8723" t="s">
        <v>237</v>
      </c>
      <c r="AH8723">
        <v>0</v>
      </c>
      <c r="AN8723" t="s">
        <v>238</v>
      </c>
      <c r="AO8723">
        <v>3</v>
      </c>
      <c r="AP8723" t="s">
        <v>239</v>
      </c>
      <c r="AQ8723" s="27">
        <v>41759</v>
      </c>
      <c r="AR8723" t="s">
        <v>240</v>
      </c>
      <c r="AS8723">
        <v>3</v>
      </c>
      <c r="AT8723" t="s">
        <v>239</v>
      </c>
      <c r="AU8723" s="27">
        <v>41759</v>
      </c>
    </row>
    <row r="8724" spans="1:47" x14ac:dyDescent="0.2">
      <c r="A8724">
        <v>8723</v>
      </c>
      <c r="B8724" t="s">
        <v>28221</v>
      </c>
      <c r="C8724" t="s">
        <v>6427</v>
      </c>
      <c r="D8724" t="s">
        <v>1325</v>
      </c>
      <c r="E8724" s="27">
        <v>41312</v>
      </c>
      <c r="F8724" t="s">
        <v>233</v>
      </c>
      <c r="G8724" s="27">
        <v>28875</v>
      </c>
      <c r="H8724">
        <v>37</v>
      </c>
      <c r="I8724" t="s">
        <v>244</v>
      </c>
      <c r="J8724" t="s">
        <v>353</v>
      </c>
      <c r="K8724">
        <v>0</v>
      </c>
      <c r="L8724">
        <v>5</v>
      </c>
      <c r="M8724">
        <v>0</v>
      </c>
      <c r="N8724">
        <v>0</v>
      </c>
      <c r="O8724">
        <v>9</v>
      </c>
      <c r="P8724">
        <v>-1</v>
      </c>
      <c r="Q8724" s="28">
        <v>41311.11041666667</v>
      </c>
      <c r="R8724" s="28">
        <v>41313.267361111109</v>
      </c>
      <c r="S8724" t="s">
        <v>28222</v>
      </c>
      <c r="T8724" s="27">
        <v>41311</v>
      </c>
      <c r="V8724">
        <v>1</v>
      </c>
      <c r="W8724" t="s">
        <v>32</v>
      </c>
      <c r="X8724" t="s">
        <v>898</v>
      </c>
      <c r="Y8724">
        <v>0</v>
      </c>
      <c r="AB8724" t="s">
        <v>237</v>
      </c>
      <c r="AH8724">
        <v>0</v>
      </c>
      <c r="AN8724" t="s">
        <v>238</v>
      </c>
      <c r="AO8724">
        <v>3</v>
      </c>
      <c r="AP8724" t="s">
        <v>239</v>
      </c>
      <c r="AQ8724" s="27">
        <v>41312</v>
      </c>
      <c r="AR8724" t="s">
        <v>240</v>
      </c>
      <c r="AS8724">
        <v>5</v>
      </c>
      <c r="AT8724" t="s">
        <v>246</v>
      </c>
      <c r="AU8724" s="27">
        <v>41312</v>
      </c>
    </row>
    <row r="8725" spans="1:47" x14ac:dyDescent="0.2">
      <c r="A8725">
        <v>8724</v>
      </c>
      <c r="B8725" t="s">
        <v>16384</v>
      </c>
      <c r="C8725" t="s">
        <v>505</v>
      </c>
      <c r="D8725" t="s">
        <v>10234</v>
      </c>
      <c r="E8725" s="27">
        <v>41661</v>
      </c>
      <c r="F8725" t="s">
        <v>233</v>
      </c>
      <c r="G8725" s="27">
        <v>27031</v>
      </c>
      <c r="H8725">
        <v>42</v>
      </c>
      <c r="I8725" t="s">
        <v>244</v>
      </c>
      <c r="J8725" t="s">
        <v>250</v>
      </c>
      <c r="K8725">
        <v>1</v>
      </c>
      <c r="L8725">
        <v>9</v>
      </c>
      <c r="M8725">
        <v>0</v>
      </c>
      <c r="N8725">
        <v>0</v>
      </c>
      <c r="O8725">
        <v>7</v>
      </c>
      <c r="P8725">
        <v>0</v>
      </c>
      <c r="Q8725" s="28">
        <v>41661.161805555559</v>
      </c>
      <c r="R8725" s="28">
        <v>41663.15</v>
      </c>
      <c r="S8725" t="s">
        <v>28223</v>
      </c>
      <c r="T8725" s="27">
        <v>41661</v>
      </c>
      <c r="V8725">
        <v>0</v>
      </c>
      <c r="W8725" t="s">
        <v>32</v>
      </c>
      <c r="X8725" t="s">
        <v>261</v>
      </c>
      <c r="Y8725">
        <v>1</v>
      </c>
      <c r="AA8725" t="s">
        <v>28224</v>
      </c>
      <c r="AB8725" t="s">
        <v>36</v>
      </c>
      <c r="AC8725">
        <v>0</v>
      </c>
      <c r="AD8725" s="27">
        <v>42094</v>
      </c>
      <c r="AE8725" t="s">
        <v>6556</v>
      </c>
      <c r="AF8725" s="27">
        <v>42094</v>
      </c>
      <c r="AG8725" s="27">
        <v>42139</v>
      </c>
      <c r="AH8725">
        <v>0</v>
      </c>
      <c r="AN8725" t="s">
        <v>238</v>
      </c>
      <c r="AO8725">
        <v>7</v>
      </c>
      <c r="AP8725" t="s">
        <v>246</v>
      </c>
      <c r="AQ8725" s="27">
        <v>41661</v>
      </c>
      <c r="AR8725" t="s">
        <v>240</v>
      </c>
      <c r="AS8725">
        <v>9</v>
      </c>
      <c r="AT8725" t="s">
        <v>269</v>
      </c>
      <c r="AU8725" s="27">
        <v>41661</v>
      </c>
    </row>
    <row r="8726" spans="1:47" x14ac:dyDescent="0.2">
      <c r="A8726">
        <v>8725</v>
      </c>
      <c r="B8726" t="s">
        <v>28225</v>
      </c>
      <c r="C8726" t="s">
        <v>28226</v>
      </c>
      <c r="D8726" t="s">
        <v>22293</v>
      </c>
      <c r="E8726" s="27">
        <v>41989</v>
      </c>
      <c r="F8726" t="s">
        <v>294</v>
      </c>
      <c r="G8726" s="27">
        <v>34581</v>
      </c>
      <c r="H8726">
        <v>21</v>
      </c>
      <c r="I8726" t="s">
        <v>259</v>
      </c>
      <c r="J8726" t="s">
        <v>250</v>
      </c>
      <c r="K8726">
        <v>0</v>
      </c>
      <c r="L8726">
        <v>9</v>
      </c>
      <c r="M8726">
        <v>0</v>
      </c>
      <c r="N8726">
        <v>0</v>
      </c>
      <c r="O8726">
        <v>0</v>
      </c>
      <c r="P8726">
        <v>0</v>
      </c>
      <c r="Q8726" s="28">
        <v>41989.50277777778</v>
      </c>
      <c r="R8726" s="28">
        <v>41989.069444444445</v>
      </c>
      <c r="S8726" t="s">
        <v>28227</v>
      </c>
      <c r="T8726" s="27">
        <v>41988</v>
      </c>
      <c r="V8726">
        <v>1</v>
      </c>
      <c r="W8726" t="s">
        <v>32</v>
      </c>
      <c r="X8726" t="s">
        <v>402</v>
      </c>
      <c r="Y8726">
        <v>0</v>
      </c>
      <c r="AB8726" t="s">
        <v>237</v>
      </c>
      <c r="AH8726">
        <v>0</v>
      </c>
      <c r="AN8726" t="s">
        <v>238</v>
      </c>
      <c r="AO8726">
        <v>9</v>
      </c>
      <c r="AP8726" t="s">
        <v>269</v>
      </c>
      <c r="AQ8726" s="27">
        <v>41989</v>
      </c>
      <c r="AR8726" t="s">
        <v>240</v>
      </c>
      <c r="AS8726">
        <v>9</v>
      </c>
      <c r="AT8726" t="s">
        <v>269</v>
      </c>
      <c r="AU8726" s="27">
        <v>41989</v>
      </c>
    </row>
    <row r="8727" spans="1:47" x14ac:dyDescent="0.2">
      <c r="A8727">
        <v>8726</v>
      </c>
      <c r="B8727" t="s">
        <v>28228</v>
      </c>
      <c r="C8727" t="s">
        <v>28229</v>
      </c>
      <c r="D8727" t="s">
        <v>28230</v>
      </c>
      <c r="E8727" s="27">
        <v>41328</v>
      </c>
      <c r="F8727" t="s">
        <v>294</v>
      </c>
      <c r="G8727" s="27">
        <v>31812</v>
      </c>
      <c r="H8727">
        <v>29</v>
      </c>
      <c r="I8727" t="s">
        <v>244</v>
      </c>
      <c r="J8727" t="s">
        <v>353</v>
      </c>
      <c r="K8727">
        <v>0</v>
      </c>
      <c r="L8727">
        <v>4</v>
      </c>
      <c r="M8727">
        <v>0</v>
      </c>
      <c r="N8727">
        <v>0</v>
      </c>
      <c r="O8727">
        <v>1</v>
      </c>
      <c r="P8727">
        <v>-1</v>
      </c>
      <c r="Q8727" s="28">
        <v>41327.093055555553</v>
      </c>
      <c r="R8727" s="28">
        <v>41328.34097222222</v>
      </c>
      <c r="S8727" t="s">
        <v>28231</v>
      </c>
      <c r="U8727" s="27">
        <v>41327</v>
      </c>
      <c r="V8727">
        <v>1</v>
      </c>
      <c r="W8727" t="s">
        <v>32</v>
      </c>
      <c r="X8727" t="s">
        <v>274</v>
      </c>
      <c r="Y8727">
        <v>0</v>
      </c>
      <c r="AB8727" t="s">
        <v>237</v>
      </c>
      <c r="AH8727">
        <v>0</v>
      </c>
      <c r="AN8727" t="s">
        <v>238</v>
      </c>
      <c r="AO8727">
        <v>3</v>
      </c>
      <c r="AP8727" t="s">
        <v>239</v>
      </c>
      <c r="AQ8727" s="27">
        <v>41328</v>
      </c>
      <c r="AR8727" t="s">
        <v>240</v>
      </c>
      <c r="AS8727">
        <v>4</v>
      </c>
      <c r="AT8727" t="s">
        <v>239</v>
      </c>
      <c r="AU8727" s="27">
        <v>41328</v>
      </c>
    </row>
    <row r="8728" spans="1:47" x14ac:dyDescent="0.2">
      <c r="A8728">
        <v>8727</v>
      </c>
      <c r="B8728" t="s">
        <v>28232</v>
      </c>
      <c r="C8728" t="s">
        <v>1300</v>
      </c>
      <c r="D8728" t="s">
        <v>28233</v>
      </c>
      <c r="E8728" s="27">
        <v>41494</v>
      </c>
      <c r="F8728" t="s">
        <v>233</v>
      </c>
      <c r="G8728" s="27">
        <v>26151</v>
      </c>
      <c r="H8728">
        <v>44</v>
      </c>
      <c r="I8728" t="s">
        <v>244</v>
      </c>
      <c r="J8728" t="s">
        <v>245</v>
      </c>
      <c r="K8728">
        <v>0</v>
      </c>
      <c r="L8728">
        <v>1</v>
      </c>
      <c r="M8728">
        <v>0</v>
      </c>
      <c r="N8728">
        <v>0</v>
      </c>
      <c r="O8728">
        <v>4</v>
      </c>
      <c r="S8728" t="s">
        <v>28234</v>
      </c>
      <c r="T8728" s="27">
        <v>41260</v>
      </c>
      <c r="V8728">
        <v>234</v>
      </c>
      <c r="W8728" t="s">
        <v>32</v>
      </c>
      <c r="X8728" t="s">
        <v>1546</v>
      </c>
      <c r="Y8728">
        <v>0</v>
      </c>
      <c r="AB8728" t="s">
        <v>237</v>
      </c>
      <c r="AH8728">
        <v>0</v>
      </c>
      <c r="AN8728" t="s">
        <v>238</v>
      </c>
      <c r="AO8728">
        <v>1</v>
      </c>
      <c r="AP8728" t="s">
        <v>239</v>
      </c>
      <c r="AQ8728" s="27">
        <v>41494</v>
      </c>
      <c r="AR8728" t="s">
        <v>240</v>
      </c>
      <c r="AS8728">
        <v>1</v>
      </c>
      <c r="AT8728" t="s">
        <v>239</v>
      </c>
      <c r="AU8728" s="27">
        <v>41494</v>
      </c>
    </row>
    <row r="8729" spans="1:47" x14ac:dyDescent="0.2">
      <c r="A8729">
        <v>8728</v>
      </c>
      <c r="B8729" t="s">
        <v>28235</v>
      </c>
      <c r="C8729" t="s">
        <v>907</v>
      </c>
      <c r="D8729" t="s">
        <v>741</v>
      </c>
      <c r="E8729" s="27">
        <v>41358</v>
      </c>
      <c r="F8729" t="s">
        <v>294</v>
      </c>
      <c r="G8729" s="27">
        <v>33627</v>
      </c>
      <c r="H8729">
        <v>24</v>
      </c>
      <c r="I8729" t="s">
        <v>259</v>
      </c>
      <c r="J8729" t="s">
        <v>245</v>
      </c>
      <c r="K8729">
        <v>0</v>
      </c>
      <c r="L8729">
        <v>6</v>
      </c>
      <c r="M8729">
        <v>0</v>
      </c>
      <c r="N8729">
        <v>0</v>
      </c>
      <c r="O8729">
        <v>0</v>
      </c>
      <c r="P8729">
        <v>0</v>
      </c>
      <c r="Q8729" s="28">
        <v>41358.063194444447</v>
      </c>
      <c r="R8729" s="28">
        <v>41358.363194444442</v>
      </c>
      <c r="S8729" t="s">
        <v>28236</v>
      </c>
      <c r="T8729" s="27">
        <v>41357</v>
      </c>
      <c r="V8729">
        <v>1</v>
      </c>
      <c r="W8729" t="s">
        <v>36</v>
      </c>
      <c r="X8729" t="s">
        <v>279</v>
      </c>
      <c r="Y8729">
        <v>0</v>
      </c>
      <c r="AB8729" t="s">
        <v>237</v>
      </c>
      <c r="AH8729">
        <v>0</v>
      </c>
      <c r="AN8729" t="s">
        <v>238</v>
      </c>
      <c r="AO8729">
        <v>5</v>
      </c>
      <c r="AP8729" t="s">
        <v>246</v>
      </c>
      <c r="AQ8729" s="27">
        <v>41358</v>
      </c>
      <c r="AR8729" t="s">
        <v>240</v>
      </c>
      <c r="AS8729">
        <v>6</v>
      </c>
      <c r="AT8729" t="s">
        <v>246</v>
      </c>
      <c r="AU8729" s="27">
        <v>41358</v>
      </c>
    </row>
    <row r="8730" spans="1:47" x14ac:dyDescent="0.2">
      <c r="A8730">
        <v>8729</v>
      </c>
      <c r="B8730" t="s">
        <v>28237</v>
      </c>
      <c r="C8730" t="s">
        <v>242</v>
      </c>
      <c r="D8730" t="s">
        <v>28238</v>
      </c>
      <c r="E8730" s="27">
        <v>41724</v>
      </c>
      <c r="F8730" t="s">
        <v>233</v>
      </c>
      <c r="G8730" s="27">
        <v>29248</v>
      </c>
      <c r="H8730">
        <v>36</v>
      </c>
      <c r="I8730" t="s">
        <v>244</v>
      </c>
      <c r="J8730" t="s">
        <v>245</v>
      </c>
      <c r="K8730">
        <v>0</v>
      </c>
      <c r="L8730">
        <v>1</v>
      </c>
      <c r="M8730">
        <v>0</v>
      </c>
      <c r="N8730">
        <v>0</v>
      </c>
      <c r="O8730">
        <v>12</v>
      </c>
      <c r="P8730">
        <v>-26</v>
      </c>
      <c r="Q8730" s="28">
        <v>41698.150694444441</v>
      </c>
      <c r="R8730" s="28">
        <v>41711.455555555556</v>
      </c>
      <c r="S8730" t="s">
        <v>28239</v>
      </c>
      <c r="U8730" s="27">
        <v>41698</v>
      </c>
      <c r="V8730">
        <v>26</v>
      </c>
      <c r="W8730" t="s">
        <v>32</v>
      </c>
      <c r="X8730" t="s">
        <v>274</v>
      </c>
      <c r="Y8730">
        <v>0</v>
      </c>
      <c r="AB8730" t="s">
        <v>237</v>
      </c>
      <c r="AH8730">
        <v>0</v>
      </c>
      <c r="AN8730" t="s">
        <v>238</v>
      </c>
      <c r="AO8730">
        <v>2</v>
      </c>
      <c r="AP8730" t="s">
        <v>239</v>
      </c>
      <c r="AQ8730" s="27">
        <v>41724</v>
      </c>
      <c r="AR8730" t="s">
        <v>240</v>
      </c>
      <c r="AS8730">
        <v>1</v>
      </c>
      <c r="AT8730" t="s">
        <v>239</v>
      </c>
      <c r="AU8730" s="27">
        <v>41724</v>
      </c>
    </row>
    <row r="8731" spans="1:47" x14ac:dyDescent="0.2">
      <c r="A8731">
        <v>8730</v>
      </c>
      <c r="B8731" t="s">
        <v>28240</v>
      </c>
      <c r="C8731" t="s">
        <v>2056</v>
      </c>
      <c r="D8731" t="s">
        <v>28241</v>
      </c>
      <c r="E8731" s="27">
        <v>41920</v>
      </c>
      <c r="F8731" t="s">
        <v>233</v>
      </c>
      <c r="G8731" s="27">
        <v>29304</v>
      </c>
      <c r="H8731">
        <v>36</v>
      </c>
      <c r="I8731" t="s">
        <v>244</v>
      </c>
      <c r="J8731" t="s">
        <v>245</v>
      </c>
      <c r="K8731">
        <v>0</v>
      </c>
      <c r="L8731">
        <v>3</v>
      </c>
      <c r="M8731">
        <v>0</v>
      </c>
      <c r="N8731">
        <v>0</v>
      </c>
      <c r="O8731">
        <v>0</v>
      </c>
      <c r="P8731">
        <v>0</v>
      </c>
      <c r="Q8731" s="28">
        <v>41920.111111111109</v>
      </c>
      <c r="R8731" s="28">
        <v>41921.170138888891</v>
      </c>
      <c r="S8731" t="s">
        <v>28242</v>
      </c>
      <c r="T8731" s="27">
        <v>41920</v>
      </c>
      <c r="V8731">
        <v>0</v>
      </c>
      <c r="W8731" t="s">
        <v>36</v>
      </c>
      <c r="X8731" t="s">
        <v>279</v>
      </c>
      <c r="Y8731">
        <v>0</v>
      </c>
      <c r="AB8731" t="s">
        <v>237</v>
      </c>
      <c r="AH8731">
        <v>0</v>
      </c>
      <c r="AN8731" t="s">
        <v>238</v>
      </c>
      <c r="AO8731">
        <v>3</v>
      </c>
      <c r="AP8731" t="s">
        <v>239</v>
      </c>
      <c r="AQ8731" s="27">
        <v>41920</v>
      </c>
      <c r="AR8731" t="s">
        <v>240</v>
      </c>
      <c r="AS8731">
        <v>3</v>
      </c>
      <c r="AT8731" t="s">
        <v>239</v>
      </c>
      <c r="AU8731" s="27">
        <v>41920</v>
      </c>
    </row>
    <row r="8732" spans="1:47" x14ac:dyDescent="0.2">
      <c r="A8732">
        <v>8731</v>
      </c>
      <c r="B8732" t="s">
        <v>28243</v>
      </c>
      <c r="C8732" t="s">
        <v>637</v>
      </c>
      <c r="D8732" t="s">
        <v>7028</v>
      </c>
      <c r="E8732" s="27">
        <v>41940</v>
      </c>
      <c r="F8732" t="s">
        <v>233</v>
      </c>
      <c r="G8732" s="27">
        <v>28138</v>
      </c>
      <c r="H8732">
        <v>39</v>
      </c>
      <c r="I8732" t="s">
        <v>244</v>
      </c>
      <c r="J8732" t="s">
        <v>245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-1</v>
      </c>
      <c r="Q8732" s="28">
        <v>41939.388194444444</v>
      </c>
      <c r="R8732" s="28">
        <v>41942.182638888888</v>
      </c>
      <c r="S8732" t="s">
        <v>28244</v>
      </c>
      <c r="T8732" s="27">
        <v>41939</v>
      </c>
      <c r="V8732">
        <v>1</v>
      </c>
      <c r="W8732" t="s">
        <v>32</v>
      </c>
      <c r="X8732" t="s">
        <v>28245</v>
      </c>
      <c r="Y8732">
        <v>1</v>
      </c>
      <c r="AA8732" t="s">
        <v>28246</v>
      </c>
      <c r="AB8732" t="s">
        <v>36</v>
      </c>
      <c r="AC8732">
        <v>0</v>
      </c>
      <c r="AD8732" s="27">
        <v>41942</v>
      </c>
      <c r="AE8732" t="s">
        <v>279</v>
      </c>
      <c r="AF8732" s="27">
        <v>41942</v>
      </c>
      <c r="AG8732" s="27">
        <v>41951</v>
      </c>
      <c r="AH8732">
        <v>1</v>
      </c>
      <c r="AJ8732" t="s">
        <v>28246</v>
      </c>
      <c r="AK8732" t="s">
        <v>462</v>
      </c>
      <c r="AL8732" s="27">
        <v>41942</v>
      </c>
      <c r="AM8732" t="s">
        <v>279</v>
      </c>
      <c r="AN8732" t="s">
        <v>238</v>
      </c>
      <c r="AO8732">
        <v>1</v>
      </c>
      <c r="AP8732" t="s">
        <v>239</v>
      </c>
      <c r="AQ8732" s="27">
        <v>41940</v>
      </c>
      <c r="AR8732" t="s">
        <v>240</v>
      </c>
      <c r="AS8732">
        <v>1</v>
      </c>
      <c r="AT8732" t="s">
        <v>239</v>
      </c>
      <c r="AU8732" s="27">
        <v>41940</v>
      </c>
    </row>
    <row r="8733" spans="1:47" x14ac:dyDescent="0.2">
      <c r="A8733">
        <v>8732</v>
      </c>
      <c r="B8733" t="s">
        <v>28247</v>
      </c>
      <c r="C8733" t="s">
        <v>585</v>
      </c>
      <c r="D8733" t="s">
        <v>28248</v>
      </c>
      <c r="E8733" s="27">
        <v>41598</v>
      </c>
      <c r="F8733" t="s">
        <v>233</v>
      </c>
      <c r="G8733" s="27">
        <v>30672</v>
      </c>
      <c r="H8733">
        <v>32</v>
      </c>
      <c r="I8733" t="s">
        <v>244</v>
      </c>
      <c r="J8733" t="s">
        <v>250</v>
      </c>
      <c r="K8733">
        <v>0</v>
      </c>
      <c r="L8733">
        <v>5</v>
      </c>
      <c r="M8733">
        <v>0</v>
      </c>
      <c r="N8733">
        <v>0</v>
      </c>
      <c r="O8733">
        <v>2</v>
      </c>
      <c r="P8733">
        <v>-1</v>
      </c>
      <c r="Q8733" s="28">
        <v>41597.078472222223</v>
      </c>
      <c r="R8733" s="28">
        <v>41598.352083333331</v>
      </c>
      <c r="S8733" t="s">
        <v>28249</v>
      </c>
      <c r="T8733" s="27">
        <v>41597</v>
      </c>
      <c r="V8733">
        <v>1</v>
      </c>
      <c r="W8733" t="s">
        <v>36</v>
      </c>
      <c r="X8733" t="s">
        <v>279</v>
      </c>
      <c r="Y8733">
        <v>0</v>
      </c>
      <c r="AB8733" t="s">
        <v>237</v>
      </c>
      <c r="AH8733">
        <v>0</v>
      </c>
      <c r="AN8733" t="s">
        <v>238</v>
      </c>
      <c r="AO8733">
        <v>4</v>
      </c>
      <c r="AP8733" t="s">
        <v>239</v>
      </c>
      <c r="AQ8733" s="27">
        <v>41598</v>
      </c>
      <c r="AR8733" t="s">
        <v>240</v>
      </c>
      <c r="AS8733">
        <v>5</v>
      </c>
      <c r="AT8733" t="s">
        <v>246</v>
      </c>
      <c r="AU8733" s="27">
        <v>41598</v>
      </c>
    </row>
    <row r="8734" spans="1:47" x14ac:dyDescent="0.2">
      <c r="A8734">
        <v>8733</v>
      </c>
      <c r="B8734" t="s">
        <v>28250</v>
      </c>
      <c r="C8734" t="s">
        <v>3848</v>
      </c>
      <c r="D8734" t="s">
        <v>28251</v>
      </c>
      <c r="E8734" s="27">
        <v>41527</v>
      </c>
      <c r="F8734" t="s">
        <v>233</v>
      </c>
      <c r="G8734" s="27">
        <v>31461</v>
      </c>
      <c r="H8734">
        <v>30</v>
      </c>
      <c r="I8734" t="s">
        <v>244</v>
      </c>
      <c r="J8734" t="s">
        <v>250</v>
      </c>
      <c r="K8734">
        <v>0</v>
      </c>
      <c r="L8734">
        <v>2</v>
      </c>
      <c r="M8734">
        <v>0</v>
      </c>
      <c r="N8734">
        <v>0</v>
      </c>
      <c r="O8734">
        <v>1</v>
      </c>
      <c r="P8734">
        <v>-82</v>
      </c>
      <c r="Q8734" s="28">
        <v>41445.055555555555</v>
      </c>
      <c r="R8734" s="28">
        <v>41446.396527777775</v>
      </c>
      <c r="S8734" t="s">
        <v>28252</v>
      </c>
      <c r="T8734" s="27">
        <v>41444</v>
      </c>
      <c r="V8734">
        <v>83</v>
      </c>
      <c r="W8734" t="s">
        <v>32</v>
      </c>
      <c r="X8734" t="s">
        <v>15025</v>
      </c>
      <c r="Y8734">
        <v>0</v>
      </c>
      <c r="AB8734" t="s">
        <v>237</v>
      </c>
      <c r="AH8734">
        <v>0</v>
      </c>
      <c r="AN8734" t="s">
        <v>238</v>
      </c>
      <c r="AO8734">
        <v>2</v>
      </c>
      <c r="AP8734" t="s">
        <v>239</v>
      </c>
      <c r="AQ8734" s="27">
        <v>41527</v>
      </c>
      <c r="AR8734" t="s">
        <v>240</v>
      </c>
      <c r="AS8734">
        <v>2</v>
      </c>
      <c r="AT8734" t="s">
        <v>239</v>
      </c>
      <c r="AU8734" s="27">
        <v>41527</v>
      </c>
    </row>
    <row r="8735" spans="1:47" x14ac:dyDescent="0.2">
      <c r="A8735">
        <v>8734</v>
      </c>
      <c r="B8735" t="s">
        <v>28253</v>
      </c>
      <c r="C8735" t="s">
        <v>1455</v>
      </c>
      <c r="D8735" t="s">
        <v>28254</v>
      </c>
      <c r="E8735" s="27">
        <v>41961</v>
      </c>
      <c r="F8735" t="s">
        <v>233</v>
      </c>
      <c r="G8735" s="27">
        <v>23901</v>
      </c>
      <c r="H8735">
        <v>50</v>
      </c>
      <c r="I8735" t="s">
        <v>234</v>
      </c>
      <c r="J8735" t="s">
        <v>245</v>
      </c>
      <c r="K8735">
        <v>0</v>
      </c>
      <c r="L8735">
        <v>1</v>
      </c>
      <c r="M8735">
        <v>0</v>
      </c>
      <c r="N8735">
        <v>0</v>
      </c>
      <c r="O8735">
        <v>3</v>
      </c>
      <c r="P8735">
        <v>-1</v>
      </c>
      <c r="Q8735" s="28">
        <v>41960.445833333331</v>
      </c>
      <c r="R8735" s="28">
        <v>41972.304166666669</v>
      </c>
      <c r="S8735" t="s">
        <v>28255</v>
      </c>
      <c r="T8735" s="27">
        <v>41960</v>
      </c>
      <c r="V8735">
        <v>1</v>
      </c>
      <c r="W8735" t="s">
        <v>36</v>
      </c>
      <c r="X8735" t="s">
        <v>279</v>
      </c>
      <c r="Y8735">
        <v>0</v>
      </c>
      <c r="AB8735" t="s">
        <v>237</v>
      </c>
      <c r="AH8735">
        <v>0</v>
      </c>
      <c r="AN8735" t="s">
        <v>238</v>
      </c>
      <c r="AO8735">
        <v>1</v>
      </c>
      <c r="AP8735" t="s">
        <v>239</v>
      </c>
      <c r="AQ8735" s="27">
        <v>41961</v>
      </c>
      <c r="AR8735" t="s">
        <v>240</v>
      </c>
      <c r="AS8735">
        <v>1</v>
      </c>
      <c r="AT8735" t="s">
        <v>239</v>
      </c>
      <c r="AU8735" s="27">
        <v>41961</v>
      </c>
    </row>
    <row r="8736" spans="1:47" x14ac:dyDescent="0.2">
      <c r="A8736">
        <v>8735</v>
      </c>
      <c r="B8736" t="s">
        <v>28256</v>
      </c>
      <c r="C8736" t="s">
        <v>3469</v>
      </c>
      <c r="D8736" t="s">
        <v>28257</v>
      </c>
      <c r="E8736" s="27">
        <v>41314</v>
      </c>
      <c r="F8736" t="s">
        <v>233</v>
      </c>
      <c r="G8736" s="27">
        <v>28443</v>
      </c>
      <c r="H8736">
        <v>38</v>
      </c>
      <c r="I8736" t="s">
        <v>244</v>
      </c>
      <c r="J8736" t="s">
        <v>250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0</v>
      </c>
      <c r="Q8736" s="28">
        <v>41314.505555555559</v>
      </c>
      <c r="R8736" s="28">
        <v>41314.061111111114</v>
      </c>
      <c r="S8736" t="s">
        <v>28258</v>
      </c>
      <c r="T8736" s="27">
        <v>41313</v>
      </c>
      <c r="V8736">
        <v>1</v>
      </c>
      <c r="W8736" t="s">
        <v>36</v>
      </c>
      <c r="X8736" t="s">
        <v>279</v>
      </c>
      <c r="Y8736">
        <v>0</v>
      </c>
      <c r="AB8736" t="s">
        <v>237</v>
      </c>
      <c r="AH8736">
        <v>0</v>
      </c>
      <c r="AN8736" t="s">
        <v>238</v>
      </c>
      <c r="AO8736">
        <v>1</v>
      </c>
      <c r="AP8736" t="s">
        <v>239</v>
      </c>
      <c r="AQ8736" s="27">
        <v>41314</v>
      </c>
      <c r="AR8736" t="s">
        <v>240</v>
      </c>
      <c r="AS8736">
        <v>1</v>
      </c>
      <c r="AT8736" t="s">
        <v>239</v>
      </c>
      <c r="AU8736" s="27">
        <v>41314</v>
      </c>
    </row>
    <row r="8737" spans="1:47" x14ac:dyDescent="0.2">
      <c r="A8737">
        <v>8736</v>
      </c>
      <c r="B8737" t="s">
        <v>28259</v>
      </c>
      <c r="C8737" t="s">
        <v>28260</v>
      </c>
      <c r="D8737" t="s">
        <v>23386</v>
      </c>
      <c r="E8737" s="27">
        <v>41381</v>
      </c>
      <c r="F8737" t="s">
        <v>294</v>
      </c>
      <c r="G8737" s="27">
        <v>28380</v>
      </c>
      <c r="H8737">
        <v>38</v>
      </c>
      <c r="I8737" t="s">
        <v>244</v>
      </c>
      <c r="J8737" t="s">
        <v>250</v>
      </c>
      <c r="K8737">
        <v>0</v>
      </c>
      <c r="L8737">
        <v>9</v>
      </c>
      <c r="M8737">
        <v>0</v>
      </c>
      <c r="N8737">
        <v>0</v>
      </c>
      <c r="O8737">
        <v>0</v>
      </c>
      <c r="W8737" t="s">
        <v>237</v>
      </c>
      <c r="Y8737">
        <v>-1</v>
      </c>
      <c r="AB8737" t="s">
        <v>237</v>
      </c>
      <c r="AH8737">
        <v>0</v>
      </c>
      <c r="AN8737" t="s">
        <v>238</v>
      </c>
      <c r="AO8737">
        <v>6</v>
      </c>
      <c r="AP8737" t="s">
        <v>246</v>
      </c>
      <c r="AQ8737" s="27">
        <v>41381</v>
      </c>
      <c r="AR8737" t="s">
        <v>240</v>
      </c>
      <c r="AS8737">
        <v>9</v>
      </c>
      <c r="AT8737" t="s">
        <v>269</v>
      </c>
      <c r="AU8737" s="27">
        <v>41381</v>
      </c>
    </row>
    <row r="8738" spans="1:47" x14ac:dyDescent="0.2">
      <c r="A8738">
        <v>8737</v>
      </c>
      <c r="B8738" t="s">
        <v>28261</v>
      </c>
      <c r="C8738" t="s">
        <v>1840</v>
      </c>
      <c r="D8738" t="s">
        <v>3828</v>
      </c>
      <c r="E8738" s="27">
        <v>41368</v>
      </c>
      <c r="F8738" t="s">
        <v>294</v>
      </c>
      <c r="G8738" s="27">
        <v>32454</v>
      </c>
      <c r="H8738">
        <v>27</v>
      </c>
      <c r="I8738" t="s">
        <v>244</v>
      </c>
      <c r="J8738" t="s">
        <v>250</v>
      </c>
      <c r="K8738">
        <v>0</v>
      </c>
      <c r="L8738">
        <v>6</v>
      </c>
      <c r="M8738">
        <v>0</v>
      </c>
      <c r="N8738">
        <v>0</v>
      </c>
      <c r="O8738">
        <v>8</v>
      </c>
      <c r="P8738">
        <v>-23</v>
      </c>
      <c r="Q8738" s="28">
        <v>41345.436111111114</v>
      </c>
      <c r="R8738" s="28">
        <v>41348.480555555558</v>
      </c>
      <c r="S8738" t="s">
        <v>28262</v>
      </c>
      <c r="U8738" s="27">
        <v>41345</v>
      </c>
      <c r="V8738">
        <v>23</v>
      </c>
      <c r="W8738" t="s">
        <v>32</v>
      </c>
      <c r="X8738" t="s">
        <v>274</v>
      </c>
      <c r="Y8738">
        <v>1</v>
      </c>
      <c r="AA8738" t="s">
        <v>28263</v>
      </c>
      <c r="AB8738" t="s">
        <v>36</v>
      </c>
      <c r="AD8738" s="27">
        <v>42157</v>
      </c>
      <c r="AE8738" t="s">
        <v>474</v>
      </c>
      <c r="AH8738">
        <v>0</v>
      </c>
      <c r="AN8738" t="s">
        <v>238</v>
      </c>
      <c r="AO8738">
        <v>4</v>
      </c>
      <c r="AP8738" t="s">
        <v>239</v>
      </c>
      <c r="AQ8738" s="27">
        <v>41368</v>
      </c>
      <c r="AR8738" t="s">
        <v>240</v>
      </c>
      <c r="AS8738">
        <v>6</v>
      </c>
      <c r="AT8738" t="s">
        <v>246</v>
      </c>
      <c r="AU8738" s="27">
        <v>41368</v>
      </c>
    </row>
    <row r="8739" spans="1:47" x14ac:dyDescent="0.2">
      <c r="A8739">
        <v>8738</v>
      </c>
      <c r="B8739" t="s">
        <v>28264</v>
      </c>
      <c r="C8739" t="s">
        <v>242</v>
      </c>
      <c r="D8739" t="s">
        <v>28265</v>
      </c>
      <c r="E8739" s="27">
        <v>41780</v>
      </c>
      <c r="F8739" t="s">
        <v>233</v>
      </c>
      <c r="G8739" s="27">
        <v>34596</v>
      </c>
      <c r="H8739">
        <v>21</v>
      </c>
      <c r="I8739" t="s">
        <v>259</v>
      </c>
      <c r="J8739" t="s">
        <v>245</v>
      </c>
      <c r="K8739">
        <v>0</v>
      </c>
      <c r="L8739">
        <v>3</v>
      </c>
      <c r="M8739">
        <v>0</v>
      </c>
      <c r="N8739">
        <v>0</v>
      </c>
      <c r="O8739">
        <v>0</v>
      </c>
      <c r="P8739">
        <v>-1</v>
      </c>
      <c r="Q8739" s="28">
        <v>41779.213888888888</v>
      </c>
      <c r="R8739" s="28">
        <v>41781.460416666669</v>
      </c>
      <c r="S8739" t="s">
        <v>28266</v>
      </c>
      <c r="T8739" s="27">
        <v>41779</v>
      </c>
      <c r="V8739">
        <v>1</v>
      </c>
      <c r="W8739" t="s">
        <v>32</v>
      </c>
      <c r="X8739" t="s">
        <v>236</v>
      </c>
      <c r="Y8739">
        <v>0</v>
      </c>
      <c r="AB8739" t="s">
        <v>237</v>
      </c>
      <c r="AH8739">
        <v>0</v>
      </c>
      <c r="AN8739" t="s">
        <v>238</v>
      </c>
      <c r="AO8739">
        <v>5</v>
      </c>
      <c r="AP8739" t="s">
        <v>246</v>
      </c>
      <c r="AQ8739" s="27">
        <v>41780</v>
      </c>
      <c r="AR8739" t="s">
        <v>240</v>
      </c>
      <c r="AS8739">
        <v>3</v>
      </c>
      <c r="AT8739" t="s">
        <v>239</v>
      </c>
      <c r="AU8739" s="27">
        <v>41780</v>
      </c>
    </row>
    <row r="8740" spans="1:47" x14ac:dyDescent="0.2">
      <c r="A8740">
        <v>8739</v>
      </c>
      <c r="B8740" t="s">
        <v>28267</v>
      </c>
      <c r="C8740" t="s">
        <v>3130</v>
      </c>
      <c r="D8740" t="s">
        <v>28268</v>
      </c>
      <c r="E8740" s="27">
        <v>41529</v>
      </c>
      <c r="F8740" t="s">
        <v>233</v>
      </c>
      <c r="G8740" s="27">
        <v>33377</v>
      </c>
      <c r="H8740">
        <v>24</v>
      </c>
      <c r="I8740" t="s">
        <v>259</v>
      </c>
      <c r="J8740" t="s">
        <v>245</v>
      </c>
      <c r="K8740">
        <v>0</v>
      </c>
      <c r="L8740">
        <v>3</v>
      </c>
      <c r="M8740">
        <v>0</v>
      </c>
      <c r="N8740">
        <v>0</v>
      </c>
      <c r="O8740">
        <v>2</v>
      </c>
      <c r="S8740" t="s">
        <v>28269</v>
      </c>
      <c r="U8740" s="27">
        <v>40280</v>
      </c>
      <c r="V8740">
        <v>1249</v>
      </c>
      <c r="W8740" t="s">
        <v>36</v>
      </c>
      <c r="X8740" t="s">
        <v>274</v>
      </c>
      <c r="Y8740">
        <v>0</v>
      </c>
      <c r="AB8740" t="s">
        <v>237</v>
      </c>
      <c r="AH8740">
        <v>0</v>
      </c>
      <c r="AN8740" t="s">
        <v>238</v>
      </c>
      <c r="AO8740">
        <v>4</v>
      </c>
      <c r="AP8740" t="s">
        <v>239</v>
      </c>
      <c r="AQ8740" s="27">
        <v>41529</v>
      </c>
      <c r="AR8740" t="s">
        <v>240</v>
      </c>
      <c r="AS8740">
        <v>3</v>
      </c>
      <c r="AT8740" t="s">
        <v>239</v>
      </c>
      <c r="AU8740" s="27">
        <v>41529</v>
      </c>
    </row>
    <row r="8741" spans="1:47" x14ac:dyDescent="0.2">
      <c r="A8741">
        <v>8740</v>
      </c>
      <c r="B8741" t="s">
        <v>28270</v>
      </c>
      <c r="C8741" t="s">
        <v>4194</v>
      </c>
      <c r="D8741" t="s">
        <v>28271</v>
      </c>
      <c r="E8741" s="27">
        <v>41390</v>
      </c>
      <c r="F8741" t="s">
        <v>233</v>
      </c>
      <c r="G8741" s="27">
        <v>22502</v>
      </c>
      <c r="H8741">
        <v>54</v>
      </c>
      <c r="I8741" t="s">
        <v>234</v>
      </c>
      <c r="J8741" t="s">
        <v>353</v>
      </c>
      <c r="K8741">
        <v>0</v>
      </c>
      <c r="L8741">
        <v>1</v>
      </c>
      <c r="M8741">
        <v>0</v>
      </c>
      <c r="N8741">
        <v>0</v>
      </c>
      <c r="O8741">
        <v>0</v>
      </c>
      <c r="W8741" t="s">
        <v>237</v>
      </c>
      <c r="Y8741">
        <v>-1</v>
      </c>
      <c r="AB8741" t="s">
        <v>237</v>
      </c>
      <c r="AH8741">
        <v>0</v>
      </c>
      <c r="AN8741" t="s">
        <v>238</v>
      </c>
      <c r="AO8741">
        <v>1</v>
      </c>
      <c r="AP8741" t="s">
        <v>239</v>
      </c>
      <c r="AQ8741" s="27">
        <v>41390</v>
      </c>
      <c r="AR8741" t="s">
        <v>240</v>
      </c>
      <c r="AS8741">
        <v>1</v>
      </c>
      <c r="AT8741" t="s">
        <v>239</v>
      </c>
      <c r="AU8741" s="27">
        <v>41390</v>
      </c>
    </row>
    <row r="8742" spans="1:47" x14ac:dyDescent="0.2">
      <c r="A8742">
        <v>8741</v>
      </c>
      <c r="B8742" t="s">
        <v>28272</v>
      </c>
      <c r="C8742" t="s">
        <v>1840</v>
      </c>
      <c r="D8742" t="s">
        <v>28214</v>
      </c>
      <c r="E8742" s="27">
        <v>41498</v>
      </c>
      <c r="F8742" t="s">
        <v>294</v>
      </c>
      <c r="G8742" s="27">
        <v>31184</v>
      </c>
      <c r="H8742">
        <v>30</v>
      </c>
      <c r="I8742" t="s">
        <v>244</v>
      </c>
      <c r="J8742" t="s">
        <v>245</v>
      </c>
      <c r="K8742">
        <v>0</v>
      </c>
      <c r="L8742">
        <v>6</v>
      </c>
      <c r="M8742">
        <v>0</v>
      </c>
      <c r="N8742">
        <v>0</v>
      </c>
      <c r="O8742">
        <v>0</v>
      </c>
      <c r="P8742">
        <v>-1</v>
      </c>
      <c r="Q8742" s="28">
        <v>41497.363194444442</v>
      </c>
      <c r="R8742" s="28">
        <v>41500.231944444444</v>
      </c>
      <c r="S8742" t="s">
        <v>28273</v>
      </c>
      <c r="T8742" s="27">
        <v>41497</v>
      </c>
      <c r="V8742">
        <v>1</v>
      </c>
      <c r="W8742" t="s">
        <v>32</v>
      </c>
      <c r="X8742" t="s">
        <v>359</v>
      </c>
      <c r="Y8742">
        <v>1</v>
      </c>
      <c r="AA8742" t="s">
        <v>28274</v>
      </c>
      <c r="AB8742" t="s">
        <v>36</v>
      </c>
      <c r="AC8742">
        <v>0</v>
      </c>
      <c r="AD8742" s="27">
        <v>41862</v>
      </c>
      <c r="AE8742" t="s">
        <v>412</v>
      </c>
      <c r="AF8742" s="27">
        <v>41862</v>
      </c>
      <c r="AG8742" s="27">
        <v>41866</v>
      </c>
      <c r="AH8742">
        <v>0</v>
      </c>
      <c r="AN8742" t="s">
        <v>238</v>
      </c>
      <c r="AO8742">
        <v>3</v>
      </c>
      <c r="AP8742" t="s">
        <v>239</v>
      </c>
      <c r="AQ8742" s="27">
        <v>41498</v>
      </c>
      <c r="AR8742" t="s">
        <v>240</v>
      </c>
      <c r="AS8742">
        <v>6</v>
      </c>
      <c r="AT8742" t="s">
        <v>246</v>
      </c>
      <c r="AU8742" s="27">
        <v>41498</v>
      </c>
    </row>
    <row r="8743" spans="1:47" x14ac:dyDescent="0.2">
      <c r="A8743">
        <v>8742</v>
      </c>
      <c r="B8743" t="s">
        <v>28275</v>
      </c>
      <c r="C8743" t="s">
        <v>28276</v>
      </c>
      <c r="D8743" t="s">
        <v>28277</v>
      </c>
      <c r="E8743" s="27">
        <v>41499</v>
      </c>
      <c r="F8743" t="s">
        <v>294</v>
      </c>
      <c r="G8743" s="27">
        <v>26453</v>
      </c>
      <c r="H8743">
        <v>43</v>
      </c>
      <c r="I8743" t="s">
        <v>244</v>
      </c>
      <c r="J8743" t="s">
        <v>245</v>
      </c>
      <c r="K8743">
        <v>0</v>
      </c>
      <c r="L8743">
        <v>2</v>
      </c>
      <c r="M8743">
        <v>0</v>
      </c>
      <c r="N8743">
        <v>0</v>
      </c>
      <c r="O8743">
        <v>0</v>
      </c>
      <c r="P8743">
        <v>-1</v>
      </c>
      <c r="Q8743" s="28">
        <v>41498.189583333333</v>
      </c>
      <c r="R8743" s="28">
        <v>41499.420138888891</v>
      </c>
      <c r="S8743" t="s">
        <v>28278</v>
      </c>
      <c r="T8743" s="27">
        <v>41498</v>
      </c>
      <c r="V8743">
        <v>1</v>
      </c>
      <c r="W8743" t="s">
        <v>36</v>
      </c>
      <c r="X8743" t="s">
        <v>279</v>
      </c>
      <c r="Y8743">
        <v>1</v>
      </c>
      <c r="AA8743" t="s">
        <v>28279</v>
      </c>
      <c r="AB8743" t="s">
        <v>36</v>
      </c>
      <c r="AD8743" s="27">
        <v>41881</v>
      </c>
      <c r="AE8743" t="s">
        <v>392</v>
      </c>
      <c r="AH8743">
        <v>0</v>
      </c>
      <c r="AN8743" t="s">
        <v>238</v>
      </c>
      <c r="AO8743">
        <v>1</v>
      </c>
      <c r="AP8743" t="s">
        <v>239</v>
      </c>
      <c r="AQ8743" s="27">
        <v>41499</v>
      </c>
      <c r="AR8743" t="s">
        <v>240</v>
      </c>
      <c r="AS8743">
        <v>2</v>
      </c>
      <c r="AT8743" t="s">
        <v>239</v>
      </c>
      <c r="AU8743" s="27">
        <v>41499</v>
      </c>
    </row>
    <row r="8744" spans="1:47" x14ac:dyDescent="0.2">
      <c r="A8744">
        <v>8743</v>
      </c>
      <c r="B8744" t="s">
        <v>28280</v>
      </c>
      <c r="C8744" t="s">
        <v>2316</v>
      </c>
      <c r="D8744" t="s">
        <v>2252</v>
      </c>
      <c r="E8744" s="27">
        <v>41297</v>
      </c>
      <c r="F8744" t="s">
        <v>233</v>
      </c>
      <c r="G8744" s="27">
        <v>31434</v>
      </c>
      <c r="H8744">
        <v>30</v>
      </c>
      <c r="I8744" t="s">
        <v>244</v>
      </c>
      <c r="J8744" t="s">
        <v>250</v>
      </c>
      <c r="K8744">
        <v>6</v>
      </c>
      <c r="L8744">
        <v>9</v>
      </c>
      <c r="M8744">
        <v>0</v>
      </c>
      <c r="N8744">
        <v>0</v>
      </c>
      <c r="O8744">
        <v>8</v>
      </c>
      <c r="P8744">
        <v>-1</v>
      </c>
      <c r="Q8744" s="28">
        <v>41296.28402777778</v>
      </c>
      <c r="R8744" s="28">
        <v>41297.065972222219</v>
      </c>
      <c r="S8744" t="s">
        <v>28281</v>
      </c>
      <c r="T8744" s="27">
        <v>41296</v>
      </c>
      <c r="V8744">
        <v>1</v>
      </c>
      <c r="W8744" t="s">
        <v>36</v>
      </c>
      <c r="X8744" t="s">
        <v>279</v>
      </c>
      <c r="Y8744">
        <v>1</v>
      </c>
      <c r="AA8744" t="s">
        <v>28282</v>
      </c>
      <c r="AB8744" t="s">
        <v>32</v>
      </c>
      <c r="AC8744">
        <v>0</v>
      </c>
      <c r="AD8744" s="27">
        <v>41429</v>
      </c>
      <c r="AE8744" t="s">
        <v>359</v>
      </c>
      <c r="AF8744" s="27">
        <v>41429</v>
      </c>
      <c r="AG8744" s="27">
        <v>41430</v>
      </c>
      <c r="AH8744">
        <v>1</v>
      </c>
      <c r="AJ8744" t="s">
        <v>28283</v>
      </c>
      <c r="AK8744" t="s">
        <v>462</v>
      </c>
      <c r="AL8744" s="27">
        <v>41645</v>
      </c>
      <c r="AM8744" t="s">
        <v>279</v>
      </c>
      <c r="AN8744" t="s">
        <v>238</v>
      </c>
      <c r="AO8744">
        <v>8</v>
      </c>
      <c r="AP8744" t="s">
        <v>269</v>
      </c>
      <c r="AQ8744" s="27">
        <v>41297</v>
      </c>
      <c r="AR8744" t="s">
        <v>240</v>
      </c>
      <c r="AS8744">
        <v>9</v>
      </c>
      <c r="AT8744" t="s">
        <v>269</v>
      </c>
      <c r="AU8744" s="27">
        <v>41297</v>
      </c>
    </row>
    <row r="8745" spans="1:47" x14ac:dyDescent="0.2">
      <c r="A8745">
        <v>8744</v>
      </c>
      <c r="B8745" t="s">
        <v>28284</v>
      </c>
      <c r="C8745" t="s">
        <v>813</v>
      </c>
      <c r="D8745" t="s">
        <v>8635</v>
      </c>
      <c r="E8745" s="27">
        <v>41487</v>
      </c>
      <c r="F8745" t="s">
        <v>233</v>
      </c>
      <c r="G8745" s="27">
        <v>34361</v>
      </c>
      <c r="H8745">
        <v>22</v>
      </c>
      <c r="I8745" t="s">
        <v>259</v>
      </c>
      <c r="J8745" t="s">
        <v>250</v>
      </c>
      <c r="K8745">
        <v>0</v>
      </c>
      <c r="L8745">
        <v>7</v>
      </c>
      <c r="M8745">
        <v>0</v>
      </c>
      <c r="N8745">
        <v>0</v>
      </c>
      <c r="O8745">
        <v>2</v>
      </c>
      <c r="P8745">
        <v>366</v>
      </c>
      <c r="Q8745" s="28">
        <v>41853.129861111112</v>
      </c>
      <c r="R8745" s="28">
        <v>42031.324305555558</v>
      </c>
      <c r="S8745" t="s">
        <v>28285</v>
      </c>
      <c r="T8745" s="27">
        <v>40976</v>
      </c>
      <c r="V8745">
        <v>511</v>
      </c>
      <c r="W8745" t="s">
        <v>32</v>
      </c>
      <c r="X8745" t="s">
        <v>453</v>
      </c>
      <c r="Y8745">
        <v>1</v>
      </c>
      <c r="AA8745" t="s">
        <v>28286</v>
      </c>
      <c r="AB8745" t="s">
        <v>36</v>
      </c>
      <c r="AC8745">
        <v>0</v>
      </c>
      <c r="AD8745" s="27">
        <v>41853</v>
      </c>
      <c r="AE8745" t="s">
        <v>529</v>
      </c>
      <c r="AF8745" s="27">
        <v>41853</v>
      </c>
      <c r="AG8745" s="27">
        <v>42031</v>
      </c>
      <c r="AH8745">
        <v>0</v>
      </c>
      <c r="AN8745" t="s">
        <v>238</v>
      </c>
      <c r="AO8745">
        <v>8</v>
      </c>
      <c r="AP8745" t="s">
        <v>269</v>
      </c>
      <c r="AQ8745" s="27">
        <v>41487</v>
      </c>
      <c r="AR8745" t="s">
        <v>240</v>
      </c>
      <c r="AS8745">
        <v>7</v>
      </c>
      <c r="AT8745" t="s">
        <v>246</v>
      </c>
      <c r="AU8745" s="27">
        <v>41487</v>
      </c>
    </row>
    <row r="8746" spans="1:47" x14ac:dyDescent="0.2">
      <c r="A8746">
        <v>8745</v>
      </c>
      <c r="B8746" t="s">
        <v>28287</v>
      </c>
      <c r="C8746" t="s">
        <v>1197</v>
      </c>
      <c r="D8746" t="s">
        <v>850</v>
      </c>
      <c r="E8746" s="27">
        <v>41428</v>
      </c>
      <c r="F8746" t="s">
        <v>294</v>
      </c>
      <c r="G8746" s="27">
        <v>32677</v>
      </c>
      <c r="H8746">
        <v>26</v>
      </c>
      <c r="I8746" t="s">
        <v>244</v>
      </c>
      <c r="J8746" t="s">
        <v>245</v>
      </c>
      <c r="K8746">
        <v>0</v>
      </c>
      <c r="L8746">
        <v>4</v>
      </c>
      <c r="M8746">
        <v>0</v>
      </c>
      <c r="N8746">
        <v>0</v>
      </c>
      <c r="O8746">
        <v>1</v>
      </c>
      <c r="P8746">
        <v>-2</v>
      </c>
      <c r="Q8746" s="28">
        <v>41426.335416666669</v>
      </c>
      <c r="R8746" s="28">
        <v>41427.081250000003</v>
      </c>
      <c r="S8746" t="s">
        <v>28288</v>
      </c>
      <c r="T8746" s="27">
        <v>41426</v>
      </c>
      <c r="V8746">
        <v>2</v>
      </c>
      <c r="W8746" t="s">
        <v>36</v>
      </c>
      <c r="X8746" t="s">
        <v>1265</v>
      </c>
      <c r="Y8746">
        <v>1</v>
      </c>
      <c r="AA8746" t="s">
        <v>28289</v>
      </c>
      <c r="AB8746" t="s">
        <v>32</v>
      </c>
      <c r="AC8746">
        <v>0</v>
      </c>
      <c r="AD8746" s="27">
        <v>42196</v>
      </c>
      <c r="AE8746" t="s">
        <v>402</v>
      </c>
      <c r="AF8746" s="27">
        <v>42196</v>
      </c>
      <c r="AG8746" s="27">
        <v>42198</v>
      </c>
      <c r="AH8746">
        <v>0</v>
      </c>
      <c r="AN8746" t="s">
        <v>238</v>
      </c>
      <c r="AO8746">
        <v>3</v>
      </c>
      <c r="AP8746" t="s">
        <v>239</v>
      </c>
      <c r="AQ8746" s="27">
        <v>41428</v>
      </c>
      <c r="AR8746" t="s">
        <v>240</v>
      </c>
      <c r="AS8746">
        <v>4</v>
      </c>
      <c r="AT8746" t="s">
        <v>239</v>
      </c>
      <c r="AU8746" s="27">
        <v>41428</v>
      </c>
    </row>
    <row r="8747" spans="1:47" x14ac:dyDescent="0.2">
      <c r="A8747">
        <v>8746</v>
      </c>
      <c r="B8747" t="s">
        <v>28290</v>
      </c>
      <c r="C8747" t="s">
        <v>15840</v>
      </c>
      <c r="D8747" t="s">
        <v>741</v>
      </c>
      <c r="E8747" s="27">
        <v>41643</v>
      </c>
      <c r="F8747" t="s">
        <v>233</v>
      </c>
      <c r="G8747" s="27">
        <v>28744</v>
      </c>
      <c r="H8747">
        <v>37</v>
      </c>
      <c r="I8747" t="s">
        <v>244</v>
      </c>
      <c r="J8747" t="s">
        <v>245</v>
      </c>
      <c r="K8747">
        <v>0</v>
      </c>
      <c r="L8747">
        <v>4</v>
      </c>
      <c r="M8747">
        <v>0</v>
      </c>
      <c r="N8747">
        <v>0</v>
      </c>
      <c r="O8747">
        <v>3</v>
      </c>
      <c r="P8747">
        <v>-1</v>
      </c>
      <c r="Q8747" s="28">
        <v>41642.486111111109</v>
      </c>
      <c r="R8747" s="28">
        <v>41681.451388888891</v>
      </c>
      <c r="S8747" t="s">
        <v>28291</v>
      </c>
      <c r="T8747" s="27">
        <v>41642</v>
      </c>
      <c r="V8747">
        <v>1</v>
      </c>
      <c r="W8747" t="s">
        <v>32</v>
      </c>
      <c r="X8747" t="s">
        <v>261</v>
      </c>
      <c r="Y8747">
        <v>0</v>
      </c>
      <c r="AB8747" t="s">
        <v>237</v>
      </c>
      <c r="AH8747">
        <v>0</v>
      </c>
      <c r="AN8747" t="s">
        <v>238</v>
      </c>
      <c r="AO8747">
        <v>2</v>
      </c>
      <c r="AP8747" t="s">
        <v>239</v>
      </c>
      <c r="AQ8747" s="27">
        <v>41643</v>
      </c>
      <c r="AR8747" t="s">
        <v>240</v>
      </c>
      <c r="AS8747">
        <v>4</v>
      </c>
      <c r="AT8747" t="s">
        <v>239</v>
      </c>
      <c r="AU8747" s="27">
        <v>41643</v>
      </c>
    </row>
    <row r="8748" spans="1:47" x14ac:dyDescent="0.2">
      <c r="A8748">
        <v>8747</v>
      </c>
      <c r="B8748" t="s">
        <v>28292</v>
      </c>
      <c r="C8748" t="s">
        <v>288</v>
      </c>
      <c r="D8748" t="s">
        <v>28293</v>
      </c>
      <c r="E8748" s="27">
        <v>41591</v>
      </c>
      <c r="F8748" t="s">
        <v>233</v>
      </c>
      <c r="G8748" s="27">
        <v>33090</v>
      </c>
      <c r="H8748">
        <v>25</v>
      </c>
      <c r="I8748" t="s">
        <v>244</v>
      </c>
      <c r="J8748" t="s">
        <v>245</v>
      </c>
      <c r="K8748">
        <v>0</v>
      </c>
      <c r="L8748">
        <v>9</v>
      </c>
      <c r="M8748">
        <v>0</v>
      </c>
      <c r="N8748">
        <v>0</v>
      </c>
      <c r="O8748">
        <v>5</v>
      </c>
      <c r="P8748">
        <v>-1</v>
      </c>
      <c r="Q8748" s="28">
        <v>41590.375</v>
      </c>
      <c r="R8748" s="28">
        <v>41591.041666666664</v>
      </c>
      <c r="S8748" t="s">
        <v>28294</v>
      </c>
      <c r="T8748" s="27">
        <v>41590</v>
      </c>
      <c r="V8748">
        <v>1</v>
      </c>
      <c r="W8748" t="s">
        <v>32</v>
      </c>
      <c r="X8748" t="s">
        <v>364</v>
      </c>
      <c r="Y8748">
        <v>1</v>
      </c>
      <c r="AA8748" t="s">
        <v>28295</v>
      </c>
      <c r="AB8748" t="s">
        <v>36</v>
      </c>
      <c r="AC8748">
        <v>0</v>
      </c>
      <c r="AD8748" s="27">
        <v>41911</v>
      </c>
      <c r="AE8748" t="s">
        <v>474</v>
      </c>
      <c r="AF8748" s="27">
        <v>41911</v>
      </c>
      <c r="AG8748" s="27">
        <v>42028</v>
      </c>
      <c r="AH8748">
        <v>0</v>
      </c>
      <c r="AN8748" t="s">
        <v>238</v>
      </c>
      <c r="AO8748">
        <v>7</v>
      </c>
      <c r="AP8748" t="s">
        <v>246</v>
      </c>
      <c r="AQ8748" s="27">
        <v>41591</v>
      </c>
      <c r="AR8748" t="s">
        <v>240</v>
      </c>
      <c r="AS8748">
        <v>9</v>
      </c>
      <c r="AT8748" t="s">
        <v>269</v>
      </c>
      <c r="AU8748" s="27">
        <v>41591</v>
      </c>
    </row>
    <row r="8749" spans="1:47" x14ac:dyDescent="0.2">
      <c r="A8749">
        <v>8748</v>
      </c>
      <c r="B8749" t="s">
        <v>28296</v>
      </c>
      <c r="C8749" t="s">
        <v>28297</v>
      </c>
      <c r="D8749" t="s">
        <v>28298</v>
      </c>
      <c r="E8749" s="27">
        <v>41738</v>
      </c>
      <c r="F8749" t="s">
        <v>233</v>
      </c>
      <c r="G8749" s="27">
        <v>18680</v>
      </c>
      <c r="H8749">
        <v>65</v>
      </c>
      <c r="I8749" t="s">
        <v>234</v>
      </c>
      <c r="J8749" t="s">
        <v>245</v>
      </c>
      <c r="K8749">
        <v>0</v>
      </c>
      <c r="L8749">
        <v>3</v>
      </c>
      <c r="M8749">
        <v>0</v>
      </c>
      <c r="N8749">
        <v>0</v>
      </c>
      <c r="O8749">
        <v>1</v>
      </c>
      <c r="P8749">
        <v>-1</v>
      </c>
      <c r="Q8749" s="28">
        <v>41737.07708333333</v>
      </c>
      <c r="R8749" s="28">
        <v>41738.048611111109</v>
      </c>
      <c r="S8749" t="s">
        <v>28299</v>
      </c>
      <c r="T8749" s="27">
        <v>41737</v>
      </c>
      <c r="V8749">
        <v>1</v>
      </c>
      <c r="W8749" t="s">
        <v>32</v>
      </c>
      <c r="X8749" t="s">
        <v>371</v>
      </c>
      <c r="Y8749">
        <v>1</v>
      </c>
      <c r="AA8749" t="s">
        <v>28300</v>
      </c>
      <c r="AB8749" t="s">
        <v>32</v>
      </c>
      <c r="AC8749">
        <v>0</v>
      </c>
      <c r="AD8749" s="27">
        <v>41759</v>
      </c>
      <c r="AE8749" t="s">
        <v>261</v>
      </c>
      <c r="AF8749" s="27">
        <v>41759</v>
      </c>
      <c r="AG8749" s="27">
        <v>41782</v>
      </c>
      <c r="AH8749">
        <v>0</v>
      </c>
      <c r="AN8749" t="s">
        <v>238</v>
      </c>
      <c r="AO8749">
        <v>3</v>
      </c>
      <c r="AP8749" t="s">
        <v>239</v>
      </c>
      <c r="AQ8749" s="27">
        <v>41738</v>
      </c>
      <c r="AR8749" t="s">
        <v>240</v>
      </c>
      <c r="AS8749">
        <v>3</v>
      </c>
      <c r="AT8749" t="s">
        <v>239</v>
      </c>
      <c r="AU8749" s="27">
        <v>41738</v>
      </c>
    </row>
    <row r="8750" spans="1:47" x14ac:dyDescent="0.2">
      <c r="A8750">
        <v>8749</v>
      </c>
      <c r="B8750" t="s">
        <v>28301</v>
      </c>
      <c r="C8750" t="s">
        <v>1761</v>
      </c>
      <c r="D8750" t="s">
        <v>25647</v>
      </c>
      <c r="E8750" s="27">
        <v>41682</v>
      </c>
      <c r="F8750" t="s">
        <v>233</v>
      </c>
      <c r="G8750" s="27">
        <v>23413</v>
      </c>
      <c r="H8750">
        <v>52</v>
      </c>
      <c r="I8750" t="s">
        <v>234</v>
      </c>
      <c r="J8750" t="s">
        <v>22</v>
      </c>
      <c r="K8750">
        <v>0</v>
      </c>
      <c r="L8750">
        <v>5</v>
      </c>
      <c r="M8750">
        <v>0</v>
      </c>
      <c r="N8750">
        <v>0</v>
      </c>
      <c r="O8750">
        <v>0</v>
      </c>
      <c r="P8750">
        <v>-1</v>
      </c>
      <c r="Q8750" s="28">
        <v>41681.325694444444</v>
      </c>
      <c r="R8750" s="28">
        <v>41688.38958333333</v>
      </c>
      <c r="S8750" t="s">
        <v>28302</v>
      </c>
      <c r="T8750" s="27">
        <v>41681</v>
      </c>
      <c r="V8750">
        <v>1</v>
      </c>
      <c r="W8750" t="s">
        <v>32</v>
      </c>
      <c r="X8750" t="s">
        <v>261</v>
      </c>
      <c r="Y8750">
        <v>1</v>
      </c>
      <c r="AA8750" t="s">
        <v>28303</v>
      </c>
      <c r="AB8750" t="s">
        <v>32</v>
      </c>
      <c r="AC8750">
        <v>0</v>
      </c>
      <c r="AD8750" s="27">
        <v>41936</v>
      </c>
      <c r="AE8750" t="s">
        <v>261</v>
      </c>
      <c r="AF8750" s="27">
        <v>41936</v>
      </c>
      <c r="AG8750" s="27">
        <v>41937</v>
      </c>
      <c r="AH8750">
        <v>0</v>
      </c>
      <c r="AN8750" t="s">
        <v>238</v>
      </c>
      <c r="AO8750">
        <v>1</v>
      </c>
      <c r="AP8750" t="s">
        <v>239</v>
      </c>
      <c r="AQ8750" s="27">
        <v>41682</v>
      </c>
      <c r="AR8750" t="s">
        <v>240</v>
      </c>
      <c r="AS8750">
        <v>5</v>
      </c>
      <c r="AT8750" t="s">
        <v>246</v>
      </c>
      <c r="AU8750" s="27">
        <v>41682</v>
      </c>
    </row>
    <row r="8751" spans="1:47" x14ac:dyDescent="0.2">
      <c r="A8751">
        <v>8750</v>
      </c>
      <c r="B8751" t="s">
        <v>28304</v>
      </c>
      <c r="C8751" t="s">
        <v>400</v>
      </c>
      <c r="D8751" t="s">
        <v>7340</v>
      </c>
      <c r="E8751" s="27">
        <v>41456</v>
      </c>
      <c r="F8751" t="s">
        <v>233</v>
      </c>
      <c r="G8751" s="27">
        <v>28750</v>
      </c>
      <c r="H8751">
        <v>37</v>
      </c>
      <c r="I8751" t="s">
        <v>244</v>
      </c>
      <c r="J8751" t="s">
        <v>353</v>
      </c>
      <c r="K8751">
        <v>0</v>
      </c>
      <c r="L8751">
        <v>6</v>
      </c>
      <c r="M8751">
        <v>0</v>
      </c>
      <c r="N8751">
        <v>0</v>
      </c>
      <c r="O8751">
        <v>9</v>
      </c>
      <c r="P8751">
        <v>-52</v>
      </c>
      <c r="Q8751" s="28">
        <v>41404.442361111112</v>
      </c>
      <c r="R8751" s="28">
        <v>41453.17291666667</v>
      </c>
      <c r="S8751" t="s">
        <v>28305</v>
      </c>
      <c r="U8751" s="27">
        <v>41409</v>
      </c>
      <c r="V8751">
        <v>47</v>
      </c>
      <c r="W8751" t="s">
        <v>32</v>
      </c>
      <c r="X8751" t="s">
        <v>274</v>
      </c>
      <c r="Y8751">
        <v>0</v>
      </c>
      <c r="AB8751" t="s">
        <v>237</v>
      </c>
      <c r="AH8751">
        <v>0</v>
      </c>
      <c r="AN8751" t="s">
        <v>238</v>
      </c>
      <c r="AO8751">
        <v>7</v>
      </c>
      <c r="AP8751" t="s">
        <v>246</v>
      </c>
      <c r="AQ8751" s="27">
        <v>41456</v>
      </c>
      <c r="AR8751" t="s">
        <v>240</v>
      </c>
      <c r="AS8751">
        <v>6</v>
      </c>
      <c r="AT8751" t="s">
        <v>246</v>
      </c>
      <c r="AU8751" s="27">
        <v>41456</v>
      </c>
    </row>
    <row r="8752" spans="1:47" x14ac:dyDescent="0.2">
      <c r="A8752">
        <v>8751</v>
      </c>
      <c r="B8752" t="s">
        <v>28306</v>
      </c>
      <c r="C8752" t="s">
        <v>28307</v>
      </c>
      <c r="D8752" t="s">
        <v>4357</v>
      </c>
      <c r="E8752" s="27">
        <v>41895</v>
      </c>
      <c r="F8752" t="s">
        <v>233</v>
      </c>
      <c r="G8752" s="27">
        <v>26491</v>
      </c>
      <c r="H8752">
        <v>43</v>
      </c>
      <c r="I8752" t="s">
        <v>244</v>
      </c>
      <c r="J8752" t="s">
        <v>250</v>
      </c>
      <c r="K8752">
        <v>0</v>
      </c>
      <c r="L8752">
        <v>3</v>
      </c>
      <c r="M8752">
        <v>0</v>
      </c>
      <c r="N8752">
        <v>0</v>
      </c>
      <c r="O8752">
        <v>0</v>
      </c>
      <c r="P8752">
        <v>-1</v>
      </c>
      <c r="Q8752" s="28">
        <v>41894.337500000001</v>
      </c>
      <c r="R8752" s="28">
        <v>41895.320138888892</v>
      </c>
      <c r="S8752" t="s">
        <v>28308</v>
      </c>
      <c r="T8752" s="27">
        <v>41894</v>
      </c>
      <c r="V8752">
        <v>1</v>
      </c>
      <c r="W8752" t="s">
        <v>36</v>
      </c>
      <c r="X8752" t="s">
        <v>3794</v>
      </c>
      <c r="Y8752">
        <v>0</v>
      </c>
      <c r="AB8752" t="s">
        <v>237</v>
      </c>
      <c r="AH8752">
        <v>0</v>
      </c>
      <c r="AN8752" t="s">
        <v>238</v>
      </c>
      <c r="AO8752">
        <v>1</v>
      </c>
      <c r="AP8752" t="s">
        <v>239</v>
      </c>
      <c r="AQ8752" s="27">
        <v>41895</v>
      </c>
      <c r="AR8752" t="s">
        <v>240</v>
      </c>
      <c r="AS8752">
        <v>3</v>
      </c>
      <c r="AT8752" t="s">
        <v>239</v>
      </c>
      <c r="AU8752" s="27">
        <v>41895</v>
      </c>
    </row>
    <row r="8753" spans="1:47" x14ac:dyDescent="0.2">
      <c r="A8753">
        <v>8752</v>
      </c>
      <c r="B8753" t="s">
        <v>28309</v>
      </c>
      <c r="C8753" t="s">
        <v>561</v>
      </c>
      <c r="D8753" t="s">
        <v>5793</v>
      </c>
      <c r="E8753" s="27">
        <v>41422</v>
      </c>
      <c r="F8753" t="s">
        <v>233</v>
      </c>
      <c r="G8753" s="27">
        <v>31710</v>
      </c>
      <c r="H8753">
        <v>29</v>
      </c>
      <c r="I8753" t="s">
        <v>244</v>
      </c>
      <c r="J8753" t="s">
        <v>245</v>
      </c>
      <c r="K8753">
        <v>0</v>
      </c>
      <c r="L8753">
        <v>1</v>
      </c>
      <c r="M8753">
        <v>0</v>
      </c>
      <c r="N8753">
        <v>0</v>
      </c>
      <c r="O8753">
        <v>1</v>
      </c>
      <c r="P8753">
        <v>-1</v>
      </c>
      <c r="Q8753" s="28">
        <v>41421.382638888892</v>
      </c>
      <c r="R8753" s="28">
        <v>41422.074999999997</v>
      </c>
      <c r="S8753" t="s">
        <v>28310</v>
      </c>
      <c r="T8753" s="27">
        <v>41421</v>
      </c>
      <c r="V8753">
        <v>1</v>
      </c>
      <c r="W8753" t="s">
        <v>32</v>
      </c>
      <c r="X8753" t="s">
        <v>461</v>
      </c>
      <c r="Y8753">
        <v>0</v>
      </c>
      <c r="AB8753" t="s">
        <v>237</v>
      </c>
      <c r="AH8753">
        <v>0</v>
      </c>
      <c r="AN8753" t="s">
        <v>238</v>
      </c>
      <c r="AO8753">
        <v>2</v>
      </c>
      <c r="AP8753" t="s">
        <v>239</v>
      </c>
      <c r="AQ8753" s="27">
        <v>41422</v>
      </c>
      <c r="AR8753" t="s">
        <v>240</v>
      </c>
      <c r="AS8753">
        <v>1</v>
      </c>
      <c r="AT8753" t="s">
        <v>239</v>
      </c>
      <c r="AU8753" s="27">
        <v>41422</v>
      </c>
    </row>
    <row r="8754" spans="1:47" x14ac:dyDescent="0.2">
      <c r="A8754">
        <v>8753</v>
      </c>
      <c r="B8754" t="s">
        <v>28311</v>
      </c>
      <c r="C8754" t="s">
        <v>1127</v>
      </c>
      <c r="D8754" t="s">
        <v>10504</v>
      </c>
      <c r="E8754" s="27">
        <v>41982</v>
      </c>
      <c r="F8754" t="s">
        <v>233</v>
      </c>
      <c r="G8754" s="27">
        <v>31663</v>
      </c>
      <c r="H8754">
        <v>29</v>
      </c>
      <c r="I8754" t="s">
        <v>244</v>
      </c>
      <c r="J8754" t="s">
        <v>250</v>
      </c>
      <c r="K8754">
        <v>0</v>
      </c>
      <c r="L8754">
        <v>3</v>
      </c>
      <c r="M8754">
        <v>0</v>
      </c>
      <c r="N8754">
        <v>0</v>
      </c>
      <c r="O8754">
        <v>0</v>
      </c>
      <c r="W8754" t="s">
        <v>237</v>
      </c>
      <c r="Y8754">
        <v>-1</v>
      </c>
      <c r="AB8754" t="s">
        <v>237</v>
      </c>
      <c r="AH8754">
        <v>0</v>
      </c>
      <c r="AN8754" t="s">
        <v>238</v>
      </c>
      <c r="AO8754">
        <v>2</v>
      </c>
      <c r="AP8754" t="s">
        <v>239</v>
      </c>
      <c r="AQ8754" s="27">
        <v>41982</v>
      </c>
      <c r="AR8754" t="s">
        <v>240</v>
      </c>
      <c r="AS8754">
        <v>3</v>
      </c>
      <c r="AT8754" t="s">
        <v>239</v>
      </c>
      <c r="AU8754" s="27">
        <v>41982</v>
      </c>
    </row>
    <row r="8755" spans="1:47" x14ac:dyDescent="0.2">
      <c r="A8755">
        <v>8754</v>
      </c>
      <c r="B8755" t="s">
        <v>28312</v>
      </c>
      <c r="C8755" t="s">
        <v>488</v>
      </c>
      <c r="D8755" t="s">
        <v>25031</v>
      </c>
      <c r="E8755" s="27">
        <v>41289</v>
      </c>
      <c r="F8755" t="s">
        <v>233</v>
      </c>
      <c r="G8755" s="27">
        <v>30661</v>
      </c>
      <c r="H8755">
        <v>32</v>
      </c>
      <c r="I8755" t="s">
        <v>244</v>
      </c>
      <c r="J8755" t="s">
        <v>245</v>
      </c>
      <c r="K8755">
        <v>0</v>
      </c>
      <c r="L8755">
        <v>5</v>
      </c>
      <c r="M8755">
        <v>0</v>
      </c>
      <c r="N8755">
        <v>0</v>
      </c>
      <c r="O8755">
        <v>3</v>
      </c>
      <c r="P8755">
        <v>-1</v>
      </c>
      <c r="Q8755" s="28">
        <v>41288.496527777781</v>
      </c>
      <c r="R8755" s="28">
        <v>41409.462500000001</v>
      </c>
      <c r="S8755" t="s">
        <v>28313</v>
      </c>
      <c r="U8755" s="27">
        <v>41288</v>
      </c>
      <c r="V8755">
        <v>1</v>
      </c>
      <c r="W8755" t="s">
        <v>32</v>
      </c>
      <c r="X8755" t="s">
        <v>274</v>
      </c>
      <c r="Y8755">
        <v>0</v>
      </c>
      <c r="AB8755" t="s">
        <v>237</v>
      </c>
      <c r="AH8755">
        <v>0</v>
      </c>
      <c r="AN8755" t="s">
        <v>238</v>
      </c>
      <c r="AO8755">
        <v>2</v>
      </c>
      <c r="AP8755" t="s">
        <v>239</v>
      </c>
      <c r="AQ8755" s="27">
        <v>41289</v>
      </c>
      <c r="AR8755" t="s">
        <v>240</v>
      </c>
      <c r="AS8755">
        <v>5</v>
      </c>
      <c r="AT8755" t="s">
        <v>246</v>
      </c>
      <c r="AU8755" s="27">
        <v>41289</v>
      </c>
    </row>
    <row r="8756" spans="1:47" x14ac:dyDescent="0.2">
      <c r="A8756">
        <v>8755</v>
      </c>
      <c r="B8756" t="s">
        <v>28314</v>
      </c>
      <c r="C8756" t="s">
        <v>2212</v>
      </c>
      <c r="D8756" t="s">
        <v>28315</v>
      </c>
      <c r="E8756" s="27">
        <v>41917</v>
      </c>
      <c r="F8756" t="s">
        <v>233</v>
      </c>
      <c r="G8756" s="27">
        <v>29274</v>
      </c>
      <c r="H8756">
        <v>36</v>
      </c>
      <c r="I8756" t="s">
        <v>244</v>
      </c>
      <c r="J8756" t="s">
        <v>353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-1</v>
      </c>
      <c r="Q8756" s="28">
        <v>41916.332638888889</v>
      </c>
      <c r="R8756" s="28">
        <v>41917.338888888888</v>
      </c>
      <c r="S8756" t="s">
        <v>28316</v>
      </c>
      <c r="T8756" s="27">
        <v>41916</v>
      </c>
      <c r="V8756">
        <v>1</v>
      </c>
      <c r="W8756" t="s">
        <v>36</v>
      </c>
      <c r="X8756" t="s">
        <v>279</v>
      </c>
      <c r="Y8756">
        <v>1</v>
      </c>
      <c r="AA8756" t="s">
        <v>28317</v>
      </c>
      <c r="AB8756" t="s">
        <v>36</v>
      </c>
      <c r="AC8756">
        <v>0</v>
      </c>
      <c r="AD8756" s="27">
        <v>41950</v>
      </c>
      <c r="AE8756" t="s">
        <v>550</v>
      </c>
      <c r="AF8756" s="27">
        <v>41950</v>
      </c>
      <c r="AG8756" s="27">
        <v>41951</v>
      </c>
      <c r="AH8756">
        <v>0</v>
      </c>
      <c r="AN8756" t="s">
        <v>238</v>
      </c>
      <c r="AO8756">
        <v>1</v>
      </c>
      <c r="AP8756" t="s">
        <v>239</v>
      </c>
      <c r="AQ8756" s="27">
        <v>41917</v>
      </c>
      <c r="AR8756" t="s">
        <v>240</v>
      </c>
      <c r="AS8756">
        <v>1</v>
      </c>
      <c r="AT8756" t="s">
        <v>239</v>
      </c>
      <c r="AU8756" s="27">
        <v>41917</v>
      </c>
    </row>
    <row r="8757" spans="1:47" x14ac:dyDescent="0.2">
      <c r="A8757">
        <v>8756</v>
      </c>
      <c r="B8757" t="s">
        <v>28318</v>
      </c>
      <c r="C8757" t="s">
        <v>288</v>
      </c>
      <c r="D8757" t="s">
        <v>6394</v>
      </c>
      <c r="E8757" s="27">
        <v>41911</v>
      </c>
      <c r="F8757" t="s">
        <v>233</v>
      </c>
      <c r="G8757" s="27">
        <v>34685</v>
      </c>
      <c r="H8757">
        <v>21</v>
      </c>
      <c r="I8757" t="s">
        <v>259</v>
      </c>
      <c r="J8757" t="s">
        <v>250</v>
      </c>
      <c r="K8757">
        <v>0</v>
      </c>
      <c r="L8757">
        <v>9</v>
      </c>
      <c r="M8757">
        <v>2</v>
      </c>
      <c r="N8757">
        <v>6</v>
      </c>
      <c r="O8757">
        <v>8</v>
      </c>
      <c r="P8757">
        <v>30</v>
      </c>
      <c r="Q8757" s="28">
        <v>41941.304861111108</v>
      </c>
      <c r="R8757" s="28">
        <v>42185.296527777777</v>
      </c>
      <c r="S8757" t="s">
        <v>28319</v>
      </c>
      <c r="U8757" s="27">
        <v>41677</v>
      </c>
      <c r="V8757">
        <v>234</v>
      </c>
      <c r="W8757" t="s">
        <v>32</v>
      </c>
      <c r="X8757" t="s">
        <v>274</v>
      </c>
      <c r="Y8757">
        <v>1</v>
      </c>
      <c r="AA8757" t="s">
        <v>28320</v>
      </c>
      <c r="AB8757" t="s">
        <v>32</v>
      </c>
      <c r="AD8757" s="27">
        <v>41913</v>
      </c>
      <c r="AE8757" t="s">
        <v>1089</v>
      </c>
      <c r="AH8757">
        <v>1</v>
      </c>
      <c r="AJ8757" t="s">
        <v>28321</v>
      </c>
      <c r="AK8757" t="s">
        <v>312</v>
      </c>
      <c r="AL8757" s="27">
        <v>41941</v>
      </c>
      <c r="AM8757" t="s">
        <v>2149</v>
      </c>
      <c r="AN8757" t="s">
        <v>238</v>
      </c>
      <c r="AO8757">
        <v>5</v>
      </c>
      <c r="AP8757" t="s">
        <v>246</v>
      </c>
      <c r="AQ8757" s="27">
        <v>41911</v>
      </c>
      <c r="AR8757" t="s">
        <v>240</v>
      </c>
      <c r="AS8757">
        <v>9</v>
      </c>
      <c r="AT8757" t="s">
        <v>269</v>
      </c>
      <c r="AU8757" s="27">
        <v>41911</v>
      </c>
    </row>
    <row r="8758" spans="1:47" x14ac:dyDescent="0.2">
      <c r="A8758">
        <v>8757</v>
      </c>
      <c r="B8758" t="s">
        <v>28322</v>
      </c>
      <c r="C8758" t="s">
        <v>5029</v>
      </c>
      <c r="D8758" t="s">
        <v>11453</v>
      </c>
      <c r="E8758" s="27">
        <v>41345</v>
      </c>
      <c r="F8758" t="s">
        <v>233</v>
      </c>
      <c r="G8758" s="27">
        <v>34591</v>
      </c>
      <c r="H8758">
        <v>21</v>
      </c>
      <c r="I8758" t="s">
        <v>259</v>
      </c>
      <c r="J8758" t="s">
        <v>245</v>
      </c>
      <c r="K8758">
        <v>0</v>
      </c>
      <c r="L8758">
        <v>3</v>
      </c>
      <c r="M8758">
        <v>0</v>
      </c>
      <c r="N8758">
        <v>0</v>
      </c>
      <c r="O8758">
        <v>1</v>
      </c>
      <c r="P8758">
        <v>-1</v>
      </c>
      <c r="Q8758" s="28">
        <v>41344.267361111109</v>
      </c>
      <c r="R8758" s="28">
        <v>41345.524305555555</v>
      </c>
      <c r="S8758" t="s">
        <v>28323</v>
      </c>
      <c r="T8758" s="27">
        <v>41344</v>
      </c>
      <c r="V8758">
        <v>1</v>
      </c>
      <c r="W8758" t="s">
        <v>32</v>
      </c>
      <c r="X8758" t="s">
        <v>555</v>
      </c>
      <c r="Y8758">
        <v>0</v>
      </c>
      <c r="AB8758" t="s">
        <v>237</v>
      </c>
      <c r="AH8758">
        <v>0</v>
      </c>
      <c r="AN8758" t="s">
        <v>238</v>
      </c>
      <c r="AO8758">
        <v>6</v>
      </c>
      <c r="AP8758" t="s">
        <v>246</v>
      </c>
      <c r="AQ8758" s="27">
        <v>41345</v>
      </c>
      <c r="AR8758" t="s">
        <v>240</v>
      </c>
      <c r="AS8758">
        <v>3</v>
      </c>
      <c r="AT8758" t="s">
        <v>239</v>
      </c>
      <c r="AU8758" s="27">
        <v>41345</v>
      </c>
    </row>
    <row r="8759" spans="1:47" x14ac:dyDescent="0.2">
      <c r="A8759">
        <v>8758</v>
      </c>
      <c r="B8759" t="s">
        <v>28324</v>
      </c>
      <c r="C8759" t="s">
        <v>1147</v>
      </c>
      <c r="D8759" t="s">
        <v>375</v>
      </c>
      <c r="E8759" s="27">
        <v>41378</v>
      </c>
      <c r="F8759" t="s">
        <v>233</v>
      </c>
      <c r="G8759" s="27">
        <v>25206</v>
      </c>
      <c r="H8759">
        <v>47</v>
      </c>
      <c r="I8759" t="s">
        <v>234</v>
      </c>
      <c r="J8759" t="s">
        <v>245</v>
      </c>
      <c r="K8759">
        <v>0</v>
      </c>
      <c r="L8759">
        <v>4</v>
      </c>
      <c r="M8759">
        <v>0</v>
      </c>
      <c r="N8759">
        <v>0</v>
      </c>
      <c r="O8759">
        <v>13</v>
      </c>
      <c r="P8759">
        <v>0</v>
      </c>
      <c r="Q8759" s="28">
        <v>41378.125</v>
      </c>
      <c r="R8759" s="28">
        <v>41444.286111111112</v>
      </c>
      <c r="S8759" t="s">
        <v>28325</v>
      </c>
      <c r="T8759" s="27">
        <v>41378</v>
      </c>
      <c r="V8759">
        <v>0</v>
      </c>
      <c r="W8759" t="s">
        <v>36</v>
      </c>
      <c r="X8759" t="s">
        <v>279</v>
      </c>
      <c r="Y8759">
        <v>1</v>
      </c>
      <c r="AA8759" t="s">
        <v>28326</v>
      </c>
      <c r="AB8759" t="s">
        <v>36</v>
      </c>
      <c r="AC8759">
        <v>0</v>
      </c>
      <c r="AD8759" s="27">
        <v>41530</v>
      </c>
      <c r="AE8759" t="s">
        <v>279</v>
      </c>
      <c r="AF8759" s="27">
        <v>41530</v>
      </c>
      <c r="AG8759" s="27">
        <v>41611</v>
      </c>
      <c r="AH8759">
        <v>1</v>
      </c>
      <c r="AJ8759" t="s">
        <v>28326</v>
      </c>
      <c r="AK8759" t="s">
        <v>462</v>
      </c>
      <c r="AL8759" s="27">
        <v>41530</v>
      </c>
      <c r="AM8759" t="s">
        <v>279</v>
      </c>
      <c r="AN8759" t="s">
        <v>238</v>
      </c>
      <c r="AO8759">
        <v>3</v>
      </c>
      <c r="AP8759" t="s">
        <v>239</v>
      </c>
      <c r="AQ8759" s="27">
        <v>41378</v>
      </c>
      <c r="AR8759" t="s">
        <v>240</v>
      </c>
      <c r="AS8759">
        <v>4</v>
      </c>
      <c r="AT8759" t="s">
        <v>239</v>
      </c>
      <c r="AU8759" s="27">
        <v>41378</v>
      </c>
    </row>
    <row r="8760" spans="1:47" x14ac:dyDescent="0.2">
      <c r="A8760">
        <v>8759</v>
      </c>
      <c r="B8760" t="s">
        <v>28327</v>
      </c>
      <c r="C8760" t="s">
        <v>28328</v>
      </c>
      <c r="D8760" t="s">
        <v>1110</v>
      </c>
      <c r="E8760" s="27">
        <v>41683</v>
      </c>
      <c r="F8760" t="s">
        <v>294</v>
      </c>
      <c r="G8760" s="27">
        <v>28974</v>
      </c>
      <c r="H8760">
        <v>36</v>
      </c>
      <c r="I8760" t="s">
        <v>244</v>
      </c>
      <c r="J8760" t="s">
        <v>250</v>
      </c>
      <c r="K8760">
        <v>0</v>
      </c>
      <c r="L8760">
        <v>2</v>
      </c>
      <c r="M8760">
        <v>0</v>
      </c>
      <c r="N8760">
        <v>0</v>
      </c>
      <c r="O8760">
        <v>4</v>
      </c>
      <c r="P8760">
        <v>-13</v>
      </c>
      <c r="Q8760" s="28">
        <v>41670.321527777778</v>
      </c>
      <c r="R8760" s="28">
        <v>41671.081250000003</v>
      </c>
      <c r="S8760" t="s">
        <v>28329</v>
      </c>
      <c r="U8760" s="27">
        <v>41670</v>
      </c>
      <c r="V8760">
        <v>13</v>
      </c>
      <c r="W8760" t="s">
        <v>32</v>
      </c>
      <c r="X8760" t="s">
        <v>274</v>
      </c>
      <c r="Y8760">
        <v>0</v>
      </c>
      <c r="AB8760" t="s">
        <v>237</v>
      </c>
      <c r="AH8760">
        <v>0</v>
      </c>
      <c r="AN8760" t="s">
        <v>238</v>
      </c>
      <c r="AO8760">
        <v>1</v>
      </c>
      <c r="AP8760" t="s">
        <v>239</v>
      </c>
      <c r="AQ8760" s="27">
        <v>41683</v>
      </c>
      <c r="AR8760" t="s">
        <v>240</v>
      </c>
      <c r="AS8760">
        <v>2</v>
      </c>
      <c r="AT8760" t="s">
        <v>239</v>
      </c>
      <c r="AU8760" s="27">
        <v>41683</v>
      </c>
    </row>
    <row r="8761" spans="1:47" x14ac:dyDescent="0.2">
      <c r="A8761">
        <v>8760</v>
      </c>
      <c r="B8761" t="s">
        <v>28330</v>
      </c>
      <c r="C8761" t="s">
        <v>9399</v>
      </c>
      <c r="D8761" t="s">
        <v>28331</v>
      </c>
      <c r="E8761" s="27">
        <v>41292</v>
      </c>
      <c r="F8761" t="s">
        <v>294</v>
      </c>
      <c r="G8761" s="27">
        <v>33122</v>
      </c>
      <c r="H8761">
        <v>25</v>
      </c>
      <c r="I8761" t="s">
        <v>244</v>
      </c>
      <c r="J8761" t="s">
        <v>250</v>
      </c>
      <c r="K8761">
        <v>0</v>
      </c>
      <c r="L8761">
        <v>7</v>
      </c>
      <c r="M8761">
        <v>0</v>
      </c>
      <c r="N8761">
        <v>0</v>
      </c>
      <c r="O8761">
        <v>6</v>
      </c>
      <c r="P8761">
        <v>24</v>
      </c>
      <c r="Q8761" s="28">
        <v>41316.515972222223</v>
      </c>
      <c r="R8761" s="28">
        <v>41328.523611111108</v>
      </c>
      <c r="S8761" t="s">
        <v>28332</v>
      </c>
      <c r="T8761" s="27">
        <v>41271</v>
      </c>
      <c r="V8761">
        <v>21</v>
      </c>
      <c r="W8761" t="s">
        <v>32</v>
      </c>
      <c r="X8761" t="s">
        <v>364</v>
      </c>
      <c r="Y8761">
        <v>1</v>
      </c>
      <c r="AA8761" t="s">
        <v>28333</v>
      </c>
      <c r="AB8761" t="s">
        <v>36</v>
      </c>
      <c r="AC8761">
        <v>0</v>
      </c>
      <c r="AD8761" s="27">
        <v>41481</v>
      </c>
      <c r="AE8761" t="s">
        <v>529</v>
      </c>
      <c r="AF8761" s="27">
        <v>41481</v>
      </c>
      <c r="AG8761" s="27">
        <v>41550</v>
      </c>
      <c r="AH8761">
        <v>0</v>
      </c>
      <c r="AN8761" t="s">
        <v>238</v>
      </c>
      <c r="AO8761">
        <v>6</v>
      </c>
      <c r="AP8761" t="s">
        <v>246</v>
      </c>
      <c r="AQ8761" s="27">
        <v>41292</v>
      </c>
      <c r="AR8761" t="s">
        <v>240</v>
      </c>
      <c r="AS8761">
        <v>7</v>
      </c>
      <c r="AT8761" t="s">
        <v>246</v>
      </c>
      <c r="AU8761" s="27">
        <v>41292</v>
      </c>
    </row>
    <row r="8762" spans="1:47" x14ac:dyDescent="0.2">
      <c r="A8762">
        <v>8761</v>
      </c>
      <c r="B8762" t="s">
        <v>28334</v>
      </c>
      <c r="C8762" t="s">
        <v>1234</v>
      </c>
      <c r="D8762" t="s">
        <v>28335</v>
      </c>
      <c r="E8762" s="27">
        <v>41746</v>
      </c>
      <c r="F8762" t="s">
        <v>233</v>
      </c>
      <c r="G8762" s="27">
        <v>30631</v>
      </c>
      <c r="H8762">
        <v>32</v>
      </c>
      <c r="I8762" t="s">
        <v>244</v>
      </c>
      <c r="J8762" t="s">
        <v>245</v>
      </c>
      <c r="K8762">
        <v>0</v>
      </c>
      <c r="L8762">
        <v>2</v>
      </c>
      <c r="M8762">
        <v>0</v>
      </c>
      <c r="N8762">
        <v>0</v>
      </c>
      <c r="O8762">
        <v>4</v>
      </c>
      <c r="P8762">
        <v>0</v>
      </c>
      <c r="Q8762" s="28">
        <v>41746.126388888886</v>
      </c>
      <c r="R8762" s="28">
        <v>41747.173611111109</v>
      </c>
      <c r="S8762" t="s">
        <v>28336</v>
      </c>
      <c r="T8762" s="27">
        <v>41746</v>
      </c>
      <c r="V8762">
        <v>0</v>
      </c>
      <c r="W8762" t="s">
        <v>36</v>
      </c>
      <c r="X8762" t="s">
        <v>279</v>
      </c>
      <c r="Y8762">
        <v>1</v>
      </c>
      <c r="AA8762" t="s">
        <v>28337</v>
      </c>
      <c r="AB8762" t="s">
        <v>36</v>
      </c>
      <c r="AC8762">
        <v>0</v>
      </c>
      <c r="AD8762" s="27">
        <v>41837</v>
      </c>
      <c r="AE8762" t="s">
        <v>548</v>
      </c>
      <c r="AF8762" s="27">
        <v>41837</v>
      </c>
      <c r="AG8762" s="27">
        <v>41863</v>
      </c>
      <c r="AH8762">
        <v>1</v>
      </c>
      <c r="AJ8762" t="s">
        <v>28338</v>
      </c>
      <c r="AK8762" t="s">
        <v>255</v>
      </c>
      <c r="AL8762" s="27">
        <v>41901</v>
      </c>
      <c r="AM8762" t="s">
        <v>252</v>
      </c>
      <c r="AN8762" t="s">
        <v>238</v>
      </c>
      <c r="AO8762">
        <v>3</v>
      </c>
      <c r="AP8762" t="s">
        <v>239</v>
      </c>
      <c r="AQ8762" s="27">
        <v>41746</v>
      </c>
      <c r="AR8762" t="s">
        <v>240</v>
      </c>
      <c r="AS8762">
        <v>2</v>
      </c>
      <c r="AT8762" t="s">
        <v>239</v>
      </c>
      <c r="AU8762" s="27">
        <v>41746</v>
      </c>
    </row>
    <row r="8763" spans="1:47" x14ac:dyDescent="0.2">
      <c r="A8763">
        <v>8762</v>
      </c>
      <c r="B8763" t="s">
        <v>28339</v>
      </c>
      <c r="C8763" t="s">
        <v>7091</v>
      </c>
      <c r="D8763" t="s">
        <v>28340</v>
      </c>
      <c r="E8763" s="27">
        <v>41299</v>
      </c>
      <c r="F8763" t="s">
        <v>233</v>
      </c>
      <c r="G8763" s="27">
        <v>26526</v>
      </c>
      <c r="H8763">
        <v>43</v>
      </c>
      <c r="I8763" t="s">
        <v>244</v>
      </c>
      <c r="J8763" t="s">
        <v>245</v>
      </c>
      <c r="K8763">
        <v>0</v>
      </c>
      <c r="L8763">
        <v>1</v>
      </c>
      <c r="M8763">
        <v>0</v>
      </c>
      <c r="N8763">
        <v>0</v>
      </c>
      <c r="O8763">
        <v>1</v>
      </c>
      <c r="P8763">
        <v>-1</v>
      </c>
      <c r="Q8763" s="28">
        <v>41298.275000000001</v>
      </c>
      <c r="R8763" s="28">
        <v>41299.313888888886</v>
      </c>
      <c r="S8763" t="s">
        <v>28341</v>
      </c>
      <c r="T8763" s="27">
        <v>41298</v>
      </c>
      <c r="V8763">
        <v>1</v>
      </c>
      <c r="W8763" t="s">
        <v>32</v>
      </c>
      <c r="X8763" t="s">
        <v>2223</v>
      </c>
      <c r="Y8763">
        <v>0</v>
      </c>
      <c r="AB8763" t="s">
        <v>237</v>
      </c>
      <c r="AH8763">
        <v>0</v>
      </c>
      <c r="AN8763" t="s">
        <v>238</v>
      </c>
      <c r="AO8763">
        <v>1</v>
      </c>
      <c r="AP8763" t="s">
        <v>239</v>
      </c>
      <c r="AQ8763" s="27">
        <v>41299</v>
      </c>
      <c r="AR8763" t="s">
        <v>240</v>
      </c>
      <c r="AS8763">
        <v>1</v>
      </c>
      <c r="AT8763" t="s">
        <v>239</v>
      </c>
      <c r="AU8763" s="27">
        <v>41299</v>
      </c>
    </row>
    <row r="8764" spans="1:47" x14ac:dyDescent="0.2">
      <c r="A8764">
        <v>8763</v>
      </c>
      <c r="B8764" t="s">
        <v>28342</v>
      </c>
      <c r="C8764" t="s">
        <v>1882</v>
      </c>
      <c r="D8764" t="s">
        <v>5048</v>
      </c>
      <c r="E8764" s="27">
        <v>41745</v>
      </c>
      <c r="F8764" t="s">
        <v>233</v>
      </c>
      <c r="G8764" s="27">
        <v>29767</v>
      </c>
      <c r="H8764">
        <v>34</v>
      </c>
      <c r="I8764" t="s">
        <v>244</v>
      </c>
      <c r="J8764" t="s">
        <v>250</v>
      </c>
      <c r="K8764">
        <v>0</v>
      </c>
      <c r="L8764">
        <v>2</v>
      </c>
      <c r="M8764">
        <v>0</v>
      </c>
      <c r="N8764">
        <v>0</v>
      </c>
      <c r="O8764">
        <v>2</v>
      </c>
      <c r="P8764">
        <v>-1</v>
      </c>
      <c r="Q8764" s="28">
        <v>41744.265277777777</v>
      </c>
      <c r="R8764" s="28">
        <v>41745.359027777777</v>
      </c>
      <c r="S8764" t="s">
        <v>28343</v>
      </c>
      <c r="T8764" s="27">
        <v>41744</v>
      </c>
      <c r="V8764">
        <v>1</v>
      </c>
      <c r="W8764" t="s">
        <v>32</v>
      </c>
      <c r="X8764" t="s">
        <v>453</v>
      </c>
      <c r="Y8764">
        <v>0</v>
      </c>
      <c r="AB8764" t="s">
        <v>237</v>
      </c>
      <c r="AH8764">
        <v>0</v>
      </c>
      <c r="AN8764" t="s">
        <v>238</v>
      </c>
      <c r="AO8764">
        <v>1</v>
      </c>
      <c r="AP8764" t="s">
        <v>239</v>
      </c>
      <c r="AQ8764" s="27">
        <v>41745</v>
      </c>
      <c r="AR8764" t="s">
        <v>240</v>
      </c>
      <c r="AS8764">
        <v>2</v>
      </c>
      <c r="AT8764" t="s">
        <v>239</v>
      </c>
      <c r="AU8764" s="27">
        <v>41745</v>
      </c>
    </row>
    <row r="8765" spans="1:47" x14ac:dyDescent="0.2">
      <c r="A8765">
        <v>8764</v>
      </c>
      <c r="B8765" t="s">
        <v>28344</v>
      </c>
      <c r="C8765" t="s">
        <v>288</v>
      </c>
      <c r="D8765" t="s">
        <v>3513</v>
      </c>
      <c r="E8765" s="27">
        <v>41368</v>
      </c>
      <c r="F8765" t="s">
        <v>233</v>
      </c>
      <c r="G8765" s="27">
        <v>32517</v>
      </c>
      <c r="H8765">
        <v>27</v>
      </c>
      <c r="I8765" t="s">
        <v>244</v>
      </c>
      <c r="J8765" t="s">
        <v>250</v>
      </c>
      <c r="K8765">
        <v>0</v>
      </c>
      <c r="L8765">
        <v>6</v>
      </c>
      <c r="M8765">
        <v>0</v>
      </c>
      <c r="N8765">
        <v>0</v>
      </c>
      <c r="O8765">
        <v>2</v>
      </c>
      <c r="P8765">
        <v>-1</v>
      </c>
      <c r="Q8765" s="28">
        <v>41367.206944444442</v>
      </c>
      <c r="R8765" s="28">
        <v>41499.199999999997</v>
      </c>
      <c r="S8765" t="s">
        <v>28345</v>
      </c>
      <c r="T8765" s="27">
        <v>41367</v>
      </c>
      <c r="V8765">
        <v>1</v>
      </c>
      <c r="W8765" t="s">
        <v>32</v>
      </c>
      <c r="X8765" t="s">
        <v>9365</v>
      </c>
      <c r="Y8765">
        <v>0</v>
      </c>
      <c r="AB8765" t="s">
        <v>237</v>
      </c>
      <c r="AH8765">
        <v>0</v>
      </c>
      <c r="AN8765" t="s">
        <v>238</v>
      </c>
      <c r="AO8765">
        <v>3</v>
      </c>
      <c r="AP8765" t="s">
        <v>239</v>
      </c>
      <c r="AQ8765" s="27">
        <v>41368</v>
      </c>
      <c r="AR8765" t="s">
        <v>240</v>
      </c>
      <c r="AS8765">
        <v>6</v>
      </c>
      <c r="AT8765" t="s">
        <v>246</v>
      </c>
      <c r="AU8765" s="27">
        <v>41368</v>
      </c>
    </row>
    <row r="8766" spans="1:47" x14ac:dyDescent="0.2">
      <c r="A8766">
        <v>8765</v>
      </c>
      <c r="B8766" t="s">
        <v>28346</v>
      </c>
      <c r="C8766" t="s">
        <v>1761</v>
      </c>
      <c r="D8766" t="s">
        <v>28347</v>
      </c>
      <c r="E8766" s="27">
        <v>41826</v>
      </c>
      <c r="F8766" t="s">
        <v>233</v>
      </c>
      <c r="G8766" s="27">
        <v>32648</v>
      </c>
      <c r="H8766">
        <v>26</v>
      </c>
      <c r="I8766" t="s">
        <v>244</v>
      </c>
      <c r="J8766" t="s">
        <v>250</v>
      </c>
      <c r="K8766">
        <v>0</v>
      </c>
      <c r="L8766">
        <v>4</v>
      </c>
      <c r="M8766">
        <v>0</v>
      </c>
      <c r="N8766">
        <v>0</v>
      </c>
      <c r="O8766">
        <v>8</v>
      </c>
      <c r="P8766">
        <v>-1</v>
      </c>
      <c r="Q8766" s="28">
        <v>41825.357638888891</v>
      </c>
      <c r="R8766" s="28">
        <v>41851.398611111108</v>
      </c>
      <c r="S8766" t="s">
        <v>28348</v>
      </c>
      <c r="T8766" s="27">
        <v>41825</v>
      </c>
      <c r="V8766">
        <v>1</v>
      </c>
      <c r="W8766" t="s">
        <v>36</v>
      </c>
      <c r="X8766" t="s">
        <v>279</v>
      </c>
      <c r="Y8766">
        <v>1</v>
      </c>
      <c r="AA8766" t="s">
        <v>28349</v>
      </c>
      <c r="AB8766" t="s">
        <v>32</v>
      </c>
      <c r="AC8766">
        <v>78</v>
      </c>
      <c r="AD8766" s="27">
        <v>41881</v>
      </c>
      <c r="AE8766" t="s">
        <v>588</v>
      </c>
      <c r="AF8766" s="27">
        <v>41959</v>
      </c>
      <c r="AG8766" s="27">
        <v>41960</v>
      </c>
      <c r="AH8766">
        <v>0</v>
      </c>
      <c r="AN8766" t="s">
        <v>238</v>
      </c>
      <c r="AO8766">
        <v>3</v>
      </c>
      <c r="AP8766" t="s">
        <v>239</v>
      </c>
      <c r="AQ8766" s="27">
        <v>41826</v>
      </c>
      <c r="AR8766" t="s">
        <v>240</v>
      </c>
      <c r="AS8766">
        <v>4</v>
      </c>
      <c r="AT8766" t="s">
        <v>239</v>
      </c>
      <c r="AU8766" s="27">
        <v>41826</v>
      </c>
    </row>
    <row r="8767" spans="1:47" x14ac:dyDescent="0.2">
      <c r="A8767">
        <v>8766</v>
      </c>
      <c r="B8767" t="s">
        <v>28350</v>
      </c>
      <c r="C8767" t="s">
        <v>464</v>
      </c>
      <c r="D8767" t="s">
        <v>28351</v>
      </c>
      <c r="E8767" s="27">
        <v>41388</v>
      </c>
      <c r="F8767" t="s">
        <v>233</v>
      </c>
      <c r="G8767" s="27">
        <v>19708</v>
      </c>
      <c r="H8767">
        <v>62</v>
      </c>
      <c r="I8767" t="s">
        <v>234</v>
      </c>
      <c r="J8767" t="s">
        <v>245</v>
      </c>
      <c r="K8767">
        <v>0</v>
      </c>
      <c r="L8767">
        <v>-1</v>
      </c>
      <c r="M8767">
        <v>0</v>
      </c>
      <c r="N8767">
        <v>0</v>
      </c>
      <c r="O8767">
        <v>2</v>
      </c>
      <c r="P8767">
        <v>-20</v>
      </c>
      <c r="Q8767" s="28">
        <v>41368.393055555556</v>
      </c>
      <c r="R8767" s="28">
        <v>41369.070833333331</v>
      </c>
      <c r="S8767" t="s">
        <v>28352</v>
      </c>
      <c r="T8767" s="27">
        <v>41368</v>
      </c>
      <c r="V8767">
        <v>20</v>
      </c>
      <c r="W8767" t="s">
        <v>32</v>
      </c>
      <c r="X8767" t="s">
        <v>5531</v>
      </c>
      <c r="Y8767">
        <v>0</v>
      </c>
      <c r="AB8767" t="s">
        <v>237</v>
      </c>
      <c r="AH8767">
        <v>0</v>
      </c>
      <c r="AN8767" t="s">
        <v>238</v>
      </c>
      <c r="AO8767">
        <v>1</v>
      </c>
      <c r="AP8767" t="s">
        <v>239</v>
      </c>
      <c r="AQ8767" s="27">
        <v>41388</v>
      </c>
      <c r="AR8767" t="s">
        <v>240</v>
      </c>
      <c r="AS8767">
        <v>-1</v>
      </c>
      <c r="AT8767" t="s">
        <v>405</v>
      </c>
      <c r="AU8767" s="27">
        <v>41388</v>
      </c>
    </row>
    <row r="8768" spans="1:47" x14ac:dyDescent="0.2">
      <c r="A8768">
        <v>8767</v>
      </c>
      <c r="B8768" t="s">
        <v>28353</v>
      </c>
      <c r="C8768" t="s">
        <v>803</v>
      </c>
      <c r="D8768" t="s">
        <v>381</v>
      </c>
      <c r="E8768" s="27">
        <v>41371</v>
      </c>
      <c r="F8768" t="s">
        <v>233</v>
      </c>
      <c r="G8768" s="27">
        <v>23701</v>
      </c>
      <c r="H8768">
        <v>51</v>
      </c>
      <c r="I8768" t="s">
        <v>234</v>
      </c>
      <c r="J8768" t="s">
        <v>250</v>
      </c>
      <c r="K8768">
        <v>0</v>
      </c>
      <c r="L8768">
        <v>1</v>
      </c>
      <c r="M8768">
        <v>0</v>
      </c>
      <c r="N8768">
        <v>0</v>
      </c>
      <c r="O8768">
        <v>0</v>
      </c>
      <c r="W8768" t="s">
        <v>237</v>
      </c>
      <c r="Y8768">
        <v>-1</v>
      </c>
      <c r="AB8768" t="s">
        <v>237</v>
      </c>
      <c r="AH8768">
        <v>0</v>
      </c>
      <c r="AN8768" t="s">
        <v>238</v>
      </c>
      <c r="AO8768">
        <v>1</v>
      </c>
      <c r="AP8768" t="s">
        <v>239</v>
      </c>
      <c r="AQ8768" s="27">
        <v>41371</v>
      </c>
      <c r="AR8768" t="s">
        <v>240</v>
      </c>
      <c r="AS8768">
        <v>1</v>
      </c>
      <c r="AT8768" t="s">
        <v>239</v>
      </c>
      <c r="AU8768" s="27">
        <v>41371</v>
      </c>
    </row>
    <row r="8769" spans="1:47" x14ac:dyDescent="0.2">
      <c r="A8769">
        <v>8768</v>
      </c>
      <c r="B8769" t="s">
        <v>28354</v>
      </c>
      <c r="C8769" t="s">
        <v>6646</v>
      </c>
      <c r="D8769" t="s">
        <v>21358</v>
      </c>
      <c r="E8769" s="27">
        <v>41529</v>
      </c>
      <c r="F8769" t="s">
        <v>233</v>
      </c>
      <c r="G8769" s="27">
        <v>34615</v>
      </c>
      <c r="H8769">
        <v>21</v>
      </c>
      <c r="I8769" t="s">
        <v>259</v>
      </c>
      <c r="J8769" t="s">
        <v>250</v>
      </c>
      <c r="K8769">
        <v>0</v>
      </c>
      <c r="L8769">
        <v>3</v>
      </c>
      <c r="M8769">
        <v>0</v>
      </c>
      <c r="N8769">
        <v>0</v>
      </c>
      <c r="O8769">
        <v>1</v>
      </c>
      <c r="P8769">
        <v>-22</v>
      </c>
      <c r="Q8769" s="28">
        <v>41507.085416666669</v>
      </c>
      <c r="R8769" s="28">
        <v>41529.470833333333</v>
      </c>
      <c r="S8769" t="s">
        <v>28355</v>
      </c>
      <c r="U8769" s="27">
        <v>41507</v>
      </c>
      <c r="V8769">
        <v>22</v>
      </c>
      <c r="W8769" t="s">
        <v>32</v>
      </c>
      <c r="X8769" t="s">
        <v>274</v>
      </c>
      <c r="Y8769">
        <v>0</v>
      </c>
      <c r="AB8769" t="s">
        <v>237</v>
      </c>
      <c r="AH8769">
        <v>0</v>
      </c>
      <c r="AN8769" t="s">
        <v>238</v>
      </c>
      <c r="AO8769">
        <v>5</v>
      </c>
      <c r="AP8769" t="s">
        <v>246</v>
      </c>
      <c r="AQ8769" s="27">
        <v>41529</v>
      </c>
      <c r="AR8769" t="s">
        <v>240</v>
      </c>
      <c r="AS8769">
        <v>3</v>
      </c>
      <c r="AT8769" t="s">
        <v>239</v>
      </c>
      <c r="AU8769" s="27">
        <v>41529</v>
      </c>
    </row>
    <row r="8770" spans="1:47" x14ac:dyDescent="0.2">
      <c r="A8770">
        <v>8769</v>
      </c>
      <c r="B8770" t="s">
        <v>28356</v>
      </c>
      <c r="C8770" t="s">
        <v>28357</v>
      </c>
      <c r="D8770" t="s">
        <v>28358</v>
      </c>
      <c r="E8770" s="27">
        <v>41666</v>
      </c>
      <c r="F8770" t="s">
        <v>233</v>
      </c>
      <c r="G8770" s="27">
        <v>19920</v>
      </c>
      <c r="H8770">
        <v>61</v>
      </c>
      <c r="I8770" t="s">
        <v>234</v>
      </c>
      <c r="J8770" t="s">
        <v>22</v>
      </c>
      <c r="K8770">
        <v>0</v>
      </c>
      <c r="L8770">
        <v>1</v>
      </c>
      <c r="M8770">
        <v>0</v>
      </c>
      <c r="N8770">
        <v>0</v>
      </c>
      <c r="O8770">
        <v>1</v>
      </c>
      <c r="P8770">
        <v>-49</v>
      </c>
      <c r="Q8770" s="28">
        <v>41617.382638888892</v>
      </c>
      <c r="R8770" s="28">
        <v>41618.393055555556</v>
      </c>
      <c r="S8770" t="s">
        <v>28359</v>
      </c>
      <c r="T8770" s="27">
        <v>41617</v>
      </c>
      <c r="V8770">
        <v>49</v>
      </c>
      <c r="W8770" t="s">
        <v>32</v>
      </c>
      <c r="X8770" t="s">
        <v>28360</v>
      </c>
      <c r="Y8770">
        <v>0</v>
      </c>
      <c r="AB8770" t="s">
        <v>237</v>
      </c>
      <c r="AH8770">
        <v>0</v>
      </c>
      <c r="AN8770" t="s">
        <v>238</v>
      </c>
      <c r="AO8770">
        <v>1</v>
      </c>
      <c r="AP8770" t="s">
        <v>239</v>
      </c>
      <c r="AQ8770" s="27">
        <v>41666</v>
      </c>
      <c r="AR8770" t="s">
        <v>240</v>
      </c>
      <c r="AS8770">
        <v>1</v>
      </c>
      <c r="AT8770" t="s">
        <v>239</v>
      </c>
      <c r="AU8770" s="27">
        <v>41666</v>
      </c>
    </row>
    <row r="8771" spans="1:47" x14ac:dyDescent="0.2">
      <c r="A8771">
        <v>8770</v>
      </c>
      <c r="B8771" t="s">
        <v>28361</v>
      </c>
      <c r="C8771" t="s">
        <v>28362</v>
      </c>
      <c r="D8771" t="s">
        <v>1011</v>
      </c>
      <c r="E8771" s="27">
        <v>41624</v>
      </c>
      <c r="F8771" t="s">
        <v>233</v>
      </c>
      <c r="G8771" s="27">
        <v>30013</v>
      </c>
      <c r="H8771">
        <v>34</v>
      </c>
      <c r="I8771" t="s">
        <v>244</v>
      </c>
      <c r="J8771" t="s">
        <v>1115</v>
      </c>
      <c r="K8771">
        <v>0</v>
      </c>
      <c r="L8771">
        <v>2</v>
      </c>
      <c r="M8771">
        <v>0</v>
      </c>
      <c r="N8771">
        <v>0</v>
      </c>
      <c r="O8771">
        <v>0</v>
      </c>
      <c r="P8771">
        <v>-1</v>
      </c>
      <c r="Q8771" s="28">
        <v>41623.338194444441</v>
      </c>
      <c r="R8771" s="28">
        <v>41624.355555555558</v>
      </c>
      <c r="S8771" t="s">
        <v>28363</v>
      </c>
      <c r="T8771" s="27">
        <v>41623</v>
      </c>
      <c r="V8771">
        <v>1</v>
      </c>
      <c r="W8771" t="s">
        <v>36</v>
      </c>
      <c r="X8771" t="s">
        <v>279</v>
      </c>
      <c r="Y8771">
        <v>0</v>
      </c>
      <c r="AB8771" t="s">
        <v>237</v>
      </c>
      <c r="AH8771">
        <v>0</v>
      </c>
      <c r="AN8771" t="s">
        <v>238</v>
      </c>
      <c r="AO8771">
        <v>1</v>
      </c>
      <c r="AP8771" t="s">
        <v>239</v>
      </c>
      <c r="AQ8771" s="27">
        <v>41624</v>
      </c>
      <c r="AR8771" t="s">
        <v>240</v>
      </c>
      <c r="AS8771">
        <v>2</v>
      </c>
      <c r="AT8771" t="s">
        <v>239</v>
      </c>
      <c r="AU8771" s="27">
        <v>41624</v>
      </c>
    </row>
    <row r="8772" spans="1:47" x14ac:dyDescent="0.2">
      <c r="A8772">
        <v>8771</v>
      </c>
      <c r="B8772" t="s">
        <v>28364</v>
      </c>
      <c r="C8772" t="s">
        <v>11518</v>
      </c>
      <c r="D8772" t="s">
        <v>28365</v>
      </c>
      <c r="E8772" s="27">
        <v>41666</v>
      </c>
      <c r="F8772" t="s">
        <v>233</v>
      </c>
      <c r="G8772" s="27">
        <v>25601</v>
      </c>
      <c r="H8772">
        <v>46</v>
      </c>
      <c r="I8772" t="s">
        <v>234</v>
      </c>
      <c r="J8772" t="s">
        <v>353</v>
      </c>
      <c r="K8772">
        <v>0</v>
      </c>
      <c r="L8772">
        <v>1</v>
      </c>
      <c r="M8772">
        <v>0</v>
      </c>
      <c r="N8772">
        <v>0</v>
      </c>
      <c r="O8772">
        <v>1</v>
      </c>
      <c r="P8772">
        <v>-2</v>
      </c>
      <c r="Q8772" s="28">
        <v>41664.202777777777</v>
      </c>
      <c r="R8772" s="28">
        <v>41665.071527777778</v>
      </c>
      <c r="S8772" t="s">
        <v>28366</v>
      </c>
      <c r="T8772" s="27">
        <v>41664</v>
      </c>
      <c r="V8772">
        <v>2</v>
      </c>
      <c r="W8772" t="s">
        <v>36</v>
      </c>
      <c r="X8772" t="s">
        <v>392</v>
      </c>
      <c r="Y8772">
        <v>0</v>
      </c>
      <c r="AB8772" t="s">
        <v>237</v>
      </c>
      <c r="AH8772">
        <v>0</v>
      </c>
      <c r="AN8772" t="s">
        <v>238</v>
      </c>
      <c r="AO8772">
        <v>1</v>
      </c>
      <c r="AP8772" t="s">
        <v>239</v>
      </c>
      <c r="AQ8772" s="27">
        <v>41666</v>
      </c>
      <c r="AR8772" t="s">
        <v>240</v>
      </c>
      <c r="AS8772">
        <v>1</v>
      </c>
      <c r="AT8772" t="s">
        <v>239</v>
      </c>
      <c r="AU8772" s="27">
        <v>41666</v>
      </c>
    </row>
    <row r="8773" spans="1:47" x14ac:dyDescent="0.2">
      <c r="A8773">
        <v>8772</v>
      </c>
      <c r="B8773" t="s">
        <v>28367</v>
      </c>
      <c r="C8773" t="s">
        <v>901</v>
      </c>
      <c r="D8773" t="s">
        <v>10081</v>
      </c>
      <c r="E8773" s="27">
        <v>41744</v>
      </c>
      <c r="F8773" t="s">
        <v>233</v>
      </c>
      <c r="G8773" s="27">
        <v>30111</v>
      </c>
      <c r="H8773">
        <v>33</v>
      </c>
      <c r="I8773" t="s">
        <v>244</v>
      </c>
      <c r="J8773" t="s">
        <v>250</v>
      </c>
      <c r="K8773">
        <v>0</v>
      </c>
      <c r="L8773">
        <v>2</v>
      </c>
      <c r="M8773">
        <v>0</v>
      </c>
      <c r="N8773">
        <v>0</v>
      </c>
      <c r="O8773">
        <v>0</v>
      </c>
      <c r="P8773">
        <v>0</v>
      </c>
      <c r="Q8773" s="28">
        <v>41744.079861111109</v>
      </c>
      <c r="R8773" s="28">
        <v>41745.174305555556</v>
      </c>
      <c r="S8773" t="s">
        <v>28368</v>
      </c>
      <c r="T8773" s="27">
        <v>41744</v>
      </c>
      <c r="V8773">
        <v>0</v>
      </c>
      <c r="W8773" t="s">
        <v>32</v>
      </c>
      <c r="X8773" t="s">
        <v>261</v>
      </c>
      <c r="Y8773">
        <v>0</v>
      </c>
      <c r="AB8773" t="s">
        <v>237</v>
      </c>
      <c r="AH8773">
        <v>0</v>
      </c>
      <c r="AN8773" t="s">
        <v>238</v>
      </c>
      <c r="AO8773">
        <v>2</v>
      </c>
      <c r="AP8773" t="s">
        <v>239</v>
      </c>
      <c r="AQ8773" s="27">
        <v>41744</v>
      </c>
      <c r="AR8773" t="s">
        <v>240</v>
      </c>
      <c r="AS8773">
        <v>2</v>
      </c>
      <c r="AT8773" t="s">
        <v>239</v>
      </c>
      <c r="AU8773" s="27">
        <v>41744</v>
      </c>
    </row>
    <row r="8774" spans="1:47" x14ac:dyDescent="0.2">
      <c r="A8774">
        <v>8773</v>
      </c>
      <c r="B8774" t="s">
        <v>8322</v>
      </c>
      <c r="C8774" t="s">
        <v>793</v>
      </c>
      <c r="D8774" t="s">
        <v>1300</v>
      </c>
      <c r="E8774" s="27">
        <v>41529</v>
      </c>
      <c r="F8774" t="s">
        <v>233</v>
      </c>
      <c r="G8774" s="27">
        <v>27661</v>
      </c>
      <c r="H8774">
        <v>40</v>
      </c>
      <c r="I8774" t="s">
        <v>244</v>
      </c>
      <c r="J8774" t="s">
        <v>250</v>
      </c>
      <c r="K8774">
        <v>2</v>
      </c>
      <c r="L8774">
        <v>6</v>
      </c>
      <c r="M8774">
        <v>0</v>
      </c>
      <c r="N8774">
        <v>0</v>
      </c>
      <c r="O8774">
        <v>23</v>
      </c>
      <c r="P8774">
        <v>30</v>
      </c>
      <c r="Q8774" s="28">
        <v>41559.431944444441</v>
      </c>
      <c r="R8774" s="28">
        <v>41591.338888888888</v>
      </c>
      <c r="S8774" t="s">
        <v>28369</v>
      </c>
      <c r="T8774" s="27">
        <v>41475</v>
      </c>
      <c r="V8774">
        <v>54</v>
      </c>
      <c r="W8774" t="s">
        <v>36</v>
      </c>
      <c r="X8774" t="s">
        <v>412</v>
      </c>
      <c r="Y8774">
        <v>1</v>
      </c>
      <c r="AA8774" t="s">
        <v>28370</v>
      </c>
      <c r="AB8774" t="s">
        <v>32</v>
      </c>
      <c r="AC8774">
        <v>0</v>
      </c>
      <c r="AD8774" s="27">
        <v>41559</v>
      </c>
      <c r="AE8774" t="s">
        <v>729</v>
      </c>
      <c r="AF8774" s="27">
        <v>41559</v>
      </c>
      <c r="AG8774" s="27">
        <v>41591</v>
      </c>
      <c r="AH8774">
        <v>1</v>
      </c>
      <c r="AJ8774" t="s">
        <v>28370</v>
      </c>
      <c r="AK8774" t="s">
        <v>255</v>
      </c>
      <c r="AL8774" s="27">
        <v>41559</v>
      </c>
      <c r="AM8774" t="s">
        <v>974</v>
      </c>
      <c r="AN8774" t="s">
        <v>238</v>
      </c>
      <c r="AO8774">
        <v>8</v>
      </c>
      <c r="AP8774" t="s">
        <v>269</v>
      </c>
      <c r="AQ8774" s="27">
        <v>41529</v>
      </c>
      <c r="AR8774" t="s">
        <v>240</v>
      </c>
      <c r="AS8774">
        <v>6</v>
      </c>
      <c r="AT8774" t="s">
        <v>246</v>
      </c>
      <c r="AU8774" s="27">
        <v>41529</v>
      </c>
    </row>
    <row r="8775" spans="1:47" x14ac:dyDescent="0.2">
      <c r="A8775">
        <v>8774</v>
      </c>
      <c r="B8775" t="s">
        <v>28371</v>
      </c>
      <c r="C8775" t="s">
        <v>2390</v>
      </c>
      <c r="D8775" t="s">
        <v>2032</v>
      </c>
      <c r="E8775" s="27">
        <v>41623</v>
      </c>
      <c r="F8775" t="s">
        <v>233</v>
      </c>
      <c r="G8775" s="27">
        <v>28285</v>
      </c>
      <c r="H8775">
        <v>38</v>
      </c>
      <c r="I8775" t="s">
        <v>244</v>
      </c>
      <c r="J8775" t="s">
        <v>245</v>
      </c>
      <c r="K8775">
        <v>0</v>
      </c>
      <c r="L8775">
        <v>3</v>
      </c>
      <c r="M8775">
        <v>0</v>
      </c>
      <c r="N8775">
        <v>0</v>
      </c>
      <c r="O8775">
        <v>3</v>
      </c>
      <c r="P8775">
        <v>0</v>
      </c>
      <c r="Q8775" s="28">
        <v>41623.060416666667</v>
      </c>
      <c r="R8775" s="28">
        <v>41624.356249999997</v>
      </c>
      <c r="S8775" t="s">
        <v>28372</v>
      </c>
      <c r="T8775" s="27">
        <v>41622</v>
      </c>
      <c r="V8775">
        <v>1</v>
      </c>
      <c r="W8775" t="s">
        <v>36</v>
      </c>
      <c r="X8775" t="s">
        <v>3794</v>
      </c>
      <c r="Y8775">
        <v>0</v>
      </c>
      <c r="AB8775" t="s">
        <v>237</v>
      </c>
      <c r="AH8775">
        <v>0</v>
      </c>
      <c r="AN8775" t="s">
        <v>238</v>
      </c>
      <c r="AO8775">
        <v>1</v>
      </c>
      <c r="AP8775" t="s">
        <v>239</v>
      </c>
      <c r="AQ8775" s="27">
        <v>41623</v>
      </c>
      <c r="AR8775" t="s">
        <v>240</v>
      </c>
      <c r="AS8775">
        <v>3</v>
      </c>
      <c r="AT8775" t="s">
        <v>239</v>
      </c>
      <c r="AU8775" s="27">
        <v>41623</v>
      </c>
    </row>
    <row r="8776" spans="1:47" x14ac:dyDescent="0.2">
      <c r="A8776">
        <v>8775</v>
      </c>
      <c r="B8776" t="s">
        <v>28373</v>
      </c>
      <c r="C8776" t="s">
        <v>1233</v>
      </c>
      <c r="D8776" t="s">
        <v>4874</v>
      </c>
      <c r="E8776" s="27">
        <v>41360</v>
      </c>
      <c r="F8776" t="s">
        <v>233</v>
      </c>
      <c r="G8776" s="27">
        <v>27411</v>
      </c>
      <c r="H8776">
        <v>41</v>
      </c>
      <c r="I8776" t="s">
        <v>244</v>
      </c>
      <c r="J8776" t="s">
        <v>250</v>
      </c>
      <c r="K8776">
        <v>0</v>
      </c>
      <c r="L8776">
        <v>9</v>
      </c>
      <c r="M8776">
        <v>0</v>
      </c>
      <c r="N8776">
        <v>0</v>
      </c>
      <c r="O8776">
        <v>7</v>
      </c>
      <c r="P8776">
        <v>-1</v>
      </c>
      <c r="Q8776" s="28">
        <v>41359.194444444445</v>
      </c>
      <c r="R8776" s="28">
        <v>41417.267361111109</v>
      </c>
      <c r="S8776" t="s">
        <v>28374</v>
      </c>
      <c r="U8776" s="27">
        <v>41359</v>
      </c>
      <c r="V8776">
        <v>1</v>
      </c>
      <c r="W8776" t="s">
        <v>32</v>
      </c>
      <c r="X8776" t="s">
        <v>274</v>
      </c>
      <c r="Y8776">
        <v>0</v>
      </c>
      <c r="AB8776" t="s">
        <v>237</v>
      </c>
      <c r="AH8776">
        <v>0</v>
      </c>
      <c r="AN8776" t="s">
        <v>238</v>
      </c>
      <c r="AO8776">
        <v>4</v>
      </c>
      <c r="AP8776" t="s">
        <v>239</v>
      </c>
      <c r="AQ8776" s="27">
        <v>41360</v>
      </c>
      <c r="AR8776" t="s">
        <v>240</v>
      </c>
      <c r="AS8776">
        <v>9</v>
      </c>
      <c r="AT8776" t="s">
        <v>269</v>
      </c>
      <c r="AU8776" s="27">
        <v>41360</v>
      </c>
    </row>
    <row r="8777" spans="1:47" x14ac:dyDescent="0.2">
      <c r="A8777">
        <v>8776</v>
      </c>
      <c r="B8777" t="s">
        <v>28375</v>
      </c>
      <c r="C8777" t="s">
        <v>242</v>
      </c>
      <c r="D8777" t="s">
        <v>19599</v>
      </c>
      <c r="E8777" s="27">
        <v>41284</v>
      </c>
      <c r="F8777" t="s">
        <v>233</v>
      </c>
      <c r="G8777" s="27">
        <v>32995</v>
      </c>
      <c r="H8777">
        <v>25</v>
      </c>
      <c r="I8777" t="s">
        <v>244</v>
      </c>
      <c r="J8777" t="s">
        <v>245</v>
      </c>
      <c r="K8777">
        <v>0</v>
      </c>
      <c r="L8777">
        <v>10</v>
      </c>
      <c r="M8777">
        <v>0</v>
      </c>
      <c r="N8777">
        <v>0</v>
      </c>
      <c r="O8777">
        <v>7</v>
      </c>
      <c r="P8777">
        <v>-1</v>
      </c>
      <c r="Q8777" s="28">
        <v>41283.304861111108</v>
      </c>
      <c r="R8777" s="28">
        <v>41326.48333333333</v>
      </c>
      <c r="S8777" t="s">
        <v>28376</v>
      </c>
      <c r="T8777" s="27">
        <v>41283</v>
      </c>
      <c r="V8777">
        <v>1</v>
      </c>
      <c r="W8777" t="s">
        <v>32</v>
      </c>
      <c r="X8777" t="s">
        <v>5955</v>
      </c>
      <c r="Y8777">
        <v>1</v>
      </c>
      <c r="AA8777" t="s">
        <v>28377</v>
      </c>
      <c r="AB8777" t="s">
        <v>36</v>
      </c>
      <c r="AC8777">
        <v>0</v>
      </c>
      <c r="AD8777" s="27">
        <v>41785</v>
      </c>
      <c r="AE8777" t="s">
        <v>474</v>
      </c>
      <c r="AF8777" s="27">
        <v>41785</v>
      </c>
      <c r="AG8777" s="27">
        <v>41858</v>
      </c>
      <c r="AH8777">
        <v>0</v>
      </c>
      <c r="AN8777" t="s">
        <v>238</v>
      </c>
      <c r="AO8777">
        <v>8</v>
      </c>
      <c r="AP8777" t="s">
        <v>269</v>
      </c>
      <c r="AQ8777" s="27">
        <v>41284</v>
      </c>
      <c r="AR8777" t="s">
        <v>240</v>
      </c>
      <c r="AS8777">
        <v>10</v>
      </c>
      <c r="AT8777" t="s">
        <v>269</v>
      </c>
      <c r="AU8777" s="27">
        <v>41284</v>
      </c>
    </row>
    <row r="8778" spans="1:47" x14ac:dyDescent="0.2">
      <c r="A8778">
        <v>8777</v>
      </c>
      <c r="B8778" t="s">
        <v>28378</v>
      </c>
      <c r="C8778" t="s">
        <v>21840</v>
      </c>
      <c r="D8778" t="s">
        <v>1300</v>
      </c>
      <c r="E8778" s="27">
        <v>41627</v>
      </c>
      <c r="F8778" t="s">
        <v>233</v>
      </c>
      <c r="G8778" s="27">
        <v>34728</v>
      </c>
      <c r="H8778">
        <v>21</v>
      </c>
      <c r="I8778" t="s">
        <v>259</v>
      </c>
      <c r="J8778" t="s">
        <v>245</v>
      </c>
      <c r="K8778">
        <v>0</v>
      </c>
      <c r="L8778">
        <v>4</v>
      </c>
      <c r="M8778">
        <v>0</v>
      </c>
      <c r="N8778">
        <v>0</v>
      </c>
      <c r="O8778">
        <v>1</v>
      </c>
      <c r="P8778">
        <v>-11</v>
      </c>
      <c r="Q8778" s="28">
        <v>41616.411111111112</v>
      </c>
      <c r="R8778" s="28">
        <v>41627.436805555553</v>
      </c>
      <c r="S8778" t="s">
        <v>28379</v>
      </c>
      <c r="T8778" s="27">
        <v>41616</v>
      </c>
      <c r="V8778">
        <v>11</v>
      </c>
      <c r="W8778" t="s">
        <v>32</v>
      </c>
      <c r="X8778" t="s">
        <v>1354</v>
      </c>
      <c r="Y8778">
        <v>0</v>
      </c>
      <c r="AB8778" t="s">
        <v>237</v>
      </c>
      <c r="AH8778">
        <v>0</v>
      </c>
      <c r="AN8778" t="s">
        <v>238</v>
      </c>
      <c r="AO8778">
        <v>7</v>
      </c>
      <c r="AP8778" t="s">
        <v>246</v>
      </c>
      <c r="AQ8778" s="27">
        <v>41627</v>
      </c>
      <c r="AR8778" t="s">
        <v>240</v>
      </c>
      <c r="AS8778">
        <v>4</v>
      </c>
      <c r="AT8778" t="s">
        <v>239</v>
      </c>
      <c r="AU8778" s="27">
        <v>41627</v>
      </c>
    </row>
    <row r="8779" spans="1:47" x14ac:dyDescent="0.2">
      <c r="A8779">
        <v>8778</v>
      </c>
      <c r="B8779" t="s">
        <v>28380</v>
      </c>
      <c r="C8779" t="s">
        <v>19271</v>
      </c>
      <c r="D8779" t="s">
        <v>9038</v>
      </c>
      <c r="E8779" s="27">
        <v>41593</v>
      </c>
      <c r="F8779" t="s">
        <v>294</v>
      </c>
      <c r="G8779" s="27">
        <v>15195</v>
      </c>
      <c r="H8779">
        <v>74</v>
      </c>
      <c r="I8779" t="s">
        <v>234</v>
      </c>
      <c r="J8779" t="s">
        <v>245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-1</v>
      </c>
      <c r="Q8779" s="28">
        <v>41592.129166666666</v>
      </c>
      <c r="R8779" s="28">
        <v>41592.317361111112</v>
      </c>
      <c r="S8779" t="s">
        <v>28381</v>
      </c>
      <c r="T8779" s="27">
        <v>41592</v>
      </c>
      <c r="V8779">
        <v>1</v>
      </c>
      <c r="W8779" t="s">
        <v>36</v>
      </c>
      <c r="X8779" t="s">
        <v>1170</v>
      </c>
      <c r="Y8779">
        <v>0</v>
      </c>
      <c r="AB8779" t="s">
        <v>237</v>
      </c>
      <c r="AH8779">
        <v>0</v>
      </c>
      <c r="AN8779" t="s">
        <v>238</v>
      </c>
      <c r="AO8779">
        <v>1</v>
      </c>
      <c r="AP8779" t="s">
        <v>239</v>
      </c>
      <c r="AQ8779" s="27">
        <v>41593</v>
      </c>
      <c r="AR8779" t="s">
        <v>240</v>
      </c>
      <c r="AS8779">
        <v>1</v>
      </c>
      <c r="AT8779" t="s">
        <v>239</v>
      </c>
      <c r="AU8779" s="27">
        <v>41593</v>
      </c>
    </row>
    <row r="8780" spans="1:47" x14ac:dyDescent="0.2">
      <c r="A8780">
        <v>8779</v>
      </c>
      <c r="B8780" t="s">
        <v>28382</v>
      </c>
      <c r="C8780" t="s">
        <v>28383</v>
      </c>
      <c r="D8780" t="s">
        <v>28384</v>
      </c>
      <c r="E8780" s="27">
        <v>41844</v>
      </c>
      <c r="F8780" t="s">
        <v>233</v>
      </c>
      <c r="G8780" s="27">
        <v>34042</v>
      </c>
      <c r="H8780">
        <v>23</v>
      </c>
      <c r="I8780" t="s">
        <v>259</v>
      </c>
      <c r="J8780" t="s">
        <v>1115</v>
      </c>
      <c r="K8780">
        <v>0</v>
      </c>
      <c r="L8780">
        <v>3</v>
      </c>
      <c r="M8780">
        <v>0</v>
      </c>
      <c r="N8780">
        <v>0</v>
      </c>
      <c r="O8780">
        <v>2</v>
      </c>
      <c r="P8780">
        <v>-61</v>
      </c>
      <c r="Q8780" s="28">
        <v>41783.438888888886</v>
      </c>
      <c r="R8780" s="28">
        <v>41783.362500000003</v>
      </c>
      <c r="S8780" t="s">
        <v>28385</v>
      </c>
      <c r="T8780" s="27">
        <v>41783</v>
      </c>
      <c r="V8780">
        <v>61</v>
      </c>
      <c r="W8780" t="s">
        <v>36</v>
      </c>
      <c r="X8780" t="s">
        <v>324</v>
      </c>
      <c r="Y8780">
        <v>0</v>
      </c>
      <c r="AB8780" t="s">
        <v>237</v>
      </c>
      <c r="AH8780">
        <v>0</v>
      </c>
      <c r="AN8780" t="s">
        <v>238</v>
      </c>
      <c r="AO8780">
        <v>4</v>
      </c>
      <c r="AP8780" t="s">
        <v>239</v>
      </c>
      <c r="AQ8780" s="27">
        <v>41844</v>
      </c>
      <c r="AR8780" t="s">
        <v>240</v>
      </c>
      <c r="AS8780">
        <v>3</v>
      </c>
      <c r="AT8780" t="s">
        <v>239</v>
      </c>
      <c r="AU8780" s="27">
        <v>41844</v>
      </c>
    </row>
    <row r="8781" spans="1:47" x14ac:dyDescent="0.2">
      <c r="A8781">
        <v>8780</v>
      </c>
      <c r="B8781" t="s">
        <v>28386</v>
      </c>
      <c r="C8781" t="s">
        <v>28387</v>
      </c>
      <c r="D8781" t="s">
        <v>1596</v>
      </c>
      <c r="E8781" s="27">
        <v>41515</v>
      </c>
      <c r="F8781" t="s">
        <v>233</v>
      </c>
      <c r="G8781" s="27">
        <v>34786</v>
      </c>
      <c r="H8781">
        <v>21</v>
      </c>
      <c r="I8781" t="s">
        <v>259</v>
      </c>
      <c r="J8781" t="s">
        <v>250</v>
      </c>
      <c r="K8781">
        <v>1</v>
      </c>
      <c r="L8781">
        <v>9</v>
      </c>
      <c r="M8781">
        <v>0</v>
      </c>
      <c r="N8781">
        <v>0</v>
      </c>
      <c r="O8781">
        <v>1</v>
      </c>
      <c r="P8781">
        <v>-15</v>
      </c>
      <c r="Q8781" s="28">
        <v>41500.540277777778</v>
      </c>
      <c r="R8781" s="28">
        <v>41515.473611111112</v>
      </c>
      <c r="S8781" t="s">
        <v>28388</v>
      </c>
      <c r="U8781" s="27">
        <v>41500</v>
      </c>
      <c r="V8781">
        <v>15</v>
      </c>
      <c r="W8781" t="s">
        <v>32</v>
      </c>
      <c r="X8781" t="s">
        <v>274</v>
      </c>
      <c r="Y8781">
        <v>0</v>
      </c>
      <c r="AB8781" t="s">
        <v>237</v>
      </c>
      <c r="AH8781">
        <v>0</v>
      </c>
      <c r="AN8781" t="s">
        <v>238</v>
      </c>
      <c r="AO8781">
        <v>10</v>
      </c>
      <c r="AP8781" t="s">
        <v>269</v>
      </c>
      <c r="AQ8781" s="27">
        <v>41515</v>
      </c>
      <c r="AR8781" t="s">
        <v>240</v>
      </c>
      <c r="AS8781">
        <v>9</v>
      </c>
      <c r="AT8781" t="s">
        <v>269</v>
      </c>
      <c r="AU8781" s="27">
        <v>41515</v>
      </c>
    </row>
    <row r="8782" spans="1:47" x14ac:dyDescent="0.2">
      <c r="A8782">
        <v>8781</v>
      </c>
      <c r="B8782" t="s">
        <v>28389</v>
      </c>
      <c r="C8782" t="s">
        <v>1438</v>
      </c>
      <c r="D8782" t="s">
        <v>28390</v>
      </c>
      <c r="E8782" s="27">
        <v>41639</v>
      </c>
      <c r="F8782" t="s">
        <v>233</v>
      </c>
      <c r="G8782" s="27">
        <v>27155</v>
      </c>
      <c r="H8782">
        <v>41</v>
      </c>
      <c r="I8782" t="s">
        <v>244</v>
      </c>
      <c r="J8782" t="s">
        <v>245</v>
      </c>
      <c r="K8782">
        <v>0</v>
      </c>
      <c r="L8782">
        <v>4</v>
      </c>
      <c r="M8782">
        <v>0</v>
      </c>
      <c r="N8782">
        <v>0</v>
      </c>
      <c r="O8782">
        <v>5</v>
      </c>
      <c r="P8782">
        <v>-1</v>
      </c>
      <c r="Q8782" s="28">
        <v>41638.342361111114</v>
      </c>
      <c r="R8782" s="28">
        <v>41639.070833333331</v>
      </c>
      <c r="S8782" t="s">
        <v>28391</v>
      </c>
      <c r="T8782" s="27">
        <v>41638</v>
      </c>
      <c r="V8782">
        <v>1</v>
      </c>
      <c r="W8782" t="s">
        <v>36</v>
      </c>
      <c r="X8782" t="s">
        <v>279</v>
      </c>
      <c r="Y8782">
        <v>1</v>
      </c>
      <c r="AA8782" t="s">
        <v>28392</v>
      </c>
      <c r="AB8782" t="s">
        <v>36</v>
      </c>
      <c r="AD8782" s="27">
        <v>41843</v>
      </c>
      <c r="AE8782" t="s">
        <v>392</v>
      </c>
      <c r="AH8782">
        <v>0</v>
      </c>
      <c r="AN8782" t="s">
        <v>238</v>
      </c>
      <c r="AO8782">
        <v>4</v>
      </c>
      <c r="AP8782" t="s">
        <v>239</v>
      </c>
      <c r="AQ8782" s="27">
        <v>41639</v>
      </c>
      <c r="AR8782" t="s">
        <v>240</v>
      </c>
      <c r="AS8782">
        <v>4</v>
      </c>
      <c r="AT8782" t="s">
        <v>239</v>
      </c>
      <c r="AU8782" s="27">
        <v>41639</v>
      </c>
    </row>
    <row r="8783" spans="1:47" x14ac:dyDescent="0.2">
      <c r="A8783">
        <v>8782</v>
      </c>
      <c r="B8783" t="s">
        <v>28393</v>
      </c>
      <c r="C8783" t="s">
        <v>242</v>
      </c>
      <c r="D8783" t="s">
        <v>28394</v>
      </c>
      <c r="E8783" s="27">
        <v>41875</v>
      </c>
      <c r="F8783" t="s">
        <v>233</v>
      </c>
      <c r="G8783" s="27">
        <v>22622</v>
      </c>
      <c r="H8783">
        <v>54</v>
      </c>
      <c r="I8783" t="s">
        <v>234</v>
      </c>
      <c r="J8783" t="s">
        <v>245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  <c r="Q8783" s="28">
        <v>41875.049305555556</v>
      </c>
      <c r="R8783" s="28">
        <v>41876.074999999997</v>
      </c>
      <c r="S8783" t="s">
        <v>28395</v>
      </c>
      <c r="T8783" s="27">
        <v>41875</v>
      </c>
      <c r="V8783">
        <v>0</v>
      </c>
      <c r="W8783" t="s">
        <v>36</v>
      </c>
      <c r="X8783" t="s">
        <v>279</v>
      </c>
      <c r="Y8783">
        <v>0</v>
      </c>
      <c r="AB8783" t="s">
        <v>237</v>
      </c>
      <c r="AH8783">
        <v>0</v>
      </c>
      <c r="AN8783" t="s">
        <v>238</v>
      </c>
      <c r="AO8783">
        <v>1</v>
      </c>
      <c r="AP8783" t="s">
        <v>239</v>
      </c>
      <c r="AQ8783" s="27">
        <v>41875</v>
      </c>
      <c r="AR8783" t="s">
        <v>240</v>
      </c>
      <c r="AS8783">
        <v>1</v>
      </c>
      <c r="AT8783" t="s">
        <v>239</v>
      </c>
      <c r="AU8783" s="27">
        <v>41875</v>
      </c>
    </row>
    <row r="8784" spans="1:47" x14ac:dyDescent="0.2">
      <c r="A8784">
        <v>8783</v>
      </c>
      <c r="B8784" t="s">
        <v>28396</v>
      </c>
      <c r="C8784" t="s">
        <v>6393</v>
      </c>
      <c r="D8784" t="s">
        <v>1110</v>
      </c>
      <c r="E8784" s="27">
        <v>41781</v>
      </c>
      <c r="F8784" t="s">
        <v>233</v>
      </c>
      <c r="G8784" s="27">
        <v>21654</v>
      </c>
      <c r="H8784">
        <v>57</v>
      </c>
      <c r="I8784" t="s">
        <v>234</v>
      </c>
      <c r="J8784" t="s">
        <v>250</v>
      </c>
      <c r="K8784">
        <v>0</v>
      </c>
      <c r="L8784">
        <v>7</v>
      </c>
      <c r="M8784">
        <v>0</v>
      </c>
      <c r="N8784">
        <v>0</v>
      </c>
      <c r="O8784">
        <v>11</v>
      </c>
      <c r="P8784">
        <v>-376</v>
      </c>
      <c r="Q8784" s="28">
        <v>41405.058333333334</v>
      </c>
      <c r="R8784" s="28">
        <v>41725.416666666664</v>
      </c>
      <c r="S8784" t="s">
        <v>28397</v>
      </c>
      <c r="T8784" s="27">
        <v>41403</v>
      </c>
      <c r="V8784">
        <v>378</v>
      </c>
      <c r="W8784" t="s">
        <v>32</v>
      </c>
      <c r="X8784" t="s">
        <v>5708</v>
      </c>
      <c r="Y8784">
        <v>1</v>
      </c>
      <c r="AA8784" t="s">
        <v>28398</v>
      </c>
      <c r="AB8784" t="s">
        <v>32</v>
      </c>
      <c r="AD8784" s="27">
        <v>42442</v>
      </c>
      <c r="AH8784">
        <v>0</v>
      </c>
      <c r="AN8784" t="s">
        <v>238</v>
      </c>
      <c r="AO8784">
        <v>3</v>
      </c>
      <c r="AP8784" t="s">
        <v>239</v>
      </c>
      <c r="AQ8784" s="27">
        <v>41781</v>
      </c>
      <c r="AR8784" t="s">
        <v>240</v>
      </c>
      <c r="AS8784">
        <v>7</v>
      </c>
      <c r="AT8784" t="s">
        <v>246</v>
      </c>
      <c r="AU8784" s="27">
        <v>41781</v>
      </c>
    </row>
    <row r="8785" spans="1:47" x14ac:dyDescent="0.2">
      <c r="A8785">
        <v>8784</v>
      </c>
      <c r="B8785" t="s">
        <v>28399</v>
      </c>
      <c r="C8785" t="s">
        <v>901</v>
      </c>
      <c r="D8785" t="s">
        <v>1905</v>
      </c>
      <c r="E8785" s="27">
        <v>41761</v>
      </c>
      <c r="F8785" t="s">
        <v>233</v>
      </c>
      <c r="G8785" s="27">
        <v>34205</v>
      </c>
      <c r="H8785">
        <v>22</v>
      </c>
      <c r="I8785" t="s">
        <v>259</v>
      </c>
      <c r="J8785" t="s">
        <v>353</v>
      </c>
      <c r="K8785">
        <v>0</v>
      </c>
      <c r="L8785">
        <v>2</v>
      </c>
      <c r="M8785">
        <v>0</v>
      </c>
      <c r="N8785">
        <v>0</v>
      </c>
      <c r="O8785">
        <v>0</v>
      </c>
      <c r="P8785">
        <v>-1</v>
      </c>
      <c r="Q8785" s="28">
        <v>41760.281944444447</v>
      </c>
      <c r="R8785" s="28">
        <v>41762.177083333336</v>
      </c>
      <c r="S8785" t="s">
        <v>28400</v>
      </c>
      <c r="T8785" s="27">
        <v>41760</v>
      </c>
      <c r="V8785">
        <v>1</v>
      </c>
      <c r="W8785" t="s">
        <v>32</v>
      </c>
      <c r="X8785" t="s">
        <v>268</v>
      </c>
      <c r="Y8785">
        <v>0</v>
      </c>
      <c r="AB8785" t="s">
        <v>237</v>
      </c>
      <c r="AH8785">
        <v>0</v>
      </c>
      <c r="AN8785" t="s">
        <v>238</v>
      </c>
      <c r="AO8785">
        <v>4</v>
      </c>
      <c r="AP8785" t="s">
        <v>239</v>
      </c>
      <c r="AQ8785" s="27">
        <v>41761</v>
      </c>
      <c r="AR8785" t="s">
        <v>240</v>
      </c>
      <c r="AS8785">
        <v>2</v>
      </c>
      <c r="AT8785" t="s">
        <v>239</v>
      </c>
      <c r="AU8785" s="27">
        <v>41761</v>
      </c>
    </row>
    <row r="8786" spans="1:47" x14ac:dyDescent="0.2">
      <c r="A8786">
        <v>8785</v>
      </c>
      <c r="B8786" t="s">
        <v>28401</v>
      </c>
      <c r="C8786" t="s">
        <v>28402</v>
      </c>
      <c r="D8786" t="s">
        <v>629</v>
      </c>
      <c r="E8786" s="27">
        <v>41298</v>
      </c>
      <c r="F8786" t="s">
        <v>294</v>
      </c>
      <c r="G8786" s="27">
        <v>32423</v>
      </c>
      <c r="H8786">
        <v>27</v>
      </c>
      <c r="I8786" t="s">
        <v>244</v>
      </c>
      <c r="J8786" t="s">
        <v>353</v>
      </c>
      <c r="K8786">
        <v>0</v>
      </c>
      <c r="L8786">
        <v>3</v>
      </c>
      <c r="M8786">
        <v>0</v>
      </c>
      <c r="N8786">
        <v>0</v>
      </c>
      <c r="O8786">
        <v>0</v>
      </c>
      <c r="P8786">
        <v>0</v>
      </c>
      <c r="Q8786" s="28">
        <v>41298.06527777778</v>
      </c>
      <c r="R8786" s="28">
        <v>41298.265277777777</v>
      </c>
      <c r="S8786" t="s">
        <v>28403</v>
      </c>
      <c r="T8786" s="27">
        <v>41297</v>
      </c>
      <c r="V8786">
        <v>1</v>
      </c>
      <c r="W8786" t="s">
        <v>36</v>
      </c>
      <c r="X8786" t="s">
        <v>1280</v>
      </c>
      <c r="Y8786">
        <v>0</v>
      </c>
      <c r="AB8786" t="s">
        <v>237</v>
      </c>
      <c r="AH8786">
        <v>0</v>
      </c>
      <c r="AN8786" t="s">
        <v>238</v>
      </c>
      <c r="AO8786">
        <v>3</v>
      </c>
      <c r="AP8786" t="s">
        <v>239</v>
      </c>
      <c r="AQ8786" s="27">
        <v>41298</v>
      </c>
      <c r="AR8786" t="s">
        <v>240</v>
      </c>
      <c r="AS8786">
        <v>3</v>
      </c>
      <c r="AT8786" t="s">
        <v>239</v>
      </c>
      <c r="AU8786" s="27">
        <v>41298</v>
      </c>
    </row>
    <row r="8787" spans="1:47" x14ac:dyDescent="0.2">
      <c r="A8787">
        <v>8786</v>
      </c>
      <c r="B8787" t="s">
        <v>28404</v>
      </c>
      <c r="C8787" t="s">
        <v>28405</v>
      </c>
      <c r="D8787" t="s">
        <v>6870</v>
      </c>
      <c r="E8787" s="27">
        <v>41662</v>
      </c>
      <c r="F8787" t="s">
        <v>233</v>
      </c>
      <c r="G8787" s="27">
        <v>31196</v>
      </c>
      <c r="H8787">
        <v>30</v>
      </c>
      <c r="I8787" t="s">
        <v>244</v>
      </c>
      <c r="J8787" t="s">
        <v>250</v>
      </c>
      <c r="K8787">
        <v>0</v>
      </c>
      <c r="L8787">
        <v>2</v>
      </c>
      <c r="M8787">
        <v>1</v>
      </c>
      <c r="N8787">
        <v>0</v>
      </c>
      <c r="O8787">
        <v>1</v>
      </c>
      <c r="P8787">
        <v>-1</v>
      </c>
      <c r="Q8787" s="28">
        <v>41661.493750000001</v>
      </c>
      <c r="R8787" s="28">
        <v>41663.369444444441</v>
      </c>
      <c r="S8787" t="s">
        <v>28406</v>
      </c>
      <c r="T8787" s="27">
        <v>41661</v>
      </c>
      <c r="V8787">
        <v>1</v>
      </c>
      <c r="W8787" t="s">
        <v>36</v>
      </c>
      <c r="X8787" t="s">
        <v>729</v>
      </c>
      <c r="Y8787">
        <v>0</v>
      </c>
      <c r="AB8787" t="s">
        <v>237</v>
      </c>
      <c r="AH8787">
        <v>0</v>
      </c>
      <c r="AN8787" t="s">
        <v>238</v>
      </c>
      <c r="AO8787">
        <v>2</v>
      </c>
      <c r="AP8787" t="s">
        <v>239</v>
      </c>
      <c r="AQ8787" s="27">
        <v>41662</v>
      </c>
      <c r="AR8787" t="s">
        <v>240</v>
      </c>
      <c r="AS8787">
        <v>2</v>
      </c>
      <c r="AT8787" t="s">
        <v>239</v>
      </c>
      <c r="AU8787" s="27">
        <v>41662</v>
      </c>
    </row>
    <row r="8788" spans="1:47" x14ac:dyDescent="0.2">
      <c r="A8788">
        <v>8787</v>
      </c>
      <c r="B8788" t="s">
        <v>28407</v>
      </c>
      <c r="C8788" t="s">
        <v>23570</v>
      </c>
      <c r="D8788" t="s">
        <v>28408</v>
      </c>
      <c r="E8788" s="27">
        <v>41412</v>
      </c>
      <c r="F8788" t="s">
        <v>294</v>
      </c>
      <c r="G8788" s="27">
        <v>30347</v>
      </c>
      <c r="H8788">
        <v>33</v>
      </c>
      <c r="I8788" t="s">
        <v>244</v>
      </c>
      <c r="J8788" t="s">
        <v>245</v>
      </c>
      <c r="K8788">
        <v>0</v>
      </c>
      <c r="L8788">
        <v>6</v>
      </c>
      <c r="M8788">
        <v>0</v>
      </c>
      <c r="N8788">
        <v>0</v>
      </c>
      <c r="O8788">
        <v>3</v>
      </c>
      <c r="P8788">
        <v>-2</v>
      </c>
      <c r="Q8788" s="28">
        <v>41410.390277777777</v>
      </c>
      <c r="R8788" s="28">
        <v>41412.288888888892</v>
      </c>
      <c r="S8788" t="s">
        <v>28409</v>
      </c>
      <c r="T8788" s="27">
        <v>41410</v>
      </c>
      <c r="V8788">
        <v>2</v>
      </c>
      <c r="W8788" t="s">
        <v>32</v>
      </c>
      <c r="X8788" t="s">
        <v>371</v>
      </c>
      <c r="Y8788">
        <v>1</v>
      </c>
      <c r="AA8788" t="s">
        <v>28410</v>
      </c>
      <c r="AB8788" t="s">
        <v>32</v>
      </c>
      <c r="AD8788" s="27">
        <v>41678</v>
      </c>
      <c r="AE8788" t="s">
        <v>8287</v>
      </c>
      <c r="AH8788">
        <v>1</v>
      </c>
      <c r="AJ8788" t="s">
        <v>28410</v>
      </c>
      <c r="AK8788" t="s">
        <v>255</v>
      </c>
      <c r="AL8788" s="27">
        <v>41678</v>
      </c>
      <c r="AM8788" t="s">
        <v>8287</v>
      </c>
      <c r="AN8788" t="s">
        <v>238</v>
      </c>
      <c r="AO8788">
        <v>2</v>
      </c>
      <c r="AP8788" t="s">
        <v>239</v>
      </c>
      <c r="AQ8788" s="27">
        <v>41412</v>
      </c>
      <c r="AR8788" t="s">
        <v>240</v>
      </c>
      <c r="AS8788">
        <v>6</v>
      </c>
      <c r="AT8788" t="s">
        <v>246</v>
      </c>
      <c r="AU8788" s="27">
        <v>41412</v>
      </c>
    </row>
    <row r="8789" spans="1:47" x14ac:dyDescent="0.2">
      <c r="A8789">
        <v>8788</v>
      </c>
      <c r="B8789" t="s">
        <v>28411</v>
      </c>
      <c r="C8789" t="s">
        <v>28412</v>
      </c>
      <c r="D8789" t="s">
        <v>21184</v>
      </c>
      <c r="E8789" s="27">
        <v>41413</v>
      </c>
      <c r="F8789" t="s">
        <v>233</v>
      </c>
      <c r="G8789" s="27">
        <v>33898</v>
      </c>
      <c r="H8789">
        <v>23</v>
      </c>
      <c r="I8789" t="s">
        <v>259</v>
      </c>
      <c r="J8789" t="s">
        <v>250</v>
      </c>
      <c r="K8789">
        <v>0</v>
      </c>
      <c r="L8789">
        <v>9</v>
      </c>
      <c r="M8789">
        <v>0</v>
      </c>
      <c r="N8789">
        <v>0</v>
      </c>
      <c r="O8789">
        <v>4</v>
      </c>
      <c r="P8789">
        <v>-33</v>
      </c>
      <c r="Q8789" s="28">
        <v>41380.388194444444</v>
      </c>
      <c r="R8789" s="28">
        <v>41543.290277777778</v>
      </c>
      <c r="S8789" t="s">
        <v>28413</v>
      </c>
      <c r="U8789" s="27">
        <v>41380</v>
      </c>
      <c r="V8789">
        <v>33</v>
      </c>
      <c r="W8789" t="s">
        <v>32</v>
      </c>
      <c r="X8789" t="s">
        <v>274</v>
      </c>
      <c r="Y8789">
        <v>0</v>
      </c>
      <c r="AB8789" t="s">
        <v>237</v>
      </c>
      <c r="AH8789">
        <v>0</v>
      </c>
      <c r="AN8789" t="s">
        <v>238</v>
      </c>
      <c r="AO8789">
        <v>8</v>
      </c>
      <c r="AP8789" t="s">
        <v>269</v>
      </c>
      <c r="AQ8789" s="27">
        <v>41413</v>
      </c>
      <c r="AR8789" t="s">
        <v>240</v>
      </c>
      <c r="AS8789">
        <v>9</v>
      </c>
      <c r="AT8789" t="s">
        <v>269</v>
      </c>
      <c r="AU8789" s="27">
        <v>41413</v>
      </c>
    </row>
    <row r="8790" spans="1:47" x14ac:dyDescent="0.2">
      <c r="A8790">
        <v>8789</v>
      </c>
      <c r="B8790" t="s">
        <v>28414</v>
      </c>
      <c r="C8790" t="s">
        <v>28415</v>
      </c>
      <c r="D8790" t="s">
        <v>1460</v>
      </c>
      <c r="E8790" s="27">
        <v>41725</v>
      </c>
      <c r="F8790" t="s">
        <v>233</v>
      </c>
      <c r="G8790" s="27">
        <v>33543</v>
      </c>
      <c r="H8790">
        <v>24</v>
      </c>
      <c r="I8790" t="s">
        <v>259</v>
      </c>
      <c r="J8790" t="s">
        <v>245</v>
      </c>
      <c r="K8790">
        <v>0</v>
      </c>
      <c r="L8790">
        <v>2</v>
      </c>
      <c r="M8790">
        <v>0</v>
      </c>
      <c r="N8790">
        <v>0</v>
      </c>
      <c r="O8790">
        <v>2</v>
      </c>
      <c r="P8790">
        <v>0</v>
      </c>
      <c r="Q8790" s="28">
        <v>41725.144444444442</v>
      </c>
      <c r="R8790" s="28">
        <v>41725.356249999997</v>
      </c>
      <c r="S8790" t="s">
        <v>28416</v>
      </c>
      <c r="T8790" s="27">
        <v>41725</v>
      </c>
      <c r="V8790">
        <v>0</v>
      </c>
      <c r="W8790" t="s">
        <v>36</v>
      </c>
      <c r="X8790" t="s">
        <v>263</v>
      </c>
      <c r="Y8790">
        <v>0</v>
      </c>
      <c r="AB8790" t="s">
        <v>237</v>
      </c>
      <c r="AH8790">
        <v>0</v>
      </c>
      <c r="AN8790" t="s">
        <v>238</v>
      </c>
      <c r="AO8790">
        <v>3</v>
      </c>
      <c r="AP8790" t="s">
        <v>239</v>
      </c>
      <c r="AQ8790" s="27">
        <v>41725</v>
      </c>
      <c r="AR8790" t="s">
        <v>240</v>
      </c>
      <c r="AS8790">
        <v>2</v>
      </c>
      <c r="AT8790" t="s">
        <v>239</v>
      </c>
      <c r="AU8790" s="27">
        <v>41725</v>
      </c>
    </row>
    <row r="8791" spans="1:47" x14ac:dyDescent="0.2">
      <c r="A8791">
        <v>8790</v>
      </c>
      <c r="B8791" t="s">
        <v>28417</v>
      </c>
      <c r="C8791" t="s">
        <v>28418</v>
      </c>
      <c r="D8791" t="s">
        <v>28419</v>
      </c>
      <c r="E8791" s="27">
        <v>41592</v>
      </c>
      <c r="F8791" t="s">
        <v>233</v>
      </c>
      <c r="G8791" s="27">
        <v>23327</v>
      </c>
      <c r="H8791">
        <v>52</v>
      </c>
      <c r="I8791" t="s">
        <v>234</v>
      </c>
      <c r="J8791" t="s">
        <v>1115</v>
      </c>
      <c r="K8791">
        <v>0</v>
      </c>
      <c r="L8791">
        <v>1</v>
      </c>
      <c r="M8791">
        <v>0</v>
      </c>
      <c r="N8791">
        <v>0</v>
      </c>
      <c r="O8791">
        <v>0</v>
      </c>
      <c r="P8791">
        <v>-1</v>
      </c>
      <c r="Q8791" s="28">
        <v>41591.533333333333</v>
      </c>
      <c r="R8791" s="28">
        <v>41592.34097222222</v>
      </c>
      <c r="S8791" t="s">
        <v>28420</v>
      </c>
      <c r="T8791" s="27">
        <v>41591</v>
      </c>
      <c r="V8791">
        <v>1</v>
      </c>
      <c r="W8791" t="s">
        <v>32</v>
      </c>
      <c r="X8791" t="s">
        <v>359</v>
      </c>
      <c r="Y8791">
        <v>0</v>
      </c>
      <c r="AB8791" t="s">
        <v>237</v>
      </c>
      <c r="AH8791">
        <v>0</v>
      </c>
      <c r="AN8791" t="s">
        <v>238</v>
      </c>
      <c r="AO8791">
        <v>1</v>
      </c>
      <c r="AP8791" t="s">
        <v>239</v>
      </c>
      <c r="AQ8791" s="27">
        <v>41592</v>
      </c>
      <c r="AR8791" t="s">
        <v>240</v>
      </c>
      <c r="AS8791">
        <v>1</v>
      </c>
      <c r="AT8791" t="s">
        <v>239</v>
      </c>
      <c r="AU8791" s="27">
        <v>41592</v>
      </c>
    </row>
    <row r="8792" spans="1:47" x14ac:dyDescent="0.2">
      <c r="A8792">
        <v>8791</v>
      </c>
      <c r="B8792" t="s">
        <v>28421</v>
      </c>
      <c r="C8792" t="s">
        <v>28422</v>
      </c>
      <c r="D8792" t="s">
        <v>12335</v>
      </c>
      <c r="E8792" s="27">
        <v>41368</v>
      </c>
      <c r="F8792" t="s">
        <v>294</v>
      </c>
      <c r="G8792" s="27">
        <v>31852</v>
      </c>
      <c r="H8792">
        <v>29</v>
      </c>
      <c r="I8792" t="s">
        <v>244</v>
      </c>
      <c r="J8792" t="s">
        <v>245</v>
      </c>
      <c r="K8792">
        <v>0</v>
      </c>
      <c r="L8792">
        <v>6</v>
      </c>
      <c r="M8792">
        <v>0</v>
      </c>
      <c r="N8792">
        <v>0</v>
      </c>
      <c r="O8792">
        <v>0</v>
      </c>
      <c r="P8792">
        <v>-1</v>
      </c>
      <c r="Q8792" s="28">
        <v>41367.51458333333</v>
      </c>
      <c r="R8792" s="28">
        <v>41367.043749999997</v>
      </c>
      <c r="S8792" t="s">
        <v>28423</v>
      </c>
      <c r="T8792" s="27">
        <v>41366</v>
      </c>
      <c r="V8792">
        <v>2</v>
      </c>
      <c r="W8792" t="s">
        <v>36</v>
      </c>
      <c r="X8792" t="s">
        <v>279</v>
      </c>
      <c r="Y8792">
        <v>0</v>
      </c>
      <c r="AB8792" t="s">
        <v>237</v>
      </c>
      <c r="AH8792">
        <v>0</v>
      </c>
      <c r="AN8792" t="s">
        <v>238</v>
      </c>
      <c r="AO8792">
        <v>3</v>
      </c>
      <c r="AP8792" t="s">
        <v>239</v>
      </c>
      <c r="AQ8792" s="27">
        <v>41368</v>
      </c>
      <c r="AR8792" t="s">
        <v>240</v>
      </c>
      <c r="AS8792">
        <v>6</v>
      </c>
      <c r="AT8792" t="s">
        <v>246</v>
      </c>
      <c r="AU8792" s="27">
        <v>41368</v>
      </c>
    </row>
    <row r="8793" spans="1:47" x14ac:dyDescent="0.2">
      <c r="A8793">
        <v>8792</v>
      </c>
      <c r="B8793" t="s">
        <v>28424</v>
      </c>
      <c r="C8793" t="s">
        <v>292</v>
      </c>
      <c r="D8793" t="s">
        <v>28425</v>
      </c>
      <c r="E8793" s="27">
        <v>41661</v>
      </c>
      <c r="F8793" t="s">
        <v>294</v>
      </c>
      <c r="G8793" s="27">
        <v>27101</v>
      </c>
      <c r="H8793">
        <v>42</v>
      </c>
      <c r="I8793" t="s">
        <v>244</v>
      </c>
      <c r="J8793" t="s">
        <v>245</v>
      </c>
      <c r="K8793">
        <v>0</v>
      </c>
      <c r="L8793">
        <v>2</v>
      </c>
      <c r="M8793">
        <v>0</v>
      </c>
      <c r="N8793">
        <v>0</v>
      </c>
      <c r="O8793">
        <v>0</v>
      </c>
      <c r="P8793">
        <v>-1</v>
      </c>
      <c r="Q8793" s="28">
        <v>41660.390972222223</v>
      </c>
      <c r="R8793" s="28">
        <v>41662.179861111108</v>
      </c>
      <c r="S8793" t="s">
        <v>28426</v>
      </c>
      <c r="T8793" s="27">
        <v>41660</v>
      </c>
      <c r="V8793">
        <v>1</v>
      </c>
      <c r="W8793" t="s">
        <v>32</v>
      </c>
      <c r="X8793" t="s">
        <v>1051</v>
      </c>
      <c r="Y8793">
        <v>1</v>
      </c>
      <c r="AA8793" t="s">
        <v>28427</v>
      </c>
      <c r="AB8793" t="s">
        <v>32</v>
      </c>
      <c r="AC8793">
        <v>178</v>
      </c>
      <c r="AD8793" s="27">
        <v>42154</v>
      </c>
      <c r="AE8793" t="s">
        <v>359</v>
      </c>
      <c r="AF8793" s="27">
        <v>42332</v>
      </c>
      <c r="AG8793" s="27">
        <v>42332</v>
      </c>
      <c r="AH8793">
        <v>0</v>
      </c>
      <c r="AN8793" t="s">
        <v>238</v>
      </c>
      <c r="AO8793">
        <v>1</v>
      </c>
      <c r="AP8793" t="s">
        <v>239</v>
      </c>
      <c r="AQ8793" s="27">
        <v>41661</v>
      </c>
      <c r="AR8793" t="s">
        <v>240</v>
      </c>
      <c r="AS8793">
        <v>2</v>
      </c>
      <c r="AT8793" t="s">
        <v>239</v>
      </c>
      <c r="AU8793" s="27">
        <v>41661</v>
      </c>
    </row>
    <row r="8794" spans="1:47" x14ac:dyDescent="0.2">
      <c r="A8794">
        <v>8793</v>
      </c>
      <c r="B8794" t="s">
        <v>28428</v>
      </c>
      <c r="C8794" t="s">
        <v>24837</v>
      </c>
      <c r="D8794" t="s">
        <v>15900</v>
      </c>
      <c r="E8794" s="27">
        <v>41786</v>
      </c>
      <c r="F8794" t="s">
        <v>233</v>
      </c>
      <c r="G8794" s="27">
        <v>34653</v>
      </c>
      <c r="H8794">
        <v>21</v>
      </c>
      <c r="I8794" t="s">
        <v>259</v>
      </c>
      <c r="J8794" t="s">
        <v>245</v>
      </c>
      <c r="K8794">
        <v>0</v>
      </c>
      <c r="L8794">
        <v>3</v>
      </c>
      <c r="M8794">
        <v>0</v>
      </c>
      <c r="N8794">
        <v>0</v>
      </c>
      <c r="O8794">
        <v>0</v>
      </c>
      <c r="P8794">
        <v>0</v>
      </c>
      <c r="Q8794" s="28">
        <v>41786.154166666667</v>
      </c>
      <c r="R8794" s="28">
        <v>41786.349305555559</v>
      </c>
      <c r="S8794" t="s">
        <v>28429</v>
      </c>
      <c r="T8794" s="27">
        <v>41786</v>
      </c>
      <c r="V8794">
        <v>0</v>
      </c>
      <c r="W8794" t="s">
        <v>36</v>
      </c>
      <c r="X8794" t="s">
        <v>279</v>
      </c>
      <c r="Y8794">
        <v>0</v>
      </c>
      <c r="AB8794" t="s">
        <v>237</v>
      </c>
      <c r="AH8794">
        <v>0</v>
      </c>
      <c r="AN8794" t="s">
        <v>238</v>
      </c>
      <c r="AO8794">
        <v>5</v>
      </c>
      <c r="AP8794" t="s">
        <v>246</v>
      </c>
      <c r="AQ8794" s="27">
        <v>41786</v>
      </c>
      <c r="AR8794" t="s">
        <v>240</v>
      </c>
      <c r="AS8794">
        <v>3</v>
      </c>
      <c r="AT8794" t="s">
        <v>239</v>
      </c>
      <c r="AU8794" s="27">
        <v>41786</v>
      </c>
    </row>
    <row r="8795" spans="1:47" x14ac:dyDescent="0.2">
      <c r="A8795">
        <v>8794</v>
      </c>
      <c r="B8795" t="s">
        <v>28430</v>
      </c>
      <c r="C8795" t="s">
        <v>28431</v>
      </c>
      <c r="D8795" t="s">
        <v>1569</v>
      </c>
      <c r="E8795" s="27">
        <v>41364</v>
      </c>
      <c r="F8795" t="s">
        <v>294</v>
      </c>
      <c r="G8795" s="27">
        <v>31410</v>
      </c>
      <c r="H8795">
        <v>30</v>
      </c>
      <c r="I8795" t="s">
        <v>244</v>
      </c>
      <c r="J8795" t="s">
        <v>245</v>
      </c>
      <c r="K8795">
        <v>0</v>
      </c>
      <c r="L8795">
        <v>2</v>
      </c>
      <c r="M8795">
        <v>0</v>
      </c>
      <c r="N8795">
        <v>1</v>
      </c>
      <c r="O8795">
        <v>1</v>
      </c>
      <c r="P8795">
        <v>0</v>
      </c>
      <c r="Q8795" s="28">
        <v>41364.186805555553</v>
      </c>
      <c r="R8795" s="28">
        <v>41364.3125</v>
      </c>
      <c r="S8795" t="s">
        <v>28432</v>
      </c>
      <c r="T8795" s="27">
        <v>41364</v>
      </c>
      <c r="V8795">
        <v>0</v>
      </c>
      <c r="W8795" t="s">
        <v>32</v>
      </c>
      <c r="X8795" t="s">
        <v>364</v>
      </c>
      <c r="Y8795">
        <v>0</v>
      </c>
      <c r="AB8795" t="s">
        <v>237</v>
      </c>
      <c r="AH8795">
        <v>0</v>
      </c>
      <c r="AN8795" t="s">
        <v>238</v>
      </c>
      <c r="AO8795">
        <v>2</v>
      </c>
      <c r="AP8795" t="s">
        <v>239</v>
      </c>
      <c r="AQ8795" s="27">
        <v>41364</v>
      </c>
      <c r="AR8795" t="s">
        <v>240</v>
      </c>
      <c r="AS8795">
        <v>2</v>
      </c>
      <c r="AT8795" t="s">
        <v>239</v>
      </c>
      <c r="AU8795" s="27">
        <v>41364</v>
      </c>
    </row>
    <row r="8796" spans="1:47" x14ac:dyDescent="0.2">
      <c r="A8796">
        <v>8795</v>
      </c>
      <c r="B8796" t="s">
        <v>28433</v>
      </c>
      <c r="C8796" t="s">
        <v>1916</v>
      </c>
      <c r="D8796" t="s">
        <v>1110</v>
      </c>
      <c r="E8796" s="27">
        <v>41742</v>
      </c>
      <c r="F8796" t="s">
        <v>233</v>
      </c>
      <c r="G8796" s="27">
        <v>30202</v>
      </c>
      <c r="H8796">
        <v>33</v>
      </c>
      <c r="I8796" t="s">
        <v>244</v>
      </c>
      <c r="J8796" t="s">
        <v>250</v>
      </c>
      <c r="K8796">
        <v>0</v>
      </c>
      <c r="L8796">
        <v>3</v>
      </c>
      <c r="M8796">
        <v>0</v>
      </c>
      <c r="N8796">
        <v>0</v>
      </c>
      <c r="O8796">
        <v>3</v>
      </c>
      <c r="P8796">
        <v>-1</v>
      </c>
      <c r="Q8796" s="28">
        <v>41741.074999999997</v>
      </c>
      <c r="R8796" s="28">
        <v>41743.122916666667</v>
      </c>
      <c r="S8796" t="s">
        <v>28434</v>
      </c>
      <c r="U8796" s="27">
        <v>41740</v>
      </c>
      <c r="V8796">
        <v>2</v>
      </c>
      <c r="W8796" t="s">
        <v>32</v>
      </c>
      <c r="X8796" t="s">
        <v>274</v>
      </c>
      <c r="Y8796">
        <v>0</v>
      </c>
      <c r="AB8796" t="s">
        <v>237</v>
      </c>
      <c r="AH8796">
        <v>0</v>
      </c>
      <c r="AN8796" t="s">
        <v>238</v>
      </c>
      <c r="AO8796">
        <v>2</v>
      </c>
      <c r="AP8796" t="s">
        <v>239</v>
      </c>
      <c r="AQ8796" s="27">
        <v>41742</v>
      </c>
      <c r="AR8796" t="s">
        <v>240</v>
      </c>
      <c r="AS8796">
        <v>3</v>
      </c>
      <c r="AT8796" t="s">
        <v>239</v>
      </c>
      <c r="AU8796" s="27">
        <v>41742</v>
      </c>
    </row>
    <row r="8797" spans="1:47" x14ac:dyDescent="0.2">
      <c r="A8797">
        <v>8796</v>
      </c>
      <c r="B8797" t="s">
        <v>28435</v>
      </c>
      <c r="C8797" t="s">
        <v>28436</v>
      </c>
      <c r="D8797" t="s">
        <v>28437</v>
      </c>
      <c r="E8797" s="27">
        <v>41856</v>
      </c>
      <c r="F8797" t="s">
        <v>233</v>
      </c>
      <c r="G8797" s="27">
        <v>18750</v>
      </c>
      <c r="H8797">
        <v>64</v>
      </c>
      <c r="I8797" t="s">
        <v>234</v>
      </c>
      <c r="J8797" t="s">
        <v>245</v>
      </c>
      <c r="K8797">
        <v>0</v>
      </c>
      <c r="L8797">
        <v>1</v>
      </c>
      <c r="M8797">
        <v>0</v>
      </c>
      <c r="N8797">
        <v>0</v>
      </c>
      <c r="O8797">
        <v>0</v>
      </c>
      <c r="P8797">
        <v>0</v>
      </c>
      <c r="Q8797" s="28">
        <v>41856.50277777778</v>
      </c>
      <c r="R8797" s="28">
        <v>41857.157638888886</v>
      </c>
      <c r="S8797" t="s">
        <v>28438</v>
      </c>
      <c r="T8797" s="27">
        <v>41855</v>
      </c>
      <c r="V8797">
        <v>1</v>
      </c>
      <c r="W8797" t="s">
        <v>36</v>
      </c>
      <c r="X8797" t="s">
        <v>279</v>
      </c>
      <c r="Y8797">
        <v>0</v>
      </c>
      <c r="AB8797" t="s">
        <v>237</v>
      </c>
      <c r="AH8797">
        <v>0</v>
      </c>
      <c r="AN8797" t="s">
        <v>238</v>
      </c>
      <c r="AO8797">
        <v>1</v>
      </c>
      <c r="AP8797" t="s">
        <v>239</v>
      </c>
      <c r="AQ8797" s="27">
        <v>41856</v>
      </c>
      <c r="AR8797" t="s">
        <v>240</v>
      </c>
      <c r="AS8797">
        <v>1</v>
      </c>
      <c r="AT8797" t="s">
        <v>239</v>
      </c>
      <c r="AU8797" s="27">
        <v>41856</v>
      </c>
    </row>
    <row r="8798" spans="1:47" x14ac:dyDescent="0.2">
      <c r="A8798">
        <v>8797</v>
      </c>
      <c r="B8798" t="s">
        <v>28439</v>
      </c>
      <c r="C8798" t="s">
        <v>28440</v>
      </c>
      <c r="D8798" t="s">
        <v>929</v>
      </c>
      <c r="E8798" s="27">
        <v>41493</v>
      </c>
      <c r="F8798" t="s">
        <v>233</v>
      </c>
      <c r="G8798" s="27">
        <v>30072</v>
      </c>
      <c r="H8798">
        <v>33</v>
      </c>
      <c r="I8798" t="s">
        <v>244</v>
      </c>
      <c r="J8798" t="s">
        <v>250</v>
      </c>
      <c r="K8798">
        <v>0</v>
      </c>
      <c r="L8798">
        <v>5</v>
      </c>
      <c r="M8798">
        <v>0</v>
      </c>
      <c r="N8798">
        <v>0</v>
      </c>
      <c r="O8798">
        <v>0</v>
      </c>
      <c r="P8798">
        <v>-1</v>
      </c>
      <c r="Q8798" s="28">
        <v>41492.227777777778</v>
      </c>
      <c r="R8798" s="28">
        <v>41537.23541666667</v>
      </c>
      <c r="S8798" t="s">
        <v>28441</v>
      </c>
      <c r="T8798" s="27">
        <v>41492</v>
      </c>
      <c r="V8798">
        <v>1</v>
      </c>
      <c r="W8798" t="s">
        <v>32</v>
      </c>
      <c r="X8798" t="s">
        <v>588</v>
      </c>
      <c r="Y8798">
        <v>0</v>
      </c>
      <c r="AB8798" t="s">
        <v>237</v>
      </c>
      <c r="AH8798">
        <v>0</v>
      </c>
      <c r="AN8798" t="s">
        <v>238</v>
      </c>
      <c r="AO8798">
        <v>4</v>
      </c>
      <c r="AP8798" t="s">
        <v>239</v>
      </c>
      <c r="AQ8798" s="27">
        <v>41493</v>
      </c>
      <c r="AR8798" t="s">
        <v>240</v>
      </c>
      <c r="AS8798">
        <v>5</v>
      </c>
      <c r="AT8798" t="s">
        <v>246</v>
      </c>
      <c r="AU8798" s="27">
        <v>41493</v>
      </c>
    </row>
    <row r="8799" spans="1:47" x14ac:dyDescent="0.2">
      <c r="A8799">
        <v>8798</v>
      </c>
      <c r="B8799" t="s">
        <v>28442</v>
      </c>
      <c r="C8799" t="s">
        <v>26086</v>
      </c>
      <c r="D8799" t="s">
        <v>2717</v>
      </c>
      <c r="E8799" s="27">
        <v>41629</v>
      </c>
      <c r="F8799" t="s">
        <v>233</v>
      </c>
      <c r="G8799" s="27">
        <v>28597</v>
      </c>
      <c r="H8799">
        <v>38</v>
      </c>
      <c r="I8799" t="s">
        <v>244</v>
      </c>
      <c r="J8799" t="s">
        <v>353</v>
      </c>
      <c r="K8799">
        <v>0</v>
      </c>
      <c r="L8799">
        <v>1</v>
      </c>
      <c r="M8799">
        <v>0</v>
      </c>
      <c r="N8799">
        <v>0</v>
      </c>
      <c r="O8799">
        <v>1</v>
      </c>
      <c r="P8799">
        <v>-1</v>
      </c>
      <c r="Q8799" s="28">
        <v>41628.323611111111</v>
      </c>
      <c r="R8799" s="28">
        <v>41632.507638888892</v>
      </c>
      <c r="S8799" t="s">
        <v>28443</v>
      </c>
      <c r="T8799" s="27">
        <v>41628</v>
      </c>
      <c r="V8799">
        <v>1</v>
      </c>
      <c r="W8799" t="s">
        <v>32</v>
      </c>
      <c r="X8799" t="s">
        <v>254</v>
      </c>
      <c r="Y8799">
        <v>0</v>
      </c>
      <c r="AB8799" t="s">
        <v>237</v>
      </c>
      <c r="AH8799">
        <v>0</v>
      </c>
      <c r="AN8799" t="s">
        <v>238</v>
      </c>
      <c r="AO8799">
        <v>1</v>
      </c>
      <c r="AP8799" t="s">
        <v>239</v>
      </c>
      <c r="AQ8799" s="27">
        <v>41629</v>
      </c>
      <c r="AR8799" t="s">
        <v>240</v>
      </c>
      <c r="AS8799">
        <v>1</v>
      </c>
      <c r="AT8799" t="s">
        <v>239</v>
      </c>
      <c r="AU8799" s="27">
        <v>41629</v>
      </c>
    </row>
    <row r="8800" spans="1:47" x14ac:dyDescent="0.2">
      <c r="A8800">
        <v>8799</v>
      </c>
      <c r="B8800" t="s">
        <v>28444</v>
      </c>
      <c r="C8800" t="s">
        <v>914</v>
      </c>
      <c r="D8800" t="s">
        <v>2972</v>
      </c>
      <c r="E8800" s="27">
        <v>41671</v>
      </c>
      <c r="F8800" t="s">
        <v>233</v>
      </c>
      <c r="G8800" s="27">
        <v>34754</v>
      </c>
      <c r="H8800">
        <v>21</v>
      </c>
      <c r="I8800" t="s">
        <v>259</v>
      </c>
      <c r="J8800" t="s">
        <v>250</v>
      </c>
      <c r="K8800">
        <v>0</v>
      </c>
      <c r="L8800">
        <v>6</v>
      </c>
      <c r="M8800">
        <v>0</v>
      </c>
      <c r="N8800">
        <v>1</v>
      </c>
      <c r="O8800">
        <v>2</v>
      </c>
      <c r="P8800">
        <v>-1</v>
      </c>
      <c r="Q8800" s="28">
        <v>41670.506249999999</v>
      </c>
      <c r="R8800" s="28">
        <v>41678.098611111112</v>
      </c>
      <c r="S8800" t="s">
        <v>28445</v>
      </c>
      <c r="T8800" s="27">
        <v>41670</v>
      </c>
      <c r="V8800">
        <v>1</v>
      </c>
      <c r="W8800" t="s">
        <v>32</v>
      </c>
      <c r="X8800" t="s">
        <v>261</v>
      </c>
      <c r="Y8800">
        <v>1</v>
      </c>
      <c r="AA8800" t="s">
        <v>28446</v>
      </c>
      <c r="AB8800" t="s">
        <v>36</v>
      </c>
      <c r="AC8800">
        <v>0</v>
      </c>
      <c r="AD8800" s="27">
        <v>41727</v>
      </c>
      <c r="AE8800" t="s">
        <v>412</v>
      </c>
      <c r="AF8800" s="27">
        <v>41727</v>
      </c>
      <c r="AG8800" s="27">
        <v>41741</v>
      </c>
      <c r="AH8800">
        <v>0</v>
      </c>
      <c r="AN8800" t="s">
        <v>238</v>
      </c>
      <c r="AO8800">
        <v>6</v>
      </c>
      <c r="AP8800" t="s">
        <v>246</v>
      </c>
      <c r="AQ8800" s="27">
        <v>41671</v>
      </c>
      <c r="AR8800" t="s">
        <v>240</v>
      </c>
      <c r="AS8800">
        <v>6</v>
      </c>
      <c r="AT8800" t="s">
        <v>246</v>
      </c>
      <c r="AU8800" s="27">
        <v>41671</v>
      </c>
    </row>
    <row r="8801" spans="1:47" x14ac:dyDescent="0.2">
      <c r="A8801">
        <v>8800</v>
      </c>
      <c r="B8801" t="s">
        <v>28447</v>
      </c>
      <c r="C8801" t="s">
        <v>23937</v>
      </c>
      <c r="D8801" t="s">
        <v>28448</v>
      </c>
      <c r="E8801" s="27">
        <v>41582</v>
      </c>
      <c r="F8801" t="s">
        <v>294</v>
      </c>
      <c r="G8801" s="27">
        <v>27500</v>
      </c>
      <c r="H8801">
        <v>41</v>
      </c>
      <c r="I8801" t="s">
        <v>244</v>
      </c>
      <c r="J8801" t="s">
        <v>245</v>
      </c>
      <c r="K8801">
        <v>0</v>
      </c>
      <c r="L8801">
        <v>4</v>
      </c>
      <c r="M8801">
        <v>0</v>
      </c>
      <c r="N8801">
        <v>0</v>
      </c>
      <c r="O8801">
        <v>9</v>
      </c>
      <c r="P8801">
        <v>2</v>
      </c>
      <c r="Q8801" s="28">
        <v>41584.477777777778</v>
      </c>
      <c r="R8801" s="28">
        <v>41585.146527777775</v>
      </c>
      <c r="S8801" t="s">
        <v>28449</v>
      </c>
      <c r="T8801" s="27">
        <v>41577</v>
      </c>
      <c r="V8801">
        <v>5</v>
      </c>
      <c r="W8801" t="s">
        <v>36</v>
      </c>
      <c r="X8801" t="s">
        <v>404</v>
      </c>
      <c r="Y8801">
        <v>1</v>
      </c>
      <c r="AA8801" t="s">
        <v>28450</v>
      </c>
      <c r="AB8801" t="s">
        <v>32</v>
      </c>
      <c r="AC8801">
        <v>0</v>
      </c>
      <c r="AD8801" s="27">
        <v>41584</v>
      </c>
      <c r="AE8801" t="s">
        <v>983</v>
      </c>
      <c r="AF8801" s="27">
        <v>41584</v>
      </c>
      <c r="AG8801" s="27">
        <v>41585</v>
      </c>
      <c r="AH8801">
        <v>0</v>
      </c>
      <c r="AN8801" t="s">
        <v>238</v>
      </c>
      <c r="AO8801">
        <v>1</v>
      </c>
      <c r="AP8801" t="s">
        <v>239</v>
      </c>
      <c r="AQ8801" s="27">
        <v>41582</v>
      </c>
      <c r="AR8801" t="s">
        <v>240</v>
      </c>
      <c r="AS8801">
        <v>4</v>
      </c>
      <c r="AT8801" t="s">
        <v>239</v>
      </c>
      <c r="AU8801" s="27">
        <v>41582</v>
      </c>
    </row>
    <row r="8802" spans="1:47" x14ac:dyDescent="0.2">
      <c r="A8802">
        <v>8801</v>
      </c>
      <c r="B8802" t="s">
        <v>28451</v>
      </c>
      <c r="C8802" t="s">
        <v>28452</v>
      </c>
      <c r="D8802" t="s">
        <v>28453</v>
      </c>
      <c r="E8802" s="27">
        <v>41796</v>
      </c>
      <c r="F8802" t="s">
        <v>233</v>
      </c>
      <c r="G8802" s="27">
        <v>32493</v>
      </c>
      <c r="H8802">
        <v>27</v>
      </c>
      <c r="I8802" t="s">
        <v>244</v>
      </c>
      <c r="J8802" t="s">
        <v>245</v>
      </c>
      <c r="K8802">
        <v>0</v>
      </c>
      <c r="L8802">
        <v>4</v>
      </c>
      <c r="M8802">
        <v>0</v>
      </c>
      <c r="N8802">
        <v>0</v>
      </c>
      <c r="O8802">
        <v>2</v>
      </c>
      <c r="P8802">
        <v>-20</v>
      </c>
      <c r="Q8802" s="28">
        <v>41776.170138888891</v>
      </c>
      <c r="R8802" s="28">
        <v>41796.463888888888</v>
      </c>
      <c r="S8802" t="s">
        <v>28454</v>
      </c>
      <c r="U8802" s="27">
        <v>41776</v>
      </c>
      <c r="V8802">
        <v>20</v>
      </c>
      <c r="W8802" t="s">
        <v>32</v>
      </c>
      <c r="X8802" t="s">
        <v>274</v>
      </c>
      <c r="Y8802">
        <v>0</v>
      </c>
      <c r="AB8802" t="s">
        <v>237</v>
      </c>
      <c r="AH8802">
        <v>0</v>
      </c>
      <c r="AN8802" t="s">
        <v>238</v>
      </c>
      <c r="AO8802">
        <v>3</v>
      </c>
      <c r="AP8802" t="s">
        <v>239</v>
      </c>
      <c r="AQ8802" s="27">
        <v>41796</v>
      </c>
      <c r="AR8802" t="s">
        <v>240</v>
      </c>
      <c r="AS8802">
        <v>4</v>
      </c>
      <c r="AT8802" t="s">
        <v>239</v>
      </c>
      <c r="AU8802" s="27">
        <v>41796</v>
      </c>
    </row>
    <row r="8803" spans="1:47" x14ac:dyDescent="0.2">
      <c r="A8803">
        <v>8802</v>
      </c>
      <c r="B8803" t="s">
        <v>28455</v>
      </c>
      <c r="C8803" t="s">
        <v>21825</v>
      </c>
      <c r="D8803" t="s">
        <v>1803</v>
      </c>
      <c r="E8803" s="27">
        <v>41322</v>
      </c>
      <c r="F8803" t="s">
        <v>294</v>
      </c>
      <c r="G8803" s="27">
        <v>32229</v>
      </c>
      <c r="H8803">
        <v>28</v>
      </c>
      <c r="I8803" t="s">
        <v>244</v>
      </c>
      <c r="J8803" t="s">
        <v>250</v>
      </c>
      <c r="K8803">
        <v>0</v>
      </c>
      <c r="L8803">
        <v>8</v>
      </c>
      <c r="M8803">
        <v>0</v>
      </c>
      <c r="N8803">
        <v>0</v>
      </c>
      <c r="O8803">
        <v>5</v>
      </c>
      <c r="P8803">
        <v>-1</v>
      </c>
      <c r="Q8803" s="28">
        <v>41321.184027777781</v>
      </c>
      <c r="R8803" s="28">
        <v>41323.186111111114</v>
      </c>
      <c r="S8803" t="s">
        <v>28456</v>
      </c>
      <c r="U8803" s="27">
        <v>41321</v>
      </c>
      <c r="V8803">
        <v>1</v>
      </c>
      <c r="W8803" t="s">
        <v>36</v>
      </c>
      <c r="X8803" t="s">
        <v>274</v>
      </c>
      <c r="Y8803">
        <v>0</v>
      </c>
      <c r="AB8803" t="s">
        <v>237</v>
      </c>
      <c r="AH8803">
        <v>0</v>
      </c>
      <c r="AN8803" t="s">
        <v>238</v>
      </c>
      <c r="AO8803">
        <v>7</v>
      </c>
      <c r="AP8803" t="s">
        <v>246</v>
      </c>
      <c r="AQ8803" s="27">
        <v>41322</v>
      </c>
      <c r="AR8803" t="s">
        <v>240</v>
      </c>
      <c r="AS8803">
        <v>8</v>
      </c>
      <c r="AT8803" t="s">
        <v>269</v>
      </c>
      <c r="AU8803" s="27">
        <v>41322</v>
      </c>
    </row>
    <row r="8804" spans="1:47" x14ac:dyDescent="0.2">
      <c r="A8804">
        <v>8803</v>
      </c>
      <c r="B8804" t="s">
        <v>28457</v>
      </c>
      <c r="C8804" t="s">
        <v>4396</v>
      </c>
      <c r="D8804" t="s">
        <v>1198</v>
      </c>
      <c r="E8804" s="27">
        <v>41339</v>
      </c>
      <c r="F8804" t="s">
        <v>233</v>
      </c>
      <c r="G8804" s="27">
        <v>32116</v>
      </c>
      <c r="H8804">
        <v>28</v>
      </c>
      <c r="I8804" t="s">
        <v>244</v>
      </c>
      <c r="J8804" t="s">
        <v>353</v>
      </c>
      <c r="K8804">
        <v>0</v>
      </c>
      <c r="L8804">
        <v>8</v>
      </c>
      <c r="M8804">
        <v>0</v>
      </c>
      <c r="N8804">
        <v>0</v>
      </c>
      <c r="O8804">
        <v>3</v>
      </c>
      <c r="S8804" t="s">
        <v>28458</v>
      </c>
      <c r="U8804" s="27">
        <v>39974</v>
      </c>
      <c r="V8804">
        <v>1365</v>
      </c>
      <c r="W8804" t="s">
        <v>32</v>
      </c>
      <c r="X8804" t="s">
        <v>274</v>
      </c>
      <c r="Y8804">
        <v>0</v>
      </c>
      <c r="AB8804" t="s">
        <v>237</v>
      </c>
      <c r="AH8804">
        <v>0</v>
      </c>
      <c r="AN8804" t="s">
        <v>238</v>
      </c>
      <c r="AO8804">
        <v>7</v>
      </c>
      <c r="AP8804" t="s">
        <v>246</v>
      </c>
      <c r="AQ8804" s="27">
        <v>41339</v>
      </c>
      <c r="AR8804" t="s">
        <v>240</v>
      </c>
      <c r="AS8804">
        <v>8</v>
      </c>
      <c r="AT8804" t="s">
        <v>269</v>
      </c>
      <c r="AU8804" s="27">
        <v>41339</v>
      </c>
    </row>
    <row r="8805" spans="1:47" x14ac:dyDescent="0.2">
      <c r="A8805">
        <v>8804</v>
      </c>
      <c r="B8805" t="s">
        <v>28459</v>
      </c>
      <c r="C8805" t="s">
        <v>726</v>
      </c>
      <c r="D8805" t="s">
        <v>28460</v>
      </c>
      <c r="E8805" s="27">
        <v>41834</v>
      </c>
      <c r="F8805" t="s">
        <v>233</v>
      </c>
      <c r="G8805" s="27">
        <v>33898</v>
      </c>
      <c r="H8805">
        <v>23</v>
      </c>
      <c r="I8805" t="s">
        <v>259</v>
      </c>
      <c r="J8805" t="s">
        <v>353</v>
      </c>
      <c r="K8805">
        <v>0</v>
      </c>
      <c r="L8805">
        <v>2</v>
      </c>
      <c r="M8805">
        <v>0</v>
      </c>
      <c r="N8805">
        <v>0</v>
      </c>
      <c r="O8805">
        <v>0</v>
      </c>
      <c r="P8805">
        <v>-1</v>
      </c>
      <c r="Q8805" s="28">
        <v>41833.311111111114</v>
      </c>
      <c r="R8805" s="28">
        <v>41835.15625</v>
      </c>
      <c r="S8805" t="s">
        <v>28461</v>
      </c>
      <c r="T8805" s="27">
        <v>41833</v>
      </c>
      <c r="V8805">
        <v>1</v>
      </c>
      <c r="W8805" t="s">
        <v>32</v>
      </c>
      <c r="X8805" t="s">
        <v>11241</v>
      </c>
      <c r="Y8805">
        <v>0</v>
      </c>
      <c r="AB8805" t="s">
        <v>237</v>
      </c>
      <c r="AH8805">
        <v>0</v>
      </c>
      <c r="AN8805" t="s">
        <v>238</v>
      </c>
      <c r="AO8805">
        <v>3</v>
      </c>
      <c r="AP8805" t="s">
        <v>239</v>
      </c>
      <c r="AQ8805" s="27">
        <v>41834</v>
      </c>
      <c r="AR8805" t="s">
        <v>240</v>
      </c>
      <c r="AS8805">
        <v>2</v>
      </c>
      <c r="AT8805" t="s">
        <v>239</v>
      </c>
      <c r="AU8805" s="27">
        <v>41834</v>
      </c>
    </row>
    <row r="8806" spans="1:47" x14ac:dyDescent="0.2">
      <c r="A8806">
        <v>8805</v>
      </c>
      <c r="B8806" t="s">
        <v>28462</v>
      </c>
      <c r="C8806" t="s">
        <v>6615</v>
      </c>
      <c r="D8806" t="s">
        <v>28463</v>
      </c>
      <c r="E8806" s="27">
        <v>41652</v>
      </c>
      <c r="F8806" t="s">
        <v>294</v>
      </c>
      <c r="G8806" s="27">
        <v>23226</v>
      </c>
      <c r="H8806">
        <v>52</v>
      </c>
      <c r="I8806" t="s">
        <v>234</v>
      </c>
      <c r="J8806" t="s">
        <v>250</v>
      </c>
      <c r="K8806">
        <v>0</v>
      </c>
      <c r="L8806">
        <v>1</v>
      </c>
      <c r="M8806">
        <v>0</v>
      </c>
      <c r="N8806">
        <v>0</v>
      </c>
      <c r="O8806">
        <v>3</v>
      </c>
      <c r="P8806">
        <v>0</v>
      </c>
      <c r="Q8806" s="28">
        <v>41652.109027777777</v>
      </c>
      <c r="R8806" s="28">
        <v>41652.323611111111</v>
      </c>
      <c r="S8806" t="s">
        <v>28464</v>
      </c>
      <c r="T8806" s="27">
        <v>41652</v>
      </c>
      <c r="V8806">
        <v>0</v>
      </c>
      <c r="W8806" t="s">
        <v>32</v>
      </c>
      <c r="X8806" t="s">
        <v>28465</v>
      </c>
      <c r="Y8806">
        <v>0</v>
      </c>
      <c r="AB8806" t="s">
        <v>237</v>
      </c>
      <c r="AH8806">
        <v>0</v>
      </c>
      <c r="AN8806" t="s">
        <v>238</v>
      </c>
      <c r="AO8806">
        <v>1</v>
      </c>
      <c r="AP8806" t="s">
        <v>239</v>
      </c>
      <c r="AQ8806" s="27">
        <v>41652</v>
      </c>
      <c r="AR8806" t="s">
        <v>240</v>
      </c>
      <c r="AS8806">
        <v>1</v>
      </c>
      <c r="AT8806" t="s">
        <v>239</v>
      </c>
      <c r="AU8806" s="27">
        <v>41652</v>
      </c>
    </row>
    <row r="8807" spans="1:47" x14ac:dyDescent="0.2">
      <c r="A8807">
        <v>8806</v>
      </c>
      <c r="B8807" t="s">
        <v>28466</v>
      </c>
      <c r="C8807" t="s">
        <v>28467</v>
      </c>
      <c r="D8807" t="s">
        <v>3281</v>
      </c>
      <c r="E8807" s="27">
        <v>41946</v>
      </c>
      <c r="F8807" t="s">
        <v>294</v>
      </c>
      <c r="G8807" s="27">
        <v>34874</v>
      </c>
      <c r="H8807">
        <v>20</v>
      </c>
      <c r="I8807" t="s">
        <v>259</v>
      </c>
      <c r="J8807" t="s">
        <v>250</v>
      </c>
      <c r="K8807">
        <v>0</v>
      </c>
      <c r="L8807">
        <v>5</v>
      </c>
      <c r="M8807">
        <v>0</v>
      </c>
      <c r="N8807">
        <v>0</v>
      </c>
      <c r="O8807">
        <v>0</v>
      </c>
      <c r="P8807">
        <v>0</v>
      </c>
      <c r="Q8807" s="28">
        <v>41946.102083333331</v>
      </c>
      <c r="R8807" s="28">
        <v>41947.463194444441</v>
      </c>
      <c r="S8807" t="s">
        <v>28468</v>
      </c>
      <c r="T8807" s="27">
        <v>41946</v>
      </c>
      <c r="V8807">
        <v>0</v>
      </c>
      <c r="W8807" t="s">
        <v>32</v>
      </c>
      <c r="X8807" t="s">
        <v>313</v>
      </c>
      <c r="Y8807">
        <v>0</v>
      </c>
      <c r="AB8807" t="s">
        <v>237</v>
      </c>
      <c r="AH8807">
        <v>0</v>
      </c>
      <c r="AN8807" t="s">
        <v>238</v>
      </c>
      <c r="AO8807">
        <v>7</v>
      </c>
      <c r="AP8807" t="s">
        <v>246</v>
      </c>
      <c r="AQ8807" s="27">
        <v>41946</v>
      </c>
      <c r="AR8807" t="s">
        <v>240</v>
      </c>
      <c r="AS8807">
        <v>5</v>
      </c>
      <c r="AT8807" t="s">
        <v>246</v>
      </c>
      <c r="AU8807" s="27">
        <v>41946</v>
      </c>
    </row>
    <row r="8808" spans="1:47" x14ac:dyDescent="0.2">
      <c r="A8808">
        <v>8807</v>
      </c>
      <c r="B8808" t="s">
        <v>28469</v>
      </c>
      <c r="C8808" t="s">
        <v>2114</v>
      </c>
      <c r="D8808" t="s">
        <v>28470</v>
      </c>
      <c r="E8808" s="27">
        <v>41709</v>
      </c>
      <c r="F8808" t="s">
        <v>233</v>
      </c>
      <c r="G8808" s="27">
        <v>34489</v>
      </c>
      <c r="H8808">
        <v>21</v>
      </c>
      <c r="I8808" t="s">
        <v>259</v>
      </c>
      <c r="J8808" t="s">
        <v>353</v>
      </c>
      <c r="K8808">
        <v>0</v>
      </c>
      <c r="L8808">
        <v>8</v>
      </c>
      <c r="M8808">
        <v>0</v>
      </c>
      <c r="N8808">
        <v>3</v>
      </c>
      <c r="O8808">
        <v>1</v>
      </c>
      <c r="P8808">
        <v>-25</v>
      </c>
      <c r="Q8808" s="28">
        <v>41684.490277777775</v>
      </c>
      <c r="R8808" s="28">
        <v>41685.355555555558</v>
      </c>
      <c r="S8808" t="s">
        <v>28471</v>
      </c>
      <c r="T8808" s="27">
        <v>41684</v>
      </c>
      <c r="V8808">
        <v>25</v>
      </c>
      <c r="W8808" t="s">
        <v>32</v>
      </c>
      <c r="X8808" t="s">
        <v>261</v>
      </c>
      <c r="Y8808">
        <v>0</v>
      </c>
      <c r="AB8808" t="s">
        <v>237</v>
      </c>
      <c r="AH8808">
        <v>0</v>
      </c>
      <c r="AN8808" t="s">
        <v>238</v>
      </c>
      <c r="AO8808">
        <v>6</v>
      </c>
      <c r="AP8808" t="s">
        <v>246</v>
      </c>
      <c r="AQ8808" s="27">
        <v>41709</v>
      </c>
      <c r="AR8808" t="s">
        <v>240</v>
      </c>
      <c r="AS8808">
        <v>8</v>
      </c>
      <c r="AT8808" t="s">
        <v>269</v>
      </c>
      <c r="AU8808" s="27">
        <v>41709</v>
      </c>
    </row>
    <row r="8809" spans="1:47" x14ac:dyDescent="0.2">
      <c r="A8809">
        <v>8808</v>
      </c>
      <c r="B8809" t="s">
        <v>28472</v>
      </c>
      <c r="C8809" t="s">
        <v>740</v>
      </c>
      <c r="D8809" t="s">
        <v>28473</v>
      </c>
      <c r="E8809" s="27">
        <v>41918</v>
      </c>
      <c r="F8809" t="s">
        <v>233</v>
      </c>
      <c r="G8809" s="27">
        <v>31317</v>
      </c>
      <c r="H8809">
        <v>30</v>
      </c>
      <c r="I8809" t="s">
        <v>244</v>
      </c>
      <c r="J8809" t="s">
        <v>353</v>
      </c>
      <c r="K8809">
        <v>0</v>
      </c>
      <c r="L8809">
        <v>2</v>
      </c>
      <c r="M8809">
        <v>0</v>
      </c>
      <c r="N8809">
        <v>0</v>
      </c>
      <c r="O8809">
        <v>0</v>
      </c>
      <c r="P8809">
        <v>-3</v>
      </c>
      <c r="Q8809" s="28">
        <v>41915.226388888892</v>
      </c>
      <c r="R8809" s="28">
        <v>41916.326388888891</v>
      </c>
      <c r="S8809" t="s">
        <v>28474</v>
      </c>
      <c r="T8809" s="27">
        <v>41915</v>
      </c>
      <c r="V8809">
        <v>3</v>
      </c>
      <c r="W8809" t="s">
        <v>32</v>
      </c>
      <c r="X8809" t="s">
        <v>3905</v>
      </c>
      <c r="Y8809">
        <v>0</v>
      </c>
      <c r="AB8809" t="s">
        <v>237</v>
      </c>
      <c r="AH8809">
        <v>0</v>
      </c>
      <c r="AN8809" t="s">
        <v>238</v>
      </c>
      <c r="AO8809">
        <v>2</v>
      </c>
      <c r="AP8809" t="s">
        <v>239</v>
      </c>
      <c r="AQ8809" s="27">
        <v>41918</v>
      </c>
      <c r="AR8809" t="s">
        <v>240</v>
      </c>
      <c r="AS8809">
        <v>2</v>
      </c>
      <c r="AT8809" t="s">
        <v>239</v>
      </c>
      <c r="AU8809" s="27">
        <v>41918</v>
      </c>
    </row>
    <row r="8810" spans="1:47" x14ac:dyDescent="0.2">
      <c r="A8810">
        <v>8809</v>
      </c>
      <c r="B8810" t="s">
        <v>28475</v>
      </c>
      <c r="C8810" t="s">
        <v>2690</v>
      </c>
      <c r="D8810" t="s">
        <v>1569</v>
      </c>
      <c r="E8810" s="27">
        <v>41652</v>
      </c>
      <c r="F8810" t="s">
        <v>294</v>
      </c>
      <c r="G8810" s="27">
        <v>34137</v>
      </c>
      <c r="H8810">
        <v>22</v>
      </c>
      <c r="I8810" t="s">
        <v>259</v>
      </c>
      <c r="J8810" t="s">
        <v>353</v>
      </c>
      <c r="K8810">
        <v>0</v>
      </c>
      <c r="L8810">
        <v>5</v>
      </c>
      <c r="M8810">
        <v>0</v>
      </c>
      <c r="N8810">
        <v>0</v>
      </c>
      <c r="O8810">
        <v>1</v>
      </c>
      <c r="P8810">
        <v>-1</v>
      </c>
      <c r="Q8810" s="28">
        <v>41651.248611111114</v>
      </c>
      <c r="R8810" s="28">
        <v>41653.428472222222</v>
      </c>
      <c r="S8810" t="s">
        <v>28476</v>
      </c>
      <c r="U8810" s="27">
        <v>41651</v>
      </c>
      <c r="V8810">
        <v>1</v>
      </c>
      <c r="W8810" t="s">
        <v>32</v>
      </c>
      <c r="X8810" t="s">
        <v>274</v>
      </c>
      <c r="Y8810">
        <v>1</v>
      </c>
      <c r="AA8810" t="s">
        <v>28477</v>
      </c>
      <c r="AB8810" t="s">
        <v>36</v>
      </c>
      <c r="AD8810" s="27">
        <v>42413</v>
      </c>
      <c r="AE8810" t="s">
        <v>324</v>
      </c>
      <c r="AH8810">
        <v>0</v>
      </c>
      <c r="AN8810" t="s">
        <v>238</v>
      </c>
      <c r="AO8810">
        <v>5</v>
      </c>
      <c r="AP8810" t="s">
        <v>246</v>
      </c>
      <c r="AQ8810" s="27">
        <v>41652</v>
      </c>
      <c r="AR8810" t="s">
        <v>240</v>
      </c>
      <c r="AS8810">
        <v>5</v>
      </c>
      <c r="AT8810" t="s">
        <v>246</v>
      </c>
      <c r="AU8810" s="27">
        <v>41652</v>
      </c>
    </row>
    <row r="8811" spans="1:47" x14ac:dyDescent="0.2">
      <c r="A8811">
        <v>8810</v>
      </c>
      <c r="B8811" t="s">
        <v>28478</v>
      </c>
      <c r="C8811" t="s">
        <v>242</v>
      </c>
      <c r="D8811" t="s">
        <v>9442</v>
      </c>
      <c r="E8811" s="27">
        <v>41992</v>
      </c>
      <c r="F8811" t="s">
        <v>233</v>
      </c>
      <c r="G8811" s="27">
        <v>31909</v>
      </c>
      <c r="H8811">
        <v>28</v>
      </c>
      <c r="I8811" t="s">
        <v>244</v>
      </c>
      <c r="J8811" t="s">
        <v>245</v>
      </c>
      <c r="K8811">
        <v>0</v>
      </c>
      <c r="L8811">
        <v>5</v>
      </c>
      <c r="M8811">
        <v>0</v>
      </c>
      <c r="N8811">
        <v>0</v>
      </c>
      <c r="O8811">
        <v>0</v>
      </c>
      <c r="P8811">
        <v>-1</v>
      </c>
      <c r="Q8811" s="28">
        <v>41991.42291666667</v>
      </c>
      <c r="R8811" s="28">
        <v>41995.304166666669</v>
      </c>
      <c r="S8811" t="s">
        <v>28479</v>
      </c>
      <c r="T8811" s="27">
        <v>41991</v>
      </c>
      <c r="V8811">
        <v>1</v>
      </c>
      <c r="W8811" t="s">
        <v>32</v>
      </c>
      <c r="X8811" t="s">
        <v>1051</v>
      </c>
      <c r="Y8811">
        <v>0</v>
      </c>
      <c r="AB8811" t="s">
        <v>237</v>
      </c>
      <c r="AH8811">
        <v>0</v>
      </c>
      <c r="AN8811" t="s">
        <v>238</v>
      </c>
      <c r="AO8811">
        <v>2</v>
      </c>
      <c r="AP8811" t="s">
        <v>239</v>
      </c>
      <c r="AQ8811" s="27">
        <v>41992</v>
      </c>
      <c r="AR8811" t="s">
        <v>240</v>
      </c>
      <c r="AS8811">
        <v>5</v>
      </c>
      <c r="AT8811" t="s">
        <v>246</v>
      </c>
      <c r="AU8811" s="27">
        <v>41992</v>
      </c>
    </row>
    <row r="8812" spans="1:47" x14ac:dyDescent="0.2">
      <c r="A8812">
        <v>8811</v>
      </c>
      <c r="B8812" t="s">
        <v>28480</v>
      </c>
      <c r="C8812" t="s">
        <v>28481</v>
      </c>
      <c r="D8812" t="s">
        <v>28482</v>
      </c>
      <c r="E8812" s="27">
        <v>41821</v>
      </c>
      <c r="F8812" t="s">
        <v>294</v>
      </c>
      <c r="G8812" s="27">
        <v>30049</v>
      </c>
      <c r="H8812">
        <v>34</v>
      </c>
      <c r="I8812" t="s">
        <v>244</v>
      </c>
      <c r="J8812" t="s">
        <v>250</v>
      </c>
      <c r="K8812">
        <v>0</v>
      </c>
      <c r="L8812">
        <v>1</v>
      </c>
      <c r="M8812">
        <v>0</v>
      </c>
      <c r="N8812">
        <v>0</v>
      </c>
      <c r="O8812">
        <v>1</v>
      </c>
      <c r="P8812">
        <v>-12</v>
      </c>
      <c r="Q8812" s="28">
        <v>41809.456944444442</v>
      </c>
      <c r="R8812" s="28">
        <v>41818.241666666669</v>
      </c>
      <c r="S8812" t="s">
        <v>28483</v>
      </c>
      <c r="U8812" s="27">
        <v>41809</v>
      </c>
      <c r="V8812">
        <v>12</v>
      </c>
      <c r="W8812" t="s">
        <v>32</v>
      </c>
      <c r="X8812" t="s">
        <v>274</v>
      </c>
      <c r="Y8812">
        <v>0</v>
      </c>
      <c r="AB8812" t="s">
        <v>237</v>
      </c>
      <c r="AH8812">
        <v>0</v>
      </c>
      <c r="AN8812" t="s">
        <v>238</v>
      </c>
      <c r="AO8812">
        <v>1</v>
      </c>
      <c r="AP8812" t="s">
        <v>239</v>
      </c>
      <c r="AQ8812" s="27">
        <v>41821</v>
      </c>
      <c r="AR8812" t="s">
        <v>240</v>
      </c>
      <c r="AS8812">
        <v>1</v>
      </c>
      <c r="AT8812" t="s">
        <v>239</v>
      </c>
      <c r="AU8812" s="27">
        <v>41821</v>
      </c>
    </row>
    <row r="8813" spans="1:47" x14ac:dyDescent="0.2">
      <c r="A8813">
        <v>8812</v>
      </c>
      <c r="B8813" t="s">
        <v>28484</v>
      </c>
      <c r="C8813" t="s">
        <v>288</v>
      </c>
      <c r="D8813" t="s">
        <v>28485</v>
      </c>
      <c r="E8813" s="27">
        <v>41418</v>
      </c>
      <c r="F8813" t="s">
        <v>233</v>
      </c>
      <c r="G8813" s="27">
        <v>30605</v>
      </c>
      <c r="H8813">
        <v>32</v>
      </c>
      <c r="I8813" t="s">
        <v>244</v>
      </c>
      <c r="J8813" t="s">
        <v>353</v>
      </c>
      <c r="K8813">
        <v>0</v>
      </c>
      <c r="L8813">
        <v>3</v>
      </c>
      <c r="M8813">
        <v>0</v>
      </c>
      <c r="N8813">
        <v>0</v>
      </c>
      <c r="O8813">
        <v>3</v>
      </c>
      <c r="P8813">
        <v>0</v>
      </c>
      <c r="Q8813" s="28">
        <v>41418.093055555553</v>
      </c>
      <c r="R8813" s="28">
        <v>41418.348611111112</v>
      </c>
      <c r="S8813" t="s">
        <v>28486</v>
      </c>
      <c r="U8813" s="27">
        <v>41417</v>
      </c>
      <c r="V8813">
        <v>1</v>
      </c>
      <c r="W8813" t="s">
        <v>32</v>
      </c>
      <c r="X8813" t="s">
        <v>274</v>
      </c>
      <c r="Y8813">
        <v>0</v>
      </c>
      <c r="AB8813" t="s">
        <v>237</v>
      </c>
      <c r="AH8813">
        <v>0</v>
      </c>
      <c r="AN8813" t="s">
        <v>238</v>
      </c>
      <c r="AO8813">
        <v>2</v>
      </c>
      <c r="AP8813" t="s">
        <v>239</v>
      </c>
      <c r="AQ8813" s="27">
        <v>41418</v>
      </c>
      <c r="AR8813" t="s">
        <v>240</v>
      </c>
      <c r="AS8813">
        <v>3</v>
      </c>
      <c r="AT8813" t="s">
        <v>239</v>
      </c>
      <c r="AU8813" s="27">
        <v>41418</v>
      </c>
    </row>
    <row r="8814" spans="1:47" x14ac:dyDescent="0.2">
      <c r="A8814">
        <v>8813</v>
      </c>
      <c r="B8814" t="s">
        <v>28487</v>
      </c>
      <c r="C8814" t="s">
        <v>1438</v>
      </c>
      <c r="D8814" t="s">
        <v>1535</v>
      </c>
      <c r="E8814" s="27">
        <v>41720</v>
      </c>
      <c r="F8814" t="s">
        <v>233</v>
      </c>
      <c r="G8814" s="27">
        <v>33045</v>
      </c>
      <c r="H8814">
        <v>25</v>
      </c>
      <c r="I8814" t="s">
        <v>244</v>
      </c>
      <c r="J8814" t="s">
        <v>250</v>
      </c>
      <c r="K8814">
        <v>0</v>
      </c>
      <c r="L8814">
        <v>2</v>
      </c>
      <c r="M8814">
        <v>0</v>
      </c>
      <c r="N8814">
        <v>0</v>
      </c>
      <c r="O8814">
        <v>0</v>
      </c>
      <c r="P8814">
        <v>0</v>
      </c>
      <c r="Q8814" s="28">
        <v>41720.1</v>
      </c>
      <c r="R8814" s="28">
        <v>41810.353472222225</v>
      </c>
      <c r="S8814" t="s">
        <v>28488</v>
      </c>
      <c r="T8814" s="27">
        <v>41719</v>
      </c>
      <c r="V8814">
        <v>1</v>
      </c>
      <c r="W8814" t="s">
        <v>32</v>
      </c>
      <c r="X8814" t="s">
        <v>2318</v>
      </c>
      <c r="Y8814">
        <v>1</v>
      </c>
      <c r="AA8814" t="s">
        <v>28489</v>
      </c>
      <c r="AB8814" t="s">
        <v>36</v>
      </c>
      <c r="AC8814">
        <v>0</v>
      </c>
      <c r="AD8814" s="27">
        <v>42030</v>
      </c>
      <c r="AE8814" t="s">
        <v>474</v>
      </c>
      <c r="AF8814" s="27">
        <v>42030</v>
      </c>
      <c r="AG8814" s="27">
        <v>42052</v>
      </c>
      <c r="AH8814">
        <v>1</v>
      </c>
      <c r="AJ8814" t="s">
        <v>28489</v>
      </c>
      <c r="AK8814" t="s">
        <v>255</v>
      </c>
      <c r="AL8814" s="27">
        <v>42030</v>
      </c>
      <c r="AM8814" t="s">
        <v>383</v>
      </c>
      <c r="AN8814" t="s">
        <v>238</v>
      </c>
      <c r="AO8814">
        <v>3</v>
      </c>
      <c r="AP8814" t="s">
        <v>239</v>
      </c>
      <c r="AQ8814" s="27">
        <v>41720</v>
      </c>
      <c r="AR8814" t="s">
        <v>240</v>
      </c>
      <c r="AS8814">
        <v>2</v>
      </c>
      <c r="AT8814" t="s">
        <v>239</v>
      </c>
      <c r="AU8814" s="27">
        <v>41720</v>
      </c>
    </row>
    <row r="8815" spans="1:47" x14ac:dyDescent="0.2">
      <c r="A8815">
        <v>8814</v>
      </c>
      <c r="B8815" t="s">
        <v>28490</v>
      </c>
      <c r="C8815" t="s">
        <v>13057</v>
      </c>
      <c r="D8815" t="s">
        <v>6240</v>
      </c>
      <c r="E8815" s="27">
        <v>41397</v>
      </c>
      <c r="F8815" t="s">
        <v>294</v>
      </c>
      <c r="G8815" s="27">
        <v>32581</v>
      </c>
      <c r="H8815">
        <v>27</v>
      </c>
      <c r="I8815" t="s">
        <v>244</v>
      </c>
      <c r="J8815" t="s">
        <v>250</v>
      </c>
      <c r="K8815">
        <v>0</v>
      </c>
      <c r="L8815">
        <v>3</v>
      </c>
      <c r="M8815">
        <v>0</v>
      </c>
      <c r="N8815">
        <v>0</v>
      </c>
      <c r="O8815">
        <v>0</v>
      </c>
      <c r="P8815">
        <v>-1</v>
      </c>
      <c r="Q8815" s="28">
        <v>41396.397222222222</v>
      </c>
      <c r="R8815" s="28">
        <v>41397.536805555559</v>
      </c>
      <c r="S8815" t="s">
        <v>28491</v>
      </c>
      <c r="T8815" s="27">
        <v>41396</v>
      </c>
      <c r="V8815">
        <v>1</v>
      </c>
      <c r="W8815" t="s">
        <v>36</v>
      </c>
      <c r="X8815" t="s">
        <v>279</v>
      </c>
      <c r="Y8815">
        <v>1</v>
      </c>
      <c r="AA8815" t="s">
        <v>28492</v>
      </c>
      <c r="AB8815" t="s">
        <v>36</v>
      </c>
      <c r="AC8815">
        <v>0</v>
      </c>
      <c r="AD8815" s="27">
        <v>42435</v>
      </c>
      <c r="AE8815" t="s">
        <v>279</v>
      </c>
      <c r="AF8815" s="27">
        <v>42435</v>
      </c>
      <c r="AG8815" s="27">
        <v>42436</v>
      </c>
      <c r="AH8815">
        <v>1</v>
      </c>
      <c r="AJ8815" t="s">
        <v>28492</v>
      </c>
      <c r="AK8815" t="s">
        <v>462</v>
      </c>
      <c r="AL8815" s="27">
        <v>42435</v>
      </c>
      <c r="AM8815" t="s">
        <v>279</v>
      </c>
      <c r="AN8815" t="s">
        <v>238</v>
      </c>
      <c r="AO8815">
        <v>3</v>
      </c>
      <c r="AP8815" t="s">
        <v>239</v>
      </c>
      <c r="AQ8815" s="27">
        <v>41397</v>
      </c>
      <c r="AR8815" t="s">
        <v>240</v>
      </c>
      <c r="AS8815">
        <v>3</v>
      </c>
      <c r="AT8815" t="s">
        <v>239</v>
      </c>
      <c r="AU8815" s="27">
        <v>41397</v>
      </c>
    </row>
    <row r="8816" spans="1:47" x14ac:dyDescent="0.2">
      <c r="A8816">
        <v>8815</v>
      </c>
      <c r="B8816" t="s">
        <v>28493</v>
      </c>
      <c r="C8816" t="s">
        <v>480</v>
      </c>
      <c r="D8816" t="s">
        <v>629</v>
      </c>
      <c r="E8816" s="27">
        <v>41850</v>
      </c>
      <c r="F8816" t="s">
        <v>233</v>
      </c>
      <c r="G8816" s="27">
        <v>30073</v>
      </c>
      <c r="H8816">
        <v>33</v>
      </c>
      <c r="I8816" t="s">
        <v>244</v>
      </c>
      <c r="J8816" t="s">
        <v>245</v>
      </c>
      <c r="K8816">
        <v>0</v>
      </c>
      <c r="L8816">
        <v>1</v>
      </c>
      <c r="M8816">
        <v>0</v>
      </c>
      <c r="N8816">
        <v>0</v>
      </c>
      <c r="O8816">
        <v>3</v>
      </c>
      <c r="P8816">
        <v>-1</v>
      </c>
      <c r="Q8816" s="28">
        <v>41849.275000000001</v>
      </c>
      <c r="R8816" s="28">
        <v>41852.383333333331</v>
      </c>
      <c r="S8816" t="s">
        <v>28494</v>
      </c>
      <c r="U8816" s="27">
        <v>41849</v>
      </c>
      <c r="V8816">
        <v>1</v>
      </c>
      <c r="W8816" t="s">
        <v>32</v>
      </c>
      <c r="X8816" t="s">
        <v>274</v>
      </c>
      <c r="Y8816">
        <v>0</v>
      </c>
      <c r="AB8816" t="s">
        <v>237</v>
      </c>
      <c r="AH8816">
        <v>0</v>
      </c>
      <c r="AN8816" t="s">
        <v>238</v>
      </c>
      <c r="AO8816">
        <v>1</v>
      </c>
      <c r="AP8816" t="s">
        <v>239</v>
      </c>
      <c r="AQ8816" s="27">
        <v>41850</v>
      </c>
      <c r="AR8816" t="s">
        <v>240</v>
      </c>
      <c r="AS8816">
        <v>1</v>
      </c>
      <c r="AT8816" t="s">
        <v>239</v>
      </c>
      <c r="AU8816" s="27">
        <v>41850</v>
      </c>
    </row>
    <row r="8817" spans="1:47" x14ac:dyDescent="0.2">
      <c r="A8817">
        <v>8816</v>
      </c>
      <c r="B8817" t="s">
        <v>28495</v>
      </c>
      <c r="C8817" t="s">
        <v>20804</v>
      </c>
      <c r="D8817" t="s">
        <v>546</v>
      </c>
      <c r="E8817" s="27">
        <v>41605</v>
      </c>
      <c r="F8817" t="s">
        <v>233</v>
      </c>
      <c r="G8817" s="27">
        <v>29659</v>
      </c>
      <c r="H8817">
        <v>35</v>
      </c>
      <c r="I8817" t="s">
        <v>244</v>
      </c>
      <c r="J8817" t="s">
        <v>245</v>
      </c>
      <c r="K8817">
        <v>0</v>
      </c>
      <c r="L8817">
        <v>2</v>
      </c>
      <c r="M8817">
        <v>0</v>
      </c>
      <c r="N8817">
        <v>0</v>
      </c>
      <c r="O8817">
        <v>0</v>
      </c>
      <c r="P8817">
        <v>0</v>
      </c>
      <c r="Q8817" s="28">
        <v>41605.500694444447</v>
      </c>
      <c r="R8817" s="28">
        <v>41606.097222222219</v>
      </c>
      <c r="S8817" t="s">
        <v>28496</v>
      </c>
      <c r="T8817" s="27">
        <v>41604</v>
      </c>
      <c r="V8817">
        <v>1</v>
      </c>
      <c r="W8817" t="s">
        <v>32</v>
      </c>
      <c r="X8817" t="s">
        <v>337</v>
      </c>
      <c r="Y8817">
        <v>0</v>
      </c>
      <c r="AB8817" t="s">
        <v>237</v>
      </c>
      <c r="AH8817">
        <v>0</v>
      </c>
      <c r="AN8817" t="s">
        <v>238</v>
      </c>
      <c r="AO8817">
        <v>2</v>
      </c>
      <c r="AP8817" t="s">
        <v>239</v>
      </c>
      <c r="AQ8817" s="27">
        <v>41605</v>
      </c>
      <c r="AR8817" t="s">
        <v>240</v>
      </c>
      <c r="AS8817">
        <v>2</v>
      </c>
      <c r="AT8817" t="s">
        <v>239</v>
      </c>
      <c r="AU8817" s="27">
        <v>41605</v>
      </c>
    </row>
    <row r="8818" spans="1:47" x14ac:dyDescent="0.2">
      <c r="A8818">
        <v>8817</v>
      </c>
      <c r="B8818" t="s">
        <v>28497</v>
      </c>
      <c r="C8818" t="s">
        <v>830</v>
      </c>
      <c r="D8818" t="s">
        <v>28498</v>
      </c>
      <c r="E8818" s="27">
        <v>41555</v>
      </c>
      <c r="F8818" t="s">
        <v>233</v>
      </c>
      <c r="G8818" s="27">
        <v>20775</v>
      </c>
      <c r="H8818">
        <v>59</v>
      </c>
      <c r="I8818" t="s">
        <v>234</v>
      </c>
      <c r="J8818" t="s">
        <v>245</v>
      </c>
      <c r="K8818">
        <v>0</v>
      </c>
      <c r="L8818">
        <v>1</v>
      </c>
      <c r="M8818">
        <v>0</v>
      </c>
      <c r="N8818">
        <v>0</v>
      </c>
      <c r="O8818">
        <v>0</v>
      </c>
      <c r="W8818" t="s">
        <v>237</v>
      </c>
      <c r="Y8818">
        <v>-1</v>
      </c>
      <c r="AB8818" t="s">
        <v>237</v>
      </c>
      <c r="AH8818">
        <v>0</v>
      </c>
      <c r="AN8818" t="s">
        <v>238</v>
      </c>
      <c r="AO8818">
        <v>1</v>
      </c>
      <c r="AP8818" t="s">
        <v>239</v>
      </c>
      <c r="AQ8818" s="27">
        <v>41555</v>
      </c>
      <c r="AR8818" t="s">
        <v>240</v>
      </c>
      <c r="AS8818">
        <v>1</v>
      </c>
      <c r="AT8818" t="s">
        <v>239</v>
      </c>
      <c r="AU8818" s="27">
        <v>41555</v>
      </c>
    </row>
    <row r="8819" spans="1:47" x14ac:dyDescent="0.2">
      <c r="A8819">
        <v>8818</v>
      </c>
      <c r="B8819" t="s">
        <v>28499</v>
      </c>
      <c r="C8819" t="s">
        <v>1320</v>
      </c>
      <c r="D8819" t="s">
        <v>2683</v>
      </c>
      <c r="E8819" s="27">
        <v>41544</v>
      </c>
      <c r="F8819" t="s">
        <v>233</v>
      </c>
      <c r="G8819" s="27">
        <v>27708</v>
      </c>
      <c r="H8819">
        <v>40</v>
      </c>
      <c r="I8819" t="s">
        <v>244</v>
      </c>
      <c r="J8819" t="s">
        <v>250</v>
      </c>
      <c r="K8819">
        <v>0</v>
      </c>
      <c r="L8819">
        <v>3</v>
      </c>
      <c r="M8819">
        <v>0</v>
      </c>
      <c r="N8819">
        <v>0</v>
      </c>
      <c r="O8819">
        <v>2</v>
      </c>
      <c r="P8819">
        <v>-1</v>
      </c>
      <c r="Q8819" s="28">
        <v>41543.243750000001</v>
      </c>
      <c r="R8819" s="28">
        <v>41544.076388888891</v>
      </c>
      <c r="S8819" t="s">
        <v>28500</v>
      </c>
      <c r="T8819" s="27">
        <v>41543</v>
      </c>
      <c r="V8819">
        <v>1</v>
      </c>
      <c r="W8819" t="s">
        <v>36</v>
      </c>
      <c r="X8819" t="s">
        <v>279</v>
      </c>
      <c r="Y8819">
        <v>1</v>
      </c>
      <c r="AA8819" t="s">
        <v>28501</v>
      </c>
      <c r="AB8819" t="s">
        <v>36</v>
      </c>
      <c r="AC8819">
        <v>0</v>
      </c>
      <c r="AD8819" s="27">
        <v>42284</v>
      </c>
      <c r="AE8819" t="s">
        <v>279</v>
      </c>
      <c r="AF8819" s="27">
        <v>42284</v>
      </c>
      <c r="AG8819" s="27">
        <v>42285</v>
      </c>
      <c r="AH8819">
        <v>1</v>
      </c>
      <c r="AJ8819" t="s">
        <v>28501</v>
      </c>
      <c r="AK8819" t="s">
        <v>462</v>
      </c>
      <c r="AL8819" s="27">
        <v>42284</v>
      </c>
      <c r="AM8819" t="s">
        <v>279</v>
      </c>
      <c r="AN8819" t="s">
        <v>238</v>
      </c>
      <c r="AO8819">
        <v>3</v>
      </c>
      <c r="AP8819" t="s">
        <v>239</v>
      </c>
      <c r="AQ8819" s="27">
        <v>41544</v>
      </c>
      <c r="AR8819" t="s">
        <v>240</v>
      </c>
      <c r="AS8819">
        <v>3</v>
      </c>
      <c r="AT8819" t="s">
        <v>239</v>
      </c>
      <c r="AU8819" s="27">
        <v>41544</v>
      </c>
    </row>
    <row r="8820" spans="1:47" x14ac:dyDescent="0.2">
      <c r="A8820">
        <v>8819</v>
      </c>
      <c r="B8820" t="s">
        <v>28502</v>
      </c>
      <c r="C8820" t="s">
        <v>28503</v>
      </c>
      <c r="D8820" t="s">
        <v>28504</v>
      </c>
      <c r="E8820" s="27">
        <v>41381</v>
      </c>
      <c r="F8820" t="s">
        <v>294</v>
      </c>
      <c r="G8820" s="27">
        <v>31558</v>
      </c>
      <c r="H8820">
        <v>29</v>
      </c>
      <c r="I8820" t="s">
        <v>244</v>
      </c>
      <c r="J8820" t="s">
        <v>22</v>
      </c>
      <c r="K8820">
        <v>0</v>
      </c>
      <c r="L8820">
        <v>3</v>
      </c>
      <c r="M8820">
        <v>0</v>
      </c>
      <c r="N8820">
        <v>0</v>
      </c>
      <c r="O8820">
        <v>0</v>
      </c>
      <c r="P8820">
        <v>-1</v>
      </c>
      <c r="Q8820" s="28">
        <v>41380.461111111108</v>
      </c>
      <c r="R8820" s="28">
        <v>41428.378472222219</v>
      </c>
      <c r="S8820" t="s">
        <v>28505</v>
      </c>
      <c r="T8820" s="27">
        <v>41380</v>
      </c>
      <c r="V8820">
        <v>1</v>
      </c>
      <c r="W8820" t="s">
        <v>32</v>
      </c>
      <c r="X8820" t="s">
        <v>313</v>
      </c>
      <c r="Y8820">
        <v>0</v>
      </c>
      <c r="AB8820" t="s">
        <v>237</v>
      </c>
      <c r="AH8820">
        <v>0</v>
      </c>
      <c r="AN8820" t="s">
        <v>238</v>
      </c>
      <c r="AO8820">
        <v>3</v>
      </c>
      <c r="AP8820" t="s">
        <v>239</v>
      </c>
      <c r="AQ8820" s="27">
        <v>41381</v>
      </c>
      <c r="AR8820" t="s">
        <v>240</v>
      </c>
      <c r="AS8820">
        <v>3</v>
      </c>
      <c r="AT8820" t="s">
        <v>239</v>
      </c>
      <c r="AU8820" s="27">
        <v>41381</v>
      </c>
    </row>
    <row r="8821" spans="1:47" x14ac:dyDescent="0.2">
      <c r="A8821">
        <v>8820</v>
      </c>
      <c r="B8821" t="s">
        <v>28506</v>
      </c>
      <c r="C8821" t="s">
        <v>28507</v>
      </c>
      <c r="D8821" t="s">
        <v>12482</v>
      </c>
      <c r="E8821" s="27">
        <v>41904</v>
      </c>
      <c r="F8821" t="s">
        <v>233</v>
      </c>
      <c r="G8821" s="27">
        <v>33376</v>
      </c>
      <c r="H8821">
        <v>24</v>
      </c>
      <c r="I8821" t="s">
        <v>259</v>
      </c>
      <c r="J8821" t="s">
        <v>250</v>
      </c>
      <c r="K8821">
        <v>0</v>
      </c>
      <c r="L8821">
        <v>9</v>
      </c>
      <c r="M8821">
        <v>0</v>
      </c>
      <c r="N8821">
        <v>2</v>
      </c>
      <c r="O8821">
        <v>2</v>
      </c>
      <c r="P8821">
        <v>-1</v>
      </c>
      <c r="Q8821" s="28">
        <v>41903.126388888886</v>
      </c>
      <c r="R8821" s="28">
        <v>41927.362500000003</v>
      </c>
      <c r="S8821" t="s">
        <v>28508</v>
      </c>
      <c r="T8821" s="27">
        <v>41903</v>
      </c>
      <c r="V8821">
        <v>1</v>
      </c>
      <c r="W8821" t="s">
        <v>36</v>
      </c>
      <c r="X8821" t="s">
        <v>279</v>
      </c>
      <c r="Y8821">
        <v>1</v>
      </c>
      <c r="AA8821" t="s">
        <v>28509</v>
      </c>
      <c r="AB8821" t="s">
        <v>36</v>
      </c>
      <c r="AC8821">
        <v>0</v>
      </c>
      <c r="AD8821" s="27">
        <v>42206</v>
      </c>
      <c r="AE8821" t="s">
        <v>1508</v>
      </c>
      <c r="AF8821" s="27">
        <v>42206</v>
      </c>
      <c r="AG8821" s="27">
        <v>42275</v>
      </c>
      <c r="AH8821">
        <v>1</v>
      </c>
      <c r="AJ8821" t="s">
        <v>28510</v>
      </c>
      <c r="AK8821" t="s">
        <v>312</v>
      </c>
      <c r="AL8821" s="27">
        <v>42206</v>
      </c>
      <c r="AM8821" t="s">
        <v>313</v>
      </c>
      <c r="AN8821" t="s">
        <v>238</v>
      </c>
      <c r="AO8821">
        <v>7</v>
      </c>
      <c r="AP8821" t="s">
        <v>246</v>
      </c>
      <c r="AQ8821" s="27">
        <v>41904</v>
      </c>
      <c r="AR8821" t="s">
        <v>240</v>
      </c>
      <c r="AS8821">
        <v>9</v>
      </c>
      <c r="AT8821" t="s">
        <v>269</v>
      </c>
      <c r="AU8821" s="27">
        <v>41904</v>
      </c>
    </row>
    <row r="8822" spans="1:47" x14ac:dyDescent="0.2">
      <c r="A8822">
        <v>8821</v>
      </c>
      <c r="B8822" t="s">
        <v>28511</v>
      </c>
      <c r="C8822" t="s">
        <v>464</v>
      </c>
      <c r="D8822" t="s">
        <v>28512</v>
      </c>
      <c r="E8822" s="27">
        <v>41419</v>
      </c>
      <c r="F8822" t="s">
        <v>233</v>
      </c>
      <c r="G8822" s="27">
        <v>33431</v>
      </c>
      <c r="H8822">
        <v>24</v>
      </c>
      <c r="I8822" t="s">
        <v>259</v>
      </c>
      <c r="J8822" t="s">
        <v>250</v>
      </c>
      <c r="K8822">
        <v>5</v>
      </c>
      <c r="L8822">
        <v>10</v>
      </c>
      <c r="M8822">
        <v>1</v>
      </c>
      <c r="N8822">
        <v>0</v>
      </c>
      <c r="O8822">
        <v>10</v>
      </c>
      <c r="P8822">
        <v>0</v>
      </c>
      <c r="Q8822" s="28">
        <v>41419.085416666669</v>
      </c>
      <c r="R8822" s="28">
        <v>41419.314583333333</v>
      </c>
      <c r="S8822" t="s">
        <v>28513</v>
      </c>
      <c r="T8822" s="27">
        <v>41418</v>
      </c>
      <c r="V8822">
        <v>1</v>
      </c>
      <c r="W8822" t="s">
        <v>32</v>
      </c>
      <c r="X8822" t="s">
        <v>261</v>
      </c>
      <c r="Y8822">
        <v>1</v>
      </c>
      <c r="AA8822" t="s">
        <v>28514</v>
      </c>
      <c r="AB8822" t="s">
        <v>32</v>
      </c>
      <c r="AC8822">
        <v>0</v>
      </c>
      <c r="AD8822" s="27">
        <v>41443</v>
      </c>
      <c r="AE8822" t="s">
        <v>359</v>
      </c>
      <c r="AF8822" s="27">
        <v>41443</v>
      </c>
      <c r="AG8822" s="27">
        <v>41576</v>
      </c>
      <c r="AH8822">
        <v>1</v>
      </c>
      <c r="AJ8822" t="s">
        <v>28514</v>
      </c>
      <c r="AK8822" t="s">
        <v>8654</v>
      </c>
      <c r="AL8822" s="27">
        <v>41443</v>
      </c>
      <c r="AM8822" t="s">
        <v>806</v>
      </c>
      <c r="AN8822" t="s">
        <v>238</v>
      </c>
      <c r="AO8822">
        <v>9</v>
      </c>
      <c r="AP8822" t="s">
        <v>269</v>
      </c>
      <c r="AQ8822" s="27">
        <v>41419</v>
      </c>
      <c r="AR8822" t="s">
        <v>240</v>
      </c>
      <c r="AS8822">
        <v>10</v>
      </c>
      <c r="AT8822" t="s">
        <v>269</v>
      </c>
      <c r="AU8822" s="27">
        <v>41419</v>
      </c>
    </row>
    <row r="8823" spans="1:47" x14ac:dyDescent="0.2">
      <c r="A8823">
        <v>8822</v>
      </c>
      <c r="B8823" t="s">
        <v>28515</v>
      </c>
      <c r="C8823" t="s">
        <v>1338</v>
      </c>
      <c r="D8823" t="s">
        <v>28516</v>
      </c>
      <c r="E8823" s="27">
        <v>41384</v>
      </c>
      <c r="F8823" t="s">
        <v>233</v>
      </c>
      <c r="G8823" s="27">
        <v>33754</v>
      </c>
      <c r="H8823">
        <v>23</v>
      </c>
      <c r="I8823" t="s">
        <v>259</v>
      </c>
      <c r="J8823" t="s">
        <v>250</v>
      </c>
      <c r="K8823">
        <v>0</v>
      </c>
      <c r="L8823">
        <v>7</v>
      </c>
      <c r="M8823">
        <v>0</v>
      </c>
      <c r="N8823">
        <v>0</v>
      </c>
      <c r="O8823">
        <v>1</v>
      </c>
      <c r="P8823">
        <v>0</v>
      </c>
      <c r="Q8823" s="28">
        <v>41384.196527777778</v>
      </c>
      <c r="R8823" s="28">
        <v>41527.263888888891</v>
      </c>
      <c r="S8823" t="s">
        <v>28517</v>
      </c>
      <c r="T8823" s="27">
        <v>41383</v>
      </c>
      <c r="V8823">
        <v>1</v>
      </c>
      <c r="W8823" t="s">
        <v>36</v>
      </c>
      <c r="X8823" t="s">
        <v>2030</v>
      </c>
      <c r="Y8823">
        <v>0</v>
      </c>
      <c r="AB8823" t="s">
        <v>237</v>
      </c>
      <c r="AH8823">
        <v>0</v>
      </c>
      <c r="AN8823" t="s">
        <v>238</v>
      </c>
      <c r="AO8823">
        <v>9</v>
      </c>
      <c r="AP8823" t="s">
        <v>269</v>
      </c>
      <c r="AQ8823" s="27">
        <v>41384</v>
      </c>
      <c r="AR8823" t="s">
        <v>240</v>
      </c>
      <c r="AS8823">
        <v>7</v>
      </c>
      <c r="AT8823" t="s">
        <v>246</v>
      </c>
      <c r="AU8823" s="27">
        <v>41384</v>
      </c>
    </row>
    <row r="8824" spans="1:47" x14ac:dyDescent="0.2">
      <c r="A8824">
        <v>8823</v>
      </c>
      <c r="B8824" t="s">
        <v>28518</v>
      </c>
      <c r="C8824" t="s">
        <v>1371</v>
      </c>
      <c r="D8824" t="s">
        <v>28519</v>
      </c>
      <c r="E8824" s="27">
        <v>41994</v>
      </c>
      <c r="F8824" t="s">
        <v>233</v>
      </c>
      <c r="G8824" s="27">
        <v>29199</v>
      </c>
      <c r="H8824">
        <v>36</v>
      </c>
      <c r="I8824" t="s">
        <v>244</v>
      </c>
      <c r="J8824" t="s">
        <v>353</v>
      </c>
      <c r="K8824">
        <v>0</v>
      </c>
      <c r="L8824">
        <v>10</v>
      </c>
      <c r="M8824">
        <v>1</v>
      </c>
      <c r="N8824">
        <v>0</v>
      </c>
      <c r="O8824">
        <v>26</v>
      </c>
      <c r="P8824">
        <v>-1</v>
      </c>
      <c r="Q8824" s="28">
        <v>41993.373611111114</v>
      </c>
      <c r="R8824" s="28">
        <v>42111.162499999999</v>
      </c>
      <c r="S8824" t="s">
        <v>28520</v>
      </c>
      <c r="T8824" s="27">
        <v>41993</v>
      </c>
      <c r="V8824">
        <v>1</v>
      </c>
      <c r="W8824" t="s">
        <v>32</v>
      </c>
      <c r="X8824" t="s">
        <v>364</v>
      </c>
      <c r="Y8824">
        <v>1</v>
      </c>
      <c r="AA8824" t="s">
        <v>28521</v>
      </c>
      <c r="AB8824" t="s">
        <v>32</v>
      </c>
      <c r="AD8824" s="27">
        <v>42195</v>
      </c>
      <c r="AE8824" t="s">
        <v>343</v>
      </c>
      <c r="AH8824">
        <v>0</v>
      </c>
      <c r="AN8824" t="s">
        <v>238</v>
      </c>
      <c r="AO8824">
        <v>6</v>
      </c>
      <c r="AP8824" t="s">
        <v>246</v>
      </c>
      <c r="AQ8824" s="27">
        <v>41994</v>
      </c>
      <c r="AR8824" t="s">
        <v>240</v>
      </c>
      <c r="AS8824">
        <v>10</v>
      </c>
      <c r="AT8824" t="s">
        <v>269</v>
      </c>
      <c r="AU8824" s="27">
        <v>41994</v>
      </c>
    </row>
    <row r="8825" spans="1:47" x14ac:dyDescent="0.2">
      <c r="A8825">
        <v>8824</v>
      </c>
      <c r="B8825" t="s">
        <v>28522</v>
      </c>
      <c r="C8825" t="s">
        <v>789</v>
      </c>
      <c r="D8825" t="s">
        <v>28523</v>
      </c>
      <c r="E8825" s="27">
        <v>41786</v>
      </c>
      <c r="F8825" t="s">
        <v>233</v>
      </c>
      <c r="G8825" s="27">
        <v>31763</v>
      </c>
      <c r="H8825">
        <v>29</v>
      </c>
      <c r="I8825" t="s">
        <v>244</v>
      </c>
      <c r="J8825" t="s">
        <v>245</v>
      </c>
      <c r="K8825">
        <v>0</v>
      </c>
      <c r="L8825">
        <v>8</v>
      </c>
      <c r="M8825">
        <v>0</v>
      </c>
      <c r="N8825">
        <v>0</v>
      </c>
      <c r="O8825">
        <v>8</v>
      </c>
      <c r="P8825">
        <v>0</v>
      </c>
      <c r="Q8825" s="28">
        <v>41786.174305555556</v>
      </c>
      <c r="R8825" s="28">
        <v>41786.540972222225</v>
      </c>
      <c r="S8825" t="s">
        <v>28524</v>
      </c>
      <c r="T8825" s="27">
        <v>41786</v>
      </c>
      <c r="V8825">
        <v>0</v>
      </c>
      <c r="W8825" t="s">
        <v>32</v>
      </c>
      <c r="X8825" t="s">
        <v>261</v>
      </c>
      <c r="Y8825">
        <v>0</v>
      </c>
      <c r="AB8825" t="s">
        <v>237</v>
      </c>
      <c r="AH8825">
        <v>0</v>
      </c>
      <c r="AN8825" t="s">
        <v>238</v>
      </c>
      <c r="AO8825">
        <v>8</v>
      </c>
      <c r="AP8825" t="s">
        <v>269</v>
      </c>
      <c r="AQ8825" s="27">
        <v>41786</v>
      </c>
      <c r="AR8825" t="s">
        <v>240</v>
      </c>
      <c r="AS8825">
        <v>8</v>
      </c>
      <c r="AT8825" t="s">
        <v>269</v>
      </c>
      <c r="AU8825" s="27">
        <v>41786</v>
      </c>
    </row>
    <row r="8826" spans="1:47" x14ac:dyDescent="0.2">
      <c r="A8826">
        <v>8825</v>
      </c>
      <c r="B8826" t="s">
        <v>28525</v>
      </c>
      <c r="C8826" t="s">
        <v>28526</v>
      </c>
      <c r="D8826" t="s">
        <v>28527</v>
      </c>
      <c r="E8826" s="27">
        <v>41374</v>
      </c>
      <c r="F8826" t="s">
        <v>233</v>
      </c>
      <c r="G8826" s="27">
        <v>26350</v>
      </c>
      <c r="H8826">
        <v>44</v>
      </c>
      <c r="I8826" t="s">
        <v>244</v>
      </c>
      <c r="J8826" t="s">
        <v>250</v>
      </c>
      <c r="K8826">
        <v>0</v>
      </c>
      <c r="L8826">
        <v>6</v>
      </c>
      <c r="M8826">
        <v>0</v>
      </c>
      <c r="N8826">
        <v>0</v>
      </c>
      <c r="O8826">
        <v>0</v>
      </c>
      <c r="P8826">
        <v>-1</v>
      </c>
      <c r="Q8826" s="28">
        <v>41373.453472222223</v>
      </c>
      <c r="R8826" s="28">
        <v>41830.268750000003</v>
      </c>
      <c r="S8826" t="s">
        <v>28528</v>
      </c>
      <c r="T8826" s="27">
        <v>41373</v>
      </c>
      <c r="V8826">
        <v>1</v>
      </c>
      <c r="W8826" t="s">
        <v>32</v>
      </c>
      <c r="X8826" t="s">
        <v>4564</v>
      </c>
      <c r="Y8826">
        <v>0</v>
      </c>
      <c r="AB8826" t="s">
        <v>237</v>
      </c>
      <c r="AH8826">
        <v>0</v>
      </c>
      <c r="AN8826" t="s">
        <v>238</v>
      </c>
      <c r="AO8826">
        <v>5</v>
      </c>
      <c r="AP8826" t="s">
        <v>246</v>
      </c>
      <c r="AQ8826" s="27">
        <v>41374</v>
      </c>
      <c r="AR8826" t="s">
        <v>240</v>
      </c>
      <c r="AS8826">
        <v>6</v>
      </c>
      <c r="AT8826" t="s">
        <v>246</v>
      </c>
      <c r="AU8826" s="27">
        <v>41374</v>
      </c>
    </row>
    <row r="8827" spans="1:47" x14ac:dyDescent="0.2">
      <c r="A8827">
        <v>8826</v>
      </c>
      <c r="B8827" t="s">
        <v>28529</v>
      </c>
      <c r="C8827" t="s">
        <v>1127</v>
      </c>
      <c r="D8827" t="s">
        <v>10919</v>
      </c>
      <c r="E8827" s="27">
        <v>41521</v>
      </c>
      <c r="F8827" t="s">
        <v>233</v>
      </c>
      <c r="G8827" s="27">
        <v>22652</v>
      </c>
      <c r="H8827">
        <v>54</v>
      </c>
      <c r="I8827" t="s">
        <v>234</v>
      </c>
      <c r="J8827" t="s">
        <v>250</v>
      </c>
      <c r="K8827">
        <v>0</v>
      </c>
      <c r="L8827">
        <v>6</v>
      </c>
      <c r="M8827">
        <v>0</v>
      </c>
      <c r="N8827">
        <v>0</v>
      </c>
      <c r="O8827">
        <v>13</v>
      </c>
      <c r="S8827" t="s">
        <v>28530</v>
      </c>
      <c r="U8827" s="27">
        <v>41228</v>
      </c>
      <c r="V8827">
        <v>293</v>
      </c>
      <c r="W8827" t="s">
        <v>32</v>
      </c>
      <c r="X8827" t="s">
        <v>274</v>
      </c>
      <c r="Y8827">
        <v>0</v>
      </c>
      <c r="AB8827" t="s">
        <v>237</v>
      </c>
      <c r="AH8827">
        <v>0</v>
      </c>
      <c r="AN8827" t="s">
        <v>238</v>
      </c>
      <c r="AO8827">
        <v>1</v>
      </c>
      <c r="AP8827" t="s">
        <v>239</v>
      </c>
      <c r="AQ8827" s="27">
        <v>41521</v>
      </c>
      <c r="AR8827" t="s">
        <v>240</v>
      </c>
      <c r="AS8827">
        <v>6</v>
      </c>
      <c r="AT8827" t="s">
        <v>246</v>
      </c>
      <c r="AU8827" s="27">
        <v>41521</v>
      </c>
    </row>
    <row r="8828" spans="1:47" x14ac:dyDescent="0.2">
      <c r="A8828">
        <v>8827</v>
      </c>
      <c r="B8828" t="s">
        <v>28531</v>
      </c>
      <c r="C8828" t="s">
        <v>2723</v>
      </c>
      <c r="D8828" t="s">
        <v>1325</v>
      </c>
      <c r="E8828" s="27">
        <v>41383</v>
      </c>
      <c r="F8828" t="s">
        <v>233</v>
      </c>
      <c r="G8828" s="27">
        <v>32688</v>
      </c>
      <c r="H8828">
        <v>26</v>
      </c>
      <c r="I8828" t="s">
        <v>244</v>
      </c>
      <c r="J8828" t="s">
        <v>353</v>
      </c>
      <c r="K8828">
        <v>0</v>
      </c>
      <c r="L8828">
        <v>3</v>
      </c>
      <c r="M8828">
        <v>0</v>
      </c>
      <c r="N8828">
        <v>0</v>
      </c>
      <c r="O8828">
        <v>5</v>
      </c>
      <c r="P8828">
        <v>-1</v>
      </c>
      <c r="Q8828" s="28">
        <v>41382.309027777781</v>
      </c>
      <c r="R8828" s="28">
        <v>41383.044444444444</v>
      </c>
      <c r="S8828" t="s">
        <v>28532</v>
      </c>
      <c r="T8828" s="27">
        <v>41382</v>
      </c>
      <c r="V8828">
        <v>1</v>
      </c>
      <c r="W8828" t="s">
        <v>32</v>
      </c>
      <c r="X8828" t="s">
        <v>364</v>
      </c>
      <c r="Y8828">
        <v>0</v>
      </c>
      <c r="AB8828" t="s">
        <v>237</v>
      </c>
      <c r="AH8828">
        <v>0</v>
      </c>
      <c r="AN8828" t="s">
        <v>238</v>
      </c>
      <c r="AO8828">
        <v>2</v>
      </c>
      <c r="AP8828" t="s">
        <v>239</v>
      </c>
      <c r="AQ8828" s="27">
        <v>41383</v>
      </c>
      <c r="AR8828" t="s">
        <v>240</v>
      </c>
      <c r="AS8828">
        <v>3</v>
      </c>
      <c r="AT8828" t="s">
        <v>239</v>
      </c>
      <c r="AU8828" s="27">
        <v>41383</v>
      </c>
    </row>
    <row r="8829" spans="1:47" x14ac:dyDescent="0.2">
      <c r="A8829">
        <v>8828</v>
      </c>
      <c r="B8829" t="s">
        <v>28533</v>
      </c>
      <c r="C8829" t="s">
        <v>2600</v>
      </c>
      <c r="D8829" t="s">
        <v>28534</v>
      </c>
      <c r="E8829" s="27">
        <v>41575</v>
      </c>
      <c r="F8829" t="s">
        <v>233</v>
      </c>
      <c r="G8829" s="27">
        <v>24057</v>
      </c>
      <c r="H8829">
        <v>50</v>
      </c>
      <c r="I8829" t="s">
        <v>234</v>
      </c>
      <c r="J8829" t="s">
        <v>245</v>
      </c>
      <c r="K8829">
        <v>0</v>
      </c>
      <c r="L8829">
        <v>2</v>
      </c>
      <c r="M8829">
        <v>0</v>
      </c>
      <c r="N8829">
        <v>0</v>
      </c>
      <c r="O8829">
        <v>1</v>
      </c>
      <c r="P8829">
        <v>0</v>
      </c>
      <c r="Q8829" s="28">
        <v>41575.055555555555</v>
      </c>
      <c r="R8829" s="28">
        <v>41584.240277777775</v>
      </c>
      <c r="S8829" t="s">
        <v>28535</v>
      </c>
      <c r="T8829" s="27">
        <v>41575</v>
      </c>
      <c r="V8829">
        <v>0</v>
      </c>
      <c r="W8829" t="s">
        <v>32</v>
      </c>
      <c r="X8829" t="s">
        <v>254</v>
      </c>
      <c r="Y8829">
        <v>0</v>
      </c>
      <c r="AB8829" t="s">
        <v>237</v>
      </c>
      <c r="AH8829">
        <v>0</v>
      </c>
      <c r="AN8829" t="s">
        <v>238</v>
      </c>
      <c r="AO8829">
        <v>3</v>
      </c>
      <c r="AP8829" t="s">
        <v>239</v>
      </c>
      <c r="AQ8829" s="27">
        <v>41575</v>
      </c>
      <c r="AR8829" t="s">
        <v>240</v>
      </c>
      <c r="AS8829">
        <v>2</v>
      </c>
      <c r="AT8829" t="s">
        <v>239</v>
      </c>
      <c r="AU8829" s="27">
        <v>41575</v>
      </c>
    </row>
    <row r="8830" spans="1:47" x14ac:dyDescent="0.2">
      <c r="A8830">
        <v>8829</v>
      </c>
      <c r="B8830" t="s">
        <v>28536</v>
      </c>
      <c r="C8830" t="s">
        <v>4736</v>
      </c>
      <c r="D8830" t="s">
        <v>28537</v>
      </c>
      <c r="E8830" s="27">
        <v>41802</v>
      </c>
      <c r="F8830" t="s">
        <v>233</v>
      </c>
      <c r="G8830" s="27">
        <v>20646</v>
      </c>
      <c r="H8830">
        <v>59</v>
      </c>
      <c r="I8830" t="s">
        <v>234</v>
      </c>
      <c r="J8830" t="s">
        <v>250</v>
      </c>
      <c r="K8830">
        <v>0</v>
      </c>
      <c r="L8830">
        <v>2</v>
      </c>
      <c r="M8830">
        <v>0</v>
      </c>
      <c r="N8830">
        <v>0</v>
      </c>
      <c r="O8830">
        <v>1</v>
      </c>
      <c r="P8830">
        <v>-1</v>
      </c>
      <c r="Q8830" s="28">
        <v>41801.224999999999</v>
      </c>
      <c r="R8830" s="28">
        <v>41802.157638888886</v>
      </c>
      <c r="S8830" t="s">
        <v>28538</v>
      </c>
      <c r="U8830" s="27">
        <v>38219</v>
      </c>
      <c r="V8830">
        <v>3583</v>
      </c>
      <c r="W8830" t="s">
        <v>32</v>
      </c>
      <c r="X8830" t="s">
        <v>274</v>
      </c>
      <c r="Y8830">
        <v>0</v>
      </c>
      <c r="AB8830" t="s">
        <v>237</v>
      </c>
      <c r="AH8830">
        <v>0</v>
      </c>
      <c r="AN8830" t="s">
        <v>238</v>
      </c>
      <c r="AO8830">
        <v>1</v>
      </c>
      <c r="AP8830" t="s">
        <v>239</v>
      </c>
      <c r="AQ8830" s="27">
        <v>41802</v>
      </c>
      <c r="AR8830" t="s">
        <v>240</v>
      </c>
      <c r="AS8830">
        <v>2</v>
      </c>
      <c r="AT8830" t="s">
        <v>239</v>
      </c>
      <c r="AU8830" s="27">
        <v>41802</v>
      </c>
    </row>
    <row r="8831" spans="1:47" x14ac:dyDescent="0.2">
      <c r="A8831">
        <v>8830</v>
      </c>
      <c r="B8831" t="s">
        <v>28539</v>
      </c>
      <c r="C8831" t="s">
        <v>17183</v>
      </c>
      <c r="D8831" t="s">
        <v>27244</v>
      </c>
      <c r="E8831" s="27">
        <v>41320</v>
      </c>
      <c r="F8831" t="s">
        <v>233</v>
      </c>
      <c r="G8831" s="27">
        <v>34456</v>
      </c>
      <c r="H8831">
        <v>21</v>
      </c>
      <c r="I8831" t="s">
        <v>259</v>
      </c>
      <c r="J8831" t="s">
        <v>250</v>
      </c>
      <c r="K8831">
        <v>0</v>
      </c>
      <c r="L8831">
        <v>7</v>
      </c>
      <c r="M8831">
        <v>0</v>
      </c>
      <c r="N8831">
        <v>0</v>
      </c>
      <c r="O8831">
        <v>1</v>
      </c>
      <c r="P8831">
        <v>-1</v>
      </c>
      <c r="Q8831" s="28">
        <v>41319.445833333331</v>
      </c>
      <c r="R8831" s="28">
        <v>41320.443055555559</v>
      </c>
      <c r="S8831" t="s">
        <v>28540</v>
      </c>
      <c r="T8831" s="27">
        <v>41319</v>
      </c>
      <c r="V8831">
        <v>1</v>
      </c>
      <c r="W8831" t="s">
        <v>32</v>
      </c>
      <c r="X8831" t="s">
        <v>359</v>
      </c>
      <c r="Y8831">
        <v>1</v>
      </c>
      <c r="AA8831" t="s">
        <v>28541</v>
      </c>
      <c r="AB8831" t="s">
        <v>32</v>
      </c>
      <c r="AC8831">
        <v>0</v>
      </c>
      <c r="AD8831" s="27">
        <v>41387</v>
      </c>
      <c r="AE8831" t="s">
        <v>359</v>
      </c>
      <c r="AF8831" s="27">
        <v>41387</v>
      </c>
      <c r="AG8831" s="27">
        <v>41425</v>
      </c>
      <c r="AH8831">
        <v>0</v>
      </c>
      <c r="AN8831" t="s">
        <v>238</v>
      </c>
      <c r="AO8831">
        <v>8</v>
      </c>
      <c r="AP8831" t="s">
        <v>269</v>
      </c>
      <c r="AQ8831" s="27">
        <v>41320</v>
      </c>
      <c r="AR8831" t="s">
        <v>240</v>
      </c>
      <c r="AS8831">
        <v>7</v>
      </c>
      <c r="AT8831" t="s">
        <v>246</v>
      </c>
      <c r="AU8831" s="27">
        <v>41320</v>
      </c>
    </row>
    <row r="8832" spans="1:47" x14ac:dyDescent="0.2">
      <c r="A8832">
        <v>8831</v>
      </c>
      <c r="B8832" t="s">
        <v>28542</v>
      </c>
      <c r="C8832" t="s">
        <v>6334</v>
      </c>
      <c r="D8832" t="s">
        <v>21154</v>
      </c>
      <c r="E8832" s="27">
        <v>41322</v>
      </c>
      <c r="F8832" t="s">
        <v>233</v>
      </c>
      <c r="G8832" s="27">
        <v>23487</v>
      </c>
      <c r="H8832">
        <v>51</v>
      </c>
      <c r="I8832" t="s">
        <v>234</v>
      </c>
      <c r="J8832" t="s">
        <v>353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-1</v>
      </c>
      <c r="Q8832" s="28">
        <v>41321.458333333336</v>
      </c>
      <c r="R8832" s="28">
        <v>41322.331250000003</v>
      </c>
      <c r="S8832" t="s">
        <v>28543</v>
      </c>
      <c r="T8832" s="27">
        <v>41321</v>
      </c>
      <c r="V8832">
        <v>1</v>
      </c>
      <c r="W8832" t="s">
        <v>36</v>
      </c>
      <c r="X8832" t="s">
        <v>279</v>
      </c>
      <c r="Y8832">
        <v>0</v>
      </c>
      <c r="AB8832" t="s">
        <v>237</v>
      </c>
      <c r="AH8832">
        <v>0</v>
      </c>
      <c r="AN8832" t="s">
        <v>238</v>
      </c>
      <c r="AO8832">
        <v>1</v>
      </c>
      <c r="AP8832" t="s">
        <v>239</v>
      </c>
      <c r="AQ8832" s="27">
        <v>41322</v>
      </c>
      <c r="AR8832" t="s">
        <v>240</v>
      </c>
      <c r="AS8832">
        <v>1</v>
      </c>
      <c r="AT8832" t="s">
        <v>239</v>
      </c>
      <c r="AU8832" s="27">
        <v>41322</v>
      </c>
    </row>
    <row r="8833" spans="1:47" x14ac:dyDescent="0.2">
      <c r="A8833">
        <v>8832</v>
      </c>
      <c r="B8833" t="s">
        <v>28544</v>
      </c>
      <c r="C8833" t="s">
        <v>488</v>
      </c>
      <c r="D8833" t="s">
        <v>2646</v>
      </c>
      <c r="E8833" s="27">
        <v>41314</v>
      </c>
      <c r="F8833" t="s">
        <v>233</v>
      </c>
      <c r="G8833" s="27">
        <v>33575</v>
      </c>
      <c r="H8833">
        <v>24</v>
      </c>
      <c r="I8833" t="s">
        <v>259</v>
      </c>
      <c r="J8833" t="s">
        <v>250</v>
      </c>
      <c r="K8833">
        <v>0</v>
      </c>
      <c r="L8833">
        <v>5</v>
      </c>
      <c r="M8833">
        <v>0</v>
      </c>
      <c r="N8833">
        <v>2</v>
      </c>
      <c r="O8833">
        <v>2</v>
      </c>
      <c r="P8833">
        <v>-1</v>
      </c>
      <c r="Q8833" s="28">
        <v>41313.240972222222</v>
      </c>
      <c r="R8833" s="28">
        <v>41314.050694444442</v>
      </c>
      <c r="S8833" t="s">
        <v>28545</v>
      </c>
      <c r="T8833" s="27">
        <v>41313</v>
      </c>
      <c r="V8833">
        <v>1</v>
      </c>
      <c r="W8833" t="s">
        <v>32</v>
      </c>
      <c r="X8833" t="s">
        <v>359</v>
      </c>
      <c r="Y8833">
        <v>1</v>
      </c>
      <c r="AA8833" t="s">
        <v>28546</v>
      </c>
      <c r="AB8833" t="s">
        <v>36</v>
      </c>
      <c r="AC8833">
        <v>41</v>
      </c>
      <c r="AD8833" s="27">
        <v>41480</v>
      </c>
      <c r="AE8833" t="s">
        <v>324</v>
      </c>
      <c r="AF8833" s="27">
        <v>41521</v>
      </c>
      <c r="AG8833" s="27">
        <v>41539</v>
      </c>
      <c r="AH8833">
        <v>0</v>
      </c>
      <c r="AN8833" t="s">
        <v>238</v>
      </c>
      <c r="AO8833">
        <v>5</v>
      </c>
      <c r="AP8833" t="s">
        <v>246</v>
      </c>
      <c r="AQ8833" s="27">
        <v>41314</v>
      </c>
      <c r="AR8833" t="s">
        <v>240</v>
      </c>
      <c r="AS8833">
        <v>5</v>
      </c>
      <c r="AT8833" t="s">
        <v>246</v>
      </c>
      <c r="AU8833" s="27">
        <v>41314</v>
      </c>
    </row>
    <row r="8834" spans="1:47" x14ac:dyDescent="0.2">
      <c r="A8834">
        <v>8833</v>
      </c>
      <c r="B8834" t="s">
        <v>28547</v>
      </c>
      <c r="C8834" t="s">
        <v>1294</v>
      </c>
      <c r="D8834" t="s">
        <v>689</v>
      </c>
      <c r="E8834" s="27">
        <v>41933</v>
      </c>
      <c r="F8834" t="s">
        <v>294</v>
      </c>
      <c r="G8834" s="27">
        <v>25830</v>
      </c>
      <c r="H8834">
        <v>45</v>
      </c>
      <c r="I8834" t="s">
        <v>234</v>
      </c>
      <c r="J8834" t="s">
        <v>245</v>
      </c>
      <c r="K8834">
        <v>0</v>
      </c>
      <c r="L8834">
        <v>5</v>
      </c>
      <c r="M8834">
        <v>0</v>
      </c>
      <c r="N8834">
        <v>0</v>
      </c>
      <c r="O8834">
        <v>2</v>
      </c>
      <c r="P8834">
        <v>-6</v>
      </c>
      <c r="Q8834" s="28">
        <v>41927.17291666667</v>
      </c>
      <c r="R8834" s="28">
        <v>41934.42291666667</v>
      </c>
      <c r="S8834" t="s">
        <v>28548</v>
      </c>
      <c r="T8834" s="27">
        <v>41926</v>
      </c>
      <c r="V8834">
        <v>7</v>
      </c>
      <c r="W8834" t="s">
        <v>32</v>
      </c>
      <c r="X8834" t="s">
        <v>300</v>
      </c>
      <c r="Y8834">
        <v>0</v>
      </c>
      <c r="AB8834" t="s">
        <v>237</v>
      </c>
      <c r="AH8834">
        <v>0</v>
      </c>
      <c r="AN8834" t="s">
        <v>238</v>
      </c>
      <c r="AO8834">
        <v>1</v>
      </c>
      <c r="AP8834" t="s">
        <v>239</v>
      </c>
      <c r="AQ8834" s="27">
        <v>41933</v>
      </c>
      <c r="AR8834" t="s">
        <v>240</v>
      </c>
      <c r="AS8834">
        <v>5</v>
      </c>
      <c r="AT8834" t="s">
        <v>246</v>
      </c>
      <c r="AU8834" s="27">
        <v>41933</v>
      </c>
    </row>
    <row r="8835" spans="1:47" x14ac:dyDescent="0.2">
      <c r="A8835">
        <v>8834</v>
      </c>
      <c r="B8835" t="s">
        <v>28549</v>
      </c>
      <c r="C8835" t="s">
        <v>11004</v>
      </c>
      <c r="D8835" t="s">
        <v>2026</v>
      </c>
      <c r="E8835" s="27">
        <v>41584</v>
      </c>
      <c r="F8835" t="s">
        <v>233</v>
      </c>
      <c r="G8835" s="27">
        <v>30359</v>
      </c>
      <c r="H8835">
        <v>33</v>
      </c>
      <c r="I8835" t="s">
        <v>244</v>
      </c>
      <c r="J8835" t="s">
        <v>250</v>
      </c>
      <c r="K8835">
        <v>0</v>
      </c>
      <c r="L8835">
        <v>8</v>
      </c>
      <c r="M8835">
        <v>2</v>
      </c>
      <c r="N8835">
        <v>3</v>
      </c>
      <c r="O8835">
        <v>11</v>
      </c>
      <c r="P8835">
        <v>-57</v>
      </c>
      <c r="Q8835" s="28">
        <v>41527.052777777775</v>
      </c>
      <c r="R8835" s="28">
        <v>41584.472916666666</v>
      </c>
      <c r="S8835" t="s">
        <v>28550</v>
      </c>
      <c r="U8835" s="27">
        <v>41527</v>
      </c>
      <c r="V8835">
        <v>57</v>
      </c>
      <c r="W8835" t="s">
        <v>32</v>
      </c>
      <c r="X8835" t="s">
        <v>274</v>
      </c>
      <c r="Y8835">
        <v>1</v>
      </c>
      <c r="AA8835" t="s">
        <v>28551</v>
      </c>
      <c r="AB8835" t="s">
        <v>36</v>
      </c>
      <c r="AC8835">
        <v>32</v>
      </c>
      <c r="AD8835" s="27">
        <v>41636</v>
      </c>
      <c r="AE8835" t="s">
        <v>474</v>
      </c>
      <c r="AF8835" s="27">
        <v>41668</v>
      </c>
      <c r="AG8835" s="27">
        <v>41737</v>
      </c>
      <c r="AH8835">
        <v>0</v>
      </c>
      <c r="AN8835" t="s">
        <v>238</v>
      </c>
      <c r="AO8835">
        <v>7</v>
      </c>
      <c r="AP8835" t="s">
        <v>246</v>
      </c>
      <c r="AQ8835" s="27">
        <v>41584</v>
      </c>
      <c r="AR8835" t="s">
        <v>240</v>
      </c>
      <c r="AS8835">
        <v>8</v>
      </c>
      <c r="AT8835" t="s">
        <v>269</v>
      </c>
      <c r="AU8835" s="27">
        <v>41584</v>
      </c>
    </row>
    <row r="8836" spans="1:47" x14ac:dyDescent="0.2">
      <c r="A8836">
        <v>8835</v>
      </c>
      <c r="B8836" t="s">
        <v>28552</v>
      </c>
      <c r="C8836" t="s">
        <v>488</v>
      </c>
      <c r="D8836" t="s">
        <v>28553</v>
      </c>
      <c r="E8836" s="27">
        <v>41381</v>
      </c>
      <c r="F8836" t="s">
        <v>233</v>
      </c>
      <c r="G8836" s="27">
        <v>31680</v>
      </c>
      <c r="H8836">
        <v>29</v>
      </c>
      <c r="I8836" t="s">
        <v>244</v>
      </c>
      <c r="J8836" t="s">
        <v>250</v>
      </c>
      <c r="K8836">
        <v>0</v>
      </c>
      <c r="L8836">
        <v>1</v>
      </c>
      <c r="M8836">
        <v>0</v>
      </c>
      <c r="N8836">
        <v>0</v>
      </c>
      <c r="O8836">
        <v>3</v>
      </c>
      <c r="P8836">
        <v>-1</v>
      </c>
      <c r="Q8836" s="28">
        <v>41380.166666666664</v>
      </c>
      <c r="R8836" s="28">
        <v>41381.440972222219</v>
      </c>
      <c r="S8836" t="s">
        <v>28554</v>
      </c>
      <c r="T8836" s="27">
        <v>41380</v>
      </c>
      <c r="V8836">
        <v>1</v>
      </c>
      <c r="W8836" t="s">
        <v>36</v>
      </c>
      <c r="X8836" t="s">
        <v>412</v>
      </c>
      <c r="Y8836">
        <v>0</v>
      </c>
      <c r="AB8836" t="s">
        <v>237</v>
      </c>
      <c r="AH8836">
        <v>0</v>
      </c>
      <c r="AN8836" t="s">
        <v>238</v>
      </c>
      <c r="AO8836">
        <v>2</v>
      </c>
      <c r="AP8836" t="s">
        <v>239</v>
      </c>
      <c r="AQ8836" s="27">
        <v>41381</v>
      </c>
      <c r="AR8836" t="s">
        <v>240</v>
      </c>
      <c r="AS8836">
        <v>1</v>
      </c>
      <c r="AT8836" t="s">
        <v>239</v>
      </c>
      <c r="AU8836" s="27">
        <v>41381</v>
      </c>
    </row>
    <row r="8837" spans="1:47" x14ac:dyDescent="0.2">
      <c r="A8837">
        <v>8836</v>
      </c>
      <c r="B8837" t="s">
        <v>28555</v>
      </c>
      <c r="C8837" t="s">
        <v>3280</v>
      </c>
      <c r="D8837" t="s">
        <v>28556</v>
      </c>
      <c r="E8837" s="27">
        <v>41856</v>
      </c>
      <c r="F8837" t="s">
        <v>233</v>
      </c>
      <c r="G8837" s="27">
        <v>35143</v>
      </c>
      <c r="H8837">
        <v>20</v>
      </c>
      <c r="I8837" t="s">
        <v>259</v>
      </c>
      <c r="J8837" t="s">
        <v>250</v>
      </c>
      <c r="K8837">
        <v>0</v>
      </c>
      <c r="L8837">
        <v>7</v>
      </c>
      <c r="M8837">
        <v>0</v>
      </c>
      <c r="N8837">
        <v>0</v>
      </c>
      <c r="O8837">
        <v>0</v>
      </c>
      <c r="P8837">
        <v>-1</v>
      </c>
      <c r="Q8837" s="28">
        <v>41855.540972222225</v>
      </c>
      <c r="R8837" s="28">
        <v>41856.054166666669</v>
      </c>
      <c r="S8837" t="s">
        <v>28557</v>
      </c>
      <c r="T8837" s="27">
        <v>41855</v>
      </c>
      <c r="V8837">
        <v>1</v>
      </c>
      <c r="W8837" t="s">
        <v>36</v>
      </c>
      <c r="X8837" t="s">
        <v>279</v>
      </c>
      <c r="Y8837">
        <v>0</v>
      </c>
      <c r="AB8837" t="s">
        <v>237</v>
      </c>
      <c r="AH8837">
        <v>0</v>
      </c>
      <c r="AN8837" t="s">
        <v>238</v>
      </c>
      <c r="AO8837">
        <v>9</v>
      </c>
      <c r="AP8837" t="s">
        <v>269</v>
      </c>
      <c r="AQ8837" s="27">
        <v>41856</v>
      </c>
      <c r="AR8837" t="s">
        <v>240</v>
      </c>
      <c r="AS8837">
        <v>7</v>
      </c>
      <c r="AT8837" t="s">
        <v>246</v>
      </c>
      <c r="AU8837" s="27">
        <v>41856</v>
      </c>
    </row>
    <row r="8838" spans="1:47" x14ac:dyDescent="0.2">
      <c r="A8838">
        <v>8837</v>
      </c>
      <c r="B8838" t="s">
        <v>28558</v>
      </c>
      <c r="C8838" t="s">
        <v>9782</v>
      </c>
      <c r="D8838" t="s">
        <v>25411</v>
      </c>
      <c r="E8838" s="27">
        <v>41766</v>
      </c>
      <c r="F8838" t="s">
        <v>233</v>
      </c>
      <c r="G8838" s="27">
        <v>34952</v>
      </c>
      <c r="H8838">
        <v>20</v>
      </c>
      <c r="I8838" t="s">
        <v>259</v>
      </c>
      <c r="J8838" t="s">
        <v>245</v>
      </c>
      <c r="K8838">
        <v>0</v>
      </c>
      <c r="L8838">
        <v>4</v>
      </c>
      <c r="M8838">
        <v>0</v>
      </c>
      <c r="N8838">
        <v>0</v>
      </c>
      <c r="O8838">
        <v>6</v>
      </c>
      <c r="P8838">
        <v>-1</v>
      </c>
      <c r="Q8838" s="28">
        <v>41765.213194444441</v>
      </c>
      <c r="R8838" s="28">
        <v>41796.463194444441</v>
      </c>
      <c r="S8838" t="s">
        <v>28559</v>
      </c>
      <c r="T8838" s="27">
        <v>41765</v>
      </c>
      <c r="V8838">
        <v>1</v>
      </c>
      <c r="W8838" t="s">
        <v>32</v>
      </c>
      <c r="X8838" t="s">
        <v>847</v>
      </c>
      <c r="Y8838">
        <v>0</v>
      </c>
      <c r="AB8838" t="s">
        <v>237</v>
      </c>
      <c r="AH8838">
        <v>0</v>
      </c>
      <c r="AN8838" t="s">
        <v>238</v>
      </c>
      <c r="AO8838">
        <v>6</v>
      </c>
      <c r="AP8838" t="s">
        <v>246</v>
      </c>
      <c r="AQ8838" s="27">
        <v>41766</v>
      </c>
      <c r="AR8838" t="s">
        <v>240</v>
      </c>
      <c r="AS8838">
        <v>4</v>
      </c>
      <c r="AT8838" t="s">
        <v>239</v>
      </c>
      <c r="AU8838" s="27">
        <v>41766</v>
      </c>
    </row>
    <row r="8839" spans="1:47" x14ac:dyDescent="0.2">
      <c r="A8839">
        <v>8838</v>
      </c>
      <c r="B8839" t="s">
        <v>28560</v>
      </c>
      <c r="C8839" t="s">
        <v>28561</v>
      </c>
      <c r="D8839" t="s">
        <v>7437</v>
      </c>
      <c r="E8839" s="27">
        <v>41497</v>
      </c>
      <c r="F8839" t="s">
        <v>294</v>
      </c>
      <c r="G8839" s="27">
        <v>33300</v>
      </c>
      <c r="H8839">
        <v>25</v>
      </c>
      <c r="I8839" t="s">
        <v>244</v>
      </c>
      <c r="J8839" t="s">
        <v>245</v>
      </c>
      <c r="K8839">
        <v>0</v>
      </c>
      <c r="L8839">
        <v>4</v>
      </c>
      <c r="M8839">
        <v>0</v>
      </c>
      <c r="N8839">
        <v>0</v>
      </c>
      <c r="O8839">
        <v>0</v>
      </c>
      <c r="P8839">
        <v>0</v>
      </c>
      <c r="Q8839" s="28">
        <v>41497.172222222223</v>
      </c>
      <c r="R8839" s="28">
        <v>41498.091666666667</v>
      </c>
      <c r="S8839" t="s">
        <v>28562</v>
      </c>
      <c r="T8839" s="27">
        <v>41497</v>
      </c>
      <c r="V8839">
        <v>0</v>
      </c>
      <c r="W8839" t="s">
        <v>36</v>
      </c>
      <c r="X8839" t="s">
        <v>279</v>
      </c>
      <c r="Y8839">
        <v>0</v>
      </c>
      <c r="AB8839" t="s">
        <v>237</v>
      </c>
      <c r="AH8839">
        <v>0</v>
      </c>
      <c r="AN8839" t="s">
        <v>238</v>
      </c>
      <c r="AO8839">
        <v>4</v>
      </c>
      <c r="AP8839" t="s">
        <v>239</v>
      </c>
      <c r="AQ8839" s="27">
        <v>41497</v>
      </c>
      <c r="AR8839" t="s">
        <v>240</v>
      </c>
      <c r="AS8839">
        <v>4</v>
      </c>
      <c r="AT8839" t="s">
        <v>239</v>
      </c>
      <c r="AU8839" s="27">
        <v>41497</v>
      </c>
    </row>
    <row r="8840" spans="1:47" x14ac:dyDescent="0.2">
      <c r="A8840">
        <v>8839</v>
      </c>
      <c r="B8840" t="s">
        <v>28563</v>
      </c>
      <c r="C8840" t="s">
        <v>28564</v>
      </c>
      <c r="D8840" t="s">
        <v>830</v>
      </c>
      <c r="E8840" s="27">
        <v>41688</v>
      </c>
      <c r="F8840" t="s">
        <v>233</v>
      </c>
      <c r="G8840" s="27">
        <v>34717</v>
      </c>
      <c r="H8840">
        <v>21</v>
      </c>
      <c r="I8840" t="s">
        <v>259</v>
      </c>
      <c r="J8840" t="s">
        <v>250</v>
      </c>
      <c r="K8840">
        <v>0</v>
      </c>
      <c r="L8840">
        <v>9</v>
      </c>
      <c r="M8840">
        <v>0</v>
      </c>
      <c r="N8840">
        <v>0</v>
      </c>
      <c r="O8840">
        <v>1</v>
      </c>
      <c r="P8840">
        <v>-1</v>
      </c>
      <c r="Q8840" s="28">
        <v>41687.472916666666</v>
      </c>
      <c r="R8840" s="28">
        <v>41856.257638888892</v>
      </c>
      <c r="S8840" t="s">
        <v>28565</v>
      </c>
      <c r="T8840" s="27">
        <v>41686</v>
      </c>
      <c r="V8840">
        <v>2</v>
      </c>
      <c r="W8840" t="s">
        <v>32</v>
      </c>
      <c r="X8840" t="s">
        <v>343</v>
      </c>
      <c r="Y8840">
        <v>0</v>
      </c>
      <c r="AB8840" t="s">
        <v>237</v>
      </c>
      <c r="AH8840">
        <v>0</v>
      </c>
      <c r="AN8840" t="s">
        <v>238</v>
      </c>
      <c r="AO8840">
        <v>10</v>
      </c>
      <c r="AP8840" t="s">
        <v>269</v>
      </c>
      <c r="AQ8840" s="27">
        <v>41688</v>
      </c>
      <c r="AR8840" t="s">
        <v>240</v>
      </c>
      <c r="AS8840">
        <v>9</v>
      </c>
      <c r="AT8840" t="s">
        <v>269</v>
      </c>
      <c r="AU8840" s="27">
        <v>41688</v>
      </c>
    </row>
    <row r="8841" spans="1:47" x14ac:dyDescent="0.2">
      <c r="A8841">
        <v>8840</v>
      </c>
      <c r="B8841" t="s">
        <v>28566</v>
      </c>
      <c r="C8841" t="s">
        <v>464</v>
      </c>
      <c r="D8841" t="s">
        <v>1524</v>
      </c>
      <c r="E8841" s="27">
        <v>41961</v>
      </c>
      <c r="F8841" t="s">
        <v>233</v>
      </c>
      <c r="G8841" s="27">
        <v>27363</v>
      </c>
      <c r="H8841">
        <v>41</v>
      </c>
      <c r="I8841" t="s">
        <v>244</v>
      </c>
      <c r="J8841" t="s">
        <v>250</v>
      </c>
      <c r="K8841">
        <v>0</v>
      </c>
      <c r="L8841">
        <v>9</v>
      </c>
      <c r="M8841">
        <v>0</v>
      </c>
      <c r="N8841">
        <v>0</v>
      </c>
      <c r="O8841">
        <v>18</v>
      </c>
      <c r="P8841">
        <v>-19</v>
      </c>
      <c r="Q8841" s="28">
        <v>41942.418055555558</v>
      </c>
      <c r="R8841" s="28">
        <v>41946.398611111108</v>
      </c>
      <c r="S8841" t="s">
        <v>28567</v>
      </c>
      <c r="T8841" s="27">
        <v>41942</v>
      </c>
      <c r="V8841">
        <v>19</v>
      </c>
      <c r="W8841" t="s">
        <v>32</v>
      </c>
      <c r="X8841" t="s">
        <v>402</v>
      </c>
      <c r="Y8841">
        <v>0</v>
      </c>
      <c r="AB8841" t="s">
        <v>237</v>
      </c>
      <c r="AH8841">
        <v>0</v>
      </c>
      <c r="AN8841" t="s">
        <v>238</v>
      </c>
      <c r="AO8841">
        <v>4</v>
      </c>
      <c r="AP8841" t="s">
        <v>239</v>
      </c>
      <c r="AQ8841" s="27">
        <v>41961</v>
      </c>
      <c r="AR8841" t="s">
        <v>240</v>
      </c>
      <c r="AS8841">
        <v>9</v>
      </c>
      <c r="AT8841" t="s">
        <v>269</v>
      </c>
      <c r="AU8841" s="27">
        <v>41961</v>
      </c>
    </row>
    <row r="8842" spans="1:47" x14ac:dyDescent="0.2">
      <c r="A8842">
        <v>8841</v>
      </c>
      <c r="B8842" t="s">
        <v>28568</v>
      </c>
      <c r="C8842" t="s">
        <v>28569</v>
      </c>
      <c r="D8842" t="s">
        <v>3831</v>
      </c>
      <c r="E8842" s="27">
        <v>41832</v>
      </c>
      <c r="F8842" t="s">
        <v>233</v>
      </c>
      <c r="G8842" s="27">
        <v>28534</v>
      </c>
      <c r="H8842">
        <v>38</v>
      </c>
      <c r="I8842" t="s">
        <v>244</v>
      </c>
      <c r="J8842" t="s">
        <v>250</v>
      </c>
      <c r="K8842">
        <v>0</v>
      </c>
      <c r="L8842">
        <v>3</v>
      </c>
      <c r="M8842">
        <v>0</v>
      </c>
      <c r="N8842">
        <v>0</v>
      </c>
      <c r="O8842">
        <v>0</v>
      </c>
      <c r="P8842">
        <v>-1</v>
      </c>
      <c r="Q8842" s="28">
        <v>41831.502083333333</v>
      </c>
      <c r="R8842" s="28">
        <v>41832.318749999999</v>
      </c>
      <c r="S8842" t="s">
        <v>28570</v>
      </c>
      <c r="T8842" s="27">
        <v>41831</v>
      </c>
      <c r="V8842">
        <v>1</v>
      </c>
      <c r="W8842" t="s">
        <v>32</v>
      </c>
      <c r="X8842" t="s">
        <v>7906</v>
      </c>
      <c r="Y8842">
        <v>1</v>
      </c>
      <c r="AA8842" t="s">
        <v>28571</v>
      </c>
      <c r="AB8842" t="s">
        <v>36</v>
      </c>
      <c r="AC8842">
        <v>0</v>
      </c>
      <c r="AD8842" s="27">
        <v>41961</v>
      </c>
      <c r="AE8842" t="s">
        <v>626</v>
      </c>
      <c r="AF8842" s="27">
        <v>41961</v>
      </c>
      <c r="AG8842" s="27">
        <v>41993</v>
      </c>
      <c r="AH8842">
        <v>0</v>
      </c>
      <c r="AN8842" t="s">
        <v>238</v>
      </c>
      <c r="AO8842">
        <v>1</v>
      </c>
      <c r="AP8842" t="s">
        <v>239</v>
      </c>
      <c r="AQ8842" s="27">
        <v>41832</v>
      </c>
      <c r="AR8842" t="s">
        <v>240</v>
      </c>
      <c r="AS8842">
        <v>3</v>
      </c>
      <c r="AT8842" t="s">
        <v>239</v>
      </c>
      <c r="AU8842" s="27">
        <v>41832</v>
      </c>
    </row>
    <row r="8843" spans="1:47" x14ac:dyDescent="0.2">
      <c r="A8843">
        <v>8842</v>
      </c>
      <c r="B8843" t="s">
        <v>28572</v>
      </c>
      <c r="C8843" t="s">
        <v>7941</v>
      </c>
      <c r="D8843" t="s">
        <v>3312</v>
      </c>
      <c r="E8843" s="27">
        <v>41541</v>
      </c>
      <c r="F8843" t="s">
        <v>233</v>
      </c>
      <c r="G8843" s="27">
        <v>25344</v>
      </c>
      <c r="H8843">
        <v>46</v>
      </c>
      <c r="I8843" t="s">
        <v>234</v>
      </c>
      <c r="J8843" t="s">
        <v>245</v>
      </c>
      <c r="K8843">
        <v>0</v>
      </c>
      <c r="L8843">
        <v>3</v>
      </c>
      <c r="M8843">
        <v>0</v>
      </c>
      <c r="N8843">
        <v>0</v>
      </c>
      <c r="O8843">
        <v>1</v>
      </c>
      <c r="P8843">
        <v>-1</v>
      </c>
      <c r="Q8843" s="28">
        <v>41540.532638888886</v>
      </c>
      <c r="R8843" s="28">
        <v>41551.081250000003</v>
      </c>
      <c r="S8843" t="s">
        <v>28573</v>
      </c>
      <c r="U8843" s="27">
        <v>41540</v>
      </c>
      <c r="V8843">
        <v>1</v>
      </c>
      <c r="W8843" t="s">
        <v>32</v>
      </c>
      <c r="X8843" t="s">
        <v>274</v>
      </c>
      <c r="Y8843">
        <v>0</v>
      </c>
      <c r="AB8843" t="s">
        <v>237</v>
      </c>
      <c r="AH8843">
        <v>0</v>
      </c>
      <c r="AN8843" t="s">
        <v>238</v>
      </c>
      <c r="AO8843">
        <v>3</v>
      </c>
      <c r="AP8843" t="s">
        <v>239</v>
      </c>
      <c r="AQ8843" s="27">
        <v>41541</v>
      </c>
      <c r="AR8843" t="s">
        <v>240</v>
      </c>
      <c r="AS8843">
        <v>3</v>
      </c>
      <c r="AT8843" t="s">
        <v>239</v>
      </c>
      <c r="AU8843" s="27">
        <v>41541</v>
      </c>
    </row>
    <row r="8844" spans="1:47" x14ac:dyDescent="0.2">
      <c r="A8844">
        <v>8843</v>
      </c>
      <c r="B8844" t="s">
        <v>28574</v>
      </c>
      <c r="C8844" t="s">
        <v>17483</v>
      </c>
      <c r="D8844" t="s">
        <v>27006</v>
      </c>
      <c r="E8844" s="27">
        <v>41967</v>
      </c>
      <c r="F8844" t="s">
        <v>233</v>
      </c>
      <c r="G8844" s="27">
        <v>30165</v>
      </c>
      <c r="H8844">
        <v>33</v>
      </c>
      <c r="I8844" t="s">
        <v>244</v>
      </c>
      <c r="J8844" t="s">
        <v>250</v>
      </c>
      <c r="K8844">
        <v>0</v>
      </c>
      <c r="L8844">
        <v>7</v>
      </c>
      <c r="M8844">
        <v>0</v>
      </c>
      <c r="N8844">
        <v>2</v>
      </c>
      <c r="O8844">
        <v>9</v>
      </c>
      <c r="P8844">
        <v>-28</v>
      </c>
      <c r="Q8844" s="28">
        <v>41939.520833333336</v>
      </c>
      <c r="R8844" s="28">
        <v>41954.09652777778</v>
      </c>
      <c r="S8844" t="s">
        <v>28575</v>
      </c>
      <c r="T8844" s="27">
        <v>41939</v>
      </c>
      <c r="V8844">
        <v>28</v>
      </c>
      <c r="W8844" t="s">
        <v>36</v>
      </c>
      <c r="X8844" t="s">
        <v>279</v>
      </c>
      <c r="Y8844">
        <v>1</v>
      </c>
      <c r="AA8844" t="s">
        <v>28576</v>
      </c>
      <c r="AB8844" t="s">
        <v>36</v>
      </c>
      <c r="AD8844" s="27">
        <v>42004</v>
      </c>
      <c r="AE8844" t="s">
        <v>404</v>
      </c>
      <c r="AH8844">
        <v>1</v>
      </c>
      <c r="AJ8844" t="s">
        <v>28576</v>
      </c>
      <c r="AK8844" t="s">
        <v>462</v>
      </c>
      <c r="AL8844" s="27">
        <v>42004</v>
      </c>
      <c r="AM8844" t="s">
        <v>279</v>
      </c>
      <c r="AN8844" t="s">
        <v>238</v>
      </c>
      <c r="AO8844">
        <v>7</v>
      </c>
      <c r="AP8844" t="s">
        <v>246</v>
      </c>
      <c r="AQ8844" s="27">
        <v>41967</v>
      </c>
      <c r="AR8844" t="s">
        <v>240</v>
      </c>
      <c r="AS8844">
        <v>7</v>
      </c>
      <c r="AT8844" t="s">
        <v>246</v>
      </c>
      <c r="AU8844" s="27">
        <v>41967</v>
      </c>
    </row>
    <row r="8845" spans="1:47" x14ac:dyDescent="0.2">
      <c r="A8845">
        <v>8844</v>
      </c>
      <c r="B8845" t="s">
        <v>28577</v>
      </c>
      <c r="C8845" t="s">
        <v>918</v>
      </c>
      <c r="D8845" t="s">
        <v>1325</v>
      </c>
      <c r="E8845" s="27">
        <v>41541</v>
      </c>
      <c r="F8845" t="s">
        <v>233</v>
      </c>
      <c r="G8845" s="27">
        <v>30866</v>
      </c>
      <c r="H8845">
        <v>31</v>
      </c>
      <c r="I8845" t="s">
        <v>244</v>
      </c>
      <c r="J8845" t="s">
        <v>353</v>
      </c>
      <c r="K8845">
        <v>0</v>
      </c>
      <c r="L8845">
        <v>7</v>
      </c>
      <c r="M8845">
        <v>1</v>
      </c>
      <c r="N8845">
        <v>0</v>
      </c>
      <c r="O8845">
        <v>19</v>
      </c>
      <c r="P8845">
        <v>-1</v>
      </c>
      <c r="Q8845" s="28">
        <v>41540.32916666667</v>
      </c>
      <c r="R8845" s="28">
        <v>41541.324305555558</v>
      </c>
      <c r="S8845" t="s">
        <v>28578</v>
      </c>
      <c r="T8845" s="27">
        <v>41540</v>
      </c>
      <c r="V8845">
        <v>1</v>
      </c>
      <c r="W8845" t="s">
        <v>32</v>
      </c>
      <c r="X8845" t="s">
        <v>318</v>
      </c>
      <c r="Y8845">
        <v>1</v>
      </c>
      <c r="AA8845" t="s">
        <v>28579</v>
      </c>
      <c r="AB8845" t="s">
        <v>32</v>
      </c>
      <c r="AC8845">
        <v>0</v>
      </c>
      <c r="AD8845" s="27">
        <v>41824</v>
      </c>
      <c r="AE8845" t="s">
        <v>261</v>
      </c>
      <c r="AF8845" s="27">
        <v>41824</v>
      </c>
      <c r="AG8845" s="27">
        <v>41824</v>
      </c>
      <c r="AH8845">
        <v>1</v>
      </c>
      <c r="AJ8845" t="s">
        <v>28579</v>
      </c>
      <c r="AK8845" t="s">
        <v>255</v>
      </c>
      <c r="AL8845" s="27">
        <v>41824</v>
      </c>
      <c r="AM8845" t="s">
        <v>383</v>
      </c>
      <c r="AN8845" t="s">
        <v>238</v>
      </c>
      <c r="AO8845">
        <v>2</v>
      </c>
      <c r="AP8845" t="s">
        <v>239</v>
      </c>
      <c r="AQ8845" s="27">
        <v>41541</v>
      </c>
      <c r="AR8845" t="s">
        <v>240</v>
      </c>
      <c r="AS8845">
        <v>7</v>
      </c>
      <c r="AT8845" t="s">
        <v>246</v>
      </c>
      <c r="AU8845" s="27">
        <v>41541</v>
      </c>
    </row>
    <row r="8846" spans="1:47" x14ac:dyDescent="0.2">
      <c r="A8846">
        <v>8845</v>
      </c>
      <c r="B8846" t="s">
        <v>28580</v>
      </c>
      <c r="C8846" t="s">
        <v>1262</v>
      </c>
      <c r="D8846" t="s">
        <v>266</v>
      </c>
      <c r="E8846" s="27">
        <v>41278</v>
      </c>
      <c r="F8846" t="s">
        <v>233</v>
      </c>
      <c r="G8846" s="27">
        <v>34502</v>
      </c>
      <c r="H8846">
        <v>21</v>
      </c>
      <c r="I8846" t="s">
        <v>259</v>
      </c>
      <c r="J8846" t="s">
        <v>22</v>
      </c>
      <c r="K8846">
        <v>0</v>
      </c>
      <c r="L8846">
        <v>4</v>
      </c>
      <c r="M8846">
        <v>0</v>
      </c>
      <c r="N8846">
        <v>0</v>
      </c>
      <c r="O8846">
        <v>0</v>
      </c>
      <c r="P8846">
        <v>-1</v>
      </c>
      <c r="Q8846" s="28">
        <v>41277.34652777778</v>
      </c>
      <c r="R8846" s="28">
        <v>41281.404166666667</v>
      </c>
      <c r="S8846" t="s">
        <v>28581</v>
      </c>
      <c r="T8846" s="27">
        <v>41277</v>
      </c>
      <c r="V8846">
        <v>1</v>
      </c>
      <c r="W8846" t="s">
        <v>36</v>
      </c>
      <c r="X8846" t="s">
        <v>236</v>
      </c>
      <c r="Y8846">
        <v>0</v>
      </c>
      <c r="AB8846" t="s">
        <v>237</v>
      </c>
      <c r="AH8846">
        <v>0</v>
      </c>
      <c r="AN8846" t="s">
        <v>238</v>
      </c>
      <c r="AO8846">
        <v>6</v>
      </c>
      <c r="AP8846" t="s">
        <v>246</v>
      </c>
      <c r="AQ8846" s="27">
        <v>41278</v>
      </c>
      <c r="AR8846" t="s">
        <v>240</v>
      </c>
      <c r="AS8846">
        <v>4</v>
      </c>
      <c r="AT8846" t="s">
        <v>239</v>
      </c>
      <c r="AU8846" s="27">
        <v>41278</v>
      </c>
    </row>
    <row r="8847" spans="1:47" x14ac:dyDescent="0.2">
      <c r="A8847">
        <v>8846</v>
      </c>
      <c r="B8847" t="s">
        <v>28582</v>
      </c>
      <c r="C8847" t="s">
        <v>1308</v>
      </c>
      <c r="D8847" t="s">
        <v>5029</v>
      </c>
      <c r="E8847" s="27">
        <v>41323</v>
      </c>
      <c r="F8847" t="s">
        <v>233</v>
      </c>
      <c r="G8847" s="27">
        <v>20277</v>
      </c>
      <c r="H8847">
        <v>60</v>
      </c>
      <c r="I8847" t="s">
        <v>234</v>
      </c>
      <c r="J8847" t="s">
        <v>22</v>
      </c>
      <c r="K8847">
        <v>0</v>
      </c>
      <c r="L8847">
        <v>1</v>
      </c>
      <c r="M8847">
        <v>0</v>
      </c>
      <c r="N8847">
        <v>0</v>
      </c>
      <c r="O8847">
        <v>1</v>
      </c>
      <c r="P8847">
        <v>-1</v>
      </c>
      <c r="Q8847" s="28">
        <v>41322.269444444442</v>
      </c>
      <c r="R8847" s="28">
        <v>41323.53402777778</v>
      </c>
      <c r="S8847" t="s">
        <v>28583</v>
      </c>
      <c r="T8847" s="27">
        <v>41322</v>
      </c>
      <c r="V8847">
        <v>1</v>
      </c>
      <c r="W8847" t="s">
        <v>36</v>
      </c>
      <c r="X8847" t="s">
        <v>279</v>
      </c>
      <c r="Y8847">
        <v>1</v>
      </c>
      <c r="AA8847" t="s">
        <v>28584</v>
      </c>
      <c r="AB8847" t="s">
        <v>36</v>
      </c>
      <c r="AC8847">
        <v>0</v>
      </c>
      <c r="AD8847" s="27">
        <v>41379</v>
      </c>
      <c r="AE8847" t="s">
        <v>263</v>
      </c>
      <c r="AF8847" s="27">
        <v>41379</v>
      </c>
      <c r="AG8847" s="27">
        <v>41379</v>
      </c>
      <c r="AH8847">
        <v>0</v>
      </c>
      <c r="AN8847" t="s">
        <v>238</v>
      </c>
      <c r="AO8847">
        <v>1</v>
      </c>
      <c r="AP8847" t="s">
        <v>239</v>
      </c>
      <c r="AQ8847" s="27">
        <v>41323</v>
      </c>
      <c r="AR8847" t="s">
        <v>240</v>
      </c>
      <c r="AS8847">
        <v>1</v>
      </c>
      <c r="AT8847" t="s">
        <v>239</v>
      </c>
      <c r="AU8847" s="27">
        <v>41323</v>
      </c>
    </row>
    <row r="8848" spans="1:47" x14ac:dyDescent="0.2">
      <c r="A8848">
        <v>8847</v>
      </c>
      <c r="B8848" t="s">
        <v>28585</v>
      </c>
      <c r="C8848" t="s">
        <v>26072</v>
      </c>
      <c r="D8848" t="s">
        <v>2846</v>
      </c>
      <c r="E8848" s="27">
        <v>41932</v>
      </c>
      <c r="F8848" t="s">
        <v>294</v>
      </c>
      <c r="G8848" s="27">
        <v>28087</v>
      </c>
      <c r="H8848">
        <v>39</v>
      </c>
      <c r="I8848" t="s">
        <v>244</v>
      </c>
      <c r="J8848" t="s">
        <v>250</v>
      </c>
      <c r="K8848">
        <v>0</v>
      </c>
      <c r="L8848">
        <v>5</v>
      </c>
      <c r="M8848">
        <v>0</v>
      </c>
      <c r="N8848">
        <v>0</v>
      </c>
      <c r="O8848">
        <v>3</v>
      </c>
      <c r="P8848">
        <v>-1</v>
      </c>
      <c r="Q8848" s="28">
        <v>41931.21875</v>
      </c>
      <c r="R8848" s="28">
        <v>41932.075694444444</v>
      </c>
      <c r="S8848" t="s">
        <v>28586</v>
      </c>
      <c r="T8848" s="27">
        <v>41931</v>
      </c>
      <c r="V8848">
        <v>1</v>
      </c>
      <c r="W8848" t="s">
        <v>32</v>
      </c>
      <c r="X8848" t="s">
        <v>588</v>
      </c>
      <c r="Y8848">
        <v>1</v>
      </c>
      <c r="AA8848" t="s">
        <v>28587</v>
      </c>
      <c r="AB8848" t="s">
        <v>32</v>
      </c>
      <c r="AC8848">
        <v>0</v>
      </c>
      <c r="AD8848" s="27">
        <v>42280</v>
      </c>
      <c r="AE8848" t="s">
        <v>261</v>
      </c>
      <c r="AF8848" s="27">
        <v>42280</v>
      </c>
      <c r="AG8848" s="27">
        <v>42289</v>
      </c>
      <c r="AH8848">
        <v>0</v>
      </c>
      <c r="AN8848" t="s">
        <v>238</v>
      </c>
      <c r="AO8848">
        <v>3</v>
      </c>
      <c r="AP8848" t="s">
        <v>239</v>
      </c>
      <c r="AQ8848" s="27">
        <v>41932</v>
      </c>
      <c r="AR8848" t="s">
        <v>240</v>
      </c>
      <c r="AS8848">
        <v>5</v>
      </c>
      <c r="AT8848" t="s">
        <v>246</v>
      </c>
      <c r="AU8848" s="27">
        <v>41932</v>
      </c>
    </row>
    <row r="8849" spans="1:47" x14ac:dyDescent="0.2">
      <c r="A8849">
        <v>8848</v>
      </c>
      <c r="B8849" t="s">
        <v>28588</v>
      </c>
      <c r="C8849" t="s">
        <v>674</v>
      </c>
      <c r="D8849" t="s">
        <v>451</v>
      </c>
      <c r="E8849" s="27">
        <v>41873</v>
      </c>
      <c r="F8849" t="s">
        <v>233</v>
      </c>
      <c r="G8849" s="27">
        <v>21197</v>
      </c>
      <c r="H8849">
        <v>58</v>
      </c>
      <c r="I8849" t="s">
        <v>234</v>
      </c>
      <c r="J8849" t="s">
        <v>250</v>
      </c>
      <c r="K8849">
        <v>0</v>
      </c>
      <c r="L8849">
        <v>7</v>
      </c>
      <c r="M8849">
        <v>0</v>
      </c>
      <c r="N8849">
        <v>0</v>
      </c>
      <c r="O8849">
        <v>2</v>
      </c>
      <c r="P8849">
        <v>-16</v>
      </c>
      <c r="Q8849" s="28">
        <v>41857.3125</v>
      </c>
      <c r="R8849" s="28">
        <v>41873.176388888889</v>
      </c>
      <c r="S8849" t="s">
        <v>28589</v>
      </c>
      <c r="U8849" s="27">
        <v>41857</v>
      </c>
      <c r="V8849">
        <v>16</v>
      </c>
      <c r="W8849" t="s">
        <v>32</v>
      </c>
      <c r="X8849" t="s">
        <v>274</v>
      </c>
      <c r="Y8849">
        <v>0</v>
      </c>
      <c r="AB8849" t="s">
        <v>237</v>
      </c>
      <c r="AH8849">
        <v>0</v>
      </c>
      <c r="AN8849" t="s">
        <v>238</v>
      </c>
      <c r="AO8849">
        <v>4</v>
      </c>
      <c r="AP8849" t="s">
        <v>239</v>
      </c>
      <c r="AQ8849" s="27">
        <v>41873</v>
      </c>
      <c r="AR8849" t="s">
        <v>240</v>
      </c>
      <c r="AS8849">
        <v>7</v>
      </c>
      <c r="AT8849" t="s">
        <v>246</v>
      </c>
      <c r="AU8849" s="27">
        <v>41873</v>
      </c>
    </row>
    <row r="8850" spans="1:47" x14ac:dyDescent="0.2">
      <c r="A8850">
        <v>8849</v>
      </c>
      <c r="B8850" t="s">
        <v>28590</v>
      </c>
      <c r="C8850" t="s">
        <v>28591</v>
      </c>
      <c r="D8850" t="s">
        <v>6870</v>
      </c>
      <c r="E8850" s="27">
        <v>41474</v>
      </c>
      <c r="F8850" t="s">
        <v>233</v>
      </c>
      <c r="G8850" s="27">
        <v>34041</v>
      </c>
      <c r="H8850">
        <v>23</v>
      </c>
      <c r="I8850" t="s">
        <v>259</v>
      </c>
      <c r="J8850" t="s">
        <v>250</v>
      </c>
      <c r="K8850">
        <v>0</v>
      </c>
      <c r="L8850">
        <v>5</v>
      </c>
      <c r="M8850">
        <v>0</v>
      </c>
      <c r="N8850">
        <v>0</v>
      </c>
      <c r="O8850">
        <v>1</v>
      </c>
      <c r="P8850">
        <v>-39</v>
      </c>
      <c r="Q8850" s="28">
        <v>41435.305555555555</v>
      </c>
      <c r="R8850" s="28">
        <v>41436.275694444441</v>
      </c>
      <c r="S8850" t="s">
        <v>28592</v>
      </c>
      <c r="U8850" s="27">
        <v>41470</v>
      </c>
      <c r="V8850">
        <v>4</v>
      </c>
      <c r="W8850" t="s">
        <v>32</v>
      </c>
      <c r="X8850" t="s">
        <v>274</v>
      </c>
      <c r="Y8850">
        <v>0</v>
      </c>
      <c r="AB8850" t="s">
        <v>237</v>
      </c>
      <c r="AH8850">
        <v>0</v>
      </c>
      <c r="AN8850" t="s">
        <v>238</v>
      </c>
      <c r="AO8850">
        <v>5</v>
      </c>
      <c r="AP8850" t="s">
        <v>246</v>
      </c>
      <c r="AQ8850" s="27">
        <v>41474</v>
      </c>
      <c r="AR8850" t="s">
        <v>240</v>
      </c>
      <c r="AS8850">
        <v>5</v>
      </c>
      <c r="AT8850" t="s">
        <v>246</v>
      </c>
      <c r="AU8850" s="27">
        <v>41474</v>
      </c>
    </row>
    <row r="8851" spans="1:47" x14ac:dyDescent="0.2">
      <c r="A8851">
        <v>8850</v>
      </c>
      <c r="B8851" t="s">
        <v>28593</v>
      </c>
      <c r="C8851" t="s">
        <v>302</v>
      </c>
      <c r="D8851" t="s">
        <v>1692</v>
      </c>
      <c r="E8851" s="27">
        <v>41891</v>
      </c>
      <c r="F8851" t="s">
        <v>233</v>
      </c>
      <c r="G8851" s="27">
        <v>34005</v>
      </c>
      <c r="H8851">
        <v>23</v>
      </c>
      <c r="I8851" t="s">
        <v>259</v>
      </c>
      <c r="J8851" t="s">
        <v>250</v>
      </c>
      <c r="K8851">
        <v>0</v>
      </c>
      <c r="L8851">
        <v>3</v>
      </c>
      <c r="M8851">
        <v>0</v>
      </c>
      <c r="N8851">
        <v>0</v>
      </c>
      <c r="O8851">
        <v>0</v>
      </c>
      <c r="P8851">
        <v>-1</v>
      </c>
      <c r="Q8851" s="28">
        <v>41890.259722222225</v>
      </c>
      <c r="R8851" s="28">
        <v>41891.32916666667</v>
      </c>
      <c r="S8851" t="s">
        <v>28594</v>
      </c>
      <c r="T8851" s="27">
        <v>41890</v>
      </c>
      <c r="V8851">
        <v>1</v>
      </c>
      <c r="W8851" t="s">
        <v>32</v>
      </c>
      <c r="X8851" t="s">
        <v>359</v>
      </c>
      <c r="Y8851">
        <v>0</v>
      </c>
      <c r="AB8851" t="s">
        <v>237</v>
      </c>
      <c r="AH8851">
        <v>0</v>
      </c>
      <c r="AN8851" t="s">
        <v>238</v>
      </c>
      <c r="AO8851">
        <v>4</v>
      </c>
      <c r="AP8851" t="s">
        <v>239</v>
      </c>
      <c r="AQ8851" s="27">
        <v>41891</v>
      </c>
      <c r="AR8851" t="s">
        <v>240</v>
      </c>
      <c r="AS8851">
        <v>3</v>
      </c>
      <c r="AT8851" t="s">
        <v>239</v>
      </c>
      <c r="AU8851" s="27">
        <v>41891</v>
      </c>
    </row>
    <row r="8852" spans="1:47" x14ac:dyDescent="0.2">
      <c r="A8852">
        <v>8851</v>
      </c>
      <c r="B8852" t="s">
        <v>28595</v>
      </c>
      <c r="C8852" t="s">
        <v>19999</v>
      </c>
      <c r="D8852" t="s">
        <v>28596</v>
      </c>
      <c r="E8852" s="27">
        <v>41754</v>
      </c>
      <c r="F8852" t="s">
        <v>294</v>
      </c>
      <c r="G8852" s="27">
        <v>28336</v>
      </c>
      <c r="H8852">
        <v>38</v>
      </c>
      <c r="I8852" t="s">
        <v>244</v>
      </c>
      <c r="J8852" t="s">
        <v>245</v>
      </c>
      <c r="K8852">
        <v>0</v>
      </c>
      <c r="L8852">
        <v>9</v>
      </c>
      <c r="M8852">
        <v>0</v>
      </c>
      <c r="N8852">
        <v>0</v>
      </c>
      <c r="O8852">
        <v>14</v>
      </c>
      <c r="P8852">
        <v>0</v>
      </c>
      <c r="Q8852" s="28">
        <v>41754.175694444442</v>
      </c>
      <c r="R8852" s="28">
        <v>41755.427777777775</v>
      </c>
      <c r="S8852" t="s">
        <v>28597</v>
      </c>
      <c r="T8852" s="27">
        <v>41754</v>
      </c>
      <c r="V8852">
        <v>0</v>
      </c>
      <c r="W8852" t="s">
        <v>36</v>
      </c>
      <c r="X8852" t="s">
        <v>780</v>
      </c>
      <c r="Y8852">
        <v>0</v>
      </c>
      <c r="AB8852" t="s">
        <v>237</v>
      </c>
      <c r="AH8852">
        <v>0</v>
      </c>
      <c r="AN8852" t="s">
        <v>238</v>
      </c>
      <c r="AO8852">
        <v>7</v>
      </c>
      <c r="AP8852" t="s">
        <v>246</v>
      </c>
      <c r="AQ8852" s="27">
        <v>41754</v>
      </c>
      <c r="AR8852" t="s">
        <v>240</v>
      </c>
      <c r="AS8852">
        <v>9</v>
      </c>
      <c r="AT8852" t="s">
        <v>269</v>
      </c>
      <c r="AU8852" s="27">
        <v>41754</v>
      </c>
    </row>
    <row r="8853" spans="1:47" x14ac:dyDescent="0.2">
      <c r="A8853">
        <v>8852</v>
      </c>
      <c r="B8853" t="s">
        <v>28598</v>
      </c>
      <c r="C8853" t="s">
        <v>14776</v>
      </c>
      <c r="D8853" t="s">
        <v>4215</v>
      </c>
      <c r="E8853" s="27">
        <v>41918</v>
      </c>
      <c r="F8853" t="s">
        <v>294</v>
      </c>
      <c r="G8853" s="27">
        <v>34035</v>
      </c>
      <c r="H8853">
        <v>23</v>
      </c>
      <c r="I8853" t="s">
        <v>259</v>
      </c>
      <c r="J8853" t="s">
        <v>250</v>
      </c>
      <c r="K8853">
        <v>0</v>
      </c>
      <c r="L8853">
        <v>5</v>
      </c>
      <c r="M8853">
        <v>0</v>
      </c>
      <c r="N8853">
        <v>0</v>
      </c>
      <c r="O8853">
        <v>3</v>
      </c>
      <c r="P8853">
        <v>-169</v>
      </c>
      <c r="Q8853" s="28">
        <v>41749.182638888888</v>
      </c>
      <c r="R8853" s="28">
        <v>41750.082638888889</v>
      </c>
      <c r="S8853" t="s">
        <v>28599</v>
      </c>
      <c r="T8853" s="27">
        <v>41749</v>
      </c>
      <c r="V8853">
        <v>169</v>
      </c>
      <c r="W8853" t="s">
        <v>36</v>
      </c>
      <c r="X8853" t="s">
        <v>279</v>
      </c>
      <c r="Y8853">
        <v>1</v>
      </c>
      <c r="AA8853" t="s">
        <v>28600</v>
      </c>
      <c r="AB8853" t="s">
        <v>32</v>
      </c>
      <c r="AC8853">
        <v>0</v>
      </c>
      <c r="AD8853" s="27">
        <v>42248</v>
      </c>
      <c r="AE8853" t="s">
        <v>5906</v>
      </c>
      <c r="AF8853" s="27">
        <v>42248</v>
      </c>
      <c r="AG8853" s="27">
        <v>42251</v>
      </c>
      <c r="AH8853">
        <v>0</v>
      </c>
      <c r="AN8853" t="s">
        <v>238</v>
      </c>
      <c r="AO8853">
        <v>4</v>
      </c>
      <c r="AP8853" t="s">
        <v>239</v>
      </c>
      <c r="AQ8853" s="27">
        <v>41918</v>
      </c>
      <c r="AR8853" t="s">
        <v>240</v>
      </c>
      <c r="AS8853">
        <v>5</v>
      </c>
      <c r="AT8853" t="s">
        <v>246</v>
      </c>
      <c r="AU8853" s="27">
        <v>41918</v>
      </c>
    </row>
    <row r="8854" spans="1:47" x14ac:dyDescent="0.2">
      <c r="A8854">
        <v>8853</v>
      </c>
      <c r="B8854" t="s">
        <v>28601</v>
      </c>
      <c r="C8854" t="s">
        <v>3260</v>
      </c>
      <c r="D8854" t="s">
        <v>28602</v>
      </c>
      <c r="E8854" s="27">
        <v>41835</v>
      </c>
      <c r="F8854" t="s">
        <v>233</v>
      </c>
      <c r="G8854" s="27">
        <v>30915</v>
      </c>
      <c r="H8854">
        <v>31</v>
      </c>
      <c r="I8854" t="s">
        <v>244</v>
      </c>
      <c r="J8854" t="s">
        <v>353</v>
      </c>
      <c r="K8854">
        <v>0</v>
      </c>
      <c r="L8854">
        <v>1</v>
      </c>
      <c r="M8854">
        <v>0</v>
      </c>
      <c r="N8854">
        <v>0</v>
      </c>
      <c r="O8854">
        <v>1</v>
      </c>
      <c r="P8854">
        <v>-289</v>
      </c>
      <c r="Q8854" s="28">
        <v>41546.465277777781</v>
      </c>
      <c r="R8854" s="28">
        <v>41548.181250000001</v>
      </c>
      <c r="S8854" t="s">
        <v>28603</v>
      </c>
      <c r="T8854" s="27">
        <v>41546</v>
      </c>
      <c r="V8854">
        <v>289</v>
      </c>
      <c r="W8854" t="s">
        <v>36</v>
      </c>
      <c r="X8854" t="s">
        <v>279</v>
      </c>
      <c r="Y8854">
        <v>0</v>
      </c>
      <c r="AB8854" t="s">
        <v>237</v>
      </c>
      <c r="AH8854">
        <v>0</v>
      </c>
      <c r="AN8854" t="s">
        <v>238</v>
      </c>
      <c r="AO8854">
        <v>1</v>
      </c>
      <c r="AP8854" t="s">
        <v>239</v>
      </c>
      <c r="AQ8854" s="27">
        <v>41835</v>
      </c>
      <c r="AR8854" t="s">
        <v>240</v>
      </c>
      <c r="AS8854">
        <v>1</v>
      </c>
      <c r="AT8854" t="s">
        <v>239</v>
      </c>
      <c r="AU8854" s="27">
        <v>41835</v>
      </c>
    </row>
    <row r="8855" spans="1:47" x14ac:dyDescent="0.2">
      <c r="A8855">
        <v>8854</v>
      </c>
      <c r="B8855" t="s">
        <v>28604</v>
      </c>
      <c r="C8855" t="s">
        <v>28605</v>
      </c>
      <c r="D8855" t="s">
        <v>1087</v>
      </c>
      <c r="E8855" s="27">
        <v>41522</v>
      </c>
      <c r="F8855" t="s">
        <v>233</v>
      </c>
      <c r="G8855" s="27">
        <v>29563</v>
      </c>
      <c r="H8855">
        <v>35</v>
      </c>
      <c r="I8855" t="s">
        <v>244</v>
      </c>
      <c r="J8855" t="s">
        <v>250</v>
      </c>
      <c r="K8855">
        <v>0</v>
      </c>
      <c r="L8855">
        <v>4</v>
      </c>
      <c r="M8855">
        <v>0</v>
      </c>
      <c r="N8855">
        <v>0</v>
      </c>
      <c r="O8855">
        <v>4</v>
      </c>
      <c r="P8855">
        <v>-1</v>
      </c>
      <c r="Q8855" s="28">
        <v>41521.077777777777</v>
      </c>
      <c r="R8855" s="28">
        <v>41532.10833333333</v>
      </c>
      <c r="S8855" t="s">
        <v>28606</v>
      </c>
      <c r="U8855" s="27">
        <v>41521</v>
      </c>
      <c r="V8855">
        <v>1</v>
      </c>
      <c r="W8855" t="s">
        <v>32</v>
      </c>
      <c r="X8855" t="s">
        <v>274</v>
      </c>
      <c r="Y8855">
        <v>0</v>
      </c>
      <c r="AB8855" t="s">
        <v>237</v>
      </c>
      <c r="AH8855">
        <v>0</v>
      </c>
      <c r="AN8855" t="s">
        <v>238</v>
      </c>
      <c r="AO8855">
        <v>5</v>
      </c>
      <c r="AP8855" t="s">
        <v>246</v>
      </c>
      <c r="AQ8855" s="27">
        <v>41522</v>
      </c>
      <c r="AR8855" t="s">
        <v>240</v>
      </c>
      <c r="AS8855">
        <v>4</v>
      </c>
      <c r="AT8855" t="s">
        <v>239</v>
      </c>
      <c r="AU8855" s="27">
        <v>41522</v>
      </c>
    </row>
    <row r="8856" spans="1:47" x14ac:dyDescent="0.2">
      <c r="A8856">
        <v>8855</v>
      </c>
      <c r="B8856" t="s">
        <v>28607</v>
      </c>
      <c r="C8856" t="s">
        <v>1300</v>
      </c>
      <c r="D8856" t="s">
        <v>506</v>
      </c>
      <c r="E8856" s="27">
        <v>41689</v>
      </c>
      <c r="F8856" t="s">
        <v>233</v>
      </c>
      <c r="G8856" s="27">
        <v>24289</v>
      </c>
      <c r="H8856">
        <v>49</v>
      </c>
      <c r="I8856" t="s">
        <v>234</v>
      </c>
      <c r="J8856" t="s">
        <v>245</v>
      </c>
      <c r="K8856">
        <v>0</v>
      </c>
      <c r="L8856">
        <v>2</v>
      </c>
      <c r="M8856">
        <v>0</v>
      </c>
      <c r="N8856">
        <v>0</v>
      </c>
      <c r="O8856">
        <v>12</v>
      </c>
      <c r="P8856">
        <v>-1</v>
      </c>
      <c r="Q8856" s="28">
        <v>41688.213194444441</v>
      </c>
      <c r="R8856" s="28">
        <v>41691.178472222222</v>
      </c>
      <c r="S8856" t="s">
        <v>28608</v>
      </c>
      <c r="T8856" s="27">
        <v>41688</v>
      </c>
      <c r="V8856">
        <v>1</v>
      </c>
      <c r="W8856" t="s">
        <v>32</v>
      </c>
      <c r="X8856" t="s">
        <v>284</v>
      </c>
      <c r="Y8856">
        <v>1</v>
      </c>
      <c r="AA8856" t="s">
        <v>28609</v>
      </c>
      <c r="AB8856" t="s">
        <v>36</v>
      </c>
      <c r="AD8856" s="27">
        <v>41729</v>
      </c>
      <c r="AE8856" t="s">
        <v>385</v>
      </c>
      <c r="AH8856">
        <v>0</v>
      </c>
      <c r="AN8856" t="s">
        <v>238</v>
      </c>
      <c r="AO8856">
        <v>2</v>
      </c>
      <c r="AP8856" t="s">
        <v>239</v>
      </c>
      <c r="AQ8856" s="27">
        <v>41689</v>
      </c>
      <c r="AR8856" t="s">
        <v>240</v>
      </c>
      <c r="AS8856">
        <v>2</v>
      </c>
      <c r="AT8856" t="s">
        <v>239</v>
      </c>
      <c r="AU8856" s="27">
        <v>41689</v>
      </c>
    </row>
    <row r="8857" spans="1:47" x14ac:dyDescent="0.2">
      <c r="A8857">
        <v>8856</v>
      </c>
      <c r="B8857" t="s">
        <v>28610</v>
      </c>
      <c r="C8857" t="s">
        <v>2424</v>
      </c>
      <c r="D8857" t="s">
        <v>830</v>
      </c>
      <c r="E8857" s="27">
        <v>41365</v>
      </c>
      <c r="F8857" t="s">
        <v>233</v>
      </c>
      <c r="G8857" s="27">
        <v>32970</v>
      </c>
      <c r="H8857">
        <v>26</v>
      </c>
      <c r="I8857" t="s">
        <v>244</v>
      </c>
      <c r="J8857" t="s">
        <v>22</v>
      </c>
      <c r="K8857">
        <v>0</v>
      </c>
      <c r="L8857">
        <v>4</v>
      </c>
      <c r="M8857">
        <v>0</v>
      </c>
      <c r="N8857">
        <v>0</v>
      </c>
      <c r="O8857">
        <v>1</v>
      </c>
      <c r="P8857">
        <v>-1</v>
      </c>
      <c r="Q8857" s="28">
        <v>41364.157638888886</v>
      </c>
      <c r="R8857" s="28">
        <v>41365.257638888892</v>
      </c>
      <c r="S8857" t="s">
        <v>28611</v>
      </c>
      <c r="T8857" s="27">
        <v>41364</v>
      </c>
      <c r="V8857">
        <v>1</v>
      </c>
      <c r="W8857" t="s">
        <v>36</v>
      </c>
      <c r="X8857" t="s">
        <v>279</v>
      </c>
      <c r="Y8857">
        <v>0</v>
      </c>
      <c r="AB8857" t="s">
        <v>237</v>
      </c>
      <c r="AH8857">
        <v>0</v>
      </c>
      <c r="AN8857" t="s">
        <v>238</v>
      </c>
      <c r="AO8857">
        <v>7</v>
      </c>
      <c r="AP8857" t="s">
        <v>246</v>
      </c>
      <c r="AQ8857" s="27">
        <v>41365</v>
      </c>
      <c r="AR8857" t="s">
        <v>240</v>
      </c>
      <c r="AS8857">
        <v>4</v>
      </c>
      <c r="AT8857" t="s">
        <v>239</v>
      </c>
      <c r="AU8857" s="27">
        <v>41365</v>
      </c>
    </row>
    <row r="8858" spans="1:47" x14ac:dyDescent="0.2">
      <c r="A8858">
        <v>8857</v>
      </c>
      <c r="B8858" t="s">
        <v>28612</v>
      </c>
      <c r="C8858" t="s">
        <v>28613</v>
      </c>
      <c r="D8858" t="s">
        <v>671</v>
      </c>
      <c r="E8858" s="27">
        <v>41280</v>
      </c>
      <c r="F8858" t="s">
        <v>233</v>
      </c>
      <c r="G8858" s="27">
        <v>32289</v>
      </c>
      <c r="H8858">
        <v>27</v>
      </c>
      <c r="I8858" t="s">
        <v>244</v>
      </c>
      <c r="J8858" t="s">
        <v>245</v>
      </c>
      <c r="K8858">
        <v>0</v>
      </c>
      <c r="L8858">
        <v>5</v>
      </c>
      <c r="M8858">
        <v>0</v>
      </c>
      <c r="N8858">
        <v>0</v>
      </c>
      <c r="O8858">
        <v>0</v>
      </c>
      <c r="P8858">
        <v>0</v>
      </c>
      <c r="Q8858" s="28">
        <v>41280.188194444447</v>
      </c>
      <c r="R8858" s="28">
        <v>41282.222222222219</v>
      </c>
      <c r="S8858" t="s">
        <v>28614</v>
      </c>
      <c r="T8858" s="27">
        <v>41280</v>
      </c>
      <c r="V8858">
        <v>0</v>
      </c>
      <c r="W8858" t="s">
        <v>36</v>
      </c>
      <c r="X8858" t="s">
        <v>279</v>
      </c>
      <c r="Y8858">
        <v>0</v>
      </c>
      <c r="AB8858" t="s">
        <v>237</v>
      </c>
      <c r="AH8858">
        <v>0</v>
      </c>
      <c r="AN8858" t="s">
        <v>238</v>
      </c>
      <c r="AO8858">
        <v>4</v>
      </c>
      <c r="AP8858" t="s">
        <v>239</v>
      </c>
      <c r="AQ8858" s="27">
        <v>41280</v>
      </c>
      <c r="AR8858" t="s">
        <v>240</v>
      </c>
      <c r="AS8858">
        <v>5</v>
      </c>
      <c r="AT8858" t="s">
        <v>246</v>
      </c>
      <c r="AU8858" s="27">
        <v>41280</v>
      </c>
    </row>
    <row r="8859" spans="1:47" x14ac:dyDescent="0.2">
      <c r="A8859">
        <v>8858</v>
      </c>
      <c r="B8859" t="s">
        <v>28615</v>
      </c>
      <c r="C8859" t="s">
        <v>345</v>
      </c>
      <c r="D8859" t="s">
        <v>7562</v>
      </c>
      <c r="E8859" s="27">
        <v>41721</v>
      </c>
      <c r="F8859" t="s">
        <v>233</v>
      </c>
      <c r="G8859" s="27">
        <v>34233</v>
      </c>
      <c r="H8859">
        <v>22</v>
      </c>
      <c r="I8859" t="s">
        <v>259</v>
      </c>
      <c r="J8859" t="s">
        <v>250</v>
      </c>
      <c r="K8859">
        <v>0</v>
      </c>
      <c r="L8859">
        <v>6</v>
      </c>
      <c r="M8859">
        <v>1</v>
      </c>
      <c r="N8859">
        <v>3</v>
      </c>
      <c r="O8859">
        <v>2</v>
      </c>
      <c r="P8859">
        <v>-1</v>
      </c>
      <c r="Q8859" s="28">
        <v>41720.494444444441</v>
      </c>
      <c r="R8859" s="28">
        <v>41721.353472222225</v>
      </c>
      <c r="S8859" t="s">
        <v>28616</v>
      </c>
      <c r="T8859" s="27">
        <v>41720</v>
      </c>
      <c r="V8859">
        <v>1</v>
      </c>
      <c r="W8859" t="s">
        <v>32</v>
      </c>
      <c r="X8859" t="s">
        <v>364</v>
      </c>
      <c r="Y8859">
        <v>0</v>
      </c>
      <c r="AB8859" t="s">
        <v>237</v>
      </c>
      <c r="AH8859">
        <v>0</v>
      </c>
      <c r="AN8859" t="s">
        <v>238</v>
      </c>
      <c r="AO8859">
        <v>5</v>
      </c>
      <c r="AP8859" t="s">
        <v>246</v>
      </c>
      <c r="AQ8859" s="27">
        <v>41721</v>
      </c>
      <c r="AR8859" t="s">
        <v>240</v>
      </c>
      <c r="AS8859">
        <v>6</v>
      </c>
      <c r="AT8859" t="s">
        <v>246</v>
      </c>
      <c r="AU8859" s="27">
        <v>41721</v>
      </c>
    </row>
    <row r="8860" spans="1:47" x14ac:dyDescent="0.2">
      <c r="A8860">
        <v>8859</v>
      </c>
      <c r="B8860" t="s">
        <v>28617</v>
      </c>
      <c r="C8860" t="s">
        <v>28618</v>
      </c>
      <c r="D8860" t="s">
        <v>2421</v>
      </c>
      <c r="E8860" s="27">
        <v>41840</v>
      </c>
      <c r="F8860" t="s">
        <v>294</v>
      </c>
      <c r="G8860" s="27">
        <v>31636</v>
      </c>
      <c r="H8860">
        <v>29</v>
      </c>
      <c r="I8860" t="s">
        <v>244</v>
      </c>
      <c r="J8860" t="s">
        <v>250</v>
      </c>
      <c r="K8860">
        <v>0</v>
      </c>
      <c r="L8860">
        <v>4</v>
      </c>
      <c r="M8860">
        <v>0</v>
      </c>
      <c r="N8860">
        <v>0</v>
      </c>
      <c r="O8860">
        <v>0</v>
      </c>
      <c r="P8860">
        <v>-1</v>
      </c>
      <c r="Q8860" s="28">
        <v>41839.211805555555</v>
      </c>
      <c r="R8860" s="28">
        <v>41840.338888888888</v>
      </c>
      <c r="S8860" t="s">
        <v>28619</v>
      </c>
      <c r="T8860" s="27">
        <v>41839</v>
      </c>
      <c r="V8860">
        <v>1</v>
      </c>
      <c r="W8860" t="s">
        <v>32</v>
      </c>
      <c r="X8860" t="s">
        <v>15025</v>
      </c>
      <c r="Y8860">
        <v>1</v>
      </c>
      <c r="AA8860" t="s">
        <v>28620</v>
      </c>
      <c r="AB8860" t="s">
        <v>32</v>
      </c>
      <c r="AC8860">
        <v>51</v>
      </c>
      <c r="AD8860" s="27">
        <v>42287</v>
      </c>
      <c r="AE8860" t="s">
        <v>847</v>
      </c>
      <c r="AF8860" s="27">
        <v>42338</v>
      </c>
      <c r="AG8860" s="27">
        <v>42341</v>
      </c>
      <c r="AH8860">
        <v>1</v>
      </c>
      <c r="AJ8860" t="s">
        <v>28620</v>
      </c>
      <c r="AK8860" t="s">
        <v>462</v>
      </c>
      <c r="AL8860" s="27">
        <v>42287</v>
      </c>
      <c r="AM8860" t="s">
        <v>279</v>
      </c>
      <c r="AN8860" t="s">
        <v>238</v>
      </c>
      <c r="AO8860">
        <v>2</v>
      </c>
      <c r="AP8860" t="s">
        <v>239</v>
      </c>
      <c r="AQ8860" s="27">
        <v>41840</v>
      </c>
      <c r="AR8860" t="s">
        <v>240</v>
      </c>
      <c r="AS8860">
        <v>4</v>
      </c>
      <c r="AT8860" t="s">
        <v>239</v>
      </c>
      <c r="AU8860" s="27">
        <v>41840</v>
      </c>
    </row>
    <row r="8861" spans="1:47" x14ac:dyDescent="0.2">
      <c r="A8861">
        <v>8860</v>
      </c>
      <c r="B8861" t="s">
        <v>28621</v>
      </c>
      <c r="C8861" t="s">
        <v>746</v>
      </c>
      <c r="D8861" t="s">
        <v>741</v>
      </c>
      <c r="E8861" s="27">
        <v>41690</v>
      </c>
      <c r="F8861" t="s">
        <v>233</v>
      </c>
      <c r="G8861" s="27">
        <v>33670</v>
      </c>
      <c r="H8861">
        <v>24</v>
      </c>
      <c r="I8861" t="s">
        <v>259</v>
      </c>
      <c r="J8861" t="s">
        <v>353</v>
      </c>
      <c r="K8861">
        <v>0</v>
      </c>
      <c r="L8861">
        <v>6</v>
      </c>
      <c r="M8861">
        <v>0</v>
      </c>
      <c r="N8861">
        <v>0</v>
      </c>
      <c r="O8861">
        <v>0</v>
      </c>
      <c r="W8861" t="s">
        <v>237</v>
      </c>
      <c r="Y8861">
        <v>-1</v>
      </c>
      <c r="AB8861" t="s">
        <v>237</v>
      </c>
      <c r="AH8861">
        <v>0</v>
      </c>
      <c r="AN8861" t="s">
        <v>238</v>
      </c>
      <c r="AO8861">
        <v>4</v>
      </c>
      <c r="AP8861" t="s">
        <v>239</v>
      </c>
      <c r="AQ8861" s="27">
        <v>41690</v>
      </c>
      <c r="AR8861" t="s">
        <v>240</v>
      </c>
      <c r="AS8861">
        <v>6</v>
      </c>
      <c r="AT8861" t="s">
        <v>246</v>
      </c>
      <c r="AU8861" s="27">
        <v>41690</v>
      </c>
    </row>
    <row r="8862" spans="1:47" x14ac:dyDescent="0.2">
      <c r="A8862">
        <v>8861</v>
      </c>
      <c r="B8862" t="s">
        <v>28622</v>
      </c>
      <c r="C8862" t="s">
        <v>1127</v>
      </c>
      <c r="D8862" t="s">
        <v>22110</v>
      </c>
      <c r="E8862" s="27">
        <v>41651</v>
      </c>
      <c r="F8862" t="s">
        <v>233</v>
      </c>
      <c r="G8862" s="27">
        <v>30935</v>
      </c>
      <c r="H8862">
        <v>31</v>
      </c>
      <c r="I8862" t="s">
        <v>244</v>
      </c>
      <c r="J8862" t="s">
        <v>250</v>
      </c>
      <c r="K8862">
        <v>0</v>
      </c>
      <c r="L8862">
        <v>9</v>
      </c>
      <c r="M8862">
        <v>0</v>
      </c>
      <c r="N8862">
        <v>0</v>
      </c>
      <c r="O8862">
        <v>0</v>
      </c>
      <c r="P8862">
        <v>-1</v>
      </c>
      <c r="Q8862" s="28">
        <v>41650.25</v>
      </c>
      <c r="R8862" s="28">
        <v>41652.123611111114</v>
      </c>
      <c r="S8862" t="s">
        <v>28623</v>
      </c>
      <c r="T8862" s="27">
        <v>41650</v>
      </c>
      <c r="V8862">
        <v>1</v>
      </c>
      <c r="W8862" t="s">
        <v>36</v>
      </c>
      <c r="X8862" t="s">
        <v>261</v>
      </c>
      <c r="Y8862">
        <v>0</v>
      </c>
      <c r="AB8862" t="s">
        <v>237</v>
      </c>
      <c r="AH8862">
        <v>0</v>
      </c>
      <c r="AN8862" t="s">
        <v>238</v>
      </c>
      <c r="AO8862">
        <v>4</v>
      </c>
      <c r="AP8862" t="s">
        <v>239</v>
      </c>
      <c r="AQ8862" s="27">
        <v>41651</v>
      </c>
      <c r="AR8862" t="s">
        <v>240</v>
      </c>
      <c r="AS8862">
        <v>9</v>
      </c>
      <c r="AT8862" t="s">
        <v>269</v>
      </c>
      <c r="AU8862" s="27">
        <v>41651</v>
      </c>
    </row>
    <row r="8863" spans="1:47" x14ac:dyDescent="0.2">
      <c r="A8863">
        <v>8862</v>
      </c>
      <c r="B8863" t="s">
        <v>28624</v>
      </c>
      <c r="C8863" t="s">
        <v>28625</v>
      </c>
      <c r="D8863" t="s">
        <v>28626</v>
      </c>
      <c r="E8863" s="27">
        <v>41925</v>
      </c>
      <c r="F8863" t="s">
        <v>233</v>
      </c>
      <c r="G8863" s="27">
        <v>33689</v>
      </c>
      <c r="H8863">
        <v>24</v>
      </c>
      <c r="I8863" t="s">
        <v>259</v>
      </c>
      <c r="J8863" t="s">
        <v>245</v>
      </c>
      <c r="K8863">
        <v>0</v>
      </c>
      <c r="L8863">
        <v>2</v>
      </c>
      <c r="M8863">
        <v>0</v>
      </c>
      <c r="N8863">
        <v>0</v>
      </c>
      <c r="O8863">
        <v>0</v>
      </c>
      <c r="W8863" t="s">
        <v>237</v>
      </c>
      <c r="Y8863">
        <v>-1</v>
      </c>
      <c r="AB8863" t="s">
        <v>237</v>
      </c>
      <c r="AH8863">
        <v>0</v>
      </c>
      <c r="AN8863" t="s">
        <v>238</v>
      </c>
      <c r="AO8863">
        <v>3</v>
      </c>
      <c r="AP8863" t="s">
        <v>239</v>
      </c>
      <c r="AQ8863" s="27">
        <v>41925</v>
      </c>
      <c r="AR8863" t="s">
        <v>240</v>
      </c>
      <c r="AS8863">
        <v>2</v>
      </c>
      <c r="AT8863" t="s">
        <v>239</v>
      </c>
      <c r="AU8863" s="27">
        <v>41925</v>
      </c>
    </row>
    <row r="8864" spans="1:47" x14ac:dyDescent="0.2">
      <c r="A8864">
        <v>8863</v>
      </c>
      <c r="B8864" t="s">
        <v>28627</v>
      </c>
      <c r="C8864" t="s">
        <v>456</v>
      </c>
      <c r="D8864" t="s">
        <v>6814</v>
      </c>
      <c r="E8864" s="27">
        <v>41276</v>
      </c>
      <c r="F8864" t="s">
        <v>233</v>
      </c>
      <c r="G8864" s="27">
        <v>30977</v>
      </c>
      <c r="H8864">
        <v>31</v>
      </c>
      <c r="I8864" t="s">
        <v>244</v>
      </c>
      <c r="J8864" t="s">
        <v>353</v>
      </c>
      <c r="K8864">
        <v>0</v>
      </c>
      <c r="L8864">
        <v>6</v>
      </c>
      <c r="M8864">
        <v>0</v>
      </c>
      <c r="N8864">
        <v>0</v>
      </c>
      <c r="O8864">
        <v>5</v>
      </c>
      <c r="P8864">
        <v>0</v>
      </c>
      <c r="Q8864" s="28">
        <v>41276.117361111108</v>
      </c>
      <c r="R8864" s="28">
        <v>41313.3125</v>
      </c>
      <c r="S8864" t="s">
        <v>28628</v>
      </c>
      <c r="T8864" s="27">
        <v>41276</v>
      </c>
      <c r="V8864">
        <v>0</v>
      </c>
      <c r="W8864" t="s">
        <v>32</v>
      </c>
      <c r="X8864" t="s">
        <v>1089</v>
      </c>
      <c r="Y8864">
        <v>1</v>
      </c>
      <c r="AA8864" t="s">
        <v>28629</v>
      </c>
      <c r="AB8864" t="s">
        <v>36</v>
      </c>
      <c r="AC8864">
        <v>8</v>
      </c>
      <c r="AD8864" s="27">
        <v>41592</v>
      </c>
      <c r="AE8864" t="s">
        <v>404</v>
      </c>
      <c r="AF8864" s="27">
        <v>41600</v>
      </c>
      <c r="AG8864" s="27">
        <v>41702</v>
      </c>
      <c r="AH8864">
        <v>0</v>
      </c>
      <c r="AN8864" t="s">
        <v>238</v>
      </c>
      <c r="AO8864">
        <v>6</v>
      </c>
      <c r="AP8864" t="s">
        <v>246</v>
      </c>
      <c r="AQ8864" s="27">
        <v>41276</v>
      </c>
      <c r="AR8864" t="s">
        <v>240</v>
      </c>
      <c r="AS8864">
        <v>6</v>
      </c>
      <c r="AT8864" t="s">
        <v>246</v>
      </c>
      <c r="AU8864" s="27">
        <v>41276</v>
      </c>
    </row>
    <row r="8865" spans="1:47" x14ac:dyDescent="0.2">
      <c r="A8865">
        <v>8864</v>
      </c>
      <c r="B8865" t="s">
        <v>28630</v>
      </c>
      <c r="C8865" t="s">
        <v>28631</v>
      </c>
      <c r="D8865" t="s">
        <v>3539</v>
      </c>
      <c r="E8865" s="27">
        <v>41392</v>
      </c>
      <c r="F8865" t="s">
        <v>294</v>
      </c>
      <c r="G8865" s="27">
        <v>31765</v>
      </c>
      <c r="H8865">
        <v>29</v>
      </c>
      <c r="I8865" t="s">
        <v>244</v>
      </c>
      <c r="J8865" t="s">
        <v>353</v>
      </c>
      <c r="K8865">
        <v>0</v>
      </c>
      <c r="L8865">
        <v>3</v>
      </c>
      <c r="M8865">
        <v>0</v>
      </c>
      <c r="N8865">
        <v>0</v>
      </c>
      <c r="O8865">
        <v>0</v>
      </c>
      <c r="P8865">
        <v>0</v>
      </c>
      <c r="Q8865" s="28">
        <v>41392.17083333333</v>
      </c>
      <c r="R8865" s="28">
        <v>41392.279861111114</v>
      </c>
      <c r="S8865" t="s">
        <v>28632</v>
      </c>
      <c r="T8865" s="27">
        <v>41392</v>
      </c>
      <c r="V8865">
        <v>0</v>
      </c>
      <c r="W8865" t="s">
        <v>32</v>
      </c>
      <c r="X8865" t="s">
        <v>383</v>
      </c>
      <c r="Y8865">
        <v>0</v>
      </c>
      <c r="AB8865" t="s">
        <v>237</v>
      </c>
      <c r="AH8865">
        <v>0</v>
      </c>
      <c r="AN8865" t="s">
        <v>238</v>
      </c>
      <c r="AO8865">
        <v>3</v>
      </c>
      <c r="AP8865" t="s">
        <v>239</v>
      </c>
      <c r="AQ8865" s="27">
        <v>41392</v>
      </c>
      <c r="AR8865" t="s">
        <v>240</v>
      </c>
      <c r="AS8865">
        <v>3</v>
      </c>
      <c r="AT8865" t="s">
        <v>239</v>
      </c>
      <c r="AU8865" s="27">
        <v>41392</v>
      </c>
    </row>
    <row r="8866" spans="1:47" x14ac:dyDescent="0.2">
      <c r="A8866">
        <v>8865</v>
      </c>
      <c r="B8866" t="s">
        <v>28633</v>
      </c>
      <c r="C8866" t="s">
        <v>28634</v>
      </c>
      <c r="D8866" t="s">
        <v>28635</v>
      </c>
      <c r="E8866" s="27">
        <v>41389</v>
      </c>
      <c r="F8866" t="s">
        <v>294</v>
      </c>
      <c r="G8866" s="27">
        <v>18644</v>
      </c>
      <c r="H8866">
        <v>65</v>
      </c>
      <c r="I8866" t="s">
        <v>234</v>
      </c>
      <c r="J8866" t="s">
        <v>245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-1</v>
      </c>
      <c r="Q8866" s="28">
        <v>41388.293749999997</v>
      </c>
      <c r="R8866" s="28">
        <v>41389.047222222223</v>
      </c>
      <c r="S8866" t="s">
        <v>28636</v>
      </c>
      <c r="T8866" s="27">
        <v>41388</v>
      </c>
      <c r="V8866">
        <v>1</v>
      </c>
      <c r="W8866" t="s">
        <v>32</v>
      </c>
      <c r="X8866" t="s">
        <v>1351</v>
      </c>
      <c r="Y8866">
        <v>0</v>
      </c>
      <c r="AB8866" t="s">
        <v>237</v>
      </c>
      <c r="AH8866">
        <v>0</v>
      </c>
      <c r="AN8866" t="s">
        <v>238</v>
      </c>
      <c r="AO8866">
        <v>1</v>
      </c>
      <c r="AP8866" t="s">
        <v>239</v>
      </c>
      <c r="AQ8866" s="27">
        <v>41389</v>
      </c>
      <c r="AR8866" t="s">
        <v>240</v>
      </c>
      <c r="AS8866">
        <v>1</v>
      </c>
      <c r="AT8866" t="s">
        <v>239</v>
      </c>
      <c r="AU8866" s="27">
        <v>41389</v>
      </c>
    </row>
    <row r="8867" spans="1:47" x14ac:dyDescent="0.2">
      <c r="A8867">
        <v>8866</v>
      </c>
      <c r="B8867" t="s">
        <v>28637</v>
      </c>
      <c r="C8867" t="s">
        <v>28638</v>
      </c>
      <c r="D8867" t="s">
        <v>1569</v>
      </c>
      <c r="E8867" s="27">
        <v>41431</v>
      </c>
      <c r="F8867" t="s">
        <v>294</v>
      </c>
      <c r="G8867" s="27">
        <v>29891</v>
      </c>
      <c r="H8867">
        <v>34</v>
      </c>
      <c r="I8867" t="s">
        <v>244</v>
      </c>
      <c r="J8867" t="s">
        <v>353</v>
      </c>
      <c r="K8867">
        <v>0</v>
      </c>
      <c r="L8867">
        <v>3</v>
      </c>
      <c r="M8867">
        <v>0</v>
      </c>
      <c r="N8867">
        <v>0</v>
      </c>
      <c r="O8867">
        <v>1</v>
      </c>
      <c r="P8867">
        <v>-5</v>
      </c>
      <c r="Q8867" s="28">
        <v>41426.440972222219</v>
      </c>
      <c r="R8867" s="28">
        <v>41430.252083333333</v>
      </c>
      <c r="S8867" t="s">
        <v>28639</v>
      </c>
      <c r="T8867" s="27">
        <v>41426</v>
      </c>
      <c r="V8867">
        <v>5</v>
      </c>
      <c r="W8867" t="s">
        <v>36</v>
      </c>
      <c r="X8867" t="s">
        <v>279</v>
      </c>
      <c r="Y8867">
        <v>0</v>
      </c>
      <c r="AB8867" t="s">
        <v>237</v>
      </c>
      <c r="AH8867">
        <v>0</v>
      </c>
      <c r="AN8867" t="s">
        <v>238</v>
      </c>
      <c r="AO8867">
        <v>1</v>
      </c>
      <c r="AP8867" t="s">
        <v>239</v>
      </c>
      <c r="AQ8867" s="27">
        <v>41431</v>
      </c>
      <c r="AR8867" t="s">
        <v>240</v>
      </c>
      <c r="AS8867">
        <v>3</v>
      </c>
      <c r="AT8867" t="s">
        <v>239</v>
      </c>
      <c r="AU8867" s="27">
        <v>41431</v>
      </c>
    </row>
    <row r="8868" spans="1:47" x14ac:dyDescent="0.2">
      <c r="A8868">
        <v>8867</v>
      </c>
      <c r="B8868" t="s">
        <v>12798</v>
      </c>
      <c r="C8868" t="s">
        <v>242</v>
      </c>
      <c r="D8868" t="s">
        <v>1318</v>
      </c>
      <c r="E8868" s="27">
        <v>41328</v>
      </c>
      <c r="F8868" t="s">
        <v>233</v>
      </c>
      <c r="G8868" s="27">
        <v>33567</v>
      </c>
      <c r="H8868">
        <v>24</v>
      </c>
      <c r="I8868" t="s">
        <v>259</v>
      </c>
      <c r="J8868" t="s">
        <v>245</v>
      </c>
      <c r="K8868">
        <v>0</v>
      </c>
      <c r="L8868">
        <v>10</v>
      </c>
      <c r="M8868">
        <v>0</v>
      </c>
      <c r="N8868">
        <v>2</v>
      </c>
      <c r="O8868">
        <v>6</v>
      </c>
      <c r="P8868">
        <v>0</v>
      </c>
      <c r="Q8868" s="28">
        <v>41328.136805555558</v>
      </c>
      <c r="R8868" s="28">
        <v>41335.35</v>
      </c>
      <c r="S8868" t="s">
        <v>28640</v>
      </c>
      <c r="T8868" s="27">
        <v>41328</v>
      </c>
      <c r="V8868">
        <v>0</v>
      </c>
      <c r="W8868" t="s">
        <v>32</v>
      </c>
      <c r="X8868" t="s">
        <v>847</v>
      </c>
      <c r="Y8868">
        <v>0</v>
      </c>
      <c r="AB8868" t="s">
        <v>237</v>
      </c>
      <c r="AH8868">
        <v>0</v>
      </c>
      <c r="AN8868" t="s">
        <v>238</v>
      </c>
      <c r="AO8868">
        <v>5</v>
      </c>
      <c r="AP8868" t="s">
        <v>246</v>
      </c>
      <c r="AQ8868" s="27">
        <v>41328</v>
      </c>
      <c r="AR8868" t="s">
        <v>240</v>
      </c>
      <c r="AS8868">
        <v>10</v>
      </c>
      <c r="AT8868" t="s">
        <v>269</v>
      </c>
      <c r="AU8868" s="27">
        <v>41328</v>
      </c>
    </row>
    <row r="8869" spans="1:47" x14ac:dyDescent="0.2">
      <c r="A8869">
        <v>8868</v>
      </c>
      <c r="B8869" t="s">
        <v>28641</v>
      </c>
      <c r="C8869" t="s">
        <v>28642</v>
      </c>
      <c r="D8869" t="s">
        <v>28643</v>
      </c>
      <c r="E8869" s="27">
        <v>41930</v>
      </c>
      <c r="F8869" t="s">
        <v>294</v>
      </c>
      <c r="G8869" s="27">
        <v>32314</v>
      </c>
      <c r="H8869">
        <v>27</v>
      </c>
      <c r="I8869" t="s">
        <v>244</v>
      </c>
      <c r="J8869" t="s">
        <v>250</v>
      </c>
      <c r="K8869">
        <v>0</v>
      </c>
      <c r="L8869">
        <v>4</v>
      </c>
      <c r="M8869">
        <v>0</v>
      </c>
      <c r="N8869">
        <v>0</v>
      </c>
      <c r="O8869">
        <v>0</v>
      </c>
      <c r="P8869">
        <v>0</v>
      </c>
      <c r="Q8869" s="28">
        <v>41930.072222222225</v>
      </c>
      <c r="R8869" s="28">
        <v>41933.064583333333</v>
      </c>
      <c r="S8869" t="s">
        <v>28644</v>
      </c>
      <c r="T8869" s="27">
        <v>41930</v>
      </c>
      <c r="V8869">
        <v>0</v>
      </c>
      <c r="W8869" t="s">
        <v>36</v>
      </c>
      <c r="X8869" t="s">
        <v>279</v>
      </c>
      <c r="Y8869">
        <v>0</v>
      </c>
      <c r="AB8869" t="s">
        <v>237</v>
      </c>
      <c r="AH8869">
        <v>0</v>
      </c>
      <c r="AN8869" t="s">
        <v>238</v>
      </c>
      <c r="AO8869">
        <v>3</v>
      </c>
      <c r="AP8869" t="s">
        <v>239</v>
      </c>
      <c r="AQ8869" s="27">
        <v>41930</v>
      </c>
      <c r="AR8869" t="s">
        <v>240</v>
      </c>
      <c r="AS8869">
        <v>4</v>
      </c>
      <c r="AT8869" t="s">
        <v>239</v>
      </c>
      <c r="AU8869" s="27">
        <v>41930</v>
      </c>
    </row>
    <row r="8870" spans="1:47" x14ac:dyDescent="0.2">
      <c r="A8870">
        <v>8869</v>
      </c>
      <c r="B8870" t="s">
        <v>28645</v>
      </c>
      <c r="C8870" t="s">
        <v>1916</v>
      </c>
      <c r="D8870" t="s">
        <v>28646</v>
      </c>
      <c r="E8870" s="27">
        <v>41300</v>
      </c>
      <c r="F8870" t="s">
        <v>233</v>
      </c>
      <c r="G8870" s="27">
        <v>25478</v>
      </c>
      <c r="H8870">
        <v>46</v>
      </c>
      <c r="I8870" t="s">
        <v>234</v>
      </c>
      <c r="J8870" t="s">
        <v>250</v>
      </c>
      <c r="K8870">
        <v>0</v>
      </c>
      <c r="L8870">
        <v>2</v>
      </c>
      <c r="M8870">
        <v>0</v>
      </c>
      <c r="N8870">
        <v>0</v>
      </c>
      <c r="O8870">
        <v>0</v>
      </c>
      <c r="P8870">
        <v>0</v>
      </c>
      <c r="Q8870" s="28">
        <v>41300.3125</v>
      </c>
      <c r="R8870" s="28">
        <v>41301.355555555558</v>
      </c>
      <c r="S8870" t="s">
        <v>28647</v>
      </c>
      <c r="T8870" s="27">
        <v>41300</v>
      </c>
      <c r="V8870">
        <v>0</v>
      </c>
      <c r="W8870" t="s">
        <v>36</v>
      </c>
      <c r="X8870" t="s">
        <v>780</v>
      </c>
      <c r="Y8870">
        <v>0</v>
      </c>
      <c r="AB8870" t="s">
        <v>237</v>
      </c>
      <c r="AH8870">
        <v>0</v>
      </c>
      <c r="AN8870" t="s">
        <v>238</v>
      </c>
      <c r="AO8870">
        <v>1</v>
      </c>
      <c r="AP8870" t="s">
        <v>239</v>
      </c>
      <c r="AQ8870" s="27">
        <v>41300</v>
      </c>
      <c r="AR8870" t="s">
        <v>240</v>
      </c>
      <c r="AS8870">
        <v>2</v>
      </c>
      <c r="AT8870" t="s">
        <v>239</v>
      </c>
      <c r="AU8870" s="27">
        <v>41300</v>
      </c>
    </row>
    <row r="8871" spans="1:47" x14ac:dyDescent="0.2">
      <c r="A8871">
        <v>8870</v>
      </c>
      <c r="B8871" t="s">
        <v>28648</v>
      </c>
      <c r="C8871" t="s">
        <v>746</v>
      </c>
      <c r="D8871" t="s">
        <v>3460</v>
      </c>
      <c r="E8871" s="27">
        <v>41513</v>
      </c>
      <c r="F8871" t="s">
        <v>233</v>
      </c>
      <c r="G8871" s="27">
        <v>32879</v>
      </c>
      <c r="H8871">
        <v>26</v>
      </c>
      <c r="I8871" t="s">
        <v>244</v>
      </c>
      <c r="J8871" t="s">
        <v>22</v>
      </c>
      <c r="K8871">
        <v>0</v>
      </c>
      <c r="L8871">
        <v>2</v>
      </c>
      <c r="M8871">
        <v>0</v>
      </c>
      <c r="N8871">
        <v>0</v>
      </c>
      <c r="O8871">
        <v>3</v>
      </c>
      <c r="P8871">
        <v>-41</v>
      </c>
      <c r="Q8871" s="28">
        <v>41472.051388888889</v>
      </c>
      <c r="R8871" s="28">
        <v>41513.163194444445</v>
      </c>
      <c r="S8871" t="s">
        <v>28649</v>
      </c>
      <c r="T8871" s="27">
        <v>41471</v>
      </c>
      <c r="V8871">
        <v>42</v>
      </c>
      <c r="W8871" t="s">
        <v>32</v>
      </c>
      <c r="X8871" t="s">
        <v>1406</v>
      </c>
      <c r="Y8871">
        <v>0</v>
      </c>
      <c r="AB8871" t="s">
        <v>237</v>
      </c>
      <c r="AH8871">
        <v>0</v>
      </c>
      <c r="AN8871" t="s">
        <v>238</v>
      </c>
      <c r="AO8871">
        <v>3</v>
      </c>
      <c r="AP8871" t="s">
        <v>239</v>
      </c>
      <c r="AQ8871" s="27">
        <v>41513</v>
      </c>
      <c r="AR8871" t="s">
        <v>240</v>
      </c>
      <c r="AS8871">
        <v>2</v>
      </c>
      <c r="AT8871" t="s">
        <v>239</v>
      </c>
      <c r="AU8871" s="27">
        <v>41513</v>
      </c>
    </row>
    <row r="8872" spans="1:47" x14ac:dyDescent="0.2">
      <c r="A8872">
        <v>8871</v>
      </c>
      <c r="B8872" t="s">
        <v>28650</v>
      </c>
      <c r="C8872" t="s">
        <v>28651</v>
      </c>
      <c r="D8872" t="s">
        <v>6394</v>
      </c>
      <c r="E8872" s="27">
        <v>41660</v>
      </c>
      <c r="F8872" t="s">
        <v>233</v>
      </c>
      <c r="G8872" s="27">
        <v>34860</v>
      </c>
      <c r="H8872">
        <v>20</v>
      </c>
      <c r="I8872" t="s">
        <v>259</v>
      </c>
      <c r="J8872" t="s">
        <v>250</v>
      </c>
      <c r="K8872">
        <v>0</v>
      </c>
      <c r="L8872">
        <v>4</v>
      </c>
      <c r="M8872">
        <v>0</v>
      </c>
      <c r="N8872">
        <v>0</v>
      </c>
      <c r="O8872">
        <v>0</v>
      </c>
      <c r="P8872">
        <v>0</v>
      </c>
      <c r="Q8872" s="28">
        <v>41660.507638888892</v>
      </c>
      <c r="R8872" s="28">
        <v>41660.060416666667</v>
      </c>
      <c r="S8872" t="s">
        <v>28652</v>
      </c>
      <c r="T8872" s="27">
        <v>41659</v>
      </c>
      <c r="V8872">
        <v>1</v>
      </c>
      <c r="W8872" t="s">
        <v>32</v>
      </c>
      <c r="X8872" t="s">
        <v>453</v>
      </c>
      <c r="Y8872">
        <v>1</v>
      </c>
      <c r="AA8872" t="s">
        <v>28653</v>
      </c>
      <c r="AB8872" t="s">
        <v>36</v>
      </c>
      <c r="AC8872">
        <v>85</v>
      </c>
      <c r="AD8872" s="27">
        <v>41937</v>
      </c>
      <c r="AE8872" t="s">
        <v>404</v>
      </c>
      <c r="AF8872" s="27">
        <v>42022</v>
      </c>
      <c r="AG8872" s="27">
        <v>42022</v>
      </c>
      <c r="AH8872">
        <v>0</v>
      </c>
      <c r="AN8872" t="s">
        <v>238</v>
      </c>
      <c r="AO8872">
        <v>6</v>
      </c>
      <c r="AP8872" t="s">
        <v>246</v>
      </c>
      <c r="AQ8872" s="27">
        <v>41660</v>
      </c>
      <c r="AR8872" t="s">
        <v>240</v>
      </c>
      <c r="AS8872">
        <v>4</v>
      </c>
      <c r="AT8872" t="s">
        <v>239</v>
      </c>
      <c r="AU8872" s="27">
        <v>41660</v>
      </c>
    </row>
    <row r="8873" spans="1:47" x14ac:dyDescent="0.2">
      <c r="A8873">
        <v>8872</v>
      </c>
      <c r="B8873" t="s">
        <v>28654</v>
      </c>
      <c r="C8873" t="s">
        <v>28655</v>
      </c>
      <c r="D8873" t="s">
        <v>2365</v>
      </c>
      <c r="E8873" s="27">
        <v>41746</v>
      </c>
      <c r="F8873" t="s">
        <v>233</v>
      </c>
      <c r="G8873" s="27">
        <v>33482</v>
      </c>
      <c r="H8873">
        <v>24</v>
      </c>
      <c r="I8873" t="s">
        <v>259</v>
      </c>
      <c r="J8873" t="s">
        <v>245</v>
      </c>
      <c r="K8873">
        <v>0</v>
      </c>
      <c r="L8873">
        <v>6</v>
      </c>
      <c r="M8873">
        <v>0</v>
      </c>
      <c r="N8873">
        <v>0</v>
      </c>
      <c r="O8873">
        <v>0</v>
      </c>
      <c r="W8873" t="s">
        <v>237</v>
      </c>
      <c r="Y8873">
        <v>-1</v>
      </c>
      <c r="AB8873" t="s">
        <v>237</v>
      </c>
      <c r="AH8873">
        <v>0</v>
      </c>
      <c r="AN8873" t="s">
        <v>238</v>
      </c>
      <c r="AO8873">
        <v>6</v>
      </c>
      <c r="AP8873" t="s">
        <v>246</v>
      </c>
      <c r="AQ8873" s="27">
        <v>41746</v>
      </c>
      <c r="AR8873" t="s">
        <v>240</v>
      </c>
      <c r="AS8873">
        <v>6</v>
      </c>
      <c r="AT8873" t="s">
        <v>246</v>
      </c>
      <c r="AU8873" s="27">
        <v>41746</v>
      </c>
    </row>
    <row r="8874" spans="1:47" x14ac:dyDescent="0.2">
      <c r="A8874">
        <v>8873</v>
      </c>
      <c r="B8874" t="s">
        <v>28656</v>
      </c>
      <c r="C8874" t="s">
        <v>28657</v>
      </c>
      <c r="D8874" t="s">
        <v>27327</v>
      </c>
      <c r="E8874" s="27">
        <v>41825</v>
      </c>
      <c r="F8874" t="s">
        <v>233</v>
      </c>
      <c r="G8874" s="27">
        <v>31855</v>
      </c>
      <c r="H8874">
        <v>29</v>
      </c>
      <c r="I8874" t="s">
        <v>244</v>
      </c>
      <c r="J8874" t="s">
        <v>250</v>
      </c>
      <c r="K8874">
        <v>0</v>
      </c>
      <c r="L8874">
        <v>10</v>
      </c>
      <c r="M8874">
        <v>0</v>
      </c>
      <c r="N8874">
        <v>0</v>
      </c>
      <c r="O8874">
        <v>16</v>
      </c>
      <c r="P8874">
        <v>-1</v>
      </c>
      <c r="Q8874" s="28">
        <v>41824.086111111108</v>
      </c>
      <c r="R8874" s="28">
        <v>41857.365972222222</v>
      </c>
      <c r="S8874" t="s">
        <v>28658</v>
      </c>
      <c r="T8874" s="27">
        <v>41824</v>
      </c>
      <c r="V8874">
        <v>1</v>
      </c>
      <c r="W8874" t="s">
        <v>32</v>
      </c>
      <c r="X8874" t="s">
        <v>343</v>
      </c>
      <c r="Y8874">
        <v>1</v>
      </c>
      <c r="AA8874" t="s">
        <v>28659</v>
      </c>
      <c r="AB8874" t="s">
        <v>32</v>
      </c>
      <c r="AC8874">
        <v>1</v>
      </c>
      <c r="AD8874" s="27">
        <v>41963</v>
      </c>
      <c r="AE8874" t="s">
        <v>720</v>
      </c>
      <c r="AF8874" s="27">
        <v>41964</v>
      </c>
      <c r="AG8874" s="27">
        <v>41966</v>
      </c>
      <c r="AH8874">
        <v>0</v>
      </c>
      <c r="AN8874" t="s">
        <v>238</v>
      </c>
      <c r="AO8874">
        <v>9</v>
      </c>
      <c r="AP8874" t="s">
        <v>269</v>
      </c>
      <c r="AQ8874" s="27">
        <v>41825</v>
      </c>
      <c r="AR8874" t="s">
        <v>240</v>
      </c>
      <c r="AS8874">
        <v>10</v>
      </c>
      <c r="AT8874" t="s">
        <v>269</v>
      </c>
      <c r="AU8874" s="27">
        <v>41825</v>
      </c>
    </row>
    <row r="8875" spans="1:47" x14ac:dyDescent="0.2">
      <c r="A8875">
        <v>8874</v>
      </c>
      <c r="B8875" t="s">
        <v>28660</v>
      </c>
      <c r="C8875" t="s">
        <v>28661</v>
      </c>
      <c r="D8875" t="s">
        <v>17743</v>
      </c>
      <c r="E8875" s="27">
        <v>41990</v>
      </c>
      <c r="F8875" t="s">
        <v>294</v>
      </c>
      <c r="G8875" s="27">
        <v>28071</v>
      </c>
      <c r="H8875">
        <v>39</v>
      </c>
      <c r="I8875" t="s">
        <v>244</v>
      </c>
      <c r="J8875" t="s">
        <v>250</v>
      </c>
      <c r="K8875">
        <v>0</v>
      </c>
      <c r="L8875">
        <v>2</v>
      </c>
      <c r="M8875">
        <v>0</v>
      </c>
      <c r="N8875">
        <v>0</v>
      </c>
      <c r="O8875">
        <v>0</v>
      </c>
      <c r="P8875">
        <v>0</v>
      </c>
      <c r="Q8875" s="28">
        <v>41990.525000000001</v>
      </c>
      <c r="R8875" s="28">
        <v>41990.355555555558</v>
      </c>
      <c r="S8875" t="s">
        <v>28662</v>
      </c>
      <c r="T8875" s="27">
        <v>41989</v>
      </c>
      <c r="V8875">
        <v>1</v>
      </c>
      <c r="W8875" t="s">
        <v>36</v>
      </c>
      <c r="X8875" t="s">
        <v>5906</v>
      </c>
      <c r="Y8875">
        <v>0</v>
      </c>
      <c r="AB8875" t="s">
        <v>237</v>
      </c>
      <c r="AH8875">
        <v>0</v>
      </c>
      <c r="AN8875" t="s">
        <v>238</v>
      </c>
      <c r="AO8875">
        <v>1</v>
      </c>
      <c r="AP8875" t="s">
        <v>239</v>
      </c>
      <c r="AQ8875" s="27">
        <v>41990</v>
      </c>
      <c r="AR8875" t="s">
        <v>240</v>
      </c>
      <c r="AS8875">
        <v>2</v>
      </c>
      <c r="AT8875" t="s">
        <v>239</v>
      </c>
      <c r="AU8875" s="27">
        <v>41990</v>
      </c>
    </row>
    <row r="8876" spans="1:47" x14ac:dyDescent="0.2">
      <c r="A8876">
        <v>8875</v>
      </c>
      <c r="B8876" t="s">
        <v>28663</v>
      </c>
      <c r="C8876" t="s">
        <v>484</v>
      </c>
      <c r="D8876" t="s">
        <v>6674</v>
      </c>
      <c r="E8876" s="27">
        <v>41364</v>
      </c>
      <c r="F8876" t="s">
        <v>233</v>
      </c>
      <c r="G8876" s="27">
        <v>33148</v>
      </c>
      <c r="H8876">
        <v>25</v>
      </c>
      <c r="I8876" t="s">
        <v>244</v>
      </c>
      <c r="J8876" t="s">
        <v>245</v>
      </c>
      <c r="K8876">
        <v>0</v>
      </c>
      <c r="L8876">
        <v>9</v>
      </c>
      <c r="M8876">
        <v>0</v>
      </c>
      <c r="N8876">
        <v>0</v>
      </c>
      <c r="O8876">
        <v>0</v>
      </c>
      <c r="W8876" t="s">
        <v>237</v>
      </c>
      <c r="Y8876">
        <v>-1</v>
      </c>
      <c r="AB8876" t="s">
        <v>237</v>
      </c>
      <c r="AH8876">
        <v>0</v>
      </c>
      <c r="AN8876" t="s">
        <v>238</v>
      </c>
      <c r="AO8876">
        <v>5</v>
      </c>
      <c r="AP8876" t="s">
        <v>246</v>
      </c>
      <c r="AQ8876" s="27">
        <v>41364</v>
      </c>
      <c r="AR8876" t="s">
        <v>240</v>
      </c>
      <c r="AS8876">
        <v>9</v>
      </c>
      <c r="AT8876" t="s">
        <v>269</v>
      </c>
      <c r="AU8876" s="27">
        <v>41364</v>
      </c>
    </row>
    <row r="8877" spans="1:47" x14ac:dyDescent="0.2">
      <c r="A8877">
        <v>8876</v>
      </c>
      <c r="B8877" t="s">
        <v>28664</v>
      </c>
      <c r="C8877" t="s">
        <v>28665</v>
      </c>
      <c r="D8877" t="s">
        <v>331</v>
      </c>
      <c r="E8877" s="27">
        <v>41314</v>
      </c>
      <c r="F8877" t="s">
        <v>233</v>
      </c>
      <c r="G8877" s="27">
        <v>31522</v>
      </c>
      <c r="H8877">
        <v>29</v>
      </c>
      <c r="I8877" t="s">
        <v>244</v>
      </c>
      <c r="J8877" t="s">
        <v>250</v>
      </c>
      <c r="K8877">
        <v>0</v>
      </c>
      <c r="L8877">
        <v>3</v>
      </c>
      <c r="M8877">
        <v>0</v>
      </c>
      <c r="N8877">
        <v>0</v>
      </c>
      <c r="O8877">
        <v>7</v>
      </c>
      <c r="P8877">
        <v>0</v>
      </c>
      <c r="Q8877" s="28">
        <v>41314.148611111108</v>
      </c>
      <c r="R8877" s="28">
        <v>41316.395138888889</v>
      </c>
      <c r="S8877" t="s">
        <v>28666</v>
      </c>
      <c r="T8877" s="27">
        <v>41314</v>
      </c>
      <c r="V8877">
        <v>0</v>
      </c>
      <c r="W8877" t="s">
        <v>32</v>
      </c>
      <c r="X8877" t="s">
        <v>567</v>
      </c>
      <c r="Y8877">
        <v>1</v>
      </c>
      <c r="AA8877" t="s">
        <v>28667</v>
      </c>
      <c r="AB8877" t="s">
        <v>36</v>
      </c>
      <c r="AD8877" s="27">
        <v>42164</v>
      </c>
      <c r="AE8877" t="s">
        <v>422</v>
      </c>
      <c r="AH8877">
        <v>0</v>
      </c>
      <c r="AN8877" t="s">
        <v>238</v>
      </c>
      <c r="AO8877">
        <v>2</v>
      </c>
      <c r="AP8877" t="s">
        <v>239</v>
      </c>
      <c r="AQ8877" s="27">
        <v>41314</v>
      </c>
      <c r="AR8877" t="s">
        <v>240</v>
      </c>
      <c r="AS8877">
        <v>3</v>
      </c>
      <c r="AT8877" t="s">
        <v>239</v>
      </c>
      <c r="AU8877" s="27">
        <v>41314</v>
      </c>
    </row>
    <row r="8878" spans="1:47" x14ac:dyDescent="0.2">
      <c r="A8878">
        <v>8877</v>
      </c>
      <c r="B8878" t="s">
        <v>28668</v>
      </c>
      <c r="C8878" t="s">
        <v>28669</v>
      </c>
      <c r="D8878" t="s">
        <v>4895</v>
      </c>
      <c r="E8878" s="27">
        <v>41674</v>
      </c>
      <c r="F8878" t="s">
        <v>294</v>
      </c>
      <c r="G8878" s="27">
        <v>21953</v>
      </c>
      <c r="H8878">
        <v>56</v>
      </c>
      <c r="I8878" t="s">
        <v>234</v>
      </c>
      <c r="J8878" t="s">
        <v>245</v>
      </c>
      <c r="K8878">
        <v>0</v>
      </c>
      <c r="L8878">
        <v>1</v>
      </c>
      <c r="M8878">
        <v>0</v>
      </c>
      <c r="N8878">
        <v>0</v>
      </c>
      <c r="O8878">
        <v>3</v>
      </c>
      <c r="P8878">
        <v>-1</v>
      </c>
      <c r="Q8878" s="28">
        <v>41673.268750000003</v>
      </c>
      <c r="R8878" s="28">
        <v>41674.063194444447</v>
      </c>
      <c r="S8878" t="s">
        <v>28670</v>
      </c>
      <c r="T8878" s="27">
        <v>41673</v>
      </c>
      <c r="V8878">
        <v>1</v>
      </c>
      <c r="W8878" t="s">
        <v>32</v>
      </c>
      <c r="X8878" t="s">
        <v>27012</v>
      </c>
      <c r="Y8878">
        <v>0</v>
      </c>
      <c r="AB8878" t="s">
        <v>237</v>
      </c>
      <c r="AH8878">
        <v>0</v>
      </c>
      <c r="AN8878" t="s">
        <v>238</v>
      </c>
      <c r="AO8878">
        <v>1</v>
      </c>
      <c r="AP8878" t="s">
        <v>239</v>
      </c>
      <c r="AQ8878" s="27">
        <v>41674</v>
      </c>
      <c r="AR8878" t="s">
        <v>240</v>
      </c>
      <c r="AS8878">
        <v>1</v>
      </c>
      <c r="AT8878" t="s">
        <v>239</v>
      </c>
      <c r="AU8878" s="27">
        <v>41674</v>
      </c>
    </row>
    <row r="8879" spans="1:47" x14ac:dyDescent="0.2">
      <c r="A8879">
        <v>8878</v>
      </c>
      <c r="B8879" t="s">
        <v>28671</v>
      </c>
      <c r="C8879" t="s">
        <v>28672</v>
      </c>
      <c r="D8879" t="s">
        <v>28673</v>
      </c>
      <c r="E8879" s="27">
        <v>41849</v>
      </c>
      <c r="F8879" t="s">
        <v>233</v>
      </c>
      <c r="G8879" s="27">
        <v>26727</v>
      </c>
      <c r="H8879">
        <v>43</v>
      </c>
      <c r="I8879" t="s">
        <v>244</v>
      </c>
      <c r="J8879" t="s">
        <v>245</v>
      </c>
      <c r="K8879">
        <v>0</v>
      </c>
      <c r="L8879">
        <v>2</v>
      </c>
      <c r="M8879">
        <v>0</v>
      </c>
      <c r="N8879">
        <v>0</v>
      </c>
      <c r="O8879">
        <v>3</v>
      </c>
      <c r="P8879">
        <v>-10</v>
      </c>
      <c r="Q8879" s="28">
        <v>41839.412499999999</v>
      </c>
      <c r="R8879" s="28">
        <v>41849.462500000001</v>
      </c>
      <c r="S8879" t="s">
        <v>28674</v>
      </c>
      <c r="T8879" s="27">
        <v>41839</v>
      </c>
      <c r="V8879">
        <v>10</v>
      </c>
      <c r="W8879" t="s">
        <v>32</v>
      </c>
      <c r="X8879" t="s">
        <v>28675</v>
      </c>
      <c r="Y8879">
        <v>0</v>
      </c>
      <c r="AB8879" t="s">
        <v>237</v>
      </c>
      <c r="AH8879">
        <v>0</v>
      </c>
      <c r="AN8879" t="s">
        <v>238</v>
      </c>
      <c r="AO8879">
        <v>2</v>
      </c>
      <c r="AP8879" t="s">
        <v>239</v>
      </c>
      <c r="AQ8879" s="27">
        <v>41849</v>
      </c>
      <c r="AR8879" t="s">
        <v>240</v>
      </c>
      <c r="AS8879">
        <v>2</v>
      </c>
      <c r="AT8879" t="s">
        <v>239</v>
      </c>
      <c r="AU8879" s="27">
        <v>41849</v>
      </c>
    </row>
    <row r="8880" spans="1:47" x14ac:dyDescent="0.2">
      <c r="A8880">
        <v>8879</v>
      </c>
      <c r="B8880" t="s">
        <v>28676</v>
      </c>
      <c r="C8880" t="s">
        <v>28677</v>
      </c>
      <c r="D8880" t="s">
        <v>1960</v>
      </c>
      <c r="E8880" s="27">
        <v>41371</v>
      </c>
      <c r="F8880" t="s">
        <v>233</v>
      </c>
      <c r="G8880" s="27">
        <v>34681</v>
      </c>
      <c r="H8880">
        <v>21</v>
      </c>
      <c r="I8880" t="s">
        <v>259</v>
      </c>
      <c r="J8880" t="s">
        <v>250</v>
      </c>
      <c r="K8880">
        <v>0</v>
      </c>
      <c r="L8880">
        <v>4</v>
      </c>
      <c r="M8880">
        <v>0</v>
      </c>
      <c r="N8880">
        <v>0</v>
      </c>
      <c r="O8880">
        <v>0</v>
      </c>
      <c r="P8880">
        <v>0</v>
      </c>
      <c r="Q8880" s="28">
        <v>41371.118055555555</v>
      </c>
      <c r="R8880" s="28">
        <v>41372.166666666664</v>
      </c>
      <c r="S8880" t="s">
        <v>28678</v>
      </c>
      <c r="T8880" s="27">
        <v>41370</v>
      </c>
      <c r="V8880">
        <v>1</v>
      </c>
      <c r="W8880" t="s">
        <v>32</v>
      </c>
      <c r="X8880" t="s">
        <v>1381</v>
      </c>
      <c r="Y8880">
        <v>0</v>
      </c>
      <c r="AB8880" t="s">
        <v>237</v>
      </c>
      <c r="AH8880">
        <v>0</v>
      </c>
      <c r="AN8880" t="s">
        <v>238</v>
      </c>
      <c r="AO8880">
        <v>7</v>
      </c>
      <c r="AP8880" t="s">
        <v>246</v>
      </c>
      <c r="AQ8880" s="27">
        <v>41371</v>
      </c>
      <c r="AR8880" t="s">
        <v>240</v>
      </c>
      <c r="AS8880">
        <v>4</v>
      </c>
      <c r="AT8880" t="s">
        <v>239</v>
      </c>
      <c r="AU8880" s="27">
        <v>41371</v>
      </c>
    </row>
    <row r="8881" spans="1:47" x14ac:dyDescent="0.2">
      <c r="A8881">
        <v>8880</v>
      </c>
      <c r="B8881" t="s">
        <v>28679</v>
      </c>
      <c r="C8881" t="s">
        <v>28680</v>
      </c>
      <c r="D8881" t="s">
        <v>2846</v>
      </c>
      <c r="E8881" s="27">
        <v>41736</v>
      </c>
      <c r="F8881" t="s">
        <v>294</v>
      </c>
      <c r="G8881" s="27">
        <v>32688</v>
      </c>
      <c r="H8881">
        <v>26</v>
      </c>
      <c r="I8881" t="s">
        <v>244</v>
      </c>
      <c r="J8881" t="s">
        <v>250</v>
      </c>
      <c r="K8881">
        <v>0</v>
      </c>
      <c r="L8881">
        <v>6</v>
      </c>
      <c r="M8881">
        <v>0</v>
      </c>
      <c r="N8881">
        <v>0</v>
      </c>
      <c r="O8881">
        <v>7</v>
      </c>
      <c r="P8881">
        <v>-3</v>
      </c>
      <c r="Q8881" s="28">
        <v>41733.522222222222</v>
      </c>
      <c r="R8881" s="28">
        <v>41736.42083333333</v>
      </c>
      <c r="S8881" t="s">
        <v>28681</v>
      </c>
      <c r="T8881" s="27">
        <v>41733</v>
      </c>
      <c r="V8881">
        <v>3</v>
      </c>
      <c r="W8881" t="s">
        <v>36</v>
      </c>
      <c r="X8881" t="s">
        <v>474</v>
      </c>
      <c r="Y8881">
        <v>0</v>
      </c>
      <c r="AB8881" t="s">
        <v>237</v>
      </c>
      <c r="AH8881">
        <v>0</v>
      </c>
      <c r="AN8881" t="s">
        <v>238</v>
      </c>
      <c r="AO8881">
        <v>4</v>
      </c>
      <c r="AP8881" t="s">
        <v>239</v>
      </c>
      <c r="AQ8881" s="27">
        <v>41736</v>
      </c>
      <c r="AR8881" t="s">
        <v>240</v>
      </c>
      <c r="AS8881">
        <v>6</v>
      </c>
      <c r="AT8881" t="s">
        <v>246</v>
      </c>
      <c r="AU8881" s="27">
        <v>41736</v>
      </c>
    </row>
    <row r="8882" spans="1:47" x14ac:dyDescent="0.2">
      <c r="A8882">
        <v>8881</v>
      </c>
      <c r="B8882" t="s">
        <v>28682</v>
      </c>
      <c r="C8882" t="s">
        <v>414</v>
      </c>
      <c r="D8882" t="s">
        <v>9731</v>
      </c>
      <c r="E8882" s="27">
        <v>41281</v>
      </c>
      <c r="F8882" t="s">
        <v>233</v>
      </c>
      <c r="G8882" s="27">
        <v>27740</v>
      </c>
      <c r="H8882">
        <v>40</v>
      </c>
      <c r="I8882" t="s">
        <v>244</v>
      </c>
      <c r="J8882" t="s">
        <v>250</v>
      </c>
      <c r="K8882">
        <v>0</v>
      </c>
      <c r="L8882">
        <v>10</v>
      </c>
      <c r="M8882">
        <v>0</v>
      </c>
      <c r="N8882">
        <v>0</v>
      </c>
      <c r="O8882">
        <v>0</v>
      </c>
      <c r="P8882">
        <v>0</v>
      </c>
      <c r="Q8882" s="28">
        <v>41281.106249999997</v>
      </c>
      <c r="R8882" s="28">
        <v>41285.4</v>
      </c>
      <c r="S8882" t="s">
        <v>28683</v>
      </c>
      <c r="T8882" s="27">
        <v>41281</v>
      </c>
      <c r="V8882">
        <v>0</v>
      </c>
      <c r="W8882" t="s">
        <v>32</v>
      </c>
      <c r="X8882" t="s">
        <v>261</v>
      </c>
      <c r="Y8882">
        <v>1</v>
      </c>
      <c r="AA8882" t="s">
        <v>28684</v>
      </c>
      <c r="AB8882" t="s">
        <v>36</v>
      </c>
      <c r="AC8882">
        <v>0</v>
      </c>
      <c r="AD8882" s="27">
        <v>41364</v>
      </c>
      <c r="AE8882" t="s">
        <v>7939</v>
      </c>
      <c r="AF8882" s="27">
        <v>41364</v>
      </c>
      <c r="AG8882" s="27">
        <v>41439</v>
      </c>
      <c r="AH8882">
        <v>1</v>
      </c>
      <c r="AJ8882" t="s">
        <v>28684</v>
      </c>
      <c r="AK8882" t="s">
        <v>591</v>
      </c>
      <c r="AL8882" s="27">
        <v>41364</v>
      </c>
      <c r="AM8882" t="s">
        <v>23406</v>
      </c>
      <c r="AN8882" t="s">
        <v>238</v>
      </c>
      <c r="AO8882">
        <v>9</v>
      </c>
      <c r="AP8882" t="s">
        <v>269</v>
      </c>
      <c r="AQ8882" s="27">
        <v>41281</v>
      </c>
      <c r="AR8882" t="s">
        <v>240</v>
      </c>
      <c r="AS8882">
        <v>10</v>
      </c>
      <c r="AT8882" t="s">
        <v>269</v>
      </c>
      <c r="AU8882" s="27">
        <v>41281</v>
      </c>
    </row>
    <row r="8883" spans="1:47" x14ac:dyDescent="0.2">
      <c r="A8883">
        <v>8882</v>
      </c>
      <c r="B8883" t="s">
        <v>28685</v>
      </c>
      <c r="C8883" t="s">
        <v>1863</v>
      </c>
      <c r="D8883" t="s">
        <v>28686</v>
      </c>
      <c r="E8883" s="27">
        <v>41684</v>
      </c>
      <c r="F8883" t="s">
        <v>233</v>
      </c>
      <c r="G8883" s="27">
        <v>34376</v>
      </c>
      <c r="H8883">
        <v>22</v>
      </c>
      <c r="I8883" t="s">
        <v>259</v>
      </c>
      <c r="J8883" t="s">
        <v>250</v>
      </c>
      <c r="K8883">
        <v>0</v>
      </c>
      <c r="L8883">
        <v>9</v>
      </c>
      <c r="M8883">
        <v>0</v>
      </c>
      <c r="N8883">
        <v>0</v>
      </c>
      <c r="O8883">
        <v>2</v>
      </c>
      <c r="P8883">
        <v>-1</v>
      </c>
      <c r="Q8883" s="28">
        <v>41683.517361111109</v>
      </c>
      <c r="R8883" s="28">
        <v>41738.234027777777</v>
      </c>
      <c r="S8883" t="s">
        <v>28687</v>
      </c>
      <c r="T8883" s="27">
        <v>41683</v>
      </c>
      <c r="V8883">
        <v>1</v>
      </c>
      <c r="W8883" t="s">
        <v>36</v>
      </c>
      <c r="X8883" t="s">
        <v>548</v>
      </c>
      <c r="Y8883">
        <v>1</v>
      </c>
      <c r="AA8883" t="s">
        <v>28688</v>
      </c>
      <c r="AB8883" t="s">
        <v>36</v>
      </c>
      <c r="AC8883">
        <v>0</v>
      </c>
      <c r="AD8883" s="27">
        <v>41810</v>
      </c>
      <c r="AE8883" t="s">
        <v>412</v>
      </c>
      <c r="AF8883" s="27">
        <v>41810</v>
      </c>
      <c r="AG8883" s="27">
        <v>41810</v>
      </c>
      <c r="AH8883">
        <v>1</v>
      </c>
      <c r="AJ8883" t="s">
        <v>28689</v>
      </c>
      <c r="AK8883" t="s">
        <v>462</v>
      </c>
      <c r="AL8883" s="27">
        <v>42225</v>
      </c>
      <c r="AM8883" t="s">
        <v>279</v>
      </c>
      <c r="AN8883" t="s">
        <v>238</v>
      </c>
      <c r="AO8883">
        <v>8</v>
      </c>
      <c r="AP8883" t="s">
        <v>269</v>
      </c>
      <c r="AQ8883" s="27">
        <v>41684</v>
      </c>
      <c r="AR8883" t="s">
        <v>240</v>
      </c>
      <c r="AS8883">
        <v>9</v>
      </c>
      <c r="AT8883" t="s">
        <v>269</v>
      </c>
      <c r="AU8883" s="27">
        <v>41684</v>
      </c>
    </row>
    <row r="8884" spans="1:47" x14ac:dyDescent="0.2">
      <c r="A8884">
        <v>8883</v>
      </c>
      <c r="B8884" t="s">
        <v>28690</v>
      </c>
      <c r="C8884" t="s">
        <v>13280</v>
      </c>
      <c r="D8884" t="s">
        <v>432</v>
      </c>
      <c r="E8884" s="27">
        <v>41869</v>
      </c>
      <c r="F8884" t="s">
        <v>294</v>
      </c>
      <c r="G8884" s="27">
        <v>22169</v>
      </c>
      <c r="H8884">
        <v>55</v>
      </c>
      <c r="I8884" t="s">
        <v>234</v>
      </c>
      <c r="J8884" t="s">
        <v>250</v>
      </c>
      <c r="K8884">
        <v>0</v>
      </c>
      <c r="L8884">
        <v>8</v>
      </c>
      <c r="M8884">
        <v>0</v>
      </c>
      <c r="N8884">
        <v>0</v>
      </c>
      <c r="O8884">
        <v>1</v>
      </c>
      <c r="P8884">
        <v>-2</v>
      </c>
      <c r="Q8884" s="28">
        <v>41867.050694444442</v>
      </c>
      <c r="R8884" s="28">
        <v>41868.375</v>
      </c>
      <c r="S8884" t="s">
        <v>28691</v>
      </c>
      <c r="U8884" s="27">
        <v>41867</v>
      </c>
      <c r="V8884">
        <v>2</v>
      </c>
      <c r="W8884" t="s">
        <v>36</v>
      </c>
      <c r="X8884" t="s">
        <v>274</v>
      </c>
      <c r="Y8884">
        <v>0</v>
      </c>
      <c r="AB8884" t="s">
        <v>237</v>
      </c>
      <c r="AH8884">
        <v>0</v>
      </c>
      <c r="AN8884" t="s">
        <v>238</v>
      </c>
      <c r="AO8884">
        <v>4</v>
      </c>
      <c r="AP8884" t="s">
        <v>239</v>
      </c>
      <c r="AQ8884" s="27">
        <v>41869</v>
      </c>
      <c r="AR8884" t="s">
        <v>240</v>
      </c>
      <c r="AS8884">
        <v>8</v>
      </c>
      <c r="AT8884" t="s">
        <v>269</v>
      </c>
      <c r="AU8884" s="27">
        <v>41869</v>
      </c>
    </row>
    <row r="8885" spans="1:47" x14ac:dyDescent="0.2">
      <c r="A8885">
        <v>8884</v>
      </c>
      <c r="B8885" t="s">
        <v>28692</v>
      </c>
      <c r="C8885" t="s">
        <v>2056</v>
      </c>
      <c r="D8885" t="s">
        <v>5048</v>
      </c>
      <c r="E8885" s="27">
        <v>41645</v>
      </c>
      <c r="F8885" t="s">
        <v>233</v>
      </c>
      <c r="G8885" s="27">
        <v>28011</v>
      </c>
      <c r="H8885">
        <v>39</v>
      </c>
      <c r="I8885" t="s">
        <v>244</v>
      </c>
      <c r="J8885" t="s">
        <v>245</v>
      </c>
      <c r="K8885">
        <v>0</v>
      </c>
      <c r="L8885">
        <v>1</v>
      </c>
      <c r="M8885">
        <v>0</v>
      </c>
      <c r="N8885">
        <v>0</v>
      </c>
      <c r="O8885">
        <v>0</v>
      </c>
      <c r="P8885">
        <v>-1</v>
      </c>
      <c r="Q8885" s="28">
        <v>41644.272916666669</v>
      </c>
      <c r="R8885" s="28">
        <v>41645.501388888886</v>
      </c>
      <c r="S8885" t="s">
        <v>28693</v>
      </c>
      <c r="T8885" s="27">
        <v>41644</v>
      </c>
      <c r="V8885">
        <v>1</v>
      </c>
      <c r="W8885" t="s">
        <v>36</v>
      </c>
      <c r="X8885" t="s">
        <v>263</v>
      </c>
      <c r="Y8885">
        <v>0</v>
      </c>
      <c r="AB8885" t="s">
        <v>237</v>
      </c>
      <c r="AH8885">
        <v>0</v>
      </c>
      <c r="AN8885" t="s">
        <v>238</v>
      </c>
      <c r="AO8885">
        <v>1</v>
      </c>
      <c r="AP8885" t="s">
        <v>239</v>
      </c>
      <c r="AQ8885" s="27">
        <v>41645</v>
      </c>
      <c r="AR8885" t="s">
        <v>240</v>
      </c>
      <c r="AS8885">
        <v>1</v>
      </c>
      <c r="AT8885" t="s">
        <v>239</v>
      </c>
      <c r="AU8885" s="27">
        <v>41645</v>
      </c>
    </row>
    <row r="8886" spans="1:47" x14ac:dyDescent="0.2">
      <c r="A8886">
        <v>8885</v>
      </c>
      <c r="B8886" t="s">
        <v>28694</v>
      </c>
      <c r="C8886" t="s">
        <v>28695</v>
      </c>
      <c r="D8886" t="s">
        <v>28696</v>
      </c>
      <c r="E8886" s="27">
        <v>41597</v>
      </c>
      <c r="F8886" t="s">
        <v>233</v>
      </c>
      <c r="G8886" s="27">
        <v>34365</v>
      </c>
      <c r="H8886">
        <v>22</v>
      </c>
      <c r="I8886" t="s">
        <v>259</v>
      </c>
      <c r="J8886" t="s">
        <v>250</v>
      </c>
      <c r="K8886">
        <v>0</v>
      </c>
      <c r="L8886">
        <v>8</v>
      </c>
      <c r="M8886">
        <v>1</v>
      </c>
      <c r="N8886">
        <v>0</v>
      </c>
      <c r="O8886">
        <v>1</v>
      </c>
      <c r="P8886">
        <v>0</v>
      </c>
      <c r="Q8886" s="28">
        <v>41597.515972222223</v>
      </c>
      <c r="R8886" s="28">
        <v>41597.345833333333</v>
      </c>
      <c r="S8886" t="s">
        <v>28697</v>
      </c>
      <c r="T8886" s="27">
        <v>41597</v>
      </c>
      <c r="V8886">
        <v>0</v>
      </c>
      <c r="W8886" t="s">
        <v>32</v>
      </c>
      <c r="X8886" t="s">
        <v>383</v>
      </c>
      <c r="Y8886">
        <v>1</v>
      </c>
      <c r="AA8886" t="s">
        <v>28698</v>
      </c>
      <c r="AB8886" t="s">
        <v>32</v>
      </c>
      <c r="AC8886">
        <v>0</v>
      </c>
      <c r="AD8886" s="27">
        <v>41861</v>
      </c>
      <c r="AE8886" t="s">
        <v>261</v>
      </c>
      <c r="AF8886" s="27">
        <v>41861</v>
      </c>
      <c r="AG8886" s="27">
        <v>42130</v>
      </c>
      <c r="AH8886">
        <v>0</v>
      </c>
      <c r="AN8886" t="s">
        <v>238</v>
      </c>
      <c r="AO8886">
        <v>10</v>
      </c>
      <c r="AP8886" t="s">
        <v>269</v>
      </c>
      <c r="AQ8886" s="27">
        <v>41597</v>
      </c>
      <c r="AR8886" t="s">
        <v>240</v>
      </c>
      <c r="AS8886">
        <v>8</v>
      </c>
      <c r="AT8886" t="s">
        <v>269</v>
      </c>
      <c r="AU8886" s="27">
        <v>41597</v>
      </c>
    </row>
    <row r="8887" spans="1:47" x14ac:dyDescent="0.2">
      <c r="A8887">
        <v>8886</v>
      </c>
      <c r="B8887" t="s">
        <v>28699</v>
      </c>
      <c r="C8887" t="s">
        <v>2316</v>
      </c>
      <c r="D8887" t="s">
        <v>28700</v>
      </c>
      <c r="E8887" s="27">
        <v>41365</v>
      </c>
      <c r="F8887" t="s">
        <v>233</v>
      </c>
      <c r="G8887" s="27">
        <v>30868</v>
      </c>
      <c r="H8887">
        <v>31</v>
      </c>
      <c r="I8887" t="s">
        <v>244</v>
      </c>
      <c r="J8887" t="s">
        <v>250</v>
      </c>
      <c r="K8887">
        <v>0</v>
      </c>
      <c r="L8887">
        <v>10</v>
      </c>
      <c r="M8887">
        <v>0</v>
      </c>
      <c r="N8887">
        <v>0</v>
      </c>
      <c r="O8887">
        <v>7</v>
      </c>
      <c r="P8887">
        <v>-1</v>
      </c>
      <c r="Q8887" s="28">
        <v>41364.509722222225</v>
      </c>
      <c r="R8887" s="28">
        <v>41821.175000000003</v>
      </c>
      <c r="S8887" t="s">
        <v>28701</v>
      </c>
      <c r="T8887" s="27">
        <v>41364</v>
      </c>
      <c r="V8887">
        <v>1</v>
      </c>
      <c r="W8887" t="s">
        <v>32</v>
      </c>
      <c r="X8887" t="s">
        <v>1207</v>
      </c>
      <c r="Y8887">
        <v>0</v>
      </c>
      <c r="AB8887" t="s">
        <v>237</v>
      </c>
      <c r="AH8887">
        <v>0</v>
      </c>
      <c r="AN8887" t="s">
        <v>238</v>
      </c>
      <c r="AO8887">
        <v>8</v>
      </c>
      <c r="AP8887" t="s">
        <v>269</v>
      </c>
      <c r="AQ8887" s="27">
        <v>41365</v>
      </c>
      <c r="AR8887" t="s">
        <v>240</v>
      </c>
      <c r="AS8887">
        <v>10</v>
      </c>
      <c r="AT8887" t="s">
        <v>269</v>
      </c>
      <c r="AU8887" s="27">
        <v>41365</v>
      </c>
    </row>
    <row r="8888" spans="1:47" x14ac:dyDescent="0.2">
      <c r="A8888">
        <v>8887</v>
      </c>
      <c r="B8888" t="s">
        <v>28702</v>
      </c>
      <c r="C8888" t="s">
        <v>1967</v>
      </c>
      <c r="D8888" t="s">
        <v>1585</v>
      </c>
      <c r="E8888" s="27">
        <v>41808</v>
      </c>
      <c r="F8888" t="s">
        <v>294</v>
      </c>
      <c r="G8888" s="27">
        <v>32350</v>
      </c>
      <c r="H8888">
        <v>27</v>
      </c>
      <c r="I8888" t="s">
        <v>244</v>
      </c>
      <c r="J8888" t="s">
        <v>22</v>
      </c>
      <c r="K8888">
        <v>0</v>
      </c>
      <c r="L8888">
        <v>6</v>
      </c>
      <c r="M8888">
        <v>0</v>
      </c>
      <c r="N8888">
        <v>0</v>
      </c>
      <c r="O8888">
        <v>5</v>
      </c>
      <c r="P8888">
        <v>-2</v>
      </c>
      <c r="Q8888" s="28">
        <v>41806.479166666664</v>
      </c>
      <c r="R8888" s="28">
        <v>41808.186805555553</v>
      </c>
      <c r="S8888" t="s">
        <v>28703</v>
      </c>
      <c r="U8888" s="27">
        <v>41807</v>
      </c>
      <c r="V8888">
        <v>1</v>
      </c>
      <c r="W8888" t="s">
        <v>32</v>
      </c>
      <c r="X8888" t="s">
        <v>274</v>
      </c>
      <c r="Y8888">
        <v>1</v>
      </c>
      <c r="AA8888" t="s">
        <v>28704</v>
      </c>
      <c r="AB8888" t="s">
        <v>36</v>
      </c>
      <c r="AC8888">
        <v>78</v>
      </c>
      <c r="AD8888" s="27">
        <v>42200</v>
      </c>
      <c r="AE8888" t="s">
        <v>2030</v>
      </c>
      <c r="AF8888" s="27">
        <v>42278</v>
      </c>
      <c r="AG8888" s="27">
        <v>42283</v>
      </c>
      <c r="AH8888">
        <v>0</v>
      </c>
      <c r="AN8888" t="s">
        <v>238</v>
      </c>
      <c r="AO8888">
        <v>4</v>
      </c>
      <c r="AP8888" t="s">
        <v>239</v>
      </c>
      <c r="AQ8888" s="27">
        <v>41808</v>
      </c>
      <c r="AR8888" t="s">
        <v>240</v>
      </c>
      <c r="AS8888">
        <v>6</v>
      </c>
      <c r="AT8888" t="s">
        <v>246</v>
      </c>
      <c r="AU8888" s="27">
        <v>41808</v>
      </c>
    </row>
    <row r="8889" spans="1:47" x14ac:dyDescent="0.2">
      <c r="A8889">
        <v>8888</v>
      </c>
      <c r="B8889" t="s">
        <v>28705</v>
      </c>
      <c r="C8889" t="s">
        <v>5239</v>
      </c>
      <c r="D8889" t="s">
        <v>24125</v>
      </c>
      <c r="E8889" s="27">
        <v>41670</v>
      </c>
      <c r="F8889" t="s">
        <v>294</v>
      </c>
      <c r="G8889" s="27">
        <v>34577</v>
      </c>
      <c r="H8889">
        <v>21</v>
      </c>
      <c r="I8889" t="s">
        <v>259</v>
      </c>
      <c r="J8889" t="s">
        <v>250</v>
      </c>
      <c r="K8889">
        <v>0</v>
      </c>
      <c r="L8889">
        <v>7</v>
      </c>
      <c r="M8889">
        <v>0</v>
      </c>
      <c r="N8889">
        <v>0</v>
      </c>
      <c r="O8889">
        <v>0</v>
      </c>
      <c r="W8889" t="s">
        <v>237</v>
      </c>
      <c r="Y8889">
        <v>-1</v>
      </c>
      <c r="AB8889" t="s">
        <v>237</v>
      </c>
      <c r="AH8889">
        <v>0</v>
      </c>
      <c r="AN8889" t="s">
        <v>238</v>
      </c>
      <c r="AO8889">
        <v>6</v>
      </c>
      <c r="AP8889" t="s">
        <v>246</v>
      </c>
      <c r="AQ8889" s="27">
        <v>41670</v>
      </c>
      <c r="AR8889" t="s">
        <v>240</v>
      </c>
      <c r="AS8889">
        <v>7</v>
      </c>
      <c r="AT8889" t="s">
        <v>246</v>
      </c>
      <c r="AU8889" s="27">
        <v>41670</v>
      </c>
    </row>
    <row r="8890" spans="1:47" x14ac:dyDescent="0.2">
      <c r="A8890">
        <v>8889</v>
      </c>
      <c r="B8890" t="s">
        <v>28706</v>
      </c>
      <c r="C8890" t="s">
        <v>1928</v>
      </c>
      <c r="D8890" t="s">
        <v>28707</v>
      </c>
      <c r="E8890" s="27">
        <v>41656</v>
      </c>
      <c r="F8890" t="s">
        <v>233</v>
      </c>
      <c r="G8890" s="27">
        <v>29318</v>
      </c>
      <c r="H8890">
        <v>36</v>
      </c>
      <c r="I8890" t="s">
        <v>244</v>
      </c>
      <c r="J8890" t="s">
        <v>245</v>
      </c>
      <c r="K8890">
        <v>0</v>
      </c>
      <c r="L8890">
        <v>2</v>
      </c>
      <c r="M8890">
        <v>0</v>
      </c>
      <c r="N8890">
        <v>0</v>
      </c>
      <c r="O8890">
        <v>1</v>
      </c>
      <c r="P8890">
        <v>0</v>
      </c>
      <c r="Q8890" s="28">
        <v>41656.106249999997</v>
      </c>
      <c r="R8890" s="28">
        <v>41656.404861111114</v>
      </c>
      <c r="S8890" t="s">
        <v>28708</v>
      </c>
      <c r="T8890" s="27">
        <v>41656</v>
      </c>
      <c r="V8890">
        <v>0</v>
      </c>
      <c r="W8890" t="s">
        <v>32</v>
      </c>
      <c r="X8890" t="s">
        <v>749</v>
      </c>
      <c r="Y8890">
        <v>0</v>
      </c>
      <c r="AB8890" t="s">
        <v>237</v>
      </c>
      <c r="AH8890">
        <v>0</v>
      </c>
      <c r="AN8890" t="s">
        <v>238</v>
      </c>
      <c r="AO8890">
        <v>1</v>
      </c>
      <c r="AP8890" t="s">
        <v>239</v>
      </c>
      <c r="AQ8890" s="27">
        <v>41656</v>
      </c>
      <c r="AR8890" t="s">
        <v>240</v>
      </c>
      <c r="AS8890">
        <v>2</v>
      </c>
      <c r="AT8890" t="s">
        <v>239</v>
      </c>
      <c r="AU8890" s="27">
        <v>41656</v>
      </c>
    </row>
    <row r="8891" spans="1:47" x14ac:dyDescent="0.2">
      <c r="A8891">
        <v>8890</v>
      </c>
      <c r="B8891" t="s">
        <v>28709</v>
      </c>
      <c r="C8891" t="s">
        <v>813</v>
      </c>
      <c r="D8891" t="s">
        <v>28710</v>
      </c>
      <c r="E8891" s="27">
        <v>41601</v>
      </c>
      <c r="F8891" t="s">
        <v>233</v>
      </c>
      <c r="G8891" s="27">
        <v>31391</v>
      </c>
      <c r="H8891">
        <v>30</v>
      </c>
      <c r="I8891" t="s">
        <v>244</v>
      </c>
      <c r="J8891" t="s">
        <v>250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-1</v>
      </c>
      <c r="Q8891" s="28">
        <v>41600.138888888891</v>
      </c>
      <c r="R8891" s="28">
        <v>41602.121527777781</v>
      </c>
      <c r="S8891" t="s">
        <v>28711</v>
      </c>
      <c r="T8891" s="27">
        <v>41600</v>
      </c>
      <c r="V8891">
        <v>1</v>
      </c>
      <c r="W8891" t="s">
        <v>32</v>
      </c>
      <c r="X8891" t="s">
        <v>28712</v>
      </c>
      <c r="Y8891">
        <v>0</v>
      </c>
      <c r="AB8891" t="s">
        <v>237</v>
      </c>
      <c r="AH8891">
        <v>0</v>
      </c>
      <c r="AN8891" t="s">
        <v>238</v>
      </c>
      <c r="AO8891">
        <v>2</v>
      </c>
      <c r="AP8891" t="s">
        <v>239</v>
      </c>
      <c r="AQ8891" s="27">
        <v>41601</v>
      </c>
      <c r="AR8891" t="s">
        <v>240</v>
      </c>
      <c r="AS8891">
        <v>1</v>
      </c>
      <c r="AT8891" t="s">
        <v>239</v>
      </c>
      <c r="AU8891" s="27">
        <v>41601</v>
      </c>
    </row>
    <row r="8892" spans="1:47" x14ac:dyDescent="0.2">
      <c r="A8892">
        <v>8891</v>
      </c>
      <c r="B8892" t="s">
        <v>28713</v>
      </c>
      <c r="C8892" t="s">
        <v>242</v>
      </c>
      <c r="D8892" t="s">
        <v>28714</v>
      </c>
      <c r="E8892" s="27">
        <v>41541</v>
      </c>
      <c r="F8892" t="s">
        <v>233</v>
      </c>
      <c r="G8892" s="27">
        <v>21887</v>
      </c>
      <c r="H8892">
        <v>56</v>
      </c>
      <c r="I8892" t="s">
        <v>234</v>
      </c>
      <c r="J8892" t="s">
        <v>245</v>
      </c>
      <c r="K8892">
        <v>0</v>
      </c>
      <c r="L8892">
        <v>4</v>
      </c>
      <c r="M8892">
        <v>0</v>
      </c>
      <c r="N8892">
        <v>0</v>
      </c>
      <c r="O8892">
        <v>17</v>
      </c>
      <c r="P8892">
        <v>41</v>
      </c>
      <c r="Q8892" s="28">
        <v>41582.154861111114</v>
      </c>
      <c r="R8892" s="28">
        <v>41605.381249999999</v>
      </c>
      <c r="S8892" t="s">
        <v>28715</v>
      </c>
      <c r="T8892" s="27">
        <v>41488</v>
      </c>
      <c r="V8892">
        <v>53</v>
      </c>
      <c r="W8892" t="s">
        <v>32</v>
      </c>
      <c r="X8892" t="s">
        <v>2318</v>
      </c>
      <c r="Y8892">
        <v>1</v>
      </c>
      <c r="AA8892" t="s">
        <v>28716</v>
      </c>
      <c r="AB8892" t="s">
        <v>36</v>
      </c>
      <c r="AC8892">
        <v>0</v>
      </c>
      <c r="AD8892" s="27">
        <v>41582</v>
      </c>
      <c r="AE8892" t="s">
        <v>279</v>
      </c>
      <c r="AF8892" s="27">
        <v>41582</v>
      </c>
      <c r="AG8892" s="27">
        <v>41605</v>
      </c>
      <c r="AH8892">
        <v>1</v>
      </c>
      <c r="AJ8892" t="s">
        <v>28716</v>
      </c>
      <c r="AK8892" t="s">
        <v>462</v>
      </c>
      <c r="AL8892" s="27">
        <v>41582</v>
      </c>
      <c r="AM8892" t="s">
        <v>279</v>
      </c>
      <c r="AN8892" t="s">
        <v>238</v>
      </c>
      <c r="AO8892">
        <v>4</v>
      </c>
      <c r="AP8892" t="s">
        <v>239</v>
      </c>
      <c r="AQ8892" s="27">
        <v>41541</v>
      </c>
      <c r="AR8892" t="s">
        <v>240</v>
      </c>
      <c r="AS8892">
        <v>4</v>
      </c>
      <c r="AT8892" t="s">
        <v>239</v>
      </c>
      <c r="AU8892" s="27">
        <v>41541</v>
      </c>
    </row>
    <row r="8893" spans="1:47" x14ac:dyDescent="0.2">
      <c r="A8893">
        <v>8892</v>
      </c>
      <c r="B8893" t="s">
        <v>28717</v>
      </c>
      <c r="C8893" t="s">
        <v>1308</v>
      </c>
      <c r="D8893" t="s">
        <v>15867</v>
      </c>
      <c r="E8893" s="27">
        <v>41907</v>
      </c>
      <c r="F8893" t="s">
        <v>233</v>
      </c>
      <c r="G8893" s="27">
        <v>31578</v>
      </c>
      <c r="H8893">
        <v>29</v>
      </c>
      <c r="I8893" t="s">
        <v>244</v>
      </c>
      <c r="J8893" t="s">
        <v>250</v>
      </c>
      <c r="K8893">
        <v>0</v>
      </c>
      <c r="L8893">
        <v>1</v>
      </c>
      <c r="M8893">
        <v>0</v>
      </c>
      <c r="N8893">
        <v>0</v>
      </c>
      <c r="O8893">
        <v>1</v>
      </c>
      <c r="P8893">
        <v>-48</v>
      </c>
      <c r="Q8893" s="28">
        <v>41859.143750000003</v>
      </c>
      <c r="R8893" s="28">
        <v>41883.258333333331</v>
      </c>
      <c r="S8893" t="s">
        <v>28718</v>
      </c>
      <c r="U8893" s="27">
        <v>41859</v>
      </c>
      <c r="V8893">
        <v>48</v>
      </c>
      <c r="W8893" t="s">
        <v>32</v>
      </c>
      <c r="X8893" t="s">
        <v>274</v>
      </c>
      <c r="Y8893">
        <v>0</v>
      </c>
      <c r="AB8893" t="s">
        <v>237</v>
      </c>
      <c r="AH8893">
        <v>0</v>
      </c>
      <c r="AN8893" t="s">
        <v>238</v>
      </c>
      <c r="AO8893">
        <v>2</v>
      </c>
      <c r="AP8893" t="s">
        <v>239</v>
      </c>
      <c r="AQ8893" s="27">
        <v>41907</v>
      </c>
      <c r="AR8893" t="s">
        <v>240</v>
      </c>
      <c r="AS8893">
        <v>1</v>
      </c>
      <c r="AT8893" t="s">
        <v>239</v>
      </c>
      <c r="AU8893" s="27">
        <v>41907</v>
      </c>
    </row>
    <row r="8894" spans="1:47" x14ac:dyDescent="0.2">
      <c r="A8894">
        <v>8893</v>
      </c>
      <c r="B8894" t="s">
        <v>28719</v>
      </c>
      <c r="C8894" t="s">
        <v>28720</v>
      </c>
      <c r="D8894" t="s">
        <v>19669</v>
      </c>
      <c r="E8894" s="27">
        <v>41532</v>
      </c>
      <c r="F8894" t="s">
        <v>233</v>
      </c>
      <c r="G8894" s="27">
        <v>29175</v>
      </c>
      <c r="H8894">
        <v>36</v>
      </c>
      <c r="I8894" t="s">
        <v>244</v>
      </c>
      <c r="J8894" t="s">
        <v>250</v>
      </c>
      <c r="K8894">
        <v>0</v>
      </c>
      <c r="L8894">
        <v>6</v>
      </c>
      <c r="M8894">
        <v>0</v>
      </c>
      <c r="N8894">
        <v>0</v>
      </c>
      <c r="O8894">
        <v>0</v>
      </c>
      <c r="P8894">
        <v>-1</v>
      </c>
      <c r="Q8894" s="28">
        <v>41531.302083333336</v>
      </c>
      <c r="R8894" s="28">
        <v>41533.157638888886</v>
      </c>
      <c r="S8894" t="s">
        <v>28721</v>
      </c>
      <c r="T8894" s="27">
        <v>41531</v>
      </c>
      <c r="V8894">
        <v>1</v>
      </c>
      <c r="W8894" t="s">
        <v>36</v>
      </c>
      <c r="X8894" t="s">
        <v>279</v>
      </c>
      <c r="Y8894">
        <v>0</v>
      </c>
      <c r="AB8894" t="s">
        <v>237</v>
      </c>
      <c r="AH8894">
        <v>0</v>
      </c>
      <c r="AN8894" t="s">
        <v>238</v>
      </c>
      <c r="AO8894">
        <v>5</v>
      </c>
      <c r="AP8894" t="s">
        <v>246</v>
      </c>
      <c r="AQ8894" s="27">
        <v>41532</v>
      </c>
      <c r="AR8894" t="s">
        <v>240</v>
      </c>
      <c r="AS8894">
        <v>6</v>
      </c>
      <c r="AT8894" t="s">
        <v>246</v>
      </c>
      <c r="AU8894" s="27">
        <v>41532</v>
      </c>
    </row>
    <row r="8895" spans="1:47" x14ac:dyDescent="0.2">
      <c r="A8895">
        <v>8894</v>
      </c>
      <c r="B8895" t="s">
        <v>28722</v>
      </c>
      <c r="C8895" t="s">
        <v>28723</v>
      </c>
      <c r="D8895" t="s">
        <v>793</v>
      </c>
      <c r="E8895" s="27">
        <v>41344</v>
      </c>
      <c r="F8895" t="s">
        <v>233</v>
      </c>
      <c r="G8895" s="27">
        <v>28482</v>
      </c>
      <c r="H8895">
        <v>38</v>
      </c>
      <c r="I8895" t="s">
        <v>244</v>
      </c>
      <c r="J8895" t="s">
        <v>250</v>
      </c>
      <c r="K8895">
        <v>0</v>
      </c>
      <c r="L8895">
        <v>7</v>
      </c>
      <c r="M8895">
        <v>0</v>
      </c>
      <c r="N8895">
        <v>0</v>
      </c>
      <c r="O8895">
        <v>5</v>
      </c>
      <c r="S8895" t="s">
        <v>28724</v>
      </c>
      <c r="T8895" s="27">
        <v>41344</v>
      </c>
      <c r="V8895">
        <v>0</v>
      </c>
      <c r="W8895" t="s">
        <v>36</v>
      </c>
      <c r="X8895" t="s">
        <v>529</v>
      </c>
      <c r="Y8895">
        <v>0</v>
      </c>
      <c r="AB8895" t="s">
        <v>237</v>
      </c>
      <c r="AH8895">
        <v>0</v>
      </c>
      <c r="AN8895" t="s">
        <v>238</v>
      </c>
      <c r="AO8895">
        <v>7</v>
      </c>
      <c r="AP8895" t="s">
        <v>246</v>
      </c>
      <c r="AQ8895" s="27">
        <v>41344</v>
      </c>
      <c r="AR8895" t="s">
        <v>240</v>
      </c>
      <c r="AS8895">
        <v>7</v>
      </c>
      <c r="AT8895" t="s">
        <v>246</v>
      </c>
      <c r="AU8895" s="27">
        <v>41344</v>
      </c>
    </row>
    <row r="8896" spans="1:47" x14ac:dyDescent="0.2">
      <c r="A8896">
        <v>8895</v>
      </c>
      <c r="B8896" t="s">
        <v>28725</v>
      </c>
      <c r="C8896" t="s">
        <v>1218</v>
      </c>
      <c r="D8896" t="s">
        <v>689</v>
      </c>
      <c r="E8896" s="27">
        <v>41282</v>
      </c>
      <c r="F8896" t="s">
        <v>233</v>
      </c>
      <c r="G8896" s="27">
        <v>33831</v>
      </c>
      <c r="H8896">
        <v>23</v>
      </c>
      <c r="I8896" t="s">
        <v>259</v>
      </c>
      <c r="J8896" t="s">
        <v>245</v>
      </c>
      <c r="K8896">
        <v>0</v>
      </c>
      <c r="L8896">
        <v>7</v>
      </c>
      <c r="M8896">
        <v>0</v>
      </c>
      <c r="N8896">
        <v>0</v>
      </c>
      <c r="O8896">
        <v>0</v>
      </c>
      <c r="W8896" t="s">
        <v>237</v>
      </c>
      <c r="Y8896">
        <v>-1</v>
      </c>
      <c r="AB8896" t="s">
        <v>237</v>
      </c>
      <c r="AH8896">
        <v>0</v>
      </c>
      <c r="AN8896" t="s">
        <v>238</v>
      </c>
      <c r="AO8896">
        <v>7</v>
      </c>
      <c r="AP8896" t="s">
        <v>246</v>
      </c>
      <c r="AQ8896" s="27">
        <v>41282</v>
      </c>
      <c r="AR8896" t="s">
        <v>240</v>
      </c>
      <c r="AS8896">
        <v>7</v>
      </c>
      <c r="AT8896" t="s">
        <v>246</v>
      </c>
      <c r="AU8896" s="27">
        <v>41282</v>
      </c>
    </row>
    <row r="8897" spans="1:47" x14ac:dyDescent="0.2">
      <c r="A8897">
        <v>8896</v>
      </c>
      <c r="B8897" t="s">
        <v>28726</v>
      </c>
      <c r="C8897" t="s">
        <v>6822</v>
      </c>
      <c r="D8897" t="s">
        <v>6094</v>
      </c>
      <c r="E8897" s="27">
        <v>41906</v>
      </c>
      <c r="F8897" t="s">
        <v>233</v>
      </c>
      <c r="G8897" s="27">
        <v>29108</v>
      </c>
      <c r="H8897">
        <v>36</v>
      </c>
      <c r="I8897" t="s">
        <v>244</v>
      </c>
      <c r="J8897" t="s">
        <v>245</v>
      </c>
      <c r="K8897">
        <v>0</v>
      </c>
      <c r="L8897">
        <v>4</v>
      </c>
      <c r="M8897">
        <v>0</v>
      </c>
      <c r="N8897">
        <v>0</v>
      </c>
      <c r="O8897">
        <v>5</v>
      </c>
      <c r="P8897">
        <v>-18</v>
      </c>
      <c r="Q8897" s="28">
        <v>41888.118055555555</v>
      </c>
      <c r="R8897" s="28">
        <v>41906.247916666667</v>
      </c>
      <c r="S8897" t="s">
        <v>28727</v>
      </c>
      <c r="T8897" s="27">
        <v>41888</v>
      </c>
      <c r="V8897">
        <v>18</v>
      </c>
      <c r="W8897" t="s">
        <v>36</v>
      </c>
      <c r="X8897" t="s">
        <v>550</v>
      </c>
      <c r="Y8897">
        <v>0</v>
      </c>
      <c r="AB8897" t="s">
        <v>237</v>
      </c>
      <c r="AH8897">
        <v>0</v>
      </c>
      <c r="AN8897" t="s">
        <v>238</v>
      </c>
      <c r="AO8897">
        <v>2</v>
      </c>
      <c r="AP8897" t="s">
        <v>239</v>
      </c>
      <c r="AQ8897" s="27">
        <v>41906</v>
      </c>
      <c r="AR8897" t="s">
        <v>240</v>
      </c>
      <c r="AS8897">
        <v>4</v>
      </c>
      <c r="AT8897" t="s">
        <v>239</v>
      </c>
      <c r="AU8897" s="27">
        <v>41906</v>
      </c>
    </row>
    <row r="8898" spans="1:47" x14ac:dyDescent="0.2">
      <c r="A8898">
        <v>8897</v>
      </c>
      <c r="B8898" t="s">
        <v>28728</v>
      </c>
      <c r="C8898" t="s">
        <v>400</v>
      </c>
      <c r="D8898" t="s">
        <v>7264</v>
      </c>
      <c r="E8898" s="27">
        <v>41302</v>
      </c>
      <c r="F8898" t="s">
        <v>233</v>
      </c>
      <c r="G8898" s="27">
        <v>30741</v>
      </c>
      <c r="H8898">
        <v>32</v>
      </c>
      <c r="I8898" t="s">
        <v>244</v>
      </c>
      <c r="J8898" t="s">
        <v>250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-1</v>
      </c>
      <c r="Q8898" s="28">
        <v>41301.268750000003</v>
      </c>
      <c r="R8898" s="28">
        <v>41303.457638888889</v>
      </c>
      <c r="S8898" t="s">
        <v>28729</v>
      </c>
      <c r="T8898" s="27">
        <v>41301</v>
      </c>
      <c r="V8898">
        <v>1</v>
      </c>
      <c r="W8898" t="s">
        <v>32</v>
      </c>
      <c r="X8898" t="s">
        <v>1731</v>
      </c>
      <c r="Y8898">
        <v>0</v>
      </c>
      <c r="AB8898" t="s">
        <v>237</v>
      </c>
      <c r="AH8898">
        <v>0</v>
      </c>
      <c r="AN8898" t="s">
        <v>238</v>
      </c>
      <c r="AO8898">
        <v>1</v>
      </c>
      <c r="AP8898" t="s">
        <v>239</v>
      </c>
      <c r="AQ8898" s="27">
        <v>41302</v>
      </c>
      <c r="AR8898" t="s">
        <v>240</v>
      </c>
      <c r="AS8898">
        <v>1</v>
      </c>
      <c r="AT8898" t="s">
        <v>239</v>
      </c>
      <c r="AU8898" s="27">
        <v>41302</v>
      </c>
    </row>
    <row r="8899" spans="1:47" x14ac:dyDescent="0.2">
      <c r="A8899">
        <v>8898</v>
      </c>
      <c r="B8899" t="s">
        <v>14754</v>
      </c>
      <c r="C8899" t="s">
        <v>488</v>
      </c>
      <c r="D8899" t="s">
        <v>4287</v>
      </c>
      <c r="E8899" s="27">
        <v>41321</v>
      </c>
      <c r="F8899" t="s">
        <v>233</v>
      </c>
      <c r="G8899" s="27">
        <v>32087</v>
      </c>
      <c r="H8899">
        <v>28</v>
      </c>
      <c r="I8899" t="s">
        <v>244</v>
      </c>
      <c r="J8899" t="s">
        <v>245</v>
      </c>
      <c r="K8899">
        <v>0</v>
      </c>
      <c r="L8899">
        <v>5</v>
      </c>
      <c r="M8899">
        <v>0</v>
      </c>
      <c r="N8899">
        <v>0</v>
      </c>
      <c r="O8899">
        <v>0</v>
      </c>
      <c r="W8899" t="s">
        <v>237</v>
      </c>
      <c r="Y8899">
        <v>-1</v>
      </c>
      <c r="AB8899" t="s">
        <v>237</v>
      </c>
      <c r="AH8899">
        <v>0</v>
      </c>
      <c r="AN8899" t="s">
        <v>238</v>
      </c>
      <c r="AO8899">
        <v>3</v>
      </c>
      <c r="AP8899" t="s">
        <v>239</v>
      </c>
      <c r="AQ8899" s="27">
        <v>41321</v>
      </c>
      <c r="AR8899" t="s">
        <v>240</v>
      </c>
      <c r="AS8899">
        <v>5</v>
      </c>
      <c r="AT8899" t="s">
        <v>246</v>
      </c>
      <c r="AU8899" s="27">
        <v>41321</v>
      </c>
    </row>
    <row r="8900" spans="1:47" x14ac:dyDescent="0.2">
      <c r="A8900">
        <v>8899</v>
      </c>
      <c r="B8900" t="s">
        <v>28730</v>
      </c>
      <c r="C8900" t="s">
        <v>28731</v>
      </c>
      <c r="D8900" t="s">
        <v>28732</v>
      </c>
      <c r="E8900" s="27">
        <v>41918</v>
      </c>
      <c r="F8900" t="s">
        <v>294</v>
      </c>
      <c r="G8900" s="27">
        <v>29832</v>
      </c>
      <c r="H8900">
        <v>34</v>
      </c>
      <c r="I8900" t="s">
        <v>244</v>
      </c>
      <c r="J8900" t="s">
        <v>250</v>
      </c>
      <c r="K8900">
        <v>0</v>
      </c>
      <c r="L8900">
        <v>9</v>
      </c>
      <c r="M8900">
        <v>0</v>
      </c>
      <c r="N8900">
        <v>0</v>
      </c>
      <c r="O8900">
        <v>5</v>
      </c>
      <c r="P8900">
        <v>-1</v>
      </c>
      <c r="Q8900" s="28">
        <v>41917.487500000003</v>
      </c>
      <c r="R8900" s="28">
        <v>41943.381249999999</v>
      </c>
      <c r="S8900" t="s">
        <v>28733</v>
      </c>
      <c r="T8900" s="27">
        <v>41917</v>
      </c>
      <c r="V8900">
        <v>1</v>
      </c>
      <c r="W8900" t="s">
        <v>32</v>
      </c>
      <c r="X8900" t="s">
        <v>583</v>
      </c>
      <c r="Y8900">
        <v>1</v>
      </c>
      <c r="AA8900" t="s">
        <v>28734</v>
      </c>
      <c r="AB8900" t="s">
        <v>36</v>
      </c>
      <c r="AD8900" s="27">
        <v>42261</v>
      </c>
      <c r="AE8900" t="s">
        <v>1508</v>
      </c>
      <c r="AH8900">
        <v>0</v>
      </c>
      <c r="AN8900" t="s">
        <v>238</v>
      </c>
      <c r="AO8900">
        <v>2</v>
      </c>
      <c r="AP8900" t="s">
        <v>239</v>
      </c>
      <c r="AQ8900" s="27">
        <v>41918</v>
      </c>
      <c r="AR8900" t="s">
        <v>240</v>
      </c>
      <c r="AS8900">
        <v>9</v>
      </c>
      <c r="AT8900" t="s">
        <v>269</v>
      </c>
      <c r="AU8900" s="27">
        <v>41918</v>
      </c>
    </row>
    <row r="8901" spans="1:47" x14ac:dyDescent="0.2">
      <c r="A8901">
        <v>8900</v>
      </c>
      <c r="B8901" t="s">
        <v>28735</v>
      </c>
      <c r="C8901" t="s">
        <v>28736</v>
      </c>
      <c r="D8901" t="s">
        <v>3964</v>
      </c>
      <c r="E8901" s="27">
        <v>41363</v>
      </c>
      <c r="F8901" t="s">
        <v>233</v>
      </c>
      <c r="G8901" s="27">
        <v>33639</v>
      </c>
      <c r="H8901">
        <v>24</v>
      </c>
      <c r="I8901" t="s">
        <v>259</v>
      </c>
      <c r="J8901" t="s">
        <v>250</v>
      </c>
      <c r="K8901">
        <v>1</v>
      </c>
      <c r="L8901">
        <v>9</v>
      </c>
      <c r="M8901">
        <v>0</v>
      </c>
      <c r="N8901">
        <v>0</v>
      </c>
      <c r="O8901">
        <v>2</v>
      </c>
      <c r="P8901">
        <v>-1</v>
      </c>
      <c r="Q8901" s="28">
        <v>41362.341666666667</v>
      </c>
      <c r="R8901" s="28">
        <v>41674.268750000003</v>
      </c>
      <c r="S8901" t="s">
        <v>28737</v>
      </c>
      <c r="T8901" s="27">
        <v>41362</v>
      </c>
      <c r="V8901">
        <v>1</v>
      </c>
      <c r="W8901" t="s">
        <v>32</v>
      </c>
      <c r="X8901" t="s">
        <v>28738</v>
      </c>
      <c r="Y8901">
        <v>0</v>
      </c>
      <c r="AB8901" t="s">
        <v>237</v>
      </c>
      <c r="AH8901">
        <v>0</v>
      </c>
      <c r="AN8901" t="s">
        <v>238</v>
      </c>
      <c r="AO8901">
        <v>9</v>
      </c>
      <c r="AP8901" t="s">
        <v>269</v>
      </c>
      <c r="AQ8901" s="27">
        <v>41363</v>
      </c>
      <c r="AR8901" t="s">
        <v>240</v>
      </c>
      <c r="AS8901">
        <v>9</v>
      </c>
      <c r="AT8901" t="s">
        <v>269</v>
      </c>
      <c r="AU8901" s="27">
        <v>41363</v>
      </c>
    </row>
    <row r="8902" spans="1:47" x14ac:dyDescent="0.2">
      <c r="A8902">
        <v>8901</v>
      </c>
      <c r="B8902" t="s">
        <v>28739</v>
      </c>
      <c r="C8902" t="s">
        <v>1832</v>
      </c>
      <c r="D8902" t="s">
        <v>28740</v>
      </c>
      <c r="E8902" s="27">
        <v>41708</v>
      </c>
      <c r="F8902" t="s">
        <v>233</v>
      </c>
      <c r="G8902" s="27">
        <v>23260</v>
      </c>
      <c r="H8902">
        <v>52</v>
      </c>
      <c r="I8902" t="s">
        <v>234</v>
      </c>
      <c r="J8902" t="s">
        <v>245</v>
      </c>
      <c r="K8902">
        <v>0</v>
      </c>
      <c r="L8902">
        <v>1</v>
      </c>
      <c r="M8902">
        <v>0</v>
      </c>
      <c r="N8902">
        <v>0</v>
      </c>
      <c r="O8902">
        <v>0</v>
      </c>
      <c r="W8902" t="s">
        <v>237</v>
      </c>
      <c r="Y8902">
        <v>-1</v>
      </c>
      <c r="AB8902" t="s">
        <v>237</v>
      </c>
      <c r="AH8902">
        <v>0</v>
      </c>
      <c r="AN8902" t="s">
        <v>238</v>
      </c>
      <c r="AO8902">
        <v>1</v>
      </c>
      <c r="AP8902" t="s">
        <v>239</v>
      </c>
      <c r="AQ8902" s="27">
        <v>41708</v>
      </c>
      <c r="AR8902" t="s">
        <v>240</v>
      </c>
      <c r="AS8902">
        <v>1</v>
      </c>
      <c r="AT8902" t="s">
        <v>239</v>
      </c>
      <c r="AU8902" s="27">
        <v>41708</v>
      </c>
    </row>
    <row r="8903" spans="1:47" x14ac:dyDescent="0.2">
      <c r="A8903">
        <v>8902</v>
      </c>
      <c r="B8903" t="s">
        <v>28741</v>
      </c>
      <c r="C8903" t="s">
        <v>345</v>
      </c>
      <c r="D8903" t="s">
        <v>1828</v>
      </c>
      <c r="E8903" s="27">
        <v>41296</v>
      </c>
      <c r="F8903" t="s">
        <v>233</v>
      </c>
      <c r="G8903" s="27">
        <v>33790</v>
      </c>
      <c r="H8903">
        <v>23</v>
      </c>
      <c r="I8903" t="s">
        <v>259</v>
      </c>
      <c r="J8903" t="s">
        <v>22</v>
      </c>
      <c r="K8903">
        <v>0</v>
      </c>
      <c r="L8903">
        <v>3</v>
      </c>
      <c r="M8903">
        <v>0</v>
      </c>
      <c r="N8903">
        <v>0</v>
      </c>
      <c r="O8903">
        <v>0</v>
      </c>
      <c r="P8903">
        <v>-1</v>
      </c>
      <c r="Q8903" s="28">
        <v>41295.463888888888</v>
      </c>
      <c r="R8903" s="28">
        <v>41296.083333333336</v>
      </c>
      <c r="S8903" t="s">
        <v>28742</v>
      </c>
      <c r="T8903" s="27">
        <v>41295</v>
      </c>
      <c r="V8903">
        <v>1</v>
      </c>
      <c r="W8903" t="s">
        <v>36</v>
      </c>
      <c r="X8903" t="s">
        <v>412</v>
      </c>
      <c r="Y8903">
        <v>1</v>
      </c>
      <c r="AA8903" t="s">
        <v>28743</v>
      </c>
      <c r="AB8903" t="s">
        <v>36</v>
      </c>
      <c r="AC8903">
        <v>0</v>
      </c>
      <c r="AD8903" s="27">
        <v>42241</v>
      </c>
      <c r="AE8903" t="s">
        <v>28744</v>
      </c>
      <c r="AF8903" s="27">
        <v>42241</v>
      </c>
      <c r="AG8903" s="27">
        <v>42242</v>
      </c>
      <c r="AH8903">
        <v>0</v>
      </c>
      <c r="AN8903" t="s">
        <v>238</v>
      </c>
      <c r="AO8903">
        <v>4</v>
      </c>
      <c r="AP8903" t="s">
        <v>239</v>
      </c>
      <c r="AQ8903" s="27">
        <v>41296</v>
      </c>
      <c r="AR8903" t="s">
        <v>240</v>
      </c>
      <c r="AS8903">
        <v>3</v>
      </c>
      <c r="AT8903" t="s">
        <v>239</v>
      </c>
      <c r="AU8903" s="27">
        <v>41296</v>
      </c>
    </row>
    <row r="8904" spans="1:47" x14ac:dyDescent="0.2">
      <c r="A8904">
        <v>8903</v>
      </c>
      <c r="B8904" t="s">
        <v>18945</v>
      </c>
      <c r="C8904" t="s">
        <v>793</v>
      </c>
      <c r="D8904" t="s">
        <v>381</v>
      </c>
      <c r="E8904" s="27">
        <v>41959</v>
      </c>
      <c r="F8904" t="s">
        <v>233</v>
      </c>
      <c r="G8904" s="27">
        <v>30369</v>
      </c>
      <c r="H8904">
        <v>33</v>
      </c>
      <c r="I8904" t="s">
        <v>244</v>
      </c>
      <c r="J8904" t="s">
        <v>250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-1</v>
      </c>
      <c r="Q8904" s="28">
        <v>41958.446527777778</v>
      </c>
      <c r="R8904" s="28">
        <v>41959.340277777781</v>
      </c>
      <c r="S8904" t="s">
        <v>28745</v>
      </c>
      <c r="T8904" s="27">
        <v>41958</v>
      </c>
      <c r="V8904">
        <v>1</v>
      </c>
      <c r="W8904" t="s">
        <v>32</v>
      </c>
      <c r="X8904" t="s">
        <v>2088</v>
      </c>
      <c r="Y8904">
        <v>0</v>
      </c>
      <c r="AB8904" t="s">
        <v>237</v>
      </c>
      <c r="AH8904">
        <v>0</v>
      </c>
      <c r="AN8904" t="s">
        <v>238</v>
      </c>
      <c r="AO8904">
        <v>1</v>
      </c>
      <c r="AP8904" t="s">
        <v>239</v>
      </c>
      <c r="AQ8904" s="27">
        <v>41959</v>
      </c>
      <c r="AR8904" t="s">
        <v>240</v>
      </c>
      <c r="AS8904">
        <v>1</v>
      </c>
      <c r="AT8904" t="s">
        <v>239</v>
      </c>
      <c r="AU8904" s="27">
        <v>41959</v>
      </c>
    </row>
    <row r="8905" spans="1:47" x14ac:dyDescent="0.2">
      <c r="A8905">
        <v>8904</v>
      </c>
      <c r="B8905" t="s">
        <v>28746</v>
      </c>
      <c r="C8905" t="s">
        <v>2056</v>
      </c>
      <c r="D8905" t="s">
        <v>28747</v>
      </c>
      <c r="E8905" s="27">
        <v>41952</v>
      </c>
      <c r="F8905" t="s">
        <v>233</v>
      </c>
      <c r="G8905" s="27">
        <v>30191</v>
      </c>
      <c r="H8905">
        <v>33</v>
      </c>
      <c r="I8905" t="s">
        <v>244</v>
      </c>
      <c r="J8905" t="s">
        <v>250</v>
      </c>
      <c r="K8905">
        <v>0</v>
      </c>
      <c r="L8905">
        <v>2</v>
      </c>
      <c r="M8905">
        <v>0</v>
      </c>
      <c r="N8905">
        <v>0</v>
      </c>
      <c r="O8905">
        <v>1</v>
      </c>
      <c r="P8905">
        <v>-1</v>
      </c>
      <c r="Q8905" s="28">
        <v>41951.078472222223</v>
      </c>
      <c r="R8905" s="28">
        <v>41952.071527777778</v>
      </c>
      <c r="S8905" t="s">
        <v>28748</v>
      </c>
      <c r="T8905" s="27">
        <v>39615</v>
      </c>
      <c r="V8905">
        <v>2337</v>
      </c>
      <c r="W8905" t="s">
        <v>36</v>
      </c>
      <c r="X8905" t="s">
        <v>412</v>
      </c>
      <c r="Y8905">
        <v>0</v>
      </c>
      <c r="AB8905" t="s">
        <v>237</v>
      </c>
      <c r="AH8905">
        <v>0</v>
      </c>
      <c r="AN8905" t="s">
        <v>238</v>
      </c>
      <c r="AO8905">
        <v>1</v>
      </c>
      <c r="AP8905" t="s">
        <v>239</v>
      </c>
      <c r="AQ8905" s="27">
        <v>41952</v>
      </c>
      <c r="AR8905" t="s">
        <v>240</v>
      </c>
      <c r="AS8905">
        <v>2</v>
      </c>
      <c r="AT8905" t="s">
        <v>239</v>
      </c>
      <c r="AU8905" s="27">
        <v>41952</v>
      </c>
    </row>
    <row r="8906" spans="1:47" x14ac:dyDescent="0.2">
      <c r="A8906">
        <v>8905</v>
      </c>
      <c r="B8906" t="s">
        <v>28749</v>
      </c>
      <c r="C8906" t="s">
        <v>6548</v>
      </c>
      <c r="D8906" t="s">
        <v>28750</v>
      </c>
      <c r="E8906" s="27">
        <v>41490</v>
      </c>
      <c r="F8906" t="s">
        <v>233</v>
      </c>
      <c r="G8906" s="27">
        <v>23224</v>
      </c>
      <c r="H8906">
        <v>52</v>
      </c>
      <c r="I8906" t="s">
        <v>234</v>
      </c>
      <c r="J8906" t="s">
        <v>245</v>
      </c>
      <c r="K8906">
        <v>0</v>
      </c>
      <c r="L8906">
        <v>1</v>
      </c>
      <c r="M8906">
        <v>0</v>
      </c>
      <c r="N8906">
        <v>0</v>
      </c>
      <c r="O8906">
        <v>0</v>
      </c>
      <c r="P8906">
        <v>-1</v>
      </c>
      <c r="Q8906" s="28">
        <v>41489.361805555556</v>
      </c>
      <c r="R8906" s="28">
        <v>41490.334722222222</v>
      </c>
      <c r="S8906" t="s">
        <v>28751</v>
      </c>
      <c r="T8906" s="27">
        <v>41489</v>
      </c>
      <c r="V8906">
        <v>1</v>
      </c>
      <c r="W8906" t="s">
        <v>36</v>
      </c>
      <c r="X8906" t="s">
        <v>279</v>
      </c>
      <c r="Y8906">
        <v>0</v>
      </c>
      <c r="AB8906" t="s">
        <v>237</v>
      </c>
      <c r="AH8906">
        <v>0</v>
      </c>
      <c r="AN8906" t="s">
        <v>238</v>
      </c>
      <c r="AO8906">
        <v>1</v>
      </c>
      <c r="AP8906" t="s">
        <v>239</v>
      </c>
      <c r="AQ8906" s="27">
        <v>41490</v>
      </c>
      <c r="AR8906" t="s">
        <v>240</v>
      </c>
      <c r="AS8906">
        <v>1</v>
      </c>
      <c r="AT8906" t="s">
        <v>239</v>
      </c>
      <c r="AU8906" s="27">
        <v>41490</v>
      </c>
    </row>
    <row r="8907" spans="1:47" x14ac:dyDescent="0.2">
      <c r="A8907">
        <v>8906</v>
      </c>
      <c r="B8907" t="s">
        <v>28752</v>
      </c>
      <c r="C8907" t="s">
        <v>918</v>
      </c>
      <c r="D8907" t="s">
        <v>28753</v>
      </c>
      <c r="E8907" s="27">
        <v>41618</v>
      </c>
      <c r="F8907" t="s">
        <v>233</v>
      </c>
      <c r="G8907" s="27">
        <v>34940</v>
      </c>
      <c r="H8907">
        <v>20</v>
      </c>
      <c r="I8907" t="s">
        <v>259</v>
      </c>
      <c r="J8907" t="s">
        <v>245</v>
      </c>
      <c r="K8907">
        <v>0</v>
      </c>
      <c r="L8907">
        <v>10</v>
      </c>
      <c r="M8907">
        <v>1</v>
      </c>
      <c r="N8907">
        <v>1</v>
      </c>
      <c r="O8907">
        <v>1</v>
      </c>
      <c r="P8907">
        <v>-1</v>
      </c>
      <c r="Q8907" s="28">
        <v>41617.066666666666</v>
      </c>
      <c r="R8907" s="28">
        <v>41630.077777777777</v>
      </c>
      <c r="S8907" t="s">
        <v>28754</v>
      </c>
      <c r="T8907" s="27">
        <v>41617</v>
      </c>
      <c r="V8907">
        <v>1</v>
      </c>
      <c r="W8907" t="s">
        <v>32</v>
      </c>
      <c r="X8907" t="s">
        <v>649</v>
      </c>
      <c r="Y8907">
        <v>1</v>
      </c>
      <c r="AA8907" t="s">
        <v>28755</v>
      </c>
      <c r="AB8907" t="s">
        <v>36</v>
      </c>
      <c r="AD8907" s="27">
        <v>42209</v>
      </c>
      <c r="AE8907" t="s">
        <v>600</v>
      </c>
      <c r="AH8907">
        <v>0</v>
      </c>
      <c r="AN8907" t="s">
        <v>238</v>
      </c>
      <c r="AO8907">
        <v>10</v>
      </c>
      <c r="AP8907" t="s">
        <v>269</v>
      </c>
      <c r="AQ8907" s="27">
        <v>41618</v>
      </c>
      <c r="AR8907" t="s">
        <v>240</v>
      </c>
      <c r="AS8907">
        <v>10</v>
      </c>
      <c r="AT8907" t="s">
        <v>269</v>
      </c>
      <c r="AU8907" s="27">
        <v>41618</v>
      </c>
    </row>
    <row r="8908" spans="1:47" x14ac:dyDescent="0.2">
      <c r="A8908">
        <v>8907</v>
      </c>
      <c r="B8908" t="s">
        <v>28756</v>
      </c>
      <c r="C8908" t="s">
        <v>28757</v>
      </c>
      <c r="D8908" t="s">
        <v>1569</v>
      </c>
      <c r="E8908" s="27">
        <v>41658</v>
      </c>
      <c r="F8908" t="s">
        <v>294</v>
      </c>
      <c r="G8908" s="27">
        <v>30539</v>
      </c>
      <c r="H8908">
        <v>32</v>
      </c>
      <c r="I8908" t="s">
        <v>244</v>
      </c>
      <c r="J8908" t="s">
        <v>353</v>
      </c>
      <c r="K8908">
        <v>0</v>
      </c>
      <c r="L8908">
        <v>1</v>
      </c>
      <c r="M8908">
        <v>0</v>
      </c>
      <c r="N8908">
        <v>0</v>
      </c>
      <c r="O8908">
        <v>0</v>
      </c>
      <c r="W8908" t="s">
        <v>237</v>
      </c>
      <c r="Y8908">
        <v>-1</v>
      </c>
      <c r="AB8908" t="s">
        <v>237</v>
      </c>
      <c r="AH8908">
        <v>0</v>
      </c>
      <c r="AN8908" t="s">
        <v>238</v>
      </c>
      <c r="AO8908">
        <v>1</v>
      </c>
      <c r="AP8908" t="s">
        <v>239</v>
      </c>
      <c r="AQ8908" s="27">
        <v>41658</v>
      </c>
      <c r="AR8908" t="s">
        <v>240</v>
      </c>
      <c r="AS8908">
        <v>1</v>
      </c>
      <c r="AT8908" t="s">
        <v>239</v>
      </c>
      <c r="AU8908" s="27">
        <v>41658</v>
      </c>
    </row>
    <row r="8909" spans="1:47" x14ac:dyDescent="0.2">
      <c r="A8909">
        <v>8908</v>
      </c>
      <c r="B8909" t="s">
        <v>28758</v>
      </c>
      <c r="C8909" t="s">
        <v>28759</v>
      </c>
      <c r="D8909" t="s">
        <v>932</v>
      </c>
      <c r="E8909" s="27">
        <v>41609</v>
      </c>
      <c r="F8909" t="s">
        <v>233</v>
      </c>
      <c r="G8909" s="27">
        <v>28317</v>
      </c>
      <c r="H8909">
        <v>38</v>
      </c>
      <c r="I8909" t="s">
        <v>244</v>
      </c>
      <c r="J8909" t="s">
        <v>250</v>
      </c>
      <c r="K8909">
        <v>0</v>
      </c>
      <c r="L8909">
        <v>4</v>
      </c>
      <c r="M8909">
        <v>0</v>
      </c>
      <c r="N8909">
        <v>0</v>
      </c>
      <c r="O8909">
        <v>5</v>
      </c>
      <c r="P8909">
        <v>-1</v>
      </c>
      <c r="Q8909" s="28">
        <v>41608.46875</v>
      </c>
      <c r="R8909" s="28">
        <v>41614.084722222222</v>
      </c>
      <c r="S8909" t="s">
        <v>28760</v>
      </c>
      <c r="T8909" s="27">
        <v>41608</v>
      </c>
      <c r="V8909">
        <v>1</v>
      </c>
      <c r="W8909" t="s">
        <v>36</v>
      </c>
      <c r="X8909" t="s">
        <v>279</v>
      </c>
      <c r="Y8909">
        <v>0</v>
      </c>
      <c r="AB8909" t="s">
        <v>237</v>
      </c>
      <c r="AH8909">
        <v>0</v>
      </c>
      <c r="AN8909" t="s">
        <v>238</v>
      </c>
      <c r="AO8909">
        <v>2</v>
      </c>
      <c r="AP8909" t="s">
        <v>239</v>
      </c>
      <c r="AQ8909" s="27">
        <v>41609</v>
      </c>
      <c r="AR8909" t="s">
        <v>240</v>
      </c>
      <c r="AS8909">
        <v>4</v>
      </c>
      <c r="AT8909" t="s">
        <v>239</v>
      </c>
      <c r="AU8909" s="27">
        <v>41609</v>
      </c>
    </row>
    <row r="8910" spans="1:47" x14ac:dyDescent="0.2">
      <c r="A8910">
        <v>8909</v>
      </c>
      <c r="B8910" t="s">
        <v>28761</v>
      </c>
      <c r="C8910" t="s">
        <v>28762</v>
      </c>
      <c r="D8910" t="s">
        <v>28763</v>
      </c>
      <c r="E8910" s="27">
        <v>41318</v>
      </c>
      <c r="F8910" t="s">
        <v>233</v>
      </c>
      <c r="G8910" s="27">
        <v>25485</v>
      </c>
      <c r="H8910">
        <v>46</v>
      </c>
      <c r="I8910" t="s">
        <v>234</v>
      </c>
      <c r="J8910" t="s">
        <v>245</v>
      </c>
      <c r="K8910">
        <v>0</v>
      </c>
      <c r="L8910">
        <v>1</v>
      </c>
      <c r="M8910">
        <v>0</v>
      </c>
      <c r="N8910">
        <v>0</v>
      </c>
      <c r="O8910">
        <v>0</v>
      </c>
      <c r="P8910">
        <v>0</v>
      </c>
      <c r="Q8910" s="28">
        <v>41318.081944444442</v>
      </c>
      <c r="R8910" s="28">
        <v>41318.32916666667</v>
      </c>
      <c r="S8910" t="s">
        <v>28764</v>
      </c>
      <c r="T8910" s="27">
        <v>41318</v>
      </c>
      <c r="V8910">
        <v>0</v>
      </c>
      <c r="W8910" t="s">
        <v>36</v>
      </c>
      <c r="X8910" t="s">
        <v>324</v>
      </c>
      <c r="Y8910">
        <v>0</v>
      </c>
      <c r="AB8910" t="s">
        <v>237</v>
      </c>
      <c r="AH8910">
        <v>0</v>
      </c>
      <c r="AN8910" t="s">
        <v>238</v>
      </c>
      <c r="AO8910">
        <v>1</v>
      </c>
      <c r="AP8910" t="s">
        <v>239</v>
      </c>
      <c r="AQ8910" s="27">
        <v>41318</v>
      </c>
      <c r="AR8910" t="s">
        <v>240</v>
      </c>
      <c r="AS8910">
        <v>1</v>
      </c>
      <c r="AT8910" t="s">
        <v>239</v>
      </c>
      <c r="AU8910" s="27">
        <v>41318</v>
      </c>
    </row>
    <row r="8911" spans="1:47" x14ac:dyDescent="0.2">
      <c r="A8911">
        <v>8910</v>
      </c>
      <c r="B8911" t="s">
        <v>28765</v>
      </c>
      <c r="C8911" t="s">
        <v>11662</v>
      </c>
      <c r="D8911" t="s">
        <v>830</v>
      </c>
      <c r="E8911" s="27">
        <v>41945</v>
      </c>
      <c r="F8911" t="s">
        <v>233</v>
      </c>
      <c r="G8911" s="27">
        <v>32390</v>
      </c>
      <c r="H8911">
        <v>27</v>
      </c>
      <c r="I8911" t="s">
        <v>244</v>
      </c>
      <c r="J8911" t="s">
        <v>250</v>
      </c>
      <c r="K8911">
        <v>0</v>
      </c>
      <c r="L8911">
        <v>4</v>
      </c>
      <c r="M8911">
        <v>0</v>
      </c>
      <c r="N8911">
        <v>0</v>
      </c>
      <c r="O8911">
        <v>0</v>
      </c>
      <c r="P8911">
        <v>-1</v>
      </c>
      <c r="Q8911" s="28">
        <v>41944.384722222225</v>
      </c>
      <c r="R8911" s="28">
        <v>41953.384722222225</v>
      </c>
      <c r="S8911" t="s">
        <v>28766</v>
      </c>
      <c r="T8911" s="27">
        <v>41944</v>
      </c>
      <c r="V8911">
        <v>1</v>
      </c>
      <c r="W8911" t="s">
        <v>32</v>
      </c>
      <c r="X8911" t="s">
        <v>588</v>
      </c>
      <c r="Y8911">
        <v>1</v>
      </c>
      <c r="AA8911" t="s">
        <v>28767</v>
      </c>
      <c r="AB8911" t="s">
        <v>32</v>
      </c>
      <c r="AD8911" s="27">
        <v>41950</v>
      </c>
      <c r="AE8911" t="s">
        <v>359</v>
      </c>
      <c r="AH8911">
        <v>0</v>
      </c>
      <c r="AN8911" t="s">
        <v>238</v>
      </c>
      <c r="AO8911">
        <v>4</v>
      </c>
      <c r="AP8911" t="s">
        <v>239</v>
      </c>
      <c r="AQ8911" s="27">
        <v>41945</v>
      </c>
      <c r="AR8911" t="s">
        <v>240</v>
      </c>
      <c r="AS8911">
        <v>4</v>
      </c>
      <c r="AT8911" t="s">
        <v>239</v>
      </c>
      <c r="AU8911" s="27">
        <v>41945</v>
      </c>
    </row>
    <row r="8912" spans="1:47" x14ac:dyDescent="0.2">
      <c r="A8912">
        <v>8911</v>
      </c>
      <c r="B8912" t="s">
        <v>28768</v>
      </c>
      <c r="C8912" t="s">
        <v>2114</v>
      </c>
      <c r="D8912" t="s">
        <v>28769</v>
      </c>
      <c r="E8912" s="27">
        <v>41761</v>
      </c>
      <c r="F8912" t="s">
        <v>294</v>
      </c>
      <c r="G8912" s="27">
        <v>34905</v>
      </c>
      <c r="H8912">
        <v>20</v>
      </c>
      <c r="I8912" t="s">
        <v>259</v>
      </c>
      <c r="J8912" t="s">
        <v>250</v>
      </c>
      <c r="K8912">
        <v>0</v>
      </c>
      <c r="L8912">
        <v>8</v>
      </c>
      <c r="M8912">
        <v>0</v>
      </c>
      <c r="N8912">
        <v>0</v>
      </c>
      <c r="O8912">
        <v>0</v>
      </c>
      <c r="S8912" t="s">
        <v>28770</v>
      </c>
      <c r="T8912" s="27">
        <v>41760</v>
      </c>
      <c r="V8912">
        <v>1</v>
      </c>
      <c r="W8912" t="s">
        <v>32</v>
      </c>
      <c r="X8912" t="s">
        <v>359</v>
      </c>
      <c r="Y8912">
        <v>0</v>
      </c>
      <c r="AB8912" t="s">
        <v>237</v>
      </c>
      <c r="AH8912">
        <v>0</v>
      </c>
      <c r="AN8912" t="s">
        <v>238</v>
      </c>
      <c r="AO8912">
        <v>7</v>
      </c>
      <c r="AP8912" t="s">
        <v>246</v>
      </c>
      <c r="AQ8912" s="27">
        <v>41761</v>
      </c>
      <c r="AR8912" t="s">
        <v>240</v>
      </c>
      <c r="AS8912">
        <v>8</v>
      </c>
      <c r="AT8912" t="s">
        <v>269</v>
      </c>
      <c r="AU8912" s="27">
        <v>41761</v>
      </c>
    </row>
    <row r="8913" spans="1:47" x14ac:dyDescent="0.2">
      <c r="A8913">
        <v>8912</v>
      </c>
      <c r="B8913" t="s">
        <v>28771</v>
      </c>
      <c r="C8913" t="s">
        <v>21840</v>
      </c>
      <c r="D8913" t="s">
        <v>28772</v>
      </c>
      <c r="E8913" s="27">
        <v>41606</v>
      </c>
      <c r="F8913" t="s">
        <v>233</v>
      </c>
      <c r="G8913" s="27">
        <v>34487</v>
      </c>
      <c r="H8913">
        <v>21</v>
      </c>
      <c r="I8913" t="s">
        <v>259</v>
      </c>
      <c r="J8913" t="s">
        <v>245</v>
      </c>
      <c r="K8913">
        <v>0</v>
      </c>
      <c r="L8913">
        <v>9</v>
      </c>
      <c r="M8913">
        <v>1</v>
      </c>
      <c r="N8913">
        <v>0</v>
      </c>
      <c r="O8913">
        <v>6</v>
      </c>
      <c r="P8913">
        <v>-1</v>
      </c>
      <c r="Q8913" s="28">
        <v>41605.140972222223</v>
      </c>
      <c r="R8913" s="28">
        <v>41793.262499999997</v>
      </c>
      <c r="S8913" t="s">
        <v>28773</v>
      </c>
      <c r="U8913" s="27">
        <v>41605</v>
      </c>
      <c r="V8913">
        <v>1</v>
      </c>
      <c r="W8913" t="s">
        <v>32</v>
      </c>
      <c r="X8913" t="s">
        <v>274</v>
      </c>
      <c r="Y8913">
        <v>0</v>
      </c>
      <c r="AB8913" t="s">
        <v>237</v>
      </c>
      <c r="AH8913">
        <v>0</v>
      </c>
      <c r="AN8913" t="s">
        <v>238</v>
      </c>
      <c r="AO8913">
        <v>9</v>
      </c>
      <c r="AP8913" t="s">
        <v>269</v>
      </c>
      <c r="AQ8913" s="27">
        <v>41606</v>
      </c>
      <c r="AR8913" t="s">
        <v>240</v>
      </c>
      <c r="AS8913">
        <v>9</v>
      </c>
      <c r="AT8913" t="s">
        <v>269</v>
      </c>
      <c r="AU8913" s="27">
        <v>41606</v>
      </c>
    </row>
    <row r="8914" spans="1:47" x14ac:dyDescent="0.2">
      <c r="A8914">
        <v>8913</v>
      </c>
      <c r="B8914" t="s">
        <v>28774</v>
      </c>
      <c r="C8914" t="s">
        <v>803</v>
      </c>
      <c r="D8914" t="s">
        <v>1079</v>
      </c>
      <c r="E8914" s="27">
        <v>41756</v>
      </c>
      <c r="F8914" t="s">
        <v>233</v>
      </c>
      <c r="G8914" s="27">
        <v>33030</v>
      </c>
      <c r="H8914">
        <v>25</v>
      </c>
      <c r="I8914" t="s">
        <v>244</v>
      </c>
      <c r="J8914" t="s">
        <v>250</v>
      </c>
      <c r="K8914">
        <v>0</v>
      </c>
      <c r="L8914">
        <v>8</v>
      </c>
      <c r="M8914">
        <v>2</v>
      </c>
      <c r="N8914">
        <v>0</v>
      </c>
      <c r="O8914">
        <v>6</v>
      </c>
      <c r="P8914">
        <v>0</v>
      </c>
      <c r="Q8914" s="28">
        <v>41756.224305555559</v>
      </c>
      <c r="R8914" s="28">
        <v>41756.326388888891</v>
      </c>
      <c r="S8914" t="s">
        <v>28775</v>
      </c>
      <c r="T8914" s="27">
        <v>41756</v>
      </c>
      <c r="V8914">
        <v>0</v>
      </c>
      <c r="W8914" t="s">
        <v>32</v>
      </c>
      <c r="X8914" t="s">
        <v>441</v>
      </c>
      <c r="Y8914">
        <v>0</v>
      </c>
      <c r="AB8914" t="s">
        <v>237</v>
      </c>
      <c r="AH8914">
        <v>0</v>
      </c>
      <c r="AN8914" t="s">
        <v>238</v>
      </c>
      <c r="AO8914">
        <v>5</v>
      </c>
      <c r="AP8914" t="s">
        <v>246</v>
      </c>
      <c r="AQ8914" s="27">
        <v>41756</v>
      </c>
      <c r="AR8914" t="s">
        <v>240</v>
      </c>
      <c r="AS8914">
        <v>8</v>
      </c>
      <c r="AT8914" t="s">
        <v>269</v>
      </c>
      <c r="AU8914" s="27">
        <v>41756</v>
      </c>
    </row>
    <row r="8915" spans="1:47" x14ac:dyDescent="0.2">
      <c r="A8915">
        <v>8914</v>
      </c>
      <c r="B8915" t="s">
        <v>28776</v>
      </c>
      <c r="C8915" t="s">
        <v>28777</v>
      </c>
      <c r="D8915" t="s">
        <v>1110</v>
      </c>
      <c r="E8915" s="27">
        <v>41948</v>
      </c>
      <c r="F8915" t="s">
        <v>233</v>
      </c>
      <c r="G8915" s="27">
        <v>35018</v>
      </c>
      <c r="H8915">
        <v>20</v>
      </c>
      <c r="I8915" t="s">
        <v>259</v>
      </c>
      <c r="J8915" t="s">
        <v>250</v>
      </c>
      <c r="K8915">
        <v>0</v>
      </c>
      <c r="L8915">
        <v>3</v>
      </c>
      <c r="M8915">
        <v>0</v>
      </c>
      <c r="N8915">
        <v>0</v>
      </c>
      <c r="O8915">
        <v>2</v>
      </c>
      <c r="P8915">
        <v>-17</v>
      </c>
      <c r="Q8915" s="28">
        <v>41931.372916666667</v>
      </c>
      <c r="R8915" s="28">
        <v>41947.390972222223</v>
      </c>
      <c r="S8915" t="s">
        <v>28778</v>
      </c>
      <c r="T8915" s="27">
        <v>41931</v>
      </c>
      <c r="V8915">
        <v>17</v>
      </c>
      <c r="W8915" t="s">
        <v>32</v>
      </c>
      <c r="X8915" t="s">
        <v>974</v>
      </c>
      <c r="Y8915">
        <v>1</v>
      </c>
      <c r="AA8915" t="s">
        <v>28779</v>
      </c>
      <c r="AB8915" t="s">
        <v>32</v>
      </c>
      <c r="AC8915">
        <v>0</v>
      </c>
      <c r="AD8915" s="27">
        <v>42244</v>
      </c>
      <c r="AE8915" t="s">
        <v>494</v>
      </c>
      <c r="AF8915" s="27">
        <v>42244</v>
      </c>
      <c r="AG8915" s="27">
        <v>42264</v>
      </c>
      <c r="AH8915">
        <v>1</v>
      </c>
      <c r="AJ8915" t="s">
        <v>28779</v>
      </c>
      <c r="AK8915" t="s">
        <v>462</v>
      </c>
      <c r="AL8915" s="27">
        <v>42244</v>
      </c>
      <c r="AM8915" t="s">
        <v>279</v>
      </c>
      <c r="AN8915" t="s">
        <v>238</v>
      </c>
      <c r="AO8915">
        <v>5</v>
      </c>
      <c r="AP8915" t="s">
        <v>246</v>
      </c>
      <c r="AQ8915" s="27">
        <v>41948</v>
      </c>
      <c r="AR8915" t="s">
        <v>240</v>
      </c>
      <c r="AS8915">
        <v>3</v>
      </c>
      <c r="AT8915" t="s">
        <v>239</v>
      </c>
      <c r="AU8915" s="27">
        <v>41948</v>
      </c>
    </row>
    <row r="8916" spans="1:47" x14ac:dyDescent="0.2">
      <c r="A8916">
        <v>8915</v>
      </c>
      <c r="B8916" t="s">
        <v>28780</v>
      </c>
      <c r="C8916" t="s">
        <v>693</v>
      </c>
      <c r="D8916" t="s">
        <v>1087</v>
      </c>
      <c r="E8916" s="27">
        <v>41880</v>
      </c>
      <c r="F8916" t="s">
        <v>233</v>
      </c>
      <c r="G8916" s="27">
        <v>29304</v>
      </c>
      <c r="H8916">
        <v>36</v>
      </c>
      <c r="I8916" t="s">
        <v>244</v>
      </c>
      <c r="J8916" t="s">
        <v>250</v>
      </c>
      <c r="K8916">
        <v>0</v>
      </c>
      <c r="L8916">
        <v>6</v>
      </c>
      <c r="M8916">
        <v>0</v>
      </c>
      <c r="N8916">
        <v>0</v>
      </c>
      <c r="O8916">
        <v>10</v>
      </c>
      <c r="P8916">
        <v>-1</v>
      </c>
      <c r="Q8916" s="28">
        <v>41879.377083333333</v>
      </c>
      <c r="R8916" s="28">
        <v>41880.067361111112</v>
      </c>
      <c r="S8916" t="s">
        <v>28781</v>
      </c>
      <c r="T8916" s="27">
        <v>41879</v>
      </c>
      <c r="V8916">
        <v>1</v>
      </c>
      <c r="W8916" t="s">
        <v>32</v>
      </c>
      <c r="X8916" t="s">
        <v>23316</v>
      </c>
      <c r="Y8916">
        <v>0</v>
      </c>
      <c r="AB8916" t="s">
        <v>237</v>
      </c>
      <c r="AH8916">
        <v>0</v>
      </c>
      <c r="AN8916" t="s">
        <v>238</v>
      </c>
      <c r="AO8916">
        <v>3</v>
      </c>
      <c r="AP8916" t="s">
        <v>239</v>
      </c>
      <c r="AQ8916" s="27">
        <v>41880</v>
      </c>
      <c r="AR8916" t="s">
        <v>240</v>
      </c>
      <c r="AS8916">
        <v>6</v>
      </c>
      <c r="AT8916" t="s">
        <v>246</v>
      </c>
      <c r="AU8916" s="27">
        <v>41880</v>
      </c>
    </row>
    <row r="8917" spans="1:47" x14ac:dyDescent="0.2">
      <c r="A8917">
        <v>8916</v>
      </c>
      <c r="B8917" t="s">
        <v>28782</v>
      </c>
      <c r="C8917" t="s">
        <v>28783</v>
      </c>
      <c r="D8917" t="s">
        <v>24540</v>
      </c>
      <c r="E8917" s="27">
        <v>41528</v>
      </c>
      <c r="F8917" t="s">
        <v>294</v>
      </c>
      <c r="G8917" s="27">
        <v>23654</v>
      </c>
      <c r="H8917">
        <v>51</v>
      </c>
      <c r="I8917" t="s">
        <v>234</v>
      </c>
      <c r="J8917" t="s">
        <v>250</v>
      </c>
      <c r="K8917">
        <v>0</v>
      </c>
      <c r="L8917">
        <v>1</v>
      </c>
      <c r="M8917">
        <v>0</v>
      </c>
      <c r="N8917">
        <v>0</v>
      </c>
      <c r="O8917">
        <v>1</v>
      </c>
      <c r="S8917" t="s">
        <v>28784</v>
      </c>
      <c r="T8917" s="27">
        <v>41237</v>
      </c>
      <c r="V8917">
        <v>291</v>
      </c>
      <c r="W8917" t="s">
        <v>36</v>
      </c>
      <c r="X8917" t="s">
        <v>10477</v>
      </c>
      <c r="Y8917">
        <v>0</v>
      </c>
      <c r="AB8917" t="s">
        <v>237</v>
      </c>
      <c r="AH8917">
        <v>0</v>
      </c>
      <c r="AN8917" t="s">
        <v>238</v>
      </c>
      <c r="AO8917">
        <v>1</v>
      </c>
      <c r="AP8917" t="s">
        <v>239</v>
      </c>
      <c r="AQ8917" s="27">
        <v>41528</v>
      </c>
      <c r="AR8917" t="s">
        <v>240</v>
      </c>
      <c r="AS8917">
        <v>1</v>
      </c>
      <c r="AT8917" t="s">
        <v>239</v>
      </c>
      <c r="AU8917" s="27">
        <v>41528</v>
      </c>
    </row>
    <row r="8918" spans="1:47" x14ac:dyDescent="0.2">
      <c r="A8918">
        <v>8917</v>
      </c>
      <c r="B8918" t="s">
        <v>28785</v>
      </c>
      <c r="C8918" t="s">
        <v>3007</v>
      </c>
      <c r="D8918" t="s">
        <v>28786</v>
      </c>
      <c r="E8918" s="27">
        <v>41290</v>
      </c>
      <c r="F8918" t="s">
        <v>233</v>
      </c>
      <c r="G8918" s="27">
        <v>33861</v>
      </c>
      <c r="H8918">
        <v>23</v>
      </c>
      <c r="I8918" t="s">
        <v>259</v>
      </c>
      <c r="J8918" t="s">
        <v>250</v>
      </c>
      <c r="K8918">
        <v>0</v>
      </c>
      <c r="L8918">
        <v>6</v>
      </c>
      <c r="M8918">
        <v>0</v>
      </c>
      <c r="N8918">
        <v>0</v>
      </c>
      <c r="O8918">
        <v>2</v>
      </c>
      <c r="P8918">
        <v>-1</v>
      </c>
      <c r="Q8918" s="28">
        <v>41289.234722222223</v>
      </c>
      <c r="R8918" s="28">
        <v>41501.243055555555</v>
      </c>
      <c r="S8918" t="s">
        <v>28787</v>
      </c>
      <c r="U8918" s="27">
        <v>41289</v>
      </c>
      <c r="V8918">
        <v>1</v>
      </c>
      <c r="W8918" t="s">
        <v>32</v>
      </c>
      <c r="X8918" t="s">
        <v>274</v>
      </c>
      <c r="Y8918">
        <v>0</v>
      </c>
      <c r="AB8918" t="s">
        <v>237</v>
      </c>
      <c r="AH8918">
        <v>0</v>
      </c>
      <c r="AN8918" t="s">
        <v>238</v>
      </c>
      <c r="AO8918">
        <v>6</v>
      </c>
      <c r="AP8918" t="s">
        <v>246</v>
      </c>
      <c r="AQ8918" s="27">
        <v>41290</v>
      </c>
      <c r="AR8918" t="s">
        <v>240</v>
      </c>
      <c r="AS8918">
        <v>6</v>
      </c>
      <c r="AT8918" t="s">
        <v>246</v>
      </c>
      <c r="AU8918" s="27">
        <v>41290</v>
      </c>
    </row>
    <row r="8919" spans="1:47" x14ac:dyDescent="0.2">
      <c r="A8919">
        <v>8918</v>
      </c>
      <c r="B8919" t="s">
        <v>28788</v>
      </c>
      <c r="C8919" t="s">
        <v>20748</v>
      </c>
      <c r="D8919" t="s">
        <v>21131</v>
      </c>
      <c r="E8919" s="27">
        <v>41744</v>
      </c>
      <c r="F8919" t="s">
        <v>294</v>
      </c>
      <c r="G8919" s="27">
        <v>31744</v>
      </c>
      <c r="H8919">
        <v>29</v>
      </c>
      <c r="I8919" t="s">
        <v>244</v>
      </c>
      <c r="J8919" t="s">
        <v>245</v>
      </c>
      <c r="K8919">
        <v>0</v>
      </c>
      <c r="L8919">
        <v>2</v>
      </c>
      <c r="M8919">
        <v>0</v>
      </c>
      <c r="N8919">
        <v>0</v>
      </c>
      <c r="O8919">
        <v>1</v>
      </c>
      <c r="P8919">
        <v>-6</v>
      </c>
      <c r="Q8919" s="28">
        <v>41738.050000000003</v>
      </c>
      <c r="R8919" s="28">
        <v>41739.052777777775</v>
      </c>
      <c r="S8919" t="s">
        <v>28789</v>
      </c>
      <c r="T8919" s="27">
        <v>41737</v>
      </c>
      <c r="V8919">
        <v>7</v>
      </c>
      <c r="W8919" t="s">
        <v>32</v>
      </c>
      <c r="X8919" t="s">
        <v>847</v>
      </c>
      <c r="Y8919">
        <v>1</v>
      </c>
      <c r="AA8919" t="s">
        <v>28790</v>
      </c>
      <c r="AB8919" t="s">
        <v>36</v>
      </c>
      <c r="AC8919">
        <v>157</v>
      </c>
      <c r="AD8919" s="27">
        <v>41803</v>
      </c>
      <c r="AE8919" t="s">
        <v>404</v>
      </c>
      <c r="AF8919" s="27">
        <v>41960</v>
      </c>
      <c r="AG8919" s="27">
        <v>41961</v>
      </c>
      <c r="AH8919">
        <v>0</v>
      </c>
      <c r="AN8919" t="s">
        <v>238</v>
      </c>
      <c r="AO8919">
        <v>2</v>
      </c>
      <c r="AP8919" t="s">
        <v>239</v>
      </c>
      <c r="AQ8919" s="27">
        <v>41744</v>
      </c>
      <c r="AR8919" t="s">
        <v>240</v>
      </c>
      <c r="AS8919">
        <v>2</v>
      </c>
      <c r="AT8919" t="s">
        <v>239</v>
      </c>
      <c r="AU8919" s="27">
        <v>41744</v>
      </c>
    </row>
    <row r="8920" spans="1:47" x14ac:dyDescent="0.2">
      <c r="A8920">
        <v>8919</v>
      </c>
      <c r="B8920" t="s">
        <v>28791</v>
      </c>
      <c r="C8920" t="s">
        <v>28792</v>
      </c>
      <c r="D8920" t="s">
        <v>28793</v>
      </c>
      <c r="E8920" s="27">
        <v>41947</v>
      </c>
      <c r="F8920" t="s">
        <v>294</v>
      </c>
      <c r="G8920" s="27">
        <v>25031</v>
      </c>
      <c r="H8920">
        <v>47</v>
      </c>
      <c r="I8920" t="s">
        <v>234</v>
      </c>
      <c r="J8920" t="s">
        <v>250</v>
      </c>
      <c r="K8920">
        <v>0</v>
      </c>
      <c r="L8920">
        <v>2</v>
      </c>
      <c r="M8920">
        <v>0</v>
      </c>
      <c r="N8920">
        <v>0</v>
      </c>
      <c r="O8920">
        <v>3</v>
      </c>
      <c r="P8920">
        <v>-35</v>
      </c>
      <c r="Q8920" s="28">
        <v>41912.468055555553</v>
      </c>
      <c r="R8920" s="28">
        <v>41914.481944444444</v>
      </c>
      <c r="S8920" t="s">
        <v>28794</v>
      </c>
      <c r="T8920" s="27">
        <v>41912</v>
      </c>
      <c r="V8920">
        <v>35</v>
      </c>
      <c r="W8920" t="s">
        <v>32</v>
      </c>
      <c r="X8920" t="s">
        <v>974</v>
      </c>
      <c r="Y8920">
        <v>0</v>
      </c>
      <c r="AB8920" t="s">
        <v>237</v>
      </c>
      <c r="AH8920">
        <v>0</v>
      </c>
      <c r="AN8920" t="s">
        <v>238</v>
      </c>
      <c r="AO8920">
        <v>1</v>
      </c>
      <c r="AP8920" t="s">
        <v>239</v>
      </c>
      <c r="AQ8920" s="27">
        <v>41947</v>
      </c>
      <c r="AR8920" t="s">
        <v>240</v>
      </c>
      <c r="AS8920">
        <v>2</v>
      </c>
      <c r="AT8920" t="s">
        <v>239</v>
      </c>
      <c r="AU8920" s="27">
        <v>41947</v>
      </c>
    </row>
    <row r="8921" spans="1:47" x14ac:dyDescent="0.2">
      <c r="A8921">
        <v>8920</v>
      </c>
      <c r="B8921" t="s">
        <v>28795</v>
      </c>
      <c r="C8921" t="s">
        <v>28796</v>
      </c>
      <c r="D8921" t="s">
        <v>28797</v>
      </c>
      <c r="E8921" s="27">
        <v>41522</v>
      </c>
      <c r="F8921" t="s">
        <v>294</v>
      </c>
      <c r="G8921" s="27">
        <v>29519</v>
      </c>
      <c r="H8921">
        <v>35</v>
      </c>
      <c r="I8921" t="s">
        <v>244</v>
      </c>
      <c r="J8921" t="s">
        <v>250</v>
      </c>
      <c r="K8921">
        <v>0</v>
      </c>
      <c r="L8921">
        <v>2</v>
      </c>
      <c r="M8921">
        <v>0</v>
      </c>
      <c r="N8921">
        <v>0</v>
      </c>
      <c r="O8921">
        <v>7</v>
      </c>
      <c r="P8921">
        <v>-1</v>
      </c>
      <c r="Q8921" s="28">
        <v>41521.131944444445</v>
      </c>
      <c r="R8921" s="28">
        <v>41523.17083333333</v>
      </c>
      <c r="S8921" t="s">
        <v>28798</v>
      </c>
      <c r="T8921" s="27">
        <v>41521</v>
      </c>
      <c r="V8921">
        <v>1</v>
      </c>
      <c r="W8921" t="s">
        <v>32</v>
      </c>
      <c r="X8921" t="s">
        <v>364</v>
      </c>
      <c r="Y8921">
        <v>1</v>
      </c>
      <c r="AA8921" t="s">
        <v>28799</v>
      </c>
      <c r="AB8921" t="s">
        <v>36</v>
      </c>
      <c r="AC8921">
        <v>0</v>
      </c>
      <c r="AD8921" s="27">
        <v>41589</v>
      </c>
      <c r="AE8921" t="s">
        <v>392</v>
      </c>
      <c r="AF8921" s="27">
        <v>41589</v>
      </c>
      <c r="AG8921" s="27">
        <v>41590</v>
      </c>
      <c r="AH8921">
        <v>0</v>
      </c>
      <c r="AN8921" t="s">
        <v>238</v>
      </c>
      <c r="AO8921">
        <v>1</v>
      </c>
      <c r="AP8921" t="s">
        <v>239</v>
      </c>
      <c r="AQ8921" s="27">
        <v>41522</v>
      </c>
      <c r="AR8921" t="s">
        <v>240</v>
      </c>
      <c r="AS8921">
        <v>2</v>
      </c>
      <c r="AT8921" t="s">
        <v>239</v>
      </c>
      <c r="AU8921" s="27">
        <v>41522</v>
      </c>
    </row>
    <row r="8922" spans="1:47" x14ac:dyDescent="0.2">
      <c r="A8922">
        <v>8921</v>
      </c>
      <c r="B8922" t="s">
        <v>28800</v>
      </c>
      <c r="C8922" t="s">
        <v>6200</v>
      </c>
      <c r="D8922" t="s">
        <v>16076</v>
      </c>
      <c r="E8922" s="27">
        <v>41861</v>
      </c>
      <c r="F8922" t="s">
        <v>233</v>
      </c>
      <c r="G8922" s="27">
        <v>28906</v>
      </c>
      <c r="H8922">
        <v>37</v>
      </c>
      <c r="I8922" t="s">
        <v>244</v>
      </c>
      <c r="J8922" t="s">
        <v>245</v>
      </c>
      <c r="K8922">
        <v>0</v>
      </c>
      <c r="L8922">
        <v>1</v>
      </c>
      <c r="M8922">
        <v>0</v>
      </c>
      <c r="N8922">
        <v>0</v>
      </c>
      <c r="O8922">
        <v>1</v>
      </c>
      <c r="P8922">
        <v>-1</v>
      </c>
      <c r="Q8922" s="28">
        <v>41860.147916666669</v>
      </c>
      <c r="R8922" s="28">
        <v>41861.375694444447</v>
      </c>
      <c r="S8922" t="s">
        <v>28801</v>
      </c>
      <c r="T8922" s="27">
        <v>41860</v>
      </c>
      <c r="V8922">
        <v>1</v>
      </c>
      <c r="W8922" t="s">
        <v>36</v>
      </c>
      <c r="X8922" t="s">
        <v>279</v>
      </c>
      <c r="Y8922">
        <v>1</v>
      </c>
      <c r="AA8922" t="s">
        <v>28802</v>
      </c>
      <c r="AB8922" t="s">
        <v>36</v>
      </c>
      <c r="AD8922" s="27">
        <v>42047</v>
      </c>
      <c r="AE8922" t="s">
        <v>11554</v>
      </c>
      <c r="AH8922">
        <v>0</v>
      </c>
      <c r="AN8922" t="s">
        <v>238</v>
      </c>
      <c r="AO8922">
        <v>1</v>
      </c>
      <c r="AP8922" t="s">
        <v>239</v>
      </c>
      <c r="AQ8922" s="27">
        <v>41861</v>
      </c>
      <c r="AR8922" t="s">
        <v>240</v>
      </c>
      <c r="AS8922">
        <v>1</v>
      </c>
      <c r="AT8922" t="s">
        <v>239</v>
      </c>
      <c r="AU8922" s="27">
        <v>41861</v>
      </c>
    </row>
    <row r="8923" spans="1:47" x14ac:dyDescent="0.2">
      <c r="A8923">
        <v>8922</v>
      </c>
      <c r="B8923" t="s">
        <v>28803</v>
      </c>
      <c r="C8923" t="s">
        <v>825</v>
      </c>
      <c r="D8923" t="s">
        <v>28804</v>
      </c>
      <c r="E8923" s="27">
        <v>41420</v>
      </c>
      <c r="F8923" t="s">
        <v>233</v>
      </c>
      <c r="G8923" s="27">
        <v>19352</v>
      </c>
      <c r="H8923">
        <v>63</v>
      </c>
      <c r="I8923" t="s">
        <v>234</v>
      </c>
      <c r="J8923" t="s">
        <v>245</v>
      </c>
      <c r="K8923">
        <v>0</v>
      </c>
      <c r="L8923">
        <v>1</v>
      </c>
      <c r="M8923">
        <v>0</v>
      </c>
      <c r="N8923">
        <v>0</v>
      </c>
      <c r="O8923">
        <v>0</v>
      </c>
      <c r="P8923">
        <v>-1</v>
      </c>
      <c r="Q8923" s="28">
        <v>41419.480555555558</v>
      </c>
      <c r="R8923" s="28">
        <v>41420.356249999997</v>
      </c>
      <c r="S8923" t="s">
        <v>28805</v>
      </c>
      <c r="T8923" s="27">
        <v>41419</v>
      </c>
      <c r="V8923">
        <v>1</v>
      </c>
      <c r="W8923" t="s">
        <v>32</v>
      </c>
      <c r="X8923" t="s">
        <v>1617</v>
      </c>
      <c r="Y8923">
        <v>0</v>
      </c>
      <c r="AB8923" t="s">
        <v>237</v>
      </c>
      <c r="AH8923">
        <v>0</v>
      </c>
      <c r="AN8923" t="s">
        <v>238</v>
      </c>
      <c r="AO8923">
        <v>1</v>
      </c>
      <c r="AP8923" t="s">
        <v>239</v>
      </c>
      <c r="AQ8923" s="27">
        <v>41420</v>
      </c>
      <c r="AR8923" t="s">
        <v>240</v>
      </c>
      <c r="AS8923">
        <v>1</v>
      </c>
      <c r="AT8923" t="s">
        <v>239</v>
      </c>
      <c r="AU8923" s="27">
        <v>41420</v>
      </c>
    </row>
    <row r="8924" spans="1:47" x14ac:dyDescent="0.2">
      <c r="A8924">
        <v>8923</v>
      </c>
      <c r="B8924" t="s">
        <v>28806</v>
      </c>
      <c r="C8924" t="s">
        <v>17128</v>
      </c>
      <c r="D8924" t="s">
        <v>3886</v>
      </c>
      <c r="E8924" s="27">
        <v>41408</v>
      </c>
      <c r="F8924" t="s">
        <v>233</v>
      </c>
      <c r="G8924" s="27">
        <v>32478</v>
      </c>
      <c r="H8924">
        <v>27</v>
      </c>
      <c r="I8924" t="s">
        <v>244</v>
      </c>
      <c r="J8924" t="s">
        <v>250</v>
      </c>
      <c r="K8924">
        <v>0</v>
      </c>
      <c r="L8924">
        <v>6</v>
      </c>
      <c r="M8924">
        <v>0</v>
      </c>
      <c r="N8924">
        <v>0</v>
      </c>
      <c r="O8924">
        <v>2</v>
      </c>
      <c r="S8924" t="s">
        <v>28807</v>
      </c>
      <c r="T8924" s="27">
        <v>41174</v>
      </c>
      <c r="V8924">
        <v>234</v>
      </c>
      <c r="W8924" t="s">
        <v>32</v>
      </c>
      <c r="X8924" t="s">
        <v>1731</v>
      </c>
      <c r="Y8924">
        <v>0</v>
      </c>
      <c r="AB8924" t="s">
        <v>237</v>
      </c>
      <c r="AH8924">
        <v>0</v>
      </c>
      <c r="AN8924" t="s">
        <v>238</v>
      </c>
      <c r="AO8924">
        <v>4</v>
      </c>
      <c r="AP8924" t="s">
        <v>239</v>
      </c>
      <c r="AQ8924" s="27">
        <v>41408</v>
      </c>
      <c r="AR8924" t="s">
        <v>240</v>
      </c>
      <c r="AS8924">
        <v>6</v>
      </c>
      <c r="AT8924" t="s">
        <v>246</v>
      </c>
      <c r="AU8924" s="27">
        <v>41408</v>
      </c>
    </row>
    <row r="8925" spans="1:47" x14ac:dyDescent="0.2">
      <c r="A8925">
        <v>8924</v>
      </c>
      <c r="B8925" t="s">
        <v>28808</v>
      </c>
      <c r="C8925" t="s">
        <v>5281</v>
      </c>
      <c r="D8925" t="s">
        <v>357</v>
      </c>
      <c r="E8925" s="27">
        <v>41877</v>
      </c>
      <c r="F8925" t="s">
        <v>233</v>
      </c>
      <c r="G8925" s="27">
        <v>32296</v>
      </c>
      <c r="H8925">
        <v>27</v>
      </c>
      <c r="I8925" t="s">
        <v>244</v>
      </c>
      <c r="J8925" t="s">
        <v>250</v>
      </c>
      <c r="K8925">
        <v>0</v>
      </c>
      <c r="L8925">
        <v>4</v>
      </c>
      <c r="M8925">
        <v>0</v>
      </c>
      <c r="N8925">
        <v>0</v>
      </c>
      <c r="O8925">
        <v>1</v>
      </c>
      <c r="P8925">
        <v>-1</v>
      </c>
      <c r="Q8925" s="28">
        <v>41876.429166666669</v>
      </c>
      <c r="R8925" s="28">
        <v>41877.363888888889</v>
      </c>
      <c r="S8925" t="s">
        <v>28809</v>
      </c>
      <c r="T8925" s="27">
        <v>41876</v>
      </c>
      <c r="V8925">
        <v>1</v>
      </c>
      <c r="W8925" t="s">
        <v>32</v>
      </c>
      <c r="X8925" t="s">
        <v>729</v>
      </c>
      <c r="Y8925">
        <v>1</v>
      </c>
      <c r="AA8925" t="s">
        <v>28810</v>
      </c>
      <c r="AB8925" t="s">
        <v>32</v>
      </c>
      <c r="AC8925">
        <v>0</v>
      </c>
      <c r="AD8925" s="27">
        <v>42156</v>
      </c>
      <c r="AE8925" t="s">
        <v>2518</v>
      </c>
      <c r="AF8925" s="27">
        <v>42156</v>
      </c>
      <c r="AG8925" s="27">
        <v>42188</v>
      </c>
      <c r="AH8925">
        <v>1</v>
      </c>
      <c r="AJ8925" t="s">
        <v>28810</v>
      </c>
      <c r="AK8925" t="s">
        <v>255</v>
      </c>
      <c r="AL8925" s="27">
        <v>42156</v>
      </c>
      <c r="AM8925" t="s">
        <v>5308</v>
      </c>
      <c r="AN8925" t="s">
        <v>238</v>
      </c>
      <c r="AO8925">
        <v>5</v>
      </c>
      <c r="AP8925" t="s">
        <v>246</v>
      </c>
      <c r="AQ8925" s="27">
        <v>41877</v>
      </c>
      <c r="AR8925" t="s">
        <v>240</v>
      </c>
      <c r="AS8925">
        <v>4</v>
      </c>
      <c r="AT8925" t="s">
        <v>239</v>
      </c>
      <c r="AU8925" s="27">
        <v>41877</v>
      </c>
    </row>
    <row r="8926" spans="1:47" x14ac:dyDescent="0.2">
      <c r="A8926">
        <v>8925</v>
      </c>
      <c r="B8926" t="s">
        <v>28811</v>
      </c>
      <c r="C8926" t="s">
        <v>28812</v>
      </c>
      <c r="D8926" t="s">
        <v>16913</v>
      </c>
      <c r="E8926" s="27">
        <v>41668</v>
      </c>
      <c r="F8926" t="s">
        <v>233</v>
      </c>
      <c r="G8926" s="27">
        <v>32515</v>
      </c>
      <c r="H8926">
        <v>27</v>
      </c>
      <c r="I8926" t="s">
        <v>244</v>
      </c>
      <c r="J8926" t="s">
        <v>250</v>
      </c>
      <c r="K8926">
        <v>0</v>
      </c>
      <c r="L8926">
        <v>5</v>
      </c>
      <c r="M8926">
        <v>0</v>
      </c>
      <c r="N8926">
        <v>0</v>
      </c>
      <c r="O8926">
        <v>0</v>
      </c>
      <c r="P8926">
        <v>-1</v>
      </c>
      <c r="Q8926" s="28">
        <v>41667.081944444442</v>
      </c>
      <c r="R8926" s="28">
        <v>41670.35833333333</v>
      </c>
      <c r="S8926" t="s">
        <v>28813</v>
      </c>
      <c r="T8926" s="27">
        <v>41667</v>
      </c>
      <c r="V8926">
        <v>1</v>
      </c>
      <c r="W8926" t="s">
        <v>32</v>
      </c>
      <c r="X8926" t="s">
        <v>555</v>
      </c>
      <c r="Y8926">
        <v>0</v>
      </c>
      <c r="AB8926" t="s">
        <v>237</v>
      </c>
      <c r="AH8926">
        <v>0</v>
      </c>
      <c r="AN8926" t="s">
        <v>238</v>
      </c>
      <c r="AO8926">
        <v>4</v>
      </c>
      <c r="AP8926" t="s">
        <v>239</v>
      </c>
      <c r="AQ8926" s="27">
        <v>41668</v>
      </c>
      <c r="AR8926" t="s">
        <v>240</v>
      </c>
      <c r="AS8926">
        <v>5</v>
      </c>
      <c r="AT8926" t="s">
        <v>246</v>
      </c>
      <c r="AU8926" s="27">
        <v>41668</v>
      </c>
    </row>
    <row r="8927" spans="1:47" x14ac:dyDescent="0.2">
      <c r="A8927">
        <v>8926</v>
      </c>
      <c r="B8927" t="s">
        <v>28814</v>
      </c>
      <c r="C8927" t="s">
        <v>248</v>
      </c>
      <c r="D8927" t="s">
        <v>381</v>
      </c>
      <c r="E8927" s="27">
        <v>41288</v>
      </c>
      <c r="F8927" t="s">
        <v>233</v>
      </c>
      <c r="G8927" s="27">
        <v>33477</v>
      </c>
      <c r="H8927">
        <v>24</v>
      </c>
      <c r="I8927" t="s">
        <v>259</v>
      </c>
      <c r="J8927" t="s">
        <v>250</v>
      </c>
      <c r="K8927">
        <v>0</v>
      </c>
      <c r="L8927">
        <v>6</v>
      </c>
      <c r="M8927">
        <v>0</v>
      </c>
      <c r="N8927">
        <v>0</v>
      </c>
      <c r="O8927">
        <v>2</v>
      </c>
      <c r="P8927">
        <v>0</v>
      </c>
      <c r="Q8927" s="28">
        <v>41288.18472222222</v>
      </c>
      <c r="R8927" s="28">
        <v>41288.357638888891</v>
      </c>
      <c r="S8927" t="s">
        <v>28815</v>
      </c>
      <c r="T8927" s="27">
        <v>41288</v>
      </c>
      <c r="V8927">
        <v>0</v>
      </c>
      <c r="W8927" t="s">
        <v>36</v>
      </c>
      <c r="X8927" t="s">
        <v>412</v>
      </c>
      <c r="Y8927">
        <v>1</v>
      </c>
      <c r="AA8927" t="s">
        <v>28816</v>
      </c>
      <c r="AB8927" t="s">
        <v>32</v>
      </c>
      <c r="AC8927">
        <v>0</v>
      </c>
      <c r="AD8927" s="27">
        <v>41297</v>
      </c>
      <c r="AE8927" t="s">
        <v>378</v>
      </c>
      <c r="AF8927" s="27">
        <v>41297</v>
      </c>
      <c r="AG8927" s="27">
        <v>41573</v>
      </c>
      <c r="AH8927">
        <v>0</v>
      </c>
      <c r="AN8927" t="s">
        <v>238</v>
      </c>
      <c r="AO8927">
        <v>5</v>
      </c>
      <c r="AP8927" t="s">
        <v>246</v>
      </c>
      <c r="AQ8927" s="27">
        <v>41288</v>
      </c>
      <c r="AR8927" t="s">
        <v>240</v>
      </c>
      <c r="AS8927">
        <v>6</v>
      </c>
      <c r="AT8927" t="s">
        <v>246</v>
      </c>
      <c r="AU8927" s="27">
        <v>41288</v>
      </c>
    </row>
    <row r="8928" spans="1:47" x14ac:dyDescent="0.2">
      <c r="A8928">
        <v>8927</v>
      </c>
      <c r="B8928" t="s">
        <v>28817</v>
      </c>
      <c r="C8928" t="s">
        <v>7941</v>
      </c>
      <c r="D8928" t="s">
        <v>14003</v>
      </c>
      <c r="E8928" s="27">
        <v>41512</v>
      </c>
      <c r="F8928" t="s">
        <v>233</v>
      </c>
      <c r="G8928" s="27">
        <v>27234</v>
      </c>
      <c r="H8928">
        <v>41</v>
      </c>
      <c r="I8928" t="s">
        <v>244</v>
      </c>
      <c r="J8928" t="s">
        <v>250</v>
      </c>
      <c r="K8928">
        <v>4</v>
      </c>
      <c r="L8928">
        <v>8</v>
      </c>
      <c r="M8928">
        <v>0</v>
      </c>
      <c r="N8928">
        <v>0</v>
      </c>
      <c r="O8928">
        <v>17</v>
      </c>
      <c r="P8928">
        <v>-1</v>
      </c>
      <c r="Q8928" s="28">
        <v>41511.409722222219</v>
      </c>
      <c r="R8928" s="28">
        <v>41585.302083333336</v>
      </c>
      <c r="S8928" t="s">
        <v>28818</v>
      </c>
      <c r="T8928" s="27">
        <v>41511</v>
      </c>
      <c r="V8928">
        <v>1</v>
      </c>
      <c r="W8928" t="s">
        <v>36</v>
      </c>
      <c r="X8928" t="s">
        <v>279</v>
      </c>
      <c r="Y8928">
        <v>0</v>
      </c>
      <c r="AB8928" t="s">
        <v>237</v>
      </c>
      <c r="AH8928">
        <v>0</v>
      </c>
      <c r="AN8928" t="s">
        <v>238</v>
      </c>
      <c r="AO8928">
        <v>3</v>
      </c>
      <c r="AP8928" t="s">
        <v>239</v>
      </c>
      <c r="AQ8928" s="27">
        <v>41512</v>
      </c>
      <c r="AR8928" t="s">
        <v>240</v>
      </c>
      <c r="AS8928">
        <v>8</v>
      </c>
      <c r="AT8928" t="s">
        <v>269</v>
      </c>
      <c r="AU8928" s="27">
        <v>41512</v>
      </c>
    </row>
    <row r="8929" spans="1:47" x14ac:dyDescent="0.2">
      <c r="A8929">
        <v>8928</v>
      </c>
      <c r="B8929" t="s">
        <v>28819</v>
      </c>
      <c r="C8929" t="s">
        <v>3215</v>
      </c>
      <c r="D8929" t="s">
        <v>586</v>
      </c>
      <c r="E8929" s="27">
        <v>41599</v>
      </c>
      <c r="F8929" t="s">
        <v>233</v>
      </c>
      <c r="G8929" s="27">
        <v>24158</v>
      </c>
      <c r="H8929">
        <v>50</v>
      </c>
      <c r="I8929" t="s">
        <v>234</v>
      </c>
      <c r="J8929" t="s">
        <v>250</v>
      </c>
      <c r="K8929">
        <v>0</v>
      </c>
      <c r="L8929">
        <v>9</v>
      </c>
      <c r="M8929">
        <v>0</v>
      </c>
      <c r="N8929">
        <v>0</v>
      </c>
      <c r="O8929">
        <v>0</v>
      </c>
      <c r="W8929" t="s">
        <v>237</v>
      </c>
      <c r="Y8929">
        <v>-1</v>
      </c>
      <c r="AB8929" t="s">
        <v>237</v>
      </c>
      <c r="AH8929">
        <v>0</v>
      </c>
      <c r="AN8929" t="s">
        <v>238</v>
      </c>
      <c r="AO8929">
        <v>4</v>
      </c>
      <c r="AP8929" t="s">
        <v>239</v>
      </c>
      <c r="AQ8929" s="27">
        <v>41599</v>
      </c>
      <c r="AR8929" t="s">
        <v>240</v>
      </c>
      <c r="AS8929">
        <v>9</v>
      </c>
      <c r="AT8929" t="s">
        <v>269</v>
      </c>
      <c r="AU8929" s="27">
        <v>41599</v>
      </c>
    </row>
    <row r="8930" spans="1:47" x14ac:dyDescent="0.2">
      <c r="A8930">
        <v>8929</v>
      </c>
      <c r="B8930" t="s">
        <v>28820</v>
      </c>
      <c r="C8930" t="s">
        <v>2694</v>
      </c>
      <c r="D8930" t="s">
        <v>28821</v>
      </c>
      <c r="E8930" s="27">
        <v>41618</v>
      </c>
      <c r="F8930" t="s">
        <v>233</v>
      </c>
      <c r="G8930" s="27">
        <v>31466</v>
      </c>
      <c r="H8930">
        <v>30</v>
      </c>
      <c r="I8930" t="s">
        <v>244</v>
      </c>
      <c r="J8930" t="s">
        <v>353</v>
      </c>
      <c r="K8930">
        <v>0</v>
      </c>
      <c r="L8930">
        <v>2</v>
      </c>
      <c r="M8930">
        <v>0</v>
      </c>
      <c r="N8930">
        <v>0</v>
      </c>
      <c r="O8930">
        <v>1</v>
      </c>
      <c r="P8930">
        <v>0</v>
      </c>
      <c r="Q8930" s="28">
        <v>41618.082638888889</v>
      </c>
      <c r="R8930" s="28">
        <v>41618.061805555553</v>
      </c>
      <c r="S8930" t="s">
        <v>28822</v>
      </c>
      <c r="T8930" s="27">
        <v>41617</v>
      </c>
      <c r="V8930">
        <v>1</v>
      </c>
      <c r="W8930" t="s">
        <v>32</v>
      </c>
      <c r="X8930" t="s">
        <v>364</v>
      </c>
      <c r="Y8930">
        <v>1</v>
      </c>
      <c r="AA8930" t="s">
        <v>28823</v>
      </c>
      <c r="AB8930" t="s">
        <v>36</v>
      </c>
      <c r="AC8930">
        <v>0</v>
      </c>
      <c r="AD8930" s="27">
        <v>41757</v>
      </c>
      <c r="AE8930" t="s">
        <v>1231</v>
      </c>
      <c r="AF8930" s="27">
        <v>41757</v>
      </c>
      <c r="AG8930" s="27">
        <v>41758</v>
      </c>
      <c r="AH8930">
        <v>0</v>
      </c>
      <c r="AN8930" t="s">
        <v>238</v>
      </c>
      <c r="AO8930">
        <v>2</v>
      </c>
      <c r="AP8930" t="s">
        <v>239</v>
      </c>
      <c r="AQ8930" s="27">
        <v>41618</v>
      </c>
      <c r="AR8930" t="s">
        <v>240</v>
      </c>
      <c r="AS8930">
        <v>2</v>
      </c>
      <c r="AT8930" t="s">
        <v>239</v>
      </c>
      <c r="AU8930" s="27">
        <v>41618</v>
      </c>
    </row>
    <row r="8931" spans="1:47" x14ac:dyDescent="0.2">
      <c r="A8931">
        <v>8930</v>
      </c>
      <c r="B8931" t="s">
        <v>28824</v>
      </c>
      <c r="C8931" t="s">
        <v>2884</v>
      </c>
      <c r="D8931" t="s">
        <v>28825</v>
      </c>
      <c r="E8931" s="27">
        <v>41311</v>
      </c>
      <c r="F8931" t="s">
        <v>233</v>
      </c>
      <c r="G8931" s="27">
        <v>30764</v>
      </c>
      <c r="H8931">
        <v>32</v>
      </c>
      <c r="I8931" t="s">
        <v>244</v>
      </c>
      <c r="J8931" t="s">
        <v>250</v>
      </c>
      <c r="K8931">
        <v>0</v>
      </c>
      <c r="L8931">
        <v>8</v>
      </c>
      <c r="M8931">
        <v>1</v>
      </c>
      <c r="N8931">
        <v>0</v>
      </c>
      <c r="O8931">
        <v>13</v>
      </c>
      <c r="P8931">
        <v>680</v>
      </c>
      <c r="Q8931" s="28">
        <v>41991.151388888888</v>
      </c>
      <c r="R8931" s="28">
        <v>41991.536805555559</v>
      </c>
      <c r="S8931" t="s">
        <v>28826</v>
      </c>
      <c r="T8931" s="27">
        <v>40860</v>
      </c>
      <c r="V8931">
        <v>451</v>
      </c>
      <c r="W8931" t="s">
        <v>36</v>
      </c>
      <c r="X8931" t="s">
        <v>350</v>
      </c>
      <c r="Y8931">
        <v>1</v>
      </c>
      <c r="AA8931" t="s">
        <v>28827</v>
      </c>
      <c r="AB8931" t="s">
        <v>36</v>
      </c>
      <c r="AC8931">
        <v>159</v>
      </c>
      <c r="AD8931" s="27">
        <v>41832</v>
      </c>
      <c r="AE8931" t="s">
        <v>324</v>
      </c>
      <c r="AF8931" s="27">
        <v>41991</v>
      </c>
      <c r="AG8931" s="27">
        <v>41991</v>
      </c>
      <c r="AH8931">
        <v>0</v>
      </c>
      <c r="AN8931" t="s">
        <v>238</v>
      </c>
      <c r="AO8931">
        <v>9</v>
      </c>
      <c r="AP8931" t="s">
        <v>269</v>
      </c>
      <c r="AQ8931" s="27">
        <v>41311</v>
      </c>
      <c r="AR8931" t="s">
        <v>240</v>
      </c>
      <c r="AS8931">
        <v>8</v>
      </c>
      <c r="AT8931" t="s">
        <v>269</v>
      </c>
      <c r="AU8931" s="27">
        <v>41311</v>
      </c>
    </row>
    <row r="8932" spans="1:47" x14ac:dyDescent="0.2">
      <c r="A8932">
        <v>8931</v>
      </c>
      <c r="B8932" t="s">
        <v>28828</v>
      </c>
      <c r="C8932" t="s">
        <v>28829</v>
      </c>
      <c r="D8932" t="s">
        <v>28830</v>
      </c>
      <c r="E8932" s="27">
        <v>41335</v>
      </c>
      <c r="F8932" t="s">
        <v>233</v>
      </c>
      <c r="G8932" s="27">
        <v>26469</v>
      </c>
      <c r="H8932">
        <v>43</v>
      </c>
      <c r="I8932" t="s">
        <v>244</v>
      </c>
      <c r="J8932" t="s">
        <v>245</v>
      </c>
      <c r="K8932">
        <v>0</v>
      </c>
      <c r="L8932">
        <v>8</v>
      </c>
      <c r="M8932">
        <v>0</v>
      </c>
      <c r="N8932">
        <v>0</v>
      </c>
      <c r="O8932">
        <v>2</v>
      </c>
      <c r="P8932">
        <v>0</v>
      </c>
      <c r="Q8932" s="28">
        <v>41335.133333333331</v>
      </c>
      <c r="R8932" s="28">
        <v>41506.261111111111</v>
      </c>
      <c r="S8932" t="s">
        <v>28831</v>
      </c>
      <c r="T8932" s="27">
        <v>41334</v>
      </c>
      <c r="V8932">
        <v>1</v>
      </c>
      <c r="W8932" t="s">
        <v>36</v>
      </c>
      <c r="X8932" t="s">
        <v>780</v>
      </c>
      <c r="Y8932">
        <v>0</v>
      </c>
      <c r="AB8932" t="s">
        <v>237</v>
      </c>
      <c r="AH8932">
        <v>0</v>
      </c>
      <c r="AN8932" t="s">
        <v>238</v>
      </c>
      <c r="AO8932">
        <v>5</v>
      </c>
      <c r="AP8932" t="s">
        <v>246</v>
      </c>
      <c r="AQ8932" s="27">
        <v>41335</v>
      </c>
      <c r="AR8932" t="s">
        <v>240</v>
      </c>
      <c r="AS8932">
        <v>8</v>
      </c>
      <c r="AT8932" t="s">
        <v>269</v>
      </c>
      <c r="AU8932" s="27">
        <v>41335</v>
      </c>
    </row>
    <row r="8933" spans="1:47" x14ac:dyDescent="0.2">
      <c r="A8933">
        <v>8932</v>
      </c>
      <c r="B8933" t="s">
        <v>28832</v>
      </c>
      <c r="C8933" t="s">
        <v>1010</v>
      </c>
      <c r="D8933" t="s">
        <v>28833</v>
      </c>
      <c r="E8933" s="27">
        <v>41991</v>
      </c>
      <c r="F8933" t="s">
        <v>233</v>
      </c>
      <c r="G8933" s="27">
        <v>32775</v>
      </c>
      <c r="H8933">
        <v>26</v>
      </c>
      <c r="I8933" t="s">
        <v>244</v>
      </c>
      <c r="J8933" t="s">
        <v>245</v>
      </c>
      <c r="K8933">
        <v>0</v>
      </c>
      <c r="L8933">
        <v>2</v>
      </c>
      <c r="M8933">
        <v>0</v>
      </c>
      <c r="N8933">
        <v>0</v>
      </c>
      <c r="O8933">
        <v>0</v>
      </c>
      <c r="P8933">
        <v>-1</v>
      </c>
      <c r="Q8933" s="28">
        <v>41990.384027777778</v>
      </c>
      <c r="R8933" s="28">
        <v>41991.367361111108</v>
      </c>
      <c r="S8933" t="s">
        <v>28834</v>
      </c>
      <c r="T8933" s="27">
        <v>41990</v>
      </c>
      <c r="V8933">
        <v>1</v>
      </c>
      <c r="W8933" t="s">
        <v>36</v>
      </c>
      <c r="X8933" t="s">
        <v>263</v>
      </c>
      <c r="Y8933">
        <v>0</v>
      </c>
      <c r="AB8933" t="s">
        <v>237</v>
      </c>
      <c r="AH8933">
        <v>0</v>
      </c>
      <c r="AN8933" t="s">
        <v>238</v>
      </c>
      <c r="AO8933">
        <v>2</v>
      </c>
      <c r="AP8933" t="s">
        <v>239</v>
      </c>
      <c r="AQ8933" s="27">
        <v>41991</v>
      </c>
      <c r="AR8933" t="s">
        <v>240</v>
      </c>
      <c r="AS8933">
        <v>2</v>
      </c>
      <c r="AT8933" t="s">
        <v>239</v>
      </c>
      <c r="AU8933" s="27">
        <v>41991</v>
      </c>
    </row>
    <row r="8934" spans="1:47" x14ac:dyDescent="0.2">
      <c r="A8934">
        <v>8933</v>
      </c>
      <c r="B8934" t="s">
        <v>28835</v>
      </c>
      <c r="C8934" t="s">
        <v>2931</v>
      </c>
      <c r="D8934" t="s">
        <v>9387</v>
      </c>
      <c r="E8934" s="27">
        <v>41414</v>
      </c>
      <c r="F8934" t="s">
        <v>233</v>
      </c>
      <c r="G8934" s="27">
        <v>33291</v>
      </c>
      <c r="H8934">
        <v>25</v>
      </c>
      <c r="I8934" t="s">
        <v>244</v>
      </c>
      <c r="J8934" t="s">
        <v>245</v>
      </c>
      <c r="K8934">
        <v>0</v>
      </c>
      <c r="L8934">
        <v>10</v>
      </c>
      <c r="M8934">
        <v>0</v>
      </c>
      <c r="N8934">
        <v>0</v>
      </c>
      <c r="O8934">
        <v>4</v>
      </c>
      <c r="P8934">
        <v>0</v>
      </c>
      <c r="Q8934" s="28">
        <v>41414.14166666667</v>
      </c>
      <c r="R8934" s="28">
        <v>41447.238888888889</v>
      </c>
      <c r="S8934" t="s">
        <v>28836</v>
      </c>
      <c r="T8934" s="27">
        <v>41414</v>
      </c>
      <c r="V8934">
        <v>0</v>
      </c>
      <c r="W8934" t="s">
        <v>32</v>
      </c>
      <c r="X8934" t="s">
        <v>359</v>
      </c>
      <c r="Y8934">
        <v>1</v>
      </c>
      <c r="AA8934" t="s">
        <v>28837</v>
      </c>
      <c r="AB8934" t="s">
        <v>36</v>
      </c>
      <c r="AD8934" s="27">
        <v>41471</v>
      </c>
      <c r="AE8934" t="s">
        <v>404</v>
      </c>
      <c r="AH8934">
        <v>0</v>
      </c>
      <c r="AN8934" t="s">
        <v>238</v>
      </c>
      <c r="AO8934">
        <v>9</v>
      </c>
      <c r="AP8934" t="s">
        <v>269</v>
      </c>
      <c r="AQ8934" s="27">
        <v>41414</v>
      </c>
      <c r="AR8934" t="s">
        <v>240</v>
      </c>
      <c r="AS8934">
        <v>10</v>
      </c>
      <c r="AT8934" t="s">
        <v>269</v>
      </c>
      <c r="AU8934" s="27">
        <v>41414</v>
      </c>
    </row>
    <row r="8935" spans="1:47" x14ac:dyDescent="0.2">
      <c r="A8935">
        <v>8934</v>
      </c>
      <c r="B8935" t="s">
        <v>28838</v>
      </c>
      <c r="C8935" t="s">
        <v>281</v>
      </c>
      <c r="D8935" t="s">
        <v>4135</v>
      </c>
      <c r="E8935" s="27">
        <v>42002</v>
      </c>
      <c r="F8935" t="s">
        <v>233</v>
      </c>
      <c r="G8935" s="27">
        <v>24836</v>
      </c>
      <c r="H8935">
        <v>48</v>
      </c>
      <c r="I8935" t="s">
        <v>234</v>
      </c>
      <c r="J8935" t="s">
        <v>353</v>
      </c>
      <c r="K8935">
        <v>0</v>
      </c>
      <c r="L8935">
        <v>1</v>
      </c>
      <c r="M8935">
        <v>0</v>
      </c>
      <c r="N8935">
        <v>0</v>
      </c>
      <c r="O8935">
        <v>2</v>
      </c>
      <c r="P8935">
        <v>-1</v>
      </c>
      <c r="Q8935" s="28">
        <v>42001.386805555558</v>
      </c>
      <c r="R8935" s="28">
        <v>42006.136111111111</v>
      </c>
      <c r="S8935" t="s">
        <v>28839</v>
      </c>
      <c r="T8935" s="27">
        <v>42001</v>
      </c>
      <c r="V8935">
        <v>1</v>
      </c>
      <c r="W8935" t="s">
        <v>32</v>
      </c>
      <c r="X8935" t="s">
        <v>1207</v>
      </c>
      <c r="Y8935">
        <v>0</v>
      </c>
      <c r="AB8935" t="s">
        <v>237</v>
      </c>
      <c r="AH8935">
        <v>0</v>
      </c>
      <c r="AN8935" t="s">
        <v>238</v>
      </c>
      <c r="AO8935">
        <v>1</v>
      </c>
      <c r="AP8935" t="s">
        <v>239</v>
      </c>
      <c r="AQ8935" s="27">
        <v>42002</v>
      </c>
      <c r="AR8935" t="s">
        <v>240</v>
      </c>
      <c r="AS8935">
        <v>1</v>
      </c>
      <c r="AT8935" t="s">
        <v>239</v>
      </c>
      <c r="AU8935" s="27">
        <v>42002</v>
      </c>
    </row>
    <row r="8936" spans="1:47" x14ac:dyDescent="0.2">
      <c r="A8936">
        <v>8935</v>
      </c>
      <c r="B8936" t="s">
        <v>28840</v>
      </c>
      <c r="C8936" t="s">
        <v>28841</v>
      </c>
      <c r="D8936" t="s">
        <v>18822</v>
      </c>
      <c r="E8936" s="27">
        <v>41604</v>
      </c>
      <c r="F8936" t="s">
        <v>233</v>
      </c>
      <c r="G8936" s="27">
        <v>33380</v>
      </c>
      <c r="H8936">
        <v>24</v>
      </c>
      <c r="I8936" t="s">
        <v>259</v>
      </c>
      <c r="J8936" t="s">
        <v>250</v>
      </c>
      <c r="K8936">
        <v>2</v>
      </c>
      <c r="L8936">
        <v>9</v>
      </c>
      <c r="M8936">
        <v>1</v>
      </c>
      <c r="N8936">
        <v>0</v>
      </c>
      <c r="O8936">
        <v>10</v>
      </c>
      <c r="P8936">
        <v>-251</v>
      </c>
      <c r="Q8936" s="28">
        <v>41353.449305555558</v>
      </c>
      <c r="R8936" s="28">
        <v>41354.299305555556</v>
      </c>
      <c r="S8936" t="s">
        <v>28842</v>
      </c>
      <c r="T8936" s="27">
        <v>41353</v>
      </c>
      <c r="V8936">
        <v>251</v>
      </c>
      <c r="W8936" t="s">
        <v>36</v>
      </c>
      <c r="X8936" t="s">
        <v>422</v>
      </c>
      <c r="Y8936">
        <v>0</v>
      </c>
      <c r="AB8936" t="s">
        <v>237</v>
      </c>
      <c r="AH8936">
        <v>0</v>
      </c>
      <c r="AN8936" t="s">
        <v>238</v>
      </c>
      <c r="AO8936">
        <v>5</v>
      </c>
      <c r="AP8936" t="s">
        <v>246</v>
      </c>
      <c r="AQ8936" s="27">
        <v>41604</v>
      </c>
      <c r="AR8936" t="s">
        <v>240</v>
      </c>
      <c r="AS8936">
        <v>9</v>
      </c>
      <c r="AT8936" t="s">
        <v>269</v>
      </c>
      <c r="AU8936" s="27">
        <v>41604</v>
      </c>
    </row>
    <row r="8937" spans="1:47" x14ac:dyDescent="0.2">
      <c r="A8937">
        <v>8936</v>
      </c>
      <c r="B8937" t="s">
        <v>28843</v>
      </c>
      <c r="C8937" t="s">
        <v>1313</v>
      </c>
      <c r="D8937" t="s">
        <v>4462</v>
      </c>
      <c r="E8937" s="27">
        <v>41524</v>
      </c>
      <c r="F8937" t="s">
        <v>233</v>
      </c>
      <c r="G8937" s="27">
        <v>32507</v>
      </c>
      <c r="H8937">
        <v>27</v>
      </c>
      <c r="I8937" t="s">
        <v>244</v>
      </c>
      <c r="J8937" t="s">
        <v>250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 s="28">
        <v>41524.042361111111</v>
      </c>
      <c r="R8937" s="28">
        <v>41525.168055555558</v>
      </c>
      <c r="S8937" t="s">
        <v>28844</v>
      </c>
      <c r="T8937" s="27">
        <v>41523</v>
      </c>
      <c r="V8937">
        <v>1</v>
      </c>
      <c r="W8937" t="s">
        <v>36</v>
      </c>
      <c r="X8937" t="s">
        <v>279</v>
      </c>
      <c r="Y8937">
        <v>0</v>
      </c>
      <c r="AB8937" t="s">
        <v>237</v>
      </c>
      <c r="AH8937">
        <v>0</v>
      </c>
      <c r="AN8937" t="s">
        <v>238</v>
      </c>
      <c r="AO8937">
        <v>2</v>
      </c>
      <c r="AP8937" t="s">
        <v>239</v>
      </c>
      <c r="AQ8937" s="27">
        <v>41524</v>
      </c>
      <c r="AR8937" t="s">
        <v>240</v>
      </c>
      <c r="AS8937">
        <v>1</v>
      </c>
      <c r="AT8937" t="s">
        <v>239</v>
      </c>
      <c r="AU8937" s="27">
        <v>41524</v>
      </c>
    </row>
    <row r="8938" spans="1:47" x14ac:dyDescent="0.2">
      <c r="A8938">
        <v>8937</v>
      </c>
      <c r="B8938" t="s">
        <v>28845</v>
      </c>
      <c r="C8938" t="s">
        <v>2296</v>
      </c>
      <c r="D8938" t="s">
        <v>2032</v>
      </c>
      <c r="E8938" s="27">
        <v>41736</v>
      </c>
      <c r="F8938" t="s">
        <v>233</v>
      </c>
      <c r="G8938" s="27">
        <v>34396</v>
      </c>
      <c r="H8938">
        <v>22</v>
      </c>
      <c r="I8938" t="s">
        <v>259</v>
      </c>
      <c r="J8938" t="s">
        <v>250</v>
      </c>
      <c r="K8938">
        <v>0</v>
      </c>
      <c r="L8938">
        <v>6</v>
      </c>
      <c r="M8938">
        <v>0</v>
      </c>
      <c r="N8938">
        <v>0</v>
      </c>
      <c r="O8938">
        <v>1</v>
      </c>
      <c r="P8938">
        <v>-3</v>
      </c>
      <c r="Q8938" s="28">
        <v>41733.47152777778</v>
      </c>
      <c r="R8938" s="28">
        <v>41734.073611111111</v>
      </c>
      <c r="S8938" t="s">
        <v>28846</v>
      </c>
      <c r="T8938" s="27">
        <v>41733</v>
      </c>
      <c r="V8938">
        <v>3</v>
      </c>
      <c r="W8938" t="s">
        <v>36</v>
      </c>
      <c r="X8938" t="s">
        <v>474</v>
      </c>
      <c r="Y8938">
        <v>0</v>
      </c>
      <c r="AB8938" t="s">
        <v>237</v>
      </c>
      <c r="AH8938">
        <v>0</v>
      </c>
      <c r="AN8938" t="s">
        <v>238</v>
      </c>
      <c r="AO8938">
        <v>6</v>
      </c>
      <c r="AP8938" t="s">
        <v>246</v>
      </c>
      <c r="AQ8938" s="27">
        <v>41736</v>
      </c>
      <c r="AR8938" t="s">
        <v>240</v>
      </c>
      <c r="AS8938">
        <v>6</v>
      </c>
      <c r="AT8938" t="s">
        <v>246</v>
      </c>
      <c r="AU8938" s="27">
        <v>41736</v>
      </c>
    </row>
    <row r="8939" spans="1:47" x14ac:dyDescent="0.2">
      <c r="A8939">
        <v>8938</v>
      </c>
      <c r="B8939" t="s">
        <v>28847</v>
      </c>
      <c r="C8939" t="s">
        <v>28848</v>
      </c>
      <c r="D8939" t="s">
        <v>357</v>
      </c>
      <c r="E8939" s="27">
        <v>41652</v>
      </c>
      <c r="F8939" t="s">
        <v>294</v>
      </c>
      <c r="G8939" s="27">
        <v>24603</v>
      </c>
      <c r="H8939">
        <v>48</v>
      </c>
      <c r="I8939" t="s">
        <v>234</v>
      </c>
      <c r="J8939" t="s">
        <v>250</v>
      </c>
      <c r="K8939">
        <v>0</v>
      </c>
      <c r="L8939">
        <v>5</v>
      </c>
      <c r="M8939">
        <v>0</v>
      </c>
      <c r="N8939">
        <v>0</v>
      </c>
      <c r="O8939">
        <v>0</v>
      </c>
      <c r="P8939">
        <v>-1</v>
      </c>
      <c r="Q8939" s="28">
        <v>41651.450694444444</v>
      </c>
      <c r="R8939" s="28">
        <v>41661.367361111108</v>
      </c>
      <c r="S8939" t="s">
        <v>28849</v>
      </c>
      <c r="T8939" s="27">
        <v>41651</v>
      </c>
      <c r="V8939">
        <v>1</v>
      </c>
      <c r="W8939" t="s">
        <v>36</v>
      </c>
      <c r="X8939" t="s">
        <v>279</v>
      </c>
      <c r="Y8939">
        <v>0</v>
      </c>
      <c r="AB8939" t="s">
        <v>237</v>
      </c>
      <c r="AH8939">
        <v>0</v>
      </c>
      <c r="AN8939" t="s">
        <v>238</v>
      </c>
      <c r="AO8939">
        <v>3</v>
      </c>
      <c r="AP8939" t="s">
        <v>239</v>
      </c>
      <c r="AQ8939" s="27">
        <v>41652</v>
      </c>
      <c r="AR8939" t="s">
        <v>240</v>
      </c>
      <c r="AS8939">
        <v>5</v>
      </c>
      <c r="AT8939" t="s">
        <v>246</v>
      </c>
      <c r="AU8939" s="27">
        <v>41652</v>
      </c>
    </row>
    <row r="8940" spans="1:47" x14ac:dyDescent="0.2">
      <c r="A8940">
        <v>8939</v>
      </c>
      <c r="B8940" t="s">
        <v>28850</v>
      </c>
      <c r="C8940" t="s">
        <v>28851</v>
      </c>
      <c r="D8940" t="s">
        <v>28852</v>
      </c>
      <c r="E8940" s="27">
        <v>41666</v>
      </c>
      <c r="F8940" t="s">
        <v>294</v>
      </c>
      <c r="G8940" s="27">
        <v>32938</v>
      </c>
      <c r="H8940">
        <v>26</v>
      </c>
      <c r="I8940" t="s">
        <v>244</v>
      </c>
      <c r="J8940" t="s">
        <v>250</v>
      </c>
      <c r="K8940">
        <v>0</v>
      </c>
      <c r="L8940">
        <v>4</v>
      </c>
      <c r="M8940">
        <v>0</v>
      </c>
      <c r="N8940">
        <v>0</v>
      </c>
      <c r="O8940">
        <v>1</v>
      </c>
      <c r="P8940">
        <v>-23</v>
      </c>
      <c r="Q8940" s="28">
        <v>41643.459027777775</v>
      </c>
      <c r="R8940" s="28">
        <v>41644.207638888889</v>
      </c>
      <c r="S8940" t="s">
        <v>28853</v>
      </c>
      <c r="T8940" s="27">
        <v>41643</v>
      </c>
      <c r="V8940">
        <v>23</v>
      </c>
      <c r="W8940" t="s">
        <v>36</v>
      </c>
      <c r="X8940" t="s">
        <v>279</v>
      </c>
      <c r="Y8940">
        <v>0</v>
      </c>
      <c r="AB8940" t="s">
        <v>237</v>
      </c>
      <c r="AH8940">
        <v>0</v>
      </c>
      <c r="AN8940" t="s">
        <v>238</v>
      </c>
      <c r="AO8940">
        <v>5</v>
      </c>
      <c r="AP8940" t="s">
        <v>246</v>
      </c>
      <c r="AQ8940" s="27">
        <v>41666</v>
      </c>
      <c r="AR8940" t="s">
        <v>240</v>
      </c>
      <c r="AS8940">
        <v>4</v>
      </c>
      <c r="AT8940" t="s">
        <v>239</v>
      </c>
      <c r="AU8940" s="27">
        <v>41666</v>
      </c>
    </row>
    <row r="8941" spans="1:47" x14ac:dyDescent="0.2">
      <c r="A8941">
        <v>8940</v>
      </c>
      <c r="B8941" t="s">
        <v>28854</v>
      </c>
      <c r="C8941" t="s">
        <v>28855</v>
      </c>
      <c r="D8941" t="s">
        <v>28856</v>
      </c>
      <c r="E8941" s="27">
        <v>41670</v>
      </c>
      <c r="F8941" t="s">
        <v>233</v>
      </c>
      <c r="G8941" s="27">
        <v>21011</v>
      </c>
      <c r="H8941">
        <v>58</v>
      </c>
      <c r="I8941" t="s">
        <v>234</v>
      </c>
      <c r="J8941" t="s">
        <v>22</v>
      </c>
      <c r="K8941">
        <v>0</v>
      </c>
      <c r="L8941">
        <v>1</v>
      </c>
      <c r="M8941">
        <v>0</v>
      </c>
      <c r="N8941">
        <v>0</v>
      </c>
      <c r="O8941">
        <v>0</v>
      </c>
      <c r="P8941">
        <v>0</v>
      </c>
      <c r="Q8941" s="28">
        <v>41670.046527777777</v>
      </c>
      <c r="R8941" s="28">
        <v>41670.343055555553</v>
      </c>
      <c r="S8941" t="s">
        <v>28857</v>
      </c>
      <c r="T8941" s="27">
        <v>41669</v>
      </c>
      <c r="V8941">
        <v>1</v>
      </c>
      <c r="W8941" t="s">
        <v>32</v>
      </c>
      <c r="X8941" t="s">
        <v>359</v>
      </c>
      <c r="Y8941">
        <v>0</v>
      </c>
      <c r="AB8941" t="s">
        <v>237</v>
      </c>
      <c r="AH8941">
        <v>0</v>
      </c>
      <c r="AN8941" t="s">
        <v>238</v>
      </c>
      <c r="AO8941">
        <v>1</v>
      </c>
      <c r="AP8941" t="s">
        <v>239</v>
      </c>
      <c r="AQ8941" s="27">
        <v>41670</v>
      </c>
      <c r="AR8941" t="s">
        <v>240</v>
      </c>
      <c r="AS8941">
        <v>1</v>
      </c>
      <c r="AT8941" t="s">
        <v>239</v>
      </c>
      <c r="AU8941" s="27">
        <v>41670</v>
      </c>
    </row>
    <row r="8942" spans="1:47" x14ac:dyDescent="0.2">
      <c r="A8942">
        <v>8941</v>
      </c>
      <c r="B8942" t="s">
        <v>28858</v>
      </c>
      <c r="C8942" t="s">
        <v>1010</v>
      </c>
      <c r="D8942" t="s">
        <v>28859</v>
      </c>
      <c r="E8942" s="27">
        <v>41395</v>
      </c>
      <c r="F8942" t="s">
        <v>233</v>
      </c>
      <c r="G8942" s="27">
        <v>34032</v>
      </c>
      <c r="H8942">
        <v>23</v>
      </c>
      <c r="I8942" t="s">
        <v>259</v>
      </c>
      <c r="J8942" t="s">
        <v>245</v>
      </c>
      <c r="K8942">
        <v>0</v>
      </c>
      <c r="L8942">
        <v>5</v>
      </c>
      <c r="M8942">
        <v>0</v>
      </c>
      <c r="N8942">
        <v>2</v>
      </c>
      <c r="O8942">
        <v>1</v>
      </c>
      <c r="P8942">
        <v>-20</v>
      </c>
      <c r="Q8942" s="28">
        <v>41375.090277777781</v>
      </c>
      <c r="R8942" s="28">
        <v>41394.311805555553</v>
      </c>
      <c r="S8942" t="s">
        <v>28860</v>
      </c>
      <c r="T8942" s="27">
        <v>41375</v>
      </c>
      <c r="V8942">
        <v>20</v>
      </c>
      <c r="W8942" t="s">
        <v>32</v>
      </c>
      <c r="X8942" t="s">
        <v>847</v>
      </c>
      <c r="Y8942">
        <v>1</v>
      </c>
      <c r="AA8942" t="s">
        <v>28861</v>
      </c>
      <c r="AB8942" t="s">
        <v>32</v>
      </c>
      <c r="AC8942">
        <v>0</v>
      </c>
      <c r="AD8942" s="27">
        <v>41492</v>
      </c>
      <c r="AE8942" t="s">
        <v>4142</v>
      </c>
      <c r="AF8942" s="27">
        <v>41492</v>
      </c>
      <c r="AG8942" s="27">
        <v>41561</v>
      </c>
      <c r="AH8942">
        <v>0</v>
      </c>
      <c r="AN8942" t="s">
        <v>238</v>
      </c>
      <c r="AO8942">
        <v>6</v>
      </c>
      <c r="AP8942" t="s">
        <v>246</v>
      </c>
      <c r="AQ8942" s="27">
        <v>41395</v>
      </c>
      <c r="AR8942" t="s">
        <v>240</v>
      </c>
      <c r="AS8942">
        <v>5</v>
      </c>
      <c r="AT8942" t="s">
        <v>246</v>
      </c>
      <c r="AU8942" s="27">
        <v>41395</v>
      </c>
    </row>
    <row r="8943" spans="1:47" x14ac:dyDescent="0.2">
      <c r="A8943">
        <v>8942</v>
      </c>
      <c r="B8943" t="s">
        <v>28862</v>
      </c>
      <c r="C8943" t="s">
        <v>500</v>
      </c>
      <c r="D8943" t="s">
        <v>22397</v>
      </c>
      <c r="E8943" s="27">
        <v>41764</v>
      </c>
      <c r="F8943" t="s">
        <v>233</v>
      </c>
      <c r="G8943" s="27">
        <v>34337</v>
      </c>
      <c r="H8943">
        <v>22</v>
      </c>
      <c r="I8943" t="s">
        <v>259</v>
      </c>
      <c r="J8943" t="s">
        <v>245</v>
      </c>
      <c r="K8943">
        <v>0</v>
      </c>
      <c r="L8943">
        <v>4</v>
      </c>
      <c r="M8943">
        <v>1</v>
      </c>
      <c r="N8943">
        <v>1</v>
      </c>
      <c r="O8943">
        <v>3</v>
      </c>
      <c r="P8943">
        <v>0</v>
      </c>
      <c r="Q8943" s="28">
        <v>41764.050000000003</v>
      </c>
      <c r="R8943" s="28">
        <v>41764.326388888891</v>
      </c>
      <c r="S8943" t="s">
        <v>28863</v>
      </c>
      <c r="T8943" s="27">
        <v>41763</v>
      </c>
      <c r="V8943">
        <v>1</v>
      </c>
      <c r="W8943" t="s">
        <v>36</v>
      </c>
      <c r="X8943" t="s">
        <v>279</v>
      </c>
      <c r="Y8943">
        <v>1</v>
      </c>
      <c r="AA8943" t="s">
        <v>28864</v>
      </c>
      <c r="AB8943" t="s">
        <v>32</v>
      </c>
      <c r="AC8943">
        <v>62</v>
      </c>
      <c r="AD8943" s="27">
        <v>42312</v>
      </c>
      <c r="AE8943" t="s">
        <v>1089</v>
      </c>
      <c r="AF8943" s="27">
        <v>42374</v>
      </c>
      <c r="AG8943" s="27">
        <v>42374</v>
      </c>
      <c r="AH8943">
        <v>0</v>
      </c>
      <c r="AN8943" t="s">
        <v>238</v>
      </c>
      <c r="AO8943">
        <v>5</v>
      </c>
      <c r="AP8943" t="s">
        <v>246</v>
      </c>
      <c r="AQ8943" s="27">
        <v>41764</v>
      </c>
      <c r="AR8943" t="s">
        <v>240</v>
      </c>
      <c r="AS8943">
        <v>4</v>
      </c>
      <c r="AT8943" t="s">
        <v>239</v>
      </c>
      <c r="AU8943" s="27">
        <v>41764</v>
      </c>
    </row>
    <row r="8944" spans="1:47" x14ac:dyDescent="0.2">
      <c r="A8944">
        <v>8943</v>
      </c>
      <c r="B8944" t="s">
        <v>28865</v>
      </c>
      <c r="C8944" t="s">
        <v>8443</v>
      </c>
      <c r="D8944" t="s">
        <v>28866</v>
      </c>
      <c r="E8944" s="27">
        <v>41554</v>
      </c>
      <c r="F8944" t="s">
        <v>294</v>
      </c>
      <c r="G8944" s="27">
        <v>23510</v>
      </c>
      <c r="H8944">
        <v>51</v>
      </c>
      <c r="I8944" t="s">
        <v>234</v>
      </c>
      <c r="J8944" t="s">
        <v>250</v>
      </c>
      <c r="K8944">
        <v>0</v>
      </c>
      <c r="L8944">
        <v>1</v>
      </c>
      <c r="M8944">
        <v>0</v>
      </c>
      <c r="N8944">
        <v>0</v>
      </c>
      <c r="O8944">
        <v>4</v>
      </c>
      <c r="P8944">
        <v>-60</v>
      </c>
      <c r="Q8944" s="28">
        <v>41494.349305555559</v>
      </c>
      <c r="R8944" s="28">
        <v>41554.466666666667</v>
      </c>
      <c r="S8944" t="s">
        <v>28867</v>
      </c>
      <c r="U8944" s="27">
        <v>41494</v>
      </c>
      <c r="V8944">
        <v>60</v>
      </c>
      <c r="W8944" t="s">
        <v>32</v>
      </c>
      <c r="X8944" t="s">
        <v>274</v>
      </c>
      <c r="Y8944">
        <v>0</v>
      </c>
      <c r="AB8944" t="s">
        <v>237</v>
      </c>
      <c r="AH8944">
        <v>0</v>
      </c>
      <c r="AN8944" t="s">
        <v>238</v>
      </c>
      <c r="AO8944">
        <v>1</v>
      </c>
      <c r="AP8944" t="s">
        <v>239</v>
      </c>
      <c r="AQ8944" s="27">
        <v>41554</v>
      </c>
      <c r="AR8944" t="s">
        <v>240</v>
      </c>
      <c r="AS8944">
        <v>1</v>
      </c>
      <c r="AT8944" t="s">
        <v>239</v>
      </c>
      <c r="AU8944" s="27">
        <v>41554</v>
      </c>
    </row>
    <row r="8945" spans="1:47" x14ac:dyDescent="0.2">
      <c r="A8945">
        <v>8944</v>
      </c>
      <c r="B8945" t="s">
        <v>28868</v>
      </c>
      <c r="C8945" t="s">
        <v>28869</v>
      </c>
      <c r="D8945" t="s">
        <v>400</v>
      </c>
      <c r="E8945" s="27">
        <v>41353</v>
      </c>
      <c r="F8945" t="s">
        <v>233</v>
      </c>
      <c r="G8945" s="27">
        <v>27168</v>
      </c>
      <c r="H8945">
        <v>41</v>
      </c>
      <c r="I8945" t="s">
        <v>244</v>
      </c>
      <c r="J8945" t="s">
        <v>250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-1</v>
      </c>
      <c r="Q8945" s="28">
        <v>41352.466666666667</v>
      </c>
      <c r="R8945" s="28">
        <v>41356.044444444444</v>
      </c>
      <c r="S8945" t="s">
        <v>28870</v>
      </c>
      <c r="U8945" s="27">
        <v>41352</v>
      </c>
      <c r="V8945">
        <v>1</v>
      </c>
      <c r="W8945" t="s">
        <v>32</v>
      </c>
      <c r="X8945" t="s">
        <v>274</v>
      </c>
      <c r="Y8945">
        <v>0</v>
      </c>
      <c r="AB8945" t="s">
        <v>237</v>
      </c>
      <c r="AH8945">
        <v>0</v>
      </c>
      <c r="AN8945" t="s">
        <v>238</v>
      </c>
      <c r="AO8945">
        <v>1</v>
      </c>
      <c r="AP8945" t="s">
        <v>239</v>
      </c>
      <c r="AQ8945" s="27">
        <v>41353</v>
      </c>
      <c r="AR8945" t="s">
        <v>240</v>
      </c>
      <c r="AS8945">
        <v>1</v>
      </c>
      <c r="AT8945" t="s">
        <v>239</v>
      </c>
      <c r="AU8945" s="27">
        <v>41353</v>
      </c>
    </row>
    <row r="8946" spans="1:47" x14ac:dyDescent="0.2">
      <c r="A8946">
        <v>8945</v>
      </c>
      <c r="B8946" t="s">
        <v>28871</v>
      </c>
      <c r="C8946" t="s">
        <v>674</v>
      </c>
      <c r="D8946" t="s">
        <v>689</v>
      </c>
      <c r="E8946" s="27">
        <v>41289</v>
      </c>
      <c r="F8946" t="s">
        <v>233</v>
      </c>
      <c r="G8946" s="27">
        <v>34641</v>
      </c>
      <c r="H8946">
        <v>21</v>
      </c>
      <c r="I8946" t="s">
        <v>259</v>
      </c>
      <c r="J8946" t="s">
        <v>250</v>
      </c>
      <c r="K8946">
        <v>0</v>
      </c>
      <c r="L8946">
        <v>7</v>
      </c>
      <c r="M8946">
        <v>0</v>
      </c>
      <c r="N8946">
        <v>0</v>
      </c>
      <c r="O8946">
        <v>0</v>
      </c>
      <c r="P8946">
        <v>-1</v>
      </c>
      <c r="Q8946" s="28">
        <v>41288.152777777781</v>
      </c>
      <c r="R8946" s="28">
        <v>41289.04791666667</v>
      </c>
      <c r="S8946" t="s">
        <v>28872</v>
      </c>
      <c r="T8946" s="27">
        <v>41288</v>
      </c>
      <c r="V8946">
        <v>1</v>
      </c>
      <c r="W8946" t="s">
        <v>32</v>
      </c>
      <c r="X8946" t="s">
        <v>555</v>
      </c>
      <c r="Y8946">
        <v>0</v>
      </c>
      <c r="AB8946" t="s">
        <v>237</v>
      </c>
      <c r="AH8946">
        <v>0</v>
      </c>
      <c r="AN8946" t="s">
        <v>238</v>
      </c>
      <c r="AO8946">
        <v>7</v>
      </c>
      <c r="AP8946" t="s">
        <v>246</v>
      </c>
      <c r="AQ8946" s="27">
        <v>41289</v>
      </c>
      <c r="AR8946" t="s">
        <v>240</v>
      </c>
      <c r="AS8946">
        <v>7</v>
      </c>
      <c r="AT8946" t="s">
        <v>246</v>
      </c>
      <c r="AU8946" s="27">
        <v>41289</v>
      </c>
    </row>
    <row r="8947" spans="1:47" x14ac:dyDescent="0.2">
      <c r="A8947">
        <v>8946</v>
      </c>
      <c r="B8947" t="s">
        <v>28873</v>
      </c>
      <c r="C8947" t="s">
        <v>20867</v>
      </c>
      <c r="D8947" t="s">
        <v>28874</v>
      </c>
      <c r="E8947" s="27">
        <v>41630</v>
      </c>
      <c r="F8947" t="s">
        <v>233</v>
      </c>
      <c r="G8947" s="27">
        <v>30509</v>
      </c>
      <c r="H8947">
        <v>32</v>
      </c>
      <c r="I8947" t="s">
        <v>244</v>
      </c>
      <c r="J8947" t="s">
        <v>250</v>
      </c>
      <c r="K8947">
        <v>0</v>
      </c>
      <c r="L8947">
        <v>7</v>
      </c>
      <c r="M8947">
        <v>0</v>
      </c>
      <c r="N8947">
        <v>0</v>
      </c>
      <c r="O8947">
        <v>1</v>
      </c>
      <c r="S8947" t="s">
        <v>28875</v>
      </c>
      <c r="T8947" s="27">
        <v>40978</v>
      </c>
      <c r="V8947">
        <v>652</v>
      </c>
      <c r="W8947" t="s">
        <v>36</v>
      </c>
      <c r="X8947" t="s">
        <v>350</v>
      </c>
      <c r="Y8947">
        <v>0</v>
      </c>
      <c r="AB8947" t="s">
        <v>237</v>
      </c>
      <c r="AH8947">
        <v>0</v>
      </c>
      <c r="AN8947" t="s">
        <v>238</v>
      </c>
      <c r="AO8947">
        <v>9</v>
      </c>
      <c r="AP8947" t="s">
        <v>269</v>
      </c>
      <c r="AQ8947" s="27">
        <v>41630</v>
      </c>
      <c r="AR8947" t="s">
        <v>240</v>
      </c>
      <c r="AS8947">
        <v>7</v>
      </c>
      <c r="AT8947" t="s">
        <v>246</v>
      </c>
      <c r="AU8947" s="27">
        <v>41630</v>
      </c>
    </row>
    <row r="8948" spans="1:47" x14ac:dyDescent="0.2">
      <c r="A8948">
        <v>8947</v>
      </c>
      <c r="B8948" t="s">
        <v>28876</v>
      </c>
      <c r="C8948" t="s">
        <v>500</v>
      </c>
      <c r="D8948" t="s">
        <v>28877</v>
      </c>
      <c r="E8948" s="27">
        <v>41901</v>
      </c>
      <c r="F8948" t="s">
        <v>233</v>
      </c>
      <c r="G8948" s="27">
        <v>30258</v>
      </c>
      <c r="H8948">
        <v>33</v>
      </c>
      <c r="I8948" t="s">
        <v>244</v>
      </c>
      <c r="J8948" t="s">
        <v>245</v>
      </c>
      <c r="K8948">
        <v>0</v>
      </c>
      <c r="L8948">
        <v>3</v>
      </c>
      <c r="M8948">
        <v>0</v>
      </c>
      <c r="N8948">
        <v>0</v>
      </c>
      <c r="O8948">
        <v>3</v>
      </c>
      <c r="P8948">
        <v>-44</v>
      </c>
      <c r="Q8948" s="28">
        <v>41857.404166666667</v>
      </c>
      <c r="R8948" s="28">
        <v>41901.427777777775</v>
      </c>
      <c r="S8948" t="s">
        <v>28878</v>
      </c>
      <c r="T8948" s="27">
        <v>41857</v>
      </c>
      <c r="V8948">
        <v>44</v>
      </c>
      <c r="W8948" t="s">
        <v>32</v>
      </c>
      <c r="X8948" t="s">
        <v>4773</v>
      </c>
      <c r="Y8948">
        <v>0</v>
      </c>
      <c r="AB8948" t="s">
        <v>237</v>
      </c>
      <c r="AH8948">
        <v>0</v>
      </c>
      <c r="AN8948" t="s">
        <v>238</v>
      </c>
      <c r="AO8948">
        <v>3</v>
      </c>
      <c r="AP8948" t="s">
        <v>239</v>
      </c>
      <c r="AQ8948" s="27">
        <v>41901</v>
      </c>
      <c r="AR8948" t="s">
        <v>240</v>
      </c>
      <c r="AS8948">
        <v>3</v>
      </c>
      <c r="AT8948" t="s">
        <v>239</v>
      </c>
      <c r="AU8948" s="27">
        <v>41901</v>
      </c>
    </row>
    <row r="8949" spans="1:47" x14ac:dyDescent="0.2">
      <c r="A8949">
        <v>8948</v>
      </c>
      <c r="B8949" t="s">
        <v>28879</v>
      </c>
      <c r="C8949" t="s">
        <v>28880</v>
      </c>
      <c r="D8949" t="s">
        <v>28881</v>
      </c>
      <c r="E8949" s="27">
        <v>41390</v>
      </c>
      <c r="F8949" t="s">
        <v>233</v>
      </c>
      <c r="G8949" s="27">
        <v>32723</v>
      </c>
      <c r="H8949">
        <v>26</v>
      </c>
      <c r="I8949" t="s">
        <v>244</v>
      </c>
      <c r="J8949" t="s">
        <v>22</v>
      </c>
      <c r="K8949">
        <v>0</v>
      </c>
      <c r="L8949">
        <v>2</v>
      </c>
      <c r="M8949">
        <v>0</v>
      </c>
      <c r="N8949">
        <v>0</v>
      </c>
      <c r="O8949">
        <v>0</v>
      </c>
      <c r="P8949">
        <v>-1</v>
      </c>
      <c r="Q8949" s="28">
        <v>41389.081250000003</v>
      </c>
      <c r="R8949" s="28">
        <v>41390.311805555553</v>
      </c>
      <c r="S8949" t="s">
        <v>28882</v>
      </c>
      <c r="T8949" s="27">
        <v>41389</v>
      </c>
      <c r="V8949">
        <v>1</v>
      </c>
      <c r="W8949" t="s">
        <v>36</v>
      </c>
      <c r="X8949" t="s">
        <v>279</v>
      </c>
      <c r="Y8949">
        <v>0</v>
      </c>
      <c r="AB8949" t="s">
        <v>237</v>
      </c>
      <c r="AH8949">
        <v>0</v>
      </c>
      <c r="AN8949" t="s">
        <v>238</v>
      </c>
      <c r="AO8949">
        <v>3</v>
      </c>
      <c r="AP8949" t="s">
        <v>239</v>
      </c>
      <c r="AQ8949" s="27">
        <v>41390</v>
      </c>
      <c r="AR8949" t="s">
        <v>240</v>
      </c>
      <c r="AS8949">
        <v>2</v>
      </c>
      <c r="AT8949" t="s">
        <v>239</v>
      </c>
      <c r="AU8949" s="27">
        <v>41390</v>
      </c>
    </row>
    <row r="8950" spans="1:47" x14ac:dyDescent="0.2">
      <c r="A8950">
        <v>8949</v>
      </c>
      <c r="B8950" t="s">
        <v>28883</v>
      </c>
      <c r="C8950" t="s">
        <v>19473</v>
      </c>
      <c r="D8950" t="s">
        <v>28884</v>
      </c>
      <c r="E8950" s="27">
        <v>41301</v>
      </c>
      <c r="F8950" t="s">
        <v>294</v>
      </c>
      <c r="G8950" s="27">
        <v>28145</v>
      </c>
      <c r="H8950">
        <v>39</v>
      </c>
      <c r="I8950" t="s">
        <v>244</v>
      </c>
      <c r="J8950" t="s">
        <v>250</v>
      </c>
      <c r="K8950">
        <v>0</v>
      </c>
      <c r="L8950">
        <v>6</v>
      </c>
      <c r="M8950">
        <v>0</v>
      </c>
      <c r="N8950">
        <v>0</v>
      </c>
      <c r="O8950">
        <v>3</v>
      </c>
      <c r="P8950">
        <v>-1</v>
      </c>
      <c r="Q8950" s="28">
        <v>41300.220833333333</v>
      </c>
      <c r="R8950" s="28">
        <v>41302.286805555559</v>
      </c>
      <c r="S8950" t="s">
        <v>28885</v>
      </c>
      <c r="T8950" s="27">
        <v>41300</v>
      </c>
      <c r="V8950">
        <v>1</v>
      </c>
      <c r="W8950" t="s">
        <v>36</v>
      </c>
      <c r="X8950" t="s">
        <v>422</v>
      </c>
      <c r="Y8950">
        <v>0</v>
      </c>
      <c r="AB8950" t="s">
        <v>237</v>
      </c>
      <c r="AH8950">
        <v>0</v>
      </c>
      <c r="AN8950" t="s">
        <v>238</v>
      </c>
      <c r="AO8950">
        <v>2</v>
      </c>
      <c r="AP8950" t="s">
        <v>239</v>
      </c>
      <c r="AQ8950" s="27">
        <v>41301</v>
      </c>
      <c r="AR8950" t="s">
        <v>240</v>
      </c>
      <c r="AS8950">
        <v>6</v>
      </c>
      <c r="AT8950" t="s">
        <v>246</v>
      </c>
      <c r="AU8950" s="27">
        <v>41301</v>
      </c>
    </row>
    <row r="8951" spans="1:47" x14ac:dyDescent="0.2">
      <c r="A8951">
        <v>8950</v>
      </c>
      <c r="B8951" t="s">
        <v>28886</v>
      </c>
      <c r="C8951" t="s">
        <v>28887</v>
      </c>
      <c r="D8951" t="s">
        <v>28888</v>
      </c>
      <c r="E8951" s="27">
        <v>41689</v>
      </c>
      <c r="F8951" t="s">
        <v>294</v>
      </c>
      <c r="G8951" s="27">
        <v>24582</v>
      </c>
      <c r="H8951">
        <v>48</v>
      </c>
      <c r="I8951" t="s">
        <v>234</v>
      </c>
      <c r="J8951" t="s">
        <v>22</v>
      </c>
      <c r="K8951">
        <v>0</v>
      </c>
      <c r="L8951">
        <v>1</v>
      </c>
      <c r="M8951">
        <v>0</v>
      </c>
      <c r="N8951">
        <v>0</v>
      </c>
      <c r="O8951">
        <v>0</v>
      </c>
      <c r="S8951" t="s">
        <v>28889</v>
      </c>
      <c r="T8951" s="27">
        <v>41688</v>
      </c>
      <c r="V8951">
        <v>1</v>
      </c>
      <c r="W8951" t="s">
        <v>36</v>
      </c>
      <c r="X8951" t="s">
        <v>279</v>
      </c>
      <c r="Y8951">
        <v>0</v>
      </c>
      <c r="AB8951" t="s">
        <v>237</v>
      </c>
      <c r="AH8951">
        <v>0</v>
      </c>
      <c r="AN8951" t="s">
        <v>238</v>
      </c>
      <c r="AO8951">
        <v>1</v>
      </c>
      <c r="AP8951" t="s">
        <v>239</v>
      </c>
      <c r="AQ8951" s="27">
        <v>41689</v>
      </c>
      <c r="AR8951" t="s">
        <v>240</v>
      </c>
      <c r="AS8951">
        <v>1</v>
      </c>
      <c r="AT8951" t="s">
        <v>239</v>
      </c>
      <c r="AU8951" s="27">
        <v>41689</v>
      </c>
    </row>
    <row r="8952" spans="1:47" x14ac:dyDescent="0.2">
      <c r="A8952">
        <v>8951</v>
      </c>
      <c r="B8952" t="s">
        <v>28890</v>
      </c>
      <c r="C8952" t="s">
        <v>3816</v>
      </c>
      <c r="D8952" t="s">
        <v>28891</v>
      </c>
      <c r="E8952" s="27">
        <v>41994</v>
      </c>
      <c r="F8952" t="s">
        <v>294</v>
      </c>
      <c r="G8952" s="27">
        <v>34194</v>
      </c>
      <c r="H8952">
        <v>22</v>
      </c>
      <c r="I8952" t="s">
        <v>259</v>
      </c>
      <c r="J8952" t="s">
        <v>250</v>
      </c>
      <c r="K8952">
        <v>0</v>
      </c>
      <c r="L8952">
        <v>3</v>
      </c>
      <c r="M8952">
        <v>0</v>
      </c>
      <c r="N8952">
        <v>0</v>
      </c>
      <c r="O8952">
        <v>0</v>
      </c>
      <c r="P8952">
        <v>-1</v>
      </c>
      <c r="Q8952" s="28">
        <v>41993.218055555553</v>
      </c>
      <c r="R8952" s="28">
        <v>41995.161111111112</v>
      </c>
      <c r="S8952" t="s">
        <v>28892</v>
      </c>
      <c r="T8952" s="27">
        <v>41993</v>
      </c>
      <c r="V8952">
        <v>1</v>
      </c>
      <c r="W8952" t="s">
        <v>32</v>
      </c>
      <c r="X8952" t="s">
        <v>359</v>
      </c>
      <c r="Y8952">
        <v>0</v>
      </c>
      <c r="AB8952" t="s">
        <v>237</v>
      </c>
      <c r="AH8952">
        <v>0</v>
      </c>
      <c r="AN8952" t="s">
        <v>238</v>
      </c>
      <c r="AO8952">
        <v>4</v>
      </c>
      <c r="AP8952" t="s">
        <v>239</v>
      </c>
      <c r="AQ8952" s="27">
        <v>41994</v>
      </c>
      <c r="AR8952" t="s">
        <v>240</v>
      </c>
      <c r="AS8952">
        <v>3</v>
      </c>
      <c r="AT8952" t="s">
        <v>239</v>
      </c>
      <c r="AU8952" s="27">
        <v>41994</v>
      </c>
    </row>
    <row r="8953" spans="1:47" x14ac:dyDescent="0.2">
      <c r="A8953">
        <v>8952</v>
      </c>
      <c r="B8953" t="s">
        <v>28893</v>
      </c>
      <c r="C8953" t="s">
        <v>400</v>
      </c>
      <c r="D8953" t="s">
        <v>28894</v>
      </c>
      <c r="E8953" s="27">
        <v>41853</v>
      </c>
      <c r="F8953" t="s">
        <v>233</v>
      </c>
      <c r="G8953" s="27">
        <v>24367</v>
      </c>
      <c r="H8953">
        <v>49</v>
      </c>
      <c r="I8953" t="s">
        <v>234</v>
      </c>
      <c r="J8953" t="s">
        <v>245</v>
      </c>
      <c r="K8953">
        <v>0</v>
      </c>
      <c r="L8953">
        <v>7</v>
      </c>
      <c r="M8953">
        <v>0</v>
      </c>
      <c r="N8953">
        <v>0</v>
      </c>
      <c r="O8953">
        <v>6</v>
      </c>
      <c r="P8953">
        <v>-1</v>
      </c>
      <c r="Q8953" s="28">
        <v>41852.369444444441</v>
      </c>
      <c r="R8953" s="28">
        <v>41853.381944444445</v>
      </c>
      <c r="S8953" t="s">
        <v>28895</v>
      </c>
      <c r="U8953" s="27">
        <v>41853</v>
      </c>
      <c r="V8953">
        <v>0</v>
      </c>
      <c r="W8953" t="s">
        <v>32</v>
      </c>
      <c r="X8953" t="s">
        <v>274</v>
      </c>
      <c r="Y8953">
        <v>0</v>
      </c>
      <c r="AB8953" t="s">
        <v>237</v>
      </c>
      <c r="AH8953">
        <v>0</v>
      </c>
      <c r="AN8953" t="s">
        <v>238</v>
      </c>
      <c r="AO8953">
        <v>1</v>
      </c>
      <c r="AP8953" t="s">
        <v>239</v>
      </c>
      <c r="AQ8953" s="27">
        <v>41853</v>
      </c>
      <c r="AR8953" t="s">
        <v>240</v>
      </c>
      <c r="AS8953">
        <v>7</v>
      </c>
      <c r="AT8953" t="s">
        <v>246</v>
      </c>
      <c r="AU8953" s="27">
        <v>41853</v>
      </c>
    </row>
    <row r="8954" spans="1:47" x14ac:dyDescent="0.2">
      <c r="A8954">
        <v>8953</v>
      </c>
      <c r="B8954" t="s">
        <v>28896</v>
      </c>
      <c r="C8954" t="s">
        <v>2424</v>
      </c>
      <c r="D8954" t="s">
        <v>28897</v>
      </c>
      <c r="E8954" s="27">
        <v>41831</v>
      </c>
      <c r="F8954" t="s">
        <v>233</v>
      </c>
      <c r="G8954" s="27">
        <v>20508</v>
      </c>
      <c r="H8954">
        <v>60</v>
      </c>
      <c r="I8954" t="s">
        <v>234</v>
      </c>
      <c r="J8954" t="s">
        <v>245</v>
      </c>
      <c r="K8954">
        <v>0</v>
      </c>
      <c r="L8954">
        <v>5</v>
      </c>
      <c r="M8954">
        <v>0</v>
      </c>
      <c r="N8954">
        <v>0</v>
      </c>
      <c r="O8954">
        <v>13</v>
      </c>
      <c r="P8954">
        <v>31</v>
      </c>
      <c r="Q8954" s="28">
        <v>41862.138888888891</v>
      </c>
      <c r="R8954" s="28">
        <v>41887.072222222225</v>
      </c>
      <c r="S8954" t="s">
        <v>28898</v>
      </c>
      <c r="U8954" s="27">
        <v>41653</v>
      </c>
      <c r="V8954">
        <v>178</v>
      </c>
      <c r="W8954" t="s">
        <v>32</v>
      </c>
      <c r="X8954" t="s">
        <v>274</v>
      </c>
      <c r="Y8954">
        <v>0</v>
      </c>
      <c r="AB8954" t="s">
        <v>237</v>
      </c>
      <c r="AH8954">
        <v>0</v>
      </c>
      <c r="AN8954" t="s">
        <v>238</v>
      </c>
      <c r="AO8954">
        <v>5</v>
      </c>
      <c r="AP8954" t="s">
        <v>246</v>
      </c>
      <c r="AQ8954" s="27">
        <v>41831</v>
      </c>
      <c r="AR8954" t="s">
        <v>240</v>
      </c>
      <c r="AS8954">
        <v>5</v>
      </c>
      <c r="AT8954" t="s">
        <v>246</v>
      </c>
      <c r="AU8954" s="27">
        <v>41831</v>
      </c>
    </row>
    <row r="8955" spans="1:47" x14ac:dyDescent="0.2">
      <c r="A8955">
        <v>8954</v>
      </c>
      <c r="B8955" t="s">
        <v>28899</v>
      </c>
      <c r="C8955" t="s">
        <v>3114</v>
      </c>
      <c r="D8955" t="s">
        <v>28900</v>
      </c>
      <c r="E8955" s="27">
        <v>41639</v>
      </c>
      <c r="F8955" t="s">
        <v>233</v>
      </c>
      <c r="G8955" s="27">
        <v>25567</v>
      </c>
      <c r="H8955">
        <v>46</v>
      </c>
      <c r="I8955" t="s">
        <v>234</v>
      </c>
      <c r="J8955" t="s">
        <v>245</v>
      </c>
      <c r="K8955">
        <v>0</v>
      </c>
      <c r="L8955">
        <v>1</v>
      </c>
      <c r="M8955">
        <v>0</v>
      </c>
      <c r="N8955">
        <v>0</v>
      </c>
      <c r="O8955">
        <v>0</v>
      </c>
      <c r="P8955">
        <v>-1</v>
      </c>
      <c r="Q8955" s="28">
        <v>41638.488194444442</v>
      </c>
      <c r="R8955" s="28">
        <v>41639.070138888892</v>
      </c>
      <c r="S8955" t="s">
        <v>28901</v>
      </c>
      <c r="T8955" s="27">
        <v>41638</v>
      </c>
      <c r="V8955">
        <v>1</v>
      </c>
      <c r="W8955" t="s">
        <v>36</v>
      </c>
      <c r="X8955" t="s">
        <v>279</v>
      </c>
      <c r="Y8955">
        <v>0</v>
      </c>
      <c r="AB8955" t="s">
        <v>237</v>
      </c>
      <c r="AH8955">
        <v>0</v>
      </c>
      <c r="AN8955" t="s">
        <v>238</v>
      </c>
      <c r="AO8955">
        <v>1</v>
      </c>
      <c r="AP8955" t="s">
        <v>239</v>
      </c>
      <c r="AQ8955" s="27">
        <v>41639</v>
      </c>
      <c r="AR8955" t="s">
        <v>240</v>
      </c>
      <c r="AS8955">
        <v>1</v>
      </c>
      <c r="AT8955" t="s">
        <v>239</v>
      </c>
      <c r="AU8955" s="27">
        <v>41639</v>
      </c>
    </row>
    <row r="8956" spans="1:47" x14ac:dyDescent="0.2">
      <c r="A8956">
        <v>8955</v>
      </c>
      <c r="B8956" t="s">
        <v>28902</v>
      </c>
      <c r="C8956" t="s">
        <v>13429</v>
      </c>
      <c r="D8956" t="s">
        <v>3460</v>
      </c>
      <c r="E8956" s="27">
        <v>41690</v>
      </c>
      <c r="F8956" t="s">
        <v>233</v>
      </c>
      <c r="G8956" s="27">
        <v>21910</v>
      </c>
      <c r="H8956">
        <v>56</v>
      </c>
      <c r="I8956" t="s">
        <v>234</v>
      </c>
      <c r="J8956" t="s">
        <v>353</v>
      </c>
      <c r="K8956">
        <v>0</v>
      </c>
      <c r="L8956">
        <v>8</v>
      </c>
      <c r="M8956">
        <v>0</v>
      </c>
      <c r="N8956">
        <v>0</v>
      </c>
      <c r="O8956">
        <v>2</v>
      </c>
      <c r="S8956" t="s">
        <v>28903</v>
      </c>
      <c r="T8956" s="27">
        <v>40816</v>
      </c>
      <c r="V8956">
        <v>874</v>
      </c>
      <c r="W8956" t="s">
        <v>36</v>
      </c>
      <c r="X8956" t="s">
        <v>2030</v>
      </c>
      <c r="Y8956">
        <v>0</v>
      </c>
      <c r="AB8956" t="s">
        <v>237</v>
      </c>
      <c r="AH8956">
        <v>0</v>
      </c>
      <c r="AN8956" t="s">
        <v>238</v>
      </c>
      <c r="AO8956">
        <v>5</v>
      </c>
      <c r="AP8956" t="s">
        <v>246</v>
      </c>
      <c r="AQ8956" s="27">
        <v>41690</v>
      </c>
      <c r="AR8956" t="s">
        <v>240</v>
      </c>
      <c r="AS8956">
        <v>8</v>
      </c>
      <c r="AT8956" t="s">
        <v>269</v>
      </c>
      <c r="AU8956" s="27">
        <v>41690</v>
      </c>
    </row>
    <row r="8957" spans="1:47" x14ac:dyDescent="0.2">
      <c r="A8957">
        <v>8956</v>
      </c>
      <c r="B8957" t="s">
        <v>28904</v>
      </c>
      <c r="C8957" t="s">
        <v>971</v>
      </c>
      <c r="D8957" t="s">
        <v>28905</v>
      </c>
      <c r="E8957" s="27">
        <v>41937</v>
      </c>
      <c r="F8957" t="s">
        <v>294</v>
      </c>
      <c r="G8957" s="27">
        <v>27014</v>
      </c>
      <c r="H8957">
        <v>42</v>
      </c>
      <c r="I8957" t="s">
        <v>244</v>
      </c>
      <c r="J8957" t="s">
        <v>250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0</v>
      </c>
      <c r="Q8957" s="28">
        <v>41937.109722222223</v>
      </c>
      <c r="R8957" s="28">
        <v>41938.074999999997</v>
      </c>
      <c r="S8957" t="s">
        <v>28906</v>
      </c>
      <c r="T8957" s="27">
        <v>41937</v>
      </c>
      <c r="V8957">
        <v>0</v>
      </c>
      <c r="W8957" t="s">
        <v>36</v>
      </c>
      <c r="X8957" t="s">
        <v>279</v>
      </c>
      <c r="Y8957">
        <v>0</v>
      </c>
      <c r="AB8957" t="s">
        <v>237</v>
      </c>
      <c r="AH8957">
        <v>0</v>
      </c>
      <c r="AN8957" t="s">
        <v>238</v>
      </c>
      <c r="AO8957">
        <v>1</v>
      </c>
      <c r="AP8957" t="s">
        <v>239</v>
      </c>
      <c r="AQ8957" s="27">
        <v>41937</v>
      </c>
      <c r="AR8957" t="s">
        <v>240</v>
      </c>
      <c r="AS8957">
        <v>1</v>
      </c>
      <c r="AT8957" t="s">
        <v>239</v>
      </c>
      <c r="AU8957" s="27">
        <v>41937</v>
      </c>
    </row>
    <row r="8958" spans="1:47" x14ac:dyDescent="0.2">
      <c r="A8958">
        <v>8957</v>
      </c>
      <c r="B8958" t="s">
        <v>28907</v>
      </c>
      <c r="C8958" t="s">
        <v>28908</v>
      </c>
      <c r="D8958" t="s">
        <v>28909</v>
      </c>
      <c r="E8958" s="27">
        <v>41912</v>
      </c>
      <c r="F8958" t="s">
        <v>233</v>
      </c>
      <c r="G8958" s="27">
        <v>34123</v>
      </c>
      <c r="H8958">
        <v>22</v>
      </c>
      <c r="I8958" t="s">
        <v>259</v>
      </c>
      <c r="J8958" t="s">
        <v>250</v>
      </c>
      <c r="K8958">
        <v>0</v>
      </c>
      <c r="L8958">
        <v>7</v>
      </c>
      <c r="M8958">
        <v>0</v>
      </c>
      <c r="N8958">
        <v>0</v>
      </c>
      <c r="O8958">
        <v>1</v>
      </c>
      <c r="P8958">
        <v>112</v>
      </c>
      <c r="Q8958" s="28">
        <v>42024.302083333336</v>
      </c>
      <c r="R8958" s="28">
        <v>42025.334722222222</v>
      </c>
      <c r="S8958" t="s">
        <v>28910</v>
      </c>
      <c r="T8958" s="27">
        <v>41859</v>
      </c>
      <c r="V8958">
        <v>53</v>
      </c>
      <c r="W8958" t="s">
        <v>36</v>
      </c>
      <c r="X8958" t="s">
        <v>1469</v>
      </c>
      <c r="Y8958">
        <v>1</v>
      </c>
      <c r="AA8958" t="s">
        <v>28911</v>
      </c>
      <c r="AB8958" t="s">
        <v>32</v>
      </c>
      <c r="AC8958">
        <v>0</v>
      </c>
      <c r="AD8958" s="27">
        <v>42024</v>
      </c>
      <c r="AE8958" t="s">
        <v>261</v>
      </c>
      <c r="AF8958" s="27">
        <v>42024</v>
      </c>
      <c r="AG8958" s="27">
        <v>42025</v>
      </c>
      <c r="AH8958">
        <v>0</v>
      </c>
      <c r="AN8958" t="s">
        <v>238</v>
      </c>
      <c r="AO8958">
        <v>4</v>
      </c>
      <c r="AP8958" t="s">
        <v>239</v>
      </c>
      <c r="AQ8958" s="27">
        <v>41912</v>
      </c>
      <c r="AR8958" t="s">
        <v>240</v>
      </c>
      <c r="AS8958">
        <v>7</v>
      </c>
      <c r="AT8958" t="s">
        <v>246</v>
      </c>
      <c r="AU8958" s="27">
        <v>41912</v>
      </c>
    </row>
    <row r="8959" spans="1:47" x14ac:dyDescent="0.2">
      <c r="A8959">
        <v>8958</v>
      </c>
      <c r="B8959" t="s">
        <v>28912</v>
      </c>
      <c r="C8959" t="s">
        <v>28913</v>
      </c>
      <c r="D8959" t="s">
        <v>28914</v>
      </c>
      <c r="E8959" s="27">
        <v>41787</v>
      </c>
      <c r="F8959" t="s">
        <v>233</v>
      </c>
      <c r="G8959" s="27">
        <v>25496</v>
      </c>
      <c r="H8959">
        <v>46</v>
      </c>
      <c r="I8959" t="s">
        <v>234</v>
      </c>
      <c r="J8959" t="s">
        <v>245</v>
      </c>
      <c r="K8959">
        <v>0</v>
      </c>
      <c r="L8959">
        <v>1</v>
      </c>
      <c r="M8959">
        <v>0</v>
      </c>
      <c r="N8959">
        <v>0</v>
      </c>
      <c r="O8959">
        <v>1</v>
      </c>
      <c r="P8959">
        <v>-72</v>
      </c>
      <c r="Q8959" s="28">
        <v>41715.314583333333</v>
      </c>
      <c r="R8959" s="28">
        <v>41762.1</v>
      </c>
      <c r="S8959" t="s">
        <v>28915</v>
      </c>
      <c r="U8959" s="27">
        <v>41715</v>
      </c>
      <c r="V8959">
        <v>72</v>
      </c>
      <c r="W8959" t="s">
        <v>32</v>
      </c>
      <c r="X8959" t="s">
        <v>274</v>
      </c>
      <c r="Y8959">
        <v>0</v>
      </c>
      <c r="AB8959" t="s">
        <v>237</v>
      </c>
      <c r="AH8959">
        <v>0</v>
      </c>
      <c r="AN8959" t="s">
        <v>238</v>
      </c>
      <c r="AO8959">
        <v>1</v>
      </c>
      <c r="AP8959" t="s">
        <v>239</v>
      </c>
      <c r="AQ8959" s="27">
        <v>41787</v>
      </c>
      <c r="AR8959" t="s">
        <v>240</v>
      </c>
      <c r="AS8959">
        <v>1</v>
      </c>
      <c r="AT8959" t="s">
        <v>239</v>
      </c>
      <c r="AU8959" s="27">
        <v>41787</v>
      </c>
    </row>
    <row r="8960" spans="1:47" x14ac:dyDescent="0.2">
      <c r="A8960">
        <v>8959</v>
      </c>
      <c r="B8960" t="s">
        <v>28916</v>
      </c>
      <c r="C8960" t="s">
        <v>4664</v>
      </c>
      <c r="D8960" t="s">
        <v>8063</v>
      </c>
      <c r="E8960" s="27">
        <v>41625</v>
      </c>
      <c r="F8960" t="s">
        <v>233</v>
      </c>
      <c r="G8960" s="27">
        <v>30260</v>
      </c>
      <c r="H8960">
        <v>33</v>
      </c>
      <c r="I8960" t="s">
        <v>244</v>
      </c>
      <c r="J8960" t="s">
        <v>22</v>
      </c>
      <c r="K8960">
        <v>0</v>
      </c>
      <c r="L8960">
        <v>8</v>
      </c>
      <c r="M8960">
        <v>1</v>
      </c>
      <c r="N8960">
        <v>0</v>
      </c>
      <c r="O8960">
        <v>7</v>
      </c>
      <c r="P8960">
        <v>-1</v>
      </c>
      <c r="Q8960" s="28">
        <v>41624.109027777777</v>
      </c>
      <c r="R8960" s="28">
        <v>41740.134027777778</v>
      </c>
      <c r="S8960" t="s">
        <v>28917</v>
      </c>
      <c r="T8960" s="27">
        <v>41624</v>
      </c>
      <c r="V8960">
        <v>1</v>
      </c>
      <c r="W8960" t="s">
        <v>32</v>
      </c>
      <c r="X8960" t="s">
        <v>28918</v>
      </c>
      <c r="Y8960">
        <v>1</v>
      </c>
      <c r="AA8960" t="s">
        <v>28919</v>
      </c>
      <c r="AB8960" t="s">
        <v>32</v>
      </c>
      <c r="AC8960">
        <v>143</v>
      </c>
      <c r="AD8960" s="27">
        <v>42311</v>
      </c>
      <c r="AE8960" t="s">
        <v>254</v>
      </c>
      <c r="AF8960" s="27">
        <v>42454</v>
      </c>
      <c r="AG8960" s="27">
        <v>42455</v>
      </c>
      <c r="AH8960">
        <v>1</v>
      </c>
      <c r="AJ8960" t="s">
        <v>28919</v>
      </c>
      <c r="AK8960" t="s">
        <v>255</v>
      </c>
      <c r="AL8960" s="27">
        <v>42311</v>
      </c>
      <c r="AM8960" t="s">
        <v>254</v>
      </c>
      <c r="AN8960" t="s">
        <v>238</v>
      </c>
      <c r="AO8960">
        <v>3</v>
      </c>
      <c r="AP8960" t="s">
        <v>239</v>
      </c>
      <c r="AQ8960" s="27">
        <v>41625</v>
      </c>
      <c r="AR8960" t="s">
        <v>240</v>
      </c>
      <c r="AS8960">
        <v>8</v>
      </c>
      <c r="AT8960" t="s">
        <v>269</v>
      </c>
      <c r="AU8960" s="27">
        <v>41625</v>
      </c>
    </row>
    <row r="8961" spans="1:47" x14ac:dyDescent="0.2">
      <c r="A8961">
        <v>8960</v>
      </c>
      <c r="B8961" t="s">
        <v>28920</v>
      </c>
      <c r="C8961" t="s">
        <v>407</v>
      </c>
      <c r="D8961" t="s">
        <v>10919</v>
      </c>
      <c r="E8961" s="27">
        <v>41348</v>
      </c>
      <c r="F8961" t="s">
        <v>233</v>
      </c>
      <c r="G8961" s="27">
        <v>29110</v>
      </c>
      <c r="H8961">
        <v>36</v>
      </c>
      <c r="I8961" t="s">
        <v>244</v>
      </c>
      <c r="J8961" t="s">
        <v>250</v>
      </c>
      <c r="K8961">
        <v>0</v>
      </c>
      <c r="L8961">
        <v>4</v>
      </c>
      <c r="M8961">
        <v>0</v>
      </c>
      <c r="N8961">
        <v>0</v>
      </c>
      <c r="O8961">
        <v>2</v>
      </c>
      <c r="P8961">
        <v>-1</v>
      </c>
      <c r="Q8961" s="28">
        <v>41347.185416666667</v>
      </c>
      <c r="R8961" s="28">
        <v>41394.311805555553</v>
      </c>
      <c r="S8961" t="s">
        <v>28921</v>
      </c>
      <c r="U8961" s="27">
        <v>41348</v>
      </c>
      <c r="V8961">
        <v>0</v>
      </c>
      <c r="W8961" t="s">
        <v>32</v>
      </c>
      <c r="X8961" t="s">
        <v>274</v>
      </c>
      <c r="Y8961">
        <v>1</v>
      </c>
      <c r="AA8961" t="s">
        <v>28922</v>
      </c>
      <c r="AB8961" t="s">
        <v>32</v>
      </c>
      <c r="AC8961">
        <v>0</v>
      </c>
      <c r="AD8961" s="27">
        <v>41516</v>
      </c>
      <c r="AE8961" t="s">
        <v>364</v>
      </c>
      <c r="AF8961" s="27">
        <v>41516</v>
      </c>
      <c r="AG8961" s="27">
        <v>41517</v>
      </c>
      <c r="AH8961">
        <v>0</v>
      </c>
      <c r="AN8961" t="s">
        <v>238</v>
      </c>
      <c r="AO8961">
        <v>1</v>
      </c>
      <c r="AP8961" t="s">
        <v>239</v>
      </c>
      <c r="AQ8961" s="27">
        <v>41348</v>
      </c>
      <c r="AR8961" t="s">
        <v>240</v>
      </c>
      <c r="AS8961">
        <v>4</v>
      </c>
      <c r="AT8961" t="s">
        <v>239</v>
      </c>
      <c r="AU8961" s="27">
        <v>41348</v>
      </c>
    </row>
    <row r="8962" spans="1:47" x14ac:dyDescent="0.2">
      <c r="A8962">
        <v>8961</v>
      </c>
      <c r="B8962" t="s">
        <v>28923</v>
      </c>
      <c r="C8962" t="s">
        <v>1455</v>
      </c>
      <c r="D8962" t="s">
        <v>1295</v>
      </c>
      <c r="E8962" s="27">
        <v>41821</v>
      </c>
      <c r="F8962" t="s">
        <v>233</v>
      </c>
      <c r="G8962" s="27">
        <v>35106</v>
      </c>
      <c r="H8962">
        <v>20</v>
      </c>
      <c r="I8962" t="s">
        <v>259</v>
      </c>
      <c r="J8962" t="s">
        <v>3068</v>
      </c>
      <c r="K8962">
        <v>0</v>
      </c>
      <c r="L8962">
        <v>9</v>
      </c>
      <c r="M8962">
        <v>1</v>
      </c>
      <c r="N8962">
        <v>0</v>
      </c>
      <c r="O8962">
        <v>1</v>
      </c>
      <c r="P8962">
        <v>-5</v>
      </c>
      <c r="Q8962" s="28">
        <v>41816.448611111111</v>
      </c>
      <c r="R8962" s="28">
        <v>41821.472222222219</v>
      </c>
      <c r="S8962" t="s">
        <v>28924</v>
      </c>
      <c r="U8962" s="27">
        <v>41816</v>
      </c>
      <c r="V8962">
        <v>5</v>
      </c>
      <c r="W8962" t="s">
        <v>32</v>
      </c>
      <c r="X8962" t="s">
        <v>274</v>
      </c>
      <c r="Y8962">
        <v>1</v>
      </c>
      <c r="AA8962" t="s">
        <v>28925</v>
      </c>
      <c r="AB8962" t="s">
        <v>36</v>
      </c>
      <c r="AC8962">
        <v>1</v>
      </c>
      <c r="AD8962" s="27">
        <v>42025</v>
      </c>
      <c r="AE8962" t="s">
        <v>474</v>
      </c>
      <c r="AF8962" s="27">
        <v>42026</v>
      </c>
      <c r="AG8962" s="27">
        <v>42131</v>
      </c>
      <c r="AH8962">
        <v>1</v>
      </c>
      <c r="AJ8962" t="s">
        <v>28925</v>
      </c>
      <c r="AK8962" t="s">
        <v>255</v>
      </c>
      <c r="AL8962" s="27">
        <v>42025</v>
      </c>
      <c r="AM8962" t="s">
        <v>383</v>
      </c>
      <c r="AN8962" t="s">
        <v>238</v>
      </c>
      <c r="AO8962">
        <v>9</v>
      </c>
      <c r="AP8962" t="s">
        <v>269</v>
      </c>
      <c r="AQ8962" s="27">
        <v>41821</v>
      </c>
      <c r="AR8962" t="s">
        <v>240</v>
      </c>
      <c r="AS8962">
        <v>9</v>
      </c>
      <c r="AT8962" t="s">
        <v>269</v>
      </c>
      <c r="AU8962" s="27">
        <v>41821</v>
      </c>
    </row>
    <row r="8963" spans="1:47" x14ac:dyDescent="0.2">
      <c r="A8963">
        <v>8962</v>
      </c>
      <c r="B8963" t="s">
        <v>28926</v>
      </c>
      <c r="C8963" t="s">
        <v>6373</v>
      </c>
      <c r="D8963" t="s">
        <v>3704</v>
      </c>
      <c r="E8963" s="27">
        <v>41644</v>
      </c>
      <c r="F8963" t="s">
        <v>233</v>
      </c>
      <c r="G8963" s="27">
        <v>30627</v>
      </c>
      <c r="H8963">
        <v>32</v>
      </c>
      <c r="I8963" t="s">
        <v>244</v>
      </c>
      <c r="J8963" t="s">
        <v>245</v>
      </c>
      <c r="K8963">
        <v>0</v>
      </c>
      <c r="L8963">
        <v>3</v>
      </c>
      <c r="M8963">
        <v>0</v>
      </c>
      <c r="N8963">
        <v>0</v>
      </c>
      <c r="O8963">
        <v>0</v>
      </c>
      <c r="P8963">
        <v>-1</v>
      </c>
      <c r="Q8963" s="28">
        <v>41643.539583333331</v>
      </c>
      <c r="R8963" s="28">
        <v>41644.104166666664</v>
      </c>
      <c r="S8963" t="s">
        <v>28927</v>
      </c>
      <c r="T8963" s="27">
        <v>41643</v>
      </c>
      <c r="V8963">
        <v>1</v>
      </c>
      <c r="W8963" t="s">
        <v>36</v>
      </c>
      <c r="X8963" t="s">
        <v>279</v>
      </c>
      <c r="Y8963">
        <v>0</v>
      </c>
      <c r="AB8963" t="s">
        <v>237</v>
      </c>
      <c r="AH8963">
        <v>0</v>
      </c>
      <c r="AN8963" t="s">
        <v>238</v>
      </c>
      <c r="AO8963">
        <v>3</v>
      </c>
      <c r="AP8963" t="s">
        <v>239</v>
      </c>
      <c r="AQ8963" s="27">
        <v>41644</v>
      </c>
      <c r="AR8963" t="s">
        <v>240</v>
      </c>
      <c r="AS8963">
        <v>3</v>
      </c>
      <c r="AT8963" t="s">
        <v>239</v>
      </c>
      <c r="AU8963" s="27">
        <v>41644</v>
      </c>
    </row>
    <row r="8964" spans="1:47" x14ac:dyDescent="0.2">
      <c r="A8964">
        <v>8963</v>
      </c>
      <c r="B8964" t="s">
        <v>28928</v>
      </c>
      <c r="C8964" t="s">
        <v>2056</v>
      </c>
      <c r="D8964" t="s">
        <v>13302</v>
      </c>
      <c r="E8964" s="27">
        <v>41367</v>
      </c>
      <c r="F8964" t="s">
        <v>233</v>
      </c>
      <c r="G8964" s="27">
        <v>32172</v>
      </c>
      <c r="H8964">
        <v>28</v>
      </c>
      <c r="I8964" t="s">
        <v>244</v>
      </c>
      <c r="J8964" t="s">
        <v>250</v>
      </c>
      <c r="K8964">
        <v>0</v>
      </c>
      <c r="L8964">
        <v>8</v>
      </c>
      <c r="M8964">
        <v>0</v>
      </c>
      <c r="N8964">
        <v>0</v>
      </c>
      <c r="O8964">
        <v>0</v>
      </c>
      <c r="P8964">
        <v>-1</v>
      </c>
      <c r="Q8964" s="28">
        <v>41366.404861111114</v>
      </c>
      <c r="R8964" s="28">
        <v>41383.064583333333</v>
      </c>
      <c r="S8964" t="s">
        <v>28929</v>
      </c>
      <c r="T8964" s="27">
        <v>41366</v>
      </c>
      <c r="V8964">
        <v>1</v>
      </c>
      <c r="W8964" t="s">
        <v>32</v>
      </c>
      <c r="X8964" t="s">
        <v>806</v>
      </c>
      <c r="Y8964">
        <v>0</v>
      </c>
      <c r="AB8964" t="s">
        <v>237</v>
      </c>
      <c r="AH8964">
        <v>0</v>
      </c>
      <c r="AN8964" t="s">
        <v>238</v>
      </c>
      <c r="AO8964">
        <v>8</v>
      </c>
      <c r="AP8964" t="s">
        <v>269</v>
      </c>
      <c r="AQ8964" s="27">
        <v>41367</v>
      </c>
      <c r="AR8964" t="s">
        <v>240</v>
      </c>
      <c r="AS8964">
        <v>8</v>
      </c>
      <c r="AT8964" t="s">
        <v>269</v>
      </c>
      <c r="AU8964" s="27">
        <v>41367</v>
      </c>
    </row>
    <row r="8965" spans="1:47" x14ac:dyDescent="0.2">
      <c r="A8965">
        <v>8964</v>
      </c>
      <c r="B8965" t="s">
        <v>28930</v>
      </c>
      <c r="C8965" t="s">
        <v>2159</v>
      </c>
      <c r="D8965" t="s">
        <v>5807</v>
      </c>
      <c r="E8965" s="27">
        <v>41721</v>
      </c>
      <c r="F8965" t="s">
        <v>233</v>
      </c>
      <c r="G8965" s="27">
        <v>28458</v>
      </c>
      <c r="H8965">
        <v>38</v>
      </c>
      <c r="I8965" t="s">
        <v>244</v>
      </c>
      <c r="J8965" t="s">
        <v>250</v>
      </c>
      <c r="K8965">
        <v>0</v>
      </c>
      <c r="L8965">
        <v>4</v>
      </c>
      <c r="M8965">
        <v>0</v>
      </c>
      <c r="N8965">
        <v>0</v>
      </c>
      <c r="O8965">
        <v>17</v>
      </c>
      <c r="P8965">
        <v>-1</v>
      </c>
      <c r="Q8965" s="28">
        <v>41720.238888888889</v>
      </c>
      <c r="R8965" s="28">
        <v>41721.381944444445</v>
      </c>
      <c r="S8965" t="s">
        <v>28931</v>
      </c>
      <c r="T8965" s="27">
        <v>41720</v>
      </c>
      <c r="V8965">
        <v>1</v>
      </c>
      <c r="W8965" t="s">
        <v>36</v>
      </c>
      <c r="X8965" t="s">
        <v>279</v>
      </c>
      <c r="Y8965">
        <v>1</v>
      </c>
      <c r="AA8965" t="s">
        <v>28932</v>
      </c>
      <c r="AB8965" t="s">
        <v>32</v>
      </c>
      <c r="AC8965">
        <v>0</v>
      </c>
      <c r="AD8965" s="27">
        <v>42322</v>
      </c>
      <c r="AE8965" t="s">
        <v>28933</v>
      </c>
      <c r="AF8965" s="27">
        <v>42322</v>
      </c>
      <c r="AG8965" s="27">
        <v>42323</v>
      </c>
      <c r="AH8965">
        <v>0</v>
      </c>
      <c r="AN8965" t="s">
        <v>238</v>
      </c>
      <c r="AO8965">
        <v>1</v>
      </c>
      <c r="AP8965" t="s">
        <v>239</v>
      </c>
      <c r="AQ8965" s="27">
        <v>41721</v>
      </c>
      <c r="AR8965" t="s">
        <v>240</v>
      </c>
      <c r="AS8965">
        <v>4</v>
      </c>
      <c r="AT8965" t="s">
        <v>239</v>
      </c>
      <c r="AU8965" s="27">
        <v>41721</v>
      </c>
    </row>
    <row r="8966" spans="1:47" x14ac:dyDescent="0.2">
      <c r="A8966">
        <v>8965</v>
      </c>
      <c r="B8966" t="s">
        <v>28934</v>
      </c>
      <c r="C8966" t="s">
        <v>14006</v>
      </c>
      <c r="D8966" t="s">
        <v>3540</v>
      </c>
      <c r="E8966" s="27">
        <v>41943</v>
      </c>
      <c r="F8966" t="s">
        <v>294</v>
      </c>
      <c r="G8966" s="27">
        <v>24825</v>
      </c>
      <c r="H8966">
        <v>48</v>
      </c>
      <c r="I8966" t="s">
        <v>234</v>
      </c>
      <c r="J8966" t="s">
        <v>245</v>
      </c>
      <c r="K8966">
        <v>0</v>
      </c>
      <c r="L8966">
        <v>4</v>
      </c>
      <c r="M8966">
        <v>0</v>
      </c>
      <c r="N8966">
        <v>0</v>
      </c>
      <c r="O8966">
        <v>4</v>
      </c>
      <c r="P8966">
        <v>0</v>
      </c>
      <c r="Q8966" s="28">
        <v>41943.125694444447</v>
      </c>
      <c r="R8966" s="28">
        <v>41943.38958333333</v>
      </c>
      <c r="S8966" t="s">
        <v>28935</v>
      </c>
      <c r="T8966" s="27">
        <v>41943</v>
      </c>
      <c r="V8966">
        <v>0</v>
      </c>
      <c r="W8966" t="s">
        <v>32</v>
      </c>
      <c r="X8966" t="s">
        <v>261</v>
      </c>
      <c r="Y8966">
        <v>0</v>
      </c>
      <c r="AB8966" t="s">
        <v>237</v>
      </c>
      <c r="AH8966">
        <v>0</v>
      </c>
      <c r="AN8966" t="s">
        <v>238</v>
      </c>
      <c r="AO8966">
        <v>1</v>
      </c>
      <c r="AP8966" t="s">
        <v>239</v>
      </c>
      <c r="AQ8966" s="27">
        <v>41943</v>
      </c>
      <c r="AR8966" t="s">
        <v>240</v>
      </c>
      <c r="AS8966">
        <v>4</v>
      </c>
      <c r="AT8966" t="s">
        <v>239</v>
      </c>
      <c r="AU8966" s="27">
        <v>41943</v>
      </c>
    </row>
    <row r="8967" spans="1:47" x14ac:dyDescent="0.2">
      <c r="A8967">
        <v>8966</v>
      </c>
      <c r="B8967" t="s">
        <v>28936</v>
      </c>
      <c r="C8967" t="s">
        <v>28937</v>
      </c>
      <c r="D8967" t="s">
        <v>456</v>
      </c>
      <c r="E8967" s="27">
        <v>41410</v>
      </c>
      <c r="F8967" t="s">
        <v>233</v>
      </c>
      <c r="G8967" s="27">
        <v>33316</v>
      </c>
      <c r="H8967">
        <v>25</v>
      </c>
      <c r="I8967" t="s">
        <v>244</v>
      </c>
      <c r="J8967" t="s">
        <v>250</v>
      </c>
      <c r="K8967">
        <v>0</v>
      </c>
      <c r="L8967">
        <v>2</v>
      </c>
      <c r="M8967">
        <v>0</v>
      </c>
      <c r="N8967">
        <v>0</v>
      </c>
      <c r="O8967">
        <v>0</v>
      </c>
      <c r="W8967" t="s">
        <v>237</v>
      </c>
      <c r="Y8967">
        <v>-1</v>
      </c>
      <c r="AB8967" t="s">
        <v>237</v>
      </c>
      <c r="AH8967">
        <v>0</v>
      </c>
      <c r="AN8967" t="s">
        <v>238</v>
      </c>
      <c r="AO8967">
        <v>3</v>
      </c>
      <c r="AP8967" t="s">
        <v>239</v>
      </c>
      <c r="AQ8967" s="27">
        <v>41410</v>
      </c>
      <c r="AR8967" t="s">
        <v>240</v>
      </c>
      <c r="AS8967">
        <v>2</v>
      </c>
      <c r="AT8967" t="s">
        <v>239</v>
      </c>
      <c r="AU8967" s="27">
        <v>41410</v>
      </c>
    </row>
    <row r="8968" spans="1:47" x14ac:dyDescent="0.2">
      <c r="A8968">
        <v>8967</v>
      </c>
      <c r="B8968" t="s">
        <v>28938</v>
      </c>
      <c r="C8968" t="s">
        <v>986</v>
      </c>
      <c r="D8968" t="s">
        <v>4096</v>
      </c>
      <c r="E8968" s="27">
        <v>41428</v>
      </c>
      <c r="F8968" t="s">
        <v>233</v>
      </c>
      <c r="G8968" s="27">
        <v>18942</v>
      </c>
      <c r="H8968">
        <v>64</v>
      </c>
      <c r="I8968" t="s">
        <v>234</v>
      </c>
      <c r="J8968" t="s">
        <v>353</v>
      </c>
      <c r="K8968">
        <v>0</v>
      </c>
      <c r="L8968">
        <v>1</v>
      </c>
      <c r="M8968">
        <v>0</v>
      </c>
      <c r="N8968">
        <v>0</v>
      </c>
      <c r="O8968">
        <v>1</v>
      </c>
      <c r="P8968">
        <v>-2</v>
      </c>
      <c r="Q8968" s="28">
        <v>41426.427083333336</v>
      </c>
      <c r="R8968" s="28">
        <v>41427.35</v>
      </c>
      <c r="S8968" t="s">
        <v>28939</v>
      </c>
      <c r="T8968" s="27">
        <v>41426</v>
      </c>
      <c r="V8968">
        <v>2</v>
      </c>
      <c r="W8968" t="s">
        <v>36</v>
      </c>
      <c r="X8968" t="s">
        <v>1170</v>
      </c>
      <c r="Y8968">
        <v>0</v>
      </c>
      <c r="AB8968" t="s">
        <v>237</v>
      </c>
      <c r="AH8968">
        <v>0</v>
      </c>
      <c r="AN8968" t="s">
        <v>238</v>
      </c>
      <c r="AO8968">
        <v>1</v>
      </c>
      <c r="AP8968" t="s">
        <v>239</v>
      </c>
      <c r="AQ8968" s="27">
        <v>41428</v>
      </c>
      <c r="AR8968" t="s">
        <v>240</v>
      </c>
      <c r="AS8968">
        <v>1</v>
      </c>
      <c r="AT8968" t="s">
        <v>239</v>
      </c>
      <c r="AU8968" s="27">
        <v>41428</v>
      </c>
    </row>
    <row r="8969" spans="1:47" x14ac:dyDescent="0.2">
      <c r="A8969">
        <v>8968</v>
      </c>
      <c r="B8969" t="s">
        <v>28940</v>
      </c>
      <c r="C8969" t="s">
        <v>28941</v>
      </c>
      <c r="D8969" t="s">
        <v>830</v>
      </c>
      <c r="E8969" s="27">
        <v>41501</v>
      </c>
      <c r="F8969" t="s">
        <v>233</v>
      </c>
      <c r="G8969" s="27">
        <v>34390</v>
      </c>
      <c r="H8969">
        <v>22</v>
      </c>
      <c r="I8969" t="s">
        <v>259</v>
      </c>
      <c r="J8969" t="s">
        <v>250</v>
      </c>
      <c r="K8969">
        <v>0</v>
      </c>
      <c r="L8969">
        <v>3</v>
      </c>
      <c r="M8969">
        <v>0</v>
      </c>
      <c r="N8969">
        <v>0</v>
      </c>
      <c r="O8969">
        <v>1</v>
      </c>
      <c r="P8969">
        <v>-29</v>
      </c>
      <c r="Q8969" s="28">
        <v>41472.320138888892</v>
      </c>
      <c r="R8969" s="28">
        <v>41501.448611111111</v>
      </c>
      <c r="S8969" t="s">
        <v>28942</v>
      </c>
      <c r="T8969" s="27">
        <v>41472</v>
      </c>
      <c r="V8969">
        <v>29</v>
      </c>
      <c r="W8969" t="s">
        <v>32</v>
      </c>
      <c r="X8969" t="s">
        <v>359</v>
      </c>
      <c r="Y8969">
        <v>0</v>
      </c>
      <c r="AB8969" t="s">
        <v>237</v>
      </c>
      <c r="AH8969">
        <v>0</v>
      </c>
      <c r="AN8969" t="s">
        <v>238</v>
      </c>
      <c r="AO8969">
        <v>5</v>
      </c>
      <c r="AP8969" t="s">
        <v>246</v>
      </c>
      <c r="AQ8969" s="27">
        <v>41501</v>
      </c>
      <c r="AR8969" t="s">
        <v>240</v>
      </c>
      <c r="AS8969">
        <v>3</v>
      </c>
      <c r="AT8969" t="s">
        <v>239</v>
      </c>
      <c r="AU8969" s="27">
        <v>41501</v>
      </c>
    </row>
    <row r="8970" spans="1:47" x14ac:dyDescent="0.2">
      <c r="A8970">
        <v>8969</v>
      </c>
      <c r="B8970" t="s">
        <v>28943</v>
      </c>
      <c r="C8970" t="s">
        <v>28944</v>
      </c>
      <c r="D8970" t="s">
        <v>4874</v>
      </c>
      <c r="E8970" s="27">
        <v>41897</v>
      </c>
      <c r="F8970" t="s">
        <v>233</v>
      </c>
      <c r="G8970" s="27">
        <v>34166</v>
      </c>
      <c r="H8970">
        <v>22</v>
      </c>
      <c r="I8970" t="s">
        <v>259</v>
      </c>
      <c r="J8970" t="s">
        <v>250</v>
      </c>
      <c r="K8970">
        <v>0</v>
      </c>
      <c r="L8970">
        <v>5</v>
      </c>
      <c r="M8970">
        <v>0</v>
      </c>
      <c r="N8970">
        <v>0</v>
      </c>
      <c r="O8970">
        <v>1</v>
      </c>
      <c r="P8970">
        <v>-1</v>
      </c>
      <c r="Q8970" s="28">
        <v>41896.368750000001</v>
      </c>
      <c r="R8970" s="28">
        <v>41901.371527777781</v>
      </c>
      <c r="S8970" t="s">
        <v>28945</v>
      </c>
      <c r="T8970" s="27">
        <v>41896</v>
      </c>
      <c r="V8970">
        <v>1</v>
      </c>
      <c r="W8970" t="s">
        <v>32</v>
      </c>
      <c r="X8970" t="s">
        <v>847</v>
      </c>
      <c r="Y8970">
        <v>1</v>
      </c>
      <c r="AA8970" t="s">
        <v>28946</v>
      </c>
      <c r="AB8970" t="s">
        <v>36</v>
      </c>
      <c r="AC8970">
        <v>0</v>
      </c>
      <c r="AD8970" s="27">
        <v>42264</v>
      </c>
      <c r="AE8970" t="s">
        <v>1508</v>
      </c>
      <c r="AF8970" s="27">
        <v>42264</v>
      </c>
      <c r="AG8970" s="27">
        <v>42304</v>
      </c>
      <c r="AH8970">
        <v>0</v>
      </c>
      <c r="AN8970" t="s">
        <v>238</v>
      </c>
      <c r="AO8970">
        <v>5</v>
      </c>
      <c r="AP8970" t="s">
        <v>246</v>
      </c>
      <c r="AQ8970" s="27">
        <v>41897</v>
      </c>
      <c r="AR8970" t="s">
        <v>240</v>
      </c>
      <c r="AS8970">
        <v>5</v>
      </c>
      <c r="AT8970" t="s">
        <v>246</v>
      </c>
      <c r="AU8970" s="27">
        <v>41897</v>
      </c>
    </row>
    <row r="8971" spans="1:47" x14ac:dyDescent="0.2">
      <c r="A8971">
        <v>8970</v>
      </c>
      <c r="B8971" t="s">
        <v>28947</v>
      </c>
      <c r="C8971" t="s">
        <v>2424</v>
      </c>
      <c r="D8971" t="s">
        <v>28948</v>
      </c>
      <c r="E8971" s="27">
        <v>41904</v>
      </c>
      <c r="F8971" t="s">
        <v>233</v>
      </c>
      <c r="G8971" s="27">
        <v>17221</v>
      </c>
      <c r="H8971">
        <v>69</v>
      </c>
      <c r="I8971" t="s">
        <v>234</v>
      </c>
      <c r="J8971" t="s">
        <v>245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-7</v>
      </c>
      <c r="Q8971" s="28">
        <v>41897.422222222223</v>
      </c>
      <c r="R8971" s="28">
        <v>41900.177083333336</v>
      </c>
      <c r="S8971" t="s">
        <v>28949</v>
      </c>
      <c r="T8971" s="27">
        <v>41897</v>
      </c>
      <c r="V8971">
        <v>7</v>
      </c>
      <c r="W8971" t="s">
        <v>36</v>
      </c>
      <c r="X8971" t="s">
        <v>263</v>
      </c>
      <c r="Y8971">
        <v>1</v>
      </c>
      <c r="AA8971" t="s">
        <v>28950</v>
      </c>
      <c r="AB8971" t="s">
        <v>36</v>
      </c>
      <c r="AC8971">
        <v>0</v>
      </c>
      <c r="AD8971" s="27">
        <v>42102</v>
      </c>
      <c r="AE8971" t="s">
        <v>2030</v>
      </c>
      <c r="AF8971" s="27">
        <v>42102</v>
      </c>
      <c r="AG8971" s="27">
        <v>42104</v>
      </c>
      <c r="AH8971">
        <v>0</v>
      </c>
      <c r="AN8971" t="s">
        <v>238</v>
      </c>
      <c r="AO8971">
        <v>1</v>
      </c>
      <c r="AP8971" t="s">
        <v>239</v>
      </c>
      <c r="AQ8971" s="27">
        <v>41904</v>
      </c>
      <c r="AR8971" t="s">
        <v>240</v>
      </c>
      <c r="AS8971">
        <v>1</v>
      </c>
      <c r="AT8971" t="s">
        <v>239</v>
      </c>
      <c r="AU8971" s="27">
        <v>41904</v>
      </c>
    </row>
    <row r="8972" spans="1:47" x14ac:dyDescent="0.2">
      <c r="A8972">
        <v>8971</v>
      </c>
      <c r="B8972" t="s">
        <v>28951</v>
      </c>
      <c r="C8972" t="s">
        <v>28952</v>
      </c>
      <c r="D8972" t="s">
        <v>6324</v>
      </c>
      <c r="E8972" s="27">
        <v>41701</v>
      </c>
      <c r="F8972" t="s">
        <v>233</v>
      </c>
      <c r="G8972" s="27">
        <v>32876</v>
      </c>
      <c r="H8972">
        <v>26</v>
      </c>
      <c r="I8972" t="s">
        <v>244</v>
      </c>
      <c r="J8972" t="s">
        <v>250</v>
      </c>
      <c r="K8972">
        <v>0</v>
      </c>
      <c r="L8972">
        <v>4</v>
      </c>
      <c r="M8972">
        <v>0</v>
      </c>
      <c r="N8972">
        <v>0</v>
      </c>
      <c r="O8972">
        <v>2</v>
      </c>
      <c r="P8972">
        <v>-23</v>
      </c>
      <c r="Q8972" s="28">
        <v>41678.299305555556</v>
      </c>
      <c r="R8972" s="28">
        <v>41679.05972222222</v>
      </c>
      <c r="S8972" t="s">
        <v>28953</v>
      </c>
      <c r="T8972" s="27">
        <v>41678</v>
      </c>
      <c r="V8972">
        <v>23</v>
      </c>
      <c r="W8972" t="s">
        <v>32</v>
      </c>
      <c r="X8972" t="s">
        <v>583</v>
      </c>
      <c r="Y8972">
        <v>0</v>
      </c>
      <c r="AB8972" t="s">
        <v>237</v>
      </c>
      <c r="AH8972">
        <v>0</v>
      </c>
      <c r="AN8972" t="s">
        <v>238</v>
      </c>
      <c r="AO8972">
        <v>4</v>
      </c>
      <c r="AP8972" t="s">
        <v>239</v>
      </c>
      <c r="AQ8972" s="27">
        <v>41701</v>
      </c>
      <c r="AR8972" t="s">
        <v>240</v>
      </c>
      <c r="AS8972">
        <v>4</v>
      </c>
      <c r="AT8972" t="s">
        <v>239</v>
      </c>
      <c r="AU8972" s="27">
        <v>41701</v>
      </c>
    </row>
    <row r="8973" spans="1:47" x14ac:dyDescent="0.2">
      <c r="A8973">
        <v>8972</v>
      </c>
      <c r="B8973" t="s">
        <v>28954</v>
      </c>
      <c r="C8973" t="s">
        <v>28955</v>
      </c>
      <c r="D8973" t="s">
        <v>2425</v>
      </c>
      <c r="E8973" s="27">
        <v>41675</v>
      </c>
      <c r="F8973" t="s">
        <v>294</v>
      </c>
      <c r="G8973" s="27">
        <v>32391</v>
      </c>
      <c r="H8973">
        <v>27</v>
      </c>
      <c r="I8973" t="s">
        <v>244</v>
      </c>
      <c r="J8973" t="s">
        <v>250</v>
      </c>
      <c r="K8973">
        <v>0</v>
      </c>
      <c r="L8973">
        <v>6</v>
      </c>
      <c r="M8973">
        <v>0</v>
      </c>
      <c r="N8973">
        <v>0</v>
      </c>
      <c r="O8973">
        <v>1</v>
      </c>
      <c r="P8973">
        <v>-1</v>
      </c>
      <c r="Q8973" s="28">
        <v>41674.355555555558</v>
      </c>
      <c r="R8973" s="28">
        <v>41690.384722222225</v>
      </c>
      <c r="S8973" t="s">
        <v>28956</v>
      </c>
      <c r="T8973" s="27">
        <v>41674</v>
      </c>
      <c r="V8973">
        <v>1</v>
      </c>
      <c r="W8973" t="s">
        <v>36</v>
      </c>
      <c r="X8973" t="s">
        <v>279</v>
      </c>
      <c r="Y8973">
        <v>1</v>
      </c>
      <c r="AA8973" t="s">
        <v>28957</v>
      </c>
      <c r="AB8973" t="s">
        <v>36</v>
      </c>
      <c r="AC8973">
        <v>0</v>
      </c>
      <c r="AD8973" s="27">
        <v>42007</v>
      </c>
      <c r="AE8973" t="s">
        <v>404</v>
      </c>
      <c r="AF8973" s="27">
        <v>42007</v>
      </c>
      <c r="AG8973" s="27">
        <v>42008</v>
      </c>
      <c r="AH8973">
        <v>0</v>
      </c>
      <c r="AN8973" t="s">
        <v>238</v>
      </c>
      <c r="AO8973">
        <v>4</v>
      </c>
      <c r="AP8973" t="s">
        <v>239</v>
      </c>
      <c r="AQ8973" s="27">
        <v>41675</v>
      </c>
      <c r="AR8973" t="s">
        <v>240</v>
      </c>
      <c r="AS8973">
        <v>6</v>
      </c>
      <c r="AT8973" t="s">
        <v>246</v>
      </c>
      <c r="AU8973" s="27">
        <v>41675</v>
      </c>
    </row>
    <row r="8974" spans="1:47" x14ac:dyDescent="0.2">
      <c r="A8974">
        <v>8973</v>
      </c>
      <c r="B8974" t="s">
        <v>28958</v>
      </c>
      <c r="C8974" t="s">
        <v>292</v>
      </c>
      <c r="D8974" t="s">
        <v>28959</v>
      </c>
      <c r="E8974" s="27">
        <v>41304</v>
      </c>
      <c r="F8974" t="s">
        <v>294</v>
      </c>
      <c r="G8974" s="27">
        <v>31507</v>
      </c>
      <c r="H8974">
        <v>30</v>
      </c>
      <c r="I8974" t="s">
        <v>244</v>
      </c>
      <c r="J8974" t="s">
        <v>245</v>
      </c>
      <c r="K8974">
        <v>0</v>
      </c>
      <c r="L8974">
        <v>6</v>
      </c>
      <c r="M8974">
        <v>0</v>
      </c>
      <c r="N8974">
        <v>0</v>
      </c>
      <c r="O8974">
        <v>1</v>
      </c>
      <c r="P8974">
        <v>40</v>
      </c>
      <c r="Q8974" s="28">
        <v>41344.504861111112</v>
      </c>
      <c r="R8974" s="28">
        <v>41352.472222222219</v>
      </c>
      <c r="S8974" t="s">
        <v>28960</v>
      </c>
      <c r="T8974" s="27">
        <v>41088</v>
      </c>
      <c r="V8974">
        <v>216</v>
      </c>
      <c r="W8974" t="s">
        <v>36</v>
      </c>
      <c r="X8974" t="s">
        <v>474</v>
      </c>
      <c r="Y8974">
        <v>0</v>
      </c>
      <c r="AB8974" t="s">
        <v>237</v>
      </c>
      <c r="AH8974">
        <v>0</v>
      </c>
      <c r="AN8974" t="s">
        <v>238</v>
      </c>
      <c r="AO8974">
        <v>2</v>
      </c>
      <c r="AP8974" t="s">
        <v>239</v>
      </c>
      <c r="AQ8974" s="27">
        <v>41304</v>
      </c>
      <c r="AR8974" t="s">
        <v>240</v>
      </c>
      <c r="AS8974">
        <v>6</v>
      </c>
      <c r="AT8974" t="s">
        <v>246</v>
      </c>
      <c r="AU8974" s="27">
        <v>41304</v>
      </c>
    </row>
    <row r="8975" spans="1:47" x14ac:dyDescent="0.2">
      <c r="A8975">
        <v>8974</v>
      </c>
      <c r="B8975" t="s">
        <v>28961</v>
      </c>
      <c r="C8975" t="s">
        <v>28962</v>
      </c>
      <c r="D8975" t="s">
        <v>5448</v>
      </c>
      <c r="E8975" s="27">
        <v>41394</v>
      </c>
      <c r="F8975" t="s">
        <v>233</v>
      </c>
      <c r="G8975" s="27">
        <v>34359</v>
      </c>
      <c r="H8975">
        <v>22</v>
      </c>
      <c r="I8975" t="s">
        <v>259</v>
      </c>
      <c r="J8975" t="s">
        <v>250</v>
      </c>
      <c r="K8975">
        <v>0</v>
      </c>
      <c r="L8975">
        <v>8</v>
      </c>
      <c r="M8975">
        <v>0</v>
      </c>
      <c r="N8975">
        <v>0</v>
      </c>
      <c r="O8975">
        <v>2</v>
      </c>
      <c r="P8975">
        <v>-1</v>
      </c>
      <c r="Q8975" s="28">
        <v>41393.186111111114</v>
      </c>
      <c r="R8975" s="28">
        <v>41394.303472222222</v>
      </c>
      <c r="S8975" t="s">
        <v>28963</v>
      </c>
      <c r="T8975" s="27">
        <v>41393</v>
      </c>
      <c r="V8975">
        <v>1</v>
      </c>
      <c r="W8975" t="s">
        <v>32</v>
      </c>
      <c r="X8975" t="s">
        <v>2367</v>
      </c>
      <c r="Y8975">
        <v>1</v>
      </c>
      <c r="AA8975" t="s">
        <v>28964</v>
      </c>
      <c r="AB8975" t="s">
        <v>36</v>
      </c>
      <c r="AD8975" s="27">
        <v>42142</v>
      </c>
      <c r="AE8975" t="s">
        <v>392</v>
      </c>
      <c r="AH8975">
        <v>1</v>
      </c>
      <c r="AJ8975" t="s">
        <v>28965</v>
      </c>
      <c r="AK8975" t="s">
        <v>462</v>
      </c>
      <c r="AL8975" s="27">
        <v>42209</v>
      </c>
      <c r="AM8975" t="s">
        <v>279</v>
      </c>
      <c r="AN8975" t="s">
        <v>238</v>
      </c>
      <c r="AO8975">
        <v>8</v>
      </c>
      <c r="AP8975" t="s">
        <v>269</v>
      </c>
      <c r="AQ8975" s="27">
        <v>41394</v>
      </c>
      <c r="AR8975" t="s">
        <v>240</v>
      </c>
      <c r="AS8975">
        <v>8</v>
      </c>
      <c r="AT8975" t="s">
        <v>269</v>
      </c>
      <c r="AU8975" s="27">
        <v>41394</v>
      </c>
    </row>
    <row r="8976" spans="1:47" x14ac:dyDescent="0.2">
      <c r="A8976">
        <v>8975</v>
      </c>
      <c r="B8976" t="s">
        <v>28966</v>
      </c>
      <c r="C8976" t="s">
        <v>7108</v>
      </c>
      <c r="D8976" t="s">
        <v>28967</v>
      </c>
      <c r="E8976" s="27">
        <v>41729</v>
      </c>
      <c r="F8976" t="s">
        <v>233</v>
      </c>
      <c r="G8976" s="27">
        <v>31992</v>
      </c>
      <c r="H8976">
        <v>28</v>
      </c>
      <c r="I8976" t="s">
        <v>244</v>
      </c>
      <c r="J8976" t="s">
        <v>245</v>
      </c>
      <c r="K8976">
        <v>0</v>
      </c>
      <c r="L8976">
        <v>5</v>
      </c>
      <c r="M8976">
        <v>0</v>
      </c>
      <c r="N8976">
        <v>0</v>
      </c>
      <c r="O8976">
        <v>5</v>
      </c>
      <c r="P8976">
        <v>-32</v>
      </c>
      <c r="Q8976" s="28">
        <v>41697.220138888886</v>
      </c>
      <c r="R8976" s="28">
        <v>41705.37777777778</v>
      </c>
      <c r="S8976" t="s">
        <v>28968</v>
      </c>
      <c r="U8976" s="27">
        <v>41697</v>
      </c>
      <c r="V8976">
        <v>32</v>
      </c>
      <c r="W8976" t="s">
        <v>32</v>
      </c>
      <c r="X8976" t="s">
        <v>274</v>
      </c>
      <c r="Y8976">
        <v>0</v>
      </c>
      <c r="AB8976" t="s">
        <v>237</v>
      </c>
      <c r="AH8976">
        <v>0</v>
      </c>
      <c r="AN8976" t="s">
        <v>238</v>
      </c>
      <c r="AO8976">
        <v>2</v>
      </c>
      <c r="AP8976" t="s">
        <v>239</v>
      </c>
      <c r="AQ8976" s="27">
        <v>41729</v>
      </c>
      <c r="AR8976" t="s">
        <v>240</v>
      </c>
      <c r="AS8976">
        <v>5</v>
      </c>
      <c r="AT8976" t="s">
        <v>246</v>
      </c>
      <c r="AU8976" s="27">
        <v>41729</v>
      </c>
    </row>
    <row r="8977" spans="1:47" x14ac:dyDescent="0.2">
      <c r="A8977">
        <v>8976</v>
      </c>
      <c r="B8977" t="s">
        <v>28969</v>
      </c>
      <c r="C8977" t="s">
        <v>5512</v>
      </c>
      <c r="D8977" t="s">
        <v>28970</v>
      </c>
      <c r="E8977" s="27">
        <v>41630</v>
      </c>
      <c r="F8977" t="s">
        <v>294</v>
      </c>
      <c r="G8977" s="27">
        <v>26447</v>
      </c>
      <c r="H8977">
        <v>43</v>
      </c>
      <c r="I8977" t="s">
        <v>244</v>
      </c>
      <c r="J8977" t="s">
        <v>245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 s="28">
        <v>41630.105555555558</v>
      </c>
      <c r="R8977" s="28">
        <v>41631.069444444445</v>
      </c>
      <c r="S8977" t="s">
        <v>28971</v>
      </c>
      <c r="T8977" s="27">
        <v>41629</v>
      </c>
      <c r="V8977">
        <v>1</v>
      </c>
      <c r="W8977" t="s">
        <v>32</v>
      </c>
      <c r="X8977" t="s">
        <v>729</v>
      </c>
      <c r="Y8977">
        <v>0</v>
      </c>
      <c r="AB8977" t="s">
        <v>237</v>
      </c>
      <c r="AH8977">
        <v>0</v>
      </c>
      <c r="AN8977" t="s">
        <v>238</v>
      </c>
      <c r="AO8977">
        <v>1</v>
      </c>
      <c r="AP8977" t="s">
        <v>239</v>
      </c>
      <c r="AQ8977" s="27">
        <v>41630</v>
      </c>
      <c r="AR8977" t="s">
        <v>240</v>
      </c>
      <c r="AS8977">
        <v>1</v>
      </c>
      <c r="AT8977" t="s">
        <v>239</v>
      </c>
      <c r="AU8977" s="27">
        <v>41630</v>
      </c>
    </row>
    <row r="8978" spans="1:47" x14ac:dyDescent="0.2">
      <c r="A8978">
        <v>8977</v>
      </c>
      <c r="B8978" t="s">
        <v>28972</v>
      </c>
      <c r="C8978" t="s">
        <v>849</v>
      </c>
      <c r="D8978" t="s">
        <v>28973</v>
      </c>
      <c r="E8978" s="27">
        <v>42004</v>
      </c>
      <c r="F8978" t="s">
        <v>233</v>
      </c>
      <c r="G8978" s="27">
        <v>31998</v>
      </c>
      <c r="H8978">
        <v>28</v>
      </c>
      <c r="I8978" t="s">
        <v>244</v>
      </c>
      <c r="J8978" t="s">
        <v>250</v>
      </c>
      <c r="K8978">
        <v>0</v>
      </c>
      <c r="L8978">
        <v>7</v>
      </c>
      <c r="M8978">
        <v>0</v>
      </c>
      <c r="N8978">
        <v>0</v>
      </c>
      <c r="O8978">
        <v>5</v>
      </c>
      <c r="P8978">
        <v>-1</v>
      </c>
      <c r="Q8978" s="28">
        <v>42003.296527777777</v>
      </c>
      <c r="R8978" s="28">
        <v>42089.225694444445</v>
      </c>
      <c r="S8978" t="s">
        <v>28974</v>
      </c>
      <c r="T8978" s="27">
        <v>42003</v>
      </c>
      <c r="V8978">
        <v>1</v>
      </c>
      <c r="W8978" t="s">
        <v>32</v>
      </c>
      <c r="X8978" t="s">
        <v>402</v>
      </c>
      <c r="Y8978">
        <v>0</v>
      </c>
      <c r="AB8978" t="s">
        <v>237</v>
      </c>
      <c r="AH8978">
        <v>0</v>
      </c>
      <c r="AN8978" t="s">
        <v>238</v>
      </c>
      <c r="AO8978">
        <v>3</v>
      </c>
      <c r="AP8978" t="s">
        <v>239</v>
      </c>
      <c r="AQ8978" s="27">
        <v>42004</v>
      </c>
      <c r="AR8978" t="s">
        <v>240</v>
      </c>
      <c r="AS8978">
        <v>7</v>
      </c>
      <c r="AT8978" t="s">
        <v>246</v>
      </c>
      <c r="AU8978" s="27">
        <v>42004</v>
      </c>
    </row>
    <row r="8979" spans="1:47" x14ac:dyDescent="0.2">
      <c r="A8979">
        <v>8978</v>
      </c>
      <c r="B8979" t="s">
        <v>28975</v>
      </c>
      <c r="C8979" t="s">
        <v>1188</v>
      </c>
      <c r="D8979" t="s">
        <v>28976</v>
      </c>
      <c r="E8979" s="27">
        <v>41670</v>
      </c>
      <c r="F8979" t="s">
        <v>294</v>
      </c>
      <c r="G8979" s="27">
        <v>31790</v>
      </c>
      <c r="H8979">
        <v>29</v>
      </c>
      <c r="I8979" t="s">
        <v>244</v>
      </c>
      <c r="J8979" t="s">
        <v>250</v>
      </c>
      <c r="K8979">
        <v>0</v>
      </c>
      <c r="L8979">
        <v>9</v>
      </c>
      <c r="M8979">
        <v>0</v>
      </c>
      <c r="N8979">
        <v>0</v>
      </c>
      <c r="O8979">
        <v>0</v>
      </c>
      <c r="W8979" t="s">
        <v>237</v>
      </c>
      <c r="Y8979">
        <v>-1</v>
      </c>
      <c r="AB8979" t="s">
        <v>237</v>
      </c>
      <c r="AH8979">
        <v>0</v>
      </c>
      <c r="AN8979" t="s">
        <v>238</v>
      </c>
      <c r="AO8979">
        <v>5</v>
      </c>
      <c r="AP8979" t="s">
        <v>246</v>
      </c>
      <c r="AQ8979" s="27">
        <v>41670</v>
      </c>
      <c r="AR8979" t="s">
        <v>240</v>
      </c>
      <c r="AS8979">
        <v>9</v>
      </c>
      <c r="AT8979" t="s">
        <v>269</v>
      </c>
      <c r="AU8979" s="27">
        <v>41670</v>
      </c>
    </row>
    <row r="8980" spans="1:47" x14ac:dyDescent="0.2">
      <c r="A8980">
        <v>8979</v>
      </c>
      <c r="B8980" t="s">
        <v>28977</v>
      </c>
      <c r="C8980" t="s">
        <v>242</v>
      </c>
      <c r="D8980" t="s">
        <v>5198</v>
      </c>
      <c r="E8980" s="27">
        <v>41456</v>
      </c>
      <c r="F8980" t="s">
        <v>233</v>
      </c>
      <c r="G8980" s="27">
        <v>24474</v>
      </c>
      <c r="H8980">
        <v>49</v>
      </c>
      <c r="I8980" t="s">
        <v>234</v>
      </c>
      <c r="J8980" t="s">
        <v>250</v>
      </c>
      <c r="K8980">
        <v>0</v>
      </c>
      <c r="L8980">
        <v>4</v>
      </c>
      <c r="M8980">
        <v>0</v>
      </c>
      <c r="N8980">
        <v>0</v>
      </c>
      <c r="O8980">
        <v>0</v>
      </c>
      <c r="W8980" t="s">
        <v>237</v>
      </c>
      <c r="Y8980">
        <v>-1</v>
      </c>
      <c r="AB8980" t="s">
        <v>237</v>
      </c>
      <c r="AH8980">
        <v>0</v>
      </c>
      <c r="AN8980" t="s">
        <v>238</v>
      </c>
      <c r="AO8980">
        <v>1</v>
      </c>
      <c r="AP8980" t="s">
        <v>239</v>
      </c>
      <c r="AQ8980" s="27">
        <v>41456</v>
      </c>
      <c r="AR8980" t="s">
        <v>240</v>
      </c>
      <c r="AS8980">
        <v>4</v>
      </c>
      <c r="AT8980" t="s">
        <v>239</v>
      </c>
      <c r="AU8980" s="27">
        <v>41456</v>
      </c>
    </row>
    <row r="8981" spans="1:47" x14ac:dyDescent="0.2">
      <c r="A8981">
        <v>8980</v>
      </c>
      <c r="B8981" t="s">
        <v>28978</v>
      </c>
      <c r="C8981" t="s">
        <v>28979</v>
      </c>
      <c r="D8981" t="s">
        <v>28980</v>
      </c>
      <c r="E8981" s="27">
        <v>41298</v>
      </c>
      <c r="F8981" t="s">
        <v>233</v>
      </c>
      <c r="G8981" s="27">
        <v>33466</v>
      </c>
      <c r="H8981">
        <v>24</v>
      </c>
      <c r="I8981" t="s">
        <v>259</v>
      </c>
      <c r="J8981" t="s">
        <v>353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565</v>
      </c>
      <c r="Q8981" s="28">
        <v>41863.254166666666</v>
      </c>
      <c r="R8981" s="28">
        <v>41893.086805555555</v>
      </c>
      <c r="S8981" t="s">
        <v>28981</v>
      </c>
      <c r="T8981" s="27">
        <v>41298</v>
      </c>
      <c r="V8981">
        <v>0</v>
      </c>
      <c r="W8981" t="s">
        <v>32</v>
      </c>
      <c r="X8981" t="s">
        <v>4399</v>
      </c>
      <c r="Y8981">
        <v>1</v>
      </c>
      <c r="AA8981" t="s">
        <v>28982</v>
      </c>
      <c r="AB8981" t="s">
        <v>36</v>
      </c>
      <c r="AC8981">
        <v>0</v>
      </c>
      <c r="AD8981" s="27">
        <v>41863</v>
      </c>
      <c r="AE8981" t="s">
        <v>1508</v>
      </c>
      <c r="AF8981" s="27">
        <v>41863</v>
      </c>
      <c r="AG8981" s="27">
        <v>41893</v>
      </c>
      <c r="AH8981">
        <v>0</v>
      </c>
      <c r="AN8981" t="s">
        <v>238</v>
      </c>
      <c r="AO8981">
        <v>1</v>
      </c>
      <c r="AP8981" t="s">
        <v>239</v>
      </c>
      <c r="AQ8981" s="27">
        <v>41298</v>
      </c>
      <c r="AR8981" t="s">
        <v>240</v>
      </c>
      <c r="AS8981">
        <v>1</v>
      </c>
      <c r="AT8981" t="s">
        <v>239</v>
      </c>
      <c r="AU8981" s="27">
        <v>41298</v>
      </c>
    </row>
    <row r="8982" spans="1:47" x14ac:dyDescent="0.2">
      <c r="A8982">
        <v>8981</v>
      </c>
      <c r="B8982" t="s">
        <v>28983</v>
      </c>
      <c r="C8982" t="s">
        <v>803</v>
      </c>
      <c r="D8982" t="s">
        <v>28984</v>
      </c>
      <c r="E8982" s="27">
        <v>41509</v>
      </c>
      <c r="F8982" t="s">
        <v>233</v>
      </c>
      <c r="G8982" s="27">
        <v>34369</v>
      </c>
      <c r="H8982">
        <v>22</v>
      </c>
      <c r="I8982" t="s">
        <v>259</v>
      </c>
      <c r="J8982" t="s">
        <v>245</v>
      </c>
      <c r="K8982">
        <v>0</v>
      </c>
      <c r="L8982">
        <v>4</v>
      </c>
      <c r="M8982">
        <v>0</v>
      </c>
      <c r="N8982">
        <v>0</v>
      </c>
      <c r="O8982">
        <v>2</v>
      </c>
      <c r="P8982">
        <v>-36</v>
      </c>
      <c r="Q8982" s="28">
        <v>41473.075694444444</v>
      </c>
      <c r="R8982" s="28">
        <v>41473.379861111112</v>
      </c>
      <c r="S8982" t="s">
        <v>28985</v>
      </c>
      <c r="T8982" s="27">
        <v>41473</v>
      </c>
      <c r="V8982">
        <v>36</v>
      </c>
      <c r="W8982" t="s">
        <v>36</v>
      </c>
      <c r="X8982" t="s">
        <v>474</v>
      </c>
      <c r="Y8982">
        <v>1</v>
      </c>
      <c r="AA8982" t="s">
        <v>28986</v>
      </c>
      <c r="AB8982" t="s">
        <v>36</v>
      </c>
      <c r="AC8982">
        <v>34</v>
      </c>
      <c r="AD8982" s="27">
        <v>42179</v>
      </c>
      <c r="AE8982" t="s">
        <v>1508</v>
      </c>
      <c r="AF8982" s="27">
        <v>42213</v>
      </c>
      <c r="AG8982" s="27">
        <v>42222</v>
      </c>
      <c r="AH8982">
        <v>0</v>
      </c>
      <c r="AN8982" t="s">
        <v>238</v>
      </c>
      <c r="AO8982">
        <v>6</v>
      </c>
      <c r="AP8982" t="s">
        <v>246</v>
      </c>
      <c r="AQ8982" s="27">
        <v>41509</v>
      </c>
      <c r="AR8982" t="s">
        <v>240</v>
      </c>
      <c r="AS8982">
        <v>4</v>
      </c>
      <c r="AT8982" t="s">
        <v>239</v>
      </c>
      <c r="AU8982" s="27">
        <v>41509</v>
      </c>
    </row>
    <row r="8983" spans="1:47" x14ac:dyDescent="0.2">
      <c r="A8983">
        <v>8982</v>
      </c>
      <c r="B8983" t="s">
        <v>28987</v>
      </c>
      <c r="C8983" t="s">
        <v>2056</v>
      </c>
      <c r="D8983" t="s">
        <v>20929</v>
      </c>
      <c r="E8983" s="27">
        <v>41287</v>
      </c>
      <c r="F8983" t="s">
        <v>233</v>
      </c>
      <c r="G8983" s="27">
        <v>25613</v>
      </c>
      <c r="H8983">
        <v>46</v>
      </c>
      <c r="I8983" t="s">
        <v>234</v>
      </c>
      <c r="J8983" t="s">
        <v>245</v>
      </c>
      <c r="K8983">
        <v>0</v>
      </c>
      <c r="L8983">
        <v>5</v>
      </c>
      <c r="M8983">
        <v>0</v>
      </c>
      <c r="N8983">
        <v>0</v>
      </c>
      <c r="O8983">
        <v>0</v>
      </c>
      <c r="P8983">
        <v>-1</v>
      </c>
      <c r="Q8983" s="28">
        <v>41286.0625</v>
      </c>
      <c r="R8983" s="28">
        <v>41480.268055555556</v>
      </c>
      <c r="S8983" t="s">
        <v>28988</v>
      </c>
      <c r="T8983" s="27">
        <v>41286</v>
      </c>
      <c r="V8983">
        <v>1</v>
      </c>
      <c r="W8983" t="s">
        <v>32</v>
      </c>
      <c r="X8983" t="s">
        <v>359</v>
      </c>
      <c r="Y8983">
        <v>0</v>
      </c>
      <c r="AB8983" t="s">
        <v>237</v>
      </c>
      <c r="AH8983">
        <v>0</v>
      </c>
      <c r="AN8983" t="s">
        <v>238</v>
      </c>
      <c r="AO8983">
        <v>4</v>
      </c>
      <c r="AP8983" t="s">
        <v>239</v>
      </c>
      <c r="AQ8983" s="27">
        <v>41287</v>
      </c>
      <c r="AR8983" t="s">
        <v>240</v>
      </c>
      <c r="AS8983">
        <v>5</v>
      </c>
      <c r="AT8983" t="s">
        <v>246</v>
      </c>
      <c r="AU8983" s="27">
        <v>41287</v>
      </c>
    </row>
    <row r="8984" spans="1:47" x14ac:dyDescent="0.2">
      <c r="A8984">
        <v>8983</v>
      </c>
      <c r="B8984" t="s">
        <v>28989</v>
      </c>
      <c r="C8984" t="s">
        <v>3284</v>
      </c>
      <c r="D8984" t="s">
        <v>28990</v>
      </c>
      <c r="E8984" s="27">
        <v>41404</v>
      </c>
      <c r="F8984" t="s">
        <v>294</v>
      </c>
      <c r="G8984" s="27">
        <v>22389</v>
      </c>
      <c r="H8984">
        <v>55</v>
      </c>
      <c r="I8984" t="s">
        <v>234</v>
      </c>
      <c r="J8984" t="s">
        <v>245</v>
      </c>
      <c r="K8984">
        <v>0</v>
      </c>
      <c r="L8984">
        <v>1</v>
      </c>
      <c r="M8984">
        <v>0</v>
      </c>
      <c r="N8984">
        <v>0</v>
      </c>
      <c r="O8984">
        <v>0</v>
      </c>
      <c r="P8984">
        <v>-1</v>
      </c>
      <c r="Q8984" s="28">
        <v>41403.427083333336</v>
      </c>
      <c r="R8984" s="28">
        <v>41404.359722222223</v>
      </c>
      <c r="S8984" t="s">
        <v>28991</v>
      </c>
      <c r="T8984" s="27">
        <v>41403</v>
      </c>
      <c r="V8984">
        <v>1</v>
      </c>
      <c r="W8984" t="s">
        <v>36</v>
      </c>
      <c r="X8984" t="s">
        <v>780</v>
      </c>
      <c r="Y8984">
        <v>0</v>
      </c>
      <c r="AB8984" t="s">
        <v>237</v>
      </c>
      <c r="AH8984">
        <v>0</v>
      </c>
      <c r="AN8984" t="s">
        <v>238</v>
      </c>
      <c r="AO8984">
        <v>1</v>
      </c>
      <c r="AP8984" t="s">
        <v>239</v>
      </c>
      <c r="AQ8984" s="27">
        <v>41404</v>
      </c>
      <c r="AR8984" t="s">
        <v>240</v>
      </c>
      <c r="AS8984">
        <v>1</v>
      </c>
      <c r="AT8984" t="s">
        <v>239</v>
      </c>
      <c r="AU8984" s="27">
        <v>41404</v>
      </c>
    </row>
    <row r="8985" spans="1:47" x14ac:dyDescent="0.2">
      <c r="A8985">
        <v>8984</v>
      </c>
      <c r="B8985" t="s">
        <v>28992</v>
      </c>
      <c r="C8985" t="s">
        <v>352</v>
      </c>
      <c r="D8985" t="s">
        <v>1478</v>
      </c>
      <c r="E8985" s="27">
        <v>41493</v>
      </c>
      <c r="F8985" t="s">
        <v>233</v>
      </c>
      <c r="G8985" s="27">
        <v>30056</v>
      </c>
      <c r="H8985">
        <v>34</v>
      </c>
      <c r="I8985" t="s">
        <v>244</v>
      </c>
      <c r="J8985" t="s">
        <v>353</v>
      </c>
      <c r="K8985">
        <v>0</v>
      </c>
      <c r="L8985">
        <v>1</v>
      </c>
      <c r="M8985">
        <v>0</v>
      </c>
      <c r="N8985">
        <v>0</v>
      </c>
      <c r="O8985">
        <v>0</v>
      </c>
      <c r="P8985">
        <v>0</v>
      </c>
      <c r="Q8985" s="28">
        <v>41493.506249999999</v>
      </c>
      <c r="R8985" s="28">
        <v>41570.470833333333</v>
      </c>
      <c r="S8985" t="s">
        <v>28993</v>
      </c>
      <c r="T8985" s="27">
        <v>41492</v>
      </c>
      <c r="V8985">
        <v>1</v>
      </c>
      <c r="W8985" t="s">
        <v>36</v>
      </c>
      <c r="X8985" t="s">
        <v>392</v>
      </c>
      <c r="Y8985">
        <v>0</v>
      </c>
      <c r="AB8985" t="s">
        <v>237</v>
      </c>
      <c r="AH8985">
        <v>0</v>
      </c>
      <c r="AN8985" t="s">
        <v>238</v>
      </c>
      <c r="AO8985">
        <v>1</v>
      </c>
      <c r="AP8985" t="s">
        <v>239</v>
      </c>
      <c r="AQ8985" s="27">
        <v>41493</v>
      </c>
      <c r="AR8985" t="s">
        <v>240</v>
      </c>
      <c r="AS8985">
        <v>1</v>
      </c>
      <c r="AT8985" t="s">
        <v>239</v>
      </c>
      <c r="AU8985" s="27">
        <v>41493</v>
      </c>
    </row>
    <row r="8986" spans="1:47" x14ac:dyDescent="0.2">
      <c r="A8986">
        <v>8985</v>
      </c>
      <c r="B8986" t="s">
        <v>28994</v>
      </c>
      <c r="C8986" t="s">
        <v>1743</v>
      </c>
      <c r="D8986" t="s">
        <v>28995</v>
      </c>
      <c r="E8986" s="27">
        <v>41808</v>
      </c>
      <c r="F8986" t="s">
        <v>294</v>
      </c>
      <c r="G8986" s="27">
        <v>32467</v>
      </c>
      <c r="H8986">
        <v>27</v>
      </c>
      <c r="I8986" t="s">
        <v>244</v>
      </c>
      <c r="J8986" t="s">
        <v>250</v>
      </c>
      <c r="K8986">
        <v>0</v>
      </c>
      <c r="L8986">
        <v>3</v>
      </c>
      <c r="M8986">
        <v>0</v>
      </c>
      <c r="N8986">
        <v>0</v>
      </c>
      <c r="O8986">
        <v>0</v>
      </c>
      <c r="P8986">
        <v>-1</v>
      </c>
      <c r="Q8986" s="28">
        <v>41807.198611111111</v>
      </c>
      <c r="R8986" s="28">
        <v>41808.093055555553</v>
      </c>
      <c r="S8986" t="s">
        <v>28996</v>
      </c>
      <c r="T8986" s="27">
        <v>41807</v>
      </c>
      <c r="V8986">
        <v>1</v>
      </c>
      <c r="W8986" t="s">
        <v>36</v>
      </c>
      <c r="X8986" t="s">
        <v>3794</v>
      </c>
      <c r="Y8986">
        <v>0</v>
      </c>
      <c r="AB8986" t="s">
        <v>237</v>
      </c>
      <c r="AH8986">
        <v>0</v>
      </c>
      <c r="AN8986" t="s">
        <v>238</v>
      </c>
      <c r="AO8986">
        <v>2</v>
      </c>
      <c r="AP8986" t="s">
        <v>239</v>
      </c>
      <c r="AQ8986" s="27">
        <v>41808</v>
      </c>
      <c r="AR8986" t="s">
        <v>240</v>
      </c>
      <c r="AS8986">
        <v>3</v>
      </c>
      <c r="AT8986" t="s">
        <v>239</v>
      </c>
      <c r="AU8986" s="27">
        <v>41808</v>
      </c>
    </row>
    <row r="8987" spans="1:47" x14ac:dyDescent="0.2">
      <c r="A8987">
        <v>8986</v>
      </c>
      <c r="B8987" t="s">
        <v>28997</v>
      </c>
      <c r="C8987" t="s">
        <v>28998</v>
      </c>
      <c r="D8987" t="s">
        <v>2365</v>
      </c>
      <c r="E8987" s="27">
        <v>41788</v>
      </c>
      <c r="F8987" t="s">
        <v>233</v>
      </c>
      <c r="G8987" s="27">
        <v>27528</v>
      </c>
      <c r="H8987">
        <v>40</v>
      </c>
      <c r="I8987" t="s">
        <v>244</v>
      </c>
      <c r="J8987" t="s">
        <v>250</v>
      </c>
      <c r="K8987">
        <v>0</v>
      </c>
      <c r="L8987">
        <v>9</v>
      </c>
      <c r="M8987">
        <v>0</v>
      </c>
      <c r="N8987">
        <v>0</v>
      </c>
      <c r="O8987">
        <v>3</v>
      </c>
      <c r="P8987">
        <v>65</v>
      </c>
      <c r="Q8987" s="28">
        <v>41853.131944444445</v>
      </c>
      <c r="R8987" s="28">
        <v>41853.04791666667</v>
      </c>
      <c r="S8987" t="s">
        <v>28999</v>
      </c>
      <c r="T8987" s="27">
        <v>40520</v>
      </c>
      <c r="V8987">
        <v>1268</v>
      </c>
      <c r="W8987" t="s">
        <v>36</v>
      </c>
      <c r="X8987" t="s">
        <v>392</v>
      </c>
      <c r="Y8987">
        <v>0</v>
      </c>
      <c r="AB8987" t="s">
        <v>237</v>
      </c>
      <c r="AH8987">
        <v>0</v>
      </c>
      <c r="AN8987" t="s">
        <v>238</v>
      </c>
      <c r="AO8987">
        <v>2</v>
      </c>
      <c r="AP8987" t="s">
        <v>239</v>
      </c>
      <c r="AQ8987" s="27">
        <v>41788</v>
      </c>
      <c r="AR8987" t="s">
        <v>240</v>
      </c>
      <c r="AS8987">
        <v>9</v>
      </c>
      <c r="AT8987" t="s">
        <v>269</v>
      </c>
      <c r="AU8987" s="27">
        <v>41788</v>
      </c>
    </row>
    <row r="8988" spans="1:47" x14ac:dyDescent="0.2">
      <c r="A8988">
        <v>8987</v>
      </c>
      <c r="B8988" t="s">
        <v>29000</v>
      </c>
      <c r="C8988" t="s">
        <v>29001</v>
      </c>
      <c r="D8988" t="s">
        <v>5971</v>
      </c>
      <c r="E8988" s="27">
        <v>41856</v>
      </c>
      <c r="F8988" t="s">
        <v>294</v>
      </c>
      <c r="G8988" s="27">
        <v>27930</v>
      </c>
      <c r="H8988">
        <v>39</v>
      </c>
      <c r="I8988" t="s">
        <v>244</v>
      </c>
      <c r="J8988" t="s">
        <v>250</v>
      </c>
      <c r="K8988">
        <v>0</v>
      </c>
      <c r="L8988">
        <v>2</v>
      </c>
      <c r="M8988">
        <v>0</v>
      </c>
      <c r="N8988">
        <v>0</v>
      </c>
      <c r="O8988">
        <v>0</v>
      </c>
      <c r="P8988">
        <v>0</v>
      </c>
      <c r="Q8988" s="28">
        <v>41856.087500000001</v>
      </c>
      <c r="R8988" s="28">
        <v>41856.311805555553</v>
      </c>
      <c r="S8988" t="s">
        <v>29002</v>
      </c>
      <c r="T8988" s="27">
        <v>41855</v>
      </c>
      <c r="V8988">
        <v>1</v>
      </c>
      <c r="W8988" t="s">
        <v>36</v>
      </c>
      <c r="X8988" t="s">
        <v>279</v>
      </c>
      <c r="Y8988">
        <v>0</v>
      </c>
      <c r="AB8988" t="s">
        <v>237</v>
      </c>
      <c r="AH8988">
        <v>0</v>
      </c>
      <c r="AN8988" t="s">
        <v>238</v>
      </c>
      <c r="AO8988">
        <v>1</v>
      </c>
      <c r="AP8988" t="s">
        <v>239</v>
      </c>
      <c r="AQ8988" s="27">
        <v>41856</v>
      </c>
      <c r="AR8988" t="s">
        <v>240</v>
      </c>
      <c r="AS8988">
        <v>2</v>
      </c>
      <c r="AT8988" t="s">
        <v>239</v>
      </c>
      <c r="AU8988" s="27">
        <v>41856</v>
      </c>
    </row>
    <row r="8989" spans="1:47" x14ac:dyDescent="0.2">
      <c r="A8989">
        <v>8988</v>
      </c>
      <c r="B8989" t="s">
        <v>29003</v>
      </c>
      <c r="C8989" t="s">
        <v>3539</v>
      </c>
      <c r="D8989" t="s">
        <v>13627</v>
      </c>
      <c r="E8989" s="27">
        <v>41562</v>
      </c>
      <c r="F8989" t="s">
        <v>233</v>
      </c>
      <c r="G8989" s="27">
        <v>34900</v>
      </c>
      <c r="H8989">
        <v>20</v>
      </c>
      <c r="I8989" t="s">
        <v>259</v>
      </c>
      <c r="J8989" t="s">
        <v>250</v>
      </c>
      <c r="K8989">
        <v>0</v>
      </c>
      <c r="L8989">
        <v>2</v>
      </c>
      <c r="M8989">
        <v>0</v>
      </c>
      <c r="N8989">
        <v>2</v>
      </c>
      <c r="O8989">
        <v>1</v>
      </c>
      <c r="P8989">
        <v>-1</v>
      </c>
      <c r="Q8989" s="28">
        <v>41561.238194444442</v>
      </c>
      <c r="R8989" s="28">
        <v>41563.388888888891</v>
      </c>
      <c r="S8989" t="s">
        <v>29004</v>
      </c>
      <c r="U8989" s="27">
        <v>41561</v>
      </c>
      <c r="V8989">
        <v>1</v>
      </c>
      <c r="W8989" t="s">
        <v>32</v>
      </c>
      <c r="X8989" t="s">
        <v>274</v>
      </c>
      <c r="Y8989">
        <v>0</v>
      </c>
      <c r="AB8989" t="s">
        <v>237</v>
      </c>
      <c r="AH8989">
        <v>0</v>
      </c>
      <c r="AN8989" t="s">
        <v>238</v>
      </c>
      <c r="AO8989">
        <v>6</v>
      </c>
      <c r="AP8989" t="s">
        <v>246</v>
      </c>
      <c r="AQ8989" s="27">
        <v>41562</v>
      </c>
      <c r="AR8989" t="s">
        <v>240</v>
      </c>
      <c r="AS8989">
        <v>2</v>
      </c>
      <c r="AT8989" t="s">
        <v>239</v>
      </c>
      <c r="AU8989" s="27">
        <v>41562</v>
      </c>
    </row>
    <row r="8990" spans="1:47" x14ac:dyDescent="0.2">
      <c r="A8990">
        <v>8989</v>
      </c>
      <c r="B8990" t="s">
        <v>29005</v>
      </c>
      <c r="C8990" t="s">
        <v>5101</v>
      </c>
      <c r="D8990" t="s">
        <v>7356</v>
      </c>
      <c r="E8990" s="27">
        <v>41361</v>
      </c>
      <c r="F8990" t="s">
        <v>233</v>
      </c>
      <c r="G8990" s="27">
        <v>34409</v>
      </c>
      <c r="H8990">
        <v>22</v>
      </c>
      <c r="I8990" t="s">
        <v>259</v>
      </c>
      <c r="J8990" t="s">
        <v>250</v>
      </c>
      <c r="K8990">
        <v>0</v>
      </c>
      <c r="L8990">
        <v>7</v>
      </c>
      <c r="M8990">
        <v>0</v>
      </c>
      <c r="N8990">
        <v>0</v>
      </c>
      <c r="O8990">
        <v>1</v>
      </c>
      <c r="P8990">
        <v>-1</v>
      </c>
      <c r="Q8990" s="28">
        <v>41360.05972222222</v>
      </c>
      <c r="R8990" s="28">
        <v>41361.339583333334</v>
      </c>
      <c r="S8990" t="s">
        <v>29006</v>
      </c>
      <c r="T8990" s="27">
        <v>41360</v>
      </c>
      <c r="V8990">
        <v>1</v>
      </c>
      <c r="W8990" t="s">
        <v>36</v>
      </c>
      <c r="X8990" t="s">
        <v>474</v>
      </c>
      <c r="Y8990">
        <v>1</v>
      </c>
      <c r="AA8990" t="s">
        <v>29007</v>
      </c>
      <c r="AB8990" t="s">
        <v>36</v>
      </c>
      <c r="AD8990" s="27">
        <v>41425</v>
      </c>
      <c r="AE8990" t="s">
        <v>879</v>
      </c>
      <c r="AH8990">
        <v>0</v>
      </c>
      <c r="AN8990" t="s">
        <v>238</v>
      </c>
      <c r="AO8990">
        <v>7</v>
      </c>
      <c r="AP8990" t="s">
        <v>246</v>
      </c>
      <c r="AQ8990" s="27">
        <v>41361</v>
      </c>
      <c r="AR8990" t="s">
        <v>240</v>
      </c>
      <c r="AS8990">
        <v>7</v>
      </c>
      <c r="AT8990" t="s">
        <v>246</v>
      </c>
      <c r="AU8990" s="27">
        <v>41361</v>
      </c>
    </row>
    <row r="8991" spans="1:47" x14ac:dyDescent="0.2">
      <c r="A8991">
        <v>8990</v>
      </c>
      <c r="B8991" t="s">
        <v>29008</v>
      </c>
      <c r="C8991" t="s">
        <v>29009</v>
      </c>
      <c r="D8991" t="s">
        <v>29010</v>
      </c>
      <c r="E8991" s="27">
        <v>41989</v>
      </c>
      <c r="F8991" t="s">
        <v>233</v>
      </c>
      <c r="G8991" s="27">
        <v>28905</v>
      </c>
      <c r="H8991">
        <v>37</v>
      </c>
      <c r="I8991" t="s">
        <v>244</v>
      </c>
      <c r="J8991" t="s">
        <v>22</v>
      </c>
      <c r="K8991">
        <v>0</v>
      </c>
      <c r="L8991">
        <v>1</v>
      </c>
      <c r="M8991">
        <v>0</v>
      </c>
      <c r="N8991">
        <v>0</v>
      </c>
      <c r="O8991">
        <v>0</v>
      </c>
      <c r="P8991">
        <v>0</v>
      </c>
      <c r="Q8991" s="28">
        <v>41989.074305555558</v>
      </c>
      <c r="R8991" s="28">
        <v>41989.334722222222</v>
      </c>
      <c r="S8991" t="s">
        <v>29011</v>
      </c>
      <c r="T8991" s="27">
        <v>41989</v>
      </c>
      <c r="V8991">
        <v>0</v>
      </c>
      <c r="W8991" t="s">
        <v>36</v>
      </c>
      <c r="X8991" t="s">
        <v>279</v>
      </c>
      <c r="Y8991">
        <v>0</v>
      </c>
      <c r="AB8991" t="s">
        <v>237</v>
      </c>
      <c r="AH8991">
        <v>0</v>
      </c>
      <c r="AN8991" t="s">
        <v>238</v>
      </c>
      <c r="AO8991">
        <v>1</v>
      </c>
      <c r="AP8991" t="s">
        <v>239</v>
      </c>
      <c r="AQ8991" s="27">
        <v>41989</v>
      </c>
      <c r="AR8991" t="s">
        <v>240</v>
      </c>
      <c r="AS8991">
        <v>1</v>
      </c>
      <c r="AT8991" t="s">
        <v>239</v>
      </c>
      <c r="AU8991" s="27">
        <v>41989</v>
      </c>
    </row>
    <row r="8992" spans="1:47" x14ac:dyDescent="0.2">
      <c r="A8992">
        <v>8991</v>
      </c>
      <c r="B8992" t="s">
        <v>29012</v>
      </c>
      <c r="C8992" t="s">
        <v>2690</v>
      </c>
      <c r="D8992" t="s">
        <v>29013</v>
      </c>
      <c r="E8992" s="27">
        <v>41826</v>
      </c>
      <c r="F8992" t="s">
        <v>233</v>
      </c>
      <c r="G8992" s="27">
        <v>31817</v>
      </c>
      <c r="H8992">
        <v>29</v>
      </c>
      <c r="I8992" t="s">
        <v>244</v>
      </c>
      <c r="J8992" t="s">
        <v>250</v>
      </c>
      <c r="K8992">
        <v>0</v>
      </c>
      <c r="L8992">
        <v>9</v>
      </c>
      <c r="M8992">
        <v>4</v>
      </c>
      <c r="N8992">
        <v>1</v>
      </c>
      <c r="O8992">
        <v>15</v>
      </c>
      <c r="P8992">
        <v>227</v>
      </c>
      <c r="Q8992" s="28">
        <v>42053.48541666667</v>
      </c>
      <c r="R8992" s="28">
        <v>42240.043055555558</v>
      </c>
      <c r="S8992" t="s">
        <v>29014</v>
      </c>
      <c r="T8992" s="27">
        <v>41825</v>
      </c>
      <c r="V8992">
        <v>1</v>
      </c>
      <c r="W8992" t="s">
        <v>32</v>
      </c>
      <c r="X8992" t="s">
        <v>252</v>
      </c>
      <c r="Y8992">
        <v>1</v>
      </c>
      <c r="AA8992" t="s">
        <v>29015</v>
      </c>
      <c r="AB8992" t="s">
        <v>36</v>
      </c>
      <c r="AC8992">
        <v>0</v>
      </c>
      <c r="AD8992" s="27">
        <v>42053</v>
      </c>
      <c r="AE8992" t="s">
        <v>422</v>
      </c>
      <c r="AF8992" s="27">
        <v>42053</v>
      </c>
      <c r="AG8992" s="27">
        <v>42240</v>
      </c>
      <c r="AH8992">
        <v>1</v>
      </c>
      <c r="AJ8992" t="s">
        <v>29015</v>
      </c>
      <c r="AK8992" t="s">
        <v>312</v>
      </c>
      <c r="AL8992" s="27">
        <v>42053</v>
      </c>
      <c r="AM8992" t="s">
        <v>2149</v>
      </c>
      <c r="AN8992" t="s">
        <v>238</v>
      </c>
      <c r="AO8992">
        <v>7</v>
      </c>
      <c r="AP8992" t="s">
        <v>246</v>
      </c>
      <c r="AQ8992" s="27">
        <v>41826</v>
      </c>
      <c r="AR8992" t="s">
        <v>240</v>
      </c>
      <c r="AS8992">
        <v>9</v>
      </c>
      <c r="AT8992" t="s">
        <v>269</v>
      </c>
      <c r="AU8992" s="27">
        <v>41826</v>
      </c>
    </row>
    <row r="8993" spans="1:47" x14ac:dyDescent="0.2">
      <c r="A8993">
        <v>8992</v>
      </c>
      <c r="B8993" t="s">
        <v>29016</v>
      </c>
      <c r="C8993" t="s">
        <v>488</v>
      </c>
      <c r="D8993" t="s">
        <v>29017</v>
      </c>
      <c r="E8993" s="27">
        <v>41643</v>
      </c>
      <c r="F8993" t="s">
        <v>233</v>
      </c>
      <c r="G8993" s="27">
        <v>30180</v>
      </c>
      <c r="H8993">
        <v>33</v>
      </c>
      <c r="I8993" t="s">
        <v>244</v>
      </c>
      <c r="J8993" t="s">
        <v>245</v>
      </c>
      <c r="K8993">
        <v>0</v>
      </c>
      <c r="L8993">
        <v>9</v>
      </c>
      <c r="M8993">
        <v>0</v>
      </c>
      <c r="N8993">
        <v>0</v>
      </c>
      <c r="O8993">
        <v>9</v>
      </c>
      <c r="P8993">
        <v>-1</v>
      </c>
      <c r="Q8993" s="28">
        <v>41642.210416666669</v>
      </c>
      <c r="R8993" s="28">
        <v>41691.240972222222</v>
      </c>
      <c r="S8993" t="s">
        <v>29018</v>
      </c>
      <c r="T8993" s="27">
        <v>41642</v>
      </c>
      <c r="V8993">
        <v>1</v>
      </c>
      <c r="W8993" t="s">
        <v>32</v>
      </c>
      <c r="X8993" t="s">
        <v>494</v>
      </c>
      <c r="Y8993">
        <v>1</v>
      </c>
      <c r="AA8993" t="s">
        <v>29019</v>
      </c>
      <c r="AB8993" t="s">
        <v>36</v>
      </c>
      <c r="AC8993">
        <v>0</v>
      </c>
      <c r="AD8993" s="27">
        <v>41746</v>
      </c>
      <c r="AE8993" t="s">
        <v>474</v>
      </c>
      <c r="AF8993" s="27">
        <v>41746</v>
      </c>
      <c r="AG8993" s="27">
        <v>41747</v>
      </c>
      <c r="AH8993">
        <v>0</v>
      </c>
      <c r="AN8993" t="s">
        <v>238</v>
      </c>
      <c r="AO8993">
        <v>5</v>
      </c>
      <c r="AP8993" t="s">
        <v>246</v>
      </c>
      <c r="AQ8993" s="27">
        <v>41643</v>
      </c>
      <c r="AR8993" t="s">
        <v>240</v>
      </c>
      <c r="AS8993">
        <v>9</v>
      </c>
      <c r="AT8993" t="s">
        <v>269</v>
      </c>
      <c r="AU8993" s="27">
        <v>41643</v>
      </c>
    </row>
    <row r="8994" spans="1:47" x14ac:dyDescent="0.2">
      <c r="A8994">
        <v>8993</v>
      </c>
      <c r="B8994" t="s">
        <v>29020</v>
      </c>
      <c r="C8994" t="s">
        <v>1096</v>
      </c>
      <c r="D8994" t="s">
        <v>1087</v>
      </c>
      <c r="E8994" s="27">
        <v>41997</v>
      </c>
      <c r="F8994" t="s">
        <v>233</v>
      </c>
      <c r="G8994" s="27">
        <v>32259</v>
      </c>
      <c r="H8994">
        <v>27</v>
      </c>
      <c r="I8994" t="s">
        <v>244</v>
      </c>
      <c r="J8994" t="s">
        <v>250</v>
      </c>
      <c r="K8994">
        <v>0</v>
      </c>
      <c r="L8994">
        <v>2</v>
      </c>
      <c r="M8994">
        <v>0</v>
      </c>
      <c r="N8994">
        <v>0</v>
      </c>
      <c r="O8994">
        <v>3</v>
      </c>
      <c r="P8994">
        <v>-1</v>
      </c>
      <c r="Q8994" s="28">
        <v>41996.286805555559</v>
      </c>
      <c r="R8994" s="28">
        <v>41997.369444444441</v>
      </c>
      <c r="S8994" t="s">
        <v>29021</v>
      </c>
      <c r="T8994" s="27">
        <v>41996</v>
      </c>
      <c r="V8994">
        <v>1</v>
      </c>
      <c r="W8994" t="s">
        <v>32</v>
      </c>
      <c r="X8994" t="s">
        <v>29022</v>
      </c>
      <c r="Y8994">
        <v>0</v>
      </c>
      <c r="AB8994" t="s">
        <v>237</v>
      </c>
      <c r="AH8994">
        <v>0</v>
      </c>
      <c r="AN8994" t="s">
        <v>238</v>
      </c>
      <c r="AO8994">
        <v>3</v>
      </c>
      <c r="AP8994" t="s">
        <v>239</v>
      </c>
      <c r="AQ8994" s="27">
        <v>41997</v>
      </c>
      <c r="AR8994" t="s">
        <v>240</v>
      </c>
      <c r="AS8994">
        <v>2</v>
      </c>
      <c r="AT8994" t="s">
        <v>239</v>
      </c>
      <c r="AU8994" s="27">
        <v>41997</v>
      </c>
    </row>
    <row r="8995" spans="1:47" x14ac:dyDescent="0.2">
      <c r="A8995">
        <v>8994</v>
      </c>
      <c r="B8995" t="s">
        <v>29023</v>
      </c>
      <c r="C8995" t="s">
        <v>242</v>
      </c>
      <c r="D8995" t="s">
        <v>29024</v>
      </c>
      <c r="E8995" s="27">
        <v>41835</v>
      </c>
      <c r="F8995" t="s">
        <v>233</v>
      </c>
      <c r="G8995" s="27">
        <v>27930</v>
      </c>
      <c r="H8995">
        <v>39</v>
      </c>
      <c r="I8995" t="s">
        <v>244</v>
      </c>
      <c r="J8995" t="s">
        <v>245</v>
      </c>
      <c r="K8995">
        <v>0</v>
      </c>
      <c r="L8995">
        <v>1</v>
      </c>
      <c r="M8995">
        <v>0</v>
      </c>
      <c r="N8995">
        <v>0</v>
      </c>
      <c r="O8995">
        <v>1</v>
      </c>
      <c r="P8995">
        <v>0</v>
      </c>
      <c r="Q8995" s="28">
        <v>41835.155555555553</v>
      </c>
      <c r="R8995" s="28">
        <v>41835.349305555559</v>
      </c>
      <c r="S8995" t="s">
        <v>29025</v>
      </c>
      <c r="T8995" s="27">
        <v>41835</v>
      </c>
      <c r="V8995">
        <v>0</v>
      </c>
      <c r="W8995" t="s">
        <v>36</v>
      </c>
      <c r="X8995" t="s">
        <v>263</v>
      </c>
      <c r="Y8995">
        <v>0</v>
      </c>
      <c r="AB8995" t="s">
        <v>237</v>
      </c>
      <c r="AH8995">
        <v>0</v>
      </c>
      <c r="AN8995" t="s">
        <v>238</v>
      </c>
      <c r="AO8995">
        <v>1</v>
      </c>
      <c r="AP8995" t="s">
        <v>239</v>
      </c>
      <c r="AQ8995" s="27">
        <v>41835</v>
      </c>
      <c r="AR8995" t="s">
        <v>240</v>
      </c>
      <c r="AS8995">
        <v>1</v>
      </c>
      <c r="AT8995" t="s">
        <v>239</v>
      </c>
      <c r="AU8995" s="27">
        <v>41835</v>
      </c>
    </row>
    <row r="8996" spans="1:47" x14ac:dyDescent="0.2">
      <c r="A8996">
        <v>8995</v>
      </c>
      <c r="B8996" t="s">
        <v>29026</v>
      </c>
      <c r="C8996" t="s">
        <v>2316</v>
      </c>
      <c r="D8996" t="s">
        <v>3737</v>
      </c>
      <c r="E8996" s="27">
        <v>41328</v>
      </c>
      <c r="F8996" t="s">
        <v>233</v>
      </c>
      <c r="G8996" s="27">
        <v>22070</v>
      </c>
      <c r="H8996">
        <v>55</v>
      </c>
      <c r="I8996" t="s">
        <v>234</v>
      </c>
      <c r="J8996" t="s">
        <v>245</v>
      </c>
      <c r="K8996">
        <v>0</v>
      </c>
      <c r="L8996">
        <v>8</v>
      </c>
      <c r="M8996">
        <v>0</v>
      </c>
      <c r="N8996">
        <v>0</v>
      </c>
      <c r="O8996">
        <v>7</v>
      </c>
      <c r="P8996">
        <v>0</v>
      </c>
      <c r="Q8996" s="28">
        <v>41328.13958333333</v>
      </c>
      <c r="R8996" s="28">
        <v>41328.37777777778</v>
      </c>
      <c r="S8996" t="s">
        <v>29027</v>
      </c>
      <c r="T8996" s="27">
        <v>41328</v>
      </c>
      <c r="V8996">
        <v>0</v>
      </c>
      <c r="W8996" t="s">
        <v>32</v>
      </c>
      <c r="X8996" t="s">
        <v>1613</v>
      </c>
      <c r="Y8996">
        <v>0</v>
      </c>
      <c r="AB8996" t="s">
        <v>237</v>
      </c>
      <c r="AH8996">
        <v>0</v>
      </c>
      <c r="AN8996" t="s">
        <v>238</v>
      </c>
      <c r="AO8996">
        <v>10</v>
      </c>
      <c r="AP8996" t="s">
        <v>269</v>
      </c>
      <c r="AQ8996" s="27">
        <v>41328</v>
      </c>
      <c r="AR8996" t="s">
        <v>240</v>
      </c>
      <c r="AS8996">
        <v>8</v>
      </c>
      <c r="AT8996" t="s">
        <v>269</v>
      </c>
      <c r="AU8996" s="27">
        <v>41328</v>
      </c>
    </row>
    <row r="8997" spans="1:47" x14ac:dyDescent="0.2">
      <c r="A8997">
        <v>8996</v>
      </c>
      <c r="B8997" t="s">
        <v>29028</v>
      </c>
      <c r="C8997" t="s">
        <v>716</v>
      </c>
      <c r="D8997" t="s">
        <v>29029</v>
      </c>
      <c r="E8997" s="27">
        <v>41339</v>
      </c>
      <c r="F8997" t="s">
        <v>233</v>
      </c>
      <c r="G8997" s="27">
        <v>34173</v>
      </c>
      <c r="H8997">
        <v>22</v>
      </c>
      <c r="I8997" t="s">
        <v>259</v>
      </c>
      <c r="J8997" t="s">
        <v>250</v>
      </c>
      <c r="K8997">
        <v>0</v>
      </c>
      <c r="L8997">
        <v>6</v>
      </c>
      <c r="M8997">
        <v>0</v>
      </c>
      <c r="N8997">
        <v>0</v>
      </c>
      <c r="O8997">
        <v>1</v>
      </c>
      <c r="P8997">
        <v>-1</v>
      </c>
      <c r="Q8997" s="28">
        <v>41338.384722222225</v>
      </c>
      <c r="R8997" s="28">
        <v>41340.215277777781</v>
      </c>
      <c r="S8997" t="s">
        <v>29030</v>
      </c>
      <c r="T8997" s="27">
        <v>41338</v>
      </c>
      <c r="V8997">
        <v>1</v>
      </c>
      <c r="W8997" t="s">
        <v>32</v>
      </c>
      <c r="X8997" t="s">
        <v>2909</v>
      </c>
      <c r="Y8997">
        <v>0</v>
      </c>
      <c r="AB8997" t="s">
        <v>237</v>
      </c>
      <c r="AH8997">
        <v>0</v>
      </c>
      <c r="AN8997" t="s">
        <v>238</v>
      </c>
      <c r="AO8997">
        <v>8</v>
      </c>
      <c r="AP8997" t="s">
        <v>269</v>
      </c>
      <c r="AQ8997" s="27">
        <v>41339</v>
      </c>
      <c r="AR8997" t="s">
        <v>240</v>
      </c>
      <c r="AS8997">
        <v>6</v>
      </c>
      <c r="AT8997" t="s">
        <v>246</v>
      </c>
      <c r="AU8997" s="27">
        <v>41339</v>
      </c>
    </row>
    <row r="8998" spans="1:47" x14ac:dyDescent="0.2">
      <c r="A8998">
        <v>8997</v>
      </c>
      <c r="B8998" t="s">
        <v>29031</v>
      </c>
      <c r="C8998" t="s">
        <v>990</v>
      </c>
      <c r="D8998" t="s">
        <v>10762</v>
      </c>
      <c r="E8998" s="27">
        <v>41527</v>
      </c>
      <c r="F8998" t="s">
        <v>233</v>
      </c>
      <c r="G8998" s="27">
        <v>22322</v>
      </c>
      <c r="H8998">
        <v>55</v>
      </c>
      <c r="I8998" t="s">
        <v>234</v>
      </c>
      <c r="J8998" t="s">
        <v>250</v>
      </c>
      <c r="K8998">
        <v>0</v>
      </c>
      <c r="L8998">
        <v>1</v>
      </c>
      <c r="M8998">
        <v>0</v>
      </c>
      <c r="N8998">
        <v>0</v>
      </c>
      <c r="O8998">
        <v>1</v>
      </c>
      <c r="P8998">
        <v>-1</v>
      </c>
      <c r="Q8998" s="28">
        <v>41526.17083333333</v>
      </c>
      <c r="R8998" s="28">
        <v>41535.4375</v>
      </c>
      <c r="S8998" t="s">
        <v>29032</v>
      </c>
      <c r="U8998" s="27">
        <v>41526</v>
      </c>
      <c r="V8998">
        <v>1</v>
      </c>
      <c r="W8998" t="s">
        <v>32</v>
      </c>
      <c r="X8998" t="s">
        <v>274</v>
      </c>
      <c r="Y8998">
        <v>0</v>
      </c>
      <c r="AB8998" t="s">
        <v>237</v>
      </c>
      <c r="AH8998">
        <v>0</v>
      </c>
      <c r="AN8998" t="s">
        <v>238</v>
      </c>
      <c r="AO8998">
        <v>1</v>
      </c>
      <c r="AP8998" t="s">
        <v>239</v>
      </c>
      <c r="AQ8998" s="27">
        <v>41527</v>
      </c>
      <c r="AR8998" t="s">
        <v>240</v>
      </c>
      <c r="AS8998">
        <v>1</v>
      </c>
      <c r="AT8998" t="s">
        <v>239</v>
      </c>
      <c r="AU8998" s="27">
        <v>41527</v>
      </c>
    </row>
    <row r="8999" spans="1:47" x14ac:dyDescent="0.2">
      <c r="A8999">
        <v>8998</v>
      </c>
      <c r="B8999" t="s">
        <v>29033</v>
      </c>
      <c r="C8999" t="s">
        <v>29034</v>
      </c>
      <c r="D8999" t="s">
        <v>29035</v>
      </c>
      <c r="E8999" s="27">
        <v>41473</v>
      </c>
      <c r="F8999" t="s">
        <v>294</v>
      </c>
      <c r="G8999" s="27">
        <v>26644</v>
      </c>
      <c r="H8999">
        <v>43</v>
      </c>
      <c r="I8999" t="s">
        <v>244</v>
      </c>
      <c r="J8999" t="s">
        <v>245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-2</v>
      </c>
      <c r="Q8999" s="28">
        <v>41471.218055555553</v>
      </c>
      <c r="R8999" s="28">
        <v>41472.496527777781</v>
      </c>
      <c r="S8999" t="s">
        <v>29036</v>
      </c>
      <c r="T8999" s="27">
        <v>41471</v>
      </c>
      <c r="V8999">
        <v>2</v>
      </c>
      <c r="W8999" t="s">
        <v>32</v>
      </c>
      <c r="X8999" t="s">
        <v>359</v>
      </c>
      <c r="Y8999">
        <v>1</v>
      </c>
      <c r="AA8999" t="s">
        <v>29037</v>
      </c>
      <c r="AB8999" t="s">
        <v>36</v>
      </c>
      <c r="AC8999">
        <v>0</v>
      </c>
      <c r="AD8999" s="27">
        <v>42069</v>
      </c>
      <c r="AE8999" t="s">
        <v>263</v>
      </c>
      <c r="AF8999" s="27">
        <v>42069</v>
      </c>
      <c r="AG8999" s="27">
        <v>42076</v>
      </c>
      <c r="AH8999">
        <v>0</v>
      </c>
      <c r="AN8999" t="s">
        <v>238</v>
      </c>
      <c r="AO8999">
        <v>1</v>
      </c>
      <c r="AP8999" t="s">
        <v>239</v>
      </c>
      <c r="AQ8999" s="27">
        <v>41473</v>
      </c>
      <c r="AR8999" t="s">
        <v>240</v>
      </c>
      <c r="AS8999">
        <v>1</v>
      </c>
      <c r="AT8999" t="s">
        <v>239</v>
      </c>
      <c r="AU8999" s="27">
        <v>41473</v>
      </c>
    </row>
    <row r="9000" spans="1:47" x14ac:dyDescent="0.2">
      <c r="A9000">
        <v>8999</v>
      </c>
      <c r="B9000" t="s">
        <v>29038</v>
      </c>
      <c r="C9000" t="s">
        <v>29039</v>
      </c>
      <c r="D9000" t="s">
        <v>2801</v>
      </c>
      <c r="E9000" s="27">
        <v>41348</v>
      </c>
      <c r="F9000" t="s">
        <v>233</v>
      </c>
      <c r="G9000" s="27">
        <v>34647</v>
      </c>
      <c r="H9000">
        <v>21</v>
      </c>
      <c r="I9000" t="s">
        <v>259</v>
      </c>
      <c r="J9000" t="s">
        <v>250</v>
      </c>
      <c r="K9000">
        <v>0</v>
      </c>
      <c r="L9000">
        <v>10</v>
      </c>
      <c r="M9000">
        <v>0</v>
      </c>
      <c r="N9000">
        <v>3</v>
      </c>
      <c r="O9000">
        <v>0</v>
      </c>
      <c r="P9000">
        <v>-1</v>
      </c>
      <c r="Q9000" s="28">
        <v>41347.306944444441</v>
      </c>
      <c r="R9000" s="28">
        <v>41354.305555555555</v>
      </c>
      <c r="S9000" t="s">
        <v>29040</v>
      </c>
      <c r="T9000" s="27">
        <v>41347</v>
      </c>
      <c r="V9000">
        <v>1</v>
      </c>
      <c r="W9000" t="s">
        <v>32</v>
      </c>
      <c r="X9000" t="s">
        <v>453</v>
      </c>
      <c r="Y9000">
        <v>1</v>
      </c>
      <c r="AA9000" t="s">
        <v>29041</v>
      </c>
      <c r="AB9000" t="s">
        <v>36</v>
      </c>
      <c r="AC9000">
        <v>0</v>
      </c>
      <c r="AD9000" s="27">
        <v>41666</v>
      </c>
      <c r="AE9000" t="s">
        <v>529</v>
      </c>
      <c r="AF9000" s="27">
        <v>41666</v>
      </c>
      <c r="AG9000" s="27">
        <v>41694</v>
      </c>
      <c r="AH9000">
        <v>1</v>
      </c>
      <c r="AJ9000" t="s">
        <v>29042</v>
      </c>
      <c r="AK9000" t="s">
        <v>255</v>
      </c>
      <c r="AL9000" s="27">
        <v>42256</v>
      </c>
      <c r="AM9000" t="s">
        <v>2367</v>
      </c>
      <c r="AN9000" t="s">
        <v>238</v>
      </c>
      <c r="AO9000">
        <v>9</v>
      </c>
      <c r="AP9000" t="s">
        <v>269</v>
      </c>
      <c r="AQ9000" s="27">
        <v>41348</v>
      </c>
      <c r="AR9000" t="s">
        <v>240</v>
      </c>
      <c r="AS9000">
        <v>10</v>
      </c>
      <c r="AT9000" t="s">
        <v>269</v>
      </c>
      <c r="AU9000" s="27">
        <v>41348</v>
      </c>
    </row>
    <row r="9001" spans="1:47" x14ac:dyDescent="0.2">
      <c r="A9001">
        <v>9000</v>
      </c>
      <c r="B9001" t="s">
        <v>29043</v>
      </c>
      <c r="C9001" t="s">
        <v>242</v>
      </c>
      <c r="D9001" t="s">
        <v>29044</v>
      </c>
      <c r="E9001" s="27">
        <v>41354</v>
      </c>
      <c r="F9001" t="s">
        <v>233</v>
      </c>
      <c r="G9001" s="27">
        <v>25872</v>
      </c>
      <c r="H9001">
        <v>45</v>
      </c>
      <c r="I9001" t="s">
        <v>234</v>
      </c>
      <c r="J9001" t="s">
        <v>245</v>
      </c>
      <c r="K9001">
        <v>0</v>
      </c>
      <c r="L9001">
        <v>4</v>
      </c>
      <c r="M9001">
        <v>0</v>
      </c>
      <c r="N9001">
        <v>0</v>
      </c>
      <c r="O9001">
        <v>1</v>
      </c>
      <c r="P9001">
        <v>-1</v>
      </c>
      <c r="Q9001" s="28">
        <v>41353.425694444442</v>
      </c>
      <c r="R9001" s="28">
        <v>41765.261805555558</v>
      </c>
      <c r="S9001" t="s">
        <v>29045</v>
      </c>
      <c r="T9001" s="27">
        <v>41354</v>
      </c>
      <c r="V9001">
        <v>0</v>
      </c>
      <c r="W9001" t="s">
        <v>32</v>
      </c>
      <c r="X9001" t="s">
        <v>359</v>
      </c>
      <c r="Y9001">
        <v>0</v>
      </c>
      <c r="AB9001" t="s">
        <v>237</v>
      </c>
      <c r="AH9001">
        <v>0</v>
      </c>
      <c r="AN9001" t="s">
        <v>238</v>
      </c>
      <c r="AO9001">
        <v>2</v>
      </c>
      <c r="AP9001" t="s">
        <v>239</v>
      </c>
      <c r="AQ9001" s="27">
        <v>41354</v>
      </c>
      <c r="AR9001" t="s">
        <v>240</v>
      </c>
      <c r="AS9001">
        <v>4</v>
      </c>
      <c r="AT9001" t="s">
        <v>239</v>
      </c>
      <c r="AU9001" s="27">
        <v>41354</v>
      </c>
    </row>
    <row r="9002" spans="1:47" x14ac:dyDescent="0.2">
      <c r="A9002">
        <v>9001</v>
      </c>
      <c r="B9002" t="s">
        <v>29046</v>
      </c>
      <c r="C9002" t="s">
        <v>7235</v>
      </c>
      <c r="D9002" t="s">
        <v>29047</v>
      </c>
      <c r="E9002" s="27">
        <v>41992</v>
      </c>
      <c r="F9002" t="s">
        <v>233</v>
      </c>
      <c r="G9002" s="27">
        <v>35389</v>
      </c>
      <c r="H9002">
        <v>19</v>
      </c>
      <c r="I9002" t="s">
        <v>259</v>
      </c>
      <c r="J9002" t="s">
        <v>245</v>
      </c>
      <c r="K9002">
        <v>0</v>
      </c>
      <c r="L9002">
        <v>8</v>
      </c>
      <c r="M9002">
        <v>0</v>
      </c>
      <c r="N9002">
        <v>0</v>
      </c>
      <c r="O9002">
        <v>0</v>
      </c>
      <c r="P9002">
        <v>-1</v>
      </c>
      <c r="Q9002" s="28">
        <v>41991.177083333336</v>
      </c>
      <c r="R9002" s="28">
        <v>41992.357638888891</v>
      </c>
      <c r="S9002" t="s">
        <v>29048</v>
      </c>
      <c r="U9002" s="27">
        <v>41991</v>
      </c>
      <c r="V9002">
        <v>1</v>
      </c>
      <c r="W9002" t="s">
        <v>32</v>
      </c>
      <c r="X9002" t="s">
        <v>274</v>
      </c>
      <c r="Y9002">
        <v>0</v>
      </c>
      <c r="AB9002" t="s">
        <v>237</v>
      </c>
      <c r="AH9002">
        <v>0</v>
      </c>
      <c r="AN9002" t="s">
        <v>238</v>
      </c>
      <c r="AO9002">
        <v>7</v>
      </c>
      <c r="AP9002" t="s">
        <v>246</v>
      </c>
      <c r="AQ9002" s="27">
        <v>41992</v>
      </c>
      <c r="AR9002" t="s">
        <v>240</v>
      </c>
      <c r="AS9002">
        <v>8</v>
      </c>
      <c r="AT9002" t="s">
        <v>269</v>
      </c>
      <c r="AU9002" s="27">
        <v>41992</v>
      </c>
    </row>
    <row r="9003" spans="1:47" x14ac:dyDescent="0.2">
      <c r="A9003">
        <v>9002</v>
      </c>
      <c r="B9003" t="s">
        <v>29049</v>
      </c>
      <c r="C9003" t="s">
        <v>27727</v>
      </c>
      <c r="D9003" t="s">
        <v>29050</v>
      </c>
      <c r="E9003" s="27">
        <v>41840</v>
      </c>
      <c r="F9003" t="s">
        <v>233</v>
      </c>
      <c r="G9003" s="27">
        <v>33325</v>
      </c>
      <c r="H9003">
        <v>25</v>
      </c>
      <c r="I9003" t="s">
        <v>244</v>
      </c>
      <c r="J9003" t="s">
        <v>250</v>
      </c>
      <c r="K9003">
        <v>0</v>
      </c>
      <c r="L9003">
        <v>8</v>
      </c>
      <c r="M9003">
        <v>0</v>
      </c>
      <c r="N9003">
        <v>0</v>
      </c>
      <c r="O9003">
        <v>2</v>
      </c>
      <c r="P9003">
        <v>-1</v>
      </c>
      <c r="Q9003" s="28">
        <v>41839.363888888889</v>
      </c>
      <c r="R9003" s="28">
        <v>41841.140972222223</v>
      </c>
      <c r="S9003" t="s">
        <v>29051</v>
      </c>
      <c r="T9003" s="27">
        <v>41839</v>
      </c>
      <c r="V9003">
        <v>1</v>
      </c>
      <c r="W9003" t="s">
        <v>32</v>
      </c>
      <c r="X9003" t="s">
        <v>261</v>
      </c>
      <c r="Y9003">
        <v>0</v>
      </c>
      <c r="AB9003" t="s">
        <v>237</v>
      </c>
      <c r="AH9003">
        <v>0</v>
      </c>
      <c r="AN9003" t="s">
        <v>238</v>
      </c>
      <c r="AO9003">
        <v>5</v>
      </c>
      <c r="AP9003" t="s">
        <v>246</v>
      </c>
      <c r="AQ9003" s="27">
        <v>41840</v>
      </c>
      <c r="AR9003" t="s">
        <v>240</v>
      </c>
      <c r="AS9003">
        <v>8</v>
      </c>
      <c r="AT9003" t="s">
        <v>269</v>
      </c>
      <c r="AU9003" s="27">
        <v>41840</v>
      </c>
    </row>
    <row r="9004" spans="1:47" x14ac:dyDescent="0.2">
      <c r="A9004">
        <v>9003</v>
      </c>
      <c r="B9004" t="s">
        <v>29052</v>
      </c>
      <c r="C9004" t="s">
        <v>5358</v>
      </c>
      <c r="D9004" t="s">
        <v>10533</v>
      </c>
      <c r="E9004" s="27">
        <v>41436</v>
      </c>
      <c r="F9004" t="s">
        <v>233</v>
      </c>
      <c r="G9004" s="27">
        <v>28305</v>
      </c>
      <c r="H9004">
        <v>38</v>
      </c>
      <c r="I9004" t="s">
        <v>244</v>
      </c>
      <c r="J9004" t="s">
        <v>250</v>
      </c>
      <c r="K9004">
        <v>1</v>
      </c>
      <c r="L9004">
        <v>4</v>
      </c>
      <c r="M9004">
        <v>0</v>
      </c>
      <c r="N9004">
        <v>0</v>
      </c>
      <c r="O9004">
        <v>6</v>
      </c>
      <c r="P9004">
        <v>-52</v>
      </c>
      <c r="Q9004" s="28">
        <v>41384.438194444447</v>
      </c>
      <c r="R9004" s="28">
        <v>41436.46875</v>
      </c>
      <c r="S9004" t="s">
        <v>29053</v>
      </c>
      <c r="U9004" s="27">
        <v>41384</v>
      </c>
      <c r="V9004">
        <v>52</v>
      </c>
      <c r="W9004" t="s">
        <v>32</v>
      </c>
      <c r="X9004" t="s">
        <v>274</v>
      </c>
      <c r="Y9004">
        <v>0</v>
      </c>
      <c r="AB9004" t="s">
        <v>237</v>
      </c>
      <c r="AH9004">
        <v>0</v>
      </c>
      <c r="AN9004" t="s">
        <v>238</v>
      </c>
      <c r="AO9004">
        <v>3</v>
      </c>
      <c r="AP9004" t="s">
        <v>239</v>
      </c>
      <c r="AQ9004" s="27">
        <v>41436</v>
      </c>
      <c r="AR9004" t="s">
        <v>240</v>
      </c>
      <c r="AS9004">
        <v>4</v>
      </c>
      <c r="AT9004" t="s">
        <v>239</v>
      </c>
      <c r="AU9004" s="27">
        <v>41436</v>
      </c>
    </row>
    <row r="9005" spans="1:47" x14ac:dyDescent="0.2">
      <c r="A9005">
        <v>9004</v>
      </c>
      <c r="B9005" t="s">
        <v>29054</v>
      </c>
      <c r="C9005" t="s">
        <v>793</v>
      </c>
      <c r="D9005" t="s">
        <v>1174</v>
      </c>
      <c r="E9005" s="27">
        <v>41541</v>
      </c>
      <c r="F9005" t="s">
        <v>233</v>
      </c>
      <c r="G9005" s="27">
        <v>33957</v>
      </c>
      <c r="H9005">
        <v>23</v>
      </c>
      <c r="I9005" t="s">
        <v>259</v>
      </c>
      <c r="J9005" t="s">
        <v>250</v>
      </c>
      <c r="K9005">
        <v>0</v>
      </c>
      <c r="L9005">
        <v>2</v>
      </c>
      <c r="M9005">
        <v>0</v>
      </c>
      <c r="N9005">
        <v>0</v>
      </c>
      <c r="O9005">
        <v>0</v>
      </c>
      <c r="P9005">
        <v>-1</v>
      </c>
      <c r="Q9005" s="28">
        <v>41540.387499999997</v>
      </c>
      <c r="R9005" s="28">
        <v>41541.367361111108</v>
      </c>
      <c r="S9005" t="s">
        <v>29055</v>
      </c>
      <c r="U9005" s="27">
        <v>41540</v>
      </c>
      <c r="V9005">
        <v>1</v>
      </c>
      <c r="W9005" t="s">
        <v>32</v>
      </c>
      <c r="X9005" t="s">
        <v>274</v>
      </c>
      <c r="Y9005">
        <v>0</v>
      </c>
      <c r="AB9005" t="s">
        <v>237</v>
      </c>
      <c r="AH9005">
        <v>0</v>
      </c>
      <c r="AN9005" t="s">
        <v>238</v>
      </c>
      <c r="AO9005">
        <v>4</v>
      </c>
      <c r="AP9005" t="s">
        <v>239</v>
      </c>
      <c r="AQ9005" s="27">
        <v>41541</v>
      </c>
      <c r="AR9005" t="s">
        <v>240</v>
      </c>
      <c r="AS9005">
        <v>2</v>
      </c>
      <c r="AT9005" t="s">
        <v>239</v>
      </c>
      <c r="AU9005" s="27">
        <v>41541</v>
      </c>
    </row>
    <row r="9006" spans="1:47" x14ac:dyDescent="0.2">
      <c r="A9006">
        <v>9005</v>
      </c>
      <c r="B9006" t="s">
        <v>29056</v>
      </c>
      <c r="C9006" t="s">
        <v>15628</v>
      </c>
      <c r="D9006" t="s">
        <v>25985</v>
      </c>
      <c r="E9006" s="27">
        <v>41493</v>
      </c>
      <c r="F9006" t="s">
        <v>294</v>
      </c>
      <c r="G9006" s="27">
        <v>32151</v>
      </c>
      <c r="H9006">
        <v>28</v>
      </c>
      <c r="I9006" t="s">
        <v>244</v>
      </c>
      <c r="J9006" t="s">
        <v>245</v>
      </c>
      <c r="K9006">
        <v>0</v>
      </c>
      <c r="L9006">
        <v>5</v>
      </c>
      <c r="M9006">
        <v>0</v>
      </c>
      <c r="N9006">
        <v>0</v>
      </c>
      <c r="O9006">
        <v>1</v>
      </c>
      <c r="P9006">
        <v>-2</v>
      </c>
      <c r="Q9006" s="28">
        <v>41491.43472222222</v>
      </c>
      <c r="R9006" s="28">
        <v>41492.066666666666</v>
      </c>
      <c r="S9006" t="s">
        <v>29057</v>
      </c>
      <c r="T9006" s="27">
        <v>41491</v>
      </c>
      <c r="V9006">
        <v>2</v>
      </c>
      <c r="W9006" t="s">
        <v>36</v>
      </c>
      <c r="X9006" t="s">
        <v>359</v>
      </c>
      <c r="Y9006">
        <v>0</v>
      </c>
      <c r="AB9006" t="s">
        <v>237</v>
      </c>
      <c r="AH9006">
        <v>0</v>
      </c>
      <c r="AN9006" t="s">
        <v>238</v>
      </c>
      <c r="AO9006">
        <v>2</v>
      </c>
      <c r="AP9006" t="s">
        <v>239</v>
      </c>
      <c r="AQ9006" s="27">
        <v>41493</v>
      </c>
      <c r="AR9006" t="s">
        <v>240</v>
      </c>
      <c r="AS9006">
        <v>5</v>
      </c>
      <c r="AT9006" t="s">
        <v>246</v>
      </c>
      <c r="AU9006" s="27">
        <v>41493</v>
      </c>
    </row>
    <row r="9007" spans="1:47" x14ac:dyDescent="0.2">
      <c r="A9007">
        <v>9006</v>
      </c>
      <c r="B9007" t="s">
        <v>29058</v>
      </c>
      <c r="C9007" t="s">
        <v>2920</v>
      </c>
      <c r="D9007" t="s">
        <v>29059</v>
      </c>
      <c r="E9007" s="27">
        <v>41962</v>
      </c>
      <c r="F9007" t="s">
        <v>233</v>
      </c>
      <c r="G9007" s="27">
        <v>25879</v>
      </c>
      <c r="H9007">
        <v>45</v>
      </c>
      <c r="I9007" t="s">
        <v>234</v>
      </c>
      <c r="J9007" t="s">
        <v>353</v>
      </c>
      <c r="K9007">
        <v>0</v>
      </c>
      <c r="L9007">
        <v>2</v>
      </c>
      <c r="M9007">
        <v>0</v>
      </c>
      <c r="N9007">
        <v>0</v>
      </c>
      <c r="O9007">
        <v>0</v>
      </c>
      <c r="W9007" t="s">
        <v>237</v>
      </c>
      <c r="Y9007">
        <v>-1</v>
      </c>
      <c r="AB9007" t="s">
        <v>237</v>
      </c>
      <c r="AH9007">
        <v>0</v>
      </c>
      <c r="AN9007" t="s">
        <v>238</v>
      </c>
      <c r="AO9007">
        <v>1</v>
      </c>
      <c r="AP9007" t="s">
        <v>239</v>
      </c>
      <c r="AQ9007" s="27">
        <v>41962</v>
      </c>
      <c r="AR9007" t="s">
        <v>240</v>
      </c>
      <c r="AS9007">
        <v>2</v>
      </c>
      <c r="AT9007" t="s">
        <v>239</v>
      </c>
      <c r="AU9007" s="27">
        <v>41962</v>
      </c>
    </row>
    <row r="9008" spans="1:47" x14ac:dyDescent="0.2">
      <c r="A9008">
        <v>9007</v>
      </c>
      <c r="B9008" t="s">
        <v>29060</v>
      </c>
      <c r="C9008" t="s">
        <v>464</v>
      </c>
      <c r="D9008" t="s">
        <v>15695</v>
      </c>
      <c r="E9008" s="27">
        <v>41821</v>
      </c>
      <c r="F9008" t="s">
        <v>233</v>
      </c>
      <c r="G9008" s="27">
        <v>22157</v>
      </c>
      <c r="H9008">
        <v>55</v>
      </c>
      <c r="I9008" t="s">
        <v>234</v>
      </c>
      <c r="J9008" t="s">
        <v>245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 s="28">
        <v>41821.152777777781</v>
      </c>
      <c r="R9008" s="28">
        <v>41822.135416666664</v>
      </c>
      <c r="S9008" t="s">
        <v>29061</v>
      </c>
      <c r="T9008" s="27">
        <v>41820</v>
      </c>
      <c r="V9008">
        <v>1</v>
      </c>
      <c r="W9008" t="s">
        <v>32</v>
      </c>
      <c r="X9008" t="s">
        <v>441</v>
      </c>
      <c r="Y9008">
        <v>0</v>
      </c>
      <c r="AB9008" t="s">
        <v>237</v>
      </c>
      <c r="AH9008">
        <v>0</v>
      </c>
      <c r="AN9008" t="s">
        <v>238</v>
      </c>
      <c r="AO9008">
        <v>1</v>
      </c>
      <c r="AP9008" t="s">
        <v>239</v>
      </c>
      <c r="AQ9008" s="27">
        <v>41821</v>
      </c>
      <c r="AR9008" t="s">
        <v>240</v>
      </c>
      <c r="AS9008">
        <v>1</v>
      </c>
      <c r="AT9008" t="s">
        <v>239</v>
      </c>
      <c r="AU9008" s="27">
        <v>41821</v>
      </c>
    </row>
    <row r="9009" spans="1:47" x14ac:dyDescent="0.2">
      <c r="A9009">
        <v>9008</v>
      </c>
      <c r="B9009" t="s">
        <v>29062</v>
      </c>
      <c r="C9009" t="s">
        <v>22781</v>
      </c>
      <c r="D9009" t="s">
        <v>400</v>
      </c>
      <c r="E9009" s="27">
        <v>41403</v>
      </c>
      <c r="F9009" t="s">
        <v>233</v>
      </c>
      <c r="G9009" s="27">
        <v>25901</v>
      </c>
      <c r="H9009">
        <v>45</v>
      </c>
      <c r="I9009" t="s">
        <v>234</v>
      </c>
      <c r="J9009" t="s">
        <v>22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0</v>
      </c>
      <c r="Q9009" s="28">
        <v>41403.073611111111</v>
      </c>
      <c r="R9009" s="28">
        <v>41404.506944444445</v>
      </c>
      <c r="S9009" t="s">
        <v>29063</v>
      </c>
      <c r="T9009" s="27">
        <v>41402</v>
      </c>
      <c r="V9009">
        <v>1</v>
      </c>
      <c r="W9009" t="s">
        <v>32</v>
      </c>
      <c r="X9009" t="s">
        <v>2088</v>
      </c>
      <c r="Y9009">
        <v>0</v>
      </c>
      <c r="AB9009" t="s">
        <v>237</v>
      </c>
      <c r="AH9009">
        <v>0</v>
      </c>
      <c r="AN9009" t="s">
        <v>238</v>
      </c>
      <c r="AO9009">
        <v>1</v>
      </c>
      <c r="AP9009" t="s">
        <v>239</v>
      </c>
      <c r="AQ9009" s="27">
        <v>41403</v>
      </c>
      <c r="AR9009" t="s">
        <v>240</v>
      </c>
      <c r="AS9009">
        <v>1</v>
      </c>
      <c r="AT9009" t="s">
        <v>239</v>
      </c>
      <c r="AU9009" s="27">
        <v>41403</v>
      </c>
    </row>
    <row r="9010" spans="1:47" x14ac:dyDescent="0.2">
      <c r="A9010">
        <v>9009</v>
      </c>
      <c r="B9010" t="s">
        <v>29064</v>
      </c>
      <c r="C9010" t="s">
        <v>5958</v>
      </c>
      <c r="D9010" t="s">
        <v>29065</v>
      </c>
      <c r="E9010" s="27">
        <v>41700</v>
      </c>
      <c r="F9010" t="s">
        <v>233</v>
      </c>
      <c r="G9010" s="27">
        <v>33572</v>
      </c>
      <c r="H9010">
        <v>24</v>
      </c>
      <c r="I9010" t="s">
        <v>259</v>
      </c>
      <c r="J9010" t="s">
        <v>245</v>
      </c>
      <c r="K9010">
        <v>0</v>
      </c>
      <c r="L9010">
        <v>7</v>
      </c>
      <c r="M9010">
        <v>0</v>
      </c>
      <c r="N9010">
        <v>0</v>
      </c>
      <c r="O9010">
        <v>0</v>
      </c>
      <c r="W9010" t="s">
        <v>237</v>
      </c>
      <c r="Y9010">
        <v>-1</v>
      </c>
      <c r="AB9010" t="s">
        <v>237</v>
      </c>
      <c r="AH9010">
        <v>0</v>
      </c>
      <c r="AN9010" t="s">
        <v>238</v>
      </c>
      <c r="AO9010">
        <v>4</v>
      </c>
      <c r="AP9010" t="s">
        <v>239</v>
      </c>
      <c r="AQ9010" s="27">
        <v>41700</v>
      </c>
      <c r="AR9010" t="s">
        <v>240</v>
      </c>
      <c r="AS9010">
        <v>7</v>
      </c>
      <c r="AT9010" t="s">
        <v>246</v>
      </c>
      <c r="AU9010" s="27">
        <v>41700</v>
      </c>
    </row>
    <row r="9011" spans="1:47" x14ac:dyDescent="0.2">
      <c r="A9011">
        <v>9010</v>
      </c>
      <c r="B9011" t="s">
        <v>29066</v>
      </c>
      <c r="C9011" t="s">
        <v>3013</v>
      </c>
      <c r="D9011" t="s">
        <v>331</v>
      </c>
      <c r="E9011" s="27">
        <v>41379</v>
      </c>
      <c r="F9011" t="s">
        <v>233</v>
      </c>
      <c r="G9011" s="27">
        <v>27998</v>
      </c>
      <c r="H9011">
        <v>39</v>
      </c>
      <c r="I9011" t="s">
        <v>244</v>
      </c>
      <c r="J9011" t="s">
        <v>250</v>
      </c>
      <c r="K9011">
        <v>0</v>
      </c>
      <c r="L9011">
        <v>1</v>
      </c>
      <c r="M9011">
        <v>0</v>
      </c>
      <c r="N9011">
        <v>0</v>
      </c>
      <c r="O9011">
        <v>1</v>
      </c>
      <c r="P9011">
        <v>-1</v>
      </c>
      <c r="Q9011" s="28">
        <v>41378.524305555555</v>
      </c>
      <c r="R9011" s="28">
        <v>41392.171527777777</v>
      </c>
      <c r="S9011" t="s">
        <v>29067</v>
      </c>
      <c r="T9011" s="27">
        <v>41378</v>
      </c>
      <c r="V9011">
        <v>1</v>
      </c>
      <c r="W9011" t="s">
        <v>32</v>
      </c>
      <c r="X9011" t="s">
        <v>583</v>
      </c>
      <c r="Y9011">
        <v>1</v>
      </c>
      <c r="AA9011" t="s">
        <v>29068</v>
      </c>
      <c r="AB9011" t="s">
        <v>36</v>
      </c>
      <c r="AD9011" s="27">
        <v>42222</v>
      </c>
      <c r="AE9011" t="s">
        <v>1231</v>
      </c>
      <c r="AH9011">
        <v>0</v>
      </c>
      <c r="AN9011" t="s">
        <v>238</v>
      </c>
      <c r="AO9011">
        <v>2</v>
      </c>
      <c r="AP9011" t="s">
        <v>239</v>
      </c>
      <c r="AQ9011" s="27">
        <v>41379</v>
      </c>
      <c r="AR9011" t="s">
        <v>240</v>
      </c>
      <c r="AS9011">
        <v>1</v>
      </c>
      <c r="AT9011" t="s">
        <v>239</v>
      </c>
      <c r="AU9011" s="27">
        <v>41379</v>
      </c>
    </row>
    <row r="9012" spans="1:47" x14ac:dyDescent="0.2">
      <c r="A9012">
        <v>9011</v>
      </c>
      <c r="B9012" t="s">
        <v>29069</v>
      </c>
      <c r="C9012" t="s">
        <v>2861</v>
      </c>
      <c r="D9012" t="s">
        <v>29070</v>
      </c>
      <c r="E9012" s="27">
        <v>41982</v>
      </c>
      <c r="F9012" t="s">
        <v>233</v>
      </c>
      <c r="G9012" s="27">
        <v>16853</v>
      </c>
      <c r="H9012">
        <v>70</v>
      </c>
      <c r="I9012" t="s">
        <v>234</v>
      </c>
      <c r="J9012" t="s">
        <v>245</v>
      </c>
      <c r="K9012">
        <v>0</v>
      </c>
      <c r="L9012">
        <v>1</v>
      </c>
      <c r="M9012">
        <v>0</v>
      </c>
      <c r="N9012">
        <v>0</v>
      </c>
      <c r="O9012">
        <v>0</v>
      </c>
      <c r="P9012">
        <v>-1</v>
      </c>
      <c r="Q9012" s="28">
        <v>41981.236805555556</v>
      </c>
      <c r="R9012" s="28">
        <v>41983.42291666667</v>
      </c>
      <c r="S9012" t="s">
        <v>29071</v>
      </c>
      <c r="T9012" s="27">
        <v>41981</v>
      </c>
      <c r="V9012">
        <v>1</v>
      </c>
      <c r="W9012" t="s">
        <v>32</v>
      </c>
      <c r="X9012" t="s">
        <v>2088</v>
      </c>
      <c r="Y9012">
        <v>0</v>
      </c>
      <c r="AB9012" t="s">
        <v>237</v>
      </c>
      <c r="AH9012">
        <v>0</v>
      </c>
      <c r="AN9012" t="s">
        <v>238</v>
      </c>
      <c r="AO9012">
        <v>1</v>
      </c>
      <c r="AP9012" t="s">
        <v>239</v>
      </c>
      <c r="AQ9012" s="27">
        <v>41982</v>
      </c>
      <c r="AR9012" t="s">
        <v>240</v>
      </c>
      <c r="AS9012">
        <v>1</v>
      </c>
      <c r="AT9012" t="s">
        <v>239</v>
      </c>
      <c r="AU9012" s="27">
        <v>41982</v>
      </c>
    </row>
    <row r="9013" spans="1:47" x14ac:dyDescent="0.2">
      <c r="A9013">
        <v>9012</v>
      </c>
      <c r="B9013" t="s">
        <v>29072</v>
      </c>
      <c r="C9013" t="s">
        <v>21408</v>
      </c>
      <c r="D9013" t="s">
        <v>29073</v>
      </c>
      <c r="E9013" s="27">
        <v>41484</v>
      </c>
      <c r="F9013" t="s">
        <v>233</v>
      </c>
      <c r="G9013" s="27">
        <v>13390</v>
      </c>
      <c r="H9013">
        <v>79</v>
      </c>
      <c r="I9013" t="s">
        <v>234</v>
      </c>
      <c r="J9013" t="s">
        <v>245</v>
      </c>
      <c r="K9013">
        <v>0</v>
      </c>
      <c r="L9013">
        <v>1</v>
      </c>
      <c r="M9013">
        <v>0</v>
      </c>
      <c r="N9013">
        <v>0</v>
      </c>
      <c r="O9013">
        <v>1</v>
      </c>
      <c r="P9013">
        <v>-22</v>
      </c>
      <c r="Q9013" s="28">
        <v>41462.37777777778</v>
      </c>
      <c r="R9013" s="28">
        <v>41463.511805555558</v>
      </c>
      <c r="S9013" t="s">
        <v>29074</v>
      </c>
      <c r="T9013" s="27">
        <v>41462</v>
      </c>
      <c r="V9013">
        <v>22</v>
      </c>
      <c r="W9013" t="s">
        <v>36</v>
      </c>
      <c r="X9013" t="s">
        <v>3794</v>
      </c>
      <c r="Y9013">
        <v>0</v>
      </c>
      <c r="AB9013" t="s">
        <v>237</v>
      </c>
      <c r="AH9013">
        <v>0</v>
      </c>
      <c r="AN9013" t="s">
        <v>238</v>
      </c>
      <c r="AO9013">
        <v>1</v>
      </c>
      <c r="AP9013" t="s">
        <v>239</v>
      </c>
      <c r="AQ9013" s="27">
        <v>41484</v>
      </c>
      <c r="AR9013" t="s">
        <v>240</v>
      </c>
      <c r="AS9013">
        <v>1</v>
      </c>
      <c r="AT9013" t="s">
        <v>239</v>
      </c>
      <c r="AU9013" s="27">
        <v>41484</v>
      </c>
    </row>
    <row r="9014" spans="1:47" x14ac:dyDescent="0.2">
      <c r="A9014">
        <v>9013</v>
      </c>
      <c r="B9014" t="s">
        <v>29075</v>
      </c>
      <c r="C9014" t="s">
        <v>793</v>
      </c>
      <c r="D9014" t="s">
        <v>29076</v>
      </c>
      <c r="E9014" s="27">
        <v>41615</v>
      </c>
      <c r="F9014" t="s">
        <v>233</v>
      </c>
      <c r="G9014" s="27">
        <v>24858</v>
      </c>
      <c r="H9014">
        <v>48</v>
      </c>
      <c r="I9014" t="s">
        <v>234</v>
      </c>
      <c r="J9014" t="s">
        <v>245</v>
      </c>
      <c r="K9014">
        <v>0</v>
      </c>
      <c r="L9014">
        <v>1</v>
      </c>
      <c r="M9014">
        <v>0</v>
      </c>
      <c r="N9014">
        <v>0</v>
      </c>
      <c r="O9014">
        <v>1</v>
      </c>
      <c r="P9014">
        <v>-1</v>
      </c>
      <c r="Q9014" s="28">
        <v>41614.32916666667</v>
      </c>
      <c r="R9014" s="28">
        <v>41615.059027777781</v>
      </c>
      <c r="S9014" t="s">
        <v>29077</v>
      </c>
      <c r="T9014" s="27">
        <v>41614</v>
      </c>
      <c r="V9014">
        <v>1</v>
      </c>
      <c r="W9014" t="s">
        <v>32</v>
      </c>
      <c r="X9014" t="s">
        <v>5251</v>
      </c>
      <c r="Y9014">
        <v>0</v>
      </c>
      <c r="AB9014" t="s">
        <v>237</v>
      </c>
      <c r="AH9014">
        <v>0</v>
      </c>
      <c r="AN9014" t="s">
        <v>238</v>
      </c>
      <c r="AO9014">
        <v>1</v>
      </c>
      <c r="AP9014" t="s">
        <v>239</v>
      </c>
      <c r="AQ9014" s="27">
        <v>41615</v>
      </c>
      <c r="AR9014" t="s">
        <v>240</v>
      </c>
      <c r="AS9014">
        <v>1</v>
      </c>
      <c r="AT9014" t="s">
        <v>239</v>
      </c>
      <c r="AU9014" s="27">
        <v>41615</v>
      </c>
    </row>
    <row r="9015" spans="1:47" x14ac:dyDescent="0.2">
      <c r="A9015">
        <v>9014</v>
      </c>
      <c r="B9015" t="s">
        <v>29078</v>
      </c>
      <c r="C9015" t="s">
        <v>29079</v>
      </c>
      <c r="D9015" t="s">
        <v>29080</v>
      </c>
      <c r="E9015" s="27">
        <v>41914</v>
      </c>
      <c r="F9015" t="s">
        <v>233</v>
      </c>
      <c r="G9015" s="27">
        <v>25553</v>
      </c>
      <c r="H9015">
        <v>46</v>
      </c>
      <c r="I9015" t="s">
        <v>234</v>
      </c>
      <c r="J9015" t="s">
        <v>22</v>
      </c>
      <c r="K9015">
        <v>0</v>
      </c>
      <c r="L9015">
        <v>1</v>
      </c>
      <c r="M9015">
        <v>0</v>
      </c>
      <c r="N9015">
        <v>0</v>
      </c>
      <c r="O9015">
        <v>3</v>
      </c>
      <c r="P9015">
        <v>21</v>
      </c>
      <c r="Q9015" s="28">
        <v>41935.511111111111</v>
      </c>
      <c r="R9015" s="28">
        <v>41935.425000000003</v>
      </c>
      <c r="S9015" t="s">
        <v>29081</v>
      </c>
      <c r="U9015" s="27">
        <v>41892</v>
      </c>
      <c r="V9015">
        <v>22</v>
      </c>
      <c r="W9015" t="s">
        <v>32</v>
      </c>
      <c r="X9015" t="s">
        <v>274</v>
      </c>
      <c r="Y9015">
        <v>0</v>
      </c>
      <c r="AB9015" t="s">
        <v>237</v>
      </c>
      <c r="AH9015">
        <v>0</v>
      </c>
      <c r="AN9015" t="s">
        <v>238</v>
      </c>
      <c r="AO9015">
        <v>1</v>
      </c>
      <c r="AP9015" t="s">
        <v>239</v>
      </c>
      <c r="AQ9015" s="27">
        <v>41914</v>
      </c>
      <c r="AR9015" t="s">
        <v>240</v>
      </c>
      <c r="AS9015">
        <v>1</v>
      </c>
      <c r="AT9015" t="s">
        <v>239</v>
      </c>
      <c r="AU9015" s="27">
        <v>41914</v>
      </c>
    </row>
    <row r="9016" spans="1:47" x14ac:dyDescent="0.2">
      <c r="A9016">
        <v>9015</v>
      </c>
      <c r="B9016" t="s">
        <v>29082</v>
      </c>
      <c r="C9016" t="s">
        <v>2220</v>
      </c>
      <c r="D9016" t="s">
        <v>25926</v>
      </c>
      <c r="E9016" s="27">
        <v>41571</v>
      </c>
      <c r="F9016" t="s">
        <v>233</v>
      </c>
      <c r="G9016" s="27">
        <v>33830</v>
      </c>
      <c r="H9016">
        <v>23</v>
      </c>
      <c r="I9016" t="s">
        <v>259</v>
      </c>
      <c r="J9016" t="s">
        <v>245</v>
      </c>
      <c r="K9016">
        <v>1</v>
      </c>
      <c r="L9016">
        <v>10</v>
      </c>
      <c r="M9016">
        <v>0</v>
      </c>
      <c r="N9016">
        <v>1</v>
      </c>
      <c r="O9016">
        <v>10</v>
      </c>
      <c r="P9016">
        <v>-67</v>
      </c>
      <c r="Q9016" s="28">
        <v>41504.303472222222</v>
      </c>
      <c r="R9016" s="28">
        <v>41571.432638888888</v>
      </c>
      <c r="S9016" t="s">
        <v>29083</v>
      </c>
      <c r="T9016" s="27">
        <v>41504</v>
      </c>
      <c r="V9016">
        <v>67</v>
      </c>
      <c r="W9016" t="s">
        <v>32</v>
      </c>
      <c r="X9016" t="s">
        <v>343</v>
      </c>
      <c r="Y9016">
        <v>0</v>
      </c>
      <c r="AB9016" t="s">
        <v>237</v>
      </c>
      <c r="AH9016">
        <v>0</v>
      </c>
      <c r="AN9016" t="s">
        <v>238</v>
      </c>
      <c r="AO9016">
        <v>7</v>
      </c>
      <c r="AP9016" t="s">
        <v>246</v>
      </c>
      <c r="AQ9016" s="27">
        <v>41571</v>
      </c>
      <c r="AR9016" t="s">
        <v>240</v>
      </c>
      <c r="AS9016">
        <v>10</v>
      </c>
      <c r="AT9016" t="s">
        <v>269</v>
      </c>
      <c r="AU9016" s="27">
        <v>41571</v>
      </c>
    </row>
    <row r="9017" spans="1:47" x14ac:dyDescent="0.2">
      <c r="A9017">
        <v>9016</v>
      </c>
      <c r="B9017" t="s">
        <v>16048</v>
      </c>
      <c r="C9017" t="s">
        <v>1317</v>
      </c>
      <c r="D9017" t="s">
        <v>671</v>
      </c>
      <c r="E9017" s="27">
        <v>41757</v>
      </c>
      <c r="F9017" t="s">
        <v>233</v>
      </c>
      <c r="G9017" s="27">
        <v>20706</v>
      </c>
      <c r="H9017">
        <v>59</v>
      </c>
      <c r="I9017" t="s">
        <v>234</v>
      </c>
      <c r="J9017" t="s">
        <v>245</v>
      </c>
      <c r="K9017">
        <v>0</v>
      </c>
      <c r="L9017">
        <v>4</v>
      </c>
      <c r="M9017">
        <v>0</v>
      </c>
      <c r="N9017">
        <v>0</v>
      </c>
      <c r="O9017">
        <v>4</v>
      </c>
      <c r="P9017">
        <v>-49</v>
      </c>
      <c r="Q9017" s="28">
        <v>41708.056250000001</v>
      </c>
      <c r="R9017" s="28">
        <v>41757.518750000003</v>
      </c>
      <c r="S9017" t="s">
        <v>29084</v>
      </c>
      <c r="T9017" s="27">
        <v>41707</v>
      </c>
      <c r="V9017">
        <v>50</v>
      </c>
      <c r="W9017" t="s">
        <v>32</v>
      </c>
      <c r="X9017" t="s">
        <v>313</v>
      </c>
      <c r="Y9017">
        <v>0</v>
      </c>
      <c r="AB9017" t="s">
        <v>237</v>
      </c>
      <c r="AH9017">
        <v>0</v>
      </c>
      <c r="AN9017" t="s">
        <v>238</v>
      </c>
      <c r="AO9017">
        <v>2</v>
      </c>
      <c r="AP9017" t="s">
        <v>239</v>
      </c>
      <c r="AQ9017" s="27">
        <v>41757</v>
      </c>
      <c r="AR9017" t="s">
        <v>240</v>
      </c>
      <c r="AS9017">
        <v>4</v>
      </c>
      <c r="AT9017" t="s">
        <v>239</v>
      </c>
      <c r="AU9017" s="27">
        <v>41757</v>
      </c>
    </row>
    <row r="9018" spans="1:47" x14ac:dyDescent="0.2">
      <c r="A9018">
        <v>9017</v>
      </c>
      <c r="B9018" t="s">
        <v>29085</v>
      </c>
      <c r="C9018" t="s">
        <v>29086</v>
      </c>
      <c r="D9018" t="s">
        <v>20333</v>
      </c>
      <c r="E9018" s="27">
        <v>41541</v>
      </c>
      <c r="F9018" t="s">
        <v>233</v>
      </c>
      <c r="G9018" s="27">
        <v>34888</v>
      </c>
      <c r="H9018">
        <v>20</v>
      </c>
      <c r="I9018" t="s">
        <v>259</v>
      </c>
      <c r="J9018" t="s">
        <v>353</v>
      </c>
      <c r="K9018">
        <v>0</v>
      </c>
      <c r="L9018">
        <v>8</v>
      </c>
      <c r="M9018">
        <v>2</v>
      </c>
      <c r="N9018">
        <v>1</v>
      </c>
      <c r="O9018">
        <v>2</v>
      </c>
      <c r="P9018">
        <v>-1</v>
      </c>
      <c r="Q9018" s="28">
        <v>41540.200694444444</v>
      </c>
      <c r="R9018" s="28">
        <v>41571.518055555556</v>
      </c>
      <c r="S9018" t="s">
        <v>29087</v>
      </c>
      <c r="T9018" s="27">
        <v>41540</v>
      </c>
      <c r="V9018">
        <v>1</v>
      </c>
      <c r="W9018" t="s">
        <v>32</v>
      </c>
      <c r="X9018" t="s">
        <v>847</v>
      </c>
      <c r="Y9018">
        <v>1</v>
      </c>
      <c r="AA9018" t="s">
        <v>29088</v>
      </c>
      <c r="AB9018" t="s">
        <v>32</v>
      </c>
      <c r="AC9018">
        <v>0</v>
      </c>
      <c r="AD9018" s="27">
        <v>41673</v>
      </c>
      <c r="AE9018" t="s">
        <v>5345</v>
      </c>
      <c r="AF9018" s="27">
        <v>41673</v>
      </c>
      <c r="AG9018" s="27">
        <v>41727</v>
      </c>
      <c r="AH9018">
        <v>0</v>
      </c>
      <c r="AN9018" t="s">
        <v>238</v>
      </c>
      <c r="AO9018">
        <v>8</v>
      </c>
      <c r="AP9018" t="s">
        <v>269</v>
      </c>
      <c r="AQ9018" s="27">
        <v>41541</v>
      </c>
      <c r="AR9018" t="s">
        <v>240</v>
      </c>
      <c r="AS9018">
        <v>8</v>
      </c>
      <c r="AT9018" t="s">
        <v>269</v>
      </c>
      <c r="AU9018" s="27">
        <v>41541</v>
      </c>
    </row>
    <row r="9019" spans="1:47" x14ac:dyDescent="0.2">
      <c r="A9019">
        <v>9018</v>
      </c>
      <c r="B9019" t="s">
        <v>26082</v>
      </c>
      <c r="C9019" t="s">
        <v>345</v>
      </c>
      <c r="D9019" t="s">
        <v>5448</v>
      </c>
      <c r="E9019" s="27">
        <v>41286</v>
      </c>
      <c r="F9019" t="s">
        <v>233</v>
      </c>
      <c r="G9019" s="27">
        <v>31097</v>
      </c>
      <c r="H9019">
        <v>31</v>
      </c>
      <c r="I9019" t="s">
        <v>244</v>
      </c>
      <c r="J9019" t="s">
        <v>250</v>
      </c>
      <c r="K9019">
        <v>1</v>
      </c>
      <c r="L9019">
        <v>8</v>
      </c>
      <c r="M9019">
        <v>0</v>
      </c>
      <c r="N9019">
        <v>0</v>
      </c>
      <c r="O9019">
        <v>5</v>
      </c>
      <c r="P9019">
        <v>-1</v>
      </c>
      <c r="Q9019" s="28">
        <v>41285.067361111112</v>
      </c>
      <c r="R9019" s="28">
        <v>41286.06527777778</v>
      </c>
      <c r="S9019" t="s">
        <v>29089</v>
      </c>
      <c r="U9019" s="27">
        <v>41285</v>
      </c>
      <c r="V9019">
        <v>1</v>
      </c>
      <c r="W9019" t="s">
        <v>36</v>
      </c>
      <c r="X9019" t="s">
        <v>274</v>
      </c>
      <c r="Y9019">
        <v>0</v>
      </c>
      <c r="AB9019" t="s">
        <v>237</v>
      </c>
      <c r="AH9019">
        <v>0</v>
      </c>
      <c r="AN9019" t="s">
        <v>238</v>
      </c>
      <c r="AO9019">
        <v>3</v>
      </c>
      <c r="AP9019" t="s">
        <v>239</v>
      </c>
      <c r="AQ9019" s="27">
        <v>41286</v>
      </c>
      <c r="AR9019" t="s">
        <v>240</v>
      </c>
      <c r="AS9019">
        <v>8</v>
      </c>
      <c r="AT9019" t="s">
        <v>269</v>
      </c>
      <c r="AU9019" s="27">
        <v>41286</v>
      </c>
    </row>
    <row r="9020" spans="1:47" x14ac:dyDescent="0.2">
      <c r="A9020">
        <v>9019</v>
      </c>
      <c r="B9020" t="s">
        <v>29090</v>
      </c>
      <c r="C9020" t="s">
        <v>1478</v>
      </c>
      <c r="D9020" t="s">
        <v>3540</v>
      </c>
      <c r="E9020" s="27">
        <v>41796</v>
      </c>
      <c r="F9020" t="s">
        <v>233</v>
      </c>
      <c r="G9020" s="27">
        <v>21613</v>
      </c>
      <c r="H9020">
        <v>57</v>
      </c>
      <c r="I9020" t="s">
        <v>234</v>
      </c>
      <c r="J9020" t="s">
        <v>353</v>
      </c>
      <c r="K9020">
        <v>0</v>
      </c>
      <c r="L9020">
        <v>1</v>
      </c>
      <c r="M9020">
        <v>0</v>
      </c>
      <c r="N9020">
        <v>0</v>
      </c>
      <c r="O9020">
        <v>2</v>
      </c>
      <c r="P9020">
        <v>-6</v>
      </c>
      <c r="Q9020" s="28">
        <v>41790.368055555555</v>
      </c>
      <c r="R9020" s="28">
        <v>41792.361111111109</v>
      </c>
      <c r="S9020" t="s">
        <v>29091</v>
      </c>
      <c r="T9020" s="27">
        <v>41790</v>
      </c>
      <c r="V9020">
        <v>6</v>
      </c>
      <c r="W9020" t="s">
        <v>32</v>
      </c>
      <c r="X9020" t="s">
        <v>8885</v>
      </c>
      <c r="Y9020">
        <v>0</v>
      </c>
      <c r="AB9020" t="s">
        <v>237</v>
      </c>
      <c r="AH9020">
        <v>0</v>
      </c>
      <c r="AN9020" t="s">
        <v>238</v>
      </c>
      <c r="AO9020">
        <v>1</v>
      </c>
      <c r="AP9020" t="s">
        <v>239</v>
      </c>
      <c r="AQ9020" s="27">
        <v>41796</v>
      </c>
      <c r="AR9020" t="s">
        <v>240</v>
      </c>
      <c r="AS9020">
        <v>1</v>
      </c>
      <c r="AT9020" t="s">
        <v>239</v>
      </c>
      <c r="AU9020" s="27">
        <v>41796</v>
      </c>
    </row>
    <row r="9021" spans="1:47" x14ac:dyDescent="0.2">
      <c r="A9021">
        <v>9020</v>
      </c>
      <c r="B9021" t="s">
        <v>29092</v>
      </c>
      <c r="C9021" t="s">
        <v>4855</v>
      </c>
      <c r="D9021" t="s">
        <v>29093</v>
      </c>
      <c r="E9021" s="27">
        <v>41821</v>
      </c>
      <c r="F9021" t="s">
        <v>233</v>
      </c>
      <c r="G9021" s="27">
        <v>31491</v>
      </c>
      <c r="H9021">
        <v>30</v>
      </c>
      <c r="I9021" t="s">
        <v>244</v>
      </c>
      <c r="J9021" t="s">
        <v>245</v>
      </c>
      <c r="K9021">
        <v>0</v>
      </c>
      <c r="L9021">
        <v>5</v>
      </c>
      <c r="M9021">
        <v>1</v>
      </c>
      <c r="N9021">
        <v>0</v>
      </c>
      <c r="O9021">
        <v>4</v>
      </c>
      <c r="P9021">
        <v>-3</v>
      </c>
      <c r="Q9021" s="28">
        <v>41818.220833333333</v>
      </c>
      <c r="R9021" s="28">
        <v>41819.049305555556</v>
      </c>
      <c r="S9021" t="s">
        <v>29094</v>
      </c>
      <c r="T9021" s="27">
        <v>41818</v>
      </c>
      <c r="V9021">
        <v>3</v>
      </c>
      <c r="W9021" t="s">
        <v>36</v>
      </c>
      <c r="X9021" t="s">
        <v>1508</v>
      </c>
      <c r="Y9021">
        <v>1</v>
      </c>
      <c r="AA9021" t="s">
        <v>29095</v>
      </c>
      <c r="AB9021" t="s">
        <v>32</v>
      </c>
      <c r="AC9021">
        <v>143</v>
      </c>
      <c r="AD9021" s="27">
        <v>41834</v>
      </c>
      <c r="AE9021" t="s">
        <v>983</v>
      </c>
      <c r="AF9021" s="27">
        <v>41977</v>
      </c>
      <c r="AG9021" s="27">
        <v>41990</v>
      </c>
      <c r="AH9021">
        <v>0</v>
      </c>
      <c r="AN9021" t="s">
        <v>238</v>
      </c>
      <c r="AO9021">
        <v>2</v>
      </c>
      <c r="AP9021" t="s">
        <v>239</v>
      </c>
      <c r="AQ9021" s="27">
        <v>41821</v>
      </c>
      <c r="AR9021" t="s">
        <v>240</v>
      </c>
      <c r="AS9021">
        <v>5</v>
      </c>
      <c r="AT9021" t="s">
        <v>246</v>
      </c>
      <c r="AU9021" s="27">
        <v>41821</v>
      </c>
    </row>
    <row r="9022" spans="1:47" x14ac:dyDescent="0.2">
      <c r="A9022">
        <v>9021</v>
      </c>
      <c r="B9022" t="s">
        <v>29096</v>
      </c>
      <c r="C9022" t="s">
        <v>1320</v>
      </c>
      <c r="D9022" t="s">
        <v>29097</v>
      </c>
      <c r="E9022" s="27">
        <v>41738</v>
      </c>
      <c r="F9022" t="s">
        <v>294</v>
      </c>
      <c r="G9022" s="27">
        <v>30286</v>
      </c>
      <c r="H9022">
        <v>33</v>
      </c>
      <c r="I9022" t="s">
        <v>244</v>
      </c>
      <c r="J9022" t="s">
        <v>245</v>
      </c>
      <c r="K9022">
        <v>0</v>
      </c>
      <c r="L9022">
        <v>9</v>
      </c>
      <c r="M9022">
        <v>0</v>
      </c>
      <c r="N9022">
        <v>0</v>
      </c>
      <c r="O9022">
        <v>0</v>
      </c>
      <c r="W9022" t="s">
        <v>237</v>
      </c>
      <c r="Y9022">
        <v>-1</v>
      </c>
      <c r="AB9022" t="s">
        <v>237</v>
      </c>
      <c r="AH9022">
        <v>0</v>
      </c>
      <c r="AN9022" t="s">
        <v>238</v>
      </c>
      <c r="AO9022">
        <v>6</v>
      </c>
      <c r="AP9022" t="s">
        <v>246</v>
      </c>
      <c r="AQ9022" s="27">
        <v>41738</v>
      </c>
      <c r="AR9022" t="s">
        <v>240</v>
      </c>
      <c r="AS9022">
        <v>9</v>
      </c>
      <c r="AT9022" t="s">
        <v>269</v>
      </c>
      <c r="AU9022" s="27">
        <v>41738</v>
      </c>
    </row>
    <row r="9023" spans="1:47" x14ac:dyDescent="0.2">
      <c r="A9023">
        <v>9022</v>
      </c>
      <c r="B9023" t="s">
        <v>29098</v>
      </c>
      <c r="C9023" t="s">
        <v>29099</v>
      </c>
      <c r="D9023" t="s">
        <v>3228</v>
      </c>
      <c r="E9023" s="27">
        <v>41598</v>
      </c>
      <c r="F9023" t="s">
        <v>233</v>
      </c>
      <c r="G9023" s="27">
        <v>30719</v>
      </c>
      <c r="H9023">
        <v>32</v>
      </c>
      <c r="I9023" t="s">
        <v>244</v>
      </c>
      <c r="J9023" t="s">
        <v>250</v>
      </c>
      <c r="K9023">
        <v>0</v>
      </c>
      <c r="L9023">
        <v>4</v>
      </c>
      <c r="M9023">
        <v>0</v>
      </c>
      <c r="N9023">
        <v>0</v>
      </c>
      <c r="O9023">
        <v>5</v>
      </c>
      <c r="P9023">
        <v>-1</v>
      </c>
      <c r="Q9023" s="28">
        <v>41597.365972222222</v>
      </c>
      <c r="R9023" s="28">
        <v>41598.354166666664</v>
      </c>
      <c r="S9023" t="s">
        <v>29100</v>
      </c>
      <c r="T9023" s="27">
        <v>41597</v>
      </c>
      <c r="V9023">
        <v>1</v>
      </c>
      <c r="W9023" t="s">
        <v>32</v>
      </c>
      <c r="X9023" t="s">
        <v>364</v>
      </c>
      <c r="Y9023">
        <v>1</v>
      </c>
      <c r="AA9023" t="s">
        <v>29101</v>
      </c>
      <c r="AB9023" t="s">
        <v>36</v>
      </c>
      <c r="AD9023" s="27">
        <v>41676</v>
      </c>
      <c r="AE9023" t="s">
        <v>324</v>
      </c>
      <c r="AH9023">
        <v>0</v>
      </c>
      <c r="AN9023" t="s">
        <v>238</v>
      </c>
      <c r="AO9023">
        <v>2</v>
      </c>
      <c r="AP9023" t="s">
        <v>239</v>
      </c>
      <c r="AQ9023" s="27">
        <v>41598</v>
      </c>
      <c r="AR9023" t="s">
        <v>240</v>
      </c>
      <c r="AS9023">
        <v>4</v>
      </c>
      <c r="AT9023" t="s">
        <v>239</v>
      </c>
      <c r="AU9023" s="27">
        <v>41598</v>
      </c>
    </row>
    <row r="9024" spans="1:47" x14ac:dyDescent="0.2">
      <c r="A9024">
        <v>9023</v>
      </c>
      <c r="B9024" t="s">
        <v>29102</v>
      </c>
      <c r="C9024" t="s">
        <v>918</v>
      </c>
      <c r="D9024" t="s">
        <v>29103</v>
      </c>
      <c r="E9024" s="27">
        <v>41721</v>
      </c>
      <c r="F9024" t="s">
        <v>233</v>
      </c>
      <c r="G9024" s="27">
        <v>21822</v>
      </c>
      <c r="H9024">
        <v>56</v>
      </c>
      <c r="I9024" t="s">
        <v>234</v>
      </c>
      <c r="J9024" t="s">
        <v>245</v>
      </c>
      <c r="K9024">
        <v>0</v>
      </c>
      <c r="L9024">
        <v>1</v>
      </c>
      <c r="M9024">
        <v>0</v>
      </c>
      <c r="N9024">
        <v>0</v>
      </c>
      <c r="O9024">
        <v>1</v>
      </c>
      <c r="P9024">
        <v>-1</v>
      </c>
      <c r="Q9024" s="28">
        <v>41720.461111111108</v>
      </c>
      <c r="R9024" s="28">
        <v>41724.405555555553</v>
      </c>
      <c r="S9024" t="s">
        <v>29104</v>
      </c>
      <c r="T9024" s="27">
        <v>41720</v>
      </c>
      <c r="V9024">
        <v>1</v>
      </c>
      <c r="W9024" t="s">
        <v>36</v>
      </c>
      <c r="X9024" t="s">
        <v>279</v>
      </c>
      <c r="Y9024">
        <v>0</v>
      </c>
      <c r="AB9024" t="s">
        <v>237</v>
      </c>
      <c r="AH9024">
        <v>0</v>
      </c>
      <c r="AN9024" t="s">
        <v>238</v>
      </c>
      <c r="AO9024">
        <v>1</v>
      </c>
      <c r="AP9024" t="s">
        <v>239</v>
      </c>
      <c r="AQ9024" s="27">
        <v>41721</v>
      </c>
      <c r="AR9024" t="s">
        <v>240</v>
      </c>
      <c r="AS9024">
        <v>1</v>
      </c>
      <c r="AT9024" t="s">
        <v>239</v>
      </c>
      <c r="AU9024" s="27">
        <v>41721</v>
      </c>
    </row>
    <row r="9025" spans="1:47" x14ac:dyDescent="0.2">
      <c r="A9025">
        <v>9024</v>
      </c>
      <c r="B9025" t="s">
        <v>29105</v>
      </c>
      <c r="C9025" t="s">
        <v>963</v>
      </c>
      <c r="D9025" t="s">
        <v>29106</v>
      </c>
      <c r="E9025" s="27">
        <v>41340</v>
      </c>
      <c r="F9025" t="s">
        <v>233</v>
      </c>
      <c r="G9025" s="27">
        <v>34358</v>
      </c>
      <c r="H9025">
        <v>22</v>
      </c>
      <c r="I9025" t="s">
        <v>259</v>
      </c>
      <c r="J9025" t="s">
        <v>250</v>
      </c>
      <c r="K9025">
        <v>1</v>
      </c>
      <c r="L9025">
        <v>9</v>
      </c>
      <c r="M9025">
        <v>0</v>
      </c>
      <c r="N9025">
        <v>0</v>
      </c>
      <c r="O9025">
        <v>2</v>
      </c>
      <c r="P9025">
        <v>-1</v>
      </c>
      <c r="Q9025" s="28">
        <v>41339.292361111111</v>
      </c>
      <c r="R9025" s="28">
        <v>41681.274305555555</v>
      </c>
      <c r="S9025" t="s">
        <v>29107</v>
      </c>
      <c r="U9025" s="27">
        <v>41340</v>
      </c>
      <c r="V9025">
        <v>0</v>
      </c>
      <c r="W9025" t="s">
        <v>32</v>
      </c>
      <c r="X9025" t="s">
        <v>274</v>
      </c>
      <c r="Y9025">
        <v>0</v>
      </c>
      <c r="AB9025" t="s">
        <v>237</v>
      </c>
      <c r="AH9025">
        <v>0</v>
      </c>
      <c r="AN9025" t="s">
        <v>238</v>
      </c>
      <c r="AO9025">
        <v>7</v>
      </c>
      <c r="AP9025" t="s">
        <v>246</v>
      </c>
      <c r="AQ9025" s="27">
        <v>41340</v>
      </c>
      <c r="AR9025" t="s">
        <v>240</v>
      </c>
      <c r="AS9025">
        <v>9</v>
      </c>
      <c r="AT9025" t="s">
        <v>269</v>
      </c>
      <c r="AU9025" s="27">
        <v>41340</v>
      </c>
    </row>
    <row r="9026" spans="1:47" x14ac:dyDescent="0.2">
      <c r="A9026">
        <v>9025</v>
      </c>
      <c r="B9026" t="s">
        <v>29108</v>
      </c>
      <c r="C9026" t="s">
        <v>8123</v>
      </c>
      <c r="D9026" t="s">
        <v>1832</v>
      </c>
      <c r="E9026" s="27">
        <v>41873</v>
      </c>
      <c r="F9026" t="s">
        <v>233</v>
      </c>
      <c r="G9026" s="27">
        <v>34641</v>
      </c>
      <c r="H9026">
        <v>21</v>
      </c>
      <c r="I9026" t="s">
        <v>259</v>
      </c>
      <c r="J9026" t="s">
        <v>250</v>
      </c>
      <c r="K9026">
        <v>0</v>
      </c>
      <c r="L9026">
        <v>8</v>
      </c>
      <c r="M9026">
        <v>0</v>
      </c>
      <c r="N9026">
        <v>0</v>
      </c>
      <c r="O9026">
        <v>6</v>
      </c>
      <c r="P9026">
        <v>-1</v>
      </c>
      <c r="Q9026" s="28">
        <v>41872.515277777777</v>
      </c>
      <c r="R9026" s="28">
        <v>41887.165277777778</v>
      </c>
      <c r="S9026" t="s">
        <v>29109</v>
      </c>
      <c r="U9026" s="27">
        <v>41872</v>
      </c>
      <c r="V9026">
        <v>1</v>
      </c>
      <c r="W9026" t="s">
        <v>32</v>
      </c>
      <c r="X9026" t="s">
        <v>274</v>
      </c>
      <c r="Y9026">
        <v>0</v>
      </c>
      <c r="AB9026" t="s">
        <v>237</v>
      </c>
      <c r="AH9026">
        <v>0</v>
      </c>
      <c r="AN9026" t="s">
        <v>238</v>
      </c>
      <c r="AO9026">
        <v>8</v>
      </c>
      <c r="AP9026" t="s">
        <v>269</v>
      </c>
      <c r="AQ9026" s="27">
        <v>41873</v>
      </c>
      <c r="AR9026" t="s">
        <v>240</v>
      </c>
      <c r="AS9026">
        <v>8</v>
      </c>
      <c r="AT9026" t="s">
        <v>269</v>
      </c>
      <c r="AU9026" s="27">
        <v>41873</v>
      </c>
    </row>
    <row r="9027" spans="1:47" x14ac:dyDescent="0.2">
      <c r="A9027">
        <v>9026</v>
      </c>
      <c r="B9027" t="s">
        <v>29110</v>
      </c>
      <c r="C9027" t="s">
        <v>29111</v>
      </c>
      <c r="D9027" t="s">
        <v>29112</v>
      </c>
      <c r="E9027" s="27">
        <v>41937</v>
      </c>
      <c r="F9027" t="s">
        <v>233</v>
      </c>
      <c r="G9027" s="27">
        <v>29494</v>
      </c>
      <c r="H9027">
        <v>35</v>
      </c>
      <c r="I9027" t="s">
        <v>244</v>
      </c>
      <c r="J9027" t="s">
        <v>245</v>
      </c>
      <c r="K9027">
        <v>0</v>
      </c>
      <c r="L9027">
        <v>6</v>
      </c>
      <c r="M9027">
        <v>0</v>
      </c>
      <c r="N9027">
        <v>0</v>
      </c>
      <c r="O9027">
        <v>1</v>
      </c>
      <c r="P9027">
        <v>-1</v>
      </c>
      <c r="Q9027" s="28">
        <v>41936.370138888888</v>
      </c>
      <c r="R9027" s="28">
        <v>41943.229861111111</v>
      </c>
      <c r="S9027" t="s">
        <v>29113</v>
      </c>
      <c r="U9027" s="27">
        <v>41936</v>
      </c>
      <c r="V9027">
        <v>1</v>
      </c>
      <c r="W9027" t="s">
        <v>32</v>
      </c>
      <c r="X9027" t="s">
        <v>274</v>
      </c>
      <c r="Y9027">
        <v>0</v>
      </c>
      <c r="AB9027" t="s">
        <v>237</v>
      </c>
      <c r="AH9027">
        <v>0</v>
      </c>
      <c r="AN9027" t="s">
        <v>238</v>
      </c>
      <c r="AO9027">
        <v>2</v>
      </c>
      <c r="AP9027" t="s">
        <v>239</v>
      </c>
      <c r="AQ9027" s="27">
        <v>41937</v>
      </c>
      <c r="AR9027" t="s">
        <v>240</v>
      </c>
      <c r="AS9027">
        <v>6</v>
      </c>
      <c r="AT9027" t="s">
        <v>246</v>
      </c>
      <c r="AU9027" s="27">
        <v>41937</v>
      </c>
    </row>
    <row r="9028" spans="1:47" x14ac:dyDescent="0.2">
      <c r="A9028">
        <v>9027</v>
      </c>
      <c r="B9028" t="s">
        <v>29114</v>
      </c>
      <c r="C9028" t="s">
        <v>29115</v>
      </c>
      <c r="D9028" t="s">
        <v>3228</v>
      </c>
      <c r="E9028" s="27">
        <v>41365</v>
      </c>
      <c r="F9028" t="s">
        <v>294</v>
      </c>
      <c r="G9028" s="27">
        <v>32008</v>
      </c>
      <c r="H9028">
        <v>28</v>
      </c>
      <c r="I9028" t="s">
        <v>244</v>
      </c>
      <c r="J9028" t="s">
        <v>250</v>
      </c>
      <c r="K9028">
        <v>0</v>
      </c>
      <c r="L9028">
        <v>8</v>
      </c>
      <c r="M9028">
        <v>0</v>
      </c>
      <c r="N9028">
        <v>0</v>
      </c>
      <c r="O9028">
        <v>0</v>
      </c>
      <c r="W9028" t="s">
        <v>237</v>
      </c>
      <c r="Y9028">
        <v>1</v>
      </c>
      <c r="AA9028" t="s">
        <v>29116</v>
      </c>
      <c r="AB9028" t="s">
        <v>36</v>
      </c>
      <c r="AC9028">
        <v>64</v>
      </c>
      <c r="AD9028" s="27">
        <v>41653</v>
      </c>
      <c r="AE9028" t="s">
        <v>1508</v>
      </c>
      <c r="AF9028" s="27">
        <v>41717</v>
      </c>
      <c r="AG9028" s="27">
        <v>41725</v>
      </c>
      <c r="AH9028">
        <v>0</v>
      </c>
      <c r="AN9028" t="s">
        <v>238</v>
      </c>
      <c r="AO9028">
        <v>3</v>
      </c>
      <c r="AP9028" t="s">
        <v>239</v>
      </c>
      <c r="AQ9028" s="27">
        <v>41365</v>
      </c>
      <c r="AR9028" t="s">
        <v>240</v>
      </c>
      <c r="AS9028">
        <v>8</v>
      </c>
      <c r="AT9028" t="s">
        <v>269</v>
      </c>
      <c r="AU9028" s="27">
        <v>41365</v>
      </c>
    </row>
    <row r="9029" spans="1:47" x14ac:dyDescent="0.2">
      <c r="A9029">
        <v>9028</v>
      </c>
      <c r="B9029" t="s">
        <v>29117</v>
      </c>
      <c r="C9029" t="s">
        <v>9997</v>
      </c>
      <c r="D9029" t="s">
        <v>5198</v>
      </c>
      <c r="E9029" s="27">
        <v>41505</v>
      </c>
      <c r="F9029" t="s">
        <v>233</v>
      </c>
      <c r="G9029" s="27">
        <v>26678</v>
      </c>
      <c r="H9029">
        <v>43</v>
      </c>
      <c r="I9029" t="s">
        <v>244</v>
      </c>
      <c r="J9029" t="s">
        <v>250</v>
      </c>
      <c r="K9029">
        <v>0</v>
      </c>
      <c r="L9029">
        <v>1</v>
      </c>
      <c r="M9029">
        <v>0</v>
      </c>
      <c r="N9029">
        <v>0</v>
      </c>
      <c r="O9029">
        <v>2</v>
      </c>
      <c r="P9029">
        <v>-1</v>
      </c>
      <c r="Q9029" s="28">
        <v>41504.229861111111</v>
      </c>
      <c r="R9029" s="28">
        <v>41506.321527777778</v>
      </c>
      <c r="S9029" t="s">
        <v>29118</v>
      </c>
      <c r="T9029" s="27">
        <v>41504</v>
      </c>
      <c r="V9029">
        <v>1</v>
      </c>
      <c r="W9029" t="s">
        <v>36</v>
      </c>
      <c r="X9029" t="s">
        <v>279</v>
      </c>
      <c r="Y9029">
        <v>0</v>
      </c>
      <c r="AB9029" t="s">
        <v>237</v>
      </c>
      <c r="AH9029">
        <v>0</v>
      </c>
      <c r="AN9029" t="s">
        <v>238</v>
      </c>
      <c r="AO9029">
        <v>1</v>
      </c>
      <c r="AP9029" t="s">
        <v>239</v>
      </c>
      <c r="AQ9029" s="27">
        <v>41505</v>
      </c>
      <c r="AR9029" t="s">
        <v>240</v>
      </c>
      <c r="AS9029">
        <v>1</v>
      </c>
      <c r="AT9029" t="s">
        <v>239</v>
      </c>
      <c r="AU9029" s="27">
        <v>41505</v>
      </c>
    </row>
    <row r="9030" spans="1:47" x14ac:dyDescent="0.2">
      <c r="A9030">
        <v>9029</v>
      </c>
      <c r="B9030" t="s">
        <v>29119</v>
      </c>
      <c r="C9030" t="s">
        <v>4367</v>
      </c>
      <c r="D9030" t="s">
        <v>29120</v>
      </c>
      <c r="E9030" s="27">
        <v>41865</v>
      </c>
      <c r="F9030" t="s">
        <v>233</v>
      </c>
      <c r="G9030" s="27">
        <v>23263</v>
      </c>
      <c r="H9030">
        <v>52</v>
      </c>
      <c r="I9030" t="s">
        <v>234</v>
      </c>
      <c r="J9030" t="s">
        <v>245</v>
      </c>
      <c r="K9030">
        <v>0</v>
      </c>
      <c r="L9030">
        <v>2</v>
      </c>
      <c r="M9030">
        <v>0</v>
      </c>
      <c r="N9030">
        <v>0</v>
      </c>
      <c r="O9030">
        <v>3</v>
      </c>
      <c r="P9030">
        <v>-22</v>
      </c>
      <c r="Q9030" s="28">
        <v>41843.472916666666</v>
      </c>
      <c r="R9030" s="28">
        <v>41844.094444444447</v>
      </c>
      <c r="S9030" t="s">
        <v>29121</v>
      </c>
      <c r="T9030" s="27">
        <v>41843</v>
      </c>
      <c r="V9030">
        <v>22</v>
      </c>
      <c r="W9030" t="s">
        <v>32</v>
      </c>
      <c r="X9030" t="s">
        <v>261</v>
      </c>
      <c r="Y9030">
        <v>0</v>
      </c>
      <c r="AB9030" t="s">
        <v>237</v>
      </c>
      <c r="AH9030">
        <v>0</v>
      </c>
      <c r="AN9030" t="s">
        <v>238</v>
      </c>
      <c r="AO9030">
        <v>2</v>
      </c>
      <c r="AP9030" t="s">
        <v>239</v>
      </c>
      <c r="AQ9030" s="27">
        <v>41865</v>
      </c>
      <c r="AR9030" t="s">
        <v>240</v>
      </c>
      <c r="AS9030">
        <v>2</v>
      </c>
      <c r="AT9030" t="s">
        <v>239</v>
      </c>
      <c r="AU9030" s="27">
        <v>41865</v>
      </c>
    </row>
    <row r="9031" spans="1:47" x14ac:dyDescent="0.2">
      <c r="A9031">
        <v>9030</v>
      </c>
      <c r="B9031" t="s">
        <v>29122</v>
      </c>
      <c r="C9031" t="s">
        <v>500</v>
      </c>
      <c r="D9031" t="s">
        <v>3312</v>
      </c>
      <c r="E9031" s="27">
        <v>41711</v>
      </c>
      <c r="F9031" t="s">
        <v>233</v>
      </c>
      <c r="G9031" s="27">
        <v>34898</v>
      </c>
      <c r="H9031">
        <v>20</v>
      </c>
      <c r="I9031" t="s">
        <v>259</v>
      </c>
      <c r="J9031" t="s">
        <v>353</v>
      </c>
      <c r="K9031">
        <v>0</v>
      </c>
      <c r="L9031">
        <v>3</v>
      </c>
      <c r="M9031">
        <v>0</v>
      </c>
      <c r="N9031">
        <v>2</v>
      </c>
      <c r="O9031">
        <v>0</v>
      </c>
      <c r="P9031">
        <v>-1</v>
      </c>
      <c r="Q9031" s="28">
        <v>41710.536111111112</v>
      </c>
      <c r="R9031" s="28">
        <v>41711.171527777777</v>
      </c>
      <c r="S9031" t="s">
        <v>29123</v>
      </c>
      <c r="T9031" s="27">
        <v>41710</v>
      </c>
      <c r="V9031">
        <v>1</v>
      </c>
      <c r="W9031" t="s">
        <v>32</v>
      </c>
      <c r="X9031" t="s">
        <v>847</v>
      </c>
      <c r="Y9031">
        <v>0</v>
      </c>
      <c r="AB9031" t="s">
        <v>237</v>
      </c>
      <c r="AH9031">
        <v>0</v>
      </c>
      <c r="AN9031" t="s">
        <v>238</v>
      </c>
      <c r="AO9031">
        <v>5</v>
      </c>
      <c r="AP9031" t="s">
        <v>246</v>
      </c>
      <c r="AQ9031" s="27">
        <v>41711</v>
      </c>
      <c r="AR9031" t="s">
        <v>240</v>
      </c>
      <c r="AS9031">
        <v>3</v>
      </c>
      <c r="AT9031" t="s">
        <v>239</v>
      </c>
      <c r="AU9031" s="27">
        <v>41711</v>
      </c>
    </row>
    <row r="9032" spans="1:47" x14ac:dyDescent="0.2">
      <c r="A9032">
        <v>9031</v>
      </c>
      <c r="B9032" t="s">
        <v>29124</v>
      </c>
      <c r="C9032" t="s">
        <v>29125</v>
      </c>
      <c r="D9032" t="s">
        <v>4207</v>
      </c>
      <c r="E9032" s="27">
        <v>41985</v>
      </c>
      <c r="F9032" t="s">
        <v>233</v>
      </c>
      <c r="G9032" s="27">
        <v>32569</v>
      </c>
      <c r="H9032">
        <v>27</v>
      </c>
      <c r="I9032" t="s">
        <v>244</v>
      </c>
      <c r="J9032" t="s">
        <v>250</v>
      </c>
      <c r="K9032">
        <v>0</v>
      </c>
      <c r="L9032">
        <v>7</v>
      </c>
      <c r="M9032">
        <v>0</v>
      </c>
      <c r="N9032">
        <v>0</v>
      </c>
      <c r="O9032">
        <v>21</v>
      </c>
      <c r="P9032">
        <v>0</v>
      </c>
      <c r="Q9032" s="28">
        <v>41985.22152777778</v>
      </c>
      <c r="R9032" s="28">
        <v>42020.245138888888</v>
      </c>
      <c r="S9032" t="s">
        <v>29126</v>
      </c>
      <c r="T9032" s="27">
        <v>41985</v>
      </c>
      <c r="V9032">
        <v>0</v>
      </c>
      <c r="W9032" t="s">
        <v>32</v>
      </c>
      <c r="X9032" t="s">
        <v>402</v>
      </c>
      <c r="Y9032">
        <v>1</v>
      </c>
      <c r="AA9032" t="s">
        <v>29127</v>
      </c>
      <c r="AB9032" t="s">
        <v>32</v>
      </c>
      <c r="AC9032">
        <v>0</v>
      </c>
      <c r="AD9032" s="27">
        <v>42136</v>
      </c>
      <c r="AE9032" t="s">
        <v>15598</v>
      </c>
      <c r="AF9032" s="27">
        <v>42136</v>
      </c>
      <c r="AG9032" s="27">
        <v>42278</v>
      </c>
      <c r="AH9032">
        <v>0</v>
      </c>
      <c r="AN9032" t="s">
        <v>238</v>
      </c>
      <c r="AO9032">
        <v>3</v>
      </c>
      <c r="AP9032" t="s">
        <v>239</v>
      </c>
      <c r="AQ9032" s="27">
        <v>41985</v>
      </c>
      <c r="AR9032" t="s">
        <v>240</v>
      </c>
      <c r="AS9032">
        <v>7</v>
      </c>
      <c r="AT9032" t="s">
        <v>246</v>
      </c>
      <c r="AU9032" s="27">
        <v>41985</v>
      </c>
    </row>
    <row r="9033" spans="1:47" x14ac:dyDescent="0.2">
      <c r="A9033">
        <v>9032</v>
      </c>
      <c r="B9033" t="s">
        <v>29128</v>
      </c>
      <c r="C9033" t="s">
        <v>1924</v>
      </c>
      <c r="D9033" t="s">
        <v>29129</v>
      </c>
      <c r="E9033" s="27">
        <v>41494</v>
      </c>
      <c r="F9033" t="s">
        <v>233</v>
      </c>
      <c r="G9033" s="27">
        <v>27381</v>
      </c>
      <c r="H9033">
        <v>41</v>
      </c>
      <c r="I9033" t="s">
        <v>244</v>
      </c>
      <c r="J9033" t="s">
        <v>250</v>
      </c>
      <c r="K9033">
        <v>0</v>
      </c>
      <c r="L9033">
        <v>6</v>
      </c>
      <c r="M9033">
        <v>0</v>
      </c>
      <c r="N9033">
        <v>0</v>
      </c>
      <c r="O9033">
        <v>0</v>
      </c>
      <c r="P9033">
        <v>-4</v>
      </c>
      <c r="Q9033" s="28">
        <v>41490.135416666664</v>
      </c>
      <c r="R9033" s="28">
        <v>41493.359722222223</v>
      </c>
      <c r="S9033" t="s">
        <v>29130</v>
      </c>
      <c r="T9033" s="27">
        <v>41490</v>
      </c>
      <c r="V9033">
        <v>4</v>
      </c>
      <c r="W9033" t="s">
        <v>36</v>
      </c>
      <c r="X9033" t="s">
        <v>279</v>
      </c>
      <c r="Y9033">
        <v>0</v>
      </c>
      <c r="AB9033" t="s">
        <v>237</v>
      </c>
      <c r="AH9033">
        <v>0</v>
      </c>
      <c r="AN9033" t="s">
        <v>238</v>
      </c>
      <c r="AO9033">
        <v>2</v>
      </c>
      <c r="AP9033" t="s">
        <v>239</v>
      </c>
      <c r="AQ9033" s="27">
        <v>41494</v>
      </c>
      <c r="AR9033" t="s">
        <v>240</v>
      </c>
      <c r="AS9033">
        <v>6</v>
      </c>
      <c r="AT9033" t="s">
        <v>246</v>
      </c>
      <c r="AU9033" s="27">
        <v>41494</v>
      </c>
    </row>
    <row r="9034" spans="1:47" x14ac:dyDescent="0.2">
      <c r="A9034">
        <v>9033</v>
      </c>
      <c r="B9034" t="s">
        <v>29131</v>
      </c>
      <c r="C9034" t="s">
        <v>8454</v>
      </c>
      <c r="D9034" t="s">
        <v>3523</v>
      </c>
      <c r="E9034" s="27">
        <v>41615</v>
      </c>
      <c r="F9034" t="s">
        <v>233</v>
      </c>
      <c r="G9034" s="27">
        <v>33678</v>
      </c>
      <c r="H9034">
        <v>24</v>
      </c>
      <c r="I9034" t="s">
        <v>259</v>
      </c>
      <c r="J9034" t="s">
        <v>22</v>
      </c>
      <c r="K9034">
        <v>0</v>
      </c>
      <c r="L9034">
        <v>3</v>
      </c>
      <c r="M9034">
        <v>0</v>
      </c>
      <c r="N9034">
        <v>0</v>
      </c>
      <c r="O9034">
        <v>1</v>
      </c>
      <c r="P9034">
        <v>-1</v>
      </c>
      <c r="Q9034" s="28">
        <v>41614.165972222225</v>
      </c>
      <c r="R9034" s="28">
        <v>41615.333333333336</v>
      </c>
      <c r="S9034" t="s">
        <v>29132</v>
      </c>
      <c r="T9034" s="27">
        <v>41614</v>
      </c>
      <c r="V9034">
        <v>1</v>
      </c>
      <c r="W9034" t="s">
        <v>32</v>
      </c>
      <c r="X9034" t="s">
        <v>459</v>
      </c>
      <c r="Y9034">
        <v>0</v>
      </c>
      <c r="AB9034" t="s">
        <v>237</v>
      </c>
      <c r="AH9034">
        <v>0</v>
      </c>
      <c r="AN9034" t="s">
        <v>238</v>
      </c>
      <c r="AO9034">
        <v>3</v>
      </c>
      <c r="AP9034" t="s">
        <v>239</v>
      </c>
      <c r="AQ9034" s="27">
        <v>41615</v>
      </c>
      <c r="AR9034" t="s">
        <v>240</v>
      </c>
      <c r="AS9034">
        <v>3</v>
      </c>
      <c r="AT9034" t="s">
        <v>239</v>
      </c>
      <c r="AU9034" s="27">
        <v>41615</v>
      </c>
    </row>
    <row r="9035" spans="1:47" x14ac:dyDescent="0.2">
      <c r="A9035">
        <v>9034</v>
      </c>
      <c r="B9035" t="s">
        <v>29133</v>
      </c>
      <c r="C9035" t="s">
        <v>29134</v>
      </c>
      <c r="D9035" t="s">
        <v>603</v>
      </c>
      <c r="E9035" s="27">
        <v>41919</v>
      </c>
      <c r="F9035" t="s">
        <v>233</v>
      </c>
      <c r="G9035" s="27">
        <v>26656</v>
      </c>
      <c r="H9035">
        <v>43</v>
      </c>
      <c r="I9035" t="s">
        <v>244</v>
      </c>
      <c r="J9035" t="s">
        <v>250</v>
      </c>
      <c r="K9035">
        <v>0</v>
      </c>
      <c r="L9035">
        <v>1</v>
      </c>
      <c r="M9035">
        <v>0</v>
      </c>
      <c r="N9035">
        <v>0</v>
      </c>
      <c r="O9035">
        <v>3</v>
      </c>
      <c r="P9035">
        <v>-4</v>
      </c>
      <c r="Q9035" s="28">
        <v>41915.085416666669</v>
      </c>
      <c r="R9035" s="28">
        <v>41916.327777777777</v>
      </c>
      <c r="S9035" t="s">
        <v>29135</v>
      </c>
      <c r="T9035" s="27">
        <v>41915</v>
      </c>
      <c r="V9035">
        <v>4</v>
      </c>
      <c r="W9035" t="s">
        <v>36</v>
      </c>
      <c r="X9035" t="s">
        <v>392</v>
      </c>
      <c r="Y9035">
        <v>1</v>
      </c>
      <c r="AA9035" t="s">
        <v>29136</v>
      </c>
      <c r="AB9035" t="s">
        <v>36</v>
      </c>
      <c r="AC9035">
        <v>0</v>
      </c>
      <c r="AD9035" s="27">
        <v>42045</v>
      </c>
      <c r="AE9035" t="s">
        <v>422</v>
      </c>
      <c r="AF9035" s="27">
        <v>42045</v>
      </c>
      <c r="AG9035" s="27">
        <v>42047</v>
      </c>
      <c r="AH9035">
        <v>0</v>
      </c>
      <c r="AN9035" t="s">
        <v>238</v>
      </c>
      <c r="AO9035">
        <v>1</v>
      </c>
      <c r="AP9035" t="s">
        <v>239</v>
      </c>
      <c r="AQ9035" s="27">
        <v>41919</v>
      </c>
      <c r="AR9035" t="s">
        <v>240</v>
      </c>
      <c r="AS9035">
        <v>1</v>
      </c>
      <c r="AT9035" t="s">
        <v>239</v>
      </c>
      <c r="AU9035" s="27">
        <v>41919</v>
      </c>
    </row>
    <row r="9036" spans="1:47" x14ac:dyDescent="0.2">
      <c r="A9036">
        <v>9035</v>
      </c>
      <c r="B9036" t="s">
        <v>29137</v>
      </c>
      <c r="C9036" t="s">
        <v>3280</v>
      </c>
      <c r="D9036" t="s">
        <v>8063</v>
      </c>
      <c r="E9036" s="27">
        <v>41755</v>
      </c>
      <c r="F9036" t="s">
        <v>233</v>
      </c>
      <c r="G9036" s="27">
        <v>25362</v>
      </c>
      <c r="H9036">
        <v>46</v>
      </c>
      <c r="I9036" t="s">
        <v>234</v>
      </c>
      <c r="J9036" t="s">
        <v>250</v>
      </c>
      <c r="K9036">
        <v>0</v>
      </c>
      <c r="L9036">
        <v>7</v>
      </c>
      <c r="M9036">
        <v>0</v>
      </c>
      <c r="N9036">
        <v>0</v>
      </c>
      <c r="O9036">
        <v>9</v>
      </c>
      <c r="P9036">
        <v>-1</v>
      </c>
      <c r="Q9036" s="28">
        <v>41754.409722222219</v>
      </c>
      <c r="R9036" s="28">
        <v>41776.142361111109</v>
      </c>
      <c r="S9036" t="s">
        <v>29138</v>
      </c>
      <c r="U9036" s="27">
        <v>41195</v>
      </c>
      <c r="V9036">
        <v>560</v>
      </c>
      <c r="W9036" t="s">
        <v>36</v>
      </c>
      <c r="X9036" t="s">
        <v>274</v>
      </c>
      <c r="Y9036">
        <v>0</v>
      </c>
      <c r="AB9036" t="s">
        <v>237</v>
      </c>
      <c r="AH9036">
        <v>0</v>
      </c>
      <c r="AN9036" t="s">
        <v>238</v>
      </c>
      <c r="AO9036">
        <v>3</v>
      </c>
      <c r="AP9036" t="s">
        <v>239</v>
      </c>
      <c r="AQ9036" s="27">
        <v>41755</v>
      </c>
      <c r="AR9036" t="s">
        <v>240</v>
      </c>
      <c r="AS9036">
        <v>7</v>
      </c>
      <c r="AT9036" t="s">
        <v>246</v>
      </c>
      <c r="AU9036" s="27">
        <v>41755</v>
      </c>
    </row>
    <row r="9037" spans="1:47" x14ac:dyDescent="0.2">
      <c r="A9037">
        <v>9036</v>
      </c>
      <c r="B9037" t="s">
        <v>29139</v>
      </c>
      <c r="C9037" t="s">
        <v>400</v>
      </c>
      <c r="D9037" t="s">
        <v>29140</v>
      </c>
      <c r="E9037" s="27">
        <v>41350</v>
      </c>
      <c r="F9037" t="s">
        <v>233</v>
      </c>
      <c r="G9037" s="27">
        <v>24721</v>
      </c>
      <c r="H9037">
        <v>48</v>
      </c>
      <c r="I9037" t="s">
        <v>234</v>
      </c>
      <c r="J9037" t="s">
        <v>245</v>
      </c>
      <c r="K9037">
        <v>0</v>
      </c>
      <c r="L9037">
        <v>1</v>
      </c>
      <c r="M9037">
        <v>0</v>
      </c>
      <c r="N9037">
        <v>0</v>
      </c>
      <c r="O9037">
        <v>0</v>
      </c>
      <c r="W9037" t="s">
        <v>237</v>
      </c>
      <c r="Y9037">
        <v>-1</v>
      </c>
      <c r="AB9037" t="s">
        <v>237</v>
      </c>
      <c r="AH9037">
        <v>0</v>
      </c>
      <c r="AN9037" t="s">
        <v>238</v>
      </c>
      <c r="AO9037">
        <v>1</v>
      </c>
      <c r="AP9037" t="s">
        <v>239</v>
      </c>
      <c r="AQ9037" s="27">
        <v>41350</v>
      </c>
      <c r="AR9037" t="s">
        <v>240</v>
      </c>
      <c r="AS9037">
        <v>1</v>
      </c>
      <c r="AT9037" t="s">
        <v>239</v>
      </c>
      <c r="AU9037" s="27">
        <v>41350</v>
      </c>
    </row>
    <row r="9038" spans="1:47" x14ac:dyDescent="0.2">
      <c r="A9038">
        <v>9037</v>
      </c>
      <c r="B9038" t="s">
        <v>29141</v>
      </c>
      <c r="C9038" t="s">
        <v>1584</v>
      </c>
      <c r="D9038" t="s">
        <v>2683</v>
      </c>
      <c r="E9038" s="27">
        <v>41818</v>
      </c>
      <c r="F9038" t="s">
        <v>233</v>
      </c>
      <c r="G9038" s="27">
        <v>32982</v>
      </c>
      <c r="H9038">
        <v>26</v>
      </c>
      <c r="I9038" t="s">
        <v>244</v>
      </c>
      <c r="J9038" t="s">
        <v>250</v>
      </c>
      <c r="K9038">
        <v>0</v>
      </c>
      <c r="L9038">
        <v>4</v>
      </c>
      <c r="M9038">
        <v>0</v>
      </c>
      <c r="N9038">
        <v>0</v>
      </c>
      <c r="O9038">
        <v>2</v>
      </c>
      <c r="P9038">
        <v>-1</v>
      </c>
      <c r="Q9038" s="28">
        <v>41817.397222222222</v>
      </c>
      <c r="R9038" s="28">
        <v>41818.057638888888</v>
      </c>
      <c r="S9038" t="s">
        <v>29142</v>
      </c>
      <c r="T9038" s="27">
        <v>41817</v>
      </c>
      <c r="V9038">
        <v>1</v>
      </c>
      <c r="W9038" t="s">
        <v>32</v>
      </c>
      <c r="X9038" t="s">
        <v>268</v>
      </c>
      <c r="Y9038">
        <v>0</v>
      </c>
      <c r="AB9038" t="s">
        <v>237</v>
      </c>
      <c r="AH9038">
        <v>0</v>
      </c>
      <c r="AN9038" t="s">
        <v>238</v>
      </c>
      <c r="AO9038">
        <v>5</v>
      </c>
      <c r="AP9038" t="s">
        <v>246</v>
      </c>
      <c r="AQ9038" s="27">
        <v>41818</v>
      </c>
      <c r="AR9038" t="s">
        <v>240</v>
      </c>
      <c r="AS9038">
        <v>4</v>
      </c>
      <c r="AT9038" t="s">
        <v>239</v>
      </c>
      <c r="AU9038" s="27">
        <v>41818</v>
      </c>
    </row>
    <row r="9039" spans="1:47" x14ac:dyDescent="0.2">
      <c r="A9039">
        <v>9038</v>
      </c>
      <c r="B9039" t="s">
        <v>29143</v>
      </c>
      <c r="C9039" t="s">
        <v>2454</v>
      </c>
      <c r="D9039" t="s">
        <v>3510</v>
      </c>
      <c r="E9039" s="27">
        <v>41542</v>
      </c>
      <c r="F9039" t="s">
        <v>294</v>
      </c>
      <c r="G9039" s="27">
        <v>30084</v>
      </c>
      <c r="H9039">
        <v>33</v>
      </c>
      <c r="I9039" t="s">
        <v>244</v>
      </c>
      <c r="J9039" t="s">
        <v>250</v>
      </c>
      <c r="K9039">
        <v>0</v>
      </c>
      <c r="L9039">
        <v>1</v>
      </c>
      <c r="M9039">
        <v>0</v>
      </c>
      <c r="N9039">
        <v>0</v>
      </c>
      <c r="O9039">
        <v>1</v>
      </c>
      <c r="P9039">
        <v>-1</v>
      </c>
      <c r="Q9039" s="28">
        <v>41541.304861111108</v>
      </c>
      <c r="R9039" s="28">
        <v>41542.313888888886</v>
      </c>
      <c r="S9039" t="s">
        <v>29144</v>
      </c>
      <c r="U9039" s="27">
        <v>41541</v>
      </c>
      <c r="V9039">
        <v>1</v>
      </c>
      <c r="W9039" t="s">
        <v>32</v>
      </c>
      <c r="X9039" t="s">
        <v>274</v>
      </c>
      <c r="Y9039">
        <v>0</v>
      </c>
      <c r="AB9039" t="s">
        <v>237</v>
      </c>
      <c r="AH9039">
        <v>0</v>
      </c>
      <c r="AN9039" t="s">
        <v>238</v>
      </c>
      <c r="AO9039">
        <v>1</v>
      </c>
      <c r="AP9039" t="s">
        <v>239</v>
      </c>
      <c r="AQ9039" s="27">
        <v>41542</v>
      </c>
      <c r="AR9039" t="s">
        <v>240</v>
      </c>
      <c r="AS9039">
        <v>1</v>
      </c>
      <c r="AT9039" t="s">
        <v>239</v>
      </c>
      <c r="AU9039" s="27">
        <v>41542</v>
      </c>
    </row>
    <row r="9040" spans="1:47" x14ac:dyDescent="0.2">
      <c r="A9040">
        <v>9039</v>
      </c>
      <c r="B9040" t="s">
        <v>29145</v>
      </c>
      <c r="C9040" t="s">
        <v>1412</v>
      </c>
      <c r="D9040" t="s">
        <v>2220</v>
      </c>
      <c r="E9040" s="27">
        <v>41675</v>
      </c>
      <c r="F9040" t="s">
        <v>233</v>
      </c>
      <c r="G9040" s="27">
        <v>34180</v>
      </c>
      <c r="H9040">
        <v>22</v>
      </c>
      <c r="I9040" t="s">
        <v>259</v>
      </c>
      <c r="J9040" t="s">
        <v>250</v>
      </c>
      <c r="K9040">
        <v>0</v>
      </c>
      <c r="L9040">
        <v>3</v>
      </c>
      <c r="M9040">
        <v>0</v>
      </c>
      <c r="N9040">
        <v>0</v>
      </c>
      <c r="O9040">
        <v>0</v>
      </c>
      <c r="P9040">
        <v>-1</v>
      </c>
      <c r="Q9040" s="28">
        <v>41674.065972222219</v>
      </c>
      <c r="R9040" s="28">
        <v>41683.445138888892</v>
      </c>
      <c r="S9040" t="s">
        <v>29146</v>
      </c>
      <c r="T9040" s="27">
        <v>41674</v>
      </c>
      <c r="V9040">
        <v>1</v>
      </c>
      <c r="W9040" t="s">
        <v>32</v>
      </c>
      <c r="X9040" t="s">
        <v>254</v>
      </c>
      <c r="Y9040">
        <v>0</v>
      </c>
      <c r="AB9040" t="s">
        <v>237</v>
      </c>
      <c r="AH9040">
        <v>0</v>
      </c>
      <c r="AN9040" t="s">
        <v>238</v>
      </c>
      <c r="AO9040">
        <v>4</v>
      </c>
      <c r="AP9040" t="s">
        <v>239</v>
      </c>
      <c r="AQ9040" s="27">
        <v>41675</v>
      </c>
      <c r="AR9040" t="s">
        <v>240</v>
      </c>
      <c r="AS9040">
        <v>3</v>
      </c>
      <c r="AT9040" t="s">
        <v>239</v>
      </c>
      <c r="AU9040" s="27">
        <v>41675</v>
      </c>
    </row>
    <row r="9041" spans="1:47" x14ac:dyDescent="0.2">
      <c r="A9041">
        <v>9040</v>
      </c>
      <c r="B9041" t="s">
        <v>29147</v>
      </c>
      <c r="C9041" t="s">
        <v>4825</v>
      </c>
      <c r="D9041" t="s">
        <v>25205</v>
      </c>
      <c r="E9041" s="27">
        <v>41661</v>
      </c>
      <c r="F9041" t="s">
        <v>233</v>
      </c>
      <c r="G9041" s="27">
        <v>30020</v>
      </c>
      <c r="H9041">
        <v>34</v>
      </c>
      <c r="I9041" t="s">
        <v>244</v>
      </c>
      <c r="J9041" t="s">
        <v>250</v>
      </c>
      <c r="K9041">
        <v>0</v>
      </c>
      <c r="L9041">
        <v>1</v>
      </c>
      <c r="M9041">
        <v>0</v>
      </c>
      <c r="N9041">
        <v>0</v>
      </c>
      <c r="O9041">
        <v>3</v>
      </c>
      <c r="P9041">
        <v>-1</v>
      </c>
      <c r="Q9041" s="28">
        <v>41660.276388888888</v>
      </c>
      <c r="R9041" s="28">
        <v>41661.328472222223</v>
      </c>
      <c r="S9041" t="s">
        <v>29148</v>
      </c>
      <c r="T9041" s="27">
        <v>41660</v>
      </c>
      <c r="V9041">
        <v>1</v>
      </c>
      <c r="W9041" t="s">
        <v>32</v>
      </c>
      <c r="X9041" t="s">
        <v>729</v>
      </c>
      <c r="Y9041">
        <v>0</v>
      </c>
      <c r="AB9041" t="s">
        <v>237</v>
      </c>
      <c r="AH9041">
        <v>0</v>
      </c>
      <c r="AN9041" t="s">
        <v>238</v>
      </c>
      <c r="AO9041">
        <v>1</v>
      </c>
      <c r="AP9041" t="s">
        <v>239</v>
      </c>
      <c r="AQ9041" s="27">
        <v>41661</v>
      </c>
      <c r="AR9041" t="s">
        <v>240</v>
      </c>
      <c r="AS9041">
        <v>1</v>
      </c>
      <c r="AT9041" t="s">
        <v>239</v>
      </c>
      <c r="AU9041" s="27">
        <v>41661</v>
      </c>
    </row>
    <row r="9042" spans="1:47" x14ac:dyDescent="0.2">
      <c r="A9042">
        <v>9041</v>
      </c>
      <c r="B9042" t="s">
        <v>29149</v>
      </c>
      <c r="C9042" t="s">
        <v>2454</v>
      </c>
      <c r="D9042" t="s">
        <v>1896</v>
      </c>
      <c r="E9042" s="27">
        <v>41292</v>
      </c>
      <c r="F9042" t="s">
        <v>233</v>
      </c>
      <c r="G9042" s="27">
        <v>29330</v>
      </c>
      <c r="H9042">
        <v>36</v>
      </c>
      <c r="I9042" t="s">
        <v>244</v>
      </c>
      <c r="J9042" t="s">
        <v>245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 s="28">
        <v>41292.136805555558</v>
      </c>
      <c r="R9042" s="28">
        <v>41292.368750000001</v>
      </c>
      <c r="S9042" t="s">
        <v>29150</v>
      </c>
      <c r="T9042" s="27">
        <v>41292</v>
      </c>
      <c r="V9042">
        <v>0</v>
      </c>
      <c r="W9042" t="s">
        <v>36</v>
      </c>
      <c r="X9042" t="s">
        <v>263</v>
      </c>
      <c r="Y9042">
        <v>0</v>
      </c>
      <c r="AB9042" t="s">
        <v>237</v>
      </c>
      <c r="AH9042">
        <v>0</v>
      </c>
      <c r="AN9042" t="s">
        <v>238</v>
      </c>
      <c r="AO9042">
        <v>1</v>
      </c>
      <c r="AP9042" t="s">
        <v>239</v>
      </c>
      <c r="AQ9042" s="27">
        <v>41292</v>
      </c>
      <c r="AR9042" t="s">
        <v>240</v>
      </c>
      <c r="AS9042">
        <v>1</v>
      </c>
      <c r="AT9042" t="s">
        <v>239</v>
      </c>
      <c r="AU9042" s="27">
        <v>41292</v>
      </c>
    </row>
    <row r="9043" spans="1:47" x14ac:dyDescent="0.2">
      <c r="A9043">
        <v>9042</v>
      </c>
      <c r="B9043" t="s">
        <v>29151</v>
      </c>
      <c r="C9043" t="s">
        <v>1308</v>
      </c>
      <c r="D9043" t="s">
        <v>29152</v>
      </c>
      <c r="E9043" s="27">
        <v>41293</v>
      </c>
      <c r="F9043" t="s">
        <v>233</v>
      </c>
      <c r="G9043" s="27">
        <v>16995</v>
      </c>
      <c r="H9043">
        <v>69</v>
      </c>
      <c r="I9043" t="s">
        <v>234</v>
      </c>
      <c r="J9043" t="s">
        <v>245</v>
      </c>
      <c r="K9043">
        <v>0</v>
      </c>
      <c r="L9043">
        <v>5</v>
      </c>
      <c r="M9043">
        <v>0</v>
      </c>
      <c r="N9043">
        <v>0</v>
      </c>
      <c r="O9043">
        <v>0</v>
      </c>
      <c r="P9043">
        <v>-1</v>
      </c>
      <c r="Q9043" s="28">
        <v>41292.167361111111</v>
      </c>
      <c r="R9043" s="28">
        <v>41293.059027777781</v>
      </c>
      <c r="S9043" t="s">
        <v>29153</v>
      </c>
      <c r="T9043" s="27">
        <v>41292</v>
      </c>
      <c r="V9043">
        <v>1</v>
      </c>
      <c r="W9043" t="s">
        <v>32</v>
      </c>
      <c r="X9043" t="s">
        <v>364</v>
      </c>
      <c r="Y9043">
        <v>0</v>
      </c>
      <c r="AB9043" t="s">
        <v>237</v>
      </c>
      <c r="AH9043">
        <v>0</v>
      </c>
      <c r="AN9043" t="s">
        <v>238</v>
      </c>
      <c r="AO9043">
        <v>1</v>
      </c>
      <c r="AP9043" t="s">
        <v>239</v>
      </c>
      <c r="AQ9043" s="27">
        <v>41293</v>
      </c>
      <c r="AR9043" t="s">
        <v>240</v>
      </c>
      <c r="AS9043">
        <v>5</v>
      </c>
      <c r="AT9043" t="s">
        <v>246</v>
      </c>
      <c r="AU9043" s="27">
        <v>41293</v>
      </c>
    </row>
    <row r="9044" spans="1:47" x14ac:dyDescent="0.2">
      <c r="A9044">
        <v>9043</v>
      </c>
      <c r="B9044" t="s">
        <v>29154</v>
      </c>
      <c r="C9044" t="s">
        <v>569</v>
      </c>
      <c r="D9044" t="s">
        <v>29155</v>
      </c>
      <c r="E9044" s="27">
        <v>41327</v>
      </c>
      <c r="F9044" t="s">
        <v>233</v>
      </c>
      <c r="G9044" s="27">
        <v>30488</v>
      </c>
      <c r="H9044">
        <v>32</v>
      </c>
      <c r="I9044" t="s">
        <v>244</v>
      </c>
      <c r="J9044" t="s">
        <v>245</v>
      </c>
      <c r="K9044">
        <v>0</v>
      </c>
      <c r="L9044">
        <v>5</v>
      </c>
      <c r="M9044">
        <v>0</v>
      </c>
      <c r="N9044">
        <v>0</v>
      </c>
      <c r="O9044">
        <v>5</v>
      </c>
      <c r="P9044">
        <v>-1</v>
      </c>
      <c r="Q9044" s="28">
        <v>41326.143055555556</v>
      </c>
      <c r="R9044" s="28">
        <v>41327.063888888886</v>
      </c>
      <c r="S9044" t="s">
        <v>29156</v>
      </c>
      <c r="U9044" s="27">
        <v>41326</v>
      </c>
      <c r="V9044">
        <v>1</v>
      </c>
      <c r="W9044" t="s">
        <v>32</v>
      </c>
      <c r="X9044" t="s">
        <v>274</v>
      </c>
      <c r="Y9044">
        <v>1</v>
      </c>
      <c r="AA9044" t="s">
        <v>29157</v>
      </c>
      <c r="AB9044" t="s">
        <v>32</v>
      </c>
      <c r="AC9044">
        <v>0</v>
      </c>
      <c r="AD9044" s="27">
        <v>42168</v>
      </c>
      <c r="AE9044" t="s">
        <v>313</v>
      </c>
      <c r="AF9044" s="27">
        <v>42168</v>
      </c>
      <c r="AG9044" s="27">
        <v>42169</v>
      </c>
      <c r="AH9044">
        <v>1</v>
      </c>
      <c r="AJ9044" t="s">
        <v>29157</v>
      </c>
      <c r="AK9044" t="s">
        <v>312</v>
      </c>
      <c r="AL9044" s="27">
        <v>42168</v>
      </c>
      <c r="AM9044" t="s">
        <v>313</v>
      </c>
      <c r="AN9044" t="s">
        <v>238</v>
      </c>
      <c r="AO9044">
        <v>4</v>
      </c>
      <c r="AP9044" t="s">
        <v>239</v>
      </c>
      <c r="AQ9044" s="27">
        <v>41327</v>
      </c>
      <c r="AR9044" t="s">
        <v>240</v>
      </c>
      <c r="AS9044">
        <v>5</v>
      </c>
      <c r="AT9044" t="s">
        <v>246</v>
      </c>
      <c r="AU9044" s="27">
        <v>41327</v>
      </c>
    </row>
    <row r="9045" spans="1:47" x14ac:dyDescent="0.2">
      <c r="A9045">
        <v>9044</v>
      </c>
      <c r="B9045" t="s">
        <v>29158</v>
      </c>
      <c r="C9045" t="s">
        <v>10319</v>
      </c>
      <c r="D9045" t="s">
        <v>1544</v>
      </c>
      <c r="E9045" s="27">
        <v>41719</v>
      </c>
      <c r="F9045" t="s">
        <v>233</v>
      </c>
      <c r="G9045" s="27">
        <v>34235</v>
      </c>
      <c r="H9045">
        <v>22</v>
      </c>
      <c r="I9045" t="s">
        <v>259</v>
      </c>
      <c r="J9045" t="s">
        <v>250</v>
      </c>
      <c r="K9045">
        <v>0</v>
      </c>
      <c r="L9045">
        <v>7</v>
      </c>
      <c r="M9045">
        <v>0</v>
      </c>
      <c r="N9045">
        <v>0</v>
      </c>
      <c r="O9045">
        <v>1</v>
      </c>
      <c r="P9045">
        <v>0</v>
      </c>
      <c r="Q9045" s="28">
        <v>41719.068055555559</v>
      </c>
      <c r="R9045" s="28">
        <v>41719.11041666667</v>
      </c>
      <c r="S9045" t="s">
        <v>29159</v>
      </c>
      <c r="T9045" s="27">
        <v>41719</v>
      </c>
      <c r="V9045">
        <v>0</v>
      </c>
      <c r="W9045" t="s">
        <v>32</v>
      </c>
      <c r="X9045" t="s">
        <v>25681</v>
      </c>
      <c r="Y9045">
        <v>1</v>
      </c>
      <c r="AA9045" t="s">
        <v>29160</v>
      </c>
      <c r="AB9045" t="s">
        <v>36</v>
      </c>
      <c r="AC9045">
        <v>1</v>
      </c>
      <c r="AD9045" s="27">
        <v>41835</v>
      </c>
      <c r="AE9045" t="s">
        <v>392</v>
      </c>
      <c r="AF9045" s="27">
        <v>41836</v>
      </c>
      <c r="AG9045" s="27">
        <v>41853</v>
      </c>
      <c r="AH9045">
        <v>0</v>
      </c>
      <c r="AN9045" t="s">
        <v>238</v>
      </c>
      <c r="AO9045">
        <v>5</v>
      </c>
      <c r="AP9045" t="s">
        <v>246</v>
      </c>
      <c r="AQ9045" s="27">
        <v>41719</v>
      </c>
      <c r="AR9045" t="s">
        <v>240</v>
      </c>
      <c r="AS9045">
        <v>7</v>
      </c>
      <c r="AT9045" t="s">
        <v>246</v>
      </c>
      <c r="AU9045" s="27">
        <v>41719</v>
      </c>
    </row>
    <row r="9046" spans="1:47" x14ac:dyDescent="0.2">
      <c r="A9046">
        <v>9045</v>
      </c>
      <c r="B9046" t="s">
        <v>29161</v>
      </c>
      <c r="C9046" t="s">
        <v>4825</v>
      </c>
      <c r="D9046" t="s">
        <v>29162</v>
      </c>
      <c r="E9046" s="27">
        <v>41618</v>
      </c>
      <c r="F9046" t="s">
        <v>233</v>
      </c>
      <c r="G9046" s="27">
        <v>25434</v>
      </c>
      <c r="H9046">
        <v>46</v>
      </c>
      <c r="I9046" t="s">
        <v>234</v>
      </c>
      <c r="J9046" t="s">
        <v>245</v>
      </c>
      <c r="K9046">
        <v>0</v>
      </c>
      <c r="L9046">
        <v>5</v>
      </c>
      <c r="M9046">
        <v>0</v>
      </c>
      <c r="N9046">
        <v>0</v>
      </c>
      <c r="O9046">
        <v>0</v>
      </c>
      <c r="P9046">
        <v>-1</v>
      </c>
      <c r="Q9046" s="28">
        <v>41617.268750000003</v>
      </c>
      <c r="R9046" s="28">
        <v>41696.043749999997</v>
      </c>
      <c r="S9046" t="s">
        <v>29163</v>
      </c>
      <c r="T9046" s="27">
        <v>41617</v>
      </c>
      <c r="V9046">
        <v>1</v>
      </c>
      <c r="W9046" t="s">
        <v>32</v>
      </c>
      <c r="X9046" t="s">
        <v>359</v>
      </c>
      <c r="Y9046">
        <v>0</v>
      </c>
      <c r="AB9046" t="s">
        <v>237</v>
      </c>
      <c r="AH9046">
        <v>0</v>
      </c>
      <c r="AN9046" t="s">
        <v>238</v>
      </c>
      <c r="AO9046">
        <v>2</v>
      </c>
      <c r="AP9046" t="s">
        <v>239</v>
      </c>
      <c r="AQ9046" s="27">
        <v>41618</v>
      </c>
      <c r="AR9046" t="s">
        <v>240</v>
      </c>
      <c r="AS9046">
        <v>5</v>
      </c>
      <c r="AT9046" t="s">
        <v>246</v>
      </c>
      <c r="AU9046" s="27">
        <v>41618</v>
      </c>
    </row>
    <row r="9047" spans="1:47" x14ac:dyDescent="0.2">
      <c r="A9047">
        <v>9046</v>
      </c>
      <c r="B9047" t="s">
        <v>29164</v>
      </c>
      <c r="C9047" t="s">
        <v>3041</v>
      </c>
      <c r="D9047" t="s">
        <v>29165</v>
      </c>
      <c r="E9047" s="27">
        <v>41694</v>
      </c>
      <c r="F9047" t="s">
        <v>233</v>
      </c>
      <c r="G9047" s="27">
        <v>29903</v>
      </c>
      <c r="H9047">
        <v>34</v>
      </c>
      <c r="I9047" t="s">
        <v>244</v>
      </c>
      <c r="J9047" t="s">
        <v>245</v>
      </c>
      <c r="K9047">
        <v>0</v>
      </c>
      <c r="L9047">
        <v>5</v>
      </c>
      <c r="M9047">
        <v>0</v>
      </c>
      <c r="N9047">
        <v>0</v>
      </c>
      <c r="O9047">
        <v>1</v>
      </c>
      <c r="P9047">
        <v>-14</v>
      </c>
      <c r="Q9047" s="28">
        <v>41680.097222222219</v>
      </c>
      <c r="R9047" s="28">
        <v>41681.390972222223</v>
      </c>
      <c r="S9047" t="s">
        <v>29166</v>
      </c>
      <c r="T9047" s="27">
        <v>41679</v>
      </c>
      <c r="V9047">
        <v>15</v>
      </c>
      <c r="W9047" t="s">
        <v>36</v>
      </c>
      <c r="X9047" t="s">
        <v>279</v>
      </c>
      <c r="Y9047">
        <v>0</v>
      </c>
      <c r="AB9047" t="s">
        <v>237</v>
      </c>
      <c r="AH9047">
        <v>0</v>
      </c>
      <c r="AN9047" t="s">
        <v>238</v>
      </c>
      <c r="AO9047">
        <v>3</v>
      </c>
      <c r="AP9047" t="s">
        <v>239</v>
      </c>
      <c r="AQ9047" s="27">
        <v>41694</v>
      </c>
      <c r="AR9047" t="s">
        <v>240</v>
      </c>
      <c r="AS9047">
        <v>5</v>
      </c>
      <c r="AT9047" t="s">
        <v>246</v>
      </c>
      <c r="AU9047" s="27">
        <v>41694</v>
      </c>
    </row>
    <row r="9048" spans="1:47" x14ac:dyDescent="0.2">
      <c r="A9048">
        <v>9047</v>
      </c>
      <c r="B9048" t="s">
        <v>29167</v>
      </c>
      <c r="C9048" t="s">
        <v>2871</v>
      </c>
      <c r="D9048" t="s">
        <v>29168</v>
      </c>
      <c r="E9048" s="27">
        <v>41705</v>
      </c>
      <c r="F9048" t="s">
        <v>294</v>
      </c>
      <c r="G9048" s="27">
        <v>30510</v>
      </c>
      <c r="H9048">
        <v>32</v>
      </c>
      <c r="I9048" t="s">
        <v>244</v>
      </c>
      <c r="J9048" t="s">
        <v>353</v>
      </c>
      <c r="K9048">
        <v>0</v>
      </c>
      <c r="L9048">
        <v>1</v>
      </c>
      <c r="M9048">
        <v>0</v>
      </c>
      <c r="N9048">
        <v>0</v>
      </c>
      <c r="O9048">
        <v>0</v>
      </c>
      <c r="P9048">
        <v>0</v>
      </c>
      <c r="Q9048" s="28">
        <v>41705.298611111109</v>
      </c>
      <c r="R9048" s="28">
        <v>41715.302777777775</v>
      </c>
      <c r="S9048" t="s">
        <v>29169</v>
      </c>
      <c r="T9048" s="27">
        <v>41705</v>
      </c>
      <c r="V9048">
        <v>0</v>
      </c>
      <c r="W9048" t="s">
        <v>36</v>
      </c>
      <c r="X9048" t="s">
        <v>279</v>
      </c>
      <c r="Y9048">
        <v>0</v>
      </c>
      <c r="AB9048" t="s">
        <v>237</v>
      </c>
      <c r="AH9048">
        <v>0</v>
      </c>
      <c r="AN9048" t="s">
        <v>238</v>
      </c>
      <c r="AO9048">
        <v>1</v>
      </c>
      <c r="AP9048" t="s">
        <v>239</v>
      </c>
      <c r="AQ9048" s="27">
        <v>41705</v>
      </c>
      <c r="AR9048" t="s">
        <v>240</v>
      </c>
      <c r="AS9048">
        <v>1</v>
      </c>
      <c r="AT9048" t="s">
        <v>239</v>
      </c>
      <c r="AU9048" s="27">
        <v>41705</v>
      </c>
    </row>
    <row r="9049" spans="1:47" x14ac:dyDescent="0.2">
      <c r="A9049">
        <v>9048</v>
      </c>
      <c r="B9049" t="s">
        <v>29170</v>
      </c>
      <c r="C9049" t="s">
        <v>674</v>
      </c>
      <c r="D9049" t="s">
        <v>29171</v>
      </c>
      <c r="E9049" s="27">
        <v>41928</v>
      </c>
      <c r="F9049" t="s">
        <v>233</v>
      </c>
      <c r="G9049" s="27">
        <v>21208</v>
      </c>
      <c r="H9049">
        <v>58</v>
      </c>
      <c r="I9049" t="s">
        <v>234</v>
      </c>
      <c r="J9049" t="s">
        <v>245</v>
      </c>
      <c r="K9049">
        <v>0</v>
      </c>
      <c r="L9049">
        <v>2</v>
      </c>
      <c r="M9049">
        <v>0</v>
      </c>
      <c r="N9049">
        <v>0</v>
      </c>
      <c r="O9049">
        <v>1</v>
      </c>
      <c r="P9049">
        <v>-30</v>
      </c>
      <c r="Q9049" s="28">
        <v>41898.414583333331</v>
      </c>
      <c r="R9049" s="28">
        <v>41914.410416666666</v>
      </c>
      <c r="S9049" t="s">
        <v>29172</v>
      </c>
      <c r="T9049" s="27">
        <v>41898</v>
      </c>
      <c r="V9049">
        <v>30</v>
      </c>
      <c r="W9049" t="s">
        <v>36</v>
      </c>
      <c r="X9049" t="s">
        <v>279</v>
      </c>
      <c r="Y9049">
        <v>0</v>
      </c>
      <c r="AB9049" t="s">
        <v>237</v>
      </c>
      <c r="AH9049">
        <v>0</v>
      </c>
      <c r="AN9049" t="s">
        <v>238</v>
      </c>
      <c r="AO9049">
        <v>1</v>
      </c>
      <c r="AP9049" t="s">
        <v>239</v>
      </c>
      <c r="AQ9049" s="27">
        <v>41928</v>
      </c>
      <c r="AR9049" t="s">
        <v>240</v>
      </c>
      <c r="AS9049">
        <v>2</v>
      </c>
      <c r="AT9049" t="s">
        <v>239</v>
      </c>
      <c r="AU9049" s="27">
        <v>41928</v>
      </c>
    </row>
    <row r="9050" spans="1:47" x14ac:dyDescent="0.2">
      <c r="A9050">
        <v>9049</v>
      </c>
      <c r="B9050" t="s">
        <v>29173</v>
      </c>
      <c r="C9050" t="s">
        <v>2424</v>
      </c>
      <c r="D9050" t="s">
        <v>29174</v>
      </c>
      <c r="E9050" s="27">
        <v>41302</v>
      </c>
      <c r="F9050" t="s">
        <v>233</v>
      </c>
      <c r="G9050" s="27">
        <v>28025</v>
      </c>
      <c r="H9050">
        <v>39</v>
      </c>
      <c r="I9050" t="s">
        <v>244</v>
      </c>
      <c r="J9050" t="s">
        <v>250</v>
      </c>
      <c r="K9050">
        <v>0</v>
      </c>
      <c r="L9050">
        <v>1</v>
      </c>
      <c r="M9050">
        <v>0</v>
      </c>
      <c r="N9050">
        <v>0</v>
      </c>
      <c r="O9050">
        <v>0</v>
      </c>
      <c r="P9050">
        <v>-1</v>
      </c>
      <c r="Q9050" s="28">
        <v>41301.440972222219</v>
      </c>
      <c r="R9050" s="28">
        <v>41302.281944444447</v>
      </c>
      <c r="S9050" t="s">
        <v>29175</v>
      </c>
      <c r="T9050" s="27">
        <v>41301</v>
      </c>
      <c r="V9050">
        <v>1</v>
      </c>
      <c r="W9050" t="s">
        <v>36</v>
      </c>
      <c r="X9050" t="s">
        <v>263</v>
      </c>
      <c r="Y9050">
        <v>0</v>
      </c>
      <c r="AB9050" t="s">
        <v>237</v>
      </c>
      <c r="AH9050">
        <v>0</v>
      </c>
      <c r="AN9050" t="s">
        <v>238</v>
      </c>
      <c r="AO9050">
        <v>1</v>
      </c>
      <c r="AP9050" t="s">
        <v>239</v>
      </c>
      <c r="AQ9050" s="27">
        <v>41302</v>
      </c>
      <c r="AR9050" t="s">
        <v>240</v>
      </c>
      <c r="AS9050">
        <v>1</v>
      </c>
      <c r="AT9050" t="s">
        <v>239</v>
      </c>
      <c r="AU9050" s="27">
        <v>41302</v>
      </c>
    </row>
    <row r="9051" spans="1:47" x14ac:dyDescent="0.2">
      <c r="A9051">
        <v>9050</v>
      </c>
      <c r="B9051" t="s">
        <v>29176</v>
      </c>
      <c r="C9051" t="s">
        <v>29177</v>
      </c>
      <c r="D9051" t="s">
        <v>29178</v>
      </c>
      <c r="E9051" s="27">
        <v>41737</v>
      </c>
      <c r="F9051" t="s">
        <v>294</v>
      </c>
      <c r="G9051" s="27">
        <v>29461</v>
      </c>
      <c r="H9051">
        <v>35</v>
      </c>
      <c r="I9051" t="s">
        <v>244</v>
      </c>
      <c r="J9051" t="s">
        <v>250</v>
      </c>
      <c r="K9051">
        <v>0</v>
      </c>
      <c r="L9051">
        <v>1</v>
      </c>
      <c r="M9051">
        <v>0</v>
      </c>
      <c r="N9051">
        <v>0</v>
      </c>
      <c r="O9051">
        <v>3</v>
      </c>
      <c r="P9051">
        <v>-23</v>
      </c>
      <c r="Q9051" s="28">
        <v>41714.520138888889</v>
      </c>
      <c r="R9051" s="28">
        <v>41715.103472222225</v>
      </c>
      <c r="S9051" t="s">
        <v>29179</v>
      </c>
      <c r="T9051" s="27">
        <v>41714</v>
      </c>
      <c r="V9051">
        <v>23</v>
      </c>
      <c r="W9051" t="s">
        <v>32</v>
      </c>
      <c r="X9051" t="s">
        <v>847</v>
      </c>
      <c r="Y9051">
        <v>0</v>
      </c>
      <c r="AB9051" t="s">
        <v>237</v>
      </c>
      <c r="AH9051">
        <v>0</v>
      </c>
      <c r="AN9051" t="s">
        <v>238</v>
      </c>
      <c r="AO9051">
        <v>1</v>
      </c>
      <c r="AP9051" t="s">
        <v>239</v>
      </c>
      <c r="AQ9051" s="27">
        <v>41737</v>
      </c>
      <c r="AR9051" t="s">
        <v>240</v>
      </c>
      <c r="AS9051">
        <v>1</v>
      </c>
      <c r="AT9051" t="s">
        <v>239</v>
      </c>
      <c r="AU9051" s="27">
        <v>41737</v>
      </c>
    </row>
    <row r="9052" spans="1:47" x14ac:dyDescent="0.2">
      <c r="A9052">
        <v>9051</v>
      </c>
      <c r="B9052" t="s">
        <v>29180</v>
      </c>
      <c r="C9052" t="s">
        <v>6541</v>
      </c>
      <c r="D9052" t="s">
        <v>1841</v>
      </c>
      <c r="E9052" s="27">
        <v>41543</v>
      </c>
      <c r="F9052" t="s">
        <v>233</v>
      </c>
      <c r="G9052" s="27">
        <v>28196</v>
      </c>
      <c r="H9052">
        <v>39</v>
      </c>
      <c r="I9052" t="s">
        <v>244</v>
      </c>
      <c r="J9052" t="s">
        <v>250</v>
      </c>
      <c r="K9052">
        <v>0</v>
      </c>
      <c r="L9052">
        <v>4</v>
      </c>
      <c r="M9052">
        <v>0</v>
      </c>
      <c r="N9052">
        <v>0</v>
      </c>
      <c r="O9052">
        <v>2</v>
      </c>
      <c r="P9052">
        <v>14</v>
      </c>
      <c r="Q9052" s="28">
        <v>41557.328472222223</v>
      </c>
      <c r="R9052" s="28">
        <v>41781.257638888892</v>
      </c>
      <c r="S9052" t="s">
        <v>29181</v>
      </c>
      <c r="U9052" s="27">
        <v>41506</v>
      </c>
      <c r="V9052">
        <v>37</v>
      </c>
      <c r="W9052" t="s">
        <v>36</v>
      </c>
      <c r="X9052" t="s">
        <v>274</v>
      </c>
      <c r="Y9052">
        <v>0</v>
      </c>
      <c r="AB9052" t="s">
        <v>237</v>
      </c>
      <c r="AH9052">
        <v>0</v>
      </c>
      <c r="AN9052" t="s">
        <v>238</v>
      </c>
      <c r="AO9052">
        <v>8</v>
      </c>
      <c r="AP9052" t="s">
        <v>269</v>
      </c>
      <c r="AQ9052" s="27">
        <v>41543</v>
      </c>
      <c r="AR9052" t="s">
        <v>240</v>
      </c>
      <c r="AS9052">
        <v>4</v>
      </c>
      <c r="AT9052" t="s">
        <v>239</v>
      </c>
      <c r="AU9052" s="27">
        <v>41543</v>
      </c>
    </row>
    <row r="9053" spans="1:47" x14ac:dyDescent="0.2">
      <c r="A9053">
        <v>9052</v>
      </c>
      <c r="B9053" t="s">
        <v>29182</v>
      </c>
      <c r="C9053" t="s">
        <v>414</v>
      </c>
      <c r="D9053" t="s">
        <v>29183</v>
      </c>
      <c r="E9053" s="27">
        <v>41821</v>
      </c>
      <c r="F9053" t="s">
        <v>233</v>
      </c>
      <c r="G9053" s="27">
        <v>34288</v>
      </c>
      <c r="H9053">
        <v>22</v>
      </c>
      <c r="I9053" t="s">
        <v>259</v>
      </c>
      <c r="J9053" t="s">
        <v>245</v>
      </c>
      <c r="K9053">
        <v>0</v>
      </c>
      <c r="L9053">
        <v>2</v>
      </c>
      <c r="M9053">
        <v>0</v>
      </c>
      <c r="N9053">
        <v>1</v>
      </c>
      <c r="O9053">
        <v>1</v>
      </c>
      <c r="P9053">
        <v>-1</v>
      </c>
      <c r="Q9053" s="28">
        <v>41820.304861111108</v>
      </c>
      <c r="R9053" s="28">
        <v>41821.089583333334</v>
      </c>
      <c r="S9053" t="s">
        <v>29184</v>
      </c>
      <c r="U9053" s="27">
        <v>41820</v>
      </c>
      <c r="V9053">
        <v>1</v>
      </c>
      <c r="W9053" t="s">
        <v>32</v>
      </c>
      <c r="X9053" t="s">
        <v>274</v>
      </c>
      <c r="Y9053">
        <v>0</v>
      </c>
      <c r="AB9053" t="s">
        <v>237</v>
      </c>
      <c r="AH9053">
        <v>0</v>
      </c>
      <c r="AN9053" t="s">
        <v>238</v>
      </c>
      <c r="AO9053">
        <v>4</v>
      </c>
      <c r="AP9053" t="s">
        <v>239</v>
      </c>
      <c r="AQ9053" s="27">
        <v>41821</v>
      </c>
      <c r="AR9053" t="s">
        <v>240</v>
      </c>
      <c r="AS9053">
        <v>2</v>
      </c>
      <c r="AT9053" t="s">
        <v>239</v>
      </c>
      <c r="AU9053" s="27">
        <v>41821</v>
      </c>
    </row>
    <row r="9054" spans="1:47" x14ac:dyDescent="0.2">
      <c r="A9054">
        <v>9053</v>
      </c>
      <c r="B9054" t="s">
        <v>29185</v>
      </c>
      <c r="C9054" t="s">
        <v>5971</v>
      </c>
      <c r="D9054" t="s">
        <v>29186</v>
      </c>
      <c r="E9054" s="27">
        <v>41910</v>
      </c>
      <c r="F9054" t="s">
        <v>233</v>
      </c>
      <c r="G9054" s="27">
        <v>33764</v>
      </c>
      <c r="H9054">
        <v>23</v>
      </c>
      <c r="I9054" t="s">
        <v>259</v>
      </c>
      <c r="J9054" t="s">
        <v>250</v>
      </c>
      <c r="K9054">
        <v>0</v>
      </c>
      <c r="L9054">
        <v>2</v>
      </c>
      <c r="M9054">
        <v>0</v>
      </c>
      <c r="N9054">
        <v>0</v>
      </c>
      <c r="O9054">
        <v>2</v>
      </c>
      <c r="P9054">
        <v>-1</v>
      </c>
      <c r="Q9054" s="28">
        <v>41909.303472222222</v>
      </c>
      <c r="R9054" s="28">
        <v>41910.526388888888</v>
      </c>
      <c r="S9054" t="s">
        <v>29187</v>
      </c>
      <c r="T9054" s="27">
        <v>41909</v>
      </c>
      <c r="V9054">
        <v>1</v>
      </c>
      <c r="W9054" t="s">
        <v>32</v>
      </c>
      <c r="X9054" t="s">
        <v>254</v>
      </c>
      <c r="Y9054">
        <v>0</v>
      </c>
      <c r="AB9054" t="s">
        <v>237</v>
      </c>
      <c r="AH9054">
        <v>0</v>
      </c>
      <c r="AN9054" t="s">
        <v>238</v>
      </c>
      <c r="AO9054">
        <v>4</v>
      </c>
      <c r="AP9054" t="s">
        <v>239</v>
      </c>
      <c r="AQ9054" s="27">
        <v>41910</v>
      </c>
      <c r="AR9054" t="s">
        <v>240</v>
      </c>
      <c r="AS9054">
        <v>2</v>
      </c>
      <c r="AT9054" t="s">
        <v>239</v>
      </c>
      <c r="AU9054" s="27">
        <v>41910</v>
      </c>
    </row>
    <row r="9055" spans="1:47" x14ac:dyDescent="0.2">
      <c r="A9055">
        <v>9054</v>
      </c>
      <c r="B9055" t="s">
        <v>29188</v>
      </c>
      <c r="C9055" t="s">
        <v>2021</v>
      </c>
      <c r="D9055" t="s">
        <v>5392</v>
      </c>
      <c r="E9055" s="27">
        <v>41913</v>
      </c>
      <c r="F9055" t="s">
        <v>233</v>
      </c>
      <c r="G9055" s="27">
        <v>33346</v>
      </c>
      <c r="H9055">
        <v>25</v>
      </c>
      <c r="I9055" t="s">
        <v>244</v>
      </c>
      <c r="J9055" t="s">
        <v>250</v>
      </c>
      <c r="K9055">
        <v>0</v>
      </c>
      <c r="L9055">
        <v>7</v>
      </c>
      <c r="M9055">
        <v>0</v>
      </c>
      <c r="N9055">
        <v>1</v>
      </c>
      <c r="O9055">
        <v>6</v>
      </c>
      <c r="P9055">
        <v>-1</v>
      </c>
      <c r="Q9055" s="28">
        <v>41912.365972222222</v>
      </c>
      <c r="R9055" s="28">
        <v>41914.338888888888</v>
      </c>
      <c r="S9055" t="s">
        <v>29189</v>
      </c>
      <c r="T9055" s="27">
        <v>41912</v>
      </c>
      <c r="V9055">
        <v>1</v>
      </c>
      <c r="W9055" t="s">
        <v>36</v>
      </c>
      <c r="X9055" t="s">
        <v>279</v>
      </c>
      <c r="Y9055">
        <v>1</v>
      </c>
      <c r="AA9055" t="s">
        <v>29190</v>
      </c>
      <c r="AB9055" t="s">
        <v>32</v>
      </c>
      <c r="AC9055">
        <v>0</v>
      </c>
      <c r="AD9055" s="27">
        <v>42210</v>
      </c>
      <c r="AE9055" t="s">
        <v>313</v>
      </c>
      <c r="AF9055" s="27">
        <v>42210</v>
      </c>
      <c r="AG9055" s="27">
        <v>42247</v>
      </c>
      <c r="AH9055">
        <v>1</v>
      </c>
      <c r="AJ9055" t="s">
        <v>29190</v>
      </c>
      <c r="AK9055" t="s">
        <v>312</v>
      </c>
      <c r="AL9055" s="27">
        <v>42210</v>
      </c>
      <c r="AM9055" t="s">
        <v>313</v>
      </c>
      <c r="AN9055" t="s">
        <v>238</v>
      </c>
      <c r="AO9055">
        <v>7</v>
      </c>
      <c r="AP9055" t="s">
        <v>246</v>
      </c>
      <c r="AQ9055" s="27">
        <v>41913</v>
      </c>
      <c r="AR9055" t="s">
        <v>240</v>
      </c>
      <c r="AS9055">
        <v>7</v>
      </c>
      <c r="AT9055" t="s">
        <v>246</v>
      </c>
      <c r="AU9055" s="27">
        <v>41913</v>
      </c>
    </row>
    <row r="9056" spans="1:47" x14ac:dyDescent="0.2">
      <c r="A9056">
        <v>9055</v>
      </c>
      <c r="B9056" t="s">
        <v>29191</v>
      </c>
      <c r="C9056" t="s">
        <v>6749</v>
      </c>
      <c r="D9056" t="s">
        <v>2454</v>
      </c>
      <c r="E9056" s="27">
        <v>41400</v>
      </c>
      <c r="F9056" t="s">
        <v>294</v>
      </c>
      <c r="G9056" s="27">
        <v>34647</v>
      </c>
      <c r="H9056">
        <v>21</v>
      </c>
      <c r="I9056" t="s">
        <v>259</v>
      </c>
      <c r="J9056" t="s">
        <v>353</v>
      </c>
      <c r="K9056">
        <v>0</v>
      </c>
      <c r="L9056">
        <v>4</v>
      </c>
      <c r="M9056">
        <v>0</v>
      </c>
      <c r="N9056">
        <v>1</v>
      </c>
      <c r="O9056">
        <v>0</v>
      </c>
      <c r="P9056">
        <v>-1</v>
      </c>
      <c r="Q9056" s="28">
        <v>41399.467361111114</v>
      </c>
      <c r="R9056" s="28">
        <v>41400.508333333331</v>
      </c>
      <c r="S9056" t="s">
        <v>29192</v>
      </c>
      <c r="T9056" s="27">
        <v>41399</v>
      </c>
      <c r="V9056">
        <v>1</v>
      </c>
      <c r="W9056" t="s">
        <v>36</v>
      </c>
      <c r="X9056" t="s">
        <v>279</v>
      </c>
      <c r="Y9056">
        <v>1</v>
      </c>
      <c r="AA9056" t="s">
        <v>29193</v>
      </c>
      <c r="AB9056" t="s">
        <v>36</v>
      </c>
      <c r="AD9056" s="27">
        <v>41428</v>
      </c>
      <c r="AE9056" t="s">
        <v>29194</v>
      </c>
      <c r="AH9056">
        <v>0</v>
      </c>
      <c r="AN9056" t="s">
        <v>238</v>
      </c>
      <c r="AO9056">
        <v>6</v>
      </c>
      <c r="AP9056" t="s">
        <v>246</v>
      </c>
      <c r="AQ9056" s="27">
        <v>41400</v>
      </c>
      <c r="AR9056" t="s">
        <v>240</v>
      </c>
      <c r="AS9056">
        <v>4</v>
      </c>
      <c r="AT9056" t="s">
        <v>239</v>
      </c>
      <c r="AU9056" s="27">
        <v>41400</v>
      </c>
    </row>
    <row r="9057" spans="1:47" x14ac:dyDescent="0.2">
      <c r="A9057">
        <v>9056</v>
      </c>
      <c r="B9057" t="s">
        <v>29195</v>
      </c>
      <c r="C9057" t="s">
        <v>2818</v>
      </c>
      <c r="D9057" t="s">
        <v>9178</v>
      </c>
      <c r="E9057" s="27">
        <v>41702</v>
      </c>
      <c r="F9057" t="s">
        <v>233</v>
      </c>
      <c r="G9057" s="27">
        <v>19201</v>
      </c>
      <c r="H9057">
        <v>63</v>
      </c>
      <c r="I9057" t="s">
        <v>234</v>
      </c>
      <c r="J9057" t="s">
        <v>250</v>
      </c>
      <c r="K9057">
        <v>0</v>
      </c>
      <c r="L9057">
        <v>6</v>
      </c>
      <c r="M9057">
        <v>0</v>
      </c>
      <c r="N9057">
        <v>0</v>
      </c>
      <c r="O9057">
        <v>9</v>
      </c>
      <c r="P9057">
        <v>0</v>
      </c>
      <c r="Q9057" s="28">
        <v>41702.520833333336</v>
      </c>
      <c r="R9057" s="28">
        <v>41704.406944444447</v>
      </c>
      <c r="S9057" t="s">
        <v>29196</v>
      </c>
      <c r="T9057" s="27">
        <v>41701</v>
      </c>
      <c r="V9057">
        <v>1</v>
      </c>
      <c r="W9057" t="s">
        <v>32</v>
      </c>
      <c r="X9057" t="s">
        <v>749</v>
      </c>
      <c r="Y9057">
        <v>1</v>
      </c>
      <c r="AA9057" t="s">
        <v>29197</v>
      </c>
      <c r="AB9057" t="s">
        <v>32</v>
      </c>
      <c r="AC9057">
        <v>1</v>
      </c>
      <c r="AD9057" s="27">
        <v>41761</v>
      </c>
      <c r="AE9057" t="s">
        <v>284</v>
      </c>
      <c r="AF9057" s="27">
        <v>41762</v>
      </c>
      <c r="AG9057" s="27">
        <v>41905</v>
      </c>
      <c r="AH9057">
        <v>0</v>
      </c>
      <c r="AN9057" t="s">
        <v>238</v>
      </c>
      <c r="AO9057">
        <v>1</v>
      </c>
      <c r="AP9057" t="s">
        <v>239</v>
      </c>
      <c r="AQ9057" s="27">
        <v>41702</v>
      </c>
      <c r="AR9057" t="s">
        <v>240</v>
      </c>
      <c r="AS9057">
        <v>6</v>
      </c>
      <c r="AT9057" t="s">
        <v>246</v>
      </c>
      <c r="AU9057" s="27">
        <v>41702</v>
      </c>
    </row>
    <row r="9058" spans="1:47" x14ac:dyDescent="0.2">
      <c r="A9058">
        <v>9057</v>
      </c>
      <c r="B9058" t="s">
        <v>29198</v>
      </c>
      <c r="C9058" t="s">
        <v>3763</v>
      </c>
      <c r="D9058" t="s">
        <v>414</v>
      </c>
      <c r="E9058" s="27">
        <v>41316</v>
      </c>
      <c r="F9058" t="s">
        <v>233</v>
      </c>
      <c r="G9058" s="27">
        <v>28507</v>
      </c>
      <c r="H9058">
        <v>38</v>
      </c>
      <c r="I9058" t="s">
        <v>244</v>
      </c>
      <c r="J9058" t="s">
        <v>250</v>
      </c>
      <c r="K9058">
        <v>0</v>
      </c>
      <c r="L9058">
        <v>9</v>
      </c>
      <c r="M9058">
        <v>0</v>
      </c>
      <c r="N9058">
        <v>0</v>
      </c>
      <c r="O9058">
        <v>7</v>
      </c>
      <c r="P9058">
        <v>-1</v>
      </c>
      <c r="Q9058" s="28">
        <v>41315.357638888891</v>
      </c>
      <c r="R9058" s="28">
        <v>41571.272222222222</v>
      </c>
      <c r="S9058" t="s">
        <v>29199</v>
      </c>
      <c r="U9058" s="27">
        <v>41315</v>
      </c>
      <c r="V9058">
        <v>1</v>
      </c>
      <c r="W9058" t="s">
        <v>32</v>
      </c>
      <c r="X9058" t="s">
        <v>274</v>
      </c>
      <c r="Y9058">
        <v>0</v>
      </c>
      <c r="AB9058" t="s">
        <v>237</v>
      </c>
      <c r="AH9058">
        <v>0</v>
      </c>
      <c r="AN9058" t="s">
        <v>238</v>
      </c>
      <c r="AO9058">
        <v>3</v>
      </c>
      <c r="AP9058" t="s">
        <v>239</v>
      </c>
      <c r="AQ9058" s="27">
        <v>41316</v>
      </c>
      <c r="AR9058" t="s">
        <v>240</v>
      </c>
      <c r="AS9058">
        <v>9</v>
      </c>
      <c r="AT9058" t="s">
        <v>269</v>
      </c>
      <c r="AU9058" s="27">
        <v>41316</v>
      </c>
    </row>
    <row r="9059" spans="1:47" x14ac:dyDescent="0.2">
      <c r="A9059">
        <v>9058</v>
      </c>
      <c r="B9059" t="s">
        <v>29200</v>
      </c>
      <c r="C9059" t="s">
        <v>3469</v>
      </c>
      <c r="D9059" t="s">
        <v>11130</v>
      </c>
      <c r="E9059" s="27">
        <v>41311</v>
      </c>
      <c r="F9059" t="s">
        <v>233</v>
      </c>
      <c r="G9059" s="27">
        <v>33608</v>
      </c>
      <c r="H9059">
        <v>24</v>
      </c>
      <c r="I9059" t="s">
        <v>259</v>
      </c>
      <c r="J9059" t="s">
        <v>245</v>
      </c>
      <c r="K9059">
        <v>0</v>
      </c>
      <c r="L9059">
        <v>4</v>
      </c>
      <c r="M9059">
        <v>0</v>
      </c>
      <c r="N9059">
        <v>0</v>
      </c>
      <c r="O9059">
        <v>8</v>
      </c>
      <c r="P9059">
        <v>-1</v>
      </c>
      <c r="Q9059" s="28">
        <v>41310.428472222222</v>
      </c>
      <c r="R9059" s="28">
        <v>41311.305555555555</v>
      </c>
      <c r="S9059" t="s">
        <v>29201</v>
      </c>
      <c r="T9059" s="27">
        <v>41310</v>
      </c>
      <c r="V9059">
        <v>1</v>
      </c>
      <c r="W9059" t="s">
        <v>32</v>
      </c>
      <c r="X9059" t="s">
        <v>254</v>
      </c>
      <c r="Y9059">
        <v>1</v>
      </c>
      <c r="AA9059" t="s">
        <v>29202</v>
      </c>
      <c r="AB9059" t="s">
        <v>36</v>
      </c>
      <c r="AC9059">
        <v>100</v>
      </c>
      <c r="AD9059" s="27">
        <v>41777</v>
      </c>
      <c r="AE9059" t="s">
        <v>422</v>
      </c>
      <c r="AF9059" s="27">
        <v>41877</v>
      </c>
      <c r="AG9059" s="27">
        <v>41878</v>
      </c>
      <c r="AH9059">
        <v>0</v>
      </c>
      <c r="AN9059" t="s">
        <v>238</v>
      </c>
      <c r="AO9059">
        <v>5</v>
      </c>
      <c r="AP9059" t="s">
        <v>246</v>
      </c>
      <c r="AQ9059" s="27">
        <v>41311</v>
      </c>
      <c r="AR9059" t="s">
        <v>240</v>
      </c>
      <c r="AS9059">
        <v>4</v>
      </c>
      <c r="AT9059" t="s">
        <v>239</v>
      </c>
      <c r="AU9059" s="27">
        <v>41311</v>
      </c>
    </row>
    <row r="9060" spans="1:47" x14ac:dyDescent="0.2">
      <c r="A9060">
        <v>9059</v>
      </c>
      <c r="B9060" t="s">
        <v>29203</v>
      </c>
      <c r="C9060" t="s">
        <v>3856</v>
      </c>
      <c r="D9060" t="s">
        <v>381</v>
      </c>
      <c r="E9060" s="27">
        <v>41923</v>
      </c>
      <c r="F9060" t="s">
        <v>233</v>
      </c>
      <c r="G9060" s="27">
        <v>32218</v>
      </c>
      <c r="H9060">
        <v>28</v>
      </c>
      <c r="I9060" t="s">
        <v>244</v>
      </c>
      <c r="J9060" t="s">
        <v>250</v>
      </c>
      <c r="K9060">
        <v>0</v>
      </c>
      <c r="L9060">
        <v>7</v>
      </c>
      <c r="M9060">
        <v>0</v>
      </c>
      <c r="N9060">
        <v>0</v>
      </c>
      <c r="O9060">
        <v>1</v>
      </c>
      <c r="P9060">
        <v>-1</v>
      </c>
      <c r="Q9060" s="28">
        <v>41922.447222222225</v>
      </c>
      <c r="R9060" s="28">
        <v>41951.539583333331</v>
      </c>
      <c r="S9060" t="s">
        <v>29204</v>
      </c>
      <c r="T9060" s="27">
        <v>41922</v>
      </c>
      <c r="V9060">
        <v>1</v>
      </c>
      <c r="W9060" t="s">
        <v>32</v>
      </c>
      <c r="X9060" t="s">
        <v>254</v>
      </c>
      <c r="Y9060">
        <v>0</v>
      </c>
      <c r="AB9060" t="s">
        <v>237</v>
      </c>
      <c r="AH9060">
        <v>0</v>
      </c>
      <c r="AN9060" t="s">
        <v>238</v>
      </c>
      <c r="AO9060">
        <v>7</v>
      </c>
      <c r="AP9060" t="s">
        <v>246</v>
      </c>
      <c r="AQ9060" s="27">
        <v>41923</v>
      </c>
      <c r="AR9060" t="s">
        <v>240</v>
      </c>
      <c r="AS9060">
        <v>7</v>
      </c>
      <c r="AT9060" t="s">
        <v>246</v>
      </c>
      <c r="AU9060" s="27">
        <v>41923</v>
      </c>
    </row>
    <row r="9061" spans="1:47" x14ac:dyDescent="0.2">
      <c r="A9061">
        <v>9060</v>
      </c>
      <c r="B9061" t="s">
        <v>29205</v>
      </c>
      <c r="C9061" t="s">
        <v>400</v>
      </c>
      <c r="D9061" t="s">
        <v>29206</v>
      </c>
      <c r="E9061" s="27">
        <v>41481</v>
      </c>
      <c r="F9061" t="s">
        <v>233</v>
      </c>
      <c r="G9061" s="27">
        <v>31791</v>
      </c>
      <c r="H9061">
        <v>29</v>
      </c>
      <c r="I9061" t="s">
        <v>244</v>
      </c>
      <c r="J9061" t="s">
        <v>245</v>
      </c>
      <c r="K9061">
        <v>0</v>
      </c>
      <c r="L9061">
        <v>5</v>
      </c>
      <c r="M9061">
        <v>0</v>
      </c>
      <c r="N9061">
        <v>0</v>
      </c>
      <c r="O9061">
        <v>2</v>
      </c>
      <c r="P9061">
        <v>-2</v>
      </c>
      <c r="Q9061" s="28">
        <v>41479.45416666667</v>
      </c>
      <c r="R9061" s="28">
        <v>41481.440972222219</v>
      </c>
      <c r="S9061" t="s">
        <v>29207</v>
      </c>
      <c r="T9061" s="27">
        <v>41479</v>
      </c>
      <c r="V9061">
        <v>2</v>
      </c>
      <c r="W9061" t="s">
        <v>36</v>
      </c>
      <c r="X9061" t="s">
        <v>5053</v>
      </c>
      <c r="Y9061">
        <v>1</v>
      </c>
      <c r="AA9061" t="s">
        <v>29208</v>
      </c>
      <c r="AB9061" t="s">
        <v>36</v>
      </c>
      <c r="AC9061">
        <v>1</v>
      </c>
      <c r="AD9061" s="27">
        <v>42342</v>
      </c>
      <c r="AE9061" t="s">
        <v>3112</v>
      </c>
      <c r="AF9061" s="27">
        <v>42343</v>
      </c>
      <c r="AG9061" s="27">
        <v>42343</v>
      </c>
      <c r="AH9061">
        <v>0</v>
      </c>
      <c r="AN9061" t="s">
        <v>238</v>
      </c>
      <c r="AO9061">
        <v>4</v>
      </c>
      <c r="AP9061" t="s">
        <v>239</v>
      </c>
      <c r="AQ9061" s="27">
        <v>41481</v>
      </c>
      <c r="AR9061" t="s">
        <v>240</v>
      </c>
      <c r="AS9061">
        <v>5</v>
      </c>
      <c r="AT9061" t="s">
        <v>246</v>
      </c>
      <c r="AU9061" s="27">
        <v>41481</v>
      </c>
    </row>
    <row r="9062" spans="1:47" x14ac:dyDescent="0.2">
      <c r="A9062">
        <v>9061</v>
      </c>
      <c r="B9062" t="s">
        <v>29209</v>
      </c>
      <c r="C9062" t="s">
        <v>15179</v>
      </c>
      <c r="D9062" t="s">
        <v>7987</v>
      </c>
      <c r="E9062" s="27">
        <v>41890</v>
      </c>
      <c r="F9062" t="s">
        <v>233</v>
      </c>
      <c r="G9062" s="27">
        <v>35040</v>
      </c>
      <c r="H9062">
        <v>20</v>
      </c>
      <c r="I9062" t="s">
        <v>259</v>
      </c>
      <c r="J9062" t="s">
        <v>250</v>
      </c>
      <c r="K9062">
        <v>0</v>
      </c>
      <c r="L9062">
        <v>8</v>
      </c>
      <c r="M9062">
        <v>3</v>
      </c>
      <c r="N9062">
        <v>0</v>
      </c>
      <c r="O9062">
        <v>3</v>
      </c>
      <c r="P9062">
        <v>0</v>
      </c>
      <c r="Q9062" s="28">
        <v>41890.193749999999</v>
      </c>
      <c r="R9062" s="28">
        <v>41890.055555555555</v>
      </c>
      <c r="S9062" t="s">
        <v>29210</v>
      </c>
      <c r="T9062" s="27">
        <v>41890</v>
      </c>
      <c r="V9062">
        <v>0</v>
      </c>
      <c r="W9062" t="s">
        <v>32</v>
      </c>
      <c r="X9062" t="s">
        <v>261</v>
      </c>
      <c r="Y9062">
        <v>1</v>
      </c>
      <c r="AA9062" t="s">
        <v>29211</v>
      </c>
      <c r="AB9062" t="s">
        <v>32</v>
      </c>
      <c r="AC9062">
        <v>0</v>
      </c>
      <c r="AD9062" s="27">
        <v>42070</v>
      </c>
      <c r="AE9062" t="s">
        <v>441</v>
      </c>
      <c r="AF9062" s="27">
        <v>42070</v>
      </c>
      <c r="AG9062" s="27">
        <v>42070</v>
      </c>
      <c r="AH9062">
        <v>0</v>
      </c>
      <c r="AN9062" t="s">
        <v>238</v>
      </c>
      <c r="AO9062">
        <v>8</v>
      </c>
      <c r="AP9062" t="s">
        <v>269</v>
      </c>
      <c r="AQ9062" s="27">
        <v>41890</v>
      </c>
      <c r="AR9062" t="s">
        <v>240</v>
      </c>
      <c r="AS9062">
        <v>8</v>
      </c>
      <c r="AT9062" t="s">
        <v>269</v>
      </c>
      <c r="AU9062" s="27">
        <v>41890</v>
      </c>
    </row>
    <row r="9063" spans="1:47" x14ac:dyDescent="0.2">
      <c r="A9063">
        <v>9062</v>
      </c>
      <c r="B9063" t="s">
        <v>29212</v>
      </c>
      <c r="C9063" t="s">
        <v>994</v>
      </c>
      <c r="D9063" t="s">
        <v>29213</v>
      </c>
      <c r="E9063" s="27">
        <v>41687</v>
      </c>
      <c r="F9063" t="s">
        <v>294</v>
      </c>
      <c r="G9063" s="27">
        <v>27858</v>
      </c>
      <c r="H9063">
        <v>40</v>
      </c>
      <c r="I9063" t="s">
        <v>244</v>
      </c>
      <c r="J9063" t="s">
        <v>245</v>
      </c>
      <c r="K9063">
        <v>0</v>
      </c>
      <c r="L9063">
        <v>5</v>
      </c>
      <c r="M9063">
        <v>0</v>
      </c>
      <c r="N9063">
        <v>0</v>
      </c>
      <c r="O9063">
        <v>0</v>
      </c>
      <c r="P9063">
        <v>-1</v>
      </c>
      <c r="Q9063" s="28">
        <v>41686.408333333333</v>
      </c>
      <c r="R9063" s="28">
        <v>41689.173611111109</v>
      </c>
      <c r="S9063" t="s">
        <v>29214</v>
      </c>
      <c r="T9063" s="27">
        <v>41686</v>
      </c>
      <c r="V9063">
        <v>1</v>
      </c>
      <c r="W9063" t="s">
        <v>36</v>
      </c>
      <c r="X9063" t="s">
        <v>279</v>
      </c>
      <c r="Y9063">
        <v>0</v>
      </c>
      <c r="AB9063" t="s">
        <v>237</v>
      </c>
      <c r="AH9063">
        <v>0</v>
      </c>
      <c r="AN9063" t="s">
        <v>238</v>
      </c>
      <c r="AO9063">
        <v>2</v>
      </c>
      <c r="AP9063" t="s">
        <v>239</v>
      </c>
      <c r="AQ9063" s="27">
        <v>41687</v>
      </c>
      <c r="AR9063" t="s">
        <v>240</v>
      </c>
      <c r="AS9063">
        <v>5</v>
      </c>
      <c r="AT9063" t="s">
        <v>246</v>
      </c>
      <c r="AU9063" s="27">
        <v>41687</v>
      </c>
    </row>
    <row r="9064" spans="1:47" x14ac:dyDescent="0.2">
      <c r="A9064">
        <v>9063</v>
      </c>
      <c r="B9064" t="s">
        <v>29215</v>
      </c>
      <c r="C9064" t="s">
        <v>693</v>
      </c>
      <c r="D9064" t="s">
        <v>1413</v>
      </c>
      <c r="E9064" s="27">
        <v>41654</v>
      </c>
      <c r="F9064" t="s">
        <v>233</v>
      </c>
      <c r="G9064" s="27">
        <v>25059</v>
      </c>
      <c r="H9064">
        <v>47</v>
      </c>
      <c r="I9064" t="s">
        <v>234</v>
      </c>
      <c r="J9064" t="s">
        <v>245</v>
      </c>
      <c r="K9064">
        <v>0</v>
      </c>
      <c r="L9064">
        <v>2</v>
      </c>
      <c r="M9064">
        <v>0</v>
      </c>
      <c r="N9064">
        <v>0</v>
      </c>
      <c r="O9064">
        <v>0</v>
      </c>
      <c r="W9064" t="s">
        <v>237</v>
      </c>
      <c r="Y9064">
        <v>-1</v>
      </c>
      <c r="AB9064" t="s">
        <v>237</v>
      </c>
      <c r="AH9064">
        <v>0</v>
      </c>
      <c r="AN9064" t="s">
        <v>238</v>
      </c>
      <c r="AO9064">
        <v>1</v>
      </c>
      <c r="AP9064" t="s">
        <v>239</v>
      </c>
      <c r="AQ9064" s="27">
        <v>41654</v>
      </c>
      <c r="AR9064" t="s">
        <v>240</v>
      </c>
      <c r="AS9064">
        <v>2</v>
      </c>
      <c r="AT9064" t="s">
        <v>239</v>
      </c>
      <c r="AU9064" s="27">
        <v>41654</v>
      </c>
    </row>
    <row r="9065" spans="1:47" x14ac:dyDescent="0.2">
      <c r="A9065">
        <v>9064</v>
      </c>
      <c r="B9065" t="s">
        <v>29216</v>
      </c>
      <c r="C9065" t="s">
        <v>25587</v>
      </c>
      <c r="D9065" t="s">
        <v>1651</v>
      </c>
      <c r="E9065" s="27">
        <v>41545</v>
      </c>
      <c r="F9065" t="s">
        <v>233</v>
      </c>
      <c r="G9065" s="27">
        <v>31311</v>
      </c>
      <c r="H9065">
        <v>30</v>
      </c>
      <c r="I9065" t="s">
        <v>244</v>
      </c>
      <c r="J9065" t="s">
        <v>250</v>
      </c>
      <c r="K9065">
        <v>0</v>
      </c>
      <c r="L9065">
        <v>8</v>
      </c>
      <c r="M9065">
        <v>0</v>
      </c>
      <c r="N9065">
        <v>0</v>
      </c>
      <c r="O9065">
        <v>7</v>
      </c>
      <c r="P9065">
        <v>0</v>
      </c>
      <c r="Q9065" s="28">
        <v>41545.095833333333</v>
      </c>
      <c r="R9065" s="28">
        <v>41545.367361111108</v>
      </c>
      <c r="S9065" t="s">
        <v>29217</v>
      </c>
      <c r="U9065" s="27">
        <v>41545</v>
      </c>
      <c r="V9065">
        <v>0</v>
      </c>
      <c r="W9065" t="s">
        <v>32</v>
      </c>
      <c r="X9065" t="s">
        <v>274</v>
      </c>
      <c r="Y9065">
        <v>1</v>
      </c>
      <c r="AA9065" t="s">
        <v>29218</v>
      </c>
      <c r="AB9065" t="s">
        <v>36</v>
      </c>
      <c r="AC9065">
        <v>0</v>
      </c>
      <c r="AD9065" s="27">
        <v>42007</v>
      </c>
      <c r="AE9065" t="s">
        <v>724</v>
      </c>
      <c r="AF9065" s="27">
        <v>42007</v>
      </c>
      <c r="AG9065" s="27">
        <v>42214</v>
      </c>
      <c r="AH9065">
        <v>0</v>
      </c>
      <c r="AN9065" t="s">
        <v>238</v>
      </c>
      <c r="AO9065">
        <v>4</v>
      </c>
      <c r="AP9065" t="s">
        <v>239</v>
      </c>
      <c r="AQ9065" s="27">
        <v>41545</v>
      </c>
      <c r="AR9065" t="s">
        <v>240</v>
      </c>
      <c r="AS9065">
        <v>8</v>
      </c>
      <c r="AT9065" t="s">
        <v>269</v>
      </c>
      <c r="AU9065" s="27">
        <v>41545</v>
      </c>
    </row>
    <row r="9066" spans="1:47" x14ac:dyDescent="0.2">
      <c r="A9066">
        <v>9065</v>
      </c>
      <c r="B9066" t="s">
        <v>29219</v>
      </c>
      <c r="C9066" t="s">
        <v>29220</v>
      </c>
      <c r="D9066" t="s">
        <v>3849</v>
      </c>
      <c r="E9066" s="27">
        <v>41784</v>
      </c>
      <c r="F9066" t="s">
        <v>294</v>
      </c>
      <c r="G9066" s="27">
        <v>30881</v>
      </c>
      <c r="H9066">
        <v>31</v>
      </c>
      <c r="I9066" t="s">
        <v>244</v>
      </c>
      <c r="J9066" t="s">
        <v>250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-1</v>
      </c>
      <c r="Q9066" s="28">
        <v>41783.39166666667</v>
      </c>
      <c r="R9066" s="28">
        <v>41784.34375</v>
      </c>
      <c r="S9066" t="s">
        <v>29221</v>
      </c>
      <c r="T9066" s="27">
        <v>41783</v>
      </c>
      <c r="V9066">
        <v>1</v>
      </c>
      <c r="W9066" t="s">
        <v>32</v>
      </c>
      <c r="X9066" t="s">
        <v>974</v>
      </c>
      <c r="Y9066">
        <v>0</v>
      </c>
      <c r="AB9066" t="s">
        <v>237</v>
      </c>
      <c r="AH9066">
        <v>0</v>
      </c>
      <c r="AN9066" t="s">
        <v>238</v>
      </c>
      <c r="AO9066">
        <v>1</v>
      </c>
      <c r="AP9066" t="s">
        <v>239</v>
      </c>
      <c r="AQ9066" s="27">
        <v>41784</v>
      </c>
      <c r="AR9066" t="s">
        <v>240</v>
      </c>
      <c r="AS9066">
        <v>1</v>
      </c>
      <c r="AT9066" t="s">
        <v>239</v>
      </c>
      <c r="AU9066" s="27">
        <v>41784</v>
      </c>
    </row>
    <row r="9067" spans="1:47" x14ac:dyDescent="0.2">
      <c r="A9067">
        <v>9066</v>
      </c>
      <c r="B9067" t="s">
        <v>29222</v>
      </c>
      <c r="C9067" t="s">
        <v>6252</v>
      </c>
      <c r="D9067" t="s">
        <v>4607</v>
      </c>
      <c r="E9067" s="27">
        <v>41969</v>
      </c>
      <c r="F9067" t="s">
        <v>294</v>
      </c>
      <c r="G9067" s="27">
        <v>26499</v>
      </c>
      <c r="H9067">
        <v>43</v>
      </c>
      <c r="I9067" t="s">
        <v>244</v>
      </c>
      <c r="J9067" t="s">
        <v>245</v>
      </c>
      <c r="K9067">
        <v>0</v>
      </c>
      <c r="L9067">
        <v>5</v>
      </c>
      <c r="M9067">
        <v>0</v>
      </c>
      <c r="N9067">
        <v>0</v>
      </c>
      <c r="O9067">
        <v>6</v>
      </c>
      <c r="P9067">
        <v>-1</v>
      </c>
      <c r="Q9067" s="28">
        <v>41968.23541666667</v>
      </c>
      <c r="R9067" s="28">
        <v>41969.37222222222</v>
      </c>
      <c r="S9067" t="s">
        <v>29223</v>
      </c>
      <c r="T9067" s="27">
        <v>41968</v>
      </c>
      <c r="V9067">
        <v>1</v>
      </c>
      <c r="W9067" t="s">
        <v>32</v>
      </c>
      <c r="X9067" t="s">
        <v>494</v>
      </c>
      <c r="Y9067">
        <v>0</v>
      </c>
      <c r="AB9067" t="s">
        <v>237</v>
      </c>
      <c r="AH9067">
        <v>0</v>
      </c>
      <c r="AN9067" t="s">
        <v>238</v>
      </c>
      <c r="AO9067">
        <v>2</v>
      </c>
      <c r="AP9067" t="s">
        <v>239</v>
      </c>
      <c r="AQ9067" s="27">
        <v>41969</v>
      </c>
      <c r="AR9067" t="s">
        <v>240</v>
      </c>
      <c r="AS9067">
        <v>5</v>
      </c>
      <c r="AT9067" t="s">
        <v>246</v>
      </c>
      <c r="AU9067" s="27">
        <v>41969</v>
      </c>
    </row>
    <row r="9068" spans="1:47" x14ac:dyDescent="0.2">
      <c r="A9068">
        <v>9067</v>
      </c>
      <c r="B9068" t="s">
        <v>29224</v>
      </c>
      <c r="C9068" t="s">
        <v>2582</v>
      </c>
      <c r="D9068" t="s">
        <v>29225</v>
      </c>
      <c r="E9068" s="27">
        <v>41303</v>
      </c>
      <c r="F9068" t="s">
        <v>233</v>
      </c>
      <c r="G9068" s="27">
        <v>29189</v>
      </c>
      <c r="H9068">
        <v>36</v>
      </c>
      <c r="I9068" t="s">
        <v>244</v>
      </c>
      <c r="J9068" t="s">
        <v>245</v>
      </c>
      <c r="K9068">
        <v>0</v>
      </c>
      <c r="L9068">
        <v>5</v>
      </c>
      <c r="M9068">
        <v>0</v>
      </c>
      <c r="N9068">
        <v>0</v>
      </c>
      <c r="O9068">
        <v>10</v>
      </c>
      <c r="P9068">
        <v>54</v>
      </c>
      <c r="Q9068" s="28">
        <v>41357.304166666669</v>
      </c>
      <c r="R9068" s="28">
        <v>41364.25</v>
      </c>
      <c r="S9068" t="s">
        <v>29226</v>
      </c>
      <c r="T9068" s="27">
        <v>41298</v>
      </c>
      <c r="V9068">
        <v>5</v>
      </c>
      <c r="W9068" t="s">
        <v>36</v>
      </c>
      <c r="X9068" t="s">
        <v>29227</v>
      </c>
      <c r="Y9068">
        <v>1</v>
      </c>
      <c r="AA9068" t="s">
        <v>29228</v>
      </c>
      <c r="AB9068" t="s">
        <v>32</v>
      </c>
      <c r="AC9068">
        <v>0</v>
      </c>
      <c r="AD9068" s="27">
        <v>41357</v>
      </c>
      <c r="AE9068" t="s">
        <v>555</v>
      </c>
      <c r="AF9068" s="27">
        <v>41357</v>
      </c>
      <c r="AG9068" s="27">
        <v>41364</v>
      </c>
      <c r="AH9068">
        <v>1</v>
      </c>
      <c r="AJ9068" t="s">
        <v>29229</v>
      </c>
      <c r="AK9068" t="s">
        <v>462</v>
      </c>
      <c r="AL9068" s="27">
        <v>41417</v>
      </c>
      <c r="AM9068" t="s">
        <v>279</v>
      </c>
      <c r="AN9068" t="s">
        <v>238</v>
      </c>
      <c r="AO9068">
        <v>4</v>
      </c>
      <c r="AP9068" t="s">
        <v>239</v>
      </c>
      <c r="AQ9068" s="27">
        <v>41303</v>
      </c>
      <c r="AR9068" t="s">
        <v>240</v>
      </c>
      <c r="AS9068">
        <v>5</v>
      </c>
      <c r="AT9068" t="s">
        <v>246</v>
      </c>
      <c r="AU9068" s="27">
        <v>41303</v>
      </c>
    </row>
    <row r="9069" spans="1:47" x14ac:dyDescent="0.2">
      <c r="A9069">
        <v>9068</v>
      </c>
      <c r="B9069" t="s">
        <v>29230</v>
      </c>
      <c r="C9069" t="s">
        <v>29231</v>
      </c>
      <c r="D9069" t="s">
        <v>29232</v>
      </c>
      <c r="E9069" s="27">
        <v>41285</v>
      </c>
      <c r="F9069" t="s">
        <v>294</v>
      </c>
      <c r="G9069" s="27">
        <v>30879</v>
      </c>
      <c r="H9069">
        <v>31</v>
      </c>
      <c r="I9069" t="s">
        <v>244</v>
      </c>
      <c r="J9069" t="s">
        <v>250</v>
      </c>
      <c r="K9069">
        <v>0</v>
      </c>
      <c r="L9069">
        <v>4</v>
      </c>
      <c r="M9069">
        <v>0</v>
      </c>
      <c r="N9069">
        <v>0</v>
      </c>
      <c r="O9069">
        <v>0</v>
      </c>
      <c r="W9069" t="s">
        <v>237</v>
      </c>
      <c r="Y9069">
        <v>-1</v>
      </c>
      <c r="AB9069" t="s">
        <v>237</v>
      </c>
      <c r="AH9069">
        <v>0</v>
      </c>
      <c r="AN9069" t="s">
        <v>238</v>
      </c>
      <c r="AO9069">
        <v>2</v>
      </c>
      <c r="AP9069" t="s">
        <v>239</v>
      </c>
      <c r="AQ9069" s="27">
        <v>41285</v>
      </c>
      <c r="AR9069" t="s">
        <v>240</v>
      </c>
      <c r="AS9069">
        <v>4</v>
      </c>
      <c r="AT9069" t="s">
        <v>239</v>
      </c>
      <c r="AU9069" s="27">
        <v>41285</v>
      </c>
    </row>
    <row r="9070" spans="1:47" x14ac:dyDescent="0.2">
      <c r="A9070">
        <v>9069</v>
      </c>
      <c r="B9070" t="s">
        <v>29233</v>
      </c>
      <c r="C9070" t="s">
        <v>29234</v>
      </c>
      <c r="D9070" t="s">
        <v>18921</v>
      </c>
      <c r="E9070" s="27">
        <v>41806</v>
      </c>
      <c r="F9070" t="s">
        <v>233</v>
      </c>
      <c r="G9070" s="27">
        <v>32283</v>
      </c>
      <c r="H9070">
        <v>27</v>
      </c>
      <c r="I9070" t="s">
        <v>244</v>
      </c>
      <c r="J9070" t="s">
        <v>353</v>
      </c>
      <c r="K9070">
        <v>0</v>
      </c>
      <c r="L9070">
        <v>2</v>
      </c>
      <c r="M9070">
        <v>0</v>
      </c>
      <c r="N9070">
        <v>0</v>
      </c>
      <c r="O9070">
        <v>2</v>
      </c>
      <c r="P9070">
        <v>-1</v>
      </c>
      <c r="Q9070" s="28">
        <v>41805.373611111114</v>
      </c>
      <c r="R9070" s="28">
        <v>41806.344444444447</v>
      </c>
      <c r="S9070" t="s">
        <v>29235</v>
      </c>
      <c r="T9070" s="27">
        <v>41805</v>
      </c>
      <c r="V9070">
        <v>1</v>
      </c>
      <c r="W9070" t="s">
        <v>36</v>
      </c>
      <c r="X9070" t="s">
        <v>279</v>
      </c>
      <c r="Y9070">
        <v>0</v>
      </c>
      <c r="AB9070" t="s">
        <v>237</v>
      </c>
      <c r="AH9070">
        <v>0</v>
      </c>
      <c r="AN9070" t="s">
        <v>238</v>
      </c>
      <c r="AO9070">
        <v>2</v>
      </c>
      <c r="AP9070" t="s">
        <v>239</v>
      </c>
      <c r="AQ9070" s="27">
        <v>41806</v>
      </c>
      <c r="AR9070" t="s">
        <v>240</v>
      </c>
      <c r="AS9070">
        <v>2</v>
      </c>
      <c r="AT9070" t="s">
        <v>239</v>
      </c>
      <c r="AU9070" s="27">
        <v>41806</v>
      </c>
    </row>
    <row r="9071" spans="1:47" x14ac:dyDescent="0.2">
      <c r="A9071">
        <v>9070</v>
      </c>
      <c r="B9071" t="s">
        <v>29236</v>
      </c>
      <c r="C9071" t="s">
        <v>9712</v>
      </c>
      <c r="D9071" t="s">
        <v>29237</v>
      </c>
      <c r="E9071" s="27">
        <v>41389</v>
      </c>
      <c r="F9071" t="s">
        <v>233</v>
      </c>
      <c r="G9071" s="27">
        <v>23882</v>
      </c>
      <c r="H9071">
        <v>50</v>
      </c>
      <c r="I9071" t="s">
        <v>234</v>
      </c>
      <c r="J9071" t="s">
        <v>245</v>
      </c>
      <c r="K9071">
        <v>0</v>
      </c>
      <c r="L9071">
        <v>7</v>
      </c>
      <c r="M9071">
        <v>0</v>
      </c>
      <c r="N9071">
        <v>0</v>
      </c>
      <c r="O9071">
        <v>5</v>
      </c>
      <c r="P9071">
        <v>-8</v>
      </c>
      <c r="Q9071" s="28">
        <v>41381.443749999999</v>
      </c>
      <c r="R9071" s="28">
        <v>41386.489583333336</v>
      </c>
      <c r="S9071" t="s">
        <v>29238</v>
      </c>
      <c r="U9071" s="27">
        <v>41381</v>
      </c>
      <c r="V9071">
        <v>8</v>
      </c>
      <c r="W9071" t="s">
        <v>32</v>
      </c>
      <c r="X9071" t="s">
        <v>274</v>
      </c>
      <c r="Y9071">
        <v>1</v>
      </c>
      <c r="AA9071" t="s">
        <v>29239</v>
      </c>
      <c r="AB9071" t="s">
        <v>32</v>
      </c>
      <c r="AC9071">
        <v>0</v>
      </c>
      <c r="AD9071" s="27">
        <v>42304</v>
      </c>
      <c r="AE9071" t="s">
        <v>390</v>
      </c>
      <c r="AF9071" s="27">
        <v>42304</v>
      </c>
      <c r="AG9071" s="27">
        <v>42305</v>
      </c>
      <c r="AH9071">
        <v>0</v>
      </c>
      <c r="AN9071" t="s">
        <v>238</v>
      </c>
      <c r="AO9071">
        <v>1</v>
      </c>
      <c r="AP9071" t="s">
        <v>239</v>
      </c>
      <c r="AQ9071" s="27">
        <v>41389</v>
      </c>
      <c r="AR9071" t="s">
        <v>240</v>
      </c>
      <c r="AS9071">
        <v>7</v>
      </c>
      <c r="AT9071" t="s">
        <v>246</v>
      </c>
      <c r="AU9071" s="27">
        <v>41389</v>
      </c>
    </row>
    <row r="9072" spans="1:47" x14ac:dyDescent="0.2">
      <c r="A9072">
        <v>9071</v>
      </c>
      <c r="B9072" t="s">
        <v>29240</v>
      </c>
      <c r="C9072" t="s">
        <v>242</v>
      </c>
      <c r="D9072" t="s">
        <v>29241</v>
      </c>
      <c r="E9072" s="27">
        <v>41787</v>
      </c>
      <c r="F9072" t="s">
        <v>233</v>
      </c>
      <c r="G9072" s="27">
        <v>30022</v>
      </c>
      <c r="H9072">
        <v>34</v>
      </c>
      <c r="I9072" t="s">
        <v>244</v>
      </c>
      <c r="J9072" t="s">
        <v>245</v>
      </c>
      <c r="K9072">
        <v>0</v>
      </c>
      <c r="L9072">
        <v>10</v>
      </c>
      <c r="M9072">
        <v>0</v>
      </c>
      <c r="N9072">
        <v>0</v>
      </c>
      <c r="O9072">
        <v>2</v>
      </c>
      <c r="P9072">
        <v>-1</v>
      </c>
      <c r="Q9072" s="28">
        <v>41786.131249999999</v>
      </c>
      <c r="R9072" s="28">
        <v>41803.445833333331</v>
      </c>
      <c r="S9072" t="s">
        <v>29242</v>
      </c>
      <c r="T9072" s="27">
        <v>41786</v>
      </c>
      <c r="V9072">
        <v>1</v>
      </c>
      <c r="W9072" t="s">
        <v>36</v>
      </c>
      <c r="X9072" t="s">
        <v>279</v>
      </c>
      <c r="Y9072">
        <v>0</v>
      </c>
      <c r="AB9072" t="s">
        <v>237</v>
      </c>
      <c r="AH9072">
        <v>0</v>
      </c>
      <c r="AN9072" t="s">
        <v>238</v>
      </c>
      <c r="AO9072">
        <v>5</v>
      </c>
      <c r="AP9072" t="s">
        <v>246</v>
      </c>
      <c r="AQ9072" s="27">
        <v>41787</v>
      </c>
      <c r="AR9072" t="s">
        <v>240</v>
      </c>
      <c r="AS9072">
        <v>10</v>
      </c>
      <c r="AT9072" t="s">
        <v>269</v>
      </c>
      <c r="AU9072" s="27">
        <v>41787</v>
      </c>
    </row>
    <row r="9073" spans="1:47" x14ac:dyDescent="0.2">
      <c r="A9073">
        <v>9072</v>
      </c>
      <c r="B9073" t="s">
        <v>29243</v>
      </c>
      <c r="C9073" t="s">
        <v>793</v>
      </c>
      <c r="D9073" t="s">
        <v>1168</v>
      </c>
      <c r="E9073" s="27">
        <v>41944</v>
      </c>
      <c r="F9073" t="s">
        <v>233</v>
      </c>
      <c r="G9073" s="27">
        <v>28936</v>
      </c>
      <c r="H9073">
        <v>37</v>
      </c>
      <c r="I9073" t="s">
        <v>244</v>
      </c>
      <c r="J9073" t="s">
        <v>250</v>
      </c>
      <c r="K9073">
        <v>0</v>
      </c>
      <c r="L9073">
        <v>7</v>
      </c>
      <c r="M9073">
        <v>0</v>
      </c>
      <c r="N9073">
        <v>0</v>
      </c>
      <c r="O9073">
        <v>4</v>
      </c>
      <c r="P9073">
        <v>-1</v>
      </c>
      <c r="Q9073" s="28">
        <v>41943.411111111112</v>
      </c>
      <c r="R9073" s="28">
        <v>42018.526388888888</v>
      </c>
      <c r="S9073" t="s">
        <v>29244</v>
      </c>
      <c r="T9073" s="27">
        <v>41943</v>
      </c>
      <c r="V9073">
        <v>1</v>
      </c>
      <c r="W9073" t="s">
        <v>36</v>
      </c>
      <c r="X9073" t="s">
        <v>350</v>
      </c>
      <c r="Y9073">
        <v>1</v>
      </c>
      <c r="AA9073" t="s">
        <v>29245</v>
      </c>
      <c r="AB9073" t="s">
        <v>36</v>
      </c>
      <c r="AC9073">
        <v>0</v>
      </c>
      <c r="AD9073" s="27">
        <v>42113</v>
      </c>
      <c r="AE9073" t="s">
        <v>548</v>
      </c>
      <c r="AF9073" s="27">
        <v>42113</v>
      </c>
      <c r="AG9073" s="27">
        <v>42219</v>
      </c>
      <c r="AH9073">
        <v>1</v>
      </c>
      <c r="AJ9073" t="s">
        <v>29245</v>
      </c>
      <c r="AK9073" t="s">
        <v>255</v>
      </c>
      <c r="AL9073" s="27">
        <v>42113</v>
      </c>
      <c r="AM9073" t="s">
        <v>252</v>
      </c>
      <c r="AN9073" t="s">
        <v>238</v>
      </c>
      <c r="AO9073">
        <v>7</v>
      </c>
      <c r="AP9073" t="s">
        <v>246</v>
      </c>
      <c r="AQ9073" s="27">
        <v>41944</v>
      </c>
      <c r="AR9073" t="s">
        <v>240</v>
      </c>
      <c r="AS9073">
        <v>7</v>
      </c>
      <c r="AT9073" t="s">
        <v>246</v>
      </c>
      <c r="AU9073" s="27">
        <v>41944</v>
      </c>
    </row>
    <row r="9074" spans="1:47" x14ac:dyDescent="0.2">
      <c r="A9074">
        <v>9073</v>
      </c>
      <c r="B9074" t="s">
        <v>29246</v>
      </c>
      <c r="C9074" t="s">
        <v>29247</v>
      </c>
      <c r="D9074" t="s">
        <v>22855</v>
      </c>
      <c r="E9074" s="27">
        <v>41879</v>
      </c>
      <c r="F9074" t="s">
        <v>294</v>
      </c>
      <c r="G9074" s="27">
        <v>29287</v>
      </c>
      <c r="H9074">
        <v>36</v>
      </c>
      <c r="I9074" t="s">
        <v>244</v>
      </c>
      <c r="J9074" t="s">
        <v>250</v>
      </c>
      <c r="K9074">
        <v>0</v>
      </c>
      <c r="L9074">
        <v>1</v>
      </c>
      <c r="M9074">
        <v>0</v>
      </c>
      <c r="N9074">
        <v>0</v>
      </c>
      <c r="O9074">
        <v>1</v>
      </c>
      <c r="P9074">
        <v>-2</v>
      </c>
      <c r="Q9074" s="28">
        <v>41877.323611111111</v>
      </c>
      <c r="R9074" s="28">
        <v>41878.368055555555</v>
      </c>
      <c r="S9074" t="s">
        <v>29248</v>
      </c>
      <c r="U9074" s="27">
        <v>41877</v>
      </c>
      <c r="V9074">
        <v>2</v>
      </c>
      <c r="W9074" t="s">
        <v>32</v>
      </c>
      <c r="X9074" t="s">
        <v>274</v>
      </c>
      <c r="Y9074">
        <v>0</v>
      </c>
      <c r="AB9074" t="s">
        <v>237</v>
      </c>
      <c r="AH9074">
        <v>0</v>
      </c>
      <c r="AN9074" t="s">
        <v>238</v>
      </c>
      <c r="AO9074">
        <v>1</v>
      </c>
      <c r="AP9074" t="s">
        <v>239</v>
      </c>
      <c r="AQ9074" s="27">
        <v>41879</v>
      </c>
      <c r="AR9074" t="s">
        <v>240</v>
      </c>
      <c r="AS9074">
        <v>1</v>
      </c>
      <c r="AT9074" t="s">
        <v>239</v>
      </c>
      <c r="AU9074" s="27">
        <v>41879</v>
      </c>
    </row>
    <row r="9075" spans="1:47" x14ac:dyDescent="0.2">
      <c r="A9075">
        <v>9074</v>
      </c>
      <c r="B9075" t="s">
        <v>29249</v>
      </c>
      <c r="C9075" t="s">
        <v>29250</v>
      </c>
      <c r="D9075" t="s">
        <v>830</v>
      </c>
      <c r="E9075" s="27">
        <v>41329</v>
      </c>
      <c r="F9075" t="s">
        <v>233</v>
      </c>
      <c r="G9075" s="27">
        <v>30044</v>
      </c>
      <c r="H9075">
        <v>34</v>
      </c>
      <c r="I9075" t="s">
        <v>244</v>
      </c>
      <c r="J9075" t="s">
        <v>250</v>
      </c>
      <c r="K9075">
        <v>0</v>
      </c>
      <c r="L9075">
        <v>7</v>
      </c>
      <c r="M9075">
        <v>0</v>
      </c>
      <c r="N9075">
        <v>0</v>
      </c>
      <c r="O9075">
        <v>1</v>
      </c>
      <c r="P9075">
        <v>0</v>
      </c>
      <c r="Q9075" s="28">
        <v>41329.521527777775</v>
      </c>
      <c r="R9075" s="28">
        <v>41329.375</v>
      </c>
      <c r="S9075" t="s">
        <v>29251</v>
      </c>
      <c r="T9075" s="27">
        <v>41328</v>
      </c>
      <c r="V9075">
        <v>1</v>
      </c>
      <c r="W9075" t="s">
        <v>32</v>
      </c>
      <c r="X9075" t="s">
        <v>261</v>
      </c>
      <c r="Y9075">
        <v>0</v>
      </c>
      <c r="AB9075" t="s">
        <v>237</v>
      </c>
      <c r="AH9075">
        <v>0</v>
      </c>
      <c r="AN9075" t="s">
        <v>238</v>
      </c>
      <c r="AO9075">
        <v>2</v>
      </c>
      <c r="AP9075" t="s">
        <v>239</v>
      </c>
      <c r="AQ9075" s="27">
        <v>41329</v>
      </c>
      <c r="AR9075" t="s">
        <v>240</v>
      </c>
      <c r="AS9075">
        <v>7</v>
      </c>
      <c r="AT9075" t="s">
        <v>246</v>
      </c>
      <c r="AU9075" s="27">
        <v>41329</v>
      </c>
    </row>
    <row r="9076" spans="1:47" x14ac:dyDescent="0.2">
      <c r="A9076">
        <v>9075</v>
      </c>
      <c r="B9076" t="s">
        <v>29252</v>
      </c>
      <c r="C9076" t="s">
        <v>29253</v>
      </c>
      <c r="D9076" t="s">
        <v>15974</v>
      </c>
      <c r="E9076" s="27">
        <v>41718</v>
      </c>
      <c r="F9076" t="s">
        <v>294</v>
      </c>
      <c r="G9076" s="27">
        <v>29480</v>
      </c>
      <c r="H9076">
        <v>35</v>
      </c>
      <c r="I9076" t="s">
        <v>244</v>
      </c>
      <c r="J9076" t="s">
        <v>353</v>
      </c>
      <c r="K9076">
        <v>0</v>
      </c>
      <c r="L9076">
        <v>2</v>
      </c>
      <c r="M9076">
        <v>0</v>
      </c>
      <c r="N9076">
        <v>0</v>
      </c>
      <c r="O9076">
        <v>0</v>
      </c>
      <c r="P9076">
        <v>-1</v>
      </c>
      <c r="Q9076" s="28">
        <v>41717.313888888886</v>
      </c>
      <c r="R9076" s="28">
        <v>41718.497916666667</v>
      </c>
      <c r="S9076" t="s">
        <v>29254</v>
      </c>
      <c r="T9076" s="27">
        <v>41717</v>
      </c>
      <c r="V9076">
        <v>1</v>
      </c>
      <c r="W9076" t="s">
        <v>32</v>
      </c>
      <c r="X9076" t="s">
        <v>359</v>
      </c>
      <c r="Y9076">
        <v>0</v>
      </c>
      <c r="AB9076" t="s">
        <v>237</v>
      </c>
      <c r="AH9076">
        <v>0</v>
      </c>
      <c r="AN9076" t="s">
        <v>238</v>
      </c>
      <c r="AO9076">
        <v>1</v>
      </c>
      <c r="AP9076" t="s">
        <v>239</v>
      </c>
      <c r="AQ9076" s="27">
        <v>41718</v>
      </c>
      <c r="AR9076" t="s">
        <v>240</v>
      </c>
      <c r="AS9076">
        <v>2</v>
      </c>
      <c r="AT9076" t="s">
        <v>239</v>
      </c>
      <c r="AU9076" s="27">
        <v>41718</v>
      </c>
    </row>
    <row r="9077" spans="1:47" x14ac:dyDescent="0.2">
      <c r="A9077">
        <v>9076</v>
      </c>
      <c r="B9077" t="s">
        <v>29255</v>
      </c>
      <c r="C9077" t="s">
        <v>12450</v>
      </c>
      <c r="D9077" t="s">
        <v>8369</v>
      </c>
      <c r="E9077" s="27">
        <v>41283</v>
      </c>
      <c r="F9077" t="s">
        <v>294</v>
      </c>
      <c r="G9077" s="27">
        <v>30948</v>
      </c>
      <c r="H9077">
        <v>31</v>
      </c>
      <c r="I9077" t="s">
        <v>244</v>
      </c>
      <c r="J9077" t="s">
        <v>250</v>
      </c>
      <c r="K9077">
        <v>0</v>
      </c>
      <c r="L9077">
        <v>2</v>
      </c>
      <c r="M9077">
        <v>0</v>
      </c>
      <c r="N9077">
        <v>0</v>
      </c>
      <c r="O9077">
        <v>1</v>
      </c>
      <c r="P9077">
        <v>-1</v>
      </c>
      <c r="Q9077" s="28">
        <v>41282.308333333334</v>
      </c>
      <c r="R9077" s="28">
        <v>41284.175000000003</v>
      </c>
      <c r="S9077" t="s">
        <v>29256</v>
      </c>
      <c r="T9077" s="27">
        <v>41282</v>
      </c>
      <c r="V9077">
        <v>1</v>
      </c>
      <c r="W9077" t="s">
        <v>36</v>
      </c>
      <c r="X9077" t="s">
        <v>279</v>
      </c>
      <c r="Y9077">
        <v>1</v>
      </c>
      <c r="AA9077" t="s">
        <v>29257</v>
      </c>
      <c r="AB9077" t="s">
        <v>36</v>
      </c>
      <c r="AD9077" s="27">
        <v>41541</v>
      </c>
      <c r="AE9077" t="s">
        <v>422</v>
      </c>
      <c r="AH9077">
        <v>0</v>
      </c>
      <c r="AN9077" t="s">
        <v>238</v>
      </c>
      <c r="AO9077">
        <v>1</v>
      </c>
      <c r="AP9077" t="s">
        <v>239</v>
      </c>
      <c r="AQ9077" s="27">
        <v>41283</v>
      </c>
      <c r="AR9077" t="s">
        <v>240</v>
      </c>
      <c r="AS9077">
        <v>2</v>
      </c>
      <c r="AT9077" t="s">
        <v>239</v>
      </c>
      <c r="AU9077" s="27">
        <v>41283</v>
      </c>
    </row>
    <row r="9078" spans="1:47" x14ac:dyDescent="0.2">
      <c r="A9078">
        <v>9077</v>
      </c>
      <c r="B9078" t="s">
        <v>29258</v>
      </c>
      <c r="C9078" t="s">
        <v>914</v>
      </c>
      <c r="D9078" t="s">
        <v>18921</v>
      </c>
      <c r="E9078" s="27">
        <v>41286</v>
      </c>
      <c r="F9078" t="s">
        <v>233</v>
      </c>
      <c r="G9078" s="27">
        <v>33773</v>
      </c>
      <c r="H9078">
        <v>23</v>
      </c>
      <c r="I9078" t="s">
        <v>259</v>
      </c>
      <c r="J9078" t="s">
        <v>245</v>
      </c>
      <c r="K9078">
        <v>0</v>
      </c>
      <c r="L9078">
        <v>7</v>
      </c>
      <c r="M9078">
        <v>0</v>
      </c>
      <c r="N9078">
        <v>1</v>
      </c>
      <c r="O9078">
        <v>10</v>
      </c>
      <c r="P9078">
        <v>-1</v>
      </c>
      <c r="Q9078" s="28">
        <v>41285.065972222219</v>
      </c>
      <c r="R9078" s="28">
        <v>41355.364583333336</v>
      </c>
      <c r="S9078" t="s">
        <v>29259</v>
      </c>
      <c r="U9078" s="27">
        <v>41286</v>
      </c>
      <c r="V9078">
        <v>0</v>
      </c>
      <c r="W9078" t="s">
        <v>32</v>
      </c>
      <c r="X9078" t="s">
        <v>274</v>
      </c>
      <c r="Y9078">
        <v>1</v>
      </c>
      <c r="AA9078" t="s">
        <v>29260</v>
      </c>
      <c r="AB9078" t="s">
        <v>32</v>
      </c>
      <c r="AC9078">
        <v>1</v>
      </c>
      <c r="AD9078" s="27">
        <v>42140</v>
      </c>
      <c r="AE9078" t="s">
        <v>300</v>
      </c>
      <c r="AF9078" s="27">
        <v>42141</v>
      </c>
      <c r="AG9078" s="27">
        <v>42141</v>
      </c>
      <c r="AH9078">
        <v>0</v>
      </c>
      <c r="AN9078" t="s">
        <v>238</v>
      </c>
      <c r="AO9078">
        <v>6</v>
      </c>
      <c r="AP9078" t="s">
        <v>246</v>
      </c>
      <c r="AQ9078" s="27">
        <v>41286</v>
      </c>
      <c r="AR9078" t="s">
        <v>240</v>
      </c>
      <c r="AS9078">
        <v>7</v>
      </c>
      <c r="AT9078" t="s">
        <v>246</v>
      </c>
      <c r="AU9078" s="27">
        <v>41286</v>
      </c>
    </row>
    <row r="9079" spans="1:47" x14ac:dyDescent="0.2">
      <c r="A9079">
        <v>9078</v>
      </c>
      <c r="B9079" t="s">
        <v>29261</v>
      </c>
      <c r="C9079" t="s">
        <v>12066</v>
      </c>
      <c r="D9079" t="s">
        <v>2768</v>
      </c>
      <c r="E9079" s="27">
        <v>41851</v>
      </c>
      <c r="F9079" t="s">
        <v>294</v>
      </c>
      <c r="G9079" s="27">
        <v>34218</v>
      </c>
      <c r="H9079">
        <v>22</v>
      </c>
      <c r="I9079" t="s">
        <v>259</v>
      </c>
      <c r="J9079" t="s">
        <v>250</v>
      </c>
      <c r="K9079">
        <v>0</v>
      </c>
      <c r="L9079">
        <v>5</v>
      </c>
      <c r="M9079">
        <v>0</v>
      </c>
      <c r="N9079">
        <v>0</v>
      </c>
      <c r="O9079">
        <v>1</v>
      </c>
      <c r="P9079">
        <v>-1</v>
      </c>
      <c r="Q9079" s="28">
        <v>41850.249305555553</v>
      </c>
      <c r="R9079" s="28">
        <v>41851.054861111108</v>
      </c>
      <c r="S9079" t="s">
        <v>29262</v>
      </c>
      <c r="T9079" s="27">
        <v>41850</v>
      </c>
      <c r="V9079">
        <v>1</v>
      </c>
      <c r="W9079" t="s">
        <v>32</v>
      </c>
      <c r="X9079" t="s">
        <v>261</v>
      </c>
      <c r="Y9079">
        <v>0</v>
      </c>
      <c r="AB9079" t="s">
        <v>237</v>
      </c>
      <c r="AH9079">
        <v>0</v>
      </c>
      <c r="AN9079" t="s">
        <v>238</v>
      </c>
      <c r="AO9079">
        <v>4</v>
      </c>
      <c r="AP9079" t="s">
        <v>239</v>
      </c>
      <c r="AQ9079" s="27">
        <v>41851</v>
      </c>
      <c r="AR9079" t="s">
        <v>240</v>
      </c>
      <c r="AS9079">
        <v>5</v>
      </c>
      <c r="AT9079" t="s">
        <v>246</v>
      </c>
      <c r="AU9079" s="27">
        <v>41851</v>
      </c>
    </row>
    <row r="9080" spans="1:47" x14ac:dyDescent="0.2">
      <c r="A9080">
        <v>9079</v>
      </c>
      <c r="B9080" t="s">
        <v>29263</v>
      </c>
      <c r="C9080" t="s">
        <v>29264</v>
      </c>
      <c r="D9080" t="s">
        <v>16732</v>
      </c>
      <c r="E9080" s="27">
        <v>41496</v>
      </c>
      <c r="F9080" t="s">
        <v>233</v>
      </c>
      <c r="G9080" s="27">
        <v>34255</v>
      </c>
      <c r="H9080">
        <v>22</v>
      </c>
      <c r="I9080" t="s">
        <v>259</v>
      </c>
      <c r="J9080" t="s">
        <v>353</v>
      </c>
      <c r="K9080">
        <v>0</v>
      </c>
      <c r="L9080">
        <v>4</v>
      </c>
      <c r="M9080">
        <v>0</v>
      </c>
      <c r="N9080">
        <v>0</v>
      </c>
      <c r="O9080">
        <v>0</v>
      </c>
      <c r="P9080">
        <v>-1</v>
      </c>
      <c r="Q9080" s="28">
        <v>41495.412499999999</v>
      </c>
      <c r="R9080" s="28">
        <v>41528.188888888886</v>
      </c>
      <c r="S9080" t="s">
        <v>29265</v>
      </c>
      <c r="T9080" s="27">
        <v>41495</v>
      </c>
      <c r="V9080">
        <v>1</v>
      </c>
      <c r="W9080" t="s">
        <v>32</v>
      </c>
      <c r="X9080" t="s">
        <v>806</v>
      </c>
      <c r="Y9080">
        <v>1</v>
      </c>
      <c r="AA9080" t="s">
        <v>29266</v>
      </c>
      <c r="AB9080" t="s">
        <v>36</v>
      </c>
      <c r="AC9080">
        <v>0</v>
      </c>
      <c r="AD9080" s="27">
        <v>41981</v>
      </c>
      <c r="AE9080" t="s">
        <v>404</v>
      </c>
      <c r="AF9080" s="27">
        <v>41981</v>
      </c>
      <c r="AG9080" s="27">
        <v>41982</v>
      </c>
      <c r="AH9080">
        <v>0</v>
      </c>
      <c r="AN9080" t="s">
        <v>238</v>
      </c>
      <c r="AO9080">
        <v>5</v>
      </c>
      <c r="AP9080" t="s">
        <v>246</v>
      </c>
      <c r="AQ9080" s="27">
        <v>41496</v>
      </c>
      <c r="AR9080" t="s">
        <v>240</v>
      </c>
      <c r="AS9080">
        <v>4</v>
      </c>
      <c r="AT9080" t="s">
        <v>239</v>
      </c>
      <c r="AU9080" s="27">
        <v>41496</v>
      </c>
    </row>
    <row r="9081" spans="1:47" x14ac:dyDescent="0.2">
      <c r="A9081">
        <v>9080</v>
      </c>
      <c r="B9081" t="s">
        <v>29267</v>
      </c>
      <c r="C9081" t="s">
        <v>2212</v>
      </c>
      <c r="D9081" t="s">
        <v>29268</v>
      </c>
      <c r="E9081" s="27">
        <v>41386</v>
      </c>
      <c r="F9081" t="s">
        <v>233</v>
      </c>
      <c r="G9081" s="27">
        <v>28779</v>
      </c>
      <c r="H9081">
        <v>37</v>
      </c>
      <c r="I9081" t="s">
        <v>244</v>
      </c>
      <c r="J9081" t="s">
        <v>245</v>
      </c>
      <c r="K9081">
        <v>0</v>
      </c>
      <c r="L9081">
        <v>1</v>
      </c>
      <c r="M9081">
        <v>0</v>
      </c>
      <c r="N9081">
        <v>0</v>
      </c>
      <c r="O9081">
        <v>2</v>
      </c>
      <c r="P9081">
        <v>-1</v>
      </c>
      <c r="Q9081" s="28">
        <v>41385.422222222223</v>
      </c>
      <c r="R9081" s="28">
        <v>41390.34097222222</v>
      </c>
      <c r="S9081" t="s">
        <v>29269</v>
      </c>
      <c r="U9081" s="27">
        <v>41385</v>
      </c>
      <c r="V9081">
        <v>1</v>
      </c>
      <c r="W9081" t="s">
        <v>32</v>
      </c>
      <c r="X9081" t="s">
        <v>274</v>
      </c>
      <c r="Y9081">
        <v>1</v>
      </c>
      <c r="AA9081" t="s">
        <v>29270</v>
      </c>
      <c r="AB9081" t="s">
        <v>36</v>
      </c>
      <c r="AC9081">
        <v>0</v>
      </c>
      <c r="AD9081" s="27">
        <v>41504</v>
      </c>
      <c r="AE9081" t="s">
        <v>412</v>
      </c>
      <c r="AF9081" s="27">
        <v>41504</v>
      </c>
      <c r="AG9081" s="27">
        <v>41505</v>
      </c>
      <c r="AH9081">
        <v>0</v>
      </c>
      <c r="AN9081" t="s">
        <v>238</v>
      </c>
      <c r="AO9081">
        <v>1</v>
      </c>
      <c r="AP9081" t="s">
        <v>239</v>
      </c>
      <c r="AQ9081" s="27">
        <v>41386</v>
      </c>
      <c r="AR9081" t="s">
        <v>240</v>
      </c>
      <c r="AS9081">
        <v>1</v>
      </c>
      <c r="AT9081" t="s">
        <v>239</v>
      </c>
      <c r="AU9081" s="27">
        <v>41386</v>
      </c>
    </row>
    <row r="9082" spans="1:47" x14ac:dyDescent="0.2">
      <c r="A9082">
        <v>9081</v>
      </c>
      <c r="B9082" t="s">
        <v>29271</v>
      </c>
      <c r="C9082" t="s">
        <v>29272</v>
      </c>
      <c r="D9082" t="s">
        <v>4440</v>
      </c>
      <c r="E9082" s="27">
        <v>41547</v>
      </c>
      <c r="F9082" t="s">
        <v>233</v>
      </c>
      <c r="G9082" s="27">
        <v>34902</v>
      </c>
      <c r="H9082">
        <v>20</v>
      </c>
      <c r="I9082" t="s">
        <v>259</v>
      </c>
      <c r="J9082" t="s">
        <v>22</v>
      </c>
      <c r="K9082">
        <v>0</v>
      </c>
      <c r="L9082">
        <v>4</v>
      </c>
      <c r="M9082">
        <v>0</v>
      </c>
      <c r="N9082">
        <v>0</v>
      </c>
      <c r="O9082">
        <v>0</v>
      </c>
      <c r="P9082">
        <v>-2</v>
      </c>
      <c r="Q9082" s="28">
        <v>41545.356944444444</v>
      </c>
      <c r="R9082" s="28">
        <v>41546.073611111111</v>
      </c>
      <c r="S9082" t="s">
        <v>29273</v>
      </c>
      <c r="T9082" s="27">
        <v>41545</v>
      </c>
      <c r="V9082">
        <v>2</v>
      </c>
      <c r="W9082" t="s">
        <v>32</v>
      </c>
      <c r="X9082" t="s">
        <v>359</v>
      </c>
      <c r="Y9082">
        <v>0</v>
      </c>
      <c r="AB9082" t="s">
        <v>237</v>
      </c>
      <c r="AH9082">
        <v>0</v>
      </c>
      <c r="AN9082" t="s">
        <v>238</v>
      </c>
      <c r="AO9082">
        <v>7</v>
      </c>
      <c r="AP9082" t="s">
        <v>246</v>
      </c>
      <c r="AQ9082" s="27">
        <v>41547</v>
      </c>
      <c r="AR9082" t="s">
        <v>240</v>
      </c>
      <c r="AS9082">
        <v>4</v>
      </c>
      <c r="AT9082" t="s">
        <v>239</v>
      </c>
      <c r="AU9082" s="27">
        <v>41547</v>
      </c>
    </row>
    <row r="9083" spans="1:47" x14ac:dyDescent="0.2">
      <c r="A9083">
        <v>9082</v>
      </c>
      <c r="B9083" t="s">
        <v>29274</v>
      </c>
      <c r="C9083" t="s">
        <v>941</v>
      </c>
      <c r="D9083" t="s">
        <v>7395</v>
      </c>
      <c r="E9083" s="27">
        <v>41887</v>
      </c>
      <c r="F9083" t="s">
        <v>233</v>
      </c>
      <c r="G9083" s="27">
        <v>29245</v>
      </c>
      <c r="H9083">
        <v>36</v>
      </c>
      <c r="I9083" t="s">
        <v>244</v>
      </c>
      <c r="J9083" t="s">
        <v>250</v>
      </c>
      <c r="K9083">
        <v>0</v>
      </c>
      <c r="L9083">
        <v>8</v>
      </c>
      <c r="M9083">
        <v>0</v>
      </c>
      <c r="N9083">
        <v>1</v>
      </c>
      <c r="O9083">
        <v>16</v>
      </c>
      <c r="P9083">
        <v>-1</v>
      </c>
      <c r="Q9083" s="28">
        <v>41886.208333333336</v>
      </c>
      <c r="R9083" s="28">
        <v>41887.362500000003</v>
      </c>
      <c r="S9083" t="s">
        <v>29275</v>
      </c>
      <c r="T9083" s="27">
        <v>41886</v>
      </c>
      <c r="V9083">
        <v>1</v>
      </c>
      <c r="W9083" t="s">
        <v>32</v>
      </c>
      <c r="X9083" t="s">
        <v>5398</v>
      </c>
      <c r="Y9083">
        <v>0</v>
      </c>
      <c r="AB9083" t="s">
        <v>237</v>
      </c>
      <c r="AH9083">
        <v>0</v>
      </c>
      <c r="AN9083" t="s">
        <v>238</v>
      </c>
      <c r="AO9083">
        <v>2</v>
      </c>
      <c r="AP9083" t="s">
        <v>239</v>
      </c>
      <c r="AQ9083" s="27">
        <v>41887</v>
      </c>
      <c r="AR9083" t="s">
        <v>240</v>
      </c>
      <c r="AS9083">
        <v>8</v>
      </c>
      <c r="AT9083" t="s">
        <v>269</v>
      </c>
      <c r="AU9083" s="27">
        <v>41887</v>
      </c>
    </row>
    <row r="9084" spans="1:47" x14ac:dyDescent="0.2">
      <c r="A9084">
        <v>9083</v>
      </c>
      <c r="B9084" t="s">
        <v>29276</v>
      </c>
      <c r="C9084" t="s">
        <v>257</v>
      </c>
      <c r="D9084" t="s">
        <v>6403</v>
      </c>
      <c r="E9084" s="27">
        <v>41953</v>
      </c>
      <c r="F9084" t="s">
        <v>233</v>
      </c>
      <c r="G9084" s="27">
        <v>22453</v>
      </c>
      <c r="H9084">
        <v>54</v>
      </c>
      <c r="I9084" t="s">
        <v>234</v>
      </c>
      <c r="J9084" t="s">
        <v>250</v>
      </c>
      <c r="K9084">
        <v>0</v>
      </c>
      <c r="L9084">
        <v>7</v>
      </c>
      <c r="M9084">
        <v>0</v>
      </c>
      <c r="N9084">
        <v>0</v>
      </c>
      <c r="O9084">
        <v>22</v>
      </c>
      <c r="P9084">
        <v>83</v>
      </c>
      <c r="Q9084" s="28">
        <v>42036.508333333331</v>
      </c>
      <c r="R9084" s="28">
        <v>42037.079861111109</v>
      </c>
      <c r="S9084" t="s">
        <v>29277</v>
      </c>
      <c r="T9084" s="27">
        <v>41781</v>
      </c>
      <c r="V9084">
        <v>172</v>
      </c>
      <c r="W9084" t="s">
        <v>32</v>
      </c>
      <c r="X9084" t="s">
        <v>974</v>
      </c>
      <c r="Y9084">
        <v>1</v>
      </c>
      <c r="AA9084" t="s">
        <v>29278</v>
      </c>
      <c r="AB9084" t="s">
        <v>36</v>
      </c>
      <c r="AC9084">
        <v>62</v>
      </c>
      <c r="AD9084" s="27">
        <v>41974</v>
      </c>
      <c r="AE9084" t="s">
        <v>1508</v>
      </c>
      <c r="AF9084" s="27">
        <v>42036</v>
      </c>
      <c r="AG9084" s="27">
        <v>42037</v>
      </c>
      <c r="AH9084">
        <v>0</v>
      </c>
      <c r="AN9084" t="s">
        <v>238</v>
      </c>
      <c r="AO9084">
        <v>3</v>
      </c>
      <c r="AP9084" t="s">
        <v>239</v>
      </c>
      <c r="AQ9084" s="27">
        <v>41953</v>
      </c>
      <c r="AR9084" t="s">
        <v>240</v>
      </c>
      <c r="AS9084">
        <v>7</v>
      </c>
      <c r="AT9084" t="s">
        <v>246</v>
      </c>
      <c r="AU9084" s="27">
        <v>41953</v>
      </c>
    </row>
    <row r="9085" spans="1:47" x14ac:dyDescent="0.2">
      <c r="A9085">
        <v>9084</v>
      </c>
      <c r="B9085" t="s">
        <v>29279</v>
      </c>
      <c r="C9085" t="s">
        <v>29280</v>
      </c>
      <c r="D9085" t="s">
        <v>249</v>
      </c>
      <c r="E9085" s="27">
        <v>41862</v>
      </c>
      <c r="F9085" t="s">
        <v>294</v>
      </c>
      <c r="G9085" s="27">
        <v>35111</v>
      </c>
      <c r="H9085">
        <v>20</v>
      </c>
      <c r="I9085" t="s">
        <v>259</v>
      </c>
      <c r="J9085" t="s">
        <v>250</v>
      </c>
      <c r="K9085">
        <v>0</v>
      </c>
      <c r="L9085">
        <v>4</v>
      </c>
      <c r="M9085">
        <v>0</v>
      </c>
      <c r="N9085">
        <v>0</v>
      </c>
      <c r="O9085">
        <v>1</v>
      </c>
      <c r="P9085">
        <v>38</v>
      </c>
      <c r="Q9085" s="28">
        <v>41900.45416666667</v>
      </c>
      <c r="R9085" s="28">
        <v>41901.357638888891</v>
      </c>
      <c r="S9085" t="s">
        <v>29281</v>
      </c>
      <c r="T9085" s="27">
        <v>41861</v>
      </c>
      <c r="V9085">
        <v>1</v>
      </c>
      <c r="W9085" t="s">
        <v>36</v>
      </c>
      <c r="X9085" t="s">
        <v>404</v>
      </c>
      <c r="Y9085">
        <v>0</v>
      </c>
      <c r="AB9085" t="s">
        <v>237</v>
      </c>
      <c r="AH9085">
        <v>0</v>
      </c>
      <c r="AN9085" t="s">
        <v>238</v>
      </c>
      <c r="AO9085">
        <v>6</v>
      </c>
      <c r="AP9085" t="s">
        <v>246</v>
      </c>
      <c r="AQ9085" s="27">
        <v>41862</v>
      </c>
      <c r="AR9085" t="s">
        <v>240</v>
      </c>
      <c r="AS9085">
        <v>4</v>
      </c>
      <c r="AT9085" t="s">
        <v>239</v>
      </c>
      <c r="AU9085" s="27">
        <v>41862</v>
      </c>
    </row>
    <row r="9086" spans="1:47" x14ac:dyDescent="0.2">
      <c r="A9086">
        <v>9085</v>
      </c>
      <c r="B9086" t="s">
        <v>29282</v>
      </c>
      <c r="C9086" t="s">
        <v>400</v>
      </c>
      <c r="D9086" t="s">
        <v>14179</v>
      </c>
      <c r="E9086" s="27">
        <v>41359</v>
      </c>
      <c r="F9086" t="s">
        <v>233</v>
      </c>
      <c r="G9086" s="27">
        <v>32801</v>
      </c>
      <c r="H9086">
        <v>26</v>
      </c>
      <c r="I9086" t="s">
        <v>244</v>
      </c>
      <c r="J9086" t="s">
        <v>245</v>
      </c>
      <c r="K9086">
        <v>0</v>
      </c>
      <c r="L9086">
        <v>5</v>
      </c>
      <c r="M9086">
        <v>0</v>
      </c>
      <c r="N9086">
        <v>0</v>
      </c>
      <c r="O9086">
        <v>2</v>
      </c>
      <c r="P9086">
        <v>-1</v>
      </c>
      <c r="Q9086" s="28">
        <v>41358.486805555556</v>
      </c>
      <c r="R9086" s="28">
        <v>41359.043749999997</v>
      </c>
      <c r="S9086" t="s">
        <v>29283</v>
      </c>
      <c r="T9086" s="27">
        <v>41358</v>
      </c>
      <c r="V9086">
        <v>1</v>
      </c>
      <c r="W9086" t="s">
        <v>32</v>
      </c>
      <c r="X9086" t="s">
        <v>390</v>
      </c>
      <c r="Y9086">
        <v>0</v>
      </c>
      <c r="AB9086" t="s">
        <v>237</v>
      </c>
      <c r="AH9086">
        <v>0</v>
      </c>
      <c r="AN9086" t="s">
        <v>238</v>
      </c>
      <c r="AO9086">
        <v>4</v>
      </c>
      <c r="AP9086" t="s">
        <v>239</v>
      </c>
      <c r="AQ9086" s="27">
        <v>41359</v>
      </c>
      <c r="AR9086" t="s">
        <v>240</v>
      </c>
      <c r="AS9086">
        <v>5</v>
      </c>
      <c r="AT9086" t="s">
        <v>246</v>
      </c>
      <c r="AU9086" s="27">
        <v>41359</v>
      </c>
    </row>
    <row r="9087" spans="1:47" x14ac:dyDescent="0.2">
      <c r="A9087">
        <v>9086</v>
      </c>
      <c r="B9087" t="s">
        <v>29284</v>
      </c>
      <c r="C9087" t="s">
        <v>2600</v>
      </c>
      <c r="D9087" t="s">
        <v>3447</v>
      </c>
      <c r="E9087" s="27">
        <v>41916</v>
      </c>
      <c r="F9087" t="s">
        <v>233</v>
      </c>
      <c r="G9087" s="27">
        <v>29812</v>
      </c>
      <c r="H9087">
        <v>34</v>
      </c>
      <c r="I9087" t="s">
        <v>244</v>
      </c>
      <c r="J9087" t="s">
        <v>250</v>
      </c>
      <c r="K9087">
        <v>0</v>
      </c>
      <c r="L9087">
        <v>9</v>
      </c>
      <c r="M9087">
        <v>0</v>
      </c>
      <c r="N9087">
        <v>0</v>
      </c>
      <c r="O9087">
        <v>12</v>
      </c>
      <c r="P9087">
        <v>-1</v>
      </c>
      <c r="Q9087" s="28">
        <v>41915.515277777777</v>
      </c>
      <c r="R9087" s="28">
        <v>41927.417361111111</v>
      </c>
      <c r="S9087" t="s">
        <v>29285</v>
      </c>
      <c r="T9087" s="27">
        <v>41915</v>
      </c>
      <c r="V9087">
        <v>1</v>
      </c>
      <c r="W9087" t="s">
        <v>32</v>
      </c>
      <c r="X9087" t="s">
        <v>402</v>
      </c>
      <c r="Y9087">
        <v>1</v>
      </c>
      <c r="AA9087" t="s">
        <v>29286</v>
      </c>
      <c r="AB9087" t="s">
        <v>32</v>
      </c>
      <c r="AC9087">
        <v>0</v>
      </c>
      <c r="AD9087" s="27">
        <v>42251</v>
      </c>
      <c r="AE9087" t="s">
        <v>343</v>
      </c>
      <c r="AF9087" s="27">
        <v>42251</v>
      </c>
      <c r="AG9087" s="27">
        <v>42314</v>
      </c>
      <c r="AH9087">
        <v>0</v>
      </c>
      <c r="AN9087" t="s">
        <v>238</v>
      </c>
      <c r="AO9087">
        <v>5</v>
      </c>
      <c r="AP9087" t="s">
        <v>246</v>
      </c>
      <c r="AQ9087" s="27">
        <v>41916</v>
      </c>
      <c r="AR9087" t="s">
        <v>240</v>
      </c>
      <c r="AS9087">
        <v>9</v>
      </c>
      <c r="AT9087" t="s">
        <v>269</v>
      </c>
      <c r="AU9087" s="27">
        <v>41916</v>
      </c>
    </row>
    <row r="9088" spans="1:47" x14ac:dyDescent="0.2">
      <c r="A9088">
        <v>9087</v>
      </c>
      <c r="B9088" t="s">
        <v>29287</v>
      </c>
      <c r="C9088" t="s">
        <v>693</v>
      </c>
      <c r="D9088" t="s">
        <v>29288</v>
      </c>
      <c r="E9088" s="27">
        <v>41956</v>
      </c>
      <c r="F9088" t="s">
        <v>233</v>
      </c>
      <c r="G9088" s="27">
        <v>20642</v>
      </c>
      <c r="H9088">
        <v>59</v>
      </c>
      <c r="I9088" t="s">
        <v>234</v>
      </c>
      <c r="J9088" t="s">
        <v>245</v>
      </c>
      <c r="K9088">
        <v>0</v>
      </c>
      <c r="L9088">
        <v>1</v>
      </c>
      <c r="M9088">
        <v>0</v>
      </c>
      <c r="N9088">
        <v>0</v>
      </c>
      <c r="O9088">
        <v>2</v>
      </c>
      <c r="P9088">
        <v>-15</v>
      </c>
      <c r="Q9088" s="28">
        <v>41941.400694444441</v>
      </c>
      <c r="R9088" s="28">
        <v>41942.351388888892</v>
      </c>
      <c r="S9088" t="s">
        <v>29289</v>
      </c>
      <c r="T9088" s="27">
        <v>41941</v>
      </c>
      <c r="V9088">
        <v>15</v>
      </c>
      <c r="W9088" t="s">
        <v>36</v>
      </c>
      <c r="X9088" t="s">
        <v>595</v>
      </c>
      <c r="Y9088">
        <v>1</v>
      </c>
      <c r="AA9088" t="s">
        <v>29290</v>
      </c>
      <c r="AB9088" t="s">
        <v>36</v>
      </c>
      <c r="AD9088" s="27">
        <v>42044</v>
      </c>
      <c r="AE9088" t="s">
        <v>324</v>
      </c>
      <c r="AH9088">
        <v>1</v>
      </c>
      <c r="AJ9088" t="s">
        <v>29291</v>
      </c>
      <c r="AK9088" t="s">
        <v>462</v>
      </c>
      <c r="AL9088" s="27">
        <v>42083</v>
      </c>
      <c r="AM9088" t="s">
        <v>2149</v>
      </c>
      <c r="AN9088" t="s">
        <v>238</v>
      </c>
      <c r="AO9088">
        <v>1</v>
      </c>
      <c r="AP9088" t="s">
        <v>239</v>
      </c>
      <c r="AQ9088" s="27">
        <v>41956</v>
      </c>
      <c r="AR9088" t="s">
        <v>240</v>
      </c>
      <c r="AS9088">
        <v>1</v>
      </c>
      <c r="AT9088" t="s">
        <v>239</v>
      </c>
      <c r="AU9088" s="27">
        <v>41956</v>
      </c>
    </row>
    <row r="9089" spans="1:47" x14ac:dyDescent="0.2">
      <c r="A9089">
        <v>9088</v>
      </c>
      <c r="B9089" t="s">
        <v>29292</v>
      </c>
      <c r="C9089" t="s">
        <v>464</v>
      </c>
      <c r="D9089" t="s">
        <v>29293</v>
      </c>
      <c r="E9089" s="27">
        <v>41546</v>
      </c>
      <c r="F9089" t="s">
        <v>233</v>
      </c>
      <c r="G9089" s="27">
        <v>25835</v>
      </c>
      <c r="H9089">
        <v>45</v>
      </c>
      <c r="I9089" t="s">
        <v>234</v>
      </c>
      <c r="J9089" t="s">
        <v>245</v>
      </c>
      <c r="K9089">
        <v>0</v>
      </c>
      <c r="L9089">
        <v>2</v>
      </c>
      <c r="M9089">
        <v>0</v>
      </c>
      <c r="N9089">
        <v>0</v>
      </c>
      <c r="O9089">
        <v>2</v>
      </c>
      <c r="S9089" t="s">
        <v>29294</v>
      </c>
      <c r="T9089" s="27">
        <v>41545</v>
      </c>
      <c r="V9089">
        <v>1</v>
      </c>
      <c r="W9089" t="s">
        <v>32</v>
      </c>
      <c r="X9089" t="s">
        <v>261</v>
      </c>
      <c r="Y9089">
        <v>0</v>
      </c>
      <c r="AB9089" t="s">
        <v>237</v>
      </c>
      <c r="AH9089">
        <v>0</v>
      </c>
      <c r="AN9089" t="s">
        <v>238</v>
      </c>
      <c r="AO9089">
        <v>1</v>
      </c>
      <c r="AP9089" t="s">
        <v>239</v>
      </c>
      <c r="AQ9089" s="27">
        <v>41546</v>
      </c>
      <c r="AR9089" t="s">
        <v>240</v>
      </c>
      <c r="AS9089">
        <v>2</v>
      </c>
      <c r="AT9089" t="s">
        <v>239</v>
      </c>
      <c r="AU9089" s="27">
        <v>41546</v>
      </c>
    </row>
    <row r="9090" spans="1:47" x14ac:dyDescent="0.2">
      <c r="A9090">
        <v>9089</v>
      </c>
      <c r="B9090" t="s">
        <v>29295</v>
      </c>
      <c r="C9090" t="s">
        <v>242</v>
      </c>
      <c r="D9090" t="s">
        <v>5571</v>
      </c>
      <c r="E9090" s="27">
        <v>41502</v>
      </c>
      <c r="F9090" t="s">
        <v>233</v>
      </c>
      <c r="G9090" s="27">
        <v>28679</v>
      </c>
      <c r="H9090">
        <v>37</v>
      </c>
      <c r="I9090" t="s">
        <v>244</v>
      </c>
      <c r="J9090" t="s">
        <v>245</v>
      </c>
      <c r="K9090">
        <v>0</v>
      </c>
      <c r="L9090">
        <v>2</v>
      </c>
      <c r="M9090">
        <v>0</v>
      </c>
      <c r="N9090">
        <v>0</v>
      </c>
      <c r="O9090">
        <v>2</v>
      </c>
      <c r="P9090">
        <v>-12</v>
      </c>
      <c r="Q9090" s="28">
        <v>41490.34652777778</v>
      </c>
      <c r="R9090" s="28">
        <v>41502.454861111109</v>
      </c>
      <c r="S9090" t="s">
        <v>29296</v>
      </c>
      <c r="T9090" s="27">
        <v>41490</v>
      </c>
      <c r="V9090">
        <v>12</v>
      </c>
      <c r="W9090" t="s">
        <v>36</v>
      </c>
      <c r="X9090" t="s">
        <v>263</v>
      </c>
      <c r="Y9090">
        <v>0</v>
      </c>
      <c r="AB9090" t="s">
        <v>237</v>
      </c>
      <c r="AH9090">
        <v>0</v>
      </c>
      <c r="AN9090" t="s">
        <v>238</v>
      </c>
      <c r="AO9090">
        <v>3</v>
      </c>
      <c r="AP9090" t="s">
        <v>239</v>
      </c>
      <c r="AQ9090" s="27">
        <v>41502</v>
      </c>
      <c r="AR9090" t="s">
        <v>240</v>
      </c>
      <c r="AS9090">
        <v>2</v>
      </c>
      <c r="AT9090" t="s">
        <v>239</v>
      </c>
      <c r="AU9090" s="27">
        <v>41502</v>
      </c>
    </row>
    <row r="9091" spans="1:47" x14ac:dyDescent="0.2">
      <c r="A9091">
        <v>9090</v>
      </c>
      <c r="B9091" t="s">
        <v>29297</v>
      </c>
      <c r="C9091" t="s">
        <v>994</v>
      </c>
      <c r="D9091" t="s">
        <v>29298</v>
      </c>
      <c r="E9091" s="27">
        <v>41795</v>
      </c>
      <c r="F9091" t="s">
        <v>294</v>
      </c>
      <c r="G9091" s="27">
        <v>24580</v>
      </c>
      <c r="H9091">
        <v>49</v>
      </c>
      <c r="I9091" t="s">
        <v>234</v>
      </c>
      <c r="J9091" t="s">
        <v>245</v>
      </c>
      <c r="K9091">
        <v>0</v>
      </c>
      <c r="L9091">
        <v>1</v>
      </c>
      <c r="M9091">
        <v>0</v>
      </c>
      <c r="N9091">
        <v>0</v>
      </c>
      <c r="O9091">
        <v>0</v>
      </c>
      <c r="W9091" t="s">
        <v>237</v>
      </c>
      <c r="Y9091">
        <v>-1</v>
      </c>
      <c r="AB9091" t="s">
        <v>237</v>
      </c>
      <c r="AH9091">
        <v>0</v>
      </c>
      <c r="AN9091" t="s">
        <v>238</v>
      </c>
      <c r="AO9091">
        <v>1</v>
      </c>
      <c r="AP9091" t="s">
        <v>239</v>
      </c>
      <c r="AQ9091" s="27">
        <v>41795</v>
      </c>
      <c r="AR9091" t="s">
        <v>240</v>
      </c>
      <c r="AS9091">
        <v>1</v>
      </c>
      <c r="AT9091" t="s">
        <v>239</v>
      </c>
      <c r="AU9091" s="27">
        <v>41795</v>
      </c>
    </row>
    <row r="9092" spans="1:47" x14ac:dyDescent="0.2">
      <c r="A9092">
        <v>9091</v>
      </c>
      <c r="B9092" t="s">
        <v>29299</v>
      </c>
      <c r="C9092" t="s">
        <v>484</v>
      </c>
      <c r="D9092" t="s">
        <v>29300</v>
      </c>
      <c r="E9092" s="27">
        <v>41319</v>
      </c>
      <c r="F9092" t="s">
        <v>233</v>
      </c>
      <c r="G9092" s="27">
        <v>28268</v>
      </c>
      <c r="H9092">
        <v>38</v>
      </c>
      <c r="I9092" t="s">
        <v>244</v>
      </c>
      <c r="J9092" t="s">
        <v>22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-1</v>
      </c>
      <c r="Q9092" s="28">
        <v>41318.397222222222</v>
      </c>
      <c r="R9092" s="28">
        <v>41319.354861111111</v>
      </c>
      <c r="S9092" t="s">
        <v>29301</v>
      </c>
      <c r="T9092" s="27">
        <v>41318</v>
      </c>
      <c r="V9092">
        <v>1</v>
      </c>
      <c r="W9092" t="s">
        <v>32</v>
      </c>
      <c r="X9092" t="s">
        <v>9032</v>
      </c>
      <c r="Y9092">
        <v>1</v>
      </c>
      <c r="AA9092" t="s">
        <v>29302</v>
      </c>
      <c r="AB9092" t="s">
        <v>36</v>
      </c>
      <c r="AD9092" s="27">
        <v>41828</v>
      </c>
      <c r="AE9092" t="s">
        <v>1280</v>
      </c>
      <c r="AH9092">
        <v>0</v>
      </c>
      <c r="AN9092" t="s">
        <v>238</v>
      </c>
      <c r="AO9092">
        <v>1</v>
      </c>
      <c r="AP9092" t="s">
        <v>239</v>
      </c>
      <c r="AQ9092" s="27">
        <v>41319</v>
      </c>
      <c r="AR9092" t="s">
        <v>240</v>
      </c>
      <c r="AS9092">
        <v>1</v>
      </c>
      <c r="AT9092" t="s">
        <v>239</v>
      </c>
      <c r="AU9092" s="27">
        <v>41319</v>
      </c>
    </row>
    <row r="9093" spans="1:47" x14ac:dyDescent="0.2">
      <c r="A9093">
        <v>9092</v>
      </c>
      <c r="B9093" t="s">
        <v>29303</v>
      </c>
      <c r="C9093" t="s">
        <v>6987</v>
      </c>
      <c r="D9093" t="s">
        <v>29304</v>
      </c>
      <c r="E9093" s="27">
        <v>41491</v>
      </c>
      <c r="F9093" t="s">
        <v>233</v>
      </c>
      <c r="G9093" s="27">
        <v>25767</v>
      </c>
      <c r="H9093">
        <v>45</v>
      </c>
      <c r="I9093" t="s">
        <v>234</v>
      </c>
      <c r="J9093" t="s">
        <v>245</v>
      </c>
      <c r="K9093">
        <v>0</v>
      </c>
      <c r="L9093">
        <v>1</v>
      </c>
      <c r="M9093">
        <v>0</v>
      </c>
      <c r="N9093">
        <v>0</v>
      </c>
      <c r="O9093">
        <v>1</v>
      </c>
      <c r="P9093">
        <v>-1</v>
      </c>
      <c r="Q9093" s="28">
        <v>41490.405555555553</v>
      </c>
      <c r="R9093" s="28">
        <v>41495.474305555559</v>
      </c>
      <c r="S9093" t="s">
        <v>29305</v>
      </c>
      <c r="T9093" s="27">
        <v>41490</v>
      </c>
      <c r="V9093">
        <v>1</v>
      </c>
      <c r="W9093" t="s">
        <v>32</v>
      </c>
      <c r="X9093" t="s">
        <v>254</v>
      </c>
      <c r="Y9093">
        <v>1</v>
      </c>
      <c r="AA9093" t="s">
        <v>29306</v>
      </c>
      <c r="AB9093" t="s">
        <v>32</v>
      </c>
      <c r="AC9093">
        <v>0</v>
      </c>
      <c r="AD9093" s="27">
        <v>41668</v>
      </c>
      <c r="AE9093" t="s">
        <v>261</v>
      </c>
      <c r="AF9093" s="27">
        <v>41668</v>
      </c>
      <c r="AG9093" s="27">
        <v>41669</v>
      </c>
      <c r="AH9093">
        <v>0</v>
      </c>
      <c r="AN9093" t="s">
        <v>238</v>
      </c>
      <c r="AO9093">
        <v>1</v>
      </c>
      <c r="AP9093" t="s">
        <v>239</v>
      </c>
      <c r="AQ9093" s="27">
        <v>41491</v>
      </c>
      <c r="AR9093" t="s">
        <v>240</v>
      </c>
      <c r="AS9093">
        <v>1</v>
      </c>
      <c r="AT9093" t="s">
        <v>239</v>
      </c>
      <c r="AU9093" s="27">
        <v>41491</v>
      </c>
    </row>
    <row r="9094" spans="1:47" x14ac:dyDescent="0.2">
      <c r="A9094">
        <v>9093</v>
      </c>
      <c r="B9094" t="s">
        <v>29307</v>
      </c>
      <c r="C9094" t="s">
        <v>16176</v>
      </c>
      <c r="D9094" t="s">
        <v>2801</v>
      </c>
      <c r="E9094" s="27">
        <v>41500</v>
      </c>
      <c r="F9094" t="s">
        <v>233</v>
      </c>
      <c r="G9094" s="27">
        <v>34309</v>
      </c>
      <c r="H9094">
        <v>22</v>
      </c>
      <c r="I9094" t="s">
        <v>259</v>
      </c>
      <c r="J9094" t="s">
        <v>250</v>
      </c>
      <c r="K9094">
        <v>0</v>
      </c>
      <c r="L9094">
        <v>8</v>
      </c>
      <c r="M9094">
        <v>0</v>
      </c>
      <c r="N9094">
        <v>0</v>
      </c>
      <c r="O9094">
        <v>1</v>
      </c>
      <c r="P9094">
        <v>-1</v>
      </c>
      <c r="Q9094" s="28">
        <v>41499.063194444447</v>
      </c>
      <c r="R9094" s="28">
        <v>41535.49722222222</v>
      </c>
      <c r="S9094" t="s">
        <v>29308</v>
      </c>
      <c r="T9094" s="27">
        <v>41499</v>
      </c>
      <c r="V9094">
        <v>1</v>
      </c>
      <c r="W9094" t="s">
        <v>32</v>
      </c>
      <c r="X9094" t="s">
        <v>284</v>
      </c>
      <c r="Y9094">
        <v>0</v>
      </c>
      <c r="AB9094" t="s">
        <v>237</v>
      </c>
      <c r="AH9094">
        <v>0</v>
      </c>
      <c r="AN9094" t="s">
        <v>238</v>
      </c>
      <c r="AO9094">
        <v>7</v>
      </c>
      <c r="AP9094" t="s">
        <v>246</v>
      </c>
      <c r="AQ9094" s="27">
        <v>41500</v>
      </c>
      <c r="AR9094" t="s">
        <v>240</v>
      </c>
      <c r="AS9094">
        <v>8</v>
      </c>
      <c r="AT9094" t="s">
        <v>269</v>
      </c>
      <c r="AU9094" s="27">
        <v>41500</v>
      </c>
    </row>
    <row r="9095" spans="1:47" x14ac:dyDescent="0.2">
      <c r="A9095">
        <v>9094</v>
      </c>
      <c r="B9095" t="s">
        <v>29309</v>
      </c>
      <c r="C9095" t="s">
        <v>484</v>
      </c>
      <c r="D9095" t="s">
        <v>4577</v>
      </c>
      <c r="E9095" s="27">
        <v>41363</v>
      </c>
      <c r="F9095" t="s">
        <v>233</v>
      </c>
      <c r="G9095" s="27">
        <v>33456</v>
      </c>
      <c r="H9095">
        <v>24</v>
      </c>
      <c r="I9095" t="s">
        <v>259</v>
      </c>
      <c r="J9095" t="s">
        <v>250</v>
      </c>
      <c r="K9095">
        <v>0</v>
      </c>
      <c r="L9095">
        <v>8</v>
      </c>
      <c r="M9095">
        <v>0</v>
      </c>
      <c r="N9095">
        <v>1</v>
      </c>
      <c r="O9095">
        <v>3</v>
      </c>
      <c r="P9095">
        <v>26</v>
      </c>
      <c r="Q9095" s="28">
        <v>41389.431250000001</v>
      </c>
      <c r="R9095" s="28">
        <v>41424.515277777777</v>
      </c>
      <c r="S9095" t="s">
        <v>29310</v>
      </c>
      <c r="T9095" s="27">
        <v>41362</v>
      </c>
      <c r="V9095">
        <v>1</v>
      </c>
      <c r="W9095" t="s">
        <v>32</v>
      </c>
      <c r="X9095" t="s">
        <v>453</v>
      </c>
      <c r="Y9095">
        <v>1</v>
      </c>
      <c r="AA9095" t="s">
        <v>29311</v>
      </c>
      <c r="AB9095" t="s">
        <v>32</v>
      </c>
      <c r="AD9095" s="27">
        <v>41380</v>
      </c>
      <c r="AE9095" t="s">
        <v>6835</v>
      </c>
      <c r="AH9095">
        <v>0</v>
      </c>
      <c r="AN9095" t="s">
        <v>238</v>
      </c>
      <c r="AO9095">
        <v>6</v>
      </c>
      <c r="AP9095" t="s">
        <v>246</v>
      </c>
      <c r="AQ9095" s="27">
        <v>41363</v>
      </c>
      <c r="AR9095" t="s">
        <v>240</v>
      </c>
      <c r="AS9095">
        <v>8</v>
      </c>
      <c r="AT9095" t="s">
        <v>269</v>
      </c>
      <c r="AU9095" s="27">
        <v>41363</v>
      </c>
    </row>
    <row r="9096" spans="1:47" x14ac:dyDescent="0.2">
      <c r="A9096">
        <v>9095</v>
      </c>
      <c r="B9096" t="s">
        <v>29312</v>
      </c>
      <c r="C9096" t="s">
        <v>28122</v>
      </c>
      <c r="D9096" t="s">
        <v>15129</v>
      </c>
      <c r="E9096" s="27">
        <v>41972</v>
      </c>
      <c r="F9096" t="s">
        <v>233</v>
      </c>
      <c r="G9096" s="27">
        <v>28624</v>
      </c>
      <c r="H9096">
        <v>37</v>
      </c>
      <c r="I9096" t="s">
        <v>244</v>
      </c>
      <c r="J9096" t="s">
        <v>245</v>
      </c>
      <c r="K9096">
        <v>0</v>
      </c>
      <c r="L9096">
        <v>1</v>
      </c>
      <c r="M9096">
        <v>0</v>
      </c>
      <c r="N9096">
        <v>0</v>
      </c>
      <c r="O9096">
        <v>3</v>
      </c>
      <c r="P9096">
        <v>0</v>
      </c>
      <c r="Q9096" s="28">
        <v>41972.177777777775</v>
      </c>
      <c r="R9096" s="28">
        <v>41973.05</v>
      </c>
      <c r="S9096" t="s">
        <v>29313</v>
      </c>
      <c r="T9096" s="27">
        <v>41972</v>
      </c>
      <c r="V9096">
        <v>0</v>
      </c>
      <c r="W9096" t="s">
        <v>36</v>
      </c>
      <c r="X9096" t="s">
        <v>279</v>
      </c>
      <c r="Y9096">
        <v>0</v>
      </c>
      <c r="AB9096" t="s">
        <v>237</v>
      </c>
      <c r="AH9096">
        <v>0</v>
      </c>
      <c r="AN9096" t="s">
        <v>238</v>
      </c>
      <c r="AO9096">
        <v>1</v>
      </c>
      <c r="AP9096" t="s">
        <v>239</v>
      </c>
      <c r="AQ9096" s="27">
        <v>41972</v>
      </c>
      <c r="AR9096" t="s">
        <v>240</v>
      </c>
      <c r="AS9096">
        <v>1</v>
      </c>
      <c r="AT9096" t="s">
        <v>239</v>
      </c>
      <c r="AU9096" s="27">
        <v>41972</v>
      </c>
    </row>
    <row r="9097" spans="1:47" x14ac:dyDescent="0.2">
      <c r="A9097">
        <v>9096</v>
      </c>
      <c r="B9097" t="s">
        <v>29314</v>
      </c>
      <c r="C9097" t="s">
        <v>29315</v>
      </c>
      <c r="D9097" t="s">
        <v>1734</v>
      </c>
      <c r="E9097" s="27">
        <v>41302</v>
      </c>
      <c r="F9097" t="s">
        <v>233</v>
      </c>
      <c r="G9097" s="27">
        <v>33105</v>
      </c>
      <c r="H9097">
        <v>25</v>
      </c>
      <c r="I9097" t="s">
        <v>244</v>
      </c>
      <c r="J9097" t="s">
        <v>250</v>
      </c>
      <c r="K9097">
        <v>0</v>
      </c>
      <c r="L9097">
        <v>5</v>
      </c>
      <c r="M9097">
        <v>0</v>
      </c>
      <c r="N9097">
        <v>0</v>
      </c>
      <c r="O9097">
        <v>5</v>
      </c>
      <c r="P9097">
        <v>-1</v>
      </c>
      <c r="Q9097" s="28">
        <v>41301.429166666669</v>
      </c>
      <c r="R9097" s="28">
        <v>41338.279166666667</v>
      </c>
      <c r="S9097" t="s">
        <v>29316</v>
      </c>
      <c r="T9097" s="27">
        <v>41301</v>
      </c>
      <c r="V9097">
        <v>1</v>
      </c>
      <c r="W9097" t="s">
        <v>32</v>
      </c>
      <c r="X9097" t="s">
        <v>729</v>
      </c>
      <c r="Y9097">
        <v>0</v>
      </c>
      <c r="AB9097" t="s">
        <v>237</v>
      </c>
      <c r="AH9097">
        <v>0</v>
      </c>
      <c r="AN9097" t="s">
        <v>238</v>
      </c>
      <c r="AO9097">
        <v>7</v>
      </c>
      <c r="AP9097" t="s">
        <v>246</v>
      </c>
      <c r="AQ9097" s="27">
        <v>41302</v>
      </c>
      <c r="AR9097" t="s">
        <v>240</v>
      </c>
      <c r="AS9097">
        <v>5</v>
      </c>
      <c r="AT9097" t="s">
        <v>246</v>
      </c>
      <c r="AU9097" s="27">
        <v>41302</v>
      </c>
    </row>
    <row r="9098" spans="1:47" x14ac:dyDescent="0.2">
      <c r="A9098">
        <v>9097</v>
      </c>
      <c r="B9098" t="s">
        <v>29317</v>
      </c>
      <c r="C9098" t="s">
        <v>2183</v>
      </c>
      <c r="D9098" t="s">
        <v>2365</v>
      </c>
      <c r="E9098" s="27">
        <v>41711</v>
      </c>
      <c r="F9098" t="s">
        <v>233</v>
      </c>
      <c r="G9098" s="27">
        <v>33482</v>
      </c>
      <c r="H9098">
        <v>24</v>
      </c>
      <c r="I9098" t="s">
        <v>259</v>
      </c>
      <c r="J9098" t="s">
        <v>250</v>
      </c>
      <c r="K9098">
        <v>0</v>
      </c>
      <c r="L9098">
        <v>6</v>
      </c>
      <c r="M9098">
        <v>0</v>
      </c>
      <c r="N9098">
        <v>0</v>
      </c>
      <c r="O9098">
        <v>6</v>
      </c>
      <c r="P9098">
        <v>-1</v>
      </c>
      <c r="Q9098" s="28">
        <v>41710.256944444445</v>
      </c>
      <c r="R9098" s="28">
        <v>41711.370138888888</v>
      </c>
      <c r="S9098" t="s">
        <v>29318</v>
      </c>
      <c r="T9098" s="27">
        <v>41710</v>
      </c>
      <c r="V9098">
        <v>1</v>
      </c>
      <c r="W9098" t="s">
        <v>32</v>
      </c>
      <c r="X9098" t="s">
        <v>588</v>
      </c>
      <c r="Y9098">
        <v>1</v>
      </c>
      <c r="AA9098" t="s">
        <v>29319</v>
      </c>
      <c r="AB9098" t="s">
        <v>36</v>
      </c>
      <c r="AC9098">
        <v>116</v>
      </c>
      <c r="AD9098" s="27">
        <v>41832</v>
      </c>
      <c r="AE9098" t="s">
        <v>392</v>
      </c>
      <c r="AF9098" s="27">
        <v>41948</v>
      </c>
      <c r="AG9098" s="27">
        <v>42116</v>
      </c>
      <c r="AH9098">
        <v>0</v>
      </c>
      <c r="AN9098" t="s">
        <v>238</v>
      </c>
      <c r="AO9098">
        <v>6</v>
      </c>
      <c r="AP9098" t="s">
        <v>246</v>
      </c>
      <c r="AQ9098" s="27">
        <v>41711</v>
      </c>
      <c r="AR9098" t="s">
        <v>240</v>
      </c>
      <c r="AS9098">
        <v>6</v>
      </c>
      <c r="AT9098" t="s">
        <v>246</v>
      </c>
      <c r="AU9098" s="27">
        <v>41711</v>
      </c>
    </row>
    <row r="9099" spans="1:47" x14ac:dyDescent="0.2">
      <c r="A9099">
        <v>9098</v>
      </c>
      <c r="B9099" t="s">
        <v>29320</v>
      </c>
      <c r="C9099" t="s">
        <v>1168</v>
      </c>
      <c r="D9099" t="s">
        <v>2032</v>
      </c>
      <c r="E9099" s="27">
        <v>41826</v>
      </c>
      <c r="F9099" t="s">
        <v>233</v>
      </c>
      <c r="G9099" s="27">
        <v>30193</v>
      </c>
      <c r="H9099">
        <v>33</v>
      </c>
      <c r="I9099" t="s">
        <v>244</v>
      </c>
      <c r="J9099" t="s">
        <v>250</v>
      </c>
      <c r="K9099">
        <v>0</v>
      </c>
      <c r="L9099">
        <v>9</v>
      </c>
      <c r="M9099">
        <v>0</v>
      </c>
      <c r="N9099">
        <v>0</v>
      </c>
      <c r="O9099">
        <v>0</v>
      </c>
      <c r="P9099">
        <v>-1</v>
      </c>
      <c r="Q9099" s="28">
        <v>41825.227777777778</v>
      </c>
      <c r="R9099" s="28">
        <v>41890.341666666667</v>
      </c>
      <c r="S9099" t="s">
        <v>29321</v>
      </c>
      <c r="T9099" s="27">
        <v>41825</v>
      </c>
      <c r="V9099">
        <v>1</v>
      </c>
      <c r="W9099" t="s">
        <v>36</v>
      </c>
      <c r="X9099" t="s">
        <v>279</v>
      </c>
      <c r="Y9099">
        <v>0</v>
      </c>
      <c r="AB9099" t="s">
        <v>237</v>
      </c>
      <c r="AH9099">
        <v>0</v>
      </c>
      <c r="AN9099" t="s">
        <v>238</v>
      </c>
      <c r="AO9099">
        <v>6</v>
      </c>
      <c r="AP9099" t="s">
        <v>246</v>
      </c>
      <c r="AQ9099" s="27">
        <v>41826</v>
      </c>
      <c r="AR9099" t="s">
        <v>240</v>
      </c>
      <c r="AS9099">
        <v>9</v>
      </c>
      <c r="AT9099" t="s">
        <v>269</v>
      </c>
      <c r="AU9099" s="27">
        <v>41826</v>
      </c>
    </row>
    <row r="9100" spans="1:47" x14ac:dyDescent="0.2">
      <c r="A9100">
        <v>9099</v>
      </c>
      <c r="B9100" t="s">
        <v>29322</v>
      </c>
      <c r="C9100" t="s">
        <v>4290</v>
      </c>
      <c r="D9100" t="s">
        <v>5539</v>
      </c>
      <c r="E9100" s="27">
        <v>41331</v>
      </c>
      <c r="F9100" t="s">
        <v>294</v>
      </c>
      <c r="G9100" s="27">
        <v>23305</v>
      </c>
      <c r="H9100">
        <v>52</v>
      </c>
      <c r="I9100" t="s">
        <v>234</v>
      </c>
      <c r="J9100" t="s">
        <v>250</v>
      </c>
      <c r="K9100">
        <v>0</v>
      </c>
      <c r="L9100">
        <v>3</v>
      </c>
      <c r="M9100">
        <v>0</v>
      </c>
      <c r="N9100">
        <v>0</v>
      </c>
      <c r="O9100">
        <v>3</v>
      </c>
      <c r="S9100" t="s">
        <v>29323</v>
      </c>
      <c r="U9100" s="27">
        <v>41098</v>
      </c>
      <c r="V9100">
        <v>233</v>
      </c>
      <c r="W9100" t="s">
        <v>36</v>
      </c>
      <c r="X9100" t="s">
        <v>274</v>
      </c>
      <c r="Y9100">
        <v>0</v>
      </c>
      <c r="AB9100" t="s">
        <v>237</v>
      </c>
      <c r="AH9100">
        <v>0</v>
      </c>
      <c r="AN9100" t="s">
        <v>238</v>
      </c>
      <c r="AO9100">
        <v>2</v>
      </c>
      <c r="AP9100" t="s">
        <v>239</v>
      </c>
      <c r="AQ9100" s="27">
        <v>41331</v>
      </c>
      <c r="AR9100" t="s">
        <v>240</v>
      </c>
      <c r="AS9100">
        <v>3</v>
      </c>
      <c r="AT9100" t="s">
        <v>239</v>
      </c>
      <c r="AU9100" s="27">
        <v>41331</v>
      </c>
    </row>
    <row r="9101" spans="1:47" x14ac:dyDescent="0.2">
      <c r="A9101">
        <v>9100</v>
      </c>
      <c r="B9101" t="s">
        <v>29324</v>
      </c>
      <c r="C9101" t="s">
        <v>29325</v>
      </c>
      <c r="D9101" t="s">
        <v>29326</v>
      </c>
      <c r="E9101" s="27">
        <v>41701</v>
      </c>
      <c r="F9101" t="s">
        <v>233</v>
      </c>
      <c r="G9101" s="27">
        <v>29994</v>
      </c>
      <c r="H9101">
        <v>34</v>
      </c>
      <c r="I9101" t="s">
        <v>244</v>
      </c>
      <c r="J9101" t="s">
        <v>250</v>
      </c>
      <c r="K9101">
        <v>0</v>
      </c>
      <c r="L9101">
        <v>5</v>
      </c>
      <c r="M9101">
        <v>0</v>
      </c>
      <c r="N9101">
        <v>0</v>
      </c>
      <c r="O9101">
        <v>4</v>
      </c>
      <c r="P9101">
        <v>-1</v>
      </c>
      <c r="Q9101" s="28">
        <v>41700.193749999999</v>
      </c>
      <c r="R9101" s="28">
        <v>42297.270833333336</v>
      </c>
      <c r="S9101" t="s">
        <v>29327</v>
      </c>
      <c r="T9101" s="27">
        <v>41700</v>
      </c>
      <c r="V9101">
        <v>1</v>
      </c>
      <c r="W9101" t="s">
        <v>32</v>
      </c>
      <c r="X9101" t="s">
        <v>359</v>
      </c>
      <c r="Y9101">
        <v>0</v>
      </c>
      <c r="AB9101" t="s">
        <v>237</v>
      </c>
      <c r="AH9101">
        <v>0</v>
      </c>
      <c r="AN9101" t="s">
        <v>238</v>
      </c>
      <c r="AO9101">
        <v>5</v>
      </c>
      <c r="AP9101" t="s">
        <v>246</v>
      </c>
      <c r="AQ9101" s="27">
        <v>41701</v>
      </c>
      <c r="AR9101" t="s">
        <v>240</v>
      </c>
      <c r="AS9101">
        <v>5</v>
      </c>
      <c r="AT9101" t="s">
        <v>246</v>
      </c>
      <c r="AU9101" s="27">
        <v>41701</v>
      </c>
    </row>
    <row r="9102" spans="1:47" x14ac:dyDescent="0.2">
      <c r="A9102">
        <v>9101</v>
      </c>
      <c r="B9102" t="s">
        <v>29328</v>
      </c>
      <c r="C9102" t="s">
        <v>1317</v>
      </c>
      <c r="D9102" t="s">
        <v>967</v>
      </c>
      <c r="E9102" s="27">
        <v>41845</v>
      </c>
      <c r="F9102" t="s">
        <v>233</v>
      </c>
      <c r="G9102" s="27">
        <v>32784</v>
      </c>
      <c r="H9102">
        <v>26</v>
      </c>
      <c r="I9102" t="s">
        <v>244</v>
      </c>
      <c r="J9102" t="s">
        <v>250</v>
      </c>
      <c r="K9102">
        <v>0</v>
      </c>
      <c r="L9102">
        <v>2</v>
      </c>
      <c r="M9102">
        <v>0</v>
      </c>
      <c r="N9102">
        <v>0</v>
      </c>
      <c r="O9102">
        <v>3</v>
      </c>
      <c r="P9102">
        <v>-34</v>
      </c>
      <c r="Q9102" s="28">
        <v>41811.259722222225</v>
      </c>
      <c r="R9102" s="28">
        <v>41845.363888888889</v>
      </c>
      <c r="S9102" t="s">
        <v>29329</v>
      </c>
      <c r="T9102" s="27">
        <v>41811</v>
      </c>
      <c r="V9102">
        <v>34</v>
      </c>
      <c r="W9102" t="s">
        <v>32</v>
      </c>
      <c r="X9102" t="s">
        <v>567</v>
      </c>
      <c r="Y9102">
        <v>0</v>
      </c>
      <c r="AB9102" t="s">
        <v>237</v>
      </c>
      <c r="AH9102">
        <v>0</v>
      </c>
      <c r="AN9102" t="s">
        <v>238</v>
      </c>
      <c r="AO9102">
        <v>3</v>
      </c>
      <c r="AP9102" t="s">
        <v>239</v>
      </c>
      <c r="AQ9102" s="27">
        <v>41845</v>
      </c>
      <c r="AR9102" t="s">
        <v>240</v>
      </c>
      <c r="AS9102">
        <v>2</v>
      </c>
      <c r="AT9102" t="s">
        <v>239</v>
      </c>
      <c r="AU9102" s="27">
        <v>41845</v>
      </c>
    </row>
    <row r="9103" spans="1:47" x14ac:dyDescent="0.2">
      <c r="A9103">
        <v>9102</v>
      </c>
      <c r="B9103" t="s">
        <v>29330</v>
      </c>
      <c r="C9103" t="s">
        <v>2021</v>
      </c>
      <c r="D9103" t="s">
        <v>29331</v>
      </c>
      <c r="E9103" s="27">
        <v>41586</v>
      </c>
      <c r="F9103" t="s">
        <v>233</v>
      </c>
      <c r="G9103" s="27">
        <v>34845</v>
      </c>
      <c r="H9103">
        <v>20</v>
      </c>
      <c r="I9103" t="s">
        <v>259</v>
      </c>
      <c r="J9103" t="s">
        <v>250</v>
      </c>
      <c r="K9103">
        <v>0</v>
      </c>
      <c r="L9103">
        <v>4</v>
      </c>
      <c r="M9103">
        <v>0</v>
      </c>
      <c r="N9103">
        <v>0</v>
      </c>
      <c r="O9103">
        <v>1</v>
      </c>
      <c r="P9103">
        <v>-1</v>
      </c>
      <c r="Q9103" s="28">
        <v>41585.073611111111</v>
      </c>
      <c r="R9103" s="28">
        <v>41586.374305555553</v>
      </c>
      <c r="S9103" t="s">
        <v>29332</v>
      </c>
      <c r="T9103" s="27">
        <v>41585</v>
      </c>
      <c r="V9103">
        <v>1</v>
      </c>
      <c r="W9103" t="s">
        <v>36</v>
      </c>
      <c r="X9103" t="s">
        <v>279</v>
      </c>
      <c r="Y9103">
        <v>1</v>
      </c>
      <c r="AA9103" t="s">
        <v>29333</v>
      </c>
      <c r="AB9103" t="s">
        <v>36</v>
      </c>
      <c r="AD9103" s="27">
        <v>42239</v>
      </c>
      <c r="AE9103" t="s">
        <v>279</v>
      </c>
      <c r="AH9103">
        <v>1</v>
      </c>
      <c r="AJ9103" t="s">
        <v>29333</v>
      </c>
      <c r="AK9103" t="s">
        <v>462</v>
      </c>
      <c r="AL9103" s="27">
        <v>42239</v>
      </c>
      <c r="AM9103" t="s">
        <v>279</v>
      </c>
      <c r="AN9103" t="s">
        <v>238</v>
      </c>
      <c r="AO9103">
        <v>7</v>
      </c>
      <c r="AP9103" t="s">
        <v>246</v>
      </c>
      <c r="AQ9103" s="27">
        <v>41586</v>
      </c>
      <c r="AR9103" t="s">
        <v>240</v>
      </c>
      <c r="AS9103">
        <v>4</v>
      </c>
      <c r="AT9103" t="s">
        <v>239</v>
      </c>
      <c r="AU9103" s="27">
        <v>41586</v>
      </c>
    </row>
    <row r="9104" spans="1:47" x14ac:dyDescent="0.2">
      <c r="A9104">
        <v>9103</v>
      </c>
      <c r="B9104" t="s">
        <v>29334</v>
      </c>
      <c r="C9104" t="s">
        <v>4747</v>
      </c>
      <c r="D9104" t="s">
        <v>4936</v>
      </c>
      <c r="E9104" s="27">
        <v>41928</v>
      </c>
      <c r="F9104" t="s">
        <v>233</v>
      </c>
      <c r="G9104" s="27">
        <v>34460</v>
      </c>
      <c r="H9104">
        <v>21</v>
      </c>
      <c r="I9104" t="s">
        <v>259</v>
      </c>
      <c r="J9104" t="s">
        <v>250</v>
      </c>
      <c r="K9104">
        <v>0</v>
      </c>
      <c r="L9104">
        <v>-1</v>
      </c>
      <c r="M9104">
        <v>0</v>
      </c>
      <c r="N9104">
        <v>0</v>
      </c>
      <c r="O9104">
        <v>0</v>
      </c>
      <c r="W9104" t="s">
        <v>237</v>
      </c>
      <c r="Y9104">
        <v>-1</v>
      </c>
      <c r="AB9104" t="s">
        <v>237</v>
      </c>
      <c r="AH9104">
        <v>0</v>
      </c>
      <c r="AN9104" t="s">
        <v>238</v>
      </c>
      <c r="AO9104">
        <v>5</v>
      </c>
      <c r="AP9104" t="s">
        <v>246</v>
      </c>
      <c r="AQ9104" s="27">
        <v>41928</v>
      </c>
      <c r="AR9104" t="s">
        <v>240</v>
      </c>
      <c r="AS9104">
        <v>-1</v>
      </c>
      <c r="AT9104" t="s">
        <v>405</v>
      </c>
      <c r="AU9104" s="27">
        <v>41928</v>
      </c>
    </row>
    <row r="9105" spans="1:47" x14ac:dyDescent="0.2">
      <c r="A9105">
        <v>9104</v>
      </c>
      <c r="B9105" t="s">
        <v>29335</v>
      </c>
      <c r="C9105" t="s">
        <v>1959</v>
      </c>
      <c r="D9105" t="s">
        <v>3710</v>
      </c>
      <c r="E9105" s="27">
        <v>41676</v>
      </c>
      <c r="F9105" t="s">
        <v>233</v>
      </c>
      <c r="G9105" s="27">
        <v>30679</v>
      </c>
      <c r="H9105">
        <v>32</v>
      </c>
      <c r="I9105" t="s">
        <v>244</v>
      </c>
      <c r="J9105" t="s">
        <v>250</v>
      </c>
      <c r="K9105">
        <v>0</v>
      </c>
      <c r="L9105">
        <v>6</v>
      </c>
      <c r="M9105">
        <v>0</v>
      </c>
      <c r="N9105">
        <v>0</v>
      </c>
      <c r="O9105">
        <v>6</v>
      </c>
      <c r="S9105" t="s">
        <v>29336</v>
      </c>
      <c r="T9105" s="27">
        <v>40503</v>
      </c>
      <c r="V9105">
        <v>1173</v>
      </c>
      <c r="W9105" t="s">
        <v>32</v>
      </c>
      <c r="X9105" t="s">
        <v>261</v>
      </c>
      <c r="Y9105">
        <v>0</v>
      </c>
      <c r="AB9105" t="s">
        <v>237</v>
      </c>
      <c r="AH9105">
        <v>0</v>
      </c>
      <c r="AN9105" t="s">
        <v>238</v>
      </c>
      <c r="AO9105">
        <v>7</v>
      </c>
      <c r="AP9105" t="s">
        <v>246</v>
      </c>
      <c r="AQ9105" s="27">
        <v>41676</v>
      </c>
      <c r="AR9105" t="s">
        <v>240</v>
      </c>
      <c r="AS9105">
        <v>6</v>
      </c>
      <c r="AT9105" t="s">
        <v>246</v>
      </c>
      <c r="AU9105" s="27">
        <v>41676</v>
      </c>
    </row>
    <row r="9106" spans="1:47" x14ac:dyDescent="0.2">
      <c r="A9106">
        <v>9105</v>
      </c>
      <c r="B9106" t="s">
        <v>29337</v>
      </c>
      <c r="C9106" t="s">
        <v>29338</v>
      </c>
      <c r="D9106" t="s">
        <v>17579</v>
      </c>
      <c r="E9106" s="27">
        <v>41755</v>
      </c>
      <c r="F9106" t="s">
        <v>233</v>
      </c>
      <c r="G9106" s="27">
        <v>25146</v>
      </c>
      <c r="H9106">
        <v>47</v>
      </c>
      <c r="I9106" t="s">
        <v>234</v>
      </c>
      <c r="J9106" t="s">
        <v>250</v>
      </c>
      <c r="K9106">
        <v>0</v>
      </c>
      <c r="L9106">
        <v>1</v>
      </c>
      <c r="M9106">
        <v>0</v>
      </c>
      <c r="N9106">
        <v>0</v>
      </c>
      <c r="O9106">
        <v>1</v>
      </c>
      <c r="P9106">
        <v>-1</v>
      </c>
      <c r="Q9106" s="28">
        <v>41754.526388888888</v>
      </c>
      <c r="R9106" s="28">
        <v>41755.347916666666</v>
      </c>
      <c r="S9106" t="s">
        <v>29339</v>
      </c>
      <c r="T9106" s="27">
        <v>41754</v>
      </c>
      <c r="V9106">
        <v>1</v>
      </c>
      <c r="W9106" t="s">
        <v>32</v>
      </c>
      <c r="X9106" t="s">
        <v>974</v>
      </c>
      <c r="Y9106">
        <v>0</v>
      </c>
      <c r="AB9106" t="s">
        <v>237</v>
      </c>
      <c r="AH9106">
        <v>0</v>
      </c>
      <c r="AN9106" t="s">
        <v>238</v>
      </c>
      <c r="AO9106">
        <v>3</v>
      </c>
      <c r="AP9106" t="s">
        <v>239</v>
      </c>
      <c r="AQ9106" s="27">
        <v>41755</v>
      </c>
      <c r="AR9106" t="s">
        <v>240</v>
      </c>
      <c r="AS9106">
        <v>1</v>
      </c>
      <c r="AT9106" t="s">
        <v>239</v>
      </c>
      <c r="AU9106" s="27">
        <v>41755</v>
      </c>
    </row>
    <row r="9107" spans="1:47" x14ac:dyDescent="0.2">
      <c r="A9107">
        <v>9106</v>
      </c>
      <c r="B9107" t="s">
        <v>29340</v>
      </c>
      <c r="C9107" t="s">
        <v>740</v>
      </c>
      <c r="D9107" t="s">
        <v>29341</v>
      </c>
      <c r="E9107" s="27">
        <v>41943</v>
      </c>
      <c r="F9107" t="s">
        <v>294</v>
      </c>
      <c r="G9107" s="27">
        <v>30509</v>
      </c>
      <c r="H9107">
        <v>32</v>
      </c>
      <c r="I9107" t="s">
        <v>244</v>
      </c>
      <c r="J9107" t="s">
        <v>245</v>
      </c>
      <c r="K9107">
        <v>0</v>
      </c>
      <c r="L9107">
        <v>2</v>
      </c>
      <c r="M9107">
        <v>0</v>
      </c>
      <c r="N9107">
        <v>0</v>
      </c>
      <c r="O9107">
        <v>2</v>
      </c>
      <c r="P9107">
        <v>-1</v>
      </c>
      <c r="Q9107" s="28">
        <v>41942.271527777775</v>
      </c>
      <c r="R9107" s="28">
        <v>41943.262499999997</v>
      </c>
      <c r="S9107" t="s">
        <v>29342</v>
      </c>
      <c r="T9107" s="27">
        <v>41942</v>
      </c>
      <c r="V9107">
        <v>1</v>
      </c>
      <c r="W9107" t="s">
        <v>32</v>
      </c>
      <c r="X9107" t="s">
        <v>4848</v>
      </c>
      <c r="Y9107">
        <v>1</v>
      </c>
      <c r="AA9107" t="s">
        <v>29343</v>
      </c>
      <c r="AB9107" t="s">
        <v>32</v>
      </c>
      <c r="AC9107">
        <v>11</v>
      </c>
      <c r="AD9107" s="27">
        <v>42379</v>
      </c>
      <c r="AE9107" t="s">
        <v>359</v>
      </c>
      <c r="AF9107" s="27">
        <v>42390</v>
      </c>
      <c r="AG9107" s="27">
        <v>42391</v>
      </c>
      <c r="AH9107">
        <v>0</v>
      </c>
      <c r="AN9107" t="s">
        <v>238</v>
      </c>
      <c r="AO9107">
        <v>2</v>
      </c>
      <c r="AP9107" t="s">
        <v>239</v>
      </c>
      <c r="AQ9107" s="27">
        <v>41943</v>
      </c>
      <c r="AR9107" t="s">
        <v>240</v>
      </c>
      <c r="AS9107">
        <v>2</v>
      </c>
      <c r="AT9107" t="s">
        <v>239</v>
      </c>
      <c r="AU9107" s="27">
        <v>41943</v>
      </c>
    </row>
    <row r="9108" spans="1:47" x14ac:dyDescent="0.2">
      <c r="A9108">
        <v>9107</v>
      </c>
      <c r="B9108" t="s">
        <v>29344</v>
      </c>
      <c r="C9108" t="s">
        <v>8625</v>
      </c>
      <c r="D9108" t="s">
        <v>10431</v>
      </c>
      <c r="E9108" s="27">
        <v>41826</v>
      </c>
      <c r="F9108" t="s">
        <v>233</v>
      </c>
      <c r="G9108" s="27">
        <v>31324</v>
      </c>
      <c r="H9108">
        <v>30</v>
      </c>
      <c r="I9108" t="s">
        <v>244</v>
      </c>
      <c r="J9108" t="s">
        <v>250</v>
      </c>
      <c r="K9108">
        <v>0</v>
      </c>
      <c r="L9108">
        <v>2</v>
      </c>
      <c r="M9108">
        <v>0</v>
      </c>
      <c r="N9108">
        <v>0</v>
      </c>
      <c r="O9108">
        <v>0</v>
      </c>
      <c r="P9108">
        <v>-1</v>
      </c>
      <c r="Q9108" s="28">
        <v>41825.307638888888</v>
      </c>
      <c r="R9108" s="28">
        <v>41833.052083333336</v>
      </c>
      <c r="S9108" t="s">
        <v>29345</v>
      </c>
      <c r="T9108" s="27">
        <v>41825</v>
      </c>
      <c r="V9108">
        <v>1</v>
      </c>
      <c r="W9108" t="s">
        <v>32</v>
      </c>
      <c r="X9108" t="s">
        <v>359</v>
      </c>
      <c r="Y9108">
        <v>0</v>
      </c>
      <c r="AB9108" t="s">
        <v>237</v>
      </c>
      <c r="AH9108">
        <v>0</v>
      </c>
      <c r="AN9108" t="s">
        <v>238</v>
      </c>
      <c r="AO9108">
        <v>2</v>
      </c>
      <c r="AP9108" t="s">
        <v>239</v>
      </c>
      <c r="AQ9108" s="27">
        <v>41826</v>
      </c>
      <c r="AR9108" t="s">
        <v>240</v>
      </c>
      <c r="AS9108">
        <v>2</v>
      </c>
      <c r="AT9108" t="s">
        <v>239</v>
      </c>
      <c r="AU9108" s="27">
        <v>41826</v>
      </c>
    </row>
    <row r="9109" spans="1:47" x14ac:dyDescent="0.2">
      <c r="A9109">
        <v>9108</v>
      </c>
      <c r="B9109" t="s">
        <v>29346</v>
      </c>
      <c r="C9109" t="s">
        <v>414</v>
      </c>
      <c r="D9109" t="s">
        <v>29347</v>
      </c>
      <c r="E9109" s="27">
        <v>41935</v>
      </c>
      <c r="F9109" t="s">
        <v>233</v>
      </c>
      <c r="G9109" s="27">
        <v>22375</v>
      </c>
      <c r="H9109">
        <v>55</v>
      </c>
      <c r="I9109" t="s">
        <v>234</v>
      </c>
      <c r="J9109" t="s">
        <v>245</v>
      </c>
      <c r="K9109">
        <v>0</v>
      </c>
      <c r="L9109">
        <v>2</v>
      </c>
      <c r="M9109">
        <v>0</v>
      </c>
      <c r="N9109">
        <v>0</v>
      </c>
      <c r="O9109">
        <v>3</v>
      </c>
      <c r="S9109" t="s">
        <v>29348</v>
      </c>
      <c r="U9109" s="27">
        <v>41229</v>
      </c>
      <c r="V9109">
        <v>706</v>
      </c>
      <c r="W9109" t="s">
        <v>32</v>
      </c>
      <c r="X9109" t="s">
        <v>274</v>
      </c>
      <c r="Y9109">
        <v>0</v>
      </c>
      <c r="AB9109" t="s">
        <v>237</v>
      </c>
      <c r="AH9109">
        <v>0</v>
      </c>
      <c r="AN9109" t="s">
        <v>238</v>
      </c>
      <c r="AO9109">
        <v>2</v>
      </c>
      <c r="AP9109" t="s">
        <v>239</v>
      </c>
      <c r="AQ9109" s="27">
        <v>41935</v>
      </c>
      <c r="AR9109" t="s">
        <v>240</v>
      </c>
      <c r="AS9109">
        <v>2</v>
      </c>
      <c r="AT9109" t="s">
        <v>239</v>
      </c>
      <c r="AU9109" s="27">
        <v>41935</v>
      </c>
    </row>
    <row r="9110" spans="1:47" x14ac:dyDescent="0.2">
      <c r="A9110">
        <v>9109</v>
      </c>
      <c r="B9110" t="s">
        <v>29349</v>
      </c>
      <c r="C9110" t="s">
        <v>2871</v>
      </c>
      <c r="D9110" t="s">
        <v>2261</v>
      </c>
      <c r="E9110" s="27">
        <v>41541</v>
      </c>
      <c r="F9110" t="s">
        <v>233</v>
      </c>
      <c r="G9110" s="27">
        <v>28021</v>
      </c>
      <c r="H9110">
        <v>39</v>
      </c>
      <c r="I9110" t="s">
        <v>244</v>
      </c>
      <c r="J9110" t="s">
        <v>245</v>
      </c>
      <c r="K9110">
        <v>0</v>
      </c>
      <c r="L9110">
        <v>6</v>
      </c>
      <c r="M9110">
        <v>0</v>
      </c>
      <c r="N9110">
        <v>0</v>
      </c>
      <c r="O9110">
        <v>8</v>
      </c>
      <c r="P9110">
        <v>-75</v>
      </c>
      <c r="Q9110" s="28">
        <v>41466.227777777778</v>
      </c>
      <c r="R9110" s="28">
        <v>41486.4375</v>
      </c>
      <c r="S9110" t="s">
        <v>29350</v>
      </c>
      <c r="U9110" s="27">
        <v>41466</v>
      </c>
      <c r="V9110">
        <v>75</v>
      </c>
      <c r="W9110" t="s">
        <v>32</v>
      </c>
      <c r="X9110" t="s">
        <v>274</v>
      </c>
      <c r="Y9110">
        <v>0</v>
      </c>
      <c r="AB9110" t="s">
        <v>237</v>
      </c>
      <c r="AH9110">
        <v>0</v>
      </c>
      <c r="AN9110" t="s">
        <v>238</v>
      </c>
      <c r="AO9110">
        <v>4</v>
      </c>
      <c r="AP9110" t="s">
        <v>239</v>
      </c>
      <c r="AQ9110" s="27">
        <v>41541</v>
      </c>
      <c r="AR9110" t="s">
        <v>240</v>
      </c>
      <c r="AS9110">
        <v>6</v>
      </c>
      <c r="AT9110" t="s">
        <v>246</v>
      </c>
      <c r="AU9110" s="27">
        <v>41541</v>
      </c>
    </row>
    <row r="9111" spans="1:47" x14ac:dyDescent="0.2">
      <c r="A9111">
        <v>9110</v>
      </c>
      <c r="B9111" t="s">
        <v>29351</v>
      </c>
      <c r="C9111" t="s">
        <v>793</v>
      </c>
      <c r="D9111" t="s">
        <v>375</v>
      </c>
      <c r="E9111" s="27">
        <v>41947</v>
      </c>
      <c r="F9111" t="s">
        <v>233</v>
      </c>
      <c r="G9111" s="27">
        <v>24471</v>
      </c>
      <c r="H9111">
        <v>49</v>
      </c>
      <c r="I9111" t="s">
        <v>234</v>
      </c>
      <c r="J9111" t="s">
        <v>250</v>
      </c>
      <c r="K9111">
        <v>0</v>
      </c>
      <c r="L9111">
        <v>8</v>
      </c>
      <c r="M9111">
        <v>0</v>
      </c>
      <c r="N9111">
        <v>0</v>
      </c>
      <c r="O9111">
        <v>3</v>
      </c>
      <c r="P9111">
        <v>-1</v>
      </c>
      <c r="Q9111" s="28">
        <v>41946.526388888888</v>
      </c>
      <c r="R9111" s="28">
        <v>41947.425694444442</v>
      </c>
      <c r="S9111" t="s">
        <v>29352</v>
      </c>
      <c r="T9111" s="27">
        <v>41946</v>
      </c>
      <c r="V9111">
        <v>1</v>
      </c>
      <c r="W9111" t="s">
        <v>32</v>
      </c>
      <c r="X9111" t="s">
        <v>261</v>
      </c>
      <c r="Y9111">
        <v>1</v>
      </c>
      <c r="AA9111" t="s">
        <v>29353</v>
      </c>
      <c r="AB9111" t="s">
        <v>36</v>
      </c>
      <c r="AC9111">
        <v>0</v>
      </c>
      <c r="AD9111" s="27">
        <v>42080</v>
      </c>
      <c r="AE9111" t="s">
        <v>474</v>
      </c>
      <c r="AF9111" s="27">
        <v>42080</v>
      </c>
      <c r="AG9111" s="27">
        <v>42256</v>
      </c>
      <c r="AH9111">
        <v>0</v>
      </c>
      <c r="AN9111" t="s">
        <v>238</v>
      </c>
      <c r="AO9111">
        <v>2</v>
      </c>
      <c r="AP9111" t="s">
        <v>239</v>
      </c>
      <c r="AQ9111" s="27">
        <v>41947</v>
      </c>
      <c r="AR9111" t="s">
        <v>240</v>
      </c>
      <c r="AS9111">
        <v>8</v>
      </c>
      <c r="AT9111" t="s">
        <v>269</v>
      </c>
      <c r="AU9111" s="27">
        <v>41947</v>
      </c>
    </row>
    <row r="9112" spans="1:47" x14ac:dyDescent="0.2">
      <c r="A9112">
        <v>9111</v>
      </c>
      <c r="B9112" t="s">
        <v>29354</v>
      </c>
      <c r="C9112" t="s">
        <v>1010</v>
      </c>
      <c r="D9112" t="s">
        <v>1416</v>
      </c>
      <c r="E9112" s="27">
        <v>41710</v>
      </c>
      <c r="F9112" t="s">
        <v>233</v>
      </c>
      <c r="G9112" s="27">
        <v>35128</v>
      </c>
      <c r="H9112">
        <v>20</v>
      </c>
      <c r="I9112" t="s">
        <v>259</v>
      </c>
      <c r="J9112" t="s">
        <v>250</v>
      </c>
      <c r="K9112">
        <v>1</v>
      </c>
      <c r="L9112">
        <v>4</v>
      </c>
      <c r="M9112">
        <v>0</v>
      </c>
      <c r="N9112">
        <v>0</v>
      </c>
      <c r="O9112">
        <v>1</v>
      </c>
      <c r="P9112">
        <v>57</v>
      </c>
      <c r="Q9112" s="28">
        <v>41767.522222222222</v>
      </c>
      <c r="R9112" s="28">
        <v>41768.183333333334</v>
      </c>
      <c r="S9112" t="s">
        <v>29355</v>
      </c>
      <c r="T9112" s="27">
        <v>41593</v>
      </c>
      <c r="V9112">
        <v>117</v>
      </c>
      <c r="W9112" t="s">
        <v>32</v>
      </c>
      <c r="X9112" t="s">
        <v>2170</v>
      </c>
      <c r="Y9112">
        <v>1</v>
      </c>
      <c r="AA9112" t="s">
        <v>29356</v>
      </c>
      <c r="AB9112" t="s">
        <v>36</v>
      </c>
      <c r="AC9112">
        <v>0</v>
      </c>
      <c r="AD9112" s="27">
        <v>41767</v>
      </c>
      <c r="AE9112" t="s">
        <v>474</v>
      </c>
      <c r="AF9112" s="27">
        <v>41767</v>
      </c>
      <c r="AG9112" s="27">
        <v>41768</v>
      </c>
      <c r="AH9112">
        <v>0</v>
      </c>
      <c r="AN9112" t="s">
        <v>238</v>
      </c>
      <c r="AO9112">
        <v>6</v>
      </c>
      <c r="AP9112" t="s">
        <v>246</v>
      </c>
      <c r="AQ9112" s="27">
        <v>41710</v>
      </c>
      <c r="AR9112" t="s">
        <v>240</v>
      </c>
      <c r="AS9112">
        <v>4</v>
      </c>
      <c r="AT9112" t="s">
        <v>239</v>
      </c>
      <c r="AU9112" s="27">
        <v>41710</v>
      </c>
    </row>
    <row r="9113" spans="1:47" x14ac:dyDescent="0.2">
      <c r="A9113">
        <v>9112</v>
      </c>
      <c r="B9113" t="s">
        <v>29357</v>
      </c>
      <c r="C9113" t="s">
        <v>1584</v>
      </c>
      <c r="D9113" t="s">
        <v>29358</v>
      </c>
      <c r="E9113" s="27">
        <v>41961</v>
      </c>
      <c r="F9113" t="s">
        <v>233</v>
      </c>
      <c r="G9113" s="27">
        <v>31060</v>
      </c>
      <c r="H9113">
        <v>31</v>
      </c>
      <c r="I9113" t="s">
        <v>244</v>
      </c>
      <c r="J9113" t="s">
        <v>245</v>
      </c>
      <c r="K9113">
        <v>0</v>
      </c>
      <c r="L9113">
        <v>7</v>
      </c>
      <c r="M9113">
        <v>0</v>
      </c>
      <c r="N9113">
        <v>0</v>
      </c>
      <c r="O9113">
        <v>11</v>
      </c>
      <c r="P9113">
        <v>-1</v>
      </c>
      <c r="Q9113" s="28">
        <v>41960.224999999999</v>
      </c>
      <c r="R9113" s="28">
        <v>41961.065972222219</v>
      </c>
      <c r="S9113" t="s">
        <v>29359</v>
      </c>
      <c r="U9113" s="27">
        <v>41960</v>
      </c>
      <c r="V9113">
        <v>1</v>
      </c>
      <c r="W9113" t="s">
        <v>32</v>
      </c>
      <c r="X9113" t="s">
        <v>274</v>
      </c>
      <c r="Y9113">
        <v>1</v>
      </c>
      <c r="AA9113" t="s">
        <v>29360</v>
      </c>
      <c r="AB9113" t="s">
        <v>36</v>
      </c>
      <c r="AC9113">
        <v>78</v>
      </c>
      <c r="AD9113" s="27">
        <v>41982</v>
      </c>
      <c r="AE9113" t="s">
        <v>422</v>
      </c>
      <c r="AF9113" s="27">
        <v>42060</v>
      </c>
      <c r="AG9113" s="27">
        <v>42094</v>
      </c>
      <c r="AH9113">
        <v>0</v>
      </c>
      <c r="AN9113" t="s">
        <v>238</v>
      </c>
      <c r="AO9113">
        <v>2</v>
      </c>
      <c r="AP9113" t="s">
        <v>239</v>
      </c>
      <c r="AQ9113" s="27">
        <v>41961</v>
      </c>
      <c r="AR9113" t="s">
        <v>240</v>
      </c>
      <c r="AS9113">
        <v>7</v>
      </c>
      <c r="AT9113" t="s">
        <v>246</v>
      </c>
      <c r="AU9113" s="27">
        <v>41961</v>
      </c>
    </row>
    <row r="9114" spans="1:47" x14ac:dyDescent="0.2">
      <c r="A9114">
        <v>9113</v>
      </c>
      <c r="B9114" t="s">
        <v>29361</v>
      </c>
      <c r="C9114" t="s">
        <v>29362</v>
      </c>
      <c r="D9114" t="s">
        <v>29363</v>
      </c>
      <c r="E9114" s="27">
        <v>41545</v>
      </c>
      <c r="F9114" t="s">
        <v>233</v>
      </c>
      <c r="G9114" s="27">
        <v>26617</v>
      </c>
      <c r="H9114">
        <v>43</v>
      </c>
      <c r="I9114" t="s">
        <v>244</v>
      </c>
      <c r="J9114" t="s">
        <v>353</v>
      </c>
      <c r="K9114">
        <v>0</v>
      </c>
      <c r="L9114">
        <v>4</v>
      </c>
      <c r="M9114">
        <v>0</v>
      </c>
      <c r="N9114">
        <v>0</v>
      </c>
      <c r="O9114">
        <v>0</v>
      </c>
      <c r="W9114" t="s">
        <v>237</v>
      </c>
      <c r="Y9114">
        <v>-1</v>
      </c>
      <c r="AB9114" t="s">
        <v>237</v>
      </c>
      <c r="AH9114">
        <v>0</v>
      </c>
      <c r="AN9114" t="s">
        <v>238</v>
      </c>
      <c r="AO9114">
        <v>5</v>
      </c>
      <c r="AP9114" t="s">
        <v>246</v>
      </c>
      <c r="AQ9114" s="27">
        <v>41545</v>
      </c>
      <c r="AR9114" t="s">
        <v>240</v>
      </c>
      <c r="AS9114">
        <v>4</v>
      </c>
      <c r="AT9114" t="s">
        <v>239</v>
      </c>
      <c r="AU9114" s="27">
        <v>41545</v>
      </c>
    </row>
    <row r="9115" spans="1:47" x14ac:dyDescent="0.2">
      <c r="A9115">
        <v>9114</v>
      </c>
      <c r="B9115" t="s">
        <v>29364</v>
      </c>
      <c r="C9115" t="s">
        <v>1075</v>
      </c>
      <c r="D9115" t="s">
        <v>1110</v>
      </c>
      <c r="E9115" s="27">
        <v>41998</v>
      </c>
      <c r="F9115" t="s">
        <v>233</v>
      </c>
      <c r="G9115" s="27">
        <v>31895</v>
      </c>
      <c r="H9115">
        <v>28</v>
      </c>
      <c r="I9115" t="s">
        <v>244</v>
      </c>
      <c r="J9115" t="s">
        <v>245</v>
      </c>
      <c r="K9115">
        <v>0</v>
      </c>
      <c r="L9115">
        <v>4</v>
      </c>
      <c r="M9115">
        <v>0</v>
      </c>
      <c r="N9115">
        <v>0</v>
      </c>
      <c r="O9115">
        <v>0</v>
      </c>
      <c r="W9115" t="s">
        <v>237</v>
      </c>
      <c r="Y9115">
        <v>-1</v>
      </c>
      <c r="AB9115" t="s">
        <v>237</v>
      </c>
      <c r="AH9115">
        <v>0</v>
      </c>
      <c r="AN9115" t="s">
        <v>238</v>
      </c>
      <c r="AO9115">
        <v>2</v>
      </c>
      <c r="AP9115" t="s">
        <v>239</v>
      </c>
      <c r="AQ9115" s="27">
        <v>41998</v>
      </c>
      <c r="AR9115" t="s">
        <v>240</v>
      </c>
      <c r="AS9115">
        <v>4</v>
      </c>
      <c r="AT9115" t="s">
        <v>239</v>
      </c>
      <c r="AU9115" s="27">
        <v>41998</v>
      </c>
    </row>
    <row r="9116" spans="1:47" x14ac:dyDescent="0.2">
      <c r="A9116">
        <v>9115</v>
      </c>
      <c r="B9116" t="s">
        <v>29365</v>
      </c>
      <c r="C9116" t="s">
        <v>693</v>
      </c>
      <c r="D9116" t="s">
        <v>29366</v>
      </c>
      <c r="E9116" s="27">
        <v>41496</v>
      </c>
      <c r="F9116" t="s">
        <v>233</v>
      </c>
      <c r="G9116" s="27">
        <v>21222</v>
      </c>
      <c r="H9116">
        <v>58</v>
      </c>
      <c r="I9116" t="s">
        <v>234</v>
      </c>
      <c r="J9116" t="s">
        <v>245</v>
      </c>
      <c r="K9116">
        <v>0</v>
      </c>
      <c r="L9116">
        <v>7</v>
      </c>
      <c r="M9116">
        <v>0</v>
      </c>
      <c r="N9116">
        <v>0</v>
      </c>
      <c r="O9116">
        <v>7</v>
      </c>
      <c r="P9116">
        <v>-1</v>
      </c>
      <c r="Q9116" s="28">
        <v>41495.536111111112</v>
      </c>
      <c r="R9116" s="28">
        <v>41681.256249999999</v>
      </c>
      <c r="S9116" t="s">
        <v>29367</v>
      </c>
      <c r="T9116" s="27">
        <v>41495</v>
      </c>
      <c r="V9116">
        <v>1</v>
      </c>
      <c r="W9116" t="s">
        <v>32</v>
      </c>
      <c r="X9116" t="s">
        <v>261</v>
      </c>
      <c r="Y9116">
        <v>1</v>
      </c>
      <c r="AA9116" t="s">
        <v>29368</v>
      </c>
      <c r="AB9116" t="s">
        <v>36</v>
      </c>
      <c r="AC9116">
        <v>0</v>
      </c>
      <c r="AD9116" s="27">
        <v>41746</v>
      </c>
      <c r="AE9116" t="s">
        <v>1774</v>
      </c>
      <c r="AF9116" s="27">
        <v>41746</v>
      </c>
      <c r="AG9116" s="27">
        <v>41748</v>
      </c>
      <c r="AH9116">
        <v>0</v>
      </c>
      <c r="AN9116" t="s">
        <v>238</v>
      </c>
      <c r="AO9116">
        <v>3</v>
      </c>
      <c r="AP9116" t="s">
        <v>239</v>
      </c>
      <c r="AQ9116" s="27">
        <v>41496</v>
      </c>
      <c r="AR9116" t="s">
        <v>240</v>
      </c>
      <c r="AS9116">
        <v>7</v>
      </c>
      <c r="AT9116" t="s">
        <v>246</v>
      </c>
      <c r="AU9116" s="27">
        <v>41496</v>
      </c>
    </row>
    <row r="9117" spans="1:47" x14ac:dyDescent="0.2">
      <c r="A9117">
        <v>9116</v>
      </c>
      <c r="B9117" t="s">
        <v>29369</v>
      </c>
      <c r="C9117" t="s">
        <v>1070</v>
      </c>
      <c r="D9117" t="s">
        <v>29370</v>
      </c>
      <c r="E9117" s="27">
        <v>41694</v>
      </c>
      <c r="F9117" t="s">
        <v>233</v>
      </c>
      <c r="G9117" s="27">
        <v>23986</v>
      </c>
      <c r="H9117">
        <v>50</v>
      </c>
      <c r="I9117" t="s">
        <v>234</v>
      </c>
      <c r="J9117" t="s">
        <v>353</v>
      </c>
      <c r="K9117">
        <v>0</v>
      </c>
      <c r="L9117">
        <v>1</v>
      </c>
      <c r="M9117">
        <v>0</v>
      </c>
      <c r="N9117">
        <v>0</v>
      </c>
      <c r="O9117">
        <v>2</v>
      </c>
      <c r="P9117">
        <v>0</v>
      </c>
      <c r="Q9117" s="28">
        <v>41694.220833333333</v>
      </c>
      <c r="R9117" s="28">
        <v>41695.194444444445</v>
      </c>
      <c r="S9117" t="s">
        <v>29371</v>
      </c>
      <c r="T9117" s="27">
        <v>41694</v>
      </c>
      <c r="V9117">
        <v>0</v>
      </c>
      <c r="W9117" t="s">
        <v>36</v>
      </c>
      <c r="X9117" t="s">
        <v>780</v>
      </c>
      <c r="Y9117">
        <v>0</v>
      </c>
      <c r="AB9117" t="s">
        <v>237</v>
      </c>
      <c r="AH9117">
        <v>0</v>
      </c>
      <c r="AN9117" t="s">
        <v>238</v>
      </c>
      <c r="AO9117">
        <v>1</v>
      </c>
      <c r="AP9117" t="s">
        <v>239</v>
      </c>
      <c r="AQ9117" s="27">
        <v>41694</v>
      </c>
      <c r="AR9117" t="s">
        <v>240</v>
      </c>
      <c r="AS9117">
        <v>1</v>
      </c>
      <c r="AT9117" t="s">
        <v>239</v>
      </c>
      <c r="AU9117" s="27">
        <v>41694</v>
      </c>
    </row>
    <row r="9118" spans="1:47" x14ac:dyDescent="0.2">
      <c r="A9118">
        <v>9117</v>
      </c>
      <c r="B9118" t="s">
        <v>29372</v>
      </c>
      <c r="C9118" t="s">
        <v>243</v>
      </c>
      <c r="D9118" t="s">
        <v>29373</v>
      </c>
      <c r="E9118" s="27">
        <v>41945</v>
      </c>
      <c r="F9118" t="s">
        <v>233</v>
      </c>
      <c r="G9118" s="27">
        <v>33801</v>
      </c>
      <c r="H9118">
        <v>23</v>
      </c>
      <c r="I9118" t="s">
        <v>259</v>
      </c>
      <c r="J9118" t="s">
        <v>245</v>
      </c>
      <c r="K9118">
        <v>0</v>
      </c>
      <c r="L9118">
        <v>2</v>
      </c>
      <c r="M9118">
        <v>0</v>
      </c>
      <c r="N9118">
        <v>0</v>
      </c>
      <c r="O9118">
        <v>0</v>
      </c>
      <c r="P9118">
        <v>-1</v>
      </c>
      <c r="Q9118" s="28">
        <v>41944.504166666666</v>
      </c>
      <c r="R9118" s="28">
        <v>41945.378472222219</v>
      </c>
      <c r="S9118" t="s">
        <v>29374</v>
      </c>
      <c r="T9118" s="27">
        <v>41944</v>
      </c>
      <c r="V9118">
        <v>1</v>
      </c>
      <c r="W9118" t="s">
        <v>36</v>
      </c>
      <c r="X9118" t="s">
        <v>548</v>
      </c>
      <c r="Y9118">
        <v>0</v>
      </c>
      <c r="AB9118" t="s">
        <v>237</v>
      </c>
      <c r="AH9118">
        <v>0</v>
      </c>
      <c r="AN9118" t="s">
        <v>238</v>
      </c>
      <c r="AO9118">
        <v>3</v>
      </c>
      <c r="AP9118" t="s">
        <v>239</v>
      </c>
      <c r="AQ9118" s="27">
        <v>41945</v>
      </c>
      <c r="AR9118" t="s">
        <v>240</v>
      </c>
      <c r="AS9118">
        <v>2</v>
      </c>
      <c r="AT9118" t="s">
        <v>239</v>
      </c>
      <c r="AU9118" s="27">
        <v>41945</v>
      </c>
    </row>
    <row r="9119" spans="1:47" x14ac:dyDescent="0.2">
      <c r="A9119">
        <v>9118</v>
      </c>
      <c r="B9119" t="s">
        <v>29375</v>
      </c>
      <c r="C9119" t="s">
        <v>29376</v>
      </c>
      <c r="D9119" t="s">
        <v>2261</v>
      </c>
      <c r="E9119" s="27">
        <v>41846</v>
      </c>
      <c r="F9119" t="s">
        <v>233</v>
      </c>
      <c r="G9119" s="27">
        <v>31320</v>
      </c>
      <c r="H9119">
        <v>30</v>
      </c>
      <c r="I9119" t="s">
        <v>244</v>
      </c>
      <c r="J9119" t="s">
        <v>22</v>
      </c>
      <c r="K9119">
        <v>0</v>
      </c>
      <c r="L9119">
        <v>2</v>
      </c>
      <c r="M9119">
        <v>0</v>
      </c>
      <c r="N9119">
        <v>0</v>
      </c>
      <c r="O9119">
        <v>0</v>
      </c>
      <c r="P9119">
        <v>0</v>
      </c>
      <c r="Q9119" s="28">
        <v>41846.055555555555</v>
      </c>
      <c r="R9119" s="28">
        <v>41848.147222222222</v>
      </c>
      <c r="S9119" t="s">
        <v>29377</v>
      </c>
      <c r="T9119" s="27">
        <v>41846</v>
      </c>
      <c r="V9119">
        <v>0</v>
      </c>
      <c r="W9119" t="s">
        <v>32</v>
      </c>
      <c r="X9119" t="s">
        <v>254</v>
      </c>
      <c r="Y9119">
        <v>0</v>
      </c>
      <c r="AB9119" t="s">
        <v>237</v>
      </c>
      <c r="AH9119">
        <v>0</v>
      </c>
      <c r="AN9119" t="s">
        <v>238</v>
      </c>
      <c r="AO9119">
        <v>3</v>
      </c>
      <c r="AP9119" t="s">
        <v>239</v>
      </c>
      <c r="AQ9119" s="27">
        <v>41846</v>
      </c>
      <c r="AR9119" t="s">
        <v>240</v>
      </c>
      <c r="AS9119">
        <v>2</v>
      </c>
      <c r="AT9119" t="s">
        <v>239</v>
      </c>
      <c r="AU9119" s="27">
        <v>41846</v>
      </c>
    </row>
    <row r="9120" spans="1:47" x14ac:dyDescent="0.2">
      <c r="A9120">
        <v>9119</v>
      </c>
      <c r="B9120" t="s">
        <v>29378</v>
      </c>
      <c r="C9120" t="s">
        <v>29379</v>
      </c>
      <c r="D9120" t="s">
        <v>2610</v>
      </c>
      <c r="E9120" s="27">
        <v>41693</v>
      </c>
      <c r="F9120" t="s">
        <v>233</v>
      </c>
      <c r="G9120" s="27">
        <v>32774</v>
      </c>
      <c r="H9120">
        <v>26</v>
      </c>
      <c r="I9120" t="s">
        <v>244</v>
      </c>
      <c r="J9120" t="s">
        <v>250</v>
      </c>
      <c r="K9120">
        <v>0</v>
      </c>
      <c r="L9120">
        <v>7</v>
      </c>
      <c r="M9120">
        <v>1</v>
      </c>
      <c r="N9120">
        <v>1</v>
      </c>
      <c r="O9120">
        <v>11</v>
      </c>
      <c r="P9120">
        <v>-1</v>
      </c>
      <c r="Q9120" s="28">
        <v>41692.166666666664</v>
      </c>
      <c r="R9120" s="28">
        <v>41693.356249999997</v>
      </c>
      <c r="S9120" t="s">
        <v>29380</v>
      </c>
      <c r="T9120" s="27">
        <v>41692</v>
      </c>
      <c r="V9120">
        <v>1</v>
      </c>
      <c r="W9120" t="s">
        <v>32</v>
      </c>
      <c r="X9120" t="s">
        <v>459</v>
      </c>
      <c r="Y9120">
        <v>1</v>
      </c>
      <c r="AA9120" t="s">
        <v>29381</v>
      </c>
      <c r="AB9120" t="s">
        <v>36</v>
      </c>
      <c r="AC9120">
        <v>0</v>
      </c>
      <c r="AD9120" s="27">
        <v>41800</v>
      </c>
      <c r="AE9120" t="s">
        <v>29382</v>
      </c>
      <c r="AF9120" s="27">
        <v>41800</v>
      </c>
      <c r="AG9120" s="27">
        <v>41801</v>
      </c>
      <c r="AH9120">
        <v>0</v>
      </c>
      <c r="AN9120" t="s">
        <v>238</v>
      </c>
      <c r="AO9120">
        <v>4</v>
      </c>
      <c r="AP9120" t="s">
        <v>239</v>
      </c>
      <c r="AQ9120" s="27">
        <v>41693</v>
      </c>
      <c r="AR9120" t="s">
        <v>240</v>
      </c>
      <c r="AS9120">
        <v>7</v>
      </c>
      <c r="AT9120" t="s">
        <v>246</v>
      </c>
      <c r="AU9120" s="27">
        <v>41693</v>
      </c>
    </row>
    <row r="9121" spans="1:47" x14ac:dyDescent="0.2">
      <c r="A9121">
        <v>9120</v>
      </c>
      <c r="B9121" t="s">
        <v>29383</v>
      </c>
      <c r="C9121" t="s">
        <v>29384</v>
      </c>
      <c r="D9121" t="s">
        <v>5076</v>
      </c>
      <c r="E9121" s="27">
        <v>41675</v>
      </c>
      <c r="F9121" t="s">
        <v>233</v>
      </c>
      <c r="G9121" s="27">
        <v>35044</v>
      </c>
      <c r="H9121">
        <v>20</v>
      </c>
      <c r="I9121" t="s">
        <v>259</v>
      </c>
      <c r="J9121" t="s">
        <v>250</v>
      </c>
      <c r="K9121">
        <v>1</v>
      </c>
      <c r="L9121">
        <v>6</v>
      </c>
      <c r="M9121">
        <v>0</v>
      </c>
      <c r="N9121">
        <v>0</v>
      </c>
      <c r="O9121">
        <v>1</v>
      </c>
      <c r="P9121">
        <v>-20</v>
      </c>
      <c r="Q9121" s="28">
        <v>41655.352083333331</v>
      </c>
      <c r="R9121" s="28">
        <v>41658.089583333334</v>
      </c>
      <c r="S9121" t="s">
        <v>29385</v>
      </c>
      <c r="U9121" s="27">
        <v>41655</v>
      </c>
      <c r="V9121">
        <v>20</v>
      </c>
      <c r="W9121" t="s">
        <v>32</v>
      </c>
      <c r="X9121" t="s">
        <v>274</v>
      </c>
      <c r="Y9121">
        <v>0</v>
      </c>
      <c r="AB9121" t="s">
        <v>237</v>
      </c>
      <c r="AH9121">
        <v>0</v>
      </c>
      <c r="AN9121" t="s">
        <v>238</v>
      </c>
      <c r="AO9121">
        <v>8</v>
      </c>
      <c r="AP9121" t="s">
        <v>269</v>
      </c>
      <c r="AQ9121" s="27">
        <v>41675</v>
      </c>
      <c r="AR9121" t="s">
        <v>240</v>
      </c>
      <c r="AS9121">
        <v>6</v>
      </c>
      <c r="AT9121" t="s">
        <v>246</v>
      </c>
      <c r="AU9121" s="27">
        <v>41675</v>
      </c>
    </row>
    <row r="9122" spans="1:47" x14ac:dyDescent="0.2">
      <c r="A9122">
        <v>9121</v>
      </c>
      <c r="B9122" t="s">
        <v>29386</v>
      </c>
      <c r="C9122" t="s">
        <v>29387</v>
      </c>
      <c r="D9122" t="s">
        <v>5539</v>
      </c>
      <c r="E9122" s="27">
        <v>41751</v>
      </c>
      <c r="F9122" t="s">
        <v>294</v>
      </c>
      <c r="G9122" s="27">
        <v>29893</v>
      </c>
      <c r="H9122">
        <v>34</v>
      </c>
      <c r="I9122" t="s">
        <v>244</v>
      </c>
      <c r="J9122" t="s">
        <v>250</v>
      </c>
      <c r="K9122">
        <v>0</v>
      </c>
      <c r="L9122">
        <v>5</v>
      </c>
      <c r="M9122">
        <v>2</v>
      </c>
      <c r="N9122">
        <v>0</v>
      </c>
      <c r="O9122">
        <v>7</v>
      </c>
      <c r="P9122">
        <v>258</v>
      </c>
      <c r="Q9122" s="28">
        <v>42009.474305555559</v>
      </c>
      <c r="R9122" s="28">
        <v>42012.246527777781</v>
      </c>
      <c r="S9122" t="s">
        <v>29388</v>
      </c>
      <c r="U9122" s="27">
        <v>40843</v>
      </c>
      <c r="V9122">
        <v>908</v>
      </c>
      <c r="W9122" t="s">
        <v>32</v>
      </c>
      <c r="X9122" t="s">
        <v>274</v>
      </c>
      <c r="Y9122">
        <v>0</v>
      </c>
      <c r="AB9122" t="s">
        <v>237</v>
      </c>
      <c r="AH9122">
        <v>0</v>
      </c>
      <c r="AN9122" t="s">
        <v>238</v>
      </c>
      <c r="AO9122">
        <v>2</v>
      </c>
      <c r="AP9122" t="s">
        <v>239</v>
      </c>
      <c r="AQ9122" s="27">
        <v>41751</v>
      </c>
      <c r="AR9122" t="s">
        <v>240</v>
      </c>
      <c r="AS9122">
        <v>5</v>
      </c>
      <c r="AT9122" t="s">
        <v>246</v>
      </c>
      <c r="AU9122" s="27">
        <v>41751</v>
      </c>
    </row>
    <row r="9123" spans="1:47" x14ac:dyDescent="0.2">
      <c r="A9123">
        <v>9122</v>
      </c>
      <c r="B9123" t="s">
        <v>29389</v>
      </c>
      <c r="C9123" t="s">
        <v>29390</v>
      </c>
      <c r="D9123" t="s">
        <v>331</v>
      </c>
      <c r="E9123" s="27">
        <v>41922</v>
      </c>
      <c r="F9123" t="s">
        <v>233</v>
      </c>
      <c r="G9123" s="27">
        <v>34261</v>
      </c>
      <c r="H9123">
        <v>22</v>
      </c>
      <c r="I9123" t="s">
        <v>259</v>
      </c>
      <c r="J9123" t="s">
        <v>250</v>
      </c>
      <c r="K9123">
        <v>0</v>
      </c>
      <c r="L9123">
        <v>5</v>
      </c>
      <c r="M9123">
        <v>0</v>
      </c>
      <c r="N9123">
        <v>0</v>
      </c>
      <c r="O9123">
        <v>5</v>
      </c>
      <c r="P9123">
        <v>-1</v>
      </c>
      <c r="Q9123" s="28">
        <v>41921.538194444445</v>
      </c>
      <c r="R9123" s="28">
        <v>41922.478472222225</v>
      </c>
      <c r="S9123" t="s">
        <v>29391</v>
      </c>
      <c r="U9123" s="27">
        <v>41921</v>
      </c>
      <c r="V9123">
        <v>1</v>
      </c>
      <c r="W9123" t="s">
        <v>32</v>
      </c>
      <c r="X9123" t="s">
        <v>274</v>
      </c>
      <c r="Y9123">
        <v>0</v>
      </c>
      <c r="AB9123" t="s">
        <v>237</v>
      </c>
      <c r="AH9123">
        <v>0</v>
      </c>
      <c r="AN9123" t="s">
        <v>238</v>
      </c>
      <c r="AO9123">
        <v>5</v>
      </c>
      <c r="AP9123" t="s">
        <v>246</v>
      </c>
      <c r="AQ9123" s="27">
        <v>41922</v>
      </c>
      <c r="AR9123" t="s">
        <v>240</v>
      </c>
      <c r="AS9123">
        <v>5</v>
      </c>
      <c r="AT9123" t="s">
        <v>246</v>
      </c>
      <c r="AU9123" s="27">
        <v>41922</v>
      </c>
    </row>
    <row r="9124" spans="1:47" x14ac:dyDescent="0.2">
      <c r="A9124">
        <v>9123</v>
      </c>
      <c r="B9124" t="s">
        <v>29392</v>
      </c>
      <c r="C9124" t="s">
        <v>1584</v>
      </c>
      <c r="D9124" t="s">
        <v>1896</v>
      </c>
      <c r="E9124" s="27">
        <v>41382</v>
      </c>
      <c r="F9124" t="s">
        <v>233</v>
      </c>
      <c r="G9124" s="27">
        <v>28191</v>
      </c>
      <c r="H9124">
        <v>39</v>
      </c>
      <c r="I9124" t="s">
        <v>244</v>
      </c>
      <c r="J9124" t="s">
        <v>245</v>
      </c>
      <c r="K9124">
        <v>0</v>
      </c>
      <c r="L9124">
        <v>1</v>
      </c>
      <c r="M9124">
        <v>0</v>
      </c>
      <c r="N9124">
        <v>0</v>
      </c>
      <c r="O9124">
        <v>1</v>
      </c>
      <c r="P9124">
        <v>-48</v>
      </c>
      <c r="Q9124" s="28">
        <v>41334.355555555558</v>
      </c>
      <c r="R9124" s="28">
        <v>41335.258333333331</v>
      </c>
      <c r="S9124" t="s">
        <v>29393</v>
      </c>
      <c r="T9124" s="27">
        <v>41334</v>
      </c>
      <c r="V9124">
        <v>48</v>
      </c>
      <c r="W9124" t="s">
        <v>32</v>
      </c>
      <c r="X9124" t="s">
        <v>254</v>
      </c>
      <c r="Y9124">
        <v>0</v>
      </c>
      <c r="AB9124" t="s">
        <v>237</v>
      </c>
      <c r="AH9124">
        <v>0</v>
      </c>
      <c r="AN9124" t="s">
        <v>238</v>
      </c>
      <c r="AO9124">
        <v>1</v>
      </c>
      <c r="AP9124" t="s">
        <v>239</v>
      </c>
      <c r="AQ9124" s="27">
        <v>41382</v>
      </c>
      <c r="AR9124" t="s">
        <v>240</v>
      </c>
      <c r="AS9124">
        <v>1</v>
      </c>
      <c r="AT9124" t="s">
        <v>239</v>
      </c>
      <c r="AU9124" s="27">
        <v>41382</v>
      </c>
    </row>
    <row r="9125" spans="1:47" x14ac:dyDescent="0.2">
      <c r="A9125">
        <v>9124</v>
      </c>
      <c r="B9125" t="s">
        <v>29394</v>
      </c>
      <c r="C9125" t="s">
        <v>918</v>
      </c>
      <c r="D9125" t="s">
        <v>29395</v>
      </c>
      <c r="E9125" s="27">
        <v>41528</v>
      </c>
      <c r="F9125" t="s">
        <v>233</v>
      </c>
      <c r="G9125" s="27">
        <v>33390</v>
      </c>
      <c r="H9125">
        <v>24</v>
      </c>
      <c r="I9125" t="s">
        <v>259</v>
      </c>
      <c r="J9125" t="s">
        <v>353</v>
      </c>
      <c r="K9125">
        <v>0</v>
      </c>
      <c r="L9125">
        <v>5</v>
      </c>
      <c r="M9125">
        <v>0</v>
      </c>
      <c r="N9125">
        <v>0</v>
      </c>
      <c r="O9125">
        <v>0</v>
      </c>
      <c r="W9125" t="s">
        <v>237</v>
      </c>
      <c r="Y9125">
        <v>-1</v>
      </c>
      <c r="AB9125" t="s">
        <v>237</v>
      </c>
      <c r="AH9125">
        <v>0</v>
      </c>
      <c r="AN9125" t="s">
        <v>238</v>
      </c>
      <c r="AO9125">
        <v>4</v>
      </c>
      <c r="AP9125" t="s">
        <v>239</v>
      </c>
      <c r="AQ9125" s="27">
        <v>41528</v>
      </c>
      <c r="AR9125" t="s">
        <v>240</v>
      </c>
      <c r="AS9125">
        <v>5</v>
      </c>
      <c r="AT9125" t="s">
        <v>246</v>
      </c>
      <c r="AU9125" s="27">
        <v>41528</v>
      </c>
    </row>
    <row r="9126" spans="1:47" x14ac:dyDescent="0.2">
      <c r="A9126">
        <v>9125</v>
      </c>
      <c r="B9126" t="s">
        <v>29396</v>
      </c>
      <c r="C9126" t="s">
        <v>29397</v>
      </c>
      <c r="D9126" t="s">
        <v>2041</v>
      </c>
      <c r="E9126" s="27">
        <v>41495</v>
      </c>
      <c r="F9126" t="s">
        <v>233</v>
      </c>
      <c r="G9126" s="27">
        <v>23625</v>
      </c>
      <c r="H9126">
        <v>51</v>
      </c>
      <c r="I9126" t="s">
        <v>234</v>
      </c>
      <c r="J9126" t="s">
        <v>245</v>
      </c>
      <c r="K9126">
        <v>0</v>
      </c>
      <c r="L9126">
        <v>2</v>
      </c>
      <c r="M9126">
        <v>0</v>
      </c>
      <c r="N9126">
        <v>0</v>
      </c>
      <c r="O9126">
        <v>1</v>
      </c>
      <c r="P9126">
        <v>-1</v>
      </c>
      <c r="Q9126" s="28">
        <v>41494.206250000003</v>
      </c>
      <c r="R9126" s="28">
        <v>41496.181944444441</v>
      </c>
      <c r="S9126" t="s">
        <v>29398</v>
      </c>
      <c r="T9126" s="27">
        <v>41494</v>
      </c>
      <c r="V9126">
        <v>1</v>
      </c>
      <c r="W9126" t="s">
        <v>36</v>
      </c>
      <c r="X9126" t="s">
        <v>279</v>
      </c>
      <c r="Y9126">
        <v>1</v>
      </c>
      <c r="AA9126" t="s">
        <v>29399</v>
      </c>
      <c r="AB9126" t="s">
        <v>36</v>
      </c>
      <c r="AD9126" s="27">
        <v>41643</v>
      </c>
      <c r="AE9126" t="s">
        <v>279</v>
      </c>
      <c r="AH9126">
        <v>1</v>
      </c>
      <c r="AJ9126" t="s">
        <v>29399</v>
      </c>
      <c r="AK9126" t="s">
        <v>462</v>
      </c>
      <c r="AL9126" s="27">
        <v>41643</v>
      </c>
      <c r="AM9126" t="s">
        <v>279</v>
      </c>
      <c r="AN9126" t="s">
        <v>238</v>
      </c>
      <c r="AO9126">
        <v>1</v>
      </c>
      <c r="AP9126" t="s">
        <v>239</v>
      </c>
      <c r="AQ9126" s="27">
        <v>41495</v>
      </c>
      <c r="AR9126" t="s">
        <v>240</v>
      </c>
      <c r="AS9126">
        <v>2</v>
      </c>
      <c r="AT9126" t="s">
        <v>239</v>
      </c>
      <c r="AU9126" s="27">
        <v>41495</v>
      </c>
    </row>
    <row r="9127" spans="1:47" x14ac:dyDescent="0.2">
      <c r="A9127">
        <v>9126</v>
      </c>
      <c r="B9127" t="s">
        <v>29400</v>
      </c>
      <c r="C9127" t="s">
        <v>17801</v>
      </c>
      <c r="D9127" t="s">
        <v>29401</v>
      </c>
      <c r="E9127" s="27">
        <v>41295</v>
      </c>
      <c r="F9127" t="s">
        <v>233</v>
      </c>
      <c r="G9127" s="27">
        <v>31351</v>
      </c>
      <c r="H9127">
        <v>30</v>
      </c>
      <c r="I9127" t="s">
        <v>244</v>
      </c>
      <c r="J9127" t="s">
        <v>250</v>
      </c>
      <c r="K9127">
        <v>0</v>
      </c>
      <c r="L9127">
        <v>2</v>
      </c>
      <c r="M9127">
        <v>0</v>
      </c>
      <c r="N9127">
        <v>0</v>
      </c>
      <c r="O9127">
        <v>2</v>
      </c>
      <c r="P9127">
        <v>-1</v>
      </c>
      <c r="Q9127" s="28">
        <v>41294.21597222222</v>
      </c>
      <c r="R9127" s="28">
        <v>41312.396527777775</v>
      </c>
      <c r="S9127" t="s">
        <v>29402</v>
      </c>
      <c r="T9127" s="27">
        <v>41294</v>
      </c>
      <c r="V9127">
        <v>1</v>
      </c>
      <c r="W9127" t="s">
        <v>36</v>
      </c>
      <c r="X9127" t="s">
        <v>279</v>
      </c>
      <c r="Y9127">
        <v>0</v>
      </c>
      <c r="AB9127" t="s">
        <v>237</v>
      </c>
      <c r="AH9127">
        <v>0</v>
      </c>
      <c r="AN9127" t="s">
        <v>238</v>
      </c>
      <c r="AO9127">
        <v>2</v>
      </c>
      <c r="AP9127" t="s">
        <v>239</v>
      </c>
      <c r="AQ9127" s="27">
        <v>41295</v>
      </c>
      <c r="AR9127" t="s">
        <v>240</v>
      </c>
      <c r="AS9127">
        <v>2</v>
      </c>
      <c r="AT9127" t="s">
        <v>239</v>
      </c>
      <c r="AU9127" s="27">
        <v>41295</v>
      </c>
    </row>
    <row r="9128" spans="1:47" x14ac:dyDescent="0.2">
      <c r="A9128">
        <v>9127</v>
      </c>
      <c r="B9128" t="s">
        <v>29403</v>
      </c>
      <c r="C9128" t="s">
        <v>3946</v>
      </c>
      <c r="D9128" t="s">
        <v>3946</v>
      </c>
      <c r="E9128" s="27">
        <v>41651</v>
      </c>
      <c r="F9128" t="s">
        <v>233</v>
      </c>
      <c r="G9128" s="27">
        <v>27933</v>
      </c>
      <c r="H9128">
        <v>39</v>
      </c>
      <c r="I9128" t="s">
        <v>244</v>
      </c>
      <c r="J9128" t="s">
        <v>22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-1</v>
      </c>
      <c r="Q9128" s="28">
        <v>41650.227083333331</v>
      </c>
      <c r="R9128" s="28">
        <v>41653.38958333333</v>
      </c>
      <c r="S9128" t="s">
        <v>29404</v>
      </c>
      <c r="T9128" s="27">
        <v>41650</v>
      </c>
      <c r="V9128">
        <v>1</v>
      </c>
      <c r="W9128" t="s">
        <v>36</v>
      </c>
      <c r="X9128" t="s">
        <v>279</v>
      </c>
      <c r="Y9128">
        <v>1</v>
      </c>
      <c r="AA9128" t="s">
        <v>29405</v>
      </c>
      <c r="AB9128" t="s">
        <v>36</v>
      </c>
      <c r="AD9128" s="27">
        <v>42408</v>
      </c>
      <c r="AE9128" t="s">
        <v>412</v>
      </c>
      <c r="AH9128">
        <v>0</v>
      </c>
      <c r="AN9128" t="s">
        <v>238</v>
      </c>
      <c r="AO9128">
        <v>1</v>
      </c>
      <c r="AP9128" t="s">
        <v>239</v>
      </c>
      <c r="AQ9128" s="27">
        <v>41651</v>
      </c>
      <c r="AR9128" t="s">
        <v>240</v>
      </c>
      <c r="AS9128">
        <v>1</v>
      </c>
      <c r="AT9128" t="s">
        <v>239</v>
      </c>
      <c r="AU9128" s="27">
        <v>41651</v>
      </c>
    </row>
    <row r="9129" spans="1:47" x14ac:dyDescent="0.2">
      <c r="A9129">
        <v>9128</v>
      </c>
      <c r="B9129" t="s">
        <v>29406</v>
      </c>
      <c r="C9129" t="s">
        <v>693</v>
      </c>
      <c r="D9129" t="s">
        <v>29407</v>
      </c>
      <c r="E9129" s="27">
        <v>41703</v>
      </c>
      <c r="F9129" t="s">
        <v>233</v>
      </c>
      <c r="G9129" s="27">
        <v>32828</v>
      </c>
      <c r="H9129">
        <v>26</v>
      </c>
      <c r="I9129" t="s">
        <v>244</v>
      </c>
      <c r="J9129" t="s">
        <v>245</v>
      </c>
      <c r="K9129">
        <v>1</v>
      </c>
      <c r="L9129">
        <v>9</v>
      </c>
      <c r="M9129">
        <v>0</v>
      </c>
      <c r="N9129">
        <v>0</v>
      </c>
      <c r="O9129">
        <v>9</v>
      </c>
      <c r="P9129">
        <v>-84</v>
      </c>
      <c r="Q9129" s="28">
        <v>41619.131249999999</v>
      </c>
      <c r="R9129" s="28">
        <v>41669.45208333333</v>
      </c>
      <c r="S9129" t="s">
        <v>29408</v>
      </c>
      <c r="U9129" s="27">
        <v>41619</v>
      </c>
      <c r="V9129">
        <v>84</v>
      </c>
      <c r="W9129" t="s">
        <v>32</v>
      </c>
      <c r="X9129" t="s">
        <v>274</v>
      </c>
      <c r="Y9129">
        <v>1</v>
      </c>
      <c r="AA9129" t="s">
        <v>29409</v>
      </c>
      <c r="AB9129" t="s">
        <v>36</v>
      </c>
      <c r="AC9129">
        <v>0</v>
      </c>
      <c r="AD9129" s="27">
        <v>41856</v>
      </c>
      <c r="AE9129" t="s">
        <v>1435</v>
      </c>
      <c r="AF9129" s="27">
        <v>41856</v>
      </c>
      <c r="AG9129" s="27">
        <v>41926</v>
      </c>
      <c r="AH9129">
        <v>0</v>
      </c>
      <c r="AN9129" t="s">
        <v>238</v>
      </c>
      <c r="AO9129">
        <v>9</v>
      </c>
      <c r="AP9129" t="s">
        <v>269</v>
      </c>
      <c r="AQ9129" s="27">
        <v>41703</v>
      </c>
      <c r="AR9129" t="s">
        <v>240</v>
      </c>
      <c r="AS9129">
        <v>9</v>
      </c>
      <c r="AT9129" t="s">
        <v>269</v>
      </c>
      <c r="AU9129" s="27">
        <v>41703</v>
      </c>
    </row>
    <row r="9130" spans="1:47" x14ac:dyDescent="0.2">
      <c r="A9130">
        <v>9129</v>
      </c>
      <c r="B9130" t="s">
        <v>29410</v>
      </c>
      <c r="C9130" t="s">
        <v>29411</v>
      </c>
      <c r="D9130" t="s">
        <v>2846</v>
      </c>
      <c r="E9130" s="27">
        <v>41370</v>
      </c>
      <c r="F9130" t="s">
        <v>233</v>
      </c>
      <c r="G9130" s="27">
        <v>32840</v>
      </c>
      <c r="H9130">
        <v>26</v>
      </c>
      <c r="I9130" t="s">
        <v>244</v>
      </c>
      <c r="J9130" t="s">
        <v>250</v>
      </c>
      <c r="K9130">
        <v>0</v>
      </c>
      <c r="L9130">
        <v>6</v>
      </c>
      <c r="M9130">
        <v>0</v>
      </c>
      <c r="N9130">
        <v>0</v>
      </c>
      <c r="O9130">
        <v>2</v>
      </c>
      <c r="P9130">
        <v>-1</v>
      </c>
      <c r="Q9130" s="28">
        <v>41369.049305555556</v>
      </c>
      <c r="R9130" s="28">
        <v>41402.347916666666</v>
      </c>
      <c r="S9130" t="s">
        <v>29412</v>
      </c>
      <c r="T9130" s="27">
        <v>41369</v>
      </c>
      <c r="V9130">
        <v>1</v>
      </c>
      <c r="W9130" t="s">
        <v>32</v>
      </c>
      <c r="X9130" t="s">
        <v>2976</v>
      </c>
      <c r="Y9130">
        <v>0</v>
      </c>
      <c r="AB9130" t="s">
        <v>237</v>
      </c>
      <c r="AH9130">
        <v>0</v>
      </c>
      <c r="AN9130" t="s">
        <v>238</v>
      </c>
      <c r="AO9130">
        <v>4</v>
      </c>
      <c r="AP9130" t="s">
        <v>239</v>
      </c>
      <c r="AQ9130" s="27">
        <v>41370</v>
      </c>
      <c r="AR9130" t="s">
        <v>240</v>
      </c>
      <c r="AS9130">
        <v>6</v>
      </c>
      <c r="AT9130" t="s">
        <v>246</v>
      </c>
      <c r="AU9130" s="27">
        <v>41370</v>
      </c>
    </row>
    <row r="9131" spans="1:47" x14ac:dyDescent="0.2">
      <c r="A9131">
        <v>9130</v>
      </c>
      <c r="B9131" t="s">
        <v>29413</v>
      </c>
      <c r="C9131" t="s">
        <v>2670</v>
      </c>
      <c r="D9131" t="s">
        <v>29414</v>
      </c>
      <c r="E9131" s="27">
        <v>41653</v>
      </c>
      <c r="F9131" t="s">
        <v>233</v>
      </c>
      <c r="G9131" s="27">
        <v>29604</v>
      </c>
      <c r="H9131">
        <v>35</v>
      </c>
      <c r="I9131" t="s">
        <v>244</v>
      </c>
      <c r="J9131" t="s">
        <v>250</v>
      </c>
      <c r="K9131">
        <v>1</v>
      </c>
      <c r="L9131">
        <v>9</v>
      </c>
      <c r="M9131">
        <v>0</v>
      </c>
      <c r="N9131">
        <v>0</v>
      </c>
      <c r="O9131">
        <v>13</v>
      </c>
      <c r="P9131">
        <v>-188</v>
      </c>
      <c r="Q9131" s="28">
        <v>41465.081944444442</v>
      </c>
      <c r="R9131" s="28">
        <v>41599.468055555553</v>
      </c>
      <c r="S9131" t="s">
        <v>29415</v>
      </c>
      <c r="T9131" s="27">
        <v>41465</v>
      </c>
      <c r="V9131">
        <v>188</v>
      </c>
      <c r="W9131" t="s">
        <v>32</v>
      </c>
      <c r="X9131" t="s">
        <v>555</v>
      </c>
      <c r="Y9131">
        <v>1</v>
      </c>
      <c r="AA9131" t="s">
        <v>29416</v>
      </c>
      <c r="AB9131" t="s">
        <v>32</v>
      </c>
      <c r="AC9131">
        <v>0</v>
      </c>
      <c r="AD9131" s="27">
        <v>42066</v>
      </c>
      <c r="AE9131" t="s">
        <v>555</v>
      </c>
      <c r="AF9131" s="27">
        <v>42066</v>
      </c>
      <c r="AG9131" s="27">
        <v>42234</v>
      </c>
      <c r="AH9131">
        <v>0</v>
      </c>
      <c r="AN9131" t="s">
        <v>238</v>
      </c>
      <c r="AO9131">
        <v>5</v>
      </c>
      <c r="AP9131" t="s">
        <v>246</v>
      </c>
      <c r="AQ9131" s="27">
        <v>41653</v>
      </c>
      <c r="AR9131" t="s">
        <v>240</v>
      </c>
      <c r="AS9131">
        <v>9</v>
      </c>
      <c r="AT9131" t="s">
        <v>269</v>
      </c>
      <c r="AU9131" s="27">
        <v>41653</v>
      </c>
    </row>
    <row r="9132" spans="1:47" x14ac:dyDescent="0.2">
      <c r="A9132">
        <v>9131</v>
      </c>
      <c r="B9132" t="s">
        <v>29417</v>
      </c>
      <c r="C9132" t="s">
        <v>29418</v>
      </c>
      <c r="D9132" t="s">
        <v>29419</v>
      </c>
      <c r="E9132" s="27">
        <v>41568</v>
      </c>
      <c r="F9132" t="s">
        <v>233</v>
      </c>
      <c r="G9132" s="27">
        <v>34929</v>
      </c>
      <c r="H9132">
        <v>20</v>
      </c>
      <c r="I9132" t="s">
        <v>259</v>
      </c>
      <c r="J9132" t="s">
        <v>22</v>
      </c>
      <c r="K9132">
        <v>0</v>
      </c>
      <c r="L9132">
        <v>5</v>
      </c>
      <c r="M9132">
        <v>0</v>
      </c>
      <c r="N9132">
        <v>0</v>
      </c>
      <c r="O9132">
        <v>0</v>
      </c>
      <c r="P9132">
        <v>-1</v>
      </c>
      <c r="Q9132" s="28">
        <v>41567.434027777781</v>
      </c>
      <c r="R9132" s="28">
        <v>41568.327777777777</v>
      </c>
      <c r="S9132" t="s">
        <v>29420</v>
      </c>
      <c r="T9132" s="27">
        <v>41567</v>
      </c>
      <c r="V9132">
        <v>1</v>
      </c>
      <c r="W9132" t="s">
        <v>36</v>
      </c>
      <c r="X9132" t="s">
        <v>279</v>
      </c>
      <c r="Y9132">
        <v>0</v>
      </c>
      <c r="AB9132" t="s">
        <v>237</v>
      </c>
      <c r="AH9132">
        <v>0</v>
      </c>
      <c r="AN9132" t="s">
        <v>238</v>
      </c>
      <c r="AO9132">
        <v>6</v>
      </c>
      <c r="AP9132" t="s">
        <v>246</v>
      </c>
      <c r="AQ9132" s="27">
        <v>41568</v>
      </c>
      <c r="AR9132" t="s">
        <v>240</v>
      </c>
      <c r="AS9132">
        <v>5</v>
      </c>
      <c r="AT9132" t="s">
        <v>246</v>
      </c>
      <c r="AU9132" s="27">
        <v>41568</v>
      </c>
    </row>
    <row r="9133" spans="1:47" x14ac:dyDescent="0.2">
      <c r="A9133">
        <v>9132</v>
      </c>
      <c r="B9133" t="s">
        <v>29421</v>
      </c>
      <c r="C9133" t="s">
        <v>9126</v>
      </c>
      <c r="D9133" t="s">
        <v>29422</v>
      </c>
      <c r="E9133" s="27">
        <v>41666</v>
      </c>
      <c r="F9133" t="s">
        <v>294</v>
      </c>
      <c r="G9133" s="27">
        <v>23700</v>
      </c>
      <c r="H9133">
        <v>51</v>
      </c>
      <c r="I9133" t="s">
        <v>234</v>
      </c>
      <c r="J9133" t="s">
        <v>245</v>
      </c>
      <c r="K9133">
        <v>0</v>
      </c>
      <c r="L9133">
        <v>5</v>
      </c>
      <c r="M9133">
        <v>0</v>
      </c>
      <c r="N9133">
        <v>0</v>
      </c>
      <c r="O9133">
        <v>7</v>
      </c>
      <c r="P9133">
        <v>-157</v>
      </c>
      <c r="Q9133" s="28">
        <v>41509.163194444445</v>
      </c>
      <c r="R9133" s="28">
        <v>41655.4375</v>
      </c>
      <c r="S9133" t="s">
        <v>29423</v>
      </c>
      <c r="T9133" s="27">
        <v>41509</v>
      </c>
      <c r="V9133">
        <v>157</v>
      </c>
      <c r="W9133" t="s">
        <v>32</v>
      </c>
      <c r="X9133" t="s">
        <v>1089</v>
      </c>
      <c r="Y9133">
        <v>0</v>
      </c>
      <c r="AB9133" t="s">
        <v>237</v>
      </c>
      <c r="AH9133">
        <v>0</v>
      </c>
      <c r="AN9133" t="s">
        <v>238</v>
      </c>
      <c r="AO9133">
        <v>2</v>
      </c>
      <c r="AP9133" t="s">
        <v>239</v>
      </c>
      <c r="AQ9133" s="27">
        <v>41666</v>
      </c>
      <c r="AR9133" t="s">
        <v>240</v>
      </c>
      <c r="AS9133">
        <v>5</v>
      </c>
      <c r="AT9133" t="s">
        <v>246</v>
      </c>
      <c r="AU9133" s="27">
        <v>41666</v>
      </c>
    </row>
    <row r="9134" spans="1:47" x14ac:dyDescent="0.2">
      <c r="A9134">
        <v>9133</v>
      </c>
      <c r="B9134" t="s">
        <v>29424</v>
      </c>
      <c r="C9134" t="s">
        <v>5523</v>
      </c>
      <c r="D9134" t="s">
        <v>29425</v>
      </c>
      <c r="E9134" s="27">
        <v>41330</v>
      </c>
      <c r="F9134" t="s">
        <v>294</v>
      </c>
      <c r="G9134" s="27">
        <v>32763</v>
      </c>
      <c r="H9134">
        <v>26</v>
      </c>
      <c r="I9134" t="s">
        <v>244</v>
      </c>
      <c r="J9134" t="s">
        <v>245</v>
      </c>
      <c r="K9134">
        <v>0</v>
      </c>
      <c r="L9134">
        <v>5</v>
      </c>
      <c r="M9134">
        <v>0</v>
      </c>
      <c r="N9134">
        <v>0</v>
      </c>
      <c r="O9134">
        <v>0</v>
      </c>
      <c r="P9134">
        <v>-4</v>
      </c>
      <c r="Q9134" s="28">
        <v>41326.477777777778</v>
      </c>
      <c r="R9134" s="28">
        <v>41327.07708333333</v>
      </c>
      <c r="S9134" t="s">
        <v>29426</v>
      </c>
      <c r="T9134" s="27">
        <v>41326</v>
      </c>
      <c r="V9134">
        <v>4</v>
      </c>
      <c r="W9134" t="s">
        <v>32</v>
      </c>
      <c r="X9134" t="s">
        <v>261</v>
      </c>
      <c r="Y9134">
        <v>0</v>
      </c>
      <c r="AB9134" t="s">
        <v>237</v>
      </c>
      <c r="AH9134">
        <v>0</v>
      </c>
      <c r="AN9134" t="s">
        <v>238</v>
      </c>
      <c r="AO9134">
        <v>4</v>
      </c>
      <c r="AP9134" t="s">
        <v>239</v>
      </c>
      <c r="AQ9134" s="27">
        <v>41330</v>
      </c>
      <c r="AR9134" t="s">
        <v>240</v>
      </c>
      <c r="AS9134">
        <v>5</v>
      </c>
      <c r="AT9134" t="s">
        <v>246</v>
      </c>
      <c r="AU9134" s="27">
        <v>41330</v>
      </c>
    </row>
    <row r="9135" spans="1:47" x14ac:dyDescent="0.2">
      <c r="A9135">
        <v>9134</v>
      </c>
      <c r="B9135" t="s">
        <v>29427</v>
      </c>
      <c r="C9135" t="s">
        <v>29428</v>
      </c>
      <c r="D9135" t="s">
        <v>2014</v>
      </c>
      <c r="E9135" s="27">
        <v>41824</v>
      </c>
      <c r="F9135" t="s">
        <v>233</v>
      </c>
      <c r="G9135" s="27">
        <v>19024</v>
      </c>
      <c r="H9135">
        <v>64</v>
      </c>
      <c r="I9135" t="s">
        <v>234</v>
      </c>
      <c r="J9135" t="s">
        <v>22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-1</v>
      </c>
      <c r="Q9135" s="28">
        <v>41823.063194444447</v>
      </c>
      <c r="R9135" s="28">
        <v>41824.329861111109</v>
      </c>
      <c r="S9135" t="s">
        <v>29429</v>
      </c>
      <c r="T9135" s="27">
        <v>41823</v>
      </c>
      <c r="V9135">
        <v>1</v>
      </c>
      <c r="W9135" t="s">
        <v>36</v>
      </c>
      <c r="X9135" t="s">
        <v>279</v>
      </c>
      <c r="Y9135">
        <v>0</v>
      </c>
      <c r="AB9135" t="s">
        <v>237</v>
      </c>
      <c r="AH9135">
        <v>0</v>
      </c>
      <c r="AN9135" t="s">
        <v>238</v>
      </c>
      <c r="AO9135">
        <v>1</v>
      </c>
      <c r="AP9135" t="s">
        <v>239</v>
      </c>
      <c r="AQ9135" s="27">
        <v>41824</v>
      </c>
      <c r="AR9135" t="s">
        <v>240</v>
      </c>
      <c r="AS9135">
        <v>1</v>
      </c>
      <c r="AT9135" t="s">
        <v>239</v>
      </c>
      <c r="AU9135" s="27">
        <v>41824</v>
      </c>
    </row>
    <row r="9136" spans="1:47" x14ac:dyDescent="0.2">
      <c r="A9136">
        <v>9135</v>
      </c>
      <c r="B9136" t="s">
        <v>29430</v>
      </c>
      <c r="C9136" t="s">
        <v>4055</v>
      </c>
      <c r="D9136" t="s">
        <v>3312</v>
      </c>
      <c r="E9136" s="27">
        <v>41925</v>
      </c>
      <c r="F9136" t="s">
        <v>294</v>
      </c>
      <c r="G9136" s="27">
        <v>30516</v>
      </c>
      <c r="H9136">
        <v>32</v>
      </c>
      <c r="I9136" t="s">
        <v>244</v>
      </c>
      <c r="J9136" t="s">
        <v>353</v>
      </c>
      <c r="K9136">
        <v>0</v>
      </c>
      <c r="L9136">
        <v>3</v>
      </c>
      <c r="M9136">
        <v>0</v>
      </c>
      <c r="N9136">
        <v>0</v>
      </c>
      <c r="O9136">
        <v>1</v>
      </c>
      <c r="P9136">
        <v>-1</v>
      </c>
      <c r="Q9136" s="28">
        <v>41924.482638888891</v>
      </c>
      <c r="R9136" s="28">
        <v>41925.359027777777</v>
      </c>
      <c r="S9136" t="s">
        <v>29431</v>
      </c>
      <c r="T9136" s="27">
        <v>41924</v>
      </c>
      <c r="V9136">
        <v>1</v>
      </c>
      <c r="W9136" t="s">
        <v>36</v>
      </c>
      <c r="X9136" t="s">
        <v>279</v>
      </c>
      <c r="Y9136">
        <v>0</v>
      </c>
      <c r="AB9136" t="s">
        <v>237</v>
      </c>
      <c r="AH9136">
        <v>0</v>
      </c>
      <c r="AN9136" t="s">
        <v>238</v>
      </c>
      <c r="AO9136">
        <v>2</v>
      </c>
      <c r="AP9136" t="s">
        <v>239</v>
      </c>
      <c r="AQ9136" s="27">
        <v>41925</v>
      </c>
      <c r="AR9136" t="s">
        <v>240</v>
      </c>
      <c r="AS9136">
        <v>3</v>
      </c>
      <c r="AT9136" t="s">
        <v>239</v>
      </c>
      <c r="AU9136" s="27">
        <v>41925</v>
      </c>
    </row>
    <row r="9137" spans="1:47" x14ac:dyDescent="0.2">
      <c r="A9137">
        <v>9136</v>
      </c>
      <c r="B9137" t="s">
        <v>29432</v>
      </c>
      <c r="C9137" t="s">
        <v>825</v>
      </c>
      <c r="D9137" t="s">
        <v>400</v>
      </c>
      <c r="E9137" s="27">
        <v>41360</v>
      </c>
      <c r="F9137" t="s">
        <v>233</v>
      </c>
      <c r="G9137" s="27">
        <v>32707</v>
      </c>
      <c r="H9137">
        <v>26</v>
      </c>
      <c r="I9137" t="s">
        <v>244</v>
      </c>
      <c r="J9137" t="s">
        <v>250</v>
      </c>
      <c r="K9137">
        <v>0</v>
      </c>
      <c r="L9137">
        <v>4</v>
      </c>
      <c r="M9137">
        <v>0</v>
      </c>
      <c r="N9137">
        <v>0</v>
      </c>
      <c r="O9137">
        <v>5</v>
      </c>
      <c r="P9137">
        <v>-1</v>
      </c>
      <c r="Q9137" s="28">
        <v>41359.252083333333</v>
      </c>
      <c r="R9137" s="28">
        <v>41362.205555555556</v>
      </c>
      <c r="S9137" t="s">
        <v>29433</v>
      </c>
      <c r="T9137" s="27">
        <v>41359</v>
      </c>
      <c r="V9137">
        <v>1</v>
      </c>
      <c r="W9137" t="s">
        <v>32</v>
      </c>
      <c r="X9137" t="s">
        <v>806</v>
      </c>
      <c r="Y9137">
        <v>0</v>
      </c>
      <c r="AB9137" t="s">
        <v>237</v>
      </c>
      <c r="AH9137">
        <v>0</v>
      </c>
      <c r="AN9137" t="s">
        <v>238</v>
      </c>
      <c r="AO9137">
        <v>3</v>
      </c>
      <c r="AP9137" t="s">
        <v>239</v>
      </c>
      <c r="AQ9137" s="27">
        <v>41360</v>
      </c>
      <c r="AR9137" t="s">
        <v>240</v>
      </c>
      <c r="AS9137">
        <v>4</v>
      </c>
      <c r="AT9137" t="s">
        <v>239</v>
      </c>
      <c r="AU9137" s="27">
        <v>41360</v>
      </c>
    </row>
    <row r="9138" spans="1:47" x14ac:dyDescent="0.2">
      <c r="A9138">
        <v>9137</v>
      </c>
      <c r="B9138" t="s">
        <v>29434</v>
      </c>
      <c r="C9138" t="s">
        <v>29435</v>
      </c>
      <c r="D9138" t="s">
        <v>381</v>
      </c>
      <c r="E9138" s="27">
        <v>41922</v>
      </c>
      <c r="F9138" t="s">
        <v>233</v>
      </c>
      <c r="G9138" s="27">
        <v>32764</v>
      </c>
      <c r="H9138">
        <v>26</v>
      </c>
      <c r="I9138" t="s">
        <v>244</v>
      </c>
      <c r="J9138" t="s">
        <v>250</v>
      </c>
      <c r="K9138">
        <v>0</v>
      </c>
      <c r="L9138">
        <v>3</v>
      </c>
      <c r="M9138">
        <v>0</v>
      </c>
      <c r="N9138">
        <v>0</v>
      </c>
      <c r="O9138">
        <v>1</v>
      </c>
      <c r="P9138">
        <v>-1</v>
      </c>
      <c r="Q9138" s="28">
        <v>41921.378472222219</v>
      </c>
      <c r="R9138" s="28">
        <v>41922.377083333333</v>
      </c>
      <c r="S9138" t="s">
        <v>29436</v>
      </c>
      <c r="T9138" s="27">
        <v>41921</v>
      </c>
      <c r="V9138">
        <v>1</v>
      </c>
      <c r="W9138" t="s">
        <v>32</v>
      </c>
      <c r="X9138" t="s">
        <v>359</v>
      </c>
      <c r="Y9138">
        <v>0</v>
      </c>
      <c r="AB9138" t="s">
        <v>237</v>
      </c>
      <c r="AH9138">
        <v>0</v>
      </c>
      <c r="AN9138" t="s">
        <v>238</v>
      </c>
      <c r="AO9138">
        <v>3</v>
      </c>
      <c r="AP9138" t="s">
        <v>239</v>
      </c>
      <c r="AQ9138" s="27">
        <v>41922</v>
      </c>
      <c r="AR9138" t="s">
        <v>240</v>
      </c>
      <c r="AS9138">
        <v>3</v>
      </c>
      <c r="AT9138" t="s">
        <v>239</v>
      </c>
      <c r="AU9138" s="27">
        <v>41922</v>
      </c>
    </row>
    <row r="9139" spans="1:47" x14ac:dyDescent="0.2">
      <c r="A9139">
        <v>9138</v>
      </c>
      <c r="B9139" t="s">
        <v>29437</v>
      </c>
      <c r="C9139" t="s">
        <v>11576</v>
      </c>
      <c r="D9139" t="s">
        <v>629</v>
      </c>
      <c r="E9139" s="27">
        <v>41957</v>
      </c>
      <c r="F9139" t="s">
        <v>233</v>
      </c>
      <c r="G9139" s="27">
        <v>32814</v>
      </c>
      <c r="H9139">
        <v>26</v>
      </c>
      <c r="I9139" t="s">
        <v>244</v>
      </c>
      <c r="J9139" t="s">
        <v>245</v>
      </c>
      <c r="K9139">
        <v>0</v>
      </c>
      <c r="L9139">
        <v>3</v>
      </c>
      <c r="M9139">
        <v>0</v>
      </c>
      <c r="N9139">
        <v>0</v>
      </c>
      <c r="O9139">
        <v>0</v>
      </c>
      <c r="P9139">
        <v>-1</v>
      </c>
      <c r="Q9139" s="28">
        <v>41956.25</v>
      </c>
      <c r="R9139" s="28">
        <v>41958.173611111109</v>
      </c>
      <c r="S9139" t="s">
        <v>29438</v>
      </c>
      <c r="T9139" s="27">
        <v>41956</v>
      </c>
      <c r="V9139">
        <v>1</v>
      </c>
      <c r="W9139" t="s">
        <v>32</v>
      </c>
      <c r="X9139" t="s">
        <v>588</v>
      </c>
      <c r="Y9139">
        <v>0</v>
      </c>
      <c r="AB9139" t="s">
        <v>237</v>
      </c>
      <c r="AH9139">
        <v>0</v>
      </c>
      <c r="AN9139" t="s">
        <v>238</v>
      </c>
      <c r="AO9139">
        <v>3</v>
      </c>
      <c r="AP9139" t="s">
        <v>239</v>
      </c>
      <c r="AQ9139" s="27">
        <v>41957</v>
      </c>
      <c r="AR9139" t="s">
        <v>240</v>
      </c>
      <c r="AS9139">
        <v>3</v>
      </c>
      <c r="AT9139" t="s">
        <v>239</v>
      </c>
      <c r="AU9139" s="27">
        <v>41957</v>
      </c>
    </row>
    <row r="9140" spans="1:47" x14ac:dyDescent="0.2">
      <c r="A9140">
        <v>9139</v>
      </c>
      <c r="B9140" t="s">
        <v>29439</v>
      </c>
      <c r="C9140" t="s">
        <v>693</v>
      </c>
      <c r="D9140" t="s">
        <v>29440</v>
      </c>
      <c r="E9140" s="27">
        <v>41934</v>
      </c>
      <c r="F9140" t="s">
        <v>233</v>
      </c>
      <c r="G9140" s="27">
        <v>25678</v>
      </c>
      <c r="H9140">
        <v>45</v>
      </c>
      <c r="I9140" t="s">
        <v>234</v>
      </c>
      <c r="J9140" t="s">
        <v>245</v>
      </c>
      <c r="K9140">
        <v>0</v>
      </c>
      <c r="L9140">
        <v>6</v>
      </c>
      <c r="M9140">
        <v>0</v>
      </c>
      <c r="N9140">
        <v>0</v>
      </c>
      <c r="O9140">
        <v>7</v>
      </c>
      <c r="P9140">
        <v>0</v>
      </c>
      <c r="Q9140" s="28">
        <v>41934.188888888886</v>
      </c>
      <c r="R9140" s="28">
        <v>41934.367361111108</v>
      </c>
      <c r="S9140" t="s">
        <v>29441</v>
      </c>
      <c r="T9140" s="27">
        <v>41934</v>
      </c>
      <c r="V9140">
        <v>0</v>
      </c>
      <c r="W9140" t="s">
        <v>32</v>
      </c>
      <c r="X9140" t="s">
        <v>261</v>
      </c>
      <c r="Y9140">
        <v>0</v>
      </c>
      <c r="AB9140" t="s">
        <v>237</v>
      </c>
      <c r="AH9140">
        <v>0</v>
      </c>
      <c r="AN9140" t="s">
        <v>238</v>
      </c>
      <c r="AO9140">
        <v>1</v>
      </c>
      <c r="AP9140" t="s">
        <v>239</v>
      </c>
      <c r="AQ9140" s="27">
        <v>41934</v>
      </c>
      <c r="AR9140" t="s">
        <v>240</v>
      </c>
      <c r="AS9140">
        <v>6</v>
      </c>
      <c r="AT9140" t="s">
        <v>246</v>
      </c>
      <c r="AU9140" s="27">
        <v>41934</v>
      </c>
    </row>
    <row r="9141" spans="1:47" x14ac:dyDescent="0.2">
      <c r="A9141">
        <v>9140</v>
      </c>
      <c r="B9141" t="s">
        <v>29442</v>
      </c>
      <c r="C9141" t="s">
        <v>29443</v>
      </c>
      <c r="D9141" t="s">
        <v>689</v>
      </c>
      <c r="E9141" s="27">
        <v>41745</v>
      </c>
      <c r="F9141" t="s">
        <v>233</v>
      </c>
      <c r="G9141" s="27">
        <v>34253</v>
      </c>
      <c r="H9141">
        <v>22</v>
      </c>
      <c r="I9141" t="s">
        <v>259</v>
      </c>
      <c r="J9141" t="s">
        <v>250</v>
      </c>
      <c r="K9141">
        <v>0</v>
      </c>
      <c r="L9141">
        <v>3</v>
      </c>
      <c r="M9141">
        <v>0</v>
      </c>
      <c r="N9141">
        <v>0</v>
      </c>
      <c r="O9141">
        <v>0</v>
      </c>
      <c r="P9141">
        <v>-1</v>
      </c>
      <c r="Q9141" s="28">
        <v>41744.368055555555</v>
      </c>
      <c r="R9141" s="28">
        <v>41745.378472222219</v>
      </c>
      <c r="S9141" t="s">
        <v>29444</v>
      </c>
      <c r="T9141" s="27">
        <v>41744</v>
      </c>
      <c r="V9141">
        <v>1</v>
      </c>
      <c r="W9141" t="s">
        <v>36</v>
      </c>
      <c r="X9141" t="s">
        <v>279</v>
      </c>
      <c r="Y9141">
        <v>0</v>
      </c>
      <c r="AB9141" t="s">
        <v>237</v>
      </c>
      <c r="AH9141">
        <v>0</v>
      </c>
      <c r="AN9141" t="s">
        <v>238</v>
      </c>
      <c r="AO9141">
        <v>4</v>
      </c>
      <c r="AP9141" t="s">
        <v>239</v>
      </c>
      <c r="AQ9141" s="27">
        <v>41745</v>
      </c>
      <c r="AR9141" t="s">
        <v>240</v>
      </c>
      <c r="AS9141">
        <v>3</v>
      </c>
      <c r="AT9141" t="s">
        <v>239</v>
      </c>
      <c r="AU9141" s="27">
        <v>41745</v>
      </c>
    </row>
    <row r="9142" spans="1:47" x14ac:dyDescent="0.2">
      <c r="A9142">
        <v>9141</v>
      </c>
      <c r="B9142" t="s">
        <v>29445</v>
      </c>
      <c r="C9142" t="s">
        <v>29446</v>
      </c>
      <c r="D9142" t="s">
        <v>1234</v>
      </c>
      <c r="E9142" s="27">
        <v>41806</v>
      </c>
      <c r="F9142" t="s">
        <v>233</v>
      </c>
      <c r="G9142" s="27">
        <v>32233</v>
      </c>
      <c r="H9142">
        <v>28</v>
      </c>
      <c r="I9142" t="s">
        <v>244</v>
      </c>
      <c r="J9142" t="s">
        <v>250</v>
      </c>
      <c r="K9142">
        <v>0</v>
      </c>
      <c r="L9142">
        <v>7</v>
      </c>
      <c r="M9142">
        <v>0</v>
      </c>
      <c r="N9142">
        <v>0</v>
      </c>
      <c r="O9142">
        <v>1</v>
      </c>
      <c r="P9142">
        <v>-1</v>
      </c>
      <c r="Q9142" s="28">
        <v>41805.320833333331</v>
      </c>
      <c r="R9142" s="28">
        <v>41815.533333333333</v>
      </c>
      <c r="S9142" t="s">
        <v>29447</v>
      </c>
      <c r="T9142" s="27">
        <v>41805</v>
      </c>
      <c r="V9142">
        <v>1</v>
      </c>
      <c r="W9142" t="s">
        <v>32</v>
      </c>
      <c r="X9142" t="s">
        <v>343</v>
      </c>
      <c r="Y9142">
        <v>0</v>
      </c>
      <c r="AB9142" t="s">
        <v>237</v>
      </c>
      <c r="AH9142">
        <v>0</v>
      </c>
      <c r="AN9142" t="s">
        <v>238</v>
      </c>
      <c r="AO9142">
        <v>6</v>
      </c>
      <c r="AP9142" t="s">
        <v>246</v>
      </c>
      <c r="AQ9142" s="27">
        <v>41806</v>
      </c>
      <c r="AR9142" t="s">
        <v>240</v>
      </c>
      <c r="AS9142">
        <v>7</v>
      </c>
      <c r="AT9142" t="s">
        <v>246</v>
      </c>
      <c r="AU9142" s="27">
        <v>41806</v>
      </c>
    </row>
    <row r="9143" spans="1:47" x14ac:dyDescent="0.2">
      <c r="A9143">
        <v>9142</v>
      </c>
      <c r="B9143" t="s">
        <v>29448</v>
      </c>
      <c r="C9143" t="s">
        <v>29449</v>
      </c>
      <c r="D9143" t="s">
        <v>29450</v>
      </c>
      <c r="E9143" s="27">
        <v>41589</v>
      </c>
      <c r="F9143" t="s">
        <v>233</v>
      </c>
      <c r="G9143" s="27">
        <v>28470</v>
      </c>
      <c r="H9143">
        <v>38</v>
      </c>
      <c r="I9143" t="s">
        <v>244</v>
      </c>
      <c r="J9143" t="s">
        <v>250</v>
      </c>
      <c r="K9143">
        <v>0</v>
      </c>
      <c r="L9143">
        <v>6</v>
      </c>
      <c r="M9143">
        <v>0</v>
      </c>
      <c r="N9143">
        <v>0</v>
      </c>
      <c r="O9143">
        <v>0</v>
      </c>
      <c r="W9143" t="s">
        <v>237</v>
      </c>
      <c r="Y9143">
        <v>-1</v>
      </c>
      <c r="AB9143" t="s">
        <v>237</v>
      </c>
      <c r="AH9143">
        <v>0</v>
      </c>
      <c r="AN9143" t="s">
        <v>238</v>
      </c>
      <c r="AO9143">
        <v>3</v>
      </c>
      <c r="AP9143" t="s">
        <v>239</v>
      </c>
      <c r="AQ9143" s="27">
        <v>41589</v>
      </c>
      <c r="AR9143" t="s">
        <v>240</v>
      </c>
      <c r="AS9143">
        <v>6</v>
      </c>
      <c r="AT9143" t="s">
        <v>246</v>
      </c>
      <c r="AU9143" s="27">
        <v>41589</v>
      </c>
    </row>
    <row r="9144" spans="1:47" x14ac:dyDescent="0.2">
      <c r="A9144">
        <v>9143</v>
      </c>
      <c r="B9144" t="s">
        <v>29451</v>
      </c>
      <c r="C9144" t="s">
        <v>488</v>
      </c>
      <c r="D9144" t="s">
        <v>896</v>
      </c>
      <c r="E9144" s="27">
        <v>41614</v>
      </c>
      <c r="F9144" t="s">
        <v>233</v>
      </c>
      <c r="G9144" s="27">
        <v>35004</v>
      </c>
      <c r="H9144">
        <v>20</v>
      </c>
      <c r="I9144" t="s">
        <v>259</v>
      </c>
      <c r="J9144" t="s">
        <v>245</v>
      </c>
      <c r="K9144">
        <v>0</v>
      </c>
      <c r="L9144">
        <v>2</v>
      </c>
      <c r="M9144">
        <v>0</v>
      </c>
      <c r="N9144">
        <v>2</v>
      </c>
      <c r="O9144">
        <v>0</v>
      </c>
      <c r="P9144">
        <v>-1</v>
      </c>
      <c r="Q9144" s="28">
        <v>41613.484722222223</v>
      </c>
      <c r="R9144" s="28">
        <v>41614.527777777781</v>
      </c>
      <c r="S9144" t="s">
        <v>29452</v>
      </c>
      <c r="T9144" s="27">
        <v>41613</v>
      </c>
      <c r="V9144">
        <v>1</v>
      </c>
      <c r="W9144" t="s">
        <v>32</v>
      </c>
      <c r="X9144" t="s">
        <v>974</v>
      </c>
      <c r="Y9144">
        <v>0</v>
      </c>
      <c r="AB9144" t="s">
        <v>237</v>
      </c>
      <c r="AH9144">
        <v>0</v>
      </c>
      <c r="AN9144" t="s">
        <v>238</v>
      </c>
      <c r="AO9144">
        <v>6</v>
      </c>
      <c r="AP9144" t="s">
        <v>246</v>
      </c>
      <c r="AQ9144" s="27">
        <v>41614</v>
      </c>
      <c r="AR9144" t="s">
        <v>240</v>
      </c>
      <c r="AS9144">
        <v>2</v>
      </c>
      <c r="AT9144" t="s">
        <v>239</v>
      </c>
      <c r="AU9144" s="27">
        <v>41614</v>
      </c>
    </row>
    <row r="9145" spans="1:47" x14ac:dyDescent="0.2">
      <c r="A9145">
        <v>9144</v>
      </c>
      <c r="B9145" t="s">
        <v>29453</v>
      </c>
      <c r="C9145" t="s">
        <v>793</v>
      </c>
      <c r="D9145" t="s">
        <v>12875</v>
      </c>
      <c r="E9145" s="27">
        <v>41687</v>
      </c>
      <c r="F9145" t="s">
        <v>233</v>
      </c>
      <c r="G9145" s="27">
        <v>32009</v>
      </c>
      <c r="H9145">
        <v>28</v>
      </c>
      <c r="I9145" t="s">
        <v>244</v>
      </c>
      <c r="J9145" t="s">
        <v>250</v>
      </c>
      <c r="K9145">
        <v>0</v>
      </c>
      <c r="L9145">
        <v>3</v>
      </c>
      <c r="M9145">
        <v>0</v>
      </c>
      <c r="N9145">
        <v>0</v>
      </c>
      <c r="O9145">
        <v>0</v>
      </c>
      <c r="P9145">
        <v>0</v>
      </c>
      <c r="Q9145" s="28">
        <v>41687.073611111111</v>
      </c>
      <c r="R9145" s="28">
        <v>41702.224305555559</v>
      </c>
      <c r="S9145" t="s">
        <v>29454</v>
      </c>
      <c r="T9145" s="27">
        <v>41687</v>
      </c>
      <c r="V9145">
        <v>0</v>
      </c>
      <c r="W9145" t="s">
        <v>32</v>
      </c>
      <c r="X9145" t="s">
        <v>1617</v>
      </c>
      <c r="Y9145">
        <v>1</v>
      </c>
      <c r="AA9145" t="s">
        <v>29455</v>
      </c>
      <c r="AB9145" t="s">
        <v>36</v>
      </c>
      <c r="AC9145">
        <v>0</v>
      </c>
      <c r="AD9145" s="27">
        <v>41798</v>
      </c>
      <c r="AE9145" t="s">
        <v>279</v>
      </c>
      <c r="AF9145" s="27">
        <v>41798</v>
      </c>
      <c r="AG9145" s="27">
        <v>41960</v>
      </c>
      <c r="AH9145">
        <v>1</v>
      </c>
      <c r="AJ9145" t="s">
        <v>29455</v>
      </c>
      <c r="AK9145" t="s">
        <v>462</v>
      </c>
      <c r="AL9145" s="27">
        <v>41798</v>
      </c>
      <c r="AM9145" t="s">
        <v>279</v>
      </c>
      <c r="AN9145" t="s">
        <v>238</v>
      </c>
      <c r="AO9145">
        <v>3</v>
      </c>
      <c r="AP9145" t="s">
        <v>239</v>
      </c>
      <c r="AQ9145" s="27">
        <v>41687</v>
      </c>
      <c r="AR9145" t="s">
        <v>240</v>
      </c>
      <c r="AS9145">
        <v>3</v>
      </c>
      <c r="AT9145" t="s">
        <v>239</v>
      </c>
      <c r="AU9145" s="27">
        <v>41687</v>
      </c>
    </row>
    <row r="9146" spans="1:47" x14ac:dyDescent="0.2">
      <c r="A9146">
        <v>9145</v>
      </c>
      <c r="B9146" t="s">
        <v>29456</v>
      </c>
      <c r="C9146" t="s">
        <v>3619</v>
      </c>
      <c r="D9146" t="s">
        <v>29457</v>
      </c>
      <c r="E9146" s="27">
        <v>41674</v>
      </c>
      <c r="F9146" t="s">
        <v>233</v>
      </c>
      <c r="G9146" s="27">
        <v>33850</v>
      </c>
      <c r="H9146">
        <v>23</v>
      </c>
      <c r="I9146" t="s">
        <v>259</v>
      </c>
      <c r="J9146" t="s">
        <v>250</v>
      </c>
      <c r="K9146">
        <v>0</v>
      </c>
      <c r="L9146">
        <v>2</v>
      </c>
      <c r="M9146">
        <v>1</v>
      </c>
      <c r="N9146">
        <v>2</v>
      </c>
      <c r="O9146">
        <v>1</v>
      </c>
      <c r="P9146">
        <v>-1</v>
      </c>
      <c r="Q9146" s="28">
        <v>41673.536111111112</v>
      </c>
      <c r="R9146" s="28">
        <v>41674.341666666667</v>
      </c>
      <c r="S9146" t="s">
        <v>29458</v>
      </c>
      <c r="T9146" s="27">
        <v>41673</v>
      </c>
      <c r="V9146">
        <v>1</v>
      </c>
      <c r="W9146" t="s">
        <v>36</v>
      </c>
      <c r="X9146" t="s">
        <v>324</v>
      </c>
      <c r="Y9146">
        <v>1</v>
      </c>
      <c r="AA9146" t="s">
        <v>29459</v>
      </c>
      <c r="AB9146" t="s">
        <v>36</v>
      </c>
      <c r="AD9146" s="27">
        <v>42139</v>
      </c>
      <c r="AE9146" t="s">
        <v>412</v>
      </c>
      <c r="AH9146">
        <v>0</v>
      </c>
      <c r="AN9146" t="s">
        <v>238</v>
      </c>
      <c r="AO9146">
        <v>4</v>
      </c>
      <c r="AP9146" t="s">
        <v>239</v>
      </c>
      <c r="AQ9146" s="27">
        <v>41674</v>
      </c>
      <c r="AR9146" t="s">
        <v>240</v>
      </c>
      <c r="AS9146">
        <v>2</v>
      </c>
      <c r="AT9146" t="s">
        <v>239</v>
      </c>
      <c r="AU9146" s="27">
        <v>41674</v>
      </c>
    </row>
    <row r="9147" spans="1:47" x14ac:dyDescent="0.2">
      <c r="A9147">
        <v>9146</v>
      </c>
      <c r="B9147" t="s">
        <v>29460</v>
      </c>
      <c r="C9147" t="s">
        <v>6460</v>
      </c>
      <c r="D9147" t="s">
        <v>29461</v>
      </c>
      <c r="E9147" s="27">
        <v>41302</v>
      </c>
      <c r="F9147" t="s">
        <v>294</v>
      </c>
      <c r="G9147" s="27">
        <v>34570</v>
      </c>
      <c r="H9147">
        <v>21</v>
      </c>
      <c r="I9147" t="s">
        <v>259</v>
      </c>
      <c r="J9147" t="s">
        <v>250</v>
      </c>
      <c r="K9147">
        <v>0</v>
      </c>
      <c r="L9147">
        <v>5</v>
      </c>
      <c r="M9147">
        <v>0</v>
      </c>
      <c r="N9147">
        <v>0</v>
      </c>
      <c r="O9147">
        <v>0</v>
      </c>
      <c r="P9147">
        <v>-4</v>
      </c>
      <c r="Q9147" s="28">
        <v>41298.472222222219</v>
      </c>
      <c r="R9147" s="28">
        <v>41299.094444444447</v>
      </c>
      <c r="S9147" t="s">
        <v>29462</v>
      </c>
      <c r="T9147" s="27">
        <v>41298</v>
      </c>
      <c r="V9147">
        <v>4</v>
      </c>
      <c r="W9147" t="s">
        <v>36</v>
      </c>
      <c r="X9147" t="s">
        <v>1280</v>
      </c>
      <c r="Y9147">
        <v>0</v>
      </c>
      <c r="AB9147" t="s">
        <v>237</v>
      </c>
      <c r="AH9147">
        <v>0</v>
      </c>
      <c r="AN9147" t="s">
        <v>238</v>
      </c>
      <c r="AO9147">
        <v>7</v>
      </c>
      <c r="AP9147" t="s">
        <v>246</v>
      </c>
      <c r="AQ9147" s="27">
        <v>41302</v>
      </c>
      <c r="AR9147" t="s">
        <v>240</v>
      </c>
      <c r="AS9147">
        <v>5</v>
      </c>
      <c r="AT9147" t="s">
        <v>246</v>
      </c>
      <c r="AU9147" s="27">
        <v>41302</v>
      </c>
    </row>
    <row r="9148" spans="1:47" x14ac:dyDescent="0.2">
      <c r="A9148">
        <v>9147</v>
      </c>
      <c r="B9148" t="s">
        <v>29463</v>
      </c>
      <c r="C9148" t="s">
        <v>29464</v>
      </c>
      <c r="D9148" t="s">
        <v>19888</v>
      </c>
      <c r="E9148" s="27">
        <v>41397</v>
      </c>
      <c r="F9148" t="s">
        <v>233</v>
      </c>
      <c r="G9148" s="27">
        <v>33025</v>
      </c>
      <c r="H9148">
        <v>25</v>
      </c>
      <c r="I9148" t="s">
        <v>244</v>
      </c>
      <c r="J9148" t="s">
        <v>22</v>
      </c>
      <c r="K9148">
        <v>0</v>
      </c>
      <c r="L9148">
        <v>9</v>
      </c>
      <c r="M9148">
        <v>0</v>
      </c>
      <c r="N9148">
        <v>0</v>
      </c>
      <c r="O9148">
        <v>0</v>
      </c>
      <c r="P9148">
        <v>-1</v>
      </c>
      <c r="Q9148" s="28">
        <v>41396.245833333334</v>
      </c>
      <c r="R9148" s="28">
        <v>41397.459722222222</v>
      </c>
      <c r="S9148" t="s">
        <v>29465</v>
      </c>
      <c r="T9148" s="27">
        <v>41396</v>
      </c>
      <c r="V9148">
        <v>1</v>
      </c>
      <c r="W9148" t="s">
        <v>32</v>
      </c>
      <c r="X9148" t="s">
        <v>261</v>
      </c>
      <c r="Y9148">
        <v>1</v>
      </c>
      <c r="AA9148" t="s">
        <v>29466</v>
      </c>
      <c r="AB9148" t="s">
        <v>32</v>
      </c>
      <c r="AC9148">
        <v>0</v>
      </c>
      <c r="AD9148" s="27">
        <v>41480</v>
      </c>
      <c r="AE9148" t="s">
        <v>29467</v>
      </c>
      <c r="AF9148" s="27">
        <v>41480</v>
      </c>
      <c r="AG9148" s="27">
        <v>41928</v>
      </c>
      <c r="AH9148">
        <v>1</v>
      </c>
      <c r="AJ9148" t="s">
        <v>29466</v>
      </c>
      <c r="AK9148" t="s">
        <v>8654</v>
      </c>
      <c r="AL9148" s="27">
        <v>41480</v>
      </c>
      <c r="AM9148" t="s">
        <v>1395</v>
      </c>
      <c r="AN9148" t="s">
        <v>238</v>
      </c>
      <c r="AO9148">
        <v>8</v>
      </c>
      <c r="AP9148" t="s">
        <v>269</v>
      </c>
      <c r="AQ9148" s="27">
        <v>41397</v>
      </c>
      <c r="AR9148" t="s">
        <v>240</v>
      </c>
      <c r="AS9148">
        <v>9</v>
      </c>
      <c r="AT9148" t="s">
        <v>269</v>
      </c>
      <c r="AU9148" s="27">
        <v>41397</v>
      </c>
    </row>
    <row r="9149" spans="1:47" x14ac:dyDescent="0.2">
      <c r="A9149">
        <v>9148</v>
      </c>
      <c r="B9149" t="s">
        <v>29468</v>
      </c>
      <c r="C9149" t="s">
        <v>2056</v>
      </c>
      <c r="D9149" t="s">
        <v>29469</v>
      </c>
      <c r="E9149" s="27">
        <v>41574</v>
      </c>
      <c r="F9149" t="s">
        <v>233</v>
      </c>
      <c r="G9149" s="27">
        <v>31322</v>
      </c>
      <c r="H9149">
        <v>30</v>
      </c>
      <c r="I9149" t="s">
        <v>244</v>
      </c>
      <c r="J9149" t="s">
        <v>245</v>
      </c>
      <c r="K9149">
        <v>0</v>
      </c>
      <c r="L9149">
        <v>3</v>
      </c>
      <c r="M9149">
        <v>0</v>
      </c>
      <c r="N9149">
        <v>0</v>
      </c>
      <c r="O9149">
        <v>0</v>
      </c>
      <c r="P9149">
        <v>-1</v>
      </c>
      <c r="Q9149" s="28">
        <v>41573.484027777777</v>
      </c>
      <c r="R9149" s="28">
        <v>41575.327777777777</v>
      </c>
      <c r="S9149" t="s">
        <v>29470</v>
      </c>
      <c r="T9149" s="27">
        <v>41573</v>
      </c>
      <c r="V9149">
        <v>1</v>
      </c>
      <c r="W9149" t="s">
        <v>32</v>
      </c>
      <c r="X9149" t="s">
        <v>806</v>
      </c>
      <c r="Y9149">
        <v>0</v>
      </c>
      <c r="AB9149" t="s">
        <v>237</v>
      </c>
      <c r="AH9149">
        <v>0</v>
      </c>
      <c r="AN9149" t="s">
        <v>238</v>
      </c>
      <c r="AO9149">
        <v>2</v>
      </c>
      <c r="AP9149" t="s">
        <v>239</v>
      </c>
      <c r="AQ9149" s="27">
        <v>41574</v>
      </c>
      <c r="AR9149" t="s">
        <v>240</v>
      </c>
      <c r="AS9149">
        <v>3</v>
      </c>
      <c r="AT9149" t="s">
        <v>239</v>
      </c>
      <c r="AU9149" s="27">
        <v>41574</v>
      </c>
    </row>
    <row r="9150" spans="1:47" x14ac:dyDescent="0.2">
      <c r="A9150">
        <v>9149</v>
      </c>
      <c r="B9150" t="s">
        <v>29471</v>
      </c>
      <c r="C9150" t="s">
        <v>29472</v>
      </c>
      <c r="D9150" t="s">
        <v>29473</v>
      </c>
      <c r="E9150" s="27">
        <v>41696</v>
      </c>
      <c r="F9150" t="s">
        <v>233</v>
      </c>
      <c r="G9150" s="27">
        <v>30083</v>
      </c>
      <c r="H9150">
        <v>33</v>
      </c>
      <c r="I9150" t="s">
        <v>244</v>
      </c>
      <c r="J9150" t="s">
        <v>250</v>
      </c>
      <c r="K9150">
        <v>0</v>
      </c>
      <c r="L9150">
        <v>10</v>
      </c>
      <c r="M9150">
        <v>0</v>
      </c>
      <c r="N9150">
        <v>0</v>
      </c>
      <c r="O9150">
        <v>0</v>
      </c>
      <c r="W9150" t="s">
        <v>237</v>
      </c>
      <c r="Y9150">
        <v>-1</v>
      </c>
      <c r="AB9150" t="s">
        <v>237</v>
      </c>
      <c r="AH9150">
        <v>0</v>
      </c>
      <c r="AN9150" t="s">
        <v>238</v>
      </c>
      <c r="AO9150">
        <v>9</v>
      </c>
      <c r="AP9150" t="s">
        <v>269</v>
      </c>
      <c r="AQ9150" s="27">
        <v>41696</v>
      </c>
      <c r="AR9150" t="s">
        <v>240</v>
      </c>
      <c r="AS9150">
        <v>10</v>
      </c>
      <c r="AT9150" t="s">
        <v>269</v>
      </c>
      <c r="AU9150" s="27">
        <v>41696</v>
      </c>
    </row>
    <row r="9151" spans="1:47" x14ac:dyDescent="0.2">
      <c r="A9151">
        <v>9150</v>
      </c>
      <c r="B9151" t="s">
        <v>29474</v>
      </c>
      <c r="C9151" t="s">
        <v>13263</v>
      </c>
      <c r="D9151" t="s">
        <v>5971</v>
      </c>
      <c r="E9151" s="27">
        <v>41568</v>
      </c>
      <c r="F9151" t="s">
        <v>233</v>
      </c>
      <c r="G9151" s="27">
        <v>34757</v>
      </c>
      <c r="H9151">
        <v>21</v>
      </c>
      <c r="I9151" t="s">
        <v>259</v>
      </c>
      <c r="J9151" t="s">
        <v>245</v>
      </c>
      <c r="K9151">
        <v>0</v>
      </c>
      <c r="L9151">
        <v>9</v>
      </c>
      <c r="M9151">
        <v>2</v>
      </c>
      <c r="N9151">
        <v>7</v>
      </c>
      <c r="O9151">
        <v>2</v>
      </c>
      <c r="P9151">
        <v>-3</v>
      </c>
      <c r="Q9151" s="28">
        <v>41565.059027777781</v>
      </c>
      <c r="R9151" s="28">
        <v>41565.347916666666</v>
      </c>
      <c r="S9151" t="s">
        <v>29475</v>
      </c>
      <c r="T9151" s="27">
        <v>41564</v>
      </c>
      <c r="V9151">
        <v>4</v>
      </c>
      <c r="W9151" t="s">
        <v>32</v>
      </c>
      <c r="X9151" t="s">
        <v>22169</v>
      </c>
      <c r="Y9151">
        <v>1</v>
      </c>
      <c r="AA9151" t="s">
        <v>29476</v>
      </c>
      <c r="AB9151" t="s">
        <v>36</v>
      </c>
      <c r="AC9151">
        <v>0</v>
      </c>
      <c r="AD9151" s="27">
        <v>42041</v>
      </c>
      <c r="AE9151" t="s">
        <v>1469</v>
      </c>
      <c r="AF9151" s="27">
        <v>42041</v>
      </c>
      <c r="AG9151" s="27">
        <v>42042</v>
      </c>
      <c r="AH9151">
        <v>1</v>
      </c>
      <c r="AJ9151" t="s">
        <v>29477</v>
      </c>
      <c r="AK9151" t="s">
        <v>312</v>
      </c>
      <c r="AL9151" s="27">
        <v>42336</v>
      </c>
      <c r="AM9151" t="s">
        <v>729</v>
      </c>
      <c r="AN9151" t="s">
        <v>238</v>
      </c>
      <c r="AO9151">
        <v>9</v>
      </c>
      <c r="AP9151" t="s">
        <v>269</v>
      </c>
      <c r="AQ9151" s="27">
        <v>41568</v>
      </c>
      <c r="AR9151" t="s">
        <v>240</v>
      </c>
      <c r="AS9151">
        <v>9</v>
      </c>
      <c r="AT9151" t="s">
        <v>269</v>
      </c>
      <c r="AU9151" s="27">
        <v>41568</v>
      </c>
    </row>
    <row r="9152" spans="1:47" x14ac:dyDescent="0.2">
      <c r="A9152">
        <v>9151</v>
      </c>
      <c r="B9152" t="s">
        <v>29478</v>
      </c>
      <c r="C9152" t="s">
        <v>9117</v>
      </c>
      <c r="D9152" t="s">
        <v>29479</v>
      </c>
      <c r="E9152" s="27">
        <v>41582</v>
      </c>
      <c r="F9152" t="s">
        <v>233</v>
      </c>
      <c r="G9152" s="27">
        <v>30528</v>
      </c>
      <c r="H9152">
        <v>32</v>
      </c>
      <c r="I9152" t="s">
        <v>244</v>
      </c>
      <c r="J9152" t="s">
        <v>250</v>
      </c>
      <c r="K9152">
        <v>0</v>
      </c>
      <c r="L9152">
        <v>1</v>
      </c>
      <c r="M9152">
        <v>0</v>
      </c>
      <c r="N9152">
        <v>0</v>
      </c>
      <c r="O9152">
        <v>0</v>
      </c>
      <c r="W9152" t="s">
        <v>237</v>
      </c>
      <c r="Y9152">
        <v>-1</v>
      </c>
      <c r="AB9152" t="s">
        <v>237</v>
      </c>
      <c r="AH9152">
        <v>0</v>
      </c>
      <c r="AN9152" t="s">
        <v>238</v>
      </c>
      <c r="AO9152">
        <v>1</v>
      </c>
      <c r="AP9152" t="s">
        <v>239</v>
      </c>
      <c r="AQ9152" s="27">
        <v>41582</v>
      </c>
      <c r="AR9152" t="s">
        <v>240</v>
      </c>
      <c r="AS9152">
        <v>1</v>
      </c>
      <c r="AT9152" t="s">
        <v>239</v>
      </c>
      <c r="AU9152" s="27">
        <v>41582</v>
      </c>
    </row>
    <row r="9153" spans="1:47" x14ac:dyDescent="0.2">
      <c r="A9153">
        <v>9152</v>
      </c>
      <c r="B9153" t="s">
        <v>29480</v>
      </c>
      <c r="C9153" t="s">
        <v>1539</v>
      </c>
      <c r="D9153" t="s">
        <v>29481</v>
      </c>
      <c r="E9153" s="27">
        <v>41794</v>
      </c>
      <c r="F9153" t="s">
        <v>233</v>
      </c>
      <c r="G9153" s="27">
        <v>28908</v>
      </c>
      <c r="H9153">
        <v>37</v>
      </c>
      <c r="I9153" t="s">
        <v>244</v>
      </c>
      <c r="J9153" t="s">
        <v>250</v>
      </c>
      <c r="K9153">
        <v>0</v>
      </c>
      <c r="L9153">
        <v>9</v>
      </c>
      <c r="M9153">
        <v>0</v>
      </c>
      <c r="N9153">
        <v>0</v>
      </c>
      <c r="O9153">
        <v>18</v>
      </c>
      <c r="P9153">
        <v>-1</v>
      </c>
      <c r="Q9153" s="28">
        <v>41793.211111111108</v>
      </c>
      <c r="R9153" s="28">
        <v>41943.229166666664</v>
      </c>
      <c r="S9153" t="s">
        <v>29482</v>
      </c>
      <c r="T9153" s="27">
        <v>41793</v>
      </c>
      <c r="V9153">
        <v>1</v>
      </c>
      <c r="W9153" t="s">
        <v>32</v>
      </c>
      <c r="X9153" t="s">
        <v>236</v>
      </c>
      <c r="Y9153">
        <v>0</v>
      </c>
      <c r="AB9153" t="s">
        <v>237</v>
      </c>
      <c r="AH9153">
        <v>0</v>
      </c>
      <c r="AN9153" t="s">
        <v>238</v>
      </c>
      <c r="AO9153">
        <v>2</v>
      </c>
      <c r="AP9153" t="s">
        <v>239</v>
      </c>
      <c r="AQ9153" s="27">
        <v>41794</v>
      </c>
      <c r="AR9153" t="s">
        <v>240</v>
      </c>
      <c r="AS9153">
        <v>9</v>
      </c>
      <c r="AT9153" t="s">
        <v>269</v>
      </c>
      <c r="AU9153" s="27">
        <v>41794</v>
      </c>
    </row>
    <row r="9154" spans="1:47" x14ac:dyDescent="0.2">
      <c r="A9154">
        <v>9153</v>
      </c>
      <c r="B9154" t="s">
        <v>29483</v>
      </c>
      <c r="C9154" t="s">
        <v>29484</v>
      </c>
      <c r="D9154" t="s">
        <v>29485</v>
      </c>
      <c r="E9154" s="27">
        <v>41916</v>
      </c>
      <c r="F9154" t="s">
        <v>233</v>
      </c>
      <c r="G9154" s="27">
        <v>30183</v>
      </c>
      <c r="H9154">
        <v>33</v>
      </c>
      <c r="I9154" t="s">
        <v>244</v>
      </c>
      <c r="J9154" t="s">
        <v>245</v>
      </c>
      <c r="K9154">
        <v>0</v>
      </c>
      <c r="L9154">
        <v>9</v>
      </c>
      <c r="M9154">
        <v>0</v>
      </c>
      <c r="N9154">
        <v>0</v>
      </c>
      <c r="O9154">
        <v>0</v>
      </c>
      <c r="P9154">
        <v>-1</v>
      </c>
      <c r="Q9154" s="28">
        <v>41915.315972222219</v>
      </c>
      <c r="R9154" s="28">
        <v>41916.327777777777</v>
      </c>
      <c r="S9154" t="s">
        <v>29486</v>
      </c>
      <c r="T9154" s="27">
        <v>41915</v>
      </c>
      <c r="V9154">
        <v>1</v>
      </c>
      <c r="W9154" t="s">
        <v>32</v>
      </c>
      <c r="X9154" t="s">
        <v>284</v>
      </c>
      <c r="Y9154">
        <v>0</v>
      </c>
      <c r="AB9154" t="s">
        <v>237</v>
      </c>
      <c r="AH9154">
        <v>0</v>
      </c>
      <c r="AN9154" t="s">
        <v>238</v>
      </c>
      <c r="AO9154">
        <v>6</v>
      </c>
      <c r="AP9154" t="s">
        <v>246</v>
      </c>
      <c r="AQ9154" s="27">
        <v>41916</v>
      </c>
      <c r="AR9154" t="s">
        <v>240</v>
      </c>
      <c r="AS9154">
        <v>9</v>
      </c>
      <c r="AT9154" t="s">
        <v>269</v>
      </c>
      <c r="AU9154" s="27">
        <v>41916</v>
      </c>
    </row>
    <row r="9155" spans="1:47" x14ac:dyDescent="0.2">
      <c r="A9155">
        <v>9154</v>
      </c>
      <c r="B9155" t="s">
        <v>29487</v>
      </c>
      <c r="C9155" t="s">
        <v>575</v>
      </c>
      <c r="D9155" t="s">
        <v>4145</v>
      </c>
      <c r="E9155" s="27">
        <v>41738</v>
      </c>
      <c r="F9155" t="s">
        <v>233</v>
      </c>
      <c r="G9155" s="27">
        <v>19730</v>
      </c>
      <c r="H9155">
        <v>62</v>
      </c>
      <c r="I9155" t="s">
        <v>234</v>
      </c>
      <c r="J9155" t="s">
        <v>250</v>
      </c>
      <c r="K9155">
        <v>0</v>
      </c>
      <c r="L9155">
        <v>1</v>
      </c>
      <c r="M9155">
        <v>0</v>
      </c>
      <c r="N9155">
        <v>0</v>
      </c>
      <c r="O9155">
        <v>0</v>
      </c>
      <c r="P9155">
        <v>0</v>
      </c>
      <c r="Q9155" s="28">
        <v>41738.052083333336</v>
      </c>
      <c r="R9155" s="28">
        <v>41739.154861111114</v>
      </c>
      <c r="S9155" t="s">
        <v>29488</v>
      </c>
      <c r="T9155" s="27">
        <v>41737</v>
      </c>
      <c r="V9155">
        <v>1</v>
      </c>
      <c r="W9155" t="s">
        <v>36</v>
      </c>
      <c r="X9155" t="s">
        <v>279</v>
      </c>
      <c r="Y9155">
        <v>0</v>
      </c>
      <c r="AB9155" t="s">
        <v>237</v>
      </c>
      <c r="AH9155">
        <v>0</v>
      </c>
      <c r="AN9155" t="s">
        <v>238</v>
      </c>
      <c r="AO9155">
        <v>1</v>
      </c>
      <c r="AP9155" t="s">
        <v>239</v>
      </c>
      <c r="AQ9155" s="27">
        <v>41738</v>
      </c>
      <c r="AR9155" t="s">
        <v>240</v>
      </c>
      <c r="AS9155">
        <v>1</v>
      </c>
      <c r="AT9155" t="s">
        <v>239</v>
      </c>
      <c r="AU9155" s="27">
        <v>41738</v>
      </c>
    </row>
    <row r="9156" spans="1:47" x14ac:dyDescent="0.2">
      <c r="A9156">
        <v>9155</v>
      </c>
      <c r="B9156" t="s">
        <v>29489</v>
      </c>
      <c r="C9156" t="s">
        <v>414</v>
      </c>
      <c r="D9156" t="s">
        <v>29490</v>
      </c>
      <c r="E9156" s="27">
        <v>41621</v>
      </c>
      <c r="F9156" t="s">
        <v>233</v>
      </c>
      <c r="G9156" s="27">
        <v>35131</v>
      </c>
      <c r="H9156">
        <v>20</v>
      </c>
      <c r="I9156" t="s">
        <v>259</v>
      </c>
      <c r="J9156" t="s">
        <v>245</v>
      </c>
      <c r="K9156">
        <v>1</v>
      </c>
      <c r="L9156">
        <v>7</v>
      </c>
      <c r="M9156">
        <v>0</v>
      </c>
      <c r="N9156">
        <v>0</v>
      </c>
      <c r="O9156">
        <v>1</v>
      </c>
      <c r="P9156">
        <v>13</v>
      </c>
      <c r="Q9156" s="28">
        <v>41634.188194444447</v>
      </c>
      <c r="R9156" s="28">
        <v>41674.338888888888</v>
      </c>
      <c r="S9156" t="s">
        <v>29491</v>
      </c>
      <c r="U9156" s="27">
        <v>41544</v>
      </c>
      <c r="V9156">
        <v>77</v>
      </c>
      <c r="W9156" t="s">
        <v>32</v>
      </c>
      <c r="X9156" t="s">
        <v>274</v>
      </c>
      <c r="Y9156">
        <v>1</v>
      </c>
      <c r="AA9156" t="s">
        <v>29492</v>
      </c>
      <c r="AB9156" t="s">
        <v>32</v>
      </c>
      <c r="AC9156">
        <v>0</v>
      </c>
      <c r="AD9156" s="27">
        <v>41853</v>
      </c>
      <c r="AE9156" t="s">
        <v>359</v>
      </c>
      <c r="AF9156" s="27">
        <v>41853</v>
      </c>
      <c r="AG9156" s="27">
        <v>41854</v>
      </c>
      <c r="AH9156">
        <v>0</v>
      </c>
      <c r="AN9156" t="s">
        <v>238</v>
      </c>
      <c r="AO9156">
        <v>9</v>
      </c>
      <c r="AP9156" t="s">
        <v>269</v>
      </c>
      <c r="AQ9156" s="27">
        <v>41621</v>
      </c>
      <c r="AR9156" t="s">
        <v>240</v>
      </c>
      <c r="AS9156">
        <v>7</v>
      </c>
      <c r="AT9156" t="s">
        <v>246</v>
      </c>
      <c r="AU9156" s="27">
        <v>41621</v>
      </c>
    </row>
    <row r="9157" spans="1:47" x14ac:dyDescent="0.2">
      <c r="A9157">
        <v>9156</v>
      </c>
      <c r="B9157" t="s">
        <v>29493</v>
      </c>
      <c r="C9157" t="s">
        <v>3548</v>
      </c>
      <c r="D9157" t="s">
        <v>29494</v>
      </c>
      <c r="E9157" s="27">
        <v>41540</v>
      </c>
      <c r="F9157" t="s">
        <v>233</v>
      </c>
      <c r="G9157" s="27">
        <v>33606</v>
      </c>
      <c r="H9157">
        <v>24</v>
      </c>
      <c r="I9157" t="s">
        <v>259</v>
      </c>
      <c r="J9157" t="s">
        <v>245</v>
      </c>
      <c r="K9157">
        <v>0</v>
      </c>
      <c r="L9157">
        <v>6</v>
      </c>
      <c r="M9157">
        <v>0</v>
      </c>
      <c r="N9157">
        <v>0</v>
      </c>
      <c r="O9157">
        <v>5</v>
      </c>
      <c r="P9157">
        <v>16</v>
      </c>
      <c r="Q9157" s="28">
        <v>41556.204861111109</v>
      </c>
      <c r="R9157" s="28">
        <v>41575.09652777778</v>
      </c>
      <c r="S9157" t="s">
        <v>29495</v>
      </c>
      <c r="U9157" s="27">
        <v>41036</v>
      </c>
      <c r="V9157">
        <v>504</v>
      </c>
      <c r="W9157" t="s">
        <v>32</v>
      </c>
      <c r="X9157" t="s">
        <v>274</v>
      </c>
      <c r="Y9157">
        <v>1</v>
      </c>
      <c r="AA9157" t="s">
        <v>29496</v>
      </c>
      <c r="AB9157" t="s">
        <v>36</v>
      </c>
      <c r="AC9157">
        <v>0</v>
      </c>
      <c r="AD9157" s="27">
        <v>41556</v>
      </c>
      <c r="AE9157" t="s">
        <v>681</v>
      </c>
      <c r="AF9157" s="27">
        <v>41556</v>
      </c>
      <c r="AG9157" s="27">
        <v>41575</v>
      </c>
      <c r="AH9157">
        <v>0</v>
      </c>
      <c r="AN9157" t="s">
        <v>238</v>
      </c>
      <c r="AO9157">
        <v>4</v>
      </c>
      <c r="AP9157" t="s">
        <v>239</v>
      </c>
      <c r="AQ9157" s="27">
        <v>41540</v>
      </c>
      <c r="AR9157" t="s">
        <v>240</v>
      </c>
      <c r="AS9157">
        <v>6</v>
      </c>
      <c r="AT9157" t="s">
        <v>246</v>
      </c>
      <c r="AU9157" s="27">
        <v>41540</v>
      </c>
    </row>
    <row r="9158" spans="1:47" x14ac:dyDescent="0.2">
      <c r="A9158">
        <v>9157</v>
      </c>
      <c r="B9158" t="s">
        <v>29497</v>
      </c>
      <c r="C9158" t="s">
        <v>929</v>
      </c>
      <c r="D9158" t="s">
        <v>1734</v>
      </c>
      <c r="E9158" s="27">
        <v>41296</v>
      </c>
      <c r="F9158" t="s">
        <v>233</v>
      </c>
      <c r="G9158" s="27">
        <v>29519</v>
      </c>
      <c r="H9158">
        <v>35</v>
      </c>
      <c r="I9158" t="s">
        <v>244</v>
      </c>
      <c r="J9158" t="s">
        <v>250</v>
      </c>
      <c r="K9158">
        <v>0</v>
      </c>
      <c r="L9158">
        <v>10</v>
      </c>
      <c r="M9158">
        <v>0</v>
      </c>
      <c r="N9158">
        <v>0</v>
      </c>
      <c r="O9158">
        <v>22</v>
      </c>
      <c r="P9158">
        <v>0</v>
      </c>
      <c r="Q9158" s="28">
        <v>41296.171527777777</v>
      </c>
      <c r="R9158" s="28">
        <v>41298.24722222222</v>
      </c>
      <c r="S9158" t="s">
        <v>29498</v>
      </c>
      <c r="T9158" s="27">
        <v>41296</v>
      </c>
      <c r="V9158">
        <v>0</v>
      </c>
      <c r="W9158" t="s">
        <v>32</v>
      </c>
      <c r="X9158" t="s">
        <v>337</v>
      </c>
      <c r="Y9158">
        <v>1</v>
      </c>
      <c r="AA9158" t="s">
        <v>29499</v>
      </c>
      <c r="AB9158" t="s">
        <v>36</v>
      </c>
      <c r="AD9158" s="27">
        <v>41378</v>
      </c>
      <c r="AE9158" t="s">
        <v>2030</v>
      </c>
      <c r="AH9158">
        <v>1</v>
      </c>
      <c r="AJ9158" t="s">
        <v>29500</v>
      </c>
      <c r="AK9158" t="s">
        <v>462</v>
      </c>
      <c r="AL9158" s="27">
        <v>41636</v>
      </c>
      <c r="AM9158" t="s">
        <v>279</v>
      </c>
      <c r="AN9158" t="s">
        <v>238</v>
      </c>
      <c r="AO9158">
        <v>7</v>
      </c>
      <c r="AP9158" t="s">
        <v>246</v>
      </c>
      <c r="AQ9158" s="27">
        <v>41296</v>
      </c>
      <c r="AR9158" t="s">
        <v>240</v>
      </c>
      <c r="AS9158">
        <v>10</v>
      </c>
      <c r="AT9158" t="s">
        <v>269</v>
      </c>
      <c r="AU9158" s="27">
        <v>41296</v>
      </c>
    </row>
    <row r="9159" spans="1:47" x14ac:dyDescent="0.2">
      <c r="A9159">
        <v>9158</v>
      </c>
      <c r="B9159" t="s">
        <v>29501</v>
      </c>
      <c r="C9159" t="s">
        <v>29502</v>
      </c>
      <c r="D9159" t="s">
        <v>6914</v>
      </c>
      <c r="E9159" s="27">
        <v>41742</v>
      </c>
      <c r="F9159" t="s">
        <v>294</v>
      </c>
      <c r="G9159" s="27">
        <v>32550</v>
      </c>
      <c r="H9159">
        <v>27</v>
      </c>
      <c r="I9159" t="s">
        <v>244</v>
      </c>
      <c r="J9159" t="s">
        <v>22</v>
      </c>
      <c r="K9159">
        <v>0</v>
      </c>
      <c r="L9159">
        <v>3</v>
      </c>
      <c r="M9159">
        <v>0</v>
      </c>
      <c r="N9159">
        <v>0</v>
      </c>
      <c r="O9159">
        <v>0</v>
      </c>
      <c r="P9159">
        <v>-1</v>
      </c>
      <c r="Q9159" s="28">
        <v>41741.410416666666</v>
      </c>
      <c r="R9159" s="28">
        <v>41744.11041666667</v>
      </c>
      <c r="S9159" t="s">
        <v>29503</v>
      </c>
      <c r="T9159" s="27">
        <v>41741</v>
      </c>
      <c r="V9159">
        <v>1</v>
      </c>
      <c r="W9159" t="s">
        <v>32</v>
      </c>
      <c r="X9159" t="s">
        <v>11241</v>
      </c>
      <c r="Y9159">
        <v>1</v>
      </c>
      <c r="AA9159" t="s">
        <v>29504</v>
      </c>
      <c r="AB9159" t="s">
        <v>36</v>
      </c>
      <c r="AC9159">
        <v>0</v>
      </c>
      <c r="AD9159" s="27">
        <v>41782</v>
      </c>
      <c r="AE9159" t="s">
        <v>724</v>
      </c>
      <c r="AF9159" s="27">
        <v>41782</v>
      </c>
      <c r="AG9159" s="27">
        <v>41783</v>
      </c>
      <c r="AH9159">
        <v>0</v>
      </c>
      <c r="AN9159" t="s">
        <v>238</v>
      </c>
      <c r="AO9159">
        <v>3</v>
      </c>
      <c r="AP9159" t="s">
        <v>239</v>
      </c>
      <c r="AQ9159" s="27">
        <v>41742</v>
      </c>
      <c r="AR9159" t="s">
        <v>240</v>
      </c>
      <c r="AS9159">
        <v>3</v>
      </c>
      <c r="AT9159" t="s">
        <v>239</v>
      </c>
      <c r="AU9159" s="27">
        <v>41742</v>
      </c>
    </row>
    <row r="9160" spans="1:47" x14ac:dyDescent="0.2">
      <c r="A9160">
        <v>9159</v>
      </c>
      <c r="B9160" t="s">
        <v>29505</v>
      </c>
      <c r="C9160" t="s">
        <v>29506</v>
      </c>
      <c r="D9160" t="s">
        <v>29507</v>
      </c>
      <c r="E9160" s="27">
        <v>41283</v>
      </c>
      <c r="F9160" t="s">
        <v>233</v>
      </c>
      <c r="G9160" s="27">
        <v>24119</v>
      </c>
      <c r="H9160">
        <v>50</v>
      </c>
      <c r="I9160" t="s">
        <v>234</v>
      </c>
      <c r="J9160" t="s">
        <v>245</v>
      </c>
      <c r="K9160">
        <v>0</v>
      </c>
      <c r="L9160">
        <v>2</v>
      </c>
      <c r="M9160">
        <v>0</v>
      </c>
      <c r="N9160">
        <v>0</v>
      </c>
      <c r="O9160">
        <v>2</v>
      </c>
      <c r="P9160">
        <v>-1</v>
      </c>
      <c r="Q9160" s="28">
        <v>41282.136111111111</v>
      </c>
      <c r="R9160" s="28">
        <v>41291.230555555558</v>
      </c>
      <c r="S9160" t="s">
        <v>29508</v>
      </c>
      <c r="U9160" s="27">
        <v>41282</v>
      </c>
      <c r="V9160">
        <v>1</v>
      </c>
      <c r="W9160" t="s">
        <v>32</v>
      </c>
      <c r="X9160" t="s">
        <v>274</v>
      </c>
      <c r="Y9160">
        <v>1</v>
      </c>
      <c r="AA9160" t="s">
        <v>29509</v>
      </c>
      <c r="AB9160" t="s">
        <v>36</v>
      </c>
      <c r="AC9160">
        <v>0</v>
      </c>
      <c r="AD9160" s="27">
        <v>41316</v>
      </c>
      <c r="AE9160" t="s">
        <v>474</v>
      </c>
      <c r="AF9160" s="27">
        <v>41316</v>
      </c>
      <c r="AG9160" s="27">
        <v>41701</v>
      </c>
      <c r="AH9160">
        <v>1</v>
      </c>
      <c r="AJ9160" t="s">
        <v>29509</v>
      </c>
      <c r="AK9160" t="s">
        <v>312</v>
      </c>
      <c r="AL9160" s="27">
        <v>41316</v>
      </c>
      <c r="AM9160" t="s">
        <v>583</v>
      </c>
      <c r="AN9160" t="s">
        <v>238</v>
      </c>
      <c r="AO9160">
        <v>1</v>
      </c>
      <c r="AP9160" t="s">
        <v>239</v>
      </c>
      <c r="AQ9160" s="27">
        <v>41283</v>
      </c>
      <c r="AR9160" t="s">
        <v>240</v>
      </c>
      <c r="AS9160">
        <v>2</v>
      </c>
      <c r="AT9160" t="s">
        <v>239</v>
      </c>
      <c r="AU9160" s="27">
        <v>41283</v>
      </c>
    </row>
    <row r="9161" spans="1:47" x14ac:dyDescent="0.2">
      <c r="A9161">
        <v>9160</v>
      </c>
      <c r="B9161" t="s">
        <v>29510</v>
      </c>
      <c r="C9161" t="s">
        <v>585</v>
      </c>
      <c r="D9161" t="s">
        <v>881</v>
      </c>
      <c r="E9161" s="27">
        <v>41378</v>
      </c>
      <c r="F9161" t="s">
        <v>233</v>
      </c>
      <c r="G9161" s="27">
        <v>33114</v>
      </c>
      <c r="H9161">
        <v>25</v>
      </c>
      <c r="I9161" t="s">
        <v>244</v>
      </c>
      <c r="J9161" t="s">
        <v>250</v>
      </c>
      <c r="K9161">
        <v>0</v>
      </c>
      <c r="L9161">
        <v>9</v>
      </c>
      <c r="M9161">
        <v>0</v>
      </c>
      <c r="N9161">
        <v>0</v>
      </c>
      <c r="O9161">
        <v>5</v>
      </c>
      <c r="P9161">
        <v>-1</v>
      </c>
      <c r="Q9161" s="28">
        <v>41377.440972222219</v>
      </c>
      <c r="R9161" s="28">
        <v>41379.169444444444</v>
      </c>
      <c r="S9161" t="s">
        <v>29511</v>
      </c>
      <c r="U9161" s="27">
        <v>41377</v>
      </c>
      <c r="V9161">
        <v>1</v>
      </c>
      <c r="W9161" t="s">
        <v>36</v>
      </c>
      <c r="X9161" t="s">
        <v>274</v>
      </c>
      <c r="Y9161">
        <v>0</v>
      </c>
      <c r="AB9161" t="s">
        <v>237</v>
      </c>
      <c r="AH9161">
        <v>0</v>
      </c>
      <c r="AN9161" t="s">
        <v>238</v>
      </c>
      <c r="AO9161">
        <v>9</v>
      </c>
      <c r="AP9161" t="s">
        <v>269</v>
      </c>
      <c r="AQ9161" s="27">
        <v>41378</v>
      </c>
      <c r="AR9161" t="s">
        <v>240</v>
      </c>
      <c r="AS9161">
        <v>9</v>
      </c>
      <c r="AT9161" t="s">
        <v>269</v>
      </c>
      <c r="AU9161" s="27">
        <v>41378</v>
      </c>
    </row>
    <row r="9162" spans="1:47" x14ac:dyDescent="0.2">
      <c r="A9162">
        <v>9161</v>
      </c>
      <c r="B9162" t="s">
        <v>29512</v>
      </c>
      <c r="C9162" t="s">
        <v>29513</v>
      </c>
      <c r="D9162" t="s">
        <v>758</v>
      </c>
      <c r="E9162" s="27">
        <v>41298</v>
      </c>
      <c r="F9162" t="s">
        <v>294</v>
      </c>
      <c r="G9162" s="27">
        <v>24922</v>
      </c>
      <c r="H9162">
        <v>48</v>
      </c>
      <c r="I9162" t="s">
        <v>234</v>
      </c>
      <c r="J9162" t="s">
        <v>245</v>
      </c>
      <c r="K9162">
        <v>0</v>
      </c>
      <c r="L9162">
        <v>9</v>
      </c>
      <c r="M9162">
        <v>0</v>
      </c>
      <c r="N9162">
        <v>0</v>
      </c>
      <c r="O9162">
        <v>1</v>
      </c>
      <c r="S9162" t="s">
        <v>29514</v>
      </c>
      <c r="U9162" s="27">
        <v>41173</v>
      </c>
      <c r="V9162">
        <v>125</v>
      </c>
      <c r="W9162" t="s">
        <v>32</v>
      </c>
      <c r="X9162" t="s">
        <v>274</v>
      </c>
      <c r="Y9162">
        <v>0</v>
      </c>
      <c r="AB9162" t="s">
        <v>237</v>
      </c>
      <c r="AH9162">
        <v>0</v>
      </c>
      <c r="AN9162" t="s">
        <v>238</v>
      </c>
      <c r="AO9162">
        <v>2</v>
      </c>
      <c r="AP9162" t="s">
        <v>239</v>
      </c>
      <c r="AQ9162" s="27">
        <v>41298</v>
      </c>
      <c r="AR9162" t="s">
        <v>240</v>
      </c>
      <c r="AS9162">
        <v>9</v>
      </c>
      <c r="AT9162" t="s">
        <v>269</v>
      </c>
      <c r="AU9162" s="27">
        <v>41298</v>
      </c>
    </row>
    <row r="9163" spans="1:47" x14ac:dyDescent="0.2">
      <c r="A9163">
        <v>9162</v>
      </c>
      <c r="B9163" t="s">
        <v>29515</v>
      </c>
      <c r="C9163" t="s">
        <v>29516</v>
      </c>
      <c r="D9163" t="s">
        <v>29517</v>
      </c>
      <c r="E9163" s="27">
        <v>41743</v>
      </c>
      <c r="F9163" t="s">
        <v>233</v>
      </c>
      <c r="G9163" s="27">
        <v>25189</v>
      </c>
      <c r="H9163">
        <v>47</v>
      </c>
      <c r="I9163" t="s">
        <v>234</v>
      </c>
      <c r="J9163" t="s">
        <v>245</v>
      </c>
      <c r="K9163">
        <v>0</v>
      </c>
      <c r="L9163">
        <v>1</v>
      </c>
      <c r="M9163">
        <v>0</v>
      </c>
      <c r="N9163">
        <v>0</v>
      </c>
      <c r="O9163">
        <v>0</v>
      </c>
      <c r="W9163" t="s">
        <v>237</v>
      </c>
      <c r="Y9163">
        <v>-1</v>
      </c>
      <c r="AB9163" t="s">
        <v>237</v>
      </c>
      <c r="AH9163">
        <v>0</v>
      </c>
      <c r="AN9163" t="s">
        <v>238</v>
      </c>
      <c r="AO9163">
        <v>1</v>
      </c>
      <c r="AP9163" t="s">
        <v>239</v>
      </c>
      <c r="AQ9163" s="27">
        <v>41743</v>
      </c>
      <c r="AR9163" t="s">
        <v>240</v>
      </c>
      <c r="AS9163">
        <v>1</v>
      </c>
      <c r="AT9163" t="s">
        <v>239</v>
      </c>
      <c r="AU9163" s="27">
        <v>41743</v>
      </c>
    </row>
    <row r="9164" spans="1:47" x14ac:dyDescent="0.2">
      <c r="A9164">
        <v>9163</v>
      </c>
      <c r="B9164" t="s">
        <v>29518</v>
      </c>
      <c r="C9164" t="s">
        <v>3072</v>
      </c>
      <c r="D9164" t="s">
        <v>8577</v>
      </c>
      <c r="E9164" s="27">
        <v>41356</v>
      </c>
      <c r="F9164" t="s">
        <v>233</v>
      </c>
      <c r="G9164" s="27">
        <v>31031</v>
      </c>
      <c r="H9164">
        <v>31</v>
      </c>
      <c r="I9164" t="s">
        <v>244</v>
      </c>
      <c r="J9164" t="s">
        <v>250</v>
      </c>
      <c r="K9164">
        <v>1</v>
      </c>
      <c r="L9164">
        <v>8</v>
      </c>
      <c r="M9164">
        <v>1</v>
      </c>
      <c r="N9164">
        <v>1</v>
      </c>
      <c r="O9164">
        <v>12</v>
      </c>
      <c r="P9164">
        <v>-1</v>
      </c>
      <c r="Q9164" s="28">
        <v>41355.419444444444</v>
      </c>
      <c r="R9164" s="28">
        <v>41395.45416666667</v>
      </c>
      <c r="S9164" t="s">
        <v>29519</v>
      </c>
      <c r="T9164" s="27">
        <v>41355</v>
      </c>
      <c r="V9164">
        <v>1</v>
      </c>
      <c r="W9164" t="s">
        <v>36</v>
      </c>
      <c r="X9164" t="s">
        <v>474</v>
      </c>
      <c r="Y9164">
        <v>1</v>
      </c>
      <c r="AA9164" t="s">
        <v>29520</v>
      </c>
      <c r="AB9164" t="s">
        <v>36</v>
      </c>
      <c r="AD9164" s="27">
        <v>42427</v>
      </c>
      <c r="AE9164" t="s">
        <v>392</v>
      </c>
      <c r="AH9164">
        <v>0</v>
      </c>
      <c r="AN9164" t="s">
        <v>238</v>
      </c>
      <c r="AO9164">
        <v>5</v>
      </c>
      <c r="AP9164" t="s">
        <v>246</v>
      </c>
      <c r="AQ9164" s="27">
        <v>41356</v>
      </c>
      <c r="AR9164" t="s">
        <v>240</v>
      </c>
      <c r="AS9164">
        <v>8</v>
      </c>
      <c r="AT9164" t="s">
        <v>269</v>
      </c>
      <c r="AU9164" s="27">
        <v>41356</v>
      </c>
    </row>
    <row r="9165" spans="1:47" x14ac:dyDescent="0.2">
      <c r="A9165">
        <v>9164</v>
      </c>
      <c r="B9165" t="s">
        <v>29521</v>
      </c>
      <c r="C9165" t="s">
        <v>29522</v>
      </c>
      <c r="D9165" t="s">
        <v>1671</v>
      </c>
      <c r="E9165" s="27">
        <v>41963</v>
      </c>
      <c r="F9165" t="s">
        <v>294</v>
      </c>
      <c r="G9165" s="27">
        <v>34581</v>
      </c>
      <c r="H9165">
        <v>21</v>
      </c>
      <c r="I9165" t="s">
        <v>259</v>
      </c>
      <c r="J9165" t="s">
        <v>250</v>
      </c>
      <c r="K9165">
        <v>0</v>
      </c>
      <c r="L9165">
        <v>6</v>
      </c>
      <c r="M9165">
        <v>0</v>
      </c>
      <c r="N9165">
        <v>0</v>
      </c>
      <c r="O9165">
        <v>1</v>
      </c>
      <c r="P9165">
        <v>-202</v>
      </c>
      <c r="Q9165" s="28">
        <v>41761.540972222225</v>
      </c>
      <c r="R9165" s="28">
        <v>41943.377083333333</v>
      </c>
      <c r="S9165" t="s">
        <v>29523</v>
      </c>
      <c r="U9165" s="27">
        <v>41792</v>
      </c>
      <c r="V9165">
        <v>171</v>
      </c>
      <c r="W9165" t="s">
        <v>32</v>
      </c>
      <c r="X9165" t="s">
        <v>274</v>
      </c>
      <c r="Y9165">
        <v>0</v>
      </c>
      <c r="AB9165" t="s">
        <v>237</v>
      </c>
      <c r="AH9165">
        <v>0</v>
      </c>
      <c r="AN9165" t="s">
        <v>238</v>
      </c>
      <c r="AO9165">
        <v>5</v>
      </c>
      <c r="AP9165" t="s">
        <v>246</v>
      </c>
      <c r="AQ9165" s="27">
        <v>41963</v>
      </c>
      <c r="AR9165" t="s">
        <v>240</v>
      </c>
      <c r="AS9165">
        <v>6</v>
      </c>
      <c r="AT9165" t="s">
        <v>246</v>
      </c>
      <c r="AU9165" s="27">
        <v>41963</v>
      </c>
    </row>
    <row r="9166" spans="1:47" x14ac:dyDescent="0.2">
      <c r="A9166">
        <v>9165</v>
      </c>
      <c r="B9166" t="s">
        <v>29524</v>
      </c>
      <c r="C9166" t="s">
        <v>1761</v>
      </c>
      <c r="D9166" t="s">
        <v>3455</v>
      </c>
      <c r="E9166" s="27">
        <v>41512</v>
      </c>
      <c r="F9166" t="s">
        <v>233</v>
      </c>
      <c r="G9166" s="27">
        <v>32947</v>
      </c>
      <c r="H9166">
        <v>26</v>
      </c>
      <c r="I9166" t="s">
        <v>244</v>
      </c>
      <c r="J9166" t="s">
        <v>250</v>
      </c>
      <c r="K9166">
        <v>0</v>
      </c>
      <c r="L9166">
        <v>9</v>
      </c>
      <c r="M9166">
        <v>0</v>
      </c>
      <c r="N9166">
        <v>0</v>
      </c>
      <c r="O9166">
        <v>0</v>
      </c>
      <c r="P9166">
        <v>-1</v>
      </c>
      <c r="Q9166" s="28">
        <v>41511.320833333331</v>
      </c>
      <c r="R9166" s="28">
        <v>41512.329861111109</v>
      </c>
      <c r="S9166" t="s">
        <v>29525</v>
      </c>
      <c r="T9166" s="27">
        <v>41511</v>
      </c>
      <c r="V9166">
        <v>1</v>
      </c>
      <c r="W9166" t="s">
        <v>32</v>
      </c>
      <c r="X9166" t="s">
        <v>359</v>
      </c>
      <c r="Y9166">
        <v>0</v>
      </c>
      <c r="AB9166" t="s">
        <v>237</v>
      </c>
      <c r="AH9166">
        <v>0</v>
      </c>
      <c r="AN9166" t="s">
        <v>238</v>
      </c>
      <c r="AO9166">
        <v>10</v>
      </c>
      <c r="AP9166" t="s">
        <v>269</v>
      </c>
      <c r="AQ9166" s="27">
        <v>41512</v>
      </c>
      <c r="AR9166" t="s">
        <v>240</v>
      </c>
      <c r="AS9166">
        <v>9</v>
      </c>
      <c r="AT9166" t="s">
        <v>269</v>
      </c>
      <c r="AU9166" s="27">
        <v>41512</v>
      </c>
    </row>
    <row r="9167" spans="1:47" x14ac:dyDescent="0.2">
      <c r="A9167">
        <v>9166</v>
      </c>
      <c r="B9167" t="s">
        <v>29526</v>
      </c>
      <c r="C9167" t="s">
        <v>2600</v>
      </c>
      <c r="D9167" t="s">
        <v>7596</v>
      </c>
      <c r="E9167" s="27">
        <v>41416</v>
      </c>
      <c r="F9167" t="s">
        <v>233</v>
      </c>
      <c r="G9167" s="27">
        <v>34081</v>
      </c>
      <c r="H9167">
        <v>22</v>
      </c>
      <c r="I9167" t="s">
        <v>259</v>
      </c>
      <c r="J9167" t="s">
        <v>250</v>
      </c>
      <c r="K9167">
        <v>0</v>
      </c>
      <c r="L9167">
        <v>4</v>
      </c>
      <c r="M9167">
        <v>0</v>
      </c>
      <c r="N9167">
        <v>0</v>
      </c>
      <c r="O9167">
        <v>0</v>
      </c>
      <c r="P9167">
        <v>-1</v>
      </c>
      <c r="Q9167" s="28">
        <v>41415.205555555556</v>
      </c>
      <c r="R9167" s="28">
        <v>41416.319444444445</v>
      </c>
      <c r="S9167" t="s">
        <v>29527</v>
      </c>
      <c r="T9167" s="27">
        <v>41415</v>
      </c>
      <c r="V9167">
        <v>1</v>
      </c>
      <c r="W9167" t="s">
        <v>32</v>
      </c>
      <c r="X9167" t="s">
        <v>29528</v>
      </c>
      <c r="Y9167">
        <v>0</v>
      </c>
      <c r="AB9167" t="s">
        <v>237</v>
      </c>
      <c r="AH9167">
        <v>0</v>
      </c>
      <c r="AN9167" t="s">
        <v>238</v>
      </c>
      <c r="AO9167">
        <v>5</v>
      </c>
      <c r="AP9167" t="s">
        <v>246</v>
      </c>
      <c r="AQ9167" s="27">
        <v>41416</v>
      </c>
      <c r="AR9167" t="s">
        <v>240</v>
      </c>
      <c r="AS9167">
        <v>4</v>
      </c>
      <c r="AT9167" t="s">
        <v>239</v>
      </c>
      <c r="AU9167" s="27">
        <v>41416</v>
      </c>
    </row>
    <row r="9168" spans="1:47" x14ac:dyDescent="0.2">
      <c r="A9168">
        <v>9167</v>
      </c>
      <c r="B9168" t="s">
        <v>29529</v>
      </c>
      <c r="C9168" t="s">
        <v>957</v>
      </c>
      <c r="D9168" t="s">
        <v>29530</v>
      </c>
      <c r="E9168" s="27">
        <v>41630</v>
      </c>
      <c r="F9168" t="s">
        <v>233</v>
      </c>
      <c r="G9168" s="27">
        <v>31608</v>
      </c>
      <c r="H9168">
        <v>29</v>
      </c>
      <c r="I9168" t="s">
        <v>244</v>
      </c>
      <c r="J9168" t="s">
        <v>250</v>
      </c>
      <c r="K9168">
        <v>0</v>
      </c>
      <c r="L9168">
        <v>3</v>
      </c>
      <c r="M9168">
        <v>0</v>
      </c>
      <c r="N9168">
        <v>0</v>
      </c>
      <c r="O9168">
        <v>0</v>
      </c>
      <c r="P9168">
        <v>0</v>
      </c>
      <c r="Q9168" s="28">
        <v>41630.158333333333</v>
      </c>
      <c r="R9168" s="28">
        <v>41630.345138888886</v>
      </c>
      <c r="S9168" t="s">
        <v>29531</v>
      </c>
      <c r="T9168" s="27">
        <v>41630</v>
      </c>
      <c r="V9168">
        <v>0</v>
      </c>
      <c r="W9168" t="s">
        <v>32</v>
      </c>
      <c r="X9168" t="s">
        <v>337</v>
      </c>
      <c r="Y9168">
        <v>0</v>
      </c>
      <c r="AB9168" t="s">
        <v>237</v>
      </c>
      <c r="AH9168">
        <v>0</v>
      </c>
      <c r="AN9168" t="s">
        <v>238</v>
      </c>
      <c r="AO9168">
        <v>3</v>
      </c>
      <c r="AP9168" t="s">
        <v>239</v>
      </c>
      <c r="AQ9168" s="27">
        <v>41630</v>
      </c>
      <c r="AR9168" t="s">
        <v>240</v>
      </c>
      <c r="AS9168">
        <v>3</v>
      </c>
      <c r="AT9168" t="s">
        <v>239</v>
      </c>
      <c r="AU9168" s="27">
        <v>41630</v>
      </c>
    </row>
    <row r="9169" spans="1:47" x14ac:dyDescent="0.2">
      <c r="A9169">
        <v>9168</v>
      </c>
      <c r="B9169" t="s">
        <v>29532</v>
      </c>
      <c r="C9169" t="s">
        <v>29533</v>
      </c>
      <c r="D9169" t="s">
        <v>331</v>
      </c>
      <c r="E9169" s="27">
        <v>41855</v>
      </c>
      <c r="F9169" t="s">
        <v>233</v>
      </c>
      <c r="G9169" s="27">
        <v>29983</v>
      </c>
      <c r="H9169">
        <v>34</v>
      </c>
      <c r="I9169" t="s">
        <v>244</v>
      </c>
      <c r="J9169" t="s">
        <v>250</v>
      </c>
      <c r="K9169">
        <v>0</v>
      </c>
      <c r="L9169">
        <v>2</v>
      </c>
      <c r="M9169">
        <v>0</v>
      </c>
      <c r="N9169">
        <v>0</v>
      </c>
      <c r="O9169">
        <v>7</v>
      </c>
      <c r="P9169">
        <v>-1</v>
      </c>
      <c r="Q9169" s="28">
        <v>41854.463888888888</v>
      </c>
      <c r="R9169" s="28">
        <v>41855.060416666667</v>
      </c>
      <c r="S9169" t="s">
        <v>29534</v>
      </c>
      <c r="T9169" s="27">
        <v>41854</v>
      </c>
      <c r="V9169">
        <v>1</v>
      </c>
      <c r="W9169" t="s">
        <v>32</v>
      </c>
      <c r="X9169" t="s">
        <v>364</v>
      </c>
      <c r="Y9169">
        <v>0</v>
      </c>
      <c r="AB9169" t="s">
        <v>237</v>
      </c>
      <c r="AH9169">
        <v>0</v>
      </c>
      <c r="AN9169" t="s">
        <v>238</v>
      </c>
      <c r="AO9169">
        <v>2</v>
      </c>
      <c r="AP9169" t="s">
        <v>239</v>
      </c>
      <c r="AQ9169" s="27">
        <v>41855</v>
      </c>
      <c r="AR9169" t="s">
        <v>240</v>
      </c>
      <c r="AS9169">
        <v>2</v>
      </c>
      <c r="AT9169" t="s">
        <v>239</v>
      </c>
      <c r="AU9169" s="27">
        <v>41855</v>
      </c>
    </row>
    <row r="9170" spans="1:47" x14ac:dyDescent="0.2">
      <c r="A9170">
        <v>9169</v>
      </c>
      <c r="B9170" t="s">
        <v>29535</v>
      </c>
      <c r="C9170" t="s">
        <v>575</v>
      </c>
      <c r="D9170" t="s">
        <v>11297</v>
      </c>
      <c r="E9170" s="27">
        <v>41415</v>
      </c>
      <c r="F9170" t="s">
        <v>233</v>
      </c>
      <c r="G9170" s="27">
        <v>30080</v>
      </c>
      <c r="H9170">
        <v>33</v>
      </c>
      <c r="I9170" t="s">
        <v>244</v>
      </c>
      <c r="J9170" t="s">
        <v>22</v>
      </c>
      <c r="K9170">
        <v>0</v>
      </c>
      <c r="L9170">
        <v>1</v>
      </c>
      <c r="M9170">
        <v>0</v>
      </c>
      <c r="N9170">
        <v>0</v>
      </c>
      <c r="O9170">
        <v>2</v>
      </c>
      <c r="P9170">
        <v>0</v>
      </c>
      <c r="Q9170" s="28">
        <v>41415.524305555555</v>
      </c>
      <c r="R9170" s="28">
        <v>41416.123611111114</v>
      </c>
      <c r="S9170" t="s">
        <v>29536</v>
      </c>
      <c r="T9170" s="27">
        <v>41414</v>
      </c>
      <c r="V9170">
        <v>1</v>
      </c>
      <c r="W9170" t="s">
        <v>32</v>
      </c>
      <c r="X9170" t="s">
        <v>801</v>
      </c>
      <c r="Y9170">
        <v>1</v>
      </c>
      <c r="AA9170" t="s">
        <v>29537</v>
      </c>
      <c r="AB9170" t="s">
        <v>36</v>
      </c>
      <c r="AD9170" s="27">
        <v>41605</v>
      </c>
      <c r="AE9170" t="s">
        <v>392</v>
      </c>
      <c r="AH9170">
        <v>0</v>
      </c>
      <c r="AN9170" t="s">
        <v>238</v>
      </c>
      <c r="AO9170">
        <v>1</v>
      </c>
      <c r="AP9170" t="s">
        <v>239</v>
      </c>
      <c r="AQ9170" s="27">
        <v>41415</v>
      </c>
      <c r="AR9170" t="s">
        <v>240</v>
      </c>
      <c r="AS9170">
        <v>1</v>
      </c>
      <c r="AT9170" t="s">
        <v>239</v>
      </c>
      <c r="AU9170" s="27">
        <v>41415</v>
      </c>
    </row>
    <row r="9171" spans="1:47" x14ac:dyDescent="0.2">
      <c r="A9171">
        <v>9170</v>
      </c>
      <c r="B9171" t="s">
        <v>29538</v>
      </c>
      <c r="C9171" t="s">
        <v>29539</v>
      </c>
      <c r="D9171" t="s">
        <v>29540</v>
      </c>
      <c r="E9171" s="27">
        <v>41286</v>
      </c>
      <c r="F9171" t="s">
        <v>233</v>
      </c>
      <c r="G9171" s="27">
        <v>23267</v>
      </c>
      <c r="H9171">
        <v>52</v>
      </c>
      <c r="I9171" t="s">
        <v>234</v>
      </c>
      <c r="J9171" t="s">
        <v>245</v>
      </c>
      <c r="K9171">
        <v>0</v>
      </c>
      <c r="L9171">
        <v>1</v>
      </c>
      <c r="M9171">
        <v>0</v>
      </c>
      <c r="N9171">
        <v>0</v>
      </c>
      <c r="O9171">
        <v>1</v>
      </c>
      <c r="P9171">
        <v>-1</v>
      </c>
      <c r="Q9171" s="28">
        <v>41285.434027777781</v>
      </c>
      <c r="R9171" s="28">
        <v>41286.055555555555</v>
      </c>
      <c r="S9171" t="s">
        <v>29541</v>
      </c>
      <c r="T9171" s="27">
        <v>41285</v>
      </c>
      <c r="V9171">
        <v>1</v>
      </c>
      <c r="W9171" t="s">
        <v>32</v>
      </c>
      <c r="X9171" t="s">
        <v>1354</v>
      </c>
      <c r="Y9171">
        <v>0</v>
      </c>
      <c r="AB9171" t="s">
        <v>237</v>
      </c>
      <c r="AH9171">
        <v>0</v>
      </c>
      <c r="AN9171" t="s">
        <v>238</v>
      </c>
      <c r="AO9171">
        <v>1</v>
      </c>
      <c r="AP9171" t="s">
        <v>239</v>
      </c>
      <c r="AQ9171" s="27">
        <v>41286</v>
      </c>
      <c r="AR9171" t="s">
        <v>240</v>
      </c>
      <c r="AS9171">
        <v>1</v>
      </c>
      <c r="AT9171" t="s">
        <v>239</v>
      </c>
      <c r="AU9171" s="27">
        <v>41286</v>
      </c>
    </row>
    <row r="9172" spans="1:47" x14ac:dyDescent="0.2">
      <c r="A9172">
        <v>9171</v>
      </c>
      <c r="B9172" t="s">
        <v>29542</v>
      </c>
      <c r="C9172" t="s">
        <v>456</v>
      </c>
      <c r="D9172" t="s">
        <v>29543</v>
      </c>
      <c r="E9172" s="27">
        <v>41898</v>
      </c>
      <c r="F9172" t="s">
        <v>233</v>
      </c>
      <c r="G9172" s="27">
        <v>28605</v>
      </c>
      <c r="H9172">
        <v>37</v>
      </c>
      <c r="I9172" t="s">
        <v>244</v>
      </c>
      <c r="J9172" t="s">
        <v>353</v>
      </c>
      <c r="K9172">
        <v>0</v>
      </c>
      <c r="L9172">
        <v>1</v>
      </c>
      <c r="M9172">
        <v>0</v>
      </c>
      <c r="N9172">
        <v>0</v>
      </c>
      <c r="O9172">
        <v>0</v>
      </c>
      <c r="P9172">
        <v>-1</v>
      </c>
      <c r="Q9172" s="28">
        <v>41897.390277777777</v>
      </c>
      <c r="R9172" s="28">
        <v>41898.37777777778</v>
      </c>
      <c r="S9172" t="s">
        <v>29544</v>
      </c>
      <c r="T9172" s="27">
        <v>41897</v>
      </c>
      <c r="V9172">
        <v>1</v>
      </c>
      <c r="W9172" t="s">
        <v>36</v>
      </c>
      <c r="X9172" t="s">
        <v>279</v>
      </c>
      <c r="Y9172">
        <v>1</v>
      </c>
      <c r="AA9172" t="s">
        <v>29545</v>
      </c>
      <c r="AB9172" t="s">
        <v>36</v>
      </c>
      <c r="AD9172" s="27">
        <v>42265</v>
      </c>
      <c r="AE9172" t="s">
        <v>1231</v>
      </c>
      <c r="AH9172">
        <v>0</v>
      </c>
      <c r="AN9172" t="s">
        <v>238</v>
      </c>
      <c r="AO9172">
        <v>1</v>
      </c>
      <c r="AP9172" t="s">
        <v>239</v>
      </c>
      <c r="AQ9172" s="27">
        <v>41898</v>
      </c>
      <c r="AR9172" t="s">
        <v>240</v>
      </c>
      <c r="AS9172">
        <v>1</v>
      </c>
      <c r="AT9172" t="s">
        <v>239</v>
      </c>
      <c r="AU9172" s="27">
        <v>41898</v>
      </c>
    </row>
    <row r="9173" spans="1:47" x14ac:dyDescent="0.2">
      <c r="A9173">
        <v>9172</v>
      </c>
      <c r="B9173" t="s">
        <v>29546</v>
      </c>
      <c r="C9173" t="s">
        <v>2296</v>
      </c>
      <c r="D9173" t="s">
        <v>2184</v>
      </c>
      <c r="E9173" s="27">
        <v>41576</v>
      </c>
      <c r="F9173" t="s">
        <v>233</v>
      </c>
      <c r="G9173" s="27">
        <v>34502</v>
      </c>
      <c r="H9173">
        <v>21</v>
      </c>
      <c r="I9173" t="s">
        <v>259</v>
      </c>
      <c r="J9173" t="s">
        <v>250</v>
      </c>
      <c r="K9173">
        <v>0</v>
      </c>
      <c r="L9173">
        <v>7</v>
      </c>
      <c r="M9173">
        <v>0</v>
      </c>
      <c r="N9173">
        <v>0</v>
      </c>
      <c r="O9173">
        <v>0</v>
      </c>
      <c r="P9173">
        <v>-1</v>
      </c>
      <c r="Q9173" s="28">
        <v>41575.428472222222</v>
      </c>
      <c r="R9173" s="28">
        <v>41576.102777777778</v>
      </c>
      <c r="S9173" t="s">
        <v>29547</v>
      </c>
      <c r="T9173" s="27">
        <v>41575</v>
      </c>
      <c r="V9173">
        <v>1</v>
      </c>
      <c r="W9173" t="s">
        <v>32</v>
      </c>
      <c r="X9173" t="s">
        <v>261</v>
      </c>
      <c r="Y9173">
        <v>1</v>
      </c>
      <c r="AA9173" t="s">
        <v>29548</v>
      </c>
      <c r="AB9173" t="s">
        <v>32</v>
      </c>
      <c r="AC9173">
        <v>0</v>
      </c>
      <c r="AD9173" s="27">
        <v>42387</v>
      </c>
      <c r="AE9173" t="s">
        <v>898</v>
      </c>
      <c r="AF9173" s="27">
        <v>42387</v>
      </c>
      <c r="AG9173" s="27">
        <v>42395</v>
      </c>
      <c r="AH9173">
        <v>0</v>
      </c>
      <c r="AN9173" t="s">
        <v>238</v>
      </c>
      <c r="AO9173">
        <v>7</v>
      </c>
      <c r="AP9173" t="s">
        <v>246</v>
      </c>
      <c r="AQ9173" s="27">
        <v>41576</v>
      </c>
      <c r="AR9173" t="s">
        <v>240</v>
      </c>
      <c r="AS9173">
        <v>7</v>
      </c>
      <c r="AT9173" t="s">
        <v>246</v>
      </c>
      <c r="AU9173" s="27">
        <v>41576</v>
      </c>
    </row>
    <row r="9174" spans="1:47" x14ac:dyDescent="0.2">
      <c r="A9174">
        <v>9173</v>
      </c>
      <c r="B9174" t="s">
        <v>29549</v>
      </c>
      <c r="C9174" t="s">
        <v>11814</v>
      </c>
      <c r="D9174" t="s">
        <v>331</v>
      </c>
      <c r="E9174" s="27">
        <v>41636</v>
      </c>
      <c r="F9174" t="s">
        <v>233</v>
      </c>
      <c r="G9174" s="27">
        <v>34505</v>
      </c>
      <c r="H9174">
        <v>21</v>
      </c>
      <c r="I9174" t="s">
        <v>259</v>
      </c>
      <c r="J9174" t="s">
        <v>245</v>
      </c>
      <c r="K9174">
        <v>0</v>
      </c>
      <c r="L9174">
        <v>8</v>
      </c>
      <c r="M9174">
        <v>0</v>
      </c>
      <c r="N9174">
        <v>0</v>
      </c>
      <c r="O9174">
        <v>1</v>
      </c>
      <c r="P9174">
        <v>0</v>
      </c>
      <c r="Q9174" s="28">
        <v>41636.120138888888</v>
      </c>
      <c r="R9174" s="28">
        <v>41636.0625</v>
      </c>
      <c r="S9174" t="s">
        <v>29550</v>
      </c>
      <c r="T9174" s="27">
        <v>41635</v>
      </c>
      <c r="V9174">
        <v>1</v>
      </c>
      <c r="W9174" t="s">
        <v>32</v>
      </c>
      <c r="X9174" t="s">
        <v>268</v>
      </c>
      <c r="Y9174">
        <v>0</v>
      </c>
      <c r="AB9174" t="s">
        <v>237</v>
      </c>
      <c r="AH9174">
        <v>0</v>
      </c>
      <c r="AN9174" t="s">
        <v>238</v>
      </c>
      <c r="AO9174">
        <v>6</v>
      </c>
      <c r="AP9174" t="s">
        <v>246</v>
      </c>
      <c r="AQ9174" s="27">
        <v>41636</v>
      </c>
      <c r="AR9174" t="s">
        <v>240</v>
      </c>
      <c r="AS9174">
        <v>8</v>
      </c>
      <c r="AT9174" t="s">
        <v>269</v>
      </c>
      <c r="AU9174" s="27">
        <v>41636</v>
      </c>
    </row>
    <row r="9175" spans="1:47" x14ac:dyDescent="0.2">
      <c r="A9175">
        <v>9174</v>
      </c>
      <c r="B9175" t="s">
        <v>29551</v>
      </c>
      <c r="C9175" t="s">
        <v>3398</v>
      </c>
      <c r="D9175" t="s">
        <v>2466</v>
      </c>
      <c r="E9175" s="27">
        <v>41989</v>
      </c>
      <c r="F9175" t="s">
        <v>294</v>
      </c>
      <c r="G9175" s="27">
        <v>34821</v>
      </c>
      <c r="H9175">
        <v>20</v>
      </c>
      <c r="I9175" t="s">
        <v>259</v>
      </c>
      <c r="J9175" t="s">
        <v>245</v>
      </c>
      <c r="K9175">
        <v>0</v>
      </c>
      <c r="L9175">
        <v>8</v>
      </c>
      <c r="M9175">
        <v>0</v>
      </c>
      <c r="N9175">
        <v>0</v>
      </c>
      <c r="O9175">
        <v>0</v>
      </c>
      <c r="P9175">
        <v>0</v>
      </c>
      <c r="Q9175" s="28">
        <v>41989.093055555553</v>
      </c>
      <c r="R9175" s="28">
        <v>41991.412499999999</v>
      </c>
      <c r="S9175" t="s">
        <v>29552</v>
      </c>
      <c r="T9175" s="27">
        <v>41989</v>
      </c>
      <c r="V9175">
        <v>0</v>
      </c>
      <c r="W9175" t="s">
        <v>32</v>
      </c>
      <c r="X9175" t="s">
        <v>1351</v>
      </c>
      <c r="Y9175">
        <v>1</v>
      </c>
      <c r="AA9175" t="s">
        <v>29553</v>
      </c>
      <c r="AB9175" t="s">
        <v>36</v>
      </c>
      <c r="AC9175">
        <v>0</v>
      </c>
      <c r="AD9175" s="27">
        <v>42346</v>
      </c>
      <c r="AE9175" t="s">
        <v>392</v>
      </c>
      <c r="AF9175" s="27">
        <v>42346</v>
      </c>
      <c r="AG9175" s="27">
        <v>42354</v>
      </c>
      <c r="AH9175">
        <v>0</v>
      </c>
      <c r="AN9175" t="s">
        <v>238</v>
      </c>
      <c r="AO9175">
        <v>5</v>
      </c>
      <c r="AP9175" t="s">
        <v>246</v>
      </c>
      <c r="AQ9175" s="27">
        <v>41989</v>
      </c>
      <c r="AR9175" t="s">
        <v>240</v>
      </c>
      <c r="AS9175">
        <v>8</v>
      </c>
      <c r="AT9175" t="s">
        <v>269</v>
      </c>
      <c r="AU9175" s="27">
        <v>41989</v>
      </c>
    </row>
    <row r="9176" spans="1:47" x14ac:dyDescent="0.2">
      <c r="A9176">
        <v>9175</v>
      </c>
      <c r="B9176" t="s">
        <v>29554</v>
      </c>
      <c r="C9176" t="s">
        <v>29555</v>
      </c>
      <c r="D9176" t="s">
        <v>29556</v>
      </c>
      <c r="E9176" s="27">
        <v>41946</v>
      </c>
      <c r="F9176" t="s">
        <v>233</v>
      </c>
      <c r="G9176" s="27">
        <v>26619</v>
      </c>
      <c r="H9176">
        <v>43</v>
      </c>
      <c r="I9176" t="s">
        <v>244</v>
      </c>
      <c r="J9176" t="s">
        <v>353</v>
      </c>
      <c r="K9176">
        <v>0</v>
      </c>
      <c r="L9176">
        <v>1</v>
      </c>
      <c r="M9176">
        <v>0</v>
      </c>
      <c r="N9176">
        <v>0</v>
      </c>
      <c r="O9176">
        <v>1</v>
      </c>
      <c r="P9176">
        <v>-1</v>
      </c>
      <c r="Q9176" s="28">
        <v>41945.415277777778</v>
      </c>
      <c r="R9176" s="28">
        <v>41946.374305555553</v>
      </c>
      <c r="S9176" t="s">
        <v>29557</v>
      </c>
      <c r="T9176" s="27">
        <v>41945</v>
      </c>
      <c r="V9176">
        <v>1</v>
      </c>
      <c r="W9176" t="s">
        <v>36</v>
      </c>
      <c r="X9176" t="s">
        <v>1582</v>
      </c>
      <c r="Y9176">
        <v>1</v>
      </c>
      <c r="AA9176" t="s">
        <v>29558</v>
      </c>
      <c r="AB9176" t="s">
        <v>36</v>
      </c>
      <c r="AD9176" s="27">
        <v>42202</v>
      </c>
      <c r="AE9176" t="s">
        <v>324</v>
      </c>
      <c r="AH9176">
        <v>0</v>
      </c>
      <c r="AN9176" t="s">
        <v>238</v>
      </c>
      <c r="AO9176">
        <v>1</v>
      </c>
      <c r="AP9176" t="s">
        <v>239</v>
      </c>
      <c r="AQ9176" s="27">
        <v>41946</v>
      </c>
      <c r="AR9176" t="s">
        <v>240</v>
      </c>
      <c r="AS9176">
        <v>1</v>
      </c>
      <c r="AT9176" t="s">
        <v>239</v>
      </c>
      <c r="AU9176" s="27">
        <v>41946</v>
      </c>
    </row>
    <row r="9177" spans="1:47" x14ac:dyDescent="0.2">
      <c r="A9177">
        <v>9176</v>
      </c>
      <c r="B9177" t="s">
        <v>29559</v>
      </c>
      <c r="C9177" t="s">
        <v>726</v>
      </c>
      <c r="D9177" t="s">
        <v>1569</v>
      </c>
      <c r="E9177" s="27">
        <v>41695</v>
      </c>
      <c r="F9177" t="s">
        <v>233</v>
      </c>
      <c r="G9177" s="27">
        <v>31208</v>
      </c>
      <c r="H9177">
        <v>30</v>
      </c>
      <c r="I9177" t="s">
        <v>244</v>
      </c>
      <c r="J9177" t="s">
        <v>245</v>
      </c>
      <c r="K9177">
        <v>0</v>
      </c>
      <c r="L9177">
        <v>1</v>
      </c>
      <c r="M9177">
        <v>0</v>
      </c>
      <c r="N9177">
        <v>0</v>
      </c>
      <c r="O9177">
        <v>1</v>
      </c>
      <c r="P9177">
        <v>-1</v>
      </c>
      <c r="Q9177" s="28">
        <v>41694.28125</v>
      </c>
      <c r="R9177" s="28">
        <v>41695.4375</v>
      </c>
      <c r="S9177" t="s">
        <v>29560</v>
      </c>
      <c r="T9177" s="27">
        <v>41694</v>
      </c>
      <c r="V9177">
        <v>1</v>
      </c>
      <c r="W9177" t="s">
        <v>32</v>
      </c>
      <c r="X9177" t="s">
        <v>359</v>
      </c>
      <c r="Y9177">
        <v>1</v>
      </c>
      <c r="AA9177" t="s">
        <v>29561</v>
      </c>
      <c r="AB9177" t="s">
        <v>36</v>
      </c>
      <c r="AD9177" s="27">
        <v>42031</v>
      </c>
      <c r="AE9177" t="s">
        <v>324</v>
      </c>
      <c r="AH9177">
        <v>0</v>
      </c>
      <c r="AN9177" t="s">
        <v>238</v>
      </c>
      <c r="AO9177">
        <v>1</v>
      </c>
      <c r="AP9177" t="s">
        <v>239</v>
      </c>
      <c r="AQ9177" s="27">
        <v>41695</v>
      </c>
      <c r="AR9177" t="s">
        <v>240</v>
      </c>
      <c r="AS9177">
        <v>1</v>
      </c>
      <c r="AT9177" t="s">
        <v>239</v>
      </c>
      <c r="AU9177" s="27">
        <v>41695</v>
      </c>
    </row>
    <row r="9178" spans="1:47" x14ac:dyDescent="0.2">
      <c r="A9178">
        <v>9177</v>
      </c>
      <c r="B9178" t="s">
        <v>29562</v>
      </c>
      <c r="C9178" t="s">
        <v>414</v>
      </c>
      <c r="D9178" t="s">
        <v>2261</v>
      </c>
      <c r="E9178" s="27">
        <v>41744</v>
      </c>
      <c r="F9178" t="s">
        <v>233</v>
      </c>
      <c r="G9178" s="27">
        <v>30608</v>
      </c>
      <c r="H9178">
        <v>32</v>
      </c>
      <c r="I9178" t="s">
        <v>244</v>
      </c>
      <c r="J9178" t="s">
        <v>250</v>
      </c>
      <c r="K9178">
        <v>0</v>
      </c>
      <c r="L9178">
        <v>6</v>
      </c>
      <c r="M9178">
        <v>0</v>
      </c>
      <c r="N9178">
        <v>0</v>
      </c>
      <c r="O9178">
        <v>0</v>
      </c>
      <c r="W9178" t="s">
        <v>237</v>
      </c>
      <c r="Y9178">
        <v>-1</v>
      </c>
      <c r="AB9178" t="s">
        <v>237</v>
      </c>
      <c r="AH9178">
        <v>0</v>
      </c>
      <c r="AN9178" t="s">
        <v>238</v>
      </c>
      <c r="AO9178">
        <v>4</v>
      </c>
      <c r="AP9178" t="s">
        <v>239</v>
      </c>
      <c r="AQ9178" s="27">
        <v>41744</v>
      </c>
      <c r="AR9178" t="s">
        <v>240</v>
      </c>
      <c r="AS9178">
        <v>6</v>
      </c>
      <c r="AT9178" t="s">
        <v>246</v>
      </c>
      <c r="AU9178" s="27">
        <v>41744</v>
      </c>
    </row>
    <row r="9179" spans="1:47" x14ac:dyDescent="0.2">
      <c r="A9179">
        <v>9178</v>
      </c>
      <c r="B9179" t="s">
        <v>29563</v>
      </c>
      <c r="C9179" t="s">
        <v>29564</v>
      </c>
      <c r="D9179" t="s">
        <v>2014</v>
      </c>
      <c r="E9179" s="27">
        <v>41314</v>
      </c>
      <c r="F9179" t="s">
        <v>294</v>
      </c>
      <c r="G9179" s="27">
        <v>30411</v>
      </c>
      <c r="H9179">
        <v>33</v>
      </c>
      <c r="I9179" t="s">
        <v>244</v>
      </c>
      <c r="J9179" t="s">
        <v>250</v>
      </c>
      <c r="K9179">
        <v>0</v>
      </c>
      <c r="L9179">
        <v>4</v>
      </c>
      <c r="M9179">
        <v>0</v>
      </c>
      <c r="N9179">
        <v>0</v>
      </c>
      <c r="O9179">
        <v>3</v>
      </c>
      <c r="P9179">
        <v>0</v>
      </c>
      <c r="Q9179" s="28">
        <v>41314.531944444447</v>
      </c>
      <c r="R9179" s="28">
        <v>41319.397222222222</v>
      </c>
      <c r="S9179" t="s">
        <v>29565</v>
      </c>
      <c r="T9179" s="27">
        <v>41313</v>
      </c>
      <c r="V9179">
        <v>1</v>
      </c>
      <c r="W9179" t="s">
        <v>36</v>
      </c>
      <c r="X9179" t="s">
        <v>2656</v>
      </c>
      <c r="Y9179">
        <v>1</v>
      </c>
      <c r="AA9179" t="s">
        <v>29566</v>
      </c>
      <c r="AB9179" t="s">
        <v>36</v>
      </c>
      <c r="AC9179">
        <v>0</v>
      </c>
      <c r="AD9179" s="27">
        <v>41352</v>
      </c>
      <c r="AE9179" t="s">
        <v>1774</v>
      </c>
      <c r="AF9179" s="27">
        <v>41352</v>
      </c>
      <c r="AG9179" s="27">
        <v>41355</v>
      </c>
      <c r="AH9179">
        <v>0</v>
      </c>
      <c r="AN9179" t="s">
        <v>238</v>
      </c>
      <c r="AO9179">
        <v>2</v>
      </c>
      <c r="AP9179" t="s">
        <v>239</v>
      </c>
      <c r="AQ9179" s="27">
        <v>41314</v>
      </c>
      <c r="AR9179" t="s">
        <v>240</v>
      </c>
      <c r="AS9179">
        <v>4</v>
      </c>
      <c r="AT9179" t="s">
        <v>239</v>
      </c>
      <c r="AU9179" s="27">
        <v>41314</v>
      </c>
    </row>
    <row r="9180" spans="1:47" x14ac:dyDescent="0.2">
      <c r="A9180">
        <v>9179</v>
      </c>
      <c r="B9180" t="s">
        <v>29567</v>
      </c>
      <c r="C9180" t="s">
        <v>1592</v>
      </c>
      <c r="D9180" t="s">
        <v>27717</v>
      </c>
      <c r="E9180" s="27">
        <v>41835</v>
      </c>
      <c r="F9180" t="s">
        <v>233</v>
      </c>
      <c r="G9180" s="27">
        <v>34781</v>
      </c>
      <c r="H9180">
        <v>21</v>
      </c>
      <c r="I9180" t="s">
        <v>259</v>
      </c>
      <c r="J9180" t="s">
        <v>353</v>
      </c>
      <c r="K9180">
        <v>0</v>
      </c>
      <c r="L9180">
        <v>3</v>
      </c>
      <c r="M9180">
        <v>0</v>
      </c>
      <c r="N9180">
        <v>0</v>
      </c>
      <c r="O9180">
        <v>0</v>
      </c>
      <c r="P9180">
        <v>0</v>
      </c>
      <c r="Q9180" s="28">
        <v>41835.21597222222</v>
      </c>
      <c r="R9180" s="28">
        <v>41835.365972222222</v>
      </c>
      <c r="S9180" t="s">
        <v>29568</v>
      </c>
      <c r="T9180" s="27">
        <v>41835</v>
      </c>
      <c r="V9180">
        <v>0</v>
      </c>
      <c r="W9180" t="s">
        <v>32</v>
      </c>
      <c r="X9180" t="s">
        <v>749</v>
      </c>
      <c r="Y9180">
        <v>0</v>
      </c>
      <c r="AB9180" t="s">
        <v>237</v>
      </c>
      <c r="AH9180">
        <v>0</v>
      </c>
      <c r="AN9180" t="s">
        <v>238</v>
      </c>
      <c r="AO9180">
        <v>6</v>
      </c>
      <c r="AP9180" t="s">
        <v>246</v>
      </c>
      <c r="AQ9180" s="27">
        <v>41835</v>
      </c>
      <c r="AR9180" t="s">
        <v>240</v>
      </c>
      <c r="AS9180">
        <v>3</v>
      </c>
      <c r="AT9180" t="s">
        <v>239</v>
      </c>
      <c r="AU9180" s="27">
        <v>41835</v>
      </c>
    </row>
    <row r="9181" spans="1:47" x14ac:dyDescent="0.2">
      <c r="A9181">
        <v>9180</v>
      </c>
      <c r="B9181" t="s">
        <v>29569</v>
      </c>
      <c r="C9181" t="s">
        <v>242</v>
      </c>
      <c r="D9181" t="s">
        <v>2842</v>
      </c>
      <c r="E9181" s="27">
        <v>41539</v>
      </c>
      <c r="F9181" t="s">
        <v>233</v>
      </c>
      <c r="G9181" s="27">
        <v>33433</v>
      </c>
      <c r="H9181">
        <v>24</v>
      </c>
      <c r="I9181" t="s">
        <v>259</v>
      </c>
      <c r="J9181" t="s">
        <v>250</v>
      </c>
      <c r="K9181">
        <v>0</v>
      </c>
      <c r="L9181">
        <v>7</v>
      </c>
      <c r="M9181">
        <v>0</v>
      </c>
      <c r="N9181">
        <v>0</v>
      </c>
      <c r="O9181">
        <v>3</v>
      </c>
      <c r="P9181">
        <v>0</v>
      </c>
      <c r="Q9181" s="28">
        <v>41539.22152777778</v>
      </c>
      <c r="R9181" s="28">
        <v>41632.450694444444</v>
      </c>
      <c r="S9181" t="s">
        <v>29570</v>
      </c>
      <c r="T9181" s="27">
        <v>41539</v>
      </c>
      <c r="V9181">
        <v>0</v>
      </c>
      <c r="W9181" t="s">
        <v>32</v>
      </c>
      <c r="X9181" t="s">
        <v>720</v>
      </c>
      <c r="Y9181">
        <v>0</v>
      </c>
      <c r="AB9181" t="s">
        <v>237</v>
      </c>
      <c r="AH9181">
        <v>0</v>
      </c>
      <c r="AN9181" t="s">
        <v>238</v>
      </c>
      <c r="AO9181">
        <v>6</v>
      </c>
      <c r="AP9181" t="s">
        <v>246</v>
      </c>
      <c r="AQ9181" s="27">
        <v>41539</v>
      </c>
      <c r="AR9181" t="s">
        <v>240</v>
      </c>
      <c r="AS9181">
        <v>7</v>
      </c>
      <c r="AT9181" t="s">
        <v>246</v>
      </c>
      <c r="AU9181" s="27">
        <v>41539</v>
      </c>
    </row>
    <row r="9182" spans="1:47" x14ac:dyDescent="0.2">
      <c r="A9182">
        <v>9181</v>
      </c>
      <c r="B9182" t="s">
        <v>29571</v>
      </c>
      <c r="C9182" t="s">
        <v>29572</v>
      </c>
      <c r="D9182" t="s">
        <v>357</v>
      </c>
      <c r="E9182" s="27">
        <v>41306</v>
      </c>
      <c r="F9182" t="s">
        <v>294</v>
      </c>
      <c r="G9182" s="27">
        <v>23188</v>
      </c>
      <c r="H9182">
        <v>52</v>
      </c>
      <c r="I9182" t="s">
        <v>234</v>
      </c>
      <c r="J9182" t="s">
        <v>353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-1</v>
      </c>
      <c r="Q9182" s="28">
        <v>41305.462500000001</v>
      </c>
      <c r="R9182" s="28">
        <v>41306.404166666667</v>
      </c>
      <c r="S9182" t="s">
        <v>29573</v>
      </c>
      <c r="T9182" s="27">
        <v>41305</v>
      </c>
      <c r="V9182">
        <v>1</v>
      </c>
      <c r="W9182" t="s">
        <v>36</v>
      </c>
      <c r="X9182" t="s">
        <v>3189</v>
      </c>
      <c r="Y9182">
        <v>1</v>
      </c>
      <c r="AA9182" t="s">
        <v>29574</v>
      </c>
      <c r="AB9182" t="s">
        <v>36</v>
      </c>
      <c r="AD9182" s="27">
        <v>41331</v>
      </c>
      <c r="AE9182" t="s">
        <v>324</v>
      </c>
      <c r="AH9182">
        <v>0</v>
      </c>
      <c r="AN9182" t="s">
        <v>238</v>
      </c>
      <c r="AO9182">
        <v>1</v>
      </c>
      <c r="AP9182" t="s">
        <v>239</v>
      </c>
      <c r="AQ9182" s="27">
        <v>41306</v>
      </c>
      <c r="AR9182" t="s">
        <v>240</v>
      </c>
      <c r="AS9182">
        <v>1</v>
      </c>
      <c r="AT9182" t="s">
        <v>239</v>
      </c>
      <c r="AU9182" s="27">
        <v>41306</v>
      </c>
    </row>
    <row r="9183" spans="1:47" x14ac:dyDescent="0.2">
      <c r="A9183">
        <v>9182</v>
      </c>
      <c r="B9183" t="s">
        <v>29575</v>
      </c>
      <c r="C9183" t="s">
        <v>860</v>
      </c>
      <c r="D9183" t="s">
        <v>29576</v>
      </c>
      <c r="E9183" s="27">
        <v>41609</v>
      </c>
      <c r="F9183" t="s">
        <v>294</v>
      </c>
      <c r="G9183" s="27">
        <v>31251</v>
      </c>
      <c r="H9183">
        <v>30</v>
      </c>
      <c r="I9183" t="s">
        <v>244</v>
      </c>
      <c r="J9183" t="s">
        <v>250</v>
      </c>
      <c r="K9183">
        <v>0</v>
      </c>
      <c r="L9183">
        <v>7</v>
      </c>
      <c r="M9183">
        <v>0</v>
      </c>
      <c r="N9183">
        <v>0</v>
      </c>
      <c r="O9183">
        <v>11</v>
      </c>
      <c r="P9183">
        <v>0</v>
      </c>
      <c r="Q9183" s="28">
        <v>41609.261111111111</v>
      </c>
      <c r="R9183" s="28">
        <v>41615.311805555553</v>
      </c>
      <c r="S9183" t="s">
        <v>29577</v>
      </c>
      <c r="T9183" s="27">
        <v>41609</v>
      </c>
      <c r="V9183">
        <v>0</v>
      </c>
      <c r="W9183" t="s">
        <v>32</v>
      </c>
      <c r="X9183" t="s">
        <v>2254</v>
      </c>
      <c r="Y9183">
        <v>1</v>
      </c>
      <c r="AA9183" t="s">
        <v>29578</v>
      </c>
      <c r="AB9183" t="s">
        <v>36</v>
      </c>
      <c r="AC9183">
        <v>189</v>
      </c>
      <c r="AD9183" s="27">
        <v>41673</v>
      </c>
      <c r="AE9183" t="s">
        <v>1216</v>
      </c>
      <c r="AF9183" s="27">
        <v>41862</v>
      </c>
      <c r="AG9183" s="27">
        <v>41878</v>
      </c>
      <c r="AH9183">
        <v>0</v>
      </c>
      <c r="AN9183" t="s">
        <v>238</v>
      </c>
      <c r="AO9183">
        <v>3</v>
      </c>
      <c r="AP9183" t="s">
        <v>239</v>
      </c>
      <c r="AQ9183" s="27">
        <v>41609</v>
      </c>
      <c r="AR9183" t="s">
        <v>240</v>
      </c>
      <c r="AS9183">
        <v>7</v>
      </c>
      <c r="AT9183" t="s">
        <v>246</v>
      </c>
      <c r="AU9183" s="27">
        <v>41609</v>
      </c>
    </row>
    <row r="9184" spans="1:47" x14ac:dyDescent="0.2">
      <c r="A9184">
        <v>9183</v>
      </c>
      <c r="B9184" t="s">
        <v>29579</v>
      </c>
      <c r="C9184" t="s">
        <v>29580</v>
      </c>
      <c r="D9184" t="s">
        <v>2972</v>
      </c>
      <c r="E9184" s="27">
        <v>41409</v>
      </c>
      <c r="F9184" t="s">
        <v>294</v>
      </c>
      <c r="G9184" s="27">
        <v>31220</v>
      </c>
      <c r="H9184">
        <v>30</v>
      </c>
      <c r="I9184" t="s">
        <v>244</v>
      </c>
      <c r="J9184" t="s">
        <v>245</v>
      </c>
      <c r="K9184">
        <v>0</v>
      </c>
      <c r="L9184">
        <v>2</v>
      </c>
      <c r="M9184">
        <v>0</v>
      </c>
      <c r="N9184">
        <v>0</v>
      </c>
      <c r="O9184">
        <v>0</v>
      </c>
      <c r="P9184">
        <v>-1</v>
      </c>
      <c r="Q9184" s="28">
        <v>41408.390277777777</v>
      </c>
      <c r="R9184" s="28">
        <v>41409.056250000001</v>
      </c>
      <c r="S9184" t="s">
        <v>29581</v>
      </c>
      <c r="T9184" s="27">
        <v>41408</v>
      </c>
      <c r="V9184">
        <v>1</v>
      </c>
      <c r="W9184" t="s">
        <v>36</v>
      </c>
      <c r="X9184" t="s">
        <v>279</v>
      </c>
      <c r="Y9184">
        <v>0</v>
      </c>
      <c r="AB9184" t="s">
        <v>237</v>
      </c>
      <c r="AH9184">
        <v>0</v>
      </c>
      <c r="AN9184" t="s">
        <v>238</v>
      </c>
      <c r="AO9184">
        <v>2</v>
      </c>
      <c r="AP9184" t="s">
        <v>239</v>
      </c>
      <c r="AQ9184" s="27">
        <v>41409</v>
      </c>
      <c r="AR9184" t="s">
        <v>240</v>
      </c>
      <c r="AS9184">
        <v>2</v>
      </c>
      <c r="AT9184" t="s">
        <v>239</v>
      </c>
      <c r="AU9184" s="27">
        <v>41409</v>
      </c>
    </row>
    <row r="9185" spans="1:47" x14ac:dyDescent="0.2">
      <c r="A9185">
        <v>9184</v>
      </c>
      <c r="B9185" t="s">
        <v>29582</v>
      </c>
      <c r="C9185" t="s">
        <v>793</v>
      </c>
      <c r="D9185" t="s">
        <v>5261</v>
      </c>
      <c r="E9185" s="27">
        <v>42004</v>
      </c>
      <c r="F9185" t="s">
        <v>233</v>
      </c>
      <c r="G9185" s="27">
        <v>26152</v>
      </c>
      <c r="H9185">
        <v>44</v>
      </c>
      <c r="I9185" t="s">
        <v>244</v>
      </c>
      <c r="J9185" t="s">
        <v>245</v>
      </c>
      <c r="K9185">
        <v>0</v>
      </c>
      <c r="L9185">
        <v>2</v>
      </c>
      <c r="M9185">
        <v>0</v>
      </c>
      <c r="N9185">
        <v>0</v>
      </c>
      <c r="O9185">
        <v>0</v>
      </c>
      <c r="P9185">
        <v>-1</v>
      </c>
      <c r="Q9185" s="28">
        <v>42003.241666666669</v>
      </c>
      <c r="R9185" s="28">
        <v>42004.304861111108</v>
      </c>
      <c r="S9185" t="s">
        <v>29583</v>
      </c>
      <c r="T9185" s="27">
        <v>42003</v>
      </c>
      <c r="V9185">
        <v>1</v>
      </c>
      <c r="W9185" t="s">
        <v>36</v>
      </c>
      <c r="X9185" t="s">
        <v>279</v>
      </c>
      <c r="Y9185">
        <v>0</v>
      </c>
      <c r="AB9185" t="s">
        <v>237</v>
      </c>
      <c r="AH9185">
        <v>0</v>
      </c>
      <c r="AN9185" t="s">
        <v>238</v>
      </c>
      <c r="AO9185">
        <v>1</v>
      </c>
      <c r="AP9185" t="s">
        <v>239</v>
      </c>
      <c r="AQ9185" s="27">
        <v>42004</v>
      </c>
      <c r="AR9185" t="s">
        <v>240</v>
      </c>
      <c r="AS9185">
        <v>2</v>
      </c>
      <c r="AT9185" t="s">
        <v>239</v>
      </c>
      <c r="AU9185" s="27">
        <v>42004</v>
      </c>
    </row>
    <row r="9186" spans="1:47" x14ac:dyDescent="0.2">
      <c r="A9186">
        <v>9185</v>
      </c>
      <c r="B9186" t="s">
        <v>29584</v>
      </c>
      <c r="C9186" t="s">
        <v>2888</v>
      </c>
      <c r="D9186" t="s">
        <v>381</v>
      </c>
      <c r="E9186" s="27">
        <v>41945</v>
      </c>
      <c r="F9186" t="s">
        <v>233</v>
      </c>
      <c r="G9186" s="27">
        <v>25244</v>
      </c>
      <c r="H9186">
        <v>47</v>
      </c>
      <c r="I9186" t="s">
        <v>234</v>
      </c>
      <c r="J9186" t="s">
        <v>250</v>
      </c>
      <c r="K9186">
        <v>0</v>
      </c>
      <c r="L9186">
        <v>2</v>
      </c>
      <c r="M9186">
        <v>0</v>
      </c>
      <c r="N9186">
        <v>0</v>
      </c>
      <c r="O9186">
        <v>13</v>
      </c>
      <c r="P9186">
        <v>0</v>
      </c>
      <c r="Q9186" s="28">
        <v>41945.057638888888</v>
      </c>
      <c r="R9186" s="28">
        <v>41945.388194444444</v>
      </c>
      <c r="S9186" t="s">
        <v>29585</v>
      </c>
      <c r="T9186" s="27">
        <v>41945</v>
      </c>
      <c r="V9186">
        <v>0</v>
      </c>
      <c r="W9186" t="s">
        <v>32</v>
      </c>
      <c r="X9186" t="s">
        <v>364</v>
      </c>
      <c r="Y9186">
        <v>1</v>
      </c>
      <c r="AA9186" t="s">
        <v>29586</v>
      </c>
      <c r="AB9186" t="s">
        <v>36</v>
      </c>
      <c r="AC9186">
        <v>0</v>
      </c>
      <c r="AD9186" s="27">
        <v>42192</v>
      </c>
      <c r="AE9186" t="s">
        <v>29587</v>
      </c>
      <c r="AF9186" s="27">
        <v>42192</v>
      </c>
      <c r="AG9186" s="27">
        <v>42210</v>
      </c>
      <c r="AH9186">
        <v>0</v>
      </c>
      <c r="AN9186" t="s">
        <v>238</v>
      </c>
      <c r="AO9186">
        <v>1</v>
      </c>
      <c r="AP9186" t="s">
        <v>239</v>
      </c>
      <c r="AQ9186" s="27">
        <v>41945</v>
      </c>
      <c r="AR9186" t="s">
        <v>240</v>
      </c>
      <c r="AS9186">
        <v>2</v>
      </c>
      <c r="AT9186" t="s">
        <v>239</v>
      </c>
      <c r="AU9186" s="27">
        <v>41945</v>
      </c>
    </row>
    <row r="9187" spans="1:47" x14ac:dyDescent="0.2">
      <c r="A9187">
        <v>9186</v>
      </c>
      <c r="B9187" t="s">
        <v>29588</v>
      </c>
      <c r="C9187" t="s">
        <v>2167</v>
      </c>
      <c r="D9187" t="s">
        <v>29589</v>
      </c>
      <c r="E9187" s="27">
        <v>41319</v>
      </c>
      <c r="F9187" t="s">
        <v>233</v>
      </c>
      <c r="G9187" s="27">
        <v>27396</v>
      </c>
      <c r="H9187">
        <v>41</v>
      </c>
      <c r="I9187" t="s">
        <v>244</v>
      </c>
      <c r="J9187" t="s">
        <v>250</v>
      </c>
      <c r="K9187">
        <v>0</v>
      </c>
      <c r="L9187">
        <v>9</v>
      </c>
      <c r="M9187">
        <v>1</v>
      </c>
      <c r="N9187">
        <v>0</v>
      </c>
      <c r="O9187">
        <v>9</v>
      </c>
      <c r="P9187">
        <v>-1</v>
      </c>
      <c r="Q9187" s="28">
        <v>41318.215277777781</v>
      </c>
      <c r="R9187" s="28">
        <v>41320.229166666664</v>
      </c>
      <c r="S9187" t="s">
        <v>29590</v>
      </c>
      <c r="T9187" s="27">
        <v>40586</v>
      </c>
      <c r="V9187">
        <v>733</v>
      </c>
      <c r="W9187" t="s">
        <v>36</v>
      </c>
      <c r="X9187" t="s">
        <v>2030</v>
      </c>
      <c r="Y9187">
        <v>0</v>
      </c>
      <c r="AB9187" t="s">
        <v>237</v>
      </c>
      <c r="AH9187">
        <v>0</v>
      </c>
      <c r="AN9187" t="s">
        <v>238</v>
      </c>
      <c r="AO9187">
        <v>6</v>
      </c>
      <c r="AP9187" t="s">
        <v>246</v>
      </c>
      <c r="AQ9187" s="27">
        <v>41319</v>
      </c>
      <c r="AR9187" t="s">
        <v>240</v>
      </c>
      <c r="AS9187">
        <v>9</v>
      </c>
      <c r="AT9187" t="s">
        <v>269</v>
      </c>
      <c r="AU9187" s="27">
        <v>41319</v>
      </c>
    </row>
    <row r="9188" spans="1:47" x14ac:dyDescent="0.2">
      <c r="A9188">
        <v>9187</v>
      </c>
      <c r="B9188" t="s">
        <v>29591</v>
      </c>
      <c r="C9188" t="s">
        <v>1478</v>
      </c>
      <c r="D9188" t="s">
        <v>1318</v>
      </c>
      <c r="E9188" s="27">
        <v>41545</v>
      </c>
      <c r="F9188" t="s">
        <v>233</v>
      </c>
      <c r="G9188" s="27">
        <v>34581</v>
      </c>
      <c r="H9188">
        <v>21</v>
      </c>
      <c r="I9188" t="s">
        <v>259</v>
      </c>
      <c r="J9188" t="s">
        <v>353</v>
      </c>
      <c r="K9188">
        <v>1</v>
      </c>
      <c r="L9188">
        <v>10</v>
      </c>
      <c r="M9188">
        <v>0</v>
      </c>
      <c r="N9188">
        <v>0</v>
      </c>
      <c r="O9188">
        <v>4</v>
      </c>
      <c r="P9188">
        <v>-1</v>
      </c>
      <c r="Q9188" s="28">
        <v>41544.331250000003</v>
      </c>
      <c r="R9188" s="28">
        <v>41545.069444444445</v>
      </c>
      <c r="S9188" t="s">
        <v>29592</v>
      </c>
      <c r="U9188" s="27">
        <v>41544</v>
      </c>
      <c r="V9188">
        <v>1</v>
      </c>
      <c r="W9188" t="s">
        <v>32</v>
      </c>
      <c r="X9188" t="s">
        <v>274</v>
      </c>
      <c r="Y9188">
        <v>1</v>
      </c>
      <c r="AA9188" t="s">
        <v>29593</v>
      </c>
      <c r="AB9188" t="s">
        <v>32</v>
      </c>
      <c r="AD9188" s="27">
        <v>41804</v>
      </c>
      <c r="AH9188">
        <v>0</v>
      </c>
      <c r="AN9188" t="s">
        <v>238</v>
      </c>
      <c r="AO9188">
        <v>10</v>
      </c>
      <c r="AP9188" t="s">
        <v>269</v>
      </c>
      <c r="AQ9188" s="27">
        <v>41545</v>
      </c>
      <c r="AR9188" t="s">
        <v>240</v>
      </c>
      <c r="AS9188">
        <v>10</v>
      </c>
      <c r="AT9188" t="s">
        <v>269</v>
      </c>
      <c r="AU9188" s="27">
        <v>41545</v>
      </c>
    </row>
    <row r="9189" spans="1:47" x14ac:dyDescent="0.2">
      <c r="A9189">
        <v>9188</v>
      </c>
      <c r="B9189" t="s">
        <v>29594</v>
      </c>
      <c r="C9189" t="s">
        <v>9678</v>
      </c>
      <c r="D9189" t="s">
        <v>29595</v>
      </c>
      <c r="E9189" s="27">
        <v>41292</v>
      </c>
      <c r="F9189" t="s">
        <v>233</v>
      </c>
      <c r="G9189" s="27">
        <v>22945</v>
      </c>
      <c r="H9189">
        <v>53</v>
      </c>
      <c r="I9189" t="s">
        <v>234</v>
      </c>
      <c r="J9189" t="s">
        <v>353</v>
      </c>
      <c r="K9189">
        <v>0</v>
      </c>
      <c r="L9189">
        <v>1</v>
      </c>
      <c r="M9189">
        <v>0</v>
      </c>
      <c r="N9189">
        <v>0</v>
      </c>
      <c r="O9189">
        <v>1</v>
      </c>
      <c r="S9189" t="s">
        <v>29596</v>
      </c>
      <c r="T9189" s="27">
        <v>41210</v>
      </c>
      <c r="V9189">
        <v>82</v>
      </c>
      <c r="W9189" t="s">
        <v>32</v>
      </c>
      <c r="X9189" t="s">
        <v>1546</v>
      </c>
      <c r="Y9189">
        <v>0</v>
      </c>
      <c r="AB9189" t="s">
        <v>237</v>
      </c>
      <c r="AH9189">
        <v>0</v>
      </c>
      <c r="AN9189" t="s">
        <v>238</v>
      </c>
      <c r="AO9189">
        <v>1</v>
      </c>
      <c r="AP9189" t="s">
        <v>239</v>
      </c>
      <c r="AQ9189" s="27">
        <v>41292</v>
      </c>
      <c r="AR9189" t="s">
        <v>240</v>
      </c>
      <c r="AS9189">
        <v>1</v>
      </c>
      <c r="AT9189" t="s">
        <v>239</v>
      </c>
      <c r="AU9189" s="27">
        <v>41292</v>
      </c>
    </row>
    <row r="9190" spans="1:47" x14ac:dyDescent="0.2">
      <c r="A9190">
        <v>9189</v>
      </c>
      <c r="B9190" t="s">
        <v>29597</v>
      </c>
      <c r="C9190" t="s">
        <v>29598</v>
      </c>
      <c r="D9190" t="s">
        <v>15859</v>
      </c>
      <c r="E9190" s="27">
        <v>41611</v>
      </c>
      <c r="F9190" t="s">
        <v>233</v>
      </c>
      <c r="G9190" s="27">
        <v>24777</v>
      </c>
      <c r="H9190">
        <v>48</v>
      </c>
      <c r="I9190" t="s">
        <v>234</v>
      </c>
      <c r="J9190" t="s">
        <v>245</v>
      </c>
      <c r="K9190">
        <v>0</v>
      </c>
      <c r="L9190">
        <v>2</v>
      </c>
      <c r="M9190">
        <v>0</v>
      </c>
      <c r="N9190">
        <v>0</v>
      </c>
      <c r="O9190">
        <v>6</v>
      </c>
      <c r="P9190">
        <v>-26</v>
      </c>
      <c r="Q9190" s="28">
        <v>41585.503472222219</v>
      </c>
      <c r="R9190" s="28">
        <v>41591.411805555559</v>
      </c>
      <c r="S9190" t="s">
        <v>29599</v>
      </c>
      <c r="T9190" s="27">
        <v>41584</v>
      </c>
      <c r="V9190">
        <v>27</v>
      </c>
      <c r="W9190" t="s">
        <v>32</v>
      </c>
      <c r="X9190" t="s">
        <v>503</v>
      </c>
      <c r="Y9190">
        <v>0</v>
      </c>
      <c r="AB9190" t="s">
        <v>237</v>
      </c>
      <c r="AH9190">
        <v>0</v>
      </c>
      <c r="AN9190" t="s">
        <v>238</v>
      </c>
      <c r="AO9190">
        <v>1</v>
      </c>
      <c r="AP9190" t="s">
        <v>239</v>
      </c>
      <c r="AQ9190" s="27">
        <v>41611</v>
      </c>
      <c r="AR9190" t="s">
        <v>240</v>
      </c>
      <c r="AS9190">
        <v>2</v>
      </c>
      <c r="AT9190" t="s">
        <v>239</v>
      </c>
      <c r="AU9190" s="27">
        <v>41611</v>
      </c>
    </row>
    <row r="9191" spans="1:47" x14ac:dyDescent="0.2">
      <c r="A9191">
        <v>9190</v>
      </c>
      <c r="B9191" t="s">
        <v>29600</v>
      </c>
      <c r="C9191" t="s">
        <v>4416</v>
      </c>
      <c r="D9191" t="s">
        <v>29601</v>
      </c>
      <c r="E9191" s="27">
        <v>41927</v>
      </c>
      <c r="F9191" t="s">
        <v>294</v>
      </c>
      <c r="G9191" s="27">
        <v>28529</v>
      </c>
      <c r="H9191">
        <v>38</v>
      </c>
      <c r="I9191" t="s">
        <v>244</v>
      </c>
      <c r="J9191" t="s">
        <v>245</v>
      </c>
      <c r="K9191">
        <v>0</v>
      </c>
      <c r="L9191">
        <v>1</v>
      </c>
      <c r="M9191">
        <v>0</v>
      </c>
      <c r="N9191">
        <v>0</v>
      </c>
      <c r="O9191">
        <v>0</v>
      </c>
      <c r="P9191">
        <v>-2</v>
      </c>
      <c r="Q9191" s="28">
        <v>41925.492361111108</v>
      </c>
      <c r="R9191" s="28">
        <v>41926.324999999997</v>
      </c>
      <c r="S9191" t="s">
        <v>29602</v>
      </c>
      <c r="T9191" s="27">
        <v>41925</v>
      </c>
      <c r="V9191">
        <v>2</v>
      </c>
      <c r="W9191" t="s">
        <v>36</v>
      </c>
      <c r="X9191" t="s">
        <v>279</v>
      </c>
      <c r="Y9191">
        <v>0</v>
      </c>
      <c r="AB9191" t="s">
        <v>237</v>
      </c>
      <c r="AH9191">
        <v>0</v>
      </c>
      <c r="AN9191" t="s">
        <v>238</v>
      </c>
      <c r="AO9191">
        <v>1</v>
      </c>
      <c r="AP9191" t="s">
        <v>239</v>
      </c>
      <c r="AQ9191" s="27">
        <v>41927</v>
      </c>
      <c r="AR9191" t="s">
        <v>240</v>
      </c>
      <c r="AS9191">
        <v>1</v>
      </c>
      <c r="AT9191" t="s">
        <v>239</v>
      </c>
      <c r="AU9191" s="27">
        <v>41927</v>
      </c>
    </row>
    <row r="9192" spans="1:47" x14ac:dyDescent="0.2">
      <c r="A9192">
        <v>9191</v>
      </c>
      <c r="B9192" t="s">
        <v>29603</v>
      </c>
      <c r="C9192" t="s">
        <v>428</v>
      </c>
      <c r="D9192" t="s">
        <v>29604</v>
      </c>
      <c r="E9192" s="27">
        <v>41740</v>
      </c>
      <c r="F9192" t="s">
        <v>233</v>
      </c>
      <c r="G9192" s="27">
        <v>23345</v>
      </c>
      <c r="H9192">
        <v>52</v>
      </c>
      <c r="I9192" t="s">
        <v>234</v>
      </c>
      <c r="J9192" t="s">
        <v>250</v>
      </c>
      <c r="K9192">
        <v>0</v>
      </c>
      <c r="L9192">
        <v>9</v>
      </c>
      <c r="M9192">
        <v>0</v>
      </c>
      <c r="N9192">
        <v>0</v>
      </c>
      <c r="O9192">
        <v>2</v>
      </c>
      <c r="P9192">
        <v>-1</v>
      </c>
      <c r="Q9192" s="28">
        <v>41739.190972222219</v>
      </c>
      <c r="R9192" s="28">
        <v>41772.331250000003</v>
      </c>
      <c r="S9192" t="s">
        <v>29605</v>
      </c>
      <c r="T9192" s="27">
        <v>41739</v>
      </c>
      <c r="V9192">
        <v>1</v>
      </c>
      <c r="W9192" t="s">
        <v>32</v>
      </c>
      <c r="X9192" t="s">
        <v>261</v>
      </c>
      <c r="Y9192">
        <v>1</v>
      </c>
      <c r="AA9192" t="s">
        <v>29606</v>
      </c>
      <c r="AB9192" t="s">
        <v>36</v>
      </c>
      <c r="AC9192">
        <v>0</v>
      </c>
      <c r="AD9192" s="27">
        <v>41822</v>
      </c>
      <c r="AE9192" t="s">
        <v>626</v>
      </c>
      <c r="AF9192" s="27">
        <v>41822</v>
      </c>
      <c r="AG9192" s="27">
        <v>42229</v>
      </c>
      <c r="AH9192">
        <v>0</v>
      </c>
      <c r="AN9192" t="s">
        <v>238</v>
      </c>
      <c r="AO9192">
        <v>3</v>
      </c>
      <c r="AP9192" t="s">
        <v>239</v>
      </c>
      <c r="AQ9192" s="27">
        <v>41740</v>
      </c>
      <c r="AR9192" t="s">
        <v>240</v>
      </c>
      <c r="AS9192">
        <v>9</v>
      </c>
      <c r="AT9192" t="s">
        <v>269</v>
      </c>
      <c r="AU9192" s="27">
        <v>41740</v>
      </c>
    </row>
    <row r="9193" spans="1:47" x14ac:dyDescent="0.2">
      <c r="A9193">
        <v>9192</v>
      </c>
      <c r="B9193" t="s">
        <v>29607</v>
      </c>
      <c r="C9193" t="s">
        <v>4416</v>
      </c>
      <c r="D9193" t="s">
        <v>3433</v>
      </c>
      <c r="E9193" s="27">
        <v>41323</v>
      </c>
      <c r="F9193" t="s">
        <v>294</v>
      </c>
      <c r="G9193" s="27">
        <v>30027</v>
      </c>
      <c r="H9193">
        <v>34</v>
      </c>
      <c r="I9193" t="s">
        <v>244</v>
      </c>
      <c r="J9193" t="s">
        <v>250</v>
      </c>
      <c r="K9193">
        <v>0</v>
      </c>
      <c r="L9193">
        <v>1</v>
      </c>
      <c r="M9193">
        <v>0</v>
      </c>
      <c r="N9193">
        <v>0</v>
      </c>
      <c r="O9193">
        <v>1</v>
      </c>
      <c r="P9193">
        <v>-1</v>
      </c>
      <c r="Q9193" s="28">
        <v>41322.313888888886</v>
      </c>
      <c r="R9193" s="28">
        <v>41323.334027777775</v>
      </c>
      <c r="S9193" t="s">
        <v>29608</v>
      </c>
      <c r="T9193" s="27">
        <v>41322</v>
      </c>
      <c r="V9193">
        <v>1</v>
      </c>
      <c r="W9193" t="s">
        <v>36</v>
      </c>
      <c r="X9193" t="s">
        <v>279</v>
      </c>
      <c r="Y9193">
        <v>0</v>
      </c>
      <c r="AB9193" t="s">
        <v>237</v>
      </c>
      <c r="AH9193">
        <v>0</v>
      </c>
      <c r="AN9193" t="s">
        <v>238</v>
      </c>
      <c r="AO9193">
        <v>1</v>
      </c>
      <c r="AP9193" t="s">
        <v>239</v>
      </c>
      <c r="AQ9193" s="27">
        <v>41323</v>
      </c>
      <c r="AR9193" t="s">
        <v>240</v>
      </c>
      <c r="AS9193">
        <v>1</v>
      </c>
      <c r="AT9193" t="s">
        <v>239</v>
      </c>
      <c r="AU9193" s="27">
        <v>41323</v>
      </c>
    </row>
    <row r="9194" spans="1:47" x14ac:dyDescent="0.2">
      <c r="A9194">
        <v>9193</v>
      </c>
      <c r="B9194" t="s">
        <v>29609</v>
      </c>
      <c r="C9194" t="s">
        <v>29610</v>
      </c>
      <c r="D9194" t="s">
        <v>29611</v>
      </c>
      <c r="E9194" s="27">
        <v>41922</v>
      </c>
      <c r="F9194" t="s">
        <v>294</v>
      </c>
      <c r="G9194" s="27">
        <v>30825</v>
      </c>
      <c r="H9194">
        <v>31</v>
      </c>
      <c r="I9194" t="s">
        <v>244</v>
      </c>
      <c r="J9194" t="s">
        <v>245</v>
      </c>
      <c r="K9194">
        <v>0</v>
      </c>
      <c r="L9194">
        <v>2</v>
      </c>
      <c r="M9194">
        <v>0</v>
      </c>
      <c r="N9194">
        <v>0</v>
      </c>
      <c r="O9194">
        <v>0</v>
      </c>
      <c r="P9194">
        <v>-1</v>
      </c>
      <c r="Q9194" s="28">
        <v>41921.142361111109</v>
      </c>
      <c r="R9194" s="28">
        <v>41924.357638888891</v>
      </c>
      <c r="S9194" t="s">
        <v>29612</v>
      </c>
      <c r="T9194" s="27">
        <v>41921</v>
      </c>
      <c r="V9194">
        <v>1</v>
      </c>
      <c r="W9194" t="s">
        <v>32</v>
      </c>
      <c r="X9194" t="s">
        <v>261</v>
      </c>
      <c r="Y9194">
        <v>0</v>
      </c>
      <c r="AB9194" t="s">
        <v>237</v>
      </c>
      <c r="AH9194">
        <v>0</v>
      </c>
      <c r="AN9194" t="s">
        <v>238</v>
      </c>
      <c r="AO9194">
        <v>2</v>
      </c>
      <c r="AP9194" t="s">
        <v>239</v>
      </c>
      <c r="AQ9194" s="27">
        <v>41922</v>
      </c>
      <c r="AR9194" t="s">
        <v>240</v>
      </c>
      <c r="AS9194">
        <v>2</v>
      </c>
      <c r="AT9194" t="s">
        <v>239</v>
      </c>
      <c r="AU9194" s="27">
        <v>41922</v>
      </c>
    </row>
    <row r="9195" spans="1:47" x14ac:dyDescent="0.2">
      <c r="A9195">
        <v>9194</v>
      </c>
      <c r="B9195" t="s">
        <v>29613</v>
      </c>
      <c r="C9195" t="s">
        <v>803</v>
      </c>
      <c r="D9195" t="s">
        <v>1535</v>
      </c>
      <c r="E9195" s="27">
        <v>41929</v>
      </c>
      <c r="F9195" t="s">
        <v>233</v>
      </c>
      <c r="G9195" s="27">
        <v>33553</v>
      </c>
      <c r="H9195">
        <v>24</v>
      </c>
      <c r="I9195" t="s">
        <v>259</v>
      </c>
      <c r="J9195" t="s">
        <v>245</v>
      </c>
      <c r="K9195">
        <v>0</v>
      </c>
      <c r="L9195">
        <v>2</v>
      </c>
      <c r="M9195">
        <v>0</v>
      </c>
      <c r="N9195">
        <v>0</v>
      </c>
      <c r="O9195">
        <v>0</v>
      </c>
      <c r="P9195">
        <v>-1</v>
      </c>
      <c r="Q9195" s="28">
        <v>41928.097222222219</v>
      </c>
      <c r="R9195" s="28">
        <v>41929.17083333333</v>
      </c>
      <c r="S9195" t="s">
        <v>29614</v>
      </c>
      <c r="T9195" s="27">
        <v>41927</v>
      </c>
      <c r="V9195">
        <v>2</v>
      </c>
      <c r="W9195" t="s">
        <v>36</v>
      </c>
      <c r="X9195" t="s">
        <v>780</v>
      </c>
      <c r="Y9195">
        <v>0</v>
      </c>
      <c r="AB9195" t="s">
        <v>237</v>
      </c>
      <c r="AH9195">
        <v>0</v>
      </c>
      <c r="AN9195" t="s">
        <v>238</v>
      </c>
      <c r="AO9195">
        <v>4</v>
      </c>
      <c r="AP9195" t="s">
        <v>239</v>
      </c>
      <c r="AQ9195" s="27">
        <v>41929</v>
      </c>
      <c r="AR9195" t="s">
        <v>240</v>
      </c>
      <c r="AS9195">
        <v>2</v>
      </c>
      <c r="AT9195" t="s">
        <v>239</v>
      </c>
      <c r="AU9195" s="27">
        <v>41929</v>
      </c>
    </row>
    <row r="9196" spans="1:47" x14ac:dyDescent="0.2">
      <c r="A9196">
        <v>9195</v>
      </c>
      <c r="B9196" t="s">
        <v>29615</v>
      </c>
      <c r="C9196" t="s">
        <v>29616</v>
      </c>
      <c r="D9196" t="s">
        <v>29617</v>
      </c>
      <c r="E9196" s="27">
        <v>41773</v>
      </c>
      <c r="F9196" t="s">
        <v>294</v>
      </c>
      <c r="G9196" s="27">
        <v>29367</v>
      </c>
      <c r="H9196">
        <v>35</v>
      </c>
      <c r="I9196" t="s">
        <v>244</v>
      </c>
      <c r="J9196" t="s">
        <v>250</v>
      </c>
      <c r="K9196">
        <v>0</v>
      </c>
      <c r="L9196">
        <v>4</v>
      </c>
      <c r="M9196">
        <v>0</v>
      </c>
      <c r="N9196">
        <v>1</v>
      </c>
      <c r="O9196">
        <v>8</v>
      </c>
      <c r="P9196">
        <v>0</v>
      </c>
      <c r="Q9196" s="28">
        <v>41773.164583333331</v>
      </c>
      <c r="R9196" s="28">
        <v>41774.15</v>
      </c>
      <c r="S9196" t="s">
        <v>29618</v>
      </c>
      <c r="U9196" s="27">
        <v>41773</v>
      </c>
      <c r="V9196">
        <v>0</v>
      </c>
      <c r="W9196" t="s">
        <v>32</v>
      </c>
      <c r="X9196" t="s">
        <v>274</v>
      </c>
      <c r="Y9196">
        <v>0</v>
      </c>
      <c r="AB9196" t="s">
        <v>237</v>
      </c>
      <c r="AH9196">
        <v>0</v>
      </c>
      <c r="AN9196" t="s">
        <v>238</v>
      </c>
      <c r="AO9196">
        <v>2</v>
      </c>
      <c r="AP9196" t="s">
        <v>239</v>
      </c>
      <c r="AQ9196" s="27">
        <v>41773</v>
      </c>
      <c r="AR9196" t="s">
        <v>240</v>
      </c>
      <c r="AS9196">
        <v>4</v>
      </c>
      <c r="AT9196" t="s">
        <v>239</v>
      </c>
      <c r="AU9196" s="27">
        <v>41773</v>
      </c>
    </row>
    <row r="9197" spans="1:47" x14ac:dyDescent="0.2">
      <c r="A9197">
        <v>9196</v>
      </c>
      <c r="B9197" t="s">
        <v>29619</v>
      </c>
      <c r="C9197" t="s">
        <v>1010</v>
      </c>
      <c r="D9197" t="s">
        <v>5793</v>
      </c>
      <c r="E9197" s="27">
        <v>41800</v>
      </c>
      <c r="F9197" t="s">
        <v>233</v>
      </c>
      <c r="G9197" s="27">
        <v>29459</v>
      </c>
      <c r="H9197">
        <v>35</v>
      </c>
      <c r="I9197" t="s">
        <v>244</v>
      </c>
      <c r="J9197" t="s">
        <v>245</v>
      </c>
      <c r="K9197">
        <v>0</v>
      </c>
      <c r="L9197">
        <v>3</v>
      </c>
      <c r="M9197">
        <v>0</v>
      </c>
      <c r="N9197">
        <v>0</v>
      </c>
      <c r="O9197">
        <v>0</v>
      </c>
      <c r="P9197">
        <v>-1</v>
      </c>
      <c r="Q9197" s="28">
        <v>41799.296527777777</v>
      </c>
      <c r="R9197" s="28">
        <v>41800.40902777778</v>
      </c>
      <c r="S9197" t="s">
        <v>29620</v>
      </c>
      <c r="T9197" s="27">
        <v>41799</v>
      </c>
      <c r="V9197">
        <v>1</v>
      </c>
      <c r="W9197" t="s">
        <v>32</v>
      </c>
      <c r="X9197" t="s">
        <v>390</v>
      </c>
      <c r="Y9197">
        <v>1</v>
      </c>
      <c r="AA9197" t="s">
        <v>29621</v>
      </c>
      <c r="AB9197" t="s">
        <v>32</v>
      </c>
      <c r="AC9197">
        <v>0</v>
      </c>
      <c r="AD9197" s="27">
        <v>42118</v>
      </c>
      <c r="AE9197" t="s">
        <v>29622</v>
      </c>
      <c r="AF9197" s="27">
        <v>42118</v>
      </c>
      <c r="AG9197" s="27">
        <v>42177</v>
      </c>
      <c r="AH9197">
        <v>0</v>
      </c>
      <c r="AN9197" t="s">
        <v>238</v>
      </c>
      <c r="AO9197">
        <v>2</v>
      </c>
      <c r="AP9197" t="s">
        <v>239</v>
      </c>
      <c r="AQ9197" s="27">
        <v>41800</v>
      </c>
      <c r="AR9197" t="s">
        <v>240</v>
      </c>
      <c r="AS9197">
        <v>3</v>
      </c>
      <c r="AT9197" t="s">
        <v>239</v>
      </c>
      <c r="AU9197" s="27">
        <v>41800</v>
      </c>
    </row>
    <row r="9198" spans="1:47" x14ac:dyDescent="0.2">
      <c r="A9198">
        <v>9197</v>
      </c>
      <c r="B9198" t="s">
        <v>29623</v>
      </c>
      <c r="C9198" t="s">
        <v>29624</v>
      </c>
      <c r="D9198" t="s">
        <v>29625</v>
      </c>
      <c r="E9198" s="27">
        <v>41896</v>
      </c>
      <c r="F9198" t="s">
        <v>233</v>
      </c>
      <c r="G9198" s="27">
        <v>33044</v>
      </c>
      <c r="H9198">
        <v>25</v>
      </c>
      <c r="I9198" t="s">
        <v>244</v>
      </c>
      <c r="J9198" t="s">
        <v>22</v>
      </c>
      <c r="K9198">
        <v>0</v>
      </c>
      <c r="L9198">
        <v>4</v>
      </c>
      <c r="M9198">
        <v>0</v>
      </c>
      <c r="N9198">
        <v>0</v>
      </c>
      <c r="O9198">
        <v>1</v>
      </c>
      <c r="P9198">
        <v>-1</v>
      </c>
      <c r="Q9198" s="28">
        <v>41895.439583333333</v>
      </c>
      <c r="R9198" s="28">
        <v>41897.14166666667</v>
      </c>
      <c r="S9198" t="s">
        <v>29626</v>
      </c>
      <c r="T9198" s="27">
        <v>41895</v>
      </c>
      <c r="V9198">
        <v>1</v>
      </c>
      <c r="W9198" t="s">
        <v>32</v>
      </c>
      <c r="X9198" t="s">
        <v>453</v>
      </c>
      <c r="Y9198">
        <v>1</v>
      </c>
      <c r="AA9198" t="s">
        <v>29627</v>
      </c>
      <c r="AB9198" t="s">
        <v>32</v>
      </c>
      <c r="AC9198">
        <v>0</v>
      </c>
      <c r="AD9198" s="27">
        <v>42370</v>
      </c>
      <c r="AF9198" s="27">
        <v>42370</v>
      </c>
      <c r="AG9198" s="27">
        <v>42370</v>
      </c>
      <c r="AH9198">
        <v>0</v>
      </c>
      <c r="AN9198" t="s">
        <v>238</v>
      </c>
      <c r="AO9198">
        <v>3</v>
      </c>
      <c r="AP9198" t="s">
        <v>239</v>
      </c>
      <c r="AQ9198" s="27">
        <v>41896</v>
      </c>
      <c r="AR9198" t="s">
        <v>240</v>
      </c>
      <c r="AS9198">
        <v>4</v>
      </c>
      <c r="AT9198" t="s">
        <v>239</v>
      </c>
      <c r="AU9198" s="27">
        <v>41896</v>
      </c>
    </row>
    <row r="9199" spans="1:47" x14ac:dyDescent="0.2">
      <c r="A9199">
        <v>9198</v>
      </c>
      <c r="B9199" t="s">
        <v>29628</v>
      </c>
      <c r="C9199" t="s">
        <v>29629</v>
      </c>
      <c r="D9199" t="s">
        <v>29630</v>
      </c>
      <c r="E9199" s="27">
        <v>41990</v>
      </c>
      <c r="F9199" t="s">
        <v>233</v>
      </c>
      <c r="G9199" s="27">
        <v>34692</v>
      </c>
      <c r="H9199">
        <v>21</v>
      </c>
      <c r="I9199" t="s">
        <v>259</v>
      </c>
      <c r="J9199" t="s">
        <v>250</v>
      </c>
      <c r="K9199">
        <v>0</v>
      </c>
      <c r="L9199">
        <v>3</v>
      </c>
      <c r="M9199">
        <v>0</v>
      </c>
      <c r="N9199">
        <v>0</v>
      </c>
      <c r="O9199">
        <v>0</v>
      </c>
      <c r="P9199">
        <v>-1</v>
      </c>
      <c r="Q9199" s="28">
        <v>41989.178472222222</v>
      </c>
      <c r="R9199" s="28">
        <v>41990.071527777778</v>
      </c>
      <c r="S9199" t="s">
        <v>29631</v>
      </c>
      <c r="T9199" s="27">
        <v>41989</v>
      </c>
      <c r="V9199">
        <v>1</v>
      </c>
      <c r="W9199" t="s">
        <v>36</v>
      </c>
      <c r="X9199" t="s">
        <v>279</v>
      </c>
      <c r="Y9199">
        <v>0</v>
      </c>
      <c r="AB9199" t="s">
        <v>237</v>
      </c>
      <c r="AH9199">
        <v>0</v>
      </c>
      <c r="AN9199" t="s">
        <v>238</v>
      </c>
      <c r="AO9199">
        <v>5</v>
      </c>
      <c r="AP9199" t="s">
        <v>246</v>
      </c>
      <c r="AQ9199" s="27">
        <v>41990</v>
      </c>
      <c r="AR9199" t="s">
        <v>240</v>
      </c>
      <c r="AS9199">
        <v>3</v>
      </c>
      <c r="AT9199" t="s">
        <v>239</v>
      </c>
      <c r="AU9199" s="27">
        <v>41990</v>
      </c>
    </row>
    <row r="9200" spans="1:47" x14ac:dyDescent="0.2">
      <c r="A9200">
        <v>9199</v>
      </c>
      <c r="B9200" t="s">
        <v>20267</v>
      </c>
      <c r="C9200" t="s">
        <v>1674</v>
      </c>
      <c r="D9200" t="s">
        <v>1768</v>
      </c>
      <c r="E9200" s="27">
        <v>41775</v>
      </c>
      <c r="F9200" t="s">
        <v>233</v>
      </c>
      <c r="G9200" s="27">
        <v>32463</v>
      </c>
      <c r="H9200">
        <v>27</v>
      </c>
      <c r="I9200" t="s">
        <v>244</v>
      </c>
      <c r="J9200" t="s">
        <v>250</v>
      </c>
      <c r="K9200">
        <v>0</v>
      </c>
      <c r="L9200">
        <v>2</v>
      </c>
      <c r="M9200">
        <v>0</v>
      </c>
      <c r="N9200">
        <v>0</v>
      </c>
      <c r="O9200">
        <v>3</v>
      </c>
      <c r="P9200">
        <v>206</v>
      </c>
      <c r="Q9200" s="28">
        <v>41981.052083333336</v>
      </c>
      <c r="R9200" s="28">
        <v>41983.334027777775</v>
      </c>
      <c r="S9200" t="s">
        <v>29632</v>
      </c>
      <c r="T9200" s="27">
        <v>41537</v>
      </c>
      <c r="V9200">
        <v>238</v>
      </c>
      <c r="W9200" t="s">
        <v>36</v>
      </c>
      <c r="X9200" t="s">
        <v>422</v>
      </c>
      <c r="Y9200">
        <v>0</v>
      </c>
      <c r="AB9200" t="s">
        <v>237</v>
      </c>
      <c r="AH9200">
        <v>0</v>
      </c>
      <c r="AN9200" t="s">
        <v>238</v>
      </c>
      <c r="AO9200">
        <v>2</v>
      </c>
      <c r="AP9200" t="s">
        <v>239</v>
      </c>
      <c r="AQ9200" s="27">
        <v>41775</v>
      </c>
      <c r="AR9200" t="s">
        <v>240</v>
      </c>
      <c r="AS9200">
        <v>2</v>
      </c>
      <c r="AT9200" t="s">
        <v>239</v>
      </c>
      <c r="AU9200" s="27">
        <v>41775</v>
      </c>
    </row>
    <row r="9201" spans="1:47" x14ac:dyDescent="0.2">
      <c r="A9201">
        <v>9200</v>
      </c>
      <c r="B9201" t="s">
        <v>29633</v>
      </c>
      <c r="C9201" t="s">
        <v>3130</v>
      </c>
      <c r="D9201" t="s">
        <v>3828</v>
      </c>
      <c r="E9201" s="27">
        <v>41631</v>
      </c>
      <c r="F9201" t="s">
        <v>233</v>
      </c>
      <c r="G9201" s="27">
        <v>28216</v>
      </c>
      <c r="H9201">
        <v>39</v>
      </c>
      <c r="I9201" t="s">
        <v>244</v>
      </c>
      <c r="J9201" t="s">
        <v>22</v>
      </c>
      <c r="K9201">
        <v>0</v>
      </c>
      <c r="L9201">
        <v>4</v>
      </c>
      <c r="M9201">
        <v>0</v>
      </c>
      <c r="N9201">
        <v>0</v>
      </c>
      <c r="O9201">
        <v>1</v>
      </c>
      <c r="S9201" t="s">
        <v>29634</v>
      </c>
      <c r="U9201" s="27">
        <v>41193</v>
      </c>
      <c r="V9201">
        <v>438</v>
      </c>
      <c r="W9201" t="s">
        <v>32</v>
      </c>
      <c r="X9201" t="s">
        <v>274</v>
      </c>
      <c r="Y9201">
        <v>0</v>
      </c>
      <c r="AB9201" t="s">
        <v>237</v>
      </c>
      <c r="AH9201">
        <v>0</v>
      </c>
      <c r="AN9201" t="s">
        <v>238</v>
      </c>
      <c r="AO9201">
        <v>2</v>
      </c>
      <c r="AP9201" t="s">
        <v>239</v>
      </c>
      <c r="AQ9201" s="27">
        <v>41631</v>
      </c>
      <c r="AR9201" t="s">
        <v>240</v>
      </c>
      <c r="AS9201">
        <v>4</v>
      </c>
      <c r="AT9201" t="s">
        <v>239</v>
      </c>
      <c r="AU9201" s="27">
        <v>41631</v>
      </c>
    </row>
    <row r="9202" spans="1:47" x14ac:dyDescent="0.2">
      <c r="A9202">
        <v>9201</v>
      </c>
      <c r="B9202" t="s">
        <v>29635</v>
      </c>
      <c r="C9202" t="s">
        <v>4367</v>
      </c>
      <c r="D9202" t="s">
        <v>586</v>
      </c>
      <c r="E9202" s="27">
        <v>41857</v>
      </c>
      <c r="F9202" t="s">
        <v>233</v>
      </c>
      <c r="G9202" s="27">
        <v>33628</v>
      </c>
      <c r="H9202">
        <v>24</v>
      </c>
      <c r="I9202" t="s">
        <v>259</v>
      </c>
      <c r="J9202" t="s">
        <v>250</v>
      </c>
      <c r="K9202">
        <v>0</v>
      </c>
      <c r="L9202">
        <v>2</v>
      </c>
      <c r="M9202">
        <v>0</v>
      </c>
      <c r="N9202">
        <v>1</v>
      </c>
      <c r="O9202">
        <v>1</v>
      </c>
      <c r="P9202">
        <v>-1</v>
      </c>
      <c r="Q9202" s="28">
        <v>41856.34652777778</v>
      </c>
      <c r="R9202" s="28">
        <v>41857.100694444445</v>
      </c>
      <c r="S9202" t="s">
        <v>29636</v>
      </c>
      <c r="T9202" s="27">
        <v>41856</v>
      </c>
      <c r="V9202">
        <v>1</v>
      </c>
      <c r="W9202" t="s">
        <v>32</v>
      </c>
      <c r="X9202" t="s">
        <v>453</v>
      </c>
      <c r="Y9202">
        <v>1</v>
      </c>
      <c r="AA9202" t="s">
        <v>29637</v>
      </c>
      <c r="AB9202" t="s">
        <v>36</v>
      </c>
      <c r="AC9202">
        <v>0</v>
      </c>
      <c r="AD9202" s="27">
        <v>42146</v>
      </c>
      <c r="AE9202" t="s">
        <v>422</v>
      </c>
      <c r="AF9202" s="27">
        <v>42146</v>
      </c>
      <c r="AG9202" s="27">
        <v>42153</v>
      </c>
      <c r="AH9202">
        <v>0</v>
      </c>
      <c r="AN9202" t="s">
        <v>238</v>
      </c>
      <c r="AO9202">
        <v>3</v>
      </c>
      <c r="AP9202" t="s">
        <v>239</v>
      </c>
      <c r="AQ9202" s="27">
        <v>41857</v>
      </c>
      <c r="AR9202" t="s">
        <v>240</v>
      </c>
      <c r="AS9202">
        <v>2</v>
      </c>
      <c r="AT9202" t="s">
        <v>239</v>
      </c>
      <c r="AU9202" s="27">
        <v>41857</v>
      </c>
    </row>
    <row r="9203" spans="1:47" x14ac:dyDescent="0.2">
      <c r="A9203">
        <v>9202</v>
      </c>
      <c r="B9203" t="s">
        <v>29638</v>
      </c>
      <c r="C9203" t="s">
        <v>1855</v>
      </c>
      <c r="D9203" t="s">
        <v>8568</v>
      </c>
      <c r="E9203" s="27">
        <v>41304</v>
      </c>
      <c r="F9203" t="s">
        <v>294</v>
      </c>
      <c r="G9203" s="27">
        <v>24634</v>
      </c>
      <c r="H9203">
        <v>48</v>
      </c>
      <c r="I9203" t="s">
        <v>234</v>
      </c>
      <c r="J9203" t="s">
        <v>245</v>
      </c>
      <c r="K9203">
        <v>0</v>
      </c>
      <c r="L9203">
        <v>8</v>
      </c>
      <c r="M9203">
        <v>0</v>
      </c>
      <c r="N9203">
        <v>0</v>
      </c>
      <c r="O9203">
        <v>17</v>
      </c>
      <c r="S9203" t="s">
        <v>29639</v>
      </c>
      <c r="U9203" s="27">
        <v>39680</v>
      </c>
      <c r="V9203">
        <v>1624</v>
      </c>
      <c r="W9203" t="s">
        <v>32</v>
      </c>
      <c r="X9203" t="s">
        <v>274</v>
      </c>
      <c r="Y9203">
        <v>0</v>
      </c>
      <c r="AB9203" t="s">
        <v>237</v>
      </c>
      <c r="AH9203">
        <v>0</v>
      </c>
      <c r="AN9203" t="s">
        <v>238</v>
      </c>
      <c r="AO9203">
        <v>5</v>
      </c>
      <c r="AP9203" t="s">
        <v>246</v>
      </c>
      <c r="AQ9203" s="27">
        <v>41304</v>
      </c>
      <c r="AR9203" t="s">
        <v>240</v>
      </c>
      <c r="AS9203">
        <v>8</v>
      </c>
      <c r="AT9203" t="s">
        <v>269</v>
      </c>
      <c r="AU9203" s="27">
        <v>41304</v>
      </c>
    </row>
    <row r="9204" spans="1:47" x14ac:dyDescent="0.2">
      <c r="A9204">
        <v>9203</v>
      </c>
      <c r="B9204" t="s">
        <v>29640</v>
      </c>
      <c r="C9204" t="s">
        <v>1317</v>
      </c>
      <c r="D9204" t="s">
        <v>4204</v>
      </c>
      <c r="E9204" s="27">
        <v>41379</v>
      </c>
      <c r="F9204" t="s">
        <v>233</v>
      </c>
      <c r="G9204" s="27">
        <v>30887</v>
      </c>
      <c r="H9204">
        <v>31</v>
      </c>
      <c r="I9204" t="s">
        <v>244</v>
      </c>
      <c r="J9204" t="s">
        <v>353</v>
      </c>
      <c r="K9204">
        <v>0</v>
      </c>
      <c r="L9204">
        <v>7</v>
      </c>
      <c r="M9204">
        <v>0</v>
      </c>
      <c r="N9204">
        <v>0</v>
      </c>
      <c r="O9204">
        <v>1</v>
      </c>
      <c r="P9204">
        <v>583</v>
      </c>
      <c r="Q9204" s="28">
        <v>41962.433333333334</v>
      </c>
      <c r="R9204" s="28">
        <v>41968.359722222223</v>
      </c>
      <c r="S9204" t="s">
        <v>29641</v>
      </c>
      <c r="U9204" s="27">
        <v>40867</v>
      </c>
      <c r="V9204">
        <v>512</v>
      </c>
      <c r="W9204" t="s">
        <v>32</v>
      </c>
      <c r="X9204" t="s">
        <v>274</v>
      </c>
      <c r="Y9204">
        <v>0</v>
      </c>
      <c r="AB9204" t="s">
        <v>237</v>
      </c>
      <c r="AH9204">
        <v>0</v>
      </c>
      <c r="AN9204" t="s">
        <v>238</v>
      </c>
      <c r="AO9204">
        <v>2</v>
      </c>
      <c r="AP9204" t="s">
        <v>239</v>
      </c>
      <c r="AQ9204" s="27">
        <v>41379</v>
      </c>
      <c r="AR9204" t="s">
        <v>240</v>
      </c>
      <c r="AS9204">
        <v>7</v>
      </c>
      <c r="AT9204" t="s">
        <v>246</v>
      </c>
      <c r="AU9204" s="27">
        <v>41379</v>
      </c>
    </row>
    <row r="9205" spans="1:47" x14ac:dyDescent="0.2">
      <c r="A9205">
        <v>9204</v>
      </c>
      <c r="B9205" t="s">
        <v>29642</v>
      </c>
      <c r="C9205" t="s">
        <v>693</v>
      </c>
      <c r="D9205" t="s">
        <v>5321</v>
      </c>
      <c r="E9205" s="27">
        <v>41807</v>
      </c>
      <c r="F9205" t="s">
        <v>233</v>
      </c>
      <c r="G9205" s="27">
        <v>30169</v>
      </c>
      <c r="H9205">
        <v>33</v>
      </c>
      <c r="I9205" t="s">
        <v>244</v>
      </c>
      <c r="J9205" t="s">
        <v>245</v>
      </c>
      <c r="K9205">
        <v>0</v>
      </c>
      <c r="L9205">
        <v>4</v>
      </c>
      <c r="M9205">
        <v>0</v>
      </c>
      <c r="N9205">
        <v>1</v>
      </c>
      <c r="O9205">
        <v>1</v>
      </c>
      <c r="P9205">
        <v>-1</v>
      </c>
      <c r="Q9205" s="28">
        <v>41806.189583333333</v>
      </c>
      <c r="R9205" s="28">
        <v>41852.402083333334</v>
      </c>
      <c r="S9205" t="s">
        <v>29643</v>
      </c>
      <c r="T9205" s="27">
        <v>41806</v>
      </c>
      <c r="V9205">
        <v>1</v>
      </c>
      <c r="W9205" t="s">
        <v>32</v>
      </c>
      <c r="X9205" t="s">
        <v>359</v>
      </c>
      <c r="Y9205">
        <v>0</v>
      </c>
      <c r="AB9205" t="s">
        <v>237</v>
      </c>
      <c r="AH9205">
        <v>0</v>
      </c>
      <c r="AN9205" t="s">
        <v>238</v>
      </c>
      <c r="AO9205">
        <v>1</v>
      </c>
      <c r="AP9205" t="s">
        <v>239</v>
      </c>
      <c r="AQ9205" s="27">
        <v>41807</v>
      </c>
      <c r="AR9205" t="s">
        <v>240</v>
      </c>
      <c r="AS9205">
        <v>4</v>
      </c>
      <c r="AT9205" t="s">
        <v>239</v>
      </c>
      <c r="AU9205" s="27">
        <v>41807</v>
      </c>
    </row>
    <row r="9206" spans="1:47" x14ac:dyDescent="0.2">
      <c r="A9206">
        <v>9205</v>
      </c>
      <c r="B9206" t="s">
        <v>29644</v>
      </c>
      <c r="C9206" t="s">
        <v>29645</v>
      </c>
      <c r="D9206" t="s">
        <v>6870</v>
      </c>
      <c r="E9206" s="27">
        <v>41390</v>
      </c>
      <c r="F9206" t="s">
        <v>233</v>
      </c>
      <c r="G9206" s="27">
        <v>32730</v>
      </c>
      <c r="H9206">
        <v>26</v>
      </c>
      <c r="I9206" t="s">
        <v>244</v>
      </c>
      <c r="J9206" t="s">
        <v>353</v>
      </c>
      <c r="K9206">
        <v>0</v>
      </c>
      <c r="L9206">
        <v>2</v>
      </c>
      <c r="M9206">
        <v>0</v>
      </c>
      <c r="N9206">
        <v>0</v>
      </c>
      <c r="O9206">
        <v>0</v>
      </c>
      <c r="W9206" t="s">
        <v>237</v>
      </c>
      <c r="Y9206">
        <v>1</v>
      </c>
      <c r="AA9206" t="s">
        <v>29646</v>
      </c>
      <c r="AB9206" t="s">
        <v>32</v>
      </c>
      <c r="AD9206" s="27">
        <v>42352</v>
      </c>
      <c r="AE9206" t="s">
        <v>2223</v>
      </c>
      <c r="AH9206">
        <v>0</v>
      </c>
      <c r="AN9206" t="s">
        <v>238</v>
      </c>
      <c r="AO9206">
        <v>3</v>
      </c>
      <c r="AP9206" t="s">
        <v>239</v>
      </c>
      <c r="AQ9206" s="27">
        <v>41390</v>
      </c>
      <c r="AR9206" t="s">
        <v>240</v>
      </c>
      <c r="AS9206">
        <v>2</v>
      </c>
      <c r="AT9206" t="s">
        <v>239</v>
      </c>
      <c r="AU9206" s="27">
        <v>41390</v>
      </c>
    </row>
    <row r="9207" spans="1:47" x14ac:dyDescent="0.2">
      <c r="A9207">
        <v>9206</v>
      </c>
      <c r="B9207" t="s">
        <v>29647</v>
      </c>
      <c r="C9207" t="s">
        <v>15077</v>
      </c>
      <c r="D9207" t="s">
        <v>14561</v>
      </c>
      <c r="E9207" s="27">
        <v>41932</v>
      </c>
      <c r="F9207" t="s">
        <v>233</v>
      </c>
      <c r="G9207" s="27">
        <v>26766</v>
      </c>
      <c r="H9207">
        <v>43</v>
      </c>
      <c r="I9207" t="s">
        <v>244</v>
      </c>
      <c r="J9207" t="s">
        <v>250</v>
      </c>
      <c r="K9207">
        <v>0</v>
      </c>
      <c r="L9207">
        <v>8</v>
      </c>
      <c r="M9207">
        <v>0</v>
      </c>
      <c r="N9207">
        <v>0</v>
      </c>
      <c r="O9207">
        <v>3</v>
      </c>
      <c r="P9207">
        <v>93</v>
      </c>
      <c r="Q9207" s="28">
        <v>42025.277777777781</v>
      </c>
      <c r="R9207" s="28">
        <v>42046.355555555558</v>
      </c>
      <c r="S9207" t="s">
        <v>29648</v>
      </c>
      <c r="T9207" s="27">
        <v>41685</v>
      </c>
      <c r="V9207">
        <v>247</v>
      </c>
      <c r="W9207" t="s">
        <v>32</v>
      </c>
      <c r="X9207" t="s">
        <v>261</v>
      </c>
      <c r="Y9207">
        <v>1</v>
      </c>
      <c r="AA9207" t="s">
        <v>29649</v>
      </c>
      <c r="AB9207" t="s">
        <v>32</v>
      </c>
      <c r="AC9207">
        <v>0</v>
      </c>
      <c r="AD9207" s="27">
        <v>42025</v>
      </c>
      <c r="AE9207" t="s">
        <v>494</v>
      </c>
      <c r="AF9207" s="27">
        <v>42025</v>
      </c>
      <c r="AG9207" s="27">
        <v>42046</v>
      </c>
      <c r="AH9207">
        <v>0</v>
      </c>
      <c r="AN9207" t="s">
        <v>238</v>
      </c>
      <c r="AO9207">
        <v>3</v>
      </c>
      <c r="AP9207" t="s">
        <v>239</v>
      </c>
      <c r="AQ9207" s="27">
        <v>41932</v>
      </c>
      <c r="AR9207" t="s">
        <v>240</v>
      </c>
      <c r="AS9207">
        <v>8</v>
      </c>
      <c r="AT9207" t="s">
        <v>269</v>
      </c>
      <c r="AU9207" s="27">
        <v>41932</v>
      </c>
    </row>
    <row r="9208" spans="1:47" x14ac:dyDescent="0.2">
      <c r="A9208">
        <v>9207</v>
      </c>
      <c r="B9208" t="s">
        <v>29650</v>
      </c>
      <c r="C9208" t="s">
        <v>11495</v>
      </c>
      <c r="D9208" t="s">
        <v>27669</v>
      </c>
      <c r="E9208" s="27">
        <v>41626</v>
      </c>
      <c r="F9208" t="s">
        <v>233</v>
      </c>
      <c r="G9208" s="27">
        <v>33313</v>
      </c>
      <c r="H9208">
        <v>25</v>
      </c>
      <c r="I9208" t="s">
        <v>244</v>
      </c>
      <c r="J9208" t="s">
        <v>250</v>
      </c>
      <c r="K9208">
        <v>0</v>
      </c>
      <c r="L9208">
        <v>2</v>
      </c>
      <c r="M9208">
        <v>0</v>
      </c>
      <c r="N9208">
        <v>0</v>
      </c>
      <c r="O9208">
        <v>1</v>
      </c>
      <c r="P9208">
        <v>0</v>
      </c>
      <c r="Q9208" s="28">
        <v>41626.094444444447</v>
      </c>
      <c r="R9208" s="28">
        <v>41626.349305555559</v>
      </c>
      <c r="S9208" t="s">
        <v>29651</v>
      </c>
      <c r="T9208" s="27">
        <v>41626</v>
      </c>
      <c r="V9208">
        <v>0</v>
      </c>
      <c r="W9208" t="s">
        <v>36</v>
      </c>
      <c r="X9208" t="s">
        <v>279</v>
      </c>
      <c r="Y9208">
        <v>0</v>
      </c>
      <c r="AB9208" t="s">
        <v>237</v>
      </c>
      <c r="AH9208">
        <v>0</v>
      </c>
      <c r="AN9208" t="s">
        <v>238</v>
      </c>
      <c r="AO9208">
        <v>3</v>
      </c>
      <c r="AP9208" t="s">
        <v>239</v>
      </c>
      <c r="AQ9208" s="27">
        <v>41626</v>
      </c>
      <c r="AR9208" t="s">
        <v>240</v>
      </c>
      <c r="AS9208">
        <v>2</v>
      </c>
      <c r="AT9208" t="s">
        <v>239</v>
      </c>
      <c r="AU9208" s="27">
        <v>41626</v>
      </c>
    </row>
    <row r="9209" spans="1:47" x14ac:dyDescent="0.2">
      <c r="A9209">
        <v>9208</v>
      </c>
      <c r="B9209" t="s">
        <v>29652</v>
      </c>
      <c r="C9209" t="s">
        <v>7791</v>
      </c>
      <c r="D9209" t="s">
        <v>29653</v>
      </c>
      <c r="E9209" s="27">
        <v>41943</v>
      </c>
      <c r="F9209" t="s">
        <v>233</v>
      </c>
      <c r="G9209" s="27">
        <v>29873</v>
      </c>
      <c r="H9209">
        <v>34</v>
      </c>
      <c r="I9209" t="s">
        <v>244</v>
      </c>
      <c r="J9209" t="s">
        <v>250</v>
      </c>
      <c r="K9209">
        <v>0</v>
      </c>
      <c r="L9209">
        <v>9</v>
      </c>
      <c r="M9209">
        <v>1</v>
      </c>
      <c r="N9209">
        <v>0</v>
      </c>
      <c r="O9209">
        <v>20</v>
      </c>
      <c r="P9209">
        <v>-1</v>
      </c>
      <c r="Q9209" s="28">
        <v>41942.35</v>
      </c>
      <c r="R9209" s="28">
        <v>41969.163888888892</v>
      </c>
      <c r="S9209" t="s">
        <v>29654</v>
      </c>
      <c r="T9209" s="27">
        <v>41942</v>
      </c>
      <c r="V9209">
        <v>1</v>
      </c>
      <c r="W9209" t="s">
        <v>32</v>
      </c>
      <c r="X9209" t="s">
        <v>261</v>
      </c>
      <c r="Y9209">
        <v>1</v>
      </c>
      <c r="AA9209" t="s">
        <v>29655</v>
      </c>
      <c r="AB9209" t="s">
        <v>36</v>
      </c>
      <c r="AC9209">
        <v>0</v>
      </c>
      <c r="AD9209" s="27">
        <v>42089</v>
      </c>
      <c r="AE9209" t="s">
        <v>392</v>
      </c>
      <c r="AF9209" s="27">
        <v>42089</v>
      </c>
      <c r="AG9209" s="27">
        <v>42167</v>
      </c>
      <c r="AH9209">
        <v>0</v>
      </c>
      <c r="AN9209" t="s">
        <v>238</v>
      </c>
      <c r="AO9209">
        <v>5</v>
      </c>
      <c r="AP9209" t="s">
        <v>246</v>
      </c>
      <c r="AQ9209" s="27">
        <v>41943</v>
      </c>
      <c r="AR9209" t="s">
        <v>240</v>
      </c>
      <c r="AS9209">
        <v>9</v>
      </c>
      <c r="AT9209" t="s">
        <v>269</v>
      </c>
      <c r="AU9209" s="27">
        <v>41943</v>
      </c>
    </row>
    <row r="9210" spans="1:47" x14ac:dyDescent="0.2">
      <c r="A9210">
        <v>9209</v>
      </c>
      <c r="B9210" t="s">
        <v>29656</v>
      </c>
      <c r="C9210" t="s">
        <v>4570</v>
      </c>
      <c r="D9210" t="s">
        <v>3485</v>
      </c>
      <c r="E9210" s="27">
        <v>41330</v>
      </c>
      <c r="F9210" t="s">
        <v>233</v>
      </c>
      <c r="G9210" s="27">
        <v>33190</v>
      </c>
      <c r="H9210">
        <v>25</v>
      </c>
      <c r="I9210" t="s">
        <v>244</v>
      </c>
      <c r="J9210" t="s">
        <v>250</v>
      </c>
      <c r="K9210">
        <v>0</v>
      </c>
      <c r="L9210">
        <v>4</v>
      </c>
      <c r="M9210">
        <v>0</v>
      </c>
      <c r="N9210">
        <v>0</v>
      </c>
      <c r="O9210">
        <v>2</v>
      </c>
      <c r="P9210">
        <v>-1</v>
      </c>
      <c r="Q9210" s="28">
        <v>41329.171527777777</v>
      </c>
      <c r="R9210" s="28">
        <v>41330.088888888888</v>
      </c>
      <c r="S9210" t="s">
        <v>29657</v>
      </c>
      <c r="T9210" s="27">
        <v>41329</v>
      </c>
      <c r="V9210">
        <v>1</v>
      </c>
      <c r="W9210" t="s">
        <v>32</v>
      </c>
      <c r="X9210" t="s">
        <v>3021</v>
      </c>
      <c r="Y9210">
        <v>1</v>
      </c>
      <c r="AA9210" t="s">
        <v>29658</v>
      </c>
      <c r="AB9210" t="s">
        <v>36</v>
      </c>
      <c r="AD9210" s="27">
        <v>41385</v>
      </c>
      <c r="AE9210" t="s">
        <v>392</v>
      </c>
      <c r="AH9210">
        <v>0</v>
      </c>
      <c r="AN9210" t="s">
        <v>238</v>
      </c>
      <c r="AO9210">
        <v>3</v>
      </c>
      <c r="AP9210" t="s">
        <v>239</v>
      </c>
      <c r="AQ9210" s="27">
        <v>41330</v>
      </c>
      <c r="AR9210" t="s">
        <v>240</v>
      </c>
      <c r="AS9210">
        <v>4</v>
      </c>
      <c r="AT9210" t="s">
        <v>239</v>
      </c>
      <c r="AU9210" s="27">
        <v>41330</v>
      </c>
    </row>
    <row r="9211" spans="1:47" x14ac:dyDescent="0.2">
      <c r="A9211">
        <v>9210</v>
      </c>
      <c r="B9211" t="s">
        <v>29659</v>
      </c>
      <c r="C9211" t="s">
        <v>4357</v>
      </c>
      <c r="D9211" t="s">
        <v>29660</v>
      </c>
      <c r="E9211" s="27">
        <v>41356</v>
      </c>
      <c r="F9211" t="s">
        <v>233</v>
      </c>
      <c r="G9211" s="27">
        <v>33600</v>
      </c>
      <c r="H9211">
        <v>24</v>
      </c>
      <c r="I9211" t="s">
        <v>259</v>
      </c>
      <c r="J9211" t="s">
        <v>353</v>
      </c>
      <c r="K9211">
        <v>1</v>
      </c>
      <c r="L9211">
        <v>6</v>
      </c>
      <c r="M9211">
        <v>0</v>
      </c>
      <c r="N9211">
        <v>0</v>
      </c>
      <c r="O9211">
        <v>4</v>
      </c>
      <c r="P9211">
        <v>-1</v>
      </c>
      <c r="Q9211" s="28">
        <v>41355.415277777778</v>
      </c>
      <c r="R9211" s="28">
        <v>41356.323611111111</v>
      </c>
      <c r="S9211" t="s">
        <v>29661</v>
      </c>
      <c r="T9211" s="27">
        <v>41355</v>
      </c>
      <c r="V9211">
        <v>1</v>
      </c>
      <c r="W9211" t="s">
        <v>32</v>
      </c>
      <c r="X9211" t="s">
        <v>337</v>
      </c>
      <c r="Y9211">
        <v>1</v>
      </c>
      <c r="AA9211" t="s">
        <v>29662</v>
      </c>
      <c r="AB9211" t="s">
        <v>32</v>
      </c>
      <c r="AC9211">
        <v>1</v>
      </c>
      <c r="AD9211" s="27">
        <v>41444</v>
      </c>
      <c r="AE9211" t="s">
        <v>1089</v>
      </c>
      <c r="AF9211" s="27">
        <v>41445</v>
      </c>
      <c r="AG9211" s="27">
        <v>42201</v>
      </c>
      <c r="AH9211">
        <v>0</v>
      </c>
      <c r="AN9211" t="s">
        <v>238</v>
      </c>
      <c r="AO9211">
        <v>5</v>
      </c>
      <c r="AP9211" t="s">
        <v>246</v>
      </c>
      <c r="AQ9211" s="27">
        <v>41356</v>
      </c>
      <c r="AR9211" t="s">
        <v>240</v>
      </c>
      <c r="AS9211">
        <v>6</v>
      </c>
      <c r="AT9211" t="s">
        <v>246</v>
      </c>
      <c r="AU9211" s="27">
        <v>41356</v>
      </c>
    </row>
    <row r="9212" spans="1:47" x14ac:dyDescent="0.2">
      <c r="A9212">
        <v>9211</v>
      </c>
      <c r="B9212" t="s">
        <v>29663</v>
      </c>
      <c r="C9212" t="s">
        <v>2103</v>
      </c>
      <c r="D9212" t="s">
        <v>29664</v>
      </c>
      <c r="E9212" s="27">
        <v>41578</v>
      </c>
      <c r="F9212" t="s">
        <v>233</v>
      </c>
      <c r="G9212" s="27">
        <v>34156</v>
      </c>
      <c r="H9212">
        <v>22</v>
      </c>
      <c r="I9212" t="s">
        <v>259</v>
      </c>
      <c r="J9212" t="s">
        <v>250</v>
      </c>
      <c r="K9212">
        <v>0</v>
      </c>
      <c r="L9212">
        <v>10</v>
      </c>
      <c r="M9212">
        <v>0</v>
      </c>
      <c r="N9212">
        <v>0</v>
      </c>
      <c r="O9212">
        <v>5</v>
      </c>
      <c r="P9212">
        <v>-1</v>
      </c>
      <c r="Q9212" s="28">
        <v>41577.293055555558</v>
      </c>
      <c r="R9212" s="28">
        <v>41578.072222222225</v>
      </c>
      <c r="S9212" t="s">
        <v>29665</v>
      </c>
      <c r="T9212" s="27">
        <v>41577</v>
      </c>
      <c r="V9212">
        <v>1</v>
      </c>
      <c r="W9212" t="s">
        <v>32</v>
      </c>
      <c r="X9212" t="s">
        <v>343</v>
      </c>
      <c r="Y9212">
        <v>0</v>
      </c>
      <c r="AB9212" t="s">
        <v>237</v>
      </c>
      <c r="AH9212">
        <v>0</v>
      </c>
      <c r="AN9212" t="s">
        <v>238</v>
      </c>
      <c r="AO9212">
        <v>9</v>
      </c>
      <c r="AP9212" t="s">
        <v>269</v>
      </c>
      <c r="AQ9212" s="27">
        <v>41578</v>
      </c>
      <c r="AR9212" t="s">
        <v>240</v>
      </c>
      <c r="AS9212">
        <v>10</v>
      </c>
      <c r="AT9212" t="s">
        <v>269</v>
      </c>
      <c r="AU9212" s="27">
        <v>41578</v>
      </c>
    </row>
    <row r="9213" spans="1:47" x14ac:dyDescent="0.2">
      <c r="A9213">
        <v>9212</v>
      </c>
      <c r="B9213" t="s">
        <v>29666</v>
      </c>
      <c r="C9213" t="s">
        <v>918</v>
      </c>
      <c r="D9213" t="s">
        <v>29667</v>
      </c>
      <c r="E9213" s="27">
        <v>41402</v>
      </c>
      <c r="F9213" t="s">
        <v>233</v>
      </c>
      <c r="G9213" s="27">
        <v>21709</v>
      </c>
      <c r="H9213">
        <v>56</v>
      </c>
      <c r="I9213" t="s">
        <v>234</v>
      </c>
      <c r="J9213" t="s">
        <v>245</v>
      </c>
      <c r="K9213">
        <v>0</v>
      </c>
      <c r="L9213">
        <v>1</v>
      </c>
      <c r="M9213">
        <v>0</v>
      </c>
      <c r="N9213">
        <v>0</v>
      </c>
      <c r="O9213">
        <v>6</v>
      </c>
      <c r="P9213">
        <v>-1</v>
      </c>
      <c r="Q9213" s="28">
        <v>41401.375</v>
      </c>
      <c r="R9213" s="28">
        <v>41402.280555555553</v>
      </c>
      <c r="S9213" t="s">
        <v>29668</v>
      </c>
      <c r="T9213" s="27">
        <v>41401</v>
      </c>
      <c r="V9213">
        <v>1</v>
      </c>
      <c r="W9213" t="s">
        <v>32</v>
      </c>
      <c r="X9213" t="s">
        <v>378</v>
      </c>
      <c r="Y9213">
        <v>0</v>
      </c>
      <c r="AB9213" t="s">
        <v>237</v>
      </c>
      <c r="AH9213">
        <v>0</v>
      </c>
      <c r="AN9213" t="s">
        <v>238</v>
      </c>
      <c r="AO9213">
        <v>1</v>
      </c>
      <c r="AP9213" t="s">
        <v>239</v>
      </c>
      <c r="AQ9213" s="27">
        <v>41402</v>
      </c>
      <c r="AR9213" t="s">
        <v>240</v>
      </c>
      <c r="AS9213">
        <v>1</v>
      </c>
      <c r="AT9213" t="s">
        <v>239</v>
      </c>
      <c r="AU9213" s="27">
        <v>41402</v>
      </c>
    </row>
    <row r="9214" spans="1:47" x14ac:dyDescent="0.2">
      <c r="A9214">
        <v>9213</v>
      </c>
      <c r="B9214" t="s">
        <v>29669</v>
      </c>
      <c r="C9214" t="s">
        <v>2252</v>
      </c>
      <c r="D9214" t="s">
        <v>3373</v>
      </c>
      <c r="E9214" s="27">
        <v>42003</v>
      </c>
      <c r="F9214" t="s">
        <v>233</v>
      </c>
      <c r="G9214" s="27">
        <v>29741</v>
      </c>
      <c r="H9214">
        <v>34</v>
      </c>
      <c r="I9214" t="s">
        <v>244</v>
      </c>
      <c r="J9214" t="s">
        <v>250</v>
      </c>
      <c r="K9214">
        <v>0</v>
      </c>
      <c r="L9214">
        <v>8</v>
      </c>
      <c r="M9214">
        <v>0</v>
      </c>
      <c r="N9214">
        <v>0</v>
      </c>
      <c r="O9214">
        <v>5</v>
      </c>
      <c r="P9214">
        <v>-1</v>
      </c>
      <c r="Q9214" s="28">
        <v>42002.295138888891</v>
      </c>
      <c r="R9214" s="28">
        <v>42136.105555555558</v>
      </c>
      <c r="S9214" t="s">
        <v>29670</v>
      </c>
      <c r="T9214" s="27">
        <v>42002</v>
      </c>
      <c r="V9214">
        <v>1</v>
      </c>
      <c r="W9214" t="s">
        <v>32</v>
      </c>
      <c r="X9214" t="s">
        <v>4150</v>
      </c>
      <c r="Y9214">
        <v>0</v>
      </c>
      <c r="AB9214" t="s">
        <v>237</v>
      </c>
      <c r="AH9214">
        <v>0</v>
      </c>
      <c r="AN9214" t="s">
        <v>238</v>
      </c>
      <c r="AO9214">
        <v>2</v>
      </c>
      <c r="AP9214" t="s">
        <v>239</v>
      </c>
      <c r="AQ9214" s="27">
        <v>42003</v>
      </c>
      <c r="AR9214" t="s">
        <v>240</v>
      </c>
      <c r="AS9214">
        <v>8</v>
      </c>
      <c r="AT9214" t="s">
        <v>269</v>
      </c>
      <c r="AU9214" s="27">
        <v>42003</v>
      </c>
    </row>
    <row r="9215" spans="1:47" x14ac:dyDescent="0.2">
      <c r="A9215">
        <v>9214</v>
      </c>
      <c r="B9215" t="s">
        <v>29671</v>
      </c>
      <c r="C9215" t="s">
        <v>243</v>
      </c>
      <c r="D9215" t="s">
        <v>29672</v>
      </c>
      <c r="E9215" s="27">
        <v>41367</v>
      </c>
      <c r="F9215" t="s">
        <v>233</v>
      </c>
      <c r="G9215" s="27">
        <v>33992</v>
      </c>
      <c r="H9215">
        <v>23</v>
      </c>
      <c r="I9215" t="s">
        <v>259</v>
      </c>
      <c r="J9215" t="s">
        <v>250</v>
      </c>
      <c r="K9215">
        <v>0</v>
      </c>
      <c r="L9215">
        <v>4</v>
      </c>
      <c r="M9215">
        <v>0</v>
      </c>
      <c r="N9215">
        <v>0</v>
      </c>
      <c r="O9215">
        <v>0</v>
      </c>
      <c r="P9215">
        <v>0</v>
      </c>
      <c r="Q9215" s="28">
        <v>41367.120833333334</v>
      </c>
      <c r="R9215" s="28">
        <v>41367.404861111114</v>
      </c>
      <c r="S9215" t="s">
        <v>29673</v>
      </c>
      <c r="T9215" s="27">
        <v>41366</v>
      </c>
      <c r="V9215">
        <v>1</v>
      </c>
      <c r="W9215" t="s">
        <v>32</v>
      </c>
      <c r="X9215" t="s">
        <v>254</v>
      </c>
      <c r="Y9215">
        <v>0</v>
      </c>
      <c r="AB9215" t="s">
        <v>237</v>
      </c>
      <c r="AH9215">
        <v>0</v>
      </c>
      <c r="AN9215" t="s">
        <v>238</v>
      </c>
      <c r="AO9215">
        <v>5</v>
      </c>
      <c r="AP9215" t="s">
        <v>246</v>
      </c>
      <c r="AQ9215" s="27">
        <v>41367</v>
      </c>
      <c r="AR9215" t="s">
        <v>240</v>
      </c>
      <c r="AS9215">
        <v>4</v>
      </c>
      <c r="AT9215" t="s">
        <v>239</v>
      </c>
      <c r="AU9215" s="27">
        <v>41367</v>
      </c>
    </row>
    <row r="9216" spans="1:47" x14ac:dyDescent="0.2">
      <c r="A9216">
        <v>9215</v>
      </c>
      <c r="B9216" t="s">
        <v>16505</v>
      </c>
      <c r="C9216" t="s">
        <v>2056</v>
      </c>
      <c r="D9216" t="s">
        <v>4096</v>
      </c>
      <c r="E9216" s="27">
        <v>41648</v>
      </c>
      <c r="F9216" t="s">
        <v>233</v>
      </c>
      <c r="G9216" s="27">
        <v>34701</v>
      </c>
      <c r="H9216">
        <v>21</v>
      </c>
      <c r="I9216" t="s">
        <v>259</v>
      </c>
      <c r="J9216" t="s">
        <v>245</v>
      </c>
      <c r="K9216">
        <v>0</v>
      </c>
      <c r="L9216">
        <v>4</v>
      </c>
      <c r="M9216">
        <v>0</v>
      </c>
      <c r="N9216">
        <v>0</v>
      </c>
      <c r="O9216">
        <v>0</v>
      </c>
      <c r="P9216">
        <v>-1</v>
      </c>
      <c r="Q9216" s="28">
        <v>41647.424305555556</v>
      </c>
      <c r="R9216" s="28">
        <v>41648.533333333333</v>
      </c>
      <c r="S9216" t="s">
        <v>29674</v>
      </c>
      <c r="T9216" s="27">
        <v>41647</v>
      </c>
      <c r="V9216">
        <v>1</v>
      </c>
      <c r="W9216" t="s">
        <v>36</v>
      </c>
      <c r="X9216" t="s">
        <v>555</v>
      </c>
      <c r="Y9216">
        <v>0</v>
      </c>
      <c r="AB9216" t="s">
        <v>237</v>
      </c>
      <c r="AH9216">
        <v>0</v>
      </c>
      <c r="AN9216" t="s">
        <v>238</v>
      </c>
      <c r="AO9216">
        <v>6</v>
      </c>
      <c r="AP9216" t="s">
        <v>246</v>
      </c>
      <c r="AQ9216" s="27">
        <v>41648</v>
      </c>
      <c r="AR9216" t="s">
        <v>240</v>
      </c>
      <c r="AS9216">
        <v>4</v>
      </c>
      <c r="AT9216" t="s">
        <v>239</v>
      </c>
      <c r="AU9216" s="27">
        <v>41648</v>
      </c>
    </row>
    <row r="9217" spans="1:47" x14ac:dyDescent="0.2">
      <c r="A9217">
        <v>9216</v>
      </c>
      <c r="B9217" t="s">
        <v>29675</v>
      </c>
      <c r="C9217" t="s">
        <v>29676</v>
      </c>
      <c r="D9217" t="s">
        <v>29677</v>
      </c>
      <c r="E9217" s="27">
        <v>41505</v>
      </c>
      <c r="F9217" t="s">
        <v>233</v>
      </c>
      <c r="G9217" s="27">
        <v>18253</v>
      </c>
      <c r="H9217">
        <v>66</v>
      </c>
      <c r="I9217" t="s">
        <v>234</v>
      </c>
      <c r="J9217" t="s">
        <v>245</v>
      </c>
      <c r="K9217">
        <v>0</v>
      </c>
      <c r="L9217">
        <v>1</v>
      </c>
      <c r="M9217">
        <v>0</v>
      </c>
      <c r="N9217">
        <v>0</v>
      </c>
      <c r="O9217">
        <v>0</v>
      </c>
      <c r="P9217">
        <v>-1</v>
      </c>
      <c r="Q9217" s="28">
        <v>41504.356944444444</v>
      </c>
      <c r="R9217" s="28">
        <v>41506.317361111112</v>
      </c>
      <c r="S9217" t="s">
        <v>29678</v>
      </c>
      <c r="T9217" s="27">
        <v>41504</v>
      </c>
      <c r="V9217">
        <v>1</v>
      </c>
      <c r="W9217" t="s">
        <v>36</v>
      </c>
      <c r="X9217" t="s">
        <v>279</v>
      </c>
      <c r="Y9217">
        <v>0</v>
      </c>
      <c r="AB9217" t="s">
        <v>237</v>
      </c>
      <c r="AH9217">
        <v>0</v>
      </c>
      <c r="AN9217" t="s">
        <v>238</v>
      </c>
      <c r="AO9217">
        <v>1</v>
      </c>
      <c r="AP9217" t="s">
        <v>239</v>
      </c>
      <c r="AQ9217" s="27">
        <v>41505</v>
      </c>
      <c r="AR9217" t="s">
        <v>240</v>
      </c>
      <c r="AS9217">
        <v>1</v>
      </c>
      <c r="AT9217" t="s">
        <v>239</v>
      </c>
      <c r="AU9217" s="27">
        <v>41505</v>
      </c>
    </row>
    <row r="9218" spans="1:47" x14ac:dyDescent="0.2">
      <c r="A9218">
        <v>9217</v>
      </c>
      <c r="B9218" t="s">
        <v>29679</v>
      </c>
      <c r="C9218" t="s">
        <v>29680</v>
      </c>
      <c r="D9218" t="s">
        <v>4888</v>
      </c>
      <c r="E9218" s="27">
        <v>41771</v>
      </c>
      <c r="F9218" t="s">
        <v>294</v>
      </c>
      <c r="G9218" s="27">
        <v>29707</v>
      </c>
      <c r="H9218">
        <v>34</v>
      </c>
      <c r="I9218" t="s">
        <v>244</v>
      </c>
      <c r="J9218" t="s">
        <v>250</v>
      </c>
      <c r="K9218">
        <v>0</v>
      </c>
      <c r="L9218">
        <v>2</v>
      </c>
      <c r="M9218">
        <v>0</v>
      </c>
      <c r="N9218">
        <v>0</v>
      </c>
      <c r="O9218">
        <v>0</v>
      </c>
      <c r="P9218">
        <v>-1</v>
      </c>
      <c r="Q9218" s="28">
        <v>41770.324999999997</v>
      </c>
      <c r="R9218" s="28">
        <v>41771.048611111109</v>
      </c>
      <c r="S9218" t="s">
        <v>29681</v>
      </c>
      <c r="T9218" s="27">
        <v>41770</v>
      </c>
      <c r="V9218">
        <v>1</v>
      </c>
      <c r="W9218" t="s">
        <v>32</v>
      </c>
      <c r="X9218" t="s">
        <v>359</v>
      </c>
      <c r="Y9218">
        <v>0</v>
      </c>
      <c r="AB9218" t="s">
        <v>237</v>
      </c>
      <c r="AH9218">
        <v>0</v>
      </c>
      <c r="AN9218" t="s">
        <v>238</v>
      </c>
      <c r="AO9218">
        <v>1</v>
      </c>
      <c r="AP9218" t="s">
        <v>239</v>
      </c>
      <c r="AQ9218" s="27">
        <v>41771</v>
      </c>
      <c r="AR9218" t="s">
        <v>240</v>
      </c>
      <c r="AS9218">
        <v>2</v>
      </c>
      <c r="AT9218" t="s">
        <v>239</v>
      </c>
      <c r="AU9218" s="27">
        <v>41771</v>
      </c>
    </row>
    <row r="9219" spans="1:47" x14ac:dyDescent="0.2">
      <c r="A9219">
        <v>9218</v>
      </c>
      <c r="B9219" t="s">
        <v>29682</v>
      </c>
      <c r="C9219" t="s">
        <v>990</v>
      </c>
      <c r="D9219" t="s">
        <v>9892</v>
      </c>
      <c r="E9219" s="27">
        <v>41375</v>
      </c>
      <c r="F9219" t="s">
        <v>233</v>
      </c>
      <c r="G9219" s="27">
        <v>30890</v>
      </c>
      <c r="H9219">
        <v>31</v>
      </c>
      <c r="I9219" t="s">
        <v>244</v>
      </c>
      <c r="J9219" t="s">
        <v>250</v>
      </c>
      <c r="K9219">
        <v>4</v>
      </c>
      <c r="L9219">
        <v>9</v>
      </c>
      <c r="M9219">
        <v>0</v>
      </c>
      <c r="N9219">
        <v>0</v>
      </c>
      <c r="O9219">
        <v>13</v>
      </c>
      <c r="P9219">
        <v>-1</v>
      </c>
      <c r="Q9219" s="28">
        <v>41374.31527777778</v>
      </c>
      <c r="R9219" s="28">
        <v>41648.26666666667</v>
      </c>
      <c r="S9219" t="s">
        <v>29683</v>
      </c>
      <c r="T9219" s="27">
        <v>41374</v>
      </c>
      <c r="V9219">
        <v>1</v>
      </c>
      <c r="W9219" t="s">
        <v>32</v>
      </c>
      <c r="X9219" t="s">
        <v>17644</v>
      </c>
      <c r="Y9219">
        <v>0</v>
      </c>
      <c r="AB9219" t="s">
        <v>237</v>
      </c>
      <c r="AH9219">
        <v>0</v>
      </c>
      <c r="AN9219" t="s">
        <v>238</v>
      </c>
      <c r="AO9219">
        <v>7</v>
      </c>
      <c r="AP9219" t="s">
        <v>246</v>
      </c>
      <c r="AQ9219" s="27">
        <v>41375</v>
      </c>
      <c r="AR9219" t="s">
        <v>240</v>
      </c>
      <c r="AS9219">
        <v>9</v>
      </c>
      <c r="AT9219" t="s">
        <v>269</v>
      </c>
      <c r="AU9219" s="27">
        <v>41375</v>
      </c>
    </row>
    <row r="9220" spans="1:47" x14ac:dyDescent="0.2">
      <c r="A9220">
        <v>9219</v>
      </c>
      <c r="B9220" t="s">
        <v>29684</v>
      </c>
      <c r="C9220" t="s">
        <v>3856</v>
      </c>
      <c r="D9220" t="s">
        <v>29685</v>
      </c>
      <c r="E9220" s="27">
        <v>41354</v>
      </c>
      <c r="F9220" t="s">
        <v>233</v>
      </c>
      <c r="G9220" s="27">
        <v>32132</v>
      </c>
      <c r="H9220">
        <v>28</v>
      </c>
      <c r="I9220" t="s">
        <v>244</v>
      </c>
      <c r="J9220" t="s">
        <v>250</v>
      </c>
      <c r="K9220">
        <v>0</v>
      </c>
      <c r="L9220">
        <v>7</v>
      </c>
      <c r="M9220">
        <v>0</v>
      </c>
      <c r="N9220">
        <v>0</v>
      </c>
      <c r="O9220">
        <v>7</v>
      </c>
      <c r="P9220">
        <v>-1</v>
      </c>
      <c r="Q9220" s="28">
        <v>41353.283333333333</v>
      </c>
      <c r="R9220" s="28">
        <v>41354.067361111112</v>
      </c>
      <c r="S9220" t="s">
        <v>29686</v>
      </c>
      <c r="T9220" s="27">
        <v>41353</v>
      </c>
      <c r="V9220">
        <v>1</v>
      </c>
      <c r="W9220" t="s">
        <v>36</v>
      </c>
      <c r="X9220" t="s">
        <v>474</v>
      </c>
      <c r="Y9220">
        <v>0</v>
      </c>
      <c r="AB9220" t="s">
        <v>237</v>
      </c>
      <c r="AH9220">
        <v>0</v>
      </c>
      <c r="AN9220" t="s">
        <v>238</v>
      </c>
      <c r="AO9220">
        <v>4</v>
      </c>
      <c r="AP9220" t="s">
        <v>239</v>
      </c>
      <c r="AQ9220" s="27">
        <v>41354</v>
      </c>
      <c r="AR9220" t="s">
        <v>240</v>
      </c>
      <c r="AS9220">
        <v>7</v>
      </c>
      <c r="AT9220" t="s">
        <v>246</v>
      </c>
      <c r="AU9220" s="27">
        <v>41354</v>
      </c>
    </row>
    <row r="9221" spans="1:47" x14ac:dyDescent="0.2">
      <c r="A9221">
        <v>9220</v>
      </c>
      <c r="B9221" t="s">
        <v>29687</v>
      </c>
      <c r="C9221" t="s">
        <v>813</v>
      </c>
      <c r="D9221" t="s">
        <v>29688</v>
      </c>
      <c r="E9221" s="27">
        <v>41632</v>
      </c>
      <c r="F9221" t="s">
        <v>233</v>
      </c>
      <c r="G9221" s="27">
        <v>31616</v>
      </c>
      <c r="H9221">
        <v>29</v>
      </c>
      <c r="I9221" t="s">
        <v>244</v>
      </c>
      <c r="J9221" t="s">
        <v>245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 s="28">
        <v>41632.179861111108</v>
      </c>
      <c r="R9221" s="28">
        <v>41632.056944444441</v>
      </c>
      <c r="S9221" t="s">
        <v>29689</v>
      </c>
      <c r="T9221" s="27">
        <v>41632</v>
      </c>
      <c r="V9221">
        <v>0</v>
      </c>
      <c r="W9221" t="s">
        <v>36</v>
      </c>
      <c r="X9221" t="s">
        <v>263</v>
      </c>
      <c r="Y9221">
        <v>0</v>
      </c>
      <c r="AB9221" t="s">
        <v>237</v>
      </c>
      <c r="AH9221">
        <v>0</v>
      </c>
      <c r="AN9221" t="s">
        <v>238</v>
      </c>
      <c r="AO9221">
        <v>1</v>
      </c>
      <c r="AP9221" t="s">
        <v>239</v>
      </c>
      <c r="AQ9221" s="27">
        <v>41632</v>
      </c>
      <c r="AR9221" t="s">
        <v>240</v>
      </c>
      <c r="AS9221">
        <v>1</v>
      </c>
      <c r="AT9221" t="s">
        <v>239</v>
      </c>
      <c r="AU9221" s="27">
        <v>41632</v>
      </c>
    </row>
    <row r="9222" spans="1:47" x14ac:dyDescent="0.2">
      <c r="A9222">
        <v>9221</v>
      </c>
      <c r="B9222" t="s">
        <v>29690</v>
      </c>
      <c r="C9222" t="s">
        <v>963</v>
      </c>
      <c r="D9222" t="s">
        <v>7971</v>
      </c>
      <c r="E9222" s="27">
        <v>41654</v>
      </c>
      <c r="F9222" t="s">
        <v>233</v>
      </c>
      <c r="G9222" s="27">
        <v>34103</v>
      </c>
      <c r="H9222">
        <v>22</v>
      </c>
      <c r="I9222" t="s">
        <v>259</v>
      </c>
      <c r="J9222" t="s">
        <v>245</v>
      </c>
      <c r="K9222">
        <v>0</v>
      </c>
      <c r="L9222">
        <v>7</v>
      </c>
      <c r="M9222">
        <v>0</v>
      </c>
      <c r="N9222">
        <v>0</v>
      </c>
      <c r="O9222">
        <v>3</v>
      </c>
      <c r="P9222">
        <v>0</v>
      </c>
      <c r="Q9222" s="28">
        <v>41654.115277777775</v>
      </c>
      <c r="R9222" s="28">
        <v>41656.416666666664</v>
      </c>
      <c r="S9222" t="s">
        <v>29691</v>
      </c>
      <c r="T9222" s="27">
        <v>41653</v>
      </c>
      <c r="V9222">
        <v>1</v>
      </c>
      <c r="W9222" t="s">
        <v>32</v>
      </c>
      <c r="X9222" t="s">
        <v>261</v>
      </c>
      <c r="Y9222">
        <v>1</v>
      </c>
      <c r="AA9222" t="s">
        <v>29692</v>
      </c>
      <c r="AB9222" t="s">
        <v>32</v>
      </c>
      <c r="AC9222">
        <v>0</v>
      </c>
      <c r="AD9222" s="27">
        <v>42395</v>
      </c>
      <c r="AF9222" s="27">
        <v>42395</v>
      </c>
      <c r="AG9222" s="27">
        <v>42405</v>
      </c>
      <c r="AH9222">
        <v>0</v>
      </c>
      <c r="AN9222" t="s">
        <v>238</v>
      </c>
      <c r="AO9222">
        <v>5</v>
      </c>
      <c r="AP9222" t="s">
        <v>246</v>
      </c>
      <c r="AQ9222" s="27">
        <v>41654</v>
      </c>
      <c r="AR9222" t="s">
        <v>240</v>
      </c>
      <c r="AS9222">
        <v>7</v>
      </c>
      <c r="AT9222" t="s">
        <v>246</v>
      </c>
      <c r="AU9222" s="27">
        <v>41654</v>
      </c>
    </row>
    <row r="9223" spans="1:47" x14ac:dyDescent="0.2">
      <c r="A9223">
        <v>9222</v>
      </c>
      <c r="B9223" t="s">
        <v>29693</v>
      </c>
      <c r="C9223" t="s">
        <v>2025</v>
      </c>
      <c r="D9223" t="s">
        <v>29694</v>
      </c>
      <c r="E9223" s="27">
        <v>41964</v>
      </c>
      <c r="F9223" t="s">
        <v>294</v>
      </c>
      <c r="G9223" s="27">
        <v>30072</v>
      </c>
      <c r="H9223">
        <v>33</v>
      </c>
      <c r="I9223" t="s">
        <v>244</v>
      </c>
      <c r="J9223" t="s">
        <v>245</v>
      </c>
      <c r="K9223">
        <v>0</v>
      </c>
      <c r="L9223">
        <v>1</v>
      </c>
      <c r="M9223">
        <v>0</v>
      </c>
      <c r="N9223">
        <v>0</v>
      </c>
      <c r="O9223">
        <v>0</v>
      </c>
      <c r="P9223">
        <v>-1</v>
      </c>
      <c r="Q9223" s="28">
        <v>41963.368055555555</v>
      </c>
      <c r="R9223" s="28">
        <v>41965.101388888892</v>
      </c>
      <c r="S9223" t="s">
        <v>29695</v>
      </c>
      <c r="T9223" s="27">
        <v>41963</v>
      </c>
      <c r="V9223">
        <v>1</v>
      </c>
      <c r="W9223" t="s">
        <v>36</v>
      </c>
      <c r="X9223" t="s">
        <v>2223</v>
      </c>
      <c r="Y9223">
        <v>0</v>
      </c>
      <c r="AB9223" t="s">
        <v>237</v>
      </c>
      <c r="AH9223">
        <v>0</v>
      </c>
      <c r="AN9223" t="s">
        <v>238</v>
      </c>
      <c r="AO9223">
        <v>1</v>
      </c>
      <c r="AP9223" t="s">
        <v>239</v>
      </c>
      <c r="AQ9223" s="27">
        <v>41964</v>
      </c>
      <c r="AR9223" t="s">
        <v>240</v>
      </c>
      <c r="AS9223">
        <v>1</v>
      </c>
      <c r="AT9223" t="s">
        <v>239</v>
      </c>
      <c r="AU9223" s="27">
        <v>41964</v>
      </c>
    </row>
    <row r="9224" spans="1:47" x14ac:dyDescent="0.2">
      <c r="A9224">
        <v>9223</v>
      </c>
      <c r="B9224" t="s">
        <v>8153</v>
      </c>
      <c r="C9224" t="s">
        <v>414</v>
      </c>
      <c r="D9224" t="s">
        <v>3828</v>
      </c>
      <c r="E9224" s="27">
        <v>41354</v>
      </c>
      <c r="F9224" t="s">
        <v>233</v>
      </c>
      <c r="G9224" s="27">
        <v>33338</v>
      </c>
      <c r="H9224">
        <v>25</v>
      </c>
      <c r="I9224" t="s">
        <v>244</v>
      </c>
      <c r="J9224" t="s">
        <v>250</v>
      </c>
      <c r="K9224">
        <v>0</v>
      </c>
      <c r="L9224">
        <v>4</v>
      </c>
      <c r="M9224">
        <v>0</v>
      </c>
      <c r="N9224">
        <v>0</v>
      </c>
      <c r="O9224">
        <v>0</v>
      </c>
      <c r="W9224" t="s">
        <v>237</v>
      </c>
      <c r="Y9224">
        <v>-1</v>
      </c>
      <c r="AB9224" t="s">
        <v>237</v>
      </c>
      <c r="AH9224">
        <v>0</v>
      </c>
      <c r="AN9224" t="s">
        <v>238</v>
      </c>
      <c r="AO9224">
        <v>5</v>
      </c>
      <c r="AP9224" t="s">
        <v>246</v>
      </c>
      <c r="AQ9224" s="27">
        <v>41354</v>
      </c>
      <c r="AR9224" t="s">
        <v>240</v>
      </c>
      <c r="AS9224">
        <v>4</v>
      </c>
      <c r="AT9224" t="s">
        <v>239</v>
      </c>
      <c r="AU9224" s="27">
        <v>41354</v>
      </c>
    </row>
    <row r="9225" spans="1:47" x14ac:dyDescent="0.2">
      <c r="A9225">
        <v>9224</v>
      </c>
      <c r="B9225" t="s">
        <v>29696</v>
      </c>
      <c r="C9225" t="s">
        <v>1087</v>
      </c>
      <c r="D9225" t="s">
        <v>13556</v>
      </c>
      <c r="E9225" s="27">
        <v>41645</v>
      </c>
      <c r="F9225" t="s">
        <v>233</v>
      </c>
      <c r="G9225" s="27">
        <v>28183</v>
      </c>
      <c r="H9225">
        <v>39</v>
      </c>
      <c r="I9225" t="s">
        <v>244</v>
      </c>
      <c r="J9225" t="s">
        <v>245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-1</v>
      </c>
      <c r="Q9225" s="28">
        <v>41644.240277777775</v>
      </c>
      <c r="R9225" s="28">
        <v>41645.35</v>
      </c>
      <c r="S9225" t="s">
        <v>29697</v>
      </c>
      <c r="T9225" s="27">
        <v>41644</v>
      </c>
      <c r="V9225">
        <v>1</v>
      </c>
      <c r="W9225" t="s">
        <v>32</v>
      </c>
      <c r="X9225" t="s">
        <v>729</v>
      </c>
      <c r="Y9225">
        <v>0</v>
      </c>
      <c r="AB9225" t="s">
        <v>237</v>
      </c>
      <c r="AH9225">
        <v>0</v>
      </c>
      <c r="AN9225" t="s">
        <v>238</v>
      </c>
      <c r="AO9225">
        <v>1</v>
      </c>
      <c r="AP9225" t="s">
        <v>239</v>
      </c>
      <c r="AQ9225" s="27">
        <v>41645</v>
      </c>
      <c r="AR9225" t="s">
        <v>240</v>
      </c>
      <c r="AS9225">
        <v>1</v>
      </c>
      <c r="AT9225" t="s">
        <v>239</v>
      </c>
      <c r="AU9225" s="27">
        <v>41645</v>
      </c>
    </row>
    <row r="9226" spans="1:47" x14ac:dyDescent="0.2">
      <c r="A9226">
        <v>9225</v>
      </c>
      <c r="B9226" t="s">
        <v>29698</v>
      </c>
      <c r="C9226" t="s">
        <v>29699</v>
      </c>
      <c r="D9226" t="s">
        <v>29700</v>
      </c>
      <c r="E9226" s="27">
        <v>41748</v>
      </c>
      <c r="F9226" t="s">
        <v>233</v>
      </c>
      <c r="G9226" s="27">
        <v>30197</v>
      </c>
      <c r="H9226">
        <v>33</v>
      </c>
      <c r="I9226" t="s">
        <v>244</v>
      </c>
      <c r="J9226" t="s">
        <v>250</v>
      </c>
      <c r="K9226">
        <v>0</v>
      </c>
      <c r="L9226">
        <v>8</v>
      </c>
      <c r="M9226">
        <v>0</v>
      </c>
      <c r="N9226">
        <v>1</v>
      </c>
      <c r="O9226">
        <v>9</v>
      </c>
      <c r="P9226">
        <v>-1</v>
      </c>
      <c r="Q9226" s="28">
        <v>41747.330555555556</v>
      </c>
      <c r="R9226" s="28">
        <v>41748.372916666667</v>
      </c>
      <c r="S9226" t="s">
        <v>29701</v>
      </c>
      <c r="T9226" s="27">
        <v>41747</v>
      </c>
      <c r="V9226">
        <v>1</v>
      </c>
      <c r="W9226" t="s">
        <v>36</v>
      </c>
      <c r="X9226" t="s">
        <v>279</v>
      </c>
      <c r="Y9226">
        <v>1</v>
      </c>
      <c r="AA9226" t="s">
        <v>29702</v>
      </c>
      <c r="AB9226" t="s">
        <v>36</v>
      </c>
      <c r="AC9226">
        <v>0</v>
      </c>
      <c r="AD9226" s="27">
        <v>41773</v>
      </c>
      <c r="AE9226" t="s">
        <v>5885</v>
      </c>
      <c r="AF9226" s="27">
        <v>41773</v>
      </c>
      <c r="AG9226" s="27">
        <v>41773</v>
      </c>
      <c r="AH9226">
        <v>0</v>
      </c>
      <c r="AN9226" t="s">
        <v>238</v>
      </c>
      <c r="AO9226">
        <v>4</v>
      </c>
      <c r="AP9226" t="s">
        <v>239</v>
      </c>
      <c r="AQ9226" s="27">
        <v>41748</v>
      </c>
      <c r="AR9226" t="s">
        <v>240</v>
      </c>
      <c r="AS9226">
        <v>8</v>
      </c>
      <c r="AT9226" t="s">
        <v>269</v>
      </c>
      <c r="AU9226" s="27">
        <v>41748</v>
      </c>
    </row>
    <row r="9227" spans="1:47" x14ac:dyDescent="0.2">
      <c r="A9227">
        <v>9226</v>
      </c>
      <c r="B9227" t="s">
        <v>29703</v>
      </c>
      <c r="C9227" t="s">
        <v>6502</v>
      </c>
      <c r="D9227" t="s">
        <v>29704</v>
      </c>
      <c r="E9227" s="27">
        <v>41507</v>
      </c>
      <c r="F9227" t="s">
        <v>233</v>
      </c>
      <c r="G9227" s="27">
        <v>31872</v>
      </c>
      <c r="H9227">
        <v>29</v>
      </c>
      <c r="I9227" t="s">
        <v>244</v>
      </c>
      <c r="J9227" t="s">
        <v>245</v>
      </c>
      <c r="K9227">
        <v>0</v>
      </c>
      <c r="L9227">
        <v>1</v>
      </c>
      <c r="M9227">
        <v>0</v>
      </c>
      <c r="N9227">
        <v>0</v>
      </c>
      <c r="O9227">
        <v>2</v>
      </c>
      <c r="P9227">
        <v>-1</v>
      </c>
      <c r="Q9227" s="28">
        <v>41506.511111111111</v>
      </c>
      <c r="R9227" s="28">
        <v>41507.327777777777</v>
      </c>
      <c r="S9227" t="s">
        <v>29705</v>
      </c>
      <c r="U9227" s="27">
        <v>41506</v>
      </c>
      <c r="V9227">
        <v>1</v>
      </c>
      <c r="W9227" t="s">
        <v>32</v>
      </c>
      <c r="X9227" t="s">
        <v>274</v>
      </c>
      <c r="Y9227">
        <v>1</v>
      </c>
      <c r="AA9227" t="s">
        <v>29706</v>
      </c>
      <c r="AB9227" t="s">
        <v>36</v>
      </c>
      <c r="AD9227" s="27">
        <v>41608</v>
      </c>
      <c r="AE9227" t="s">
        <v>324</v>
      </c>
      <c r="AH9227">
        <v>0</v>
      </c>
      <c r="AN9227" t="s">
        <v>238</v>
      </c>
      <c r="AO9227">
        <v>3</v>
      </c>
      <c r="AP9227" t="s">
        <v>239</v>
      </c>
      <c r="AQ9227" s="27">
        <v>41507</v>
      </c>
      <c r="AR9227" t="s">
        <v>240</v>
      </c>
      <c r="AS9227">
        <v>1</v>
      </c>
      <c r="AT9227" t="s">
        <v>239</v>
      </c>
      <c r="AU9227" s="27">
        <v>41507</v>
      </c>
    </row>
    <row r="9228" spans="1:47" x14ac:dyDescent="0.2">
      <c r="A9228">
        <v>9227</v>
      </c>
      <c r="B9228" t="s">
        <v>29707</v>
      </c>
      <c r="C9228" t="s">
        <v>2390</v>
      </c>
      <c r="D9228" t="s">
        <v>29708</v>
      </c>
      <c r="E9228" s="27">
        <v>41361</v>
      </c>
      <c r="F9228" t="s">
        <v>233</v>
      </c>
      <c r="G9228" s="27">
        <v>31130</v>
      </c>
      <c r="H9228">
        <v>31</v>
      </c>
      <c r="I9228" t="s">
        <v>244</v>
      </c>
      <c r="J9228" t="s">
        <v>245</v>
      </c>
      <c r="K9228">
        <v>0</v>
      </c>
      <c r="L9228">
        <v>2</v>
      </c>
      <c r="M9228">
        <v>0</v>
      </c>
      <c r="N9228">
        <v>0</v>
      </c>
      <c r="O9228">
        <v>1</v>
      </c>
      <c r="P9228">
        <v>-1</v>
      </c>
      <c r="Q9228" s="28">
        <v>41360.085416666669</v>
      </c>
      <c r="R9228" s="28">
        <v>41361.330555555556</v>
      </c>
      <c r="S9228" t="s">
        <v>29709</v>
      </c>
      <c r="U9228" s="27">
        <v>41360</v>
      </c>
      <c r="V9228">
        <v>1</v>
      </c>
      <c r="W9228" t="s">
        <v>32</v>
      </c>
      <c r="X9228" t="s">
        <v>274</v>
      </c>
      <c r="Y9228">
        <v>0</v>
      </c>
      <c r="AB9228" t="s">
        <v>237</v>
      </c>
      <c r="AH9228">
        <v>0</v>
      </c>
      <c r="AN9228" t="s">
        <v>238</v>
      </c>
      <c r="AO9228">
        <v>2</v>
      </c>
      <c r="AP9228" t="s">
        <v>239</v>
      </c>
      <c r="AQ9228" s="27">
        <v>41361</v>
      </c>
      <c r="AR9228" t="s">
        <v>240</v>
      </c>
      <c r="AS9228">
        <v>2</v>
      </c>
      <c r="AT9228" t="s">
        <v>239</v>
      </c>
      <c r="AU9228" s="27">
        <v>41361</v>
      </c>
    </row>
    <row r="9229" spans="1:47" x14ac:dyDescent="0.2">
      <c r="A9229">
        <v>9228</v>
      </c>
      <c r="B9229" t="s">
        <v>29710</v>
      </c>
      <c r="C9229" t="s">
        <v>29711</v>
      </c>
      <c r="D9229" t="s">
        <v>12469</v>
      </c>
      <c r="E9229" s="27">
        <v>41801</v>
      </c>
      <c r="F9229" t="s">
        <v>294</v>
      </c>
      <c r="G9229" s="27">
        <v>24383</v>
      </c>
      <c r="H9229">
        <v>49</v>
      </c>
      <c r="I9229" t="s">
        <v>234</v>
      </c>
      <c r="J9229" t="s">
        <v>250</v>
      </c>
      <c r="K9229">
        <v>0</v>
      </c>
      <c r="L9229">
        <v>6</v>
      </c>
      <c r="M9229">
        <v>0</v>
      </c>
      <c r="N9229">
        <v>0</v>
      </c>
      <c r="O9229">
        <v>7</v>
      </c>
      <c r="P9229">
        <v>-27</v>
      </c>
      <c r="Q9229" s="28">
        <v>41774.520138888889</v>
      </c>
      <c r="R9229" s="28">
        <v>41778.448611111111</v>
      </c>
      <c r="S9229" t="s">
        <v>29712</v>
      </c>
      <c r="U9229" s="27">
        <v>41774</v>
      </c>
      <c r="V9229">
        <v>27</v>
      </c>
      <c r="W9229" t="s">
        <v>32</v>
      </c>
      <c r="X9229" t="s">
        <v>274</v>
      </c>
      <c r="Y9229">
        <v>0</v>
      </c>
      <c r="AB9229" t="s">
        <v>237</v>
      </c>
      <c r="AH9229">
        <v>0</v>
      </c>
      <c r="AN9229" t="s">
        <v>238</v>
      </c>
      <c r="AO9229">
        <v>1</v>
      </c>
      <c r="AP9229" t="s">
        <v>239</v>
      </c>
      <c r="AQ9229" s="27">
        <v>41801</v>
      </c>
      <c r="AR9229" t="s">
        <v>240</v>
      </c>
      <c r="AS9229">
        <v>6</v>
      </c>
      <c r="AT9229" t="s">
        <v>246</v>
      </c>
      <c r="AU9229" s="27">
        <v>41801</v>
      </c>
    </row>
    <row r="9230" spans="1:47" x14ac:dyDescent="0.2">
      <c r="A9230">
        <v>9229</v>
      </c>
      <c r="B9230" t="s">
        <v>29713</v>
      </c>
      <c r="C9230" t="s">
        <v>1584</v>
      </c>
      <c r="D9230" t="s">
        <v>29714</v>
      </c>
      <c r="E9230" s="27">
        <v>41322</v>
      </c>
      <c r="F9230" t="s">
        <v>233</v>
      </c>
      <c r="G9230" s="27">
        <v>34401</v>
      </c>
      <c r="H9230">
        <v>22</v>
      </c>
      <c r="I9230" t="s">
        <v>259</v>
      </c>
      <c r="J9230" t="s">
        <v>250</v>
      </c>
      <c r="K9230">
        <v>0</v>
      </c>
      <c r="L9230">
        <v>8</v>
      </c>
      <c r="M9230">
        <v>0</v>
      </c>
      <c r="N9230">
        <v>0</v>
      </c>
      <c r="O9230">
        <v>0</v>
      </c>
      <c r="P9230">
        <v>-1</v>
      </c>
      <c r="Q9230" s="28">
        <v>41321.462500000001</v>
      </c>
      <c r="R9230" s="28">
        <v>41375.347222222219</v>
      </c>
      <c r="S9230" t="s">
        <v>29715</v>
      </c>
      <c r="T9230" s="27">
        <v>41321</v>
      </c>
      <c r="V9230">
        <v>1</v>
      </c>
      <c r="W9230" t="s">
        <v>36</v>
      </c>
      <c r="X9230" t="s">
        <v>279</v>
      </c>
      <c r="Y9230">
        <v>0</v>
      </c>
      <c r="AB9230" t="s">
        <v>237</v>
      </c>
      <c r="AH9230">
        <v>0</v>
      </c>
      <c r="AN9230" t="s">
        <v>238</v>
      </c>
      <c r="AO9230">
        <v>6</v>
      </c>
      <c r="AP9230" t="s">
        <v>246</v>
      </c>
      <c r="AQ9230" s="27">
        <v>41322</v>
      </c>
      <c r="AR9230" t="s">
        <v>240</v>
      </c>
      <c r="AS9230">
        <v>8</v>
      </c>
      <c r="AT9230" t="s">
        <v>269</v>
      </c>
      <c r="AU9230" s="27">
        <v>41322</v>
      </c>
    </row>
    <row r="9231" spans="1:47" x14ac:dyDescent="0.2">
      <c r="A9231">
        <v>9230</v>
      </c>
      <c r="B9231" t="s">
        <v>29716</v>
      </c>
      <c r="C9231" t="s">
        <v>7091</v>
      </c>
      <c r="D9231" t="s">
        <v>29717</v>
      </c>
      <c r="E9231" s="27">
        <v>41572</v>
      </c>
      <c r="F9231" t="s">
        <v>294</v>
      </c>
      <c r="G9231" s="27">
        <v>34256</v>
      </c>
      <c r="H9231">
        <v>22</v>
      </c>
      <c r="I9231" t="s">
        <v>259</v>
      </c>
      <c r="J9231" t="s">
        <v>245</v>
      </c>
      <c r="K9231">
        <v>0</v>
      </c>
      <c r="L9231">
        <v>5</v>
      </c>
      <c r="M9231">
        <v>0</v>
      </c>
      <c r="N9231">
        <v>0</v>
      </c>
      <c r="O9231">
        <v>0</v>
      </c>
      <c r="P9231">
        <v>-1</v>
      </c>
      <c r="Q9231" s="28">
        <v>41571.161805555559</v>
      </c>
      <c r="R9231" s="28">
        <v>41572.100694444445</v>
      </c>
      <c r="S9231" t="s">
        <v>29718</v>
      </c>
      <c r="T9231" s="27">
        <v>41571</v>
      </c>
      <c r="V9231">
        <v>1</v>
      </c>
      <c r="W9231" t="s">
        <v>36</v>
      </c>
      <c r="X9231" t="s">
        <v>279</v>
      </c>
      <c r="Y9231">
        <v>0</v>
      </c>
      <c r="AB9231" t="s">
        <v>237</v>
      </c>
      <c r="AH9231">
        <v>0</v>
      </c>
      <c r="AN9231" t="s">
        <v>238</v>
      </c>
      <c r="AO9231">
        <v>5</v>
      </c>
      <c r="AP9231" t="s">
        <v>246</v>
      </c>
      <c r="AQ9231" s="27">
        <v>41572</v>
      </c>
      <c r="AR9231" t="s">
        <v>240</v>
      </c>
      <c r="AS9231">
        <v>5</v>
      </c>
      <c r="AT9231" t="s">
        <v>246</v>
      </c>
      <c r="AU9231" s="27">
        <v>41572</v>
      </c>
    </row>
    <row r="9232" spans="1:47" x14ac:dyDescent="0.2">
      <c r="A9232">
        <v>9231</v>
      </c>
      <c r="B9232" t="s">
        <v>29719</v>
      </c>
      <c r="C9232" t="s">
        <v>29720</v>
      </c>
      <c r="D9232" t="s">
        <v>29721</v>
      </c>
      <c r="E9232" s="27">
        <v>41542</v>
      </c>
      <c r="F9232" t="s">
        <v>233</v>
      </c>
      <c r="G9232" s="27">
        <v>29425</v>
      </c>
      <c r="H9232">
        <v>35</v>
      </c>
      <c r="I9232" t="s">
        <v>244</v>
      </c>
      <c r="J9232" t="s">
        <v>245</v>
      </c>
      <c r="K9232">
        <v>0</v>
      </c>
      <c r="L9232">
        <v>4</v>
      </c>
      <c r="M9232">
        <v>0</v>
      </c>
      <c r="N9232">
        <v>2</v>
      </c>
      <c r="O9232">
        <v>3</v>
      </c>
      <c r="P9232">
        <v>0</v>
      </c>
      <c r="Q9232" s="28">
        <v>41542.056250000001</v>
      </c>
      <c r="R9232" s="28">
        <v>41543.178472222222</v>
      </c>
      <c r="S9232" t="s">
        <v>29722</v>
      </c>
      <c r="T9232" s="27">
        <v>41541</v>
      </c>
      <c r="V9232">
        <v>1</v>
      </c>
      <c r="W9232" t="s">
        <v>32</v>
      </c>
      <c r="X9232" t="s">
        <v>261</v>
      </c>
      <c r="Y9232">
        <v>0</v>
      </c>
      <c r="AB9232" t="s">
        <v>237</v>
      </c>
      <c r="AH9232">
        <v>0</v>
      </c>
      <c r="AN9232" t="s">
        <v>238</v>
      </c>
      <c r="AO9232">
        <v>1</v>
      </c>
      <c r="AP9232" t="s">
        <v>239</v>
      </c>
      <c r="AQ9232" s="27">
        <v>41542</v>
      </c>
      <c r="AR9232" t="s">
        <v>240</v>
      </c>
      <c r="AS9232">
        <v>4</v>
      </c>
      <c r="AT9232" t="s">
        <v>239</v>
      </c>
      <c r="AU9232" s="27">
        <v>41542</v>
      </c>
    </row>
    <row r="9233" spans="1:47" x14ac:dyDescent="0.2">
      <c r="A9233">
        <v>9232</v>
      </c>
      <c r="B9233" t="s">
        <v>29723</v>
      </c>
      <c r="C9233" t="s">
        <v>2056</v>
      </c>
      <c r="D9233" t="s">
        <v>2037</v>
      </c>
      <c r="E9233" s="27">
        <v>41678</v>
      </c>
      <c r="F9233" t="s">
        <v>233</v>
      </c>
      <c r="G9233" s="27">
        <v>31879</v>
      </c>
      <c r="H9233">
        <v>29</v>
      </c>
      <c r="I9233" t="s">
        <v>244</v>
      </c>
      <c r="J9233" t="s">
        <v>245</v>
      </c>
      <c r="K9233">
        <v>0</v>
      </c>
      <c r="L9233">
        <v>4</v>
      </c>
      <c r="M9233">
        <v>0</v>
      </c>
      <c r="N9233">
        <v>0</v>
      </c>
      <c r="O9233">
        <v>3</v>
      </c>
      <c r="P9233">
        <v>-1</v>
      </c>
      <c r="Q9233" s="28">
        <v>41677.18472222222</v>
      </c>
      <c r="R9233" s="28">
        <v>41678.380555555559</v>
      </c>
      <c r="S9233" t="s">
        <v>29724</v>
      </c>
      <c r="T9233" s="27">
        <v>41677</v>
      </c>
      <c r="V9233">
        <v>1</v>
      </c>
      <c r="W9233" t="s">
        <v>32</v>
      </c>
      <c r="X9233" t="s">
        <v>461</v>
      </c>
      <c r="Y9233">
        <v>1</v>
      </c>
      <c r="AA9233" t="s">
        <v>29725</v>
      </c>
      <c r="AB9233" t="s">
        <v>36</v>
      </c>
      <c r="AC9233">
        <v>1</v>
      </c>
      <c r="AD9233" s="27">
        <v>41723</v>
      </c>
      <c r="AE9233" t="s">
        <v>681</v>
      </c>
      <c r="AF9233" s="27">
        <v>41724</v>
      </c>
      <c r="AG9233" s="27">
        <v>41725</v>
      </c>
      <c r="AH9233">
        <v>0</v>
      </c>
      <c r="AN9233" t="s">
        <v>238</v>
      </c>
      <c r="AO9233">
        <v>4</v>
      </c>
      <c r="AP9233" t="s">
        <v>239</v>
      </c>
      <c r="AQ9233" s="27">
        <v>41678</v>
      </c>
      <c r="AR9233" t="s">
        <v>240</v>
      </c>
      <c r="AS9233">
        <v>4</v>
      </c>
      <c r="AT9233" t="s">
        <v>239</v>
      </c>
      <c r="AU9233" s="27">
        <v>41678</v>
      </c>
    </row>
    <row r="9234" spans="1:47" x14ac:dyDescent="0.2">
      <c r="A9234">
        <v>9233</v>
      </c>
      <c r="B9234" t="s">
        <v>29726</v>
      </c>
      <c r="C9234" t="s">
        <v>29727</v>
      </c>
      <c r="D9234" t="s">
        <v>11178</v>
      </c>
      <c r="E9234" s="27">
        <v>41650</v>
      </c>
      <c r="F9234" t="s">
        <v>294</v>
      </c>
      <c r="G9234" s="27">
        <v>28750</v>
      </c>
      <c r="H9234">
        <v>37</v>
      </c>
      <c r="I9234" t="s">
        <v>244</v>
      </c>
      <c r="J9234" t="s">
        <v>250</v>
      </c>
      <c r="K9234">
        <v>0</v>
      </c>
      <c r="L9234">
        <v>5</v>
      </c>
      <c r="M9234">
        <v>0</v>
      </c>
      <c r="N9234">
        <v>0</v>
      </c>
      <c r="O9234">
        <v>0</v>
      </c>
      <c r="S9234" t="s">
        <v>29728</v>
      </c>
      <c r="T9234" s="27">
        <v>41650</v>
      </c>
      <c r="V9234">
        <v>0</v>
      </c>
      <c r="W9234" t="s">
        <v>32</v>
      </c>
      <c r="X9234" t="s">
        <v>261</v>
      </c>
      <c r="Y9234">
        <v>0</v>
      </c>
      <c r="AB9234" t="s">
        <v>237</v>
      </c>
      <c r="AH9234">
        <v>0</v>
      </c>
      <c r="AN9234" t="s">
        <v>238</v>
      </c>
      <c r="AO9234">
        <v>2</v>
      </c>
      <c r="AP9234" t="s">
        <v>239</v>
      </c>
      <c r="AQ9234" s="27">
        <v>41650</v>
      </c>
      <c r="AR9234" t="s">
        <v>240</v>
      </c>
      <c r="AS9234">
        <v>5</v>
      </c>
      <c r="AT9234" t="s">
        <v>246</v>
      </c>
      <c r="AU9234" s="27">
        <v>41650</v>
      </c>
    </row>
    <row r="9235" spans="1:47" x14ac:dyDescent="0.2">
      <c r="A9235">
        <v>9234</v>
      </c>
      <c r="B9235" t="s">
        <v>29729</v>
      </c>
      <c r="C9235" t="s">
        <v>1188</v>
      </c>
      <c r="D9235" t="s">
        <v>29730</v>
      </c>
      <c r="E9235" s="27">
        <v>41275</v>
      </c>
      <c r="F9235" t="s">
        <v>294</v>
      </c>
      <c r="G9235" s="27">
        <v>31227</v>
      </c>
      <c r="H9235">
        <v>30</v>
      </c>
      <c r="I9235" t="s">
        <v>244</v>
      </c>
      <c r="J9235" t="s">
        <v>250</v>
      </c>
      <c r="K9235">
        <v>0</v>
      </c>
      <c r="L9235">
        <v>2</v>
      </c>
      <c r="M9235">
        <v>0</v>
      </c>
      <c r="N9235">
        <v>0</v>
      </c>
      <c r="O9235">
        <v>0</v>
      </c>
      <c r="S9235" t="s">
        <v>29731</v>
      </c>
      <c r="T9235" s="27">
        <v>41274</v>
      </c>
      <c r="V9235">
        <v>1</v>
      </c>
      <c r="W9235" t="s">
        <v>32</v>
      </c>
      <c r="X9235" t="s">
        <v>1406</v>
      </c>
      <c r="Y9235">
        <v>0</v>
      </c>
      <c r="AB9235" t="s">
        <v>237</v>
      </c>
      <c r="AH9235">
        <v>0</v>
      </c>
      <c r="AN9235" t="s">
        <v>238</v>
      </c>
      <c r="AO9235">
        <v>2</v>
      </c>
      <c r="AP9235" t="s">
        <v>239</v>
      </c>
      <c r="AQ9235" s="27">
        <v>41275</v>
      </c>
      <c r="AR9235" t="s">
        <v>240</v>
      </c>
      <c r="AS9235">
        <v>2</v>
      </c>
      <c r="AT9235" t="s">
        <v>239</v>
      </c>
      <c r="AU9235" s="27">
        <v>41275</v>
      </c>
    </row>
    <row r="9236" spans="1:47" x14ac:dyDescent="0.2">
      <c r="A9236">
        <v>9235</v>
      </c>
      <c r="B9236" t="s">
        <v>29732</v>
      </c>
      <c r="C9236" t="s">
        <v>5596</v>
      </c>
      <c r="D9236" t="s">
        <v>967</v>
      </c>
      <c r="E9236" s="27">
        <v>41292</v>
      </c>
      <c r="F9236" t="s">
        <v>233</v>
      </c>
      <c r="G9236" s="27">
        <v>21981</v>
      </c>
      <c r="H9236">
        <v>56</v>
      </c>
      <c r="I9236" t="s">
        <v>234</v>
      </c>
      <c r="J9236" t="s">
        <v>245</v>
      </c>
      <c r="K9236">
        <v>0</v>
      </c>
      <c r="L9236">
        <v>1</v>
      </c>
      <c r="M9236">
        <v>0</v>
      </c>
      <c r="N9236">
        <v>0</v>
      </c>
      <c r="O9236">
        <v>1</v>
      </c>
      <c r="P9236">
        <v>-1</v>
      </c>
      <c r="Q9236" s="28">
        <v>41291.436111111114</v>
      </c>
      <c r="R9236" s="28">
        <v>41292.353472222225</v>
      </c>
      <c r="S9236" t="s">
        <v>29733</v>
      </c>
      <c r="T9236" s="27">
        <v>41291</v>
      </c>
      <c r="V9236">
        <v>1</v>
      </c>
      <c r="W9236" t="s">
        <v>32</v>
      </c>
      <c r="X9236" t="s">
        <v>2529</v>
      </c>
      <c r="Y9236">
        <v>1</v>
      </c>
      <c r="AA9236" t="s">
        <v>29734</v>
      </c>
      <c r="AB9236" t="s">
        <v>36</v>
      </c>
      <c r="AC9236">
        <v>0</v>
      </c>
      <c r="AD9236" s="27">
        <v>42071</v>
      </c>
      <c r="AE9236" t="s">
        <v>279</v>
      </c>
      <c r="AF9236" s="27">
        <v>42071</v>
      </c>
      <c r="AG9236" s="27">
        <v>42072</v>
      </c>
      <c r="AH9236">
        <v>1</v>
      </c>
      <c r="AJ9236" t="s">
        <v>29734</v>
      </c>
      <c r="AK9236" t="s">
        <v>462</v>
      </c>
      <c r="AL9236" s="27">
        <v>42071</v>
      </c>
      <c r="AM9236" t="s">
        <v>279</v>
      </c>
      <c r="AN9236" t="s">
        <v>238</v>
      </c>
      <c r="AO9236">
        <v>1</v>
      </c>
      <c r="AP9236" t="s">
        <v>239</v>
      </c>
      <c r="AQ9236" s="27">
        <v>41292</v>
      </c>
      <c r="AR9236" t="s">
        <v>240</v>
      </c>
      <c r="AS9236">
        <v>1</v>
      </c>
      <c r="AT9236" t="s">
        <v>239</v>
      </c>
      <c r="AU9236" s="27">
        <v>41292</v>
      </c>
    </row>
    <row r="9237" spans="1:47" x14ac:dyDescent="0.2">
      <c r="A9237">
        <v>9236</v>
      </c>
      <c r="B9237" t="s">
        <v>29735</v>
      </c>
      <c r="C9237" t="s">
        <v>29736</v>
      </c>
      <c r="D9237" t="s">
        <v>967</v>
      </c>
      <c r="E9237" s="27">
        <v>41813</v>
      </c>
      <c r="F9237" t="s">
        <v>233</v>
      </c>
      <c r="G9237" s="27">
        <v>34884</v>
      </c>
      <c r="H9237">
        <v>20</v>
      </c>
      <c r="I9237" t="s">
        <v>259</v>
      </c>
      <c r="J9237" t="s">
        <v>250</v>
      </c>
      <c r="K9237">
        <v>0</v>
      </c>
      <c r="L9237">
        <v>9</v>
      </c>
      <c r="M9237">
        <v>0</v>
      </c>
      <c r="N9237">
        <v>0</v>
      </c>
      <c r="O9237">
        <v>3</v>
      </c>
      <c r="P9237">
        <v>-55</v>
      </c>
      <c r="Q9237" s="28">
        <v>41758.210416666669</v>
      </c>
      <c r="R9237" s="28">
        <v>41759.120138888888</v>
      </c>
      <c r="S9237" t="s">
        <v>29737</v>
      </c>
      <c r="T9237" s="27">
        <v>41758</v>
      </c>
      <c r="V9237">
        <v>55</v>
      </c>
      <c r="W9237" t="s">
        <v>32</v>
      </c>
      <c r="X9237" t="s">
        <v>453</v>
      </c>
      <c r="Y9237">
        <v>0</v>
      </c>
      <c r="AB9237" t="s">
        <v>237</v>
      </c>
      <c r="AH9237">
        <v>0</v>
      </c>
      <c r="AN9237" t="s">
        <v>238</v>
      </c>
      <c r="AO9237">
        <v>9</v>
      </c>
      <c r="AP9237" t="s">
        <v>269</v>
      </c>
      <c r="AQ9237" s="27">
        <v>41813</v>
      </c>
      <c r="AR9237" t="s">
        <v>240</v>
      </c>
      <c r="AS9237">
        <v>9</v>
      </c>
      <c r="AT9237" t="s">
        <v>269</v>
      </c>
      <c r="AU9237" s="27">
        <v>41813</v>
      </c>
    </row>
    <row r="9238" spans="1:47" x14ac:dyDescent="0.2">
      <c r="A9238">
        <v>9237</v>
      </c>
      <c r="B9238" t="s">
        <v>29738</v>
      </c>
      <c r="C9238" t="s">
        <v>1308</v>
      </c>
      <c r="D9238" t="s">
        <v>29739</v>
      </c>
      <c r="E9238" s="27">
        <v>41419</v>
      </c>
      <c r="F9238" t="s">
        <v>233</v>
      </c>
      <c r="G9238" s="27">
        <v>20154</v>
      </c>
      <c r="H9238">
        <v>61</v>
      </c>
      <c r="I9238" t="s">
        <v>234</v>
      </c>
      <c r="J9238" t="s">
        <v>245</v>
      </c>
      <c r="K9238">
        <v>0</v>
      </c>
      <c r="L9238">
        <v>1</v>
      </c>
      <c r="M9238">
        <v>0</v>
      </c>
      <c r="N9238">
        <v>0</v>
      </c>
      <c r="O9238">
        <v>0</v>
      </c>
      <c r="W9238" t="s">
        <v>237</v>
      </c>
      <c r="Y9238">
        <v>-1</v>
      </c>
      <c r="AB9238" t="s">
        <v>237</v>
      </c>
      <c r="AH9238">
        <v>0</v>
      </c>
      <c r="AN9238" t="s">
        <v>238</v>
      </c>
      <c r="AO9238">
        <v>1</v>
      </c>
      <c r="AP9238" t="s">
        <v>239</v>
      </c>
      <c r="AQ9238" s="27">
        <v>41419</v>
      </c>
      <c r="AR9238" t="s">
        <v>240</v>
      </c>
      <c r="AS9238">
        <v>1</v>
      </c>
      <c r="AT9238" t="s">
        <v>239</v>
      </c>
      <c r="AU9238" s="27">
        <v>41419</v>
      </c>
    </row>
    <row r="9239" spans="1:47" x14ac:dyDescent="0.2">
      <c r="A9239">
        <v>9238</v>
      </c>
      <c r="B9239" t="s">
        <v>29740</v>
      </c>
      <c r="C9239" t="s">
        <v>29741</v>
      </c>
      <c r="D9239" t="s">
        <v>11677</v>
      </c>
      <c r="E9239" s="27">
        <v>41665</v>
      </c>
      <c r="F9239" t="s">
        <v>294</v>
      </c>
      <c r="G9239" s="27">
        <v>29940</v>
      </c>
      <c r="H9239">
        <v>34</v>
      </c>
      <c r="I9239" t="s">
        <v>244</v>
      </c>
      <c r="J9239" t="s">
        <v>250</v>
      </c>
      <c r="K9239">
        <v>0</v>
      </c>
      <c r="L9239">
        <v>1</v>
      </c>
      <c r="M9239">
        <v>0</v>
      </c>
      <c r="N9239">
        <v>0</v>
      </c>
      <c r="O9239">
        <v>0</v>
      </c>
      <c r="P9239">
        <v>-1</v>
      </c>
      <c r="Q9239" s="28">
        <v>41664.377083333333</v>
      </c>
      <c r="R9239" s="28">
        <v>41665.263888888891</v>
      </c>
      <c r="S9239" t="s">
        <v>29742</v>
      </c>
      <c r="T9239" s="27">
        <v>41664</v>
      </c>
      <c r="V9239">
        <v>1</v>
      </c>
      <c r="W9239" t="s">
        <v>32</v>
      </c>
      <c r="X9239" t="s">
        <v>1051</v>
      </c>
      <c r="Y9239">
        <v>0</v>
      </c>
      <c r="AB9239" t="s">
        <v>237</v>
      </c>
      <c r="AH9239">
        <v>0</v>
      </c>
      <c r="AN9239" t="s">
        <v>238</v>
      </c>
      <c r="AO9239">
        <v>1</v>
      </c>
      <c r="AP9239" t="s">
        <v>239</v>
      </c>
      <c r="AQ9239" s="27">
        <v>41665</v>
      </c>
      <c r="AR9239" t="s">
        <v>240</v>
      </c>
      <c r="AS9239">
        <v>1</v>
      </c>
      <c r="AT9239" t="s">
        <v>239</v>
      </c>
      <c r="AU9239" s="27">
        <v>41665</v>
      </c>
    </row>
    <row r="9240" spans="1:47" x14ac:dyDescent="0.2">
      <c r="A9240">
        <v>9239</v>
      </c>
      <c r="B9240" t="s">
        <v>29743</v>
      </c>
      <c r="C9240" t="s">
        <v>288</v>
      </c>
      <c r="D9240" t="s">
        <v>6509</v>
      </c>
      <c r="E9240" s="27">
        <v>41684</v>
      </c>
      <c r="F9240" t="s">
        <v>233</v>
      </c>
      <c r="G9240" s="27">
        <v>33837</v>
      </c>
      <c r="H9240">
        <v>23</v>
      </c>
      <c r="I9240" t="s">
        <v>259</v>
      </c>
      <c r="J9240" t="s">
        <v>250</v>
      </c>
      <c r="K9240">
        <v>0</v>
      </c>
      <c r="L9240">
        <v>4</v>
      </c>
      <c r="M9240">
        <v>0</v>
      </c>
      <c r="N9240">
        <v>0</v>
      </c>
      <c r="O9240">
        <v>1</v>
      </c>
      <c r="P9240">
        <v>-1</v>
      </c>
      <c r="Q9240" s="28">
        <v>41683.371527777781</v>
      </c>
      <c r="R9240" s="28">
        <v>41687.064583333333</v>
      </c>
      <c r="S9240" t="s">
        <v>29744</v>
      </c>
      <c r="T9240" s="27">
        <v>41683</v>
      </c>
      <c r="V9240">
        <v>1</v>
      </c>
      <c r="W9240" t="s">
        <v>32</v>
      </c>
      <c r="X9240" t="s">
        <v>359</v>
      </c>
      <c r="Y9240">
        <v>1</v>
      </c>
      <c r="AA9240" t="s">
        <v>29745</v>
      </c>
      <c r="AB9240" t="s">
        <v>36</v>
      </c>
      <c r="AC9240">
        <v>48</v>
      </c>
      <c r="AD9240" s="27">
        <v>41836</v>
      </c>
      <c r="AE9240" t="s">
        <v>412</v>
      </c>
      <c r="AF9240" s="27">
        <v>41884</v>
      </c>
      <c r="AG9240" s="27">
        <v>41904</v>
      </c>
      <c r="AH9240">
        <v>0</v>
      </c>
      <c r="AN9240" t="s">
        <v>238</v>
      </c>
      <c r="AO9240">
        <v>5</v>
      </c>
      <c r="AP9240" t="s">
        <v>246</v>
      </c>
      <c r="AQ9240" s="27">
        <v>41684</v>
      </c>
      <c r="AR9240" t="s">
        <v>240</v>
      </c>
      <c r="AS9240">
        <v>4</v>
      </c>
      <c r="AT9240" t="s">
        <v>239</v>
      </c>
      <c r="AU9240" s="27">
        <v>41684</v>
      </c>
    </row>
    <row r="9241" spans="1:47" x14ac:dyDescent="0.2">
      <c r="A9241">
        <v>9240</v>
      </c>
      <c r="B9241" t="s">
        <v>29746</v>
      </c>
      <c r="C9241" t="s">
        <v>5596</v>
      </c>
      <c r="D9241" t="s">
        <v>331</v>
      </c>
      <c r="E9241" s="27">
        <v>41959</v>
      </c>
      <c r="F9241" t="s">
        <v>233</v>
      </c>
      <c r="G9241" s="27">
        <v>32302</v>
      </c>
      <c r="H9241">
        <v>27</v>
      </c>
      <c r="I9241" t="s">
        <v>244</v>
      </c>
      <c r="J9241" t="s">
        <v>250</v>
      </c>
      <c r="K9241">
        <v>1</v>
      </c>
      <c r="L9241">
        <v>5</v>
      </c>
      <c r="M9241">
        <v>0</v>
      </c>
      <c r="N9241">
        <v>0</v>
      </c>
      <c r="O9241">
        <v>1</v>
      </c>
      <c r="P9241">
        <v>0</v>
      </c>
      <c r="Q9241" s="28">
        <v>41959.522916666669</v>
      </c>
      <c r="R9241" s="28">
        <v>41960.338888888888</v>
      </c>
      <c r="S9241" t="s">
        <v>29747</v>
      </c>
      <c r="T9241" s="27">
        <v>41958</v>
      </c>
      <c r="V9241">
        <v>1</v>
      </c>
      <c r="W9241" t="s">
        <v>32</v>
      </c>
      <c r="X9241" t="s">
        <v>359</v>
      </c>
      <c r="Y9241">
        <v>1</v>
      </c>
      <c r="AA9241" t="s">
        <v>29748</v>
      </c>
      <c r="AB9241" t="s">
        <v>36</v>
      </c>
      <c r="AD9241" s="27">
        <v>42294</v>
      </c>
      <c r="AE9241" t="s">
        <v>324</v>
      </c>
      <c r="AH9241">
        <v>0</v>
      </c>
      <c r="AN9241" t="s">
        <v>238</v>
      </c>
      <c r="AO9241">
        <v>4</v>
      </c>
      <c r="AP9241" t="s">
        <v>239</v>
      </c>
      <c r="AQ9241" s="27">
        <v>41959</v>
      </c>
      <c r="AR9241" t="s">
        <v>240</v>
      </c>
      <c r="AS9241">
        <v>5</v>
      </c>
      <c r="AT9241" t="s">
        <v>246</v>
      </c>
      <c r="AU9241" s="27">
        <v>41959</v>
      </c>
    </row>
    <row r="9242" spans="1:47" x14ac:dyDescent="0.2">
      <c r="A9242">
        <v>9241</v>
      </c>
      <c r="B9242" t="s">
        <v>29749</v>
      </c>
      <c r="C9242" t="s">
        <v>1481</v>
      </c>
      <c r="D9242" t="s">
        <v>29750</v>
      </c>
      <c r="E9242" s="27">
        <v>41531</v>
      </c>
      <c r="F9242" t="s">
        <v>233</v>
      </c>
      <c r="G9242" s="27">
        <v>26517</v>
      </c>
      <c r="H9242">
        <v>43</v>
      </c>
      <c r="I9242" t="s">
        <v>244</v>
      </c>
      <c r="J9242" t="s">
        <v>245</v>
      </c>
      <c r="K9242">
        <v>0</v>
      </c>
      <c r="L9242">
        <v>1</v>
      </c>
      <c r="M9242">
        <v>0</v>
      </c>
      <c r="N9242">
        <v>0</v>
      </c>
      <c r="O9242">
        <v>2</v>
      </c>
      <c r="P9242">
        <v>-1</v>
      </c>
      <c r="Q9242" s="28">
        <v>41530.388194444444</v>
      </c>
      <c r="R9242" s="28">
        <v>41531.300694444442</v>
      </c>
      <c r="S9242" t="s">
        <v>29751</v>
      </c>
      <c r="U9242" s="27">
        <v>41530</v>
      </c>
      <c r="V9242">
        <v>1</v>
      </c>
      <c r="W9242" t="s">
        <v>32</v>
      </c>
      <c r="X9242" t="s">
        <v>274</v>
      </c>
      <c r="Y9242">
        <v>0</v>
      </c>
      <c r="AB9242" t="s">
        <v>237</v>
      </c>
      <c r="AH9242">
        <v>0</v>
      </c>
      <c r="AN9242" t="s">
        <v>238</v>
      </c>
      <c r="AO9242">
        <v>1</v>
      </c>
      <c r="AP9242" t="s">
        <v>239</v>
      </c>
      <c r="AQ9242" s="27">
        <v>41531</v>
      </c>
      <c r="AR9242" t="s">
        <v>240</v>
      </c>
      <c r="AS9242">
        <v>1</v>
      </c>
      <c r="AT9242" t="s">
        <v>239</v>
      </c>
      <c r="AU9242" s="27">
        <v>41531</v>
      </c>
    </row>
    <row r="9243" spans="1:47" x14ac:dyDescent="0.2">
      <c r="A9243">
        <v>9242</v>
      </c>
      <c r="B9243" t="s">
        <v>29752</v>
      </c>
      <c r="C9243" t="s">
        <v>1308</v>
      </c>
      <c r="D9243" t="s">
        <v>3732</v>
      </c>
      <c r="E9243" s="27">
        <v>41282</v>
      </c>
      <c r="F9243" t="s">
        <v>233</v>
      </c>
      <c r="G9243" s="27">
        <v>28356</v>
      </c>
      <c r="H9243">
        <v>38</v>
      </c>
      <c r="I9243" t="s">
        <v>244</v>
      </c>
      <c r="J9243" t="s">
        <v>245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-1</v>
      </c>
      <c r="Q9243" s="28">
        <v>41281.434027777781</v>
      </c>
      <c r="R9243" s="28">
        <v>41282.398611111108</v>
      </c>
      <c r="S9243" t="s">
        <v>29753</v>
      </c>
      <c r="T9243" s="27">
        <v>41281</v>
      </c>
      <c r="V9243">
        <v>1</v>
      </c>
      <c r="W9243" t="s">
        <v>32</v>
      </c>
      <c r="X9243" t="s">
        <v>300</v>
      </c>
      <c r="Y9243">
        <v>0</v>
      </c>
      <c r="AB9243" t="s">
        <v>237</v>
      </c>
      <c r="AH9243">
        <v>0</v>
      </c>
      <c r="AN9243" t="s">
        <v>238</v>
      </c>
      <c r="AO9243">
        <v>1</v>
      </c>
      <c r="AP9243" t="s">
        <v>239</v>
      </c>
      <c r="AQ9243" s="27">
        <v>41282</v>
      </c>
      <c r="AR9243" t="s">
        <v>240</v>
      </c>
      <c r="AS9243">
        <v>1</v>
      </c>
      <c r="AT9243" t="s">
        <v>239</v>
      </c>
      <c r="AU9243" s="27">
        <v>41282</v>
      </c>
    </row>
    <row r="9244" spans="1:47" x14ac:dyDescent="0.2">
      <c r="A9244">
        <v>9243</v>
      </c>
      <c r="B9244" t="s">
        <v>29754</v>
      </c>
      <c r="C9244" t="s">
        <v>6705</v>
      </c>
      <c r="D9244" t="s">
        <v>1845</v>
      </c>
      <c r="E9244" s="27">
        <v>41344</v>
      </c>
      <c r="F9244" t="s">
        <v>233</v>
      </c>
      <c r="G9244" s="27">
        <v>28102</v>
      </c>
      <c r="H9244">
        <v>39</v>
      </c>
      <c r="I9244" t="s">
        <v>244</v>
      </c>
      <c r="J9244" t="s">
        <v>245</v>
      </c>
      <c r="K9244">
        <v>0</v>
      </c>
      <c r="L9244">
        <v>3</v>
      </c>
      <c r="M9244">
        <v>0</v>
      </c>
      <c r="N9244">
        <v>0</v>
      </c>
      <c r="O9244">
        <v>3</v>
      </c>
      <c r="P9244">
        <v>-1</v>
      </c>
      <c r="Q9244" s="28">
        <v>41343.331250000003</v>
      </c>
      <c r="R9244" s="28">
        <v>41344.143750000003</v>
      </c>
      <c r="S9244" t="s">
        <v>29755</v>
      </c>
      <c r="T9244" s="27">
        <v>41343</v>
      </c>
      <c r="V9244">
        <v>1</v>
      </c>
      <c r="W9244" t="s">
        <v>32</v>
      </c>
      <c r="X9244" t="s">
        <v>527</v>
      </c>
      <c r="Y9244">
        <v>0</v>
      </c>
      <c r="AB9244" t="s">
        <v>237</v>
      </c>
      <c r="AH9244">
        <v>0</v>
      </c>
      <c r="AN9244" t="s">
        <v>238</v>
      </c>
      <c r="AO9244">
        <v>6</v>
      </c>
      <c r="AP9244" t="s">
        <v>246</v>
      </c>
      <c r="AQ9244" s="27">
        <v>41344</v>
      </c>
      <c r="AR9244" t="s">
        <v>240</v>
      </c>
      <c r="AS9244">
        <v>3</v>
      </c>
      <c r="AT9244" t="s">
        <v>239</v>
      </c>
      <c r="AU9244" s="27">
        <v>41344</v>
      </c>
    </row>
    <row r="9245" spans="1:47" x14ac:dyDescent="0.2">
      <c r="A9245">
        <v>9244</v>
      </c>
      <c r="B9245" t="s">
        <v>29756</v>
      </c>
      <c r="C9245" t="s">
        <v>524</v>
      </c>
      <c r="D9245" t="s">
        <v>10195</v>
      </c>
      <c r="E9245" s="27">
        <v>41896</v>
      </c>
      <c r="F9245" t="s">
        <v>233</v>
      </c>
      <c r="G9245" s="27">
        <v>33695</v>
      </c>
      <c r="H9245">
        <v>24</v>
      </c>
      <c r="I9245" t="s">
        <v>259</v>
      </c>
      <c r="J9245" t="s">
        <v>250</v>
      </c>
      <c r="K9245">
        <v>0</v>
      </c>
      <c r="L9245">
        <v>3</v>
      </c>
      <c r="M9245">
        <v>0</v>
      </c>
      <c r="N9245">
        <v>1</v>
      </c>
      <c r="O9245">
        <v>1</v>
      </c>
      <c r="P9245">
        <v>-1</v>
      </c>
      <c r="Q9245" s="28">
        <v>41895.43472222222</v>
      </c>
      <c r="R9245" s="28">
        <v>41896.05972222222</v>
      </c>
      <c r="S9245" t="s">
        <v>29757</v>
      </c>
      <c r="T9245" s="27">
        <v>41895</v>
      </c>
      <c r="V9245">
        <v>1</v>
      </c>
      <c r="W9245" t="s">
        <v>32</v>
      </c>
      <c r="X9245" t="s">
        <v>453</v>
      </c>
      <c r="Y9245">
        <v>1</v>
      </c>
      <c r="AA9245" t="s">
        <v>29758</v>
      </c>
      <c r="AB9245" t="s">
        <v>36</v>
      </c>
      <c r="AD9245" s="27">
        <v>41933</v>
      </c>
      <c r="AE9245" t="s">
        <v>412</v>
      </c>
      <c r="AH9245">
        <v>0</v>
      </c>
      <c r="AN9245" t="s">
        <v>238</v>
      </c>
      <c r="AO9245">
        <v>3</v>
      </c>
      <c r="AP9245" t="s">
        <v>239</v>
      </c>
      <c r="AQ9245" s="27">
        <v>41896</v>
      </c>
      <c r="AR9245" t="s">
        <v>240</v>
      </c>
      <c r="AS9245">
        <v>3</v>
      </c>
      <c r="AT9245" t="s">
        <v>239</v>
      </c>
      <c r="AU9245" s="27">
        <v>41896</v>
      </c>
    </row>
    <row r="9246" spans="1:47" x14ac:dyDescent="0.2">
      <c r="A9246">
        <v>9245</v>
      </c>
      <c r="B9246" t="s">
        <v>29759</v>
      </c>
      <c r="C9246" t="s">
        <v>3440</v>
      </c>
      <c r="D9246" t="s">
        <v>12257</v>
      </c>
      <c r="E9246" s="27">
        <v>41393</v>
      </c>
      <c r="F9246" t="s">
        <v>233</v>
      </c>
      <c r="G9246" s="27">
        <v>32787</v>
      </c>
      <c r="H9246">
        <v>26</v>
      </c>
      <c r="I9246" t="s">
        <v>244</v>
      </c>
      <c r="J9246" t="s">
        <v>250</v>
      </c>
      <c r="K9246">
        <v>0</v>
      </c>
      <c r="L9246">
        <v>3</v>
      </c>
      <c r="M9246">
        <v>0</v>
      </c>
      <c r="N9246">
        <v>0</v>
      </c>
      <c r="O9246">
        <v>2</v>
      </c>
      <c r="P9246">
        <v>0</v>
      </c>
      <c r="Q9246" s="28">
        <v>41393.534722222219</v>
      </c>
      <c r="R9246" s="28">
        <v>41393.392361111109</v>
      </c>
      <c r="S9246" t="s">
        <v>29760</v>
      </c>
      <c r="T9246" s="27">
        <v>41393</v>
      </c>
      <c r="V9246">
        <v>0</v>
      </c>
      <c r="W9246" t="s">
        <v>36</v>
      </c>
      <c r="X9246" t="s">
        <v>3794</v>
      </c>
      <c r="Y9246">
        <v>0</v>
      </c>
      <c r="AB9246" t="s">
        <v>237</v>
      </c>
      <c r="AH9246">
        <v>0</v>
      </c>
      <c r="AN9246" t="s">
        <v>238</v>
      </c>
      <c r="AO9246">
        <v>3</v>
      </c>
      <c r="AP9246" t="s">
        <v>239</v>
      </c>
      <c r="AQ9246" s="27">
        <v>41393</v>
      </c>
      <c r="AR9246" t="s">
        <v>240</v>
      </c>
      <c r="AS9246">
        <v>3</v>
      </c>
      <c r="AT9246" t="s">
        <v>239</v>
      </c>
      <c r="AU9246" s="27">
        <v>41393</v>
      </c>
    </row>
    <row r="9247" spans="1:47" x14ac:dyDescent="0.2">
      <c r="A9247">
        <v>9246</v>
      </c>
      <c r="B9247" t="s">
        <v>29761</v>
      </c>
      <c r="C9247" t="s">
        <v>29762</v>
      </c>
      <c r="D9247" t="s">
        <v>29763</v>
      </c>
      <c r="E9247" s="27">
        <v>41663</v>
      </c>
      <c r="F9247" t="s">
        <v>294</v>
      </c>
      <c r="G9247" s="27">
        <v>22245</v>
      </c>
      <c r="H9247">
        <v>55</v>
      </c>
      <c r="I9247" t="s">
        <v>234</v>
      </c>
      <c r="J9247" t="s">
        <v>245</v>
      </c>
      <c r="K9247">
        <v>0</v>
      </c>
      <c r="L9247">
        <v>1</v>
      </c>
      <c r="M9247">
        <v>0</v>
      </c>
      <c r="N9247">
        <v>0</v>
      </c>
      <c r="O9247">
        <v>0</v>
      </c>
      <c r="P9247">
        <v>-1</v>
      </c>
      <c r="Q9247" s="28">
        <v>41662.385416666664</v>
      </c>
      <c r="R9247" s="28">
        <v>41664.098611111112</v>
      </c>
      <c r="S9247" t="s">
        <v>29764</v>
      </c>
      <c r="T9247" s="27">
        <v>41662</v>
      </c>
      <c r="V9247">
        <v>1</v>
      </c>
      <c r="W9247" t="s">
        <v>36</v>
      </c>
      <c r="X9247" t="s">
        <v>279</v>
      </c>
      <c r="Y9247">
        <v>0</v>
      </c>
      <c r="AB9247" t="s">
        <v>237</v>
      </c>
      <c r="AH9247">
        <v>0</v>
      </c>
      <c r="AN9247" t="s">
        <v>238</v>
      </c>
      <c r="AO9247">
        <v>1</v>
      </c>
      <c r="AP9247" t="s">
        <v>239</v>
      </c>
      <c r="AQ9247" s="27">
        <v>41663</v>
      </c>
      <c r="AR9247" t="s">
        <v>240</v>
      </c>
      <c r="AS9247">
        <v>1</v>
      </c>
      <c r="AT9247" t="s">
        <v>239</v>
      </c>
      <c r="AU9247" s="27">
        <v>41663</v>
      </c>
    </row>
    <row r="9248" spans="1:47" x14ac:dyDescent="0.2">
      <c r="A9248">
        <v>9247</v>
      </c>
      <c r="B9248" t="s">
        <v>29765</v>
      </c>
      <c r="C9248" t="s">
        <v>3437</v>
      </c>
      <c r="D9248" t="s">
        <v>941</v>
      </c>
      <c r="E9248" s="27">
        <v>41531</v>
      </c>
      <c r="F9248" t="s">
        <v>233</v>
      </c>
      <c r="G9248" s="27">
        <v>29560</v>
      </c>
      <c r="H9248">
        <v>35</v>
      </c>
      <c r="I9248" t="s">
        <v>244</v>
      </c>
      <c r="J9248" t="s">
        <v>250</v>
      </c>
      <c r="K9248">
        <v>0</v>
      </c>
      <c r="L9248">
        <v>6</v>
      </c>
      <c r="M9248">
        <v>0</v>
      </c>
      <c r="N9248">
        <v>0</v>
      </c>
      <c r="O9248">
        <v>1</v>
      </c>
      <c r="P9248">
        <v>-1</v>
      </c>
      <c r="Q9248" s="28">
        <v>41530.368055555555</v>
      </c>
      <c r="R9248" s="28">
        <v>41531.294444444444</v>
      </c>
      <c r="S9248" t="s">
        <v>29766</v>
      </c>
      <c r="T9248" s="27">
        <v>41530</v>
      </c>
      <c r="V9248">
        <v>1</v>
      </c>
      <c r="W9248" t="s">
        <v>32</v>
      </c>
      <c r="X9248" t="s">
        <v>359</v>
      </c>
      <c r="Y9248">
        <v>1</v>
      </c>
      <c r="AA9248" t="s">
        <v>29767</v>
      </c>
      <c r="AB9248" t="s">
        <v>36</v>
      </c>
      <c r="AD9248" s="27">
        <v>41893</v>
      </c>
      <c r="AE9248" t="s">
        <v>324</v>
      </c>
      <c r="AH9248">
        <v>0</v>
      </c>
      <c r="AN9248" t="s">
        <v>238</v>
      </c>
      <c r="AO9248">
        <v>2</v>
      </c>
      <c r="AP9248" t="s">
        <v>239</v>
      </c>
      <c r="AQ9248" s="27">
        <v>41531</v>
      </c>
      <c r="AR9248" t="s">
        <v>240</v>
      </c>
      <c r="AS9248">
        <v>6</v>
      </c>
      <c r="AT9248" t="s">
        <v>246</v>
      </c>
      <c r="AU9248" s="27">
        <v>41531</v>
      </c>
    </row>
    <row r="9249" spans="1:47" x14ac:dyDescent="0.2">
      <c r="A9249">
        <v>9248</v>
      </c>
      <c r="B9249" t="s">
        <v>29768</v>
      </c>
      <c r="C9249" t="s">
        <v>414</v>
      </c>
      <c r="D9249" t="s">
        <v>7741</v>
      </c>
      <c r="E9249" s="27">
        <v>41359</v>
      </c>
      <c r="F9249" t="s">
        <v>233</v>
      </c>
      <c r="G9249" s="27">
        <v>19852</v>
      </c>
      <c r="H9249">
        <v>61</v>
      </c>
      <c r="I9249" t="s">
        <v>234</v>
      </c>
      <c r="J9249" t="s">
        <v>250</v>
      </c>
      <c r="K9249">
        <v>0</v>
      </c>
      <c r="L9249">
        <v>7</v>
      </c>
      <c r="M9249">
        <v>0</v>
      </c>
      <c r="N9249">
        <v>0</v>
      </c>
      <c r="O9249">
        <v>25</v>
      </c>
      <c r="P9249">
        <v>-1</v>
      </c>
      <c r="Q9249" s="28">
        <v>41358.056944444441</v>
      </c>
      <c r="R9249" s="28">
        <v>41359.311111111114</v>
      </c>
      <c r="S9249" t="s">
        <v>29769</v>
      </c>
      <c r="T9249" s="27">
        <v>41358</v>
      </c>
      <c r="V9249">
        <v>1</v>
      </c>
      <c r="W9249" t="s">
        <v>32</v>
      </c>
      <c r="X9249" t="s">
        <v>555</v>
      </c>
      <c r="Y9249">
        <v>0</v>
      </c>
      <c r="AB9249" t="s">
        <v>237</v>
      </c>
      <c r="AH9249">
        <v>0</v>
      </c>
      <c r="AN9249" t="s">
        <v>238</v>
      </c>
      <c r="AO9249">
        <v>4</v>
      </c>
      <c r="AP9249" t="s">
        <v>239</v>
      </c>
      <c r="AQ9249" s="27">
        <v>41359</v>
      </c>
      <c r="AR9249" t="s">
        <v>240</v>
      </c>
      <c r="AS9249">
        <v>7</v>
      </c>
      <c r="AT9249" t="s">
        <v>246</v>
      </c>
      <c r="AU9249" s="27">
        <v>41359</v>
      </c>
    </row>
    <row r="9250" spans="1:47" x14ac:dyDescent="0.2">
      <c r="A9250">
        <v>9249</v>
      </c>
      <c r="B9250" t="s">
        <v>29770</v>
      </c>
      <c r="C9250" t="s">
        <v>29771</v>
      </c>
      <c r="D9250" t="s">
        <v>575</v>
      </c>
      <c r="E9250" s="27">
        <v>41345</v>
      </c>
      <c r="F9250" t="s">
        <v>233</v>
      </c>
      <c r="G9250" s="27">
        <v>30216</v>
      </c>
      <c r="H9250">
        <v>33</v>
      </c>
      <c r="I9250" t="s">
        <v>244</v>
      </c>
      <c r="J9250" t="s">
        <v>22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-1</v>
      </c>
      <c r="Q9250" s="28">
        <v>41344.518750000003</v>
      </c>
      <c r="R9250" s="28">
        <v>41355.408333333333</v>
      </c>
      <c r="S9250" t="s">
        <v>29772</v>
      </c>
      <c r="T9250" s="27">
        <v>41344</v>
      </c>
      <c r="V9250">
        <v>1</v>
      </c>
      <c r="W9250" t="s">
        <v>36</v>
      </c>
      <c r="X9250" t="s">
        <v>279</v>
      </c>
      <c r="Y9250">
        <v>0</v>
      </c>
      <c r="AB9250" t="s">
        <v>237</v>
      </c>
      <c r="AH9250">
        <v>0</v>
      </c>
      <c r="AN9250" t="s">
        <v>238</v>
      </c>
      <c r="AO9250">
        <v>2</v>
      </c>
      <c r="AP9250" t="s">
        <v>239</v>
      </c>
      <c r="AQ9250" s="27">
        <v>41345</v>
      </c>
      <c r="AR9250" t="s">
        <v>240</v>
      </c>
      <c r="AS9250">
        <v>1</v>
      </c>
      <c r="AT9250" t="s">
        <v>239</v>
      </c>
      <c r="AU9250" s="27">
        <v>41345</v>
      </c>
    </row>
    <row r="9251" spans="1:47" x14ac:dyDescent="0.2">
      <c r="A9251">
        <v>9250</v>
      </c>
      <c r="B9251" t="s">
        <v>29773</v>
      </c>
      <c r="C9251" t="s">
        <v>23636</v>
      </c>
      <c r="D9251" t="s">
        <v>1849</v>
      </c>
      <c r="E9251" s="27">
        <v>41765</v>
      </c>
      <c r="F9251" t="s">
        <v>233</v>
      </c>
      <c r="G9251" s="27">
        <v>19706</v>
      </c>
      <c r="H9251">
        <v>62</v>
      </c>
      <c r="I9251" t="s">
        <v>234</v>
      </c>
      <c r="J9251" t="s">
        <v>22</v>
      </c>
      <c r="K9251">
        <v>0</v>
      </c>
      <c r="L9251">
        <v>1</v>
      </c>
      <c r="M9251">
        <v>0</v>
      </c>
      <c r="N9251">
        <v>0</v>
      </c>
      <c r="O9251">
        <v>1</v>
      </c>
      <c r="P9251">
        <v>-1</v>
      </c>
      <c r="Q9251" s="28">
        <v>41764.422222222223</v>
      </c>
      <c r="R9251" s="28">
        <v>41765.364583333336</v>
      </c>
      <c r="S9251" t="s">
        <v>29774</v>
      </c>
      <c r="T9251" s="27">
        <v>41764</v>
      </c>
      <c r="V9251">
        <v>1</v>
      </c>
      <c r="W9251" t="s">
        <v>36</v>
      </c>
      <c r="X9251" t="s">
        <v>279</v>
      </c>
      <c r="Y9251">
        <v>0</v>
      </c>
      <c r="AB9251" t="s">
        <v>237</v>
      </c>
      <c r="AH9251">
        <v>0</v>
      </c>
      <c r="AN9251" t="s">
        <v>238</v>
      </c>
      <c r="AO9251">
        <v>1</v>
      </c>
      <c r="AP9251" t="s">
        <v>239</v>
      </c>
      <c r="AQ9251" s="27">
        <v>41765</v>
      </c>
      <c r="AR9251" t="s">
        <v>240</v>
      </c>
      <c r="AS9251">
        <v>1</v>
      </c>
      <c r="AT9251" t="s">
        <v>239</v>
      </c>
      <c r="AU9251" s="27">
        <v>41765</v>
      </c>
    </row>
    <row r="9252" spans="1:47" x14ac:dyDescent="0.2">
      <c r="A9252">
        <v>9251</v>
      </c>
      <c r="B9252" t="s">
        <v>29775</v>
      </c>
      <c r="C9252" t="s">
        <v>1674</v>
      </c>
      <c r="D9252" t="s">
        <v>2827</v>
      </c>
      <c r="E9252" s="27">
        <v>41738</v>
      </c>
      <c r="F9252" t="s">
        <v>233</v>
      </c>
      <c r="G9252" s="27">
        <v>34248</v>
      </c>
      <c r="H9252">
        <v>22</v>
      </c>
      <c r="I9252" t="s">
        <v>259</v>
      </c>
      <c r="J9252" t="s">
        <v>245</v>
      </c>
      <c r="K9252">
        <v>0</v>
      </c>
      <c r="L9252">
        <v>4</v>
      </c>
      <c r="M9252">
        <v>1</v>
      </c>
      <c r="N9252">
        <v>0</v>
      </c>
      <c r="O9252">
        <v>1</v>
      </c>
      <c r="P9252">
        <v>-1</v>
      </c>
      <c r="Q9252" s="28">
        <v>41737.042361111111</v>
      </c>
      <c r="R9252" s="28">
        <v>41739.175694444442</v>
      </c>
      <c r="S9252" t="s">
        <v>29776</v>
      </c>
      <c r="T9252" s="27">
        <v>41737</v>
      </c>
      <c r="V9252">
        <v>1</v>
      </c>
      <c r="W9252" t="s">
        <v>32</v>
      </c>
      <c r="X9252" t="s">
        <v>847</v>
      </c>
      <c r="Y9252">
        <v>0</v>
      </c>
      <c r="AB9252" t="s">
        <v>237</v>
      </c>
      <c r="AH9252">
        <v>0</v>
      </c>
      <c r="AN9252" t="s">
        <v>238</v>
      </c>
      <c r="AO9252">
        <v>5</v>
      </c>
      <c r="AP9252" t="s">
        <v>246</v>
      </c>
      <c r="AQ9252" s="27">
        <v>41738</v>
      </c>
      <c r="AR9252" t="s">
        <v>240</v>
      </c>
      <c r="AS9252">
        <v>4</v>
      </c>
      <c r="AT9252" t="s">
        <v>239</v>
      </c>
      <c r="AU9252" s="27">
        <v>41738</v>
      </c>
    </row>
    <row r="9253" spans="1:47" x14ac:dyDescent="0.2">
      <c r="A9253">
        <v>9252</v>
      </c>
      <c r="B9253" t="s">
        <v>29777</v>
      </c>
      <c r="C9253" t="s">
        <v>1584</v>
      </c>
      <c r="D9253" t="s">
        <v>652</v>
      </c>
      <c r="E9253" s="27">
        <v>41908</v>
      </c>
      <c r="F9253" t="s">
        <v>233</v>
      </c>
      <c r="G9253" s="27">
        <v>31148</v>
      </c>
      <c r="H9253">
        <v>31</v>
      </c>
      <c r="I9253" t="s">
        <v>244</v>
      </c>
      <c r="J9253" t="s">
        <v>245</v>
      </c>
      <c r="K9253">
        <v>0</v>
      </c>
      <c r="L9253">
        <v>3</v>
      </c>
      <c r="M9253">
        <v>0</v>
      </c>
      <c r="N9253">
        <v>0</v>
      </c>
      <c r="O9253">
        <v>5</v>
      </c>
      <c r="P9253">
        <v>69</v>
      </c>
      <c r="Q9253" s="28">
        <v>41977.529166666667</v>
      </c>
      <c r="R9253" s="28">
        <v>42103.53125</v>
      </c>
      <c r="S9253" t="s">
        <v>29778</v>
      </c>
      <c r="U9253" s="27">
        <v>41743</v>
      </c>
      <c r="V9253">
        <v>165</v>
      </c>
      <c r="W9253" t="s">
        <v>32</v>
      </c>
      <c r="X9253" t="s">
        <v>274</v>
      </c>
      <c r="Y9253">
        <v>0</v>
      </c>
      <c r="AB9253" t="s">
        <v>237</v>
      </c>
      <c r="AH9253">
        <v>0</v>
      </c>
      <c r="AN9253" t="s">
        <v>238</v>
      </c>
      <c r="AO9253">
        <v>4</v>
      </c>
      <c r="AP9253" t="s">
        <v>239</v>
      </c>
      <c r="AQ9253" s="27">
        <v>41908</v>
      </c>
      <c r="AR9253" t="s">
        <v>240</v>
      </c>
      <c r="AS9253">
        <v>3</v>
      </c>
      <c r="AT9253" t="s">
        <v>239</v>
      </c>
      <c r="AU9253" s="27">
        <v>41908</v>
      </c>
    </row>
    <row r="9254" spans="1:47" x14ac:dyDescent="0.2">
      <c r="A9254">
        <v>9253</v>
      </c>
      <c r="B9254" t="s">
        <v>29779</v>
      </c>
      <c r="C9254" t="s">
        <v>1300</v>
      </c>
      <c r="D9254" t="s">
        <v>29780</v>
      </c>
      <c r="E9254" s="27">
        <v>41544</v>
      </c>
      <c r="F9254" t="s">
        <v>233</v>
      </c>
      <c r="G9254" s="27">
        <v>27849</v>
      </c>
      <c r="H9254">
        <v>40</v>
      </c>
      <c r="I9254" t="s">
        <v>244</v>
      </c>
      <c r="J9254" t="s">
        <v>245</v>
      </c>
      <c r="K9254">
        <v>0</v>
      </c>
      <c r="L9254">
        <v>7</v>
      </c>
      <c r="M9254">
        <v>0</v>
      </c>
      <c r="N9254">
        <v>0</v>
      </c>
      <c r="O9254">
        <v>4</v>
      </c>
      <c r="P9254">
        <v>0</v>
      </c>
      <c r="Q9254" s="28">
        <v>41544.044444444444</v>
      </c>
      <c r="R9254" s="28">
        <v>41545.188194444447</v>
      </c>
      <c r="S9254" t="s">
        <v>29781</v>
      </c>
      <c r="T9254" s="27">
        <v>41543</v>
      </c>
      <c r="V9254">
        <v>1</v>
      </c>
      <c r="W9254" t="s">
        <v>32</v>
      </c>
      <c r="X9254" t="s">
        <v>1207</v>
      </c>
      <c r="Y9254">
        <v>0</v>
      </c>
      <c r="AB9254" t="s">
        <v>237</v>
      </c>
      <c r="AH9254">
        <v>0</v>
      </c>
      <c r="AN9254" t="s">
        <v>238</v>
      </c>
      <c r="AO9254">
        <v>7</v>
      </c>
      <c r="AP9254" t="s">
        <v>246</v>
      </c>
      <c r="AQ9254" s="27">
        <v>41544</v>
      </c>
      <c r="AR9254" t="s">
        <v>240</v>
      </c>
      <c r="AS9254">
        <v>7</v>
      </c>
      <c r="AT9254" t="s">
        <v>246</v>
      </c>
      <c r="AU9254" s="27">
        <v>41544</v>
      </c>
    </row>
    <row r="9255" spans="1:47" x14ac:dyDescent="0.2">
      <c r="A9255">
        <v>9254</v>
      </c>
      <c r="B9255" t="s">
        <v>29782</v>
      </c>
      <c r="C9255" t="s">
        <v>242</v>
      </c>
      <c r="D9255" t="s">
        <v>29783</v>
      </c>
      <c r="E9255" s="27">
        <v>41375</v>
      </c>
      <c r="F9255" t="s">
        <v>233</v>
      </c>
      <c r="G9255" s="27">
        <v>30126</v>
      </c>
      <c r="H9255">
        <v>33</v>
      </c>
      <c r="I9255" t="s">
        <v>244</v>
      </c>
      <c r="J9255" t="s">
        <v>250</v>
      </c>
      <c r="K9255">
        <v>0</v>
      </c>
      <c r="L9255">
        <v>2</v>
      </c>
      <c r="M9255">
        <v>0</v>
      </c>
      <c r="N9255">
        <v>0</v>
      </c>
      <c r="O9255">
        <v>3</v>
      </c>
      <c r="P9255">
        <v>0</v>
      </c>
      <c r="Q9255" s="28">
        <v>41375.067361111112</v>
      </c>
      <c r="R9255" s="28">
        <v>41375.323611111111</v>
      </c>
      <c r="S9255" t="s">
        <v>29784</v>
      </c>
      <c r="T9255" s="27">
        <v>41374</v>
      </c>
      <c r="V9255">
        <v>1</v>
      </c>
      <c r="W9255" t="s">
        <v>32</v>
      </c>
      <c r="X9255" t="s">
        <v>364</v>
      </c>
      <c r="Y9255">
        <v>0</v>
      </c>
      <c r="AB9255" t="s">
        <v>237</v>
      </c>
      <c r="AH9255">
        <v>0</v>
      </c>
      <c r="AN9255" t="s">
        <v>238</v>
      </c>
      <c r="AO9255">
        <v>1</v>
      </c>
      <c r="AP9255" t="s">
        <v>239</v>
      </c>
      <c r="AQ9255" s="27">
        <v>41375</v>
      </c>
      <c r="AR9255" t="s">
        <v>240</v>
      </c>
      <c r="AS9255">
        <v>2</v>
      </c>
      <c r="AT9255" t="s">
        <v>239</v>
      </c>
      <c r="AU9255" s="27">
        <v>41375</v>
      </c>
    </row>
    <row r="9256" spans="1:47" x14ac:dyDescent="0.2">
      <c r="A9256">
        <v>9255</v>
      </c>
      <c r="B9256" t="s">
        <v>29785</v>
      </c>
      <c r="C9256" t="s">
        <v>484</v>
      </c>
      <c r="D9256" t="s">
        <v>29786</v>
      </c>
      <c r="E9256" s="27">
        <v>41950</v>
      </c>
      <c r="F9256" t="s">
        <v>233</v>
      </c>
      <c r="G9256" s="27">
        <v>32750</v>
      </c>
      <c r="H9256">
        <v>26</v>
      </c>
      <c r="I9256" t="s">
        <v>244</v>
      </c>
      <c r="J9256" t="s">
        <v>245</v>
      </c>
      <c r="K9256">
        <v>0</v>
      </c>
      <c r="L9256">
        <v>6</v>
      </c>
      <c r="M9256">
        <v>0</v>
      </c>
      <c r="N9256">
        <v>0</v>
      </c>
      <c r="O9256">
        <v>0</v>
      </c>
      <c r="P9256">
        <v>-1</v>
      </c>
      <c r="Q9256" s="28">
        <v>41949.256944444445</v>
      </c>
      <c r="R9256" s="28">
        <v>41950.361111111109</v>
      </c>
      <c r="S9256" t="s">
        <v>29787</v>
      </c>
      <c r="T9256" s="27">
        <v>41949</v>
      </c>
      <c r="V9256">
        <v>1</v>
      </c>
      <c r="W9256" t="s">
        <v>32</v>
      </c>
      <c r="X9256" t="s">
        <v>2088</v>
      </c>
      <c r="Y9256">
        <v>1</v>
      </c>
      <c r="AA9256" t="s">
        <v>29788</v>
      </c>
      <c r="AB9256" t="s">
        <v>32</v>
      </c>
      <c r="AD9256" s="27">
        <v>42264</v>
      </c>
      <c r="AE9256" t="s">
        <v>806</v>
      </c>
      <c r="AH9256">
        <v>1</v>
      </c>
      <c r="AJ9256" t="s">
        <v>29788</v>
      </c>
      <c r="AK9256" t="s">
        <v>8654</v>
      </c>
      <c r="AL9256" s="27">
        <v>42264</v>
      </c>
      <c r="AM9256" t="s">
        <v>806</v>
      </c>
      <c r="AN9256" t="s">
        <v>238</v>
      </c>
      <c r="AO9256">
        <v>4</v>
      </c>
      <c r="AP9256" t="s">
        <v>239</v>
      </c>
      <c r="AQ9256" s="27">
        <v>41950</v>
      </c>
      <c r="AR9256" t="s">
        <v>240</v>
      </c>
      <c r="AS9256">
        <v>6</v>
      </c>
      <c r="AT9256" t="s">
        <v>246</v>
      </c>
      <c r="AU9256" s="27">
        <v>41950</v>
      </c>
    </row>
    <row r="9257" spans="1:47" x14ac:dyDescent="0.2">
      <c r="A9257">
        <v>9256</v>
      </c>
      <c r="B9257" t="s">
        <v>29789</v>
      </c>
      <c r="C9257" t="s">
        <v>803</v>
      </c>
      <c r="D9257" t="s">
        <v>24798</v>
      </c>
      <c r="E9257" s="27">
        <v>41673</v>
      </c>
      <c r="F9257" t="s">
        <v>233</v>
      </c>
      <c r="G9257" s="27">
        <v>30699</v>
      </c>
      <c r="H9257">
        <v>32</v>
      </c>
      <c r="I9257" t="s">
        <v>244</v>
      </c>
      <c r="J9257" t="s">
        <v>245</v>
      </c>
      <c r="K9257">
        <v>0</v>
      </c>
      <c r="L9257">
        <v>9</v>
      </c>
      <c r="M9257">
        <v>1</v>
      </c>
      <c r="N9257">
        <v>0</v>
      </c>
      <c r="O9257">
        <v>15</v>
      </c>
      <c r="P9257">
        <v>0</v>
      </c>
      <c r="Q9257" s="28">
        <v>41673.525694444441</v>
      </c>
      <c r="R9257" s="28">
        <v>41764.463888888888</v>
      </c>
      <c r="S9257" t="s">
        <v>29790</v>
      </c>
      <c r="U9257" s="27">
        <v>41672</v>
      </c>
      <c r="V9257">
        <v>1</v>
      </c>
      <c r="W9257" t="s">
        <v>32</v>
      </c>
      <c r="X9257" t="s">
        <v>274</v>
      </c>
      <c r="Y9257">
        <v>1</v>
      </c>
      <c r="AA9257" t="s">
        <v>29791</v>
      </c>
      <c r="AB9257" t="s">
        <v>36</v>
      </c>
      <c r="AD9257" s="27">
        <v>41839</v>
      </c>
      <c r="AE9257" t="s">
        <v>600</v>
      </c>
      <c r="AH9257">
        <v>0</v>
      </c>
      <c r="AN9257" t="s">
        <v>238</v>
      </c>
      <c r="AO9257">
        <v>9</v>
      </c>
      <c r="AP9257" t="s">
        <v>269</v>
      </c>
      <c r="AQ9257" s="27">
        <v>41673</v>
      </c>
      <c r="AR9257" t="s">
        <v>240</v>
      </c>
      <c r="AS9257">
        <v>9</v>
      </c>
      <c r="AT9257" t="s">
        <v>269</v>
      </c>
      <c r="AU9257" s="27">
        <v>41673</v>
      </c>
    </row>
    <row r="9258" spans="1:47" x14ac:dyDescent="0.2">
      <c r="A9258">
        <v>9257</v>
      </c>
      <c r="B9258" t="s">
        <v>29792</v>
      </c>
      <c r="C9258" t="s">
        <v>663</v>
      </c>
      <c r="D9258" t="s">
        <v>2408</v>
      </c>
      <c r="E9258" s="27">
        <v>41681</v>
      </c>
      <c r="F9258" t="s">
        <v>233</v>
      </c>
      <c r="G9258" s="27">
        <v>32115</v>
      </c>
      <c r="H9258">
        <v>28</v>
      </c>
      <c r="I9258" t="s">
        <v>244</v>
      </c>
      <c r="J9258" t="s">
        <v>250</v>
      </c>
      <c r="K9258">
        <v>0</v>
      </c>
      <c r="L9258">
        <v>2</v>
      </c>
      <c r="M9258">
        <v>0</v>
      </c>
      <c r="N9258">
        <v>0</v>
      </c>
      <c r="O9258">
        <v>0</v>
      </c>
      <c r="P9258">
        <v>-1</v>
      </c>
      <c r="Q9258" s="28">
        <v>41680.204861111109</v>
      </c>
      <c r="R9258" s="28">
        <v>41681.070833333331</v>
      </c>
      <c r="S9258" t="s">
        <v>29793</v>
      </c>
      <c r="T9258" s="27">
        <v>41680</v>
      </c>
      <c r="V9258">
        <v>1</v>
      </c>
      <c r="W9258" t="s">
        <v>32</v>
      </c>
      <c r="X9258" t="s">
        <v>588</v>
      </c>
      <c r="Y9258">
        <v>0</v>
      </c>
      <c r="AB9258" t="s">
        <v>237</v>
      </c>
      <c r="AH9258">
        <v>0</v>
      </c>
      <c r="AN9258" t="s">
        <v>238</v>
      </c>
      <c r="AO9258">
        <v>3</v>
      </c>
      <c r="AP9258" t="s">
        <v>239</v>
      </c>
      <c r="AQ9258" s="27">
        <v>41681</v>
      </c>
      <c r="AR9258" t="s">
        <v>240</v>
      </c>
      <c r="AS9258">
        <v>2</v>
      </c>
      <c r="AT9258" t="s">
        <v>239</v>
      </c>
      <c r="AU9258" s="27">
        <v>41681</v>
      </c>
    </row>
    <row r="9259" spans="1:47" x14ac:dyDescent="0.2">
      <c r="A9259">
        <v>9258</v>
      </c>
      <c r="B9259" t="s">
        <v>29794</v>
      </c>
      <c r="C9259" t="s">
        <v>231</v>
      </c>
      <c r="D9259" t="s">
        <v>29795</v>
      </c>
      <c r="E9259" s="27">
        <v>41279</v>
      </c>
      <c r="F9259" t="s">
        <v>233</v>
      </c>
      <c r="G9259" s="27">
        <v>25979</v>
      </c>
      <c r="H9259">
        <v>45</v>
      </c>
      <c r="I9259" t="s">
        <v>234</v>
      </c>
      <c r="J9259" t="s">
        <v>245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-1</v>
      </c>
      <c r="Q9259" s="28">
        <v>41278.24722222222</v>
      </c>
      <c r="R9259" s="28">
        <v>41279.331250000003</v>
      </c>
      <c r="S9259" t="s">
        <v>29796</v>
      </c>
      <c r="T9259" s="27">
        <v>41278</v>
      </c>
      <c r="V9259">
        <v>1</v>
      </c>
      <c r="W9259" t="s">
        <v>36</v>
      </c>
      <c r="X9259" t="s">
        <v>279</v>
      </c>
      <c r="Y9259">
        <v>0</v>
      </c>
      <c r="AB9259" t="s">
        <v>237</v>
      </c>
      <c r="AH9259">
        <v>0</v>
      </c>
      <c r="AN9259" t="s">
        <v>238</v>
      </c>
      <c r="AO9259">
        <v>1</v>
      </c>
      <c r="AP9259" t="s">
        <v>239</v>
      </c>
      <c r="AQ9259" s="27">
        <v>41279</v>
      </c>
      <c r="AR9259" t="s">
        <v>240</v>
      </c>
      <c r="AS9259">
        <v>1</v>
      </c>
      <c r="AT9259" t="s">
        <v>239</v>
      </c>
      <c r="AU9259" s="27">
        <v>41279</v>
      </c>
    </row>
    <row r="9260" spans="1:47" x14ac:dyDescent="0.2">
      <c r="A9260">
        <v>9259</v>
      </c>
      <c r="B9260" t="s">
        <v>29797</v>
      </c>
      <c r="C9260" t="s">
        <v>914</v>
      </c>
      <c r="D9260" t="s">
        <v>9354</v>
      </c>
      <c r="E9260" s="27">
        <v>41982</v>
      </c>
      <c r="F9260" t="s">
        <v>233</v>
      </c>
      <c r="G9260" s="27">
        <v>31269</v>
      </c>
      <c r="H9260">
        <v>30</v>
      </c>
      <c r="I9260" t="s">
        <v>244</v>
      </c>
      <c r="J9260" t="s">
        <v>245</v>
      </c>
      <c r="K9260">
        <v>0</v>
      </c>
      <c r="L9260">
        <v>9</v>
      </c>
      <c r="M9260">
        <v>0</v>
      </c>
      <c r="N9260">
        <v>0</v>
      </c>
      <c r="O9260">
        <v>0</v>
      </c>
      <c r="P9260">
        <v>-1</v>
      </c>
      <c r="Q9260" s="28">
        <v>41981.354861111111</v>
      </c>
      <c r="R9260" s="28">
        <v>42018.454861111109</v>
      </c>
      <c r="S9260" t="s">
        <v>29798</v>
      </c>
      <c r="T9260" s="27">
        <v>41981</v>
      </c>
      <c r="V9260">
        <v>1</v>
      </c>
      <c r="W9260" t="s">
        <v>32</v>
      </c>
      <c r="X9260" t="s">
        <v>359</v>
      </c>
      <c r="Y9260">
        <v>1</v>
      </c>
      <c r="AA9260" t="s">
        <v>29799</v>
      </c>
      <c r="AB9260" t="s">
        <v>36</v>
      </c>
      <c r="AC9260">
        <v>0</v>
      </c>
      <c r="AD9260" s="27">
        <v>42019</v>
      </c>
      <c r="AE9260" t="s">
        <v>474</v>
      </c>
      <c r="AF9260" s="27">
        <v>42019</v>
      </c>
      <c r="AG9260" s="27">
        <v>42198</v>
      </c>
      <c r="AH9260">
        <v>0</v>
      </c>
      <c r="AN9260" t="s">
        <v>238</v>
      </c>
      <c r="AO9260">
        <v>3</v>
      </c>
      <c r="AP9260" t="s">
        <v>239</v>
      </c>
      <c r="AQ9260" s="27">
        <v>41982</v>
      </c>
      <c r="AR9260" t="s">
        <v>240</v>
      </c>
      <c r="AS9260">
        <v>9</v>
      </c>
      <c r="AT9260" t="s">
        <v>269</v>
      </c>
      <c r="AU9260" s="27">
        <v>41982</v>
      </c>
    </row>
    <row r="9261" spans="1:47" x14ac:dyDescent="0.2">
      <c r="A9261">
        <v>9260</v>
      </c>
      <c r="B9261" t="s">
        <v>29800</v>
      </c>
      <c r="C9261" t="s">
        <v>10350</v>
      </c>
      <c r="D9261" t="s">
        <v>29801</v>
      </c>
      <c r="E9261" s="27">
        <v>41348</v>
      </c>
      <c r="F9261" t="s">
        <v>294</v>
      </c>
      <c r="G9261" s="27">
        <v>21407</v>
      </c>
      <c r="H9261">
        <v>57</v>
      </c>
      <c r="I9261" t="s">
        <v>234</v>
      </c>
      <c r="J9261" t="s">
        <v>245</v>
      </c>
      <c r="K9261">
        <v>0</v>
      </c>
      <c r="L9261">
        <v>2</v>
      </c>
      <c r="M9261">
        <v>0</v>
      </c>
      <c r="N9261">
        <v>0</v>
      </c>
      <c r="O9261">
        <v>4</v>
      </c>
      <c r="P9261">
        <v>-1</v>
      </c>
      <c r="Q9261" s="28">
        <v>41347.472916666666</v>
      </c>
      <c r="R9261" s="28">
        <v>41605.284722222219</v>
      </c>
      <c r="S9261" t="s">
        <v>29802</v>
      </c>
      <c r="U9261" s="27">
        <v>41347</v>
      </c>
      <c r="V9261">
        <v>1</v>
      </c>
      <c r="W9261" t="s">
        <v>32</v>
      </c>
      <c r="X9261" t="s">
        <v>274</v>
      </c>
      <c r="Y9261">
        <v>0</v>
      </c>
      <c r="AB9261" t="s">
        <v>237</v>
      </c>
      <c r="AH9261">
        <v>0</v>
      </c>
      <c r="AN9261" t="s">
        <v>238</v>
      </c>
      <c r="AO9261">
        <v>1</v>
      </c>
      <c r="AP9261" t="s">
        <v>239</v>
      </c>
      <c r="AQ9261" s="27">
        <v>41348</v>
      </c>
      <c r="AR9261" t="s">
        <v>240</v>
      </c>
      <c r="AS9261">
        <v>2</v>
      </c>
      <c r="AT9261" t="s">
        <v>239</v>
      </c>
      <c r="AU9261" s="27">
        <v>41348</v>
      </c>
    </row>
    <row r="9262" spans="1:47" x14ac:dyDescent="0.2">
      <c r="A9262">
        <v>9261</v>
      </c>
      <c r="B9262" t="s">
        <v>29803</v>
      </c>
      <c r="C9262" t="s">
        <v>242</v>
      </c>
      <c r="D9262" t="s">
        <v>29804</v>
      </c>
      <c r="E9262" s="27">
        <v>41546</v>
      </c>
      <c r="F9262" t="s">
        <v>233</v>
      </c>
      <c r="G9262" s="27">
        <v>32747</v>
      </c>
      <c r="H9262">
        <v>26</v>
      </c>
      <c r="I9262" t="s">
        <v>244</v>
      </c>
      <c r="J9262" t="s">
        <v>250</v>
      </c>
      <c r="K9262">
        <v>0</v>
      </c>
      <c r="L9262">
        <v>7</v>
      </c>
      <c r="M9262">
        <v>0</v>
      </c>
      <c r="N9262">
        <v>0</v>
      </c>
      <c r="O9262">
        <v>3</v>
      </c>
      <c r="P9262">
        <v>-1</v>
      </c>
      <c r="Q9262" s="28">
        <v>41545.253472222219</v>
      </c>
      <c r="R9262" s="28">
        <v>41592.34652777778</v>
      </c>
      <c r="S9262" t="s">
        <v>29805</v>
      </c>
      <c r="T9262" s="27">
        <v>41545</v>
      </c>
      <c r="V9262">
        <v>1</v>
      </c>
      <c r="W9262" t="s">
        <v>32</v>
      </c>
      <c r="X9262" t="s">
        <v>729</v>
      </c>
      <c r="Y9262">
        <v>1</v>
      </c>
      <c r="AA9262" t="s">
        <v>29806</v>
      </c>
      <c r="AB9262" t="s">
        <v>36</v>
      </c>
      <c r="AC9262">
        <v>0</v>
      </c>
      <c r="AD9262" s="27">
        <v>41764</v>
      </c>
      <c r="AE9262" t="s">
        <v>279</v>
      </c>
      <c r="AF9262" s="27">
        <v>41764</v>
      </c>
      <c r="AG9262" s="27">
        <v>42006</v>
      </c>
      <c r="AH9262">
        <v>1</v>
      </c>
      <c r="AJ9262" t="s">
        <v>29806</v>
      </c>
      <c r="AK9262" t="s">
        <v>462</v>
      </c>
      <c r="AL9262" s="27">
        <v>41764</v>
      </c>
      <c r="AM9262" t="s">
        <v>279</v>
      </c>
      <c r="AN9262" t="s">
        <v>238</v>
      </c>
      <c r="AO9262">
        <v>9</v>
      </c>
      <c r="AP9262" t="s">
        <v>269</v>
      </c>
      <c r="AQ9262" s="27">
        <v>41546</v>
      </c>
      <c r="AR9262" t="s">
        <v>240</v>
      </c>
      <c r="AS9262">
        <v>7</v>
      </c>
      <c r="AT9262" t="s">
        <v>246</v>
      </c>
      <c r="AU9262" s="27">
        <v>41546</v>
      </c>
    </row>
    <row r="9263" spans="1:47" x14ac:dyDescent="0.2">
      <c r="A9263">
        <v>9262</v>
      </c>
      <c r="B9263" t="s">
        <v>29807</v>
      </c>
      <c r="C9263" t="s">
        <v>29808</v>
      </c>
      <c r="D9263" t="s">
        <v>29809</v>
      </c>
      <c r="E9263" s="27">
        <v>41523</v>
      </c>
      <c r="F9263" t="s">
        <v>233</v>
      </c>
      <c r="G9263" s="27">
        <v>29651</v>
      </c>
      <c r="H9263">
        <v>35</v>
      </c>
      <c r="I9263" t="s">
        <v>244</v>
      </c>
      <c r="J9263" t="s">
        <v>250</v>
      </c>
      <c r="K9263">
        <v>0</v>
      </c>
      <c r="L9263">
        <v>8</v>
      </c>
      <c r="M9263">
        <v>0</v>
      </c>
      <c r="N9263">
        <v>0</v>
      </c>
      <c r="O9263">
        <v>1</v>
      </c>
      <c r="P9263">
        <v>-1</v>
      </c>
      <c r="Q9263" s="28">
        <v>41522.540972222225</v>
      </c>
      <c r="R9263" s="28">
        <v>41523.06527777778</v>
      </c>
      <c r="S9263" t="s">
        <v>29810</v>
      </c>
      <c r="T9263" s="27">
        <v>41522</v>
      </c>
      <c r="V9263">
        <v>1</v>
      </c>
      <c r="W9263" t="s">
        <v>32</v>
      </c>
      <c r="X9263" t="s">
        <v>461</v>
      </c>
      <c r="Y9263">
        <v>0</v>
      </c>
      <c r="AB9263" t="s">
        <v>237</v>
      </c>
      <c r="AH9263">
        <v>0</v>
      </c>
      <c r="AN9263" t="s">
        <v>238</v>
      </c>
      <c r="AO9263">
        <v>4</v>
      </c>
      <c r="AP9263" t="s">
        <v>239</v>
      </c>
      <c r="AQ9263" s="27">
        <v>41523</v>
      </c>
      <c r="AR9263" t="s">
        <v>240</v>
      </c>
      <c r="AS9263">
        <v>8</v>
      </c>
      <c r="AT9263" t="s">
        <v>269</v>
      </c>
      <c r="AU9263" s="27">
        <v>41523</v>
      </c>
    </row>
    <row r="9264" spans="1:47" x14ac:dyDescent="0.2">
      <c r="A9264">
        <v>9263</v>
      </c>
      <c r="B9264" t="s">
        <v>29811</v>
      </c>
      <c r="C9264" t="s">
        <v>1359</v>
      </c>
      <c r="D9264" t="s">
        <v>520</v>
      </c>
      <c r="E9264" s="27">
        <v>41959</v>
      </c>
      <c r="F9264" t="s">
        <v>233</v>
      </c>
      <c r="G9264" s="27">
        <v>33347</v>
      </c>
      <c r="H9264">
        <v>25</v>
      </c>
      <c r="I9264" t="s">
        <v>244</v>
      </c>
      <c r="J9264" t="s">
        <v>245</v>
      </c>
      <c r="K9264">
        <v>0</v>
      </c>
      <c r="L9264">
        <v>3</v>
      </c>
      <c r="M9264">
        <v>0</v>
      </c>
      <c r="N9264">
        <v>0</v>
      </c>
      <c r="O9264">
        <v>0</v>
      </c>
      <c r="P9264">
        <v>-1</v>
      </c>
      <c r="Q9264" s="28">
        <v>41958.324305555558</v>
      </c>
      <c r="R9264" s="28">
        <v>41959.060416666667</v>
      </c>
      <c r="S9264" t="s">
        <v>29812</v>
      </c>
      <c r="T9264" s="27">
        <v>41958</v>
      </c>
      <c r="V9264">
        <v>1</v>
      </c>
      <c r="W9264" t="s">
        <v>32</v>
      </c>
      <c r="X9264" t="s">
        <v>261</v>
      </c>
      <c r="Y9264">
        <v>0</v>
      </c>
      <c r="AB9264" t="s">
        <v>237</v>
      </c>
      <c r="AH9264">
        <v>0</v>
      </c>
      <c r="AN9264" t="s">
        <v>238</v>
      </c>
      <c r="AO9264">
        <v>3</v>
      </c>
      <c r="AP9264" t="s">
        <v>239</v>
      </c>
      <c r="AQ9264" s="27">
        <v>41959</v>
      </c>
      <c r="AR9264" t="s">
        <v>240</v>
      </c>
      <c r="AS9264">
        <v>3</v>
      </c>
      <c r="AT9264" t="s">
        <v>239</v>
      </c>
      <c r="AU9264" s="27">
        <v>41959</v>
      </c>
    </row>
    <row r="9265" spans="1:47" x14ac:dyDescent="0.2">
      <c r="A9265">
        <v>9264</v>
      </c>
      <c r="B9265" t="s">
        <v>29813</v>
      </c>
      <c r="C9265" t="s">
        <v>29814</v>
      </c>
      <c r="D9265" t="s">
        <v>29815</v>
      </c>
      <c r="E9265" s="27">
        <v>41371</v>
      </c>
      <c r="F9265" t="s">
        <v>233</v>
      </c>
      <c r="G9265" s="27">
        <v>22630</v>
      </c>
      <c r="H9265">
        <v>54</v>
      </c>
      <c r="I9265" t="s">
        <v>234</v>
      </c>
      <c r="J9265" t="s">
        <v>353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  <c r="Q9265" s="28">
        <v>41371.136805555558</v>
      </c>
      <c r="R9265" s="28">
        <v>41373.301388888889</v>
      </c>
      <c r="S9265" t="s">
        <v>29816</v>
      </c>
      <c r="T9265" s="27">
        <v>41371</v>
      </c>
      <c r="V9265">
        <v>0</v>
      </c>
      <c r="W9265" t="s">
        <v>32</v>
      </c>
      <c r="X9265" t="s">
        <v>1331</v>
      </c>
      <c r="Y9265">
        <v>0</v>
      </c>
      <c r="AB9265" t="s">
        <v>237</v>
      </c>
      <c r="AH9265">
        <v>0</v>
      </c>
      <c r="AN9265" t="s">
        <v>238</v>
      </c>
      <c r="AO9265">
        <v>1</v>
      </c>
      <c r="AP9265" t="s">
        <v>239</v>
      </c>
      <c r="AQ9265" s="27">
        <v>41371</v>
      </c>
      <c r="AR9265" t="s">
        <v>240</v>
      </c>
      <c r="AS9265">
        <v>1</v>
      </c>
      <c r="AT9265" t="s">
        <v>239</v>
      </c>
      <c r="AU9265" s="27">
        <v>41371</v>
      </c>
    </row>
    <row r="9266" spans="1:47" x14ac:dyDescent="0.2">
      <c r="A9266">
        <v>9265</v>
      </c>
      <c r="B9266" t="s">
        <v>29817</v>
      </c>
      <c r="C9266" t="s">
        <v>575</v>
      </c>
      <c r="D9266" t="s">
        <v>2147</v>
      </c>
      <c r="E9266" s="27">
        <v>41877</v>
      </c>
      <c r="F9266" t="s">
        <v>233</v>
      </c>
      <c r="G9266" s="27">
        <v>28239</v>
      </c>
      <c r="H9266">
        <v>38</v>
      </c>
      <c r="I9266" t="s">
        <v>244</v>
      </c>
      <c r="J9266" t="s">
        <v>353</v>
      </c>
      <c r="K9266">
        <v>0</v>
      </c>
      <c r="L9266">
        <v>2</v>
      </c>
      <c r="M9266">
        <v>0</v>
      </c>
      <c r="N9266">
        <v>0</v>
      </c>
      <c r="O9266">
        <v>0</v>
      </c>
      <c r="P9266">
        <v>-1</v>
      </c>
      <c r="Q9266" s="28">
        <v>41876.195138888892</v>
      </c>
      <c r="R9266" s="28">
        <v>41877.056250000001</v>
      </c>
      <c r="S9266" t="s">
        <v>29818</v>
      </c>
      <c r="T9266" s="27">
        <v>41876</v>
      </c>
      <c r="V9266">
        <v>1</v>
      </c>
      <c r="W9266" t="s">
        <v>32</v>
      </c>
      <c r="X9266" t="s">
        <v>268</v>
      </c>
      <c r="Y9266">
        <v>0</v>
      </c>
      <c r="AB9266" t="s">
        <v>237</v>
      </c>
      <c r="AH9266">
        <v>0</v>
      </c>
      <c r="AN9266" t="s">
        <v>238</v>
      </c>
      <c r="AO9266">
        <v>1</v>
      </c>
      <c r="AP9266" t="s">
        <v>239</v>
      </c>
      <c r="AQ9266" s="27">
        <v>41877</v>
      </c>
      <c r="AR9266" t="s">
        <v>240</v>
      </c>
      <c r="AS9266">
        <v>2</v>
      </c>
      <c r="AT9266" t="s">
        <v>239</v>
      </c>
      <c r="AU9266" s="27">
        <v>41877</v>
      </c>
    </row>
    <row r="9267" spans="1:47" x14ac:dyDescent="0.2">
      <c r="A9267">
        <v>9266</v>
      </c>
      <c r="B9267" t="s">
        <v>29819</v>
      </c>
      <c r="C9267" t="s">
        <v>29820</v>
      </c>
      <c r="D9267" t="s">
        <v>29821</v>
      </c>
      <c r="E9267" s="27">
        <v>41696</v>
      </c>
      <c r="F9267" t="s">
        <v>294</v>
      </c>
      <c r="G9267" s="27">
        <v>31591</v>
      </c>
      <c r="H9267">
        <v>29</v>
      </c>
      <c r="I9267" t="s">
        <v>244</v>
      </c>
      <c r="J9267" t="s">
        <v>250</v>
      </c>
      <c r="K9267">
        <v>0</v>
      </c>
      <c r="L9267">
        <v>5</v>
      </c>
      <c r="M9267">
        <v>0</v>
      </c>
      <c r="N9267">
        <v>0</v>
      </c>
      <c r="O9267">
        <v>0</v>
      </c>
      <c r="P9267">
        <v>-1</v>
      </c>
      <c r="Q9267" s="28">
        <v>41695.429861111108</v>
      </c>
      <c r="R9267" s="28">
        <v>41698.40347222222</v>
      </c>
      <c r="S9267" t="s">
        <v>29822</v>
      </c>
      <c r="T9267" s="27">
        <v>41695</v>
      </c>
      <c r="V9267">
        <v>1</v>
      </c>
      <c r="W9267" t="s">
        <v>32</v>
      </c>
      <c r="X9267" t="s">
        <v>261</v>
      </c>
      <c r="Y9267">
        <v>0</v>
      </c>
      <c r="AB9267" t="s">
        <v>237</v>
      </c>
      <c r="AH9267">
        <v>0</v>
      </c>
      <c r="AN9267" t="s">
        <v>238</v>
      </c>
      <c r="AO9267">
        <v>4</v>
      </c>
      <c r="AP9267" t="s">
        <v>239</v>
      </c>
      <c r="AQ9267" s="27">
        <v>41696</v>
      </c>
      <c r="AR9267" t="s">
        <v>240</v>
      </c>
      <c r="AS9267">
        <v>5</v>
      </c>
      <c r="AT9267" t="s">
        <v>246</v>
      </c>
      <c r="AU9267" s="27">
        <v>41696</v>
      </c>
    </row>
    <row r="9268" spans="1:47" x14ac:dyDescent="0.2">
      <c r="A9268">
        <v>9267</v>
      </c>
      <c r="B9268" t="s">
        <v>29823</v>
      </c>
      <c r="C9268" t="s">
        <v>1565</v>
      </c>
      <c r="D9268" t="s">
        <v>29824</v>
      </c>
      <c r="E9268" s="27">
        <v>41627</v>
      </c>
      <c r="F9268" t="s">
        <v>294</v>
      </c>
      <c r="G9268" s="27">
        <v>27536</v>
      </c>
      <c r="H9268">
        <v>40</v>
      </c>
      <c r="I9268" t="s">
        <v>244</v>
      </c>
      <c r="J9268" t="s">
        <v>245</v>
      </c>
      <c r="K9268">
        <v>0</v>
      </c>
      <c r="L9268">
        <v>2</v>
      </c>
      <c r="M9268">
        <v>0</v>
      </c>
      <c r="N9268">
        <v>0</v>
      </c>
      <c r="O9268">
        <v>0</v>
      </c>
      <c r="P9268">
        <v>-1</v>
      </c>
      <c r="Q9268" s="28">
        <v>41626.307638888888</v>
      </c>
      <c r="R9268" s="28">
        <v>41627.402083333334</v>
      </c>
      <c r="S9268" t="s">
        <v>29825</v>
      </c>
      <c r="T9268" s="27">
        <v>41626</v>
      </c>
      <c r="V9268">
        <v>1</v>
      </c>
      <c r="W9268" t="s">
        <v>36</v>
      </c>
      <c r="X9268" t="s">
        <v>324</v>
      </c>
      <c r="Y9268">
        <v>0</v>
      </c>
      <c r="AB9268" t="s">
        <v>237</v>
      </c>
      <c r="AH9268">
        <v>0</v>
      </c>
      <c r="AN9268" t="s">
        <v>238</v>
      </c>
      <c r="AO9268">
        <v>1</v>
      </c>
      <c r="AP9268" t="s">
        <v>239</v>
      </c>
      <c r="AQ9268" s="27">
        <v>41627</v>
      </c>
      <c r="AR9268" t="s">
        <v>240</v>
      </c>
      <c r="AS9268">
        <v>2</v>
      </c>
      <c r="AT9268" t="s">
        <v>239</v>
      </c>
      <c r="AU9268" s="27">
        <v>41627</v>
      </c>
    </row>
    <row r="9269" spans="1:47" x14ac:dyDescent="0.2">
      <c r="A9269">
        <v>9268</v>
      </c>
      <c r="B9269" t="s">
        <v>29826</v>
      </c>
      <c r="C9269" t="s">
        <v>2888</v>
      </c>
      <c r="D9269" t="s">
        <v>29827</v>
      </c>
      <c r="E9269" s="27">
        <v>41290</v>
      </c>
      <c r="F9269" t="s">
        <v>233</v>
      </c>
      <c r="G9269" s="27">
        <v>31957</v>
      </c>
      <c r="H9269">
        <v>28</v>
      </c>
      <c r="I9269" t="s">
        <v>244</v>
      </c>
      <c r="J9269" t="s">
        <v>245</v>
      </c>
      <c r="K9269">
        <v>0</v>
      </c>
      <c r="L9269">
        <v>2</v>
      </c>
      <c r="M9269">
        <v>0</v>
      </c>
      <c r="N9269">
        <v>0</v>
      </c>
      <c r="O9269">
        <v>1</v>
      </c>
      <c r="P9269">
        <v>-1</v>
      </c>
      <c r="Q9269" s="28">
        <v>41289.049305555556</v>
      </c>
      <c r="R9269" s="28">
        <v>41290.277083333334</v>
      </c>
      <c r="S9269" t="s">
        <v>29828</v>
      </c>
      <c r="T9269" s="27">
        <v>41289</v>
      </c>
      <c r="V9269">
        <v>1</v>
      </c>
      <c r="W9269" t="s">
        <v>32</v>
      </c>
      <c r="X9269" t="s">
        <v>983</v>
      </c>
      <c r="Y9269">
        <v>1</v>
      </c>
      <c r="AA9269" t="s">
        <v>29829</v>
      </c>
      <c r="AB9269" t="s">
        <v>36</v>
      </c>
      <c r="AD9269" s="27">
        <v>41325</v>
      </c>
      <c r="AE9269" t="s">
        <v>324</v>
      </c>
      <c r="AH9269">
        <v>0</v>
      </c>
      <c r="AN9269" t="s">
        <v>238</v>
      </c>
      <c r="AO9269">
        <v>3</v>
      </c>
      <c r="AP9269" t="s">
        <v>239</v>
      </c>
      <c r="AQ9269" s="27">
        <v>41290</v>
      </c>
      <c r="AR9269" t="s">
        <v>240</v>
      </c>
      <c r="AS9269">
        <v>2</v>
      </c>
      <c r="AT9269" t="s">
        <v>239</v>
      </c>
      <c r="AU9269" s="27">
        <v>41290</v>
      </c>
    </row>
    <row r="9270" spans="1:47" x14ac:dyDescent="0.2">
      <c r="A9270">
        <v>9269</v>
      </c>
      <c r="B9270" t="s">
        <v>29830</v>
      </c>
      <c r="C9270" t="s">
        <v>425</v>
      </c>
      <c r="D9270" t="s">
        <v>29831</v>
      </c>
      <c r="E9270" s="27">
        <v>41405</v>
      </c>
      <c r="F9270" t="s">
        <v>294</v>
      </c>
      <c r="G9270" s="27">
        <v>33126</v>
      </c>
      <c r="H9270">
        <v>25</v>
      </c>
      <c r="I9270" t="s">
        <v>244</v>
      </c>
      <c r="J9270" t="s">
        <v>250</v>
      </c>
      <c r="K9270">
        <v>0</v>
      </c>
      <c r="L9270">
        <v>2</v>
      </c>
      <c r="M9270">
        <v>0</v>
      </c>
      <c r="N9270">
        <v>1</v>
      </c>
      <c r="O9270">
        <v>0</v>
      </c>
      <c r="P9270">
        <v>-1</v>
      </c>
      <c r="Q9270" s="28">
        <v>41404.382638888892</v>
      </c>
      <c r="R9270" s="28">
        <v>41405.29583333333</v>
      </c>
      <c r="S9270" t="s">
        <v>29832</v>
      </c>
      <c r="T9270" s="27">
        <v>41404</v>
      </c>
      <c r="V9270">
        <v>1</v>
      </c>
      <c r="W9270" t="s">
        <v>36</v>
      </c>
      <c r="X9270" t="s">
        <v>279</v>
      </c>
      <c r="Y9270">
        <v>0</v>
      </c>
      <c r="AB9270" t="s">
        <v>237</v>
      </c>
      <c r="AH9270">
        <v>0</v>
      </c>
      <c r="AN9270" t="s">
        <v>238</v>
      </c>
      <c r="AO9270">
        <v>2</v>
      </c>
      <c r="AP9270" t="s">
        <v>239</v>
      </c>
      <c r="AQ9270" s="27">
        <v>41405</v>
      </c>
      <c r="AR9270" t="s">
        <v>240</v>
      </c>
      <c r="AS9270">
        <v>2</v>
      </c>
      <c r="AT9270" t="s">
        <v>239</v>
      </c>
      <c r="AU9270" s="27">
        <v>41405</v>
      </c>
    </row>
    <row r="9271" spans="1:47" x14ac:dyDescent="0.2">
      <c r="A9271">
        <v>9270</v>
      </c>
      <c r="B9271" t="s">
        <v>29833</v>
      </c>
      <c r="C9271" t="s">
        <v>3007</v>
      </c>
      <c r="D9271" t="s">
        <v>2846</v>
      </c>
      <c r="E9271" s="27">
        <v>41410</v>
      </c>
      <c r="F9271" t="s">
        <v>233</v>
      </c>
      <c r="G9271" s="27">
        <v>26164</v>
      </c>
      <c r="H9271">
        <v>44</v>
      </c>
      <c r="I9271" t="s">
        <v>244</v>
      </c>
      <c r="J9271" t="s">
        <v>250</v>
      </c>
      <c r="K9271">
        <v>0</v>
      </c>
      <c r="L9271">
        <v>6</v>
      </c>
      <c r="M9271">
        <v>0</v>
      </c>
      <c r="N9271">
        <v>0</v>
      </c>
      <c r="O9271">
        <v>3</v>
      </c>
      <c r="P9271">
        <v>-1</v>
      </c>
      <c r="Q9271" s="28">
        <v>41409.381944444445</v>
      </c>
      <c r="R9271" s="28">
        <v>41412.231944444444</v>
      </c>
      <c r="S9271" t="s">
        <v>29834</v>
      </c>
      <c r="T9271" s="27">
        <v>41409</v>
      </c>
      <c r="V9271">
        <v>1</v>
      </c>
      <c r="W9271" t="s">
        <v>36</v>
      </c>
      <c r="X9271" t="s">
        <v>324</v>
      </c>
      <c r="Y9271">
        <v>0</v>
      </c>
      <c r="AB9271" t="s">
        <v>237</v>
      </c>
      <c r="AH9271">
        <v>0</v>
      </c>
      <c r="AN9271" t="s">
        <v>238</v>
      </c>
      <c r="AO9271">
        <v>5</v>
      </c>
      <c r="AP9271" t="s">
        <v>246</v>
      </c>
      <c r="AQ9271" s="27">
        <v>41410</v>
      </c>
      <c r="AR9271" t="s">
        <v>240</v>
      </c>
      <c r="AS9271">
        <v>6</v>
      </c>
      <c r="AT9271" t="s">
        <v>246</v>
      </c>
      <c r="AU9271" s="27">
        <v>41410</v>
      </c>
    </row>
    <row r="9272" spans="1:47" x14ac:dyDescent="0.2">
      <c r="A9272">
        <v>9271</v>
      </c>
      <c r="B9272" t="s">
        <v>29835</v>
      </c>
      <c r="C9272" t="s">
        <v>3623</v>
      </c>
      <c r="D9272" t="s">
        <v>13183</v>
      </c>
      <c r="E9272" s="27">
        <v>41396</v>
      </c>
      <c r="F9272" t="s">
        <v>233</v>
      </c>
      <c r="G9272" s="27">
        <v>24896</v>
      </c>
      <c r="H9272">
        <v>48</v>
      </c>
      <c r="I9272" t="s">
        <v>234</v>
      </c>
      <c r="J9272" t="s">
        <v>245</v>
      </c>
      <c r="K9272">
        <v>0</v>
      </c>
      <c r="L9272">
        <v>1</v>
      </c>
      <c r="M9272">
        <v>0</v>
      </c>
      <c r="N9272">
        <v>0</v>
      </c>
      <c r="O9272">
        <v>1</v>
      </c>
      <c r="P9272">
        <v>-31</v>
      </c>
      <c r="Q9272" s="28">
        <v>41365.145138888889</v>
      </c>
      <c r="R9272" s="28">
        <v>41365.37222222222</v>
      </c>
      <c r="S9272" t="s">
        <v>29836</v>
      </c>
      <c r="T9272" s="27">
        <v>41365</v>
      </c>
      <c r="V9272">
        <v>31</v>
      </c>
      <c r="W9272" t="s">
        <v>36</v>
      </c>
      <c r="X9272" t="s">
        <v>350</v>
      </c>
      <c r="Y9272">
        <v>0</v>
      </c>
      <c r="AB9272" t="s">
        <v>237</v>
      </c>
      <c r="AH9272">
        <v>0</v>
      </c>
      <c r="AN9272" t="s">
        <v>238</v>
      </c>
      <c r="AO9272">
        <v>1</v>
      </c>
      <c r="AP9272" t="s">
        <v>239</v>
      </c>
      <c r="AQ9272" s="27">
        <v>41396</v>
      </c>
      <c r="AR9272" t="s">
        <v>240</v>
      </c>
      <c r="AS9272">
        <v>1</v>
      </c>
      <c r="AT9272" t="s">
        <v>239</v>
      </c>
      <c r="AU9272" s="27">
        <v>41396</v>
      </c>
    </row>
    <row r="9273" spans="1:47" x14ac:dyDescent="0.2">
      <c r="A9273">
        <v>9272</v>
      </c>
      <c r="B9273" t="s">
        <v>29837</v>
      </c>
      <c r="C9273" t="s">
        <v>29838</v>
      </c>
      <c r="D9273" t="s">
        <v>29839</v>
      </c>
      <c r="E9273" s="27">
        <v>41698</v>
      </c>
      <c r="F9273" t="s">
        <v>294</v>
      </c>
      <c r="G9273" s="27">
        <v>20678</v>
      </c>
      <c r="H9273">
        <v>59</v>
      </c>
      <c r="I9273" t="s">
        <v>234</v>
      </c>
      <c r="J9273" t="s">
        <v>245</v>
      </c>
      <c r="K9273">
        <v>0</v>
      </c>
      <c r="L9273">
        <v>1</v>
      </c>
      <c r="M9273">
        <v>0</v>
      </c>
      <c r="N9273">
        <v>0</v>
      </c>
      <c r="O9273">
        <v>1</v>
      </c>
      <c r="P9273">
        <v>-302</v>
      </c>
      <c r="Q9273" s="28">
        <v>41396.204861111109</v>
      </c>
      <c r="R9273" s="28">
        <v>41456.487500000003</v>
      </c>
      <c r="S9273" t="s">
        <v>29840</v>
      </c>
      <c r="T9273" s="27">
        <v>41396</v>
      </c>
      <c r="V9273">
        <v>302</v>
      </c>
      <c r="W9273" t="s">
        <v>32</v>
      </c>
      <c r="X9273" t="s">
        <v>313</v>
      </c>
      <c r="Y9273">
        <v>0</v>
      </c>
      <c r="AB9273" t="s">
        <v>237</v>
      </c>
      <c r="AH9273">
        <v>0</v>
      </c>
      <c r="AN9273" t="s">
        <v>238</v>
      </c>
      <c r="AO9273">
        <v>1</v>
      </c>
      <c r="AP9273" t="s">
        <v>239</v>
      </c>
      <c r="AQ9273" s="27">
        <v>41698</v>
      </c>
      <c r="AR9273" t="s">
        <v>240</v>
      </c>
      <c r="AS9273">
        <v>1</v>
      </c>
      <c r="AT9273" t="s">
        <v>239</v>
      </c>
      <c r="AU9273" s="27">
        <v>41698</v>
      </c>
    </row>
    <row r="9274" spans="1:47" x14ac:dyDescent="0.2">
      <c r="A9274">
        <v>9273</v>
      </c>
      <c r="B9274" t="s">
        <v>29841</v>
      </c>
      <c r="C9274" t="s">
        <v>3285</v>
      </c>
      <c r="D9274" t="s">
        <v>3460</v>
      </c>
      <c r="E9274" s="27">
        <v>41400</v>
      </c>
      <c r="F9274" t="s">
        <v>233</v>
      </c>
      <c r="G9274" s="27">
        <v>33851</v>
      </c>
      <c r="H9274">
        <v>23</v>
      </c>
      <c r="I9274" t="s">
        <v>259</v>
      </c>
      <c r="J9274" t="s">
        <v>245</v>
      </c>
      <c r="K9274">
        <v>0</v>
      </c>
      <c r="L9274">
        <v>4</v>
      </c>
      <c r="M9274">
        <v>0</v>
      </c>
      <c r="N9274">
        <v>1</v>
      </c>
      <c r="O9274">
        <v>4</v>
      </c>
      <c r="P9274">
        <v>-1</v>
      </c>
      <c r="Q9274" s="28">
        <v>41399.397916666669</v>
      </c>
      <c r="R9274" s="28">
        <v>41400.333333333336</v>
      </c>
      <c r="S9274" t="s">
        <v>29842</v>
      </c>
      <c r="T9274" s="27">
        <v>41399</v>
      </c>
      <c r="V9274">
        <v>1</v>
      </c>
      <c r="W9274" t="s">
        <v>32</v>
      </c>
      <c r="X9274" t="s">
        <v>1689</v>
      </c>
      <c r="Y9274">
        <v>1</v>
      </c>
      <c r="AA9274" t="s">
        <v>29843</v>
      </c>
      <c r="AB9274" t="s">
        <v>36</v>
      </c>
      <c r="AC9274">
        <v>1</v>
      </c>
      <c r="AD9274" s="27">
        <v>41937</v>
      </c>
      <c r="AE9274" t="s">
        <v>2836</v>
      </c>
      <c r="AF9274" s="27">
        <v>41938</v>
      </c>
      <c r="AG9274" s="27">
        <v>41938</v>
      </c>
      <c r="AH9274">
        <v>0</v>
      </c>
      <c r="AN9274" t="s">
        <v>238</v>
      </c>
      <c r="AO9274">
        <v>4</v>
      </c>
      <c r="AP9274" t="s">
        <v>239</v>
      </c>
      <c r="AQ9274" s="27">
        <v>41400</v>
      </c>
      <c r="AR9274" t="s">
        <v>240</v>
      </c>
      <c r="AS9274">
        <v>4</v>
      </c>
      <c r="AT9274" t="s">
        <v>239</v>
      </c>
      <c r="AU9274" s="27">
        <v>41400</v>
      </c>
    </row>
    <row r="9275" spans="1:47" x14ac:dyDescent="0.2">
      <c r="A9275">
        <v>9274</v>
      </c>
      <c r="B9275" t="s">
        <v>29844</v>
      </c>
      <c r="C9275" t="s">
        <v>5683</v>
      </c>
      <c r="D9275" t="s">
        <v>10504</v>
      </c>
      <c r="E9275" s="27">
        <v>41990</v>
      </c>
      <c r="F9275" t="s">
        <v>294</v>
      </c>
      <c r="G9275" s="27">
        <v>33646</v>
      </c>
      <c r="H9275">
        <v>24</v>
      </c>
      <c r="I9275" t="s">
        <v>259</v>
      </c>
      <c r="J9275" t="s">
        <v>250</v>
      </c>
      <c r="K9275">
        <v>0</v>
      </c>
      <c r="L9275">
        <v>4</v>
      </c>
      <c r="M9275">
        <v>0</v>
      </c>
      <c r="N9275">
        <v>0</v>
      </c>
      <c r="O9275">
        <v>2</v>
      </c>
      <c r="P9275">
        <v>0</v>
      </c>
      <c r="Q9275" s="28">
        <v>41990.099305555559</v>
      </c>
      <c r="R9275" s="28">
        <v>41997.369444444441</v>
      </c>
      <c r="S9275" t="s">
        <v>29845</v>
      </c>
      <c r="T9275" s="27">
        <v>41990</v>
      </c>
      <c r="V9275">
        <v>0</v>
      </c>
      <c r="W9275" t="s">
        <v>32</v>
      </c>
      <c r="X9275" t="s">
        <v>359</v>
      </c>
      <c r="Y9275">
        <v>0</v>
      </c>
      <c r="AB9275" t="s">
        <v>237</v>
      </c>
      <c r="AH9275">
        <v>0</v>
      </c>
      <c r="AN9275" t="s">
        <v>238</v>
      </c>
      <c r="AO9275">
        <v>4</v>
      </c>
      <c r="AP9275" t="s">
        <v>239</v>
      </c>
      <c r="AQ9275" s="27">
        <v>41990</v>
      </c>
      <c r="AR9275" t="s">
        <v>240</v>
      </c>
      <c r="AS9275">
        <v>4</v>
      </c>
      <c r="AT9275" t="s">
        <v>239</v>
      </c>
      <c r="AU9275" s="27">
        <v>41990</v>
      </c>
    </row>
    <row r="9276" spans="1:47" x14ac:dyDescent="0.2">
      <c r="A9276">
        <v>9275</v>
      </c>
      <c r="B9276" t="s">
        <v>29846</v>
      </c>
      <c r="C9276" t="s">
        <v>1110</v>
      </c>
      <c r="D9276" t="s">
        <v>603</v>
      </c>
      <c r="E9276" s="27">
        <v>41566</v>
      </c>
      <c r="F9276" t="s">
        <v>233</v>
      </c>
      <c r="G9276" s="27">
        <v>31575</v>
      </c>
      <c r="H9276">
        <v>29</v>
      </c>
      <c r="I9276" t="s">
        <v>244</v>
      </c>
      <c r="J9276" t="s">
        <v>250</v>
      </c>
      <c r="K9276">
        <v>0</v>
      </c>
      <c r="L9276">
        <v>2</v>
      </c>
      <c r="M9276">
        <v>0</v>
      </c>
      <c r="N9276">
        <v>0</v>
      </c>
      <c r="O9276">
        <v>0</v>
      </c>
      <c r="P9276">
        <v>-1</v>
      </c>
      <c r="Q9276" s="28">
        <v>41565.424305555556</v>
      </c>
      <c r="R9276" s="28">
        <v>41638.259027777778</v>
      </c>
      <c r="S9276" t="s">
        <v>29847</v>
      </c>
      <c r="T9276" s="27">
        <v>41565</v>
      </c>
      <c r="V9276">
        <v>1</v>
      </c>
      <c r="W9276" t="s">
        <v>32</v>
      </c>
      <c r="X9276" t="s">
        <v>567</v>
      </c>
      <c r="Y9276">
        <v>0</v>
      </c>
      <c r="AB9276" t="s">
        <v>237</v>
      </c>
      <c r="AH9276">
        <v>0</v>
      </c>
      <c r="AN9276" t="s">
        <v>238</v>
      </c>
      <c r="AO9276">
        <v>2</v>
      </c>
      <c r="AP9276" t="s">
        <v>239</v>
      </c>
      <c r="AQ9276" s="27">
        <v>41566</v>
      </c>
      <c r="AR9276" t="s">
        <v>240</v>
      </c>
      <c r="AS9276">
        <v>2</v>
      </c>
      <c r="AT9276" t="s">
        <v>239</v>
      </c>
      <c r="AU9276" s="27">
        <v>41566</v>
      </c>
    </row>
    <row r="9277" spans="1:47" x14ac:dyDescent="0.2">
      <c r="A9277">
        <v>9276</v>
      </c>
      <c r="B9277" t="s">
        <v>29848</v>
      </c>
      <c r="C9277" t="s">
        <v>29849</v>
      </c>
      <c r="D9277" t="s">
        <v>29850</v>
      </c>
      <c r="E9277" s="27">
        <v>41505</v>
      </c>
      <c r="F9277" t="s">
        <v>233</v>
      </c>
      <c r="G9277" s="27">
        <v>21930</v>
      </c>
      <c r="H9277">
        <v>56</v>
      </c>
      <c r="I9277" t="s">
        <v>234</v>
      </c>
      <c r="J9277" t="s">
        <v>245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-4</v>
      </c>
      <c r="Q9277" s="28">
        <v>41501.189583333333</v>
      </c>
      <c r="R9277" s="28">
        <v>41501.381249999999</v>
      </c>
      <c r="S9277" t="s">
        <v>29851</v>
      </c>
      <c r="T9277" s="27">
        <v>41501</v>
      </c>
      <c r="V9277">
        <v>4</v>
      </c>
      <c r="W9277" t="s">
        <v>36</v>
      </c>
      <c r="X9277" t="s">
        <v>263</v>
      </c>
      <c r="Y9277">
        <v>0</v>
      </c>
      <c r="AB9277" t="s">
        <v>237</v>
      </c>
      <c r="AH9277">
        <v>0</v>
      </c>
      <c r="AN9277" t="s">
        <v>238</v>
      </c>
      <c r="AO9277">
        <v>1</v>
      </c>
      <c r="AP9277" t="s">
        <v>239</v>
      </c>
      <c r="AQ9277" s="27">
        <v>41505</v>
      </c>
      <c r="AR9277" t="s">
        <v>240</v>
      </c>
      <c r="AS9277">
        <v>1</v>
      </c>
      <c r="AT9277" t="s">
        <v>239</v>
      </c>
      <c r="AU9277" s="27">
        <v>41505</v>
      </c>
    </row>
    <row r="9278" spans="1:47" x14ac:dyDescent="0.2">
      <c r="A9278">
        <v>9277</v>
      </c>
      <c r="B9278" t="s">
        <v>29852</v>
      </c>
      <c r="C9278" t="s">
        <v>29853</v>
      </c>
      <c r="D9278" t="s">
        <v>12087</v>
      </c>
      <c r="E9278" s="27">
        <v>41663</v>
      </c>
      <c r="F9278" t="s">
        <v>294</v>
      </c>
      <c r="G9278" s="27">
        <v>32350</v>
      </c>
      <c r="H9278">
        <v>27</v>
      </c>
      <c r="I9278" t="s">
        <v>244</v>
      </c>
      <c r="J9278" t="s">
        <v>250</v>
      </c>
      <c r="K9278">
        <v>0</v>
      </c>
      <c r="L9278">
        <v>3</v>
      </c>
      <c r="M9278">
        <v>0</v>
      </c>
      <c r="N9278">
        <v>0</v>
      </c>
      <c r="O9278">
        <v>0</v>
      </c>
      <c r="P9278">
        <v>-1</v>
      </c>
      <c r="Q9278" s="28">
        <v>41662.338888888888</v>
      </c>
      <c r="R9278" s="28">
        <v>41663.421527777777</v>
      </c>
      <c r="S9278" t="s">
        <v>29854</v>
      </c>
      <c r="T9278" s="27">
        <v>41662</v>
      </c>
      <c r="V9278">
        <v>1</v>
      </c>
      <c r="W9278" t="s">
        <v>36</v>
      </c>
      <c r="X9278" t="s">
        <v>279</v>
      </c>
      <c r="Y9278">
        <v>0</v>
      </c>
      <c r="AB9278" t="s">
        <v>237</v>
      </c>
      <c r="AH9278">
        <v>0</v>
      </c>
      <c r="AN9278" t="s">
        <v>238</v>
      </c>
      <c r="AO9278">
        <v>3</v>
      </c>
      <c r="AP9278" t="s">
        <v>239</v>
      </c>
      <c r="AQ9278" s="27">
        <v>41663</v>
      </c>
      <c r="AR9278" t="s">
        <v>240</v>
      </c>
      <c r="AS9278">
        <v>3</v>
      </c>
      <c r="AT9278" t="s">
        <v>239</v>
      </c>
      <c r="AU9278" s="27">
        <v>41663</v>
      </c>
    </row>
    <row r="9279" spans="1:47" x14ac:dyDescent="0.2">
      <c r="A9279">
        <v>9278</v>
      </c>
      <c r="B9279" t="s">
        <v>29855</v>
      </c>
      <c r="C9279" t="s">
        <v>29856</v>
      </c>
      <c r="D9279" t="s">
        <v>14410</v>
      </c>
      <c r="E9279" s="27">
        <v>41744</v>
      </c>
      <c r="F9279" t="s">
        <v>233</v>
      </c>
      <c r="G9279" s="27">
        <v>24994</v>
      </c>
      <c r="H9279">
        <v>47</v>
      </c>
      <c r="I9279" t="s">
        <v>234</v>
      </c>
      <c r="J9279" t="s">
        <v>1115</v>
      </c>
      <c r="K9279">
        <v>0</v>
      </c>
      <c r="L9279">
        <v>1</v>
      </c>
      <c r="M9279">
        <v>0</v>
      </c>
      <c r="N9279">
        <v>0</v>
      </c>
      <c r="O9279">
        <v>2</v>
      </c>
      <c r="P9279">
        <v>-1</v>
      </c>
      <c r="Q9279" s="28">
        <v>41743.399305555555</v>
      </c>
      <c r="R9279" s="28">
        <v>42021.382638888892</v>
      </c>
      <c r="S9279" t="s">
        <v>29857</v>
      </c>
      <c r="T9279" s="27">
        <v>41743</v>
      </c>
      <c r="V9279">
        <v>1</v>
      </c>
      <c r="W9279" t="s">
        <v>32</v>
      </c>
      <c r="X9279" t="s">
        <v>29858</v>
      </c>
      <c r="Y9279">
        <v>0</v>
      </c>
      <c r="AB9279" t="s">
        <v>237</v>
      </c>
      <c r="AH9279">
        <v>0</v>
      </c>
      <c r="AN9279" t="s">
        <v>238</v>
      </c>
      <c r="AO9279">
        <v>1</v>
      </c>
      <c r="AP9279" t="s">
        <v>239</v>
      </c>
      <c r="AQ9279" s="27">
        <v>41744</v>
      </c>
      <c r="AR9279" t="s">
        <v>240</v>
      </c>
      <c r="AS9279">
        <v>1</v>
      </c>
      <c r="AT9279" t="s">
        <v>239</v>
      </c>
      <c r="AU9279" s="27">
        <v>41744</v>
      </c>
    </row>
    <row r="9280" spans="1:47" x14ac:dyDescent="0.2">
      <c r="A9280">
        <v>9279</v>
      </c>
      <c r="B9280" t="s">
        <v>29859</v>
      </c>
      <c r="C9280" t="s">
        <v>29860</v>
      </c>
      <c r="D9280" t="s">
        <v>2683</v>
      </c>
      <c r="E9280" s="27">
        <v>41337</v>
      </c>
      <c r="F9280" t="s">
        <v>294</v>
      </c>
      <c r="G9280" s="27">
        <v>31858</v>
      </c>
      <c r="H9280">
        <v>29</v>
      </c>
      <c r="I9280" t="s">
        <v>244</v>
      </c>
      <c r="J9280" t="s">
        <v>245</v>
      </c>
      <c r="K9280">
        <v>0</v>
      </c>
      <c r="L9280">
        <v>7</v>
      </c>
      <c r="M9280">
        <v>0</v>
      </c>
      <c r="N9280">
        <v>0</v>
      </c>
      <c r="O9280">
        <v>0</v>
      </c>
      <c r="P9280">
        <v>-1</v>
      </c>
      <c r="Q9280" s="28">
        <v>41336.409722222219</v>
      </c>
      <c r="R9280" s="28">
        <v>41337.339583333334</v>
      </c>
      <c r="S9280" t="s">
        <v>29861</v>
      </c>
      <c r="T9280" s="27">
        <v>41336</v>
      </c>
      <c r="V9280">
        <v>1</v>
      </c>
      <c r="W9280" t="s">
        <v>36</v>
      </c>
      <c r="X9280" t="s">
        <v>548</v>
      </c>
      <c r="Y9280">
        <v>0</v>
      </c>
      <c r="AB9280" t="s">
        <v>237</v>
      </c>
      <c r="AH9280">
        <v>0</v>
      </c>
      <c r="AN9280" t="s">
        <v>238</v>
      </c>
      <c r="AO9280">
        <v>3</v>
      </c>
      <c r="AP9280" t="s">
        <v>239</v>
      </c>
      <c r="AQ9280" s="27">
        <v>41337</v>
      </c>
      <c r="AR9280" t="s">
        <v>240</v>
      </c>
      <c r="AS9280">
        <v>7</v>
      </c>
      <c r="AT9280" t="s">
        <v>246</v>
      </c>
      <c r="AU9280" s="27">
        <v>41337</v>
      </c>
    </row>
    <row r="9281" spans="1:47" x14ac:dyDescent="0.2">
      <c r="A9281">
        <v>9280</v>
      </c>
      <c r="B9281" t="s">
        <v>29862</v>
      </c>
      <c r="C9281" t="s">
        <v>29863</v>
      </c>
      <c r="D9281" t="s">
        <v>29864</v>
      </c>
      <c r="E9281" s="27">
        <v>41590</v>
      </c>
      <c r="F9281" t="s">
        <v>294</v>
      </c>
      <c r="G9281" s="27">
        <v>29860</v>
      </c>
      <c r="H9281">
        <v>34</v>
      </c>
      <c r="I9281" t="s">
        <v>244</v>
      </c>
      <c r="J9281" t="s">
        <v>245</v>
      </c>
      <c r="K9281">
        <v>0</v>
      </c>
      <c r="L9281">
        <v>4</v>
      </c>
      <c r="M9281">
        <v>0</v>
      </c>
      <c r="N9281">
        <v>0</v>
      </c>
      <c r="O9281">
        <v>4</v>
      </c>
      <c r="P9281">
        <v>-1</v>
      </c>
      <c r="Q9281" s="28">
        <v>41589.302083333336</v>
      </c>
      <c r="R9281" s="28">
        <v>41590.071527777778</v>
      </c>
      <c r="S9281" t="s">
        <v>29865</v>
      </c>
      <c r="T9281" s="27">
        <v>41589</v>
      </c>
      <c r="V9281">
        <v>1</v>
      </c>
      <c r="W9281" t="s">
        <v>36</v>
      </c>
      <c r="X9281" t="s">
        <v>279</v>
      </c>
      <c r="Y9281">
        <v>0</v>
      </c>
      <c r="AB9281" t="s">
        <v>237</v>
      </c>
      <c r="AH9281">
        <v>0</v>
      </c>
      <c r="AN9281" t="s">
        <v>238</v>
      </c>
      <c r="AO9281">
        <v>2</v>
      </c>
      <c r="AP9281" t="s">
        <v>239</v>
      </c>
      <c r="AQ9281" s="27">
        <v>41590</v>
      </c>
      <c r="AR9281" t="s">
        <v>240</v>
      </c>
      <c r="AS9281">
        <v>4</v>
      </c>
      <c r="AT9281" t="s">
        <v>239</v>
      </c>
      <c r="AU9281" s="27">
        <v>41590</v>
      </c>
    </row>
    <row r="9282" spans="1:47" x14ac:dyDescent="0.2">
      <c r="A9282">
        <v>9281</v>
      </c>
      <c r="B9282" t="s">
        <v>29866</v>
      </c>
      <c r="C9282" t="s">
        <v>803</v>
      </c>
      <c r="D9282" t="s">
        <v>652</v>
      </c>
      <c r="E9282" s="27">
        <v>41773</v>
      </c>
      <c r="F9282" t="s">
        <v>233</v>
      </c>
      <c r="G9282" s="27">
        <v>25139</v>
      </c>
      <c r="H9282">
        <v>47</v>
      </c>
      <c r="I9282" t="s">
        <v>234</v>
      </c>
      <c r="J9282" t="s">
        <v>250</v>
      </c>
      <c r="K9282">
        <v>0</v>
      </c>
      <c r="L9282">
        <v>1</v>
      </c>
      <c r="M9282">
        <v>0</v>
      </c>
      <c r="N9282">
        <v>0</v>
      </c>
      <c r="O9282">
        <v>1</v>
      </c>
      <c r="P9282">
        <v>-5</v>
      </c>
      <c r="Q9282" s="28">
        <v>41768.466666666667</v>
      </c>
      <c r="R9282" s="28">
        <v>41773.451388888891</v>
      </c>
      <c r="S9282" t="s">
        <v>29867</v>
      </c>
      <c r="T9282" s="27">
        <v>41768</v>
      </c>
      <c r="V9282">
        <v>5</v>
      </c>
      <c r="W9282" t="s">
        <v>32</v>
      </c>
      <c r="X9282" t="s">
        <v>236</v>
      </c>
      <c r="Y9282">
        <v>0</v>
      </c>
      <c r="AB9282" t="s">
        <v>237</v>
      </c>
      <c r="AH9282">
        <v>0</v>
      </c>
      <c r="AN9282" t="s">
        <v>238</v>
      </c>
      <c r="AO9282">
        <v>1</v>
      </c>
      <c r="AP9282" t="s">
        <v>239</v>
      </c>
      <c r="AQ9282" s="27">
        <v>41773</v>
      </c>
      <c r="AR9282" t="s">
        <v>240</v>
      </c>
      <c r="AS9282">
        <v>1</v>
      </c>
      <c r="AT9282" t="s">
        <v>239</v>
      </c>
      <c r="AU9282" s="27">
        <v>41773</v>
      </c>
    </row>
    <row r="9283" spans="1:47" x14ac:dyDescent="0.2">
      <c r="A9283">
        <v>9282</v>
      </c>
      <c r="B9283" t="s">
        <v>29868</v>
      </c>
      <c r="C9283" t="s">
        <v>2412</v>
      </c>
      <c r="D9283" t="s">
        <v>29869</v>
      </c>
      <c r="E9283" s="27">
        <v>41289</v>
      </c>
      <c r="F9283" t="s">
        <v>294</v>
      </c>
      <c r="G9283" s="27">
        <v>34341</v>
      </c>
      <c r="H9283">
        <v>22</v>
      </c>
      <c r="I9283" t="s">
        <v>259</v>
      </c>
      <c r="J9283" t="s">
        <v>250</v>
      </c>
      <c r="K9283">
        <v>0</v>
      </c>
      <c r="L9283">
        <v>7</v>
      </c>
      <c r="M9283">
        <v>0</v>
      </c>
      <c r="N9283">
        <v>0</v>
      </c>
      <c r="O9283">
        <v>0</v>
      </c>
      <c r="P9283">
        <v>0</v>
      </c>
      <c r="Q9283" s="28">
        <v>41289.529166666667</v>
      </c>
      <c r="R9283" s="28">
        <v>41289.09097222222</v>
      </c>
      <c r="S9283" t="s">
        <v>29870</v>
      </c>
      <c r="T9283" s="27">
        <v>41288</v>
      </c>
      <c r="V9283">
        <v>1</v>
      </c>
      <c r="W9283" t="s">
        <v>32</v>
      </c>
      <c r="X9283" t="s">
        <v>359</v>
      </c>
      <c r="Y9283">
        <v>0</v>
      </c>
      <c r="AB9283" t="s">
        <v>237</v>
      </c>
      <c r="AH9283">
        <v>0</v>
      </c>
      <c r="AN9283" t="s">
        <v>238</v>
      </c>
      <c r="AO9283">
        <v>6</v>
      </c>
      <c r="AP9283" t="s">
        <v>246</v>
      </c>
      <c r="AQ9283" s="27">
        <v>41289</v>
      </c>
      <c r="AR9283" t="s">
        <v>240</v>
      </c>
      <c r="AS9283">
        <v>7</v>
      </c>
      <c r="AT9283" t="s">
        <v>246</v>
      </c>
      <c r="AU9283" s="27">
        <v>41289</v>
      </c>
    </row>
    <row r="9284" spans="1:47" x14ac:dyDescent="0.2">
      <c r="A9284">
        <v>9283</v>
      </c>
      <c r="B9284" t="s">
        <v>29871</v>
      </c>
      <c r="C9284" t="s">
        <v>500</v>
      </c>
      <c r="D9284" t="s">
        <v>5483</v>
      </c>
      <c r="E9284" s="27">
        <v>41500</v>
      </c>
      <c r="F9284" t="s">
        <v>233</v>
      </c>
      <c r="G9284" s="27">
        <v>27824</v>
      </c>
      <c r="H9284">
        <v>40</v>
      </c>
      <c r="I9284" t="s">
        <v>244</v>
      </c>
      <c r="J9284" t="s">
        <v>245</v>
      </c>
      <c r="K9284">
        <v>0</v>
      </c>
      <c r="L9284">
        <v>1</v>
      </c>
      <c r="M9284">
        <v>0</v>
      </c>
      <c r="N9284">
        <v>0</v>
      </c>
      <c r="O9284">
        <v>5</v>
      </c>
      <c r="P9284">
        <v>7</v>
      </c>
      <c r="Q9284" s="28">
        <v>41507.520833333336</v>
      </c>
      <c r="R9284" s="28">
        <v>41508.155555555553</v>
      </c>
      <c r="S9284" t="s">
        <v>29872</v>
      </c>
      <c r="T9284" s="27">
        <v>41458</v>
      </c>
      <c r="V9284">
        <v>42</v>
      </c>
      <c r="W9284" t="s">
        <v>32</v>
      </c>
      <c r="X9284" t="s">
        <v>939</v>
      </c>
      <c r="Y9284">
        <v>1</v>
      </c>
      <c r="AA9284" t="s">
        <v>29873</v>
      </c>
      <c r="AB9284" t="s">
        <v>36</v>
      </c>
      <c r="AC9284">
        <v>438</v>
      </c>
      <c r="AD9284" s="27">
        <v>41796</v>
      </c>
      <c r="AE9284" t="s">
        <v>724</v>
      </c>
      <c r="AF9284" s="27">
        <v>42234</v>
      </c>
      <c r="AG9284" s="27">
        <v>42242</v>
      </c>
      <c r="AH9284">
        <v>0</v>
      </c>
      <c r="AN9284" t="s">
        <v>238</v>
      </c>
      <c r="AO9284">
        <v>2</v>
      </c>
      <c r="AP9284" t="s">
        <v>239</v>
      </c>
      <c r="AQ9284" s="27">
        <v>41500</v>
      </c>
      <c r="AR9284" t="s">
        <v>240</v>
      </c>
      <c r="AS9284">
        <v>1</v>
      </c>
      <c r="AT9284" t="s">
        <v>239</v>
      </c>
      <c r="AU9284" s="27">
        <v>41500</v>
      </c>
    </row>
    <row r="9285" spans="1:47" x14ac:dyDescent="0.2">
      <c r="A9285">
        <v>9284</v>
      </c>
      <c r="B9285" t="s">
        <v>29874</v>
      </c>
      <c r="C9285" t="s">
        <v>29875</v>
      </c>
      <c r="D9285" t="s">
        <v>29876</v>
      </c>
      <c r="E9285" s="27">
        <v>41720</v>
      </c>
      <c r="F9285" t="s">
        <v>233</v>
      </c>
      <c r="G9285" s="27">
        <v>30954</v>
      </c>
      <c r="H9285">
        <v>31</v>
      </c>
      <c r="I9285" t="s">
        <v>244</v>
      </c>
      <c r="J9285" t="s">
        <v>245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-1</v>
      </c>
      <c r="Q9285" s="28">
        <v>41719.468055555553</v>
      </c>
      <c r="R9285" s="28">
        <v>41722.199999999997</v>
      </c>
      <c r="S9285" t="s">
        <v>29877</v>
      </c>
      <c r="T9285" s="27">
        <v>41719</v>
      </c>
      <c r="V9285">
        <v>1</v>
      </c>
      <c r="W9285" t="s">
        <v>32</v>
      </c>
      <c r="X9285" t="s">
        <v>359</v>
      </c>
      <c r="Y9285">
        <v>0</v>
      </c>
      <c r="AB9285" t="s">
        <v>237</v>
      </c>
      <c r="AH9285">
        <v>0</v>
      </c>
      <c r="AN9285" t="s">
        <v>238</v>
      </c>
      <c r="AO9285">
        <v>1</v>
      </c>
      <c r="AP9285" t="s">
        <v>239</v>
      </c>
      <c r="AQ9285" s="27">
        <v>41720</v>
      </c>
      <c r="AR9285" t="s">
        <v>240</v>
      </c>
      <c r="AS9285">
        <v>1</v>
      </c>
      <c r="AT9285" t="s">
        <v>239</v>
      </c>
      <c r="AU9285" s="27">
        <v>41720</v>
      </c>
    </row>
    <row r="9286" spans="1:47" x14ac:dyDescent="0.2">
      <c r="A9286">
        <v>9285</v>
      </c>
      <c r="B9286" t="s">
        <v>29878</v>
      </c>
      <c r="C9286" t="s">
        <v>670</v>
      </c>
      <c r="D9286" t="s">
        <v>3399</v>
      </c>
      <c r="E9286" s="27">
        <v>41644</v>
      </c>
      <c r="F9286" t="s">
        <v>233</v>
      </c>
      <c r="G9286" s="27">
        <v>25182</v>
      </c>
      <c r="H9286">
        <v>47</v>
      </c>
      <c r="I9286" t="s">
        <v>234</v>
      </c>
      <c r="J9286" t="s">
        <v>250</v>
      </c>
      <c r="K9286">
        <v>0</v>
      </c>
      <c r="L9286">
        <v>2</v>
      </c>
      <c r="M9286">
        <v>0</v>
      </c>
      <c r="N9286">
        <v>0</v>
      </c>
      <c r="O9286">
        <v>3</v>
      </c>
      <c r="P9286">
        <v>-1</v>
      </c>
      <c r="Q9286" s="28">
        <v>41643.477777777778</v>
      </c>
      <c r="R9286" s="28">
        <v>41645.461805555555</v>
      </c>
      <c r="S9286" t="s">
        <v>29879</v>
      </c>
      <c r="T9286" s="27">
        <v>41643</v>
      </c>
      <c r="V9286">
        <v>1</v>
      </c>
      <c r="W9286" t="s">
        <v>32</v>
      </c>
      <c r="X9286" t="s">
        <v>974</v>
      </c>
      <c r="Y9286">
        <v>0</v>
      </c>
      <c r="AB9286" t="s">
        <v>237</v>
      </c>
      <c r="AH9286">
        <v>0</v>
      </c>
      <c r="AN9286" t="s">
        <v>238</v>
      </c>
      <c r="AO9286">
        <v>1</v>
      </c>
      <c r="AP9286" t="s">
        <v>239</v>
      </c>
      <c r="AQ9286" s="27">
        <v>41644</v>
      </c>
      <c r="AR9286" t="s">
        <v>240</v>
      </c>
      <c r="AS9286">
        <v>2</v>
      </c>
      <c r="AT9286" t="s">
        <v>239</v>
      </c>
      <c r="AU9286" s="27">
        <v>41644</v>
      </c>
    </row>
    <row r="9287" spans="1:47" x14ac:dyDescent="0.2">
      <c r="A9287">
        <v>9286</v>
      </c>
      <c r="B9287" t="s">
        <v>29880</v>
      </c>
      <c r="C9287" t="s">
        <v>3191</v>
      </c>
      <c r="D9287" t="s">
        <v>17312</v>
      </c>
      <c r="E9287" s="27">
        <v>41638</v>
      </c>
      <c r="F9287" t="s">
        <v>233</v>
      </c>
      <c r="G9287" s="27">
        <v>30093</v>
      </c>
      <c r="H9287">
        <v>33</v>
      </c>
      <c r="I9287" t="s">
        <v>244</v>
      </c>
      <c r="J9287" t="s">
        <v>250</v>
      </c>
      <c r="K9287">
        <v>0</v>
      </c>
      <c r="L9287">
        <v>5</v>
      </c>
      <c r="M9287">
        <v>0</v>
      </c>
      <c r="N9287">
        <v>0</v>
      </c>
      <c r="O9287">
        <v>3</v>
      </c>
      <c r="P9287">
        <v>90</v>
      </c>
      <c r="Q9287" s="28">
        <v>41728.345138888886</v>
      </c>
      <c r="R9287" s="28">
        <v>41731.112500000003</v>
      </c>
      <c r="S9287" t="s">
        <v>29881</v>
      </c>
      <c r="T9287" s="27">
        <v>41501</v>
      </c>
      <c r="V9287">
        <v>137</v>
      </c>
      <c r="W9287" t="s">
        <v>32</v>
      </c>
      <c r="X9287" t="s">
        <v>18148</v>
      </c>
      <c r="Y9287">
        <v>0</v>
      </c>
      <c r="AB9287" t="s">
        <v>237</v>
      </c>
      <c r="AH9287">
        <v>0</v>
      </c>
      <c r="AN9287" t="s">
        <v>238</v>
      </c>
      <c r="AO9287">
        <v>5</v>
      </c>
      <c r="AP9287" t="s">
        <v>246</v>
      </c>
      <c r="AQ9287" s="27">
        <v>41638</v>
      </c>
      <c r="AR9287" t="s">
        <v>240</v>
      </c>
      <c r="AS9287">
        <v>5</v>
      </c>
      <c r="AT9287" t="s">
        <v>246</v>
      </c>
      <c r="AU9287" s="27">
        <v>41638</v>
      </c>
    </row>
    <row r="9288" spans="1:47" x14ac:dyDescent="0.2">
      <c r="A9288">
        <v>9287</v>
      </c>
      <c r="B9288" t="s">
        <v>29882</v>
      </c>
      <c r="C9288" t="s">
        <v>5032</v>
      </c>
      <c r="D9288" t="s">
        <v>29883</v>
      </c>
      <c r="E9288" s="27">
        <v>41505</v>
      </c>
      <c r="F9288" t="s">
        <v>233</v>
      </c>
      <c r="G9288" s="27">
        <v>33579</v>
      </c>
      <c r="H9288">
        <v>24</v>
      </c>
      <c r="I9288" t="s">
        <v>259</v>
      </c>
      <c r="J9288" t="s">
        <v>250</v>
      </c>
      <c r="K9288">
        <v>0</v>
      </c>
      <c r="L9288">
        <v>7</v>
      </c>
      <c r="M9288">
        <v>0</v>
      </c>
      <c r="N9288">
        <v>0</v>
      </c>
      <c r="O9288">
        <v>8</v>
      </c>
      <c r="P9288">
        <v>-1</v>
      </c>
      <c r="Q9288" s="28">
        <v>41504.298611111109</v>
      </c>
      <c r="R9288" s="28">
        <v>41554.071527777778</v>
      </c>
      <c r="S9288" t="s">
        <v>29884</v>
      </c>
      <c r="T9288" s="27">
        <v>41504</v>
      </c>
      <c r="V9288">
        <v>1</v>
      </c>
      <c r="W9288" t="s">
        <v>32</v>
      </c>
      <c r="X9288" t="s">
        <v>261</v>
      </c>
      <c r="Y9288">
        <v>1</v>
      </c>
      <c r="AA9288" t="s">
        <v>29885</v>
      </c>
      <c r="AB9288" t="s">
        <v>32</v>
      </c>
      <c r="AC9288">
        <v>0</v>
      </c>
      <c r="AD9288" s="27">
        <v>41859</v>
      </c>
      <c r="AE9288" t="s">
        <v>588</v>
      </c>
      <c r="AF9288" s="27">
        <v>41859</v>
      </c>
      <c r="AG9288" s="27">
        <v>42177</v>
      </c>
      <c r="AH9288">
        <v>0</v>
      </c>
      <c r="AN9288" t="s">
        <v>238</v>
      </c>
      <c r="AO9288">
        <v>7</v>
      </c>
      <c r="AP9288" t="s">
        <v>246</v>
      </c>
      <c r="AQ9288" s="27">
        <v>41505</v>
      </c>
      <c r="AR9288" t="s">
        <v>240</v>
      </c>
      <c r="AS9288">
        <v>7</v>
      </c>
      <c r="AT9288" t="s">
        <v>246</v>
      </c>
      <c r="AU9288" s="27">
        <v>41505</v>
      </c>
    </row>
    <row r="9289" spans="1:47" x14ac:dyDescent="0.2">
      <c r="A9289">
        <v>9288</v>
      </c>
      <c r="B9289" t="s">
        <v>29886</v>
      </c>
      <c r="C9289" t="s">
        <v>29887</v>
      </c>
      <c r="D9289" t="s">
        <v>29888</v>
      </c>
      <c r="E9289" s="27">
        <v>41540</v>
      </c>
      <c r="F9289" t="s">
        <v>294</v>
      </c>
      <c r="G9289" s="27">
        <v>34844</v>
      </c>
      <c r="H9289">
        <v>20</v>
      </c>
      <c r="I9289" t="s">
        <v>259</v>
      </c>
      <c r="J9289" t="s">
        <v>245</v>
      </c>
      <c r="K9289">
        <v>0</v>
      </c>
      <c r="L9289">
        <v>4</v>
      </c>
      <c r="M9289">
        <v>0</v>
      </c>
      <c r="N9289">
        <v>0</v>
      </c>
      <c r="O9289">
        <v>1</v>
      </c>
      <c r="P9289">
        <v>-49</v>
      </c>
      <c r="Q9289" s="28">
        <v>41491.505555555559</v>
      </c>
      <c r="R9289" s="28">
        <v>41528.292361111111</v>
      </c>
      <c r="S9289" t="s">
        <v>29889</v>
      </c>
      <c r="T9289" s="27">
        <v>41490</v>
      </c>
      <c r="V9289">
        <v>50</v>
      </c>
      <c r="W9289" t="s">
        <v>32</v>
      </c>
      <c r="X9289" t="s">
        <v>1207</v>
      </c>
      <c r="Y9289">
        <v>0</v>
      </c>
      <c r="AB9289" t="s">
        <v>237</v>
      </c>
      <c r="AH9289">
        <v>0</v>
      </c>
      <c r="AN9289" t="s">
        <v>238</v>
      </c>
      <c r="AO9289">
        <v>6</v>
      </c>
      <c r="AP9289" t="s">
        <v>246</v>
      </c>
      <c r="AQ9289" s="27">
        <v>41540</v>
      </c>
      <c r="AR9289" t="s">
        <v>240</v>
      </c>
      <c r="AS9289">
        <v>4</v>
      </c>
      <c r="AT9289" t="s">
        <v>239</v>
      </c>
      <c r="AU9289" s="27">
        <v>41540</v>
      </c>
    </row>
    <row r="9290" spans="1:47" x14ac:dyDescent="0.2">
      <c r="A9290">
        <v>9289</v>
      </c>
      <c r="B9290" t="s">
        <v>29890</v>
      </c>
      <c r="C9290" t="s">
        <v>17298</v>
      </c>
      <c r="D9290" t="s">
        <v>29891</v>
      </c>
      <c r="E9290" s="27">
        <v>41507</v>
      </c>
      <c r="F9290" t="s">
        <v>233</v>
      </c>
      <c r="G9290" s="27">
        <v>25518</v>
      </c>
      <c r="H9290">
        <v>46</v>
      </c>
      <c r="I9290" t="s">
        <v>234</v>
      </c>
      <c r="J9290" t="s">
        <v>245</v>
      </c>
      <c r="K9290">
        <v>0</v>
      </c>
      <c r="L9290">
        <v>2</v>
      </c>
      <c r="M9290">
        <v>0</v>
      </c>
      <c r="N9290">
        <v>0</v>
      </c>
      <c r="O9290">
        <v>0</v>
      </c>
      <c r="W9290" t="s">
        <v>237</v>
      </c>
      <c r="Y9290">
        <v>-1</v>
      </c>
      <c r="AB9290" t="s">
        <v>237</v>
      </c>
      <c r="AH9290">
        <v>0</v>
      </c>
      <c r="AN9290" t="s">
        <v>238</v>
      </c>
      <c r="AO9290">
        <v>1</v>
      </c>
      <c r="AP9290" t="s">
        <v>239</v>
      </c>
      <c r="AQ9290" s="27">
        <v>41507</v>
      </c>
      <c r="AR9290" t="s">
        <v>240</v>
      </c>
      <c r="AS9290">
        <v>2</v>
      </c>
      <c r="AT9290" t="s">
        <v>239</v>
      </c>
      <c r="AU9290" s="27">
        <v>41507</v>
      </c>
    </row>
    <row r="9291" spans="1:47" x14ac:dyDescent="0.2">
      <c r="A9291">
        <v>9290</v>
      </c>
      <c r="B9291" t="s">
        <v>29892</v>
      </c>
      <c r="C9291" t="s">
        <v>693</v>
      </c>
      <c r="D9291" t="s">
        <v>29893</v>
      </c>
      <c r="E9291" s="27">
        <v>41835</v>
      </c>
      <c r="F9291" t="s">
        <v>233</v>
      </c>
      <c r="G9291" s="27">
        <v>28850</v>
      </c>
      <c r="H9291">
        <v>37</v>
      </c>
      <c r="I9291" t="s">
        <v>244</v>
      </c>
      <c r="J9291" t="s">
        <v>245</v>
      </c>
      <c r="K9291">
        <v>0</v>
      </c>
      <c r="L9291">
        <v>5</v>
      </c>
      <c r="M9291">
        <v>0</v>
      </c>
      <c r="N9291">
        <v>0</v>
      </c>
      <c r="O9291">
        <v>7</v>
      </c>
      <c r="P9291">
        <v>-93</v>
      </c>
      <c r="Q9291" s="28">
        <v>41742.304166666669</v>
      </c>
      <c r="R9291" s="28">
        <v>41827.450694444444</v>
      </c>
      <c r="S9291" t="s">
        <v>29894</v>
      </c>
      <c r="U9291" s="27">
        <v>41744</v>
      </c>
      <c r="V9291">
        <v>91</v>
      </c>
      <c r="W9291" t="s">
        <v>32</v>
      </c>
      <c r="X9291" t="s">
        <v>274</v>
      </c>
      <c r="Y9291">
        <v>0</v>
      </c>
      <c r="AB9291" t="s">
        <v>237</v>
      </c>
      <c r="AH9291">
        <v>0</v>
      </c>
      <c r="AN9291" t="s">
        <v>238</v>
      </c>
      <c r="AO9291">
        <v>2</v>
      </c>
      <c r="AP9291" t="s">
        <v>239</v>
      </c>
      <c r="AQ9291" s="27">
        <v>41835</v>
      </c>
      <c r="AR9291" t="s">
        <v>240</v>
      </c>
      <c r="AS9291">
        <v>5</v>
      </c>
      <c r="AT9291" t="s">
        <v>246</v>
      </c>
      <c r="AU9291" s="27">
        <v>41835</v>
      </c>
    </row>
    <row r="9292" spans="1:47" x14ac:dyDescent="0.2">
      <c r="A9292">
        <v>9291</v>
      </c>
      <c r="B9292" t="s">
        <v>29895</v>
      </c>
      <c r="C9292" t="s">
        <v>29896</v>
      </c>
      <c r="D9292" t="s">
        <v>671</v>
      </c>
      <c r="E9292" s="27">
        <v>41938</v>
      </c>
      <c r="F9292" t="s">
        <v>233</v>
      </c>
      <c r="G9292" s="27">
        <v>34805</v>
      </c>
      <c r="H9292">
        <v>21</v>
      </c>
      <c r="I9292" t="s">
        <v>259</v>
      </c>
      <c r="J9292" t="s">
        <v>353</v>
      </c>
      <c r="K9292">
        <v>0</v>
      </c>
      <c r="L9292">
        <v>3</v>
      </c>
      <c r="M9292">
        <v>0</v>
      </c>
      <c r="N9292">
        <v>0</v>
      </c>
      <c r="O9292">
        <v>0</v>
      </c>
      <c r="P9292">
        <v>0</v>
      </c>
      <c r="Q9292" s="28">
        <v>41938.12222222222</v>
      </c>
      <c r="R9292" s="28">
        <v>41956.418055555558</v>
      </c>
      <c r="S9292" t="s">
        <v>29897</v>
      </c>
      <c r="T9292" s="27">
        <v>41938</v>
      </c>
      <c r="V9292">
        <v>0</v>
      </c>
      <c r="W9292" t="s">
        <v>36</v>
      </c>
      <c r="X9292" t="s">
        <v>279</v>
      </c>
      <c r="Y9292">
        <v>0</v>
      </c>
      <c r="AB9292" t="s">
        <v>237</v>
      </c>
      <c r="AH9292">
        <v>0</v>
      </c>
      <c r="AN9292" t="s">
        <v>238</v>
      </c>
      <c r="AO9292">
        <v>5</v>
      </c>
      <c r="AP9292" t="s">
        <v>246</v>
      </c>
      <c r="AQ9292" s="27">
        <v>41938</v>
      </c>
      <c r="AR9292" t="s">
        <v>240</v>
      </c>
      <c r="AS9292">
        <v>3</v>
      </c>
      <c r="AT9292" t="s">
        <v>239</v>
      </c>
      <c r="AU9292" s="27">
        <v>41938</v>
      </c>
    </row>
    <row r="9293" spans="1:47" x14ac:dyDescent="0.2">
      <c r="A9293">
        <v>9292</v>
      </c>
      <c r="B9293" t="s">
        <v>29898</v>
      </c>
      <c r="C9293" t="s">
        <v>928</v>
      </c>
      <c r="D9293" t="s">
        <v>5051</v>
      </c>
      <c r="E9293" s="27">
        <v>41496</v>
      </c>
      <c r="F9293" t="s">
        <v>233</v>
      </c>
      <c r="G9293" s="27">
        <v>28003</v>
      </c>
      <c r="H9293">
        <v>39</v>
      </c>
      <c r="I9293" t="s">
        <v>244</v>
      </c>
      <c r="J9293" t="s">
        <v>250</v>
      </c>
      <c r="K9293">
        <v>0</v>
      </c>
      <c r="L9293">
        <v>9</v>
      </c>
      <c r="M9293">
        <v>0</v>
      </c>
      <c r="N9293">
        <v>0</v>
      </c>
      <c r="O9293">
        <v>4</v>
      </c>
      <c r="P9293">
        <v>-1</v>
      </c>
      <c r="Q9293" s="28">
        <v>41495.324999999997</v>
      </c>
      <c r="R9293" s="28">
        <v>41614.179861111108</v>
      </c>
      <c r="S9293" t="s">
        <v>29899</v>
      </c>
      <c r="T9293" s="27">
        <v>41495</v>
      </c>
      <c r="V9293">
        <v>1</v>
      </c>
      <c r="W9293" t="s">
        <v>32</v>
      </c>
      <c r="X9293" t="s">
        <v>494</v>
      </c>
      <c r="Y9293">
        <v>0</v>
      </c>
      <c r="AB9293" t="s">
        <v>237</v>
      </c>
      <c r="AH9293">
        <v>0</v>
      </c>
      <c r="AN9293" t="s">
        <v>238</v>
      </c>
      <c r="AO9293">
        <v>5</v>
      </c>
      <c r="AP9293" t="s">
        <v>246</v>
      </c>
      <c r="AQ9293" s="27">
        <v>41496</v>
      </c>
      <c r="AR9293" t="s">
        <v>240</v>
      </c>
      <c r="AS9293">
        <v>9</v>
      </c>
      <c r="AT9293" t="s">
        <v>269</v>
      </c>
      <c r="AU9293" s="27">
        <v>41496</v>
      </c>
    </row>
    <row r="9294" spans="1:47" x14ac:dyDescent="0.2">
      <c r="A9294">
        <v>9293</v>
      </c>
      <c r="B9294" t="s">
        <v>29900</v>
      </c>
      <c r="C9294" t="s">
        <v>6475</v>
      </c>
      <c r="D9294" t="s">
        <v>29901</v>
      </c>
      <c r="E9294" s="27">
        <v>41504</v>
      </c>
      <c r="F9294" t="s">
        <v>233</v>
      </c>
      <c r="G9294" s="27">
        <v>31852</v>
      </c>
      <c r="H9294">
        <v>29</v>
      </c>
      <c r="I9294" t="s">
        <v>244</v>
      </c>
      <c r="J9294" t="s">
        <v>250</v>
      </c>
      <c r="K9294">
        <v>0</v>
      </c>
      <c r="L9294">
        <v>6</v>
      </c>
      <c r="M9294">
        <v>0</v>
      </c>
      <c r="N9294">
        <v>0</v>
      </c>
      <c r="O9294">
        <v>10</v>
      </c>
      <c r="P9294">
        <v>0</v>
      </c>
      <c r="Q9294" s="28">
        <v>41504.502083333333</v>
      </c>
      <c r="R9294" s="28">
        <v>41505.316666666666</v>
      </c>
      <c r="S9294" t="s">
        <v>29902</v>
      </c>
      <c r="T9294" s="27">
        <v>41503</v>
      </c>
      <c r="V9294">
        <v>1</v>
      </c>
      <c r="W9294" t="s">
        <v>32</v>
      </c>
      <c r="X9294" t="s">
        <v>364</v>
      </c>
      <c r="Y9294">
        <v>1</v>
      </c>
      <c r="AA9294" t="s">
        <v>29903</v>
      </c>
      <c r="AB9294" t="s">
        <v>32</v>
      </c>
      <c r="AC9294">
        <v>0</v>
      </c>
      <c r="AD9294" s="27">
        <v>41797</v>
      </c>
      <c r="AE9294" t="s">
        <v>2668</v>
      </c>
      <c r="AF9294" s="27">
        <v>41797</v>
      </c>
      <c r="AG9294" s="27">
        <v>41798</v>
      </c>
      <c r="AH9294">
        <v>0</v>
      </c>
      <c r="AN9294" t="s">
        <v>238</v>
      </c>
      <c r="AO9294">
        <v>6</v>
      </c>
      <c r="AP9294" t="s">
        <v>246</v>
      </c>
      <c r="AQ9294" s="27">
        <v>41504</v>
      </c>
      <c r="AR9294" t="s">
        <v>240</v>
      </c>
      <c r="AS9294">
        <v>6</v>
      </c>
      <c r="AT9294" t="s">
        <v>246</v>
      </c>
      <c r="AU9294" s="27">
        <v>41504</v>
      </c>
    </row>
    <row r="9295" spans="1:47" x14ac:dyDescent="0.2">
      <c r="A9295">
        <v>9294</v>
      </c>
      <c r="B9295" t="s">
        <v>29904</v>
      </c>
      <c r="C9295" t="s">
        <v>29905</v>
      </c>
      <c r="D9295" t="s">
        <v>28913</v>
      </c>
      <c r="E9295" s="27">
        <v>41600</v>
      </c>
      <c r="F9295" t="s">
        <v>294</v>
      </c>
      <c r="G9295" s="27">
        <v>29490</v>
      </c>
      <c r="H9295">
        <v>35</v>
      </c>
      <c r="I9295" t="s">
        <v>244</v>
      </c>
      <c r="J9295" t="s">
        <v>245</v>
      </c>
      <c r="K9295">
        <v>0</v>
      </c>
      <c r="L9295">
        <v>2</v>
      </c>
      <c r="M9295">
        <v>0</v>
      </c>
      <c r="N9295">
        <v>0</v>
      </c>
      <c r="O9295">
        <v>0</v>
      </c>
      <c r="W9295" t="s">
        <v>237</v>
      </c>
      <c r="Y9295">
        <v>-1</v>
      </c>
      <c r="AB9295" t="s">
        <v>237</v>
      </c>
      <c r="AH9295">
        <v>0</v>
      </c>
      <c r="AN9295" t="s">
        <v>238</v>
      </c>
      <c r="AO9295">
        <v>2</v>
      </c>
      <c r="AP9295" t="s">
        <v>239</v>
      </c>
      <c r="AQ9295" s="27">
        <v>41600</v>
      </c>
      <c r="AR9295" t="s">
        <v>240</v>
      </c>
      <c r="AS9295">
        <v>2</v>
      </c>
      <c r="AT9295" t="s">
        <v>239</v>
      </c>
      <c r="AU9295" s="27">
        <v>41600</v>
      </c>
    </row>
    <row r="9296" spans="1:47" x14ac:dyDescent="0.2">
      <c r="A9296">
        <v>9295</v>
      </c>
      <c r="B9296" t="s">
        <v>29906</v>
      </c>
      <c r="C9296" t="s">
        <v>1313</v>
      </c>
      <c r="D9296" t="s">
        <v>232</v>
      </c>
      <c r="E9296" s="27">
        <v>41523</v>
      </c>
      <c r="F9296" t="s">
        <v>233</v>
      </c>
      <c r="G9296" s="27">
        <v>31246</v>
      </c>
      <c r="H9296">
        <v>30</v>
      </c>
      <c r="I9296" t="s">
        <v>244</v>
      </c>
      <c r="J9296" t="s">
        <v>353</v>
      </c>
      <c r="K9296">
        <v>0</v>
      </c>
      <c r="L9296">
        <v>2</v>
      </c>
      <c r="M9296">
        <v>0</v>
      </c>
      <c r="N9296">
        <v>0</v>
      </c>
      <c r="O9296">
        <v>2</v>
      </c>
      <c r="P9296">
        <v>-1</v>
      </c>
      <c r="Q9296" s="28">
        <v>41522.327777777777</v>
      </c>
      <c r="R9296" s="28">
        <v>41528.335416666669</v>
      </c>
      <c r="S9296" t="s">
        <v>29907</v>
      </c>
      <c r="T9296" s="27">
        <v>41522</v>
      </c>
      <c r="V9296">
        <v>1</v>
      </c>
      <c r="W9296" t="s">
        <v>32</v>
      </c>
      <c r="X9296" t="s">
        <v>939</v>
      </c>
      <c r="Y9296">
        <v>0</v>
      </c>
      <c r="AB9296" t="s">
        <v>237</v>
      </c>
      <c r="AH9296">
        <v>0</v>
      </c>
      <c r="AN9296" t="s">
        <v>238</v>
      </c>
      <c r="AO9296">
        <v>2</v>
      </c>
      <c r="AP9296" t="s">
        <v>239</v>
      </c>
      <c r="AQ9296" s="27">
        <v>41523</v>
      </c>
      <c r="AR9296" t="s">
        <v>240</v>
      </c>
      <c r="AS9296">
        <v>2</v>
      </c>
      <c r="AT9296" t="s">
        <v>239</v>
      </c>
      <c r="AU9296" s="27">
        <v>41523</v>
      </c>
    </row>
    <row r="9297" spans="1:47" x14ac:dyDescent="0.2">
      <c r="A9297">
        <v>9296</v>
      </c>
      <c r="B9297" t="s">
        <v>29908</v>
      </c>
      <c r="C9297" t="s">
        <v>3823</v>
      </c>
      <c r="D9297" t="s">
        <v>3737</v>
      </c>
      <c r="E9297" s="27">
        <v>41937</v>
      </c>
      <c r="F9297" t="s">
        <v>294</v>
      </c>
      <c r="G9297" s="27">
        <v>32751</v>
      </c>
      <c r="H9297">
        <v>26</v>
      </c>
      <c r="I9297" t="s">
        <v>244</v>
      </c>
      <c r="J9297" t="s">
        <v>250</v>
      </c>
      <c r="K9297">
        <v>0</v>
      </c>
      <c r="L9297">
        <v>9</v>
      </c>
      <c r="M9297">
        <v>0</v>
      </c>
      <c r="N9297">
        <v>0</v>
      </c>
      <c r="O9297">
        <v>4</v>
      </c>
      <c r="P9297">
        <v>-1</v>
      </c>
      <c r="Q9297" s="28">
        <v>41936.464583333334</v>
      </c>
      <c r="R9297" s="28">
        <v>41937.270138888889</v>
      </c>
      <c r="S9297" t="s">
        <v>29909</v>
      </c>
      <c r="T9297" s="27">
        <v>41936</v>
      </c>
      <c r="V9297">
        <v>1</v>
      </c>
      <c r="W9297" t="s">
        <v>32</v>
      </c>
      <c r="X9297" t="s">
        <v>343</v>
      </c>
      <c r="Y9297">
        <v>1</v>
      </c>
      <c r="AA9297" t="s">
        <v>29910</v>
      </c>
      <c r="AB9297" t="s">
        <v>36</v>
      </c>
      <c r="AD9297" s="27">
        <v>42093</v>
      </c>
      <c r="AE9297" t="s">
        <v>404</v>
      </c>
      <c r="AH9297">
        <v>0</v>
      </c>
      <c r="AN9297" t="s">
        <v>238</v>
      </c>
      <c r="AO9297">
        <v>7</v>
      </c>
      <c r="AP9297" t="s">
        <v>246</v>
      </c>
      <c r="AQ9297" s="27">
        <v>41937</v>
      </c>
      <c r="AR9297" t="s">
        <v>240</v>
      </c>
      <c r="AS9297">
        <v>9</v>
      </c>
      <c r="AT9297" t="s">
        <v>269</v>
      </c>
      <c r="AU9297" s="27">
        <v>41937</v>
      </c>
    </row>
    <row r="9298" spans="1:47" x14ac:dyDescent="0.2">
      <c r="A9298">
        <v>9297</v>
      </c>
      <c r="B9298" t="s">
        <v>29911</v>
      </c>
      <c r="C9298" t="s">
        <v>1334</v>
      </c>
      <c r="D9298" t="s">
        <v>29912</v>
      </c>
      <c r="E9298" s="27">
        <v>41558</v>
      </c>
      <c r="F9298" t="s">
        <v>233</v>
      </c>
      <c r="G9298" s="27">
        <v>20012</v>
      </c>
      <c r="H9298">
        <v>61</v>
      </c>
      <c r="I9298" t="s">
        <v>234</v>
      </c>
      <c r="J9298" t="s">
        <v>250</v>
      </c>
      <c r="K9298">
        <v>0</v>
      </c>
      <c r="L9298">
        <v>8</v>
      </c>
      <c r="M9298">
        <v>0</v>
      </c>
      <c r="N9298">
        <v>0</v>
      </c>
      <c r="O9298">
        <v>2</v>
      </c>
      <c r="P9298">
        <v>0</v>
      </c>
      <c r="Q9298" s="28">
        <v>41558.512499999997</v>
      </c>
      <c r="R9298" s="28">
        <v>41559.230555555558</v>
      </c>
      <c r="S9298" t="s">
        <v>29913</v>
      </c>
      <c r="T9298" s="27">
        <v>41557</v>
      </c>
      <c r="V9298">
        <v>1</v>
      </c>
      <c r="W9298" t="s">
        <v>36</v>
      </c>
      <c r="X9298" t="s">
        <v>279</v>
      </c>
      <c r="Y9298">
        <v>0</v>
      </c>
      <c r="AB9298" t="s">
        <v>237</v>
      </c>
      <c r="AH9298">
        <v>0</v>
      </c>
      <c r="AN9298" t="s">
        <v>238</v>
      </c>
      <c r="AO9298">
        <v>10</v>
      </c>
      <c r="AP9298" t="s">
        <v>269</v>
      </c>
      <c r="AQ9298" s="27">
        <v>41558</v>
      </c>
      <c r="AR9298" t="s">
        <v>240</v>
      </c>
      <c r="AS9298">
        <v>8</v>
      </c>
      <c r="AT9298" t="s">
        <v>269</v>
      </c>
      <c r="AU9298" s="27">
        <v>41558</v>
      </c>
    </row>
    <row r="9299" spans="1:47" x14ac:dyDescent="0.2">
      <c r="A9299">
        <v>9298</v>
      </c>
      <c r="B9299" t="s">
        <v>29914</v>
      </c>
      <c r="C9299" t="s">
        <v>480</v>
      </c>
      <c r="D9299" t="s">
        <v>2834</v>
      </c>
      <c r="E9299" s="27">
        <v>41565</v>
      </c>
      <c r="F9299" t="s">
        <v>233</v>
      </c>
      <c r="G9299" s="27">
        <v>28782</v>
      </c>
      <c r="H9299">
        <v>37</v>
      </c>
      <c r="I9299" t="s">
        <v>244</v>
      </c>
      <c r="J9299" t="s">
        <v>353</v>
      </c>
      <c r="K9299">
        <v>0</v>
      </c>
      <c r="L9299">
        <v>4</v>
      </c>
      <c r="M9299">
        <v>0</v>
      </c>
      <c r="N9299">
        <v>0</v>
      </c>
      <c r="O9299">
        <v>3</v>
      </c>
      <c r="P9299">
        <v>0</v>
      </c>
      <c r="Q9299" s="28">
        <v>41565.086111111108</v>
      </c>
      <c r="R9299" s="28">
        <v>41565.323611111111</v>
      </c>
      <c r="S9299" t="s">
        <v>29915</v>
      </c>
      <c r="T9299" s="27">
        <v>41565</v>
      </c>
      <c r="V9299">
        <v>0</v>
      </c>
      <c r="W9299" t="s">
        <v>36</v>
      </c>
      <c r="X9299" t="s">
        <v>263</v>
      </c>
      <c r="Y9299">
        <v>0</v>
      </c>
      <c r="AB9299" t="s">
        <v>237</v>
      </c>
      <c r="AH9299">
        <v>0</v>
      </c>
      <c r="AN9299" t="s">
        <v>238</v>
      </c>
      <c r="AO9299">
        <v>3</v>
      </c>
      <c r="AP9299" t="s">
        <v>239</v>
      </c>
      <c r="AQ9299" s="27">
        <v>41565</v>
      </c>
      <c r="AR9299" t="s">
        <v>240</v>
      </c>
      <c r="AS9299">
        <v>4</v>
      </c>
      <c r="AT9299" t="s">
        <v>239</v>
      </c>
      <c r="AU9299" s="27">
        <v>41565</v>
      </c>
    </row>
    <row r="9300" spans="1:47" x14ac:dyDescent="0.2">
      <c r="A9300">
        <v>9299</v>
      </c>
      <c r="B9300" t="s">
        <v>29916</v>
      </c>
      <c r="C9300" t="s">
        <v>2674</v>
      </c>
      <c r="D9300" t="s">
        <v>29917</v>
      </c>
      <c r="E9300" s="27">
        <v>41776</v>
      </c>
      <c r="F9300" t="s">
        <v>233</v>
      </c>
      <c r="G9300" s="27">
        <v>28340</v>
      </c>
      <c r="H9300">
        <v>38</v>
      </c>
      <c r="I9300" t="s">
        <v>244</v>
      </c>
      <c r="J9300" t="s">
        <v>22</v>
      </c>
      <c r="K9300">
        <v>0</v>
      </c>
      <c r="L9300">
        <v>1</v>
      </c>
      <c r="M9300">
        <v>0</v>
      </c>
      <c r="N9300">
        <v>0</v>
      </c>
      <c r="O9300">
        <v>1</v>
      </c>
      <c r="P9300">
        <v>-1</v>
      </c>
      <c r="Q9300" s="28">
        <v>41775.216666666667</v>
      </c>
      <c r="R9300" s="28">
        <v>41776.393750000003</v>
      </c>
      <c r="S9300" t="s">
        <v>29918</v>
      </c>
      <c r="T9300" s="27">
        <v>41775</v>
      </c>
      <c r="V9300">
        <v>1</v>
      </c>
      <c r="W9300" t="s">
        <v>32</v>
      </c>
      <c r="X9300" t="s">
        <v>300</v>
      </c>
      <c r="Y9300">
        <v>1</v>
      </c>
      <c r="AA9300" t="s">
        <v>29919</v>
      </c>
      <c r="AB9300" t="s">
        <v>36</v>
      </c>
      <c r="AC9300">
        <v>0</v>
      </c>
      <c r="AD9300" s="27">
        <v>42231</v>
      </c>
      <c r="AE9300" t="s">
        <v>279</v>
      </c>
      <c r="AF9300" s="27">
        <v>42231</v>
      </c>
      <c r="AG9300" s="27">
        <v>42257</v>
      </c>
      <c r="AH9300">
        <v>1</v>
      </c>
      <c r="AJ9300" t="s">
        <v>29919</v>
      </c>
      <c r="AK9300" t="s">
        <v>462</v>
      </c>
      <c r="AL9300" s="27">
        <v>42231</v>
      </c>
      <c r="AM9300" t="s">
        <v>279</v>
      </c>
      <c r="AN9300" t="s">
        <v>238</v>
      </c>
      <c r="AO9300">
        <v>1</v>
      </c>
      <c r="AP9300" t="s">
        <v>239</v>
      </c>
      <c r="AQ9300" s="27">
        <v>41776</v>
      </c>
      <c r="AR9300" t="s">
        <v>240</v>
      </c>
      <c r="AS9300">
        <v>1</v>
      </c>
      <c r="AT9300" t="s">
        <v>239</v>
      </c>
      <c r="AU9300" s="27">
        <v>41776</v>
      </c>
    </row>
    <row r="9301" spans="1:47" x14ac:dyDescent="0.2">
      <c r="A9301">
        <v>9300</v>
      </c>
      <c r="B9301" t="s">
        <v>29920</v>
      </c>
      <c r="C9301" t="s">
        <v>277</v>
      </c>
      <c r="D9301" t="s">
        <v>29921</v>
      </c>
      <c r="E9301" s="27">
        <v>41305</v>
      </c>
      <c r="F9301" t="s">
        <v>233</v>
      </c>
      <c r="G9301" s="27">
        <v>33589</v>
      </c>
      <c r="H9301">
        <v>24</v>
      </c>
      <c r="I9301" t="s">
        <v>259</v>
      </c>
      <c r="J9301" t="s">
        <v>245</v>
      </c>
      <c r="K9301">
        <v>0</v>
      </c>
      <c r="L9301">
        <v>5</v>
      </c>
      <c r="M9301">
        <v>0</v>
      </c>
      <c r="N9301">
        <v>0</v>
      </c>
      <c r="O9301">
        <v>2</v>
      </c>
      <c r="P9301">
        <v>176</v>
      </c>
      <c r="Q9301" s="28">
        <v>41481.188888888886</v>
      </c>
      <c r="R9301" s="28">
        <v>41530.363888888889</v>
      </c>
      <c r="S9301" t="s">
        <v>29922</v>
      </c>
      <c r="U9301" s="27">
        <v>41252</v>
      </c>
      <c r="V9301">
        <v>53</v>
      </c>
      <c r="W9301" t="s">
        <v>32</v>
      </c>
      <c r="X9301" t="s">
        <v>274</v>
      </c>
      <c r="Y9301">
        <v>1</v>
      </c>
      <c r="AA9301" t="s">
        <v>29923</v>
      </c>
      <c r="AB9301" t="s">
        <v>32</v>
      </c>
      <c r="AC9301">
        <v>0</v>
      </c>
      <c r="AD9301" s="27">
        <v>41481</v>
      </c>
      <c r="AE9301" t="s">
        <v>300</v>
      </c>
      <c r="AF9301" s="27">
        <v>41481</v>
      </c>
      <c r="AG9301" s="27">
        <v>41530</v>
      </c>
      <c r="AH9301">
        <v>0</v>
      </c>
      <c r="AN9301" t="s">
        <v>238</v>
      </c>
      <c r="AO9301">
        <v>3</v>
      </c>
      <c r="AP9301" t="s">
        <v>239</v>
      </c>
      <c r="AQ9301" s="27">
        <v>41305</v>
      </c>
      <c r="AR9301" t="s">
        <v>240</v>
      </c>
      <c r="AS9301">
        <v>5</v>
      </c>
      <c r="AT9301" t="s">
        <v>246</v>
      </c>
      <c r="AU9301" s="27">
        <v>41305</v>
      </c>
    </row>
    <row r="9302" spans="1:47" x14ac:dyDescent="0.2">
      <c r="A9302">
        <v>9301</v>
      </c>
      <c r="B9302" t="s">
        <v>29924</v>
      </c>
      <c r="C9302" t="s">
        <v>1478</v>
      </c>
      <c r="D9302" t="s">
        <v>26735</v>
      </c>
      <c r="E9302" s="27">
        <v>41925</v>
      </c>
      <c r="F9302" t="s">
        <v>233</v>
      </c>
      <c r="G9302" s="27">
        <v>32102</v>
      </c>
      <c r="H9302">
        <v>28</v>
      </c>
      <c r="I9302" t="s">
        <v>244</v>
      </c>
      <c r="J9302" t="s">
        <v>353</v>
      </c>
      <c r="K9302">
        <v>0</v>
      </c>
      <c r="L9302">
        <v>1</v>
      </c>
      <c r="M9302">
        <v>0</v>
      </c>
      <c r="N9302">
        <v>0</v>
      </c>
      <c r="O9302">
        <v>0</v>
      </c>
      <c r="W9302" t="s">
        <v>237</v>
      </c>
      <c r="Y9302">
        <v>-1</v>
      </c>
      <c r="AB9302" t="s">
        <v>237</v>
      </c>
      <c r="AH9302">
        <v>0</v>
      </c>
      <c r="AN9302" t="s">
        <v>238</v>
      </c>
      <c r="AO9302">
        <v>2</v>
      </c>
      <c r="AP9302" t="s">
        <v>239</v>
      </c>
      <c r="AQ9302" s="27">
        <v>41925</v>
      </c>
      <c r="AR9302" t="s">
        <v>240</v>
      </c>
      <c r="AS9302">
        <v>1</v>
      </c>
      <c r="AT9302" t="s">
        <v>239</v>
      </c>
      <c r="AU9302" s="27">
        <v>41925</v>
      </c>
    </row>
    <row r="9303" spans="1:47" x14ac:dyDescent="0.2">
      <c r="A9303">
        <v>9302</v>
      </c>
      <c r="B9303" t="s">
        <v>29925</v>
      </c>
      <c r="C9303" t="s">
        <v>1143</v>
      </c>
      <c r="D9303" t="s">
        <v>7788</v>
      </c>
      <c r="E9303" s="27">
        <v>41796</v>
      </c>
      <c r="F9303" t="s">
        <v>233</v>
      </c>
      <c r="G9303" s="27">
        <v>33592</v>
      </c>
      <c r="H9303">
        <v>24</v>
      </c>
      <c r="I9303" t="s">
        <v>259</v>
      </c>
      <c r="J9303" t="s">
        <v>250</v>
      </c>
      <c r="K9303">
        <v>0</v>
      </c>
      <c r="L9303">
        <v>7</v>
      </c>
      <c r="M9303">
        <v>0</v>
      </c>
      <c r="N9303">
        <v>0</v>
      </c>
      <c r="O9303">
        <v>0</v>
      </c>
      <c r="W9303" t="s">
        <v>237</v>
      </c>
      <c r="Y9303">
        <v>-1</v>
      </c>
      <c r="AB9303" t="s">
        <v>237</v>
      </c>
      <c r="AH9303">
        <v>0</v>
      </c>
      <c r="AN9303" t="s">
        <v>238</v>
      </c>
      <c r="AO9303">
        <v>5</v>
      </c>
      <c r="AP9303" t="s">
        <v>246</v>
      </c>
      <c r="AQ9303" s="27">
        <v>41796</v>
      </c>
      <c r="AR9303" t="s">
        <v>240</v>
      </c>
      <c r="AS9303">
        <v>7</v>
      </c>
      <c r="AT9303" t="s">
        <v>246</v>
      </c>
      <c r="AU9303" s="27">
        <v>41796</v>
      </c>
    </row>
    <row r="9304" spans="1:47" x14ac:dyDescent="0.2">
      <c r="A9304">
        <v>9303</v>
      </c>
      <c r="B9304" t="s">
        <v>29926</v>
      </c>
      <c r="C9304" t="s">
        <v>400</v>
      </c>
      <c r="D9304" t="s">
        <v>570</v>
      </c>
      <c r="E9304" s="27">
        <v>41312</v>
      </c>
      <c r="F9304" t="s">
        <v>233</v>
      </c>
      <c r="G9304" s="27">
        <v>31353</v>
      </c>
      <c r="H9304">
        <v>30</v>
      </c>
      <c r="I9304" t="s">
        <v>244</v>
      </c>
      <c r="J9304" t="s">
        <v>250</v>
      </c>
      <c r="K9304">
        <v>0</v>
      </c>
      <c r="L9304">
        <v>9</v>
      </c>
      <c r="M9304">
        <v>0</v>
      </c>
      <c r="N9304">
        <v>0</v>
      </c>
      <c r="O9304">
        <v>0</v>
      </c>
      <c r="P9304">
        <v>-1</v>
      </c>
      <c r="Q9304" s="28">
        <v>41311.043055555558</v>
      </c>
      <c r="R9304" s="28">
        <v>41312.306944444441</v>
      </c>
      <c r="S9304" t="s">
        <v>29927</v>
      </c>
      <c r="T9304" s="27">
        <v>41311</v>
      </c>
      <c r="V9304">
        <v>1</v>
      </c>
      <c r="W9304" t="s">
        <v>36</v>
      </c>
      <c r="X9304" t="s">
        <v>324</v>
      </c>
      <c r="Y9304">
        <v>0</v>
      </c>
      <c r="AB9304" t="s">
        <v>237</v>
      </c>
      <c r="AH9304">
        <v>0</v>
      </c>
      <c r="AN9304" t="s">
        <v>238</v>
      </c>
      <c r="AO9304">
        <v>7</v>
      </c>
      <c r="AP9304" t="s">
        <v>246</v>
      </c>
      <c r="AQ9304" s="27">
        <v>41312</v>
      </c>
      <c r="AR9304" t="s">
        <v>240</v>
      </c>
      <c r="AS9304">
        <v>9</v>
      </c>
      <c r="AT9304" t="s">
        <v>269</v>
      </c>
      <c r="AU9304" s="27">
        <v>41312</v>
      </c>
    </row>
    <row r="9305" spans="1:47" x14ac:dyDescent="0.2">
      <c r="A9305">
        <v>9304</v>
      </c>
      <c r="B9305" t="s">
        <v>29928</v>
      </c>
      <c r="C9305" t="s">
        <v>29929</v>
      </c>
      <c r="D9305" t="s">
        <v>5198</v>
      </c>
      <c r="E9305" s="27">
        <v>41405</v>
      </c>
      <c r="F9305" t="s">
        <v>294</v>
      </c>
      <c r="G9305" s="27">
        <v>27529</v>
      </c>
      <c r="H9305">
        <v>40</v>
      </c>
      <c r="I9305" t="s">
        <v>244</v>
      </c>
      <c r="J9305" t="s">
        <v>250</v>
      </c>
      <c r="K9305">
        <v>0</v>
      </c>
      <c r="L9305">
        <v>2</v>
      </c>
      <c r="M9305">
        <v>0</v>
      </c>
      <c r="N9305">
        <v>0</v>
      </c>
      <c r="O9305">
        <v>0</v>
      </c>
      <c r="W9305" t="s">
        <v>237</v>
      </c>
      <c r="Y9305">
        <v>-1</v>
      </c>
      <c r="AB9305" t="s">
        <v>237</v>
      </c>
      <c r="AH9305">
        <v>0</v>
      </c>
      <c r="AN9305" t="s">
        <v>238</v>
      </c>
      <c r="AO9305">
        <v>1</v>
      </c>
      <c r="AP9305" t="s">
        <v>239</v>
      </c>
      <c r="AQ9305" s="27">
        <v>41405</v>
      </c>
      <c r="AR9305" t="s">
        <v>240</v>
      </c>
      <c r="AS9305">
        <v>2</v>
      </c>
      <c r="AT9305" t="s">
        <v>239</v>
      </c>
      <c r="AU9305" s="27">
        <v>41405</v>
      </c>
    </row>
    <row r="9306" spans="1:47" x14ac:dyDescent="0.2">
      <c r="A9306">
        <v>9305</v>
      </c>
      <c r="B9306" t="s">
        <v>29930</v>
      </c>
      <c r="C9306" t="s">
        <v>1478</v>
      </c>
      <c r="D9306" t="s">
        <v>29931</v>
      </c>
      <c r="E9306" s="27">
        <v>41976</v>
      </c>
      <c r="F9306" t="s">
        <v>233</v>
      </c>
      <c r="G9306" s="27">
        <v>34290</v>
      </c>
      <c r="H9306">
        <v>22</v>
      </c>
      <c r="I9306" t="s">
        <v>259</v>
      </c>
      <c r="J9306" t="s">
        <v>245</v>
      </c>
      <c r="K9306">
        <v>0</v>
      </c>
      <c r="L9306">
        <v>7</v>
      </c>
      <c r="M9306">
        <v>0</v>
      </c>
      <c r="N9306">
        <v>0</v>
      </c>
      <c r="O9306">
        <v>0</v>
      </c>
      <c r="P9306">
        <v>-1</v>
      </c>
      <c r="Q9306" s="28">
        <v>41975.352777777778</v>
      </c>
      <c r="R9306" s="28">
        <v>41976.068055555559</v>
      </c>
      <c r="S9306" t="s">
        <v>29932</v>
      </c>
      <c r="T9306" s="27">
        <v>41975</v>
      </c>
      <c r="V9306">
        <v>1</v>
      </c>
      <c r="W9306" t="s">
        <v>36</v>
      </c>
      <c r="X9306" t="s">
        <v>279</v>
      </c>
      <c r="Y9306">
        <v>0</v>
      </c>
      <c r="AB9306" t="s">
        <v>237</v>
      </c>
      <c r="AH9306">
        <v>0</v>
      </c>
      <c r="AN9306" t="s">
        <v>238</v>
      </c>
      <c r="AO9306">
        <v>9</v>
      </c>
      <c r="AP9306" t="s">
        <v>269</v>
      </c>
      <c r="AQ9306" s="27">
        <v>41976</v>
      </c>
      <c r="AR9306" t="s">
        <v>240</v>
      </c>
      <c r="AS9306">
        <v>7</v>
      </c>
      <c r="AT9306" t="s">
        <v>246</v>
      </c>
      <c r="AU9306" s="27">
        <v>41976</v>
      </c>
    </row>
    <row r="9307" spans="1:47" x14ac:dyDescent="0.2">
      <c r="A9307">
        <v>9306</v>
      </c>
      <c r="B9307" t="s">
        <v>29933</v>
      </c>
      <c r="C9307" t="s">
        <v>29934</v>
      </c>
      <c r="D9307" t="s">
        <v>29935</v>
      </c>
      <c r="E9307" s="27">
        <v>41766</v>
      </c>
      <c r="F9307" t="s">
        <v>233</v>
      </c>
      <c r="G9307" s="27">
        <v>34972</v>
      </c>
      <c r="H9307">
        <v>20</v>
      </c>
      <c r="I9307" t="s">
        <v>259</v>
      </c>
      <c r="J9307" t="s">
        <v>250</v>
      </c>
      <c r="K9307">
        <v>0</v>
      </c>
      <c r="L9307">
        <v>5</v>
      </c>
      <c r="M9307">
        <v>0</v>
      </c>
      <c r="N9307">
        <v>1</v>
      </c>
      <c r="O9307">
        <v>0</v>
      </c>
      <c r="P9307">
        <v>-1</v>
      </c>
      <c r="Q9307" s="28">
        <v>41765.29791666667</v>
      </c>
      <c r="R9307" s="28">
        <v>41766.260416666664</v>
      </c>
      <c r="S9307" t="s">
        <v>29936</v>
      </c>
      <c r="T9307" s="27">
        <v>41765</v>
      </c>
      <c r="V9307">
        <v>1</v>
      </c>
      <c r="W9307" t="s">
        <v>36</v>
      </c>
      <c r="X9307" t="s">
        <v>1265</v>
      </c>
      <c r="Y9307">
        <v>1</v>
      </c>
      <c r="AA9307" t="s">
        <v>29937</v>
      </c>
      <c r="AB9307" t="s">
        <v>36</v>
      </c>
      <c r="AC9307">
        <v>122</v>
      </c>
      <c r="AD9307" s="27">
        <v>42040</v>
      </c>
      <c r="AE9307" t="s">
        <v>392</v>
      </c>
      <c r="AF9307" s="27">
        <v>42162</v>
      </c>
      <c r="AG9307" s="27">
        <v>42163</v>
      </c>
      <c r="AH9307">
        <v>0</v>
      </c>
      <c r="AN9307" t="s">
        <v>238</v>
      </c>
      <c r="AO9307">
        <v>6</v>
      </c>
      <c r="AP9307" t="s">
        <v>246</v>
      </c>
      <c r="AQ9307" s="27">
        <v>41766</v>
      </c>
      <c r="AR9307" t="s">
        <v>240</v>
      </c>
      <c r="AS9307">
        <v>5</v>
      </c>
      <c r="AT9307" t="s">
        <v>246</v>
      </c>
      <c r="AU9307" s="27">
        <v>41766</v>
      </c>
    </row>
    <row r="9308" spans="1:47" x14ac:dyDescent="0.2">
      <c r="A9308">
        <v>9307</v>
      </c>
      <c r="B9308" t="s">
        <v>29938</v>
      </c>
      <c r="C9308" t="s">
        <v>4367</v>
      </c>
      <c r="D9308" t="s">
        <v>3831</v>
      </c>
      <c r="E9308" s="27">
        <v>41366</v>
      </c>
      <c r="F9308" t="s">
        <v>233</v>
      </c>
      <c r="G9308" s="27">
        <v>21887</v>
      </c>
      <c r="H9308">
        <v>56</v>
      </c>
      <c r="I9308" t="s">
        <v>234</v>
      </c>
      <c r="J9308" t="s">
        <v>250</v>
      </c>
      <c r="K9308">
        <v>0</v>
      </c>
      <c r="L9308">
        <v>9</v>
      </c>
      <c r="M9308">
        <v>0</v>
      </c>
      <c r="N9308">
        <v>0</v>
      </c>
      <c r="O9308">
        <v>22</v>
      </c>
      <c r="P9308">
        <v>-1</v>
      </c>
      <c r="Q9308" s="28">
        <v>41365.470138888886</v>
      </c>
      <c r="R9308" s="28">
        <v>41436.481944444444</v>
      </c>
      <c r="S9308" t="s">
        <v>29939</v>
      </c>
      <c r="T9308" s="27">
        <v>41365</v>
      </c>
      <c r="V9308">
        <v>1</v>
      </c>
      <c r="W9308" t="s">
        <v>32</v>
      </c>
      <c r="X9308" t="s">
        <v>261</v>
      </c>
      <c r="Y9308">
        <v>1</v>
      </c>
      <c r="AA9308" t="s">
        <v>29940</v>
      </c>
      <c r="AB9308" t="s">
        <v>32</v>
      </c>
      <c r="AC9308">
        <v>0</v>
      </c>
      <c r="AD9308" s="27">
        <v>41464</v>
      </c>
      <c r="AE9308" t="s">
        <v>261</v>
      </c>
      <c r="AF9308" s="27">
        <v>41464</v>
      </c>
      <c r="AG9308" s="27">
        <v>41604</v>
      </c>
      <c r="AH9308">
        <v>0</v>
      </c>
      <c r="AN9308" t="s">
        <v>238</v>
      </c>
      <c r="AO9308">
        <v>5</v>
      </c>
      <c r="AP9308" t="s">
        <v>246</v>
      </c>
      <c r="AQ9308" s="27">
        <v>41366</v>
      </c>
      <c r="AR9308" t="s">
        <v>240</v>
      </c>
      <c r="AS9308">
        <v>9</v>
      </c>
      <c r="AT9308" t="s">
        <v>269</v>
      </c>
      <c r="AU9308" s="27">
        <v>41366</v>
      </c>
    </row>
    <row r="9309" spans="1:47" x14ac:dyDescent="0.2">
      <c r="A9309">
        <v>9308</v>
      </c>
      <c r="B9309" t="s">
        <v>29941</v>
      </c>
      <c r="C9309" t="s">
        <v>25094</v>
      </c>
      <c r="D9309" t="s">
        <v>3497</v>
      </c>
      <c r="E9309" s="27">
        <v>41549</v>
      </c>
      <c r="F9309" t="s">
        <v>294</v>
      </c>
      <c r="G9309" s="27">
        <v>23939</v>
      </c>
      <c r="H9309">
        <v>50</v>
      </c>
      <c r="I9309" t="s">
        <v>234</v>
      </c>
      <c r="J9309" t="s">
        <v>245</v>
      </c>
      <c r="K9309">
        <v>0</v>
      </c>
      <c r="L9309">
        <v>3</v>
      </c>
      <c r="M9309">
        <v>0</v>
      </c>
      <c r="N9309">
        <v>0</v>
      </c>
      <c r="O9309">
        <v>3</v>
      </c>
      <c r="P9309">
        <v>0</v>
      </c>
      <c r="Q9309" s="28">
        <v>41549.220138888886</v>
      </c>
      <c r="R9309" s="28">
        <v>41549.345138888886</v>
      </c>
      <c r="S9309" t="s">
        <v>29942</v>
      </c>
      <c r="T9309" s="27">
        <v>41549</v>
      </c>
      <c r="V9309">
        <v>0</v>
      </c>
      <c r="W9309" t="s">
        <v>32</v>
      </c>
      <c r="X9309" t="s">
        <v>261</v>
      </c>
      <c r="Y9309">
        <v>1</v>
      </c>
      <c r="AA9309" t="s">
        <v>29943</v>
      </c>
      <c r="AB9309" t="s">
        <v>36</v>
      </c>
      <c r="AD9309" s="27">
        <v>41897</v>
      </c>
      <c r="AE9309" t="s">
        <v>324</v>
      </c>
      <c r="AH9309">
        <v>0</v>
      </c>
      <c r="AN9309" t="s">
        <v>238</v>
      </c>
      <c r="AO9309">
        <v>1</v>
      </c>
      <c r="AP9309" t="s">
        <v>239</v>
      </c>
      <c r="AQ9309" s="27">
        <v>41549</v>
      </c>
      <c r="AR9309" t="s">
        <v>240</v>
      </c>
      <c r="AS9309">
        <v>3</v>
      </c>
      <c r="AT9309" t="s">
        <v>239</v>
      </c>
      <c r="AU9309" s="27">
        <v>41549</v>
      </c>
    </row>
    <row r="9310" spans="1:47" x14ac:dyDescent="0.2">
      <c r="A9310">
        <v>9309</v>
      </c>
      <c r="B9310" t="s">
        <v>29944</v>
      </c>
      <c r="C9310" t="s">
        <v>29945</v>
      </c>
      <c r="D9310" t="s">
        <v>29946</v>
      </c>
      <c r="E9310" s="27">
        <v>41619</v>
      </c>
      <c r="F9310" t="s">
        <v>233</v>
      </c>
      <c r="G9310" s="27">
        <v>25120</v>
      </c>
      <c r="H9310">
        <v>47</v>
      </c>
      <c r="I9310" t="s">
        <v>234</v>
      </c>
      <c r="J9310" t="s">
        <v>22</v>
      </c>
      <c r="K9310">
        <v>0</v>
      </c>
      <c r="L9310">
        <v>1</v>
      </c>
      <c r="M9310">
        <v>0</v>
      </c>
      <c r="N9310">
        <v>0</v>
      </c>
      <c r="O9310">
        <v>0</v>
      </c>
      <c r="P9310">
        <v>-1</v>
      </c>
      <c r="Q9310" s="28">
        <v>41618.14166666667</v>
      </c>
      <c r="R9310" s="28">
        <v>41620.15</v>
      </c>
      <c r="S9310" t="s">
        <v>29947</v>
      </c>
      <c r="T9310" s="27">
        <v>41618</v>
      </c>
      <c r="V9310">
        <v>1</v>
      </c>
      <c r="W9310" t="s">
        <v>32</v>
      </c>
      <c r="X9310" t="s">
        <v>2223</v>
      </c>
      <c r="Y9310">
        <v>0</v>
      </c>
      <c r="AB9310" t="s">
        <v>237</v>
      </c>
      <c r="AH9310">
        <v>0</v>
      </c>
      <c r="AN9310" t="s">
        <v>238</v>
      </c>
      <c r="AO9310">
        <v>1</v>
      </c>
      <c r="AP9310" t="s">
        <v>239</v>
      </c>
      <c r="AQ9310" s="27">
        <v>41619</v>
      </c>
      <c r="AR9310" t="s">
        <v>240</v>
      </c>
      <c r="AS9310">
        <v>1</v>
      </c>
      <c r="AT9310" t="s">
        <v>239</v>
      </c>
      <c r="AU9310" s="27">
        <v>41619</v>
      </c>
    </row>
    <row r="9311" spans="1:47" x14ac:dyDescent="0.2">
      <c r="A9311">
        <v>9310</v>
      </c>
      <c r="B9311" t="s">
        <v>29948</v>
      </c>
      <c r="C9311" t="s">
        <v>1300</v>
      </c>
      <c r="D9311" t="s">
        <v>29949</v>
      </c>
      <c r="E9311" s="27">
        <v>41724</v>
      </c>
      <c r="F9311" t="s">
        <v>233</v>
      </c>
      <c r="G9311" s="27">
        <v>21667</v>
      </c>
      <c r="H9311">
        <v>56</v>
      </c>
      <c r="I9311" t="s">
        <v>234</v>
      </c>
      <c r="J9311" t="s">
        <v>245</v>
      </c>
      <c r="K9311">
        <v>0</v>
      </c>
      <c r="L9311">
        <v>1</v>
      </c>
      <c r="M9311">
        <v>0</v>
      </c>
      <c r="N9311">
        <v>0</v>
      </c>
      <c r="O9311">
        <v>5</v>
      </c>
      <c r="P9311">
        <v>-238</v>
      </c>
      <c r="Q9311" s="28">
        <v>41486.198611111111</v>
      </c>
      <c r="R9311" s="28">
        <v>41724.430555555555</v>
      </c>
      <c r="S9311" t="s">
        <v>29950</v>
      </c>
      <c r="T9311" s="27">
        <v>41486</v>
      </c>
      <c r="V9311">
        <v>238</v>
      </c>
      <c r="W9311" t="s">
        <v>32</v>
      </c>
      <c r="X9311" t="s">
        <v>261</v>
      </c>
      <c r="Y9311">
        <v>0</v>
      </c>
      <c r="AB9311" t="s">
        <v>237</v>
      </c>
      <c r="AH9311">
        <v>0</v>
      </c>
      <c r="AN9311" t="s">
        <v>238</v>
      </c>
      <c r="AO9311">
        <v>1</v>
      </c>
      <c r="AP9311" t="s">
        <v>239</v>
      </c>
      <c r="AQ9311" s="27">
        <v>41724</v>
      </c>
      <c r="AR9311" t="s">
        <v>240</v>
      </c>
      <c r="AS9311">
        <v>1</v>
      </c>
      <c r="AT9311" t="s">
        <v>239</v>
      </c>
      <c r="AU9311" s="27">
        <v>41724</v>
      </c>
    </row>
    <row r="9312" spans="1:47" x14ac:dyDescent="0.2">
      <c r="A9312">
        <v>9311</v>
      </c>
      <c r="B9312" t="s">
        <v>29951</v>
      </c>
      <c r="C9312" t="s">
        <v>3369</v>
      </c>
      <c r="D9312" t="s">
        <v>29952</v>
      </c>
      <c r="E9312" s="27">
        <v>41710</v>
      </c>
      <c r="F9312" t="s">
        <v>294</v>
      </c>
      <c r="G9312" s="27">
        <v>20980</v>
      </c>
      <c r="H9312">
        <v>58</v>
      </c>
      <c r="I9312" t="s">
        <v>234</v>
      </c>
      <c r="J9312" t="s">
        <v>353</v>
      </c>
      <c r="K9312">
        <v>0</v>
      </c>
      <c r="L9312">
        <v>5</v>
      </c>
      <c r="M9312">
        <v>0</v>
      </c>
      <c r="N9312">
        <v>0</v>
      </c>
      <c r="O9312">
        <v>1</v>
      </c>
      <c r="P9312">
        <v>-345</v>
      </c>
      <c r="Q9312" s="28">
        <v>41365.294444444444</v>
      </c>
      <c r="R9312" s="28">
        <v>41366.276388888888</v>
      </c>
      <c r="S9312" t="s">
        <v>29953</v>
      </c>
      <c r="U9312" s="27">
        <v>41577</v>
      </c>
      <c r="V9312">
        <v>133</v>
      </c>
      <c r="W9312" t="s">
        <v>32</v>
      </c>
      <c r="X9312" t="s">
        <v>274</v>
      </c>
      <c r="Y9312">
        <v>0</v>
      </c>
      <c r="AB9312" t="s">
        <v>237</v>
      </c>
      <c r="AH9312">
        <v>0</v>
      </c>
      <c r="AN9312" t="s">
        <v>238</v>
      </c>
      <c r="AO9312">
        <v>3</v>
      </c>
      <c r="AP9312" t="s">
        <v>239</v>
      </c>
      <c r="AQ9312" s="27">
        <v>41710</v>
      </c>
      <c r="AR9312" t="s">
        <v>240</v>
      </c>
      <c r="AS9312">
        <v>5</v>
      </c>
      <c r="AT9312" t="s">
        <v>246</v>
      </c>
      <c r="AU9312" s="27">
        <v>41710</v>
      </c>
    </row>
    <row r="9313" spans="1:47" x14ac:dyDescent="0.2">
      <c r="A9313">
        <v>9312</v>
      </c>
      <c r="B9313" t="s">
        <v>29954</v>
      </c>
      <c r="C9313" t="s">
        <v>1317</v>
      </c>
      <c r="D9313" t="s">
        <v>29955</v>
      </c>
      <c r="E9313" s="27">
        <v>41793</v>
      </c>
      <c r="F9313" t="s">
        <v>233</v>
      </c>
      <c r="G9313" s="27">
        <v>24881</v>
      </c>
      <c r="H9313">
        <v>48</v>
      </c>
      <c r="I9313" t="s">
        <v>234</v>
      </c>
      <c r="J9313" t="s">
        <v>353</v>
      </c>
      <c r="K9313">
        <v>0</v>
      </c>
      <c r="L9313">
        <v>6</v>
      </c>
      <c r="M9313">
        <v>0</v>
      </c>
      <c r="N9313">
        <v>0</v>
      </c>
      <c r="O9313">
        <v>2</v>
      </c>
      <c r="P9313">
        <v>-1</v>
      </c>
      <c r="Q9313" s="28">
        <v>41792.173611111109</v>
      </c>
      <c r="R9313" s="28">
        <v>41793.128472222219</v>
      </c>
      <c r="S9313" t="s">
        <v>29956</v>
      </c>
      <c r="U9313" s="27">
        <v>41792</v>
      </c>
      <c r="V9313">
        <v>1</v>
      </c>
      <c r="W9313" t="s">
        <v>32</v>
      </c>
      <c r="X9313" t="s">
        <v>274</v>
      </c>
      <c r="Y9313">
        <v>0</v>
      </c>
      <c r="AB9313" t="s">
        <v>237</v>
      </c>
      <c r="AH9313">
        <v>0</v>
      </c>
      <c r="AN9313" t="s">
        <v>238</v>
      </c>
      <c r="AO9313">
        <v>8</v>
      </c>
      <c r="AP9313" t="s">
        <v>269</v>
      </c>
      <c r="AQ9313" s="27">
        <v>41793</v>
      </c>
      <c r="AR9313" t="s">
        <v>240</v>
      </c>
      <c r="AS9313">
        <v>6</v>
      </c>
      <c r="AT9313" t="s">
        <v>246</v>
      </c>
      <c r="AU9313" s="27">
        <v>41793</v>
      </c>
    </row>
    <row r="9314" spans="1:47" x14ac:dyDescent="0.2">
      <c r="A9314">
        <v>9313</v>
      </c>
      <c r="B9314" t="s">
        <v>29957</v>
      </c>
      <c r="C9314" t="s">
        <v>464</v>
      </c>
      <c r="D9314" t="s">
        <v>29958</v>
      </c>
      <c r="E9314" s="27">
        <v>41556</v>
      </c>
      <c r="F9314" t="s">
        <v>233</v>
      </c>
      <c r="G9314" s="27">
        <v>31395</v>
      </c>
      <c r="H9314">
        <v>30</v>
      </c>
      <c r="I9314" t="s">
        <v>244</v>
      </c>
      <c r="J9314" t="s">
        <v>245</v>
      </c>
      <c r="K9314">
        <v>0</v>
      </c>
      <c r="L9314">
        <v>2</v>
      </c>
      <c r="M9314">
        <v>0</v>
      </c>
      <c r="N9314">
        <v>0</v>
      </c>
      <c r="O9314">
        <v>1</v>
      </c>
      <c r="P9314">
        <v>-40</v>
      </c>
      <c r="Q9314" s="28">
        <v>41516.406944444447</v>
      </c>
      <c r="R9314" s="28">
        <v>41551.504166666666</v>
      </c>
      <c r="S9314" t="s">
        <v>29959</v>
      </c>
      <c r="T9314" s="27">
        <v>41516</v>
      </c>
      <c r="V9314">
        <v>40</v>
      </c>
      <c r="W9314" t="s">
        <v>32</v>
      </c>
      <c r="X9314" t="s">
        <v>1578</v>
      </c>
      <c r="Y9314">
        <v>0</v>
      </c>
      <c r="AB9314" t="s">
        <v>237</v>
      </c>
      <c r="AH9314">
        <v>0</v>
      </c>
      <c r="AN9314" t="s">
        <v>238</v>
      </c>
      <c r="AO9314">
        <v>2</v>
      </c>
      <c r="AP9314" t="s">
        <v>239</v>
      </c>
      <c r="AQ9314" s="27">
        <v>41556</v>
      </c>
      <c r="AR9314" t="s">
        <v>240</v>
      </c>
      <c r="AS9314">
        <v>2</v>
      </c>
      <c r="AT9314" t="s">
        <v>239</v>
      </c>
      <c r="AU9314" s="27">
        <v>41556</v>
      </c>
    </row>
    <row r="9315" spans="1:47" x14ac:dyDescent="0.2">
      <c r="A9315">
        <v>9314</v>
      </c>
      <c r="B9315" t="s">
        <v>29960</v>
      </c>
      <c r="C9315" t="s">
        <v>414</v>
      </c>
      <c r="D9315" t="s">
        <v>29961</v>
      </c>
      <c r="E9315" s="27">
        <v>41801</v>
      </c>
      <c r="F9315" t="s">
        <v>233</v>
      </c>
      <c r="G9315" s="27">
        <v>23063</v>
      </c>
      <c r="H9315">
        <v>53</v>
      </c>
      <c r="I9315" t="s">
        <v>234</v>
      </c>
      <c r="J9315" t="s">
        <v>245</v>
      </c>
      <c r="K9315">
        <v>0</v>
      </c>
      <c r="L9315">
        <v>1</v>
      </c>
      <c r="M9315">
        <v>0</v>
      </c>
      <c r="N9315">
        <v>0</v>
      </c>
      <c r="O9315">
        <v>3</v>
      </c>
      <c r="P9315">
        <v>-175</v>
      </c>
      <c r="Q9315" s="28">
        <v>41626.381249999999</v>
      </c>
      <c r="R9315" s="28">
        <v>41781.464583333334</v>
      </c>
      <c r="S9315" t="s">
        <v>29962</v>
      </c>
      <c r="U9315" s="27">
        <v>41627</v>
      </c>
      <c r="V9315">
        <v>174</v>
      </c>
      <c r="W9315" t="s">
        <v>36</v>
      </c>
      <c r="X9315" t="s">
        <v>274</v>
      </c>
      <c r="Y9315">
        <v>0</v>
      </c>
      <c r="AB9315" t="s">
        <v>237</v>
      </c>
      <c r="AH9315">
        <v>0</v>
      </c>
      <c r="AN9315" t="s">
        <v>238</v>
      </c>
      <c r="AO9315">
        <v>1</v>
      </c>
      <c r="AP9315" t="s">
        <v>239</v>
      </c>
      <c r="AQ9315" s="27">
        <v>41801</v>
      </c>
      <c r="AR9315" t="s">
        <v>240</v>
      </c>
      <c r="AS9315">
        <v>1</v>
      </c>
      <c r="AT9315" t="s">
        <v>239</v>
      </c>
      <c r="AU9315" s="27">
        <v>41801</v>
      </c>
    </row>
    <row r="9316" spans="1:47" x14ac:dyDescent="0.2">
      <c r="A9316">
        <v>9315</v>
      </c>
      <c r="B9316" t="s">
        <v>22646</v>
      </c>
      <c r="C9316" t="s">
        <v>1313</v>
      </c>
      <c r="D9316" t="s">
        <v>9062</v>
      </c>
      <c r="E9316" s="27">
        <v>41929</v>
      </c>
      <c r="F9316" t="s">
        <v>233</v>
      </c>
      <c r="G9316" s="27">
        <v>33592</v>
      </c>
      <c r="H9316">
        <v>24</v>
      </c>
      <c r="I9316" t="s">
        <v>259</v>
      </c>
      <c r="J9316" t="s">
        <v>353</v>
      </c>
      <c r="K9316">
        <v>1</v>
      </c>
      <c r="L9316">
        <v>7</v>
      </c>
      <c r="M9316">
        <v>0</v>
      </c>
      <c r="N9316">
        <v>4</v>
      </c>
      <c r="O9316">
        <v>2</v>
      </c>
      <c r="P9316">
        <v>-1</v>
      </c>
      <c r="Q9316" s="28">
        <v>41928.490972222222</v>
      </c>
      <c r="R9316" s="28">
        <v>41929.34097222222</v>
      </c>
      <c r="S9316" t="s">
        <v>29963</v>
      </c>
      <c r="T9316" s="27">
        <v>41928</v>
      </c>
      <c r="V9316">
        <v>1</v>
      </c>
      <c r="W9316" t="s">
        <v>32</v>
      </c>
      <c r="X9316" t="s">
        <v>453</v>
      </c>
      <c r="Y9316">
        <v>0</v>
      </c>
      <c r="AB9316" t="s">
        <v>237</v>
      </c>
      <c r="AH9316">
        <v>0</v>
      </c>
      <c r="AN9316" t="s">
        <v>238</v>
      </c>
      <c r="AO9316">
        <v>8</v>
      </c>
      <c r="AP9316" t="s">
        <v>269</v>
      </c>
      <c r="AQ9316" s="27">
        <v>41929</v>
      </c>
      <c r="AR9316" t="s">
        <v>240</v>
      </c>
      <c r="AS9316">
        <v>7</v>
      </c>
      <c r="AT9316" t="s">
        <v>246</v>
      </c>
      <c r="AU9316" s="27">
        <v>41929</v>
      </c>
    </row>
    <row r="9317" spans="1:47" x14ac:dyDescent="0.2">
      <c r="A9317">
        <v>9316</v>
      </c>
      <c r="B9317" t="s">
        <v>29964</v>
      </c>
      <c r="C9317" t="s">
        <v>3523</v>
      </c>
      <c r="D9317" t="s">
        <v>29965</v>
      </c>
      <c r="E9317" s="27">
        <v>41864</v>
      </c>
      <c r="F9317" t="s">
        <v>233</v>
      </c>
      <c r="G9317" s="27">
        <v>32847</v>
      </c>
      <c r="H9317">
        <v>26</v>
      </c>
      <c r="I9317" t="s">
        <v>244</v>
      </c>
      <c r="J9317" t="s">
        <v>353</v>
      </c>
      <c r="K9317">
        <v>0</v>
      </c>
      <c r="L9317">
        <v>5</v>
      </c>
      <c r="M9317">
        <v>0</v>
      </c>
      <c r="N9317">
        <v>0</v>
      </c>
      <c r="O9317">
        <v>0</v>
      </c>
      <c r="P9317">
        <v>0</v>
      </c>
      <c r="Q9317" s="28">
        <v>41864.095833333333</v>
      </c>
      <c r="R9317" s="28">
        <v>41864.329861111109</v>
      </c>
      <c r="S9317" t="s">
        <v>29966</v>
      </c>
      <c r="T9317" s="27">
        <v>41863</v>
      </c>
      <c r="V9317">
        <v>1</v>
      </c>
      <c r="W9317" t="s">
        <v>32</v>
      </c>
      <c r="X9317" t="s">
        <v>261</v>
      </c>
      <c r="Y9317">
        <v>0</v>
      </c>
      <c r="AB9317" t="s">
        <v>237</v>
      </c>
      <c r="AH9317">
        <v>0</v>
      </c>
      <c r="AN9317" t="s">
        <v>238</v>
      </c>
      <c r="AO9317">
        <v>3</v>
      </c>
      <c r="AP9317" t="s">
        <v>239</v>
      </c>
      <c r="AQ9317" s="27">
        <v>41864</v>
      </c>
      <c r="AR9317" t="s">
        <v>240</v>
      </c>
      <c r="AS9317">
        <v>5</v>
      </c>
      <c r="AT9317" t="s">
        <v>246</v>
      </c>
      <c r="AU9317" s="27">
        <v>41864</v>
      </c>
    </row>
    <row r="9318" spans="1:47" x14ac:dyDescent="0.2">
      <c r="A9318">
        <v>9317</v>
      </c>
      <c r="B9318" t="s">
        <v>29967</v>
      </c>
      <c r="C9318" t="s">
        <v>414</v>
      </c>
      <c r="D9318" t="s">
        <v>850</v>
      </c>
      <c r="E9318" s="27">
        <v>41828</v>
      </c>
      <c r="F9318" t="s">
        <v>233</v>
      </c>
      <c r="G9318" s="27">
        <v>24660</v>
      </c>
      <c r="H9318">
        <v>48</v>
      </c>
      <c r="I9318" t="s">
        <v>234</v>
      </c>
      <c r="J9318" t="s">
        <v>250</v>
      </c>
      <c r="K9318">
        <v>0</v>
      </c>
      <c r="L9318">
        <v>1</v>
      </c>
      <c r="M9318">
        <v>0</v>
      </c>
      <c r="N9318">
        <v>0</v>
      </c>
      <c r="O9318">
        <v>2</v>
      </c>
      <c r="P9318">
        <v>0</v>
      </c>
      <c r="Q9318" s="28">
        <v>41828.142361111109</v>
      </c>
      <c r="R9318" s="28">
        <v>41828.35833333333</v>
      </c>
      <c r="S9318" t="s">
        <v>29968</v>
      </c>
      <c r="T9318" s="27">
        <v>41828</v>
      </c>
      <c r="V9318">
        <v>0</v>
      </c>
      <c r="W9318" t="s">
        <v>36</v>
      </c>
      <c r="X9318" t="s">
        <v>263</v>
      </c>
      <c r="Y9318">
        <v>0</v>
      </c>
      <c r="AB9318" t="s">
        <v>237</v>
      </c>
      <c r="AH9318">
        <v>0</v>
      </c>
      <c r="AN9318" t="s">
        <v>238</v>
      </c>
      <c r="AO9318">
        <v>1</v>
      </c>
      <c r="AP9318" t="s">
        <v>239</v>
      </c>
      <c r="AQ9318" s="27">
        <v>41828</v>
      </c>
      <c r="AR9318" t="s">
        <v>240</v>
      </c>
      <c r="AS9318">
        <v>1</v>
      </c>
      <c r="AT9318" t="s">
        <v>239</v>
      </c>
      <c r="AU9318" s="27">
        <v>41828</v>
      </c>
    </row>
    <row r="9319" spans="1:47" x14ac:dyDescent="0.2">
      <c r="A9319">
        <v>9318</v>
      </c>
      <c r="B9319" t="s">
        <v>29969</v>
      </c>
      <c r="C9319" t="s">
        <v>2021</v>
      </c>
      <c r="D9319" t="s">
        <v>24534</v>
      </c>
      <c r="E9319" s="27">
        <v>41410</v>
      </c>
      <c r="F9319" t="s">
        <v>233</v>
      </c>
      <c r="G9319" s="27">
        <v>31181</v>
      </c>
      <c r="H9319">
        <v>30</v>
      </c>
      <c r="I9319" t="s">
        <v>244</v>
      </c>
      <c r="J9319" t="s">
        <v>250</v>
      </c>
      <c r="K9319">
        <v>0</v>
      </c>
      <c r="L9319">
        <v>6</v>
      </c>
      <c r="M9319">
        <v>0</v>
      </c>
      <c r="N9319">
        <v>0</v>
      </c>
      <c r="O9319">
        <v>10</v>
      </c>
      <c r="P9319">
        <v>18</v>
      </c>
      <c r="Q9319" s="28">
        <v>41428.199999999997</v>
      </c>
      <c r="R9319" s="28">
        <v>41429.147916666669</v>
      </c>
      <c r="S9319" t="s">
        <v>29970</v>
      </c>
      <c r="U9319" s="27">
        <v>41410</v>
      </c>
      <c r="V9319">
        <v>0</v>
      </c>
      <c r="W9319" t="s">
        <v>32</v>
      </c>
      <c r="X9319" t="s">
        <v>274</v>
      </c>
      <c r="Y9319">
        <v>1</v>
      </c>
      <c r="AA9319" t="s">
        <v>29971</v>
      </c>
      <c r="AB9319" t="s">
        <v>36</v>
      </c>
      <c r="AC9319">
        <v>0</v>
      </c>
      <c r="AD9319" s="27">
        <v>41428</v>
      </c>
      <c r="AE9319" t="s">
        <v>404</v>
      </c>
      <c r="AF9319" s="27">
        <v>41428</v>
      </c>
      <c r="AG9319" s="27">
        <v>41429</v>
      </c>
      <c r="AH9319">
        <v>0</v>
      </c>
      <c r="AN9319" t="s">
        <v>238</v>
      </c>
      <c r="AO9319">
        <v>4</v>
      </c>
      <c r="AP9319" t="s">
        <v>239</v>
      </c>
      <c r="AQ9319" s="27">
        <v>41410</v>
      </c>
      <c r="AR9319" t="s">
        <v>240</v>
      </c>
      <c r="AS9319">
        <v>6</v>
      </c>
      <c r="AT9319" t="s">
        <v>246</v>
      </c>
      <c r="AU9319" s="27">
        <v>41410</v>
      </c>
    </row>
    <row r="9320" spans="1:47" x14ac:dyDescent="0.2">
      <c r="A9320">
        <v>9319</v>
      </c>
      <c r="B9320" t="s">
        <v>29972</v>
      </c>
      <c r="C9320" t="s">
        <v>4051</v>
      </c>
      <c r="D9320" t="s">
        <v>8839</v>
      </c>
      <c r="E9320" s="27">
        <v>41522</v>
      </c>
      <c r="F9320" t="s">
        <v>233</v>
      </c>
      <c r="G9320" s="27">
        <v>31996</v>
      </c>
      <c r="H9320">
        <v>28</v>
      </c>
      <c r="I9320" t="s">
        <v>244</v>
      </c>
      <c r="J9320" t="s">
        <v>250</v>
      </c>
      <c r="K9320">
        <v>0</v>
      </c>
      <c r="L9320">
        <v>6</v>
      </c>
      <c r="M9320">
        <v>0</v>
      </c>
      <c r="N9320">
        <v>0</v>
      </c>
      <c r="O9320">
        <v>12</v>
      </c>
      <c r="P9320">
        <v>-69</v>
      </c>
      <c r="Q9320" s="28">
        <v>41453.252083333333</v>
      </c>
      <c r="R9320" s="28">
        <v>41459.227777777778</v>
      </c>
      <c r="S9320" t="s">
        <v>29973</v>
      </c>
      <c r="U9320" s="27">
        <v>41521</v>
      </c>
      <c r="V9320">
        <v>1</v>
      </c>
      <c r="W9320" t="s">
        <v>36</v>
      </c>
      <c r="X9320" t="s">
        <v>274</v>
      </c>
      <c r="Y9320">
        <v>1</v>
      </c>
      <c r="AA9320" t="s">
        <v>29974</v>
      </c>
      <c r="AB9320" t="s">
        <v>36</v>
      </c>
      <c r="AD9320" s="27">
        <v>41639</v>
      </c>
      <c r="AE9320" t="s">
        <v>412</v>
      </c>
      <c r="AH9320">
        <v>1</v>
      </c>
      <c r="AJ9320" t="s">
        <v>29975</v>
      </c>
      <c r="AK9320" t="s">
        <v>462</v>
      </c>
      <c r="AL9320" s="27">
        <v>41710</v>
      </c>
      <c r="AM9320" t="s">
        <v>279</v>
      </c>
      <c r="AN9320" t="s">
        <v>238</v>
      </c>
      <c r="AO9320">
        <v>5</v>
      </c>
      <c r="AP9320" t="s">
        <v>246</v>
      </c>
      <c r="AQ9320" s="27">
        <v>41522</v>
      </c>
      <c r="AR9320" t="s">
        <v>240</v>
      </c>
      <c r="AS9320">
        <v>6</v>
      </c>
      <c r="AT9320" t="s">
        <v>246</v>
      </c>
      <c r="AU9320" s="27">
        <v>41522</v>
      </c>
    </row>
    <row r="9321" spans="1:47" x14ac:dyDescent="0.2">
      <c r="A9321">
        <v>9320</v>
      </c>
      <c r="B9321" t="s">
        <v>29976</v>
      </c>
      <c r="C9321" t="s">
        <v>29977</v>
      </c>
      <c r="D9321" t="s">
        <v>29978</v>
      </c>
      <c r="E9321" s="27">
        <v>41361</v>
      </c>
      <c r="F9321" t="s">
        <v>233</v>
      </c>
      <c r="G9321" s="27">
        <v>20663</v>
      </c>
      <c r="H9321">
        <v>59</v>
      </c>
      <c r="I9321" t="s">
        <v>234</v>
      </c>
      <c r="J9321" t="s">
        <v>250</v>
      </c>
      <c r="K9321">
        <v>0</v>
      </c>
      <c r="L9321">
        <v>1</v>
      </c>
      <c r="M9321">
        <v>0</v>
      </c>
      <c r="N9321">
        <v>0</v>
      </c>
      <c r="O9321">
        <v>1</v>
      </c>
      <c r="P9321">
        <v>-1</v>
      </c>
      <c r="Q9321" s="28">
        <v>41360.384722222225</v>
      </c>
      <c r="R9321" s="28">
        <v>41423.259027777778</v>
      </c>
      <c r="S9321" t="s">
        <v>29979</v>
      </c>
      <c r="T9321" s="27">
        <v>41360</v>
      </c>
      <c r="V9321">
        <v>1</v>
      </c>
      <c r="W9321" t="s">
        <v>36</v>
      </c>
      <c r="X9321" t="s">
        <v>279</v>
      </c>
      <c r="Y9321">
        <v>0</v>
      </c>
      <c r="AB9321" t="s">
        <v>237</v>
      </c>
      <c r="AH9321">
        <v>0</v>
      </c>
      <c r="AN9321" t="s">
        <v>238</v>
      </c>
      <c r="AO9321">
        <v>1</v>
      </c>
      <c r="AP9321" t="s">
        <v>239</v>
      </c>
      <c r="AQ9321" s="27">
        <v>41361</v>
      </c>
      <c r="AR9321" t="s">
        <v>240</v>
      </c>
      <c r="AS9321">
        <v>1</v>
      </c>
      <c r="AT9321" t="s">
        <v>239</v>
      </c>
      <c r="AU9321" s="27">
        <v>41361</v>
      </c>
    </row>
    <row r="9322" spans="1:47" x14ac:dyDescent="0.2">
      <c r="A9322">
        <v>9321</v>
      </c>
      <c r="B9322" t="s">
        <v>29980</v>
      </c>
      <c r="C9322" t="s">
        <v>242</v>
      </c>
      <c r="D9322" t="s">
        <v>414</v>
      </c>
      <c r="E9322" s="27">
        <v>41632</v>
      </c>
      <c r="F9322" t="s">
        <v>233</v>
      </c>
      <c r="G9322" s="27">
        <v>21709</v>
      </c>
      <c r="H9322">
        <v>56</v>
      </c>
      <c r="I9322" t="s">
        <v>234</v>
      </c>
      <c r="J9322" t="s">
        <v>250</v>
      </c>
      <c r="K9322">
        <v>0</v>
      </c>
      <c r="L9322">
        <v>3</v>
      </c>
      <c r="M9322">
        <v>0</v>
      </c>
      <c r="N9322">
        <v>0</v>
      </c>
      <c r="O9322">
        <v>0</v>
      </c>
      <c r="W9322" t="s">
        <v>237</v>
      </c>
      <c r="Y9322">
        <v>-1</v>
      </c>
      <c r="AB9322" t="s">
        <v>237</v>
      </c>
      <c r="AH9322">
        <v>0</v>
      </c>
      <c r="AN9322" t="s">
        <v>238</v>
      </c>
      <c r="AO9322">
        <v>3</v>
      </c>
      <c r="AP9322" t="s">
        <v>239</v>
      </c>
      <c r="AQ9322" s="27">
        <v>41632</v>
      </c>
      <c r="AR9322" t="s">
        <v>240</v>
      </c>
      <c r="AS9322">
        <v>3</v>
      </c>
      <c r="AT9322" t="s">
        <v>239</v>
      </c>
      <c r="AU9322" s="27">
        <v>41632</v>
      </c>
    </row>
    <row r="9323" spans="1:47" x14ac:dyDescent="0.2">
      <c r="A9323">
        <v>9322</v>
      </c>
      <c r="B9323" t="s">
        <v>29981</v>
      </c>
      <c r="C9323" t="s">
        <v>29982</v>
      </c>
      <c r="D9323" t="s">
        <v>6492</v>
      </c>
      <c r="E9323" s="27">
        <v>41693</v>
      </c>
      <c r="F9323" t="s">
        <v>233</v>
      </c>
      <c r="G9323" s="27">
        <v>35090</v>
      </c>
      <c r="H9323">
        <v>20</v>
      </c>
      <c r="I9323" t="s">
        <v>259</v>
      </c>
      <c r="J9323" t="s">
        <v>250</v>
      </c>
      <c r="K9323">
        <v>1</v>
      </c>
      <c r="L9323">
        <v>10</v>
      </c>
      <c r="M9323">
        <v>0</v>
      </c>
      <c r="N9323">
        <v>0</v>
      </c>
      <c r="O9323">
        <v>1</v>
      </c>
      <c r="P9323">
        <v>-1</v>
      </c>
      <c r="Q9323" s="28">
        <v>41692.481944444444</v>
      </c>
      <c r="R9323" s="28">
        <v>41879.533333333333</v>
      </c>
      <c r="S9323" t="s">
        <v>29983</v>
      </c>
      <c r="T9323" s="27">
        <v>41692</v>
      </c>
      <c r="V9323">
        <v>1</v>
      </c>
      <c r="W9323" t="s">
        <v>32</v>
      </c>
      <c r="X9323" t="s">
        <v>337</v>
      </c>
      <c r="Y9323">
        <v>1</v>
      </c>
      <c r="AA9323" t="s">
        <v>29984</v>
      </c>
      <c r="AB9323" t="s">
        <v>36</v>
      </c>
      <c r="AC9323">
        <v>0</v>
      </c>
      <c r="AD9323" s="27">
        <v>41899</v>
      </c>
      <c r="AE9323" t="s">
        <v>474</v>
      </c>
      <c r="AF9323" s="27">
        <v>41899</v>
      </c>
      <c r="AG9323" s="27">
        <v>42044</v>
      </c>
      <c r="AH9323">
        <v>0</v>
      </c>
      <c r="AN9323" t="s">
        <v>238</v>
      </c>
      <c r="AO9323">
        <v>10</v>
      </c>
      <c r="AP9323" t="s">
        <v>269</v>
      </c>
      <c r="AQ9323" s="27">
        <v>41693</v>
      </c>
      <c r="AR9323" t="s">
        <v>240</v>
      </c>
      <c r="AS9323">
        <v>10</v>
      </c>
      <c r="AT9323" t="s">
        <v>269</v>
      </c>
      <c r="AU9323" s="27">
        <v>41693</v>
      </c>
    </row>
    <row r="9324" spans="1:47" x14ac:dyDescent="0.2">
      <c r="A9324">
        <v>9323</v>
      </c>
      <c r="B9324" t="s">
        <v>29985</v>
      </c>
      <c r="C9324" t="s">
        <v>3008</v>
      </c>
      <c r="D9324" t="s">
        <v>381</v>
      </c>
      <c r="E9324" s="27">
        <v>41540</v>
      </c>
      <c r="F9324" t="s">
        <v>233</v>
      </c>
      <c r="G9324" s="27">
        <v>33973</v>
      </c>
      <c r="H9324">
        <v>23</v>
      </c>
      <c r="I9324" t="s">
        <v>259</v>
      </c>
      <c r="J9324" t="s">
        <v>245</v>
      </c>
      <c r="K9324">
        <v>0</v>
      </c>
      <c r="L9324">
        <v>9</v>
      </c>
      <c r="M9324">
        <v>1</v>
      </c>
      <c r="N9324">
        <v>0</v>
      </c>
      <c r="O9324">
        <v>4</v>
      </c>
      <c r="P9324">
        <v>-1</v>
      </c>
      <c r="Q9324" s="28">
        <v>41539.04583333333</v>
      </c>
      <c r="R9324" s="28">
        <v>41541.184027777781</v>
      </c>
      <c r="S9324" t="s">
        <v>29986</v>
      </c>
      <c r="T9324" s="27">
        <v>41539</v>
      </c>
      <c r="V9324">
        <v>1</v>
      </c>
      <c r="W9324" t="s">
        <v>36</v>
      </c>
      <c r="X9324" t="s">
        <v>1265</v>
      </c>
      <c r="Y9324">
        <v>1</v>
      </c>
      <c r="AA9324" t="s">
        <v>29987</v>
      </c>
      <c r="AB9324" t="s">
        <v>36</v>
      </c>
      <c r="AC9324">
        <v>0</v>
      </c>
      <c r="AD9324" s="27">
        <v>42118</v>
      </c>
      <c r="AE9324" t="s">
        <v>279</v>
      </c>
      <c r="AF9324" s="27">
        <v>42118</v>
      </c>
      <c r="AG9324" s="27">
        <v>42121</v>
      </c>
      <c r="AH9324">
        <v>1</v>
      </c>
      <c r="AJ9324" t="s">
        <v>29987</v>
      </c>
      <c r="AK9324" t="s">
        <v>462</v>
      </c>
      <c r="AL9324" s="27">
        <v>42118</v>
      </c>
      <c r="AM9324" t="s">
        <v>279</v>
      </c>
      <c r="AN9324" t="s">
        <v>238</v>
      </c>
      <c r="AO9324">
        <v>9</v>
      </c>
      <c r="AP9324" t="s">
        <v>269</v>
      </c>
      <c r="AQ9324" s="27">
        <v>41540</v>
      </c>
      <c r="AR9324" t="s">
        <v>240</v>
      </c>
      <c r="AS9324">
        <v>9</v>
      </c>
      <c r="AT9324" t="s">
        <v>269</v>
      </c>
      <c r="AU9324" s="27">
        <v>41540</v>
      </c>
    </row>
    <row r="9325" spans="1:47" x14ac:dyDescent="0.2">
      <c r="A9325">
        <v>9324</v>
      </c>
      <c r="B9325" t="s">
        <v>29988</v>
      </c>
      <c r="C9325" t="s">
        <v>6612</v>
      </c>
      <c r="D9325" t="s">
        <v>29989</v>
      </c>
      <c r="E9325" s="27">
        <v>41915</v>
      </c>
      <c r="F9325" t="s">
        <v>294</v>
      </c>
      <c r="G9325" s="27">
        <v>32177</v>
      </c>
      <c r="H9325">
        <v>28</v>
      </c>
      <c r="I9325" t="s">
        <v>244</v>
      </c>
      <c r="J9325" t="s">
        <v>245</v>
      </c>
      <c r="K9325">
        <v>0</v>
      </c>
      <c r="L9325">
        <v>6</v>
      </c>
      <c r="M9325">
        <v>0</v>
      </c>
      <c r="N9325">
        <v>0</v>
      </c>
      <c r="O9325">
        <v>2</v>
      </c>
      <c r="P9325">
        <v>-3</v>
      </c>
      <c r="Q9325" s="28">
        <v>41912.275694444441</v>
      </c>
      <c r="R9325" s="28">
        <v>41912.356249999997</v>
      </c>
      <c r="S9325" t="s">
        <v>29990</v>
      </c>
      <c r="T9325" s="27">
        <v>41912</v>
      </c>
      <c r="V9325">
        <v>3</v>
      </c>
      <c r="W9325" t="s">
        <v>32</v>
      </c>
      <c r="X9325" t="s">
        <v>261</v>
      </c>
      <c r="Y9325">
        <v>1</v>
      </c>
      <c r="AA9325" t="s">
        <v>29991</v>
      </c>
      <c r="AB9325" t="s">
        <v>36</v>
      </c>
      <c r="AC9325">
        <v>0</v>
      </c>
      <c r="AD9325" s="27">
        <v>42406</v>
      </c>
      <c r="AE9325" t="s">
        <v>474</v>
      </c>
      <c r="AF9325" s="27">
        <v>42406</v>
      </c>
      <c r="AG9325" s="27">
        <v>42419</v>
      </c>
      <c r="AH9325">
        <v>0</v>
      </c>
      <c r="AN9325" t="s">
        <v>238</v>
      </c>
      <c r="AO9325">
        <v>2</v>
      </c>
      <c r="AP9325" t="s">
        <v>239</v>
      </c>
      <c r="AQ9325" s="27">
        <v>41915</v>
      </c>
      <c r="AR9325" t="s">
        <v>240</v>
      </c>
      <c r="AS9325">
        <v>6</v>
      </c>
      <c r="AT9325" t="s">
        <v>246</v>
      </c>
      <c r="AU9325" s="27">
        <v>41915</v>
      </c>
    </row>
    <row r="9326" spans="1:47" x14ac:dyDescent="0.2">
      <c r="A9326">
        <v>9325</v>
      </c>
      <c r="B9326" t="s">
        <v>29992</v>
      </c>
      <c r="C9326" t="s">
        <v>726</v>
      </c>
      <c r="D9326" t="s">
        <v>5942</v>
      </c>
      <c r="E9326" s="27">
        <v>41294</v>
      </c>
      <c r="F9326" t="s">
        <v>233</v>
      </c>
      <c r="G9326" s="27">
        <v>24202</v>
      </c>
      <c r="H9326">
        <v>50</v>
      </c>
      <c r="I9326" t="s">
        <v>234</v>
      </c>
      <c r="J9326" t="s">
        <v>353</v>
      </c>
      <c r="K9326">
        <v>0</v>
      </c>
      <c r="L9326">
        <v>9</v>
      </c>
      <c r="M9326">
        <v>0</v>
      </c>
      <c r="N9326">
        <v>0</v>
      </c>
      <c r="O9326">
        <v>3</v>
      </c>
      <c r="P9326">
        <v>-1</v>
      </c>
      <c r="Q9326" s="28">
        <v>41293.315972222219</v>
      </c>
      <c r="R9326" s="28">
        <v>41327.281944444447</v>
      </c>
      <c r="S9326" t="s">
        <v>29993</v>
      </c>
      <c r="T9326" s="27">
        <v>41293</v>
      </c>
      <c r="V9326">
        <v>1</v>
      </c>
      <c r="W9326" t="s">
        <v>32</v>
      </c>
      <c r="X9326" t="s">
        <v>261</v>
      </c>
      <c r="Y9326">
        <v>1</v>
      </c>
      <c r="AA9326" t="s">
        <v>29994</v>
      </c>
      <c r="AB9326" t="s">
        <v>32</v>
      </c>
      <c r="AC9326">
        <v>0</v>
      </c>
      <c r="AD9326" s="27">
        <v>41397</v>
      </c>
      <c r="AE9326" t="s">
        <v>459</v>
      </c>
      <c r="AF9326" s="27">
        <v>41397</v>
      </c>
      <c r="AG9326" s="27">
        <v>41428</v>
      </c>
      <c r="AH9326">
        <v>0</v>
      </c>
      <c r="AN9326" t="s">
        <v>238</v>
      </c>
      <c r="AO9326">
        <v>4</v>
      </c>
      <c r="AP9326" t="s">
        <v>239</v>
      </c>
      <c r="AQ9326" s="27">
        <v>41294</v>
      </c>
      <c r="AR9326" t="s">
        <v>240</v>
      </c>
      <c r="AS9326">
        <v>9</v>
      </c>
      <c r="AT9326" t="s">
        <v>269</v>
      </c>
      <c r="AU9326" s="27">
        <v>41294</v>
      </c>
    </row>
    <row r="9327" spans="1:47" x14ac:dyDescent="0.2">
      <c r="A9327">
        <v>9326</v>
      </c>
      <c r="B9327" t="s">
        <v>29995</v>
      </c>
      <c r="C9327" t="s">
        <v>1127</v>
      </c>
      <c r="D9327" t="s">
        <v>29996</v>
      </c>
      <c r="E9327" s="27">
        <v>41707</v>
      </c>
      <c r="F9327" t="s">
        <v>233</v>
      </c>
      <c r="G9327" s="27">
        <v>29534</v>
      </c>
      <c r="H9327">
        <v>35</v>
      </c>
      <c r="I9327" t="s">
        <v>244</v>
      </c>
      <c r="J9327" t="s">
        <v>245</v>
      </c>
      <c r="K9327">
        <v>0</v>
      </c>
      <c r="L9327">
        <v>5</v>
      </c>
      <c r="M9327">
        <v>0</v>
      </c>
      <c r="N9327">
        <v>0</v>
      </c>
      <c r="O9327">
        <v>3</v>
      </c>
      <c r="P9327">
        <v>0</v>
      </c>
      <c r="Q9327" s="28">
        <v>41707.53125</v>
      </c>
      <c r="R9327" s="28">
        <v>41708.390277777777</v>
      </c>
      <c r="S9327" t="s">
        <v>29997</v>
      </c>
      <c r="T9327" s="27">
        <v>41707</v>
      </c>
      <c r="V9327">
        <v>0</v>
      </c>
      <c r="W9327" t="s">
        <v>36</v>
      </c>
      <c r="X9327" t="s">
        <v>279</v>
      </c>
      <c r="Y9327">
        <v>1</v>
      </c>
      <c r="AA9327" t="s">
        <v>29998</v>
      </c>
      <c r="AB9327" t="s">
        <v>36</v>
      </c>
      <c r="AD9327" s="27">
        <v>41963</v>
      </c>
      <c r="AE9327" t="s">
        <v>1170</v>
      </c>
      <c r="AH9327">
        <v>0</v>
      </c>
      <c r="AN9327" t="s">
        <v>238</v>
      </c>
      <c r="AO9327">
        <v>4</v>
      </c>
      <c r="AP9327" t="s">
        <v>239</v>
      </c>
      <c r="AQ9327" s="27">
        <v>41707</v>
      </c>
      <c r="AR9327" t="s">
        <v>240</v>
      </c>
      <c r="AS9327">
        <v>5</v>
      </c>
      <c r="AT9327" t="s">
        <v>246</v>
      </c>
      <c r="AU9327" s="27">
        <v>41707</v>
      </c>
    </row>
    <row r="9328" spans="1:47" x14ac:dyDescent="0.2">
      <c r="A9328">
        <v>9327</v>
      </c>
      <c r="B9328" t="s">
        <v>29999</v>
      </c>
      <c r="C9328" t="s">
        <v>30000</v>
      </c>
      <c r="D9328" t="s">
        <v>4855</v>
      </c>
      <c r="E9328" s="27">
        <v>41370</v>
      </c>
      <c r="F9328" t="s">
        <v>233</v>
      </c>
      <c r="G9328" s="27">
        <v>34347</v>
      </c>
      <c r="H9328">
        <v>22</v>
      </c>
      <c r="I9328" t="s">
        <v>259</v>
      </c>
      <c r="J9328" t="s">
        <v>250</v>
      </c>
      <c r="K9328">
        <v>0</v>
      </c>
      <c r="L9328">
        <v>9</v>
      </c>
      <c r="M9328">
        <v>0</v>
      </c>
      <c r="N9328">
        <v>0</v>
      </c>
      <c r="O9328">
        <v>1</v>
      </c>
      <c r="P9328">
        <v>0</v>
      </c>
      <c r="Q9328" s="28">
        <v>41370.09375</v>
      </c>
      <c r="R9328" s="28">
        <v>41375.32708333333</v>
      </c>
      <c r="S9328" t="s">
        <v>30001</v>
      </c>
      <c r="T9328" s="27">
        <v>41369</v>
      </c>
      <c r="V9328">
        <v>1</v>
      </c>
      <c r="W9328" t="s">
        <v>32</v>
      </c>
      <c r="X9328" t="s">
        <v>453</v>
      </c>
      <c r="Y9328">
        <v>1</v>
      </c>
      <c r="AA9328" t="s">
        <v>30002</v>
      </c>
      <c r="AB9328" t="s">
        <v>36</v>
      </c>
      <c r="AC9328">
        <v>0</v>
      </c>
      <c r="AD9328" s="27">
        <v>41747</v>
      </c>
      <c r="AE9328" t="s">
        <v>385</v>
      </c>
      <c r="AF9328" s="27">
        <v>41747</v>
      </c>
      <c r="AG9328" s="27">
        <v>41775</v>
      </c>
      <c r="AH9328">
        <v>0</v>
      </c>
      <c r="AN9328" t="s">
        <v>238</v>
      </c>
      <c r="AO9328">
        <v>7</v>
      </c>
      <c r="AP9328" t="s">
        <v>246</v>
      </c>
      <c r="AQ9328" s="27">
        <v>41370</v>
      </c>
      <c r="AR9328" t="s">
        <v>240</v>
      </c>
      <c r="AS9328">
        <v>9</v>
      </c>
      <c r="AT9328" t="s">
        <v>269</v>
      </c>
      <c r="AU9328" s="27">
        <v>41370</v>
      </c>
    </row>
    <row r="9329" spans="1:47" x14ac:dyDescent="0.2">
      <c r="A9329">
        <v>9328</v>
      </c>
      <c r="B9329" t="s">
        <v>30003</v>
      </c>
      <c r="C9329" t="s">
        <v>30004</v>
      </c>
      <c r="D9329" t="s">
        <v>2834</v>
      </c>
      <c r="E9329" s="27">
        <v>41670</v>
      </c>
      <c r="F9329" t="s">
        <v>294</v>
      </c>
      <c r="G9329" s="27">
        <v>27468</v>
      </c>
      <c r="H9329">
        <v>41</v>
      </c>
      <c r="I9329" t="s">
        <v>244</v>
      </c>
      <c r="J9329" t="s">
        <v>353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-1</v>
      </c>
      <c r="Q9329" s="28">
        <v>41669.265277777777</v>
      </c>
      <c r="R9329" s="28">
        <v>41670.416666666664</v>
      </c>
      <c r="S9329" t="s">
        <v>30005</v>
      </c>
      <c r="T9329" s="27">
        <v>41669</v>
      </c>
      <c r="V9329">
        <v>1</v>
      </c>
      <c r="W9329" t="s">
        <v>32</v>
      </c>
      <c r="X9329" t="s">
        <v>359</v>
      </c>
      <c r="Y9329">
        <v>0</v>
      </c>
      <c r="AB9329" t="s">
        <v>237</v>
      </c>
      <c r="AH9329">
        <v>0</v>
      </c>
      <c r="AN9329" t="s">
        <v>238</v>
      </c>
      <c r="AO9329">
        <v>1</v>
      </c>
      <c r="AP9329" t="s">
        <v>239</v>
      </c>
      <c r="AQ9329" s="27">
        <v>41670</v>
      </c>
      <c r="AR9329" t="s">
        <v>240</v>
      </c>
      <c r="AS9329">
        <v>1</v>
      </c>
      <c r="AT9329" t="s">
        <v>239</v>
      </c>
      <c r="AU9329" s="27">
        <v>41670</v>
      </c>
    </row>
    <row r="9330" spans="1:47" x14ac:dyDescent="0.2">
      <c r="A9330">
        <v>9329</v>
      </c>
      <c r="B9330" t="s">
        <v>30006</v>
      </c>
      <c r="C9330" t="s">
        <v>456</v>
      </c>
      <c r="D9330" t="s">
        <v>6394</v>
      </c>
      <c r="E9330" s="27">
        <v>41821</v>
      </c>
      <c r="F9330" t="s">
        <v>233</v>
      </c>
      <c r="G9330" s="27">
        <v>24129</v>
      </c>
      <c r="H9330">
        <v>50</v>
      </c>
      <c r="I9330" t="s">
        <v>234</v>
      </c>
      <c r="J9330" t="s">
        <v>250</v>
      </c>
      <c r="K9330">
        <v>0</v>
      </c>
      <c r="L9330">
        <v>6</v>
      </c>
      <c r="M9330">
        <v>0</v>
      </c>
      <c r="N9330">
        <v>0</v>
      </c>
      <c r="O9330">
        <v>1</v>
      </c>
      <c r="P9330">
        <v>-1</v>
      </c>
      <c r="Q9330" s="28">
        <v>41820.484722222223</v>
      </c>
      <c r="R9330" s="28">
        <v>41823.423611111109</v>
      </c>
      <c r="S9330" t="s">
        <v>30007</v>
      </c>
      <c r="T9330" s="27">
        <v>41820</v>
      </c>
      <c r="V9330">
        <v>1</v>
      </c>
      <c r="W9330" t="s">
        <v>32</v>
      </c>
      <c r="X9330" t="s">
        <v>359</v>
      </c>
      <c r="Y9330">
        <v>0</v>
      </c>
      <c r="AB9330" t="s">
        <v>237</v>
      </c>
      <c r="AH9330">
        <v>0</v>
      </c>
      <c r="AN9330" t="s">
        <v>238</v>
      </c>
      <c r="AO9330">
        <v>1</v>
      </c>
      <c r="AP9330" t="s">
        <v>239</v>
      </c>
      <c r="AQ9330" s="27">
        <v>41821</v>
      </c>
      <c r="AR9330" t="s">
        <v>240</v>
      </c>
      <c r="AS9330">
        <v>6</v>
      </c>
      <c r="AT9330" t="s">
        <v>246</v>
      </c>
      <c r="AU9330" s="27">
        <v>41821</v>
      </c>
    </row>
    <row r="9331" spans="1:47" x14ac:dyDescent="0.2">
      <c r="A9331">
        <v>9330</v>
      </c>
      <c r="B9331" t="s">
        <v>30008</v>
      </c>
      <c r="C9331" t="s">
        <v>5881</v>
      </c>
      <c r="D9331" t="s">
        <v>1804</v>
      </c>
      <c r="E9331" s="27">
        <v>41850</v>
      </c>
      <c r="F9331" t="s">
        <v>233</v>
      </c>
      <c r="G9331" s="27">
        <v>34514</v>
      </c>
      <c r="H9331">
        <v>21</v>
      </c>
      <c r="I9331" t="s">
        <v>259</v>
      </c>
      <c r="J9331" t="s">
        <v>245</v>
      </c>
      <c r="K9331">
        <v>0</v>
      </c>
      <c r="L9331">
        <v>5</v>
      </c>
      <c r="M9331">
        <v>0</v>
      </c>
      <c r="N9331">
        <v>1</v>
      </c>
      <c r="O9331">
        <v>3</v>
      </c>
      <c r="P9331">
        <v>-345</v>
      </c>
      <c r="Q9331" s="28">
        <v>41505.327777777777</v>
      </c>
      <c r="R9331" s="28">
        <v>41575.478472222225</v>
      </c>
      <c r="S9331" t="s">
        <v>30009</v>
      </c>
      <c r="T9331" s="27">
        <v>41505</v>
      </c>
      <c r="V9331">
        <v>345</v>
      </c>
      <c r="W9331" t="s">
        <v>32</v>
      </c>
      <c r="X9331" t="s">
        <v>806</v>
      </c>
      <c r="Y9331">
        <v>0</v>
      </c>
      <c r="AB9331" t="s">
        <v>237</v>
      </c>
      <c r="AH9331">
        <v>0</v>
      </c>
      <c r="AN9331" t="s">
        <v>238</v>
      </c>
      <c r="AO9331">
        <v>5</v>
      </c>
      <c r="AP9331" t="s">
        <v>246</v>
      </c>
      <c r="AQ9331" s="27">
        <v>41850</v>
      </c>
      <c r="AR9331" t="s">
        <v>240</v>
      </c>
      <c r="AS9331">
        <v>5</v>
      </c>
      <c r="AT9331" t="s">
        <v>246</v>
      </c>
      <c r="AU9331" s="27">
        <v>41850</v>
      </c>
    </row>
    <row r="9332" spans="1:47" x14ac:dyDescent="0.2">
      <c r="A9332">
        <v>9331</v>
      </c>
      <c r="B9332" t="s">
        <v>30010</v>
      </c>
      <c r="C9332" t="s">
        <v>30011</v>
      </c>
      <c r="D9332" t="s">
        <v>30012</v>
      </c>
      <c r="E9332" s="27">
        <v>41852</v>
      </c>
      <c r="F9332" t="s">
        <v>294</v>
      </c>
      <c r="G9332" s="27">
        <v>34049</v>
      </c>
      <c r="H9332">
        <v>23</v>
      </c>
      <c r="I9332" t="s">
        <v>259</v>
      </c>
      <c r="J9332" t="s">
        <v>245</v>
      </c>
      <c r="K9332">
        <v>0</v>
      </c>
      <c r="L9332">
        <v>5</v>
      </c>
      <c r="M9332">
        <v>0</v>
      </c>
      <c r="N9332">
        <v>0</v>
      </c>
      <c r="O9332">
        <v>1</v>
      </c>
      <c r="P9332">
        <v>0</v>
      </c>
      <c r="Q9332" s="28">
        <v>41852.229166666664</v>
      </c>
      <c r="R9332" s="28">
        <v>41899.397222222222</v>
      </c>
      <c r="S9332" t="s">
        <v>30013</v>
      </c>
      <c r="T9332" s="27">
        <v>41852</v>
      </c>
      <c r="V9332">
        <v>0</v>
      </c>
      <c r="W9332" t="s">
        <v>36</v>
      </c>
      <c r="X9332" t="s">
        <v>1884</v>
      </c>
      <c r="Y9332">
        <v>0</v>
      </c>
      <c r="AB9332" t="s">
        <v>237</v>
      </c>
      <c r="AH9332">
        <v>0</v>
      </c>
      <c r="AN9332" t="s">
        <v>238</v>
      </c>
      <c r="AO9332">
        <v>5</v>
      </c>
      <c r="AP9332" t="s">
        <v>246</v>
      </c>
      <c r="AQ9332" s="27">
        <v>41852</v>
      </c>
      <c r="AR9332" t="s">
        <v>240</v>
      </c>
      <c r="AS9332">
        <v>5</v>
      </c>
      <c r="AT9332" t="s">
        <v>246</v>
      </c>
      <c r="AU9332" s="27">
        <v>41852</v>
      </c>
    </row>
    <row r="9333" spans="1:47" x14ac:dyDescent="0.2">
      <c r="A9333">
        <v>9332</v>
      </c>
      <c r="B9333" t="s">
        <v>30014</v>
      </c>
      <c r="C9333" t="s">
        <v>277</v>
      </c>
      <c r="D9333" t="s">
        <v>10762</v>
      </c>
      <c r="E9333" s="27">
        <v>41528</v>
      </c>
      <c r="F9333" t="s">
        <v>233</v>
      </c>
      <c r="G9333" s="27">
        <v>34436</v>
      </c>
      <c r="H9333">
        <v>22</v>
      </c>
      <c r="I9333" t="s">
        <v>259</v>
      </c>
      <c r="J9333" t="s">
        <v>250</v>
      </c>
      <c r="K9333">
        <v>0</v>
      </c>
      <c r="L9333">
        <v>7</v>
      </c>
      <c r="M9333">
        <v>0</v>
      </c>
      <c r="N9333">
        <v>0</v>
      </c>
      <c r="O9333">
        <v>0</v>
      </c>
      <c r="P9333">
        <v>-1</v>
      </c>
      <c r="Q9333" s="28">
        <v>41527.337500000001</v>
      </c>
      <c r="R9333" s="28">
        <v>41529.34652777778</v>
      </c>
      <c r="S9333" t="s">
        <v>30015</v>
      </c>
      <c r="T9333" s="27">
        <v>41527</v>
      </c>
      <c r="V9333">
        <v>1</v>
      </c>
      <c r="W9333" t="s">
        <v>32</v>
      </c>
      <c r="X9333" t="s">
        <v>10769</v>
      </c>
      <c r="Y9333">
        <v>0</v>
      </c>
      <c r="AB9333" t="s">
        <v>237</v>
      </c>
      <c r="AH9333">
        <v>0</v>
      </c>
      <c r="AN9333" t="s">
        <v>238</v>
      </c>
      <c r="AO9333">
        <v>7</v>
      </c>
      <c r="AP9333" t="s">
        <v>246</v>
      </c>
      <c r="AQ9333" s="27">
        <v>41528</v>
      </c>
      <c r="AR9333" t="s">
        <v>240</v>
      </c>
      <c r="AS9333">
        <v>7</v>
      </c>
      <c r="AT9333" t="s">
        <v>246</v>
      </c>
      <c r="AU9333" s="27">
        <v>41528</v>
      </c>
    </row>
    <row r="9334" spans="1:47" x14ac:dyDescent="0.2">
      <c r="A9334">
        <v>9333</v>
      </c>
      <c r="B9334" t="s">
        <v>30016</v>
      </c>
      <c r="C9334" t="s">
        <v>30017</v>
      </c>
      <c r="D9334" t="s">
        <v>24534</v>
      </c>
      <c r="E9334" s="27">
        <v>41888</v>
      </c>
      <c r="F9334" t="s">
        <v>233</v>
      </c>
      <c r="G9334" s="27">
        <v>29360</v>
      </c>
      <c r="H9334">
        <v>35</v>
      </c>
      <c r="I9334" t="s">
        <v>244</v>
      </c>
      <c r="J9334" t="s">
        <v>250</v>
      </c>
      <c r="K9334">
        <v>0</v>
      </c>
      <c r="L9334">
        <v>7</v>
      </c>
      <c r="M9334">
        <v>0</v>
      </c>
      <c r="N9334">
        <v>0</v>
      </c>
      <c r="O9334">
        <v>11</v>
      </c>
      <c r="P9334">
        <v>-1</v>
      </c>
      <c r="Q9334" s="28">
        <v>41887.476388888892</v>
      </c>
      <c r="R9334" s="28">
        <v>41888.536111111112</v>
      </c>
      <c r="S9334" t="s">
        <v>30018</v>
      </c>
      <c r="T9334" s="27">
        <v>41887</v>
      </c>
      <c r="V9334">
        <v>1</v>
      </c>
      <c r="W9334" t="s">
        <v>32</v>
      </c>
      <c r="X9334" t="s">
        <v>348</v>
      </c>
      <c r="Y9334">
        <v>0</v>
      </c>
      <c r="AB9334" t="s">
        <v>237</v>
      </c>
      <c r="AH9334">
        <v>0</v>
      </c>
      <c r="AN9334" t="s">
        <v>238</v>
      </c>
      <c r="AO9334">
        <v>3</v>
      </c>
      <c r="AP9334" t="s">
        <v>239</v>
      </c>
      <c r="AQ9334" s="27">
        <v>41888</v>
      </c>
      <c r="AR9334" t="s">
        <v>240</v>
      </c>
      <c r="AS9334">
        <v>7</v>
      </c>
      <c r="AT9334" t="s">
        <v>246</v>
      </c>
      <c r="AU9334" s="27">
        <v>41888</v>
      </c>
    </row>
    <row r="9335" spans="1:47" x14ac:dyDescent="0.2">
      <c r="A9335">
        <v>9334</v>
      </c>
      <c r="B9335" t="s">
        <v>30019</v>
      </c>
      <c r="C9335" t="s">
        <v>1711</v>
      </c>
      <c r="D9335" t="s">
        <v>5332</v>
      </c>
      <c r="E9335" s="27">
        <v>41488</v>
      </c>
      <c r="F9335" t="s">
        <v>233</v>
      </c>
      <c r="G9335" s="27">
        <v>25422</v>
      </c>
      <c r="H9335">
        <v>46</v>
      </c>
      <c r="I9335" t="s">
        <v>234</v>
      </c>
      <c r="J9335" t="s">
        <v>250</v>
      </c>
      <c r="K9335">
        <v>0</v>
      </c>
      <c r="L9335">
        <v>6</v>
      </c>
      <c r="M9335">
        <v>0</v>
      </c>
      <c r="N9335">
        <v>0</v>
      </c>
      <c r="O9335">
        <v>3</v>
      </c>
      <c r="P9335">
        <v>-33</v>
      </c>
      <c r="Q9335" s="28">
        <v>41455.070833333331</v>
      </c>
      <c r="R9335" s="28">
        <v>41484.468055555553</v>
      </c>
      <c r="S9335" t="s">
        <v>30020</v>
      </c>
      <c r="T9335" s="27">
        <v>41455</v>
      </c>
      <c r="V9335">
        <v>33</v>
      </c>
      <c r="W9335" t="s">
        <v>36</v>
      </c>
      <c r="X9335" t="s">
        <v>279</v>
      </c>
      <c r="Y9335">
        <v>1</v>
      </c>
      <c r="AA9335" t="s">
        <v>30021</v>
      </c>
      <c r="AB9335" t="s">
        <v>36</v>
      </c>
      <c r="AC9335">
        <v>0</v>
      </c>
      <c r="AD9335" s="27">
        <v>41753</v>
      </c>
      <c r="AE9335" t="s">
        <v>5365</v>
      </c>
      <c r="AF9335" s="27">
        <v>41753</v>
      </c>
      <c r="AG9335" s="27">
        <v>41754</v>
      </c>
      <c r="AH9335">
        <v>0</v>
      </c>
      <c r="AN9335" t="s">
        <v>238</v>
      </c>
      <c r="AO9335">
        <v>7</v>
      </c>
      <c r="AP9335" t="s">
        <v>246</v>
      </c>
      <c r="AQ9335" s="27">
        <v>41488</v>
      </c>
      <c r="AR9335" t="s">
        <v>240</v>
      </c>
      <c r="AS9335">
        <v>6</v>
      </c>
      <c r="AT9335" t="s">
        <v>246</v>
      </c>
      <c r="AU9335" s="27">
        <v>41488</v>
      </c>
    </row>
    <row r="9336" spans="1:47" x14ac:dyDescent="0.2">
      <c r="A9336">
        <v>9335</v>
      </c>
      <c r="B9336" t="s">
        <v>30022</v>
      </c>
      <c r="C9336" t="s">
        <v>6200</v>
      </c>
      <c r="D9336" t="s">
        <v>1110</v>
      </c>
      <c r="E9336" s="27">
        <v>41451</v>
      </c>
      <c r="F9336" t="s">
        <v>233</v>
      </c>
      <c r="G9336" s="27">
        <v>20156</v>
      </c>
      <c r="H9336">
        <v>61</v>
      </c>
      <c r="I9336" t="s">
        <v>234</v>
      </c>
      <c r="J9336" t="s">
        <v>250</v>
      </c>
      <c r="K9336">
        <v>0</v>
      </c>
      <c r="L9336">
        <v>2</v>
      </c>
      <c r="M9336">
        <v>0</v>
      </c>
      <c r="N9336">
        <v>0</v>
      </c>
      <c r="O9336">
        <v>8</v>
      </c>
      <c r="P9336">
        <v>-22</v>
      </c>
      <c r="Q9336" s="28">
        <v>41429.307638888888</v>
      </c>
      <c r="R9336" s="28">
        <v>41430.056250000001</v>
      </c>
      <c r="S9336" t="s">
        <v>30023</v>
      </c>
      <c r="T9336" s="27">
        <v>41429</v>
      </c>
      <c r="V9336">
        <v>22</v>
      </c>
      <c r="W9336" t="s">
        <v>32</v>
      </c>
      <c r="X9336" t="s">
        <v>261</v>
      </c>
      <c r="Y9336">
        <v>1</v>
      </c>
      <c r="AA9336" t="s">
        <v>30024</v>
      </c>
      <c r="AB9336" t="s">
        <v>32</v>
      </c>
      <c r="AC9336">
        <v>0</v>
      </c>
      <c r="AD9336" s="27">
        <v>41849</v>
      </c>
      <c r="AE9336" t="s">
        <v>261</v>
      </c>
      <c r="AF9336" s="27">
        <v>41849</v>
      </c>
      <c r="AG9336" s="27">
        <v>41898</v>
      </c>
      <c r="AH9336">
        <v>0</v>
      </c>
      <c r="AN9336" t="s">
        <v>238</v>
      </c>
      <c r="AO9336">
        <v>1</v>
      </c>
      <c r="AP9336" t="s">
        <v>239</v>
      </c>
      <c r="AQ9336" s="27">
        <v>41451</v>
      </c>
      <c r="AR9336" t="s">
        <v>240</v>
      </c>
      <c r="AS9336">
        <v>2</v>
      </c>
      <c r="AT9336" t="s">
        <v>239</v>
      </c>
      <c r="AU9336" s="27">
        <v>41451</v>
      </c>
    </row>
    <row r="9337" spans="1:47" x14ac:dyDescent="0.2">
      <c r="A9337">
        <v>9336</v>
      </c>
      <c r="B9337" t="s">
        <v>30025</v>
      </c>
      <c r="C9337" t="s">
        <v>1485</v>
      </c>
      <c r="D9337" t="s">
        <v>30026</v>
      </c>
      <c r="E9337" s="27">
        <v>41615</v>
      </c>
      <c r="F9337" t="s">
        <v>233</v>
      </c>
      <c r="G9337" s="27">
        <v>32926</v>
      </c>
      <c r="H9337">
        <v>26</v>
      </c>
      <c r="I9337" t="s">
        <v>244</v>
      </c>
      <c r="J9337" t="s">
        <v>250</v>
      </c>
      <c r="K9337">
        <v>0</v>
      </c>
      <c r="L9337">
        <v>4</v>
      </c>
      <c r="M9337">
        <v>0</v>
      </c>
      <c r="N9337">
        <v>0</v>
      </c>
      <c r="O9337">
        <v>5</v>
      </c>
      <c r="P9337">
        <v>-1</v>
      </c>
      <c r="Q9337" s="28">
        <v>41614.106249999997</v>
      </c>
      <c r="R9337" s="28">
        <v>41615.069444444445</v>
      </c>
      <c r="S9337" t="s">
        <v>30027</v>
      </c>
      <c r="T9337" s="27">
        <v>41614</v>
      </c>
      <c r="V9337">
        <v>1</v>
      </c>
      <c r="W9337" t="s">
        <v>32</v>
      </c>
      <c r="X9337" t="s">
        <v>364</v>
      </c>
      <c r="Y9337">
        <v>0</v>
      </c>
      <c r="AB9337" t="s">
        <v>237</v>
      </c>
      <c r="AH9337">
        <v>0</v>
      </c>
      <c r="AN9337" t="s">
        <v>238</v>
      </c>
      <c r="AO9337">
        <v>5</v>
      </c>
      <c r="AP9337" t="s">
        <v>246</v>
      </c>
      <c r="AQ9337" s="27">
        <v>41615</v>
      </c>
      <c r="AR9337" t="s">
        <v>240</v>
      </c>
      <c r="AS9337">
        <v>4</v>
      </c>
      <c r="AT9337" t="s">
        <v>239</v>
      </c>
      <c r="AU9337" s="27">
        <v>41615</v>
      </c>
    </row>
    <row r="9338" spans="1:47" x14ac:dyDescent="0.2">
      <c r="A9338">
        <v>9337</v>
      </c>
      <c r="B9338" t="s">
        <v>30028</v>
      </c>
      <c r="C9338" t="s">
        <v>30029</v>
      </c>
      <c r="D9338" t="s">
        <v>30030</v>
      </c>
      <c r="E9338" s="27">
        <v>41677</v>
      </c>
      <c r="F9338" t="s">
        <v>233</v>
      </c>
      <c r="G9338" s="27">
        <v>26183</v>
      </c>
      <c r="H9338">
        <v>44</v>
      </c>
      <c r="I9338" t="s">
        <v>244</v>
      </c>
      <c r="J9338" t="s">
        <v>245</v>
      </c>
      <c r="K9338">
        <v>0</v>
      </c>
      <c r="L9338">
        <v>5</v>
      </c>
      <c r="M9338">
        <v>0</v>
      </c>
      <c r="N9338">
        <v>0</v>
      </c>
      <c r="O9338">
        <v>1</v>
      </c>
      <c r="P9338">
        <v>0</v>
      </c>
      <c r="Q9338" s="28">
        <v>41677.218055555553</v>
      </c>
      <c r="R9338" s="28">
        <v>41679.078472222223</v>
      </c>
      <c r="S9338" t="s">
        <v>30031</v>
      </c>
      <c r="T9338" s="27">
        <v>41677</v>
      </c>
      <c r="V9338">
        <v>0</v>
      </c>
      <c r="W9338" t="s">
        <v>32</v>
      </c>
      <c r="X9338" t="s">
        <v>567</v>
      </c>
      <c r="Y9338">
        <v>0</v>
      </c>
      <c r="AB9338" t="s">
        <v>237</v>
      </c>
      <c r="AH9338">
        <v>0</v>
      </c>
      <c r="AN9338" t="s">
        <v>238</v>
      </c>
      <c r="AO9338">
        <v>2</v>
      </c>
      <c r="AP9338" t="s">
        <v>239</v>
      </c>
      <c r="AQ9338" s="27">
        <v>41677</v>
      </c>
      <c r="AR9338" t="s">
        <v>240</v>
      </c>
      <c r="AS9338">
        <v>5</v>
      </c>
      <c r="AT9338" t="s">
        <v>246</v>
      </c>
      <c r="AU9338" s="27">
        <v>41677</v>
      </c>
    </row>
    <row r="9339" spans="1:47" x14ac:dyDescent="0.2">
      <c r="A9339">
        <v>9338</v>
      </c>
      <c r="B9339" t="s">
        <v>30032</v>
      </c>
      <c r="C9339" t="s">
        <v>30033</v>
      </c>
      <c r="D9339" t="s">
        <v>2666</v>
      </c>
      <c r="E9339" s="27">
        <v>41699</v>
      </c>
      <c r="F9339" t="s">
        <v>294</v>
      </c>
      <c r="G9339" s="27">
        <v>29866</v>
      </c>
      <c r="H9339">
        <v>34</v>
      </c>
      <c r="I9339" t="s">
        <v>244</v>
      </c>
      <c r="J9339" t="s">
        <v>250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-1</v>
      </c>
      <c r="Q9339" s="28">
        <v>41698.296527777777</v>
      </c>
      <c r="R9339" s="28">
        <v>41699.378472222219</v>
      </c>
      <c r="S9339" t="s">
        <v>30034</v>
      </c>
      <c r="T9339" s="27">
        <v>41698</v>
      </c>
      <c r="V9339">
        <v>1</v>
      </c>
      <c r="W9339" t="s">
        <v>36</v>
      </c>
      <c r="X9339" t="s">
        <v>279</v>
      </c>
      <c r="Y9339">
        <v>1</v>
      </c>
      <c r="AA9339" t="s">
        <v>30035</v>
      </c>
      <c r="AB9339" t="s">
        <v>36</v>
      </c>
      <c r="AD9339" s="27">
        <v>41898</v>
      </c>
      <c r="AE9339" t="s">
        <v>1617</v>
      </c>
      <c r="AH9339">
        <v>1</v>
      </c>
      <c r="AJ9339" t="s">
        <v>30035</v>
      </c>
      <c r="AK9339" t="s">
        <v>462</v>
      </c>
      <c r="AL9339" s="27">
        <v>41898</v>
      </c>
      <c r="AM9339" t="s">
        <v>279</v>
      </c>
      <c r="AN9339" t="s">
        <v>238</v>
      </c>
      <c r="AO9339">
        <v>1</v>
      </c>
      <c r="AP9339" t="s">
        <v>239</v>
      </c>
      <c r="AQ9339" s="27">
        <v>41699</v>
      </c>
      <c r="AR9339" t="s">
        <v>240</v>
      </c>
      <c r="AS9339">
        <v>1</v>
      </c>
      <c r="AT9339" t="s">
        <v>239</v>
      </c>
      <c r="AU9339" s="27">
        <v>41699</v>
      </c>
    </row>
    <row r="9340" spans="1:47" x14ac:dyDescent="0.2">
      <c r="A9340">
        <v>9339</v>
      </c>
      <c r="B9340" t="s">
        <v>30036</v>
      </c>
      <c r="C9340" t="s">
        <v>464</v>
      </c>
      <c r="D9340" t="s">
        <v>30037</v>
      </c>
      <c r="E9340" s="27">
        <v>41275</v>
      </c>
      <c r="F9340" t="s">
        <v>233</v>
      </c>
      <c r="G9340" s="27">
        <v>31710</v>
      </c>
      <c r="H9340">
        <v>29</v>
      </c>
      <c r="I9340" t="s">
        <v>244</v>
      </c>
      <c r="J9340" t="s">
        <v>245</v>
      </c>
      <c r="K9340">
        <v>0</v>
      </c>
      <c r="L9340">
        <v>2</v>
      </c>
      <c r="M9340">
        <v>0</v>
      </c>
      <c r="N9340">
        <v>0</v>
      </c>
      <c r="O9340">
        <v>1</v>
      </c>
      <c r="P9340">
        <v>3</v>
      </c>
      <c r="Q9340" s="28">
        <v>41278.203472222223</v>
      </c>
      <c r="R9340" s="28">
        <v>41279.1875</v>
      </c>
      <c r="S9340" t="s">
        <v>30038</v>
      </c>
      <c r="T9340" s="27">
        <v>41274</v>
      </c>
      <c r="V9340">
        <v>1</v>
      </c>
      <c r="W9340" t="s">
        <v>32</v>
      </c>
      <c r="X9340" t="s">
        <v>359</v>
      </c>
      <c r="Y9340">
        <v>1</v>
      </c>
      <c r="AA9340" t="s">
        <v>30039</v>
      </c>
      <c r="AB9340" t="s">
        <v>36</v>
      </c>
      <c r="AC9340">
        <v>1</v>
      </c>
      <c r="AD9340" s="27">
        <v>41277</v>
      </c>
      <c r="AE9340" t="s">
        <v>724</v>
      </c>
      <c r="AF9340" s="27">
        <v>41278</v>
      </c>
      <c r="AG9340" s="27">
        <v>41279</v>
      </c>
      <c r="AH9340">
        <v>0</v>
      </c>
      <c r="AN9340" t="s">
        <v>238</v>
      </c>
      <c r="AO9340">
        <v>2</v>
      </c>
      <c r="AP9340" t="s">
        <v>239</v>
      </c>
      <c r="AQ9340" s="27">
        <v>41275</v>
      </c>
      <c r="AR9340" t="s">
        <v>240</v>
      </c>
      <c r="AS9340">
        <v>2</v>
      </c>
      <c r="AT9340" t="s">
        <v>239</v>
      </c>
      <c r="AU9340" s="27">
        <v>41275</v>
      </c>
    </row>
    <row r="9341" spans="1:47" x14ac:dyDescent="0.2">
      <c r="A9341">
        <v>9340</v>
      </c>
      <c r="B9341" t="s">
        <v>30040</v>
      </c>
      <c r="C9341" t="s">
        <v>1197</v>
      </c>
      <c r="D9341" t="s">
        <v>30041</v>
      </c>
      <c r="E9341" s="27">
        <v>41852</v>
      </c>
      <c r="F9341" t="s">
        <v>294</v>
      </c>
      <c r="G9341" s="27">
        <v>34068</v>
      </c>
      <c r="H9341">
        <v>23</v>
      </c>
      <c r="I9341" t="s">
        <v>259</v>
      </c>
      <c r="J9341" t="s">
        <v>250</v>
      </c>
      <c r="K9341">
        <v>0</v>
      </c>
      <c r="L9341">
        <v>5</v>
      </c>
      <c r="M9341">
        <v>0</v>
      </c>
      <c r="N9341">
        <v>0</v>
      </c>
      <c r="O9341">
        <v>1</v>
      </c>
      <c r="P9341">
        <v>-17</v>
      </c>
      <c r="Q9341" s="28">
        <v>41835.195138888892</v>
      </c>
      <c r="R9341" s="28">
        <v>41852.411111111112</v>
      </c>
      <c r="S9341" t="s">
        <v>30042</v>
      </c>
      <c r="U9341" s="27">
        <v>41835</v>
      </c>
      <c r="V9341">
        <v>17</v>
      </c>
      <c r="W9341" t="s">
        <v>32</v>
      </c>
      <c r="X9341" t="s">
        <v>274</v>
      </c>
      <c r="Y9341">
        <v>0</v>
      </c>
      <c r="AB9341" t="s">
        <v>237</v>
      </c>
      <c r="AH9341">
        <v>0</v>
      </c>
      <c r="AN9341" t="s">
        <v>238</v>
      </c>
      <c r="AO9341">
        <v>5</v>
      </c>
      <c r="AP9341" t="s">
        <v>246</v>
      </c>
      <c r="AQ9341" s="27">
        <v>41852</v>
      </c>
      <c r="AR9341" t="s">
        <v>240</v>
      </c>
      <c r="AS9341">
        <v>5</v>
      </c>
      <c r="AT9341" t="s">
        <v>246</v>
      </c>
      <c r="AU9341" s="27">
        <v>41852</v>
      </c>
    </row>
    <row r="9342" spans="1:47" x14ac:dyDescent="0.2">
      <c r="A9342">
        <v>9341</v>
      </c>
      <c r="B9342" t="s">
        <v>30043</v>
      </c>
      <c r="C9342" t="s">
        <v>484</v>
      </c>
      <c r="D9342" t="s">
        <v>30044</v>
      </c>
      <c r="E9342" s="27">
        <v>41677</v>
      </c>
      <c r="F9342" t="s">
        <v>233</v>
      </c>
      <c r="G9342" s="27">
        <v>34858</v>
      </c>
      <c r="H9342">
        <v>20</v>
      </c>
      <c r="I9342" t="s">
        <v>259</v>
      </c>
      <c r="J9342" t="s">
        <v>353</v>
      </c>
      <c r="K9342">
        <v>0</v>
      </c>
      <c r="L9342">
        <v>10</v>
      </c>
      <c r="M9342">
        <v>0</v>
      </c>
      <c r="N9342">
        <v>0</v>
      </c>
      <c r="O9342">
        <v>1</v>
      </c>
      <c r="P9342">
        <v>34</v>
      </c>
      <c r="Q9342" s="28">
        <v>41711.339583333334</v>
      </c>
      <c r="R9342" s="28">
        <v>41712.156944444447</v>
      </c>
      <c r="S9342" t="s">
        <v>30045</v>
      </c>
      <c r="U9342" s="27">
        <v>41569</v>
      </c>
      <c r="V9342">
        <v>108</v>
      </c>
      <c r="W9342" t="s">
        <v>32</v>
      </c>
      <c r="X9342" t="s">
        <v>274</v>
      </c>
      <c r="Y9342">
        <v>1</v>
      </c>
      <c r="AA9342" t="s">
        <v>30046</v>
      </c>
      <c r="AB9342" t="s">
        <v>36</v>
      </c>
      <c r="AC9342">
        <v>0</v>
      </c>
      <c r="AD9342" s="27">
        <v>41711</v>
      </c>
      <c r="AE9342" t="s">
        <v>392</v>
      </c>
      <c r="AF9342" s="27">
        <v>41711</v>
      </c>
      <c r="AG9342" s="27">
        <v>41712</v>
      </c>
      <c r="AH9342">
        <v>0</v>
      </c>
      <c r="AN9342" t="s">
        <v>238</v>
      </c>
      <c r="AO9342">
        <v>8</v>
      </c>
      <c r="AP9342" t="s">
        <v>269</v>
      </c>
      <c r="AQ9342" s="27">
        <v>41677</v>
      </c>
      <c r="AR9342" t="s">
        <v>240</v>
      </c>
      <c r="AS9342">
        <v>10</v>
      </c>
      <c r="AT9342" t="s">
        <v>269</v>
      </c>
      <c r="AU9342" s="27">
        <v>41677</v>
      </c>
    </row>
    <row r="9343" spans="1:47" x14ac:dyDescent="0.2">
      <c r="A9343">
        <v>9342</v>
      </c>
      <c r="B9343" t="s">
        <v>30047</v>
      </c>
      <c r="C9343" t="s">
        <v>13263</v>
      </c>
      <c r="D9343" t="s">
        <v>741</v>
      </c>
      <c r="E9343" s="27">
        <v>41978</v>
      </c>
      <c r="F9343" t="s">
        <v>233</v>
      </c>
      <c r="G9343" s="27">
        <v>35069</v>
      </c>
      <c r="H9343">
        <v>20</v>
      </c>
      <c r="I9343" t="s">
        <v>259</v>
      </c>
      <c r="J9343" t="s">
        <v>245</v>
      </c>
      <c r="K9343">
        <v>0</v>
      </c>
      <c r="L9343">
        <v>4</v>
      </c>
      <c r="M9343">
        <v>0</v>
      </c>
      <c r="N9343">
        <v>1</v>
      </c>
      <c r="O9343">
        <v>0</v>
      </c>
      <c r="P9343">
        <v>-1</v>
      </c>
      <c r="Q9343" s="28">
        <v>41977.169444444444</v>
      </c>
      <c r="R9343" s="28">
        <v>41978.374305555553</v>
      </c>
      <c r="S9343" t="s">
        <v>30048</v>
      </c>
      <c r="T9343" s="27">
        <v>41977</v>
      </c>
      <c r="V9343">
        <v>1</v>
      </c>
      <c r="W9343" t="s">
        <v>36</v>
      </c>
      <c r="X9343" t="s">
        <v>279</v>
      </c>
      <c r="Y9343">
        <v>0</v>
      </c>
      <c r="AB9343" t="s">
        <v>237</v>
      </c>
      <c r="AH9343">
        <v>0</v>
      </c>
      <c r="AN9343" t="s">
        <v>238</v>
      </c>
      <c r="AO9343">
        <v>6</v>
      </c>
      <c r="AP9343" t="s">
        <v>246</v>
      </c>
      <c r="AQ9343" s="27">
        <v>41978</v>
      </c>
      <c r="AR9343" t="s">
        <v>240</v>
      </c>
      <c r="AS9343">
        <v>4</v>
      </c>
      <c r="AT9343" t="s">
        <v>239</v>
      </c>
      <c r="AU9343" s="27">
        <v>41978</v>
      </c>
    </row>
    <row r="9344" spans="1:47" x14ac:dyDescent="0.2">
      <c r="A9344">
        <v>9343</v>
      </c>
      <c r="B9344" t="s">
        <v>30049</v>
      </c>
      <c r="C9344" t="s">
        <v>30050</v>
      </c>
      <c r="D9344" t="s">
        <v>30051</v>
      </c>
      <c r="E9344" s="27">
        <v>41314</v>
      </c>
      <c r="F9344" t="s">
        <v>233</v>
      </c>
      <c r="G9344" s="27">
        <v>31603</v>
      </c>
      <c r="H9344">
        <v>29</v>
      </c>
      <c r="I9344" t="s">
        <v>244</v>
      </c>
      <c r="J9344" t="s">
        <v>250</v>
      </c>
      <c r="K9344">
        <v>0</v>
      </c>
      <c r="L9344">
        <v>9</v>
      </c>
      <c r="M9344">
        <v>0</v>
      </c>
      <c r="N9344">
        <v>0</v>
      </c>
      <c r="O9344">
        <v>8</v>
      </c>
      <c r="P9344">
        <v>-1</v>
      </c>
      <c r="Q9344" s="28">
        <v>41313.293749999997</v>
      </c>
      <c r="R9344" s="28">
        <v>41318.398611111108</v>
      </c>
      <c r="S9344" t="s">
        <v>30052</v>
      </c>
      <c r="T9344" s="27">
        <v>41249</v>
      </c>
      <c r="V9344">
        <v>65</v>
      </c>
      <c r="W9344" t="s">
        <v>36</v>
      </c>
      <c r="X9344" t="s">
        <v>422</v>
      </c>
      <c r="Y9344">
        <v>0</v>
      </c>
      <c r="AB9344" t="s">
        <v>237</v>
      </c>
      <c r="AH9344">
        <v>0</v>
      </c>
      <c r="AN9344" t="s">
        <v>238</v>
      </c>
      <c r="AO9344">
        <v>4</v>
      </c>
      <c r="AP9344" t="s">
        <v>239</v>
      </c>
      <c r="AQ9344" s="27">
        <v>41314</v>
      </c>
      <c r="AR9344" t="s">
        <v>240</v>
      </c>
      <c r="AS9344">
        <v>9</v>
      </c>
      <c r="AT9344" t="s">
        <v>269</v>
      </c>
      <c r="AU9344" s="27">
        <v>41314</v>
      </c>
    </row>
    <row r="9345" spans="1:47" x14ac:dyDescent="0.2">
      <c r="A9345">
        <v>9344</v>
      </c>
      <c r="B9345" t="s">
        <v>30053</v>
      </c>
      <c r="C9345" t="s">
        <v>30054</v>
      </c>
      <c r="D9345" t="s">
        <v>23149</v>
      </c>
      <c r="E9345" s="27">
        <v>41529</v>
      </c>
      <c r="F9345" t="s">
        <v>233</v>
      </c>
      <c r="G9345" s="27">
        <v>24820</v>
      </c>
      <c r="H9345">
        <v>48</v>
      </c>
      <c r="I9345" t="s">
        <v>234</v>
      </c>
      <c r="J9345" t="s">
        <v>250</v>
      </c>
      <c r="K9345">
        <v>0</v>
      </c>
      <c r="L9345">
        <v>4</v>
      </c>
      <c r="M9345">
        <v>0</v>
      </c>
      <c r="N9345">
        <v>0</v>
      </c>
      <c r="O9345">
        <v>5</v>
      </c>
      <c r="P9345">
        <v>-1</v>
      </c>
      <c r="Q9345" s="28">
        <v>41528.450694444444</v>
      </c>
      <c r="R9345" s="28">
        <v>41529.353472222225</v>
      </c>
      <c r="S9345" t="s">
        <v>30055</v>
      </c>
      <c r="T9345" s="27">
        <v>41528</v>
      </c>
      <c r="V9345">
        <v>1</v>
      </c>
      <c r="W9345" t="s">
        <v>32</v>
      </c>
      <c r="X9345" t="s">
        <v>261</v>
      </c>
      <c r="Y9345">
        <v>1</v>
      </c>
      <c r="AA9345" t="s">
        <v>30056</v>
      </c>
      <c r="AB9345" t="s">
        <v>36</v>
      </c>
      <c r="AC9345">
        <v>0</v>
      </c>
      <c r="AD9345" s="27">
        <v>41551</v>
      </c>
      <c r="AE9345" t="s">
        <v>23905</v>
      </c>
      <c r="AF9345" s="27">
        <v>41551</v>
      </c>
      <c r="AG9345" s="27">
        <v>41643</v>
      </c>
      <c r="AH9345">
        <v>0</v>
      </c>
      <c r="AN9345" t="s">
        <v>238</v>
      </c>
      <c r="AO9345">
        <v>3</v>
      </c>
      <c r="AP9345" t="s">
        <v>239</v>
      </c>
      <c r="AQ9345" s="27">
        <v>41529</v>
      </c>
      <c r="AR9345" t="s">
        <v>240</v>
      </c>
      <c r="AS9345">
        <v>4</v>
      </c>
      <c r="AT9345" t="s">
        <v>239</v>
      </c>
      <c r="AU9345" s="27">
        <v>41529</v>
      </c>
    </row>
    <row r="9346" spans="1:47" x14ac:dyDescent="0.2">
      <c r="A9346">
        <v>9345</v>
      </c>
      <c r="B9346" t="s">
        <v>30057</v>
      </c>
      <c r="C9346" t="s">
        <v>414</v>
      </c>
      <c r="D9346" t="s">
        <v>30058</v>
      </c>
      <c r="E9346" s="27">
        <v>41568</v>
      </c>
      <c r="F9346" t="s">
        <v>233</v>
      </c>
      <c r="G9346" s="27">
        <v>14353</v>
      </c>
      <c r="H9346">
        <v>77</v>
      </c>
      <c r="I9346" t="s">
        <v>234</v>
      </c>
      <c r="J9346" t="s">
        <v>245</v>
      </c>
      <c r="K9346">
        <v>0</v>
      </c>
      <c r="L9346">
        <v>1</v>
      </c>
      <c r="M9346">
        <v>0</v>
      </c>
      <c r="N9346">
        <v>0</v>
      </c>
      <c r="O9346">
        <v>0</v>
      </c>
      <c r="W9346" t="s">
        <v>237</v>
      </c>
      <c r="Y9346">
        <v>-1</v>
      </c>
      <c r="AB9346" t="s">
        <v>237</v>
      </c>
      <c r="AH9346">
        <v>0</v>
      </c>
      <c r="AN9346" t="s">
        <v>238</v>
      </c>
      <c r="AO9346">
        <v>1</v>
      </c>
      <c r="AP9346" t="s">
        <v>239</v>
      </c>
      <c r="AQ9346" s="27">
        <v>41568</v>
      </c>
      <c r="AR9346" t="s">
        <v>240</v>
      </c>
      <c r="AS9346">
        <v>1</v>
      </c>
      <c r="AT9346" t="s">
        <v>239</v>
      </c>
      <c r="AU9346" s="27">
        <v>41568</v>
      </c>
    </row>
    <row r="9347" spans="1:47" x14ac:dyDescent="0.2">
      <c r="A9347">
        <v>9346</v>
      </c>
      <c r="B9347" t="s">
        <v>30059</v>
      </c>
      <c r="C9347" t="s">
        <v>28825</v>
      </c>
      <c r="D9347" t="s">
        <v>381</v>
      </c>
      <c r="E9347" s="27">
        <v>41579</v>
      </c>
      <c r="F9347" t="s">
        <v>294</v>
      </c>
      <c r="G9347" s="27">
        <v>30869</v>
      </c>
      <c r="H9347">
        <v>31</v>
      </c>
      <c r="I9347" t="s">
        <v>244</v>
      </c>
      <c r="J9347" t="s">
        <v>250</v>
      </c>
      <c r="K9347">
        <v>0</v>
      </c>
      <c r="L9347">
        <v>6</v>
      </c>
      <c r="M9347">
        <v>0</v>
      </c>
      <c r="N9347">
        <v>0</v>
      </c>
      <c r="O9347">
        <v>0</v>
      </c>
      <c r="P9347">
        <v>-5</v>
      </c>
      <c r="Q9347" s="28">
        <v>41574.255555555559</v>
      </c>
      <c r="R9347" s="28">
        <v>41578.394444444442</v>
      </c>
      <c r="S9347" t="s">
        <v>30060</v>
      </c>
      <c r="T9347" s="27">
        <v>41574</v>
      </c>
      <c r="V9347">
        <v>5</v>
      </c>
      <c r="W9347" t="s">
        <v>36</v>
      </c>
      <c r="X9347" t="s">
        <v>1582</v>
      </c>
      <c r="Y9347">
        <v>0</v>
      </c>
      <c r="AB9347" t="s">
        <v>237</v>
      </c>
      <c r="AH9347">
        <v>0</v>
      </c>
      <c r="AN9347" t="s">
        <v>238</v>
      </c>
      <c r="AO9347">
        <v>4</v>
      </c>
      <c r="AP9347" t="s">
        <v>239</v>
      </c>
      <c r="AQ9347" s="27">
        <v>41579</v>
      </c>
      <c r="AR9347" t="s">
        <v>240</v>
      </c>
      <c r="AS9347">
        <v>6</v>
      </c>
      <c r="AT9347" t="s">
        <v>246</v>
      </c>
      <c r="AU9347" s="27">
        <v>41579</v>
      </c>
    </row>
    <row r="9348" spans="1:47" x14ac:dyDescent="0.2">
      <c r="A9348">
        <v>9347</v>
      </c>
      <c r="B9348" t="s">
        <v>30061</v>
      </c>
      <c r="C9348" t="s">
        <v>30062</v>
      </c>
      <c r="D9348" t="s">
        <v>2261</v>
      </c>
      <c r="E9348" s="27">
        <v>41908</v>
      </c>
      <c r="F9348" t="s">
        <v>233</v>
      </c>
      <c r="G9348" s="27">
        <v>29943</v>
      </c>
      <c r="H9348">
        <v>34</v>
      </c>
      <c r="I9348" t="s">
        <v>244</v>
      </c>
      <c r="J9348" t="s">
        <v>250</v>
      </c>
      <c r="K9348">
        <v>0</v>
      </c>
      <c r="L9348">
        <v>3</v>
      </c>
      <c r="M9348">
        <v>0</v>
      </c>
      <c r="N9348">
        <v>0</v>
      </c>
      <c r="O9348">
        <v>0</v>
      </c>
      <c r="W9348" t="s">
        <v>237</v>
      </c>
      <c r="Y9348">
        <v>-1</v>
      </c>
      <c r="AB9348" t="s">
        <v>237</v>
      </c>
      <c r="AH9348">
        <v>0</v>
      </c>
      <c r="AN9348" t="s">
        <v>238</v>
      </c>
      <c r="AO9348">
        <v>2</v>
      </c>
      <c r="AP9348" t="s">
        <v>239</v>
      </c>
      <c r="AQ9348" s="27">
        <v>41908</v>
      </c>
      <c r="AR9348" t="s">
        <v>240</v>
      </c>
      <c r="AS9348">
        <v>3</v>
      </c>
      <c r="AT9348" t="s">
        <v>239</v>
      </c>
      <c r="AU9348" s="27">
        <v>41908</v>
      </c>
    </row>
    <row r="9349" spans="1:47" x14ac:dyDescent="0.2">
      <c r="A9349">
        <v>9348</v>
      </c>
      <c r="B9349" t="s">
        <v>30063</v>
      </c>
      <c r="C9349" t="s">
        <v>6475</v>
      </c>
      <c r="D9349" t="s">
        <v>6828</v>
      </c>
      <c r="E9349" s="27">
        <v>41673</v>
      </c>
      <c r="F9349" t="s">
        <v>233</v>
      </c>
      <c r="G9349" s="27">
        <v>34475</v>
      </c>
      <c r="H9349">
        <v>21</v>
      </c>
      <c r="I9349" t="s">
        <v>259</v>
      </c>
      <c r="J9349" t="s">
        <v>245</v>
      </c>
      <c r="K9349">
        <v>0</v>
      </c>
      <c r="L9349">
        <v>6</v>
      </c>
      <c r="M9349">
        <v>0</v>
      </c>
      <c r="N9349">
        <v>0</v>
      </c>
      <c r="O9349">
        <v>2</v>
      </c>
      <c r="P9349">
        <v>-10</v>
      </c>
      <c r="Q9349" s="28">
        <v>41663.447916666664</v>
      </c>
      <c r="R9349" s="28">
        <v>41664.090277777781</v>
      </c>
      <c r="S9349" t="s">
        <v>30064</v>
      </c>
      <c r="U9349" s="27">
        <v>41663</v>
      </c>
      <c r="V9349">
        <v>10</v>
      </c>
      <c r="W9349" t="s">
        <v>32</v>
      </c>
      <c r="X9349" t="s">
        <v>274</v>
      </c>
      <c r="Y9349">
        <v>0</v>
      </c>
      <c r="AB9349" t="s">
        <v>237</v>
      </c>
      <c r="AH9349">
        <v>0</v>
      </c>
      <c r="AN9349" t="s">
        <v>238</v>
      </c>
      <c r="AO9349">
        <v>5</v>
      </c>
      <c r="AP9349" t="s">
        <v>246</v>
      </c>
      <c r="AQ9349" s="27">
        <v>41673</v>
      </c>
      <c r="AR9349" t="s">
        <v>240</v>
      </c>
      <c r="AS9349">
        <v>6</v>
      </c>
      <c r="AT9349" t="s">
        <v>246</v>
      </c>
      <c r="AU9349" s="27">
        <v>41673</v>
      </c>
    </row>
    <row r="9350" spans="1:47" x14ac:dyDescent="0.2">
      <c r="A9350">
        <v>9349</v>
      </c>
      <c r="B9350" t="s">
        <v>30065</v>
      </c>
      <c r="C9350" t="s">
        <v>2141</v>
      </c>
      <c r="D9350" t="s">
        <v>30066</v>
      </c>
      <c r="E9350" s="27">
        <v>41408</v>
      </c>
      <c r="F9350" t="s">
        <v>233</v>
      </c>
      <c r="G9350" s="27">
        <v>32091</v>
      </c>
      <c r="H9350">
        <v>28</v>
      </c>
      <c r="I9350" t="s">
        <v>244</v>
      </c>
      <c r="J9350" t="s">
        <v>353</v>
      </c>
      <c r="K9350">
        <v>0</v>
      </c>
      <c r="L9350">
        <v>5</v>
      </c>
      <c r="M9350">
        <v>0</v>
      </c>
      <c r="N9350">
        <v>0</v>
      </c>
      <c r="O9350">
        <v>5</v>
      </c>
      <c r="P9350">
        <v>0</v>
      </c>
      <c r="Q9350" s="28">
        <v>41408.163194444445</v>
      </c>
      <c r="R9350" s="28">
        <v>41454.144444444442</v>
      </c>
      <c r="S9350" t="s">
        <v>30067</v>
      </c>
      <c r="T9350" s="27">
        <v>41408</v>
      </c>
      <c r="V9350">
        <v>0</v>
      </c>
      <c r="W9350" t="s">
        <v>32</v>
      </c>
      <c r="X9350" t="s">
        <v>4479</v>
      </c>
      <c r="Y9350">
        <v>0</v>
      </c>
      <c r="AB9350" t="s">
        <v>237</v>
      </c>
      <c r="AH9350">
        <v>0</v>
      </c>
      <c r="AN9350" t="s">
        <v>238</v>
      </c>
      <c r="AO9350">
        <v>4</v>
      </c>
      <c r="AP9350" t="s">
        <v>239</v>
      </c>
      <c r="AQ9350" s="27">
        <v>41408</v>
      </c>
      <c r="AR9350" t="s">
        <v>240</v>
      </c>
      <c r="AS9350">
        <v>5</v>
      </c>
      <c r="AT9350" t="s">
        <v>246</v>
      </c>
      <c r="AU9350" s="27">
        <v>41408</v>
      </c>
    </row>
    <row r="9351" spans="1:47" x14ac:dyDescent="0.2">
      <c r="A9351">
        <v>9350</v>
      </c>
      <c r="B9351" t="s">
        <v>30068</v>
      </c>
      <c r="C9351" t="s">
        <v>990</v>
      </c>
      <c r="D9351" t="s">
        <v>30069</v>
      </c>
      <c r="E9351" s="27">
        <v>41365</v>
      </c>
      <c r="F9351" t="s">
        <v>233</v>
      </c>
      <c r="G9351" s="27">
        <v>29765</v>
      </c>
      <c r="H9351">
        <v>34</v>
      </c>
      <c r="I9351" t="s">
        <v>244</v>
      </c>
      <c r="J9351" t="s">
        <v>245</v>
      </c>
      <c r="K9351">
        <v>0</v>
      </c>
      <c r="L9351">
        <v>5</v>
      </c>
      <c r="M9351">
        <v>0</v>
      </c>
      <c r="N9351">
        <v>0</v>
      </c>
      <c r="O9351">
        <v>4</v>
      </c>
      <c r="P9351">
        <v>-1</v>
      </c>
      <c r="Q9351" s="28">
        <v>41364.329861111109</v>
      </c>
      <c r="R9351" s="28">
        <v>41365.164583333331</v>
      </c>
      <c r="S9351" t="s">
        <v>30070</v>
      </c>
      <c r="T9351" s="27">
        <v>41364</v>
      </c>
      <c r="V9351">
        <v>1</v>
      </c>
      <c r="W9351" t="s">
        <v>32</v>
      </c>
      <c r="X9351" t="s">
        <v>364</v>
      </c>
      <c r="Y9351">
        <v>0</v>
      </c>
      <c r="AB9351" t="s">
        <v>237</v>
      </c>
      <c r="AH9351">
        <v>0</v>
      </c>
      <c r="AN9351" t="s">
        <v>238</v>
      </c>
      <c r="AO9351">
        <v>6</v>
      </c>
      <c r="AP9351" t="s">
        <v>246</v>
      </c>
      <c r="AQ9351" s="27">
        <v>41365</v>
      </c>
      <c r="AR9351" t="s">
        <v>240</v>
      </c>
      <c r="AS9351">
        <v>5</v>
      </c>
      <c r="AT9351" t="s">
        <v>246</v>
      </c>
      <c r="AU9351" s="27">
        <v>41365</v>
      </c>
    </row>
    <row r="9352" spans="1:47" x14ac:dyDescent="0.2">
      <c r="A9352">
        <v>9351</v>
      </c>
      <c r="B9352" t="s">
        <v>30071</v>
      </c>
      <c r="C9352" t="s">
        <v>2276</v>
      </c>
      <c r="D9352" t="s">
        <v>4491</v>
      </c>
      <c r="E9352" s="27">
        <v>41361</v>
      </c>
      <c r="F9352" t="s">
        <v>233</v>
      </c>
      <c r="G9352" s="27">
        <v>22406</v>
      </c>
      <c r="H9352">
        <v>54</v>
      </c>
      <c r="I9352" t="s">
        <v>234</v>
      </c>
      <c r="J9352" t="s">
        <v>250</v>
      </c>
      <c r="K9352">
        <v>0</v>
      </c>
      <c r="L9352">
        <v>6</v>
      </c>
      <c r="M9352">
        <v>0</v>
      </c>
      <c r="N9352">
        <v>0</v>
      </c>
      <c r="O9352">
        <v>21</v>
      </c>
      <c r="P9352">
        <v>-1</v>
      </c>
      <c r="Q9352" s="28">
        <v>41360.399305555555</v>
      </c>
      <c r="R9352" s="28">
        <v>41361.34375</v>
      </c>
      <c r="S9352" t="s">
        <v>30072</v>
      </c>
      <c r="T9352" s="27">
        <v>41360</v>
      </c>
      <c r="V9352">
        <v>1</v>
      </c>
      <c r="W9352" t="s">
        <v>32</v>
      </c>
      <c r="X9352" t="s">
        <v>261</v>
      </c>
      <c r="Y9352">
        <v>0</v>
      </c>
      <c r="AB9352" t="s">
        <v>237</v>
      </c>
      <c r="AH9352">
        <v>0</v>
      </c>
      <c r="AN9352" t="s">
        <v>238</v>
      </c>
      <c r="AO9352">
        <v>1</v>
      </c>
      <c r="AP9352" t="s">
        <v>239</v>
      </c>
      <c r="AQ9352" s="27">
        <v>41361</v>
      </c>
      <c r="AR9352" t="s">
        <v>240</v>
      </c>
      <c r="AS9352">
        <v>6</v>
      </c>
      <c r="AT9352" t="s">
        <v>246</v>
      </c>
      <c r="AU9352" s="27">
        <v>41361</v>
      </c>
    </row>
    <row r="9353" spans="1:47" x14ac:dyDescent="0.2">
      <c r="A9353">
        <v>9352</v>
      </c>
      <c r="B9353" t="s">
        <v>30073</v>
      </c>
      <c r="C9353" t="s">
        <v>8656</v>
      </c>
      <c r="D9353" t="s">
        <v>25506</v>
      </c>
      <c r="E9353" s="27">
        <v>41493</v>
      </c>
      <c r="F9353" t="s">
        <v>233</v>
      </c>
      <c r="G9353" s="27">
        <v>34863</v>
      </c>
      <c r="H9353">
        <v>20</v>
      </c>
      <c r="I9353" t="s">
        <v>259</v>
      </c>
      <c r="J9353" t="s">
        <v>245</v>
      </c>
      <c r="K9353">
        <v>0</v>
      </c>
      <c r="L9353">
        <v>10</v>
      </c>
      <c r="M9353">
        <v>4</v>
      </c>
      <c r="N9353">
        <v>0</v>
      </c>
      <c r="O9353">
        <v>4</v>
      </c>
      <c r="P9353">
        <v>-1</v>
      </c>
      <c r="Q9353" s="28">
        <v>41492.45208333333</v>
      </c>
      <c r="R9353" s="28">
        <v>41493.359027777777</v>
      </c>
      <c r="S9353" t="s">
        <v>30074</v>
      </c>
      <c r="T9353" s="27">
        <v>41492</v>
      </c>
      <c r="V9353">
        <v>1</v>
      </c>
      <c r="W9353" t="s">
        <v>32</v>
      </c>
      <c r="X9353" t="s">
        <v>343</v>
      </c>
      <c r="Y9353">
        <v>0</v>
      </c>
      <c r="AB9353" t="s">
        <v>237</v>
      </c>
      <c r="AH9353">
        <v>0</v>
      </c>
      <c r="AN9353" t="s">
        <v>238</v>
      </c>
      <c r="AO9353">
        <v>10</v>
      </c>
      <c r="AP9353" t="s">
        <v>269</v>
      </c>
      <c r="AQ9353" s="27">
        <v>41493</v>
      </c>
      <c r="AR9353" t="s">
        <v>240</v>
      </c>
      <c r="AS9353">
        <v>10</v>
      </c>
      <c r="AT9353" t="s">
        <v>269</v>
      </c>
      <c r="AU9353" s="27">
        <v>41493</v>
      </c>
    </row>
    <row r="9354" spans="1:47" x14ac:dyDescent="0.2">
      <c r="A9354">
        <v>9353</v>
      </c>
      <c r="B9354" t="s">
        <v>30075</v>
      </c>
      <c r="C9354" t="s">
        <v>793</v>
      </c>
      <c r="D9354" t="s">
        <v>2076</v>
      </c>
      <c r="E9354" s="27">
        <v>41824</v>
      </c>
      <c r="F9354" t="s">
        <v>233</v>
      </c>
      <c r="G9354" s="27">
        <v>30897</v>
      </c>
      <c r="H9354">
        <v>31</v>
      </c>
      <c r="I9354" t="s">
        <v>244</v>
      </c>
      <c r="J9354" t="s">
        <v>245</v>
      </c>
      <c r="K9354">
        <v>0</v>
      </c>
      <c r="L9354">
        <v>3</v>
      </c>
      <c r="M9354">
        <v>0</v>
      </c>
      <c r="N9354">
        <v>0</v>
      </c>
      <c r="O9354">
        <v>1</v>
      </c>
      <c r="P9354">
        <v>-1</v>
      </c>
      <c r="Q9354" s="28">
        <v>41823.417361111111</v>
      </c>
      <c r="R9354" s="28">
        <v>41859.438888888886</v>
      </c>
      <c r="S9354" t="s">
        <v>30076</v>
      </c>
      <c r="T9354" s="27">
        <v>41823</v>
      </c>
      <c r="V9354">
        <v>1</v>
      </c>
      <c r="W9354" t="s">
        <v>32</v>
      </c>
      <c r="X9354" t="s">
        <v>2518</v>
      </c>
      <c r="Y9354">
        <v>1</v>
      </c>
      <c r="AA9354" t="s">
        <v>30077</v>
      </c>
      <c r="AB9354" t="s">
        <v>32</v>
      </c>
      <c r="AD9354" s="27">
        <v>41828</v>
      </c>
      <c r="AE9354" t="s">
        <v>720</v>
      </c>
      <c r="AH9354">
        <v>1</v>
      </c>
      <c r="AJ9354" t="s">
        <v>30078</v>
      </c>
      <c r="AK9354" t="s">
        <v>255</v>
      </c>
      <c r="AL9354" s="27">
        <v>41944</v>
      </c>
      <c r="AM9354" t="s">
        <v>2518</v>
      </c>
      <c r="AN9354" t="s">
        <v>238</v>
      </c>
      <c r="AO9354">
        <v>3</v>
      </c>
      <c r="AP9354" t="s">
        <v>239</v>
      </c>
      <c r="AQ9354" s="27">
        <v>41824</v>
      </c>
      <c r="AR9354" t="s">
        <v>240</v>
      </c>
      <c r="AS9354">
        <v>3</v>
      </c>
      <c r="AT9354" t="s">
        <v>239</v>
      </c>
      <c r="AU9354" s="27">
        <v>41824</v>
      </c>
    </row>
    <row r="9355" spans="1:47" x14ac:dyDescent="0.2">
      <c r="A9355">
        <v>9354</v>
      </c>
      <c r="B9355" t="s">
        <v>30079</v>
      </c>
      <c r="C9355" t="s">
        <v>27962</v>
      </c>
      <c r="D9355" t="s">
        <v>30080</v>
      </c>
      <c r="E9355" s="27">
        <v>41561</v>
      </c>
      <c r="F9355" t="s">
        <v>233</v>
      </c>
      <c r="G9355" s="27">
        <v>34199</v>
      </c>
      <c r="H9355">
        <v>22</v>
      </c>
      <c r="I9355" t="s">
        <v>259</v>
      </c>
      <c r="J9355" t="s">
        <v>245</v>
      </c>
      <c r="K9355">
        <v>0</v>
      </c>
      <c r="L9355">
        <v>4</v>
      </c>
      <c r="M9355">
        <v>0</v>
      </c>
      <c r="N9355">
        <v>0</v>
      </c>
      <c r="O9355">
        <v>0</v>
      </c>
      <c r="P9355">
        <v>0</v>
      </c>
      <c r="Q9355" s="28">
        <v>41561.199305555558</v>
      </c>
      <c r="R9355" s="28">
        <v>41562.175694444442</v>
      </c>
      <c r="S9355" t="s">
        <v>30081</v>
      </c>
      <c r="T9355" s="27">
        <v>41561</v>
      </c>
      <c r="V9355">
        <v>0</v>
      </c>
      <c r="W9355" t="s">
        <v>36</v>
      </c>
      <c r="X9355" t="s">
        <v>2882</v>
      </c>
      <c r="Y9355">
        <v>0</v>
      </c>
      <c r="AB9355" t="s">
        <v>237</v>
      </c>
      <c r="AH9355">
        <v>0</v>
      </c>
      <c r="AN9355" t="s">
        <v>238</v>
      </c>
      <c r="AO9355">
        <v>5</v>
      </c>
      <c r="AP9355" t="s">
        <v>246</v>
      </c>
      <c r="AQ9355" s="27">
        <v>41561</v>
      </c>
      <c r="AR9355" t="s">
        <v>240</v>
      </c>
      <c r="AS9355">
        <v>4</v>
      </c>
      <c r="AT9355" t="s">
        <v>239</v>
      </c>
      <c r="AU9355" s="27">
        <v>41561</v>
      </c>
    </row>
    <row r="9356" spans="1:47" x14ac:dyDescent="0.2">
      <c r="A9356">
        <v>9355</v>
      </c>
      <c r="B9356" t="s">
        <v>30082</v>
      </c>
      <c r="C9356" t="s">
        <v>231</v>
      </c>
      <c r="D9356" t="s">
        <v>1198</v>
      </c>
      <c r="E9356" s="27">
        <v>41377</v>
      </c>
      <c r="F9356" t="s">
        <v>233</v>
      </c>
      <c r="G9356" s="27">
        <v>25815</v>
      </c>
      <c r="H9356">
        <v>45</v>
      </c>
      <c r="I9356" t="s">
        <v>234</v>
      </c>
      <c r="J9356" t="s">
        <v>353</v>
      </c>
      <c r="K9356">
        <v>0</v>
      </c>
      <c r="L9356">
        <v>6</v>
      </c>
      <c r="M9356">
        <v>0</v>
      </c>
      <c r="N9356">
        <v>0</v>
      </c>
      <c r="O9356">
        <v>3</v>
      </c>
      <c r="P9356">
        <v>0</v>
      </c>
      <c r="Q9356" s="28">
        <v>41377.067361111112</v>
      </c>
      <c r="R9356" s="28">
        <v>41494.269444444442</v>
      </c>
      <c r="S9356" t="s">
        <v>30083</v>
      </c>
      <c r="T9356" s="27">
        <v>41377</v>
      </c>
      <c r="V9356">
        <v>0</v>
      </c>
      <c r="W9356" t="s">
        <v>32</v>
      </c>
      <c r="X9356" t="s">
        <v>8145</v>
      </c>
      <c r="Y9356">
        <v>0</v>
      </c>
      <c r="AB9356" t="s">
        <v>237</v>
      </c>
      <c r="AH9356">
        <v>0</v>
      </c>
      <c r="AN9356" t="s">
        <v>238</v>
      </c>
      <c r="AO9356">
        <v>4</v>
      </c>
      <c r="AP9356" t="s">
        <v>239</v>
      </c>
      <c r="AQ9356" s="27">
        <v>41377</v>
      </c>
      <c r="AR9356" t="s">
        <v>240</v>
      </c>
      <c r="AS9356">
        <v>6</v>
      </c>
      <c r="AT9356" t="s">
        <v>246</v>
      </c>
      <c r="AU9356" s="27">
        <v>41377</v>
      </c>
    </row>
    <row r="9357" spans="1:47" x14ac:dyDescent="0.2">
      <c r="A9357">
        <v>9356</v>
      </c>
      <c r="B9357" t="s">
        <v>30084</v>
      </c>
      <c r="C9357" t="s">
        <v>30085</v>
      </c>
      <c r="D9357" t="s">
        <v>603</v>
      </c>
      <c r="E9357" s="27">
        <v>41362</v>
      </c>
      <c r="F9357" t="s">
        <v>233</v>
      </c>
      <c r="G9357" s="27">
        <v>33136</v>
      </c>
      <c r="H9357">
        <v>25</v>
      </c>
      <c r="I9357" t="s">
        <v>244</v>
      </c>
      <c r="J9357" t="s">
        <v>250</v>
      </c>
      <c r="K9357">
        <v>0</v>
      </c>
      <c r="L9357">
        <v>8</v>
      </c>
      <c r="M9357">
        <v>0</v>
      </c>
      <c r="N9357">
        <v>0</v>
      </c>
      <c r="O9357">
        <v>1</v>
      </c>
      <c r="P9357">
        <v>-1</v>
      </c>
      <c r="Q9357" s="28">
        <v>41361.254861111112</v>
      </c>
      <c r="R9357" s="28">
        <v>41487.30972222222</v>
      </c>
      <c r="S9357" t="s">
        <v>30086</v>
      </c>
      <c r="T9357" s="27">
        <v>41361</v>
      </c>
      <c r="V9357">
        <v>1</v>
      </c>
      <c r="W9357" t="s">
        <v>36</v>
      </c>
      <c r="X9357" t="s">
        <v>412</v>
      </c>
      <c r="Y9357">
        <v>0</v>
      </c>
      <c r="AB9357" t="s">
        <v>237</v>
      </c>
      <c r="AH9357">
        <v>0</v>
      </c>
      <c r="AN9357" t="s">
        <v>238</v>
      </c>
      <c r="AO9357">
        <v>9</v>
      </c>
      <c r="AP9357" t="s">
        <v>269</v>
      </c>
      <c r="AQ9357" s="27">
        <v>41362</v>
      </c>
      <c r="AR9357" t="s">
        <v>240</v>
      </c>
      <c r="AS9357">
        <v>8</v>
      </c>
      <c r="AT9357" t="s">
        <v>269</v>
      </c>
      <c r="AU9357" s="27">
        <v>41362</v>
      </c>
    </row>
    <row r="9358" spans="1:47" x14ac:dyDescent="0.2">
      <c r="A9358">
        <v>9357</v>
      </c>
      <c r="B9358" t="s">
        <v>30087</v>
      </c>
      <c r="C9358" t="s">
        <v>30088</v>
      </c>
      <c r="D9358" t="s">
        <v>2479</v>
      </c>
      <c r="E9358" s="27">
        <v>41721</v>
      </c>
      <c r="F9358" t="s">
        <v>233</v>
      </c>
      <c r="G9358" s="27">
        <v>29154</v>
      </c>
      <c r="H9358">
        <v>36</v>
      </c>
      <c r="I9358" t="s">
        <v>244</v>
      </c>
      <c r="J9358" t="s">
        <v>250</v>
      </c>
      <c r="K9358">
        <v>0</v>
      </c>
      <c r="L9358">
        <v>4</v>
      </c>
      <c r="M9358">
        <v>0</v>
      </c>
      <c r="N9358">
        <v>0</v>
      </c>
      <c r="O9358">
        <v>6</v>
      </c>
      <c r="P9358">
        <v>-1</v>
      </c>
      <c r="Q9358" s="28">
        <v>41720.404861111114</v>
      </c>
      <c r="R9358" s="28">
        <v>41721.361111111109</v>
      </c>
      <c r="S9358" t="s">
        <v>30089</v>
      </c>
      <c r="T9358" s="27">
        <v>41720</v>
      </c>
      <c r="V9358">
        <v>1</v>
      </c>
      <c r="W9358" t="s">
        <v>36</v>
      </c>
      <c r="X9358" t="s">
        <v>279</v>
      </c>
      <c r="Y9358">
        <v>0</v>
      </c>
      <c r="AB9358" t="s">
        <v>237</v>
      </c>
      <c r="AH9358">
        <v>0</v>
      </c>
      <c r="AN9358" t="s">
        <v>238</v>
      </c>
      <c r="AO9358">
        <v>1</v>
      </c>
      <c r="AP9358" t="s">
        <v>239</v>
      </c>
      <c r="AQ9358" s="27">
        <v>41721</v>
      </c>
      <c r="AR9358" t="s">
        <v>240</v>
      </c>
      <c r="AS9358">
        <v>4</v>
      </c>
      <c r="AT9358" t="s">
        <v>239</v>
      </c>
      <c r="AU9358" s="27">
        <v>41721</v>
      </c>
    </row>
    <row r="9359" spans="1:47" x14ac:dyDescent="0.2">
      <c r="A9359">
        <v>9358</v>
      </c>
      <c r="B9359" t="s">
        <v>30090</v>
      </c>
      <c r="C9359" t="s">
        <v>990</v>
      </c>
      <c r="D9359" t="s">
        <v>2809</v>
      </c>
      <c r="E9359" s="27">
        <v>41795</v>
      </c>
      <c r="F9359" t="s">
        <v>233</v>
      </c>
      <c r="G9359" s="27">
        <v>29798</v>
      </c>
      <c r="H9359">
        <v>34</v>
      </c>
      <c r="I9359" t="s">
        <v>244</v>
      </c>
      <c r="J9359" t="s">
        <v>250</v>
      </c>
      <c r="K9359">
        <v>3</v>
      </c>
      <c r="L9359">
        <v>7</v>
      </c>
      <c r="M9359">
        <v>1</v>
      </c>
      <c r="N9359">
        <v>0</v>
      </c>
      <c r="O9359">
        <v>9</v>
      </c>
      <c r="P9359">
        <v>-1</v>
      </c>
      <c r="Q9359" s="28">
        <v>41794.405555555553</v>
      </c>
      <c r="R9359" s="28">
        <v>41795.331250000003</v>
      </c>
      <c r="S9359" t="s">
        <v>30091</v>
      </c>
      <c r="T9359" s="27">
        <v>41794</v>
      </c>
      <c r="V9359">
        <v>1</v>
      </c>
      <c r="W9359" t="s">
        <v>32</v>
      </c>
      <c r="X9359" t="s">
        <v>461</v>
      </c>
      <c r="Y9359">
        <v>1</v>
      </c>
      <c r="AA9359" t="s">
        <v>30092</v>
      </c>
      <c r="AB9359" t="s">
        <v>36</v>
      </c>
      <c r="AC9359">
        <v>0</v>
      </c>
      <c r="AD9359" s="27">
        <v>42404</v>
      </c>
      <c r="AE9359" t="s">
        <v>474</v>
      </c>
      <c r="AF9359" s="27">
        <v>42404</v>
      </c>
      <c r="AG9359" s="27">
        <v>42405</v>
      </c>
      <c r="AH9359">
        <v>0</v>
      </c>
      <c r="AN9359" t="s">
        <v>238</v>
      </c>
      <c r="AO9359">
        <v>6</v>
      </c>
      <c r="AP9359" t="s">
        <v>246</v>
      </c>
      <c r="AQ9359" s="27">
        <v>41795</v>
      </c>
      <c r="AR9359" t="s">
        <v>240</v>
      </c>
      <c r="AS9359">
        <v>7</v>
      </c>
      <c r="AT9359" t="s">
        <v>246</v>
      </c>
      <c r="AU9359" s="27">
        <v>41795</v>
      </c>
    </row>
    <row r="9360" spans="1:47" x14ac:dyDescent="0.2">
      <c r="A9360">
        <v>9359</v>
      </c>
      <c r="B9360" t="s">
        <v>30093</v>
      </c>
      <c r="C9360" t="s">
        <v>726</v>
      </c>
      <c r="D9360" t="s">
        <v>30094</v>
      </c>
      <c r="E9360" s="27">
        <v>41464</v>
      </c>
      <c r="F9360" t="s">
        <v>233</v>
      </c>
      <c r="G9360" s="27">
        <v>29157</v>
      </c>
      <c r="H9360">
        <v>36</v>
      </c>
      <c r="I9360" t="s">
        <v>244</v>
      </c>
      <c r="J9360" t="s">
        <v>245</v>
      </c>
      <c r="K9360">
        <v>0</v>
      </c>
      <c r="L9360">
        <v>1</v>
      </c>
      <c r="M9360">
        <v>0</v>
      </c>
      <c r="N9360">
        <v>0</v>
      </c>
      <c r="O9360">
        <v>3</v>
      </c>
      <c r="S9360" t="s">
        <v>30095</v>
      </c>
      <c r="T9360" s="27">
        <v>41348</v>
      </c>
      <c r="V9360">
        <v>116</v>
      </c>
      <c r="W9360" t="s">
        <v>36</v>
      </c>
      <c r="X9360" t="s">
        <v>422</v>
      </c>
      <c r="Y9360">
        <v>0</v>
      </c>
      <c r="AB9360" t="s">
        <v>237</v>
      </c>
      <c r="AH9360">
        <v>0</v>
      </c>
      <c r="AN9360" t="s">
        <v>238</v>
      </c>
      <c r="AO9360">
        <v>2</v>
      </c>
      <c r="AP9360" t="s">
        <v>239</v>
      </c>
      <c r="AQ9360" s="27">
        <v>41464</v>
      </c>
      <c r="AR9360" t="s">
        <v>240</v>
      </c>
      <c r="AS9360">
        <v>1</v>
      </c>
      <c r="AT9360" t="s">
        <v>239</v>
      </c>
      <c r="AU9360" s="27">
        <v>41464</v>
      </c>
    </row>
    <row r="9361" spans="1:47" x14ac:dyDescent="0.2">
      <c r="A9361">
        <v>9360</v>
      </c>
      <c r="B9361" t="s">
        <v>30096</v>
      </c>
      <c r="C9361" t="s">
        <v>488</v>
      </c>
      <c r="D9361" t="s">
        <v>1768</v>
      </c>
      <c r="E9361" s="27">
        <v>41888</v>
      </c>
      <c r="F9361" t="s">
        <v>233</v>
      </c>
      <c r="G9361" s="27">
        <v>32596</v>
      </c>
      <c r="H9361">
        <v>27</v>
      </c>
      <c r="I9361" t="s">
        <v>244</v>
      </c>
      <c r="J9361" t="s">
        <v>22</v>
      </c>
      <c r="K9361">
        <v>0</v>
      </c>
      <c r="L9361">
        <v>9</v>
      </c>
      <c r="M9361">
        <v>0</v>
      </c>
      <c r="N9361">
        <v>0</v>
      </c>
      <c r="O9361">
        <v>0</v>
      </c>
      <c r="P9361">
        <v>-1</v>
      </c>
      <c r="Q9361" s="28">
        <v>41887.202777777777</v>
      </c>
      <c r="R9361" s="28">
        <v>41893.35833333333</v>
      </c>
      <c r="S9361" t="s">
        <v>30097</v>
      </c>
      <c r="T9361" s="27">
        <v>41887</v>
      </c>
      <c r="V9361">
        <v>1</v>
      </c>
      <c r="W9361" t="s">
        <v>32</v>
      </c>
      <c r="X9361" t="s">
        <v>261</v>
      </c>
      <c r="Y9361">
        <v>0</v>
      </c>
      <c r="AB9361" t="s">
        <v>237</v>
      </c>
      <c r="AH9361">
        <v>0</v>
      </c>
      <c r="AN9361" t="s">
        <v>238</v>
      </c>
      <c r="AO9361">
        <v>7</v>
      </c>
      <c r="AP9361" t="s">
        <v>246</v>
      </c>
      <c r="AQ9361" s="27">
        <v>41888</v>
      </c>
      <c r="AR9361" t="s">
        <v>240</v>
      </c>
      <c r="AS9361">
        <v>9</v>
      </c>
      <c r="AT9361" t="s">
        <v>269</v>
      </c>
      <c r="AU9361" s="27">
        <v>41888</v>
      </c>
    </row>
    <row r="9362" spans="1:47" x14ac:dyDescent="0.2">
      <c r="A9362">
        <v>9361</v>
      </c>
      <c r="B9362" t="s">
        <v>30098</v>
      </c>
      <c r="C9362" t="s">
        <v>16783</v>
      </c>
      <c r="D9362" t="s">
        <v>1110</v>
      </c>
      <c r="E9362" s="27">
        <v>41554</v>
      </c>
      <c r="F9362" t="s">
        <v>233</v>
      </c>
      <c r="G9362" s="27">
        <v>29251</v>
      </c>
      <c r="H9362">
        <v>36</v>
      </c>
      <c r="I9362" t="s">
        <v>244</v>
      </c>
      <c r="J9362" t="s">
        <v>250</v>
      </c>
      <c r="K9362">
        <v>0</v>
      </c>
      <c r="L9362">
        <v>9</v>
      </c>
      <c r="M9362">
        <v>0</v>
      </c>
      <c r="N9362">
        <v>0</v>
      </c>
      <c r="O9362">
        <v>12</v>
      </c>
      <c r="P9362">
        <v>-13</v>
      </c>
      <c r="Q9362" s="28">
        <v>41541.160416666666</v>
      </c>
      <c r="R9362" s="28">
        <v>41550.275000000001</v>
      </c>
      <c r="S9362" t="s">
        <v>30099</v>
      </c>
      <c r="U9362" s="27">
        <v>41541</v>
      </c>
      <c r="V9362">
        <v>13</v>
      </c>
      <c r="W9362" t="s">
        <v>32</v>
      </c>
      <c r="X9362" t="s">
        <v>274</v>
      </c>
      <c r="Y9362">
        <v>0</v>
      </c>
      <c r="AB9362" t="s">
        <v>237</v>
      </c>
      <c r="AH9362">
        <v>0</v>
      </c>
      <c r="AN9362" t="s">
        <v>238</v>
      </c>
      <c r="AO9362">
        <v>10</v>
      </c>
      <c r="AP9362" t="s">
        <v>269</v>
      </c>
      <c r="AQ9362" s="27">
        <v>41554</v>
      </c>
      <c r="AR9362" t="s">
        <v>240</v>
      </c>
      <c r="AS9362">
        <v>9</v>
      </c>
      <c r="AT9362" t="s">
        <v>269</v>
      </c>
      <c r="AU9362" s="27">
        <v>41554</v>
      </c>
    </row>
    <row r="9363" spans="1:47" x14ac:dyDescent="0.2">
      <c r="A9363">
        <v>9362</v>
      </c>
      <c r="B9363" t="s">
        <v>30100</v>
      </c>
      <c r="C9363" t="s">
        <v>1317</v>
      </c>
      <c r="D9363" t="s">
        <v>24906</v>
      </c>
      <c r="E9363" s="27">
        <v>41907</v>
      </c>
      <c r="F9363" t="s">
        <v>233</v>
      </c>
      <c r="G9363" s="27">
        <v>24094</v>
      </c>
      <c r="H9363">
        <v>50</v>
      </c>
      <c r="I9363" t="s">
        <v>234</v>
      </c>
      <c r="J9363" t="s">
        <v>245</v>
      </c>
      <c r="K9363">
        <v>0</v>
      </c>
      <c r="L9363">
        <v>2</v>
      </c>
      <c r="M9363">
        <v>0</v>
      </c>
      <c r="N9363">
        <v>0</v>
      </c>
      <c r="O9363">
        <v>0</v>
      </c>
      <c r="P9363">
        <v>-1</v>
      </c>
      <c r="Q9363" s="28">
        <v>41906.394444444442</v>
      </c>
      <c r="R9363" s="28">
        <v>41913.447916666664</v>
      </c>
      <c r="S9363" t="s">
        <v>30101</v>
      </c>
      <c r="T9363" s="27">
        <v>41906</v>
      </c>
      <c r="V9363">
        <v>1</v>
      </c>
      <c r="W9363" t="s">
        <v>36</v>
      </c>
      <c r="X9363" t="s">
        <v>279</v>
      </c>
      <c r="Y9363">
        <v>0</v>
      </c>
      <c r="AB9363" t="s">
        <v>237</v>
      </c>
      <c r="AH9363">
        <v>0</v>
      </c>
      <c r="AN9363" t="s">
        <v>238</v>
      </c>
      <c r="AO9363">
        <v>1</v>
      </c>
      <c r="AP9363" t="s">
        <v>239</v>
      </c>
      <c r="AQ9363" s="27">
        <v>41907</v>
      </c>
      <c r="AR9363" t="s">
        <v>240</v>
      </c>
      <c r="AS9363">
        <v>2</v>
      </c>
      <c r="AT9363" t="s">
        <v>239</v>
      </c>
      <c r="AU9363" s="27">
        <v>41907</v>
      </c>
    </row>
    <row r="9364" spans="1:47" x14ac:dyDescent="0.2">
      <c r="A9364">
        <v>9363</v>
      </c>
      <c r="B9364" t="s">
        <v>30102</v>
      </c>
      <c r="C9364" t="s">
        <v>30103</v>
      </c>
      <c r="D9364" t="s">
        <v>830</v>
      </c>
      <c r="E9364" s="27">
        <v>41829</v>
      </c>
      <c r="F9364" t="s">
        <v>233</v>
      </c>
      <c r="G9364" s="27">
        <v>30745</v>
      </c>
      <c r="H9364">
        <v>32</v>
      </c>
      <c r="I9364" t="s">
        <v>244</v>
      </c>
      <c r="J9364" t="s">
        <v>250</v>
      </c>
      <c r="K9364">
        <v>0</v>
      </c>
      <c r="L9364">
        <v>8</v>
      </c>
      <c r="M9364">
        <v>0</v>
      </c>
      <c r="N9364">
        <v>0</v>
      </c>
      <c r="O9364">
        <v>3</v>
      </c>
      <c r="S9364" t="s">
        <v>30104</v>
      </c>
      <c r="T9364" s="27">
        <v>41828</v>
      </c>
      <c r="V9364">
        <v>1</v>
      </c>
      <c r="W9364" t="s">
        <v>32</v>
      </c>
      <c r="X9364" t="s">
        <v>268</v>
      </c>
      <c r="Y9364">
        <v>1</v>
      </c>
      <c r="AA9364" t="s">
        <v>30105</v>
      </c>
      <c r="AB9364" t="s">
        <v>32</v>
      </c>
      <c r="AD9364" s="27">
        <v>41835</v>
      </c>
      <c r="AE9364" t="s">
        <v>364</v>
      </c>
      <c r="AH9364">
        <v>0</v>
      </c>
      <c r="AN9364" t="s">
        <v>238</v>
      </c>
      <c r="AO9364">
        <v>3</v>
      </c>
      <c r="AP9364" t="s">
        <v>239</v>
      </c>
      <c r="AQ9364" s="27">
        <v>41829</v>
      </c>
      <c r="AR9364" t="s">
        <v>240</v>
      </c>
      <c r="AS9364">
        <v>8</v>
      </c>
      <c r="AT9364" t="s">
        <v>269</v>
      </c>
      <c r="AU9364" s="27">
        <v>41829</v>
      </c>
    </row>
    <row r="9365" spans="1:47" x14ac:dyDescent="0.2">
      <c r="A9365">
        <v>9364</v>
      </c>
      <c r="B9365" t="s">
        <v>30106</v>
      </c>
      <c r="C9365" t="s">
        <v>3856</v>
      </c>
      <c r="D9365" t="s">
        <v>30107</v>
      </c>
      <c r="E9365" s="27">
        <v>41611</v>
      </c>
      <c r="F9365" t="s">
        <v>233</v>
      </c>
      <c r="G9365" s="27">
        <v>24050</v>
      </c>
      <c r="H9365">
        <v>50</v>
      </c>
      <c r="I9365" t="s">
        <v>234</v>
      </c>
      <c r="J9365" t="s">
        <v>250</v>
      </c>
      <c r="K9365">
        <v>0</v>
      </c>
      <c r="L9365">
        <v>8</v>
      </c>
      <c r="M9365">
        <v>0</v>
      </c>
      <c r="N9365">
        <v>0</v>
      </c>
      <c r="O9365">
        <v>15</v>
      </c>
      <c r="P9365">
        <v>-1</v>
      </c>
      <c r="Q9365" s="28">
        <v>41610.324999999997</v>
      </c>
      <c r="R9365" s="28">
        <v>41611.352777777778</v>
      </c>
      <c r="S9365" t="s">
        <v>30108</v>
      </c>
      <c r="T9365" s="27">
        <v>41610</v>
      </c>
      <c r="V9365">
        <v>1</v>
      </c>
      <c r="W9365" t="s">
        <v>36</v>
      </c>
      <c r="X9365" t="s">
        <v>279</v>
      </c>
      <c r="Y9365">
        <v>0</v>
      </c>
      <c r="AB9365" t="s">
        <v>237</v>
      </c>
      <c r="AH9365">
        <v>0</v>
      </c>
      <c r="AN9365" t="s">
        <v>238</v>
      </c>
      <c r="AO9365">
        <v>4</v>
      </c>
      <c r="AP9365" t="s">
        <v>239</v>
      </c>
      <c r="AQ9365" s="27">
        <v>41611</v>
      </c>
      <c r="AR9365" t="s">
        <v>240</v>
      </c>
      <c r="AS9365">
        <v>8</v>
      </c>
      <c r="AT9365" t="s">
        <v>269</v>
      </c>
      <c r="AU9365" s="27">
        <v>41611</v>
      </c>
    </row>
    <row r="9366" spans="1:47" x14ac:dyDescent="0.2">
      <c r="A9366">
        <v>9365</v>
      </c>
      <c r="B9366" t="s">
        <v>30109</v>
      </c>
      <c r="C9366" t="s">
        <v>3440</v>
      </c>
      <c r="D9366" t="s">
        <v>3067</v>
      </c>
      <c r="E9366" s="27">
        <v>41771</v>
      </c>
      <c r="F9366" t="s">
        <v>233</v>
      </c>
      <c r="G9366" s="27">
        <v>25147</v>
      </c>
      <c r="H9366">
        <v>47</v>
      </c>
      <c r="I9366" t="s">
        <v>234</v>
      </c>
      <c r="J9366" t="s">
        <v>3068</v>
      </c>
      <c r="K9366">
        <v>4</v>
      </c>
      <c r="L9366">
        <v>10</v>
      </c>
      <c r="M9366">
        <v>0</v>
      </c>
      <c r="N9366">
        <v>0</v>
      </c>
      <c r="O9366">
        <v>22</v>
      </c>
      <c r="P9366">
        <v>0</v>
      </c>
      <c r="Q9366" s="28">
        <v>41771.102777777778</v>
      </c>
      <c r="R9366" s="28">
        <v>41774.157638888886</v>
      </c>
      <c r="S9366" t="s">
        <v>30110</v>
      </c>
      <c r="T9366" s="27">
        <v>41771</v>
      </c>
      <c r="V9366">
        <v>0</v>
      </c>
      <c r="W9366" t="s">
        <v>32</v>
      </c>
      <c r="X9366" t="s">
        <v>261</v>
      </c>
      <c r="Y9366">
        <v>1</v>
      </c>
      <c r="AA9366" t="s">
        <v>30111</v>
      </c>
      <c r="AB9366" t="s">
        <v>36</v>
      </c>
      <c r="AC9366">
        <v>0</v>
      </c>
      <c r="AD9366" s="27">
        <v>41792</v>
      </c>
      <c r="AE9366" t="s">
        <v>392</v>
      </c>
      <c r="AF9366" s="27">
        <v>41792</v>
      </c>
      <c r="AG9366" s="27">
        <v>41794</v>
      </c>
      <c r="AH9366">
        <v>0</v>
      </c>
      <c r="AN9366" t="s">
        <v>238</v>
      </c>
      <c r="AO9366">
        <v>5</v>
      </c>
      <c r="AP9366" t="s">
        <v>246</v>
      </c>
      <c r="AQ9366" s="27">
        <v>41771</v>
      </c>
      <c r="AR9366" t="s">
        <v>240</v>
      </c>
      <c r="AS9366">
        <v>10</v>
      </c>
      <c r="AT9366" t="s">
        <v>269</v>
      </c>
      <c r="AU9366" s="27">
        <v>41771</v>
      </c>
    </row>
    <row r="9367" spans="1:47" x14ac:dyDescent="0.2">
      <c r="A9367">
        <v>9366</v>
      </c>
      <c r="B9367" t="s">
        <v>30112</v>
      </c>
      <c r="C9367" t="s">
        <v>30113</v>
      </c>
      <c r="D9367" t="s">
        <v>9255</v>
      </c>
      <c r="E9367" s="27">
        <v>41404</v>
      </c>
      <c r="F9367" t="s">
        <v>294</v>
      </c>
      <c r="G9367" s="27">
        <v>24423</v>
      </c>
      <c r="H9367">
        <v>49</v>
      </c>
      <c r="I9367" t="s">
        <v>234</v>
      </c>
      <c r="J9367" t="s">
        <v>22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-1</v>
      </c>
      <c r="Q9367" s="28">
        <v>41403.411805555559</v>
      </c>
      <c r="R9367" s="28">
        <v>41404.417361111111</v>
      </c>
      <c r="S9367" t="s">
        <v>30114</v>
      </c>
      <c r="T9367" s="27">
        <v>41403</v>
      </c>
      <c r="V9367">
        <v>1</v>
      </c>
      <c r="W9367" t="s">
        <v>36</v>
      </c>
      <c r="X9367" t="s">
        <v>279</v>
      </c>
      <c r="Y9367">
        <v>0</v>
      </c>
      <c r="AB9367" t="s">
        <v>237</v>
      </c>
      <c r="AH9367">
        <v>0</v>
      </c>
      <c r="AN9367" t="s">
        <v>238</v>
      </c>
      <c r="AO9367">
        <v>1</v>
      </c>
      <c r="AP9367" t="s">
        <v>239</v>
      </c>
      <c r="AQ9367" s="27">
        <v>41404</v>
      </c>
      <c r="AR9367" t="s">
        <v>240</v>
      </c>
      <c r="AS9367">
        <v>1</v>
      </c>
      <c r="AT9367" t="s">
        <v>239</v>
      </c>
      <c r="AU9367" s="27">
        <v>41404</v>
      </c>
    </row>
    <row r="9368" spans="1:47" x14ac:dyDescent="0.2">
      <c r="A9368">
        <v>9367</v>
      </c>
      <c r="B9368" t="s">
        <v>30115</v>
      </c>
      <c r="C9368" t="s">
        <v>30116</v>
      </c>
      <c r="D9368" t="s">
        <v>3548</v>
      </c>
      <c r="E9368" s="27">
        <v>41711</v>
      </c>
      <c r="F9368" t="s">
        <v>294</v>
      </c>
      <c r="G9368" s="27">
        <v>32994</v>
      </c>
      <c r="H9368">
        <v>25</v>
      </c>
      <c r="I9368" t="s">
        <v>244</v>
      </c>
      <c r="J9368" t="s">
        <v>250</v>
      </c>
      <c r="K9368">
        <v>0</v>
      </c>
      <c r="L9368">
        <v>9</v>
      </c>
      <c r="M9368">
        <v>0</v>
      </c>
      <c r="N9368">
        <v>0</v>
      </c>
      <c r="O9368">
        <v>7</v>
      </c>
      <c r="P9368">
        <v>-102</v>
      </c>
      <c r="Q9368" s="28">
        <v>41609.263888888891</v>
      </c>
      <c r="R9368" s="28">
        <v>41704.427083333336</v>
      </c>
      <c r="S9368" t="s">
        <v>30117</v>
      </c>
      <c r="T9368" s="27">
        <v>41609</v>
      </c>
      <c r="V9368">
        <v>102</v>
      </c>
      <c r="W9368" t="s">
        <v>32</v>
      </c>
      <c r="X9368" t="s">
        <v>252</v>
      </c>
      <c r="Y9368">
        <v>1</v>
      </c>
      <c r="AA9368" t="s">
        <v>30118</v>
      </c>
      <c r="AB9368" t="s">
        <v>32</v>
      </c>
      <c r="AD9368" s="27">
        <v>41950</v>
      </c>
      <c r="AE9368" t="s">
        <v>343</v>
      </c>
      <c r="AH9368">
        <v>0</v>
      </c>
      <c r="AN9368" t="s">
        <v>238</v>
      </c>
      <c r="AO9368">
        <v>10</v>
      </c>
      <c r="AP9368" t="s">
        <v>269</v>
      </c>
      <c r="AQ9368" s="27">
        <v>41711</v>
      </c>
      <c r="AR9368" t="s">
        <v>240</v>
      </c>
      <c r="AS9368">
        <v>9</v>
      </c>
      <c r="AT9368" t="s">
        <v>269</v>
      </c>
      <c r="AU9368" s="27">
        <v>41711</v>
      </c>
    </row>
    <row r="9369" spans="1:47" x14ac:dyDescent="0.2">
      <c r="A9369">
        <v>9368</v>
      </c>
      <c r="B9369" t="s">
        <v>30119</v>
      </c>
      <c r="C9369" t="s">
        <v>1087</v>
      </c>
      <c r="D9369" t="s">
        <v>357</v>
      </c>
      <c r="E9369" s="27">
        <v>41957</v>
      </c>
      <c r="F9369" t="s">
        <v>233</v>
      </c>
      <c r="G9369" s="27">
        <v>28080</v>
      </c>
      <c r="H9369">
        <v>39</v>
      </c>
      <c r="I9369" t="s">
        <v>244</v>
      </c>
      <c r="J9369" t="s">
        <v>353</v>
      </c>
      <c r="K9369">
        <v>0</v>
      </c>
      <c r="L9369">
        <v>1</v>
      </c>
      <c r="M9369">
        <v>0</v>
      </c>
      <c r="N9369">
        <v>0</v>
      </c>
      <c r="O9369">
        <v>4</v>
      </c>
      <c r="P9369">
        <v>-1</v>
      </c>
      <c r="Q9369" s="28">
        <v>41956.077777777777</v>
      </c>
      <c r="R9369" s="28">
        <v>41957.384722222225</v>
      </c>
      <c r="S9369" t="s">
        <v>30120</v>
      </c>
      <c r="T9369" s="27">
        <v>41956</v>
      </c>
      <c r="V9369">
        <v>1</v>
      </c>
      <c r="W9369" t="s">
        <v>36</v>
      </c>
      <c r="X9369" t="s">
        <v>279</v>
      </c>
      <c r="Y9369">
        <v>0</v>
      </c>
      <c r="AB9369" t="s">
        <v>237</v>
      </c>
      <c r="AH9369">
        <v>0</v>
      </c>
      <c r="AN9369" t="s">
        <v>238</v>
      </c>
      <c r="AO9369">
        <v>1</v>
      </c>
      <c r="AP9369" t="s">
        <v>239</v>
      </c>
      <c r="AQ9369" s="27">
        <v>41957</v>
      </c>
      <c r="AR9369" t="s">
        <v>240</v>
      </c>
      <c r="AS9369">
        <v>1</v>
      </c>
      <c r="AT9369" t="s">
        <v>239</v>
      </c>
      <c r="AU9369" s="27">
        <v>41957</v>
      </c>
    </row>
    <row r="9370" spans="1:47" x14ac:dyDescent="0.2">
      <c r="A9370">
        <v>9369</v>
      </c>
      <c r="B9370" t="s">
        <v>30121</v>
      </c>
      <c r="C9370" t="s">
        <v>2316</v>
      </c>
      <c r="D9370" t="s">
        <v>30122</v>
      </c>
      <c r="E9370" s="27">
        <v>41644</v>
      </c>
      <c r="F9370" t="s">
        <v>233</v>
      </c>
      <c r="G9370" s="27">
        <v>31062</v>
      </c>
      <c r="H9370">
        <v>31</v>
      </c>
      <c r="I9370" t="s">
        <v>244</v>
      </c>
      <c r="J9370" t="s">
        <v>250</v>
      </c>
      <c r="K9370">
        <v>0</v>
      </c>
      <c r="L9370">
        <v>4</v>
      </c>
      <c r="M9370">
        <v>0</v>
      </c>
      <c r="N9370">
        <v>0</v>
      </c>
      <c r="O9370">
        <v>1</v>
      </c>
      <c r="P9370">
        <v>-1</v>
      </c>
      <c r="Q9370" s="28">
        <v>41643.300694444442</v>
      </c>
      <c r="R9370" s="28">
        <v>41644.364583333336</v>
      </c>
      <c r="S9370" t="s">
        <v>30123</v>
      </c>
      <c r="T9370" s="27">
        <v>41200</v>
      </c>
      <c r="V9370">
        <v>444</v>
      </c>
      <c r="W9370" t="s">
        <v>36</v>
      </c>
      <c r="X9370" t="s">
        <v>324</v>
      </c>
      <c r="Y9370">
        <v>0</v>
      </c>
      <c r="AB9370" t="s">
        <v>237</v>
      </c>
      <c r="AH9370">
        <v>0</v>
      </c>
      <c r="AN9370" t="s">
        <v>238</v>
      </c>
      <c r="AO9370">
        <v>2</v>
      </c>
      <c r="AP9370" t="s">
        <v>239</v>
      </c>
      <c r="AQ9370" s="27">
        <v>41644</v>
      </c>
      <c r="AR9370" t="s">
        <v>240</v>
      </c>
      <c r="AS9370">
        <v>4</v>
      </c>
      <c r="AT9370" t="s">
        <v>239</v>
      </c>
      <c r="AU9370" s="27">
        <v>41644</v>
      </c>
    </row>
    <row r="9371" spans="1:47" x14ac:dyDescent="0.2">
      <c r="A9371">
        <v>9370</v>
      </c>
      <c r="B9371" t="s">
        <v>30124</v>
      </c>
      <c r="C9371" t="s">
        <v>500</v>
      </c>
      <c r="D9371" t="s">
        <v>30125</v>
      </c>
      <c r="E9371" s="27">
        <v>41388</v>
      </c>
      <c r="F9371" t="s">
        <v>233</v>
      </c>
      <c r="G9371" s="27">
        <v>24500</v>
      </c>
      <c r="H9371">
        <v>49</v>
      </c>
      <c r="I9371" t="s">
        <v>234</v>
      </c>
      <c r="J9371" t="s">
        <v>250</v>
      </c>
      <c r="K9371">
        <v>0</v>
      </c>
      <c r="L9371">
        <v>3</v>
      </c>
      <c r="M9371">
        <v>0</v>
      </c>
      <c r="N9371">
        <v>0</v>
      </c>
      <c r="O9371">
        <v>10</v>
      </c>
      <c r="P9371">
        <v>-1</v>
      </c>
      <c r="Q9371" s="28">
        <v>41387.518750000003</v>
      </c>
      <c r="R9371" s="28">
        <v>41397.361111111109</v>
      </c>
      <c r="S9371" t="s">
        <v>30126</v>
      </c>
      <c r="T9371" s="27">
        <v>41387</v>
      </c>
      <c r="V9371">
        <v>1</v>
      </c>
      <c r="W9371" t="s">
        <v>32</v>
      </c>
      <c r="X9371" t="s">
        <v>359</v>
      </c>
      <c r="Y9371">
        <v>1</v>
      </c>
      <c r="AA9371" t="s">
        <v>30127</v>
      </c>
      <c r="AB9371" t="s">
        <v>32</v>
      </c>
      <c r="AC9371">
        <v>0</v>
      </c>
      <c r="AD9371" s="27">
        <v>41494</v>
      </c>
      <c r="AE9371" t="s">
        <v>261</v>
      </c>
      <c r="AF9371" s="27">
        <v>41494</v>
      </c>
      <c r="AG9371" s="27">
        <v>41779</v>
      </c>
      <c r="AH9371">
        <v>0</v>
      </c>
      <c r="AN9371" t="s">
        <v>238</v>
      </c>
      <c r="AO9371">
        <v>2</v>
      </c>
      <c r="AP9371" t="s">
        <v>239</v>
      </c>
      <c r="AQ9371" s="27">
        <v>41388</v>
      </c>
      <c r="AR9371" t="s">
        <v>240</v>
      </c>
      <c r="AS9371">
        <v>3</v>
      </c>
      <c r="AT9371" t="s">
        <v>239</v>
      </c>
      <c r="AU9371" s="27">
        <v>41388</v>
      </c>
    </row>
    <row r="9372" spans="1:47" x14ac:dyDescent="0.2">
      <c r="A9372">
        <v>9371</v>
      </c>
      <c r="B9372" t="s">
        <v>30128</v>
      </c>
      <c r="C9372" t="s">
        <v>14376</v>
      </c>
      <c r="D9372" t="s">
        <v>1413</v>
      </c>
      <c r="E9372" s="27">
        <v>41395</v>
      </c>
      <c r="F9372" t="s">
        <v>233</v>
      </c>
      <c r="G9372" s="27">
        <v>27709</v>
      </c>
      <c r="H9372">
        <v>40</v>
      </c>
      <c r="I9372" t="s">
        <v>244</v>
      </c>
      <c r="J9372" t="s">
        <v>250</v>
      </c>
      <c r="K9372">
        <v>0</v>
      </c>
      <c r="L9372">
        <v>9</v>
      </c>
      <c r="M9372">
        <v>0</v>
      </c>
      <c r="N9372">
        <v>0</v>
      </c>
      <c r="O9372">
        <v>16</v>
      </c>
      <c r="P9372">
        <v>-1</v>
      </c>
      <c r="Q9372" s="28">
        <v>41394.092361111114</v>
      </c>
      <c r="R9372" s="28">
        <v>41940.265972222223</v>
      </c>
      <c r="S9372" t="s">
        <v>30129</v>
      </c>
      <c r="U9372" s="27">
        <v>41394</v>
      </c>
      <c r="V9372">
        <v>1</v>
      </c>
      <c r="W9372" t="s">
        <v>32</v>
      </c>
      <c r="X9372" t="s">
        <v>274</v>
      </c>
      <c r="Y9372">
        <v>0</v>
      </c>
      <c r="AB9372" t="s">
        <v>237</v>
      </c>
      <c r="AH9372">
        <v>0</v>
      </c>
      <c r="AN9372" t="s">
        <v>238</v>
      </c>
      <c r="AO9372">
        <v>8</v>
      </c>
      <c r="AP9372" t="s">
        <v>269</v>
      </c>
      <c r="AQ9372" s="27">
        <v>41395</v>
      </c>
      <c r="AR9372" t="s">
        <v>240</v>
      </c>
      <c r="AS9372">
        <v>9</v>
      </c>
      <c r="AT9372" t="s">
        <v>269</v>
      </c>
      <c r="AU9372" s="27">
        <v>41395</v>
      </c>
    </row>
    <row r="9373" spans="1:47" x14ac:dyDescent="0.2">
      <c r="A9373">
        <v>9372</v>
      </c>
      <c r="B9373" t="s">
        <v>30130</v>
      </c>
      <c r="C9373" t="s">
        <v>1539</v>
      </c>
      <c r="D9373" t="s">
        <v>30131</v>
      </c>
      <c r="E9373" s="27">
        <v>41514</v>
      </c>
      <c r="F9373" t="s">
        <v>233</v>
      </c>
      <c r="G9373" s="27">
        <v>34774</v>
      </c>
      <c r="H9373">
        <v>21</v>
      </c>
      <c r="I9373" t="s">
        <v>259</v>
      </c>
      <c r="J9373" t="s">
        <v>250</v>
      </c>
      <c r="K9373">
        <v>1</v>
      </c>
      <c r="L9373">
        <v>9</v>
      </c>
      <c r="M9373">
        <v>0</v>
      </c>
      <c r="N9373">
        <v>1</v>
      </c>
      <c r="O9373">
        <v>2</v>
      </c>
      <c r="P9373">
        <v>-1</v>
      </c>
      <c r="Q9373" s="28">
        <v>41513.211111111108</v>
      </c>
      <c r="R9373" s="28">
        <v>41549.384722222225</v>
      </c>
      <c r="S9373" t="s">
        <v>30132</v>
      </c>
      <c r="U9373" s="27">
        <v>41514</v>
      </c>
      <c r="V9373">
        <v>0</v>
      </c>
      <c r="W9373" t="s">
        <v>32</v>
      </c>
      <c r="X9373" t="s">
        <v>274</v>
      </c>
      <c r="Y9373">
        <v>0</v>
      </c>
      <c r="AB9373" t="s">
        <v>237</v>
      </c>
      <c r="AH9373">
        <v>0</v>
      </c>
      <c r="AN9373" t="s">
        <v>238</v>
      </c>
      <c r="AO9373">
        <v>9</v>
      </c>
      <c r="AP9373" t="s">
        <v>269</v>
      </c>
      <c r="AQ9373" s="27">
        <v>41514</v>
      </c>
      <c r="AR9373" t="s">
        <v>240</v>
      </c>
      <c r="AS9373">
        <v>9</v>
      </c>
      <c r="AT9373" t="s">
        <v>269</v>
      </c>
      <c r="AU9373" s="27">
        <v>41514</v>
      </c>
    </row>
    <row r="9374" spans="1:47" x14ac:dyDescent="0.2">
      <c r="A9374">
        <v>9373</v>
      </c>
      <c r="B9374" t="s">
        <v>30133</v>
      </c>
      <c r="C9374" t="s">
        <v>2114</v>
      </c>
      <c r="D9374" t="s">
        <v>6176</v>
      </c>
      <c r="E9374" s="27">
        <v>41829</v>
      </c>
      <c r="F9374" t="s">
        <v>233</v>
      </c>
      <c r="G9374" s="27">
        <v>28105</v>
      </c>
      <c r="H9374">
        <v>39</v>
      </c>
      <c r="I9374" t="s">
        <v>244</v>
      </c>
      <c r="J9374" t="s">
        <v>250</v>
      </c>
      <c r="K9374">
        <v>0</v>
      </c>
      <c r="L9374">
        <v>3</v>
      </c>
      <c r="M9374">
        <v>0</v>
      </c>
      <c r="N9374">
        <v>0</v>
      </c>
      <c r="O9374">
        <v>2</v>
      </c>
      <c r="P9374">
        <v>-1</v>
      </c>
      <c r="Q9374" s="28">
        <v>41828.057638888888</v>
      </c>
      <c r="R9374" s="28">
        <v>41906.072222222225</v>
      </c>
      <c r="S9374" t="s">
        <v>30134</v>
      </c>
      <c r="T9374" s="27">
        <v>41828</v>
      </c>
      <c r="V9374">
        <v>1</v>
      </c>
      <c r="W9374" t="s">
        <v>36</v>
      </c>
      <c r="X9374" t="s">
        <v>1884</v>
      </c>
      <c r="Y9374">
        <v>0</v>
      </c>
      <c r="AB9374" t="s">
        <v>237</v>
      </c>
      <c r="AH9374">
        <v>0</v>
      </c>
      <c r="AN9374" t="s">
        <v>238</v>
      </c>
      <c r="AO9374">
        <v>3</v>
      </c>
      <c r="AP9374" t="s">
        <v>239</v>
      </c>
      <c r="AQ9374" s="27">
        <v>41829</v>
      </c>
      <c r="AR9374" t="s">
        <v>240</v>
      </c>
      <c r="AS9374">
        <v>3</v>
      </c>
      <c r="AT9374" t="s">
        <v>239</v>
      </c>
      <c r="AU9374" s="27">
        <v>41829</v>
      </c>
    </row>
    <row r="9375" spans="1:47" x14ac:dyDescent="0.2">
      <c r="A9375">
        <v>9374</v>
      </c>
      <c r="B9375" t="s">
        <v>30135</v>
      </c>
      <c r="C9375" t="s">
        <v>2541</v>
      </c>
      <c r="D9375" t="s">
        <v>30136</v>
      </c>
      <c r="E9375" s="27">
        <v>41957</v>
      </c>
      <c r="F9375" t="s">
        <v>233</v>
      </c>
      <c r="G9375" s="27">
        <v>30436</v>
      </c>
      <c r="H9375">
        <v>32</v>
      </c>
      <c r="I9375" t="s">
        <v>244</v>
      </c>
      <c r="J9375" t="s">
        <v>250</v>
      </c>
      <c r="K9375">
        <v>0</v>
      </c>
      <c r="L9375">
        <v>7</v>
      </c>
      <c r="M9375">
        <v>0</v>
      </c>
      <c r="N9375">
        <v>0</v>
      </c>
      <c r="O9375">
        <v>7</v>
      </c>
      <c r="P9375">
        <v>0</v>
      </c>
      <c r="Q9375" s="28">
        <v>41957.52847222222</v>
      </c>
      <c r="R9375" s="28">
        <v>41957.373611111114</v>
      </c>
      <c r="S9375" t="s">
        <v>30137</v>
      </c>
      <c r="T9375" s="27">
        <v>41956</v>
      </c>
      <c r="V9375">
        <v>1</v>
      </c>
      <c r="W9375" t="s">
        <v>32</v>
      </c>
      <c r="X9375" t="s">
        <v>348</v>
      </c>
      <c r="Y9375">
        <v>0</v>
      </c>
      <c r="AB9375" t="s">
        <v>237</v>
      </c>
      <c r="AH9375">
        <v>0</v>
      </c>
      <c r="AN9375" t="s">
        <v>238</v>
      </c>
      <c r="AO9375">
        <v>7</v>
      </c>
      <c r="AP9375" t="s">
        <v>246</v>
      </c>
      <c r="AQ9375" s="27">
        <v>41957</v>
      </c>
      <c r="AR9375" t="s">
        <v>240</v>
      </c>
      <c r="AS9375">
        <v>7</v>
      </c>
      <c r="AT9375" t="s">
        <v>246</v>
      </c>
      <c r="AU9375" s="27">
        <v>41957</v>
      </c>
    </row>
    <row r="9376" spans="1:47" x14ac:dyDescent="0.2">
      <c r="A9376">
        <v>9375</v>
      </c>
      <c r="B9376" t="s">
        <v>30138</v>
      </c>
      <c r="C9376" t="s">
        <v>1840</v>
      </c>
      <c r="D9376" t="s">
        <v>331</v>
      </c>
      <c r="E9376" s="27">
        <v>41718</v>
      </c>
      <c r="F9376" t="s">
        <v>294</v>
      </c>
      <c r="G9376" s="27">
        <v>32871</v>
      </c>
      <c r="H9376">
        <v>26</v>
      </c>
      <c r="I9376" t="s">
        <v>244</v>
      </c>
      <c r="J9376" t="s">
        <v>250</v>
      </c>
      <c r="K9376">
        <v>0</v>
      </c>
      <c r="L9376">
        <v>7</v>
      </c>
      <c r="M9376">
        <v>0</v>
      </c>
      <c r="N9376">
        <v>0</v>
      </c>
      <c r="O9376">
        <v>5</v>
      </c>
      <c r="P9376">
        <v>-1</v>
      </c>
      <c r="Q9376" s="28">
        <v>41717.192361111112</v>
      </c>
      <c r="R9376" s="28">
        <v>41718.419444444444</v>
      </c>
      <c r="S9376" t="s">
        <v>30139</v>
      </c>
      <c r="T9376" s="27">
        <v>41717</v>
      </c>
      <c r="V9376">
        <v>1</v>
      </c>
      <c r="W9376" t="s">
        <v>32</v>
      </c>
      <c r="X9376" t="s">
        <v>588</v>
      </c>
      <c r="Y9376">
        <v>1</v>
      </c>
      <c r="AA9376" t="s">
        <v>30140</v>
      </c>
      <c r="AB9376" t="s">
        <v>36</v>
      </c>
      <c r="AD9376" s="27">
        <v>42060</v>
      </c>
      <c r="AE9376" t="s">
        <v>2030</v>
      </c>
      <c r="AH9376">
        <v>0</v>
      </c>
      <c r="AN9376" t="s">
        <v>238</v>
      </c>
      <c r="AO9376">
        <v>5</v>
      </c>
      <c r="AP9376" t="s">
        <v>246</v>
      </c>
      <c r="AQ9376" s="27">
        <v>41718</v>
      </c>
      <c r="AR9376" t="s">
        <v>240</v>
      </c>
      <c r="AS9376">
        <v>7</v>
      </c>
      <c r="AT9376" t="s">
        <v>246</v>
      </c>
      <c r="AU9376" s="27">
        <v>41718</v>
      </c>
    </row>
    <row r="9377" spans="1:47" x14ac:dyDescent="0.2">
      <c r="A9377">
        <v>9376</v>
      </c>
      <c r="B9377" t="s">
        <v>30141</v>
      </c>
      <c r="C9377" t="s">
        <v>30142</v>
      </c>
      <c r="D9377" t="s">
        <v>2131</v>
      </c>
      <c r="E9377" s="27">
        <v>41590</v>
      </c>
      <c r="F9377" t="s">
        <v>233</v>
      </c>
      <c r="G9377" s="27">
        <v>31755</v>
      </c>
      <c r="H9377">
        <v>29</v>
      </c>
      <c r="I9377" t="s">
        <v>244</v>
      </c>
      <c r="J9377" t="s">
        <v>22</v>
      </c>
      <c r="K9377">
        <v>0</v>
      </c>
      <c r="L9377">
        <v>2</v>
      </c>
      <c r="M9377">
        <v>0</v>
      </c>
      <c r="N9377">
        <v>0</v>
      </c>
      <c r="O9377">
        <v>0</v>
      </c>
      <c r="P9377">
        <v>-1</v>
      </c>
      <c r="Q9377" s="28">
        <v>41589.105555555558</v>
      </c>
      <c r="R9377" s="28">
        <v>41590.356944444444</v>
      </c>
      <c r="S9377" t="s">
        <v>30143</v>
      </c>
      <c r="T9377" s="27">
        <v>41589</v>
      </c>
      <c r="V9377">
        <v>1</v>
      </c>
      <c r="W9377" t="s">
        <v>32</v>
      </c>
      <c r="X9377" t="s">
        <v>567</v>
      </c>
      <c r="Y9377">
        <v>0</v>
      </c>
      <c r="AB9377" t="s">
        <v>237</v>
      </c>
      <c r="AH9377">
        <v>0</v>
      </c>
      <c r="AN9377" t="s">
        <v>238</v>
      </c>
      <c r="AO9377">
        <v>3</v>
      </c>
      <c r="AP9377" t="s">
        <v>239</v>
      </c>
      <c r="AQ9377" s="27">
        <v>41590</v>
      </c>
      <c r="AR9377" t="s">
        <v>240</v>
      </c>
      <c r="AS9377">
        <v>2</v>
      </c>
      <c r="AT9377" t="s">
        <v>239</v>
      </c>
      <c r="AU9377" s="27">
        <v>41590</v>
      </c>
    </row>
    <row r="9378" spans="1:47" x14ac:dyDescent="0.2">
      <c r="A9378">
        <v>9377</v>
      </c>
      <c r="B9378" t="s">
        <v>30144</v>
      </c>
      <c r="C9378" t="s">
        <v>746</v>
      </c>
      <c r="D9378" t="s">
        <v>22118</v>
      </c>
      <c r="E9378" s="27">
        <v>41280</v>
      </c>
      <c r="F9378" t="s">
        <v>233</v>
      </c>
      <c r="G9378" s="27">
        <v>20102</v>
      </c>
      <c r="H9378">
        <v>61</v>
      </c>
      <c r="I9378" t="s">
        <v>234</v>
      </c>
      <c r="J9378" t="s">
        <v>353</v>
      </c>
      <c r="K9378">
        <v>0</v>
      </c>
      <c r="L9378">
        <v>1</v>
      </c>
      <c r="M9378">
        <v>0</v>
      </c>
      <c r="N9378">
        <v>0</v>
      </c>
      <c r="O9378">
        <v>0</v>
      </c>
      <c r="P9378">
        <v>-1</v>
      </c>
      <c r="Q9378" s="28">
        <v>41279.459722222222</v>
      </c>
      <c r="R9378" s="28">
        <v>41280.052083333336</v>
      </c>
      <c r="S9378" t="s">
        <v>30145</v>
      </c>
      <c r="U9378" s="27">
        <v>41279</v>
      </c>
      <c r="V9378">
        <v>1</v>
      </c>
      <c r="W9378" t="s">
        <v>32</v>
      </c>
      <c r="X9378" t="s">
        <v>274</v>
      </c>
      <c r="Y9378">
        <v>0</v>
      </c>
      <c r="AB9378" t="s">
        <v>237</v>
      </c>
      <c r="AH9378">
        <v>0</v>
      </c>
      <c r="AN9378" t="s">
        <v>238</v>
      </c>
      <c r="AO9378">
        <v>1</v>
      </c>
      <c r="AP9378" t="s">
        <v>239</v>
      </c>
      <c r="AQ9378" s="27">
        <v>41280</v>
      </c>
      <c r="AR9378" t="s">
        <v>240</v>
      </c>
      <c r="AS9378">
        <v>1</v>
      </c>
      <c r="AT9378" t="s">
        <v>239</v>
      </c>
      <c r="AU9378" s="27">
        <v>41280</v>
      </c>
    </row>
    <row r="9379" spans="1:47" x14ac:dyDescent="0.2">
      <c r="A9379">
        <v>9378</v>
      </c>
      <c r="B9379" t="s">
        <v>30146</v>
      </c>
      <c r="C9379" t="s">
        <v>30147</v>
      </c>
      <c r="D9379" t="s">
        <v>958</v>
      </c>
      <c r="E9379" s="27">
        <v>41654</v>
      </c>
      <c r="F9379" t="s">
        <v>294</v>
      </c>
      <c r="G9379" s="27">
        <v>33091</v>
      </c>
      <c r="H9379">
        <v>25</v>
      </c>
      <c r="I9379" t="s">
        <v>244</v>
      </c>
      <c r="J9379" t="s">
        <v>245</v>
      </c>
      <c r="K9379">
        <v>0</v>
      </c>
      <c r="L9379">
        <v>9</v>
      </c>
      <c r="M9379">
        <v>0</v>
      </c>
      <c r="N9379">
        <v>0</v>
      </c>
      <c r="O9379">
        <v>2</v>
      </c>
      <c r="P9379">
        <v>16</v>
      </c>
      <c r="Q9379" s="28">
        <v>41670.511805555558</v>
      </c>
      <c r="R9379" s="28">
        <v>41671.398611111108</v>
      </c>
      <c r="S9379" t="s">
        <v>30148</v>
      </c>
      <c r="T9379" s="27">
        <v>41610</v>
      </c>
      <c r="V9379">
        <v>44</v>
      </c>
      <c r="W9379" t="s">
        <v>32</v>
      </c>
      <c r="X9379" t="s">
        <v>1089</v>
      </c>
      <c r="Y9379">
        <v>1</v>
      </c>
      <c r="AA9379" t="s">
        <v>30149</v>
      </c>
      <c r="AB9379" t="s">
        <v>36</v>
      </c>
      <c r="AC9379">
        <v>0</v>
      </c>
      <c r="AD9379" s="27">
        <v>41754</v>
      </c>
      <c r="AE9379" t="s">
        <v>474</v>
      </c>
      <c r="AF9379" s="27">
        <v>41754</v>
      </c>
      <c r="AG9379" s="27">
        <v>41761</v>
      </c>
      <c r="AH9379">
        <v>1</v>
      </c>
      <c r="AJ9379" t="s">
        <v>30150</v>
      </c>
      <c r="AK9379" t="s">
        <v>462</v>
      </c>
      <c r="AL9379" s="27">
        <v>41949</v>
      </c>
      <c r="AM9379" t="s">
        <v>279</v>
      </c>
      <c r="AN9379" t="s">
        <v>238</v>
      </c>
      <c r="AO9379">
        <v>7</v>
      </c>
      <c r="AP9379" t="s">
        <v>246</v>
      </c>
      <c r="AQ9379" s="27">
        <v>41654</v>
      </c>
      <c r="AR9379" t="s">
        <v>240</v>
      </c>
      <c r="AS9379">
        <v>9</v>
      </c>
      <c r="AT9379" t="s">
        <v>269</v>
      </c>
      <c r="AU9379" s="27">
        <v>41654</v>
      </c>
    </row>
    <row r="9380" spans="1:47" x14ac:dyDescent="0.2">
      <c r="A9380">
        <v>9379</v>
      </c>
      <c r="B9380" t="s">
        <v>30151</v>
      </c>
      <c r="C9380" t="s">
        <v>30152</v>
      </c>
      <c r="D9380" t="s">
        <v>8747</v>
      </c>
      <c r="E9380" s="27">
        <v>41652</v>
      </c>
      <c r="F9380" t="s">
        <v>294</v>
      </c>
      <c r="G9380" s="27">
        <v>32781</v>
      </c>
      <c r="H9380">
        <v>26</v>
      </c>
      <c r="I9380" t="s">
        <v>244</v>
      </c>
      <c r="J9380" t="s">
        <v>22</v>
      </c>
      <c r="K9380">
        <v>0</v>
      </c>
      <c r="L9380">
        <v>2</v>
      </c>
      <c r="M9380">
        <v>0</v>
      </c>
      <c r="N9380">
        <v>0</v>
      </c>
      <c r="O9380">
        <v>1</v>
      </c>
      <c r="P9380">
        <v>-31</v>
      </c>
      <c r="Q9380" s="28">
        <v>41621.463888888888</v>
      </c>
      <c r="R9380" s="28">
        <v>41622.074305555558</v>
      </c>
      <c r="S9380" t="s">
        <v>30153</v>
      </c>
      <c r="T9380" s="27">
        <v>41621</v>
      </c>
      <c r="V9380">
        <v>31</v>
      </c>
      <c r="W9380" t="s">
        <v>32</v>
      </c>
      <c r="X9380" t="s">
        <v>359</v>
      </c>
      <c r="Y9380">
        <v>0</v>
      </c>
      <c r="AB9380" t="s">
        <v>237</v>
      </c>
      <c r="AH9380">
        <v>0</v>
      </c>
      <c r="AN9380" t="s">
        <v>238</v>
      </c>
      <c r="AO9380">
        <v>2</v>
      </c>
      <c r="AP9380" t="s">
        <v>239</v>
      </c>
      <c r="AQ9380" s="27">
        <v>41652</v>
      </c>
      <c r="AR9380" t="s">
        <v>240</v>
      </c>
      <c r="AS9380">
        <v>2</v>
      </c>
      <c r="AT9380" t="s">
        <v>239</v>
      </c>
      <c r="AU9380" s="27">
        <v>41652</v>
      </c>
    </row>
    <row r="9381" spans="1:47" x14ac:dyDescent="0.2">
      <c r="A9381">
        <v>9380</v>
      </c>
      <c r="B9381" t="s">
        <v>30154</v>
      </c>
      <c r="C9381" t="s">
        <v>4384</v>
      </c>
      <c r="D9381" t="s">
        <v>6896</v>
      </c>
      <c r="E9381" s="27">
        <v>41621</v>
      </c>
      <c r="F9381" t="s">
        <v>233</v>
      </c>
      <c r="G9381" s="27">
        <v>28526</v>
      </c>
      <c r="H9381">
        <v>38</v>
      </c>
      <c r="I9381" t="s">
        <v>244</v>
      </c>
      <c r="J9381" t="s">
        <v>245</v>
      </c>
      <c r="K9381">
        <v>0</v>
      </c>
      <c r="L9381">
        <v>4</v>
      </c>
      <c r="M9381">
        <v>0</v>
      </c>
      <c r="N9381">
        <v>0</v>
      </c>
      <c r="O9381">
        <v>5</v>
      </c>
      <c r="P9381">
        <v>-1</v>
      </c>
      <c r="Q9381" s="28">
        <v>41620.259027777778</v>
      </c>
      <c r="R9381" s="28">
        <v>41621.359722222223</v>
      </c>
      <c r="S9381" t="s">
        <v>30155</v>
      </c>
      <c r="T9381" s="27">
        <v>41620</v>
      </c>
      <c r="V9381">
        <v>1</v>
      </c>
      <c r="W9381" t="s">
        <v>32</v>
      </c>
      <c r="X9381" t="s">
        <v>364</v>
      </c>
      <c r="Y9381">
        <v>0</v>
      </c>
      <c r="AB9381" t="s">
        <v>237</v>
      </c>
      <c r="AH9381">
        <v>0</v>
      </c>
      <c r="AN9381" t="s">
        <v>238</v>
      </c>
      <c r="AO9381">
        <v>1</v>
      </c>
      <c r="AP9381" t="s">
        <v>239</v>
      </c>
      <c r="AQ9381" s="27">
        <v>41621</v>
      </c>
      <c r="AR9381" t="s">
        <v>240</v>
      </c>
      <c r="AS9381">
        <v>4</v>
      </c>
      <c r="AT9381" t="s">
        <v>239</v>
      </c>
      <c r="AU9381" s="27">
        <v>41621</v>
      </c>
    </row>
    <row r="9382" spans="1:47" x14ac:dyDescent="0.2">
      <c r="A9382">
        <v>9381</v>
      </c>
      <c r="B9382" t="s">
        <v>30156</v>
      </c>
      <c r="C9382" t="s">
        <v>1262</v>
      </c>
      <c r="D9382" t="s">
        <v>5760</v>
      </c>
      <c r="E9382" s="27">
        <v>41617</v>
      </c>
      <c r="F9382" t="s">
        <v>233</v>
      </c>
      <c r="G9382" s="27">
        <v>29635</v>
      </c>
      <c r="H9382">
        <v>35</v>
      </c>
      <c r="I9382" t="s">
        <v>244</v>
      </c>
      <c r="J9382" t="s">
        <v>245</v>
      </c>
      <c r="K9382">
        <v>0</v>
      </c>
      <c r="L9382">
        <v>1</v>
      </c>
      <c r="M9382">
        <v>0</v>
      </c>
      <c r="N9382">
        <v>0</v>
      </c>
      <c r="O9382">
        <v>2</v>
      </c>
      <c r="P9382">
        <v>-1</v>
      </c>
      <c r="Q9382" s="28">
        <v>41616.261111111111</v>
      </c>
      <c r="R9382" s="28">
        <v>41617.068055555559</v>
      </c>
      <c r="S9382" t="s">
        <v>30157</v>
      </c>
      <c r="T9382" s="27">
        <v>41616</v>
      </c>
      <c r="V9382">
        <v>1</v>
      </c>
      <c r="W9382" t="s">
        <v>36</v>
      </c>
      <c r="X9382" t="s">
        <v>279</v>
      </c>
      <c r="Y9382">
        <v>0</v>
      </c>
      <c r="AB9382" t="s">
        <v>237</v>
      </c>
      <c r="AH9382">
        <v>0</v>
      </c>
      <c r="AN9382" t="s">
        <v>238</v>
      </c>
      <c r="AO9382">
        <v>2</v>
      </c>
      <c r="AP9382" t="s">
        <v>239</v>
      </c>
      <c r="AQ9382" s="27">
        <v>41617</v>
      </c>
      <c r="AR9382" t="s">
        <v>240</v>
      </c>
      <c r="AS9382">
        <v>1</v>
      </c>
      <c r="AT9382" t="s">
        <v>239</v>
      </c>
      <c r="AU9382" s="27">
        <v>41617</v>
      </c>
    </row>
    <row r="9383" spans="1:47" x14ac:dyDescent="0.2">
      <c r="A9383">
        <v>9382</v>
      </c>
      <c r="B9383" t="s">
        <v>30158</v>
      </c>
      <c r="C9383" t="s">
        <v>895</v>
      </c>
      <c r="D9383" t="s">
        <v>11110</v>
      </c>
      <c r="E9383" s="27">
        <v>41423</v>
      </c>
      <c r="F9383" t="s">
        <v>233</v>
      </c>
      <c r="G9383" s="27">
        <v>33456</v>
      </c>
      <c r="H9383">
        <v>24</v>
      </c>
      <c r="I9383" t="s">
        <v>259</v>
      </c>
      <c r="J9383" t="s">
        <v>250</v>
      </c>
      <c r="K9383">
        <v>0</v>
      </c>
      <c r="L9383">
        <v>6</v>
      </c>
      <c r="M9383">
        <v>0</v>
      </c>
      <c r="N9383">
        <v>0</v>
      </c>
      <c r="O9383">
        <v>2</v>
      </c>
      <c r="P9383">
        <v>-1</v>
      </c>
      <c r="Q9383" s="28">
        <v>41422.284722222219</v>
      </c>
      <c r="R9383" s="28">
        <v>41426.413194444445</v>
      </c>
      <c r="S9383" t="s">
        <v>30159</v>
      </c>
      <c r="T9383" s="27">
        <v>41422</v>
      </c>
      <c r="V9383">
        <v>1</v>
      </c>
      <c r="W9383" t="s">
        <v>32</v>
      </c>
      <c r="X9383" t="s">
        <v>359</v>
      </c>
      <c r="Y9383">
        <v>0</v>
      </c>
      <c r="AB9383" t="s">
        <v>237</v>
      </c>
      <c r="AH9383">
        <v>0</v>
      </c>
      <c r="AN9383" t="s">
        <v>238</v>
      </c>
      <c r="AO9383">
        <v>7</v>
      </c>
      <c r="AP9383" t="s">
        <v>246</v>
      </c>
      <c r="AQ9383" s="27">
        <v>41423</v>
      </c>
      <c r="AR9383" t="s">
        <v>240</v>
      </c>
      <c r="AS9383">
        <v>6</v>
      </c>
      <c r="AT9383" t="s">
        <v>246</v>
      </c>
      <c r="AU9383" s="27">
        <v>41423</v>
      </c>
    </row>
    <row r="9384" spans="1:47" x14ac:dyDescent="0.2">
      <c r="A9384">
        <v>9383</v>
      </c>
      <c r="B9384" t="s">
        <v>30160</v>
      </c>
      <c r="C9384" t="s">
        <v>602</v>
      </c>
      <c r="D9384" t="s">
        <v>6492</v>
      </c>
      <c r="E9384" s="27">
        <v>41536</v>
      </c>
      <c r="F9384" t="s">
        <v>233</v>
      </c>
      <c r="G9384" s="27">
        <v>24150</v>
      </c>
      <c r="H9384">
        <v>50</v>
      </c>
      <c r="I9384" t="s">
        <v>234</v>
      </c>
      <c r="J9384" t="s">
        <v>250</v>
      </c>
      <c r="K9384">
        <v>0</v>
      </c>
      <c r="L9384">
        <v>5</v>
      </c>
      <c r="M9384">
        <v>0</v>
      </c>
      <c r="N9384">
        <v>0</v>
      </c>
      <c r="O9384">
        <v>10</v>
      </c>
      <c r="P9384">
        <v>-48</v>
      </c>
      <c r="Q9384" s="28">
        <v>41488.530555555553</v>
      </c>
      <c r="R9384" s="28">
        <v>41536.504861111112</v>
      </c>
      <c r="S9384" t="s">
        <v>30161</v>
      </c>
      <c r="U9384" s="27">
        <v>41488</v>
      </c>
      <c r="V9384">
        <v>48</v>
      </c>
      <c r="W9384" t="s">
        <v>32</v>
      </c>
      <c r="X9384" t="s">
        <v>274</v>
      </c>
      <c r="Y9384">
        <v>0</v>
      </c>
      <c r="AB9384" t="s">
        <v>237</v>
      </c>
      <c r="AH9384">
        <v>0</v>
      </c>
      <c r="AN9384" t="s">
        <v>238</v>
      </c>
      <c r="AO9384">
        <v>2</v>
      </c>
      <c r="AP9384" t="s">
        <v>239</v>
      </c>
      <c r="AQ9384" s="27">
        <v>41536</v>
      </c>
      <c r="AR9384" t="s">
        <v>240</v>
      </c>
      <c r="AS9384">
        <v>5</v>
      </c>
      <c r="AT9384" t="s">
        <v>246</v>
      </c>
      <c r="AU9384" s="27">
        <v>41536</v>
      </c>
    </row>
    <row r="9385" spans="1:47" x14ac:dyDescent="0.2">
      <c r="A9385">
        <v>9384</v>
      </c>
      <c r="B9385" t="s">
        <v>30162</v>
      </c>
      <c r="C9385" t="s">
        <v>5320</v>
      </c>
      <c r="D9385" t="s">
        <v>30163</v>
      </c>
      <c r="E9385" s="27">
        <v>41731</v>
      </c>
      <c r="F9385" t="s">
        <v>233</v>
      </c>
      <c r="G9385" s="27">
        <v>34254</v>
      </c>
      <c r="H9385">
        <v>22</v>
      </c>
      <c r="I9385" t="s">
        <v>259</v>
      </c>
      <c r="J9385" t="s">
        <v>250</v>
      </c>
      <c r="K9385">
        <v>1</v>
      </c>
      <c r="L9385">
        <v>10</v>
      </c>
      <c r="M9385">
        <v>1</v>
      </c>
      <c r="N9385">
        <v>0</v>
      </c>
      <c r="O9385">
        <v>4</v>
      </c>
      <c r="S9385" t="s">
        <v>30164</v>
      </c>
      <c r="T9385" s="27">
        <v>41730</v>
      </c>
      <c r="V9385">
        <v>1</v>
      </c>
      <c r="W9385" t="s">
        <v>32</v>
      </c>
      <c r="X9385" t="s">
        <v>359</v>
      </c>
      <c r="Y9385">
        <v>0</v>
      </c>
      <c r="AB9385" t="s">
        <v>237</v>
      </c>
      <c r="AH9385">
        <v>0</v>
      </c>
      <c r="AN9385" t="s">
        <v>238</v>
      </c>
      <c r="AO9385">
        <v>9</v>
      </c>
      <c r="AP9385" t="s">
        <v>269</v>
      </c>
      <c r="AQ9385" s="27">
        <v>41731</v>
      </c>
      <c r="AR9385" t="s">
        <v>240</v>
      </c>
      <c r="AS9385">
        <v>10</v>
      </c>
      <c r="AT9385" t="s">
        <v>269</v>
      </c>
      <c r="AU9385" s="27">
        <v>41731</v>
      </c>
    </row>
    <row r="9386" spans="1:47" x14ac:dyDescent="0.2">
      <c r="A9386">
        <v>9385</v>
      </c>
      <c r="B9386" t="s">
        <v>30165</v>
      </c>
      <c r="C9386" t="s">
        <v>23794</v>
      </c>
      <c r="D9386" t="s">
        <v>1342</v>
      </c>
      <c r="E9386" s="27">
        <v>41326</v>
      </c>
      <c r="F9386" t="s">
        <v>233</v>
      </c>
      <c r="G9386" s="27">
        <v>22147</v>
      </c>
      <c r="H9386">
        <v>55</v>
      </c>
      <c r="I9386" t="s">
        <v>234</v>
      </c>
      <c r="J9386" t="s">
        <v>22</v>
      </c>
      <c r="K9386">
        <v>0</v>
      </c>
      <c r="L9386">
        <v>1</v>
      </c>
      <c r="M9386">
        <v>0</v>
      </c>
      <c r="N9386">
        <v>0</v>
      </c>
      <c r="O9386">
        <v>8</v>
      </c>
      <c r="P9386">
        <v>-1</v>
      </c>
      <c r="Q9386" s="28">
        <v>41325.352083333331</v>
      </c>
      <c r="R9386" s="28">
        <v>41331.466666666667</v>
      </c>
      <c r="S9386" t="s">
        <v>30166</v>
      </c>
      <c r="T9386" s="27">
        <v>41325</v>
      </c>
      <c r="V9386">
        <v>1</v>
      </c>
      <c r="W9386" t="s">
        <v>32</v>
      </c>
      <c r="X9386" t="s">
        <v>30167</v>
      </c>
      <c r="Y9386">
        <v>1</v>
      </c>
      <c r="AA9386" t="s">
        <v>30168</v>
      </c>
      <c r="AB9386" t="s">
        <v>36</v>
      </c>
      <c r="AC9386">
        <v>0</v>
      </c>
      <c r="AD9386" s="27">
        <v>41508</v>
      </c>
      <c r="AE9386" t="s">
        <v>24283</v>
      </c>
      <c r="AF9386" s="27">
        <v>41508</v>
      </c>
      <c r="AG9386" s="27">
        <v>41509</v>
      </c>
      <c r="AH9386">
        <v>0</v>
      </c>
      <c r="AN9386" t="s">
        <v>238</v>
      </c>
      <c r="AO9386">
        <v>1</v>
      </c>
      <c r="AP9386" t="s">
        <v>239</v>
      </c>
      <c r="AQ9386" s="27">
        <v>41326</v>
      </c>
      <c r="AR9386" t="s">
        <v>240</v>
      </c>
      <c r="AS9386">
        <v>1</v>
      </c>
      <c r="AT9386" t="s">
        <v>239</v>
      </c>
      <c r="AU9386" s="27">
        <v>41326</v>
      </c>
    </row>
    <row r="9387" spans="1:47" x14ac:dyDescent="0.2">
      <c r="A9387">
        <v>9386</v>
      </c>
      <c r="B9387" t="s">
        <v>30169</v>
      </c>
      <c r="C9387" t="s">
        <v>2818</v>
      </c>
      <c r="D9387" t="s">
        <v>1911</v>
      </c>
      <c r="E9387" s="27">
        <v>41933</v>
      </c>
      <c r="F9387" t="s">
        <v>233</v>
      </c>
      <c r="G9387" s="27">
        <v>30426</v>
      </c>
      <c r="H9387">
        <v>32</v>
      </c>
      <c r="I9387" t="s">
        <v>244</v>
      </c>
      <c r="J9387" t="s">
        <v>250</v>
      </c>
      <c r="K9387">
        <v>0</v>
      </c>
      <c r="L9387">
        <v>4</v>
      </c>
      <c r="M9387">
        <v>0</v>
      </c>
      <c r="N9387">
        <v>0</v>
      </c>
      <c r="O9387">
        <v>4</v>
      </c>
      <c r="P9387">
        <v>0</v>
      </c>
      <c r="Q9387" s="28">
        <v>41933.50277777778</v>
      </c>
      <c r="R9387" s="28">
        <v>41978.481249999997</v>
      </c>
      <c r="S9387" t="s">
        <v>30170</v>
      </c>
      <c r="T9387" s="27">
        <v>41932</v>
      </c>
      <c r="V9387">
        <v>1</v>
      </c>
      <c r="W9387" t="s">
        <v>32</v>
      </c>
      <c r="X9387" t="s">
        <v>252</v>
      </c>
      <c r="Y9387">
        <v>1</v>
      </c>
      <c r="AA9387" t="s">
        <v>30171</v>
      </c>
      <c r="AB9387" t="s">
        <v>36</v>
      </c>
      <c r="AC9387">
        <v>0</v>
      </c>
      <c r="AD9387" s="27">
        <v>42185</v>
      </c>
      <c r="AE9387" t="s">
        <v>422</v>
      </c>
      <c r="AF9387" s="27">
        <v>42185</v>
      </c>
      <c r="AG9387" s="27">
        <v>42203</v>
      </c>
      <c r="AH9387">
        <v>0</v>
      </c>
      <c r="AN9387" t="s">
        <v>238</v>
      </c>
      <c r="AO9387">
        <v>2</v>
      </c>
      <c r="AP9387" t="s">
        <v>239</v>
      </c>
      <c r="AQ9387" s="27">
        <v>41933</v>
      </c>
      <c r="AR9387" t="s">
        <v>240</v>
      </c>
      <c r="AS9387">
        <v>4</v>
      </c>
      <c r="AT9387" t="s">
        <v>239</v>
      </c>
      <c r="AU9387" s="27">
        <v>41933</v>
      </c>
    </row>
    <row r="9388" spans="1:47" x14ac:dyDescent="0.2">
      <c r="A9388">
        <v>9387</v>
      </c>
      <c r="B9388" t="s">
        <v>30172</v>
      </c>
      <c r="C9388" t="s">
        <v>2141</v>
      </c>
      <c r="D9388" t="s">
        <v>3704</v>
      </c>
      <c r="E9388" s="27">
        <v>41667</v>
      </c>
      <c r="F9388" t="s">
        <v>233</v>
      </c>
      <c r="G9388" s="27">
        <v>31672</v>
      </c>
      <c r="H9388">
        <v>29</v>
      </c>
      <c r="I9388" t="s">
        <v>244</v>
      </c>
      <c r="J9388" t="s">
        <v>245</v>
      </c>
      <c r="K9388">
        <v>0</v>
      </c>
      <c r="L9388">
        <v>2</v>
      </c>
      <c r="M9388">
        <v>0</v>
      </c>
      <c r="N9388">
        <v>0</v>
      </c>
      <c r="O9388">
        <v>1</v>
      </c>
      <c r="P9388">
        <v>-18</v>
      </c>
      <c r="Q9388" s="28">
        <v>41649.400694444441</v>
      </c>
      <c r="R9388" s="28">
        <v>41652.331944444442</v>
      </c>
      <c r="S9388" t="s">
        <v>30173</v>
      </c>
      <c r="U9388" s="27">
        <v>41649</v>
      </c>
      <c r="V9388">
        <v>18</v>
      </c>
      <c r="W9388" t="s">
        <v>32</v>
      </c>
      <c r="X9388" t="s">
        <v>274</v>
      </c>
      <c r="Y9388">
        <v>0</v>
      </c>
      <c r="AB9388" t="s">
        <v>237</v>
      </c>
      <c r="AH9388">
        <v>0</v>
      </c>
      <c r="AN9388" t="s">
        <v>238</v>
      </c>
      <c r="AO9388">
        <v>3</v>
      </c>
      <c r="AP9388" t="s">
        <v>239</v>
      </c>
      <c r="AQ9388" s="27">
        <v>41667</v>
      </c>
      <c r="AR9388" t="s">
        <v>240</v>
      </c>
      <c r="AS9388">
        <v>2</v>
      </c>
      <c r="AT9388" t="s">
        <v>239</v>
      </c>
      <c r="AU9388" s="27">
        <v>41667</v>
      </c>
    </row>
    <row r="9389" spans="1:47" x14ac:dyDescent="0.2">
      <c r="A9389">
        <v>9388</v>
      </c>
      <c r="B9389" t="s">
        <v>30174</v>
      </c>
      <c r="C9389" t="s">
        <v>30175</v>
      </c>
      <c r="D9389" t="s">
        <v>30176</v>
      </c>
      <c r="E9389" s="27">
        <v>41660</v>
      </c>
      <c r="F9389" t="s">
        <v>233</v>
      </c>
      <c r="G9389" s="27">
        <v>25460</v>
      </c>
      <c r="H9389">
        <v>46</v>
      </c>
      <c r="I9389" t="s">
        <v>234</v>
      </c>
      <c r="J9389" t="s">
        <v>245</v>
      </c>
      <c r="K9389">
        <v>0</v>
      </c>
      <c r="L9389">
        <v>1</v>
      </c>
      <c r="M9389">
        <v>0</v>
      </c>
      <c r="N9389">
        <v>0</v>
      </c>
      <c r="O9389">
        <v>0</v>
      </c>
      <c r="P9389">
        <v>0</v>
      </c>
      <c r="Q9389" s="28">
        <v>41660.189583333333</v>
      </c>
      <c r="R9389" s="28">
        <v>41660.368750000001</v>
      </c>
      <c r="S9389" t="s">
        <v>30177</v>
      </c>
      <c r="T9389" s="27">
        <v>41660</v>
      </c>
      <c r="V9389">
        <v>0</v>
      </c>
      <c r="W9389" t="s">
        <v>32</v>
      </c>
      <c r="X9389" t="s">
        <v>390</v>
      </c>
      <c r="Y9389">
        <v>0</v>
      </c>
      <c r="AB9389" t="s">
        <v>237</v>
      </c>
      <c r="AH9389">
        <v>0</v>
      </c>
      <c r="AN9389" t="s">
        <v>238</v>
      </c>
      <c r="AO9389">
        <v>1</v>
      </c>
      <c r="AP9389" t="s">
        <v>239</v>
      </c>
      <c r="AQ9389" s="27">
        <v>41660</v>
      </c>
      <c r="AR9389" t="s">
        <v>240</v>
      </c>
      <c r="AS9389">
        <v>1</v>
      </c>
      <c r="AT9389" t="s">
        <v>239</v>
      </c>
      <c r="AU9389" s="27">
        <v>41660</v>
      </c>
    </row>
    <row r="9390" spans="1:47" x14ac:dyDescent="0.2">
      <c r="A9390">
        <v>9389</v>
      </c>
      <c r="B9390" t="s">
        <v>30178</v>
      </c>
      <c r="C9390" t="s">
        <v>30179</v>
      </c>
      <c r="D9390" t="s">
        <v>2610</v>
      </c>
      <c r="E9390" s="27">
        <v>41846</v>
      </c>
      <c r="F9390" t="s">
        <v>294</v>
      </c>
      <c r="G9390" s="27">
        <v>32557</v>
      </c>
      <c r="H9390">
        <v>27</v>
      </c>
      <c r="I9390" t="s">
        <v>244</v>
      </c>
      <c r="J9390" t="s">
        <v>250</v>
      </c>
      <c r="K9390">
        <v>0</v>
      </c>
      <c r="L9390">
        <v>2</v>
      </c>
      <c r="M9390">
        <v>0</v>
      </c>
      <c r="N9390">
        <v>0</v>
      </c>
      <c r="O9390">
        <v>0</v>
      </c>
      <c r="P9390">
        <v>-1</v>
      </c>
      <c r="Q9390" s="28">
        <v>41845.29583333333</v>
      </c>
      <c r="R9390" s="28">
        <v>41846.056250000001</v>
      </c>
      <c r="S9390" t="s">
        <v>30180</v>
      </c>
      <c r="T9390" s="27">
        <v>41845</v>
      </c>
      <c r="V9390">
        <v>1</v>
      </c>
      <c r="W9390" t="s">
        <v>36</v>
      </c>
      <c r="X9390" t="s">
        <v>279</v>
      </c>
      <c r="Y9390">
        <v>0</v>
      </c>
      <c r="AB9390" t="s">
        <v>237</v>
      </c>
      <c r="AH9390">
        <v>0</v>
      </c>
      <c r="AN9390" t="s">
        <v>238</v>
      </c>
      <c r="AO9390">
        <v>2</v>
      </c>
      <c r="AP9390" t="s">
        <v>239</v>
      </c>
      <c r="AQ9390" s="27">
        <v>41846</v>
      </c>
      <c r="AR9390" t="s">
        <v>240</v>
      </c>
      <c r="AS9390">
        <v>2</v>
      </c>
      <c r="AT9390" t="s">
        <v>239</v>
      </c>
      <c r="AU9390" s="27">
        <v>41846</v>
      </c>
    </row>
    <row r="9391" spans="1:47" x14ac:dyDescent="0.2">
      <c r="A9391">
        <v>9390</v>
      </c>
      <c r="B9391" t="s">
        <v>30181</v>
      </c>
      <c r="C9391" t="s">
        <v>30182</v>
      </c>
      <c r="D9391" t="s">
        <v>381</v>
      </c>
      <c r="E9391" s="27">
        <v>41922</v>
      </c>
      <c r="F9391" t="s">
        <v>233</v>
      </c>
      <c r="G9391" s="27">
        <v>30496</v>
      </c>
      <c r="H9391">
        <v>32</v>
      </c>
      <c r="I9391" t="s">
        <v>244</v>
      </c>
      <c r="J9391" t="s">
        <v>250</v>
      </c>
      <c r="K9391">
        <v>0</v>
      </c>
      <c r="L9391">
        <v>4</v>
      </c>
      <c r="M9391">
        <v>0</v>
      </c>
      <c r="N9391">
        <v>0</v>
      </c>
      <c r="O9391">
        <v>6</v>
      </c>
      <c r="P9391">
        <v>-1</v>
      </c>
      <c r="Q9391" s="28">
        <v>41921.368055555555</v>
      </c>
      <c r="R9391" s="28">
        <v>41922.113194444442</v>
      </c>
      <c r="S9391" t="s">
        <v>30183</v>
      </c>
      <c r="T9391" s="27">
        <v>41921</v>
      </c>
      <c r="V9391">
        <v>1</v>
      </c>
      <c r="W9391" t="s">
        <v>32</v>
      </c>
      <c r="X9391" t="s">
        <v>348</v>
      </c>
      <c r="Y9391">
        <v>0</v>
      </c>
      <c r="AB9391" t="s">
        <v>237</v>
      </c>
      <c r="AH9391">
        <v>0</v>
      </c>
      <c r="AN9391" t="s">
        <v>238</v>
      </c>
      <c r="AO9391">
        <v>2</v>
      </c>
      <c r="AP9391" t="s">
        <v>239</v>
      </c>
      <c r="AQ9391" s="27">
        <v>41922</v>
      </c>
      <c r="AR9391" t="s">
        <v>240</v>
      </c>
      <c r="AS9391">
        <v>4</v>
      </c>
      <c r="AT9391" t="s">
        <v>239</v>
      </c>
      <c r="AU9391" s="27">
        <v>41922</v>
      </c>
    </row>
    <row r="9392" spans="1:47" x14ac:dyDescent="0.2">
      <c r="A9392">
        <v>9391</v>
      </c>
      <c r="B9392" t="s">
        <v>30184</v>
      </c>
      <c r="C9392" t="s">
        <v>2390</v>
      </c>
      <c r="D9392" t="s">
        <v>664</v>
      </c>
      <c r="E9392" s="27">
        <v>41850</v>
      </c>
      <c r="F9392" t="s">
        <v>233</v>
      </c>
      <c r="G9392" s="27">
        <v>31691</v>
      </c>
      <c r="H9392">
        <v>29</v>
      </c>
      <c r="I9392" t="s">
        <v>244</v>
      </c>
      <c r="J9392" t="s">
        <v>250</v>
      </c>
      <c r="K9392">
        <v>0</v>
      </c>
      <c r="L9392">
        <v>2</v>
      </c>
      <c r="M9392">
        <v>0</v>
      </c>
      <c r="N9392">
        <v>0</v>
      </c>
      <c r="O9392">
        <v>0</v>
      </c>
      <c r="P9392">
        <v>-1</v>
      </c>
      <c r="Q9392" s="28">
        <v>41849.185416666667</v>
      </c>
      <c r="R9392" s="28">
        <v>41850.390972222223</v>
      </c>
      <c r="S9392" t="s">
        <v>30185</v>
      </c>
      <c r="T9392" s="27">
        <v>41849</v>
      </c>
      <c r="V9392">
        <v>1</v>
      </c>
      <c r="W9392" t="s">
        <v>32</v>
      </c>
      <c r="X9392" t="s">
        <v>402</v>
      </c>
      <c r="Y9392">
        <v>0</v>
      </c>
      <c r="AB9392" t="s">
        <v>237</v>
      </c>
      <c r="AH9392">
        <v>0</v>
      </c>
      <c r="AN9392" t="s">
        <v>238</v>
      </c>
      <c r="AO9392">
        <v>2</v>
      </c>
      <c r="AP9392" t="s">
        <v>239</v>
      </c>
      <c r="AQ9392" s="27">
        <v>41850</v>
      </c>
      <c r="AR9392" t="s">
        <v>240</v>
      </c>
      <c r="AS9392">
        <v>2</v>
      </c>
      <c r="AT9392" t="s">
        <v>239</v>
      </c>
      <c r="AU9392" s="27">
        <v>41850</v>
      </c>
    </row>
    <row r="9393" spans="1:47" x14ac:dyDescent="0.2">
      <c r="A9393">
        <v>9392</v>
      </c>
      <c r="B9393" t="s">
        <v>30186</v>
      </c>
      <c r="C9393" t="s">
        <v>1308</v>
      </c>
      <c r="D9393" t="s">
        <v>21417</v>
      </c>
      <c r="E9393" s="27">
        <v>41296</v>
      </c>
      <c r="F9393" t="s">
        <v>233</v>
      </c>
      <c r="G9393" s="27">
        <v>22830</v>
      </c>
      <c r="H9393">
        <v>53</v>
      </c>
      <c r="I9393" t="s">
        <v>234</v>
      </c>
      <c r="J9393" t="s">
        <v>245</v>
      </c>
      <c r="K9393">
        <v>0</v>
      </c>
      <c r="L9393">
        <v>5</v>
      </c>
      <c r="M9393">
        <v>0</v>
      </c>
      <c r="N9393">
        <v>0</v>
      </c>
      <c r="O9393">
        <v>1</v>
      </c>
      <c r="P9393">
        <v>-1</v>
      </c>
      <c r="Q9393" s="28">
        <v>41295.464583333334</v>
      </c>
      <c r="R9393" s="28">
        <v>41296.370833333334</v>
      </c>
      <c r="S9393" t="s">
        <v>30187</v>
      </c>
      <c r="T9393" s="27">
        <v>41295</v>
      </c>
      <c r="V9393">
        <v>1</v>
      </c>
      <c r="W9393" t="s">
        <v>36</v>
      </c>
      <c r="X9393" t="s">
        <v>279</v>
      </c>
      <c r="Y9393">
        <v>1</v>
      </c>
      <c r="AA9393" t="s">
        <v>30188</v>
      </c>
      <c r="AB9393" t="s">
        <v>32</v>
      </c>
      <c r="AC9393">
        <v>1</v>
      </c>
      <c r="AD9393" s="27">
        <v>42090</v>
      </c>
      <c r="AE9393" t="s">
        <v>254</v>
      </c>
      <c r="AF9393" s="27">
        <v>42091</v>
      </c>
      <c r="AG9393" s="27">
        <v>42093</v>
      </c>
      <c r="AH9393">
        <v>1</v>
      </c>
      <c r="AJ9393" t="s">
        <v>30188</v>
      </c>
      <c r="AK9393" t="s">
        <v>255</v>
      </c>
      <c r="AL9393" s="27">
        <v>42090</v>
      </c>
      <c r="AM9393" t="s">
        <v>254</v>
      </c>
      <c r="AN9393" t="s">
        <v>238</v>
      </c>
      <c r="AO9393">
        <v>5</v>
      </c>
      <c r="AP9393" t="s">
        <v>246</v>
      </c>
      <c r="AQ9393" s="27">
        <v>41296</v>
      </c>
      <c r="AR9393" t="s">
        <v>240</v>
      </c>
      <c r="AS9393">
        <v>5</v>
      </c>
      <c r="AT9393" t="s">
        <v>246</v>
      </c>
      <c r="AU9393" s="27">
        <v>41296</v>
      </c>
    </row>
    <row r="9394" spans="1:47" x14ac:dyDescent="0.2">
      <c r="A9394">
        <v>9393</v>
      </c>
      <c r="B9394" t="s">
        <v>30189</v>
      </c>
      <c r="C9394" t="s">
        <v>2412</v>
      </c>
      <c r="D9394" t="s">
        <v>7376</v>
      </c>
      <c r="E9394" s="27">
        <v>41911</v>
      </c>
      <c r="F9394" t="s">
        <v>294</v>
      </c>
      <c r="G9394" s="27">
        <v>32512</v>
      </c>
      <c r="H9394">
        <v>27</v>
      </c>
      <c r="I9394" t="s">
        <v>244</v>
      </c>
      <c r="J9394" t="s">
        <v>245</v>
      </c>
      <c r="K9394">
        <v>0</v>
      </c>
      <c r="L9394">
        <v>5</v>
      </c>
      <c r="M9394">
        <v>0</v>
      </c>
      <c r="N9394">
        <v>0</v>
      </c>
      <c r="O9394">
        <v>1</v>
      </c>
      <c r="P9394">
        <v>-1</v>
      </c>
      <c r="Q9394" s="28">
        <v>41910.494444444441</v>
      </c>
      <c r="R9394" s="28">
        <v>41936.052083333336</v>
      </c>
      <c r="S9394" t="s">
        <v>30190</v>
      </c>
      <c r="U9394" s="27">
        <v>41911</v>
      </c>
      <c r="V9394">
        <v>0</v>
      </c>
      <c r="W9394" t="s">
        <v>32</v>
      </c>
      <c r="X9394" t="s">
        <v>274</v>
      </c>
      <c r="Y9394">
        <v>1</v>
      </c>
      <c r="AA9394" t="s">
        <v>30191</v>
      </c>
      <c r="AB9394" t="s">
        <v>36</v>
      </c>
      <c r="AC9394">
        <v>170</v>
      </c>
      <c r="AD9394" s="27">
        <v>42266</v>
      </c>
      <c r="AE9394" t="s">
        <v>279</v>
      </c>
      <c r="AF9394" s="27">
        <v>42436</v>
      </c>
      <c r="AG9394" s="27">
        <v>42437</v>
      </c>
      <c r="AH9394">
        <v>1</v>
      </c>
      <c r="AJ9394" t="s">
        <v>30191</v>
      </c>
      <c r="AK9394" t="s">
        <v>462</v>
      </c>
      <c r="AL9394" s="27">
        <v>42266</v>
      </c>
      <c r="AM9394" t="s">
        <v>279</v>
      </c>
      <c r="AN9394" t="s">
        <v>238</v>
      </c>
      <c r="AO9394">
        <v>5</v>
      </c>
      <c r="AP9394" t="s">
        <v>246</v>
      </c>
      <c r="AQ9394" s="27">
        <v>41911</v>
      </c>
      <c r="AR9394" t="s">
        <v>240</v>
      </c>
      <c r="AS9394">
        <v>5</v>
      </c>
      <c r="AT9394" t="s">
        <v>246</v>
      </c>
      <c r="AU9394" s="27">
        <v>41911</v>
      </c>
    </row>
    <row r="9395" spans="1:47" x14ac:dyDescent="0.2">
      <c r="A9395">
        <v>9394</v>
      </c>
      <c r="B9395" t="s">
        <v>30192</v>
      </c>
      <c r="C9395" t="s">
        <v>726</v>
      </c>
      <c r="D9395" t="s">
        <v>30193</v>
      </c>
      <c r="E9395" s="27">
        <v>41299</v>
      </c>
      <c r="F9395" t="s">
        <v>233</v>
      </c>
      <c r="G9395" s="27">
        <v>31608</v>
      </c>
      <c r="H9395">
        <v>29</v>
      </c>
      <c r="I9395" t="s">
        <v>244</v>
      </c>
      <c r="J9395" t="s">
        <v>245</v>
      </c>
      <c r="K9395">
        <v>0</v>
      </c>
      <c r="L9395">
        <v>8</v>
      </c>
      <c r="M9395">
        <v>0</v>
      </c>
      <c r="N9395">
        <v>0</v>
      </c>
      <c r="O9395">
        <v>4</v>
      </c>
      <c r="P9395">
        <v>-2</v>
      </c>
      <c r="Q9395" s="28">
        <v>41297.408333333333</v>
      </c>
      <c r="R9395" s="28">
        <v>41298.088888888888</v>
      </c>
      <c r="S9395" t="s">
        <v>30194</v>
      </c>
      <c r="T9395" s="27">
        <v>41297</v>
      </c>
      <c r="V9395">
        <v>2</v>
      </c>
      <c r="W9395" t="s">
        <v>32</v>
      </c>
      <c r="X9395" t="s">
        <v>261</v>
      </c>
      <c r="Y9395">
        <v>0</v>
      </c>
      <c r="AB9395" t="s">
        <v>237</v>
      </c>
      <c r="AH9395">
        <v>0</v>
      </c>
      <c r="AN9395" t="s">
        <v>238</v>
      </c>
      <c r="AO9395">
        <v>7</v>
      </c>
      <c r="AP9395" t="s">
        <v>246</v>
      </c>
      <c r="AQ9395" s="27">
        <v>41299</v>
      </c>
      <c r="AR9395" t="s">
        <v>240</v>
      </c>
      <c r="AS9395">
        <v>8</v>
      </c>
      <c r="AT9395" t="s">
        <v>269</v>
      </c>
      <c r="AU9395" s="27">
        <v>41299</v>
      </c>
    </row>
    <row r="9396" spans="1:47" x14ac:dyDescent="0.2">
      <c r="A9396">
        <v>9395</v>
      </c>
      <c r="B9396" t="s">
        <v>30195</v>
      </c>
      <c r="C9396" t="s">
        <v>2871</v>
      </c>
      <c r="D9396" t="s">
        <v>536</v>
      </c>
      <c r="E9396" s="27">
        <v>41805</v>
      </c>
      <c r="F9396" t="s">
        <v>233</v>
      </c>
      <c r="G9396" s="27">
        <v>31653</v>
      </c>
      <c r="H9396">
        <v>29</v>
      </c>
      <c r="I9396" t="s">
        <v>244</v>
      </c>
      <c r="J9396" t="s">
        <v>250</v>
      </c>
      <c r="K9396">
        <v>0</v>
      </c>
      <c r="L9396">
        <v>6</v>
      </c>
      <c r="M9396">
        <v>0</v>
      </c>
      <c r="N9396">
        <v>0</v>
      </c>
      <c r="O9396">
        <v>5</v>
      </c>
      <c r="P9396">
        <v>-1</v>
      </c>
      <c r="Q9396" s="28">
        <v>41804.429166666669</v>
      </c>
      <c r="R9396" s="28">
        <v>41807.167361111111</v>
      </c>
      <c r="S9396" t="s">
        <v>30196</v>
      </c>
      <c r="T9396" s="27">
        <v>41804</v>
      </c>
      <c r="V9396">
        <v>1</v>
      </c>
      <c r="W9396" t="s">
        <v>32</v>
      </c>
      <c r="X9396" t="s">
        <v>729</v>
      </c>
      <c r="Y9396">
        <v>0</v>
      </c>
      <c r="AB9396" t="s">
        <v>237</v>
      </c>
      <c r="AH9396">
        <v>0</v>
      </c>
      <c r="AN9396" t="s">
        <v>238</v>
      </c>
      <c r="AO9396">
        <v>5</v>
      </c>
      <c r="AP9396" t="s">
        <v>246</v>
      </c>
      <c r="AQ9396" s="27">
        <v>41805</v>
      </c>
      <c r="AR9396" t="s">
        <v>240</v>
      </c>
      <c r="AS9396">
        <v>6</v>
      </c>
      <c r="AT9396" t="s">
        <v>246</v>
      </c>
      <c r="AU9396" s="27">
        <v>41805</v>
      </c>
    </row>
    <row r="9397" spans="1:47" x14ac:dyDescent="0.2">
      <c r="A9397">
        <v>9396</v>
      </c>
      <c r="B9397" t="s">
        <v>30197</v>
      </c>
      <c r="C9397" t="s">
        <v>1294</v>
      </c>
      <c r="D9397" t="s">
        <v>266</v>
      </c>
      <c r="E9397" s="27">
        <v>41954</v>
      </c>
      <c r="F9397" t="s">
        <v>294</v>
      </c>
      <c r="G9397" s="27">
        <v>27869</v>
      </c>
      <c r="H9397">
        <v>40</v>
      </c>
      <c r="I9397" t="s">
        <v>244</v>
      </c>
      <c r="J9397" t="s">
        <v>245</v>
      </c>
      <c r="K9397">
        <v>0</v>
      </c>
      <c r="L9397">
        <v>4</v>
      </c>
      <c r="M9397">
        <v>0</v>
      </c>
      <c r="N9397">
        <v>0</v>
      </c>
      <c r="O9397">
        <v>5</v>
      </c>
      <c r="P9397">
        <v>0</v>
      </c>
      <c r="Q9397" s="28">
        <v>41954.522222222222</v>
      </c>
      <c r="R9397" s="28">
        <v>41966.074305555558</v>
      </c>
      <c r="S9397" t="s">
        <v>30198</v>
      </c>
      <c r="T9397" s="27">
        <v>41953</v>
      </c>
      <c r="V9397">
        <v>1</v>
      </c>
      <c r="W9397" t="s">
        <v>32</v>
      </c>
      <c r="X9397" t="s">
        <v>359</v>
      </c>
      <c r="Y9397">
        <v>0</v>
      </c>
      <c r="AB9397" t="s">
        <v>237</v>
      </c>
      <c r="AH9397">
        <v>0</v>
      </c>
      <c r="AN9397" t="s">
        <v>238</v>
      </c>
      <c r="AO9397">
        <v>1</v>
      </c>
      <c r="AP9397" t="s">
        <v>239</v>
      </c>
      <c r="AQ9397" s="27">
        <v>41954</v>
      </c>
      <c r="AR9397" t="s">
        <v>240</v>
      </c>
      <c r="AS9397">
        <v>4</v>
      </c>
      <c r="AT9397" t="s">
        <v>239</v>
      </c>
      <c r="AU9397" s="27">
        <v>41954</v>
      </c>
    </row>
    <row r="9398" spans="1:47" x14ac:dyDescent="0.2">
      <c r="A9398">
        <v>9397</v>
      </c>
      <c r="B9398" t="s">
        <v>30199</v>
      </c>
      <c r="C9398" t="s">
        <v>2103</v>
      </c>
      <c r="D9398" t="s">
        <v>2032</v>
      </c>
      <c r="E9398" s="27">
        <v>41567</v>
      </c>
      <c r="F9398" t="s">
        <v>233</v>
      </c>
      <c r="G9398" s="27">
        <v>32855</v>
      </c>
      <c r="H9398">
        <v>26</v>
      </c>
      <c r="I9398" t="s">
        <v>244</v>
      </c>
      <c r="J9398" t="s">
        <v>22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-1</v>
      </c>
      <c r="Q9398" s="28">
        <v>41566.113888888889</v>
      </c>
      <c r="R9398" s="28">
        <v>41568.336805555555</v>
      </c>
      <c r="S9398" t="s">
        <v>30200</v>
      </c>
      <c r="T9398" s="27">
        <v>41566</v>
      </c>
      <c r="V9398">
        <v>1</v>
      </c>
      <c r="W9398" t="s">
        <v>32</v>
      </c>
      <c r="X9398" t="s">
        <v>555</v>
      </c>
      <c r="Y9398">
        <v>1</v>
      </c>
      <c r="AA9398" t="s">
        <v>30201</v>
      </c>
      <c r="AB9398" t="s">
        <v>36</v>
      </c>
      <c r="AC9398">
        <v>0</v>
      </c>
      <c r="AD9398" s="27">
        <v>41991</v>
      </c>
      <c r="AE9398" t="s">
        <v>422</v>
      </c>
      <c r="AF9398" s="27">
        <v>41991</v>
      </c>
      <c r="AG9398" s="27">
        <v>42010</v>
      </c>
      <c r="AH9398">
        <v>0</v>
      </c>
      <c r="AN9398" t="s">
        <v>238</v>
      </c>
      <c r="AO9398">
        <v>2</v>
      </c>
      <c r="AP9398" t="s">
        <v>239</v>
      </c>
      <c r="AQ9398" s="27">
        <v>41567</v>
      </c>
      <c r="AR9398" t="s">
        <v>240</v>
      </c>
      <c r="AS9398">
        <v>1</v>
      </c>
      <c r="AT9398" t="s">
        <v>239</v>
      </c>
      <c r="AU9398" s="27">
        <v>41567</v>
      </c>
    </row>
    <row r="9399" spans="1:47" x14ac:dyDescent="0.2">
      <c r="A9399">
        <v>9398</v>
      </c>
      <c r="B9399" t="s">
        <v>30202</v>
      </c>
      <c r="C9399" t="s">
        <v>242</v>
      </c>
      <c r="D9399" t="s">
        <v>3497</v>
      </c>
      <c r="E9399" s="27">
        <v>41340</v>
      </c>
      <c r="F9399" t="s">
        <v>233</v>
      </c>
      <c r="G9399" s="27">
        <v>33741</v>
      </c>
      <c r="H9399">
        <v>23</v>
      </c>
      <c r="I9399" t="s">
        <v>259</v>
      </c>
      <c r="J9399" t="s">
        <v>250</v>
      </c>
      <c r="K9399">
        <v>0</v>
      </c>
      <c r="L9399">
        <v>2</v>
      </c>
      <c r="M9399">
        <v>0</v>
      </c>
      <c r="N9399">
        <v>0</v>
      </c>
      <c r="O9399">
        <v>3</v>
      </c>
      <c r="P9399">
        <v>-1</v>
      </c>
      <c r="Q9399" s="28">
        <v>41339.390277777777</v>
      </c>
      <c r="R9399" s="28">
        <v>41340.259722222225</v>
      </c>
      <c r="S9399" t="s">
        <v>30203</v>
      </c>
      <c r="T9399" s="27">
        <v>41339</v>
      </c>
      <c r="V9399">
        <v>1</v>
      </c>
      <c r="W9399" t="s">
        <v>36</v>
      </c>
      <c r="X9399" t="s">
        <v>279</v>
      </c>
      <c r="Y9399">
        <v>1</v>
      </c>
      <c r="AA9399" t="s">
        <v>30204</v>
      </c>
      <c r="AB9399" t="s">
        <v>36</v>
      </c>
      <c r="AD9399" s="27">
        <v>41430</v>
      </c>
      <c r="AE9399" t="s">
        <v>324</v>
      </c>
      <c r="AH9399">
        <v>0</v>
      </c>
      <c r="AN9399" t="s">
        <v>238</v>
      </c>
      <c r="AO9399">
        <v>3</v>
      </c>
      <c r="AP9399" t="s">
        <v>239</v>
      </c>
      <c r="AQ9399" s="27">
        <v>41340</v>
      </c>
      <c r="AR9399" t="s">
        <v>240</v>
      </c>
      <c r="AS9399">
        <v>2</v>
      </c>
      <c r="AT9399" t="s">
        <v>239</v>
      </c>
      <c r="AU9399" s="27">
        <v>41340</v>
      </c>
    </row>
    <row r="9400" spans="1:47" x14ac:dyDescent="0.2">
      <c r="A9400">
        <v>9399</v>
      </c>
      <c r="B9400" t="s">
        <v>28493</v>
      </c>
      <c r="C9400" t="s">
        <v>480</v>
      </c>
      <c r="D9400" t="s">
        <v>629</v>
      </c>
      <c r="E9400" s="27">
        <v>41540</v>
      </c>
      <c r="F9400" t="s">
        <v>233</v>
      </c>
      <c r="G9400" s="27">
        <v>26483</v>
      </c>
      <c r="H9400">
        <v>43</v>
      </c>
      <c r="I9400" t="s">
        <v>244</v>
      </c>
      <c r="J9400" t="s">
        <v>353</v>
      </c>
      <c r="K9400">
        <v>0</v>
      </c>
      <c r="L9400">
        <v>3</v>
      </c>
      <c r="M9400">
        <v>0</v>
      </c>
      <c r="N9400">
        <v>0</v>
      </c>
      <c r="O9400">
        <v>3</v>
      </c>
      <c r="P9400">
        <v>21</v>
      </c>
      <c r="Q9400" s="28">
        <v>41561.131249999999</v>
      </c>
      <c r="R9400" s="28">
        <v>41563.388888888891</v>
      </c>
      <c r="S9400" t="s">
        <v>30205</v>
      </c>
      <c r="T9400" s="27">
        <v>41507</v>
      </c>
      <c r="V9400">
        <v>33</v>
      </c>
      <c r="W9400" t="s">
        <v>36</v>
      </c>
      <c r="X9400" t="s">
        <v>279</v>
      </c>
      <c r="Y9400">
        <v>1</v>
      </c>
      <c r="AA9400" t="s">
        <v>30206</v>
      </c>
      <c r="AB9400" t="s">
        <v>36</v>
      </c>
      <c r="AC9400">
        <v>1</v>
      </c>
      <c r="AD9400" s="27">
        <v>41730</v>
      </c>
      <c r="AE9400" t="s">
        <v>2030</v>
      </c>
      <c r="AF9400" s="27">
        <v>41731</v>
      </c>
      <c r="AG9400" s="27">
        <v>41750</v>
      </c>
      <c r="AH9400">
        <v>0</v>
      </c>
      <c r="AN9400" t="s">
        <v>238</v>
      </c>
      <c r="AO9400">
        <v>2</v>
      </c>
      <c r="AP9400" t="s">
        <v>239</v>
      </c>
      <c r="AQ9400" s="27">
        <v>41540</v>
      </c>
      <c r="AR9400" t="s">
        <v>240</v>
      </c>
      <c r="AS9400">
        <v>3</v>
      </c>
      <c r="AT9400" t="s">
        <v>239</v>
      </c>
      <c r="AU9400" s="27">
        <v>41540</v>
      </c>
    </row>
    <row r="9401" spans="1:47" x14ac:dyDescent="0.2">
      <c r="A9401">
        <v>9400</v>
      </c>
      <c r="B9401" t="s">
        <v>30207</v>
      </c>
      <c r="C9401" t="s">
        <v>30208</v>
      </c>
      <c r="D9401" t="s">
        <v>1110</v>
      </c>
      <c r="E9401" s="27">
        <v>41555</v>
      </c>
      <c r="F9401" t="s">
        <v>233</v>
      </c>
      <c r="G9401" s="27">
        <v>22882</v>
      </c>
      <c r="H9401">
        <v>53</v>
      </c>
      <c r="I9401" t="s">
        <v>234</v>
      </c>
      <c r="J9401" t="s">
        <v>250</v>
      </c>
      <c r="K9401">
        <v>0</v>
      </c>
      <c r="L9401">
        <v>4</v>
      </c>
      <c r="M9401">
        <v>0</v>
      </c>
      <c r="N9401">
        <v>0</v>
      </c>
      <c r="O9401">
        <v>1</v>
      </c>
      <c r="P9401">
        <v>0</v>
      </c>
      <c r="Q9401" s="28">
        <v>41555.205555555556</v>
      </c>
      <c r="R9401" s="28">
        <v>41555.367361111108</v>
      </c>
      <c r="S9401" t="s">
        <v>30209</v>
      </c>
      <c r="T9401" s="27">
        <v>41555</v>
      </c>
      <c r="V9401">
        <v>0</v>
      </c>
      <c r="W9401" t="s">
        <v>32</v>
      </c>
      <c r="X9401" t="s">
        <v>1207</v>
      </c>
      <c r="Y9401">
        <v>0</v>
      </c>
      <c r="AB9401" t="s">
        <v>237</v>
      </c>
      <c r="AH9401">
        <v>0</v>
      </c>
      <c r="AN9401" t="s">
        <v>238</v>
      </c>
      <c r="AO9401">
        <v>1</v>
      </c>
      <c r="AP9401" t="s">
        <v>239</v>
      </c>
      <c r="AQ9401" s="27">
        <v>41555</v>
      </c>
      <c r="AR9401" t="s">
        <v>240</v>
      </c>
      <c r="AS9401">
        <v>4</v>
      </c>
      <c r="AT9401" t="s">
        <v>239</v>
      </c>
      <c r="AU9401" s="27">
        <v>41555</v>
      </c>
    </row>
    <row r="9402" spans="1:47" x14ac:dyDescent="0.2">
      <c r="A9402">
        <v>9401</v>
      </c>
      <c r="B9402" t="s">
        <v>30210</v>
      </c>
      <c r="C9402" t="s">
        <v>1127</v>
      </c>
      <c r="D9402" t="s">
        <v>30211</v>
      </c>
      <c r="E9402" s="27">
        <v>41565</v>
      </c>
      <c r="F9402" t="s">
        <v>233</v>
      </c>
      <c r="G9402" s="27">
        <v>33350</v>
      </c>
      <c r="H9402">
        <v>24</v>
      </c>
      <c r="I9402" t="s">
        <v>259</v>
      </c>
      <c r="J9402" t="s">
        <v>245</v>
      </c>
      <c r="K9402">
        <v>0</v>
      </c>
      <c r="L9402">
        <v>2</v>
      </c>
      <c r="M9402">
        <v>0</v>
      </c>
      <c r="N9402">
        <v>0</v>
      </c>
      <c r="O9402">
        <v>1</v>
      </c>
      <c r="P9402">
        <v>-1</v>
      </c>
      <c r="Q9402" s="28">
        <v>41564.302083333336</v>
      </c>
      <c r="R9402" s="28">
        <v>41565.344444444447</v>
      </c>
      <c r="S9402" t="s">
        <v>30212</v>
      </c>
      <c r="T9402" s="27">
        <v>41564</v>
      </c>
      <c r="V9402">
        <v>1</v>
      </c>
      <c r="W9402" t="s">
        <v>36</v>
      </c>
      <c r="X9402" t="s">
        <v>279</v>
      </c>
      <c r="Y9402">
        <v>1</v>
      </c>
      <c r="AA9402" t="s">
        <v>30213</v>
      </c>
      <c r="AB9402" t="s">
        <v>36</v>
      </c>
      <c r="AD9402" s="27">
        <v>42319</v>
      </c>
      <c r="AE9402" t="s">
        <v>324</v>
      </c>
      <c r="AH9402">
        <v>0</v>
      </c>
      <c r="AN9402" t="s">
        <v>238</v>
      </c>
      <c r="AO9402">
        <v>3</v>
      </c>
      <c r="AP9402" t="s">
        <v>239</v>
      </c>
      <c r="AQ9402" s="27">
        <v>41565</v>
      </c>
      <c r="AR9402" t="s">
        <v>240</v>
      </c>
      <c r="AS9402">
        <v>2</v>
      </c>
      <c r="AT9402" t="s">
        <v>239</v>
      </c>
      <c r="AU9402" s="27">
        <v>41565</v>
      </c>
    </row>
    <row r="9403" spans="1:47" x14ac:dyDescent="0.2">
      <c r="A9403">
        <v>9402</v>
      </c>
      <c r="B9403" t="s">
        <v>30214</v>
      </c>
      <c r="C9403" t="s">
        <v>30215</v>
      </c>
      <c r="D9403" t="s">
        <v>825</v>
      </c>
      <c r="E9403" s="27">
        <v>41688</v>
      </c>
      <c r="F9403" t="s">
        <v>233</v>
      </c>
      <c r="G9403" s="27">
        <v>30355</v>
      </c>
      <c r="H9403">
        <v>33</v>
      </c>
      <c r="I9403" t="s">
        <v>244</v>
      </c>
      <c r="J9403" t="s">
        <v>250</v>
      </c>
      <c r="K9403">
        <v>0</v>
      </c>
      <c r="L9403">
        <v>10</v>
      </c>
      <c r="M9403">
        <v>0</v>
      </c>
      <c r="N9403">
        <v>0</v>
      </c>
      <c r="O9403">
        <v>18</v>
      </c>
      <c r="P9403">
        <v>0</v>
      </c>
      <c r="Q9403" s="28">
        <v>41688.152083333334</v>
      </c>
      <c r="R9403" s="28">
        <v>41689.314583333333</v>
      </c>
      <c r="S9403" t="s">
        <v>30216</v>
      </c>
      <c r="T9403" s="27">
        <v>41688</v>
      </c>
      <c r="V9403">
        <v>0</v>
      </c>
      <c r="W9403" t="s">
        <v>32</v>
      </c>
      <c r="X9403" t="s">
        <v>343</v>
      </c>
      <c r="Y9403">
        <v>1</v>
      </c>
      <c r="AA9403" t="s">
        <v>30217</v>
      </c>
      <c r="AB9403" t="s">
        <v>32</v>
      </c>
      <c r="AD9403" s="27">
        <v>41707</v>
      </c>
      <c r="AE9403" t="s">
        <v>261</v>
      </c>
      <c r="AH9403">
        <v>0</v>
      </c>
      <c r="AN9403" t="s">
        <v>238</v>
      </c>
      <c r="AO9403">
        <v>9</v>
      </c>
      <c r="AP9403" t="s">
        <v>269</v>
      </c>
      <c r="AQ9403" s="27">
        <v>41688</v>
      </c>
      <c r="AR9403" t="s">
        <v>240</v>
      </c>
      <c r="AS9403">
        <v>10</v>
      </c>
      <c r="AT9403" t="s">
        <v>269</v>
      </c>
      <c r="AU9403" s="27">
        <v>41688</v>
      </c>
    </row>
    <row r="9404" spans="1:47" x14ac:dyDescent="0.2">
      <c r="A9404">
        <v>9403</v>
      </c>
      <c r="B9404" t="s">
        <v>30218</v>
      </c>
      <c r="C9404" t="s">
        <v>30219</v>
      </c>
      <c r="D9404" t="s">
        <v>30220</v>
      </c>
      <c r="E9404" s="27">
        <v>41824</v>
      </c>
      <c r="F9404" t="s">
        <v>294</v>
      </c>
      <c r="G9404" s="27">
        <v>31198</v>
      </c>
      <c r="H9404">
        <v>30</v>
      </c>
      <c r="I9404" t="s">
        <v>244</v>
      </c>
      <c r="J9404" t="s">
        <v>250</v>
      </c>
      <c r="K9404">
        <v>0</v>
      </c>
      <c r="L9404">
        <v>3</v>
      </c>
      <c r="M9404">
        <v>0</v>
      </c>
      <c r="N9404">
        <v>0</v>
      </c>
      <c r="O9404">
        <v>1</v>
      </c>
      <c r="P9404">
        <v>-1</v>
      </c>
      <c r="Q9404" s="28">
        <v>41823.241666666669</v>
      </c>
      <c r="R9404" s="28">
        <v>41827.056250000001</v>
      </c>
      <c r="S9404" t="s">
        <v>30221</v>
      </c>
      <c r="T9404" s="27">
        <v>41823</v>
      </c>
      <c r="V9404">
        <v>1</v>
      </c>
      <c r="W9404" t="s">
        <v>32</v>
      </c>
      <c r="X9404" t="s">
        <v>348</v>
      </c>
      <c r="Y9404">
        <v>0</v>
      </c>
      <c r="AB9404" t="s">
        <v>237</v>
      </c>
      <c r="AH9404">
        <v>0</v>
      </c>
      <c r="AN9404" t="s">
        <v>238</v>
      </c>
      <c r="AO9404">
        <v>2</v>
      </c>
      <c r="AP9404" t="s">
        <v>239</v>
      </c>
      <c r="AQ9404" s="27">
        <v>41824</v>
      </c>
      <c r="AR9404" t="s">
        <v>240</v>
      </c>
      <c r="AS9404">
        <v>3</v>
      </c>
      <c r="AT9404" t="s">
        <v>239</v>
      </c>
      <c r="AU9404" s="27">
        <v>41824</v>
      </c>
    </row>
    <row r="9405" spans="1:47" x14ac:dyDescent="0.2">
      <c r="A9405">
        <v>9404</v>
      </c>
      <c r="B9405" t="s">
        <v>30222</v>
      </c>
      <c r="C9405" t="s">
        <v>2674</v>
      </c>
      <c r="D9405" t="s">
        <v>1841</v>
      </c>
      <c r="E9405" s="27">
        <v>41975</v>
      </c>
      <c r="F9405" t="s">
        <v>233</v>
      </c>
      <c r="G9405" s="27">
        <v>30654</v>
      </c>
      <c r="H9405">
        <v>32</v>
      </c>
      <c r="I9405" t="s">
        <v>244</v>
      </c>
      <c r="J9405" t="s">
        <v>250</v>
      </c>
      <c r="K9405">
        <v>0</v>
      </c>
      <c r="L9405">
        <v>6</v>
      </c>
      <c r="M9405">
        <v>0</v>
      </c>
      <c r="N9405">
        <v>0</v>
      </c>
      <c r="O9405">
        <v>1</v>
      </c>
      <c r="P9405">
        <v>-1</v>
      </c>
      <c r="Q9405" s="28">
        <v>41974.497916666667</v>
      </c>
      <c r="R9405" s="28">
        <v>41996.384027777778</v>
      </c>
      <c r="S9405" t="s">
        <v>30223</v>
      </c>
      <c r="T9405" s="27">
        <v>41974</v>
      </c>
      <c r="V9405">
        <v>1</v>
      </c>
      <c r="W9405" t="s">
        <v>36</v>
      </c>
      <c r="X9405" t="s">
        <v>1265</v>
      </c>
      <c r="Y9405">
        <v>1</v>
      </c>
      <c r="AA9405" t="s">
        <v>30224</v>
      </c>
      <c r="AB9405" t="s">
        <v>36</v>
      </c>
      <c r="AC9405">
        <v>0</v>
      </c>
      <c r="AD9405" s="27">
        <v>42092</v>
      </c>
      <c r="AE9405" t="s">
        <v>548</v>
      </c>
      <c r="AF9405" s="27">
        <v>42092</v>
      </c>
      <c r="AG9405" s="27">
        <v>42249</v>
      </c>
      <c r="AH9405">
        <v>0</v>
      </c>
      <c r="AN9405" t="s">
        <v>238</v>
      </c>
      <c r="AO9405">
        <v>3</v>
      </c>
      <c r="AP9405" t="s">
        <v>239</v>
      </c>
      <c r="AQ9405" s="27">
        <v>41975</v>
      </c>
      <c r="AR9405" t="s">
        <v>240</v>
      </c>
      <c r="AS9405">
        <v>6</v>
      </c>
      <c r="AT9405" t="s">
        <v>246</v>
      </c>
      <c r="AU9405" s="27">
        <v>41975</v>
      </c>
    </row>
    <row r="9406" spans="1:47" x14ac:dyDescent="0.2">
      <c r="A9406">
        <v>9405</v>
      </c>
      <c r="B9406" t="s">
        <v>30225</v>
      </c>
      <c r="C9406" t="s">
        <v>3347</v>
      </c>
      <c r="D9406" t="s">
        <v>30226</v>
      </c>
      <c r="E9406" s="27">
        <v>41293</v>
      </c>
      <c r="F9406" t="s">
        <v>294</v>
      </c>
      <c r="G9406" s="27">
        <v>28332</v>
      </c>
      <c r="H9406">
        <v>38</v>
      </c>
      <c r="I9406" t="s">
        <v>244</v>
      </c>
      <c r="J9406" t="s">
        <v>250</v>
      </c>
      <c r="K9406">
        <v>0</v>
      </c>
      <c r="L9406">
        <v>10</v>
      </c>
      <c r="M9406">
        <v>0</v>
      </c>
      <c r="N9406">
        <v>0</v>
      </c>
      <c r="O9406">
        <v>7</v>
      </c>
      <c r="P9406">
        <v>0</v>
      </c>
      <c r="Q9406" s="28">
        <v>41293.126388888886</v>
      </c>
      <c r="R9406" s="28">
        <v>41332.334722222222</v>
      </c>
      <c r="S9406" t="s">
        <v>30227</v>
      </c>
      <c r="T9406" s="27">
        <v>41292</v>
      </c>
      <c r="V9406">
        <v>1</v>
      </c>
      <c r="W9406" t="s">
        <v>32</v>
      </c>
      <c r="X9406" t="s">
        <v>359</v>
      </c>
      <c r="Y9406">
        <v>1</v>
      </c>
      <c r="AA9406" t="s">
        <v>30228</v>
      </c>
      <c r="AB9406" t="s">
        <v>32</v>
      </c>
      <c r="AC9406">
        <v>0</v>
      </c>
      <c r="AD9406" s="27">
        <v>41822</v>
      </c>
      <c r="AE9406" t="s">
        <v>494</v>
      </c>
      <c r="AF9406" s="27">
        <v>41822</v>
      </c>
      <c r="AG9406" s="27">
        <v>41824</v>
      </c>
      <c r="AH9406">
        <v>0</v>
      </c>
      <c r="AN9406" t="s">
        <v>238</v>
      </c>
      <c r="AO9406">
        <v>9</v>
      </c>
      <c r="AP9406" t="s">
        <v>269</v>
      </c>
      <c r="AQ9406" s="27">
        <v>41293</v>
      </c>
      <c r="AR9406" t="s">
        <v>240</v>
      </c>
      <c r="AS9406">
        <v>10</v>
      </c>
      <c r="AT9406" t="s">
        <v>269</v>
      </c>
      <c r="AU9406" s="27">
        <v>41293</v>
      </c>
    </row>
    <row r="9407" spans="1:47" x14ac:dyDescent="0.2">
      <c r="A9407">
        <v>9406</v>
      </c>
      <c r="B9407" t="s">
        <v>30229</v>
      </c>
      <c r="C9407" t="s">
        <v>693</v>
      </c>
      <c r="D9407" t="s">
        <v>30230</v>
      </c>
      <c r="E9407" s="27">
        <v>41969</v>
      </c>
      <c r="F9407" t="s">
        <v>233</v>
      </c>
      <c r="G9407" s="27">
        <v>21730</v>
      </c>
      <c r="H9407">
        <v>56</v>
      </c>
      <c r="I9407" t="s">
        <v>234</v>
      </c>
      <c r="J9407" t="s">
        <v>245</v>
      </c>
      <c r="K9407">
        <v>0</v>
      </c>
      <c r="L9407">
        <v>1</v>
      </c>
      <c r="M9407">
        <v>0</v>
      </c>
      <c r="N9407">
        <v>0</v>
      </c>
      <c r="O9407">
        <v>2</v>
      </c>
      <c r="P9407">
        <v>-41</v>
      </c>
      <c r="Q9407" s="28">
        <v>41928.386111111111</v>
      </c>
      <c r="R9407" s="28">
        <v>41969.472916666666</v>
      </c>
      <c r="S9407" t="s">
        <v>30231</v>
      </c>
      <c r="T9407" s="27">
        <v>41928</v>
      </c>
      <c r="V9407">
        <v>41</v>
      </c>
      <c r="W9407" t="s">
        <v>32</v>
      </c>
      <c r="X9407" t="s">
        <v>461</v>
      </c>
      <c r="Y9407">
        <v>0</v>
      </c>
      <c r="AB9407" t="s">
        <v>237</v>
      </c>
      <c r="AH9407">
        <v>0</v>
      </c>
      <c r="AN9407" t="s">
        <v>238</v>
      </c>
      <c r="AO9407">
        <v>1</v>
      </c>
      <c r="AP9407" t="s">
        <v>239</v>
      </c>
      <c r="AQ9407" s="27">
        <v>41969</v>
      </c>
      <c r="AR9407" t="s">
        <v>240</v>
      </c>
      <c r="AS9407">
        <v>1</v>
      </c>
      <c r="AT9407" t="s">
        <v>239</v>
      </c>
      <c r="AU9407" s="27">
        <v>41969</v>
      </c>
    </row>
    <row r="9408" spans="1:47" x14ac:dyDescent="0.2">
      <c r="A9408">
        <v>9407</v>
      </c>
      <c r="B9408" t="s">
        <v>30232</v>
      </c>
      <c r="C9408" t="s">
        <v>491</v>
      </c>
      <c r="D9408" t="s">
        <v>30233</v>
      </c>
      <c r="E9408" s="27">
        <v>41513</v>
      </c>
      <c r="F9408" t="s">
        <v>233</v>
      </c>
      <c r="G9408" s="27">
        <v>27706</v>
      </c>
      <c r="H9408">
        <v>40</v>
      </c>
      <c r="I9408" t="s">
        <v>244</v>
      </c>
      <c r="J9408" t="s">
        <v>250</v>
      </c>
      <c r="K9408">
        <v>0</v>
      </c>
      <c r="L9408">
        <v>7</v>
      </c>
      <c r="M9408">
        <v>0</v>
      </c>
      <c r="N9408">
        <v>0</v>
      </c>
      <c r="O9408">
        <v>20</v>
      </c>
      <c r="P9408">
        <v>-1</v>
      </c>
      <c r="Q9408" s="28">
        <v>41512.213888888888</v>
      </c>
      <c r="R9408" s="28">
        <v>41513.288888888892</v>
      </c>
      <c r="S9408" t="s">
        <v>30234</v>
      </c>
      <c r="T9408" s="27">
        <v>41512</v>
      </c>
      <c r="V9408">
        <v>1</v>
      </c>
      <c r="W9408" t="s">
        <v>32</v>
      </c>
      <c r="X9408" t="s">
        <v>364</v>
      </c>
      <c r="Y9408">
        <v>0</v>
      </c>
      <c r="AB9408" t="s">
        <v>237</v>
      </c>
      <c r="AH9408">
        <v>0</v>
      </c>
      <c r="AN9408" t="s">
        <v>238</v>
      </c>
      <c r="AO9408">
        <v>4</v>
      </c>
      <c r="AP9408" t="s">
        <v>239</v>
      </c>
      <c r="AQ9408" s="27">
        <v>41513</v>
      </c>
      <c r="AR9408" t="s">
        <v>240</v>
      </c>
      <c r="AS9408">
        <v>7</v>
      </c>
      <c r="AT9408" t="s">
        <v>246</v>
      </c>
      <c r="AU9408" s="27">
        <v>41513</v>
      </c>
    </row>
    <row r="9409" spans="1:47" x14ac:dyDescent="0.2">
      <c r="A9409">
        <v>9408</v>
      </c>
      <c r="B9409" t="s">
        <v>30235</v>
      </c>
      <c r="C9409" t="s">
        <v>30236</v>
      </c>
      <c r="D9409" t="s">
        <v>30237</v>
      </c>
      <c r="E9409" s="27">
        <v>41521</v>
      </c>
      <c r="F9409" t="s">
        <v>294</v>
      </c>
      <c r="G9409" s="27">
        <v>22206</v>
      </c>
      <c r="H9409">
        <v>55</v>
      </c>
      <c r="I9409" t="s">
        <v>234</v>
      </c>
      <c r="J9409" t="s">
        <v>22</v>
      </c>
      <c r="K9409">
        <v>0</v>
      </c>
      <c r="L9409">
        <v>1</v>
      </c>
      <c r="M9409">
        <v>0</v>
      </c>
      <c r="N9409">
        <v>0</v>
      </c>
      <c r="O9409">
        <v>5</v>
      </c>
      <c r="S9409" t="s">
        <v>30238</v>
      </c>
      <c r="T9409" s="27">
        <v>41143</v>
      </c>
      <c r="V9409">
        <v>378</v>
      </c>
      <c r="W9409" t="s">
        <v>32</v>
      </c>
      <c r="X9409" t="s">
        <v>749</v>
      </c>
      <c r="Y9409">
        <v>1</v>
      </c>
      <c r="AA9409" t="s">
        <v>30239</v>
      </c>
      <c r="AB9409" t="s">
        <v>32</v>
      </c>
      <c r="AD9409" s="27">
        <v>41763</v>
      </c>
      <c r="AE9409" t="s">
        <v>1207</v>
      </c>
      <c r="AH9409">
        <v>0</v>
      </c>
      <c r="AN9409" t="s">
        <v>238</v>
      </c>
      <c r="AO9409">
        <v>1</v>
      </c>
      <c r="AP9409" t="s">
        <v>239</v>
      </c>
      <c r="AQ9409" s="27">
        <v>41521</v>
      </c>
      <c r="AR9409" t="s">
        <v>240</v>
      </c>
      <c r="AS9409">
        <v>1</v>
      </c>
      <c r="AT9409" t="s">
        <v>239</v>
      </c>
      <c r="AU9409" s="27">
        <v>41521</v>
      </c>
    </row>
    <row r="9410" spans="1:47" x14ac:dyDescent="0.2">
      <c r="A9410">
        <v>9409</v>
      </c>
      <c r="B9410" t="s">
        <v>30240</v>
      </c>
      <c r="C9410" t="s">
        <v>3889</v>
      </c>
      <c r="D9410" t="s">
        <v>30241</v>
      </c>
      <c r="E9410" s="27">
        <v>41875</v>
      </c>
      <c r="F9410" t="s">
        <v>233</v>
      </c>
      <c r="G9410" s="27">
        <v>31149</v>
      </c>
      <c r="H9410">
        <v>31</v>
      </c>
      <c r="I9410" t="s">
        <v>244</v>
      </c>
      <c r="J9410" t="s">
        <v>250</v>
      </c>
      <c r="K9410">
        <v>0</v>
      </c>
      <c r="L9410">
        <v>6</v>
      </c>
      <c r="M9410">
        <v>0</v>
      </c>
      <c r="N9410">
        <v>0</v>
      </c>
      <c r="O9410">
        <v>7</v>
      </c>
      <c r="P9410">
        <v>-1</v>
      </c>
      <c r="Q9410" s="28">
        <v>41874.085416666669</v>
      </c>
      <c r="R9410" s="28">
        <v>41881.364583333336</v>
      </c>
      <c r="S9410" t="s">
        <v>30242</v>
      </c>
      <c r="T9410" s="27">
        <v>41874</v>
      </c>
      <c r="V9410">
        <v>1</v>
      </c>
      <c r="W9410" t="s">
        <v>36</v>
      </c>
      <c r="X9410" t="s">
        <v>279</v>
      </c>
      <c r="Y9410">
        <v>0</v>
      </c>
      <c r="AB9410" t="s">
        <v>237</v>
      </c>
      <c r="AH9410">
        <v>0</v>
      </c>
      <c r="AN9410" t="s">
        <v>238</v>
      </c>
      <c r="AO9410">
        <v>5</v>
      </c>
      <c r="AP9410" t="s">
        <v>246</v>
      </c>
      <c r="AQ9410" s="27">
        <v>41875</v>
      </c>
      <c r="AR9410" t="s">
        <v>240</v>
      </c>
      <c r="AS9410">
        <v>6</v>
      </c>
      <c r="AT9410" t="s">
        <v>246</v>
      </c>
      <c r="AU9410" s="27">
        <v>41875</v>
      </c>
    </row>
    <row r="9411" spans="1:47" x14ac:dyDescent="0.2">
      <c r="A9411">
        <v>9410</v>
      </c>
      <c r="B9411" t="s">
        <v>30243</v>
      </c>
      <c r="C9411" t="s">
        <v>4736</v>
      </c>
      <c r="D9411" t="s">
        <v>6403</v>
      </c>
      <c r="E9411" s="27">
        <v>41593</v>
      </c>
      <c r="F9411" t="s">
        <v>233</v>
      </c>
      <c r="G9411" s="27">
        <v>31716</v>
      </c>
      <c r="H9411">
        <v>29</v>
      </c>
      <c r="I9411" t="s">
        <v>244</v>
      </c>
      <c r="J9411" t="s">
        <v>245</v>
      </c>
      <c r="K9411">
        <v>0</v>
      </c>
      <c r="L9411">
        <v>6</v>
      </c>
      <c r="M9411">
        <v>0</v>
      </c>
      <c r="N9411">
        <v>0</v>
      </c>
      <c r="O9411">
        <v>2</v>
      </c>
      <c r="P9411">
        <v>-32</v>
      </c>
      <c r="Q9411" s="28">
        <v>41561.091666666667</v>
      </c>
      <c r="R9411" s="28">
        <v>41561.343055555553</v>
      </c>
      <c r="S9411" t="s">
        <v>30244</v>
      </c>
      <c r="T9411" s="27">
        <v>41561</v>
      </c>
      <c r="V9411">
        <v>32</v>
      </c>
      <c r="W9411" t="s">
        <v>32</v>
      </c>
      <c r="X9411" t="s">
        <v>261</v>
      </c>
      <c r="Y9411">
        <v>0</v>
      </c>
      <c r="AB9411" t="s">
        <v>237</v>
      </c>
      <c r="AH9411">
        <v>0</v>
      </c>
      <c r="AN9411" t="s">
        <v>238</v>
      </c>
      <c r="AO9411">
        <v>8</v>
      </c>
      <c r="AP9411" t="s">
        <v>269</v>
      </c>
      <c r="AQ9411" s="27">
        <v>41593</v>
      </c>
      <c r="AR9411" t="s">
        <v>240</v>
      </c>
      <c r="AS9411">
        <v>6</v>
      </c>
      <c r="AT9411" t="s">
        <v>246</v>
      </c>
      <c r="AU9411" s="27">
        <v>41593</v>
      </c>
    </row>
    <row r="9412" spans="1:47" x14ac:dyDescent="0.2">
      <c r="A9412">
        <v>9411</v>
      </c>
      <c r="B9412" t="s">
        <v>30245</v>
      </c>
      <c r="C9412" t="s">
        <v>1218</v>
      </c>
      <c r="D9412" t="s">
        <v>266</v>
      </c>
      <c r="E9412" s="27">
        <v>41947</v>
      </c>
      <c r="F9412" t="s">
        <v>233</v>
      </c>
      <c r="G9412" s="27">
        <v>23777</v>
      </c>
      <c r="H9412">
        <v>51</v>
      </c>
      <c r="I9412" t="s">
        <v>234</v>
      </c>
      <c r="J9412" t="s">
        <v>250</v>
      </c>
      <c r="K9412">
        <v>0</v>
      </c>
      <c r="L9412">
        <v>2</v>
      </c>
      <c r="M9412">
        <v>0</v>
      </c>
      <c r="N9412">
        <v>0</v>
      </c>
      <c r="O9412">
        <v>0</v>
      </c>
      <c r="W9412" t="s">
        <v>237</v>
      </c>
      <c r="Y9412">
        <v>-1</v>
      </c>
      <c r="AB9412" t="s">
        <v>237</v>
      </c>
      <c r="AH9412">
        <v>0</v>
      </c>
      <c r="AN9412" t="s">
        <v>238</v>
      </c>
      <c r="AO9412">
        <v>1</v>
      </c>
      <c r="AP9412" t="s">
        <v>239</v>
      </c>
      <c r="AQ9412" s="27">
        <v>41947</v>
      </c>
      <c r="AR9412" t="s">
        <v>240</v>
      </c>
      <c r="AS9412">
        <v>2</v>
      </c>
      <c r="AT9412" t="s">
        <v>239</v>
      </c>
      <c r="AU9412" s="27">
        <v>41947</v>
      </c>
    </row>
    <row r="9413" spans="1:47" x14ac:dyDescent="0.2">
      <c r="A9413">
        <v>9412</v>
      </c>
      <c r="B9413" t="s">
        <v>30246</v>
      </c>
      <c r="C9413" t="s">
        <v>4409</v>
      </c>
      <c r="D9413" t="s">
        <v>6804</v>
      </c>
      <c r="E9413" s="27">
        <v>41337</v>
      </c>
      <c r="F9413" t="s">
        <v>294</v>
      </c>
      <c r="G9413" s="27">
        <v>29229</v>
      </c>
      <c r="H9413">
        <v>36</v>
      </c>
      <c r="I9413" t="s">
        <v>244</v>
      </c>
      <c r="J9413" t="s">
        <v>250</v>
      </c>
      <c r="K9413">
        <v>0</v>
      </c>
      <c r="L9413">
        <v>1</v>
      </c>
      <c r="M9413">
        <v>0</v>
      </c>
      <c r="N9413">
        <v>0</v>
      </c>
      <c r="O9413">
        <v>1</v>
      </c>
      <c r="P9413">
        <v>-1</v>
      </c>
      <c r="Q9413" s="28">
        <v>41336.40625</v>
      </c>
      <c r="R9413" s="28">
        <v>41337.051388888889</v>
      </c>
      <c r="S9413" t="s">
        <v>30247</v>
      </c>
      <c r="T9413" s="27">
        <v>41336</v>
      </c>
      <c r="V9413">
        <v>1</v>
      </c>
      <c r="W9413" t="s">
        <v>36</v>
      </c>
      <c r="X9413" t="s">
        <v>279</v>
      </c>
      <c r="Y9413">
        <v>0</v>
      </c>
      <c r="AB9413" t="s">
        <v>237</v>
      </c>
      <c r="AH9413">
        <v>0</v>
      </c>
      <c r="AN9413" t="s">
        <v>238</v>
      </c>
      <c r="AO9413">
        <v>2</v>
      </c>
      <c r="AP9413" t="s">
        <v>239</v>
      </c>
      <c r="AQ9413" s="27">
        <v>41337</v>
      </c>
      <c r="AR9413" t="s">
        <v>240</v>
      </c>
      <c r="AS9413">
        <v>1</v>
      </c>
      <c r="AT9413" t="s">
        <v>239</v>
      </c>
      <c r="AU9413" s="27">
        <v>41337</v>
      </c>
    </row>
    <row r="9414" spans="1:47" x14ac:dyDescent="0.2">
      <c r="A9414">
        <v>9413</v>
      </c>
      <c r="B9414" t="s">
        <v>30248</v>
      </c>
      <c r="C9414" t="s">
        <v>30249</v>
      </c>
      <c r="D9414" t="s">
        <v>1272</v>
      </c>
      <c r="E9414" s="27">
        <v>41699</v>
      </c>
      <c r="F9414" t="s">
        <v>233</v>
      </c>
      <c r="G9414" s="27">
        <v>29805</v>
      </c>
      <c r="H9414">
        <v>34</v>
      </c>
      <c r="I9414" t="s">
        <v>244</v>
      </c>
      <c r="J9414" t="s">
        <v>250</v>
      </c>
      <c r="K9414">
        <v>0</v>
      </c>
      <c r="L9414">
        <v>9</v>
      </c>
      <c r="M9414">
        <v>0</v>
      </c>
      <c r="N9414">
        <v>0</v>
      </c>
      <c r="O9414">
        <v>16</v>
      </c>
      <c r="P9414">
        <v>-1</v>
      </c>
      <c r="Q9414" s="28">
        <v>41698.402777777781</v>
      </c>
      <c r="R9414" s="28">
        <v>41699.40902777778</v>
      </c>
      <c r="S9414" t="s">
        <v>30250</v>
      </c>
      <c r="T9414" s="27">
        <v>41698</v>
      </c>
      <c r="V9414">
        <v>1</v>
      </c>
      <c r="W9414" t="s">
        <v>32</v>
      </c>
      <c r="X9414" t="s">
        <v>268</v>
      </c>
      <c r="Y9414">
        <v>1</v>
      </c>
      <c r="AA9414" t="s">
        <v>30251</v>
      </c>
      <c r="AB9414" t="s">
        <v>36</v>
      </c>
      <c r="AC9414">
        <v>1</v>
      </c>
      <c r="AD9414" s="27">
        <v>41902</v>
      </c>
      <c r="AE9414" t="s">
        <v>681</v>
      </c>
      <c r="AF9414" s="27">
        <v>41903</v>
      </c>
      <c r="AG9414" s="27">
        <v>41904</v>
      </c>
      <c r="AH9414">
        <v>0</v>
      </c>
      <c r="AN9414" t="s">
        <v>238</v>
      </c>
      <c r="AO9414">
        <v>2</v>
      </c>
      <c r="AP9414" t="s">
        <v>239</v>
      </c>
      <c r="AQ9414" s="27">
        <v>41699</v>
      </c>
      <c r="AR9414" t="s">
        <v>240</v>
      </c>
      <c r="AS9414">
        <v>9</v>
      </c>
      <c r="AT9414" t="s">
        <v>269</v>
      </c>
      <c r="AU9414" s="27">
        <v>41699</v>
      </c>
    </row>
    <row r="9415" spans="1:47" x14ac:dyDescent="0.2">
      <c r="A9415">
        <v>9414</v>
      </c>
      <c r="B9415" t="s">
        <v>30252</v>
      </c>
      <c r="C9415" t="s">
        <v>2316</v>
      </c>
      <c r="D9415" t="s">
        <v>25570</v>
      </c>
      <c r="E9415" s="27">
        <v>41400</v>
      </c>
      <c r="F9415" t="s">
        <v>233</v>
      </c>
      <c r="G9415" s="27">
        <v>27419</v>
      </c>
      <c r="H9415">
        <v>41</v>
      </c>
      <c r="I9415" t="s">
        <v>244</v>
      </c>
      <c r="J9415" t="s">
        <v>245</v>
      </c>
      <c r="K9415">
        <v>0</v>
      </c>
      <c r="L9415">
        <v>2</v>
      </c>
      <c r="M9415">
        <v>0</v>
      </c>
      <c r="N9415">
        <v>0</v>
      </c>
      <c r="O9415">
        <v>1</v>
      </c>
      <c r="P9415">
        <v>-1</v>
      </c>
      <c r="Q9415" s="28">
        <v>41399.084027777775</v>
      </c>
      <c r="R9415" s="28">
        <v>41401.199305555558</v>
      </c>
      <c r="S9415" t="s">
        <v>30253</v>
      </c>
      <c r="T9415" s="27">
        <v>41399</v>
      </c>
      <c r="V9415">
        <v>1</v>
      </c>
      <c r="W9415" t="s">
        <v>36</v>
      </c>
      <c r="X9415" t="s">
        <v>2836</v>
      </c>
      <c r="Y9415">
        <v>1</v>
      </c>
      <c r="AA9415" t="s">
        <v>30254</v>
      </c>
      <c r="AB9415" t="s">
        <v>36</v>
      </c>
      <c r="AD9415" s="27">
        <v>42039</v>
      </c>
      <c r="AE9415" t="s">
        <v>422</v>
      </c>
      <c r="AH9415">
        <v>0</v>
      </c>
      <c r="AN9415" t="s">
        <v>238</v>
      </c>
      <c r="AO9415">
        <v>1</v>
      </c>
      <c r="AP9415" t="s">
        <v>239</v>
      </c>
      <c r="AQ9415" s="27">
        <v>41400</v>
      </c>
      <c r="AR9415" t="s">
        <v>240</v>
      </c>
      <c r="AS9415">
        <v>2</v>
      </c>
      <c r="AT9415" t="s">
        <v>239</v>
      </c>
      <c r="AU9415" s="27">
        <v>41400</v>
      </c>
    </row>
    <row r="9416" spans="1:47" x14ac:dyDescent="0.2">
      <c r="A9416">
        <v>9415</v>
      </c>
      <c r="B9416" t="s">
        <v>30255</v>
      </c>
      <c r="C9416" t="s">
        <v>14908</v>
      </c>
      <c r="D9416" t="s">
        <v>30256</v>
      </c>
      <c r="E9416" s="27">
        <v>41302</v>
      </c>
      <c r="F9416" t="s">
        <v>233</v>
      </c>
      <c r="G9416" s="27">
        <v>21295</v>
      </c>
      <c r="H9416">
        <v>57</v>
      </c>
      <c r="I9416" t="s">
        <v>234</v>
      </c>
      <c r="J9416" t="s">
        <v>245</v>
      </c>
      <c r="K9416">
        <v>0</v>
      </c>
      <c r="L9416">
        <v>1</v>
      </c>
      <c r="M9416">
        <v>0</v>
      </c>
      <c r="N9416">
        <v>0</v>
      </c>
      <c r="O9416">
        <v>7</v>
      </c>
      <c r="P9416">
        <v>-1</v>
      </c>
      <c r="Q9416" s="28">
        <v>41301.317361111112</v>
      </c>
      <c r="R9416" s="28">
        <v>41453.232638888891</v>
      </c>
      <c r="S9416" t="s">
        <v>30257</v>
      </c>
      <c r="U9416" s="27">
        <v>41301</v>
      </c>
      <c r="V9416">
        <v>1</v>
      </c>
      <c r="W9416" t="s">
        <v>32</v>
      </c>
      <c r="X9416" t="s">
        <v>274</v>
      </c>
      <c r="Y9416">
        <v>1</v>
      </c>
      <c r="AA9416" t="s">
        <v>30258</v>
      </c>
      <c r="AB9416" t="s">
        <v>36</v>
      </c>
      <c r="AD9416" s="27">
        <v>42284</v>
      </c>
      <c r="AE9416" t="s">
        <v>2030</v>
      </c>
      <c r="AH9416">
        <v>0</v>
      </c>
      <c r="AN9416" t="s">
        <v>238</v>
      </c>
      <c r="AO9416">
        <v>1</v>
      </c>
      <c r="AP9416" t="s">
        <v>239</v>
      </c>
      <c r="AQ9416" s="27">
        <v>41302</v>
      </c>
      <c r="AR9416" t="s">
        <v>240</v>
      </c>
      <c r="AS9416">
        <v>1</v>
      </c>
      <c r="AT9416" t="s">
        <v>239</v>
      </c>
      <c r="AU9416" s="27">
        <v>41302</v>
      </c>
    </row>
    <row r="9417" spans="1:47" x14ac:dyDescent="0.2">
      <c r="A9417">
        <v>9416</v>
      </c>
      <c r="B9417" t="s">
        <v>30259</v>
      </c>
      <c r="C9417" t="s">
        <v>674</v>
      </c>
      <c r="D9417" t="s">
        <v>603</v>
      </c>
      <c r="E9417" s="27">
        <v>41557</v>
      </c>
      <c r="F9417" t="s">
        <v>233</v>
      </c>
      <c r="G9417" s="27">
        <v>32763</v>
      </c>
      <c r="H9417">
        <v>26</v>
      </c>
      <c r="I9417" t="s">
        <v>244</v>
      </c>
      <c r="J9417" t="s">
        <v>250</v>
      </c>
      <c r="K9417">
        <v>0</v>
      </c>
      <c r="L9417">
        <v>5</v>
      </c>
      <c r="M9417">
        <v>0</v>
      </c>
      <c r="N9417">
        <v>0</v>
      </c>
      <c r="O9417">
        <v>1</v>
      </c>
      <c r="P9417">
        <v>-1</v>
      </c>
      <c r="Q9417" s="28">
        <v>41556.293749999997</v>
      </c>
      <c r="R9417" s="28">
        <v>41557.419444444444</v>
      </c>
      <c r="S9417" t="s">
        <v>30260</v>
      </c>
      <c r="U9417" s="27">
        <v>41556</v>
      </c>
      <c r="V9417">
        <v>1</v>
      </c>
      <c r="W9417" t="s">
        <v>32</v>
      </c>
      <c r="X9417" t="s">
        <v>274</v>
      </c>
      <c r="Y9417">
        <v>1</v>
      </c>
      <c r="AA9417" t="s">
        <v>30261</v>
      </c>
      <c r="AB9417" t="s">
        <v>36</v>
      </c>
      <c r="AD9417" s="27">
        <v>42405</v>
      </c>
      <c r="AE9417" t="s">
        <v>1435</v>
      </c>
      <c r="AH9417">
        <v>0</v>
      </c>
      <c r="AN9417" t="s">
        <v>238</v>
      </c>
      <c r="AO9417">
        <v>4</v>
      </c>
      <c r="AP9417" t="s">
        <v>239</v>
      </c>
      <c r="AQ9417" s="27">
        <v>41557</v>
      </c>
      <c r="AR9417" t="s">
        <v>240</v>
      </c>
      <c r="AS9417">
        <v>5</v>
      </c>
      <c r="AT9417" t="s">
        <v>246</v>
      </c>
      <c r="AU9417" s="27">
        <v>41557</v>
      </c>
    </row>
    <row r="9418" spans="1:47" x14ac:dyDescent="0.2">
      <c r="A9418">
        <v>9417</v>
      </c>
      <c r="B9418" t="s">
        <v>30262</v>
      </c>
      <c r="C9418" t="s">
        <v>242</v>
      </c>
      <c r="D9418" t="s">
        <v>30263</v>
      </c>
      <c r="E9418" s="27">
        <v>41751</v>
      </c>
      <c r="F9418" t="s">
        <v>233</v>
      </c>
      <c r="G9418" s="27">
        <v>28003</v>
      </c>
      <c r="H9418">
        <v>39</v>
      </c>
      <c r="I9418" t="s">
        <v>244</v>
      </c>
      <c r="J9418" t="s">
        <v>245</v>
      </c>
      <c r="K9418">
        <v>0</v>
      </c>
      <c r="L9418">
        <v>6</v>
      </c>
      <c r="M9418">
        <v>0</v>
      </c>
      <c r="N9418">
        <v>0</v>
      </c>
      <c r="O9418">
        <v>2</v>
      </c>
      <c r="P9418">
        <v>-88</v>
      </c>
      <c r="Q9418" s="28">
        <v>41663.260416666664</v>
      </c>
      <c r="R9418" s="28">
        <v>41694.45208333333</v>
      </c>
      <c r="S9418" t="s">
        <v>30264</v>
      </c>
      <c r="U9418" s="27">
        <v>41663</v>
      </c>
      <c r="V9418">
        <v>88</v>
      </c>
      <c r="W9418" t="s">
        <v>32</v>
      </c>
      <c r="X9418" t="s">
        <v>274</v>
      </c>
      <c r="Y9418">
        <v>1</v>
      </c>
      <c r="AA9418" t="s">
        <v>30265</v>
      </c>
      <c r="AB9418" t="s">
        <v>36</v>
      </c>
      <c r="AC9418">
        <v>0</v>
      </c>
      <c r="AD9418" s="27">
        <v>41899</v>
      </c>
      <c r="AE9418" t="s">
        <v>1488</v>
      </c>
      <c r="AF9418" s="27">
        <v>41899</v>
      </c>
      <c r="AG9418" s="27">
        <v>41915</v>
      </c>
      <c r="AH9418">
        <v>0</v>
      </c>
      <c r="AN9418" t="s">
        <v>238</v>
      </c>
      <c r="AO9418">
        <v>3</v>
      </c>
      <c r="AP9418" t="s">
        <v>239</v>
      </c>
      <c r="AQ9418" s="27">
        <v>41751</v>
      </c>
      <c r="AR9418" t="s">
        <v>240</v>
      </c>
      <c r="AS9418">
        <v>6</v>
      </c>
      <c r="AT9418" t="s">
        <v>246</v>
      </c>
      <c r="AU9418" s="27">
        <v>41751</v>
      </c>
    </row>
    <row r="9419" spans="1:47" x14ac:dyDescent="0.2">
      <c r="A9419">
        <v>9418</v>
      </c>
      <c r="B9419" t="s">
        <v>30266</v>
      </c>
      <c r="C9419" t="s">
        <v>602</v>
      </c>
      <c r="D9419" t="s">
        <v>689</v>
      </c>
      <c r="E9419" s="27">
        <v>41939</v>
      </c>
      <c r="F9419" t="s">
        <v>233</v>
      </c>
      <c r="G9419" s="27">
        <v>32464</v>
      </c>
      <c r="H9419">
        <v>27</v>
      </c>
      <c r="I9419" t="s">
        <v>244</v>
      </c>
      <c r="J9419" t="s">
        <v>250</v>
      </c>
      <c r="K9419">
        <v>0</v>
      </c>
      <c r="L9419">
        <v>3</v>
      </c>
      <c r="M9419">
        <v>0</v>
      </c>
      <c r="N9419">
        <v>0</v>
      </c>
      <c r="O9419">
        <v>0</v>
      </c>
      <c r="P9419">
        <v>-1</v>
      </c>
      <c r="Q9419" s="28">
        <v>41938.53402777778</v>
      </c>
      <c r="R9419" s="28">
        <v>41943.462500000001</v>
      </c>
      <c r="S9419" t="s">
        <v>30267</v>
      </c>
      <c r="T9419" s="27">
        <v>41938</v>
      </c>
      <c r="V9419">
        <v>1</v>
      </c>
      <c r="W9419" t="s">
        <v>32</v>
      </c>
      <c r="X9419" t="s">
        <v>974</v>
      </c>
      <c r="Y9419">
        <v>0</v>
      </c>
      <c r="AB9419" t="s">
        <v>237</v>
      </c>
      <c r="AH9419">
        <v>0</v>
      </c>
      <c r="AN9419" t="s">
        <v>238</v>
      </c>
      <c r="AO9419">
        <v>4</v>
      </c>
      <c r="AP9419" t="s">
        <v>239</v>
      </c>
      <c r="AQ9419" s="27">
        <v>41939</v>
      </c>
      <c r="AR9419" t="s">
        <v>240</v>
      </c>
      <c r="AS9419">
        <v>3</v>
      </c>
      <c r="AT9419" t="s">
        <v>239</v>
      </c>
      <c r="AU9419" s="27">
        <v>41939</v>
      </c>
    </row>
    <row r="9420" spans="1:47" x14ac:dyDescent="0.2">
      <c r="A9420">
        <v>9419</v>
      </c>
      <c r="B9420" t="s">
        <v>30268</v>
      </c>
      <c r="C9420" t="s">
        <v>30269</v>
      </c>
      <c r="D9420" t="s">
        <v>30270</v>
      </c>
      <c r="E9420" s="27">
        <v>41920</v>
      </c>
      <c r="F9420" t="s">
        <v>233</v>
      </c>
      <c r="G9420" s="27">
        <v>25958</v>
      </c>
      <c r="H9420">
        <v>45</v>
      </c>
      <c r="I9420" t="s">
        <v>234</v>
      </c>
      <c r="J9420" t="s">
        <v>250</v>
      </c>
      <c r="K9420">
        <v>0</v>
      </c>
      <c r="L9420">
        <v>3</v>
      </c>
      <c r="M9420">
        <v>0</v>
      </c>
      <c r="N9420">
        <v>0</v>
      </c>
      <c r="O9420">
        <v>0</v>
      </c>
      <c r="P9420">
        <v>0</v>
      </c>
      <c r="Q9420" s="28">
        <v>41920.199305555558</v>
      </c>
      <c r="R9420" s="28">
        <v>41921.170138888891</v>
      </c>
      <c r="S9420" t="s">
        <v>30271</v>
      </c>
      <c r="T9420" s="27">
        <v>41920</v>
      </c>
      <c r="V9420">
        <v>0</v>
      </c>
      <c r="W9420" t="s">
        <v>32</v>
      </c>
      <c r="X9420" t="s">
        <v>261</v>
      </c>
      <c r="Y9420">
        <v>1</v>
      </c>
      <c r="AA9420" t="s">
        <v>30272</v>
      </c>
      <c r="AB9420" t="s">
        <v>32</v>
      </c>
      <c r="AC9420">
        <v>-1</v>
      </c>
      <c r="AD9420" s="27">
        <v>42174</v>
      </c>
      <c r="AE9420" t="s">
        <v>898</v>
      </c>
      <c r="AF9420" s="27">
        <v>42173</v>
      </c>
      <c r="AG9420" s="27">
        <v>42174</v>
      </c>
      <c r="AH9420">
        <v>0</v>
      </c>
      <c r="AN9420" t="s">
        <v>238</v>
      </c>
      <c r="AO9420">
        <v>1</v>
      </c>
      <c r="AP9420" t="s">
        <v>239</v>
      </c>
      <c r="AQ9420" s="27">
        <v>41920</v>
      </c>
      <c r="AR9420" t="s">
        <v>240</v>
      </c>
      <c r="AS9420">
        <v>3</v>
      </c>
      <c r="AT9420" t="s">
        <v>239</v>
      </c>
      <c r="AU9420" s="27">
        <v>41920</v>
      </c>
    </row>
    <row r="9421" spans="1:47" x14ac:dyDescent="0.2">
      <c r="A9421">
        <v>9420</v>
      </c>
      <c r="B9421" t="s">
        <v>30273</v>
      </c>
      <c r="C9421" t="s">
        <v>637</v>
      </c>
      <c r="D9421" t="s">
        <v>942</v>
      </c>
      <c r="E9421" s="27">
        <v>41404</v>
      </c>
      <c r="F9421" t="s">
        <v>233</v>
      </c>
      <c r="G9421" s="27">
        <v>32689</v>
      </c>
      <c r="H9421">
        <v>26</v>
      </c>
      <c r="I9421" t="s">
        <v>244</v>
      </c>
      <c r="J9421" t="s">
        <v>250</v>
      </c>
      <c r="K9421">
        <v>0</v>
      </c>
      <c r="L9421">
        <v>3</v>
      </c>
      <c r="M9421">
        <v>0</v>
      </c>
      <c r="N9421">
        <v>1</v>
      </c>
      <c r="O9421">
        <v>2</v>
      </c>
      <c r="P9421">
        <v>-7</v>
      </c>
      <c r="Q9421" s="28">
        <v>41397.173611111109</v>
      </c>
      <c r="R9421" s="28">
        <v>41404.51666666667</v>
      </c>
      <c r="S9421" t="s">
        <v>30274</v>
      </c>
      <c r="T9421" s="27">
        <v>41397</v>
      </c>
      <c r="V9421">
        <v>7</v>
      </c>
      <c r="W9421" t="s">
        <v>32</v>
      </c>
      <c r="X9421" t="s">
        <v>364</v>
      </c>
      <c r="Y9421">
        <v>0</v>
      </c>
      <c r="AB9421" t="s">
        <v>237</v>
      </c>
      <c r="AH9421">
        <v>0</v>
      </c>
      <c r="AN9421" t="s">
        <v>238</v>
      </c>
      <c r="AO9421">
        <v>3</v>
      </c>
      <c r="AP9421" t="s">
        <v>239</v>
      </c>
      <c r="AQ9421" s="27">
        <v>41404</v>
      </c>
      <c r="AR9421" t="s">
        <v>240</v>
      </c>
      <c r="AS9421">
        <v>3</v>
      </c>
      <c r="AT9421" t="s">
        <v>239</v>
      </c>
      <c r="AU9421" s="27">
        <v>41404</v>
      </c>
    </row>
    <row r="9422" spans="1:47" x14ac:dyDescent="0.2">
      <c r="A9422">
        <v>9421</v>
      </c>
      <c r="B9422" t="s">
        <v>30275</v>
      </c>
      <c r="C9422" t="s">
        <v>242</v>
      </c>
      <c r="D9422" t="s">
        <v>30276</v>
      </c>
      <c r="E9422" s="27">
        <v>41643</v>
      </c>
      <c r="F9422" t="s">
        <v>233</v>
      </c>
      <c r="G9422" s="27">
        <v>27316</v>
      </c>
      <c r="H9422">
        <v>41</v>
      </c>
      <c r="I9422" t="s">
        <v>244</v>
      </c>
      <c r="J9422" t="s">
        <v>245</v>
      </c>
      <c r="K9422">
        <v>0</v>
      </c>
      <c r="L9422">
        <v>1</v>
      </c>
      <c r="M9422">
        <v>0</v>
      </c>
      <c r="N9422">
        <v>0</v>
      </c>
      <c r="O9422">
        <v>0</v>
      </c>
      <c r="W9422" t="s">
        <v>237</v>
      </c>
      <c r="Y9422">
        <v>-1</v>
      </c>
      <c r="AB9422" t="s">
        <v>237</v>
      </c>
      <c r="AH9422">
        <v>0</v>
      </c>
      <c r="AN9422" t="s">
        <v>238</v>
      </c>
      <c r="AO9422">
        <v>1</v>
      </c>
      <c r="AP9422" t="s">
        <v>239</v>
      </c>
      <c r="AQ9422" s="27">
        <v>41643</v>
      </c>
      <c r="AR9422" t="s">
        <v>240</v>
      </c>
      <c r="AS9422">
        <v>1</v>
      </c>
      <c r="AT9422" t="s">
        <v>239</v>
      </c>
      <c r="AU9422" s="27">
        <v>41643</v>
      </c>
    </row>
    <row r="9423" spans="1:47" x14ac:dyDescent="0.2">
      <c r="A9423">
        <v>9422</v>
      </c>
      <c r="B9423" t="s">
        <v>30277</v>
      </c>
      <c r="C9423" t="s">
        <v>775</v>
      </c>
      <c r="D9423" t="s">
        <v>375</v>
      </c>
      <c r="E9423" s="27">
        <v>41851</v>
      </c>
      <c r="F9423" t="s">
        <v>233</v>
      </c>
      <c r="G9423" s="27">
        <v>18740</v>
      </c>
      <c r="H9423">
        <v>64</v>
      </c>
      <c r="I9423" t="s">
        <v>234</v>
      </c>
      <c r="J9423" t="s">
        <v>250</v>
      </c>
      <c r="K9423">
        <v>0</v>
      </c>
      <c r="L9423">
        <v>9</v>
      </c>
      <c r="M9423">
        <v>0</v>
      </c>
      <c r="N9423">
        <v>0</v>
      </c>
      <c r="O9423">
        <v>17</v>
      </c>
      <c r="P9423">
        <v>0</v>
      </c>
      <c r="Q9423" s="28">
        <v>41851.089583333334</v>
      </c>
      <c r="R9423" s="28">
        <v>42105.210416666669</v>
      </c>
      <c r="S9423" t="s">
        <v>30278</v>
      </c>
      <c r="T9423" s="27">
        <v>41851</v>
      </c>
      <c r="V9423">
        <v>0</v>
      </c>
      <c r="W9423" t="s">
        <v>32</v>
      </c>
      <c r="X9423" t="s">
        <v>313</v>
      </c>
      <c r="Y9423">
        <v>0</v>
      </c>
      <c r="AB9423" t="s">
        <v>237</v>
      </c>
      <c r="AH9423">
        <v>0</v>
      </c>
      <c r="AN9423" t="s">
        <v>238</v>
      </c>
      <c r="AO9423">
        <v>9</v>
      </c>
      <c r="AP9423" t="s">
        <v>269</v>
      </c>
      <c r="AQ9423" s="27">
        <v>41851</v>
      </c>
      <c r="AR9423" t="s">
        <v>240</v>
      </c>
      <c r="AS9423">
        <v>9</v>
      </c>
      <c r="AT9423" t="s">
        <v>269</v>
      </c>
      <c r="AU9423" s="27">
        <v>41851</v>
      </c>
    </row>
    <row r="9424" spans="1:47" x14ac:dyDescent="0.2">
      <c r="A9424">
        <v>9423</v>
      </c>
      <c r="B9424" t="s">
        <v>30279</v>
      </c>
      <c r="C9424" t="s">
        <v>30280</v>
      </c>
      <c r="D9424" t="s">
        <v>689</v>
      </c>
      <c r="E9424" s="27">
        <v>41969</v>
      </c>
      <c r="F9424" t="s">
        <v>233</v>
      </c>
      <c r="G9424" s="27">
        <v>34905</v>
      </c>
      <c r="H9424">
        <v>20</v>
      </c>
      <c r="I9424" t="s">
        <v>259</v>
      </c>
      <c r="J9424" t="s">
        <v>245</v>
      </c>
      <c r="K9424">
        <v>0</v>
      </c>
      <c r="L9424">
        <v>7</v>
      </c>
      <c r="M9424">
        <v>0</v>
      </c>
      <c r="N9424">
        <v>0</v>
      </c>
      <c r="O9424">
        <v>4</v>
      </c>
      <c r="P9424">
        <v>0</v>
      </c>
      <c r="Q9424" s="28">
        <v>41969.04791666667</v>
      </c>
      <c r="R9424" s="28">
        <v>41969.35</v>
      </c>
      <c r="S9424" t="s">
        <v>30281</v>
      </c>
      <c r="T9424" s="27">
        <v>41968</v>
      </c>
      <c r="V9424">
        <v>1</v>
      </c>
      <c r="W9424" t="s">
        <v>32</v>
      </c>
      <c r="X9424" t="s">
        <v>4142</v>
      </c>
      <c r="Y9424">
        <v>0</v>
      </c>
      <c r="AB9424" t="s">
        <v>237</v>
      </c>
      <c r="AH9424">
        <v>0</v>
      </c>
      <c r="AN9424" t="s">
        <v>238</v>
      </c>
      <c r="AO9424">
        <v>6</v>
      </c>
      <c r="AP9424" t="s">
        <v>246</v>
      </c>
      <c r="AQ9424" s="27">
        <v>41969</v>
      </c>
      <c r="AR9424" t="s">
        <v>240</v>
      </c>
      <c r="AS9424">
        <v>7</v>
      </c>
      <c r="AT9424" t="s">
        <v>246</v>
      </c>
      <c r="AU9424" s="27">
        <v>41969</v>
      </c>
    </row>
    <row r="9425" spans="1:47" x14ac:dyDescent="0.2">
      <c r="A9425">
        <v>9424</v>
      </c>
      <c r="B9425" t="s">
        <v>30282</v>
      </c>
      <c r="C9425" t="s">
        <v>990</v>
      </c>
      <c r="D9425" t="s">
        <v>1303</v>
      </c>
      <c r="E9425" s="27">
        <v>41753</v>
      </c>
      <c r="F9425" t="s">
        <v>233</v>
      </c>
      <c r="G9425" s="27">
        <v>24533</v>
      </c>
      <c r="H9425">
        <v>49</v>
      </c>
      <c r="I9425" t="s">
        <v>234</v>
      </c>
      <c r="J9425" t="s">
        <v>22</v>
      </c>
      <c r="K9425">
        <v>0</v>
      </c>
      <c r="L9425">
        <v>1</v>
      </c>
      <c r="M9425">
        <v>0</v>
      </c>
      <c r="N9425">
        <v>0</v>
      </c>
      <c r="O9425">
        <v>1</v>
      </c>
      <c r="P9425">
        <v>-1</v>
      </c>
      <c r="Q9425" s="28">
        <v>41752.313194444447</v>
      </c>
      <c r="R9425" s="28">
        <v>41779.236805555556</v>
      </c>
      <c r="S9425" t="s">
        <v>30283</v>
      </c>
      <c r="T9425" s="27">
        <v>41752</v>
      </c>
      <c r="V9425">
        <v>1</v>
      </c>
      <c r="W9425" t="s">
        <v>36</v>
      </c>
      <c r="X9425" t="s">
        <v>279</v>
      </c>
      <c r="Y9425">
        <v>0</v>
      </c>
      <c r="AB9425" t="s">
        <v>237</v>
      </c>
      <c r="AH9425">
        <v>0</v>
      </c>
      <c r="AN9425" t="s">
        <v>238</v>
      </c>
      <c r="AO9425">
        <v>1</v>
      </c>
      <c r="AP9425" t="s">
        <v>239</v>
      </c>
      <c r="AQ9425" s="27">
        <v>41753</v>
      </c>
      <c r="AR9425" t="s">
        <v>240</v>
      </c>
      <c r="AS9425">
        <v>1</v>
      </c>
      <c r="AT9425" t="s">
        <v>239</v>
      </c>
      <c r="AU9425" s="27">
        <v>41753</v>
      </c>
    </row>
    <row r="9426" spans="1:47" x14ac:dyDescent="0.2">
      <c r="A9426">
        <v>9425</v>
      </c>
      <c r="B9426" t="s">
        <v>30284</v>
      </c>
      <c r="C9426" t="s">
        <v>30285</v>
      </c>
      <c r="D9426" t="s">
        <v>30286</v>
      </c>
      <c r="E9426" s="27">
        <v>41669</v>
      </c>
      <c r="F9426" t="s">
        <v>294</v>
      </c>
      <c r="G9426" s="27">
        <v>24734</v>
      </c>
      <c r="H9426">
        <v>48</v>
      </c>
      <c r="I9426" t="s">
        <v>234</v>
      </c>
      <c r="J9426" t="s">
        <v>245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-1</v>
      </c>
      <c r="Q9426" s="28">
        <v>41668.25277777778</v>
      </c>
      <c r="R9426" s="28">
        <v>41669.44027777778</v>
      </c>
      <c r="S9426" t="s">
        <v>30287</v>
      </c>
      <c r="T9426" s="27">
        <v>41668</v>
      </c>
      <c r="V9426">
        <v>1</v>
      </c>
      <c r="W9426" t="s">
        <v>32</v>
      </c>
      <c r="X9426" t="s">
        <v>359</v>
      </c>
      <c r="Y9426">
        <v>0</v>
      </c>
      <c r="AB9426" t="s">
        <v>237</v>
      </c>
      <c r="AH9426">
        <v>0</v>
      </c>
      <c r="AN9426" t="s">
        <v>238</v>
      </c>
      <c r="AO9426">
        <v>1</v>
      </c>
      <c r="AP9426" t="s">
        <v>239</v>
      </c>
      <c r="AQ9426" s="27">
        <v>41669</v>
      </c>
      <c r="AR9426" t="s">
        <v>240</v>
      </c>
      <c r="AS9426">
        <v>1</v>
      </c>
      <c r="AT9426" t="s">
        <v>239</v>
      </c>
      <c r="AU9426" s="27">
        <v>41669</v>
      </c>
    </row>
    <row r="9427" spans="1:47" x14ac:dyDescent="0.2">
      <c r="A9427">
        <v>9426</v>
      </c>
      <c r="B9427" t="s">
        <v>30288</v>
      </c>
      <c r="C9427" t="s">
        <v>30289</v>
      </c>
      <c r="D9427" t="s">
        <v>9447</v>
      </c>
      <c r="E9427" s="27">
        <v>41849</v>
      </c>
      <c r="F9427" t="s">
        <v>294</v>
      </c>
      <c r="G9427" s="27">
        <v>24653</v>
      </c>
      <c r="H9427">
        <v>48</v>
      </c>
      <c r="I9427" t="s">
        <v>234</v>
      </c>
      <c r="J9427" t="s">
        <v>245</v>
      </c>
      <c r="K9427">
        <v>0</v>
      </c>
      <c r="L9427">
        <v>4</v>
      </c>
      <c r="M9427">
        <v>0</v>
      </c>
      <c r="N9427">
        <v>0</v>
      </c>
      <c r="O9427">
        <v>1</v>
      </c>
      <c r="S9427" t="s">
        <v>30290</v>
      </c>
      <c r="U9427" s="27">
        <v>39948</v>
      </c>
      <c r="V9427">
        <v>1901</v>
      </c>
      <c r="W9427" t="s">
        <v>32</v>
      </c>
      <c r="X9427" t="s">
        <v>274</v>
      </c>
      <c r="Y9427">
        <v>0</v>
      </c>
      <c r="AB9427" t="s">
        <v>237</v>
      </c>
      <c r="AH9427">
        <v>0</v>
      </c>
      <c r="AN9427" t="s">
        <v>238</v>
      </c>
      <c r="AO9427">
        <v>1</v>
      </c>
      <c r="AP9427" t="s">
        <v>239</v>
      </c>
      <c r="AQ9427" s="27">
        <v>41849</v>
      </c>
      <c r="AR9427" t="s">
        <v>240</v>
      </c>
      <c r="AS9427">
        <v>4</v>
      </c>
      <c r="AT9427" t="s">
        <v>239</v>
      </c>
      <c r="AU9427" s="27">
        <v>41849</v>
      </c>
    </row>
    <row r="9428" spans="1:47" x14ac:dyDescent="0.2">
      <c r="A9428">
        <v>9427</v>
      </c>
      <c r="B9428" t="s">
        <v>30291</v>
      </c>
      <c r="C9428" t="s">
        <v>30292</v>
      </c>
      <c r="D9428" t="s">
        <v>3460</v>
      </c>
      <c r="E9428" s="27">
        <v>41959</v>
      </c>
      <c r="F9428" t="s">
        <v>233</v>
      </c>
      <c r="G9428" s="27">
        <v>30148</v>
      </c>
      <c r="H9428">
        <v>33</v>
      </c>
      <c r="I9428" t="s">
        <v>244</v>
      </c>
      <c r="J9428" t="s">
        <v>245</v>
      </c>
      <c r="K9428">
        <v>0</v>
      </c>
      <c r="L9428">
        <v>6</v>
      </c>
      <c r="M9428">
        <v>0</v>
      </c>
      <c r="N9428">
        <v>0</v>
      </c>
      <c r="O9428">
        <v>0</v>
      </c>
      <c r="P9428">
        <v>-1</v>
      </c>
      <c r="Q9428" s="28">
        <v>41958.154861111114</v>
      </c>
      <c r="R9428" s="28">
        <v>41960.131249999999</v>
      </c>
      <c r="S9428" t="s">
        <v>30293</v>
      </c>
      <c r="T9428" s="27">
        <v>41958</v>
      </c>
      <c r="V9428">
        <v>1</v>
      </c>
      <c r="W9428" t="s">
        <v>32</v>
      </c>
      <c r="X9428" t="s">
        <v>383</v>
      </c>
      <c r="Y9428">
        <v>0</v>
      </c>
      <c r="AB9428" t="s">
        <v>237</v>
      </c>
      <c r="AH9428">
        <v>0</v>
      </c>
      <c r="AN9428" t="s">
        <v>238</v>
      </c>
      <c r="AO9428">
        <v>4</v>
      </c>
      <c r="AP9428" t="s">
        <v>239</v>
      </c>
      <c r="AQ9428" s="27">
        <v>41959</v>
      </c>
      <c r="AR9428" t="s">
        <v>240</v>
      </c>
      <c r="AS9428">
        <v>6</v>
      </c>
      <c r="AT9428" t="s">
        <v>246</v>
      </c>
      <c r="AU9428" s="27">
        <v>41959</v>
      </c>
    </row>
    <row r="9429" spans="1:47" x14ac:dyDescent="0.2">
      <c r="A9429">
        <v>9428</v>
      </c>
      <c r="B9429" t="s">
        <v>30294</v>
      </c>
      <c r="C9429" t="s">
        <v>4287</v>
      </c>
      <c r="D9429" t="s">
        <v>30295</v>
      </c>
      <c r="E9429" s="27">
        <v>41384</v>
      </c>
      <c r="F9429" t="s">
        <v>233</v>
      </c>
      <c r="G9429" s="27">
        <v>23204</v>
      </c>
      <c r="H9429">
        <v>52</v>
      </c>
      <c r="I9429" t="s">
        <v>234</v>
      </c>
      <c r="J9429" t="s">
        <v>245</v>
      </c>
      <c r="K9429">
        <v>0</v>
      </c>
      <c r="L9429">
        <v>2</v>
      </c>
      <c r="M9429">
        <v>0</v>
      </c>
      <c r="N9429">
        <v>0</v>
      </c>
      <c r="O9429">
        <v>7</v>
      </c>
      <c r="P9429">
        <v>-1</v>
      </c>
      <c r="Q9429" s="28">
        <v>41383.488194444442</v>
      </c>
      <c r="R9429" s="28">
        <v>41384.34375</v>
      </c>
      <c r="S9429" t="s">
        <v>30296</v>
      </c>
      <c r="T9429" s="27">
        <v>41383</v>
      </c>
      <c r="V9429">
        <v>1</v>
      </c>
      <c r="W9429" t="s">
        <v>36</v>
      </c>
      <c r="X9429" t="s">
        <v>279</v>
      </c>
      <c r="Y9429">
        <v>0</v>
      </c>
      <c r="AB9429" t="s">
        <v>237</v>
      </c>
      <c r="AH9429">
        <v>0</v>
      </c>
      <c r="AN9429" t="s">
        <v>238</v>
      </c>
      <c r="AO9429">
        <v>2</v>
      </c>
      <c r="AP9429" t="s">
        <v>239</v>
      </c>
      <c r="AQ9429" s="27">
        <v>41384</v>
      </c>
      <c r="AR9429" t="s">
        <v>240</v>
      </c>
      <c r="AS9429">
        <v>2</v>
      </c>
      <c r="AT9429" t="s">
        <v>239</v>
      </c>
      <c r="AU9429" s="27">
        <v>41384</v>
      </c>
    </row>
    <row r="9430" spans="1:47" x14ac:dyDescent="0.2">
      <c r="A9430">
        <v>9429</v>
      </c>
      <c r="B9430" t="s">
        <v>30297</v>
      </c>
      <c r="C9430" t="s">
        <v>6987</v>
      </c>
      <c r="D9430" t="s">
        <v>232</v>
      </c>
      <c r="E9430" s="27">
        <v>41282</v>
      </c>
      <c r="F9430" t="s">
        <v>233</v>
      </c>
      <c r="G9430" s="27">
        <v>34113</v>
      </c>
      <c r="H9430">
        <v>22</v>
      </c>
      <c r="I9430" t="s">
        <v>259</v>
      </c>
      <c r="J9430" t="s">
        <v>353</v>
      </c>
      <c r="K9430">
        <v>0</v>
      </c>
      <c r="L9430">
        <v>3</v>
      </c>
      <c r="M9430">
        <v>0</v>
      </c>
      <c r="N9430">
        <v>0</v>
      </c>
      <c r="O9430">
        <v>2</v>
      </c>
      <c r="P9430">
        <v>-1</v>
      </c>
      <c r="Q9430" s="28">
        <v>41281.383333333331</v>
      </c>
      <c r="R9430" s="28">
        <v>41313.04583333333</v>
      </c>
      <c r="S9430" t="s">
        <v>30298</v>
      </c>
      <c r="U9430" s="27">
        <v>41281</v>
      </c>
      <c r="V9430">
        <v>1</v>
      </c>
      <c r="W9430" t="s">
        <v>32</v>
      </c>
      <c r="X9430" t="s">
        <v>274</v>
      </c>
      <c r="Y9430">
        <v>1</v>
      </c>
      <c r="AA9430" t="s">
        <v>30299</v>
      </c>
      <c r="AB9430" t="s">
        <v>36</v>
      </c>
      <c r="AC9430">
        <v>1</v>
      </c>
      <c r="AD9430" s="27">
        <v>41922</v>
      </c>
      <c r="AE9430" t="s">
        <v>548</v>
      </c>
      <c r="AF9430" s="27">
        <v>41923</v>
      </c>
      <c r="AG9430" s="27">
        <v>42097</v>
      </c>
      <c r="AH9430">
        <v>0</v>
      </c>
      <c r="AN9430" t="s">
        <v>238</v>
      </c>
      <c r="AO9430">
        <v>5</v>
      </c>
      <c r="AP9430" t="s">
        <v>246</v>
      </c>
      <c r="AQ9430" s="27">
        <v>41282</v>
      </c>
      <c r="AR9430" t="s">
        <v>240</v>
      </c>
      <c r="AS9430">
        <v>3</v>
      </c>
      <c r="AT9430" t="s">
        <v>239</v>
      </c>
      <c r="AU9430" s="27">
        <v>41282</v>
      </c>
    </row>
    <row r="9431" spans="1:47" x14ac:dyDescent="0.2">
      <c r="A9431">
        <v>9430</v>
      </c>
      <c r="B9431" t="s">
        <v>30300</v>
      </c>
      <c r="C9431" t="s">
        <v>400</v>
      </c>
      <c r="D9431" t="s">
        <v>30301</v>
      </c>
      <c r="E9431" s="27">
        <v>41699</v>
      </c>
      <c r="F9431" t="s">
        <v>233</v>
      </c>
      <c r="G9431" s="27">
        <v>21591</v>
      </c>
      <c r="H9431">
        <v>57</v>
      </c>
      <c r="I9431" t="s">
        <v>234</v>
      </c>
      <c r="J9431" t="s">
        <v>250</v>
      </c>
      <c r="K9431">
        <v>0</v>
      </c>
      <c r="L9431">
        <v>5</v>
      </c>
      <c r="M9431">
        <v>0</v>
      </c>
      <c r="N9431">
        <v>0</v>
      </c>
      <c r="O9431">
        <v>13</v>
      </c>
      <c r="P9431">
        <v>-1</v>
      </c>
      <c r="Q9431" s="28">
        <v>41698.328472222223</v>
      </c>
      <c r="R9431" s="28">
        <v>41699.442361111112</v>
      </c>
      <c r="S9431" t="s">
        <v>30302</v>
      </c>
      <c r="T9431" s="27">
        <v>41698</v>
      </c>
      <c r="V9431">
        <v>1</v>
      </c>
      <c r="W9431" t="s">
        <v>32</v>
      </c>
      <c r="X9431" t="s">
        <v>261</v>
      </c>
      <c r="Y9431">
        <v>0</v>
      </c>
      <c r="AB9431" t="s">
        <v>237</v>
      </c>
      <c r="AH9431">
        <v>0</v>
      </c>
      <c r="AN9431" t="s">
        <v>238</v>
      </c>
      <c r="AO9431">
        <v>1</v>
      </c>
      <c r="AP9431" t="s">
        <v>239</v>
      </c>
      <c r="AQ9431" s="27">
        <v>41699</v>
      </c>
      <c r="AR9431" t="s">
        <v>240</v>
      </c>
      <c r="AS9431">
        <v>5</v>
      </c>
      <c r="AT9431" t="s">
        <v>246</v>
      </c>
      <c r="AU9431" s="27">
        <v>41699</v>
      </c>
    </row>
    <row r="9432" spans="1:47" x14ac:dyDescent="0.2">
      <c r="A9432">
        <v>9431</v>
      </c>
      <c r="B9432" t="s">
        <v>30303</v>
      </c>
      <c r="C9432" t="s">
        <v>1451</v>
      </c>
      <c r="D9432" t="s">
        <v>1325</v>
      </c>
      <c r="E9432" s="27">
        <v>41780</v>
      </c>
      <c r="F9432" t="s">
        <v>233</v>
      </c>
      <c r="G9432" s="27">
        <v>27231</v>
      </c>
      <c r="H9432">
        <v>41</v>
      </c>
      <c r="I9432" t="s">
        <v>244</v>
      </c>
      <c r="J9432" t="s">
        <v>353</v>
      </c>
      <c r="K9432">
        <v>0</v>
      </c>
      <c r="L9432">
        <v>1</v>
      </c>
      <c r="M9432">
        <v>0</v>
      </c>
      <c r="N9432">
        <v>0</v>
      </c>
      <c r="O9432">
        <v>1</v>
      </c>
      <c r="P9432">
        <v>0</v>
      </c>
      <c r="Q9432" s="28">
        <v>41780.157638888886</v>
      </c>
      <c r="R9432" s="28">
        <v>41780.057638888888</v>
      </c>
      <c r="S9432" t="s">
        <v>30304</v>
      </c>
      <c r="T9432" s="27">
        <v>41780</v>
      </c>
      <c r="V9432">
        <v>0</v>
      </c>
      <c r="W9432" t="s">
        <v>36</v>
      </c>
      <c r="X9432" t="s">
        <v>263</v>
      </c>
      <c r="Y9432">
        <v>0</v>
      </c>
      <c r="AB9432" t="s">
        <v>237</v>
      </c>
      <c r="AH9432">
        <v>0</v>
      </c>
      <c r="AN9432" t="s">
        <v>238</v>
      </c>
      <c r="AO9432">
        <v>1</v>
      </c>
      <c r="AP9432" t="s">
        <v>239</v>
      </c>
      <c r="AQ9432" s="27">
        <v>41780</v>
      </c>
      <c r="AR9432" t="s">
        <v>240</v>
      </c>
      <c r="AS9432">
        <v>1</v>
      </c>
      <c r="AT9432" t="s">
        <v>239</v>
      </c>
      <c r="AU9432" s="27">
        <v>41780</v>
      </c>
    </row>
    <row r="9433" spans="1:47" x14ac:dyDescent="0.2">
      <c r="A9433">
        <v>9432</v>
      </c>
      <c r="B9433" t="s">
        <v>30305</v>
      </c>
      <c r="C9433" t="s">
        <v>30306</v>
      </c>
      <c r="D9433" t="s">
        <v>30307</v>
      </c>
      <c r="E9433" s="27">
        <v>41360</v>
      </c>
      <c r="F9433" t="s">
        <v>233</v>
      </c>
      <c r="G9433" s="27">
        <v>24476</v>
      </c>
      <c r="H9433">
        <v>49</v>
      </c>
      <c r="I9433" t="s">
        <v>234</v>
      </c>
      <c r="J9433" t="s">
        <v>353</v>
      </c>
      <c r="K9433">
        <v>0</v>
      </c>
      <c r="L9433">
        <v>4</v>
      </c>
      <c r="M9433">
        <v>0</v>
      </c>
      <c r="N9433">
        <v>0</v>
      </c>
      <c r="O9433">
        <v>3</v>
      </c>
      <c r="P9433">
        <v>21</v>
      </c>
      <c r="Q9433" s="28">
        <v>41381.117361111108</v>
      </c>
      <c r="R9433" s="28">
        <v>41682.445138888892</v>
      </c>
      <c r="S9433" t="s">
        <v>30308</v>
      </c>
      <c r="U9433" s="27">
        <v>41262</v>
      </c>
      <c r="V9433">
        <v>98</v>
      </c>
      <c r="W9433" t="s">
        <v>32</v>
      </c>
      <c r="X9433" t="s">
        <v>274</v>
      </c>
      <c r="Y9433">
        <v>0</v>
      </c>
      <c r="AB9433" t="s">
        <v>237</v>
      </c>
      <c r="AH9433">
        <v>0</v>
      </c>
      <c r="AN9433" t="s">
        <v>238</v>
      </c>
      <c r="AO9433">
        <v>4</v>
      </c>
      <c r="AP9433" t="s">
        <v>239</v>
      </c>
      <c r="AQ9433" s="27">
        <v>41360</v>
      </c>
      <c r="AR9433" t="s">
        <v>240</v>
      </c>
      <c r="AS9433">
        <v>4</v>
      </c>
      <c r="AT9433" t="s">
        <v>239</v>
      </c>
      <c r="AU9433" s="27">
        <v>41360</v>
      </c>
    </row>
    <row r="9434" spans="1:47" x14ac:dyDescent="0.2">
      <c r="A9434">
        <v>9433</v>
      </c>
      <c r="B9434" t="s">
        <v>30309</v>
      </c>
      <c r="C9434" t="s">
        <v>17864</v>
      </c>
      <c r="D9434" t="s">
        <v>2683</v>
      </c>
      <c r="E9434" s="27">
        <v>41395</v>
      </c>
      <c r="F9434" t="s">
        <v>294</v>
      </c>
      <c r="G9434" s="27">
        <v>26562</v>
      </c>
      <c r="H9434">
        <v>43</v>
      </c>
      <c r="I9434" t="s">
        <v>244</v>
      </c>
      <c r="J9434" t="s">
        <v>250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-1</v>
      </c>
      <c r="Q9434" s="28">
        <v>41394.15902777778</v>
      </c>
      <c r="R9434" s="28">
        <v>41395.426388888889</v>
      </c>
      <c r="S9434" t="s">
        <v>30310</v>
      </c>
      <c r="T9434" s="27">
        <v>41394</v>
      </c>
      <c r="V9434">
        <v>1</v>
      </c>
      <c r="W9434" t="s">
        <v>36</v>
      </c>
      <c r="X9434" t="s">
        <v>279</v>
      </c>
      <c r="Y9434">
        <v>0</v>
      </c>
      <c r="AB9434" t="s">
        <v>237</v>
      </c>
      <c r="AH9434">
        <v>0</v>
      </c>
      <c r="AN9434" t="s">
        <v>238</v>
      </c>
      <c r="AO9434">
        <v>1</v>
      </c>
      <c r="AP9434" t="s">
        <v>239</v>
      </c>
      <c r="AQ9434" s="27">
        <v>41395</v>
      </c>
      <c r="AR9434" t="s">
        <v>240</v>
      </c>
      <c r="AS9434">
        <v>1</v>
      </c>
      <c r="AT9434" t="s">
        <v>239</v>
      </c>
      <c r="AU9434" s="27">
        <v>41395</v>
      </c>
    </row>
    <row r="9435" spans="1:47" x14ac:dyDescent="0.2">
      <c r="A9435">
        <v>9434</v>
      </c>
      <c r="B9435" t="s">
        <v>30311</v>
      </c>
      <c r="C9435" t="s">
        <v>3066</v>
      </c>
      <c r="D9435" t="s">
        <v>6828</v>
      </c>
      <c r="E9435" s="27">
        <v>41590</v>
      </c>
      <c r="F9435" t="s">
        <v>233</v>
      </c>
      <c r="G9435" s="27">
        <v>29349</v>
      </c>
      <c r="H9435">
        <v>35</v>
      </c>
      <c r="I9435" t="s">
        <v>244</v>
      </c>
      <c r="J9435" t="s">
        <v>250</v>
      </c>
      <c r="K9435">
        <v>0</v>
      </c>
      <c r="L9435">
        <v>1</v>
      </c>
      <c r="M9435">
        <v>0</v>
      </c>
      <c r="N9435">
        <v>0</v>
      </c>
      <c r="O9435">
        <v>2</v>
      </c>
      <c r="S9435" t="s">
        <v>30312</v>
      </c>
      <c r="T9435" s="27">
        <v>41589</v>
      </c>
      <c r="V9435">
        <v>1</v>
      </c>
      <c r="W9435" t="s">
        <v>32</v>
      </c>
      <c r="X9435" t="s">
        <v>749</v>
      </c>
      <c r="Y9435">
        <v>0</v>
      </c>
      <c r="AB9435" t="s">
        <v>237</v>
      </c>
      <c r="AH9435">
        <v>0</v>
      </c>
      <c r="AN9435" t="s">
        <v>238</v>
      </c>
      <c r="AO9435">
        <v>1</v>
      </c>
      <c r="AP9435" t="s">
        <v>239</v>
      </c>
      <c r="AQ9435" s="27">
        <v>41590</v>
      </c>
      <c r="AR9435" t="s">
        <v>240</v>
      </c>
      <c r="AS9435">
        <v>1</v>
      </c>
      <c r="AT9435" t="s">
        <v>239</v>
      </c>
      <c r="AU9435" s="27">
        <v>41590</v>
      </c>
    </row>
    <row r="9436" spans="1:47" x14ac:dyDescent="0.2">
      <c r="A9436">
        <v>9435</v>
      </c>
      <c r="B9436" t="s">
        <v>30313</v>
      </c>
      <c r="C9436" t="s">
        <v>1911</v>
      </c>
      <c r="D9436" t="s">
        <v>1079</v>
      </c>
      <c r="E9436" s="27">
        <v>41487</v>
      </c>
      <c r="F9436" t="s">
        <v>233</v>
      </c>
      <c r="G9436" s="27">
        <v>33608</v>
      </c>
      <c r="H9436">
        <v>24</v>
      </c>
      <c r="I9436" t="s">
        <v>259</v>
      </c>
      <c r="J9436" t="s">
        <v>245</v>
      </c>
      <c r="K9436">
        <v>0</v>
      </c>
      <c r="L9436">
        <v>5</v>
      </c>
      <c r="M9436">
        <v>0</v>
      </c>
      <c r="N9436">
        <v>0</v>
      </c>
      <c r="O9436">
        <v>3</v>
      </c>
      <c r="P9436">
        <v>0</v>
      </c>
      <c r="Q9436" s="28">
        <v>41487.279166666667</v>
      </c>
      <c r="R9436" s="28">
        <v>41523.147222222222</v>
      </c>
      <c r="S9436" t="s">
        <v>30314</v>
      </c>
      <c r="T9436" s="27">
        <v>41487</v>
      </c>
      <c r="V9436">
        <v>0</v>
      </c>
      <c r="W9436" t="s">
        <v>32</v>
      </c>
      <c r="X9436" t="s">
        <v>261</v>
      </c>
      <c r="Y9436">
        <v>0</v>
      </c>
      <c r="AB9436" t="s">
        <v>237</v>
      </c>
      <c r="AH9436">
        <v>0</v>
      </c>
      <c r="AN9436" t="s">
        <v>238</v>
      </c>
      <c r="AO9436">
        <v>4</v>
      </c>
      <c r="AP9436" t="s">
        <v>239</v>
      </c>
      <c r="AQ9436" s="27">
        <v>41487</v>
      </c>
      <c r="AR9436" t="s">
        <v>240</v>
      </c>
      <c r="AS9436">
        <v>5</v>
      </c>
      <c r="AT9436" t="s">
        <v>246</v>
      </c>
      <c r="AU9436" s="27">
        <v>41487</v>
      </c>
    </row>
    <row r="9437" spans="1:47" x14ac:dyDescent="0.2">
      <c r="A9437">
        <v>9436</v>
      </c>
      <c r="B9437" t="s">
        <v>30315</v>
      </c>
      <c r="C9437" t="s">
        <v>30316</v>
      </c>
      <c r="D9437" t="s">
        <v>20594</v>
      </c>
      <c r="E9437" s="27">
        <v>41917</v>
      </c>
      <c r="F9437" t="s">
        <v>233</v>
      </c>
      <c r="G9437" s="27">
        <v>32341</v>
      </c>
      <c r="H9437">
        <v>27</v>
      </c>
      <c r="I9437" t="s">
        <v>244</v>
      </c>
      <c r="J9437" t="s">
        <v>250</v>
      </c>
      <c r="K9437">
        <v>0</v>
      </c>
      <c r="L9437">
        <v>7</v>
      </c>
      <c r="M9437">
        <v>0</v>
      </c>
      <c r="N9437">
        <v>0</v>
      </c>
      <c r="O9437">
        <v>11</v>
      </c>
      <c r="P9437">
        <v>-1</v>
      </c>
      <c r="Q9437" s="28">
        <v>41916.103472222225</v>
      </c>
      <c r="R9437" s="28">
        <v>41921.225694444445</v>
      </c>
      <c r="S9437" t="s">
        <v>30317</v>
      </c>
      <c r="T9437" s="27">
        <v>41916</v>
      </c>
      <c r="V9437">
        <v>1</v>
      </c>
      <c r="W9437" t="s">
        <v>32</v>
      </c>
      <c r="X9437" t="s">
        <v>364</v>
      </c>
      <c r="Y9437">
        <v>1</v>
      </c>
      <c r="AA9437" t="s">
        <v>30318</v>
      </c>
      <c r="AB9437" t="s">
        <v>36</v>
      </c>
      <c r="AC9437">
        <v>0</v>
      </c>
      <c r="AD9437" s="27">
        <v>42403</v>
      </c>
      <c r="AE9437" t="s">
        <v>626</v>
      </c>
      <c r="AF9437" s="27">
        <v>42403</v>
      </c>
      <c r="AG9437" s="27">
        <v>42404</v>
      </c>
      <c r="AH9437">
        <v>0</v>
      </c>
      <c r="AN9437" t="s">
        <v>238</v>
      </c>
      <c r="AO9437">
        <v>5</v>
      </c>
      <c r="AP9437" t="s">
        <v>246</v>
      </c>
      <c r="AQ9437" s="27">
        <v>41917</v>
      </c>
      <c r="AR9437" t="s">
        <v>240</v>
      </c>
      <c r="AS9437">
        <v>7</v>
      </c>
      <c r="AT9437" t="s">
        <v>246</v>
      </c>
      <c r="AU9437" s="27">
        <v>41917</v>
      </c>
    </row>
    <row r="9438" spans="1:47" x14ac:dyDescent="0.2">
      <c r="A9438">
        <v>9437</v>
      </c>
      <c r="B9438" t="s">
        <v>30319</v>
      </c>
      <c r="C9438" t="s">
        <v>1313</v>
      </c>
      <c r="D9438" t="s">
        <v>496</v>
      </c>
      <c r="E9438" s="27">
        <v>41676</v>
      </c>
      <c r="F9438" t="s">
        <v>233</v>
      </c>
      <c r="G9438" s="27">
        <v>33955</v>
      </c>
      <c r="H9438">
        <v>23</v>
      </c>
      <c r="I9438" t="s">
        <v>259</v>
      </c>
      <c r="J9438" t="s">
        <v>353</v>
      </c>
      <c r="K9438">
        <v>0</v>
      </c>
      <c r="L9438">
        <v>9</v>
      </c>
      <c r="M9438">
        <v>1</v>
      </c>
      <c r="N9438">
        <v>0</v>
      </c>
      <c r="O9438">
        <v>2</v>
      </c>
      <c r="P9438">
        <v>-1</v>
      </c>
      <c r="Q9438" s="28">
        <v>41675.432638888888</v>
      </c>
      <c r="R9438" s="28">
        <v>41698.069444444445</v>
      </c>
      <c r="S9438" t="s">
        <v>30320</v>
      </c>
      <c r="T9438" s="27">
        <v>41675</v>
      </c>
      <c r="V9438">
        <v>1</v>
      </c>
      <c r="W9438" t="s">
        <v>32</v>
      </c>
      <c r="X9438" t="s">
        <v>359</v>
      </c>
      <c r="Y9438">
        <v>0</v>
      </c>
      <c r="AB9438" t="s">
        <v>237</v>
      </c>
      <c r="AH9438">
        <v>0</v>
      </c>
      <c r="AN9438" t="s">
        <v>238</v>
      </c>
      <c r="AO9438">
        <v>7</v>
      </c>
      <c r="AP9438" t="s">
        <v>246</v>
      </c>
      <c r="AQ9438" s="27">
        <v>41676</v>
      </c>
      <c r="AR9438" t="s">
        <v>240</v>
      </c>
      <c r="AS9438">
        <v>9</v>
      </c>
      <c r="AT9438" t="s">
        <v>269</v>
      </c>
      <c r="AU9438" s="27">
        <v>41676</v>
      </c>
    </row>
    <row r="9439" spans="1:47" x14ac:dyDescent="0.2">
      <c r="A9439">
        <v>9438</v>
      </c>
      <c r="B9439" t="s">
        <v>19110</v>
      </c>
      <c r="C9439" t="s">
        <v>464</v>
      </c>
      <c r="D9439" t="s">
        <v>4607</v>
      </c>
      <c r="E9439" s="27">
        <v>41424</v>
      </c>
      <c r="F9439" t="s">
        <v>233</v>
      </c>
      <c r="G9439" s="27">
        <v>21910</v>
      </c>
      <c r="H9439">
        <v>56</v>
      </c>
      <c r="I9439" t="s">
        <v>234</v>
      </c>
      <c r="J9439" t="s">
        <v>250</v>
      </c>
      <c r="K9439">
        <v>0</v>
      </c>
      <c r="L9439">
        <v>7</v>
      </c>
      <c r="M9439">
        <v>0</v>
      </c>
      <c r="N9439">
        <v>0</v>
      </c>
      <c r="O9439">
        <v>28</v>
      </c>
      <c r="P9439">
        <v>-69</v>
      </c>
      <c r="Q9439" s="28">
        <v>41355.140972222223</v>
      </c>
      <c r="R9439" s="28">
        <v>41415.460416666669</v>
      </c>
      <c r="S9439" t="s">
        <v>30321</v>
      </c>
      <c r="T9439" s="27">
        <v>41355</v>
      </c>
      <c r="V9439">
        <v>69</v>
      </c>
      <c r="W9439" t="s">
        <v>32</v>
      </c>
      <c r="X9439" t="s">
        <v>1406</v>
      </c>
      <c r="Y9439">
        <v>0</v>
      </c>
      <c r="AB9439" t="s">
        <v>237</v>
      </c>
      <c r="AH9439">
        <v>0</v>
      </c>
      <c r="AN9439" t="s">
        <v>238</v>
      </c>
      <c r="AO9439">
        <v>4</v>
      </c>
      <c r="AP9439" t="s">
        <v>239</v>
      </c>
      <c r="AQ9439" s="27">
        <v>41424</v>
      </c>
      <c r="AR9439" t="s">
        <v>240</v>
      </c>
      <c r="AS9439">
        <v>7</v>
      </c>
      <c r="AT9439" t="s">
        <v>246</v>
      </c>
      <c r="AU9439" s="27">
        <v>41424</v>
      </c>
    </row>
    <row r="9440" spans="1:47" x14ac:dyDescent="0.2">
      <c r="A9440">
        <v>9439</v>
      </c>
      <c r="B9440" t="s">
        <v>30322</v>
      </c>
      <c r="C9440" t="s">
        <v>3053</v>
      </c>
      <c r="D9440" t="s">
        <v>30323</v>
      </c>
      <c r="E9440" s="27">
        <v>41359</v>
      </c>
      <c r="F9440" t="s">
        <v>233</v>
      </c>
      <c r="G9440" s="27">
        <v>31924</v>
      </c>
      <c r="H9440">
        <v>28</v>
      </c>
      <c r="I9440" t="s">
        <v>244</v>
      </c>
      <c r="J9440" t="s">
        <v>250</v>
      </c>
      <c r="K9440">
        <v>0</v>
      </c>
      <c r="L9440">
        <v>6</v>
      </c>
      <c r="M9440">
        <v>0</v>
      </c>
      <c r="N9440">
        <v>0</v>
      </c>
      <c r="O9440">
        <v>2</v>
      </c>
      <c r="P9440">
        <v>-1</v>
      </c>
      <c r="Q9440" s="28">
        <v>41358.276388888888</v>
      </c>
      <c r="R9440" s="28">
        <v>41359.044444444444</v>
      </c>
      <c r="S9440" t="s">
        <v>30324</v>
      </c>
      <c r="T9440" s="27">
        <v>41358</v>
      </c>
      <c r="V9440">
        <v>1</v>
      </c>
      <c r="W9440" t="s">
        <v>32</v>
      </c>
      <c r="X9440" t="s">
        <v>378</v>
      </c>
      <c r="Y9440">
        <v>1</v>
      </c>
      <c r="AA9440" t="s">
        <v>30325</v>
      </c>
      <c r="AB9440" t="s">
        <v>36</v>
      </c>
      <c r="AC9440">
        <v>0</v>
      </c>
      <c r="AD9440" s="27">
        <v>41481</v>
      </c>
      <c r="AE9440" t="s">
        <v>10838</v>
      </c>
      <c r="AF9440" s="27">
        <v>41481</v>
      </c>
      <c r="AG9440" s="27">
        <v>41658</v>
      </c>
      <c r="AH9440">
        <v>0</v>
      </c>
      <c r="AN9440" t="s">
        <v>238</v>
      </c>
      <c r="AO9440">
        <v>4</v>
      </c>
      <c r="AP9440" t="s">
        <v>239</v>
      </c>
      <c r="AQ9440" s="27">
        <v>41359</v>
      </c>
      <c r="AR9440" t="s">
        <v>240</v>
      </c>
      <c r="AS9440">
        <v>6</v>
      </c>
      <c r="AT9440" t="s">
        <v>246</v>
      </c>
      <c r="AU9440" s="27">
        <v>41359</v>
      </c>
    </row>
    <row r="9441" spans="1:47" x14ac:dyDescent="0.2">
      <c r="A9441">
        <v>9440</v>
      </c>
      <c r="B9441" t="s">
        <v>30326</v>
      </c>
      <c r="C9441" t="s">
        <v>30327</v>
      </c>
      <c r="D9441" t="s">
        <v>30328</v>
      </c>
      <c r="E9441" s="27">
        <v>41673</v>
      </c>
      <c r="F9441" t="s">
        <v>233</v>
      </c>
      <c r="G9441" s="27">
        <v>34535</v>
      </c>
      <c r="H9441">
        <v>21</v>
      </c>
      <c r="I9441" t="s">
        <v>259</v>
      </c>
      <c r="J9441" t="s">
        <v>250</v>
      </c>
      <c r="K9441">
        <v>0</v>
      </c>
      <c r="L9441">
        <v>5</v>
      </c>
      <c r="M9441">
        <v>0</v>
      </c>
      <c r="N9441">
        <v>0</v>
      </c>
      <c r="O9441">
        <v>0</v>
      </c>
      <c r="P9441">
        <v>0</v>
      </c>
      <c r="Q9441" s="28">
        <v>41673.18472222222</v>
      </c>
      <c r="R9441" s="28">
        <v>41673.366666666669</v>
      </c>
      <c r="S9441" t="s">
        <v>30329</v>
      </c>
      <c r="T9441" s="27">
        <v>41673</v>
      </c>
      <c r="V9441">
        <v>0</v>
      </c>
      <c r="W9441" t="s">
        <v>32</v>
      </c>
      <c r="X9441" t="s">
        <v>359</v>
      </c>
      <c r="Y9441">
        <v>0</v>
      </c>
      <c r="AB9441" t="s">
        <v>237</v>
      </c>
      <c r="AH9441">
        <v>0</v>
      </c>
      <c r="AN9441" t="s">
        <v>238</v>
      </c>
      <c r="AO9441">
        <v>6</v>
      </c>
      <c r="AP9441" t="s">
        <v>246</v>
      </c>
      <c r="AQ9441" s="27">
        <v>41673</v>
      </c>
      <c r="AR9441" t="s">
        <v>240</v>
      </c>
      <c r="AS9441">
        <v>5</v>
      </c>
      <c r="AT9441" t="s">
        <v>246</v>
      </c>
      <c r="AU9441" s="27">
        <v>41673</v>
      </c>
    </row>
    <row r="9442" spans="1:47" x14ac:dyDescent="0.2">
      <c r="A9442">
        <v>9441</v>
      </c>
      <c r="B9442" t="s">
        <v>30330</v>
      </c>
      <c r="C9442" t="s">
        <v>464</v>
      </c>
      <c r="D9442" t="s">
        <v>4115</v>
      </c>
      <c r="E9442" s="27">
        <v>41745</v>
      </c>
      <c r="F9442" t="s">
        <v>233</v>
      </c>
      <c r="G9442" s="27">
        <v>30322</v>
      </c>
      <c r="H9442">
        <v>33</v>
      </c>
      <c r="I9442" t="s">
        <v>244</v>
      </c>
      <c r="J9442" t="s">
        <v>250</v>
      </c>
      <c r="K9442">
        <v>0</v>
      </c>
      <c r="L9442">
        <v>9</v>
      </c>
      <c r="M9442">
        <v>0</v>
      </c>
      <c r="N9442">
        <v>0</v>
      </c>
      <c r="O9442">
        <v>5</v>
      </c>
      <c r="P9442">
        <v>-1</v>
      </c>
      <c r="Q9442" s="28">
        <v>41744.046527777777</v>
      </c>
      <c r="R9442" s="28">
        <v>41745.367361111108</v>
      </c>
      <c r="S9442" t="s">
        <v>30331</v>
      </c>
      <c r="T9442" s="27">
        <v>40726</v>
      </c>
      <c r="V9442">
        <v>1019</v>
      </c>
      <c r="W9442" t="s">
        <v>36</v>
      </c>
      <c r="X9442" t="s">
        <v>279</v>
      </c>
      <c r="Y9442">
        <v>1</v>
      </c>
      <c r="AA9442" t="s">
        <v>30332</v>
      </c>
      <c r="AB9442" t="s">
        <v>36</v>
      </c>
      <c r="AC9442">
        <v>241</v>
      </c>
      <c r="AD9442" s="27">
        <v>41843</v>
      </c>
      <c r="AE9442" t="s">
        <v>324</v>
      </c>
      <c r="AF9442" s="27">
        <v>42084</v>
      </c>
      <c r="AG9442" s="27">
        <v>42133</v>
      </c>
      <c r="AH9442">
        <v>0</v>
      </c>
      <c r="AN9442" t="s">
        <v>238</v>
      </c>
      <c r="AO9442">
        <v>3</v>
      </c>
      <c r="AP9442" t="s">
        <v>239</v>
      </c>
      <c r="AQ9442" s="27">
        <v>41745</v>
      </c>
      <c r="AR9442" t="s">
        <v>240</v>
      </c>
      <c r="AS9442">
        <v>9</v>
      </c>
      <c r="AT9442" t="s">
        <v>269</v>
      </c>
      <c r="AU9442" s="27">
        <v>41745</v>
      </c>
    </row>
    <row r="9443" spans="1:47" x14ac:dyDescent="0.2">
      <c r="A9443">
        <v>9442</v>
      </c>
      <c r="B9443" t="s">
        <v>30333</v>
      </c>
      <c r="C9443" t="s">
        <v>5358</v>
      </c>
      <c r="D9443" t="s">
        <v>2032</v>
      </c>
      <c r="E9443" s="27">
        <v>41356</v>
      </c>
      <c r="F9443" t="s">
        <v>233</v>
      </c>
      <c r="G9443" s="27">
        <v>33063</v>
      </c>
      <c r="H9443">
        <v>25</v>
      </c>
      <c r="I9443" t="s">
        <v>244</v>
      </c>
      <c r="J9443" t="s">
        <v>250</v>
      </c>
      <c r="K9443">
        <v>0</v>
      </c>
      <c r="L9443">
        <v>8</v>
      </c>
      <c r="M9443">
        <v>0</v>
      </c>
      <c r="N9443">
        <v>0</v>
      </c>
      <c r="O9443">
        <v>1</v>
      </c>
      <c r="P9443">
        <v>-1</v>
      </c>
      <c r="Q9443" s="28">
        <v>41355.261805555558</v>
      </c>
      <c r="R9443" s="28">
        <v>41356.438888888886</v>
      </c>
      <c r="S9443" t="s">
        <v>30334</v>
      </c>
      <c r="T9443" s="27">
        <v>41355</v>
      </c>
      <c r="V9443">
        <v>1</v>
      </c>
      <c r="W9443" t="s">
        <v>32</v>
      </c>
      <c r="X9443" t="s">
        <v>453</v>
      </c>
      <c r="Y9443">
        <v>1</v>
      </c>
      <c r="AA9443" t="s">
        <v>30335</v>
      </c>
      <c r="AB9443" t="s">
        <v>36</v>
      </c>
      <c r="AD9443" s="27">
        <v>41704</v>
      </c>
      <c r="AE9443" t="s">
        <v>412</v>
      </c>
      <c r="AH9443">
        <v>0</v>
      </c>
      <c r="AN9443" t="s">
        <v>238</v>
      </c>
      <c r="AO9443">
        <v>8</v>
      </c>
      <c r="AP9443" t="s">
        <v>269</v>
      </c>
      <c r="AQ9443" s="27">
        <v>41356</v>
      </c>
      <c r="AR9443" t="s">
        <v>240</v>
      </c>
      <c r="AS9443">
        <v>8</v>
      </c>
      <c r="AT9443" t="s">
        <v>269</v>
      </c>
      <c r="AU9443" s="27">
        <v>41356</v>
      </c>
    </row>
    <row r="9444" spans="1:47" x14ac:dyDescent="0.2">
      <c r="A9444">
        <v>9443</v>
      </c>
      <c r="B9444" t="s">
        <v>30336</v>
      </c>
      <c r="C9444" t="s">
        <v>30337</v>
      </c>
      <c r="D9444" t="s">
        <v>6828</v>
      </c>
      <c r="E9444" s="27">
        <v>41935</v>
      </c>
      <c r="F9444" t="s">
        <v>233</v>
      </c>
      <c r="G9444" s="27">
        <v>29150</v>
      </c>
      <c r="H9444">
        <v>36</v>
      </c>
      <c r="I9444" t="s">
        <v>244</v>
      </c>
      <c r="J9444" t="s">
        <v>250</v>
      </c>
      <c r="K9444">
        <v>0</v>
      </c>
      <c r="L9444">
        <v>8</v>
      </c>
      <c r="M9444">
        <v>2</v>
      </c>
      <c r="N9444">
        <v>0</v>
      </c>
      <c r="O9444">
        <v>17</v>
      </c>
      <c r="P9444">
        <v>-1</v>
      </c>
      <c r="Q9444" s="28">
        <v>41934.1875</v>
      </c>
      <c r="R9444" s="28">
        <v>41949.209722222222</v>
      </c>
      <c r="S9444" t="s">
        <v>30338</v>
      </c>
      <c r="U9444" s="27">
        <v>41934</v>
      </c>
      <c r="V9444">
        <v>1</v>
      </c>
      <c r="W9444" t="s">
        <v>32</v>
      </c>
      <c r="X9444" t="s">
        <v>274</v>
      </c>
      <c r="Y9444">
        <v>1</v>
      </c>
      <c r="AA9444" t="s">
        <v>30339</v>
      </c>
      <c r="AB9444" t="s">
        <v>32</v>
      </c>
      <c r="AD9444" s="27">
        <v>42102</v>
      </c>
      <c r="AE9444" t="s">
        <v>720</v>
      </c>
      <c r="AH9444">
        <v>0</v>
      </c>
      <c r="AN9444" t="s">
        <v>238</v>
      </c>
      <c r="AO9444">
        <v>5</v>
      </c>
      <c r="AP9444" t="s">
        <v>246</v>
      </c>
      <c r="AQ9444" s="27">
        <v>41935</v>
      </c>
      <c r="AR9444" t="s">
        <v>240</v>
      </c>
      <c r="AS9444">
        <v>8</v>
      </c>
      <c r="AT9444" t="s">
        <v>269</v>
      </c>
      <c r="AU9444" s="27">
        <v>41935</v>
      </c>
    </row>
    <row r="9445" spans="1:47" x14ac:dyDescent="0.2">
      <c r="A9445">
        <v>9444</v>
      </c>
      <c r="B9445" t="s">
        <v>30340</v>
      </c>
      <c r="C9445" t="s">
        <v>5683</v>
      </c>
      <c r="D9445" t="s">
        <v>689</v>
      </c>
      <c r="E9445" s="27">
        <v>41575</v>
      </c>
      <c r="F9445" t="s">
        <v>294</v>
      </c>
      <c r="G9445" s="27">
        <v>33215</v>
      </c>
      <c r="H9445">
        <v>25</v>
      </c>
      <c r="I9445" t="s">
        <v>244</v>
      </c>
      <c r="J9445" t="s">
        <v>245</v>
      </c>
      <c r="K9445">
        <v>0</v>
      </c>
      <c r="L9445">
        <v>5</v>
      </c>
      <c r="M9445">
        <v>0</v>
      </c>
      <c r="N9445">
        <v>0</v>
      </c>
      <c r="O9445">
        <v>0</v>
      </c>
      <c r="P9445">
        <v>0</v>
      </c>
      <c r="Q9445" s="28">
        <v>41575.191666666666</v>
      </c>
      <c r="R9445" s="28">
        <v>41576.097222222219</v>
      </c>
      <c r="S9445" t="s">
        <v>30341</v>
      </c>
      <c r="T9445" s="27">
        <v>41575</v>
      </c>
      <c r="V9445">
        <v>0</v>
      </c>
      <c r="W9445" t="s">
        <v>32</v>
      </c>
      <c r="X9445" t="s">
        <v>300</v>
      </c>
      <c r="Y9445">
        <v>0</v>
      </c>
      <c r="AB9445" t="s">
        <v>237</v>
      </c>
      <c r="AH9445">
        <v>0</v>
      </c>
      <c r="AN9445" t="s">
        <v>238</v>
      </c>
      <c r="AO9445">
        <v>3</v>
      </c>
      <c r="AP9445" t="s">
        <v>239</v>
      </c>
      <c r="AQ9445" s="27">
        <v>41575</v>
      </c>
      <c r="AR9445" t="s">
        <v>240</v>
      </c>
      <c r="AS9445">
        <v>5</v>
      </c>
      <c r="AT9445" t="s">
        <v>246</v>
      </c>
      <c r="AU9445" s="27">
        <v>41575</v>
      </c>
    </row>
    <row r="9446" spans="1:47" x14ac:dyDescent="0.2">
      <c r="A9446">
        <v>9445</v>
      </c>
      <c r="B9446" t="s">
        <v>30342</v>
      </c>
      <c r="C9446" t="s">
        <v>30343</v>
      </c>
      <c r="D9446" t="s">
        <v>30344</v>
      </c>
      <c r="E9446" s="27">
        <v>41876</v>
      </c>
      <c r="F9446" t="s">
        <v>294</v>
      </c>
      <c r="G9446" s="27">
        <v>31784</v>
      </c>
      <c r="H9446">
        <v>29</v>
      </c>
      <c r="I9446" t="s">
        <v>244</v>
      </c>
      <c r="J9446" t="s">
        <v>245</v>
      </c>
      <c r="K9446">
        <v>0</v>
      </c>
      <c r="L9446">
        <v>4</v>
      </c>
      <c r="M9446">
        <v>0</v>
      </c>
      <c r="N9446">
        <v>0</v>
      </c>
      <c r="O9446">
        <v>0</v>
      </c>
      <c r="P9446">
        <v>-1</v>
      </c>
      <c r="Q9446" s="28">
        <v>41875.509722222225</v>
      </c>
      <c r="R9446" s="28">
        <v>41876.063194444447</v>
      </c>
      <c r="S9446" t="s">
        <v>30345</v>
      </c>
      <c r="T9446" s="27">
        <v>41875</v>
      </c>
      <c r="V9446">
        <v>1</v>
      </c>
      <c r="W9446" t="s">
        <v>36</v>
      </c>
      <c r="X9446" t="s">
        <v>279</v>
      </c>
      <c r="Y9446">
        <v>0</v>
      </c>
      <c r="AB9446" t="s">
        <v>237</v>
      </c>
      <c r="AH9446">
        <v>0</v>
      </c>
      <c r="AN9446" t="s">
        <v>238</v>
      </c>
      <c r="AO9446">
        <v>2</v>
      </c>
      <c r="AP9446" t="s">
        <v>239</v>
      </c>
      <c r="AQ9446" s="27">
        <v>41876</v>
      </c>
      <c r="AR9446" t="s">
        <v>240</v>
      </c>
      <c r="AS9446">
        <v>4</v>
      </c>
      <c r="AT9446" t="s">
        <v>239</v>
      </c>
      <c r="AU9446" s="27">
        <v>41876</v>
      </c>
    </row>
    <row r="9447" spans="1:47" x14ac:dyDescent="0.2">
      <c r="A9447">
        <v>9446</v>
      </c>
      <c r="B9447" t="s">
        <v>30346</v>
      </c>
      <c r="C9447" t="s">
        <v>14728</v>
      </c>
      <c r="D9447" t="s">
        <v>3889</v>
      </c>
      <c r="E9447" s="27">
        <v>41669</v>
      </c>
      <c r="F9447" t="s">
        <v>233</v>
      </c>
      <c r="G9447" s="27">
        <v>30871</v>
      </c>
      <c r="H9447">
        <v>31</v>
      </c>
      <c r="I9447" t="s">
        <v>244</v>
      </c>
      <c r="J9447" t="s">
        <v>22</v>
      </c>
      <c r="K9447">
        <v>0</v>
      </c>
      <c r="L9447">
        <v>6</v>
      </c>
      <c r="M9447">
        <v>0</v>
      </c>
      <c r="N9447">
        <v>0</v>
      </c>
      <c r="O9447">
        <v>3</v>
      </c>
      <c r="S9447" t="s">
        <v>30347</v>
      </c>
      <c r="T9447" s="27">
        <v>41668</v>
      </c>
      <c r="V9447">
        <v>1</v>
      </c>
      <c r="W9447" t="s">
        <v>32</v>
      </c>
      <c r="X9447" t="s">
        <v>348</v>
      </c>
      <c r="Y9447">
        <v>1</v>
      </c>
      <c r="AA9447" t="s">
        <v>30348</v>
      </c>
      <c r="AB9447" t="s">
        <v>36</v>
      </c>
      <c r="AD9447" s="27">
        <v>42437</v>
      </c>
      <c r="AE9447" t="s">
        <v>412</v>
      </c>
      <c r="AH9447">
        <v>0</v>
      </c>
      <c r="AN9447" t="s">
        <v>238</v>
      </c>
      <c r="AO9447">
        <v>3</v>
      </c>
      <c r="AP9447" t="s">
        <v>239</v>
      </c>
      <c r="AQ9447" s="27">
        <v>41669</v>
      </c>
      <c r="AR9447" t="s">
        <v>240</v>
      </c>
      <c r="AS9447">
        <v>6</v>
      </c>
      <c r="AT9447" t="s">
        <v>246</v>
      </c>
      <c r="AU9447" s="27">
        <v>41669</v>
      </c>
    </row>
    <row r="9448" spans="1:47" x14ac:dyDescent="0.2">
      <c r="A9448">
        <v>9447</v>
      </c>
      <c r="B9448" t="s">
        <v>30349</v>
      </c>
      <c r="C9448" t="s">
        <v>30350</v>
      </c>
      <c r="D9448" t="s">
        <v>6970</v>
      </c>
      <c r="E9448" s="27">
        <v>41861</v>
      </c>
      <c r="F9448" t="s">
        <v>233</v>
      </c>
      <c r="G9448" s="27">
        <v>32777</v>
      </c>
      <c r="H9448">
        <v>26</v>
      </c>
      <c r="I9448" t="s">
        <v>244</v>
      </c>
      <c r="J9448" t="s">
        <v>250</v>
      </c>
      <c r="K9448">
        <v>0</v>
      </c>
      <c r="L9448">
        <v>1</v>
      </c>
      <c r="M9448">
        <v>0</v>
      </c>
      <c r="N9448">
        <v>0</v>
      </c>
      <c r="O9448">
        <v>0</v>
      </c>
      <c r="P9448">
        <v>-1</v>
      </c>
      <c r="Q9448" s="28">
        <v>41860.484722222223</v>
      </c>
      <c r="R9448" s="28">
        <v>41861.409722222219</v>
      </c>
      <c r="S9448" t="s">
        <v>30351</v>
      </c>
      <c r="T9448" s="27">
        <v>41860</v>
      </c>
      <c r="V9448">
        <v>1</v>
      </c>
      <c r="W9448" t="s">
        <v>32</v>
      </c>
      <c r="X9448" t="s">
        <v>588</v>
      </c>
      <c r="Y9448">
        <v>0</v>
      </c>
      <c r="AB9448" t="s">
        <v>237</v>
      </c>
      <c r="AH9448">
        <v>0</v>
      </c>
      <c r="AN9448" t="s">
        <v>238</v>
      </c>
      <c r="AO9448">
        <v>2</v>
      </c>
      <c r="AP9448" t="s">
        <v>239</v>
      </c>
      <c r="AQ9448" s="27">
        <v>41861</v>
      </c>
      <c r="AR9448" t="s">
        <v>240</v>
      </c>
      <c r="AS9448">
        <v>1</v>
      </c>
      <c r="AT9448" t="s">
        <v>239</v>
      </c>
      <c r="AU9448" s="27">
        <v>41861</v>
      </c>
    </row>
    <row r="9449" spans="1:47" x14ac:dyDescent="0.2">
      <c r="A9449">
        <v>9448</v>
      </c>
      <c r="B9449" t="s">
        <v>30352</v>
      </c>
      <c r="C9449" t="s">
        <v>488</v>
      </c>
      <c r="D9449" t="s">
        <v>8647</v>
      </c>
      <c r="E9449" s="27">
        <v>41292</v>
      </c>
      <c r="F9449" t="s">
        <v>233</v>
      </c>
      <c r="G9449" s="27">
        <v>25612</v>
      </c>
      <c r="H9449">
        <v>46</v>
      </c>
      <c r="I9449" t="s">
        <v>234</v>
      </c>
      <c r="J9449" t="s">
        <v>245</v>
      </c>
      <c r="K9449">
        <v>0</v>
      </c>
      <c r="L9449">
        <v>5</v>
      </c>
      <c r="M9449">
        <v>0</v>
      </c>
      <c r="N9449">
        <v>0</v>
      </c>
      <c r="O9449">
        <v>0</v>
      </c>
      <c r="P9449">
        <v>-1</v>
      </c>
      <c r="Q9449" s="28">
        <v>41291.52847222222</v>
      </c>
      <c r="R9449" s="28">
        <v>41292.077777777777</v>
      </c>
      <c r="S9449" t="s">
        <v>30353</v>
      </c>
      <c r="T9449" s="27">
        <v>41290</v>
      </c>
      <c r="V9449">
        <v>2</v>
      </c>
      <c r="W9449" t="s">
        <v>36</v>
      </c>
      <c r="X9449" t="s">
        <v>18879</v>
      </c>
      <c r="Y9449">
        <v>0</v>
      </c>
      <c r="AB9449" t="s">
        <v>237</v>
      </c>
      <c r="AH9449">
        <v>0</v>
      </c>
      <c r="AN9449" t="s">
        <v>238</v>
      </c>
      <c r="AO9449">
        <v>3</v>
      </c>
      <c r="AP9449" t="s">
        <v>239</v>
      </c>
      <c r="AQ9449" s="27">
        <v>41292</v>
      </c>
      <c r="AR9449" t="s">
        <v>240</v>
      </c>
      <c r="AS9449">
        <v>5</v>
      </c>
      <c r="AT9449" t="s">
        <v>246</v>
      </c>
      <c r="AU9449" s="27">
        <v>41292</v>
      </c>
    </row>
    <row r="9450" spans="1:47" x14ac:dyDescent="0.2">
      <c r="A9450">
        <v>9449</v>
      </c>
      <c r="B9450" t="s">
        <v>30354</v>
      </c>
      <c r="C9450" t="s">
        <v>928</v>
      </c>
      <c r="D9450" t="s">
        <v>793</v>
      </c>
      <c r="E9450" s="27">
        <v>41653</v>
      </c>
      <c r="F9450" t="s">
        <v>233</v>
      </c>
      <c r="G9450" s="27">
        <v>32823</v>
      </c>
      <c r="H9450">
        <v>26</v>
      </c>
      <c r="I9450" t="s">
        <v>244</v>
      </c>
      <c r="J9450" t="s">
        <v>250</v>
      </c>
      <c r="K9450">
        <v>0</v>
      </c>
      <c r="L9450">
        <v>3</v>
      </c>
      <c r="M9450">
        <v>0</v>
      </c>
      <c r="N9450">
        <v>0</v>
      </c>
      <c r="O9450">
        <v>0</v>
      </c>
      <c r="W9450" t="s">
        <v>237</v>
      </c>
      <c r="Y9450">
        <v>-1</v>
      </c>
      <c r="AB9450" t="s">
        <v>237</v>
      </c>
      <c r="AH9450">
        <v>0</v>
      </c>
      <c r="AN9450" t="s">
        <v>238</v>
      </c>
      <c r="AO9450">
        <v>3</v>
      </c>
      <c r="AP9450" t="s">
        <v>239</v>
      </c>
      <c r="AQ9450" s="27">
        <v>41653</v>
      </c>
      <c r="AR9450" t="s">
        <v>240</v>
      </c>
      <c r="AS9450">
        <v>3</v>
      </c>
      <c r="AT9450" t="s">
        <v>239</v>
      </c>
      <c r="AU9450" s="27">
        <v>41653</v>
      </c>
    </row>
    <row r="9451" spans="1:47" x14ac:dyDescent="0.2">
      <c r="A9451">
        <v>9450</v>
      </c>
      <c r="B9451" t="s">
        <v>30355</v>
      </c>
      <c r="C9451" t="s">
        <v>30356</v>
      </c>
      <c r="D9451" t="s">
        <v>1120</v>
      </c>
      <c r="E9451" s="27">
        <v>41384</v>
      </c>
      <c r="F9451" t="s">
        <v>294</v>
      </c>
      <c r="G9451" s="27">
        <v>33393</v>
      </c>
      <c r="H9451">
        <v>24</v>
      </c>
      <c r="I9451" t="s">
        <v>259</v>
      </c>
      <c r="J9451" t="s">
        <v>250</v>
      </c>
      <c r="K9451">
        <v>0</v>
      </c>
      <c r="L9451">
        <v>7</v>
      </c>
      <c r="M9451">
        <v>0</v>
      </c>
      <c r="N9451">
        <v>0</v>
      </c>
      <c r="O9451">
        <v>0</v>
      </c>
      <c r="P9451">
        <v>0</v>
      </c>
      <c r="Q9451" s="28">
        <v>41384.203472222223</v>
      </c>
      <c r="R9451" s="28">
        <v>41386.220138888886</v>
      </c>
      <c r="S9451" t="s">
        <v>30357</v>
      </c>
      <c r="U9451" s="27">
        <v>41384</v>
      </c>
      <c r="V9451">
        <v>0</v>
      </c>
      <c r="W9451" t="s">
        <v>32</v>
      </c>
      <c r="X9451" t="s">
        <v>274</v>
      </c>
      <c r="Y9451">
        <v>0</v>
      </c>
      <c r="AB9451" t="s">
        <v>237</v>
      </c>
      <c r="AH9451">
        <v>0</v>
      </c>
      <c r="AN9451" t="s">
        <v>238</v>
      </c>
      <c r="AO9451">
        <v>4</v>
      </c>
      <c r="AP9451" t="s">
        <v>239</v>
      </c>
      <c r="AQ9451" s="27">
        <v>41384</v>
      </c>
      <c r="AR9451" t="s">
        <v>240</v>
      </c>
      <c r="AS9451">
        <v>7</v>
      </c>
      <c r="AT9451" t="s">
        <v>246</v>
      </c>
      <c r="AU9451" s="27">
        <v>41384</v>
      </c>
    </row>
    <row r="9452" spans="1:47" x14ac:dyDescent="0.2">
      <c r="A9452">
        <v>9451</v>
      </c>
      <c r="B9452" t="s">
        <v>30358</v>
      </c>
      <c r="C9452" t="s">
        <v>2888</v>
      </c>
      <c r="D9452" t="s">
        <v>30359</v>
      </c>
      <c r="E9452" s="27">
        <v>41303</v>
      </c>
      <c r="F9452" t="s">
        <v>233</v>
      </c>
      <c r="G9452" s="27">
        <v>32219</v>
      </c>
      <c r="H9452">
        <v>28</v>
      </c>
      <c r="I9452" t="s">
        <v>244</v>
      </c>
      <c r="J9452" t="s">
        <v>250</v>
      </c>
      <c r="K9452">
        <v>0</v>
      </c>
      <c r="L9452">
        <v>7</v>
      </c>
      <c r="M9452">
        <v>0</v>
      </c>
      <c r="N9452">
        <v>0</v>
      </c>
      <c r="O9452">
        <v>4</v>
      </c>
      <c r="P9452">
        <v>0</v>
      </c>
      <c r="Q9452" s="28">
        <v>41303.532638888886</v>
      </c>
      <c r="R9452" s="28">
        <v>41309.209722222222</v>
      </c>
      <c r="S9452" t="s">
        <v>30360</v>
      </c>
      <c r="T9452" s="27">
        <v>41303</v>
      </c>
      <c r="V9452">
        <v>0</v>
      </c>
      <c r="W9452" t="s">
        <v>32</v>
      </c>
      <c r="X9452" t="s">
        <v>834</v>
      </c>
      <c r="Y9452">
        <v>1</v>
      </c>
      <c r="AA9452" t="s">
        <v>30361</v>
      </c>
      <c r="AB9452" t="s">
        <v>36</v>
      </c>
      <c r="AC9452">
        <v>0</v>
      </c>
      <c r="AD9452" s="27">
        <v>41870</v>
      </c>
      <c r="AE9452" t="s">
        <v>404</v>
      </c>
      <c r="AF9452" s="27">
        <v>41870</v>
      </c>
      <c r="AG9452" s="27">
        <v>41879</v>
      </c>
      <c r="AH9452">
        <v>0</v>
      </c>
      <c r="AN9452" t="s">
        <v>238</v>
      </c>
      <c r="AO9452">
        <v>6</v>
      </c>
      <c r="AP9452" t="s">
        <v>246</v>
      </c>
      <c r="AQ9452" s="27">
        <v>41303</v>
      </c>
      <c r="AR9452" t="s">
        <v>240</v>
      </c>
      <c r="AS9452">
        <v>7</v>
      </c>
      <c r="AT9452" t="s">
        <v>246</v>
      </c>
      <c r="AU9452" s="27">
        <v>41303</v>
      </c>
    </row>
    <row r="9453" spans="1:47" x14ac:dyDescent="0.2">
      <c r="A9453">
        <v>9452</v>
      </c>
      <c r="B9453" t="s">
        <v>30362</v>
      </c>
      <c r="C9453" t="s">
        <v>2801</v>
      </c>
      <c r="D9453" t="s">
        <v>22244</v>
      </c>
      <c r="E9453" s="27">
        <v>41645</v>
      </c>
      <c r="F9453" t="s">
        <v>233</v>
      </c>
      <c r="G9453" s="27">
        <v>31949</v>
      </c>
      <c r="H9453">
        <v>28</v>
      </c>
      <c r="I9453" t="s">
        <v>244</v>
      </c>
      <c r="J9453" t="s">
        <v>250</v>
      </c>
      <c r="K9453">
        <v>0</v>
      </c>
      <c r="L9453">
        <v>7</v>
      </c>
      <c r="M9453">
        <v>0</v>
      </c>
      <c r="N9453">
        <v>1</v>
      </c>
      <c r="O9453">
        <v>12</v>
      </c>
      <c r="P9453">
        <v>-2</v>
      </c>
      <c r="Q9453" s="28">
        <v>41643.045138888891</v>
      </c>
      <c r="R9453" s="28">
        <v>41644.104166666664</v>
      </c>
      <c r="S9453" t="s">
        <v>30363</v>
      </c>
      <c r="T9453" s="27">
        <v>41643</v>
      </c>
      <c r="V9453">
        <v>2</v>
      </c>
      <c r="W9453" t="s">
        <v>36</v>
      </c>
      <c r="X9453" t="s">
        <v>1077</v>
      </c>
      <c r="Y9453">
        <v>1</v>
      </c>
      <c r="AA9453" t="s">
        <v>30364</v>
      </c>
      <c r="AB9453" t="s">
        <v>32</v>
      </c>
      <c r="AD9453" s="27">
        <v>41684</v>
      </c>
      <c r="AE9453" t="s">
        <v>30365</v>
      </c>
      <c r="AH9453">
        <v>0</v>
      </c>
      <c r="AN9453" t="s">
        <v>238</v>
      </c>
      <c r="AO9453">
        <v>3</v>
      </c>
      <c r="AP9453" t="s">
        <v>239</v>
      </c>
      <c r="AQ9453" s="27">
        <v>41645</v>
      </c>
      <c r="AR9453" t="s">
        <v>240</v>
      </c>
      <c r="AS9453">
        <v>7</v>
      </c>
      <c r="AT9453" t="s">
        <v>246</v>
      </c>
      <c r="AU9453" s="27">
        <v>41645</v>
      </c>
    </row>
    <row r="9454" spans="1:47" x14ac:dyDescent="0.2">
      <c r="A9454">
        <v>9453</v>
      </c>
      <c r="B9454" t="s">
        <v>30366</v>
      </c>
      <c r="C9454" t="s">
        <v>2316</v>
      </c>
      <c r="D9454" t="s">
        <v>30367</v>
      </c>
      <c r="E9454" s="27">
        <v>41340</v>
      </c>
      <c r="F9454" t="s">
        <v>233</v>
      </c>
      <c r="G9454" s="27">
        <v>31330</v>
      </c>
      <c r="H9454">
        <v>30</v>
      </c>
      <c r="I9454" t="s">
        <v>244</v>
      </c>
      <c r="J9454" t="s">
        <v>245</v>
      </c>
      <c r="K9454">
        <v>1</v>
      </c>
      <c r="L9454">
        <v>5</v>
      </c>
      <c r="M9454">
        <v>0</v>
      </c>
      <c r="N9454">
        <v>0</v>
      </c>
      <c r="O9454">
        <v>2</v>
      </c>
      <c r="P9454">
        <v>-1</v>
      </c>
      <c r="Q9454" s="28">
        <v>41339.393750000003</v>
      </c>
      <c r="R9454" s="28">
        <v>41369.250694444447</v>
      </c>
      <c r="S9454" t="s">
        <v>30368</v>
      </c>
      <c r="T9454" s="27">
        <v>41339</v>
      </c>
      <c r="V9454">
        <v>1</v>
      </c>
      <c r="W9454" t="s">
        <v>32</v>
      </c>
      <c r="X9454" t="s">
        <v>19756</v>
      </c>
      <c r="Y9454">
        <v>0</v>
      </c>
      <c r="AB9454" t="s">
        <v>237</v>
      </c>
      <c r="AH9454">
        <v>0</v>
      </c>
      <c r="AN9454" t="s">
        <v>238</v>
      </c>
      <c r="AO9454">
        <v>6</v>
      </c>
      <c r="AP9454" t="s">
        <v>246</v>
      </c>
      <c r="AQ9454" s="27">
        <v>41340</v>
      </c>
      <c r="AR9454" t="s">
        <v>240</v>
      </c>
      <c r="AS9454">
        <v>5</v>
      </c>
      <c r="AT9454" t="s">
        <v>246</v>
      </c>
      <c r="AU9454" s="27">
        <v>41340</v>
      </c>
    </row>
    <row r="9455" spans="1:47" x14ac:dyDescent="0.2">
      <c r="A9455">
        <v>9454</v>
      </c>
      <c r="B9455" t="s">
        <v>30369</v>
      </c>
      <c r="C9455" t="s">
        <v>726</v>
      </c>
      <c r="D9455" t="s">
        <v>26416</v>
      </c>
      <c r="E9455" s="27">
        <v>41911</v>
      </c>
      <c r="F9455" t="s">
        <v>233</v>
      </c>
      <c r="G9455" s="27">
        <v>29115</v>
      </c>
      <c r="H9455">
        <v>36</v>
      </c>
      <c r="I9455" t="s">
        <v>244</v>
      </c>
      <c r="J9455" t="s">
        <v>245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-3</v>
      </c>
      <c r="Q9455" s="28">
        <v>41908.168749999997</v>
      </c>
      <c r="R9455" s="28">
        <v>41908.30972222222</v>
      </c>
      <c r="S9455" t="s">
        <v>30370</v>
      </c>
      <c r="T9455" s="27">
        <v>41908</v>
      </c>
      <c r="V9455">
        <v>3</v>
      </c>
      <c r="W9455" t="s">
        <v>36</v>
      </c>
      <c r="X9455" t="s">
        <v>263</v>
      </c>
      <c r="Y9455">
        <v>0</v>
      </c>
      <c r="AB9455" t="s">
        <v>237</v>
      </c>
      <c r="AH9455">
        <v>0</v>
      </c>
      <c r="AN9455" t="s">
        <v>238</v>
      </c>
      <c r="AO9455">
        <v>1</v>
      </c>
      <c r="AP9455" t="s">
        <v>239</v>
      </c>
      <c r="AQ9455" s="27">
        <v>41911</v>
      </c>
      <c r="AR9455" t="s">
        <v>240</v>
      </c>
      <c r="AS9455">
        <v>1</v>
      </c>
      <c r="AT9455" t="s">
        <v>239</v>
      </c>
      <c r="AU9455" s="27">
        <v>41911</v>
      </c>
    </row>
    <row r="9456" spans="1:47" x14ac:dyDescent="0.2">
      <c r="A9456">
        <v>9455</v>
      </c>
      <c r="B9456" t="s">
        <v>30371</v>
      </c>
      <c r="C9456" t="s">
        <v>23378</v>
      </c>
      <c r="D9456" t="s">
        <v>30372</v>
      </c>
      <c r="E9456" s="27">
        <v>41815</v>
      </c>
      <c r="F9456" t="s">
        <v>233</v>
      </c>
      <c r="G9456" s="27">
        <v>21973</v>
      </c>
      <c r="H9456">
        <v>56</v>
      </c>
      <c r="I9456" t="s">
        <v>234</v>
      </c>
      <c r="J9456" t="s">
        <v>245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-1</v>
      </c>
      <c r="Q9456" s="28">
        <v>41814.202777777777</v>
      </c>
      <c r="R9456" s="28">
        <v>41815.345138888886</v>
      </c>
      <c r="S9456" t="s">
        <v>30373</v>
      </c>
      <c r="T9456" s="27">
        <v>41814</v>
      </c>
      <c r="V9456">
        <v>1</v>
      </c>
      <c r="W9456" t="s">
        <v>32</v>
      </c>
      <c r="X9456" t="s">
        <v>359</v>
      </c>
      <c r="Y9456">
        <v>0</v>
      </c>
      <c r="AB9456" t="s">
        <v>237</v>
      </c>
      <c r="AH9456">
        <v>0</v>
      </c>
      <c r="AN9456" t="s">
        <v>238</v>
      </c>
      <c r="AO9456">
        <v>1</v>
      </c>
      <c r="AP9456" t="s">
        <v>239</v>
      </c>
      <c r="AQ9456" s="27">
        <v>41815</v>
      </c>
      <c r="AR9456" t="s">
        <v>240</v>
      </c>
      <c r="AS9456">
        <v>1</v>
      </c>
      <c r="AT9456" t="s">
        <v>239</v>
      </c>
      <c r="AU9456" s="27">
        <v>41815</v>
      </c>
    </row>
    <row r="9457" spans="1:47" x14ac:dyDescent="0.2">
      <c r="A9457">
        <v>9456</v>
      </c>
      <c r="B9457" t="s">
        <v>30374</v>
      </c>
      <c r="C9457" t="s">
        <v>3285</v>
      </c>
      <c r="D9457" t="s">
        <v>30375</v>
      </c>
      <c r="E9457" s="27">
        <v>41603</v>
      </c>
      <c r="F9457" t="s">
        <v>233</v>
      </c>
      <c r="G9457" s="27">
        <v>34738</v>
      </c>
      <c r="H9457">
        <v>21</v>
      </c>
      <c r="I9457" t="s">
        <v>259</v>
      </c>
      <c r="J9457" t="s">
        <v>250</v>
      </c>
      <c r="K9457">
        <v>0</v>
      </c>
      <c r="L9457">
        <v>7</v>
      </c>
      <c r="M9457">
        <v>0</v>
      </c>
      <c r="N9457">
        <v>0</v>
      </c>
      <c r="O9457">
        <v>0</v>
      </c>
      <c r="P9457">
        <v>-1</v>
      </c>
      <c r="Q9457" s="28">
        <v>41602.535416666666</v>
      </c>
      <c r="R9457" s="28">
        <v>41747.447916666664</v>
      </c>
      <c r="S9457" t="s">
        <v>30376</v>
      </c>
      <c r="T9457" s="27">
        <v>41602</v>
      </c>
      <c r="V9457">
        <v>1</v>
      </c>
      <c r="W9457" t="s">
        <v>32</v>
      </c>
      <c r="X9457" t="s">
        <v>3905</v>
      </c>
      <c r="Y9457">
        <v>0</v>
      </c>
      <c r="AB9457" t="s">
        <v>237</v>
      </c>
      <c r="AH9457">
        <v>0</v>
      </c>
      <c r="AN9457" t="s">
        <v>238</v>
      </c>
      <c r="AO9457">
        <v>9</v>
      </c>
      <c r="AP9457" t="s">
        <v>269</v>
      </c>
      <c r="AQ9457" s="27">
        <v>41603</v>
      </c>
      <c r="AR9457" t="s">
        <v>240</v>
      </c>
      <c r="AS9457">
        <v>7</v>
      </c>
      <c r="AT9457" t="s">
        <v>246</v>
      </c>
      <c r="AU9457" s="27">
        <v>41603</v>
      </c>
    </row>
    <row r="9458" spans="1:47" x14ac:dyDescent="0.2">
      <c r="A9458">
        <v>9457</v>
      </c>
      <c r="B9458" t="s">
        <v>30377</v>
      </c>
      <c r="C9458" t="s">
        <v>726</v>
      </c>
      <c r="D9458" t="s">
        <v>30378</v>
      </c>
      <c r="E9458" s="27">
        <v>41666</v>
      </c>
      <c r="F9458" t="s">
        <v>233</v>
      </c>
      <c r="G9458" s="27">
        <v>32571</v>
      </c>
      <c r="H9458">
        <v>27</v>
      </c>
      <c r="I9458" t="s">
        <v>244</v>
      </c>
      <c r="J9458" t="s">
        <v>245</v>
      </c>
      <c r="K9458">
        <v>0</v>
      </c>
      <c r="L9458">
        <v>1</v>
      </c>
      <c r="M9458">
        <v>0</v>
      </c>
      <c r="N9458">
        <v>0</v>
      </c>
      <c r="O9458">
        <v>0</v>
      </c>
      <c r="W9458" t="s">
        <v>237</v>
      </c>
      <c r="Y9458">
        <v>-1</v>
      </c>
      <c r="AB9458" t="s">
        <v>237</v>
      </c>
      <c r="AH9458">
        <v>0</v>
      </c>
      <c r="AN9458" t="s">
        <v>238</v>
      </c>
      <c r="AO9458">
        <v>2</v>
      </c>
      <c r="AP9458" t="s">
        <v>239</v>
      </c>
      <c r="AQ9458" s="27">
        <v>41666</v>
      </c>
      <c r="AR9458" t="s">
        <v>240</v>
      </c>
      <c r="AS9458">
        <v>1</v>
      </c>
      <c r="AT9458" t="s">
        <v>239</v>
      </c>
      <c r="AU9458" s="27">
        <v>41666</v>
      </c>
    </row>
    <row r="9459" spans="1:47" x14ac:dyDescent="0.2">
      <c r="A9459">
        <v>9458</v>
      </c>
      <c r="B9459" t="s">
        <v>30379</v>
      </c>
      <c r="C9459" t="s">
        <v>30380</v>
      </c>
      <c r="D9459" t="s">
        <v>30381</v>
      </c>
      <c r="E9459" s="27">
        <v>41840</v>
      </c>
      <c r="F9459" t="s">
        <v>233</v>
      </c>
      <c r="G9459" s="27">
        <v>34037</v>
      </c>
      <c r="H9459">
        <v>23</v>
      </c>
      <c r="I9459" t="s">
        <v>259</v>
      </c>
      <c r="J9459" t="s">
        <v>250</v>
      </c>
      <c r="K9459">
        <v>0</v>
      </c>
      <c r="L9459">
        <v>3</v>
      </c>
      <c r="M9459">
        <v>0</v>
      </c>
      <c r="N9459">
        <v>0</v>
      </c>
      <c r="O9459">
        <v>0</v>
      </c>
      <c r="P9459">
        <v>0</v>
      </c>
      <c r="Q9459" s="28">
        <v>41840.222916666666</v>
      </c>
      <c r="R9459" s="28">
        <v>41841.335416666669</v>
      </c>
      <c r="S9459" t="s">
        <v>30382</v>
      </c>
      <c r="T9459" s="27">
        <v>41840</v>
      </c>
      <c r="V9459">
        <v>0</v>
      </c>
      <c r="W9459" t="s">
        <v>36</v>
      </c>
      <c r="X9459" t="s">
        <v>3794</v>
      </c>
      <c r="Y9459">
        <v>1</v>
      </c>
      <c r="AA9459" t="s">
        <v>30383</v>
      </c>
      <c r="AB9459" t="s">
        <v>32</v>
      </c>
      <c r="AC9459">
        <v>0</v>
      </c>
      <c r="AD9459" s="27">
        <v>42094</v>
      </c>
      <c r="AE9459" t="s">
        <v>2668</v>
      </c>
      <c r="AF9459" s="27">
        <v>42094</v>
      </c>
      <c r="AG9459" s="27">
        <v>42094</v>
      </c>
      <c r="AH9459">
        <v>0</v>
      </c>
      <c r="AN9459" t="s">
        <v>238</v>
      </c>
      <c r="AO9459">
        <v>5</v>
      </c>
      <c r="AP9459" t="s">
        <v>246</v>
      </c>
      <c r="AQ9459" s="27">
        <v>41840</v>
      </c>
      <c r="AR9459" t="s">
        <v>240</v>
      </c>
      <c r="AS9459">
        <v>3</v>
      </c>
      <c r="AT9459" t="s">
        <v>239</v>
      </c>
      <c r="AU9459" s="27">
        <v>41840</v>
      </c>
    </row>
    <row r="9460" spans="1:47" x14ac:dyDescent="0.2">
      <c r="A9460">
        <v>9459</v>
      </c>
      <c r="B9460" t="s">
        <v>30384</v>
      </c>
      <c r="C9460" t="s">
        <v>30385</v>
      </c>
      <c r="D9460" t="s">
        <v>3752</v>
      </c>
      <c r="E9460" s="27">
        <v>41288</v>
      </c>
      <c r="F9460" t="s">
        <v>233</v>
      </c>
      <c r="G9460" s="27">
        <v>33603</v>
      </c>
      <c r="H9460">
        <v>24</v>
      </c>
      <c r="I9460" t="s">
        <v>259</v>
      </c>
      <c r="J9460" t="s">
        <v>22</v>
      </c>
      <c r="K9460">
        <v>0</v>
      </c>
      <c r="L9460">
        <v>3</v>
      </c>
      <c r="M9460">
        <v>0</v>
      </c>
      <c r="N9460">
        <v>0</v>
      </c>
      <c r="O9460">
        <v>0</v>
      </c>
      <c r="P9460">
        <v>0</v>
      </c>
      <c r="Q9460" s="28">
        <v>41288.131249999999</v>
      </c>
      <c r="R9460" s="28">
        <v>41288.273611111108</v>
      </c>
      <c r="S9460" t="s">
        <v>30386</v>
      </c>
      <c r="T9460" s="27">
        <v>41288</v>
      </c>
      <c r="V9460">
        <v>0</v>
      </c>
      <c r="W9460" t="s">
        <v>36</v>
      </c>
      <c r="X9460" t="s">
        <v>412</v>
      </c>
      <c r="Y9460">
        <v>0</v>
      </c>
      <c r="AB9460" t="s">
        <v>237</v>
      </c>
      <c r="AH9460">
        <v>0</v>
      </c>
      <c r="AN9460" t="s">
        <v>238</v>
      </c>
      <c r="AO9460">
        <v>4</v>
      </c>
      <c r="AP9460" t="s">
        <v>239</v>
      </c>
      <c r="AQ9460" s="27">
        <v>41288</v>
      </c>
      <c r="AR9460" t="s">
        <v>240</v>
      </c>
      <c r="AS9460">
        <v>3</v>
      </c>
      <c r="AT9460" t="s">
        <v>239</v>
      </c>
      <c r="AU9460" s="27">
        <v>41288</v>
      </c>
    </row>
    <row r="9461" spans="1:47" x14ac:dyDescent="0.2">
      <c r="A9461">
        <v>9460</v>
      </c>
      <c r="B9461" t="s">
        <v>30387</v>
      </c>
      <c r="C9461" t="s">
        <v>1313</v>
      </c>
      <c r="D9461" t="s">
        <v>629</v>
      </c>
      <c r="E9461" s="27">
        <v>41306</v>
      </c>
      <c r="F9461" t="s">
        <v>233</v>
      </c>
      <c r="G9461" s="27">
        <v>27693</v>
      </c>
      <c r="H9461">
        <v>40</v>
      </c>
      <c r="I9461" t="s">
        <v>244</v>
      </c>
      <c r="J9461" t="s">
        <v>353</v>
      </c>
      <c r="K9461">
        <v>0</v>
      </c>
      <c r="L9461">
        <v>3</v>
      </c>
      <c r="M9461">
        <v>0</v>
      </c>
      <c r="N9461">
        <v>0</v>
      </c>
      <c r="O9461">
        <v>0</v>
      </c>
      <c r="P9461">
        <v>0</v>
      </c>
      <c r="Q9461" s="28">
        <v>41306.107638888891</v>
      </c>
      <c r="R9461" s="28">
        <v>41306.073611111111</v>
      </c>
      <c r="S9461" t="s">
        <v>30388</v>
      </c>
      <c r="T9461" s="27">
        <v>41306</v>
      </c>
      <c r="V9461">
        <v>0</v>
      </c>
      <c r="W9461" t="s">
        <v>36</v>
      </c>
      <c r="X9461" t="s">
        <v>263</v>
      </c>
      <c r="Y9461">
        <v>0</v>
      </c>
      <c r="AB9461" t="s">
        <v>237</v>
      </c>
      <c r="AH9461">
        <v>0</v>
      </c>
      <c r="AN9461" t="s">
        <v>238</v>
      </c>
      <c r="AO9461">
        <v>3</v>
      </c>
      <c r="AP9461" t="s">
        <v>239</v>
      </c>
      <c r="AQ9461" s="27">
        <v>41306</v>
      </c>
      <c r="AR9461" t="s">
        <v>240</v>
      </c>
      <c r="AS9461">
        <v>3</v>
      </c>
      <c r="AT9461" t="s">
        <v>239</v>
      </c>
      <c r="AU9461" s="27">
        <v>41306</v>
      </c>
    </row>
    <row r="9462" spans="1:47" x14ac:dyDescent="0.2">
      <c r="A9462">
        <v>9461</v>
      </c>
      <c r="B9462" t="s">
        <v>30389</v>
      </c>
      <c r="C9462" t="s">
        <v>2920</v>
      </c>
      <c r="D9462" t="s">
        <v>741</v>
      </c>
      <c r="E9462" s="27">
        <v>41680</v>
      </c>
      <c r="F9462" t="s">
        <v>233</v>
      </c>
      <c r="G9462" s="27">
        <v>29306</v>
      </c>
      <c r="H9462">
        <v>36</v>
      </c>
      <c r="I9462" t="s">
        <v>244</v>
      </c>
      <c r="J9462" t="s">
        <v>353</v>
      </c>
      <c r="K9462">
        <v>0</v>
      </c>
      <c r="L9462">
        <v>2</v>
      </c>
      <c r="M9462">
        <v>0</v>
      </c>
      <c r="N9462">
        <v>0</v>
      </c>
      <c r="O9462">
        <v>1</v>
      </c>
      <c r="P9462">
        <v>0</v>
      </c>
      <c r="Q9462" s="28">
        <v>41680.136805555558</v>
      </c>
      <c r="R9462" s="28">
        <v>41680.335416666669</v>
      </c>
      <c r="S9462" t="s">
        <v>30390</v>
      </c>
      <c r="T9462" s="27">
        <v>41680</v>
      </c>
      <c r="V9462">
        <v>0</v>
      </c>
      <c r="W9462" t="s">
        <v>36</v>
      </c>
      <c r="X9462" t="s">
        <v>279</v>
      </c>
      <c r="Y9462">
        <v>0</v>
      </c>
      <c r="AB9462" t="s">
        <v>237</v>
      </c>
      <c r="AH9462">
        <v>0</v>
      </c>
      <c r="AN9462" t="s">
        <v>238</v>
      </c>
      <c r="AO9462">
        <v>1</v>
      </c>
      <c r="AP9462" t="s">
        <v>239</v>
      </c>
      <c r="AQ9462" s="27">
        <v>41680</v>
      </c>
      <c r="AR9462" t="s">
        <v>240</v>
      </c>
      <c r="AS9462">
        <v>2</v>
      </c>
      <c r="AT9462" t="s">
        <v>239</v>
      </c>
      <c r="AU9462" s="27">
        <v>41680</v>
      </c>
    </row>
    <row r="9463" spans="1:47" x14ac:dyDescent="0.2">
      <c r="A9463">
        <v>9462</v>
      </c>
      <c r="B9463" t="s">
        <v>30391</v>
      </c>
      <c r="C9463" t="s">
        <v>3144</v>
      </c>
      <c r="D9463" t="s">
        <v>5711</v>
      </c>
      <c r="E9463" s="27">
        <v>41309</v>
      </c>
      <c r="F9463" t="s">
        <v>233</v>
      </c>
      <c r="G9463" s="27">
        <v>24163</v>
      </c>
      <c r="H9463">
        <v>50</v>
      </c>
      <c r="I9463" t="s">
        <v>234</v>
      </c>
      <c r="J9463" t="s">
        <v>245</v>
      </c>
      <c r="K9463">
        <v>0</v>
      </c>
      <c r="L9463">
        <v>6</v>
      </c>
      <c r="M9463">
        <v>0</v>
      </c>
      <c r="N9463">
        <v>0</v>
      </c>
      <c r="O9463">
        <v>1</v>
      </c>
      <c r="P9463">
        <v>-1</v>
      </c>
      <c r="Q9463" s="28">
        <v>41308.229861111111</v>
      </c>
      <c r="R9463" s="28">
        <v>41348.40625</v>
      </c>
      <c r="S9463" t="s">
        <v>30392</v>
      </c>
      <c r="T9463" s="27">
        <v>41308</v>
      </c>
      <c r="V9463">
        <v>1</v>
      </c>
      <c r="W9463" t="s">
        <v>36</v>
      </c>
      <c r="X9463" t="s">
        <v>385</v>
      </c>
      <c r="Y9463">
        <v>1</v>
      </c>
      <c r="AA9463" t="s">
        <v>30393</v>
      </c>
      <c r="AB9463" t="s">
        <v>36</v>
      </c>
      <c r="AD9463" s="27">
        <v>41412</v>
      </c>
      <c r="AE9463" t="s">
        <v>412</v>
      </c>
      <c r="AH9463">
        <v>0</v>
      </c>
      <c r="AN9463" t="s">
        <v>238</v>
      </c>
      <c r="AO9463">
        <v>3</v>
      </c>
      <c r="AP9463" t="s">
        <v>239</v>
      </c>
      <c r="AQ9463" s="27">
        <v>41309</v>
      </c>
      <c r="AR9463" t="s">
        <v>240</v>
      </c>
      <c r="AS9463">
        <v>6</v>
      </c>
      <c r="AT9463" t="s">
        <v>246</v>
      </c>
      <c r="AU9463" s="27">
        <v>41309</v>
      </c>
    </row>
    <row r="9464" spans="1:47" x14ac:dyDescent="0.2">
      <c r="A9464">
        <v>9463</v>
      </c>
      <c r="B9464" t="s">
        <v>30394</v>
      </c>
      <c r="C9464" t="s">
        <v>1438</v>
      </c>
      <c r="D9464" t="s">
        <v>30395</v>
      </c>
      <c r="E9464" s="27">
        <v>41569</v>
      </c>
      <c r="F9464" t="s">
        <v>233</v>
      </c>
      <c r="G9464" s="27">
        <v>30233</v>
      </c>
      <c r="H9464">
        <v>33</v>
      </c>
      <c r="I9464" t="s">
        <v>244</v>
      </c>
      <c r="J9464" t="s">
        <v>353</v>
      </c>
      <c r="K9464">
        <v>0</v>
      </c>
      <c r="L9464">
        <v>1</v>
      </c>
      <c r="M9464">
        <v>0</v>
      </c>
      <c r="N9464">
        <v>0</v>
      </c>
      <c r="O9464">
        <v>1</v>
      </c>
      <c r="S9464" t="s">
        <v>30396</v>
      </c>
      <c r="T9464" s="27">
        <v>41350</v>
      </c>
      <c r="V9464">
        <v>219</v>
      </c>
      <c r="W9464" t="s">
        <v>36</v>
      </c>
      <c r="X9464" t="s">
        <v>879</v>
      </c>
      <c r="Y9464">
        <v>0</v>
      </c>
      <c r="AB9464" t="s">
        <v>237</v>
      </c>
      <c r="AH9464">
        <v>0</v>
      </c>
      <c r="AN9464" t="s">
        <v>238</v>
      </c>
      <c r="AO9464">
        <v>1</v>
      </c>
      <c r="AP9464" t="s">
        <v>239</v>
      </c>
      <c r="AQ9464" s="27">
        <v>41569</v>
      </c>
      <c r="AR9464" t="s">
        <v>240</v>
      </c>
      <c r="AS9464">
        <v>1</v>
      </c>
      <c r="AT9464" t="s">
        <v>239</v>
      </c>
      <c r="AU9464" s="27">
        <v>41569</v>
      </c>
    </row>
    <row r="9465" spans="1:47" x14ac:dyDescent="0.2">
      <c r="A9465">
        <v>9464</v>
      </c>
      <c r="B9465" t="s">
        <v>30397</v>
      </c>
      <c r="C9465" t="s">
        <v>1557</v>
      </c>
      <c r="D9465" t="s">
        <v>30398</v>
      </c>
      <c r="E9465" s="27">
        <v>41401</v>
      </c>
      <c r="F9465" t="s">
        <v>233</v>
      </c>
      <c r="G9465" s="27">
        <v>33464</v>
      </c>
      <c r="H9465">
        <v>24</v>
      </c>
      <c r="I9465" t="s">
        <v>259</v>
      </c>
      <c r="J9465" t="s">
        <v>245</v>
      </c>
      <c r="K9465">
        <v>0</v>
      </c>
      <c r="L9465">
        <v>2</v>
      </c>
      <c r="M9465">
        <v>0</v>
      </c>
      <c r="N9465">
        <v>0</v>
      </c>
      <c r="O9465">
        <v>0</v>
      </c>
      <c r="P9465">
        <v>0</v>
      </c>
      <c r="Q9465" s="28">
        <v>41401.14166666667</v>
      </c>
      <c r="R9465" s="28">
        <v>41402.136805555558</v>
      </c>
      <c r="S9465" t="s">
        <v>30399</v>
      </c>
      <c r="T9465" s="27">
        <v>41401</v>
      </c>
      <c r="V9465">
        <v>0</v>
      </c>
      <c r="W9465" t="s">
        <v>36</v>
      </c>
      <c r="X9465" t="s">
        <v>279</v>
      </c>
      <c r="Y9465">
        <v>0</v>
      </c>
      <c r="AB9465" t="s">
        <v>237</v>
      </c>
      <c r="AH9465">
        <v>0</v>
      </c>
      <c r="AN9465" t="s">
        <v>238</v>
      </c>
      <c r="AO9465">
        <v>3</v>
      </c>
      <c r="AP9465" t="s">
        <v>239</v>
      </c>
      <c r="AQ9465" s="27">
        <v>41401</v>
      </c>
      <c r="AR9465" t="s">
        <v>240</v>
      </c>
      <c r="AS9465">
        <v>2</v>
      </c>
      <c r="AT9465" t="s">
        <v>239</v>
      </c>
      <c r="AU9465" s="27">
        <v>41401</v>
      </c>
    </row>
    <row r="9466" spans="1:47" x14ac:dyDescent="0.2">
      <c r="A9466">
        <v>9465</v>
      </c>
      <c r="B9466" t="s">
        <v>30400</v>
      </c>
      <c r="C9466" t="s">
        <v>2786</v>
      </c>
      <c r="D9466" t="s">
        <v>3642</v>
      </c>
      <c r="E9466" s="27">
        <v>41421</v>
      </c>
      <c r="F9466" t="s">
        <v>294</v>
      </c>
      <c r="G9466" s="27">
        <v>22289</v>
      </c>
      <c r="H9466">
        <v>55</v>
      </c>
      <c r="I9466" t="s">
        <v>234</v>
      </c>
      <c r="J9466" t="s">
        <v>250</v>
      </c>
      <c r="K9466">
        <v>0</v>
      </c>
      <c r="L9466">
        <v>1</v>
      </c>
      <c r="M9466">
        <v>0</v>
      </c>
      <c r="N9466">
        <v>0</v>
      </c>
      <c r="O9466">
        <v>2</v>
      </c>
      <c r="P9466">
        <v>-1</v>
      </c>
      <c r="Q9466" s="28">
        <v>41420.402083333334</v>
      </c>
      <c r="R9466" s="28">
        <v>41421.534722222219</v>
      </c>
      <c r="S9466" t="s">
        <v>30401</v>
      </c>
      <c r="T9466" s="27">
        <v>41420</v>
      </c>
      <c r="V9466">
        <v>1</v>
      </c>
      <c r="W9466" t="s">
        <v>32</v>
      </c>
      <c r="X9466" t="s">
        <v>313</v>
      </c>
      <c r="Y9466">
        <v>0</v>
      </c>
      <c r="AB9466" t="s">
        <v>237</v>
      </c>
      <c r="AH9466">
        <v>0</v>
      </c>
      <c r="AN9466" t="s">
        <v>238</v>
      </c>
      <c r="AO9466">
        <v>1</v>
      </c>
      <c r="AP9466" t="s">
        <v>239</v>
      </c>
      <c r="AQ9466" s="27">
        <v>41421</v>
      </c>
      <c r="AR9466" t="s">
        <v>240</v>
      </c>
      <c r="AS9466">
        <v>1</v>
      </c>
      <c r="AT9466" t="s">
        <v>239</v>
      </c>
      <c r="AU9466" s="27">
        <v>41421</v>
      </c>
    </row>
    <row r="9467" spans="1:47" x14ac:dyDescent="0.2">
      <c r="A9467">
        <v>9466</v>
      </c>
      <c r="B9467" t="s">
        <v>30402</v>
      </c>
      <c r="C9467" t="s">
        <v>1412</v>
      </c>
      <c r="D9467" t="s">
        <v>30403</v>
      </c>
      <c r="E9467" s="27">
        <v>41838</v>
      </c>
      <c r="F9467" t="s">
        <v>233</v>
      </c>
      <c r="G9467" s="27">
        <v>24893</v>
      </c>
      <c r="H9467">
        <v>48</v>
      </c>
      <c r="I9467" t="s">
        <v>234</v>
      </c>
      <c r="J9467" t="s">
        <v>250</v>
      </c>
      <c r="K9467">
        <v>0</v>
      </c>
      <c r="L9467">
        <v>1</v>
      </c>
      <c r="M9467">
        <v>0</v>
      </c>
      <c r="N9467">
        <v>0</v>
      </c>
      <c r="O9467">
        <v>1</v>
      </c>
      <c r="P9467">
        <v>-1</v>
      </c>
      <c r="Q9467" s="28">
        <v>41837.490972222222</v>
      </c>
      <c r="R9467" s="28">
        <v>41838.059027777781</v>
      </c>
      <c r="S9467" t="s">
        <v>30404</v>
      </c>
      <c r="T9467" s="27">
        <v>41837</v>
      </c>
      <c r="V9467">
        <v>1</v>
      </c>
      <c r="W9467" t="s">
        <v>36</v>
      </c>
      <c r="X9467" t="s">
        <v>279</v>
      </c>
      <c r="Y9467">
        <v>0</v>
      </c>
      <c r="AB9467" t="s">
        <v>237</v>
      </c>
      <c r="AH9467">
        <v>0</v>
      </c>
      <c r="AN9467" t="s">
        <v>238</v>
      </c>
      <c r="AO9467">
        <v>1</v>
      </c>
      <c r="AP9467" t="s">
        <v>239</v>
      </c>
      <c r="AQ9467" s="27">
        <v>41838</v>
      </c>
      <c r="AR9467" t="s">
        <v>240</v>
      </c>
      <c r="AS9467">
        <v>1</v>
      </c>
      <c r="AT9467" t="s">
        <v>239</v>
      </c>
      <c r="AU9467" s="27">
        <v>41838</v>
      </c>
    </row>
    <row r="9468" spans="1:47" x14ac:dyDescent="0.2">
      <c r="A9468">
        <v>9467</v>
      </c>
      <c r="B9468" t="s">
        <v>30405</v>
      </c>
      <c r="C9468" t="s">
        <v>24892</v>
      </c>
      <c r="D9468" t="s">
        <v>1110</v>
      </c>
      <c r="E9468" s="27">
        <v>41538</v>
      </c>
      <c r="F9468" t="s">
        <v>233</v>
      </c>
      <c r="G9468" s="27">
        <v>34098</v>
      </c>
      <c r="H9468">
        <v>22</v>
      </c>
      <c r="I9468" t="s">
        <v>259</v>
      </c>
      <c r="J9468" t="s">
        <v>250</v>
      </c>
      <c r="K9468">
        <v>0</v>
      </c>
      <c r="L9468">
        <v>7</v>
      </c>
      <c r="M9468">
        <v>0</v>
      </c>
      <c r="N9468">
        <v>0</v>
      </c>
      <c r="O9468">
        <v>0</v>
      </c>
      <c r="P9468">
        <v>-1</v>
      </c>
      <c r="Q9468" s="28">
        <v>41537.37222222222</v>
      </c>
      <c r="R9468" s="28">
        <v>41540.345138888886</v>
      </c>
      <c r="S9468" t="s">
        <v>30406</v>
      </c>
      <c r="T9468" s="27">
        <v>41537</v>
      </c>
      <c r="V9468">
        <v>1</v>
      </c>
      <c r="W9468" t="s">
        <v>32</v>
      </c>
      <c r="X9468" t="s">
        <v>337</v>
      </c>
      <c r="Y9468">
        <v>1</v>
      </c>
      <c r="AA9468" t="s">
        <v>30407</v>
      </c>
      <c r="AB9468" t="s">
        <v>36</v>
      </c>
      <c r="AC9468">
        <v>0</v>
      </c>
      <c r="AD9468" s="27">
        <v>41579</v>
      </c>
      <c r="AE9468" t="s">
        <v>1469</v>
      </c>
      <c r="AF9468" s="27">
        <v>41579</v>
      </c>
      <c r="AG9468" s="27">
        <v>41591</v>
      </c>
      <c r="AH9468">
        <v>0</v>
      </c>
      <c r="AN9468" t="s">
        <v>238</v>
      </c>
      <c r="AO9468">
        <v>8</v>
      </c>
      <c r="AP9468" t="s">
        <v>269</v>
      </c>
      <c r="AQ9468" s="27">
        <v>41538</v>
      </c>
      <c r="AR9468" t="s">
        <v>240</v>
      </c>
      <c r="AS9468">
        <v>7</v>
      </c>
      <c r="AT9468" t="s">
        <v>246</v>
      </c>
      <c r="AU9468" s="27">
        <v>41538</v>
      </c>
    </row>
    <row r="9469" spans="1:47" x14ac:dyDescent="0.2">
      <c r="A9469">
        <v>9468</v>
      </c>
      <c r="B9469" t="s">
        <v>30408</v>
      </c>
      <c r="C9469" t="s">
        <v>30409</v>
      </c>
      <c r="D9469" t="s">
        <v>825</v>
      </c>
      <c r="E9469" s="27">
        <v>41897</v>
      </c>
      <c r="F9469" t="s">
        <v>233</v>
      </c>
      <c r="G9469" s="27">
        <v>32431</v>
      </c>
      <c r="H9469">
        <v>27</v>
      </c>
      <c r="I9469" t="s">
        <v>244</v>
      </c>
      <c r="J9469" t="s">
        <v>250</v>
      </c>
      <c r="K9469">
        <v>0</v>
      </c>
      <c r="L9469">
        <v>3</v>
      </c>
      <c r="M9469">
        <v>0</v>
      </c>
      <c r="N9469">
        <v>0</v>
      </c>
      <c r="O9469">
        <v>0</v>
      </c>
      <c r="P9469">
        <v>0</v>
      </c>
      <c r="Q9469" s="28">
        <v>41897.121527777781</v>
      </c>
      <c r="R9469" s="28">
        <v>41897.306250000001</v>
      </c>
      <c r="S9469" t="s">
        <v>30410</v>
      </c>
      <c r="T9469" s="27">
        <v>41897</v>
      </c>
      <c r="V9469">
        <v>0</v>
      </c>
      <c r="W9469" t="s">
        <v>36</v>
      </c>
      <c r="X9469" t="s">
        <v>474</v>
      </c>
      <c r="Y9469">
        <v>0</v>
      </c>
      <c r="AB9469" t="s">
        <v>237</v>
      </c>
      <c r="AH9469">
        <v>0</v>
      </c>
      <c r="AN9469" t="s">
        <v>238</v>
      </c>
      <c r="AO9469">
        <v>3</v>
      </c>
      <c r="AP9469" t="s">
        <v>239</v>
      </c>
      <c r="AQ9469" s="27">
        <v>41897</v>
      </c>
      <c r="AR9469" t="s">
        <v>240</v>
      </c>
      <c r="AS9469">
        <v>3</v>
      </c>
      <c r="AT9469" t="s">
        <v>239</v>
      </c>
      <c r="AU9469" s="27">
        <v>41897</v>
      </c>
    </row>
    <row r="9470" spans="1:47" x14ac:dyDescent="0.2">
      <c r="A9470">
        <v>9469</v>
      </c>
      <c r="B9470" t="s">
        <v>30411</v>
      </c>
      <c r="C9470" t="s">
        <v>7174</v>
      </c>
      <c r="D9470" t="s">
        <v>16913</v>
      </c>
      <c r="E9470" s="27">
        <v>41731</v>
      </c>
      <c r="F9470" t="s">
        <v>233</v>
      </c>
      <c r="G9470" s="27">
        <v>32710</v>
      </c>
      <c r="H9470">
        <v>26</v>
      </c>
      <c r="I9470" t="s">
        <v>244</v>
      </c>
      <c r="J9470" t="s">
        <v>250</v>
      </c>
      <c r="K9470">
        <v>0</v>
      </c>
      <c r="L9470">
        <v>6</v>
      </c>
      <c r="M9470">
        <v>0</v>
      </c>
      <c r="N9470">
        <v>0</v>
      </c>
      <c r="O9470">
        <v>12</v>
      </c>
      <c r="S9470" t="s">
        <v>30412</v>
      </c>
      <c r="U9470" s="27">
        <v>41428</v>
      </c>
      <c r="V9470">
        <v>303</v>
      </c>
      <c r="W9470" t="s">
        <v>36</v>
      </c>
      <c r="X9470" t="s">
        <v>274</v>
      </c>
      <c r="Y9470">
        <v>0</v>
      </c>
      <c r="AB9470" t="s">
        <v>237</v>
      </c>
      <c r="AH9470">
        <v>0</v>
      </c>
      <c r="AN9470" t="s">
        <v>238</v>
      </c>
      <c r="AO9470">
        <v>4</v>
      </c>
      <c r="AP9470" t="s">
        <v>239</v>
      </c>
      <c r="AQ9470" s="27">
        <v>41731</v>
      </c>
      <c r="AR9470" t="s">
        <v>240</v>
      </c>
      <c r="AS9470">
        <v>6</v>
      </c>
      <c r="AT9470" t="s">
        <v>246</v>
      </c>
      <c r="AU9470" s="27">
        <v>41731</v>
      </c>
    </row>
    <row r="9471" spans="1:47" x14ac:dyDescent="0.2">
      <c r="A9471">
        <v>9470</v>
      </c>
      <c r="B9471" t="s">
        <v>30413</v>
      </c>
      <c r="C9471" t="s">
        <v>400</v>
      </c>
      <c r="D9471" t="s">
        <v>30414</v>
      </c>
      <c r="E9471" s="27">
        <v>41801</v>
      </c>
      <c r="F9471" t="s">
        <v>233</v>
      </c>
      <c r="G9471" s="27">
        <v>33095</v>
      </c>
      <c r="H9471">
        <v>25</v>
      </c>
      <c r="I9471" t="s">
        <v>244</v>
      </c>
      <c r="J9471" t="s">
        <v>250</v>
      </c>
      <c r="K9471">
        <v>0</v>
      </c>
      <c r="L9471">
        <v>3</v>
      </c>
      <c r="M9471">
        <v>0</v>
      </c>
      <c r="N9471">
        <v>0</v>
      </c>
      <c r="O9471">
        <v>4</v>
      </c>
      <c r="S9471" t="s">
        <v>30415</v>
      </c>
      <c r="U9471" s="27">
        <v>41358</v>
      </c>
      <c r="V9471">
        <v>443</v>
      </c>
      <c r="W9471" t="s">
        <v>32</v>
      </c>
      <c r="X9471" t="s">
        <v>274</v>
      </c>
      <c r="Y9471">
        <v>0</v>
      </c>
      <c r="AB9471" t="s">
        <v>237</v>
      </c>
      <c r="AH9471">
        <v>0</v>
      </c>
      <c r="AN9471" t="s">
        <v>238</v>
      </c>
      <c r="AO9471">
        <v>5</v>
      </c>
      <c r="AP9471" t="s">
        <v>246</v>
      </c>
      <c r="AQ9471" s="27">
        <v>41801</v>
      </c>
      <c r="AR9471" t="s">
        <v>240</v>
      </c>
      <c r="AS9471">
        <v>3</v>
      </c>
      <c r="AT9471" t="s">
        <v>239</v>
      </c>
      <c r="AU9471" s="27">
        <v>41801</v>
      </c>
    </row>
    <row r="9472" spans="1:47" x14ac:dyDescent="0.2">
      <c r="A9472">
        <v>9471</v>
      </c>
      <c r="B9472" t="s">
        <v>30416</v>
      </c>
      <c r="C9472" t="s">
        <v>30417</v>
      </c>
      <c r="D9472" t="s">
        <v>24335</v>
      </c>
      <c r="E9472" s="27">
        <v>41786</v>
      </c>
      <c r="F9472" t="s">
        <v>294</v>
      </c>
      <c r="G9472" s="27">
        <v>21253</v>
      </c>
      <c r="H9472">
        <v>58</v>
      </c>
      <c r="I9472" t="s">
        <v>234</v>
      </c>
      <c r="J9472" t="s">
        <v>245</v>
      </c>
      <c r="K9472">
        <v>0</v>
      </c>
      <c r="L9472">
        <v>1</v>
      </c>
      <c r="M9472">
        <v>0</v>
      </c>
      <c r="N9472">
        <v>0</v>
      </c>
      <c r="O9472">
        <v>2</v>
      </c>
      <c r="P9472">
        <v>-1</v>
      </c>
      <c r="Q9472" s="28">
        <v>41785.29791666667</v>
      </c>
      <c r="R9472" s="28">
        <v>41788.390972222223</v>
      </c>
      <c r="S9472" t="s">
        <v>30418</v>
      </c>
      <c r="U9472" s="27">
        <v>41785</v>
      </c>
      <c r="V9472">
        <v>1</v>
      </c>
      <c r="W9472" t="s">
        <v>36</v>
      </c>
      <c r="X9472" t="s">
        <v>274</v>
      </c>
      <c r="Y9472">
        <v>0</v>
      </c>
      <c r="AB9472" t="s">
        <v>237</v>
      </c>
      <c r="AH9472">
        <v>0</v>
      </c>
      <c r="AN9472" t="s">
        <v>238</v>
      </c>
      <c r="AO9472">
        <v>1</v>
      </c>
      <c r="AP9472" t="s">
        <v>239</v>
      </c>
      <c r="AQ9472" s="27">
        <v>41786</v>
      </c>
      <c r="AR9472" t="s">
        <v>240</v>
      </c>
      <c r="AS9472">
        <v>1</v>
      </c>
      <c r="AT9472" t="s">
        <v>239</v>
      </c>
      <c r="AU9472" s="27">
        <v>41786</v>
      </c>
    </row>
    <row r="9473" spans="1:47" x14ac:dyDescent="0.2">
      <c r="A9473">
        <v>9472</v>
      </c>
      <c r="B9473" t="s">
        <v>30419</v>
      </c>
      <c r="C9473" t="s">
        <v>30420</v>
      </c>
      <c r="D9473" t="s">
        <v>30421</v>
      </c>
      <c r="E9473" s="27">
        <v>41887</v>
      </c>
      <c r="F9473" t="s">
        <v>233</v>
      </c>
      <c r="G9473" s="27">
        <v>32050</v>
      </c>
      <c r="H9473">
        <v>28</v>
      </c>
      <c r="I9473" t="s">
        <v>244</v>
      </c>
      <c r="J9473" t="s">
        <v>353</v>
      </c>
      <c r="K9473">
        <v>0</v>
      </c>
      <c r="L9473">
        <v>1</v>
      </c>
      <c r="M9473">
        <v>0</v>
      </c>
      <c r="N9473">
        <v>0</v>
      </c>
      <c r="O9473">
        <v>0</v>
      </c>
      <c r="P9473">
        <v>-2</v>
      </c>
      <c r="Q9473" s="28">
        <v>41885.393750000003</v>
      </c>
      <c r="R9473" s="28">
        <v>41887.509722222225</v>
      </c>
      <c r="S9473" t="s">
        <v>30422</v>
      </c>
      <c r="T9473" s="27">
        <v>41885</v>
      </c>
      <c r="V9473">
        <v>2</v>
      </c>
      <c r="W9473" t="s">
        <v>32</v>
      </c>
      <c r="X9473" t="s">
        <v>847</v>
      </c>
      <c r="Y9473">
        <v>0</v>
      </c>
      <c r="AB9473" t="s">
        <v>237</v>
      </c>
      <c r="AH9473">
        <v>0</v>
      </c>
      <c r="AN9473" t="s">
        <v>238</v>
      </c>
      <c r="AO9473">
        <v>2</v>
      </c>
      <c r="AP9473" t="s">
        <v>239</v>
      </c>
      <c r="AQ9473" s="27">
        <v>41887</v>
      </c>
      <c r="AR9473" t="s">
        <v>240</v>
      </c>
      <c r="AS9473">
        <v>1</v>
      </c>
      <c r="AT9473" t="s">
        <v>239</v>
      </c>
      <c r="AU9473" s="27">
        <v>41887</v>
      </c>
    </row>
    <row r="9474" spans="1:47" x14ac:dyDescent="0.2">
      <c r="A9474">
        <v>9473</v>
      </c>
      <c r="B9474" t="s">
        <v>30423</v>
      </c>
      <c r="C9474" t="s">
        <v>803</v>
      </c>
      <c r="D9474" t="s">
        <v>689</v>
      </c>
      <c r="E9474" s="27">
        <v>41493</v>
      </c>
      <c r="F9474" t="s">
        <v>233</v>
      </c>
      <c r="G9474" s="27">
        <v>28253</v>
      </c>
      <c r="H9474">
        <v>38</v>
      </c>
      <c r="I9474" t="s">
        <v>244</v>
      </c>
      <c r="J9474" t="s">
        <v>250</v>
      </c>
      <c r="K9474">
        <v>0</v>
      </c>
      <c r="L9474">
        <v>7</v>
      </c>
      <c r="M9474">
        <v>0</v>
      </c>
      <c r="N9474">
        <v>0</v>
      </c>
      <c r="O9474">
        <v>14</v>
      </c>
      <c r="P9474">
        <v>-1</v>
      </c>
      <c r="Q9474" s="28">
        <v>41492.198611111111</v>
      </c>
      <c r="R9474" s="28">
        <v>41548.361111111109</v>
      </c>
      <c r="S9474" t="s">
        <v>30424</v>
      </c>
      <c r="T9474" s="27">
        <v>41492</v>
      </c>
      <c r="V9474">
        <v>1</v>
      </c>
      <c r="W9474" t="s">
        <v>32</v>
      </c>
      <c r="X9474" t="s">
        <v>359</v>
      </c>
      <c r="Y9474">
        <v>0</v>
      </c>
      <c r="AB9474" t="s">
        <v>237</v>
      </c>
      <c r="AH9474">
        <v>0</v>
      </c>
      <c r="AN9474" t="s">
        <v>238</v>
      </c>
      <c r="AO9474">
        <v>3</v>
      </c>
      <c r="AP9474" t="s">
        <v>239</v>
      </c>
      <c r="AQ9474" s="27">
        <v>41493</v>
      </c>
      <c r="AR9474" t="s">
        <v>240</v>
      </c>
      <c r="AS9474">
        <v>7</v>
      </c>
      <c r="AT9474" t="s">
        <v>246</v>
      </c>
      <c r="AU9474" s="27">
        <v>41493</v>
      </c>
    </row>
    <row r="9475" spans="1:47" x14ac:dyDescent="0.2">
      <c r="A9475">
        <v>9474</v>
      </c>
      <c r="B9475" t="s">
        <v>22610</v>
      </c>
      <c r="C9475" t="s">
        <v>464</v>
      </c>
      <c r="D9475" t="s">
        <v>6674</v>
      </c>
      <c r="E9475" s="27">
        <v>41720</v>
      </c>
      <c r="F9475" t="s">
        <v>233</v>
      </c>
      <c r="G9475" s="27">
        <v>35004</v>
      </c>
      <c r="H9475">
        <v>20</v>
      </c>
      <c r="I9475" t="s">
        <v>259</v>
      </c>
      <c r="J9475" t="s">
        <v>250</v>
      </c>
      <c r="K9475">
        <v>0</v>
      </c>
      <c r="L9475">
        <v>5</v>
      </c>
      <c r="M9475">
        <v>0</v>
      </c>
      <c r="N9475">
        <v>0</v>
      </c>
      <c r="O9475">
        <v>0</v>
      </c>
      <c r="W9475" t="s">
        <v>237</v>
      </c>
      <c r="Y9475">
        <v>-1</v>
      </c>
      <c r="AB9475" t="s">
        <v>237</v>
      </c>
      <c r="AH9475">
        <v>0</v>
      </c>
      <c r="AN9475" t="s">
        <v>238</v>
      </c>
      <c r="AO9475">
        <v>9</v>
      </c>
      <c r="AP9475" t="s">
        <v>269</v>
      </c>
      <c r="AQ9475" s="27">
        <v>41720</v>
      </c>
      <c r="AR9475" t="s">
        <v>240</v>
      </c>
      <c r="AS9475">
        <v>5</v>
      </c>
      <c r="AT9475" t="s">
        <v>246</v>
      </c>
      <c r="AU9475" s="27">
        <v>41720</v>
      </c>
    </row>
    <row r="9476" spans="1:47" x14ac:dyDescent="0.2">
      <c r="A9476">
        <v>9475</v>
      </c>
      <c r="B9476" t="s">
        <v>30425</v>
      </c>
      <c r="C9476" t="s">
        <v>1342</v>
      </c>
      <c r="D9476" t="s">
        <v>8499</v>
      </c>
      <c r="E9476" s="27">
        <v>41521</v>
      </c>
      <c r="F9476" t="s">
        <v>233</v>
      </c>
      <c r="G9476" s="27">
        <v>31149</v>
      </c>
      <c r="H9476">
        <v>31</v>
      </c>
      <c r="I9476" t="s">
        <v>244</v>
      </c>
      <c r="J9476" t="s">
        <v>250</v>
      </c>
      <c r="K9476">
        <v>0</v>
      </c>
      <c r="L9476">
        <v>1</v>
      </c>
      <c r="M9476">
        <v>0</v>
      </c>
      <c r="N9476">
        <v>0</v>
      </c>
      <c r="O9476">
        <v>1</v>
      </c>
      <c r="P9476">
        <v>-1</v>
      </c>
      <c r="Q9476" s="28">
        <v>41520.300694444442</v>
      </c>
      <c r="R9476" s="28">
        <v>41521.530555555553</v>
      </c>
      <c r="S9476" t="s">
        <v>30426</v>
      </c>
      <c r="T9476" s="27">
        <v>41520</v>
      </c>
      <c r="V9476">
        <v>1</v>
      </c>
      <c r="W9476" t="s">
        <v>32</v>
      </c>
      <c r="X9476" t="s">
        <v>364</v>
      </c>
      <c r="Y9476">
        <v>0</v>
      </c>
      <c r="AB9476" t="s">
        <v>237</v>
      </c>
      <c r="AH9476">
        <v>0</v>
      </c>
      <c r="AN9476" t="s">
        <v>238</v>
      </c>
      <c r="AO9476">
        <v>2</v>
      </c>
      <c r="AP9476" t="s">
        <v>239</v>
      </c>
      <c r="AQ9476" s="27">
        <v>41521</v>
      </c>
      <c r="AR9476" t="s">
        <v>240</v>
      </c>
      <c r="AS9476">
        <v>1</v>
      </c>
      <c r="AT9476" t="s">
        <v>239</v>
      </c>
      <c r="AU9476" s="27">
        <v>41521</v>
      </c>
    </row>
    <row r="9477" spans="1:47" x14ac:dyDescent="0.2">
      <c r="A9477">
        <v>9476</v>
      </c>
      <c r="B9477" t="s">
        <v>30427</v>
      </c>
      <c r="C9477" t="s">
        <v>30428</v>
      </c>
      <c r="D9477" t="s">
        <v>3917</v>
      </c>
      <c r="E9477" s="27">
        <v>41651</v>
      </c>
      <c r="F9477" t="s">
        <v>294</v>
      </c>
      <c r="G9477" s="27">
        <v>31414</v>
      </c>
      <c r="H9477">
        <v>30</v>
      </c>
      <c r="I9477" t="s">
        <v>244</v>
      </c>
      <c r="J9477" t="s">
        <v>250</v>
      </c>
      <c r="K9477">
        <v>0</v>
      </c>
      <c r="L9477">
        <v>2</v>
      </c>
      <c r="M9477">
        <v>0</v>
      </c>
      <c r="N9477">
        <v>0</v>
      </c>
      <c r="O9477">
        <v>3</v>
      </c>
      <c r="P9477">
        <v>-1</v>
      </c>
      <c r="Q9477" s="28">
        <v>41650.288888888892</v>
      </c>
      <c r="R9477" s="28">
        <v>41651.095138888886</v>
      </c>
      <c r="S9477" t="s">
        <v>30429</v>
      </c>
      <c r="T9477" s="27">
        <v>41650</v>
      </c>
      <c r="V9477">
        <v>1</v>
      </c>
      <c r="W9477" t="s">
        <v>32</v>
      </c>
      <c r="X9477" t="s">
        <v>348</v>
      </c>
      <c r="Y9477">
        <v>0</v>
      </c>
      <c r="AB9477" t="s">
        <v>237</v>
      </c>
      <c r="AH9477">
        <v>0</v>
      </c>
      <c r="AN9477" t="s">
        <v>238</v>
      </c>
      <c r="AO9477">
        <v>2</v>
      </c>
      <c r="AP9477" t="s">
        <v>239</v>
      </c>
      <c r="AQ9477" s="27">
        <v>41651</v>
      </c>
      <c r="AR9477" t="s">
        <v>240</v>
      </c>
      <c r="AS9477">
        <v>2</v>
      </c>
      <c r="AT9477" t="s">
        <v>239</v>
      </c>
      <c r="AU9477" s="27">
        <v>41651</v>
      </c>
    </row>
    <row r="9478" spans="1:47" x14ac:dyDescent="0.2">
      <c r="A9478">
        <v>9477</v>
      </c>
      <c r="B9478" t="s">
        <v>30430</v>
      </c>
      <c r="C9478" t="s">
        <v>30431</v>
      </c>
      <c r="D9478" t="s">
        <v>432</v>
      </c>
      <c r="E9478" s="27">
        <v>41900</v>
      </c>
      <c r="F9478" t="s">
        <v>294</v>
      </c>
      <c r="G9478" s="27">
        <v>32612</v>
      </c>
      <c r="H9478">
        <v>27</v>
      </c>
      <c r="I9478" t="s">
        <v>244</v>
      </c>
      <c r="J9478" t="s">
        <v>22</v>
      </c>
      <c r="K9478">
        <v>0</v>
      </c>
      <c r="L9478">
        <v>5</v>
      </c>
      <c r="M9478">
        <v>0</v>
      </c>
      <c r="N9478">
        <v>0</v>
      </c>
      <c r="O9478">
        <v>1</v>
      </c>
      <c r="P9478">
        <v>-1</v>
      </c>
      <c r="Q9478" s="28">
        <v>41899.418749999997</v>
      </c>
      <c r="R9478" s="28">
        <v>41900.374305555553</v>
      </c>
      <c r="S9478" t="s">
        <v>30432</v>
      </c>
      <c r="U9478" s="27">
        <v>41899</v>
      </c>
      <c r="V9478">
        <v>1</v>
      </c>
      <c r="W9478" t="s">
        <v>32</v>
      </c>
      <c r="X9478" t="s">
        <v>274</v>
      </c>
      <c r="Y9478">
        <v>0</v>
      </c>
      <c r="AB9478" t="s">
        <v>237</v>
      </c>
      <c r="AH9478">
        <v>0</v>
      </c>
      <c r="AN9478" t="s">
        <v>238</v>
      </c>
      <c r="AO9478">
        <v>3</v>
      </c>
      <c r="AP9478" t="s">
        <v>239</v>
      </c>
      <c r="AQ9478" s="27">
        <v>41900</v>
      </c>
      <c r="AR9478" t="s">
        <v>240</v>
      </c>
      <c r="AS9478">
        <v>5</v>
      </c>
      <c r="AT9478" t="s">
        <v>246</v>
      </c>
      <c r="AU9478" s="27">
        <v>41900</v>
      </c>
    </row>
    <row r="9479" spans="1:47" x14ac:dyDescent="0.2">
      <c r="A9479">
        <v>9478</v>
      </c>
      <c r="B9479" t="s">
        <v>30433</v>
      </c>
      <c r="C9479" t="s">
        <v>16595</v>
      </c>
      <c r="D9479" t="s">
        <v>2213</v>
      </c>
      <c r="E9479" s="27">
        <v>41939</v>
      </c>
      <c r="F9479" t="s">
        <v>294</v>
      </c>
      <c r="G9479" s="27">
        <v>32952</v>
      </c>
      <c r="H9479">
        <v>26</v>
      </c>
      <c r="I9479" t="s">
        <v>244</v>
      </c>
      <c r="J9479" t="s">
        <v>353</v>
      </c>
      <c r="K9479">
        <v>0</v>
      </c>
      <c r="L9479">
        <v>5</v>
      </c>
      <c r="M9479">
        <v>0</v>
      </c>
      <c r="N9479">
        <v>0</v>
      </c>
      <c r="O9479">
        <v>0</v>
      </c>
      <c r="W9479" t="s">
        <v>237</v>
      </c>
      <c r="Y9479">
        <v>-1</v>
      </c>
      <c r="AB9479" t="s">
        <v>237</v>
      </c>
      <c r="AH9479">
        <v>0</v>
      </c>
      <c r="AN9479" t="s">
        <v>238</v>
      </c>
      <c r="AO9479">
        <v>2</v>
      </c>
      <c r="AP9479" t="s">
        <v>239</v>
      </c>
      <c r="AQ9479" s="27">
        <v>41939</v>
      </c>
      <c r="AR9479" t="s">
        <v>240</v>
      </c>
      <c r="AS9479">
        <v>5</v>
      </c>
      <c r="AT9479" t="s">
        <v>246</v>
      </c>
      <c r="AU9479" s="27">
        <v>41939</v>
      </c>
    </row>
    <row r="9480" spans="1:47" x14ac:dyDescent="0.2">
      <c r="A9480">
        <v>9479</v>
      </c>
      <c r="B9480" t="s">
        <v>30434</v>
      </c>
      <c r="C9480" t="s">
        <v>30435</v>
      </c>
      <c r="D9480" t="s">
        <v>30436</v>
      </c>
      <c r="E9480" s="27">
        <v>41347</v>
      </c>
      <c r="F9480" t="s">
        <v>233</v>
      </c>
      <c r="G9480" s="27">
        <v>23173</v>
      </c>
      <c r="H9480">
        <v>52</v>
      </c>
      <c r="I9480" t="s">
        <v>234</v>
      </c>
      <c r="J9480" t="s">
        <v>245</v>
      </c>
      <c r="K9480">
        <v>0</v>
      </c>
      <c r="L9480">
        <v>1</v>
      </c>
      <c r="M9480">
        <v>0</v>
      </c>
      <c r="N9480">
        <v>0</v>
      </c>
      <c r="O9480">
        <v>1</v>
      </c>
      <c r="P9480">
        <v>714</v>
      </c>
      <c r="Q9480" s="28">
        <v>42061.142361111109</v>
      </c>
      <c r="R9480" s="28">
        <v>42101.261111111111</v>
      </c>
      <c r="S9480" t="s">
        <v>30437</v>
      </c>
      <c r="U9480" s="27">
        <v>41253</v>
      </c>
      <c r="V9480">
        <v>94</v>
      </c>
      <c r="W9480" t="s">
        <v>32</v>
      </c>
      <c r="X9480" t="s">
        <v>274</v>
      </c>
      <c r="Y9480">
        <v>0</v>
      </c>
      <c r="AB9480" t="s">
        <v>237</v>
      </c>
      <c r="AH9480">
        <v>0</v>
      </c>
      <c r="AN9480" t="s">
        <v>238</v>
      </c>
      <c r="AO9480">
        <v>1</v>
      </c>
      <c r="AP9480" t="s">
        <v>239</v>
      </c>
      <c r="AQ9480" s="27">
        <v>41347</v>
      </c>
      <c r="AR9480" t="s">
        <v>240</v>
      </c>
      <c r="AS9480">
        <v>1</v>
      </c>
      <c r="AT9480" t="s">
        <v>239</v>
      </c>
      <c r="AU9480" s="27">
        <v>41347</v>
      </c>
    </row>
    <row r="9481" spans="1:47" x14ac:dyDescent="0.2">
      <c r="A9481">
        <v>9480</v>
      </c>
      <c r="B9481" t="s">
        <v>25406</v>
      </c>
      <c r="C9481" t="s">
        <v>793</v>
      </c>
      <c r="D9481" t="s">
        <v>1079</v>
      </c>
      <c r="E9481" s="27">
        <v>41939</v>
      </c>
      <c r="F9481" t="s">
        <v>233</v>
      </c>
      <c r="G9481" s="27">
        <v>22313</v>
      </c>
      <c r="H9481">
        <v>55</v>
      </c>
      <c r="I9481" t="s">
        <v>234</v>
      </c>
      <c r="J9481" t="s">
        <v>250</v>
      </c>
      <c r="K9481">
        <v>0</v>
      </c>
      <c r="L9481">
        <v>1</v>
      </c>
      <c r="M9481">
        <v>0</v>
      </c>
      <c r="N9481">
        <v>0</v>
      </c>
      <c r="O9481">
        <v>0</v>
      </c>
      <c r="W9481" t="s">
        <v>237</v>
      </c>
      <c r="Y9481">
        <v>-1</v>
      </c>
      <c r="AB9481" t="s">
        <v>237</v>
      </c>
      <c r="AH9481">
        <v>0</v>
      </c>
      <c r="AN9481" t="s">
        <v>238</v>
      </c>
      <c r="AO9481">
        <v>1</v>
      </c>
      <c r="AP9481" t="s">
        <v>239</v>
      </c>
      <c r="AQ9481" s="27">
        <v>41939</v>
      </c>
      <c r="AR9481" t="s">
        <v>240</v>
      </c>
      <c r="AS9481">
        <v>1</v>
      </c>
      <c r="AT9481" t="s">
        <v>239</v>
      </c>
      <c r="AU9481" s="27">
        <v>41939</v>
      </c>
    </row>
    <row r="9482" spans="1:47" x14ac:dyDescent="0.2">
      <c r="A9482">
        <v>9481</v>
      </c>
      <c r="B9482" t="s">
        <v>30438</v>
      </c>
      <c r="C9482" t="s">
        <v>30439</v>
      </c>
      <c r="D9482" t="s">
        <v>3323</v>
      </c>
      <c r="E9482" s="27">
        <v>41922</v>
      </c>
      <c r="F9482" t="s">
        <v>233</v>
      </c>
      <c r="G9482" s="27">
        <v>33875</v>
      </c>
      <c r="H9482">
        <v>23</v>
      </c>
      <c r="I9482" t="s">
        <v>259</v>
      </c>
      <c r="J9482" t="s">
        <v>250</v>
      </c>
      <c r="K9482">
        <v>0</v>
      </c>
      <c r="L9482">
        <v>7</v>
      </c>
      <c r="M9482">
        <v>0</v>
      </c>
      <c r="N9482">
        <v>0</v>
      </c>
      <c r="O9482">
        <v>2</v>
      </c>
      <c r="P9482">
        <v>-1</v>
      </c>
      <c r="Q9482" s="28">
        <v>41921.404861111114</v>
      </c>
      <c r="R9482" s="28">
        <v>41922.359027777777</v>
      </c>
      <c r="S9482" t="s">
        <v>30440</v>
      </c>
      <c r="T9482" s="27">
        <v>41921</v>
      </c>
      <c r="V9482">
        <v>1</v>
      </c>
      <c r="W9482" t="s">
        <v>32</v>
      </c>
      <c r="X9482" t="s">
        <v>343</v>
      </c>
      <c r="Y9482">
        <v>0</v>
      </c>
      <c r="AB9482" t="s">
        <v>237</v>
      </c>
      <c r="AH9482">
        <v>0</v>
      </c>
      <c r="AN9482" t="s">
        <v>238</v>
      </c>
      <c r="AO9482">
        <v>5</v>
      </c>
      <c r="AP9482" t="s">
        <v>246</v>
      </c>
      <c r="AQ9482" s="27">
        <v>41922</v>
      </c>
      <c r="AR9482" t="s">
        <v>240</v>
      </c>
      <c r="AS9482">
        <v>7</v>
      </c>
      <c r="AT9482" t="s">
        <v>246</v>
      </c>
      <c r="AU9482" s="27">
        <v>41922</v>
      </c>
    </row>
    <row r="9483" spans="1:47" x14ac:dyDescent="0.2">
      <c r="A9483">
        <v>9482</v>
      </c>
      <c r="B9483" t="s">
        <v>30441</v>
      </c>
      <c r="C9483" t="s">
        <v>30442</v>
      </c>
      <c r="D9483" t="s">
        <v>2014</v>
      </c>
      <c r="E9483" s="27">
        <v>41744</v>
      </c>
      <c r="F9483" t="s">
        <v>233</v>
      </c>
      <c r="G9483" s="27">
        <v>28626</v>
      </c>
      <c r="H9483">
        <v>37</v>
      </c>
      <c r="I9483" t="s">
        <v>244</v>
      </c>
      <c r="J9483" t="s">
        <v>250</v>
      </c>
      <c r="K9483">
        <v>0</v>
      </c>
      <c r="L9483">
        <v>6</v>
      </c>
      <c r="M9483">
        <v>0</v>
      </c>
      <c r="N9483">
        <v>0</v>
      </c>
      <c r="O9483">
        <v>4</v>
      </c>
      <c r="P9483">
        <v>-1</v>
      </c>
      <c r="Q9483" s="28">
        <v>41743.517361111109</v>
      </c>
      <c r="R9483" s="28">
        <v>41761.40902777778</v>
      </c>
      <c r="S9483" t="s">
        <v>30443</v>
      </c>
      <c r="T9483" s="27">
        <v>41743</v>
      </c>
      <c r="V9483">
        <v>1</v>
      </c>
      <c r="W9483" t="s">
        <v>32</v>
      </c>
      <c r="X9483" t="s">
        <v>348</v>
      </c>
      <c r="Y9483">
        <v>0</v>
      </c>
      <c r="AB9483" t="s">
        <v>237</v>
      </c>
      <c r="AH9483">
        <v>0</v>
      </c>
      <c r="AN9483" t="s">
        <v>238</v>
      </c>
      <c r="AO9483">
        <v>2</v>
      </c>
      <c r="AP9483" t="s">
        <v>239</v>
      </c>
      <c r="AQ9483" s="27">
        <v>41744</v>
      </c>
      <c r="AR9483" t="s">
        <v>240</v>
      </c>
      <c r="AS9483">
        <v>6</v>
      </c>
      <c r="AT9483" t="s">
        <v>246</v>
      </c>
      <c r="AU9483" s="27">
        <v>41744</v>
      </c>
    </row>
    <row r="9484" spans="1:47" x14ac:dyDescent="0.2">
      <c r="A9484">
        <v>9483</v>
      </c>
      <c r="B9484" t="s">
        <v>30444</v>
      </c>
      <c r="C9484" t="s">
        <v>11852</v>
      </c>
      <c r="D9484" t="s">
        <v>30445</v>
      </c>
      <c r="E9484" s="27">
        <v>41808</v>
      </c>
      <c r="F9484" t="s">
        <v>233</v>
      </c>
      <c r="G9484" s="27">
        <v>28946</v>
      </c>
      <c r="H9484">
        <v>37</v>
      </c>
      <c r="I9484" t="s">
        <v>244</v>
      </c>
      <c r="J9484" t="s">
        <v>250</v>
      </c>
      <c r="K9484">
        <v>0</v>
      </c>
      <c r="L9484">
        <v>8</v>
      </c>
      <c r="M9484">
        <v>0</v>
      </c>
      <c r="N9484">
        <v>0</v>
      </c>
      <c r="O9484">
        <v>16</v>
      </c>
      <c r="P9484">
        <v>-1</v>
      </c>
      <c r="Q9484" s="28">
        <v>41807.053472222222</v>
      </c>
      <c r="R9484" s="28">
        <v>41809.15347222222</v>
      </c>
      <c r="S9484" t="s">
        <v>30446</v>
      </c>
      <c r="U9484" s="27">
        <v>41807</v>
      </c>
      <c r="V9484">
        <v>1</v>
      </c>
      <c r="W9484" t="s">
        <v>32</v>
      </c>
      <c r="X9484" t="s">
        <v>274</v>
      </c>
      <c r="Y9484">
        <v>1</v>
      </c>
      <c r="AA9484" t="s">
        <v>30447</v>
      </c>
      <c r="AB9484" t="s">
        <v>36</v>
      </c>
      <c r="AD9484" s="27">
        <v>42168</v>
      </c>
      <c r="AE9484" t="s">
        <v>279</v>
      </c>
      <c r="AH9484">
        <v>1</v>
      </c>
      <c r="AJ9484" t="s">
        <v>30447</v>
      </c>
      <c r="AK9484" t="s">
        <v>462</v>
      </c>
      <c r="AL9484" s="27">
        <v>42168</v>
      </c>
      <c r="AM9484" t="s">
        <v>279</v>
      </c>
      <c r="AN9484" t="s">
        <v>238</v>
      </c>
      <c r="AO9484">
        <v>3</v>
      </c>
      <c r="AP9484" t="s">
        <v>239</v>
      </c>
      <c r="AQ9484" s="27">
        <v>41808</v>
      </c>
      <c r="AR9484" t="s">
        <v>240</v>
      </c>
      <c r="AS9484">
        <v>8</v>
      </c>
      <c r="AT9484" t="s">
        <v>269</v>
      </c>
      <c r="AU9484" s="27">
        <v>41808</v>
      </c>
    </row>
    <row r="9485" spans="1:47" x14ac:dyDescent="0.2">
      <c r="A9485">
        <v>9484</v>
      </c>
      <c r="B9485" t="s">
        <v>30448</v>
      </c>
      <c r="C9485" t="s">
        <v>2842</v>
      </c>
      <c r="D9485" t="s">
        <v>30449</v>
      </c>
      <c r="E9485" s="27">
        <v>41288</v>
      </c>
      <c r="F9485" t="s">
        <v>294</v>
      </c>
      <c r="G9485" s="27">
        <v>27353</v>
      </c>
      <c r="H9485">
        <v>41</v>
      </c>
      <c r="I9485" t="s">
        <v>244</v>
      </c>
      <c r="J9485" t="s">
        <v>245</v>
      </c>
      <c r="K9485">
        <v>0</v>
      </c>
      <c r="L9485">
        <v>2</v>
      </c>
      <c r="M9485">
        <v>0</v>
      </c>
      <c r="N9485">
        <v>0</v>
      </c>
      <c r="O9485">
        <v>1</v>
      </c>
      <c r="P9485">
        <v>0</v>
      </c>
      <c r="Q9485" s="28">
        <v>41288.09652777778</v>
      </c>
      <c r="R9485" s="28">
        <v>41317.224999999999</v>
      </c>
      <c r="S9485" t="s">
        <v>30450</v>
      </c>
      <c r="T9485" s="27">
        <v>41288</v>
      </c>
      <c r="V9485">
        <v>0</v>
      </c>
      <c r="W9485" t="s">
        <v>36</v>
      </c>
      <c r="X9485" t="s">
        <v>279</v>
      </c>
      <c r="Y9485">
        <v>0</v>
      </c>
      <c r="AB9485" t="s">
        <v>237</v>
      </c>
      <c r="AH9485">
        <v>0</v>
      </c>
      <c r="AN9485" t="s">
        <v>238</v>
      </c>
      <c r="AO9485">
        <v>1</v>
      </c>
      <c r="AP9485" t="s">
        <v>239</v>
      </c>
      <c r="AQ9485" s="27">
        <v>41288</v>
      </c>
      <c r="AR9485" t="s">
        <v>240</v>
      </c>
      <c r="AS9485">
        <v>2</v>
      </c>
      <c r="AT9485" t="s">
        <v>239</v>
      </c>
      <c r="AU9485" s="27">
        <v>41288</v>
      </c>
    </row>
    <row r="9486" spans="1:47" x14ac:dyDescent="0.2">
      <c r="A9486">
        <v>9485</v>
      </c>
      <c r="B9486" t="s">
        <v>30451</v>
      </c>
      <c r="C9486" t="s">
        <v>918</v>
      </c>
      <c r="D9486" t="s">
        <v>30452</v>
      </c>
      <c r="E9486" s="27">
        <v>41764</v>
      </c>
      <c r="F9486" t="s">
        <v>233</v>
      </c>
      <c r="G9486" s="27">
        <v>23635</v>
      </c>
      <c r="H9486">
        <v>51</v>
      </c>
      <c r="I9486" t="s">
        <v>234</v>
      </c>
      <c r="J9486" t="s">
        <v>245</v>
      </c>
      <c r="K9486">
        <v>0</v>
      </c>
      <c r="L9486">
        <v>1</v>
      </c>
      <c r="M9486">
        <v>0</v>
      </c>
      <c r="N9486">
        <v>0</v>
      </c>
      <c r="O9486">
        <v>2</v>
      </c>
      <c r="P9486">
        <v>-3</v>
      </c>
      <c r="Q9486" s="28">
        <v>41761.434027777781</v>
      </c>
      <c r="R9486" s="28">
        <v>41762.376388888886</v>
      </c>
      <c r="S9486" t="s">
        <v>30453</v>
      </c>
      <c r="T9486" s="27">
        <v>41761</v>
      </c>
      <c r="V9486">
        <v>3</v>
      </c>
      <c r="W9486" t="s">
        <v>36</v>
      </c>
      <c r="X9486" t="s">
        <v>548</v>
      </c>
      <c r="Y9486">
        <v>0</v>
      </c>
      <c r="AB9486" t="s">
        <v>237</v>
      </c>
      <c r="AH9486">
        <v>0</v>
      </c>
      <c r="AN9486" t="s">
        <v>238</v>
      </c>
      <c r="AO9486">
        <v>1</v>
      </c>
      <c r="AP9486" t="s">
        <v>239</v>
      </c>
      <c r="AQ9486" s="27">
        <v>41764</v>
      </c>
      <c r="AR9486" t="s">
        <v>240</v>
      </c>
      <c r="AS9486">
        <v>1</v>
      </c>
      <c r="AT9486" t="s">
        <v>239</v>
      </c>
      <c r="AU9486" s="27">
        <v>41764</v>
      </c>
    </row>
    <row r="9487" spans="1:47" x14ac:dyDescent="0.2">
      <c r="A9487">
        <v>9486</v>
      </c>
      <c r="B9487" t="s">
        <v>30454</v>
      </c>
      <c r="C9487" t="s">
        <v>30455</v>
      </c>
      <c r="D9487" t="s">
        <v>1384</v>
      </c>
      <c r="E9487" s="27">
        <v>41670</v>
      </c>
      <c r="F9487" t="s">
        <v>233</v>
      </c>
      <c r="G9487" s="27">
        <v>34967</v>
      </c>
      <c r="H9487">
        <v>20</v>
      </c>
      <c r="I9487" t="s">
        <v>259</v>
      </c>
      <c r="J9487" t="s">
        <v>250</v>
      </c>
      <c r="K9487">
        <v>0</v>
      </c>
      <c r="L9487">
        <v>5</v>
      </c>
      <c r="M9487">
        <v>0</v>
      </c>
      <c r="N9487">
        <v>0</v>
      </c>
      <c r="O9487">
        <v>0</v>
      </c>
      <c r="P9487">
        <v>-1</v>
      </c>
      <c r="Q9487" s="28">
        <v>41669.075694444444</v>
      </c>
      <c r="R9487" s="28">
        <v>41670.073611111111</v>
      </c>
      <c r="S9487" t="s">
        <v>30456</v>
      </c>
      <c r="T9487" s="27">
        <v>41669</v>
      </c>
      <c r="V9487">
        <v>1</v>
      </c>
      <c r="W9487" t="s">
        <v>32</v>
      </c>
      <c r="X9487" t="s">
        <v>17524</v>
      </c>
      <c r="Y9487">
        <v>1</v>
      </c>
      <c r="AA9487" t="s">
        <v>30457</v>
      </c>
      <c r="AB9487" t="s">
        <v>36</v>
      </c>
      <c r="AC9487">
        <v>0</v>
      </c>
      <c r="AD9487" s="27">
        <v>41829</v>
      </c>
      <c r="AE9487" t="s">
        <v>412</v>
      </c>
      <c r="AF9487" s="27">
        <v>41829</v>
      </c>
      <c r="AG9487" s="27">
        <v>41830</v>
      </c>
      <c r="AH9487">
        <v>1</v>
      </c>
      <c r="AJ9487" t="s">
        <v>30458</v>
      </c>
      <c r="AK9487" t="s">
        <v>255</v>
      </c>
      <c r="AL9487" s="27">
        <v>42403</v>
      </c>
      <c r="AM9487" t="s">
        <v>236</v>
      </c>
      <c r="AN9487" t="s">
        <v>238</v>
      </c>
      <c r="AO9487">
        <v>7</v>
      </c>
      <c r="AP9487" t="s">
        <v>246</v>
      </c>
      <c r="AQ9487" s="27">
        <v>41670</v>
      </c>
      <c r="AR9487" t="s">
        <v>240</v>
      </c>
      <c r="AS9487">
        <v>5</v>
      </c>
      <c r="AT9487" t="s">
        <v>246</v>
      </c>
      <c r="AU9487" s="27">
        <v>41670</v>
      </c>
    </row>
    <row r="9488" spans="1:47" x14ac:dyDescent="0.2">
      <c r="A9488">
        <v>9487</v>
      </c>
      <c r="B9488" t="s">
        <v>30459</v>
      </c>
      <c r="C9488" t="s">
        <v>30460</v>
      </c>
      <c r="D9488" t="s">
        <v>702</v>
      </c>
      <c r="E9488" s="27">
        <v>41814</v>
      </c>
      <c r="F9488" t="s">
        <v>294</v>
      </c>
      <c r="G9488" s="27">
        <v>25999</v>
      </c>
      <c r="H9488">
        <v>45</v>
      </c>
      <c r="I9488" t="s">
        <v>234</v>
      </c>
      <c r="J9488" t="s">
        <v>245</v>
      </c>
      <c r="K9488">
        <v>0</v>
      </c>
      <c r="L9488">
        <v>1</v>
      </c>
      <c r="M9488">
        <v>0</v>
      </c>
      <c r="N9488">
        <v>0</v>
      </c>
      <c r="O9488">
        <v>0</v>
      </c>
      <c r="P9488">
        <v>-1</v>
      </c>
      <c r="Q9488" s="28">
        <v>41813.270138888889</v>
      </c>
      <c r="R9488" s="28">
        <v>41814.319444444445</v>
      </c>
      <c r="S9488" t="s">
        <v>30461</v>
      </c>
      <c r="T9488" s="27">
        <v>41813</v>
      </c>
      <c r="V9488">
        <v>1</v>
      </c>
      <c r="W9488" t="s">
        <v>32</v>
      </c>
      <c r="X9488" t="s">
        <v>359</v>
      </c>
      <c r="Y9488">
        <v>0</v>
      </c>
      <c r="AB9488" t="s">
        <v>237</v>
      </c>
      <c r="AH9488">
        <v>0</v>
      </c>
      <c r="AN9488" t="s">
        <v>238</v>
      </c>
      <c r="AO9488">
        <v>1</v>
      </c>
      <c r="AP9488" t="s">
        <v>239</v>
      </c>
      <c r="AQ9488" s="27">
        <v>41814</v>
      </c>
      <c r="AR9488" t="s">
        <v>240</v>
      </c>
      <c r="AS9488">
        <v>1</v>
      </c>
      <c r="AT9488" t="s">
        <v>239</v>
      </c>
      <c r="AU9488" s="27">
        <v>41814</v>
      </c>
    </row>
    <row r="9489" spans="1:47" x14ac:dyDescent="0.2">
      <c r="A9489">
        <v>9488</v>
      </c>
      <c r="B9489" t="s">
        <v>30462</v>
      </c>
      <c r="C9489" t="s">
        <v>30463</v>
      </c>
      <c r="D9489" t="s">
        <v>30464</v>
      </c>
      <c r="E9489" s="27">
        <v>41408</v>
      </c>
      <c r="F9489" t="s">
        <v>233</v>
      </c>
      <c r="G9489" s="27">
        <v>34793</v>
      </c>
      <c r="H9489">
        <v>21</v>
      </c>
      <c r="I9489" t="s">
        <v>259</v>
      </c>
      <c r="J9489" t="s">
        <v>245</v>
      </c>
      <c r="K9489">
        <v>0</v>
      </c>
      <c r="L9489">
        <v>4</v>
      </c>
      <c r="M9489">
        <v>0</v>
      </c>
      <c r="N9489">
        <v>0</v>
      </c>
      <c r="O9489">
        <v>0</v>
      </c>
      <c r="P9489">
        <v>0</v>
      </c>
      <c r="Q9489" s="28">
        <v>41408.170138888891</v>
      </c>
      <c r="R9489" s="28">
        <v>41409.161111111112</v>
      </c>
      <c r="S9489" t="s">
        <v>30465</v>
      </c>
      <c r="T9489" s="27">
        <v>41408</v>
      </c>
      <c r="V9489">
        <v>0</v>
      </c>
      <c r="W9489" t="s">
        <v>36</v>
      </c>
      <c r="X9489" t="s">
        <v>279</v>
      </c>
      <c r="Y9489">
        <v>1</v>
      </c>
      <c r="AA9489" t="s">
        <v>30466</v>
      </c>
      <c r="AB9489" t="s">
        <v>36</v>
      </c>
      <c r="AC9489">
        <v>1</v>
      </c>
      <c r="AD9489" s="27">
        <v>41565</v>
      </c>
      <c r="AE9489" t="s">
        <v>474</v>
      </c>
      <c r="AF9489" s="27">
        <v>41566</v>
      </c>
      <c r="AG9489" s="27">
        <v>41566</v>
      </c>
      <c r="AH9489">
        <v>0</v>
      </c>
      <c r="AN9489" t="s">
        <v>238</v>
      </c>
      <c r="AO9489">
        <v>7</v>
      </c>
      <c r="AP9489" t="s">
        <v>246</v>
      </c>
      <c r="AQ9489" s="27">
        <v>41408</v>
      </c>
      <c r="AR9489" t="s">
        <v>240</v>
      </c>
      <c r="AS9489">
        <v>4</v>
      </c>
      <c r="AT9489" t="s">
        <v>239</v>
      </c>
      <c r="AU9489" s="27">
        <v>41408</v>
      </c>
    </row>
    <row r="9490" spans="1:47" x14ac:dyDescent="0.2">
      <c r="A9490">
        <v>9489</v>
      </c>
      <c r="B9490" t="s">
        <v>30467</v>
      </c>
      <c r="C9490" t="s">
        <v>22297</v>
      </c>
      <c r="D9490" t="s">
        <v>30468</v>
      </c>
      <c r="E9490" s="27">
        <v>41744</v>
      </c>
      <c r="F9490" t="s">
        <v>233</v>
      </c>
      <c r="G9490" s="27">
        <v>33697</v>
      </c>
      <c r="H9490">
        <v>24</v>
      </c>
      <c r="I9490" t="s">
        <v>259</v>
      </c>
      <c r="J9490" t="s">
        <v>245</v>
      </c>
      <c r="K9490">
        <v>0</v>
      </c>
      <c r="L9490">
        <v>4</v>
      </c>
      <c r="M9490">
        <v>0</v>
      </c>
      <c r="N9490">
        <v>0</v>
      </c>
      <c r="O9490">
        <v>0</v>
      </c>
      <c r="P9490">
        <v>-1</v>
      </c>
      <c r="Q9490" s="28">
        <v>41743.361111111109</v>
      </c>
      <c r="R9490" s="28">
        <v>41744.374305555553</v>
      </c>
      <c r="S9490" t="s">
        <v>30469</v>
      </c>
      <c r="T9490" s="27">
        <v>41743</v>
      </c>
      <c r="V9490">
        <v>1</v>
      </c>
      <c r="W9490" t="s">
        <v>32</v>
      </c>
      <c r="X9490" t="s">
        <v>268</v>
      </c>
      <c r="Y9490">
        <v>0</v>
      </c>
      <c r="AB9490" t="s">
        <v>237</v>
      </c>
      <c r="AH9490">
        <v>0</v>
      </c>
      <c r="AN9490" t="s">
        <v>238</v>
      </c>
      <c r="AO9490">
        <v>5</v>
      </c>
      <c r="AP9490" t="s">
        <v>246</v>
      </c>
      <c r="AQ9490" s="27">
        <v>41744</v>
      </c>
      <c r="AR9490" t="s">
        <v>240</v>
      </c>
      <c r="AS9490">
        <v>4</v>
      </c>
      <c r="AT9490" t="s">
        <v>239</v>
      </c>
      <c r="AU9490" s="27">
        <v>41744</v>
      </c>
    </row>
    <row r="9491" spans="1:47" x14ac:dyDescent="0.2">
      <c r="A9491">
        <v>9490</v>
      </c>
      <c r="B9491" t="s">
        <v>30470</v>
      </c>
      <c r="C9491" t="s">
        <v>2312</v>
      </c>
      <c r="D9491" t="s">
        <v>3373</v>
      </c>
      <c r="E9491" s="27">
        <v>41342</v>
      </c>
      <c r="F9491" t="s">
        <v>294</v>
      </c>
      <c r="G9491" s="27">
        <v>34118</v>
      </c>
      <c r="H9491">
        <v>22</v>
      </c>
      <c r="I9491" t="s">
        <v>259</v>
      </c>
      <c r="J9491" t="s">
        <v>245</v>
      </c>
      <c r="K9491">
        <v>0</v>
      </c>
      <c r="L9491">
        <v>4</v>
      </c>
      <c r="M9491">
        <v>0</v>
      </c>
      <c r="N9491">
        <v>0</v>
      </c>
      <c r="O9491">
        <v>0</v>
      </c>
      <c r="W9491" t="s">
        <v>237</v>
      </c>
      <c r="Y9491">
        <v>-1</v>
      </c>
      <c r="AB9491" t="s">
        <v>237</v>
      </c>
      <c r="AH9491">
        <v>0</v>
      </c>
      <c r="AN9491" t="s">
        <v>238</v>
      </c>
      <c r="AO9491">
        <v>5</v>
      </c>
      <c r="AP9491" t="s">
        <v>246</v>
      </c>
      <c r="AQ9491" s="27">
        <v>41342</v>
      </c>
      <c r="AR9491" t="s">
        <v>240</v>
      </c>
      <c r="AS9491">
        <v>4</v>
      </c>
      <c r="AT9491" t="s">
        <v>239</v>
      </c>
      <c r="AU9491" s="27">
        <v>41342</v>
      </c>
    </row>
    <row r="9492" spans="1:47" x14ac:dyDescent="0.2">
      <c r="A9492">
        <v>9491</v>
      </c>
      <c r="B9492" t="s">
        <v>30471</v>
      </c>
      <c r="C9492" t="s">
        <v>1192</v>
      </c>
      <c r="D9492" t="s">
        <v>1759</v>
      </c>
      <c r="E9492" s="27">
        <v>41613</v>
      </c>
      <c r="F9492" t="s">
        <v>233</v>
      </c>
      <c r="G9492" s="27">
        <v>34306</v>
      </c>
      <c r="H9492">
        <v>22</v>
      </c>
      <c r="I9492" t="s">
        <v>259</v>
      </c>
      <c r="J9492" t="s">
        <v>245</v>
      </c>
      <c r="K9492">
        <v>0</v>
      </c>
      <c r="L9492">
        <v>5</v>
      </c>
      <c r="M9492">
        <v>0</v>
      </c>
      <c r="N9492">
        <v>0</v>
      </c>
      <c r="O9492">
        <v>1</v>
      </c>
      <c r="P9492">
        <v>0</v>
      </c>
      <c r="Q9492" s="28">
        <v>41613.518750000003</v>
      </c>
      <c r="R9492" s="28">
        <v>41622.488888888889</v>
      </c>
      <c r="S9492" t="s">
        <v>30472</v>
      </c>
      <c r="T9492" s="27">
        <v>41612</v>
      </c>
      <c r="V9492">
        <v>1</v>
      </c>
      <c r="W9492" t="s">
        <v>36</v>
      </c>
      <c r="X9492" t="s">
        <v>279</v>
      </c>
      <c r="Y9492">
        <v>0</v>
      </c>
      <c r="AB9492" t="s">
        <v>237</v>
      </c>
      <c r="AH9492">
        <v>0</v>
      </c>
      <c r="AN9492" t="s">
        <v>238</v>
      </c>
      <c r="AO9492">
        <v>5</v>
      </c>
      <c r="AP9492" t="s">
        <v>246</v>
      </c>
      <c r="AQ9492" s="27">
        <v>41613</v>
      </c>
      <c r="AR9492" t="s">
        <v>240</v>
      </c>
      <c r="AS9492">
        <v>5</v>
      </c>
      <c r="AT9492" t="s">
        <v>246</v>
      </c>
      <c r="AU9492" s="27">
        <v>41613</v>
      </c>
    </row>
    <row r="9493" spans="1:47" x14ac:dyDescent="0.2">
      <c r="A9493">
        <v>9492</v>
      </c>
      <c r="B9493" t="s">
        <v>30473</v>
      </c>
      <c r="C9493" t="s">
        <v>1665</v>
      </c>
      <c r="D9493" t="s">
        <v>30474</v>
      </c>
      <c r="E9493" s="27">
        <v>41361</v>
      </c>
      <c r="F9493" t="s">
        <v>233</v>
      </c>
      <c r="G9493" s="27">
        <v>28510</v>
      </c>
      <c r="H9493">
        <v>38</v>
      </c>
      <c r="I9493" t="s">
        <v>244</v>
      </c>
      <c r="J9493" t="s">
        <v>250</v>
      </c>
      <c r="K9493">
        <v>0</v>
      </c>
      <c r="L9493">
        <v>6</v>
      </c>
      <c r="M9493">
        <v>0</v>
      </c>
      <c r="N9493">
        <v>0</v>
      </c>
      <c r="O9493">
        <v>7</v>
      </c>
      <c r="P9493">
        <v>-1</v>
      </c>
      <c r="Q9493" s="28">
        <v>41360.469444444447</v>
      </c>
      <c r="R9493" s="28">
        <v>41558.262499999997</v>
      </c>
      <c r="S9493" t="s">
        <v>30475</v>
      </c>
      <c r="T9493" s="27">
        <v>41360</v>
      </c>
      <c r="V9493">
        <v>1</v>
      </c>
      <c r="W9493" t="s">
        <v>36</v>
      </c>
      <c r="X9493" t="s">
        <v>279</v>
      </c>
      <c r="Y9493">
        <v>0</v>
      </c>
      <c r="AB9493" t="s">
        <v>237</v>
      </c>
      <c r="AH9493">
        <v>0</v>
      </c>
      <c r="AN9493" t="s">
        <v>238</v>
      </c>
      <c r="AO9493">
        <v>8</v>
      </c>
      <c r="AP9493" t="s">
        <v>269</v>
      </c>
      <c r="AQ9493" s="27">
        <v>41361</v>
      </c>
      <c r="AR9493" t="s">
        <v>240</v>
      </c>
      <c r="AS9493">
        <v>6</v>
      </c>
      <c r="AT9493" t="s">
        <v>246</v>
      </c>
      <c r="AU9493" s="27">
        <v>41361</v>
      </c>
    </row>
    <row r="9494" spans="1:47" x14ac:dyDescent="0.2">
      <c r="A9494">
        <v>9493</v>
      </c>
      <c r="B9494" t="s">
        <v>30476</v>
      </c>
      <c r="C9494" t="s">
        <v>315</v>
      </c>
      <c r="D9494" t="s">
        <v>2160</v>
      </c>
      <c r="E9494" s="27">
        <v>41516</v>
      </c>
      <c r="F9494" t="s">
        <v>233</v>
      </c>
      <c r="G9494" s="27">
        <v>30988</v>
      </c>
      <c r="H9494">
        <v>31</v>
      </c>
      <c r="I9494" t="s">
        <v>244</v>
      </c>
      <c r="J9494" t="s">
        <v>250</v>
      </c>
      <c r="K9494">
        <v>0</v>
      </c>
      <c r="L9494">
        <v>5</v>
      </c>
      <c r="M9494">
        <v>0</v>
      </c>
      <c r="N9494">
        <v>0</v>
      </c>
      <c r="O9494">
        <v>0</v>
      </c>
      <c r="P9494">
        <v>-1</v>
      </c>
      <c r="Q9494" s="28">
        <v>41515.15902777778</v>
      </c>
      <c r="R9494" s="28">
        <v>41523.17083333333</v>
      </c>
      <c r="S9494" t="s">
        <v>30477</v>
      </c>
      <c r="T9494" s="27">
        <v>41515</v>
      </c>
      <c r="V9494">
        <v>1</v>
      </c>
      <c r="W9494" t="s">
        <v>32</v>
      </c>
      <c r="X9494" t="s">
        <v>2448</v>
      </c>
      <c r="Y9494">
        <v>0</v>
      </c>
      <c r="AB9494" t="s">
        <v>237</v>
      </c>
      <c r="AH9494">
        <v>0</v>
      </c>
      <c r="AN9494" t="s">
        <v>238</v>
      </c>
      <c r="AO9494">
        <v>2</v>
      </c>
      <c r="AP9494" t="s">
        <v>239</v>
      </c>
      <c r="AQ9494" s="27">
        <v>41516</v>
      </c>
      <c r="AR9494" t="s">
        <v>240</v>
      </c>
      <c r="AS9494">
        <v>5</v>
      </c>
      <c r="AT9494" t="s">
        <v>246</v>
      </c>
      <c r="AU9494" s="27">
        <v>41516</v>
      </c>
    </row>
    <row r="9495" spans="1:47" x14ac:dyDescent="0.2">
      <c r="A9495">
        <v>9494</v>
      </c>
      <c r="B9495" t="s">
        <v>30478</v>
      </c>
      <c r="C9495" t="s">
        <v>30479</v>
      </c>
      <c r="D9495" t="s">
        <v>30480</v>
      </c>
      <c r="E9495" s="27">
        <v>41502</v>
      </c>
      <c r="F9495" t="s">
        <v>233</v>
      </c>
      <c r="G9495" s="27">
        <v>32020</v>
      </c>
      <c r="H9495">
        <v>28</v>
      </c>
      <c r="I9495" t="s">
        <v>244</v>
      </c>
      <c r="J9495" t="s">
        <v>245</v>
      </c>
      <c r="K9495">
        <v>0</v>
      </c>
      <c r="L9495">
        <v>7</v>
      </c>
      <c r="M9495">
        <v>0</v>
      </c>
      <c r="N9495">
        <v>0</v>
      </c>
      <c r="O9495">
        <v>0</v>
      </c>
      <c r="P9495">
        <v>0</v>
      </c>
      <c r="Q9495" s="28">
        <v>41502.521527777775</v>
      </c>
      <c r="R9495" s="28">
        <v>41556.131944444445</v>
      </c>
      <c r="S9495" t="s">
        <v>30481</v>
      </c>
      <c r="T9495" s="27">
        <v>41501</v>
      </c>
      <c r="V9495">
        <v>1</v>
      </c>
      <c r="W9495" t="s">
        <v>32</v>
      </c>
      <c r="X9495" t="s">
        <v>390</v>
      </c>
      <c r="Y9495">
        <v>0</v>
      </c>
      <c r="AB9495" t="s">
        <v>237</v>
      </c>
      <c r="AH9495">
        <v>0</v>
      </c>
      <c r="AN9495" t="s">
        <v>238</v>
      </c>
      <c r="AO9495">
        <v>4</v>
      </c>
      <c r="AP9495" t="s">
        <v>239</v>
      </c>
      <c r="AQ9495" s="27">
        <v>41502</v>
      </c>
      <c r="AR9495" t="s">
        <v>240</v>
      </c>
      <c r="AS9495">
        <v>7</v>
      </c>
      <c r="AT9495" t="s">
        <v>246</v>
      </c>
      <c r="AU9495" s="27">
        <v>41502</v>
      </c>
    </row>
    <row r="9496" spans="1:47" x14ac:dyDescent="0.2">
      <c r="A9496">
        <v>9495</v>
      </c>
      <c r="B9496" t="s">
        <v>30482</v>
      </c>
      <c r="C9496" t="s">
        <v>400</v>
      </c>
      <c r="D9496" t="s">
        <v>2405</v>
      </c>
      <c r="E9496" s="27">
        <v>41925</v>
      </c>
      <c r="F9496" t="s">
        <v>233</v>
      </c>
      <c r="G9496" s="27">
        <v>34516</v>
      </c>
      <c r="H9496">
        <v>21</v>
      </c>
      <c r="I9496" t="s">
        <v>259</v>
      </c>
      <c r="J9496" t="s">
        <v>353</v>
      </c>
      <c r="K9496">
        <v>0</v>
      </c>
      <c r="L9496">
        <v>7</v>
      </c>
      <c r="M9496">
        <v>1</v>
      </c>
      <c r="N9496">
        <v>0</v>
      </c>
      <c r="O9496">
        <v>2</v>
      </c>
      <c r="P9496">
        <v>-1</v>
      </c>
      <c r="Q9496" s="28">
        <v>41924.46597222222</v>
      </c>
      <c r="R9496" s="28">
        <v>41927.059027777781</v>
      </c>
      <c r="S9496" t="s">
        <v>30483</v>
      </c>
      <c r="T9496" s="27">
        <v>41924</v>
      </c>
      <c r="V9496">
        <v>1</v>
      </c>
      <c r="W9496" t="s">
        <v>32</v>
      </c>
      <c r="X9496" t="s">
        <v>567</v>
      </c>
      <c r="Y9496">
        <v>1</v>
      </c>
      <c r="AA9496" t="s">
        <v>30484</v>
      </c>
      <c r="AB9496" t="s">
        <v>36</v>
      </c>
      <c r="AC9496">
        <v>0</v>
      </c>
      <c r="AD9496" s="27">
        <v>42194</v>
      </c>
      <c r="AE9496" t="s">
        <v>279</v>
      </c>
      <c r="AF9496" s="27">
        <v>42194</v>
      </c>
      <c r="AG9496" s="27">
        <v>42195</v>
      </c>
      <c r="AH9496">
        <v>1</v>
      </c>
      <c r="AJ9496" t="s">
        <v>30484</v>
      </c>
      <c r="AK9496" t="s">
        <v>462</v>
      </c>
      <c r="AL9496" s="27">
        <v>42194</v>
      </c>
      <c r="AM9496" t="s">
        <v>279</v>
      </c>
      <c r="AN9496" t="s">
        <v>238</v>
      </c>
      <c r="AO9496">
        <v>8</v>
      </c>
      <c r="AP9496" t="s">
        <v>269</v>
      </c>
      <c r="AQ9496" s="27">
        <v>41925</v>
      </c>
      <c r="AR9496" t="s">
        <v>240</v>
      </c>
      <c r="AS9496">
        <v>7</v>
      </c>
      <c r="AT9496" t="s">
        <v>246</v>
      </c>
      <c r="AU9496" s="27">
        <v>41925</v>
      </c>
    </row>
    <row r="9497" spans="1:47" x14ac:dyDescent="0.2">
      <c r="A9497">
        <v>9496</v>
      </c>
      <c r="B9497" t="s">
        <v>30485</v>
      </c>
      <c r="C9497" t="s">
        <v>30486</v>
      </c>
      <c r="D9497" t="s">
        <v>30487</v>
      </c>
      <c r="E9497" s="27">
        <v>41999</v>
      </c>
      <c r="F9497" t="s">
        <v>233</v>
      </c>
      <c r="G9497" s="27">
        <v>31331</v>
      </c>
      <c r="H9497">
        <v>30</v>
      </c>
      <c r="I9497" t="s">
        <v>244</v>
      </c>
      <c r="J9497" t="s">
        <v>245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-1</v>
      </c>
      <c r="Q9497" s="28">
        <v>41998.35833333333</v>
      </c>
      <c r="R9497" s="28">
        <v>41999.072222222225</v>
      </c>
      <c r="S9497" t="s">
        <v>30488</v>
      </c>
      <c r="T9497" s="27">
        <v>41998</v>
      </c>
      <c r="V9497">
        <v>1</v>
      </c>
      <c r="W9497" t="s">
        <v>32</v>
      </c>
      <c r="X9497" t="s">
        <v>254</v>
      </c>
      <c r="Y9497">
        <v>0</v>
      </c>
      <c r="AB9497" t="s">
        <v>237</v>
      </c>
      <c r="AH9497">
        <v>0</v>
      </c>
      <c r="AN9497" t="s">
        <v>238</v>
      </c>
      <c r="AO9497">
        <v>1</v>
      </c>
      <c r="AP9497" t="s">
        <v>239</v>
      </c>
      <c r="AQ9497" s="27">
        <v>41999</v>
      </c>
      <c r="AR9497" t="s">
        <v>240</v>
      </c>
      <c r="AS9497">
        <v>1</v>
      </c>
      <c r="AT9497" t="s">
        <v>239</v>
      </c>
      <c r="AU9497" s="27">
        <v>41999</v>
      </c>
    </row>
    <row r="9498" spans="1:47" x14ac:dyDescent="0.2">
      <c r="A9498">
        <v>9497</v>
      </c>
      <c r="B9498" t="s">
        <v>30489</v>
      </c>
      <c r="C9498" t="s">
        <v>30490</v>
      </c>
      <c r="D9498" t="s">
        <v>30491</v>
      </c>
      <c r="E9498" s="27">
        <v>41363</v>
      </c>
      <c r="F9498" t="s">
        <v>233</v>
      </c>
      <c r="G9498" s="27">
        <v>28052</v>
      </c>
      <c r="H9498">
        <v>39</v>
      </c>
      <c r="I9498" t="s">
        <v>244</v>
      </c>
      <c r="J9498" t="s">
        <v>250</v>
      </c>
      <c r="K9498">
        <v>0</v>
      </c>
      <c r="L9498">
        <v>8</v>
      </c>
      <c r="M9498">
        <v>0</v>
      </c>
      <c r="N9498">
        <v>0</v>
      </c>
      <c r="O9498">
        <v>1</v>
      </c>
      <c r="P9498">
        <v>-1</v>
      </c>
      <c r="Q9498" s="28">
        <v>41362.464583333334</v>
      </c>
      <c r="R9498" s="28">
        <v>41363.428472222222</v>
      </c>
      <c r="S9498" t="s">
        <v>30492</v>
      </c>
      <c r="T9498" s="27">
        <v>41362</v>
      </c>
      <c r="V9498">
        <v>1</v>
      </c>
      <c r="W9498" t="s">
        <v>32</v>
      </c>
      <c r="X9498" t="s">
        <v>30493</v>
      </c>
      <c r="Y9498">
        <v>0</v>
      </c>
      <c r="AB9498" t="s">
        <v>237</v>
      </c>
      <c r="AH9498">
        <v>0</v>
      </c>
      <c r="AN9498" t="s">
        <v>238</v>
      </c>
      <c r="AO9498">
        <v>4</v>
      </c>
      <c r="AP9498" t="s">
        <v>239</v>
      </c>
      <c r="AQ9498" s="27">
        <v>41363</v>
      </c>
      <c r="AR9498" t="s">
        <v>240</v>
      </c>
      <c r="AS9498">
        <v>8</v>
      </c>
      <c r="AT9498" t="s">
        <v>269</v>
      </c>
      <c r="AU9498" s="27">
        <v>41363</v>
      </c>
    </row>
    <row r="9499" spans="1:47" x14ac:dyDescent="0.2">
      <c r="A9499">
        <v>9498</v>
      </c>
      <c r="B9499" t="s">
        <v>30494</v>
      </c>
      <c r="C9499" t="s">
        <v>30495</v>
      </c>
      <c r="D9499" t="s">
        <v>30496</v>
      </c>
      <c r="E9499" s="27">
        <v>41769</v>
      </c>
      <c r="F9499" t="s">
        <v>294</v>
      </c>
      <c r="G9499" s="27">
        <v>29076</v>
      </c>
      <c r="H9499">
        <v>36</v>
      </c>
      <c r="I9499" t="s">
        <v>244</v>
      </c>
      <c r="J9499" t="s">
        <v>250</v>
      </c>
      <c r="K9499">
        <v>0</v>
      </c>
      <c r="L9499">
        <v>2</v>
      </c>
      <c r="M9499">
        <v>0</v>
      </c>
      <c r="N9499">
        <v>0</v>
      </c>
      <c r="O9499">
        <v>0</v>
      </c>
      <c r="P9499">
        <v>0</v>
      </c>
      <c r="Q9499" s="28">
        <v>41769.115972222222</v>
      </c>
      <c r="R9499" s="28">
        <v>41770.21875</v>
      </c>
      <c r="S9499" t="s">
        <v>30497</v>
      </c>
      <c r="T9499" s="27">
        <v>41769</v>
      </c>
      <c r="V9499">
        <v>0</v>
      </c>
      <c r="W9499" t="s">
        <v>36</v>
      </c>
      <c r="X9499" t="s">
        <v>279</v>
      </c>
      <c r="Y9499">
        <v>0</v>
      </c>
      <c r="AB9499" t="s">
        <v>237</v>
      </c>
      <c r="AH9499">
        <v>0</v>
      </c>
      <c r="AN9499" t="s">
        <v>238</v>
      </c>
      <c r="AO9499">
        <v>3</v>
      </c>
      <c r="AP9499" t="s">
        <v>239</v>
      </c>
      <c r="AQ9499" s="27">
        <v>41769</v>
      </c>
      <c r="AR9499" t="s">
        <v>240</v>
      </c>
      <c r="AS9499">
        <v>2</v>
      </c>
      <c r="AT9499" t="s">
        <v>239</v>
      </c>
      <c r="AU9499" s="27">
        <v>41769</v>
      </c>
    </row>
    <row r="9500" spans="1:47" x14ac:dyDescent="0.2">
      <c r="A9500">
        <v>9499</v>
      </c>
      <c r="B9500" t="s">
        <v>30498</v>
      </c>
      <c r="C9500" t="s">
        <v>4176</v>
      </c>
      <c r="D9500" t="s">
        <v>1342</v>
      </c>
      <c r="E9500" s="27">
        <v>41345</v>
      </c>
      <c r="F9500" t="s">
        <v>233</v>
      </c>
      <c r="G9500" s="27">
        <v>29872</v>
      </c>
      <c r="H9500">
        <v>34</v>
      </c>
      <c r="I9500" t="s">
        <v>244</v>
      </c>
      <c r="J9500" t="s">
        <v>250</v>
      </c>
      <c r="K9500">
        <v>0</v>
      </c>
      <c r="L9500">
        <v>7</v>
      </c>
      <c r="M9500">
        <v>0</v>
      </c>
      <c r="N9500">
        <v>0</v>
      </c>
      <c r="O9500">
        <v>22</v>
      </c>
      <c r="P9500">
        <v>-1</v>
      </c>
      <c r="Q9500" s="28">
        <v>41344.334722222222</v>
      </c>
      <c r="R9500" s="28">
        <v>41345.429861111108</v>
      </c>
      <c r="S9500" t="s">
        <v>30499</v>
      </c>
      <c r="T9500" s="27">
        <v>41344</v>
      </c>
      <c r="V9500">
        <v>1</v>
      </c>
      <c r="W9500" t="s">
        <v>32</v>
      </c>
      <c r="X9500" t="s">
        <v>364</v>
      </c>
      <c r="Y9500">
        <v>1</v>
      </c>
      <c r="AA9500" t="s">
        <v>30500</v>
      </c>
      <c r="AB9500" t="s">
        <v>32</v>
      </c>
      <c r="AD9500" s="27">
        <v>41482</v>
      </c>
      <c r="AE9500" t="s">
        <v>364</v>
      </c>
      <c r="AH9500">
        <v>0</v>
      </c>
      <c r="AN9500" t="s">
        <v>238</v>
      </c>
      <c r="AO9500">
        <v>2</v>
      </c>
      <c r="AP9500" t="s">
        <v>239</v>
      </c>
      <c r="AQ9500" s="27">
        <v>41345</v>
      </c>
      <c r="AR9500" t="s">
        <v>240</v>
      </c>
      <c r="AS9500">
        <v>7</v>
      </c>
      <c r="AT9500" t="s">
        <v>246</v>
      </c>
      <c r="AU9500" s="27">
        <v>41345</v>
      </c>
    </row>
    <row r="9501" spans="1:47" x14ac:dyDescent="0.2">
      <c r="A9501">
        <v>9500</v>
      </c>
      <c r="B9501" t="s">
        <v>30501</v>
      </c>
      <c r="C9501" t="s">
        <v>2056</v>
      </c>
      <c r="D9501" t="s">
        <v>30502</v>
      </c>
      <c r="E9501" s="27">
        <v>41290</v>
      </c>
      <c r="F9501" t="s">
        <v>233</v>
      </c>
      <c r="G9501" s="27">
        <v>30719</v>
      </c>
      <c r="H9501">
        <v>32</v>
      </c>
      <c r="I9501" t="s">
        <v>244</v>
      </c>
      <c r="J9501" t="s">
        <v>245</v>
      </c>
      <c r="K9501">
        <v>0</v>
      </c>
      <c r="L9501">
        <v>2</v>
      </c>
      <c r="M9501">
        <v>1</v>
      </c>
      <c r="N9501">
        <v>0</v>
      </c>
      <c r="O9501">
        <v>2</v>
      </c>
      <c r="P9501">
        <v>293</v>
      </c>
      <c r="Q9501" s="28">
        <v>41583.540277777778</v>
      </c>
      <c r="R9501" s="28">
        <v>41653.416666666664</v>
      </c>
      <c r="S9501" t="s">
        <v>30503</v>
      </c>
      <c r="U9501" s="27">
        <v>41111</v>
      </c>
      <c r="V9501">
        <v>179</v>
      </c>
      <c r="W9501" t="s">
        <v>32</v>
      </c>
      <c r="X9501" t="s">
        <v>274</v>
      </c>
      <c r="Y9501">
        <v>0</v>
      </c>
      <c r="AB9501" t="s">
        <v>237</v>
      </c>
      <c r="AH9501">
        <v>0</v>
      </c>
      <c r="AN9501" t="s">
        <v>238</v>
      </c>
      <c r="AO9501">
        <v>2</v>
      </c>
      <c r="AP9501" t="s">
        <v>239</v>
      </c>
      <c r="AQ9501" s="27">
        <v>41290</v>
      </c>
      <c r="AR9501" t="s">
        <v>240</v>
      </c>
      <c r="AS9501">
        <v>2</v>
      </c>
      <c r="AT9501" t="s">
        <v>239</v>
      </c>
      <c r="AU9501" s="27">
        <v>41290</v>
      </c>
    </row>
    <row r="9502" spans="1:47" x14ac:dyDescent="0.2">
      <c r="A9502">
        <v>9501</v>
      </c>
      <c r="B9502" t="s">
        <v>30504</v>
      </c>
      <c r="C9502" t="s">
        <v>30505</v>
      </c>
      <c r="D9502" t="s">
        <v>30506</v>
      </c>
      <c r="E9502" s="27">
        <v>41729</v>
      </c>
      <c r="F9502" t="s">
        <v>233</v>
      </c>
      <c r="G9502" s="27">
        <v>25738</v>
      </c>
      <c r="H9502">
        <v>45</v>
      </c>
      <c r="I9502" t="s">
        <v>234</v>
      </c>
      <c r="J9502" t="s">
        <v>353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 s="28">
        <v>41729.061111111114</v>
      </c>
      <c r="R9502" s="28">
        <v>41730.195833333331</v>
      </c>
      <c r="S9502" t="s">
        <v>30507</v>
      </c>
      <c r="T9502" s="27">
        <v>41728</v>
      </c>
      <c r="V9502">
        <v>1</v>
      </c>
      <c r="W9502" t="s">
        <v>36</v>
      </c>
      <c r="X9502" t="s">
        <v>279</v>
      </c>
      <c r="Y9502">
        <v>0</v>
      </c>
      <c r="AB9502" t="s">
        <v>237</v>
      </c>
      <c r="AH9502">
        <v>0</v>
      </c>
      <c r="AN9502" t="s">
        <v>238</v>
      </c>
      <c r="AO9502">
        <v>1</v>
      </c>
      <c r="AP9502" t="s">
        <v>239</v>
      </c>
      <c r="AQ9502" s="27">
        <v>41729</v>
      </c>
      <c r="AR9502" t="s">
        <v>240</v>
      </c>
      <c r="AS9502">
        <v>1</v>
      </c>
      <c r="AT9502" t="s">
        <v>239</v>
      </c>
      <c r="AU9502" s="27">
        <v>41729</v>
      </c>
    </row>
    <row r="9503" spans="1:47" x14ac:dyDescent="0.2">
      <c r="A9503">
        <v>9502</v>
      </c>
      <c r="B9503" t="s">
        <v>30508</v>
      </c>
      <c r="C9503" t="s">
        <v>30509</v>
      </c>
      <c r="D9503" t="s">
        <v>7537</v>
      </c>
      <c r="E9503" s="27">
        <v>41771</v>
      </c>
      <c r="F9503" t="s">
        <v>294</v>
      </c>
      <c r="G9503" s="27">
        <v>32768</v>
      </c>
      <c r="H9503">
        <v>26</v>
      </c>
      <c r="I9503" t="s">
        <v>244</v>
      </c>
      <c r="J9503" t="s">
        <v>250</v>
      </c>
      <c r="K9503">
        <v>0</v>
      </c>
      <c r="L9503">
        <v>5</v>
      </c>
      <c r="M9503">
        <v>1</v>
      </c>
      <c r="N9503">
        <v>0</v>
      </c>
      <c r="O9503">
        <v>5</v>
      </c>
      <c r="P9503">
        <v>-1</v>
      </c>
      <c r="Q9503" s="28">
        <v>41770.386805555558</v>
      </c>
      <c r="R9503" s="28">
        <v>41858.367361111108</v>
      </c>
      <c r="S9503" t="s">
        <v>30510</v>
      </c>
      <c r="T9503" s="27">
        <v>41770</v>
      </c>
      <c r="V9503">
        <v>1</v>
      </c>
      <c r="W9503" t="s">
        <v>36</v>
      </c>
      <c r="X9503" t="s">
        <v>279</v>
      </c>
      <c r="Y9503">
        <v>0</v>
      </c>
      <c r="AB9503" t="s">
        <v>237</v>
      </c>
      <c r="AH9503">
        <v>0</v>
      </c>
      <c r="AN9503" t="s">
        <v>238</v>
      </c>
      <c r="AO9503">
        <v>3</v>
      </c>
      <c r="AP9503" t="s">
        <v>239</v>
      </c>
      <c r="AQ9503" s="27">
        <v>41771</v>
      </c>
      <c r="AR9503" t="s">
        <v>240</v>
      </c>
      <c r="AS9503">
        <v>5</v>
      </c>
      <c r="AT9503" t="s">
        <v>246</v>
      </c>
      <c r="AU9503" s="27">
        <v>41771</v>
      </c>
    </row>
    <row r="9504" spans="1:47" x14ac:dyDescent="0.2">
      <c r="A9504">
        <v>9503</v>
      </c>
      <c r="B9504" t="s">
        <v>30511</v>
      </c>
      <c r="C9504" t="s">
        <v>1478</v>
      </c>
      <c r="D9504" t="s">
        <v>30512</v>
      </c>
      <c r="E9504" s="27">
        <v>41288</v>
      </c>
      <c r="F9504" t="s">
        <v>233</v>
      </c>
      <c r="G9504" s="27">
        <v>21324</v>
      </c>
      <c r="H9504">
        <v>57</v>
      </c>
      <c r="I9504" t="s">
        <v>234</v>
      </c>
      <c r="J9504" t="s">
        <v>353</v>
      </c>
      <c r="K9504">
        <v>0</v>
      </c>
      <c r="L9504">
        <v>5</v>
      </c>
      <c r="M9504">
        <v>0</v>
      </c>
      <c r="N9504">
        <v>0</v>
      </c>
      <c r="O9504">
        <v>0</v>
      </c>
      <c r="W9504" t="s">
        <v>237</v>
      </c>
      <c r="Y9504">
        <v>-1</v>
      </c>
      <c r="AB9504" t="s">
        <v>237</v>
      </c>
      <c r="AH9504">
        <v>0</v>
      </c>
      <c r="AN9504" t="s">
        <v>238</v>
      </c>
      <c r="AO9504">
        <v>2</v>
      </c>
      <c r="AP9504" t="s">
        <v>239</v>
      </c>
      <c r="AQ9504" s="27">
        <v>41288</v>
      </c>
      <c r="AR9504" t="s">
        <v>240</v>
      </c>
      <c r="AS9504">
        <v>5</v>
      </c>
      <c r="AT9504" t="s">
        <v>246</v>
      </c>
      <c r="AU9504" s="27">
        <v>41288</v>
      </c>
    </row>
    <row r="9505" spans="1:47" x14ac:dyDescent="0.2">
      <c r="A9505">
        <v>9504</v>
      </c>
      <c r="B9505" t="s">
        <v>30513</v>
      </c>
      <c r="C9505" t="s">
        <v>1832</v>
      </c>
      <c r="D9505" t="s">
        <v>13471</v>
      </c>
      <c r="E9505" s="27">
        <v>41341</v>
      </c>
      <c r="F9505" t="s">
        <v>233</v>
      </c>
      <c r="G9505" s="27">
        <v>29175</v>
      </c>
      <c r="H9505">
        <v>36</v>
      </c>
      <c r="I9505" t="s">
        <v>244</v>
      </c>
      <c r="J9505" t="s">
        <v>250</v>
      </c>
      <c r="K9505">
        <v>0</v>
      </c>
      <c r="L9505">
        <v>5</v>
      </c>
      <c r="M9505">
        <v>0</v>
      </c>
      <c r="N9505">
        <v>2</v>
      </c>
      <c r="O9505">
        <v>7</v>
      </c>
      <c r="P9505">
        <v>-32</v>
      </c>
      <c r="Q9505" s="28">
        <v>41309.512499999997</v>
      </c>
      <c r="R9505" s="28">
        <v>41317.407638888886</v>
      </c>
      <c r="S9505" t="s">
        <v>30514</v>
      </c>
      <c r="U9505" s="27">
        <v>41309</v>
      </c>
      <c r="V9505">
        <v>32</v>
      </c>
      <c r="W9505" t="s">
        <v>36</v>
      </c>
      <c r="X9505" t="s">
        <v>274</v>
      </c>
      <c r="Y9505">
        <v>0</v>
      </c>
      <c r="AB9505" t="s">
        <v>237</v>
      </c>
      <c r="AH9505">
        <v>0</v>
      </c>
      <c r="AN9505" t="s">
        <v>238</v>
      </c>
      <c r="AO9505">
        <v>5</v>
      </c>
      <c r="AP9505" t="s">
        <v>246</v>
      </c>
      <c r="AQ9505" s="27">
        <v>41341</v>
      </c>
      <c r="AR9505" t="s">
        <v>240</v>
      </c>
      <c r="AS9505">
        <v>5</v>
      </c>
      <c r="AT9505" t="s">
        <v>246</v>
      </c>
      <c r="AU9505" s="27">
        <v>41341</v>
      </c>
    </row>
    <row r="9506" spans="1:47" x14ac:dyDescent="0.2">
      <c r="A9506">
        <v>9505</v>
      </c>
      <c r="B9506" t="s">
        <v>30515</v>
      </c>
      <c r="C9506" t="s">
        <v>1540</v>
      </c>
      <c r="D9506" t="s">
        <v>30516</v>
      </c>
      <c r="E9506" s="27">
        <v>41659</v>
      </c>
      <c r="F9506" t="s">
        <v>233</v>
      </c>
      <c r="G9506" s="27">
        <v>28737</v>
      </c>
      <c r="H9506">
        <v>37</v>
      </c>
      <c r="I9506" t="s">
        <v>244</v>
      </c>
      <c r="J9506" t="s">
        <v>245</v>
      </c>
      <c r="K9506">
        <v>0</v>
      </c>
      <c r="L9506">
        <v>3</v>
      </c>
      <c r="M9506">
        <v>0</v>
      </c>
      <c r="N9506">
        <v>0</v>
      </c>
      <c r="O9506">
        <v>0</v>
      </c>
      <c r="W9506" t="s">
        <v>237</v>
      </c>
      <c r="Y9506">
        <v>-1</v>
      </c>
      <c r="AB9506" t="s">
        <v>237</v>
      </c>
      <c r="AH9506">
        <v>0</v>
      </c>
      <c r="AN9506" t="s">
        <v>238</v>
      </c>
      <c r="AO9506">
        <v>2</v>
      </c>
      <c r="AP9506" t="s">
        <v>239</v>
      </c>
      <c r="AQ9506" s="27">
        <v>41659</v>
      </c>
      <c r="AR9506" t="s">
        <v>240</v>
      </c>
      <c r="AS9506">
        <v>3</v>
      </c>
      <c r="AT9506" t="s">
        <v>239</v>
      </c>
      <c r="AU9506" s="27">
        <v>41659</v>
      </c>
    </row>
    <row r="9507" spans="1:47" x14ac:dyDescent="0.2">
      <c r="A9507">
        <v>9506</v>
      </c>
      <c r="B9507" t="s">
        <v>20641</v>
      </c>
      <c r="C9507" t="s">
        <v>2021</v>
      </c>
      <c r="D9507" t="s">
        <v>2479</v>
      </c>
      <c r="E9507" s="27">
        <v>41361</v>
      </c>
      <c r="F9507" t="s">
        <v>233</v>
      </c>
      <c r="G9507" s="27">
        <v>33453</v>
      </c>
      <c r="H9507">
        <v>24</v>
      </c>
      <c r="I9507" t="s">
        <v>259</v>
      </c>
      <c r="J9507" t="s">
        <v>250</v>
      </c>
      <c r="K9507">
        <v>0</v>
      </c>
      <c r="L9507">
        <v>9</v>
      </c>
      <c r="M9507">
        <v>0</v>
      </c>
      <c r="N9507">
        <v>0</v>
      </c>
      <c r="O9507">
        <v>0</v>
      </c>
      <c r="P9507">
        <v>-1</v>
      </c>
      <c r="Q9507" s="28">
        <v>41360.329861111109</v>
      </c>
      <c r="R9507" s="28">
        <v>41375.507638888892</v>
      </c>
      <c r="S9507" t="s">
        <v>30517</v>
      </c>
      <c r="T9507" s="27">
        <v>41360</v>
      </c>
      <c r="V9507">
        <v>1</v>
      </c>
      <c r="W9507" t="s">
        <v>36</v>
      </c>
      <c r="X9507" t="s">
        <v>279</v>
      </c>
      <c r="Y9507">
        <v>1</v>
      </c>
      <c r="AA9507" t="s">
        <v>30518</v>
      </c>
      <c r="AB9507" t="s">
        <v>36</v>
      </c>
      <c r="AC9507">
        <v>222</v>
      </c>
      <c r="AD9507" s="27">
        <v>41824</v>
      </c>
      <c r="AE9507" t="s">
        <v>422</v>
      </c>
      <c r="AF9507" s="27">
        <v>42046</v>
      </c>
      <c r="AG9507" s="27">
        <v>42048</v>
      </c>
      <c r="AH9507">
        <v>0</v>
      </c>
      <c r="AN9507" t="s">
        <v>238</v>
      </c>
      <c r="AO9507">
        <v>6</v>
      </c>
      <c r="AP9507" t="s">
        <v>246</v>
      </c>
      <c r="AQ9507" s="27">
        <v>41361</v>
      </c>
      <c r="AR9507" t="s">
        <v>240</v>
      </c>
      <c r="AS9507">
        <v>9</v>
      </c>
      <c r="AT9507" t="s">
        <v>269</v>
      </c>
      <c r="AU9507" s="27">
        <v>41361</v>
      </c>
    </row>
    <row r="9508" spans="1:47" x14ac:dyDescent="0.2">
      <c r="A9508">
        <v>9507</v>
      </c>
      <c r="B9508" t="s">
        <v>30519</v>
      </c>
      <c r="C9508" t="s">
        <v>30520</v>
      </c>
      <c r="D9508" t="s">
        <v>6674</v>
      </c>
      <c r="E9508" s="27">
        <v>41392</v>
      </c>
      <c r="F9508" t="s">
        <v>233</v>
      </c>
      <c r="G9508" s="27">
        <v>26499</v>
      </c>
      <c r="H9508">
        <v>43</v>
      </c>
      <c r="I9508" t="s">
        <v>244</v>
      </c>
      <c r="J9508" t="s">
        <v>245</v>
      </c>
      <c r="K9508">
        <v>0</v>
      </c>
      <c r="L9508">
        <v>1</v>
      </c>
      <c r="M9508">
        <v>0</v>
      </c>
      <c r="N9508">
        <v>0</v>
      </c>
      <c r="O9508">
        <v>0</v>
      </c>
      <c r="W9508" t="s">
        <v>237</v>
      </c>
      <c r="Y9508">
        <v>-1</v>
      </c>
      <c r="AB9508" t="s">
        <v>237</v>
      </c>
      <c r="AH9508">
        <v>0</v>
      </c>
      <c r="AN9508" t="s">
        <v>238</v>
      </c>
      <c r="AO9508">
        <v>1</v>
      </c>
      <c r="AP9508" t="s">
        <v>239</v>
      </c>
      <c r="AQ9508" s="27">
        <v>41392</v>
      </c>
      <c r="AR9508" t="s">
        <v>240</v>
      </c>
      <c r="AS9508">
        <v>1</v>
      </c>
      <c r="AT9508" t="s">
        <v>239</v>
      </c>
      <c r="AU9508" s="27">
        <v>41392</v>
      </c>
    </row>
    <row r="9509" spans="1:47" x14ac:dyDescent="0.2">
      <c r="A9509">
        <v>9508</v>
      </c>
      <c r="B9509" t="s">
        <v>30521</v>
      </c>
      <c r="C9509" t="s">
        <v>30522</v>
      </c>
      <c r="D9509" t="s">
        <v>30523</v>
      </c>
      <c r="E9509" s="27">
        <v>41815</v>
      </c>
      <c r="F9509" t="s">
        <v>233</v>
      </c>
      <c r="G9509" s="27">
        <v>33119</v>
      </c>
      <c r="H9509">
        <v>25</v>
      </c>
      <c r="I9509" t="s">
        <v>244</v>
      </c>
      <c r="J9509" t="s">
        <v>1115</v>
      </c>
      <c r="K9509">
        <v>0</v>
      </c>
      <c r="L9509">
        <v>5</v>
      </c>
      <c r="M9509">
        <v>0</v>
      </c>
      <c r="N9509">
        <v>0</v>
      </c>
      <c r="O9509">
        <v>2</v>
      </c>
      <c r="P9509">
        <v>-71</v>
      </c>
      <c r="Q9509" s="28">
        <v>41744.066666666666</v>
      </c>
      <c r="R9509" s="28">
        <v>41745.179166666669</v>
      </c>
      <c r="S9509" t="s">
        <v>30524</v>
      </c>
      <c r="T9509" s="27">
        <v>41744</v>
      </c>
      <c r="V9509">
        <v>71</v>
      </c>
      <c r="W9509" t="s">
        <v>32</v>
      </c>
      <c r="X9509" t="s">
        <v>30525</v>
      </c>
      <c r="Y9509">
        <v>0</v>
      </c>
      <c r="AB9509" t="s">
        <v>237</v>
      </c>
      <c r="AH9509">
        <v>0</v>
      </c>
      <c r="AN9509" t="s">
        <v>238</v>
      </c>
      <c r="AO9509">
        <v>3</v>
      </c>
      <c r="AP9509" t="s">
        <v>239</v>
      </c>
      <c r="AQ9509" s="27">
        <v>41815</v>
      </c>
      <c r="AR9509" t="s">
        <v>240</v>
      </c>
      <c r="AS9509">
        <v>5</v>
      </c>
      <c r="AT9509" t="s">
        <v>246</v>
      </c>
      <c r="AU9509" s="27">
        <v>41815</v>
      </c>
    </row>
    <row r="9510" spans="1:47" x14ac:dyDescent="0.2">
      <c r="A9510">
        <v>9509</v>
      </c>
      <c r="B9510" t="s">
        <v>30526</v>
      </c>
      <c r="C9510" t="s">
        <v>2276</v>
      </c>
      <c r="D9510" t="s">
        <v>8063</v>
      </c>
      <c r="E9510" s="27">
        <v>41901</v>
      </c>
      <c r="F9510" t="s">
        <v>233</v>
      </c>
      <c r="G9510" s="27">
        <v>32538</v>
      </c>
      <c r="H9510">
        <v>27</v>
      </c>
      <c r="I9510" t="s">
        <v>244</v>
      </c>
      <c r="J9510" t="s">
        <v>250</v>
      </c>
      <c r="K9510">
        <v>0</v>
      </c>
      <c r="L9510">
        <v>7</v>
      </c>
      <c r="M9510">
        <v>0</v>
      </c>
      <c r="N9510">
        <v>0</v>
      </c>
      <c r="O9510">
        <v>9</v>
      </c>
      <c r="P9510">
        <v>-1</v>
      </c>
      <c r="Q9510" s="28">
        <v>41900.373611111114</v>
      </c>
      <c r="R9510" s="28">
        <v>41901.080555555556</v>
      </c>
      <c r="S9510" t="s">
        <v>30527</v>
      </c>
      <c r="T9510" s="27">
        <v>41900</v>
      </c>
      <c r="V9510">
        <v>1</v>
      </c>
      <c r="W9510" t="s">
        <v>32</v>
      </c>
      <c r="X9510" t="s">
        <v>1051</v>
      </c>
      <c r="Y9510">
        <v>1</v>
      </c>
      <c r="AA9510" t="s">
        <v>30528</v>
      </c>
      <c r="AB9510" t="s">
        <v>36</v>
      </c>
      <c r="AC9510">
        <v>0</v>
      </c>
      <c r="AD9510" s="27">
        <v>41946</v>
      </c>
      <c r="AE9510" t="s">
        <v>5365</v>
      </c>
      <c r="AF9510" s="27">
        <v>41946</v>
      </c>
      <c r="AG9510" s="27">
        <v>41986</v>
      </c>
      <c r="AH9510">
        <v>1</v>
      </c>
      <c r="AJ9510" t="s">
        <v>30529</v>
      </c>
      <c r="AK9510" t="s">
        <v>462</v>
      </c>
      <c r="AL9510" s="27">
        <v>42354</v>
      </c>
      <c r="AM9510" t="s">
        <v>279</v>
      </c>
      <c r="AN9510" t="s">
        <v>238</v>
      </c>
      <c r="AO9510">
        <v>6</v>
      </c>
      <c r="AP9510" t="s">
        <v>246</v>
      </c>
      <c r="AQ9510" s="27">
        <v>41901</v>
      </c>
      <c r="AR9510" t="s">
        <v>240</v>
      </c>
      <c r="AS9510">
        <v>7</v>
      </c>
      <c r="AT9510" t="s">
        <v>246</v>
      </c>
      <c r="AU9510" s="27">
        <v>41901</v>
      </c>
    </row>
    <row r="9511" spans="1:47" x14ac:dyDescent="0.2">
      <c r="A9511">
        <v>9510</v>
      </c>
      <c r="B9511" t="s">
        <v>30530</v>
      </c>
      <c r="C9511" t="s">
        <v>1300</v>
      </c>
      <c r="D9511" t="s">
        <v>6804</v>
      </c>
      <c r="E9511" s="27">
        <v>41891</v>
      </c>
      <c r="F9511" t="s">
        <v>233</v>
      </c>
      <c r="G9511" s="27">
        <v>25804</v>
      </c>
      <c r="H9511">
        <v>45</v>
      </c>
      <c r="I9511" t="s">
        <v>234</v>
      </c>
      <c r="J9511" t="s">
        <v>245</v>
      </c>
      <c r="K9511">
        <v>0</v>
      </c>
      <c r="L9511">
        <v>2</v>
      </c>
      <c r="M9511">
        <v>0</v>
      </c>
      <c r="N9511">
        <v>0</v>
      </c>
      <c r="O9511">
        <v>0</v>
      </c>
      <c r="P9511">
        <v>-2</v>
      </c>
      <c r="Q9511" s="28">
        <v>41889.220138888886</v>
      </c>
      <c r="R9511" s="28">
        <v>41890.055555555555</v>
      </c>
      <c r="S9511" t="s">
        <v>30531</v>
      </c>
      <c r="T9511" s="27">
        <v>41889</v>
      </c>
      <c r="V9511">
        <v>2</v>
      </c>
      <c r="W9511" t="s">
        <v>32</v>
      </c>
      <c r="X9511" t="s">
        <v>261</v>
      </c>
      <c r="Y9511">
        <v>0</v>
      </c>
      <c r="AB9511" t="s">
        <v>237</v>
      </c>
      <c r="AH9511">
        <v>0</v>
      </c>
      <c r="AN9511" t="s">
        <v>238</v>
      </c>
      <c r="AO9511">
        <v>1</v>
      </c>
      <c r="AP9511" t="s">
        <v>239</v>
      </c>
      <c r="AQ9511" s="27">
        <v>41891</v>
      </c>
      <c r="AR9511" t="s">
        <v>240</v>
      </c>
      <c r="AS9511">
        <v>2</v>
      </c>
      <c r="AT9511" t="s">
        <v>239</v>
      </c>
      <c r="AU9511" s="27">
        <v>41891</v>
      </c>
    </row>
    <row r="9512" spans="1:47" x14ac:dyDescent="0.2">
      <c r="A9512">
        <v>9511</v>
      </c>
      <c r="B9512" t="s">
        <v>30532</v>
      </c>
      <c r="C9512" t="s">
        <v>30533</v>
      </c>
      <c r="D9512" t="s">
        <v>30534</v>
      </c>
      <c r="E9512" s="27">
        <v>41704</v>
      </c>
      <c r="F9512" t="s">
        <v>233</v>
      </c>
      <c r="G9512" s="27">
        <v>31382</v>
      </c>
      <c r="H9512">
        <v>30</v>
      </c>
      <c r="I9512" t="s">
        <v>244</v>
      </c>
      <c r="J9512" t="s">
        <v>353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 s="28">
        <v>41704.120833333334</v>
      </c>
      <c r="R9512" s="28">
        <v>41704.34375</v>
      </c>
      <c r="S9512" t="s">
        <v>30535</v>
      </c>
      <c r="U9512" s="27">
        <v>41704</v>
      </c>
      <c r="V9512">
        <v>0</v>
      </c>
      <c r="W9512" t="s">
        <v>32</v>
      </c>
      <c r="X9512" t="s">
        <v>274</v>
      </c>
      <c r="Y9512">
        <v>0</v>
      </c>
      <c r="AB9512" t="s">
        <v>237</v>
      </c>
      <c r="AH9512">
        <v>0</v>
      </c>
      <c r="AN9512" t="s">
        <v>238</v>
      </c>
      <c r="AO9512">
        <v>2</v>
      </c>
      <c r="AP9512" t="s">
        <v>239</v>
      </c>
      <c r="AQ9512" s="27">
        <v>41704</v>
      </c>
      <c r="AR9512" t="s">
        <v>240</v>
      </c>
      <c r="AS9512">
        <v>1</v>
      </c>
      <c r="AT9512" t="s">
        <v>239</v>
      </c>
      <c r="AU9512" s="27">
        <v>41704</v>
      </c>
    </row>
    <row r="9513" spans="1:47" x14ac:dyDescent="0.2">
      <c r="A9513">
        <v>9512</v>
      </c>
      <c r="B9513" t="s">
        <v>30536</v>
      </c>
      <c r="C9513" t="s">
        <v>2466</v>
      </c>
      <c r="D9513" t="s">
        <v>3607</v>
      </c>
      <c r="E9513" s="27">
        <v>41345</v>
      </c>
      <c r="F9513" t="s">
        <v>233</v>
      </c>
      <c r="G9513" s="27">
        <v>19942</v>
      </c>
      <c r="H9513">
        <v>61</v>
      </c>
      <c r="I9513" t="s">
        <v>234</v>
      </c>
      <c r="J9513" t="s">
        <v>250</v>
      </c>
      <c r="K9513">
        <v>0</v>
      </c>
      <c r="L9513">
        <v>6</v>
      </c>
      <c r="M9513">
        <v>0</v>
      </c>
      <c r="N9513">
        <v>0</v>
      </c>
      <c r="O9513">
        <v>8</v>
      </c>
      <c r="P9513">
        <v>-35</v>
      </c>
      <c r="Q9513" s="28">
        <v>41310.145138888889</v>
      </c>
      <c r="R9513" s="28">
        <v>41345.041666666664</v>
      </c>
      <c r="S9513" t="s">
        <v>30537</v>
      </c>
      <c r="U9513" s="27">
        <v>41334</v>
      </c>
      <c r="V9513">
        <v>11</v>
      </c>
      <c r="W9513" t="s">
        <v>36</v>
      </c>
      <c r="X9513" t="s">
        <v>274</v>
      </c>
      <c r="Y9513">
        <v>0</v>
      </c>
      <c r="AB9513" t="s">
        <v>237</v>
      </c>
      <c r="AH9513">
        <v>0</v>
      </c>
      <c r="AN9513" t="s">
        <v>238</v>
      </c>
      <c r="AO9513">
        <v>3</v>
      </c>
      <c r="AP9513" t="s">
        <v>239</v>
      </c>
      <c r="AQ9513" s="27">
        <v>41345</v>
      </c>
      <c r="AR9513" t="s">
        <v>240</v>
      </c>
      <c r="AS9513">
        <v>6</v>
      </c>
      <c r="AT9513" t="s">
        <v>246</v>
      </c>
      <c r="AU9513" s="27">
        <v>41345</v>
      </c>
    </row>
    <row r="9514" spans="1:47" x14ac:dyDescent="0.2">
      <c r="A9514">
        <v>9513</v>
      </c>
      <c r="B9514" t="s">
        <v>30538</v>
      </c>
      <c r="C9514" t="s">
        <v>30539</v>
      </c>
      <c r="D9514" t="s">
        <v>17205</v>
      </c>
      <c r="E9514" s="27">
        <v>41368</v>
      </c>
      <c r="F9514" t="s">
        <v>233</v>
      </c>
      <c r="G9514" s="27">
        <v>26744</v>
      </c>
      <c r="H9514">
        <v>43</v>
      </c>
      <c r="I9514" t="s">
        <v>244</v>
      </c>
      <c r="J9514" t="s">
        <v>250</v>
      </c>
      <c r="K9514">
        <v>0</v>
      </c>
      <c r="L9514">
        <v>1</v>
      </c>
      <c r="M9514">
        <v>0</v>
      </c>
      <c r="N9514">
        <v>0</v>
      </c>
      <c r="O9514">
        <v>2</v>
      </c>
      <c r="P9514">
        <v>0</v>
      </c>
      <c r="Q9514" s="28">
        <v>41368.404166666667</v>
      </c>
      <c r="R9514" s="28">
        <v>41369.26666666667</v>
      </c>
      <c r="S9514" t="s">
        <v>30540</v>
      </c>
      <c r="U9514" s="27">
        <v>41368</v>
      </c>
      <c r="V9514">
        <v>0</v>
      </c>
      <c r="W9514" t="s">
        <v>32</v>
      </c>
      <c r="X9514" t="s">
        <v>274</v>
      </c>
      <c r="Y9514">
        <v>0</v>
      </c>
      <c r="AB9514" t="s">
        <v>237</v>
      </c>
      <c r="AH9514">
        <v>0</v>
      </c>
      <c r="AN9514" t="s">
        <v>238</v>
      </c>
      <c r="AO9514">
        <v>1</v>
      </c>
      <c r="AP9514" t="s">
        <v>239</v>
      </c>
      <c r="AQ9514" s="27">
        <v>41368</v>
      </c>
      <c r="AR9514" t="s">
        <v>240</v>
      </c>
      <c r="AS9514">
        <v>1</v>
      </c>
      <c r="AT9514" t="s">
        <v>239</v>
      </c>
      <c r="AU9514" s="27">
        <v>41368</v>
      </c>
    </row>
    <row r="9515" spans="1:47" x14ac:dyDescent="0.2">
      <c r="A9515">
        <v>9514</v>
      </c>
      <c r="B9515" t="s">
        <v>30541</v>
      </c>
      <c r="C9515" t="s">
        <v>813</v>
      </c>
      <c r="D9515" t="s">
        <v>30542</v>
      </c>
      <c r="E9515" s="27">
        <v>41780</v>
      </c>
      <c r="F9515" t="s">
        <v>233</v>
      </c>
      <c r="G9515" s="27">
        <v>24605</v>
      </c>
      <c r="H9515">
        <v>48</v>
      </c>
      <c r="I9515" t="s">
        <v>234</v>
      </c>
      <c r="J9515" t="s">
        <v>245</v>
      </c>
      <c r="K9515">
        <v>0</v>
      </c>
      <c r="L9515">
        <v>1</v>
      </c>
      <c r="M9515">
        <v>0</v>
      </c>
      <c r="N9515">
        <v>0</v>
      </c>
      <c r="O9515">
        <v>2</v>
      </c>
      <c r="P9515">
        <v>-1</v>
      </c>
      <c r="Q9515" s="28">
        <v>41779.060416666667</v>
      </c>
      <c r="R9515" s="28">
        <v>42173.320138888892</v>
      </c>
      <c r="S9515" t="s">
        <v>30543</v>
      </c>
      <c r="U9515" s="27">
        <v>41779</v>
      </c>
      <c r="V9515">
        <v>1</v>
      </c>
      <c r="W9515" t="s">
        <v>32</v>
      </c>
      <c r="X9515" t="s">
        <v>274</v>
      </c>
      <c r="Y9515">
        <v>0</v>
      </c>
      <c r="AB9515" t="s">
        <v>237</v>
      </c>
      <c r="AH9515">
        <v>0</v>
      </c>
      <c r="AN9515" t="s">
        <v>238</v>
      </c>
      <c r="AO9515">
        <v>1</v>
      </c>
      <c r="AP9515" t="s">
        <v>239</v>
      </c>
      <c r="AQ9515" s="27">
        <v>41780</v>
      </c>
      <c r="AR9515" t="s">
        <v>240</v>
      </c>
      <c r="AS9515">
        <v>1</v>
      </c>
      <c r="AT9515" t="s">
        <v>239</v>
      </c>
      <c r="AU9515" s="27">
        <v>41780</v>
      </c>
    </row>
    <row r="9516" spans="1:47" x14ac:dyDescent="0.2">
      <c r="A9516">
        <v>9515</v>
      </c>
      <c r="B9516" t="s">
        <v>30544</v>
      </c>
      <c r="C9516" t="s">
        <v>30545</v>
      </c>
      <c r="D9516" t="s">
        <v>30546</v>
      </c>
      <c r="E9516" s="27">
        <v>41559</v>
      </c>
      <c r="F9516" t="s">
        <v>233</v>
      </c>
      <c r="G9516" s="27">
        <v>32667</v>
      </c>
      <c r="H9516">
        <v>26</v>
      </c>
      <c r="I9516" t="s">
        <v>244</v>
      </c>
      <c r="J9516" t="s">
        <v>250</v>
      </c>
      <c r="K9516">
        <v>0</v>
      </c>
      <c r="L9516">
        <v>4</v>
      </c>
      <c r="M9516">
        <v>0</v>
      </c>
      <c r="N9516">
        <v>0</v>
      </c>
      <c r="O9516">
        <v>1</v>
      </c>
      <c r="P9516">
        <v>-1</v>
      </c>
      <c r="Q9516" s="28">
        <v>41558.406944444447</v>
      </c>
      <c r="R9516" s="28">
        <v>41559.330555555556</v>
      </c>
      <c r="S9516" t="s">
        <v>30547</v>
      </c>
      <c r="T9516" s="27">
        <v>41558</v>
      </c>
      <c r="V9516">
        <v>1</v>
      </c>
      <c r="W9516" t="s">
        <v>32</v>
      </c>
      <c r="X9516" t="s">
        <v>898</v>
      </c>
      <c r="Y9516">
        <v>0</v>
      </c>
      <c r="AB9516" t="s">
        <v>237</v>
      </c>
      <c r="AH9516">
        <v>0</v>
      </c>
      <c r="AN9516" t="s">
        <v>238</v>
      </c>
      <c r="AO9516">
        <v>3</v>
      </c>
      <c r="AP9516" t="s">
        <v>239</v>
      </c>
      <c r="AQ9516" s="27">
        <v>41559</v>
      </c>
      <c r="AR9516" t="s">
        <v>240</v>
      </c>
      <c r="AS9516">
        <v>4</v>
      </c>
      <c r="AT9516" t="s">
        <v>239</v>
      </c>
      <c r="AU9516" s="27">
        <v>41559</v>
      </c>
    </row>
    <row r="9517" spans="1:47" x14ac:dyDescent="0.2">
      <c r="A9517">
        <v>9516</v>
      </c>
      <c r="B9517" t="s">
        <v>30548</v>
      </c>
      <c r="C9517" t="s">
        <v>8464</v>
      </c>
      <c r="D9517" t="s">
        <v>387</v>
      </c>
      <c r="E9517" s="27">
        <v>41316</v>
      </c>
      <c r="F9517" t="s">
        <v>233</v>
      </c>
      <c r="G9517" s="27">
        <v>30462</v>
      </c>
      <c r="H9517">
        <v>32</v>
      </c>
      <c r="I9517" t="s">
        <v>244</v>
      </c>
      <c r="J9517" t="s">
        <v>250</v>
      </c>
      <c r="K9517">
        <v>0</v>
      </c>
      <c r="L9517">
        <v>2</v>
      </c>
      <c r="M9517">
        <v>3</v>
      </c>
      <c r="N9517">
        <v>0</v>
      </c>
      <c r="O9517">
        <v>7</v>
      </c>
      <c r="P9517">
        <v>-1</v>
      </c>
      <c r="Q9517" s="28">
        <v>41315.392361111109</v>
      </c>
      <c r="R9517" s="28">
        <v>41320.449305555558</v>
      </c>
      <c r="S9517" t="s">
        <v>30549</v>
      </c>
      <c r="U9517" s="27">
        <v>41315</v>
      </c>
      <c r="V9517">
        <v>1</v>
      </c>
      <c r="W9517" t="s">
        <v>32</v>
      </c>
      <c r="X9517" t="s">
        <v>274</v>
      </c>
      <c r="Y9517">
        <v>1</v>
      </c>
      <c r="AA9517" t="s">
        <v>30550</v>
      </c>
      <c r="AB9517" t="s">
        <v>36</v>
      </c>
      <c r="AD9517" s="27">
        <v>42160</v>
      </c>
      <c r="AE9517" t="s">
        <v>324</v>
      </c>
      <c r="AH9517">
        <v>0</v>
      </c>
      <c r="AN9517" t="s">
        <v>238</v>
      </c>
      <c r="AO9517">
        <v>2</v>
      </c>
      <c r="AP9517" t="s">
        <v>239</v>
      </c>
      <c r="AQ9517" s="27">
        <v>41316</v>
      </c>
      <c r="AR9517" t="s">
        <v>240</v>
      </c>
      <c r="AS9517">
        <v>2</v>
      </c>
      <c r="AT9517" t="s">
        <v>239</v>
      </c>
      <c r="AU9517" s="27">
        <v>41316</v>
      </c>
    </row>
    <row r="9518" spans="1:47" x14ac:dyDescent="0.2">
      <c r="A9518">
        <v>9517</v>
      </c>
      <c r="B9518" t="s">
        <v>30551</v>
      </c>
      <c r="C9518" t="s">
        <v>3882</v>
      </c>
      <c r="D9518" t="s">
        <v>13334</v>
      </c>
      <c r="E9518" s="27">
        <v>41604</v>
      </c>
      <c r="F9518" t="s">
        <v>294</v>
      </c>
      <c r="G9518" s="27">
        <v>21447</v>
      </c>
      <c r="H9518">
        <v>57</v>
      </c>
      <c r="I9518" t="s">
        <v>234</v>
      </c>
      <c r="J9518" t="s">
        <v>245</v>
      </c>
      <c r="K9518">
        <v>0</v>
      </c>
      <c r="L9518">
        <v>1</v>
      </c>
      <c r="M9518">
        <v>0</v>
      </c>
      <c r="N9518">
        <v>0</v>
      </c>
      <c r="O9518">
        <v>2</v>
      </c>
      <c r="P9518">
        <v>-1</v>
      </c>
      <c r="Q9518" s="28">
        <v>41603.315972222219</v>
      </c>
      <c r="R9518" s="28">
        <v>41604.084027777775</v>
      </c>
      <c r="S9518" t="s">
        <v>30552</v>
      </c>
      <c r="T9518" s="27">
        <v>41603</v>
      </c>
      <c r="V9518">
        <v>1</v>
      </c>
      <c r="W9518" t="s">
        <v>32</v>
      </c>
      <c r="X9518" t="s">
        <v>261</v>
      </c>
      <c r="Y9518">
        <v>0</v>
      </c>
      <c r="AB9518" t="s">
        <v>237</v>
      </c>
      <c r="AH9518">
        <v>0</v>
      </c>
      <c r="AN9518" t="s">
        <v>238</v>
      </c>
      <c r="AO9518">
        <v>1</v>
      </c>
      <c r="AP9518" t="s">
        <v>239</v>
      </c>
      <c r="AQ9518" s="27">
        <v>41604</v>
      </c>
      <c r="AR9518" t="s">
        <v>240</v>
      </c>
      <c r="AS9518">
        <v>1</v>
      </c>
      <c r="AT9518" t="s">
        <v>239</v>
      </c>
      <c r="AU9518" s="27">
        <v>41604</v>
      </c>
    </row>
    <row r="9519" spans="1:47" x14ac:dyDescent="0.2">
      <c r="A9519">
        <v>9518</v>
      </c>
      <c r="B9519" t="s">
        <v>30553</v>
      </c>
      <c r="C9519" t="s">
        <v>11106</v>
      </c>
      <c r="D9519" t="s">
        <v>30554</v>
      </c>
      <c r="E9519" s="27">
        <v>41334</v>
      </c>
      <c r="F9519" t="s">
        <v>294</v>
      </c>
      <c r="G9519" s="27">
        <v>27707</v>
      </c>
      <c r="H9519">
        <v>40</v>
      </c>
      <c r="I9519" t="s">
        <v>244</v>
      </c>
      <c r="J9519" t="s">
        <v>245</v>
      </c>
      <c r="K9519">
        <v>0</v>
      </c>
      <c r="L9519">
        <v>1</v>
      </c>
      <c r="M9519">
        <v>0</v>
      </c>
      <c r="N9519">
        <v>0</v>
      </c>
      <c r="O9519">
        <v>0</v>
      </c>
      <c r="P9519">
        <v>0</v>
      </c>
      <c r="Q9519" s="28">
        <v>41334.237500000003</v>
      </c>
      <c r="R9519" s="28">
        <v>41334.318055555559</v>
      </c>
      <c r="S9519" t="s">
        <v>30555</v>
      </c>
      <c r="T9519" s="27">
        <v>41334</v>
      </c>
      <c r="V9519">
        <v>0</v>
      </c>
      <c r="W9519" t="s">
        <v>36</v>
      </c>
      <c r="X9519" t="s">
        <v>595</v>
      </c>
      <c r="Y9519">
        <v>0</v>
      </c>
      <c r="AB9519" t="s">
        <v>237</v>
      </c>
      <c r="AH9519">
        <v>0</v>
      </c>
      <c r="AN9519" t="s">
        <v>238</v>
      </c>
      <c r="AO9519">
        <v>1</v>
      </c>
      <c r="AP9519" t="s">
        <v>239</v>
      </c>
      <c r="AQ9519" s="27">
        <v>41334</v>
      </c>
      <c r="AR9519" t="s">
        <v>240</v>
      </c>
      <c r="AS9519">
        <v>1</v>
      </c>
      <c r="AT9519" t="s">
        <v>239</v>
      </c>
      <c r="AU9519" s="27">
        <v>41334</v>
      </c>
    </row>
    <row r="9520" spans="1:47" x14ac:dyDescent="0.2">
      <c r="A9520">
        <v>9519</v>
      </c>
      <c r="B9520" t="s">
        <v>30556</v>
      </c>
      <c r="C9520" t="s">
        <v>30557</v>
      </c>
      <c r="D9520" t="s">
        <v>30558</v>
      </c>
      <c r="E9520" s="27">
        <v>41873</v>
      </c>
      <c r="F9520" t="s">
        <v>233</v>
      </c>
      <c r="G9520" s="27">
        <v>30274</v>
      </c>
      <c r="H9520">
        <v>33</v>
      </c>
      <c r="I9520" t="s">
        <v>244</v>
      </c>
      <c r="J9520" t="s">
        <v>245</v>
      </c>
      <c r="K9520">
        <v>0</v>
      </c>
      <c r="L9520">
        <v>6</v>
      </c>
      <c r="M9520">
        <v>0</v>
      </c>
      <c r="N9520">
        <v>0</v>
      </c>
      <c r="O9520">
        <v>6</v>
      </c>
      <c r="P9520">
        <v>-1</v>
      </c>
      <c r="Q9520" s="28">
        <v>41872.273611111108</v>
      </c>
      <c r="R9520" s="28">
        <v>42024.52847222222</v>
      </c>
      <c r="S9520" t="s">
        <v>30559</v>
      </c>
      <c r="T9520" s="27">
        <v>41873</v>
      </c>
      <c r="V9520">
        <v>0</v>
      </c>
      <c r="W9520" t="s">
        <v>32</v>
      </c>
      <c r="X9520" t="s">
        <v>359</v>
      </c>
      <c r="Y9520">
        <v>1</v>
      </c>
      <c r="AA9520" t="s">
        <v>30560</v>
      </c>
      <c r="AB9520" t="s">
        <v>32</v>
      </c>
      <c r="AD9520" s="27">
        <v>42083</v>
      </c>
      <c r="AE9520" t="s">
        <v>494</v>
      </c>
      <c r="AH9520">
        <v>0</v>
      </c>
      <c r="AN9520" t="s">
        <v>238</v>
      </c>
      <c r="AO9520">
        <v>6</v>
      </c>
      <c r="AP9520" t="s">
        <v>246</v>
      </c>
      <c r="AQ9520" s="27">
        <v>41873</v>
      </c>
      <c r="AR9520" t="s">
        <v>240</v>
      </c>
      <c r="AS9520">
        <v>6</v>
      </c>
      <c r="AT9520" t="s">
        <v>246</v>
      </c>
      <c r="AU9520" s="27">
        <v>41873</v>
      </c>
    </row>
    <row r="9521" spans="1:47" x14ac:dyDescent="0.2">
      <c r="A9521">
        <v>9520</v>
      </c>
      <c r="B9521" t="s">
        <v>30561</v>
      </c>
      <c r="C9521" t="s">
        <v>9805</v>
      </c>
      <c r="D9521" t="s">
        <v>266</v>
      </c>
      <c r="E9521" s="27">
        <v>41793</v>
      </c>
      <c r="F9521" t="s">
        <v>233</v>
      </c>
      <c r="G9521" s="27">
        <v>22979</v>
      </c>
      <c r="H9521">
        <v>53</v>
      </c>
      <c r="I9521" t="s">
        <v>234</v>
      </c>
      <c r="J9521" t="s">
        <v>353</v>
      </c>
      <c r="K9521">
        <v>0</v>
      </c>
      <c r="L9521">
        <v>7</v>
      </c>
      <c r="M9521">
        <v>0</v>
      </c>
      <c r="N9521">
        <v>0</v>
      </c>
      <c r="O9521">
        <v>3</v>
      </c>
      <c r="P9521">
        <v>-1</v>
      </c>
      <c r="Q9521" s="28">
        <v>41792.515277777777</v>
      </c>
      <c r="R9521" s="28">
        <v>41836.431250000001</v>
      </c>
      <c r="S9521" t="s">
        <v>30562</v>
      </c>
      <c r="U9521" s="27">
        <v>41792</v>
      </c>
      <c r="V9521">
        <v>1</v>
      </c>
      <c r="W9521" t="s">
        <v>32</v>
      </c>
      <c r="X9521" t="s">
        <v>274</v>
      </c>
      <c r="Y9521">
        <v>0</v>
      </c>
      <c r="AB9521" t="s">
        <v>237</v>
      </c>
      <c r="AH9521">
        <v>0</v>
      </c>
      <c r="AN9521" t="s">
        <v>238</v>
      </c>
      <c r="AO9521">
        <v>7</v>
      </c>
      <c r="AP9521" t="s">
        <v>246</v>
      </c>
      <c r="AQ9521" s="27">
        <v>41793</v>
      </c>
      <c r="AR9521" t="s">
        <v>240</v>
      </c>
      <c r="AS9521">
        <v>7</v>
      </c>
      <c r="AT9521" t="s">
        <v>246</v>
      </c>
      <c r="AU9521" s="27">
        <v>41793</v>
      </c>
    </row>
    <row r="9522" spans="1:47" x14ac:dyDescent="0.2">
      <c r="A9522">
        <v>9521</v>
      </c>
      <c r="B9522" t="s">
        <v>30563</v>
      </c>
      <c r="C9522" t="s">
        <v>243</v>
      </c>
      <c r="D9522" t="s">
        <v>30564</v>
      </c>
      <c r="E9522" s="27">
        <v>41878</v>
      </c>
      <c r="F9522" t="s">
        <v>233</v>
      </c>
      <c r="G9522" s="27">
        <v>31458</v>
      </c>
      <c r="H9522">
        <v>30</v>
      </c>
      <c r="I9522" t="s">
        <v>244</v>
      </c>
      <c r="J9522" t="s">
        <v>245</v>
      </c>
      <c r="K9522">
        <v>0</v>
      </c>
      <c r="L9522">
        <v>7</v>
      </c>
      <c r="M9522">
        <v>0</v>
      </c>
      <c r="N9522">
        <v>0</v>
      </c>
      <c r="O9522">
        <v>3</v>
      </c>
      <c r="P9522">
        <v>-1</v>
      </c>
      <c r="Q9522" s="28">
        <v>41877.178472222222</v>
      </c>
      <c r="R9522" s="28">
        <v>41878.079861111109</v>
      </c>
      <c r="S9522" t="s">
        <v>30565</v>
      </c>
      <c r="T9522" s="27">
        <v>41877</v>
      </c>
      <c r="V9522">
        <v>1</v>
      </c>
      <c r="W9522" t="s">
        <v>32</v>
      </c>
      <c r="X9522" t="s">
        <v>459</v>
      </c>
      <c r="Y9522">
        <v>0</v>
      </c>
      <c r="AB9522" t="s">
        <v>237</v>
      </c>
      <c r="AH9522">
        <v>0</v>
      </c>
      <c r="AN9522" t="s">
        <v>238</v>
      </c>
      <c r="AO9522">
        <v>3</v>
      </c>
      <c r="AP9522" t="s">
        <v>239</v>
      </c>
      <c r="AQ9522" s="27">
        <v>41878</v>
      </c>
      <c r="AR9522" t="s">
        <v>240</v>
      </c>
      <c r="AS9522">
        <v>7</v>
      </c>
      <c r="AT9522" t="s">
        <v>246</v>
      </c>
      <c r="AU9522" s="27">
        <v>41878</v>
      </c>
    </row>
    <row r="9523" spans="1:47" x14ac:dyDescent="0.2">
      <c r="A9523">
        <v>9522</v>
      </c>
      <c r="B9523" t="s">
        <v>30566</v>
      </c>
      <c r="C9523" t="s">
        <v>14475</v>
      </c>
      <c r="D9523" t="s">
        <v>30567</v>
      </c>
      <c r="E9523" s="27">
        <v>41951</v>
      </c>
      <c r="F9523" t="s">
        <v>233</v>
      </c>
      <c r="G9523" s="27">
        <v>29188</v>
      </c>
      <c r="H9523">
        <v>36</v>
      </c>
      <c r="I9523" t="s">
        <v>244</v>
      </c>
      <c r="J9523" t="s">
        <v>250</v>
      </c>
      <c r="K9523">
        <v>1</v>
      </c>
      <c r="L9523">
        <v>9</v>
      </c>
      <c r="M9523">
        <v>0</v>
      </c>
      <c r="N9523">
        <v>0</v>
      </c>
      <c r="O9523">
        <v>8</v>
      </c>
      <c r="P9523">
        <v>0</v>
      </c>
      <c r="Q9523" s="28">
        <v>41951.164583333331</v>
      </c>
      <c r="R9523" s="28">
        <v>41952.318749999999</v>
      </c>
      <c r="S9523" t="s">
        <v>30568</v>
      </c>
      <c r="T9523" s="27">
        <v>41951</v>
      </c>
      <c r="V9523">
        <v>0</v>
      </c>
      <c r="W9523" t="s">
        <v>36</v>
      </c>
      <c r="X9523" t="s">
        <v>279</v>
      </c>
      <c r="Y9523">
        <v>0</v>
      </c>
      <c r="AB9523" t="s">
        <v>237</v>
      </c>
      <c r="AH9523">
        <v>0</v>
      </c>
      <c r="AN9523" t="s">
        <v>238</v>
      </c>
      <c r="AO9523">
        <v>5</v>
      </c>
      <c r="AP9523" t="s">
        <v>246</v>
      </c>
      <c r="AQ9523" s="27">
        <v>41951</v>
      </c>
      <c r="AR9523" t="s">
        <v>240</v>
      </c>
      <c r="AS9523">
        <v>9</v>
      </c>
      <c r="AT9523" t="s">
        <v>269</v>
      </c>
      <c r="AU9523" s="27">
        <v>41951</v>
      </c>
    </row>
    <row r="9524" spans="1:47" x14ac:dyDescent="0.2">
      <c r="A9524">
        <v>9523</v>
      </c>
      <c r="B9524" t="s">
        <v>30569</v>
      </c>
      <c r="C9524" t="s">
        <v>30570</v>
      </c>
      <c r="D9524" t="s">
        <v>9255</v>
      </c>
      <c r="E9524" s="27">
        <v>41492</v>
      </c>
      <c r="F9524" t="s">
        <v>233</v>
      </c>
      <c r="G9524" s="27">
        <v>31173</v>
      </c>
      <c r="H9524">
        <v>30</v>
      </c>
      <c r="I9524" t="s">
        <v>244</v>
      </c>
      <c r="J9524" t="s">
        <v>250</v>
      </c>
      <c r="K9524">
        <v>0</v>
      </c>
      <c r="L9524">
        <v>5</v>
      </c>
      <c r="M9524">
        <v>0</v>
      </c>
      <c r="N9524">
        <v>0</v>
      </c>
      <c r="O9524">
        <v>2</v>
      </c>
      <c r="P9524">
        <v>-1</v>
      </c>
      <c r="Q9524" s="28">
        <v>41491.347222222219</v>
      </c>
      <c r="R9524" s="28">
        <v>41492.363194444442</v>
      </c>
      <c r="S9524" t="s">
        <v>30571</v>
      </c>
      <c r="T9524" s="27">
        <v>41491</v>
      </c>
      <c r="V9524">
        <v>1</v>
      </c>
      <c r="W9524" t="s">
        <v>32</v>
      </c>
      <c r="X9524" t="s">
        <v>261</v>
      </c>
      <c r="Y9524">
        <v>1</v>
      </c>
      <c r="AA9524" t="s">
        <v>30572</v>
      </c>
      <c r="AB9524" t="s">
        <v>32</v>
      </c>
      <c r="AC9524">
        <v>1</v>
      </c>
      <c r="AD9524" s="27">
        <v>41558</v>
      </c>
      <c r="AE9524" t="s">
        <v>359</v>
      </c>
      <c r="AF9524" s="27">
        <v>41559</v>
      </c>
      <c r="AG9524" s="27">
        <v>41587</v>
      </c>
      <c r="AH9524">
        <v>0</v>
      </c>
      <c r="AN9524" t="s">
        <v>238</v>
      </c>
      <c r="AO9524">
        <v>3</v>
      </c>
      <c r="AP9524" t="s">
        <v>239</v>
      </c>
      <c r="AQ9524" s="27">
        <v>41492</v>
      </c>
      <c r="AR9524" t="s">
        <v>240</v>
      </c>
      <c r="AS9524">
        <v>5</v>
      </c>
      <c r="AT9524" t="s">
        <v>246</v>
      </c>
      <c r="AU9524" s="27">
        <v>41492</v>
      </c>
    </row>
    <row r="9525" spans="1:47" x14ac:dyDescent="0.2">
      <c r="A9525">
        <v>9524</v>
      </c>
      <c r="B9525" t="s">
        <v>30573</v>
      </c>
      <c r="C9525" t="s">
        <v>1010</v>
      </c>
      <c r="D9525" t="s">
        <v>4708</v>
      </c>
      <c r="E9525" s="27">
        <v>41352</v>
      </c>
      <c r="F9525" t="s">
        <v>233</v>
      </c>
      <c r="G9525" s="27">
        <v>31591</v>
      </c>
      <c r="H9525">
        <v>29</v>
      </c>
      <c r="I9525" t="s">
        <v>244</v>
      </c>
      <c r="J9525" t="s">
        <v>245</v>
      </c>
      <c r="K9525">
        <v>0</v>
      </c>
      <c r="L9525">
        <v>10</v>
      </c>
      <c r="M9525">
        <v>0</v>
      </c>
      <c r="N9525">
        <v>0</v>
      </c>
      <c r="O9525">
        <v>1</v>
      </c>
      <c r="P9525">
        <v>-1</v>
      </c>
      <c r="Q9525" s="28">
        <v>41351.058333333334</v>
      </c>
      <c r="R9525" s="28">
        <v>41362.251388888886</v>
      </c>
      <c r="S9525" t="s">
        <v>30574</v>
      </c>
      <c r="T9525" s="27">
        <v>41291</v>
      </c>
      <c r="V9525">
        <v>61</v>
      </c>
      <c r="W9525" t="s">
        <v>36</v>
      </c>
      <c r="X9525" t="s">
        <v>879</v>
      </c>
      <c r="Y9525">
        <v>0</v>
      </c>
      <c r="AB9525" t="s">
        <v>237</v>
      </c>
      <c r="AH9525">
        <v>0</v>
      </c>
      <c r="AN9525" t="s">
        <v>238</v>
      </c>
      <c r="AO9525">
        <v>10</v>
      </c>
      <c r="AP9525" t="s">
        <v>269</v>
      </c>
      <c r="AQ9525" s="27">
        <v>41352</v>
      </c>
      <c r="AR9525" t="s">
        <v>240</v>
      </c>
      <c r="AS9525">
        <v>10</v>
      </c>
      <c r="AT9525" t="s">
        <v>269</v>
      </c>
      <c r="AU9525" s="27">
        <v>41352</v>
      </c>
    </row>
    <row r="9526" spans="1:47" x14ac:dyDescent="0.2">
      <c r="A9526">
        <v>9525</v>
      </c>
      <c r="B9526" t="s">
        <v>30575</v>
      </c>
      <c r="C9526" t="s">
        <v>20412</v>
      </c>
      <c r="D9526" t="s">
        <v>23318</v>
      </c>
      <c r="E9526" s="27">
        <v>41739</v>
      </c>
      <c r="F9526" t="s">
        <v>233</v>
      </c>
      <c r="G9526" s="27">
        <v>27487</v>
      </c>
      <c r="H9526">
        <v>41</v>
      </c>
      <c r="I9526" t="s">
        <v>244</v>
      </c>
      <c r="J9526" t="s">
        <v>353</v>
      </c>
      <c r="K9526">
        <v>0</v>
      </c>
      <c r="L9526">
        <v>1</v>
      </c>
      <c r="M9526">
        <v>0</v>
      </c>
      <c r="N9526">
        <v>0</v>
      </c>
      <c r="O9526">
        <v>1</v>
      </c>
      <c r="P9526">
        <v>-26</v>
      </c>
      <c r="Q9526" s="28">
        <v>41713.24722222222</v>
      </c>
      <c r="R9526" s="28">
        <v>41714.134027777778</v>
      </c>
      <c r="S9526" t="s">
        <v>30576</v>
      </c>
      <c r="U9526" s="27">
        <v>41713</v>
      </c>
      <c r="V9526">
        <v>26</v>
      </c>
      <c r="W9526" t="s">
        <v>32</v>
      </c>
      <c r="X9526" t="s">
        <v>274</v>
      </c>
      <c r="Y9526">
        <v>0</v>
      </c>
      <c r="AB9526" t="s">
        <v>237</v>
      </c>
      <c r="AH9526">
        <v>0</v>
      </c>
      <c r="AN9526" t="s">
        <v>238</v>
      </c>
      <c r="AO9526">
        <v>1</v>
      </c>
      <c r="AP9526" t="s">
        <v>239</v>
      </c>
      <c r="AQ9526" s="27">
        <v>41739</v>
      </c>
      <c r="AR9526" t="s">
        <v>240</v>
      </c>
      <c r="AS9526">
        <v>1</v>
      </c>
      <c r="AT9526" t="s">
        <v>239</v>
      </c>
      <c r="AU9526" s="27">
        <v>41739</v>
      </c>
    </row>
    <row r="9527" spans="1:47" x14ac:dyDescent="0.2">
      <c r="A9527">
        <v>9526</v>
      </c>
      <c r="B9527" t="s">
        <v>30577</v>
      </c>
      <c r="C9527" t="s">
        <v>4055</v>
      </c>
      <c r="D9527" t="s">
        <v>30578</v>
      </c>
      <c r="E9527" s="27">
        <v>41535</v>
      </c>
      <c r="F9527" t="s">
        <v>294</v>
      </c>
      <c r="G9527" s="27">
        <v>34698</v>
      </c>
      <c r="H9527">
        <v>21</v>
      </c>
      <c r="I9527" t="s">
        <v>259</v>
      </c>
      <c r="J9527" t="s">
        <v>245</v>
      </c>
      <c r="K9527">
        <v>0</v>
      </c>
      <c r="L9527">
        <v>8</v>
      </c>
      <c r="M9527">
        <v>0</v>
      </c>
      <c r="N9527">
        <v>0</v>
      </c>
      <c r="O9527">
        <v>1</v>
      </c>
      <c r="P9527">
        <v>132</v>
      </c>
      <c r="Q9527" s="28">
        <v>41667.537499999999</v>
      </c>
      <c r="R9527" s="28">
        <v>41667.361805555556</v>
      </c>
      <c r="S9527" t="s">
        <v>30579</v>
      </c>
      <c r="U9527" s="27">
        <v>41397</v>
      </c>
      <c r="V9527">
        <v>138</v>
      </c>
      <c r="W9527" t="s">
        <v>32</v>
      </c>
      <c r="X9527" t="s">
        <v>274</v>
      </c>
      <c r="Y9527">
        <v>1</v>
      </c>
      <c r="AA9527" t="s">
        <v>30580</v>
      </c>
      <c r="AB9527" t="s">
        <v>32</v>
      </c>
      <c r="AC9527">
        <v>0</v>
      </c>
      <c r="AD9527" s="27">
        <v>42393</v>
      </c>
      <c r="AE9527" t="s">
        <v>268</v>
      </c>
      <c r="AF9527" s="27">
        <v>42393</v>
      </c>
      <c r="AG9527" s="27">
        <v>42394</v>
      </c>
      <c r="AH9527">
        <v>0</v>
      </c>
      <c r="AN9527" t="s">
        <v>238</v>
      </c>
      <c r="AO9527">
        <v>9</v>
      </c>
      <c r="AP9527" t="s">
        <v>269</v>
      </c>
      <c r="AQ9527" s="27">
        <v>41535</v>
      </c>
      <c r="AR9527" t="s">
        <v>240</v>
      </c>
      <c r="AS9527">
        <v>8</v>
      </c>
      <c r="AT9527" t="s">
        <v>269</v>
      </c>
      <c r="AU9527" s="27">
        <v>41535</v>
      </c>
    </row>
    <row r="9528" spans="1:47" x14ac:dyDescent="0.2">
      <c r="A9528">
        <v>9527</v>
      </c>
      <c r="B9528" t="s">
        <v>30581</v>
      </c>
      <c r="C9528" t="s">
        <v>2103</v>
      </c>
      <c r="D9528" t="s">
        <v>1692</v>
      </c>
      <c r="E9528" s="27">
        <v>41334</v>
      </c>
      <c r="F9528" t="s">
        <v>233</v>
      </c>
      <c r="G9528" s="27">
        <v>29194</v>
      </c>
      <c r="H9528">
        <v>36</v>
      </c>
      <c r="I9528" t="s">
        <v>244</v>
      </c>
      <c r="J9528" t="s">
        <v>250</v>
      </c>
      <c r="K9528">
        <v>0</v>
      </c>
      <c r="L9528">
        <v>2</v>
      </c>
      <c r="M9528">
        <v>0</v>
      </c>
      <c r="N9528">
        <v>0</v>
      </c>
      <c r="O9528">
        <v>2</v>
      </c>
      <c r="P9528">
        <v>-4</v>
      </c>
      <c r="Q9528" s="28">
        <v>41330.109722222223</v>
      </c>
      <c r="R9528" s="28">
        <v>41330.368750000001</v>
      </c>
      <c r="S9528" t="s">
        <v>30582</v>
      </c>
      <c r="T9528" s="27">
        <v>41330</v>
      </c>
      <c r="V9528">
        <v>4</v>
      </c>
      <c r="W9528" t="s">
        <v>36</v>
      </c>
      <c r="X9528" t="s">
        <v>595</v>
      </c>
      <c r="Y9528">
        <v>0</v>
      </c>
      <c r="AB9528" t="s">
        <v>237</v>
      </c>
      <c r="AH9528">
        <v>0</v>
      </c>
      <c r="AN9528" t="s">
        <v>238</v>
      </c>
      <c r="AO9528">
        <v>2</v>
      </c>
      <c r="AP9528" t="s">
        <v>239</v>
      </c>
      <c r="AQ9528" s="27">
        <v>41334</v>
      </c>
      <c r="AR9528" t="s">
        <v>240</v>
      </c>
      <c r="AS9528">
        <v>2</v>
      </c>
      <c r="AT9528" t="s">
        <v>239</v>
      </c>
      <c r="AU9528" s="27">
        <v>41334</v>
      </c>
    </row>
    <row r="9529" spans="1:47" x14ac:dyDescent="0.2">
      <c r="A9529">
        <v>9528</v>
      </c>
      <c r="B9529" t="s">
        <v>30583</v>
      </c>
      <c r="C9529" t="s">
        <v>3280</v>
      </c>
      <c r="D9529" t="s">
        <v>30584</v>
      </c>
      <c r="E9529" s="27">
        <v>41614</v>
      </c>
      <c r="F9529" t="s">
        <v>233</v>
      </c>
      <c r="G9529" s="27">
        <v>20868</v>
      </c>
      <c r="H9529">
        <v>59</v>
      </c>
      <c r="I9529" t="s">
        <v>234</v>
      </c>
      <c r="J9529" t="s">
        <v>250</v>
      </c>
      <c r="K9529">
        <v>0</v>
      </c>
      <c r="L9529">
        <v>4</v>
      </c>
      <c r="M9529">
        <v>0</v>
      </c>
      <c r="N9529">
        <v>0</v>
      </c>
      <c r="O9529">
        <v>17</v>
      </c>
      <c r="P9529">
        <v>-189</v>
      </c>
      <c r="Q9529" s="28">
        <v>41425.442361111112</v>
      </c>
      <c r="R9529" s="28">
        <v>41604.085416666669</v>
      </c>
      <c r="S9529" t="s">
        <v>30585</v>
      </c>
      <c r="T9529" s="27">
        <v>41151</v>
      </c>
      <c r="V9529">
        <v>463</v>
      </c>
      <c r="W9529" t="s">
        <v>32</v>
      </c>
      <c r="X9529" t="s">
        <v>21749</v>
      </c>
      <c r="Y9529">
        <v>0</v>
      </c>
      <c r="AB9529" t="s">
        <v>237</v>
      </c>
      <c r="AH9529">
        <v>0</v>
      </c>
      <c r="AN9529" t="s">
        <v>238</v>
      </c>
      <c r="AO9529">
        <v>4</v>
      </c>
      <c r="AP9529" t="s">
        <v>239</v>
      </c>
      <c r="AQ9529" s="27">
        <v>41614</v>
      </c>
      <c r="AR9529" t="s">
        <v>240</v>
      </c>
      <c r="AS9529">
        <v>4</v>
      </c>
      <c r="AT9529" t="s">
        <v>239</v>
      </c>
      <c r="AU9529" s="27">
        <v>41614</v>
      </c>
    </row>
    <row r="9530" spans="1:47" x14ac:dyDescent="0.2">
      <c r="A9530">
        <v>9529</v>
      </c>
      <c r="B9530" t="s">
        <v>30586</v>
      </c>
      <c r="C9530" t="s">
        <v>30587</v>
      </c>
      <c r="D9530" t="s">
        <v>2671</v>
      </c>
      <c r="E9530" s="27">
        <v>41362</v>
      </c>
      <c r="F9530" t="s">
        <v>233</v>
      </c>
      <c r="G9530" s="27">
        <v>29670</v>
      </c>
      <c r="H9530">
        <v>35</v>
      </c>
      <c r="I9530" t="s">
        <v>244</v>
      </c>
      <c r="J9530" t="s">
        <v>250</v>
      </c>
      <c r="K9530">
        <v>0</v>
      </c>
      <c r="L9530">
        <v>8</v>
      </c>
      <c r="M9530">
        <v>0</v>
      </c>
      <c r="N9530">
        <v>0</v>
      </c>
      <c r="O9530">
        <v>6</v>
      </c>
      <c r="P9530">
        <v>0</v>
      </c>
      <c r="Q9530" s="28">
        <v>41362.457638888889</v>
      </c>
      <c r="R9530" s="28">
        <v>41363.359027777777</v>
      </c>
      <c r="S9530" t="s">
        <v>30588</v>
      </c>
      <c r="U9530" s="27">
        <v>41362</v>
      </c>
      <c r="V9530">
        <v>0</v>
      </c>
      <c r="W9530" t="s">
        <v>32</v>
      </c>
      <c r="X9530" t="s">
        <v>274</v>
      </c>
      <c r="Y9530">
        <v>1</v>
      </c>
      <c r="AA9530" t="s">
        <v>30589</v>
      </c>
      <c r="AB9530" t="s">
        <v>36</v>
      </c>
      <c r="AC9530">
        <v>194</v>
      </c>
      <c r="AD9530" s="27">
        <v>41549</v>
      </c>
      <c r="AE9530" t="s">
        <v>412</v>
      </c>
      <c r="AF9530" s="27">
        <v>41743</v>
      </c>
      <c r="AG9530" s="27">
        <v>41751</v>
      </c>
      <c r="AH9530">
        <v>1</v>
      </c>
      <c r="AJ9530" t="s">
        <v>30590</v>
      </c>
      <c r="AK9530" t="s">
        <v>255</v>
      </c>
      <c r="AL9530" s="27">
        <v>42278</v>
      </c>
      <c r="AM9530" t="s">
        <v>801</v>
      </c>
      <c r="AN9530" t="s">
        <v>238</v>
      </c>
      <c r="AO9530">
        <v>5</v>
      </c>
      <c r="AP9530" t="s">
        <v>246</v>
      </c>
      <c r="AQ9530" s="27">
        <v>41362</v>
      </c>
      <c r="AR9530" t="s">
        <v>240</v>
      </c>
      <c r="AS9530">
        <v>8</v>
      </c>
      <c r="AT9530" t="s">
        <v>269</v>
      </c>
      <c r="AU9530" s="27">
        <v>41362</v>
      </c>
    </row>
    <row r="9531" spans="1:47" x14ac:dyDescent="0.2">
      <c r="A9531">
        <v>9530</v>
      </c>
      <c r="B9531" t="s">
        <v>30591</v>
      </c>
      <c r="C9531" t="s">
        <v>2958</v>
      </c>
      <c r="D9531" t="s">
        <v>30592</v>
      </c>
      <c r="E9531" s="27">
        <v>41416</v>
      </c>
      <c r="F9531" t="s">
        <v>233</v>
      </c>
      <c r="G9531" s="27">
        <v>24260</v>
      </c>
      <c r="H9531">
        <v>49</v>
      </c>
      <c r="I9531" t="s">
        <v>234</v>
      </c>
      <c r="J9531" t="s">
        <v>353</v>
      </c>
      <c r="K9531">
        <v>0</v>
      </c>
      <c r="L9531">
        <v>2</v>
      </c>
      <c r="M9531">
        <v>0</v>
      </c>
      <c r="N9531">
        <v>0</v>
      </c>
      <c r="O9531">
        <v>0</v>
      </c>
      <c r="P9531">
        <v>-1</v>
      </c>
      <c r="Q9531" s="28">
        <v>41415.329861111109</v>
      </c>
      <c r="R9531" s="28">
        <v>41416.352777777778</v>
      </c>
      <c r="S9531" t="s">
        <v>30593</v>
      </c>
      <c r="T9531" s="27">
        <v>41415</v>
      </c>
      <c r="V9531">
        <v>1</v>
      </c>
      <c r="W9531" t="s">
        <v>36</v>
      </c>
      <c r="X9531" t="s">
        <v>6851</v>
      </c>
      <c r="Y9531">
        <v>0</v>
      </c>
      <c r="AB9531" t="s">
        <v>237</v>
      </c>
      <c r="AH9531">
        <v>0</v>
      </c>
      <c r="AN9531" t="s">
        <v>238</v>
      </c>
      <c r="AO9531">
        <v>1</v>
      </c>
      <c r="AP9531" t="s">
        <v>239</v>
      </c>
      <c r="AQ9531" s="27">
        <v>41416</v>
      </c>
      <c r="AR9531" t="s">
        <v>240</v>
      </c>
      <c r="AS9531">
        <v>2</v>
      </c>
      <c r="AT9531" t="s">
        <v>239</v>
      </c>
      <c r="AU9531" s="27">
        <v>41416</v>
      </c>
    </row>
    <row r="9532" spans="1:47" x14ac:dyDescent="0.2">
      <c r="A9532">
        <v>9531</v>
      </c>
      <c r="B9532" t="s">
        <v>30594</v>
      </c>
      <c r="C9532" t="s">
        <v>30595</v>
      </c>
      <c r="D9532" t="s">
        <v>30596</v>
      </c>
      <c r="E9532" s="27">
        <v>41316</v>
      </c>
      <c r="F9532" t="s">
        <v>233</v>
      </c>
      <c r="G9532" s="27">
        <v>32873</v>
      </c>
      <c r="H9532">
        <v>26</v>
      </c>
      <c r="I9532" t="s">
        <v>244</v>
      </c>
      <c r="J9532" t="s">
        <v>353</v>
      </c>
      <c r="K9532">
        <v>0</v>
      </c>
      <c r="L9532">
        <v>9</v>
      </c>
      <c r="M9532">
        <v>0</v>
      </c>
      <c r="N9532">
        <v>0</v>
      </c>
      <c r="O9532">
        <v>5</v>
      </c>
      <c r="P9532">
        <v>0</v>
      </c>
      <c r="Q9532" s="28">
        <v>41316.537499999999</v>
      </c>
      <c r="R9532" s="28">
        <v>41316.418055555558</v>
      </c>
      <c r="S9532" t="s">
        <v>30597</v>
      </c>
      <c r="U9532" s="27">
        <v>41315</v>
      </c>
      <c r="V9532">
        <v>1</v>
      </c>
      <c r="W9532" t="s">
        <v>32</v>
      </c>
      <c r="X9532" t="s">
        <v>274</v>
      </c>
      <c r="Y9532">
        <v>1</v>
      </c>
      <c r="AA9532" t="s">
        <v>30598</v>
      </c>
      <c r="AB9532" t="s">
        <v>36</v>
      </c>
      <c r="AC9532">
        <v>0</v>
      </c>
      <c r="AD9532" s="27">
        <v>41696</v>
      </c>
      <c r="AE9532" t="s">
        <v>474</v>
      </c>
      <c r="AF9532" s="27">
        <v>41696</v>
      </c>
      <c r="AG9532" s="27">
        <v>42264</v>
      </c>
      <c r="AH9532">
        <v>0</v>
      </c>
      <c r="AN9532" t="s">
        <v>238</v>
      </c>
      <c r="AO9532">
        <v>9</v>
      </c>
      <c r="AP9532" t="s">
        <v>269</v>
      </c>
      <c r="AQ9532" s="27">
        <v>41316</v>
      </c>
      <c r="AR9532" t="s">
        <v>240</v>
      </c>
      <c r="AS9532">
        <v>9</v>
      </c>
      <c r="AT9532" t="s">
        <v>269</v>
      </c>
      <c r="AU9532" s="27">
        <v>41316</v>
      </c>
    </row>
    <row r="9533" spans="1:47" x14ac:dyDescent="0.2">
      <c r="A9533">
        <v>9532</v>
      </c>
      <c r="B9533" t="s">
        <v>30599</v>
      </c>
      <c r="C9533" t="s">
        <v>30600</v>
      </c>
      <c r="D9533" t="s">
        <v>266</v>
      </c>
      <c r="E9533" s="27">
        <v>41873</v>
      </c>
      <c r="F9533" t="s">
        <v>233</v>
      </c>
      <c r="G9533" s="27">
        <v>34498</v>
      </c>
      <c r="H9533">
        <v>21</v>
      </c>
      <c r="I9533" t="s">
        <v>259</v>
      </c>
      <c r="J9533" t="s">
        <v>250</v>
      </c>
      <c r="K9533">
        <v>0</v>
      </c>
      <c r="L9533">
        <v>5</v>
      </c>
      <c r="M9533">
        <v>1</v>
      </c>
      <c r="N9533">
        <v>0</v>
      </c>
      <c r="O9533">
        <v>2</v>
      </c>
      <c r="P9533">
        <v>-1</v>
      </c>
      <c r="Q9533" s="28">
        <v>41872.367361111108</v>
      </c>
      <c r="R9533" s="28">
        <v>41880.49722222222</v>
      </c>
      <c r="S9533" t="s">
        <v>30601</v>
      </c>
      <c r="T9533" s="27">
        <v>41872</v>
      </c>
      <c r="V9533">
        <v>1</v>
      </c>
      <c r="W9533" t="s">
        <v>32</v>
      </c>
      <c r="X9533" t="s">
        <v>236</v>
      </c>
      <c r="Y9533">
        <v>1</v>
      </c>
      <c r="AA9533" t="s">
        <v>30602</v>
      </c>
      <c r="AB9533" t="s">
        <v>36</v>
      </c>
      <c r="AC9533">
        <v>101</v>
      </c>
      <c r="AD9533" s="27">
        <v>42049</v>
      </c>
      <c r="AE9533" t="s">
        <v>279</v>
      </c>
      <c r="AF9533" s="27">
        <v>42150</v>
      </c>
      <c r="AG9533" s="27">
        <v>42347</v>
      </c>
      <c r="AH9533">
        <v>1</v>
      </c>
      <c r="AJ9533" t="s">
        <v>30602</v>
      </c>
      <c r="AK9533" t="s">
        <v>462</v>
      </c>
      <c r="AL9533" s="27">
        <v>42049</v>
      </c>
      <c r="AM9533" t="s">
        <v>279</v>
      </c>
      <c r="AN9533" t="s">
        <v>238</v>
      </c>
      <c r="AO9533">
        <v>5</v>
      </c>
      <c r="AP9533" t="s">
        <v>246</v>
      </c>
      <c r="AQ9533" s="27">
        <v>41873</v>
      </c>
      <c r="AR9533" t="s">
        <v>240</v>
      </c>
      <c r="AS9533">
        <v>5</v>
      </c>
      <c r="AT9533" t="s">
        <v>246</v>
      </c>
      <c r="AU9533" s="27">
        <v>41873</v>
      </c>
    </row>
    <row r="9534" spans="1:47" x14ac:dyDescent="0.2">
      <c r="A9534">
        <v>9533</v>
      </c>
      <c r="B9534" t="s">
        <v>30603</v>
      </c>
      <c r="C9534" t="s">
        <v>14363</v>
      </c>
      <c r="D9534" t="s">
        <v>6674</v>
      </c>
      <c r="E9534" s="27">
        <v>41818</v>
      </c>
      <c r="F9534" t="s">
        <v>233</v>
      </c>
      <c r="G9534" s="27">
        <v>35221</v>
      </c>
      <c r="H9534">
        <v>19</v>
      </c>
      <c r="I9534" t="s">
        <v>259</v>
      </c>
      <c r="J9534" t="s">
        <v>250</v>
      </c>
      <c r="K9534">
        <v>0</v>
      </c>
      <c r="L9534">
        <v>9</v>
      </c>
      <c r="M9534">
        <v>0</v>
      </c>
      <c r="N9534">
        <v>0</v>
      </c>
      <c r="O9534">
        <v>0</v>
      </c>
      <c r="P9534">
        <v>-1</v>
      </c>
      <c r="Q9534" s="28">
        <v>41817.061805555553</v>
      </c>
      <c r="R9534" s="28">
        <v>41822.134722222225</v>
      </c>
      <c r="S9534" t="s">
        <v>30604</v>
      </c>
      <c r="T9534" s="27">
        <v>41817</v>
      </c>
      <c r="V9534">
        <v>1</v>
      </c>
      <c r="W9534" t="s">
        <v>32</v>
      </c>
      <c r="X9534" t="s">
        <v>359</v>
      </c>
      <c r="Y9534">
        <v>0</v>
      </c>
      <c r="AB9534" t="s">
        <v>237</v>
      </c>
      <c r="AH9534">
        <v>0</v>
      </c>
      <c r="AN9534" t="s">
        <v>238</v>
      </c>
      <c r="AO9534">
        <v>8</v>
      </c>
      <c r="AP9534" t="s">
        <v>269</v>
      </c>
      <c r="AQ9534" s="27">
        <v>41818</v>
      </c>
      <c r="AR9534" t="s">
        <v>240</v>
      </c>
      <c r="AS9534">
        <v>9</v>
      </c>
      <c r="AT9534" t="s">
        <v>269</v>
      </c>
      <c r="AU9534" s="27">
        <v>41818</v>
      </c>
    </row>
    <row r="9535" spans="1:47" x14ac:dyDescent="0.2">
      <c r="A9535">
        <v>9534</v>
      </c>
      <c r="B9535" t="s">
        <v>3010</v>
      </c>
      <c r="C9535" t="s">
        <v>414</v>
      </c>
      <c r="D9535" t="s">
        <v>1828</v>
      </c>
      <c r="E9535" s="27">
        <v>41664</v>
      </c>
      <c r="F9535" t="s">
        <v>233</v>
      </c>
      <c r="G9535" s="27">
        <v>24416</v>
      </c>
      <c r="H9535">
        <v>49</v>
      </c>
      <c r="I9535" t="s">
        <v>234</v>
      </c>
      <c r="J9535" t="s">
        <v>250</v>
      </c>
      <c r="K9535">
        <v>0</v>
      </c>
      <c r="L9535">
        <v>6</v>
      </c>
      <c r="M9535">
        <v>0</v>
      </c>
      <c r="N9535">
        <v>0</v>
      </c>
      <c r="O9535">
        <v>29</v>
      </c>
      <c r="P9535">
        <v>-1</v>
      </c>
      <c r="Q9535" s="28">
        <v>41663.293055555558</v>
      </c>
      <c r="R9535" s="28">
        <v>41664.099305555559</v>
      </c>
      <c r="S9535" t="s">
        <v>30605</v>
      </c>
      <c r="T9535" s="27">
        <v>41663</v>
      </c>
      <c r="V9535">
        <v>1</v>
      </c>
      <c r="W9535" t="s">
        <v>32</v>
      </c>
      <c r="X9535" t="s">
        <v>348</v>
      </c>
      <c r="Y9535">
        <v>1</v>
      </c>
      <c r="AA9535" t="s">
        <v>30606</v>
      </c>
      <c r="AB9535" t="s">
        <v>36</v>
      </c>
      <c r="AC9535">
        <v>0</v>
      </c>
      <c r="AD9535" s="27">
        <v>41665</v>
      </c>
      <c r="AE9535" t="s">
        <v>724</v>
      </c>
      <c r="AF9535" s="27">
        <v>41665</v>
      </c>
      <c r="AG9535" s="27">
        <v>41666</v>
      </c>
      <c r="AH9535">
        <v>0</v>
      </c>
      <c r="AN9535" t="s">
        <v>238</v>
      </c>
      <c r="AO9535">
        <v>1</v>
      </c>
      <c r="AP9535" t="s">
        <v>239</v>
      </c>
      <c r="AQ9535" s="27">
        <v>41664</v>
      </c>
      <c r="AR9535" t="s">
        <v>240</v>
      </c>
      <c r="AS9535">
        <v>6</v>
      </c>
      <c r="AT9535" t="s">
        <v>246</v>
      </c>
      <c r="AU9535" s="27">
        <v>41664</v>
      </c>
    </row>
    <row r="9536" spans="1:47" x14ac:dyDescent="0.2">
      <c r="A9536">
        <v>9535</v>
      </c>
      <c r="B9536" t="s">
        <v>30607</v>
      </c>
      <c r="C9536" t="s">
        <v>30608</v>
      </c>
      <c r="D9536" t="s">
        <v>30609</v>
      </c>
      <c r="E9536" s="27">
        <v>41453</v>
      </c>
      <c r="F9536" t="s">
        <v>233</v>
      </c>
      <c r="G9536" s="27">
        <v>33983</v>
      </c>
      <c r="H9536">
        <v>23</v>
      </c>
      <c r="I9536" t="s">
        <v>259</v>
      </c>
      <c r="J9536" t="s">
        <v>353</v>
      </c>
      <c r="K9536">
        <v>0</v>
      </c>
      <c r="L9536">
        <v>10</v>
      </c>
      <c r="M9536">
        <v>0</v>
      </c>
      <c r="N9536">
        <v>0</v>
      </c>
      <c r="O9536">
        <v>1</v>
      </c>
      <c r="P9536">
        <v>87</v>
      </c>
      <c r="Q9536" s="28">
        <v>41540.148611111108</v>
      </c>
      <c r="R9536" s="28">
        <v>41717.428472222222</v>
      </c>
      <c r="S9536" t="s">
        <v>30610</v>
      </c>
      <c r="U9536" s="27">
        <v>41288</v>
      </c>
      <c r="V9536">
        <v>165</v>
      </c>
      <c r="W9536" t="s">
        <v>32</v>
      </c>
      <c r="X9536" t="s">
        <v>274</v>
      </c>
      <c r="Y9536">
        <v>0</v>
      </c>
      <c r="AB9536" t="s">
        <v>237</v>
      </c>
      <c r="AH9536">
        <v>0</v>
      </c>
      <c r="AN9536" t="s">
        <v>238</v>
      </c>
      <c r="AO9536">
        <v>9</v>
      </c>
      <c r="AP9536" t="s">
        <v>269</v>
      </c>
      <c r="AQ9536" s="27">
        <v>41453</v>
      </c>
      <c r="AR9536" t="s">
        <v>240</v>
      </c>
      <c r="AS9536">
        <v>10</v>
      </c>
      <c r="AT9536" t="s">
        <v>269</v>
      </c>
      <c r="AU9536" s="27">
        <v>41453</v>
      </c>
    </row>
    <row r="9537" spans="1:47" x14ac:dyDescent="0.2">
      <c r="A9537">
        <v>9536</v>
      </c>
      <c r="B9537" t="s">
        <v>30611</v>
      </c>
      <c r="C9537" t="s">
        <v>22721</v>
      </c>
      <c r="D9537" t="s">
        <v>2993</v>
      </c>
      <c r="E9537" s="27">
        <v>41680</v>
      </c>
      <c r="F9537" t="s">
        <v>294</v>
      </c>
      <c r="G9537" s="27">
        <v>28902</v>
      </c>
      <c r="H9537">
        <v>37</v>
      </c>
      <c r="I9537" t="s">
        <v>244</v>
      </c>
      <c r="J9537" t="s">
        <v>250</v>
      </c>
      <c r="K9537">
        <v>0</v>
      </c>
      <c r="L9537">
        <v>8</v>
      </c>
      <c r="M9537">
        <v>0</v>
      </c>
      <c r="N9537">
        <v>0</v>
      </c>
      <c r="O9537">
        <v>23</v>
      </c>
      <c r="P9537">
        <v>0</v>
      </c>
      <c r="Q9537" s="28">
        <v>41680.527777777781</v>
      </c>
      <c r="R9537" s="28">
        <v>41680.082638888889</v>
      </c>
      <c r="S9537" t="s">
        <v>30612</v>
      </c>
      <c r="T9537" s="27">
        <v>41678</v>
      </c>
      <c r="V9537">
        <v>2</v>
      </c>
      <c r="W9537" t="s">
        <v>36</v>
      </c>
      <c r="X9537" t="s">
        <v>279</v>
      </c>
      <c r="Y9537">
        <v>1</v>
      </c>
      <c r="AA9537" t="s">
        <v>30613</v>
      </c>
      <c r="AB9537" t="s">
        <v>36</v>
      </c>
      <c r="AD9537" s="27">
        <v>42048</v>
      </c>
      <c r="AE9537" t="s">
        <v>392</v>
      </c>
      <c r="AH9537">
        <v>0</v>
      </c>
      <c r="AN9537" t="s">
        <v>238</v>
      </c>
      <c r="AO9537">
        <v>4</v>
      </c>
      <c r="AP9537" t="s">
        <v>239</v>
      </c>
      <c r="AQ9537" s="27">
        <v>41680</v>
      </c>
      <c r="AR9537" t="s">
        <v>240</v>
      </c>
      <c r="AS9537">
        <v>8</v>
      </c>
      <c r="AT9537" t="s">
        <v>269</v>
      </c>
      <c r="AU9537" s="27">
        <v>41680</v>
      </c>
    </row>
    <row r="9538" spans="1:47" x14ac:dyDescent="0.2">
      <c r="A9538">
        <v>9537</v>
      </c>
      <c r="B9538" t="s">
        <v>30614</v>
      </c>
      <c r="C9538" t="s">
        <v>2454</v>
      </c>
      <c r="D9538" t="s">
        <v>13706</v>
      </c>
      <c r="E9538" s="27">
        <v>41422</v>
      </c>
      <c r="F9538" t="s">
        <v>233</v>
      </c>
      <c r="G9538" s="27">
        <v>30150</v>
      </c>
      <c r="H9538">
        <v>33</v>
      </c>
      <c r="I9538" t="s">
        <v>244</v>
      </c>
      <c r="J9538" t="s">
        <v>353</v>
      </c>
      <c r="K9538">
        <v>0</v>
      </c>
      <c r="L9538">
        <v>2</v>
      </c>
      <c r="M9538">
        <v>0</v>
      </c>
      <c r="N9538">
        <v>0</v>
      </c>
      <c r="O9538">
        <v>0</v>
      </c>
      <c r="P9538">
        <v>-1</v>
      </c>
      <c r="Q9538" s="28">
        <v>41421.384027777778</v>
      </c>
      <c r="R9538" s="28">
        <v>41422.04583333333</v>
      </c>
      <c r="S9538" t="s">
        <v>30615</v>
      </c>
      <c r="T9538" s="27">
        <v>41421</v>
      </c>
      <c r="V9538">
        <v>1</v>
      </c>
      <c r="W9538" t="s">
        <v>36</v>
      </c>
      <c r="X9538" t="s">
        <v>279</v>
      </c>
      <c r="Y9538">
        <v>0</v>
      </c>
      <c r="AB9538" t="s">
        <v>237</v>
      </c>
      <c r="AH9538">
        <v>0</v>
      </c>
      <c r="AN9538" t="s">
        <v>238</v>
      </c>
      <c r="AO9538">
        <v>1</v>
      </c>
      <c r="AP9538" t="s">
        <v>239</v>
      </c>
      <c r="AQ9538" s="27">
        <v>41422</v>
      </c>
      <c r="AR9538" t="s">
        <v>240</v>
      </c>
      <c r="AS9538">
        <v>2</v>
      </c>
      <c r="AT9538" t="s">
        <v>239</v>
      </c>
      <c r="AU9538" s="27">
        <v>41422</v>
      </c>
    </row>
    <row r="9539" spans="1:47" x14ac:dyDescent="0.2">
      <c r="A9539">
        <v>9538</v>
      </c>
      <c r="B9539" t="s">
        <v>30616</v>
      </c>
      <c r="C9539" t="s">
        <v>1246</v>
      </c>
      <c r="D9539" t="s">
        <v>3828</v>
      </c>
      <c r="E9539" s="27">
        <v>41341</v>
      </c>
      <c r="F9539" t="s">
        <v>233</v>
      </c>
      <c r="G9539" s="27">
        <v>34906</v>
      </c>
      <c r="H9539">
        <v>20</v>
      </c>
      <c r="I9539" t="s">
        <v>259</v>
      </c>
      <c r="J9539" t="s">
        <v>250</v>
      </c>
      <c r="K9539">
        <v>1</v>
      </c>
      <c r="L9539">
        <v>3</v>
      </c>
      <c r="M9539">
        <v>0</v>
      </c>
      <c r="N9539">
        <v>0</v>
      </c>
      <c r="O9539">
        <v>1</v>
      </c>
      <c r="P9539">
        <v>39</v>
      </c>
      <c r="Q9539" s="28">
        <v>41380.079861111109</v>
      </c>
      <c r="R9539" s="28">
        <v>41418.070833333331</v>
      </c>
      <c r="S9539" t="s">
        <v>30617</v>
      </c>
      <c r="U9539" s="27">
        <v>40906</v>
      </c>
      <c r="V9539">
        <v>435</v>
      </c>
      <c r="W9539" t="s">
        <v>32</v>
      </c>
      <c r="X9539" t="s">
        <v>274</v>
      </c>
      <c r="Y9539">
        <v>1</v>
      </c>
      <c r="AA9539" t="s">
        <v>30618</v>
      </c>
      <c r="AB9539" t="s">
        <v>36</v>
      </c>
      <c r="AC9539">
        <v>0</v>
      </c>
      <c r="AD9539" s="27">
        <v>41768</v>
      </c>
      <c r="AE9539" t="s">
        <v>474</v>
      </c>
      <c r="AF9539" s="27">
        <v>41768</v>
      </c>
      <c r="AG9539" s="27">
        <v>41810</v>
      </c>
      <c r="AH9539">
        <v>1</v>
      </c>
      <c r="AJ9539" t="s">
        <v>30619</v>
      </c>
      <c r="AK9539" t="s">
        <v>255</v>
      </c>
      <c r="AL9539" s="27">
        <v>42404</v>
      </c>
      <c r="AM9539" t="s">
        <v>236</v>
      </c>
      <c r="AN9539" t="s">
        <v>238</v>
      </c>
      <c r="AO9539">
        <v>6</v>
      </c>
      <c r="AP9539" t="s">
        <v>246</v>
      </c>
      <c r="AQ9539" s="27">
        <v>41341</v>
      </c>
      <c r="AR9539" t="s">
        <v>240</v>
      </c>
      <c r="AS9539">
        <v>3</v>
      </c>
      <c r="AT9539" t="s">
        <v>239</v>
      </c>
      <c r="AU9539" s="27">
        <v>41341</v>
      </c>
    </row>
    <row r="9540" spans="1:47" x14ac:dyDescent="0.2">
      <c r="A9540">
        <v>9539</v>
      </c>
      <c r="B9540" t="s">
        <v>30620</v>
      </c>
      <c r="C9540" t="s">
        <v>914</v>
      </c>
      <c r="D9540" t="s">
        <v>30621</v>
      </c>
      <c r="E9540" s="27">
        <v>41397</v>
      </c>
      <c r="F9540" t="s">
        <v>233</v>
      </c>
      <c r="G9540" s="27">
        <v>32051</v>
      </c>
      <c r="H9540">
        <v>28</v>
      </c>
      <c r="I9540" t="s">
        <v>244</v>
      </c>
      <c r="J9540" t="s">
        <v>245</v>
      </c>
      <c r="K9540">
        <v>0</v>
      </c>
      <c r="L9540">
        <v>10</v>
      </c>
      <c r="M9540">
        <v>0</v>
      </c>
      <c r="N9540">
        <v>0</v>
      </c>
      <c r="O9540">
        <v>1</v>
      </c>
      <c r="P9540">
        <v>-39</v>
      </c>
      <c r="Q9540" s="28">
        <v>41358.489583333336</v>
      </c>
      <c r="R9540" s="28">
        <v>41372.539583333331</v>
      </c>
      <c r="S9540" t="s">
        <v>30622</v>
      </c>
      <c r="U9540" s="27">
        <v>41358</v>
      </c>
      <c r="V9540">
        <v>39</v>
      </c>
      <c r="W9540" t="s">
        <v>32</v>
      </c>
      <c r="X9540" t="s">
        <v>274</v>
      </c>
      <c r="Y9540">
        <v>0</v>
      </c>
      <c r="AB9540" t="s">
        <v>237</v>
      </c>
      <c r="AH9540">
        <v>0</v>
      </c>
      <c r="AN9540" t="s">
        <v>238</v>
      </c>
      <c r="AO9540">
        <v>10</v>
      </c>
      <c r="AP9540" t="s">
        <v>269</v>
      </c>
      <c r="AQ9540" s="27">
        <v>41397</v>
      </c>
      <c r="AR9540" t="s">
        <v>240</v>
      </c>
      <c r="AS9540">
        <v>10</v>
      </c>
      <c r="AT9540" t="s">
        <v>269</v>
      </c>
      <c r="AU9540" s="27">
        <v>41397</v>
      </c>
    </row>
    <row r="9541" spans="1:47" x14ac:dyDescent="0.2">
      <c r="A9541">
        <v>9540</v>
      </c>
      <c r="B9541" t="s">
        <v>30623</v>
      </c>
      <c r="C9541" t="s">
        <v>1908</v>
      </c>
      <c r="D9541" t="s">
        <v>30624</v>
      </c>
      <c r="E9541" s="27">
        <v>41866</v>
      </c>
      <c r="F9541" t="s">
        <v>233</v>
      </c>
      <c r="G9541" s="27">
        <v>31668</v>
      </c>
      <c r="H9541">
        <v>29</v>
      </c>
      <c r="I9541" t="s">
        <v>244</v>
      </c>
      <c r="J9541" t="s">
        <v>250</v>
      </c>
      <c r="K9541">
        <v>0</v>
      </c>
      <c r="L9541">
        <v>2</v>
      </c>
      <c r="M9541">
        <v>0</v>
      </c>
      <c r="N9541">
        <v>0</v>
      </c>
      <c r="O9541">
        <v>3</v>
      </c>
      <c r="P9541">
        <v>0</v>
      </c>
      <c r="Q9541" s="28">
        <v>41866.536111111112</v>
      </c>
      <c r="R9541" s="28">
        <v>41866.102777777778</v>
      </c>
      <c r="S9541" t="s">
        <v>30625</v>
      </c>
      <c r="T9541" s="27">
        <v>41865</v>
      </c>
      <c r="V9541">
        <v>1</v>
      </c>
      <c r="W9541" t="s">
        <v>32</v>
      </c>
      <c r="X9541" t="s">
        <v>453</v>
      </c>
      <c r="Y9541">
        <v>1</v>
      </c>
      <c r="AA9541" t="s">
        <v>30626</v>
      </c>
      <c r="AB9541" t="s">
        <v>36</v>
      </c>
      <c r="AC9541">
        <v>77</v>
      </c>
      <c r="AD9541" s="27">
        <v>42347</v>
      </c>
      <c r="AE9541" t="s">
        <v>412</v>
      </c>
      <c r="AF9541" s="27">
        <v>42424</v>
      </c>
      <c r="AG9541" s="27">
        <v>42424</v>
      </c>
      <c r="AH9541">
        <v>0</v>
      </c>
      <c r="AN9541" t="s">
        <v>238</v>
      </c>
      <c r="AO9541">
        <v>2</v>
      </c>
      <c r="AP9541" t="s">
        <v>239</v>
      </c>
      <c r="AQ9541" s="27">
        <v>41866</v>
      </c>
      <c r="AR9541" t="s">
        <v>240</v>
      </c>
      <c r="AS9541">
        <v>2</v>
      </c>
      <c r="AT9541" t="s">
        <v>239</v>
      </c>
      <c r="AU9541" s="27">
        <v>41866</v>
      </c>
    </row>
    <row r="9542" spans="1:47" x14ac:dyDescent="0.2">
      <c r="A9542">
        <v>9541</v>
      </c>
      <c r="B9542" t="s">
        <v>30627</v>
      </c>
      <c r="C9542" t="s">
        <v>30628</v>
      </c>
      <c r="D9542" t="s">
        <v>3964</v>
      </c>
      <c r="E9542" s="27">
        <v>41801</v>
      </c>
      <c r="F9542" t="s">
        <v>233</v>
      </c>
      <c r="G9542" s="27">
        <v>33088</v>
      </c>
      <c r="H9542">
        <v>25</v>
      </c>
      <c r="I9542" t="s">
        <v>244</v>
      </c>
      <c r="J9542" t="s">
        <v>250</v>
      </c>
      <c r="K9542">
        <v>0</v>
      </c>
      <c r="L9542">
        <v>5</v>
      </c>
      <c r="M9542">
        <v>0</v>
      </c>
      <c r="N9542">
        <v>1</v>
      </c>
      <c r="O9542">
        <v>1</v>
      </c>
      <c r="P9542">
        <v>0</v>
      </c>
      <c r="Q9542" s="28">
        <v>41801.175694444442</v>
      </c>
      <c r="R9542" s="28">
        <v>41802.157638888886</v>
      </c>
      <c r="S9542" t="s">
        <v>30629</v>
      </c>
      <c r="T9542" s="27">
        <v>41801</v>
      </c>
      <c r="V9542">
        <v>0</v>
      </c>
      <c r="W9542" t="s">
        <v>32</v>
      </c>
      <c r="X9542" t="s">
        <v>318</v>
      </c>
      <c r="Y9542">
        <v>1</v>
      </c>
      <c r="AA9542" t="s">
        <v>30630</v>
      </c>
      <c r="AB9542" t="s">
        <v>36</v>
      </c>
      <c r="AC9542">
        <v>0</v>
      </c>
      <c r="AD9542" s="27">
        <v>41921</v>
      </c>
      <c r="AE9542" t="s">
        <v>474</v>
      </c>
      <c r="AF9542" s="27">
        <v>41921</v>
      </c>
      <c r="AG9542" s="27">
        <v>41921</v>
      </c>
      <c r="AH9542">
        <v>0</v>
      </c>
      <c r="AN9542" t="s">
        <v>238</v>
      </c>
      <c r="AO9542">
        <v>4</v>
      </c>
      <c r="AP9542" t="s">
        <v>239</v>
      </c>
      <c r="AQ9542" s="27">
        <v>41801</v>
      </c>
      <c r="AR9542" t="s">
        <v>240</v>
      </c>
      <c r="AS9542">
        <v>5</v>
      </c>
      <c r="AT9542" t="s">
        <v>246</v>
      </c>
      <c r="AU9542" s="27">
        <v>41801</v>
      </c>
    </row>
    <row r="9543" spans="1:47" x14ac:dyDescent="0.2">
      <c r="A9543">
        <v>9542</v>
      </c>
      <c r="B9543" t="s">
        <v>30631</v>
      </c>
      <c r="C9543" t="s">
        <v>30632</v>
      </c>
      <c r="D9543" t="s">
        <v>1841</v>
      </c>
      <c r="E9543" s="27">
        <v>41572</v>
      </c>
      <c r="F9543" t="s">
        <v>233</v>
      </c>
      <c r="G9543" s="27">
        <v>34832</v>
      </c>
      <c r="H9543">
        <v>20</v>
      </c>
      <c r="I9543" t="s">
        <v>259</v>
      </c>
      <c r="J9543" t="s">
        <v>250</v>
      </c>
      <c r="K9543">
        <v>0</v>
      </c>
      <c r="L9543">
        <v>8</v>
      </c>
      <c r="M9543">
        <v>0</v>
      </c>
      <c r="N9543">
        <v>0</v>
      </c>
      <c r="O9543">
        <v>2</v>
      </c>
      <c r="P9543">
        <v>-1</v>
      </c>
      <c r="Q9543" s="28">
        <v>41571.352083333331</v>
      </c>
      <c r="R9543" s="28">
        <v>41604.501388888886</v>
      </c>
      <c r="S9543" t="s">
        <v>30633</v>
      </c>
      <c r="U9543" s="27">
        <v>41571</v>
      </c>
      <c r="V9543">
        <v>1</v>
      </c>
      <c r="W9543" t="s">
        <v>32</v>
      </c>
      <c r="X9543" t="s">
        <v>274</v>
      </c>
      <c r="Y9543">
        <v>1</v>
      </c>
      <c r="AA9543" t="s">
        <v>30634</v>
      </c>
      <c r="AB9543" t="s">
        <v>36</v>
      </c>
      <c r="AC9543">
        <v>0</v>
      </c>
      <c r="AD9543" s="27">
        <v>41810</v>
      </c>
      <c r="AE9543" t="s">
        <v>1884</v>
      </c>
      <c r="AF9543" s="27">
        <v>41810</v>
      </c>
      <c r="AG9543" s="27">
        <v>41859</v>
      </c>
      <c r="AH9543">
        <v>0</v>
      </c>
      <c r="AN9543" t="s">
        <v>238</v>
      </c>
      <c r="AO9543">
        <v>7</v>
      </c>
      <c r="AP9543" t="s">
        <v>246</v>
      </c>
      <c r="AQ9543" s="27">
        <v>41572</v>
      </c>
      <c r="AR9543" t="s">
        <v>240</v>
      </c>
      <c r="AS9543">
        <v>8</v>
      </c>
      <c r="AT9543" t="s">
        <v>269</v>
      </c>
      <c r="AU9543" s="27">
        <v>41572</v>
      </c>
    </row>
    <row r="9544" spans="1:47" x14ac:dyDescent="0.2">
      <c r="A9544">
        <v>9543</v>
      </c>
      <c r="B9544" t="s">
        <v>7507</v>
      </c>
      <c r="C9544" t="s">
        <v>484</v>
      </c>
      <c r="D9544" t="s">
        <v>689</v>
      </c>
      <c r="E9544" s="27">
        <v>41925</v>
      </c>
      <c r="F9544" t="s">
        <v>233</v>
      </c>
      <c r="G9544" s="27">
        <v>24570</v>
      </c>
      <c r="H9544">
        <v>49</v>
      </c>
      <c r="I9544" t="s">
        <v>234</v>
      </c>
      <c r="J9544" t="s">
        <v>245</v>
      </c>
      <c r="K9544">
        <v>0</v>
      </c>
      <c r="L9544">
        <v>2</v>
      </c>
      <c r="M9544">
        <v>0</v>
      </c>
      <c r="N9544">
        <v>0</v>
      </c>
      <c r="O9544">
        <v>9</v>
      </c>
      <c r="S9544" t="s">
        <v>30635</v>
      </c>
      <c r="T9544" s="27">
        <v>40596</v>
      </c>
      <c r="V9544">
        <v>1329</v>
      </c>
      <c r="W9544" t="s">
        <v>32</v>
      </c>
      <c r="X9544" t="s">
        <v>2529</v>
      </c>
      <c r="Y9544">
        <v>0</v>
      </c>
      <c r="AB9544" t="s">
        <v>237</v>
      </c>
      <c r="AH9544">
        <v>0</v>
      </c>
      <c r="AN9544" t="s">
        <v>238</v>
      </c>
      <c r="AO9544">
        <v>1</v>
      </c>
      <c r="AP9544" t="s">
        <v>239</v>
      </c>
      <c r="AQ9544" s="27">
        <v>41925</v>
      </c>
      <c r="AR9544" t="s">
        <v>240</v>
      </c>
      <c r="AS9544">
        <v>2</v>
      </c>
      <c r="AT9544" t="s">
        <v>239</v>
      </c>
      <c r="AU9544" s="27">
        <v>41925</v>
      </c>
    </row>
    <row r="9545" spans="1:47" x14ac:dyDescent="0.2">
      <c r="A9545">
        <v>9544</v>
      </c>
      <c r="B9545" t="s">
        <v>30636</v>
      </c>
      <c r="C9545" t="s">
        <v>698</v>
      </c>
      <c r="D9545" t="s">
        <v>30637</v>
      </c>
      <c r="E9545" s="27">
        <v>41708</v>
      </c>
      <c r="F9545" t="s">
        <v>233</v>
      </c>
      <c r="G9545" s="27">
        <v>31504</v>
      </c>
      <c r="H9545">
        <v>30</v>
      </c>
      <c r="I9545" t="s">
        <v>244</v>
      </c>
      <c r="J9545" t="s">
        <v>245</v>
      </c>
      <c r="K9545">
        <v>0</v>
      </c>
      <c r="L9545">
        <v>9</v>
      </c>
      <c r="M9545">
        <v>0</v>
      </c>
      <c r="N9545">
        <v>0</v>
      </c>
      <c r="O9545">
        <v>3</v>
      </c>
      <c r="P9545">
        <v>-39</v>
      </c>
      <c r="Q9545" s="28">
        <v>41669.461805555555</v>
      </c>
      <c r="R9545" s="28">
        <v>41670.09375</v>
      </c>
      <c r="S9545" t="s">
        <v>30638</v>
      </c>
      <c r="T9545" s="27">
        <v>41669</v>
      </c>
      <c r="V9545">
        <v>39</v>
      </c>
      <c r="W9545" t="s">
        <v>36</v>
      </c>
      <c r="X9545" t="s">
        <v>279</v>
      </c>
      <c r="Y9545">
        <v>1</v>
      </c>
      <c r="AA9545" t="s">
        <v>30639</v>
      </c>
      <c r="AB9545" t="s">
        <v>36</v>
      </c>
      <c r="AD9545" s="27">
        <v>42255</v>
      </c>
      <c r="AE9545" t="s">
        <v>724</v>
      </c>
      <c r="AH9545">
        <v>0</v>
      </c>
      <c r="AN9545" t="s">
        <v>238</v>
      </c>
      <c r="AO9545">
        <v>5</v>
      </c>
      <c r="AP9545" t="s">
        <v>246</v>
      </c>
      <c r="AQ9545" s="27">
        <v>41708</v>
      </c>
      <c r="AR9545" t="s">
        <v>240</v>
      </c>
      <c r="AS9545">
        <v>9</v>
      </c>
      <c r="AT9545" t="s">
        <v>269</v>
      </c>
      <c r="AU9545" s="27">
        <v>41708</v>
      </c>
    </row>
    <row r="9546" spans="1:47" x14ac:dyDescent="0.2">
      <c r="A9546">
        <v>9545</v>
      </c>
      <c r="B9546" t="s">
        <v>30640</v>
      </c>
      <c r="C9546" t="s">
        <v>6427</v>
      </c>
      <c r="D9546" t="s">
        <v>30641</v>
      </c>
      <c r="E9546" s="27">
        <v>41280</v>
      </c>
      <c r="F9546" t="s">
        <v>233</v>
      </c>
      <c r="G9546" s="27">
        <v>22193</v>
      </c>
      <c r="H9546">
        <v>55</v>
      </c>
      <c r="I9546" t="s">
        <v>234</v>
      </c>
      <c r="J9546" t="s">
        <v>250</v>
      </c>
      <c r="K9546">
        <v>0</v>
      </c>
      <c r="L9546">
        <v>4</v>
      </c>
      <c r="M9546">
        <v>0</v>
      </c>
      <c r="N9546">
        <v>0</v>
      </c>
      <c r="O9546">
        <v>5</v>
      </c>
      <c r="P9546">
        <v>-1</v>
      </c>
      <c r="Q9546" s="28">
        <v>41279.238888888889</v>
      </c>
      <c r="R9546" s="28">
        <v>41580.175000000003</v>
      </c>
      <c r="S9546" t="s">
        <v>30642</v>
      </c>
      <c r="T9546" s="27">
        <v>41279</v>
      </c>
      <c r="V9546">
        <v>1</v>
      </c>
      <c r="W9546" t="s">
        <v>32</v>
      </c>
      <c r="X9546" t="s">
        <v>261</v>
      </c>
      <c r="Y9546">
        <v>0</v>
      </c>
      <c r="AB9546" t="s">
        <v>237</v>
      </c>
      <c r="AH9546">
        <v>0</v>
      </c>
      <c r="AN9546" t="s">
        <v>238</v>
      </c>
      <c r="AO9546">
        <v>3</v>
      </c>
      <c r="AP9546" t="s">
        <v>239</v>
      </c>
      <c r="AQ9546" s="27">
        <v>41280</v>
      </c>
      <c r="AR9546" t="s">
        <v>240</v>
      </c>
      <c r="AS9546">
        <v>4</v>
      </c>
      <c r="AT9546" t="s">
        <v>239</v>
      </c>
      <c r="AU9546" s="27">
        <v>41280</v>
      </c>
    </row>
    <row r="9547" spans="1:47" x14ac:dyDescent="0.2">
      <c r="A9547">
        <v>9546</v>
      </c>
      <c r="B9547" t="s">
        <v>30643</v>
      </c>
      <c r="C9547" t="s">
        <v>30644</v>
      </c>
      <c r="D9547" t="s">
        <v>8353</v>
      </c>
      <c r="E9547" s="27">
        <v>41773</v>
      </c>
      <c r="F9547" t="s">
        <v>233</v>
      </c>
      <c r="G9547" s="27">
        <v>34501</v>
      </c>
      <c r="H9547">
        <v>21</v>
      </c>
      <c r="I9547" t="s">
        <v>259</v>
      </c>
      <c r="J9547" t="s">
        <v>250</v>
      </c>
      <c r="K9547">
        <v>0</v>
      </c>
      <c r="L9547">
        <v>8</v>
      </c>
      <c r="M9547">
        <v>0</v>
      </c>
      <c r="N9547">
        <v>1</v>
      </c>
      <c r="O9547">
        <v>0</v>
      </c>
      <c r="P9547">
        <v>0</v>
      </c>
      <c r="Q9547" s="28">
        <v>41773.145138888889</v>
      </c>
      <c r="R9547" s="28">
        <v>41775.230555555558</v>
      </c>
      <c r="S9547" t="s">
        <v>30645</v>
      </c>
      <c r="T9547" s="27">
        <v>41773</v>
      </c>
      <c r="V9547">
        <v>0</v>
      </c>
      <c r="W9547" t="s">
        <v>32</v>
      </c>
      <c r="X9547" t="s">
        <v>261</v>
      </c>
      <c r="Y9547">
        <v>0</v>
      </c>
      <c r="AB9547" t="s">
        <v>237</v>
      </c>
      <c r="AH9547">
        <v>0</v>
      </c>
      <c r="AN9547" t="s">
        <v>238</v>
      </c>
      <c r="AO9547">
        <v>8</v>
      </c>
      <c r="AP9547" t="s">
        <v>269</v>
      </c>
      <c r="AQ9547" s="27">
        <v>41773</v>
      </c>
      <c r="AR9547" t="s">
        <v>240</v>
      </c>
      <c r="AS9547">
        <v>8</v>
      </c>
      <c r="AT9547" t="s">
        <v>269</v>
      </c>
      <c r="AU9547" s="27">
        <v>41773</v>
      </c>
    </row>
    <row r="9548" spans="1:47" x14ac:dyDescent="0.2">
      <c r="A9548">
        <v>9547</v>
      </c>
      <c r="B9548" t="s">
        <v>30646</v>
      </c>
      <c r="C9548" t="s">
        <v>23378</v>
      </c>
      <c r="D9548" t="s">
        <v>3312</v>
      </c>
      <c r="E9548" s="27">
        <v>41384</v>
      </c>
      <c r="F9548" t="s">
        <v>233</v>
      </c>
      <c r="G9548" s="27">
        <v>32834</v>
      </c>
      <c r="H9548">
        <v>26</v>
      </c>
      <c r="I9548" t="s">
        <v>244</v>
      </c>
      <c r="J9548" t="s">
        <v>245</v>
      </c>
      <c r="K9548">
        <v>0</v>
      </c>
      <c r="L9548">
        <v>4</v>
      </c>
      <c r="M9548">
        <v>0</v>
      </c>
      <c r="N9548">
        <v>0</v>
      </c>
      <c r="O9548">
        <v>0</v>
      </c>
      <c r="P9548">
        <v>-1</v>
      </c>
      <c r="Q9548" s="28">
        <v>41383.237500000003</v>
      </c>
      <c r="R9548" s="28">
        <v>41384.331944444442</v>
      </c>
      <c r="S9548" t="s">
        <v>30647</v>
      </c>
      <c r="T9548" s="27">
        <v>41382</v>
      </c>
      <c r="V9548">
        <v>2</v>
      </c>
      <c r="W9548" t="s">
        <v>36</v>
      </c>
      <c r="X9548" t="s">
        <v>780</v>
      </c>
      <c r="Y9548">
        <v>0</v>
      </c>
      <c r="AB9548" t="s">
        <v>237</v>
      </c>
      <c r="AH9548">
        <v>0</v>
      </c>
      <c r="AN9548" t="s">
        <v>238</v>
      </c>
      <c r="AO9548">
        <v>4</v>
      </c>
      <c r="AP9548" t="s">
        <v>239</v>
      </c>
      <c r="AQ9548" s="27">
        <v>41384</v>
      </c>
      <c r="AR9548" t="s">
        <v>240</v>
      </c>
      <c r="AS9548">
        <v>4</v>
      </c>
      <c r="AT9548" t="s">
        <v>239</v>
      </c>
      <c r="AU9548" s="27">
        <v>41384</v>
      </c>
    </row>
    <row r="9549" spans="1:47" x14ac:dyDescent="0.2">
      <c r="A9549">
        <v>9548</v>
      </c>
      <c r="B9549" t="s">
        <v>30648</v>
      </c>
      <c r="C9549" t="s">
        <v>5527</v>
      </c>
      <c r="D9549" t="s">
        <v>414</v>
      </c>
      <c r="E9549" s="27">
        <v>41317</v>
      </c>
      <c r="F9549" t="s">
        <v>294</v>
      </c>
      <c r="G9549" s="27">
        <v>23344</v>
      </c>
      <c r="H9549">
        <v>52</v>
      </c>
      <c r="I9549" t="s">
        <v>234</v>
      </c>
      <c r="J9549" t="s">
        <v>245</v>
      </c>
      <c r="K9549">
        <v>0</v>
      </c>
      <c r="L9549">
        <v>1</v>
      </c>
      <c r="M9549">
        <v>0</v>
      </c>
      <c r="N9549">
        <v>0</v>
      </c>
      <c r="O9549">
        <v>6</v>
      </c>
      <c r="P9549">
        <v>-13</v>
      </c>
      <c r="Q9549" s="28">
        <v>41304.535416666666</v>
      </c>
      <c r="R9549" s="28">
        <v>41311.414583333331</v>
      </c>
      <c r="S9549" t="s">
        <v>30649</v>
      </c>
      <c r="U9549" s="27">
        <v>41304</v>
      </c>
      <c r="V9549">
        <v>13</v>
      </c>
      <c r="W9549" t="s">
        <v>32</v>
      </c>
      <c r="X9549" t="s">
        <v>274</v>
      </c>
      <c r="Y9549">
        <v>0</v>
      </c>
      <c r="AB9549" t="s">
        <v>237</v>
      </c>
      <c r="AH9549">
        <v>0</v>
      </c>
      <c r="AN9549" t="s">
        <v>238</v>
      </c>
      <c r="AO9549">
        <v>1</v>
      </c>
      <c r="AP9549" t="s">
        <v>239</v>
      </c>
      <c r="AQ9549" s="27">
        <v>41317</v>
      </c>
      <c r="AR9549" t="s">
        <v>240</v>
      </c>
      <c r="AS9549">
        <v>1</v>
      </c>
      <c r="AT9549" t="s">
        <v>239</v>
      </c>
      <c r="AU9549" s="27">
        <v>41317</v>
      </c>
    </row>
    <row r="9550" spans="1:47" x14ac:dyDescent="0.2">
      <c r="A9550">
        <v>9549</v>
      </c>
      <c r="B9550" t="s">
        <v>30650</v>
      </c>
      <c r="C9550" t="s">
        <v>618</v>
      </c>
      <c r="D9550" t="s">
        <v>3433</v>
      </c>
      <c r="E9550" s="27">
        <v>41862</v>
      </c>
      <c r="F9550" t="s">
        <v>233</v>
      </c>
      <c r="G9550" s="27">
        <v>32307</v>
      </c>
      <c r="H9550">
        <v>27</v>
      </c>
      <c r="I9550" t="s">
        <v>244</v>
      </c>
      <c r="J9550" t="s">
        <v>250</v>
      </c>
      <c r="K9550">
        <v>0</v>
      </c>
      <c r="L9550">
        <v>9</v>
      </c>
      <c r="M9550">
        <v>1</v>
      </c>
      <c r="N9550">
        <v>2</v>
      </c>
      <c r="O9550">
        <v>12</v>
      </c>
      <c r="P9550">
        <v>-1</v>
      </c>
      <c r="Q9550" s="28">
        <v>41861.072222222225</v>
      </c>
      <c r="R9550" s="28">
        <v>41862.331250000003</v>
      </c>
      <c r="S9550" t="s">
        <v>30651</v>
      </c>
      <c r="T9550" s="27">
        <v>41861</v>
      </c>
      <c r="V9550">
        <v>1</v>
      </c>
      <c r="W9550" t="s">
        <v>36</v>
      </c>
      <c r="X9550" t="s">
        <v>279</v>
      </c>
      <c r="Y9550">
        <v>0</v>
      </c>
      <c r="AB9550" t="s">
        <v>237</v>
      </c>
      <c r="AH9550">
        <v>0</v>
      </c>
      <c r="AN9550" t="s">
        <v>238</v>
      </c>
      <c r="AO9550">
        <v>5</v>
      </c>
      <c r="AP9550" t="s">
        <v>246</v>
      </c>
      <c r="AQ9550" s="27">
        <v>41862</v>
      </c>
      <c r="AR9550" t="s">
        <v>240</v>
      </c>
      <c r="AS9550">
        <v>9</v>
      </c>
      <c r="AT9550" t="s">
        <v>269</v>
      </c>
      <c r="AU9550" s="27">
        <v>41862</v>
      </c>
    </row>
    <row r="9551" spans="1:47" x14ac:dyDescent="0.2">
      <c r="A9551">
        <v>9550</v>
      </c>
      <c r="B9551" t="s">
        <v>30652</v>
      </c>
      <c r="C9551" t="s">
        <v>618</v>
      </c>
      <c r="D9551" t="s">
        <v>2809</v>
      </c>
      <c r="E9551" s="27">
        <v>41516</v>
      </c>
      <c r="F9551" t="s">
        <v>233</v>
      </c>
      <c r="G9551" s="27">
        <v>23191</v>
      </c>
      <c r="H9551">
        <v>52</v>
      </c>
      <c r="I9551" t="s">
        <v>234</v>
      </c>
      <c r="J9551" t="s">
        <v>250</v>
      </c>
      <c r="K9551">
        <v>0</v>
      </c>
      <c r="L9551">
        <v>8</v>
      </c>
      <c r="M9551">
        <v>0</v>
      </c>
      <c r="N9551">
        <v>0</v>
      </c>
      <c r="O9551">
        <v>16</v>
      </c>
      <c r="P9551">
        <v>-1</v>
      </c>
      <c r="Q9551" s="28">
        <v>41515.49722222222</v>
      </c>
      <c r="R9551" s="28">
        <v>41516.334027777775</v>
      </c>
      <c r="S9551" t="s">
        <v>30653</v>
      </c>
      <c r="U9551" s="27">
        <v>41515</v>
      </c>
      <c r="V9551">
        <v>1</v>
      </c>
      <c r="W9551" t="s">
        <v>32</v>
      </c>
      <c r="X9551" t="s">
        <v>274</v>
      </c>
      <c r="Y9551">
        <v>1</v>
      </c>
      <c r="AA9551" t="s">
        <v>30654</v>
      </c>
      <c r="AB9551" t="s">
        <v>32</v>
      </c>
      <c r="AD9551" s="27">
        <v>42067</v>
      </c>
      <c r="AE9551" t="s">
        <v>5233</v>
      </c>
      <c r="AH9551">
        <v>1</v>
      </c>
      <c r="AJ9551" t="s">
        <v>30654</v>
      </c>
      <c r="AK9551" t="s">
        <v>5234</v>
      </c>
      <c r="AL9551" s="27">
        <v>42067</v>
      </c>
      <c r="AM9551" t="s">
        <v>5233</v>
      </c>
      <c r="AN9551" t="s">
        <v>238</v>
      </c>
      <c r="AO9551">
        <v>5</v>
      </c>
      <c r="AP9551" t="s">
        <v>246</v>
      </c>
      <c r="AQ9551" s="27">
        <v>41516</v>
      </c>
      <c r="AR9551" t="s">
        <v>240</v>
      </c>
      <c r="AS9551">
        <v>8</v>
      </c>
      <c r="AT9551" t="s">
        <v>269</v>
      </c>
      <c r="AU9551" s="27">
        <v>41516</v>
      </c>
    </row>
    <row r="9552" spans="1:47" x14ac:dyDescent="0.2">
      <c r="A9552">
        <v>9551</v>
      </c>
      <c r="B9552" t="s">
        <v>30655</v>
      </c>
      <c r="C9552" t="s">
        <v>3191</v>
      </c>
      <c r="D9552" t="s">
        <v>1442</v>
      </c>
      <c r="E9552" s="27">
        <v>41353</v>
      </c>
      <c r="F9552" t="s">
        <v>233</v>
      </c>
      <c r="G9552" s="27">
        <v>24845</v>
      </c>
      <c r="H9552">
        <v>48</v>
      </c>
      <c r="I9552" t="s">
        <v>234</v>
      </c>
      <c r="J9552" t="s">
        <v>245</v>
      </c>
      <c r="K9552">
        <v>0</v>
      </c>
      <c r="L9552">
        <v>1</v>
      </c>
      <c r="M9552">
        <v>0</v>
      </c>
      <c r="N9552">
        <v>0</v>
      </c>
      <c r="O9552">
        <v>0</v>
      </c>
      <c r="W9552" t="s">
        <v>237</v>
      </c>
      <c r="Y9552">
        <v>-1</v>
      </c>
      <c r="AB9552" t="s">
        <v>237</v>
      </c>
      <c r="AH9552">
        <v>0</v>
      </c>
      <c r="AN9552" t="s">
        <v>238</v>
      </c>
      <c r="AO9552">
        <v>1</v>
      </c>
      <c r="AP9552" t="s">
        <v>239</v>
      </c>
      <c r="AQ9552" s="27">
        <v>41353</v>
      </c>
      <c r="AR9552" t="s">
        <v>240</v>
      </c>
      <c r="AS9552">
        <v>1</v>
      </c>
      <c r="AT9552" t="s">
        <v>239</v>
      </c>
      <c r="AU9552" s="27">
        <v>41353</v>
      </c>
    </row>
    <row r="9553" spans="1:47" x14ac:dyDescent="0.2">
      <c r="A9553">
        <v>9552</v>
      </c>
      <c r="B9553" t="s">
        <v>30656</v>
      </c>
      <c r="C9553" t="s">
        <v>24279</v>
      </c>
      <c r="D9553" t="s">
        <v>6094</v>
      </c>
      <c r="E9553" s="27">
        <v>41288</v>
      </c>
      <c r="F9553" t="s">
        <v>233</v>
      </c>
      <c r="G9553" s="27">
        <v>32313</v>
      </c>
      <c r="H9553">
        <v>27</v>
      </c>
      <c r="I9553" t="s">
        <v>244</v>
      </c>
      <c r="J9553" t="s">
        <v>353</v>
      </c>
      <c r="K9553">
        <v>0</v>
      </c>
      <c r="L9553">
        <v>7</v>
      </c>
      <c r="M9553">
        <v>0</v>
      </c>
      <c r="N9553">
        <v>0</v>
      </c>
      <c r="O9553">
        <v>1</v>
      </c>
      <c r="P9553">
        <v>-1</v>
      </c>
      <c r="Q9553" s="28">
        <v>41287.4</v>
      </c>
      <c r="R9553" s="28">
        <v>41289.445138888892</v>
      </c>
      <c r="S9553" t="s">
        <v>30657</v>
      </c>
      <c r="T9553" s="27">
        <v>41287</v>
      </c>
      <c r="V9553">
        <v>1</v>
      </c>
      <c r="W9553" t="s">
        <v>32</v>
      </c>
      <c r="X9553" t="s">
        <v>359</v>
      </c>
      <c r="Y9553">
        <v>1</v>
      </c>
      <c r="AA9553" t="s">
        <v>30658</v>
      </c>
      <c r="AB9553" t="s">
        <v>32</v>
      </c>
      <c r="AD9553" s="27">
        <v>41493</v>
      </c>
      <c r="AE9553" t="s">
        <v>359</v>
      </c>
      <c r="AH9553">
        <v>0</v>
      </c>
      <c r="AN9553" t="s">
        <v>238</v>
      </c>
      <c r="AO9553">
        <v>4</v>
      </c>
      <c r="AP9553" t="s">
        <v>239</v>
      </c>
      <c r="AQ9553" s="27">
        <v>41288</v>
      </c>
      <c r="AR9553" t="s">
        <v>240</v>
      </c>
      <c r="AS9553">
        <v>7</v>
      </c>
      <c r="AT9553" t="s">
        <v>246</v>
      </c>
      <c r="AU9553" s="27">
        <v>41288</v>
      </c>
    </row>
    <row r="9554" spans="1:47" x14ac:dyDescent="0.2">
      <c r="A9554">
        <v>9553</v>
      </c>
      <c r="B9554" t="s">
        <v>30659</v>
      </c>
      <c r="C9554" t="s">
        <v>4855</v>
      </c>
      <c r="D9554" t="s">
        <v>30660</v>
      </c>
      <c r="E9554" s="27">
        <v>41524</v>
      </c>
      <c r="F9554" t="s">
        <v>233</v>
      </c>
      <c r="G9554" s="27">
        <v>20414</v>
      </c>
      <c r="H9554">
        <v>60</v>
      </c>
      <c r="I9554" t="s">
        <v>234</v>
      </c>
      <c r="J9554" t="s">
        <v>245</v>
      </c>
      <c r="K9554">
        <v>0</v>
      </c>
      <c r="L9554">
        <v>2</v>
      </c>
      <c r="M9554">
        <v>0</v>
      </c>
      <c r="N9554">
        <v>0</v>
      </c>
      <c r="O9554">
        <v>2</v>
      </c>
      <c r="P9554">
        <v>-1</v>
      </c>
      <c r="Q9554" s="28">
        <v>41523.424305555556</v>
      </c>
      <c r="R9554" s="28">
        <v>41534.269444444442</v>
      </c>
      <c r="S9554" t="s">
        <v>30661</v>
      </c>
      <c r="T9554" s="27">
        <v>41523</v>
      </c>
      <c r="V9554">
        <v>1</v>
      </c>
      <c r="W9554" t="s">
        <v>36</v>
      </c>
      <c r="X9554" t="s">
        <v>780</v>
      </c>
      <c r="Y9554">
        <v>0</v>
      </c>
      <c r="AB9554" t="s">
        <v>237</v>
      </c>
      <c r="AH9554">
        <v>0</v>
      </c>
      <c r="AN9554" t="s">
        <v>238</v>
      </c>
      <c r="AO9554">
        <v>1</v>
      </c>
      <c r="AP9554" t="s">
        <v>239</v>
      </c>
      <c r="AQ9554" s="27">
        <v>41524</v>
      </c>
      <c r="AR9554" t="s">
        <v>240</v>
      </c>
      <c r="AS9554">
        <v>2</v>
      </c>
      <c r="AT9554" t="s">
        <v>239</v>
      </c>
      <c r="AU9554" s="27">
        <v>41524</v>
      </c>
    </row>
    <row r="9555" spans="1:47" x14ac:dyDescent="0.2">
      <c r="A9555">
        <v>9554</v>
      </c>
      <c r="B9555" t="s">
        <v>30662</v>
      </c>
      <c r="C9555" t="s">
        <v>1300</v>
      </c>
      <c r="D9555" t="s">
        <v>30663</v>
      </c>
      <c r="E9555" s="27">
        <v>41512</v>
      </c>
      <c r="F9555" t="s">
        <v>233</v>
      </c>
      <c r="G9555" s="27">
        <v>26249</v>
      </c>
      <c r="H9555">
        <v>44</v>
      </c>
      <c r="I9555" t="s">
        <v>244</v>
      </c>
      <c r="J9555" t="s">
        <v>245</v>
      </c>
      <c r="K9555">
        <v>0</v>
      </c>
      <c r="L9555">
        <v>2</v>
      </c>
      <c r="M9555">
        <v>0</v>
      </c>
      <c r="N9555">
        <v>0</v>
      </c>
      <c r="O9555">
        <v>0</v>
      </c>
      <c r="P9555">
        <v>-1</v>
      </c>
      <c r="Q9555" s="28">
        <v>41511.263888888891</v>
      </c>
      <c r="R9555" s="28">
        <v>41513.369444444441</v>
      </c>
      <c r="S9555" t="s">
        <v>30664</v>
      </c>
      <c r="T9555" s="27">
        <v>41511</v>
      </c>
      <c r="V9555">
        <v>1</v>
      </c>
      <c r="W9555" t="s">
        <v>36</v>
      </c>
      <c r="X9555" t="s">
        <v>548</v>
      </c>
      <c r="Y9555">
        <v>0</v>
      </c>
      <c r="AB9555" t="s">
        <v>237</v>
      </c>
      <c r="AH9555">
        <v>0</v>
      </c>
      <c r="AN9555" t="s">
        <v>238</v>
      </c>
      <c r="AO9555">
        <v>1</v>
      </c>
      <c r="AP9555" t="s">
        <v>239</v>
      </c>
      <c r="AQ9555" s="27">
        <v>41512</v>
      </c>
      <c r="AR9555" t="s">
        <v>240</v>
      </c>
      <c r="AS9555">
        <v>2</v>
      </c>
      <c r="AT9555" t="s">
        <v>239</v>
      </c>
      <c r="AU9555" s="27">
        <v>41512</v>
      </c>
    </row>
    <row r="9556" spans="1:47" x14ac:dyDescent="0.2">
      <c r="A9556">
        <v>9555</v>
      </c>
      <c r="B9556" t="s">
        <v>30665</v>
      </c>
      <c r="C9556" t="s">
        <v>3191</v>
      </c>
      <c r="D9556" t="s">
        <v>16522</v>
      </c>
      <c r="E9556" s="27">
        <v>41994</v>
      </c>
      <c r="F9556" t="s">
        <v>233</v>
      </c>
      <c r="G9556" s="27">
        <v>31681</v>
      </c>
      <c r="H9556">
        <v>29</v>
      </c>
      <c r="I9556" t="s">
        <v>244</v>
      </c>
      <c r="J9556" t="s">
        <v>245</v>
      </c>
      <c r="K9556">
        <v>0</v>
      </c>
      <c r="L9556">
        <v>3</v>
      </c>
      <c r="M9556">
        <v>0</v>
      </c>
      <c r="N9556">
        <v>0</v>
      </c>
      <c r="O9556">
        <v>0</v>
      </c>
      <c r="W9556" t="s">
        <v>237</v>
      </c>
      <c r="Y9556">
        <v>-1</v>
      </c>
      <c r="AB9556" t="s">
        <v>237</v>
      </c>
      <c r="AH9556">
        <v>0</v>
      </c>
      <c r="AN9556" t="s">
        <v>238</v>
      </c>
      <c r="AO9556">
        <v>6</v>
      </c>
      <c r="AP9556" t="s">
        <v>246</v>
      </c>
      <c r="AQ9556" s="27">
        <v>41994</v>
      </c>
      <c r="AR9556" t="s">
        <v>240</v>
      </c>
      <c r="AS9556">
        <v>3</v>
      </c>
      <c r="AT9556" t="s">
        <v>239</v>
      </c>
      <c r="AU9556" s="27">
        <v>41994</v>
      </c>
    </row>
    <row r="9557" spans="1:47" x14ac:dyDescent="0.2">
      <c r="A9557">
        <v>9556</v>
      </c>
      <c r="B9557" t="s">
        <v>30666</v>
      </c>
      <c r="C9557" t="s">
        <v>30667</v>
      </c>
      <c r="D9557" t="s">
        <v>30668</v>
      </c>
      <c r="E9557" s="27">
        <v>41501</v>
      </c>
      <c r="F9557" t="s">
        <v>233</v>
      </c>
      <c r="G9557" s="27">
        <v>31223</v>
      </c>
      <c r="H9557">
        <v>30</v>
      </c>
      <c r="I9557" t="s">
        <v>244</v>
      </c>
      <c r="J9557" t="s">
        <v>353</v>
      </c>
      <c r="K9557">
        <v>0</v>
      </c>
      <c r="L9557">
        <v>2</v>
      </c>
      <c r="M9557">
        <v>0</v>
      </c>
      <c r="N9557">
        <v>0</v>
      </c>
      <c r="O9557">
        <v>1</v>
      </c>
      <c r="P9557">
        <v>-18</v>
      </c>
      <c r="Q9557" s="28">
        <v>41483.461805555555</v>
      </c>
      <c r="R9557" s="28">
        <v>41500.475694444445</v>
      </c>
      <c r="S9557" t="s">
        <v>30669</v>
      </c>
      <c r="T9557" s="27">
        <v>41483</v>
      </c>
      <c r="V9557">
        <v>18</v>
      </c>
      <c r="W9557" t="s">
        <v>32</v>
      </c>
      <c r="X9557" t="s">
        <v>974</v>
      </c>
      <c r="Y9557">
        <v>0</v>
      </c>
      <c r="AB9557" t="s">
        <v>237</v>
      </c>
      <c r="AH9557">
        <v>0</v>
      </c>
      <c r="AN9557" t="s">
        <v>238</v>
      </c>
      <c r="AO9557">
        <v>2</v>
      </c>
      <c r="AP9557" t="s">
        <v>239</v>
      </c>
      <c r="AQ9557" s="27">
        <v>41501</v>
      </c>
      <c r="AR9557" t="s">
        <v>240</v>
      </c>
      <c r="AS9557">
        <v>2</v>
      </c>
      <c r="AT9557" t="s">
        <v>239</v>
      </c>
      <c r="AU9557" s="27">
        <v>41501</v>
      </c>
    </row>
    <row r="9558" spans="1:47" x14ac:dyDescent="0.2">
      <c r="A9558">
        <v>9557</v>
      </c>
      <c r="B9558" t="s">
        <v>30670</v>
      </c>
      <c r="C9558" t="s">
        <v>30671</v>
      </c>
      <c r="D9558" t="s">
        <v>675</v>
      </c>
      <c r="E9558" s="27">
        <v>41717</v>
      </c>
      <c r="F9558" t="s">
        <v>294</v>
      </c>
      <c r="G9558" s="27">
        <v>33082</v>
      </c>
      <c r="H9558">
        <v>25</v>
      </c>
      <c r="I9558" t="s">
        <v>244</v>
      </c>
      <c r="J9558" t="s">
        <v>250</v>
      </c>
      <c r="K9558">
        <v>0</v>
      </c>
      <c r="L9558">
        <v>4</v>
      </c>
      <c r="M9558">
        <v>0</v>
      </c>
      <c r="N9558">
        <v>0</v>
      </c>
      <c r="O9558">
        <v>2</v>
      </c>
      <c r="P9558">
        <v>-1</v>
      </c>
      <c r="Q9558" s="28">
        <v>41716.293055555558</v>
      </c>
      <c r="R9558" s="28">
        <v>41717.055555555555</v>
      </c>
      <c r="S9558" t="s">
        <v>30672</v>
      </c>
      <c r="T9558" s="27">
        <v>41716</v>
      </c>
      <c r="V9558">
        <v>1</v>
      </c>
      <c r="W9558" t="s">
        <v>36</v>
      </c>
      <c r="X9558" t="s">
        <v>279</v>
      </c>
      <c r="Y9558">
        <v>0</v>
      </c>
      <c r="AB9558" t="s">
        <v>237</v>
      </c>
      <c r="AH9558">
        <v>0</v>
      </c>
      <c r="AN9558" t="s">
        <v>238</v>
      </c>
      <c r="AO9558">
        <v>4</v>
      </c>
      <c r="AP9558" t="s">
        <v>239</v>
      </c>
      <c r="AQ9558" s="27">
        <v>41717</v>
      </c>
      <c r="AR9558" t="s">
        <v>240</v>
      </c>
      <c r="AS9558">
        <v>4</v>
      </c>
      <c r="AT9558" t="s">
        <v>239</v>
      </c>
      <c r="AU9558" s="27">
        <v>41717</v>
      </c>
    </row>
    <row r="9559" spans="1:47" x14ac:dyDescent="0.2">
      <c r="A9559">
        <v>9558</v>
      </c>
      <c r="B9559" t="s">
        <v>30673</v>
      </c>
      <c r="C9559" t="s">
        <v>30674</v>
      </c>
      <c r="D9559" t="s">
        <v>16058</v>
      </c>
      <c r="E9559" s="27">
        <v>41950</v>
      </c>
      <c r="F9559" t="s">
        <v>294</v>
      </c>
      <c r="G9559" s="27">
        <v>31698</v>
      </c>
      <c r="H9559">
        <v>29</v>
      </c>
      <c r="I9559" t="s">
        <v>244</v>
      </c>
      <c r="J9559" t="s">
        <v>245</v>
      </c>
      <c r="K9559">
        <v>0</v>
      </c>
      <c r="L9559">
        <v>10</v>
      </c>
      <c r="M9559">
        <v>0</v>
      </c>
      <c r="N9559">
        <v>0</v>
      </c>
      <c r="O9559">
        <v>5</v>
      </c>
      <c r="P9559">
        <v>-1</v>
      </c>
      <c r="Q9559" s="28">
        <v>41949.213888888888</v>
      </c>
      <c r="R9559" s="28">
        <v>41981.394444444442</v>
      </c>
      <c r="S9559" t="s">
        <v>30675</v>
      </c>
      <c r="T9559" s="27">
        <v>41949</v>
      </c>
      <c r="V9559">
        <v>1</v>
      </c>
      <c r="W9559" t="s">
        <v>32</v>
      </c>
      <c r="X9559" t="s">
        <v>261</v>
      </c>
      <c r="Y9559">
        <v>0</v>
      </c>
      <c r="AB9559" t="s">
        <v>237</v>
      </c>
      <c r="AH9559">
        <v>0</v>
      </c>
      <c r="AN9559" t="s">
        <v>238</v>
      </c>
      <c r="AO9559">
        <v>6</v>
      </c>
      <c r="AP9559" t="s">
        <v>246</v>
      </c>
      <c r="AQ9559" s="27">
        <v>41950</v>
      </c>
      <c r="AR9559" t="s">
        <v>240</v>
      </c>
      <c r="AS9559">
        <v>10</v>
      </c>
      <c r="AT9559" t="s">
        <v>269</v>
      </c>
      <c r="AU9559" s="27">
        <v>41950</v>
      </c>
    </row>
    <row r="9560" spans="1:47" x14ac:dyDescent="0.2">
      <c r="A9560">
        <v>9559</v>
      </c>
      <c r="B9560" t="s">
        <v>30676</v>
      </c>
      <c r="C9560" t="s">
        <v>1317</v>
      </c>
      <c r="D9560" t="s">
        <v>30677</v>
      </c>
      <c r="E9560" s="27">
        <v>41722</v>
      </c>
      <c r="F9560" t="s">
        <v>233</v>
      </c>
      <c r="G9560" s="27">
        <v>26659</v>
      </c>
      <c r="H9560">
        <v>43</v>
      </c>
      <c r="I9560" t="s">
        <v>244</v>
      </c>
      <c r="J9560" t="s">
        <v>353</v>
      </c>
      <c r="K9560">
        <v>0</v>
      </c>
      <c r="L9560">
        <v>1</v>
      </c>
      <c r="M9560">
        <v>0</v>
      </c>
      <c r="N9560">
        <v>0</v>
      </c>
      <c r="O9560">
        <v>4</v>
      </c>
      <c r="P9560">
        <v>-1</v>
      </c>
      <c r="Q9560" s="28">
        <v>41721.283333333333</v>
      </c>
      <c r="R9560" s="28">
        <v>41747.377083333333</v>
      </c>
      <c r="S9560" t="s">
        <v>30678</v>
      </c>
      <c r="T9560" s="27">
        <v>41721</v>
      </c>
      <c r="V9560">
        <v>1</v>
      </c>
      <c r="W9560" t="s">
        <v>32</v>
      </c>
      <c r="X9560" t="s">
        <v>348</v>
      </c>
      <c r="Y9560">
        <v>0</v>
      </c>
      <c r="AB9560" t="s">
        <v>237</v>
      </c>
      <c r="AH9560">
        <v>0</v>
      </c>
      <c r="AN9560" t="s">
        <v>238</v>
      </c>
      <c r="AO9560">
        <v>1</v>
      </c>
      <c r="AP9560" t="s">
        <v>239</v>
      </c>
      <c r="AQ9560" s="27">
        <v>41722</v>
      </c>
      <c r="AR9560" t="s">
        <v>240</v>
      </c>
      <c r="AS9560">
        <v>1</v>
      </c>
      <c r="AT9560" t="s">
        <v>239</v>
      </c>
      <c r="AU9560" s="27">
        <v>41722</v>
      </c>
    </row>
    <row r="9561" spans="1:47" x14ac:dyDescent="0.2">
      <c r="A9561">
        <v>9560</v>
      </c>
      <c r="B9561" t="s">
        <v>30679</v>
      </c>
      <c r="C9561" t="s">
        <v>10843</v>
      </c>
      <c r="D9561" t="s">
        <v>30680</v>
      </c>
      <c r="E9561" s="27">
        <v>41877</v>
      </c>
      <c r="F9561" t="s">
        <v>294</v>
      </c>
      <c r="G9561" s="27">
        <v>34838</v>
      </c>
      <c r="H9561">
        <v>20</v>
      </c>
      <c r="I9561" t="s">
        <v>259</v>
      </c>
      <c r="J9561" t="s">
        <v>245</v>
      </c>
      <c r="K9561">
        <v>0</v>
      </c>
      <c r="L9561">
        <v>8</v>
      </c>
      <c r="M9561">
        <v>0</v>
      </c>
      <c r="N9561">
        <v>0</v>
      </c>
      <c r="O9561">
        <v>4</v>
      </c>
      <c r="P9561">
        <v>-1</v>
      </c>
      <c r="Q9561" s="28">
        <v>41876.177777777775</v>
      </c>
      <c r="R9561" s="28">
        <v>41879.046527777777</v>
      </c>
      <c r="S9561" t="s">
        <v>30681</v>
      </c>
      <c r="U9561" s="27">
        <v>41876</v>
      </c>
      <c r="V9561">
        <v>1</v>
      </c>
      <c r="W9561" t="s">
        <v>32</v>
      </c>
      <c r="X9561" t="s">
        <v>274</v>
      </c>
      <c r="Y9561">
        <v>1</v>
      </c>
      <c r="AA9561" t="s">
        <v>30682</v>
      </c>
      <c r="AB9561" t="s">
        <v>32</v>
      </c>
      <c r="AD9561" s="27">
        <v>42093</v>
      </c>
      <c r="AE9561" t="s">
        <v>359</v>
      </c>
      <c r="AH9561">
        <v>0</v>
      </c>
      <c r="AN9561" t="s">
        <v>238</v>
      </c>
      <c r="AO9561">
        <v>6</v>
      </c>
      <c r="AP9561" t="s">
        <v>246</v>
      </c>
      <c r="AQ9561" s="27">
        <v>41877</v>
      </c>
      <c r="AR9561" t="s">
        <v>240</v>
      </c>
      <c r="AS9561">
        <v>8</v>
      </c>
      <c r="AT9561" t="s">
        <v>269</v>
      </c>
      <c r="AU9561" s="27">
        <v>41877</v>
      </c>
    </row>
    <row r="9562" spans="1:47" x14ac:dyDescent="0.2">
      <c r="A9562">
        <v>9561</v>
      </c>
      <c r="B9562" t="s">
        <v>30683</v>
      </c>
      <c r="C9562" t="s">
        <v>1044</v>
      </c>
      <c r="D9562" t="s">
        <v>30684</v>
      </c>
      <c r="E9562" s="27">
        <v>41304</v>
      </c>
      <c r="F9562" t="s">
        <v>233</v>
      </c>
      <c r="G9562" s="27">
        <v>31972</v>
      </c>
      <c r="H9562">
        <v>28</v>
      </c>
      <c r="I9562" t="s">
        <v>244</v>
      </c>
      <c r="J9562" t="s">
        <v>245</v>
      </c>
      <c r="K9562">
        <v>0</v>
      </c>
      <c r="L9562">
        <v>7</v>
      </c>
      <c r="M9562">
        <v>0</v>
      </c>
      <c r="N9562">
        <v>0</v>
      </c>
      <c r="O9562">
        <v>3</v>
      </c>
      <c r="P9562">
        <v>-1</v>
      </c>
      <c r="Q9562" s="28">
        <v>41303.313194444447</v>
      </c>
      <c r="R9562" s="28">
        <v>41340.347916666666</v>
      </c>
      <c r="S9562" t="s">
        <v>30685</v>
      </c>
      <c r="T9562" s="27">
        <v>41303</v>
      </c>
      <c r="V9562">
        <v>1</v>
      </c>
      <c r="W9562" t="s">
        <v>32</v>
      </c>
      <c r="X9562" t="s">
        <v>608</v>
      </c>
      <c r="Y9562">
        <v>1</v>
      </c>
      <c r="AA9562" t="s">
        <v>30686</v>
      </c>
      <c r="AB9562" t="s">
        <v>32</v>
      </c>
      <c r="AC9562">
        <v>0</v>
      </c>
      <c r="AD9562" s="27">
        <v>41389</v>
      </c>
      <c r="AE9562" t="s">
        <v>261</v>
      </c>
      <c r="AF9562" s="27">
        <v>41389</v>
      </c>
      <c r="AG9562" s="27">
        <v>41430</v>
      </c>
      <c r="AH9562">
        <v>0</v>
      </c>
      <c r="AN9562" t="s">
        <v>238</v>
      </c>
      <c r="AO9562">
        <v>7</v>
      </c>
      <c r="AP9562" t="s">
        <v>246</v>
      </c>
      <c r="AQ9562" s="27">
        <v>41304</v>
      </c>
      <c r="AR9562" t="s">
        <v>240</v>
      </c>
      <c r="AS9562">
        <v>7</v>
      </c>
      <c r="AT9562" t="s">
        <v>246</v>
      </c>
      <c r="AU9562" s="27">
        <v>41304</v>
      </c>
    </row>
    <row r="9563" spans="1:47" x14ac:dyDescent="0.2">
      <c r="A9563">
        <v>9562</v>
      </c>
      <c r="B9563" t="s">
        <v>30687</v>
      </c>
      <c r="C9563" t="s">
        <v>30688</v>
      </c>
      <c r="D9563" t="s">
        <v>30689</v>
      </c>
      <c r="E9563" s="27">
        <v>41340</v>
      </c>
      <c r="F9563" t="s">
        <v>233</v>
      </c>
      <c r="G9563" s="27">
        <v>28097</v>
      </c>
      <c r="H9563">
        <v>39</v>
      </c>
      <c r="I9563" t="s">
        <v>244</v>
      </c>
      <c r="J9563" t="s">
        <v>250</v>
      </c>
      <c r="K9563">
        <v>0</v>
      </c>
      <c r="L9563">
        <v>4</v>
      </c>
      <c r="M9563">
        <v>0</v>
      </c>
      <c r="N9563">
        <v>0</v>
      </c>
      <c r="O9563">
        <v>3</v>
      </c>
      <c r="P9563">
        <v>-39</v>
      </c>
      <c r="Q9563" s="28">
        <v>41301.149305555555</v>
      </c>
      <c r="R9563" s="28">
        <v>41339.434027777781</v>
      </c>
      <c r="S9563" t="s">
        <v>30690</v>
      </c>
      <c r="T9563" s="27">
        <v>41300</v>
      </c>
      <c r="V9563">
        <v>40</v>
      </c>
      <c r="W9563" t="s">
        <v>36</v>
      </c>
      <c r="X9563" t="s">
        <v>279</v>
      </c>
      <c r="Y9563">
        <v>1</v>
      </c>
      <c r="AA9563" t="s">
        <v>30691</v>
      </c>
      <c r="AB9563" t="s">
        <v>36</v>
      </c>
      <c r="AC9563">
        <v>0</v>
      </c>
      <c r="AD9563" s="27">
        <v>42142</v>
      </c>
      <c r="AE9563" t="s">
        <v>548</v>
      </c>
      <c r="AF9563" s="27">
        <v>42142</v>
      </c>
      <c r="AG9563" s="27">
        <v>42212</v>
      </c>
      <c r="AH9563">
        <v>0</v>
      </c>
      <c r="AN9563" t="s">
        <v>238</v>
      </c>
      <c r="AO9563">
        <v>2</v>
      </c>
      <c r="AP9563" t="s">
        <v>239</v>
      </c>
      <c r="AQ9563" s="27">
        <v>41340</v>
      </c>
      <c r="AR9563" t="s">
        <v>240</v>
      </c>
      <c r="AS9563">
        <v>4</v>
      </c>
      <c r="AT9563" t="s">
        <v>239</v>
      </c>
      <c r="AU9563" s="27">
        <v>41340</v>
      </c>
    </row>
    <row r="9564" spans="1:47" x14ac:dyDescent="0.2">
      <c r="A9564">
        <v>9563</v>
      </c>
      <c r="B9564" t="s">
        <v>30692</v>
      </c>
      <c r="C9564" t="s">
        <v>242</v>
      </c>
      <c r="D9564" t="s">
        <v>30693</v>
      </c>
      <c r="E9564" s="27">
        <v>41501</v>
      </c>
      <c r="F9564" t="s">
        <v>233</v>
      </c>
      <c r="G9564" s="27">
        <v>34169</v>
      </c>
      <c r="H9564">
        <v>22</v>
      </c>
      <c r="I9564" t="s">
        <v>259</v>
      </c>
      <c r="J9564" t="s">
        <v>245</v>
      </c>
      <c r="K9564">
        <v>0</v>
      </c>
      <c r="L9564">
        <v>6</v>
      </c>
      <c r="M9564">
        <v>0</v>
      </c>
      <c r="N9564">
        <v>0</v>
      </c>
      <c r="O9564">
        <v>1</v>
      </c>
      <c r="P9564">
        <v>-12</v>
      </c>
      <c r="Q9564" s="28">
        <v>41489.518055555556</v>
      </c>
      <c r="R9564" s="28">
        <v>41501.448611111111</v>
      </c>
      <c r="S9564" t="s">
        <v>30694</v>
      </c>
      <c r="T9564" s="27">
        <v>41488</v>
      </c>
      <c r="V9564">
        <v>13</v>
      </c>
      <c r="W9564" t="s">
        <v>32</v>
      </c>
      <c r="X9564" t="s">
        <v>12560</v>
      </c>
      <c r="Y9564">
        <v>0</v>
      </c>
      <c r="AB9564" t="s">
        <v>237</v>
      </c>
      <c r="AH9564">
        <v>0</v>
      </c>
      <c r="AN9564" t="s">
        <v>238</v>
      </c>
      <c r="AO9564">
        <v>4</v>
      </c>
      <c r="AP9564" t="s">
        <v>239</v>
      </c>
      <c r="AQ9564" s="27">
        <v>41501</v>
      </c>
      <c r="AR9564" t="s">
        <v>240</v>
      </c>
      <c r="AS9564">
        <v>6</v>
      </c>
      <c r="AT9564" t="s">
        <v>246</v>
      </c>
      <c r="AU9564" s="27">
        <v>41501</v>
      </c>
    </row>
    <row r="9565" spans="1:47" x14ac:dyDescent="0.2">
      <c r="A9565">
        <v>9564</v>
      </c>
      <c r="B9565" t="s">
        <v>30695</v>
      </c>
      <c r="C9565" t="s">
        <v>3148</v>
      </c>
      <c r="D9565" t="s">
        <v>586</v>
      </c>
      <c r="E9565" s="27">
        <v>41954</v>
      </c>
      <c r="F9565" t="s">
        <v>233</v>
      </c>
      <c r="G9565" s="27">
        <v>35098</v>
      </c>
      <c r="H9565">
        <v>20</v>
      </c>
      <c r="I9565" t="s">
        <v>259</v>
      </c>
      <c r="J9565" t="s">
        <v>250</v>
      </c>
      <c r="K9565">
        <v>0</v>
      </c>
      <c r="L9565">
        <v>5</v>
      </c>
      <c r="M9565">
        <v>0</v>
      </c>
      <c r="N9565">
        <v>0</v>
      </c>
      <c r="O9565">
        <v>1</v>
      </c>
      <c r="P9565">
        <v>-1</v>
      </c>
      <c r="Q9565" s="28">
        <v>41953.261805555558</v>
      </c>
      <c r="R9565" s="28">
        <v>42255.424305555556</v>
      </c>
      <c r="S9565" t="s">
        <v>30696</v>
      </c>
      <c r="T9565" s="27">
        <v>41953</v>
      </c>
      <c r="V9565">
        <v>1</v>
      </c>
      <c r="W9565" t="s">
        <v>32</v>
      </c>
      <c r="X9565" t="s">
        <v>359</v>
      </c>
      <c r="Y9565">
        <v>0</v>
      </c>
      <c r="AB9565" t="s">
        <v>237</v>
      </c>
      <c r="AH9565">
        <v>0</v>
      </c>
      <c r="AN9565" t="s">
        <v>238</v>
      </c>
      <c r="AO9565">
        <v>6</v>
      </c>
      <c r="AP9565" t="s">
        <v>246</v>
      </c>
      <c r="AQ9565" s="27">
        <v>41954</v>
      </c>
      <c r="AR9565" t="s">
        <v>240</v>
      </c>
      <c r="AS9565">
        <v>5</v>
      </c>
      <c r="AT9565" t="s">
        <v>246</v>
      </c>
      <c r="AU9565" s="27">
        <v>41954</v>
      </c>
    </row>
    <row r="9566" spans="1:47" x14ac:dyDescent="0.2">
      <c r="A9566">
        <v>9565</v>
      </c>
      <c r="B9566" t="s">
        <v>30697</v>
      </c>
      <c r="C9566" t="s">
        <v>963</v>
      </c>
      <c r="D9566" t="s">
        <v>1300</v>
      </c>
      <c r="E9566" s="27">
        <v>41766</v>
      </c>
      <c r="F9566" t="s">
        <v>233</v>
      </c>
      <c r="G9566" s="27">
        <v>30937</v>
      </c>
      <c r="H9566">
        <v>31</v>
      </c>
      <c r="I9566" t="s">
        <v>244</v>
      </c>
      <c r="J9566" t="s">
        <v>250</v>
      </c>
      <c r="K9566">
        <v>0</v>
      </c>
      <c r="L9566">
        <v>2</v>
      </c>
      <c r="M9566">
        <v>0</v>
      </c>
      <c r="N9566">
        <v>0</v>
      </c>
      <c r="O9566">
        <v>9</v>
      </c>
      <c r="P9566">
        <v>-1</v>
      </c>
      <c r="Q9566" s="28">
        <v>41765.34652777778</v>
      </c>
      <c r="R9566" s="28">
        <v>41766.063194444447</v>
      </c>
      <c r="S9566" t="s">
        <v>30698</v>
      </c>
      <c r="T9566" s="27">
        <v>41765</v>
      </c>
      <c r="V9566">
        <v>1</v>
      </c>
      <c r="W9566" t="s">
        <v>32</v>
      </c>
      <c r="X9566" t="s">
        <v>236</v>
      </c>
      <c r="Y9566">
        <v>0</v>
      </c>
      <c r="AB9566" t="s">
        <v>237</v>
      </c>
      <c r="AH9566">
        <v>0</v>
      </c>
      <c r="AN9566" t="s">
        <v>238</v>
      </c>
      <c r="AO9566">
        <v>3</v>
      </c>
      <c r="AP9566" t="s">
        <v>239</v>
      </c>
      <c r="AQ9566" s="27">
        <v>41766</v>
      </c>
      <c r="AR9566" t="s">
        <v>240</v>
      </c>
      <c r="AS9566">
        <v>2</v>
      </c>
      <c r="AT9566" t="s">
        <v>239</v>
      </c>
      <c r="AU9566" s="27">
        <v>41766</v>
      </c>
    </row>
    <row r="9567" spans="1:47" x14ac:dyDescent="0.2">
      <c r="A9567">
        <v>9566</v>
      </c>
      <c r="B9567" t="s">
        <v>30699</v>
      </c>
      <c r="C9567" t="s">
        <v>242</v>
      </c>
      <c r="D9567" t="s">
        <v>16513</v>
      </c>
      <c r="E9567" s="27">
        <v>41334</v>
      </c>
      <c r="F9567" t="s">
        <v>233</v>
      </c>
      <c r="G9567" s="27">
        <v>33433</v>
      </c>
      <c r="H9567">
        <v>24</v>
      </c>
      <c r="I9567" t="s">
        <v>259</v>
      </c>
      <c r="J9567" t="s">
        <v>245</v>
      </c>
      <c r="K9567">
        <v>0</v>
      </c>
      <c r="L9567">
        <v>8</v>
      </c>
      <c r="M9567">
        <v>0</v>
      </c>
      <c r="N9567">
        <v>0</v>
      </c>
      <c r="O9567">
        <v>1</v>
      </c>
      <c r="P9567">
        <v>-1</v>
      </c>
      <c r="Q9567" s="28">
        <v>41333.490277777775</v>
      </c>
      <c r="R9567" s="28">
        <v>41334.050000000003</v>
      </c>
      <c r="S9567" t="s">
        <v>30700</v>
      </c>
      <c r="T9567" s="27">
        <v>41333</v>
      </c>
      <c r="V9567">
        <v>1</v>
      </c>
      <c r="W9567" t="s">
        <v>32</v>
      </c>
      <c r="X9567" t="s">
        <v>268</v>
      </c>
      <c r="Y9567">
        <v>1</v>
      </c>
      <c r="AA9567" t="s">
        <v>30701</v>
      </c>
      <c r="AB9567" t="s">
        <v>36</v>
      </c>
      <c r="AC9567">
        <v>0</v>
      </c>
      <c r="AD9567" s="27">
        <v>41494</v>
      </c>
      <c r="AE9567" t="s">
        <v>412</v>
      </c>
      <c r="AF9567" s="27">
        <v>41494</v>
      </c>
      <c r="AG9567" s="27">
        <v>41513</v>
      </c>
      <c r="AH9567">
        <v>0</v>
      </c>
      <c r="AN9567" t="s">
        <v>238</v>
      </c>
      <c r="AO9567">
        <v>5</v>
      </c>
      <c r="AP9567" t="s">
        <v>246</v>
      </c>
      <c r="AQ9567" s="27">
        <v>41334</v>
      </c>
      <c r="AR9567" t="s">
        <v>240</v>
      </c>
      <c r="AS9567">
        <v>8</v>
      </c>
      <c r="AT9567" t="s">
        <v>269</v>
      </c>
      <c r="AU9567" s="27">
        <v>41334</v>
      </c>
    </row>
    <row r="9568" spans="1:47" x14ac:dyDescent="0.2">
      <c r="A9568">
        <v>9567</v>
      </c>
      <c r="B9568" t="s">
        <v>30702</v>
      </c>
      <c r="C9568" t="s">
        <v>14006</v>
      </c>
      <c r="D9568" t="s">
        <v>9269</v>
      </c>
      <c r="E9568" s="27">
        <v>41341</v>
      </c>
      <c r="F9568" t="s">
        <v>294</v>
      </c>
      <c r="G9568" s="27">
        <v>31933</v>
      </c>
      <c r="H9568">
        <v>28</v>
      </c>
      <c r="I9568" t="s">
        <v>244</v>
      </c>
      <c r="J9568" t="s">
        <v>250</v>
      </c>
      <c r="K9568">
        <v>0</v>
      </c>
      <c r="L9568">
        <v>3</v>
      </c>
      <c r="M9568">
        <v>0</v>
      </c>
      <c r="N9568">
        <v>0</v>
      </c>
      <c r="O9568">
        <v>0</v>
      </c>
      <c r="P9568">
        <v>-1</v>
      </c>
      <c r="Q9568" s="28">
        <v>41340.212500000001</v>
      </c>
      <c r="R9568" s="28">
        <v>41531.248611111114</v>
      </c>
      <c r="S9568" t="s">
        <v>30703</v>
      </c>
      <c r="T9568" s="27">
        <v>41340</v>
      </c>
      <c r="V9568">
        <v>1</v>
      </c>
      <c r="W9568" t="s">
        <v>32</v>
      </c>
      <c r="X9568" t="s">
        <v>27234</v>
      </c>
      <c r="Y9568">
        <v>0</v>
      </c>
      <c r="AB9568" t="s">
        <v>237</v>
      </c>
      <c r="AH9568">
        <v>0</v>
      </c>
      <c r="AN9568" t="s">
        <v>238</v>
      </c>
      <c r="AO9568">
        <v>4</v>
      </c>
      <c r="AP9568" t="s">
        <v>239</v>
      </c>
      <c r="AQ9568" s="27">
        <v>41341</v>
      </c>
      <c r="AR9568" t="s">
        <v>240</v>
      </c>
      <c r="AS9568">
        <v>3</v>
      </c>
      <c r="AT9568" t="s">
        <v>239</v>
      </c>
      <c r="AU9568" s="27">
        <v>41341</v>
      </c>
    </row>
    <row r="9569" spans="1:47" x14ac:dyDescent="0.2">
      <c r="A9569">
        <v>9568</v>
      </c>
      <c r="B9569" t="s">
        <v>30704</v>
      </c>
      <c r="C9569" t="s">
        <v>414</v>
      </c>
      <c r="D9569" t="s">
        <v>30705</v>
      </c>
      <c r="E9569" s="27">
        <v>41975</v>
      </c>
      <c r="F9569" t="s">
        <v>233</v>
      </c>
      <c r="G9569" s="27">
        <v>29398</v>
      </c>
      <c r="H9569">
        <v>35</v>
      </c>
      <c r="I9569" t="s">
        <v>244</v>
      </c>
      <c r="J9569" t="s">
        <v>250</v>
      </c>
      <c r="K9569">
        <v>0</v>
      </c>
      <c r="L9569">
        <v>6</v>
      </c>
      <c r="M9569">
        <v>0</v>
      </c>
      <c r="N9569">
        <v>0</v>
      </c>
      <c r="O9569">
        <v>10</v>
      </c>
      <c r="P9569">
        <v>-28</v>
      </c>
      <c r="Q9569" s="28">
        <v>41947.376388888886</v>
      </c>
      <c r="R9569" s="28">
        <v>41970.193749999999</v>
      </c>
      <c r="S9569" t="s">
        <v>30706</v>
      </c>
      <c r="U9569" s="27">
        <v>41947</v>
      </c>
      <c r="V9569">
        <v>28</v>
      </c>
      <c r="W9569" t="s">
        <v>32</v>
      </c>
      <c r="X9569" t="s">
        <v>274</v>
      </c>
      <c r="Y9569">
        <v>1</v>
      </c>
      <c r="AA9569" t="s">
        <v>30707</v>
      </c>
      <c r="AB9569" t="s">
        <v>32</v>
      </c>
      <c r="AC9569">
        <v>0</v>
      </c>
      <c r="AD9569" s="27">
        <v>42031</v>
      </c>
      <c r="AE9569" t="s">
        <v>343</v>
      </c>
      <c r="AF9569" s="27">
        <v>42031</v>
      </c>
      <c r="AG9569" s="27">
        <v>42031</v>
      </c>
      <c r="AH9569">
        <v>0</v>
      </c>
      <c r="AN9569" t="s">
        <v>238</v>
      </c>
      <c r="AO9569">
        <v>1</v>
      </c>
      <c r="AP9569" t="s">
        <v>239</v>
      </c>
      <c r="AQ9569" s="27">
        <v>41975</v>
      </c>
      <c r="AR9569" t="s">
        <v>240</v>
      </c>
      <c r="AS9569">
        <v>6</v>
      </c>
      <c r="AT9569" t="s">
        <v>246</v>
      </c>
      <c r="AU9569" s="27">
        <v>41975</v>
      </c>
    </row>
    <row r="9570" spans="1:47" x14ac:dyDescent="0.2">
      <c r="A9570">
        <v>9569</v>
      </c>
      <c r="B9570" t="s">
        <v>30708</v>
      </c>
      <c r="C9570" t="s">
        <v>2381</v>
      </c>
      <c r="D9570" t="s">
        <v>30709</v>
      </c>
      <c r="E9570" s="27">
        <v>41547</v>
      </c>
      <c r="F9570" t="s">
        <v>233</v>
      </c>
      <c r="G9570" s="27">
        <v>31353</v>
      </c>
      <c r="H9570">
        <v>30</v>
      </c>
      <c r="I9570" t="s">
        <v>244</v>
      </c>
      <c r="J9570" t="s">
        <v>245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0</v>
      </c>
      <c r="Q9570" s="28">
        <v>41547.154861111114</v>
      </c>
      <c r="R9570" s="28">
        <v>41547.340277777781</v>
      </c>
      <c r="S9570" t="s">
        <v>30710</v>
      </c>
      <c r="T9570" s="27">
        <v>41547</v>
      </c>
      <c r="V9570">
        <v>0</v>
      </c>
      <c r="W9570" t="s">
        <v>36</v>
      </c>
      <c r="X9570" t="s">
        <v>279</v>
      </c>
      <c r="Y9570">
        <v>0</v>
      </c>
      <c r="AB9570" t="s">
        <v>237</v>
      </c>
      <c r="AH9570">
        <v>0</v>
      </c>
      <c r="AN9570" t="s">
        <v>238</v>
      </c>
      <c r="AO9570">
        <v>2</v>
      </c>
      <c r="AP9570" t="s">
        <v>239</v>
      </c>
      <c r="AQ9570" s="27">
        <v>41547</v>
      </c>
      <c r="AR9570" t="s">
        <v>240</v>
      </c>
      <c r="AS9570">
        <v>1</v>
      </c>
      <c r="AT9570" t="s">
        <v>239</v>
      </c>
      <c r="AU9570" s="27">
        <v>41547</v>
      </c>
    </row>
    <row r="9571" spans="1:47" x14ac:dyDescent="0.2">
      <c r="A9571">
        <v>9570</v>
      </c>
      <c r="B9571" t="s">
        <v>30711</v>
      </c>
      <c r="C9571" t="s">
        <v>6393</v>
      </c>
      <c r="D9571" t="s">
        <v>3033</v>
      </c>
      <c r="E9571" s="27">
        <v>41977</v>
      </c>
      <c r="F9571" t="s">
        <v>233</v>
      </c>
      <c r="G9571" s="27">
        <v>34296</v>
      </c>
      <c r="H9571">
        <v>22</v>
      </c>
      <c r="I9571" t="s">
        <v>259</v>
      </c>
      <c r="J9571" t="s">
        <v>250</v>
      </c>
      <c r="K9571">
        <v>0</v>
      </c>
      <c r="L9571">
        <v>3</v>
      </c>
      <c r="M9571">
        <v>0</v>
      </c>
      <c r="N9571">
        <v>2</v>
      </c>
      <c r="O9571">
        <v>0</v>
      </c>
      <c r="P9571">
        <v>-1</v>
      </c>
      <c r="Q9571" s="28">
        <v>41976.308333333334</v>
      </c>
      <c r="R9571" s="28">
        <v>41983.413888888892</v>
      </c>
      <c r="S9571" t="s">
        <v>30712</v>
      </c>
      <c r="T9571" s="27">
        <v>41976</v>
      </c>
      <c r="V9571">
        <v>1</v>
      </c>
      <c r="W9571" t="s">
        <v>32</v>
      </c>
      <c r="X9571" t="s">
        <v>847</v>
      </c>
      <c r="Y9571">
        <v>1</v>
      </c>
      <c r="AA9571" t="s">
        <v>30713</v>
      </c>
      <c r="AB9571" t="s">
        <v>36</v>
      </c>
      <c r="AC9571">
        <v>1</v>
      </c>
      <c r="AD9571" s="27">
        <v>42016</v>
      </c>
      <c r="AE9571" t="s">
        <v>626</v>
      </c>
      <c r="AF9571" s="27">
        <v>42017</v>
      </c>
      <c r="AG9571" s="27">
        <v>42017</v>
      </c>
      <c r="AH9571">
        <v>0</v>
      </c>
      <c r="AN9571" t="s">
        <v>238</v>
      </c>
      <c r="AO9571">
        <v>5</v>
      </c>
      <c r="AP9571" t="s">
        <v>246</v>
      </c>
      <c r="AQ9571" s="27">
        <v>41977</v>
      </c>
      <c r="AR9571" t="s">
        <v>240</v>
      </c>
      <c r="AS9571">
        <v>3</v>
      </c>
      <c r="AT9571" t="s">
        <v>239</v>
      </c>
      <c r="AU9571" s="27">
        <v>41977</v>
      </c>
    </row>
    <row r="9572" spans="1:47" x14ac:dyDescent="0.2">
      <c r="A9572">
        <v>9571</v>
      </c>
      <c r="B9572" t="s">
        <v>30714</v>
      </c>
      <c r="C9572" t="s">
        <v>3619</v>
      </c>
      <c r="D9572" t="s">
        <v>11307</v>
      </c>
      <c r="E9572" s="27">
        <v>41864</v>
      </c>
      <c r="F9572" t="s">
        <v>233</v>
      </c>
      <c r="G9572" s="27">
        <v>24361</v>
      </c>
      <c r="H9572">
        <v>49</v>
      </c>
      <c r="I9572" t="s">
        <v>234</v>
      </c>
      <c r="J9572" t="s">
        <v>250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-1</v>
      </c>
      <c r="Q9572" s="28">
        <v>41863.25277777778</v>
      </c>
      <c r="R9572" s="28">
        <v>41864.081250000003</v>
      </c>
      <c r="S9572" t="s">
        <v>30715</v>
      </c>
      <c r="T9572" s="27">
        <v>41863</v>
      </c>
      <c r="V9572">
        <v>1</v>
      </c>
      <c r="W9572" t="s">
        <v>36</v>
      </c>
      <c r="X9572" t="s">
        <v>279</v>
      </c>
      <c r="Y9572">
        <v>0</v>
      </c>
      <c r="AB9572" t="s">
        <v>237</v>
      </c>
      <c r="AH9572">
        <v>0</v>
      </c>
      <c r="AN9572" t="s">
        <v>238</v>
      </c>
      <c r="AO9572">
        <v>1</v>
      </c>
      <c r="AP9572" t="s">
        <v>239</v>
      </c>
      <c r="AQ9572" s="27">
        <v>41864</v>
      </c>
      <c r="AR9572" t="s">
        <v>240</v>
      </c>
      <c r="AS9572">
        <v>1</v>
      </c>
      <c r="AT9572" t="s">
        <v>239</v>
      </c>
      <c r="AU9572" s="27">
        <v>41864</v>
      </c>
    </row>
    <row r="9573" spans="1:47" x14ac:dyDescent="0.2">
      <c r="A9573">
        <v>9572</v>
      </c>
      <c r="B9573" t="s">
        <v>30716</v>
      </c>
      <c r="C9573" t="s">
        <v>352</v>
      </c>
      <c r="D9573" t="s">
        <v>30717</v>
      </c>
      <c r="E9573" s="27">
        <v>41816</v>
      </c>
      <c r="F9573" t="s">
        <v>233</v>
      </c>
      <c r="G9573" s="27">
        <v>32550</v>
      </c>
      <c r="H9573">
        <v>27</v>
      </c>
      <c r="I9573" t="s">
        <v>244</v>
      </c>
      <c r="J9573" t="s">
        <v>353</v>
      </c>
      <c r="K9573">
        <v>0</v>
      </c>
      <c r="L9573">
        <v>2</v>
      </c>
      <c r="M9573">
        <v>0</v>
      </c>
      <c r="N9573">
        <v>0</v>
      </c>
      <c r="O9573">
        <v>0</v>
      </c>
      <c r="P9573">
        <v>-1</v>
      </c>
      <c r="Q9573" s="28">
        <v>41815.304861111108</v>
      </c>
      <c r="R9573" s="28">
        <v>41816.376388888886</v>
      </c>
      <c r="S9573" t="s">
        <v>30718</v>
      </c>
      <c r="T9573" s="27">
        <v>41815</v>
      </c>
      <c r="V9573">
        <v>1</v>
      </c>
      <c r="W9573" t="s">
        <v>32</v>
      </c>
      <c r="X9573" t="s">
        <v>359</v>
      </c>
      <c r="Y9573">
        <v>0</v>
      </c>
      <c r="AB9573" t="s">
        <v>237</v>
      </c>
      <c r="AH9573">
        <v>0</v>
      </c>
      <c r="AN9573" t="s">
        <v>238</v>
      </c>
      <c r="AO9573">
        <v>3</v>
      </c>
      <c r="AP9573" t="s">
        <v>239</v>
      </c>
      <c r="AQ9573" s="27">
        <v>41816</v>
      </c>
      <c r="AR9573" t="s">
        <v>240</v>
      </c>
      <c r="AS9573">
        <v>2</v>
      </c>
      <c r="AT9573" t="s">
        <v>239</v>
      </c>
      <c r="AU9573" s="27">
        <v>41816</v>
      </c>
    </row>
    <row r="9574" spans="1:47" x14ac:dyDescent="0.2">
      <c r="A9574">
        <v>9573</v>
      </c>
      <c r="B9574" t="s">
        <v>30719</v>
      </c>
      <c r="C9574" t="s">
        <v>957</v>
      </c>
      <c r="D9574" t="s">
        <v>30720</v>
      </c>
      <c r="E9574" s="27">
        <v>41957</v>
      </c>
      <c r="F9574" t="s">
        <v>233</v>
      </c>
      <c r="G9574" s="27">
        <v>20737</v>
      </c>
      <c r="H9574">
        <v>59</v>
      </c>
      <c r="I9574" t="s">
        <v>234</v>
      </c>
      <c r="J9574" t="s">
        <v>250</v>
      </c>
      <c r="K9574">
        <v>0</v>
      </c>
      <c r="L9574">
        <v>5</v>
      </c>
      <c r="M9574">
        <v>0</v>
      </c>
      <c r="N9574">
        <v>0</v>
      </c>
      <c r="O9574">
        <v>12</v>
      </c>
      <c r="S9574" t="s">
        <v>30721</v>
      </c>
      <c r="T9574" s="27">
        <v>41109</v>
      </c>
      <c r="V9574">
        <v>848</v>
      </c>
      <c r="W9574" t="s">
        <v>32</v>
      </c>
      <c r="X9574" t="s">
        <v>261</v>
      </c>
      <c r="Y9574">
        <v>0</v>
      </c>
      <c r="AB9574" t="s">
        <v>237</v>
      </c>
      <c r="AH9574">
        <v>0</v>
      </c>
      <c r="AN9574" t="s">
        <v>238</v>
      </c>
      <c r="AO9574">
        <v>10</v>
      </c>
      <c r="AP9574" t="s">
        <v>269</v>
      </c>
      <c r="AQ9574" s="27">
        <v>41957</v>
      </c>
      <c r="AR9574" t="s">
        <v>240</v>
      </c>
      <c r="AS9574">
        <v>5</v>
      </c>
      <c r="AT9574" t="s">
        <v>246</v>
      </c>
      <c r="AU9574" s="27">
        <v>41957</v>
      </c>
    </row>
    <row r="9575" spans="1:47" x14ac:dyDescent="0.2">
      <c r="A9575">
        <v>9574</v>
      </c>
      <c r="B9575" t="s">
        <v>30722</v>
      </c>
      <c r="C9575" t="s">
        <v>30723</v>
      </c>
      <c r="D9575" t="s">
        <v>375</v>
      </c>
      <c r="E9575" s="27">
        <v>41389</v>
      </c>
      <c r="F9575" t="s">
        <v>233</v>
      </c>
      <c r="G9575" s="27">
        <v>27994</v>
      </c>
      <c r="H9575">
        <v>39</v>
      </c>
      <c r="I9575" t="s">
        <v>244</v>
      </c>
      <c r="J9575" t="s">
        <v>250</v>
      </c>
      <c r="K9575">
        <v>0</v>
      </c>
      <c r="L9575">
        <v>5</v>
      </c>
      <c r="M9575">
        <v>0</v>
      </c>
      <c r="N9575">
        <v>0</v>
      </c>
      <c r="O9575">
        <v>9</v>
      </c>
      <c r="P9575">
        <v>0</v>
      </c>
      <c r="Q9575" s="28">
        <v>41389.120833333334</v>
      </c>
      <c r="R9575" s="28">
        <v>41389.338194444441</v>
      </c>
      <c r="S9575" t="s">
        <v>30724</v>
      </c>
      <c r="T9575" s="27">
        <v>41389</v>
      </c>
      <c r="V9575">
        <v>0</v>
      </c>
      <c r="W9575" t="s">
        <v>32</v>
      </c>
      <c r="X9575" t="s">
        <v>337</v>
      </c>
      <c r="Y9575">
        <v>0</v>
      </c>
      <c r="AB9575" t="s">
        <v>237</v>
      </c>
      <c r="AH9575">
        <v>0</v>
      </c>
      <c r="AN9575" t="s">
        <v>238</v>
      </c>
      <c r="AO9575">
        <v>1</v>
      </c>
      <c r="AP9575" t="s">
        <v>239</v>
      </c>
      <c r="AQ9575" s="27">
        <v>41389</v>
      </c>
      <c r="AR9575" t="s">
        <v>240</v>
      </c>
      <c r="AS9575">
        <v>5</v>
      </c>
      <c r="AT9575" t="s">
        <v>246</v>
      </c>
      <c r="AU9575" s="27">
        <v>41389</v>
      </c>
    </row>
    <row r="9576" spans="1:47" x14ac:dyDescent="0.2">
      <c r="A9576">
        <v>9575</v>
      </c>
      <c r="B9576" t="s">
        <v>30725</v>
      </c>
      <c r="C9576" t="s">
        <v>5971</v>
      </c>
      <c r="D9576" t="s">
        <v>432</v>
      </c>
      <c r="E9576" s="27">
        <v>41834</v>
      </c>
      <c r="F9576" t="s">
        <v>233</v>
      </c>
      <c r="G9576" s="27">
        <v>31161</v>
      </c>
      <c r="H9576">
        <v>30</v>
      </c>
      <c r="I9576" t="s">
        <v>244</v>
      </c>
      <c r="J9576" t="s">
        <v>245</v>
      </c>
      <c r="K9576">
        <v>0</v>
      </c>
      <c r="L9576">
        <v>8</v>
      </c>
      <c r="M9576">
        <v>0</v>
      </c>
      <c r="N9576">
        <v>0</v>
      </c>
      <c r="O9576">
        <v>9</v>
      </c>
      <c r="P9576">
        <v>17</v>
      </c>
      <c r="Q9576" s="28">
        <v>41851.533333333333</v>
      </c>
      <c r="R9576" s="28">
        <v>42138.29583333333</v>
      </c>
      <c r="S9576" t="s">
        <v>30726</v>
      </c>
      <c r="U9576" s="27">
        <v>41710</v>
      </c>
      <c r="V9576">
        <v>124</v>
      </c>
      <c r="W9576" t="s">
        <v>32</v>
      </c>
      <c r="X9576" t="s">
        <v>274</v>
      </c>
      <c r="Y9576">
        <v>0</v>
      </c>
      <c r="AB9576" t="s">
        <v>237</v>
      </c>
      <c r="AH9576">
        <v>0</v>
      </c>
      <c r="AN9576" t="s">
        <v>238</v>
      </c>
      <c r="AO9576">
        <v>6</v>
      </c>
      <c r="AP9576" t="s">
        <v>246</v>
      </c>
      <c r="AQ9576" s="27">
        <v>41834</v>
      </c>
      <c r="AR9576" t="s">
        <v>240</v>
      </c>
      <c r="AS9576">
        <v>8</v>
      </c>
      <c r="AT9576" t="s">
        <v>269</v>
      </c>
      <c r="AU9576" s="27">
        <v>41834</v>
      </c>
    </row>
    <row r="9577" spans="1:47" x14ac:dyDescent="0.2">
      <c r="A9577">
        <v>9576</v>
      </c>
      <c r="B9577" t="s">
        <v>30727</v>
      </c>
      <c r="C9577" t="s">
        <v>30728</v>
      </c>
      <c r="D9577" t="s">
        <v>13383</v>
      </c>
      <c r="E9577" s="27">
        <v>41527</v>
      </c>
      <c r="F9577" t="s">
        <v>294</v>
      </c>
      <c r="G9577" s="27">
        <v>25492</v>
      </c>
      <c r="H9577">
        <v>46</v>
      </c>
      <c r="I9577" t="s">
        <v>234</v>
      </c>
      <c r="J9577" t="s">
        <v>22</v>
      </c>
      <c r="K9577">
        <v>0</v>
      </c>
      <c r="L9577">
        <v>1</v>
      </c>
      <c r="M9577">
        <v>0</v>
      </c>
      <c r="N9577">
        <v>0</v>
      </c>
      <c r="O9577">
        <v>1</v>
      </c>
      <c r="P9577">
        <v>-1</v>
      </c>
      <c r="Q9577" s="28">
        <v>41526.44027777778</v>
      </c>
      <c r="R9577" s="28">
        <v>41527.298611111109</v>
      </c>
      <c r="S9577" t="s">
        <v>30729</v>
      </c>
      <c r="U9577" s="27">
        <v>41526</v>
      </c>
      <c r="V9577">
        <v>1</v>
      </c>
      <c r="W9577" t="s">
        <v>32</v>
      </c>
      <c r="X9577" t="s">
        <v>274</v>
      </c>
      <c r="Y9577">
        <v>0</v>
      </c>
      <c r="AB9577" t="s">
        <v>237</v>
      </c>
      <c r="AH9577">
        <v>0</v>
      </c>
      <c r="AN9577" t="s">
        <v>238</v>
      </c>
      <c r="AO9577">
        <v>1</v>
      </c>
      <c r="AP9577" t="s">
        <v>239</v>
      </c>
      <c r="AQ9577" s="27">
        <v>41527</v>
      </c>
      <c r="AR9577" t="s">
        <v>240</v>
      </c>
      <c r="AS9577">
        <v>1</v>
      </c>
      <c r="AT9577" t="s">
        <v>239</v>
      </c>
      <c r="AU9577" s="27">
        <v>41527</v>
      </c>
    </row>
    <row r="9578" spans="1:47" x14ac:dyDescent="0.2">
      <c r="A9578">
        <v>9577</v>
      </c>
      <c r="B9578" t="s">
        <v>30730</v>
      </c>
      <c r="C9578" t="s">
        <v>3114</v>
      </c>
      <c r="D9578" t="s">
        <v>30731</v>
      </c>
      <c r="E9578" s="27">
        <v>41310</v>
      </c>
      <c r="F9578" t="s">
        <v>233</v>
      </c>
      <c r="G9578" s="27">
        <v>25239</v>
      </c>
      <c r="H9578">
        <v>47</v>
      </c>
      <c r="I9578" t="s">
        <v>234</v>
      </c>
      <c r="J9578" t="s">
        <v>22</v>
      </c>
      <c r="K9578">
        <v>0</v>
      </c>
      <c r="L9578">
        <v>2</v>
      </c>
      <c r="M9578">
        <v>0</v>
      </c>
      <c r="N9578">
        <v>0</v>
      </c>
      <c r="O9578">
        <v>3</v>
      </c>
      <c r="P9578">
        <v>-1</v>
      </c>
      <c r="Q9578" s="28">
        <v>41309.395833333336</v>
      </c>
      <c r="R9578" s="28">
        <v>41313.379861111112</v>
      </c>
      <c r="S9578" t="s">
        <v>30732</v>
      </c>
      <c r="T9578" s="27">
        <v>41309</v>
      </c>
      <c r="V9578">
        <v>1</v>
      </c>
      <c r="W9578" t="s">
        <v>36</v>
      </c>
      <c r="X9578" t="s">
        <v>350</v>
      </c>
      <c r="Y9578">
        <v>0</v>
      </c>
      <c r="AB9578" t="s">
        <v>237</v>
      </c>
      <c r="AH9578">
        <v>0</v>
      </c>
      <c r="AN9578" t="s">
        <v>238</v>
      </c>
      <c r="AO9578">
        <v>1</v>
      </c>
      <c r="AP9578" t="s">
        <v>239</v>
      </c>
      <c r="AQ9578" s="27">
        <v>41310</v>
      </c>
      <c r="AR9578" t="s">
        <v>240</v>
      </c>
      <c r="AS9578">
        <v>2</v>
      </c>
      <c r="AT9578" t="s">
        <v>239</v>
      </c>
      <c r="AU9578" s="27">
        <v>41310</v>
      </c>
    </row>
    <row r="9579" spans="1:47" x14ac:dyDescent="0.2">
      <c r="A9579">
        <v>9578</v>
      </c>
      <c r="B9579" t="s">
        <v>30733</v>
      </c>
      <c r="C9579" t="s">
        <v>2871</v>
      </c>
      <c r="D9579" t="s">
        <v>30734</v>
      </c>
      <c r="E9579" s="27">
        <v>41332</v>
      </c>
      <c r="F9579" t="s">
        <v>233</v>
      </c>
      <c r="G9579" s="27">
        <v>32701</v>
      </c>
      <c r="H9579">
        <v>26</v>
      </c>
      <c r="I9579" t="s">
        <v>244</v>
      </c>
      <c r="J9579" t="s">
        <v>250</v>
      </c>
      <c r="K9579">
        <v>0</v>
      </c>
      <c r="L9579">
        <v>7</v>
      </c>
      <c r="M9579">
        <v>0</v>
      </c>
      <c r="N9579">
        <v>0</v>
      </c>
      <c r="O9579">
        <v>5</v>
      </c>
      <c r="P9579">
        <v>-1</v>
      </c>
      <c r="Q9579" s="28">
        <v>41331.410416666666</v>
      </c>
      <c r="R9579" s="28">
        <v>41655.270138888889</v>
      </c>
      <c r="S9579" t="s">
        <v>30735</v>
      </c>
      <c r="T9579" s="27">
        <v>41331</v>
      </c>
      <c r="V9579">
        <v>1</v>
      </c>
      <c r="W9579" t="s">
        <v>36</v>
      </c>
      <c r="X9579" t="s">
        <v>2976</v>
      </c>
      <c r="Y9579">
        <v>0</v>
      </c>
      <c r="AB9579" t="s">
        <v>237</v>
      </c>
      <c r="AH9579">
        <v>0</v>
      </c>
      <c r="AN9579" t="s">
        <v>238</v>
      </c>
      <c r="AO9579">
        <v>6</v>
      </c>
      <c r="AP9579" t="s">
        <v>246</v>
      </c>
      <c r="AQ9579" s="27">
        <v>41332</v>
      </c>
      <c r="AR9579" t="s">
        <v>240</v>
      </c>
      <c r="AS9579">
        <v>7</v>
      </c>
      <c r="AT9579" t="s">
        <v>246</v>
      </c>
      <c r="AU9579" s="27">
        <v>41332</v>
      </c>
    </row>
    <row r="9580" spans="1:47" x14ac:dyDescent="0.2">
      <c r="A9580">
        <v>9579</v>
      </c>
      <c r="B9580" t="s">
        <v>30736</v>
      </c>
      <c r="C9580" t="s">
        <v>726</v>
      </c>
      <c r="D9580" t="s">
        <v>1087</v>
      </c>
      <c r="E9580" s="27">
        <v>41554</v>
      </c>
      <c r="F9580" t="s">
        <v>233</v>
      </c>
      <c r="G9580" s="27">
        <v>30275</v>
      </c>
      <c r="H9580">
        <v>33</v>
      </c>
      <c r="I9580" t="s">
        <v>244</v>
      </c>
      <c r="J9580" t="s">
        <v>250</v>
      </c>
      <c r="K9580">
        <v>0</v>
      </c>
      <c r="L9580">
        <v>4</v>
      </c>
      <c r="M9580">
        <v>0</v>
      </c>
      <c r="N9580">
        <v>0</v>
      </c>
      <c r="O9580">
        <v>3</v>
      </c>
      <c r="P9580">
        <v>-130</v>
      </c>
      <c r="Q9580" s="28">
        <v>41424.207638888889</v>
      </c>
      <c r="R9580" s="28">
        <v>41554.467361111114</v>
      </c>
      <c r="S9580" t="s">
        <v>30737</v>
      </c>
      <c r="U9580" s="27">
        <v>41424</v>
      </c>
      <c r="V9580">
        <v>130</v>
      </c>
      <c r="W9580" t="s">
        <v>32</v>
      </c>
      <c r="X9580" t="s">
        <v>274</v>
      </c>
      <c r="Y9580">
        <v>0</v>
      </c>
      <c r="AB9580" t="s">
        <v>237</v>
      </c>
      <c r="AH9580">
        <v>0</v>
      </c>
      <c r="AN9580" t="s">
        <v>238</v>
      </c>
      <c r="AO9580">
        <v>4</v>
      </c>
      <c r="AP9580" t="s">
        <v>239</v>
      </c>
      <c r="AQ9580" s="27">
        <v>41554</v>
      </c>
      <c r="AR9580" t="s">
        <v>240</v>
      </c>
      <c r="AS9580">
        <v>4</v>
      </c>
      <c r="AT9580" t="s">
        <v>239</v>
      </c>
      <c r="AU9580" s="27">
        <v>41554</v>
      </c>
    </row>
    <row r="9581" spans="1:47" x14ac:dyDescent="0.2">
      <c r="A9581">
        <v>9580</v>
      </c>
      <c r="B9581" t="s">
        <v>30738</v>
      </c>
      <c r="C9581" t="s">
        <v>30739</v>
      </c>
      <c r="D9581" t="s">
        <v>30740</v>
      </c>
      <c r="E9581" s="27">
        <v>41412</v>
      </c>
      <c r="F9581" t="s">
        <v>233</v>
      </c>
      <c r="G9581" s="27">
        <v>32660</v>
      </c>
      <c r="H9581">
        <v>26</v>
      </c>
      <c r="I9581" t="s">
        <v>244</v>
      </c>
      <c r="J9581" t="s">
        <v>250</v>
      </c>
      <c r="K9581">
        <v>0</v>
      </c>
      <c r="L9581">
        <v>7</v>
      </c>
      <c r="M9581">
        <v>0</v>
      </c>
      <c r="N9581">
        <v>0</v>
      </c>
      <c r="O9581">
        <v>9</v>
      </c>
      <c r="P9581">
        <v>0</v>
      </c>
      <c r="Q9581" s="28">
        <v>41412.25</v>
      </c>
      <c r="R9581" s="28">
        <v>41478.379166666666</v>
      </c>
      <c r="S9581" t="s">
        <v>30741</v>
      </c>
      <c r="T9581" s="27">
        <v>41412</v>
      </c>
      <c r="V9581">
        <v>0</v>
      </c>
      <c r="W9581" t="s">
        <v>32</v>
      </c>
      <c r="X9581" t="s">
        <v>364</v>
      </c>
      <c r="Y9581">
        <v>0</v>
      </c>
      <c r="AB9581" t="s">
        <v>237</v>
      </c>
      <c r="AH9581">
        <v>0</v>
      </c>
      <c r="AN9581" t="s">
        <v>238</v>
      </c>
      <c r="AO9581">
        <v>10</v>
      </c>
      <c r="AP9581" t="s">
        <v>269</v>
      </c>
      <c r="AQ9581" s="27">
        <v>41412</v>
      </c>
      <c r="AR9581" t="s">
        <v>240</v>
      </c>
      <c r="AS9581">
        <v>7</v>
      </c>
      <c r="AT9581" t="s">
        <v>246</v>
      </c>
      <c r="AU9581" s="27">
        <v>41412</v>
      </c>
    </row>
    <row r="9582" spans="1:47" x14ac:dyDescent="0.2">
      <c r="A9582">
        <v>9581</v>
      </c>
      <c r="B9582" t="s">
        <v>30742</v>
      </c>
      <c r="C9582" t="s">
        <v>30743</v>
      </c>
      <c r="D9582" t="s">
        <v>30744</v>
      </c>
      <c r="E9582" s="27">
        <v>41504</v>
      </c>
      <c r="F9582" t="s">
        <v>294</v>
      </c>
      <c r="G9582" s="27">
        <v>34058</v>
      </c>
      <c r="H9582">
        <v>23</v>
      </c>
      <c r="I9582" t="s">
        <v>259</v>
      </c>
      <c r="J9582" t="s">
        <v>250</v>
      </c>
      <c r="K9582">
        <v>0</v>
      </c>
      <c r="L9582">
        <v>3</v>
      </c>
      <c r="M9582">
        <v>0</v>
      </c>
      <c r="N9582">
        <v>0</v>
      </c>
      <c r="O9582">
        <v>0</v>
      </c>
      <c r="P9582">
        <v>-1</v>
      </c>
      <c r="Q9582" s="28">
        <v>41503.205555555556</v>
      </c>
      <c r="R9582" s="28">
        <v>41528.292361111111</v>
      </c>
      <c r="S9582" t="s">
        <v>30745</v>
      </c>
      <c r="T9582" s="27">
        <v>41503</v>
      </c>
      <c r="V9582">
        <v>1</v>
      </c>
      <c r="W9582" t="s">
        <v>32</v>
      </c>
      <c r="X9582" t="s">
        <v>847</v>
      </c>
      <c r="Y9582">
        <v>0</v>
      </c>
      <c r="AB9582" t="s">
        <v>237</v>
      </c>
      <c r="AH9582">
        <v>0</v>
      </c>
      <c r="AN9582" t="s">
        <v>238</v>
      </c>
      <c r="AO9582">
        <v>4</v>
      </c>
      <c r="AP9582" t="s">
        <v>239</v>
      </c>
      <c r="AQ9582" s="27">
        <v>41504</v>
      </c>
      <c r="AR9582" t="s">
        <v>240</v>
      </c>
      <c r="AS9582">
        <v>3</v>
      </c>
      <c r="AT9582" t="s">
        <v>239</v>
      </c>
      <c r="AU9582" s="27">
        <v>41504</v>
      </c>
    </row>
    <row r="9583" spans="1:47" x14ac:dyDescent="0.2">
      <c r="A9583">
        <v>9582</v>
      </c>
      <c r="B9583" t="s">
        <v>30746</v>
      </c>
      <c r="C9583" t="s">
        <v>30747</v>
      </c>
      <c r="D9583" t="s">
        <v>30748</v>
      </c>
      <c r="E9583" s="27">
        <v>41993</v>
      </c>
      <c r="F9583" t="s">
        <v>294</v>
      </c>
      <c r="G9583" s="27">
        <v>34184</v>
      </c>
      <c r="H9583">
        <v>22</v>
      </c>
      <c r="I9583" t="s">
        <v>259</v>
      </c>
      <c r="J9583" t="s">
        <v>245</v>
      </c>
      <c r="K9583">
        <v>0</v>
      </c>
      <c r="L9583">
        <v>4</v>
      </c>
      <c r="M9583">
        <v>0</v>
      </c>
      <c r="N9583">
        <v>1</v>
      </c>
      <c r="O9583">
        <v>0</v>
      </c>
      <c r="P9583">
        <v>0</v>
      </c>
      <c r="Q9583" s="28">
        <v>41993.127083333333</v>
      </c>
      <c r="R9583" s="28">
        <v>41994.344444444447</v>
      </c>
      <c r="S9583" t="s">
        <v>30749</v>
      </c>
      <c r="T9583" s="27">
        <v>41993</v>
      </c>
      <c r="V9583">
        <v>0</v>
      </c>
      <c r="W9583" t="s">
        <v>36</v>
      </c>
      <c r="X9583" t="s">
        <v>279</v>
      </c>
      <c r="Y9583">
        <v>0</v>
      </c>
      <c r="AB9583" t="s">
        <v>237</v>
      </c>
      <c r="AH9583">
        <v>0</v>
      </c>
      <c r="AN9583" t="s">
        <v>238</v>
      </c>
      <c r="AO9583">
        <v>4</v>
      </c>
      <c r="AP9583" t="s">
        <v>239</v>
      </c>
      <c r="AQ9583" s="27">
        <v>41993</v>
      </c>
      <c r="AR9583" t="s">
        <v>240</v>
      </c>
      <c r="AS9583">
        <v>4</v>
      </c>
      <c r="AT9583" t="s">
        <v>239</v>
      </c>
      <c r="AU9583" s="27">
        <v>41993</v>
      </c>
    </row>
    <row r="9584" spans="1:47" x14ac:dyDescent="0.2">
      <c r="A9584">
        <v>9583</v>
      </c>
      <c r="B9584" t="s">
        <v>30750</v>
      </c>
      <c r="C9584" t="s">
        <v>918</v>
      </c>
      <c r="D9584" t="s">
        <v>12079</v>
      </c>
      <c r="E9584" s="27">
        <v>41808</v>
      </c>
      <c r="F9584" t="s">
        <v>233</v>
      </c>
      <c r="G9584" s="27">
        <v>24480</v>
      </c>
      <c r="H9584">
        <v>49</v>
      </c>
      <c r="I9584" t="s">
        <v>234</v>
      </c>
      <c r="J9584" t="s">
        <v>245</v>
      </c>
      <c r="K9584">
        <v>0</v>
      </c>
      <c r="L9584">
        <v>1</v>
      </c>
      <c r="M9584">
        <v>0</v>
      </c>
      <c r="N9584">
        <v>0</v>
      </c>
      <c r="O9584">
        <v>0</v>
      </c>
      <c r="P9584">
        <v>-4</v>
      </c>
      <c r="Q9584" s="28">
        <v>41804.480555555558</v>
      </c>
      <c r="R9584" s="28">
        <v>41805.060416666667</v>
      </c>
      <c r="S9584" t="s">
        <v>30751</v>
      </c>
      <c r="T9584" s="27">
        <v>41804</v>
      </c>
      <c r="V9584">
        <v>4</v>
      </c>
      <c r="W9584" t="s">
        <v>36</v>
      </c>
      <c r="X9584" t="s">
        <v>474</v>
      </c>
      <c r="Y9584">
        <v>0</v>
      </c>
      <c r="AB9584" t="s">
        <v>237</v>
      </c>
      <c r="AH9584">
        <v>0</v>
      </c>
      <c r="AN9584" t="s">
        <v>238</v>
      </c>
      <c r="AO9584">
        <v>1</v>
      </c>
      <c r="AP9584" t="s">
        <v>239</v>
      </c>
      <c r="AQ9584" s="27">
        <v>41808</v>
      </c>
      <c r="AR9584" t="s">
        <v>240</v>
      </c>
      <c r="AS9584">
        <v>1</v>
      </c>
      <c r="AT9584" t="s">
        <v>239</v>
      </c>
      <c r="AU9584" s="27">
        <v>41808</v>
      </c>
    </row>
    <row r="9585" spans="1:47" x14ac:dyDescent="0.2">
      <c r="A9585">
        <v>9584</v>
      </c>
      <c r="B9585" t="s">
        <v>30752</v>
      </c>
      <c r="C9585" t="s">
        <v>3529</v>
      </c>
      <c r="D9585" t="s">
        <v>1808</v>
      </c>
      <c r="E9585" s="27">
        <v>41903</v>
      </c>
      <c r="F9585" t="s">
        <v>294</v>
      </c>
      <c r="G9585" s="27">
        <v>23420</v>
      </c>
      <c r="H9585">
        <v>52</v>
      </c>
      <c r="I9585" t="s">
        <v>234</v>
      </c>
      <c r="J9585" t="s">
        <v>250</v>
      </c>
      <c r="K9585">
        <v>0</v>
      </c>
      <c r="L9585">
        <v>7</v>
      </c>
      <c r="M9585">
        <v>0</v>
      </c>
      <c r="N9585">
        <v>0</v>
      </c>
      <c r="O9585">
        <v>0</v>
      </c>
      <c r="P9585">
        <v>0</v>
      </c>
      <c r="Q9585" s="28">
        <v>41903.155555555553</v>
      </c>
      <c r="R9585" s="28">
        <v>41903.275000000001</v>
      </c>
      <c r="S9585" t="s">
        <v>30753</v>
      </c>
      <c r="T9585" s="27">
        <v>41903</v>
      </c>
      <c r="V9585">
        <v>0</v>
      </c>
      <c r="W9585" t="s">
        <v>32</v>
      </c>
      <c r="X9585" t="s">
        <v>348</v>
      </c>
      <c r="Y9585">
        <v>1</v>
      </c>
      <c r="AA9585" t="s">
        <v>30754</v>
      </c>
      <c r="AB9585" t="s">
        <v>36</v>
      </c>
      <c r="AD9585" s="27">
        <v>42265</v>
      </c>
      <c r="AE9585" t="s">
        <v>724</v>
      </c>
      <c r="AH9585">
        <v>0</v>
      </c>
      <c r="AN9585" t="s">
        <v>238</v>
      </c>
      <c r="AO9585">
        <v>3</v>
      </c>
      <c r="AP9585" t="s">
        <v>239</v>
      </c>
      <c r="AQ9585" s="27">
        <v>41903</v>
      </c>
      <c r="AR9585" t="s">
        <v>240</v>
      </c>
      <c r="AS9585">
        <v>7</v>
      </c>
      <c r="AT9585" t="s">
        <v>246</v>
      </c>
      <c r="AU9585" s="27">
        <v>41903</v>
      </c>
    </row>
    <row r="9586" spans="1:47" x14ac:dyDescent="0.2">
      <c r="A9586">
        <v>9585</v>
      </c>
      <c r="B9586" t="s">
        <v>30755</v>
      </c>
      <c r="C9586" t="s">
        <v>2316</v>
      </c>
      <c r="D9586" t="s">
        <v>266</v>
      </c>
      <c r="E9586" s="27">
        <v>41907</v>
      </c>
      <c r="F9586" t="s">
        <v>233</v>
      </c>
      <c r="G9586" s="27">
        <v>26500</v>
      </c>
      <c r="H9586">
        <v>43</v>
      </c>
      <c r="I9586" t="s">
        <v>244</v>
      </c>
      <c r="J9586" t="s">
        <v>250</v>
      </c>
      <c r="K9586">
        <v>0</v>
      </c>
      <c r="L9586">
        <v>9</v>
      </c>
      <c r="M9586">
        <v>0</v>
      </c>
      <c r="N9586">
        <v>0</v>
      </c>
      <c r="O9586">
        <v>19</v>
      </c>
      <c r="P9586">
        <v>-31</v>
      </c>
      <c r="Q9586" s="28">
        <v>41876.203472222223</v>
      </c>
      <c r="R9586" s="28">
        <v>41897.447916666664</v>
      </c>
      <c r="S9586" t="s">
        <v>30756</v>
      </c>
      <c r="U9586" s="27">
        <v>41876</v>
      </c>
      <c r="V9586">
        <v>31</v>
      </c>
      <c r="W9586" t="s">
        <v>32</v>
      </c>
      <c r="X9586" t="s">
        <v>274</v>
      </c>
      <c r="Y9586">
        <v>0</v>
      </c>
      <c r="AB9586" t="s">
        <v>237</v>
      </c>
      <c r="AH9586">
        <v>0</v>
      </c>
      <c r="AN9586" t="s">
        <v>238</v>
      </c>
      <c r="AO9586">
        <v>2</v>
      </c>
      <c r="AP9586" t="s">
        <v>239</v>
      </c>
      <c r="AQ9586" s="27">
        <v>41907</v>
      </c>
      <c r="AR9586" t="s">
        <v>240</v>
      </c>
      <c r="AS9586">
        <v>9</v>
      </c>
      <c r="AT9586" t="s">
        <v>269</v>
      </c>
      <c r="AU9586" s="27">
        <v>41907</v>
      </c>
    </row>
    <row r="9587" spans="1:47" x14ac:dyDescent="0.2">
      <c r="A9587">
        <v>9586</v>
      </c>
      <c r="B9587" t="s">
        <v>30757</v>
      </c>
      <c r="C9587" t="s">
        <v>30758</v>
      </c>
      <c r="D9587" t="s">
        <v>30759</v>
      </c>
      <c r="E9587" s="27">
        <v>41858</v>
      </c>
      <c r="F9587" t="s">
        <v>294</v>
      </c>
      <c r="G9587" s="27">
        <v>34216</v>
      </c>
      <c r="H9587">
        <v>22</v>
      </c>
      <c r="I9587" t="s">
        <v>259</v>
      </c>
      <c r="J9587" t="s">
        <v>250</v>
      </c>
      <c r="K9587">
        <v>0</v>
      </c>
      <c r="L9587">
        <v>5</v>
      </c>
      <c r="M9587">
        <v>0</v>
      </c>
      <c r="N9587">
        <v>5</v>
      </c>
      <c r="O9587">
        <v>0</v>
      </c>
      <c r="P9587">
        <v>-1</v>
      </c>
      <c r="Q9587" s="28">
        <v>41857.375694444447</v>
      </c>
      <c r="R9587" s="28">
        <v>41858.331250000003</v>
      </c>
      <c r="S9587" t="s">
        <v>30760</v>
      </c>
      <c r="T9587" s="27">
        <v>41857</v>
      </c>
      <c r="V9587">
        <v>1</v>
      </c>
      <c r="W9587" t="s">
        <v>36</v>
      </c>
      <c r="X9587" t="s">
        <v>279</v>
      </c>
      <c r="Y9587">
        <v>1</v>
      </c>
      <c r="AA9587" t="s">
        <v>30761</v>
      </c>
      <c r="AB9587" t="s">
        <v>36</v>
      </c>
      <c r="AD9587" s="27">
        <v>42044</v>
      </c>
      <c r="AE9587" t="s">
        <v>324</v>
      </c>
      <c r="AH9587">
        <v>0</v>
      </c>
      <c r="AN9587" t="s">
        <v>238</v>
      </c>
      <c r="AO9587">
        <v>5</v>
      </c>
      <c r="AP9587" t="s">
        <v>246</v>
      </c>
      <c r="AQ9587" s="27">
        <v>41858</v>
      </c>
      <c r="AR9587" t="s">
        <v>240</v>
      </c>
      <c r="AS9587">
        <v>5</v>
      </c>
      <c r="AT9587" t="s">
        <v>246</v>
      </c>
      <c r="AU9587" s="27">
        <v>41858</v>
      </c>
    </row>
    <row r="9588" spans="1:47" x14ac:dyDescent="0.2">
      <c r="A9588">
        <v>9587</v>
      </c>
      <c r="B9588" t="s">
        <v>30762</v>
      </c>
      <c r="C9588" t="s">
        <v>30763</v>
      </c>
      <c r="D9588" t="s">
        <v>30764</v>
      </c>
      <c r="E9588" s="27">
        <v>41989</v>
      </c>
      <c r="F9588" t="s">
        <v>233</v>
      </c>
      <c r="G9588" s="27">
        <v>33625</v>
      </c>
      <c r="H9588">
        <v>24</v>
      </c>
      <c r="I9588" t="s">
        <v>259</v>
      </c>
      <c r="J9588" t="s">
        <v>22</v>
      </c>
      <c r="K9588">
        <v>0</v>
      </c>
      <c r="L9588">
        <v>2</v>
      </c>
      <c r="M9588">
        <v>0</v>
      </c>
      <c r="N9588">
        <v>0</v>
      </c>
      <c r="O9588">
        <v>0</v>
      </c>
      <c r="P9588">
        <v>-1</v>
      </c>
      <c r="Q9588" s="28">
        <v>41988.306250000001</v>
      </c>
      <c r="R9588" s="28">
        <v>41990.259722222225</v>
      </c>
      <c r="S9588" t="s">
        <v>30765</v>
      </c>
      <c r="T9588" s="27">
        <v>41988</v>
      </c>
      <c r="V9588">
        <v>1</v>
      </c>
      <c r="W9588" t="s">
        <v>32</v>
      </c>
      <c r="X9588" t="s">
        <v>254</v>
      </c>
      <c r="Y9588">
        <v>0</v>
      </c>
      <c r="AB9588" t="s">
        <v>237</v>
      </c>
      <c r="AH9588">
        <v>0</v>
      </c>
      <c r="AN9588" t="s">
        <v>238</v>
      </c>
      <c r="AO9588">
        <v>3</v>
      </c>
      <c r="AP9588" t="s">
        <v>239</v>
      </c>
      <c r="AQ9588" s="27">
        <v>41989</v>
      </c>
      <c r="AR9588" t="s">
        <v>240</v>
      </c>
      <c r="AS9588">
        <v>2</v>
      </c>
      <c r="AT9588" t="s">
        <v>239</v>
      </c>
      <c r="AU9588" s="27">
        <v>41989</v>
      </c>
    </row>
    <row r="9589" spans="1:47" x14ac:dyDescent="0.2">
      <c r="A9589">
        <v>9588</v>
      </c>
      <c r="B9589" t="s">
        <v>30766</v>
      </c>
      <c r="C9589" t="s">
        <v>1539</v>
      </c>
      <c r="D9589" t="s">
        <v>17785</v>
      </c>
      <c r="E9589" s="27">
        <v>41603</v>
      </c>
      <c r="F9589" t="s">
        <v>233</v>
      </c>
      <c r="G9589" s="27">
        <v>22513</v>
      </c>
      <c r="H9589">
        <v>54</v>
      </c>
      <c r="I9589" t="s">
        <v>234</v>
      </c>
      <c r="J9589" t="s">
        <v>245</v>
      </c>
      <c r="K9589">
        <v>0</v>
      </c>
      <c r="L9589">
        <v>2</v>
      </c>
      <c r="M9589">
        <v>0</v>
      </c>
      <c r="N9589">
        <v>0</v>
      </c>
      <c r="O9589">
        <v>0</v>
      </c>
      <c r="P9589">
        <v>-1</v>
      </c>
      <c r="Q9589" s="28">
        <v>41602.330555555556</v>
      </c>
      <c r="R9589" s="28">
        <v>41604.40347222222</v>
      </c>
      <c r="S9589" t="s">
        <v>30767</v>
      </c>
      <c r="T9589" s="27">
        <v>41602</v>
      </c>
      <c r="V9589">
        <v>1</v>
      </c>
      <c r="W9589" t="s">
        <v>32</v>
      </c>
      <c r="X9589" t="s">
        <v>2318</v>
      </c>
      <c r="Y9589">
        <v>0</v>
      </c>
      <c r="AB9589" t="s">
        <v>237</v>
      </c>
      <c r="AH9589">
        <v>0</v>
      </c>
      <c r="AN9589" t="s">
        <v>238</v>
      </c>
      <c r="AO9589">
        <v>1</v>
      </c>
      <c r="AP9589" t="s">
        <v>239</v>
      </c>
      <c r="AQ9589" s="27">
        <v>41603</v>
      </c>
      <c r="AR9589" t="s">
        <v>240</v>
      </c>
      <c r="AS9589">
        <v>2</v>
      </c>
      <c r="AT9589" t="s">
        <v>239</v>
      </c>
      <c r="AU9589" s="27">
        <v>41603</v>
      </c>
    </row>
    <row r="9590" spans="1:47" x14ac:dyDescent="0.2">
      <c r="A9590">
        <v>9589</v>
      </c>
      <c r="B9590" t="s">
        <v>30768</v>
      </c>
      <c r="C9590" t="s">
        <v>901</v>
      </c>
      <c r="D9590" t="s">
        <v>327</v>
      </c>
      <c r="E9590" s="27">
        <v>41527</v>
      </c>
      <c r="F9590" t="s">
        <v>233</v>
      </c>
      <c r="G9590" s="27">
        <v>24025</v>
      </c>
      <c r="H9590">
        <v>50</v>
      </c>
      <c r="I9590" t="s">
        <v>234</v>
      </c>
      <c r="J9590" t="s">
        <v>250</v>
      </c>
      <c r="K9590">
        <v>0</v>
      </c>
      <c r="L9590">
        <v>6</v>
      </c>
      <c r="M9590">
        <v>0</v>
      </c>
      <c r="N9590">
        <v>0</v>
      </c>
      <c r="O9590">
        <v>2</v>
      </c>
      <c r="P9590">
        <v>0</v>
      </c>
      <c r="Q9590" s="28">
        <v>41527.297222222223</v>
      </c>
      <c r="R9590" s="28">
        <v>41558.256249999999</v>
      </c>
      <c r="S9590" t="s">
        <v>30769</v>
      </c>
      <c r="T9590" s="27">
        <v>39767</v>
      </c>
      <c r="V9590">
        <v>1760</v>
      </c>
      <c r="W9590" t="s">
        <v>36</v>
      </c>
      <c r="X9590" t="s">
        <v>1170</v>
      </c>
      <c r="Y9590">
        <v>0</v>
      </c>
      <c r="AB9590" t="s">
        <v>237</v>
      </c>
      <c r="AH9590">
        <v>0</v>
      </c>
      <c r="AN9590" t="s">
        <v>238</v>
      </c>
      <c r="AO9590">
        <v>5</v>
      </c>
      <c r="AP9590" t="s">
        <v>246</v>
      </c>
      <c r="AQ9590" s="27">
        <v>41527</v>
      </c>
      <c r="AR9590" t="s">
        <v>240</v>
      </c>
      <c r="AS9590">
        <v>6</v>
      </c>
      <c r="AT9590" t="s">
        <v>246</v>
      </c>
      <c r="AU9590" s="27">
        <v>41527</v>
      </c>
    </row>
    <row r="9591" spans="1:47" x14ac:dyDescent="0.2">
      <c r="A9591">
        <v>9590</v>
      </c>
      <c r="B9591" t="s">
        <v>30770</v>
      </c>
      <c r="C9591" t="s">
        <v>9777</v>
      </c>
      <c r="D9591" t="s">
        <v>30771</v>
      </c>
      <c r="E9591" s="27">
        <v>41969</v>
      </c>
      <c r="F9591" t="s">
        <v>294</v>
      </c>
      <c r="G9591" s="27">
        <v>34423</v>
      </c>
      <c r="H9591">
        <v>22</v>
      </c>
      <c r="I9591" t="s">
        <v>259</v>
      </c>
      <c r="J9591" t="s">
        <v>353</v>
      </c>
      <c r="K9591">
        <v>0</v>
      </c>
      <c r="L9591">
        <v>4</v>
      </c>
      <c r="M9591">
        <v>0</v>
      </c>
      <c r="N9591">
        <v>0</v>
      </c>
      <c r="O9591">
        <v>0</v>
      </c>
      <c r="W9591" t="s">
        <v>237</v>
      </c>
      <c r="Y9591">
        <v>-1</v>
      </c>
      <c r="AB9591" t="s">
        <v>237</v>
      </c>
      <c r="AH9591">
        <v>0</v>
      </c>
      <c r="AN9591" t="s">
        <v>238</v>
      </c>
      <c r="AO9591">
        <v>4</v>
      </c>
      <c r="AP9591" t="s">
        <v>239</v>
      </c>
      <c r="AQ9591" s="27">
        <v>41969</v>
      </c>
      <c r="AR9591" t="s">
        <v>240</v>
      </c>
      <c r="AS9591">
        <v>4</v>
      </c>
      <c r="AT9591" t="s">
        <v>239</v>
      </c>
      <c r="AU9591" s="27">
        <v>41969</v>
      </c>
    </row>
    <row r="9592" spans="1:47" x14ac:dyDescent="0.2">
      <c r="A9592">
        <v>9591</v>
      </c>
      <c r="B9592" t="s">
        <v>30772</v>
      </c>
      <c r="C9592" t="s">
        <v>30773</v>
      </c>
      <c r="D9592" t="s">
        <v>30774</v>
      </c>
      <c r="E9592" s="27">
        <v>41543</v>
      </c>
      <c r="F9592" t="s">
        <v>233</v>
      </c>
      <c r="G9592" s="27">
        <v>34916</v>
      </c>
      <c r="H9592">
        <v>20</v>
      </c>
      <c r="I9592" t="s">
        <v>259</v>
      </c>
      <c r="J9592" t="s">
        <v>250</v>
      </c>
      <c r="K9592">
        <v>0</v>
      </c>
      <c r="L9592">
        <v>5</v>
      </c>
      <c r="M9592">
        <v>0</v>
      </c>
      <c r="N9592">
        <v>4</v>
      </c>
      <c r="O9592">
        <v>2</v>
      </c>
      <c r="P9592">
        <v>-1</v>
      </c>
      <c r="Q9592" s="28">
        <v>41542.253472222219</v>
      </c>
      <c r="R9592" s="28">
        <v>41543.397916666669</v>
      </c>
      <c r="S9592" t="s">
        <v>30775</v>
      </c>
      <c r="T9592" s="27">
        <v>41542</v>
      </c>
      <c r="V9592">
        <v>1</v>
      </c>
      <c r="W9592" t="s">
        <v>32</v>
      </c>
      <c r="X9592" t="s">
        <v>359</v>
      </c>
      <c r="Y9592">
        <v>1</v>
      </c>
      <c r="AA9592" t="s">
        <v>30776</v>
      </c>
      <c r="AB9592" t="s">
        <v>36</v>
      </c>
      <c r="AD9592" s="27">
        <v>41640</v>
      </c>
      <c r="AE9592" t="s">
        <v>30777</v>
      </c>
      <c r="AH9592">
        <v>0</v>
      </c>
      <c r="AN9592" t="s">
        <v>238</v>
      </c>
      <c r="AO9592">
        <v>7</v>
      </c>
      <c r="AP9592" t="s">
        <v>246</v>
      </c>
      <c r="AQ9592" s="27">
        <v>41543</v>
      </c>
      <c r="AR9592" t="s">
        <v>240</v>
      </c>
      <c r="AS9592">
        <v>5</v>
      </c>
      <c r="AT9592" t="s">
        <v>246</v>
      </c>
      <c r="AU9592" s="27">
        <v>41543</v>
      </c>
    </row>
    <row r="9593" spans="1:47" x14ac:dyDescent="0.2">
      <c r="A9593">
        <v>9592</v>
      </c>
      <c r="B9593" t="s">
        <v>30778</v>
      </c>
      <c r="C9593" t="s">
        <v>2021</v>
      </c>
      <c r="D9593" t="s">
        <v>2616</v>
      </c>
      <c r="E9593" s="27">
        <v>41546</v>
      </c>
      <c r="F9593" t="s">
        <v>233</v>
      </c>
      <c r="G9593" s="27">
        <v>33062</v>
      </c>
      <c r="H9593">
        <v>25</v>
      </c>
      <c r="I9593" t="s">
        <v>244</v>
      </c>
      <c r="J9593" t="s">
        <v>245</v>
      </c>
      <c r="K9593">
        <v>0</v>
      </c>
      <c r="L9593">
        <v>3</v>
      </c>
      <c r="M9593">
        <v>0</v>
      </c>
      <c r="N9593">
        <v>0</v>
      </c>
      <c r="O9593">
        <v>1</v>
      </c>
      <c r="P9593">
        <v>-1</v>
      </c>
      <c r="Q9593" s="28">
        <v>41545.447916666664</v>
      </c>
      <c r="R9593" s="28">
        <v>41546.074305555558</v>
      </c>
      <c r="S9593" t="s">
        <v>30779</v>
      </c>
      <c r="T9593" s="27">
        <v>41545</v>
      </c>
      <c r="V9593">
        <v>1</v>
      </c>
      <c r="W9593" t="s">
        <v>32</v>
      </c>
      <c r="X9593" t="s">
        <v>337</v>
      </c>
      <c r="Y9593">
        <v>0</v>
      </c>
      <c r="AB9593" t="s">
        <v>237</v>
      </c>
      <c r="AH9593">
        <v>0</v>
      </c>
      <c r="AN9593" t="s">
        <v>238</v>
      </c>
      <c r="AO9593">
        <v>5</v>
      </c>
      <c r="AP9593" t="s">
        <v>246</v>
      </c>
      <c r="AQ9593" s="27">
        <v>41546</v>
      </c>
      <c r="AR9593" t="s">
        <v>240</v>
      </c>
      <c r="AS9593">
        <v>3</v>
      </c>
      <c r="AT9593" t="s">
        <v>239</v>
      </c>
      <c r="AU9593" s="27">
        <v>41546</v>
      </c>
    </row>
    <row r="9594" spans="1:47" x14ac:dyDescent="0.2">
      <c r="A9594">
        <v>9593</v>
      </c>
      <c r="B9594" t="s">
        <v>30780</v>
      </c>
      <c r="C9594" t="s">
        <v>10080</v>
      </c>
      <c r="D9594" t="s">
        <v>30781</v>
      </c>
      <c r="E9594" s="27">
        <v>41316</v>
      </c>
      <c r="F9594" t="s">
        <v>294</v>
      </c>
      <c r="G9594" s="27">
        <v>25429</v>
      </c>
      <c r="H9594">
        <v>46</v>
      </c>
      <c r="I9594" t="s">
        <v>234</v>
      </c>
      <c r="J9594" t="s">
        <v>245</v>
      </c>
      <c r="K9594">
        <v>0</v>
      </c>
      <c r="L9594">
        <v>1</v>
      </c>
      <c r="M9594">
        <v>0</v>
      </c>
      <c r="N9594">
        <v>0</v>
      </c>
      <c r="O9594">
        <v>0</v>
      </c>
      <c r="P9594">
        <v>0</v>
      </c>
      <c r="Q9594" s="28">
        <v>41316.255555555559</v>
      </c>
      <c r="R9594" s="28">
        <v>41316.31527777778</v>
      </c>
      <c r="S9594" t="s">
        <v>30782</v>
      </c>
      <c r="T9594" s="27">
        <v>41316</v>
      </c>
      <c r="V9594">
        <v>0</v>
      </c>
      <c r="W9594" t="s">
        <v>32</v>
      </c>
      <c r="X9594" t="s">
        <v>8025</v>
      </c>
      <c r="Y9594">
        <v>0</v>
      </c>
      <c r="AB9594" t="s">
        <v>237</v>
      </c>
      <c r="AH9594">
        <v>0</v>
      </c>
      <c r="AN9594" t="s">
        <v>238</v>
      </c>
      <c r="AO9594">
        <v>1</v>
      </c>
      <c r="AP9594" t="s">
        <v>239</v>
      </c>
      <c r="AQ9594" s="27">
        <v>41316</v>
      </c>
      <c r="AR9594" t="s">
        <v>240</v>
      </c>
      <c r="AS9594">
        <v>1</v>
      </c>
      <c r="AT9594" t="s">
        <v>239</v>
      </c>
      <c r="AU9594" s="27">
        <v>41316</v>
      </c>
    </row>
    <row r="9595" spans="1:47" x14ac:dyDescent="0.2">
      <c r="A9595">
        <v>9594</v>
      </c>
      <c r="B9595" t="s">
        <v>30783</v>
      </c>
      <c r="C9595" t="s">
        <v>1038</v>
      </c>
      <c r="D9595" t="s">
        <v>1087</v>
      </c>
      <c r="E9595" s="27">
        <v>41960</v>
      </c>
      <c r="F9595" t="s">
        <v>233</v>
      </c>
      <c r="G9595" s="27">
        <v>23311</v>
      </c>
      <c r="H9595">
        <v>52</v>
      </c>
      <c r="I9595" t="s">
        <v>234</v>
      </c>
      <c r="J9595" t="s">
        <v>250</v>
      </c>
      <c r="K9595">
        <v>0</v>
      </c>
      <c r="L9595">
        <v>6</v>
      </c>
      <c r="M9595">
        <v>0</v>
      </c>
      <c r="N9595">
        <v>0</v>
      </c>
      <c r="O9595">
        <v>4</v>
      </c>
      <c r="P9595">
        <v>-161</v>
      </c>
      <c r="Q9595" s="28">
        <v>41799.313194444447</v>
      </c>
      <c r="R9595" s="28">
        <v>41886.349305555559</v>
      </c>
      <c r="S9595" t="s">
        <v>30784</v>
      </c>
      <c r="T9595" s="27">
        <v>41958</v>
      </c>
      <c r="V9595">
        <v>2</v>
      </c>
      <c r="W9595" t="s">
        <v>32</v>
      </c>
      <c r="X9595" t="s">
        <v>459</v>
      </c>
      <c r="Y9595">
        <v>0</v>
      </c>
      <c r="AB9595" t="s">
        <v>237</v>
      </c>
      <c r="AH9595">
        <v>0</v>
      </c>
      <c r="AN9595" t="s">
        <v>238</v>
      </c>
      <c r="AO9595">
        <v>1</v>
      </c>
      <c r="AP9595" t="s">
        <v>239</v>
      </c>
      <c r="AQ9595" s="27">
        <v>41960</v>
      </c>
      <c r="AR9595" t="s">
        <v>240</v>
      </c>
      <c r="AS9595">
        <v>6</v>
      </c>
      <c r="AT9595" t="s">
        <v>246</v>
      </c>
      <c r="AU9595" s="27">
        <v>41960</v>
      </c>
    </row>
    <row r="9596" spans="1:47" x14ac:dyDescent="0.2">
      <c r="A9596">
        <v>9595</v>
      </c>
      <c r="B9596" t="s">
        <v>30785</v>
      </c>
      <c r="C9596" t="s">
        <v>30786</v>
      </c>
      <c r="D9596" t="s">
        <v>4888</v>
      </c>
      <c r="E9596" s="27">
        <v>41961</v>
      </c>
      <c r="F9596" t="s">
        <v>294</v>
      </c>
      <c r="G9596" s="27">
        <v>22803</v>
      </c>
      <c r="H9596">
        <v>53</v>
      </c>
      <c r="I9596" t="s">
        <v>234</v>
      </c>
      <c r="J9596" t="s">
        <v>245</v>
      </c>
      <c r="K9596">
        <v>0</v>
      </c>
      <c r="L9596">
        <v>6</v>
      </c>
      <c r="M9596">
        <v>0</v>
      </c>
      <c r="N9596">
        <v>0</v>
      </c>
      <c r="O9596">
        <v>1</v>
      </c>
      <c r="P9596">
        <v>0</v>
      </c>
      <c r="Q9596" s="28">
        <v>41961.129166666666</v>
      </c>
      <c r="R9596" s="28">
        <v>41976.384722222225</v>
      </c>
      <c r="S9596" t="s">
        <v>30787</v>
      </c>
      <c r="T9596" s="27">
        <v>41961</v>
      </c>
      <c r="V9596">
        <v>0</v>
      </c>
      <c r="W9596" t="s">
        <v>32</v>
      </c>
      <c r="X9596" t="s">
        <v>261</v>
      </c>
      <c r="Y9596">
        <v>0</v>
      </c>
      <c r="AB9596" t="s">
        <v>237</v>
      </c>
      <c r="AH9596">
        <v>0</v>
      </c>
      <c r="AN9596" t="s">
        <v>238</v>
      </c>
      <c r="AO9596">
        <v>1</v>
      </c>
      <c r="AP9596" t="s">
        <v>239</v>
      </c>
      <c r="AQ9596" s="27">
        <v>41961</v>
      </c>
      <c r="AR9596" t="s">
        <v>240</v>
      </c>
      <c r="AS9596">
        <v>6</v>
      </c>
      <c r="AT9596" t="s">
        <v>246</v>
      </c>
      <c r="AU9596" s="27">
        <v>41961</v>
      </c>
    </row>
    <row r="9597" spans="1:47" x14ac:dyDescent="0.2">
      <c r="A9597">
        <v>9596</v>
      </c>
      <c r="B9597" t="s">
        <v>30788</v>
      </c>
      <c r="C9597" t="s">
        <v>13925</v>
      </c>
      <c r="D9597" t="s">
        <v>400</v>
      </c>
      <c r="E9597" s="27">
        <v>41376</v>
      </c>
      <c r="F9597" t="s">
        <v>233</v>
      </c>
      <c r="G9597" s="27">
        <v>32721</v>
      </c>
      <c r="H9597">
        <v>26</v>
      </c>
      <c r="I9597" t="s">
        <v>244</v>
      </c>
      <c r="J9597" t="s">
        <v>250</v>
      </c>
      <c r="K9597">
        <v>0</v>
      </c>
      <c r="L9597">
        <v>10</v>
      </c>
      <c r="M9597">
        <v>0</v>
      </c>
      <c r="N9597">
        <v>1</v>
      </c>
      <c r="O9597">
        <v>1</v>
      </c>
      <c r="P9597">
        <v>123</v>
      </c>
      <c r="Q9597" s="28">
        <v>41499.326388888891</v>
      </c>
      <c r="R9597" s="28">
        <v>41500.515277777777</v>
      </c>
      <c r="S9597" t="s">
        <v>30789</v>
      </c>
      <c r="U9597" s="27">
        <v>40821</v>
      </c>
      <c r="V9597">
        <v>555</v>
      </c>
      <c r="W9597" t="s">
        <v>32</v>
      </c>
      <c r="X9597" t="s">
        <v>274</v>
      </c>
      <c r="Y9597">
        <v>1</v>
      </c>
      <c r="AA9597" t="s">
        <v>30790</v>
      </c>
      <c r="AB9597" t="s">
        <v>32</v>
      </c>
      <c r="AC9597">
        <v>0</v>
      </c>
      <c r="AD9597" s="27">
        <v>41499</v>
      </c>
      <c r="AE9597" t="s">
        <v>4593</v>
      </c>
      <c r="AF9597" s="27">
        <v>41499</v>
      </c>
      <c r="AG9597" s="27">
        <v>41500</v>
      </c>
      <c r="AH9597">
        <v>0</v>
      </c>
      <c r="AN9597" t="s">
        <v>238</v>
      </c>
      <c r="AO9597">
        <v>6</v>
      </c>
      <c r="AP9597" t="s">
        <v>246</v>
      </c>
      <c r="AQ9597" s="27">
        <v>41376</v>
      </c>
      <c r="AR9597" t="s">
        <v>240</v>
      </c>
      <c r="AS9597">
        <v>10</v>
      </c>
      <c r="AT9597" t="s">
        <v>269</v>
      </c>
      <c r="AU9597" s="27">
        <v>41376</v>
      </c>
    </row>
    <row r="9598" spans="1:47" x14ac:dyDescent="0.2">
      <c r="A9598">
        <v>9597</v>
      </c>
      <c r="B9598" t="s">
        <v>30791</v>
      </c>
      <c r="C9598" t="s">
        <v>928</v>
      </c>
      <c r="D9598" t="s">
        <v>586</v>
      </c>
      <c r="E9598" s="27">
        <v>41320</v>
      </c>
      <c r="F9598" t="s">
        <v>233</v>
      </c>
      <c r="G9598" s="27">
        <v>34150</v>
      </c>
      <c r="H9598">
        <v>22</v>
      </c>
      <c r="I9598" t="s">
        <v>259</v>
      </c>
      <c r="J9598" t="s">
        <v>245</v>
      </c>
      <c r="K9598">
        <v>0</v>
      </c>
      <c r="L9598">
        <v>4</v>
      </c>
      <c r="M9598">
        <v>0</v>
      </c>
      <c r="N9598">
        <v>0</v>
      </c>
      <c r="O9598">
        <v>0</v>
      </c>
      <c r="P9598">
        <v>-1</v>
      </c>
      <c r="Q9598" s="28">
        <v>41319.15625</v>
      </c>
      <c r="R9598" s="28">
        <v>41320.342361111114</v>
      </c>
      <c r="S9598" t="s">
        <v>30792</v>
      </c>
      <c r="T9598" s="27">
        <v>41319</v>
      </c>
      <c r="V9598">
        <v>1</v>
      </c>
      <c r="W9598" t="s">
        <v>36</v>
      </c>
      <c r="X9598" t="s">
        <v>279</v>
      </c>
      <c r="Y9598">
        <v>0</v>
      </c>
      <c r="AB9598" t="s">
        <v>237</v>
      </c>
      <c r="AH9598">
        <v>0</v>
      </c>
      <c r="AN9598" t="s">
        <v>238</v>
      </c>
      <c r="AO9598">
        <v>5</v>
      </c>
      <c r="AP9598" t="s">
        <v>246</v>
      </c>
      <c r="AQ9598" s="27">
        <v>41320</v>
      </c>
      <c r="AR9598" t="s">
        <v>240</v>
      </c>
      <c r="AS9598">
        <v>4</v>
      </c>
      <c r="AT9598" t="s">
        <v>239</v>
      </c>
      <c r="AU9598" s="27">
        <v>41320</v>
      </c>
    </row>
    <row r="9599" spans="1:47" x14ac:dyDescent="0.2">
      <c r="A9599">
        <v>9598</v>
      </c>
      <c r="B9599" t="s">
        <v>30793</v>
      </c>
      <c r="C9599" t="s">
        <v>1075</v>
      </c>
      <c r="D9599" t="s">
        <v>30794</v>
      </c>
      <c r="E9599" s="27">
        <v>41702</v>
      </c>
      <c r="F9599" t="s">
        <v>233</v>
      </c>
      <c r="G9599" s="27">
        <v>24364</v>
      </c>
      <c r="H9599">
        <v>49</v>
      </c>
      <c r="I9599" t="s">
        <v>234</v>
      </c>
      <c r="J9599" t="s">
        <v>245</v>
      </c>
      <c r="K9599">
        <v>0</v>
      </c>
      <c r="L9599">
        <v>6</v>
      </c>
      <c r="M9599">
        <v>0</v>
      </c>
      <c r="N9599">
        <v>0</v>
      </c>
      <c r="O9599">
        <v>0</v>
      </c>
      <c r="P9599">
        <v>0</v>
      </c>
      <c r="Q9599" s="28">
        <v>41702.181944444441</v>
      </c>
      <c r="R9599" s="28">
        <v>42201.280555555553</v>
      </c>
      <c r="S9599" t="s">
        <v>30795</v>
      </c>
      <c r="T9599" s="27">
        <v>41701</v>
      </c>
      <c r="V9599">
        <v>1</v>
      </c>
      <c r="W9599" t="s">
        <v>32</v>
      </c>
      <c r="X9599" t="s">
        <v>631</v>
      </c>
      <c r="Y9599">
        <v>0</v>
      </c>
      <c r="AB9599" t="s">
        <v>237</v>
      </c>
      <c r="AH9599">
        <v>0</v>
      </c>
      <c r="AN9599" t="s">
        <v>238</v>
      </c>
      <c r="AO9599">
        <v>6</v>
      </c>
      <c r="AP9599" t="s">
        <v>246</v>
      </c>
      <c r="AQ9599" s="27">
        <v>41702</v>
      </c>
      <c r="AR9599" t="s">
        <v>240</v>
      </c>
      <c r="AS9599">
        <v>6</v>
      </c>
      <c r="AT9599" t="s">
        <v>246</v>
      </c>
      <c r="AU9599" s="27">
        <v>41702</v>
      </c>
    </row>
    <row r="9600" spans="1:47" x14ac:dyDescent="0.2">
      <c r="A9600">
        <v>9599</v>
      </c>
      <c r="B9600" t="s">
        <v>30796</v>
      </c>
      <c r="C9600" t="s">
        <v>30797</v>
      </c>
      <c r="D9600" t="s">
        <v>30798</v>
      </c>
      <c r="E9600" s="27">
        <v>41996</v>
      </c>
      <c r="F9600" t="s">
        <v>294</v>
      </c>
      <c r="G9600" s="27">
        <v>34651</v>
      </c>
      <c r="H9600">
        <v>21</v>
      </c>
      <c r="I9600" t="s">
        <v>259</v>
      </c>
      <c r="J9600" t="s">
        <v>250</v>
      </c>
      <c r="K9600">
        <v>0</v>
      </c>
      <c r="L9600">
        <v>7</v>
      </c>
      <c r="M9600">
        <v>0</v>
      </c>
      <c r="N9600">
        <v>0</v>
      </c>
      <c r="O9600">
        <v>0</v>
      </c>
      <c r="W9600" t="s">
        <v>237</v>
      </c>
      <c r="Y9600">
        <v>-1</v>
      </c>
      <c r="AB9600" t="s">
        <v>237</v>
      </c>
      <c r="AH9600">
        <v>0</v>
      </c>
      <c r="AN9600" t="s">
        <v>238</v>
      </c>
      <c r="AO9600">
        <v>5</v>
      </c>
      <c r="AP9600" t="s">
        <v>246</v>
      </c>
      <c r="AQ9600" s="27">
        <v>41996</v>
      </c>
      <c r="AR9600" t="s">
        <v>240</v>
      </c>
      <c r="AS9600">
        <v>7</v>
      </c>
      <c r="AT9600" t="s">
        <v>246</v>
      </c>
      <c r="AU9600" s="27">
        <v>41996</v>
      </c>
    </row>
    <row r="9601" spans="1:47" x14ac:dyDescent="0.2">
      <c r="A9601">
        <v>9600</v>
      </c>
      <c r="B9601" t="s">
        <v>30799</v>
      </c>
      <c r="C9601" t="s">
        <v>1147</v>
      </c>
      <c r="D9601" t="s">
        <v>30800</v>
      </c>
      <c r="E9601" s="27">
        <v>41351</v>
      </c>
      <c r="F9601" t="s">
        <v>233</v>
      </c>
      <c r="G9601" s="27">
        <v>28522</v>
      </c>
      <c r="H9601">
        <v>38</v>
      </c>
      <c r="I9601" t="s">
        <v>244</v>
      </c>
      <c r="J9601" t="s">
        <v>245</v>
      </c>
      <c r="K9601">
        <v>1</v>
      </c>
      <c r="L9601">
        <v>4</v>
      </c>
      <c r="M9601">
        <v>0</v>
      </c>
      <c r="N9601">
        <v>0</v>
      </c>
      <c r="O9601">
        <v>10</v>
      </c>
      <c r="P9601">
        <v>0</v>
      </c>
      <c r="Q9601" s="28">
        <v>41351.160416666666</v>
      </c>
      <c r="R9601" s="28">
        <v>41351.088888888888</v>
      </c>
      <c r="S9601" t="s">
        <v>30801</v>
      </c>
      <c r="T9601" s="27">
        <v>41351</v>
      </c>
      <c r="V9601">
        <v>0</v>
      </c>
      <c r="W9601" t="s">
        <v>32</v>
      </c>
      <c r="X9601" t="s">
        <v>749</v>
      </c>
      <c r="Y9601">
        <v>1</v>
      </c>
      <c r="AA9601" t="s">
        <v>30802</v>
      </c>
      <c r="AB9601" t="s">
        <v>32</v>
      </c>
      <c r="AD9601" s="27">
        <v>41579</v>
      </c>
      <c r="AE9601" t="s">
        <v>359</v>
      </c>
      <c r="AH9601">
        <v>1</v>
      </c>
      <c r="AJ9601" t="s">
        <v>30803</v>
      </c>
      <c r="AK9601" t="s">
        <v>255</v>
      </c>
      <c r="AL9601" s="27">
        <v>41644</v>
      </c>
      <c r="AM9601" t="s">
        <v>254</v>
      </c>
      <c r="AN9601" t="s">
        <v>238</v>
      </c>
      <c r="AO9601">
        <v>1</v>
      </c>
      <c r="AP9601" t="s">
        <v>239</v>
      </c>
      <c r="AQ9601" s="27">
        <v>41351</v>
      </c>
      <c r="AR9601" t="s">
        <v>240</v>
      </c>
      <c r="AS9601">
        <v>4</v>
      </c>
      <c r="AT9601" t="s">
        <v>239</v>
      </c>
      <c r="AU9601" s="27">
        <v>41351</v>
      </c>
    </row>
    <row r="9602" spans="1:47" x14ac:dyDescent="0.2">
      <c r="A9602">
        <v>9601</v>
      </c>
      <c r="B9602" t="s">
        <v>30804</v>
      </c>
      <c r="C9602" t="s">
        <v>30805</v>
      </c>
      <c r="D9602" t="s">
        <v>3752</v>
      </c>
      <c r="E9602" s="27">
        <v>41664</v>
      </c>
      <c r="F9602" t="s">
        <v>294</v>
      </c>
      <c r="G9602" s="27">
        <v>29178</v>
      </c>
      <c r="H9602">
        <v>36</v>
      </c>
      <c r="I9602" t="s">
        <v>244</v>
      </c>
      <c r="J9602" t="s">
        <v>353</v>
      </c>
      <c r="K9602">
        <v>0</v>
      </c>
      <c r="L9602">
        <v>1</v>
      </c>
      <c r="M9602">
        <v>0</v>
      </c>
      <c r="N9602">
        <v>0</v>
      </c>
      <c r="O9602">
        <v>9</v>
      </c>
      <c r="P9602">
        <v>-1</v>
      </c>
      <c r="Q9602" s="28">
        <v>41663.178472222222</v>
      </c>
      <c r="R9602" s="28">
        <v>41664.086111111108</v>
      </c>
      <c r="S9602" t="s">
        <v>30806</v>
      </c>
      <c r="T9602" s="27">
        <v>41663</v>
      </c>
      <c r="V9602">
        <v>1</v>
      </c>
      <c r="W9602" t="s">
        <v>32</v>
      </c>
      <c r="X9602" t="s">
        <v>348</v>
      </c>
      <c r="Y9602">
        <v>1</v>
      </c>
      <c r="AA9602" t="s">
        <v>30807</v>
      </c>
      <c r="AB9602" t="s">
        <v>36</v>
      </c>
      <c r="AC9602">
        <v>0</v>
      </c>
      <c r="AD9602" s="27">
        <v>41734</v>
      </c>
      <c r="AE9602" t="s">
        <v>404</v>
      </c>
      <c r="AF9602" s="27">
        <v>41734</v>
      </c>
      <c r="AG9602" s="27">
        <v>41735</v>
      </c>
      <c r="AH9602">
        <v>0</v>
      </c>
      <c r="AN9602" t="s">
        <v>238</v>
      </c>
      <c r="AO9602">
        <v>1</v>
      </c>
      <c r="AP9602" t="s">
        <v>239</v>
      </c>
      <c r="AQ9602" s="27">
        <v>41664</v>
      </c>
      <c r="AR9602" t="s">
        <v>240</v>
      </c>
      <c r="AS9602">
        <v>1</v>
      </c>
      <c r="AT9602" t="s">
        <v>239</v>
      </c>
      <c r="AU9602" s="27">
        <v>41664</v>
      </c>
    </row>
    <row r="9603" spans="1:47" x14ac:dyDescent="0.2">
      <c r="A9603">
        <v>9602</v>
      </c>
      <c r="B9603" t="s">
        <v>30808</v>
      </c>
      <c r="C9603" t="s">
        <v>16992</v>
      </c>
      <c r="D9603" t="s">
        <v>575</v>
      </c>
      <c r="E9603" s="27">
        <v>41935</v>
      </c>
      <c r="F9603" t="s">
        <v>294</v>
      </c>
      <c r="G9603" s="27">
        <v>34327</v>
      </c>
      <c r="H9603">
        <v>22</v>
      </c>
      <c r="I9603" t="s">
        <v>259</v>
      </c>
      <c r="J9603" t="s">
        <v>22</v>
      </c>
      <c r="K9603">
        <v>0</v>
      </c>
      <c r="L9603">
        <v>4</v>
      </c>
      <c r="M9603">
        <v>0</v>
      </c>
      <c r="N9603">
        <v>0</v>
      </c>
      <c r="O9603">
        <v>1</v>
      </c>
      <c r="P9603">
        <v>-1</v>
      </c>
      <c r="Q9603" s="28">
        <v>41934.520833333336</v>
      </c>
      <c r="R9603" s="28">
        <v>41935.383333333331</v>
      </c>
      <c r="S9603" t="s">
        <v>30809</v>
      </c>
      <c r="U9603" s="27">
        <v>41934</v>
      </c>
      <c r="V9603">
        <v>1</v>
      </c>
      <c r="W9603" t="s">
        <v>32</v>
      </c>
      <c r="X9603" t="s">
        <v>274</v>
      </c>
      <c r="Y9603">
        <v>0</v>
      </c>
      <c r="AB9603" t="s">
        <v>237</v>
      </c>
      <c r="AH9603">
        <v>0</v>
      </c>
      <c r="AN9603" t="s">
        <v>238</v>
      </c>
      <c r="AO9603">
        <v>4</v>
      </c>
      <c r="AP9603" t="s">
        <v>239</v>
      </c>
      <c r="AQ9603" s="27">
        <v>41935</v>
      </c>
      <c r="AR9603" t="s">
        <v>240</v>
      </c>
      <c r="AS9603">
        <v>4</v>
      </c>
      <c r="AT9603" t="s">
        <v>239</v>
      </c>
      <c r="AU9603" s="27">
        <v>41935</v>
      </c>
    </row>
    <row r="9604" spans="1:47" x14ac:dyDescent="0.2">
      <c r="A9604">
        <v>9603</v>
      </c>
      <c r="B9604" t="s">
        <v>30810</v>
      </c>
      <c r="C9604" t="s">
        <v>1271</v>
      </c>
      <c r="D9604" t="s">
        <v>16231</v>
      </c>
      <c r="E9604" s="27">
        <v>41365</v>
      </c>
      <c r="F9604" t="s">
        <v>294</v>
      </c>
      <c r="G9604" s="27">
        <v>30038</v>
      </c>
      <c r="H9604">
        <v>34</v>
      </c>
      <c r="I9604" t="s">
        <v>244</v>
      </c>
      <c r="J9604" t="s">
        <v>250</v>
      </c>
      <c r="K9604">
        <v>0</v>
      </c>
      <c r="L9604">
        <v>2</v>
      </c>
      <c r="M9604">
        <v>0</v>
      </c>
      <c r="N9604">
        <v>0</v>
      </c>
      <c r="O9604">
        <v>5</v>
      </c>
      <c r="P9604">
        <v>-1</v>
      </c>
      <c r="Q9604" s="28">
        <v>41364.268055555556</v>
      </c>
      <c r="R9604" s="28">
        <v>41373.466666666667</v>
      </c>
      <c r="S9604" t="s">
        <v>30811</v>
      </c>
      <c r="T9604" s="27">
        <v>41364</v>
      </c>
      <c r="V9604">
        <v>1</v>
      </c>
      <c r="W9604" t="s">
        <v>32</v>
      </c>
      <c r="X9604" t="s">
        <v>364</v>
      </c>
      <c r="Y9604">
        <v>1</v>
      </c>
      <c r="AA9604" t="s">
        <v>30812</v>
      </c>
      <c r="AB9604" t="s">
        <v>36</v>
      </c>
      <c r="AD9604" s="27">
        <v>41630</v>
      </c>
      <c r="AE9604" t="s">
        <v>529</v>
      </c>
      <c r="AH9604">
        <v>0</v>
      </c>
      <c r="AN9604" t="s">
        <v>238</v>
      </c>
      <c r="AO9604">
        <v>1</v>
      </c>
      <c r="AP9604" t="s">
        <v>239</v>
      </c>
      <c r="AQ9604" s="27">
        <v>41365</v>
      </c>
      <c r="AR9604" t="s">
        <v>240</v>
      </c>
      <c r="AS9604">
        <v>2</v>
      </c>
      <c r="AT9604" t="s">
        <v>239</v>
      </c>
      <c r="AU9604" s="27">
        <v>41365</v>
      </c>
    </row>
    <row r="9605" spans="1:47" x14ac:dyDescent="0.2">
      <c r="A9605">
        <v>9604</v>
      </c>
      <c r="B9605" t="s">
        <v>30813</v>
      </c>
      <c r="C9605" t="s">
        <v>6554</v>
      </c>
      <c r="D9605" t="s">
        <v>3737</v>
      </c>
      <c r="E9605" s="27">
        <v>41850</v>
      </c>
      <c r="F9605" t="s">
        <v>233</v>
      </c>
      <c r="G9605" s="27">
        <v>35815</v>
      </c>
      <c r="H9605">
        <v>18</v>
      </c>
      <c r="I9605" t="s">
        <v>259</v>
      </c>
      <c r="J9605" t="s">
        <v>250</v>
      </c>
      <c r="K9605">
        <v>5</v>
      </c>
      <c r="L9605">
        <v>5</v>
      </c>
      <c r="M9605">
        <v>0</v>
      </c>
      <c r="N9605">
        <v>2</v>
      </c>
      <c r="O9605">
        <v>4</v>
      </c>
      <c r="P9605">
        <v>7</v>
      </c>
      <c r="Q9605" s="28">
        <v>41857.494444444441</v>
      </c>
      <c r="R9605" s="28">
        <v>41881.122916666667</v>
      </c>
      <c r="S9605" t="s">
        <v>30814</v>
      </c>
      <c r="U9605" s="27">
        <v>41712</v>
      </c>
      <c r="V9605">
        <v>138</v>
      </c>
      <c r="W9605" t="s">
        <v>32</v>
      </c>
      <c r="X9605" t="s">
        <v>274</v>
      </c>
      <c r="Y9605">
        <v>1</v>
      </c>
      <c r="AA9605" t="s">
        <v>30815</v>
      </c>
      <c r="AB9605" t="s">
        <v>32</v>
      </c>
      <c r="AD9605" s="27">
        <v>41910</v>
      </c>
      <c r="AE9605" t="s">
        <v>383</v>
      </c>
      <c r="AH9605">
        <v>1</v>
      </c>
      <c r="AJ9605" t="s">
        <v>30815</v>
      </c>
      <c r="AK9605" t="s">
        <v>255</v>
      </c>
      <c r="AL9605" s="27">
        <v>41910</v>
      </c>
      <c r="AM9605" t="s">
        <v>383</v>
      </c>
      <c r="AN9605" t="s">
        <v>238</v>
      </c>
      <c r="AO9605">
        <v>9</v>
      </c>
      <c r="AP9605" t="s">
        <v>269</v>
      </c>
      <c r="AQ9605" s="27">
        <v>41850</v>
      </c>
      <c r="AR9605" t="s">
        <v>240</v>
      </c>
      <c r="AS9605">
        <v>5</v>
      </c>
      <c r="AT9605" t="s">
        <v>246</v>
      </c>
      <c r="AU9605" s="27">
        <v>41850</v>
      </c>
    </row>
    <row r="9606" spans="1:47" x14ac:dyDescent="0.2">
      <c r="A9606">
        <v>9605</v>
      </c>
      <c r="B9606" t="s">
        <v>30816</v>
      </c>
      <c r="C9606" t="s">
        <v>424</v>
      </c>
      <c r="D9606" t="s">
        <v>1300</v>
      </c>
      <c r="E9606" s="27">
        <v>41506</v>
      </c>
      <c r="F9606" t="s">
        <v>233</v>
      </c>
      <c r="G9606" s="27">
        <v>31376</v>
      </c>
      <c r="H9606">
        <v>30</v>
      </c>
      <c r="I9606" t="s">
        <v>244</v>
      </c>
      <c r="J9606" t="s">
        <v>250</v>
      </c>
      <c r="K9606">
        <v>0</v>
      </c>
      <c r="L9606">
        <v>2</v>
      </c>
      <c r="M9606">
        <v>0</v>
      </c>
      <c r="N9606">
        <v>0</v>
      </c>
      <c r="O9606">
        <v>0</v>
      </c>
      <c r="P9606">
        <v>0</v>
      </c>
      <c r="Q9606" s="28">
        <v>41506.353472222225</v>
      </c>
      <c r="R9606" s="28">
        <v>41507.302083333336</v>
      </c>
      <c r="S9606" t="s">
        <v>30817</v>
      </c>
      <c r="U9606" s="27">
        <v>41506</v>
      </c>
      <c r="V9606">
        <v>0</v>
      </c>
      <c r="W9606" t="s">
        <v>32</v>
      </c>
      <c r="X9606" t="s">
        <v>274</v>
      </c>
      <c r="Y9606">
        <v>0</v>
      </c>
      <c r="AB9606" t="s">
        <v>237</v>
      </c>
      <c r="AH9606">
        <v>0</v>
      </c>
      <c r="AN9606" t="s">
        <v>238</v>
      </c>
      <c r="AO9606">
        <v>2</v>
      </c>
      <c r="AP9606" t="s">
        <v>239</v>
      </c>
      <c r="AQ9606" s="27">
        <v>41506</v>
      </c>
      <c r="AR9606" t="s">
        <v>240</v>
      </c>
      <c r="AS9606">
        <v>2</v>
      </c>
      <c r="AT9606" t="s">
        <v>239</v>
      </c>
      <c r="AU9606" s="27">
        <v>41506</v>
      </c>
    </row>
    <row r="9607" spans="1:47" x14ac:dyDescent="0.2">
      <c r="A9607">
        <v>9606</v>
      </c>
      <c r="B9607" t="s">
        <v>30818</v>
      </c>
      <c r="C9607" t="s">
        <v>7702</v>
      </c>
      <c r="D9607" t="s">
        <v>496</v>
      </c>
      <c r="E9607" s="27">
        <v>41496</v>
      </c>
      <c r="F9607" t="s">
        <v>294</v>
      </c>
      <c r="G9607" s="27">
        <v>32831</v>
      </c>
      <c r="H9607">
        <v>26</v>
      </c>
      <c r="I9607" t="s">
        <v>244</v>
      </c>
      <c r="J9607" t="s">
        <v>245</v>
      </c>
      <c r="K9607">
        <v>0</v>
      </c>
      <c r="L9607">
        <v>6</v>
      </c>
      <c r="M9607">
        <v>0</v>
      </c>
      <c r="N9607">
        <v>0</v>
      </c>
      <c r="O9607">
        <v>3</v>
      </c>
      <c r="P9607">
        <v>-1</v>
      </c>
      <c r="Q9607" s="28">
        <v>41495.310416666667</v>
      </c>
      <c r="R9607" s="28">
        <v>41496.40625</v>
      </c>
      <c r="S9607" t="s">
        <v>30819</v>
      </c>
      <c r="T9607" s="27">
        <v>41495</v>
      </c>
      <c r="V9607">
        <v>1</v>
      </c>
      <c r="W9607" t="s">
        <v>32</v>
      </c>
      <c r="X9607" t="s">
        <v>300</v>
      </c>
      <c r="Y9607">
        <v>1</v>
      </c>
      <c r="AA9607" t="s">
        <v>30820</v>
      </c>
      <c r="AB9607" t="s">
        <v>36</v>
      </c>
      <c r="AD9607" s="27">
        <v>41563</v>
      </c>
      <c r="AE9607" t="s">
        <v>412</v>
      </c>
      <c r="AH9607">
        <v>0</v>
      </c>
      <c r="AN9607" t="s">
        <v>238</v>
      </c>
      <c r="AO9607">
        <v>4</v>
      </c>
      <c r="AP9607" t="s">
        <v>239</v>
      </c>
      <c r="AQ9607" s="27">
        <v>41496</v>
      </c>
      <c r="AR9607" t="s">
        <v>240</v>
      </c>
      <c r="AS9607">
        <v>6</v>
      </c>
      <c r="AT9607" t="s">
        <v>246</v>
      </c>
      <c r="AU9607" s="27">
        <v>41496</v>
      </c>
    </row>
    <row r="9608" spans="1:47" x14ac:dyDescent="0.2">
      <c r="A9608">
        <v>9607</v>
      </c>
      <c r="B9608" t="s">
        <v>30821</v>
      </c>
      <c r="C9608" t="s">
        <v>484</v>
      </c>
      <c r="D9608" t="s">
        <v>10051</v>
      </c>
      <c r="E9608" s="27">
        <v>41991</v>
      </c>
      <c r="F9608" t="s">
        <v>233</v>
      </c>
      <c r="G9608" s="27">
        <v>23065</v>
      </c>
      <c r="H9608">
        <v>53</v>
      </c>
      <c r="I9608" t="s">
        <v>234</v>
      </c>
      <c r="J9608" t="s">
        <v>245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  <c r="Q9608" s="28">
        <v>41991.077777777777</v>
      </c>
      <c r="R9608" s="28">
        <v>41991.365972222222</v>
      </c>
      <c r="S9608" t="s">
        <v>30822</v>
      </c>
      <c r="T9608" s="27">
        <v>41990</v>
      </c>
      <c r="V9608">
        <v>1</v>
      </c>
      <c r="W9608" t="s">
        <v>36</v>
      </c>
      <c r="X9608" t="s">
        <v>3794</v>
      </c>
      <c r="Y9608">
        <v>0</v>
      </c>
      <c r="AB9608" t="s">
        <v>237</v>
      </c>
      <c r="AH9608">
        <v>0</v>
      </c>
      <c r="AN9608" t="s">
        <v>238</v>
      </c>
      <c r="AO9608">
        <v>1</v>
      </c>
      <c r="AP9608" t="s">
        <v>239</v>
      </c>
      <c r="AQ9608" s="27">
        <v>41991</v>
      </c>
      <c r="AR9608" t="s">
        <v>240</v>
      </c>
      <c r="AS9608">
        <v>1</v>
      </c>
      <c r="AT9608" t="s">
        <v>239</v>
      </c>
      <c r="AU9608" s="27">
        <v>41991</v>
      </c>
    </row>
    <row r="9609" spans="1:47" x14ac:dyDescent="0.2">
      <c r="A9609">
        <v>9608</v>
      </c>
      <c r="B9609" t="s">
        <v>30823</v>
      </c>
      <c r="C9609" t="s">
        <v>1294</v>
      </c>
      <c r="D9609" t="s">
        <v>637</v>
      </c>
      <c r="E9609" s="27">
        <v>41497</v>
      </c>
      <c r="F9609" t="s">
        <v>294</v>
      </c>
      <c r="G9609" s="27">
        <v>33725</v>
      </c>
      <c r="H9609">
        <v>23</v>
      </c>
      <c r="I9609" t="s">
        <v>259</v>
      </c>
      <c r="J9609" t="s">
        <v>245</v>
      </c>
      <c r="K9609">
        <v>0</v>
      </c>
      <c r="L9609">
        <v>6</v>
      </c>
      <c r="M9609">
        <v>0</v>
      </c>
      <c r="N9609">
        <v>0</v>
      </c>
      <c r="O9609">
        <v>0</v>
      </c>
      <c r="P9609">
        <v>-1</v>
      </c>
      <c r="Q9609" s="28">
        <v>41496.348611111112</v>
      </c>
      <c r="R9609" s="28">
        <v>41508.228472222225</v>
      </c>
      <c r="S9609" t="s">
        <v>30824</v>
      </c>
      <c r="T9609" s="27">
        <v>41496</v>
      </c>
      <c r="V9609">
        <v>1</v>
      </c>
      <c r="W9609" t="s">
        <v>32</v>
      </c>
      <c r="X9609" t="s">
        <v>390</v>
      </c>
      <c r="Y9609">
        <v>0</v>
      </c>
      <c r="AB9609" t="s">
        <v>237</v>
      </c>
      <c r="AH9609">
        <v>0</v>
      </c>
      <c r="AN9609" t="s">
        <v>238</v>
      </c>
      <c r="AO9609">
        <v>5</v>
      </c>
      <c r="AP9609" t="s">
        <v>246</v>
      </c>
      <c r="AQ9609" s="27">
        <v>41497</v>
      </c>
      <c r="AR9609" t="s">
        <v>240</v>
      </c>
      <c r="AS9609">
        <v>6</v>
      </c>
      <c r="AT9609" t="s">
        <v>246</v>
      </c>
      <c r="AU9609" s="27">
        <v>41497</v>
      </c>
    </row>
    <row r="9610" spans="1:47" x14ac:dyDescent="0.2">
      <c r="A9610">
        <v>9609</v>
      </c>
      <c r="B9610" t="s">
        <v>30825</v>
      </c>
      <c r="C9610" t="s">
        <v>30826</v>
      </c>
      <c r="D9610" t="s">
        <v>1325</v>
      </c>
      <c r="E9610" s="27">
        <v>41626</v>
      </c>
      <c r="F9610" t="s">
        <v>294</v>
      </c>
      <c r="G9610" s="27">
        <v>30691</v>
      </c>
      <c r="H9610">
        <v>32</v>
      </c>
      <c r="I9610" t="s">
        <v>244</v>
      </c>
      <c r="J9610" t="s">
        <v>353</v>
      </c>
      <c r="K9610">
        <v>0</v>
      </c>
      <c r="L9610">
        <v>5</v>
      </c>
      <c r="M9610">
        <v>0</v>
      </c>
      <c r="N9610">
        <v>1</v>
      </c>
      <c r="O9610">
        <v>8</v>
      </c>
      <c r="P9610">
        <v>-8</v>
      </c>
      <c r="Q9610" s="28">
        <v>41618.315972222219</v>
      </c>
      <c r="R9610" s="28">
        <v>41625.323611111111</v>
      </c>
      <c r="S9610" t="s">
        <v>30827</v>
      </c>
      <c r="T9610" s="27">
        <v>41618</v>
      </c>
      <c r="V9610">
        <v>8</v>
      </c>
      <c r="W9610" t="s">
        <v>36</v>
      </c>
      <c r="X9610" t="s">
        <v>1280</v>
      </c>
      <c r="Y9610">
        <v>1</v>
      </c>
      <c r="AA9610" t="s">
        <v>30828</v>
      </c>
      <c r="AB9610" t="s">
        <v>36</v>
      </c>
      <c r="AD9610" s="27">
        <v>41935</v>
      </c>
      <c r="AE9610" t="s">
        <v>1508</v>
      </c>
      <c r="AH9610">
        <v>1</v>
      </c>
      <c r="AJ9610" t="s">
        <v>30829</v>
      </c>
      <c r="AK9610" t="s">
        <v>462</v>
      </c>
      <c r="AL9610" s="27">
        <v>42182</v>
      </c>
      <c r="AM9610" t="s">
        <v>279</v>
      </c>
      <c r="AN9610" t="s">
        <v>238</v>
      </c>
      <c r="AO9610">
        <v>2</v>
      </c>
      <c r="AP9610" t="s">
        <v>239</v>
      </c>
      <c r="AQ9610" s="27">
        <v>41626</v>
      </c>
      <c r="AR9610" t="s">
        <v>240</v>
      </c>
      <c r="AS9610">
        <v>5</v>
      </c>
      <c r="AT9610" t="s">
        <v>246</v>
      </c>
      <c r="AU9610" s="27">
        <v>41626</v>
      </c>
    </row>
    <row r="9611" spans="1:47" x14ac:dyDescent="0.2">
      <c r="A9611">
        <v>9610</v>
      </c>
      <c r="B9611" t="s">
        <v>30830</v>
      </c>
      <c r="C9611" t="s">
        <v>1592</v>
      </c>
      <c r="D9611" t="s">
        <v>30831</v>
      </c>
      <c r="E9611" s="27">
        <v>41830</v>
      </c>
      <c r="F9611" t="s">
        <v>233</v>
      </c>
      <c r="G9611" s="27">
        <v>16392</v>
      </c>
      <c r="H9611">
        <v>71</v>
      </c>
      <c r="I9611" t="s">
        <v>234</v>
      </c>
      <c r="J9611" t="s">
        <v>245</v>
      </c>
      <c r="K9611">
        <v>0</v>
      </c>
      <c r="L9611">
        <v>1</v>
      </c>
      <c r="M9611">
        <v>0</v>
      </c>
      <c r="N9611">
        <v>0</v>
      </c>
      <c r="O9611">
        <v>1</v>
      </c>
      <c r="P9611">
        <v>-69</v>
      </c>
      <c r="Q9611" s="28">
        <v>41761.332638888889</v>
      </c>
      <c r="R9611" s="28">
        <v>41823.445138888892</v>
      </c>
      <c r="S9611" t="s">
        <v>30832</v>
      </c>
      <c r="U9611" s="27">
        <v>41761</v>
      </c>
      <c r="V9611">
        <v>69</v>
      </c>
      <c r="W9611" t="s">
        <v>32</v>
      </c>
      <c r="X9611" t="s">
        <v>274</v>
      </c>
      <c r="Y9611">
        <v>0</v>
      </c>
      <c r="AB9611" t="s">
        <v>237</v>
      </c>
      <c r="AH9611">
        <v>0</v>
      </c>
      <c r="AN9611" t="s">
        <v>238</v>
      </c>
      <c r="AO9611">
        <v>1</v>
      </c>
      <c r="AP9611" t="s">
        <v>239</v>
      </c>
      <c r="AQ9611" s="27">
        <v>41830</v>
      </c>
      <c r="AR9611" t="s">
        <v>240</v>
      </c>
      <c r="AS9611">
        <v>1</v>
      </c>
      <c r="AT9611" t="s">
        <v>239</v>
      </c>
      <c r="AU9611" s="27">
        <v>41830</v>
      </c>
    </row>
    <row r="9612" spans="1:47" x14ac:dyDescent="0.2">
      <c r="A9612">
        <v>9611</v>
      </c>
      <c r="B9612" t="s">
        <v>30833</v>
      </c>
      <c r="C9612" t="s">
        <v>30834</v>
      </c>
      <c r="D9612" t="s">
        <v>3092</v>
      </c>
      <c r="E9612" s="27">
        <v>41833</v>
      </c>
      <c r="F9612" t="s">
        <v>233</v>
      </c>
      <c r="G9612" s="27">
        <v>23852</v>
      </c>
      <c r="H9612">
        <v>50</v>
      </c>
      <c r="I9612" t="s">
        <v>234</v>
      </c>
      <c r="J9612" t="s">
        <v>22</v>
      </c>
      <c r="K9612">
        <v>0</v>
      </c>
      <c r="L9612">
        <v>1</v>
      </c>
      <c r="M9612">
        <v>0</v>
      </c>
      <c r="N9612">
        <v>0</v>
      </c>
      <c r="O9612">
        <v>1</v>
      </c>
      <c r="S9612" t="s">
        <v>30835</v>
      </c>
      <c r="T9612" s="27">
        <v>40048</v>
      </c>
      <c r="V9612">
        <v>1785</v>
      </c>
      <c r="W9612" t="s">
        <v>36</v>
      </c>
      <c r="X9612" t="s">
        <v>324</v>
      </c>
      <c r="Y9612">
        <v>0</v>
      </c>
      <c r="AB9612" t="s">
        <v>237</v>
      </c>
      <c r="AH9612">
        <v>0</v>
      </c>
      <c r="AN9612" t="s">
        <v>238</v>
      </c>
      <c r="AO9612">
        <v>1</v>
      </c>
      <c r="AP9612" t="s">
        <v>239</v>
      </c>
      <c r="AQ9612" s="27">
        <v>41833</v>
      </c>
      <c r="AR9612" t="s">
        <v>240</v>
      </c>
      <c r="AS9612">
        <v>1</v>
      </c>
      <c r="AT9612" t="s">
        <v>239</v>
      </c>
      <c r="AU9612" s="27">
        <v>41833</v>
      </c>
    </row>
    <row r="9613" spans="1:47" x14ac:dyDescent="0.2">
      <c r="A9613">
        <v>9612</v>
      </c>
      <c r="B9613" t="s">
        <v>30836</v>
      </c>
      <c r="C9613" t="s">
        <v>1955</v>
      </c>
      <c r="D9613" t="s">
        <v>30837</v>
      </c>
      <c r="E9613" s="27">
        <v>41669</v>
      </c>
      <c r="F9613" t="s">
        <v>233</v>
      </c>
      <c r="G9613" s="27">
        <v>26100</v>
      </c>
      <c r="H9613">
        <v>44</v>
      </c>
      <c r="I9613" t="s">
        <v>244</v>
      </c>
      <c r="J9613" t="s">
        <v>245</v>
      </c>
      <c r="K9613">
        <v>0</v>
      </c>
      <c r="L9613">
        <v>1</v>
      </c>
      <c r="M9613">
        <v>0</v>
      </c>
      <c r="N9613">
        <v>0</v>
      </c>
      <c r="O9613">
        <v>1</v>
      </c>
      <c r="P9613">
        <v>0</v>
      </c>
      <c r="Q9613" s="28">
        <v>41669.20208333333</v>
      </c>
      <c r="R9613" s="28">
        <v>41669.416666666664</v>
      </c>
      <c r="S9613" t="s">
        <v>30838</v>
      </c>
      <c r="T9613" s="27">
        <v>41669</v>
      </c>
      <c r="V9613">
        <v>0</v>
      </c>
      <c r="W9613" t="s">
        <v>36</v>
      </c>
      <c r="X9613" t="s">
        <v>263</v>
      </c>
      <c r="Y9613">
        <v>1</v>
      </c>
      <c r="AA9613" t="s">
        <v>30839</v>
      </c>
      <c r="AB9613" t="s">
        <v>36</v>
      </c>
      <c r="AD9613" s="27">
        <v>41835</v>
      </c>
      <c r="AE9613" t="s">
        <v>324</v>
      </c>
      <c r="AH9613">
        <v>0</v>
      </c>
      <c r="AN9613" t="s">
        <v>238</v>
      </c>
      <c r="AO9613">
        <v>1</v>
      </c>
      <c r="AP9613" t="s">
        <v>239</v>
      </c>
      <c r="AQ9613" s="27">
        <v>41669</v>
      </c>
      <c r="AR9613" t="s">
        <v>240</v>
      </c>
      <c r="AS9613">
        <v>1</v>
      </c>
      <c r="AT9613" t="s">
        <v>239</v>
      </c>
      <c r="AU9613" s="27">
        <v>41669</v>
      </c>
    </row>
    <row r="9614" spans="1:47" x14ac:dyDescent="0.2">
      <c r="A9614">
        <v>9613</v>
      </c>
      <c r="B9614" t="s">
        <v>30840</v>
      </c>
      <c r="C9614" t="s">
        <v>918</v>
      </c>
      <c r="D9614" t="s">
        <v>30841</v>
      </c>
      <c r="E9614" s="27">
        <v>41379</v>
      </c>
      <c r="F9614" t="s">
        <v>233</v>
      </c>
      <c r="G9614" s="27">
        <v>23036</v>
      </c>
      <c r="H9614">
        <v>53</v>
      </c>
      <c r="I9614" t="s">
        <v>234</v>
      </c>
      <c r="J9614" t="s">
        <v>245</v>
      </c>
      <c r="K9614">
        <v>0</v>
      </c>
      <c r="L9614">
        <v>4</v>
      </c>
      <c r="M9614">
        <v>0</v>
      </c>
      <c r="N9614">
        <v>0</v>
      </c>
      <c r="O9614">
        <v>9</v>
      </c>
      <c r="P9614">
        <v>-1</v>
      </c>
      <c r="Q9614" s="28">
        <v>41378.211805555555</v>
      </c>
      <c r="R9614" s="28">
        <v>41496.207638888889</v>
      </c>
      <c r="S9614" t="s">
        <v>30842</v>
      </c>
      <c r="T9614" s="27">
        <v>41378</v>
      </c>
      <c r="V9614">
        <v>1</v>
      </c>
      <c r="W9614" t="s">
        <v>32</v>
      </c>
      <c r="X9614" t="s">
        <v>359</v>
      </c>
      <c r="Y9614">
        <v>1</v>
      </c>
      <c r="AA9614" t="s">
        <v>30843</v>
      </c>
      <c r="AB9614" t="s">
        <v>32</v>
      </c>
      <c r="AD9614" s="27">
        <v>41397</v>
      </c>
      <c r="AE9614" t="s">
        <v>494</v>
      </c>
      <c r="AH9614">
        <v>0</v>
      </c>
      <c r="AN9614" t="s">
        <v>238</v>
      </c>
      <c r="AO9614">
        <v>7</v>
      </c>
      <c r="AP9614" t="s">
        <v>246</v>
      </c>
      <c r="AQ9614" s="27">
        <v>41379</v>
      </c>
      <c r="AR9614" t="s">
        <v>240</v>
      </c>
      <c r="AS9614">
        <v>4</v>
      </c>
      <c r="AT9614" t="s">
        <v>239</v>
      </c>
      <c r="AU9614" s="27">
        <v>41379</v>
      </c>
    </row>
    <row r="9615" spans="1:47" x14ac:dyDescent="0.2">
      <c r="A9615">
        <v>9614</v>
      </c>
      <c r="B9615" t="s">
        <v>30844</v>
      </c>
      <c r="C9615" t="s">
        <v>4676</v>
      </c>
      <c r="D9615" t="s">
        <v>30845</v>
      </c>
      <c r="E9615" s="27">
        <v>41754</v>
      </c>
      <c r="F9615" t="s">
        <v>233</v>
      </c>
      <c r="G9615" s="27">
        <v>32510</v>
      </c>
      <c r="H9615">
        <v>27</v>
      </c>
      <c r="I9615" t="s">
        <v>244</v>
      </c>
      <c r="J9615" t="s">
        <v>353</v>
      </c>
      <c r="K9615">
        <v>0</v>
      </c>
      <c r="L9615">
        <v>2</v>
      </c>
      <c r="M9615">
        <v>0</v>
      </c>
      <c r="N9615">
        <v>0</v>
      </c>
      <c r="O9615">
        <v>0</v>
      </c>
      <c r="P9615">
        <v>0</v>
      </c>
      <c r="Q9615" s="28">
        <v>41754.168055555558</v>
      </c>
      <c r="R9615" s="28">
        <v>41755.07916666667</v>
      </c>
      <c r="S9615" t="s">
        <v>30846</v>
      </c>
      <c r="T9615" s="27">
        <v>41753</v>
      </c>
      <c r="V9615">
        <v>1</v>
      </c>
      <c r="W9615" t="s">
        <v>32</v>
      </c>
      <c r="X9615" t="s">
        <v>254</v>
      </c>
      <c r="Y9615">
        <v>0</v>
      </c>
      <c r="AB9615" t="s">
        <v>237</v>
      </c>
      <c r="AH9615">
        <v>0</v>
      </c>
      <c r="AN9615" t="s">
        <v>238</v>
      </c>
      <c r="AO9615">
        <v>3</v>
      </c>
      <c r="AP9615" t="s">
        <v>239</v>
      </c>
      <c r="AQ9615" s="27">
        <v>41754</v>
      </c>
      <c r="AR9615" t="s">
        <v>240</v>
      </c>
      <c r="AS9615">
        <v>2</v>
      </c>
      <c r="AT9615" t="s">
        <v>239</v>
      </c>
      <c r="AU9615" s="27">
        <v>41754</v>
      </c>
    </row>
    <row r="9616" spans="1:47" x14ac:dyDescent="0.2">
      <c r="A9616">
        <v>9615</v>
      </c>
      <c r="B9616" t="s">
        <v>30847</v>
      </c>
      <c r="C9616" t="s">
        <v>674</v>
      </c>
      <c r="D9616" t="s">
        <v>12385</v>
      </c>
      <c r="E9616" s="27">
        <v>41502</v>
      </c>
      <c r="F9616" t="s">
        <v>233</v>
      </c>
      <c r="G9616" s="27">
        <v>34345</v>
      </c>
      <c r="H9616">
        <v>22</v>
      </c>
      <c r="I9616" t="s">
        <v>259</v>
      </c>
      <c r="J9616" t="s">
        <v>250</v>
      </c>
      <c r="K9616">
        <v>0</v>
      </c>
      <c r="L9616">
        <v>7</v>
      </c>
      <c r="M9616">
        <v>0</v>
      </c>
      <c r="N9616">
        <v>0</v>
      </c>
      <c r="O9616">
        <v>4</v>
      </c>
      <c r="P9616">
        <v>-1</v>
      </c>
      <c r="Q9616" s="28">
        <v>41501.223611111112</v>
      </c>
      <c r="R9616" s="28">
        <v>41608.245833333334</v>
      </c>
      <c r="S9616" t="s">
        <v>30848</v>
      </c>
      <c r="T9616" s="27">
        <v>41501</v>
      </c>
      <c r="V9616">
        <v>1</v>
      </c>
      <c r="W9616" t="s">
        <v>32</v>
      </c>
      <c r="X9616" t="s">
        <v>359</v>
      </c>
      <c r="Y9616">
        <v>0</v>
      </c>
      <c r="AB9616" t="s">
        <v>237</v>
      </c>
      <c r="AH9616">
        <v>0</v>
      </c>
      <c r="AN9616" t="s">
        <v>238</v>
      </c>
      <c r="AO9616">
        <v>7</v>
      </c>
      <c r="AP9616" t="s">
        <v>246</v>
      </c>
      <c r="AQ9616" s="27">
        <v>41502</v>
      </c>
      <c r="AR9616" t="s">
        <v>240</v>
      </c>
      <c r="AS9616">
        <v>7</v>
      </c>
      <c r="AT9616" t="s">
        <v>246</v>
      </c>
      <c r="AU9616" s="27">
        <v>41502</v>
      </c>
    </row>
    <row r="9617" spans="1:47" x14ac:dyDescent="0.2">
      <c r="A9617">
        <v>9616</v>
      </c>
      <c r="B9617" t="s">
        <v>30849</v>
      </c>
      <c r="C9617" t="s">
        <v>8829</v>
      </c>
      <c r="D9617" t="s">
        <v>519</v>
      </c>
      <c r="E9617" s="27">
        <v>41304</v>
      </c>
      <c r="F9617" t="s">
        <v>233</v>
      </c>
      <c r="G9617" s="27">
        <v>32574</v>
      </c>
      <c r="H9617">
        <v>27</v>
      </c>
      <c r="I9617" t="s">
        <v>244</v>
      </c>
      <c r="J9617" t="s">
        <v>250</v>
      </c>
      <c r="K9617">
        <v>0</v>
      </c>
      <c r="L9617">
        <v>5</v>
      </c>
      <c r="M9617">
        <v>0</v>
      </c>
      <c r="N9617">
        <v>0</v>
      </c>
      <c r="O9617">
        <v>6</v>
      </c>
      <c r="P9617">
        <v>841</v>
      </c>
      <c r="Q9617" s="28">
        <v>42145.087500000001</v>
      </c>
      <c r="R9617" s="28">
        <v>42264.265972222223</v>
      </c>
      <c r="S9617" t="s">
        <v>30850</v>
      </c>
      <c r="T9617" s="27">
        <v>41177</v>
      </c>
      <c r="V9617">
        <v>127</v>
      </c>
      <c r="W9617" t="s">
        <v>32</v>
      </c>
      <c r="X9617" t="s">
        <v>6835</v>
      </c>
      <c r="Y9617">
        <v>0</v>
      </c>
      <c r="AB9617" t="s">
        <v>237</v>
      </c>
      <c r="AH9617">
        <v>0</v>
      </c>
      <c r="AN9617" t="s">
        <v>238</v>
      </c>
      <c r="AO9617">
        <v>5</v>
      </c>
      <c r="AP9617" t="s">
        <v>246</v>
      </c>
      <c r="AQ9617" s="27">
        <v>41304</v>
      </c>
      <c r="AR9617" t="s">
        <v>240</v>
      </c>
      <c r="AS9617">
        <v>5</v>
      </c>
      <c r="AT9617" t="s">
        <v>246</v>
      </c>
      <c r="AU9617" s="27">
        <v>41304</v>
      </c>
    </row>
    <row r="9618" spans="1:47" x14ac:dyDescent="0.2">
      <c r="A9618">
        <v>9617</v>
      </c>
      <c r="B9618" t="s">
        <v>30851</v>
      </c>
      <c r="C9618" t="s">
        <v>1832</v>
      </c>
      <c r="D9618" t="s">
        <v>775</v>
      </c>
      <c r="E9618" s="27">
        <v>41910</v>
      </c>
      <c r="F9618" t="s">
        <v>233</v>
      </c>
      <c r="G9618" s="27">
        <v>32584</v>
      </c>
      <c r="H9618">
        <v>27</v>
      </c>
      <c r="I9618" t="s">
        <v>244</v>
      </c>
      <c r="J9618" t="s">
        <v>250</v>
      </c>
      <c r="K9618">
        <v>0</v>
      </c>
      <c r="L9618">
        <v>4</v>
      </c>
      <c r="M9618">
        <v>0</v>
      </c>
      <c r="N9618">
        <v>0</v>
      </c>
      <c r="O9618">
        <v>4</v>
      </c>
      <c r="P9618">
        <v>0</v>
      </c>
      <c r="Q9618" s="28">
        <v>41910.162499999999</v>
      </c>
      <c r="R9618" s="28">
        <v>41911.151388888888</v>
      </c>
      <c r="S9618" t="s">
        <v>30852</v>
      </c>
      <c r="T9618" s="27">
        <v>41910</v>
      </c>
      <c r="V9618">
        <v>0</v>
      </c>
      <c r="W9618" t="s">
        <v>32</v>
      </c>
      <c r="X9618" t="s">
        <v>402</v>
      </c>
      <c r="Y9618">
        <v>1</v>
      </c>
      <c r="AA9618" t="s">
        <v>30853</v>
      </c>
      <c r="AB9618" t="s">
        <v>36</v>
      </c>
      <c r="AC9618">
        <v>0</v>
      </c>
      <c r="AD9618" s="27">
        <v>42017</v>
      </c>
      <c r="AE9618" t="s">
        <v>392</v>
      </c>
      <c r="AF9618" s="27">
        <v>42017</v>
      </c>
      <c r="AG9618" s="27">
        <v>42018</v>
      </c>
      <c r="AH9618">
        <v>0</v>
      </c>
      <c r="AN9618" t="s">
        <v>238</v>
      </c>
      <c r="AO9618">
        <v>2</v>
      </c>
      <c r="AP9618" t="s">
        <v>239</v>
      </c>
      <c r="AQ9618" s="27">
        <v>41910</v>
      </c>
      <c r="AR9618" t="s">
        <v>240</v>
      </c>
      <c r="AS9618">
        <v>4</v>
      </c>
      <c r="AT9618" t="s">
        <v>239</v>
      </c>
      <c r="AU9618" s="27">
        <v>41910</v>
      </c>
    </row>
    <row r="9619" spans="1:47" x14ac:dyDescent="0.2">
      <c r="A9619">
        <v>9618</v>
      </c>
      <c r="B9619" t="s">
        <v>30854</v>
      </c>
      <c r="C9619" t="s">
        <v>2390</v>
      </c>
      <c r="D9619" t="s">
        <v>357</v>
      </c>
      <c r="E9619" s="27">
        <v>41327</v>
      </c>
      <c r="F9619" t="s">
        <v>233</v>
      </c>
      <c r="G9619" s="27">
        <v>33105</v>
      </c>
      <c r="H9619">
        <v>25</v>
      </c>
      <c r="I9619" t="s">
        <v>244</v>
      </c>
      <c r="J9619" t="s">
        <v>245</v>
      </c>
      <c r="K9619">
        <v>0</v>
      </c>
      <c r="L9619">
        <v>6</v>
      </c>
      <c r="M9619">
        <v>0</v>
      </c>
      <c r="N9619">
        <v>0</v>
      </c>
      <c r="O9619">
        <v>2</v>
      </c>
      <c r="P9619">
        <v>0</v>
      </c>
      <c r="Q9619" s="28">
        <v>41327.078472222223</v>
      </c>
      <c r="R9619" s="28">
        <v>41327.393055555556</v>
      </c>
      <c r="S9619" t="s">
        <v>30855</v>
      </c>
      <c r="T9619" s="27">
        <v>41327</v>
      </c>
      <c r="V9619">
        <v>0</v>
      </c>
      <c r="W9619" t="s">
        <v>32</v>
      </c>
      <c r="X9619" t="s">
        <v>261</v>
      </c>
      <c r="Y9619">
        <v>1</v>
      </c>
      <c r="AA9619" t="s">
        <v>30856</v>
      </c>
      <c r="AB9619" t="s">
        <v>36</v>
      </c>
      <c r="AD9619" s="27">
        <v>42274</v>
      </c>
      <c r="AE9619" t="s">
        <v>724</v>
      </c>
      <c r="AH9619">
        <v>0</v>
      </c>
      <c r="AN9619" t="s">
        <v>238</v>
      </c>
      <c r="AO9619">
        <v>7</v>
      </c>
      <c r="AP9619" t="s">
        <v>246</v>
      </c>
      <c r="AQ9619" s="27">
        <v>41327</v>
      </c>
      <c r="AR9619" t="s">
        <v>240</v>
      </c>
      <c r="AS9619">
        <v>6</v>
      </c>
      <c r="AT9619" t="s">
        <v>246</v>
      </c>
      <c r="AU9619" s="27">
        <v>41327</v>
      </c>
    </row>
    <row r="9620" spans="1:47" x14ac:dyDescent="0.2">
      <c r="A9620">
        <v>9619</v>
      </c>
      <c r="B9620" t="s">
        <v>30857</v>
      </c>
      <c r="C9620" t="s">
        <v>242</v>
      </c>
      <c r="D9620" t="s">
        <v>30858</v>
      </c>
      <c r="E9620" s="27">
        <v>41492</v>
      </c>
      <c r="F9620" t="s">
        <v>233</v>
      </c>
      <c r="G9620" s="27">
        <v>24947</v>
      </c>
      <c r="H9620">
        <v>48</v>
      </c>
      <c r="I9620" t="s">
        <v>234</v>
      </c>
      <c r="J9620" t="s">
        <v>245</v>
      </c>
      <c r="K9620">
        <v>0</v>
      </c>
      <c r="L9620">
        <v>6</v>
      </c>
      <c r="M9620">
        <v>0</v>
      </c>
      <c r="N9620">
        <v>0</v>
      </c>
      <c r="O9620">
        <v>18</v>
      </c>
      <c r="P9620">
        <v>48</v>
      </c>
      <c r="Q9620" s="28">
        <v>41540.120833333334</v>
      </c>
      <c r="R9620" s="28">
        <v>41674.268750000003</v>
      </c>
      <c r="S9620" t="s">
        <v>30859</v>
      </c>
      <c r="T9620" s="27">
        <v>41415</v>
      </c>
      <c r="V9620">
        <v>77</v>
      </c>
      <c r="W9620" t="s">
        <v>32</v>
      </c>
      <c r="X9620" t="s">
        <v>494</v>
      </c>
      <c r="Y9620">
        <v>1</v>
      </c>
      <c r="AA9620" t="s">
        <v>30860</v>
      </c>
      <c r="AB9620" t="s">
        <v>32</v>
      </c>
      <c r="AC9620">
        <v>0</v>
      </c>
      <c r="AD9620" s="27">
        <v>41826</v>
      </c>
      <c r="AE9620" t="s">
        <v>284</v>
      </c>
      <c r="AF9620" s="27">
        <v>41826</v>
      </c>
      <c r="AG9620" s="27">
        <v>42089</v>
      </c>
      <c r="AH9620">
        <v>0</v>
      </c>
      <c r="AN9620" t="s">
        <v>238</v>
      </c>
      <c r="AO9620">
        <v>1</v>
      </c>
      <c r="AP9620" t="s">
        <v>239</v>
      </c>
      <c r="AQ9620" s="27">
        <v>41492</v>
      </c>
      <c r="AR9620" t="s">
        <v>240</v>
      </c>
      <c r="AS9620">
        <v>6</v>
      </c>
      <c r="AT9620" t="s">
        <v>246</v>
      </c>
      <c r="AU9620" s="27">
        <v>41492</v>
      </c>
    </row>
    <row r="9621" spans="1:47" x14ac:dyDescent="0.2">
      <c r="A9621">
        <v>9620</v>
      </c>
      <c r="B9621" t="s">
        <v>30861</v>
      </c>
      <c r="C9621" t="s">
        <v>30862</v>
      </c>
      <c r="D9621" t="s">
        <v>9062</v>
      </c>
      <c r="E9621" s="27">
        <v>41955</v>
      </c>
      <c r="F9621" t="s">
        <v>233</v>
      </c>
      <c r="G9621" s="27">
        <v>35364</v>
      </c>
      <c r="H9621">
        <v>19</v>
      </c>
      <c r="I9621" t="s">
        <v>259</v>
      </c>
      <c r="J9621" t="s">
        <v>245</v>
      </c>
      <c r="K9621">
        <v>0</v>
      </c>
      <c r="L9621">
        <v>10</v>
      </c>
      <c r="M9621">
        <v>1</v>
      </c>
      <c r="N9621">
        <v>3</v>
      </c>
      <c r="O9621">
        <v>1</v>
      </c>
      <c r="P9621">
        <v>-1</v>
      </c>
      <c r="Q9621" s="28">
        <v>41954.275694444441</v>
      </c>
      <c r="R9621" s="28">
        <v>41962.405555555553</v>
      </c>
      <c r="S9621" t="s">
        <v>30863</v>
      </c>
      <c r="T9621" s="27">
        <v>41954</v>
      </c>
      <c r="V9621">
        <v>1</v>
      </c>
      <c r="W9621" t="s">
        <v>32</v>
      </c>
      <c r="X9621" t="s">
        <v>261</v>
      </c>
      <c r="Y9621">
        <v>1</v>
      </c>
      <c r="AA9621" t="s">
        <v>30864</v>
      </c>
      <c r="AB9621" t="s">
        <v>36</v>
      </c>
      <c r="AD9621" s="27">
        <v>42019</v>
      </c>
      <c r="AE9621" t="s">
        <v>681</v>
      </c>
      <c r="AH9621">
        <v>0</v>
      </c>
      <c r="AN9621" t="s">
        <v>238</v>
      </c>
      <c r="AO9621">
        <v>10</v>
      </c>
      <c r="AP9621" t="s">
        <v>269</v>
      </c>
      <c r="AQ9621" s="27">
        <v>41955</v>
      </c>
      <c r="AR9621" t="s">
        <v>240</v>
      </c>
      <c r="AS9621">
        <v>10</v>
      </c>
      <c r="AT9621" t="s">
        <v>269</v>
      </c>
      <c r="AU9621" s="27">
        <v>41955</v>
      </c>
    </row>
    <row r="9622" spans="1:47" x14ac:dyDescent="0.2">
      <c r="A9622">
        <v>9621</v>
      </c>
      <c r="B9622" t="s">
        <v>30865</v>
      </c>
      <c r="C9622" t="s">
        <v>698</v>
      </c>
      <c r="D9622" t="s">
        <v>13330</v>
      </c>
      <c r="E9622" s="27">
        <v>41385</v>
      </c>
      <c r="F9622" t="s">
        <v>233</v>
      </c>
      <c r="G9622" s="27">
        <v>23114</v>
      </c>
      <c r="H9622">
        <v>53</v>
      </c>
      <c r="I9622" t="s">
        <v>234</v>
      </c>
      <c r="J9622" t="s">
        <v>245</v>
      </c>
      <c r="K9622">
        <v>0</v>
      </c>
      <c r="L9622">
        <v>2</v>
      </c>
      <c r="M9622">
        <v>0</v>
      </c>
      <c r="N9622">
        <v>0</v>
      </c>
      <c r="O9622">
        <v>0</v>
      </c>
      <c r="P9622">
        <v>-1</v>
      </c>
      <c r="Q9622" s="28">
        <v>41384.207638888889</v>
      </c>
      <c r="R9622" s="28">
        <v>41395.211805555555</v>
      </c>
      <c r="S9622" t="s">
        <v>30866</v>
      </c>
      <c r="T9622" s="27">
        <v>41384</v>
      </c>
      <c r="V9622">
        <v>1</v>
      </c>
      <c r="W9622" t="s">
        <v>32</v>
      </c>
      <c r="X9622" t="s">
        <v>1406</v>
      </c>
      <c r="Y9622">
        <v>0</v>
      </c>
      <c r="AB9622" t="s">
        <v>237</v>
      </c>
      <c r="AH9622">
        <v>0</v>
      </c>
      <c r="AN9622" t="s">
        <v>238</v>
      </c>
      <c r="AO9622">
        <v>1</v>
      </c>
      <c r="AP9622" t="s">
        <v>239</v>
      </c>
      <c r="AQ9622" s="27">
        <v>41385</v>
      </c>
      <c r="AR9622" t="s">
        <v>240</v>
      </c>
      <c r="AS9622">
        <v>2</v>
      </c>
      <c r="AT9622" t="s">
        <v>239</v>
      </c>
      <c r="AU9622" s="27">
        <v>41385</v>
      </c>
    </row>
    <row r="9623" spans="1:47" x14ac:dyDescent="0.2">
      <c r="A9623">
        <v>9622</v>
      </c>
      <c r="B9623" t="s">
        <v>30867</v>
      </c>
      <c r="C9623" t="s">
        <v>464</v>
      </c>
      <c r="D9623" t="s">
        <v>3828</v>
      </c>
      <c r="E9623" s="27">
        <v>41736</v>
      </c>
      <c r="F9623" t="s">
        <v>233</v>
      </c>
      <c r="G9623" s="27">
        <v>29351</v>
      </c>
      <c r="H9623">
        <v>35</v>
      </c>
      <c r="I9623" t="s">
        <v>244</v>
      </c>
      <c r="J9623" t="s">
        <v>245</v>
      </c>
      <c r="K9623">
        <v>0</v>
      </c>
      <c r="L9623">
        <v>3</v>
      </c>
      <c r="M9623">
        <v>0</v>
      </c>
      <c r="N9623">
        <v>0</v>
      </c>
      <c r="O9623">
        <v>0</v>
      </c>
      <c r="W9623" t="s">
        <v>237</v>
      </c>
      <c r="Y9623">
        <v>-1</v>
      </c>
      <c r="AB9623" t="s">
        <v>237</v>
      </c>
      <c r="AH9623">
        <v>0</v>
      </c>
      <c r="AN9623" t="s">
        <v>238</v>
      </c>
      <c r="AO9623">
        <v>2</v>
      </c>
      <c r="AP9623" t="s">
        <v>239</v>
      </c>
      <c r="AQ9623" s="27">
        <v>41736</v>
      </c>
      <c r="AR9623" t="s">
        <v>240</v>
      </c>
      <c r="AS9623">
        <v>3</v>
      </c>
      <c r="AT9623" t="s">
        <v>239</v>
      </c>
      <c r="AU9623" s="27">
        <v>41736</v>
      </c>
    </row>
    <row r="9624" spans="1:47" x14ac:dyDescent="0.2">
      <c r="A9624">
        <v>9623</v>
      </c>
      <c r="B9624" t="s">
        <v>30868</v>
      </c>
      <c r="C9624" t="s">
        <v>9712</v>
      </c>
      <c r="D9624" t="s">
        <v>30869</v>
      </c>
      <c r="E9624" s="27">
        <v>41989</v>
      </c>
      <c r="F9624" t="s">
        <v>233</v>
      </c>
      <c r="G9624" s="27">
        <v>23147</v>
      </c>
      <c r="H9624">
        <v>52</v>
      </c>
      <c r="I9624" t="s">
        <v>234</v>
      </c>
      <c r="J9624" t="s">
        <v>245</v>
      </c>
      <c r="K9624">
        <v>1</v>
      </c>
      <c r="L9624">
        <v>7</v>
      </c>
      <c r="M9624">
        <v>0</v>
      </c>
      <c r="N9624">
        <v>0</v>
      </c>
      <c r="O9624">
        <v>18</v>
      </c>
      <c r="P9624">
        <v>-366</v>
      </c>
      <c r="Q9624" s="28">
        <v>41623.40625</v>
      </c>
      <c r="R9624" s="28">
        <v>41969.045138888891</v>
      </c>
      <c r="S9624" t="s">
        <v>30870</v>
      </c>
      <c r="U9624" s="27">
        <v>41653</v>
      </c>
      <c r="V9624">
        <v>336</v>
      </c>
      <c r="W9624" t="s">
        <v>32</v>
      </c>
      <c r="X9624" t="s">
        <v>274</v>
      </c>
      <c r="Y9624">
        <v>0</v>
      </c>
      <c r="AB9624" t="s">
        <v>237</v>
      </c>
      <c r="AH9624">
        <v>0</v>
      </c>
      <c r="AN9624" t="s">
        <v>238</v>
      </c>
      <c r="AO9624">
        <v>4</v>
      </c>
      <c r="AP9624" t="s">
        <v>239</v>
      </c>
      <c r="AQ9624" s="27">
        <v>41989</v>
      </c>
      <c r="AR9624" t="s">
        <v>240</v>
      </c>
      <c r="AS9624">
        <v>7</v>
      </c>
      <c r="AT9624" t="s">
        <v>246</v>
      </c>
      <c r="AU9624" s="27">
        <v>41989</v>
      </c>
    </row>
    <row r="9625" spans="1:47" x14ac:dyDescent="0.2">
      <c r="A9625">
        <v>9624</v>
      </c>
      <c r="B9625" t="s">
        <v>30871</v>
      </c>
      <c r="C9625" t="s">
        <v>2065</v>
      </c>
      <c r="D9625" t="s">
        <v>30872</v>
      </c>
      <c r="E9625" s="27">
        <v>41309</v>
      </c>
      <c r="F9625" t="s">
        <v>233</v>
      </c>
      <c r="G9625" s="27">
        <v>28189</v>
      </c>
      <c r="H9625">
        <v>39</v>
      </c>
      <c r="I9625" t="s">
        <v>244</v>
      </c>
      <c r="J9625" t="s">
        <v>250</v>
      </c>
      <c r="K9625">
        <v>0</v>
      </c>
      <c r="L9625">
        <v>3</v>
      </c>
      <c r="M9625">
        <v>0</v>
      </c>
      <c r="N9625">
        <v>0</v>
      </c>
      <c r="O9625">
        <v>0</v>
      </c>
      <c r="P9625">
        <v>-3</v>
      </c>
      <c r="Q9625" s="28">
        <v>41306.15902777778</v>
      </c>
      <c r="R9625" s="28">
        <v>41307.071527777778</v>
      </c>
      <c r="S9625" t="s">
        <v>30873</v>
      </c>
      <c r="T9625" s="27">
        <v>41306</v>
      </c>
      <c r="V9625">
        <v>3</v>
      </c>
      <c r="W9625" t="s">
        <v>36</v>
      </c>
      <c r="X9625" t="s">
        <v>474</v>
      </c>
      <c r="Y9625">
        <v>0</v>
      </c>
      <c r="AB9625" t="s">
        <v>237</v>
      </c>
      <c r="AH9625">
        <v>0</v>
      </c>
      <c r="AN9625" t="s">
        <v>238</v>
      </c>
      <c r="AO9625">
        <v>4</v>
      </c>
      <c r="AP9625" t="s">
        <v>239</v>
      </c>
      <c r="AQ9625" s="27">
        <v>41309</v>
      </c>
      <c r="AR9625" t="s">
        <v>240</v>
      </c>
      <c r="AS9625">
        <v>3</v>
      </c>
      <c r="AT9625" t="s">
        <v>239</v>
      </c>
      <c r="AU9625" s="27">
        <v>41309</v>
      </c>
    </row>
    <row r="9626" spans="1:47" x14ac:dyDescent="0.2">
      <c r="A9626">
        <v>9625</v>
      </c>
      <c r="B9626" t="s">
        <v>30874</v>
      </c>
      <c r="C9626" t="s">
        <v>11367</v>
      </c>
      <c r="D9626" t="s">
        <v>1544</v>
      </c>
      <c r="E9626" s="27">
        <v>41618</v>
      </c>
      <c r="F9626" t="s">
        <v>233</v>
      </c>
      <c r="G9626" s="27">
        <v>28743</v>
      </c>
      <c r="H9626">
        <v>37</v>
      </c>
      <c r="I9626" t="s">
        <v>244</v>
      </c>
      <c r="J9626" t="s">
        <v>22</v>
      </c>
      <c r="K9626">
        <v>0</v>
      </c>
      <c r="L9626">
        <v>4</v>
      </c>
      <c r="M9626">
        <v>0</v>
      </c>
      <c r="N9626">
        <v>0</v>
      </c>
      <c r="O9626">
        <v>2</v>
      </c>
      <c r="P9626">
        <v>-1</v>
      </c>
      <c r="Q9626" s="28">
        <v>41617.05972222222</v>
      </c>
      <c r="R9626" s="28">
        <v>41668.152777777781</v>
      </c>
      <c r="S9626" t="s">
        <v>30875</v>
      </c>
      <c r="U9626" s="27">
        <v>41617</v>
      </c>
      <c r="V9626">
        <v>1</v>
      </c>
      <c r="W9626" t="s">
        <v>32</v>
      </c>
      <c r="X9626" t="s">
        <v>274</v>
      </c>
      <c r="Y9626">
        <v>1</v>
      </c>
      <c r="AA9626" t="s">
        <v>30876</v>
      </c>
      <c r="AB9626" t="s">
        <v>36</v>
      </c>
      <c r="AC9626">
        <v>0</v>
      </c>
      <c r="AD9626" s="27">
        <v>42282</v>
      </c>
      <c r="AE9626" t="s">
        <v>2796</v>
      </c>
      <c r="AF9626" s="27">
        <v>42282</v>
      </c>
      <c r="AG9626" s="27">
        <v>42283</v>
      </c>
      <c r="AH9626">
        <v>1</v>
      </c>
      <c r="AJ9626" t="s">
        <v>30876</v>
      </c>
      <c r="AK9626" t="s">
        <v>462</v>
      </c>
      <c r="AL9626" s="27">
        <v>42282</v>
      </c>
      <c r="AM9626" t="s">
        <v>279</v>
      </c>
      <c r="AN9626" t="s">
        <v>238</v>
      </c>
      <c r="AO9626">
        <v>3</v>
      </c>
      <c r="AP9626" t="s">
        <v>239</v>
      </c>
      <c r="AQ9626" s="27">
        <v>41618</v>
      </c>
      <c r="AR9626" t="s">
        <v>240</v>
      </c>
      <c r="AS9626">
        <v>4</v>
      </c>
      <c r="AT9626" t="s">
        <v>239</v>
      </c>
      <c r="AU9626" s="27">
        <v>41618</v>
      </c>
    </row>
    <row r="9627" spans="1:47" x14ac:dyDescent="0.2">
      <c r="A9627">
        <v>9626</v>
      </c>
      <c r="B9627" t="s">
        <v>30877</v>
      </c>
      <c r="C9627" t="s">
        <v>6393</v>
      </c>
      <c r="D9627" t="s">
        <v>2546</v>
      </c>
      <c r="E9627" s="27">
        <v>41278</v>
      </c>
      <c r="F9627" t="s">
        <v>233</v>
      </c>
      <c r="G9627" s="27">
        <v>32380</v>
      </c>
      <c r="H9627">
        <v>27</v>
      </c>
      <c r="I9627" t="s">
        <v>244</v>
      </c>
      <c r="J9627" t="s">
        <v>250</v>
      </c>
      <c r="K9627">
        <v>1</v>
      </c>
      <c r="L9627">
        <v>8</v>
      </c>
      <c r="M9627">
        <v>0</v>
      </c>
      <c r="N9627">
        <v>0</v>
      </c>
      <c r="O9627">
        <v>6</v>
      </c>
      <c r="P9627">
        <v>0</v>
      </c>
      <c r="Q9627" s="28">
        <v>41278.069444444445</v>
      </c>
      <c r="R9627" s="28">
        <v>41278.255555555559</v>
      </c>
      <c r="S9627" t="s">
        <v>30878</v>
      </c>
      <c r="T9627" s="27">
        <v>41278</v>
      </c>
      <c r="V9627">
        <v>0</v>
      </c>
      <c r="W9627" t="s">
        <v>32</v>
      </c>
      <c r="X9627" t="s">
        <v>261</v>
      </c>
      <c r="Y9627">
        <v>1</v>
      </c>
      <c r="AA9627" t="s">
        <v>30879</v>
      </c>
      <c r="AB9627" t="s">
        <v>36</v>
      </c>
      <c r="AD9627" s="27">
        <v>41290</v>
      </c>
      <c r="AE9627" t="s">
        <v>392</v>
      </c>
      <c r="AH9627">
        <v>0</v>
      </c>
      <c r="AN9627" t="s">
        <v>238</v>
      </c>
      <c r="AO9627">
        <v>5</v>
      </c>
      <c r="AP9627" t="s">
        <v>246</v>
      </c>
      <c r="AQ9627" s="27">
        <v>41278</v>
      </c>
      <c r="AR9627" t="s">
        <v>240</v>
      </c>
      <c r="AS9627">
        <v>8</v>
      </c>
      <c r="AT9627" t="s">
        <v>269</v>
      </c>
      <c r="AU9627" s="27">
        <v>41278</v>
      </c>
    </row>
    <row r="9628" spans="1:47" x14ac:dyDescent="0.2">
      <c r="A9628">
        <v>9627</v>
      </c>
      <c r="B9628" t="s">
        <v>30880</v>
      </c>
      <c r="C9628" t="s">
        <v>30881</v>
      </c>
      <c r="D9628" t="s">
        <v>967</v>
      </c>
      <c r="E9628" s="27">
        <v>41801</v>
      </c>
      <c r="F9628" t="s">
        <v>294</v>
      </c>
      <c r="G9628" s="27">
        <v>31698</v>
      </c>
      <c r="H9628">
        <v>29</v>
      </c>
      <c r="I9628" t="s">
        <v>244</v>
      </c>
      <c r="J9628" t="s">
        <v>245</v>
      </c>
      <c r="K9628">
        <v>0</v>
      </c>
      <c r="L9628">
        <v>4</v>
      </c>
      <c r="M9628">
        <v>0</v>
      </c>
      <c r="N9628">
        <v>0</v>
      </c>
      <c r="O9628">
        <v>1</v>
      </c>
      <c r="P9628">
        <v>-45</v>
      </c>
      <c r="Q9628" s="28">
        <v>41756.461111111108</v>
      </c>
      <c r="R9628" s="28">
        <v>41762.464583333334</v>
      </c>
      <c r="S9628" t="s">
        <v>30882</v>
      </c>
      <c r="T9628" s="27">
        <v>41756</v>
      </c>
      <c r="V9628">
        <v>45</v>
      </c>
      <c r="W9628" t="s">
        <v>32</v>
      </c>
      <c r="X9628" t="s">
        <v>939</v>
      </c>
      <c r="Y9628">
        <v>1</v>
      </c>
      <c r="AA9628" t="s">
        <v>30883</v>
      </c>
      <c r="AB9628" t="s">
        <v>32</v>
      </c>
      <c r="AC9628">
        <v>0</v>
      </c>
      <c r="AD9628" s="27">
        <v>41911</v>
      </c>
      <c r="AE9628" t="s">
        <v>371</v>
      </c>
      <c r="AF9628" s="27">
        <v>41911</v>
      </c>
      <c r="AG9628" s="27">
        <v>41912</v>
      </c>
      <c r="AH9628">
        <v>0</v>
      </c>
      <c r="AN9628" t="s">
        <v>238</v>
      </c>
      <c r="AO9628">
        <v>2</v>
      </c>
      <c r="AP9628" t="s">
        <v>239</v>
      </c>
      <c r="AQ9628" s="27">
        <v>41801</v>
      </c>
      <c r="AR9628" t="s">
        <v>240</v>
      </c>
      <c r="AS9628">
        <v>4</v>
      </c>
      <c r="AT9628" t="s">
        <v>239</v>
      </c>
      <c r="AU9628" s="27">
        <v>41801</v>
      </c>
    </row>
    <row r="9629" spans="1:47" x14ac:dyDescent="0.2">
      <c r="A9629">
        <v>9628</v>
      </c>
      <c r="B9629" t="s">
        <v>30884</v>
      </c>
      <c r="C9629" t="s">
        <v>30885</v>
      </c>
      <c r="D9629" t="s">
        <v>1308</v>
      </c>
      <c r="E9629" s="27">
        <v>41435</v>
      </c>
      <c r="F9629" t="s">
        <v>294</v>
      </c>
      <c r="G9629" s="27">
        <v>34601</v>
      </c>
      <c r="H9629">
        <v>21</v>
      </c>
      <c r="I9629" t="s">
        <v>259</v>
      </c>
      <c r="J9629" t="s">
        <v>250</v>
      </c>
      <c r="K9629">
        <v>0</v>
      </c>
      <c r="L9629">
        <v>10</v>
      </c>
      <c r="M9629">
        <v>0</v>
      </c>
      <c r="N9629">
        <v>0</v>
      </c>
      <c r="O9629">
        <v>2</v>
      </c>
      <c r="P9629">
        <v>-10</v>
      </c>
      <c r="Q9629" s="28">
        <v>41425.345138888886</v>
      </c>
      <c r="R9629" s="28">
        <v>41426.365277777775</v>
      </c>
      <c r="S9629" t="s">
        <v>30886</v>
      </c>
      <c r="T9629" s="27">
        <v>41425</v>
      </c>
      <c r="V9629">
        <v>10</v>
      </c>
      <c r="W9629" t="s">
        <v>32</v>
      </c>
      <c r="X9629" t="s">
        <v>359</v>
      </c>
      <c r="Y9629">
        <v>1</v>
      </c>
      <c r="AA9629" t="s">
        <v>30887</v>
      </c>
      <c r="AB9629" t="s">
        <v>36</v>
      </c>
      <c r="AC9629">
        <v>0</v>
      </c>
      <c r="AD9629" s="27">
        <v>41473</v>
      </c>
      <c r="AE9629" t="s">
        <v>1508</v>
      </c>
      <c r="AF9629" s="27">
        <v>41473</v>
      </c>
      <c r="AG9629" s="27">
        <v>41532</v>
      </c>
      <c r="AH9629">
        <v>0</v>
      </c>
      <c r="AN9629" t="s">
        <v>238</v>
      </c>
      <c r="AO9629">
        <v>8</v>
      </c>
      <c r="AP9629" t="s">
        <v>269</v>
      </c>
      <c r="AQ9629" s="27">
        <v>41435</v>
      </c>
      <c r="AR9629" t="s">
        <v>240</v>
      </c>
      <c r="AS9629">
        <v>10</v>
      </c>
      <c r="AT9629" t="s">
        <v>269</v>
      </c>
      <c r="AU9629" s="27">
        <v>41435</v>
      </c>
    </row>
    <row r="9630" spans="1:47" x14ac:dyDescent="0.2">
      <c r="A9630">
        <v>9629</v>
      </c>
      <c r="B9630" t="s">
        <v>30888</v>
      </c>
      <c r="C9630" t="s">
        <v>1928</v>
      </c>
      <c r="D9630" t="s">
        <v>1325</v>
      </c>
      <c r="E9630" s="27">
        <v>41682</v>
      </c>
      <c r="F9630" t="s">
        <v>294</v>
      </c>
      <c r="G9630" s="27">
        <v>33555</v>
      </c>
      <c r="H9630">
        <v>24</v>
      </c>
      <c r="I9630" t="s">
        <v>259</v>
      </c>
      <c r="J9630" t="s">
        <v>250</v>
      </c>
      <c r="K9630">
        <v>0</v>
      </c>
      <c r="L9630">
        <v>9</v>
      </c>
      <c r="M9630">
        <v>0</v>
      </c>
      <c r="N9630">
        <v>0</v>
      </c>
      <c r="O9630">
        <v>7</v>
      </c>
      <c r="P9630">
        <v>-1</v>
      </c>
      <c r="Q9630" s="28">
        <v>41681.243750000001</v>
      </c>
      <c r="R9630" s="28">
        <v>41682.35833333333</v>
      </c>
      <c r="S9630" t="s">
        <v>30889</v>
      </c>
      <c r="T9630" s="27">
        <v>41681</v>
      </c>
      <c r="V9630">
        <v>1</v>
      </c>
      <c r="W9630" t="s">
        <v>32</v>
      </c>
      <c r="X9630" t="s">
        <v>359</v>
      </c>
      <c r="Y9630">
        <v>0</v>
      </c>
      <c r="AB9630" t="s">
        <v>237</v>
      </c>
      <c r="AH9630">
        <v>0</v>
      </c>
      <c r="AN9630" t="s">
        <v>238</v>
      </c>
      <c r="AO9630">
        <v>7</v>
      </c>
      <c r="AP9630" t="s">
        <v>246</v>
      </c>
      <c r="AQ9630" s="27">
        <v>41682</v>
      </c>
      <c r="AR9630" t="s">
        <v>240</v>
      </c>
      <c r="AS9630">
        <v>9</v>
      </c>
      <c r="AT9630" t="s">
        <v>269</v>
      </c>
      <c r="AU9630" s="27">
        <v>41682</v>
      </c>
    </row>
    <row r="9631" spans="1:47" x14ac:dyDescent="0.2">
      <c r="A9631">
        <v>9630</v>
      </c>
      <c r="B9631" t="s">
        <v>5462</v>
      </c>
      <c r="C9631" t="s">
        <v>928</v>
      </c>
      <c r="D9631" t="s">
        <v>5198</v>
      </c>
      <c r="E9631" s="27">
        <v>41343</v>
      </c>
      <c r="F9631" t="s">
        <v>233</v>
      </c>
      <c r="G9631" s="27">
        <v>30325</v>
      </c>
      <c r="H9631">
        <v>33</v>
      </c>
      <c r="I9631" t="s">
        <v>244</v>
      </c>
      <c r="J9631" t="s">
        <v>245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-1</v>
      </c>
      <c r="Q9631" s="28">
        <v>41342.201388888891</v>
      </c>
      <c r="R9631" s="28">
        <v>41343.288194444445</v>
      </c>
      <c r="S9631" t="s">
        <v>30890</v>
      </c>
      <c r="T9631" s="27">
        <v>41342</v>
      </c>
      <c r="V9631">
        <v>1</v>
      </c>
      <c r="W9631" t="s">
        <v>36</v>
      </c>
      <c r="X9631" t="s">
        <v>279</v>
      </c>
      <c r="Y9631">
        <v>0</v>
      </c>
      <c r="AB9631" t="s">
        <v>237</v>
      </c>
      <c r="AH9631">
        <v>0</v>
      </c>
      <c r="AN9631" t="s">
        <v>238</v>
      </c>
      <c r="AO9631">
        <v>1</v>
      </c>
      <c r="AP9631" t="s">
        <v>239</v>
      </c>
      <c r="AQ9631" s="27">
        <v>41343</v>
      </c>
      <c r="AR9631" t="s">
        <v>240</v>
      </c>
      <c r="AS9631">
        <v>1</v>
      </c>
      <c r="AT9631" t="s">
        <v>239</v>
      </c>
      <c r="AU9631" s="27">
        <v>41343</v>
      </c>
    </row>
    <row r="9632" spans="1:47" x14ac:dyDescent="0.2">
      <c r="A9632">
        <v>9631</v>
      </c>
      <c r="B9632" t="s">
        <v>30891</v>
      </c>
      <c r="C9632" t="s">
        <v>18004</v>
      </c>
      <c r="D9632" t="s">
        <v>30892</v>
      </c>
      <c r="E9632" s="27">
        <v>41415</v>
      </c>
      <c r="F9632" t="s">
        <v>294</v>
      </c>
      <c r="G9632" s="27">
        <v>33700</v>
      </c>
      <c r="H9632">
        <v>24</v>
      </c>
      <c r="I9632" t="s">
        <v>259</v>
      </c>
      <c r="J9632" t="s">
        <v>245</v>
      </c>
      <c r="K9632">
        <v>0</v>
      </c>
      <c r="L9632">
        <v>4</v>
      </c>
      <c r="M9632">
        <v>0</v>
      </c>
      <c r="N9632">
        <v>4</v>
      </c>
      <c r="O9632">
        <v>1</v>
      </c>
      <c r="P9632">
        <v>-24</v>
      </c>
      <c r="Q9632" s="28">
        <v>41391.356944444444</v>
      </c>
      <c r="R9632" s="28">
        <v>41392.099305555559</v>
      </c>
      <c r="S9632" t="s">
        <v>30893</v>
      </c>
      <c r="T9632" s="27">
        <v>41391</v>
      </c>
      <c r="V9632">
        <v>24</v>
      </c>
      <c r="W9632" t="s">
        <v>36</v>
      </c>
      <c r="X9632" t="s">
        <v>595</v>
      </c>
      <c r="Y9632">
        <v>0</v>
      </c>
      <c r="AB9632" t="s">
        <v>237</v>
      </c>
      <c r="AH9632">
        <v>0</v>
      </c>
      <c r="AN9632" t="s">
        <v>238</v>
      </c>
      <c r="AO9632">
        <v>4</v>
      </c>
      <c r="AP9632" t="s">
        <v>239</v>
      </c>
      <c r="AQ9632" s="27">
        <v>41415</v>
      </c>
      <c r="AR9632" t="s">
        <v>240</v>
      </c>
      <c r="AS9632">
        <v>4</v>
      </c>
      <c r="AT9632" t="s">
        <v>239</v>
      </c>
      <c r="AU9632" s="27">
        <v>41415</v>
      </c>
    </row>
    <row r="9633" spans="1:47" x14ac:dyDescent="0.2">
      <c r="A9633">
        <v>9632</v>
      </c>
      <c r="B9633" t="s">
        <v>30894</v>
      </c>
      <c r="C9633" t="s">
        <v>6393</v>
      </c>
      <c r="D9633" t="s">
        <v>30895</v>
      </c>
      <c r="E9633" s="27">
        <v>41715</v>
      </c>
      <c r="F9633" t="s">
        <v>233</v>
      </c>
      <c r="G9633" s="27">
        <v>25433</v>
      </c>
      <c r="H9633">
        <v>46</v>
      </c>
      <c r="I9633" t="s">
        <v>234</v>
      </c>
      <c r="J9633" t="s">
        <v>245</v>
      </c>
      <c r="K9633">
        <v>0</v>
      </c>
      <c r="L9633">
        <v>1</v>
      </c>
      <c r="M9633">
        <v>0</v>
      </c>
      <c r="N9633">
        <v>0</v>
      </c>
      <c r="O9633">
        <v>1</v>
      </c>
      <c r="P9633">
        <v>-4</v>
      </c>
      <c r="Q9633" s="28">
        <v>41711.461111111108</v>
      </c>
      <c r="R9633" s="28">
        <v>41712.380555555559</v>
      </c>
      <c r="S9633" t="s">
        <v>30896</v>
      </c>
      <c r="T9633" s="27">
        <v>41711</v>
      </c>
      <c r="V9633">
        <v>4</v>
      </c>
      <c r="W9633" t="s">
        <v>32</v>
      </c>
      <c r="X9633" t="s">
        <v>608</v>
      </c>
      <c r="Y9633">
        <v>0</v>
      </c>
      <c r="AB9633" t="s">
        <v>237</v>
      </c>
      <c r="AH9633">
        <v>0</v>
      </c>
      <c r="AN9633" t="s">
        <v>238</v>
      </c>
      <c r="AO9633">
        <v>1</v>
      </c>
      <c r="AP9633" t="s">
        <v>239</v>
      </c>
      <c r="AQ9633" s="27">
        <v>41715</v>
      </c>
      <c r="AR9633" t="s">
        <v>240</v>
      </c>
      <c r="AS9633">
        <v>1</v>
      </c>
      <c r="AT9633" t="s">
        <v>239</v>
      </c>
      <c r="AU9633" s="27">
        <v>41715</v>
      </c>
    </row>
    <row r="9634" spans="1:47" x14ac:dyDescent="0.2">
      <c r="A9634">
        <v>9633</v>
      </c>
      <c r="B9634" t="s">
        <v>30897</v>
      </c>
      <c r="C9634" t="s">
        <v>2861</v>
      </c>
      <c r="D9634" t="s">
        <v>19188</v>
      </c>
      <c r="E9634" s="27">
        <v>41370</v>
      </c>
      <c r="F9634" t="s">
        <v>233</v>
      </c>
      <c r="G9634" s="27">
        <v>30752</v>
      </c>
      <c r="H9634">
        <v>32</v>
      </c>
      <c r="I9634" t="s">
        <v>244</v>
      </c>
      <c r="J9634" t="s">
        <v>353</v>
      </c>
      <c r="K9634">
        <v>0</v>
      </c>
      <c r="L9634">
        <v>7</v>
      </c>
      <c r="M9634">
        <v>0</v>
      </c>
      <c r="N9634">
        <v>0</v>
      </c>
      <c r="O9634">
        <v>7</v>
      </c>
      <c r="P9634">
        <v>-1</v>
      </c>
      <c r="Q9634" s="28">
        <v>41369.279166666667</v>
      </c>
      <c r="R9634" s="28">
        <v>41370.423611111109</v>
      </c>
      <c r="S9634" t="s">
        <v>30898</v>
      </c>
      <c r="T9634" s="27">
        <v>41369</v>
      </c>
      <c r="V9634">
        <v>1</v>
      </c>
      <c r="W9634" t="s">
        <v>32</v>
      </c>
      <c r="X9634" t="s">
        <v>364</v>
      </c>
      <c r="Y9634">
        <v>0</v>
      </c>
      <c r="AB9634" t="s">
        <v>237</v>
      </c>
      <c r="AH9634">
        <v>0</v>
      </c>
      <c r="AN9634" t="s">
        <v>238</v>
      </c>
      <c r="AO9634">
        <v>3</v>
      </c>
      <c r="AP9634" t="s">
        <v>239</v>
      </c>
      <c r="AQ9634" s="27">
        <v>41370</v>
      </c>
      <c r="AR9634" t="s">
        <v>240</v>
      </c>
      <c r="AS9634">
        <v>7</v>
      </c>
      <c r="AT9634" t="s">
        <v>246</v>
      </c>
      <c r="AU9634" s="27">
        <v>41370</v>
      </c>
    </row>
    <row r="9635" spans="1:47" x14ac:dyDescent="0.2">
      <c r="A9635">
        <v>9634</v>
      </c>
      <c r="B9635" t="s">
        <v>30899</v>
      </c>
      <c r="C9635" t="s">
        <v>1313</v>
      </c>
      <c r="D9635" t="s">
        <v>30900</v>
      </c>
      <c r="E9635" s="27">
        <v>41358</v>
      </c>
      <c r="F9635" t="s">
        <v>233</v>
      </c>
      <c r="G9635" s="27">
        <v>33489</v>
      </c>
      <c r="H9635">
        <v>24</v>
      </c>
      <c r="I9635" t="s">
        <v>259</v>
      </c>
      <c r="J9635" t="s">
        <v>353</v>
      </c>
      <c r="K9635">
        <v>0</v>
      </c>
      <c r="L9635">
        <v>3</v>
      </c>
      <c r="M9635">
        <v>0</v>
      </c>
      <c r="N9635">
        <v>0</v>
      </c>
      <c r="O9635">
        <v>2</v>
      </c>
      <c r="P9635">
        <v>-25</v>
      </c>
      <c r="Q9635" s="28">
        <v>41333.046527777777</v>
      </c>
      <c r="R9635" s="28">
        <v>41342.102777777778</v>
      </c>
      <c r="S9635" t="s">
        <v>30901</v>
      </c>
      <c r="T9635" s="27">
        <v>41333</v>
      </c>
      <c r="V9635">
        <v>25</v>
      </c>
      <c r="W9635" t="s">
        <v>32</v>
      </c>
      <c r="X9635" t="s">
        <v>410</v>
      </c>
      <c r="Y9635">
        <v>0</v>
      </c>
      <c r="AB9635" t="s">
        <v>237</v>
      </c>
      <c r="AH9635">
        <v>0</v>
      </c>
      <c r="AN9635" t="s">
        <v>238</v>
      </c>
      <c r="AO9635">
        <v>4</v>
      </c>
      <c r="AP9635" t="s">
        <v>239</v>
      </c>
      <c r="AQ9635" s="27">
        <v>41358</v>
      </c>
      <c r="AR9635" t="s">
        <v>240</v>
      </c>
      <c r="AS9635">
        <v>3</v>
      </c>
      <c r="AT9635" t="s">
        <v>239</v>
      </c>
      <c r="AU9635" s="27">
        <v>41358</v>
      </c>
    </row>
    <row r="9636" spans="1:47" x14ac:dyDescent="0.2">
      <c r="A9636">
        <v>9635</v>
      </c>
      <c r="B9636" t="s">
        <v>30902</v>
      </c>
      <c r="C9636" t="s">
        <v>4403</v>
      </c>
      <c r="D9636" t="s">
        <v>629</v>
      </c>
      <c r="E9636" s="27">
        <v>41358</v>
      </c>
      <c r="F9636" t="s">
        <v>294</v>
      </c>
      <c r="G9636" s="27">
        <v>28386</v>
      </c>
      <c r="H9636">
        <v>38</v>
      </c>
      <c r="I9636" t="s">
        <v>244</v>
      </c>
      <c r="J9636" t="s">
        <v>245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-1</v>
      </c>
      <c r="Q9636" s="28">
        <v>41357.472916666666</v>
      </c>
      <c r="R9636" s="28">
        <v>41360.136805555558</v>
      </c>
      <c r="S9636" t="s">
        <v>30903</v>
      </c>
      <c r="T9636" s="27">
        <v>41357</v>
      </c>
      <c r="V9636">
        <v>1</v>
      </c>
      <c r="W9636" t="s">
        <v>32</v>
      </c>
      <c r="X9636" t="s">
        <v>20565</v>
      </c>
      <c r="Y9636">
        <v>0</v>
      </c>
      <c r="AB9636" t="s">
        <v>237</v>
      </c>
      <c r="AH9636">
        <v>0</v>
      </c>
      <c r="AN9636" t="s">
        <v>238</v>
      </c>
      <c r="AO9636">
        <v>1</v>
      </c>
      <c r="AP9636" t="s">
        <v>239</v>
      </c>
      <c r="AQ9636" s="27">
        <v>41358</v>
      </c>
      <c r="AR9636" t="s">
        <v>240</v>
      </c>
      <c r="AS9636">
        <v>1</v>
      </c>
      <c r="AT9636" t="s">
        <v>239</v>
      </c>
      <c r="AU9636" s="27">
        <v>41358</v>
      </c>
    </row>
    <row r="9637" spans="1:47" x14ac:dyDescent="0.2">
      <c r="A9637">
        <v>9636</v>
      </c>
      <c r="B9637" t="s">
        <v>30904</v>
      </c>
      <c r="C9637" t="s">
        <v>1584</v>
      </c>
      <c r="D9637" t="s">
        <v>381</v>
      </c>
      <c r="E9637" s="27">
        <v>41701</v>
      </c>
      <c r="F9637" t="s">
        <v>233</v>
      </c>
      <c r="G9637" s="27">
        <v>31500</v>
      </c>
      <c r="H9637">
        <v>30</v>
      </c>
      <c r="I9637" t="s">
        <v>244</v>
      </c>
      <c r="J9637" t="s">
        <v>250</v>
      </c>
      <c r="K9637">
        <v>0</v>
      </c>
      <c r="L9637">
        <v>10</v>
      </c>
      <c r="M9637">
        <v>2</v>
      </c>
      <c r="N9637">
        <v>2</v>
      </c>
      <c r="O9637">
        <v>13</v>
      </c>
      <c r="P9637">
        <v>0</v>
      </c>
      <c r="Q9637" s="28">
        <v>41701.243055555555</v>
      </c>
      <c r="R9637" s="28">
        <v>41704.140972222223</v>
      </c>
      <c r="S9637" t="s">
        <v>30905</v>
      </c>
      <c r="T9637" s="27">
        <v>41701</v>
      </c>
      <c r="V9637">
        <v>0</v>
      </c>
      <c r="W9637" t="s">
        <v>32</v>
      </c>
      <c r="X9637" t="s">
        <v>343</v>
      </c>
      <c r="Y9637">
        <v>1</v>
      </c>
      <c r="AA9637" t="s">
        <v>30906</v>
      </c>
      <c r="AB9637" t="s">
        <v>32</v>
      </c>
      <c r="AC9637">
        <v>0</v>
      </c>
      <c r="AD9637" s="27">
        <v>41773</v>
      </c>
      <c r="AE9637" t="s">
        <v>10197</v>
      </c>
      <c r="AF9637" s="27">
        <v>41773</v>
      </c>
      <c r="AG9637" s="27">
        <v>41777</v>
      </c>
      <c r="AH9637">
        <v>0</v>
      </c>
      <c r="AN9637" t="s">
        <v>238</v>
      </c>
      <c r="AO9637">
        <v>9</v>
      </c>
      <c r="AP9637" t="s">
        <v>269</v>
      </c>
      <c r="AQ9637" s="27">
        <v>41701</v>
      </c>
      <c r="AR9637" t="s">
        <v>240</v>
      </c>
      <c r="AS9637">
        <v>10</v>
      </c>
      <c r="AT9637" t="s">
        <v>269</v>
      </c>
      <c r="AU9637" s="27">
        <v>41701</v>
      </c>
    </row>
    <row r="9638" spans="1:47" x14ac:dyDescent="0.2">
      <c r="A9638">
        <v>9637</v>
      </c>
      <c r="B9638" t="s">
        <v>30907</v>
      </c>
      <c r="C9638" t="s">
        <v>8443</v>
      </c>
      <c r="D9638" t="s">
        <v>733</v>
      </c>
      <c r="E9638" s="27">
        <v>41806</v>
      </c>
      <c r="F9638" t="s">
        <v>294</v>
      </c>
      <c r="G9638" s="27">
        <v>23977</v>
      </c>
      <c r="H9638">
        <v>50</v>
      </c>
      <c r="I9638" t="s">
        <v>234</v>
      </c>
      <c r="J9638" t="s">
        <v>245</v>
      </c>
      <c r="K9638">
        <v>0</v>
      </c>
      <c r="L9638">
        <v>3</v>
      </c>
      <c r="M9638">
        <v>0</v>
      </c>
      <c r="N9638">
        <v>0</v>
      </c>
      <c r="O9638">
        <v>0</v>
      </c>
      <c r="P9638">
        <v>0</v>
      </c>
      <c r="Q9638" s="28">
        <v>41806.123611111114</v>
      </c>
      <c r="R9638" s="28">
        <v>41806.34375</v>
      </c>
      <c r="S9638" t="s">
        <v>30908</v>
      </c>
      <c r="T9638" s="27">
        <v>41805</v>
      </c>
      <c r="V9638">
        <v>1</v>
      </c>
      <c r="W9638" t="s">
        <v>36</v>
      </c>
      <c r="X9638" t="s">
        <v>263</v>
      </c>
      <c r="Y9638">
        <v>0</v>
      </c>
      <c r="AB9638" t="s">
        <v>237</v>
      </c>
      <c r="AH9638">
        <v>0</v>
      </c>
      <c r="AN9638" t="s">
        <v>238</v>
      </c>
      <c r="AO9638">
        <v>5</v>
      </c>
      <c r="AP9638" t="s">
        <v>246</v>
      </c>
      <c r="AQ9638" s="27">
        <v>41806</v>
      </c>
      <c r="AR9638" t="s">
        <v>240</v>
      </c>
      <c r="AS9638">
        <v>3</v>
      </c>
      <c r="AT9638" t="s">
        <v>239</v>
      </c>
      <c r="AU9638" s="27">
        <v>41806</v>
      </c>
    </row>
    <row r="9639" spans="1:47" x14ac:dyDescent="0.2">
      <c r="A9639">
        <v>9638</v>
      </c>
      <c r="B9639" t="s">
        <v>30909</v>
      </c>
      <c r="C9639" t="s">
        <v>18036</v>
      </c>
      <c r="D9639" t="s">
        <v>553</v>
      </c>
      <c r="E9639" s="27">
        <v>41954</v>
      </c>
      <c r="F9639" t="s">
        <v>294</v>
      </c>
      <c r="G9639" s="27">
        <v>34258</v>
      </c>
      <c r="H9639">
        <v>22</v>
      </c>
      <c r="I9639" t="s">
        <v>259</v>
      </c>
      <c r="J9639" t="s">
        <v>22</v>
      </c>
      <c r="K9639">
        <v>0</v>
      </c>
      <c r="L9639">
        <v>5</v>
      </c>
      <c r="M9639">
        <v>0</v>
      </c>
      <c r="N9639">
        <v>0</v>
      </c>
      <c r="O9639">
        <v>1</v>
      </c>
      <c r="P9639">
        <v>-1</v>
      </c>
      <c r="Q9639" s="28">
        <v>41953.490972222222</v>
      </c>
      <c r="R9639" s="28">
        <v>41954.052083333336</v>
      </c>
      <c r="S9639" t="s">
        <v>30910</v>
      </c>
      <c r="T9639" s="27">
        <v>41953</v>
      </c>
      <c r="V9639">
        <v>1</v>
      </c>
      <c r="W9639" t="s">
        <v>32</v>
      </c>
      <c r="X9639" t="s">
        <v>2254</v>
      </c>
      <c r="Y9639">
        <v>0</v>
      </c>
      <c r="AB9639" t="s">
        <v>237</v>
      </c>
      <c r="AH9639">
        <v>0</v>
      </c>
      <c r="AN9639" t="s">
        <v>238</v>
      </c>
      <c r="AO9639">
        <v>5</v>
      </c>
      <c r="AP9639" t="s">
        <v>246</v>
      </c>
      <c r="AQ9639" s="27">
        <v>41954</v>
      </c>
      <c r="AR9639" t="s">
        <v>240</v>
      </c>
      <c r="AS9639">
        <v>5</v>
      </c>
      <c r="AT9639" t="s">
        <v>246</v>
      </c>
      <c r="AU9639" s="27">
        <v>41954</v>
      </c>
    </row>
    <row r="9640" spans="1:47" x14ac:dyDescent="0.2">
      <c r="A9640">
        <v>9639</v>
      </c>
      <c r="B9640" t="s">
        <v>30911</v>
      </c>
      <c r="C9640" t="s">
        <v>901</v>
      </c>
      <c r="D9640" t="s">
        <v>266</v>
      </c>
      <c r="E9640" s="27">
        <v>41996</v>
      </c>
      <c r="F9640" t="s">
        <v>233</v>
      </c>
      <c r="G9640" s="27">
        <v>32959</v>
      </c>
      <c r="H9640">
        <v>26</v>
      </c>
      <c r="I9640" t="s">
        <v>244</v>
      </c>
      <c r="J9640" t="s">
        <v>353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-1</v>
      </c>
      <c r="Q9640" s="28">
        <v>41995.198611111111</v>
      </c>
      <c r="R9640" s="28">
        <v>41996.07916666667</v>
      </c>
      <c r="S9640" t="s">
        <v>30912</v>
      </c>
      <c r="T9640" s="27">
        <v>41995</v>
      </c>
      <c r="V9640">
        <v>1</v>
      </c>
      <c r="W9640" t="s">
        <v>36</v>
      </c>
      <c r="X9640" t="s">
        <v>279</v>
      </c>
      <c r="Y9640">
        <v>0</v>
      </c>
      <c r="AB9640" t="s">
        <v>237</v>
      </c>
      <c r="AH9640">
        <v>0</v>
      </c>
      <c r="AN9640" t="s">
        <v>238</v>
      </c>
      <c r="AO9640">
        <v>2</v>
      </c>
      <c r="AP9640" t="s">
        <v>239</v>
      </c>
      <c r="AQ9640" s="27">
        <v>41996</v>
      </c>
      <c r="AR9640" t="s">
        <v>240</v>
      </c>
      <c r="AS9640">
        <v>1</v>
      </c>
      <c r="AT9640" t="s">
        <v>239</v>
      </c>
      <c r="AU9640" s="27">
        <v>41996</v>
      </c>
    </row>
    <row r="9641" spans="1:47" x14ac:dyDescent="0.2">
      <c r="A9641">
        <v>9640</v>
      </c>
      <c r="B9641" t="s">
        <v>30913</v>
      </c>
      <c r="C9641" t="s">
        <v>1168</v>
      </c>
      <c r="D9641" t="s">
        <v>2885</v>
      </c>
      <c r="E9641" s="27">
        <v>41987</v>
      </c>
      <c r="F9641" t="s">
        <v>233</v>
      </c>
      <c r="G9641" s="27">
        <v>32795</v>
      </c>
      <c r="H9641">
        <v>26</v>
      </c>
      <c r="I9641" t="s">
        <v>244</v>
      </c>
      <c r="J9641" t="s">
        <v>250</v>
      </c>
      <c r="K9641">
        <v>0</v>
      </c>
      <c r="L9641">
        <v>9</v>
      </c>
      <c r="M9641">
        <v>2</v>
      </c>
      <c r="N9641">
        <v>2</v>
      </c>
      <c r="O9641">
        <v>27</v>
      </c>
      <c r="P9641">
        <v>-1</v>
      </c>
      <c r="Q9641" s="28">
        <v>41986.2</v>
      </c>
      <c r="R9641" s="28">
        <v>41996.234027777777</v>
      </c>
      <c r="S9641" t="s">
        <v>30914</v>
      </c>
      <c r="T9641" s="27">
        <v>41986</v>
      </c>
      <c r="V9641">
        <v>1</v>
      </c>
      <c r="W9641" t="s">
        <v>36</v>
      </c>
      <c r="X9641" t="s">
        <v>279</v>
      </c>
      <c r="Y9641">
        <v>1</v>
      </c>
      <c r="AA9641" t="s">
        <v>30915</v>
      </c>
      <c r="AB9641" t="s">
        <v>32</v>
      </c>
      <c r="AC9641">
        <v>0</v>
      </c>
      <c r="AD9641" s="27">
        <v>42098</v>
      </c>
      <c r="AE9641" t="s">
        <v>10641</v>
      </c>
      <c r="AF9641" s="27">
        <v>42098</v>
      </c>
      <c r="AG9641" s="27">
        <v>42180</v>
      </c>
      <c r="AH9641">
        <v>0</v>
      </c>
      <c r="AN9641" t="s">
        <v>238</v>
      </c>
      <c r="AO9641">
        <v>10</v>
      </c>
      <c r="AP9641" t="s">
        <v>269</v>
      </c>
      <c r="AQ9641" s="27">
        <v>41987</v>
      </c>
      <c r="AR9641" t="s">
        <v>240</v>
      </c>
      <c r="AS9641">
        <v>9</v>
      </c>
      <c r="AT9641" t="s">
        <v>269</v>
      </c>
      <c r="AU9641" s="27">
        <v>41987</v>
      </c>
    </row>
    <row r="9642" spans="1:47" x14ac:dyDescent="0.2">
      <c r="A9642">
        <v>9641</v>
      </c>
      <c r="B9642" t="s">
        <v>30916</v>
      </c>
      <c r="C9642" t="s">
        <v>242</v>
      </c>
      <c r="D9642" t="s">
        <v>30917</v>
      </c>
      <c r="E9642" s="27">
        <v>41312</v>
      </c>
      <c r="F9642" t="s">
        <v>233</v>
      </c>
      <c r="G9642" s="27">
        <v>21517</v>
      </c>
      <c r="H9642">
        <v>57</v>
      </c>
      <c r="I9642" t="s">
        <v>234</v>
      </c>
      <c r="J9642" t="s">
        <v>245</v>
      </c>
      <c r="K9642">
        <v>0</v>
      </c>
      <c r="L9642">
        <v>1</v>
      </c>
      <c r="M9642">
        <v>0</v>
      </c>
      <c r="N9642">
        <v>0</v>
      </c>
      <c r="O9642">
        <v>2</v>
      </c>
      <c r="P9642">
        <v>-28</v>
      </c>
      <c r="Q9642" s="28">
        <v>41284.071527777778</v>
      </c>
      <c r="R9642" s="28">
        <v>41293.222916666666</v>
      </c>
      <c r="S9642" t="s">
        <v>30918</v>
      </c>
      <c r="T9642" s="27">
        <v>41284</v>
      </c>
      <c r="V9642">
        <v>28</v>
      </c>
      <c r="W9642" t="s">
        <v>32</v>
      </c>
      <c r="X9642" t="s">
        <v>30919</v>
      </c>
      <c r="Y9642">
        <v>0</v>
      </c>
      <c r="AB9642" t="s">
        <v>237</v>
      </c>
      <c r="AH9642">
        <v>0</v>
      </c>
      <c r="AN9642" t="s">
        <v>238</v>
      </c>
      <c r="AO9642">
        <v>1</v>
      </c>
      <c r="AP9642" t="s">
        <v>239</v>
      </c>
      <c r="AQ9642" s="27">
        <v>41312</v>
      </c>
      <c r="AR9642" t="s">
        <v>240</v>
      </c>
      <c r="AS9642">
        <v>1</v>
      </c>
      <c r="AT9642" t="s">
        <v>239</v>
      </c>
      <c r="AU9642" s="27">
        <v>41312</v>
      </c>
    </row>
    <row r="9643" spans="1:47" x14ac:dyDescent="0.2">
      <c r="A9643">
        <v>9642</v>
      </c>
      <c r="B9643" t="s">
        <v>30920</v>
      </c>
      <c r="C9643" t="s">
        <v>242</v>
      </c>
      <c r="D9643" t="s">
        <v>30921</v>
      </c>
      <c r="E9643" s="27">
        <v>41838</v>
      </c>
      <c r="F9643" t="s">
        <v>233</v>
      </c>
      <c r="G9643" s="27">
        <v>30524</v>
      </c>
      <c r="H9643">
        <v>32</v>
      </c>
      <c r="I9643" t="s">
        <v>244</v>
      </c>
      <c r="J9643" t="s">
        <v>245</v>
      </c>
      <c r="K9643">
        <v>0</v>
      </c>
      <c r="L9643">
        <v>3</v>
      </c>
      <c r="M9643">
        <v>0</v>
      </c>
      <c r="N9643">
        <v>0</v>
      </c>
      <c r="O9643">
        <v>0</v>
      </c>
      <c r="P9643">
        <v>-2</v>
      </c>
      <c r="Q9643" s="28">
        <v>41836.167361111111</v>
      </c>
      <c r="R9643" s="28">
        <v>41838.418055555558</v>
      </c>
      <c r="S9643" t="s">
        <v>30922</v>
      </c>
      <c r="T9643" s="27">
        <v>41836</v>
      </c>
      <c r="V9643">
        <v>2</v>
      </c>
      <c r="W9643" t="s">
        <v>32</v>
      </c>
      <c r="X9643" t="s">
        <v>254</v>
      </c>
      <c r="Y9643">
        <v>0</v>
      </c>
      <c r="AB9643" t="s">
        <v>237</v>
      </c>
      <c r="AH9643">
        <v>0</v>
      </c>
      <c r="AN9643" t="s">
        <v>238</v>
      </c>
      <c r="AO9643">
        <v>2</v>
      </c>
      <c r="AP9643" t="s">
        <v>239</v>
      </c>
      <c r="AQ9643" s="27">
        <v>41838</v>
      </c>
      <c r="AR9643" t="s">
        <v>240</v>
      </c>
      <c r="AS9643">
        <v>3</v>
      </c>
      <c r="AT9643" t="s">
        <v>239</v>
      </c>
      <c r="AU9643" s="27">
        <v>41838</v>
      </c>
    </row>
    <row r="9644" spans="1:47" x14ac:dyDescent="0.2">
      <c r="A9644">
        <v>9643</v>
      </c>
      <c r="B9644" t="s">
        <v>30923</v>
      </c>
      <c r="C9644" t="s">
        <v>30924</v>
      </c>
      <c r="D9644" t="s">
        <v>30925</v>
      </c>
      <c r="E9644" s="27">
        <v>41487</v>
      </c>
      <c r="F9644" t="s">
        <v>233</v>
      </c>
      <c r="G9644" s="27">
        <v>26694</v>
      </c>
      <c r="H9644">
        <v>43</v>
      </c>
      <c r="I9644" t="s">
        <v>244</v>
      </c>
      <c r="J9644" t="s">
        <v>245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-1</v>
      </c>
      <c r="Q9644" s="28">
        <v>41486.130555555559</v>
      </c>
      <c r="R9644" s="28">
        <v>41488.202777777777</v>
      </c>
      <c r="S9644" t="s">
        <v>30926</v>
      </c>
      <c r="U9644" s="27">
        <v>41486</v>
      </c>
      <c r="V9644">
        <v>1</v>
      </c>
      <c r="W9644" t="s">
        <v>32</v>
      </c>
      <c r="X9644" t="s">
        <v>274</v>
      </c>
      <c r="Y9644">
        <v>0</v>
      </c>
      <c r="AB9644" t="s">
        <v>237</v>
      </c>
      <c r="AH9644">
        <v>0</v>
      </c>
      <c r="AN9644" t="s">
        <v>238</v>
      </c>
      <c r="AO9644">
        <v>1</v>
      </c>
      <c r="AP9644" t="s">
        <v>239</v>
      </c>
      <c r="AQ9644" s="27">
        <v>41487</v>
      </c>
      <c r="AR9644" t="s">
        <v>240</v>
      </c>
      <c r="AS9644">
        <v>1</v>
      </c>
      <c r="AT9644" t="s">
        <v>239</v>
      </c>
      <c r="AU9644" s="27">
        <v>41487</v>
      </c>
    </row>
    <row r="9645" spans="1:47" x14ac:dyDescent="0.2">
      <c r="A9645">
        <v>9644</v>
      </c>
      <c r="B9645" t="s">
        <v>30927</v>
      </c>
      <c r="C9645" t="s">
        <v>345</v>
      </c>
      <c r="D9645" t="s">
        <v>30928</v>
      </c>
      <c r="E9645" s="27">
        <v>41346</v>
      </c>
      <c r="F9645" t="s">
        <v>233</v>
      </c>
      <c r="G9645" s="27">
        <v>34265</v>
      </c>
      <c r="H9645">
        <v>22</v>
      </c>
      <c r="I9645" t="s">
        <v>259</v>
      </c>
      <c r="J9645" t="s">
        <v>250</v>
      </c>
      <c r="K9645">
        <v>0</v>
      </c>
      <c r="L9645">
        <v>6</v>
      </c>
      <c r="M9645">
        <v>0</v>
      </c>
      <c r="N9645">
        <v>0</v>
      </c>
      <c r="O9645">
        <v>0</v>
      </c>
      <c r="P9645">
        <v>0</v>
      </c>
      <c r="Q9645" s="28">
        <v>41346.077777777777</v>
      </c>
      <c r="R9645" s="28">
        <v>41346.09652777778</v>
      </c>
      <c r="S9645" t="s">
        <v>30929</v>
      </c>
      <c r="T9645" s="27">
        <v>41346</v>
      </c>
      <c r="V9645">
        <v>0</v>
      </c>
      <c r="W9645" t="s">
        <v>36</v>
      </c>
      <c r="X9645" t="s">
        <v>412</v>
      </c>
      <c r="Y9645">
        <v>0</v>
      </c>
      <c r="AB9645" t="s">
        <v>237</v>
      </c>
      <c r="AH9645">
        <v>0</v>
      </c>
      <c r="AN9645" t="s">
        <v>238</v>
      </c>
      <c r="AO9645">
        <v>6</v>
      </c>
      <c r="AP9645" t="s">
        <v>246</v>
      </c>
      <c r="AQ9645" s="27">
        <v>41346</v>
      </c>
      <c r="AR9645" t="s">
        <v>240</v>
      </c>
      <c r="AS9645">
        <v>6</v>
      </c>
      <c r="AT9645" t="s">
        <v>246</v>
      </c>
      <c r="AU9645" s="27">
        <v>41346</v>
      </c>
    </row>
    <row r="9646" spans="1:47" x14ac:dyDescent="0.2">
      <c r="A9646">
        <v>9645</v>
      </c>
      <c r="B9646" t="s">
        <v>30930</v>
      </c>
      <c r="C9646" t="s">
        <v>28452</v>
      </c>
      <c r="D9646" t="s">
        <v>7971</v>
      </c>
      <c r="E9646" s="27">
        <v>41638</v>
      </c>
      <c r="F9646" t="s">
        <v>233</v>
      </c>
      <c r="G9646" s="27">
        <v>32809</v>
      </c>
      <c r="H9646">
        <v>26</v>
      </c>
      <c r="I9646" t="s">
        <v>244</v>
      </c>
      <c r="J9646" t="s">
        <v>245</v>
      </c>
      <c r="K9646">
        <v>0</v>
      </c>
      <c r="L9646">
        <v>4</v>
      </c>
      <c r="M9646">
        <v>0</v>
      </c>
      <c r="N9646">
        <v>0</v>
      </c>
      <c r="O9646">
        <v>1</v>
      </c>
      <c r="S9646" t="s">
        <v>30931</v>
      </c>
      <c r="U9646" s="27">
        <v>41315</v>
      </c>
      <c r="V9646">
        <v>323</v>
      </c>
      <c r="W9646" t="s">
        <v>36</v>
      </c>
      <c r="X9646" t="s">
        <v>274</v>
      </c>
      <c r="Y9646">
        <v>0</v>
      </c>
      <c r="AB9646" t="s">
        <v>237</v>
      </c>
      <c r="AH9646">
        <v>0</v>
      </c>
      <c r="AN9646" t="s">
        <v>238</v>
      </c>
      <c r="AO9646">
        <v>3</v>
      </c>
      <c r="AP9646" t="s">
        <v>239</v>
      </c>
      <c r="AQ9646" s="27">
        <v>41638</v>
      </c>
      <c r="AR9646" t="s">
        <v>240</v>
      </c>
      <c r="AS9646">
        <v>4</v>
      </c>
      <c r="AT9646" t="s">
        <v>239</v>
      </c>
      <c r="AU9646" s="27">
        <v>41638</v>
      </c>
    </row>
    <row r="9647" spans="1:47" x14ac:dyDescent="0.2">
      <c r="A9647">
        <v>9646</v>
      </c>
      <c r="B9647" t="s">
        <v>30932</v>
      </c>
      <c r="C9647" t="s">
        <v>8440</v>
      </c>
      <c r="D9647" t="s">
        <v>1300</v>
      </c>
      <c r="E9647" s="27">
        <v>41492</v>
      </c>
      <c r="F9647" t="s">
        <v>294</v>
      </c>
      <c r="G9647" s="27">
        <v>32132</v>
      </c>
      <c r="H9647">
        <v>28</v>
      </c>
      <c r="I9647" t="s">
        <v>244</v>
      </c>
      <c r="J9647" t="s">
        <v>250</v>
      </c>
      <c r="K9647">
        <v>0</v>
      </c>
      <c r="L9647">
        <v>9</v>
      </c>
      <c r="M9647">
        <v>0</v>
      </c>
      <c r="N9647">
        <v>0</v>
      </c>
      <c r="O9647">
        <v>9</v>
      </c>
      <c r="P9647">
        <v>-12</v>
      </c>
      <c r="Q9647" s="28">
        <v>41480.421527777777</v>
      </c>
      <c r="R9647" s="28">
        <v>41492.439583333333</v>
      </c>
      <c r="S9647" t="s">
        <v>30933</v>
      </c>
      <c r="U9647" s="27">
        <v>41480</v>
      </c>
      <c r="V9647">
        <v>12</v>
      </c>
      <c r="W9647" t="s">
        <v>36</v>
      </c>
      <c r="X9647" t="s">
        <v>274</v>
      </c>
      <c r="Y9647">
        <v>1</v>
      </c>
      <c r="AA9647" t="s">
        <v>30934</v>
      </c>
      <c r="AB9647" t="s">
        <v>32</v>
      </c>
      <c r="AC9647">
        <v>66</v>
      </c>
      <c r="AD9647" s="27">
        <v>41583</v>
      </c>
      <c r="AE9647" t="s">
        <v>286</v>
      </c>
      <c r="AF9647" s="27">
        <v>41649</v>
      </c>
      <c r="AG9647" s="27">
        <v>41969</v>
      </c>
      <c r="AH9647">
        <v>1</v>
      </c>
      <c r="AJ9647" t="s">
        <v>30934</v>
      </c>
      <c r="AK9647" t="s">
        <v>255</v>
      </c>
      <c r="AL9647" s="27">
        <v>41583</v>
      </c>
      <c r="AM9647" t="s">
        <v>444</v>
      </c>
      <c r="AN9647" t="s">
        <v>238</v>
      </c>
      <c r="AO9647">
        <v>9</v>
      </c>
      <c r="AP9647" t="s">
        <v>269</v>
      </c>
      <c r="AQ9647" s="27">
        <v>41492</v>
      </c>
      <c r="AR9647" t="s">
        <v>240</v>
      </c>
      <c r="AS9647">
        <v>9</v>
      </c>
      <c r="AT9647" t="s">
        <v>269</v>
      </c>
      <c r="AU9647" s="27">
        <v>41492</v>
      </c>
    </row>
    <row r="9648" spans="1:47" x14ac:dyDescent="0.2">
      <c r="A9648">
        <v>9647</v>
      </c>
      <c r="B9648" t="s">
        <v>30935</v>
      </c>
      <c r="C9648" t="s">
        <v>30936</v>
      </c>
      <c r="D9648" t="s">
        <v>1828</v>
      </c>
      <c r="E9648" s="27">
        <v>41493</v>
      </c>
      <c r="F9648" t="s">
        <v>233</v>
      </c>
      <c r="G9648" s="27">
        <v>30661</v>
      </c>
      <c r="H9648">
        <v>32</v>
      </c>
      <c r="I9648" t="s">
        <v>244</v>
      </c>
      <c r="J9648" t="s">
        <v>250</v>
      </c>
      <c r="K9648">
        <v>0</v>
      </c>
      <c r="L9648">
        <v>10</v>
      </c>
      <c r="M9648">
        <v>0</v>
      </c>
      <c r="N9648">
        <v>0</v>
      </c>
      <c r="O9648">
        <v>5</v>
      </c>
      <c r="P9648">
        <v>-1</v>
      </c>
      <c r="Q9648" s="28">
        <v>41492.248611111114</v>
      </c>
      <c r="R9648" s="28">
        <v>41495.361111111109</v>
      </c>
      <c r="S9648" t="s">
        <v>30937</v>
      </c>
      <c r="T9648" s="27">
        <v>41492</v>
      </c>
      <c r="V9648">
        <v>1</v>
      </c>
      <c r="W9648" t="s">
        <v>32</v>
      </c>
      <c r="X9648" t="s">
        <v>261</v>
      </c>
      <c r="Y9648">
        <v>0</v>
      </c>
      <c r="AB9648" t="s">
        <v>237</v>
      </c>
      <c r="AH9648">
        <v>0</v>
      </c>
      <c r="AN9648" t="s">
        <v>238</v>
      </c>
      <c r="AO9648">
        <v>6</v>
      </c>
      <c r="AP9648" t="s">
        <v>246</v>
      </c>
      <c r="AQ9648" s="27">
        <v>41493</v>
      </c>
      <c r="AR9648" t="s">
        <v>240</v>
      </c>
      <c r="AS9648">
        <v>10</v>
      </c>
      <c r="AT9648" t="s">
        <v>269</v>
      </c>
      <c r="AU9648" s="27">
        <v>41493</v>
      </c>
    </row>
    <row r="9649" spans="1:47" x14ac:dyDescent="0.2">
      <c r="A9649">
        <v>9648</v>
      </c>
      <c r="B9649" t="s">
        <v>30938</v>
      </c>
      <c r="C9649" t="s">
        <v>990</v>
      </c>
      <c r="D9649" t="s">
        <v>30939</v>
      </c>
      <c r="E9649" s="27">
        <v>41321</v>
      </c>
      <c r="F9649" t="s">
        <v>233</v>
      </c>
      <c r="G9649" s="27">
        <v>23826</v>
      </c>
      <c r="H9649">
        <v>51</v>
      </c>
      <c r="I9649" t="s">
        <v>234</v>
      </c>
      <c r="J9649" t="s">
        <v>245</v>
      </c>
      <c r="K9649">
        <v>0</v>
      </c>
      <c r="L9649">
        <v>4</v>
      </c>
      <c r="M9649">
        <v>0</v>
      </c>
      <c r="N9649">
        <v>0</v>
      </c>
      <c r="O9649">
        <v>3</v>
      </c>
      <c r="P9649">
        <v>-1</v>
      </c>
      <c r="Q9649" s="28">
        <v>41320.392361111109</v>
      </c>
      <c r="R9649" s="28">
        <v>41327.313888888886</v>
      </c>
      <c r="S9649" t="s">
        <v>30940</v>
      </c>
      <c r="T9649" s="27">
        <v>41320</v>
      </c>
      <c r="V9649">
        <v>1</v>
      </c>
      <c r="W9649" t="s">
        <v>32</v>
      </c>
      <c r="X9649" t="s">
        <v>1613</v>
      </c>
      <c r="Y9649">
        <v>0</v>
      </c>
      <c r="AB9649" t="s">
        <v>237</v>
      </c>
      <c r="AH9649">
        <v>0</v>
      </c>
      <c r="AN9649" t="s">
        <v>238</v>
      </c>
      <c r="AO9649">
        <v>3</v>
      </c>
      <c r="AP9649" t="s">
        <v>239</v>
      </c>
      <c r="AQ9649" s="27">
        <v>41321</v>
      </c>
      <c r="AR9649" t="s">
        <v>240</v>
      </c>
      <c r="AS9649">
        <v>4</v>
      </c>
      <c r="AT9649" t="s">
        <v>239</v>
      </c>
      <c r="AU9649" s="27">
        <v>41321</v>
      </c>
    </row>
    <row r="9650" spans="1:47" x14ac:dyDescent="0.2">
      <c r="A9650">
        <v>9649</v>
      </c>
      <c r="B9650" t="s">
        <v>30941</v>
      </c>
      <c r="C9650" t="s">
        <v>1075</v>
      </c>
      <c r="D9650" t="s">
        <v>24060</v>
      </c>
      <c r="E9650" s="27">
        <v>41765</v>
      </c>
      <c r="F9650" t="s">
        <v>233</v>
      </c>
      <c r="G9650" s="27">
        <v>31068</v>
      </c>
      <c r="H9650">
        <v>31</v>
      </c>
      <c r="I9650" t="s">
        <v>244</v>
      </c>
      <c r="J9650" t="s">
        <v>22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-1</v>
      </c>
      <c r="Q9650" s="28">
        <v>41764.09097222222</v>
      </c>
      <c r="R9650" s="28">
        <v>41765.085416666669</v>
      </c>
      <c r="S9650" t="s">
        <v>30942</v>
      </c>
      <c r="T9650" s="27">
        <v>41764</v>
      </c>
      <c r="V9650">
        <v>1</v>
      </c>
      <c r="W9650" t="s">
        <v>32</v>
      </c>
      <c r="X9650" t="s">
        <v>2088</v>
      </c>
      <c r="Y9650">
        <v>0</v>
      </c>
      <c r="AB9650" t="s">
        <v>237</v>
      </c>
      <c r="AH9650">
        <v>0</v>
      </c>
      <c r="AN9650" t="s">
        <v>238</v>
      </c>
      <c r="AO9650">
        <v>1</v>
      </c>
      <c r="AP9650" t="s">
        <v>239</v>
      </c>
      <c r="AQ9650" s="27">
        <v>41765</v>
      </c>
      <c r="AR9650" t="s">
        <v>240</v>
      </c>
      <c r="AS9650">
        <v>1</v>
      </c>
      <c r="AT9650" t="s">
        <v>239</v>
      </c>
      <c r="AU9650" s="27">
        <v>41765</v>
      </c>
    </row>
    <row r="9651" spans="1:47" x14ac:dyDescent="0.2">
      <c r="A9651">
        <v>9650</v>
      </c>
      <c r="B9651" t="s">
        <v>19834</v>
      </c>
      <c r="C9651" t="s">
        <v>414</v>
      </c>
      <c r="D9651" t="s">
        <v>381</v>
      </c>
      <c r="E9651" s="27">
        <v>41798</v>
      </c>
      <c r="F9651" t="s">
        <v>233</v>
      </c>
      <c r="G9651" s="27">
        <v>31310</v>
      </c>
      <c r="H9651">
        <v>30</v>
      </c>
      <c r="I9651" t="s">
        <v>244</v>
      </c>
      <c r="J9651" t="s">
        <v>250</v>
      </c>
      <c r="K9651">
        <v>0</v>
      </c>
      <c r="L9651">
        <v>3</v>
      </c>
      <c r="M9651">
        <v>0</v>
      </c>
      <c r="N9651">
        <v>0</v>
      </c>
      <c r="O9651">
        <v>7</v>
      </c>
      <c r="P9651">
        <v>-1</v>
      </c>
      <c r="Q9651" s="28">
        <v>41797.220833333333</v>
      </c>
      <c r="R9651" s="28">
        <v>41799.088888888888</v>
      </c>
      <c r="S9651" t="s">
        <v>30943</v>
      </c>
      <c r="T9651" s="27">
        <v>41797</v>
      </c>
      <c r="V9651">
        <v>1</v>
      </c>
      <c r="W9651" t="s">
        <v>32</v>
      </c>
      <c r="X9651" t="s">
        <v>1607</v>
      </c>
      <c r="Y9651">
        <v>0</v>
      </c>
      <c r="AB9651" t="s">
        <v>237</v>
      </c>
      <c r="AH9651">
        <v>0</v>
      </c>
      <c r="AN9651" t="s">
        <v>238</v>
      </c>
      <c r="AO9651">
        <v>2</v>
      </c>
      <c r="AP9651" t="s">
        <v>239</v>
      </c>
      <c r="AQ9651" s="27">
        <v>41798</v>
      </c>
      <c r="AR9651" t="s">
        <v>240</v>
      </c>
      <c r="AS9651">
        <v>3</v>
      </c>
      <c r="AT9651" t="s">
        <v>239</v>
      </c>
      <c r="AU9651" s="27">
        <v>41798</v>
      </c>
    </row>
    <row r="9652" spans="1:47" x14ac:dyDescent="0.2">
      <c r="A9652">
        <v>9651</v>
      </c>
      <c r="B9652" t="s">
        <v>30944</v>
      </c>
      <c r="C9652" t="s">
        <v>13907</v>
      </c>
      <c r="D9652" t="s">
        <v>496</v>
      </c>
      <c r="E9652" s="27">
        <v>41711</v>
      </c>
      <c r="F9652" t="s">
        <v>233</v>
      </c>
      <c r="G9652" s="27">
        <v>27167</v>
      </c>
      <c r="H9652">
        <v>41</v>
      </c>
      <c r="I9652" t="s">
        <v>244</v>
      </c>
      <c r="J9652" t="s">
        <v>353</v>
      </c>
      <c r="K9652">
        <v>0</v>
      </c>
      <c r="L9652">
        <v>1</v>
      </c>
      <c r="M9652">
        <v>0</v>
      </c>
      <c r="N9652">
        <v>0</v>
      </c>
      <c r="O9652">
        <v>3</v>
      </c>
      <c r="P9652">
        <v>-1</v>
      </c>
      <c r="Q9652" s="28">
        <v>41710.377083333333</v>
      </c>
      <c r="R9652" s="28">
        <v>41711.423611111109</v>
      </c>
      <c r="S9652" t="s">
        <v>30945</v>
      </c>
      <c r="T9652" s="27">
        <v>41710</v>
      </c>
      <c r="V9652">
        <v>1</v>
      </c>
      <c r="W9652" t="s">
        <v>32</v>
      </c>
      <c r="X9652" t="s">
        <v>348</v>
      </c>
      <c r="Y9652">
        <v>0</v>
      </c>
      <c r="AB9652" t="s">
        <v>237</v>
      </c>
      <c r="AH9652">
        <v>0</v>
      </c>
      <c r="AN9652" t="s">
        <v>238</v>
      </c>
      <c r="AO9652">
        <v>1</v>
      </c>
      <c r="AP9652" t="s">
        <v>239</v>
      </c>
      <c r="AQ9652" s="27">
        <v>41711</v>
      </c>
      <c r="AR9652" t="s">
        <v>240</v>
      </c>
      <c r="AS9652">
        <v>1</v>
      </c>
      <c r="AT9652" t="s">
        <v>239</v>
      </c>
      <c r="AU9652" s="27">
        <v>41711</v>
      </c>
    </row>
    <row r="9653" spans="1:47" x14ac:dyDescent="0.2">
      <c r="A9653">
        <v>9652</v>
      </c>
      <c r="B9653" t="s">
        <v>30946</v>
      </c>
      <c r="C9653" t="s">
        <v>1808</v>
      </c>
      <c r="D9653" t="s">
        <v>30947</v>
      </c>
      <c r="E9653" s="27">
        <v>41874</v>
      </c>
      <c r="F9653" t="s">
        <v>233</v>
      </c>
      <c r="G9653" s="27">
        <v>19140</v>
      </c>
      <c r="H9653">
        <v>63</v>
      </c>
      <c r="I9653" t="s">
        <v>234</v>
      </c>
      <c r="J9653" t="s">
        <v>245</v>
      </c>
      <c r="K9653">
        <v>0</v>
      </c>
      <c r="L9653">
        <v>1</v>
      </c>
      <c r="M9653">
        <v>0</v>
      </c>
      <c r="N9653">
        <v>0</v>
      </c>
      <c r="O9653">
        <v>3</v>
      </c>
      <c r="P9653">
        <v>0</v>
      </c>
      <c r="Q9653" s="28">
        <v>41874.526388888888</v>
      </c>
      <c r="R9653" s="28">
        <v>41875.211805555555</v>
      </c>
      <c r="S9653" t="s">
        <v>30948</v>
      </c>
      <c r="T9653" s="27">
        <v>41873</v>
      </c>
      <c r="V9653">
        <v>1</v>
      </c>
      <c r="W9653" t="s">
        <v>36</v>
      </c>
      <c r="X9653" t="s">
        <v>459</v>
      </c>
      <c r="Y9653">
        <v>0</v>
      </c>
      <c r="AB9653" t="s">
        <v>237</v>
      </c>
      <c r="AH9653">
        <v>0</v>
      </c>
      <c r="AN9653" t="s">
        <v>238</v>
      </c>
      <c r="AO9653">
        <v>1</v>
      </c>
      <c r="AP9653" t="s">
        <v>239</v>
      </c>
      <c r="AQ9653" s="27">
        <v>41874</v>
      </c>
      <c r="AR9653" t="s">
        <v>240</v>
      </c>
      <c r="AS9653">
        <v>1</v>
      </c>
      <c r="AT9653" t="s">
        <v>239</v>
      </c>
      <c r="AU9653" s="27">
        <v>41874</v>
      </c>
    </row>
    <row r="9654" spans="1:47" x14ac:dyDescent="0.2">
      <c r="A9654">
        <v>9653</v>
      </c>
      <c r="B9654" t="s">
        <v>30949</v>
      </c>
      <c r="C9654" t="s">
        <v>813</v>
      </c>
      <c r="D9654" t="s">
        <v>30950</v>
      </c>
      <c r="E9654" s="27">
        <v>41300</v>
      </c>
      <c r="F9654" t="s">
        <v>233</v>
      </c>
      <c r="G9654" s="27">
        <v>33649</v>
      </c>
      <c r="H9654">
        <v>24</v>
      </c>
      <c r="I9654" t="s">
        <v>259</v>
      </c>
      <c r="J9654" t="s">
        <v>245</v>
      </c>
      <c r="K9654">
        <v>0</v>
      </c>
      <c r="L9654">
        <v>7</v>
      </c>
      <c r="M9654">
        <v>0</v>
      </c>
      <c r="N9654">
        <v>0</v>
      </c>
      <c r="O9654">
        <v>1</v>
      </c>
      <c r="P9654">
        <v>-1</v>
      </c>
      <c r="Q9654" s="28">
        <v>41299.302777777775</v>
      </c>
      <c r="R9654" s="28">
        <v>41300.306250000001</v>
      </c>
      <c r="S9654" t="s">
        <v>30951</v>
      </c>
      <c r="T9654" s="27">
        <v>41299</v>
      </c>
      <c r="V9654">
        <v>1</v>
      </c>
      <c r="W9654" t="s">
        <v>32</v>
      </c>
      <c r="X9654" t="s">
        <v>25681</v>
      </c>
      <c r="Y9654">
        <v>0</v>
      </c>
      <c r="AB9654" t="s">
        <v>237</v>
      </c>
      <c r="AH9654">
        <v>0</v>
      </c>
      <c r="AN9654" t="s">
        <v>238</v>
      </c>
      <c r="AO9654">
        <v>5</v>
      </c>
      <c r="AP9654" t="s">
        <v>246</v>
      </c>
      <c r="AQ9654" s="27">
        <v>41300</v>
      </c>
      <c r="AR9654" t="s">
        <v>240</v>
      </c>
      <c r="AS9654">
        <v>7</v>
      </c>
      <c r="AT9654" t="s">
        <v>246</v>
      </c>
      <c r="AU9654" s="27">
        <v>41300</v>
      </c>
    </row>
    <row r="9655" spans="1:47" x14ac:dyDescent="0.2">
      <c r="A9655">
        <v>9654</v>
      </c>
      <c r="B9655" t="s">
        <v>30952</v>
      </c>
      <c r="C9655" t="s">
        <v>914</v>
      </c>
      <c r="D9655" t="s">
        <v>24408</v>
      </c>
      <c r="E9655" s="27">
        <v>41560</v>
      </c>
      <c r="F9655" t="s">
        <v>233</v>
      </c>
      <c r="G9655" s="27">
        <v>24947</v>
      </c>
      <c r="H9655">
        <v>48</v>
      </c>
      <c r="I9655" t="s">
        <v>234</v>
      </c>
      <c r="J9655" t="s">
        <v>250</v>
      </c>
      <c r="K9655">
        <v>0</v>
      </c>
      <c r="L9655">
        <v>2</v>
      </c>
      <c r="M9655">
        <v>0</v>
      </c>
      <c r="N9655">
        <v>0</v>
      </c>
      <c r="O9655">
        <v>3</v>
      </c>
      <c r="P9655">
        <v>-1</v>
      </c>
      <c r="Q9655" s="28">
        <v>41559.21597222222</v>
      </c>
      <c r="R9655" s="28">
        <v>41560.307638888888</v>
      </c>
      <c r="S9655" t="s">
        <v>30953</v>
      </c>
      <c r="T9655" s="27">
        <v>41559</v>
      </c>
      <c r="V9655">
        <v>1</v>
      </c>
      <c r="W9655" t="s">
        <v>32</v>
      </c>
      <c r="X9655" t="s">
        <v>801</v>
      </c>
      <c r="Y9655">
        <v>1</v>
      </c>
      <c r="AA9655" t="s">
        <v>30954</v>
      </c>
      <c r="AB9655" t="s">
        <v>36</v>
      </c>
      <c r="AD9655" s="27">
        <v>41629</v>
      </c>
      <c r="AE9655" t="s">
        <v>324</v>
      </c>
      <c r="AH9655">
        <v>0</v>
      </c>
      <c r="AN9655" t="s">
        <v>238</v>
      </c>
      <c r="AO9655">
        <v>1</v>
      </c>
      <c r="AP9655" t="s">
        <v>239</v>
      </c>
      <c r="AQ9655" s="27">
        <v>41560</v>
      </c>
      <c r="AR9655" t="s">
        <v>240</v>
      </c>
      <c r="AS9655">
        <v>2</v>
      </c>
      <c r="AT9655" t="s">
        <v>239</v>
      </c>
      <c r="AU9655" s="27">
        <v>41560</v>
      </c>
    </row>
    <row r="9656" spans="1:47" x14ac:dyDescent="0.2">
      <c r="A9656">
        <v>9655</v>
      </c>
      <c r="B9656" t="s">
        <v>30955</v>
      </c>
      <c r="C9656" t="s">
        <v>17250</v>
      </c>
      <c r="D9656" t="s">
        <v>30956</v>
      </c>
      <c r="E9656" s="27">
        <v>41840</v>
      </c>
      <c r="F9656" t="s">
        <v>233</v>
      </c>
      <c r="G9656" s="27">
        <v>32654</v>
      </c>
      <c r="H9656">
        <v>26</v>
      </c>
      <c r="I9656" t="s">
        <v>244</v>
      </c>
      <c r="J9656" t="s">
        <v>245</v>
      </c>
      <c r="K9656">
        <v>0</v>
      </c>
      <c r="L9656">
        <v>3</v>
      </c>
      <c r="M9656">
        <v>0</v>
      </c>
      <c r="N9656">
        <v>0</v>
      </c>
      <c r="O9656">
        <v>0</v>
      </c>
      <c r="P9656">
        <v>-1</v>
      </c>
      <c r="Q9656" s="28">
        <v>41839.206944444442</v>
      </c>
      <c r="R9656" s="28">
        <v>41841.064583333333</v>
      </c>
      <c r="S9656" t="s">
        <v>30957</v>
      </c>
      <c r="T9656" s="27">
        <v>41839</v>
      </c>
      <c r="V9656">
        <v>1</v>
      </c>
      <c r="W9656" t="s">
        <v>36</v>
      </c>
      <c r="X9656" t="s">
        <v>324</v>
      </c>
      <c r="Y9656">
        <v>1</v>
      </c>
      <c r="AA9656" t="s">
        <v>30958</v>
      </c>
      <c r="AB9656" t="s">
        <v>36</v>
      </c>
      <c r="AD9656" s="27">
        <v>41892</v>
      </c>
      <c r="AE9656" t="s">
        <v>392</v>
      </c>
      <c r="AH9656">
        <v>0</v>
      </c>
      <c r="AN9656" t="s">
        <v>238</v>
      </c>
      <c r="AO9656">
        <v>3</v>
      </c>
      <c r="AP9656" t="s">
        <v>239</v>
      </c>
      <c r="AQ9656" s="27">
        <v>41840</v>
      </c>
      <c r="AR9656" t="s">
        <v>240</v>
      </c>
      <c r="AS9656">
        <v>3</v>
      </c>
      <c r="AT9656" t="s">
        <v>239</v>
      </c>
      <c r="AU9656" s="27">
        <v>41840</v>
      </c>
    </row>
    <row r="9657" spans="1:47" x14ac:dyDescent="0.2">
      <c r="A9657">
        <v>9656</v>
      </c>
      <c r="B9657" t="s">
        <v>30959</v>
      </c>
      <c r="C9657" t="s">
        <v>3215</v>
      </c>
      <c r="D9657" t="s">
        <v>553</v>
      </c>
      <c r="E9657" s="27">
        <v>41636</v>
      </c>
      <c r="F9657" t="s">
        <v>233</v>
      </c>
      <c r="G9657" s="27">
        <v>30792</v>
      </c>
      <c r="H9657">
        <v>31</v>
      </c>
      <c r="I9657" t="s">
        <v>244</v>
      </c>
      <c r="J9657" t="s">
        <v>250</v>
      </c>
      <c r="K9657">
        <v>0</v>
      </c>
      <c r="L9657">
        <v>2</v>
      </c>
      <c r="M9657">
        <v>0</v>
      </c>
      <c r="N9657">
        <v>0</v>
      </c>
      <c r="O9657">
        <v>6</v>
      </c>
      <c r="P9657">
        <v>0</v>
      </c>
      <c r="Q9657" s="28">
        <v>41636.296527777777</v>
      </c>
      <c r="R9657" s="28">
        <v>41637.117361111108</v>
      </c>
      <c r="S9657" t="s">
        <v>30960</v>
      </c>
      <c r="T9657" s="27">
        <v>41636</v>
      </c>
      <c r="V9657">
        <v>0</v>
      </c>
      <c r="W9657" t="s">
        <v>32</v>
      </c>
      <c r="X9657" t="s">
        <v>348</v>
      </c>
      <c r="Y9657">
        <v>1</v>
      </c>
      <c r="AA9657" t="s">
        <v>30961</v>
      </c>
      <c r="AB9657" t="s">
        <v>36</v>
      </c>
      <c r="AD9657" s="27">
        <v>42020</v>
      </c>
      <c r="AE9657" t="s">
        <v>324</v>
      </c>
      <c r="AH9657">
        <v>0</v>
      </c>
      <c r="AN9657" t="s">
        <v>238</v>
      </c>
      <c r="AO9657">
        <v>2</v>
      </c>
      <c r="AP9657" t="s">
        <v>239</v>
      </c>
      <c r="AQ9657" s="27">
        <v>41636</v>
      </c>
      <c r="AR9657" t="s">
        <v>240</v>
      </c>
      <c r="AS9657">
        <v>2</v>
      </c>
      <c r="AT9657" t="s">
        <v>239</v>
      </c>
      <c r="AU9657" s="27">
        <v>41636</v>
      </c>
    </row>
    <row r="9658" spans="1:47" x14ac:dyDescent="0.2">
      <c r="A9658">
        <v>9657</v>
      </c>
      <c r="B9658" t="s">
        <v>30962</v>
      </c>
      <c r="C9658" t="s">
        <v>11471</v>
      </c>
      <c r="D9658" t="s">
        <v>17885</v>
      </c>
      <c r="E9658" s="27">
        <v>41288</v>
      </c>
      <c r="F9658" t="s">
        <v>294</v>
      </c>
      <c r="G9658" s="27">
        <v>23677</v>
      </c>
      <c r="H9658">
        <v>51</v>
      </c>
      <c r="I9658" t="s">
        <v>234</v>
      </c>
      <c r="J9658" t="s">
        <v>250</v>
      </c>
      <c r="K9658">
        <v>0</v>
      </c>
      <c r="L9658">
        <v>3</v>
      </c>
      <c r="M9658">
        <v>0</v>
      </c>
      <c r="N9658">
        <v>0</v>
      </c>
      <c r="O9658">
        <v>0</v>
      </c>
      <c r="W9658" t="s">
        <v>237</v>
      </c>
      <c r="Y9658">
        <v>-1</v>
      </c>
      <c r="AB9658" t="s">
        <v>237</v>
      </c>
      <c r="AH9658">
        <v>0</v>
      </c>
      <c r="AN9658" t="s">
        <v>238</v>
      </c>
      <c r="AO9658">
        <v>1</v>
      </c>
      <c r="AP9658" t="s">
        <v>239</v>
      </c>
      <c r="AQ9658" s="27">
        <v>41288</v>
      </c>
      <c r="AR9658" t="s">
        <v>240</v>
      </c>
      <c r="AS9658">
        <v>3</v>
      </c>
      <c r="AT9658" t="s">
        <v>239</v>
      </c>
      <c r="AU9658" s="27">
        <v>41288</v>
      </c>
    </row>
    <row r="9659" spans="1:47" x14ac:dyDescent="0.2">
      <c r="A9659">
        <v>9658</v>
      </c>
      <c r="B9659" t="s">
        <v>16282</v>
      </c>
      <c r="C9659" t="s">
        <v>1168</v>
      </c>
      <c r="D9659" t="s">
        <v>3399</v>
      </c>
      <c r="E9659" s="27">
        <v>41308</v>
      </c>
      <c r="F9659" t="s">
        <v>233</v>
      </c>
      <c r="G9659" s="27">
        <v>32396</v>
      </c>
      <c r="H9659">
        <v>27</v>
      </c>
      <c r="I9659" t="s">
        <v>244</v>
      </c>
      <c r="J9659" t="s">
        <v>250</v>
      </c>
      <c r="K9659">
        <v>1</v>
      </c>
      <c r="L9659">
        <v>10</v>
      </c>
      <c r="M9659">
        <v>2</v>
      </c>
      <c r="N9659">
        <v>1</v>
      </c>
      <c r="O9659">
        <v>6</v>
      </c>
      <c r="P9659">
        <v>-1</v>
      </c>
      <c r="Q9659" s="28">
        <v>41307.267361111109</v>
      </c>
      <c r="R9659" s="28">
        <v>41308.277083333334</v>
      </c>
      <c r="S9659" t="s">
        <v>30963</v>
      </c>
      <c r="U9659" s="27">
        <v>41307</v>
      </c>
      <c r="V9659">
        <v>1</v>
      </c>
      <c r="W9659" t="s">
        <v>36</v>
      </c>
      <c r="X9659" t="s">
        <v>274</v>
      </c>
      <c r="Y9659">
        <v>0</v>
      </c>
      <c r="AB9659" t="s">
        <v>237</v>
      </c>
      <c r="AH9659">
        <v>0</v>
      </c>
      <c r="AN9659" t="s">
        <v>238</v>
      </c>
      <c r="AO9659">
        <v>10</v>
      </c>
      <c r="AP9659" t="s">
        <v>269</v>
      </c>
      <c r="AQ9659" s="27">
        <v>41308</v>
      </c>
      <c r="AR9659" t="s">
        <v>240</v>
      </c>
      <c r="AS9659">
        <v>10</v>
      </c>
      <c r="AT9659" t="s">
        <v>269</v>
      </c>
      <c r="AU9659" s="27">
        <v>41308</v>
      </c>
    </row>
    <row r="9660" spans="1:47" x14ac:dyDescent="0.2">
      <c r="A9660">
        <v>9659</v>
      </c>
      <c r="B9660" t="s">
        <v>30964</v>
      </c>
      <c r="C9660" t="s">
        <v>30965</v>
      </c>
      <c r="D9660" t="s">
        <v>30966</v>
      </c>
      <c r="E9660" s="27">
        <v>41673</v>
      </c>
      <c r="F9660" t="s">
        <v>233</v>
      </c>
      <c r="G9660" s="27">
        <v>33105</v>
      </c>
      <c r="H9660">
        <v>25</v>
      </c>
      <c r="I9660" t="s">
        <v>244</v>
      </c>
      <c r="J9660" t="s">
        <v>250</v>
      </c>
      <c r="K9660">
        <v>0</v>
      </c>
      <c r="L9660">
        <v>4</v>
      </c>
      <c r="M9660">
        <v>0</v>
      </c>
      <c r="N9660">
        <v>0</v>
      </c>
      <c r="O9660">
        <v>0</v>
      </c>
      <c r="P9660">
        <v>-1</v>
      </c>
      <c r="Q9660" s="28">
        <v>41672.243750000001</v>
      </c>
      <c r="R9660" s="28">
        <v>41673.051388888889</v>
      </c>
      <c r="S9660" t="s">
        <v>30967</v>
      </c>
      <c r="T9660" s="27">
        <v>41672</v>
      </c>
      <c r="V9660">
        <v>1</v>
      </c>
      <c r="W9660" t="s">
        <v>36</v>
      </c>
      <c r="X9660" t="s">
        <v>1265</v>
      </c>
      <c r="Y9660">
        <v>0</v>
      </c>
      <c r="AB9660" t="s">
        <v>237</v>
      </c>
      <c r="AH9660">
        <v>0</v>
      </c>
      <c r="AN9660" t="s">
        <v>238</v>
      </c>
      <c r="AO9660">
        <v>4</v>
      </c>
      <c r="AP9660" t="s">
        <v>239</v>
      </c>
      <c r="AQ9660" s="27">
        <v>41673</v>
      </c>
      <c r="AR9660" t="s">
        <v>240</v>
      </c>
      <c r="AS9660">
        <v>4</v>
      </c>
      <c r="AT9660" t="s">
        <v>239</v>
      </c>
      <c r="AU9660" s="27">
        <v>41673</v>
      </c>
    </row>
    <row r="9661" spans="1:47" x14ac:dyDescent="0.2">
      <c r="A9661">
        <v>9660</v>
      </c>
      <c r="B9661" t="s">
        <v>30968</v>
      </c>
      <c r="C9661" t="s">
        <v>30969</v>
      </c>
      <c r="D9661" t="s">
        <v>266</v>
      </c>
      <c r="E9661" s="27">
        <v>41920</v>
      </c>
      <c r="F9661" t="s">
        <v>294</v>
      </c>
      <c r="G9661" s="27">
        <v>33575</v>
      </c>
      <c r="H9661">
        <v>24</v>
      </c>
      <c r="I9661" t="s">
        <v>259</v>
      </c>
      <c r="J9661" t="s">
        <v>250</v>
      </c>
      <c r="K9661">
        <v>0</v>
      </c>
      <c r="L9661">
        <v>3</v>
      </c>
      <c r="M9661">
        <v>0</v>
      </c>
      <c r="N9661">
        <v>0</v>
      </c>
      <c r="O9661">
        <v>1</v>
      </c>
      <c r="S9661" t="s">
        <v>30970</v>
      </c>
      <c r="U9661" s="27">
        <v>40919</v>
      </c>
      <c r="V9661">
        <v>1001</v>
      </c>
      <c r="W9661" t="s">
        <v>32</v>
      </c>
      <c r="X9661" t="s">
        <v>274</v>
      </c>
      <c r="Y9661">
        <v>0</v>
      </c>
      <c r="AB9661" t="s">
        <v>237</v>
      </c>
      <c r="AH9661">
        <v>0</v>
      </c>
      <c r="AN9661" t="s">
        <v>238</v>
      </c>
      <c r="AO9661">
        <v>3</v>
      </c>
      <c r="AP9661" t="s">
        <v>239</v>
      </c>
      <c r="AQ9661" s="27">
        <v>41920</v>
      </c>
      <c r="AR9661" t="s">
        <v>240</v>
      </c>
      <c r="AS9661">
        <v>3</v>
      </c>
      <c r="AT9661" t="s">
        <v>239</v>
      </c>
      <c r="AU9661" s="27">
        <v>41920</v>
      </c>
    </row>
    <row r="9662" spans="1:47" x14ac:dyDescent="0.2">
      <c r="A9662">
        <v>9661</v>
      </c>
      <c r="B9662" t="s">
        <v>30971</v>
      </c>
      <c r="C9662" t="s">
        <v>3889</v>
      </c>
      <c r="D9662" t="s">
        <v>3497</v>
      </c>
      <c r="E9662" s="27">
        <v>41982</v>
      </c>
      <c r="F9662" t="s">
        <v>233</v>
      </c>
      <c r="G9662" s="27">
        <v>29217</v>
      </c>
      <c r="H9662">
        <v>36</v>
      </c>
      <c r="I9662" t="s">
        <v>244</v>
      </c>
      <c r="J9662" t="s">
        <v>250</v>
      </c>
      <c r="K9662">
        <v>1</v>
      </c>
      <c r="L9662">
        <v>8</v>
      </c>
      <c r="M9662">
        <v>0</v>
      </c>
      <c r="N9662">
        <v>0</v>
      </c>
      <c r="O9662">
        <v>7</v>
      </c>
      <c r="P9662">
        <v>-1</v>
      </c>
      <c r="Q9662" s="28">
        <v>41981.345833333333</v>
      </c>
      <c r="R9662" s="28">
        <v>41983.347222222219</v>
      </c>
      <c r="S9662" t="s">
        <v>30972</v>
      </c>
      <c r="T9662" s="27">
        <v>41981</v>
      </c>
      <c r="V9662">
        <v>1</v>
      </c>
      <c r="W9662" t="s">
        <v>32</v>
      </c>
      <c r="X9662" t="s">
        <v>555</v>
      </c>
      <c r="Y9662">
        <v>0</v>
      </c>
      <c r="AB9662" t="s">
        <v>237</v>
      </c>
      <c r="AH9662">
        <v>0</v>
      </c>
      <c r="AN9662" t="s">
        <v>238</v>
      </c>
      <c r="AO9662">
        <v>4</v>
      </c>
      <c r="AP9662" t="s">
        <v>239</v>
      </c>
      <c r="AQ9662" s="27">
        <v>41982</v>
      </c>
      <c r="AR9662" t="s">
        <v>240</v>
      </c>
      <c r="AS9662">
        <v>8</v>
      </c>
      <c r="AT9662" t="s">
        <v>269</v>
      </c>
      <c r="AU9662" s="27">
        <v>41982</v>
      </c>
    </row>
    <row r="9663" spans="1:47" x14ac:dyDescent="0.2">
      <c r="A9663">
        <v>9662</v>
      </c>
      <c r="B9663" t="s">
        <v>30973</v>
      </c>
      <c r="C9663" t="s">
        <v>5933</v>
      </c>
      <c r="D9663" t="s">
        <v>29152</v>
      </c>
      <c r="E9663" s="27">
        <v>41408</v>
      </c>
      <c r="F9663" t="s">
        <v>233</v>
      </c>
      <c r="G9663" s="27">
        <v>21827</v>
      </c>
      <c r="H9663">
        <v>56</v>
      </c>
      <c r="I9663" t="s">
        <v>234</v>
      </c>
      <c r="J9663" t="s">
        <v>245</v>
      </c>
      <c r="K9663">
        <v>0</v>
      </c>
      <c r="L9663">
        <v>3</v>
      </c>
      <c r="M9663">
        <v>0</v>
      </c>
      <c r="N9663">
        <v>0</v>
      </c>
      <c r="O9663">
        <v>3</v>
      </c>
      <c r="P9663">
        <v>0</v>
      </c>
      <c r="Q9663" s="28">
        <v>41408.158333333333</v>
      </c>
      <c r="R9663" s="28">
        <v>41408.338194444441</v>
      </c>
      <c r="S9663" t="s">
        <v>30974</v>
      </c>
      <c r="T9663" s="27">
        <v>41408</v>
      </c>
      <c r="V9663">
        <v>0</v>
      </c>
      <c r="W9663" t="s">
        <v>36</v>
      </c>
      <c r="X9663" t="s">
        <v>279</v>
      </c>
      <c r="Y9663">
        <v>0</v>
      </c>
      <c r="AB9663" t="s">
        <v>237</v>
      </c>
      <c r="AH9663">
        <v>0</v>
      </c>
      <c r="AN9663" t="s">
        <v>238</v>
      </c>
      <c r="AO9663">
        <v>2</v>
      </c>
      <c r="AP9663" t="s">
        <v>239</v>
      </c>
      <c r="AQ9663" s="27">
        <v>41408</v>
      </c>
      <c r="AR9663" t="s">
        <v>240</v>
      </c>
      <c r="AS9663">
        <v>3</v>
      </c>
      <c r="AT9663" t="s">
        <v>239</v>
      </c>
      <c r="AU9663" s="27">
        <v>41408</v>
      </c>
    </row>
    <row r="9664" spans="1:47" x14ac:dyDescent="0.2">
      <c r="A9664">
        <v>9663</v>
      </c>
      <c r="B9664" t="s">
        <v>30975</v>
      </c>
      <c r="C9664" t="s">
        <v>30976</v>
      </c>
      <c r="D9664" t="s">
        <v>586</v>
      </c>
      <c r="E9664" s="27">
        <v>41645</v>
      </c>
      <c r="F9664" t="s">
        <v>294</v>
      </c>
      <c r="G9664" s="27">
        <v>31817</v>
      </c>
      <c r="H9664">
        <v>29</v>
      </c>
      <c r="I9664" t="s">
        <v>244</v>
      </c>
      <c r="J9664" t="s">
        <v>250</v>
      </c>
      <c r="K9664">
        <v>0</v>
      </c>
      <c r="L9664">
        <v>4</v>
      </c>
      <c r="M9664">
        <v>0</v>
      </c>
      <c r="N9664">
        <v>0</v>
      </c>
      <c r="O9664">
        <v>1</v>
      </c>
      <c r="P9664">
        <v>-1</v>
      </c>
      <c r="Q9664" s="28">
        <v>41644.429861111108</v>
      </c>
      <c r="R9664" s="28">
        <v>41646.15902777778</v>
      </c>
      <c r="S9664" t="s">
        <v>30977</v>
      </c>
      <c r="T9664" s="27">
        <v>41644</v>
      </c>
      <c r="V9664">
        <v>1</v>
      </c>
      <c r="W9664" t="s">
        <v>36</v>
      </c>
      <c r="X9664" t="s">
        <v>279</v>
      </c>
      <c r="Y9664">
        <v>0</v>
      </c>
      <c r="AB9664" t="s">
        <v>237</v>
      </c>
      <c r="AH9664">
        <v>0</v>
      </c>
      <c r="AN9664" t="s">
        <v>238</v>
      </c>
      <c r="AO9664">
        <v>3</v>
      </c>
      <c r="AP9664" t="s">
        <v>239</v>
      </c>
      <c r="AQ9664" s="27">
        <v>41645</v>
      </c>
      <c r="AR9664" t="s">
        <v>240</v>
      </c>
      <c r="AS9664">
        <v>4</v>
      </c>
      <c r="AT9664" t="s">
        <v>239</v>
      </c>
      <c r="AU9664" s="27">
        <v>41645</v>
      </c>
    </row>
    <row r="9665" spans="1:47" x14ac:dyDescent="0.2">
      <c r="A9665">
        <v>9664</v>
      </c>
      <c r="B9665" t="s">
        <v>30978</v>
      </c>
      <c r="C9665" t="s">
        <v>26209</v>
      </c>
      <c r="D9665" t="s">
        <v>30979</v>
      </c>
      <c r="E9665" s="27">
        <v>41878</v>
      </c>
      <c r="F9665" t="s">
        <v>294</v>
      </c>
      <c r="G9665" s="27">
        <v>31253</v>
      </c>
      <c r="H9665">
        <v>30</v>
      </c>
      <c r="I9665" t="s">
        <v>244</v>
      </c>
      <c r="J9665" t="s">
        <v>245</v>
      </c>
      <c r="K9665">
        <v>0</v>
      </c>
      <c r="L9665">
        <v>3</v>
      </c>
      <c r="M9665">
        <v>0</v>
      </c>
      <c r="N9665">
        <v>0</v>
      </c>
      <c r="O9665">
        <v>3</v>
      </c>
      <c r="P9665">
        <v>-1</v>
      </c>
      <c r="Q9665" s="28">
        <v>41877.236111111109</v>
      </c>
      <c r="R9665" s="28">
        <v>41877.376388888886</v>
      </c>
      <c r="S9665" t="s">
        <v>30980</v>
      </c>
      <c r="U9665" s="27">
        <v>41877</v>
      </c>
      <c r="V9665">
        <v>1</v>
      </c>
      <c r="W9665" t="s">
        <v>32</v>
      </c>
      <c r="X9665" t="s">
        <v>274</v>
      </c>
      <c r="Y9665">
        <v>1</v>
      </c>
      <c r="AA9665" t="s">
        <v>30981</v>
      </c>
      <c r="AB9665" t="s">
        <v>32</v>
      </c>
      <c r="AC9665">
        <v>0</v>
      </c>
      <c r="AD9665" s="27">
        <v>42382</v>
      </c>
      <c r="AE9665" t="s">
        <v>359</v>
      </c>
      <c r="AF9665" s="27">
        <v>42382</v>
      </c>
      <c r="AG9665" s="27">
        <v>42385</v>
      </c>
      <c r="AH9665">
        <v>0</v>
      </c>
      <c r="AN9665" t="s">
        <v>238</v>
      </c>
      <c r="AO9665">
        <v>1</v>
      </c>
      <c r="AP9665" t="s">
        <v>239</v>
      </c>
      <c r="AQ9665" s="27">
        <v>41878</v>
      </c>
      <c r="AR9665" t="s">
        <v>240</v>
      </c>
      <c r="AS9665">
        <v>3</v>
      </c>
      <c r="AT9665" t="s">
        <v>239</v>
      </c>
      <c r="AU9665" s="27">
        <v>41878</v>
      </c>
    </row>
    <row r="9666" spans="1:47" x14ac:dyDescent="0.2">
      <c r="A9666">
        <v>9665</v>
      </c>
      <c r="B9666" t="s">
        <v>30982</v>
      </c>
      <c r="C9666" t="s">
        <v>918</v>
      </c>
      <c r="D9666" t="s">
        <v>3312</v>
      </c>
      <c r="E9666" s="27">
        <v>41832</v>
      </c>
      <c r="F9666" t="s">
        <v>233</v>
      </c>
      <c r="G9666" s="27">
        <v>34545</v>
      </c>
      <c r="H9666">
        <v>21</v>
      </c>
      <c r="I9666" t="s">
        <v>259</v>
      </c>
      <c r="J9666" t="s">
        <v>245</v>
      </c>
      <c r="K9666">
        <v>0</v>
      </c>
      <c r="L9666">
        <v>5</v>
      </c>
      <c r="M9666">
        <v>0</v>
      </c>
      <c r="N9666">
        <v>0</v>
      </c>
      <c r="O9666">
        <v>1</v>
      </c>
      <c r="P9666">
        <v>-1</v>
      </c>
      <c r="Q9666" s="28">
        <v>41831.470833333333</v>
      </c>
      <c r="R9666" s="28">
        <v>41874.384027777778</v>
      </c>
      <c r="S9666" t="s">
        <v>30983</v>
      </c>
      <c r="T9666" s="27">
        <v>41831</v>
      </c>
      <c r="V9666">
        <v>1</v>
      </c>
      <c r="W9666" t="s">
        <v>32</v>
      </c>
      <c r="X9666" t="s">
        <v>847</v>
      </c>
      <c r="Y9666">
        <v>0</v>
      </c>
      <c r="AB9666" t="s">
        <v>237</v>
      </c>
      <c r="AH9666">
        <v>0</v>
      </c>
      <c r="AN9666" t="s">
        <v>238</v>
      </c>
      <c r="AO9666">
        <v>6</v>
      </c>
      <c r="AP9666" t="s">
        <v>246</v>
      </c>
      <c r="AQ9666" s="27">
        <v>41832</v>
      </c>
      <c r="AR9666" t="s">
        <v>240</v>
      </c>
      <c r="AS9666">
        <v>5</v>
      </c>
      <c r="AT9666" t="s">
        <v>246</v>
      </c>
      <c r="AU9666" s="27">
        <v>41832</v>
      </c>
    </row>
    <row r="9667" spans="1:47" x14ac:dyDescent="0.2">
      <c r="A9667">
        <v>9666</v>
      </c>
      <c r="B9667" t="s">
        <v>30984</v>
      </c>
      <c r="C9667" t="s">
        <v>30985</v>
      </c>
      <c r="D9667" t="s">
        <v>17554</v>
      </c>
      <c r="E9667" s="27">
        <v>41374</v>
      </c>
      <c r="F9667" t="s">
        <v>233</v>
      </c>
      <c r="G9667" s="27">
        <v>34613</v>
      </c>
      <c r="H9667">
        <v>21</v>
      </c>
      <c r="I9667" t="s">
        <v>259</v>
      </c>
      <c r="J9667" t="s">
        <v>250</v>
      </c>
      <c r="K9667">
        <v>0</v>
      </c>
      <c r="L9667">
        <v>8</v>
      </c>
      <c r="M9667">
        <v>0</v>
      </c>
      <c r="N9667">
        <v>0</v>
      </c>
      <c r="O9667">
        <v>0</v>
      </c>
      <c r="P9667">
        <v>-1</v>
      </c>
      <c r="Q9667" s="28">
        <v>41373.104861111111</v>
      </c>
      <c r="R9667" s="28">
        <v>41375.213888888888</v>
      </c>
      <c r="S9667" t="s">
        <v>30986</v>
      </c>
      <c r="T9667" s="27">
        <v>41373</v>
      </c>
      <c r="V9667">
        <v>1</v>
      </c>
      <c r="W9667" t="s">
        <v>32</v>
      </c>
      <c r="X9667" t="s">
        <v>2170</v>
      </c>
      <c r="Y9667">
        <v>0</v>
      </c>
      <c r="AB9667" t="s">
        <v>237</v>
      </c>
      <c r="AH9667">
        <v>0</v>
      </c>
      <c r="AN9667" t="s">
        <v>238</v>
      </c>
      <c r="AO9667">
        <v>9</v>
      </c>
      <c r="AP9667" t="s">
        <v>269</v>
      </c>
      <c r="AQ9667" s="27">
        <v>41374</v>
      </c>
      <c r="AR9667" t="s">
        <v>240</v>
      </c>
      <c r="AS9667">
        <v>8</v>
      </c>
      <c r="AT9667" t="s">
        <v>269</v>
      </c>
      <c r="AU9667" s="27">
        <v>41374</v>
      </c>
    </row>
    <row r="9668" spans="1:47" x14ac:dyDescent="0.2">
      <c r="A9668">
        <v>9667</v>
      </c>
      <c r="B9668" t="s">
        <v>30987</v>
      </c>
      <c r="C9668" t="s">
        <v>3303</v>
      </c>
      <c r="D9668" t="s">
        <v>30988</v>
      </c>
      <c r="E9668" s="27">
        <v>41477</v>
      </c>
      <c r="F9668" t="s">
        <v>233</v>
      </c>
      <c r="G9668" s="27">
        <v>34339</v>
      </c>
      <c r="H9668">
        <v>22</v>
      </c>
      <c r="I9668" t="s">
        <v>259</v>
      </c>
      <c r="J9668" t="s">
        <v>245</v>
      </c>
      <c r="K9668">
        <v>0</v>
      </c>
      <c r="L9668">
        <v>4</v>
      </c>
      <c r="M9668">
        <v>0</v>
      </c>
      <c r="N9668">
        <v>0</v>
      </c>
      <c r="O9668">
        <v>1</v>
      </c>
      <c r="P9668">
        <v>-2</v>
      </c>
      <c r="Q9668" s="28">
        <v>41475.306250000001</v>
      </c>
      <c r="R9668" s="28">
        <v>41476.073611111111</v>
      </c>
      <c r="S9668" t="s">
        <v>30989</v>
      </c>
      <c r="T9668" s="27">
        <v>41475</v>
      </c>
      <c r="V9668">
        <v>2</v>
      </c>
      <c r="W9668" t="s">
        <v>32</v>
      </c>
      <c r="X9668" t="s">
        <v>847</v>
      </c>
      <c r="Y9668">
        <v>1</v>
      </c>
      <c r="AA9668" t="s">
        <v>30990</v>
      </c>
      <c r="AB9668" t="s">
        <v>32</v>
      </c>
      <c r="AC9668">
        <v>0</v>
      </c>
      <c r="AD9668" s="27">
        <v>41485</v>
      </c>
      <c r="AE9668" t="s">
        <v>359</v>
      </c>
      <c r="AF9668" s="27">
        <v>41485</v>
      </c>
      <c r="AG9668" s="27">
        <v>41486</v>
      </c>
      <c r="AH9668">
        <v>0</v>
      </c>
      <c r="AN9668" t="s">
        <v>238</v>
      </c>
      <c r="AO9668">
        <v>5</v>
      </c>
      <c r="AP9668" t="s">
        <v>246</v>
      </c>
      <c r="AQ9668" s="27">
        <v>41477</v>
      </c>
      <c r="AR9668" t="s">
        <v>240</v>
      </c>
      <c r="AS9668">
        <v>4</v>
      </c>
      <c r="AT9668" t="s">
        <v>239</v>
      </c>
      <c r="AU9668" s="27">
        <v>41477</v>
      </c>
    </row>
    <row r="9669" spans="1:47" x14ac:dyDescent="0.2">
      <c r="A9669">
        <v>9668</v>
      </c>
      <c r="B9669" t="s">
        <v>30991</v>
      </c>
      <c r="C9669" t="s">
        <v>30992</v>
      </c>
      <c r="D9669" t="s">
        <v>30993</v>
      </c>
      <c r="E9669" s="27">
        <v>41541</v>
      </c>
      <c r="F9669" t="s">
        <v>294</v>
      </c>
      <c r="G9669" s="27">
        <v>32174</v>
      </c>
      <c r="H9669">
        <v>28</v>
      </c>
      <c r="I9669" t="s">
        <v>244</v>
      </c>
      <c r="J9669" t="s">
        <v>250</v>
      </c>
      <c r="K9669">
        <v>0</v>
      </c>
      <c r="L9669">
        <v>2</v>
      </c>
      <c r="M9669">
        <v>0</v>
      </c>
      <c r="N9669">
        <v>0</v>
      </c>
      <c r="O9669">
        <v>0</v>
      </c>
      <c r="P9669">
        <v>-1</v>
      </c>
      <c r="Q9669" s="28">
        <v>41540.470833333333</v>
      </c>
      <c r="R9669" s="28">
        <v>41541.388194444444</v>
      </c>
      <c r="S9669" t="s">
        <v>30994</v>
      </c>
      <c r="T9669" s="27">
        <v>41540</v>
      </c>
      <c r="V9669">
        <v>1</v>
      </c>
      <c r="W9669" t="s">
        <v>36</v>
      </c>
      <c r="X9669" t="s">
        <v>279</v>
      </c>
      <c r="Y9669">
        <v>0</v>
      </c>
      <c r="AB9669" t="s">
        <v>237</v>
      </c>
      <c r="AH9669">
        <v>0</v>
      </c>
      <c r="AN9669" t="s">
        <v>238</v>
      </c>
      <c r="AO9669">
        <v>2</v>
      </c>
      <c r="AP9669" t="s">
        <v>239</v>
      </c>
      <c r="AQ9669" s="27">
        <v>41541</v>
      </c>
      <c r="AR9669" t="s">
        <v>240</v>
      </c>
      <c r="AS9669">
        <v>2</v>
      </c>
      <c r="AT9669" t="s">
        <v>239</v>
      </c>
      <c r="AU9669" s="27">
        <v>41541</v>
      </c>
    </row>
    <row r="9670" spans="1:47" x14ac:dyDescent="0.2">
      <c r="A9670">
        <v>9669</v>
      </c>
      <c r="B9670" t="s">
        <v>30995</v>
      </c>
      <c r="C9670" t="s">
        <v>6393</v>
      </c>
      <c r="D9670" t="s">
        <v>13387</v>
      </c>
      <c r="E9670" s="27">
        <v>41676</v>
      </c>
      <c r="F9670" t="s">
        <v>233</v>
      </c>
      <c r="G9670" s="27">
        <v>29490</v>
      </c>
      <c r="H9670">
        <v>35</v>
      </c>
      <c r="I9670" t="s">
        <v>244</v>
      </c>
      <c r="J9670" t="s">
        <v>250</v>
      </c>
      <c r="K9670">
        <v>0</v>
      </c>
      <c r="L9670">
        <v>1</v>
      </c>
      <c r="M9670">
        <v>0</v>
      </c>
      <c r="N9670">
        <v>0</v>
      </c>
      <c r="O9670">
        <v>2</v>
      </c>
      <c r="P9670">
        <v>0</v>
      </c>
      <c r="Q9670" s="28">
        <v>41676.53125</v>
      </c>
      <c r="R9670" s="28">
        <v>41676.398611111108</v>
      </c>
      <c r="S9670" t="s">
        <v>30996</v>
      </c>
      <c r="T9670" s="27">
        <v>41675</v>
      </c>
      <c r="V9670">
        <v>1</v>
      </c>
      <c r="W9670" t="s">
        <v>32</v>
      </c>
      <c r="X9670" t="s">
        <v>10717</v>
      </c>
      <c r="Y9670">
        <v>0</v>
      </c>
      <c r="AB9670" t="s">
        <v>237</v>
      </c>
      <c r="AH9670">
        <v>0</v>
      </c>
      <c r="AN9670" t="s">
        <v>238</v>
      </c>
      <c r="AO9670">
        <v>1</v>
      </c>
      <c r="AP9670" t="s">
        <v>239</v>
      </c>
      <c r="AQ9670" s="27">
        <v>41676</v>
      </c>
      <c r="AR9670" t="s">
        <v>240</v>
      </c>
      <c r="AS9670">
        <v>1</v>
      </c>
      <c r="AT9670" t="s">
        <v>239</v>
      </c>
      <c r="AU9670" s="27">
        <v>41676</v>
      </c>
    </row>
    <row r="9671" spans="1:47" x14ac:dyDescent="0.2">
      <c r="A9671">
        <v>9670</v>
      </c>
      <c r="B9671" t="s">
        <v>30997</v>
      </c>
      <c r="C9671" t="s">
        <v>500</v>
      </c>
      <c r="D9671" t="s">
        <v>30998</v>
      </c>
      <c r="E9671" s="27">
        <v>41348</v>
      </c>
      <c r="F9671" t="s">
        <v>233</v>
      </c>
      <c r="G9671" s="27">
        <v>34022</v>
      </c>
      <c r="H9671">
        <v>23</v>
      </c>
      <c r="I9671" t="s">
        <v>259</v>
      </c>
      <c r="J9671" t="s">
        <v>245</v>
      </c>
      <c r="K9671">
        <v>0</v>
      </c>
      <c r="L9671">
        <v>2</v>
      </c>
      <c r="M9671">
        <v>0</v>
      </c>
      <c r="N9671">
        <v>0</v>
      </c>
      <c r="O9671">
        <v>0</v>
      </c>
      <c r="P9671">
        <v>-1</v>
      </c>
      <c r="Q9671" s="28">
        <v>41347.207638888889</v>
      </c>
      <c r="R9671" s="28">
        <v>41348.273611111108</v>
      </c>
      <c r="S9671" t="s">
        <v>30999</v>
      </c>
      <c r="T9671" s="27">
        <v>41347</v>
      </c>
      <c r="V9671">
        <v>1</v>
      </c>
      <c r="W9671" t="s">
        <v>32</v>
      </c>
      <c r="X9671" t="s">
        <v>2909</v>
      </c>
      <c r="Y9671">
        <v>0</v>
      </c>
      <c r="AB9671" t="s">
        <v>237</v>
      </c>
      <c r="AH9671">
        <v>0</v>
      </c>
      <c r="AN9671" t="s">
        <v>238</v>
      </c>
      <c r="AO9671">
        <v>5</v>
      </c>
      <c r="AP9671" t="s">
        <v>246</v>
      </c>
      <c r="AQ9671" s="27">
        <v>41348</v>
      </c>
      <c r="AR9671" t="s">
        <v>240</v>
      </c>
      <c r="AS9671">
        <v>2</v>
      </c>
      <c r="AT9671" t="s">
        <v>239</v>
      </c>
      <c r="AU9671" s="27">
        <v>41348</v>
      </c>
    </row>
    <row r="9672" spans="1:47" x14ac:dyDescent="0.2">
      <c r="A9672">
        <v>9671</v>
      </c>
      <c r="B9672" t="s">
        <v>31000</v>
      </c>
      <c r="C9672" t="s">
        <v>31001</v>
      </c>
      <c r="D9672" t="s">
        <v>31002</v>
      </c>
      <c r="E9672" s="27">
        <v>41291</v>
      </c>
      <c r="F9672" t="s">
        <v>294</v>
      </c>
      <c r="G9672" s="27">
        <v>24349</v>
      </c>
      <c r="H9672">
        <v>49</v>
      </c>
      <c r="I9672" t="s">
        <v>234</v>
      </c>
      <c r="J9672" t="s">
        <v>245</v>
      </c>
      <c r="K9672">
        <v>0</v>
      </c>
      <c r="L9672">
        <v>5</v>
      </c>
      <c r="M9672">
        <v>0</v>
      </c>
      <c r="N9672">
        <v>0</v>
      </c>
      <c r="O9672">
        <v>0</v>
      </c>
      <c r="W9672" t="s">
        <v>237</v>
      </c>
      <c r="Y9672">
        <v>-1</v>
      </c>
      <c r="AB9672" t="s">
        <v>237</v>
      </c>
      <c r="AH9672">
        <v>0</v>
      </c>
      <c r="AN9672" t="s">
        <v>238</v>
      </c>
      <c r="AO9672">
        <v>1</v>
      </c>
      <c r="AP9672" t="s">
        <v>239</v>
      </c>
      <c r="AQ9672" s="27">
        <v>41291</v>
      </c>
      <c r="AR9672" t="s">
        <v>240</v>
      </c>
      <c r="AS9672">
        <v>5</v>
      </c>
      <c r="AT9672" t="s">
        <v>246</v>
      </c>
      <c r="AU9672" s="27">
        <v>41291</v>
      </c>
    </row>
    <row r="9673" spans="1:47" x14ac:dyDescent="0.2">
      <c r="A9673">
        <v>9672</v>
      </c>
      <c r="B9673" t="s">
        <v>31003</v>
      </c>
      <c r="C9673" t="s">
        <v>693</v>
      </c>
      <c r="D9673" t="s">
        <v>17905</v>
      </c>
      <c r="E9673" s="27">
        <v>41681</v>
      </c>
      <c r="F9673" t="s">
        <v>233</v>
      </c>
      <c r="G9673" s="27">
        <v>24680</v>
      </c>
      <c r="H9673">
        <v>48</v>
      </c>
      <c r="I9673" t="s">
        <v>234</v>
      </c>
      <c r="J9673" t="s">
        <v>250</v>
      </c>
      <c r="K9673">
        <v>0</v>
      </c>
      <c r="L9673">
        <v>8</v>
      </c>
      <c r="M9673">
        <v>0</v>
      </c>
      <c r="N9673">
        <v>0</v>
      </c>
      <c r="O9673">
        <v>4</v>
      </c>
      <c r="P9673">
        <v>0</v>
      </c>
      <c r="Q9673" s="28">
        <v>41681.097916666666</v>
      </c>
      <c r="R9673" s="28">
        <v>41681.368750000001</v>
      </c>
      <c r="S9673" t="s">
        <v>31004</v>
      </c>
      <c r="U9673" s="27">
        <v>37481</v>
      </c>
      <c r="V9673">
        <v>4200</v>
      </c>
      <c r="W9673" t="s">
        <v>32</v>
      </c>
      <c r="X9673" t="s">
        <v>274</v>
      </c>
      <c r="Y9673">
        <v>0</v>
      </c>
      <c r="AB9673" t="s">
        <v>237</v>
      </c>
      <c r="AH9673">
        <v>0</v>
      </c>
      <c r="AN9673" t="s">
        <v>238</v>
      </c>
      <c r="AO9673">
        <v>4</v>
      </c>
      <c r="AP9673" t="s">
        <v>239</v>
      </c>
      <c r="AQ9673" s="27">
        <v>41681</v>
      </c>
      <c r="AR9673" t="s">
        <v>240</v>
      </c>
      <c r="AS9673">
        <v>8</v>
      </c>
      <c r="AT9673" t="s">
        <v>269</v>
      </c>
      <c r="AU9673" s="27">
        <v>41681</v>
      </c>
    </row>
    <row r="9674" spans="1:47" x14ac:dyDescent="0.2">
      <c r="A9674">
        <v>9673</v>
      </c>
      <c r="B9674" t="s">
        <v>31005</v>
      </c>
      <c r="C9674" t="s">
        <v>1711</v>
      </c>
      <c r="D9674" t="s">
        <v>11463</v>
      </c>
      <c r="E9674" s="27">
        <v>41963</v>
      </c>
      <c r="F9674" t="s">
        <v>233</v>
      </c>
      <c r="G9674" s="27">
        <v>24426</v>
      </c>
      <c r="H9674">
        <v>49</v>
      </c>
      <c r="I9674" t="s">
        <v>234</v>
      </c>
      <c r="J9674" t="s">
        <v>250</v>
      </c>
      <c r="K9674">
        <v>0</v>
      </c>
      <c r="L9674">
        <v>4</v>
      </c>
      <c r="M9674">
        <v>0</v>
      </c>
      <c r="N9674">
        <v>0</v>
      </c>
      <c r="O9674">
        <v>14</v>
      </c>
      <c r="P9674">
        <v>-1</v>
      </c>
      <c r="Q9674" s="28">
        <v>41962.469444444447</v>
      </c>
      <c r="R9674" s="28">
        <v>41964.429166666669</v>
      </c>
      <c r="S9674" t="s">
        <v>31006</v>
      </c>
      <c r="U9674" s="27">
        <v>41963</v>
      </c>
      <c r="V9674">
        <v>0</v>
      </c>
      <c r="W9674" t="s">
        <v>36</v>
      </c>
      <c r="X9674" t="s">
        <v>274</v>
      </c>
      <c r="Y9674">
        <v>0</v>
      </c>
      <c r="AB9674" t="s">
        <v>237</v>
      </c>
      <c r="AH9674">
        <v>0</v>
      </c>
      <c r="AN9674" t="s">
        <v>238</v>
      </c>
      <c r="AO9674">
        <v>1</v>
      </c>
      <c r="AP9674" t="s">
        <v>239</v>
      </c>
      <c r="AQ9674" s="27">
        <v>41963</v>
      </c>
      <c r="AR9674" t="s">
        <v>240</v>
      </c>
      <c r="AS9674">
        <v>4</v>
      </c>
      <c r="AT9674" t="s">
        <v>239</v>
      </c>
      <c r="AU9674" s="27">
        <v>41963</v>
      </c>
    </row>
    <row r="9675" spans="1:47" x14ac:dyDescent="0.2">
      <c r="A9675">
        <v>9674</v>
      </c>
      <c r="B9675" t="s">
        <v>31007</v>
      </c>
      <c r="C9675" t="s">
        <v>13187</v>
      </c>
      <c r="D9675" t="s">
        <v>31008</v>
      </c>
      <c r="E9675" s="27">
        <v>41748</v>
      </c>
      <c r="F9675" t="s">
        <v>233</v>
      </c>
      <c r="G9675" s="27">
        <v>34167</v>
      </c>
      <c r="H9675">
        <v>22</v>
      </c>
      <c r="I9675" t="s">
        <v>259</v>
      </c>
      <c r="J9675" t="s">
        <v>245</v>
      </c>
      <c r="K9675">
        <v>0</v>
      </c>
      <c r="L9675">
        <v>8</v>
      </c>
      <c r="M9675">
        <v>1</v>
      </c>
      <c r="N9675">
        <v>2</v>
      </c>
      <c r="O9675">
        <v>4</v>
      </c>
      <c r="P9675">
        <v>-1</v>
      </c>
      <c r="Q9675" s="28">
        <v>41747.443055555559</v>
      </c>
      <c r="R9675" s="28">
        <v>41750.338888888888</v>
      </c>
      <c r="S9675" t="s">
        <v>31009</v>
      </c>
      <c r="T9675" s="27">
        <v>41747</v>
      </c>
      <c r="V9675">
        <v>1</v>
      </c>
      <c r="W9675" t="s">
        <v>36</v>
      </c>
      <c r="X9675" t="s">
        <v>279</v>
      </c>
      <c r="Y9675">
        <v>1</v>
      </c>
      <c r="AA9675" t="s">
        <v>31010</v>
      </c>
      <c r="AB9675" t="s">
        <v>36</v>
      </c>
      <c r="AD9675" s="27">
        <v>41866</v>
      </c>
      <c r="AE9675" t="s">
        <v>3573</v>
      </c>
      <c r="AH9675">
        <v>0</v>
      </c>
      <c r="AN9675" t="s">
        <v>238</v>
      </c>
      <c r="AO9675">
        <v>5</v>
      </c>
      <c r="AP9675" t="s">
        <v>246</v>
      </c>
      <c r="AQ9675" s="27">
        <v>41748</v>
      </c>
      <c r="AR9675" t="s">
        <v>240</v>
      </c>
      <c r="AS9675">
        <v>8</v>
      </c>
      <c r="AT9675" t="s">
        <v>269</v>
      </c>
      <c r="AU9675" s="27">
        <v>41748</v>
      </c>
    </row>
    <row r="9676" spans="1:47" x14ac:dyDescent="0.2">
      <c r="A9676">
        <v>9675</v>
      </c>
      <c r="B9676" t="s">
        <v>31011</v>
      </c>
      <c r="C9676" t="s">
        <v>1317</v>
      </c>
      <c r="D9676" t="s">
        <v>31012</v>
      </c>
      <c r="E9676" s="27">
        <v>41912</v>
      </c>
      <c r="F9676" t="s">
        <v>233</v>
      </c>
      <c r="G9676" s="27">
        <v>32586</v>
      </c>
      <c r="H9676">
        <v>27</v>
      </c>
      <c r="I9676" t="s">
        <v>244</v>
      </c>
      <c r="J9676" t="s">
        <v>353</v>
      </c>
      <c r="K9676">
        <v>0</v>
      </c>
      <c r="L9676">
        <v>10</v>
      </c>
      <c r="M9676">
        <v>0</v>
      </c>
      <c r="N9676">
        <v>0</v>
      </c>
      <c r="O9676">
        <v>5</v>
      </c>
      <c r="P9676">
        <v>-1</v>
      </c>
      <c r="Q9676" s="28">
        <v>41911.347916666666</v>
      </c>
      <c r="R9676" s="28">
        <v>42248.272222222222</v>
      </c>
      <c r="S9676" t="s">
        <v>31013</v>
      </c>
      <c r="T9676" s="27">
        <v>41911</v>
      </c>
      <c r="V9676">
        <v>1</v>
      </c>
      <c r="W9676" t="s">
        <v>32</v>
      </c>
      <c r="X9676" t="s">
        <v>254</v>
      </c>
      <c r="Y9676">
        <v>0</v>
      </c>
      <c r="AB9676" t="s">
        <v>237</v>
      </c>
      <c r="AH9676">
        <v>0</v>
      </c>
      <c r="AN9676" t="s">
        <v>238</v>
      </c>
      <c r="AO9676">
        <v>6</v>
      </c>
      <c r="AP9676" t="s">
        <v>246</v>
      </c>
      <c r="AQ9676" s="27">
        <v>41912</v>
      </c>
      <c r="AR9676" t="s">
        <v>240</v>
      </c>
      <c r="AS9676">
        <v>10</v>
      </c>
      <c r="AT9676" t="s">
        <v>269</v>
      </c>
      <c r="AU9676" s="27">
        <v>41912</v>
      </c>
    </row>
    <row r="9677" spans="1:47" x14ac:dyDescent="0.2">
      <c r="A9677">
        <v>9676</v>
      </c>
      <c r="B9677" t="s">
        <v>24312</v>
      </c>
      <c r="C9677" t="s">
        <v>1338</v>
      </c>
      <c r="D9677" t="s">
        <v>2889</v>
      </c>
      <c r="E9677" s="27">
        <v>41322</v>
      </c>
      <c r="F9677" t="s">
        <v>233</v>
      </c>
      <c r="G9677" s="27">
        <v>28607</v>
      </c>
      <c r="H9677">
        <v>37</v>
      </c>
      <c r="I9677" t="s">
        <v>244</v>
      </c>
      <c r="J9677" t="s">
        <v>250</v>
      </c>
      <c r="K9677">
        <v>0</v>
      </c>
      <c r="L9677">
        <v>9</v>
      </c>
      <c r="M9677">
        <v>0</v>
      </c>
      <c r="N9677">
        <v>0</v>
      </c>
      <c r="O9677">
        <v>2</v>
      </c>
      <c r="P9677">
        <v>0</v>
      </c>
      <c r="Q9677" s="28">
        <v>41322.532638888886</v>
      </c>
      <c r="R9677" s="28">
        <v>41492.258333333331</v>
      </c>
      <c r="S9677" t="s">
        <v>31014</v>
      </c>
      <c r="U9677" s="27">
        <v>41322</v>
      </c>
      <c r="V9677">
        <v>0</v>
      </c>
      <c r="W9677" t="s">
        <v>32</v>
      </c>
      <c r="X9677" t="s">
        <v>274</v>
      </c>
      <c r="Y9677">
        <v>0</v>
      </c>
      <c r="AB9677" t="s">
        <v>237</v>
      </c>
      <c r="AH9677">
        <v>0</v>
      </c>
      <c r="AN9677" t="s">
        <v>238</v>
      </c>
      <c r="AO9677">
        <v>7</v>
      </c>
      <c r="AP9677" t="s">
        <v>246</v>
      </c>
      <c r="AQ9677" s="27">
        <v>41322</v>
      </c>
      <c r="AR9677" t="s">
        <v>240</v>
      </c>
      <c r="AS9677">
        <v>9</v>
      </c>
      <c r="AT9677" t="s">
        <v>269</v>
      </c>
      <c r="AU9677" s="27">
        <v>41322</v>
      </c>
    </row>
    <row r="9678" spans="1:47" x14ac:dyDescent="0.2">
      <c r="A9678">
        <v>9677</v>
      </c>
      <c r="B9678" t="s">
        <v>31015</v>
      </c>
      <c r="C9678" t="s">
        <v>31016</v>
      </c>
      <c r="D9678" t="s">
        <v>400</v>
      </c>
      <c r="E9678" s="27">
        <v>41674</v>
      </c>
      <c r="F9678" t="s">
        <v>233</v>
      </c>
      <c r="G9678" s="27">
        <v>30238</v>
      </c>
      <c r="H9678">
        <v>33</v>
      </c>
      <c r="I9678" t="s">
        <v>244</v>
      </c>
      <c r="J9678" t="s">
        <v>250</v>
      </c>
      <c r="K9678">
        <v>0</v>
      </c>
      <c r="L9678">
        <v>1</v>
      </c>
      <c r="M9678">
        <v>0</v>
      </c>
      <c r="N9678">
        <v>0</v>
      </c>
      <c r="O9678">
        <v>0</v>
      </c>
      <c r="P9678">
        <v>-1</v>
      </c>
      <c r="Q9678" s="28">
        <v>41673.07916666667</v>
      </c>
      <c r="R9678" s="28">
        <v>41674.049305555556</v>
      </c>
      <c r="S9678" t="s">
        <v>31017</v>
      </c>
      <c r="T9678" s="27">
        <v>41672</v>
      </c>
      <c r="V9678">
        <v>2</v>
      </c>
      <c r="W9678" t="s">
        <v>32</v>
      </c>
      <c r="X9678" t="s">
        <v>974</v>
      </c>
      <c r="Y9678">
        <v>0</v>
      </c>
      <c r="AB9678" t="s">
        <v>237</v>
      </c>
      <c r="AH9678">
        <v>0</v>
      </c>
      <c r="AN9678" t="s">
        <v>238</v>
      </c>
      <c r="AO9678">
        <v>1</v>
      </c>
      <c r="AP9678" t="s">
        <v>239</v>
      </c>
      <c r="AQ9678" s="27">
        <v>41674</v>
      </c>
      <c r="AR9678" t="s">
        <v>240</v>
      </c>
      <c r="AS9678">
        <v>1</v>
      </c>
      <c r="AT9678" t="s">
        <v>239</v>
      </c>
      <c r="AU9678" s="27">
        <v>41674</v>
      </c>
    </row>
    <row r="9679" spans="1:47" x14ac:dyDescent="0.2">
      <c r="A9679">
        <v>9678</v>
      </c>
      <c r="B9679" t="s">
        <v>31018</v>
      </c>
      <c r="C9679" t="s">
        <v>484</v>
      </c>
      <c r="D9679" t="s">
        <v>31019</v>
      </c>
      <c r="E9679" s="27">
        <v>41999</v>
      </c>
      <c r="F9679" t="s">
        <v>233</v>
      </c>
      <c r="G9679" s="27">
        <v>26341</v>
      </c>
      <c r="H9679">
        <v>44</v>
      </c>
      <c r="I9679" t="s">
        <v>244</v>
      </c>
      <c r="J9679" t="s">
        <v>245</v>
      </c>
      <c r="K9679">
        <v>0</v>
      </c>
      <c r="L9679">
        <v>1</v>
      </c>
      <c r="M9679">
        <v>0</v>
      </c>
      <c r="N9679">
        <v>0</v>
      </c>
      <c r="O9679">
        <v>1</v>
      </c>
      <c r="P9679">
        <v>-1</v>
      </c>
      <c r="Q9679" s="28">
        <v>41998.103472222225</v>
      </c>
      <c r="R9679" s="28">
        <v>42003.207638888889</v>
      </c>
      <c r="S9679" t="s">
        <v>31020</v>
      </c>
      <c r="T9679" s="27">
        <v>41998</v>
      </c>
      <c r="V9679">
        <v>1</v>
      </c>
      <c r="W9679" t="s">
        <v>36</v>
      </c>
      <c r="X9679" t="s">
        <v>279</v>
      </c>
      <c r="Y9679">
        <v>0</v>
      </c>
      <c r="AB9679" t="s">
        <v>237</v>
      </c>
      <c r="AH9679">
        <v>0</v>
      </c>
      <c r="AN9679" t="s">
        <v>238</v>
      </c>
      <c r="AO9679">
        <v>1</v>
      </c>
      <c r="AP9679" t="s">
        <v>239</v>
      </c>
      <c r="AQ9679" s="27">
        <v>41999</v>
      </c>
      <c r="AR9679" t="s">
        <v>240</v>
      </c>
      <c r="AS9679">
        <v>1</v>
      </c>
      <c r="AT9679" t="s">
        <v>239</v>
      </c>
      <c r="AU9679" s="27">
        <v>41999</v>
      </c>
    </row>
    <row r="9680" spans="1:47" x14ac:dyDescent="0.2">
      <c r="A9680">
        <v>9679</v>
      </c>
      <c r="B9680" t="s">
        <v>31021</v>
      </c>
      <c r="C9680" t="s">
        <v>31022</v>
      </c>
      <c r="D9680" t="s">
        <v>18499</v>
      </c>
      <c r="E9680" s="27">
        <v>41898</v>
      </c>
      <c r="F9680" t="s">
        <v>233</v>
      </c>
      <c r="G9680" s="27">
        <v>34188</v>
      </c>
      <c r="H9680">
        <v>22</v>
      </c>
      <c r="I9680" t="s">
        <v>259</v>
      </c>
      <c r="J9680" t="s">
        <v>250</v>
      </c>
      <c r="K9680">
        <v>0</v>
      </c>
      <c r="L9680">
        <v>5</v>
      </c>
      <c r="M9680">
        <v>0</v>
      </c>
      <c r="N9680">
        <v>0</v>
      </c>
      <c r="O9680">
        <v>2</v>
      </c>
      <c r="P9680">
        <v>-1</v>
      </c>
      <c r="Q9680" s="28">
        <v>41897.472222222219</v>
      </c>
      <c r="R9680" s="28">
        <v>41898.429861111108</v>
      </c>
      <c r="S9680" t="s">
        <v>31023</v>
      </c>
      <c r="U9680" s="27">
        <v>41897</v>
      </c>
      <c r="V9680">
        <v>1</v>
      </c>
      <c r="W9680" t="s">
        <v>32</v>
      </c>
      <c r="X9680" t="s">
        <v>274</v>
      </c>
      <c r="Y9680">
        <v>0</v>
      </c>
      <c r="AB9680" t="s">
        <v>237</v>
      </c>
      <c r="AH9680">
        <v>0</v>
      </c>
      <c r="AN9680" t="s">
        <v>238</v>
      </c>
      <c r="AO9680">
        <v>5</v>
      </c>
      <c r="AP9680" t="s">
        <v>246</v>
      </c>
      <c r="AQ9680" s="27">
        <v>41898</v>
      </c>
      <c r="AR9680" t="s">
        <v>240</v>
      </c>
      <c r="AS9680">
        <v>5</v>
      </c>
      <c r="AT9680" t="s">
        <v>246</v>
      </c>
      <c r="AU9680" s="27">
        <v>41898</v>
      </c>
    </row>
    <row r="9681" spans="1:47" x14ac:dyDescent="0.2">
      <c r="A9681">
        <v>9680</v>
      </c>
      <c r="B9681" t="s">
        <v>31024</v>
      </c>
      <c r="C9681" t="s">
        <v>1515</v>
      </c>
      <c r="D9681" t="s">
        <v>31025</v>
      </c>
      <c r="E9681" s="27">
        <v>41844</v>
      </c>
      <c r="F9681" t="s">
        <v>294</v>
      </c>
      <c r="G9681" s="27">
        <v>26269</v>
      </c>
      <c r="H9681">
        <v>44</v>
      </c>
      <c r="I9681" t="s">
        <v>244</v>
      </c>
      <c r="J9681" t="s">
        <v>250</v>
      </c>
      <c r="K9681">
        <v>0</v>
      </c>
      <c r="L9681">
        <v>2</v>
      </c>
      <c r="M9681">
        <v>0</v>
      </c>
      <c r="N9681">
        <v>0</v>
      </c>
      <c r="O9681">
        <v>1</v>
      </c>
      <c r="P9681">
        <v>-14</v>
      </c>
      <c r="Q9681" s="28">
        <v>41830.310416666667</v>
      </c>
      <c r="R9681" s="28">
        <v>41843.347222222219</v>
      </c>
      <c r="S9681" t="s">
        <v>31026</v>
      </c>
      <c r="U9681" s="27">
        <v>41830</v>
      </c>
      <c r="V9681">
        <v>14</v>
      </c>
      <c r="W9681" t="s">
        <v>32</v>
      </c>
      <c r="X9681" t="s">
        <v>274</v>
      </c>
      <c r="Y9681">
        <v>0</v>
      </c>
      <c r="AB9681" t="s">
        <v>237</v>
      </c>
      <c r="AH9681">
        <v>0</v>
      </c>
      <c r="AN9681" t="s">
        <v>238</v>
      </c>
      <c r="AO9681">
        <v>1</v>
      </c>
      <c r="AP9681" t="s">
        <v>239</v>
      </c>
      <c r="AQ9681" s="27">
        <v>41844</v>
      </c>
      <c r="AR9681" t="s">
        <v>240</v>
      </c>
      <c r="AS9681">
        <v>2</v>
      </c>
      <c r="AT9681" t="s">
        <v>239</v>
      </c>
      <c r="AU9681" s="27">
        <v>41844</v>
      </c>
    </row>
    <row r="9682" spans="1:47" x14ac:dyDescent="0.2">
      <c r="A9682">
        <v>9681</v>
      </c>
      <c r="B9682" t="s">
        <v>31027</v>
      </c>
      <c r="C9682" t="s">
        <v>963</v>
      </c>
      <c r="D9682" t="s">
        <v>3828</v>
      </c>
      <c r="E9682" s="27">
        <v>41700</v>
      </c>
      <c r="F9682" t="s">
        <v>233</v>
      </c>
      <c r="G9682" s="27">
        <v>34001</v>
      </c>
      <c r="H9682">
        <v>23</v>
      </c>
      <c r="I9682" t="s">
        <v>259</v>
      </c>
      <c r="J9682" t="s">
        <v>250</v>
      </c>
      <c r="K9682">
        <v>0</v>
      </c>
      <c r="L9682">
        <v>7</v>
      </c>
      <c r="M9682">
        <v>0</v>
      </c>
      <c r="N9682">
        <v>1</v>
      </c>
      <c r="O9682">
        <v>5</v>
      </c>
      <c r="P9682">
        <v>-1</v>
      </c>
      <c r="Q9682" s="28">
        <v>41699.390277777777</v>
      </c>
      <c r="R9682" s="28">
        <v>41701.104166666664</v>
      </c>
      <c r="S9682" t="s">
        <v>31028</v>
      </c>
      <c r="T9682" s="27">
        <v>41699</v>
      </c>
      <c r="V9682">
        <v>1</v>
      </c>
      <c r="W9682" t="s">
        <v>32</v>
      </c>
      <c r="X9682" t="s">
        <v>461</v>
      </c>
      <c r="Y9682">
        <v>1</v>
      </c>
      <c r="AA9682" t="s">
        <v>31029</v>
      </c>
      <c r="AB9682" t="s">
        <v>36</v>
      </c>
      <c r="AD9682" s="27">
        <v>41937</v>
      </c>
      <c r="AE9682" t="s">
        <v>279</v>
      </c>
      <c r="AH9682">
        <v>1</v>
      </c>
      <c r="AJ9682" t="s">
        <v>31029</v>
      </c>
      <c r="AK9682" t="s">
        <v>462</v>
      </c>
      <c r="AL9682" s="27">
        <v>41937</v>
      </c>
      <c r="AM9682" t="s">
        <v>279</v>
      </c>
      <c r="AN9682" t="s">
        <v>238</v>
      </c>
      <c r="AO9682">
        <v>4</v>
      </c>
      <c r="AP9682" t="s">
        <v>239</v>
      </c>
      <c r="AQ9682" s="27">
        <v>41700</v>
      </c>
      <c r="AR9682" t="s">
        <v>240</v>
      </c>
      <c r="AS9682">
        <v>7</v>
      </c>
      <c r="AT9682" t="s">
        <v>246</v>
      </c>
      <c r="AU9682" s="27">
        <v>41700</v>
      </c>
    </row>
    <row r="9683" spans="1:47" x14ac:dyDescent="0.2">
      <c r="A9683">
        <v>9682</v>
      </c>
      <c r="B9683" t="s">
        <v>31030</v>
      </c>
      <c r="C9683" t="s">
        <v>602</v>
      </c>
      <c r="D9683" t="s">
        <v>331</v>
      </c>
      <c r="E9683" s="27">
        <v>41491</v>
      </c>
      <c r="F9683" t="s">
        <v>233</v>
      </c>
      <c r="G9683" s="27">
        <v>26364</v>
      </c>
      <c r="H9683">
        <v>44</v>
      </c>
      <c r="I9683" t="s">
        <v>244</v>
      </c>
      <c r="J9683" t="s">
        <v>250</v>
      </c>
      <c r="K9683">
        <v>0</v>
      </c>
      <c r="L9683">
        <v>5</v>
      </c>
      <c r="M9683">
        <v>0</v>
      </c>
      <c r="N9683">
        <v>0</v>
      </c>
      <c r="O9683">
        <v>0</v>
      </c>
      <c r="W9683" t="s">
        <v>237</v>
      </c>
      <c r="Y9683">
        <v>-1</v>
      </c>
      <c r="AB9683" t="s">
        <v>237</v>
      </c>
      <c r="AH9683">
        <v>0</v>
      </c>
      <c r="AN9683" t="s">
        <v>238</v>
      </c>
      <c r="AO9683">
        <v>1</v>
      </c>
      <c r="AP9683" t="s">
        <v>239</v>
      </c>
      <c r="AQ9683" s="27">
        <v>41491</v>
      </c>
      <c r="AR9683" t="s">
        <v>240</v>
      </c>
      <c r="AS9683">
        <v>5</v>
      </c>
      <c r="AT9683" t="s">
        <v>246</v>
      </c>
      <c r="AU9683" s="27">
        <v>41491</v>
      </c>
    </row>
    <row r="9684" spans="1:47" x14ac:dyDescent="0.2">
      <c r="A9684">
        <v>9683</v>
      </c>
      <c r="B9684" t="s">
        <v>31031</v>
      </c>
      <c r="C9684" t="s">
        <v>5244</v>
      </c>
      <c r="D9684" t="s">
        <v>1325</v>
      </c>
      <c r="E9684" s="27">
        <v>41530</v>
      </c>
      <c r="F9684" t="s">
        <v>233</v>
      </c>
      <c r="G9684" s="27">
        <v>17275</v>
      </c>
      <c r="H9684">
        <v>69</v>
      </c>
      <c r="I9684" t="s">
        <v>234</v>
      </c>
      <c r="J9684" t="s">
        <v>22</v>
      </c>
      <c r="K9684">
        <v>0</v>
      </c>
      <c r="L9684">
        <v>1</v>
      </c>
      <c r="M9684">
        <v>0</v>
      </c>
      <c r="N9684">
        <v>0</v>
      </c>
      <c r="O9684">
        <v>1</v>
      </c>
      <c r="P9684">
        <v>-2</v>
      </c>
      <c r="Q9684" s="28">
        <v>41528.536805555559</v>
      </c>
      <c r="R9684" s="28">
        <v>41530.453472222223</v>
      </c>
      <c r="S9684" t="s">
        <v>31032</v>
      </c>
      <c r="T9684" s="27">
        <v>41528</v>
      </c>
      <c r="V9684">
        <v>2</v>
      </c>
      <c r="W9684" t="s">
        <v>32</v>
      </c>
      <c r="X9684" t="s">
        <v>5889</v>
      </c>
      <c r="Y9684">
        <v>0</v>
      </c>
      <c r="AB9684" t="s">
        <v>237</v>
      </c>
      <c r="AH9684">
        <v>0</v>
      </c>
      <c r="AN9684" t="s">
        <v>238</v>
      </c>
      <c r="AO9684">
        <v>1</v>
      </c>
      <c r="AP9684" t="s">
        <v>239</v>
      </c>
      <c r="AQ9684" s="27">
        <v>41530</v>
      </c>
      <c r="AR9684" t="s">
        <v>240</v>
      </c>
      <c r="AS9684">
        <v>1</v>
      </c>
      <c r="AT9684" t="s">
        <v>239</v>
      </c>
      <c r="AU9684" s="27">
        <v>41530</v>
      </c>
    </row>
    <row r="9685" spans="1:47" x14ac:dyDescent="0.2">
      <c r="A9685">
        <v>9684</v>
      </c>
      <c r="B9685" t="s">
        <v>31033</v>
      </c>
      <c r="C9685" t="s">
        <v>2412</v>
      </c>
      <c r="D9685" t="s">
        <v>31034</v>
      </c>
      <c r="E9685" s="27">
        <v>41944</v>
      </c>
      <c r="F9685" t="s">
        <v>233</v>
      </c>
      <c r="G9685" s="27">
        <v>24345</v>
      </c>
      <c r="H9685">
        <v>49</v>
      </c>
      <c r="I9685" t="s">
        <v>234</v>
      </c>
      <c r="J9685" t="s">
        <v>250</v>
      </c>
      <c r="K9685">
        <v>0</v>
      </c>
      <c r="L9685">
        <v>8</v>
      </c>
      <c r="M9685">
        <v>0</v>
      </c>
      <c r="N9685">
        <v>0</v>
      </c>
      <c r="O9685">
        <v>0</v>
      </c>
      <c r="W9685" t="s">
        <v>237</v>
      </c>
      <c r="Y9685">
        <v>-1</v>
      </c>
      <c r="AB9685" t="s">
        <v>237</v>
      </c>
      <c r="AH9685">
        <v>0</v>
      </c>
      <c r="AN9685" t="s">
        <v>238</v>
      </c>
      <c r="AO9685">
        <v>5</v>
      </c>
      <c r="AP9685" t="s">
        <v>246</v>
      </c>
      <c r="AQ9685" s="27">
        <v>41944</v>
      </c>
      <c r="AR9685" t="s">
        <v>240</v>
      </c>
      <c r="AS9685">
        <v>8</v>
      </c>
      <c r="AT9685" t="s">
        <v>269</v>
      </c>
      <c r="AU9685" s="27">
        <v>41944</v>
      </c>
    </row>
    <row r="9686" spans="1:47" x14ac:dyDescent="0.2">
      <c r="A9686">
        <v>9685</v>
      </c>
      <c r="B9686" t="s">
        <v>31035</v>
      </c>
      <c r="C9686" t="s">
        <v>1233</v>
      </c>
      <c r="D9686" t="s">
        <v>3399</v>
      </c>
      <c r="E9686" s="27">
        <v>41812</v>
      </c>
      <c r="F9686" t="s">
        <v>233</v>
      </c>
      <c r="G9686" s="27">
        <v>34431</v>
      </c>
      <c r="H9686">
        <v>22</v>
      </c>
      <c r="I9686" t="s">
        <v>259</v>
      </c>
      <c r="J9686" t="s">
        <v>250</v>
      </c>
      <c r="K9686">
        <v>0</v>
      </c>
      <c r="L9686">
        <v>7</v>
      </c>
      <c r="M9686">
        <v>0</v>
      </c>
      <c r="N9686">
        <v>1</v>
      </c>
      <c r="O9686">
        <v>0</v>
      </c>
      <c r="P9686">
        <v>-1</v>
      </c>
      <c r="Q9686" s="28">
        <v>41811.381944444445</v>
      </c>
      <c r="R9686" s="28">
        <v>41812.336111111108</v>
      </c>
      <c r="S9686" t="s">
        <v>31036</v>
      </c>
      <c r="T9686" s="27">
        <v>41811</v>
      </c>
      <c r="V9686">
        <v>1</v>
      </c>
      <c r="W9686" t="s">
        <v>36</v>
      </c>
      <c r="X9686" t="s">
        <v>279</v>
      </c>
      <c r="Y9686">
        <v>1</v>
      </c>
      <c r="AA9686" t="s">
        <v>31037</v>
      </c>
      <c r="AB9686" t="s">
        <v>36</v>
      </c>
      <c r="AD9686" s="27">
        <v>42092</v>
      </c>
      <c r="AE9686" t="s">
        <v>324</v>
      </c>
      <c r="AH9686">
        <v>0</v>
      </c>
      <c r="AN9686" t="s">
        <v>238</v>
      </c>
      <c r="AO9686">
        <v>6</v>
      </c>
      <c r="AP9686" t="s">
        <v>246</v>
      </c>
      <c r="AQ9686" s="27">
        <v>41812</v>
      </c>
      <c r="AR9686" t="s">
        <v>240</v>
      </c>
      <c r="AS9686">
        <v>7</v>
      </c>
      <c r="AT9686" t="s">
        <v>246</v>
      </c>
      <c r="AU9686" s="27">
        <v>41812</v>
      </c>
    </row>
    <row r="9687" spans="1:47" x14ac:dyDescent="0.2">
      <c r="A9687">
        <v>9686</v>
      </c>
      <c r="B9687" t="s">
        <v>31038</v>
      </c>
      <c r="C9687" t="s">
        <v>243</v>
      </c>
      <c r="D9687" t="s">
        <v>31039</v>
      </c>
      <c r="E9687" s="27">
        <v>41655</v>
      </c>
      <c r="F9687" t="s">
        <v>233</v>
      </c>
      <c r="G9687" s="27">
        <v>33690</v>
      </c>
      <c r="H9687">
        <v>24</v>
      </c>
      <c r="I9687" t="s">
        <v>259</v>
      </c>
      <c r="J9687" t="s">
        <v>250</v>
      </c>
      <c r="K9687">
        <v>0</v>
      </c>
      <c r="L9687">
        <v>4</v>
      </c>
      <c r="M9687">
        <v>0</v>
      </c>
      <c r="N9687">
        <v>0</v>
      </c>
      <c r="O9687">
        <v>0</v>
      </c>
      <c r="P9687">
        <v>0</v>
      </c>
      <c r="Q9687" s="28">
        <v>41655.539583333331</v>
      </c>
      <c r="R9687" s="28">
        <v>41656.087500000001</v>
      </c>
      <c r="S9687" t="s">
        <v>31040</v>
      </c>
      <c r="T9687" s="27">
        <v>41654</v>
      </c>
      <c r="V9687">
        <v>1</v>
      </c>
      <c r="W9687" t="s">
        <v>32</v>
      </c>
      <c r="X9687" t="s">
        <v>337</v>
      </c>
      <c r="Y9687">
        <v>0</v>
      </c>
      <c r="AB9687" t="s">
        <v>237</v>
      </c>
      <c r="AH9687">
        <v>0</v>
      </c>
      <c r="AN9687" t="s">
        <v>238</v>
      </c>
      <c r="AO9687">
        <v>3</v>
      </c>
      <c r="AP9687" t="s">
        <v>239</v>
      </c>
      <c r="AQ9687" s="27">
        <v>41655</v>
      </c>
      <c r="AR9687" t="s">
        <v>240</v>
      </c>
      <c r="AS9687">
        <v>4</v>
      </c>
      <c r="AT9687" t="s">
        <v>239</v>
      </c>
      <c r="AU9687" s="27">
        <v>41655</v>
      </c>
    </row>
    <row r="9688" spans="1:47" x14ac:dyDescent="0.2">
      <c r="A9688">
        <v>9687</v>
      </c>
      <c r="B9688" t="s">
        <v>31041</v>
      </c>
      <c r="C9688" t="s">
        <v>2046</v>
      </c>
      <c r="D9688" t="s">
        <v>653</v>
      </c>
      <c r="E9688" s="27">
        <v>41300</v>
      </c>
      <c r="F9688" t="s">
        <v>233</v>
      </c>
      <c r="G9688" s="27">
        <v>26185</v>
      </c>
      <c r="H9688">
        <v>44</v>
      </c>
      <c r="I9688" t="s">
        <v>244</v>
      </c>
      <c r="J9688" t="s">
        <v>250</v>
      </c>
      <c r="K9688">
        <v>0</v>
      </c>
      <c r="L9688">
        <v>7</v>
      </c>
      <c r="M9688">
        <v>0</v>
      </c>
      <c r="N9688">
        <v>0</v>
      </c>
      <c r="O9688">
        <v>2</v>
      </c>
      <c r="P9688">
        <v>-1</v>
      </c>
      <c r="Q9688" s="28">
        <v>41299.256249999999</v>
      </c>
      <c r="R9688" s="28">
        <v>41304.352083333331</v>
      </c>
      <c r="S9688" t="s">
        <v>31042</v>
      </c>
      <c r="U9688" s="27">
        <v>41299</v>
      </c>
      <c r="V9688">
        <v>1</v>
      </c>
      <c r="W9688" t="s">
        <v>36</v>
      </c>
      <c r="X9688" t="s">
        <v>274</v>
      </c>
      <c r="Y9688">
        <v>0</v>
      </c>
      <c r="AB9688" t="s">
        <v>237</v>
      </c>
      <c r="AH9688">
        <v>0</v>
      </c>
      <c r="AN9688" t="s">
        <v>238</v>
      </c>
      <c r="AO9688">
        <v>4</v>
      </c>
      <c r="AP9688" t="s">
        <v>239</v>
      </c>
      <c r="AQ9688" s="27">
        <v>41300</v>
      </c>
      <c r="AR9688" t="s">
        <v>240</v>
      </c>
      <c r="AS9688">
        <v>7</v>
      </c>
      <c r="AT9688" t="s">
        <v>246</v>
      </c>
      <c r="AU9688" s="27">
        <v>41300</v>
      </c>
    </row>
    <row r="9689" spans="1:47" x14ac:dyDescent="0.2">
      <c r="A9689">
        <v>9688</v>
      </c>
      <c r="B9689" t="s">
        <v>31043</v>
      </c>
      <c r="C9689" t="s">
        <v>31044</v>
      </c>
      <c r="D9689" t="s">
        <v>31045</v>
      </c>
      <c r="E9689" s="27">
        <v>41742</v>
      </c>
      <c r="F9689" t="s">
        <v>233</v>
      </c>
      <c r="G9689" s="27">
        <v>18872</v>
      </c>
      <c r="H9689">
        <v>64</v>
      </c>
      <c r="I9689" t="s">
        <v>234</v>
      </c>
      <c r="J9689" t="s">
        <v>245</v>
      </c>
      <c r="K9689">
        <v>0</v>
      </c>
      <c r="L9689">
        <v>2</v>
      </c>
      <c r="M9689">
        <v>0</v>
      </c>
      <c r="N9689">
        <v>0</v>
      </c>
      <c r="O9689">
        <v>5</v>
      </c>
      <c r="P9689">
        <v>-1</v>
      </c>
      <c r="Q9689" s="28">
        <v>41741.120833333334</v>
      </c>
      <c r="R9689" s="28">
        <v>41745.220833333333</v>
      </c>
      <c r="S9689" t="s">
        <v>31046</v>
      </c>
      <c r="T9689" s="27">
        <v>41741</v>
      </c>
      <c r="V9689">
        <v>1</v>
      </c>
      <c r="W9689" t="s">
        <v>32</v>
      </c>
      <c r="X9689" t="s">
        <v>348</v>
      </c>
      <c r="Y9689">
        <v>0</v>
      </c>
      <c r="AB9689" t="s">
        <v>237</v>
      </c>
      <c r="AH9689">
        <v>0</v>
      </c>
      <c r="AN9689" t="s">
        <v>238</v>
      </c>
      <c r="AO9689">
        <v>1</v>
      </c>
      <c r="AP9689" t="s">
        <v>239</v>
      </c>
      <c r="AQ9689" s="27">
        <v>41742</v>
      </c>
      <c r="AR9689" t="s">
        <v>240</v>
      </c>
      <c r="AS9689">
        <v>2</v>
      </c>
      <c r="AT9689" t="s">
        <v>239</v>
      </c>
      <c r="AU9689" s="27">
        <v>41742</v>
      </c>
    </row>
    <row r="9690" spans="1:47" x14ac:dyDescent="0.2">
      <c r="A9690">
        <v>9689</v>
      </c>
      <c r="B9690" t="s">
        <v>31047</v>
      </c>
      <c r="C9690" t="s">
        <v>1412</v>
      </c>
      <c r="D9690" t="s">
        <v>3497</v>
      </c>
      <c r="E9690" s="27">
        <v>41283</v>
      </c>
      <c r="F9690" t="s">
        <v>233</v>
      </c>
      <c r="G9690" s="27">
        <v>32840</v>
      </c>
      <c r="H9690">
        <v>26</v>
      </c>
      <c r="I9690" t="s">
        <v>244</v>
      </c>
      <c r="J9690" t="s">
        <v>250</v>
      </c>
      <c r="K9690">
        <v>0</v>
      </c>
      <c r="L9690">
        <v>4</v>
      </c>
      <c r="M9690">
        <v>0</v>
      </c>
      <c r="N9690">
        <v>0</v>
      </c>
      <c r="O9690">
        <v>4</v>
      </c>
      <c r="P9690">
        <v>624</v>
      </c>
      <c r="Q9690" s="28">
        <v>41907.461111111108</v>
      </c>
      <c r="R9690" s="28">
        <v>41922.217361111114</v>
      </c>
      <c r="S9690" t="s">
        <v>31048</v>
      </c>
      <c r="T9690" s="27">
        <v>41211</v>
      </c>
      <c r="V9690">
        <v>72</v>
      </c>
      <c r="W9690" t="s">
        <v>36</v>
      </c>
      <c r="X9690" t="s">
        <v>1435</v>
      </c>
      <c r="Y9690">
        <v>0</v>
      </c>
      <c r="AB9690" t="s">
        <v>237</v>
      </c>
      <c r="AH9690">
        <v>0</v>
      </c>
      <c r="AN9690" t="s">
        <v>238</v>
      </c>
      <c r="AO9690">
        <v>6</v>
      </c>
      <c r="AP9690" t="s">
        <v>246</v>
      </c>
      <c r="AQ9690" s="27">
        <v>41283</v>
      </c>
      <c r="AR9690" t="s">
        <v>240</v>
      </c>
      <c r="AS9690">
        <v>4</v>
      </c>
      <c r="AT9690" t="s">
        <v>239</v>
      </c>
      <c r="AU9690" s="27">
        <v>41283</v>
      </c>
    </row>
    <row r="9691" spans="1:47" x14ac:dyDescent="0.2">
      <c r="A9691">
        <v>9690</v>
      </c>
      <c r="B9691" t="s">
        <v>31049</v>
      </c>
      <c r="C9691" t="s">
        <v>31050</v>
      </c>
      <c r="D9691" t="s">
        <v>21940</v>
      </c>
      <c r="E9691" s="27">
        <v>41503</v>
      </c>
      <c r="F9691" t="s">
        <v>294</v>
      </c>
      <c r="G9691" s="27">
        <v>32724</v>
      </c>
      <c r="H9691">
        <v>26</v>
      </c>
      <c r="I9691" t="s">
        <v>244</v>
      </c>
      <c r="J9691" t="s">
        <v>250</v>
      </c>
      <c r="K9691">
        <v>0</v>
      </c>
      <c r="L9691">
        <v>2</v>
      </c>
      <c r="M9691">
        <v>0</v>
      </c>
      <c r="N9691">
        <v>0</v>
      </c>
      <c r="O9691">
        <v>0</v>
      </c>
      <c r="P9691">
        <v>-1</v>
      </c>
      <c r="Q9691" s="28">
        <v>41502.498611111114</v>
      </c>
      <c r="R9691" s="28">
        <v>41503.050000000003</v>
      </c>
      <c r="S9691" t="s">
        <v>31051</v>
      </c>
      <c r="T9691" s="27">
        <v>41502</v>
      </c>
      <c r="V9691">
        <v>1</v>
      </c>
      <c r="W9691" t="s">
        <v>36</v>
      </c>
      <c r="X9691" t="s">
        <v>2796</v>
      </c>
      <c r="Y9691">
        <v>0</v>
      </c>
      <c r="AB9691" t="s">
        <v>237</v>
      </c>
      <c r="AH9691">
        <v>0</v>
      </c>
      <c r="AN9691" t="s">
        <v>238</v>
      </c>
      <c r="AO9691">
        <v>2</v>
      </c>
      <c r="AP9691" t="s">
        <v>239</v>
      </c>
      <c r="AQ9691" s="27">
        <v>41503</v>
      </c>
      <c r="AR9691" t="s">
        <v>240</v>
      </c>
      <c r="AS9691">
        <v>2</v>
      </c>
      <c r="AT9691" t="s">
        <v>239</v>
      </c>
      <c r="AU9691" s="27">
        <v>41503</v>
      </c>
    </row>
    <row r="9692" spans="1:47" x14ac:dyDescent="0.2">
      <c r="A9692">
        <v>9691</v>
      </c>
      <c r="B9692" t="s">
        <v>31052</v>
      </c>
      <c r="C9692" t="s">
        <v>4558</v>
      </c>
      <c r="D9692" t="s">
        <v>31053</v>
      </c>
      <c r="E9692" s="27">
        <v>41572</v>
      </c>
      <c r="F9692" t="s">
        <v>233</v>
      </c>
      <c r="G9692" s="27">
        <v>31762</v>
      </c>
      <c r="H9692">
        <v>29</v>
      </c>
      <c r="I9692" t="s">
        <v>244</v>
      </c>
      <c r="J9692" t="s">
        <v>250</v>
      </c>
      <c r="K9692">
        <v>0</v>
      </c>
      <c r="L9692">
        <v>6</v>
      </c>
      <c r="M9692">
        <v>0</v>
      </c>
      <c r="N9692">
        <v>0</v>
      </c>
      <c r="O9692">
        <v>2</v>
      </c>
      <c r="P9692">
        <v>-1</v>
      </c>
      <c r="Q9692" s="28">
        <v>41571.236805555556</v>
      </c>
      <c r="R9692" s="28">
        <v>41573.128472222219</v>
      </c>
      <c r="S9692" t="s">
        <v>31054</v>
      </c>
      <c r="U9692" s="27">
        <v>41571</v>
      </c>
      <c r="V9692">
        <v>1</v>
      </c>
      <c r="W9692" t="s">
        <v>32</v>
      </c>
      <c r="X9692" t="s">
        <v>274</v>
      </c>
      <c r="Y9692">
        <v>0</v>
      </c>
      <c r="AB9692" t="s">
        <v>237</v>
      </c>
      <c r="AH9692">
        <v>0</v>
      </c>
      <c r="AN9692" t="s">
        <v>238</v>
      </c>
      <c r="AO9692">
        <v>5</v>
      </c>
      <c r="AP9692" t="s">
        <v>246</v>
      </c>
      <c r="AQ9692" s="27">
        <v>41572</v>
      </c>
      <c r="AR9692" t="s">
        <v>240</v>
      </c>
      <c r="AS9692">
        <v>6</v>
      </c>
      <c r="AT9692" t="s">
        <v>246</v>
      </c>
      <c r="AU9692" s="27">
        <v>41572</v>
      </c>
    </row>
    <row r="9693" spans="1:47" x14ac:dyDescent="0.2">
      <c r="A9693">
        <v>9692</v>
      </c>
      <c r="B9693" t="s">
        <v>31055</v>
      </c>
      <c r="C9693" t="s">
        <v>464</v>
      </c>
      <c r="D9693" t="s">
        <v>10741</v>
      </c>
      <c r="E9693" s="27">
        <v>41956</v>
      </c>
      <c r="F9693" t="s">
        <v>233</v>
      </c>
      <c r="G9693" s="27">
        <v>17264</v>
      </c>
      <c r="H9693">
        <v>69</v>
      </c>
      <c r="I9693" t="s">
        <v>234</v>
      </c>
      <c r="J9693" t="s">
        <v>245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-1</v>
      </c>
      <c r="Q9693" s="28">
        <v>41955.459722222222</v>
      </c>
      <c r="R9693" s="28">
        <v>41957.397916666669</v>
      </c>
      <c r="S9693" t="s">
        <v>31056</v>
      </c>
      <c r="T9693" s="27">
        <v>41955</v>
      </c>
      <c r="V9693">
        <v>1</v>
      </c>
      <c r="W9693" t="s">
        <v>36</v>
      </c>
      <c r="X9693" t="s">
        <v>279</v>
      </c>
      <c r="Y9693">
        <v>0</v>
      </c>
      <c r="AB9693" t="s">
        <v>237</v>
      </c>
      <c r="AH9693">
        <v>0</v>
      </c>
      <c r="AN9693" t="s">
        <v>238</v>
      </c>
      <c r="AO9693">
        <v>1</v>
      </c>
      <c r="AP9693" t="s">
        <v>239</v>
      </c>
      <c r="AQ9693" s="27">
        <v>41956</v>
      </c>
      <c r="AR9693" t="s">
        <v>240</v>
      </c>
      <c r="AS9693">
        <v>1</v>
      </c>
      <c r="AT9693" t="s">
        <v>239</v>
      </c>
      <c r="AU9693" s="27">
        <v>41956</v>
      </c>
    </row>
    <row r="9694" spans="1:47" x14ac:dyDescent="0.2">
      <c r="A9694">
        <v>9693</v>
      </c>
      <c r="B9694" t="s">
        <v>31057</v>
      </c>
      <c r="C9694" t="s">
        <v>1313</v>
      </c>
      <c r="D9694" t="s">
        <v>29780</v>
      </c>
      <c r="E9694" s="27">
        <v>41422</v>
      </c>
      <c r="F9694" t="s">
        <v>233</v>
      </c>
      <c r="G9694" s="27">
        <v>32637</v>
      </c>
      <c r="H9694">
        <v>26</v>
      </c>
      <c r="I9694" t="s">
        <v>244</v>
      </c>
      <c r="J9694" t="s">
        <v>353</v>
      </c>
      <c r="K9694">
        <v>0</v>
      </c>
      <c r="L9694">
        <v>2</v>
      </c>
      <c r="M9694">
        <v>0</v>
      </c>
      <c r="N9694">
        <v>1</v>
      </c>
      <c r="O9694">
        <v>0</v>
      </c>
      <c r="P9694">
        <v>-1</v>
      </c>
      <c r="Q9694" s="28">
        <v>41421.300000000003</v>
      </c>
      <c r="R9694" s="28">
        <v>41422.081250000003</v>
      </c>
      <c r="S9694" t="s">
        <v>31058</v>
      </c>
      <c r="T9694" s="27">
        <v>41421</v>
      </c>
      <c r="V9694">
        <v>1</v>
      </c>
      <c r="W9694" t="s">
        <v>32</v>
      </c>
      <c r="X9694" t="s">
        <v>268</v>
      </c>
      <c r="Y9694">
        <v>0</v>
      </c>
      <c r="AB9694" t="s">
        <v>237</v>
      </c>
      <c r="AH9694">
        <v>0</v>
      </c>
      <c r="AN9694" t="s">
        <v>238</v>
      </c>
      <c r="AO9694">
        <v>2</v>
      </c>
      <c r="AP9694" t="s">
        <v>239</v>
      </c>
      <c r="AQ9694" s="27">
        <v>41422</v>
      </c>
      <c r="AR9694" t="s">
        <v>240</v>
      </c>
      <c r="AS9694">
        <v>2</v>
      </c>
      <c r="AT9694" t="s">
        <v>239</v>
      </c>
      <c r="AU9694" s="27">
        <v>41422</v>
      </c>
    </row>
    <row r="9695" spans="1:47" x14ac:dyDescent="0.2">
      <c r="A9695">
        <v>9694</v>
      </c>
      <c r="B9695" t="s">
        <v>31059</v>
      </c>
      <c r="C9695" t="s">
        <v>31060</v>
      </c>
      <c r="D9695" t="s">
        <v>31061</v>
      </c>
      <c r="E9695" s="27">
        <v>41694</v>
      </c>
      <c r="F9695" t="s">
        <v>233</v>
      </c>
      <c r="G9695" s="27">
        <v>29584</v>
      </c>
      <c r="H9695">
        <v>35</v>
      </c>
      <c r="I9695" t="s">
        <v>244</v>
      </c>
      <c r="J9695" t="s">
        <v>353</v>
      </c>
      <c r="K9695">
        <v>0</v>
      </c>
      <c r="L9695">
        <v>9</v>
      </c>
      <c r="M9695">
        <v>0</v>
      </c>
      <c r="N9695">
        <v>0</v>
      </c>
      <c r="O9695">
        <v>1</v>
      </c>
      <c r="P9695">
        <v>-12</v>
      </c>
      <c r="Q9695" s="28">
        <v>41682.404861111114</v>
      </c>
      <c r="R9695" s="28">
        <v>41691.34097222222</v>
      </c>
      <c r="S9695" t="s">
        <v>31062</v>
      </c>
      <c r="U9695" s="27">
        <v>41682</v>
      </c>
      <c r="V9695">
        <v>12</v>
      </c>
      <c r="W9695" t="s">
        <v>32</v>
      </c>
      <c r="X9695" t="s">
        <v>274</v>
      </c>
      <c r="Y9695">
        <v>0</v>
      </c>
      <c r="AB9695" t="s">
        <v>237</v>
      </c>
      <c r="AH9695">
        <v>0</v>
      </c>
      <c r="AN9695" t="s">
        <v>238</v>
      </c>
      <c r="AO9695">
        <v>5</v>
      </c>
      <c r="AP9695" t="s">
        <v>246</v>
      </c>
      <c r="AQ9695" s="27">
        <v>41694</v>
      </c>
      <c r="AR9695" t="s">
        <v>240</v>
      </c>
      <c r="AS9695">
        <v>9</v>
      </c>
      <c r="AT9695" t="s">
        <v>269</v>
      </c>
      <c r="AU9695" s="27">
        <v>41694</v>
      </c>
    </row>
    <row r="9696" spans="1:47" x14ac:dyDescent="0.2">
      <c r="A9696">
        <v>9695</v>
      </c>
      <c r="B9696" t="s">
        <v>31063</v>
      </c>
      <c r="C9696" t="s">
        <v>31064</v>
      </c>
      <c r="D9696" t="s">
        <v>31065</v>
      </c>
      <c r="E9696" s="27">
        <v>41422</v>
      </c>
      <c r="F9696" t="s">
        <v>233</v>
      </c>
      <c r="G9696" s="27">
        <v>31327</v>
      </c>
      <c r="H9696">
        <v>30</v>
      </c>
      <c r="I9696" t="s">
        <v>244</v>
      </c>
      <c r="J9696" t="s">
        <v>245</v>
      </c>
      <c r="K9696">
        <v>0</v>
      </c>
      <c r="L9696">
        <v>1</v>
      </c>
      <c r="M9696">
        <v>0</v>
      </c>
      <c r="N9696">
        <v>0</v>
      </c>
      <c r="O9696">
        <v>1</v>
      </c>
      <c r="P9696">
        <v>-1</v>
      </c>
      <c r="Q9696" s="28">
        <v>41421.472222222219</v>
      </c>
      <c r="R9696" s="28">
        <v>41422.368750000001</v>
      </c>
      <c r="S9696" t="s">
        <v>31066</v>
      </c>
      <c r="T9696" s="27">
        <v>41421</v>
      </c>
      <c r="V9696">
        <v>1</v>
      </c>
      <c r="W9696" t="s">
        <v>36</v>
      </c>
      <c r="X9696" t="s">
        <v>263</v>
      </c>
      <c r="Y9696">
        <v>0</v>
      </c>
      <c r="AB9696" t="s">
        <v>237</v>
      </c>
      <c r="AH9696">
        <v>0</v>
      </c>
      <c r="AN9696" t="s">
        <v>238</v>
      </c>
      <c r="AO9696">
        <v>1</v>
      </c>
      <c r="AP9696" t="s">
        <v>239</v>
      </c>
      <c r="AQ9696" s="27">
        <v>41422</v>
      </c>
      <c r="AR9696" t="s">
        <v>240</v>
      </c>
      <c r="AS9696">
        <v>1</v>
      </c>
      <c r="AT9696" t="s">
        <v>239</v>
      </c>
      <c r="AU9696" s="27">
        <v>41422</v>
      </c>
    </row>
    <row r="9697" spans="1:47" x14ac:dyDescent="0.2">
      <c r="A9697">
        <v>9696</v>
      </c>
      <c r="B9697" t="s">
        <v>31067</v>
      </c>
      <c r="C9697" t="s">
        <v>242</v>
      </c>
      <c r="D9697" t="s">
        <v>31068</v>
      </c>
      <c r="E9697" s="27">
        <v>41732</v>
      </c>
      <c r="F9697" t="s">
        <v>233</v>
      </c>
      <c r="G9697" s="27">
        <v>33840</v>
      </c>
      <c r="H9697">
        <v>23</v>
      </c>
      <c r="I9697" t="s">
        <v>259</v>
      </c>
      <c r="J9697" t="s">
        <v>245</v>
      </c>
      <c r="K9697">
        <v>0</v>
      </c>
      <c r="L9697">
        <v>9</v>
      </c>
      <c r="M9697">
        <v>0</v>
      </c>
      <c r="N9697">
        <v>1</v>
      </c>
      <c r="O9697">
        <v>3</v>
      </c>
      <c r="P9697">
        <v>-1</v>
      </c>
      <c r="Q9697" s="28">
        <v>41731.20416666667</v>
      </c>
      <c r="R9697" s="28">
        <v>41732.354861111111</v>
      </c>
      <c r="S9697" t="s">
        <v>31069</v>
      </c>
      <c r="T9697" s="27">
        <v>41731</v>
      </c>
      <c r="V9697">
        <v>1</v>
      </c>
      <c r="W9697" t="s">
        <v>32</v>
      </c>
      <c r="X9697" t="s">
        <v>348</v>
      </c>
      <c r="Y9697">
        <v>0</v>
      </c>
      <c r="AB9697" t="s">
        <v>237</v>
      </c>
      <c r="AH9697">
        <v>0</v>
      </c>
      <c r="AN9697" t="s">
        <v>238</v>
      </c>
      <c r="AO9697">
        <v>9</v>
      </c>
      <c r="AP9697" t="s">
        <v>269</v>
      </c>
      <c r="AQ9697" s="27">
        <v>41732</v>
      </c>
      <c r="AR9697" t="s">
        <v>240</v>
      </c>
      <c r="AS9697">
        <v>9</v>
      </c>
      <c r="AT9697" t="s">
        <v>269</v>
      </c>
      <c r="AU9697" s="27">
        <v>41732</v>
      </c>
    </row>
    <row r="9698" spans="1:47" x14ac:dyDescent="0.2">
      <c r="A9698">
        <v>9697</v>
      </c>
      <c r="B9698" t="s">
        <v>31070</v>
      </c>
      <c r="C9698" t="s">
        <v>2861</v>
      </c>
      <c r="D9698" t="s">
        <v>31071</v>
      </c>
      <c r="E9698" s="27">
        <v>41746</v>
      </c>
      <c r="F9698" t="s">
        <v>233</v>
      </c>
      <c r="G9698" s="27">
        <v>33258</v>
      </c>
      <c r="H9698">
        <v>25</v>
      </c>
      <c r="I9698" t="s">
        <v>244</v>
      </c>
      <c r="J9698" t="s">
        <v>250</v>
      </c>
      <c r="K9698">
        <v>0</v>
      </c>
      <c r="L9698">
        <v>6</v>
      </c>
      <c r="M9698">
        <v>0</v>
      </c>
      <c r="N9698">
        <v>0</v>
      </c>
      <c r="O9698">
        <v>2</v>
      </c>
      <c r="P9698">
        <v>-1</v>
      </c>
      <c r="Q9698" s="28">
        <v>41745.318749999999</v>
      </c>
      <c r="R9698" s="28">
        <v>41746.361805555556</v>
      </c>
      <c r="S9698" t="s">
        <v>31072</v>
      </c>
      <c r="T9698" s="27">
        <v>41745</v>
      </c>
      <c r="V9698">
        <v>1</v>
      </c>
      <c r="W9698" t="s">
        <v>36</v>
      </c>
      <c r="X9698" t="s">
        <v>2836</v>
      </c>
      <c r="Y9698">
        <v>0</v>
      </c>
      <c r="AB9698" t="s">
        <v>237</v>
      </c>
      <c r="AH9698">
        <v>0</v>
      </c>
      <c r="AN9698" t="s">
        <v>238</v>
      </c>
      <c r="AO9698">
        <v>4</v>
      </c>
      <c r="AP9698" t="s">
        <v>239</v>
      </c>
      <c r="AQ9698" s="27">
        <v>41746</v>
      </c>
      <c r="AR9698" t="s">
        <v>240</v>
      </c>
      <c r="AS9698">
        <v>6</v>
      </c>
      <c r="AT9698" t="s">
        <v>246</v>
      </c>
      <c r="AU9698" s="27">
        <v>41746</v>
      </c>
    </row>
    <row r="9699" spans="1:47" x14ac:dyDescent="0.2">
      <c r="A9699">
        <v>9698</v>
      </c>
      <c r="B9699" t="s">
        <v>31073</v>
      </c>
      <c r="C9699" t="s">
        <v>1038</v>
      </c>
      <c r="D9699" t="s">
        <v>4099</v>
      </c>
      <c r="E9699" s="27">
        <v>41382</v>
      </c>
      <c r="F9699" t="s">
        <v>233</v>
      </c>
      <c r="G9699" s="27">
        <v>34021</v>
      </c>
      <c r="H9699">
        <v>23</v>
      </c>
      <c r="I9699" t="s">
        <v>259</v>
      </c>
      <c r="J9699" t="s">
        <v>250</v>
      </c>
      <c r="K9699">
        <v>0</v>
      </c>
      <c r="L9699">
        <v>6</v>
      </c>
      <c r="M9699">
        <v>0</v>
      </c>
      <c r="N9699">
        <v>0</v>
      </c>
      <c r="O9699">
        <v>1</v>
      </c>
      <c r="P9699">
        <v>-1</v>
      </c>
      <c r="Q9699" s="28">
        <v>41381.370833333334</v>
      </c>
      <c r="R9699" s="28">
        <v>41385.192361111112</v>
      </c>
      <c r="S9699" t="s">
        <v>31074</v>
      </c>
      <c r="T9699" s="27">
        <v>41381</v>
      </c>
      <c r="V9699">
        <v>1</v>
      </c>
      <c r="W9699" t="s">
        <v>32</v>
      </c>
      <c r="X9699" t="s">
        <v>555</v>
      </c>
      <c r="Y9699">
        <v>1</v>
      </c>
      <c r="AA9699" t="s">
        <v>31075</v>
      </c>
      <c r="AB9699" t="s">
        <v>32</v>
      </c>
      <c r="AD9699" s="27">
        <v>41426</v>
      </c>
      <c r="AE9699" t="s">
        <v>1089</v>
      </c>
      <c r="AH9699">
        <v>0</v>
      </c>
      <c r="AN9699" t="s">
        <v>238</v>
      </c>
      <c r="AO9699">
        <v>5</v>
      </c>
      <c r="AP9699" t="s">
        <v>246</v>
      </c>
      <c r="AQ9699" s="27">
        <v>41382</v>
      </c>
      <c r="AR9699" t="s">
        <v>240</v>
      </c>
      <c r="AS9699">
        <v>6</v>
      </c>
      <c r="AT9699" t="s">
        <v>246</v>
      </c>
      <c r="AU9699" s="27">
        <v>41382</v>
      </c>
    </row>
    <row r="9700" spans="1:47" x14ac:dyDescent="0.2">
      <c r="A9700">
        <v>9699</v>
      </c>
      <c r="B9700" t="s">
        <v>31076</v>
      </c>
      <c r="C9700" t="s">
        <v>31077</v>
      </c>
      <c r="D9700" t="s">
        <v>31078</v>
      </c>
      <c r="E9700" s="27">
        <v>41327</v>
      </c>
      <c r="F9700" t="s">
        <v>233</v>
      </c>
      <c r="G9700" s="27">
        <v>27024</v>
      </c>
      <c r="H9700">
        <v>42</v>
      </c>
      <c r="I9700" t="s">
        <v>244</v>
      </c>
      <c r="J9700" t="s">
        <v>22</v>
      </c>
      <c r="K9700">
        <v>0</v>
      </c>
      <c r="L9700">
        <v>2</v>
      </c>
      <c r="M9700">
        <v>0</v>
      </c>
      <c r="N9700">
        <v>0</v>
      </c>
      <c r="O9700">
        <v>1</v>
      </c>
      <c r="P9700">
        <v>-2</v>
      </c>
      <c r="Q9700" s="28">
        <v>41325.045138888891</v>
      </c>
      <c r="R9700" s="28">
        <v>41326.328472222223</v>
      </c>
      <c r="S9700" t="s">
        <v>31079</v>
      </c>
      <c r="T9700" s="27">
        <v>41288</v>
      </c>
      <c r="V9700">
        <v>39</v>
      </c>
      <c r="W9700" t="s">
        <v>32</v>
      </c>
      <c r="X9700" t="s">
        <v>31080</v>
      </c>
      <c r="Y9700">
        <v>0</v>
      </c>
      <c r="AB9700" t="s">
        <v>237</v>
      </c>
      <c r="AH9700">
        <v>0</v>
      </c>
      <c r="AN9700" t="s">
        <v>238</v>
      </c>
      <c r="AO9700">
        <v>2</v>
      </c>
      <c r="AP9700" t="s">
        <v>239</v>
      </c>
      <c r="AQ9700" s="27">
        <v>41327</v>
      </c>
      <c r="AR9700" t="s">
        <v>240</v>
      </c>
      <c r="AS9700">
        <v>2</v>
      </c>
      <c r="AT9700" t="s">
        <v>239</v>
      </c>
      <c r="AU9700" s="27">
        <v>41327</v>
      </c>
    </row>
    <row r="9701" spans="1:47" x14ac:dyDescent="0.2">
      <c r="A9701">
        <v>9700</v>
      </c>
      <c r="B9701" t="s">
        <v>31081</v>
      </c>
      <c r="C9701" t="s">
        <v>1808</v>
      </c>
      <c r="D9701" t="s">
        <v>10372</v>
      </c>
      <c r="E9701" s="27">
        <v>41863</v>
      </c>
      <c r="F9701" t="s">
        <v>233</v>
      </c>
      <c r="G9701" s="27">
        <v>30943</v>
      </c>
      <c r="H9701">
        <v>31</v>
      </c>
      <c r="I9701" t="s">
        <v>244</v>
      </c>
      <c r="J9701" t="s">
        <v>250</v>
      </c>
      <c r="K9701">
        <v>0</v>
      </c>
      <c r="L9701">
        <v>10</v>
      </c>
      <c r="M9701">
        <v>0</v>
      </c>
      <c r="N9701">
        <v>0</v>
      </c>
      <c r="O9701">
        <v>9</v>
      </c>
      <c r="P9701">
        <v>-1</v>
      </c>
      <c r="Q9701" s="28">
        <v>41862.125</v>
      </c>
      <c r="R9701" s="28">
        <v>41863.348611111112</v>
      </c>
      <c r="S9701" t="s">
        <v>31082</v>
      </c>
      <c r="T9701" s="27">
        <v>41862</v>
      </c>
      <c r="V9701">
        <v>1</v>
      </c>
      <c r="W9701" t="s">
        <v>32</v>
      </c>
      <c r="X9701" t="s">
        <v>364</v>
      </c>
      <c r="Y9701">
        <v>0</v>
      </c>
      <c r="AB9701" t="s">
        <v>237</v>
      </c>
      <c r="AH9701">
        <v>0</v>
      </c>
      <c r="AN9701" t="s">
        <v>238</v>
      </c>
      <c r="AO9701">
        <v>4</v>
      </c>
      <c r="AP9701" t="s">
        <v>239</v>
      </c>
      <c r="AQ9701" s="27">
        <v>41863</v>
      </c>
      <c r="AR9701" t="s">
        <v>240</v>
      </c>
      <c r="AS9701">
        <v>10</v>
      </c>
      <c r="AT9701" t="s">
        <v>269</v>
      </c>
      <c r="AU9701" s="27">
        <v>41863</v>
      </c>
    </row>
    <row r="9702" spans="1:47" x14ac:dyDescent="0.2">
      <c r="A9702">
        <v>9701</v>
      </c>
      <c r="B9702" t="s">
        <v>31083</v>
      </c>
      <c r="C9702" t="s">
        <v>3539</v>
      </c>
      <c r="D9702" t="s">
        <v>31084</v>
      </c>
      <c r="E9702" s="27">
        <v>41741</v>
      </c>
      <c r="F9702" t="s">
        <v>233</v>
      </c>
      <c r="G9702" s="27">
        <v>33830</v>
      </c>
      <c r="H9702">
        <v>23</v>
      </c>
      <c r="I9702" t="s">
        <v>259</v>
      </c>
      <c r="J9702" t="s">
        <v>245</v>
      </c>
      <c r="K9702">
        <v>0</v>
      </c>
      <c r="L9702">
        <v>4</v>
      </c>
      <c r="M9702">
        <v>0</v>
      </c>
      <c r="N9702">
        <v>0</v>
      </c>
      <c r="O9702">
        <v>0</v>
      </c>
      <c r="P9702">
        <v>-1</v>
      </c>
      <c r="Q9702" s="28">
        <v>41740.199305555558</v>
      </c>
      <c r="R9702" s="28">
        <v>41741.374305555553</v>
      </c>
      <c r="S9702" t="s">
        <v>31085</v>
      </c>
      <c r="T9702" s="27">
        <v>41740</v>
      </c>
      <c r="V9702">
        <v>1</v>
      </c>
      <c r="W9702" t="s">
        <v>32</v>
      </c>
      <c r="X9702" t="s">
        <v>453</v>
      </c>
      <c r="Y9702">
        <v>0</v>
      </c>
      <c r="AB9702" t="s">
        <v>237</v>
      </c>
      <c r="AH9702">
        <v>0</v>
      </c>
      <c r="AN9702" t="s">
        <v>238</v>
      </c>
      <c r="AO9702">
        <v>4</v>
      </c>
      <c r="AP9702" t="s">
        <v>239</v>
      </c>
      <c r="AQ9702" s="27">
        <v>41741</v>
      </c>
      <c r="AR9702" t="s">
        <v>240</v>
      </c>
      <c r="AS9702">
        <v>4</v>
      </c>
      <c r="AT9702" t="s">
        <v>239</v>
      </c>
      <c r="AU9702" s="27">
        <v>41741</v>
      </c>
    </row>
    <row r="9703" spans="1:47" x14ac:dyDescent="0.2">
      <c r="A9703">
        <v>9702</v>
      </c>
      <c r="B9703" t="s">
        <v>31086</v>
      </c>
      <c r="C9703" t="s">
        <v>27564</v>
      </c>
      <c r="D9703" t="s">
        <v>31087</v>
      </c>
      <c r="E9703" s="27">
        <v>41866</v>
      </c>
      <c r="F9703" t="s">
        <v>233</v>
      </c>
      <c r="G9703" s="27">
        <v>33929</v>
      </c>
      <c r="H9703">
        <v>23</v>
      </c>
      <c r="I9703" t="s">
        <v>259</v>
      </c>
      <c r="J9703" t="s">
        <v>22</v>
      </c>
      <c r="K9703">
        <v>0</v>
      </c>
      <c r="L9703">
        <v>2</v>
      </c>
      <c r="M9703">
        <v>0</v>
      </c>
      <c r="N9703">
        <v>0</v>
      </c>
      <c r="O9703">
        <v>0</v>
      </c>
      <c r="W9703" t="s">
        <v>237</v>
      </c>
      <c r="Y9703">
        <v>-1</v>
      </c>
      <c r="AB9703" t="s">
        <v>237</v>
      </c>
      <c r="AH9703">
        <v>0</v>
      </c>
      <c r="AN9703" t="s">
        <v>238</v>
      </c>
      <c r="AO9703">
        <v>3</v>
      </c>
      <c r="AP9703" t="s">
        <v>239</v>
      </c>
      <c r="AQ9703" s="27">
        <v>41866</v>
      </c>
      <c r="AR9703" t="s">
        <v>240</v>
      </c>
      <c r="AS9703">
        <v>2</v>
      </c>
      <c r="AT9703" t="s">
        <v>239</v>
      </c>
      <c r="AU9703" s="27">
        <v>41866</v>
      </c>
    </row>
    <row r="9704" spans="1:47" x14ac:dyDescent="0.2">
      <c r="A9704">
        <v>9703</v>
      </c>
      <c r="B9704" t="s">
        <v>31088</v>
      </c>
      <c r="C9704" t="s">
        <v>31089</v>
      </c>
      <c r="D9704" t="s">
        <v>5269</v>
      </c>
      <c r="E9704" s="27">
        <v>41351</v>
      </c>
      <c r="F9704" t="s">
        <v>294</v>
      </c>
      <c r="G9704" s="27">
        <v>32220</v>
      </c>
      <c r="H9704">
        <v>28</v>
      </c>
      <c r="I9704" t="s">
        <v>244</v>
      </c>
      <c r="J9704" t="s">
        <v>250</v>
      </c>
      <c r="K9704">
        <v>0</v>
      </c>
      <c r="L9704">
        <v>3</v>
      </c>
      <c r="M9704">
        <v>0</v>
      </c>
      <c r="N9704">
        <v>0</v>
      </c>
      <c r="O9704">
        <v>0</v>
      </c>
      <c r="P9704">
        <v>-1</v>
      </c>
      <c r="Q9704" s="28">
        <v>41350.256944444445</v>
      </c>
      <c r="R9704" s="28">
        <v>41352.480555555558</v>
      </c>
      <c r="S9704" t="s">
        <v>31090</v>
      </c>
      <c r="T9704" s="27">
        <v>41350</v>
      </c>
      <c r="V9704">
        <v>1</v>
      </c>
      <c r="W9704" t="s">
        <v>32</v>
      </c>
      <c r="X9704" t="s">
        <v>806</v>
      </c>
      <c r="Y9704">
        <v>1</v>
      </c>
      <c r="AA9704" t="s">
        <v>31091</v>
      </c>
      <c r="AB9704" t="s">
        <v>36</v>
      </c>
      <c r="AC9704">
        <v>0</v>
      </c>
      <c r="AD9704" s="27">
        <v>41725</v>
      </c>
      <c r="AE9704" t="s">
        <v>279</v>
      </c>
      <c r="AF9704" s="27">
        <v>41725</v>
      </c>
      <c r="AG9704" s="27">
        <v>41726</v>
      </c>
      <c r="AH9704">
        <v>1</v>
      </c>
      <c r="AJ9704" t="s">
        <v>31091</v>
      </c>
      <c r="AK9704" t="s">
        <v>462</v>
      </c>
      <c r="AL9704" s="27">
        <v>41725</v>
      </c>
      <c r="AM9704" t="s">
        <v>279</v>
      </c>
      <c r="AN9704" t="s">
        <v>238</v>
      </c>
      <c r="AO9704">
        <v>3</v>
      </c>
      <c r="AP9704" t="s">
        <v>239</v>
      </c>
      <c r="AQ9704" s="27">
        <v>41351</v>
      </c>
      <c r="AR9704" t="s">
        <v>240</v>
      </c>
      <c r="AS9704">
        <v>3</v>
      </c>
      <c r="AT9704" t="s">
        <v>239</v>
      </c>
      <c r="AU9704" s="27">
        <v>41351</v>
      </c>
    </row>
    <row r="9705" spans="1:47" x14ac:dyDescent="0.2">
      <c r="A9705">
        <v>9704</v>
      </c>
      <c r="B9705" t="s">
        <v>31092</v>
      </c>
      <c r="C9705" t="s">
        <v>10741</v>
      </c>
      <c r="D9705" t="s">
        <v>20985</v>
      </c>
      <c r="E9705" s="27">
        <v>41650</v>
      </c>
      <c r="F9705" t="s">
        <v>233</v>
      </c>
      <c r="G9705" s="27">
        <v>35012</v>
      </c>
      <c r="H9705">
        <v>20</v>
      </c>
      <c r="I9705" t="s">
        <v>259</v>
      </c>
      <c r="J9705" t="s">
        <v>250</v>
      </c>
      <c r="K9705">
        <v>0</v>
      </c>
      <c r="L9705">
        <v>3</v>
      </c>
      <c r="M9705">
        <v>0</v>
      </c>
      <c r="N9705">
        <v>0</v>
      </c>
      <c r="O9705">
        <v>0</v>
      </c>
      <c r="P9705">
        <v>-1</v>
      </c>
      <c r="Q9705" s="28">
        <v>41649.200694444444</v>
      </c>
      <c r="R9705" s="28">
        <v>41660.300694444442</v>
      </c>
      <c r="S9705" t="s">
        <v>31093</v>
      </c>
      <c r="T9705" s="27">
        <v>41649</v>
      </c>
      <c r="V9705">
        <v>1</v>
      </c>
      <c r="W9705" t="s">
        <v>32</v>
      </c>
      <c r="X9705" t="s">
        <v>359</v>
      </c>
      <c r="Y9705">
        <v>0</v>
      </c>
      <c r="AB9705" t="s">
        <v>237</v>
      </c>
      <c r="AH9705">
        <v>0</v>
      </c>
      <c r="AN9705" t="s">
        <v>238</v>
      </c>
      <c r="AO9705">
        <v>6</v>
      </c>
      <c r="AP9705" t="s">
        <v>246</v>
      </c>
      <c r="AQ9705" s="27">
        <v>41650</v>
      </c>
      <c r="AR9705" t="s">
        <v>240</v>
      </c>
      <c r="AS9705">
        <v>3</v>
      </c>
      <c r="AT9705" t="s">
        <v>239</v>
      </c>
      <c r="AU9705" s="27">
        <v>41650</v>
      </c>
    </row>
    <row r="9706" spans="1:47" x14ac:dyDescent="0.2">
      <c r="A9706">
        <v>9705</v>
      </c>
      <c r="B9706" t="s">
        <v>31094</v>
      </c>
      <c r="C9706" t="s">
        <v>243</v>
      </c>
      <c r="D9706" t="s">
        <v>31095</v>
      </c>
      <c r="E9706" s="27">
        <v>41278</v>
      </c>
      <c r="F9706" t="s">
        <v>233</v>
      </c>
      <c r="G9706" s="27">
        <v>27491</v>
      </c>
      <c r="H9706">
        <v>41</v>
      </c>
      <c r="I9706" t="s">
        <v>244</v>
      </c>
      <c r="J9706" t="s">
        <v>245</v>
      </c>
      <c r="K9706">
        <v>0</v>
      </c>
      <c r="L9706">
        <v>9</v>
      </c>
      <c r="M9706">
        <v>0</v>
      </c>
      <c r="N9706">
        <v>0</v>
      </c>
      <c r="O9706">
        <v>3</v>
      </c>
      <c r="P9706">
        <v>0</v>
      </c>
      <c r="Q9706" s="28">
        <v>41278.051388888889</v>
      </c>
      <c r="R9706" s="28">
        <v>41446.228472222225</v>
      </c>
      <c r="S9706" t="s">
        <v>31096</v>
      </c>
      <c r="T9706" s="27">
        <v>41277</v>
      </c>
      <c r="V9706">
        <v>1</v>
      </c>
      <c r="W9706" t="s">
        <v>32</v>
      </c>
      <c r="X9706" t="s">
        <v>261</v>
      </c>
      <c r="Y9706">
        <v>0</v>
      </c>
      <c r="AB9706" t="s">
        <v>237</v>
      </c>
      <c r="AH9706">
        <v>0</v>
      </c>
      <c r="AN9706" t="s">
        <v>238</v>
      </c>
      <c r="AO9706">
        <v>6</v>
      </c>
      <c r="AP9706" t="s">
        <v>246</v>
      </c>
      <c r="AQ9706" s="27">
        <v>41278</v>
      </c>
      <c r="AR9706" t="s">
        <v>240</v>
      </c>
      <c r="AS9706">
        <v>9</v>
      </c>
      <c r="AT9706" t="s">
        <v>269</v>
      </c>
      <c r="AU9706" s="27">
        <v>41278</v>
      </c>
    </row>
    <row r="9707" spans="1:47" x14ac:dyDescent="0.2">
      <c r="A9707">
        <v>9706</v>
      </c>
      <c r="B9707" t="s">
        <v>31097</v>
      </c>
      <c r="C9707" t="s">
        <v>1557</v>
      </c>
      <c r="D9707" t="s">
        <v>31098</v>
      </c>
      <c r="E9707" s="27">
        <v>41641</v>
      </c>
      <c r="F9707" t="s">
        <v>294</v>
      </c>
      <c r="G9707" s="27">
        <v>33544</v>
      </c>
      <c r="H9707">
        <v>24</v>
      </c>
      <c r="I9707" t="s">
        <v>259</v>
      </c>
      <c r="J9707" t="s">
        <v>245</v>
      </c>
      <c r="K9707">
        <v>0</v>
      </c>
      <c r="L9707">
        <v>7</v>
      </c>
      <c r="M9707">
        <v>2</v>
      </c>
      <c r="N9707">
        <v>0</v>
      </c>
      <c r="O9707">
        <v>7</v>
      </c>
      <c r="P9707">
        <v>-1</v>
      </c>
      <c r="Q9707" s="28">
        <v>41640.20416666667</v>
      </c>
      <c r="R9707" s="28">
        <v>41641.340277777781</v>
      </c>
      <c r="S9707" t="s">
        <v>31099</v>
      </c>
      <c r="T9707" s="27">
        <v>41640</v>
      </c>
      <c r="V9707">
        <v>1</v>
      </c>
      <c r="W9707" t="s">
        <v>36</v>
      </c>
      <c r="X9707" t="s">
        <v>729</v>
      </c>
      <c r="Y9707">
        <v>0</v>
      </c>
      <c r="AB9707" t="s">
        <v>237</v>
      </c>
      <c r="AH9707">
        <v>0</v>
      </c>
      <c r="AN9707" t="s">
        <v>238</v>
      </c>
      <c r="AO9707">
        <v>4</v>
      </c>
      <c r="AP9707" t="s">
        <v>239</v>
      </c>
      <c r="AQ9707" s="27">
        <v>41641</v>
      </c>
      <c r="AR9707" t="s">
        <v>240</v>
      </c>
      <c r="AS9707">
        <v>7</v>
      </c>
      <c r="AT9707" t="s">
        <v>246</v>
      </c>
      <c r="AU9707" s="27">
        <v>41641</v>
      </c>
    </row>
    <row r="9708" spans="1:47" x14ac:dyDescent="0.2">
      <c r="A9708">
        <v>9707</v>
      </c>
      <c r="B9708" t="s">
        <v>31100</v>
      </c>
      <c r="C9708" t="s">
        <v>31101</v>
      </c>
      <c r="D9708" t="s">
        <v>31102</v>
      </c>
      <c r="E9708" s="27">
        <v>41704</v>
      </c>
      <c r="F9708" t="s">
        <v>294</v>
      </c>
      <c r="G9708" s="27">
        <v>28993</v>
      </c>
      <c r="H9708">
        <v>36</v>
      </c>
      <c r="I9708" t="s">
        <v>244</v>
      </c>
      <c r="J9708" t="s">
        <v>22</v>
      </c>
      <c r="K9708">
        <v>0</v>
      </c>
      <c r="L9708">
        <v>7</v>
      </c>
      <c r="M9708">
        <v>1</v>
      </c>
      <c r="N9708">
        <v>0</v>
      </c>
      <c r="O9708">
        <v>6</v>
      </c>
      <c r="P9708">
        <v>-21</v>
      </c>
      <c r="Q9708" s="28">
        <v>41683.129861111112</v>
      </c>
      <c r="R9708" s="28">
        <v>41683.34652777778</v>
      </c>
      <c r="S9708" t="s">
        <v>31103</v>
      </c>
      <c r="T9708" s="27">
        <v>41683</v>
      </c>
      <c r="V9708">
        <v>21</v>
      </c>
      <c r="W9708" t="s">
        <v>32</v>
      </c>
      <c r="X9708" t="s">
        <v>261</v>
      </c>
      <c r="Y9708">
        <v>1</v>
      </c>
      <c r="AA9708" t="s">
        <v>31104</v>
      </c>
      <c r="AB9708" t="s">
        <v>36</v>
      </c>
      <c r="AC9708">
        <v>0</v>
      </c>
      <c r="AD9708" s="27">
        <v>42422</v>
      </c>
      <c r="AF9708" s="27">
        <v>42422</v>
      </c>
      <c r="AG9708" s="27">
        <v>42427</v>
      </c>
      <c r="AH9708">
        <v>0</v>
      </c>
      <c r="AN9708" t="s">
        <v>238</v>
      </c>
      <c r="AO9708">
        <v>2</v>
      </c>
      <c r="AP9708" t="s">
        <v>239</v>
      </c>
      <c r="AQ9708" s="27">
        <v>41704</v>
      </c>
      <c r="AR9708" t="s">
        <v>240</v>
      </c>
      <c r="AS9708">
        <v>7</v>
      </c>
      <c r="AT9708" t="s">
        <v>246</v>
      </c>
      <c r="AU9708" s="27">
        <v>41704</v>
      </c>
    </row>
    <row r="9709" spans="1:47" x14ac:dyDescent="0.2">
      <c r="A9709">
        <v>9708</v>
      </c>
      <c r="B9709" t="s">
        <v>31105</v>
      </c>
      <c r="C9709" t="s">
        <v>31106</v>
      </c>
      <c r="D9709" t="s">
        <v>400</v>
      </c>
      <c r="E9709" s="27">
        <v>41791</v>
      </c>
      <c r="F9709" t="s">
        <v>233</v>
      </c>
      <c r="G9709" s="27">
        <v>28753</v>
      </c>
      <c r="H9709">
        <v>37</v>
      </c>
      <c r="I9709" t="s">
        <v>244</v>
      </c>
      <c r="J9709" t="s">
        <v>250</v>
      </c>
      <c r="K9709">
        <v>0</v>
      </c>
      <c r="L9709">
        <v>2</v>
      </c>
      <c r="M9709">
        <v>0</v>
      </c>
      <c r="N9709">
        <v>0</v>
      </c>
      <c r="O9709">
        <v>6</v>
      </c>
      <c r="P9709">
        <v>-1</v>
      </c>
      <c r="Q9709" s="28">
        <v>41790.444444444445</v>
      </c>
      <c r="R9709" s="28">
        <v>41791.347222222219</v>
      </c>
      <c r="S9709" t="s">
        <v>31107</v>
      </c>
      <c r="T9709" s="27">
        <v>41790</v>
      </c>
      <c r="V9709">
        <v>1</v>
      </c>
      <c r="W9709" t="s">
        <v>32</v>
      </c>
      <c r="X9709" t="s">
        <v>348</v>
      </c>
      <c r="Y9709">
        <v>1</v>
      </c>
      <c r="AA9709" t="s">
        <v>31108</v>
      </c>
      <c r="AB9709" t="s">
        <v>36</v>
      </c>
      <c r="AC9709">
        <v>0</v>
      </c>
      <c r="AD9709" s="27">
        <v>41829</v>
      </c>
      <c r="AE9709" t="s">
        <v>324</v>
      </c>
      <c r="AF9709" s="27">
        <v>41829</v>
      </c>
      <c r="AG9709" s="27">
        <v>41830</v>
      </c>
      <c r="AH9709">
        <v>0</v>
      </c>
      <c r="AN9709" t="s">
        <v>238</v>
      </c>
      <c r="AO9709">
        <v>1</v>
      </c>
      <c r="AP9709" t="s">
        <v>239</v>
      </c>
      <c r="AQ9709" s="27">
        <v>41791</v>
      </c>
      <c r="AR9709" t="s">
        <v>240</v>
      </c>
      <c r="AS9709">
        <v>2</v>
      </c>
      <c r="AT9709" t="s">
        <v>239</v>
      </c>
      <c r="AU9709" s="27">
        <v>41791</v>
      </c>
    </row>
    <row r="9710" spans="1:47" x14ac:dyDescent="0.2">
      <c r="A9710">
        <v>9709</v>
      </c>
      <c r="B9710" t="s">
        <v>31109</v>
      </c>
      <c r="C9710" t="s">
        <v>31110</v>
      </c>
      <c r="D9710" t="s">
        <v>2798</v>
      </c>
      <c r="E9710" s="27">
        <v>41391</v>
      </c>
      <c r="F9710" t="s">
        <v>294</v>
      </c>
      <c r="G9710" s="27">
        <v>34668</v>
      </c>
      <c r="H9710">
        <v>21</v>
      </c>
      <c r="I9710" t="s">
        <v>259</v>
      </c>
      <c r="J9710" t="s">
        <v>250</v>
      </c>
      <c r="K9710">
        <v>0</v>
      </c>
      <c r="L9710">
        <v>9</v>
      </c>
      <c r="M9710">
        <v>0</v>
      </c>
      <c r="N9710">
        <v>0</v>
      </c>
      <c r="O9710">
        <v>1</v>
      </c>
      <c r="P9710">
        <v>-1</v>
      </c>
      <c r="Q9710" s="28">
        <v>41390.19027777778</v>
      </c>
      <c r="R9710" s="28">
        <v>41394.240277777775</v>
      </c>
      <c r="S9710" t="s">
        <v>31111</v>
      </c>
      <c r="T9710" s="27">
        <v>41390</v>
      </c>
      <c r="V9710">
        <v>1</v>
      </c>
      <c r="W9710" t="s">
        <v>32</v>
      </c>
      <c r="X9710" t="s">
        <v>359</v>
      </c>
      <c r="Y9710">
        <v>0</v>
      </c>
      <c r="AB9710" t="s">
        <v>237</v>
      </c>
      <c r="AH9710">
        <v>0</v>
      </c>
      <c r="AN9710" t="s">
        <v>238</v>
      </c>
      <c r="AO9710">
        <v>9</v>
      </c>
      <c r="AP9710" t="s">
        <v>269</v>
      </c>
      <c r="AQ9710" s="27">
        <v>41391</v>
      </c>
      <c r="AR9710" t="s">
        <v>240</v>
      </c>
      <c r="AS9710">
        <v>9</v>
      </c>
      <c r="AT9710" t="s">
        <v>269</v>
      </c>
      <c r="AU9710" s="27">
        <v>41391</v>
      </c>
    </row>
    <row r="9711" spans="1:47" x14ac:dyDescent="0.2">
      <c r="A9711">
        <v>9710</v>
      </c>
      <c r="B9711" t="s">
        <v>31112</v>
      </c>
      <c r="C9711" t="s">
        <v>20849</v>
      </c>
      <c r="D9711" t="s">
        <v>18410</v>
      </c>
      <c r="E9711" s="27">
        <v>41840</v>
      </c>
      <c r="F9711" t="s">
        <v>233</v>
      </c>
      <c r="G9711" s="27">
        <v>32472</v>
      </c>
      <c r="H9711">
        <v>27</v>
      </c>
      <c r="I9711" t="s">
        <v>244</v>
      </c>
      <c r="J9711" t="s">
        <v>250</v>
      </c>
      <c r="K9711">
        <v>0</v>
      </c>
      <c r="L9711">
        <v>5</v>
      </c>
      <c r="M9711">
        <v>0</v>
      </c>
      <c r="N9711">
        <v>0</v>
      </c>
      <c r="O9711">
        <v>8</v>
      </c>
      <c r="P9711">
        <v>-1</v>
      </c>
      <c r="Q9711" s="28">
        <v>41839.494444444441</v>
      </c>
      <c r="R9711" s="28">
        <v>41865.227777777778</v>
      </c>
      <c r="S9711" t="s">
        <v>31113</v>
      </c>
      <c r="T9711" s="27">
        <v>41839</v>
      </c>
      <c r="V9711">
        <v>1</v>
      </c>
      <c r="W9711" t="s">
        <v>32</v>
      </c>
      <c r="X9711" t="s">
        <v>252</v>
      </c>
      <c r="Y9711">
        <v>1</v>
      </c>
      <c r="AA9711" t="s">
        <v>31114</v>
      </c>
      <c r="AB9711" t="s">
        <v>32</v>
      </c>
      <c r="AC9711">
        <v>56</v>
      </c>
      <c r="AD9711" s="27">
        <v>41884</v>
      </c>
      <c r="AE9711" t="s">
        <v>254</v>
      </c>
      <c r="AF9711" s="27">
        <v>41940</v>
      </c>
      <c r="AG9711" s="27">
        <v>42031</v>
      </c>
      <c r="AH9711">
        <v>1</v>
      </c>
      <c r="AJ9711" t="s">
        <v>31114</v>
      </c>
      <c r="AK9711" t="s">
        <v>255</v>
      </c>
      <c r="AL9711" s="27">
        <v>41884</v>
      </c>
      <c r="AM9711" t="s">
        <v>254</v>
      </c>
      <c r="AN9711" t="s">
        <v>238</v>
      </c>
      <c r="AO9711">
        <v>6</v>
      </c>
      <c r="AP9711" t="s">
        <v>246</v>
      </c>
      <c r="AQ9711" s="27">
        <v>41840</v>
      </c>
      <c r="AR9711" t="s">
        <v>240</v>
      </c>
      <c r="AS9711">
        <v>5</v>
      </c>
      <c r="AT9711" t="s">
        <v>246</v>
      </c>
      <c r="AU9711" s="27">
        <v>41840</v>
      </c>
    </row>
    <row r="9712" spans="1:47" x14ac:dyDescent="0.2">
      <c r="A9712">
        <v>9711</v>
      </c>
      <c r="B9712" t="s">
        <v>31115</v>
      </c>
      <c r="C9712" t="s">
        <v>288</v>
      </c>
      <c r="D9712" t="s">
        <v>716</v>
      </c>
      <c r="E9712" s="27">
        <v>41987</v>
      </c>
      <c r="F9712" t="s">
        <v>233</v>
      </c>
      <c r="G9712" s="27">
        <v>31321</v>
      </c>
      <c r="H9712">
        <v>30</v>
      </c>
      <c r="I9712" t="s">
        <v>244</v>
      </c>
      <c r="J9712" t="s">
        <v>245</v>
      </c>
      <c r="K9712">
        <v>0</v>
      </c>
      <c r="L9712">
        <v>2</v>
      </c>
      <c r="M9712">
        <v>0</v>
      </c>
      <c r="N9712">
        <v>1</v>
      </c>
      <c r="O9712">
        <v>2</v>
      </c>
      <c r="P9712">
        <v>-1</v>
      </c>
      <c r="Q9712" s="28">
        <v>41986.220138888886</v>
      </c>
      <c r="R9712" s="28">
        <v>41987.335416666669</v>
      </c>
      <c r="S9712" t="s">
        <v>31116</v>
      </c>
      <c r="T9712" s="27">
        <v>41987</v>
      </c>
      <c r="V9712">
        <v>0</v>
      </c>
      <c r="W9712" t="s">
        <v>36</v>
      </c>
      <c r="X9712" t="s">
        <v>279</v>
      </c>
      <c r="Y9712">
        <v>0</v>
      </c>
      <c r="AB9712" t="s">
        <v>237</v>
      </c>
      <c r="AH9712">
        <v>0</v>
      </c>
      <c r="AN9712" t="s">
        <v>238</v>
      </c>
      <c r="AO9712">
        <v>4</v>
      </c>
      <c r="AP9712" t="s">
        <v>239</v>
      </c>
      <c r="AQ9712" s="27">
        <v>41987</v>
      </c>
      <c r="AR9712" t="s">
        <v>240</v>
      </c>
      <c r="AS9712">
        <v>2</v>
      </c>
      <c r="AT9712" t="s">
        <v>239</v>
      </c>
      <c r="AU9712" s="27">
        <v>41987</v>
      </c>
    </row>
    <row r="9713" spans="1:47" x14ac:dyDescent="0.2">
      <c r="A9713">
        <v>9712</v>
      </c>
      <c r="B9713" t="s">
        <v>31117</v>
      </c>
      <c r="C9713" t="s">
        <v>3364</v>
      </c>
      <c r="D9713" t="s">
        <v>31118</v>
      </c>
      <c r="E9713" s="27">
        <v>41513</v>
      </c>
      <c r="F9713" t="s">
        <v>233</v>
      </c>
      <c r="G9713" s="27">
        <v>32958</v>
      </c>
      <c r="H9713">
        <v>26</v>
      </c>
      <c r="I9713" t="s">
        <v>244</v>
      </c>
      <c r="J9713" t="s">
        <v>250</v>
      </c>
      <c r="K9713">
        <v>0</v>
      </c>
      <c r="L9713">
        <v>4</v>
      </c>
      <c r="M9713">
        <v>0</v>
      </c>
      <c r="N9713">
        <v>0</v>
      </c>
      <c r="O9713">
        <v>2</v>
      </c>
      <c r="P9713">
        <v>-1</v>
      </c>
      <c r="Q9713" s="28">
        <v>41512.469444444447</v>
      </c>
      <c r="R9713" s="28">
        <v>41513.288888888892</v>
      </c>
      <c r="S9713" t="s">
        <v>31119</v>
      </c>
      <c r="T9713" s="27">
        <v>41512</v>
      </c>
      <c r="V9713">
        <v>1</v>
      </c>
      <c r="W9713" t="s">
        <v>32</v>
      </c>
      <c r="X9713" t="s">
        <v>1607</v>
      </c>
      <c r="Y9713">
        <v>1</v>
      </c>
      <c r="AA9713" t="s">
        <v>31120</v>
      </c>
      <c r="AB9713" t="s">
        <v>36</v>
      </c>
      <c r="AC9713">
        <v>0</v>
      </c>
      <c r="AD9713" s="27">
        <v>41591</v>
      </c>
      <c r="AE9713" t="s">
        <v>681</v>
      </c>
      <c r="AF9713" s="27">
        <v>41591</v>
      </c>
      <c r="AG9713" s="27">
        <v>41592</v>
      </c>
      <c r="AH9713">
        <v>0</v>
      </c>
      <c r="AN9713" t="s">
        <v>238</v>
      </c>
      <c r="AO9713">
        <v>3</v>
      </c>
      <c r="AP9713" t="s">
        <v>239</v>
      </c>
      <c r="AQ9713" s="27">
        <v>41513</v>
      </c>
      <c r="AR9713" t="s">
        <v>240</v>
      </c>
      <c r="AS9713">
        <v>4</v>
      </c>
      <c r="AT9713" t="s">
        <v>239</v>
      </c>
      <c r="AU9713" s="27">
        <v>41513</v>
      </c>
    </row>
    <row r="9714" spans="1:47" x14ac:dyDescent="0.2">
      <c r="A9714">
        <v>9713</v>
      </c>
      <c r="B9714" t="s">
        <v>31121</v>
      </c>
      <c r="C9714" t="s">
        <v>414</v>
      </c>
      <c r="D9714" t="s">
        <v>31122</v>
      </c>
      <c r="E9714" s="27">
        <v>41560</v>
      </c>
      <c r="F9714" t="s">
        <v>233</v>
      </c>
      <c r="G9714" s="27">
        <v>26779</v>
      </c>
      <c r="H9714">
        <v>42</v>
      </c>
      <c r="I9714" t="s">
        <v>244</v>
      </c>
      <c r="J9714" t="s">
        <v>245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0</v>
      </c>
      <c r="Q9714" s="28">
        <v>41560.06527777778</v>
      </c>
      <c r="R9714" s="28">
        <v>41566.355555555558</v>
      </c>
      <c r="S9714" t="s">
        <v>31123</v>
      </c>
      <c r="T9714" s="27">
        <v>41559</v>
      </c>
      <c r="V9714">
        <v>1</v>
      </c>
      <c r="W9714" t="s">
        <v>36</v>
      </c>
      <c r="X9714" t="s">
        <v>279</v>
      </c>
      <c r="Y9714">
        <v>0</v>
      </c>
      <c r="AB9714" t="s">
        <v>237</v>
      </c>
      <c r="AH9714">
        <v>0</v>
      </c>
      <c r="AN9714" t="s">
        <v>238</v>
      </c>
      <c r="AO9714">
        <v>1</v>
      </c>
      <c r="AP9714" t="s">
        <v>239</v>
      </c>
      <c r="AQ9714" s="27">
        <v>41560</v>
      </c>
      <c r="AR9714" t="s">
        <v>240</v>
      </c>
      <c r="AS9714">
        <v>1</v>
      </c>
      <c r="AT9714" t="s">
        <v>239</v>
      </c>
      <c r="AU9714" s="27">
        <v>41560</v>
      </c>
    </row>
    <row r="9715" spans="1:47" x14ac:dyDescent="0.2">
      <c r="A9715">
        <v>9714</v>
      </c>
      <c r="B9715" t="s">
        <v>31124</v>
      </c>
      <c r="C9715" t="s">
        <v>957</v>
      </c>
      <c r="D9715" t="s">
        <v>31125</v>
      </c>
      <c r="E9715" s="27">
        <v>41643</v>
      </c>
      <c r="F9715" t="s">
        <v>233</v>
      </c>
      <c r="G9715" s="27">
        <v>33769</v>
      </c>
      <c r="H9715">
        <v>23</v>
      </c>
      <c r="I9715" t="s">
        <v>259</v>
      </c>
      <c r="J9715" t="s">
        <v>250</v>
      </c>
      <c r="K9715">
        <v>0</v>
      </c>
      <c r="L9715">
        <v>10</v>
      </c>
      <c r="M9715">
        <v>0</v>
      </c>
      <c r="N9715">
        <v>0</v>
      </c>
      <c r="O9715">
        <v>8</v>
      </c>
      <c r="P9715">
        <v>-1</v>
      </c>
      <c r="Q9715" s="28">
        <v>41642.430555555555</v>
      </c>
      <c r="R9715" s="28">
        <v>41645.334722222222</v>
      </c>
      <c r="S9715" t="s">
        <v>31126</v>
      </c>
      <c r="T9715" s="27">
        <v>41642</v>
      </c>
      <c r="V9715">
        <v>1</v>
      </c>
      <c r="W9715" t="s">
        <v>32</v>
      </c>
      <c r="X9715" t="s">
        <v>359</v>
      </c>
      <c r="Y9715">
        <v>1</v>
      </c>
      <c r="AA9715" t="s">
        <v>31127</v>
      </c>
      <c r="AB9715" t="s">
        <v>36</v>
      </c>
      <c r="AC9715">
        <v>0</v>
      </c>
      <c r="AD9715" s="27">
        <v>42032</v>
      </c>
      <c r="AE9715" t="s">
        <v>1508</v>
      </c>
      <c r="AF9715" s="27">
        <v>42032</v>
      </c>
      <c r="AG9715" s="27">
        <v>42033</v>
      </c>
      <c r="AH9715">
        <v>0</v>
      </c>
      <c r="AN9715" t="s">
        <v>238</v>
      </c>
      <c r="AO9715">
        <v>6</v>
      </c>
      <c r="AP9715" t="s">
        <v>246</v>
      </c>
      <c r="AQ9715" s="27">
        <v>41643</v>
      </c>
      <c r="AR9715" t="s">
        <v>240</v>
      </c>
      <c r="AS9715">
        <v>10</v>
      </c>
      <c r="AT9715" t="s">
        <v>269</v>
      </c>
      <c r="AU9715" s="27">
        <v>41643</v>
      </c>
    </row>
    <row r="9716" spans="1:47" x14ac:dyDescent="0.2">
      <c r="A9716">
        <v>9715</v>
      </c>
      <c r="B9716" t="s">
        <v>31128</v>
      </c>
      <c r="C9716" t="s">
        <v>31129</v>
      </c>
      <c r="D9716" t="s">
        <v>31130</v>
      </c>
      <c r="E9716" s="27">
        <v>41610</v>
      </c>
      <c r="F9716" t="s">
        <v>233</v>
      </c>
      <c r="G9716" s="27">
        <v>26706</v>
      </c>
      <c r="H9716">
        <v>43</v>
      </c>
      <c r="I9716" t="s">
        <v>244</v>
      </c>
      <c r="J9716" t="s">
        <v>245</v>
      </c>
      <c r="K9716">
        <v>0</v>
      </c>
      <c r="L9716">
        <v>1</v>
      </c>
      <c r="M9716">
        <v>0</v>
      </c>
      <c r="N9716">
        <v>0</v>
      </c>
      <c r="O9716">
        <v>1</v>
      </c>
      <c r="P9716">
        <v>-131</v>
      </c>
      <c r="Q9716" s="28">
        <v>41479.530555555553</v>
      </c>
      <c r="R9716" s="28">
        <v>41480.208333333336</v>
      </c>
      <c r="S9716" t="s">
        <v>31131</v>
      </c>
      <c r="U9716" s="27">
        <v>41479</v>
      </c>
      <c r="V9716">
        <v>131</v>
      </c>
      <c r="W9716" t="s">
        <v>32</v>
      </c>
      <c r="X9716" t="s">
        <v>274</v>
      </c>
      <c r="Y9716">
        <v>0</v>
      </c>
      <c r="AB9716" t="s">
        <v>237</v>
      </c>
      <c r="AH9716">
        <v>0</v>
      </c>
      <c r="AN9716" t="s">
        <v>238</v>
      </c>
      <c r="AO9716">
        <v>1</v>
      </c>
      <c r="AP9716" t="s">
        <v>239</v>
      </c>
      <c r="AQ9716" s="27">
        <v>41610</v>
      </c>
      <c r="AR9716" t="s">
        <v>240</v>
      </c>
      <c r="AS9716">
        <v>1</v>
      </c>
      <c r="AT9716" t="s">
        <v>239</v>
      </c>
      <c r="AU9716" s="27">
        <v>41610</v>
      </c>
    </row>
    <row r="9717" spans="1:47" x14ac:dyDescent="0.2">
      <c r="A9717">
        <v>9716</v>
      </c>
      <c r="B9717" t="s">
        <v>31132</v>
      </c>
      <c r="C9717" t="s">
        <v>2826</v>
      </c>
      <c r="D9717" t="s">
        <v>31133</v>
      </c>
      <c r="E9717" s="27">
        <v>41366</v>
      </c>
      <c r="F9717" t="s">
        <v>233</v>
      </c>
      <c r="G9717" s="27">
        <v>34180</v>
      </c>
      <c r="H9717">
        <v>22</v>
      </c>
      <c r="I9717" t="s">
        <v>259</v>
      </c>
      <c r="J9717" t="s">
        <v>250</v>
      </c>
      <c r="K9717">
        <v>0</v>
      </c>
      <c r="L9717">
        <v>6</v>
      </c>
      <c r="M9717">
        <v>0</v>
      </c>
      <c r="N9717">
        <v>0</v>
      </c>
      <c r="O9717">
        <v>3</v>
      </c>
      <c r="P9717">
        <v>-1</v>
      </c>
      <c r="Q9717" s="28">
        <v>41365.09097222222</v>
      </c>
      <c r="R9717" s="28">
        <v>41520.261805555558</v>
      </c>
      <c r="S9717" t="s">
        <v>31134</v>
      </c>
      <c r="T9717" s="27">
        <v>41365</v>
      </c>
      <c r="V9717">
        <v>1</v>
      </c>
      <c r="W9717" t="s">
        <v>32</v>
      </c>
      <c r="X9717" t="s">
        <v>359</v>
      </c>
      <c r="Y9717">
        <v>0</v>
      </c>
      <c r="AB9717" t="s">
        <v>237</v>
      </c>
      <c r="AH9717">
        <v>0</v>
      </c>
      <c r="AN9717" t="s">
        <v>238</v>
      </c>
      <c r="AO9717">
        <v>6</v>
      </c>
      <c r="AP9717" t="s">
        <v>246</v>
      </c>
      <c r="AQ9717" s="27">
        <v>41366</v>
      </c>
      <c r="AR9717" t="s">
        <v>240</v>
      </c>
      <c r="AS9717">
        <v>6</v>
      </c>
      <c r="AT9717" t="s">
        <v>246</v>
      </c>
      <c r="AU9717" s="27">
        <v>41366</v>
      </c>
    </row>
    <row r="9718" spans="1:47" x14ac:dyDescent="0.2">
      <c r="A9718">
        <v>9717</v>
      </c>
      <c r="B9718" t="s">
        <v>31135</v>
      </c>
      <c r="C9718" t="s">
        <v>12671</v>
      </c>
      <c r="D9718" t="s">
        <v>31136</v>
      </c>
      <c r="E9718" s="27">
        <v>41682</v>
      </c>
      <c r="F9718" t="s">
        <v>294</v>
      </c>
      <c r="G9718" s="27">
        <v>22300</v>
      </c>
      <c r="H9718">
        <v>55</v>
      </c>
      <c r="I9718" t="s">
        <v>234</v>
      </c>
      <c r="J9718" t="s">
        <v>245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-3</v>
      </c>
      <c r="Q9718" s="28">
        <v>41679.40625</v>
      </c>
      <c r="R9718" s="28">
        <v>41680.402777777781</v>
      </c>
      <c r="S9718" t="s">
        <v>31137</v>
      </c>
      <c r="T9718" s="27">
        <v>41679</v>
      </c>
      <c r="V9718">
        <v>3</v>
      </c>
      <c r="W9718" t="s">
        <v>36</v>
      </c>
      <c r="X9718" t="s">
        <v>279</v>
      </c>
      <c r="Y9718">
        <v>0</v>
      </c>
      <c r="AB9718" t="s">
        <v>237</v>
      </c>
      <c r="AH9718">
        <v>0</v>
      </c>
      <c r="AN9718" t="s">
        <v>238</v>
      </c>
      <c r="AO9718">
        <v>1</v>
      </c>
      <c r="AP9718" t="s">
        <v>239</v>
      </c>
      <c r="AQ9718" s="27">
        <v>41682</v>
      </c>
      <c r="AR9718" t="s">
        <v>240</v>
      </c>
      <c r="AS9718">
        <v>1</v>
      </c>
      <c r="AT9718" t="s">
        <v>239</v>
      </c>
      <c r="AU9718" s="27">
        <v>41682</v>
      </c>
    </row>
    <row r="9719" spans="1:47" x14ac:dyDescent="0.2">
      <c r="A9719">
        <v>9718</v>
      </c>
      <c r="B9719" t="s">
        <v>31138</v>
      </c>
      <c r="C9719" t="s">
        <v>31139</v>
      </c>
      <c r="D9719" t="s">
        <v>5483</v>
      </c>
      <c r="E9719" s="27">
        <v>41789</v>
      </c>
      <c r="F9719" t="s">
        <v>233</v>
      </c>
      <c r="G9719" s="27">
        <v>31873</v>
      </c>
      <c r="H9719">
        <v>29</v>
      </c>
      <c r="I9719" t="s">
        <v>244</v>
      </c>
      <c r="J9719" t="s">
        <v>250</v>
      </c>
      <c r="K9719">
        <v>0</v>
      </c>
      <c r="L9719">
        <v>8</v>
      </c>
      <c r="M9719">
        <v>0</v>
      </c>
      <c r="N9719">
        <v>0</v>
      </c>
      <c r="O9719">
        <v>0</v>
      </c>
      <c r="P9719">
        <v>-1</v>
      </c>
      <c r="Q9719" s="28">
        <v>41788.306944444441</v>
      </c>
      <c r="R9719" s="28">
        <v>41806.106249999997</v>
      </c>
      <c r="S9719" t="s">
        <v>31140</v>
      </c>
      <c r="T9719" s="27">
        <v>41788</v>
      </c>
      <c r="V9719">
        <v>1</v>
      </c>
      <c r="W9719" t="s">
        <v>32</v>
      </c>
      <c r="X9719" t="s">
        <v>261</v>
      </c>
      <c r="Y9719">
        <v>0</v>
      </c>
      <c r="AB9719" t="s">
        <v>237</v>
      </c>
      <c r="AH9719">
        <v>0</v>
      </c>
      <c r="AN9719" t="s">
        <v>238</v>
      </c>
      <c r="AO9719">
        <v>3</v>
      </c>
      <c r="AP9719" t="s">
        <v>239</v>
      </c>
      <c r="AQ9719" s="27">
        <v>41789</v>
      </c>
      <c r="AR9719" t="s">
        <v>240</v>
      </c>
      <c r="AS9719">
        <v>8</v>
      </c>
      <c r="AT9719" t="s">
        <v>269</v>
      </c>
      <c r="AU9719" s="27">
        <v>41789</v>
      </c>
    </row>
    <row r="9720" spans="1:47" x14ac:dyDescent="0.2">
      <c r="A9720">
        <v>9719</v>
      </c>
      <c r="B9720" t="s">
        <v>31141</v>
      </c>
      <c r="C9720" t="s">
        <v>1928</v>
      </c>
      <c r="D9720" t="s">
        <v>2080</v>
      </c>
      <c r="E9720" s="27">
        <v>41648</v>
      </c>
      <c r="F9720" t="s">
        <v>233</v>
      </c>
      <c r="G9720" s="27">
        <v>26345</v>
      </c>
      <c r="H9720">
        <v>44</v>
      </c>
      <c r="I9720" t="s">
        <v>244</v>
      </c>
      <c r="J9720" t="s">
        <v>250</v>
      </c>
      <c r="K9720">
        <v>0</v>
      </c>
      <c r="L9720">
        <v>7</v>
      </c>
      <c r="M9720">
        <v>0</v>
      </c>
      <c r="N9720">
        <v>1</v>
      </c>
      <c r="O9720">
        <v>16</v>
      </c>
      <c r="P9720">
        <v>-1</v>
      </c>
      <c r="Q9720" s="28">
        <v>41647.392361111109</v>
      </c>
      <c r="R9720" s="28">
        <v>41648.37222222222</v>
      </c>
      <c r="S9720" t="s">
        <v>31142</v>
      </c>
      <c r="T9720" s="27">
        <v>41647</v>
      </c>
      <c r="V9720">
        <v>1</v>
      </c>
      <c r="W9720" t="s">
        <v>32</v>
      </c>
      <c r="X9720" t="s">
        <v>898</v>
      </c>
      <c r="Y9720">
        <v>0</v>
      </c>
      <c r="AB9720" t="s">
        <v>237</v>
      </c>
      <c r="AH9720">
        <v>0</v>
      </c>
      <c r="AN9720" t="s">
        <v>238</v>
      </c>
      <c r="AO9720">
        <v>8</v>
      </c>
      <c r="AP9720" t="s">
        <v>269</v>
      </c>
      <c r="AQ9720" s="27">
        <v>41648</v>
      </c>
      <c r="AR9720" t="s">
        <v>240</v>
      </c>
      <c r="AS9720">
        <v>7</v>
      </c>
      <c r="AT9720" t="s">
        <v>246</v>
      </c>
      <c r="AU9720" s="27">
        <v>41648</v>
      </c>
    </row>
    <row r="9721" spans="1:47" x14ac:dyDescent="0.2">
      <c r="A9721">
        <v>9720</v>
      </c>
      <c r="B9721" t="s">
        <v>31143</v>
      </c>
      <c r="C9721" t="s">
        <v>2424</v>
      </c>
      <c r="D9721" t="s">
        <v>31144</v>
      </c>
      <c r="E9721" s="27">
        <v>41277</v>
      </c>
      <c r="F9721" t="s">
        <v>233</v>
      </c>
      <c r="G9721" s="27">
        <v>28257</v>
      </c>
      <c r="H9721">
        <v>38</v>
      </c>
      <c r="I9721" t="s">
        <v>244</v>
      </c>
      <c r="J9721" t="s">
        <v>245</v>
      </c>
      <c r="K9721">
        <v>0</v>
      </c>
      <c r="L9721">
        <v>3</v>
      </c>
      <c r="M9721">
        <v>0</v>
      </c>
      <c r="N9721">
        <v>0</v>
      </c>
      <c r="O9721">
        <v>0</v>
      </c>
      <c r="P9721">
        <v>53</v>
      </c>
      <c r="Q9721" s="28">
        <v>41330.104861111111</v>
      </c>
      <c r="R9721" s="28">
        <v>41330.481249999997</v>
      </c>
      <c r="S9721" t="s">
        <v>31145</v>
      </c>
      <c r="T9721" s="27">
        <v>41271</v>
      </c>
      <c r="V9721">
        <v>6</v>
      </c>
      <c r="W9721" t="s">
        <v>32</v>
      </c>
      <c r="X9721" t="s">
        <v>300</v>
      </c>
      <c r="Y9721">
        <v>1</v>
      </c>
      <c r="AA9721" t="s">
        <v>31146</v>
      </c>
      <c r="AB9721" t="s">
        <v>36</v>
      </c>
      <c r="AC9721">
        <v>0</v>
      </c>
      <c r="AD9721" s="27">
        <v>41330</v>
      </c>
      <c r="AE9721" t="s">
        <v>422</v>
      </c>
      <c r="AF9721" s="27">
        <v>41330</v>
      </c>
      <c r="AG9721" s="27">
        <v>41330</v>
      </c>
      <c r="AH9721">
        <v>0</v>
      </c>
      <c r="AN9721" t="s">
        <v>238</v>
      </c>
      <c r="AO9721">
        <v>3</v>
      </c>
      <c r="AP9721" t="s">
        <v>239</v>
      </c>
      <c r="AQ9721" s="27">
        <v>41277</v>
      </c>
      <c r="AR9721" t="s">
        <v>240</v>
      </c>
      <c r="AS9721">
        <v>3</v>
      </c>
      <c r="AT9721" t="s">
        <v>239</v>
      </c>
      <c r="AU9721" s="27">
        <v>41277</v>
      </c>
    </row>
    <row r="9722" spans="1:47" x14ac:dyDescent="0.2">
      <c r="A9722">
        <v>9721</v>
      </c>
      <c r="B9722" t="s">
        <v>31147</v>
      </c>
      <c r="C9722" t="s">
        <v>1832</v>
      </c>
      <c r="D9722" t="s">
        <v>30491</v>
      </c>
      <c r="E9722" s="27">
        <v>41890</v>
      </c>
      <c r="F9722" t="s">
        <v>233</v>
      </c>
      <c r="G9722" s="27">
        <v>30338</v>
      </c>
      <c r="H9722">
        <v>33</v>
      </c>
      <c r="I9722" t="s">
        <v>244</v>
      </c>
      <c r="J9722" t="s">
        <v>245</v>
      </c>
      <c r="K9722">
        <v>0</v>
      </c>
      <c r="L9722">
        <v>1</v>
      </c>
      <c r="M9722">
        <v>0</v>
      </c>
      <c r="N9722">
        <v>0</v>
      </c>
      <c r="O9722">
        <v>0</v>
      </c>
      <c r="P9722">
        <v>-1</v>
      </c>
      <c r="Q9722" s="28">
        <v>41889.393055555556</v>
      </c>
      <c r="R9722" s="28">
        <v>41901.243750000001</v>
      </c>
      <c r="S9722" t="s">
        <v>31148</v>
      </c>
      <c r="T9722" s="27">
        <v>41889</v>
      </c>
      <c r="V9722">
        <v>1</v>
      </c>
      <c r="W9722" t="s">
        <v>36</v>
      </c>
      <c r="X9722" t="s">
        <v>279</v>
      </c>
      <c r="Y9722">
        <v>0</v>
      </c>
      <c r="AB9722" t="s">
        <v>237</v>
      </c>
      <c r="AH9722">
        <v>0</v>
      </c>
      <c r="AN9722" t="s">
        <v>238</v>
      </c>
      <c r="AO9722">
        <v>1</v>
      </c>
      <c r="AP9722" t="s">
        <v>239</v>
      </c>
      <c r="AQ9722" s="27">
        <v>41890</v>
      </c>
      <c r="AR9722" t="s">
        <v>240</v>
      </c>
      <c r="AS9722">
        <v>1</v>
      </c>
      <c r="AT9722" t="s">
        <v>239</v>
      </c>
      <c r="AU9722" s="27">
        <v>41890</v>
      </c>
    </row>
    <row r="9723" spans="1:47" x14ac:dyDescent="0.2">
      <c r="A9723">
        <v>9722</v>
      </c>
      <c r="B9723" t="s">
        <v>31149</v>
      </c>
      <c r="C9723" t="s">
        <v>12202</v>
      </c>
      <c r="D9723" t="s">
        <v>31150</v>
      </c>
      <c r="E9723" s="27">
        <v>41570</v>
      </c>
      <c r="F9723" t="s">
        <v>233</v>
      </c>
      <c r="G9723" s="27">
        <v>33349</v>
      </c>
      <c r="H9723">
        <v>24</v>
      </c>
      <c r="I9723" t="s">
        <v>259</v>
      </c>
      <c r="J9723" t="s">
        <v>245</v>
      </c>
      <c r="K9723">
        <v>0</v>
      </c>
      <c r="L9723">
        <v>6</v>
      </c>
      <c r="M9723">
        <v>0</v>
      </c>
      <c r="N9723">
        <v>0</v>
      </c>
      <c r="O9723">
        <v>1</v>
      </c>
      <c r="P9723">
        <v>-1</v>
      </c>
      <c r="Q9723" s="28">
        <v>41569.265277777777</v>
      </c>
      <c r="R9723" s="28">
        <v>41573.215277777781</v>
      </c>
      <c r="S9723" t="s">
        <v>31151</v>
      </c>
      <c r="U9723" s="27">
        <v>41569</v>
      </c>
      <c r="V9723">
        <v>1</v>
      </c>
      <c r="W9723" t="s">
        <v>32</v>
      </c>
      <c r="X9723" t="s">
        <v>274</v>
      </c>
      <c r="Y9723">
        <v>1</v>
      </c>
      <c r="AA9723" t="s">
        <v>31152</v>
      </c>
      <c r="AB9723" t="s">
        <v>32</v>
      </c>
      <c r="AD9723" s="27">
        <v>42285</v>
      </c>
      <c r="AE9723" t="s">
        <v>847</v>
      </c>
      <c r="AH9723">
        <v>0</v>
      </c>
      <c r="AN9723" t="s">
        <v>238</v>
      </c>
      <c r="AO9723">
        <v>4</v>
      </c>
      <c r="AP9723" t="s">
        <v>239</v>
      </c>
      <c r="AQ9723" s="27">
        <v>41570</v>
      </c>
      <c r="AR9723" t="s">
        <v>240</v>
      </c>
      <c r="AS9723">
        <v>6</v>
      </c>
      <c r="AT9723" t="s">
        <v>246</v>
      </c>
      <c r="AU9723" s="27">
        <v>41570</v>
      </c>
    </row>
    <row r="9724" spans="1:47" x14ac:dyDescent="0.2">
      <c r="A9724">
        <v>9723</v>
      </c>
      <c r="B9724" t="s">
        <v>31153</v>
      </c>
      <c r="C9724" t="s">
        <v>31154</v>
      </c>
      <c r="D9724" t="s">
        <v>5392</v>
      </c>
      <c r="E9724" s="27">
        <v>41397</v>
      </c>
      <c r="F9724" t="s">
        <v>233</v>
      </c>
      <c r="G9724" s="27">
        <v>33772</v>
      </c>
      <c r="H9724">
        <v>23</v>
      </c>
      <c r="I9724" t="s">
        <v>259</v>
      </c>
      <c r="J9724" t="s">
        <v>250</v>
      </c>
      <c r="K9724">
        <v>0</v>
      </c>
      <c r="L9724">
        <v>4</v>
      </c>
      <c r="M9724">
        <v>0</v>
      </c>
      <c r="N9724">
        <v>0</v>
      </c>
      <c r="O9724">
        <v>0</v>
      </c>
      <c r="P9724">
        <v>0</v>
      </c>
      <c r="Q9724" s="28">
        <v>41397.164583333331</v>
      </c>
      <c r="R9724" s="28">
        <v>41398.146527777775</v>
      </c>
      <c r="S9724" t="s">
        <v>31155</v>
      </c>
      <c r="T9724" s="27">
        <v>41397</v>
      </c>
      <c r="V9724">
        <v>0</v>
      </c>
      <c r="W9724" t="s">
        <v>36</v>
      </c>
      <c r="X9724" t="s">
        <v>279</v>
      </c>
      <c r="Y9724">
        <v>0</v>
      </c>
      <c r="AB9724" t="s">
        <v>237</v>
      </c>
      <c r="AH9724">
        <v>0</v>
      </c>
      <c r="AN9724" t="s">
        <v>238</v>
      </c>
      <c r="AO9724">
        <v>6</v>
      </c>
      <c r="AP9724" t="s">
        <v>246</v>
      </c>
      <c r="AQ9724" s="27">
        <v>41397</v>
      </c>
      <c r="AR9724" t="s">
        <v>240</v>
      </c>
      <c r="AS9724">
        <v>4</v>
      </c>
      <c r="AT9724" t="s">
        <v>239</v>
      </c>
      <c r="AU9724" s="27">
        <v>41397</v>
      </c>
    </row>
    <row r="9725" spans="1:47" x14ac:dyDescent="0.2">
      <c r="A9725">
        <v>9724</v>
      </c>
      <c r="B9725" t="s">
        <v>31156</v>
      </c>
      <c r="C9725" t="s">
        <v>6252</v>
      </c>
      <c r="D9725" t="s">
        <v>21915</v>
      </c>
      <c r="E9725" s="27">
        <v>41391</v>
      </c>
      <c r="F9725" t="s">
        <v>294</v>
      </c>
      <c r="G9725" s="27">
        <v>18974</v>
      </c>
      <c r="H9725">
        <v>64</v>
      </c>
      <c r="I9725" t="s">
        <v>234</v>
      </c>
      <c r="J9725" t="s">
        <v>250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-1</v>
      </c>
      <c r="Q9725" s="28">
        <v>41390.293055555558</v>
      </c>
      <c r="R9725" s="28">
        <v>41394.354166666664</v>
      </c>
      <c r="S9725" t="s">
        <v>31157</v>
      </c>
      <c r="T9725" s="27">
        <v>41390</v>
      </c>
      <c r="V9725">
        <v>1</v>
      </c>
      <c r="W9725" t="s">
        <v>32</v>
      </c>
      <c r="X9725" t="s">
        <v>10156</v>
      </c>
      <c r="Y9725">
        <v>0</v>
      </c>
      <c r="AB9725" t="s">
        <v>237</v>
      </c>
      <c r="AH9725">
        <v>0</v>
      </c>
      <c r="AN9725" t="s">
        <v>238</v>
      </c>
      <c r="AO9725">
        <v>1</v>
      </c>
      <c r="AP9725" t="s">
        <v>239</v>
      </c>
      <c r="AQ9725" s="27">
        <v>41391</v>
      </c>
      <c r="AR9725" t="s">
        <v>240</v>
      </c>
      <c r="AS9725">
        <v>1</v>
      </c>
      <c r="AT9725" t="s">
        <v>239</v>
      </c>
      <c r="AU9725" s="27">
        <v>41391</v>
      </c>
    </row>
    <row r="9726" spans="1:47" x14ac:dyDescent="0.2">
      <c r="A9726">
        <v>9725</v>
      </c>
      <c r="B9726" t="s">
        <v>31158</v>
      </c>
      <c r="C9726" t="s">
        <v>7987</v>
      </c>
      <c r="D9726" t="s">
        <v>4584</v>
      </c>
      <c r="E9726" s="27">
        <v>41540</v>
      </c>
      <c r="F9726" t="s">
        <v>233</v>
      </c>
      <c r="G9726" s="27">
        <v>24749</v>
      </c>
      <c r="H9726">
        <v>48</v>
      </c>
      <c r="I9726" t="s">
        <v>234</v>
      </c>
      <c r="J9726" t="s">
        <v>22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-1</v>
      </c>
      <c r="Q9726" s="28">
        <v>41539.242361111108</v>
      </c>
      <c r="R9726" s="28">
        <v>41541.185416666667</v>
      </c>
      <c r="S9726" t="s">
        <v>31159</v>
      </c>
      <c r="T9726" s="27">
        <v>41539</v>
      </c>
      <c r="V9726">
        <v>1</v>
      </c>
      <c r="W9726" t="s">
        <v>36</v>
      </c>
      <c r="X9726" t="s">
        <v>279</v>
      </c>
      <c r="Y9726">
        <v>0</v>
      </c>
      <c r="AB9726" t="s">
        <v>237</v>
      </c>
      <c r="AH9726">
        <v>0</v>
      </c>
      <c r="AN9726" t="s">
        <v>238</v>
      </c>
      <c r="AO9726">
        <v>1</v>
      </c>
      <c r="AP9726" t="s">
        <v>239</v>
      </c>
      <c r="AQ9726" s="27">
        <v>41540</v>
      </c>
      <c r="AR9726" t="s">
        <v>240</v>
      </c>
      <c r="AS9726">
        <v>1</v>
      </c>
      <c r="AT9726" t="s">
        <v>239</v>
      </c>
      <c r="AU9726" s="27">
        <v>41540</v>
      </c>
    </row>
    <row r="9727" spans="1:47" x14ac:dyDescent="0.2">
      <c r="A9727">
        <v>9726</v>
      </c>
      <c r="B9727" t="s">
        <v>31160</v>
      </c>
      <c r="C9727" t="s">
        <v>914</v>
      </c>
      <c r="D9727" t="s">
        <v>31161</v>
      </c>
      <c r="E9727" s="27">
        <v>41737</v>
      </c>
      <c r="F9727" t="s">
        <v>233</v>
      </c>
      <c r="G9727" s="27">
        <v>29135</v>
      </c>
      <c r="H9727">
        <v>36</v>
      </c>
      <c r="I9727" t="s">
        <v>244</v>
      </c>
      <c r="J9727" t="s">
        <v>245</v>
      </c>
      <c r="K9727">
        <v>0</v>
      </c>
      <c r="L9727">
        <v>2</v>
      </c>
      <c r="M9727">
        <v>0</v>
      </c>
      <c r="N9727">
        <v>0</v>
      </c>
      <c r="O9727">
        <v>1</v>
      </c>
      <c r="P9727">
        <v>0</v>
      </c>
      <c r="Q9727" s="28">
        <v>41737.177083333336</v>
      </c>
      <c r="R9727" s="28">
        <v>41737.388888888891</v>
      </c>
      <c r="S9727" t="s">
        <v>31162</v>
      </c>
      <c r="T9727" s="27">
        <v>41737</v>
      </c>
      <c r="V9727">
        <v>0</v>
      </c>
      <c r="W9727" t="s">
        <v>36</v>
      </c>
      <c r="X9727" t="s">
        <v>595</v>
      </c>
      <c r="Y9727">
        <v>0</v>
      </c>
      <c r="AB9727" t="s">
        <v>237</v>
      </c>
      <c r="AH9727">
        <v>0</v>
      </c>
      <c r="AN9727" t="s">
        <v>238</v>
      </c>
      <c r="AO9727">
        <v>1</v>
      </c>
      <c r="AP9727" t="s">
        <v>239</v>
      </c>
      <c r="AQ9727" s="27">
        <v>41737</v>
      </c>
      <c r="AR9727" t="s">
        <v>240</v>
      </c>
      <c r="AS9727">
        <v>2</v>
      </c>
      <c r="AT9727" t="s">
        <v>239</v>
      </c>
      <c r="AU9727" s="27">
        <v>41737</v>
      </c>
    </row>
    <row r="9728" spans="1:47" x14ac:dyDescent="0.2">
      <c r="A9728">
        <v>9727</v>
      </c>
      <c r="B9728" t="s">
        <v>31163</v>
      </c>
      <c r="C9728" t="s">
        <v>693</v>
      </c>
      <c r="D9728" t="s">
        <v>16146</v>
      </c>
      <c r="E9728" s="27">
        <v>41324</v>
      </c>
      <c r="F9728" t="s">
        <v>233</v>
      </c>
      <c r="G9728" s="27">
        <v>30511</v>
      </c>
      <c r="H9728">
        <v>32</v>
      </c>
      <c r="I9728" t="s">
        <v>244</v>
      </c>
      <c r="J9728" t="s">
        <v>250</v>
      </c>
      <c r="K9728">
        <v>0</v>
      </c>
      <c r="L9728">
        <v>5</v>
      </c>
      <c r="M9728">
        <v>1</v>
      </c>
      <c r="N9728">
        <v>2</v>
      </c>
      <c r="O9728">
        <v>11</v>
      </c>
      <c r="P9728">
        <v>805</v>
      </c>
      <c r="Q9728" s="28">
        <v>42129.053472222222</v>
      </c>
      <c r="R9728" s="28">
        <v>42130.224305555559</v>
      </c>
      <c r="S9728" t="s">
        <v>31164</v>
      </c>
      <c r="T9728" s="27">
        <v>41144</v>
      </c>
      <c r="V9728">
        <v>180</v>
      </c>
      <c r="W9728" t="s">
        <v>32</v>
      </c>
      <c r="X9728" t="s">
        <v>364</v>
      </c>
      <c r="Y9728">
        <v>1</v>
      </c>
      <c r="AA9728" t="s">
        <v>31165</v>
      </c>
      <c r="AB9728" t="s">
        <v>36</v>
      </c>
      <c r="AD9728" s="27">
        <v>42003</v>
      </c>
      <c r="AE9728" t="s">
        <v>324</v>
      </c>
      <c r="AH9728">
        <v>0</v>
      </c>
      <c r="AN9728" t="s">
        <v>238</v>
      </c>
      <c r="AO9728">
        <v>4</v>
      </c>
      <c r="AP9728" t="s">
        <v>239</v>
      </c>
      <c r="AQ9728" s="27">
        <v>41324</v>
      </c>
      <c r="AR9728" t="s">
        <v>240</v>
      </c>
      <c r="AS9728">
        <v>5</v>
      </c>
      <c r="AT9728" t="s">
        <v>246</v>
      </c>
      <c r="AU9728" s="27">
        <v>41324</v>
      </c>
    </row>
    <row r="9729" spans="1:47" x14ac:dyDescent="0.2">
      <c r="A9729">
        <v>9728</v>
      </c>
      <c r="B9729" t="s">
        <v>31166</v>
      </c>
      <c r="C9729" t="s">
        <v>693</v>
      </c>
      <c r="D9729" t="s">
        <v>31167</v>
      </c>
      <c r="E9729" s="27">
        <v>41803</v>
      </c>
      <c r="F9729" t="s">
        <v>233</v>
      </c>
      <c r="G9729" s="27">
        <v>20809</v>
      </c>
      <c r="H9729">
        <v>59</v>
      </c>
      <c r="I9729" t="s">
        <v>234</v>
      </c>
      <c r="J9729" t="s">
        <v>250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-1</v>
      </c>
      <c r="Q9729" s="28">
        <v>41802.475694444445</v>
      </c>
      <c r="R9729" s="28">
        <v>41803.509722222225</v>
      </c>
      <c r="S9729" t="s">
        <v>31168</v>
      </c>
      <c r="T9729" s="27">
        <v>41802</v>
      </c>
      <c r="V9729">
        <v>1</v>
      </c>
      <c r="W9729" t="s">
        <v>36</v>
      </c>
      <c r="X9729" t="s">
        <v>780</v>
      </c>
      <c r="Y9729">
        <v>0</v>
      </c>
      <c r="AB9729" t="s">
        <v>237</v>
      </c>
      <c r="AH9729">
        <v>0</v>
      </c>
      <c r="AN9729" t="s">
        <v>238</v>
      </c>
      <c r="AO9729">
        <v>1</v>
      </c>
      <c r="AP9729" t="s">
        <v>239</v>
      </c>
      <c r="AQ9729" s="27">
        <v>41803</v>
      </c>
      <c r="AR9729" t="s">
        <v>240</v>
      </c>
      <c r="AS9729">
        <v>1</v>
      </c>
      <c r="AT9729" t="s">
        <v>239</v>
      </c>
      <c r="AU9729" s="27">
        <v>41803</v>
      </c>
    </row>
    <row r="9730" spans="1:47" x14ac:dyDescent="0.2">
      <c r="A9730">
        <v>9729</v>
      </c>
      <c r="B9730" t="s">
        <v>31169</v>
      </c>
      <c r="C9730" t="s">
        <v>31170</v>
      </c>
      <c r="D9730" t="s">
        <v>31171</v>
      </c>
      <c r="E9730" s="27">
        <v>41327</v>
      </c>
      <c r="F9730" t="s">
        <v>294</v>
      </c>
      <c r="G9730" s="27">
        <v>27941</v>
      </c>
      <c r="H9730">
        <v>39</v>
      </c>
      <c r="I9730" t="s">
        <v>244</v>
      </c>
      <c r="J9730" t="s">
        <v>250</v>
      </c>
      <c r="K9730">
        <v>0</v>
      </c>
      <c r="L9730">
        <v>5</v>
      </c>
      <c r="M9730">
        <v>0</v>
      </c>
      <c r="N9730">
        <v>0</v>
      </c>
      <c r="O9730">
        <v>0</v>
      </c>
      <c r="P9730">
        <v>0</v>
      </c>
      <c r="Q9730" s="28">
        <v>41327.51666666667</v>
      </c>
      <c r="R9730" s="28">
        <v>41385.204861111109</v>
      </c>
      <c r="S9730" t="s">
        <v>31172</v>
      </c>
      <c r="T9730" s="27">
        <v>41326</v>
      </c>
      <c r="V9730">
        <v>1</v>
      </c>
      <c r="W9730" t="s">
        <v>32</v>
      </c>
      <c r="X9730" t="s">
        <v>343</v>
      </c>
      <c r="Y9730">
        <v>1</v>
      </c>
      <c r="AA9730" t="s">
        <v>31173</v>
      </c>
      <c r="AB9730" t="s">
        <v>32</v>
      </c>
      <c r="AD9730" s="27">
        <v>42105</v>
      </c>
      <c r="AE9730" t="s">
        <v>359</v>
      </c>
      <c r="AH9730">
        <v>0</v>
      </c>
      <c r="AN9730" t="s">
        <v>238</v>
      </c>
      <c r="AO9730">
        <v>2</v>
      </c>
      <c r="AP9730" t="s">
        <v>239</v>
      </c>
      <c r="AQ9730" s="27">
        <v>41327</v>
      </c>
      <c r="AR9730" t="s">
        <v>240</v>
      </c>
      <c r="AS9730">
        <v>5</v>
      </c>
      <c r="AT9730" t="s">
        <v>246</v>
      </c>
      <c r="AU9730" s="27">
        <v>41327</v>
      </c>
    </row>
    <row r="9731" spans="1:47" x14ac:dyDescent="0.2">
      <c r="A9731">
        <v>9730</v>
      </c>
      <c r="B9731" t="s">
        <v>31174</v>
      </c>
      <c r="C9731" t="s">
        <v>914</v>
      </c>
      <c r="D9731" t="s">
        <v>31175</v>
      </c>
      <c r="E9731" s="27">
        <v>41420</v>
      </c>
      <c r="F9731" t="s">
        <v>233</v>
      </c>
      <c r="G9731" s="27">
        <v>31468</v>
      </c>
      <c r="H9731">
        <v>30</v>
      </c>
      <c r="I9731" t="s">
        <v>244</v>
      </c>
      <c r="J9731" t="s">
        <v>245</v>
      </c>
      <c r="K9731">
        <v>0</v>
      </c>
      <c r="L9731">
        <v>2</v>
      </c>
      <c r="M9731">
        <v>0</v>
      </c>
      <c r="N9731">
        <v>0</v>
      </c>
      <c r="O9731">
        <v>0</v>
      </c>
      <c r="P9731">
        <v>-1</v>
      </c>
      <c r="Q9731" s="28">
        <v>41419.375</v>
      </c>
      <c r="R9731" s="28">
        <v>41420.356249999997</v>
      </c>
      <c r="S9731" t="s">
        <v>31176</v>
      </c>
      <c r="T9731" s="27">
        <v>41419</v>
      </c>
      <c r="V9731">
        <v>1</v>
      </c>
      <c r="W9731" t="s">
        <v>36</v>
      </c>
      <c r="X9731" t="s">
        <v>780</v>
      </c>
      <c r="Y9731">
        <v>0</v>
      </c>
      <c r="AB9731" t="s">
        <v>237</v>
      </c>
      <c r="AH9731">
        <v>0</v>
      </c>
      <c r="AN9731" t="s">
        <v>238</v>
      </c>
      <c r="AO9731">
        <v>3</v>
      </c>
      <c r="AP9731" t="s">
        <v>239</v>
      </c>
      <c r="AQ9731" s="27">
        <v>41420</v>
      </c>
      <c r="AR9731" t="s">
        <v>240</v>
      </c>
      <c r="AS9731">
        <v>2</v>
      </c>
      <c r="AT9731" t="s">
        <v>239</v>
      </c>
      <c r="AU9731" s="27">
        <v>41420</v>
      </c>
    </row>
    <row r="9732" spans="1:47" x14ac:dyDescent="0.2">
      <c r="A9732">
        <v>9731</v>
      </c>
      <c r="B9732" t="s">
        <v>31177</v>
      </c>
      <c r="C9732" t="s">
        <v>1197</v>
      </c>
      <c r="D9732" t="s">
        <v>23663</v>
      </c>
      <c r="E9732" s="27">
        <v>41646</v>
      </c>
      <c r="F9732" t="s">
        <v>294</v>
      </c>
      <c r="G9732" s="27">
        <v>34358</v>
      </c>
      <c r="H9732">
        <v>22</v>
      </c>
      <c r="I9732" t="s">
        <v>259</v>
      </c>
      <c r="J9732" t="s">
        <v>250</v>
      </c>
      <c r="K9732">
        <v>0</v>
      </c>
      <c r="L9732">
        <v>4</v>
      </c>
      <c r="M9732">
        <v>0</v>
      </c>
      <c r="N9732">
        <v>0</v>
      </c>
      <c r="O9732">
        <v>1</v>
      </c>
      <c r="P9732">
        <v>-3</v>
      </c>
      <c r="Q9732" s="28">
        <v>41643.06527777778</v>
      </c>
      <c r="R9732" s="28">
        <v>41643.061111111114</v>
      </c>
      <c r="S9732" t="s">
        <v>31178</v>
      </c>
      <c r="T9732" s="27">
        <v>41642</v>
      </c>
      <c r="V9732">
        <v>4</v>
      </c>
      <c r="W9732" t="s">
        <v>36</v>
      </c>
      <c r="X9732" t="s">
        <v>279</v>
      </c>
      <c r="Y9732">
        <v>0</v>
      </c>
      <c r="AB9732" t="s">
        <v>237</v>
      </c>
      <c r="AH9732">
        <v>0</v>
      </c>
      <c r="AN9732" t="s">
        <v>238</v>
      </c>
      <c r="AO9732">
        <v>4</v>
      </c>
      <c r="AP9732" t="s">
        <v>239</v>
      </c>
      <c r="AQ9732" s="27">
        <v>41646</v>
      </c>
      <c r="AR9732" t="s">
        <v>240</v>
      </c>
      <c r="AS9732">
        <v>4</v>
      </c>
      <c r="AT9732" t="s">
        <v>239</v>
      </c>
      <c r="AU9732" s="27">
        <v>41646</v>
      </c>
    </row>
    <row r="9733" spans="1:47" x14ac:dyDescent="0.2">
      <c r="A9733">
        <v>9732</v>
      </c>
      <c r="B9733" t="s">
        <v>31179</v>
      </c>
      <c r="C9733" t="s">
        <v>2549</v>
      </c>
      <c r="D9733" t="s">
        <v>31180</v>
      </c>
      <c r="E9733" s="27">
        <v>41926</v>
      </c>
      <c r="F9733" t="s">
        <v>233</v>
      </c>
      <c r="G9733" s="27">
        <v>34865</v>
      </c>
      <c r="H9733">
        <v>20</v>
      </c>
      <c r="I9733" t="s">
        <v>259</v>
      </c>
      <c r="J9733" t="s">
        <v>250</v>
      </c>
      <c r="K9733">
        <v>0</v>
      </c>
      <c r="L9733">
        <v>6</v>
      </c>
      <c r="M9733">
        <v>0</v>
      </c>
      <c r="N9733">
        <v>0</v>
      </c>
      <c r="O9733">
        <v>2</v>
      </c>
      <c r="P9733">
        <v>0</v>
      </c>
      <c r="Q9733" s="28">
        <v>41926.125694444447</v>
      </c>
      <c r="R9733" s="28">
        <v>41984.426388888889</v>
      </c>
      <c r="S9733" t="s">
        <v>31181</v>
      </c>
      <c r="U9733" s="27">
        <v>41926</v>
      </c>
      <c r="V9733">
        <v>0</v>
      </c>
      <c r="W9733" t="s">
        <v>32</v>
      </c>
      <c r="X9733" t="s">
        <v>274</v>
      </c>
      <c r="Y9733">
        <v>1</v>
      </c>
      <c r="AA9733" t="s">
        <v>31182</v>
      </c>
      <c r="AB9733" t="s">
        <v>36</v>
      </c>
      <c r="AD9733" s="27">
        <v>42056</v>
      </c>
      <c r="AE9733" t="s">
        <v>422</v>
      </c>
      <c r="AH9733">
        <v>0</v>
      </c>
      <c r="AN9733" t="s">
        <v>238</v>
      </c>
      <c r="AO9733">
        <v>7</v>
      </c>
      <c r="AP9733" t="s">
        <v>246</v>
      </c>
      <c r="AQ9733" s="27">
        <v>41926</v>
      </c>
      <c r="AR9733" t="s">
        <v>240</v>
      </c>
      <c r="AS9733">
        <v>6</v>
      </c>
      <c r="AT9733" t="s">
        <v>246</v>
      </c>
      <c r="AU9733" s="27">
        <v>41926</v>
      </c>
    </row>
    <row r="9734" spans="1:47" x14ac:dyDescent="0.2">
      <c r="A9734">
        <v>9733</v>
      </c>
      <c r="B9734" t="s">
        <v>31183</v>
      </c>
      <c r="C9734" t="s">
        <v>31184</v>
      </c>
      <c r="D9734" t="s">
        <v>31185</v>
      </c>
      <c r="E9734" s="27">
        <v>41583</v>
      </c>
      <c r="F9734" t="s">
        <v>233</v>
      </c>
      <c r="G9734" s="27">
        <v>34756</v>
      </c>
      <c r="H9734">
        <v>21</v>
      </c>
      <c r="I9734" t="s">
        <v>259</v>
      </c>
      <c r="J9734" t="s">
        <v>250</v>
      </c>
      <c r="K9734">
        <v>0</v>
      </c>
      <c r="L9734">
        <v>4</v>
      </c>
      <c r="M9734">
        <v>0</v>
      </c>
      <c r="N9734">
        <v>0</v>
      </c>
      <c r="O9734">
        <v>0</v>
      </c>
      <c r="P9734">
        <v>-1</v>
      </c>
      <c r="Q9734" s="28">
        <v>41582.161111111112</v>
      </c>
      <c r="R9734" s="28">
        <v>41586.383333333331</v>
      </c>
      <c r="S9734" t="s">
        <v>31186</v>
      </c>
      <c r="T9734" s="27">
        <v>41582</v>
      </c>
      <c r="V9734">
        <v>1</v>
      </c>
      <c r="W9734" t="s">
        <v>32</v>
      </c>
      <c r="X9734" t="s">
        <v>359</v>
      </c>
      <c r="Y9734">
        <v>1</v>
      </c>
      <c r="AA9734" t="s">
        <v>31187</v>
      </c>
      <c r="AB9734" t="s">
        <v>32</v>
      </c>
      <c r="AC9734">
        <v>0</v>
      </c>
      <c r="AD9734" s="27">
        <v>41593</v>
      </c>
      <c r="AE9734" t="s">
        <v>555</v>
      </c>
      <c r="AF9734" s="27">
        <v>41593</v>
      </c>
      <c r="AG9734" s="27">
        <v>41594</v>
      </c>
      <c r="AH9734">
        <v>0</v>
      </c>
      <c r="AN9734" t="s">
        <v>238</v>
      </c>
      <c r="AO9734">
        <v>7</v>
      </c>
      <c r="AP9734" t="s">
        <v>246</v>
      </c>
      <c r="AQ9734" s="27">
        <v>41583</v>
      </c>
      <c r="AR9734" t="s">
        <v>240</v>
      </c>
      <c r="AS9734">
        <v>4</v>
      </c>
      <c r="AT9734" t="s">
        <v>239</v>
      </c>
      <c r="AU9734" s="27">
        <v>41583</v>
      </c>
    </row>
    <row r="9735" spans="1:47" x14ac:dyDescent="0.2">
      <c r="A9735">
        <v>9734</v>
      </c>
      <c r="B9735" t="s">
        <v>31188</v>
      </c>
      <c r="C9735" t="s">
        <v>3285</v>
      </c>
      <c r="D9735" t="s">
        <v>27914</v>
      </c>
      <c r="E9735" s="27">
        <v>41564</v>
      </c>
      <c r="F9735" t="s">
        <v>233</v>
      </c>
      <c r="G9735" s="27">
        <v>33543</v>
      </c>
      <c r="H9735">
        <v>24</v>
      </c>
      <c r="I9735" t="s">
        <v>259</v>
      </c>
      <c r="J9735" t="s">
        <v>245</v>
      </c>
      <c r="K9735">
        <v>0</v>
      </c>
      <c r="L9735">
        <v>4</v>
      </c>
      <c r="M9735">
        <v>0</v>
      </c>
      <c r="N9735">
        <v>0</v>
      </c>
      <c r="O9735">
        <v>0</v>
      </c>
      <c r="P9735">
        <v>0</v>
      </c>
      <c r="Q9735" s="28">
        <v>41564.09652777778</v>
      </c>
      <c r="R9735" s="28">
        <v>41564.320833333331</v>
      </c>
      <c r="S9735" t="s">
        <v>31189</v>
      </c>
      <c r="T9735" s="27">
        <v>41564</v>
      </c>
      <c r="V9735">
        <v>0</v>
      </c>
      <c r="W9735" t="s">
        <v>32</v>
      </c>
      <c r="X9735" t="s">
        <v>10641</v>
      </c>
      <c r="Y9735">
        <v>0</v>
      </c>
      <c r="AB9735" t="s">
        <v>237</v>
      </c>
      <c r="AH9735">
        <v>0</v>
      </c>
      <c r="AN9735" t="s">
        <v>238</v>
      </c>
      <c r="AO9735">
        <v>5</v>
      </c>
      <c r="AP9735" t="s">
        <v>246</v>
      </c>
      <c r="AQ9735" s="27">
        <v>41564</v>
      </c>
      <c r="AR9735" t="s">
        <v>240</v>
      </c>
      <c r="AS9735">
        <v>4</v>
      </c>
      <c r="AT9735" t="s">
        <v>239</v>
      </c>
      <c r="AU9735" s="27">
        <v>41564</v>
      </c>
    </row>
    <row r="9736" spans="1:47" x14ac:dyDescent="0.2">
      <c r="A9736">
        <v>9735</v>
      </c>
      <c r="B9736" t="s">
        <v>31190</v>
      </c>
      <c r="C9736" t="s">
        <v>352</v>
      </c>
      <c r="D9736" t="s">
        <v>496</v>
      </c>
      <c r="E9736" s="27">
        <v>41537</v>
      </c>
      <c r="F9736" t="s">
        <v>233</v>
      </c>
      <c r="G9736" s="27">
        <v>24355</v>
      </c>
      <c r="H9736">
        <v>49</v>
      </c>
      <c r="I9736" t="s">
        <v>234</v>
      </c>
      <c r="J9736" t="s">
        <v>353</v>
      </c>
      <c r="K9736">
        <v>0</v>
      </c>
      <c r="L9736">
        <v>1</v>
      </c>
      <c r="M9736">
        <v>0</v>
      </c>
      <c r="N9736">
        <v>0</v>
      </c>
      <c r="O9736">
        <v>2</v>
      </c>
      <c r="P9736">
        <v>-40</v>
      </c>
      <c r="Q9736" s="28">
        <v>41497.470833333333</v>
      </c>
      <c r="R9736" s="28">
        <v>41537.498611111114</v>
      </c>
      <c r="S9736" t="s">
        <v>31191</v>
      </c>
      <c r="T9736" s="27">
        <v>41497</v>
      </c>
      <c r="V9736">
        <v>40</v>
      </c>
      <c r="W9736" t="s">
        <v>36</v>
      </c>
      <c r="X9736" t="s">
        <v>404</v>
      </c>
      <c r="Y9736">
        <v>1</v>
      </c>
      <c r="AA9736" t="s">
        <v>31192</v>
      </c>
      <c r="AB9736" t="s">
        <v>36</v>
      </c>
      <c r="AD9736" s="27">
        <v>42430</v>
      </c>
      <c r="AE9736" t="s">
        <v>412</v>
      </c>
      <c r="AH9736">
        <v>0</v>
      </c>
      <c r="AN9736" t="s">
        <v>238</v>
      </c>
      <c r="AO9736">
        <v>1</v>
      </c>
      <c r="AP9736" t="s">
        <v>239</v>
      </c>
      <c r="AQ9736" s="27">
        <v>41537</v>
      </c>
      <c r="AR9736" t="s">
        <v>240</v>
      </c>
      <c r="AS9736">
        <v>1</v>
      </c>
      <c r="AT9736" t="s">
        <v>239</v>
      </c>
      <c r="AU9736" s="27">
        <v>41537</v>
      </c>
    </row>
    <row r="9737" spans="1:47" x14ac:dyDescent="0.2">
      <c r="A9737">
        <v>9736</v>
      </c>
      <c r="B9737" t="s">
        <v>31193</v>
      </c>
      <c r="C9737" t="s">
        <v>6393</v>
      </c>
      <c r="D9737" t="s">
        <v>14193</v>
      </c>
      <c r="E9737" s="27">
        <v>41846</v>
      </c>
      <c r="F9737" t="s">
        <v>233</v>
      </c>
      <c r="G9737" s="27">
        <v>22286</v>
      </c>
      <c r="H9737">
        <v>55</v>
      </c>
      <c r="I9737" t="s">
        <v>234</v>
      </c>
      <c r="J9737" t="s">
        <v>250</v>
      </c>
      <c r="K9737">
        <v>0</v>
      </c>
      <c r="L9737">
        <v>8</v>
      </c>
      <c r="M9737">
        <v>0</v>
      </c>
      <c r="N9737">
        <v>0</v>
      </c>
      <c r="O9737">
        <v>10</v>
      </c>
      <c r="P9737">
        <v>0</v>
      </c>
      <c r="Q9737" s="28">
        <v>41846.084027777775</v>
      </c>
      <c r="R9737" s="28">
        <v>41846.359027777777</v>
      </c>
      <c r="S9737" t="s">
        <v>31194</v>
      </c>
      <c r="T9737" s="27">
        <v>41846</v>
      </c>
      <c r="V9737">
        <v>0</v>
      </c>
      <c r="W9737" t="s">
        <v>32</v>
      </c>
      <c r="X9737" t="s">
        <v>261</v>
      </c>
      <c r="Y9737">
        <v>0</v>
      </c>
      <c r="AB9737" t="s">
        <v>237</v>
      </c>
      <c r="AH9737">
        <v>0</v>
      </c>
      <c r="AN9737" t="s">
        <v>238</v>
      </c>
      <c r="AO9737">
        <v>3</v>
      </c>
      <c r="AP9737" t="s">
        <v>239</v>
      </c>
      <c r="AQ9737" s="27">
        <v>41846</v>
      </c>
      <c r="AR9737" t="s">
        <v>240</v>
      </c>
      <c r="AS9737">
        <v>8</v>
      </c>
      <c r="AT9737" t="s">
        <v>269</v>
      </c>
      <c r="AU9737" s="27">
        <v>41846</v>
      </c>
    </row>
    <row r="9738" spans="1:47" x14ac:dyDescent="0.2">
      <c r="A9738">
        <v>9737</v>
      </c>
      <c r="B9738" t="s">
        <v>31195</v>
      </c>
      <c r="C9738" t="s">
        <v>990</v>
      </c>
      <c r="D9738" t="s">
        <v>5901</v>
      </c>
      <c r="E9738" s="27">
        <v>41631</v>
      </c>
      <c r="F9738" t="s">
        <v>233</v>
      </c>
      <c r="G9738" s="27">
        <v>24023</v>
      </c>
      <c r="H9738">
        <v>50</v>
      </c>
      <c r="I9738" t="s">
        <v>234</v>
      </c>
      <c r="J9738" t="s">
        <v>245</v>
      </c>
      <c r="K9738">
        <v>0</v>
      </c>
      <c r="L9738">
        <v>1</v>
      </c>
      <c r="M9738">
        <v>0</v>
      </c>
      <c r="N9738">
        <v>0</v>
      </c>
      <c r="O9738">
        <v>2</v>
      </c>
      <c r="P9738">
        <v>-32</v>
      </c>
      <c r="Q9738" s="28">
        <v>41599.314583333333</v>
      </c>
      <c r="R9738" s="28">
        <v>41600.354166666664</v>
      </c>
      <c r="S9738" t="s">
        <v>31196</v>
      </c>
      <c r="T9738" s="27">
        <v>41599</v>
      </c>
      <c r="V9738">
        <v>32</v>
      </c>
      <c r="W9738" t="s">
        <v>32</v>
      </c>
      <c r="X9738" t="s">
        <v>390</v>
      </c>
      <c r="Y9738">
        <v>0</v>
      </c>
      <c r="AB9738" t="s">
        <v>237</v>
      </c>
      <c r="AH9738">
        <v>0</v>
      </c>
      <c r="AN9738" t="s">
        <v>238</v>
      </c>
      <c r="AO9738">
        <v>1</v>
      </c>
      <c r="AP9738" t="s">
        <v>239</v>
      </c>
      <c r="AQ9738" s="27">
        <v>41631</v>
      </c>
      <c r="AR9738" t="s">
        <v>240</v>
      </c>
      <c r="AS9738">
        <v>1</v>
      </c>
      <c r="AT9738" t="s">
        <v>239</v>
      </c>
      <c r="AU9738" s="27">
        <v>41631</v>
      </c>
    </row>
    <row r="9739" spans="1:47" x14ac:dyDescent="0.2">
      <c r="A9739">
        <v>9738</v>
      </c>
      <c r="B9739" t="s">
        <v>31197</v>
      </c>
      <c r="C9739" t="s">
        <v>31198</v>
      </c>
      <c r="D9739" t="s">
        <v>14780</v>
      </c>
      <c r="E9739" s="27">
        <v>41393</v>
      </c>
      <c r="F9739" t="s">
        <v>233</v>
      </c>
      <c r="G9739" s="27">
        <v>31436</v>
      </c>
      <c r="H9739">
        <v>30</v>
      </c>
      <c r="I9739" t="s">
        <v>244</v>
      </c>
      <c r="J9739" t="s">
        <v>250</v>
      </c>
      <c r="K9739">
        <v>0</v>
      </c>
      <c r="L9739">
        <v>7</v>
      </c>
      <c r="M9739">
        <v>0</v>
      </c>
      <c r="N9739">
        <v>0</v>
      </c>
      <c r="O9739">
        <v>3</v>
      </c>
      <c r="P9739">
        <v>-1</v>
      </c>
      <c r="Q9739" s="28">
        <v>41392.206944444442</v>
      </c>
      <c r="R9739" s="28">
        <v>41598.384027777778</v>
      </c>
      <c r="S9739" t="s">
        <v>31199</v>
      </c>
      <c r="T9739" s="27">
        <v>41392</v>
      </c>
      <c r="V9739">
        <v>1</v>
      </c>
      <c r="W9739" t="s">
        <v>36</v>
      </c>
      <c r="X9739" t="s">
        <v>279</v>
      </c>
      <c r="Y9739">
        <v>0</v>
      </c>
      <c r="AB9739" t="s">
        <v>237</v>
      </c>
      <c r="AH9739">
        <v>0</v>
      </c>
      <c r="AN9739" t="s">
        <v>238</v>
      </c>
      <c r="AO9739">
        <v>7</v>
      </c>
      <c r="AP9739" t="s">
        <v>246</v>
      </c>
      <c r="AQ9739" s="27">
        <v>41393</v>
      </c>
      <c r="AR9739" t="s">
        <v>240</v>
      </c>
      <c r="AS9739">
        <v>7</v>
      </c>
      <c r="AT9739" t="s">
        <v>246</v>
      </c>
      <c r="AU9739" s="27">
        <v>41393</v>
      </c>
    </row>
    <row r="9740" spans="1:47" x14ac:dyDescent="0.2">
      <c r="A9740">
        <v>9739</v>
      </c>
      <c r="B9740" t="s">
        <v>31200</v>
      </c>
      <c r="C9740" t="s">
        <v>31201</v>
      </c>
      <c r="D9740" t="s">
        <v>3828</v>
      </c>
      <c r="E9740" s="27">
        <v>41789</v>
      </c>
      <c r="F9740" t="s">
        <v>233</v>
      </c>
      <c r="G9740" s="27">
        <v>23710</v>
      </c>
      <c r="H9740">
        <v>51</v>
      </c>
      <c r="I9740" t="s">
        <v>234</v>
      </c>
      <c r="J9740" t="s">
        <v>250</v>
      </c>
      <c r="K9740">
        <v>0</v>
      </c>
      <c r="L9740">
        <v>8</v>
      </c>
      <c r="M9740">
        <v>0</v>
      </c>
      <c r="N9740">
        <v>0</v>
      </c>
      <c r="O9740">
        <v>12</v>
      </c>
      <c r="P9740">
        <v>21</v>
      </c>
      <c r="Q9740" s="28">
        <v>41810.469444444447</v>
      </c>
      <c r="R9740" s="28">
        <v>41962.085416666669</v>
      </c>
      <c r="S9740" t="s">
        <v>31202</v>
      </c>
      <c r="T9740" s="27">
        <v>41635</v>
      </c>
      <c r="V9740">
        <v>154</v>
      </c>
      <c r="W9740" t="s">
        <v>32</v>
      </c>
      <c r="X9740" t="s">
        <v>261</v>
      </c>
      <c r="Y9740">
        <v>1</v>
      </c>
      <c r="AA9740" t="s">
        <v>31203</v>
      </c>
      <c r="AB9740" t="s">
        <v>36</v>
      </c>
      <c r="AD9740" s="27">
        <v>42324</v>
      </c>
      <c r="AE9740" t="s">
        <v>412</v>
      </c>
      <c r="AH9740">
        <v>0</v>
      </c>
      <c r="AN9740" t="s">
        <v>238</v>
      </c>
      <c r="AO9740">
        <v>8</v>
      </c>
      <c r="AP9740" t="s">
        <v>269</v>
      </c>
      <c r="AQ9740" s="27">
        <v>41789</v>
      </c>
      <c r="AR9740" t="s">
        <v>240</v>
      </c>
      <c r="AS9740">
        <v>8</v>
      </c>
      <c r="AT9740" t="s">
        <v>269</v>
      </c>
      <c r="AU9740" s="27">
        <v>41789</v>
      </c>
    </row>
    <row r="9741" spans="1:47" x14ac:dyDescent="0.2">
      <c r="A9741">
        <v>9740</v>
      </c>
      <c r="B9741" t="s">
        <v>31204</v>
      </c>
      <c r="C9741" t="s">
        <v>3856</v>
      </c>
      <c r="D9741" t="s">
        <v>23386</v>
      </c>
      <c r="E9741" s="27">
        <v>41410</v>
      </c>
      <c r="F9741" t="s">
        <v>233</v>
      </c>
      <c r="G9741" s="27">
        <v>34761</v>
      </c>
      <c r="H9741">
        <v>21</v>
      </c>
      <c r="I9741" t="s">
        <v>259</v>
      </c>
      <c r="J9741" t="s">
        <v>250</v>
      </c>
      <c r="K9741">
        <v>0</v>
      </c>
      <c r="L9741">
        <v>9</v>
      </c>
      <c r="M9741">
        <v>2</v>
      </c>
      <c r="N9741">
        <v>0</v>
      </c>
      <c r="O9741">
        <v>2</v>
      </c>
      <c r="P9741">
        <v>111</v>
      </c>
      <c r="Q9741" s="28">
        <v>41521.378472222219</v>
      </c>
      <c r="R9741" s="28">
        <v>41569.376388888886</v>
      </c>
      <c r="S9741" t="s">
        <v>31205</v>
      </c>
      <c r="T9741" s="27">
        <v>41237</v>
      </c>
      <c r="V9741">
        <v>173</v>
      </c>
      <c r="W9741" t="s">
        <v>36</v>
      </c>
      <c r="X9741" t="s">
        <v>31206</v>
      </c>
      <c r="Y9741">
        <v>1</v>
      </c>
      <c r="AA9741" t="s">
        <v>31207</v>
      </c>
      <c r="AB9741" t="s">
        <v>36</v>
      </c>
      <c r="AC9741">
        <v>0</v>
      </c>
      <c r="AD9741" s="27">
        <v>41521</v>
      </c>
      <c r="AE9741" t="s">
        <v>474</v>
      </c>
      <c r="AF9741" s="27">
        <v>41521</v>
      </c>
      <c r="AG9741" s="27">
        <v>41569</v>
      </c>
      <c r="AH9741">
        <v>1</v>
      </c>
      <c r="AJ9741" t="s">
        <v>31207</v>
      </c>
      <c r="AK9741" t="s">
        <v>462</v>
      </c>
      <c r="AL9741" s="27">
        <v>41521</v>
      </c>
      <c r="AM9741" t="s">
        <v>279</v>
      </c>
      <c r="AN9741" t="s">
        <v>238</v>
      </c>
      <c r="AO9741">
        <v>8</v>
      </c>
      <c r="AP9741" t="s">
        <v>269</v>
      </c>
      <c r="AQ9741" s="27">
        <v>41410</v>
      </c>
      <c r="AR9741" t="s">
        <v>240</v>
      </c>
      <c r="AS9741">
        <v>9</v>
      </c>
      <c r="AT9741" t="s">
        <v>269</v>
      </c>
      <c r="AU9741" s="27">
        <v>41410</v>
      </c>
    </row>
    <row r="9742" spans="1:47" x14ac:dyDescent="0.2">
      <c r="A9742">
        <v>9741</v>
      </c>
      <c r="B9742" t="s">
        <v>31208</v>
      </c>
      <c r="C9742" t="s">
        <v>31209</v>
      </c>
      <c r="D9742" t="s">
        <v>1384</v>
      </c>
      <c r="E9742" s="27">
        <v>41634</v>
      </c>
      <c r="F9742" t="s">
        <v>233</v>
      </c>
      <c r="G9742" s="27">
        <v>34680</v>
      </c>
      <c r="H9742">
        <v>21</v>
      </c>
      <c r="I9742" t="s">
        <v>259</v>
      </c>
      <c r="J9742" t="s">
        <v>250</v>
      </c>
      <c r="K9742">
        <v>1</v>
      </c>
      <c r="L9742">
        <v>10</v>
      </c>
      <c r="M9742">
        <v>0</v>
      </c>
      <c r="N9742">
        <v>2</v>
      </c>
      <c r="O9742">
        <v>1</v>
      </c>
      <c r="P9742">
        <v>-1</v>
      </c>
      <c r="Q9742" s="28">
        <v>41633.273611111108</v>
      </c>
      <c r="R9742" s="28">
        <v>41635.263888888891</v>
      </c>
      <c r="S9742" t="s">
        <v>31210</v>
      </c>
      <c r="U9742" s="27">
        <v>41633</v>
      </c>
      <c r="V9742">
        <v>1</v>
      </c>
      <c r="W9742" t="s">
        <v>32</v>
      </c>
      <c r="X9742" t="s">
        <v>274</v>
      </c>
      <c r="Y9742">
        <v>1</v>
      </c>
      <c r="AA9742" t="s">
        <v>31211</v>
      </c>
      <c r="AB9742" t="s">
        <v>32</v>
      </c>
      <c r="AD9742" s="27">
        <v>42142</v>
      </c>
      <c r="AE9742" t="s">
        <v>284</v>
      </c>
      <c r="AH9742">
        <v>0</v>
      </c>
      <c r="AN9742" t="s">
        <v>238</v>
      </c>
      <c r="AO9742">
        <v>10</v>
      </c>
      <c r="AP9742" t="s">
        <v>269</v>
      </c>
      <c r="AQ9742" s="27">
        <v>41634</v>
      </c>
      <c r="AR9742" t="s">
        <v>240</v>
      </c>
      <c r="AS9742">
        <v>10</v>
      </c>
      <c r="AT9742" t="s">
        <v>269</v>
      </c>
      <c r="AU9742" s="27">
        <v>41634</v>
      </c>
    </row>
    <row r="9743" spans="1:47" x14ac:dyDescent="0.2">
      <c r="A9743">
        <v>9742</v>
      </c>
      <c r="B9743" t="s">
        <v>31212</v>
      </c>
      <c r="C9743" t="s">
        <v>491</v>
      </c>
      <c r="D9743" t="s">
        <v>31213</v>
      </c>
      <c r="E9743" s="27">
        <v>41676</v>
      </c>
      <c r="F9743" t="s">
        <v>233</v>
      </c>
      <c r="G9743" s="27">
        <v>33500</v>
      </c>
      <c r="H9743">
        <v>24</v>
      </c>
      <c r="I9743" t="s">
        <v>259</v>
      </c>
      <c r="J9743" t="s">
        <v>250</v>
      </c>
      <c r="K9743">
        <v>0</v>
      </c>
      <c r="L9743">
        <v>5</v>
      </c>
      <c r="M9743">
        <v>0</v>
      </c>
      <c r="N9743">
        <v>0</v>
      </c>
      <c r="O9743">
        <v>1</v>
      </c>
      <c r="P9743">
        <v>-1</v>
      </c>
      <c r="Q9743" s="28">
        <v>41675.352083333331</v>
      </c>
      <c r="R9743" s="28">
        <v>41680.1</v>
      </c>
      <c r="S9743" t="s">
        <v>31214</v>
      </c>
      <c r="T9743" s="27">
        <v>41675</v>
      </c>
      <c r="V9743">
        <v>1</v>
      </c>
      <c r="W9743" t="s">
        <v>32</v>
      </c>
      <c r="X9743" t="s">
        <v>343</v>
      </c>
      <c r="Y9743">
        <v>0</v>
      </c>
      <c r="AB9743" t="s">
        <v>237</v>
      </c>
      <c r="AH9743">
        <v>0</v>
      </c>
      <c r="AN9743" t="s">
        <v>238</v>
      </c>
      <c r="AO9743">
        <v>4</v>
      </c>
      <c r="AP9743" t="s">
        <v>239</v>
      </c>
      <c r="AQ9743" s="27">
        <v>41676</v>
      </c>
      <c r="AR9743" t="s">
        <v>240</v>
      </c>
      <c r="AS9743">
        <v>5</v>
      </c>
      <c r="AT9743" t="s">
        <v>246</v>
      </c>
      <c r="AU9743" s="27">
        <v>41676</v>
      </c>
    </row>
    <row r="9744" spans="1:47" x14ac:dyDescent="0.2">
      <c r="A9744">
        <v>9743</v>
      </c>
      <c r="B9744" t="s">
        <v>31215</v>
      </c>
      <c r="C9744" t="s">
        <v>31216</v>
      </c>
      <c r="D9744" t="s">
        <v>31217</v>
      </c>
      <c r="E9744" s="27">
        <v>41529</v>
      </c>
      <c r="F9744" t="s">
        <v>233</v>
      </c>
      <c r="G9744" s="27">
        <v>30960</v>
      </c>
      <c r="H9744">
        <v>31</v>
      </c>
      <c r="I9744" t="s">
        <v>244</v>
      </c>
      <c r="J9744" t="s">
        <v>250</v>
      </c>
      <c r="K9744">
        <v>0</v>
      </c>
      <c r="L9744">
        <v>10</v>
      </c>
      <c r="M9744">
        <v>0</v>
      </c>
      <c r="N9744">
        <v>0</v>
      </c>
      <c r="O9744">
        <v>1</v>
      </c>
      <c r="P9744">
        <v>-1</v>
      </c>
      <c r="Q9744" s="28">
        <v>41528.154166666667</v>
      </c>
      <c r="R9744" s="28">
        <v>41529.061805555553</v>
      </c>
      <c r="S9744" t="s">
        <v>31218</v>
      </c>
      <c r="T9744" s="27">
        <v>41528</v>
      </c>
      <c r="V9744">
        <v>1</v>
      </c>
      <c r="W9744" t="s">
        <v>32</v>
      </c>
      <c r="X9744" t="s">
        <v>5620</v>
      </c>
      <c r="Y9744">
        <v>0</v>
      </c>
      <c r="AB9744" t="s">
        <v>237</v>
      </c>
      <c r="AH9744">
        <v>0</v>
      </c>
      <c r="AN9744" t="s">
        <v>238</v>
      </c>
      <c r="AO9744">
        <v>6</v>
      </c>
      <c r="AP9744" t="s">
        <v>246</v>
      </c>
      <c r="AQ9744" s="27">
        <v>41529</v>
      </c>
      <c r="AR9744" t="s">
        <v>240</v>
      </c>
      <c r="AS9744">
        <v>10</v>
      </c>
      <c r="AT9744" t="s">
        <v>269</v>
      </c>
      <c r="AU9744" s="27">
        <v>41529</v>
      </c>
    </row>
    <row r="9745" spans="1:47" x14ac:dyDescent="0.2">
      <c r="A9745">
        <v>9744</v>
      </c>
      <c r="B9745" t="s">
        <v>31219</v>
      </c>
      <c r="C9745" t="s">
        <v>7731</v>
      </c>
      <c r="D9745" t="s">
        <v>3191</v>
      </c>
      <c r="E9745" s="27">
        <v>41752</v>
      </c>
      <c r="F9745" t="s">
        <v>233</v>
      </c>
      <c r="G9745" s="27">
        <v>34230</v>
      </c>
      <c r="H9745">
        <v>22</v>
      </c>
      <c r="I9745" t="s">
        <v>259</v>
      </c>
      <c r="J9745" t="s">
        <v>250</v>
      </c>
      <c r="K9745">
        <v>0</v>
      </c>
      <c r="L9745">
        <v>3</v>
      </c>
      <c r="M9745">
        <v>0</v>
      </c>
      <c r="N9745">
        <v>0</v>
      </c>
      <c r="O9745">
        <v>2</v>
      </c>
      <c r="P9745">
        <v>-1</v>
      </c>
      <c r="Q9745" s="28">
        <v>41751.222916666666</v>
      </c>
      <c r="R9745" s="28">
        <v>41755.259027777778</v>
      </c>
      <c r="S9745" t="s">
        <v>31220</v>
      </c>
      <c r="T9745" s="27">
        <v>41751</v>
      </c>
      <c r="V9745">
        <v>1</v>
      </c>
      <c r="W9745" t="s">
        <v>32</v>
      </c>
      <c r="X9745" t="s">
        <v>983</v>
      </c>
      <c r="Y9745">
        <v>0</v>
      </c>
      <c r="AB9745" t="s">
        <v>237</v>
      </c>
      <c r="AH9745">
        <v>0</v>
      </c>
      <c r="AN9745" t="s">
        <v>238</v>
      </c>
      <c r="AO9745">
        <v>5</v>
      </c>
      <c r="AP9745" t="s">
        <v>246</v>
      </c>
      <c r="AQ9745" s="27">
        <v>41752</v>
      </c>
      <c r="AR9745" t="s">
        <v>240</v>
      </c>
      <c r="AS9745">
        <v>3</v>
      </c>
      <c r="AT9745" t="s">
        <v>239</v>
      </c>
      <c r="AU9745" s="27">
        <v>41752</v>
      </c>
    </row>
    <row r="9746" spans="1:47" x14ac:dyDescent="0.2">
      <c r="A9746">
        <v>9745</v>
      </c>
      <c r="B9746" t="s">
        <v>31221</v>
      </c>
      <c r="C9746" t="s">
        <v>31222</v>
      </c>
      <c r="D9746" t="s">
        <v>11626</v>
      </c>
      <c r="E9746" s="27">
        <v>41322</v>
      </c>
      <c r="F9746" t="s">
        <v>233</v>
      </c>
      <c r="G9746" s="27">
        <v>33815</v>
      </c>
      <c r="H9746">
        <v>23</v>
      </c>
      <c r="I9746" t="s">
        <v>259</v>
      </c>
      <c r="J9746" t="s">
        <v>250</v>
      </c>
      <c r="K9746">
        <v>0</v>
      </c>
      <c r="L9746">
        <v>7</v>
      </c>
      <c r="M9746">
        <v>0</v>
      </c>
      <c r="N9746">
        <v>0</v>
      </c>
      <c r="O9746">
        <v>2</v>
      </c>
      <c r="P9746">
        <v>-1</v>
      </c>
      <c r="Q9746" s="28">
        <v>41321.255555555559</v>
      </c>
      <c r="R9746" s="28">
        <v>41325.222916666666</v>
      </c>
      <c r="S9746" t="s">
        <v>31223</v>
      </c>
      <c r="T9746" s="27">
        <v>41321</v>
      </c>
      <c r="V9746">
        <v>1</v>
      </c>
      <c r="W9746" t="s">
        <v>36</v>
      </c>
      <c r="X9746" t="s">
        <v>31224</v>
      </c>
      <c r="Y9746">
        <v>1</v>
      </c>
      <c r="AA9746" t="s">
        <v>31225</v>
      </c>
      <c r="AB9746" t="s">
        <v>36</v>
      </c>
      <c r="AD9746" s="27">
        <v>41482</v>
      </c>
      <c r="AE9746" t="s">
        <v>1508</v>
      </c>
      <c r="AH9746">
        <v>0</v>
      </c>
      <c r="AN9746" t="s">
        <v>238</v>
      </c>
      <c r="AO9746">
        <v>7</v>
      </c>
      <c r="AP9746" t="s">
        <v>246</v>
      </c>
      <c r="AQ9746" s="27">
        <v>41322</v>
      </c>
      <c r="AR9746" t="s">
        <v>240</v>
      </c>
      <c r="AS9746">
        <v>7</v>
      </c>
      <c r="AT9746" t="s">
        <v>246</v>
      </c>
      <c r="AU9746" s="27">
        <v>41322</v>
      </c>
    </row>
    <row r="9747" spans="1:47" x14ac:dyDescent="0.2">
      <c r="A9747">
        <v>9746</v>
      </c>
      <c r="B9747" t="s">
        <v>31226</v>
      </c>
      <c r="C9747" t="s">
        <v>1478</v>
      </c>
      <c r="D9747" t="s">
        <v>31227</v>
      </c>
      <c r="E9747" s="27">
        <v>41332</v>
      </c>
      <c r="F9747" t="s">
        <v>233</v>
      </c>
      <c r="G9747" s="27">
        <v>33938</v>
      </c>
      <c r="H9747">
        <v>23</v>
      </c>
      <c r="I9747" t="s">
        <v>259</v>
      </c>
      <c r="J9747" t="s">
        <v>353</v>
      </c>
      <c r="K9747">
        <v>0</v>
      </c>
      <c r="L9747">
        <v>7</v>
      </c>
      <c r="M9747">
        <v>0</v>
      </c>
      <c r="N9747">
        <v>0</v>
      </c>
      <c r="O9747">
        <v>0</v>
      </c>
      <c r="P9747">
        <v>-1</v>
      </c>
      <c r="Q9747" s="28">
        <v>41331.04583333333</v>
      </c>
      <c r="R9747" s="28">
        <v>41332.072222222225</v>
      </c>
      <c r="S9747" t="s">
        <v>31228</v>
      </c>
      <c r="T9747" s="27">
        <v>41331</v>
      </c>
      <c r="V9747">
        <v>1</v>
      </c>
      <c r="W9747" t="s">
        <v>36</v>
      </c>
      <c r="X9747" t="s">
        <v>412</v>
      </c>
      <c r="Y9747">
        <v>0</v>
      </c>
      <c r="AB9747" t="s">
        <v>237</v>
      </c>
      <c r="AH9747">
        <v>0</v>
      </c>
      <c r="AN9747" t="s">
        <v>238</v>
      </c>
      <c r="AO9747">
        <v>8</v>
      </c>
      <c r="AP9747" t="s">
        <v>269</v>
      </c>
      <c r="AQ9747" s="27">
        <v>41332</v>
      </c>
      <c r="AR9747" t="s">
        <v>240</v>
      </c>
      <c r="AS9747">
        <v>7</v>
      </c>
      <c r="AT9747" t="s">
        <v>246</v>
      </c>
      <c r="AU9747" s="27">
        <v>41332</v>
      </c>
    </row>
    <row r="9748" spans="1:47" x14ac:dyDescent="0.2">
      <c r="A9748">
        <v>9747</v>
      </c>
      <c r="B9748" t="s">
        <v>31229</v>
      </c>
      <c r="C9748" t="s">
        <v>1908</v>
      </c>
      <c r="D9748" t="s">
        <v>8499</v>
      </c>
      <c r="E9748" s="27">
        <v>41594</v>
      </c>
      <c r="F9748" t="s">
        <v>233</v>
      </c>
      <c r="G9748" s="27">
        <v>30701</v>
      </c>
      <c r="H9748">
        <v>32</v>
      </c>
      <c r="I9748" t="s">
        <v>244</v>
      </c>
      <c r="J9748" t="s">
        <v>250</v>
      </c>
      <c r="K9748">
        <v>0</v>
      </c>
      <c r="L9748">
        <v>4</v>
      </c>
      <c r="M9748">
        <v>0</v>
      </c>
      <c r="N9748">
        <v>0</v>
      </c>
      <c r="O9748">
        <v>4</v>
      </c>
      <c r="P9748">
        <v>-1</v>
      </c>
      <c r="Q9748" s="28">
        <v>41593.259722222225</v>
      </c>
      <c r="R9748" s="28">
        <v>41594.34652777778</v>
      </c>
      <c r="S9748" t="s">
        <v>31230</v>
      </c>
      <c r="T9748" s="27">
        <v>41593</v>
      </c>
      <c r="V9748">
        <v>1</v>
      </c>
      <c r="W9748" t="s">
        <v>32</v>
      </c>
      <c r="X9748" t="s">
        <v>555</v>
      </c>
      <c r="Y9748">
        <v>1</v>
      </c>
      <c r="AA9748" t="s">
        <v>31231</v>
      </c>
      <c r="AB9748" t="s">
        <v>36</v>
      </c>
      <c r="AD9748" s="27">
        <v>42230</v>
      </c>
      <c r="AE9748" t="s">
        <v>324</v>
      </c>
      <c r="AH9748">
        <v>0</v>
      </c>
      <c r="AN9748" t="s">
        <v>238</v>
      </c>
      <c r="AO9748">
        <v>2</v>
      </c>
      <c r="AP9748" t="s">
        <v>239</v>
      </c>
      <c r="AQ9748" s="27">
        <v>41594</v>
      </c>
      <c r="AR9748" t="s">
        <v>240</v>
      </c>
      <c r="AS9748">
        <v>4</v>
      </c>
      <c r="AT9748" t="s">
        <v>239</v>
      </c>
      <c r="AU9748" s="27">
        <v>41594</v>
      </c>
    </row>
    <row r="9749" spans="1:47" x14ac:dyDescent="0.2">
      <c r="A9749">
        <v>9748</v>
      </c>
      <c r="B9749" t="s">
        <v>31232</v>
      </c>
      <c r="C9749" t="s">
        <v>3114</v>
      </c>
      <c r="D9749" t="s">
        <v>13258</v>
      </c>
      <c r="E9749" s="27">
        <v>41312</v>
      </c>
      <c r="F9749" t="s">
        <v>233</v>
      </c>
      <c r="G9749" s="27">
        <v>32039</v>
      </c>
      <c r="H9749">
        <v>28</v>
      </c>
      <c r="I9749" t="s">
        <v>244</v>
      </c>
      <c r="J9749" t="s">
        <v>250</v>
      </c>
      <c r="K9749">
        <v>0</v>
      </c>
      <c r="L9749">
        <v>6</v>
      </c>
      <c r="M9749">
        <v>0</v>
      </c>
      <c r="N9749">
        <v>0</v>
      </c>
      <c r="O9749">
        <v>11</v>
      </c>
      <c r="P9749">
        <v>-1</v>
      </c>
      <c r="Q9749" s="28">
        <v>41311.095138888886</v>
      </c>
      <c r="R9749" s="28">
        <v>41313.3125</v>
      </c>
      <c r="S9749" t="s">
        <v>31233</v>
      </c>
      <c r="T9749" s="27">
        <v>41311</v>
      </c>
      <c r="V9749">
        <v>1</v>
      </c>
      <c r="W9749" t="s">
        <v>32</v>
      </c>
      <c r="X9749" t="s">
        <v>2223</v>
      </c>
      <c r="Y9749">
        <v>1</v>
      </c>
      <c r="AA9749" t="s">
        <v>31234</v>
      </c>
      <c r="AB9749" t="s">
        <v>32</v>
      </c>
      <c r="AD9749" s="27">
        <v>41564</v>
      </c>
      <c r="AE9749" t="s">
        <v>847</v>
      </c>
      <c r="AH9749">
        <v>1</v>
      </c>
      <c r="AJ9749" t="s">
        <v>31235</v>
      </c>
      <c r="AK9749" t="s">
        <v>462</v>
      </c>
      <c r="AL9749" s="27">
        <v>41844</v>
      </c>
      <c r="AM9749" t="s">
        <v>279</v>
      </c>
      <c r="AN9749" t="s">
        <v>238</v>
      </c>
      <c r="AO9749">
        <v>5</v>
      </c>
      <c r="AP9749" t="s">
        <v>246</v>
      </c>
      <c r="AQ9749" s="27">
        <v>41312</v>
      </c>
      <c r="AR9749" t="s">
        <v>240</v>
      </c>
      <c r="AS9749">
        <v>6</v>
      </c>
      <c r="AT9749" t="s">
        <v>246</v>
      </c>
      <c r="AU9749" s="27">
        <v>41312</v>
      </c>
    </row>
    <row r="9750" spans="1:47" x14ac:dyDescent="0.2">
      <c r="A9750">
        <v>9749</v>
      </c>
      <c r="B9750" t="s">
        <v>31236</v>
      </c>
      <c r="C9750" t="s">
        <v>803</v>
      </c>
      <c r="D9750" t="s">
        <v>17948</v>
      </c>
      <c r="E9750" s="27">
        <v>41352</v>
      </c>
      <c r="F9750" t="s">
        <v>233</v>
      </c>
      <c r="G9750" s="27">
        <v>23865</v>
      </c>
      <c r="H9750">
        <v>50</v>
      </c>
      <c r="I9750" t="s">
        <v>234</v>
      </c>
      <c r="J9750" t="s">
        <v>245</v>
      </c>
      <c r="K9750">
        <v>1</v>
      </c>
      <c r="L9750">
        <v>10</v>
      </c>
      <c r="M9750">
        <v>0</v>
      </c>
      <c r="N9750">
        <v>0</v>
      </c>
      <c r="O9750">
        <v>16</v>
      </c>
      <c r="P9750">
        <v>-68</v>
      </c>
      <c r="Q9750" s="28">
        <v>41284.338194444441</v>
      </c>
      <c r="R9750" s="28">
        <v>41351.474305555559</v>
      </c>
      <c r="S9750" t="s">
        <v>31237</v>
      </c>
      <c r="U9750" s="27">
        <v>41284</v>
      </c>
      <c r="V9750">
        <v>68</v>
      </c>
      <c r="W9750" t="s">
        <v>32</v>
      </c>
      <c r="X9750" t="s">
        <v>274</v>
      </c>
      <c r="Y9750">
        <v>1</v>
      </c>
      <c r="AA9750" t="s">
        <v>31238</v>
      </c>
      <c r="AB9750" t="s">
        <v>36</v>
      </c>
      <c r="AD9750" s="27">
        <v>41580</v>
      </c>
      <c r="AE9750" t="s">
        <v>5885</v>
      </c>
      <c r="AH9750">
        <v>0</v>
      </c>
      <c r="AN9750" t="s">
        <v>238</v>
      </c>
      <c r="AO9750">
        <v>7</v>
      </c>
      <c r="AP9750" t="s">
        <v>246</v>
      </c>
      <c r="AQ9750" s="27">
        <v>41352</v>
      </c>
      <c r="AR9750" t="s">
        <v>240</v>
      </c>
      <c r="AS9750">
        <v>10</v>
      </c>
      <c r="AT9750" t="s">
        <v>269</v>
      </c>
      <c r="AU9750" s="27">
        <v>41352</v>
      </c>
    </row>
    <row r="9751" spans="1:47" x14ac:dyDescent="0.2">
      <c r="A9751">
        <v>9750</v>
      </c>
      <c r="B9751" t="s">
        <v>31239</v>
      </c>
      <c r="C9751" t="s">
        <v>30491</v>
      </c>
      <c r="D9751" t="s">
        <v>31240</v>
      </c>
      <c r="E9751" s="27">
        <v>41685</v>
      </c>
      <c r="F9751" t="s">
        <v>233</v>
      </c>
      <c r="G9751" s="27">
        <v>33639</v>
      </c>
      <c r="H9751">
        <v>24</v>
      </c>
      <c r="I9751" t="s">
        <v>259</v>
      </c>
      <c r="J9751" t="s">
        <v>250</v>
      </c>
      <c r="K9751">
        <v>0</v>
      </c>
      <c r="L9751">
        <v>2</v>
      </c>
      <c r="M9751">
        <v>0</v>
      </c>
      <c r="N9751">
        <v>1</v>
      </c>
      <c r="O9751">
        <v>0</v>
      </c>
      <c r="P9751">
        <v>-1</v>
      </c>
      <c r="Q9751" s="28">
        <v>41684.05972222222</v>
      </c>
      <c r="R9751" s="28">
        <v>41685.363194444442</v>
      </c>
      <c r="S9751" t="s">
        <v>31241</v>
      </c>
      <c r="T9751" s="27">
        <v>41684</v>
      </c>
      <c r="V9751">
        <v>1</v>
      </c>
      <c r="W9751" t="s">
        <v>32</v>
      </c>
      <c r="X9751" t="s">
        <v>555</v>
      </c>
      <c r="Y9751">
        <v>0</v>
      </c>
      <c r="AB9751" t="s">
        <v>237</v>
      </c>
      <c r="AH9751">
        <v>0</v>
      </c>
      <c r="AN9751" t="s">
        <v>238</v>
      </c>
      <c r="AO9751">
        <v>4</v>
      </c>
      <c r="AP9751" t="s">
        <v>239</v>
      </c>
      <c r="AQ9751" s="27">
        <v>41685</v>
      </c>
      <c r="AR9751" t="s">
        <v>240</v>
      </c>
      <c r="AS9751">
        <v>2</v>
      </c>
      <c r="AT9751" t="s">
        <v>239</v>
      </c>
      <c r="AU9751" s="27">
        <v>41685</v>
      </c>
    </row>
    <row r="9752" spans="1:47" x14ac:dyDescent="0.2">
      <c r="A9752">
        <v>9751</v>
      </c>
      <c r="B9752" t="s">
        <v>31242</v>
      </c>
      <c r="C9752" t="s">
        <v>13213</v>
      </c>
      <c r="D9752" t="s">
        <v>7363</v>
      </c>
      <c r="E9752" s="27">
        <v>41933</v>
      </c>
      <c r="F9752" t="s">
        <v>233</v>
      </c>
      <c r="G9752" s="27">
        <v>25561</v>
      </c>
      <c r="H9752">
        <v>46</v>
      </c>
      <c r="I9752" t="s">
        <v>234</v>
      </c>
      <c r="J9752" t="s">
        <v>353</v>
      </c>
      <c r="K9752">
        <v>0</v>
      </c>
      <c r="L9752">
        <v>1</v>
      </c>
      <c r="M9752">
        <v>0</v>
      </c>
      <c r="N9752">
        <v>0</v>
      </c>
      <c r="O9752">
        <v>1</v>
      </c>
      <c r="S9752" t="s">
        <v>31243</v>
      </c>
      <c r="T9752" s="27">
        <v>38222</v>
      </c>
      <c r="V9752">
        <v>3711</v>
      </c>
      <c r="W9752" t="s">
        <v>36</v>
      </c>
      <c r="X9752" t="s">
        <v>2529</v>
      </c>
      <c r="Y9752">
        <v>0</v>
      </c>
      <c r="AB9752" t="s">
        <v>237</v>
      </c>
      <c r="AH9752">
        <v>0</v>
      </c>
      <c r="AN9752" t="s">
        <v>238</v>
      </c>
      <c r="AO9752">
        <v>1</v>
      </c>
      <c r="AP9752" t="s">
        <v>239</v>
      </c>
      <c r="AQ9752" s="27">
        <v>41933</v>
      </c>
      <c r="AR9752" t="s">
        <v>240</v>
      </c>
      <c r="AS9752">
        <v>1</v>
      </c>
      <c r="AT9752" t="s">
        <v>239</v>
      </c>
      <c r="AU9752" s="27">
        <v>41933</v>
      </c>
    </row>
    <row r="9753" spans="1:47" x14ac:dyDescent="0.2">
      <c r="A9753">
        <v>9752</v>
      </c>
      <c r="B9753" t="s">
        <v>31244</v>
      </c>
      <c r="C9753" t="s">
        <v>31245</v>
      </c>
      <c r="D9753" t="s">
        <v>17493</v>
      </c>
      <c r="E9753" s="27">
        <v>41980</v>
      </c>
      <c r="F9753" t="s">
        <v>294</v>
      </c>
      <c r="G9753" s="27">
        <v>35181</v>
      </c>
      <c r="H9753">
        <v>19</v>
      </c>
      <c r="I9753" t="s">
        <v>259</v>
      </c>
      <c r="J9753" t="s">
        <v>250</v>
      </c>
      <c r="K9753">
        <v>0</v>
      </c>
      <c r="L9753">
        <v>4</v>
      </c>
      <c r="M9753">
        <v>0</v>
      </c>
      <c r="N9753">
        <v>0</v>
      </c>
      <c r="O9753">
        <v>1</v>
      </c>
      <c r="P9753">
        <v>-1</v>
      </c>
      <c r="Q9753" s="28">
        <v>41979.184027777781</v>
      </c>
      <c r="R9753" s="28">
        <v>41981.395138888889</v>
      </c>
      <c r="S9753" t="s">
        <v>31246</v>
      </c>
      <c r="U9753" s="27">
        <v>41979</v>
      </c>
      <c r="V9753">
        <v>1</v>
      </c>
      <c r="W9753" t="s">
        <v>32</v>
      </c>
      <c r="X9753" t="s">
        <v>274</v>
      </c>
      <c r="Y9753">
        <v>1</v>
      </c>
      <c r="AA9753" t="s">
        <v>31247</v>
      </c>
      <c r="AB9753" t="s">
        <v>36</v>
      </c>
      <c r="AD9753" s="27">
        <v>42078</v>
      </c>
      <c r="AE9753" t="s">
        <v>404</v>
      </c>
      <c r="AH9753">
        <v>0</v>
      </c>
      <c r="AN9753" t="s">
        <v>238</v>
      </c>
      <c r="AO9753">
        <v>5</v>
      </c>
      <c r="AP9753" t="s">
        <v>246</v>
      </c>
      <c r="AQ9753" s="27">
        <v>41980</v>
      </c>
      <c r="AR9753" t="s">
        <v>240</v>
      </c>
      <c r="AS9753">
        <v>4</v>
      </c>
      <c r="AT9753" t="s">
        <v>239</v>
      </c>
      <c r="AU9753" s="27">
        <v>41980</v>
      </c>
    </row>
    <row r="9754" spans="1:47" x14ac:dyDescent="0.2">
      <c r="A9754">
        <v>9753</v>
      </c>
      <c r="B9754" t="s">
        <v>31248</v>
      </c>
      <c r="C9754" t="s">
        <v>15947</v>
      </c>
      <c r="D9754" t="s">
        <v>31249</v>
      </c>
      <c r="E9754" s="27">
        <v>41605</v>
      </c>
      <c r="F9754" t="s">
        <v>233</v>
      </c>
      <c r="G9754" s="27">
        <v>30892</v>
      </c>
      <c r="H9754">
        <v>31</v>
      </c>
      <c r="I9754" t="s">
        <v>244</v>
      </c>
      <c r="J9754" t="s">
        <v>22</v>
      </c>
      <c r="K9754">
        <v>0</v>
      </c>
      <c r="L9754">
        <v>1</v>
      </c>
      <c r="M9754">
        <v>0</v>
      </c>
      <c r="N9754">
        <v>0</v>
      </c>
      <c r="O9754">
        <v>1</v>
      </c>
      <c r="P9754">
        <v>0</v>
      </c>
      <c r="Q9754" s="28">
        <v>41605.156944444447</v>
      </c>
      <c r="R9754" s="28">
        <v>41606.109722222223</v>
      </c>
      <c r="S9754" t="s">
        <v>31250</v>
      </c>
      <c r="T9754" s="27">
        <v>41605</v>
      </c>
      <c r="V9754">
        <v>0</v>
      </c>
      <c r="W9754" t="s">
        <v>36</v>
      </c>
      <c r="X9754" t="s">
        <v>279</v>
      </c>
      <c r="Y9754">
        <v>0</v>
      </c>
      <c r="AB9754" t="s">
        <v>237</v>
      </c>
      <c r="AH9754">
        <v>0</v>
      </c>
      <c r="AN9754" t="s">
        <v>238</v>
      </c>
      <c r="AO9754">
        <v>1</v>
      </c>
      <c r="AP9754" t="s">
        <v>239</v>
      </c>
      <c r="AQ9754" s="27">
        <v>41605</v>
      </c>
      <c r="AR9754" t="s">
        <v>240</v>
      </c>
      <c r="AS9754">
        <v>1</v>
      </c>
      <c r="AT9754" t="s">
        <v>239</v>
      </c>
      <c r="AU9754" s="27">
        <v>41605</v>
      </c>
    </row>
    <row r="9755" spans="1:47" x14ac:dyDescent="0.2">
      <c r="A9755">
        <v>9754</v>
      </c>
      <c r="B9755" t="s">
        <v>31251</v>
      </c>
      <c r="C9755" t="s">
        <v>281</v>
      </c>
      <c r="D9755" t="s">
        <v>31252</v>
      </c>
      <c r="E9755" s="27">
        <v>41325</v>
      </c>
      <c r="F9755" t="s">
        <v>233</v>
      </c>
      <c r="G9755" s="27">
        <v>31812</v>
      </c>
      <c r="H9755">
        <v>29</v>
      </c>
      <c r="I9755" t="s">
        <v>244</v>
      </c>
      <c r="J9755" t="s">
        <v>250</v>
      </c>
      <c r="K9755">
        <v>0</v>
      </c>
      <c r="L9755">
        <v>4</v>
      </c>
      <c r="M9755">
        <v>0</v>
      </c>
      <c r="N9755">
        <v>0</v>
      </c>
      <c r="O9755">
        <v>3</v>
      </c>
      <c r="P9755">
        <v>0</v>
      </c>
      <c r="Q9755" s="28">
        <v>41325.061111111114</v>
      </c>
      <c r="R9755" s="28">
        <v>41325.063888888886</v>
      </c>
      <c r="S9755" t="s">
        <v>31253</v>
      </c>
      <c r="U9755" s="27">
        <v>41324</v>
      </c>
      <c r="V9755">
        <v>1</v>
      </c>
      <c r="W9755" t="s">
        <v>32</v>
      </c>
      <c r="X9755" t="s">
        <v>274</v>
      </c>
      <c r="Y9755">
        <v>1</v>
      </c>
      <c r="AA9755" t="s">
        <v>31254</v>
      </c>
      <c r="AB9755" t="s">
        <v>32</v>
      </c>
      <c r="AC9755">
        <v>1</v>
      </c>
      <c r="AD9755" s="27">
        <v>41816</v>
      </c>
      <c r="AE9755" t="s">
        <v>729</v>
      </c>
      <c r="AF9755" s="27">
        <v>41817</v>
      </c>
      <c r="AG9755" s="27">
        <v>41818</v>
      </c>
      <c r="AH9755">
        <v>1</v>
      </c>
      <c r="AJ9755" t="s">
        <v>31254</v>
      </c>
      <c r="AK9755" t="s">
        <v>312</v>
      </c>
      <c r="AL9755" s="27">
        <v>41816</v>
      </c>
      <c r="AM9755" t="s">
        <v>729</v>
      </c>
      <c r="AN9755" t="s">
        <v>238</v>
      </c>
      <c r="AO9755">
        <v>3</v>
      </c>
      <c r="AP9755" t="s">
        <v>239</v>
      </c>
      <c r="AQ9755" s="27">
        <v>41325</v>
      </c>
      <c r="AR9755" t="s">
        <v>240</v>
      </c>
      <c r="AS9755">
        <v>4</v>
      </c>
      <c r="AT9755" t="s">
        <v>239</v>
      </c>
      <c r="AU9755" s="27">
        <v>41325</v>
      </c>
    </row>
    <row r="9756" spans="1:47" x14ac:dyDescent="0.2">
      <c r="A9756">
        <v>9755</v>
      </c>
      <c r="B9756" t="s">
        <v>31255</v>
      </c>
      <c r="C9756" t="s">
        <v>31256</v>
      </c>
      <c r="D9756" t="s">
        <v>266</v>
      </c>
      <c r="E9756" s="27">
        <v>41610</v>
      </c>
      <c r="F9756" t="s">
        <v>233</v>
      </c>
      <c r="G9756" s="27">
        <v>27331</v>
      </c>
      <c r="H9756">
        <v>41</v>
      </c>
      <c r="I9756" t="s">
        <v>244</v>
      </c>
      <c r="J9756" t="s">
        <v>250</v>
      </c>
      <c r="K9756">
        <v>0</v>
      </c>
      <c r="L9756">
        <v>6</v>
      </c>
      <c r="M9756">
        <v>0</v>
      </c>
      <c r="N9756">
        <v>0</v>
      </c>
      <c r="O9756">
        <v>6</v>
      </c>
      <c r="P9756">
        <v>-1</v>
      </c>
      <c r="Q9756" s="28">
        <v>41609.188888888886</v>
      </c>
      <c r="R9756" s="28">
        <v>41648.414583333331</v>
      </c>
      <c r="S9756" t="s">
        <v>31257</v>
      </c>
      <c r="T9756" s="27">
        <v>41609</v>
      </c>
      <c r="V9756">
        <v>1</v>
      </c>
      <c r="W9756" t="s">
        <v>32</v>
      </c>
      <c r="X9756" t="s">
        <v>359</v>
      </c>
      <c r="Y9756">
        <v>1</v>
      </c>
      <c r="AA9756" t="s">
        <v>31258</v>
      </c>
      <c r="AB9756" t="s">
        <v>36</v>
      </c>
      <c r="AD9756" s="27">
        <v>41763</v>
      </c>
      <c r="AE9756" t="s">
        <v>404</v>
      </c>
      <c r="AH9756">
        <v>0</v>
      </c>
      <c r="AN9756" t="s">
        <v>238</v>
      </c>
      <c r="AO9756">
        <v>2</v>
      </c>
      <c r="AP9756" t="s">
        <v>239</v>
      </c>
      <c r="AQ9756" s="27">
        <v>41610</v>
      </c>
      <c r="AR9756" t="s">
        <v>240</v>
      </c>
      <c r="AS9756">
        <v>6</v>
      </c>
      <c r="AT9756" t="s">
        <v>246</v>
      </c>
      <c r="AU9756" s="27">
        <v>41610</v>
      </c>
    </row>
    <row r="9757" spans="1:47" x14ac:dyDescent="0.2">
      <c r="A9757">
        <v>9756</v>
      </c>
      <c r="B9757" t="s">
        <v>31259</v>
      </c>
      <c r="C9757" t="s">
        <v>13691</v>
      </c>
      <c r="D9757" t="s">
        <v>967</v>
      </c>
      <c r="E9757" s="27">
        <v>41586</v>
      </c>
      <c r="F9757" t="s">
        <v>233</v>
      </c>
      <c r="G9757" s="27">
        <v>32232</v>
      </c>
      <c r="H9757">
        <v>28</v>
      </c>
      <c r="I9757" t="s">
        <v>244</v>
      </c>
      <c r="J9757" t="s">
        <v>250</v>
      </c>
      <c r="K9757">
        <v>0</v>
      </c>
      <c r="L9757">
        <v>3</v>
      </c>
      <c r="M9757">
        <v>0</v>
      </c>
      <c r="N9757">
        <v>0</v>
      </c>
      <c r="O9757">
        <v>4</v>
      </c>
      <c r="P9757">
        <v>-1</v>
      </c>
      <c r="Q9757" s="28">
        <v>41585.303472222222</v>
      </c>
      <c r="R9757" s="28">
        <v>41619.397916666669</v>
      </c>
      <c r="S9757" t="s">
        <v>31260</v>
      </c>
      <c r="T9757" s="27">
        <v>41585</v>
      </c>
      <c r="V9757">
        <v>1</v>
      </c>
      <c r="W9757" t="s">
        <v>36</v>
      </c>
      <c r="X9757" t="s">
        <v>279</v>
      </c>
      <c r="Y9757">
        <v>1</v>
      </c>
      <c r="AA9757" t="s">
        <v>31261</v>
      </c>
      <c r="AB9757" t="s">
        <v>36</v>
      </c>
      <c r="AD9757" s="27">
        <v>41845</v>
      </c>
      <c r="AE9757" t="s">
        <v>279</v>
      </c>
      <c r="AH9757">
        <v>1</v>
      </c>
      <c r="AJ9757" t="s">
        <v>31261</v>
      </c>
      <c r="AK9757" t="s">
        <v>462</v>
      </c>
      <c r="AL9757" s="27">
        <v>41845</v>
      </c>
      <c r="AM9757" t="s">
        <v>279</v>
      </c>
      <c r="AN9757" t="s">
        <v>238</v>
      </c>
      <c r="AO9757">
        <v>4</v>
      </c>
      <c r="AP9757" t="s">
        <v>239</v>
      </c>
      <c r="AQ9757" s="27">
        <v>41586</v>
      </c>
      <c r="AR9757" t="s">
        <v>240</v>
      </c>
      <c r="AS9757">
        <v>3</v>
      </c>
      <c r="AT9757" t="s">
        <v>239</v>
      </c>
      <c r="AU9757" s="27">
        <v>41586</v>
      </c>
    </row>
    <row r="9758" spans="1:47" x14ac:dyDescent="0.2">
      <c r="A9758">
        <v>9757</v>
      </c>
      <c r="B9758" t="s">
        <v>31262</v>
      </c>
      <c r="C9758" t="s">
        <v>2299</v>
      </c>
      <c r="D9758" t="s">
        <v>8676</v>
      </c>
      <c r="E9758" s="27">
        <v>41736</v>
      </c>
      <c r="F9758" t="s">
        <v>233</v>
      </c>
      <c r="G9758" s="27">
        <v>34551</v>
      </c>
      <c r="H9758">
        <v>21</v>
      </c>
      <c r="I9758" t="s">
        <v>259</v>
      </c>
      <c r="J9758" t="s">
        <v>250</v>
      </c>
      <c r="K9758">
        <v>0</v>
      </c>
      <c r="L9758">
        <v>6</v>
      </c>
      <c r="M9758">
        <v>0</v>
      </c>
      <c r="N9758">
        <v>0</v>
      </c>
      <c r="O9758">
        <v>0</v>
      </c>
      <c r="P9758">
        <v>-1</v>
      </c>
      <c r="Q9758" s="28">
        <v>41735.371527777781</v>
      </c>
      <c r="R9758" s="28">
        <v>41737.386805555558</v>
      </c>
      <c r="S9758" t="s">
        <v>31263</v>
      </c>
      <c r="T9758" s="27">
        <v>41735</v>
      </c>
      <c r="V9758">
        <v>1</v>
      </c>
      <c r="W9758" t="s">
        <v>32</v>
      </c>
      <c r="X9758" t="s">
        <v>588</v>
      </c>
      <c r="Y9758">
        <v>0</v>
      </c>
      <c r="AB9758" t="s">
        <v>237</v>
      </c>
      <c r="AH9758">
        <v>0</v>
      </c>
      <c r="AN9758" t="s">
        <v>238</v>
      </c>
      <c r="AO9758">
        <v>7</v>
      </c>
      <c r="AP9758" t="s">
        <v>246</v>
      </c>
      <c r="AQ9758" s="27">
        <v>41736</v>
      </c>
      <c r="AR9758" t="s">
        <v>240</v>
      </c>
      <c r="AS9758">
        <v>6</v>
      </c>
      <c r="AT9758" t="s">
        <v>246</v>
      </c>
      <c r="AU9758" s="27">
        <v>41736</v>
      </c>
    </row>
    <row r="9759" spans="1:47" x14ac:dyDescent="0.2">
      <c r="A9759">
        <v>9758</v>
      </c>
      <c r="B9759" t="s">
        <v>31264</v>
      </c>
      <c r="C9759" t="s">
        <v>813</v>
      </c>
      <c r="D9759" t="s">
        <v>31265</v>
      </c>
      <c r="E9759" s="27">
        <v>41726</v>
      </c>
      <c r="F9759" t="s">
        <v>233</v>
      </c>
      <c r="G9759" s="27">
        <v>31776</v>
      </c>
      <c r="H9759">
        <v>29</v>
      </c>
      <c r="I9759" t="s">
        <v>244</v>
      </c>
      <c r="J9759" t="s">
        <v>245</v>
      </c>
      <c r="K9759">
        <v>0</v>
      </c>
      <c r="L9759">
        <v>4</v>
      </c>
      <c r="M9759">
        <v>0</v>
      </c>
      <c r="N9759">
        <v>0</v>
      </c>
      <c r="O9759">
        <v>6</v>
      </c>
      <c r="P9759">
        <v>-1</v>
      </c>
      <c r="Q9759" s="28">
        <v>41725.393750000003</v>
      </c>
      <c r="R9759" s="28">
        <v>41726.052083333336</v>
      </c>
      <c r="S9759" t="s">
        <v>31266</v>
      </c>
      <c r="T9759" s="27">
        <v>41725</v>
      </c>
      <c r="V9759">
        <v>1</v>
      </c>
      <c r="W9759" t="s">
        <v>32</v>
      </c>
      <c r="X9759" t="s">
        <v>588</v>
      </c>
      <c r="Y9759">
        <v>1</v>
      </c>
      <c r="AA9759" t="s">
        <v>31267</v>
      </c>
      <c r="AB9759" t="s">
        <v>36</v>
      </c>
      <c r="AC9759">
        <v>0</v>
      </c>
      <c r="AD9759" s="27">
        <v>41871</v>
      </c>
      <c r="AE9759" t="s">
        <v>4829</v>
      </c>
      <c r="AF9759" s="27">
        <v>41871</v>
      </c>
      <c r="AG9759" s="27">
        <v>41915</v>
      </c>
      <c r="AH9759">
        <v>0</v>
      </c>
      <c r="AN9759" t="s">
        <v>238</v>
      </c>
      <c r="AO9759">
        <v>2</v>
      </c>
      <c r="AP9759" t="s">
        <v>239</v>
      </c>
      <c r="AQ9759" s="27">
        <v>41726</v>
      </c>
      <c r="AR9759" t="s">
        <v>240</v>
      </c>
      <c r="AS9759">
        <v>4</v>
      </c>
      <c r="AT9759" t="s">
        <v>239</v>
      </c>
      <c r="AU9759" s="27">
        <v>41726</v>
      </c>
    </row>
    <row r="9760" spans="1:47" x14ac:dyDescent="0.2">
      <c r="A9760">
        <v>9759</v>
      </c>
      <c r="B9760" t="s">
        <v>31268</v>
      </c>
      <c r="C9760" t="s">
        <v>1481</v>
      </c>
      <c r="D9760" t="s">
        <v>31269</v>
      </c>
      <c r="E9760" s="27">
        <v>41319</v>
      </c>
      <c r="F9760" t="s">
        <v>233</v>
      </c>
      <c r="G9760" s="27">
        <v>24356</v>
      </c>
      <c r="H9760">
        <v>49</v>
      </c>
      <c r="I9760" t="s">
        <v>234</v>
      </c>
      <c r="J9760" t="s">
        <v>245</v>
      </c>
      <c r="K9760">
        <v>0</v>
      </c>
      <c r="L9760">
        <v>5</v>
      </c>
      <c r="M9760">
        <v>0</v>
      </c>
      <c r="N9760">
        <v>0</v>
      </c>
      <c r="O9760">
        <v>0</v>
      </c>
      <c r="P9760">
        <v>-1</v>
      </c>
      <c r="Q9760" s="28">
        <v>41318.223611111112</v>
      </c>
      <c r="R9760" s="28">
        <v>41319.419444444444</v>
      </c>
      <c r="S9760" t="s">
        <v>31270</v>
      </c>
      <c r="T9760" s="27">
        <v>41318</v>
      </c>
      <c r="V9760">
        <v>1</v>
      </c>
      <c r="W9760" t="s">
        <v>32</v>
      </c>
      <c r="X9760" t="s">
        <v>15010</v>
      </c>
      <c r="Y9760">
        <v>0</v>
      </c>
      <c r="AB9760" t="s">
        <v>237</v>
      </c>
      <c r="AH9760">
        <v>0</v>
      </c>
      <c r="AN9760" t="s">
        <v>238</v>
      </c>
      <c r="AO9760">
        <v>2</v>
      </c>
      <c r="AP9760" t="s">
        <v>239</v>
      </c>
      <c r="AQ9760" s="27">
        <v>41319</v>
      </c>
      <c r="AR9760" t="s">
        <v>240</v>
      </c>
      <c r="AS9760">
        <v>5</v>
      </c>
      <c r="AT9760" t="s">
        <v>246</v>
      </c>
      <c r="AU9760" s="27">
        <v>41319</v>
      </c>
    </row>
    <row r="9761" spans="1:47" x14ac:dyDescent="0.2">
      <c r="A9761">
        <v>9760</v>
      </c>
      <c r="B9761" t="s">
        <v>31271</v>
      </c>
      <c r="C9761" t="s">
        <v>1127</v>
      </c>
      <c r="D9761" t="s">
        <v>31272</v>
      </c>
      <c r="E9761" s="27">
        <v>41674</v>
      </c>
      <c r="F9761" t="s">
        <v>233</v>
      </c>
      <c r="G9761" s="27">
        <v>34579</v>
      </c>
      <c r="H9761">
        <v>21</v>
      </c>
      <c r="I9761" t="s">
        <v>259</v>
      </c>
      <c r="J9761" t="s">
        <v>250</v>
      </c>
      <c r="K9761">
        <v>0</v>
      </c>
      <c r="L9761">
        <v>10</v>
      </c>
      <c r="M9761">
        <v>0</v>
      </c>
      <c r="N9761">
        <v>1</v>
      </c>
      <c r="O9761">
        <v>0</v>
      </c>
      <c r="W9761" t="s">
        <v>237</v>
      </c>
      <c r="Y9761">
        <v>-1</v>
      </c>
      <c r="AB9761" t="s">
        <v>237</v>
      </c>
      <c r="AH9761">
        <v>0</v>
      </c>
      <c r="AN9761" t="s">
        <v>238</v>
      </c>
      <c r="AO9761">
        <v>10</v>
      </c>
      <c r="AP9761" t="s">
        <v>269</v>
      </c>
      <c r="AQ9761" s="27">
        <v>41674</v>
      </c>
      <c r="AR9761" t="s">
        <v>240</v>
      </c>
      <c r="AS9761">
        <v>10</v>
      </c>
      <c r="AT9761" t="s">
        <v>269</v>
      </c>
      <c r="AU9761" s="27">
        <v>41674</v>
      </c>
    </row>
    <row r="9762" spans="1:47" x14ac:dyDescent="0.2">
      <c r="A9762">
        <v>9761</v>
      </c>
      <c r="B9762" t="s">
        <v>31273</v>
      </c>
      <c r="C9762" t="s">
        <v>31274</v>
      </c>
      <c r="D9762" t="s">
        <v>830</v>
      </c>
      <c r="E9762" s="27">
        <v>41738</v>
      </c>
      <c r="F9762" t="s">
        <v>233</v>
      </c>
      <c r="G9762" s="27">
        <v>20859</v>
      </c>
      <c r="H9762">
        <v>59</v>
      </c>
      <c r="I9762" t="s">
        <v>234</v>
      </c>
      <c r="J9762" t="s">
        <v>250</v>
      </c>
      <c r="K9762">
        <v>0</v>
      </c>
      <c r="L9762">
        <v>7</v>
      </c>
      <c r="M9762">
        <v>0</v>
      </c>
      <c r="N9762">
        <v>0</v>
      </c>
      <c r="O9762">
        <v>39</v>
      </c>
      <c r="P9762">
        <v>-336</v>
      </c>
      <c r="Q9762" s="28">
        <v>41402.125</v>
      </c>
      <c r="R9762" s="28">
        <v>41738.442361111112</v>
      </c>
      <c r="S9762" t="s">
        <v>31275</v>
      </c>
      <c r="T9762" s="27">
        <v>41402</v>
      </c>
      <c r="V9762">
        <v>336</v>
      </c>
      <c r="W9762" t="s">
        <v>32</v>
      </c>
      <c r="X9762" t="s">
        <v>749</v>
      </c>
      <c r="Y9762">
        <v>0</v>
      </c>
      <c r="AB9762" t="s">
        <v>237</v>
      </c>
      <c r="AH9762">
        <v>0</v>
      </c>
      <c r="AN9762" t="s">
        <v>238</v>
      </c>
      <c r="AO9762">
        <v>1</v>
      </c>
      <c r="AP9762" t="s">
        <v>239</v>
      </c>
      <c r="AQ9762" s="27">
        <v>41738</v>
      </c>
      <c r="AR9762" t="s">
        <v>240</v>
      </c>
      <c r="AS9762">
        <v>7</v>
      </c>
      <c r="AT9762" t="s">
        <v>246</v>
      </c>
      <c r="AU9762" s="27">
        <v>41738</v>
      </c>
    </row>
    <row r="9763" spans="1:47" x14ac:dyDescent="0.2">
      <c r="A9763">
        <v>9762</v>
      </c>
      <c r="B9763" t="s">
        <v>31276</v>
      </c>
      <c r="C9763" t="s">
        <v>31277</v>
      </c>
      <c r="D9763" t="s">
        <v>31278</v>
      </c>
      <c r="E9763" s="27">
        <v>41902</v>
      </c>
      <c r="F9763" t="s">
        <v>233</v>
      </c>
      <c r="G9763" s="27">
        <v>29157</v>
      </c>
      <c r="H9763">
        <v>36</v>
      </c>
      <c r="I9763" t="s">
        <v>244</v>
      </c>
      <c r="J9763" t="s">
        <v>245</v>
      </c>
      <c r="K9763">
        <v>0</v>
      </c>
      <c r="L9763">
        <v>5</v>
      </c>
      <c r="M9763">
        <v>0</v>
      </c>
      <c r="N9763">
        <v>0</v>
      </c>
      <c r="O9763">
        <v>0</v>
      </c>
      <c r="P9763">
        <v>-1</v>
      </c>
      <c r="Q9763" s="28">
        <v>41901.156944444447</v>
      </c>
      <c r="R9763" s="28">
        <v>41923.359722222223</v>
      </c>
      <c r="S9763" t="s">
        <v>31279</v>
      </c>
      <c r="T9763" s="27">
        <v>41901</v>
      </c>
      <c r="V9763">
        <v>1</v>
      </c>
      <c r="W9763" t="s">
        <v>32</v>
      </c>
      <c r="X9763" t="s">
        <v>261</v>
      </c>
      <c r="Y9763">
        <v>0</v>
      </c>
      <c r="AB9763" t="s">
        <v>237</v>
      </c>
      <c r="AH9763">
        <v>0</v>
      </c>
      <c r="AN9763" t="s">
        <v>238</v>
      </c>
      <c r="AO9763">
        <v>2</v>
      </c>
      <c r="AP9763" t="s">
        <v>239</v>
      </c>
      <c r="AQ9763" s="27">
        <v>41902</v>
      </c>
      <c r="AR9763" t="s">
        <v>240</v>
      </c>
      <c r="AS9763">
        <v>5</v>
      </c>
      <c r="AT9763" t="s">
        <v>246</v>
      </c>
      <c r="AU9763" s="27">
        <v>41902</v>
      </c>
    </row>
    <row r="9764" spans="1:47" x14ac:dyDescent="0.2">
      <c r="A9764">
        <v>9763</v>
      </c>
      <c r="B9764" t="s">
        <v>31280</v>
      </c>
      <c r="C9764" t="s">
        <v>464</v>
      </c>
      <c r="D9764" t="s">
        <v>31281</v>
      </c>
      <c r="E9764" s="27">
        <v>41313</v>
      </c>
      <c r="F9764" t="s">
        <v>233</v>
      </c>
      <c r="G9764" s="27">
        <v>31972</v>
      </c>
      <c r="H9764">
        <v>28</v>
      </c>
      <c r="I9764" t="s">
        <v>244</v>
      </c>
      <c r="J9764" t="s">
        <v>245</v>
      </c>
      <c r="K9764">
        <v>0</v>
      </c>
      <c r="L9764">
        <v>10</v>
      </c>
      <c r="M9764">
        <v>0</v>
      </c>
      <c r="N9764">
        <v>0</v>
      </c>
      <c r="O9764">
        <v>7</v>
      </c>
      <c r="P9764">
        <v>331</v>
      </c>
      <c r="Q9764" s="28">
        <v>41644.405555555553</v>
      </c>
      <c r="R9764" s="28">
        <v>41968.26666666667</v>
      </c>
      <c r="S9764" t="s">
        <v>31282</v>
      </c>
      <c r="U9764" s="27">
        <v>40687</v>
      </c>
      <c r="V9764">
        <v>626</v>
      </c>
      <c r="W9764" t="s">
        <v>36</v>
      </c>
      <c r="X9764" t="s">
        <v>274</v>
      </c>
      <c r="Y9764">
        <v>0</v>
      </c>
      <c r="AB9764" t="s">
        <v>237</v>
      </c>
      <c r="AH9764">
        <v>0</v>
      </c>
      <c r="AN9764" t="s">
        <v>238</v>
      </c>
      <c r="AO9764">
        <v>10</v>
      </c>
      <c r="AP9764" t="s">
        <v>269</v>
      </c>
      <c r="AQ9764" s="27">
        <v>41313</v>
      </c>
      <c r="AR9764" t="s">
        <v>240</v>
      </c>
      <c r="AS9764">
        <v>10</v>
      </c>
      <c r="AT9764" t="s">
        <v>269</v>
      </c>
      <c r="AU9764" s="27">
        <v>41313</v>
      </c>
    </row>
    <row r="9765" spans="1:47" x14ac:dyDescent="0.2">
      <c r="A9765">
        <v>9764</v>
      </c>
      <c r="B9765" t="s">
        <v>31283</v>
      </c>
      <c r="C9765" t="s">
        <v>31284</v>
      </c>
      <c r="D9765" t="s">
        <v>31285</v>
      </c>
      <c r="E9765" s="27">
        <v>41840</v>
      </c>
      <c r="F9765" t="s">
        <v>233</v>
      </c>
      <c r="G9765" s="27">
        <v>32695</v>
      </c>
      <c r="H9765">
        <v>26</v>
      </c>
      <c r="I9765" t="s">
        <v>244</v>
      </c>
      <c r="J9765" t="s">
        <v>353</v>
      </c>
      <c r="K9765">
        <v>0</v>
      </c>
      <c r="L9765">
        <v>2</v>
      </c>
      <c r="M9765">
        <v>0</v>
      </c>
      <c r="N9765">
        <v>0</v>
      </c>
      <c r="O9765">
        <v>0</v>
      </c>
      <c r="P9765">
        <v>-1</v>
      </c>
      <c r="Q9765" s="28">
        <v>41839.206250000003</v>
      </c>
      <c r="R9765" s="28">
        <v>41840.365972222222</v>
      </c>
      <c r="S9765" t="s">
        <v>31286</v>
      </c>
      <c r="T9765" s="27">
        <v>41839</v>
      </c>
      <c r="V9765">
        <v>1</v>
      </c>
      <c r="W9765" t="s">
        <v>32</v>
      </c>
      <c r="X9765" t="s">
        <v>588</v>
      </c>
      <c r="Y9765">
        <v>0</v>
      </c>
      <c r="AB9765" t="s">
        <v>237</v>
      </c>
      <c r="AH9765">
        <v>0</v>
      </c>
      <c r="AN9765" t="s">
        <v>238</v>
      </c>
      <c r="AO9765">
        <v>3</v>
      </c>
      <c r="AP9765" t="s">
        <v>239</v>
      </c>
      <c r="AQ9765" s="27">
        <v>41840</v>
      </c>
      <c r="AR9765" t="s">
        <v>240</v>
      </c>
      <c r="AS9765">
        <v>2</v>
      </c>
      <c r="AT9765" t="s">
        <v>239</v>
      </c>
      <c r="AU9765" s="27">
        <v>41840</v>
      </c>
    </row>
    <row r="9766" spans="1:47" x14ac:dyDescent="0.2">
      <c r="A9766">
        <v>9765</v>
      </c>
      <c r="B9766" t="s">
        <v>31287</v>
      </c>
      <c r="C9766" t="s">
        <v>20432</v>
      </c>
      <c r="D9766" t="s">
        <v>12090</v>
      </c>
      <c r="E9766" s="27">
        <v>41656</v>
      </c>
      <c r="F9766" t="s">
        <v>233</v>
      </c>
      <c r="G9766" s="27">
        <v>29064</v>
      </c>
      <c r="H9766">
        <v>36</v>
      </c>
      <c r="I9766" t="s">
        <v>244</v>
      </c>
      <c r="J9766" t="s">
        <v>22</v>
      </c>
      <c r="K9766">
        <v>0</v>
      </c>
      <c r="L9766">
        <v>4</v>
      </c>
      <c r="M9766">
        <v>0</v>
      </c>
      <c r="N9766">
        <v>0</v>
      </c>
      <c r="O9766">
        <v>4</v>
      </c>
      <c r="P9766">
        <v>-1</v>
      </c>
      <c r="Q9766" s="28">
        <v>41655.354861111111</v>
      </c>
      <c r="R9766" s="28">
        <v>41915.443055555559</v>
      </c>
      <c r="S9766" t="s">
        <v>31288</v>
      </c>
      <c r="U9766" s="27">
        <v>41655</v>
      </c>
      <c r="V9766">
        <v>1</v>
      </c>
      <c r="W9766" t="s">
        <v>32</v>
      </c>
      <c r="X9766" t="s">
        <v>274</v>
      </c>
      <c r="Y9766">
        <v>0</v>
      </c>
      <c r="AB9766" t="s">
        <v>237</v>
      </c>
      <c r="AH9766">
        <v>0</v>
      </c>
      <c r="AN9766" t="s">
        <v>238</v>
      </c>
      <c r="AO9766">
        <v>3</v>
      </c>
      <c r="AP9766" t="s">
        <v>239</v>
      </c>
      <c r="AQ9766" s="27">
        <v>41656</v>
      </c>
      <c r="AR9766" t="s">
        <v>240</v>
      </c>
      <c r="AS9766">
        <v>4</v>
      </c>
      <c r="AT9766" t="s">
        <v>239</v>
      </c>
      <c r="AU9766" s="27">
        <v>41656</v>
      </c>
    </row>
    <row r="9767" spans="1:47" x14ac:dyDescent="0.2">
      <c r="A9767">
        <v>9766</v>
      </c>
      <c r="B9767" t="s">
        <v>31289</v>
      </c>
      <c r="C9767" t="s">
        <v>1313</v>
      </c>
      <c r="D9767" t="s">
        <v>23542</v>
      </c>
      <c r="E9767" s="27">
        <v>41723</v>
      </c>
      <c r="F9767" t="s">
        <v>233</v>
      </c>
      <c r="G9767" s="27">
        <v>29934</v>
      </c>
      <c r="H9767">
        <v>34</v>
      </c>
      <c r="I9767" t="s">
        <v>244</v>
      </c>
      <c r="J9767" t="s">
        <v>245</v>
      </c>
      <c r="K9767">
        <v>0</v>
      </c>
      <c r="L9767">
        <v>2</v>
      </c>
      <c r="M9767">
        <v>0</v>
      </c>
      <c r="N9767">
        <v>0</v>
      </c>
      <c r="O9767">
        <v>0</v>
      </c>
      <c r="W9767" t="s">
        <v>237</v>
      </c>
      <c r="Y9767">
        <v>-1</v>
      </c>
      <c r="AB9767" t="s">
        <v>237</v>
      </c>
      <c r="AH9767">
        <v>0</v>
      </c>
      <c r="AN9767" t="s">
        <v>238</v>
      </c>
      <c r="AO9767">
        <v>1</v>
      </c>
      <c r="AP9767" t="s">
        <v>239</v>
      </c>
      <c r="AQ9767" s="27">
        <v>41723</v>
      </c>
      <c r="AR9767" t="s">
        <v>240</v>
      </c>
      <c r="AS9767">
        <v>2</v>
      </c>
      <c r="AT9767" t="s">
        <v>239</v>
      </c>
      <c r="AU9767" s="27">
        <v>41723</v>
      </c>
    </row>
    <row r="9768" spans="1:47" x14ac:dyDescent="0.2">
      <c r="A9768">
        <v>9767</v>
      </c>
      <c r="B9768" t="s">
        <v>31290</v>
      </c>
      <c r="C9768" t="s">
        <v>1038</v>
      </c>
      <c r="D9768" t="s">
        <v>31291</v>
      </c>
      <c r="E9768" s="27">
        <v>41724</v>
      </c>
      <c r="F9768" t="s">
        <v>233</v>
      </c>
      <c r="G9768" s="27">
        <v>26976</v>
      </c>
      <c r="H9768">
        <v>42</v>
      </c>
      <c r="I9768" t="s">
        <v>244</v>
      </c>
      <c r="J9768" t="s">
        <v>245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0</v>
      </c>
      <c r="Q9768" s="28">
        <v>41724.529166666667</v>
      </c>
      <c r="R9768" s="28">
        <v>41724.356944444444</v>
      </c>
      <c r="S9768" t="s">
        <v>31292</v>
      </c>
      <c r="T9768" s="27">
        <v>41723</v>
      </c>
      <c r="V9768">
        <v>1</v>
      </c>
      <c r="W9768" t="s">
        <v>36</v>
      </c>
      <c r="X9768" t="s">
        <v>279</v>
      </c>
      <c r="Y9768">
        <v>0</v>
      </c>
      <c r="AB9768" t="s">
        <v>237</v>
      </c>
      <c r="AH9768">
        <v>0</v>
      </c>
      <c r="AN9768" t="s">
        <v>238</v>
      </c>
      <c r="AO9768">
        <v>1</v>
      </c>
      <c r="AP9768" t="s">
        <v>239</v>
      </c>
      <c r="AQ9768" s="27">
        <v>41724</v>
      </c>
      <c r="AR9768" t="s">
        <v>240</v>
      </c>
      <c r="AS9768">
        <v>1</v>
      </c>
      <c r="AT9768" t="s">
        <v>239</v>
      </c>
      <c r="AU9768" s="27">
        <v>41724</v>
      </c>
    </row>
    <row r="9769" spans="1:47" x14ac:dyDescent="0.2">
      <c r="A9769">
        <v>9768</v>
      </c>
      <c r="B9769" t="s">
        <v>31293</v>
      </c>
      <c r="C9769" t="s">
        <v>2755</v>
      </c>
      <c r="D9769" t="s">
        <v>31294</v>
      </c>
      <c r="E9769" s="27">
        <v>41898</v>
      </c>
      <c r="F9769" t="s">
        <v>294</v>
      </c>
      <c r="G9769" s="27">
        <v>26516</v>
      </c>
      <c r="H9769">
        <v>43</v>
      </c>
      <c r="I9769" t="s">
        <v>244</v>
      </c>
      <c r="J9769" t="s">
        <v>22</v>
      </c>
      <c r="K9769">
        <v>0</v>
      </c>
      <c r="L9769">
        <v>1</v>
      </c>
      <c r="M9769">
        <v>0</v>
      </c>
      <c r="N9769">
        <v>0</v>
      </c>
      <c r="O9769">
        <v>1</v>
      </c>
      <c r="P9769">
        <v>-1</v>
      </c>
      <c r="Q9769" s="28">
        <v>41897.42291666667</v>
      </c>
      <c r="R9769" s="28">
        <v>41898.336111111108</v>
      </c>
      <c r="S9769" t="s">
        <v>31295</v>
      </c>
      <c r="U9769" s="27">
        <v>41897</v>
      </c>
      <c r="V9769">
        <v>1</v>
      </c>
      <c r="W9769" t="s">
        <v>32</v>
      </c>
      <c r="X9769" t="s">
        <v>274</v>
      </c>
      <c r="Y9769">
        <v>0</v>
      </c>
      <c r="AB9769" t="s">
        <v>237</v>
      </c>
      <c r="AH9769">
        <v>0</v>
      </c>
      <c r="AN9769" t="s">
        <v>238</v>
      </c>
      <c r="AO9769">
        <v>1</v>
      </c>
      <c r="AP9769" t="s">
        <v>239</v>
      </c>
      <c r="AQ9769" s="27">
        <v>41898</v>
      </c>
      <c r="AR9769" t="s">
        <v>240</v>
      </c>
      <c r="AS9769">
        <v>1</v>
      </c>
      <c r="AT9769" t="s">
        <v>239</v>
      </c>
      <c r="AU9769" s="27">
        <v>41898</v>
      </c>
    </row>
    <row r="9770" spans="1:47" x14ac:dyDescent="0.2">
      <c r="A9770">
        <v>9769</v>
      </c>
      <c r="B9770" t="s">
        <v>31296</v>
      </c>
      <c r="C9770" t="s">
        <v>1584</v>
      </c>
      <c r="D9770" t="s">
        <v>31297</v>
      </c>
      <c r="E9770" s="27">
        <v>41805</v>
      </c>
      <c r="F9770" t="s">
        <v>233</v>
      </c>
      <c r="G9770" s="27">
        <v>25857</v>
      </c>
      <c r="H9770">
        <v>45</v>
      </c>
      <c r="I9770" t="s">
        <v>234</v>
      </c>
      <c r="J9770" t="s">
        <v>245</v>
      </c>
      <c r="K9770">
        <v>0</v>
      </c>
      <c r="L9770">
        <v>1</v>
      </c>
      <c r="M9770">
        <v>0</v>
      </c>
      <c r="N9770">
        <v>0</v>
      </c>
      <c r="O9770">
        <v>0</v>
      </c>
      <c r="W9770" t="s">
        <v>237</v>
      </c>
      <c r="Y9770">
        <v>-1</v>
      </c>
      <c r="AB9770" t="s">
        <v>237</v>
      </c>
      <c r="AH9770">
        <v>0</v>
      </c>
      <c r="AN9770" t="s">
        <v>238</v>
      </c>
      <c r="AO9770">
        <v>1</v>
      </c>
      <c r="AP9770" t="s">
        <v>239</v>
      </c>
      <c r="AQ9770" s="27">
        <v>41805</v>
      </c>
      <c r="AR9770" t="s">
        <v>240</v>
      </c>
      <c r="AS9770">
        <v>1</v>
      </c>
      <c r="AT9770" t="s">
        <v>239</v>
      </c>
      <c r="AU9770" s="27">
        <v>41805</v>
      </c>
    </row>
    <row r="9771" spans="1:47" x14ac:dyDescent="0.2">
      <c r="A9771">
        <v>9770</v>
      </c>
      <c r="B9771" t="s">
        <v>31298</v>
      </c>
      <c r="C9771" t="s">
        <v>242</v>
      </c>
      <c r="D9771" t="s">
        <v>2846</v>
      </c>
      <c r="E9771" s="27">
        <v>41374</v>
      </c>
      <c r="F9771" t="s">
        <v>233</v>
      </c>
      <c r="G9771" s="27">
        <v>34296</v>
      </c>
      <c r="H9771">
        <v>22</v>
      </c>
      <c r="I9771" t="s">
        <v>259</v>
      </c>
      <c r="J9771" t="s">
        <v>250</v>
      </c>
      <c r="K9771">
        <v>0</v>
      </c>
      <c r="L9771">
        <v>7</v>
      </c>
      <c r="M9771">
        <v>0</v>
      </c>
      <c r="N9771">
        <v>0</v>
      </c>
      <c r="O9771">
        <v>0</v>
      </c>
      <c r="W9771" t="s">
        <v>237</v>
      </c>
      <c r="Y9771">
        <v>-1</v>
      </c>
      <c r="AB9771" t="s">
        <v>237</v>
      </c>
      <c r="AH9771">
        <v>0</v>
      </c>
      <c r="AN9771" t="s">
        <v>238</v>
      </c>
      <c r="AO9771">
        <v>6</v>
      </c>
      <c r="AP9771" t="s">
        <v>246</v>
      </c>
      <c r="AQ9771" s="27">
        <v>41374</v>
      </c>
      <c r="AR9771" t="s">
        <v>240</v>
      </c>
      <c r="AS9771">
        <v>7</v>
      </c>
      <c r="AT9771" t="s">
        <v>246</v>
      </c>
      <c r="AU9771" s="27">
        <v>41374</v>
      </c>
    </row>
    <row r="9772" spans="1:47" x14ac:dyDescent="0.2">
      <c r="A9772">
        <v>9771</v>
      </c>
      <c r="B9772" t="s">
        <v>31299</v>
      </c>
      <c r="C9772" t="s">
        <v>31300</v>
      </c>
      <c r="D9772" t="s">
        <v>5449</v>
      </c>
      <c r="E9772" s="27">
        <v>41543</v>
      </c>
      <c r="F9772" t="s">
        <v>233</v>
      </c>
      <c r="G9772" s="27">
        <v>28283</v>
      </c>
      <c r="H9772">
        <v>38</v>
      </c>
      <c r="I9772" t="s">
        <v>244</v>
      </c>
      <c r="J9772" t="s">
        <v>250</v>
      </c>
      <c r="K9772">
        <v>0</v>
      </c>
      <c r="L9772">
        <v>2</v>
      </c>
      <c r="M9772">
        <v>0</v>
      </c>
      <c r="N9772">
        <v>0</v>
      </c>
      <c r="O9772">
        <v>4</v>
      </c>
      <c r="P9772">
        <v>-1</v>
      </c>
      <c r="Q9772" s="28">
        <v>41542.484722222223</v>
      </c>
      <c r="R9772" s="28">
        <v>41543.32916666667</v>
      </c>
      <c r="S9772" t="s">
        <v>31301</v>
      </c>
      <c r="T9772" s="27">
        <v>41542</v>
      </c>
      <c r="V9772">
        <v>1</v>
      </c>
      <c r="W9772" t="s">
        <v>36</v>
      </c>
      <c r="X9772" t="s">
        <v>279</v>
      </c>
      <c r="Y9772">
        <v>0</v>
      </c>
      <c r="AB9772" t="s">
        <v>237</v>
      </c>
      <c r="AH9772">
        <v>0</v>
      </c>
      <c r="AN9772" t="s">
        <v>238</v>
      </c>
      <c r="AO9772">
        <v>2</v>
      </c>
      <c r="AP9772" t="s">
        <v>239</v>
      </c>
      <c r="AQ9772" s="27">
        <v>41543</v>
      </c>
      <c r="AR9772" t="s">
        <v>240</v>
      </c>
      <c r="AS9772">
        <v>2</v>
      </c>
      <c r="AT9772" t="s">
        <v>239</v>
      </c>
      <c r="AU9772" s="27">
        <v>41543</v>
      </c>
    </row>
    <row r="9773" spans="1:47" x14ac:dyDescent="0.2">
      <c r="A9773">
        <v>9772</v>
      </c>
      <c r="B9773" t="s">
        <v>31302</v>
      </c>
      <c r="C9773" t="s">
        <v>31303</v>
      </c>
      <c r="D9773" t="s">
        <v>31304</v>
      </c>
      <c r="E9773" s="27">
        <v>41814</v>
      </c>
      <c r="F9773" t="s">
        <v>233</v>
      </c>
      <c r="G9773" s="27">
        <v>31415</v>
      </c>
      <c r="H9773">
        <v>30</v>
      </c>
      <c r="I9773" t="s">
        <v>244</v>
      </c>
      <c r="J9773" t="s">
        <v>22</v>
      </c>
      <c r="K9773">
        <v>0</v>
      </c>
      <c r="L9773">
        <v>1</v>
      </c>
      <c r="M9773">
        <v>0</v>
      </c>
      <c r="N9773">
        <v>0</v>
      </c>
      <c r="O9773">
        <v>2</v>
      </c>
      <c r="P9773">
        <v>-1</v>
      </c>
      <c r="Q9773" s="28">
        <v>41813.34097222222</v>
      </c>
      <c r="R9773" s="28">
        <v>41814.068055555559</v>
      </c>
      <c r="S9773" t="s">
        <v>31305</v>
      </c>
      <c r="T9773" s="27">
        <v>41813</v>
      </c>
      <c r="V9773">
        <v>1</v>
      </c>
      <c r="W9773" t="s">
        <v>32</v>
      </c>
      <c r="X9773" t="s">
        <v>359</v>
      </c>
      <c r="Y9773">
        <v>0</v>
      </c>
      <c r="AB9773" t="s">
        <v>237</v>
      </c>
      <c r="AH9773">
        <v>0</v>
      </c>
      <c r="AN9773" t="s">
        <v>238</v>
      </c>
      <c r="AO9773">
        <v>1</v>
      </c>
      <c r="AP9773" t="s">
        <v>239</v>
      </c>
      <c r="AQ9773" s="27">
        <v>41814</v>
      </c>
      <c r="AR9773" t="s">
        <v>240</v>
      </c>
      <c r="AS9773">
        <v>1</v>
      </c>
      <c r="AT9773" t="s">
        <v>239</v>
      </c>
      <c r="AU9773" s="27">
        <v>41814</v>
      </c>
    </row>
    <row r="9774" spans="1:47" x14ac:dyDescent="0.2">
      <c r="A9774">
        <v>9773</v>
      </c>
      <c r="B9774" t="s">
        <v>31306</v>
      </c>
      <c r="C9774" t="s">
        <v>17183</v>
      </c>
      <c r="D9774" t="s">
        <v>31307</v>
      </c>
      <c r="E9774" s="27">
        <v>41595</v>
      </c>
      <c r="F9774" t="s">
        <v>233</v>
      </c>
      <c r="G9774" s="27">
        <v>34188</v>
      </c>
      <c r="H9774">
        <v>22</v>
      </c>
      <c r="I9774" t="s">
        <v>259</v>
      </c>
      <c r="J9774" t="s">
        <v>250</v>
      </c>
      <c r="K9774">
        <v>0</v>
      </c>
      <c r="L9774">
        <v>6</v>
      </c>
      <c r="M9774">
        <v>0</v>
      </c>
      <c r="N9774">
        <v>1</v>
      </c>
      <c r="O9774">
        <v>3</v>
      </c>
      <c r="P9774">
        <v>-1</v>
      </c>
      <c r="Q9774" s="28">
        <v>41594.338194444441</v>
      </c>
      <c r="R9774" s="28">
        <v>41610.377083333333</v>
      </c>
      <c r="S9774" t="s">
        <v>31308</v>
      </c>
      <c r="T9774" s="27">
        <v>41594</v>
      </c>
      <c r="V9774">
        <v>1</v>
      </c>
      <c r="W9774" t="s">
        <v>32</v>
      </c>
      <c r="X9774" t="s">
        <v>567</v>
      </c>
      <c r="Y9774">
        <v>1</v>
      </c>
      <c r="AA9774" t="s">
        <v>31309</v>
      </c>
      <c r="AB9774" t="s">
        <v>36</v>
      </c>
      <c r="AC9774">
        <v>0</v>
      </c>
      <c r="AD9774" s="27">
        <v>41946</v>
      </c>
      <c r="AF9774" s="27">
        <v>41946</v>
      </c>
      <c r="AG9774" s="27">
        <v>41979</v>
      </c>
      <c r="AH9774">
        <v>0</v>
      </c>
      <c r="AN9774" t="s">
        <v>238</v>
      </c>
      <c r="AO9774">
        <v>7</v>
      </c>
      <c r="AP9774" t="s">
        <v>246</v>
      </c>
      <c r="AQ9774" s="27">
        <v>41595</v>
      </c>
      <c r="AR9774" t="s">
        <v>240</v>
      </c>
      <c r="AS9774">
        <v>6</v>
      </c>
      <c r="AT9774" t="s">
        <v>246</v>
      </c>
      <c r="AU9774" s="27">
        <v>41595</v>
      </c>
    </row>
    <row r="9775" spans="1:47" x14ac:dyDescent="0.2">
      <c r="A9775">
        <v>9774</v>
      </c>
      <c r="B9775" t="s">
        <v>31310</v>
      </c>
      <c r="C9775" t="s">
        <v>2861</v>
      </c>
      <c r="D9775" t="s">
        <v>27257</v>
      </c>
      <c r="E9775" s="27">
        <v>41295</v>
      </c>
      <c r="F9775" t="s">
        <v>233</v>
      </c>
      <c r="G9775" s="27">
        <v>25531</v>
      </c>
      <c r="H9775">
        <v>46</v>
      </c>
      <c r="I9775" t="s">
        <v>234</v>
      </c>
      <c r="J9775" t="s">
        <v>245</v>
      </c>
      <c r="K9775">
        <v>0</v>
      </c>
      <c r="L9775">
        <v>2</v>
      </c>
      <c r="M9775">
        <v>0</v>
      </c>
      <c r="N9775">
        <v>0</v>
      </c>
      <c r="O9775">
        <v>0</v>
      </c>
      <c r="P9775">
        <v>-1</v>
      </c>
      <c r="Q9775" s="28">
        <v>41294.439583333333</v>
      </c>
      <c r="R9775" s="28">
        <v>41332.224305555559</v>
      </c>
      <c r="S9775" t="s">
        <v>31311</v>
      </c>
      <c r="T9775" s="27">
        <v>41294</v>
      </c>
      <c r="V9775">
        <v>1</v>
      </c>
      <c r="W9775" t="s">
        <v>36</v>
      </c>
      <c r="X9775" t="s">
        <v>279</v>
      </c>
      <c r="Y9775">
        <v>1</v>
      </c>
      <c r="AA9775" t="s">
        <v>31312</v>
      </c>
      <c r="AB9775" t="s">
        <v>36</v>
      </c>
      <c r="AD9775" s="27">
        <v>41853</v>
      </c>
      <c r="AE9775" t="s">
        <v>392</v>
      </c>
      <c r="AH9775">
        <v>0</v>
      </c>
      <c r="AN9775" t="s">
        <v>238</v>
      </c>
      <c r="AO9775">
        <v>2</v>
      </c>
      <c r="AP9775" t="s">
        <v>239</v>
      </c>
      <c r="AQ9775" s="27">
        <v>41295</v>
      </c>
      <c r="AR9775" t="s">
        <v>240</v>
      </c>
      <c r="AS9775">
        <v>2</v>
      </c>
      <c r="AT9775" t="s">
        <v>239</v>
      </c>
      <c r="AU9775" s="27">
        <v>41295</v>
      </c>
    </row>
    <row r="9776" spans="1:47" x14ac:dyDescent="0.2">
      <c r="A9776">
        <v>9775</v>
      </c>
      <c r="B9776" t="s">
        <v>31313</v>
      </c>
      <c r="C9776" t="s">
        <v>825</v>
      </c>
      <c r="D9776" t="s">
        <v>5863</v>
      </c>
      <c r="E9776" s="27">
        <v>41802</v>
      </c>
      <c r="F9776" t="s">
        <v>233</v>
      </c>
      <c r="G9776" s="27">
        <v>22420</v>
      </c>
      <c r="H9776">
        <v>54</v>
      </c>
      <c r="I9776" t="s">
        <v>234</v>
      </c>
      <c r="J9776" t="s">
        <v>245</v>
      </c>
      <c r="K9776">
        <v>0</v>
      </c>
      <c r="L9776">
        <v>1</v>
      </c>
      <c r="M9776">
        <v>0</v>
      </c>
      <c r="N9776">
        <v>0</v>
      </c>
      <c r="O9776">
        <v>0</v>
      </c>
      <c r="P9776">
        <v>-1</v>
      </c>
      <c r="Q9776" s="28">
        <v>41801.413888888892</v>
      </c>
      <c r="R9776" s="28">
        <v>41802.385416666664</v>
      </c>
      <c r="S9776" t="s">
        <v>31314</v>
      </c>
      <c r="T9776" s="27">
        <v>41801</v>
      </c>
      <c r="V9776">
        <v>1</v>
      </c>
      <c r="W9776" t="s">
        <v>36</v>
      </c>
      <c r="X9776" t="s">
        <v>279</v>
      </c>
      <c r="Y9776">
        <v>0</v>
      </c>
      <c r="AB9776" t="s">
        <v>237</v>
      </c>
      <c r="AH9776">
        <v>0</v>
      </c>
      <c r="AN9776" t="s">
        <v>238</v>
      </c>
      <c r="AO9776">
        <v>1</v>
      </c>
      <c r="AP9776" t="s">
        <v>239</v>
      </c>
      <c r="AQ9776" s="27">
        <v>41802</v>
      </c>
      <c r="AR9776" t="s">
        <v>240</v>
      </c>
      <c r="AS9776">
        <v>1</v>
      </c>
      <c r="AT9776" t="s">
        <v>239</v>
      </c>
      <c r="AU9776" s="27">
        <v>41802</v>
      </c>
    </row>
    <row r="9777" spans="1:47" x14ac:dyDescent="0.2">
      <c r="A9777">
        <v>9776</v>
      </c>
      <c r="B9777" t="s">
        <v>31315</v>
      </c>
      <c r="C9777" t="s">
        <v>31316</v>
      </c>
      <c r="D9777" t="s">
        <v>31317</v>
      </c>
      <c r="E9777" s="27">
        <v>41569</v>
      </c>
      <c r="F9777" t="s">
        <v>233</v>
      </c>
      <c r="G9777" s="27">
        <v>19216</v>
      </c>
      <c r="H9777">
        <v>63</v>
      </c>
      <c r="I9777" t="s">
        <v>234</v>
      </c>
      <c r="J9777" t="s">
        <v>245</v>
      </c>
      <c r="K9777">
        <v>0</v>
      </c>
      <c r="L9777">
        <v>1</v>
      </c>
      <c r="M9777">
        <v>0</v>
      </c>
      <c r="N9777">
        <v>0</v>
      </c>
      <c r="O9777">
        <v>1</v>
      </c>
      <c r="S9777" t="s">
        <v>31318</v>
      </c>
      <c r="U9777" s="27">
        <v>41557</v>
      </c>
      <c r="V9777">
        <v>12</v>
      </c>
      <c r="W9777" t="s">
        <v>32</v>
      </c>
      <c r="X9777" t="s">
        <v>274</v>
      </c>
      <c r="Y9777">
        <v>0</v>
      </c>
      <c r="AB9777" t="s">
        <v>237</v>
      </c>
      <c r="AH9777">
        <v>0</v>
      </c>
      <c r="AN9777" t="s">
        <v>238</v>
      </c>
      <c r="AO9777">
        <v>1</v>
      </c>
      <c r="AP9777" t="s">
        <v>239</v>
      </c>
      <c r="AQ9777" s="27">
        <v>41569</v>
      </c>
      <c r="AR9777" t="s">
        <v>240</v>
      </c>
      <c r="AS9777">
        <v>1</v>
      </c>
      <c r="AT9777" t="s">
        <v>239</v>
      </c>
      <c r="AU9777" s="27">
        <v>41569</v>
      </c>
    </row>
    <row r="9778" spans="1:47" x14ac:dyDescent="0.2">
      <c r="A9778">
        <v>9777</v>
      </c>
      <c r="B9778" t="s">
        <v>31319</v>
      </c>
      <c r="C9778" t="s">
        <v>339</v>
      </c>
      <c r="D9778" t="s">
        <v>381</v>
      </c>
      <c r="E9778" s="27">
        <v>41589</v>
      </c>
      <c r="F9778" t="s">
        <v>233</v>
      </c>
      <c r="G9778" s="27">
        <v>28591</v>
      </c>
      <c r="H9778">
        <v>38</v>
      </c>
      <c r="I9778" t="s">
        <v>244</v>
      </c>
      <c r="J9778" t="s">
        <v>250</v>
      </c>
      <c r="K9778">
        <v>0</v>
      </c>
      <c r="L9778">
        <v>3</v>
      </c>
      <c r="M9778">
        <v>0</v>
      </c>
      <c r="N9778">
        <v>0</v>
      </c>
      <c r="O9778">
        <v>0</v>
      </c>
      <c r="P9778">
        <v>-1</v>
      </c>
      <c r="Q9778" s="28">
        <v>41588.177083333336</v>
      </c>
      <c r="R9778" s="28">
        <v>41589.325694444444</v>
      </c>
      <c r="S9778" t="s">
        <v>31320</v>
      </c>
      <c r="T9778" s="27">
        <v>41588</v>
      </c>
      <c r="V9778">
        <v>1</v>
      </c>
      <c r="W9778" t="s">
        <v>32</v>
      </c>
      <c r="X9778" t="s">
        <v>8025</v>
      </c>
      <c r="Y9778">
        <v>1</v>
      </c>
      <c r="AA9778" t="s">
        <v>31321</v>
      </c>
      <c r="AB9778" t="s">
        <v>36</v>
      </c>
      <c r="AD9778" s="27">
        <v>41985</v>
      </c>
      <c r="AE9778" t="s">
        <v>404</v>
      </c>
      <c r="AH9778">
        <v>0</v>
      </c>
      <c r="AN9778" t="s">
        <v>238</v>
      </c>
      <c r="AO9778">
        <v>3</v>
      </c>
      <c r="AP9778" t="s">
        <v>239</v>
      </c>
      <c r="AQ9778" s="27">
        <v>41589</v>
      </c>
      <c r="AR9778" t="s">
        <v>240</v>
      </c>
      <c r="AS9778">
        <v>3</v>
      </c>
      <c r="AT9778" t="s">
        <v>239</v>
      </c>
      <c r="AU9778" s="27">
        <v>41589</v>
      </c>
    </row>
    <row r="9779" spans="1:47" x14ac:dyDescent="0.2">
      <c r="A9779">
        <v>9778</v>
      </c>
      <c r="B9779" t="s">
        <v>31322</v>
      </c>
      <c r="C9779" t="s">
        <v>31323</v>
      </c>
      <c r="D9779" t="s">
        <v>689</v>
      </c>
      <c r="E9779" s="27">
        <v>41570</v>
      </c>
      <c r="F9779" t="s">
        <v>233</v>
      </c>
      <c r="G9779" s="27">
        <v>29048</v>
      </c>
      <c r="H9779">
        <v>36</v>
      </c>
      <c r="I9779" t="s">
        <v>244</v>
      </c>
      <c r="J9779" t="s">
        <v>250</v>
      </c>
      <c r="K9779">
        <v>0</v>
      </c>
      <c r="L9779">
        <v>6</v>
      </c>
      <c r="M9779">
        <v>0</v>
      </c>
      <c r="N9779">
        <v>0</v>
      </c>
      <c r="O9779">
        <v>0</v>
      </c>
      <c r="P9779">
        <v>-1</v>
      </c>
      <c r="Q9779" s="28">
        <v>41569.238194444442</v>
      </c>
      <c r="R9779" s="28">
        <v>41570.06527777778</v>
      </c>
      <c r="S9779" t="s">
        <v>31324</v>
      </c>
      <c r="T9779" s="27">
        <v>41569</v>
      </c>
      <c r="V9779">
        <v>1</v>
      </c>
      <c r="W9779" t="s">
        <v>32</v>
      </c>
      <c r="X9779" t="s">
        <v>268</v>
      </c>
      <c r="Y9779">
        <v>0</v>
      </c>
      <c r="AB9779" t="s">
        <v>237</v>
      </c>
      <c r="AH9779">
        <v>0</v>
      </c>
      <c r="AN9779" t="s">
        <v>238</v>
      </c>
      <c r="AO9779">
        <v>1</v>
      </c>
      <c r="AP9779" t="s">
        <v>239</v>
      </c>
      <c r="AQ9779" s="27">
        <v>41570</v>
      </c>
      <c r="AR9779" t="s">
        <v>240</v>
      </c>
      <c r="AS9779">
        <v>6</v>
      </c>
      <c r="AT9779" t="s">
        <v>246</v>
      </c>
      <c r="AU9779" s="27">
        <v>41570</v>
      </c>
    </row>
    <row r="9780" spans="1:47" x14ac:dyDescent="0.2">
      <c r="A9780">
        <v>9779</v>
      </c>
      <c r="B9780" t="s">
        <v>31325</v>
      </c>
      <c r="C9780" t="s">
        <v>1761</v>
      </c>
      <c r="D9780" t="s">
        <v>775</v>
      </c>
      <c r="E9780" s="27">
        <v>41765</v>
      </c>
      <c r="F9780" t="s">
        <v>233</v>
      </c>
      <c r="G9780" s="27">
        <v>30902</v>
      </c>
      <c r="H9780">
        <v>31</v>
      </c>
      <c r="I9780" t="s">
        <v>244</v>
      </c>
      <c r="J9780" t="s">
        <v>250</v>
      </c>
      <c r="K9780">
        <v>0</v>
      </c>
      <c r="L9780">
        <v>8</v>
      </c>
      <c r="M9780">
        <v>0</v>
      </c>
      <c r="N9780">
        <v>0</v>
      </c>
      <c r="O9780">
        <v>11</v>
      </c>
      <c r="P9780">
        <v>0</v>
      </c>
      <c r="Q9780" s="28">
        <v>41765.109027777777</v>
      </c>
      <c r="R9780" s="28">
        <v>41789.147916666669</v>
      </c>
      <c r="S9780" t="s">
        <v>31326</v>
      </c>
      <c r="T9780" s="27">
        <v>41765</v>
      </c>
      <c r="V9780">
        <v>0</v>
      </c>
      <c r="W9780" t="s">
        <v>32</v>
      </c>
      <c r="X9780" t="s">
        <v>461</v>
      </c>
      <c r="Y9780">
        <v>0</v>
      </c>
      <c r="AB9780" t="s">
        <v>237</v>
      </c>
      <c r="AH9780">
        <v>0</v>
      </c>
      <c r="AN9780" t="s">
        <v>238</v>
      </c>
      <c r="AO9780">
        <v>9</v>
      </c>
      <c r="AP9780" t="s">
        <v>269</v>
      </c>
      <c r="AQ9780" s="27">
        <v>41765</v>
      </c>
      <c r="AR9780" t="s">
        <v>240</v>
      </c>
      <c r="AS9780">
        <v>8</v>
      </c>
      <c r="AT9780" t="s">
        <v>269</v>
      </c>
      <c r="AU9780" s="27">
        <v>41765</v>
      </c>
    </row>
    <row r="9781" spans="1:47" x14ac:dyDescent="0.2">
      <c r="A9781">
        <v>9780</v>
      </c>
      <c r="B9781" t="s">
        <v>31327</v>
      </c>
      <c r="C9781" t="s">
        <v>31328</v>
      </c>
      <c r="D9781" t="s">
        <v>775</v>
      </c>
      <c r="E9781" s="27">
        <v>42004</v>
      </c>
      <c r="F9781" t="s">
        <v>294</v>
      </c>
      <c r="G9781" s="27">
        <v>32417</v>
      </c>
      <c r="H9781">
        <v>27</v>
      </c>
      <c r="I9781" t="s">
        <v>244</v>
      </c>
      <c r="J9781" t="s">
        <v>250</v>
      </c>
      <c r="K9781">
        <v>0</v>
      </c>
      <c r="L9781">
        <v>7</v>
      </c>
      <c r="M9781">
        <v>1</v>
      </c>
      <c r="N9781">
        <v>0</v>
      </c>
      <c r="O9781">
        <v>10</v>
      </c>
      <c r="P9781">
        <v>-58</v>
      </c>
      <c r="Q9781" s="28">
        <v>41946.425000000003</v>
      </c>
      <c r="R9781" s="28">
        <v>41965.220833333333</v>
      </c>
      <c r="S9781" t="s">
        <v>31329</v>
      </c>
      <c r="T9781" s="27">
        <v>41886</v>
      </c>
      <c r="V9781">
        <v>118</v>
      </c>
      <c r="W9781" t="s">
        <v>36</v>
      </c>
      <c r="X9781" t="s">
        <v>324</v>
      </c>
      <c r="Y9781">
        <v>1</v>
      </c>
      <c r="AA9781" t="s">
        <v>31330</v>
      </c>
      <c r="AB9781" t="s">
        <v>36</v>
      </c>
      <c r="AD9781" s="27">
        <v>42067</v>
      </c>
      <c r="AE9781" t="s">
        <v>392</v>
      </c>
      <c r="AH9781">
        <v>0</v>
      </c>
      <c r="AN9781" t="s">
        <v>238</v>
      </c>
      <c r="AO9781">
        <v>5</v>
      </c>
      <c r="AP9781" t="s">
        <v>246</v>
      </c>
      <c r="AQ9781" s="27">
        <v>42004</v>
      </c>
      <c r="AR9781" t="s">
        <v>240</v>
      </c>
      <c r="AS9781">
        <v>7</v>
      </c>
      <c r="AT9781" t="s">
        <v>246</v>
      </c>
      <c r="AU9781" s="27">
        <v>42004</v>
      </c>
    </row>
    <row r="9782" spans="1:47" x14ac:dyDescent="0.2">
      <c r="A9782">
        <v>9781</v>
      </c>
      <c r="B9782" t="s">
        <v>31331</v>
      </c>
      <c r="C9782" t="s">
        <v>1233</v>
      </c>
      <c r="D9782" t="s">
        <v>17885</v>
      </c>
      <c r="E9782" s="27">
        <v>41513</v>
      </c>
      <c r="F9782" t="s">
        <v>233</v>
      </c>
      <c r="G9782" s="27">
        <v>34261</v>
      </c>
      <c r="H9782">
        <v>22</v>
      </c>
      <c r="I9782" t="s">
        <v>259</v>
      </c>
      <c r="J9782" t="s">
        <v>245</v>
      </c>
      <c r="K9782">
        <v>0</v>
      </c>
      <c r="L9782">
        <v>9</v>
      </c>
      <c r="M9782">
        <v>0</v>
      </c>
      <c r="N9782">
        <v>0</v>
      </c>
      <c r="O9782">
        <v>6</v>
      </c>
      <c r="P9782">
        <v>-1</v>
      </c>
      <c r="Q9782" s="28">
        <v>41512.383333333331</v>
      </c>
      <c r="R9782" s="28">
        <v>41513.295138888891</v>
      </c>
      <c r="S9782" t="s">
        <v>31332</v>
      </c>
      <c r="T9782" s="27">
        <v>41512</v>
      </c>
      <c r="V9782">
        <v>1</v>
      </c>
      <c r="W9782" t="s">
        <v>32</v>
      </c>
      <c r="X9782" t="s">
        <v>2254</v>
      </c>
      <c r="Y9782">
        <v>1</v>
      </c>
      <c r="AA9782" t="s">
        <v>31333</v>
      </c>
      <c r="AB9782" t="s">
        <v>36</v>
      </c>
      <c r="AC9782">
        <v>0</v>
      </c>
      <c r="AD9782" s="27">
        <v>41588</v>
      </c>
      <c r="AE9782" t="s">
        <v>392</v>
      </c>
      <c r="AF9782" s="27">
        <v>41588</v>
      </c>
      <c r="AG9782" s="27">
        <v>41588</v>
      </c>
      <c r="AH9782">
        <v>0</v>
      </c>
      <c r="AN9782" t="s">
        <v>238</v>
      </c>
      <c r="AO9782">
        <v>7</v>
      </c>
      <c r="AP9782" t="s">
        <v>246</v>
      </c>
      <c r="AQ9782" s="27">
        <v>41513</v>
      </c>
      <c r="AR9782" t="s">
        <v>240</v>
      </c>
      <c r="AS9782">
        <v>9</v>
      </c>
      <c r="AT9782" t="s">
        <v>269</v>
      </c>
      <c r="AU9782" s="27">
        <v>41513</v>
      </c>
    </row>
    <row r="9783" spans="1:47" x14ac:dyDescent="0.2">
      <c r="A9783">
        <v>9782</v>
      </c>
      <c r="B9783" t="s">
        <v>31334</v>
      </c>
      <c r="C9783" t="s">
        <v>31335</v>
      </c>
      <c r="D9783" t="s">
        <v>31336</v>
      </c>
      <c r="E9783" s="27">
        <v>41333</v>
      </c>
      <c r="F9783" t="s">
        <v>233</v>
      </c>
      <c r="G9783" s="27">
        <v>31678</v>
      </c>
      <c r="H9783">
        <v>29</v>
      </c>
      <c r="I9783" t="s">
        <v>244</v>
      </c>
      <c r="J9783" t="s">
        <v>250</v>
      </c>
      <c r="K9783">
        <v>0</v>
      </c>
      <c r="L9783">
        <v>10</v>
      </c>
      <c r="M9783">
        <v>0</v>
      </c>
      <c r="N9783">
        <v>0</v>
      </c>
      <c r="O9783">
        <v>11</v>
      </c>
      <c r="P9783">
        <v>-1</v>
      </c>
      <c r="Q9783" s="28">
        <v>41332.42083333333</v>
      </c>
      <c r="R9783" s="28">
        <v>41333.320138888892</v>
      </c>
      <c r="S9783" t="s">
        <v>31337</v>
      </c>
      <c r="T9783" s="27">
        <v>41332</v>
      </c>
      <c r="V9783">
        <v>1</v>
      </c>
      <c r="W9783" t="s">
        <v>36</v>
      </c>
      <c r="X9783" t="s">
        <v>392</v>
      </c>
      <c r="Y9783">
        <v>0</v>
      </c>
      <c r="AB9783" t="s">
        <v>237</v>
      </c>
      <c r="AH9783">
        <v>0</v>
      </c>
      <c r="AN9783" t="s">
        <v>238</v>
      </c>
      <c r="AO9783">
        <v>5</v>
      </c>
      <c r="AP9783" t="s">
        <v>246</v>
      </c>
      <c r="AQ9783" s="27">
        <v>41333</v>
      </c>
      <c r="AR9783" t="s">
        <v>240</v>
      </c>
      <c r="AS9783">
        <v>10</v>
      </c>
      <c r="AT9783" t="s">
        <v>269</v>
      </c>
      <c r="AU9783" s="27">
        <v>41333</v>
      </c>
    </row>
    <row r="9784" spans="1:47" x14ac:dyDescent="0.2">
      <c r="A9784">
        <v>9783</v>
      </c>
      <c r="B9784" t="s">
        <v>2817</v>
      </c>
      <c r="C9784" t="s">
        <v>2818</v>
      </c>
      <c r="D9784" t="s">
        <v>2819</v>
      </c>
      <c r="E9784" s="27">
        <v>41943</v>
      </c>
      <c r="F9784" t="s">
        <v>233</v>
      </c>
      <c r="G9784" s="27">
        <v>33769</v>
      </c>
      <c r="H9784">
        <v>23</v>
      </c>
      <c r="I9784" t="s">
        <v>259</v>
      </c>
      <c r="J9784" t="s">
        <v>250</v>
      </c>
      <c r="K9784">
        <v>0</v>
      </c>
      <c r="L9784">
        <v>4</v>
      </c>
      <c r="M9784">
        <v>0</v>
      </c>
      <c r="N9784">
        <v>0</v>
      </c>
      <c r="O9784">
        <v>6</v>
      </c>
      <c r="P9784">
        <v>40</v>
      </c>
      <c r="Q9784" s="28">
        <v>41983.227777777778</v>
      </c>
      <c r="R9784" s="28">
        <v>41988.304166666669</v>
      </c>
      <c r="S9784" t="s">
        <v>31338</v>
      </c>
      <c r="T9784" s="27">
        <v>41698</v>
      </c>
      <c r="V9784">
        <v>245</v>
      </c>
      <c r="W9784" t="s">
        <v>32</v>
      </c>
      <c r="X9784" t="s">
        <v>359</v>
      </c>
      <c r="Y9784">
        <v>1</v>
      </c>
      <c r="AA9784" t="s">
        <v>31339</v>
      </c>
      <c r="AB9784" t="s">
        <v>36</v>
      </c>
      <c r="AC9784">
        <v>0</v>
      </c>
      <c r="AD9784" s="27">
        <v>42372</v>
      </c>
      <c r="AE9784" t="s">
        <v>474</v>
      </c>
      <c r="AF9784" s="27">
        <v>42372</v>
      </c>
      <c r="AG9784" s="27">
        <v>42376</v>
      </c>
      <c r="AH9784">
        <v>0</v>
      </c>
      <c r="AN9784" t="s">
        <v>238</v>
      </c>
      <c r="AO9784">
        <v>5</v>
      </c>
      <c r="AP9784" t="s">
        <v>246</v>
      </c>
      <c r="AQ9784" s="27">
        <v>41943</v>
      </c>
      <c r="AR9784" t="s">
        <v>240</v>
      </c>
      <c r="AS9784">
        <v>4</v>
      </c>
      <c r="AT9784" t="s">
        <v>239</v>
      </c>
      <c r="AU9784" s="27">
        <v>41943</v>
      </c>
    </row>
    <row r="9785" spans="1:47" x14ac:dyDescent="0.2">
      <c r="A9785">
        <v>9784</v>
      </c>
      <c r="B9785" t="s">
        <v>31340</v>
      </c>
      <c r="C9785" t="s">
        <v>5848</v>
      </c>
      <c r="D9785" t="s">
        <v>586</v>
      </c>
      <c r="E9785" s="27">
        <v>41386</v>
      </c>
      <c r="F9785" t="s">
        <v>233</v>
      </c>
      <c r="G9785" s="27">
        <v>27898</v>
      </c>
      <c r="H9785">
        <v>39</v>
      </c>
      <c r="I9785" t="s">
        <v>244</v>
      </c>
      <c r="J9785" t="s">
        <v>250</v>
      </c>
      <c r="K9785">
        <v>0</v>
      </c>
      <c r="L9785">
        <v>2</v>
      </c>
      <c r="M9785">
        <v>0</v>
      </c>
      <c r="N9785">
        <v>0</v>
      </c>
      <c r="O9785">
        <v>2</v>
      </c>
      <c r="P9785">
        <v>-1</v>
      </c>
      <c r="Q9785" s="28">
        <v>41385.181250000001</v>
      </c>
      <c r="R9785" s="28">
        <v>41386.290972222225</v>
      </c>
      <c r="S9785" t="s">
        <v>31341</v>
      </c>
      <c r="T9785" s="27">
        <v>41385</v>
      </c>
      <c r="V9785">
        <v>1</v>
      </c>
      <c r="W9785" t="s">
        <v>36</v>
      </c>
      <c r="X9785" t="s">
        <v>263</v>
      </c>
      <c r="Y9785">
        <v>0</v>
      </c>
      <c r="AB9785" t="s">
        <v>237</v>
      </c>
      <c r="AH9785">
        <v>0</v>
      </c>
      <c r="AN9785" t="s">
        <v>238</v>
      </c>
      <c r="AO9785">
        <v>1</v>
      </c>
      <c r="AP9785" t="s">
        <v>239</v>
      </c>
      <c r="AQ9785" s="27">
        <v>41386</v>
      </c>
      <c r="AR9785" t="s">
        <v>240</v>
      </c>
      <c r="AS9785">
        <v>2</v>
      </c>
      <c r="AT9785" t="s">
        <v>239</v>
      </c>
      <c r="AU9785" s="27">
        <v>41386</v>
      </c>
    </row>
    <row r="9786" spans="1:47" x14ac:dyDescent="0.2">
      <c r="A9786">
        <v>9785</v>
      </c>
      <c r="B9786" t="s">
        <v>31342</v>
      </c>
      <c r="C9786" t="s">
        <v>14510</v>
      </c>
      <c r="D9786" t="s">
        <v>31343</v>
      </c>
      <c r="E9786" s="27">
        <v>41408</v>
      </c>
      <c r="F9786" t="s">
        <v>233</v>
      </c>
      <c r="G9786" s="27">
        <v>25057</v>
      </c>
      <c r="H9786">
        <v>47</v>
      </c>
      <c r="I9786" t="s">
        <v>234</v>
      </c>
      <c r="J9786" t="s">
        <v>245</v>
      </c>
      <c r="K9786">
        <v>0</v>
      </c>
      <c r="L9786">
        <v>2</v>
      </c>
      <c r="M9786">
        <v>0</v>
      </c>
      <c r="N9786">
        <v>0</v>
      </c>
      <c r="O9786">
        <v>0</v>
      </c>
      <c r="P9786">
        <v>-1</v>
      </c>
      <c r="Q9786" s="28">
        <v>41407.402083333334</v>
      </c>
      <c r="R9786" s="28">
        <v>41410.28125</v>
      </c>
      <c r="S9786" t="s">
        <v>31344</v>
      </c>
      <c r="T9786" s="27">
        <v>41407</v>
      </c>
      <c r="V9786">
        <v>1</v>
      </c>
      <c r="W9786" t="s">
        <v>36</v>
      </c>
      <c r="X9786" t="s">
        <v>279</v>
      </c>
      <c r="Y9786">
        <v>0</v>
      </c>
      <c r="AB9786" t="s">
        <v>237</v>
      </c>
      <c r="AH9786">
        <v>0</v>
      </c>
      <c r="AN9786" t="s">
        <v>238</v>
      </c>
      <c r="AO9786">
        <v>1</v>
      </c>
      <c r="AP9786" t="s">
        <v>239</v>
      </c>
      <c r="AQ9786" s="27">
        <v>41408</v>
      </c>
      <c r="AR9786" t="s">
        <v>240</v>
      </c>
      <c r="AS9786">
        <v>2</v>
      </c>
      <c r="AT9786" t="s">
        <v>239</v>
      </c>
      <c r="AU9786" s="27">
        <v>41408</v>
      </c>
    </row>
    <row r="9787" spans="1:47" x14ac:dyDescent="0.2">
      <c r="A9787">
        <v>9786</v>
      </c>
      <c r="B9787" t="s">
        <v>31345</v>
      </c>
      <c r="C9787" t="s">
        <v>345</v>
      </c>
      <c r="D9787" t="s">
        <v>1128</v>
      </c>
      <c r="E9787" s="27">
        <v>41328</v>
      </c>
      <c r="F9787" t="s">
        <v>233</v>
      </c>
      <c r="G9787" s="27">
        <v>32887</v>
      </c>
      <c r="H9787">
        <v>26</v>
      </c>
      <c r="I9787" t="s">
        <v>244</v>
      </c>
      <c r="J9787" t="s">
        <v>250</v>
      </c>
      <c r="K9787">
        <v>0</v>
      </c>
      <c r="L9787">
        <v>10</v>
      </c>
      <c r="M9787">
        <v>0</v>
      </c>
      <c r="N9787">
        <v>0</v>
      </c>
      <c r="O9787">
        <v>7</v>
      </c>
      <c r="P9787">
        <v>-1</v>
      </c>
      <c r="Q9787" s="28">
        <v>41327.218055555553</v>
      </c>
      <c r="R9787" s="28">
        <v>41329.107638888891</v>
      </c>
      <c r="S9787" t="s">
        <v>31346</v>
      </c>
      <c r="T9787" s="27">
        <v>41327</v>
      </c>
      <c r="V9787">
        <v>1</v>
      </c>
      <c r="W9787" t="s">
        <v>32</v>
      </c>
      <c r="X9787" t="s">
        <v>359</v>
      </c>
      <c r="Y9787">
        <v>1</v>
      </c>
      <c r="AA9787" t="s">
        <v>31347</v>
      </c>
      <c r="AB9787" t="s">
        <v>36</v>
      </c>
      <c r="AD9787" s="27">
        <v>41336</v>
      </c>
      <c r="AE9787" t="s">
        <v>392</v>
      </c>
      <c r="AH9787">
        <v>0</v>
      </c>
      <c r="AN9787" t="s">
        <v>238</v>
      </c>
      <c r="AO9787">
        <v>8</v>
      </c>
      <c r="AP9787" t="s">
        <v>269</v>
      </c>
      <c r="AQ9787" s="27">
        <v>41328</v>
      </c>
      <c r="AR9787" t="s">
        <v>240</v>
      </c>
      <c r="AS9787">
        <v>10</v>
      </c>
      <c r="AT9787" t="s">
        <v>269</v>
      </c>
      <c r="AU9787" s="27">
        <v>41328</v>
      </c>
    </row>
    <row r="9788" spans="1:47" x14ac:dyDescent="0.2">
      <c r="A9788">
        <v>9787</v>
      </c>
      <c r="B9788" t="s">
        <v>31348</v>
      </c>
      <c r="C9788" t="s">
        <v>31349</v>
      </c>
      <c r="D9788" t="s">
        <v>6833</v>
      </c>
      <c r="E9788" s="27">
        <v>41309</v>
      </c>
      <c r="F9788" t="s">
        <v>294</v>
      </c>
      <c r="G9788" s="27">
        <v>34519</v>
      </c>
      <c r="H9788">
        <v>21</v>
      </c>
      <c r="I9788" t="s">
        <v>259</v>
      </c>
      <c r="J9788" t="s">
        <v>250</v>
      </c>
      <c r="K9788">
        <v>0</v>
      </c>
      <c r="L9788">
        <v>5</v>
      </c>
      <c r="M9788">
        <v>0</v>
      </c>
      <c r="N9788">
        <v>0</v>
      </c>
      <c r="O9788">
        <v>0</v>
      </c>
      <c r="P9788">
        <v>-4</v>
      </c>
      <c r="Q9788" s="28">
        <v>41305.136805555558</v>
      </c>
      <c r="R9788" s="28">
        <v>41309.521527777775</v>
      </c>
      <c r="S9788" t="s">
        <v>31350</v>
      </c>
      <c r="T9788" s="27">
        <v>41305</v>
      </c>
      <c r="V9788">
        <v>4</v>
      </c>
      <c r="W9788" t="s">
        <v>32</v>
      </c>
      <c r="X9788" t="s">
        <v>806</v>
      </c>
      <c r="Y9788">
        <v>1</v>
      </c>
      <c r="AA9788" t="s">
        <v>31351</v>
      </c>
      <c r="AB9788" t="s">
        <v>36</v>
      </c>
      <c r="AD9788" s="27">
        <v>41758</v>
      </c>
      <c r="AE9788" t="s">
        <v>392</v>
      </c>
      <c r="AH9788">
        <v>0</v>
      </c>
      <c r="AN9788" t="s">
        <v>238</v>
      </c>
      <c r="AO9788">
        <v>6</v>
      </c>
      <c r="AP9788" t="s">
        <v>246</v>
      </c>
      <c r="AQ9788" s="27">
        <v>41309</v>
      </c>
      <c r="AR9788" t="s">
        <v>240</v>
      </c>
      <c r="AS9788">
        <v>5</v>
      </c>
      <c r="AT9788" t="s">
        <v>246</v>
      </c>
      <c r="AU9788" s="27">
        <v>41309</v>
      </c>
    </row>
    <row r="9789" spans="1:47" x14ac:dyDescent="0.2">
      <c r="A9789">
        <v>9788</v>
      </c>
      <c r="B9789" t="s">
        <v>31352</v>
      </c>
      <c r="C9789" t="s">
        <v>990</v>
      </c>
      <c r="D9789" t="s">
        <v>10988</v>
      </c>
      <c r="E9789" s="27">
        <v>41359</v>
      </c>
      <c r="F9789" t="s">
        <v>233</v>
      </c>
      <c r="G9789" s="27">
        <v>22337</v>
      </c>
      <c r="H9789">
        <v>55</v>
      </c>
      <c r="I9789" t="s">
        <v>234</v>
      </c>
      <c r="J9789" t="s">
        <v>250</v>
      </c>
      <c r="K9789">
        <v>0</v>
      </c>
      <c r="L9789">
        <v>8</v>
      </c>
      <c r="M9789">
        <v>0</v>
      </c>
      <c r="N9789">
        <v>0</v>
      </c>
      <c r="O9789">
        <v>12</v>
      </c>
      <c r="P9789">
        <v>-40</v>
      </c>
      <c r="Q9789" s="28">
        <v>41319.529861111114</v>
      </c>
      <c r="R9789" s="28">
        <v>41348.143750000003</v>
      </c>
      <c r="S9789" t="s">
        <v>31353</v>
      </c>
      <c r="U9789" s="27">
        <v>41319</v>
      </c>
      <c r="V9789">
        <v>40</v>
      </c>
      <c r="W9789" t="s">
        <v>32</v>
      </c>
      <c r="X9789" t="s">
        <v>274</v>
      </c>
      <c r="Y9789">
        <v>0</v>
      </c>
      <c r="AB9789" t="s">
        <v>237</v>
      </c>
      <c r="AH9789">
        <v>0</v>
      </c>
      <c r="AN9789" t="s">
        <v>238</v>
      </c>
      <c r="AO9789">
        <v>6</v>
      </c>
      <c r="AP9789" t="s">
        <v>246</v>
      </c>
      <c r="AQ9789" s="27">
        <v>41359</v>
      </c>
      <c r="AR9789" t="s">
        <v>240</v>
      </c>
      <c r="AS9789">
        <v>8</v>
      </c>
      <c r="AT9789" t="s">
        <v>269</v>
      </c>
      <c r="AU9789" s="27">
        <v>41359</v>
      </c>
    </row>
    <row r="9790" spans="1:47" x14ac:dyDescent="0.2">
      <c r="A9790">
        <v>9789</v>
      </c>
      <c r="B9790" t="s">
        <v>31354</v>
      </c>
      <c r="C9790" t="s">
        <v>31355</v>
      </c>
      <c r="D9790" t="s">
        <v>400</v>
      </c>
      <c r="E9790" s="27">
        <v>41727</v>
      </c>
      <c r="F9790" t="s">
        <v>233</v>
      </c>
      <c r="G9790" s="27">
        <v>19243</v>
      </c>
      <c r="H9790">
        <v>63</v>
      </c>
      <c r="I9790" t="s">
        <v>234</v>
      </c>
      <c r="J9790" t="s">
        <v>250</v>
      </c>
      <c r="K9790">
        <v>0</v>
      </c>
      <c r="L9790">
        <v>1</v>
      </c>
      <c r="M9790">
        <v>0</v>
      </c>
      <c r="N9790">
        <v>0</v>
      </c>
      <c r="O9790">
        <v>2</v>
      </c>
      <c r="P9790">
        <v>-1</v>
      </c>
      <c r="Q9790" s="28">
        <v>41726.468055555553</v>
      </c>
      <c r="R9790" s="28">
        <v>41728.198611111111</v>
      </c>
      <c r="S9790" t="s">
        <v>31356</v>
      </c>
      <c r="T9790" s="27">
        <v>41726</v>
      </c>
      <c r="V9790">
        <v>1</v>
      </c>
      <c r="W9790" t="s">
        <v>36</v>
      </c>
      <c r="X9790" t="s">
        <v>548</v>
      </c>
      <c r="Y9790">
        <v>0</v>
      </c>
      <c r="AB9790" t="s">
        <v>237</v>
      </c>
      <c r="AH9790">
        <v>0</v>
      </c>
      <c r="AN9790" t="s">
        <v>238</v>
      </c>
      <c r="AO9790">
        <v>1</v>
      </c>
      <c r="AP9790" t="s">
        <v>239</v>
      </c>
      <c r="AQ9790" s="27">
        <v>41727</v>
      </c>
      <c r="AR9790" t="s">
        <v>240</v>
      </c>
      <c r="AS9790">
        <v>1</v>
      </c>
      <c r="AT9790" t="s">
        <v>239</v>
      </c>
      <c r="AU9790" s="27">
        <v>41727</v>
      </c>
    </row>
    <row r="9791" spans="1:47" x14ac:dyDescent="0.2">
      <c r="A9791">
        <v>9790</v>
      </c>
      <c r="B9791" t="s">
        <v>31357</v>
      </c>
      <c r="C9791" t="s">
        <v>726</v>
      </c>
      <c r="D9791" t="s">
        <v>31358</v>
      </c>
      <c r="E9791" s="27">
        <v>41634</v>
      </c>
      <c r="F9791" t="s">
        <v>233</v>
      </c>
      <c r="G9791" s="27">
        <v>32275</v>
      </c>
      <c r="H9791">
        <v>27</v>
      </c>
      <c r="I9791" t="s">
        <v>244</v>
      </c>
      <c r="J9791" t="s">
        <v>250</v>
      </c>
      <c r="K9791">
        <v>0</v>
      </c>
      <c r="L9791">
        <v>2</v>
      </c>
      <c r="M9791">
        <v>0</v>
      </c>
      <c r="N9791">
        <v>0</v>
      </c>
      <c r="O9791">
        <v>2</v>
      </c>
      <c r="P9791">
        <v>-1</v>
      </c>
      <c r="Q9791" s="28">
        <v>41633.462500000001</v>
      </c>
      <c r="R9791" s="28">
        <v>41634.359722222223</v>
      </c>
      <c r="S9791" t="s">
        <v>31359</v>
      </c>
      <c r="T9791" s="27">
        <v>41633</v>
      </c>
      <c r="V9791">
        <v>1</v>
      </c>
      <c r="W9791" t="s">
        <v>32</v>
      </c>
      <c r="X9791" t="s">
        <v>261</v>
      </c>
      <c r="Y9791">
        <v>1</v>
      </c>
      <c r="AA9791" t="s">
        <v>31360</v>
      </c>
      <c r="AB9791" t="s">
        <v>36</v>
      </c>
      <c r="AC9791">
        <v>56</v>
      </c>
      <c r="AD9791" s="27">
        <v>41783</v>
      </c>
      <c r="AE9791" t="s">
        <v>392</v>
      </c>
      <c r="AF9791" s="27">
        <v>41839</v>
      </c>
      <c r="AG9791" s="27">
        <v>41839</v>
      </c>
      <c r="AH9791">
        <v>0</v>
      </c>
      <c r="AN9791" t="s">
        <v>238</v>
      </c>
      <c r="AO9791">
        <v>2</v>
      </c>
      <c r="AP9791" t="s">
        <v>239</v>
      </c>
      <c r="AQ9791" s="27">
        <v>41634</v>
      </c>
      <c r="AR9791" t="s">
        <v>240</v>
      </c>
      <c r="AS9791">
        <v>2</v>
      </c>
      <c r="AT9791" t="s">
        <v>239</v>
      </c>
      <c r="AU9791" s="27">
        <v>41634</v>
      </c>
    </row>
    <row r="9792" spans="1:47" x14ac:dyDescent="0.2">
      <c r="A9792">
        <v>9791</v>
      </c>
      <c r="B9792" t="s">
        <v>31361</v>
      </c>
      <c r="C9792" t="s">
        <v>2094</v>
      </c>
      <c r="D9792" t="s">
        <v>10431</v>
      </c>
      <c r="E9792" s="27">
        <v>41728</v>
      </c>
      <c r="F9792" t="s">
        <v>233</v>
      </c>
      <c r="G9792" s="27">
        <v>22169</v>
      </c>
      <c r="H9792">
        <v>55</v>
      </c>
      <c r="I9792" t="s">
        <v>234</v>
      </c>
      <c r="J9792" t="s">
        <v>245</v>
      </c>
      <c r="K9792">
        <v>0</v>
      </c>
      <c r="L9792">
        <v>5</v>
      </c>
      <c r="M9792">
        <v>0</v>
      </c>
      <c r="N9792">
        <v>0</v>
      </c>
      <c r="O9792">
        <v>27</v>
      </c>
      <c r="P9792">
        <v>-1</v>
      </c>
      <c r="Q9792" s="28">
        <v>41727.333333333336</v>
      </c>
      <c r="R9792" s="28">
        <v>41729.137499999997</v>
      </c>
      <c r="S9792" t="s">
        <v>31362</v>
      </c>
      <c r="T9792" s="27">
        <v>41727</v>
      </c>
      <c r="V9792">
        <v>1</v>
      </c>
      <c r="W9792" t="s">
        <v>36</v>
      </c>
      <c r="X9792" t="s">
        <v>279</v>
      </c>
      <c r="Y9792">
        <v>0</v>
      </c>
      <c r="AB9792" t="s">
        <v>237</v>
      </c>
      <c r="AH9792">
        <v>0</v>
      </c>
      <c r="AN9792" t="s">
        <v>238</v>
      </c>
      <c r="AO9792">
        <v>1</v>
      </c>
      <c r="AP9792" t="s">
        <v>239</v>
      </c>
      <c r="AQ9792" s="27">
        <v>41728</v>
      </c>
      <c r="AR9792" t="s">
        <v>240</v>
      </c>
      <c r="AS9792">
        <v>5</v>
      </c>
      <c r="AT9792" t="s">
        <v>246</v>
      </c>
      <c r="AU9792" s="27">
        <v>41728</v>
      </c>
    </row>
    <row r="9793" spans="1:47" x14ac:dyDescent="0.2">
      <c r="A9793">
        <v>9792</v>
      </c>
      <c r="B9793" t="s">
        <v>31363</v>
      </c>
      <c r="C9793" t="s">
        <v>31364</v>
      </c>
      <c r="D9793" t="s">
        <v>31365</v>
      </c>
      <c r="E9793" s="27">
        <v>41995</v>
      </c>
      <c r="F9793" t="s">
        <v>233</v>
      </c>
      <c r="G9793" s="27">
        <v>20433</v>
      </c>
      <c r="H9793">
        <v>60</v>
      </c>
      <c r="I9793" t="s">
        <v>234</v>
      </c>
      <c r="J9793" t="s">
        <v>245</v>
      </c>
      <c r="K9793">
        <v>0</v>
      </c>
      <c r="L9793">
        <v>1</v>
      </c>
      <c r="M9793">
        <v>0</v>
      </c>
      <c r="N9793">
        <v>0</v>
      </c>
      <c r="O9793">
        <v>3</v>
      </c>
      <c r="P9793">
        <v>-60</v>
      </c>
      <c r="Q9793" s="28">
        <v>41935.418055555558</v>
      </c>
      <c r="R9793" s="28">
        <v>41940.395138888889</v>
      </c>
      <c r="S9793" t="s">
        <v>31366</v>
      </c>
      <c r="T9793" s="27">
        <v>41935</v>
      </c>
      <c r="V9793">
        <v>60</v>
      </c>
      <c r="W9793" t="s">
        <v>32</v>
      </c>
      <c r="X9793" t="s">
        <v>2529</v>
      </c>
      <c r="Y9793">
        <v>0</v>
      </c>
      <c r="AB9793" t="s">
        <v>237</v>
      </c>
      <c r="AH9793">
        <v>0</v>
      </c>
      <c r="AN9793" t="s">
        <v>238</v>
      </c>
      <c r="AO9793">
        <v>1</v>
      </c>
      <c r="AP9793" t="s">
        <v>239</v>
      </c>
      <c r="AQ9793" s="27">
        <v>41995</v>
      </c>
      <c r="AR9793" t="s">
        <v>240</v>
      </c>
      <c r="AS9793">
        <v>1</v>
      </c>
      <c r="AT9793" t="s">
        <v>239</v>
      </c>
      <c r="AU9793" s="27">
        <v>41995</v>
      </c>
    </row>
    <row r="9794" spans="1:47" x14ac:dyDescent="0.2">
      <c r="A9794">
        <v>9793</v>
      </c>
      <c r="B9794" t="s">
        <v>31367</v>
      </c>
      <c r="C9794" t="s">
        <v>1127</v>
      </c>
      <c r="D9794" t="s">
        <v>31368</v>
      </c>
      <c r="E9794" s="27">
        <v>41695</v>
      </c>
      <c r="F9794" t="s">
        <v>233</v>
      </c>
      <c r="G9794" s="27">
        <v>21542</v>
      </c>
      <c r="H9794">
        <v>57</v>
      </c>
      <c r="I9794" t="s">
        <v>234</v>
      </c>
      <c r="J9794" t="s">
        <v>245</v>
      </c>
      <c r="K9794">
        <v>0</v>
      </c>
      <c r="L9794">
        <v>1</v>
      </c>
      <c r="M9794">
        <v>0</v>
      </c>
      <c r="N9794">
        <v>0</v>
      </c>
      <c r="O9794">
        <v>21</v>
      </c>
      <c r="P9794">
        <v>-33</v>
      </c>
      <c r="Q9794" s="28">
        <v>41662.064583333333</v>
      </c>
      <c r="R9794" s="28">
        <v>41683.527083333334</v>
      </c>
      <c r="S9794" t="s">
        <v>31369</v>
      </c>
      <c r="U9794" s="27">
        <v>41662</v>
      </c>
      <c r="V9794">
        <v>33</v>
      </c>
      <c r="W9794" t="s">
        <v>36</v>
      </c>
      <c r="X9794" t="s">
        <v>274</v>
      </c>
      <c r="Y9794">
        <v>1</v>
      </c>
      <c r="AA9794" t="s">
        <v>31370</v>
      </c>
      <c r="AB9794" t="s">
        <v>36</v>
      </c>
      <c r="AD9794" s="27">
        <v>41708</v>
      </c>
      <c r="AE9794" t="s">
        <v>324</v>
      </c>
      <c r="AH9794">
        <v>0</v>
      </c>
      <c r="AN9794" t="s">
        <v>238</v>
      </c>
      <c r="AO9794">
        <v>1</v>
      </c>
      <c r="AP9794" t="s">
        <v>239</v>
      </c>
      <c r="AQ9794" s="27">
        <v>41695</v>
      </c>
      <c r="AR9794" t="s">
        <v>240</v>
      </c>
      <c r="AS9794">
        <v>1</v>
      </c>
      <c r="AT9794" t="s">
        <v>239</v>
      </c>
      <c r="AU9794" s="27">
        <v>41695</v>
      </c>
    </row>
    <row r="9795" spans="1:47" x14ac:dyDescent="0.2">
      <c r="A9795">
        <v>9794</v>
      </c>
      <c r="B9795" t="s">
        <v>31371</v>
      </c>
      <c r="C9795" t="s">
        <v>27002</v>
      </c>
      <c r="D9795" t="s">
        <v>31372</v>
      </c>
      <c r="E9795" s="27">
        <v>41731</v>
      </c>
      <c r="F9795" t="s">
        <v>294</v>
      </c>
      <c r="G9795" s="27">
        <v>34863</v>
      </c>
      <c r="H9795">
        <v>20</v>
      </c>
      <c r="I9795" t="s">
        <v>259</v>
      </c>
      <c r="J9795" t="s">
        <v>353</v>
      </c>
      <c r="K9795">
        <v>0</v>
      </c>
      <c r="L9795">
        <v>4</v>
      </c>
      <c r="M9795">
        <v>0</v>
      </c>
      <c r="N9795">
        <v>0</v>
      </c>
      <c r="O9795">
        <v>0</v>
      </c>
      <c r="P9795">
        <v>0</v>
      </c>
      <c r="Q9795" s="28">
        <v>41731.504861111112</v>
      </c>
      <c r="R9795" s="28">
        <v>41731.375694444447</v>
      </c>
      <c r="S9795" t="s">
        <v>31373</v>
      </c>
      <c r="T9795" s="27">
        <v>41730</v>
      </c>
      <c r="V9795">
        <v>1</v>
      </c>
      <c r="W9795" t="s">
        <v>36</v>
      </c>
      <c r="X9795" t="s">
        <v>279</v>
      </c>
      <c r="Y9795">
        <v>0</v>
      </c>
      <c r="AB9795" t="s">
        <v>237</v>
      </c>
      <c r="AH9795">
        <v>0</v>
      </c>
      <c r="AN9795" t="s">
        <v>238</v>
      </c>
      <c r="AO9795">
        <v>5</v>
      </c>
      <c r="AP9795" t="s">
        <v>246</v>
      </c>
      <c r="AQ9795" s="27">
        <v>41731</v>
      </c>
      <c r="AR9795" t="s">
        <v>240</v>
      </c>
      <c r="AS9795">
        <v>4</v>
      </c>
      <c r="AT9795" t="s">
        <v>239</v>
      </c>
      <c r="AU9795" s="27">
        <v>41731</v>
      </c>
    </row>
    <row r="9796" spans="1:47" x14ac:dyDescent="0.2">
      <c r="A9796">
        <v>9795</v>
      </c>
      <c r="B9796" t="s">
        <v>31374</v>
      </c>
      <c r="C9796" t="s">
        <v>31375</v>
      </c>
      <c r="D9796" t="s">
        <v>31376</v>
      </c>
      <c r="E9796" s="27">
        <v>41451</v>
      </c>
      <c r="F9796" t="s">
        <v>233</v>
      </c>
      <c r="G9796" s="27">
        <v>33530</v>
      </c>
      <c r="H9796">
        <v>24</v>
      </c>
      <c r="I9796" t="s">
        <v>259</v>
      </c>
      <c r="J9796" t="s">
        <v>353</v>
      </c>
      <c r="K9796">
        <v>0</v>
      </c>
      <c r="L9796">
        <v>2</v>
      </c>
      <c r="M9796">
        <v>0</v>
      </c>
      <c r="N9796">
        <v>0</v>
      </c>
      <c r="O9796">
        <v>1</v>
      </c>
      <c r="S9796" t="s">
        <v>31377</v>
      </c>
      <c r="T9796" s="27">
        <v>41418</v>
      </c>
      <c r="V9796">
        <v>33</v>
      </c>
      <c r="W9796" t="s">
        <v>32</v>
      </c>
      <c r="X9796" t="s">
        <v>588</v>
      </c>
      <c r="Y9796">
        <v>0</v>
      </c>
      <c r="AB9796" t="s">
        <v>237</v>
      </c>
      <c r="AH9796">
        <v>0</v>
      </c>
      <c r="AN9796" t="s">
        <v>238</v>
      </c>
      <c r="AO9796">
        <v>4</v>
      </c>
      <c r="AP9796" t="s">
        <v>239</v>
      </c>
      <c r="AQ9796" s="27">
        <v>41451</v>
      </c>
      <c r="AR9796" t="s">
        <v>240</v>
      </c>
      <c r="AS9796">
        <v>2</v>
      </c>
      <c r="AT9796" t="s">
        <v>239</v>
      </c>
      <c r="AU9796" s="27">
        <v>41451</v>
      </c>
    </row>
    <row r="9797" spans="1:47" x14ac:dyDescent="0.2">
      <c r="A9797">
        <v>9796</v>
      </c>
      <c r="B9797" t="s">
        <v>31378</v>
      </c>
      <c r="C9797" t="s">
        <v>575</v>
      </c>
      <c r="D9797" t="s">
        <v>31379</v>
      </c>
      <c r="E9797" s="27">
        <v>41525</v>
      </c>
      <c r="F9797" t="s">
        <v>233</v>
      </c>
      <c r="G9797" s="27">
        <v>22447</v>
      </c>
      <c r="H9797">
        <v>54</v>
      </c>
      <c r="I9797" t="s">
        <v>234</v>
      </c>
      <c r="J9797" t="s">
        <v>22</v>
      </c>
      <c r="K9797">
        <v>0</v>
      </c>
      <c r="L9797">
        <v>2</v>
      </c>
      <c r="M9797">
        <v>0</v>
      </c>
      <c r="N9797">
        <v>0</v>
      </c>
      <c r="O9797">
        <v>2</v>
      </c>
      <c r="P9797">
        <v>-1</v>
      </c>
      <c r="Q9797" s="28">
        <v>41524.225694444445</v>
      </c>
      <c r="R9797" s="28">
        <v>41525.279861111114</v>
      </c>
      <c r="S9797" t="s">
        <v>31380</v>
      </c>
      <c r="T9797" s="27">
        <v>41524</v>
      </c>
      <c r="V9797">
        <v>1</v>
      </c>
      <c r="W9797" t="s">
        <v>36</v>
      </c>
      <c r="X9797" t="s">
        <v>279</v>
      </c>
      <c r="Y9797">
        <v>1</v>
      </c>
      <c r="AA9797" t="s">
        <v>31381</v>
      </c>
      <c r="AB9797" t="s">
        <v>36</v>
      </c>
      <c r="AC9797">
        <v>0</v>
      </c>
      <c r="AD9797" s="27">
        <v>42053</v>
      </c>
      <c r="AE9797" t="s">
        <v>279</v>
      </c>
      <c r="AF9797" s="27">
        <v>42053</v>
      </c>
      <c r="AG9797" s="27">
        <v>42055</v>
      </c>
      <c r="AH9797">
        <v>1</v>
      </c>
      <c r="AJ9797" t="s">
        <v>31381</v>
      </c>
      <c r="AK9797" t="s">
        <v>462</v>
      </c>
      <c r="AL9797" s="27">
        <v>42053</v>
      </c>
      <c r="AM9797" t="s">
        <v>279</v>
      </c>
      <c r="AN9797" t="s">
        <v>238</v>
      </c>
      <c r="AO9797">
        <v>1</v>
      </c>
      <c r="AP9797" t="s">
        <v>239</v>
      </c>
      <c r="AQ9797" s="27">
        <v>41525</v>
      </c>
      <c r="AR9797" t="s">
        <v>240</v>
      </c>
      <c r="AS9797">
        <v>2</v>
      </c>
      <c r="AT9797" t="s">
        <v>239</v>
      </c>
      <c r="AU9797" s="27">
        <v>41525</v>
      </c>
    </row>
    <row r="9798" spans="1:47" x14ac:dyDescent="0.2">
      <c r="A9798">
        <v>9797</v>
      </c>
      <c r="B9798" t="s">
        <v>31382</v>
      </c>
      <c r="C9798" t="s">
        <v>963</v>
      </c>
      <c r="D9798" t="s">
        <v>31383</v>
      </c>
      <c r="E9798" s="27">
        <v>41281</v>
      </c>
      <c r="F9798" t="s">
        <v>233</v>
      </c>
      <c r="G9798" s="27">
        <v>31473</v>
      </c>
      <c r="H9798">
        <v>30</v>
      </c>
      <c r="I9798" t="s">
        <v>244</v>
      </c>
      <c r="J9798" t="s">
        <v>250</v>
      </c>
      <c r="K9798">
        <v>0</v>
      </c>
      <c r="L9798">
        <v>4</v>
      </c>
      <c r="M9798">
        <v>0</v>
      </c>
      <c r="N9798">
        <v>0</v>
      </c>
      <c r="O9798">
        <v>2</v>
      </c>
      <c r="S9798" t="s">
        <v>31384</v>
      </c>
      <c r="T9798" s="27">
        <v>41281</v>
      </c>
      <c r="V9798">
        <v>0</v>
      </c>
      <c r="W9798" t="s">
        <v>32</v>
      </c>
      <c r="X9798" t="s">
        <v>261</v>
      </c>
      <c r="Y9798">
        <v>1</v>
      </c>
      <c r="AA9798" t="s">
        <v>31385</v>
      </c>
      <c r="AB9798" t="s">
        <v>32</v>
      </c>
      <c r="AD9798" s="27">
        <v>41358</v>
      </c>
      <c r="AE9798" t="s">
        <v>14844</v>
      </c>
      <c r="AH9798">
        <v>0</v>
      </c>
      <c r="AN9798" t="s">
        <v>238</v>
      </c>
      <c r="AO9798">
        <v>3</v>
      </c>
      <c r="AP9798" t="s">
        <v>239</v>
      </c>
      <c r="AQ9798" s="27">
        <v>41281</v>
      </c>
      <c r="AR9798" t="s">
        <v>240</v>
      </c>
      <c r="AS9798">
        <v>4</v>
      </c>
      <c r="AT9798" t="s">
        <v>239</v>
      </c>
      <c r="AU9798" s="27">
        <v>41281</v>
      </c>
    </row>
    <row r="9799" spans="1:47" x14ac:dyDescent="0.2">
      <c r="A9799">
        <v>9798</v>
      </c>
      <c r="B9799" t="s">
        <v>31386</v>
      </c>
      <c r="C9799" t="s">
        <v>31387</v>
      </c>
      <c r="D9799" t="s">
        <v>31388</v>
      </c>
      <c r="E9799" s="27">
        <v>41670</v>
      </c>
      <c r="F9799" t="s">
        <v>233</v>
      </c>
      <c r="G9799" s="27">
        <v>32738</v>
      </c>
      <c r="H9799">
        <v>26</v>
      </c>
      <c r="I9799" t="s">
        <v>244</v>
      </c>
      <c r="J9799" t="s">
        <v>250</v>
      </c>
      <c r="K9799">
        <v>0</v>
      </c>
      <c r="L9799">
        <v>6</v>
      </c>
      <c r="M9799">
        <v>1</v>
      </c>
      <c r="N9799">
        <v>0</v>
      </c>
      <c r="O9799">
        <v>3</v>
      </c>
      <c r="S9799" t="s">
        <v>31389</v>
      </c>
      <c r="T9799" s="27">
        <v>41301</v>
      </c>
      <c r="V9799">
        <v>369</v>
      </c>
      <c r="W9799" t="s">
        <v>36</v>
      </c>
      <c r="X9799" t="s">
        <v>404</v>
      </c>
      <c r="Y9799">
        <v>0</v>
      </c>
      <c r="AB9799" t="s">
        <v>237</v>
      </c>
      <c r="AH9799">
        <v>0</v>
      </c>
      <c r="AN9799" t="s">
        <v>238</v>
      </c>
      <c r="AO9799">
        <v>7</v>
      </c>
      <c r="AP9799" t="s">
        <v>246</v>
      </c>
      <c r="AQ9799" s="27">
        <v>41670</v>
      </c>
      <c r="AR9799" t="s">
        <v>240</v>
      </c>
      <c r="AS9799">
        <v>6</v>
      </c>
      <c r="AT9799" t="s">
        <v>246</v>
      </c>
      <c r="AU9799" s="27">
        <v>41670</v>
      </c>
    </row>
    <row r="9800" spans="1:47" x14ac:dyDescent="0.2">
      <c r="A9800">
        <v>9799</v>
      </c>
      <c r="B9800" t="s">
        <v>31390</v>
      </c>
      <c r="C9800" t="s">
        <v>2056</v>
      </c>
      <c r="D9800" t="s">
        <v>793</v>
      </c>
      <c r="E9800" s="27">
        <v>41969</v>
      </c>
      <c r="F9800" t="s">
        <v>233</v>
      </c>
      <c r="G9800" s="27">
        <v>32978</v>
      </c>
      <c r="H9800">
        <v>26</v>
      </c>
      <c r="I9800" t="s">
        <v>244</v>
      </c>
      <c r="J9800" t="s">
        <v>245</v>
      </c>
      <c r="K9800">
        <v>0</v>
      </c>
      <c r="L9800">
        <v>5</v>
      </c>
      <c r="M9800">
        <v>0</v>
      </c>
      <c r="N9800">
        <v>0</v>
      </c>
      <c r="O9800">
        <v>0</v>
      </c>
      <c r="P9800">
        <v>-1</v>
      </c>
      <c r="Q9800" s="28">
        <v>41968.453472222223</v>
      </c>
      <c r="R9800" s="28">
        <v>41970.196527777778</v>
      </c>
      <c r="S9800" t="s">
        <v>31391</v>
      </c>
      <c r="T9800" s="27">
        <v>41968</v>
      </c>
      <c r="V9800">
        <v>1</v>
      </c>
      <c r="W9800" t="s">
        <v>32</v>
      </c>
      <c r="X9800" t="s">
        <v>22673</v>
      </c>
      <c r="Y9800">
        <v>1</v>
      </c>
      <c r="AA9800" t="s">
        <v>31392</v>
      </c>
      <c r="AB9800" t="s">
        <v>36</v>
      </c>
      <c r="AC9800">
        <v>0</v>
      </c>
      <c r="AD9800" s="27">
        <v>42352</v>
      </c>
      <c r="AE9800" t="s">
        <v>474</v>
      </c>
      <c r="AF9800" s="27">
        <v>42352</v>
      </c>
      <c r="AG9800" s="27">
        <v>42352</v>
      </c>
      <c r="AH9800">
        <v>0</v>
      </c>
      <c r="AN9800" t="s">
        <v>238</v>
      </c>
      <c r="AO9800">
        <v>3</v>
      </c>
      <c r="AP9800" t="s">
        <v>239</v>
      </c>
      <c r="AQ9800" s="27">
        <v>41969</v>
      </c>
      <c r="AR9800" t="s">
        <v>240</v>
      </c>
      <c r="AS9800">
        <v>5</v>
      </c>
      <c r="AT9800" t="s">
        <v>246</v>
      </c>
      <c r="AU9800" s="27">
        <v>41969</v>
      </c>
    </row>
    <row r="9801" spans="1:47" x14ac:dyDescent="0.2">
      <c r="A9801">
        <v>9800</v>
      </c>
      <c r="B9801" t="s">
        <v>31393</v>
      </c>
      <c r="C9801" t="s">
        <v>242</v>
      </c>
      <c r="D9801" t="s">
        <v>31394</v>
      </c>
      <c r="E9801" s="27">
        <v>41592</v>
      </c>
      <c r="F9801" t="s">
        <v>233</v>
      </c>
      <c r="G9801" s="27">
        <v>28603</v>
      </c>
      <c r="H9801">
        <v>37</v>
      </c>
      <c r="I9801" t="s">
        <v>244</v>
      </c>
      <c r="J9801" t="s">
        <v>245</v>
      </c>
      <c r="K9801">
        <v>0</v>
      </c>
      <c r="L9801">
        <v>2</v>
      </c>
      <c r="M9801">
        <v>0</v>
      </c>
      <c r="N9801">
        <v>0</v>
      </c>
      <c r="O9801">
        <v>1</v>
      </c>
      <c r="P9801">
        <v>-9</v>
      </c>
      <c r="Q9801" s="28">
        <v>41583.209027777775</v>
      </c>
      <c r="R9801" s="28">
        <v>41584.079861111109</v>
      </c>
      <c r="S9801" t="s">
        <v>31395</v>
      </c>
      <c r="T9801" s="27">
        <v>41583</v>
      </c>
      <c r="V9801">
        <v>9</v>
      </c>
      <c r="W9801" t="s">
        <v>36</v>
      </c>
      <c r="X9801" t="s">
        <v>279</v>
      </c>
      <c r="Y9801">
        <v>0</v>
      </c>
      <c r="AB9801" t="s">
        <v>237</v>
      </c>
      <c r="AH9801">
        <v>0</v>
      </c>
      <c r="AN9801" t="s">
        <v>238</v>
      </c>
      <c r="AO9801">
        <v>1</v>
      </c>
      <c r="AP9801" t="s">
        <v>239</v>
      </c>
      <c r="AQ9801" s="27">
        <v>41592</v>
      </c>
      <c r="AR9801" t="s">
        <v>240</v>
      </c>
      <c r="AS9801">
        <v>2</v>
      </c>
      <c r="AT9801" t="s">
        <v>239</v>
      </c>
      <c r="AU9801" s="27">
        <v>41592</v>
      </c>
    </row>
    <row r="9802" spans="1:47" x14ac:dyDescent="0.2">
      <c r="A9802">
        <v>9801</v>
      </c>
      <c r="B9802" t="s">
        <v>31396</v>
      </c>
      <c r="C9802" t="s">
        <v>31397</v>
      </c>
      <c r="D9802" t="s">
        <v>1325</v>
      </c>
      <c r="E9802" s="27">
        <v>41528</v>
      </c>
      <c r="F9802" t="s">
        <v>233</v>
      </c>
      <c r="G9802" s="27">
        <v>33247</v>
      </c>
      <c r="H9802">
        <v>25</v>
      </c>
      <c r="I9802" t="s">
        <v>244</v>
      </c>
      <c r="J9802" t="s">
        <v>250</v>
      </c>
      <c r="K9802">
        <v>0</v>
      </c>
      <c r="L9802">
        <v>5</v>
      </c>
      <c r="M9802">
        <v>0</v>
      </c>
      <c r="N9802">
        <v>0</v>
      </c>
      <c r="O9802">
        <v>4</v>
      </c>
      <c r="P9802">
        <v>-170</v>
      </c>
      <c r="Q9802" s="28">
        <v>41358.197916666664</v>
      </c>
      <c r="R9802" s="28">
        <v>41362.240972222222</v>
      </c>
      <c r="S9802" t="s">
        <v>31398</v>
      </c>
      <c r="T9802" s="27">
        <v>41358</v>
      </c>
      <c r="V9802">
        <v>170</v>
      </c>
      <c r="W9802" t="s">
        <v>36</v>
      </c>
      <c r="X9802" t="s">
        <v>392</v>
      </c>
      <c r="Y9802">
        <v>0</v>
      </c>
      <c r="AB9802" t="s">
        <v>237</v>
      </c>
      <c r="AH9802">
        <v>0</v>
      </c>
      <c r="AN9802" t="s">
        <v>238</v>
      </c>
      <c r="AO9802">
        <v>8</v>
      </c>
      <c r="AP9802" t="s">
        <v>269</v>
      </c>
      <c r="AQ9802" s="27">
        <v>41528</v>
      </c>
      <c r="AR9802" t="s">
        <v>240</v>
      </c>
      <c r="AS9802">
        <v>5</v>
      </c>
      <c r="AT9802" t="s">
        <v>246</v>
      </c>
      <c r="AU9802" s="27">
        <v>41528</v>
      </c>
    </row>
    <row r="9803" spans="1:47" x14ac:dyDescent="0.2">
      <c r="A9803">
        <v>9802</v>
      </c>
      <c r="B9803" t="s">
        <v>31399</v>
      </c>
      <c r="C9803" t="s">
        <v>2600</v>
      </c>
      <c r="D9803" t="s">
        <v>1079</v>
      </c>
      <c r="E9803" s="27">
        <v>41317</v>
      </c>
      <c r="F9803" t="s">
        <v>233</v>
      </c>
      <c r="G9803" s="27">
        <v>29807</v>
      </c>
      <c r="H9803">
        <v>34</v>
      </c>
      <c r="I9803" t="s">
        <v>244</v>
      </c>
      <c r="J9803" t="s">
        <v>250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-1</v>
      </c>
      <c r="Q9803" s="28">
        <v>41316.181944444441</v>
      </c>
      <c r="R9803" s="28">
        <v>41317.324999999997</v>
      </c>
      <c r="S9803" t="s">
        <v>31400</v>
      </c>
      <c r="T9803" s="27">
        <v>41316</v>
      </c>
      <c r="V9803">
        <v>1</v>
      </c>
      <c r="W9803" t="s">
        <v>32</v>
      </c>
      <c r="X9803" t="s">
        <v>359</v>
      </c>
      <c r="Y9803">
        <v>0</v>
      </c>
      <c r="AB9803" t="s">
        <v>237</v>
      </c>
      <c r="AH9803">
        <v>0</v>
      </c>
      <c r="AN9803" t="s">
        <v>238</v>
      </c>
      <c r="AO9803">
        <v>2</v>
      </c>
      <c r="AP9803" t="s">
        <v>239</v>
      </c>
      <c r="AQ9803" s="27">
        <v>41317</v>
      </c>
      <c r="AR9803" t="s">
        <v>240</v>
      </c>
      <c r="AS9803">
        <v>1</v>
      </c>
      <c r="AT9803" t="s">
        <v>239</v>
      </c>
      <c r="AU9803" s="27">
        <v>41317</v>
      </c>
    </row>
    <row r="9804" spans="1:47" x14ac:dyDescent="0.2">
      <c r="A9804">
        <v>9803</v>
      </c>
      <c r="B9804" t="s">
        <v>31401</v>
      </c>
      <c r="C9804" t="s">
        <v>3191</v>
      </c>
      <c r="D9804" t="s">
        <v>2889</v>
      </c>
      <c r="E9804" s="27">
        <v>41768</v>
      </c>
      <c r="F9804" t="s">
        <v>233</v>
      </c>
      <c r="G9804" s="27">
        <v>20440</v>
      </c>
      <c r="H9804">
        <v>60</v>
      </c>
      <c r="I9804" t="s">
        <v>234</v>
      </c>
      <c r="J9804" t="s">
        <v>250</v>
      </c>
      <c r="K9804">
        <v>0</v>
      </c>
      <c r="L9804">
        <v>8</v>
      </c>
      <c r="M9804">
        <v>0</v>
      </c>
      <c r="N9804">
        <v>0</v>
      </c>
      <c r="O9804">
        <v>7</v>
      </c>
      <c r="P9804">
        <v>-1</v>
      </c>
      <c r="Q9804" s="28">
        <v>41767.101388888892</v>
      </c>
      <c r="R9804" s="28">
        <v>41778.367361111108</v>
      </c>
      <c r="S9804" t="s">
        <v>31402</v>
      </c>
      <c r="T9804" s="27">
        <v>41767</v>
      </c>
      <c r="V9804">
        <v>1</v>
      </c>
      <c r="W9804" t="s">
        <v>32</v>
      </c>
      <c r="X9804" t="s">
        <v>261</v>
      </c>
      <c r="Y9804">
        <v>0</v>
      </c>
      <c r="AB9804" t="s">
        <v>237</v>
      </c>
      <c r="AH9804">
        <v>0</v>
      </c>
      <c r="AN9804" t="s">
        <v>238</v>
      </c>
      <c r="AO9804">
        <v>4</v>
      </c>
      <c r="AP9804" t="s">
        <v>239</v>
      </c>
      <c r="AQ9804" s="27">
        <v>41768</v>
      </c>
      <c r="AR9804" t="s">
        <v>240</v>
      </c>
      <c r="AS9804">
        <v>8</v>
      </c>
      <c r="AT9804" t="s">
        <v>269</v>
      </c>
      <c r="AU9804" s="27">
        <v>41768</v>
      </c>
    </row>
    <row r="9805" spans="1:47" x14ac:dyDescent="0.2">
      <c r="A9805">
        <v>9804</v>
      </c>
      <c r="B9805" t="s">
        <v>31403</v>
      </c>
      <c r="C9805" t="s">
        <v>20062</v>
      </c>
      <c r="D9805" t="s">
        <v>8890</v>
      </c>
      <c r="E9805" s="27">
        <v>41823</v>
      </c>
      <c r="F9805" t="s">
        <v>294</v>
      </c>
      <c r="G9805" s="27">
        <v>24801</v>
      </c>
      <c r="H9805">
        <v>48</v>
      </c>
      <c r="I9805" t="s">
        <v>234</v>
      </c>
      <c r="J9805" t="s">
        <v>353</v>
      </c>
      <c r="K9805">
        <v>0</v>
      </c>
      <c r="L9805">
        <v>1</v>
      </c>
      <c r="M9805">
        <v>0</v>
      </c>
      <c r="N9805">
        <v>0</v>
      </c>
      <c r="O9805">
        <v>4</v>
      </c>
      <c r="P9805">
        <v>-6</v>
      </c>
      <c r="Q9805" s="28">
        <v>41817.219444444447</v>
      </c>
      <c r="R9805" s="28">
        <v>41818.540972222225</v>
      </c>
      <c r="S9805" t="s">
        <v>31404</v>
      </c>
      <c r="U9805" s="27">
        <v>41817</v>
      </c>
      <c r="V9805">
        <v>6</v>
      </c>
      <c r="W9805" t="s">
        <v>32</v>
      </c>
      <c r="X9805" t="s">
        <v>274</v>
      </c>
      <c r="Y9805">
        <v>1</v>
      </c>
      <c r="AA9805" t="s">
        <v>31405</v>
      </c>
      <c r="AB9805" t="s">
        <v>36</v>
      </c>
      <c r="AD9805" s="27">
        <v>42447</v>
      </c>
      <c r="AH9805">
        <v>0</v>
      </c>
      <c r="AN9805" t="s">
        <v>238</v>
      </c>
      <c r="AO9805">
        <v>1</v>
      </c>
      <c r="AP9805" t="s">
        <v>239</v>
      </c>
      <c r="AQ9805" s="27">
        <v>41823</v>
      </c>
      <c r="AR9805" t="s">
        <v>240</v>
      </c>
      <c r="AS9805">
        <v>1</v>
      </c>
      <c r="AT9805" t="s">
        <v>239</v>
      </c>
      <c r="AU9805" s="27">
        <v>41823</v>
      </c>
    </row>
    <row r="9806" spans="1:47" x14ac:dyDescent="0.2">
      <c r="A9806">
        <v>9805</v>
      </c>
      <c r="B9806" t="s">
        <v>31406</v>
      </c>
      <c r="C9806" t="s">
        <v>553</v>
      </c>
      <c r="D9806" t="s">
        <v>3392</v>
      </c>
      <c r="E9806" s="27">
        <v>41932</v>
      </c>
      <c r="F9806" t="s">
        <v>233</v>
      </c>
      <c r="G9806" s="27">
        <v>32984</v>
      </c>
      <c r="H9806">
        <v>25</v>
      </c>
      <c r="I9806" t="s">
        <v>244</v>
      </c>
      <c r="J9806" t="s">
        <v>250</v>
      </c>
      <c r="K9806">
        <v>1</v>
      </c>
      <c r="L9806">
        <v>7</v>
      </c>
      <c r="M9806">
        <v>1</v>
      </c>
      <c r="N9806">
        <v>0</v>
      </c>
      <c r="O9806">
        <v>2</v>
      </c>
      <c r="P9806">
        <v>-1</v>
      </c>
      <c r="Q9806" s="28">
        <v>41931.40625</v>
      </c>
      <c r="R9806" s="28">
        <v>41981.35833333333</v>
      </c>
      <c r="S9806" t="s">
        <v>31407</v>
      </c>
      <c r="T9806" s="27">
        <v>41931</v>
      </c>
      <c r="V9806">
        <v>1</v>
      </c>
      <c r="W9806" t="s">
        <v>32</v>
      </c>
      <c r="X9806" t="s">
        <v>390</v>
      </c>
      <c r="Y9806">
        <v>1</v>
      </c>
      <c r="AA9806" t="s">
        <v>31408</v>
      </c>
      <c r="AB9806" t="s">
        <v>32</v>
      </c>
      <c r="AC9806">
        <v>0</v>
      </c>
      <c r="AD9806" s="27">
        <v>42104</v>
      </c>
      <c r="AE9806" t="s">
        <v>261</v>
      </c>
      <c r="AF9806" s="27">
        <v>42104</v>
      </c>
      <c r="AG9806" s="27">
        <v>42137</v>
      </c>
      <c r="AH9806">
        <v>0</v>
      </c>
      <c r="AN9806" t="s">
        <v>238</v>
      </c>
      <c r="AO9806">
        <v>6</v>
      </c>
      <c r="AP9806" t="s">
        <v>246</v>
      </c>
      <c r="AQ9806" s="27">
        <v>41932</v>
      </c>
      <c r="AR9806" t="s">
        <v>240</v>
      </c>
      <c r="AS9806">
        <v>7</v>
      </c>
      <c r="AT9806" t="s">
        <v>246</v>
      </c>
      <c r="AU9806" s="27">
        <v>41932</v>
      </c>
    </row>
    <row r="9807" spans="1:47" x14ac:dyDescent="0.2">
      <c r="A9807">
        <v>9806</v>
      </c>
      <c r="B9807" t="s">
        <v>31409</v>
      </c>
      <c r="C9807" t="s">
        <v>31410</v>
      </c>
      <c r="D9807" t="s">
        <v>2683</v>
      </c>
      <c r="E9807" s="27">
        <v>41528</v>
      </c>
      <c r="F9807" t="s">
        <v>233</v>
      </c>
      <c r="G9807" s="27">
        <v>21491</v>
      </c>
      <c r="H9807">
        <v>57</v>
      </c>
      <c r="I9807" t="s">
        <v>234</v>
      </c>
      <c r="J9807" t="s">
        <v>22</v>
      </c>
      <c r="K9807">
        <v>0</v>
      </c>
      <c r="L9807">
        <v>1</v>
      </c>
      <c r="M9807">
        <v>0</v>
      </c>
      <c r="N9807">
        <v>0</v>
      </c>
      <c r="O9807">
        <v>0</v>
      </c>
      <c r="P9807">
        <v>-1</v>
      </c>
      <c r="Q9807" s="28">
        <v>41527.393055555556</v>
      </c>
      <c r="R9807" s="28">
        <v>41528.069444444445</v>
      </c>
      <c r="S9807" t="s">
        <v>31411</v>
      </c>
      <c r="T9807" s="27">
        <v>41527</v>
      </c>
      <c r="V9807">
        <v>1</v>
      </c>
      <c r="W9807" t="s">
        <v>32</v>
      </c>
      <c r="X9807" t="s">
        <v>5308</v>
      </c>
      <c r="Y9807">
        <v>1</v>
      </c>
      <c r="AA9807" t="s">
        <v>31412</v>
      </c>
      <c r="AB9807" t="s">
        <v>32</v>
      </c>
      <c r="AC9807">
        <v>0</v>
      </c>
      <c r="AD9807" s="27">
        <v>42417</v>
      </c>
      <c r="AE9807" t="s">
        <v>254</v>
      </c>
      <c r="AF9807" s="27">
        <v>42417</v>
      </c>
      <c r="AG9807" s="27">
        <v>42418</v>
      </c>
      <c r="AH9807">
        <v>1</v>
      </c>
      <c r="AJ9807" t="s">
        <v>31412</v>
      </c>
      <c r="AK9807" t="s">
        <v>255</v>
      </c>
      <c r="AL9807" s="27">
        <v>42417</v>
      </c>
      <c r="AM9807" t="s">
        <v>254</v>
      </c>
      <c r="AN9807" t="s">
        <v>238</v>
      </c>
      <c r="AO9807">
        <v>1</v>
      </c>
      <c r="AP9807" t="s">
        <v>239</v>
      </c>
      <c r="AQ9807" s="27">
        <v>41528</v>
      </c>
      <c r="AR9807" t="s">
        <v>240</v>
      </c>
      <c r="AS9807">
        <v>1</v>
      </c>
      <c r="AT9807" t="s">
        <v>239</v>
      </c>
      <c r="AU9807" s="27">
        <v>41528</v>
      </c>
    </row>
    <row r="9808" spans="1:47" x14ac:dyDescent="0.2">
      <c r="A9808">
        <v>9807</v>
      </c>
      <c r="B9808" t="s">
        <v>31413</v>
      </c>
      <c r="C9808" t="s">
        <v>31414</v>
      </c>
      <c r="D9808" t="s">
        <v>31415</v>
      </c>
      <c r="E9808" s="27">
        <v>41913</v>
      </c>
      <c r="F9808" t="s">
        <v>294</v>
      </c>
      <c r="G9808" s="27">
        <v>32807</v>
      </c>
      <c r="H9808">
        <v>26</v>
      </c>
      <c r="I9808" t="s">
        <v>244</v>
      </c>
      <c r="J9808" t="s">
        <v>245</v>
      </c>
      <c r="K9808">
        <v>0</v>
      </c>
      <c r="L9808">
        <v>4</v>
      </c>
      <c r="M9808">
        <v>0</v>
      </c>
      <c r="N9808">
        <v>0</v>
      </c>
      <c r="O9808">
        <v>1</v>
      </c>
      <c r="S9808" t="s">
        <v>31416</v>
      </c>
      <c r="T9808" s="27">
        <v>41333</v>
      </c>
      <c r="V9808">
        <v>580</v>
      </c>
      <c r="W9808" t="s">
        <v>36</v>
      </c>
      <c r="X9808" t="s">
        <v>279</v>
      </c>
      <c r="Y9808">
        <v>0</v>
      </c>
      <c r="AB9808" t="s">
        <v>237</v>
      </c>
      <c r="AH9808">
        <v>0</v>
      </c>
      <c r="AN9808" t="s">
        <v>238</v>
      </c>
      <c r="AO9808">
        <v>2</v>
      </c>
      <c r="AP9808" t="s">
        <v>239</v>
      </c>
      <c r="AQ9808" s="27">
        <v>41913</v>
      </c>
      <c r="AR9808" t="s">
        <v>240</v>
      </c>
      <c r="AS9808">
        <v>4</v>
      </c>
      <c r="AT9808" t="s">
        <v>239</v>
      </c>
      <c r="AU9808" s="27">
        <v>41913</v>
      </c>
    </row>
    <row r="9809" spans="1:47" x14ac:dyDescent="0.2">
      <c r="A9809">
        <v>9808</v>
      </c>
      <c r="B9809" t="s">
        <v>31417</v>
      </c>
      <c r="C9809" t="s">
        <v>1793</v>
      </c>
      <c r="D9809" t="s">
        <v>31418</v>
      </c>
      <c r="E9809" s="27">
        <v>41479</v>
      </c>
      <c r="F9809" t="s">
        <v>233</v>
      </c>
      <c r="G9809" s="27">
        <v>25476</v>
      </c>
      <c r="H9809">
        <v>46</v>
      </c>
      <c r="I9809" t="s">
        <v>234</v>
      </c>
      <c r="J9809" t="s">
        <v>245</v>
      </c>
      <c r="K9809">
        <v>0</v>
      </c>
      <c r="L9809">
        <v>5</v>
      </c>
      <c r="M9809">
        <v>0</v>
      </c>
      <c r="N9809">
        <v>0</v>
      </c>
      <c r="O9809">
        <v>2</v>
      </c>
      <c r="P9809">
        <v>-55</v>
      </c>
      <c r="Q9809" s="28">
        <v>41424.136805555558</v>
      </c>
      <c r="R9809" s="28">
        <v>41424.051388888889</v>
      </c>
      <c r="S9809" t="s">
        <v>31419</v>
      </c>
      <c r="T9809" s="27">
        <v>41424</v>
      </c>
      <c r="V9809">
        <v>55</v>
      </c>
      <c r="W9809" t="s">
        <v>32</v>
      </c>
      <c r="X9809" t="s">
        <v>318</v>
      </c>
      <c r="Y9809">
        <v>0</v>
      </c>
      <c r="AB9809" t="s">
        <v>237</v>
      </c>
      <c r="AH9809">
        <v>0</v>
      </c>
      <c r="AN9809" t="s">
        <v>238</v>
      </c>
      <c r="AO9809">
        <v>2</v>
      </c>
      <c r="AP9809" t="s">
        <v>239</v>
      </c>
      <c r="AQ9809" s="27">
        <v>41479</v>
      </c>
      <c r="AR9809" t="s">
        <v>240</v>
      </c>
      <c r="AS9809">
        <v>5</v>
      </c>
      <c r="AT9809" t="s">
        <v>246</v>
      </c>
      <c r="AU9809" s="27">
        <v>41479</v>
      </c>
    </row>
    <row r="9810" spans="1:47" x14ac:dyDescent="0.2">
      <c r="A9810">
        <v>9809</v>
      </c>
      <c r="B9810" t="s">
        <v>31420</v>
      </c>
      <c r="C9810" t="s">
        <v>716</v>
      </c>
      <c r="D9810" t="s">
        <v>741</v>
      </c>
      <c r="E9810" s="27">
        <v>41858</v>
      </c>
      <c r="F9810" t="s">
        <v>233</v>
      </c>
      <c r="G9810" s="27">
        <v>34564</v>
      </c>
      <c r="H9810">
        <v>21</v>
      </c>
      <c r="I9810" t="s">
        <v>259</v>
      </c>
      <c r="J9810" t="s">
        <v>353</v>
      </c>
      <c r="K9810">
        <v>0</v>
      </c>
      <c r="L9810">
        <v>3</v>
      </c>
      <c r="M9810">
        <v>0</v>
      </c>
      <c r="N9810">
        <v>0</v>
      </c>
      <c r="O9810">
        <v>0</v>
      </c>
      <c r="P9810">
        <v>-1</v>
      </c>
      <c r="Q9810" s="28">
        <v>41857.341666666667</v>
      </c>
      <c r="R9810" s="28">
        <v>41859.168055555558</v>
      </c>
      <c r="S9810" t="s">
        <v>31421</v>
      </c>
      <c r="T9810" s="27">
        <v>41857</v>
      </c>
      <c r="V9810">
        <v>1</v>
      </c>
      <c r="W9810" t="s">
        <v>32</v>
      </c>
      <c r="X9810" t="s">
        <v>847</v>
      </c>
      <c r="Y9810">
        <v>1</v>
      </c>
      <c r="AA9810" t="s">
        <v>31422</v>
      </c>
      <c r="AB9810" t="s">
        <v>36</v>
      </c>
      <c r="AD9810" s="27">
        <v>42300</v>
      </c>
      <c r="AE9810" t="s">
        <v>324</v>
      </c>
      <c r="AH9810">
        <v>0</v>
      </c>
      <c r="AN9810" t="s">
        <v>238</v>
      </c>
      <c r="AO9810">
        <v>5</v>
      </c>
      <c r="AP9810" t="s">
        <v>246</v>
      </c>
      <c r="AQ9810" s="27">
        <v>41858</v>
      </c>
      <c r="AR9810" t="s">
        <v>240</v>
      </c>
      <c r="AS9810">
        <v>3</v>
      </c>
      <c r="AT9810" t="s">
        <v>239</v>
      </c>
      <c r="AU9810" s="27">
        <v>41858</v>
      </c>
    </row>
    <row r="9811" spans="1:47" x14ac:dyDescent="0.2">
      <c r="A9811">
        <v>9810</v>
      </c>
      <c r="B9811" t="s">
        <v>13128</v>
      </c>
      <c r="C9811" t="s">
        <v>2454</v>
      </c>
      <c r="D9811" t="s">
        <v>3654</v>
      </c>
      <c r="E9811" s="27">
        <v>41534</v>
      </c>
      <c r="F9811" t="s">
        <v>233</v>
      </c>
      <c r="G9811" s="27">
        <v>30525</v>
      </c>
      <c r="H9811">
        <v>32</v>
      </c>
      <c r="I9811" t="s">
        <v>244</v>
      </c>
      <c r="J9811" t="s">
        <v>250</v>
      </c>
      <c r="K9811">
        <v>0</v>
      </c>
      <c r="L9811">
        <v>9</v>
      </c>
      <c r="M9811">
        <v>0</v>
      </c>
      <c r="N9811">
        <v>1</v>
      </c>
      <c r="O9811">
        <v>8</v>
      </c>
      <c r="P9811">
        <v>-1</v>
      </c>
      <c r="Q9811" s="28">
        <v>41533.284722222219</v>
      </c>
      <c r="R9811" s="28">
        <v>41534.297222222223</v>
      </c>
      <c r="S9811" t="s">
        <v>31423</v>
      </c>
      <c r="T9811" s="27">
        <v>41533</v>
      </c>
      <c r="V9811">
        <v>1</v>
      </c>
      <c r="W9811" t="s">
        <v>32</v>
      </c>
      <c r="X9811" t="s">
        <v>588</v>
      </c>
      <c r="Y9811">
        <v>0</v>
      </c>
      <c r="AB9811" t="s">
        <v>237</v>
      </c>
      <c r="AH9811">
        <v>0</v>
      </c>
      <c r="AN9811" t="s">
        <v>238</v>
      </c>
      <c r="AO9811">
        <v>4</v>
      </c>
      <c r="AP9811" t="s">
        <v>239</v>
      </c>
      <c r="AQ9811" s="27">
        <v>41534</v>
      </c>
      <c r="AR9811" t="s">
        <v>240</v>
      </c>
      <c r="AS9811">
        <v>9</v>
      </c>
      <c r="AT9811" t="s">
        <v>269</v>
      </c>
      <c r="AU9811" s="27">
        <v>41534</v>
      </c>
    </row>
    <row r="9812" spans="1:47" x14ac:dyDescent="0.2">
      <c r="A9812">
        <v>9811</v>
      </c>
      <c r="B9812" t="s">
        <v>31424</v>
      </c>
      <c r="C9812" t="s">
        <v>6460</v>
      </c>
      <c r="D9812" t="s">
        <v>18690</v>
      </c>
      <c r="E9812" s="27">
        <v>41388</v>
      </c>
      <c r="F9812" t="s">
        <v>294</v>
      </c>
      <c r="G9812" s="27">
        <v>33331</v>
      </c>
      <c r="H9812">
        <v>25</v>
      </c>
      <c r="I9812" t="s">
        <v>244</v>
      </c>
      <c r="J9812" t="s">
        <v>250</v>
      </c>
      <c r="K9812">
        <v>0</v>
      </c>
      <c r="L9812">
        <v>9</v>
      </c>
      <c r="M9812">
        <v>0</v>
      </c>
      <c r="N9812">
        <v>0</v>
      </c>
      <c r="O9812">
        <v>5</v>
      </c>
      <c r="P9812">
        <v>-1</v>
      </c>
      <c r="Q9812" s="28">
        <v>41387.492361111108</v>
      </c>
      <c r="R9812" s="28">
        <v>41388.320833333331</v>
      </c>
      <c r="S9812" t="s">
        <v>31425</v>
      </c>
      <c r="T9812" s="27">
        <v>41387</v>
      </c>
      <c r="V9812">
        <v>1</v>
      </c>
      <c r="W9812" t="s">
        <v>32</v>
      </c>
      <c r="X9812" t="s">
        <v>583</v>
      </c>
      <c r="Y9812">
        <v>1</v>
      </c>
      <c r="AA9812" t="s">
        <v>31426</v>
      </c>
      <c r="AB9812" t="s">
        <v>36</v>
      </c>
      <c r="AC9812">
        <v>0</v>
      </c>
      <c r="AD9812" s="27">
        <v>41516</v>
      </c>
      <c r="AE9812" t="s">
        <v>404</v>
      </c>
      <c r="AF9812" s="27">
        <v>41516</v>
      </c>
      <c r="AG9812" s="27">
        <v>41524</v>
      </c>
      <c r="AH9812">
        <v>0</v>
      </c>
      <c r="AN9812" t="s">
        <v>238</v>
      </c>
      <c r="AO9812">
        <v>5</v>
      </c>
      <c r="AP9812" t="s">
        <v>246</v>
      </c>
      <c r="AQ9812" s="27">
        <v>41388</v>
      </c>
      <c r="AR9812" t="s">
        <v>240</v>
      </c>
      <c r="AS9812">
        <v>9</v>
      </c>
      <c r="AT9812" t="s">
        <v>269</v>
      </c>
      <c r="AU9812" s="27">
        <v>41388</v>
      </c>
    </row>
    <row r="9813" spans="1:47" x14ac:dyDescent="0.2">
      <c r="A9813">
        <v>9812</v>
      </c>
      <c r="B9813" t="s">
        <v>31427</v>
      </c>
      <c r="C9813" t="s">
        <v>693</v>
      </c>
      <c r="D9813" t="s">
        <v>8353</v>
      </c>
      <c r="E9813" s="27">
        <v>41361</v>
      </c>
      <c r="F9813" t="s">
        <v>233</v>
      </c>
      <c r="G9813" s="27">
        <v>31299</v>
      </c>
      <c r="H9813">
        <v>30</v>
      </c>
      <c r="I9813" t="s">
        <v>244</v>
      </c>
      <c r="J9813" t="s">
        <v>250</v>
      </c>
      <c r="K9813">
        <v>0</v>
      </c>
      <c r="L9813">
        <v>7</v>
      </c>
      <c r="M9813">
        <v>0</v>
      </c>
      <c r="N9813">
        <v>0</v>
      </c>
      <c r="O9813">
        <v>14</v>
      </c>
      <c r="P9813">
        <v>-1</v>
      </c>
      <c r="Q9813" s="28">
        <v>41360.445138888892</v>
      </c>
      <c r="R9813" s="28">
        <v>41613.248611111114</v>
      </c>
      <c r="S9813" t="s">
        <v>31428</v>
      </c>
      <c r="U9813" s="27">
        <v>41360</v>
      </c>
      <c r="V9813">
        <v>1</v>
      </c>
      <c r="W9813" t="s">
        <v>36</v>
      </c>
      <c r="X9813" t="s">
        <v>274</v>
      </c>
      <c r="Y9813">
        <v>0</v>
      </c>
      <c r="AB9813" t="s">
        <v>237</v>
      </c>
      <c r="AH9813">
        <v>0</v>
      </c>
      <c r="AN9813" t="s">
        <v>238</v>
      </c>
      <c r="AO9813">
        <v>3</v>
      </c>
      <c r="AP9813" t="s">
        <v>239</v>
      </c>
      <c r="AQ9813" s="27">
        <v>41361</v>
      </c>
      <c r="AR9813" t="s">
        <v>240</v>
      </c>
      <c r="AS9813">
        <v>7</v>
      </c>
      <c r="AT9813" t="s">
        <v>246</v>
      </c>
      <c r="AU9813" s="27">
        <v>41361</v>
      </c>
    </row>
    <row r="9814" spans="1:47" x14ac:dyDescent="0.2">
      <c r="A9814">
        <v>9813</v>
      </c>
      <c r="B9814" t="s">
        <v>31429</v>
      </c>
      <c r="C9814" t="s">
        <v>31430</v>
      </c>
      <c r="D9814" t="s">
        <v>9247</v>
      </c>
      <c r="E9814" s="27">
        <v>41786</v>
      </c>
      <c r="F9814" t="s">
        <v>294</v>
      </c>
      <c r="G9814" s="27">
        <v>35072</v>
      </c>
      <c r="H9814">
        <v>20</v>
      </c>
      <c r="I9814" t="s">
        <v>259</v>
      </c>
      <c r="J9814" t="s">
        <v>245</v>
      </c>
      <c r="K9814">
        <v>0</v>
      </c>
      <c r="L9814">
        <v>5</v>
      </c>
      <c r="M9814">
        <v>0</v>
      </c>
      <c r="N9814">
        <v>0</v>
      </c>
      <c r="O9814">
        <v>0</v>
      </c>
      <c r="P9814">
        <v>-1</v>
      </c>
      <c r="Q9814" s="28">
        <v>41785.129861111112</v>
      </c>
      <c r="R9814" s="28">
        <v>41787.523611111108</v>
      </c>
      <c r="S9814" t="s">
        <v>31431</v>
      </c>
      <c r="T9814" s="27">
        <v>41785</v>
      </c>
      <c r="V9814">
        <v>1</v>
      </c>
      <c r="W9814" t="s">
        <v>32</v>
      </c>
      <c r="X9814" t="s">
        <v>313</v>
      </c>
      <c r="Y9814">
        <v>0</v>
      </c>
      <c r="AB9814" t="s">
        <v>237</v>
      </c>
      <c r="AH9814">
        <v>0</v>
      </c>
      <c r="AN9814" t="s">
        <v>238</v>
      </c>
      <c r="AO9814">
        <v>7</v>
      </c>
      <c r="AP9814" t="s">
        <v>246</v>
      </c>
      <c r="AQ9814" s="27">
        <v>41786</v>
      </c>
      <c r="AR9814" t="s">
        <v>240</v>
      </c>
      <c r="AS9814">
        <v>5</v>
      </c>
      <c r="AT9814" t="s">
        <v>246</v>
      </c>
      <c r="AU9814" s="27">
        <v>41786</v>
      </c>
    </row>
    <row r="9815" spans="1:47" x14ac:dyDescent="0.2">
      <c r="A9815">
        <v>9814</v>
      </c>
      <c r="B9815" t="s">
        <v>31432</v>
      </c>
      <c r="C9815" t="s">
        <v>3889</v>
      </c>
      <c r="D9815" t="s">
        <v>6499</v>
      </c>
      <c r="E9815" s="27">
        <v>41673</v>
      </c>
      <c r="F9815" t="s">
        <v>233</v>
      </c>
      <c r="G9815" s="27">
        <v>29587</v>
      </c>
      <c r="H9815">
        <v>35</v>
      </c>
      <c r="I9815" t="s">
        <v>244</v>
      </c>
      <c r="J9815" t="s">
        <v>250</v>
      </c>
      <c r="K9815">
        <v>0</v>
      </c>
      <c r="L9815">
        <v>8</v>
      </c>
      <c r="M9815">
        <v>0</v>
      </c>
      <c r="N9815">
        <v>0</v>
      </c>
      <c r="O9815">
        <v>4</v>
      </c>
      <c r="P9815">
        <v>96</v>
      </c>
      <c r="Q9815" s="28">
        <v>41769.404166666667</v>
      </c>
      <c r="R9815" s="28">
        <v>41878.265972222223</v>
      </c>
      <c r="S9815" t="s">
        <v>31433</v>
      </c>
      <c r="T9815" s="27">
        <v>41130</v>
      </c>
      <c r="V9815">
        <v>543</v>
      </c>
      <c r="W9815" t="s">
        <v>32</v>
      </c>
      <c r="X9815" t="s">
        <v>261</v>
      </c>
      <c r="Y9815">
        <v>1</v>
      </c>
      <c r="AA9815" t="s">
        <v>31434</v>
      </c>
      <c r="AB9815" t="s">
        <v>32</v>
      </c>
      <c r="AC9815">
        <v>0</v>
      </c>
      <c r="AD9815" s="27">
        <v>41769</v>
      </c>
      <c r="AE9815" t="s">
        <v>2157</v>
      </c>
      <c r="AF9815" s="27">
        <v>41769</v>
      </c>
      <c r="AG9815" s="27">
        <v>41878</v>
      </c>
      <c r="AH9815">
        <v>1</v>
      </c>
      <c r="AJ9815" t="s">
        <v>31434</v>
      </c>
      <c r="AK9815" t="s">
        <v>312</v>
      </c>
      <c r="AL9815" s="27">
        <v>41769</v>
      </c>
      <c r="AM9815" t="s">
        <v>2157</v>
      </c>
      <c r="AN9815" t="s">
        <v>238</v>
      </c>
      <c r="AO9815">
        <v>7</v>
      </c>
      <c r="AP9815" t="s">
        <v>246</v>
      </c>
      <c r="AQ9815" s="27">
        <v>41673</v>
      </c>
      <c r="AR9815" t="s">
        <v>240</v>
      </c>
      <c r="AS9815">
        <v>8</v>
      </c>
      <c r="AT9815" t="s">
        <v>269</v>
      </c>
      <c r="AU9815" s="27">
        <v>41673</v>
      </c>
    </row>
    <row r="9816" spans="1:47" x14ac:dyDescent="0.2">
      <c r="A9816">
        <v>9815</v>
      </c>
      <c r="B9816" t="s">
        <v>31435</v>
      </c>
      <c r="C9816" t="s">
        <v>1840</v>
      </c>
      <c r="D9816" t="s">
        <v>2220</v>
      </c>
      <c r="E9816" s="27">
        <v>41704</v>
      </c>
      <c r="F9816" t="s">
        <v>294</v>
      </c>
      <c r="G9816" s="27">
        <v>30175</v>
      </c>
      <c r="H9816">
        <v>33</v>
      </c>
      <c r="I9816" t="s">
        <v>244</v>
      </c>
      <c r="J9816" t="s">
        <v>250</v>
      </c>
      <c r="K9816">
        <v>0</v>
      </c>
      <c r="L9816">
        <v>3</v>
      </c>
      <c r="M9816">
        <v>0</v>
      </c>
      <c r="N9816">
        <v>0</v>
      </c>
      <c r="O9816">
        <v>2</v>
      </c>
      <c r="P9816">
        <v>-1</v>
      </c>
      <c r="Q9816" s="28">
        <v>41703.161805555559</v>
      </c>
      <c r="R9816" s="28">
        <v>41705.222916666666</v>
      </c>
      <c r="S9816" t="s">
        <v>31436</v>
      </c>
      <c r="T9816" s="27">
        <v>41703</v>
      </c>
      <c r="V9816">
        <v>1</v>
      </c>
      <c r="W9816" t="s">
        <v>32</v>
      </c>
      <c r="X9816" t="s">
        <v>343</v>
      </c>
      <c r="Y9816">
        <v>1</v>
      </c>
      <c r="AA9816" t="s">
        <v>31437</v>
      </c>
      <c r="AB9816" t="s">
        <v>36</v>
      </c>
      <c r="AD9816" s="27">
        <v>42271</v>
      </c>
      <c r="AE9816" t="s">
        <v>1435</v>
      </c>
      <c r="AH9816">
        <v>0</v>
      </c>
      <c r="AN9816" t="s">
        <v>238</v>
      </c>
      <c r="AO9816">
        <v>2</v>
      </c>
      <c r="AP9816" t="s">
        <v>239</v>
      </c>
      <c r="AQ9816" s="27">
        <v>41704</v>
      </c>
      <c r="AR9816" t="s">
        <v>240</v>
      </c>
      <c r="AS9816">
        <v>3</v>
      </c>
      <c r="AT9816" t="s">
        <v>239</v>
      </c>
      <c r="AU9816" s="27">
        <v>41704</v>
      </c>
    </row>
    <row r="9817" spans="1:47" x14ac:dyDescent="0.2">
      <c r="A9817">
        <v>9816</v>
      </c>
      <c r="B9817" t="s">
        <v>31438</v>
      </c>
      <c r="C9817" t="s">
        <v>399</v>
      </c>
      <c r="D9817" t="s">
        <v>3447</v>
      </c>
      <c r="E9817" s="27">
        <v>41850</v>
      </c>
      <c r="F9817" t="s">
        <v>233</v>
      </c>
      <c r="G9817" s="27">
        <v>35883</v>
      </c>
      <c r="H9817">
        <v>18</v>
      </c>
      <c r="I9817" t="s">
        <v>259</v>
      </c>
      <c r="J9817" t="s">
        <v>250</v>
      </c>
      <c r="K9817">
        <v>4</v>
      </c>
      <c r="L9817">
        <v>9</v>
      </c>
      <c r="M9817">
        <v>0</v>
      </c>
      <c r="N9817">
        <v>0</v>
      </c>
      <c r="O9817">
        <v>3</v>
      </c>
      <c r="P9817">
        <v>-414</v>
      </c>
      <c r="Q9817" s="28">
        <v>41436.34375</v>
      </c>
      <c r="R9817" s="28">
        <v>41733.463194444441</v>
      </c>
      <c r="S9817" t="s">
        <v>31439</v>
      </c>
      <c r="U9817" s="27">
        <v>41478</v>
      </c>
      <c r="V9817">
        <v>372</v>
      </c>
      <c r="W9817" t="s">
        <v>32</v>
      </c>
      <c r="X9817" t="s">
        <v>274</v>
      </c>
      <c r="Y9817">
        <v>0</v>
      </c>
      <c r="AB9817" t="s">
        <v>237</v>
      </c>
      <c r="AH9817">
        <v>0</v>
      </c>
      <c r="AN9817" t="s">
        <v>238</v>
      </c>
      <c r="AO9817">
        <v>10</v>
      </c>
      <c r="AP9817" t="s">
        <v>269</v>
      </c>
      <c r="AQ9817" s="27">
        <v>41850</v>
      </c>
      <c r="AR9817" t="s">
        <v>240</v>
      </c>
      <c r="AS9817">
        <v>9</v>
      </c>
      <c r="AT9817" t="s">
        <v>269</v>
      </c>
      <c r="AU9817" s="27">
        <v>41850</v>
      </c>
    </row>
    <row r="9818" spans="1:47" x14ac:dyDescent="0.2">
      <c r="A9818">
        <v>9817</v>
      </c>
      <c r="B9818" t="s">
        <v>31440</v>
      </c>
      <c r="C9818" t="s">
        <v>31441</v>
      </c>
      <c r="D9818" t="s">
        <v>381</v>
      </c>
      <c r="E9818" s="27">
        <v>41507</v>
      </c>
      <c r="F9818" t="s">
        <v>233</v>
      </c>
      <c r="G9818" s="27">
        <v>32932</v>
      </c>
      <c r="H9818">
        <v>26</v>
      </c>
      <c r="I9818" t="s">
        <v>244</v>
      </c>
      <c r="J9818" t="s">
        <v>250</v>
      </c>
      <c r="K9818">
        <v>0</v>
      </c>
      <c r="L9818">
        <v>5</v>
      </c>
      <c r="M9818">
        <v>0</v>
      </c>
      <c r="N9818">
        <v>0</v>
      </c>
      <c r="O9818">
        <v>2</v>
      </c>
      <c r="P9818">
        <v>-1</v>
      </c>
      <c r="Q9818" s="28">
        <v>41506.353472222225</v>
      </c>
      <c r="R9818" s="28">
        <v>41528.232638888891</v>
      </c>
      <c r="S9818" t="s">
        <v>31442</v>
      </c>
      <c r="T9818" s="27">
        <v>41506</v>
      </c>
      <c r="V9818">
        <v>1</v>
      </c>
      <c r="W9818" t="s">
        <v>32</v>
      </c>
      <c r="X9818" t="s">
        <v>359</v>
      </c>
      <c r="Y9818">
        <v>1</v>
      </c>
      <c r="AA9818" t="s">
        <v>31443</v>
      </c>
      <c r="AB9818" t="s">
        <v>36</v>
      </c>
      <c r="AC9818">
        <v>74</v>
      </c>
      <c r="AD9818" s="27">
        <v>42134</v>
      </c>
      <c r="AE9818" t="s">
        <v>279</v>
      </c>
      <c r="AF9818" s="27">
        <v>42208</v>
      </c>
      <c r="AG9818" s="27">
        <v>42291</v>
      </c>
      <c r="AH9818">
        <v>1</v>
      </c>
      <c r="AJ9818" t="s">
        <v>31443</v>
      </c>
      <c r="AK9818" t="s">
        <v>462</v>
      </c>
      <c r="AL9818" s="27">
        <v>42134</v>
      </c>
      <c r="AM9818" t="s">
        <v>279</v>
      </c>
      <c r="AN9818" t="s">
        <v>238</v>
      </c>
      <c r="AO9818">
        <v>6</v>
      </c>
      <c r="AP9818" t="s">
        <v>246</v>
      </c>
      <c r="AQ9818" s="27">
        <v>41507</v>
      </c>
      <c r="AR9818" t="s">
        <v>240</v>
      </c>
      <c r="AS9818">
        <v>5</v>
      </c>
      <c r="AT9818" t="s">
        <v>246</v>
      </c>
      <c r="AU9818" s="27">
        <v>41507</v>
      </c>
    </row>
    <row r="9819" spans="1:47" x14ac:dyDescent="0.2">
      <c r="A9819">
        <v>9818</v>
      </c>
      <c r="B9819" t="s">
        <v>31444</v>
      </c>
      <c r="C9819" t="s">
        <v>31445</v>
      </c>
      <c r="D9819" t="s">
        <v>31446</v>
      </c>
      <c r="E9819" s="27">
        <v>41352</v>
      </c>
      <c r="F9819" t="s">
        <v>233</v>
      </c>
      <c r="G9819" s="27">
        <v>24279</v>
      </c>
      <c r="H9819">
        <v>49</v>
      </c>
      <c r="I9819" t="s">
        <v>234</v>
      </c>
      <c r="J9819" t="s">
        <v>245</v>
      </c>
      <c r="K9819">
        <v>0</v>
      </c>
      <c r="L9819">
        <v>5</v>
      </c>
      <c r="M9819">
        <v>0</v>
      </c>
      <c r="N9819">
        <v>0</v>
      </c>
      <c r="O9819">
        <v>10</v>
      </c>
      <c r="P9819">
        <v>302</v>
      </c>
      <c r="Q9819" s="28">
        <v>41654.3125</v>
      </c>
      <c r="R9819" s="28">
        <v>41697.270833333336</v>
      </c>
      <c r="S9819" t="s">
        <v>31447</v>
      </c>
      <c r="T9819" s="27">
        <v>41351</v>
      </c>
      <c r="V9819">
        <v>1</v>
      </c>
      <c r="W9819" t="s">
        <v>32</v>
      </c>
      <c r="X9819" t="s">
        <v>359</v>
      </c>
      <c r="Y9819">
        <v>1</v>
      </c>
      <c r="AA9819" t="s">
        <v>31448</v>
      </c>
      <c r="AB9819" t="s">
        <v>32</v>
      </c>
      <c r="AD9819" s="27">
        <v>41377</v>
      </c>
      <c r="AE9819" t="s">
        <v>364</v>
      </c>
      <c r="AH9819">
        <v>0</v>
      </c>
      <c r="AN9819" t="s">
        <v>238</v>
      </c>
      <c r="AO9819">
        <v>4</v>
      </c>
      <c r="AP9819" t="s">
        <v>239</v>
      </c>
      <c r="AQ9819" s="27">
        <v>41352</v>
      </c>
      <c r="AR9819" t="s">
        <v>240</v>
      </c>
      <c r="AS9819">
        <v>5</v>
      </c>
      <c r="AT9819" t="s">
        <v>246</v>
      </c>
      <c r="AU9819" s="27">
        <v>41352</v>
      </c>
    </row>
    <row r="9820" spans="1:47" x14ac:dyDescent="0.2">
      <c r="A9820">
        <v>9819</v>
      </c>
      <c r="B9820" t="s">
        <v>31449</v>
      </c>
      <c r="C9820" t="s">
        <v>407</v>
      </c>
      <c r="D9820" t="s">
        <v>31450</v>
      </c>
      <c r="E9820" s="27">
        <v>41903</v>
      </c>
      <c r="F9820" t="s">
        <v>233</v>
      </c>
      <c r="G9820" s="27">
        <v>23003</v>
      </c>
      <c r="H9820">
        <v>53</v>
      </c>
      <c r="I9820" t="s">
        <v>234</v>
      </c>
      <c r="J9820" t="s">
        <v>245</v>
      </c>
      <c r="K9820">
        <v>0</v>
      </c>
      <c r="L9820">
        <v>1</v>
      </c>
      <c r="M9820">
        <v>0</v>
      </c>
      <c r="N9820">
        <v>0</v>
      </c>
      <c r="O9820">
        <v>3</v>
      </c>
      <c r="P9820">
        <v>0</v>
      </c>
      <c r="Q9820" s="28">
        <v>41903.088194444441</v>
      </c>
      <c r="R9820" s="28">
        <v>41904.174305555556</v>
      </c>
      <c r="S9820" t="s">
        <v>31451</v>
      </c>
      <c r="T9820" s="27">
        <v>41903</v>
      </c>
      <c r="V9820">
        <v>0</v>
      </c>
      <c r="W9820" t="s">
        <v>32</v>
      </c>
      <c r="X9820" t="s">
        <v>348</v>
      </c>
      <c r="Y9820">
        <v>0</v>
      </c>
      <c r="AB9820" t="s">
        <v>237</v>
      </c>
      <c r="AH9820">
        <v>0</v>
      </c>
      <c r="AN9820" t="s">
        <v>238</v>
      </c>
      <c r="AO9820">
        <v>1</v>
      </c>
      <c r="AP9820" t="s">
        <v>239</v>
      </c>
      <c r="AQ9820" s="27">
        <v>41903</v>
      </c>
      <c r="AR9820" t="s">
        <v>240</v>
      </c>
      <c r="AS9820">
        <v>1</v>
      </c>
      <c r="AT9820" t="s">
        <v>239</v>
      </c>
      <c r="AU9820" s="27">
        <v>41903</v>
      </c>
    </row>
    <row r="9821" spans="1:47" x14ac:dyDescent="0.2">
      <c r="A9821">
        <v>9820</v>
      </c>
      <c r="B9821" t="s">
        <v>31452</v>
      </c>
      <c r="C9821" t="s">
        <v>339</v>
      </c>
      <c r="D9821" t="s">
        <v>7645</v>
      </c>
      <c r="E9821" s="27">
        <v>41402</v>
      </c>
      <c r="F9821" t="s">
        <v>233</v>
      </c>
      <c r="G9821" s="27">
        <v>31811</v>
      </c>
      <c r="H9821">
        <v>29</v>
      </c>
      <c r="I9821" t="s">
        <v>244</v>
      </c>
      <c r="J9821" t="s">
        <v>250</v>
      </c>
      <c r="K9821">
        <v>0</v>
      </c>
      <c r="L9821">
        <v>4</v>
      </c>
      <c r="M9821">
        <v>0</v>
      </c>
      <c r="N9821">
        <v>0</v>
      </c>
      <c r="O9821">
        <v>2</v>
      </c>
      <c r="P9821">
        <v>-1</v>
      </c>
      <c r="Q9821" s="28">
        <v>41401.136805555558</v>
      </c>
      <c r="R9821" s="28">
        <v>41404.400694444441</v>
      </c>
      <c r="S9821" t="s">
        <v>31453</v>
      </c>
      <c r="T9821" s="27">
        <v>41401</v>
      </c>
      <c r="V9821">
        <v>1</v>
      </c>
      <c r="W9821" t="s">
        <v>36</v>
      </c>
      <c r="X9821" t="s">
        <v>404</v>
      </c>
      <c r="Y9821">
        <v>0</v>
      </c>
      <c r="AB9821" t="s">
        <v>237</v>
      </c>
      <c r="AH9821">
        <v>0</v>
      </c>
      <c r="AN9821" t="s">
        <v>238</v>
      </c>
      <c r="AO9821">
        <v>2</v>
      </c>
      <c r="AP9821" t="s">
        <v>239</v>
      </c>
      <c r="AQ9821" s="27">
        <v>41402</v>
      </c>
      <c r="AR9821" t="s">
        <v>240</v>
      </c>
      <c r="AS9821">
        <v>4</v>
      </c>
      <c r="AT9821" t="s">
        <v>239</v>
      </c>
      <c r="AU9821" s="27">
        <v>41402</v>
      </c>
    </row>
    <row r="9822" spans="1:47" x14ac:dyDescent="0.2">
      <c r="A9822">
        <v>9821</v>
      </c>
      <c r="B9822" t="s">
        <v>31454</v>
      </c>
      <c r="C9822" t="s">
        <v>31455</v>
      </c>
      <c r="D9822" t="s">
        <v>3704</v>
      </c>
      <c r="E9822" s="27">
        <v>41779</v>
      </c>
      <c r="F9822" t="s">
        <v>233</v>
      </c>
      <c r="G9822" s="27">
        <v>28169</v>
      </c>
      <c r="H9822">
        <v>39</v>
      </c>
      <c r="I9822" t="s">
        <v>244</v>
      </c>
      <c r="J9822" t="s">
        <v>245</v>
      </c>
      <c r="K9822">
        <v>0</v>
      </c>
      <c r="L9822">
        <v>9</v>
      </c>
      <c r="M9822">
        <v>0</v>
      </c>
      <c r="N9822">
        <v>0</v>
      </c>
      <c r="O9822">
        <v>3</v>
      </c>
      <c r="P9822">
        <v>-230</v>
      </c>
      <c r="Q9822" s="28">
        <v>41549.447222222225</v>
      </c>
      <c r="R9822" s="28">
        <v>41688.427777777775</v>
      </c>
      <c r="S9822" t="s">
        <v>31456</v>
      </c>
      <c r="U9822" s="27">
        <v>41549</v>
      </c>
      <c r="V9822">
        <v>230</v>
      </c>
      <c r="W9822" t="s">
        <v>32</v>
      </c>
      <c r="X9822" t="s">
        <v>274</v>
      </c>
      <c r="Y9822">
        <v>0</v>
      </c>
      <c r="AB9822" t="s">
        <v>237</v>
      </c>
      <c r="AH9822">
        <v>0</v>
      </c>
      <c r="AN9822" t="s">
        <v>238</v>
      </c>
      <c r="AO9822">
        <v>2</v>
      </c>
      <c r="AP9822" t="s">
        <v>239</v>
      </c>
      <c r="AQ9822" s="27">
        <v>41779</v>
      </c>
      <c r="AR9822" t="s">
        <v>240</v>
      </c>
      <c r="AS9822">
        <v>9</v>
      </c>
      <c r="AT9822" t="s">
        <v>269</v>
      </c>
      <c r="AU9822" s="27">
        <v>41779</v>
      </c>
    </row>
    <row r="9823" spans="1:47" x14ac:dyDescent="0.2">
      <c r="A9823">
        <v>9822</v>
      </c>
      <c r="B9823" t="s">
        <v>31457</v>
      </c>
      <c r="C9823" t="s">
        <v>2888</v>
      </c>
      <c r="D9823" t="s">
        <v>6588</v>
      </c>
      <c r="E9823" s="27">
        <v>41349</v>
      </c>
      <c r="F9823" t="s">
        <v>233</v>
      </c>
      <c r="G9823" s="27">
        <v>32195</v>
      </c>
      <c r="H9823">
        <v>28</v>
      </c>
      <c r="I9823" t="s">
        <v>244</v>
      </c>
      <c r="J9823" t="s">
        <v>245</v>
      </c>
      <c r="K9823">
        <v>0</v>
      </c>
      <c r="L9823">
        <v>4</v>
      </c>
      <c r="M9823">
        <v>0</v>
      </c>
      <c r="N9823">
        <v>0</v>
      </c>
      <c r="O9823">
        <v>6</v>
      </c>
      <c r="P9823">
        <v>0</v>
      </c>
      <c r="Q9823" s="28">
        <v>41349.5</v>
      </c>
      <c r="R9823" s="28">
        <v>41351.315972222219</v>
      </c>
      <c r="S9823" t="s">
        <v>31458</v>
      </c>
      <c r="U9823" s="27">
        <v>41349</v>
      </c>
      <c r="V9823">
        <v>0</v>
      </c>
      <c r="W9823" t="s">
        <v>36</v>
      </c>
      <c r="X9823" t="s">
        <v>274</v>
      </c>
      <c r="Y9823">
        <v>1</v>
      </c>
      <c r="AA9823" t="s">
        <v>31459</v>
      </c>
      <c r="AB9823" t="s">
        <v>36</v>
      </c>
      <c r="AC9823">
        <v>0</v>
      </c>
      <c r="AD9823" s="27">
        <v>41914</v>
      </c>
      <c r="AE9823" t="s">
        <v>412</v>
      </c>
      <c r="AF9823" s="27">
        <v>41914</v>
      </c>
      <c r="AG9823" s="27">
        <v>41915</v>
      </c>
      <c r="AH9823">
        <v>0</v>
      </c>
      <c r="AN9823" t="s">
        <v>238</v>
      </c>
      <c r="AO9823">
        <v>3</v>
      </c>
      <c r="AP9823" t="s">
        <v>239</v>
      </c>
      <c r="AQ9823" s="27">
        <v>41349</v>
      </c>
      <c r="AR9823" t="s">
        <v>240</v>
      </c>
      <c r="AS9823">
        <v>4</v>
      </c>
      <c r="AT9823" t="s">
        <v>239</v>
      </c>
      <c r="AU9823" s="27">
        <v>41349</v>
      </c>
    </row>
    <row r="9824" spans="1:47" x14ac:dyDescent="0.2">
      <c r="A9824">
        <v>9823</v>
      </c>
      <c r="B9824" t="s">
        <v>31460</v>
      </c>
      <c r="C9824" t="s">
        <v>2296</v>
      </c>
      <c r="D9824" t="s">
        <v>266</v>
      </c>
      <c r="E9824" s="27">
        <v>41565</v>
      </c>
      <c r="F9824" t="s">
        <v>233</v>
      </c>
      <c r="G9824" s="27">
        <v>23019</v>
      </c>
      <c r="H9824">
        <v>53</v>
      </c>
      <c r="I9824" t="s">
        <v>234</v>
      </c>
      <c r="J9824" t="s">
        <v>250</v>
      </c>
      <c r="K9824">
        <v>0</v>
      </c>
      <c r="L9824">
        <v>5</v>
      </c>
      <c r="M9824">
        <v>0</v>
      </c>
      <c r="N9824">
        <v>0</v>
      </c>
      <c r="O9824">
        <v>20</v>
      </c>
      <c r="P9824">
        <v>-3</v>
      </c>
      <c r="Q9824" s="28">
        <v>41562.277083333334</v>
      </c>
      <c r="R9824" s="28">
        <v>41565.439583333333</v>
      </c>
      <c r="S9824" t="s">
        <v>31461</v>
      </c>
      <c r="U9824" s="27">
        <v>41562</v>
      </c>
      <c r="V9824">
        <v>3</v>
      </c>
      <c r="W9824" t="s">
        <v>32</v>
      </c>
      <c r="X9824" t="s">
        <v>274</v>
      </c>
      <c r="Y9824">
        <v>0</v>
      </c>
      <c r="AB9824" t="s">
        <v>237</v>
      </c>
      <c r="AH9824">
        <v>0</v>
      </c>
      <c r="AN9824" t="s">
        <v>238</v>
      </c>
      <c r="AO9824">
        <v>5</v>
      </c>
      <c r="AP9824" t="s">
        <v>246</v>
      </c>
      <c r="AQ9824" s="27">
        <v>41565</v>
      </c>
      <c r="AR9824" t="s">
        <v>240</v>
      </c>
      <c r="AS9824">
        <v>5</v>
      </c>
      <c r="AT9824" t="s">
        <v>246</v>
      </c>
      <c r="AU9824" s="27">
        <v>41565</v>
      </c>
    </row>
    <row r="9825" spans="1:47" x14ac:dyDescent="0.2">
      <c r="A9825">
        <v>9824</v>
      </c>
      <c r="B9825" t="s">
        <v>31462</v>
      </c>
      <c r="C9825" t="s">
        <v>2212</v>
      </c>
      <c r="D9825" t="s">
        <v>12028</v>
      </c>
      <c r="E9825" s="27">
        <v>41344</v>
      </c>
      <c r="F9825" t="s">
        <v>233</v>
      </c>
      <c r="G9825" s="27">
        <v>21562</v>
      </c>
      <c r="H9825">
        <v>57</v>
      </c>
      <c r="I9825" t="s">
        <v>234</v>
      </c>
      <c r="J9825" t="s">
        <v>353</v>
      </c>
      <c r="K9825">
        <v>0</v>
      </c>
      <c r="L9825">
        <v>1</v>
      </c>
      <c r="M9825">
        <v>0</v>
      </c>
      <c r="N9825">
        <v>0</v>
      </c>
      <c r="O9825">
        <v>1</v>
      </c>
      <c r="P9825">
        <v>-15</v>
      </c>
      <c r="Q9825" s="28">
        <v>41329.213888888888</v>
      </c>
      <c r="R9825" s="28">
        <v>41330.306250000001</v>
      </c>
      <c r="S9825" t="s">
        <v>31463</v>
      </c>
      <c r="T9825" s="27">
        <v>41329</v>
      </c>
      <c r="V9825">
        <v>15</v>
      </c>
      <c r="W9825" t="s">
        <v>36</v>
      </c>
      <c r="X9825" t="s">
        <v>595</v>
      </c>
      <c r="Y9825">
        <v>0</v>
      </c>
      <c r="AB9825" t="s">
        <v>237</v>
      </c>
      <c r="AH9825">
        <v>0</v>
      </c>
      <c r="AN9825" t="s">
        <v>238</v>
      </c>
      <c r="AO9825">
        <v>1</v>
      </c>
      <c r="AP9825" t="s">
        <v>239</v>
      </c>
      <c r="AQ9825" s="27">
        <v>41344</v>
      </c>
      <c r="AR9825" t="s">
        <v>240</v>
      </c>
      <c r="AS9825">
        <v>1</v>
      </c>
      <c r="AT9825" t="s">
        <v>239</v>
      </c>
      <c r="AU9825" s="27">
        <v>41344</v>
      </c>
    </row>
    <row r="9826" spans="1:47" x14ac:dyDescent="0.2">
      <c r="A9826">
        <v>9825</v>
      </c>
      <c r="B9826" t="s">
        <v>31464</v>
      </c>
      <c r="C9826" t="s">
        <v>1317</v>
      </c>
      <c r="D9826" t="s">
        <v>6094</v>
      </c>
      <c r="E9826" s="27">
        <v>41771</v>
      </c>
      <c r="F9826" t="s">
        <v>233</v>
      </c>
      <c r="G9826" s="27">
        <v>26368</v>
      </c>
      <c r="H9826">
        <v>44</v>
      </c>
      <c r="I9826" t="s">
        <v>244</v>
      </c>
      <c r="J9826" t="s">
        <v>245</v>
      </c>
      <c r="K9826">
        <v>0</v>
      </c>
      <c r="L9826">
        <v>2</v>
      </c>
      <c r="M9826">
        <v>0</v>
      </c>
      <c r="N9826">
        <v>0</v>
      </c>
      <c r="O9826">
        <v>5</v>
      </c>
      <c r="P9826">
        <v>-1</v>
      </c>
      <c r="Q9826" s="28">
        <v>41770.259027777778</v>
      </c>
      <c r="R9826" s="28">
        <v>41772.324999999997</v>
      </c>
      <c r="S9826" t="s">
        <v>31465</v>
      </c>
      <c r="U9826" s="27">
        <v>41770</v>
      </c>
      <c r="V9826">
        <v>1</v>
      </c>
      <c r="W9826" t="s">
        <v>32</v>
      </c>
      <c r="X9826" t="s">
        <v>274</v>
      </c>
      <c r="Y9826">
        <v>0</v>
      </c>
      <c r="AB9826" t="s">
        <v>237</v>
      </c>
      <c r="AH9826">
        <v>0</v>
      </c>
      <c r="AN9826" t="s">
        <v>238</v>
      </c>
      <c r="AO9826">
        <v>1</v>
      </c>
      <c r="AP9826" t="s">
        <v>239</v>
      </c>
      <c r="AQ9826" s="27">
        <v>41771</v>
      </c>
      <c r="AR9826" t="s">
        <v>240</v>
      </c>
      <c r="AS9826">
        <v>2</v>
      </c>
      <c r="AT9826" t="s">
        <v>239</v>
      </c>
      <c r="AU9826" s="27">
        <v>41771</v>
      </c>
    </row>
    <row r="9827" spans="1:47" x14ac:dyDescent="0.2">
      <c r="A9827">
        <v>9826</v>
      </c>
      <c r="B9827" t="s">
        <v>31466</v>
      </c>
      <c r="C9827" t="s">
        <v>31467</v>
      </c>
      <c r="D9827" t="s">
        <v>27330</v>
      </c>
      <c r="E9827" s="27">
        <v>41682</v>
      </c>
      <c r="F9827" t="s">
        <v>233</v>
      </c>
      <c r="G9827" s="27">
        <v>31722</v>
      </c>
      <c r="H9827">
        <v>29</v>
      </c>
      <c r="I9827" t="s">
        <v>244</v>
      </c>
      <c r="J9827" t="s">
        <v>250</v>
      </c>
      <c r="K9827">
        <v>0</v>
      </c>
      <c r="L9827">
        <v>10</v>
      </c>
      <c r="M9827">
        <v>1</v>
      </c>
      <c r="N9827">
        <v>0</v>
      </c>
      <c r="O9827">
        <v>3</v>
      </c>
      <c r="P9827">
        <v>-119</v>
      </c>
      <c r="Q9827" s="28">
        <v>41563.411805555559</v>
      </c>
      <c r="R9827" s="28">
        <v>41682.470138888886</v>
      </c>
      <c r="S9827" t="s">
        <v>31468</v>
      </c>
      <c r="U9827" s="27">
        <v>41563</v>
      </c>
      <c r="V9827">
        <v>119</v>
      </c>
      <c r="W9827" t="s">
        <v>32</v>
      </c>
      <c r="X9827" t="s">
        <v>274</v>
      </c>
      <c r="Y9827">
        <v>1</v>
      </c>
      <c r="AA9827" t="s">
        <v>31469</v>
      </c>
      <c r="AB9827" t="s">
        <v>32</v>
      </c>
      <c r="AC9827">
        <v>0</v>
      </c>
      <c r="AD9827" s="27">
        <v>41813</v>
      </c>
      <c r="AE9827" t="s">
        <v>252</v>
      </c>
      <c r="AF9827" s="27">
        <v>41813</v>
      </c>
      <c r="AG9827" s="27">
        <v>41872</v>
      </c>
      <c r="AH9827">
        <v>1</v>
      </c>
      <c r="AJ9827" t="s">
        <v>31469</v>
      </c>
      <c r="AK9827" t="s">
        <v>255</v>
      </c>
      <c r="AL9827" s="27">
        <v>41813</v>
      </c>
      <c r="AM9827" t="s">
        <v>252</v>
      </c>
      <c r="AN9827" t="s">
        <v>238</v>
      </c>
      <c r="AO9827">
        <v>5</v>
      </c>
      <c r="AP9827" t="s">
        <v>246</v>
      </c>
      <c r="AQ9827" s="27">
        <v>41682</v>
      </c>
      <c r="AR9827" t="s">
        <v>240</v>
      </c>
      <c r="AS9827">
        <v>10</v>
      </c>
      <c r="AT9827" t="s">
        <v>269</v>
      </c>
      <c r="AU9827" s="27">
        <v>41682</v>
      </c>
    </row>
    <row r="9828" spans="1:47" x14ac:dyDescent="0.2">
      <c r="A9828">
        <v>9827</v>
      </c>
      <c r="B9828" t="s">
        <v>31470</v>
      </c>
      <c r="C9828" t="s">
        <v>387</v>
      </c>
      <c r="D9828" t="s">
        <v>4096</v>
      </c>
      <c r="E9828" s="27">
        <v>41380</v>
      </c>
      <c r="F9828" t="s">
        <v>233</v>
      </c>
      <c r="G9828" s="27">
        <v>32454</v>
      </c>
      <c r="H9828">
        <v>27</v>
      </c>
      <c r="I9828" t="s">
        <v>244</v>
      </c>
      <c r="J9828" t="s">
        <v>245</v>
      </c>
      <c r="K9828">
        <v>0</v>
      </c>
      <c r="L9828">
        <v>2</v>
      </c>
      <c r="M9828">
        <v>0</v>
      </c>
      <c r="N9828">
        <v>0</v>
      </c>
      <c r="O9828">
        <v>0</v>
      </c>
      <c r="P9828">
        <v>-1</v>
      </c>
      <c r="Q9828" s="28">
        <v>41379.272222222222</v>
      </c>
      <c r="R9828" s="28">
        <v>41423.071527777778</v>
      </c>
      <c r="S9828" t="s">
        <v>31471</v>
      </c>
      <c r="T9828" s="27">
        <v>41379</v>
      </c>
      <c r="V9828">
        <v>1</v>
      </c>
      <c r="W9828" t="s">
        <v>32</v>
      </c>
      <c r="X9828" t="s">
        <v>1395</v>
      </c>
      <c r="Y9828">
        <v>0</v>
      </c>
      <c r="AB9828" t="s">
        <v>237</v>
      </c>
      <c r="AH9828">
        <v>0</v>
      </c>
      <c r="AN9828" t="s">
        <v>238</v>
      </c>
      <c r="AO9828">
        <v>3</v>
      </c>
      <c r="AP9828" t="s">
        <v>239</v>
      </c>
      <c r="AQ9828" s="27">
        <v>41380</v>
      </c>
      <c r="AR9828" t="s">
        <v>240</v>
      </c>
      <c r="AS9828">
        <v>2</v>
      </c>
      <c r="AT9828" t="s">
        <v>239</v>
      </c>
      <c r="AU9828" s="27">
        <v>41380</v>
      </c>
    </row>
    <row r="9829" spans="1:47" x14ac:dyDescent="0.2">
      <c r="A9829">
        <v>9828</v>
      </c>
      <c r="B9829" t="s">
        <v>31472</v>
      </c>
      <c r="C9829" t="s">
        <v>31473</v>
      </c>
      <c r="D9829" t="s">
        <v>1321</v>
      </c>
      <c r="E9829" s="27">
        <v>41406</v>
      </c>
      <c r="F9829" t="s">
        <v>233</v>
      </c>
      <c r="G9829" s="27">
        <v>34171</v>
      </c>
      <c r="H9829">
        <v>22</v>
      </c>
      <c r="I9829" t="s">
        <v>259</v>
      </c>
      <c r="J9829" t="s">
        <v>250</v>
      </c>
      <c r="K9829">
        <v>0</v>
      </c>
      <c r="L9829">
        <v>10</v>
      </c>
      <c r="M9829">
        <v>0</v>
      </c>
      <c r="N9829">
        <v>0</v>
      </c>
      <c r="O9829">
        <v>2</v>
      </c>
      <c r="P9829">
        <v>-1</v>
      </c>
      <c r="Q9829" s="28">
        <v>41405.380555555559</v>
      </c>
      <c r="R9829" s="28">
        <v>41629.477083333331</v>
      </c>
      <c r="S9829" t="s">
        <v>31474</v>
      </c>
      <c r="T9829" s="27">
        <v>41405</v>
      </c>
      <c r="V9829">
        <v>1</v>
      </c>
      <c r="W9829" t="s">
        <v>32</v>
      </c>
      <c r="X9829" t="s">
        <v>847</v>
      </c>
      <c r="Y9829">
        <v>0</v>
      </c>
      <c r="AB9829" t="s">
        <v>237</v>
      </c>
      <c r="AH9829">
        <v>0</v>
      </c>
      <c r="AN9829" t="s">
        <v>238</v>
      </c>
      <c r="AO9829">
        <v>7</v>
      </c>
      <c r="AP9829" t="s">
        <v>246</v>
      </c>
      <c r="AQ9829" s="27">
        <v>41406</v>
      </c>
      <c r="AR9829" t="s">
        <v>240</v>
      </c>
      <c r="AS9829">
        <v>10</v>
      </c>
      <c r="AT9829" t="s">
        <v>269</v>
      </c>
      <c r="AU9829" s="27">
        <v>41406</v>
      </c>
    </row>
    <row r="9830" spans="1:47" x14ac:dyDescent="0.2">
      <c r="A9830">
        <v>9829</v>
      </c>
      <c r="B9830" t="s">
        <v>31475</v>
      </c>
      <c r="C9830" t="s">
        <v>2056</v>
      </c>
      <c r="D9830" t="s">
        <v>31476</v>
      </c>
      <c r="E9830" s="27">
        <v>41856</v>
      </c>
      <c r="F9830" t="s">
        <v>233</v>
      </c>
      <c r="G9830" s="27">
        <v>28115</v>
      </c>
      <c r="H9830">
        <v>39</v>
      </c>
      <c r="I9830" t="s">
        <v>244</v>
      </c>
      <c r="J9830" t="s">
        <v>245</v>
      </c>
      <c r="K9830">
        <v>0</v>
      </c>
      <c r="L9830">
        <v>2</v>
      </c>
      <c r="M9830">
        <v>0</v>
      </c>
      <c r="N9830">
        <v>0</v>
      </c>
      <c r="O9830">
        <v>4</v>
      </c>
      <c r="P9830">
        <v>-29</v>
      </c>
      <c r="Q9830" s="28">
        <v>41827.156944444447</v>
      </c>
      <c r="R9830" s="28">
        <v>41828.194444444445</v>
      </c>
      <c r="S9830" t="s">
        <v>31477</v>
      </c>
      <c r="T9830" s="27">
        <v>41827</v>
      </c>
      <c r="V9830">
        <v>29</v>
      </c>
      <c r="W9830" t="s">
        <v>36</v>
      </c>
      <c r="X9830" t="s">
        <v>1435</v>
      </c>
      <c r="Y9830">
        <v>0</v>
      </c>
      <c r="AB9830" t="s">
        <v>237</v>
      </c>
      <c r="AH9830">
        <v>0</v>
      </c>
      <c r="AN9830" t="s">
        <v>238</v>
      </c>
      <c r="AO9830">
        <v>1</v>
      </c>
      <c r="AP9830" t="s">
        <v>239</v>
      </c>
      <c r="AQ9830" s="27">
        <v>41856</v>
      </c>
      <c r="AR9830" t="s">
        <v>240</v>
      </c>
      <c r="AS9830">
        <v>2</v>
      </c>
      <c r="AT9830" t="s">
        <v>239</v>
      </c>
      <c r="AU9830" s="27">
        <v>41856</v>
      </c>
    </row>
    <row r="9831" spans="1:47" x14ac:dyDescent="0.2">
      <c r="A9831">
        <v>9830</v>
      </c>
      <c r="B9831" t="s">
        <v>31478</v>
      </c>
      <c r="C9831" t="s">
        <v>31479</v>
      </c>
      <c r="D9831" t="s">
        <v>31480</v>
      </c>
      <c r="E9831" s="27">
        <v>41663</v>
      </c>
      <c r="F9831" t="s">
        <v>233</v>
      </c>
      <c r="G9831" s="27">
        <v>24853</v>
      </c>
      <c r="H9831">
        <v>48</v>
      </c>
      <c r="I9831" t="s">
        <v>234</v>
      </c>
      <c r="J9831" t="s">
        <v>245</v>
      </c>
      <c r="K9831">
        <v>0</v>
      </c>
      <c r="L9831">
        <v>2</v>
      </c>
      <c r="M9831">
        <v>0</v>
      </c>
      <c r="N9831">
        <v>0</v>
      </c>
      <c r="O9831">
        <v>0</v>
      </c>
      <c r="P9831">
        <v>-1</v>
      </c>
      <c r="Q9831" s="28">
        <v>41662.393055555556</v>
      </c>
      <c r="R9831" s="28">
        <v>41663.4</v>
      </c>
      <c r="S9831" t="s">
        <v>31481</v>
      </c>
      <c r="T9831" s="27">
        <v>41662</v>
      </c>
      <c r="V9831">
        <v>1</v>
      </c>
      <c r="W9831" t="s">
        <v>32</v>
      </c>
      <c r="X9831" t="s">
        <v>261</v>
      </c>
      <c r="Y9831">
        <v>0</v>
      </c>
      <c r="AB9831" t="s">
        <v>237</v>
      </c>
      <c r="AH9831">
        <v>0</v>
      </c>
      <c r="AN9831" t="s">
        <v>238</v>
      </c>
      <c r="AO9831">
        <v>1</v>
      </c>
      <c r="AP9831" t="s">
        <v>239</v>
      </c>
      <c r="AQ9831" s="27">
        <v>41663</v>
      </c>
      <c r="AR9831" t="s">
        <v>240</v>
      </c>
      <c r="AS9831">
        <v>2</v>
      </c>
      <c r="AT9831" t="s">
        <v>239</v>
      </c>
      <c r="AU9831" s="27">
        <v>41663</v>
      </c>
    </row>
    <row r="9832" spans="1:47" x14ac:dyDescent="0.2">
      <c r="A9832">
        <v>9831</v>
      </c>
      <c r="B9832" t="s">
        <v>31482</v>
      </c>
      <c r="C9832" t="s">
        <v>456</v>
      </c>
      <c r="D9832" t="s">
        <v>12219</v>
      </c>
      <c r="E9832" s="27">
        <v>41913</v>
      </c>
      <c r="F9832" t="s">
        <v>233</v>
      </c>
      <c r="G9832" s="27">
        <v>31698</v>
      </c>
      <c r="H9832">
        <v>29</v>
      </c>
      <c r="I9832" t="s">
        <v>244</v>
      </c>
      <c r="J9832" t="s">
        <v>353</v>
      </c>
      <c r="K9832">
        <v>0</v>
      </c>
      <c r="L9832">
        <v>2</v>
      </c>
      <c r="M9832">
        <v>0</v>
      </c>
      <c r="N9832">
        <v>0</v>
      </c>
      <c r="O9832">
        <v>0</v>
      </c>
      <c r="P9832">
        <v>0</v>
      </c>
      <c r="Q9832" s="28">
        <v>41913.177083333336</v>
      </c>
      <c r="R9832" s="28">
        <v>41916.386111111111</v>
      </c>
      <c r="S9832" t="s">
        <v>31483</v>
      </c>
      <c r="T9832" s="27">
        <v>41913</v>
      </c>
      <c r="V9832">
        <v>0</v>
      </c>
      <c r="W9832" t="s">
        <v>36</v>
      </c>
      <c r="X9832" t="s">
        <v>3794</v>
      </c>
      <c r="Y9832">
        <v>1</v>
      </c>
      <c r="AA9832" t="s">
        <v>31484</v>
      </c>
      <c r="AB9832" t="s">
        <v>32</v>
      </c>
      <c r="AC9832">
        <v>0</v>
      </c>
      <c r="AD9832" s="27">
        <v>42037</v>
      </c>
      <c r="AE9832" t="s">
        <v>729</v>
      </c>
      <c r="AF9832" s="27">
        <v>42037</v>
      </c>
      <c r="AG9832" s="27">
        <v>42039</v>
      </c>
      <c r="AH9832">
        <v>1</v>
      </c>
      <c r="AJ9832" t="s">
        <v>31484</v>
      </c>
      <c r="AK9832" t="s">
        <v>312</v>
      </c>
      <c r="AL9832" s="27">
        <v>42037</v>
      </c>
      <c r="AM9832" t="s">
        <v>729</v>
      </c>
      <c r="AN9832" t="s">
        <v>238</v>
      </c>
      <c r="AO9832">
        <v>2</v>
      </c>
      <c r="AP9832" t="s">
        <v>239</v>
      </c>
      <c r="AQ9832" s="27">
        <v>41913</v>
      </c>
      <c r="AR9832" t="s">
        <v>240</v>
      </c>
      <c r="AS9832">
        <v>2</v>
      </c>
      <c r="AT9832" t="s">
        <v>239</v>
      </c>
      <c r="AU9832" s="27">
        <v>41913</v>
      </c>
    </row>
    <row r="9833" spans="1:47" x14ac:dyDescent="0.2">
      <c r="A9833">
        <v>9832</v>
      </c>
      <c r="B9833" t="s">
        <v>31485</v>
      </c>
      <c r="C9833" t="s">
        <v>693</v>
      </c>
      <c r="D9833" t="s">
        <v>31486</v>
      </c>
      <c r="E9833" s="27">
        <v>41904</v>
      </c>
      <c r="F9833" t="s">
        <v>233</v>
      </c>
      <c r="G9833" s="27">
        <v>33010</v>
      </c>
      <c r="H9833">
        <v>25</v>
      </c>
      <c r="I9833" t="s">
        <v>244</v>
      </c>
      <c r="J9833" t="s">
        <v>245</v>
      </c>
      <c r="K9833">
        <v>0</v>
      </c>
      <c r="L9833">
        <v>4</v>
      </c>
      <c r="M9833">
        <v>0</v>
      </c>
      <c r="N9833">
        <v>0</v>
      </c>
      <c r="O9833">
        <v>1</v>
      </c>
      <c r="P9833">
        <v>0</v>
      </c>
      <c r="Q9833" s="28">
        <v>41904.140277777777</v>
      </c>
      <c r="R9833" s="28">
        <v>41907.19027777778</v>
      </c>
      <c r="S9833" t="s">
        <v>31487</v>
      </c>
      <c r="T9833" s="27">
        <v>41904</v>
      </c>
      <c r="V9833">
        <v>0</v>
      </c>
      <c r="W9833" t="s">
        <v>36</v>
      </c>
      <c r="X9833" t="s">
        <v>279</v>
      </c>
      <c r="Y9833">
        <v>1</v>
      </c>
      <c r="AA9833" t="s">
        <v>31488</v>
      </c>
      <c r="AB9833" t="s">
        <v>36</v>
      </c>
      <c r="AC9833">
        <v>0</v>
      </c>
      <c r="AD9833" s="27">
        <v>42131</v>
      </c>
      <c r="AE9833" t="s">
        <v>474</v>
      </c>
      <c r="AF9833" s="27">
        <v>42131</v>
      </c>
      <c r="AG9833" s="27">
        <v>42132</v>
      </c>
      <c r="AH9833">
        <v>1</v>
      </c>
      <c r="AJ9833" t="s">
        <v>31488</v>
      </c>
      <c r="AK9833" t="s">
        <v>2239</v>
      </c>
      <c r="AL9833" s="27">
        <v>42131</v>
      </c>
      <c r="AM9833" t="s">
        <v>1265</v>
      </c>
      <c r="AN9833" t="s">
        <v>238</v>
      </c>
      <c r="AO9833">
        <v>4</v>
      </c>
      <c r="AP9833" t="s">
        <v>239</v>
      </c>
      <c r="AQ9833" s="27">
        <v>41904</v>
      </c>
      <c r="AR9833" t="s">
        <v>240</v>
      </c>
      <c r="AS9833">
        <v>4</v>
      </c>
      <c r="AT9833" t="s">
        <v>239</v>
      </c>
      <c r="AU9833" s="27">
        <v>41904</v>
      </c>
    </row>
    <row r="9834" spans="1:47" x14ac:dyDescent="0.2">
      <c r="A9834">
        <v>9833</v>
      </c>
      <c r="B9834" t="s">
        <v>31489</v>
      </c>
      <c r="C9834" t="s">
        <v>464</v>
      </c>
      <c r="D9834" t="s">
        <v>31490</v>
      </c>
      <c r="E9834" s="27">
        <v>41398</v>
      </c>
      <c r="F9834" t="s">
        <v>233</v>
      </c>
      <c r="G9834" s="27">
        <v>17647</v>
      </c>
      <c r="H9834">
        <v>67</v>
      </c>
      <c r="I9834" t="s">
        <v>234</v>
      </c>
      <c r="J9834" t="s">
        <v>245</v>
      </c>
      <c r="K9834">
        <v>0</v>
      </c>
      <c r="L9834">
        <v>1</v>
      </c>
      <c r="M9834">
        <v>0</v>
      </c>
      <c r="N9834">
        <v>0</v>
      </c>
      <c r="O9834">
        <v>0</v>
      </c>
      <c r="P9834">
        <v>-1</v>
      </c>
      <c r="Q9834" s="28">
        <v>41397.475694444445</v>
      </c>
      <c r="R9834" s="28">
        <v>41399.300694444442</v>
      </c>
      <c r="S9834" t="s">
        <v>31491</v>
      </c>
      <c r="T9834" s="27">
        <v>41397</v>
      </c>
      <c r="V9834">
        <v>1</v>
      </c>
      <c r="W9834" t="s">
        <v>32</v>
      </c>
      <c r="X9834" t="s">
        <v>8025</v>
      </c>
      <c r="Y9834">
        <v>0</v>
      </c>
      <c r="AB9834" t="s">
        <v>237</v>
      </c>
      <c r="AH9834">
        <v>0</v>
      </c>
      <c r="AN9834" t="s">
        <v>238</v>
      </c>
      <c r="AO9834">
        <v>1</v>
      </c>
      <c r="AP9834" t="s">
        <v>239</v>
      </c>
      <c r="AQ9834" s="27">
        <v>41398</v>
      </c>
      <c r="AR9834" t="s">
        <v>240</v>
      </c>
      <c r="AS9834">
        <v>1</v>
      </c>
      <c r="AT9834" t="s">
        <v>239</v>
      </c>
      <c r="AU9834" s="27">
        <v>41398</v>
      </c>
    </row>
    <row r="9835" spans="1:47" x14ac:dyDescent="0.2">
      <c r="A9835">
        <v>9834</v>
      </c>
      <c r="B9835" t="s">
        <v>31492</v>
      </c>
      <c r="C9835" t="s">
        <v>31493</v>
      </c>
      <c r="D9835" t="s">
        <v>12854</v>
      </c>
      <c r="E9835" s="27">
        <v>41594</v>
      </c>
      <c r="F9835" t="s">
        <v>233</v>
      </c>
      <c r="G9835" s="27">
        <v>31827</v>
      </c>
      <c r="H9835">
        <v>29</v>
      </c>
      <c r="I9835" t="s">
        <v>244</v>
      </c>
      <c r="J9835" t="s">
        <v>250</v>
      </c>
      <c r="K9835">
        <v>0</v>
      </c>
      <c r="L9835">
        <v>5</v>
      </c>
      <c r="M9835">
        <v>0</v>
      </c>
      <c r="N9835">
        <v>1</v>
      </c>
      <c r="O9835">
        <v>2</v>
      </c>
      <c r="P9835">
        <v>0</v>
      </c>
      <c r="Q9835" s="28">
        <v>41594.107638888891</v>
      </c>
      <c r="R9835" s="28">
        <v>41594.328472222223</v>
      </c>
      <c r="S9835" t="s">
        <v>31494</v>
      </c>
      <c r="T9835" s="27">
        <v>41594</v>
      </c>
      <c r="V9835">
        <v>0</v>
      </c>
      <c r="W9835" t="s">
        <v>36</v>
      </c>
      <c r="X9835" t="s">
        <v>508</v>
      </c>
      <c r="Y9835">
        <v>1</v>
      </c>
      <c r="AA9835" t="s">
        <v>31495</v>
      </c>
      <c r="AB9835" t="s">
        <v>32</v>
      </c>
      <c r="AC9835">
        <v>1</v>
      </c>
      <c r="AD9835" s="27">
        <v>42424</v>
      </c>
      <c r="AF9835" s="27">
        <v>42425</v>
      </c>
      <c r="AG9835" s="27">
        <v>42425</v>
      </c>
      <c r="AH9835">
        <v>0</v>
      </c>
      <c r="AN9835" t="s">
        <v>238</v>
      </c>
      <c r="AO9835">
        <v>3</v>
      </c>
      <c r="AP9835" t="s">
        <v>239</v>
      </c>
      <c r="AQ9835" s="27">
        <v>41594</v>
      </c>
      <c r="AR9835" t="s">
        <v>240</v>
      </c>
      <c r="AS9835">
        <v>5</v>
      </c>
      <c r="AT9835" t="s">
        <v>246</v>
      </c>
      <c r="AU9835" s="27">
        <v>41594</v>
      </c>
    </row>
    <row r="9836" spans="1:47" x14ac:dyDescent="0.2">
      <c r="A9836">
        <v>9835</v>
      </c>
      <c r="B9836" t="s">
        <v>31496</v>
      </c>
      <c r="C9836" t="s">
        <v>3347</v>
      </c>
      <c r="D9836" t="s">
        <v>1300</v>
      </c>
      <c r="E9836" s="27">
        <v>41417</v>
      </c>
      <c r="F9836" t="s">
        <v>294</v>
      </c>
      <c r="G9836" s="27">
        <v>22784</v>
      </c>
      <c r="H9836">
        <v>53</v>
      </c>
      <c r="I9836" t="s">
        <v>234</v>
      </c>
      <c r="J9836" t="s">
        <v>250</v>
      </c>
      <c r="K9836">
        <v>0</v>
      </c>
      <c r="L9836">
        <v>2</v>
      </c>
      <c r="M9836">
        <v>0</v>
      </c>
      <c r="N9836">
        <v>0</v>
      </c>
      <c r="O9836">
        <v>3</v>
      </c>
      <c r="P9836">
        <v>-1</v>
      </c>
      <c r="Q9836" s="28">
        <v>41416.099305555559</v>
      </c>
      <c r="R9836" s="28">
        <v>41418.412499999999</v>
      </c>
      <c r="S9836" t="s">
        <v>31497</v>
      </c>
      <c r="T9836" s="27">
        <v>41416</v>
      </c>
      <c r="V9836">
        <v>1</v>
      </c>
      <c r="W9836" t="s">
        <v>32</v>
      </c>
      <c r="X9836" t="s">
        <v>359</v>
      </c>
      <c r="Y9836">
        <v>0</v>
      </c>
      <c r="AB9836" t="s">
        <v>237</v>
      </c>
      <c r="AH9836">
        <v>0</v>
      </c>
      <c r="AN9836" t="s">
        <v>238</v>
      </c>
      <c r="AO9836">
        <v>1</v>
      </c>
      <c r="AP9836" t="s">
        <v>239</v>
      </c>
      <c r="AQ9836" s="27">
        <v>41417</v>
      </c>
      <c r="AR9836" t="s">
        <v>240</v>
      </c>
      <c r="AS9836">
        <v>2</v>
      </c>
      <c r="AT9836" t="s">
        <v>239</v>
      </c>
      <c r="AU9836" s="27">
        <v>41417</v>
      </c>
    </row>
    <row r="9837" spans="1:47" x14ac:dyDescent="0.2">
      <c r="A9837">
        <v>9836</v>
      </c>
      <c r="B9837" t="s">
        <v>31498</v>
      </c>
      <c r="C9837" t="s">
        <v>2466</v>
      </c>
      <c r="D9837" t="s">
        <v>1066</v>
      </c>
      <c r="E9837" s="27">
        <v>41785</v>
      </c>
      <c r="F9837" t="s">
        <v>233</v>
      </c>
      <c r="G9837" s="27">
        <v>26647</v>
      </c>
      <c r="H9837">
        <v>43</v>
      </c>
      <c r="I9837" t="s">
        <v>244</v>
      </c>
      <c r="J9837" t="s">
        <v>245</v>
      </c>
      <c r="K9837">
        <v>0</v>
      </c>
      <c r="L9837">
        <v>1</v>
      </c>
      <c r="M9837">
        <v>0</v>
      </c>
      <c r="N9837">
        <v>0</v>
      </c>
      <c r="O9837">
        <v>0</v>
      </c>
      <c r="W9837" t="s">
        <v>237</v>
      </c>
      <c r="Y9837">
        <v>-1</v>
      </c>
      <c r="AB9837" t="s">
        <v>237</v>
      </c>
      <c r="AH9837">
        <v>0</v>
      </c>
      <c r="AN9837" t="s">
        <v>238</v>
      </c>
      <c r="AO9837">
        <v>1</v>
      </c>
      <c r="AP9837" t="s">
        <v>239</v>
      </c>
      <c r="AQ9837" s="27">
        <v>41785</v>
      </c>
      <c r="AR9837" t="s">
        <v>240</v>
      </c>
      <c r="AS9837">
        <v>1</v>
      </c>
      <c r="AT9837" t="s">
        <v>239</v>
      </c>
      <c r="AU9837" s="27">
        <v>41785</v>
      </c>
    </row>
    <row r="9838" spans="1:47" x14ac:dyDescent="0.2">
      <c r="A9838">
        <v>9837</v>
      </c>
      <c r="B9838" t="s">
        <v>31499</v>
      </c>
      <c r="C9838" t="s">
        <v>793</v>
      </c>
      <c r="D9838" t="s">
        <v>31500</v>
      </c>
      <c r="E9838" s="27">
        <v>41481</v>
      </c>
      <c r="F9838" t="s">
        <v>233</v>
      </c>
      <c r="G9838" s="27">
        <v>33787</v>
      </c>
      <c r="H9838">
        <v>23</v>
      </c>
      <c r="I9838" t="s">
        <v>259</v>
      </c>
      <c r="J9838" t="s">
        <v>245</v>
      </c>
      <c r="K9838">
        <v>0</v>
      </c>
      <c r="L9838">
        <v>5</v>
      </c>
      <c r="M9838">
        <v>0</v>
      </c>
      <c r="N9838">
        <v>0</v>
      </c>
      <c r="O9838">
        <v>1</v>
      </c>
      <c r="P9838">
        <v>-40</v>
      </c>
      <c r="Q9838" s="28">
        <v>41441.089583333334</v>
      </c>
      <c r="R9838" s="28">
        <v>41481.507638888892</v>
      </c>
      <c r="S9838" t="s">
        <v>31501</v>
      </c>
      <c r="T9838" s="27">
        <v>41440</v>
      </c>
      <c r="V9838">
        <v>41</v>
      </c>
      <c r="W9838" t="s">
        <v>32</v>
      </c>
      <c r="X9838" t="s">
        <v>337</v>
      </c>
      <c r="Y9838">
        <v>0</v>
      </c>
      <c r="AB9838" t="s">
        <v>237</v>
      </c>
      <c r="AH9838">
        <v>0</v>
      </c>
      <c r="AN9838" t="s">
        <v>238</v>
      </c>
      <c r="AO9838">
        <v>5</v>
      </c>
      <c r="AP9838" t="s">
        <v>246</v>
      </c>
      <c r="AQ9838" s="27">
        <v>41481</v>
      </c>
      <c r="AR9838" t="s">
        <v>240</v>
      </c>
      <c r="AS9838">
        <v>5</v>
      </c>
      <c r="AT9838" t="s">
        <v>246</v>
      </c>
      <c r="AU9838" s="27">
        <v>41481</v>
      </c>
    </row>
    <row r="9839" spans="1:47" x14ac:dyDescent="0.2">
      <c r="A9839">
        <v>9838</v>
      </c>
      <c r="B9839" t="s">
        <v>31502</v>
      </c>
      <c r="C9839" t="s">
        <v>281</v>
      </c>
      <c r="D9839" t="s">
        <v>14324</v>
      </c>
      <c r="E9839" s="27">
        <v>41351</v>
      </c>
      <c r="F9839" t="s">
        <v>233</v>
      </c>
      <c r="G9839" s="27">
        <v>24376</v>
      </c>
      <c r="H9839">
        <v>49</v>
      </c>
      <c r="I9839" t="s">
        <v>234</v>
      </c>
      <c r="J9839" t="s">
        <v>250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-4</v>
      </c>
      <c r="Q9839" s="28">
        <v>41347.478472222225</v>
      </c>
      <c r="R9839" s="28">
        <v>41348.292361111111</v>
      </c>
      <c r="S9839" t="s">
        <v>31503</v>
      </c>
      <c r="T9839" s="27">
        <v>41347</v>
      </c>
      <c r="V9839">
        <v>4</v>
      </c>
      <c r="W9839" t="s">
        <v>32</v>
      </c>
      <c r="X9839" t="s">
        <v>261</v>
      </c>
      <c r="Y9839">
        <v>0</v>
      </c>
      <c r="AB9839" t="s">
        <v>237</v>
      </c>
      <c r="AH9839">
        <v>0</v>
      </c>
      <c r="AN9839" t="s">
        <v>238</v>
      </c>
      <c r="AO9839">
        <v>1</v>
      </c>
      <c r="AP9839" t="s">
        <v>239</v>
      </c>
      <c r="AQ9839" s="27">
        <v>41351</v>
      </c>
      <c r="AR9839" t="s">
        <v>240</v>
      </c>
      <c r="AS9839">
        <v>1</v>
      </c>
      <c r="AT9839" t="s">
        <v>239</v>
      </c>
      <c r="AU9839" s="27">
        <v>41351</v>
      </c>
    </row>
    <row r="9840" spans="1:47" x14ac:dyDescent="0.2">
      <c r="A9840">
        <v>9839</v>
      </c>
      <c r="B9840" t="s">
        <v>31504</v>
      </c>
      <c r="C9840" t="s">
        <v>21317</v>
      </c>
      <c r="D9840" t="s">
        <v>31505</v>
      </c>
      <c r="E9840" s="27">
        <v>41897</v>
      </c>
      <c r="F9840" t="s">
        <v>294</v>
      </c>
      <c r="G9840" s="27">
        <v>21936</v>
      </c>
      <c r="H9840">
        <v>56</v>
      </c>
      <c r="I9840" t="s">
        <v>234</v>
      </c>
      <c r="J9840" t="s">
        <v>245</v>
      </c>
      <c r="K9840">
        <v>0</v>
      </c>
      <c r="L9840">
        <v>5</v>
      </c>
      <c r="M9840">
        <v>0</v>
      </c>
      <c r="N9840">
        <v>0</v>
      </c>
      <c r="O9840">
        <v>8</v>
      </c>
      <c r="P9840">
        <v>-35</v>
      </c>
      <c r="Q9840" s="28">
        <v>41862.180555555555</v>
      </c>
      <c r="R9840" s="28">
        <v>41863.390277777777</v>
      </c>
      <c r="S9840" t="s">
        <v>31506</v>
      </c>
      <c r="T9840" s="27">
        <v>41862</v>
      </c>
      <c r="V9840">
        <v>35</v>
      </c>
      <c r="W9840" t="s">
        <v>32</v>
      </c>
      <c r="X9840" t="s">
        <v>10405</v>
      </c>
      <c r="Y9840">
        <v>0</v>
      </c>
      <c r="AB9840" t="s">
        <v>237</v>
      </c>
      <c r="AH9840">
        <v>0</v>
      </c>
      <c r="AN9840" t="s">
        <v>238</v>
      </c>
      <c r="AO9840">
        <v>1</v>
      </c>
      <c r="AP9840" t="s">
        <v>239</v>
      </c>
      <c r="AQ9840" s="27">
        <v>41897</v>
      </c>
      <c r="AR9840" t="s">
        <v>240</v>
      </c>
      <c r="AS9840">
        <v>5</v>
      </c>
      <c r="AT9840" t="s">
        <v>246</v>
      </c>
      <c r="AU9840" s="27">
        <v>41897</v>
      </c>
    </row>
    <row r="9841" spans="1:47" x14ac:dyDescent="0.2">
      <c r="A9841">
        <v>9840</v>
      </c>
      <c r="B9841" t="s">
        <v>31507</v>
      </c>
      <c r="C9841" t="s">
        <v>3684</v>
      </c>
      <c r="D9841" t="s">
        <v>31508</v>
      </c>
      <c r="E9841" s="27">
        <v>41580</v>
      </c>
      <c r="F9841" t="s">
        <v>294</v>
      </c>
      <c r="G9841" s="27">
        <v>26200</v>
      </c>
      <c r="H9841">
        <v>44</v>
      </c>
      <c r="I9841" t="s">
        <v>244</v>
      </c>
      <c r="J9841" t="s">
        <v>245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-1</v>
      </c>
      <c r="Q9841" s="28">
        <v>41579.336805555555</v>
      </c>
      <c r="R9841" s="28">
        <v>41580.054861111108</v>
      </c>
      <c r="S9841" t="s">
        <v>31509</v>
      </c>
      <c r="T9841" s="27">
        <v>41579</v>
      </c>
      <c r="V9841">
        <v>1</v>
      </c>
      <c r="W9841" t="s">
        <v>36</v>
      </c>
      <c r="X9841" t="s">
        <v>263</v>
      </c>
      <c r="Y9841">
        <v>1</v>
      </c>
      <c r="AA9841" t="s">
        <v>31510</v>
      </c>
      <c r="AB9841" t="s">
        <v>36</v>
      </c>
      <c r="AC9841">
        <v>0</v>
      </c>
      <c r="AD9841" s="27">
        <v>42428</v>
      </c>
      <c r="AF9841" s="27">
        <v>42428</v>
      </c>
      <c r="AG9841" s="27">
        <v>42429</v>
      </c>
      <c r="AH9841">
        <v>0</v>
      </c>
      <c r="AN9841" t="s">
        <v>238</v>
      </c>
      <c r="AO9841">
        <v>1</v>
      </c>
      <c r="AP9841" t="s">
        <v>239</v>
      </c>
      <c r="AQ9841" s="27">
        <v>41580</v>
      </c>
      <c r="AR9841" t="s">
        <v>240</v>
      </c>
      <c r="AS9841">
        <v>1</v>
      </c>
      <c r="AT9841" t="s">
        <v>239</v>
      </c>
      <c r="AU9841" s="27">
        <v>41580</v>
      </c>
    </row>
    <row r="9842" spans="1:47" x14ac:dyDescent="0.2">
      <c r="A9842">
        <v>9841</v>
      </c>
      <c r="B9842" t="s">
        <v>31511</v>
      </c>
      <c r="C9842" t="s">
        <v>1110</v>
      </c>
      <c r="D9842" t="s">
        <v>31512</v>
      </c>
      <c r="E9842" s="27">
        <v>41751</v>
      </c>
      <c r="F9842" t="s">
        <v>233</v>
      </c>
      <c r="G9842" s="27">
        <v>32135</v>
      </c>
      <c r="H9842">
        <v>28</v>
      </c>
      <c r="I9842" t="s">
        <v>244</v>
      </c>
      <c r="J9842" t="s">
        <v>250</v>
      </c>
      <c r="K9842">
        <v>0</v>
      </c>
      <c r="L9842">
        <v>3</v>
      </c>
      <c r="M9842">
        <v>0</v>
      </c>
      <c r="N9842">
        <v>0</v>
      </c>
      <c r="O9842">
        <v>3</v>
      </c>
      <c r="P9842">
        <v>-1</v>
      </c>
      <c r="Q9842" s="28">
        <v>41750.410416666666</v>
      </c>
      <c r="R9842" s="28">
        <v>41751.428472222222</v>
      </c>
      <c r="S9842" t="s">
        <v>31513</v>
      </c>
      <c r="T9842" s="27">
        <v>41750</v>
      </c>
      <c r="V9842">
        <v>1</v>
      </c>
      <c r="W9842" t="s">
        <v>32</v>
      </c>
      <c r="X9842" t="s">
        <v>4142</v>
      </c>
      <c r="Y9842">
        <v>0</v>
      </c>
      <c r="AB9842" t="s">
        <v>237</v>
      </c>
      <c r="AH9842">
        <v>0</v>
      </c>
      <c r="AN9842" t="s">
        <v>238</v>
      </c>
      <c r="AO9842">
        <v>3</v>
      </c>
      <c r="AP9842" t="s">
        <v>239</v>
      </c>
      <c r="AQ9842" s="27">
        <v>41751</v>
      </c>
      <c r="AR9842" t="s">
        <v>240</v>
      </c>
      <c r="AS9842">
        <v>3</v>
      </c>
      <c r="AT9842" t="s">
        <v>239</v>
      </c>
      <c r="AU9842" s="27">
        <v>41751</v>
      </c>
    </row>
    <row r="9843" spans="1:47" x14ac:dyDescent="0.2">
      <c r="A9843">
        <v>9842</v>
      </c>
      <c r="B9843" t="s">
        <v>31514</v>
      </c>
      <c r="C9843" t="s">
        <v>28638</v>
      </c>
      <c r="D9843" t="s">
        <v>4577</v>
      </c>
      <c r="E9843" s="27">
        <v>41720</v>
      </c>
      <c r="F9843" t="s">
        <v>294</v>
      </c>
      <c r="G9843" s="27">
        <v>22237</v>
      </c>
      <c r="H9843">
        <v>55</v>
      </c>
      <c r="I9843" t="s">
        <v>234</v>
      </c>
      <c r="J9843" t="s">
        <v>353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-1</v>
      </c>
      <c r="Q9843" s="28">
        <v>41719.359027777777</v>
      </c>
      <c r="R9843" s="28">
        <v>41720.056250000001</v>
      </c>
      <c r="S9843" t="s">
        <v>31515</v>
      </c>
      <c r="T9843" s="27">
        <v>41719</v>
      </c>
      <c r="V9843">
        <v>1</v>
      </c>
      <c r="W9843" t="s">
        <v>32</v>
      </c>
      <c r="X9843" t="s">
        <v>729</v>
      </c>
      <c r="Y9843">
        <v>0</v>
      </c>
      <c r="AB9843" t="s">
        <v>237</v>
      </c>
      <c r="AH9843">
        <v>0</v>
      </c>
      <c r="AN9843" t="s">
        <v>238</v>
      </c>
      <c r="AO9843">
        <v>1</v>
      </c>
      <c r="AP9843" t="s">
        <v>239</v>
      </c>
      <c r="AQ9843" s="27">
        <v>41720</v>
      </c>
      <c r="AR9843" t="s">
        <v>240</v>
      </c>
      <c r="AS9843">
        <v>1</v>
      </c>
      <c r="AT9843" t="s">
        <v>239</v>
      </c>
      <c r="AU9843" s="27">
        <v>41720</v>
      </c>
    </row>
    <row r="9844" spans="1:47" x14ac:dyDescent="0.2">
      <c r="A9844">
        <v>9843</v>
      </c>
      <c r="B9844" t="s">
        <v>31516</v>
      </c>
      <c r="C9844" t="s">
        <v>488</v>
      </c>
      <c r="D9844" t="s">
        <v>31517</v>
      </c>
      <c r="E9844" s="27">
        <v>41981</v>
      </c>
      <c r="F9844" t="s">
        <v>233</v>
      </c>
      <c r="G9844" s="27">
        <v>32846</v>
      </c>
      <c r="H9844">
        <v>26</v>
      </c>
      <c r="I9844" t="s">
        <v>244</v>
      </c>
      <c r="J9844" t="s">
        <v>250</v>
      </c>
      <c r="K9844">
        <v>1</v>
      </c>
      <c r="L9844">
        <v>8</v>
      </c>
      <c r="M9844">
        <v>0</v>
      </c>
      <c r="N9844">
        <v>0</v>
      </c>
      <c r="O9844">
        <v>10</v>
      </c>
      <c r="P9844">
        <v>-1</v>
      </c>
      <c r="Q9844" s="28">
        <v>41980.381249999999</v>
      </c>
      <c r="R9844" s="28">
        <v>41982.43472222222</v>
      </c>
      <c r="S9844" t="s">
        <v>31518</v>
      </c>
      <c r="T9844" s="27">
        <v>41980</v>
      </c>
      <c r="V9844">
        <v>1</v>
      </c>
      <c r="W9844" t="s">
        <v>32</v>
      </c>
      <c r="X9844" t="s">
        <v>1207</v>
      </c>
      <c r="Y9844">
        <v>1</v>
      </c>
      <c r="AA9844" t="s">
        <v>31519</v>
      </c>
      <c r="AB9844" t="s">
        <v>36</v>
      </c>
      <c r="AD9844" s="27">
        <v>42134</v>
      </c>
      <c r="AE9844" t="s">
        <v>10838</v>
      </c>
      <c r="AH9844">
        <v>0</v>
      </c>
      <c r="AN9844" t="s">
        <v>238</v>
      </c>
      <c r="AO9844">
        <v>8</v>
      </c>
      <c r="AP9844" t="s">
        <v>269</v>
      </c>
      <c r="AQ9844" s="27">
        <v>41981</v>
      </c>
      <c r="AR9844" t="s">
        <v>240</v>
      </c>
      <c r="AS9844">
        <v>8</v>
      </c>
      <c r="AT9844" t="s">
        <v>269</v>
      </c>
      <c r="AU9844" s="27">
        <v>41981</v>
      </c>
    </row>
    <row r="9845" spans="1:47" x14ac:dyDescent="0.2">
      <c r="A9845">
        <v>9844</v>
      </c>
      <c r="B9845" t="s">
        <v>31520</v>
      </c>
      <c r="C9845" t="s">
        <v>990</v>
      </c>
      <c r="D9845" t="s">
        <v>31521</v>
      </c>
      <c r="E9845" s="27">
        <v>41828</v>
      </c>
      <c r="F9845" t="s">
        <v>233</v>
      </c>
      <c r="G9845" s="27">
        <v>23682</v>
      </c>
      <c r="H9845">
        <v>51</v>
      </c>
      <c r="I9845" t="s">
        <v>234</v>
      </c>
      <c r="J9845" t="s">
        <v>245</v>
      </c>
      <c r="K9845">
        <v>0</v>
      </c>
      <c r="L9845">
        <v>1</v>
      </c>
      <c r="M9845">
        <v>0</v>
      </c>
      <c r="N9845">
        <v>0</v>
      </c>
      <c r="O9845">
        <v>2</v>
      </c>
      <c r="P9845">
        <v>-64</v>
      </c>
      <c r="Q9845" s="28">
        <v>41764.263194444444</v>
      </c>
      <c r="R9845" s="28">
        <v>41828.081250000003</v>
      </c>
      <c r="S9845" t="s">
        <v>31522</v>
      </c>
      <c r="T9845" s="27">
        <v>41764</v>
      </c>
      <c r="V9845">
        <v>64</v>
      </c>
      <c r="W9845" t="s">
        <v>32</v>
      </c>
      <c r="X9845" t="s">
        <v>359</v>
      </c>
      <c r="Y9845">
        <v>1</v>
      </c>
      <c r="AA9845" t="s">
        <v>31523</v>
      </c>
      <c r="AB9845" t="s">
        <v>36</v>
      </c>
      <c r="AC9845">
        <v>0</v>
      </c>
      <c r="AD9845" s="27">
        <v>42185</v>
      </c>
      <c r="AE9845" t="s">
        <v>1488</v>
      </c>
      <c r="AF9845" s="27">
        <v>42185</v>
      </c>
      <c r="AG9845" s="27">
        <v>42308</v>
      </c>
      <c r="AH9845">
        <v>0</v>
      </c>
      <c r="AN9845" t="s">
        <v>238</v>
      </c>
      <c r="AO9845">
        <v>1</v>
      </c>
      <c r="AP9845" t="s">
        <v>239</v>
      </c>
      <c r="AQ9845" s="27">
        <v>41828</v>
      </c>
      <c r="AR9845" t="s">
        <v>240</v>
      </c>
      <c r="AS9845">
        <v>1</v>
      </c>
      <c r="AT9845" t="s">
        <v>239</v>
      </c>
      <c r="AU9845" s="27">
        <v>41828</v>
      </c>
    </row>
    <row r="9846" spans="1:47" x14ac:dyDescent="0.2">
      <c r="A9846">
        <v>9845</v>
      </c>
      <c r="B9846" t="s">
        <v>31524</v>
      </c>
      <c r="C9846" t="s">
        <v>3215</v>
      </c>
      <c r="D9846" t="s">
        <v>7356</v>
      </c>
      <c r="E9846" s="27">
        <v>41639</v>
      </c>
      <c r="F9846" t="s">
        <v>233</v>
      </c>
      <c r="G9846" s="27">
        <v>25503</v>
      </c>
      <c r="H9846">
        <v>46</v>
      </c>
      <c r="I9846" t="s">
        <v>234</v>
      </c>
      <c r="J9846" t="s">
        <v>250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-1</v>
      </c>
      <c r="Q9846" s="28">
        <v>41638.236805555556</v>
      </c>
      <c r="R9846" s="28">
        <v>41639.057638888888</v>
      </c>
      <c r="S9846" t="s">
        <v>31525</v>
      </c>
      <c r="T9846" s="27">
        <v>41638</v>
      </c>
      <c r="V9846">
        <v>1</v>
      </c>
      <c r="W9846" t="s">
        <v>36</v>
      </c>
      <c r="X9846" t="s">
        <v>279</v>
      </c>
      <c r="Y9846">
        <v>1</v>
      </c>
      <c r="AA9846" t="s">
        <v>31526</v>
      </c>
      <c r="AB9846" t="s">
        <v>36</v>
      </c>
      <c r="AC9846">
        <v>0</v>
      </c>
      <c r="AD9846" s="27">
        <v>42448</v>
      </c>
      <c r="AF9846" s="27">
        <v>42448</v>
      </c>
      <c r="AG9846" s="27">
        <v>42448</v>
      </c>
      <c r="AH9846">
        <v>0</v>
      </c>
      <c r="AN9846" t="s">
        <v>238</v>
      </c>
      <c r="AO9846">
        <v>1</v>
      </c>
      <c r="AP9846" t="s">
        <v>239</v>
      </c>
      <c r="AQ9846" s="27">
        <v>41639</v>
      </c>
      <c r="AR9846" t="s">
        <v>240</v>
      </c>
      <c r="AS9846">
        <v>1</v>
      </c>
      <c r="AT9846" t="s">
        <v>239</v>
      </c>
      <c r="AU9846" s="27">
        <v>41639</v>
      </c>
    </row>
    <row r="9847" spans="1:47" x14ac:dyDescent="0.2">
      <c r="A9847">
        <v>9846</v>
      </c>
      <c r="B9847" t="s">
        <v>31527</v>
      </c>
      <c r="C9847" t="s">
        <v>1147</v>
      </c>
      <c r="D9847" t="s">
        <v>31528</v>
      </c>
      <c r="E9847" s="27">
        <v>41401</v>
      </c>
      <c r="F9847" t="s">
        <v>233</v>
      </c>
      <c r="G9847" s="27">
        <v>31398</v>
      </c>
      <c r="H9847">
        <v>30</v>
      </c>
      <c r="I9847" t="s">
        <v>244</v>
      </c>
      <c r="J9847" t="s">
        <v>245</v>
      </c>
      <c r="K9847">
        <v>0</v>
      </c>
      <c r="L9847">
        <v>3</v>
      </c>
      <c r="M9847">
        <v>0</v>
      </c>
      <c r="N9847">
        <v>0</v>
      </c>
      <c r="O9847">
        <v>1</v>
      </c>
      <c r="P9847">
        <v>-1</v>
      </c>
      <c r="Q9847" s="28">
        <v>41400.256944444445</v>
      </c>
      <c r="R9847" s="28">
        <v>41401.054861111108</v>
      </c>
      <c r="S9847" t="s">
        <v>31529</v>
      </c>
      <c r="T9847" s="27">
        <v>41400</v>
      </c>
      <c r="V9847">
        <v>1</v>
      </c>
      <c r="W9847" t="s">
        <v>32</v>
      </c>
      <c r="X9847" t="s">
        <v>261</v>
      </c>
      <c r="Y9847">
        <v>1</v>
      </c>
      <c r="AA9847" t="s">
        <v>31530</v>
      </c>
      <c r="AB9847" t="s">
        <v>32</v>
      </c>
      <c r="AD9847" s="27">
        <v>41527</v>
      </c>
      <c r="AE9847" t="s">
        <v>1381</v>
      </c>
      <c r="AH9847">
        <v>0</v>
      </c>
      <c r="AN9847" t="s">
        <v>238</v>
      </c>
      <c r="AO9847">
        <v>2</v>
      </c>
      <c r="AP9847" t="s">
        <v>239</v>
      </c>
      <c r="AQ9847" s="27">
        <v>41401</v>
      </c>
      <c r="AR9847" t="s">
        <v>240</v>
      </c>
      <c r="AS9847">
        <v>3</v>
      </c>
      <c r="AT9847" t="s">
        <v>239</v>
      </c>
      <c r="AU9847" s="27">
        <v>41401</v>
      </c>
    </row>
    <row r="9848" spans="1:47" x14ac:dyDescent="0.2">
      <c r="A9848">
        <v>9847</v>
      </c>
      <c r="B9848" t="s">
        <v>31531</v>
      </c>
      <c r="C9848" t="s">
        <v>31532</v>
      </c>
      <c r="D9848" t="s">
        <v>652</v>
      </c>
      <c r="E9848" s="27">
        <v>41813</v>
      </c>
      <c r="F9848" t="s">
        <v>294</v>
      </c>
      <c r="G9848" s="27">
        <v>24910</v>
      </c>
      <c r="H9848">
        <v>48</v>
      </c>
      <c r="I9848" t="s">
        <v>234</v>
      </c>
      <c r="J9848" t="s">
        <v>250</v>
      </c>
      <c r="K9848">
        <v>0</v>
      </c>
      <c r="L9848">
        <v>6</v>
      </c>
      <c r="M9848">
        <v>0</v>
      </c>
      <c r="N9848">
        <v>0</v>
      </c>
      <c r="O9848">
        <v>0</v>
      </c>
      <c r="P9848">
        <v>-1</v>
      </c>
      <c r="Q9848" s="28">
        <v>41812.423611111109</v>
      </c>
      <c r="R9848" s="28">
        <v>41822.129861111112</v>
      </c>
      <c r="S9848" t="s">
        <v>31533</v>
      </c>
      <c r="T9848" s="27">
        <v>41812</v>
      </c>
      <c r="V9848">
        <v>1</v>
      </c>
      <c r="W9848" t="s">
        <v>32</v>
      </c>
      <c r="X9848" t="s">
        <v>459</v>
      </c>
      <c r="Y9848">
        <v>1</v>
      </c>
      <c r="AA9848" t="s">
        <v>31534</v>
      </c>
      <c r="AB9848" t="s">
        <v>36</v>
      </c>
      <c r="AD9848" s="27">
        <v>42435</v>
      </c>
      <c r="AE9848" t="s">
        <v>279</v>
      </c>
      <c r="AH9848">
        <v>1</v>
      </c>
      <c r="AJ9848" t="s">
        <v>31534</v>
      </c>
      <c r="AK9848" t="s">
        <v>462</v>
      </c>
      <c r="AL9848" s="27">
        <v>42435</v>
      </c>
      <c r="AM9848" t="s">
        <v>279</v>
      </c>
      <c r="AN9848" t="s">
        <v>238</v>
      </c>
      <c r="AO9848">
        <v>1</v>
      </c>
      <c r="AP9848" t="s">
        <v>239</v>
      </c>
      <c r="AQ9848" s="27">
        <v>41813</v>
      </c>
      <c r="AR9848" t="s">
        <v>240</v>
      </c>
      <c r="AS9848">
        <v>6</v>
      </c>
      <c r="AT9848" t="s">
        <v>246</v>
      </c>
      <c r="AU9848" s="27">
        <v>41813</v>
      </c>
    </row>
    <row r="9849" spans="1:47" x14ac:dyDescent="0.2">
      <c r="A9849">
        <v>9848</v>
      </c>
      <c r="B9849" t="s">
        <v>31535</v>
      </c>
      <c r="C9849" t="s">
        <v>31536</v>
      </c>
      <c r="D9849" t="s">
        <v>1643</v>
      </c>
      <c r="E9849" s="27">
        <v>41706</v>
      </c>
      <c r="F9849" t="s">
        <v>233</v>
      </c>
      <c r="G9849" s="27">
        <v>25878</v>
      </c>
      <c r="H9849">
        <v>45</v>
      </c>
      <c r="I9849" t="s">
        <v>234</v>
      </c>
      <c r="J9849" t="s">
        <v>245</v>
      </c>
      <c r="K9849">
        <v>0</v>
      </c>
      <c r="L9849">
        <v>6</v>
      </c>
      <c r="M9849">
        <v>0</v>
      </c>
      <c r="N9849">
        <v>0</v>
      </c>
      <c r="O9849">
        <v>6</v>
      </c>
      <c r="P9849">
        <v>0</v>
      </c>
      <c r="Q9849" s="28">
        <v>41706.063888888886</v>
      </c>
      <c r="R9849" s="28">
        <v>42269.306250000001</v>
      </c>
      <c r="S9849" t="s">
        <v>31537</v>
      </c>
      <c r="U9849" s="27">
        <v>41706</v>
      </c>
      <c r="V9849">
        <v>0</v>
      </c>
      <c r="W9849" t="s">
        <v>32</v>
      </c>
      <c r="X9849" t="s">
        <v>274</v>
      </c>
      <c r="Y9849">
        <v>0</v>
      </c>
      <c r="AB9849" t="s">
        <v>237</v>
      </c>
      <c r="AH9849">
        <v>0</v>
      </c>
      <c r="AN9849" t="s">
        <v>238</v>
      </c>
      <c r="AO9849">
        <v>1</v>
      </c>
      <c r="AP9849" t="s">
        <v>239</v>
      </c>
      <c r="AQ9849" s="27">
        <v>41706</v>
      </c>
      <c r="AR9849" t="s">
        <v>240</v>
      </c>
      <c r="AS9849">
        <v>6</v>
      </c>
      <c r="AT9849" t="s">
        <v>246</v>
      </c>
      <c r="AU9849" s="27">
        <v>41706</v>
      </c>
    </row>
    <row r="9850" spans="1:47" x14ac:dyDescent="0.2">
      <c r="A9850">
        <v>9849</v>
      </c>
      <c r="B9850" t="s">
        <v>31538</v>
      </c>
      <c r="C9850" t="s">
        <v>2312</v>
      </c>
      <c r="D9850" t="s">
        <v>31539</v>
      </c>
      <c r="E9850" s="27">
        <v>41809</v>
      </c>
      <c r="F9850" t="s">
        <v>294</v>
      </c>
      <c r="G9850" s="27">
        <v>30322</v>
      </c>
      <c r="H9850">
        <v>33</v>
      </c>
      <c r="I9850" t="s">
        <v>244</v>
      </c>
      <c r="J9850" t="s">
        <v>245</v>
      </c>
      <c r="K9850">
        <v>0</v>
      </c>
      <c r="L9850">
        <v>2</v>
      </c>
      <c r="M9850">
        <v>0</v>
      </c>
      <c r="N9850">
        <v>0</v>
      </c>
      <c r="O9850">
        <v>0</v>
      </c>
      <c r="W9850" t="s">
        <v>237</v>
      </c>
      <c r="Y9850">
        <v>-1</v>
      </c>
      <c r="AB9850" t="s">
        <v>237</v>
      </c>
      <c r="AH9850">
        <v>0</v>
      </c>
      <c r="AN9850" t="s">
        <v>238</v>
      </c>
      <c r="AO9850">
        <v>1</v>
      </c>
      <c r="AP9850" t="s">
        <v>239</v>
      </c>
      <c r="AQ9850" s="27">
        <v>41809</v>
      </c>
      <c r="AR9850" t="s">
        <v>240</v>
      </c>
      <c r="AS9850">
        <v>2</v>
      </c>
      <c r="AT9850" t="s">
        <v>239</v>
      </c>
      <c r="AU9850" s="27">
        <v>41809</v>
      </c>
    </row>
    <row r="9851" spans="1:47" x14ac:dyDescent="0.2">
      <c r="A9851">
        <v>9850</v>
      </c>
      <c r="B9851" t="s">
        <v>31540</v>
      </c>
      <c r="C9851" t="s">
        <v>1387</v>
      </c>
      <c r="D9851" t="s">
        <v>357</v>
      </c>
      <c r="E9851" s="27">
        <v>41765</v>
      </c>
      <c r="F9851" t="s">
        <v>233</v>
      </c>
      <c r="G9851" s="27">
        <v>33438</v>
      </c>
      <c r="H9851">
        <v>24</v>
      </c>
      <c r="I9851" t="s">
        <v>259</v>
      </c>
      <c r="J9851" t="s">
        <v>250</v>
      </c>
      <c r="K9851">
        <v>0</v>
      </c>
      <c r="L9851">
        <v>2</v>
      </c>
      <c r="M9851">
        <v>0</v>
      </c>
      <c r="N9851">
        <v>0</v>
      </c>
      <c r="O9851">
        <v>1</v>
      </c>
      <c r="P9851">
        <v>0</v>
      </c>
      <c r="Q9851" s="28">
        <v>41765.099305555559</v>
      </c>
      <c r="R9851" s="28">
        <v>41765.376388888886</v>
      </c>
      <c r="S9851" t="s">
        <v>31541</v>
      </c>
      <c r="T9851" s="27">
        <v>41765</v>
      </c>
      <c r="V9851">
        <v>0</v>
      </c>
      <c r="W9851" t="s">
        <v>36</v>
      </c>
      <c r="X9851" t="s">
        <v>279</v>
      </c>
      <c r="Y9851">
        <v>0</v>
      </c>
      <c r="AB9851" t="s">
        <v>237</v>
      </c>
      <c r="AH9851">
        <v>0</v>
      </c>
      <c r="AN9851" t="s">
        <v>238</v>
      </c>
      <c r="AO9851">
        <v>3</v>
      </c>
      <c r="AP9851" t="s">
        <v>239</v>
      </c>
      <c r="AQ9851" s="27">
        <v>41765</v>
      </c>
      <c r="AR9851" t="s">
        <v>240</v>
      </c>
      <c r="AS9851">
        <v>2</v>
      </c>
      <c r="AT9851" t="s">
        <v>239</v>
      </c>
      <c r="AU9851" s="27">
        <v>41765</v>
      </c>
    </row>
    <row r="9852" spans="1:47" x14ac:dyDescent="0.2">
      <c r="A9852">
        <v>9851</v>
      </c>
      <c r="B9852" t="s">
        <v>25202</v>
      </c>
      <c r="C9852" t="s">
        <v>693</v>
      </c>
      <c r="D9852" t="s">
        <v>506</v>
      </c>
      <c r="E9852" s="27">
        <v>41730</v>
      </c>
      <c r="F9852" t="s">
        <v>233</v>
      </c>
      <c r="G9852" s="27">
        <v>14090</v>
      </c>
      <c r="H9852">
        <v>77</v>
      </c>
      <c r="I9852" t="s">
        <v>234</v>
      </c>
      <c r="J9852" t="s">
        <v>250</v>
      </c>
      <c r="K9852">
        <v>0</v>
      </c>
      <c r="L9852">
        <v>1</v>
      </c>
      <c r="M9852">
        <v>0</v>
      </c>
      <c r="N9852">
        <v>0</v>
      </c>
      <c r="O9852">
        <v>1</v>
      </c>
      <c r="P9852">
        <v>-1</v>
      </c>
      <c r="Q9852" s="28">
        <v>41729.212500000001</v>
      </c>
      <c r="R9852" s="28">
        <v>41731.531944444447</v>
      </c>
      <c r="S9852" t="s">
        <v>31542</v>
      </c>
      <c r="T9852" s="27">
        <v>38122</v>
      </c>
      <c r="V9852">
        <v>3608</v>
      </c>
      <c r="W9852" t="s">
        <v>36</v>
      </c>
      <c r="X9852" t="s">
        <v>324</v>
      </c>
      <c r="Y9852">
        <v>1</v>
      </c>
      <c r="AA9852" t="s">
        <v>31543</v>
      </c>
      <c r="AB9852" t="s">
        <v>32</v>
      </c>
      <c r="AC9852">
        <v>0</v>
      </c>
      <c r="AD9852" s="27">
        <v>42422</v>
      </c>
      <c r="AE9852" t="s">
        <v>974</v>
      </c>
      <c r="AF9852" s="27">
        <v>42422</v>
      </c>
      <c r="AG9852" s="27">
        <v>42423</v>
      </c>
      <c r="AH9852">
        <v>1</v>
      </c>
      <c r="AJ9852" t="s">
        <v>31543</v>
      </c>
      <c r="AK9852" t="s">
        <v>255</v>
      </c>
      <c r="AL9852" s="27">
        <v>42422</v>
      </c>
      <c r="AM9852" t="s">
        <v>974</v>
      </c>
      <c r="AN9852" t="s">
        <v>238</v>
      </c>
      <c r="AO9852">
        <v>1</v>
      </c>
      <c r="AP9852" t="s">
        <v>239</v>
      </c>
      <c r="AQ9852" s="27">
        <v>41730</v>
      </c>
      <c r="AR9852" t="s">
        <v>240</v>
      </c>
      <c r="AS9852">
        <v>1</v>
      </c>
      <c r="AT9852" t="s">
        <v>239</v>
      </c>
      <c r="AU9852" s="27">
        <v>41730</v>
      </c>
    </row>
    <row r="9853" spans="1:47" x14ac:dyDescent="0.2">
      <c r="A9853">
        <v>9852</v>
      </c>
      <c r="B9853" t="s">
        <v>31544</v>
      </c>
      <c r="C9853" t="s">
        <v>10367</v>
      </c>
      <c r="D9853" t="s">
        <v>13825</v>
      </c>
      <c r="E9853" s="27">
        <v>41530</v>
      </c>
      <c r="F9853" t="s">
        <v>233</v>
      </c>
      <c r="G9853" s="27">
        <v>34744</v>
      </c>
      <c r="H9853">
        <v>21</v>
      </c>
      <c r="I9853" t="s">
        <v>259</v>
      </c>
      <c r="J9853" t="s">
        <v>250</v>
      </c>
      <c r="K9853">
        <v>0</v>
      </c>
      <c r="L9853">
        <v>10</v>
      </c>
      <c r="M9853">
        <v>2</v>
      </c>
      <c r="N9853">
        <v>2</v>
      </c>
      <c r="O9853">
        <v>2</v>
      </c>
      <c r="P9853">
        <v>-1</v>
      </c>
      <c r="Q9853" s="28">
        <v>41529.484027777777</v>
      </c>
      <c r="R9853" s="28">
        <v>41530.486805555556</v>
      </c>
      <c r="S9853" t="s">
        <v>31545</v>
      </c>
      <c r="T9853" s="27">
        <v>41529</v>
      </c>
      <c r="V9853">
        <v>1</v>
      </c>
      <c r="W9853" t="s">
        <v>32</v>
      </c>
      <c r="X9853" t="s">
        <v>359</v>
      </c>
      <c r="Y9853">
        <v>1</v>
      </c>
      <c r="AA9853" t="s">
        <v>31546</v>
      </c>
      <c r="AB9853" t="s">
        <v>32</v>
      </c>
      <c r="AC9853">
        <v>0</v>
      </c>
      <c r="AD9853" s="27">
        <v>41588</v>
      </c>
      <c r="AE9853" t="s">
        <v>364</v>
      </c>
      <c r="AF9853" s="27">
        <v>41588</v>
      </c>
      <c r="AG9853" s="27">
        <v>41588</v>
      </c>
      <c r="AH9853">
        <v>0</v>
      </c>
      <c r="AN9853" t="s">
        <v>238</v>
      </c>
      <c r="AO9853">
        <v>7</v>
      </c>
      <c r="AP9853" t="s">
        <v>246</v>
      </c>
      <c r="AQ9853" s="27">
        <v>41530</v>
      </c>
      <c r="AR9853" t="s">
        <v>240</v>
      </c>
      <c r="AS9853">
        <v>10</v>
      </c>
      <c r="AT9853" t="s">
        <v>269</v>
      </c>
      <c r="AU9853" s="27">
        <v>41530</v>
      </c>
    </row>
    <row r="9854" spans="1:47" x14ac:dyDescent="0.2">
      <c r="A9854">
        <v>9853</v>
      </c>
      <c r="B9854" t="s">
        <v>31547</v>
      </c>
      <c r="C9854" t="s">
        <v>9575</v>
      </c>
      <c r="D9854" t="s">
        <v>15753</v>
      </c>
      <c r="E9854" s="27">
        <v>41746</v>
      </c>
      <c r="F9854" t="s">
        <v>233</v>
      </c>
      <c r="G9854" s="27">
        <v>25471</v>
      </c>
      <c r="H9854">
        <v>46</v>
      </c>
      <c r="I9854" t="s">
        <v>234</v>
      </c>
      <c r="J9854" t="s">
        <v>245</v>
      </c>
      <c r="K9854">
        <v>0</v>
      </c>
      <c r="L9854">
        <v>6</v>
      </c>
      <c r="M9854">
        <v>0</v>
      </c>
      <c r="N9854">
        <v>0</v>
      </c>
      <c r="O9854">
        <v>11</v>
      </c>
      <c r="P9854">
        <v>-122</v>
      </c>
      <c r="Q9854" s="28">
        <v>41624.178472222222</v>
      </c>
      <c r="R9854" s="28">
        <v>41682.445138888892</v>
      </c>
      <c r="S9854" t="s">
        <v>31548</v>
      </c>
      <c r="U9854" s="27">
        <v>41628</v>
      </c>
      <c r="V9854">
        <v>118</v>
      </c>
      <c r="W9854" t="s">
        <v>32</v>
      </c>
      <c r="X9854" t="s">
        <v>274</v>
      </c>
      <c r="Y9854">
        <v>1</v>
      </c>
      <c r="AA9854" t="s">
        <v>31549</v>
      </c>
      <c r="AB9854" t="s">
        <v>32</v>
      </c>
      <c r="AC9854">
        <v>0</v>
      </c>
      <c r="AD9854" s="27">
        <v>41921</v>
      </c>
      <c r="AE9854" t="s">
        <v>359</v>
      </c>
      <c r="AF9854" s="27">
        <v>41921</v>
      </c>
      <c r="AG9854" s="27">
        <v>41982</v>
      </c>
      <c r="AH9854">
        <v>0</v>
      </c>
      <c r="AN9854" t="s">
        <v>238</v>
      </c>
      <c r="AO9854">
        <v>2</v>
      </c>
      <c r="AP9854" t="s">
        <v>239</v>
      </c>
      <c r="AQ9854" s="27">
        <v>41746</v>
      </c>
      <c r="AR9854" t="s">
        <v>240</v>
      </c>
      <c r="AS9854">
        <v>6</v>
      </c>
      <c r="AT9854" t="s">
        <v>246</v>
      </c>
      <c r="AU9854" s="27">
        <v>41746</v>
      </c>
    </row>
    <row r="9855" spans="1:47" x14ac:dyDescent="0.2">
      <c r="A9855">
        <v>9854</v>
      </c>
      <c r="B9855" t="s">
        <v>31550</v>
      </c>
      <c r="C9855" t="s">
        <v>31551</v>
      </c>
      <c r="D9855" t="s">
        <v>5354</v>
      </c>
      <c r="E9855" s="27">
        <v>41559</v>
      </c>
      <c r="F9855" t="s">
        <v>233</v>
      </c>
      <c r="G9855" s="27">
        <v>22705</v>
      </c>
      <c r="H9855">
        <v>54</v>
      </c>
      <c r="I9855" t="s">
        <v>234</v>
      </c>
      <c r="J9855" t="s">
        <v>250</v>
      </c>
      <c r="K9855">
        <v>0</v>
      </c>
      <c r="L9855">
        <v>3</v>
      </c>
      <c r="M9855">
        <v>0</v>
      </c>
      <c r="N9855">
        <v>0</v>
      </c>
      <c r="O9855">
        <v>4</v>
      </c>
      <c r="P9855">
        <v>-1</v>
      </c>
      <c r="Q9855" s="28">
        <v>41558.166666666664</v>
      </c>
      <c r="R9855" s="28">
        <v>41561.23333333333</v>
      </c>
      <c r="S9855" t="s">
        <v>31552</v>
      </c>
      <c r="T9855" s="27">
        <v>41558</v>
      </c>
      <c r="V9855">
        <v>1</v>
      </c>
      <c r="W9855" t="s">
        <v>32</v>
      </c>
      <c r="X9855" t="s">
        <v>9775</v>
      </c>
      <c r="Y9855">
        <v>1</v>
      </c>
      <c r="AA9855" t="s">
        <v>31553</v>
      </c>
      <c r="AB9855" t="s">
        <v>32</v>
      </c>
      <c r="AC9855">
        <v>31</v>
      </c>
      <c r="AD9855" s="27">
        <v>41562</v>
      </c>
      <c r="AE9855" t="s">
        <v>9133</v>
      </c>
      <c r="AF9855" s="27">
        <v>41593</v>
      </c>
      <c r="AG9855" s="27">
        <v>42115</v>
      </c>
      <c r="AH9855">
        <v>0</v>
      </c>
      <c r="AN9855" t="s">
        <v>238</v>
      </c>
      <c r="AO9855">
        <v>1</v>
      </c>
      <c r="AP9855" t="s">
        <v>239</v>
      </c>
      <c r="AQ9855" s="27">
        <v>41559</v>
      </c>
      <c r="AR9855" t="s">
        <v>240</v>
      </c>
      <c r="AS9855">
        <v>3</v>
      </c>
      <c r="AT9855" t="s">
        <v>239</v>
      </c>
      <c r="AU9855" s="27">
        <v>41559</v>
      </c>
    </row>
    <row r="9856" spans="1:47" x14ac:dyDescent="0.2">
      <c r="A9856">
        <v>9855</v>
      </c>
      <c r="B9856" t="s">
        <v>31554</v>
      </c>
      <c r="C9856" t="s">
        <v>1087</v>
      </c>
      <c r="D9856" t="s">
        <v>31555</v>
      </c>
      <c r="E9856" s="27">
        <v>41389</v>
      </c>
      <c r="F9856" t="s">
        <v>233</v>
      </c>
      <c r="G9856" s="27">
        <v>22541</v>
      </c>
      <c r="H9856">
        <v>54</v>
      </c>
      <c r="I9856" t="s">
        <v>234</v>
      </c>
      <c r="J9856" t="s">
        <v>245</v>
      </c>
      <c r="K9856">
        <v>0</v>
      </c>
      <c r="L9856">
        <v>2</v>
      </c>
      <c r="M9856">
        <v>0</v>
      </c>
      <c r="N9856">
        <v>0</v>
      </c>
      <c r="O9856">
        <v>3</v>
      </c>
      <c r="P9856">
        <v>-1</v>
      </c>
      <c r="Q9856" s="28">
        <v>41388.386805555558</v>
      </c>
      <c r="R9856" s="28">
        <v>41389.055555555555</v>
      </c>
      <c r="S9856" t="s">
        <v>31556</v>
      </c>
      <c r="T9856" s="27">
        <v>41388</v>
      </c>
      <c r="V9856">
        <v>1</v>
      </c>
      <c r="W9856" t="s">
        <v>32</v>
      </c>
      <c r="X9856" t="s">
        <v>4399</v>
      </c>
      <c r="Y9856">
        <v>0</v>
      </c>
      <c r="AB9856" t="s">
        <v>237</v>
      </c>
      <c r="AH9856">
        <v>0</v>
      </c>
      <c r="AN9856" t="s">
        <v>238</v>
      </c>
      <c r="AO9856">
        <v>1</v>
      </c>
      <c r="AP9856" t="s">
        <v>239</v>
      </c>
      <c r="AQ9856" s="27">
        <v>41389</v>
      </c>
      <c r="AR9856" t="s">
        <v>240</v>
      </c>
      <c r="AS9856">
        <v>2</v>
      </c>
      <c r="AT9856" t="s">
        <v>239</v>
      </c>
      <c r="AU9856" s="27">
        <v>41389</v>
      </c>
    </row>
    <row r="9857" spans="1:47" x14ac:dyDescent="0.2">
      <c r="A9857">
        <v>9856</v>
      </c>
      <c r="B9857" t="s">
        <v>31557</v>
      </c>
      <c r="C9857" t="s">
        <v>1916</v>
      </c>
      <c r="D9857" t="s">
        <v>1692</v>
      </c>
      <c r="E9857" s="27">
        <v>41661</v>
      </c>
      <c r="F9857" t="s">
        <v>233</v>
      </c>
      <c r="G9857" s="27">
        <v>32717</v>
      </c>
      <c r="H9857">
        <v>26</v>
      </c>
      <c r="I9857" t="s">
        <v>244</v>
      </c>
      <c r="J9857" t="s">
        <v>250</v>
      </c>
      <c r="K9857">
        <v>0</v>
      </c>
      <c r="L9857">
        <v>9</v>
      </c>
      <c r="M9857">
        <v>0</v>
      </c>
      <c r="N9857">
        <v>0</v>
      </c>
      <c r="O9857">
        <v>15</v>
      </c>
      <c r="P9857">
        <v>-1</v>
      </c>
      <c r="Q9857" s="28">
        <v>41660.207638888889</v>
      </c>
      <c r="R9857" s="28">
        <v>41703.174305555556</v>
      </c>
      <c r="S9857" t="s">
        <v>31558</v>
      </c>
      <c r="U9857" s="27">
        <v>41660</v>
      </c>
      <c r="V9857">
        <v>1</v>
      </c>
      <c r="W9857" t="s">
        <v>32</v>
      </c>
      <c r="X9857" t="s">
        <v>274</v>
      </c>
      <c r="Y9857">
        <v>0</v>
      </c>
      <c r="AB9857" t="s">
        <v>237</v>
      </c>
      <c r="AH9857">
        <v>0</v>
      </c>
      <c r="AN9857" t="s">
        <v>238</v>
      </c>
      <c r="AO9857">
        <v>6</v>
      </c>
      <c r="AP9857" t="s">
        <v>246</v>
      </c>
      <c r="AQ9857" s="27">
        <v>41661</v>
      </c>
      <c r="AR9857" t="s">
        <v>240</v>
      </c>
      <c r="AS9857">
        <v>9</v>
      </c>
      <c r="AT9857" t="s">
        <v>269</v>
      </c>
      <c r="AU9857" s="27">
        <v>41661</v>
      </c>
    </row>
    <row r="9858" spans="1:47" x14ac:dyDescent="0.2">
      <c r="A9858">
        <v>9857</v>
      </c>
      <c r="B9858" t="s">
        <v>31559</v>
      </c>
      <c r="C9858" t="s">
        <v>31560</v>
      </c>
      <c r="D9858" t="s">
        <v>4363</v>
      </c>
      <c r="E9858" s="27">
        <v>41391</v>
      </c>
      <c r="F9858" t="s">
        <v>233</v>
      </c>
      <c r="G9858" s="27">
        <v>33735</v>
      </c>
      <c r="H9858">
        <v>23</v>
      </c>
      <c r="I9858" t="s">
        <v>259</v>
      </c>
      <c r="J9858" t="s">
        <v>250</v>
      </c>
      <c r="K9858">
        <v>0</v>
      </c>
      <c r="L9858">
        <v>9</v>
      </c>
      <c r="M9858">
        <v>1</v>
      </c>
      <c r="N9858">
        <v>1</v>
      </c>
      <c r="O9858">
        <v>8</v>
      </c>
      <c r="P9858">
        <v>0</v>
      </c>
      <c r="Q9858" s="28">
        <v>41391.213888888888</v>
      </c>
      <c r="R9858" s="28">
        <v>41646.290277777778</v>
      </c>
      <c r="S9858" t="s">
        <v>31561</v>
      </c>
      <c r="T9858" s="27">
        <v>41391</v>
      </c>
      <c r="V9858">
        <v>0</v>
      </c>
      <c r="W9858" t="s">
        <v>32</v>
      </c>
      <c r="X9858" t="s">
        <v>749</v>
      </c>
      <c r="Y9858">
        <v>1</v>
      </c>
      <c r="AA9858" t="s">
        <v>31562</v>
      </c>
      <c r="AB9858" t="s">
        <v>32</v>
      </c>
      <c r="AD9858" s="27">
        <v>41394</v>
      </c>
      <c r="AE9858" t="s">
        <v>749</v>
      </c>
      <c r="AH9858">
        <v>0</v>
      </c>
      <c r="AN9858" t="s">
        <v>238</v>
      </c>
      <c r="AO9858">
        <v>6</v>
      </c>
      <c r="AP9858" t="s">
        <v>246</v>
      </c>
      <c r="AQ9858" s="27">
        <v>41391</v>
      </c>
      <c r="AR9858" t="s">
        <v>240</v>
      </c>
      <c r="AS9858">
        <v>9</v>
      </c>
      <c r="AT9858" t="s">
        <v>269</v>
      </c>
      <c r="AU9858" s="27">
        <v>41391</v>
      </c>
    </row>
    <row r="9859" spans="1:47" x14ac:dyDescent="0.2">
      <c r="A9859">
        <v>9858</v>
      </c>
      <c r="B9859" t="s">
        <v>31563</v>
      </c>
      <c r="C9859" t="s">
        <v>1895</v>
      </c>
      <c r="D9859" t="s">
        <v>31564</v>
      </c>
      <c r="E9859" s="27">
        <v>41382</v>
      </c>
      <c r="F9859" t="s">
        <v>233</v>
      </c>
      <c r="G9859" s="27">
        <v>32336</v>
      </c>
      <c r="H9859">
        <v>27</v>
      </c>
      <c r="I9859" t="s">
        <v>244</v>
      </c>
      <c r="J9859" t="s">
        <v>353</v>
      </c>
      <c r="K9859">
        <v>0</v>
      </c>
      <c r="L9859">
        <v>2</v>
      </c>
      <c r="M9859">
        <v>0</v>
      </c>
      <c r="N9859">
        <v>0</v>
      </c>
      <c r="O9859">
        <v>1</v>
      </c>
      <c r="P9859">
        <v>-86</v>
      </c>
      <c r="Q9859" s="28">
        <v>41296.142361111109</v>
      </c>
      <c r="R9859" s="28">
        <v>41299.100694444445</v>
      </c>
      <c r="S9859" t="s">
        <v>31565</v>
      </c>
      <c r="U9859" s="27">
        <v>41379</v>
      </c>
      <c r="V9859">
        <v>3</v>
      </c>
      <c r="W9859" t="s">
        <v>32</v>
      </c>
      <c r="X9859" t="s">
        <v>274</v>
      </c>
      <c r="Y9859">
        <v>0</v>
      </c>
      <c r="AB9859" t="s">
        <v>237</v>
      </c>
      <c r="AH9859">
        <v>0</v>
      </c>
      <c r="AN9859" t="s">
        <v>238</v>
      </c>
      <c r="AO9859">
        <v>2</v>
      </c>
      <c r="AP9859" t="s">
        <v>239</v>
      </c>
      <c r="AQ9859" s="27">
        <v>41382</v>
      </c>
      <c r="AR9859" t="s">
        <v>240</v>
      </c>
      <c r="AS9859">
        <v>2</v>
      </c>
      <c r="AT9859" t="s">
        <v>239</v>
      </c>
      <c r="AU9859" s="27">
        <v>41382</v>
      </c>
    </row>
    <row r="9860" spans="1:47" x14ac:dyDescent="0.2">
      <c r="A9860">
        <v>9859</v>
      </c>
      <c r="B9860" t="s">
        <v>31566</v>
      </c>
      <c r="C9860" t="s">
        <v>9096</v>
      </c>
      <c r="D9860" t="s">
        <v>31567</v>
      </c>
      <c r="E9860" s="27">
        <v>41696</v>
      </c>
      <c r="F9860" t="s">
        <v>233</v>
      </c>
      <c r="G9860" s="27">
        <v>34487</v>
      </c>
      <c r="H9860">
        <v>21</v>
      </c>
      <c r="I9860" t="s">
        <v>259</v>
      </c>
      <c r="J9860" t="s">
        <v>245</v>
      </c>
      <c r="K9860">
        <v>0</v>
      </c>
      <c r="L9860">
        <v>9</v>
      </c>
      <c r="M9860">
        <v>0</v>
      </c>
      <c r="N9860">
        <v>0</v>
      </c>
      <c r="O9860">
        <v>2</v>
      </c>
      <c r="P9860">
        <v>-75</v>
      </c>
      <c r="Q9860" s="28">
        <v>41621.533333333333</v>
      </c>
      <c r="R9860" s="28">
        <v>41631.042361111111</v>
      </c>
      <c r="S9860" t="s">
        <v>31568</v>
      </c>
      <c r="U9860" s="27">
        <v>41621</v>
      </c>
      <c r="V9860">
        <v>75</v>
      </c>
      <c r="W9860" t="s">
        <v>32</v>
      </c>
      <c r="X9860" t="s">
        <v>274</v>
      </c>
      <c r="Y9860">
        <v>0</v>
      </c>
      <c r="AB9860" t="s">
        <v>237</v>
      </c>
      <c r="AH9860">
        <v>0</v>
      </c>
      <c r="AN9860" t="s">
        <v>238</v>
      </c>
      <c r="AO9860">
        <v>8</v>
      </c>
      <c r="AP9860" t="s">
        <v>269</v>
      </c>
      <c r="AQ9860" s="27">
        <v>41696</v>
      </c>
      <c r="AR9860" t="s">
        <v>240</v>
      </c>
      <c r="AS9860">
        <v>9</v>
      </c>
      <c r="AT9860" t="s">
        <v>269</v>
      </c>
      <c r="AU9860" s="27">
        <v>41696</v>
      </c>
    </row>
    <row r="9861" spans="1:47" x14ac:dyDescent="0.2">
      <c r="A9861">
        <v>9860</v>
      </c>
      <c r="B9861" t="s">
        <v>31569</v>
      </c>
      <c r="C9861" t="s">
        <v>8319</v>
      </c>
      <c r="D9861" t="s">
        <v>31570</v>
      </c>
      <c r="E9861" s="27">
        <v>41970</v>
      </c>
      <c r="F9861" t="s">
        <v>294</v>
      </c>
      <c r="G9861" s="27">
        <v>28300</v>
      </c>
      <c r="H9861">
        <v>38</v>
      </c>
      <c r="I9861" t="s">
        <v>244</v>
      </c>
      <c r="J9861" t="s">
        <v>245</v>
      </c>
      <c r="K9861">
        <v>0</v>
      </c>
      <c r="L9861">
        <v>3</v>
      </c>
      <c r="M9861">
        <v>0</v>
      </c>
      <c r="N9861">
        <v>0</v>
      </c>
      <c r="O9861">
        <v>0</v>
      </c>
      <c r="P9861">
        <v>-1</v>
      </c>
      <c r="Q9861" s="28">
        <v>41969.402777777781</v>
      </c>
      <c r="R9861" s="28">
        <v>41971.375694444447</v>
      </c>
      <c r="S9861" t="s">
        <v>31571</v>
      </c>
      <c r="T9861" s="27">
        <v>41969</v>
      </c>
      <c r="V9861">
        <v>1</v>
      </c>
      <c r="W9861" t="s">
        <v>36</v>
      </c>
      <c r="X9861" t="s">
        <v>780</v>
      </c>
      <c r="Y9861">
        <v>0</v>
      </c>
      <c r="AB9861" t="s">
        <v>237</v>
      </c>
      <c r="AH9861">
        <v>0</v>
      </c>
      <c r="AN9861" t="s">
        <v>238</v>
      </c>
      <c r="AO9861">
        <v>1</v>
      </c>
      <c r="AP9861" t="s">
        <v>239</v>
      </c>
      <c r="AQ9861" s="27">
        <v>41970</v>
      </c>
      <c r="AR9861" t="s">
        <v>240</v>
      </c>
      <c r="AS9861">
        <v>3</v>
      </c>
      <c r="AT9861" t="s">
        <v>239</v>
      </c>
      <c r="AU9861" s="27">
        <v>41970</v>
      </c>
    </row>
    <row r="9862" spans="1:47" x14ac:dyDescent="0.2">
      <c r="A9862">
        <v>9861</v>
      </c>
      <c r="B9862" t="s">
        <v>31572</v>
      </c>
      <c r="C9862" t="s">
        <v>1539</v>
      </c>
      <c r="D9862" t="s">
        <v>7474</v>
      </c>
      <c r="E9862" s="27">
        <v>41593</v>
      </c>
      <c r="F9862" t="s">
        <v>233</v>
      </c>
      <c r="G9862" s="27">
        <v>28138</v>
      </c>
      <c r="H9862">
        <v>39</v>
      </c>
      <c r="I9862" t="s">
        <v>244</v>
      </c>
      <c r="J9862" t="s">
        <v>245</v>
      </c>
      <c r="K9862">
        <v>0</v>
      </c>
      <c r="L9862">
        <v>2</v>
      </c>
      <c r="M9862">
        <v>0</v>
      </c>
      <c r="N9862">
        <v>0</v>
      </c>
      <c r="O9862">
        <v>2</v>
      </c>
      <c r="P9862">
        <v>0</v>
      </c>
      <c r="Q9862" s="28">
        <v>41593.140277777777</v>
      </c>
      <c r="R9862" s="28">
        <v>41611.486111111109</v>
      </c>
      <c r="S9862" t="s">
        <v>31573</v>
      </c>
      <c r="U9862" s="27">
        <v>41593</v>
      </c>
      <c r="V9862">
        <v>0</v>
      </c>
      <c r="W9862" t="s">
        <v>32</v>
      </c>
      <c r="X9862" t="s">
        <v>274</v>
      </c>
      <c r="Y9862">
        <v>0</v>
      </c>
      <c r="AB9862" t="s">
        <v>237</v>
      </c>
      <c r="AH9862">
        <v>0</v>
      </c>
      <c r="AN9862" t="s">
        <v>238</v>
      </c>
      <c r="AO9862">
        <v>2</v>
      </c>
      <c r="AP9862" t="s">
        <v>239</v>
      </c>
      <c r="AQ9862" s="27">
        <v>41593</v>
      </c>
      <c r="AR9862" t="s">
        <v>240</v>
      </c>
      <c r="AS9862">
        <v>2</v>
      </c>
      <c r="AT9862" t="s">
        <v>239</v>
      </c>
      <c r="AU9862" s="27">
        <v>41593</v>
      </c>
    </row>
    <row r="9863" spans="1:47" x14ac:dyDescent="0.2">
      <c r="A9863">
        <v>9862</v>
      </c>
      <c r="B9863" t="s">
        <v>31574</v>
      </c>
      <c r="C9863" t="s">
        <v>1317</v>
      </c>
      <c r="D9863" t="s">
        <v>629</v>
      </c>
      <c r="E9863" s="27">
        <v>41584</v>
      </c>
      <c r="F9863" t="s">
        <v>233</v>
      </c>
      <c r="G9863" s="27">
        <v>29568</v>
      </c>
      <c r="H9863">
        <v>35</v>
      </c>
      <c r="I9863" t="s">
        <v>244</v>
      </c>
      <c r="J9863" t="s">
        <v>353</v>
      </c>
      <c r="K9863">
        <v>0</v>
      </c>
      <c r="L9863">
        <v>7</v>
      </c>
      <c r="M9863">
        <v>0</v>
      </c>
      <c r="N9863">
        <v>0</v>
      </c>
      <c r="O9863">
        <v>13</v>
      </c>
      <c r="P9863">
        <v>-1</v>
      </c>
      <c r="Q9863" s="28">
        <v>41583.256249999999</v>
      </c>
      <c r="R9863" s="28">
        <v>41587.379861111112</v>
      </c>
      <c r="S9863" t="s">
        <v>31575</v>
      </c>
      <c r="T9863" s="27">
        <v>41583</v>
      </c>
      <c r="V9863">
        <v>1</v>
      </c>
      <c r="W9863" t="s">
        <v>32</v>
      </c>
      <c r="X9863" t="s">
        <v>364</v>
      </c>
      <c r="Y9863">
        <v>0</v>
      </c>
      <c r="AB9863" t="s">
        <v>237</v>
      </c>
      <c r="AH9863">
        <v>0</v>
      </c>
      <c r="AN9863" t="s">
        <v>238</v>
      </c>
      <c r="AO9863">
        <v>3</v>
      </c>
      <c r="AP9863" t="s">
        <v>239</v>
      </c>
      <c r="AQ9863" s="27">
        <v>41584</v>
      </c>
      <c r="AR9863" t="s">
        <v>240</v>
      </c>
      <c r="AS9863">
        <v>7</v>
      </c>
      <c r="AT9863" t="s">
        <v>246</v>
      </c>
      <c r="AU9863" s="27">
        <v>41584</v>
      </c>
    </row>
    <row r="9864" spans="1:47" x14ac:dyDescent="0.2">
      <c r="A9864">
        <v>9863</v>
      </c>
      <c r="B9864" t="s">
        <v>31576</v>
      </c>
      <c r="C9864" t="s">
        <v>31577</v>
      </c>
      <c r="D9864" t="s">
        <v>6952</v>
      </c>
      <c r="E9864" s="27">
        <v>41839</v>
      </c>
      <c r="F9864" t="s">
        <v>233</v>
      </c>
      <c r="G9864" s="27">
        <v>35023</v>
      </c>
      <c r="H9864">
        <v>20</v>
      </c>
      <c r="I9864" t="s">
        <v>259</v>
      </c>
      <c r="J9864" t="s">
        <v>250</v>
      </c>
      <c r="K9864">
        <v>0</v>
      </c>
      <c r="L9864">
        <v>10</v>
      </c>
      <c r="M9864">
        <v>0</v>
      </c>
      <c r="N9864">
        <v>1</v>
      </c>
      <c r="O9864">
        <v>1</v>
      </c>
      <c r="P9864">
        <v>-1</v>
      </c>
      <c r="Q9864" s="28">
        <v>41838.122916666667</v>
      </c>
      <c r="R9864" s="28">
        <v>42248.378472222219</v>
      </c>
      <c r="S9864" t="s">
        <v>31578</v>
      </c>
      <c r="U9864" s="27">
        <v>41839</v>
      </c>
      <c r="V9864">
        <v>0</v>
      </c>
      <c r="W9864" t="s">
        <v>32</v>
      </c>
      <c r="X9864" t="s">
        <v>274</v>
      </c>
      <c r="Y9864">
        <v>0</v>
      </c>
      <c r="AB9864" t="s">
        <v>237</v>
      </c>
      <c r="AH9864">
        <v>0</v>
      </c>
      <c r="AN9864" t="s">
        <v>238</v>
      </c>
      <c r="AO9864">
        <v>7</v>
      </c>
      <c r="AP9864" t="s">
        <v>246</v>
      </c>
      <c r="AQ9864" s="27">
        <v>41839</v>
      </c>
      <c r="AR9864" t="s">
        <v>240</v>
      </c>
      <c r="AS9864">
        <v>10</v>
      </c>
      <c r="AT9864" t="s">
        <v>269</v>
      </c>
      <c r="AU9864" s="27">
        <v>41839</v>
      </c>
    </row>
    <row r="9865" spans="1:47" x14ac:dyDescent="0.2">
      <c r="A9865">
        <v>9864</v>
      </c>
      <c r="B9865" t="s">
        <v>31579</v>
      </c>
      <c r="C9865" t="s">
        <v>12050</v>
      </c>
      <c r="D9865" t="s">
        <v>31580</v>
      </c>
      <c r="E9865" s="27">
        <v>41532</v>
      </c>
      <c r="F9865" t="s">
        <v>233</v>
      </c>
      <c r="G9865" s="27">
        <v>31614</v>
      </c>
      <c r="H9865">
        <v>29</v>
      </c>
      <c r="I9865" t="s">
        <v>244</v>
      </c>
      <c r="J9865" t="s">
        <v>250</v>
      </c>
      <c r="K9865">
        <v>0</v>
      </c>
      <c r="L9865">
        <v>1</v>
      </c>
      <c r="M9865">
        <v>0</v>
      </c>
      <c r="N9865">
        <v>0</v>
      </c>
      <c r="O9865">
        <v>1</v>
      </c>
      <c r="P9865">
        <v>-1</v>
      </c>
      <c r="Q9865" s="28">
        <v>41531.104166666664</v>
      </c>
      <c r="R9865" s="28">
        <v>41532.064583333333</v>
      </c>
      <c r="S9865" t="s">
        <v>31581</v>
      </c>
      <c r="T9865" s="27">
        <v>41531</v>
      </c>
      <c r="V9865">
        <v>1</v>
      </c>
      <c r="W9865" t="s">
        <v>36</v>
      </c>
      <c r="X9865" t="s">
        <v>279</v>
      </c>
      <c r="Y9865">
        <v>1</v>
      </c>
      <c r="AA9865" t="s">
        <v>31582</v>
      </c>
      <c r="AB9865" t="s">
        <v>36</v>
      </c>
      <c r="AD9865" s="27">
        <v>41897</v>
      </c>
      <c r="AE9865" t="s">
        <v>412</v>
      </c>
      <c r="AH9865">
        <v>0</v>
      </c>
      <c r="AN9865" t="s">
        <v>238</v>
      </c>
      <c r="AO9865">
        <v>2</v>
      </c>
      <c r="AP9865" t="s">
        <v>239</v>
      </c>
      <c r="AQ9865" s="27">
        <v>41532</v>
      </c>
      <c r="AR9865" t="s">
        <v>240</v>
      </c>
      <c r="AS9865">
        <v>1</v>
      </c>
      <c r="AT9865" t="s">
        <v>239</v>
      </c>
      <c r="AU9865" s="27">
        <v>41532</v>
      </c>
    </row>
    <row r="9866" spans="1:47" x14ac:dyDescent="0.2">
      <c r="A9866">
        <v>9865</v>
      </c>
      <c r="B9866" t="s">
        <v>31583</v>
      </c>
      <c r="C9866" t="s">
        <v>817</v>
      </c>
      <c r="D9866" t="s">
        <v>1671</v>
      </c>
      <c r="E9866" s="27">
        <v>41676</v>
      </c>
      <c r="F9866" t="s">
        <v>233</v>
      </c>
      <c r="G9866" s="27">
        <v>31502</v>
      </c>
      <c r="H9866">
        <v>30</v>
      </c>
      <c r="I9866" t="s">
        <v>244</v>
      </c>
      <c r="J9866" t="s">
        <v>250</v>
      </c>
      <c r="K9866">
        <v>1</v>
      </c>
      <c r="L9866">
        <v>4</v>
      </c>
      <c r="M9866">
        <v>0</v>
      </c>
      <c r="N9866">
        <v>0</v>
      </c>
      <c r="O9866">
        <v>9</v>
      </c>
      <c r="P9866">
        <v>-1</v>
      </c>
      <c r="Q9866" s="28">
        <v>41675.1</v>
      </c>
      <c r="R9866" s="28">
        <v>41676.384722222225</v>
      </c>
      <c r="S9866" t="s">
        <v>31584</v>
      </c>
      <c r="T9866" s="27">
        <v>41675</v>
      </c>
      <c r="V9866">
        <v>1</v>
      </c>
      <c r="W9866" t="s">
        <v>36</v>
      </c>
      <c r="X9866" t="s">
        <v>1884</v>
      </c>
      <c r="Y9866">
        <v>1</v>
      </c>
      <c r="AA9866" t="s">
        <v>31585</v>
      </c>
      <c r="AB9866" t="s">
        <v>36</v>
      </c>
      <c r="AD9866" s="27">
        <v>41816</v>
      </c>
      <c r="AE9866" t="s">
        <v>412</v>
      </c>
      <c r="AH9866">
        <v>0</v>
      </c>
      <c r="AN9866" t="s">
        <v>238</v>
      </c>
      <c r="AO9866">
        <v>4</v>
      </c>
      <c r="AP9866" t="s">
        <v>239</v>
      </c>
      <c r="AQ9866" s="27">
        <v>41676</v>
      </c>
      <c r="AR9866" t="s">
        <v>240</v>
      </c>
      <c r="AS9866">
        <v>4</v>
      </c>
      <c r="AT9866" t="s">
        <v>239</v>
      </c>
      <c r="AU9866" s="27">
        <v>41676</v>
      </c>
    </row>
    <row r="9867" spans="1:47" x14ac:dyDescent="0.2">
      <c r="A9867">
        <v>9866</v>
      </c>
      <c r="B9867" t="s">
        <v>31586</v>
      </c>
      <c r="C9867" t="s">
        <v>464</v>
      </c>
      <c r="D9867" t="s">
        <v>31587</v>
      </c>
      <c r="E9867" s="27">
        <v>41779</v>
      </c>
      <c r="F9867" t="s">
        <v>233</v>
      </c>
      <c r="G9867" s="27">
        <v>31653</v>
      </c>
      <c r="H9867">
        <v>29</v>
      </c>
      <c r="I9867" t="s">
        <v>244</v>
      </c>
      <c r="J9867" t="s">
        <v>250</v>
      </c>
      <c r="K9867">
        <v>0</v>
      </c>
      <c r="L9867">
        <v>7</v>
      </c>
      <c r="M9867">
        <v>0</v>
      </c>
      <c r="N9867">
        <v>0</v>
      </c>
      <c r="O9867">
        <v>2</v>
      </c>
      <c r="P9867">
        <v>-5</v>
      </c>
      <c r="Q9867" s="28">
        <v>41774.511805555558</v>
      </c>
      <c r="R9867" s="28">
        <v>41775.338194444441</v>
      </c>
      <c r="S9867" t="s">
        <v>31588</v>
      </c>
      <c r="U9867" s="27">
        <v>41774</v>
      </c>
      <c r="V9867">
        <v>5</v>
      </c>
      <c r="W9867" t="s">
        <v>32</v>
      </c>
      <c r="X9867" t="s">
        <v>274</v>
      </c>
      <c r="Y9867">
        <v>0</v>
      </c>
      <c r="AB9867" t="s">
        <v>237</v>
      </c>
      <c r="AH9867">
        <v>0</v>
      </c>
      <c r="AN9867" t="s">
        <v>238</v>
      </c>
      <c r="AO9867">
        <v>6</v>
      </c>
      <c r="AP9867" t="s">
        <v>246</v>
      </c>
      <c r="AQ9867" s="27">
        <v>41779</v>
      </c>
      <c r="AR9867" t="s">
        <v>240</v>
      </c>
      <c r="AS9867">
        <v>7</v>
      </c>
      <c r="AT9867" t="s">
        <v>246</v>
      </c>
      <c r="AU9867" s="27">
        <v>41779</v>
      </c>
    </row>
    <row r="9868" spans="1:47" x14ac:dyDescent="0.2">
      <c r="A9868">
        <v>9867</v>
      </c>
      <c r="B9868" t="s">
        <v>31589</v>
      </c>
      <c r="C9868" t="s">
        <v>1127</v>
      </c>
      <c r="D9868" t="s">
        <v>21876</v>
      </c>
      <c r="E9868" s="27">
        <v>41523</v>
      </c>
      <c r="F9868" t="s">
        <v>233</v>
      </c>
      <c r="G9868" s="27">
        <v>27406</v>
      </c>
      <c r="H9868">
        <v>41</v>
      </c>
      <c r="I9868" t="s">
        <v>244</v>
      </c>
      <c r="J9868" t="s">
        <v>250</v>
      </c>
      <c r="K9868">
        <v>0</v>
      </c>
      <c r="L9868">
        <v>3</v>
      </c>
      <c r="M9868">
        <v>0</v>
      </c>
      <c r="N9868">
        <v>0</v>
      </c>
      <c r="O9868">
        <v>6</v>
      </c>
      <c r="P9868">
        <v>-1</v>
      </c>
      <c r="Q9868" s="28">
        <v>41522.165972222225</v>
      </c>
      <c r="R9868" s="28">
        <v>41528.232638888891</v>
      </c>
      <c r="S9868" t="s">
        <v>31590</v>
      </c>
      <c r="T9868" s="27">
        <v>41522</v>
      </c>
      <c r="V9868">
        <v>1</v>
      </c>
      <c r="W9868" t="s">
        <v>32</v>
      </c>
      <c r="X9868" t="s">
        <v>378</v>
      </c>
      <c r="Y9868">
        <v>1</v>
      </c>
      <c r="AA9868" t="s">
        <v>31591</v>
      </c>
      <c r="AB9868" t="s">
        <v>36</v>
      </c>
      <c r="AC9868">
        <v>22</v>
      </c>
      <c r="AD9868" s="27">
        <v>42418</v>
      </c>
      <c r="AE9868" t="s">
        <v>324</v>
      </c>
      <c r="AF9868" s="27">
        <v>42440</v>
      </c>
      <c r="AG9868" s="27">
        <v>42445</v>
      </c>
      <c r="AH9868">
        <v>0</v>
      </c>
      <c r="AN9868" t="s">
        <v>238</v>
      </c>
      <c r="AO9868">
        <v>4</v>
      </c>
      <c r="AP9868" t="s">
        <v>239</v>
      </c>
      <c r="AQ9868" s="27">
        <v>41523</v>
      </c>
      <c r="AR9868" t="s">
        <v>240</v>
      </c>
      <c r="AS9868">
        <v>3</v>
      </c>
      <c r="AT9868" t="s">
        <v>239</v>
      </c>
      <c r="AU9868" s="27">
        <v>41523</v>
      </c>
    </row>
    <row r="9869" spans="1:47" x14ac:dyDescent="0.2">
      <c r="A9869">
        <v>9868</v>
      </c>
      <c r="B9869" t="s">
        <v>31592</v>
      </c>
      <c r="C9869" t="s">
        <v>9290</v>
      </c>
      <c r="D9869" t="s">
        <v>31593</v>
      </c>
      <c r="E9869" s="27">
        <v>41561</v>
      </c>
      <c r="F9869" t="s">
        <v>233</v>
      </c>
      <c r="G9869" s="27">
        <v>30684</v>
      </c>
      <c r="H9869">
        <v>32</v>
      </c>
      <c r="I9869" t="s">
        <v>244</v>
      </c>
      <c r="J9869" t="s">
        <v>250</v>
      </c>
      <c r="K9869">
        <v>0</v>
      </c>
      <c r="L9869">
        <v>10</v>
      </c>
      <c r="M9869">
        <v>0</v>
      </c>
      <c r="N9869">
        <v>0</v>
      </c>
      <c r="O9869">
        <v>1</v>
      </c>
      <c r="P9869">
        <v>-1</v>
      </c>
      <c r="Q9869" s="28">
        <v>41560.413888888892</v>
      </c>
      <c r="R9869" s="28">
        <v>41675.475694444445</v>
      </c>
      <c r="S9869" t="s">
        <v>31594</v>
      </c>
      <c r="T9869" s="27">
        <v>41560</v>
      </c>
      <c r="V9869">
        <v>1</v>
      </c>
      <c r="W9869" t="s">
        <v>36</v>
      </c>
      <c r="X9869" t="s">
        <v>279</v>
      </c>
      <c r="Y9869">
        <v>0</v>
      </c>
      <c r="AB9869" t="s">
        <v>237</v>
      </c>
      <c r="AH9869">
        <v>0</v>
      </c>
      <c r="AN9869" t="s">
        <v>238</v>
      </c>
      <c r="AO9869">
        <v>8</v>
      </c>
      <c r="AP9869" t="s">
        <v>269</v>
      </c>
      <c r="AQ9869" s="27">
        <v>41561</v>
      </c>
      <c r="AR9869" t="s">
        <v>240</v>
      </c>
      <c r="AS9869">
        <v>10</v>
      </c>
      <c r="AT9869" t="s">
        <v>269</v>
      </c>
      <c r="AU9869" s="27">
        <v>41561</v>
      </c>
    </row>
    <row r="9870" spans="1:47" x14ac:dyDescent="0.2">
      <c r="A9870">
        <v>9869</v>
      </c>
      <c r="B9870" t="s">
        <v>31595</v>
      </c>
      <c r="C9870" t="s">
        <v>3619</v>
      </c>
      <c r="D9870" t="s">
        <v>381</v>
      </c>
      <c r="E9870" s="27">
        <v>41373</v>
      </c>
      <c r="F9870" t="s">
        <v>233</v>
      </c>
      <c r="G9870" s="27">
        <v>24815</v>
      </c>
      <c r="H9870">
        <v>48</v>
      </c>
      <c r="I9870" t="s">
        <v>234</v>
      </c>
      <c r="J9870" t="s">
        <v>250</v>
      </c>
      <c r="K9870">
        <v>0</v>
      </c>
      <c r="L9870">
        <v>6</v>
      </c>
      <c r="M9870">
        <v>0</v>
      </c>
      <c r="N9870">
        <v>0</v>
      </c>
      <c r="O9870">
        <v>12</v>
      </c>
      <c r="P9870">
        <v>-24</v>
      </c>
      <c r="Q9870" s="28">
        <v>41349.515277777777</v>
      </c>
      <c r="R9870" s="28">
        <v>41349.068055555559</v>
      </c>
      <c r="S9870" t="s">
        <v>31596</v>
      </c>
      <c r="U9870" s="27">
        <v>41040</v>
      </c>
      <c r="V9870">
        <v>333</v>
      </c>
      <c r="W9870" t="s">
        <v>36</v>
      </c>
      <c r="X9870" t="s">
        <v>274</v>
      </c>
      <c r="Y9870">
        <v>0</v>
      </c>
      <c r="AB9870" t="s">
        <v>237</v>
      </c>
      <c r="AH9870">
        <v>0</v>
      </c>
      <c r="AN9870" t="s">
        <v>238</v>
      </c>
      <c r="AO9870">
        <v>3</v>
      </c>
      <c r="AP9870" t="s">
        <v>239</v>
      </c>
      <c r="AQ9870" s="27">
        <v>41373</v>
      </c>
      <c r="AR9870" t="s">
        <v>240</v>
      </c>
      <c r="AS9870">
        <v>6</v>
      </c>
      <c r="AT9870" t="s">
        <v>246</v>
      </c>
      <c r="AU9870" s="27">
        <v>41373</v>
      </c>
    </row>
    <row r="9871" spans="1:47" x14ac:dyDescent="0.2">
      <c r="A9871">
        <v>9870</v>
      </c>
      <c r="B9871" t="s">
        <v>31597</v>
      </c>
      <c r="C9871" t="s">
        <v>31598</v>
      </c>
      <c r="D9871" t="s">
        <v>11050</v>
      </c>
      <c r="E9871" s="27">
        <v>41922</v>
      </c>
      <c r="F9871" t="s">
        <v>233</v>
      </c>
      <c r="G9871" s="27">
        <v>33138</v>
      </c>
      <c r="H9871">
        <v>25</v>
      </c>
      <c r="I9871" t="s">
        <v>244</v>
      </c>
      <c r="J9871" t="s">
        <v>245</v>
      </c>
      <c r="K9871">
        <v>0</v>
      </c>
      <c r="L9871">
        <v>4</v>
      </c>
      <c r="M9871">
        <v>0</v>
      </c>
      <c r="N9871">
        <v>0</v>
      </c>
      <c r="O9871">
        <v>0</v>
      </c>
      <c r="W9871" t="s">
        <v>237</v>
      </c>
      <c r="Y9871">
        <v>-1</v>
      </c>
      <c r="AB9871" t="s">
        <v>237</v>
      </c>
      <c r="AH9871">
        <v>0</v>
      </c>
      <c r="AN9871" t="s">
        <v>238</v>
      </c>
      <c r="AO9871">
        <v>4</v>
      </c>
      <c r="AP9871" t="s">
        <v>239</v>
      </c>
      <c r="AQ9871" s="27">
        <v>41922</v>
      </c>
      <c r="AR9871" t="s">
        <v>240</v>
      </c>
      <c r="AS9871">
        <v>4</v>
      </c>
      <c r="AT9871" t="s">
        <v>239</v>
      </c>
      <c r="AU9871" s="27">
        <v>41922</v>
      </c>
    </row>
    <row r="9872" spans="1:47" x14ac:dyDescent="0.2">
      <c r="A9872">
        <v>9871</v>
      </c>
      <c r="B9872" t="s">
        <v>31599</v>
      </c>
      <c r="C9872" t="s">
        <v>2674</v>
      </c>
      <c r="D9872" t="s">
        <v>31600</v>
      </c>
      <c r="E9872" s="27">
        <v>41653</v>
      </c>
      <c r="F9872" t="s">
        <v>233</v>
      </c>
      <c r="G9872" s="27">
        <v>27914</v>
      </c>
      <c r="H9872">
        <v>39</v>
      </c>
      <c r="I9872" t="s">
        <v>244</v>
      </c>
      <c r="J9872" t="s">
        <v>245</v>
      </c>
      <c r="K9872">
        <v>0</v>
      </c>
      <c r="L9872">
        <v>6</v>
      </c>
      <c r="M9872">
        <v>0</v>
      </c>
      <c r="N9872">
        <v>0</v>
      </c>
      <c r="O9872">
        <v>2</v>
      </c>
      <c r="P9872">
        <v>-120</v>
      </c>
      <c r="Q9872" s="28">
        <v>41533.04583333333</v>
      </c>
      <c r="R9872" s="28">
        <v>41597.448611111111</v>
      </c>
      <c r="S9872" t="s">
        <v>31601</v>
      </c>
      <c r="U9872" s="27">
        <v>41533</v>
      </c>
      <c r="V9872">
        <v>120</v>
      </c>
      <c r="W9872" t="s">
        <v>32</v>
      </c>
      <c r="X9872" t="s">
        <v>274</v>
      </c>
      <c r="Y9872">
        <v>0</v>
      </c>
      <c r="AB9872" t="s">
        <v>237</v>
      </c>
      <c r="AH9872">
        <v>0</v>
      </c>
      <c r="AN9872" t="s">
        <v>238</v>
      </c>
      <c r="AO9872">
        <v>3</v>
      </c>
      <c r="AP9872" t="s">
        <v>239</v>
      </c>
      <c r="AQ9872" s="27">
        <v>41653</v>
      </c>
      <c r="AR9872" t="s">
        <v>240</v>
      </c>
      <c r="AS9872">
        <v>6</v>
      </c>
      <c r="AT9872" t="s">
        <v>246</v>
      </c>
      <c r="AU9872" s="27">
        <v>41653</v>
      </c>
    </row>
    <row r="9873" spans="1:47" x14ac:dyDescent="0.2">
      <c r="A9873">
        <v>9872</v>
      </c>
      <c r="B9873" t="s">
        <v>31602</v>
      </c>
      <c r="C9873" t="s">
        <v>31603</v>
      </c>
      <c r="D9873" t="s">
        <v>5255</v>
      </c>
      <c r="E9873" s="27">
        <v>41971</v>
      </c>
      <c r="F9873" t="s">
        <v>233</v>
      </c>
      <c r="G9873" s="27">
        <v>23223</v>
      </c>
      <c r="H9873">
        <v>52</v>
      </c>
      <c r="I9873" t="s">
        <v>234</v>
      </c>
      <c r="J9873" t="s">
        <v>250</v>
      </c>
      <c r="K9873">
        <v>0</v>
      </c>
      <c r="L9873">
        <v>6</v>
      </c>
      <c r="M9873">
        <v>0</v>
      </c>
      <c r="N9873">
        <v>0</v>
      </c>
      <c r="O9873">
        <v>0</v>
      </c>
      <c r="P9873">
        <v>-1</v>
      </c>
      <c r="Q9873" s="28">
        <v>41970.375</v>
      </c>
      <c r="R9873" s="28">
        <v>41974.423611111109</v>
      </c>
      <c r="S9873" t="s">
        <v>31604</v>
      </c>
      <c r="T9873" s="27">
        <v>41970</v>
      </c>
      <c r="V9873">
        <v>1</v>
      </c>
      <c r="W9873" t="s">
        <v>36</v>
      </c>
      <c r="X9873" t="s">
        <v>279</v>
      </c>
      <c r="Y9873">
        <v>1</v>
      </c>
      <c r="AA9873" t="s">
        <v>31605</v>
      </c>
      <c r="AB9873" t="s">
        <v>36</v>
      </c>
      <c r="AC9873">
        <v>0</v>
      </c>
      <c r="AD9873" s="27">
        <v>42023</v>
      </c>
      <c r="AE9873" t="s">
        <v>550</v>
      </c>
      <c r="AF9873" s="27">
        <v>42023</v>
      </c>
      <c r="AG9873" s="27">
        <v>42141</v>
      </c>
      <c r="AH9873">
        <v>1</v>
      </c>
      <c r="AJ9873" t="s">
        <v>31605</v>
      </c>
      <c r="AK9873" t="s">
        <v>462</v>
      </c>
      <c r="AL9873" s="27">
        <v>42023</v>
      </c>
      <c r="AM9873" t="s">
        <v>279</v>
      </c>
      <c r="AN9873" t="s">
        <v>238</v>
      </c>
      <c r="AO9873">
        <v>4</v>
      </c>
      <c r="AP9873" t="s">
        <v>239</v>
      </c>
      <c r="AQ9873" s="27">
        <v>41971</v>
      </c>
      <c r="AR9873" t="s">
        <v>240</v>
      </c>
      <c r="AS9873">
        <v>6</v>
      </c>
      <c r="AT9873" t="s">
        <v>246</v>
      </c>
      <c r="AU9873" s="27">
        <v>41971</v>
      </c>
    </row>
    <row r="9874" spans="1:47" x14ac:dyDescent="0.2">
      <c r="A9874">
        <v>9873</v>
      </c>
      <c r="B9874" t="s">
        <v>31606</v>
      </c>
      <c r="C9874" t="s">
        <v>6291</v>
      </c>
      <c r="D9874" t="s">
        <v>2032</v>
      </c>
      <c r="E9874" s="27">
        <v>41987</v>
      </c>
      <c r="F9874" t="s">
        <v>233</v>
      </c>
      <c r="G9874" s="27">
        <v>31310</v>
      </c>
      <c r="H9874">
        <v>30</v>
      </c>
      <c r="I9874" t="s">
        <v>244</v>
      </c>
      <c r="J9874" t="s">
        <v>245</v>
      </c>
      <c r="K9874">
        <v>0</v>
      </c>
      <c r="L9874">
        <v>3</v>
      </c>
      <c r="M9874">
        <v>0</v>
      </c>
      <c r="N9874">
        <v>0</v>
      </c>
      <c r="O9874">
        <v>0</v>
      </c>
      <c r="P9874">
        <v>-1</v>
      </c>
      <c r="Q9874" s="28">
        <v>41986.336805555555</v>
      </c>
      <c r="R9874" s="28">
        <v>41991.149305555555</v>
      </c>
      <c r="S9874" t="s">
        <v>31607</v>
      </c>
      <c r="T9874" s="27">
        <v>41986</v>
      </c>
      <c r="V9874">
        <v>1</v>
      </c>
      <c r="W9874" t="s">
        <v>32</v>
      </c>
      <c r="X9874" t="s">
        <v>359</v>
      </c>
      <c r="Y9874">
        <v>0</v>
      </c>
      <c r="AB9874" t="s">
        <v>237</v>
      </c>
      <c r="AH9874">
        <v>0</v>
      </c>
      <c r="AN9874" t="s">
        <v>238</v>
      </c>
      <c r="AO9874">
        <v>2</v>
      </c>
      <c r="AP9874" t="s">
        <v>239</v>
      </c>
      <c r="AQ9874" s="27">
        <v>41987</v>
      </c>
      <c r="AR9874" t="s">
        <v>240</v>
      </c>
      <c r="AS9874">
        <v>3</v>
      </c>
      <c r="AT9874" t="s">
        <v>239</v>
      </c>
      <c r="AU9874" s="27">
        <v>41987</v>
      </c>
    </row>
    <row r="9875" spans="1:47" x14ac:dyDescent="0.2">
      <c r="A9875">
        <v>9874</v>
      </c>
      <c r="B9875" t="s">
        <v>31608</v>
      </c>
      <c r="C9875" t="s">
        <v>500</v>
      </c>
      <c r="D9875" t="s">
        <v>31609</v>
      </c>
      <c r="E9875" s="27">
        <v>41484</v>
      </c>
      <c r="F9875" t="s">
        <v>233</v>
      </c>
      <c r="G9875" s="27">
        <v>25038</v>
      </c>
      <c r="H9875">
        <v>47</v>
      </c>
      <c r="I9875" t="s">
        <v>234</v>
      </c>
      <c r="J9875" t="s">
        <v>245</v>
      </c>
      <c r="K9875">
        <v>0</v>
      </c>
      <c r="L9875">
        <v>1</v>
      </c>
      <c r="M9875">
        <v>0</v>
      </c>
      <c r="N9875">
        <v>0</v>
      </c>
      <c r="O9875">
        <v>0</v>
      </c>
      <c r="W9875" t="s">
        <v>237</v>
      </c>
      <c r="Y9875">
        <v>-1</v>
      </c>
      <c r="AB9875" t="s">
        <v>237</v>
      </c>
      <c r="AH9875">
        <v>0</v>
      </c>
      <c r="AN9875" t="s">
        <v>238</v>
      </c>
      <c r="AO9875">
        <v>1</v>
      </c>
      <c r="AP9875" t="s">
        <v>239</v>
      </c>
      <c r="AQ9875" s="27">
        <v>41484</v>
      </c>
      <c r="AR9875" t="s">
        <v>240</v>
      </c>
      <c r="AS9875">
        <v>1</v>
      </c>
      <c r="AT9875" t="s">
        <v>239</v>
      </c>
      <c r="AU9875" s="27">
        <v>41484</v>
      </c>
    </row>
    <row r="9876" spans="1:47" x14ac:dyDescent="0.2">
      <c r="A9876">
        <v>9875</v>
      </c>
      <c r="B9876" t="s">
        <v>31610</v>
      </c>
      <c r="C9876" t="s">
        <v>424</v>
      </c>
      <c r="D9876" t="s">
        <v>31611</v>
      </c>
      <c r="E9876" s="27">
        <v>41523</v>
      </c>
      <c r="F9876" t="s">
        <v>233</v>
      </c>
      <c r="G9876" s="27">
        <v>30810</v>
      </c>
      <c r="H9876">
        <v>31</v>
      </c>
      <c r="I9876" t="s">
        <v>244</v>
      </c>
      <c r="J9876" t="s">
        <v>250</v>
      </c>
      <c r="K9876">
        <v>0</v>
      </c>
      <c r="L9876">
        <v>1</v>
      </c>
      <c r="M9876">
        <v>1</v>
      </c>
      <c r="N9876">
        <v>0</v>
      </c>
      <c r="O9876">
        <v>3</v>
      </c>
      <c r="P9876">
        <v>0</v>
      </c>
      <c r="Q9876" s="28">
        <v>41523.537499999999</v>
      </c>
      <c r="R9876" s="28">
        <v>41523.381944444445</v>
      </c>
      <c r="S9876" t="s">
        <v>31612</v>
      </c>
      <c r="T9876" s="27">
        <v>41522</v>
      </c>
      <c r="V9876">
        <v>1</v>
      </c>
      <c r="W9876" t="s">
        <v>32</v>
      </c>
      <c r="X9876" t="s">
        <v>359</v>
      </c>
      <c r="Y9876">
        <v>1</v>
      </c>
      <c r="AA9876" t="s">
        <v>31613</v>
      </c>
      <c r="AB9876" t="s">
        <v>32</v>
      </c>
      <c r="AC9876">
        <v>203</v>
      </c>
      <c r="AD9876" s="27">
        <v>41756</v>
      </c>
      <c r="AE9876" t="s">
        <v>359</v>
      </c>
      <c r="AF9876" s="27">
        <v>41959</v>
      </c>
      <c r="AG9876" s="27">
        <v>41959</v>
      </c>
      <c r="AH9876">
        <v>0</v>
      </c>
      <c r="AN9876" t="s">
        <v>238</v>
      </c>
      <c r="AO9876">
        <v>2</v>
      </c>
      <c r="AP9876" t="s">
        <v>239</v>
      </c>
      <c r="AQ9876" s="27">
        <v>41523</v>
      </c>
      <c r="AR9876" t="s">
        <v>240</v>
      </c>
      <c r="AS9876">
        <v>1</v>
      </c>
      <c r="AT9876" t="s">
        <v>239</v>
      </c>
      <c r="AU9876" s="27">
        <v>41523</v>
      </c>
    </row>
    <row r="9877" spans="1:47" x14ac:dyDescent="0.2">
      <c r="A9877">
        <v>9876</v>
      </c>
      <c r="B9877" t="s">
        <v>31614</v>
      </c>
      <c r="C9877" t="s">
        <v>793</v>
      </c>
      <c r="D9877" t="s">
        <v>31615</v>
      </c>
      <c r="E9877" s="27">
        <v>41908</v>
      </c>
      <c r="F9877" t="s">
        <v>233</v>
      </c>
      <c r="G9877" s="27">
        <v>31483</v>
      </c>
      <c r="H9877">
        <v>30</v>
      </c>
      <c r="I9877" t="s">
        <v>244</v>
      </c>
      <c r="J9877" t="s">
        <v>245</v>
      </c>
      <c r="K9877">
        <v>0</v>
      </c>
      <c r="L9877">
        <v>3</v>
      </c>
      <c r="M9877">
        <v>0</v>
      </c>
      <c r="N9877">
        <v>0</v>
      </c>
      <c r="O9877">
        <v>2</v>
      </c>
      <c r="P9877">
        <v>-1</v>
      </c>
      <c r="Q9877" s="28">
        <v>41907.226388888892</v>
      </c>
      <c r="R9877" s="28">
        <v>41912.405555555553</v>
      </c>
      <c r="S9877" t="s">
        <v>31616</v>
      </c>
      <c r="U9877" s="27">
        <v>41907</v>
      </c>
      <c r="V9877">
        <v>1</v>
      </c>
      <c r="W9877" t="s">
        <v>32</v>
      </c>
      <c r="X9877" t="s">
        <v>274</v>
      </c>
      <c r="Y9877">
        <v>0</v>
      </c>
      <c r="AB9877" t="s">
        <v>237</v>
      </c>
      <c r="AH9877">
        <v>0</v>
      </c>
      <c r="AN9877" t="s">
        <v>238</v>
      </c>
      <c r="AO9877">
        <v>2</v>
      </c>
      <c r="AP9877" t="s">
        <v>239</v>
      </c>
      <c r="AQ9877" s="27">
        <v>41908</v>
      </c>
      <c r="AR9877" t="s">
        <v>240</v>
      </c>
      <c r="AS9877">
        <v>3</v>
      </c>
      <c r="AT9877" t="s">
        <v>239</v>
      </c>
      <c r="AU9877" s="27">
        <v>41908</v>
      </c>
    </row>
    <row r="9878" spans="1:47" x14ac:dyDescent="0.2">
      <c r="A9878">
        <v>9877</v>
      </c>
      <c r="B9878" t="s">
        <v>31617</v>
      </c>
      <c r="C9878" t="s">
        <v>1524</v>
      </c>
      <c r="D9878" t="s">
        <v>14373</v>
      </c>
      <c r="E9878" s="27">
        <v>41534</v>
      </c>
      <c r="F9878" t="s">
        <v>233</v>
      </c>
      <c r="G9878" s="27">
        <v>34325</v>
      </c>
      <c r="H9878">
        <v>22</v>
      </c>
      <c r="I9878" t="s">
        <v>259</v>
      </c>
      <c r="J9878" t="s">
        <v>245</v>
      </c>
      <c r="K9878">
        <v>0</v>
      </c>
      <c r="L9878">
        <v>5</v>
      </c>
      <c r="M9878">
        <v>0</v>
      </c>
      <c r="N9878">
        <v>3</v>
      </c>
      <c r="O9878">
        <v>1</v>
      </c>
      <c r="P9878">
        <v>-1</v>
      </c>
      <c r="Q9878" s="28">
        <v>41533.291666666664</v>
      </c>
      <c r="R9878" s="28">
        <v>41534.506944444445</v>
      </c>
      <c r="S9878" t="s">
        <v>31618</v>
      </c>
      <c r="T9878" s="27">
        <v>41533</v>
      </c>
      <c r="V9878">
        <v>1</v>
      </c>
      <c r="W9878" t="s">
        <v>32</v>
      </c>
      <c r="X9878" t="s">
        <v>300</v>
      </c>
      <c r="Y9878">
        <v>1</v>
      </c>
      <c r="AA9878" t="s">
        <v>31619</v>
      </c>
      <c r="AB9878" t="s">
        <v>32</v>
      </c>
      <c r="AC9878">
        <v>78</v>
      </c>
      <c r="AD9878" s="27">
        <v>41752</v>
      </c>
      <c r="AE9878" t="s">
        <v>10690</v>
      </c>
      <c r="AF9878" s="27">
        <v>41830</v>
      </c>
      <c r="AG9878" s="27">
        <v>41831</v>
      </c>
      <c r="AH9878">
        <v>0</v>
      </c>
      <c r="AN9878" t="s">
        <v>238</v>
      </c>
      <c r="AO9878">
        <v>5</v>
      </c>
      <c r="AP9878" t="s">
        <v>246</v>
      </c>
      <c r="AQ9878" s="27">
        <v>41534</v>
      </c>
      <c r="AR9878" t="s">
        <v>240</v>
      </c>
      <c r="AS9878">
        <v>5</v>
      </c>
      <c r="AT9878" t="s">
        <v>246</v>
      </c>
      <c r="AU9878" s="27">
        <v>41534</v>
      </c>
    </row>
    <row r="9879" spans="1:47" x14ac:dyDescent="0.2">
      <c r="A9879">
        <v>9878</v>
      </c>
      <c r="B9879" t="s">
        <v>31620</v>
      </c>
      <c r="C9879" t="s">
        <v>31621</v>
      </c>
      <c r="D9879" t="s">
        <v>18185</v>
      </c>
      <c r="E9879" s="27">
        <v>41827</v>
      </c>
      <c r="F9879" t="s">
        <v>233</v>
      </c>
      <c r="G9879" s="27">
        <v>26264</v>
      </c>
      <c r="H9879">
        <v>44</v>
      </c>
      <c r="I9879" t="s">
        <v>244</v>
      </c>
      <c r="J9879" t="s">
        <v>250</v>
      </c>
      <c r="K9879">
        <v>0</v>
      </c>
      <c r="L9879">
        <v>5</v>
      </c>
      <c r="M9879">
        <v>0</v>
      </c>
      <c r="N9879">
        <v>0</v>
      </c>
      <c r="O9879">
        <v>3</v>
      </c>
      <c r="P9879">
        <v>-13</v>
      </c>
      <c r="Q9879" s="28">
        <v>41814.164583333331</v>
      </c>
      <c r="R9879" s="28">
        <v>41824.215277777781</v>
      </c>
      <c r="S9879" t="s">
        <v>31622</v>
      </c>
      <c r="T9879" s="27">
        <v>41814</v>
      </c>
      <c r="V9879">
        <v>13</v>
      </c>
      <c r="W9879" t="s">
        <v>36</v>
      </c>
      <c r="X9879" t="s">
        <v>1508</v>
      </c>
      <c r="Y9879">
        <v>0</v>
      </c>
      <c r="AB9879" t="s">
        <v>237</v>
      </c>
      <c r="AH9879">
        <v>0</v>
      </c>
      <c r="AN9879" t="s">
        <v>238</v>
      </c>
      <c r="AO9879">
        <v>4</v>
      </c>
      <c r="AP9879" t="s">
        <v>239</v>
      </c>
      <c r="AQ9879" s="27">
        <v>41827</v>
      </c>
      <c r="AR9879" t="s">
        <v>240</v>
      </c>
      <c r="AS9879">
        <v>5</v>
      </c>
      <c r="AT9879" t="s">
        <v>246</v>
      </c>
      <c r="AU9879" s="27">
        <v>41827</v>
      </c>
    </row>
    <row r="9880" spans="1:47" x14ac:dyDescent="0.2">
      <c r="A9880">
        <v>9879</v>
      </c>
      <c r="B9880" t="s">
        <v>31623</v>
      </c>
      <c r="C9880" t="s">
        <v>637</v>
      </c>
      <c r="D9880" t="s">
        <v>7762</v>
      </c>
      <c r="E9880" s="27">
        <v>41655</v>
      </c>
      <c r="F9880" t="s">
        <v>233</v>
      </c>
      <c r="G9880" s="27">
        <v>21763</v>
      </c>
      <c r="H9880">
        <v>56</v>
      </c>
      <c r="I9880" t="s">
        <v>234</v>
      </c>
      <c r="J9880" t="s">
        <v>250</v>
      </c>
      <c r="K9880">
        <v>0</v>
      </c>
      <c r="L9880">
        <v>3</v>
      </c>
      <c r="M9880">
        <v>0</v>
      </c>
      <c r="N9880">
        <v>0</v>
      </c>
      <c r="O9880">
        <v>4</v>
      </c>
      <c r="P9880">
        <v>-50</v>
      </c>
      <c r="Q9880" s="28">
        <v>41605.46875</v>
      </c>
      <c r="R9880" s="28">
        <v>41606.538888888892</v>
      </c>
      <c r="S9880" t="s">
        <v>31624</v>
      </c>
      <c r="T9880" s="27">
        <v>41605</v>
      </c>
      <c r="V9880">
        <v>50</v>
      </c>
      <c r="W9880" t="s">
        <v>36</v>
      </c>
      <c r="X9880" t="s">
        <v>279</v>
      </c>
      <c r="Y9880">
        <v>1</v>
      </c>
      <c r="AA9880" t="s">
        <v>31625</v>
      </c>
      <c r="AB9880" t="s">
        <v>32</v>
      </c>
      <c r="AC9880">
        <v>0</v>
      </c>
      <c r="AD9880" s="27">
        <v>41820</v>
      </c>
      <c r="AE9880" t="s">
        <v>2157</v>
      </c>
      <c r="AF9880" s="27">
        <v>41820</v>
      </c>
      <c r="AG9880" s="27">
        <v>41856</v>
      </c>
      <c r="AH9880">
        <v>1</v>
      </c>
      <c r="AJ9880" t="s">
        <v>31625</v>
      </c>
      <c r="AK9880" t="s">
        <v>312</v>
      </c>
      <c r="AL9880" s="27">
        <v>41820</v>
      </c>
      <c r="AM9880" t="s">
        <v>2157</v>
      </c>
      <c r="AN9880" t="s">
        <v>238</v>
      </c>
      <c r="AO9880">
        <v>1</v>
      </c>
      <c r="AP9880" t="s">
        <v>239</v>
      </c>
      <c r="AQ9880" s="27">
        <v>41655</v>
      </c>
      <c r="AR9880" t="s">
        <v>240</v>
      </c>
      <c r="AS9880">
        <v>3</v>
      </c>
      <c r="AT9880" t="s">
        <v>239</v>
      </c>
      <c r="AU9880" s="27">
        <v>41655</v>
      </c>
    </row>
    <row r="9881" spans="1:47" x14ac:dyDescent="0.2">
      <c r="A9881">
        <v>9880</v>
      </c>
      <c r="B9881" t="s">
        <v>31626</v>
      </c>
      <c r="C9881" t="s">
        <v>2442</v>
      </c>
      <c r="D9881" t="s">
        <v>2646</v>
      </c>
      <c r="E9881" s="27">
        <v>41524</v>
      </c>
      <c r="F9881" t="s">
        <v>294</v>
      </c>
      <c r="G9881" s="27">
        <v>25406</v>
      </c>
      <c r="H9881">
        <v>46</v>
      </c>
      <c r="I9881" t="s">
        <v>234</v>
      </c>
      <c r="J9881" t="s">
        <v>245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 s="28">
        <v>41524.533333333333</v>
      </c>
      <c r="R9881" s="28">
        <v>41524.39166666667</v>
      </c>
      <c r="S9881" t="s">
        <v>31627</v>
      </c>
      <c r="T9881" s="27">
        <v>41523</v>
      </c>
      <c r="V9881">
        <v>1</v>
      </c>
      <c r="W9881" t="s">
        <v>36</v>
      </c>
      <c r="X9881" t="s">
        <v>595</v>
      </c>
      <c r="Y9881">
        <v>0</v>
      </c>
      <c r="AB9881" t="s">
        <v>237</v>
      </c>
      <c r="AH9881">
        <v>0</v>
      </c>
      <c r="AN9881" t="s">
        <v>238</v>
      </c>
      <c r="AO9881">
        <v>1</v>
      </c>
      <c r="AP9881" t="s">
        <v>239</v>
      </c>
      <c r="AQ9881" s="27">
        <v>41524</v>
      </c>
      <c r="AR9881" t="s">
        <v>240</v>
      </c>
      <c r="AS9881">
        <v>1</v>
      </c>
      <c r="AT9881" t="s">
        <v>239</v>
      </c>
      <c r="AU9881" s="27">
        <v>41524</v>
      </c>
    </row>
    <row r="9882" spans="1:47" x14ac:dyDescent="0.2">
      <c r="A9882">
        <v>9881</v>
      </c>
      <c r="B9882" t="s">
        <v>31628</v>
      </c>
      <c r="C9882" t="s">
        <v>14006</v>
      </c>
      <c r="D9882" t="s">
        <v>2815</v>
      </c>
      <c r="E9882" s="27">
        <v>41905</v>
      </c>
      <c r="F9882" t="s">
        <v>294</v>
      </c>
      <c r="G9882" s="27">
        <v>23362</v>
      </c>
      <c r="H9882">
        <v>52</v>
      </c>
      <c r="I9882" t="s">
        <v>234</v>
      </c>
      <c r="J9882" t="s">
        <v>245</v>
      </c>
      <c r="K9882">
        <v>0</v>
      </c>
      <c r="L9882">
        <v>7</v>
      </c>
      <c r="M9882">
        <v>0</v>
      </c>
      <c r="N9882">
        <v>0</v>
      </c>
      <c r="O9882">
        <v>23</v>
      </c>
      <c r="P9882">
        <v>-62</v>
      </c>
      <c r="Q9882" s="28">
        <v>41843.105555555558</v>
      </c>
      <c r="R9882" s="28">
        <v>41905.47152777778</v>
      </c>
      <c r="S9882" t="s">
        <v>31629</v>
      </c>
      <c r="U9882" s="27">
        <v>41843</v>
      </c>
      <c r="V9882">
        <v>62</v>
      </c>
      <c r="W9882" t="s">
        <v>32</v>
      </c>
      <c r="X9882" t="s">
        <v>274</v>
      </c>
      <c r="Y9882">
        <v>1</v>
      </c>
      <c r="AA9882" t="s">
        <v>31630</v>
      </c>
      <c r="AB9882" t="s">
        <v>32</v>
      </c>
      <c r="AD9882" s="27">
        <v>42029</v>
      </c>
      <c r="AE9882" t="s">
        <v>359</v>
      </c>
      <c r="AH9882">
        <v>0</v>
      </c>
      <c r="AN9882" t="s">
        <v>238</v>
      </c>
      <c r="AO9882">
        <v>4</v>
      </c>
      <c r="AP9882" t="s">
        <v>239</v>
      </c>
      <c r="AQ9882" s="27">
        <v>41905</v>
      </c>
      <c r="AR9882" t="s">
        <v>240</v>
      </c>
      <c r="AS9882">
        <v>7</v>
      </c>
      <c r="AT9882" t="s">
        <v>246</v>
      </c>
      <c r="AU9882" s="27">
        <v>41905</v>
      </c>
    </row>
    <row r="9883" spans="1:47" x14ac:dyDescent="0.2">
      <c r="A9883">
        <v>9882</v>
      </c>
      <c r="B9883" t="s">
        <v>31631</v>
      </c>
      <c r="C9883" t="s">
        <v>31632</v>
      </c>
      <c r="D9883" t="s">
        <v>5604</v>
      </c>
      <c r="E9883" s="27">
        <v>41825</v>
      </c>
      <c r="F9883" t="s">
        <v>233</v>
      </c>
      <c r="G9883" s="27">
        <v>32384</v>
      </c>
      <c r="H9883">
        <v>27</v>
      </c>
      <c r="I9883" t="s">
        <v>244</v>
      </c>
      <c r="J9883" t="s">
        <v>250</v>
      </c>
      <c r="K9883">
        <v>0</v>
      </c>
      <c r="L9883">
        <v>5</v>
      </c>
      <c r="M9883">
        <v>0</v>
      </c>
      <c r="N9883">
        <v>0</v>
      </c>
      <c r="O9883">
        <v>0</v>
      </c>
      <c r="W9883" t="s">
        <v>237</v>
      </c>
      <c r="Y9883">
        <v>-1</v>
      </c>
      <c r="AB9883" t="s">
        <v>237</v>
      </c>
      <c r="AH9883">
        <v>0</v>
      </c>
      <c r="AN9883" t="s">
        <v>238</v>
      </c>
      <c r="AO9883">
        <v>3</v>
      </c>
      <c r="AP9883" t="s">
        <v>239</v>
      </c>
      <c r="AQ9883" s="27">
        <v>41825</v>
      </c>
      <c r="AR9883" t="s">
        <v>240</v>
      </c>
      <c r="AS9883">
        <v>5</v>
      </c>
      <c r="AT9883" t="s">
        <v>246</v>
      </c>
      <c r="AU9883" s="27">
        <v>41825</v>
      </c>
    </row>
    <row r="9884" spans="1:47" x14ac:dyDescent="0.2">
      <c r="A9884">
        <v>9883</v>
      </c>
      <c r="B9884" t="s">
        <v>31633</v>
      </c>
      <c r="C9884" t="s">
        <v>2884</v>
      </c>
      <c r="D9884" t="s">
        <v>1692</v>
      </c>
      <c r="E9884" s="27">
        <v>41766</v>
      </c>
      <c r="F9884" t="s">
        <v>233</v>
      </c>
      <c r="G9884" s="27">
        <v>31866</v>
      </c>
      <c r="H9884">
        <v>29</v>
      </c>
      <c r="I9884" t="s">
        <v>244</v>
      </c>
      <c r="J9884" t="s">
        <v>250</v>
      </c>
      <c r="K9884">
        <v>0</v>
      </c>
      <c r="L9884">
        <v>4</v>
      </c>
      <c r="M9884">
        <v>0</v>
      </c>
      <c r="N9884">
        <v>0</v>
      </c>
      <c r="O9884">
        <v>7</v>
      </c>
      <c r="P9884">
        <v>-1</v>
      </c>
      <c r="Q9884" s="28">
        <v>41765.316666666666</v>
      </c>
      <c r="R9884" s="28">
        <v>41766.365972222222</v>
      </c>
      <c r="S9884" t="s">
        <v>31634</v>
      </c>
      <c r="T9884" s="27">
        <v>41765</v>
      </c>
      <c r="V9884">
        <v>1</v>
      </c>
      <c r="W9884" t="s">
        <v>32</v>
      </c>
      <c r="X9884" t="s">
        <v>649</v>
      </c>
      <c r="Y9884">
        <v>1</v>
      </c>
      <c r="AA9884" t="s">
        <v>31635</v>
      </c>
      <c r="AB9884" t="s">
        <v>36</v>
      </c>
      <c r="AC9884">
        <v>0</v>
      </c>
      <c r="AD9884" s="27">
        <v>41874</v>
      </c>
      <c r="AE9884" t="s">
        <v>412</v>
      </c>
      <c r="AF9884" s="27">
        <v>41874</v>
      </c>
      <c r="AG9884" s="27">
        <v>41875</v>
      </c>
      <c r="AH9884">
        <v>0</v>
      </c>
      <c r="AN9884" t="s">
        <v>238</v>
      </c>
      <c r="AO9884">
        <v>5</v>
      </c>
      <c r="AP9884" t="s">
        <v>246</v>
      </c>
      <c r="AQ9884" s="27">
        <v>41766</v>
      </c>
      <c r="AR9884" t="s">
        <v>240</v>
      </c>
      <c r="AS9884">
        <v>4</v>
      </c>
      <c r="AT9884" t="s">
        <v>239</v>
      </c>
      <c r="AU9884" s="27">
        <v>41766</v>
      </c>
    </row>
    <row r="9885" spans="1:47" x14ac:dyDescent="0.2">
      <c r="A9885">
        <v>9884</v>
      </c>
      <c r="B9885" t="s">
        <v>31636</v>
      </c>
      <c r="C9885" t="s">
        <v>31637</v>
      </c>
      <c r="D9885" t="s">
        <v>603</v>
      </c>
      <c r="E9885" s="27">
        <v>41790</v>
      </c>
      <c r="F9885" t="s">
        <v>294</v>
      </c>
      <c r="G9885" s="27">
        <v>32778</v>
      </c>
      <c r="H9885">
        <v>26</v>
      </c>
      <c r="I9885" t="s">
        <v>244</v>
      </c>
      <c r="J9885" t="s">
        <v>250</v>
      </c>
      <c r="K9885">
        <v>0</v>
      </c>
      <c r="L9885">
        <v>2</v>
      </c>
      <c r="M9885">
        <v>0</v>
      </c>
      <c r="N9885">
        <v>0</v>
      </c>
      <c r="O9885">
        <v>0</v>
      </c>
      <c r="P9885">
        <v>-1</v>
      </c>
      <c r="Q9885" s="28">
        <v>41789.494444444441</v>
      </c>
      <c r="R9885" s="28">
        <v>41790.402083333334</v>
      </c>
      <c r="S9885" t="s">
        <v>31638</v>
      </c>
      <c r="T9885" s="27">
        <v>41789</v>
      </c>
      <c r="V9885">
        <v>1</v>
      </c>
      <c r="W9885" t="s">
        <v>36</v>
      </c>
      <c r="X9885" t="s">
        <v>279</v>
      </c>
      <c r="Y9885">
        <v>0</v>
      </c>
      <c r="AB9885" t="s">
        <v>237</v>
      </c>
      <c r="AH9885">
        <v>0</v>
      </c>
      <c r="AN9885" t="s">
        <v>238</v>
      </c>
      <c r="AO9885">
        <v>2</v>
      </c>
      <c r="AP9885" t="s">
        <v>239</v>
      </c>
      <c r="AQ9885" s="27">
        <v>41790</v>
      </c>
      <c r="AR9885" t="s">
        <v>240</v>
      </c>
      <c r="AS9885">
        <v>2</v>
      </c>
      <c r="AT9885" t="s">
        <v>239</v>
      </c>
      <c r="AU9885" s="27">
        <v>41790</v>
      </c>
    </row>
    <row r="9886" spans="1:47" x14ac:dyDescent="0.2">
      <c r="A9886">
        <v>9885</v>
      </c>
      <c r="B9886" t="s">
        <v>31639</v>
      </c>
      <c r="C9886" t="s">
        <v>1397</v>
      </c>
      <c r="D9886" t="s">
        <v>1535</v>
      </c>
      <c r="E9886" s="27">
        <v>41403</v>
      </c>
      <c r="F9886" t="s">
        <v>294</v>
      </c>
      <c r="G9886" s="27">
        <v>34268</v>
      </c>
      <c r="H9886">
        <v>22</v>
      </c>
      <c r="I9886" t="s">
        <v>259</v>
      </c>
      <c r="J9886" t="s">
        <v>250</v>
      </c>
      <c r="K9886">
        <v>0</v>
      </c>
      <c r="L9886">
        <v>7</v>
      </c>
      <c r="M9886">
        <v>0</v>
      </c>
      <c r="N9886">
        <v>0</v>
      </c>
      <c r="O9886">
        <v>0</v>
      </c>
      <c r="P9886">
        <v>-2</v>
      </c>
      <c r="Q9886" s="28">
        <v>41401.202777777777</v>
      </c>
      <c r="R9886" s="28">
        <v>41402.041666666664</v>
      </c>
      <c r="S9886" t="s">
        <v>31640</v>
      </c>
      <c r="T9886" s="27">
        <v>41401</v>
      </c>
      <c r="V9886">
        <v>2</v>
      </c>
      <c r="W9886" t="s">
        <v>32</v>
      </c>
      <c r="X9886" t="s">
        <v>359</v>
      </c>
      <c r="Y9886">
        <v>0</v>
      </c>
      <c r="AB9886" t="s">
        <v>237</v>
      </c>
      <c r="AH9886">
        <v>0</v>
      </c>
      <c r="AN9886" t="s">
        <v>238</v>
      </c>
      <c r="AO9886">
        <v>5</v>
      </c>
      <c r="AP9886" t="s">
        <v>246</v>
      </c>
      <c r="AQ9886" s="27">
        <v>41403</v>
      </c>
      <c r="AR9886" t="s">
        <v>240</v>
      </c>
      <c r="AS9886">
        <v>7</v>
      </c>
      <c r="AT9886" t="s">
        <v>246</v>
      </c>
      <c r="AU9886" s="27">
        <v>41403</v>
      </c>
    </row>
    <row r="9887" spans="1:47" x14ac:dyDescent="0.2">
      <c r="A9887">
        <v>9886</v>
      </c>
      <c r="B9887" t="s">
        <v>31641</v>
      </c>
      <c r="C9887" t="s">
        <v>31642</v>
      </c>
      <c r="D9887" t="s">
        <v>29688</v>
      </c>
      <c r="E9887" s="27">
        <v>41339</v>
      </c>
      <c r="F9887" t="s">
        <v>233</v>
      </c>
      <c r="G9887" s="27">
        <v>30735</v>
      </c>
      <c r="H9887">
        <v>32</v>
      </c>
      <c r="I9887" t="s">
        <v>244</v>
      </c>
      <c r="J9887" t="s">
        <v>353</v>
      </c>
      <c r="K9887">
        <v>0</v>
      </c>
      <c r="L9887">
        <v>1</v>
      </c>
      <c r="M9887">
        <v>0</v>
      </c>
      <c r="N9887">
        <v>0</v>
      </c>
      <c r="O9887">
        <v>1</v>
      </c>
      <c r="P9887">
        <v>-47</v>
      </c>
      <c r="Q9887" s="28">
        <v>41292.421527777777</v>
      </c>
      <c r="R9887" s="28">
        <v>41293.372916666667</v>
      </c>
      <c r="S9887" t="s">
        <v>31643</v>
      </c>
      <c r="T9887" s="27">
        <v>41292</v>
      </c>
      <c r="V9887">
        <v>47</v>
      </c>
      <c r="W9887" t="s">
        <v>32</v>
      </c>
      <c r="X9887" t="s">
        <v>24079</v>
      </c>
      <c r="Y9887">
        <v>0</v>
      </c>
      <c r="AB9887" t="s">
        <v>237</v>
      </c>
      <c r="AH9887">
        <v>0</v>
      </c>
      <c r="AN9887" t="s">
        <v>238</v>
      </c>
      <c r="AO9887">
        <v>2</v>
      </c>
      <c r="AP9887" t="s">
        <v>239</v>
      </c>
      <c r="AQ9887" s="27">
        <v>41339</v>
      </c>
      <c r="AR9887" t="s">
        <v>240</v>
      </c>
      <c r="AS9887">
        <v>1</v>
      </c>
      <c r="AT9887" t="s">
        <v>239</v>
      </c>
      <c r="AU9887" s="27">
        <v>41339</v>
      </c>
    </row>
    <row r="9888" spans="1:47" x14ac:dyDescent="0.2">
      <c r="A9888">
        <v>9887</v>
      </c>
      <c r="B9888" t="s">
        <v>31644</v>
      </c>
      <c r="C9888" t="s">
        <v>31645</v>
      </c>
      <c r="D9888" t="s">
        <v>1569</v>
      </c>
      <c r="E9888" s="27">
        <v>41943</v>
      </c>
      <c r="F9888" t="s">
        <v>233</v>
      </c>
      <c r="G9888" s="27">
        <v>30477</v>
      </c>
      <c r="H9888">
        <v>32</v>
      </c>
      <c r="I9888" t="s">
        <v>244</v>
      </c>
      <c r="J9888" t="s">
        <v>353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 s="28">
        <v>41943.1</v>
      </c>
      <c r="R9888" s="28">
        <v>41943.37222222222</v>
      </c>
      <c r="S9888" t="s">
        <v>31646</v>
      </c>
      <c r="T9888" s="27">
        <v>41942</v>
      </c>
      <c r="V9888">
        <v>1</v>
      </c>
      <c r="W9888" t="s">
        <v>36</v>
      </c>
      <c r="X9888" t="s">
        <v>263</v>
      </c>
      <c r="Y9888">
        <v>0</v>
      </c>
      <c r="AB9888" t="s">
        <v>237</v>
      </c>
      <c r="AH9888">
        <v>0</v>
      </c>
      <c r="AN9888" t="s">
        <v>238</v>
      </c>
      <c r="AO9888">
        <v>2</v>
      </c>
      <c r="AP9888" t="s">
        <v>239</v>
      </c>
      <c r="AQ9888" s="27">
        <v>41943</v>
      </c>
      <c r="AR9888" t="s">
        <v>240</v>
      </c>
      <c r="AS9888">
        <v>1</v>
      </c>
      <c r="AT9888" t="s">
        <v>239</v>
      </c>
      <c r="AU9888" s="27">
        <v>41943</v>
      </c>
    </row>
    <row r="9889" spans="1:47" x14ac:dyDescent="0.2">
      <c r="A9889">
        <v>9888</v>
      </c>
      <c r="B9889" t="s">
        <v>31647</v>
      </c>
      <c r="C9889" t="s">
        <v>20390</v>
      </c>
      <c r="D9889" t="s">
        <v>689</v>
      </c>
      <c r="E9889" s="27">
        <v>41376</v>
      </c>
      <c r="F9889" t="s">
        <v>233</v>
      </c>
      <c r="G9889" s="27">
        <v>28162</v>
      </c>
      <c r="H9889">
        <v>39</v>
      </c>
      <c r="I9889" t="s">
        <v>244</v>
      </c>
      <c r="J9889" t="s">
        <v>250</v>
      </c>
      <c r="K9889">
        <v>0</v>
      </c>
      <c r="L9889">
        <v>4</v>
      </c>
      <c r="M9889">
        <v>0</v>
      </c>
      <c r="N9889">
        <v>0</v>
      </c>
      <c r="O9889">
        <v>8</v>
      </c>
      <c r="P9889">
        <v>-1</v>
      </c>
      <c r="Q9889" s="28">
        <v>41375.088194444441</v>
      </c>
      <c r="R9889" s="28">
        <v>41415.27847222222</v>
      </c>
      <c r="S9889" t="s">
        <v>31648</v>
      </c>
      <c r="T9889" s="27">
        <v>41375</v>
      </c>
      <c r="V9889">
        <v>1</v>
      </c>
      <c r="W9889" t="s">
        <v>32</v>
      </c>
      <c r="X9889" t="s">
        <v>1546</v>
      </c>
      <c r="Y9889">
        <v>0</v>
      </c>
      <c r="AB9889" t="s">
        <v>237</v>
      </c>
      <c r="AH9889">
        <v>0</v>
      </c>
      <c r="AN9889" t="s">
        <v>238</v>
      </c>
      <c r="AO9889">
        <v>2</v>
      </c>
      <c r="AP9889" t="s">
        <v>239</v>
      </c>
      <c r="AQ9889" s="27">
        <v>41376</v>
      </c>
      <c r="AR9889" t="s">
        <v>240</v>
      </c>
      <c r="AS9889">
        <v>4</v>
      </c>
      <c r="AT9889" t="s">
        <v>239</v>
      </c>
      <c r="AU9889" s="27">
        <v>41376</v>
      </c>
    </row>
    <row r="9890" spans="1:47" x14ac:dyDescent="0.2">
      <c r="A9890">
        <v>9889</v>
      </c>
      <c r="B9890" t="s">
        <v>31649</v>
      </c>
      <c r="C9890" t="s">
        <v>803</v>
      </c>
      <c r="D9890" t="s">
        <v>5448</v>
      </c>
      <c r="E9890" s="27">
        <v>41501</v>
      </c>
      <c r="F9890" t="s">
        <v>233</v>
      </c>
      <c r="G9890" s="27">
        <v>29339</v>
      </c>
      <c r="H9890">
        <v>35</v>
      </c>
      <c r="I9890" t="s">
        <v>244</v>
      </c>
      <c r="J9890" t="s">
        <v>250</v>
      </c>
      <c r="K9890">
        <v>0</v>
      </c>
      <c r="L9890">
        <v>6</v>
      </c>
      <c r="M9890">
        <v>0</v>
      </c>
      <c r="N9890">
        <v>0</v>
      </c>
      <c r="O9890">
        <v>9</v>
      </c>
      <c r="P9890">
        <v>-1</v>
      </c>
      <c r="Q9890" s="28">
        <v>41500.130555555559</v>
      </c>
      <c r="R9890" s="28">
        <v>41501.328472222223</v>
      </c>
      <c r="S9890" t="s">
        <v>31650</v>
      </c>
      <c r="T9890" s="27">
        <v>41500</v>
      </c>
      <c r="V9890">
        <v>1</v>
      </c>
      <c r="W9890" t="s">
        <v>32</v>
      </c>
      <c r="X9890" t="s">
        <v>268</v>
      </c>
      <c r="Y9890">
        <v>0</v>
      </c>
      <c r="AB9890" t="s">
        <v>237</v>
      </c>
      <c r="AH9890">
        <v>0</v>
      </c>
      <c r="AN9890" t="s">
        <v>238</v>
      </c>
      <c r="AO9890">
        <v>3</v>
      </c>
      <c r="AP9890" t="s">
        <v>239</v>
      </c>
      <c r="AQ9890" s="27">
        <v>41501</v>
      </c>
      <c r="AR9890" t="s">
        <v>240</v>
      </c>
      <c r="AS9890">
        <v>6</v>
      </c>
      <c r="AT9890" t="s">
        <v>246</v>
      </c>
      <c r="AU9890" s="27">
        <v>41501</v>
      </c>
    </row>
    <row r="9891" spans="1:47" x14ac:dyDescent="0.2">
      <c r="A9891">
        <v>9890</v>
      </c>
      <c r="B9891" t="s">
        <v>31651</v>
      </c>
      <c r="C9891" t="s">
        <v>1342</v>
      </c>
      <c r="D9891" t="s">
        <v>425</v>
      </c>
      <c r="E9891" s="27">
        <v>41660</v>
      </c>
      <c r="F9891" t="s">
        <v>233</v>
      </c>
      <c r="G9891" s="27">
        <v>32725</v>
      </c>
      <c r="H9891">
        <v>26</v>
      </c>
      <c r="I9891" t="s">
        <v>244</v>
      </c>
      <c r="J9891" t="s">
        <v>250</v>
      </c>
      <c r="K9891">
        <v>0</v>
      </c>
      <c r="L9891">
        <v>1</v>
      </c>
      <c r="M9891">
        <v>0</v>
      </c>
      <c r="N9891">
        <v>0</v>
      </c>
      <c r="O9891">
        <v>1</v>
      </c>
      <c r="P9891">
        <v>0</v>
      </c>
      <c r="Q9891" s="28">
        <v>41660.078472222223</v>
      </c>
      <c r="R9891" s="28">
        <v>41674.305555555555</v>
      </c>
      <c r="S9891" t="s">
        <v>31652</v>
      </c>
      <c r="T9891" s="27">
        <v>41660</v>
      </c>
      <c r="V9891">
        <v>0</v>
      </c>
      <c r="W9891" t="s">
        <v>36</v>
      </c>
      <c r="X9891" t="s">
        <v>279</v>
      </c>
      <c r="Y9891">
        <v>0</v>
      </c>
      <c r="AB9891" t="s">
        <v>237</v>
      </c>
      <c r="AH9891">
        <v>0</v>
      </c>
      <c r="AN9891" t="s">
        <v>238</v>
      </c>
      <c r="AO9891">
        <v>2</v>
      </c>
      <c r="AP9891" t="s">
        <v>239</v>
      </c>
      <c r="AQ9891" s="27">
        <v>41660</v>
      </c>
      <c r="AR9891" t="s">
        <v>240</v>
      </c>
      <c r="AS9891">
        <v>1</v>
      </c>
      <c r="AT9891" t="s">
        <v>239</v>
      </c>
      <c r="AU9891" s="27">
        <v>41660</v>
      </c>
    </row>
    <row r="9892" spans="1:47" x14ac:dyDescent="0.2">
      <c r="A9892">
        <v>9891</v>
      </c>
      <c r="B9892" t="s">
        <v>31653</v>
      </c>
      <c r="C9892" t="s">
        <v>31654</v>
      </c>
      <c r="D9892" t="s">
        <v>451</v>
      </c>
      <c r="E9892" s="27">
        <v>41332</v>
      </c>
      <c r="F9892" t="s">
        <v>233</v>
      </c>
      <c r="G9892" s="27">
        <v>32599</v>
      </c>
      <c r="H9892">
        <v>27</v>
      </c>
      <c r="I9892" t="s">
        <v>244</v>
      </c>
      <c r="J9892" t="s">
        <v>250</v>
      </c>
      <c r="K9892">
        <v>0</v>
      </c>
      <c r="L9892">
        <v>2</v>
      </c>
      <c r="M9892">
        <v>0</v>
      </c>
      <c r="N9892">
        <v>0</v>
      </c>
      <c r="O9892">
        <v>1</v>
      </c>
      <c r="P9892">
        <v>0</v>
      </c>
      <c r="Q9892" s="28">
        <v>41332.517361111109</v>
      </c>
      <c r="R9892" s="28">
        <v>41332.111805555556</v>
      </c>
      <c r="S9892" t="s">
        <v>31655</v>
      </c>
      <c r="T9892" s="27">
        <v>41331</v>
      </c>
      <c r="V9892">
        <v>1</v>
      </c>
      <c r="W9892" t="s">
        <v>32</v>
      </c>
      <c r="X9892" t="s">
        <v>1089</v>
      </c>
      <c r="Y9892">
        <v>1</v>
      </c>
      <c r="AA9892" t="s">
        <v>31656</v>
      </c>
      <c r="AB9892" t="s">
        <v>36</v>
      </c>
      <c r="AC9892">
        <v>0</v>
      </c>
      <c r="AD9892" s="27">
        <v>42290</v>
      </c>
      <c r="AE9892" t="s">
        <v>1488</v>
      </c>
      <c r="AF9892" s="27">
        <v>42290</v>
      </c>
      <c r="AG9892" s="27">
        <v>42306</v>
      </c>
      <c r="AH9892">
        <v>0</v>
      </c>
      <c r="AN9892" t="s">
        <v>238</v>
      </c>
      <c r="AO9892">
        <v>3</v>
      </c>
      <c r="AP9892" t="s">
        <v>239</v>
      </c>
      <c r="AQ9892" s="27">
        <v>41332</v>
      </c>
      <c r="AR9892" t="s">
        <v>240</v>
      </c>
      <c r="AS9892">
        <v>2</v>
      </c>
      <c r="AT9892" t="s">
        <v>239</v>
      </c>
      <c r="AU9892" s="27">
        <v>41332</v>
      </c>
    </row>
    <row r="9893" spans="1:47" x14ac:dyDescent="0.2">
      <c r="A9893">
        <v>9892</v>
      </c>
      <c r="B9893" t="s">
        <v>31657</v>
      </c>
      <c r="C9893" t="s">
        <v>414</v>
      </c>
      <c r="D9893" t="s">
        <v>3033</v>
      </c>
      <c r="E9893" s="27">
        <v>41814</v>
      </c>
      <c r="F9893" t="s">
        <v>233</v>
      </c>
      <c r="G9893" s="27">
        <v>32497</v>
      </c>
      <c r="H9893">
        <v>27</v>
      </c>
      <c r="I9893" t="s">
        <v>244</v>
      </c>
      <c r="J9893" t="s">
        <v>250</v>
      </c>
      <c r="K9893">
        <v>0</v>
      </c>
      <c r="L9893">
        <v>10</v>
      </c>
      <c r="M9893">
        <v>0</v>
      </c>
      <c r="N9893">
        <v>0</v>
      </c>
      <c r="O9893">
        <v>5</v>
      </c>
      <c r="P9893">
        <v>-28</v>
      </c>
      <c r="Q9893" s="28">
        <v>41786.367361111108</v>
      </c>
      <c r="R9893" s="28">
        <v>41814.459722222222</v>
      </c>
      <c r="S9893" t="s">
        <v>31658</v>
      </c>
      <c r="U9893" s="27">
        <v>41786</v>
      </c>
      <c r="V9893">
        <v>28</v>
      </c>
      <c r="W9893" t="s">
        <v>32</v>
      </c>
      <c r="X9893" t="s">
        <v>274</v>
      </c>
      <c r="Y9893">
        <v>1</v>
      </c>
      <c r="AA9893" t="s">
        <v>31659</v>
      </c>
      <c r="AB9893" t="s">
        <v>36</v>
      </c>
      <c r="AC9893">
        <v>0</v>
      </c>
      <c r="AD9893" s="27">
        <v>41888</v>
      </c>
      <c r="AE9893" t="s">
        <v>252</v>
      </c>
      <c r="AF9893" s="27">
        <v>41888</v>
      </c>
      <c r="AG9893" s="27">
        <v>42110</v>
      </c>
      <c r="AH9893">
        <v>1</v>
      </c>
      <c r="AJ9893" t="s">
        <v>31659</v>
      </c>
      <c r="AK9893" t="s">
        <v>2239</v>
      </c>
      <c r="AL9893" s="27">
        <v>41888</v>
      </c>
      <c r="AM9893" t="s">
        <v>252</v>
      </c>
      <c r="AN9893" t="s">
        <v>238</v>
      </c>
      <c r="AO9893">
        <v>5</v>
      </c>
      <c r="AP9893" t="s">
        <v>246</v>
      </c>
      <c r="AQ9893" s="27">
        <v>41814</v>
      </c>
      <c r="AR9893" t="s">
        <v>240</v>
      </c>
      <c r="AS9893">
        <v>10</v>
      </c>
      <c r="AT9893" t="s">
        <v>269</v>
      </c>
      <c r="AU9893" s="27">
        <v>41814</v>
      </c>
    </row>
    <row r="9894" spans="1:47" x14ac:dyDescent="0.2">
      <c r="A9894">
        <v>9893</v>
      </c>
      <c r="B9894" t="s">
        <v>31660</v>
      </c>
      <c r="C9894" t="s">
        <v>4584</v>
      </c>
      <c r="D9894" t="s">
        <v>3176</v>
      </c>
      <c r="E9894" s="27">
        <v>41905</v>
      </c>
      <c r="F9894" t="s">
        <v>233</v>
      </c>
      <c r="G9894" s="27">
        <v>26870</v>
      </c>
      <c r="H9894">
        <v>42</v>
      </c>
      <c r="I9894" t="s">
        <v>244</v>
      </c>
      <c r="J9894" t="s">
        <v>250</v>
      </c>
      <c r="K9894">
        <v>0</v>
      </c>
      <c r="L9894">
        <v>9</v>
      </c>
      <c r="M9894">
        <v>0</v>
      </c>
      <c r="N9894">
        <v>0</v>
      </c>
      <c r="O9894">
        <v>24</v>
      </c>
      <c r="P9894">
        <v>0</v>
      </c>
      <c r="Q9894" s="28">
        <v>41905.159722222219</v>
      </c>
      <c r="R9894" s="28">
        <v>41923.415972222225</v>
      </c>
      <c r="S9894" t="s">
        <v>31661</v>
      </c>
      <c r="T9894" s="27">
        <v>41905</v>
      </c>
      <c r="V9894">
        <v>0</v>
      </c>
      <c r="W9894" t="s">
        <v>32</v>
      </c>
      <c r="X9894" t="s">
        <v>261</v>
      </c>
      <c r="Y9894">
        <v>0</v>
      </c>
      <c r="AB9894" t="s">
        <v>237</v>
      </c>
      <c r="AH9894">
        <v>0</v>
      </c>
      <c r="AN9894" t="s">
        <v>238</v>
      </c>
      <c r="AO9894">
        <v>9</v>
      </c>
      <c r="AP9894" t="s">
        <v>269</v>
      </c>
      <c r="AQ9894" s="27">
        <v>41905</v>
      </c>
      <c r="AR9894" t="s">
        <v>240</v>
      </c>
      <c r="AS9894">
        <v>9</v>
      </c>
      <c r="AT9894" t="s">
        <v>269</v>
      </c>
      <c r="AU9894" s="27">
        <v>41905</v>
      </c>
    </row>
    <row r="9895" spans="1:47" x14ac:dyDescent="0.2">
      <c r="A9895">
        <v>9894</v>
      </c>
      <c r="B9895" t="s">
        <v>31662</v>
      </c>
      <c r="C9895" t="s">
        <v>11411</v>
      </c>
      <c r="D9895" t="s">
        <v>2846</v>
      </c>
      <c r="E9895" s="27">
        <v>41878</v>
      </c>
      <c r="F9895" t="s">
        <v>294</v>
      </c>
      <c r="G9895" s="27">
        <v>29752</v>
      </c>
      <c r="H9895">
        <v>34</v>
      </c>
      <c r="I9895" t="s">
        <v>244</v>
      </c>
      <c r="J9895" t="s">
        <v>245</v>
      </c>
      <c r="K9895">
        <v>0</v>
      </c>
      <c r="L9895">
        <v>9</v>
      </c>
      <c r="M9895">
        <v>0</v>
      </c>
      <c r="N9895">
        <v>0</v>
      </c>
      <c r="O9895">
        <v>10</v>
      </c>
      <c r="P9895">
        <v>22</v>
      </c>
      <c r="Q9895" s="28">
        <v>41900.470833333333</v>
      </c>
      <c r="R9895" s="28">
        <v>41914.377083333333</v>
      </c>
      <c r="S9895" t="s">
        <v>31663</v>
      </c>
      <c r="T9895" s="27">
        <v>41801</v>
      </c>
      <c r="V9895">
        <v>77</v>
      </c>
      <c r="W9895" t="s">
        <v>32</v>
      </c>
      <c r="X9895" t="s">
        <v>261</v>
      </c>
      <c r="Y9895">
        <v>1</v>
      </c>
      <c r="AA9895" t="s">
        <v>31664</v>
      </c>
      <c r="AB9895" t="s">
        <v>36</v>
      </c>
      <c r="AC9895">
        <v>0</v>
      </c>
      <c r="AD9895" s="27">
        <v>42232</v>
      </c>
      <c r="AE9895" t="s">
        <v>279</v>
      </c>
      <c r="AF9895" s="27">
        <v>42232</v>
      </c>
      <c r="AG9895" s="27">
        <v>42236</v>
      </c>
      <c r="AH9895">
        <v>1</v>
      </c>
      <c r="AJ9895" t="s">
        <v>31664</v>
      </c>
      <c r="AK9895" t="s">
        <v>462</v>
      </c>
      <c r="AL9895" s="27">
        <v>42232</v>
      </c>
      <c r="AM9895" t="s">
        <v>279</v>
      </c>
      <c r="AN9895" t="s">
        <v>238</v>
      </c>
      <c r="AO9895">
        <v>5</v>
      </c>
      <c r="AP9895" t="s">
        <v>246</v>
      </c>
      <c r="AQ9895" s="27">
        <v>41878</v>
      </c>
      <c r="AR9895" t="s">
        <v>240</v>
      </c>
      <c r="AS9895">
        <v>9</v>
      </c>
      <c r="AT9895" t="s">
        <v>269</v>
      </c>
      <c r="AU9895" s="27">
        <v>41878</v>
      </c>
    </row>
    <row r="9896" spans="1:47" x14ac:dyDescent="0.2">
      <c r="A9896">
        <v>9895</v>
      </c>
      <c r="B9896" t="s">
        <v>31665</v>
      </c>
      <c r="C9896" t="s">
        <v>2466</v>
      </c>
      <c r="D9896" t="s">
        <v>3281</v>
      </c>
      <c r="E9896" s="27">
        <v>41779</v>
      </c>
      <c r="F9896" t="s">
        <v>233</v>
      </c>
      <c r="G9896" s="27">
        <v>31804</v>
      </c>
      <c r="H9896">
        <v>29</v>
      </c>
      <c r="I9896" t="s">
        <v>244</v>
      </c>
      <c r="J9896" t="s">
        <v>250</v>
      </c>
      <c r="K9896">
        <v>3</v>
      </c>
      <c r="L9896">
        <v>7</v>
      </c>
      <c r="M9896">
        <v>0</v>
      </c>
      <c r="N9896">
        <v>1</v>
      </c>
      <c r="O9896">
        <v>5</v>
      </c>
      <c r="P9896">
        <v>-1</v>
      </c>
      <c r="Q9896" s="28">
        <v>41778.524305555555</v>
      </c>
      <c r="R9896" s="28">
        <v>42033.462500000001</v>
      </c>
      <c r="S9896" t="s">
        <v>31666</v>
      </c>
      <c r="U9896" s="27">
        <v>41779</v>
      </c>
      <c r="V9896">
        <v>0</v>
      </c>
      <c r="W9896" t="s">
        <v>32</v>
      </c>
      <c r="X9896" t="s">
        <v>274</v>
      </c>
      <c r="Y9896">
        <v>0</v>
      </c>
      <c r="AB9896" t="s">
        <v>237</v>
      </c>
      <c r="AH9896">
        <v>0</v>
      </c>
      <c r="AN9896" t="s">
        <v>238</v>
      </c>
      <c r="AO9896">
        <v>5</v>
      </c>
      <c r="AP9896" t="s">
        <v>246</v>
      </c>
      <c r="AQ9896" s="27">
        <v>41779</v>
      </c>
      <c r="AR9896" t="s">
        <v>240</v>
      </c>
      <c r="AS9896">
        <v>7</v>
      </c>
      <c r="AT9896" t="s">
        <v>246</v>
      </c>
      <c r="AU9896" s="27">
        <v>41779</v>
      </c>
    </row>
    <row r="9897" spans="1:47" x14ac:dyDescent="0.2">
      <c r="A9897">
        <v>9896</v>
      </c>
      <c r="B9897" t="s">
        <v>31667</v>
      </c>
      <c r="C9897" t="s">
        <v>500</v>
      </c>
      <c r="D9897" t="s">
        <v>5933</v>
      </c>
      <c r="E9897" s="27">
        <v>41999</v>
      </c>
      <c r="F9897" t="s">
        <v>233</v>
      </c>
      <c r="G9897" s="27">
        <v>31045</v>
      </c>
      <c r="H9897">
        <v>31</v>
      </c>
      <c r="I9897" t="s">
        <v>244</v>
      </c>
      <c r="J9897" t="s">
        <v>250</v>
      </c>
      <c r="K9897">
        <v>0</v>
      </c>
      <c r="L9897">
        <v>9</v>
      </c>
      <c r="M9897">
        <v>0</v>
      </c>
      <c r="N9897">
        <v>0</v>
      </c>
      <c r="O9897">
        <v>0</v>
      </c>
      <c r="W9897" t="s">
        <v>237</v>
      </c>
      <c r="Y9897">
        <v>-1</v>
      </c>
      <c r="AB9897" t="s">
        <v>237</v>
      </c>
      <c r="AH9897">
        <v>0</v>
      </c>
      <c r="AN9897" t="s">
        <v>238</v>
      </c>
      <c r="AO9897">
        <v>8</v>
      </c>
      <c r="AP9897" t="s">
        <v>269</v>
      </c>
      <c r="AQ9897" s="27">
        <v>41999</v>
      </c>
      <c r="AR9897" t="s">
        <v>240</v>
      </c>
      <c r="AS9897">
        <v>9</v>
      </c>
      <c r="AT9897" t="s">
        <v>269</v>
      </c>
      <c r="AU9897" s="27">
        <v>41999</v>
      </c>
    </row>
    <row r="9898" spans="1:47" x14ac:dyDescent="0.2">
      <c r="A9898">
        <v>9897</v>
      </c>
      <c r="B9898" t="s">
        <v>31668</v>
      </c>
      <c r="C9898" t="s">
        <v>693</v>
      </c>
      <c r="D9898" t="s">
        <v>29739</v>
      </c>
      <c r="E9898" s="27">
        <v>41950</v>
      </c>
      <c r="F9898" t="s">
        <v>233</v>
      </c>
      <c r="G9898" s="27">
        <v>22970</v>
      </c>
      <c r="H9898">
        <v>53</v>
      </c>
      <c r="I9898" t="s">
        <v>234</v>
      </c>
      <c r="J9898" t="s">
        <v>245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 s="28">
        <v>41950.161805555559</v>
      </c>
      <c r="R9898" s="28">
        <v>41951.535416666666</v>
      </c>
      <c r="S9898" t="s">
        <v>31669</v>
      </c>
      <c r="T9898" s="27">
        <v>41950</v>
      </c>
      <c r="V9898">
        <v>0</v>
      </c>
      <c r="W9898" t="s">
        <v>36</v>
      </c>
      <c r="X9898" t="s">
        <v>279</v>
      </c>
      <c r="Y9898">
        <v>0</v>
      </c>
      <c r="AB9898" t="s">
        <v>237</v>
      </c>
      <c r="AH9898">
        <v>0</v>
      </c>
      <c r="AN9898" t="s">
        <v>238</v>
      </c>
      <c r="AO9898">
        <v>1</v>
      </c>
      <c r="AP9898" t="s">
        <v>239</v>
      </c>
      <c r="AQ9898" s="27">
        <v>41950</v>
      </c>
      <c r="AR9898" t="s">
        <v>240</v>
      </c>
      <c r="AS9898">
        <v>1</v>
      </c>
      <c r="AT9898" t="s">
        <v>239</v>
      </c>
      <c r="AU9898" s="27">
        <v>41950</v>
      </c>
    </row>
    <row r="9899" spans="1:47" x14ac:dyDescent="0.2">
      <c r="A9899">
        <v>9898</v>
      </c>
      <c r="B9899" t="s">
        <v>31670</v>
      </c>
      <c r="C9899" t="s">
        <v>2674</v>
      </c>
      <c r="D9899" t="s">
        <v>31671</v>
      </c>
      <c r="E9899" s="27">
        <v>41541</v>
      </c>
      <c r="F9899" t="s">
        <v>233</v>
      </c>
      <c r="G9899" s="27">
        <v>25007</v>
      </c>
      <c r="H9899">
        <v>47</v>
      </c>
      <c r="I9899" t="s">
        <v>234</v>
      </c>
      <c r="J9899" t="s">
        <v>250</v>
      </c>
      <c r="K9899">
        <v>0</v>
      </c>
      <c r="L9899">
        <v>9</v>
      </c>
      <c r="M9899">
        <v>0</v>
      </c>
      <c r="N9899">
        <v>0</v>
      </c>
      <c r="O9899">
        <v>21</v>
      </c>
      <c r="P9899">
        <v>-124</v>
      </c>
      <c r="Q9899" s="28">
        <v>41417.075694444444</v>
      </c>
      <c r="R9899" s="28">
        <v>41529.438194444447</v>
      </c>
      <c r="S9899" t="s">
        <v>31672</v>
      </c>
      <c r="U9899" s="27">
        <v>41417</v>
      </c>
      <c r="V9899">
        <v>124</v>
      </c>
      <c r="W9899" t="s">
        <v>32</v>
      </c>
      <c r="X9899" t="s">
        <v>274</v>
      </c>
      <c r="Y9899">
        <v>1</v>
      </c>
      <c r="AA9899" t="s">
        <v>31673</v>
      </c>
      <c r="AB9899" t="s">
        <v>32</v>
      </c>
      <c r="AD9899" s="27">
        <v>42196</v>
      </c>
      <c r="AE9899" t="s">
        <v>461</v>
      </c>
      <c r="AH9899">
        <v>0</v>
      </c>
      <c r="AN9899" t="s">
        <v>238</v>
      </c>
      <c r="AO9899">
        <v>4</v>
      </c>
      <c r="AP9899" t="s">
        <v>239</v>
      </c>
      <c r="AQ9899" s="27">
        <v>41541</v>
      </c>
      <c r="AR9899" t="s">
        <v>240</v>
      </c>
      <c r="AS9899">
        <v>9</v>
      </c>
      <c r="AT9899" t="s">
        <v>269</v>
      </c>
      <c r="AU9899" s="27">
        <v>41541</v>
      </c>
    </row>
    <row r="9900" spans="1:47" x14ac:dyDescent="0.2">
      <c r="A9900">
        <v>9899</v>
      </c>
      <c r="B9900" t="s">
        <v>31674</v>
      </c>
      <c r="C9900" t="s">
        <v>31675</v>
      </c>
      <c r="D9900" t="s">
        <v>4577</v>
      </c>
      <c r="E9900" s="27">
        <v>41676</v>
      </c>
      <c r="F9900" t="s">
        <v>233</v>
      </c>
      <c r="G9900" s="27">
        <v>32312</v>
      </c>
      <c r="H9900">
        <v>27</v>
      </c>
      <c r="I9900" t="s">
        <v>244</v>
      </c>
      <c r="J9900" t="s">
        <v>250</v>
      </c>
      <c r="K9900">
        <v>0</v>
      </c>
      <c r="L9900">
        <v>2</v>
      </c>
      <c r="M9900">
        <v>0</v>
      </c>
      <c r="N9900">
        <v>0</v>
      </c>
      <c r="O9900">
        <v>2</v>
      </c>
      <c r="P9900">
        <v>104</v>
      </c>
      <c r="Q9900" s="28">
        <v>41780.511111111111</v>
      </c>
      <c r="R9900" s="28">
        <v>41812.129166666666</v>
      </c>
      <c r="S9900" t="s">
        <v>31676</v>
      </c>
      <c r="T9900" s="27">
        <v>41342</v>
      </c>
      <c r="V9900">
        <v>334</v>
      </c>
      <c r="W9900" t="s">
        <v>36</v>
      </c>
      <c r="X9900" t="s">
        <v>3189</v>
      </c>
      <c r="Y9900">
        <v>0</v>
      </c>
      <c r="AB9900" t="s">
        <v>237</v>
      </c>
      <c r="AH9900">
        <v>0</v>
      </c>
      <c r="AN9900" t="s">
        <v>238</v>
      </c>
      <c r="AO9900">
        <v>2</v>
      </c>
      <c r="AP9900" t="s">
        <v>239</v>
      </c>
      <c r="AQ9900" s="27">
        <v>41676</v>
      </c>
      <c r="AR9900" t="s">
        <v>240</v>
      </c>
      <c r="AS9900">
        <v>2</v>
      </c>
      <c r="AT9900" t="s">
        <v>239</v>
      </c>
      <c r="AU9900" s="27">
        <v>41676</v>
      </c>
    </row>
    <row r="9901" spans="1:47" x14ac:dyDescent="0.2">
      <c r="A9901">
        <v>9900</v>
      </c>
      <c r="B9901" t="s">
        <v>31677</v>
      </c>
      <c r="C9901" t="s">
        <v>500</v>
      </c>
      <c r="D9901" t="s">
        <v>6814</v>
      </c>
      <c r="E9901" s="27">
        <v>41393</v>
      </c>
      <c r="F9901" t="s">
        <v>233</v>
      </c>
      <c r="G9901" s="27">
        <v>32395</v>
      </c>
      <c r="H9901">
        <v>27</v>
      </c>
      <c r="I9901" t="s">
        <v>244</v>
      </c>
      <c r="J9901" t="s">
        <v>353</v>
      </c>
      <c r="K9901">
        <v>0</v>
      </c>
      <c r="L9901">
        <v>6</v>
      </c>
      <c r="M9901">
        <v>0</v>
      </c>
      <c r="N9901">
        <v>0</v>
      </c>
      <c r="O9901">
        <v>6</v>
      </c>
      <c r="P9901">
        <v>1026</v>
      </c>
      <c r="Q9901" s="28">
        <v>42419.208333333336</v>
      </c>
      <c r="R9901" s="28">
        <v>42433.368750000001</v>
      </c>
      <c r="S9901" t="s">
        <v>31678</v>
      </c>
      <c r="U9901" s="27">
        <v>41171</v>
      </c>
      <c r="V9901">
        <v>222</v>
      </c>
      <c r="W9901" t="s">
        <v>32</v>
      </c>
      <c r="X9901" t="s">
        <v>274</v>
      </c>
      <c r="Y9901">
        <v>1</v>
      </c>
      <c r="AA9901" t="s">
        <v>31679</v>
      </c>
      <c r="AB9901" t="s">
        <v>36</v>
      </c>
      <c r="AC9901">
        <v>0</v>
      </c>
      <c r="AD9901" s="27">
        <v>42419</v>
      </c>
      <c r="AE9901" t="s">
        <v>412</v>
      </c>
      <c r="AF9901" s="27">
        <v>42419</v>
      </c>
      <c r="AG9901" s="27">
        <v>42433</v>
      </c>
      <c r="AH9901">
        <v>0</v>
      </c>
      <c r="AN9901" t="s">
        <v>238</v>
      </c>
      <c r="AO9901">
        <v>6</v>
      </c>
      <c r="AP9901" t="s">
        <v>246</v>
      </c>
      <c r="AQ9901" s="27">
        <v>41393</v>
      </c>
      <c r="AR9901" t="s">
        <v>240</v>
      </c>
      <c r="AS9901">
        <v>6</v>
      </c>
      <c r="AT9901" t="s">
        <v>246</v>
      </c>
      <c r="AU9901" s="27">
        <v>41393</v>
      </c>
    </row>
    <row r="9902" spans="1:47" x14ac:dyDescent="0.2">
      <c r="A9902">
        <v>9901</v>
      </c>
      <c r="B9902" t="s">
        <v>31680</v>
      </c>
      <c r="C9902" t="s">
        <v>553</v>
      </c>
      <c r="D9902" t="s">
        <v>22755</v>
      </c>
      <c r="E9902" s="27">
        <v>41827</v>
      </c>
      <c r="F9902" t="s">
        <v>233</v>
      </c>
      <c r="G9902" s="27">
        <v>33457</v>
      </c>
      <c r="H9902">
        <v>24</v>
      </c>
      <c r="I9902" t="s">
        <v>259</v>
      </c>
      <c r="J9902" t="s">
        <v>250</v>
      </c>
      <c r="K9902">
        <v>0</v>
      </c>
      <c r="L9902">
        <v>2</v>
      </c>
      <c r="M9902">
        <v>0</v>
      </c>
      <c r="N9902">
        <v>0</v>
      </c>
      <c r="O9902">
        <v>0</v>
      </c>
      <c r="P9902">
        <v>-1</v>
      </c>
      <c r="Q9902" s="28">
        <v>41826.336111111108</v>
      </c>
      <c r="R9902" s="28">
        <v>41827.336805555555</v>
      </c>
      <c r="S9902" t="s">
        <v>31681</v>
      </c>
      <c r="T9902" s="27">
        <v>41826</v>
      </c>
      <c r="V9902">
        <v>1</v>
      </c>
      <c r="W9902" t="s">
        <v>32</v>
      </c>
      <c r="X9902" t="s">
        <v>2088</v>
      </c>
      <c r="Y9902">
        <v>0</v>
      </c>
      <c r="AB9902" t="s">
        <v>237</v>
      </c>
      <c r="AH9902">
        <v>0</v>
      </c>
      <c r="AN9902" t="s">
        <v>238</v>
      </c>
      <c r="AO9902">
        <v>3</v>
      </c>
      <c r="AP9902" t="s">
        <v>239</v>
      </c>
      <c r="AQ9902" s="27">
        <v>41827</v>
      </c>
      <c r="AR9902" t="s">
        <v>240</v>
      </c>
      <c r="AS9902">
        <v>2</v>
      </c>
      <c r="AT9902" t="s">
        <v>239</v>
      </c>
      <c r="AU9902" s="27">
        <v>41827</v>
      </c>
    </row>
    <row r="9903" spans="1:47" x14ac:dyDescent="0.2">
      <c r="A9903">
        <v>9902</v>
      </c>
      <c r="B9903" t="s">
        <v>31682</v>
      </c>
      <c r="C9903" t="s">
        <v>31683</v>
      </c>
      <c r="D9903" t="s">
        <v>6828</v>
      </c>
      <c r="E9903" s="27">
        <v>41990</v>
      </c>
      <c r="F9903" t="s">
        <v>294</v>
      </c>
      <c r="G9903" s="27">
        <v>30663</v>
      </c>
      <c r="H9903">
        <v>32</v>
      </c>
      <c r="I9903" t="s">
        <v>244</v>
      </c>
      <c r="J9903" t="s">
        <v>250</v>
      </c>
      <c r="K9903">
        <v>0</v>
      </c>
      <c r="L9903">
        <v>1</v>
      </c>
      <c r="M9903">
        <v>0</v>
      </c>
      <c r="N9903">
        <v>0</v>
      </c>
      <c r="O9903">
        <v>0</v>
      </c>
      <c r="P9903">
        <v>0</v>
      </c>
      <c r="Q9903" s="28">
        <v>41990.073611111111</v>
      </c>
      <c r="R9903" s="28">
        <v>41990.336111111108</v>
      </c>
      <c r="S9903" t="s">
        <v>31684</v>
      </c>
      <c r="T9903" s="27">
        <v>41989</v>
      </c>
      <c r="V9903">
        <v>1</v>
      </c>
      <c r="W9903" t="s">
        <v>36</v>
      </c>
      <c r="X9903" t="s">
        <v>279</v>
      </c>
      <c r="Y9903">
        <v>1</v>
      </c>
      <c r="AA9903" t="s">
        <v>31685</v>
      </c>
      <c r="AB9903" t="s">
        <v>32</v>
      </c>
      <c r="AD9903" s="27">
        <v>42366</v>
      </c>
      <c r="AE9903" t="s">
        <v>2730</v>
      </c>
      <c r="AH9903">
        <v>1</v>
      </c>
      <c r="AJ9903" t="s">
        <v>31685</v>
      </c>
      <c r="AK9903" t="s">
        <v>312</v>
      </c>
      <c r="AL9903" s="27">
        <v>42366</v>
      </c>
      <c r="AM9903" t="s">
        <v>2730</v>
      </c>
      <c r="AN9903" t="s">
        <v>238</v>
      </c>
      <c r="AO9903">
        <v>1</v>
      </c>
      <c r="AP9903" t="s">
        <v>239</v>
      </c>
      <c r="AQ9903" s="27">
        <v>41990</v>
      </c>
      <c r="AR9903" t="s">
        <v>240</v>
      </c>
      <c r="AS9903">
        <v>1</v>
      </c>
      <c r="AT9903" t="s">
        <v>239</v>
      </c>
      <c r="AU9903" s="27">
        <v>41990</v>
      </c>
    </row>
    <row r="9904" spans="1:47" x14ac:dyDescent="0.2">
      <c r="A9904">
        <v>9903</v>
      </c>
      <c r="B9904" t="s">
        <v>31686</v>
      </c>
      <c r="C9904" t="s">
        <v>1455</v>
      </c>
      <c r="D9904" t="s">
        <v>31687</v>
      </c>
      <c r="E9904" s="27">
        <v>41331</v>
      </c>
      <c r="F9904" t="s">
        <v>233</v>
      </c>
      <c r="G9904" s="27">
        <v>32111</v>
      </c>
      <c r="H9904">
        <v>28</v>
      </c>
      <c r="I9904" t="s">
        <v>244</v>
      </c>
      <c r="J9904" t="s">
        <v>353</v>
      </c>
      <c r="K9904">
        <v>0</v>
      </c>
      <c r="L9904">
        <v>8</v>
      </c>
      <c r="M9904">
        <v>0</v>
      </c>
      <c r="N9904">
        <v>0</v>
      </c>
      <c r="O9904">
        <v>8</v>
      </c>
      <c r="P9904">
        <v>407</v>
      </c>
      <c r="Q9904" s="28">
        <v>41738.522222222222</v>
      </c>
      <c r="R9904" s="28">
        <v>41795.228472222225</v>
      </c>
      <c r="S9904" t="s">
        <v>31688</v>
      </c>
      <c r="T9904" s="27">
        <v>41261</v>
      </c>
      <c r="V9904">
        <v>70</v>
      </c>
      <c r="W9904" t="s">
        <v>36</v>
      </c>
      <c r="X9904" t="s">
        <v>412</v>
      </c>
      <c r="Y9904">
        <v>1</v>
      </c>
      <c r="AA9904" t="s">
        <v>31689</v>
      </c>
      <c r="AB9904" t="s">
        <v>36</v>
      </c>
      <c r="AD9904" s="27">
        <v>41852</v>
      </c>
      <c r="AE9904" t="s">
        <v>681</v>
      </c>
      <c r="AH9904">
        <v>0</v>
      </c>
      <c r="AN9904" t="s">
        <v>238</v>
      </c>
      <c r="AO9904">
        <v>6</v>
      </c>
      <c r="AP9904" t="s">
        <v>246</v>
      </c>
      <c r="AQ9904" s="27">
        <v>41331</v>
      </c>
      <c r="AR9904" t="s">
        <v>240</v>
      </c>
      <c r="AS9904">
        <v>8</v>
      </c>
      <c r="AT9904" t="s">
        <v>269</v>
      </c>
      <c r="AU9904" s="27">
        <v>41331</v>
      </c>
    </row>
    <row r="9905" spans="1:47" x14ac:dyDescent="0.2">
      <c r="A9905">
        <v>9904</v>
      </c>
      <c r="B9905" t="s">
        <v>31690</v>
      </c>
      <c r="C9905" t="s">
        <v>3539</v>
      </c>
      <c r="D9905" t="s">
        <v>7356</v>
      </c>
      <c r="E9905" s="27">
        <v>41345</v>
      </c>
      <c r="F9905" t="s">
        <v>233</v>
      </c>
      <c r="G9905" s="27">
        <v>33185</v>
      </c>
      <c r="H9905">
        <v>25</v>
      </c>
      <c r="I9905" t="s">
        <v>244</v>
      </c>
      <c r="J9905" t="s">
        <v>250</v>
      </c>
      <c r="K9905">
        <v>0</v>
      </c>
      <c r="L9905">
        <v>9</v>
      </c>
      <c r="M9905">
        <v>0</v>
      </c>
      <c r="N9905">
        <v>1</v>
      </c>
      <c r="O9905">
        <v>5</v>
      </c>
      <c r="P9905">
        <v>-1</v>
      </c>
      <c r="Q9905" s="28">
        <v>41344.413194444445</v>
      </c>
      <c r="R9905" s="28">
        <v>41349.329861111109</v>
      </c>
      <c r="S9905" t="s">
        <v>31691</v>
      </c>
      <c r="U9905" s="27">
        <v>41344</v>
      </c>
      <c r="V9905">
        <v>1</v>
      </c>
      <c r="W9905" t="s">
        <v>32</v>
      </c>
      <c r="X9905" t="s">
        <v>274</v>
      </c>
      <c r="Y9905">
        <v>1</v>
      </c>
      <c r="AA9905" t="s">
        <v>31692</v>
      </c>
      <c r="AB9905" t="s">
        <v>36</v>
      </c>
      <c r="AC9905">
        <v>0</v>
      </c>
      <c r="AD9905" s="27">
        <v>41408</v>
      </c>
      <c r="AE9905" t="s">
        <v>474</v>
      </c>
      <c r="AF9905" s="27">
        <v>41408</v>
      </c>
      <c r="AG9905" s="27">
        <v>41548</v>
      </c>
      <c r="AH9905">
        <v>0</v>
      </c>
      <c r="AN9905" t="s">
        <v>238</v>
      </c>
      <c r="AO9905">
        <v>9</v>
      </c>
      <c r="AP9905" t="s">
        <v>269</v>
      </c>
      <c r="AQ9905" s="27">
        <v>41345</v>
      </c>
      <c r="AR9905" t="s">
        <v>240</v>
      </c>
      <c r="AS9905">
        <v>9</v>
      </c>
      <c r="AT9905" t="s">
        <v>269</v>
      </c>
      <c r="AU9905" s="27">
        <v>41345</v>
      </c>
    </row>
    <row r="9906" spans="1:47" x14ac:dyDescent="0.2">
      <c r="A9906">
        <v>9905</v>
      </c>
      <c r="B9906" t="s">
        <v>31693</v>
      </c>
      <c r="C9906" t="s">
        <v>22090</v>
      </c>
      <c r="D9906" t="s">
        <v>31694</v>
      </c>
      <c r="E9906" s="27">
        <v>41726</v>
      </c>
      <c r="F9906" t="s">
        <v>233</v>
      </c>
      <c r="G9906" s="27">
        <v>34124</v>
      </c>
      <c r="H9906">
        <v>22</v>
      </c>
      <c r="I9906" t="s">
        <v>259</v>
      </c>
      <c r="J9906" t="s">
        <v>245</v>
      </c>
      <c r="K9906">
        <v>0</v>
      </c>
      <c r="L9906">
        <v>5</v>
      </c>
      <c r="M9906">
        <v>0</v>
      </c>
      <c r="N9906">
        <v>1</v>
      </c>
      <c r="O9906">
        <v>2</v>
      </c>
      <c r="P9906">
        <v>-1</v>
      </c>
      <c r="Q9906" s="28">
        <v>41725.368055555555</v>
      </c>
      <c r="R9906" s="28">
        <v>41750.231944444444</v>
      </c>
      <c r="S9906" t="s">
        <v>31695</v>
      </c>
      <c r="T9906" s="27">
        <v>41725</v>
      </c>
      <c r="V9906">
        <v>1</v>
      </c>
      <c r="W9906" t="s">
        <v>36</v>
      </c>
      <c r="X9906" t="s">
        <v>279</v>
      </c>
      <c r="Y9906">
        <v>1</v>
      </c>
      <c r="AA9906" t="s">
        <v>31696</v>
      </c>
      <c r="AB9906" t="s">
        <v>36</v>
      </c>
      <c r="AD9906" s="27">
        <v>41795</v>
      </c>
      <c r="AE9906" t="s">
        <v>392</v>
      </c>
      <c r="AH9906">
        <v>0</v>
      </c>
      <c r="AN9906" t="s">
        <v>238</v>
      </c>
      <c r="AO9906">
        <v>6</v>
      </c>
      <c r="AP9906" t="s">
        <v>246</v>
      </c>
      <c r="AQ9906" s="27">
        <v>41726</v>
      </c>
      <c r="AR9906" t="s">
        <v>240</v>
      </c>
      <c r="AS9906">
        <v>5</v>
      </c>
      <c r="AT9906" t="s">
        <v>246</v>
      </c>
      <c r="AU9906" s="27">
        <v>41726</v>
      </c>
    </row>
    <row r="9907" spans="1:47" x14ac:dyDescent="0.2">
      <c r="A9907">
        <v>9906</v>
      </c>
      <c r="B9907" t="s">
        <v>31697</v>
      </c>
      <c r="C9907" t="s">
        <v>3663</v>
      </c>
      <c r="D9907" t="s">
        <v>10819</v>
      </c>
      <c r="E9907" s="27">
        <v>41473</v>
      </c>
      <c r="F9907" t="s">
        <v>233</v>
      </c>
      <c r="G9907" s="27">
        <v>26702</v>
      </c>
      <c r="H9907">
        <v>43</v>
      </c>
      <c r="I9907" t="s">
        <v>244</v>
      </c>
      <c r="J9907" t="s">
        <v>245</v>
      </c>
      <c r="K9907">
        <v>0</v>
      </c>
      <c r="L9907">
        <v>2</v>
      </c>
      <c r="M9907">
        <v>0</v>
      </c>
      <c r="N9907">
        <v>0</v>
      </c>
      <c r="O9907">
        <v>4</v>
      </c>
      <c r="P9907">
        <v>-55</v>
      </c>
      <c r="Q9907" s="28">
        <v>41418.372916666667</v>
      </c>
      <c r="R9907" s="28">
        <v>41419.438194444447</v>
      </c>
      <c r="S9907" t="s">
        <v>31698</v>
      </c>
      <c r="T9907" s="27">
        <v>41418</v>
      </c>
      <c r="V9907">
        <v>55</v>
      </c>
      <c r="W9907" t="s">
        <v>36</v>
      </c>
      <c r="X9907" t="s">
        <v>422</v>
      </c>
      <c r="Y9907">
        <v>0</v>
      </c>
      <c r="AB9907" t="s">
        <v>237</v>
      </c>
      <c r="AH9907">
        <v>0</v>
      </c>
      <c r="AN9907" t="s">
        <v>238</v>
      </c>
      <c r="AO9907">
        <v>1</v>
      </c>
      <c r="AP9907" t="s">
        <v>239</v>
      </c>
      <c r="AQ9907" s="27">
        <v>41473</v>
      </c>
      <c r="AR9907" t="s">
        <v>240</v>
      </c>
      <c r="AS9907">
        <v>2</v>
      </c>
      <c r="AT9907" t="s">
        <v>239</v>
      </c>
      <c r="AU9907" s="27">
        <v>41473</v>
      </c>
    </row>
    <row r="9908" spans="1:47" x14ac:dyDescent="0.2">
      <c r="A9908">
        <v>9907</v>
      </c>
      <c r="B9908" t="s">
        <v>31699</v>
      </c>
      <c r="C9908" t="s">
        <v>990</v>
      </c>
      <c r="D9908" t="s">
        <v>16079</v>
      </c>
      <c r="E9908" s="27">
        <v>41388</v>
      </c>
      <c r="F9908" t="s">
        <v>233</v>
      </c>
      <c r="G9908" s="27">
        <v>23340</v>
      </c>
      <c r="H9908">
        <v>52</v>
      </c>
      <c r="I9908" t="s">
        <v>234</v>
      </c>
      <c r="J9908" t="s">
        <v>250</v>
      </c>
      <c r="K9908">
        <v>0</v>
      </c>
      <c r="L9908">
        <v>9</v>
      </c>
      <c r="M9908">
        <v>0</v>
      </c>
      <c r="N9908">
        <v>0</v>
      </c>
      <c r="O9908">
        <v>7</v>
      </c>
      <c r="P9908">
        <v>-1</v>
      </c>
      <c r="Q9908" s="28">
        <v>41387.200694444444</v>
      </c>
      <c r="R9908" s="28">
        <v>41505.124305555553</v>
      </c>
      <c r="S9908" t="s">
        <v>31700</v>
      </c>
      <c r="T9908" s="27">
        <v>41387</v>
      </c>
      <c r="V9908">
        <v>1</v>
      </c>
      <c r="W9908" t="s">
        <v>32</v>
      </c>
      <c r="X9908" t="s">
        <v>261</v>
      </c>
      <c r="Y9908">
        <v>1</v>
      </c>
      <c r="AA9908" t="s">
        <v>31701</v>
      </c>
      <c r="AB9908" t="s">
        <v>36</v>
      </c>
      <c r="AC9908">
        <v>0</v>
      </c>
      <c r="AD9908" s="27">
        <v>41559</v>
      </c>
      <c r="AE9908" t="s">
        <v>681</v>
      </c>
      <c r="AF9908" s="27">
        <v>41559</v>
      </c>
      <c r="AG9908" s="27">
        <v>41591</v>
      </c>
      <c r="AH9908">
        <v>1</v>
      </c>
      <c r="AJ9908" t="s">
        <v>31701</v>
      </c>
      <c r="AK9908" t="s">
        <v>312</v>
      </c>
      <c r="AL9908" s="27">
        <v>41559</v>
      </c>
      <c r="AM9908" t="s">
        <v>729</v>
      </c>
      <c r="AN9908" t="s">
        <v>238</v>
      </c>
      <c r="AO9908">
        <v>3</v>
      </c>
      <c r="AP9908" t="s">
        <v>239</v>
      </c>
      <c r="AQ9908" s="27">
        <v>41388</v>
      </c>
      <c r="AR9908" t="s">
        <v>240</v>
      </c>
      <c r="AS9908">
        <v>9</v>
      </c>
      <c r="AT9908" t="s">
        <v>269</v>
      </c>
      <c r="AU9908" s="27">
        <v>41388</v>
      </c>
    </row>
    <row r="9909" spans="1:47" x14ac:dyDescent="0.2">
      <c r="A9909">
        <v>9908</v>
      </c>
      <c r="B9909" t="s">
        <v>31702</v>
      </c>
      <c r="C9909" t="s">
        <v>17312</v>
      </c>
      <c r="D9909" t="s">
        <v>4440</v>
      </c>
      <c r="E9909" s="27">
        <v>41530</v>
      </c>
      <c r="F9909" t="s">
        <v>233</v>
      </c>
      <c r="G9909" s="27">
        <v>34479</v>
      </c>
      <c r="H9909">
        <v>21</v>
      </c>
      <c r="I9909" t="s">
        <v>259</v>
      </c>
      <c r="J9909" t="s">
        <v>250</v>
      </c>
      <c r="K9909">
        <v>0</v>
      </c>
      <c r="L9909">
        <v>10</v>
      </c>
      <c r="M9909">
        <v>0</v>
      </c>
      <c r="N9909">
        <v>0</v>
      </c>
      <c r="O9909">
        <v>2</v>
      </c>
      <c r="P9909">
        <v>0</v>
      </c>
      <c r="Q9909" s="28">
        <v>41530.26666666667</v>
      </c>
      <c r="R9909" s="28">
        <v>41531.195833333331</v>
      </c>
      <c r="S9909" t="s">
        <v>31703</v>
      </c>
      <c r="T9909" s="27">
        <v>41530</v>
      </c>
      <c r="V9909">
        <v>0</v>
      </c>
      <c r="W9909" t="s">
        <v>32</v>
      </c>
      <c r="X9909" t="s">
        <v>459</v>
      </c>
      <c r="Y9909">
        <v>1</v>
      </c>
      <c r="AA9909" t="s">
        <v>31704</v>
      </c>
      <c r="AB9909" t="s">
        <v>36</v>
      </c>
      <c r="AD9909" s="27">
        <v>41544</v>
      </c>
      <c r="AE9909" t="s">
        <v>4758</v>
      </c>
      <c r="AH9909">
        <v>1</v>
      </c>
      <c r="AJ9909" t="s">
        <v>31705</v>
      </c>
      <c r="AK9909" t="s">
        <v>312</v>
      </c>
      <c r="AL9909" s="27">
        <v>41906</v>
      </c>
      <c r="AM9909" t="s">
        <v>9932</v>
      </c>
      <c r="AN9909" t="s">
        <v>238</v>
      </c>
      <c r="AO9909">
        <v>10</v>
      </c>
      <c r="AP9909" t="s">
        <v>269</v>
      </c>
      <c r="AQ9909" s="27">
        <v>41530</v>
      </c>
      <c r="AR9909" t="s">
        <v>240</v>
      </c>
      <c r="AS9909">
        <v>10</v>
      </c>
      <c r="AT9909" t="s">
        <v>269</v>
      </c>
      <c r="AU9909" s="27">
        <v>41530</v>
      </c>
    </row>
    <row r="9910" spans="1:47" x14ac:dyDescent="0.2">
      <c r="A9910">
        <v>9909</v>
      </c>
      <c r="B9910" t="s">
        <v>31706</v>
      </c>
      <c r="C9910" t="s">
        <v>3917</v>
      </c>
      <c r="D9910" t="s">
        <v>31707</v>
      </c>
      <c r="E9910" s="27">
        <v>41774</v>
      </c>
      <c r="F9910" t="s">
        <v>233</v>
      </c>
      <c r="G9910" s="27">
        <v>32132</v>
      </c>
      <c r="H9910">
        <v>28</v>
      </c>
      <c r="I9910" t="s">
        <v>244</v>
      </c>
      <c r="J9910" t="s">
        <v>250</v>
      </c>
      <c r="K9910">
        <v>0</v>
      </c>
      <c r="L9910">
        <v>9</v>
      </c>
      <c r="M9910">
        <v>1</v>
      </c>
      <c r="N9910">
        <v>0</v>
      </c>
      <c r="O9910">
        <v>11</v>
      </c>
      <c r="P9910">
        <v>-1</v>
      </c>
      <c r="Q9910" s="28">
        <v>41773.47152777778</v>
      </c>
      <c r="R9910" s="28">
        <v>41775.15625</v>
      </c>
      <c r="S9910" t="s">
        <v>31708</v>
      </c>
      <c r="T9910" s="27">
        <v>41773</v>
      </c>
      <c r="V9910">
        <v>1</v>
      </c>
      <c r="W9910" t="s">
        <v>32</v>
      </c>
      <c r="X9910" t="s">
        <v>847</v>
      </c>
      <c r="Y9910">
        <v>1</v>
      </c>
      <c r="AA9910" t="s">
        <v>31709</v>
      </c>
      <c r="AB9910" t="s">
        <v>36</v>
      </c>
      <c r="AC9910">
        <v>0</v>
      </c>
      <c r="AD9910" s="27">
        <v>42052</v>
      </c>
      <c r="AE9910" t="s">
        <v>385</v>
      </c>
      <c r="AF9910" s="27">
        <v>42052</v>
      </c>
      <c r="AG9910" s="27">
        <v>42053</v>
      </c>
      <c r="AH9910">
        <v>0</v>
      </c>
      <c r="AN9910" t="s">
        <v>238</v>
      </c>
      <c r="AO9910">
        <v>8</v>
      </c>
      <c r="AP9910" t="s">
        <v>269</v>
      </c>
      <c r="AQ9910" s="27">
        <v>41774</v>
      </c>
      <c r="AR9910" t="s">
        <v>240</v>
      </c>
      <c r="AS9910">
        <v>9</v>
      </c>
      <c r="AT9910" t="s">
        <v>269</v>
      </c>
      <c r="AU9910" s="27">
        <v>41774</v>
      </c>
    </row>
    <row r="9911" spans="1:47" x14ac:dyDescent="0.2">
      <c r="A9911">
        <v>9910</v>
      </c>
      <c r="B9911" t="s">
        <v>31710</v>
      </c>
      <c r="C9911" t="s">
        <v>31711</v>
      </c>
      <c r="D9911" t="s">
        <v>2160</v>
      </c>
      <c r="E9911" s="27">
        <v>41471</v>
      </c>
      <c r="F9911" t="s">
        <v>233</v>
      </c>
      <c r="G9911" s="27">
        <v>34616</v>
      </c>
      <c r="H9911">
        <v>21</v>
      </c>
      <c r="I9911" t="s">
        <v>259</v>
      </c>
      <c r="J9911" t="s">
        <v>250</v>
      </c>
      <c r="K9911">
        <v>0</v>
      </c>
      <c r="L9911">
        <v>9</v>
      </c>
      <c r="M9911">
        <v>0</v>
      </c>
      <c r="N9911">
        <v>0</v>
      </c>
      <c r="O9911">
        <v>1</v>
      </c>
      <c r="P9911">
        <v>34</v>
      </c>
      <c r="Q9911" s="28">
        <v>41505.308333333334</v>
      </c>
      <c r="R9911" s="28">
        <v>41900.291666666664</v>
      </c>
      <c r="S9911" t="s">
        <v>31712</v>
      </c>
      <c r="T9911" s="27">
        <v>41318</v>
      </c>
      <c r="V9911">
        <v>153</v>
      </c>
      <c r="W9911" t="s">
        <v>32</v>
      </c>
      <c r="X9911" t="s">
        <v>441</v>
      </c>
      <c r="Y9911">
        <v>1</v>
      </c>
      <c r="AA9911" t="s">
        <v>31713</v>
      </c>
      <c r="AB9911" t="s">
        <v>32</v>
      </c>
      <c r="AC9911">
        <v>0</v>
      </c>
      <c r="AD9911" s="27">
        <v>41505</v>
      </c>
      <c r="AE9911" t="s">
        <v>867</v>
      </c>
      <c r="AF9911" s="27">
        <v>41505</v>
      </c>
      <c r="AG9911" s="27">
        <v>41900</v>
      </c>
      <c r="AH9911">
        <v>1</v>
      </c>
      <c r="AJ9911" t="s">
        <v>31713</v>
      </c>
      <c r="AK9911" t="s">
        <v>312</v>
      </c>
      <c r="AL9911" s="27">
        <v>41505</v>
      </c>
      <c r="AM9911" t="s">
        <v>867</v>
      </c>
      <c r="AN9911" t="s">
        <v>238</v>
      </c>
      <c r="AO9911">
        <v>9</v>
      </c>
      <c r="AP9911" t="s">
        <v>269</v>
      </c>
      <c r="AQ9911" s="27">
        <v>41471</v>
      </c>
      <c r="AR9911" t="s">
        <v>240</v>
      </c>
      <c r="AS9911">
        <v>9</v>
      </c>
      <c r="AT9911" t="s">
        <v>269</v>
      </c>
      <c r="AU9911" s="27">
        <v>41471</v>
      </c>
    </row>
    <row r="9912" spans="1:47" x14ac:dyDescent="0.2">
      <c r="A9912">
        <v>9911</v>
      </c>
      <c r="B9912" t="s">
        <v>31714</v>
      </c>
      <c r="C9912" t="s">
        <v>2229</v>
      </c>
      <c r="D9912" t="s">
        <v>31715</v>
      </c>
      <c r="E9912" s="27">
        <v>41890</v>
      </c>
      <c r="F9912" t="s">
        <v>294</v>
      </c>
      <c r="G9912" s="27">
        <v>24980</v>
      </c>
      <c r="H9912">
        <v>47</v>
      </c>
      <c r="I9912" t="s">
        <v>234</v>
      </c>
      <c r="J9912" t="s">
        <v>245</v>
      </c>
      <c r="K9912">
        <v>0</v>
      </c>
      <c r="L9912">
        <v>1</v>
      </c>
      <c r="M9912">
        <v>0</v>
      </c>
      <c r="N9912">
        <v>0</v>
      </c>
      <c r="O9912">
        <v>0</v>
      </c>
      <c r="P9912">
        <v>-1</v>
      </c>
      <c r="Q9912" s="28">
        <v>41889.335416666669</v>
      </c>
      <c r="R9912" s="28">
        <v>41890.050694444442</v>
      </c>
      <c r="S9912" t="s">
        <v>31716</v>
      </c>
      <c r="T9912" s="27">
        <v>41889</v>
      </c>
      <c r="V9912">
        <v>1</v>
      </c>
      <c r="W9912" t="s">
        <v>36</v>
      </c>
      <c r="X9912" t="s">
        <v>279</v>
      </c>
      <c r="Y9912">
        <v>0</v>
      </c>
      <c r="AB9912" t="s">
        <v>237</v>
      </c>
      <c r="AH9912">
        <v>0</v>
      </c>
      <c r="AN9912" t="s">
        <v>238</v>
      </c>
      <c r="AO9912">
        <v>1</v>
      </c>
      <c r="AP9912" t="s">
        <v>239</v>
      </c>
      <c r="AQ9912" s="27">
        <v>41890</v>
      </c>
      <c r="AR9912" t="s">
        <v>240</v>
      </c>
      <c r="AS9912">
        <v>1</v>
      </c>
      <c r="AT9912" t="s">
        <v>239</v>
      </c>
      <c r="AU9912" s="27">
        <v>41890</v>
      </c>
    </row>
    <row r="9913" spans="1:47" x14ac:dyDescent="0.2">
      <c r="A9913">
        <v>9912</v>
      </c>
      <c r="B9913" t="s">
        <v>31717</v>
      </c>
      <c r="C9913" t="s">
        <v>2630</v>
      </c>
      <c r="D9913" t="s">
        <v>31718</v>
      </c>
      <c r="E9913" s="27">
        <v>41512</v>
      </c>
      <c r="F9913" t="s">
        <v>233</v>
      </c>
      <c r="G9913" s="27">
        <v>32958</v>
      </c>
      <c r="H9913">
        <v>26</v>
      </c>
      <c r="I9913" t="s">
        <v>244</v>
      </c>
      <c r="J9913" t="s">
        <v>353</v>
      </c>
      <c r="K9913">
        <v>0</v>
      </c>
      <c r="L9913">
        <v>6</v>
      </c>
      <c r="M9913">
        <v>0</v>
      </c>
      <c r="N9913">
        <v>0</v>
      </c>
      <c r="O9913">
        <v>0</v>
      </c>
      <c r="P9913">
        <v>-1</v>
      </c>
      <c r="Q9913" s="28">
        <v>41511.059027777781</v>
      </c>
      <c r="R9913" s="28">
        <v>41511.248611111114</v>
      </c>
      <c r="S9913" t="s">
        <v>31719</v>
      </c>
      <c r="T9913" s="27">
        <v>41511</v>
      </c>
      <c r="V9913">
        <v>1</v>
      </c>
      <c r="W9913" t="s">
        <v>32</v>
      </c>
      <c r="X9913" t="s">
        <v>359</v>
      </c>
      <c r="Y9913">
        <v>0</v>
      </c>
      <c r="AB9913" t="s">
        <v>237</v>
      </c>
      <c r="AH9913">
        <v>0</v>
      </c>
      <c r="AN9913" t="s">
        <v>238</v>
      </c>
      <c r="AO9913">
        <v>4</v>
      </c>
      <c r="AP9913" t="s">
        <v>239</v>
      </c>
      <c r="AQ9913" s="27">
        <v>41512</v>
      </c>
      <c r="AR9913" t="s">
        <v>240</v>
      </c>
      <c r="AS9913">
        <v>6</v>
      </c>
      <c r="AT9913" t="s">
        <v>246</v>
      </c>
      <c r="AU9913" s="27">
        <v>41512</v>
      </c>
    </row>
    <row r="9914" spans="1:47" x14ac:dyDescent="0.2">
      <c r="A9914">
        <v>9913</v>
      </c>
      <c r="B9914" t="s">
        <v>29906</v>
      </c>
      <c r="C9914" t="s">
        <v>1313</v>
      </c>
      <c r="D9914" t="s">
        <v>232</v>
      </c>
      <c r="E9914" s="27">
        <v>41966</v>
      </c>
      <c r="F9914" t="s">
        <v>233</v>
      </c>
      <c r="G9914" s="27">
        <v>23968</v>
      </c>
      <c r="H9914">
        <v>50</v>
      </c>
      <c r="I9914" t="s">
        <v>234</v>
      </c>
      <c r="J9914" t="s">
        <v>245</v>
      </c>
      <c r="K9914">
        <v>0</v>
      </c>
      <c r="L9914">
        <v>1</v>
      </c>
      <c r="M9914">
        <v>0</v>
      </c>
      <c r="N9914">
        <v>0</v>
      </c>
      <c r="O9914">
        <v>0</v>
      </c>
      <c r="P9914">
        <v>-1</v>
      </c>
      <c r="Q9914" s="28">
        <v>41965.214583333334</v>
      </c>
      <c r="R9914" s="28">
        <v>41966.326388888891</v>
      </c>
      <c r="S9914" t="s">
        <v>31720</v>
      </c>
      <c r="T9914" s="27">
        <v>41965</v>
      </c>
      <c r="V9914">
        <v>1</v>
      </c>
      <c r="W9914" t="s">
        <v>36</v>
      </c>
      <c r="X9914" t="s">
        <v>279</v>
      </c>
      <c r="Y9914">
        <v>0</v>
      </c>
      <c r="AB9914" t="s">
        <v>237</v>
      </c>
      <c r="AH9914">
        <v>0</v>
      </c>
      <c r="AN9914" t="s">
        <v>238</v>
      </c>
      <c r="AO9914">
        <v>1</v>
      </c>
      <c r="AP9914" t="s">
        <v>239</v>
      </c>
      <c r="AQ9914" s="27">
        <v>41966</v>
      </c>
      <c r="AR9914" t="s">
        <v>240</v>
      </c>
      <c r="AS9914">
        <v>1</v>
      </c>
      <c r="AT9914" t="s">
        <v>239</v>
      </c>
      <c r="AU9914" s="27">
        <v>41966</v>
      </c>
    </row>
    <row r="9915" spans="1:47" x14ac:dyDescent="0.2">
      <c r="A9915">
        <v>9914</v>
      </c>
      <c r="B9915" t="s">
        <v>31721</v>
      </c>
      <c r="C9915" t="s">
        <v>1793</v>
      </c>
      <c r="D9915" t="s">
        <v>31722</v>
      </c>
      <c r="E9915" s="27">
        <v>41551</v>
      </c>
      <c r="F9915" t="s">
        <v>233</v>
      </c>
      <c r="G9915" s="27">
        <v>33897</v>
      </c>
      <c r="H9915">
        <v>23</v>
      </c>
      <c r="I9915" t="s">
        <v>259</v>
      </c>
      <c r="J9915" t="s">
        <v>245</v>
      </c>
      <c r="K9915">
        <v>0</v>
      </c>
      <c r="L9915">
        <v>4</v>
      </c>
      <c r="M9915">
        <v>1</v>
      </c>
      <c r="N9915">
        <v>0</v>
      </c>
      <c r="O9915">
        <v>4</v>
      </c>
      <c r="P9915">
        <v>-1</v>
      </c>
      <c r="Q9915" s="28">
        <v>41550.440972222219</v>
      </c>
      <c r="R9915" s="28">
        <v>41558.263194444444</v>
      </c>
      <c r="S9915" t="s">
        <v>31723</v>
      </c>
      <c r="T9915" s="27">
        <v>41550</v>
      </c>
      <c r="V9915">
        <v>1</v>
      </c>
      <c r="W9915" t="s">
        <v>36</v>
      </c>
      <c r="X9915" t="s">
        <v>279</v>
      </c>
      <c r="Y9915">
        <v>1</v>
      </c>
      <c r="AA9915" t="s">
        <v>31724</v>
      </c>
      <c r="AB9915" t="s">
        <v>32</v>
      </c>
      <c r="AC9915">
        <v>1</v>
      </c>
      <c r="AD9915" s="27">
        <v>42153</v>
      </c>
      <c r="AE9915" t="s">
        <v>31725</v>
      </c>
      <c r="AF9915" s="27">
        <v>42154</v>
      </c>
      <c r="AG9915" s="27">
        <v>42165</v>
      </c>
      <c r="AH9915">
        <v>0</v>
      </c>
      <c r="AN9915" t="s">
        <v>238</v>
      </c>
      <c r="AO9915">
        <v>4</v>
      </c>
      <c r="AP9915" t="s">
        <v>239</v>
      </c>
      <c r="AQ9915" s="27">
        <v>41551</v>
      </c>
      <c r="AR9915" t="s">
        <v>240</v>
      </c>
      <c r="AS9915">
        <v>4</v>
      </c>
      <c r="AT9915" t="s">
        <v>239</v>
      </c>
      <c r="AU9915" s="27">
        <v>41551</v>
      </c>
    </row>
    <row r="9916" spans="1:47" x14ac:dyDescent="0.2">
      <c r="A9916">
        <v>9915</v>
      </c>
      <c r="B9916" t="s">
        <v>31726</v>
      </c>
      <c r="C9916" t="s">
        <v>2556</v>
      </c>
      <c r="D9916" t="s">
        <v>6896</v>
      </c>
      <c r="E9916" s="27">
        <v>41561</v>
      </c>
      <c r="F9916" t="s">
        <v>233</v>
      </c>
      <c r="G9916" s="27">
        <v>28160</v>
      </c>
      <c r="H9916">
        <v>39</v>
      </c>
      <c r="I9916" t="s">
        <v>244</v>
      </c>
      <c r="J9916" t="s">
        <v>353</v>
      </c>
      <c r="K9916">
        <v>0</v>
      </c>
      <c r="L9916">
        <v>1</v>
      </c>
      <c r="M9916">
        <v>0</v>
      </c>
      <c r="N9916">
        <v>0</v>
      </c>
      <c r="O9916">
        <v>3</v>
      </c>
      <c r="S9916" t="s">
        <v>31727</v>
      </c>
      <c r="T9916" s="27">
        <v>41516</v>
      </c>
      <c r="V9916">
        <v>45</v>
      </c>
      <c r="W9916" t="s">
        <v>36</v>
      </c>
      <c r="X9916" t="s">
        <v>279</v>
      </c>
      <c r="Y9916">
        <v>0</v>
      </c>
      <c r="AB9916" t="s">
        <v>237</v>
      </c>
      <c r="AH9916">
        <v>0</v>
      </c>
      <c r="AN9916" t="s">
        <v>238</v>
      </c>
      <c r="AO9916">
        <v>1</v>
      </c>
      <c r="AP9916" t="s">
        <v>239</v>
      </c>
      <c r="AQ9916" s="27">
        <v>41561</v>
      </c>
      <c r="AR9916" t="s">
        <v>240</v>
      </c>
      <c r="AS9916">
        <v>1</v>
      </c>
      <c r="AT9916" t="s">
        <v>239</v>
      </c>
      <c r="AU9916" s="27">
        <v>41561</v>
      </c>
    </row>
    <row r="9917" spans="1:47" x14ac:dyDescent="0.2">
      <c r="A9917">
        <v>9916</v>
      </c>
      <c r="B9917" t="s">
        <v>31728</v>
      </c>
      <c r="C9917" t="s">
        <v>4185</v>
      </c>
      <c r="D9917" t="s">
        <v>31729</v>
      </c>
      <c r="E9917" s="27">
        <v>41750</v>
      </c>
      <c r="F9917" t="s">
        <v>233</v>
      </c>
      <c r="G9917" s="27">
        <v>35123</v>
      </c>
      <c r="H9917">
        <v>20</v>
      </c>
      <c r="I9917" t="s">
        <v>259</v>
      </c>
      <c r="J9917" t="s">
        <v>245</v>
      </c>
      <c r="K9917">
        <v>0</v>
      </c>
      <c r="L9917">
        <v>4</v>
      </c>
      <c r="M9917">
        <v>0</v>
      </c>
      <c r="N9917">
        <v>0</v>
      </c>
      <c r="O9917">
        <v>0</v>
      </c>
      <c r="P9917">
        <v>0</v>
      </c>
      <c r="Q9917" s="28">
        <v>41750.10833333333</v>
      </c>
      <c r="R9917" s="28">
        <v>41751.355555555558</v>
      </c>
      <c r="S9917" t="s">
        <v>31730</v>
      </c>
      <c r="T9917" s="27">
        <v>41749</v>
      </c>
      <c r="V9917">
        <v>1</v>
      </c>
      <c r="W9917" t="s">
        <v>32</v>
      </c>
      <c r="X9917" t="s">
        <v>268</v>
      </c>
      <c r="Y9917">
        <v>0</v>
      </c>
      <c r="AB9917" t="s">
        <v>237</v>
      </c>
      <c r="AH9917">
        <v>0</v>
      </c>
      <c r="AN9917" t="s">
        <v>238</v>
      </c>
      <c r="AO9917">
        <v>7</v>
      </c>
      <c r="AP9917" t="s">
        <v>246</v>
      </c>
      <c r="AQ9917" s="27">
        <v>41750</v>
      </c>
      <c r="AR9917" t="s">
        <v>240</v>
      </c>
      <c r="AS9917">
        <v>4</v>
      </c>
      <c r="AT9917" t="s">
        <v>239</v>
      </c>
      <c r="AU9917" s="27">
        <v>41750</v>
      </c>
    </row>
    <row r="9918" spans="1:47" x14ac:dyDescent="0.2">
      <c r="A9918">
        <v>9917</v>
      </c>
      <c r="B9918" t="s">
        <v>12408</v>
      </c>
      <c r="C9918" t="s">
        <v>12409</v>
      </c>
      <c r="D9918" t="s">
        <v>381</v>
      </c>
      <c r="E9918" s="27">
        <v>41406</v>
      </c>
      <c r="F9918" t="s">
        <v>233</v>
      </c>
      <c r="G9918" s="27">
        <v>31070</v>
      </c>
      <c r="H9918">
        <v>31</v>
      </c>
      <c r="I9918" t="s">
        <v>244</v>
      </c>
      <c r="J9918" t="s">
        <v>250</v>
      </c>
      <c r="K9918">
        <v>0</v>
      </c>
      <c r="L9918">
        <v>1</v>
      </c>
      <c r="M9918">
        <v>0</v>
      </c>
      <c r="N9918">
        <v>0</v>
      </c>
      <c r="O9918">
        <v>1</v>
      </c>
      <c r="P9918">
        <v>-1</v>
      </c>
      <c r="Q9918" s="28">
        <v>41405.134722222225</v>
      </c>
      <c r="R9918" s="28">
        <v>41406.292361111111</v>
      </c>
      <c r="S9918" t="s">
        <v>31731</v>
      </c>
      <c r="T9918" s="27">
        <v>41405</v>
      </c>
      <c r="V9918">
        <v>1</v>
      </c>
      <c r="W9918" t="s">
        <v>36</v>
      </c>
      <c r="X9918" t="s">
        <v>279</v>
      </c>
      <c r="Y9918">
        <v>0</v>
      </c>
      <c r="AB9918" t="s">
        <v>237</v>
      </c>
      <c r="AH9918">
        <v>0</v>
      </c>
      <c r="AN9918" t="s">
        <v>238</v>
      </c>
      <c r="AO9918">
        <v>2</v>
      </c>
      <c r="AP9918" t="s">
        <v>239</v>
      </c>
      <c r="AQ9918" s="27">
        <v>41406</v>
      </c>
      <c r="AR9918" t="s">
        <v>240</v>
      </c>
      <c r="AS9918">
        <v>1</v>
      </c>
      <c r="AT9918" t="s">
        <v>239</v>
      </c>
      <c r="AU9918" s="27">
        <v>41406</v>
      </c>
    </row>
    <row r="9919" spans="1:47" x14ac:dyDescent="0.2">
      <c r="A9919">
        <v>9918</v>
      </c>
      <c r="B9919" t="s">
        <v>31732</v>
      </c>
      <c r="C9919" t="s">
        <v>4736</v>
      </c>
      <c r="D9919" t="s">
        <v>23121</v>
      </c>
      <c r="E9919" s="27">
        <v>41421</v>
      </c>
      <c r="F9919" t="s">
        <v>233</v>
      </c>
      <c r="G9919" s="27">
        <v>29700</v>
      </c>
      <c r="H9919">
        <v>34</v>
      </c>
      <c r="I9919" t="s">
        <v>244</v>
      </c>
      <c r="J9919" t="s">
        <v>245</v>
      </c>
      <c r="K9919">
        <v>0</v>
      </c>
      <c r="L9919">
        <v>5</v>
      </c>
      <c r="M9919">
        <v>0</v>
      </c>
      <c r="N9919">
        <v>0</v>
      </c>
      <c r="O9919">
        <v>1</v>
      </c>
      <c r="P9919">
        <v>-1</v>
      </c>
      <c r="Q9919" s="28">
        <v>41420.387499999997</v>
      </c>
      <c r="R9919" s="28">
        <v>41421.256249999999</v>
      </c>
      <c r="S9919" t="s">
        <v>31733</v>
      </c>
      <c r="T9919" s="27">
        <v>41420</v>
      </c>
      <c r="V9919">
        <v>1</v>
      </c>
      <c r="W9919" t="s">
        <v>36</v>
      </c>
      <c r="X9919" t="s">
        <v>279</v>
      </c>
      <c r="Y9919">
        <v>0</v>
      </c>
      <c r="AB9919" t="s">
        <v>237</v>
      </c>
      <c r="AH9919">
        <v>0</v>
      </c>
      <c r="AN9919" t="s">
        <v>238</v>
      </c>
      <c r="AO9919">
        <v>5</v>
      </c>
      <c r="AP9919" t="s">
        <v>246</v>
      </c>
      <c r="AQ9919" s="27">
        <v>41421</v>
      </c>
      <c r="AR9919" t="s">
        <v>240</v>
      </c>
      <c r="AS9919">
        <v>5</v>
      </c>
      <c r="AT9919" t="s">
        <v>246</v>
      </c>
      <c r="AU9919" s="27">
        <v>41421</v>
      </c>
    </row>
    <row r="9920" spans="1:47" x14ac:dyDescent="0.2">
      <c r="A9920">
        <v>9919</v>
      </c>
      <c r="B9920" t="s">
        <v>31734</v>
      </c>
      <c r="C9920" t="s">
        <v>302</v>
      </c>
      <c r="D9920" t="s">
        <v>4645</v>
      </c>
      <c r="E9920" s="27">
        <v>41371</v>
      </c>
      <c r="F9920" t="s">
        <v>233</v>
      </c>
      <c r="G9920" s="27">
        <v>30665</v>
      </c>
      <c r="H9920">
        <v>32</v>
      </c>
      <c r="I9920" t="s">
        <v>244</v>
      </c>
      <c r="J9920" t="s">
        <v>250</v>
      </c>
      <c r="K9920">
        <v>0</v>
      </c>
      <c r="L9920">
        <v>4</v>
      </c>
      <c r="M9920">
        <v>0</v>
      </c>
      <c r="N9920">
        <v>0</v>
      </c>
      <c r="O9920">
        <v>0</v>
      </c>
      <c r="P9920">
        <v>-1</v>
      </c>
      <c r="Q9920" s="28">
        <v>41370.433333333334</v>
      </c>
      <c r="R9920" s="28">
        <v>41371.063888888886</v>
      </c>
      <c r="S9920" t="s">
        <v>31735</v>
      </c>
      <c r="T9920" s="27">
        <v>41370</v>
      </c>
      <c r="V9920">
        <v>1</v>
      </c>
      <c r="W9920" t="s">
        <v>36</v>
      </c>
      <c r="X9920" t="s">
        <v>268</v>
      </c>
      <c r="Y9920">
        <v>0</v>
      </c>
      <c r="AB9920" t="s">
        <v>237</v>
      </c>
      <c r="AH9920">
        <v>0</v>
      </c>
      <c r="AN9920" t="s">
        <v>238</v>
      </c>
      <c r="AO9920">
        <v>3</v>
      </c>
      <c r="AP9920" t="s">
        <v>239</v>
      </c>
      <c r="AQ9920" s="27">
        <v>41371</v>
      </c>
      <c r="AR9920" t="s">
        <v>240</v>
      </c>
      <c r="AS9920">
        <v>4</v>
      </c>
      <c r="AT9920" t="s">
        <v>239</v>
      </c>
      <c r="AU9920" s="27">
        <v>41371</v>
      </c>
    </row>
    <row r="9921" spans="1:47" x14ac:dyDescent="0.2">
      <c r="A9921">
        <v>9920</v>
      </c>
      <c r="B9921" t="s">
        <v>31736</v>
      </c>
      <c r="C9921" t="s">
        <v>8357</v>
      </c>
      <c r="D9921" t="s">
        <v>4218</v>
      </c>
      <c r="E9921" s="27">
        <v>41498</v>
      </c>
      <c r="F9921" t="s">
        <v>294</v>
      </c>
      <c r="G9921" s="27">
        <v>23962</v>
      </c>
      <c r="H9921">
        <v>50</v>
      </c>
      <c r="I9921" t="s">
        <v>234</v>
      </c>
      <c r="J9921" t="s">
        <v>245</v>
      </c>
      <c r="K9921">
        <v>0</v>
      </c>
      <c r="L9921">
        <v>3</v>
      </c>
      <c r="M9921">
        <v>0</v>
      </c>
      <c r="N9921">
        <v>0</v>
      </c>
      <c r="O9921">
        <v>0</v>
      </c>
      <c r="P9921">
        <v>-3</v>
      </c>
      <c r="Q9921" s="28">
        <v>41495.041666666664</v>
      </c>
      <c r="R9921" s="28">
        <v>41495.270138888889</v>
      </c>
      <c r="S9921" t="s">
        <v>31737</v>
      </c>
      <c r="T9921" s="27">
        <v>41494</v>
      </c>
      <c r="V9921">
        <v>4</v>
      </c>
      <c r="W9921" t="s">
        <v>36</v>
      </c>
      <c r="X9921" t="s">
        <v>263</v>
      </c>
      <c r="Y9921">
        <v>1</v>
      </c>
      <c r="AA9921" t="s">
        <v>31738</v>
      </c>
      <c r="AB9921" t="s">
        <v>36</v>
      </c>
      <c r="AC9921">
        <v>1</v>
      </c>
      <c r="AD9921" s="27">
        <v>41528</v>
      </c>
      <c r="AE9921" t="s">
        <v>279</v>
      </c>
      <c r="AF9921" s="27">
        <v>41529</v>
      </c>
      <c r="AG9921" s="27">
        <v>41530</v>
      </c>
      <c r="AH9921">
        <v>1</v>
      </c>
      <c r="AJ9921" t="s">
        <v>31738</v>
      </c>
      <c r="AK9921" t="s">
        <v>462</v>
      </c>
      <c r="AL9921" s="27">
        <v>41528</v>
      </c>
      <c r="AM9921" t="s">
        <v>279</v>
      </c>
      <c r="AN9921" t="s">
        <v>238</v>
      </c>
      <c r="AO9921">
        <v>1</v>
      </c>
      <c r="AP9921" t="s">
        <v>239</v>
      </c>
      <c r="AQ9921" s="27">
        <v>41498</v>
      </c>
      <c r="AR9921" t="s">
        <v>240</v>
      </c>
      <c r="AS9921">
        <v>3</v>
      </c>
      <c r="AT9921" t="s">
        <v>239</v>
      </c>
      <c r="AU9921" s="27">
        <v>41498</v>
      </c>
    </row>
    <row r="9922" spans="1:47" x14ac:dyDescent="0.2">
      <c r="A9922">
        <v>9921</v>
      </c>
      <c r="B9922" t="s">
        <v>31739</v>
      </c>
      <c r="C9922" t="s">
        <v>618</v>
      </c>
      <c r="D9922" t="s">
        <v>3497</v>
      </c>
      <c r="E9922" s="27">
        <v>41377</v>
      </c>
      <c r="F9922" t="s">
        <v>233</v>
      </c>
      <c r="G9922" s="27">
        <v>32297</v>
      </c>
      <c r="H9922">
        <v>27</v>
      </c>
      <c r="I9922" t="s">
        <v>244</v>
      </c>
      <c r="J9922" t="s">
        <v>250</v>
      </c>
      <c r="K9922">
        <v>0</v>
      </c>
      <c r="L9922">
        <v>5</v>
      </c>
      <c r="M9922">
        <v>0</v>
      </c>
      <c r="N9922">
        <v>0</v>
      </c>
      <c r="O9922">
        <v>1</v>
      </c>
      <c r="P9922">
        <v>-1</v>
      </c>
      <c r="Q9922" s="28">
        <v>41376.387499999997</v>
      </c>
      <c r="R9922" s="28">
        <v>41377.350694444445</v>
      </c>
      <c r="S9922" t="s">
        <v>31740</v>
      </c>
      <c r="T9922" s="27">
        <v>41376</v>
      </c>
      <c r="V9922">
        <v>1</v>
      </c>
      <c r="W9922" t="s">
        <v>36</v>
      </c>
      <c r="X9922" t="s">
        <v>555</v>
      </c>
      <c r="Y9922">
        <v>0</v>
      </c>
      <c r="AB9922" t="s">
        <v>237</v>
      </c>
      <c r="AH9922">
        <v>0</v>
      </c>
      <c r="AN9922" t="s">
        <v>238</v>
      </c>
      <c r="AO9922">
        <v>3</v>
      </c>
      <c r="AP9922" t="s">
        <v>239</v>
      </c>
      <c r="AQ9922" s="27">
        <v>41377</v>
      </c>
      <c r="AR9922" t="s">
        <v>240</v>
      </c>
      <c r="AS9922">
        <v>5</v>
      </c>
      <c r="AT9922" t="s">
        <v>246</v>
      </c>
      <c r="AU9922" s="27">
        <v>41377</v>
      </c>
    </row>
    <row r="9923" spans="1:47" x14ac:dyDescent="0.2">
      <c r="A9923">
        <v>9922</v>
      </c>
      <c r="B9923" t="s">
        <v>31741</v>
      </c>
      <c r="C9923" t="s">
        <v>6508</v>
      </c>
      <c r="D9923" t="s">
        <v>4861</v>
      </c>
      <c r="E9923" s="27">
        <v>41656</v>
      </c>
      <c r="F9923" t="s">
        <v>294</v>
      </c>
      <c r="G9923" s="27">
        <v>32651</v>
      </c>
      <c r="H9923">
        <v>26</v>
      </c>
      <c r="I9923" t="s">
        <v>244</v>
      </c>
      <c r="J9923" t="s">
        <v>250</v>
      </c>
      <c r="K9923">
        <v>0</v>
      </c>
      <c r="L9923">
        <v>3</v>
      </c>
      <c r="M9923">
        <v>1</v>
      </c>
      <c r="N9923">
        <v>0</v>
      </c>
      <c r="O9923">
        <v>4</v>
      </c>
      <c r="P9923">
        <v>-1</v>
      </c>
      <c r="Q9923" s="28">
        <v>41655.381249999999</v>
      </c>
      <c r="R9923" s="28">
        <v>41657.50277777778</v>
      </c>
      <c r="S9923" t="s">
        <v>31742</v>
      </c>
      <c r="U9923" s="27">
        <v>41655</v>
      </c>
      <c r="V9923">
        <v>1</v>
      </c>
      <c r="W9923" t="s">
        <v>32</v>
      </c>
      <c r="X9923" t="s">
        <v>274</v>
      </c>
      <c r="Y9923">
        <v>0</v>
      </c>
      <c r="AB9923" t="s">
        <v>237</v>
      </c>
      <c r="AH9923">
        <v>0</v>
      </c>
      <c r="AN9923" t="s">
        <v>238</v>
      </c>
      <c r="AO9923">
        <v>3</v>
      </c>
      <c r="AP9923" t="s">
        <v>239</v>
      </c>
      <c r="AQ9923" s="27">
        <v>41656</v>
      </c>
      <c r="AR9923" t="s">
        <v>240</v>
      </c>
      <c r="AS9923">
        <v>3</v>
      </c>
      <c r="AT9923" t="s">
        <v>239</v>
      </c>
      <c r="AU9923" s="27">
        <v>41656</v>
      </c>
    </row>
    <row r="9924" spans="1:47" x14ac:dyDescent="0.2">
      <c r="A9924">
        <v>9923</v>
      </c>
      <c r="B9924" t="s">
        <v>31743</v>
      </c>
      <c r="C9924" t="s">
        <v>2390</v>
      </c>
      <c r="D9924" t="s">
        <v>7354</v>
      </c>
      <c r="E9924" s="27">
        <v>41939</v>
      </c>
      <c r="F9924" t="s">
        <v>233</v>
      </c>
      <c r="G9924" s="27">
        <v>32598</v>
      </c>
      <c r="H9924">
        <v>27</v>
      </c>
      <c r="I9924" t="s">
        <v>244</v>
      </c>
      <c r="J9924" t="s">
        <v>250</v>
      </c>
      <c r="K9924">
        <v>1</v>
      </c>
      <c r="L9924">
        <v>5</v>
      </c>
      <c r="M9924">
        <v>0</v>
      </c>
      <c r="N9924">
        <v>0</v>
      </c>
      <c r="O9924">
        <v>4</v>
      </c>
      <c r="P9924">
        <v>-1</v>
      </c>
      <c r="Q9924" s="28">
        <v>41938.429861111108</v>
      </c>
      <c r="R9924" s="28">
        <v>41940.17291666667</v>
      </c>
      <c r="S9924" t="s">
        <v>31744</v>
      </c>
      <c r="T9924" s="27">
        <v>41938</v>
      </c>
      <c r="V9924">
        <v>1</v>
      </c>
      <c r="W9924" t="s">
        <v>32</v>
      </c>
      <c r="X9924" t="s">
        <v>974</v>
      </c>
      <c r="Y9924">
        <v>1</v>
      </c>
      <c r="AA9924" t="s">
        <v>31745</v>
      </c>
      <c r="AB9924" t="s">
        <v>32</v>
      </c>
      <c r="AC9924">
        <v>0</v>
      </c>
      <c r="AD9924" s="27">
        <v>42014</v>
      </c>
      <c r="AE9924" t="s">
        <v>402</v>
      </c>
      <c r="AF9924" s="27">
        <v>42014</v>
      </c>
      <c r="AG9924" s="27">
        <v>42015</v>
      </c>
      <c r="AH9924">
        <v>1</v>
      </c>
      <c r="AJ9924" t="s">
        <v>31746</v>
      </c>
      <c r="AK9924" t="s">
        <v>255</v>
      </c>
      <c r="AL9924" s="27">
        <v>42121</v>
      </c>
      <c r="AM9924" t="s">
        <v>5308</v>
      </c>
      <c r="AN9924" t="s">
        <v>238</v>
      </c>
      <c r="AO9924">
        <v>3</v>
      </c>
      <c r="AP9924" t="s">
        <v>239</v>
      </c>
      <c r="AQ9924" s="27">
        <v>41939</v>
      </c>
      <c r="AR9924" t="s">
        <v>240</v>
      </c>
      <c r="AS9924">
        <v>5</v>
      </c>
      <c r="AT9924" t="s">
        <v>246</v>
      </c>
      <c r="AU9924" s="27">
        <v>41939</v>
      </c>
    </row>
    <row r="9925" spans="1:47" x14ac:dyDescent="0.2">
      <c r="A9925">
        <v>9924</v>
      </c>
      <c r="B9925" t="s">
        <v>31747</v>
      </c>
      <c r="C9925" t="s">
        <v>242</v>
      </c>
      <c r="D9925" t="s">
        <v>31748</v>
      </c>
      <c r="E9925" s="27">
        <v>41345</v>
      </c>
      <c r="F9925" t="s">
        <v>233</v>
      </c>
      <c r="G9925" s="27">
        <v>31536</v>
      </c>
      <c r="H9925">
        <v>29</v>
      </c>
      <c r="I9925" t="s">
        <v>244</v>
      </c>
      <c r="J9925" t="s">
        <v>245</v>
      </c>
      <c r="K9925">
        <v>0</v>
      </c>
      <c r="L9925">
        <v>3</v>
      </c>
      <c r="M9925">
        <v>0</v>
      </c>
      <c r="N9925">
        <v>0</v>
      </c>
      <c r="O9925">
        <v>0</v>
      </c>
      <c r="P9925">
        <v>0</v>
      </c>
      <c r="Q9925" s="28">
        <v>41345.122916666667</v>
      </c>
      <c r="R9925" s="28">
        <v>41346.106249999997</v>
      </c>
      <c r="S9925" t="s">
        <v>31749</v>
      </c>
      <c r="T9925" s="27">
        <v>41345</v>
      </c>
      <c r="V9925">
        <v>0</v>
      </c>
      <c r="W9925" t="s">
        <v>32</v>
      </c>
      <c r="X9925" t="s">
        <v>1406</v>
      </c>
      <c r="Y9925">
        <v>1</v>
      </c>
      <c r="AA9925" t="s">
        <v>31750</v>
      </c>
      <c r="AB9925" t="s">
        <v>36</v>
      </c>
      <c r="AC9925">
        <v>0</v>
      </c>
      <c r="AD9925" s="27">
        <v>41700</v>
      </c>
      <c r="AE9925" t="s">
        <v>263</v>
      </c>
      <c r="AF9925" s="27">
        <v>41700</v>
      </c>
      <c r="AG9925" s="27">
        <v>41701</v>
      </c>
      <c r="AH9925">
        <v>0</v>
      </c>
      <c r="AN9925" t="s">
        <v>238</v>
      </c>
      <c r="AO9925">
        <v>3</v>
      </c>
      <c r="AP9925" t="s">
        <v>239</v>
      </c>
      <c r="AQ9925" s="27">
        <v>41345</v>
      </c>
      <c r="AR9925" t="s">
        <v>240</v>
      </c>
      <c r="AS9925">
        <v>3</v>
      </c>
      <c r="AT9925" t="s">
        <v>239</v>
      </c>
      <c r="AU9925" s="27">
        <v>41345</v>
      </c>
    </row>
    <row r="9926" spans="1:47" x14ac:dyDescent="0.2">
      <c r="A9926">
        <v>9925</v>
      </c>
      <c r="B9926" t="s">
        <v>31751</v>
      </c>
      <c r="C9926" t="s">
        <v>16034</v>
      </c>
      <c r="D9926" t="s">
        <v>1580</v>
      </c>
      <c r="E9926" s="27">
        <v>41951</v>
      </c>
      <c r="F9926" t="s">
        <v>233</v>
      </c>
      <c r="G9926" s="27">
        <v>34733</v>
      </c>
      <c r="H9926">
        <v>21</v>
      </c>
      <c r="I9926" t="s">
        <v>259</v>
      </c>
      <c r="J9926" t="s">
        <v>250</v>
      </c>
      <c r="K9926">
        <v>0</v>
      </c>
      <c r="L9926">
        <v>5</v>
      </c>
      <c r="M9926">
        <v>0</v>
      </c>
      <c r="N9926">
        <v>0</v>
      </c>
      <c r="O9926">
        <v>2</v>
      </c>
      <c r="P9926">
        <v>-1</v>
      </c>
      <c r="Q9926" s="28">
        <v>41950.196527777778</v>
      </c>
      <c r="R9926" s="28">
        <v>41952.193749999999</v>
      </c>
      <c r="S9926" t="s">
        <v>31752</v>
      </c>
      <c r="U9926" s="27">
        <v>41949</v>
      </c>
      <c r="V9926">
        <v>2</v>
      </c>
      <c r="W9926" t="s">
        <v>32</v>
      </c>
      <c r="X9926" t="s">
        <v>274</v>
      </c>
      <c r="Y9926">
        <v>0</v>
      </c>
      <c r="AB9926" t="s">
        <v>237</v>
      </c>
      <c r="AH9926">
        <v>0</v>
      </c>
      <c r="AN9926" t="s">
        <v>238</v>
      </c>
      <c r="AO9926">
        <v>6</v>
      </c>
      <c r="AP9926" t="s">
        <v>246</v>
      </c>
      <c r="AQ9926" s="27">
        <v>41951</v>
      </c>
      <c r="AR9926" t="s">
        <v>240</v>
      </c>
      <c r="AS9926">
        <v>5</v>
      </c>
      <c r="AT9926" t="s">
        <v>246</v>
      </c>
      <c r="AU9926" s="27">
        <v>41951</v>
      </c>
    </row>
    <row r="9927" spans="1:47" x14ac:dyDescent="0.2">
      <c r="A9927">
        <v>9926</v>
      </c>
      <c r="B9927" t="s">
        <v>31753</v>
      </c>
      <c r="C9927" t="s">
        <v>963</v>
      </c>
      <c r="D9927" t="s">
        <v>31754</v>
      </c>
      <c r="E9927" s="27">
        <v>41934</v>
      </c>
      <c r="F9927" t="s">
        <v>233</v>
      </c>
      <c r="G9927" s="27">
        <v>31347</v>
      </c>
      <c r="H9927">
        <v>30</v>
      </c>
      <c r="I9927" t="s">
        <v>244</v>
      </c>
      <c r="J9927" t="s">
        <v>245</v>
      </c>
      <c r="K9927">
        <v>0</v>
      </c>
      <c r="L9927">
        <v>10</v>
      </c>
      <c r="M9927">
        <v>0</v>
      </c>
      <c r="N9927">
        <v>0</v>
      </c>
      <c r="O9927">
        <v>11</v>
      </c>
      <c r="P9927">
        <v>-214</v>
      </c>
      <c r="Q9927" s="28">
        <v>41720.230555555558</v>
      </c>
      <c r="R9927" s="28">
        <v>41720.077777777777</v>
      </c>
      <c r="S9927" t="s">
        <v>31755</v>
      </c>
      <c r="T9927" s="27">
        <v>41720</v>
      </c>
      <c r="V9927">
        <v>214</v>
      </c>
      <c r="W9927" t="s">
        <v>36</v>
      </c>
      <c r="X9927" t="s">
        <v>3573</v>
      </c>
      <c r="Y9927">
        <v>1</v>
      </c>
      <c r="AA9927" t="s">
        <v>31756</v>
      </c>
      <c r="AB9927" t="s">
        <v>36</v>
      </c>
      <c r="AD9927" s="27">
        <v>42010</v>
      </c>
      <c r="AE9927" t="s">
        <v>5858</v>
      </c>
      <c r="AH9927">
        <v>0</v>
      </c>
      <c r="AN9927" t="s">
        <v>238</v>
      </c>
      <c r="AO9927">
        <v>6</v>
      </c>
      <c r="AP9927" t="s">
        <v>246</v>
      </c>
      <c r="AQ9927" s="27">
        <v>41934</v>
      </c>
      <c r="AR9927" t="s">
        <v>240</v>
      </c>
      <c r="AS9927">
        <v>10</v>
      </c>
      <c r="AT9927" t="s">
        <v>269</v>
      </c>
      <c r="AU9927" s="27">
        <v>41934</v>
      </c>
    </row>
    <row r="9928" spans="1:47" x14ac:dyDescent="0.2">
      <c r="A9928">
        <v>9927</v>
      </c>
      <c r="B9928" t="s">
        <v>31757</v>
      </c>
      <c r="C9928" t="s">
        <v>575</v>
      </c>
      <c r="D9928" t="s">
        <v>31758</v>
      </c>
      <c r="E9928" s="27">
        <v>41803</v>
      </c>
      <c r="F9928" t="s">
        <v>233</v>
      </c>
      <c r="G9928" s="27">
        <v>16751</v>
      </c>
      <c r="H9928">
        <v>70</v>
      </c>
      <c r="I9928" t="s">
        <v>234</v>
      </c>
      <c r="J9928" t="s">
        <v>250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-4</v>
      </c>
      <c r="Q9928" s="28">
        <v>41799.313888888886</v>
      </c>
      <c r="R9928" s="28">
        <v>41800.311111111114</v>
      </c>
      <c r="S9928" t="s">
        <v>31759</v>
      </c>
      <c r="T9928" s="27">
        <v>41799</v>
      </c>
      <c r="V9928">
        <v>4</v>
      </c>
      <c r="W9928" t="s">
        <v>32</v>
      </c>
      <c r="X9928" t="s">
        <v>313</v>
      </c>
      <c r="Y9928">
        <v>0</v>
      </c>
      <c r="AB9928" t="s">
        <v>237</v>
      </c>
      <c r="AH9928">
        <v>0</v>
      </c>
      <c r="AN9928" t="s">
        <v>238</v>
      </c>
      <c r="AO9928">
        <v>1</v>
      </c>
      <c r="AP9928" t="s">
        <v>239</v>
      </c>
      <c r="AQ9928" s="27">
        <v>41803</v>
      </c>
      <c r="AR9928" t="s">
        <v>240</v>
      </c>
      <c r="AS9928">
        <v>1</v>
      </c>
      <c r="AT9928" t="s">
        <v>239</v>
      </c>
      <c r="AU9928" s="27">
        <v>41803</v>
      </c>
    </row>
    <row r="9929" spans="1:47" x14ac:dyDescent="0.2">
      <c r="A9929">
        <v>9928</v>
      </c>
      <c r="B9929" t="s">
        <v>31760</v>
      </c>
      <c r="C9929" t="s">
        <v>2114</v>
      </c>
      <c r="D9929" t="s">
        <v>2921</v>
      </c>
      <c r="E9929" s="27">
        <v>41949</v>
      </c>
      <c r="F9929" t="s">
        <v>233</v>
      </c>
      <c r="G9929" s="27">
        <v>33406</v>
      </c>
      <c r="H9929">
        <v>24</v>
      </c>
      <c r="I9929" t="s">
        <v>259</v>
      </c>
      <c r="J9929" t="s">
        <v>245</v>
      </c>
      <c r="K9929">
        <v>0</v>
      </c>
      <c r="L9929">
        <v>6</v>
      </c>
      <c r="M9929">
        <v>0</v>
      </c>
      <c r="N9929">
        <v>1</v>
      </c>
      <c r="O9929">
        <v>4</v>
      </c>
      <c r="P9929">
        <v>0</v>
      </c>
      <c r="Q9929" s="28">
        <v>41949.068055555559</v>
      </c>
      <c r="R9929" s="28">
        <v>41950.152777777781</v>
      </c>
      <c r="S9929" t="s">
        <v>31761</v>
      </c>
      <c r="T9929" s="27">
        <v>41948</v>
      </c>
      <c r="V9929">
        <v>1</v>
      </c>
      <c r="W9929" t="s">
        <v>32</v>
      </c>
      <c r="X9929" t="s">
        <v>261</v>
      </c>
      <c r="Y9929">
        <v>0</v>
      </c>
      <c r="AB9929" t="s">
        <v>237</v>
      </c>
      <c r="AH9929">
        <v>0</v>
      </c>
      <c r="AN9929" t="s">
        <v>238</v>
      </c>
      <c r="AO9929">
        <v>6</v>
      </c>
      <c r="AP9929" t="s">
        <v>246</v>
      </c>
      <c r="AQ9929" s="27">
        <v>41949</v>
      </c>
      <c r="AR9929" t="s">
        <v>240</v>
      </c>
      <c r="AS9929">
        <v>6</v>
      </c>
      <c r="AT9929" t="s">
        <v>246</v>
      </c>
      <c r="AU9929" s="27">
        <v>41949</v>
      </c>
    </row>
    <row r="9930" spans="1:47" x14ac:dyDescent="0.2">
      <c r="A9930">
        <v>9929</v>
      </c>
      <c r="B9930" t="s">
        <v>31762</v>
      </c>
      <c r="C9930" t="s">
        <v>414</v>
      </c>
      <c r="D9930" t="s">
        <v>31763</v>
      </c>
      <c r="E9930" s="27">
        <v>41899</v>
      </c>
      <c r="F9930" t="s">
        <v>233</v>
      </c>
      <c r="G9930" s="27">
        <v>25216</v>
      </c>
      <c r="H9930">
        <v>47</v>
      </c>
      <c r="I9930" t="s">
        <v>234</v>
      </c>
      <c r="J9930" t="s">
        <v>22</v>
      </c>
      <c r="K9930">
        <v>0</v>
      </c>
      <c r="L9930">
        <v>7</v>
      </c>
      <c r="M9930">
        <v>0</v>
      </c>
      <c r="N9930">
        <v>0</v>
      </c>
      <c r="O9930">
        <v>4</v>
      </c>
      <c r="P9930">
        <v>-1</v>
      </c>
      <c r="Q9930" s="28">
        <v>41898.504166666666</v>
      </c>
      <c r="R9930" s="28">
        <v>42026.342361111114</v>
      </c>
      <c r="S9930" t="s">
        <v>31764</v>
      </c>
      <c r="T9930" s="27">
        <v>41898</v>
      </c>
      <c r="V9930">
        <v>1</v>
      </c>
      <c r="W9930" t="s">
        <v>32</v>
      </c>
      <c r="X9930" t="s">
        <v>494</v>
      </c>
      <c r="Y9930">
        <v>0</v>
      </c>
      <c r="AB9930" t="s">
        <v>237</v>
      </c>
      <c r="AH9930">
        <v>0</v>
      </c>
      <c r="AN9930" t="s">
        <v>238</v>
      </c>
      <c r="AO9930">
        <v>3</v>
      </c>
      <c r="AP9930" t="s">
        <v>239</v>
      </c>
      <c r="AQ9930" s="27">
        <v>41899</v>
      </c>
      <c r="AR9930" t="s">
        <v>240</v>
      </c>
      <c r="AS9930">
        <v>7</v>
      </c>
      <c r="AT9930" t="s">
        <v>246</v>
      </c>
      <c r="AU9930" s="27">
        <v>41899</v>
      </c>
    </row>
    <row r="9931" spans="1:47" x14ac:dyDescent="0.2">
      <c r="A9931">
        <v>9930</v>
      </c>
      <c r="B9931" t="s">
        <v>31765</v>
      </c>
      <c r="C9931" t="s">
        <v>1317</v>
      </c>
      <c r="D9931" t="s">
        <v>31766</v>
      </c>
      <c r="E9931" s="27">
        <v>41610</v>
      </c>
      <c r="F9931" t="s">
        <v>233</v>
      </c>
      <c r="G9931" s="27">
        <v>21616</v>
      </c>
      <c r="H9931">
        <v>57</v>
      </c>
      <c r="I9931" t="s">
        <v>234</v>
      </c>
      <c r="J9931" t="s">
        <v>245</v>
      </c>
      <c r="K9931">
        <v>0</v>
      </c>
      <c r="L9931">
        <v>1</v>
      </c>
      <c r="M9931">
        <v>0</v>
      </c>
      <c r="N9931">
        <v>0</v>
      </c>
      <c r="O9931">
        <v>1</v>
      </c>
      <c r="P9931">
        <v>-1</v>
      </c>
      <c r="Q9931" s="28">
        <v>41609.354861111111</v>
      </c>
      <c r="R9931" s="28">
        <v>41786.347916666666</v>
      </c>
      <c r="S9931" t="s">
        <v>31767</v>
      </c>
      <c r="U9931" s="27">
        <v>41609</v>
      </c>
      <c r="V9931">
        <v>1</v>
      </c>
      <c r="W9931" t="s">
        <v>32</v>
      </c>
      <c r="X9931" t="s">
        <v>274</v>
      </c>
      <c r="Y9931">
        <v>0</v>
      </c>
      <c r="AB9931" t="s">
        <v>237</v>
      </c>
      <c r="AH9931">
        <v>0</v>
      </c>
      <c r="AN9931" t="s">
        <v>238</v>
      </c>
      <c r="AO9931">
        <v>2</v>
      </c>
      <c r="AP9931" t="s">
        <v>239</v>
      </c>
      <c r="AQ9931" s="27">
        <v>41610</v>
      </c>
      <c r="AR9931" t="s">
        <v>240</v>
      </c>
      <c r="AS9931">
        <v>1</v>
      </c>
      <c r="AT9931" t="s">
        <v>239</v>
      </c>
      <c r="AU9931" s="27">
        <v>41610</v>
      </c>
    </row>
    <row r="9932" spans="1:47" x14ac:dyDescent="0.2">
      <c r="A9932">
        <v>9931</v>
      </c>
      <c r="B9932" t="s">
        <v>31768</v>
      </c>
      <c r="C9932" t="s">
        <v>575</v>
      </c>
      <c r="D9932" t="s">
        <v>31769</v>
      </c>
      <c r="E9932" s="27">
        <v>41287</v>
      </c>
      <c r="F9932" t="s">
        <v>233</v>
      </c>
      <c r="G9932" s="27">
        <v>21032</v>
      </c>
      <c r="H9932">
        <v>58</v>
      </c>
      <c r="I9932" t="s">
        <v>234</v>
      </c>
      <c r="J9932" t="s">
        <v>250</v>
      </c>
      <c r="K9932">
        <v>0</v>
      </c>
      <c r="L9932">
        <v>1</v>
      </c>
      <c r="M9932">
        <v>0</v>
      </c>
      <c r="N9932">
        <v>0</v>
      </c>
      <c r="O9932">
        <v>0</v>
      </c>
      <c r="P9932">
        <v>-1</v>
      </c>
      <c r="Q9932" s="28">
        <v>41286.137499999997</v>
      </c>
      <c r="R9932" s="28">
        <v>41287.52847222222</v>
      </c>
      <c r="S9932" t="s">
        <v>31770</v>
      </c>
      <c r="T9932" s="27">
        <v>41285</v>
      </c>
      <c r="V9932">
        <v>2</v>
      </c>
      <c r="W9932" t="s">
        <v>36</v>
      </c>
      <c r="X9932" t="s">
        <v>595</v>
      </c>
      <c r="Y9932">
        <v>0</v>
      </c>
      <c r="AB9932" t="s">
        <v>237</v>
      </c>
      <c r="AH9932">
        <v>0</v>
      </c>
      <c r="AN9932" t="s">
        <v>238</v>
      </c>
      <c r="AO9932">
        <v>1</v>
      </c>
      <c r="AP9932" t="s">
        <v>239</v>
      </c>
      <c r="AQ9932" s="27">
        <v>41287</v>
      </c>
      <c r="AR9932" t="s">
        <v>240</v>
      </c>
      <c r="AS9932">
        <v>1</v>
      </c>
      <c r="AT9932" t="s">
        <v>239</v>
      </c>
      <c r="AU9932" s="27">
        <v>41287</v>
      </c>
    </row>
    <row r="9933" spans="1:47" x14ac:dyDescent="0.2">
      <c r="A9933">
        <v>9932</v>
      </c>
      <c r="B9933" t="s">
        <v>31771</v>
      </c>
      <c r="C9933" t="s">
        <v>1832</v>
      </c>
      <c r="D9933" t="s">
        <v>6086</v>
      </c>
      <c r="E9933" s="27">
        <v>41826</v>
      </c>
      <c r="F9933" t="s">
        <v>233</v>
      </c>
      <c r="G9933" s="27">
        <v>30672</v>
      </c>
      <c r="H9933">
        <v>32</v>
      </c>
      <c r="I9933" t="s">
        <v>244</v>
      </c>
      <c r="J9933" t="s">
        <v>250</v>
      </c>
      <c r="K9933">
        <v>0</v>
      </c>
      <c r="L9933">
        <v>8</v>
      </c>
      <c r="M9933">
        <v>0</v>
      </c>
      <c r="N9933">
        <v>0</v>
      </c>
      <c r="O9933">
        <v>0</v>
      </c>
      <c r="P9933">
        <v>-1</v>
      </c>
      <c r="Q9933" s="28">
        <v>41825.422222222223</v>
      </c>
      <c r="R9933" s="28">
        <v>41838.083333333336</v>
      </c>
      <c r="S9933" t="s">
        <v>31772</v>
      </c>
      <c r="T9933" s="27">
        <v>41825</v>
      </c>
      <c r="V9933">
        <v>1</v>
      </c>
      <c r="W9933" t="s">
        <v>36</v>
      </c>
      <c r="X9933" t="s">
        <v>279</v>
      </c>
      <c r="Y9933">
        <v>0</v>
      </c>
      <c r="AB9933" t="s">
        <v>237</v>
      </c>
      <c r="AH9933">
        <v>0</v>
      </c>
      <c r="AN9933" t="s">
        <v>238</v>
      </c>
      <c r="AO9933">
        <v>6</v>
      </c>
      <c r="AP9933" t="s">
        <v>246</v>
      </c>
      <c r="AQ9933" s="27">
        <v>41826</v>
      </c>
      <c r="AR9933" t="s">
        <v>240</v>
      </c>
      <c r="AS9933">
        <v>8</v>
      </c>
      <c r="AT9933" t="s">
        <v>269</v>
      </c>
      <c r="AU9933" s="27">
        <v>41826</v>
      </c>
    </row>
    <row r="9934" spans="1:47" x14ac:dyDescent="0.2">
      <c r="A9934">
        <v>9933</v>
      </c>
      <c r="B9934" t="s">
        <v>31773</v>
      </c>
      <c r="C9934" t="s">
        <v>1928</v>
      </c>
      <c r="D9934" t="s">
        <v>1520</v>
      </c>
      <c r="E9934" s="27">
        <v>41283</v>
      </c>
      <c r="F9934" t="s">
        <v>233</v>
      </c>
      <c r="G9934" s="27">
        <v>32433</v>
      </c>
      <c r="H9934">
        <v>27</v>
      </c>
      <c r="I9934" t="s">
        <v>244</v>
      </c>
      <c r="J9934" t="s">
        <v>250</v>
      </c>
      <c r="K9934">
        <v>2</v>
      </c>
      <c r="L9934">
        <v>10</v>
      </c>
      <c r="M9934">
        <v>0</v>
      </c>
      <c r="N9934">
        <v>0</v>
      </c>
      <c r="O9934">
        <v>14</v>
      </c>
      <c r="P9934">
        <v>0</v>
      </c>
      <c r="Q9934" s="28">
        <v>41283.500694444447</v>
      </c>
      <c r="R9934" s="28">
        <v>41285.137499999997</v>
      </c>
      <c r="S9934" t="s">
        <v>31774</v>
      </c>
      <c r="T9934" s="27">
        <v>41283</v>
      </c>
      <c r="V9934">
        <v>0</v>
      </c>
      <c r="W9934" t="s">
        <v>32</v>
      </c>
      <c r="X9934" t="s">
        <v>461</v>
      </c>
      <c r="Y9934">
        <v>1</v>
      </c>
      <c r="AA9934" t="s">
        <v>31775</v>
      </c>
      <c r="AB9934" t="s">
        <v>32</v>
      </c>
      <c r="AC9934">
        <v>34</v>
      </c>
      <c r="AD9934" s="27">
        <v>41619</v>
      </c>
      <c r="AE9934" t="s">
        <v>27732</v>
      </c>
      <c r="AF9934" s="27">
        <v>41653</v>
      </c>
      <c r="AG9934" s="27">
        <v>41711</v>
      </c>
      <c r="AH9934">
        <v>0</v>
      </c>
      <c r="AN9934" t="s">
        <v>238</v>
      </c>
      <c r="AO9934">
        <v>10</v>
      </c>
      <c r="AP9934" t="s">
        <v>269</v>
      </c>
      <c r="AQ9934" s="27">
        <v>41283</v>
      </c>
      <c r="AR9934" t="s">
        <v>240</v>
      </c>
      <c r="AS9934">
        <v>10</v>
      </c>
      <c r="AT9934" t="s">
        <v>269</v>
      </c>
      <c r="AU9934" s="27">
        <v>41283</v>
      </c>
    </row>
    <row r="9935" spans="1:47" x14ac:dyDescent="0.2">
      <c r="A9935">
        <v>9934</v>
      </c>
      <c r="B9935" t="s">
        <v>31776</v>
      </c>
      <c r="C9935" t="s">
        <v>726</v>
      </c>
      <c r="D9935" t="s">
        <v>31777</v>
      </c>
      <c r="E9935" s="27">
        <v>41357</v>
      </c>
      <c r="F9935" t="s">
        <v>233</v>
      </c>
      <c r="G9935" s="27">
        <v>32126</v>
      </c>
      <c r="H9935">
        <v>28</v>
      </c>
      <c r="I9935" t="s">
        <v>244</v>
      </c>
      <c r="J9935" t="s">
        <v>250</v>
      </c>
      <c r="K9935">
        <v>0</v>
      </c>
      <c r="L9935">
        <v>5</v>
      </c>
      <c r="M9935">
        <v>0</v>
      </c>
      <c r="N9935">
        <v>0</v>
      </c>
      <c r="O9935">
        <v>5</v>
      </c>
      <c r="P9935">
        <v>0</v>
      </c>
      <c r="Q9935" s="28">
        <v>41357.060416666667</v>
      </c>
      <c r="R9935" s="28">
        <v>41357.276388888888</v>
      </c>
      <c r="S9935" t="s">
        <v>31778</v>
      </c>
      <c r="T9935" s="27">
        <v>41357</v>
      </c>
      <c r="V9935">
        <v>0</v>
      </c>
      <c r="W9935" t="s">
        <v>32</v>
      </c>
      <c r="X9935" t="s">
        <v>364</v>
      </c>
      <c r="Y9935">
        <v>1</v>
      </c>
      <c r="AA9935" t="s">
        <v>31779</v>
      </c>
      <c r="AB9935" t="s">
        <v>36</v>
      </c>
      <c r="AC9935">
        <v>39</v>
      </c>
      <c r="AD9935" s="27">
        <v>41378</v>
      </c>
      <c r="AE9935" t="s">
        <v>404</v>
      </c>
      <c r="AF9935" s="27">
        <v>41417</v>
      </c>
      <c r="AG9935" s="27">
        <v>41424</v>
      </c>
      <c r="AH9935">
        <v>0</v>
      </c>
      <c r="AN9935" t="s">
        <v>238</v>
      </c>
      <c r="AO9935">
        <v>2</v>
      </c>
      <c r="AP9935" t="s">
        <v>239</v>
      </c>
      <c r="AQ9935" s="27">
        <v>41357</v>
      </c>
      <c r="AR9935" t="s">
        <v>240</v>
      </c>
      <c r="AS9935">
        <v>5</v>
      </c>
      <c r="AT9935" t="s">
        <v>246</v>
      </c>
      <c r="AU9935" s="27">
        <v>41357</v>
      </c>
    </row>
    <row r="9936" spans="1:47" x14ac:dyDescent="0.2">
      <c r="A9936">
        <v>9935</v>
      </c>
      <c r="B9936" t="s">
        <v>31780</v>
      </c>
      <c r="C9936" t="s">
        <v>500</v>
      </c>
      <c r="D9936" t="s">
        <v>2720</v>
      </c>
      <c r="E9936" s="27">
        <v>41382</v>
      </c>
      <c r="F9936" t="s">
        <v>233</v>
      </c>
      <c r="G9936" s="27">
        <v>33446</v>
      </c>
      <c r="H9936">
        <v>24</v>
      </c>
      <c r="I9936" t="s">
        <v>259</v>
      </c>
      <c r="J9936" t="s">
        <v>250</v>
      </c>
      <c r="K9936">
        <v>0</v>
      </c>
      <c r="L9936">
        <v>10</v>
      </c>
      <c r="M9936">
        <v>5</v>
      </c>
      <c r="N9936">
        <v>1</v>
      </c>
      <c r="O9936">
        <v>15</v>
      </c>
      <c r="P9936">
        <v>-1</v>
      </c>
      <c r="Q9936" s="28">
        <v>41381.321527777778</v>
      </c>
      <c r="R9936" s="28">
        <v>41383.387499999997</v>
      </c>
      <c r="S9936" t="s">
        <v>31781</v>
      </c>
      <c r="T9936" s="27">
        <v>41381</v>
      </c>
      <c r="V9936">
        <v>1</v>
      </c>
      <c r="W9936" t="s">
        <v>32</v>
      </c>
      <c r="X9936" t="s">
        <v>898</v>
      </c>
      <c r="Y9936">
        <v>1</v>
      </c>
      <c r="AA9936" t="s">
        <v>31782</v>
      </c>
      <c r="AB9936" t="s">
        <v>32</v>
      </c>
      <c r="AD9936" s="27">
        <v>41514</v>
      </c>
      <c r="AE9936" t="s">
        <v>2976</v>
      </c>
      <c r="AH9936">
        <v>1</v>
      </c>
      <c r="AJ9936" t="s">
        <v>31782</v>
      </c>
      <c r="AK9936" t="s">
        <v>312</v>
      </c>
      <c r="AL9936" s="27">
        <v>41514</v>
      </c>
      <c r="AM9936" t="s">
        <v>2976</v>
      </c>
      <c r="AN9936" t="s">
        <v>238</v>
      </c>
      <c r="AO9936">
        <v>9</v>
      </c>
      <c r="AP9936" t="s">
        <v>269</v>
      </c>
      <c r="AQ9936" s="27">
        <v>41382</v>
      </c>
      <c r="AR9936" t="s">
        <v>240</v>
      </c>
      <c r="AS9936">
        <v>10</v>
      </c>
      <c r="AT9936" t="s">
        <v>269</v>
      </c>
      <c r="AU9936" s="27">
        <v>41382</v>
      </c>
    </row>
    <row r="9937" spans="1:47" x14ac:dyDescent="0.2">
      <c r="A9937">
        <v>9936</v>
      </c>
      <c r="B9937" t="s">
        <v>31783</v>
      </c>
      <c r="C9937" t="s">
        <v>3523</v>
      </c>
      <c r="D9937" t="s">
        <v>31784</v>
      </c>
      <c r="E9937" s="27">
        <v>41680</v>
      </c>
      <c r="F9937" t="s">
        <v>233</v>
      </c>
      <c r="G9937" s="27">
        <v>25017</v>
      </c>
      <c r="H9937">
        <v>47</v>
      </c>
      <c r="I9937" t="s">
        <v>234</v>
      </c>
      <c r="J9937" t="s">
        <v>245</v>
      </c>
      <c r="K9937">
        <v>0</v>
      </c>
      <c r="L9937">
        <v>1</v>
      </c>
      <c r="M9937">
        <v>0</v>
      </c>
      <c r="N9937">
        <v>0</v>
      </c>
      <c r="O9937">
        <v>0</v>
      </c>
      <c r="W9937" t="s">
        <v>237</v>
      </c>
      <c r="Y9937">
        <v>-1</v>
      </c>
      <c r="AB9937" t="s">
        <v>237</v>
      </c>
      <c r="AH9937">
        <v>0</v>
      </c>
      <c r="AN9937" t="s">
        <v>238</v>
      </c>
      <c r="AO9937">
        <v>1</v>
      </c>
      <c r="AP9937" t="s">
        <v>239</v>
      </c>
      <c r="AQ9937" s="27">
        <v>41680</v>
      </c>
      <c r="AR9937" t="s">
        <v>240</v>
      </c>
      <c r="AS9937">
        <v>1</v>
      </c>
      <c r="AT9937" t="s">
        <v>239</v>
      </c>
      <c r="AU9937" s="27">
        <v>41680</v>
      </c>
    </row>
    <row r="9938" spans="1:47" x14ac:dyDescent="0.2">
      <c r="A9938">
        <v>9937</v>
      </c>
      <c r="B9938" t="s">
        <v>31785</v>
      </c>
      <c r="C9938" t="s">
        <v>345</v>
      </c>
      <c r="D9938" t="s">
        <v>31786</v>
      </c>
      <c r="E9938" s="27">
        <v>41873</v>
      </c>
      <c r="F9938" t="s">
        <v>233</v>
      </c>
      <c r="G9938" s="27">
        <v>25747</v>
      </c>
      <c r="H9938">
        <v>45</v>
      </c>
      <c r="I9938" t="s">
        <v>234</v>
      </c>
      <c r="J9938" t="s">
        <v>250</v>
      </c>
      <c r="K9938">
        <v>0</v>
      </c>
      <c r="L9938">
        <v>1</v>
      </c>
      <c r="M9938">
        <v>0</v>
      </c>
      <c r="N9938">
        <v>0</v>
      </c>
      <c r="O9938">
        <v>1</v>
      </c>
      <c r="P9938">
        <v>121</v>
      </c>
      <c r="Q9938" s="28">
        <v>41994.202777777777</v>
      </c>
      <c r="R9938" s="28">
        <v>42264.268055555556</v>
      </c>
      <c r="S9938" t="s">
        <v>31787</v>
      </c>
      <c r="U9938" s="27">
        <v>41745</v>
      </c>
      <c r="V9938">
        <v>128</v>
      </c>
      <c r="W9938" t="s">
        <v>32</v>
      </c>
      <c r="X9938" t="s">
        <v>274</v>
      </c>
      <c r="Y9938">
        <v>1</v>
      </c>
      <c r="AA9938" t="s">
        <v>31788</v>
      </c>
      <c r="AB9938" t="s">
        <v>32</v>
      </c>
      <c r="AC9938">
        <v>27</v>
      </c>
      <c r="AD9938" s="27">
        <v>41967</v>
      </c>
      <c r="AE9938" t="s">
        <v>359</v>
      </c>
      <c r="AF9938" s="27">
        <v>41994</v>
      </c>
      <c r="AG9938" s="27">
        <v>42264</v>
      </c>
      <c r="AH9938">
        <v>0</v>
      </c>
      <c r="AN9938" t="s">
        <v>238</v>
      </c>
      <c r="AO9938">
        <v>1</v>
      </c>
      <c r="AP9938" t="s">
        <v>239</v>
      </c>
      <c r="AQ9938" s="27">
        <v>41873</v>
      </c>
      <c r="AR9938" t="s">
        <v>240</v>
      </c>
      <c r="AS9938">
        <v>1</v>
      </c>
      <c r="AT9938" t="s">
        <v>239</v>
      </c>
      <c r="AU9938" s="27">
        <v>41873</v>
      </c>
    </row>
    <row r="9939" spans="1:47" x14ac:dyDescent="0.2">
      <c r="A9939">
        <v>9938</v>
      </c>
      <c r="B9939" t="s">
        <v>31789</v>
      </c>
      <c r="C9939" t="s">
        <v>9808</v>
      </c>
      <c r="D9939" t="s">
        <v>419</v>
      </c>
      <c r="E9939" s="27">
        <v>41905</v>
      </c>
      <c r="F9939" t="s">
        <v>294</v>
      </c>
      <c r="G9939" s="27">
        <v>22788</v>
      </c>
      <c r="H9939">
        <v>53</v>
      </c>
      <c r="I9939" t="s">
        <v>234</v>
      </c>
      <c r="J9939" t="s">
        <v>250</v>
      </c>
      <c r="K9939">
        <v>0</v>
      </c>
      <c r="L9939">
        <v>4</v>
      </c>
      <c r="M9939">
        <v>0</v>
      </c>
      <c r="N9939">
        <v>0</v>
      </c>
      <c r="O9939">
        <v>0</v>
      </c>
      <c r="W9939" t="s">
        <v>237</v>
      </c>
      <c r="Y9939">
        <v>-1</v>
      </c>
      <c r="AB9939" t="s">
        <v>237</v>
      </c>
      <c r="AH9939">
        <v>0</v>
      </c>
      <c r="AN9939" t="s">
        <v>238</v>
      </c>
      <c r="AO9939">
        <v>1</v>
      </c>
      <c r="AP9939" t="s">
        <v>239</v>
      </c>
      <c r="AQ9939" s="27">
        <v>41905</v>
      </c>
      <c r="AR9939" t="s">
        <v>240</v>
      </c>
      <c r="AS9939">
        <v>4</v>
      </c>
      <c r="AT9939" t="s">
        <v>239</v>
      </c>
      <c r="AU9939" s="27">
        <v>41905</v>
      </c>
    </row>
    <row r="9940" spans="1:47" x14ac:dyDescent="0.2">
      <c r="A9940">
        <v>9939</v>
      </c>
      <c r="B9940" t="s">
        <v>31790</v>
      </c>
      <c r="C9940" t="s">
        <v>4005</v>
      </c>
      <c r="D9940" t="s">
        <v>3540</v>
      </c>
      <c r="E9940" s="27">
        <v>41610</v>
      </c>
      <c r="F9940" t="s">
        <v>233</v>
      </c>
      <c r="G9940" s="27">
        <v>23924</v>
      </c>
      <c r="H9940">
        <v>50</v>
      </c>
      <c r="I9940" t="s">
        <v>234</v>
      </c>
      <c r="J9940" t="s">
        <v>245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-1</v>
      </c>
      <c r="Q9940" s="28">
        <v>41609.222222222219</v>
      </c>
      <c r="R9940" s="28">
        <v>41610.384027777778</v>
      </c>
      <c r="S9940" t="s">
        <v>31791</v>
      </c>
      <c r="T9940" s="27">
        <v>41609</v>
      </c>
      <c r="V9940">
        <v>1</v>
      </c>
      <c r="W9940" t="s">
        <v>36</v>
      </c>
      <c r="X9940" t="s">
        <v>2882</v>
      </c>
      <c r="Y9940">
        <v>0</v>
      </c>
      <c r="AB9940" t="s">
        <v>237</v>
      </c>
      <c r="AH9940">
        <v>0</v>
      </c>
      <c r="AN9940" t="s">
        <v>238</v>
      </c>
      <c r="AO9940">
        <v>1</v>
      </c>
      <c r="AP9940" t="s">
        <v>239</v>
      </c>
      <c r="AQ9940" s="27">
        <v>41610</v>
      </c>
      <c r="AR9940" t="s">
        <v>240</v>
      </c>
      <c r="AS9940">
        <v>1</v>
      </c>
      <c r="AT9940" t="s">
        <v>239</v>
      </c>
      <c r="AU9940" s="27">
        <v>41610</v>
      </c>
    </row>
    <row r="9941" spans="1:47" x14ac:dyDescent="0.2">
      <c r="A9941">
        <v>9940</v>
      </c>
      <c r="B9941" t="s">
        <v>31792</v>
      </c>
      <c r="C9941" t="s">
        <v>31793</v>
      </c>
      <c r="D9941" t="s">
        <v>6870</v>
      </c>
      <c r="E9941" s="27">
        <v>41618</v>
      </c>
      <c r="F9941" t="s">
        <v>294</v>
      </c>
      <c r="G9941" s="27">
        <v>31247</v>
      </c>
      <c r="H9941">
        <v>30</v>
      </c>
      <c r="I9941" t="s">
        <v>244</v>
      </c>
      <c r="J9941" t="s">
        <v>250</v>
      </c>
      <c r="K9941">
        <v>0</v>
      </c>
      <c r="L9941">
        <v>9</v>
      </c>
      <c r="M9941">
        <v>0</v>
      </c>
      <c r="N9941">
        <v>0</v>
      </c>
      <c r="O9941">
        <v>15</v>
      </c>
      <c r="P9941">
        <v>-4</v>
      </c>
      <c r="Q9941" s="28">
        <v>41614.513194444444</v>
      </c>
      <c r="R9941" s="28">
        <v>41614.318055555559</v>
      </c>
      <c r="S9941" t="s">
        <v>31794</v>
      </c>
      <c r="T9941" s="27">
        <v>41613</v>
      </c>
      <c r="V9941">
        <v>5</v>
      </c>
      <c r="W9941" t="s">
        <v>32</v>
      </c>
      <c r="X9941" t="s">
        <v>261</v>
      </c>
      <c r="Y9941">
        <v>1</v>
      </c>
      <c r="AA9941" t="s">
        <v>31795</v>
      </c>
      <c r="AB9941" t="s">
        <v>36</v>
      </c>
      <c r="AC9941">
        <v>0</v>
      </c>
      <c r="AD9941" s="27">
        <v>41695</v>
      </c>
      <c r="AE9941" t="s">
        <v>324</v>
      </c>
      <c r="AF9941" s="27">
        <v>41695</v>
      </c>
      <c r="AG9941" s="27">
        <v>41695</v>
      </c>
      <c r="AH9941">
        <v>0</v>
      </c>
      <c r="AN9941" t="s">
        <v>238</v>
      </c>
      <c r="AO9941">
        <v>7</v>
      </c>
      <c r="AP9941" t="s">
        <v>246</v>
      </c>
      <c r="AQ9941" s="27">
        <v>41618</v>
      </c>
      <c r="AR9941" t="s">
        <v>240</v>
      </c>
      <c r="AS9941">
        <v>9</v>
      </c>
      <c r="AT9941" t="s">
        <v>269</v>
      </c>
      <c r="AU9941" s="27">
        <v>41618</v>
      </c>
    </row>
    <row r="9942" spans="1:47" x14ac:dyDescent="0.2">
      <c r="A9942">
        <v>9941</v>
      </c>
      <c r="B9942" t="s">
        <v>31796</v>
      </c>
      <c r="C9942" t="s">
        <v>13560</v>
      </c>
      <c r="D9942" t="s">
        <v>1569</v>
      </c>
      <c r="E9942" s="27">
        <v>41481</v>
      </c>
      <c r="F9942" t="s">
        <v>233</v>
      </c>
      <c r="G9942" s="27">
        <v>33268</v>
      </c>
      <c r="H9942">
        <v>25</v>
      </c>
      <c r="I9942" t="s">
        <v>244</v>
      </c>
      <c r="J9942" t="s">
        <v>353</v>
      </c>
      <c r="K9942">
        <v>0</v>
      </c>
      <c r="L9942">
        <v>3</v>
      </c>
      <c r="M9942">
        <v>0</v>
      </c>
      <c r="N9942">
        <v>0</v>
      </c>
      <c r="O9942">
        <v>1</v>
      </c>
      <c r="P9942">
        <v>37</v>
      </c>
      <c r="Q9942" s="28">
        <v>41518.470138888886</v>
      </c>
      <c r="R9942" s="28">
        <v>41519.347916666666</v>
      </c>
      <c r="S9942" t="s">
        <v>31797</v>
      </c>
      <c r="U9942" s="27">
        <v>41325</v>
      </c>
      <c r="V9942">
        <v>156</v>
      </c>
      <c r="W9942" t="s">
        <v>32</v>
      </c>
      <c r="X9942" t="s">
        <v>274</v>
      </c>
      <c r="Y9942">
        <v>1</v>
      </c>
      <c r="AA9942" t="s">
        <v>31798</v>
      </c>
      <c r="AB9942" t="s">
        <v>36</v>
      </c>
      <c r="AC9942">
        <v>0</v>
      </c>
      <c r="AD9942" s="27">
        <v>41518</v>
      </c>
      <c r="AE9942" t="s">
        <v>385</v>
      </c>
      <c r="AF9942" s="27">
        <v>41518</v>
      </c>
      <c r="AG9942" s="27">
        <v>41519</v>
      </c>
      <c r="AH9942">
        <v>0</v>
      </c>
      <c r="AN9942" t="s">
        <v>238</v>
      </c>
      <c r="AO9942">
        <v>4</v>
      </c>
      <c r="AP9942" t="s">
        <v>239</v>
      </c>
      <c r="AQ9942" s="27">
        <v>41481</v>
      </c>
      <c r="AR9942" t="s">
        <v>240</v>
      </c>
      <c r="AS9942">
        <v>3</v>
      </c>
      <c r="AT9942" t="s">
        <v>239</v>
      </c>
      <c r="AU9942" s="27">
        <v>41481</v>
      </c>
    </row>
    <row r="9943" spans="1:47" x14ac:dyDescent="0.2">
      <c r="A9943">
        <v>9942</v>
      </c>
      <c r="B9943" t="s">
        <v>31799</v>
      </c>
      <c r="C9943" t="s">
        <v>31800</v>
      </c>
      <c r="D9943" t="s">
        <v>1905</v>
      </c>
      <c r="E9943" s="27">
        <v>41595</v>
      </c>
      <c r="F9943" t="s">
        <v>233</v>
      </c>
      <c r="G9943" s="27">
        <v>25570</v>
      </c>
      <c r="H9943">
        <v>46</v>
      </c>
      <c r="I9943" t="s">
        <v>234</v>
      </c>
      <c r="J9943" t="s">
        <v>353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-1</v>
      </c>
      <c r="Q9943" s="28">
        <v>41594.26666666667</v>
      </c>
      <c r="R9943" s="28">
        <v>41595.34375</v>
      </c>
      <c r="S9943" t="s">
        <v>31801</v>
      </c>
      <c r="T9943" s="27">
        <v>41594</v>
      </c>
      <c r="V9943">
        <v>1</v>
      </c>
      <c r="W9943" t="s">
        <v>32</v>
      </c>
      <c r="X9943" t="s">
        <v>359</v>
      </c>
      <c r="Y9943">
        <v>0</v>
      </c>
      <c r="AB9943" t="s">
        <v>237</v>
      </c>
      <c r="AH9943">
        <v>0</v>
      </c>
      <c r="AN9943" t="s">
        <v>238</v>
      </c>
      <c r="AO9943">
        <v>1</v>
      </c>
      <c r="AP9943" t="s">
        <v>239</v>
      </c>
      <c r="AQ9943" s="27">
        <v>41595</v>
      </c>
      <c r="AR9943" t="s">
        <v>240</v>
      </c>
      <c r="AS9943">
        <v>1</v>
      </c>
      <c r="AT9943" t="s">
        <v>239</v>
      </c>
      <c r="AU9943" s="27">
        <v>41595</v>
      </c>
    </row>
    <row r="9944" spans="1:47" x14ac:dyDescent="0.2">
      <c r="A9944">
        <v>9943</v>
      </c>
      <c r="B9944" t="s">
        <v>31802</v>
      </c>
      <c r="C9944" t="s">
        <v>31803</v>
      </c>
      <c r="D9944" t="s">
        <v>3460</v>
      </c>
      <c r="E9944" s="27">
        <v>41773</v>
      </c>
      <c r="F9944" t="s">
        <v>294</v>
      </c>
      <c r="G9944" s="27">
        <v>26535</v>
      </c>
      <c r="H9944">
        <v>43</v>
      </c>
      <c r="I9944" t="s">
        <v>244</v>
      </c>
      <c r="J9944" t="s">
        <v>245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-1</v>
      </c>
      <c r="Q9944" s="28">
        <v>41772.262499999997</v>
      </c>
      <c r="R9944" s="28">
        <v>41774.40625</v>
      </c>
      <c r="S9944" t="s">
        <v>31804</v>
      </c>
      <c r="T9944" s="27">
        <v>41772</v>
      </c>
      <c r="V9944">
        <v>1</v>
      </c>
      <c r="W9944" t="s">
        <v>32</v>
      </c>
      <c r="X9944" t="s">
        <v>359</v>
      </c>
      <c r="Y9944">
        <v>0</v>
      </c>
      <c r="AB9944" t="s">
        <v>237</v>
      </c>
      <c r="AH9944">
        <v>0</v>
      </c>
      <c r="AN9944" t="s">
        <v>238</v>
      </c>
      <c r="AO9944">
        <v>1</v>
      </c>
      <c r="AP9944" t="s">
        <v>239</v>
      </c>
      <c r="AQ9944" s="27">
        <v>41773</v>
      </c>
      <c r="AR9944" t="s">
        <v>240</v>
      </c>
      <c r="AS9944">
        <v>1</v>
      </c>
      <c r="AT9944" t="s">
        <v>239</v>
      </c>
      <c r="AU9944" s="27">
        <v>41773</v>
      </c>
    </row>
    <row r="9945" spans="1:47" x14ac:dyDescent="0.2">
      <c r="A9945">
        <v>9944</v>
      </c>
      <c r="B9945" t="s">
        <v>31805</v>
      </c>
      <c r="C9945" t="s">
        <v>500</v>
      </c>
      <c r="D9945" t="s">
        <v>31806</v>
      </c>
      <c r="E9945" s="27">
        <v>41408</v>
      </c>
      <c r="F9945" t="s">
        <v>233</v>
      </c>
      <c r="G9945" s="27">
        <v>26676</v>
      </c>
      <c r="H9945">
        <v>43</v>
      </c>
      <c r="I9945" t="s">
        <v>244</v>
      </c>
      <c r="J9945" t="s">
        <v>245</v>
      </c>
      <c r="K9945">
        <v>0</v>
      </c>
      <c r="L9945">
        <v>1</v>
      </c>
      <c r="M9945">
        <v>0</v>
      </c>
      <c r="N9945">
        <v>0</v>
      </c>
      <c r="O9945">
        <v>0</v>
      </c>
      <c r="P9945">
        <v>-1</v>
      </c>
      <c r="Q9945" s="28">
        <v>41407.195138888892</v>
      </c>
      <c r="R9945" s="28">
        <v>41408.281944444447</v>
      </c>
      <c r="S9945" t="s">
        <v>31807</v>
      </c>
      <c r="T9945" s="27">
        <v>41407</v>
      </c>
      <c r="V9945">
        <v>1</v>
      </c>
      <c r="W9945" t="s">
        <v>32</v>
      </c>
      <c r="X9945" t="s">
        <v>359</v>
      </c>
      <c r="Y9945">
        <v>1</v>
      </c>
      <c r="AA9945" t="s">
        <v>31808</v>
      </c>
      <c r="AB9945" t="s">
        <v>36</v>
      </c>
      <c r="AC9945">
        <v>227</v>
      </c>
      <c r="AD9945" s="27">
        <v>41899</v>
      </c>
      <c r="AE9945" t="s">
        <v>1231</v>
      </c>
      <c r="AF9945" s="27">
        <v>42126</v>
      </c>
      <c r="AG9945" s="27">
        <v>42130</v>
      </c>
      <c r="AH9945">
        <v>0</v>
      </c>
      <c r="AN9945" t="s">
        <v>238</v>
      </c>
      <c r="AO9945">
        <v>1</v>
      </c>
      <c r="AP9945" t="s">
        <v>239</v>
      </c>
      <c r="AQ9945" s="27">
        <v>41408</v>
      </c>
      <c r="AR9945" t="s">
        <v>240</v>
      </c>
      <c r="AS9945">
        <v>1</v>
      </c>
      <c r="AT9945" t="s">
        <v>239</v>
      </c>
      <c r="AU9945" s="27">
        <v>41408</v>
      </c>
    </row>
    <row r="9946" spans="1:47" x14ac:dyDescent="0.2">
      <c r="A9946">
        <v>9945</v>
      </c>
      <c r="B9946" t="s">
        <v>31809</v>
      </c>
      <c r="C9946" t="s">
        <v>5277</v>
      </c>
      <c r="D9946" t="s">
        <v>23892</v>
      </c>
      <c r="E9946" s="27">
        <v>41643</v>
      </c>
      <c r="F9946" t="s">
        <v>233</v>
      </c>
      <c r="G9946" s="27">
        <v>33402</v>
      </c>
      <c r="H9946">
        <v>24</v>
      </c>
      <c r="I9946" t="s">
        <v>259</v>
      </c>
      <c r="J9946" t="s">
        <v>245</v>
      </c>
      <c r="K9946">
        <v>0</v>
      </c>
      <c r="L9946">
        <v>2</v>
      </c>
      <c r="M9946">
        <v>0</v>
      </c>
      <c r="N9946">
        <v>0</v>
      </c>
      <c r="O9946">
        <v>0</v>
      </c>
      <c r="P9946">
        <v>-1</v>
      </c>
      <c r="Q9946" s="28">
        <v>41642.381249999999</v>
      </c>
      <c r="R9946" s="28">
        <v>41643.063888888886</v>
      </c>
      <c r="S9946" t="s">
        <v>31810</v>
      </c>
      <c r="U9946" s="27">
        <v>41642</v>
      </c>
      <c r="V9946">
        <v>1</v>
      </c>
      <c r="W9946" t="s">
        <v>32</v>
      </c>
      <c r="X9946" t="s">
        <v>274</v>
      </c>
      <c r="Y9946">
        <v>1</v>
      </c>
      <c r="AA9946" t="s">
        <v>31811</v>
      </c>
      <c r="AB9946" t="s">
        <v>36</v>
      </c>
      <c r="AC9946">
        <v>253</v>
      </c>
      <c r="AD9946" s="27">
        <v>41813</v>
      </c>
      <c r="AE9946" t="s">
        <v>422</v>
      </c>
      <c r="AF9946" s="27">
        <v>42066</v>
      </c>
      <c r="AG9946" s="27">
        <v>42080</v>
      </c>
      <c r="AH9946">
        <v>0</v>
      </c>
      <c r="AN9946" t="s">
        <v>238</v>
      </c>
      <c r="AO9946">
        <v>3</v>
      </c>
      <c r="AP9946" t="s">
        <v>239</v>
      </c>
      <c r="AQ9946" s="27">
        <v>41643</v>
      </c>
      <c r="AR9946" t="s">
        <v>240</v>
      </c>
      <c r="AS9946">
        <v>2</v>
      </c>
      <c r="AT9946" t="s">
        <v>239</v>
      </c>
      <c r="AU9946" s="27">
        <v>41643</v>
      </c>
    </row>
    <row r="9947" spans="1:47" x14ac:dyDescent="0.2">
      <c r="A9947">
        <v>9946</v>
      </c>
      <c r="B9947" t="s">
        <v>31812</v>
      </c>
      <c r="C9947" t="s">
        <v>6508</v>
      </c>
      <c r="D9947" t="s">
        <v>3497</v>
      </c>
      <c r="E9947" s="27">
        <v>41712</v>
      </c>
      <c r="F9947" t="s">
        <v>294</v>
      </c>
      <c r="G9947" s="27">
        <v>31685</v>
      </c>
      <c r="H9947">
        <v>29</v>
      </c>
      <c r="I9947" t="s">
        <v>244</v>
      </c>
      <c r="J9947" t="s">
        <v>250</v>
      </c>
      <c r="K9947">
        <v>0</v>
      </c>
      <c r="L9947">
        <v>8</v>
      </c>
      <c r="M9947">
        <v>0</v>
      </c>
      <c r="N9947">
        <v>0</v>
      </c>
      <c r="O9947">
        <v>0</v>
      </c>
      <c r="W9947" t="s">
        <v>237</v>
      </c>
      <c r="Y9947">
        <v>-1</v>
      </c>
      <c r="AB9947" t="s">
        <v>237</v>
      </c>
      <c r="AH9947">
        <v>0</v>
      </c>
      <c r="AN9947" t="s">
        <v>238</v>
      </c>
      <c r="AO9947">
        <v>3</v>
      </c>
      <c r="AP9947" t="s">
        <v>239</v>
      </c>
      <c r="AQ9947" s="27">
        <v>41712</v>
      </c>
      <c r="AR9947" t="s">
        <v>240</v>
      </c>
      <c r="AS9947">
        <v>8</v>
      </c>
      <c r="AT9947" t="s">
        <v>269</v>
      </c>
      <c r="AU9947" s="27">
        <v>41712</v>
      </c>
    </row>
    <row r="9948" spans="1:47" x14ac:dyDescent="0.2">
      <c r="A9948">
        <v>9947</v>
      </c>
      <c r="B9948" t="s">
        <v>31813</v>
      </c>
      <c r="C9948" t="s">
        <v>15398</v>
      </c>
      <c r="D9948" t="s">
        <v>31814</v>
      </c>
      <c r="E9948" s="27">
        <v>41920</v>
      </c>
      <c r="F9948" t="s">
        <v>233</v>
      </c>
      <c r="G9948" s="27">
        <v>34962</v>
      </c>
      <c r="H9948">
        <v>20</v>
      </c>
      <c r="I9948" t="s">
        <v>259</v>
      </c>
      <c r="J9948" t="s">
        <v>245</v>
      </c>
      <c r="K9948">
        <v>0</v>
      </c>
      <c r="L9948">
        <v>6</v>
      </c>
      <c r="M9948">
        <v>0</v>
      </c>
      <c r="N9948">
        <v>0</v>
      </c>
      <c r="O9948">
        <v>2</v>
      </c>
      <c r="P9948">
        <v>-2</v>
      </c>
      <c r="Q9948" s="28">
        <v>41918.369444444441</v>
      </c>
      <c r="R9948" s="28">
        <v>41919.081944444442</v>
      </c>
      <c r="S9948" t="s">
        <v>31815</v>
      </c>
      <c r="T9948" s="27">
        <v>41918</v>
      </c>
      <c r="V9948">
        <v>2</v>
      </c>
      <c r="W9948" t="s">
        <v>32</v>
      </c>
      <c r="X9948" t="s">
        <v>453</v>
      </c>
      <c r="Y9948">
        <v>0</v>
      </c>
      <c r="AB9948" t="s">
        <v>237</v>
      </c>
      <c r="AH9948">
        <v>0</v>
      </c>
      <c r="AN9948" t="s">
        <v>238</v>
      </c>
      <c r="AO9948">
        <v>7</v>
      </c>
      <c r="AP9948" t="s">
        <v>246</v>
      </c>
      <c r="AQ9948" s="27">
        <v>41920</v>
      </c>
      <c r="AR9948" t="s">
        <v>240</v>
      </c>
      <c r="AS9948">
        <v>6</v>
      </c>
      <c r="AT9948" t="s">
        <v>246</v>
      </c>
      <c r="AU9948" s="27">
        <v>41920</v>
      </c>
    </row>
    <row r="9949" spans="1:47" x14ac:dyDescent="0.2">
      <c r="A9949">
        <v>9948</v>
      </c>
      <c r="B9949" t="s">
        <v>31816</v>
      </c>
      <c r="C9949" t="s">
        <v>9187</v>
      </c>
      <c r="D9949" t="s">
        <v>17885</v>
      </c>
      <c r="E9949" s="27">
        <v>41311</v>
      </c>
      <c r="F9949" t="s">
        <v>233</v>
      </c>
      <c r="G9949" s="27">
        <v>29954</v>
      </c>
      <c r="H9949">
        <v>34</v>
      </c>
      <c r="I9949" t="s">
        <v>244</v>
      </c>
      <c r="J9949" t="s">
        <v>250</v>
      </c>
      <c r="K9949">
        <v>0</v>
      </c>
      <c r="L9949">
        <v>7</v>
      </c>
      <c r="M9949">
        <v>0</v>
      </c>
      <c r="N9949">
        <v>0</v>
      </c>
      <c r="O9949">
        <v>10</v>
      </c>
      <c r="P9949">
        <v>-1</v>
      </c>
      <c r="Q9949" s="28">
        <v>41310.225694444445</v>
      </c>
      <c r="R9949" s="28">
        <v>41311.302083333336</v>
      </c>
      <c r="S9949" t="s">
        <v>31817</v>
      </c>
      <c r="T9949" s="27">
        <v>41310</v>
      </c>
      <c r="V9949">
        <v>1</v>
      </c>
      <c r="W9949" t="s">
        <v>32</v>
      </c>
      <c r="X9949" t="s">
        <v>1406</v>
      </c>
      <c r="Y9949">
        <v>0</v>
      </c>
      <c r="AB9949" t="s">
        <v>237</v>
      </c>
      <c r="AH9949">
        <v>0</v>
      </c>
      <c r="AN9949" t="s">
        <v>238</v>
      </c>
      <c r="AO9949">
        <v>5</v>
      </c>
      <c r="AP9949" t="s">
        <v>246</v>
      </c>
      <c r="AQ9949" s="27">
        <v>41311</v>
      </c>
      <c r="AR9949" t="s">
        <v>240</v>
      </c>
      <c r="AS9949">
        <v>7</v>
      </c>
      <c r="AT9949" t="s">
        <v>246</v>
      </c>
      <c r="AU9949" s="27">
        <v>41311</v>
      </c>
    </row>
    <row r="9950" spans="1:47" x14ac:dyDescent="0.2">
      <c r="A9950">
        <v>9949</v>
      </c>
      <c r="B9950" t="s">
        <v>31818</v>
      </c>
      <c r="C9950" t="s">
        <v>1478</v>
      </c>
      <c r="D9950" t="s">
        <v>14972</v>
      </c>
      <c r="E9950" s="27">
        <v>41712</v>
      </c>
      <c r="F9950" t="s">
        <v>233</v>
      </c>
      <c r="G9950" s="27">
        <v>21943</v>
      </c>
      <c r="H9950">
        <v>56</v>
      </c>
      <c r="I9950" t="s">
        <v>234</v>
      </c>
      <c r="J9950" t="s">
        <v>353</v>
      </c>
      <c r="K9950">
        <v>0</v>
      </c>
      <c r="L9950">
        <v>1</v>
      </c>
      <c r="M9950">
        <v>0</v>
      </c>
      <c r="N9950">
        <v>0</v>
      </c>
      <c r="O9950">
        <v>2</v>
      </c>
      <c r="P9950">
        <v>-108</v>
      </c>
      <c r="Q9950" s="28">
        <v>41604.103472222225</v>
      </c>
      <c r="R9950" s="28">
        <v>41605.147222222222</v>
      </c>
      <c r="S9950" t="s">
        <v>31819</v>
      </c>
      <c r="U9950" s="27">
        <v>41604</v>
      </c>
      <c r="V9950">
        <v>108</v>
      </c>
      <c r="W9950" t="s">
        <v>32</v>
      </c>
      <c r="X9950" t="s">
        <v>274</v>
      </c>
      <c r="Y9950">
        <v>0</v>
      </c>
      <c r="AB9950" t="s">
        <v>237</v>
      </c>
      <c r="AH9950">
        <v>0</v>
      </c>
      <c r="AN9950" t="s">
        <v>238</v>
      </c>
      <c r="AO9950">
        <v>1</v>
      </c>
      <c r="AP9950" t="s">
        <v>239</v>
      </c>
      <c r="AQ9950" s="27">
        <v>41712</v>
      </c>
      <c r="AR9950" t="s">
        <v>240</v>
      </c>
      <c r="AS9950">
        <v>1</v>
      </c>
      <c r="AT9950" t="s">
        <v>239</v>
      </c>
      <c r="AU9950" s="27">
        <v>41712</v>
      </c>
    </row>
    <row r="9951" spans="1:47" x14ac:dyDescent="0.2">
      <c r="A9951">
        <v>9950</v>
      </c>
      <c r="B9951" t="s">
        <v>31820</v>
      </c>
      <c r="C9951" t="s">
        <v>7572</v>
      </c>
      <c r="D9951" t="s">
        <v>31821</v>
      </c>
      <c r="E9951" s="27">
        <v>41764</v>
      </c>
      <c r="F9951" t="s">
        <v>233</v>
      </c>
      <c r="G9951" s="27">
        <v>30377</v>
      </c>
      <c r="H9951">
        <v>33</v>
      </c>
      <c r="I9951" t="s">
        <v>244</v>
      </c>
      <c r="J9951" t="s">
        <v>245</v>
      </c>
      <c r="K9951">
        <v>0</v>
      </c>
      <c r="L9951">
        <v>7</v>
      </c>
      <c r="M9951">
        <v>0</v>
      </c>
      <c r="N9951">
        <v>0</v>
      </c>
      <c r="O9951">
        <v>0</v>
      </c>
      <c r="P9951">
        <v>-1</v>
      </c>
      <c r="Q9951" s="28">
        <v>41763.354861111111</v>
      </c>
      <c r="R9951" s="28">
        <v>41769.216666666667</v>
      </c>
      <c r="S9951" t="s">
        <v>31822</v>
      </c>
      <c r="T9951" s="27">
        <v>41763</v>
      </c>
      <c r="V9951">
        <v>1</v>
      </c>
      <c r="W9951" t="s">
        <v>36</v>
      </c>
      <c r="X9951" t="s">
        <v>279</v>
      </c>
      <c r="Y9951">
        <v>0</v>
      </c>
      <c r="AB9951" t="s">
        <v>237</v>
      </c>
      <c r="AH9951">
        <v>0</v>
      </c>
      <c r="AN9951" t="s">
        <v>238</v>
      </c>
      <c r="AO9951">
        <v>6</v>
      </c>
      <c r="AP9951" t="s">
        <v>246</v>
      </c>
      <c r="AQ9951" s="27">
        <v>41764</v>
      </c>
      <c r="AR9951" t="s">
        <v>240</v>
      </c>
      <c r="AS9951">
        <v>7</v>
      </c>
      <c r="AT9951" t="s">
        <v>246</v>
      </c>
      <c r="AU9951" s="27">
        <v>41764</v>
      </c>
    </row>
    <row r="9952" spans="1:47" x14ac:dyDescent="0.2">
      <c r="A9952">
        <v>9951</v>
      </c>
      <c r="B9952" t="s">
        <v>31823</v>
      </c>
      <c r="C9952" t="s">
        <v>5465</v>
      </c>
      <c r="D9952" t="s">
        <v>31824</v>
      </c>
      <c r="E9952" s="27">
        <v>41657</v>
      </c>
      <c r="F9952" t="s">
        <v>233</v>
      </c>
      <c r="G9952" s="27">
        <v>32795</v>
      </c>
      <c r="H9952">
        <v>26</v>
      </c>
      <c r="I9952" t="s">
        <v>244</v>
      </c>
      <c r="J9952" t="s">
        <v>245</v>
      </c>
      <c r="K9952">
        <v>0</v>
      </c>
      <c r="L9952">
        <v>2</v>
      </c>
      <c r="M9952">
        <v>0</v>
      </c>
      <c r="N9952">
        <v>0</v>
      </c>
      <c r="O9952">
        <v>2</v>
      </c>
      <c r="P9952">
        <v>-1</v>
      </c>
      <c r="Q9952" s="28">
        <v>41656.168749999997</v>
      </c>
      <c r="R9952" s="28">
        <v>41659.334027777775</v>
      </c>
      <c r="S9952" t="s">
        <v>31825</v>
      </c>
      <c r="T9952" s="27">
        <v>41656</v>
      </c>
      <c r="V9952">
        <v>1</v>
      </c>
      <c r="W9952" t="s">
        <v>32</v>
      </c>
      <c r="X9952" t="s">
        <v>284</v>
      </c>
      <c r="Y9952">
        <v>0</v>
      </c>
      <c r="AB9952" t="s">
        <v>237</v>
      </c>
      <c r="AH9952">
        <v>0</v>
      </c>
      <c r="AN9952" t="s">
        <v>238</v>
      </c>
      <c r="AO9952">
        <v>3</v>
      </c>
      <c r="AP9952" t="s">
        <v>239</v>
      </c>
      <c r="AQ9952" s="27">
        <v>41657</v>
      </c>
      <c r="AR9952" t="s">
        <v>240</v>
      </c>
      <c r="AS9952">
        <v>2</v>
      </c>
      <c r="AT9952" t="s">
        <v>239</v>
      </c>
      <c r="AU9952" s="27">
        <v>41657</v>
      </c>
    </row>
    <row r="9953" spans="1:47" x14ac:dyDescent="0.2">
      <c r="A9953">
        <v>9952</v>
      </c>
      <c r="B9953" t="s">
        <v>31826</v>
      </c>
      <c r="C9953" t="s">
        <v>1584</v>
      </c>
      <c r="D9953" t="s">
        <v>20290</v>
      </c>
      <c r="E9953" s="27">
        <v>41290</v>
      </c>
      <c r="F9953" t="s">
        <v>233</v>
      </c>
      <c r="G9953" s="27">
        <v>30816</v>
      </c>
      <c r="H9953">
        <v>31</v>
      </c>
      <c r="I9953" t="s">
        <v>244</v>
      </c>
      <c r="J9953" t="s">
        <v>245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-1</v>
      </c>
      <c r="Q9953" s="28">
        <v>41289.329861111109</v>
      </c>
      <c r="R9953" s="28">
        <v>41290.281944444447</v>
      </c>
      <c r="S9953" t="s">
        <v>31827</v>
      </c>
      <c r="T9953" s="27">
        <v>41289</v>
      </c>
      <c r="V9953">
        <v>1</v>
      </c>
      <c r="W9953" t="s">
        <v>32</v>
      </c>
      <c r="X9953" t="s">
        <v>390</v>
      </c>
      <c r="Y9953">
        <v>0</v>
      </c>
      <c r="AB9953" t="s">
        <v>237</v>
      </c>
      <c r="AH9953">
        <v>0</v>
      </c>
      <c r="AN9953" t="s">
        <v>238</v>
      </c>
      <c r="AO9953">
        <v>1</v>
      </c>
      <c r="AP9953" t="s">
        <v>239</v>
      </c>
      <c r="AQ9953" s="27">
        <v>41290</v>
      </c>
      <c r="AR9953" t="s">
        <v>240</v>
      </c>
      <c r="AS9953">
        <v>1</v>
      </c>
      <c r="AT9953" t="s">
        <v>239</v>
      </c>
      <c r="AU9953" s="27">
        <v>41290</v>
      </c>
    </row>
    <row r="9954" spans="1:47" x14ac:dyDescent="0.2">
      <c r="A9954">
        <v>9953</v>
      </c>
      <c r="B9954" t="s">
        <v>31828</v>
      </c>
      <c r="C9954" t="s">
        <v>2056</v>
      </c>
      <c r="D9954" t="s">
        <v>31829</v>
      </c>
      <c r="E9954" s="27">
        <v>41491</v>
      </c>
      <c r="F9954" t="s">
        <v>233</v>
      </c>
      <c r="G9954" s="27">
        <v>33994</v>
      </c>
      <c r="H9954">
        <v>23</v>
      </c>
      <c r="I9954" t="s">
        <v>259</v>
      </c>
      <c r="J9954" t="s">
        <v>250</v>
      </c>
      <c r="K9954">
        <v>0</v>
      </c>
      <c r="L9954">
        <v>3</v>
      </c>
      <c r="M9954">
        <v>0</v>
      </c>
      <c r="N9954">
        <v>3</v>
      </c>
      <c r="O9954">
        <v>1</v>
      </c>
      <c r="P9954">
        <v>-24</v>
      </c>
      <c r="Q9954" s="28">
        <v>41467.197916666664</v>
      </c>
      <c r="R9954" s="28">
        <v>41489.540277777778</v>
      </c>
      <c r="S9954" t="s">
        <v>31830</v>
      </c>
      <c r="T9954" s="27">
        <v>41467</v>
      </c>
      <c r="V9954">
        <v>24</v>
      </c>
      <c r="W9954" t="s">
        <v>32</v>
      </c>
      <c r="X9954" t="s">
        <v>359</v>
      </c>
      <c r="Y9954">
        <v>1</v>
      </c>
      <c r="AA9954" t="s">
        <v>31831</v>
      </c>
      <c r="AB9954" t="s">
        <v>36</v>
      </c>
      <c r="AD9954" s="27">
        <v>42062</v>
      </c>
      <c r="AE9954" t="s">
        <v>324</v>
      </c>
      <c r="AH9954">
        <v>0</v>
      </c>
      <c r="AN9954" t="s">
        <v>238</v>
      </c>
      <c r="AO9954">
        <v>4</v>
      </c>
      <c r="AP9954" t="s">
        <v>239</v>
      </c>
      <c r="AQ9954" s="27">
        <v>41491</v>
      </c>
      <c r="AR9954" t="s">
        <v>240</v>
      </c>
      <c r="AS9954">
        <v>3</v>
      </c>
      <c r="AT9954" t="s">
        <v>239</v>
      </c>
      <c r="AU9954" s="27">
        <v>41491</v>
      </c>
    </row>
    <row r="9955" spans="1:47" x14ac:dyDescent="0.2">
      <c r="A9955">
        <v>9954</v>
      </c>
      <c r="B9955" t="s">
        <v>31832</v>
      </c>
      <c r="C9955" t="s">
        <v>31833</v>
      </c>
      <c r="D9955" t="s">
        <v>31834</v>
      </c>
      <c r="E9955" s="27">
        <v>41864</v>
      </c>
      <c r="F9955" t="s">
        <v>233</v>
      </c>
      <c r="G9955" s="27">
        <v>20525</v>
      </c>
      <c r="H9955">
        <v>60</v>
      </c>
      <c r="I9955" t="s">
        <v>234</v>
      </c>
      <c r="J9955" t="s">
        <v>353</v>
      </c>
      <c r="K9955">
        <v>0</v>
      </c>
      <c r="L9955">
        <v>1</v>
      </c>
      <c r="M9955">
        <v>0</v>
      </c>
      <c r="N9955">
        <v>0</v>
      </c>
      <c r="O9955">
        <v>1</v>
      </c>
      <c r="P9955">
        <v>-39</v>
      </c>
      <c r="Q9955" s="28">
        <v>41825.526388888888</v>
      </c>
      <c r="R9955" s="28">
        <v>41864.363888888889</v>
      </c>
      <c r="S9955" t="s">
        <v>31835</v>
      </c>
      <c r="T9955" s="27">
        <v>41825</v>
      </c>
      <c r="V9955">
        <v>39</v>
      </c>
      <c r="W9955" t="s">
        <v>32</v>
      </c>
      <c r="X9955" t="s">
        <v>31836</v>
      </c>
      <c r="Y9955">
        <v>0</v>
      </c>
      <c r="AB9955" t="s">
        <v>237</v>
      </c>
      <c r="AH9955">
        <v>0</v>
      </c>
      <c r="AN9955" t="s">
        <v>238</v>
      </c>
      <c r="AO9955">
        <v>1</v>
      </c>
      <c r="AP9955" t="s">
        <v>239</v>
      </c>
      <c r="AQ9955" s="27">
        <v>41864</v>
      </c>
      <c r="AR9955" t="s">
        <v>240</v>
      </c>
      <c r="AS9955">
        <v>1</v>
      </c>
      <c r="AT9955" t="s">
        <v>239</v>
      </c>
      <c r="AU9955" s="27">
        <v>41864</v>
      </c>
    </row>
    <row r="9956" spans="1:47" x14ac:dyDescent="0.2">
      <c r="A9956">
        <v>9955</v>
      </c>
      <c r="B9956" t="s">
        <v>31837</v>
      </c>
      <c r="C9956" t="s">
        <v>1246</v>
      </c>
      <c r="D9956" t="s">
        <v>31838</v>
      </c>
      <c r="E9956" s="27">
        <v>41534</v>
      </c>
      <c r="F9956" t="s">
        <v>233</v>
      </c>
      <c r="G9956" s="27">
        <v>28035</v>
      </c>
      <c r="H9956">
        <v>39</v>
      </c>
      <c r="I9956" t="s">
        <v>244</v>
      </c>
      <c r="J9956" t="s">
        <v>250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-1</v>
      </c>
      <c r="Q9956" s="28">
        <v>41533.302777777775</v>
      </c>
      <c r="R9956" s="28">
        <v>41551.375694444447</v>
      </c>
      <c r="S9956" t="s">
        <v>31839</v>
      </c>
      <c r="T9956" s="27">
        <v>41533</v>
      </c>
      <c r="V9956">
        <v>1</v>
      </c>
      <c r="W9956" t="s">
        <v>32</v>
      </c>
      <c r="X9956" t="s">
        <v>12705</v>
      </c>
      <c r="Y9956">
        <v>0</v>
      </c>
      <c r="AB9956" t="s">
        <v>237</v>
      </c>
      <c r="AH9956">
        <v>0</v>
      </c>
      <c r="AN9956" t="s">
        <v>238</v>
      </c>
      <c r="AO9956">
        <v>1</v>
      </c>
      <c r="AP9956" t="s">
        <v>239</v>
      </c>
      <c r="AQ9956" s="27">
        <v>41534</v>
      </c>
      <c r="AR9956" t="s">
        <v>240</v>
      </c>
      <c r="AS9956">
        <v>1</v>
      </c>
      <c r="AT9956" t="s">
        <v>239</v>
      </c>
      <c r="AU9956" s="27">
        <v>41534</v>
      </c>
    </row>
    <row r="9957" spans="1:47" x14ac:dyDescent="0.2">
      <c r="A9957">
        <v>9956</v>
      </c>
      <c r="B9957" t="s">
        <v>31840</v>
      </c>
      <c r="C9957" t="s">
        <v>1147</v>
      </c>
      <c r="D9957" t="s">
        <v>31841</v>
      </c>
      <c r="E9957" s="27">
        <v>42001</v>
      </c>
      <c r="F9957" t="s">
        <v>233</v>
      </c>
      <c r="G9957" s="27">
        <v>23907</v>
      </c>
      <c r="H9957">
        <v>50</v>
      </c>
      <c r="I9957" t="s">
        <v>234</v>
      </c>
      <c r="J9957" t="s">
        <v>250</v>
      </c>
      <c r="K9957">
        <v>0</v>
      </c>
      <c r="L9957">
        <v>1</v>
      </c>
      <c r="M9957">
        <v>0</v>
      </c>
      <c r="N9957">
        <v>0</v>
      </c>
      <c r="O9957">
        <v>4</v>
      </c>
      <c r="P9957">
        <v>-1</v>
      </c>
      <c r="Q9957" s="28">
        <v>42000.213194444441</v>
      </c>
      <c r="R9957" s="28">
        <v>42001.077777777777</v>
      </c>
      <c r="S9957" t="s">
        <v>31842</v>
      </c>
      <c r="T9957" s="27">
        <v>42000</v>
      </c>
      <c r="V9957">
        <v>1</v>
      </c>
      <c r="W9957" t="s">
        <v>32</v>
      </c>
      <c r="X9957" t="s">
        <v>364</v>
      </c>
      <c r="Y9957">
        <v>1</v>
      </c>
      <c r="AA9957" t="s">
        <v>31843</v>
      </c>
      <c r="AB9957" t="s">
        <v>36</v>
      </c>
      <c r="AD9957" s="27">
        <v>42157</v>
      </c>
      <c r="AE9957" t="s">
        <v>2030</v>
      </c>
      <c r="AH9957">
        <v>0</v>
      </c>
      <c r="AN9957" t="s">
        <v>238</v>
      </c>
      <c r="AO9957">
        <v>1</v>
      </c>
      <c r="AP9957" t="s">
        <v>239</v>
      </c>
      <c r="AQ9957" s="27">
        <v>42001</v>
      </c>
      <c r="AR9957" t="s">
        <v>240</v>
      </c>
      <c r="AS9957">
        <v>1</v>
      </c>
      <c r="AT9957" t="s">
        <v>239</v>
      </c>
      <c r="AU9957" s="27">
        <v>42001</v>
      </c>
    </row>
    <row r="9958" spans="1:47" x14ac:dyDescent="0.2">
      <c r="A9958">
        <v>9957</v>
      </c>
      <c r="B9958" t="s">
        <v>12979</v>
      </c>
      <c r="C9958" t="s">
        <v>1300</v>
      </c>
      <c r="D9958" t="s">
        <v>12980</v>
      </c>
      <c r="E9958" s="27">
        <v>41443</v>
      </c>
      <c r="F9958" t="s">
        <v>233</v>
      </c>
      <c r="G9958" s="27">
        <v>25481</v>
      </c>
      <c r="H9958">
        <v>46</v>
      </c>
      <c r="I9958" t="s">
        <v>234</v>
      </c>
      <c r="J9958" t="s">
        <v>245</v>
      </c>
      <c r="K9958">
        <v>0</v>
      </c>
      <c r="L9958">
        <v>3</v>
      </c>
      <c r="M9958">
        <v>0</v>
      </c>
      <c r="N9958">
        <v>0</v>
      </c>
      <c r="O9958">
        <v>0</v>
      </c>
      <c r="W9958" t="s">
        <v>237</v>
      </c>
      <c r="Y9958">
        <v>-1</v>
      </c>
      <c r="AB9958" t="s">
        <v>237</v>
      </c>
      <c r="AH9958">
        <v>0</v>
      </c>
      <c r="AN9958" t="s">
        <v>238</v>
      </c>
      <c r="AO9958">
        <v>2</v>
      </c>
      <c r="AP9958" t="s">
        <v>239</v>
      </c>
      <c r="AQ9958" s="27">
        <v>41443</v>
      </c>
      <c r="AR9958" t="s">
        <v>240</v>
      </c>
      <c r="AS9958">
        <v>3</v>
      </c>
      <c r="AT9958" t="s">
        <v>239</v>
      </c>
      <c r="AU9958" s="27">
        <v>41443</v>
      </c>
    </row>
    <row r="9959" spans="1:47" x14ac:dyDescent="0.2">
      <c r="A9959">
        <v>9958</v>
      </c>
      <c r="B9959" t="s">
        <v>31844</v>
      </c>
      <c r="C9959" t="s">
        <v>6987</v>
      </c>
      <c r="D9959" t="s">
        <v>7815</v>
      </c>
      <c r="E9959" s="27">
        <v>41836</v>
      </c>
      <c r="F9959" t="s">
        <v>233</v>
      </c>
      <c r="G9959" s="27">
        <v>33217</v>
      </c>
      <c r="H9959">
        <v>25</v>
      </c>
      <c r="I9959" t="s">
        <v>244</v>
      </c>
      <c r="J9959" t="s">
        <v>353</v>
      </c>
      <c r="K9959">
        <v>0</v>
      </c>
      <c r="L9959">
        <v>6</v>
      </c>
      <c r="M9959">
        <v>0</v>
      </c>
      <c r="N9959">
        <v>0</v>
      </c>
      <c r="O9959">
        <v>0</v>
      </c>
      <c r="P9959">
        <v>-1</v>
      </c>
      <c r="Q9959" s="28">
        <v>41835.145138888889</v>
      </c>
      <c r="R9959" s="28">
        <v>41837.199999999997</v>
      </c>
      <c r="S9959" t="s">
        <v>31845</v>
      </c>
      <c r="T9959" s="27">
        <v>41834</v>
      </c>
      <c r="V9959">
        <v>2</v>
      </c>
      <c r="W9959" t="s">
        <v>36</v>
      </c>
      <c r="X9959" t="s">
        <v>254</v>
      </c>
      <c r="Y9959">
        <v>0</v>
      </c>
      <c r="AB9959" t="s">
        <v>237</v>
      </c>
      <c r="AH9959">
        <v>0</v>
      </c>
      <c r="AN9959" t="s">
        <v>238</v>
      </c>
      <c r="AO9959">
        <v>7</v>
      </c>
      <c r="AP9959" t="s">
        <v>246</v>
      </c>
      <c r="AQ9959" s="27">
        <v>41836</v>
      </c>
      <c r="AR9959" t="s">
        <v>240</v>
      </c>
      <c r="AS9959">
        <v>6</v>
      </c>
      <c r="AT9959" t="s">
        <v>246</v>
      </c>
      <c r="AU9959" s="27">
        <v>41836</v>
      </c>
    </row>
    <row r="9960" spans="1:47" x14ac:dyDescent="0.2">
      <c r="A9960">
        <v>9959</v>
      </c>
      <c r="B9960" t="s">
        <v>31846</v>
      </c>
      <c r="C9960" t="s">
        <v>31847</v>
      </c>
      <c r="D9960" t="s">
        <v>31848</v>
      </c>
      <c r="E9960" s="27">
        <v>41555</v>
      </c>
      <c r="F9960" t="s">
        <v>294</v>
      </c>
      <c r="G9960" s="27">
        <v>34216</v>
      </c>
      <c r="H9960">
        <v>22</v>
      </c>
      <c r="I9960" t="s">
        <v>259</v>
      </c>
      <c r="J9960" t="s">
        <v>250</v>
      </c>
      <c r="K9960">
        <v>0</v>
      </c>
      <c r="L9960">
        <v>6</v>
      </c>
      <c r="M9960">
        <v>0</v>
      </c>
      <c r="N9960">
        <v>0</v>
      </c>
      <c r="O9960">
        <v>0</v>
      </c>
      <c r="P9960">
        <v>-1</v>
      </c>
      <c r="Q9960" s="28">
        <v>41554.127083333333</v>
      </c>
      <c r="R9960" s="28">
        <v>41555.374305555553</v>
      </c>
      <c r="S9960" t="s">
        <v>31849</v>
      </c>
      <c r="T9960" s="27">
        <v>41554</v>
      </c>
      <c r="V9960">
        <v>1</v>
      </c>
      <c r="W9960" t="s">
        <v>36</v>
      </c>
      <c r="X9960" t="s">
        <v>279</v>
      </c>
      <c r="Y9960">
        <v>0</v>
      </c>
      <c r="AB9960" t="s">
        <v>237</v>
      </c>
      <c r="AH9960">
        <v>0</v>
      </c>
      <c r="AN9960" t="s">
        <v>238</v>
      </c>
      <c r="AO9960">
        <v>5</v>
      </c>
      <c r="AP9960" t="s">
        <v>246</v>
      </c>
      <c r="AQ9960" s="27">
        <v>41555</v>
      </c>
      <c r="AR9960" t="s">
        <v>240</v>
      </c>
      <c r="AS9960">
        <v>6</v>
      </c>
      <c r="AT9960" t="s">
        <v>246</v>
      </c>
      <c r="AU9960" s="27">
        <v>41555</v>
      </c>
    </row>
    <row r="9961" spans="1:47" x14ac:dyDescent="0.2">
      <c r="A9961">
        <v>9960</v>
      </c>
      <c r="B9961" t="s">
        <v>31850</v>
      </c>
      <c r="C9961" t="s">
        <v>31851</v>
      </c>
      <c r="D9961" t="s">
        <v>31852</v>
      </c>
      <c r="E9961" s="27">
        <v>41531</v>
      </c>
      <c r="F9961" t="s">
        <v>294</v>
      </c>
      <c r="G9961" s="27">
        <v>33014</v>
      </c>
      <c r="H9961">
        <v>25</v>
      </c>
      <c r="I9961" t="s">
        <v>244</v>
      </c>
      <c r="J9961" t="s">
        <v>250</v>
      </c>
      <c r="K9961">
        <v>0</v>
      </c>
      <c r="L9961">
        <v>2</v>
      </c>
      <c r="M9961">
        <v>0</v>
      </c>
      <c r="N9961">
        <v>0</v>
      </c>
      <c r="O9961">
        <v>0</v>
      </c>
      <c r="P9961">
        <v>-1</v>
      </c>
      <c r="Q9961" s="28">
        <v>41530.335416666669</v>
      </c>
      <c r="R9961" s="28">
        <v>41531.318749999999</v>
      </c>
      <c r="S9961" t="s">
        <v>31853</v>
      </c>
      <c r="T9961" s="27">
        <v>41530</v>
      </c>
      <c r="V9961">
        <v>1</v>
      </c>
      <c r="W9961" t="s">
        <v>36</v>
      </c>
      <c r="X9961" t="s">
        <v>279</v>
      </c>
      <c r="Y9961">
        <v>0</v>
      </c>
      <c r="AB9961" t="s">
        <v>237</v>
      </c>
      <c r="AH9961">
        <v>0</v>
      </c>
      <c r="AN9961" t="s">
        <v>238</v>
      </c>
      <c r="AO9961">
        <v>3</v>
      </c>
      <c r="AP9961" t="s">
        <v>239</v>
      </c>
      <c r="AQ9961" s="27">
        <v>41531</v>
      </c>
      <c r="AR9961" t="s">
        <v>240</v>
      </c>
      <c r="AS9961">
        <v>2</v>
      </c>
      <c r="AT9961" t="s">
        <v>239</v>
      </c>
      <c r="AU9961" s="27">
        <v>41531</v>
      </c>
    </row>
    <row r="9962" spans="1:47" x14ac:dyDescent="0.2">
      <c r="A9962">
        <v>9961</v>
      </c>
      <c r="B9962" t="s">
        <v>1767</v>
      </c>
      <c r="C9962" t="s">
        <v>242</v>
      </c>
      <c r="D9962" t="s">
        <v>1768</v>
      </c>
      <c r="E9962" s="27">
        <v>41792</v>
      </c>
      <c r="F9962" t="s">
        <v>233</v>
      </c>
      <c r="G9962" s="27">
        <v>30700</v>
      </c>
      <c r="H9962">
        <v>32</v>
      </c>
      <c r="I9962" t="s">
        <v>244</v>
      </c>
      <c r="J9962" t="s">
        <v>250</v>
      </c>
      <c r="K9962">
        <v>0</v>
      </c>
      <c r="L9962">
        <v>6</v>
      </c>
      <c r="M9962">
        <v>0</v>
      </c>
      <c r="N9962">
        <v>0</v>
      </c>
      <c r="O9962">
        <v>0</v>
      </c>
      <c r="P9962">
        <v>-1</v>
      </c>
      <c r="Q9962" s="28">
        <v>41791.243750000001</v>
      </c>
      <c r="R9962" s="28">
        <v>41792.29791666667</v>
      </c>
      <c r="S9962" t="s">
        <v>31854</v>
      </c>
      <c r="T9962" s="27">
        <v>41791</v>
      </c>
      <c r="V9962">
        <v>1</v>
      </c>
      <c r="W9962" t="s">
        <v>36</v>
      </c>
      <c r="X9962" t="s">
        <v>279</v>
      </c>
      <c r="Y9962">
        <v>0</v>
      </c>
      <c r="AB9962" t="s">
        <v>237</v>
      </c>
      <c r="AH9962">
        <v>0</v>
      </c>
      <c r="AN9962" t="s">
        <v>238</v>
      </c>
      <c r="AO9962">
        <v>6</v>
      </c>
      <c r="AP9962" t="s">
        <v>246</v>
      </c>
      <c r="AQ9962" s="27">
        <v>41792</v>
      </c>
      <c r="AR9962" t="s">
        <v>240</v>
      </c>
      <c r="AS9962">
        <v>6</v>
      </c>
      <c r="AT9962" t="s">
        <v>246</v>
      </c>
      <c r="AU9962" s="27">
        <v>41792</v>
      </c>
    </row>
    <row r="9963" spans="1:47" x14ac:dyDescent="0.2">
      <c r="A9963">
        <v>9962</v>
      </c>
      <c r="B9963" t="s">
        <v>31855</v>
      </c>
      <c r="C9963" t="s">
        <v>3285</v>
      </c>
      <c r="D9963" t="s">
        <v>9846</v>
      </c>
      <c r="E9963" s="27">
        <v>41967</v>
      </c>
      <c r="F9963" t="s">
        <v>233</v>
      </c>
      <c r="G9963" s="27">
        <v>35054</v>
      </c>
      <c r="H9963">
        <v>20</v>
      </c>
      <c r="I9963" t="s">
        <v>259</v>
      </c>
      <c r="J9963" t="s">
        <v>245</v>
      </c>
      <c r="K9963">
        <v>0</v>
      </c>
      <c r="L9963">
        <v>3</v>
      </c>
      <c r="M9963">
        <v>0</v>
      </c>
      <c r="N9963">
        <v>0</v>
      </c>
      <c r="O9963">
        <v>0</v>
      </c>
      <c r="P9963">
        <v>0</v>
      </c>
      <c r="Q9963" s="28">
        <v>41967.184027777781</v>
      </c>
      <c r="R9963" s="28">
        <v>41968.20208333333</v>
      </c>
      <c r="S9963" t="s">
        <v>31856</v>
      </c>
      <c r="T9963" s="27">
        <v>41967</v>
      </c>
      <c r="V9963">
        <v>0</v>
      </c>
      <c r="W9963" t="s">
        <v>32</v>
      </c>
      <c r="X9963" t="s">
        <v>261</v>
      </c>
      <c r="Y9963">
        <v>0</v>
      </c>
      <c r="AB9963" t="s">
        <v>237</v>
      </c>
      <c r="AH9963">
        <v>0</v>
      </c>
      <c r="AN9963" t="s">
        <v>238</v>
      </c>
      <c r="AO9963">
        <v>5</v>
      </c>
      <c r="AP9963" t="s">
        <v>246</v>
      </c>
      <c r="AQ9963" s="27">
        <v>41967</v>
      </c>
      <c r="AR9963" t="s">
        <v>240</v>
      </c>
      <c r="AS9963">
        <v>3</v>
      </c>
      <c r="AT9963" t="s">
        <v>239</v>
      </c>
      <c r="AU9963" s="27">
        <v>41967</v>
      </c>
    </row>
    <row r="9964" spans="1:47" x14ac:dyDescent="0.2">
      <c r="A9964">
        <v>9963</v>
      </c>
      <c r="B9964" t="s">
        <v>31857</v>
      </c>
      <c r="C9964" t="s">
        <v>31858</v>
      </c>
      <c r="D9964" t="s">
        <v>381</v>
      </c>
      <c r="E9964" s="27">
        <v>41567</v>
      </c>
      <c r="F9964" t="s">
        <v>294</v>
      </c>
      <c r="G9964" s="27">
        <v>34639</v>
      </c>
      <c r="H9964">
        <v>21</v>
      </c>
      <c r="I9964" t="s">
        <v>259</v>
      </c>
      <c r="J9964" t="s">
        <v>250</v>
      </c>
      <c r="K9964">
        <v>0</v>
      </c>
      <c r="L9964">
        <v>9</v>
      </c>
      <c r="M9964">
        <v>1</v>
      </c>
      <c r="N9964">
        <v>0</v>
      </c>
      <c r="O9964">
        <v>2</v>
      </c>
      <c r="P9964">
        <v>-1</v>
      </c>
      <c r="Q9964" s="28">
        <v>41566.326388888891</v>
      </c>
      <c r="R9964" s="28">
        <v>41567.359722222223</v>
      </c>
      <c r="S9964" t="s">
        <v>31859</v>
      </c>
      <c r="T9964" s="27">
        <v>41566</v>
      </c>
      <c r="V9964">
        <v>1</v>
      </c>
      <c r="W9964" t="s">
        <v>32</v>
      </c>
      <c r="X9964" t="s">
        <v>2254</v>
      </c>
      <c r="Y9964">
        <v>0</v>
      </c>
      <c r="AB9964" t="s">
        <v>237</v>
      </c>
      <c r="AH9964">
        <v>0</v>
      </c>
      <c r="AN9964" t="s">
        <v>238</v>
      </c>
      <c r="AO9964">
        <v>6</v>
      </c>
      <c r="AP9964" t="s">
        <v>246</v>
      </c>
      <c r="AQ9964" s="27">
        <v>41567</v>
      </c>
      <c r="AR9964" t="s">
        <v>240</v>
      </c>
      <c r="AS9964">
        <v>9</v>
      </c>
      <c r="AT9964" t="s">
        <v>269</v>
      </c>
      <c r="AU9964" s="27">
        <v>41567</v>
      </c>
    </row>
    <row r="9965" spans="1:47" x14ac:dyDescent="0.2">
      <c r="A9965">
        <v>9964</v>
      </c>
      <c r="B9965" t="s">
        <v>31860</v>
      </c>
      <c r="C9965" t="s">
        <v>2056</v>
      </c>
      <c r="D9965" t="s">
        <v>830</v>
      </c>
      <c r="E9965" s="27">
        <v>41961</v>
      </c>
      <c r="F9965" t="s">
        <v>233</v>
      </c>
      <c r="G9965" s="27">
        <v>32073</v>
      </c>
      <c r="H9965">
        <v>28</v>
      </c>
      <c r="I9965" t="s">
        <v>244</v>
      </c>
      <c r="J9965" t="s">
        <v>245</v>
      </c>
      <c r="K9965">
        <v>0</v>
      </c>
      <c r="L9965">
        <v>3</v>
      </c>
      <c r="M9965">
        <v>0</v>
      </c>
      <c r="N9965">
        <v>0</v>
      </c>
      <c r="O9965">
        <v>1</v>
      </c>
      <c r="P9965">
        <v>-5</v>
      </c>
      <c r="Q9965" s="28">
        <v>41956.427777777775</v>
      </c>
      <c r="R9965" s="28">
        <v>41962.359027777777</v>
      </c>
      <c r="S9965" t="s">
        <v>31861</v>
      </c>
      <c r="T9965" s="27">
        <v>41956</v>
      </c>
      <c r="V9965">
        <v>5</v>
      </c>
      <c r="W9965" t="s">
        <v>32</v>
      </c>
      <c r="X9965" t="s">
        <v>1207</v>
      </c>
      <c r="Y9965">
        <v>0</v>
      </c>
      <c r="AB9965" t="s">
        <v>237</v>
      </c>
      <c r="AH9965">
        <v>0</v>
      </c>
      <c r="AN9965" t="s">
        <v>238</v>
      </c>
      <c r="AO9965">
        <v>2</v>
      </c>
      <c r="AP9965" t="s">
        <v>239</v>
      </c>
      <c r="AQ9965" s="27">
        <v>41961</v>
      </c>
      <c r="AR9965" t="s">
        <v>240</v>
      </c>
      <c r="AS9965">
        <v>3</v>
      </c>
      <c r="AT9965" t="s">
        <v>239</v>
      </c>
      <c r="AU9965" s="27">
        <v>41961</v>
      </c>
    </row>
    <row r="9966" spans="1:47" x14ac:dyDescent="0.2">
      <c r="A9966">
        <v>9965</v>
      </c>
      <c r="B9966" t="s">
        <v>31862</v>
      </c>
      <c r="C9966" t="s">
        <v>1262</v>
      </c>
      <c r="D9966" t="s">
        <v>31863</v>
      </c>
      <c r="E9966" s="27">
        <v>41682</v>
      </c>
      <c r="F9966" t="s">
        <v>233</v>
      </c>
      <c r="G9966" s="27">
        <v>34825</v>
      </c>
      <c r="H9966">
        <v>20</v>
      </c>
      <c r="I9966" t="s">
        <v>259</v>
      </c>
      <c r="J9966" t="s">
        <v>245</v>
      </c>
      <c r="K9966">
        <v>0</v>
      </c>
      <c r="L9966">
        <v>4</v>
      </c>
      <c r="M9966">
        <v>0</v>
      </c>
      <c r="N9966">
        <v>0</v>
      </c>
      <c r="O9966">
        <v>1</v>
      </c>
      <c r="P9966">
        <v>-1</v>
      </c>
      <c r="Q9966" s="28">
        <v>41681.14166666667</v>
      </c>
      <c r="R9966" s="28">
        <v>41682.109027777777</v>
      </c>
      <c r="S9966" t="s">
        <v>31864</v>
      </c>
      <c r="T9966" s="27">
        <v>41681</v>
      </c>
      <c r="V9966">
        <v>1</v>
      </c>
      <c r="W9966" t="s">
        <v>32</v>
      </c>
      <c r="X9966" t="s">
        <v>268</v>
      </c>
      <c r="Y9966">
        <v>0</v>
      </c>
      <c r="AB9966" t="s">
        <v>237</v>
      </c>
      <c r="AH9966">
        <v>0</v>
      </c>
      <c r="AN9966" t="s">
        <v>238</v>
      </c>
      <c r="AO9966">
        <v>6</v>
      </c>
      <c r="AP9966" t="s">
        <v>246</v>
      </c>
      <c r="AQ9966" s="27">
        <v>41682</v>
      </c>
      <c r="AR9966" t="s">
        <v>240</v>
      </c>
      <c r="AS9966">
        <v>4</v>
      </c>
      <c r="AT9966" t="s">
        <v>239</v>
      </c>
      <c r="AU9966" s="27">
        <v>41682</v>
      </c>
    </row>
    <row r="9967" spans="1:47" x14ac:dyDescent="0.2">
      <c r="A9967">
        <v>9966</v>
      </c>
      <c r="B9967" t="s">
        <v>31865</v>
      </c>
      <c r="C9967" t="s">
        <v>15435</v>
      </c>
      <c r="D9967" t="s">
        <v>2671</v>
      </c>
      <c r="E9967" s="27">
        <v>41820</v>
      </c>
      <c r="F9967" t="s">
        <v>233</v>
      </c>
      <c r="G9967" s="27">
        <v>22508</v>
      </c>
      <c r="H9967">
        <v>54</v>
      </c>
      <c r="I9967" t="s">
        <v>234</v>
      </c>
      <c r="J9967" t="s">
        <v>250</v>
      </c>
      <c r="K9967">
        <v>0</v>
      </c>
      <c r="L9967">
        <v>5</v>
      </c>
      <c r="M9967">
        <v>0</v>
      </c>
      <c r="N9967">
        <v>0</v>
      </c>
      <c r="O9967">
        <v>12</v>
      </c>
      <c r="P9967">
        <v>0</v>
      </c>
      <c r="Q9967" s="28">
        <v>41820.168749999997</v>
      </c>
      <c r="R9967" s="28">
        <v>41938.192361111112</v>
      </c>
      <c r="S9967" t="s">
        <v>31866</v>
      </c>
      <c r="T9967" s="27">
        <v>41820</v>
      </c>
      <c r="V9967">
        <v>0</v>
      </c>
      <c r="W9967" t="s">
        <v>36</v>
      </c>
      <c r="X9967" t="s">
        <v>279</v>
      </c>
      <c r="Y9967">
        <v>1</v>
      </c>
      <c r="AA9967" t="s">
        <v>31867</v>
      </c>
      <c r="AB9967" t="s">
        <v>36</v>
      </c>
      <c r="AC9967">
        <v>0</v>
      </c>
      <c r="AD9967" s="27">
        <v>41972</v>
      </c>
      <c r="AE9967" t="s">
        <v>548</v>
      </c>
      <c r="AF9967" s="27">
        <v>41972</v>
      </c>
      <c r="AG9967" s="27">
        <v>42353</v>
      </c>
      <c r="AH9967">
        <v>1</v>
      </c>
      <c r="AJ9967" t="s">
        <v>31867</v>
      </c>
      <c r="AK9967" t="s">
        <v>312</v>
      </c>
      <c r="AL9967" s="27">
        <v>41972</v>
      </c>
      <c r="AM9967" t="s">
        <v>2730</v>
      </c>
      <c r="AN9967" t="s">
        <v>238</v>
      </c>
      <c r="AO9967">
        <v>2</v>
      </c>
      <c r="AP9967" t="s">
        <v>239</v>
      </c>
      <c r="AQ9967" s="27">
        <v>41820</v>
      </c>
      <c r="AR9967" t="s">
        <v>240</v>
      </c>
      <c r="AS9967">
        <v>5</v>
      </c>
      <c r="AT9967" t="s">
        <v>246</v>
      </c>
      <c r="AU9967" s="27">
        <v>41820</v>
      </c>
    </row>
    <row r="9968" spans="1:47" x14ac:dyDescent="0.2">
      <c r="A9968">
        <v>9967</v>
      </c>
      <c r="B9968" t="s">
        <v>31868</v>
      </c>
      <c r="C9968" t="s">
        <v>31869</v>
      </c>
      <c r="D9968" t="s">
        <v>31870</v>
      </c>
      <c r="E9968" s="27">
        <v>41408</v>
      </c>
      <c r="F9968" t="s">
        <v>233</v>
      </c>
      <c r="G9968" s="27">
        <v>34276</v>
      </c>
      <c r="H9968">
        <v>22</v>
      </c>
      <c r="I9968" t="s">
        <v>259</v>
      </c>
      <c r="J9968" t="s">
        <v>250</v>
      </c>
      <c r="K9968">
        <v>0</v>
      </c>
      <c r="L9968">
        <v>8</v>
      </c>
      <c r="M9968">
        <v>0</v>
      </c>
      <c r="N9968">
        <v>0</v>
      </c>
      <c r="O9968">
        <v>11</v>
      </c>
      <c r="P9968">
        <v>-1</v>
      </c>
      <c r="Q9968" s="28">
        <v>41407.5</v>
      </c>
      <c r="R9968" s="28">
        <v>41557.282638888886</v>
      </c>
      <c r="S9968" t="s">
        <v>31871</v>
      </c>
      <c r="T9968" s="27">
        <v>41407</v>
      </c>
      <c r="V9968">
        <v>1</v>
      </c>
      <c r="W9968" t="s">
        <v>32</v>
      </c>
      <c r="X9968" t="s">
        <v>359</v>
      </c>
      <c r="Y9968">
        <v>0</v>
      </c>
      <c r="AB9968" t="s">
        <v>237</v>
      </c>
      <c r="AH9968">
        <v>0</v>
      </c>
      <c r="AN9968" t="s">
        <v>238</v>
      </c>
      <c r="AO9968">
        <v>6</v>
      </c>
      <c r="AP9968" t="s">
        <v>246</v>
      </c>
      <c r="AQ9968" s="27">
        <v>41408</v>
      </c>
      <c r="AR9968" t="s">
        <v>240</v>
      </c>
      <c r="AS9968">
        <v>8</v>
      </c>
      <c r="AT9968" t="s">
        <v>269</v>
      </c>
      <c r="AU9968" s="27">
        <v>41408</v>
      </c>
    </row>
    <row r="9969" spans="1:47" x14ac:dyDescent="0.2">
      <c r="A9969">
        <v>9968</v>
      </c>
      <c r="B9969" t="s">
        <v>31872</v>
      </c>
      <c r="C9969" t="s">
        <v>31873</v>
      </c>
      <c r="D9969" t="s">
        <v>331</v>
      </c>
      <c r="E9969" s="27">
        <v>41289</v>
      </c>
      <c r="F9969" t="s">
        <v>294</v>
      </c>
      <c r="G9969" s="27">
        <v>32325</v>
      </c>
      <c r="H9969">
        <v>27</v>
      </c>
      <c r="I9969" t="s">
        <v>244</v>
      </c>
      <c r="J9969" t="s">
        <v>250</v>
      </c>
      <c r="K9969">
        <v>0</v>
      </c>
      <c r="L9969">
        <v>6</v>
      </c>
      <c r="M9969">
        <v>0</v>
      </c>
      <c r="N9969">
        <v>0</v>
      </c>
      <c r="O9969">
        <v>2</v>
      </c>
      <c r="P9969">
        <v>-1</v>
      </c>
      <c r="Q9969" s="28">
        <v>41288.31527777778</v>
      </c>
      <c r="R9969" s="28">
        <v>41292.352777777778</v>
      </c>
      <c r="S9969" t="s">
        <v>31874</v>
      </c>
      <c r="T9969" s="27">
        <v>41288</v>
      </c>
      <c r="V9969">
        <v>1</v>
      </c>
      <c r="W9969" t="s">
        <v>32</v>
      </c>
      <c r="X9969" t="s">
        <v>494</v>
      </c>
      <c r="Y9969">
        <v>1</v>
      </c>
      <c r="AA9969" t="s">
        <v>31875</v>
      </c>
      <c r="AB9969" t="s">
        <v>36</v>
      </c>
      <c r="AD9969" s="27">
        <v>41549</v>
      </c>
      <c r="AE9969" t="s">
        <v>724</v>
      </c>
      <c r="AH9969">
        <v>1</v>
      </c>
      <c r="AJ9969" t="s">
        <v>31876</v>
      </c>
      <c r="AK9969" t="s">
        <v>255</v>
      </c>
      <c r="AL9969" s="27">
        <v>41761</v>
      </c>
      <c r="AM9969" t="s">
        <v>2367</v>
      </c>
      <c r="AN9969" t="s">
        <v>238</v>
      </c>
      <c r="AO9969">
        <v>4</v>
      </c>
      <c r="AP9969" t="s">
        <v>239</v>
      </c>
      <c r="AQ9969" s="27">
        <v>41289</v>
      </c>
      <c r="AR9969" t="s">
        <v>240</v>
      </c>
      <c r="AS9969">
        <v>6</v>
      </c>
      <c r="AT9969" t="s">
        <v>246</v>
      </c>
      <c r="AU9969" s="27">
        <v>41289</v>
      </c>
    </row>
    <row r="9970" spans="1:47" x14ac:dyDescent="0.2">
      <c r="A9970">
        <v>9969</v>
      </c>
      <c r="B9970" t="s">
        <v>31877</v>
      </c>
      <c r="C9970" t="s">
        <v>4367</v>
      </c>
      <c r="D9970" t="s">
        <v>31878</v>
      </c>
      <c r="E9970" s="27">
        <v>41918</v>
      </c>
      <c r="F9970" t="s">
        <v>233</v>
      </c>
      <c r="G9970" s="27">
        <v>25800</v>
      </c>
      <c r="H9970">
        <v>45</v>
      </c>
      <c r="I9970" t="s">
        <v>234</v>
      </c>
      <c r="J9970" t="s">
        <v>245</v>
      </c>
      <c r="K9970">
        <v>0</v>
      </c>
      <c r="L9970">
        <v>5</v>
      </c>
      <c r="M9970">
        <v>0</v>
      </c>
      <c r="N9970">
        <v>0</v>
      </c>
      <c r="O9970">
        <v>5</v>
      </c>
      <c r="P9970">
        <v>-4</v>
      </c>
      <c r="Q9970" s="28">
        <v>41914.101388888892</v>
      </c>
      <c r="R9970" s="28">
        <v>41915.113194444442</v>
      </c>
      <c r="S9970" t="s">
        <v>31879</v>
      </c>
      <c r="T9970" s="27">
        <v>41914</v>
      </c>
      <c r="V9970">
        <v>4</v>
      </c>
      <c r="W9970" t="s">
        <v>32</v>
      </c>
      <c r="X9970" t="s">
        <v>8145</v>
      </c>
      <c r="Y9970">
        <v>1</v>
      </c>
      <c r="AA9970" t="s">
        <v>31880</v>
      </c>
      <c r="AB9970" t="s">
        <v>36</v>
      </c>
      <c r="AC9970">
        <v>0</v>
      </c>
      <c r="AD9970" s="27">
        <v>42041</v>
      </c>
      <c r="AE9970" t="s">
        <v>5885</v>
      </c>
      <c r="AF9970" s="27">
        <v>42041</v>
      </c>
      <c r="AG9970" s="27">
        <v>42041</v>
      </c>
      <c r="AH9970">
        <v>0</v>
      </c>
      <c r="AN9970" t="s">
        <v>238</v>
      </c>
      <c r="AO9970">
        <v>3</v>
      </c>
      <c r="AP9970" t="s">
        <v>239</v>
      </c>
      <c r="AQ9970" s="27">
        <v>41918</v>
      </c>
      <c r="AR9970" t="s">
        <v>240</v>
      </c>
      <c r="AS9970">
        <v>5</v>
      </c>
      <c r="AT9970" t="s">
        <v>246</v>
      </c>
      <c r="AU9970" s="27">
        <v>41918</v>
      </c>
    </row>
    <row r="9971" spans="1:47" x14ac:dyDescent="0.2">
      <c r="A9971">
        <v>9970</v>
      </c>
      <c r="B9971" t="s">
        <v>31881</v>
      </c>
      <c r="C9971" t="s">
        <v>277</v>
      </c>
      <c r="D9971" t="s">
        <v>1066</v>
      </c>
      <c r="E9971" s="27">
        <v>41832</v>
      </c>
      <c r="F9971" t="s">
        <v>233</v>
      </c>
      <c r="G9971" s="27">
        <v>29903</v>
      </c>
      <c r="H9971">
        <v>34</v>
      </c>
      <c r="I9971" t="s">
        <v>244</v>
      </c>
      <c r="J9971" t="s">
        <v>250</v>
      </c>
      <c r="K9971">
        <v>3</v>
      </c>
      <c r="L9971">
        <v>7</v>
      </c>
      <c r="M9971">
        <v>1</v>
      </c>
      <c r="N9971">
        <v>0</v>
      </c>
      <c r="O9971">
        <v>13</v>
      </c>
      <c r="P9971">
        <v>-1</v>
      </c>
      <c r="Q9971" s="28">
        <v>41831.224999999999</v>
      </c>
      <c r="R9971" s="28">
        <v>41832.334722222222</v>
      </c>
      <c r="S9971" t="s">
        <v>31882</v>
      </c>
      <c r="U9971" s="27">
        <v>41831</v>
      </c>
      <c r="V9971">
        <v>1</v>
      </c>
      <c r="W9971" t="s">
        <v>32</v>
      </c>
      <c r="X9971" t="s">
        <v>274</v>
      </c>
      <c r="Y9971">
        <v>1</v>
      </c>
      <c r="AA9971" t="s">
        <v>31883</v>
      </c>
      <c r="AB9971" t="s">
        <v>36</v>
      </c>
      <c r="AD9971" s="27">
        <v>42411</v>
      </c>
      <c r="AE9971" t="s">
        <v>392</v>
      </c>
      <c r="AH9971">
        <v>0</v>
      </c>
      <c r="AN9971" t="s">
        <v>238</v>
      </c>
      <c r="AO9971">
        <v>2</v>
      </c>
      <c r="AP9971" t="s">
        <v>239</v>
      </c>
      <c r="AQ9971" s="27">
        <v>41832</v>
      </c>
      <c r="AR9971" t="s">
        <v>240</v>
      </c>
      <c r="AS9971">
        <v>7</v>
      </c>
      <c r="AT9971" t="s">
        <v>246</v>
      </c>
      <c r="AU9971" s="27">
        <v>41832</v>
      </c>
    </row>
    <row r="9972" spans="1:47" x14ac:dyDescent="0.2">
      <c r="A9972">
        <v>9971</v>
      </c>
      <c r="B9972" t="s">
        <v>31884</v>
      </c>
      <c r="C9972" t="s">
        <v>14006</v>
      </c>
      <c r="D9972" t="s">
        <v>2666</v>
      </c>
      <c r="E9972" s="27">
        <v>41720</v>
      </c>
      <c r="F9972" t="s">
        <v>294</v>
      </c>
      <c r="G9972" s="27">
        <v>22299</v>
      </c>
      <c r="H9972">
        <v>55</v>
      </c>
      <c r="I9972" t="s">
        <v>234</v>
      </c>
      <c r="J9972" t="s">
        <v>245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-1</v>
      </c>
      <c r="Q9972" s="28">
        <v>41719.394444444442</v>
      </c>
      <c r="R9972" s="28">
        <v>41720.456250000003</v>
      </c>
      <c r="S9972" t="s">
        <v>31885</v>
      </c>
      <c r="T9972" s="27">
        <v>41719</v>
      </c>
      <c r="V9972">
        <v>1</v>
      </c>
      <c r="W9972" t="s">
        <v>32</v>
      </c>
      <c r="X9972" t="s">
        <v>834</v>
      </c>
      <c r="Y9972">
        <v>0</v>
      </c>
      <c r="AB9972" t="s">
        <v>237</v>
      </c>
      <c r="AH9972">
        <v>0</v>
      </c>
      <c r="AN9972" t="s">
        <v>238</v>
      </c>
      <c r="AO9972">
        <v>1</v>
      </c>
      <c r="AP9972" t="s">
        <v>239</v>
      </c>
      <c r="AQ9972" s="27">
        <v>41720</v>
      </c>
      <c r="AR9972" t="s">
        <v>240</v>
      </c>
      <c r="AS9972">
        <v>1</v>
      </c>
      <c r="AT9972" t="s">
        <v>239</v>
      </c>
      <c r="AU9972" s="27">
        <v>41720</v>
      </c>
    </row>
    <row r="9973" spans="1:47" x14ac:dyDescent="0.2">
      <c r="A9973">
        <v>9972</v>
      </c>
      <c r="B9973" t="s">
        <v>31886</v>
      </c>
      <c r="C9973" t="s">
        <v>31887</v>
      </c>
      <c r="D9973" t="s">
        <v>12854</v>
      </c>
      <c r="E9973" s="27">
        <v>41662</v>
      </c>
      <c r="F9973" t="s">
        <v>233</v>
      </c>
      <c r="G9973" s="27">
        <v>33420</v>
      </c>
      <c r="H9973">
        <v>24</v>
      </c>
      <c r="I9973" t="s">
        <v>259</v>
      </c>
      <c r="J9973" t="s">
        <v>250</v>
      </c>
      <c r="K9973">
        <v>0</v>
      </c>
      <c r="L9973">
        <v>2</v>
      </c>
      <c r="M9973">
        <v>0</v>
      </c>
      <c r="N9973">
        <v>0</v>
      </c>
      <c r="O9973">
        <v>0</v>
      </c>
      <c r="P9973">
        <v>-1</v>
      </c>
      <c r="Q9973" s="28">
        <v>41661.429166666669</v>
      </c>
      <c r="R9973" s="28">
        <v>41662.095138888886</v>
      </c>
      <c r="S9973" t="s">
        <v>31888</v>
      </c>
      <c r="T9973" s="27">
        <v>41661</v>
      </c>
      <c r="V9973">
        <v>1</v>
      </c>
      <c r="W9973" t="s">
        <v>36</v>
      </c>
      <c r="X9973" t="s">
        <v>279</v>
      </c>
      <c r="Y9973">
        <v>0</v>
      </c>
      <c r="AB9973" t="s">
        <v>237</v>
      </c>
      <c r="AH9973">
        <v>0</v>
      </c>
      <c r="AN9973" t="s">
        <v>238</v>
      </c>
      <c r="AO9973">
        <v>3</v>
      </c>
      <c r="AP9973" t="s">
        <v>239</v>
      </c>
      <c r="AQ9973" s="27">
        <v>41662</v>
      </c>
      <c r="AR9973" t="s">
        <v>240</v>
      </c>
      <c r="AS9973">
        <v>2</v>
      </c>
      <c r="AT9973" t="s">
        <v>239</v>
      </c>
      <c r="AU9973" s="27">
        <v>41662</v>
      </c>
    </row>
    <row r="9974" spans="1:47" x14ac:dyDescent="0.2">
      <c r="A9974">
        <v>9973</v>
      </c>
      <c r="B9974" t="s">
        <v>31889</v>
      </c>
      <c r="C9974" t="s">
        <v>9712</v>
      </c>
      <c r="D9974" t="s">
        <v>1540</v>
      </c>
      <c r="E9974" s="27">
        <v>41965</v>
      </c>
      <c r="F9974" t="s">
        <v>233</v>
      </c>
      <c r="G9974" s="27">
        <v>35017</v>
      </c>
      <c r="H9974">
        <v>20</v>
      </c>
      <c r="I9974" t="s">
        <v>259</v>
      </c>
      <c r="J9974" t="s">
        <v>250</v>
      </c>
      <c r="K9974">
        <v>0</v>
      </c>
      <c r="L9974">
        <v>10</v>
      </c>
      <c r="M9974">
        <v>0</v>
      </c>
      <c r="N9974">
        <v>1</v>
      </c>
      <c r="O9974">
        <v>0</v>
      </c>
      <c r="P9974">
        <v>0</v>
      </c>
      <c r="Q9974" s="28">
        <v>41965.205555555556</v>
      </c>
      <c r="R9974" s="28">
        <v>41965.367361111108</v>
      </c>
      <c r="S9974" t="s">
        <v>31890</v>
      </c>
      <c r="T9974" s="27">
        <v>41965</v>
      </c>
      <c r="V9974">
        <v>0</v>
      </c>
      <c r="W9974" t="s">
        <v>32</v>
      </c>
      <c r="X9974" t="s">
        <v>261</v>
      </c>
      <c r="Y9974">
        <v>1</v>
      </c>
      <c r="AA9974" t="s">
        <v>31891</v>
      </c>
      <c r="AB9974" t="s">
        <v>32</v>
      </c>
      <c r="AD9974" s="27">
        <v>42025</v>
      </c>
      <c r="AE9974" t="s">
        <v>459</v>
      </c>
      <c r="AH9974">
        <v>1</v>
      </c>
      <c r="AJ9974" t="s">
        <v>31891</v>
      </c>
      <c r="AK9974" t="s">
        <v>255</v>
      </c>
      <c r="AL9974" s="27">
        <v>42025</v>
      </c>
      <c r="AM9974" t="s">
        <v>383</v>
      </c>
      <c r="AN9974" t="s">
        <v>238</v>
      </c>
      <c r="AO9974">
        <v>9</v>
      </c>
      <c r="AP9974" t="s">
        <v>269</v>
      </c>
      <c r="AQ9974" s="27">
        <v>41965</v>
      </c>
      <c r="AR9974" t="s">
        <v>240</v>
      </c>
      <c r="AS9974">
        <v>10</v>
      </c>
      <c r="AT9974" t="s">
        <v>269</v>
      </c>
      <c r="AU9974" s="27">
        <v>41965</v>
      </c>
    </row>
    <row r="9975" spans="1:47" x14ac:dyDescent="0.2">
      <c r="A9975">
        <v>9974</v>
      </c>
      <c r="B9975" t="s">
        <v>31892</v>
      </c>
      <c r="C9975" t="s">
        <v>31893</v>
      </c>
      <c r="D9975" t="s">
        <v>2798</v>
      </c>
      <c r="E9975" s="27">
        <v>41911</v>
      </c>
      <c r="F9975" t="s">
        <v>294</v>
      </c>
      <c r="G9975" s="27">
        <v>33525</v>
      </c>
      <c r="H9975">
        <v>24</v>
      </c>
      <c r="I9975" t="s">
        <v>259</v>
      </c>
      <c r="J9975" t="s">
        <v>250</v>
      </c>
      <c r="K9975">
        <v>3</v>
      </c>
      <c r="L9975">
        <v>10</v>
      </c>
      <c r="M9975">
        <v>0</v>
      </c>
      <c r="N9975">
        <v>0</v>
      </c>
      <c r="O9975">
        <v>7</v>
      </c>
      <c r="P9975">
        <v>-13</v>
      </c>
      <c r="Q9975" s="28">
        <v>41898.120138888888</v>
      </c>
      <c r="R9975" s="28">
        <v>41902.192361111112</v>
      </c>
      <c r="S9975" t="s">
        <v>31894</v>
      </c>
      <c r="U9975" s="27">
        <v>41898</v>
      </c>
      <c r="V9975">
        <v>13</v>
      </c>
      <c r="W9975" t="s">
        <v>32</v>
      </c>
      <c r="X9975" t="s">
        <v>274</v>
      </c>
      <c r="Y9975">
        <v>0</v>
      </c>
      <c r="AB9975" t="s">
        <v>237</v>
      </c>
      <c r="AH9975">
        <v>0</v>
      </c>
      <c r="AN9975" t="s">
        <v>238</v>
      </c>
      <c r="AO9975">
        <v>9</v>
      </c>
      <c r="AP9975" t="s">
        <v>269</v>
      </c>
      <c r="AQ9975" s="27">
        <v>41911</v>
      </c>
      <c r="AR9975" t="s">
        <v>240</v>
      </c>
      <c r="AS9975">
        <v>10</v>
      </c>
      <c r="AT9975" t="s">
        <v>269</v>
      </c>
      <c r="AU9975" s="27">
        <v>41911</v>
      </c>
    </row>
    <row r="9976" spans="1:47" x14ac:dyDescent="0.2">
      <c r="A9976">
        <v>9975</v>
      </c>
      <c r="B9976" t="s">
        <v>31895</v>
      </c>
      <c r="C9976" t="s">
        <v>414</v>
      </c>
      <c r="D9976" t="s">
        <v>31896</v>
      </c>
      <c r="E9976" s="27">
        <v>41907</v>
      </c>
      <c r="F9976" t="s">
        <v>233</v>
      </c>
      <c r="G9976" s="27">
        <v>25407</v>
      </c>
      <c r="H9976">
        <v>46</v>
      </c>
      <c r="I9976" t="s">
        <v>234</v>
      </c>
      <c r="J9976" t="s">
        <v>250</v>
      </c>
      <c r="K9976">
        <v>1</v>
      </c>
      <c r="L9976">
        <v>7</v>
      </c>
      <c r="M9976">
        <v>0</v>
      </c>
      <c r="N9976">
        <v>0</v>
      </c>
      <c r="O9976">
        <v>10</v>
      </c>
      <c r="P9976">
        <v>-1</v>
      </c>
      <c r="Q9976" s="28">
        <v>41906.328472222223</v>
      </c>
      <c r="R9976" s="28">
        <v>41939.381249999999</v>
      </c>
      <c r="S9976" t="s">
        <v>31897</v>
      </c>
      <c r="T9976" s="27">
        <v>41906</v>
      </c>
      <c r="V9976">
        <v>1</v>
      </c>
      <c r="W9976" t="s">
        <v>32</v>
      </c>
      <c r="X9976" t="s">
        <v>261</v>
      </c>
      <c r="Y9976">
        <v>0</v>
      </c>
      <c r="AB9976" t="s">
        <v>237</v>
      </c>
      <c r="AH9976">
        <v>0</v>
      </c>
      <c r="AN9976" t="s">
        <v>238</v>
      </c>
      <c r="AO9976">
        <v>2</v>
      </c>
      <c r="AP9976" t="s">
        <v>239</v>
      </c>
      <c r="AQ9976" s="27">
        <v>41907</v>
      </c>
      <c r="AR9976" t="s">
        <v>240</v>
      </c>
      <c r="AS9976">
        <v>7</v>
      </c>
      <c r="AT9976" t="s">
        <v>246</v>
      </c>
      <c r="AU9976" s="27">
        <v>41907</v>
      </c>
    </row>
    <row r="9977" spans="1:47" x14ac:dyDescent="0.2">
      <c r="A9977">
        <v>9976</v>
      </c>
      <c r="B9977" t="s">
        <v>31898</v>
      </c>
      <c r="C9977" t="s">
        <v>5244</v>
      </c>
      <c r="D9977" t="s">
        <v>3540</v>
      </c>
      <c r="E9977" s="27">
        <v>41857</v>
      </c>
      <c r="F9977" t="s">
        <v>233</v>
      </c>
      <c r="G9977" s="27">
        <v>29186</v>
      </c>
      <c r="H9977">
        <v>36</v>
      </c>
      <c r="I9977" t="s">
        <v>244</v>
      </c>
      <c r="J9977" t="s">
        <v>245</v>
      </c>
      <c r="K9977">
        <v>0</v>
      </c>
      <c r="L9977">
        <v>1</v>
      </c>
      <c r="M9977">
        <v>0</v>
      </c>
      <c r="N9977">
        <v>0</v>
      </c>
      <c r="O9977">
        <v>1</v>
      </c>
      <c r="P9977">
        <v>0</v>
      </c>
      <c r="Q9977" s="28">
        <v>41857.129861111112</v>
      </c>
      <c r="R9977" s="28">
        <v>41857.094444444447</v>
      </c>
      <c r="S9977" t="s">
        <v>31899</v>
      </c>
      <c r="T9977" s="27">
        <v>41857</v>
      </c>
      <c r="V9977">
        <v>0</v>
      </c>
      <c r="W9977" t="s">
        <v>36</v>
      </c>
      <c r="X9977" t="s">
        <v>595</v>
      </c>
      <c r="Y9977">
        <v>0</v>
      </c>
      <c r="AB9977" t="s">
        <v>237</v>
      </c>
      <c r="AH9977">
        <v>0</v>
      </c>
      <c r="AN9977" t="s">
        <v>238</v>
      </c>
      <c r="AO9977">
        <v>1</v>
      </c>
      <c r="AP9977" t="s">
        <v>239</v>
      </c>
      <c r="AQ9977" s="27">
        <v>41857</v>
      </c>
      <c r="AR9977" t="s">
        <v>240</v>
      </c>
      <c r="AS9977">
        <v>1</v>
      </c>
      <c r="AT9977" t="s">
        <v>239</v>
      </c>
      <c r="AU9977" s="27">
        <v>41857</v>
      </c>
    </row>
    <row r="9978" spans="1:47" x14ac:dyDescent="0.2">
      <c r="A9978">
        <v>9977</v>
      </c>
      <c r="B9978" t="s">
        <v>31900</v>
      </c>
      <c r="C9978" t="s">
        <v>31901</v>
      </c>
      <c r="D9978" t="s">
        <v>10122</v>
      </c>
      <c r="E9978" s="27">
        <v>41305</v>
      </c>
      <c r="F9978" t="s">
        <v>233</v>
      </c>
      <c r="G9978" s="27">
        <v>28639</v>
      </c>
      <c r="H9978">
        <v>37</v>
      </c>
      <c r="I9978" t="s">
        <v>244</v>
      </c>
      <c r="J9978" t="s">
        <v>250</v>
      </c>
      <c r="K9978">
        <v>0</v>
      </c>
      <c r="L9978">
        <v>5</v>
      </c>
      <c r="M9978">
        <v>0</v>
      </c>
      <c r="N9978">
        <v>0</v>
      </c>
      <c r="O9978">
        <v>5</v>
      </c>
      <c r="P9978">
        <v>0</v>
      </c>
      <c r="Q9978" s="28">
        <v>41305.055555555555</v>
      </c>
      <c r="R9978" s="28">
        <v>41311.505555555559</v>
      </c>
      <c r="S9978" t="s">
        <v>31902</v>
      </c>
      <c r="T9978" s="27">
        <v>41304</v>
      </c>
      <c r="V9978">
        <v>1</v>
      </c>
      <c r="W9978" t="s">
        <v>36</v>
      </c>
      <c r="X9978" t="s">
        <v>279</v>
      </c>
      <c r="Y9978">
        <v>1</v>
      </c>
      <c r="AA9978" t="s">
        <v>31903</v>
      </c>
      <c r="AB9978" t="s">
        <v>36</v>
      </c>
      <c r="AD9978" s="27">
        <v>41536</v>
      </c>
      <c r="AE9978" t="s">
        <v>422</v>
      </c>
      <c r="AH9978">
        <v>0</v>
      </c>
      <c r="AN9978" t="s">
        <v>238</v>
      </c>
      <c r="AO9978">
        <v>3</v>
      </c>
      <c r="AP9978" t="s">
        <v>239</v>
      </c>
      <c r="AQ9978" s="27">
        <v>41305</v>
      </c>
      <c r="AR9978" t="s">
        <v>240</v>
      </c>
      <c r="AS9978">
        <v>5</v>
      </c>
      <c r="AT9978" t="s">
        <v>246</v>
      </c>
      <c r="AU9978" s="27">
        <v>41305</v>
      </c>
    </row>
    <row r="9979" spans="1:47" x14ac:dyDescent="0.2">
      <c r="A9979">
        <v>9978</v>
      </c>
      <c r="B9979" t="s">
        <v>31904</v>
      </c>
      <c r="C9979" t="s">
        <v>2244</v>
      </c>
      <c r="D9979" t="s">
        <v>3478</v>
      </c>
      <c r="E9979" s="27">
        <v>41830</v>
      </c>
      <c r="F9979" t="s">
        <v>233</v>
      </c>
      <c r="G9979" s="27">
        <v>28056</v>
      </c>
      <c r="H9979">
        <v>39</v>
      </c>
      <c r="I9979" t="s">
        <v>244</v>
      </c>
      <c r="J9979" t="s">
        <v>250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-1</v>
      </c>
      <c r="Q9979" s="28">
        <v>41829.250694444447</v>
      </c>
      <c r="R9979" s="28">
        <v>41830.06527777778</v>
      </c>
      <c r="S9979" t="s">
        <v>31905</v>
      </c>
      <c r="T9979" s="27">
        <v>41829</v>
      </c>
      <c r="V9979">
        <v>1</v>
      </c>
      <c r="W9979" t="s">
        <v>32</v>
      </c>
      <c r="X9979" t="s">
        <v>284</v>
      </c>
      <c r="Y9979">
        <v>0</v>
      </c>
      <c r="AB9979" t="s">
        <v>237</v>
      </c>
      <c r="AH9979">
        <v>0</v>
      </c>
      <c r="AN9979" t="s">
        <v>238</v>
      </c>
      <c r="AO9979">
        <v>1</v>
      </c>
      <c r="AP9979" t="s">
        <v>239</v>
      </c>
      <c r="AQ9979" s="27">
        <v>41830</v>
      </c>
      <c r="AR9979" t="s">
        <v>240</v>
      </c>
      <c r="AS9979">
        <v>1</v>
      </c>
      <c r="AT9979" t="s">
        <v>239</v>
      </c>
      <c r="AU9979" s="27">
        <v>41830</v>
      </c>
    </row>
    <row r="9980" spans="1:47" x14ac:dyDescent="0.2">
      <c r="A9980">
        <v>9979</v>
      </c>
      <c r="B9980" t="s">
        <v>31906</v>
      </c>
      <c r="C9980" t="s">
        <v>1397</v>
      </c>
      <c r="D9980" t="s">
        <v>26467</v>
      </c>
      <c r="E9980" s="27">
        <v>41457</v>
      </c>
      <c r="F9980" t="s">
        <v>294</v>
      </c>
      <c r="G9980" s="27">
        <v>29973</v>
      </c>
      <c r="H9980">
        <v>34</v>
      </c>
      <c r="I9980" t="s">
        <v>244</v>
      </c>
      <c r="J9980" t="s">
        <v>245</v>
      </c>
      <c r="K9980">
        <v>0</v>
      </c>
      <c r="L9980">
        <v>1</v>
      </c>
      <c r="M9980">
        <v>0</v>
      </c>
      <c r="N9980">
        <v>0</v>
      </c>
      <c r="O9980">
        <v>1</v>
      </c>
      <c r="P9980">
        <v>-21</v>
      </c>
      <c r="Q9980" s="28">
        <v>41436.404166666667</v>
      </c>
      <c r="R9980" s="28">
        <v>41437.489583333336</v>
      </c>
      <c r="S9980" t="s">
        <v>31907</v>
      </c>
      <c r="T9980" s="27">
        <v>41436</v>
      </c>
      <c r="V9980">
        <v>21</v>
      </c>
      <c r="W9980" t="s">
        <v>36</v>
      </c>
      <c r="X9980" t="s">
        <v>279</v>
      </c>
      <c r="Y9980">
        <v>0</v>
      </c>
      <c r="AB9980" t="s">
        <v>237</v>
      </c>
      <c r="AH9980">
        <v>0</v>
      </c>
      <c r="AN9980" t="s">
        <v>238</v>
      </c>
      <c r="AO9980">
        <v>2</v>
      </c>
      <c r="AP9980" t="s">
        <v>239</v>
      </c>
      <c r="AQ9980" s="27">
        <v>41457</v>
      </c>
      <c r="AR9980" t="s">
        <v>240</v>
      </c>
      <c r="AS9980">
        <v>1</v>
      </c>
      <c r="AT9980" t="s">
        <v>239</v>
      </c>
      <c r="AU9980" s="27">
        <v>41457</v>
      </c>
    </row>
    <row r="9981" spans="1:47" x14ac:dyDescent="0.2">
      <c r="A9981">
        <v>9980</v>
      </c>
      <c r="B9981" t="s">
        <v>31908</v>
      </c>
      <c r="C9981" t="s">
        <v>31909</v>
      </c>
      <c r="D9981" t="s">
        <v>1110</v>
      </c>
      <c r="E9981" s="27">
        <v>41491</v>
      </c>
      <c r="F9981" t="s">
        <v>294</v>
      </c>
      <c r="G9981" s="27">
        <v>27350</v>
      </c>
      <c r="H9981">
        <v>41</v>
      </c>
      <c r="I9981" t="s">
        <v>244</v>
      </c>
      <c r="J9981" t="s">
        <v>250</v>
      </c>
      <c r="K9981">
        <v>0</v>
      </c>
      <c r="L9981">
        <v>6</v>
      </c>
      <c r="M9981">
        <v>0</v>
      </c>
      <c r="N9981">
        <v>0</v>
      </c>
      <c r="O9981">
        <v>2</v>
      </c>
      <c r="P9981">
        <v>-26</v>
      </c>
      <c r="Q9981" s="28">
        <v>41465.532638888886</v>
      </c>
      <c r="R9981" s="28">
        <v>41489.09375</v>
      </c>
      <c r="S9981" t="s">
        <v>31910</v>
      </c>
      <c r="T9981" s="27">
        <v>41464</v>
      </c>
      <c r="V9981">
        <v>27</v>
      </c>
      <c r="W9981" t="s">
        <v>32</v>
      </c>
      <c r="X9981" t="s">
        <v>1406</v>
      </c>
      <c r="Y9981">
        <v>1</v>
      </c>
      <c r="AA9981" t="s">
        <v>31911</v>
      </c>
      <c r="AB9981" t="s">
        <v>32</v>
      </c>
      <c r="AD9981" s="27">
        <v>41565</v>
      </c>
      <c r="AE9981" t="s">
        <v>10048</v>
      </c>
      <c r="AH9981">
        <v>0</v>
      </c>
      <c r="AN9981" t="s">
        <v>238</v>
      </c>
      <c r="AO9981">
        <v>5</v>
      </c>
      <c r="AP9981" t="s">
        <v>246</v>
      </c>
      <c r="AQ9981" s="27">
        <v>41491</v>
      </c>
      <c r="AR9981" t="s">
        <v>240</v>
      </c>
      <c r="AS9981">
        <v>6</v>
      </c>
      <c r="AT9981" t="s">
        <v>246</v>
      </c>
      <c r="AU9981" s="27">
        <v>41491</v>
      </c>
    </row>
    <row r="9982" spans="1:47" x14ac:dyDescent="0.2">
      <c r="A9982">
        <v>9981</v>
      </c>
      <c r="B9982" t="s">
        <v>31912</v>
      </c>
      <c r="C9982" t="s">
        <v>803</v>
      </c>
      <c r="D9982" t="s">
        <v>28293</v>
      </c>
      <c r="E9982" s="27">
        <v>41803</v>
      </c>
      <c r="F9982" t="s">
        <v>233</v>
      </c>
      <c r="G9982" s="27">
        <v>34722</v>
      </c>
      <c r="H9982">
        <v>21</v>
      </c>
      <c r="I9982" t="s">
        <v>259</v>
      </c>
      <c r="J9982" t="s">
        <v>250</v>
      </c>
      <c r="K9982">
        <v>0</v>
      </c>
      <c r="L9982">
        <v>6</v>
      </c>
      <c r="M9982">
        <v>0</v>
      </c>
      <c r="N9982">
        <v>0</v>
      </c>
      <c r="O9982">
        <v>1</v>
      </c>
      <c r="P9982">
        <v>-1</v>
      </c>
      <c r="Q9982" s="28">
        <v>41802.34652777778</v>
      </c>
      <c r="R9982" s="28">
        <v>41803.069444444445</v>
      </c>
      <c r="S9982" t="s">
        <v>31913</v>
      </c>
      <c r="U9982" s="27">
        <v>41802</v>
      </c>
      <c r="V9982">
        <v>1</v>
      </c>
      <c r="W9982" t="s">
        <v>32</v>
      </c>
      <c r="X9982" t="s">
        <v>274</v>
      </c>
      <c r="Y9982">
        <v>1</v>
      </c>
      <c r="AA9982" t="s">
        <v>31914</v>
      </c>
      <c r="AB9982" t="s">
        <v>36</v>
      </c>
      <c r="AC9982">
        <v>0</v>
      </c>
      <c r="AD9982" s="27">
        <v>42262</v>
      </c>
      <c r="AE9982" t="s">
        <v>681</v>
      </c>
      <c r="AF9982" s="27">
        <v>42262</v>
      </c>
      <c r="AG9982" s="27">
        <v>42269</v>
      </c>
      <c r="AH9982">
        <v>0</v>
      </c>
      <c r="AN9982" t="s">
        <v>238</v>
      </c>
      <c r="AO9982">
        <v>6</v>
      </c>
      <c r="AP9982" t="s">
        <v>246</v>
      </c>
      <c r="AQ9982" s="27">
        <v>41803</v>
      </c>
      <c r="AR9982" t="s">
        <v>240</v>
      </c>
      <c r="AS9982">
        <v>6</v>
      </c>
      <c r="AT9982" t="s">
        <v>246</v>
      </c>
      <c r="AU9982" s="27">
        <v>41803</v>
      </c>
    </row>
    <row r="9983" spans="1:47" x14ac:dyDescent="0.2">
      <c r="A9983">
        <v>9982</v>
      </c>
      <c r="B9983" t="s">
        <v>31915</v>
      </c>
      <c r="C9983" t="s">
        <v>990</v>
      </c>
      <c r="D9983" t="s">
        <v>7409</v>
      </c>
      <c r="E9983" s="27">
        <v>42002</v>
      </c>
      <c r="F9983" t="s">
        <v>233</v>
      </c>
      <c r="G9983" s="27">
        <v>28307</v>
      </c>
      <c r="H9983">
        <v>38</v>
      </c>
      <c r="I9983" t="s">
        <v>244</v>
      </c>
      <c r="J9983" t="s">
        <v>245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-1</v>
      </c>
      <c r="Q9983" s="28">
        <v>42001.249305555553</v>
      </c>
      <c r="R9983" s="28">
        <v>42002.046527777777</v>
      </c>
      <c r="S9983" t="s">
        <v>31916</v>
      </c>
      <c r="T9983" s="27">
        <v>42001</v>
      </c>
      <c r="V9983">
        <v>1</v>
      </c>
      <c r="W9983" t="s">
        <v>32</v>
      </c>
      <c r="X9983" t="s">
        <v>4156</v>
      </c>
      <c r="Y9983">
        <v>0</v>
      </c>
      <c r="AB9983" t="s">
        <v>237</v>
      </c>
      <c r="AH9983">
        <v>0</v>
      </c>
      <c r="AN9983" t="s">
        <v>238</v>
      </c>
      <c r="AO9983">
        <v>1</v>
      </c>
      <c r="AP9983" t="s">
        <v>239</v>
      </c>
      <c r="AQ9983" s="27">
        <v>42002</v>
      </c>
      <c r="AR9983" t="s">
        <v>240</v>
      </c>
      <c r="AS9983">
        <v>1</v>
      </c>
      <c r="AT9983" t="s">
        <v>239</v>
      </c>
      <c r="AU9983" s="27">
        <v>42002</v>
      </c>
    </row>
    <row r="9984" spans="1:47" x14ac:dyDescent="0.2">
      <c r="A9984">
        <v>9983</v>
      </c>
      <c r="B9984" t="s">
        <v>31917</v>
      </c>
      <c r="C9984" t="s">
        <v>6475</v>
      </c>
      <c r="D9984" t="s">
        <v>266</v>
      </c>
      <c r="E9984" s="27">
        <v>41993</v>
      </c>
      <c r="F9984" t="s">
        <v>233</v>
      </c>
      <c r="G9984" s="27">
        <v>34226</v>
      </c>
      <c r="H9984">
        <v>22</v>
      </c>
      <c r="I9984" t="s">
        <v>259</v>
      </c>
      <c r="J9984" t="s">
        <v>250</v>
      </c>
      <c r="K9984">
        <v>0</v>
      </c>
      <c r="L9984">
        <v>3</v>
      </c>
      <c r="M9984">
        <v>0</v>
      </c>
      <c r="N9984">
        <v>0</v>
      </c>
      <c r="O9984">
        <v>3</v>
      </c>
      <c r="P9984">
        <v>-1</v>
      </c>
      <c r="Q9984" s="28">
        <v>41992.304861111108</v>
      </c>
      <c r="R9984" s="28">
        <v>42001.066666666666</v>
      </c>
      <c r="S9984" t="s">
        <v>31918</v>
      </c>
      <c r="T9984" s="27">
        <v>41992</v>
      </c>
      <c r="V9984">
        <v>1</v>
      </c>
      <c r="W9984" t="s">
        <v>32</v>
      </c>
      <c r="X9984" t="s">
        <v>555</v>
      </c>
      <c r="Y9984">
        <v>1</v>
      </c>
      <c r="AA9984" t="s">
        <v>31919</v>
      </c>
      <c r="AB9984" t="s">
        <v>36</v>
      </c>
      <c r="AD9984" s="27">
        <v>42180</v>
      </c>
      <c r="AE9984" t="s">
        <v>412</v>
      </c>
      <c r="AH9984">
        <v>0</v>
      </c>
      <c r="AN9984" t="s">
        <v>238</v>
      </c>
      <c r="AO9984">
        <v>4</v>
      </c>
      <c r="AP9984" t="s">
        <v>239</v>
      </c>
      <c r="AQ9984" s="27">
        <v>41993</v>
      </c>
      <c r="AR9984" t="s">
        <v>240</v>
      </c>
      <c r="AS9984">
        <v>3</v>
      </c>
      <c r="AT9984" t="s">
        <v>239</v>
      </c>
      <c r="AU9984" s="27">
        <v>41993</v>
      </c>
    </row>
    <row r="9985" spans="1:47" x14ac:dyDescent="0.2">
      <c r="A9985">
        <v>9984</v>
      </c>
      <c r="B9985" t="s">
        <v>31920</v>
      </c>
      <c r="C9985" t="s">
        <v>31921</v>
      </c>
      <c r="D9985" t="s">
        <v>16668</v>
      </c>
      <c r="E9985" s="27">
        <v>41301</v>
      </c>
      <c r="F9985" t="s">
        <v>233</v>
      </c>
      <c r="G9985" s="27">
        <v>33364</v>
      </c>
      <c r="H9985">
        <v>24</v>
      </c>
      <c r="I9985" t="s">
        <v>259</v>
      </c>
      <c r="J9985" t="s">
        <v>250</v>
      </c>
      <c r="K9985">
        <v>0</v>
      </c>
      <c r="L9985">
        <v>8</v>
      </c>
      <c r="M9985">
        <v>0</v>
      </c>
      <c r="N9985">
        <v>0</v>
      </c>
      <c r="O9985">
        <v>0</v>
      </c>
      <c r="P9985">
        <v>0</v>
      </c>
      <c r="Q9985" s="28">
        <v>41301.178472222222</v>
      </c>
      <c r="R9985" s="28">
        <v>41302.285416666666</v>
      </c>
      <c r="S9985" t="s">
        <v>31922</v>
      </c>
      <c r="T9985" s="27">
        <v>41301</v>
      </c>
      <c r="V9985">
        <v>0</v>
      </c>
      <c r="W9985" t="s">
        <v>32</v>
      </c>
      <c r="X9985" t="s">
        <v>359</v>
      </c>
      <c r="Y9985">
        <v>0</v>
      </c>
      <c r="AB9985" t="s">
        <v>237</v>
      </c>
      <c r="AH9985">
        <v>0</v>
      </c>
      <c r="AN9985" t="s">
        <v>238</v>
      </c>
      <c r="AO9985">
        <v>6</v>
      </c>
      <c r="AP9985" t="s">
        <v>246</v>
      </c>
      <c r="AQ9985" s="27">
        <v>41301</v>
      </c>
      <c r="AR9985" t="s">
        <v>240</v>
      </c>
      <c r="AS9985">
        <v>8</v>
      </c>
      <c r="AT9985" t="s">
        <v>269</v>
      </c>
      <c r="AU9985" s="27">
        <v>41301</v>
      </c>
    </row>
    <row r="9986" spans="1:47" x14ac:dyDescent="0.2">
      <c r="A9986">
        <v>9985</v>
      </c>
      <c r="B9986" t="s">
        <v>31923</v>
      </c>
      <c r="C9986" t="s">
        <v>3072</v>
      </c>
      <c r="D9986" t="s">
        <v>31924</v>
      </c>
      <c r="E9986" s="27">
        <v>41619</v>
      </c>
      <c r="F9986" t="s">
        <v>233</v>
      </c>
      <c r="G9986" s="27">
        <v>27106</v>
      </c>
      <c r="H9986">
        <v>42</v>
      </c>
      <c r="I9986" t="s">
        <v>244</v>
      </c>
      <c r="J9986" t="s">
        <v>245</v>
      </c>
      <c r="K9986">
        <v>0</v>
      </c>
      <c r="L9986">
        <v>4</v>
      </c>
      <c r="M9986">
        <v>0</v>
      </c>
      <c r="N9986">
        <v>0</v>
      </c>
      <c r="O9986">
        <v>8</v>
      </c>
      <c r="P9986">
        <v>-1</v>
      </c>
      <c r="Q9986" s="28">
        <v>41618.34652777778</v>
      </c>
      <c r="R9986" s="28">
        <v>41619.379861111112</v>
      </c>
      <c r="S9986" t="s">
        <v>31925</v>
      </c>
      <c r="T9986" s="27">
        <v>41618</v>
      </c>
      <c r="V9986">
        <v>1</v>
      </c>
      <c r="W9986" t="s">
        <v>32</v>
      </c>
      <c r="X9986" t="s">
        <v>508</v>
      </c>
      <c r="Y9986">
        <v>0</v>
      </c>
      <c r="AB9986" t="s">
        <v>237</v>
      </c>
      <c r="AH9986">
        <v>0</v>
      </c>
      <c r="AN9986" t="s">
        <v>238</v>
      </c>
      <c r="AO9986">
        <v>4</v>
      </c>
      <c r="AP9986" t="s">
        <v>239</v>
      </c>
      <c r="AQ9986" s="27">
        <v>41619</v>
      </c>
      <c r="AR9986" t="s">
        <v>240</v>
      </c>
      <c r="AS9986">
        <v>4</v>
      </c>
      <c r="AT9986" t="s">
        <v>239</v>
      </c>
      <c r="AU9986" s="27">
        <v>41619</v>
      </c>
    </row>
    <row r="9987" spans="1:47" x14ac:dyDescent="0.2">
      <c r="A9987">
        <v>9986</v>
      </c>
      <c r="B9987" t="s">
        <v>31926</v>
      </c>
      <c r="C9987" t="s">
        <v>4144</v>
      </c>
      <c r="D9987" t="s">
        <v>10195</v>
      </c>
      <c r="E9987" s="27">
        <v>41995</v>
      </c>
      <c r="F9987" t="s">
        <v>233</v>
      </c>
      <c r="G9987" s="27">
        <v>33116</v>
      </c>
      <c r="H9987">
        <v>25</v>
      </c>
      <c r="I9987" t="s">
        <v>244</v>
      </c>
      <c r="J9987" t="s">
        <v>245</v>
      </c>
      <c r="K9987">
        <v>0</v>
      </c>
      <c r="L9987">
        <v>6</v>
      </c>
      <c r="M9987">
        <v>0</v>
      </c>
      <c r="N9987">
        <v>0</v>
      </c>
      <c r="O9987">
        <v>0</v>
      </c>
      <c r="W9987" t="s">
        <v>237</v>
      </c>
      <c r="Y9987">
        <v>-1</v>
      </c>
      <c r="AB9987" t="s">
        <v>237</v>
      </c>
      <c r="AH9987">
        <v>0</v>
      </c>
      <c r="AN9987" t="s">
        <v>238</v>
      </c>
      <c r="AO9987">
        <v>5</v>
      </c>
      <c r="AP9987" t="s">
        <v>246</v>
      </c>
      <c r="AQ9987" s="27">
        <v>41995</v>
      </c>
      <c r="AR9987" t="s">
        <v>240</v>
      </c>
      <c r="AS9987">
        <v>6</v>
      </c>
      <c r="AT9987" t="s">
        <v>246</v>
      </c>
      <c r="AU9987" s="27">
        <v>41995</v>
      </c>
    </row>
    <row r="9988" spans="1:47" x14ac:dyDescent="0.2">
      <c r="A9988">
        <v>9987</v>
      </c>
      <c r="B9988" t="s">
        <v>31927</v>
      </c>
      <c r="C9988" t="s">
        <v>12044</v>
      </c>
      <c r="D9988" t="s">
        <v>1803</v>
      </c>
      <c r="E9988" s="27">
        <v>41411</v>
      </c>
      <c r="F9988" t="s">
        <v>294</v>
      </c>
      <c r="G9988" s="27">
        <v>34047</v>
      </c>
      <c r="H9988">
        <v>23</v>
      </c>
      <c r="I9988" t="s">
        <v>259</v>
      </c>
      <c r="J9988" t="s">
        <v>250</v>
      </c>
      <c r="K9988">
        <v>0</v>
      </c>
      <c r="L9988">
        <v>4</v>
      </c>
      <c r="M9988">
        <v>0</v>
      </c>
      <c r="N9988">
        <v>0</v>
      </c>
      <c r="O9988">
        <v>0</v>
      </c>
      <c r="P9988">
        <v>-1</v>
      </c>
      <c r="Q9988" s="28">
        <v>41410.538888888892</v>
      </c>
      <c r="R9988" s="28">
        <v>41411.357638888891</v>
      </c>
      <c r="S9988" t="s">
        <v>31928</v>
      </c>
      <c r="T9988" s="27">
        <v>41410</v>
      </c>
      <c r="V9988">
        <v>1</v>
      </c>
      <c r="W9988" t="s">
        <v>36</v>
      </c>
      <c r="X9988" t="s">
        <v>279</v>
      </c>
      <c r="Y9988">
        <v>1</v>
      </c>
      <c r="AA9988" t="s">
        <v>31929</v>
      </c>
      <c r="AB9988" t="s">
        <v>36</v>
      </c>
      <c r="AD9988" s="27">
        <v>41903</v>
      </c>
      <c r="AE9988" t="s">
        <v>10383</v>
      </c>
      <c r="AH9988">
        <v>0</v>
      </c>
      <c r="AN9988" t="s">
        <v>238</v>
      </c>
      <c r="AO9988">
        <v>5</v>
      </c>
      <c r="AP9988" t="s">
        <v>246</v>
      </c>
      <c r="AQ9988" s="27">
        <v>41411</v>
      </c>
      <c r="AR9988" t="s">
        <v>240</v>
      </c>
      <c r="AS9988">
        <v>4</v>
      </c>
      <c r="AT9988" t="s">
        <v>239</v>
      </c>
      <c r="AU9988" s="27">
        <v>41411</v>
      </c>
    </row>
    <row r="9989" spans="1:47" x14ac:dyDescent="0.2">
      <c r="A9989">
        <v>9988</v>
      </c>
      <c r="B9989" t="s">
        <v>31930</v>
      </c>
      <c r="C9989" t="s">
        <v>10985</v>
      </c>
      <c r="D9989" t="s">
        <v>31931</v>
      </c>
      <c r="E9989" s="27">
        <v>41430</v>
      </c>
      <c r="F9989" t="s">
        <v>294</v>
      </c>
      <c r="G9989" s="27">
        <v>27762</v>
      </c>
      <c r="H9989">
        <v>40</v>
      </c>
      <c r="I9989" t="s">
        <v>244</v>
      </c>
      <c r="J9989" t="s">
        <v>250</v>
      </c>
      <c r="K9989">
        <v>0</v>
      </c>
      <c r="L9989">
        <v>1</v>
      </c>
      <c r="M9989">
        <v>0</v>
      </c>
      <c r="N9989">
        <v>0</v>
      </c>
      <c r="O9989">
        <v>1</v>
      </c>
      <c r="P9989">
        <v>-73</v>
      </c>
      <c r="Q9989" s="28">
        <v>41357.519444444442</v>
      </c>
      <c r="R9989" s="28">
        <v>41358.227777777778</v>
      </c>
      <c r="S9989" t="s">
        <v>31932</v>
      </c>
      <c r="T9989" s="27">
        <v>41357</v>
      </c>
      <c r="V9989">
        <v>73</v>
      </c>
      <c r="W9989" t="s">
        <v>32</v>
      </c>
      <c r="X9989" t="s">
        <v>1406</v>
      </c>
      <c r="Y9989">
        <v>0</v>
      </c>
      <c r="AB9989" t="s">
        <v>237</v>
      </c>
      <c r="AH9989">
        <v>0</v>
      </c>
      <c r="AN9989" t="s">
        <v>238</v>
      </c>
      <c r="AO9989">
        <v>1</v>
      </c>
      <c r="AP9989" t="s">
        <v>239</v>
      </c>
      <c r="AQ9989" s="27">
        <v>41430</v>
      </c>
      <c r="AR9989" t="s">
        <v>240</v>
      </c>
      <c r="AS9989">
        <v>1</v>
      </c>
      <c r="AT9989" t="s">
        <v>239</v>
      </c>
      <c r="AU9989" s="27">
        <v>41430</v>
      </c>
    </row>
    <row r="9990" spans="1:47" x14ac:dyDescent="0.2">
      <c r="A9990">
        <v>9989</v>
      </c>
      <c r="B9990" t="s">
        <v>31933</v>
      </c>
      <c r="C9990" t="s">
        <v>3053</v>
      </c>
      <c r="D9990" t="s">
        <v>8739</v>
      </c>
      <c r="E9990" s="27">
        <v>41619</v>
      </c>
      <c r="F9990" t="s">
        <v>233</v>
      </c>
      <c r="G9990" s="27">
        <v>35249</v>
      </c>
      <c r="H9990">
        <v>19</v>
      </c>
      <c r="I9990" t="s">
        <v>259</v>
      </c>
      <c r="J9990" t="s">
        <v>250</v>
      </c>
      <c r="K9990">
        <v>3</v>
      </c>
      <c r="L9990">
        <v>9</v>
      </c>
      <c r="M9990">
        <v>0</v>
      </c>
      <c r="N9990">
        <v>0</v>
      </c>
      <c r="O9990">
        <v>2</v>
      </c>
      <c r="P9990">
        <v>-43</v>
      </c>
      <c r="Q9990" s="28">
        <v>41576.293055555558</v>
      </c>
      <c r="R9990" s="28">
        <v>41619.49722222222</v>
      </c>
      <c r="S9990" t="s">
        <v>31934</v>
      </c>
      <c r="U9990" s="27">
        <v>41576</v>
      </c>
      <c r="V9990">
        <v>43</v>
      </c>
      <c r="W9990" t="s">
        <v>32</v>
      </c>
      <c r="X9990" t="s">
        <v>274</v>
      </c>
      <c r="Y9990">
        <v>1</v>
      </c>
      <c r="AA9990" t="s">
        <v>31935</v>
      </c>
      <c r="AB9990" t="s">
        <v>32</v>
      </c>
      <c r="AC9990">
        <v>1</v>
      </c>
      <c r="AD9990" s="27">
        <v>41690</v>
      </c>
      <c r="AE9990" t="s">
        <v>567</v>
      </c>
      <c r="AF9990" s="27">
        <v>41691</v>
      </c>
      <c r="AG9990" s="27">
        <v>42066</v>
      </c>
      <c r="AH9990">
        <v>0</v>
      </c>
      <c r="AN9990" t="s">
        <v>238</v>
      </c>
      <c r="AO9990">
        <v>9</v>
      </c>
      <c r="AP9990" t="s">
        <v>269</v>
      </c>
      <c r="AQ9990" s="27">
        <v>41619</v>
      </c>
      <c r="AR9990" t="s">
        <v>240</v>
      </c>
      <c r="AS9990">
        <v>9</v>
      </c>
      <c r="AT9990" t="s">
        <v>269</v>
      </c>
      <c r="AU9990" s="27">
        <v>41619</v>
      </c>
    </row>
    <row r="9991" spans="1:47" x14ac:dyDescent="0.2">
      <c r="A9991">
        <v>9990</v>
      </c>
      <c r="B9991" t="s">
        <v>31936</v>
      </c>
      <c r="C9991" t="s">
        <v>31937</v>
      </c>
      <c r="D9991" t="s">
        <v>31938</v>
      </c>
      <c r="E9991" s="27">
        <v>41599</v>
      </c>
      <c r="F9991" t="s">
        <v>294</v>
      </c>
      <c r="G9991" s="27">
        <v>30293</v>
      </c>
      <c r="H9991">
        <v>33</v>
      </c>
      <c r="I9991" t="s">
        <v>244</v>
      </c>
      <c r="J9991" t="s">
        <v>250</v>
      </c>
      <c r="K9991">
        <v>0</v>
      </c>
      <c r="L9991">
        <v>2</v>
      </c>
      <c r="M9991">
        <v>0</v>
      </c>
      <c r="N9991">
        <v>0</v>
      </c>
      <c r="O9991">
        <v>0</v>
      </c>
      <c r="W9991" t="s">
        <v>237</v>
      </c>
      <c r="Y9991">
        <v>-1</v>
      </c>
      <c r="AB9991" t="s">
        <v>237</v>
      </c>
      <c r="AH9991">
        <v>0</v>
      </c>
      <c r="AN9991" t="s">
        <v>238</v>
      </c>
      <c r="AO9991">
        <v>1</v>
      </c>
      <c r="AP9991" t="s">
        <v>239</v>
      </c>
      <c r="AQ9991" s="27">
        <v>41599</v>
      </c>
      <c r="AR9991" t="s">
        <v>240</v>
      </c>
      <c r="AS9991">
        <v>2</v>
      </c>
      <c r="AT9991" t="s">
        <v>239</v>
      </c>
      <c r="AU9991" s="27">
        <v>41599</v>
      </c>
    </row>
    <row r="9992" spans="1:47" x14ac:dyDescent="0.2">
      <c r="A9992">
        <v>9991</v>
      </c>
      <c r="B9992" t="s">
        <v>31939</v>
      </c>
      <c r="C9992" t="s">
        <v>4005</v>
      </c>
      <c r="D9992" t="s">
        <v>741</v>
      </c>
      <c r="E9992" s="27">
        <v>41670</v>
      </c>
      <c r="F9992" t="s">
        <v>233</v>
      </c>
      <c r="G9992" s="27">
        <v>35063</v>
      </c>
      <c r="H9992">
        <v>20</v>
      </c>
      <c r="I9992" t="s">
        <v>259</v>
      </c>
      <c r="J9992" t="s">
        <v>245</v>
      </c>
      <c r="K9992">
        <v>0</v>
      </c>
      <c r="L9992">
        <v>4</v>
      </c>
      <c r="M9992">
        <v>0</v>
      </c>
      <c r="N9992">
        <v>0</v>
      </c>
      <c r="O9992">
        <v>0</v>
      </c>
      <c r="P9992">
        <v>-1</v>
      </c>
      <c r="Q9992" s="28">
        <v>41669.362500000003</v>
      </c>
      <c r="R9992" s="28">
        <v>41673.048611111109</v>
      </c>
      <c r="S9992" t="s">
        <v>31940</v>
      </c>
      <c r="T9992" s="27">
        <v>41669</v>
      </c>
      <c r="V9992">
        <v>1</v>
      </c>
      <c r="W9992" t="s">
        <v>36</v>
      </c>
      <c r="X9992" t="s">
        <v>279</v>
      </c>
      <c r="Y9992">
        <v>0</v>
      </c>
      <c r="AB9992" t="s">
        <v>237</v>
      </c>
      <c r="AH9992">
        <v>0</v>
      </c>
      <c r="AN9992" t="s">
        <v>238</v>
      </c>
      <c r="AO9992">
        <v>7</v>
      </c>
      <c r="AP9992" t="s">
        <v>246</v>
      </c>
      <c r="AQ9992" s="27">
        <v>41670</v>
      </c>
      <c r="AR9992" t="s">
        <v>240</v>
      </c>
      <c r="AS9992">
        <v>4</v>
      </c>
      <c r="AT9992" t="s">
        <v>239</v>
      </c>
      <c r="AU9992" s="27">
        <v>41670</v>
      </c>
    </row>
    <row r="9993" spans="1:47" x14ac:dyDescent="0.2">
      <c r="A9993">
        <v>9992</v>
      </c>
      <c r="B9993" t="s">
        <v>31941</v>
      </c>
      <c r="C9993" t="s">
        <v>637</v>
      </c>
      <c r="D9993" t="s">
        <v>15492</v>
      </c>
      <c r="E9993" s="27">
        <v>41341</v>
      </c>
      <c r="F9993" t="s">
        <v>233</v>
      </c>
      <c r="G9993" s="27">
        <v>32607</v>
      </c>
      <c r="H9993">
        <v>27</v>
      </c>
      <c r="I9993" t="s">
        <v>244</v>
      </c>
      <c r="J9993" t="s">
        <v>22</v>
      </c>
      <c r="K9993">
        <v>0</v>
      </c>
      <c r="L9993">
        <v>4</v>
      </c>
      <c r="M9993">
        <v>0</v>
      </c>
      <c r="N9993">
        <v>0</v>
      </c>
      <c r="O9993">
        <v>0</v>
      </c>
      <c r="W9993" t="s">
        <v>237</v>
      </c>
      <c r="Y9993">
        <v>-1</v>
      </c>
      <c r="AB9993" t="s">
        <v>237</v>
      </c>
      <c r="AH9993">
        <v>0</v>
      </c>
      <c r="AN9993" t="s">
        <v>238</v>
      </c>
      <c r="AO9993">
        <v>3</v>
      </c>
      <c r="AP9993" t="s">
        <v>239</v>
      </c>
      <c r="AQ9993" s="27">
        <v>41341</v>
      </c>
      <c r="AR9993" t="s">
        <v>240</v>
      </c>
      <c r="AS9993">
        <v>4</v>
      </c>
      <c r="AT9993" t="s">
        <v>239</v>
      </c>
      <c r="AU9993" s="27">
        <v>41341</v>
      </c>
    </row>
    <row r="9994" spans="1:47" x14ac:dyDescent="0.2">
      <c r="A9994">
        <v>9993</v>
      </c>
      <c r="B9994" t="s">
        <v>31942</v>
      </c>
      <c r="C9994" t="s">
        <v>12028</v>
      </c>
      <c r="D9994" t="s">
        <v>793</v>
      </c>
      <c r="E9994" s="27">
        <v>41815</v>
      </c>
      <c r="F9994" t="s">
        <v>233</v>
      </c>
      <c r="G9994" s="27">
        <v>21556</v>
      </c>
      <c r="H9994">
        <v>57</v>
      </c>
      <c r="I9994" t="s">
        <v>234</v>
      </c>
      <c r="J9994" t="s">
        <v>250</v>
      </c>
      <c r="K9994">
        <v>0</v>
      </c>
      <c r="L9994">
        <v>1</v>
      </c>
      <c r="M9994">
        <v>0</v>
      </c>
      <c r="N9994">
        <v>0</v>
      </c>
      <c r="O9994">
        <v>3</v>
      </c>
      <c r="P9994">
        <v>-1</v>
      </c>
      <c r="Q9994" s="28">
        <v>41814.186111111114</v>
      </c>
      <c r="R9994" s="28">
        <v>41815.084027777775</v>
      </c>
      <c r="S9994" t="s">
        <v>31943</v>
      </c>
      <c r="U9994" s="27">
        <v>41814</v>
      </c>
      <c r="V9994">
        <v>1</v>
      </c>
      <c r="W9994" t="s">
        <v>32</v>
      </c>
      <c r="X9994" t="s">
        <v>274</v>
      </c>
      <c r="Y9994">
        <v>0</v>
      </c>
      <c r="AB9994" t="s">
        <v>237</v>
      </c>
      <c r="AH9994">
        <v>0</v>
      </c>
      <c r="AN9994" t="s">
        <v>238</v>
      </c>
      <c r="AO9994">
        <v>2</v>
      </c>
      <c r="AP9994" t="s">
        <v>239</v>
      </c>
      <c r="AQ9994" s="27">
        <v>41815</v>
      </c>
      <c r="AR9994" t="s">
        <v>240</v>
      </c>
      <c r="AS9994">
        <v>1</v>
      </c>
      <c r="AT9994" t="s">
        <v>239</v>
      </c>
      <c r="AU9994" s="27">
        <v>41815</v>
      </c>
    </row>
    <row r="9995" spans="1:47" x14ac:dyDescent="0.2">
      <c r="A9995">
        <v>9994</v>
      </c>
      <c r="B9995" t="s">
        <v>31944</v>
      </c>
      <c r="C9995" t="s">
        <v>400</v>
      </c>
      <c r="D9995" t="s">
        <v>8358</v>
      </c>
      <c r="E9995" s="27">
        <v>41672</v>
      </c>
      <c r="F9995" t="s">
        <v>233</v>
      </c>
      <c r="G9995" s="27">
        <v>23767</v>
      </c>
      <c r="H9995">
        <v>51</v>
      </c>
      <c r="I9995" t="s">
        <v>234</v>
      </c>
      <c r="J9995" t="s">
        <v>250</v>
      </c>
      <c r="K9995">
        <v>0</v>
      </c>
      <c r="L9995">
        <v>1</v>
      </c>
      <c r="M9995">
        <v>0</v>
      </c>
      <c r="N9995">
        <v>0</v>
      </c>
      <c r="O9995">
        <v>0</v>
      </c>
      <c r="W9995" t="s">
        <v>237</v>
      </c>
      <c r="Y9995">
        <v>-1</v>
      </c>
      <c r="AB9995" t="s">
        <v>237</v>
      </c>
      <c r="AH9995">
        <v>0</v>
      </c>
      <c r="AN9995" t="s">
        <v>238</v>
      </c>
      <c r="AO9995">
        <v>1</v>
      </c>
      <c r="AP9995" t="s">
        <v>239</v>
      </c>
      <c r="AQ9995" s="27">
        <v>41672</v>
      </c>
      <c r="AR9995" t="s">
        <v>240</v>
      </c>
      <c r="AS9995">
        <v>1</v>
      </c>
      <c r="AT9995" t="s">
        <v>239</v>
      </c>
      <c r="AU9995" s="27">
        <v>41672</v>
      </c>
    </row>
    <row r="9996" spans="1:47" x14ac:dyDescent="0.2">
      <c r="A9996">
        <v>9995</v>
      </c>
      <c r="B9996" t="s">
        <v>31945</v>
      </c>
      <c r="C9996" t="s">
        <v>31946</v>
      </c>
      <c r="D9996" t="s">
        <v>288</v>
      </c>
      <c r="E9996" s="27">
        <v>41346</v>
      </c>
      <c r="F9996" t="s">
        <v>233</v>
      </c>
      <c r="G9996" s="27">
        <v>31025</v>
      </c>
      <c r="H9996">
        <v>31</v>
      </c>
      <c r="I9996" t="s">
        <v>244</v>
      </c>
      <c r="J9996" t="s">
        <v>353</v>
      </c>
      <c r="K9996">
        <v>0</v>
      </c>
      <c r="L9996">
        <v>4</v>
      </c>
      <c r="M9996">
        <v>0</v>
      </c>
      <c r="N9996">
        <v>0</v>
      </c>
      <c r="O9996">
        <v>0</v>
      </c>
      <c r="W9996" t="s">
        <v>237</v>
      </c>
      <c r="Y9996">
        <v>-1</v>
      </c>
      <c r="AB9996" t="s">
        <v>237</v>
      </c>
      <c r="AH9996">
        <v>0</v>
      </c>
      <c r="AN9996" t="s">
        <v>238</v>
      </c>
      <c r="AO9996">
        <v>3</v>
      </c>
      <c r="AP9996" t="s">
        <v>239</v>
      </c>
      <c r="AQ9996" s="27">
        <v>41346</v>
      </c>
      <c r="AR9996" t="s">
        <v>240</v>
      </c>
      <c r="AS9996">
        <v>4</v>
      </c>
      <c r="AT9996" t="s">
        <v>239</v>
      </c>
      <c r="AU9996" s="27">
        <v>41346</v>
      </c>
    </row>
    <row r="9997" spans="1:47" x14ac:dyDescent="0.2">
      <c r="A9997">
        <v>9996</v>
      </c>
      <c r="B9997" t="s">
        <v>31947</v>
      </c>
      <c r="C9997" t="s">
        <v>31948</v>
      </c>
      <c r="D9997" t="s">
        <v>31949</v>
      </c>
      <c r="E9997" s="27">
        <v>41573</v>
      </c>
      <c r="F9997" t="s">
        <v>294</v>
      </c>
      <c r="G9997" s="27">
        <v>26356</v>
      </c>
      <c r="H9997">
        <v>44</v>
      </c>
      <c r="I9997" t="s">
        <v>244</v>
      </c>
      <c r="J9997" t="s">
        <v>245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-1</v>
      </c>
      <c r="Q9997" s="28">
        <v>41572.363194444442</v>
      </c>
      <c r="R9997" s="28">
        <v>41573.114583333336</v>
      </c>
      <c r="S9997" t="s">
        <v>31950</v>
      </c>
      <c r="T9997" s="27">
        <v>41572</v>
      </c>
      <c r="V9997">
        <v>1</v>
      </c>
      <c r="W9997" t="s">
        <v>32</v>
      </c>
      <c r="X9997" t="s">
        <v>359</v>
      </c>
      <c r="Y9997">
        <v>1</v>
      </c>
      <c r="AA9997" t="s">
        <v>31951</v>
      </c>
      <c r="AB9997" t="s">
        <v>36</v>
      </c>
      <c r="AD9997" s="27">
        <v>41936</v>
      </c>
      <c r="AE9997" t="s">
        <v>404</v>
      </c>
      <c r="AH9997">
        <v>0</v>
      </c>
      <c r="AN9997" t="s">
        <v>238</v>
      </c>
      <c r="AO9997">
        <v>1</v>
      </c>
      <c r="AP9997" t="s">
        <v>239</v>
      </c>
      <c r="AQ9997" s="27">
        <v>41573</v>
      </c>
      <c r="AR9997" t="s">
        <v>240</v>
      </c>
      <c r="AS9997">
        <v>1</v>
      </c>
      <c r="AT9997" t="s">
        <v>239</v>
      </c>
      <c r="AU9997" s="27">
        <v>41573</v>
      </c>
    </row>
    <row r="9998" spans="1:47" x14ac:dyDescent="0.2">
      <c r="A9998">
        <v>9997</v>
      </c>
      <c r="B9998" t="s">
        <v>31952</v>
      </c>
      <c r="C9998" t="s">
        <v>31953</v>
      </c>
      <c r="D9998" t="s">
        <v>11130</v>
      </c>
      <c r="E9998" s="27">
        <v>41549</v>
      </c>
      <c r="F9998" t="s">
        <v>233</v>
      </c>
      <c r="G9998" s="27">
        <v>34884</v>
      </c>
      <c r="H9998">
        <v>20</v>
      </c>
      <c r="I9998" t="s">
        <v>259</v>
      </c>
      <c r="J9998" t="s">
        <v>250</v>
      </c>
      <c r="K9998">
        <v>0</v>
      </c>
      <c r="L9998">
        <v>4</v>
      </c>
      <c r="M9998">
        <v>0</v>
      </c>
      <c r="N9998">
        <v>0</v>
      </c>
      <c r="O9998">
        <v>0</v>
      </c>
      <c r="P9998">
        <v>-1</v>
      </c>
      <c r="Q9998" s="28">
        <v>41548.220833333333</v>
      </c>
      <c r="R9998" s="28">
        <v>41549.315972222219</v>
      </c>
      <c r="S9998" t="s">
        <v>31954</v>
      </c>
      <c r="T9998" s="27">
        <v>41548</v>
      </c>
      <c r="V9998">
        <v>1</v>
      </c>
      <c r="W9998" t="s">
        <v>36</v>
      </c>
      <c r="X9998" t="s">
        <v>1265</v>
      </c>
      <c r="Y9998">
        <v>1</v>
      </c>
      <c r="AA9998" t="s">
        <v>31955</v>
      </c>
      <c r="AB9998" t="s">
        <v>36</v>
      </c>
      <c r="AC9998">
        <v>0</v>
      </c>
      <c r="AD9998" s="27">
        <v>42345</v>
      </c>
      <c r="AE9998" t="s">
        <v>474</v>
      </c>
      <c r="AF9998" s="27">
        <v>42345</v>
      </c>
      <c r="AG9998" s="27">
        <v>42347</v>
      </c>
      <c r="AH9998">
        <v>1</v>
      </c>
      <c r="AJ9998" t="s">
        <v>31955</v>
      </c>
      <c r="AK9998" t="s">
        <v>462</v>
      </c>
      <c r="AL9998" s="27">
        <v>42345</v>
      </c>
      <c r="AM9998" t="s">
        <v>279</v>
      </c>
      <c r="AN9998" t="s">
        <v>238</v>
      </c>
      <c r="AO9998">
        <v>7</v>
      </c>
      <c r="AP9998" t="s">
        <v>246</v>
      </c>
      <c r="AQ9998" s="27">
        <v>41549</v>
      </c>
      <c r="AR9998" t="s">
        <v>240</v>
      </c>
      <c r="AS9998">
        <v>4</v>
      </c>
      <c r="AT9998" t="s">
        <v>239</v>
      </c>
      <c r="AU9998" s="27">
        <v>41549</v>
      </c>
    </row>
    <row r="9999" spans="1:47" x14ac:dyDescent="0.2">
      <c r="A9999">
        <v>9998</v>
      </c>
      <c r="B9999" t="s">
        <v>31956</v>
      </c>
      <c r="C9999" t="s">
        <v>297</v>
      </c>
      <c r="D9999" t="s">
        <v>16945</v>
      </c>
      <c r="E9999" s="27">
        <v>41744</v>
      </c>
      <c r="F9999" t="s">
        <v>233</v>
      </c>
      <c r="G9999" s="27">
        <v>32399</v>
      </c>
      <c r="H9999">
        <v>27</v>
      </c>
      <c r="I9999" t="s">
        <v>244</v>
      </c>
      <c r="J9999" t="s">
        <v>250</v>
      </c>
      <c r="K9999">
        <v>0</v>
      </c>
      <c r="L9999">
        <v>10</v>
      </c>
      <c r="M9999">
        <v>0</v>
      </c>
      <c r="N9999">
        <v>1</v>
      </c>
      <c r="O9999">
        <v>1</v>
      </c>
      <c r="P9999">
        <v>-95</v>
      </c>
      <c r="Q9999" s="28">
        <v>41649.537499999999</v>
      </c>
      <c r="R9999" s="28">
        <v>41680.45208333333</v>
      </c>
      <c r="S9999" t="s">
        <v>31957</v>
      </c>
      <c r="U9999" s="27">
        <v>40517</v>
      </c>
      <c r="V9999">
        <v>1227</v>
      </c>
      <c r="W9999" t="s">
        <v>32</v>
      </c>
      <c r="X9999" t="s">
        <v>274</v>
      </c>
      <c r="Y9999">
        <v>0</v>
      </c>
      <c r="AB9999" t="s">
        <v>237</v>
      </c>
      <c r="AH9999">
        <v>0</v>
      </c>
      <c r="AN9999" t="s">
        <v>238</v>
      </c>
      <c r="AO9999">
        <v>7</v>
      </c>
      <c r="AP9999" t="s">
        <v>246</v>
      </c>
      <c r="AQ9999" s="27">
        <v>41744</v>
      </c>
      <c r="AR9999" t="s">
        <v>240</v>
      </c>
      <c r="AS9999">
        <v>10</v>
      </c>
      <c r="AT9999" t="s">
        <v>269</v>
      </c>
      <c r="AU9999" s="27">
        <v>41744</v>
      </c>
    </row>
    <row r="10000" spans="1:47" x14ac:dyDescent="0.2">
      <c r="A10000">
        <v>9999</v>
      </c>
      <c r="B10000" t="s">
        <v>5532</v>
      </c>
      <c r="C10000" t="s">
        <v>231</v>
      </c>
      <c r="D10000" t="s">
        <v>1569</v>
      </c>
      <c r="E10000" s="27">
        <v>41911</v>
      </c>
      <c r="F10000" t="s">
        <v>233</v>
      </c>
      <c r="G10000" s="27">
        <v>29870</v>
      </c>
      <c r="H10000">
        <v>34</v>
      </c>
      <c r="I10000" t="s">
        <v>244</v>
      </c>
      <c r="J10000" t="s">
        <v>245</v>
      </c>
      <c r="K10000">
        <v>0</v>
      </c>
      <c r="L10000">
        <v>4</v>
      </c>
      <c r="M10000">
        <v>0</v>
      </c>
      <c r="N10000">
        <v>0</v>
      </c>
      <c r="O10000">
        <v>3</v>
      </c>
      <c r="P10000">
        <v>-1</v>
      </c>
      <c r="Q10000" s="28">
        <v>41910.399305555555</v>
      </c>
      <c r="R10000" s="28">
        <v>41920.397222222222</v>
      </c>
      <c r="S10000" t="s">
        <v>31958</v>
      </c>
      <c r="T10000" s="27">
        <v>41910</v>
      </c>
      <c r="V10000">
        <v>1</v>
      </c>
      <c r="W10000" t="s">
        <v>36</v>
      </c>
      <c r="X10000" t="s">
        <v>279</v>
      </c>
      <c r="Y10000">
        <v>0</v>
      </c>
      <c r="AB10000" t="s">
        <v>237</v>
      </c>
      <c r="AH10000">
        <v>0</v>
      </c>
      <c r="AN10000" t="s">
        <v>238</v>
      </c>
      <c r="AO10000">
        <v>1</v>
      </c>
      <c r="AP10000" t="s">
        <v>239</v>
      </c>
      <c r="AQ10000" s="27">
        <v>41911</v>
      </c>
      <c r="AR10000" t="s">
        <v>240</v>
      </c>
      <c r="AS10000">
        <v>4</v>
      </c>
      <c r="AT10000" t="s">
        <v>239</v>
      </c>
      <c r="AU10000" s="27">
        <v>41911</v>
      </c>
    </row>
    <row r="10001" spans="1:47" x14ac:dyDescent="0.2">
      <c r="A10001">
        <v>10000</v>
      </c>
      <c r="B10001" t="s">
        <v>31959</v>
      </c>
      <c r="C10001" t="s">
        <v>2212</v>
      </c>
      <c r="D10001" t="s">
        <v>4401</v>
      </c>
      <c r="E10001" s="27">
        <v>41791</v>
      </c>
      <c r="F10001" t="s">
        <v>233</v>
      </c>
      <c r="G10001" s="27">
        <v>22848</v>
      </c>
      <c r="H10001">
        <v>53</v>
      </c>
      <c r="I10001" t="s">
        <v>234</v>
      </c>
      <c r="J10001" t="s">
        <v>245</v>
      </c>
      <c r="K10001">
        <v>0</v>
      </c>
      <c r="L10001">
        <v>1</v>
      </c>
      <c r="M10001">
        <v>0</v>
      </c>
      <c r="N10001">
        <v>0</v>
      </c>
      <c r="O10001">
        <v>0</v>
      </c>
      <c r="P10001">
        <v>-1</v>
      </c>
      <c r="Q10001" s="28">
        <v>41790.079861111109</v>
      </c>
      <c r="R10001" s="28">
        <v>41792.159722222219</v>
      </c>
      <c r="S10001" t="s">
        <v>31960</v>
      </c>
      <c r="T10001" s="27">
        <v>41789</v>
      </c>
      <c r="V10001">
        <v>2</v>
      </c>
      <c r="W10001" t="s">
        <v>36</v>
      </c>
      <c r="X10001" t="s">
        <v>279</v>
      </c>
      <c r="Y10001">
        <v>0</v>
      </c>
      <c r="AB10001" t="s">
        <v>237</v>
      </c>
      <c r="AH10001">
        <v>0</v>
      </c>
      <c r="AN10001" t="s">
        <v>238</v>
      </c>
      <c r="AO10001">
        <v>1</v>
      </c>
      <c r="AP10001" t="s">
        <v>239</v>
      </c>
      <c r="AQ10001" s="27">
        <v>41791</v>
      </c>
      <c r="AR10001" t="s">
        <v>240</v>
      </c>
      <c r="AS10001">
        <v>1</v>
      </c>
      <c r="AT10001" t="s">
        <v>239</v>
      </c>
      <c r="AU10001" s="27">
        <v>41791</v>
      </c>
    </row>
    <row r="10002" spans="1:47" x14ac:dyDescent="0.2">
      <c r="A10002">
        <v>10001</v>
      </c>
      <c r="B10002" t="s">
        <v>31961</v>
      </c>
      <c r="C10002" t="s">
        <v>31962</v>
      </c>
      <c r="D10002" t="s">
        <v>881</v>
      </c>
      <c r="E10002" s="27">
        <v>41936</v>
      </c>
      <c r="F10002" t="s">
        <v>294</v>
      </c>
      <c r="G10002" s="27">
        <v>29876</v>
      </c>
      <c r="H10002">
        <v>34</v>
      </c>
      <c r="I10002" t="s">
        <v>244</v>
      </c>
      <c r="J10002" t="s">
        <v>245</v>
      </c>
      <c r="K10002">
        <v>0</v>
      </c>
      <c r="L10002">
        <v>6</v>
      </c>
      <c r="M10002">
        <v>0</v>
      </c>
      <c r="N10002">
        <v>0</v>
      </c>
      <c r="O10002">
        <v>7</v>
      </c>
      <c r="P10002">
        <v>0</v>
      </c>
      <c r="Q10002" s="28">
        <v>41936.147916666669</v>
      </c>
      <c r="R10002" s="28">
        <v>41937.130555555559</v>
      </c>
      <c r="S10002" t="s">
        <v>31963</v>
      </c>
      <c r="T10002" s="27">
        <v>41936</v>
      </c>
      <c r="V10002">
        <v>0</v>
      </c>
      <c r="W10002" t="s">
        <v>36</v>
      </c>
      <c r="X10002" t="s">
        <v>279</v>
      </c>
      <c r="Y10002">
        <v>0</v>
      </c>
      <c r="AB10002" t="s">
        <v>237</v>
      </c>
      <c r="AH10002">
        <v>0</v>
      </c>
      <c r="AN10002" t="s">
        <v>238</v>
      </c>
      <c r="AO10002">
        <v>5</v>
      </c>
      <c r="AP10002" t="s">
        <v>246</v>
      </c>
      <c r="AQ10002" s="27">
        <v>41936</v>
      </c>
      <c r="AR10002" t="s">
        <v>240</v>
      </c>
      <c r="AS10002">
        <v>6</v>
      </c>
      <c r="AT10002" t="s">
        <v>246</v>
      </c>
      <c r="AU10002" s="27">
        <v>41936</v>
      </c>
    </row>
    <row r="10003" spans="1:47" x14ac:dyDescent="0.2">
      <c r="A10003">
        <v>10002</v>
      </c>
      <c r="B10003" t="s">
        <v>31964</v>
      </c>
      <c r="C10003" t="s">
        <v>31965</v>
      </c>
      <c r="D10003" t="s">
        <v>1808</v>
      </c>
      <c r="E10003" s="27">
        <v>41279</v>
      </c>
      <c r="F10003" t="s">
        <v>294</v>
      </c>
      <c r="G10003" s="27">
        <v>20503</v>
      </c>
      <c r="H10003">
        <v>60</v>
      </c>
      <c r="I10003" t="s">
        <v>234</v>
      </c>
      <c r="J10003" t="s">
        <v>22</v>
      </c>
      <c r="K10003">
        <v>0</v>
      </c>
      <c r="L10003">
        <v>1</v>
      </c>
      <c r="M10003">
        <v>0</v>
      </c>
      <c r="N10003">
        <v>0</v>
      </c>
      <c r="O10003">
        <v>0</v>
      </c>
      <c r="W10003" t="s">
        <v>237</v>
      </c>
      <c r="Y10003">
        <v>-1</v>
      </c>
      <c r="AB10003" t="s">
        <v>237</v>
      </c>
      <c r="AH10003">
        <v>0</v>
      </c>
      <c r="AN10003" t="s">
        <v>238</v>
      </c>
      <c r="AO10003">
        <v>1</v>
      </c>
      <c r="AP10003" t="s">
        <v>239</v>
      </c>
      <c r="AQ10003" s="27">
        <v>41279</v>
      </c>
      <c r="AR10003" t="s">
        <v>240</v>
      </c>
      <c r="AS10003">
        <v>1</v>
      </c>
      <c r="AT10003" t="s">
        <v>239</v>
      </c>
      <c r="AU10003" s="27">
        <v>41279</v>
      </c>
    </row>
    <row r="10004" spans="1:47" x14ac:dyDescent="0.2">
      <c r="A10004">
        <v>10003</v>
      </c>
      <c r="B10004" t="s">
        <v>31966</v>
      </c>
      <c r="C10004" t="s">
        <v>1218</v>
      </c>
      <c r="D10004" t="s">
        <v>1110</v>
      </c>
      <c r="E10004" s="27">
        <v>41764</v>
      </c>
      <c r="F10004" t="s">
        <v>233</v>
      </c>
      <c r="G10004" s="27">
        <v>21419</v>
      </c>
      <c r="H10004">
        <v>57</v>
      </c>
      <c r="I10004" t="s">
        <v>234</v>
      </c>
      <c r="J10004" t="s">
        <v>250</v>
      </c>
      <c r="K10004">
        <v>0</v>
      </c>
      <c r="L10004">
        <v>4</v>
      </c>
      <c r="M10004">
        <v>0</v>
      </c>
      <c r="N10004">
        <v>0</v>
      </c>
      <c r="O10004">
        <v>8</v>
      </c>
      <c r="P10004">
        <v>-131</v>
      </c>
      <c r="Q10004" s="28">
        <v>41633.201388888891</v>
      </c>
      <c r="R10004" s="28">
        <v>41760.441666666666</v>
      </c>
      <c r="S10004" t="s">
        <v>31967</v>
      </c>
      <c r="T10004" s="27">
        <v>41633</v>
      </c>
      <c r="V10004">
        <v>131</v>
      </c>
      <c r="W10004" t="s">
        <v>32</v>
      </c>
      <c r="X10004" t="s">
        <v>555</v>
      </c>
      <c r="Y10004">
        <v>0</v>
      </c>
      <c r="AB10004" t="s">
        <v>237</v>
      </c>
      <c r="AH10004">
        <v>0</v>
      </c>
      <c r="AN10004" t="s">
        <v>238</v>
      </c>
      <c r="AO10004">
        <v>3</v>
      </c>
      <c r="AP10004" t="s">
        <v>239</v>
      </c>
      <c r="AQ10004" s="27">
        <v>41764</v>
      </c>
      <c r="AR10004" t="s">
        <v>240</v>
      </c>
      <c r="AS10004">
        <v>4</v>
      </c>
      <c r="AT10004" t="s">
        <v>239</v>
      </c>
      <c r="AU10004" s="27">
        <v>41764</v>
      </c>
    </row>
    <row r="10005" spans="1:47" x14ac:dyDescent="0.2">
      <c r="A10005">
        <v>10004</v>
      </c>
      <c r="B10005" t="s">
        <v>31968</v>
      </c>
      <c r="C10005" t="s">
        <v>2634</v>
      </c>
      <c r="D10005" t="s">
        <v>8728</v>
      </c>
      <c r="E10005" s="27">
        <v>41317</v>
      </c>
      <c r="F10005" t="s">
        <v>233</v>
      </c>
      <c r="G10005" s="27">
        <v>32522</v>
      </c>
      <c r="H10005">
        <v>27</v>
      </c>
      <c r="I10005" t="s">
        <v>244</v>
      </c>
      <c r="J10005" t="s">
        <v>250</v>
      </c>
      <c r="K10005">
        <v>0</v>
      </c>
      <c r="L10005">
        <v>5</v>
      </c>
      <c r="M10005">
        <v>0</v>
      </c>
      <c r="N10005">
        <v>0</v>
      </c>
      <c r="O10005">
        <v>5</v>
      </c>
      <c r="P10005">
        <v>-1</v>
      </c>
      <c r="Q10005" s="28">
        <v>41316.491666666669</v>
      </c>
      <c r="R10005" s="28">
        <v>41317.341666666667</v>
      </c>
      <c r="S10005" t="s">
        <v>31969</v>
      </c>
      <c r="T10005" s="27">
        <v>41316</v>
      </c>
      <c r="V10005">
        <v>1</v>
      </c>
      <c r="W10005" t="s">
        <v>36</v>
      </c>
      <c r="X10005" t="s">
        <v>324</v>
      </c>
      <c r="Y10005">
        <v>0</v>
      </c>
      <c r="AB10005" t="s">
        <v>237</v>
      </c>
      <c r="AH10005">
        <v>0</v>
      </c>
      <c r="AN10005" t="s">
        <v>238</v>
      </c>
      <c r="AO10005">
        <v>4</v>
      </c>
      <c r="AP10005" t="s">
        <v>239</v>
      </c>
      <c r="AQ10005" s="27">
        <v>41317</v>
      </c>
      <c r="AR10005" t="s">
        <v>240</v>
      </c>
      <c r="AS10005">
        <v>5</v>
      </c>
      <c r="AT10005" t="s">
        <v>246</v>
      </c>
      <c r="AU10005" s="27">
        <v>41317</v>
      </c>
    </row>
    <row r="10006" spans="1:47" x14ac:dyDescent="0.2">
      <c r="A10006">
        <v>10005</v>
      </c>
      <c r="B10006" t="s">
        <v>31970</v>
      </c>
      <c r="C10006" t="s">
        <v>31971</v>
      </c>
      <c r="D10006" t="s">
        <v>31972</v>
      </c>
      <c r="E10006" s="27">
        <v>41913</v>
      </c>
      <c r="F10006" t="s">
        <v>233</v>
      </c>
      <c r="G10006" s="27">
        <v>31803</v>
      </c>
      <c r="H10006">
        <v>29</v>
      </c>
      <c r="I10006" t="s">
        <v>244</v>
      </c>
      <c r="J10006" t="s">
        <v>250</v>
      </c>
      <c r="K10006">
        <v>0</v>
      </c>
      <c r="L10006">
        <v>2</v>
      </c>
      <c r="M10006">
        <v>0</v>
      </c>
      <c r="N10006">
        <v>0</v>
      </c>
      <c r="O10006">
        <v>0</v>
      </c>
      <c r="P10006">
        <v>0</v>
      </c>
      <c r="Q10006" s="28">
        <v>41913.23333333333</v>
      </c>
      <c r="R10006" s="28">
        <v>41914.367361111108</v>
      </c>
      <c r="S10006" t="s">
        <v>31973</v>
      </c>
      <c r="T10006" s="27">
        <v>41913</v>
      </c>
      <c r="V10006">
        <v>0</v>
      </c>
      <c r="W10006" t="s">
        <v>32</v>
      </c>
      <c r="X10006" t="s">
        <v>1351</v>
      </c>
      <c r="Y10006">
        <v>0</v>
      </c>
      <c r="AB10006" t="s">
        <v>237</v>
      </c>
      <c r="AH10006">
        <v>0</v>
      </c>
      <c r="AN10006" t="s">
        <v>238</v>
      </c>
      <c r="AO10006">
        <v>1</v>
      </c>
      <c r="AP10006" t="s">
        <v>239</v>
      </c>
      <c r="AQ10006" s="27">
        <v>41913</v>
      </c>
      <c r="AR10006" t="s">
        <v>240</v>
      </c>
      <c r="AS10006">
        <v>2</v>
      </c>
      <c r="AT10006" t="s">
        <v>239</v>
      </c>
      <c r="AU10006" s="27">
        <v>41913</v>
      </c>
    </row>
    <row r="10007" spans="1:47" x14ac:dyDescent="0.2">
      <c r="A10007">
        <v>10006</v>
      </c>
      <c r="B10007" t="s">
        <v>31974</v>
      </c>
      <c r="C10007" t="s">
        <v>31975</v>
      </c>
      <c r="D10007" t="s">
        <v>31976</v>
      </c>
      <c r="E10007" s="27">
        <v>41531</v>
      </c>
      <c r="F10007" t="s">
        <v>233</v>
      </c>
      <c r="G10007" s="27">
        <v>34810</v>
      </c>
      <c r="H10007">
        <v>20</v>
      </c>
      <c r="I10007" t="s">
        <v>259</v>
      </c>
      <c r="J10007" t="s">
        <v>245</v>
      </c>
      <c r="K10007">
        <v>0</v>
      </c>
      <c r="L10007">
        <v>10</v>
      </c>
      <c r="M10007">
        <v>0</v>
      </c>
      <c r="N10007">
        <v>0</v>
      </c>
      <c r="O10007">
        <v>0</v>
      </c>
      <c r="P10007">
        <v>-1</v>
      </c>
      <c r="Q10007" s="28">
        <v>41530.417361111111</v>
      </c>
      <c r="R10007" s="28">
        <v>41531.288194444445</v>
      </c>
      <c r="S10007" t="s">
        <v>31977</v>
      </c>
      <c r="T10007" s="27">
        <v>41530</v>
      </c>
      <c r="V10007">
        <v>1</v>
      </c>
      <c r="W10007" t="s">
        <v>36</v>
      </c>
      <c r="X10007" t="s">
        <v>279</v>
      </c>
      <c r="Y10007">
        <v>1</v>
      </c>
      <c r="AA10007" t="s">
        <v>31978</v>
      </c>
      <c r="AB10007" t="s">
        <v>36</v>
      </c>
      <c r="AC10007">
        <v>0</v>
      </c>
      <c r="AD10007" s="27">
        <v>42011</v>
      </c>
      <c r="AE10007" t="s">
        <v>279</v>
      </c>
      <c r="AF10007" s="27">
        <v>42011</v>
      </c>
      <c r="AG10007" s="27">
        <v>42018</v>
      </c>
      <c r="AH10007">
        <v>1</v>
      </c>
      <c r="AJ10007" t="s">
        <v>31978</v>
      </c>
      <c r="AK10007" t="s">
        <v>462</v>
      </c>
      <c r="AL10007" s="27">
        <v>42011</v>
      </c>
      <c r="AM10007" t="s">
        <v>279</v>
      </c>
      <c r="AN10007" t="s">
        <v>238</v>
      </c>
      <c r="AO10007">
        <v>9</v>
      </c>
      <c r="AP10007" t="s">
        <v>269</v>
      </c>
      <c r="AQ10007" s="27">
        <v>41531</v>
      </c>
      <c r="AR10007" t="s">
        <v>240</v>
      </c>
      <c r="AS10007">
        <v>10</v>
      </c>
      <c r="AT10007" t="s">
        <v>269</v>
      </c>
      <c r="AU10007" s="27">
        <v>41531</v>
      </c>
    </row>
    <row r="10008" spans="1:47" x14ac:dyDescent="0.2">
      <c r="A10008">
        <v>10007</v>
      </c>
      <c r="B10008" t="s">
        <v>31979</v>
      </c>
      <c r="C10008" t="s">
        <v>31980</v>
      </c>
      <c r="D10008" t="s">
        <v>2053</v>
      </c>
      <c r="E10008" s="27">
        <v>41554</v>
      </c>
      <c r="F10008" t="s">
        <v>233</v>
      </c>
      <c r="G10008" s="27">
        <v>34963</v>
      </c>
      <c r="H10008">
        <v>20</v>
      </c>
      <c r="I10008" t="s">
        <v>259</v>
      </c>
      <c r="J10008" t="s">
        <v>250</v>
      </c>
      <c r="K10008">
        <v>0</v>
      </c>
      <c r="L10008">
        <v>6</v>
      </c>
      <c r="M10008">
        <v>0</v>
      </c>
      <c r="N10008">
        <v>0</v>
      </c>
      <c r="O10008">
        <v>0</v>
      </c>
      <c r="P10008">
        <v>-3</v>
      </c>
      <c r="Q10008" s="28">
        <v>41551.04791666667</v>
      </c>
      <c r="R10008" s="28">
        <v>41551.363194444442</v>
      </c>
      <c r="S10008" t="s">
        <v>31981</v>
      </c>
      <c r="T10008" s="27">
        <v>41550</v>
      </c>
      <c r="V10008">
        <v>4</v>
      </c>
      <c r="W10008" t="s">
        <v>32</v>
      </c>
      <c r="X10008" t="s">
        <v>268</v>
      </c>
      <c r="Y10008">
        <v>0</v>
      </c>
      <c r="AB10008" t="s">
        <v>237</v>
      </c>
      <c r="AH10008">
        <v>0</v>
      </c>
      <c r="AN10008" t="s">
        <v>238</v>
      </c>
      <c r="AO10008">
        <v>8</v>
      </c>
      <c r="AP10008" t="s">
        <v>269</v>
      </c>
      <c r="AQ10008" s="27">
        <v>41554</v>
      </c>
      <c r="AR10008" t="s">
        <v>240</v>
      </c>
      <c r="AS10008">
        <v>6</v>
      </c>
      <c r="AT10008" t="s">
        <v>246</v>
      </c>
      <c r="AU10008" s="27">
        <v>41554</v>
      </c>
    </row>
    <row r="10009" spans="1:47" x14ac:dyDescent="0.2">
      <c r="A10009">
        <v>10008</v>
      </c>
      <c r="B10009" t="s">
        <v>31982</v>
      </c>
      <c r="C10009" t="s">
        <v>3013</v>
      </c>
      <c r="D10009" t="s">
        <v>31983</v>
      </c>
      <c r="E10009" s="27">
        <v>41981</v>
      </c>
      <c r="F10009" t="s">
        <v>233</v>
      </c>
      <c r="G10009" s="27">
        <v>32166</v>
      </c>
      <c r="H10009">
        <v>28</v>
      </c>
      <c r="I10009" t="s">
        <v>244</v>
      </c>
      <c r="J10009" t="s">
        <v>245</v>
      </c>
      <c r="K10009">
        <v>0</v>
      </c>
      <c r="L10009">
        <v>4</v>
      </c>
      <c r="M10009">
        <v>0</v>
      </c>
      <c r="N10009">
        <v>0</v>
      </c>
      <c r="O10009">
        <v>1</v>
      </c>
      <c r="P10009">
        <v>-1</v>
      </c>
      <c r="Q10009" s="28">
        <v>41980.384722222225</v>
      </c>
      <c r="R10009" s="28">
        <v>42010.421527777777</v>
      </c>
      <c r="S10009" t="s">
        <v>31984</v>
      </c>
      <c r="T10009" s="27">
        <v>41980</v>
      </c>
      <c r="V10009">
        <v>1</v>
      </c>
      <c r="W10009" t="s">
        <v>32</v>
      </c>
      <c r="X10009" t="s">
        <v>402</v>
      </c>
      <c r="Y10009">
        <v>1</v>
      </c>
      <c r="AA10009" t="s">
        <v>31985</v>
      </c>
      <c r="AB10009" t="s">
        <v>36</v>
      </c>
      <c r="AC10009">
        <v>0</v>
      </c>
      <c r="AD10009" s="27">
        <v>42023</v>
      </c>
      <c r="AE10009" t="s">
        <v>1508</v>
      </c>
      <c r="AF10009" s="27">
        <v>42023</v>
      </c>
      <c r="AG10009" s="27">
        <v>42045</v>
      </c>
      <c r="AH10009">
        <v>0</v>
      </c>
      <c r="AN10009" t="s">
        <v>238</v>
      </c>
      <c r="AO10009">
        <v>3</v>
      </c>
      <c r="AP10009" t="s">
        <v>239</v>
      </c>
      <c r="AQ10009" s="27">
        <v>41981</v>
      </c>
      <c r="AR10009" t="s">
        <v>240</v>
      </c>
      <c r="AS10009">
        <v>4</v>
      </c>
      <c r="AT10009" t="s">
        <v>239</v>
      </c>
      <c r="AU10009" s="27">
        <v>41981</v>
      </c>
    </row>
    <row r="10010" spans="1:47" x14ac:dyDescent="0.2">
      <c r="A10010">
        <v>10009</v>
      </c>
      <c r="B10010" t="s">
        <v>31986</v>
      </c>
      <c r="C10010" t="s">
        <v>1168</v>
      </c>
      <c r="D10010" t="s">
        <v>20850</v>
      </c>
      <c r="E10010" s="27">
        <v>41327</v>
      </c>
      <c r="F10010" t="s">
        <v>233</v>
      </c>
      <c r="G10010" s="27">
        <v>31535</v>
      </c>
      <c r="H10010">
        <v>29</v>
      </c>
      <c r="I10010" t="s">
        <v>244</v>
      </c>
      <c r="J10010" t="s">
        <v>250</v>
      </c>
      <c r="K10010">
        <v>0</v>
      </c>
      <c r="L10010">
        <v>7</v>
      </c>
      <c r="M10010">
        <v>0</v>
      </c>
      <c r="N10010">
        <v>0</v>
      </c>
      <c r="O10010">
        <v>9</v>
      </c>
      <c r="P10010">
        <v>0</v>
      </c>
      <c r="Q10010" s="28">
        <v>41327.501388888886</v>
      </c>
      <c r="R10010" s="28">
        <v>41332.255555555559</v>
      </c>
      <c r="S10010" t="s">
        <v>31987</v>
      </c>
      <c r="U10010" s="27">
        <v>41326</v>
      </c>
      <c r="V10010">
        <v>1</v>
      </c>
      <c r="W10010" t="s">
        <v>32</v>
      </c>
      <c r="X10010" t="s">
        <v>274</v>
      </c>
      <c r="Y10010">
        <v>1</v>
      </c>
      <c r="AA10010" t="s">
        <v>31988</v>
      </c>
      <c r="AB10010" t="s">
        <v>36</v>
      </c>
      <c r="AC10010">
        <v>0</v>
      </c>
      <c r="AD10010" s="27">
        <v>41423</v>
      </c>
      <c r="AE10010" t="s">
        <v>2030</v>
      </c>
      <c r="AF10010" s="27">
        <v>41423</v>
      </c>
      <c r="AG10010" s="27">
        <v>41424</v>
      </c>
      <c r="AH10010">
        <v>1</v>
      </c>
      <c r="AJ10010" t="s">
        <v>31989</v>
      </c>
      <c r="AK10010" t="s">
        <v>255</v>
      </c>
      <c r="AL10010" s="27">
        <v>41432</v>
      </c>
      <c r="AM10010" t="s">
        <v>508</v>
      </c>
      <c r="AN10010" t="s">
        <v>238</v>
      </c>
      <c r="AO10010">
        <v>4</v>
      </c>
      <c r="AP10010" t="s">
        <v>239</v>
      </c>
      <c r="AQ10010" s="27">
        <v>41327</v>
      </c>
      <c r="AR10010" t="s">
        <v>240</v>
      </c>
      <c r="AS10010">
        <v>7</v>
      </c>
      <c r="AT10010" t="s">
        <v>246</v>
      </c>
      <c r="AU10010" s="27">
        <v>41327</v>
      </c>
    </row>
    <row r="10011" spans="1:47" x14ac:dyDescent="0.2">
      <c r="A10011">
        <v>10010</v>
      </c>
      <c r="B10011" t="s">
        <v>31990</v>
      </c>
      <c r="C10011" t="s">
        <v>2978</v>
      </c>
      <c r="D10011" t="s">
        <v>775</v>
      </c>
      <c r="E10011" s="27">
        <v>41318</v>
      </c>
      <c r="F10011" t="s">
        <v>233</v>
      </c>
      <c r="G10011" s="27">
        <v>34686</v>
      </c>
      <c r="H10011">
        <v>21</v>
      </c>
      <c r="I10011" t="s">
        <v>259</v>
      </c>
      <c r="J10011" t="s">
        <v>250</v>
      </c>
      <c r="K10011">
        <v>0</v>
      </c>
      <c r="L10011">
        <v>9</v>
      </c>
      <c r="M10011">
        <v>0</v>
      </c>
      <c r="N10011">
        <v>0</v>
      </c>
      <c r="O10011">
        <v>0</v>
      </c>
      <c r="P10011">
        <v>-1</v>
      </c>
      <c r="Q10011" s="28">
        <v>41317.356944444444</v>
      </c>
      <c r="R10011" s="28">
        <v>41319.177083333336</v>
      </c>
      <c r="S10011" t="s">
        <v>31991</v>
      </c>
      <c r="T10011" s="27">
        <v>41317</v>
      </c>
      <c r="V10011">
        <v>1</v>
      </c>
      <c r="W10011" t="s">
        <v>32</v>
      </c>
      <c r="X10011" t="s">
        <v>444</v>
      </c>
      <c r="Y10011">
        <v>1</v>
      </c>
      <c r="AA10011" t="s">
        <v>31992</v>
      </c>
      <c r="AB10011" t="s">
        <v>36</v>
      </c>
      <c r="AD10011" s="27">
        <v>41493</v>
      </c>
      <c r="AE10011" t="s">
        <v>392</v>
      </c>
      <c r="AH10011">
        <v>0</v>
      </c>
      <c r="AN10011" t="s">
        <v>238</v>
      </c>
      <c r="AO10011">
        <v>10</v>
      </c>
      <c r="AP10011" t="s">
        <v>269</v>
      </c>
      <c r="AQ10011" s="27">
        <v>41318</v>
      </c>
      <c r="AR10011" t="s">
        <v>240</v>
      </c>
      <c r="AS10011">
        <v>9</v>
      </c>
      <c r="AT10011" t="s">
        <v>269</v>
      </c>
      <c r="AU10011" s="27">
        <v>41318</v>
      </c>
    </row>
    <row r="10012" spans="1:47" x14ac:dyDescent="0.2">
      <c r="A10012">
        <v>10011</v>
      </c>
      <c r="B10012" t="s">
        <v>31993</v>
      </c>
      <c r="C10012" t="s">
        <v>15337</v>
      </c>
      <c r="D10012" t="s">
        <v>4577</v>
      </c>
      <c r="E10012" s="27">
        <v>41325</v>
      </c>
      <c r="F10012" t="s">
        <v>233</v>
      </c>
      <c r="G10012" s="27">
        <v>25704</v>
      </c>
      <c r="H10012">
        <v>45</v>
      </c>
      <c r="I10012" t="s">
        <v>234</v>
      </c>
      <c r="J10012" t="s">
        <v>250</v>
      </c>
      <c r="K10012">
        <v>0</v>
      </c>
      <c r="L10012">
        <v>3</v>
      </c>
      <c r="M10012">
        <v>0</v>
      </c>
      <c r="N10012">
        <v>0</v>
      </c>
      <c r="O10012">
        <v>4</v>
      </c>
      <c r="P10012">
        <v>114</v>
      </c>
      <c r="Q10012" s="28">
        <v>41439.525694444441</v>
      </c>
      <c r="R10012" s="28">
        <v>41439.354166666664</v>
      </c>
      <c r="S10012" t="s">
        <v>31994</v>
      </c>
      <c r="T10012" s="27">
        <v>41171</v>
      </c>
      <c r="V10012">
        <v>154</v>
      </c>
      <c r="W10012" t="s">
        <v>36</v>
      </c>
      <c r="X10012" t="s">
        <v>324</v>
      </c>
      <c r="Y10012">
        <v>1</v>
      </c>
      <c r="AA10012" t="s">
        <v>31995</v>
      </c>
      <c r="AB10012" t="s">
        <v>36</v>
      </c>
      <c r="AC10012">
        <v>1</v>
      </c>
      <c r="AD10012" s="27">
        <v>41438</v>
      </c>
      <c r="AE10012" t="s">
        <v>529</v>
      </c>
      <c r="AF10012" s="27">
        <v>41439</v>
      </c>
      <c r="AG10012" s="27">
        <v>41439</v>
      </c>
      <c r="AH10012">
        <v>0</v>
      </c>
      <c r="AN10012" t="s">
        <v>238</v>
      </c>
      <c r="AO10012">
        <v>1</v>
      </c>
      <c r="AP10012" t="s">
        <v>239</v>
      </c>
      <c r="AQ10012" s="27">
        <v>41325</v>
      </c>
      <c r="AR10012" t="s">
        <v>240</v>
      </c>
      <c r="AS10012">
        <v>3</v>
      </c>
      <c r="AT10012" t="s">
        <v>239</v>
      </c>
      <c r="AU10012" s="27">
        <v>41325</v>
      </c>
    </row>
    <row r="10013" spans="1:47" x14ac:dyDescent="0.2">
      <c r="A10013">
        <v>10012</v>
      </c>
      <c r="B10013" t="s">
        <v>31996</v>
      </c>
      <c r="C10013" t="s">
        <v>15651</v>
      </c>
      <c r="D10013" t="s">
        <v>31997</v>
      </c>
      <c r="E10013" s="27">
        <v>41652</v>
      </c>
      <c r="F10013" t="s">
        <v>294</v>
      </c>
      <c r="G10013" s="27">
        <v>33682</v>
      </c>
      <c r="H10013">
        <v>24</v>
      </c>
      <c r="I10013" t="s">
        <v>259</v>
      </c>
      <c r="J10013" t="s">
        <v>250</v>
      </c>
      <c r="K10013">
        <v>0</v>
      </c>
      <c r="L10013">
        <v>6</v>
      </c>
      <c r="M10013">
        <v>0</v>
      </c>
      <c r="N10013">
        <v>0</v>
      </c>
      <c r="O10013">
        <v>2</v>
      </c>
      <c r="P10013">
        <v>-1</v>
      </c>
      <c r="Q10013" s="28">
        <v>41651.232638888891</v>
      </c>
      <c r="R10013" s="28">
        <v>41709.230555555558</v>
      </c>
      <c r="S10013" t="s">
        <v>31998</v>
      </c>
      <c r="T10013" s="27">
        <v>41651</v>
      </c>
      <c r="V10013">
        <v>1</v>
      </c>
      <c r="W10013" t="s">
        <v>32</v>
      </c>
      <c r="X10013" t="s">
        <v>359</v>
      </c>
      <c r="Y10013">
        <v>1</v>
      </c>
      <c r="AA10013" t="s">
        <v>31999</v>
      </c>
      <c r="AB10013" t="s">
        <v>36</v>
      </c>
      <c r="AC10013">
        <v>0</v>
      </c>
      <c r="AD10013" s="27">
        <v>42132</v>
      </c>
      <c r="AE10013" t="s">
        <v>404</v>
      </c>
      <c r="AF10013" s="27">
        <v>42132</v>
      </c>
      <c r="AG10013" s="27">
        <v>42249</v>
      </c>
      <c r="AH10013">
        <v>0</v>
      </c>
      <c r="AN10013" t="s">
        <v>238</v>
      </c>
      <c r="AO10013">
        <v>4</v>
      </c>
      <c r="AP10013" t="s">
        <v>239</v>
      </c>
      <c r="AQ10013" s="27">
        <v>41652</v>
      </c>
      <c r="AR10013" t="s">
        <v>240</v>
      </c>
      <c r="AS10013">
        <v>6</v>
      </c>
      <c r="AT10013" t="s">
        <v>246</v>
      </c>
      <c r="AU10013" s="27">
        <v>41652</v>
      </c>
    </row>
    <row r="10014" spans="1:47" x14ac:dyDescent="0.2">
      <c r="A10014">
        <v>10013</v>
      </c>
      <c r="B10014" t="s">
        <v>32000</v>
      </c>
      <c r="C10014" t="s">
        <v>464</v>
      </c>
      <c r="D10014" t="s">
        <v>1300</v>
      </c>
      <c r="E10014" s="27">
        <v>41408</v>
      </c>
      <c r="F10014" t="s">
        <v>233</v>
      </c>
      <c r="G10014" s="27">
        <v>20272</v>
      </c>
      <c r="H10014">
        <v>60</v>
      </c>
      <c r="I10014" t="s">
        <v>234</v>
      </c>
      <c r="J10014" t="s">
        <v>250</v>
      </c>
      <c r="K10014">
        <v>0</v>
      </c>
      <c r="L10014">
        <v>4</v>
      </c>
      <c r="M10014">
        <v>0</v>
      </c>
      <c r="N10014">
        <v>0</v>
      </c>
      <c r="O10014">
        <v>15</v>
      </c>
      <c r="P10014">
        <v>-38</v>
      </c>
      <c r="Q10014" s="28">
        <v>41370.443749999999</v>
      </c>
      <c r="R10014" s="28">
        <v>41408.48333333333</v>
      </c>
      <c r="S10014" t="s">
        <v>32001</v>
      </c>
      <c r="T10014" s="27">
        <v>41370</v>
      </c>
      <c r="V10014">
        <v>38</v>
      </c>
      <c r="W10014" t="s">
        <v>32</v>
      </c>
      <c r="X10014" t="s">
        <v>254</v>
      </c>
      <c r="Y10014">
        <v>1</v>
      </c>
      <c r="AA10014" t="s">
        <v>32002</v>
      </c>
      <c r="AB10014" t="s">
        <v>32</v>
      </c>
      <c r="AC10014">
        <v>0</v>
      </c>
      <c r="AD10014" s="27">
        <v>41681</v>
      </c>
      <c r="AE10014" t="s">
        <v>261</v>
      </c>
      <c r="AF10014" s="27">
        <v>41681</v>
      </c>
      <c r="AG10014" s="27">
        <v>41709</v>
      </c>
      <c r="AH10014">
        <v>0</v>
      </c>
      <c r="AN10014" t="s">
        <v>238</v>
      </c>
      <c r="AO10014">
        <v>1</v>
      </c>
      <c r="AP10014" t="s">
        <v>239</v>
      </c>
      <c r="AQ10014" s="27">
        <v>41408</v>
      </c>
      <c r="AR10014" t="s">
        <v>240</v>
      </c>
      <c r="AS10014">
        <v>4</v>
      </c>
      <c r="AT10014" t="s">
        <v>239</v>
      </c>
      <c r="AU10014" s="27">
        <v>41408</v>
      </c>
    </row>
    <row r="10015" spans="1:47" x14ac:dyDescent="0.2">
      <c r="A10015">
        <v>10014</v>
      </c>
      <c r="B10015" t="s">
        <v>10642</v>
      </c>
      <c r="C10015" t="s">
        <v>1313</v>
      </c>
      <c r="D10015" t="s">
        <v>4096</v>
      </c>
      <c r="E10015" s="27">
        <v>41638</v>
      </c>
      <c r="F10015" t="s">
        <v>233</v>
      </c>
      <c r="G10015" s="27">
        <v>24990</v>
      </c>
      <c r="H10015">
        <v>47</v>
      </c>
      <c r="I10015" t="s">
        <v>234</v>
      </c>
      <c r="J10015" t="s">
        <v>353</v>
      </c>
      <c r="K10015">
        <v>0</v>
      </c>
      <c r="L10015">
        <v>1</v>
      </c>
      <c r="M10015">
        <v>0</v>
      </c>
      <c r="N10015">
        <v>0</v>
      </c>
      <c r="O10015">
        <v>0</v>
      </c>
      <c r="W10015" t="s">
        <v>237</v>
      </c>
      <c r="Y10015">
        <v>-1</v>
      </c>
      <c r="AB10015" t="s">
        <v>237</v>
      </c>
      <c r="AH10015">
        <v>0</v>
      </c>
      <c r="AN10015" t="s">
        <v>238</v>
      </c>
      <c r="AO10015">
        <v>1</v>
      </c>
      <c r="AP10015" t="s">
        <v>239</v>
      </c>
      <c r="AQ10015" s="27">
        <v>41638</v>
      </c>
      <c r="AR10015" t="s">
        <v>240</v>
      </c>
      <c r="AS10015">
        <v>1</v>
      </c>
      <c r="AT10015" t="s">
        <v>239</v>
      </c>
      <c r="AU10015" s="27">
        <v>41638</v>
      </c>
    </row>
    <row r="10016" spans="1:47" x14ac:dyDescent="0.2">
      <c r="A10016">
        <v>10015</v>
      </c>
      <c r="B10016" t="s">
        <v>32003</v>
      </c>
      <c r="C10016" t="s">
        <v>3280</v>
      </c>
      <c r="D10016" t="s">
        <v>1110</v>
      </c>
      <c r="E10016" s="27">
        <v>41556</v>
      </c>
      <c r="F10016" t="s">
        <v>233</v>
      </c>
      <c r="G10016" s="27">
        <v>26494</v>
      </c>
      <c r="H10016">
        <v>43</v>
      </c>
      <c r="I10016" t="s">
        <v>244</v>
      </c>
      <c r="J10016" t="s">
        <v>250</v>
      </c>
      <c r="K10016">
        <v>1</v>
      </c>
      <c r="L10016">
        <v>4</v>
      </c>
      <c r="M10016">
        <v>0</v>
      </c>
      <c r="N10016">
        <v>0</v>
      </c>
      <c r="O10016">
        <v>8</v>
      </c>
      <c r="P10016">
        <v>34</v>
      </c>
      <c r="Q10016" s="28">
        <v>41590.540277777778</v>
      </c>
      <c r="R10016" s="28">
        <v>41629.088888888888</v>
      </c>
      <c r="S10016" t="s">
        <v>32004</v>
      </c>
      <c r="U10016" s="27">
        <v>41511</v>
      </c>
      <c r="V10016">
        <v>45</v>
      </c>
      <c r="W10016" t="s">
        <v>32</v>
      </c>
      <c r="X10016" t="s">
        <v>274</v>
      </c>
      <c r="Y10016">
        <v>1</v>
      </c>
      <c r="AA10016" t="s">
        <v>32005</v>
      </c>
      <c r="AB10016" t="s">
        <v>36</v>
      </c>
      <c r="AD10016" s="27">
        <v>41884</v>
      </c>
      <c r="AE10016" t="s">
        <v>324</v>
      </c>
      <c r="AH10016">
        <v>0</v>
      </c>
      <c r="AN10016" t="s">
        <v>238</v>
      </c>
      <c r="AO10016">
        <v>5</v>
      </c>
      <c r="AP10016" t="s">
        <v>246</v>
      </c>
      <c r="AQ10016" s="27">
        <v>41556</v>
      </c>
      <c r="AR10016" t="s">
        <v>240</v>
      </c>
      <c r="AS10016">
        <v>4</v>
      </c>
      <c r="AT10016" t="s">
        <v>239</v>
      </c>
      <c r="AU10016" s="27">
        <v>41556</v>
      </c>
    </row>
    <row r="10017" spans="1:47" x14ac:dyDescent="0.2">
      <c r="A10017">
        <v>10016</v>
      </c>
      <c r="B10017" t="s">
        <v>32006</v>
      </c>
      <c r="C10017" t="s">
        <v>4736</v>
      </c>
      <c r="D10017" t="s">
        <v>32007</v>
      </c>
      <c r="E10017" s="27">
        <v>41554</v>
      </c>
      <c r="F10017" t="s">
        <v>233</v>
      </c>
      <c r="G10017" s="27">
        <v>26268</v>
      </c>
      <c r="H10017">
        <v>44</v>
      </c>
      <c r="I10017" t="s">
        <v>244</v>
      </c>
      <c r="J10017" t="s">
        <v>245</v>
      </c>
      <c r="K10017">
        <v>0</v>
      </c>
      <c r="L10017">
        <v>5</v>
      </c>
      <c r="M10017">
        <v>0</v>
      </c>
      <c r="N10017">
        <v>0</v>
      </c>
      <c r="O10017">
        <v>0</v>
      </c>
      <c r="W10017" t="s">
        <v>237</v>
      </c>
      <c r="Y10017">
        <v>-1</v>
      </c>
      <c r="AB10017" t="s">
        <v>237</v>
      </c>
      <c r="AH10017">
        <v>0</v>
      </c>
      <c r="AN10017" t="s">
        <v>238</v>
      </c>
      <c r="AO10017">
        <v>6</v>
      </c>
      <c r="AP10017" t="s">
        <v>246</v>
      </c>
      <c r="AQ10017" s="27">
        <v>41554</v>
      </c>
      <c r="AR10017" t="s">
        <v>240</v>
      </c>
      <c r="AS10017">
        <v>5</v>
      </c>
      <c r="AT10017" t="s">
        <v>246</v>
      </c>
      <c r="AU10017" s="27">
        <v>41554</v>
      </c>
    </row>
    <row r="10018" spans="1:47" x14ac:dyDescent="0.2">
      <c r="A10018">
        <v>10017</v>
      </c>
      <c r="B10018" t="s">
        <v>32008</v>
      </c>
      <c r="C10018" t="s">
        <v>32009</v>
      </c>
      <c r="D10018" t="s">
        <v>1019</v>
      </c>
      <c r="E10018" s="27">
        <v>41631</v>
      </c>
      <c r="F10018" t="s">
        <v>233</v>
      </c>
      <c r="G10018" s="27">
        <v>34514</v>
      </c>
      <c r="H10018">
        <v>21</v>
      </c>
      <c r="I10018" t="s">
        <v>259</v>
      </c>
      <c r="J10018" t="s">
        <v>22</v>
      </c>
      <c r="K10018">
        <v>0</v>
      </c>
      <c r="L10018">
        <v>4</v>
      </c>
      <c r="M10018">
        <v>0</v>
      </c>
      <c r="N10018">
        <v>0</v>
      </c>
      <c r="O10018">
        <v>0</v>
      </c>
      <c r="P10018">
        <v>-3</v>
      </c>
      <c r="Q10018" s="28">
        <v>41628.517361111109</v>
      </c>
      <c r="R10018" s="28">
        <v>41628.340277777781</v>
      </c>
      <c r="S10018" t="s">
        <v>32010</v>
      </c>
      <c r="T10018" s="27">
        <v>41627</v>
      </c>
      <c r="V10018">
        <v>4</v>
      </c>
      <c r="W10018" t="s">
        <v>32</v>
      </c>
      <c r="X10018" t="s">
        <v>261</v>
      </c>
      <c r="Y10018">
        <v>1</v>
      </c>
      <c r="AA10018" t="s">
        <v>32011</v>
      </c>
      <c r="AB10018" t="s">
        <v>36</v>
      </c>
      <c r="AC10018">
        <v>0</v>
      </c>
      <c r="AD10018" s="27">
        <v>42110</v>
      </c>
      <c r="AE10018" t="s">
        <v>2320</v>
      </c>
      <c r="AF10018" s="27">
        <v>42110</v>
      </c>
      <c r="AG10018" s="27">
        <v>42111</v>
      </c>
      <c r="AH10018">
        <v>0</v>
      </c>
      <c r="AN10018" t="s">
        <v>238</v>
      </c>
      <c r="AO10018">
        <v>6</v>
      </c>
      <c r="AP10018" t="s">
        <v>246</v>
      </c>
      <c r="AQ10018" s="27">
        <v>41631</v>
      </c>
      <c r="AR10018" t="s">
        <v>240</v>
      </c>
      <c r="AS10018">
        <v>4</v>
      </c>
      <c r="AT10018" t="s">
        <v>239</v>
      </c>
      <c r="AU10018" s="27">
        <v>41631</v>
      </c>
    </row>
    <row r="10019" spans="1:47" x14ac:dyDescent="0.2">
      <c r="A10019">
        <v>10018</v>
      </c>
      <c r="B10019" t="s">
        <v>32012</v>
      </c>
      <c r="C10019" t="s">
        <v>32013</v>
      </c>
      <c r="D10019" t="s">
        <v>4823</v>
      </c>
      <c r="E10019" s="27">
        <v>41377</v>
      </c>
      <c r="F10019" t="s">
        <v>294</v>
      </c>
      <c r="G10019" s="27">
        <v>33350</v>
      </c>
      <c r="H10019">
        <v>24</v>
      </c>
      <c r="I10019" t="s">
        <v>259</v>
      </c>
      <c r="J10019" t="s">
        <v>250</v>
      </c>
      <c r="K10019">
        <v>0</v>
      </c>
      <c r="L10019">
        <v>5</v>
      </c>
      <c r="M10019">
        <v>0</v>
      </c>
      <c r="N10019">
        <v>0</v>
      </c>
      <c r="O10019">
        <v>0</v>
      </c>
      <c r="P10019">
        <v>0</v>
      </c>
      <c r="Q10019" s="28">
        <v>41377.104166666664</v>
      </c>
      <c r="R10019" s="28">
        <v>41377.336111111108</v>
      </c>
      <c r="S10019" t="s">
        <v>32014</v>
      </c>
      <c r="T10019" s="27">
        <v>41376</v>
      </c>
      <c r="V10019">
        <v>1</v>
      </c>
      <c r="W10019" t="s">
        <v>32</v>
      </c>
      <c r="X10019" t="s">
        <v>1207</v>
      </c>
      <c r="Y10019">
        <v>0</v>
      </c>
      <c r="AB10019" t="s">
        <v>237</v>
      </c>
      <c r="AH10019">
        <v>0</v>
      </c>
      <c r="AN10019" t="s">
        <v>238</v>
      </c>
      <c r="AO10019">
        <v>4</v>
      </c>
      <c r="AP10019" t="s">
        <v>239</v>
      </c>
      <c r="AQ10019" s="27">
        <v>41377</v>
      </c>
      <c r="AR10019" t="s">
        <v>240</v>
      </c>
      <c r="AS10019">
        <v>5</v>
      </c>
      <c r="AT10019" t="s">
        <v>246</v>
      </c>
      <c r="AU10019" s="27">
        <v>41377</v>
      </c>
    </row>
    <row r="10020" spans="1:47" x14ac:dyDescent="0.2">
      <c r="A10020">
        <v>10019</v>
      </c>
      <c r="B10020" t="s">
        <v>32015</v>
      </c>
      <c r="C10020" t="s">
        <v>3539</v>
      </c>
      <c r="D10020" t="s">
        <v>6674</v>
      </c>
      <c r="E10020" s="27">
        <v>41494</v>
      </c>
      <c r="F10020" t="s">
        <v>233</v>
      </c>
      <c r="G10020" s="27">
        <v>33980</v>
      </c>
      <c r="H10020">
        <v>23</v>
      </c>
      <c r="I10020" t="s">
        <v>259</v>
      </c>
      <c r="J10020" t="s">
        <v>250</v>
      </c>
      <c r="K10020">
        <v>0</v>
      </c>
      <c r="L10020">
        <v>5</v>
      </c>
      <c r="M10020">
        <v>1</v>
      </c>
      <c r="N10020">
        <v>0</v>
      </c>
      <c r="O10020">
        <v>3</v>
      </c>
      <c r="P10020">
        <v>-1</v>
      </c>
      <c r="Q10020" s="28">
        <v>41493.370833333334</v>
      </c>
      <c r="R10020" s="28">
        <v>41499.420138888891</v>
      </c>
      <c r="S10020" t="s">
        <v>32016</v>
      </c>
      <c r="T10020" s="27">
        <v>41493</v>
      </c>
      <c r="V10020">
        <v>1</v>
      </c>
      <c r="W10020" t="s">
        <v>32</v>
      </c>
      <c r="X10020" t="s">
        <v>11608</v>
      </c>
      <c r="Y10020">
        <v>1</v>
      </c>
      <c r="AA10020" t="s">
        <v>32017</v>
      </c>
      <c r="AB10020" t="s">
        <v>36</v>
      </c>
      <c r="AD10020" s="27">
        <v>41714</v>
      </c>
      <c r="AE10020" t="s">
        <v>392</v>
      </c>
      <c r="AH10020">
        <v>0</v>
      </c>
      <c r="AN10020" t="s">
        <v>238</v>
      </c>
      <c r="AO10020">
        <v>7</v>
      </c>
      <c r="AP10020" t="s">
        <v>246</v>
      </c>
      <c r="AQ10020" s="27">
        <v>41494</v>
      </c>
      <c r="AR10020" t="s">
        <v>240</v>
      </c>
      <c r="AS10020">
        <v>5</v>
      </c>
      <c r="AT10020" t="s">
        <v>246</v>
      </c>
      <c r="AU10020" s="27">
        <v>41494</v>
      </c>
    </row>
    <row r="10021" spans="1:47" x14ac:dyDescent="0.2">
      <c r="A10021">
        <v>10020</v>
      </c>
      <c r="B10021" t="s">
        <v>32018</v>
      </c>
      <c r="C10021" t="s">
        <v>3114</v>
      </c>
      <c r="D10021" t="s">
        <v>5083</v>
      </c>
      <c r="E10021" s="27">
        <v>41376</v>
      </c>
      <c r="F10021" t="s">
        <v>233</v>
      </c>
      <c r="G10021" s="27">
        <v>32606</v>
      </c>
      <c r="H10021">
        <v>27</v>
      </c>
      <c r="I10021" t="s">
        <v>244</v>
      </c>
      <c r="J10021" t="s">
        <v>245</v>
      </c>
      <c r="K10021">
        <v>0</v>
      </c>
      <c r="L10021">
        <v>4</v>
      </c>
      <c r="M10021">
        <v>0</v>
      </c>
      <c r="N10021">
        <v>0</v>
      </c>
      <c r="O10021">
        <v>0</v>
      </c>
      <c r="P10021">
        <v>0</v>
      </c>
      <c r="Q10021" s="28">
        <v>41376.077777777777</v>
      </c>
      <c r="R10021" s="28">
        <v>41388.200694444444</v>
      </c>
      <c r="S10021" t="s">
        <v>32019</v>
      </c>
      <c r="T10021" s="27">
        <v>41376</v>
      </c>
      <c r="V10021">
        <v>0</v>
      </c>
      <c r="W10021" t="s">
        <v>32</v>
      </c>
      <c r="X10021" t="s">
        <v>359</v>
      </c>
      <c r="Y10021">
        <v>0</v>
      </c>
      <c r="AB10021" t="s">
        <v>237</v>
      </c>
      <c r="AH10021">
        <v>0</v>
      </c>
      <c r="AN10021" t="s">
        <v>238</v>
      </c>
      <c r="AO10021">
        <v>3</v>
      </c>
      <c r="AP10021" t="s">
        <v>239</v>
      </c>
      <c r="AQ10021" s="27">
        <v>41376</v>
      </c>
      <c r="AR10021" t="s">
        <v>240</v>
      </c>
      <c r="AS10021">
        <v>4</v>
      </c>
      <c r="AT10021" t="s">
        <v>239</v>
      </c>
      <c r="AU10021" s="27">
        <v>41376</v>
      </c>
    </row>
    <row r="10022" spans="1:47" x14ac:dyDescent="0.2">
      <c r="A10022">
        <v>10021</v>
      </c>
      <c r="B10022" t="s">
        <v>32020</v>
      </c>
      <c r="C10022" t="s">
        <v>6822</v>
      </c>
      <c r="D10022" t="s">
        <v>32021</v>
      </c>
      <c r="E10022" s="27">
        <v>41404</v>
      </c>
      <c r="F10022" t="s">
        <v>233</v>
      </c>
      <c r="G10022" s="27">
        <v>33519</v>
      </c>
      <c r="H10022">
        <v>24</v>
      </c>
      <c r="I10022" t="s">
        <v>259</v>
      </c>
      <c r="J10022" t="s">
        <v>245</v>
      </c>
      <c r="K10022">
        <v>0</v>
      </c>
      <c r="L10022">
        <v>4</v>
      </c>
      <c r="M10022">
        <v>0</v>
      </c>
      <c r="N10022">
        <v>0</v>
      </c>
      <c r="O10022">
        <v>0</v>
      </c>
      <c r="P10022">
        <v>-2</v>
      </c>
      <c r="Q10022" s="28">
        <v>41402.484722222223</v>
      </c>
      <c r="R10022" s="28">
        <v>41403.331944444442</v>
      </c>
      <c r="S10022" t="s">
        <v>32022</v>
      </c>
      <c r="T10022" s="27">
        <v>41402</v>
      </c>
      <c r="V10022">
        <v>2</v>
      </c>
      <c r="W10022" t="s">
        <v>32</v>
      </c>
      <c r="X10022" t="s">
        <v>453</v>
      </c>
      <c r="Y10022">
        <v>0</v>
      </c>
      <c r="AB10022" t="s">
        <v>237</v>
      </c>
      <c r="AH10022">
        <v>0</v>
      </c>
      <c r="AN10022" t="s">
        <v>238</v>
      </c>
      <c r="AO10022">
        <v>4</v>
      </c>
      <c r="AP10022" t="s">
        <v>239</v>
      </c>
      <c r="AQ10022" s="27">
        <v>41404</v>
      </c>
      <c r="AR10022" t="s">
        <v>240</v>
      </c>
      <c r="AS10022">
        <v>4</v>
      </c>
      <c r="AT10022" t="s">
        <v>239</v>
      </c>
      <c r="AU10022" s="27">
        <v>41404</v>
      </c>
    </row>
    <row r="10023" spans="1:47" x14ac:dyDescent="0.2">
      <c r="A10023">
        <v>10022</v>
      </c>
      <c r="B10023" t="s">
        <v>32023</v>
      </c>
      <c r="C10023" t="s">
        <v>32024</v>
      </c>
      <c r="D10023" t="s">
        <v>575</v>
      </c>
      <c r="E10023" s="27">
        <v>41815</v>
      </c>
      <c r="F10023" t="s">
        <v>233</v>
      </c>
      <c r="G10023" s="27">
        <v>30967</v>
      </c>
      <c r="H10023">
        <v>31</v>
      </c>
      <c r="I10023" t="s">
        <v>244</v>
      </c>
      <c r="J10023" t="s">
        <v>250</v>
      </c>
      <c r="K10023">
        <v>0</v>
      </c>
      <c r="L10023">
        <v>6</v>
      </c>
      <c r="M10023">
        <v>1</v>
      </c>
      <c r="N10023">
        <v>0</v>
      </c>
      <c r="O10023">
        <v>6</v>
      </c>
      <c r="P10023">
        <v>27</v>
      </c>
      <c r="Q10023" s="28">
        <v>41842.393055555556</v>
      </c>
      <c r="R10023" s="28">
        <v>41891.210416666669</v>
      </c>
      <c r="S10023" t="s">
        <v>32025</v>
      </c>
      <c r="T10023" s="27">
        <v>41524</v>
      </c>
      <c r="V10023">
        <v>291</v>
      </c>
      <c r="W10023" t="s">
        <v>36</v>
      </c>
      <c r="X10023" t="s">
        <v>279</v>
      </c>
      <c r="Y10023">
        <v>1</v>
      </c>
      <c r="AA10023" t="s">
        <v>32026</v>
      </c>
      <c r="AB10023" t="s">
        <v>32</v>
      </c>
      <c r="AC10023">
        <v>0</v>
      </c>
      <c r="AD10023" s="27">
        <v>41842</v>
      </c>
      <c r="AE10023" t="s">
        <v>1555</v>
      </c>
      <c r="AF10023" s="27">
        <v>41842</v>
      </c>
      <c r="AG10023" s="27">
        <v>41891</v>
      </c>
      <c r="AH10023">
        <v>1</v>
      </c>
      <c r="AJ10023" t="s">
        <v>32026</v>
      </c>
      <c r="AK10023" t="s">
        <v>366</v>
      </c>
      <c r="AL10023" s="27">
        <v>41842</v>
      </c>
      <c r="AM10023" t="s">
        <v>1555</v>
      </c>
      <c r="AN10023" t="s">
        <v>238</v>
      </c>
      <c r="AO10023">
        <v>8</v>
      </c>
      <c r="AP10023" t="s">
        <v>269</v>
      </c>
      <c r="AQ10023" s="27">
        <v>41815</v>
      </c>
      <c r="AR10023" t="s">
        <v>240</v>
      </c>
      <c r="AS10023">
        <v>6</v>
      </c>
      <c r="AT10023" t="s">
        <v>246</v>
      </c>
      <c r="AU10023" s="27">
        <v>41815</v>
      </c>
    </row>
    <row r="10024" spans="1:47" x14ac:dyDescent="0.2">
      <c r="A10024">
        <v>10023</v>
      </c>
      <c r="B10024" t="s">
        <v>32027</v>
      </c>
      <c r="C10024" t="s">
        <v>5094</v>
      </c>
      <c r="D10024" t="s">
        <v>16010</v>
      </c>
      <c r="E10024" s="27">
        <v>41906</v>
      </c>
      <c r="F10024" t="s">
        <v>294</v>
      </c>
      <c r="G10024" s="27">
        <v>34688</v>
      </c>
      <c r="H10024">
        <v>21</v>
      </c>
      <c r="I10024" t="s">
        <v>259</v>
      </c>
      <c r="J10024" t="s">
        <v>245</v>
      </c>
      <c r="K10024">
        <v>1</v>
      </c>
      <c r="L10024">
        <v>5</v>
      </c>
      <c r="M10024">
        <v>0</v>
      </c>
      <c r="N10024">
        <v>0</v>
      </c>
      <c r="O10024">
        <v>1</v>
      </c>
      <c r="P10024">
        <v>-525</v>
      </c>
      <c r="Q10024" s="28">
        <v>41381.413888888892</v>
      </c>
      <c r="R10024" s="28">
        <v>41875.256944444445</v>
      </c>
      <c r="S10024" t="s">
        <v>32028</v>
      </c>
      <c r="U10024" s="27">
        <v>41381</v>
      </c>
      <c r="V10024">
        <v>525</v>
      </c>
      <c r="W10024" t="s">
        <v>32</v>
      </c>
      <c r="X10024" t="s">
        <v>274</v>
      </c>
      <c r="Y10024">
        <v>0</v>
      </c>
      <c r="AB10024" t="s">
        <v>237</v>
      </c>
      <c r="AH10024">
        <v>0</v>
      </c>
      <c r="AN10024" t="s">
        <v>238</v>
      </c>
      <c r="AO10024">
        <v>6</v>
      </c>
      <c r="AP10024" t="s">
        <v>246</v>
      </c>
      <c r="AQ10024" s="27">
        <v>41906</v>
      </c>
      <c r="AR10024" t="s">
        <v>240</v>
      </c>
      <c r="AS10024">
        <v>5</v>
      </c>
      <c r="AT10024" t="s">
        <v>246</v>
      </c>
      <c r="AU10024" s="27">
        <v>41906</v>
      </c>
    </row>
    <row r="10025" spans="1:47" x14ac:dyDescent="0.2">
      <c r="A10025">
        <v>10024</v>
      </c>
      <c r="B10025" t="s">
        <v>32029</v>
      </c>
      <c r="C10025" t="s">
        <v>1101</v>
      </c>
      <c r="D10025" t="s">
        <v>32030</v>
      </c>
      <c r="E10025" s="27">
        <v>41734</v>
      </c>
      <c r="F10025" t="s">
        <v>294</v>
      </c>
      <c r="G10025" s="27">
        <v>34033</v>
      </c>
      <c r="H10025">
        <v>23</v>
      </c>
      <c r="I10025" t="s">
        <v>259</v>
      </c>
      <c r="J10025" t="s">
        <v>353</v>
      </c>
      <c r="K10025">
        <v>0</v>
      </c>
      <c r="L10025">
        <v>4</v>
      </c>
      <c r="M10025">
        <v>0</v>
      </c>
      <c r="N10025">
        <v>0</v>
      </c>
      <c r="O10025">
        <v>0</v>
      </c>
      <c r="P10025">
        <v>-1</v>
      </c>
      <c r="Q10025" s="28">
        <v>41733.40625</v>
      </c>
      <c r="R10025" s="28">
        <v>41736.468055555553</v>
      </c>
      <c r="S10025" t="s">
        <v>32031</v>
      </c>
      <c r="T10025" s="27">
        <v>41733</v>
      </c>
      <c r="V10025">
        <v>1</v>
      </c>
      <c r="W10025" t="s">
        <v>36</v>
      </c>
      <c r="X10025" t="s">
        <v>279</v>
      </c>
      <c r="Y10025">
        <v>0</v>
      </c>
      <c r="AB10025" t="s">
        <v>237</v>
      </c>
      <c r="AH10025">
        <v>0</v>
      </c>
      <c r="AN10025" t="s">
        <v>238</v>
      </c>
      <c r="AO10025">
        <v>5</v>
      </c>
      <c r="AP10025" t="s">
        <v>246</v>
      </c>
      <c r="AQ10025" s="27">
        <v>41734</v>
      </c>
      <c r="AR10025" t="s">
        <v>240</v>
      </c>
      <c r="AS10025">
        <v>4</v>
      </c>
      <c r="AT10025" t="s">
        <v>239</v>
      </c>
      <c r="AU10025" s="27">
        <v>41734</v>
      </c>
    </row>
    <row r="10026" spans="1:47" x14ac:dyDescent="0.2">
      <c r="A10026">
        <v>10025</v>
      </c>
      <c r="B10026" t="s">
        <v>32032</v>
      </c>
      <c r="C10026" t="s">
        <v>793</v>
      </c>
      <c r="D10026" t="s">
        <v>19847</v>
      </c>
      <c r="E10026" s="27">
        <v>41597</v>
      </c>
      <c r="F10026" t="s">
        <v>233</v>
      </c>
      <c r="G10026" s="27">
        <v>34435</v>
      </c>
      <c r="H10026">
        <v>22</v>
      </c>
      <c r="I10026" t="s">
        <v>259</v>
      </c>
      <c r="J10026" t="s">
        <v>250</v>
      </c>
      <c r="K10026">
        <v>0</v>
      </c>
      <c r="L10026">
        <v>4</v>
      </c>
      <c r="M10026">
        <v>0</v>
      </c>
      <c r="N10026">
        <v>0</v>
      </c>
      <c r="O10026">
        <v>0</v>
      </c>
      <c r="P10026">
        <v>-5</v>
      </c>
      <c r="Q10026" s="28">
        <v>41592.272916666669</v>
      </c>
      <c r="R10026" s="28">
        <v>41597.442361111112</v>
      </c>
      <c r="S10026" t="s">
        <v>32033</v>
      </c>
      <c r="T10026" s="27">
        <v>41591</v>
      </c>
      <c r="V10026">
        <v>6</v>
      </c>
      <c r="W10026" t="s">
        <v>32</v>
      </c>
      <c r="X10026" t="s">
        <v>11241</v>
      </c>
      <c r="Y10026">
        <v>1</v>
      </c>
      <c r="AA10026" t="s">
        <v>32034</v>
      </c>
      <c r="AB10026" t="s">
        <v>36</v>
      </c>
      <c r="AC10026">
        <v>0</v>
      </c>
      <c r="AD10026" s="27">
        <v>41849</v>
      </c>
      <c r="AE10026" t="s">
        <v>1508</v>
      </c>
      <c r="AF10026" s="27">
        <v>41849</v>
      </c>
      <c r="AG10026" s="27">
        <v>41882</v>
      </c>
      <c r="AH10026">
        <v>0</v>
      </c>
      <c r="AN10026" t="s">
        <v>238</v>
      </c>
      <c r="AO10026">
        <v>6</v>
      </c>
      <c r="AP10026" t="s">
        <v>246</v>
      </c>
      <c r="AQ10026" s="27">
        <v>41597</v>
      </c>
      <c r="AR10026" t="s">
        <v>240</v>
      </c>
      <c r="AS10026">
        <v>4</v>
      </c>
      <c r="AT10026" t="s">
        <v>239</v>
      </c>
      <c r="AU10026" s="27">
        <v>41597</v>
      </c>
    </row>
    <row r="10027" spans="1:47" x14ac:dyDescent="0.2">
      <c r="A10027">
        <v>10026</v>
      </c>
      <c r="B10027" t="s">
        <v>32035</v>
      </c>
      <c r="C10027" t="s">
        <v>32036</v>
      </c>
      <c r="D10027" t="s">
        <v>32037</v>
      </c>
      <c r="E10027" s="27">
        <v>41793</v>
      </c>
      <c r="F10027" t="s">
        <v>233</v>
      </c>
      <c r="G10027" s="27">
        <v>33984</v>
      </c>
      <c r="H10027">
        <v>23</v>
      </c>
      <c r="I10027" t="s">
        <v>259</v>
      </c>
      <c r="J10027" t="s">
        <v>22</v>
      </c>
      <c r="K10027">
        <v>0</v>
      </c>
      <c r="L10027">
        <v>3</v>
      </c>
      <c r="M10027">
        <v>0</v>
      </c>
      <c r="N10027">
        <v>0</v>
      </c>
      <c r="O10027">
        <v>0</v>
      </c>
      <c r="W10027" t="s">
        <v>237</v>
      </c>
      <c r="Y10027">
        <v>-1</v>
      </c>
      <c r="AB10027" t="s">
        <v>237</v>
      </c>
      <c r="AH10027">
        <v>0</v>
      </c>
      <c r="AN10027" t="s">
        <v>238</v>
      </c>
      <c r="AO10027">
        <v>5</v>
      </c>
      <c r="AP10027" t="s">
        <v>246</v>
      </c>
      <c r="AQ10027" s="27">
        <v>41793</v>
      </c>
      <c r="AR10027" t="s">
        <v>240</v>
      </c>
      <c r="AS10027">
        <v>3</v>
      </c>
      <c r="AT10027" t="s">
        <v>239</v>
      </c>
      <c r="AU10027" s="27">
        <v>41793</v>
      </c>
    </row>
    <row r="10028" spans="1:47" x14ac:dyDescent="0.2">
      <c r="A10028">
        <v>10027</v>
      </c>
      <c r="B10028" t="s">
        <v>32038</v>
      </c>
      <c r="C10028" t="s">
        <v>32039</v>
      </c>
      <c r="D10028" t="s">
        <v>25506</v>
      </c>
      <c r="E10028" s="27">
        <v>41576</v>
      </c>
      <c r="F10028" t="s">
        <v>294</v>
      </c>
      <c r="G10028" s="27">
        <v>25611</v>
      </c>
      <c r="H10028">
        <v>46</v>
      </c>
      <c r="I10028" t="s">
        <v>234</v>
      </c>
      <c r="J10028" t="s">
        <v>250</v>
      </c>
      <c r="K10028">
        <v>0</v>
      </c>
      <c r="L10028">
        <v>6</v>
      </c>
      <c r="M10028">
        <v>0</v>
      </c>
      <c r="N10028">
        <v>0</v>
      </c>
      <c r="O10028">
        <v>4</v>
      </c>
      <c r="P10028">
        <v>-56</v>
      </c>
      <c r="Q10028" s="28">
        <v>41520.453472222223</v>
      </c>
      <c r="R10028" s="28">
        <v>41576.427777777775</v>
      </c>
      <c r="S10028" t="s">
        <v>32040</v>
      </c>
      <c r="U10028" s="27">
        <v>41520</v>
      </c>
      <c r="V10028">
        <v>56</v>
      </c>
      <c r="W10028" t="s">
        <v>32</v>
      </c>
      <c r="X10028" t="s">
        <v>274</v>
      </c>
      <c r="Y10028">
        <v>0</v>
      </c>
      <c r="AB10028" t="s">
        <v>237</v>
      </c>
      <c r="AH10028">
        <v>0</v>
      </c>
      <c r="AN10028" t="s">
        <v>238</v>
      </c>
      <c r="AO10028">
        <v>3</v>
      </c>
      <c r="AP10028" t="s">
        <v>239</v>
      </c>
      <c r="AQ10028" s="27">
        <v>41576</v>
      </c>
      <c r="AR10028" t="s">
        <v>240</v>
      </c>
      <c r="AS10028">
        <v>6</v>
      </c>
      <c r="AT10028" t="s">
        <v>246</v>
      </c>
      <c r="AU10028" s="27">
        <v>41576</v>
      </c>
    </row>
    <row r="10029" spans="1:47" x14ac:dyDescent="0.2">
      <c r="A10029">
        <v>10028</v>
      </c>
      <c r="B10029" t="s">
        <v>32041</v>
      </c>
      <c r="C10029" t="s">
        <v>618</v>
      </c>
      <c r="D10029" t="s">
        <v>1683</v>
      </c>
      <c r="E10029" s="27">
        <v>41653</v>
      </c>
      <c r="F10029" t="s">
        <v>233</v>
      </c>
      <c r="G10029" s="27">
        <v>22914</v>
      </c>
      <c r="H10029">
        <v>53</v>
      </c>
      <c r="I10029" t="s">
        <v>234</v>
      </c>
      <c r="J10029" t="s">
        <v>250</v>
      </c>
      <c r="K10029">
        <v>0</v>
      </c>
      <c r="L10029">
        <v>9</v>
      </c>
      <c r="M10029">
        <v>0</v>
      </c>
      <c r="N10029">
        <v>0</v>
      </c>
      <c r="O10029">
        <v>3</v>
      </c>
      <c r="P10029">
        <v>-241</v>
      </c>
      <c r="Q10029" s="28">
        <v>41412.351388888892</v>
      </c>
      <c r="R10029" s="28">
        <v>41618.4375</v>
      </c>
      <c r="S10029" t="s">
        <v>32042</v>
      </c>
      <c r="U10029" s="27">
        <v>38896</v>
      </c>
      <c r="V10029">
        <v>2757</v>
      </c>
      <c r="W10029" t="s">
        <v>36</v>
      </c>
      <c r="X10029" t="s">
        <v>274</v>
      </c>
      <c r="Y10029">
        <v>0</v>
      </c>
      <c r="AB10029" t="s">
        <v>237</v>
      </c>
      <c r="AH10029">
        <v>0</v>
      </c>
      <c r="AN10029" t="s">
        <v>238</v>
      </c>
      <c r="AO10029">
        <v>3</v>
      </c>
      <c r="AP10029" t="s">
        <v>239</v>
      </c>
      <c r="AQ10029" s="27">
        <v>41653</v>
      </c>
      <c r="AR10029" t="s">
        <v>240</v>
      </c>
      <c r="AS10029">
        <v>9</v>
      </c>
      <c r="AT10029" t="s">
        <v>269</v>
      </c>
      <c r="AU10029" s="27">
        <v>41653</v>
      </c>
    </row>
    <row r="10030" spans="1:47" x14ac:dyDescent="0.2">
      <c r="A10030">
        <v>10029</v>
      </c>
      <c r="B10030" t="s">
        <v>32043</v>
      </c>
      <c r="C10030" t="s">
        <v>500</v>
      </c>
      <c r="D10030" t="s">
        <v>32044</v>
      </c>
      <c r="E10030" s="27">
        <v>41587</v>
      </c>
      <c r="F10030" t="s">
        <v>233</v>
      </c>
      <c r="G10030" s="27">
        <v>22754</v>
      </c>
      <c r="H10030">
        <v>54</v>
      </c>
      <c r="I10030" t="s">
        <v>234</v>
      </c>
      <c r="J10030" t="s">
        <v>245</v>
      </c>
      <c r="K10030">
        <v>0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 s="28">
        <v>41587.143750000003</v>
      </c>
      <c r="R10030" s="28">
        <v>41587.495138888888</v>
      </c>
      <c r="S10030" t="s">
        <v>32045</v>
      </c>
      <c r="T10030" s="27">
        <v>41586</v>
      </c>
      <c r="V10030">
        <v>1</v>
      </c>
      <c r="W10030" t="s">
        <v>32</v>
      </c>
      <c r="X10030" t="s">
        <v>383</v>
      </c>
      <c r="Y10030">
        <v>0</v>
      </c>
      <c r="AB10030" t="s">
        <v>237</v>
      </c>
      <c r="AH10030">
        <v>0</v>
      </c>
      <c r="AN10030" t="s">
        <v>238</v>
      </c>
      <c r="AO10030">
        <v>1</v>
      </c>
      <c r="AP10030" t="s">
        <v>239</v>
      </c>
      <c r="AQ10030" s="27">
        <v>41587</v>
      </c>
      <c r="AR10030" t="s">
        <v>240</v>
      </c>
      <c r="AS10030">
        <v>1</v>
      </c>
      <c r="AT10030" t="s">
        <v>239</v>
      </c>
      <c r="AU10030" s="27">
        <v>41587</v>
      </c>
    </row>
    <row r="10031" spans="1:47" x14ac:dyDescent="0.2">
      <c r="A10031">
        <v>10030</v>
      </c>
      <c r="B10031" t="s">
        <v>32046</v>
      </c>
      <c r="C10031" t="s">
        <v>11750</v>
      </c>
      <c r="D10031" t="s">
        <v>32047</v>
      </c>
      <c r="E10031" s="27">
        <v>41919</v>
      </c>
      <c r="F10031" t="s">
        <v>233</v>
      </c>
      <c r="G10031" s="27">
        <v>23480</v>
      </c>
      <c r="H10031">
        <v>52</v>
      </c>
      <c r="I10031" t="s">
        <v>234</v>
      </c>
      <c r="J10031" t="s">
        <v>353</v>
      </c>
      <c r="K10031">
        <v>0</v>
      </c>
      <c r="L10031">
        <v>3</v>
      </c>
      <c r="M10031">
        <v>0</v>
      </c>
      <c r="N10031">
        <v>0</v>
      </c>
      <c r="O10031">
        <v>2</v>
      </c>
      <c r="S10031" t="s">
        <v>32048</v>
      </c>
      <c r="U10031" s="27">
        <v>41918</v>
      </c>
      <c r="V10031">
        <v>1</v>
      </c>
      <c r="W10031" t="s">
        <v>32</v>
      </c>
      <c r="X10031" t="s">
        <v>274</v>
      </c>
      <c r="Y10031">
        <v>0</v>
      </c>
      <c r="AB10031" t="s">
        <v>237</v>
      </c>
      <c r="AH10031">
        <v>0</v>
      </c>
      <c r="AN10031" t="s">
        <v>238</v>
      </c>
      <c r="AO10031">
        <v>6</v>
      </c>
      <c r="AP10031" t="s">
        <v>246</v>
      </c>
      <c r="AQ10031" s="27">
        <v>41919</v>
      </c>
      <c r="AR10031" t="s">
        <v>240</v>
      </c>
      <c r="AS10031">
        <v>3</v>
      </c>
      <c r="AT10031" t="s">
        <v>239</v>
      </c>
      <c r="AU10031" s="27">
        <v>41919</v>
      </c>
    </row>
    <row r="10032" spans="1:47" x14ac:dyDescent="0.2">
      <c r="A10032">
        <v>10031</v>
      </c>
      <c r="B10032" t="s">
        <v>32049</v>
      </c>
      <c r="C10032" t="s">
        <v>2442</v>
      </c>
      <c r="D10032" t="s">
        <v>32050</v>
      </c>
      <c r="E10032" s="27">
        <v>41788</v>
      </c>
      <c r="F10032" t="s">
        <v>294</v>
      </c>
      <c r="G10032" s="27">
        <v>32639</v>
      </c>
      <c r="H10032">
        <v>26</v>
      </c>
      <c r="I10032" t="s">
        <v>244</v>
      </c>
      <c r="J10032" t="s">
        <v>245</v>
      </c>
      <c r="K10032">
        <v>0</v>
      </c>
      <c r="L10032">
        <v>4</v>
      </c>
      <c r="M10032">
        <v>0</v>
      </c>
      <c r="N10032">
        <v>0</v>
      </c>
      <c r="O10032">
        <v>2</v>
      </c>
      <c r="P10032">
        <v>-2</v>
      </c>
      <c r="Q10032" s="28">
        <v>41786.238888888889</v>
      </c>
      <c r="R10032" s="28">
        <v>41788.484027777777</v>
      </c>
      <c r="S10032" t="s">
        <v>32051</v>
      </c>
      <c r="T10032" s="27">
        <v>41786</v>
      </c>
      <c r="V10032">
        <v>2</v>
      </c>
      <c r="W10032" t="s">
        <v>32</v>
      </c>
      <c r="X10032" t="s">
        <v>371</v>
      </c>
      <c r="Y10032">
        <v>0</v>
      </c>
      <c r="AB10032" t="s">
        <v>237</v>
      </c>
      <c r="AH10032">
        <v>0</v>
      </c>
      <c r="AN10032" t="s">
        <v>238</v>
      </c>
      <c r="AO10032">
        <v>2</v>
      </c>
      <c r="AP10032" t="s">
        <v>239</v>
      </c>
      <c r="AQ10032" s="27">
        <v>41788</v>
      </c>
      <c r="AR10032" t="s">
        <v>240</v>
      </c>
      <c r="AS10032">
        <v>4</v>
      </c>
      <c r="AT10032" t="s">
        <v>239</v>
      </c>
      <c r="AU10032" s="27">
        <v>41788</v>
      </c>
    </row>
    <row r="10033" spans="1:47" x14ac:dyDescent="0.2">
      <c r="A10033">
        <v>10032</v>
      </c>
      <c r="B10033" t="s">
        <v>32052</v>
      </c>
      <c r="C10033" t="s">
        <v>575</v>
      </c>
      <c r="D10033" t="s">
        <v>32053</v>
      </c>
      <c r="E10033" s="27">
        <v>41694</v>
      </c>
      <c r="F10033" t="s">
        <v>294</v>
      </c>
      <c r="G10033" s="27">
        <v>28882</v>
      </c>
      <c r="H10033">
        <v>37</v>
      </c>
      <c r="I10033" t="s">
        <v>244</v>
      </c>
      <c r="J10033" t="s">
        <v>245</v>
      </c>
      <c r="K10033">
        <v>0</v>
      </c>
      <c r="L10033">
        <v>2</v>
      </c>
      <c r="M10033">
        <v>0</v>
      </c>
      <c r="N10033">
        <v>0</v>
      </c>
      <c r="O10033">
        <v>5</v>
      </c>
      <c r="P10033">
        <v>-36</v>
      </c>
      <c r="Q10033" s="28">
        <v>41658.052777777775</v>
      </c>
      <c r="R10033" s="28">
        <v>41691.321527777778</v>
      </c>
      <c r="S10033" t="s">
        <v>32054</v>
      </c>
      <c r="T10033" s="27">
        <v>41657</v>
      </c>
      <c r="V10033">
        <v>37</v>
      </c>
      <c r="W10033" t="s">
        <v>32</v>
      </c>
      <c r="X10033" t="s">
        <v>359</v>
      </c>
      <c r="Y10033">
        <v>1</v>
      </c>
      <c r="AA10033" t="s">
        <v>32055</v>
      </c>
      <c r="AB10033" t="s">
        <v>36</v>
      </c>
      <c r="AD10033" s="27">
        <v>41702</v>
      </c>
      <c r="AE10033" t="s">
        <v>1231</v>
      </c>
      <c r="AH10033">
        <v>0</v>
      </c>
      <c r="AN10033" t="s">
        <v>238</v>
      </c>
      <c r="AO10033">
        <v>1</v>
      </c>
      <c r="AP10033" t="s">
        <v>239</v>
      </c>
      <c r="AQ10033" s="27">
        <v>41694</v>
      </c>
      <c r="AR10033" t="s">
        <v>240</v>
      </c>
      <c r="AS10033">
        <v>2</v>
      </c>
      <c r="AT10033" t="s">
        <v>239</v>
      </c>
      <c r="AU10033" s="27">
        <v>41694</v>
      </c>
    </row>
    <row r="10034" spans="1:47" x14ac:dyDescent="0.2">
      <c r="A10034">
        <v>10033</v>
      </c>
      <c r="B10034" t="s">
        <v>32056</v>
      </c>
      <c r="C10034" t="s">
        <v>32057</v>
      </c>
      <c r="D10034" t="s">
        <v>32058</v>
      </c>
      <c r="E10034" s="27">
        <v>41311</v>
      </c>
      <c r="F10034" t="s">
        <v>294</v>
      </c>
      <c r="G10034" s="27">
        <v>29567</v>
      </c>
      <c r="H10034">
        <v>35</v>
      </c>
      <c r="I10034" t="s">
        <v>244</v>
      </c>
      <c r="J10034" t="s">
        <v>250</v>
      </c>
      <c r="K10034">
        <v>0</v>
      </c>
      <c r="L10034">
        <v>6</v>
      </c>
      <c r="M10034">
        <v>0</v>
      </c>
      <c r="N10034">
        <v>0</v>
      </c>
      <c r="O10034">
        <v>7</v>
      </c>
      <c r="P10034">
        <v>-1</v>
      </c>
      <c r="Q10034" s="28">
        <v>41310.404861111114</v>
      </c>
      <c r="R10034" s="28">
        <v>41312.400694444441</v>
      </c>
      <c r="S10034" t="s">
        <v>32059</v>
      </c>
      <c r="U10034" s="27">
        <v>41310</v>
      </c>
      <c r="V10034">
        <v>1</v>
      </c>
      <c r="W10034" t="s">
        <v>32</v>
      </c>
      <c r="X10034" t="s">
        <v>274</v>
      </c>
      <c r="Y10034">
        <v>1</v>
      </c>
      <c r="AA10034" t="s">
        <v>32060</v>
      </c>
      <c r="AB10034" t="s">
        <v>36</v>
      </c>
      <c r="AC10034">
        <v>0</v>
      </c>
      <c r="AD10034" s="27">
        <v>41482</v>
      </c>
      <c r="AE10034" t="s">
        <v>412</v>
      </c>
      <c r="AF10034" s="27">
        <v>41482</v>
      </c>
      <c r="AG10034" s="27">
        <v>41483</v>
      </c>
      <c r="AH10034">
        <v>1</v>
      </c>
      <c r="AJ10034" t="s">
        <v>32060</v>
      </c>
      <c r="AK10034" t="s">
        <v>255</v>
      </c>
      <c r="AL10034" s="27">
        <v>41482</v>
      </c>
      <c r="AM10034" t="s">
        <v>974</v>
      </c>
      <c r="AN10034" t="s">
        <v>238</v>
      </c>
      <c r="AO10034">
        <v>2</v>
      </c>
      <c r="AP10034" t="s">
        <v>239</v>
      </c>
      <c r="AQ10034" s="27">
        <v>41311</v>
      </c>
      <c r="AR10034" t="s">
        <v>240</v>
      </c>
      <c r="AS10034">
        <v>6</v>
      </c>
      <c r="AT10034" t="s">
        <v>246</v>
      </c>
      <c r="AU10034" s="27">
        <v>41311</v>
      </c>
    </row>
    <row r="10035" spans="1:47" x14ac:dyDescent="0.2">
      <c r="A10035">
        <v>10034</v>
      </c>
      <c r="B10035" t="s">
        <v>32061</v>
      </c>
      <c r="C10035" t="s">
        <v>2763</v>
      </c>
      <c r="D10035" t="s">
        <v>9846</v>
      </c>
      <c r="E10035" s="27">
        <v>41756</v>
      </c>
      <c r="F10035" t="s">
        <v>233</v>
      </c>
      <c r="G10035" s="27">
        <v>34930</v>
      </c>
      <c r="H10035">
        <v>20</v>
      </c>
      <c r="I10035" t="s">
        <v>259</v>
      </c>
      <c r="J10035" t="s">
        <v>250</v>
      </c>
      <c r="K10035">
        <v>0</v>
      </c>
      <c r="L10035">
        <v>4</v>
      </c>
      <c r="M10035">
        <v>0</v>
      </c>
      <c r="N10035">
        <v>0</v>
      </c>
      <c r="O10035">
        <v>0</v>
      </c>
      <c r="P10035">
        <v>0</v>
      </c>
      <c r="Q10035" s="28">
        <v>41756.152083333334</v>
      </c>
      <c r="R10035" s="28">
        <v>41756.326388888891</v>
      </c>
      <c r="S10035" t="s">
        <v>32062</v>
      </c>
      <c r="T10035" s="27">
        <v>41755</v>
      </c>
      <c r="V10035">
        <v>1</v>
      </c>
      <c r="W10035" t="s">
        <v>32</v>
      </c>
      <c r="X10035" t="s">
        <v>32063</v>
      </c>
      <c r="Y10035">
        <v>0</v>
      </c>
      <c r="AB10035" t="s">
        <v>237</v>
      </c>
      <c r="AH10035">
        <v>0</v>
      </c>
      <c r="AN10035" t="s">
        <v>238</v>
      </c>
      <c r="AO10035">
        <v>6</v>
      </c>
      <c r="AP10035" t="s">
        <v>246</v>
      </c>
      <c r="AQ10035" s="27">
        <v>41756</v>
      </c>
      <c r="AR10035" t="s">
        <v>240</v>
      </c>
      <c r="AS10035">
        <v>4</v>
      </c>
      <c r="AT10035" t="s">
        <v>239</v>
      </c>
      <c r="AU10035" s="27">
        <v>41756</v>
      </c>
    </row>
    <row r="10036" spans="1:47" x14ac:dyDescent="0.2">
      <c r="A10036">
        <v>10035</v>
      </c>
      <c r="B10036" t="s">
        <v>32064</v>
      </c>
      <c r="C10036" t="s">
        <v>4051</v>
      </c>
      <c r="D10036" t="s">
        <v>3737</v>
      </c>
      <c r="E10036" s="27">
        <v>41633</v>
      </c>
      <c r="F10036" t="s">
        <v>294</v>
      </c>
      <c r="G10036" s="27">
        <v>23049</v>
      </c>
      <c r="H10036">
        <v>53</v>
      </c>
      <c r="I10036" t="s">
        <v>234</v>
      </c>
      <c r="J10036" t="s">
        <v>250</v>
      </c>
      <c r="K10036">
        <v>0</v>
      </c>
      <c r="L10036">
        <v>5</v>
      </c>
      <c r="M10036">
        <v>0</v>
      </c>
      <c r="N10036">
        <v>0</v>
      </c>
      <c r="O10036">
        <v>0</v>
      </c>
      <c r="P10036">
        <v>-1</v>
      </c>
      <c r="Q10036" s="28">
        <v>41632.1</v>
      </c>
      <c r="R10036" s="28">
        <v>41633.522222222222</v>
      </c>
      <c r="S10036" t="s">
        <v>32065</v>
      </c>
      <c r="T10036" s="27">
        <v>41632</v>
      </c>
      <c r="V10036">
        <v>1</v>
      </c>
      <c r="W10036" t="s">
        <v>32</v>
      </c>
      <c r="X10036" t="s">
        <v>11241</v>
      </c>
      <c r="Y10036">
        <v>0</v>
      </c>
      <c r="AB10036" t="s">
        <v>237</v>
      </c>
      <c r="AH10036">
        <v>0</v>
      </c>
      <c r="AN10036" t="s">
        <v>238</v>
      </c>
      <c r="AO10036">
        <v>1</v>
      </c>
      <c r="AP10036" t="s">
        <v>239</v>
      </c>
      <c r="AQ10036" s="27">
        <v>41633</v>
      </c>
      <c r="AR10036" t="s">
        <v>240</v>
      </c>
      <c r="AS10036">
        <v>5</v>
      </c>
      <c r="AT10036" t="s">
        <v>246</v>
      </c>
      <c r="AU10036" s="27">
        <v>41633</v>
      </c>
    </row>
    <row r="10037" spans="1:47" x14ac:dyDescent="0.2">
      <c r="A10037">
        <v>10036</v>
      </c>
      <c r="B10037" t="s">
        <v>32066</v>
      </c>
      <c r="C10037" t="s">
        <v>12990</v>
      </c>
      <c r="D10037" t="s">
        <v>1079</v>
      </c>
      <c r="E10037" s="27">
        <v>41303</v>
      </c>
      <c r="F10037" t="s">
        <v>233</v>
      </c>
      <c r="G10037" s="27">
        <v>32672</v>
      </c>
      <c r="H10037">
        <v>26</v>
      </c>
      <c r="I10037" t="s">
        <v>244</v>
      </c>
      <c r="J10037" t="s">
        <v>250</v>
      </c>
      <c r="K10037">
        <v>0</v>
      </c>
      <c r="L10037">
        <v>4</v>
      </c>
      <c r="M10037">
        <v>0</v>
      </c>
      <c r="N10037">
        <v>0</v>
      </c>
      <c r="O10037">
        <v>9</v>
      </c>
      <c r="P10037">
        <v>-1</v>
      </c>
      <c r="Q10037" s="28">
        <v>41302.290972222225</v>
      </c>
      <c r="R10037" s="28">
        <v>41304.177777777775</v>
      </c>
      <c r="S10037" t="s">
        <v>32067</v>
      </c>
      <c r="T10037" s="27">
        <v>41302</v>
      </c>
      <c r="V10037">
        <v>1</v>
      </c>
      <c r="W10037" t="s">
        <v>36</v>
      </c>
      <c r="X10037" t="s">
        <v>404</v>
      </c>
      <c r="Y10037">
        <v>1</v>
      </c>
      <c r="AA10037" t="s">
        <v>32068</v>
      </c>
      <c r="AB10037" t="s">
        <v>36</v>
      </c>
      <c r="AC10037">
        <v>0</v>
      </c>
      <c r="AD10037" s="27">
        <v>41371</v>
      </c>
      <c r="AE10037" t="s">
        <v>412</v>
      </c>
      <c r="AF10037" s="27">
        <v>41371</v>
      </c>
      <c r="AG10037" s="27">
        <v>41372</v>
      </c>
      <c r="AH10037">
        <v>1</v>
      </c>
      <c r="AJ10037" t="s">
        <v>32069</v>
      </c>
      <c r="AK10037" t="s">
        <v>312</v>
      </c>
      <c r="AL10037" s="27">
        <v>41486</v>
      </c>
      <c r="AM10037" t="s">
        <v>729</v>
      </c>
      <c r="AN10037" t="s">
        <v>238</v>
      </c>
      <c r="AO10037">
        <v>4</v>
      </c>
      <c r="AP10037" t="s">
        <v>239</v>
      </c>
      <c r="AQ10037" s="27">
        <v>41303</v>
      </c>
      <c r="AR10037" t="s">
        <v>240</v>
      </c>
      <c r="AS10037">
        <v>4</v>
      </c>
      <c r="AT10037" t="s">
        <v>239</v>
      </c>
      <c r="AU10037" s="27">
        <v>41303</v>
      </c>
    </row>
    <row r="10038" spans="1:47" x14ac:dyDescent="0.2">
      <c r="A10038">
        <v>10037</v>
      </c>
      <c r="B10038" t="s">
        <v>27578</v>
      </c>
      <c r="C10038" t="s">
        <v>288</v>
      </c>
      <c r="D10038" t="s">
        <v>1110</v>
      </c>
      <c r="E10038" s="27">
        <v>41420</v>
      </c>
      <c r="F10038" t="s">
        <v>233</v>
      </c>
      <c r="G10038" s="27">
        <v>24750</v>
      </c>
      <c r="H10038">
        <v>48</v>
      </c>
      <c r="I10038" t="s">
        <v>234</v>
      </c>
      <c r="J10038" t="s">
        <v>250</v>
      </c>
      <c r="K10038">
        <v>0</v>
      </c>
      <c r="L10038">
        <v>4</v>
      </c>
      <c r="M10038">
        <v>0</v>
      </c>
      <c r="N10038">
        <v>0</v>
      </c>
      <c r="O10038">
        <v>7</v>
      </c>
      <c r="P10038">
        <v>-1</v>
      </c>
      <c r="Q10038" s="28">
        <v>41419.174305555556</v>
      </c>
      <c r="R10038" s="28">
        <v>41423.496527777781</v>
      </c>
      <c r="S10038" t="s">
        <v>32070</v>
      </c>
      <c r="T10038" s="27">
        <v>41419</v>
      </c>
      <c r="V10038">
        <v>1</v>
      </c>
      <c r="W10038" t="s">
        <v>36</v>
      </c>
      <c r="X10038" t="s">
        <v>422</v>
      </c>
      <c r="Y10038">
        <v>1</v>
      </c>
      <c r="AA10038" t="s">
        <v>32071</v>
      </c>
      <c r="AB10038" t="s">
        <v>36</v>
      </c>
      <c r="AD10038" s="27">
        <v>41650</v>
      </c>
      <c r="AE10038" t="s">
        <v>412</v>
      </c>
      <c r="AH10038">
        <v>0</v>
      </c>
      <c r="AN10038" t="s">
        <v>238</v>
      </c>
      <c r="AO10038">
        <v>2</v>
      </c>
      <c r="AP10038" t="s">
        <v>239</v>
      </c>
      <c r="AQ10038" s="27">
        <v>41420</v>
      </c>
      <c r="AR10038" t="s">
        <v>240</v>
      </c>
      <c r="AS10038">
        <v>4</v>
      </c>
      <c r="AT10038" t="s">
        <v>239</v>
      </c>
      <c r="AU10038" s="27">
        <v>41420</v>
      </c>
    </row>
    <row r="10039" spans="1:47" x14ac:dyDescent="0.2">
      <c r="A10039">
        <v>10038</v>
      </c>
      <c r="B10039" t="s">
        <v>32072</v>
      </c>
      <c r="C10039" t="s">
        <v>27415</v>
      </c>
      <c r="D10039" t="s">
        <v>3399</v>
      </c>
      <c r="E10039" s="27">
        <v>41907</v>
      </c>
      <c r="F10039" t="s">
        <v>233</v>
      </c>
      <c r="G10039" s="27">
        <v>35230</v>
      </c>
      <c r="H10039">
        <v>19</v>
      </c>
      <c r="I10039" t="s">
        <v>259</v>
      </c>
      <c r="J10039" t="s">
        <v>250</v>
      </c>
      <c r="K10039">
        <v>0</v>
      </c>
      <c r="L10039">
        <v>4</v>
      </c>
      <c r="M10039">
        <v>0</v>
      </c>
      <c r="N10039">
        <v>0</v>
      </c>
      <c r="O10039">
        <v>0</v>
      </c>
      <c r="P10039">
        <v>-1</v>
      </c>
      <c r="Q10039" s="28">
        <v>41906.224999999999</v>
      </c>
      <c r="R10039" s="28">
        <v>41907.338194444441</v>
      </c>
      <c r="S10039" t="s">
        <v>32073</v>
      </c>
      <c r="T10039" s="27">
        <v>41906</v>
      </c>
      <c r="V10039">
        <v>1</v>
      </c>
      <c r="W10039" t="s">
        <v>36</v>
      </c>
      <c r="X10039" t="s">
        <v>279</v>
      </c>
      <c r="Y10039">
        <v>0</v>
      </c>
      <c r="AB10039" t="s">
        <v>237</v>
      </c>
      <c r="AH10039">
        <v>0</v>
      </c>
      <c r="AN10039" t="s">
        <v>238</v>
      </c>
      <c r="AO10039">
        <v>7</v>
      </c>
      <c r="AP10039" t="s">
        <v>246</v>
      </c>
      <c r="AQ10039" s="27">
        <v>41907</v>
      </c>
      <c r="AR10039" t="s">
        <v>240</v>
      </c>
      <c r="AS10039">
        <v>4</v>
      </c>
      <c r="AT10039" t="s">
        <v>239</v>
      </c>
      <c r="AU10039" s="27">
        <v>41907</v>
      </c>
    </row>
    <row r="10040" spans="1:47" x14ac:dyDescent="0.2">
      <c r="A10040">
        <v>10039</v>
      </c>
      <c r="B10040" t="s">
        <v>32074</v>
      </c>
      <c r="C10040" t="s">
        <v>2167</v>
      </c>
      <c r="D10040" t="s">
        <v>1110</v>
      </c>
      <c r="E10040" s="27">
        <v>41320</v>
      </c>
      <c r="F10040" t="s">
        <v>233</v>
      </c>
      <c r="G10040" s="27">
        <v>19279</v>
      </c>
      <c r="H10040">
        <v>63</v>
      </c>
      <c r="I10040" t="s">
        <v>234</v>
      </c>
      <c r="J10040" t="s">
        <v>250</v>
      </c>
      <c r="K10040">
        <v>0</v>
      </c>
      <c r="L10040">
        <v>9</v>
      </c>
      <c r="M10040">
        <v>0</v>
      </c>
      <c r="N10040">
        <v>0</v>
      </c>
      <c r="O10040">
        <v>22</v>
      </c>
      <c r="P10040">
        <v>272</v>
      </c>
      <c r="Q10040" s="28">
        <v>41592.065972222219</v>
      </c>
      <c r="R10040" s="28">
        <v>41601.509722222225</v>
      </c>
      <c r="S10040" t="s">
        <v>32075</v>
      </c>
      <c r="T10040" s="27">
        <v>41170</v>
      </c>
      <c r="V10040">
        <v>150</v>
      </c>
      <c r="W10040" t="s">
        <v>36</v>
      </c>
      <c r="X10040" t="s">
        <v>6874</v>
      </c>
      <c r="Y10040">
        <v>1</v>
      </c>
      <c r="AA10040" t="s">
        <v>32076</v>
      </c>
      <c r="AB10040" t="s">
        <v>32</v>
      </c>
      <c r="AC10040">
        <v>0</v>
      </c>
      <c r="AD10040" s="27">
        <v>41592</v>
      </c>
      <c r="AE10040" t="s">
        <v>494</v>
      </c>
      <c r="AF10040" s="27">
        <v>41592</v>
      </c>
      <c r="AG10040" s="27">
        <v>41601</v>
      </c>
      <c r="AH10040">
        <v>0</v>
      </c>
      <c r="AN10040" t="s">
        <v>238</v>
      </c>
      <c r="AO10040">
        <v>5</v>
      </c>
      <c r="AP10040" t="s">
        <v>246</v>
      </c>
      <c r="AQ10040" s="27">
        <v>41320</v>
      </c>
      <c r="AR10040" t="s">
        <v>240</v>
      </c>
      <c r="AS10040">
        <v>9</v>
      </c>
      <c r="AT10040" t="s">
        <v>269</v>
      </c>
      <c r="AU10040" s="27">
        <v>41320</v>
      </c>
    </row>
    <row r="10041" spans="1:47" x14ac:dyDescent="0.2">
      <c r="A10041">
        <v>10040</v>
      </c>
      <c r="B10041" t="s">
        <v>32077</v>
      </c>
      <c r="C10041" t="s">
        <v>32078</v>
      </c>
      <c r="D10041" t="s">
        <v>381</v>
      </c>
      <c r="E10041" s="27">
        <v>41595</v>
      </c>
      <c r="F10041" t="s">
        <v>294</v>
      </c>
      <c r="G10041" s="27">
        <v>21777</v>
      </c>
      <c r="H10041">
        <v>56</v>
      </c>
      <c r="I10041" t="s">
        <v>234</v>
      </c>
      <c r="J10041" t="s">
        <v>250</v>
      </c>
      <c r="K10041">
        <v>0</v>
      </c>
      <c r="L10041">
        <v>1</v>
      </c>
      <c r="M10041">
        <v>0</v>
      </c>
      <c r="N10041">
        <v>0</v>
      </c>
      <c r="O10041">
        <v>2</v>
      </c>
      <c r="P10041">
        <v>-1</v>
      </c>
      <c r="Q10041" s="28">
        <v>41594.232638888891</v>
      </c>
      <c r="R10041" s="28">
        <v>41595.078472222223</v>
      </c>
      <c r="S10041" t="s">
        <v>32079</v>
      </c>
      <c r="T10041" s="27">
        <v>41594</v>
      </c>
      <c r="V10041">
        <v>1</v>
      </c>
      <c r="W10041" t="s">
        <v>36</v>
      </c>
      <c r="X10041" t="s">
        <v>263</v>
      </c>
      <c r="Y10041">
        <v>1</v>
      </c>
      <c r="AA10041" t="s">
        <v>32080</v>
      </c>
      <c r="AB10041" t="s">
        <v>36</v>
      </c>
      <c r="AD10041" s="27">
        <v>41648</v>
      </c>
      <c r="AE10041" t="s">
        <v>324</v>
      </c>
      <c r="AH10041">
        <v>0</v>
      </c>
      <c r="AN10041" t="s">
        <v>238</v>
      </c>
      <c r="AO10041">
        <v>1</v>
      </c>
      <c r="AP10041" t="s">
        <v>239</v>
      </c>
      <c r="AQ10041" s="27">
        <v>41595</v>
      </c>
      <c r="AR10041" t="s">
        <v>240</v>
      </c>
      <c r="AS10041">
        <v>1</v>
      </c>
      <c r="AT10041" t="s">
        <v>239</v>
      </c>
      <c r="AU10041" s="27">
        <v>41595</v>
      </c>
    </row>
    <row r="10042" spans="1:47" x14ac:dyDescent="0.2">
      <c r="A10042">
        <v>10041</v>
      </c>
      <c r="B10042" t="s">
        <v>32081</v>
      </c>
      <c r="C10042" t="s">
        <v>32082</v>
      </c>
      <c r="D10042" t="s">
        <v>32083</v>
      </c>
      <c r="E10042" s="27">
        <v>41998</v>
      </c>
      <c r="F10042" t="s">
        <v>233</v>
      </c>
      <c r="G10042" s="27">
        <v>25127</v>
      </c>
      <c r="H10042">
        <v>47</v>
      </c>
      <c r="I10042" t="s">
        <v>234</v>
      </c>
      <c r="J10042" t="s">
        <v>22</v>
      </c>
      <c r="K10042">
        <v>0</v>
      </c>
      <c r="L10042">
        <v>1</v>
      </c>
      <c r="M10042">
        <v>0</v>
      </c>
      <c r="N10042">
        <v>0</v>
      </c>
      <c r="O10042">
        <v>1</v>
      </c>
      <c r="P10042">
        <v>-1</v>
      </c>
      <c r="Q10042" s="28">
        <v>41997.200694444444</v>
      </c>
      <c r="R10042" s="28">
        <v>41998.271527777775</v>
      </c>
      <c r="S10042" t="s">
        <v>32084</v>
      </c>
      <c r="T10042" s="27">
        <v>41997</v>
      </c>
      <c r="V10042">
        <v>1</v>
      </c>
      <c r="W10042" t="s">
        <v>32</v>
      </c>
      <c r="X10042" t="s">
        <v>254</v>
      </c>
      <c r="Y10042">
        <v>0</v>
      </c>
      <c r="AB10042" t="s">
        <v>237</v>
      </c>
      <c r="AH10042">
        <v>0</v>
      </c>
      <c r="AN10042" t="s">
        <v>238</v>
      </c>
      <c r="AO10042">
        <v>1</v>
      </c>
      <c r="AP10042" t="s">
        <v>239</v>
      </c>
      <c r="AQ10042" s="27">
        <v>41998</v>
      </c>
      <c r="AR10042" t="s">
        <v>240</v>
      </c>
      <c r="AS10042">
        <v>1</v>
      </c>
      <c r="AT10042" t="s">
        <v>239</v>
      </c>
      <c r="AU10042" s="27">
        <v>41998</v>
      </c>
    </row>
    <row r="10043" spans="1:47" x14ac:dyDescent="0.2">
      <c r="A10043">
        <v>10042</v>
      </c>
      <c r="B10043" t="s">
        <v>32085</v>
      </c>
      <c r="C10043" t="s">
        <v>20024</v>
      </c>
      <c r="D10043" t="s">
        <v>14867</v>
      </c>
      <c r="E10043" s="27">
        <v>41515</v>
      </c>
      <c r="F10043" t="s">
        <v>233</v>
      </c>
      <c r="G10043" s="27">
        <v>33132</v>
      </c>
      <c r="H10043">
        <v>25</v>
      </c>
      <c r="I10043" t="s">
        <v>244</v>
      </c>
      <c r="J10043" t="s">
        <v>250</v>
      </c>
      <c r="K10043">
        <v>0</v>
      </c>
      <c r="L10043">
        <v>7</v>
      </c>
      <c r="M10043">
        <v>0</v>
      </c>
      <c r="N10043">
        <v>0</v>
      </c>
      <c r="O10043">
        <v>6</v>
      </c>
      <c r="P10043">
        <v>0</v>
      </c>
      <c r="Q10043" s="28">
        <v>41515.22152777778</v>
      </c>
      <c r="R10043" s="28">
        <v>41515.335416666669</v>
      </c>
      <c r="S10043" t="s">
        <v>32086</v>
      </c>
      <c r="T10043" s="27">
        <v>41515</v>
      </c>
      <c r="V10043">
        <v>0</v>
      </c>
      <c r="W10043" t="s">
        <v>32</v>
      </c>
      <c r="X10043" t="s">
        <v>318</v>
      </c>
      <c r="Y10043">
        <v>1</v>
      </c>
      <c r="AA10043" t="s">
        <v>32087</v>
      </c>
      <c r="AB10043" t="s">
        <v>32</v>
      </c>
      <c r="AC10043">
        <v>0</v>
      </c>
      <c r="AD10043" s="27">
        <v>41630</v>
      </c>
      <c r="AE10043" t="s">
        <v>867</v>
      </c>
      <c r="AF10043" s="27">
        <v>41630</v>
      </c>
      <c r="AG10043" s="27">
        <v>41655</v>
      </c>
      <c r="AH10043">
        <v>1</v>
      </c>
      <c r="AJ10043" t="s">
        <v>32087</v>
      </c>
      <c r="AK10043" t="s">
        <v>312</v>
      </c>
      <c r="AL10043" s="27">
        <v>41630</v>
      </c>
      <c r="AM10043" t="s">
        <v>867</v>
      </c>
      <c r="AN10043" t="s">
        <v>238</v>
      </c>
      <c r="AO10043">
        <v>4</v>
      </c>
      <c r="AP10043" t="s">
        <v>239</v>
      </c>
      <c r="AQ10043" s="27">
        <v>41515</v>
      </c>
      <c r="AR10043" t="s">
        <v>240</v>
      </c>
      <c r="AS10043">
        <v>7</v>
      </c>
      <c r="AT10043" t="s">
        <v>246</v>
      </c>
      <c r="AU10043" s="27">
        <v>41515</v>
      </c>
    </row>
    <row r="10044" spans="1:47" x14ac:dyDescent="0.2">
      <c r="A10044">
        <v>10043</v>
      </c>
      <c r="B10044" t="s">
        <v>32088</v>
      </c>
      <c r="C10044" t="s">
        <v>5527</v>
      </c>
      <c r="D10044" t="s">
        <v>32089</v>
      </c>
      <c r="E10044" s="27">
        <v>41356</v>
      </c>
      <c r="F10044" t="s">
        <v>294</v>
      </c>
      <c r="G10044" s="27">
        <v>24541</v>
      </c>
      <c r="H10044">
        <v>49</v>
      </c>
      <c r="I10044" t="s">
        <v>234</v>
      </c>
      <c r="J10044" t="s">
        <v>245</v>
      </c>
      <c r="K10044">
        <v>0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 s="28">
        <v>41356.527083333334</v>
      </c>
      <c r="R10044" s="28">
        <v>41356.32708333333</v>
      </c>
      <c r="S10044" t="s">
        <v>32090</v>
      </c>
      <c r="T10044" s="27">
        <v>41355</v>
      </c>
      <c r="V10044">
        <v>1</v>
      </c>
      <c r="W10044" t="s">
        <v>32</v>
      </c>
      <c r="X10044" t="s">
        <v>1207</v>
      </c>
      <c r="Y10044">
        <v>0</v>
      </c>
      <c r="AB10044" t="s">
        <v>237</v>
      </c>
      <c r="AH10044">
        <v>0</v>
      </c>
      <c r="AN10044" t="s">
        <v>238</v>
      </c>
      <c r="AO10044">
        <v>1</v>
      </c>
      <c r="AP10044" t="s">
        <v>239</v>
      </c>
      <c r="AQ10044" s="27">
        <v>41356</v>
      </c>
      <c r="AR10044" t="s">
        <v>240</v>
      </c>
      <c r="AS10044">
        <v>1</v>
      </c>
      <c r="AT10044" t="s">
        <v>239</v>
      </c>
      <c r="AU10044" s="27">
        <v>41356</v>
      </c>
    </row>
    <row r="10045" spans="1:47" x14ac:dyDescent="0.2">
      <c r="A10045">
        <v>10044</v>
      </c>
      <c r="B10045" t="s">
        <v>32091</v>
      </c>
      <c r="C10045" t="s">
        <v>32092</v>
      </c>
      <c r="D10045" t="s">
        <v>32093</v>
      </c>
      <c r="E10045" s="27">
        <v>41566</v>
      </c>
      <c r="F10045" t="s">
        <v>233</v>
      </c>
      <c r="G10045" s="27">
        <v>29965</v>
      </c>
      <c r="H10045">
        <v>34</v>
      </c>
      <c r="I10045" t="s">
        <v>244</v>
      </c>
      <c r="J10045" t="s">
        <v>245</v>
      </c>
      <c r="K10045">
        <v>0</v>
      </c>
      <c r="L10045">
        <v>2</v>
      </c>
      <c r="M10045">
        <v>0</v>
      </c>
      <c r="N10045">
        <v>0</v>
      </c>
      <c r="O10045">
        <v>0</v>
      </c>
      <c r="P10045">
        <v>-1</v>
      </c>
      <c r="Q10045" s="28">
        <v>41565.211111111108</v>
      </c>
      <c r="R10045" s="28">
        <v>41595.156944444447</v>
      </c>
      <c r="S10045" t="s">
        <v>32094</v>
      </c>
      <c r="T10045" s="27">
        <v>41565</v>
      </c>
      <c r="V10045">
        <v>1</v>
      </c>
      <c r="W10045" t="s">
        <v>36</v>
      </c>
      <c r="X10045" t="s">
        <v>422</v>
      </c>
      <c r="Y10045">
        <v>1</v>
      </c>
      <c r="AA10045" t="s">
        <v>32095</v>
      </c>
      <c r="AB10045" t="s">
        <v>36</v>
      </c>
      <c r="AC10045">
        <v>0</v>
      </c>
      <c r="AD10045" s="27">
        <v>42214</v>
      </c>
      <c r="AE10045" t="s">
        <v>2030</v>
      </c>
      <c r="AF10045" s="27">
        <v>42214</v>
      </c>
      <c r="AG10045" s="27">
        <v>42217</v>
      </c>
      <c r="AH10045">
        <v>0</v>
      </c>
      <c r="AN10045" t="s">
        <v>238</v>
      </c>
      <c r="AO10045">
        <v>1</v>
      </c>
      <c r="AP10045" t="s">
        <v>239</v>
      </c>
      <c r="AQ10045" s="27">
        <v>41566</v>
      </c>
      <c r="AR10045" t="s">
        <v>240</v>
      </c>
      <c r="AS10045">
        <v>2</v>
      </c>
      <c r="AT10045" t="s">
        <v>239</v>
      </c>
      <c r="AU10045" s="27">
        <v>41566</v>
      </c>
    </row>
    <row r="10046" spans="1:47" x14ac:dyDescent="0.2">
      <c r="A10046">
        <v>10045</v>
      </c>
      <c r="B10046" t="s">
        <v>32096</v>
      </c>
      <c r="C10046" t="s">
        <v>2674</v>
      </c>
      <c r="D10046" t="s">
        <v>12090</v>
      </c>
      <c r="E10046" s="27">
        <v>41803</v>
      </c>
      <c r="F10046" t="s">
        <v>233</v>
      </c>
      <c r="G10046" s="27">
        <v>34726</v>
      </c>
      <c r="H10046">
        <v>21</v>
      </c>
      <c r="I10046" t="s">
        <v>259</v>
      </c>
      <c r="J10046" t="s">
        <v>250</v>
      </c>
      <c r="K10046">
        <v>0</v>
      </c>
      <c r="L10046">
        <v>6</v>
      </c>
      <c r="M10046">
        <v>0</v>
      </c>
      <c r="N10046">
        <v>0</v>
      </c>
      <c r="O10046">
        <v>0</v>
      </c>
      <c r="P10046">
        <v>-1</v>
      </c>
      <c r="Q10046" s="28">
        <v>41802.318749999999</v>
      </c>
      <c r="R10046" s="28">
        <v>41803.366666666669</v>
      </c>
      <c r="S10046" t="s">
        <v>32097</v>
      </c>
      <c r="T10046" s="27">
        <v>41802</v>
      </c>
      <c r="V10046">
        <v>1</v>
      </c>
      <c r="W10046" t="s">
        <v>36</v>
      </c>
      <c r="X10046" t="s">
        <v>279</v>
      </c>
      <c r="Y10046">
        <v>1</v>
      </c>
      <c r="AA10046" t="s">
        <v>32098</v>
      </c>
      <c r="AB10046" t="s">
        <v>36</v>
      </c>
      <c r="AC10046">
        <v>0</v>
      </c>
      <c r="AD10046" s="27">
        <v>42360</v>
      </c>
      <c r="AE10046" t="s">
        <v>474</v>
      </c>
      <c r="AF10046" s="27">
        <v>42360</v>
      </c>
      <c r="AG10046" s="27">
        <v>43831</v>
      </c>
      <c r="AH10046">
        <v>0</v>
      </c>
      <c r="AN10046" t="s">
        <v>238</v>
      </c>
      <c r="AO10046">
        <v>9</v>
      </c>
      <c r="AP10046" t="s">
        <v>269</v>
      </c>
      <c r="AQ10046" s="27">
        <v>41803</v>
      </c>
      <c r="AR10046" t="s">
        <v>240</v>
      </c>
      <c r="AS10046">
        <v>6</v>
      </c>
      <c r="AT10046" t="s">
        <v>246</v>
      </c>
      <c r="AU10046" s="27">
        <v>41803</v>
      </c>
    </row>
    <row r="10047" spans="1:47" x14ac:dyDescent="0.2">
      <c r="A10047">
        <v>10046</v>
      </c>
      <c r="B10047" t="s">
        <v>32099</v>
      </c>
      <c r="C10047" t="s">
        <v>32100</v>
      </c>
      <c r="D10047" t="s">
        <v>32101</v>
      </c>
      <c r="E10047" s="27">
        <v>41855</v>
      </c>
      <c r="F10047" t="s">
        <v>233</v>
      </c>
      <c r="G10047" s="27">
        <v>33887</v>
      </c>
      <c r="H10047">
        <v>23</v>
      </c>
      <c r="I10047" t="s">
        <v>259</v>
      </c>
      <c r="J10047" t="s">
        <v>245</v>
      </c>
      <c r="K10047">
        <v>0</v>
      </c>
      <c r="L10047">
        <v>6</v>
      </c>
      <c r="M10047">
        <v>0</v>
      </c>
      <c r="N10047">
        <v>0</v>
      </c>
      <c r="O10047">
        <v>0</v>
      </c>
      <c r="P10047">
        <v>-3</v>
      </c>
      <c r="Q10047" s="28">
        <v>41852.236805555556</v>
      </c>
      <c r="R10047" s="28">
        <v>41854.04791666667</v>
      </c>
      <c r="S10047" t="s">
        <v>32102</v>
      </c>
      <c r="T10047" s="27">
        <v>41852</v>
      </c>
      <c r="V10047">
        <v>3</v>
      </c>
      <c r="W10047" t="s">
        <v>32</v>
      </c>
      <c r="X10047" t="s">
        <v>3480</v>
      </c>
      <c r="Y10047">
        <v>1</v>
      </c>
      <c r="AA10047" t="s">
        <v>32103</v>
      </c>
      <c r="AB10047" t="s">
        <v>32</v>
      </c>
      <c r="AC10047">
        <v>0</v>
      </c>
      <c r="AD10047" s="27">
        <v>42033</v>
      </c>
      <c r="AE10047" t="s">
        <v>32104</v>
      </c>
      <c r="AF10047" s="27">
        <v>42033</v>
      </c>
      <c r="AG10047" s="27">
        <v>42048</v>
      </c>
      <c r="AH10047">
        <v>0</v>
      </c>
      <c r="AN10047" t="s">
        <v>238</v>
      </c>
      <c r="AO10047">
        <v>5</v>
      </c>
      <c r="AP10047" t="s">
        <v>246</v>
      </c>
      <c r="AQ10047" s="27">
        <v>41855</v>
      </c>
      <c r="AR10047" t="s">
        <v>240</v>
      </c>
      <c r="AS10047">
        <v>6</v>
      </c>
      <c r="AT10047" t="s">
        <v>246</v>
      </c>
      <c r="AU10047" s="27">
        <v>41855</v>
      </c>
    </row>
    <row r="10048" spans="1:47" x14ac:dyDescent="0.2">
      <c r="A10048">
        <v>10047</v>
      </c>
      <c r="B10048" t="s">
        <v>32105</v>
      </c>
      <c r="C10048" t="s">
        <v>20705</v>
      </c>
      <c r="D10048" t="s">
        <v>32106</v>
      </c>
      <c r="E10048" s="27">
        <v>41334</v>
      </c>
      <c r="F10048" t="s">
        <v>233</v>
      </c>
      <c r="G10048" s="27">
        <v>21310</v>
      </c>
      <c r="H10048">
        <v>57</v>
      </c>
      <c r="I10048" t="s">
        <v>234</v>
      </c>
      <c r="J10048" t="s">
        <v>245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-2</v>
      </c>
      <c r="Q10048" s="28">
        <v>41332.406944444447</v>
      </c>
      <c r="R10048" s="28">
        <v>41332.306250000001</v>
      </c>
      <c r="S10048" t="s">
        <v>32107</v>
      </c>
      <c r="U10048" s="27">
        <v>41332</v>
      </c>
      <c r="V10048">
        <v>2</v>
      </c>
      <c r="W10048" t="s">
        <v>32</v>
      </c>
      <c r="X10048" t="s">
        <v>274</v>
      </c>
      <c r="Y10048">
        <v>0</v>
      </c>
      <c r="AB10048" t="s">
        <v>237</v>
      </c>
      <c r="AH10048">
        <v>0</v>
      </c>
      <c r="AN10048" t="s">
        <v>238</v>
      </c>
      <c r="AO10048">
        <v>1</v>
      </c>
      <c r="AP10048" t="s">
        <v>239</v>
      </c>
      <c r="AQ10048" s="27">
        <v>41334</v>
      </c>
      <c r="AR10048" t="s">
        <v>240</v>
      </c>
      <c r="AS10048">
        <v>1</v>
      </c>
      <c r="AT10048" t="s">
        <v>239</v>
      </c>
      <c r="AU10048" s="27">
        <v>41334</v>
      </c>
    </row>
    <row r="10049" spans="1:47" x14ac:dyDescent="0.2">
      <c r="A10049">
        <v>10048</v>
      </c>
      <c r="B10049" t="s">
        <v>32108</v>
      </c>
      <c r="C10049" t="s">
        <v>914</v>
      </c>
      <c r="D10049" t="s">
        <v>32109</v>
      </c>
      <c r="E10049" s="27">
        <v>41871</v>
      </c>
      <c r="F10049" t="s">
        <v>233</v>
      </c>
      <c r="G10049" s="27">
        <v>31746</v>
      </c>
      <c r="H10049">
        <v>29</v>
      </c>
      <c r="I10049" t="s">
        <v>244</v>
      </c>
      <c r="J10049" t="s">
        <v>245</v>
      </c>
      <c r="K10049">
        <v>0</v>
      </c>
      <c r="L10049">
        <v>5</v>
      </c>
      <c r="M10049">
        <v>1</v>
      </c>
      <c r="N10049">
        <v>0</v>
      </c>
      <c r="O10049">
        <v>8</v>
      </c>
      <c r="P10049">
        <v>-91</v>
      </c>
      <c r="Q10049" s="28">
        <v>41780.504861111112</v>
      </c>
      <c r="R10049" s="28">
        <v>41789.143750000003</v>
      </c>
      <c r="S10049" t="s">
        <v>32110</v>
      </c>
      <c r="U10049" s="27">
        <v>41780</v>
      </c>
      <c r="V10049">
        <v>91</v>
      </c>
      <c r="W10049" t="s">
        <v>32</v>
      </c>
      <c r="X10049" t="s">
        <v>274</v>
      </c>
      <c r="Y10049">
        <v>1</v>
      </c>
      <c r="AA10049" t="s">
        <v>32111</v>
      </c>
      <c r="AB10049" t="s">
        <v>36</v>
      </c>
      <c r="AD10049" s="27">
        <v>41884</v>
      </c>
      <c r="AE10049" t="s">
        <v>422</v>
      </c>
      <c r="AH10049">
        <v>0</v>
      </c>
      <c r="AN10049" t="s">
        <v>238</v>
      </c>
      <c r="AO10049">
        <v>3</v>
      </c>
      <c r="AP10049" t="s">
        <v>239</v>
      </c>
      <c r="AQ10049" s="27">
        <v>41871</v>
      </c>
      <c r="AR10049" t="s">
        <v>240</v>
      </c>
      <c r="AS10049">
        <v>5</v>
      </c>
      <c r="AT10049" t="s">
        <v>246</v>
      </c>
      <c r="AU10049" s="27">
        <v>41871</v>
      </c>
    </row>
    <row r="10050" spans="1:47" x14ac:dyDescent="0.2">
      <c r="A10050">
        <v>10049</v>
      </c>
      <c r="B10050" t="s">
        <v>32112</v>
      </c>
      <c r="C10050" t="s">
        <v>1808</v>
      </c>
      <c r="D10050" t="s">
        <v>381</v>
      </c>
      <c r="E10050" s="27">
        <v>41413</v>
      </c>
      <c r="F10050" t="s">
        <v>233</v>
      </c>
      <c r="G10050" s="27">
        <v>24760</v>
      </c>
      <c r="H10050">
        <v>48</v>
      </c>
      <c r="I10050" t="s">
        <v>234</v>
      </c>
      <c r="J10050" t="s">
        <v>250</v>
      </c>
      <c r="K10050">
        <v>0</v>
      </c>
      <c r="L10050">
        <v>9</v>
      </c>
      <c r="M10050">
        <v>0</v>
      </c>
      <c r="N10050">
        <v>0</v>
      </c>
      <c r="O10050">
        <v>10</v>
      </c>
      <c r="P10050">
        <v>-1</v>
      </c>
      <c r="Q10050" s="28">
        <v>41412.352083333331</v>
      </c>
      <c r="R10050" s="28">
        <v>41419.349305555559</v>
      </c>
      <c r="S10050" t="s">
        <v>32113</v>
      </c>
      <c r="T10050" s="27">
        <v>41412</v>
      </c>
      <c r="V10050">
        <v>1</v>
      </c>
      <c r="W10050" t="s">
        <v>32</v>
      </c>
      <c r="X10050" t="s">
        <v>847</v>
      </c>
      <c r="Y10050">
        <v>0</v>
      </c>
      <c r="AB10050" t="s">
        <v>237</v>
      </c>
      <c r="AH10050">
        <v>0</v>
      </c>
      <c r="AN10050" t="s">
        <v>238</v>
      </c>
      <c r="AO10050">
        <v>4</v>
      </c>
      <c r="AP10050" t="s">
        <v>239</v>
      </c>
      <c r="AQ10050" s="27">
        <v>41413</v>
      </c>
      <c r="AR10050" t="s">
        <v>240</v>
      </c>
      <c r="AS10050">
        <v>9</v>
      </c>
      <c r="AT10050" t="s">
        <v>269</v>
      </c>
      <c r="AU10050" s="27">
        <v>41413</v>
      </c>
    </row>
    <row r="10051" spans="1:47" x14ac:dyDescent="0.2">
      <c r="A10051">
        <v>10050</v>
      </c>
      <c r="B10051" t="s">
        <v>32114</v>
      </c>
      <c r="C10051" t="s">
        <v>9360</v>
      </c>
      <c r="D10051" t="s">
        <v>400</v>
      </c>
      <c r="E10051" s="27">
        <v>41311</v>
      </c>
      <c r="F10051" t="s">
        <v>294</v>
      </c>
      <c r="G10051" s="27">
        <v>29994</v>
      </c>
      <c r="H10051">
        <v>34</v>
      </c>
      <c r="I10051" t="s">
        <v>244</v>
      </c>
      <c r="J10051" t="s">
        <v>22</v>
      </c>
      <c r="K10051">
        <v>0</v>
      </c>
      <c r="L10051">
        <v>2</v>
      </c>
      <c r="M10051">
        <v>0</v>
      </c>
      <c r="N10051">
        <v>0</v>
      </c>
      <c r="O10051">
        <v>0</v>
      </c>
      <c r="P10051">
        <v>212</v>
      </c>
      <c r="Q10051" s="28">
        <v>41523.042361111111</v>
      </c>
      <c r="R10051" s="28">
        <v>41536.468055555553</v>
      </c>
      <c r="S10051" t="s">
        <v>32115</v>
      </c>
      <c r="T10051" s="27">
        <v>41310</v>
      </c>
      <c r="V10051">
        <v>1</v>
      </c>
      <c r="W10051" t="s">
        <v>32</v>
      </c>
      <c r="X10051" t="s">
        <v>254</v>
      </c>
      <c r="Y10051">
        <v>1</v>
      </c>
      <c r="AA10051" t="s">
        <v>32116</v>
      </c>
      <c r="AB10051" t="s">
        <v>32</v>
      </c>
      <c r="AC10051">
        <v>161</v>
      </c>
      <c r="AD10051" s="27">
        <v>42167</v>
      </c>
      <c r="AE10051" t="s">
        <v>729</v>
      </c>
      <c r="AF10051" s="27">
        <v>42328</v>
      </c>
      <c r="AG10051" s="27">
        <v>42333</v>
      </c>
      <c r="AH10051">
        <v>1</v>
      </c>
      <c r="AJ10051" t="s">
        <v>32116</v>
      </c>
      <c r="AK10051" t="s">
        <v>312</v>
      </c>
      <c r="AL10051" s="27">
        <v>42167</v>
      </c>
      <c r="AM10051" t="s">
        <v>729</v>
      </c>
      <c r="AN10051" t="s">
        <v>238</v>
      </c>
      <c r="AO10051">
        <v>1</v>
      </c>
      <c r="AP10051" t="s">
        <v>239</v>
      </c>
      <c r="AQ10051" s="27">
        <v>41311</v>
      </c>
      <c r="AR10051" t="s">
        <v>240</v>
      </c>
      <c r="AS10051">
        <v>2</v>
      </c>
      <c r="AT10051" t="s">
        <v>239</v>
      </c>
      <c r="AU10051" s="27">
        <v>41311</v>
      </c>
    </row>
    <row r="10052" spans="1:47" x14ac:dyDescent="0.2">
      <c r="A10052">
        <v>10051</v>
      </c>
      <c r="B10052" t="s">
        <v>32117</v>
      </c>
      <c r="C10052" t="s">
        <v>637</v>
      </c>
      <c r="D10052" t="s">
        <v>16683</v>
      </c>
      <c r="E10052" s="27">
        <v>41707</v>
      </c>
      <c r="F10052" t="s">
        <v>233</v>
      </c>
      <c r="G10052" s="27">
        <v>33112</v>
      </c>
      <c r="H10052">
        <v>25</v>
      </c>
      <c r="I10052" t="s">
        <v>244</v>
      </c>
      <c r="J10052" t="s">
        <v>245</v>
      </c>
      <c r="K10052">
        <v>0</v>
      </c>
      <c r="L10052">
        <v>10</v>
      </c>
      <c r="M10052">
        <v>0</v>
      </c>
      <c r="N10052">
        <v>0</v>
      </c>
      <c r="O10052">
        <v>5</v>
      </c>
      <c r="P10052">
        <v>-1</v>
      </c>
      <c r="Q10052" s="28">
        <v>41706.299305555556</v>
      </c>
      <c r="R10052" s="28">
        <v>41741.357638888891</v>
      </c>
      <c r="S10052" t="s">
        <v>32118</v>
      </c>
      <c r="T10052" s="27">
        <v>41706</v>
      </c>
      <c r="V10052">
        <v>1</v>
      </c>
      <c r="W10052" t="s">
        <v>32</v>
      </c>
      <c r="X10052" t="s">
        <v>608</v>
      </c>
      <c r="Y10052">
        <v>1</v>
      </c>
      <c r="AA10052" t="s">
        <v>32119</v>
      </c>
      <c r="AB10052" t="s">
        <v>36</v>
      </c>
      <c r="AC10052">
        <v>1</v>
      </c>
      <c r="AD10052" s="27">
        <v>41886</v>
      </c>
      <c r="AE10052" t="s">
        <v>1508</v>
      </c>
      <c r="AF10052" s="27">
        <v>41887</v>
      </c>
      <c r="AG10052" s="27">
        <v>42101</v>
      </c>
      <c r="AH10052">
        <v>1</v>
      </c>
      <c r="AJ10052" t="s">
        <v>32120</v>
      </c>
      <c r="AK10052" t="s">
        <v>255</v>
      </c>
      <c r="AL10052" s="27">
        <v>42369</v>
      </c>
      <c r="AM10052" t="s">
        <v>254</v>
      </c>
      <c r="AN10052" t="s">
        <v>238</v>
      </c>
      <c r="AO10052">
        <v>5</v>
      </c>
      <c r="AP10052" t="s">
        <v>246</v>
      </c>
      <c r="AQ10052" s="27">
        <v>41707</v>
      </c>
      <c r="AR10052" t="s">
        <v>240</v>
      </c>
      <c r="AS10052">
        <v>10</v>
      </c>
      <c r="AT10052" t="s">
        <v>269</v>
      </c>
      <c r="AU10052" s="27">
        <v>41707</v>
      </c>
    </row>
    <row r="10053" spans="1:47" x14ac:dyDescent="0.2">
      <c r="A10053">
        <v>10052</v>
      </c>
      <c r="B10053" t="s">
        <v>22805</v>
      </c>
      <c r="C10053" t="s">
        <v>3856</v>
      </c>
      <c r="D10053" t="s">
        <v>1110</v>
      </c>
      <c r="E10053" s="27">
        <v>41726</v>
      </c>
      <c r="F10053" t="s">
        <v>294</v>
      </c>
      <c r="G10053" s="27">
        <v>27114</v>
      </c>
      <c r="H10053">
        <v>42</v>
      </c>
      <c r="I10053" t="s">
        <v>244</v>
      </c>
      <c r="J10053" t="s">
        <v>250</v>
      </c>
      <c r="K10053">
        <v>0</v>
      </c>
      <c r="L10053">
        <v>5</v>
      </c>
      <c r="M10053">
        <v>0</v>
      </c>
      <c r="N10053">
        <v>0</v>
      </c>
      <c r="O10053">
        <v>1</v>
      </c>
      <c r="P10053">
        <v>-1</v>
      </c>
      <c r="Q10053" s="28">
        <v>41725.462500000001</v>
      </c>
      <c r="R10053" s="28">
        <v>41726.048611111109</v>
      </c>
      <c r="S10053" t="s">
        <v>32121</v>
      </c>
      <c r="T10053" s="27">
        <v>41725</v>
      </c>
      <c r="V10053">
        <v>1</v>
      </c>
      <c r="W10053" t="s">
        <v>32</v>
      </c>
      <c r="X10053" t="s">
        <v>348</v>
      </c>
      <c r="Y10053">
        <v>0</v>
      </c>
      <c r="AB10053" t="s">
        <v>237</v>
      </c>
      <c r="AH10053">
        <v>0</v>
      </c>
      <c r="AN10053" t="s">
        <v>238</v>
      </c>
      <c r="AO10053">
        <v>4</v>
      </c>
      <c r="AP10053" t="s">
        <v>239</v>
      </c>
      <c r="AQ10053" s="27">
        <v>41726</v>
      </c>
      <c r="AR10053" t="s">
        <v>240</v>
      </c>
      <c r="AS10053">
        <v>5</v>
      </c>
      <c r="AT10053" t="s">
        <v>246</v>
      </c>
      <c r="AU10053" s="27">
        <v>41726</v>
      </c>
    </row>
    <row r="10054" spans="1:47" x14ac:dyDescent="0.2">
      <c r="A10054">
        <v>10053</v>
      </c>
      <c r="B10054" t="s">
        <v>32122</v>
      </c>
      <c r="C10054" t="s">
        <v>32123</v>
      </c>
      <c r="D10054" t="s">
        <v>32124</v>
      </c>
      <c r="E10054" s="27">
        <v>41382</v>
      </c>
      <c r="F10054" t="s">
        <v>294</v>
      </c>
      <c r="G10054" s="27">
        <v>30270</v>
      </c>
      <c r="H10054">
        <v>33</v>
      </c>
      <c r="I10054" t="s">
        <v>244</v>
      </c>
      <c r="J10054" t="s">
        <v>245</v>
      </c>
      <c r="K10054">
        <v>0</v>
      </c>
      <c r="L10054">
        <v>2</v>
      </c>
      <c r="M10054">
        <v>0</v>
      </c>
      <c r="N10054">
        <v>0</v>
      </c>
      <c r="O10054">
        <v>0</v>
      </c>
      <c r="W10054" t="s">
        <v>237</v>
      </c>
      <c r="Y10054">
        <v>-1</v>
      </c>
      <c r="AB10054" t="s">
        <v>237</v>
      </c>
      <c r="AH10054">
        <v>0</v>
      </c>
      <c r="AN10054" t="s">
        <v>238</v>
      </c>
      <c r="AO10054">
        <v>2</v>
      </c>
      <c r="AP10054" t="s">
        <v>239</v>
      </c>
      <c r="AQ10054" s="27">
        <v>41382</v>
      </c>
      <c r="AR10054" t="s">
        <v>240</v>
      </c>
      <c r="AS10054">
        <v>2</v>
      </c>
      <c r="AT10054" t="s">
        <v>239</v>
      </c>
      <c r="AU10054" s="27">
        <v>41382</v>
      </c>
    </row>
    <row r="10055" spans="1:47" x14ac:dyDescent="0.2">
      <c r="A10055">
        <v>10054</v>
      </c>
      <c r="B10055" t="s">
        <v>32125</v>
      </c>
      <c r="C10055" t="s">
        <v>901</v>
      </c>
      <c r="D10055" t="s">
        <v>1654</v>
      </c>
      <c r="E10055" s="27">
        <v>41394</v>
      </c>
      <c r="F10055" t="s">
        <v>233</v>
      </c>
      <c r="G10055" s="27">
        <v>23750</v>
      </c>
      <c r="H10055">
        <v>51</v>
      </c>
      <c r="I10055" t="s">
        <v>234</v>
      </c>
      <c r="J10055" t="s">
        <v>250</v>
      </c>
      <c r="K10055">
        <v>0</v>
      </c>
      <c r="L10055">
        <v>5</v>
      </c>
      <c r="M10055">
        <v>0</v>
      </c>
      <c r="N10055">
        <v>0</v>
      </c>
      <c r="O10055">
        <v>1</v>
      </c>
      <c r="P10055">
        <v>0</v>
      </c>
      <c r="Q10055" s="28">
        <v>41394.129861111112</v>
      </c>
      <c r="R10055" s="28">
        <v>41394.32708333333</v>
      </c>
      <c r="S10055" t="s">
        <v>32126</v>
      </c>
      <c r="T10055" s="27">
        <v>41394</v>
      </c>
      <c r="V10055">
        <v>0</v>
      </c>
      <c r="W10055" t="s">
        <v>32</v>
      </c>
      <c r="X10055" t="s">
        <v>261</v>
      </c>
      <c r="Y10055">
        <v>0</v>
      </c>
      <c r="AB10055" t="s">
        <v>237</v>
      </c>
      <c r="AH10055">
        <v>0</v>
      </c>
      <c r="AN10055" t="s">
        <v>238</v>
      </c>
      <c r="AO10055">
        <v>1</v>
      </c>
      <c r="AP10055" t="s">
        <v>239</v>
      </c>
      <c r="AQ10055" s="27">
        <v>41394</v>
      </c>
      <c r="AR10055" t="s">
        <v>240</v>
      </c>
      <c r="AS10055">
        <v>5</v>
      </c>
      <c r="AT10055" t="s">
        <v>246</v>
      </c>
      <c r="AU10055" s="27">
        <v>41394</v>
      </c>
    </row>
    <row r="10056" spans="1:47" x14ac:dyDescent="0.2">
      <c r="A10056">
        <v>10055</v>
      </c>
      <c r="B10056" t="s">
        <v>32127</v>
      </c>
      <c r="C10056" t="s">
        <v>726</v>
      </c>
      <c r="D10056" t="s">
        <v>3281</v>
      </c>
      <c r="E10056" s="27">
        <v>41648</v>
      </c>
      <c r="F10056" t="s">
        <v>233</v>
      </c>
      <c r="G10056" s="27">
        <v>32820</v>
      </c>
      <c r="H10056">
        <v>26</v>
      </c>
      <c r="I10056" t="s">
        <v>244</v>
      </c>
      <c r="J10056" t="s">
        <v>250</v>
      </c>
      <c r="K10056">
        <v>0</v>
      </c>
      <c r="L10056">
        <v>7</v>
      </c>
      <c r="M10056">
        <v>0</v>
      </c>
      <c r="N10056">
        <v>0</v>
      </c>
      <c r="O10056">
        <v>7</v>
      </c>
      <c r="S10056" t="s">
        <v>32128</v>
      </c>
      <c r="T10056" s="27">
        <v>40780</v>
      </c>
      <c r="V10056">
        <v>868</v>
      </c>
      <c r="W10056" t="s">
        <v>32</v>
      </c>
      <c r="X10056" t="s">
        <v>32129</v>
      </c>
      <c r="Y10056">
        <v>0</v>
      </c>
      <c r="AB10056" t="s">
        <v>237</v>
      </c>
      <c r="AH10056">
        <v>0</v>
      </c>
      <c r="AN10056" t="s">
        <v>238</v>
      </c>
      <c r="AO10056">
        <v>7</v>
      </c>
      <c r="AP10056" t="s">
        <v>246</v>
      </c>
      <c r="AQ10056" s="27">
        <v>41648</v>
      </c>
      <c r="AR10056" t="s">
        <v>240</v>
      </c>
      <c r="AS10056">
        <v>7</v>
      </c>
      <c r="AT10056" t="s">
        <v>246</v>
      </c>
      <c r="AU10056" s="27">
        <v>41648</v>
      </c>
    </row>
    <row r="10057" spans="1:47" x14ac:dyDescent="0.2">
      <c r="A10057">
        <v>10056</v>
      </c>
      <c r="B10057" t="s">
        <v>32130</v>
      </c>
      <c r="C10057" t="s">
        <v>5848</v>
      </c>
      <c r="D10057" t="s">
        <v>32131</v>
      </c>
      <c r="E10057" s="27">
        <v>41395</v>
      </c>
      <c r="F10057" t="s">
        <v>233</v>
      </c>
      <c r="G10057" s="27">
        <v>31005</v>
      </c>
      <c r="H10057">
        <v>31</v>
      </c>
      <c r="I10057" t="s">
        <v>244</v>
      </c>
      <c r="J10057" t="s">
        <v>22</v>
      </c>
      <c r="K10057">
        <v>0</v>
      </c>
      <c r="L10057">
        <v>2</v>
      </c>
      <c r="M10057">
        <v>1</v>
      </c>
      <c r="N10057">
        <v>0</v>
      </c>
      <c r="O10057">
        <v>5</v>
      </c>
      <c r="P10057">
        <v>0</v>
      </c>
      <c r="Q10057" s="28">
        <v>41395.224999999999</v>
      </c>
      <c r="R10057" s="28">
        <v>41396.520833333336</v>
      </c>
      <c r="S10057" t="s">
        <v>32132</v>
      </c>
      <c r="T10057" s="27">
        <v>41395</v>
      </c>
      <c r="V10057">
        <v>0</v>
      </c>
      <c r="W10057" t="s">
        <v>36</v>
      </c>
      <c r="X10057" t="s">
        <v>279</v>
      </c>
      <c r="Y10057">
        <v>0</v>
      </c>
      <c r="AB10057" t="s">
        <v>237</v>
      </c>
      <c r="AH10057">
        <v>0</v>
      </c>
      <c r="AN10057" t="s">
        <v>238</v>
      </c>
      <c r="AO10057">
        <v>2</v>
      </c>
      <c r="AP10057" t="s">
        <v>239</v>
      </c>
      <c r="AQ10057" s="27">
        <v>41395</v>
      </c>
      <c r="AR10057" t="s">
        <v>240</v>
      </c>
      <c r="AS10057">
        <v>2</v>
      </c>
      <c r="AT10057" t="s">
        <v>239</v>
      </c>
      <c r="AU10057" s="27">
        <v>41395</v>
      </c>
    </row>
    <row r="10058" spans="1:47" x14ac:dyDescent="0.2">
      <c r="A10058">
        <v>10057</v>
      </c>
      <c r="B10058" t="s">
        <v>32133</v>
      </c>
      <c r="C10058" t="s">
        <v>27570</v>
      </c>
      <c r="D10058" t="s">
        <v>32134</v>
      </c>
      <c r="E10058" s="27">
        <v>41324</v>
      </c>
      <c r="F10058" t="s">
        <v>233</v>
      </c>
      <c r="G10058" s="27">
        <v>30024</v>
      </c>
      <c r="H10058">
        <v>34</v>
      </c>
      <c r="I10058" t="s">
        <v>244</v>
      </c>
      <c r="J10058" t="s">
        <v>250</v>
      </c>
      <c r="K10058">
        <v>0</v>
      </c>
      <c r="L10058">
        <v>8</v>
      </c>
      <c r="M10058">
        <v>1</v>
      </c>
      <c r="N10058">
        <v>0</v>
      </c>
      <c r="O10058">
        <v>9</v>
      </c>
      <c r="S10058" t="s">
        <v>32135</v>
      </c>
      <c r="U10058" s="27">
        <v>39935</v>
      </c>
      <c r="V10058">
        <v>1389</v>
      </c>
      <c r="W10058" t="s">
        <v>32</v>
      </c>
      <c r="X10058" t="s">
        <v>274</v>
      </c>
      <c r="Y10058">
        <v>0</v>
      </c>
      <c r="AB10058" t="s">
        <v>237</v>
      </c>
      <c r="AH10058">
        <v>0</v>
      </c>
      <c r="AN10058" t="s">
        <v>238</v>
      </c>
      <c r="AO10058">
        <v>7</v>
      </c>
      <c r="AP10058" t="s">
        <v>246</v>
      </c>
      <c r="AQ10058" s="27">
        <v>41324</v>
      </c>
      <c r="AR10058" t="s">
        <v>240</v>
      </c>
      <c r="AS10058">
        <v>8</v>
      </c>
      <c r="AT10058" t="s">
        <v>269</v>
      </c>
      <c r="AU10058" s="27">
        <v>41324</v>
      </c>
    </row>
    <row r="10059" spans="1:47" x14ac:dyDescent="0.2">
      <c r="A10059">
        <v>10058</v>
      </c>
      <c r="B10059" t="s">
        <v>32136</v>
      </c>
      <c r="C10059" t="s">
        <v>602</v>
      </c>
      <c r="D10059" t="s">
        <v>2889</v>
      </c>
      <c r="E10059" s="27">
        <v>41297</v>
      </c>
      <c r="F10059" t="s">
        <v>233</v>
      </c>
      <c r="G10059" s="27">
        <v>23024</v>
      </c>
      <c r="H10059">
        <v>53</v>
      </c>
      <c r="I10059" t="s">
        <v>234</v>
      </c>
      <c r="J10059" t="s">
        <v>250</v>
      </c>
      <c r="K10059">
        <v>0</v>
      </c>
      <c r="L10059">
        <v>5</v>
      </c>
      <c r="M10059">
        <v>0</v>
      </c>
      <c r="N10059">
        <v>0</v>
      </c>
      <c r="O10059">
        <v>13</v>
      </c>
      <c r="P10059">
        <v>-1</v>
      </c>
      <c r="Q10059" s="28">
        <v>41296.40902777778</v>
      </c>
      <c r="R10059" s="28">
        <v>41298.234722222223</v>
      </c>
      <c r="S10059" t="s">
        <v>32137</v>
      </c>
      <c r="U10059" s="27">
        <v>41296</v>
      </c>
      <c r="V10059">
        <v>1</v>
      </c>
      <c r="W10059" t="s">
        <v>36</v>
      </c>
      <c r="X10059" t="s">
        <v>274</v>
      </c>
      <c r="Y10059">
        <v>0</v>
      </c>
      <c r="AB10059" t="s">
        <v>237</v>
      </c>
      <c r="AH10059">
        <v>0</v>
      </c>
      <c r="AN10059" t="s">
        <v>238</v>
      </c>
      <c r="AO10059">
        <v>3</v>
      </c>
      <c r="AP10059" t="s">
        <v>239</v>
      </c>
      <c r="AQ10059" s="27">
        <v>41297</v>
      </c>
      <c r="AR10059" t="s">
        <v>240</v>
      </c>
      <c r="AS10059">
        <v>5</v>
      </c>
      <c r="AT10059" t="s">
        <v>246</v>
      </c>
      <c r="AU10059" s="27">
        <v>41297</v>
      </c>
    </row>
    <row r="10060" spans="1:47" x14ac:dyDescent="0.2">
      <c r="A10060">
        <v>10059</v>
      </c>
      <c r="B10060" t="s">
        <v>32138</v>
      </c>
      <c r="C10060" t="s">
        <v>32139</v>
      </c>
      <c r="D10060" t="s">
        <v>2683</v>
      </c>
      <c r="E10060" s="27">
        <v>41293</v>
      </c>
      <c r="F10060" t="s">
        <v>294</v>
      </c>
      <c r="G10060" s="27">
        <v>26616</v>
      </c>
      <c r="H10060">
        <v>43</v>
      </c>
      <c r="I10060" t="s">
        <v>244</v>
      </c>
      <c r="J10060" t="s">
        <v>250</v>
      </c>
      <c r="K10060">
        <v>0</v>
      </c>
      <c r="L10060">
        <v>7</v>
      </c>
      <c r="M10060">
        <v>0</v>
      </c>
      <c r="N10060">
        <v>0</v>
      </c>
      <c r="O10060">
        <v>6</v>
      </c>
      <c r="P10060">
        <v>0</v>
      </c>
      <c r="Q10060" s="28">
        <v>41293.124305555553</v>
      </c>
      <c r="R10060" s="28">
        <v>41293.28402777778</v>
      </c>
      <c r="S10060" t="s">
        <v>32140</v>
      </c>
      <c r="T10060" s="27">
        <v>41292</v>
      </c>
      <c r="V10060">
        <v>1</v>
      </c>
      <c r="W10060" t="s">
        <v>32</v>
      </c>
      <c r="X10060" t="s">
        <v>359</v>
      </c>
      <c r="Y10060">
        <v>0</v>
      </c>
      <c r="AB10060" t="s">
        <v>237</v>
      </c>
      <c r="AH10060">
        <v>0</v>
      </c>
      <c r="AN10060" t="s">
        <v>238</v>
      </c>
      <c r="AO10060">
        <v>3</v>
      </c>
      <c r="AP10060" t="s">
        <v>239</v>
      </c>
      <c r="AQ10060" s="27">
        <v>41293</v>
      </c>
      <c r="AR10060" t="s">
        <v>240</v>
      </c>
      <c r="AS10060">
        <v>7</v>
      </c>
      <c r="AT10060" t="s">
        <v>246</v>
      </c>
      <c r="AU10060" s="27">
        <v>41293</v>
      </c>
    </row>
    <row r="10061" spans="1:47" x14ac:dyDescent="0.2">
      <c r="A10061">
        <v>10060</v>
      </c>
      <c r="B10061" t="s">
        <v>32141</v>
      </c>
      <c r="C10061" t="s">
        <v>2312</v>
      </c>
      <c r="D10061" t="s">
        <v>32142</v>
      </c>
      <c r="E10061" s="27">
        <v>41751</v>
      </c>
      <c r="F10061" t="s">
        <v>294</v>
      </c>
      <c r="G10061" s="27">
        <v>33189</v>
      </c>
      <c r="H10061">
        <v>25</v>
      </c>
      <c r="I10061" t="s">
        <v>244</v>
      </c>
      <c r="J10061" t="s">
        <v>245</v>
      </c>
      <c r="K10061">
        <v>0</v>
      </c>
      <c r="L10061">
        <v>7</v>
      </c>
      <c r="M10061">
        <v>0</v>
      </c>
      <c r="N10061">
        <v>0</v>
      </c>
      <c r="O10061">
        <v>0</v>
      </c>
      <c r="P10061">
        <v>0</v>
      </c>
      <c r="Q10061" s="28">
        <v>41751.218055555553</v>
      </c>
      <c r="R10061" s="28">
        <v>41751.352777777778</v>
      </c>
      <c r="S10061" t="s">
        <v>32143</v>
      </c>
      <c r="T10061" s="27">
        <v>41751</v>
      </c>
      <c r="V10061">
        <v>0</v>
      </c>
      <c r="W10061" t="s">
        <v>36</v>
      </c>
      <c r="X10061" t="s">
        <v>263</v>
      </c>
      <c r="Y10061">
        <v>0</v>
      </c>
      <c r="AB10061" t="s">
        <v>237</v>
      </c>
      <c r="AH10061">
        <v>0</v>
      </c>
      <c r="AN10061" t="s">
        <v>238</v>
      </c>
      <c r="AO10061">
        <v>4</v>
      </c>
      <c r="AP10061" t="s">
        <v>239</v>
      </c>
      <c r="AQ10061" s="27">
        <v>41751</v>
      </c>
      <c r="AR10061" t="s">
        <v>240</v>
      </c>
      <c r="AS10061">
        <v>7</v>
      </c>
      <c r="AT10061" t="s">
        <v>246</v>
      </c>
      <c r="AU10061" s="27">
        <v>41751</v>
      </c>
    </row>
    <row r="10062" spans="1:47" x14ac:dyDescent="0.2">
      <c r="A10062">
        <v>10061</v>
      </c>
      <c r="B10062" t="s">
        <v>32144</v>
      </c>
      <c r="C10062" t="s">
        <v>1262</v>
      </c>
      <c r="D10062" t="s">
        <v>1708</v>
      </c>
      <c r="E10062" s="27">
        <v>41715</v>
      </c>
      <c r="F10062" t="s">
        <v>233</v>
      </c>
      <c r="G10062" s="27">
        <v>29846</v>
      </c>
      <c r="H10062">
        <v>34</v>
      </c>
      <c r="I10062" t="s">
        <v>244</v>
      </c>
      <c r="J10062" t="s">
        <v>250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-3</v>
      </c>
      <c r="Q10062" s="28">
        <v>41712.35</v>
      </c>
      <c r="R10062" s="28">
        <v>41713.458333333336</v>
      </c>
      <c r="S10062" t="s">
        <v>32145</v>
      </c>
      <c r="T10062" s="27">
        <v>41712</v>
      </c>
      <c r="V10062">
        <v>3</v>
      </c>
      <c r="W10062" t="s">
        <v>32</v>
      </c>
      <c r="X10062" t="s">
        <v>441</v>
      </c>
      <c r="Y10062">
        <v>0</v>
      </c>
      <c r="AB10062" t="s">
        <v>237</v>
      </c>
      <c r="AH10062">
        <v>0</v>
      </c>
      <c r="AN10062" t="s">
        <v>238</v>
      </c>
      <c r="AO10062">
        <v>2</v>
      </c>
      <c r="AP10062" t="s">
        <v>239</v>
      </c>
      <c r="AQ10062" s="27">
        <v>41715</v>
      </c>
      <c r="AR10062" t="s">
        <v>240</v>
      </c>
      <c r="AS10062">
        <v>1</v>
      </c>
      <c r="AT10062" t="s">
        <v>239</v>
      </c>
      <c r="AU10062" s="27">
        <v>41715</v>
      </c>
    </row>
    <row r="10063" spans="1:47" x14ac:dyDescent="0.2">
      <c r="A10063">
        <v>10062</v>
      </c>
      <c r="B10063" t="s">
        <v>32146</v>
      </c>
      <c r="C10063" t="s">
        <v>2838</v>
      </c>
      <c r="D10063" t="s">
        <v>32147</v>
      </c>
      <c r="E10063" s="27">
        <v>41968</v>
      </c>
      <c r="F10063" t="s">
        <v>294</v>
      </c>
      <c r="G10063" s="27">
        <v>32360</v>
      </c>
      <c r="H10063">
        <v>27</v>
      </c>
      <c r="I10063" t="s">
        <v>244</v>
      </c>
      <c r="J10063" t="s">
        <v>245</v>
      </c>
      <c r="K10063">
        <v>0</v>
      </c>
      <c r="L10063">
        <v>5</v>
      </c>
      <c r="M10063">
        <v>0</v>
      </c>
      <c r="N10063">
        <v>0</v>
      </c>
      <c r="O10063">
        <v>2</v>
      </c>
      <c r="P10063">
        <v>0</v>
      </c>
      <c r="Q10063" s="28">
        <v>41968.067361111112</v>
      </c>
      <c r="R10063" s="28">
        <v>41968.086111111108</v>
      </c>
      <c r="S10063" t="s">
        <v>32148</v>
      </c>
      <c r="T10063" s="27">
        <v>41967</v>
      </c>
      <c r="V10063">
        <v>1</v>
      </c>
      <c r="W10063" t="s">
        <v>32</v>
      </c>
      <c r="X10063" t="s">
        <v>359</v>
      </c>
      <c r="Y10063">
        <v>1</v>
      </c>
      <c r="AA10063" t="s">
        <v>32149</v>
      </c>
      <c r="AB10063" t="s">
        <v>36</v>
      </c>
      <c r="AC10063">
        <v>0</v>
      </c>
      <c r="AD10063" s="27">
        <v>42166</v>
      </c>
      <c r="AE10063" t="s">
        <v>263</v>
      </c>
      <c r="AF10063" s="27">
        <v>42166</v>
      </c>
      <c r="AG10063" s="27">
        <v>42174</v>
      </c>
      <c r="AH10063">
        <v>0</v>
      </c>
      <c r="AN10063" t="s">
        <v>238</v>
      </c>
      <c r="AO10063">
        <v>2</v>
      </c>
      <c r="AP10063" t="s">
        <v>239</v>
      </c>
      <c r="AQ10063" s="27">
        <v>41968</v>
      </c>
      <c r="AR10063" t="s">
        <v>240</v>
      </c>
      <c r="AS10063">
        <v>5</v>
      </c>
      <c r="AT10063" t="s">
        <v>246</v>
      </c>
      <c r="AU10063" s="27">
        <v>41968</v>
      </c>
    </row>
    <row r="10064" spans="1:47" x14ac:dyDescent="0.2">
      <c r="A10064">
        <v>10063</v>
      </c>
      <c r="B10064" t="s">
        <v>32150</v>
      </c>
      <c r="C10064" t="s">
        <v>456</v>
      </c>
      <c r="D10064" t="s">
        <v>32151</v>
      </c>
      <c r="E10064" s="27">
        <v>41822</v>
      </c>
      <c r="F10064" t="s">
        <v>233</v>
      </c>
      <c r="G10064" s="27">
        <v>27728</v>
      </c>
      <c r="H10064">
        <v>40</v>
      </c>
      <c r="I10064" t="s">
        <v>244</v>
      </c>
      <c r="J10064" t="s">
        <v>250</v>
      </c>
      <c r="K10064">
        <v>0</v>
      </c>
      <c r="L10064">
        <v>6</v>
      </c>
      <c r="M10064">
        <v>1</v>
      </c>
      <c r="N10064">
        <v>0</v>
      </c>
      <c r="O10064">
        <v>10</v>
      </c>
      <c r="P10064">
        <v>-52</v>
      </c>
      <c r="Q10064" s="28">
        <v>41770.21875</v>
      </c>
      <c r="R10064" s="28">
        <v>41822.436111111114</v>
      </c>
      <c r="S10064" t="s">
        <v>32152</v>
      </c>
      <c r="T10064" s="27">
        <v>41770</v>
      </c>
      <c r="V10064">
        <v>52</v>
      </c>
      <c r="W10064" t="s">
        <v>32</v>
      </c>
      <c r="X10064" t="s">
        <v>27234</v>
      </c>
      <c r="Y10064">
        <v>0</v>
      </c>
      <c r="AB10064" t="s">
        <v>237</v>
      </c>
      <c r="AH10064">
        <v>0</v>
      </c>
      <c r="AN10064" t="s">
        <v>238</v>
      </c>
      <c r="AO10064">
        <v>4</v>
      </c>
      <c r="AP10064" t="s">
        <v>239</v>
      </c>
      <c r="AQ10064" s="27">
        <v>41822</v>
      </c>
      <c r="AR10064" t="s">
        <v>240</v>
      </c>
      <c r="AS10064">
        <v>6</v>
      </c>
      <c r="AT10064" t="s">
        <v>246</v>
      </c>
      <c r="AU10064" s="27">
        <v>41822</v>
      </c>
    </row>
    <row r="10065" spans="1:47" x14ac:dyDescent="0.2">
      <c r="A10065">
        <v>10064</v>
      </c>
      <c r="B10065" t="s">
        <v>32153</v>
      </c>
      <c r="C10065" t="s">
        <v>32154</v>
      </c>
      <c r="D10065" t="s">
        <v>32155</v>
      </c>
      <c r="E10065" s="27">
        <v>41641</v>
      </c>
      <c r="F10065" t="s">
        <v>233</v>
      </c>
      <c r="G10065" s="27">
        <v>23547</v>
      </c>
      <c r="H10065">
        <v>51</v>
      </c>
      <c r="I10065" t="s">
        <v>234</v>
      </c>
      <c r="J10065" t="s">
        <v>250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-1</v>
      </c>
      <c r="Q10065" s="28">
        <v>41640.428472222222</v>
      </c>
      <c r="R10065" s="28">
        <v>41646.244444444441</v>
      </c>
      <c r="S10065" t="s">
        <v>32156</v>
      </c>
      <c r="T10065" s="27">
        <v>41640</v>
      </c>
      <c r="V10065">
        <v>1</v>
      </c>
      <c r="W10065" t="s">
        <v>36</v>
      </c>
      <c r="X10065" t="s">
        <v>392</v>
      </c>
      <c r="Y10065">
        <v>0</v>
      </c>
      <c r="AB10065" t="s">
        <v>237</v>
      </c>
      <c r="AH10065">
        <v>0</v>
      </c>
      <c r="AN10065" t="s">
        <v>238</v>
      </c>
      <c r="AO10065">
        <v>1</v>
      </c>
      <c r="AP10065" t="s">
        <v>239</v>
      </c>
      <c r="AQ10065" s="27">
        <v>41641</v>
      </c>
      <c r="AR10065" t="s">
        <v>240</v>
      </c>
      <c r="AS10065">
        <v>1</v>
      </c>
      <c r="AT10065" t="s">
        <v>239</v>
      </c>
      <c r="AU10065" s="27">
        <v>41641</v>
      </c>
    </row>
    <row r="10066" spans="1:47" x14ac:dyDescent="0.2">
      <c r="A10066">
        <v>10065</v>
      </c>
      <c r="B10066" t="s">
        <v>32157</v>
      </c>
      <c r="C10066" t="s">
        <v>400</v>
      </c>
      <c r="D10066" t="s">
        <v>18292</v>
      </c>
      <c r="E10066" s="27">
        <v>41547</v>
      </c>
      <c r="F10066" t="s">
        <v>233</v>
      </c>
      <c r="G10066" s="27">
        <v>32757</v>
      </c>
      <c r="H10066">
        <v>26</v>
      </c>
      <c r="I10066" t="s">
        <v>244</v>
      </c>
      <c r="J10066" t="s">
        <v>245</v>
      </c>
      <c r="K10066">
        <v>0</v>
      </c>
      <c r="L10066">
        <v>4</v>
      </c>
      <c r="M10066">
        <v>0</v>
      </c>
      <c r="N10066">
        <v>0</v>
      </c>
      <c r="O10066">
        <v>1</v>
      </c>
      <c r="P10066">
        <v>-1</v>
      </c>
      <c r="Q10066" s="28">
        <v>41546.161111111112</v>
      </c>
      <c r="R10066" s="28">
        <v>41547.160416666666</v>
      </c>
      <c r="S10066" t="s">
        <v>32158</v>
      </c>
      <c r="T10066" s="27">
        <v>41546</v>
      </c>
      <c r="V10066">
        <v>1</v>
      </c>
      <c r="W10066" t="s">
        <v>36</v>
      </c>
      <c r="X10066" t="s">
        <v>392</v>
      </c>
      <c r="Y10066">
        <v>0</v>
      </c>
      <c r="AB10066" t="s">
        <v>237</v>
      </c>
      <c r="AH10066">
        <v>0</v>
      </c>
      <c r="AN10066" t="s">
        <v>238</v>
      </c>
      <c r="AO10066">
        <v>3</v>
      </c>
      <c r="AP10066" t="s">
        <v>239</v>
      </c>
      <c r="AQ10066" s="27">
        <v>41547</v>
      </c>
      <c r="AR10066" t="s">
        <v>240</v>
      </c>
      <c r="AS10066">
        <v>4</v>
      </c>
      <c r="AT10066" t="s">
        <v>239</v>
      </c>
      <c r="AU10066" s="27">
        <v>41547</v>
      </c>
    </row>
    <row r="10067" spans="1:47" x14ac:dyDescent="0.2">
      <c r="A10067">
        <v>10066</v>
      </c>
      <c r="B10067" t="s">
        <v>32159</v>
      </c>
      <c r="C10067" t="s">
        <v>6393</v>
      </c>
      <c r="D10067" t="s">
        <v>586</v>
      </c>
      <c r="E10067" s="27">
        <v>41651</v>
      </c>
      <c r="F10067" t="s">
        <v>233</v>
      </c>
      <c r="G10067" s="27">
        <v>25182</v>
      </c>
      <c r="H10067">
        <v>47</v>
      </c>
      <c r="I10067" t="s">
        <v>234</v>
      </c>
      <c r="J10067" t="s">
        <v>250</v>
      </c>
      <c r="K10067">
        <v>0</v>
      </c>
      <c r="L10067">
        <v>6</v>
      </c>
      <c r="M10067">
        <v>0</v>
      </c>
      <c r="N10067">
        <v>0</v>
      </c>
      <c r="O10067">
        <v>5</v>
      </c>
      <c r="P10067">
        <v>-1</v>
      </c>
      <c r="Q10067" s="28">
        <v>41650.347916666666</v>
      </c>
      <c r="R10067" s="28">
        <v>41652.492361111108</v>
      </c>
      <c r="S10067" t="s">
        <v>32160</v>
      </c>
      <c r="T10067" s="27">
        <v>41650</v>
      </c>
      <c r="V10067">
        <v>1</v>
      </c>
      <c r="W10067" t="s">
        <v>32</v>
      </c>
      <c r="X10067" t="s">
        <v>261</v>
      </c>
      <c r="Y10067">
        <v>0</v>
      </c>
      <c r="AB10067" t="s">
        <v>237</v>
      </c>
      <c r="AH10067">
        <v>0</v>
      </c>
      <c r="AN10067" t="s">
        <v>238</v>
      </c>
      <c r="AO10067">
        <v>1</v>
      </c>
      <c r="AP10067" t="s">
        <v>239</v>
      </c>
      <c r="AQ10067" s="27">
        <v>41651</v>
      </c>
      <c r="AR10067" t="s">
        <v>240</v>
      </c>
      <c r="AS10067">
        <v>6</v>
      </c>
      <c r="AT10067" t="s">
        <v>246</v>
      </c>
      <c r="AU10067" s="27">
        <v>41651</v>
      </c>
    </row>
    <row r="10068" spans="1:47" x14ac:dyDescent="0.2">
      <c r="A10068">
        <v>10067</v>
      </c>
      <c r="B10068" t="s">
        <v>32161</v>
      </c>
      <c r="C10068" t="s">
        <v>242</v>
      </c>
      <c r="D10068" t="s">
        <v>32162</v>
      </c>
      <c r="E10068" s="27">
        <v>41862</v>
      </c>
      <c r="F10068" t="s">
        <v>233</v>
      </c>
      <c r="G10068" s="27">
        <v>32608</v>
      </c>
      <c r="H10068">
        <v>27</v>
      </c>
      <c r="I10068" t="s">
        <v>244</v>
      </c>
      <c r="J10068" t="s">
        <v>245</v>
      </c>
      <c r="K10068">
        <v>0</v>
      </c>
      <c r="L10068">
        <v>7</v>
      </c>
      <c r="M10068">
        <v>1</v>
      </c>
      <c r="N10068">
        <v>2</v>
      </c>
      <c r="O10068">
        <v>5</v>
      </c>
      <c r="P10068">
        <v>-1</v>
      </c>
      <c r="Q10068" s="28">
        <v>41861.290277777778</v>
      </c>
      <c r="R10068" s="28">
        <v>41866.072222222225</v>
      </c>
      <c r="S10068" t="s">
        <v>32163</v>
      </c>
      <c r="T10068" s="27">
        <v>41861</v>
      </c>
      <c r="V10068">
        <v>1</v>
      </c>
      <c r="W10068" t="s">
        <v>36</v>
      </c>
      <c r="X10068" t="s">
        <v>279</v>
      </c>
      <c r="Y10068">
        <v>0</v>
      </c>
      <c r="AB10068" t="s">
        <v>237</v>
      </c>
      <c r="AH10068">
        <v>0</v>
      </c>
      <c r="AN10068" t="s">
        <v>238</v>
      </c>
      <c r="AO10068">
        <v>3</v>
      </c>
      <c r="AP10068" t="s">
        <v>239</v>
      </c>
      <c r="AQ10068" s="27">
        <v>41862</v>
      </c>
      <c r="AR10068" t="s">
        <v>240</v>
      </c>
      <c r="AS10068">
        <v>7</v>
      </c>
      <c r="AT10068" t="s">
        <v>246</v>
      </c>
      <c r="AU10068" s="27">
        <v>41862</v>
      </c>
    </row>
    <row r="10069" spans="1:47" x14ac:dyDescent="0.2">
      <c r="A10069">
        <v>10068</v>
      </c>
      <c r="B10069" t="s">
        <v>32164</v>
      </c>
      <c r="C10069" t="s">
        <v>726</v>
      </c>
      <c r="D10069" t="s">
        <v>32165</v>
      </c>
      <c r="E10069" s="27">
        <v>41362</v>
      </c>
      <c r="F10069" t="s">
        <v>233</v>
      </c>
      <c r="G10069" s="27">
        <v>34229</v>
      </c>
      <c r="H10069">
        <v>22</v>
      </c>
      <c r="I10069" t="s">
        <v>259</v>
      </c>
      <c r="J10069" t="s">
        <v>245</v>
      </c>
      <c r="K10069">
        <v>0</v>
      </c>
      <c r="L10069">
        <v>4</v>
      </c>
      <c r="M10069">
        <v>0</v>
      </c>
      <c r="N10069">
        <v>1</v>
      </c>
      <c r="O10069">
        <v>0</v>
      </c>
      <c r="P10069">
        <v>-1</v>
      </c>
      <c r="Q10069" s="28">
        <v>41361.137499999997</v>
      </c>
      <c r="R10069" s="28">
        <v>41362.041666666664</v>
      </c>
      <c r="S10069" t="s">
        <v>32166</v>
      </c>
      <c r="T10069" s="27">
        <v>41361</v>
      </c>
      <c r="V10069">
        <v>1</v>
      </c>
      <c r="W10069" t="s">
        <v>32</v>
      </c>
      <c r="X10069" t="s">
        <v>359</v>
      </c>
      <c r="Y10069">
        <v>0</v>
      </c>
      <c r="AB10069" t="s">
        <v>237</v>
      </c>
      <c r="AH10069">
        <v>0</v>
      </c>
      <c r="AN10069" t="s">
        <v>238</v>
      </c>
      <c r="AO10069">
        <v>5</v>
      </c>
      <c r="AP10069" t="s">
        <v>246</v>
      </c>
      <c r="AQ10069" s="27">
        <v>41362</v>
      </c>
      <c r="AR10069" t="s">
        <v>240</v>
      </c>
      <c r="AS10069">
        <v>4</v>
      </c>
      <c r="AT10069" t="s">
        <v>239</v>
      </c>
      <c r="AU10069" s="27">
        <v>41362</v>
      </c>
    </row>
    <row r="10070" spans="1:47" x14ac:dyDescent="0.2">
      <c r="A10070">
        <v>10069</v>
      </c>
      <c r="B10070" t="s">
        <v>32167</v>
      </c>
      <c r="C10070" t="s">
        <v>16560</v>
      </c>
      <c r="D10070" t="s">
        <v>2720</v>
      </c>
      <c r="E10070" s="27">
        <v>41327</v>
      </c>
      <c r="F10070" t="s">
        <v>294</v>
      </c>
      <c r="G10070" s="27">
        <v>29061</v>
      </c>
      <c r="H10070">
        <v>36</v>
      </c>
      <c r="I10070" t="s">
        <v>244</v>
      </c>
      <c r="J10070" t="s">
        <v>245</v>
      </c>
      <c r="K10070">
        <v>0</v>
      </c>
      <c r="L10070">
        <v>2</v>
      </c>
      <c r="M10070">
        <v>0</v>
      </c>
      <c r="N10070">
        <v>0</v>
      </c>
      <c r="O10070">
        <v>0</v>
      </c>
      <c r="P10070">
        <v>0</v>
      </c>
      <c r="Q10070" s="28">
        <v>41327.072916666664</v>
      </c>
      <c r="R10070" s="28">
        <v>41328.088888888888</v>
      </c>
      <c r="S10070" t="s">
        <v>32168</v>
      </c>
      <c r="T10070" s="27">
        <v>41327</v>
      </c>
      <c r="V10070">
        <v>0</v>
      </c>
      <c r="W10070" t="s">
        <v>32</v>
      </c>
      <c r="X10070" t="s">
        <v>261</v>
      </c>
      <c r="Y10070">
        <v>0</v>
      </c>
      <c r="AB10070" t="s">
        <v>237</v>
      </c>
      <c r="AH10070">
        <v>0</v>
      </c>
      <c r="AN10070" t="s">
        <v>238</v>
      </c>
      <c r="AO10070">
        <v>1</v>
      </c>
      <c r="AP10070" t="s">
        <v>239</v>
      </c>
      <c r="AQ10070" s="27">
        <v>41327</v>
      </c>
      <c r="AR10070" t="s">
        <v>240</v>
      </c>
      <c r="AS10070">
        <v>2</v>
      </c>
      <c r="AT10070" t="s">
        <v>239</v>
      </c>
      <c r="AU10070" s="27">
        <v>41327</v>
      </c>
    </row>
    <row r="10071" spans="1:47" x14ac:dyDescent="0.2">
      <c r="A10071">
        <v>10070</v>
      </c>
      <c r="B10071" t="s">
        <v>32169</v>
      </c>
      <c r="C10071" t="s">
        <v>1665</v>
      </c>
      <c r="D10071" t="s">
        <v>32170</v>
      </c>
      <c r="E10071" s="27">
        <v>41777</v>
      </c>
      <c r="F10071" t="s">
        <v>233</v>
      </c>
      <c r="G10071" s="27">
        <v>21600</v>
      </c>
      <c r="H10071">
        <v>57</v>
      </c>
      <c r="I10071" t="s">
        <v>234</v>
      </c>
      <c r="J10071" t="s">
        <v>245</v>
      </c>
      <c r="K10071">
        <v>0</v>
      </c>
      <c r="L10071">
        <v>4</v>
      </c>
      <c r="M10071">
        <v>0</v>
      </c>
      <c r="N10071">
        <v>0</v>
      </c>
      <c r="O10071">
        <v>1</v>
      </c>
      <c r="P10071">
        <v>0</v>
      </c>
      <c r="Q10071" s="28">
        <v>41777.112500000003</v>
      </c>
      <c r="R10071" s="28">
        <v>41790.370833333334</v>
      </c>
      <c r="S10071" t="s">
        <v>32171</v>
      </c>
      <c r="T10071" s="27">
        <v>41777</v>
      </c>
      <c r="V10071">
        <v>0</v>
      </c>
      <c r="W10071" t="s">
        <v>36</v>
      </c>
      <c r="X10071" t="s">
        <v>279</v>
      </c>
      <c r="Y10071">
        <v>0</v>
      </c>
      <c r="AB10071" t="s">
        <v>237</v>
      </c>
      <c r="AH10071">
        <v>0</v>
      </c>
      <c r="AN10071" t="s">
        <v>238</v>
      </c>
      <c r="AO10071">
        <v>1</v>
      </c>
      <c r="AP10071" t="s">
        <v>239</v>
      </c>
      <c r="AQ10071" s="27">
        <v>41777</v>
      </c>
      <c r="AR10071" t="s">
        <v>240</v>
      </c>
      <c r="AS10071">
        <v>4</v>
      </c>
      <c r="AT10071" t="s">
        <v>239</v>
      </c>
      <c r="AU10071" s="27">
        <v>41777</v>
      </c>
    </row>
    <row r="10072" spans="1:47" x14ac:dyDescent="0.2">
      <c r="A10072">
        <v>10071</v>
      </c>
      <c r="B10072" t="s">
        <v>32172</v>
      </c>
      <c r="C10072" t="s">
        <v>5145</v>
      </c>
      <c r="D10072" t="s">
        <v>24798</v>
      </c>
      <c r="E10072" s="27">
        <v>41640</v>
      </c>
      <c r="F10072" t="s">
        <v>294</v>
      </c>
      <c r="G10072" s="27">
        <v>29257</v>
      </c>
      <c r="H10072">
        <v>36</v>
      </c>
      <c r="I10072" t="s">
        <v>244</v>
      </c>
      <c r="J10072" t="s">
        <v>353</v>
      </c>
      <c r="K10072">
        <v>0</v>
      </c>
      <c r="L10072">
        <v>3</v>
      </c>
      <c r="M10072">
        <v>0</v>
      </c>
      <c r="N10072">
        <v>0</v>
      </c>
      <c r="O10072">
        <v>1</v>
      </c>
      <c r="P10072">
        <v>0</v>
      </c>
      <c r="Q10072" s="28">
        <v>41640.138888888891</v>
      </c>
      <c r="R10072" s="28">
        <v>41641.529861111114</v>
      </c>
      <c r="S10072" t="s">
        <v>32173</v>
      </c>
      <c r="T10072" s="27">
        <v>41640</v>
      </c>
      <c r="V10072">
        <v>0</v>
      </c>
      <c r="W10072" t="s">
        <v>36</v>
      </c>
      <c r="X10072" t="s">
        <v>279</v>
      </c>
      <c r="Y10072">
        <v>0</v>
      </c>
      <c r="AB10072" t="s">
        <v>237</v>
      </c>
      <c r="AH10072">
        <v>0</v>
      </c>
      <c r="AN10072" t="s">
        <v>238</v>
      </c>
      <c r="AO10072">
        <v>1</v>
      </c>
      <c r="AP10072" t="s">
        <v>239</v>
      </c>
      <c r="AQ10072" s="27">
        <v>41640</v>
      </c>
      <c r="AR10072" t="s">
        <v>240</v>
      </c>
      <c r="AS10072">
        <v>3</v>
      </c>
      <c r="AT10072" t="s">
        <v>239</v>
      </c>
      <c r="AU10072" s="27">
        <v>41640</v>
      </c>
    </row>
    <row r="10073" spans="1:47" x14ac:dyDescent="0.2">
      <c r="A10073">
        <v>10072</v>
      </c>
      <c r="B10073" t="s">
        <v>32174</v>
      </c>
      <c r="C10073" t="s">
        <v>803</v>
      </c>
      <c r="D10073" t="s">
        <v>32175</v>
      </c>
      <c r="E10073" s="27">
        <v>41624</v>
      </c>
      <c r="F10073" t="s">
        <v>233</v>
      </c>
      <c r="G10073" s="27">
        <v>27257</v>
      </c>
      <c r="H10073">
        <v>41</v>
      </c>
      <c r="I10073" t="s">
        <v>244</v>
      </c>
      <c r="J10073" t="s">
        <v>245</v>
      </c>
      <c r="K10073">
        <v>0</v>
      </c>
      <c r="L10073">
        <v>3</v>
      </c>
      <c r="M10073">
        <v>0</v>
      </c>
      <c r="N10073">
        <v>0</v>
      </c>
      <c r="O10073">
        <v>4</v>
      </c>
      <c r="P10073">
        <v>-3</v>
      </c>
      <c r="Q10073" s="28">
        <v>41621.232638888891</v>
      </c>
      <c r="R10073" s="28">
        <v>41622.081250000003</v>
      </c>
      <c r="S10073" t="s">
        <v>32176</v>
      </c>
      <c r="T10073" s="27">
        <v>41621</v>
      </c>
      <c r="V10073">
        <v>3</v>
      </c>
      <c r="W10073" t="s">
        <v>32</v>
      </c>
      <c r="X10073" t="s">
        <v>371</v>
      </c>
      <c r="Y10073">
        <v>1</v>
      </c>
      <c r="AA10073" t="s">
        <v>32177</v>
      </c>
      <c r="AB10073" t="s">
        <v>36</v>
      </c>
      <c r="AC10073">
        <v>0</v>
      </c>
      <c r="AD10073" s="27">
        <v>41764</v>
      </c>
      <c r="AE10073" t="s">
        <v>2320</v>
      </c>
      <c r="AF10073" s="27">
        <v>41764</v>
      </c>
      <c r="AG10073" s="27">
        <v>41857</v>
      </c>
      <c r="AH10073">
        <v>0</v>
      </c>
      <c r="AN10073" t="s">
        <v>238</v>
      </c>
      <c r="AO10073">
        <v>1</v>
      </c>
      <c r="AP10073" t="s">
        <v>239</v>
      </c>
      <c r="AQ10073" s="27">
        <v>41624</v>
      </c>
      <c r="AR10073" t="s">
        <v>240</v>
      </c>
      <c r="AS10073">
        <v>3</v>
      </c>
      <c r="AT10073" t="s">
        <v>239</v>
      </c>
      <c r="AU10073" s="27">
        <v>41624</v>
      </c>
    </row>
    <row r="10074" spans="1:47" x14ac:dyDescent="0.2">
      <c r="A10074">
        <v>10073</v>
      </c>
      <c r="B10074" t="s">
        <v>32178</v>
      </c>
      <c r="C10074" t="s">
        <v>1855</v>
      </c>
      <c r="D10074" t="s">
        <v>3497</v>
      </c>
      <c r="E10074" s="27">
        <v>41655</v>
      </c>
      <c r="F10074" t="s">
        <v>233</v>
      </c>
      <c r="G10074" s="27">
        <v>28758</v>
      </c>
      <c r="H10074">
        <v>37</v>
      </c>
      <c r="I10074" t="s">
        <v>244</v>
      </c>
      <c r="J10074" t="s">
        <v>250</v>
      </c>
      <c r="K10074">
        <v>0</v>
      </c>
      <c r="L10074">
        <v>2</v>
      </c>
      <c r="M10074">
        <v>0</v>
      </c>
      <c r="N10074">
        <v>0</v>
      </c>
      <c r="O10074">
        <v>2</v>
      </c>
      <c r="S10074" t="s">
        <v>32179</v>
      </c>
      <c r="T10074" s="27">
        <v>41141</v>
      </c>
      <c r="V10074">
        <v>514</v>
      </c>
      <c r="W10074" t="s">
        <v>36</v>
      </c>
      <c r="X10074" t="s">
        <v>32180</v>
      </c>
      <c r="Y10074">
        <v>0</v>
      </c>
      <c r="AB10074" t="s">
        <v>237</v>
      </c>
      <c r="AH10074">
        <v>0</v>
      </c>
      <c r="AN10074" t="s">
        <v>238</v>
      </c>
      <c r="AO10074">
        <v>2</v>
      </c>
      <c r="AP10074" t="s">
        <v>239</v>
      </c>
      <c r="AQ10074" s="27">
        <v>41655</v>
      </c>
      <c r="AR10074" t="s">
        <v>240</v>
      </c>
      <c r="AS10074">
        <v>2</v>
      </c>
      <c r="AT10074" t="s">
        <v>239</v>
      </c>
      <c r="AU10074" s="27">
        <v>41655</v>
      </c>
    </row>
    <row r="10075" spans="1:47" x14ac:dyDescent="0.2">
      <c r="A10075">
        <v>10074</v>
      </c>
      <c r="B10075" t="s">
        <v>32181</v>
      </c>
      <c r="C10075" t="s">
        <v>9678</v>
      </c>
      <c r="D10075" t="s">
        <v>32182</v>
      </c>
      <c r="E10075" s="27">
        <v>41732</v>
      </c>
      <c r="F10075" t="s">
        <v>233</v>
      </c>
      <c r="G10075" s="27">
        <v>22957</v>
      </c>
      <c r="H10075">
        <v>53</v>
      </c>
      <c r="I10075" t="s">
        <v>234</v>
      </c>
      <c r="J10075" t="s">
        <v>353</v>
      </c>
      <c r="K10075">
        <v>0</v>
      </c>
      <c r="L10075">
        <v>1</v>
      </c>
      <c r="M10075">
        <v>0</v>
      </c>
      <c r="N10075">
        <v>0</v>
      </c>
      <c r="O10075">
        <v>1</v>
      </c>
      <c r="P10075">
        <v>-1</v>
      </c>
      <c r="Q10075" s="28">
        <v>41731.267361111109</v>
      </c>
      <c r="R10075" s="28">
        <v>41732.359027777777</v>
      </c>
      <c r="S10075" t="s">
        <v>32183</v>
      </c>
      <c r="T10075" s="27">
        <v>41731</v>
      </c>
      <c r="V10075">
        <v>1</v>
      </c>
      <c r="W10075" t="s">
        <v>32</v>
      </c>
      <c r="X10075" t="s">
        <v>348</v>
      </c>
      <c r="Y10075">
        <v>0</v>
      </c>
      <c r="AB10075" t="s">
        <v>237</v>
      </c>
      <c r="AH10075">
        <v>0</v>
      </c>
      <c r="AN10075" t="s">
        <v>238</v>
      </c>
      <c r="AO10075">
        <v>1</v>
      </c>
      <c r="AP10075" t="s">
        <v>239</v>
      </c>
      <c r="AQ10075" s="27">
        <v>41732</v>
      </c>
      <c r="AR10075" t="s">
        <v>240</v>
      </c>
      <c r="AS10075">
        <v>1</v>
      </c>
      <c r="AT10075" t="s">
        <v>239</v>
      </c>
      <c r="AU10075" s="27">
        <v>41732</v>
      </c>
    </row>
    <row r="10076" spans="1:47" x14ac:dyDescent="0.2">
      <c r="A10076">
        <v>10075</v>
      </c>
      <c r="B10076" t="s">
        <v>32184</v>
      </c>
      <c r="C10076" t="s">
        <v>488</v>
      </c>
      <c r="D10076" t="s">
        <v>32185</v>
      </c>
      <c r="E10076" s="27">
        <v>41669</v>
      </c>
      <c r="F10076" t="s">
        <v>233</v>
      </c>
      <c r="G10076" s="27">
        <v>29173</v>
      </c>
      <c r="H10076">
        <v>36</v>
      </c>
      <c r="I10076" t="s">
        <v>244</v>
      </c>
      <c r="J10076" t="s">
        <v>245</v>
      </c>
      <c r="K10076">
        <v>0</v>
      </c>
      <c r="L10076">
        <v>2</v>
      </c>
      <c r="M10076">
        <v>0</v>
      </c>
      <c r="N10076">
        <v>0</v>
      </c>
      <c r="O10076">
        <v>2</v>
      </c>
      <c r="P10076">
        <v>-40</v>
      </c>
      <c r="Q10076" s="28">
        <v>41629.475694444445</v>
      </c>
      <c r="R10076" s="28">
        <v>41666.478472222225</v>
      </c>
      <c r="S10076" t="s">
        <v>32186</v>
      </c>
      <c r="U10076" s="27">
        <v>41629</v>
      </c>
      <c r="V10076">
        <v>40</v>
      </c>
      <c r="W10076" t="s">
        <v>32</v>
      </c>
      <c r="X10076" t="s">
        <v>274</v>
      </c>
      <c r="Y10076">
        <v>0</v>
      </c>
      <c r="AB10076" t="s">
        <v>237</v>
      </c>
      <c r="AH10076">
        <v>0</v>
      </c>
      <c r="AN10076" t="s">
        <v>238</v>
      </c>
      <c r="AO10076">
        <v>2</v>
      </c>
      <c r="AP10076" t="s">
        <v>239</v>
      </c>
      <c r="AQ10076" s="27">
        <v>41669</v>
      </c>
      <c r="AR10076" t="s">
        <v>240</v>
      </c>
      <c r="AS10076">
        <v>2</v>
      </c>
      <c r="AT10076" t="s">
        <v>239</v>
      </c>
      <c r="AU10076" s="27">
        <v>41669</v>
      </c>
    </row>
    <row r="10077" spans="1:47" x14ac:dyDescent="0.2">
      <c r="A10077">
        <v>10076</v>
      </c>
      <c r="B10077" t="s">
        <v>32187</v>
      </c>
      <c r="C10077" t="s">
        <v>32188</v>
      </c>
      <c r="D10077" t="s">
        <v>1110</v>
      </c>
      <c r="E10077" s="27">
        <v>41494</v>
      </c>
      <c r="F10077" t="s">
        <v>233</v>
      </c>
      <c r="G10077" s="27">
        <v>34684</v>
      </c>
      <c r="H10077">
        <v>21</v>
      </c>
      <c r="I10077" t="s">
        <v>259</v>
      </c>
      <c r="J10077" t="s">
        <v>250</v>
      </c>
      <c r="K10077">
        <v>0</v>
      </c>
      <c r="L10077">
        <v>4</v>
      </c>
      <c r="M10077">
        <v>0</v>
      </c>
      <c r="N10077">
        <v>0</v>
      </c>
      <c r="O10077">
        <v>2</v>
      </c>
      <c r="P10077">
        <v>-34</v>
      </c>
      <c r="Q10077" s="28">
        <v>41460.138888888891</v>
      </c>
      <c r="R10077" s="28">
        <v>41494.459027777775</v>
      </c>
      <c r="S10077" t="s">
        <v>32189</v>
      </c>
      <c r="T10077" s="27">
        <v>41460</v>
      </c>
      <c r="V10077">
        <v>34</v>
      </c>
      <c r="W10077" t="s">
        <v>32</v>
      </c>
      <c r="X10077" t="s">
        <v>359</v>
      </c>
      <c r="Y10077">
        <v>0</v>
      </c>
      <c r="AB10077" t="s">
        <v>237</v>
      </c>
      <c r="AH10077">
        <v>0</v>
      </c>
      <c r="AN10077" t="s">
        <v>238</v>
      </c>
      <c r="AO10077">
        <v>6</v>
      </c>
      <c r="AP10077" t="s">
        <v>246</v>
      </c>
      <c r="AQ10077" s="27">
        <v>41494</v>
      </c>
      <c r="AR10077" t="s">
        <v>240</v>
      </c>
      <c r="AS10077">
        <v>4</v>
      </c>
      <c r="AT10077" t="s">
        <v>239</v>
      </c>
      <c r="AU10077" s="27">
        <v>41494</v>
      </c>
    </row>
    <row r="10078" spans="1:47" x14ac:dyDescent="0.2">
      <c r="A10078">
        <v>10077</v>
      </c>
      <c r="B10078" t="s">
        <v>32190</v>
      </c>
      <c r="C10078" t="s">
        <v>1066</v>
      </c>
      <c r="D10078" t="s">
        <v>3399</v>
      </c>
      <c r="E10078" s="27">
        <v>41332</v>
      </c>
      <c r="F10078" t="s">
        <v>233</v>
      </c>
      <c r="G10078" s="27">
        <v>33229</v>
      </c>
      <c r="H10078">
        <v>25</v>
      </c>
      <c r="I10078" t="s">
        <v>244</v>
      </c>
      <c r="J10078" t="s">
        <v>250</v>
      </c>
      <c r="K10078">
        <v>0</v>
      </c>
      <c r="L10078">
        <v>6</v>
      </c>
      <c r="M10078">
        <v>3</v>
      </c>
      <c r="N10078">
        <v>1</v>
      </c>
      <c r="O10078">
        <v>6</v>
      </c>
      <c r="P10078">
        <v>-1</v>
      </c>
      <c r="Q10078" s="28">
        <v>41331.304861111108</v>
      </c>
      <c r="R10078" s="28">
        <v>41332.074305555558</v>
      </c>
      <c r="S10078" t="s">
        <v>32191</v>
      </c>
      <c r="T10078" s="27">
        <v>41331</v>
      </c>
      <c r="V10078">
        <v>1</v>
      </c>
      <c r="W10078" t="s">
        <v>36</v>
      </c>
      <c r="X10078" t="s">
        <v>1884</v>
      </c>
      <c r="Y10078">
        <v>0</v>
      </c>
      <c r="AB10078" t="s">
        <v>237</v>
      </c>
      <c r="AH10078">
        <v>0</v>
      </c>
      <c r="AN10078" t="s">
        <v>238</v>
      </c>
      <c r="AO10078">
        <v>7</v>
      </c>
      <c r="AP10078" t="s">
        <v>246</v>
      </c>
      <c r="AQ10078" s="27">
        <v>41332</v>
      </c>
      <c r="AR10078" t="s">
        <v>240</v>
      </c>
      <c r="AS10078">
        <v>6</v>
      </c>
      <c r="AT10078" t="s">
        <v>246</v>
      </c>
      <c r="AU10078" s="27">
        <v>41332</v>
      </c>
    </row>
    <row r="10079" spans="1:47" x14ac:dyDescent="0.2">
      <c r="A10079">
        <v>10078</v>
      </c>
      <c r="B10079" t="s">
        <v>32192</v>
      </c>
      <c r="C10079" t="s">
        <v>2114</v>
      </c>
      <c r="D10079" t="s">
        <v>32193</v>
      </c>
      <c r="E10079" s="27">
        <v>42003</v>
      </c>
      <c r="F10079" t="s">
        <v>233</v>
      </c>
      <c r="G10079" s="27">
        <v>32333</v>
      </c>
      <c r="H10079">
        <v>27</v>
      </c>
      <c r="I10079" t="s">
        <v>244</v>
      </c>
      <c r="J10079" t="s">
        <v>353</v>
      </c>
      <c r="K10079">
        <v>0</v>
      </c>
      <c r="L10079">
        <v>4</v>
      </c>
      <c r="M10079">
        <v>0</v>
      </c>
      <c r="N10079">
        <v>0</v>
      </c>
      <c r="O10079">
        <v>1</v>
      </c>
      <c r="P10079">
        <v>284</v>
      </c>
      <c r="Q10079" s="28">
        <v>42287.138194444444</v>
      </c>
      <c r="R10079" s="28">
        <v>42290.384027777778</v>
      </c>
      <c r="S10079" t="s">
        <v>32194</v>
      </c>
      <c r="T10079" s="27">
        <v>40915</v>
      </c>
      <c r="V10079">
        <v>1088</v>
      </c>
      <c r="W10079" t="s">
        <v>32</v>
      </c>
      <c r="X10079" t="s">
        <v>4479</v>
      </c>
      <c r="Y10079">
        <v>1</v>
      </c>
      <c r="AA10079" t="s">
        <v>32195</v>
      </c>
      <c r="AB10079" t="s">
        <v>36</v>
      </c>
      <c r="AC10079">
        <v>0</v>
      </c>
      <c r="AD10079" s="27">
        <v>42287</v>
      </c>
      <c r="AE10079" t="s">
        <v>279</v>
      </c>
      <c r="AF10079" s="27">
        <v>42287</v>
      </c>
      <c r="AG10079" s="27">
        <v>42290</v>
      </c>
      <c r="AH10079">
        <v>1</v>
      </c>
      <c r="AJ10079" t="s">
        <v>32195</v>
      </c>
      <c r="AK10079" t="s">
        <v>462</v>
      </c>
      <c r="AL10079" s="27">
        <v>42287</v>
      </c>
      <c r="AM10079" t="s">
        <v>279</v>
      </c>
      <c r="AN10079" t="s">
        <v>238</v>
      </c>
      <c r="AO10079">
        <v>3</v>
      </c>
      <c r="AP10079" t="s">
        <v>239</v>
      </c>
      <c r="AQ10079" s="27">
        <v>42003</v>
      </c>
      <c r="AR10079" t="s">
        <v>240</v>
      </c>
      <c r="AS10079">
        <v>4</v>
      </c>
      <c r="AT10079" t="s">
        <v>239</v>
      </c>
      <c r="AU10079" s="27">
        <v>42003</v>
      </c>
    </row>
    <row r="10080" spans="1:47" x14ac:dyDescent="0.2">
      <c r="A10080">
        <v>10079</v>
      </c>
      <c r="B10080" t="s">
        <v>32196</v>
      </c>
      <c r="C10080" t="s">
        <v>32197</v>
      </c>
      <c r="D10080" t="s">
        <v>496</v>
      </c>
      <c r="E10080" s="27">
        <v>41684</v>
      </c>
      <c r="F10080" t="s">
        <v>294</v>
      </c>
      <c r="G10080" s="27">
        <v>30896</v>
      </c>
      <c r="H10080">
        <v>31</v>
      </c>
      <c r="I10080" t="s">
        <v>244</v>
      </c>
      <c r="J10080" t="s">
        <v>353</v>
      </c>
      <c r="K10080">
        <v>0</v>
      </c>
      <c r="L10080">
        <v>3</v>
      </c>
      <c r="M10080">
        <v>0</v>
      </c>
      <c r="N10080">
        <v>0</v>
      </c>
      <c r="O10080">
        <v>2</v>
      </c>
      <c r="P10080">
        <v>-1</v>
      </c>
      <c r="Q10080" s="28">
        <v>41683.330555555556</v>
      </c>
      <c r="R10080" s="28">
        <v>41684.436805555553</v>
      </c>
      <c r="S10080" t="s">
        <v>32198</v>
      </c>
      <c r="T10080" s="27">
        <v>41683</v>
      </c>
      <c r="V10080">
        <v>1</v>
      </c>
      <c r="W10080" t="s">
        <v>32</v>
      </c>
      <c r="X10080" t="s">
        <v>3173</v>
      </c>
      <c r="Y10080">
        <v>1</v>
      </c>
      <c r="AA10080" t="s">
        <v>32199</v>
      </c>
      <c r="AB10080" t="s">
        <v>32</v>
      </c>
      <c r="AC10080">
        <v>0</v>
      </c>
      <c r="AD10080" s="27">
        <v>42021</v>
      </c>
      <c r="AE10080" t="s">
        <v>364</v>
      </c>
      <c r="AF10080" s="27">
        <v>42021</v>
      </c>
      <c r="AG10080" s="27">
        <v>42021</v>
      </c>
      <c r="AH10080">
        <v>0</v>
      </c>
      <c r="AN10080" t="s">
        <v>238</v>
      </c>
      <c r="AO10080">
        <v>1</v>
      </c>
      <c r="AP10080" t="s">
        <v>239</v>
      </c>
      <c r="AQ10080" s="27">
        <v>41684</v>
      </c>
      <c r="AR10080" t="s">
        <v>240</v>
      </c>
      <c r="AS10080">
        <v>3</v>
      </c>
      <c r="AT10080" t="s">
        <v>239</v>
      </c>
      <c r="AU10080" s="27">
        <v>41684</v>
      </c>
    </row>
    <row r="10081" spans="1:47" x14ac:dyDescent="0.2">
      <c r="A10081">
        <v>10080</v>
      </c>
      <c r="B10081" t="s">
        <v>32200</v>
      </c>
      <c r="C10081" t="s">
        <v>32201</v>
      </c>
      <c r="D10081" t="s">
        <v>32202</v>
      </c>
      <c r="E10081" s="27">
        <v>41995</v>
      </c>
      <c r="F10081" t="s">
        <v>233</v>
      </c>
      <c r="G10081" s="27">
        <v>33666</v>
      </c>
      <c r="H10081">
        <v>24</v>
      </c>
      <c r="I10081" t="s">
        <v>259</v>
      </c>
      <c r="J10081" t="s">
        <v>245</v>
      </c>
      <c r="K10081">
        <v>0</v>
      </c>
      <c r="L10081">
        <v>2</v>
      </c>
      <c r="M10081">
        <v>0</v>
      </c>
      <c r="N10081">
        <v>0</v>
      </c>
      <c r="O10081">
        <v>0</v>
      </c>
      <c r="W10081" t="s">
        <v>237</v>
      </c>
      <c r="Y10081">
        <v>-1</v>
      </c>
      <c r="AB10081" t="s">
        <v>237</v>
      </c>
      <c r="AH10081">
        <v>0</v>
      </c>
      <c r="AN10081" t="s">
        <v>238</v>
      </c>
      <c r="AO10081">
        <v>3</v>
      </c>
      <c r="AP10081" t="s">
        <v>239</v>
      </c>
      <c r="AQ10081" s="27">
        <v>41995</v>
      </c>
      <c r="AR10081" t="s">
        <v>240</v>
      </c>
      <c r="AS10081">
        <v>2</v>
      </c>
      <c r="AT10081" t="s">
        <v>239</v>
      </c>
      <c r="AU10081" s="27">
        <v>41995</v>
      </c>
    </row>
    <row r="10082" spans="1:47" x14ac:dyDescent="0.2">
      <c r="A10082">
        <v>10081</v>
      </c>
      <c r="B10082" t="s">
        <v>32203</v>
      </c>
      <c r="C10082" t="s">
        <v>2056</v>
      </c>
      <c r="D10082" t="s">
        <v>1030</v>
      </c>
      <c r="E10082" s="27">
        <v>41393</v>
      </c>
      <c r="F10082" t="s">
        <v>233</v>
      </c>
      <c r="G10082" s="27">
        <v>33546</v>
      </c>
      <c r="H10082">
        <v>24</v>
      </c>
      <c r="I10082" t="s">
        <v>259</v>
      </c>
      <c r="J10082" t="s">
        <v>250</v>
      </c>
      <c r="K10082">
        <v>0</v>
      </c>
      <c r="L10082">
        <v>8</v>
      </c>
      <c r="M10082">
        <v>0</v>
      </c>
      <c r="N10082">
        <v>1</v>
      </c>
      <c r="O10082">
        <v>7</v>
      </c>
      <c r="P10082">
        <v>-97</v>
      </c>
      <c r="Q10082" s="28">
        <v>41296.100694444445</v>
      </c>
      <c r="R10082" s="28">
        <v>41393.513888888891</v>
      </c>
      <c r="S10082" t="s">
        <v>32204</v>
      </c>
      <c r="T10082" s="27">
        <v>41296</v>
      </c>
      <c r="V10082">
        <v>97</v>
      </c>
      <c r="W10082" t="s">
        <v>36</v>
      </c>
      <c r="X10082" t="s">
        <v>385</v>
      </c>
      <c r="Y10082">
        <v>1</v>
      </c>
      <c r="AA10082" t="s">
        <v>32205</v>
      </c>
      <c r="AB10082" t="s">
        <v>36</v>
      </c>
      <c r="AC10082">
        <v>1</v>
      </c>
      <c r="AD10082" s="27">
        <v>41543</v>
      </c>
      <c r="AE10082" t="s">
        <v>474</v>
      </c>
      <c r="AF10082" s="27">
        <v>41544</v>
      </c>
      <c r="AG10082" s="27">
        <v>41575</v>
      </c>
      <c r="AH10082">
        <v>0</v>
      </c>
      <c r="AN10082" t="s">
        <v>238</v>
      </c>
      <c r="AO10082">
        <v>9</v>
      </c>
      <c r="AP10082" t="s">
        <v>269</v>
      </c>
      <c r="AQ10082" s="27">
        <v>41393</v>
      </c>
      <c r="AR10082" t="s">
        <v>240</v>
      </c>
      <c r="AS10082">
        <v>8</v>
      </c>
      <c r="AT10082" t="s">
        <v>269</v>
      </c>
      <c r="AU10082" s="27">
        <v>41393</v>
      </c>
    </row>
    <row r="10083" spans="1:47" x14ac:dyDescent="0.2">
      <c r="A10083">
        <v>10082</v>
      </c>
      <c r="B10083" t="s">
        <v>32206</v>
      </c>
      <c r="C10083" t="s">
        <v>2316</v>
      </c>
      <c r="D10083" t="s">
        <v>23672</v>
      </c>
      <c r="E10083" s="27">
        <v>41806</v>
      </c>
      <c r="F10083" t="s">
        <v>233</v>
      </c>
      <c r="G10083" s="27">
        <v>23125</v>
      </c>
      <c r="H10083">
        <v>52</v>
      </c>
      <c r="I10083" t="s">
        <v>234</v>
      </c>
      <c r="J10083" t="s">
        <v>245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-3</v>
      </c>
      <c r="Q10083" s="28">
        <v>41803.147222222222</v>
      </c>
      <c r="R10083" s="28">
        <v>41803.372916666667</v>
      </c>
      <c r="S10083" t="s">
        <v>32207</v>
      </c>
      <c r="T10083" s="27">
        <v>41803</v>
      </c>
      <c r="V10083">
        <v>3</v>
      </c>
      <c r="W10083" t="s">
        <v>32</v>
      </c>
      <c r="X10083" t="s">
        <v>390</v>
      </c>
      <c r="Y10083">
        <v>0</v>
      </c>
      <c r="AB10083" t="s">
        <v>237</v>
      </c>
      <c r="AH10083">
        <v>0</v>
      </c>
      <c r="AN10083" t="s">
        <v>238</v>
      </c>
      <c r="AO10083">
        <v>1</v>
      </c>
      <c r="AP10083" t="s">
        <v>239</v>
      </c>
      <c r="AQ10083" s="27">
        <v>41806</v>
      </c>
      <c r="AR10083" t="s">
        <v>240</v>
      </c>
      <c r="AS10083">
        <v>1</v>
      </c>
      <c r="AT10083" t="s">
        <v>239</v>
      </c>
      <c r="AU10083" s="27">
        <v>41806</v>
      </c>
    </row>
    <row r="10084" spans="1:47" x14ac:dyDescent="0.2">
      <c r="A10084">
        <v>10083</v>
      </c>
      <c r="B10084" t="s">
        <v>32208</v>
      </c>
      <c r="C10084" t="s">
        <v>4825</v>
      </c>
      <c r="D10084" t="s">
        <v>32209</v>
      </c>
      <c r="E10084" s="27">
        <v>41722</v>
      </c>
      <c r="F10084" t="s">
        <v>233</v>
      </c>
      <c r="G10084" s="27">
        <v>30066</v>
      </c>
      <c r="H10084">
        <v>33</v>
      </c>
      <c r="I10084" t="s">
        <v>244</v>
      </c>
      <c r="J10084" t="s">
        <v>245</v>
      </c>
      <c r="K10084">
        <v>0</v>
      </c>
      <c r="L10084">
        <v>1</v>
      </c>
      <c r="M10084">
        <v>0</v>
      </c>
      <c r="N10084">
        <v>0</v>
      </c>
      <c r="O10084">
        <v>0</v>
      </c>
      <c r="P10084">
        <v>-2</v>
      </c>
      <c r="Q10084" s="28">
        <v>41720.413888888892</v>
      </c>
      <c r="R10084" s="28">
        <v>41721.382638888892</v>
      </c>
      <c r="S10084" t="s">
        <v>32210</v>
      </c>
      <c r="T10084" s="27">
        <v>41720</v>
      </c>
      <c r="V10084">
        <v>2</v>
      </c>
      <c r="W10084" t="s">
        <v>36</v>
      </c>
      <c r="X10084" t="s">
        <v>279</v>
      </c>
      <c r="Y10084">
        <v>0</v>
      </c>
      <c r="AB10084" t="s">
        <v>237</v>
      </c>
      <c r="AH10084">
        <v>0</v>
      </c>
      <c r="AN10084" t="s">
        <v>238</v>
      </c>
      <c r="AO10084">
        <v>1</v>
      </c>
      <c r="AP10084" t="s">
        <v>239</v>
      </c>
      <c r="AQ10084" s="27">
        <v>41722</v>
      </c>
      <c r="AR10084" t="s">
        <v>240</v>
      </c>
      <c r="AS10084">
        <v>1</v>
      </c>
      <c r="AT10084" t="s">
        <v>239</v>
      </c>
      <c r="AU10084" s="27">
        <v>41722</v>
      </c>
    </row>
    <row r="10085" spans="1:47" x14ac:dyDescent="0.2">
      <c r="A10085">
        <v>10084</v>
      </c>
      <c r="B10085" t="s">
        <v>32211</v>
      </c>
      <c r="C10085" t="s">
        <v>30486</v>
      </c>
      <c r="D10085" t="s">
        <v>32212</v>
      </c>
      <c r="E10085" s="27">
        <v>41285</v>
      </c>
      <c r="F10085" t="s">
        <v>233</v>
      </c>
      <c r="G10085" s="27">
        <v>25425</v>
      </c>
      <c r="H10085">
        <v>46</v>
      </c>
      <c r="I10085" t="s">
        <v>234</v>
      </c>
      <c r="J10085" t="s">
        <v>245</v>
      </c>
      <c r="K10085">
        <v>0</v>
      </c>
      <c r="L10085">
        <v>5</v>
      </c>
      <c r="M10085">
        <v>0</v>
      </c>
      <c r="N10085">
        <v>0</v>
      </c>
      <c r="O10085">
        <v>5</v>
      </c>
      <c r="S10085" t="s">
        <v>32213</v>
      </c>
      <c r="U10085" s="27">
        <v>41220</v>
      </c>
      <c r="V10085">
        <v>65</v>
      </c>
      <c r="W10085" t="s">
        <v>32</v>
      </c>
      <c r="X10085" t="s">
        <v>274</v>
      </c>
      <c r="Y10085">
        <v>0</v>
      </c>
      <c r="AB10085" t="s">
        <v>237</v>
      </c>
      <c r="AH10085">
        <v>0</v>
      </c>
      <c r="AN10085" t="s">
        <v>238</v>
      </c>
      <c r="AO10085">
        <v>6</v>
      </c>
      <c r="AP10085" t="s">
        <v>246</v>
      </c>
      <c r="AQ10085" s="27">
        <v>41285</v>
      </c>
      <c r="AR10085" t="s">
        <v>240</v>
      </c>
      <c r="AS10085">
        <v>5</v>
      </c>
      <c r="AT10085" t="s">
        <v>246</v>
      </c>
      <c r="AU10085" s="27">
        <v>41285</v>
      </c>
    </row>
    <row r="10086" spans="1:47" x14ac:dyDescent="0.2">
      <c r="A10086">
        <v>10085</v>
      </c>
      <c r="B10086" t="s">
        <v>32214</v>
      </c>
      <c r="C10086" t="s">
        <v>10843</v>
      </c>
      <c r="D10086" t="s">
        <v>12425</v>
      </c>
      <c r="E10086" s="27">
        <v>41982</v>
      </c>
      <c r="F10086" t="s">
        <v>233</v>
      </c>
      <c r="G10086" s="27">
        <v>34457</v>
      </c>
      <c r="H10086">
        <v>21</v>
      </c>
      <c r="I10086" t="s">
        <v>259</v>
      </c>
      <c r="J10086" t="s">
        <v>250</v>
      </c>
      <c r="K10086">
        <v>0</v>
      </c>
      <c r="L10086">
        <v>4</v>
      </c>
      <c r="M10086">
        <v>0</v>
      </c>
      <c r="N10086">
        <v>0</v>
      </c>
      <c r="O10086">
        <v>2</v>
      </c>
      <c r="P10086">
        <v>-1</v>
      </c>
      <c r="Q10086" s="28">
        <v>41981.498611111114</v>
      </c>
      <c r="R10086" s="28">
        <v>41982.423611111109</v>
      </c>
      <c r="S10086" t="s">
        <v>32215</v>
      </c>
      <c r="T10086" s="27">
        <v>41981</v>
      </c>
      <c r="V10086">
        <v>1</v>
      </c>
      <c r="W10086" t="s">
        <v>32</v>
      </c>
      <c r="X10086" t="s">
        <v>359</v>
      </c>
      <c r="Y10086">
        <v>0</v>
      </c>
      <c r="AB10086" t="s">
        <v>237</v>
      </c>
      <c r="AH10086">
        <v>0</v>
      </c>
      <c r="AN10086" t="s">
        <v>238</v>
      </c>
      <c r="AO10086">
        <v>5</v>
      </c>
      <c r="AP10086" t="s">
        <v>246</v>
      </c>
      <c r="AQ10086" s="27">
        <v>41982</v>
      </c>
      <c r="AR10086" t="s">
        <v>240</v>
      </c>
      <c r="AS10086">
        <v>4</v>
      </c>
      <c r="AT10086" t="s">
        <v>239</v>
      </c>
      <c r="AU10086" s="27">
        <v>41982</v>
      </c>
    </row>
    <row r="10087" spans="1:47" x14ac:dyDescent="0.2">
      <c r="A10087">
        <v>10086</v>
      </c>
      <c r="B10087" t="s">
        <v>32216</v>
      </c>
      <c r="C10087" t="s">
        <v>446</v>
      </c>
      <c r="D10087" t="s">
        <v>9590</v>
      </c>
      <c r="E10087" s="27">
        <v>41984</v>
      </c>
      <c r="F10087" t="s">
        <v>294</v>
      </c>
      <c r="G10087" s="27">
        <v>26228</v>
      </c>
      <c r="H10087">
        <v>44</v>
      </c>
      <c r="I10087" t="s">
        <v>244</v>
      </c>
      <c r="J10087" t="s">
        <v>245</v>
      </c>
      <c r="K10087">
        <v>0</v>
      </c>
      <c r="L10087">
        <v>2</v>
      </c>
      <c r="M10087">
        <v>0</v>
      </c>
      <c r="N10087">
        <v>0</v>
      </c>
      <c r="O10087">
        <v>3</v>
      </c>
      <c r="P10087">
        <v>0</v>
      </c>
      <c r="Q10087" s="28">
        <v>41984.112500000003</v>
      </c>
      <c r="R10087" s="28">
        <v>41995.327777777777</v>
      </c>
      <c r="S10087" t="s">
        <v>32217</v>
      </c>
      <c r="T10087" s="27">
        <v>41983</v>
      </c>
      <c r="V10087">
        <v>1</v>
      </c>
      <c r="W10087" t="s">
        <v>32</v>
      </c>
      <c r="X10087" t="s">
        <v>402</v>
      </c>
      <c r="Y10087">
        <v>1</v>
      </c>
      <c r="AA10087" t="s">
        <v>32218</v>
      </c>
      <c r="AB10087" t="s">
        <v>32</v>
      </c>
      <c r="AC10087">
        <v>1</v>
      </c>
      <c r="AD10087" s="27">
        <v>42430</v>
      </c>
      <c r="AF10087" s="27">
        <v>42431</v>
      </c>
      <c r="AG10087" s="27">
        <v>42475</v>
      </c>
      <c r="AH10087">
        <v>0</v>
      </c>
      <c r="AN10087" t="s">
        <v>238</v>
      </c>
      <c r="AO10087">
        <v>1</v>
      </c>
      <c r="AP10087" t="s">
        <v>239</v>
      </c>
      <c r="AQ10087" s="27">
        <v>41984</v>
      </c>
      <c r="AR10087" t="s">
        <v>240</v>
      </c>
      <c r="AS10087">
        <v>2</v>
      </c>
      <c r="AT10087" t="s">
        <v>239</v>
      </c>
      <c r="AU10087" s="27">
        <v>41984</v>
      </c>
    </row>
    <row r="10088" spans="1:47" x14ac:dyDescent="0.2">
      <c r="A10088">
        <v>10087</v>
      </c>
      <c r="B10088" t="s">
        <v>32219</v>
      </c>
      <c r="C10088" t="s">
        <v>21979</v>
      </c>
      <c r="D10088" t="s">
        <v>496</v>
      </c>
      <c r="E10088" s="27">
        <v>41291</v>
      </c>
      <c r="F10088" t="s">
        <v>233</v>
      </c>
      <c r="G10088" s="27">
        <v>25602</v>
      </c>
      <c r="H10088">
        <v>46</v>
      </c>
      <c r="I10088" t="s">
        <v>234</v>
      </c>
      <c r="J10088" t="s">
        <v>245</v>
      </c>
      <c r="K10088">
        <v>0</v>
      </c>
      <c r="L10088">
        <v>2</v>
      </c>
      <c r="M10088">
        <v>0</v>
      </c>
      <c r="N10088">
        <v>0</v>
      </c>
      <c r="O10088">
        <v>0</v>
      </c>
      <c r="P10088">
        <v>-1</v>
      </c>
      <c r="Q10088" s="28">
        <v>41290.242361111108</v>
      </c>
      <c r="R10088" s="28">
        <v>41291.059027777781</v>
      </c>
      <c r="S10088" t="s">
        <v>32220</v>
      </c>
      <c r="T10088" s="27">
        <v>41290</v>
      </c>
      <c r="V10088">
        <v>1</v>
      </c>
      <c r="W10088" t="s">
        <v>32</v>
      </c>
      <c r="X10088" t="s">
        <v>1406</v>
      </c>
      <c r="Y10088">
        <v>1</v>
      </c>
      <c r="AA10088" t="s">
        <v>32221</v>
      </c>
      <c r="AB10088" t="s">
        <v>36</v>
      </c>
      <c r="AD10088" s="27">
        <v>42017</v>
      </c>
      <c r="AE10088" t="s">
        <v>548</v>
      </c>
      <c r="AH10088">
        <v>0</v>
      </c>
      <c r="AN10088" t="s">
        <v>238</v>
      </c>
      <c r="AO10088">
        <v>1</v>
      </c>
      <c r="AP10088" t="s">
        <v>239</v>
      </c>
      <c r="AQ10088" s="27">
        <v>41291</v>
      </c>
      <c r="AR10088" t="s">
        <v>240</v>
      </c>
      <c r="AS10088">
        <v>2</v>
      </c>
      <c r="AT10088" t="s">
        <v>239</v>
      </c>
      <c r="AU10088" s="27">
        <v>41291</v>
      </c>
    </row>
    <row r="10089" spans="1:47" x14ac:dyDescent="0.2">
      <c r="A10089">
        <v>10088</v>
      </c>
      <c r="B10089" t="s">
        <v>32222</v>
      </c>
      <c r="C10089" t="s">
        <v>17436</v>
      </c>
      <c r="D10089" t="s">
        <v>5392</v>
      </c>
      <c r="E10089" s="27">
        <v>41326</v>
      </c>
      <c r="F10089" t="s">
        <v>294</v>
      </c>
      <c r="G10089" s="27">
        <v>31943</v>
      </c>
      <c r="H10089">
        <v>28</v>
      </c>
      <c r="I10089" t="s">
        <v>244</v>
      </c>
      <c r="J10089" t="s">
        <v>250</v>
      </c>
      <c r="K10089">
        <v>0</v>
      </c>
      <c r="L10089">
        <v>2</v>
      </c>
      <c r="M10089">
        <v>0</v>
      </c>
      <c r="N10089">
        <v>0</v>
      </c>
      <c r="O10089">
        <v>1</v>
      </c>
      <c r="P10089">
        <v>-1</v>
      </c>
      <c r="Q10089" s="28">
        <v>41325.297222222223</v>
      </c>
      <c r="R10089" s="28">
        <v>41326.095138888886</v>
      </c>
      <c r="S10089" t="s">
        <v>32223</v>
      </c>
      <c r="T10089" s="27">
        <v>41325</v>
      </c>
      <c r="V10089">
        <v>1</v>
      </c>
      <c r="W10089" t="s">
        <v>32</v>
      </c>
      <c r="X10089" t="s">
        <v>343</v>
      </c>
      <c r="Y10089">
        <v>0</v>
      </c>
      <c r="AB10089" t="s">
        <v>237</v>
      </c>
      <c r="AH10089">
        <v>0</v>
      </c>
      <c r="AN10089" t="s">
        <v>238</v>
      </c>
      <c r="AO10089">
        <v>2</v>
      </c>
      <c r="AP10089" t="s">
        <v>239</v>
      </c>
      <c r="AQ10089" s="27">
        <v>41326</v>
      </c>
      <c r="AR10089" t="s">
        <v>240</v>
      </c>
      <c r="AS10089">
        <v>2</v>
      </c>
      <c r="AT10089" t="s">
        <v>239</v>
      </c>
      <c r="AU10089" s="27">
        <v>41326</v>
      </c>
    </row>
    <row r="10090" spans="1:47" x14ac:dyDescent="0.2">
      <c r="A10090">
        <v>10089</v>
      </c>
      <c r="B10090" t="s">
        <v>32224</v>
      </c>
      <c r="C10090" t="s">
        <v>32225</v>
      </c>
      <c r="D10090" t="s">
        <v>29120</v>
      </c>
      <c r="E10090" s="27">
        <v>41830</v>
      </c>
      <c r="F10090" t="s">
        <v>294</v>
      </c>
      <c r="G10090" s="27">
        <v>32032</v>
      </c>
      <c r="H10090">
        <v>28</v>
      </c>
      <c r="I10090" t="s">
        <v>244</v>
      </c>
      <c r="J10090" t="s">
        <v>245</v>
      </c>
      <c r="K10090">
        <v>0</v>
      </c>
      <c r="L10090">
        <v>2</v>
      </c>
      <c r="M10090">
        <v>0</v>
      </c>
      <c r="N10090">
        <v>0</v>
      </c>
      <c r="O10090">
        <v>0</v>
      </c>
      <c r="P10090">
        <v>-1</v>
      </c>
      <c r="Q10090" s="28">
        <v>41829.179861111108</v>
      </c>
      <c r="R10090" s="28">
        <v>41830.371527777781</v>
      </c>
      <c r="S10090" t="s">
        <v>32226</v>
      </c>
      <c r="T10090" s="27">
        <v>41829</v>
      </c>
      <c r="V10090">
        <v>1</v>
      </c>
      <c r="W10090" t="s">
        <v>32</v>
      </c>
      <c r="X10090" t="s">
        <v>32227</v>
      </c>
      <c r="Y10090">
        <v>0</v>
      </c>
      <c r="AB10090" t="s">
        <v>237</v>
      </c>
      <c r="AH10090">
        <v>0</v>
      </c>
      <c r="AN10090" t="s">
        <v>238</v>
      </c>
      <c r="AO10090">
        <v>2</v>
      </c>
      <c r="AP10090" t="s">
        <v>239</v>
      </c>
      <c r="AQ10090" s="27">
        <v>41830</v>
      </c>
      <c r="AR10090" t="s">
        <v>240</v>
      </c>
      <c r="AS10090">
        <v>2</v>
      </c>
      <c r="AT10090" t="s">
        <v>239</v>
      </c>
      <c r="AU10090" s="27">
        <v>41830</v>
      </c>
    </row>
    <row r="10091" spans="1:47" x14ac:dyDescent="0.2">
      <c r="A10091">
        <v>10090</v>
      </c>
      <c r="B10091" t="s">
        <v>32228</v>
      </c>
      <c r="C10091" t="s">
        <v>32229</v>
      </c>
      <c r="D10091" t="s">
        <v>32230</v>
      </c>
      <c r="E10091" s="27">
        <v>41947</v>
      </c>
      <c r="F10091" t="s">
        <v>294</v>
      </c>
      <c r="G10091" s="27">
        <v>22374</v>
      </c>
      <c r="H10091">
        <v>55</v>
      </c>
      <c r="I10091" t="s">
        <v>234</v>
      </c>
      <c r="J10091" t="s">
        <v>245</v>
      </c>
      <c r="K10091">
        <v>0</v>
      </c>
      <c r="L10091">
        <v>1</v>
      </c>
      <c r="M10091">
        <v>0</v>
      </c>
      <c r="N10091">
        <v>0</v>
      </c>
      <c r="O10091">
        <v>1</v>
      </c>
      <c r="P10091">
        <v>-1</v>
      </c>
      <c r="Q10091" s="28">
        <v>41946.499305555553</v>
      </c>
      <c r="R10091" s="28">
        <v>41947.0625</v>
      </c>
      <c r="S10091" t="s">
        <v>32231</v>
      </c>
      <c r="T10091" s="27">
        <v>41946</v>
      </c>
      <c r="V10091">
        <v>1</v>
      </c>
      <c r="W10091" t="s">
        <v>32</v>
      </c>
      <c r="X10091" t="s">
        <v>29022</v>
      </c>
      <c r="Y10091">
        <v>0</v>
      </c>
      <c r="AB10091" t="s">
        <v>237</v>
      </c>
      <c r="AH10091">
        <v>0</v>
      </c>
      <c r="AN10091" t="s">
        <v>238</v>
      </c>
      <c r="AO10091">
        <v>1</v>
      </c>
      <c r="AP10091" t="s">
        <v>239</v>
      </c>
      <c r="AQ10091" s="27">
        <v>41947</v>
      </c>
      <c r="AR10091" t="s">
        <v>240</v>
      </c>
      <c r="AS10091">
        <v>1</v>
      </c>
      <c r="AT10091" t="s">
        <v>239</v>
      </c>
      <c r="AU10091" s="27">
        <v>41947</v>
      </c>
    </row>
    <row r="10092" spans="1:47" x14ac:dyDescent="0.2">
      <c r="A10092">
        <v>10091</v>
      </c>
      <c r="B10092" t="s">
        <v>32232</v>
      </c>
      <c r="C10092" t="s">
        <v>2056</v>
      </c>
      <c r="D10092" t="s">
        <v>8106</v>
      </c>
      <c r="E10092" s="27">
        <v>41559</v>
      </c>
      <c r="F10092" t="s">
        <v>233</v>
      </c>
      <c r="G10092" s="27">
        <v>32136</v>
      </c>
      <c r="H10092">
        <v>28</v>
      </c>
      <c r="I10092" t="s">
        <v>244</v>
      </c>
      <c r="J10092" t="s">
        <v>250</v>
      </c>
      <c r="K10092">
        <v>1</v>
      </c>
      <c r="L10092">
        <v>5</v>
      </c>
      <c r="M10092">
        <v>0</v>
      </c>
      <c r="N10092">
        <v>0</v>
      </c>
      <c r="O10092">
        <v>5</v>
      </c>
      <c r="P10092">
        <v>-1</v>
      </c>
      <c r="Q10092" s="28">
        <v>41558.431250000001</v>
      </c>
      <c r="R10092" s="28">
        <v>41729.385416666664</v>
      </c>
      <c r="S10092" t="s">
        <v>32233</v>
      </c>
      <c r="U10092" s="27">
        <v>41558</v>
      </c>
      <c r="V10092">
        <v>1</v>
      </c>
      <c r="W10092" t="s">
        <v>32</v>
      </c>
      <c r="X10092" t="s">
        <v>274</v>
      </c>
      <c r="Y10092">
        <v>1</v>
      </c>
      <c r="AA10092" t="s">
        <v>32233</v>
      </c>
      <c r="AB10092" t="s">
        <v>32</v>
      </c>
      <c r="AD10092" s="27">
        <v>41586</v>
      </c>
      <c r="AE10092" t="s">
        <v>2518</v>
      </c>
      <c r="AH10092">
        <v>1</v>
      </c>
      <c r="AJ10092" t="s">
        <v>32233</v>
      </c>
      <c r="AK10092" t="s">
        <v>255</v>
      </c>
      <c r="AL10092" s="27">
        <v>41586</v>
      </c>
      <c r="AM10092" t="s">
        <v>2518</v>
      </c>
      <c r="AN10092" t="s">
        <v>238</v>
      </c>
      <c r="AO10092">
        <v>5</v>
      </c>
      <c r="AP10092" t="s">
        <v>246</v>
      </c>
      <c r="AQ10092" s="27">
        <v>41559</v>
      </c>
      <c r="AR10092" t="s">
        <v>240</v>
      </c>
      <c r="AS10092">
        <v>5</v>
      </c>
      <c r="AT10092" t="s">
        <v>246</v>
      </c>
      <c r="AU10092" s="27">
        <v>41559</v>
      </c>
    </row>
    <row r="10093" spans="1:47" x14ac:dyDescent="0.2">
      <c r="A10093">
        <v>10092</v>
      </c>
      <c r="B10093" t="s">
        <v>32234</v>
      </c>
      <c r="C10093" t="s">
        <v>1271</v>
      </c>
      <c r="D10093" t="s">
        <v>1692</v>
      </c>
      <c r="E10093" s="27">
        <v>41327</v>
      </c>
      <c r="F10093" t="s">
        <v>233</v>
      </c>
      <c r="G10093" s="27">
        <v>18103</v>
      </c>
      <c r="H10093">
        <v>66</v>
      </c>
      <c r="I10093" t="s">
        <v>234</v>
      </c>
      <c r="J10093" t="s">
        <v>250</v>
      </c>
      <c r="K10093">
        <v>0</v>
      </c>
      <c r="L10093">
        <v>2</v>
      </c>
      <c r="M10093">
        <v>0</v>
      </c>
      <c r="N10093">
        <v>0</v>
      </c>
      <c r="O10093">
        <v>5</v>
      </c>
      <c r="P10093">
        <v>-1</v>
      </c>
      <c r="Q10093" s="28">
        <v>41326.384027777778</v>
      </c>
      <c r="R10093" s="28">
        <v>41327.059027777781</v>
      </c>
      <c r="S10093" t="s">
        <v>32235</v>
      </c>
      <c r="T10093" s="27">
        <v>41326</v>
      </c>
      <c r="V10093">
        <v>1</v>
      </c>
      <c r="W10093" t="s">
        <v>32</v>
      </c>
      <c r="X10093" t="s">
        <v>261</v>
      </c>
      <c r="Y10093">
        <v>1</v>
      </c>
      <c r="AA10093" t="s">
        <v>32236</v>
      </c>
      <c r="AB10093" t="s">
        <v>36</v>
      </c>
      <c r="AC10093">
        <v>0</v>
      </c>
      <c r="AD10093" s="27">
        <v>41645</v>
      </c>
      <c r="AE10093" t="s">
        <v>474</v>
      </c>
      <c r="AF10093" s="27">
        <v>41645</v>
      </c>
      <c r="AG10093" s="27">
        <v>41648</v>
      </c>
      <c r="AH10093">
        <v>0</v>
      </c>
      <c r="AN10093" t="s">
        <v>238</v>
      </c>
      <c r="AO10093">
        <v>1</v>
      </c>
      <c r="AP10093" t="s">
        <v>239</v>
      </c>
      <c r="AQ10093" s="27">
        <v>41327</v>
      </c>
      <c r="AR10093" t="s">
        <v>240</v>
      </c>
      <c r="AS10093">
        <v>2</v>
      </c>
      <c r="AT10093" t="s">
        <v>239</v>
      </c>
      <c r="AU10093" s="27">
        <v>41327</v>
      </c>
    </row>
    <row r="10094" spans="1:47" x14ac:dyDescent="0.2">
      <c r="A10094">
        <v>10093</v>
      </c>
      <c r="B10094" t="s">
        <v>32237</v>
      </c>
      <c r="C10094" t="s">
        <v>2381</v>
      </c>
      <c r="D10094" t="s">
        <v>5901</v>
      </c>
      <c r="E10094" s="27">
        <v>41864</v>
      </c>
      <c r="F10094" t="s">
        <v>233</v>
      </c>
      <c r="G10094" s="27">
        <v>31254</v>
      </c>
      <c r="H10094">
        <v>30</v>
      </c>
      <c r="I10094" t="s">
        <v>244</v>
      </c>
      <c r="J10094" t="s">
        <v>353</v>
      </c>
      <c r="K10094">
        <v>0</v>
      </c>
      <c r="L10094">
        <v>1</v>
      </c>
      <c r="M10094">
        <v>0</v>
      </c>
      <c r="N10094">
        <v>0</v>
      </c>
      <c r="O10094">
        <v>0</v>
      </c>
      <c r="P10094">
        <v>-2</v>
      </c>
      <c r="Q10094" s="28">
        <v>41862.379166666666</v>
      </c>
      <c r="R10094" s="28">
        <v>41863.35833333333</v>
      </c>
      <c r="S10094" t="s">
        <v>32238</v>
      </c>
      <c r="T10094" s="27">
        <v>41862</v>
      </c>
      <c r="V10094">
        <v>2</v>
      </c>
      <c r="W10094" t="s">
        <v>32</v>
      </c>
      <c r="X10094" t="s">
        <v>2223</v>
      </c>
      <c r="Y10094">
        <v>0</v>
      </c>
      <c r="AB10094" t="s">
        <v>237</v>
      </c>
      <c r="AH10094">
        <v>0</v>
      </c>
      <c r="AN10094" t="s">
        <v>238</v>
      </c>
      <c r="AO10094">
        <v>1</v>
      </c>
      <c r="AP10094" t="s">
        <v>239</v>
      </c>
      <c r="AQ10094" s="27">
        <v>41864</v>
      </c>
      <c r="AR10094" t="s">
        <v>240</v>
      </c>
      <c r="AS10094">
        <v>1</v>
      </c>
      <c r="AT10094" t="s">
        <v>239</v>
      </c>
      <c r="AU10094" s="27">
        <v>41864</v>
      </c>
    </row>
    <row r="10095" spans="1:47" x14ac:dyDescent="0.2">
      <c r="A10095">
        <v>10094</v>
      </c>
      <c r="B10095" t="s">
        <v>32239</v>
      </c>
      <c r="C10095" t="s">
        <v>2600</v>
      </c>
      <c r="D10095" t="s">
        <v>32240</v>
      </c>
      <c r="E10095" s="27">
        <v>41636</v>
      </c>
      <c r="F10095" t="s">
        <v>233</v>
      </c>
      <c r="G10095" s="27">
        <v>34954</v>
      </c>
      <c r="H10095">
        <v>20</v>
      </c>
      <c r="I10095" t="s">
        <v>259</v>
      </c>
      <c r="J10095" t="s">
        <v>245</v>
      </c>
      <c r="K10095">
        <v>0</v>
      </c>
      <c r="L10095">
        <v>3</v>
      </c>
      <c r="M10095">
        <v>0</v>
      </c>
      <c r="N10095">
        <v>0</v>
      </c>
      <c r="O10095">
        <v>0</v>
      </c>
      <c r="P10095">
        <v>0</v>
      </c>
      <c r="Q10095" s="28">
        <v>41636.193749999999</v>
      </c>
      <c r="R10095" s="28">
        <v>41636.04791666667</v>
      </c>
      <c r="S10095" t="s">
        <v>32241</v>
      </c>
      <c r="T10095" s="27">
        <v>41636</v>
      </c>
      <c r="V10095">
        <v>0</v>
      </c>
      <c r="W10095" t="s">
        <v>36</v>
      </c>
      <c r="X10095" t="s">
        <v>412</v>
      </c>
      <c r="Y10095">
        <v>0</v>
      </c>
      <c r="AB10095" t="s">
        <v>237</v>
      </c>
      <c r="AH10095">
        <v>0</v>
      </c>
      <c r="AN10095" t="s">
        <v>238</v>
      </c>
      <c r="AO10095">
        <v>6</v>
      </c>
      <c r="AP10095" t="s">
        <v>246</v>
      </c>
      <c r="AQ10095" s="27">
        <v>41636</v>
      </c>
      <c r="AR10095" t="s">
        <v>240</v>
      </c>
      <c r="AS10095">
        <v>3</v>
      </c>
      <c r="AT10095" t="s">
        <v>239</v>
      </c>
      <c r="AU10095" s="27">
        <v>41636</v>
      </c>
    </row>
    <row r="10096" spans="1:47" x14ac:dyDescent="0.2">
      <c r="A10096">
        <v>10095</v>
      </c>
      <c r="B10096" t="s">
        <v>32242</v>
      </c>
      <c r="C10096" t="s">
        <v>2424</v>
      </c>
      <c r="D10096" t="s">
        <v>3759</v>
      </c>
      <c r="E10096" s="27">
        <v>41692</v>
      </c>
      <c r="F10096" t="s">
        <v>233</v>
      </c>
      <c r="G10096" s="27">
        <v>32275</v>
      </c>
      <c r="H10096">
        <v>27</v>
      </c>
      <c r="I10096" t="s">
        <v>244</v>
      </c>
      <c r="J10096" t="s">
        <v>250</v>
      </c>
      <c r="K10096">
        <v>0</v>
      </c>
      <c r="L10096">
        <v>3</v>
      </c>
      <c r="M10096">
        <v>0</v>
      </c>
      <c r="N10096">
        <v>0</v>
      </c>
      <c r="O10096">
        <v>2</v>
      </c>
      <c r="P10096">
        <v>-1</v>
      </c>
      <c r="Q10096" s="28">
        <v>41691.49722222222</v>
      </c>
      <c r="R10096" s="28">
        <v>41692.347222222219</v>
      </c>
      <c r="S10096" t="s">
        <v>32243</v>
      </c>
      <c r="T10096" s="27">
        <v>41691</v>
      </c>
      <c r="V10096">
        <v>1</v>
      </c>
      <c r="W10096" t="s">
        <v>32</v>
      </c>
      <c r="X10096" t="s">
        <v>364</v>
      </c>
      <c r="Y10096">
        <v>0</v>
      </c>
      <c r="AB10096" t="s">
        <v>237</v>
      </c>
      <c r="AH10096">
        <v>0</v>
      </c>
      <c r="AN10096" t="s">
        <v>238</v>
      </c>
      <c r="AO10096">
        <v>3</v>
      </c>
      <c r="AP10096" t="s">
        <v>239</v>
      </c>
      <c r="AQ10096" s="27">
        <v>41692</v>
      </c>
      <c r="AR10096" t="s">
        <v>240</v>
      </c>
      <c r="AS10096">
        <v>3</v>
      </c>
      <c r="AT10096" t="s">
        <v>239</v>
      </c>
      <c r="AU10096" s="27">
        <v>41692</v>
      </c>
    </row>
    <row r="10097" spans="1:47" x14ac:dyDescent="0.2">
      <c r="A10097">
        <v>10096</v>
      </c>
      <c r="B10097" t="s">
        <v>32244</v>
      </c>
      <c r="C10097" t="s">
        <v>32245</v>
      </c>
      <c r="D10097" t="s">
        <v>5971</v>
      </c>
      <c r="E10097" s="27">
        <v>41711</v>
      </c>
      <c r="F10097" t="s">
        <v>294</v>
      </c>
      <c r="G10097" s="27">
        <v>33447</v>
      </c>
      <c r="H10097">
        <v>24</v>
      </c>
      <c r="I10097" t="s">
        <v>259</v>
      </c>
      <c r="J10097" t="s">
        <v>22</v>
      </c>
      <c r="K10097">
        <v>0</v>
      </c>
      <c r="L10097">
        <v>4</v>
      </c>
      <c r="M10097">
        <v>0</v>
      </c>
      <c r="N10097">
        <v>0</v>
      </c>
      <c r="O10097">
        <v>0</v>
      </c>
      <c r="P10097">
        <v>-1</v>
      </c>
      <c r="Q10097" s="28">
        <v>41710.206944444442</v>
      </c>
      <c r="R10097" s="28">
        <v>41711.413888888892</v>
      </c>
      <c r="S10097" t="s">
        <v>32246</v>
      </c>
      <c r="T10097" s="27">
        <v>41710</v>
      </c>
      <c r="V10097">
        <v>1</v>
      </c>
      <c r="W10097" t="s">
        <v>32</v>
      </c>
      <c r="X10097" t="s">
        <v>359</v>
      </c>
      <c r="Y10097">
        <v>0</v>
      </c>
      <c r="AB10097" t="s">
        <v>237</v>
      </c>
      <c r="AH10097">
        <v>0</v>
      </c>
      <c r="AN10097" t="s">
        <v>238</v>
      </c>
      <c r="AO10097">
        <v>4</v>
      </c>
      <c r="AP10097" t="s">
        <v>239</v>
      </c>
      <c r="AQ10097" s="27">
        <v>41711</v>
      </c>
      <c r="AR10097" t="s">
        <v>240</v>
      </c>
      <c r="AS10097">
        <v>4</v>
      </c>
      <c r="AT10097" t="s">
        <v>239</v>
      </c>
      <c r="AU10097" s="27">
        <v>41711</v>
      </c>
    </row>
    <row r="10098" spans="1:47" x14ac:dyDescent="0.2">
      <c r="A10098">
        <v>10097</v>
      </c>
      <c r="B10098" t="s">
        <v>32247</v>
      </c>
      <c r="C10098" t="s">
        <v>32248</v>
      </c>
      <c r="D10098" t="s">
        <v>32249</v>
      </c>
      <c r="E10098" s="27">
        <v>41617</v>
      </c>
      <c r="F10098" t="s">
        <v>233</v>
      </c>
      <c r="G10098" s="27">
        <v>33115</v>
      </c>
      <c r="H10098">
        <v>25</v>
      </c>
      <c r="I10098" t="s">
        <v>244</v>
      </c>
      <c r="J10098" t="s">
        <v>250</v>
      </c>
      <c r="K10098">
        <v>0</v>
      </c>
      <c r="L10098">
        <v>3</v>
      </c>
      <c r="M10098">
        <v>0</v>
      </c>
      <c r="N10098">
        <v>0</v>
      </c>
      <c r="O10098">
        <v>3</v>
      </c>
      <c r="P10098">
        <v>-1</v>
      </c>
      <c r="Q10098" s="28">
        <v>41616.438194444447</v>
      </c>
      <c r="R10098" s="28">
        <v>41622.244444444441</v>
      </c>
      <c r="S10098" t="s">
        <v>32250</v>
      </c>
      <c r="T10098" s="27">
        <v>41616</v>
      </c>
      <c r="V10098">
        <v>1</v>
      </c>
      <c r="W10098" t="s">
        <v>32</v>
      </c>
      <c r="X10098" t="s">
        <v>729</v>
      </c>
      <c r="Y10098">
        <v>1</v>
      </c>
      <c r="AA10098" t="s">
        <v>32251</v>
      </c>
      <c r="AB10098" t="s">
        <v>32</v>
      </c>
      <c r="AC10098">
        <v>0</v>
      </c>
      <c r="AD10098" s="27">
        <v>41880</v>
      </c>
      <c r="AE10098" t="s">
        <v>555</v>
      </c>
      <c r="AF10098" s="27">
        <v>41880</v>
      </c>
      <c r="AG10098" s="27">
        <v>41922</v>
      </c>
      <c r="AH10098">
        <v>0</v>
      </c>
      <c r="AN10098" t="s">
        <v>238</v>
      </c>
      <c r="AO10098">
        <v>4</v>
      </c>
      <c r="AP10098" t="s">
        <v>239</v>
      </c>
      <c r="AQ10098" s="27">
        <v>41617</v>
      </c>
      <c r="AR10098" t="s">
        <v>240</v>
      </c>
      <c r="AS10098">
        <v>3</v>
      </c>
      <c r="AT10098" t="s">
        <v>239</v>
      </c>
      <c r="AU10098" s="27">
        <v>41617</v>
      </c>
    </row>
    <row r="10099" spans="1:47" x14ac:dyDescent="0.2">
      <c r="A10099">
        <v>10098</v>
      </c>
      <c r="B10099" t="s">
        <v>32252</v>
      </c>
      <c r="C10099" t="s">
        <v>32253</v>
      </c>
      <c r="D10099" t="s">
        <v>32254</v>
      </c>
      <c r="E10099" s="27">
        <v>41955</v>
      </c>
      <c r="F10099" t="s">
        <v>233</v>
      </c>
      <c r="G10099" s="27">
        <v>22867</v>
      </c>
      <c r="H10099">
        <v>53</v>
      </c>
      <c r="I10099" t="s">
        <v>234</v>
      </c>
      <c r="J10099" t="s">
        <v>245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 s="28">
        <v>41955.131249999999</v>
      </c>
      <c r="R10099" s="28">
        <v>41956.385416666664</v>
      </c>
      <c r="S10099" t="s">
        <v>32255</v>
      </c>
      <c r="T10099" s="27">
        <v>41954</v>
      </c>
      <c r="V10099">
        <v>1</v>
      </c>
      <c r="W10099" t="s">
        <v>32</v>
      </c>
      <c r="X10099" t="s">
        <v>261</v>
      </c>
      <c r="Y10099">
        <v>0</v>
      </c>
      <c r="AB10099" t="s">
        <v>237</v>
      </c>
      <c r="AH10099">
        <v>0</v>
      </c>
      <c r="AN10099" t="s">
        <v>238</v>
      </c>
      <c r="AO10099">
        <v>1</v>
      </c>
      <c r="AP10099" t="s">
        <v>239</v>
      </c>
      <c r="AQ10099" s="27">
        <v>41955</v>
      </c>
      <c r="AR10099" t="s">
        <v>240</v>
      </c>
      <c r="AS10099">
        <v>1</v>
      </c>
      <c r="AT10099" t="s">
        <v>239</v>
      </c>
      <c r="AU10099" s="27">
        <v>41955</v>
      </c>
    </row>
    <row r="10100" spans="1:47" x14ac:dyDescent="0.2">
      <c r="A10100">
        <v>10099</v>
      </c>
      <c r="B10100" t="s">
        <v>32256</v>
      </c>
      <c r="C10100" t="s">
        <v>1313</v>
      </c>
      <c r="D10100" t="s">
        <v>32257</v>
      </c>
      <c r="E10100" s="27">
        <v>42003</v>
      </c>
      <c r="F10100" t="s">
        <v>233</v>
      </c>
      <c r="G10100" s="27">
        <v>29358</v>
      </c>
      <c r="H10100">
        <v>35</v>
      </c>
      <c r="I10100" t="s">
        <v>244</v>
      </c>
      <c r="J10100" t="s">
        <v>353</v>
      </c>
      <c r="K10100">
        <v>0</v>
      </c>
      <c r="L10100">
        <v>1</v>
      </c>
      <c r="M10100">
        <v>0</v>
      </c>
      <c r="N10100">
        <v>0</v>
      </c>
      <c r="O10100">
        <v>1</v>
      </c>
      <c r="P10100">
        <v>-1</v>
      </c>
      <c r="Q10100" s="28">
        <v>42002.411805555559</v>
      </c>
      <c r="R10100" s="28">
        <v>42003.319444444445</v>
      </c>
      <c r="S10100" t="s">
        <v>32258</v>
      </c>
      <c r="T10100" s="27">
        <v>42002</v>
      </c>
      <c r="V10100">
        <v>1</v>
      </c>
      <c r="W10100" t="s">
        <v>32</v>
      </c>
      <c r="X10100" t="s">
        <v>348</v>
      </c>
      <c r="Y10100">
        <v>0</v>
      </c>
      <c r="AB10100" t="s">
        <v>237</v>
      </c>
      <c r="AH10100">
        <v>0</v>
      </c>
      <c r="AN10100" t="s">
        <v>238</v>
      </c>
      <c r="AO10100">
        <v>1</v>
      </c>
      <c r="AP10100" t="s">
        <v>239</v>
      </c>
      <c r="AQ10100" s="27">
        <v>42003</v>
      </c>
      <c r="AR10100" t="s">
        <v>240</v>
      </c>
      <c r="AS10100">
        <v>1</v>
      </c>
      <c r="AT10100" t="s">
        <v>239</v>
      </c>
      <c r="AU10100" s="27">
        <v>42003</v>
      </c>
    </row>
    <row r="10101" spans="1:47" x14ac:dyDescent="0.2">
      <c r="A10101">
        <v>10100</v>
      </c>
      <c r="B10101" t="s">
        <v>32259</v>
      </c>
      <c r="C10101" t="s">
        <v>32260</v>
      </c>
      <c r="D10101" t="s">
        <v>2768</v>
      </c>
      <c r="E10101" s="27">
        <v>41890</v>
      </c>
      <c r="F10101" t="s">
        <v>233</v>
      </c>
      <c r="G10101" s="27">
        <v>34956</v>
      </c>
      <c r="H10101">
        <v>20</v>
      </c>
      <c r="I10101" t="s">
        <v>259</v>
      </c>
      <c r="J10101" t="s">
        <v>250</v>
      </c>
      <c r="K10101">
        <v>0</v>
      </c>
      <c r="L10101">
        <v>10</v>
      </c>
      <c r="M10101">
        <v>0</v>
      </c>
      <c r="N10101">
        <v>0</v>
      </c>
      <c r="O10101">
        <v>0</v>
      </c>
      <c r="W10101" t="s">
        <v>237</v>
      </c>
      <c r="Y10101">
        <v>-1</v>
      </c>
      <c r="AB10101" t="s">
        <v>237</v>
      </c>
      <c r="AH10101">
        <v>0</v>
      </c>
      <c r="AN10101" t="s">
        <v>238</v>
      </c>
      <c r="AO10101">
        <v>10</v>
      </c>
      <c r="AP10101" t="s">
        <v>269</v>
      </c>
      <c r="AQ10101" s="27">
        <v>41890</v>
      </c>
      <c r="AR10101" t="s">
        <v>240</v>
      </c>
      <c r="AS10101">
        <v>10</v>
      </c>
      <c r="AT10101" t="s">
        <v>269</v>
      </c>
      <c r="AU10101" s="27">
        <v>41890</v>
      </c>
    </row>
    <row r="10102" spans="1:47" x14ac:dyDescent="0.2">
      <c r="A10102">
        <v>10101</v>
      </c>
      <c r="B10102" t="s">
        <v>32261</v>
      </c>
      <c r="C10102" t="s">
        <v>435</v>
      </c>
      <c r="D10102" t="s">
        <v>32262</v>
      </c>
      <c r="E10102" s="27">
        <v>41952</v>
      </c>
      <c r="F10102" t="s">
        <v>294</v>
      </c>
      <c r="G10102" s="27">
        <v>23343</v>
      </c>
      <c r="H10102">
        <v>52</v>
      </c>
      <c r="I10102" t="s">
        <v>234</v>
      </c>
      <c r="J10102" t="s">
        <v>245</v>
      </c>
      <c r="K10102">
        <v>0</v>
      </c>
      <c r="L10102">
        <v>1</v>
      </c>
      <c r="M10102">
        <v>0</v>
      </c>
      <c r="N10102">
        <v>0</v>
      </c>
      <c r="O10102">
        <v>0</v>
      </c>
      <c r="P10102">
        <v>-1</v>
      </c>
      <c r="Q10102" s="28">
        <v>41951.429861111108</v>
      </c>
      <c r="R10102" s="28">
        <v>41952.080555555556</v>
      </c>
      <c r="S10102" t="s">
        <v>32263</v>
      </c>
      <c r="T10102" s="27">
        <v>41951</v>
      </c>
      <c r="V10102">
        <v>1</v>
      </c>
      <c r="W10102" t="s">
        <v>36</v>
      </c>
      <c r="X10102" t="s">
        <v>279</v>
      </c>
      <c r="Y10102">
        <v>0</v>
      </c>
      <c r="AB10102" t="s">
        <v>237</v>
      </c>
      <c r="AH10102">
        <v>0</v>
      </c>
      <c r="AN10102" t="s">
        <v>238</v>
      </c>
      <c r="AO10102">
        <v>1</v>
      </c>
      <c r="AP10102" t="s">
        <v>239</v>
      </c>
      <c r="AQ10102" s="27">
        <v>41952</v>
      </c>
      <c r="AR10102" t="s">
        <v>240</v>
      </c>
      <c r="AS10102">
        <v>1</v>
      </c>
      <c r="AT10102" t="s">
        <v>239</v>
      </c>
      <c r="AU10102" s="27">
        <v>41952</v>
      </c>
    </row>
    <row r="10103" spans="1:47" x14ac:dyDescent="0.2">
      <c r="A10103">
        <v>10102</v>
      </c>
      <c r="B10103" t="s">
        <v>32264</v>
      </c>
      <c r="C10103" t="s">
        <v>456</v>
      </c>
      <c r="D10103" t="s">
        <v>19685</v>
      </c>
      <c r="E10103" s="27">
        <v>41761</v>
      </c>
      <c r="F10103" t="s">
        <v>233</v>
      </c>
      <c r="G10103" s="27">
        <v>29867</v>
      </c>
      <c r="H10103">
        <v>34</v>
      </c>
      <c r="I10103" t="s">
        <v>244</v>
      </c>
      <c r="J10103" t="s">
        <v>353</v>
      </c>
      <c r="K10103">
        <v>0</v>
      </c>
      <c r="L10103">
        <v>2</v>
      </c>
      <c r="M10103">
        <v>0</v>
      </c>
      <c r="N10103">
        <v>0</v>
      </c>
      <c r="O10103">
        <v>1</v>
      </c>
      <c r="P10103">
        <v>-23</v>
      </c>
      <c r="Q10103" s="28">
        <v>41738.19027777778</v>
      </c>
      <c r="R10103" s="28">
        <v>41761.46597222222</v>
      </c>
      <c r="S10103" t="s">
        <v>32265</v>
      </c>
      <c r="T10103" s="27">
        <v>41738</v>
      </c>
      <c r="V10103">
        <v>23</v>
      </c>
      <c r="W10103" t="s">
        <v>32</v>
      </c>
      <c r="X10103" t="s">
        <v>13600</v>
      </c>
      <c r="Y10103">
        <v>0</v>
      </c>
      <c r="AB10103" t="s">
        <v>237</v>
      </c>
      <c r="AH10103">
        <v>0</v>
      </c>
      <c r="AN10103" t="s">
        <v>238</v>
      </c>
      <c r="AO10103">
        <v>1</v>
      </c>
      <c r="AP10103" t="s">
        <v>239</v>
      </c>
      <c r="AQ10103" s="27">
        <v>41761</v>
      </c>
      <c r="AR10103" t="s">
        <v>240</v>
      </c>
      <c r="AS10103">
        <v>2</v>
      </c>
      <c r="AT10103" t="s">
        <v>239</v>
      </c>
      <c r="AU10103" s="27">
        <v>41761</v>
      </c>
    </row>
    <row r="10104" spans="1:47" x14ac:dyDescent="0.2">
      <c r="A10104">
        <v>10103</v>
      </c>
      <c r="B10104" t="s">
        <v>32266</v>
      </c>
      <c r="C10104" t="s">
        <v>24659</v>
      </c>
      <c r="D10104" t="s">
        <v>9461</v>
      </c>
      <c r="E10104" s="27">
        <v>41706</v>
      </c>
      <c r="F10104" t="s">
        <v>233</v>
      </c>
      <c r="G10104" s="27">
        <v>26877</v>
      </c>
      <c r="H10104">
        <v>42</v>
      </c>
      <c r="I10104" t="s">
        <v>244</v>
      </c>
      <c r="J10104" t="s">
        <v>245</v>
      </c>
      <c r="K10104">
        <v>0</v>
      </c>
      <c r="L10104">
        <v>8</v>
      </c>
      <c r="M10104">
        <v>0</v>
      </c>
      <c r="N10104">
        <v>0</v>
      </c>
      <c r="O10104">
        <v>5</v>
      </c>
      <c r="P10104">
        <v>-1</v>
      </c>
      <c r="Q10104" s="28">
        <v>41705.11041666667</v>
      </c>
      <c r="R10104" s="28">
        <v>42003.261805555558</v>
      </c>
      <c r="S10104" t="s">
        <v>32267</v>
      </c>
      <c r="T10104" s="27">
        <v>41705</v>
      </c>
      <c r="V10104">
        <v>1</v>
      </c>
      <c r="W10104" t="s">
        <v>32</v>
      </c>
      <c r="X10104" t="s">
        <v>254</v>
      </c>
      <c r="Y10104">
        <v>0</v>
      </c>
      <c r="AB10104" t="s">
        <v>237</v>
      </c>
      <c r="AH10104">
        <v>0</v>
      </c>
      <c r="AN10104" t="s">
        <v>238</v>
      </c>
      <c r="AO10104">
        <v>3</v>
      </c>
      <c r="AP10104" t="s">
        <v>239</v>
      </c>
      <c r="AQ10104" s="27">
        <v>41706</v>
      </c>
      <c r="AR10104" t="s">
        <v>240</v>
      </c>
      <c r="AS10104">
        <v>8</v>
      </c>
      <c r="AT10104" t="s">
        <v>269</v>
      </c>
      <c r="AU10104" s="27">
        <v>41706</v>
      </c>
    </row>
    <row r="10105" spans="1:47" x14ac:dyDescent="0.2">
      <c r="A10105">
        <v>10104</v>
      </c>
      <c r="B10105" t="s">
        <v>32268</v>
      </c>
      <c r="C10105" t="s">
        <v>231</v>
      </c>
      <c r="D10105" t="s">
        <v>972</v>
      </c>
      <c r="E10105" s="27">
        <v>41398</v>
      </c>
      <c r="F10105" t="s">
        <v>233</v>
      </c>
      <c r="G10105" s="27">
        <v>31257</v>
      </c>
      <c r="H10105">
        <v>30</v>
      </c>
      <c r="I10105" t="s">
        <v>244</v>
      </c>
      <c r="J10105" t="s">
        <v>353</v>
      </c>
      <c r="K10105">
        <v>0</v>
      </c>
      <c r="L10105">
        <v>9</v>
      </c>
      <c r="M10105">
        <v>0</v>
      </c>
      <c r="N10105">
        <v>0</v>
      </c>
      <c r="O10105">
        <v>8</v>
      </c>
      <c r="P10105">
        <v>-1</v>
      </c>
      <c r="Q10105" s="28">
        <v>41397.267361111109</v>
      </c>
      <c r="R10105" s="28">
        <v>42278.291666666664</v>
      </c>
      <c r="S10105" t="s">
        <v>32269</v>
      </c>
      <c r="U10105" s="27">
        <v>41397</v>
      </c>
      <c r="V10105">
        <v>1</v>
      </c>
      <c r="W10105" t="s">
        <v>32</v>
      </c>
      <c r="X10105" t="s">
        <v>274</v>
      </c>
      <c r="Y10105">
        <v>0</v>
      </c>
      <c r="AB10105" t="s">
        <v>237</v>
      </c>
      <c r="AH10105">
        <v>0</v>
      </c>
      <c r="AN10105" t="s">
        <v>238</v>
      </c>
      <c r="AO10105">
        <v>9</v>
      </c>
      <c r="AP10105" t="s">
        <v>269</v>
      </c>
      <c r="AQ10105" s="27">
        <v>41398</v>
      </c>
      <c r="AR10105" t="s">
        <v>240</v>
      </c>
      <c r="AS10105">
        <v>9</v>
      </c>
      <c r="AT10105" t="s">
        <v>269</v>
      </c>
      <c r="AU10105" s="27">
        <v>41398</v>
      </c>
    </row>
    <row r="10106" spans="1:47" x14ac:dyDescent="0.2">
      <c r="A10106">
        <v>10105</v>
      </c>
      <c r="B10106" t="s">
        <v>32270</v>
      </c>
      <c r="C10106" t="s">
        <v>3523</v>
      </c>
      <c r="D10106" t="s">
        <v>32271</v>
      </c>
      <c r="E10106" s="27">
        <v>41340</v>
      </c>
      <c r="F10106" t="s">
        <v>233</v>
      </c>
      <c r="G10106" s="27">
        <v>30824</v>
      </c>
      <c r="H10106">
        <v>31</v>
      </c>
      <c r="I10106" t="s">
        <v>244</v>
      </c>
      <c r="J10106" t="s">
        <v>245</v>
      </c>
      <c r="K10106">
        <v>0</v>
      </c>
      <c r="L10106">
        <v>9</v>
      </c>
      <c r="M10106">
        <v>0</v>
      </c>
      <c r="N10106">
        <v>0</v>
      </c>
      <c r="O10106">
        <v>8</v>
      </c>
      <c r="P10106">
        <v>-31</v>
      </c>
      <c r="Q10106" s="28">
        <v>41309.242361111108</v>
      </c>
      <c r="R10106" s="28">
        <v>41337.454861111109</v>
      </c>
      <c r="S10106" t="s">
        <v>32272</v>
      </c>
      <c r="T10106" s="27">
        <v>41309</v>
      </c>
      <c r="V10106">
        <v>31</v>
      </c>
      <c r="W10106" t="s">
        <v>36</v>
      </c>
      <c r="X10106" t="s">
        <v>279</v>
      </c>
      <c r="Y10106">
        <v>0</v>
      </c>
      <c r="AB10106" t="s">
        <v>237</v>
      </c>
      <c r="AH10106">
        <v>0</v>
      </c>
      <c r="AN10106" t="s">
        <v>238</v>
      </c>
      <c r="AO10106">
        <v>2</v>
      </c>
      <c r="AP10106" t="s">
        <v>239</v>
      </c>
      <c r="AQ10106" s="27">
        <v>41340</v>
      </c>
      <c r="AR10106" t="s">
        <v>240</v>
      </c>
      <c r="AS10106">
        <v>9</v>
      </c>
      <c r="AT10106" t="s">
        <v>269</v>
      </c>
      <c r="AU10106" s="27">
        <v>41340</v>
      </c>
    </row>
    <row r="10107" spans="1:47" x14ac:dyDescent="0.2">
      <c r="A10107">
        <v>10106</v>
      </c>
      <c r="B10107" t="s">
        <v>32273</v>
      </c>
      <c r="C10107" t="s">
        <v>803</v>
      </c>
      <c r="D10107" t="s">
        <v>387</v>
      </c>
      <c r="E10107" s="27">
        <v>41990</v>
      </c>
      <c r="F10107" t="s">
        <v>233</v>
      </c>
      <c r="G10107" s="27">
        <v>25118</v>
      </c>
      <c r="H10107">
        <v>47</v>
      </c>
      <c r="I10107" t="s">
        <v>234</v>
      </c>
      <c r="J10107" t="s">
        <v>250</v>
      </c>
      <c r="K10107">
        <v>0</v>
      </c>
      <c r="L10107">
        <v>6</v>
      </c>
      <c r="M10107">
        <v>0</v>
      </c>
      <c r="N10107">
        <v>0</v>
      </c>
      <c r="O10107">
        <v>15</v>
      </c>
      <c r="P10107">
        <v>-1</v>
      </c>
      <c r="Q10107" s="28">
        <v>41989.425694444442</v>
      </c>
      <c r="R10107" s="28">
        <v>41990.375</v>
      </c>
      <c r="S10107" t="s">
        <v>32274</v>
      </c>
      <c r="U10107" s="27">
        <v>41990</v>
      </c>
      <c r="V10107">
        <v>0</v>
      </c>
      <c r="W10107" t="s">
        <v>32</v>
      </c>
      <c r="X10107" t="s">
        <v>274</v>
      </c>
      <c r="Y10107">
        <v>0</v>
      </c>
      <c r="AB10107" t="s">
        <v>237</v>
      </c>
      <c r="AH10107">
        <v>0</v>
      </c>
      <c r="AN10107" t="s">
        <v>238</v>
      </c>
      <c r="AO10107">
        <v>3</v>
      </c>
      <c r="AP10107" t="s">
        <v>239</v>
      </c>
      <c r="AQ10107" s="27">
        <v>41990</v>
      </c>
      <c r="AR10107" t="s">
        <v>240</v>
      </c>
      <c r="AS10107">
        <v>6</v>
      </c>
      <c r="AT10107" t="s">
        <v>246</v>
      </c>
      <c r="AU10107" s="27">
        <v>41990</v>
      </c>
    </row>
    <row r="10108" spans="1:47" x14ac:dyDescent="0.2">
      <c r="A10108">
        <v>10107</v>
      </c>
      <c r="B10108" t="s">
        <v>32275</v>
      </c>
      <c r="C10108" t="s">
        <v>32276</v>
      </c>
      <c r="D10108" t="s">
        <v>32277</v>
      </c>
      <c r="E10108" s="27">
        <v>41439</v>
      </c>
      <c r="F10108" t="s">
        <v>294</v>
      </c>
      <c r="G10108" s="27">
        <v>28131</v>
      </c>
      <c r="H10108">
        <v>39</v>
      </c>
      <c r="I10108" t="s">
        <v>244</v>
      </c>
      <c r="J10108" t="s">
        <v>250</v>
      </c>
      <c r="K10108">
        <v>0</v>
      </c>
      <c r="L10108">
        <v>5</v>
      </c>
      <c r="M10108">
        <v>0</v>
      </c>
      <c r="N10108">
        <v>0</v>
      </c>
      <c r="O10108">
        <v>1</v>
      </c>
      <c r="P10108">
        <v>7</v>
      </c>
      <c r="Q10108" s="28">
        <v>41446.505555555559</v>
      </c>
      <c r="R10108" s="28">
        <v>41509.243055555555</v>
      </c>
      <c r="S10108" t="s">
        <v>32278</v>
      </c>
      <c r="U10108" s="27">
        <v>41318</v>
      </c>
      <c r="V10108">
        <v>121</v>
      </c>
      <c r="W10108" t="s">
        <v>32</v>
      </c>
      <c r="X10108" t="s">
        <v>274</v>
      </c>
      <c r="Y10108">
        <v>0</v>
      </c>
      <c r="AB10108" t="s">
        <v>237</v>
      </c>
      <c r="AH10108">
        <v>0</v>
      </c>
      <c r="AN10108" t="s">
        <v>238</v>
      </c>
      <c r="AO10108">
        <v>5</v>
      </c>
      <c r="AP10108" t="s">
        <v>246</v>
      </c>
      <c r="AQ10108" s="27">
        <v>41439</v>
      </c>
      <c r="AR10108" t="s">
        <v>240</v>
      </c>
      <c r="AS10108">
        <v>5</v>
      </c>
      <c r="AT10108" t="s">
        <v>246</v>
      </c>
      <c r="AU10108" s="27">
        <v>41439</v>
      </c>
    </row>
    <row r="10109" spans="1:47" x14ac:dyDescent="0.2">
      <c r="A10109">
        <v>10108</v>
      </c>
      <c r="B10109" t="s">
        <v>32279</v>
      </c>
      <c r="C10109" t="s">
        <v>23864</v>
      </c>
      <c r="D10109" t="s">
        <v>32280</v>
      </c>
      <c r="E10109" s="27">
        <v>41741</v>
      </c>
      <c r="F10109" t="s">
        <v>233</v>
      </c>
      <c r="G10109" s="27">
        <v>25266</v>
      </c>
      <c r="H10109">
        <v>47</v>
      </c>
      <c r="I10109" t="s">
        <v>234</v>
      </c>
      <c r="J10109" t="s">
        <v>22</v>
      </c>
      <c r="K10109">
        <v>0</v>
      </c>
      <c r="L10109">
        <v>1</v>
      </c>
      <c r="M10109">
        <v>0</v>
      </c>
      <c r="N10109">
        <v>0</v>
      </c>
      <c r="O10109">
        <v>1</v>
      </c>
      <c r="P10109">
        <v>-1</v>
      </c>
      <c r="Q10109" s="28">
        <v>41740.224999999999</v>
      </c>
      <c r="R10109" s="28">
        <v>41741.509027777778</v>
      </c>
      <c r="S10109" t="s">
        <v>32281</v>
      </c>
      <c r="U10109" s="27">
        <v>41740</v>
      </c>
      <c r="V10109">
        <v>1</v>
      </c>
      <c r="W10109" t="s">
        <v>32</v>
      </c>
      <c r="X10109" t="s">
        <v>274</v>
      </c>
      <c r="Y10109">
        <v>0</v>
      </c>
      <c r="AB10109" t="s">
        <v>237</v>
      </c>
      <c r="AH10109">
        <v>0</v>
      </c>
      <c r="AN10109" t="s">
        <v>238</v>
      </c>
      <c r="AO10109">
        <v>1</v>
      </c>
      <c r="AP10109" t="s">
        <v>239</v>
      </c>
      <c r="AQ10109" s="27">
        <v>41741</v>
      </c>
      <c r="AR10109" t="s">
        <v>240</v>
      </c>
      <c r="AS10109">
        <v>1</v>
      </c>
      <c r="AT10109" t="s">
        <v>239</v>
      </c>
      <c r="AU10109" s="27">
        <v>41741</v>
      </c>
    </row>
    <row r="10110" spans="1:47" x14ac:dyDescent="0.2">
      <c r="A10110">
        <v>10109</v>
      </c>
      <c r="B10110" t="s">
        <v>32282</v>
      </c>
      <c r="C10110" t="s">
        <v>803</v>
      </c>
      <c r="D10110" t="s">
        <v>741</v>
      </c>
      <c r="E10110" s="27">
        <v>41568</v>
      </c>
      <c r="F10110" t="s">
        <v>233</v>
      </c>
      <c r="G10110" s="27">
        <v>32000</v>
      </c>
      <c r="H10110">
        <v>28</v>
      </c>
      <c r="I10110" t="s">
        <v>244</v>
      </c>
      <c r="J10110" t="s">
        <v>353</v>
      </c>
      <c r="K10110">
        <v>0</v>
      </c>
      <c r="L10110">
        <v>2</v>
      </c>
      <c r="M10110">
        <v>0</v>
      </c>
      <c r="N10110">
        <v>0</v>
      </c>
      <c r="O10110">
        <v>1</v>
      </c>
      <c r="P10110">
        <v>-69</v>
      </c>
      <c r="Q10110" s="28">
        <v>41499.368055555555</v>
      </c>
      <c r="R10110" s="28">
        <v>41533.365277777775</v>
      </c>
      <c r="S10110" t="s">
        <v>32283</v>
      </c>
      <c r="T10110" s="27">
        <v>41499</v>
      </c>
      <c r="V10110">
        <v>69</v>
      </c>
      <c r="W10110" t="s">
        <v>32</v>
      </c>
      <c r="X10110" t="s">
        <v>2976</v>
      </c>
      <c r="Y10110">
        <v>0</v>
      </c>
      <c r="AB10110" t="s">
        <v>237</v>
      </c>
      <c r="AH10110">
        <v>0</v>
      </c>
      <c r="AN10110" t="s">
        <v>238</v>
      </c>
      <c r="AO10110">
        <v>3</v>
      </c>
      <c r="AP10110" t="s">
        <v>239</v>
      </c>
      <c r="AQ10110" s="27">
        <v>41568</v>
      </c>
      <c r="AR10110" t="s">
        <v>240</v>
      </c>
      <c r="AS10110">
        <v>2</v>
      </c>
      <c r="AT10110" t="s">
        <v>239</v>
      </c>
      <c r="AU10110" s="27">
        <v>41568</v>
      </c>
    </row>
    <row r="10111" spans="1:47" x14ac:dyDescent="0.2">
      <c r="A10111">
        <v>10110</v>
      </c>
      <c r="B10111" t="s">
        <v>32284</v>
      </c>
      <c r="C10111" t="s">
        <v>32285</v>
      </c>
      <c r="D10111" t="s">
        <v>10844</v>
      </c>
      <c r="E10111" s="27">
        <v>41387</v>
      </c>
      <c r="F10111" t="s">
        <v>294</v>
      </c>
      <c r="G10111" s="27">
        <v>27493</v>
      </c>
      <c r="H10111">
        <v>41</v>
      </c>
      <c r="I10111" t="s">
        <v>244</v>
      </c>
      <c r="J10111" t="s">
        <v>250</v>
      </c>
      <c r="K10111">
        <v>0</v>
      </c>
      <c r="L10111">
        <v>4</v>
      </c>
      <c r="M10111">
        <v>0</v>
      </c>
      <c r="N10111">
        <v>0</v>
      </c>
      <c r="O10111">
        <v>7</v>
      </c>
      <c r="P10111">
        <v>0</v>
      </c>
      <c r="Q10111" s="28">
        <v>41387.048611111109</v>
      </c>
      <c r="R10111" s="28">
        <v>41388.167361111111</v>
      </c>
      <c r="S10111" t="s">
        <v>32286</v>
      </c>
      <c r="T10111" s="27">
        <v>41387</v>
      </c>
      <c r="V10111">
        <v>0</v>
      </c>
      <c r="W10111" t="s">
        <v>32</v>
      </c>
      <c r="X10111" t="s">
        <v>268</v>
      </c>
      <c r="Y10111">
        <v>1</v>
      </c>
      <c r="AA10111" t="s">
        <v>32287</v>
      </c>
      <c r="AB10111" t="s">
        <v>32</v>
      </c>
      <c r="AC10111">
        <v>0</v>
      </c>
      <c r="AD10111" s="27">
        <v>41407</v>
      </c>
      <c r="AE10111" t="s">
        <v>4479</v>
      </c>
      <c r="AF10111" s="27">
        <v>41407</v>
      </c>
      <c r="AG10111" s="27">
        <v>41453</v>
      </c>
      <c r="AH10111">
        <v>0</v>
      </c>
      <c r="AN10111" t="s">
        <v>238</v>
      </c>
      <c r="AO10111">
        <v>2</v>
      </c>
      <c r="AP10111" t="s">
        <v>239</v>
      </c>
      <c r="AQ10111" s="27">
        <v>41387</v>
      </c>
      <c r="AR10111" t="s">
        <v>240</v>
      </c>
      <c r="AS10111">
        <v>4</v>
      </c>
      <c r="AT10111" t="s">
        <v>239</v>
      </c>
      <c r="AU10111" s="27">
        <v>41387</v>
      </c>
    </row>
    <row r="10112" spans="1:47" x14ac:dyDescent="0.2">
      <c r="A10112">
        <v>10111</v>
      </c>
      <c r="B10112" t="s">
        <v>32288</v>
      </c>
      <c r="C10112" t="s">
        <v>32289</v>
      </c>
      <c r="D10112" t="s">
        <v>32290</v>
      </c>
      <c r="E10112" s="27">
        <v>41339</v>
      </c>
      <c r="F10112" t="s">
        <v>233</v>
      </c>
      <c r="G10112" s="27">
        <v>32705</v>
      </c>
      <c r="H10112">
        <v>26</v>
      </c>
      <c r="I10112" t="s">
        <v>244</v>
      </c>
      <c r="J10112" t="s">
        <v>250</v>
      </c>
      <c r="K10112">
        <v>0</v>
      </c>
      <c r="L10112">
        <v>2</v>
      </c>
      <c r="M10112">
        <v>0</v>
      </c>
      <c r="N10112">
        <v>0</v>
      </c>
      <c r="O10112">
        <v>0</v>
      </c>
      <c r="P10112">
        <v>-1</v>
      </c>
      <c r="Q10112" s="28">
        <v>41338.263194444444</v>
      </c>
      <c r="R10112" s="28">
        <v>41339.318749999999</v>
      </c>
      <c r="S10112" t="s">
        <v>32291</v>
      </c>
      <c r="T10112" s="27">
        <v>41338</v>
      </c>
      <c r="V10112">
        <v>1</v>
      </c>
      <c r="W10112" t="s">
        <v>32</v>
      </c>
      <c r="X10112" t="s">
        <v>1089</v>
      </c>
      <c r="Y10112">
        <v>0</v>
      </c>
      <c r="AB10112" t="s">
        <v>237</v>
      </c>
      <c r="AH10112">
        <v>0</v>
      </c>
      <c r="AN10112" t="s">
        <v>238</v>
      </c>
      <c r="AO10112">
        <v>3</v>
      </c>
      <c r="AP10112" t="s">
        <v>239</v>
      </c>
      <c r="AQ10112" s="27">
        <v>41339</v>
      </c>
      <c r="AR10112" t="s">
        <v>240</v>
      </c>
      <c r="AS10112">
        <v>2</v>
      </c>
      <c r="AT10112" t="s">
        <v>239</v>
      </c>
      <c r="AU10112" s="27">
        <v>41339</v>
      </c>
    </row>
    <row r="10113" spans="1:47" x14ac:dyDescent="0.2">
      <c r="A10113">
        <v>10112</v>
      </c>
      <c r="B10113" t="s">
        <v>32292</v>
      </c>
      <c r="C10113" t="s">
        <v>553</v>
      </c>
      <c r="D10113" t="s">
        <v>32293</v>
      </c>
      <c r="E10113" s="27">
        <v>41893</v>
      </c>
      <c r="F10113" t="s">
        <v>233</v>
      </c>
      <c r="G10113" s="27">
        <v>33153</v>
      </c>
      <c r="H10113">
        <v>25</v>
      </c>
      <c r="I10113" t="s">
        <v>244</v>
      </c>
      <c r="J10113" t="s">
        <v>250</v>
      </c>
      <c r="K10113">
        <v>0</v>
      </c>
      <c r="L10113">
        <v>5</v>
      </c>
      <c r="M10113">
        <v>0</v>
      </c>
      <c r="N10113">
        <v>0</v>
      </c>
      <c r="O10113">
        <v>2</v>
      </c>
      <c r="P10113">
        <v>-27</v>
      </c>
      <c r="Q10113" s="28">
        <v>41866.462500000001</v>
      </c>
      <c r="R10113" s="28">
        <v>41867.348611111112</v>
      </c>
      <c r="S10113" t="s">
        <v>32294</v>
      </c>
      <c r="T10113" s="27">
        <v>41866</v>
      </c>
      <c r="V10113">
        <v>27</v>
      </c>
      <c r="W10113" t="s">
        <v>36</v>
      </c>
      <c r="X10113" t="s">
        <v>392</v>
      </c>
      <c r="Y10113">
        <v>1</v>
      </c>
      <c r="AA10113" t="s">
        <v>32295</v>
      </c>
      <c r="AB10113" t="s">
        <v>36</v>
      </c>
      <c r="AC10113">
        <v>0</v>
      </c>
      <c r="AD10113" s="27">
        <v>42413</v>
      </c>
      <c r="AE10113" t="s">
        <v>529</v>
      </c>
      <c r="AF10113" s="27">
        <v>42413</v>
      </c>
      <c r="AG10113" s="27">
        <v>42414</v>
      </c>
      <c r="AH10113">
        <v>0</v>
      </c>
      <c r="AN10113" t="s">
        <v>238</v>
      </c>
      <c r="AO10113">
        <v>4</v>
      </c>
      <c r="AP10113" t="s">
        <v>239</v>
      </c>
      <c r="AQ10113" s="27">
        <v>41893</v>
      </c>
      <c r="AR10113" t="s">
        <v>240</v>
      </c>
      <c r="AS10113">
        <v>5</v>
      </c>
      <c r="AT10113" t="s">
        <v>246</v>
      </c>
      <c r="AU10113" s="27">
        <v>41893</v>
      </c>
    </row>
    <row r="10114" spans="1:47" x14ac:dyDescent="0.2">
      <c r="A10114">
        <v>10113</v>
      </c>
      <c r="B10114" t="s">
        <v>32296</v>
      </c>
      <c r="C10114" t="s">
        <v>32297</v>
      </c>
      <c r="D10114" t="s">
        <v>13330</v>
      </c>
      <c r="E10114" s="27">
        <v>41878</v>
      </c>
      <c r="F10114" t="s">
        <v>294</v>
      </c>
      <c r="G10114" s="27">
        <v>31107</v>
      </c>
      <c r="H10114">
        <v>31</v>
      </c>
      <c r="I10114" t="s">
        <v>244</v>
      </c>
      <c r="J10114" t="s">
        <v>250</v>
      </c>
      <c r="K10114">
        <v>0</v>
      </c>
      <c r="L10114">
        <v>6</v>
      </c>
      <c r="M10114">
        <v>0</v>
      </c>
      <c r="N10114">
        <v>0</v>
      </c>
      <c r="O10114">
        <v>1</v>
      </c>
      <c r="P10114">
        <v>0</v>
      </c>
      <c r="Q10114" s="28">
        <v>41878.148611111108</v>
      </c>
      <c r="R10114" s="28">
        <v>41878.347916666666</v>
      </c>
      <c r="S10114" t="s">
        <v>32298</v>
      </c>
      <c r="U10114" s="27">
        <v>41878</v>
      </c>
      <c r="V10114">
        <v>0</v>
      </c>
      <c r="W10114" t="s">
        <v>32</v>
      </c>
      <c r="X10114" t="s">
        <v>274</v>
      </c>
      <c r="Y10114">
        <v>0</v>
      </c>
      <c r="AB10114" t="s">
        <v>237</v>
      </c>
      <c r="AH10114">
        <v>0</v>
      </c>
      <c r="AN10114" t="s">
        <v>238</v>
      </c>
      <c r="AO10114">
        <v>3</v>
      </c>
      <c r="AP10114" t="s">
        <v>239</v>
      </c>
      <c r="AQ10114" s="27">
        <v>41878</v>
      </c>
      <c r="AR10114" t="s">
        <v>240</v>
      </c>
      <c r="AS10114">
        <v>6</v>
      </c>
      <c r="AT10114" t="s">
        <v>246</v>
      </c>
      <c r="AU10114" s="27">
        <v>41878</v>
      </c>
    </row>
    <row r="10115" spans="1:47" x14ac:dyDescent="0.2">
      <c r="A10115">
        <v>10114</v>
      </c>
      <c r="B10115" t="s">
        <v>32299</v>
      </c>
      <c r="C10115" t="s">
        <v>575</v>
      </c>
      <c r="D10115" t="s">
        <v>32300</v>
      </c>
      <c r="E10115" s="27">
        <v>41843</v>
      </c>
      <c r="F10115" t="s">
        <v>233</v>
      </c>
      <c r="G10115" s="27">
        <v>33624</v>
      </c>
      <c r="H10115">
        <v>24</v>
      </c>
      <c r="I10115" t="s">
        <v>259</v>
      </c>
      <c r="J10115" t="s">
        <v>250</v>
      </c>
      <c r="K10115">
        <v>0</v>
      </c>
      <c r="L10115">
        <v>9</v>
      </c>
      <c r="M10115">
        <v>0</v>
      </c>
      <c r="N10115">
        <v>0</v>
      </c>
      <c r="O10115">
        <v>0</v>
      </c>
      <c r="W10115" t="s">
        <v>237</v>
      </c>
      <c r="Y10115">
        <v>-1</v>
      </c>
      <c r="AB10115" t="s">
        <v>237</v>
      </c>
      <c r="AH10115">
        <v>0</v>
      </c>
      <c r="AN10115" t="s">
        <v>238</v>
      </c>
      <c r="AO10115">
        <v>4</v>
      </c>
      <c r="AP10115" t="s">
        <v>239</v>
      </c>
      <c r="AQ10115" s="27">
        <v>41843</v>
      </c>
      <c r="AR10115" t="s">
        <v>240</v>
      </c>
      <c r="AS10115">
        <v>9</v>
      </c>
      <c r="AT10115" t="s">
        <v>269</v>
      </c>
      <c r="AU10115" s="27">
        <v>41843</v>
      </c>
    </row>
    <row r="10116" spans="1:47" x14ac:dyDescent="0.2">
      <c r="A10116">
        <v>10115</v>
      </c>
      <c r="B10116" t="s">
        <v>32301</v>
      </c>
      <c r="C10116" t="s">
        <v>813</v>
      </c>
      <c r="D10116" t="s">
        <v>689</v>
      </c>
      <c r="E10116" s="27">
        <v>41486</v>
      </c>
      <c r="F10116" t="s">
        <v>233</v>
      </c>
      <c r="G10116" s="27">
        <v>29605</v>
      </c>
      <c r="H10116">
        <v>35</v>
      </c>
      <c r="I10116" t="s">
        <v>244</v>
      </c>
      <c r="J10116" t="s">
        <v>250</v>
      </c>
      <c r="K10116">
        <v>0</v>
      </c>
      <c r="L10116">
        <v>2</v>
      </c>
      <c r="M10116">
        <v>0</v>
      </c>
      <c r="N10116">
        <v>0</v>
      </c>
      <c r="O10116">
        <v>5</v>
      </c>
      <c r="S10116" t="s">
        <v>32302</v>
      </c>
      <c r="T10116" s="27">
        <v>40014</v>
      </c>
      <c r="V10116">
        <v>1472</v>
      </c>
      <c r="W10116" t="s">
        <v>32</v>
      </c>
      <c r="X10116" t="s">
        <v>441</v>
      </c>
      <c r="Y10116">
        <v>0</v>
      </c>
      <c r="AB10116" t="s">
        <v>237</v>
      </c>
      <c r="AH10116">
        <v>0</v>
      </c>
      <c r="AN10116" t="s">
        <v>238</v>
      </c>
      <c r="AO10116">
        <v>2</v>
      </c>
      <c r="AP10116" t="s">
        <v>239</v>
      </c>
      <c r="AQ10116" s="27">
        <v>41486</v>
      </c>
      <c r="AR10116" t="s">
        <v>240</v>
      </c>
      <c r="AS10116">
        <v>2</v>
      </c>
      <c r="AT10116" t="s">
        <v>239</v>
      </c>
      <c r="AU10116" s="27">
        <v>41486</v>
      </c>
    </row>
    <row r="10117" spans="1:47" x14ac:dyDescent="0.2">
      <c r="A10117">
        <v>10116</v>
      </c>
      <c r="B10117" t="s">
        <v>32303</v>
      </c>
      <c r="C10117" t="s">
        <v>32304</v>
      </c>
      <c r="D10117" t="s">
        <v>2220</v>
      </c>
      <c r="E10117" s="27">
        <v>41977</v>
      </c>
      <c r="F10117" t="s">
        <v>294</v>
      </c>
      <c r="G10117" s="27">
        <v>23981</v>
      </c>
      <c r="H10117">
        <v>50</v>
      </c>
      <c r="I10117" t="s">
        <v>234</v>
      </c>
      <c r="J10117" t="s">
        <v>250</v>
      </c>
      <c r="K10117">
        <v>0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 s="28">
        <v>41977.083333333336</v>
      </c>
      <c r="R10117" s="28">
        <v>41978.137499999997</v>
      </c>
      <c r="S10117" t="s">
        <v>32305</v>
      </c>
      <c r="T10117" s="27">
        <v>41976</v>
      </c>
      <c r="V10117">
        <v>1</v>
      </c>
      <c r="W10117" t="s">
        <v>32</v>
      </c>
      <c r="X10117" t="s">
        <v>359</v>
      </c>
      <c r="Y10117">
        <v>0</v>
      </c>
      <c r="AB10117" t="s">
        <v>237</v>
      </c>
      <c r="AH10117">
        <v>0</v>
      </c>
      <c r="AN10117" t="s">
        <v>238</v>
      </c>
      <c r="AO10117">
        <v>1</v>
      </c>
      <c r="AP10117" t="s">
        <v>239</v>
      </c>
      <c r="AQ10117" s="27">
        <v>41977</v>
      </c>
      <c r="AR10117" t="s">
        <v>240</v>
      </c>
      <c r="AS10117">
        <v>1</v>
      </c>
      <c r="AT10117" t="s">
        <v>239</v>
      </c>
      <c r="AU10117" s="27">
        <v>41977</v>
      </c>
    </row>
    <row r="10118" spans="1:47" x14ac:dyDescent="0.2">
      <c r="A10118">
        <v>10117</v>
      </c>
      <c r="B10118" t="s">
        <v>16998</v>
      </c>
      <c r="C10118" t="s">
        <v>414</v>
      </c>
      <c r="D10118" t="s">
        <v>357</v>
      </c>
      <c r="E10118" s="27">
        <v>41935</v>
      </c>
      <c r="F10118" t="s">
        <v>233</v>
      </c>
      <c r="G10118" s="27">
        <v>33552</v>
      </c>
      <c r="H10118">
        <v>24</v>
      </c>
      <c r="I10118" t="s">
        <v>259</v>
      </c>
      <c r="J10118" t="s">
        <v>250</v>
      </c>
      <c r="K10118">
        <v>0</v>
      </c>
      <c r="L10118">
        <v>4</v>
      </c>
      <c r="M10118">
        <v>0</v>
      </c>
      <c r="N10118">
        <v>0</v>
      </c>
      <c r="O10118">
        <v>2</v>
      </c>
      <c r="P10118">
        <v>-1</v>
      </c>
      <c r="Q10118" s="28">
        <v>41934.37777777778</v>
      </c>
      <c r="R10118" s="28">
        <v>41935.379166666666</v>
      </c>
      <c r="S10118" t="s">
        <v>32306</v>
      </c>
      <c r="U10118" s="27">
        <v>41934</v>
      </c>
      <c r="V10118">
        <v>1</v>
      </c>
      <c r="W10118" t="s">
        <v>32</v>
      </c>
      <c r="X10118" t="s">
        <v>274</v>
      </c>
      <c r="Y10118">
        <v>0</v>
      </c>
      <c r="AB10118" t="s">
        <v>237</v>
      </c>
      <c r="AH10118">
        <v>0</v>
      </c>
      <c r="AN10118" t="s">
        <v>238</v>
      </c>
      <c r="AO10118">
        <v>4</v>
      </c>
      <c r="AP10118" t="s">
        <v>239</v>
      </c>
      <c r="AQ10118" s="27">
        <v>41935</v>
      </c>
      <c r="AR10118" t="s">
        <v>240</v>
      </c>
      <c r="AS10118">
        <v>4</v>
      </c>
      <c r="AT10118" t="s">
        <v>239</v>
      </c>
      <c r="AU10118" s="27">
        <v>41935</v>
      </c>
    </row>
    <row r="10119" spans="1:47" x14ac:dyDescent="0.2">
      <c r="A10119">
        <v>10118</v>
      </c>
      <c r="B10119" t="s">
        <v>32307</v>
      </c>
      <c r="C10119" t="s">
        <v>464</v>
      </c>
      <c r="D10119" t="s">
        <v>32308</v>
      </c>
      <c r="E10119" s="27">
        <v>41725</v>
      </c>
      <c r="F10119" t="s">
        <v>233</v>
      </c>
      <c r="G10119" s="27">
        <v>22073</v>
      </c>
      <c r="H10119">
        <v>55</v>
      </c>
      <c r="I10119" t="s">
        <v>234</v>
      </c>
      <c r="J10119" t="s">
        <v>353</v>
      </c>
      <c r="K10119">
        <v>0</v>
      </c>
      <c r="L10119">
        <v>1</v>
      </c>
      <c r="M10119">
        <v>0</v>
      </c>
      <c r="N10119">
        <v>0</v>
      </c>
      <c r="O10119">
        <v>0</v>
      </c>
      <c r="P10119">
        <v>-1</v>
      </c>
      <c r="Q10119" s="28">
        <v>41724.470138888886</v>
      </c>
      <c r="R10119" s="28">
        <v>41725.066666666666</v>
      </c>
      <c r="S10119" t="s">
        <v>32309</v>
      </c>
      <c r="T10119" s="27">
        <v>41724</v>
      </c>
      <c r="V10119">
        <v>1</v>
      </c>
      <c r="W10119" t="s">
        <v>36</v>
      </c>
      <c r="X10119" t="s">
        <v>279</v>
      </c>
      <c r="Y10119">
        <v>0</v>
      </c>
      <c r="AB10119" t="s">
        <v>237</v>
      </c>
      <c r="AH10119">
        <v>0</v>
      </c>
      <c r="AN10119" t="s">
        <v>238</v>
      </c>
      <c r="AO10119">
        <v>1</v>
      </c>
      <c r="AP10119" t="s">
        <v>239</v>
      </c>
      <c r="AQ10119" s="27">
        <v>41725</v>
      </c>
      <c r="AR10119" t="s">
        <v>240</v>
      </c>
      <c r="AS10119">
        <v>1</v>
      </c>
      <c r="AT10119" t="s">
        <v>239</v>
      </c>
      <c r="AU10119" s="27">
        <v>41725</v>
      </c>
    </row>
    <row r="10120" spans="1:47" x14ac:dyDescent="0.2">
      <c r="A10120">
        <v>10119</v>
      </c>
      <c r="B10120" t="s">
        <v>32310</v>
      </c>
      <c r="C10120" t="s">
        <v>19167</v>
      </c>
      <c r="D10120" t="s">
        <v>689</v>
      </c>
      <c r="E10120" s="27">
        <v>41295</v>
      </c>
      <c r="F10120" t="s">
        <v>233</v>
      </c>
      <c r="G10120" s="27">
        <v>34384</v>
      </c>
      <c r="H10120">
        <v>22</v>
      </c>
      <c r="I10120" t="s">
        <v>259</v>
      </c>
      <c r="J10120" t="s">
        <v>250</v>
      </c>
      <c r="K10120">
        <v>0</v>
      </c>
      <c r="L10120">
        <v>9</v>
      </c>
      <c r="M10120">
        <v>0</v>
      </c>
      <c r="N10120">
        <v>0</v>
      </c>
      <c r="O10120">
        <v>2</v>
      </c>
      <c r="P10120">
        <v>0</v>
      </c>
      <c r="Q10120" s="28">
        <v>41295.068749999999</v>
      </c>
      <c r="R10120" s="28">
        <v>41301.220138888886</v>
      </c>
      <c r="S10120" t="s">
        <v>32311</v>
      </c>
      <c r="T10120" s="27">
        <v>41294</v>
      </c>
      <c r="V10120">
        <v>1</v>
      </c>
      <c r="W10120" t="s">
        <v>32</v>
      </c>
      <c r="X10120" t="s">
        <v>631</v>
      </c>
      <c r="Y10120">
        <v>1</v>
      </c>
      <c r="AA10120" t="s">
        <v>32312</v>
      </c>
      <c r="AB10120" t="s">
        <v>36</v>
      </c>
      <c r="AC10120">
        <v>0</v>
      </c>
      <c r="AD10120" s="27">
        <v>41374</v>
      </c>
      <c r="AE10120" t="s">
        <v>385</v>
      </c>
      <c r="AF10120" s="27">
        <v>41374</v>
      </c>
      <c r="AG10120" s="27">
        <v>41384</v>
      </c>
      <c r="AH10120">
        <v>0</v>
      </c>
      <c r="AN10120" t="s">
        <v>238</v>
      </c>
      <c r="AO10120">
        <v>10</v>
      </c>
      <c r="AP10120" t="s">
        <v>269</v>
      </c>
      <c r="AQ10120" s="27">
        <v>41295</v>
      </c>
      <c r="AR10120" t="s">
        <v>240</v>
      </c>
      <c r="AS10120">
        <v>9</v>
      </c>
      <c r="AT10120" t="s">
        <v>269</v>
      </c>
      <c r="AU10120" s="27">
        <v>41295</v>
      </c>
    </row>
    <row r="10121" spans="1:47" x14ac:dyDescent="0.2">
      <c r="A10121">
        <v>10120</v>
      </c>
      <c r="B10121" t="s">
        <v>32313</v>
      </c>
      <c r="C10121" t="s">
        <v>8319</v>
      </c>
      <c r="D10121" t="s">
        <v>32314</v>
      </c>
      <c r="E10121" s="27">
        <v>41562</v>
      </c>
      <c r="F10121" t="s">
        <v>294</v>
      </c>
      <c r="G10121" s="27">
        <v>31680</v>
      </c>
      <c r="H10121">
        <v>29</v>
      </c>
      <c r="I10121" t="s">
        <v>244</v>
      </c>
      <c r="J10121" t="s">
        <v>22</v>
      </c>
      <c r="K10121">
        <v>0</v>
      </c>
      <c r="L10121">
        <v>2</v>
      </c>
      <c r="M10121">
        <v>0</v>
      </c>
      <c r="N10121">
        <v>0</v>
      </c>
      <c r="O10121">
        <v>2</v>
      </c>
      <c r="P10121">
        <v>0</v>
      </c>
      <c r="Q10121" s="28">
        <v>41562.537499999999</v>
      </c>
      <c r="R10121" s="28">
        <v>41562.386805555558</v>
      </c>
      <c r="S10121" t="s">
        <v>32315</v>
      </c>
      <c r="T10121" s="27">
        <v>41561</v>
      </c>
      <c r="V10121">
        <v>1</v>
      </c>
      <c r="W10121" t="s">
        <v>36</v>
      </c>
      <c r="X10121" t="s">
        <v>279</v>
      </c>
      <c r="Y10121">
        <v>1</v>
      </c>
      <c r="AA10121" t="s">
        <v>32316</v>
      </c>
      <c r="AB10121" t="s">
        <v>36</v>
      </c>
      <c r="AD10121" s="27">
        <v>41588</v>
      </c>
      <c r="AE10121" t="s">
        <v>1170</v>
      </c>
      <c r="AH10121">
        <v>0</v>
      </c>
      <c r="AN10121" t="s">
        <v>238</v>
      </c>
      <c r="AO10121">
        <v>2</v>
      </c>
      <c r="AP10121" t="s">
        <v>239</v>
      </c>
      <c r="AQ10121" s="27">
        <v>41562</v>
      </c>
      <c r="AR10121" t="s">
        <v>240</v>
      </c>
      <c r="AS10121">
        <v>2</v>
      </c>
      <c r="AT10121" t="s">
        <v>239</v>
      </c>
      <c r="AU10121" s="27">
        <v>41562</v>
      </c>
    </row>
    <row r="10122" spans="1:47" x14ac:dyDescent="0.2">
      <c r="A10122">
        <v>10121</v>
      </c>
      <c r="B10122" t="s">
        <v>32317</v>
      </c>
      <c r="C10122" t="s">
        <v>32318</v>
      </c>
      <c r="D10122" t="s">
        <v>32319</v>
      </c>
      <c r="E10122" s="27">
        <v>41612</v>
      </c>
      <c r="F10122" t="s">
        <v>233</v>
      </c>
      <c r="G10122" s="27">
        <v>33052</v>
      </c>
      <c r="H10122">
        <v>25</v>
      </c>
      <c r="I10122" t="s">
        <v>244</v>
      </c>
      <c r="J10122" t="s">
        <v>250</v>
      </c>
      <c r="K10122">
        <v>0</v>
      </c>
      <c r="L10122">
        <v>9</v>
      </c>
      <c r="M10122">
        <v>0</v>
      </c>
      <c r="N10122">
        <v>0</v>
      </c>
      <c r="O10122">
        <v>7</v>
      </c>
      <c r="P10122">
        <v>0</v>
      </c>
      <c r="Q10122" s="28">
        <v>41612.164583333331</v>
      </c>
      <c r="R10122" s="28">
        <v>41612.327777777777</v>
      </c>
      <c r="S10122" t="s">
        <v>32320</v>
      </c>
      <c r="T10122" s="27">
        <v>41611</v>
      </c>
      <c r="V10122">
        <v>1</v>
      </c>
      <c r="W10122" t="s">
        <v>32</v>
      </c>
      <c r="X10122" t="s">
        <v>847</v>
      </c>
      <c r="Y10122">
        <v>1</v>
      </c>
      <c r="AA10122" t="s">
        <v>32321</v>
      </c>
      <c r="AB10122" t="s">
        <v>36</v>
      </c>
      <c r="AC10122">
        <v>0</v>
      </c>
      <c r="AD10122" s="27">
        <v>42239</v>
      </c>
      <c r="AE10122" t="s">
        <v>474</v>
      </c>
      <c r="AF10122" s="27">
        <v>42239</v>
      </c>
      <c r="AG10122" s="27">
        <v>42240</v>
      </c>
      <c r="AH10122">
        <v>0</v>
      </c>
      <c r="AN10122" t="s">
        <v>238</v>
      </c>
      <c r="AO10122">
        <v>9</v>
      </c>
      <c r="AP10122" t="s">
        <v>269</v>
      </c>
      <c r="AQ10122" s="27">
        <v>41612</v>
      </c>
      <c r="AR10122" t="s">
        <v>240</v>
      </c>
      <c r="AS10122">
        <v>9</v>
      </c>
      <c r="AT10122" t="s">
        <v>269</v>
      </c>
      <c r="AU10122" s="27">
        <v>41612</v>
      </c>
    </row>
    <row r="10123" spans="1:47" x14ac:dyDescent="0.2">
      <c r="A10123">
        <v>10122</v>
      </c>
      <c r="B10123" t="s">
        <v>32322</v>
      </c>
      <c r="C10123" t="s">
        <v>793</v>
      </c>
      <c r="D10123" t="s">
        <v>3497</v>
      </c>
      <c r="E10123" s="27">
        <v>41550</v>
      </c>
      <c r="F10123" t="s">
        <v>233</v>
      </c>
      <c r="G10123" s="27">
        <v>24011</v>
      </c>
      <c r="H10123">
        <v>50</v>
      </c>
      <c r="I10123" t="s">
        <v>234</v>
      </c>
      <c r="J10123" t="s">
        <v>245</v>
      </c>
      <c r="K10123">
        <v>0</v>
      </c>
      <c r="L10123">
        <v>2</v>
      </c>
      <c r="M10123">
        <v>0</v>
      </c>
      <c r="N10123">
        <v>0</v>
      </c>
      <c r="O10123">
        <v>9</v>
      </c>
      <c r="S10123" t="s">
        <v>32323</v>
      </c>
      <c r="U10123" s="27">
        <v>41347</v>
      </c>
      <c r="V10123">
        <v>203</v>
      </c>
      <c r="W10123" t="s">
        <v>32</v>
      </c>
      <c r="X10123" t="s">
        <v>274</v>
      </c>
      <c r="Y10123">
        <v>0</v>
      </c>
      <c r="AB10123" t="s">
        <v>237</v>
      </c>
      <c r="AH10123">
        <v>0</v>
      </c>
      <c r="AN10123" t="s">
        <v>238</v>
      </c>
      <c r="AO10123">
        <v>1</v>
      </c>
      <c r="AP10123" t="s">
        <v>239</v>
      </c>
      <c r="AQ10123" s="27">
        <v>41550</v>
      </c>
      <c r="AR10123" t="s">
        <v>240</v>
      </c>
      <c r="AS10123">
        <v>2</v>
      </c>
      <c r="AT10123" t="s">
        <v>239</v>
      </c>
      <c r="AU10123" s="27">
        <v>41550</v>
      </c>
    </row>
    <row r="10124" spans="1:47" x14ac:dyDescent="0.2">
      <c r="A10124">
        <v>10123</v>
      </c>
      <c r="B10124" t="s">
        <v>32324</v>
      </c>
      <c r="C10124" t="s">
        <v>1300</v>
      </c>
      <c r="D10124" t="s">
        <v>432</v>
      </c>
      <c r="E10124" s="27">
        <v>41701</v>
      </c>
      <c r="F10124" t="s">
        <v>233</v>
      </c>
      <c r="G10124" s="27">
        <v>24135</v>
      </c>
      <c r="H10124">
        <v>50</v>
      </c>
      <c r="I10124" t="s">
        <v>234</v>
      </c>
      <c r="J10124" t="s">
        <v>245</v>
      </c>
      <c r="K10124">
        <v>0</v>
      </c>
      <c r="L10124">
        <v>6</v>
      </c>
      <c r="M10124">
        <v>0</v>
      </c>
      <c r="N10124">
        <v>0</v>
      </c>
      <c r="O10124">
        <v>18</v>
      </c>
      <c r="P10124">
        <v>171</v>
      </c>
      <c r="Q10124" s="28">
        <v>41872.417361111111</v>
      </c>
      <c r="R10124" s="28">
        <v>41905.259027777778</v>
      </c>
      <c r="S10124" t="s">
        <v>32325</v>
      </c>
      <c r="T10124" s="27">
        <v>41124</v>
      </c>
      <c r="V10124">
        <v>577</v>
      </c>
      <c r="W10124" t="s">
        <v>36</v>
      </c>
      <c r="X10124" t="s">
        <v>1508</v>
      </c>
      <c r="Y10124">
        <v>1</v>
      </c>
      <c r="AA10124" t="s">
        <v>32326</v>
      </c>
      <c r="AB10124" t="s">
        <v>32</v>
      </c>
      <c r="AC10124">
        <v>0</v>
      </c>
      <c r="AD10124" s="27">
        <v>42328</v>
      </c>
      <c r="AE10124" t="s">
        <v>359</v>
      </c>
      <c r="AF10124" s="27">
        <v>42328</v>
      </c>
      <c r="AG10124" s="27">
        <v>42329</v>
      </c>
      <c r="AH10124">
        <v>0</v>
      </c>
      <c r="AN10124" t="s">
        <v>238</v>
      </c>
      <c r="AO10124">
        <v>3</v>
      </c>
      <c r="AP10124" t="s">
        <v>239</v>
      </c>
      <c r="AQ10124" s="27">
        <v>41701</v>
      </c>
      <c r="AR10124" t="s">
        <v>240</v>
      </c>
      <c r="AS10124">
        <v>6</v>
      </c>
      <c r="AT10124" t="s">
        <v>246</v>
      </c>
      <c r="AU10124" s="27">
        <v>41701</v>
      </c>
    </row>
    <row r="10125" spans="1:47" x14ac:dyDescent="0.2">
      <c r="A10125">
        <v>10124</v>
      </c>
      <c r="B10125" t="s">
        <v>32327</v>
      </c>
      <c r="C10125" t="s">
        <v>3122</v>
      </c>
      <c r="D10125" t="s">
        <v>32328</v>
      </c>
      <c r="E10125" s="27">
        <v>41618</v>
      </c>
      <c r="F10125" t="s">
        <v>294</v>
      </c>
      <c r="G10125" s="27">
        <v>32590</v>
      </c>
      <c r="H10125">
        <v>27</v>
      </c>
      <c r="I10125" t="s">
        <v>244</v>
      </c>
      <c r="J10125" t="s">
        <v>245</v>
      </c>
      <c r="K10125">
        <v>0</v>
      </c>
      <c r="L10125">
        <v>2</v>
      </c>
      <c r="M10125">
        <v>0</v>
      </c>
      <c r="N10125">
        <v>0</v>
      </c>
      <c r="O10125">
        <v>2</v>
      </c>
      <c r="S10125" t="s">
        <v>32329</v>
      </c>
      <c r="T10125" s="27">
        <v>41188</v>
      </c>
      <c r="V10125">
        <v>430</v>
      </c>
      <c r="W10125" t="s">
        <v>36</v>
      </c>
      <c r="X10125" t="s">
        <v>324</v>
      </c>
      <c r="Y10125">
        <v>0</v>
      </c>
      <c r="AB10125" t="s">
        <v>237</v>
      </c>
      <c r="AH10125">
        <v>0</v>
      </c>
      <c r="AN10125" t="s">
        <v>238</v>
      </c>
      <c r="AO10125">
        <v>4</v>
      </c>
      <c r="AP10125" t="s">
        <v>239</v>
      </c>
      <c r="AQ10125" s="27">
        <v>41618</v>
      </c>
      <c r="AR10125" t="s">
        <v>240</v>
      </c>
      <c r="AS10125">
        <v>2</v>
      </c>
      <c r="AT10125" t="s">
        <v>239</v>
      </c>
      <c r="AU10125" s="27">
        <v>41618</v>
      </c>
    </row>
    <row r="10126" spans="1:47" x14ac:dyDescent="0.2">
      <c r="A10126">
        <v>10125</v>
      </c>
      <c r="B10126" t="s">
        <v>32330</v>
      </c>
      <c r="C10126" t="s">
        <v>2515</v>
      </c>
      <c r="D10126" t="s">
        <v>7447</v>
      </c>
      <c r="E10126" s="27">
        <v>41840</v>
      </c>
      <c r="F10126" t="s">
        <v>233</v>
      </c>
      <c r="G10126" s="27">
        <v>24199</v>
      </c>
      <c r="H10126">
        <v>50</v>
      </c>
      <c r="I10126" t="s">
        <v>234</v>
      </c>
      <c r="J10126" t="s">
        <v>353</v>
      </c>
      <c r="K10126">
        <v>0</v>
      </c>
      <c r="L10126">
        <v>1</v>
      </c>
      <c r="M10126">
        <v>0</v>
      </c>
      <c r="N10126">
        <v>0</v>
      </c>
      <c r="O10126">
        <v>5</v>
      </c>
      <c r="P10126">
        <v>-1</v>
      </c>
      <c r="Q10126" s="28">
        <v>41839.213194444441</v>
      </c>
      <c r="R10126" s="28">
        <v>41843.125</v>
      </c>
      <c r="S10126" t="s">
        <v>32331</v>
      </c>
      <c r="T10126" s="27">
        <v>41839</v>
      </c>
      <c r="V10126">
        <v>1</v>
      </c>
      <c r="W10126" t="s">
        <v>32</v>
      </c>
      <c r="X10126" t="s">
        <v>348</v>
      </c>
      <c r="Y10126">
        <v>1</v>
      </c>
      <c r="AA10126" t="s">
        <v>32332</v>
      </c>
      <c r="AB10126" t="s">
        <v>36</v>
      </c>
      <c r="AC10126">
        <v>0</v>
      </c>
      <c r="AD10126" s="27">
        <v>41966</v>
      </c>
      <c r="AE10126" t="s">
        <v>279</v>
      </c>
      <c r="AF10126" s="27">
        <v>41966</v>
      </c>
      <c r="AG10126" s="27">
        <v>41967</v>
      </c>
      <c r="AH10126">
        <v>1</v>
      </c>
      <c r="AJ10126" t="s">
        <v>32332</v>
      </c>
      <c r="AK10126" t="s">
        <v>462</v>
      </c>
      <c r="AL10126" s="27">
        <v>41966</v>
      </c>
      <c r="AM10126" t="s">
        <v>279</v>
      </c>
      <c r="AN10126" t="s">
        <v>238</v>
      </c>
      <c r="AO10126">
        <v>1</v>
      </c>
      <c r="AP10126" t="s">
        <v>239</v>
      </c>
      <c r="AQ10126" s="27">
        <v>41840</v>
      </c>
      <c r="AR10126" t="s">
        <v>240</v>
      </c>
      <c r="AS10126">
        <v>1</v>
      </c>
      <c r="AT10126" t="s">
        <v>239</v>
      </c>
      <c r="AU10126" s="27">
        <v>41840</v>
      </c>
    </row>
    <row r="10127" spans="1:47" x14ac:dyDescent="0.2">
      <c r="A10127">
        <v>10126</v>
      </c>
      <c r="B10127" t="s">
        <v>32333</v>
      </c>
      <c r="C10127" t="s">
        <v>32334</v>
      </c>
      <c r="D10127" t="s">
        <v>32335</v>
      </c>
      <c r="E10127" s="27">
        <v>41858</v>
      </c>
      <c r="F10127" t="s">
        <v>294</v>
      </c>
      <c r="G10127" s="27">
        <v>34814</v>
      </c>
      <c r="H10127">
        <v>20</v>
      </c>
      <c r="I10127" t="s">
        <v>259</v>
      </c>
      <c r="J10127" t="s">
        <v>245</v>
      </c>
      <c r="K10127">
        <v>0</v>
      </c>
      <c r="L10127">
        <v>6</v>
      </c>
      <c r="M10127">
        <v>0</v>
      </c>
      <c r="N10127">
        <v>0</v>
      </c>
      <c r="O10127">
        <v>0</v>
      </c>
      <c r="P10127">
        <v>-1</v>
      </c>
      <c r="Q10127" s="28">
        <v>41857.474305555559</v>
      </c>
      <c r="R10127" s="28">
        <v>41858.331250000003</v>
      </c>
      <c r="S10127" t="s">
        <v>32336</v>
      </c>
      <c r="T10127" s="27">
        <v>41857</v>
      </c>
      <c r="V10127">
        <v>1</v>
      </c>
      <c r="W10127" t="s">
        <v>36</v>
      </c>
      <c r="X10127" t="s">
        <v>279</v>
      </c>
      <c r="Y10127">
        <v>1</v>
      </c>
      <c r="AA10127" t="s">
        <v>32337</v>
      </c>
      <c r="AB10127" t="s">
        <v>36</v>
      </c>
      <c r="AD10127" s="27">
        <v>42151</v>
      </c>
      <c r="AE10127" t="s">
        <v>422</v>
      </c>
      <c r="AH10127">
        <v>0</v>
      </c>
      <c r="AN10127" t="s">
        <v>238</v>
      </c>
      <c r="AO10127">
        <v>6</v>
      </c>
      <c r="AP10127" t="s">
        <v>246</v>
      </c>
      <c r="AQ10127" s="27">
        <v>41858</v>
      </c>
      <c r="AR10127" t="s">
        <v>240</v>
      </c>
      <c r="AS10127">
        <v>6</v>
      </c>
      <c r="AT10127" t="s">
        <v>246</v>
      </c>
      <c r="AU10127" s="27">
        <v>41858</v>
      </c>
    </row>
    <row r="10128" spans="1:47" x14ac:dyDescent="0.2">
      <c r="A10128">
        <v>10127</v>
      </c>
      <c r="B10128" t="s">
        <v>32338</v>
      </c>
      <c r="C10128" t="s">
        <v>826</v>
      </c>
      <c r="D10128" t="s">
        <v>5392</v>
      </c>
      <c r="E10128" s="27">
        <v>41405</v>
      </c>
      <c r="F10128" t="s">
        <v>233</v>
      </c>
      <c r="G10128" s="27">
        <v>21679</v>
      </c>
      <c r="H10128">
        <v>56</v>
      </c>
      <c r="I10128" t="s">
        <v>234</v>
      </c>
      <c r="J10128" t="s">
        <v>245</v>
      </c>
      <c r="K10128">
        <v>0</v>
      </c>
      <c r="L10128">
        <v>7</v>
      </c>
      <c r="M10128">
        <v>0</v>
      </c>
      <c r="N10128">
        <v>0</v>
      </c>
      <c r="O10128">
        <v>5</v>
      </c>
      <c r="P10128">
        <v>-1</v>
      </c>
      <c r="Q10128" s="28">
        <v>41404.426388888889</v>
      </c>
      <c r="R10128" s="28">
        <v>41405.28125</v>
      </c>
      <c r="S10128" t="s">
        <v>32339</v>
      </c>
      <c r="U10128" s="27">
        <v>41404</v>
      </c>
      <c r="V10128">
        <v>1</v>
      </c>
      <c r="W10128" t="s">
        <v>36</v>
      </c>
      <c r="X10128" t="s">
        <v>274</v>
      </c>
      <c r="Y10128">
        <v>1</v>
      </c>
      <c r="AA10128" t="s">
        <v>32340</v>
      </c>
      <c r="AB10128" t="s">
        <v>36</v>
      </c>
      <c r="AD10128" s="27">
        <v>42358</v>
      </c>
      <c r="AE10128" t="s">
        <v>474</v>
      </c>
      <c r="AH10128">
        <v>1</v>
      </c>
      <c r="AJ10128" t="s">
        <v>32341</v>
      </c>
      <c r="AK10128" t="s">
        <v>255</v>
      </c>
      <c r="AL10128" s="27">
        <v>42369</v>
      </c>
      <c r="AM10128" t="s">
        <v>252</v>
      </c>
      <c r="AN10128" t="s">
        <v>238</v>
      </c>
      <c r="AO10128">
        <v>3</v>
      </c>
      <c r="AP10128" t="s">
        <v>239</v>
      </c>
      <c r="AQ10128" s="27">
        <v>41405</v>
      </c>
      <c r="AR10128" t="s">
        <v>240</v>
      </c>
      <c r="AS10128">
        <v>7</v>
      </c>
      <c r="AT10128" t="s">
        <v>246</v>
      </c>
      <c r="AU10128" s="27">
        <v>41405</v>
      </c>
    </row>
    <row r="10129" spans="1:47" x14ac:dyDescent="0.2">
      <c r="A10129">
        <v>10128</v>
      </c>
      <c r="B10129" t="s">
        <v>32342</v>
      </c>
      <c r="C10129" t="s">
        <v>32343</v>
      </c>
      <c r="D10129" t="s">
        <v>11656</v>
      </c>
      <c r="E10129" s="27">
        <v>41976</v>
      </c>
      <c r="F10129" t="s">
        <v>233</v>
      </c>
      <c r="G10129" s="27">
        <v>35311</v>
      </c>
      <c r="H10129">
        <v>19</v>
      </c>
      <c r="I10129" t="s">
        <v>259</v>
      </c>
      <c r="J10129" t="s">
        <v>250</v>
      </c>
      <c r="K10129">
        <v>0</v>
      </c>
      <c r="L10129">
        <v>8</v>
      </c>
      <c r="M10129">
        <v>0</v>
      </c>
      <c r="N10129">
        <v>0</v>
      </c>
      <c r="O10129">
        <v>0</v>
      </c>
      <c r="P10129">
        <v>-1</v>
      </c>
      <c r="Q10129" s="28">
        <v>41975.334027777775</v>
      </c>
      <c r="R10129" s="28">
        <v>41976.32708333333</v>
      </c>
      <c r="S10129" t="s">
        <v>32344</v>
      </c>
      <c r="U10129" s="27">
        <v>41975</v>
      </c>
      <c r="V10129">
        <v>1</v>
      </c>
      <c r="W10129" t="s">
        <v>32</v>
      </c>
      <c r="X10129" t="s">
        <v>274</v>
      </c>
      <c r="Y10129">
        <v>0</v>
      </c>
      <c r="AB10129" t="s">
        <v>237</v>
      </c>
      <c r="AH10129">
        <v>0</v>
      </c>
      <c r="AN10129" t="s">
        <v>238</v>
      </c>
      <c r="AO10129">
        <v>8</v>
      </c>
      <c r="AP10129" t="s">
        <v>269</v>
      </c>
      <c r="AQ10129" s="27">
        <v>41976</v>
      </c>
      <c r="AR10129" t="s">
        <v>240</v>
      </c>
      <c r="AS10129">
        <v>8</v>
      </c>
      <c r="AT10129" t="s">
        <v>269</v>
      </c>
      <c r="AU10129" s="27">
        <v>41976</v>
      </c>
    </row>
    <row r="10130" spans="1:47" x14ac:dyDescent="0.2">
      <c r="A10130">
        <v>10129</v>
      </c>
      <c r="B10130" t="s">
        <v>32345</v>
      </c>
      <c r="C10130" t="s">
        <v>13572</v>
      </c>
      <c r="D10130" t="s">
        <v>11130</v>
      </c>
      <c r="E10130" s="27">
        <v>41319</v>
      </c>
      <c r="F10130" t="s">
        <v>233</v>
      </c>
      <c r="G10130" s="27">
        <v>33175</v>
      </c>
      <c r="H10130">
        <v>25</v>
      </c>
      <c r="I10130" t="s">
        <v>244</v>
      </c>
      <c r="J10130" t="s">
        <v>250</v>
      </c>
      <c r="K10130">
        <v>0</v>
      </c>
      <c r="L10130">
        <v>8</v>
      </c>
      <c r="M10130">
        <v>0</v>
      </c>
      <c r="N10130">
        <v>0</v>
      </c>
      <c r="O10130">
        <v>5</v>
      </c>
      <c r="P10130">
        <v>-1</v>
      </c>
      <c r="Q10130" s="28">
        <v>41318.384722222225</v>
      </c>
      <c r="R10130" s="28">
        <v>41319.362500000003</v>
      </c>
      <c r="S10130" t="s">
        <v>32346</v>
      </c>
      <c r="T10130" s="27">
        <v>41318</v>
      </c>
      <c r="V10130">
        <v>1</v>
      </c>
      <c r="W10130" t="s">
        <v>32</v>
      </c>
      <c r="X10130" t="s">
        <v>453</v>
      </c>
      <c r="Y10130">
        <v>1</v>
      </c>
      <c r="AA10130" t="s">
        <v>32347</v>
      </c>
      <c r="AB10130" t="s">
        <v>36</v>
      </c>
      <c r="AD10130" s="27">
        <v>41714</v>
      </c>
      <c r="AE10130" t="s">
        <v>324</v>
      </c>
      <c r="AH10130">
        <v>0</v>
      </c>
      <c r="AN10130" t="s">
        <v>238</v>
      </c>
      <c r="AO10130">
        <v>7</v>
      </c>
      <c r="AP10130" t="s">
        <v>246</v>
      </c>
      <c r="AQ10130" s="27">
        <v>41319</v>
      </c>
      <c r="AR10130" t="s">
        <v>240</v>
      </c>
      <c r="AS10130">
        <v>8</v>
      </c>
      <c r="AT10130" t="s">
        <v>269</v>
      </c>
      <c r="AU10130" s="27">
        <v>41319</v>
      </c>
    </row>
    <row r="10131" spans="1:47" x14ac:dyDescent="0.2">
      <c r="A10131">
        <v>10130</v>
      </c>
      <c r="B10131" t="s">
        <v>32348</v>
      </c>
      <c r="C10131" t="s">
        <v>1944</v>
      </c>
      <c r="D10131" t="s">
        <v>13023</v>
      </c>
      <c r="E10131" s="27">
        <v>41573</v>
      </c>
      <c r="F10131" t="s">
        <v>294</v>
      </c>
      <c r="G10131" s="27">
        <v>24865</v>
      </c>
      <c r="H10131">
        <v>48</v>
      </c>
      <c r="I10131" t="s">
        <v>234</v>
      </c>
      <c r="J10131" t="s">
        <v>250</v>
      </c>
      <c r="K10131">
        <v>0</v>
      </c>
      <c r="L10131">
        <v>1</v>
      </c>
      <c r="M10131">
        <v>0</v>
      </c>
      <c r="N10131">
        <v>0</v>
      </c>
      <c r="O10131">
        <v>1</v>
      </c>
      <c r="P10131">
        <v>-1</v>
      </c>
      <c r="Q10131" s="28">
        <v>41572.331944444442</v>
      </c>
      <c r="R10131" s="28">
        <v>41573.054861111108</v>
      </c>
      <c r="S10131" t="s">
        <v>32349</v>
      </c>
      <c r="T10131" s="27">
        <v>32088</v>
      </c>
      <c r="V10131">
        <v>9485</v>
      </c>
      <c r="W10131" t="s">
        <v>32</v>
      </c>
      <c r="X10131" t="s">
        <v>32350</v>
      </c>
      <c r="Y10131">
        <v>0</v>
      </c>
      <c r="AB10131" t="s">
        <v>237</v>
      </c>
      <c r="AH10131">
        <v>0</v>
      </c>
      <c r="AN10131" t="s">
        <v>238</v>
      </c>
      <c r="AO10131">
        <v>1</v>
      </c>
      <c r="AP10131" t="s">
        <v>239</v>
      </c>
      <c r="AQ10131" s="27">
        <v>41573</v>
      </c>
      <c r="AR10131" t="s">
        <v>240</v>
      </c>
      <c r="AS10131">
        <v>1</v>
      </c>
      <c r="AT10131" t="s">
        <v>239</v>
      </c>
      <c r="AU10131" s="27">
        <v>41573</v>
      </c>
    </row>
    <row r="10132" spans="1:47" x14ac:dyDescent="0.2">
      <c r="A10132">
        <v>10131</v>
      </c>
      <c r="B10132" t="s">
        <v>32351</v>
      </c>
      <c r="C10132" t="s">
        <v>32352</v>
      </c>
      <c r="D10132" t="s">
        <v>1110</v>
      </c>
      <c r="E10132" s="27">
        <v>41324</v>
      </c>
      <c r="F10132" t="s">
        <v>233</v>
      </c>
      <c r="G10132" s="27">
        <v>34475</v>
      </c>
      <c r="H10132">
        <v>21</v>
      </c>
      <c r="I10132" t="s">
        <v>259</v>
      </c>
      <c r="J10132" t="s">
        <v>250</v>
      </c>
      <c r="K10132">
        <v>0</v>
      </c>
      <c r="L10132">
        <v>9</v>
      </c>
      <c r="M10132">
        <v>0</v>
      </c>
      <c r="N10132">
        <v>0</v>
      </c>
      <c r="O10132">
        <v>1</v>
      </c>
      <c r="P10132">
        <v>-1</v>
      </c>
      <c r="Q10132" s="28">
        <v>41323.311111111114</v>
      </c>
      <c r="R10132" s="28">
        <v>41325.155555555553</v>
      </c>
      <c r="S10132" t="s">
        <v>32353</v>
      </c>
      <c r="T10132" s="27">
        <v>41323</v>
      </c>
      <c r="V10132">
        <v>1</v>
      </c>
      <c r="W10132" t="s">
        <v>32</v>
      </c>
      <c r="X10132" t="s">
        <v>555</v>
      </c>
      <c r="Y10132">
        <v>0</v>
      </c>
      <c r="AB10132" t="s">
        <v>237</v>
      </c>
      <c r="AH10132">
        <v>0</v>
      </c>
      <c r="AN10132" t="s">
        <v>238</v>
      </c>
      <c r="AO10132">
        <v>10</v>
      </c>
      <c r="AP10132" t="s">
        <v>269</v>
      </c>
      <c r="AQ10132" s="27">
        <v>41324</v>
      </c>
      <c r="AR10132" t="s">
        <v>240</v>
      </c>
      <c r="AS10132">
        <v>9</v>
      </c>
      <c r="AT10132" t="s">
        <v>269</v>
      </c>
      <c r="AU10132" s="27">
        <v>41324</v>
      </c>
    </row>
    <row r="10133" spans="1:47" x14ac:dyDescent="0.2">
      <c r="A10133">
        <v>10132</v>
      </c>
      <c r="B10133" t="s">
        <v>32354</v>
      </c>
      <c r="C10133" t="s">
        <v>3369</v>
      </c>
      <c r="D10133" t="s">
        <v>3654</v>
      </c>
      <c r="E10133" s="27">
        <v>41745</v>
      </c>
      <c r="F10133" t="s">
        <v>233</v>
      </c>
      <c r="G10133" s="27">
        <v>31068</v>
      </c>
      <c r="H10133">
        <v>31</v>
      </c>
      <c r="I10133" t="s">
        <v>244</v>
      </c>
      <c r="J10133" t="s">
        <v>245</v>
      </c>
      <c r="K10133">
        <v>0</v>
      </c>
      <c r="L10133">
        <v>1</v>
      </c>
      <c r="M10133">
        <v>0</v>
      </c>
      <c r="N10133">
        <v>0</v>
      </c>
      <c r="O10133">
        <v>2</v>
      </c>
      <c r="P10133">
        <v>0</v>
      </c>
      <c r="Q10133" s="28">
        <v>41745.522222222222</v>
      </c>
      <c r="R10133" s="28">
        <v>41779.199305555558</v>
      </c>
      <c r="S10133" t="s">
        <v>32355</v>
      </c>
      <c r="T10133" s="27">
        <v>41744</v>
      </c>
      <c r="V10133">
        <v>1</v>
      </c>
      <c r="W10133" t="s">
        <v>36</v>
      </c>
      <c r="X10133" t="s">
        <v>279</v>
      </c>
      <c r="Y10133">
        <v>1</v>
      </c>
      <c r="AA10133" t="s">
        <v>32356</v>
      </c>
      <c r="AB10133" t="s">
        <v>36</v>
      </c>
      <c r="AC10133">
        <v>1</v>
      </c>
      <c r="AD10133" s="27">
        <v>41796</v>
      </c>
      <c r="AE10133" t="s">
        <v>5885</v>
      </c>
      <c r="AF10133" s="27">
        <v>41797</v>
      </c>
      <c r="AG10133" s="27">
        <v>41823</v>
      </c>
      <c r="AH10133">
        <v>0</v>
      </c>
      <c r="AN10133" t="s">
        <v>238</v>
      </c>
      <c r="AO10133">
        <v>2</v>
      </c>
      <c r="AP10133" t="s">
        <v>239</v>
      </c>
      <c r="AQ10133" s="27">
        <v>41745</v>
      </c>
      <c r="AR10133" t="s">
        <v>240</v>
      </c>
      <c r="AS10133">
        <v>1</v>
      </c>
      <c r="AT10133" t="s">
        <v>239</v>
      </c>
      <c r="AU10133" s="27">
        <v>41745</v>
      </c>
    </row>
    <row r="10134" spans="1:47" x14ac:dyDescent="0.2">
      <c r="A10134">
        <v>10133</v>
      </c>
      <c r="B10134" t="s">
        <v>32357</v>
      </c>
      <c r="C10134" t="s">
        <v>500</v>
      </c>
      <c r="D10134" t="s">
        <v>7874</v>
      </c>
      <c r="E10134" s="27">
        <v>41501</v>
      </c>
      <c r="F10134" t="s">
        <v>233</v>
      </c>
      <c r="G10134" s="27">
        <v>29395</v>
      </c>
      <c r="H10134">
        <v>35</v>
      </c>
      <c r="I10134" t="s">
        <v>244</v>
      </c>
      <c r="J10134" t="s">
        <v>245</v>
      </c>
      <c r="K10134">
        <v>0</v>
      </c>
      <c r="L10134">
        <v>2</v>
      </c>
      <c r="M10134">
        <v>0</v>
      </c>
      <c r="N10134">
        <v>0</v>
      </c>
      <c r="O10134">
        <v>0</v>
      </c>
      <c r="P10134">
        <v>-1</v>
      </c>
      <c r="Q10134" s="28">
        <v>41500.188194444447</v>
      </c>
      <c r="R10134" s="28">
        <v>41500.335416666669</v>
      </c>
      <c r="S10134" t="s">
        <v>32358</v>
      </c>
      <c r="T10134" s="27">
        <v>41500</v>
      </c>
      <c r="V10134">
        <v>1</v>
      </c>
      <c r="W10134" t="s">
        <v>36</v>
      </c>
      <c r="X10134" t="s">
        <v>1231</v>
      </c>
      <c r="Y10134">
        <v>0</v>
      </c>
      <c r="AB10134" t="s">
        <v>237</v>
      </c>
      <c r="AH10134">
        <v>0</v>
      </c>
      <c r="AN10134" t="s">
        <v>238</v>
      </c>
      <c r="AO10134">
        <v>2</v>
      </c>
      <c r="AP10134" t="s">
        <v>239</v>
      </c>
      <c r="AQ10134" s="27">
        <v>41501</v>
      </c>
      <c r="AR10134" t="s">
        <v>240</v>
      </c>
      <c r="AS10134">
        <v>2</v>
      </c>
      <c r="AT10134" t="s">
        <v>239</v>
      </c>
      <c r="AU10134" s="27">
        <v>41501</v>
      </c>
    </row>
    <row r="10135" spans="1:47" x14ac:dyDescent="0.2">
      <c r="A10135">
        <v>10134</v>
      </c>
      <c r="B10135" t="s">
        <v>32359</v>
      </c>
      <c r="C10135" t="s">
        <v>914</v>
      </c>
      <c r="D10135" t="s">
        <v>6814</v>
      </c>
      <c r="E10135" s="27">
        <v>41320</v>
      </c>
      <c r="F10135" t="s">
        <v>233</v>
      </c>
      <c r="G10135" s="27">
        <v>33210</v>
      </c>
      <c r="H10135">
        <v>25</v>
      </c>
      <c r="I10135" t="s">
        <v>244</v>
      </c>
      <c r="J10135" t="s">
        <v>353</v>
      </c>
      <c r="K10135">
        <v>0</v>
      </c>
      <c r="L10135">
        <v>7</v>
      </c>
      <c r="M10135">
        <v>0</v>
      </c>
      <c r="N10135">
        <v>0</v>
      </c>
      <c r="O10135">
        <v>6</v>
      </c>
      <c r="P10135">
        <v>-1</v>
      </c>
      <c r="Q10135" s="28">
        <v>41319.232638888891</v>
      </c>
      <c r="R10135" s="28">
        <v>41359.209027777775</v>
      </c>
      <c r="S10135" t="s">
        <v>32360</v>
      </c>
      <c r="T10135" s="27">
        <v>41319</v>
      </c>
      <c r="V10135">
        <v>1</v>
      </c>
      <c r="W10135" t="s">
        <v>36</v>
      </c>
      <c r="X10135" t="s">
        <v>279</v>
      </c>
      <c r="Y10135">
        <v>1</v>
      </c>
      <c r="AA10135" t="s">
        <v>32361</v>
      </c>
      <c r="AB10135" t="s">
        <v>36</v>
      </c>
      <c r="AC10135">
        <v>176</v>
      </c>
      <c r="AD10135" s="27">
        <v>41626</v>
      </c>
      <c r="AE10135" t="s">
        <v>392</v>
      </c>
      <c r="AF10135" s="27">
        <v>41802</v>
      </c>
      <c r="AG10135" s="27">
        <v>41807</v>
      </c>
      <c r="AH10135">
        <v>0</v>
      </c>
      <c r="AN10135" t="s">
        <v>238</v>
      </c>
      <c r="AO10135">
        <v>8</v>
      </c>
      <c r="AP10135" t="s">
        <v>269</v>
      </c>
      <c r="AQ10135" s="27">
        <v>41320</v>
      </c>
      <c r="AR10135" t="s">
        <v>240</v>
      </c>
      <c r="AS10135">
        <v>7</v>
      </c>
      <c r="AT10135" t="s">
        <v>246</v>
      </c>
      <c r="AU10135" s="27">
        <v>41320</v>
      </c>
    </row>
    <row r="10136" spans="1:47" x14ac:dyDescent="0.2">
      <c r="A10136">
        <v>10135</v>
      </c>
      <c r="B10136" t="s">
        <v>32362</v>
      </c>
      <c r="C10136" t="s">
        <v>32363</v>
      </c>
      <c r="D10136" t="s">
        <v>2160</v>
      </c>
      <c r="E10136" s="27">
        <v>41368</v>
      </c>
      <c r="F10136" t="s">
        <v>233</v>
      </c>
      <c r="G10136" s="27">
        <v>31666</v>
      </c>
      <c r="H10136">
        <v>29</v>
      </c>
      <c r="I10136" t="s">
        <v>244</v>
      </c>
      <c r="J10136" t="s">
        <v>250</v>
      </c>
      <c r="K10136">
        <v>0</v>
      </c>
      <c r="L10136">
        <v>10</v>
      </c>
      <c r="M10136">
        <v>0</v>
      </c>
      <c r="N10136">
        <v>0</v>
      </c>
      <c r="O10136">
        <v>0</v>
      </c>
      <c r="W10136" t="s">
        <v>237</v>
      </c>
      <c r="Y10136">
        <v>-1</v>
      </c>
      <c r="AB10136" t="s">
        <v>237</v>
      </c>
      <c r="AH10136">
        <v>0</v>
      </c>
      <c r="AN10136" t="s">
        <v>238</v>
      </c>
      <c r="AO10136">
        <v>10</v>
      </c>
      <c r="AP10136" t="s">
        <v>269</v>
      </c>
      <c r="AQ10136" s="27">
        <v>41368</v>
      </c>
      <c r="AR10136" t="s">
        <v>240</v>
      </c>
      <c r="AS10136">
        <v>10</v>
      </c>
      <c r="AT10136" t="s">
        <v>269</v>
      </c>
      <c r="AU10136" s="27">
        <v>41368</v>
      </c>
    </row>
    <row r="10137" spans="1:47" x14ac:dyDescent="0.2">
      <c r="A10137">
        <v>10136</v>
      </c>
      <c r="B10137" t="s">
        <v>32364</v>
      </c>
      <c r="C10137" t="s">
        <v>32365</v>
      </c>
      <c r="D10137" t="s">
        <v>22840</v>
      </c>
      <c r="E10137" s="27">
        <v>41853</v>
      </c>
      <c r="F10137" t="s">
        <v>233</v>
      </c>
      <c r="G10137" s="27">
        <v>29960</v>
      </c>
      <c r="H10137">
        <v>34</v>
      </c>
      <c r="I10137" t="s">
        <v>244</v>
      </c>
      <c r="J10137" t="s">
        <v>250</v>
      </c>
      <c r="K10137">
        <v>0</v>
      </c>
      <c r="L10137">
        <v>3</v>
      </c>
      <c r="M10137">
        <v>0</v>
      </c>
      <c r="N10137">
        <v>0</v>
      </c>
      <c r="O10137">
        <v>2</v>
      </c>
      <c r="P10137">
        <v>-1</v>
      </c>
      <c r="Q10137" s="28">
        <v>41852.155555555553</v>
      </c>
      <c r="R10137" s="28">
        <v>41853.059027777781</v>
      </c>
      <c r="S10137" t="s">
        <v>32366</v>
      </c>
      <c r="T10137" s="27">
        <v>41852</v>
      </c>
      <c r="V10137">
        <v>1</v>
      </c>
      <c r="W10137" t="s">
        <v>32</v>
      </c>
      <c r="X10137" t="s">
        <v>441</v>
      </c>
      <c r="Y10137">
        <v>1</v>
      </c>
      <c r="AA10137" t="s">
        <v>32367</v>
      </c>
      <c r="AB10137" t="s">
        <v>36</v>
      </c>
      <c r="AC10137">
        <v>0</v>
      </c>
      <c r="AD10137" s="27">
        <v>42220</v>
      </c>
      <c r="AE10137" t="s">
        <v>474</v>
      </c>
      <c r="AF10137" s="27">
        <v>42220</v>
      </c>
      <c r="AG10137" s="27">
        <v>42221</v>
      </c>
      <c r="AH10137">
        <v>0</v>
      </c>
      <c r="AN10137" t="s">
        <v>238</v>
      </c>
      <c r="AO10137">
        <v>2</v>
      </c>
      <c r="AP10137" t="s">
        <v>239</v>
      </c>
      <c r="AQ10137" s="27">
        <v>41853</v>
      </c>
      <c r="AR10137" t="s">
        <v>240</v>
      </c>
      <c r="AS10137">
        <v>3</v>
      </c>
      <c r="AT10137" t="s">
        <v>239</v>
      </c>
      <c r="AU10137" s="27">
        <v>41853</v>
      </c>
    </row>
    <row r="10138" spans="1:47" x14ac:dyDescent="0.2">
      <c r="A10138">
        <v>10137</v>
      </c>
      <c r="B10138" t="s">
        <v>32368</v>
      </c>
      <c r="C10138" t="s">
        <v>575</v>
      </c>
      <c r="D10138" t="s">
        <v>31997</v>
      </c>
      <c r="E10138" s="27">
        <v>41646</v>
      </c>
      <c r="F10138" t="s">
        <v>233</v>
      </c>
      <c r="G10138" s="27">
        <v>30742</v>
      </c>
      <c r="H10138">
        <v>32</v>
      </c>
      <c r="I10138" t="s">
        <v>244</v>
      </c>
      <c r="J10138" t="s">
        <v>250</v>
      </c>
      <c r="K10138">
        <v>0</v>
      </c>
      <c r="L10138">
        <v>7</v>
      </c>
      <c r="M10138">
        <v>0</v>
      </c>
      <c r="N10138">
        <v>0</v>
      </c>
      <c r="O10138">
        <v>0</v>
      </c>
      <c r="P10138">
        <v>-1</v>
      </c>
      <c r="Q10138" s="28">
        <v>41645.465277777781</v>
      </c>
      <c r="R10138" s="28">
        <v>41670.15347222222</v>
      </c>
      <c r="S10138" t="s">
        <v>32369</v>
      </c>
      <c r="T10138" s="27">
        <v>41645</v>
      </c>
      <c r="V10138">
        <v>1</v>
      </c>
      <c r="W10138" t="s">
        <v>32</v>
      </c>
      <c r="X10138" t="s">
        <v>729</v>
      </c>
      <c r="Y10138">
        <v>0</v>
      </c>
      <c r="AB10138" t="s">
        <v>237</v>
      </c>
      <c r="AH10138">
        <v>0</v>
      </c>
      <c r="AN10138" t="s">
        <v>238</v>
      </c>
      <c r="AO10138">
        <v>4</v>
      </c>
      <c r="AP10138" t="s">
        <v>239</v>
      </c>
      <c r="AQ10138" s="27">
        <v>41646</v>
      </c>
      <c r="AR10138" t="s">
        <v>240</v>
      </c>
      <c r="AS10138">
        <v>7</v>
      </c>
      <c r="AT10138" t="s">
        <v>246</v>
      </c>
      <c r="AU10138" s="27">
        <v>41646</v>
      </c>
    </row>
    <row r="10139" spans="1:47" x14ac:dyDescent="0.2">
      <c r="A10139">
        <v>10138</v>
      </c>
      <c r="B10139" t="s">
        <v>32370</v>
      </c>
      <c r="C10139" t="s">
        <v>32371</v>
      </c>
      <c r="D10139" t="s">
        <v>32372</v>
      </c>
      <c r="E10139" s="27">
        <v>41663</v>
      </c>
      <c r="F10139" t="s">
        <v>233</v>
      </c>
      <c r="G10139" s="27">
        <v>30152</v>
      </c>
      <c r="H10139">
        <v>33</v>
      </c>
      <c r="I10139" t="s">
        <v>244</v>
      </c>
      <c r="J10139" t="s">
        <v>353</v>
      </c>
      <c r="K10139">
        <v>0</v>
      </c>
      <c r="L10139">
        <v>2</v>
      </c>
      <c r="M10139">
        <v>0</v>
      </c>
      <c r="N10139">
        <v>0</v>
      </c>
      <c r="O10139">
        <v>1</v>
      </c>
      <c r="P10139">
        <v>-90</v>
      </c>
      <c r="Q10139" s="28">
        <v>41573.370833333334</v>
      </c>
      <c r="R10139" s="28">
        <v>41620.205555555556</v>
      </c>
      <c r="S10139" t="s">
        <v>32373</v>
      </c>
      <c r="T10139" s="27">
        <v>41573</v>
      </c>
      <c r="V10139">
        <v>90</v>
      </c>
      <c r="W10139" t="s">
        <v>36</v>
      </c>
      <c r="X10139" t="s">
        <v>422</v>
      </c>
      <c r="Y10139">
        <v>0</v>
      </c>
      <c r="AB10139" t="s">
        <v>237</v>
      </c>
      <c r="AH10139">
        <v>0</v>
      </c>
      <c r="AN10139" t="s">
        <v>238</v>
      </c>
      <c r="AO10139">
        <v>4</v>
      </c>
      <c r="AP10139" t="s">
        <v>239</v>
      </c>
      <c r="AQ10139" s="27">
        <v>41663</v>
      </c>
      <c r="AR10139" t="s">
        <v>240</v>
      </c>
      <c r="AS10139">
        <v>2</v>
      </c>
      <c r="AT10139" t="s">
        <v>239</v>
      </c>
      <c r="AU10139" s="27">
        <v>41663</v>
      </c>
    </row>
    <row r="10140" spans="1:47" x14ac:dyDescent="0.2">
      <c r="A10140">
        <v>10139</v>
      </c>
      <c r="B10140" t="s">
        <v>32374</v>
      </c>
      <c r="C10140" t="s">
        <v>1320</v>
      </c>
      <c r="D10140" t="s">
        <v>3399</v>
      </c>
      <c r="E10140" s="27">
        <v>41798</v>
      </c>
      <c r="F10140" t="s">
        <v>294</v>
      </c>
      <c r="G10140" s="27">
        <v>30960</v>
      </c>
      <c r="H10140">
        <v>31</v>
      </c>
      <c r="I10140" t="s">
        <v>244</v>
      </c>
      <c r="J10140" t="s">
        <v>250</v>
      </c>
      <c r="K10140">
        <v>0</v>
      </c>
      <c r="L10140">
        <v>3</v>
      </c>
      <c r="M10140">
        <v>0</v>
      </c>
      <c r="N10140">
        <v>0</v>
      </c>
      <c r="O10140">
        <v>1</v>
      </c>
      <c r="P10140">
        <v>0</v>
      </c>
      <c r="Q10140" s="28">
        <v>41798.513194444444</v>
      </c>
      <c r="R10140" s="28">
        <v>41832.171527777777</v>
      </c>
      <c r="S10140" t="s">
        <v>32375</v>
      </c>
      <c r="T10140" s="27">
        <v>41797</v>
      </c>
      <c r="V10140">
        <v>1</v>
      </c>
      <c r="W10140" t="s">
        <v>32</v>
      </c>
      <c r="X10140" t="s">
        <v>254</v>
      </c>
      <c r="Y10140">
        <v>1</v>
      </c>
      <c r="AA10140" t="s">
        <v>32376</v>
      </c>
      <c r="AB10140" t="s">
        <v>36</v>
      </c>
      <c r="AC10140">
        <v>0</v>
      </c>
      <c r="AD10140" s="27">
        <v>41878</v>
      </c>
      <c r="AE10140" t="s">
        <v>1488</v>
      </c>
      <c r="AF10140" s="27">
        <v>41878</v>
      </c>
      <c r="AG10140" s="27">
        <v>42237</v>
      </c>
      <c r="AH10140">
        <v>0</v>
      </c>
      <c r="AN10140" t="s">
        <v>238</v>
      </c>
      <c r="AO10140">
        <v>1</v>
      </c>
      <c r="AP10140" t="s">
        <v>239</v>
      </c>
      <c r="AQ10140" s="27">
        <v>41798</v>
      </c>
      <c r="AR10140" t="s">
        <v>240</v>
      </c>
      <c r="AS10140">
        <v>3</v>
      </c>
      <c r="AT10140" t="s">
        <v>239</v>
      </c>
      <c r="AU10140" s="27">
        <v>41798</v>
      </c>
    </row>
    <row r="10141" spans="1:47" x14ac:dyDescent="0.2">
      <c r="A10141">
        <v>10140</v>
      </c>
      <c r="B10141" t="s">
        <v>32377</v>
      </c>
      <c r="C10141" t="s">
        <v>3369</v>
      </c>
      <c r="D10141" t="s">
        <v>32378</v>
      </c>
      <c r="E10141" s="27">
        <v>41746</v>
      </c>
      <c r="F10141" t="s">
        <v>294</v>
      </c>
      <c r="G10141" s="27">
        <v>24380</v>
      </c>
      <c r="H10141">
        <v>49</v>
      </c>
      <c r="I10141" t="s">
        <v>234</v>
      </c>
      <c r="J10141" t="s">
        <v>353</v>
      </c>
      <c r="K10141">
        <v>0</v>
      </c>
      <c r="L10141">
        <v>1</v>
      </c>
      <c r="M10141">
        <v>0</v>
      </c>
      <c r="N10141">
        <v>0</v>
      </c>
      <c r="O10141">
        <v>1</v>
      </c>
      <c r="P10141">
        <v>33</v>
      </c>
      <c r="Q10141" s="28">
        <v>41779.267361111109</v>
      </c>
      <c r="R10141" s="28">
        <v>41788.431250000001</v>
      </c>
      <c r="S10141" t="s">
        <v>32379</v>
      </c>
      <c r="T10141" s="27">
        <v>41711</v>
      </c>
      <c r="V10141">
        <v>35</v>
      </c>
      <c r="W10141" t="s">
        <v>32</v>
      </c>
      <c r="X10141" t="s">
        <v>7154</v>
      </c>
      <c r="Y10141">
        <v>0</v>
      </c>
      <c r="AB10141" t="s">
        <v>237</v>
      </c>
      <c r="AH10141">
        <v>0</v>
      </c>
      <c r="AN10141" t="s">
        <v>238</v>
      </c>
      <c r="AO10141">
        <v>1</v>
      </c>
      <c r="AP10141" t="s">
        <v>239</v>
      </c>
      <c r="AQ10141" s="27">
        <v>41746</v>
      </c>
      <c r="AR10141" t="s">
        <v>240</v>
      </c>
      <c r="AS10141">
        <v>1</v>
      </c>
      <c r="AT10141" t="s">
        <v>239</v>
      </c>
      <c r="AU10141" s="27">
        <v>41746</v>
      </c>
    </row>
    <row r="10142" spans="1:47" x14ac:dyDescent="0.2">
      <c r="A10142">
        <v>10141</v>
      </c>
      <c r="B10142" t="s">
        <v>32380</v>
      </c>
      <c r="C10142" t="s">
        <v>32381</v>
      </c>
      <c r="D10142" t="s">
        <v>2044</v>
      </c>
      <c r="E10142" s="27">
        <v>41767</v>
      </c>
      <c r="F10142" t="s">
        <v>233</v>
      </c>
      <c r="G10142" s="27">
        <v>31782</v>
      </c>
      <c r="H10142">
        <v>29</v>
      </c>
      <c r="I10142" t="s">
        <v>244</v>
      </c>
      <c r="J10142" t="s">
        <v>250</v>
      </c>
      <c r="K10142">
        <v>0</v>
      </c>
      <c r="L10142">
        <v>6</v>
      </c>
      <c r="M10142">
        <v>0</v>
      </c>
      <c r="N10142">
        <v>0</v>
      </c>
      <c r="O10142">
        <v>6</v>
      </c>
      <c r="P10142">
        <v>67</v>
      </c>
      <c r="Q10142" s="28">
        <v>41834.40902777778</v>
      </c>
      <c r="R10142" s="28">
        <v>41879.463888888888</v>
      </c>
      <c r="S10142" t="s">
        <v>32382</v>
      </c>
      <c r="U10142" s="27">
        <v>41674</v>
      </c>
      <c r="V10142">
        <v>93</v>
      </c>
      <c r="W10142" t="s">
        <v>32</v>
      </c>
      <c r="X10142" t="s">
        <v>274</v>
      </c>
      <c r="Y10142">
        <v>1</v>
      </c>
      <c r="AA10142" t="s">
        <v>32383</v>
      </c>
      <c r="AB10142" t="s">
        <v>36</v>
      </c>
      <c r="AD10142" s="27">
        <v>42329</v>
      </c>
      <c r="AE10142" t="s">
        <v>412</v>
      </c>
      <c r="AH10142">
        <v>0</v>
      </c>
      <c r="AN10142" t="s">
        <v>238</v>
      </c>
      <c r="AO10142">
        <v>4</v>
      </c>
      <c r="AP10142" t="s">
        <v>239</v>
      </c>
      <c r="AQ10142" s="27">
        <v>41767</v>
      </c>
      <c r="AR10142" t="s">
        <v>240</v>
      </c>
      <c r="AS10142">
        <v>6</v>
      </c>
      <c r="AT10142" t="s">
        <v>246</v>
      </c>
      <c r="AU10142" s="27">
        <v>41767</v>
      </c>
    </row>
    <row r="10143" spans="1:47" x14ac:dyDescent="0.2">
      <c r="A10143">
        <v>10142</v>
      </c>
      <c r="B10143" t="s">
        <v>32384</v>
      </c>
      <c r="C10143" t="s">
        <v>13496</v>
      </c>
      <c r="D10143" t="s">
        <v>32385</v>
      </c>
      <c r="E10143" s="27">
        <v>41701</v>
      </c>
      <c r="F10143" t="s">
        <v>233</v>
      </c>
      <c r="G10143" s="27">
        <v>33236</v>
      </c>
      <c r="H10143">
        <v>25</v>
      </c>
      <c r="I10143" t="s">
        <v>244</v>
      </c>
      <c r="J10143" t="s">
        <v>250</v>
      </c>
      <c r="K10143">
        <v>0</v>
      </c>
      <c r="L10143">
        <v>8</v>
      </c>
      <c r="M10143">
        <v>0</v>
      </c>
      <c r="N10143">
        <v>0</v>
      </c>
      <c r="O10143">
        <v>2</v>
      </c>
      <c r="P10143">
        <v>-96</v>
      </c>
      <c r="Q10143" s="28">
        <v>41605.398611111108</v>
      </c>
      <c r="R10143" s="28">
        <v>41667.474305555559</v>
      </c>
      <c r="S10143" t="s">
        <v>32386</v>
      </c>
      <c r="U10143" s="27">
        <v>41605</v>
      </c>
      <c r="V10143">
        <v>96</v>
      </c>
      <c r="W10143" t="s">
        <v>32</v>
      </c>
      <c r="X10143" t="s">
        <v>274</v>
      </c>
      <c r="Y10143">
        <v>0</v>
      </c>
      <c r="AB10143" t="s">
        <v>237</v>
      </c>
      <c r="AH10143">
        <v>0</v>
      </c>
      <c r="AN10143" t="s">
        <v>238</v>
      </c>
      <c r="AO10143">
        <v>6</v>
      </c>
      <c r="AP10143" t="s">
        <v>246</v>
      </c>
      <c r="AQ10143" s="27">
        <v>41701</v>
      </c>
      <c r="AR10143" t="s">
        <v>240</v>
      </c>
      <c r="AS10143">
        <v>8</v>
      </c>
      <c r="AT10143" t="s">
        <v>269</v>
      </c>
      <c r="AU10143" s="27">
        <v>41701</v>
      </c>
    </row>
    <row r="10144" spans="1:47" x14ac:dyDescent="0.2">
      <c r="A10144">
        <v>10143</v>
      </c>
      <c r="B10144" t="s">
        <v>32387</v>
      </c>
      <c r="C10144" t="s">
        <v>914</v>
      </c>
      <c r="D10144" t="s">
        <v>32388</v>
      </c>
      <c r="E10144" s="27">
        <v>41408</v>
      </c>
      <c r="F10144" t="s">
        <v>233</v>
      </c>
      <c r="G10144" s="27">
        <v>32765</v>
      </c>
      <c r="H10144">
        <v>26</v>
      </c>
      <c r="I10144" t="s">
        <v>244</v>
      </c>
      <c r="J10144" t="s">
        <v>250</v>
      </c>
      <c r="K10144">
        <v>0</v>
      </c>
      <c r="L10144">
        <v>8</v>
      </c>
      <c r="M10144">
        <v>0</v>
      </c>
      <c r="N10144">
        <v>0</v>
      </c>
      <c r="O10144">
        <v>13</v>
      </c>
      <c r="P10144">
        <v>31</v>
      </c>
      <c r="Q10144" s="28">
        <v>41439.202777777777</v>
      </c>
      <c r="R10144" s="28">
        <v>41450.342361111114</v>
      </c>
      <c r="S10144" t="s">
        <v>32389</v>
      </c>
      <c r="T10144" s="27">
        <v>41286</v>
      </c>
      <c r="V10144">
        <v>122</v>
      </c>
      <c r="W10144" t="s">
        <v>36</v>
      </c>
      <c r="X10144" t="s">
        <v>32390</v>
      </c>
      <c r="Y10144">
        <v>1</v>
      </c>
      <c r="AA10144" t="s">
        <v>32391</v>
      </c>
      <c r="AB10144" t="s">
        <v>36</v>
      </c>
      <c r="AC10144">
        <v>0</v>
      </c>
      <c r="AD10144" s="27">
        <v>42457</v>
      </c>
      <c r="AF10144" s="27">
        <v>42457</v>
      </c>
      <c r="AG10144" s="27">
        <v>42458</v>
      </c>
      <c r="AH10144">
        <v>0</v>
      </c>
      <c r="AN10144" t="s">
        <v>238</v>
      </c>
      <c r="AO10144">
        <v>5</v>
      </c>
      <c r="AP10144" t="s">
        <v>246</v>
      </c>
      <c r="AQ10144" s="27">
        <v>41408</v>
      </c>
      <c r="AR10144" t="s">
        <v>240</v>
      </c>
      <c r="AS10144">
        <v>8</v>
      </c>
      <c r="AT10144" t="s">
        <v>269</v>
      </c>
      <c r="AU10144" s="27">
        <v>41408</v>
      </c>
    </row>
    <row r="10145" spans="1:47" x14ac:dyDescent="0.2">
      <c r="A10145">
        <v>10144</v>
      </c>
      <c r="B10145" t="s">
        <v>32392</v>
      </c>
      <c r="C10145" t="s">
        <v>4144</v>
      </c>
      <c r="D10145" t="s">
        <v>24120</v>
      </c>
      <c r="E10145" s="27">
        <v>41989</v>
      </c>
      <c r="F10145" t="s">
        <v>233</v>
      </c>
      <c r="G10145" s="27">
        <v>16315</v>
      </c>
      <c r="H10145">
        <v>71</v>
      </c>
      <c r="I10145" t="s">
        <v>234</v>
      </c>
      <c r="J10145" t="s">
        <v>3068</v>
      </c>
      <c r="K10145">
        <v>0</v>
      </c>
      <c r="L10145">
        <v>7</v>
      </c>
      <c r="M10145">
        <v>0</v>
      </c>
      <c r="N10145">
        <v>0</v>
      </c>
      <c r="O10145">
        <v>0</v>
      </c>
      <c r="W10145" t="s">
        <v>237</v>
      </c>
      <c r="Y10145">
        <v>-1</v>
      </c>
      <c r="AB10145" t="s">
        <v>237</v>
      </c>
      <c r="AH10145">
        <v>0</v>
      </c>
      <c r="AN10145" t="s">
        <v>238</v>
      </c>
      <c r="AO10145">
        <v>3</v>
      </c>
      <c r="AP10145" t="s">
        <v>239</v>
      </c>
      <c r="AQ10145" s="27">
        <v>41989</v>
      </c>
      <c r="AR10145" t="s">
        <v>240</v>
      </c>
      <c r="AS10145">
        <v>7</v>
      </c>
      <c r="AT10145" t="s">
        <v>246</v>
      </c>
      <c r="AU10145" s="27">
        <v>41989</v>
      </c>
    </row>
    <row r="10146" spans="1:47" x14ac:dyDescent="0.2">
      <c r="A10146">
        <v>10145</v>
      </c>
      <c r="B10146" t="s">
        <v>32393</v>
      </c>
      <c r="C10146" t="s">
        <v>32394</v>
      </c>
      <c r="D10146" t="s">
        <v>3654</v>
      </c>
      <c r="E10146" s="27">
        <v>41678</v>
      </c>
      <c r="F10146" t="s">
        <v>294</v>
      </c>
      <c r="G10146" s="27">
        <v>26175</v>
      </c>
      <c r="H10146">
        <v>44</v>
      </c>
      <c r="I10146" t="s">
        <v>244</v>
      </c>
      <c r="J10146" t="s">
        <v>353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-1</v>
      </c>
      <c r="Q10146" s="28">
        <v>41677.052083333336</v>
      </c>
      <c r="R10146" s="28">
        <v>41678.400000000001</v>
      </c>
      <c r="S10146" t="s">
        <v>32395</v>
      </c>
      <c r="T10146" s="27">
        <v>41677</v>
      </c>
      <c r="V10146">
        <v>1</v>
      </c>
      <c r="W10146" t="s">
        <v>36</v>
      </c>
      <c r="X10146" t="s">
        <v>279</v>
      </c>
      <c r="Y10146">
        <v>0</v>
      </c>
      <c r="AB10146" t="s">
        <v>237</v>
      </c>
      <c r="AH10146">
        <v>0</v>
      </c>
      <c r="AN10146" t="s">
        <v>238</v>
      </c>
      <c r="AO10146">
        <v>1</v>
      </c>
      <c r="AP10146" t="s">
        <v>239</v>
      </c>
      <c r="AQ10146" s="27">
        <v>41678</v>
      </c>
      <c r="AR10146" t="s">
        <v>240</v>
      </c>
      <c r="AS10146">
        <v>1</v>
      </c>
      <c r="AT10146" t="s">
        <v>239</v>
      </c>
      <c r="AU10146" s="27">
        <v>41678</v>
      </c>
    </row>
    <row r="10147" spans="1:47" x14ac:dyDescent="0.2">
      <c r="A10147">
        <v>10146</v>
      </c>
      <c r="B10147" t="s">
        <v>32396</v>
      </c>
      <c r="C10147" t="s">
        <v>4766</v>
      </c>
      <c r="D10147" t="s">
        <v>5343</v>
      </c>
      <c r="E10147" s="27">
        <v>41744</v>
      </c>
      <c r="F10147" t="s">
        <v>233</v>
      </c>
      <c r="G10147" s="27">
        <v>23604</v>
      </c>
      <c r="H10147">
        <v>51</v>
      </c>
      <c r="I10147" t="s">
        <v>234</v>
      </c>
      <c r="J10147" t="s">
        <v>1115</v>
      </c>
      <c r="K10147">
        <v>0</v>
      </c>
      <c r="L10147">
        <v>2</v>
      </c>
      <c r="M10147">
        <v>0</v>
      </c>
      <c r="N10147">
        <v>0</v>
      </c>
      <c r="O10147">
        <v>2</v>
      </c>
      <c r="P10147">
        <v>-1</v>
      </c>
      <c r="Q10147" s="28">
        <v>41743.144444444442</v>
      </c>
      <c r="R10147" s="28">
        <v>41744.263194444444</v>
      </c>
      <c r="S10147" t="s">
        <v>32397</v>
      </c>
      <c r="T10147" s="27">
        <v>41743</v>
      </c>
      <c r="V10147">
        <v>1</v>
      </c>
      <c r="W10147" t="s">
        <v>36</v>
      </c>
      <c r="X10147" t="s">
        <v>1884</v>
      </c>
      <c r="Y10147">
        <v>0</v>
      </c>
      <c r="AB10147" t="s">
        <v>237</v>
      </c>
      <c r="AH10147">
        <v>0</v>
      </c>
      <c r="AN10147" t="s">
        <v>238</v>
      </c>
      <c r="AO10147">
        <v>2</v>
      </c>
      <c r="AP10147" t="s">
        <v>239</v>
      </c>
      <c r="AQ10147" s="27">
        <v>41744</v>
      </c>
      <c r="AR10147" t="s">
        <v>240</v>
      </c>
      <c r="AS10147">
        <v>2</v>
      </c>
      <c r="AT10147" t="s">
        <v>239</v>
      </c>
      <c r="AU10147" s="27">
        <v>41744</v>
      </c>
    </row>
    <row r="10148" spans="1:47" x14ac:dyDescent="0.2">
      <c r="A10148">
        <v>10147</v>
      </c>
      <c r="B10148" t="s">
        <v>32398</v>
      </c>
      <c r="C10148" t="s">
        <v>32399</v>
      </c>
      <c r="D10148" t="s">
        <v>357</v>
      </c>
      <c r="E10148" s="27">
        <v>41806</v>
      </c>
      <c r="F10148" t="s">
        <v>233</v>
      </c>
      <c r="G10148" s="27">
        <v>21110</v>
      </c>
      <c r="H10148">
        <v>58</v>
      </c>
      <c r="I10148" t="s">
        <v>234</v>
      </c>
      <c r="J10148" t="s">
        <v>250</v>
      </c>
      <c r="K10148">
        <v>0</v>
      </c>
      <c r="L10148">
        <v>5</v>
      </c>
      <c r="M10148">
        <v>0</v>
      </c>
      <c r="N10148">
        <v>0</v>
      </c>
      <c r="O10148">
        <v>1</v>
      </c>
      <c r="P10148">
        <v>-1</v>
      </c>
      <c r="Q10148" s="28">
        <v>41805.198611111111</v>
      </c>
      <c r="R10148" s="28">
        <v>41841.195138888892</v>
      </c>
      <c r="S10148" t="s">
        <v>32400</v>
      </c>
      <c r="T10148" s="27">
        <v>41805</v>
      </c>
      <c r="V10148">
        <v>1</v>
      </c>
      <c r="W10148" t="s">
        <v>32</v>
      </c>
      <c r="X10148" t="s">
        <v>13524</v>
      </c>
      <c r="Y10148">
        <v>0</v>
      </c>
      <c r="AB10148" t="s">
        <v>237</v>
      </c>
      <c r="AH10148">
        <v>0</v>
      </c>
      <c r="AN10148" t="s">
        <v>238</v>
      </c>
      <c r="AO10148">
        <v>2</v>
      </c>
      <c r="AP10148" t="s">
        <v>239</v>
      </c>
      <c r="AQ10148" s="27">
        <v>41806</v>
      </c>
      <c r="AR10148" t="s">
        <v>240</v>
      </c>
      <c r="AS10148">
        <v>5</v>
      </c>
      <c r="AT10148" t="s">
        <v>246</v>
      </c>
      <c r="AU10148" s="27">
        <v>41806</v>
      </c>
    </row>
    <row r="10149" spans="1:47" x14ac:dyDescent="0.2">
      <c r="A10149">
        <v>10148</v>
      </c>
      <c r="B10149" t="s">
        <v>32401</v>
      </c>
      <c r="C10149" t="s">
        <v>963</v>
      </c>
      <c r="D10149" t="s">
        <v>16146</v>
      </c>
      <c r="E10149" s="27">
        <v>41613</v>
      </c>
      <c r="F10149" t="s">
        <v>233</v>
      </c>
      <c r="G10149" s="27">
        <v>30812</v>
      </c>
      <c r="H10149">
        <v>31</v>
      </c>
      <c r="I10149" t="s">
        <v>244</v>
      </c>
      <c r="J10149" t="s">
        <v>250</v>
      </c>
      <c r="K10149">
        <v>0</v>
      </c>
      <c r="L10149">
        <v>7</v>
      </c>
      <c r="M10149">
        <v>0</v>
      </c>
      <c r="N10149">
        <v>0</v>
      </c>
      <c r="O10149">
        <v>11</v>
      </c>
      <c r="P10149">
        <v>0</v>
      </c>
      <c r="Q10149" s="28">
        <v>41613.115277777775</v>
      </c>
      <c r="R10149" s="28">
        <v>41614.166666666664</v>
      </c>
      <c r="S10149" t="s">
        <v>32402</v>
      </c>
      <c r="T10149" s="27">
        <v>41612</v>
      </c>
      <c r="V10149">
        <v>1</v>
      </c>
      <c r="W10149" t="s">
        <v>36</v>
      </c>
      <c r="X10149" t="s">
        <v>279</v>
      </c>
      <c r="Y10149">
        <v>1</v>
      </c>
      <c r="AA10149" t="s">
        <v>32403</v>
      </c>
      <c r="AB10149" t="s">
        <v>36</v>
      </c>
      <c r="AC10149">
        <v>0</v>
      </c>
      <c r="AD10149" s="27">
        <v>41878</v>
      </c>
      <c r="AE10149" t="s">
        <v>529</v>
      </c>
      <c r="AF10149" s="27">
        <v>41878</v>
      </c>
      <c r="AG10149" s="27">
        <v>41878</v>
      </c>
      <c r="AH10149">
        <v>0</v>
      </c>
      <c r="AN10149" t="s">
        <v>238</v>
      </c>
      <c r="AO10149">
        <v>7</v>
      </c>
      <c r="AP10149" t="s">
        <v>246</v>
      </c>
      <c r="AQ10149" s="27">
        <v>41613</v>
      </c>
      <c r="AR10149" t="s">
        <v>240</v>
      </c>
      <c r="AS10149">
        <v>7</v>
      </c>
      <c r="AT10149" t="s">
        <v>246</v>
      </c>
      <c r="AU10149" s="27">
        <v>41613</v>
      </c>
    </row>
    <row r="10150" spans="1:47" x14ac:dyDescent="0.2">
      <c r="A10150">
        <v>10149</v>
      </c>
      <c r="B10150" t="s">
        <v>32404</v>
      </c>
      <c r="C10150" t="s">
        <v>30011</v>
      </c>
      <c r="D10150" t="s">
        <v>32405</v>
      </c>
      <c r="E10150" s="27">
        <v>41830</v>
      </c>
      <c r="F10150" t="s">
        <v>294</v>
      </c>
      <c r="G10150" s="27">
        <v>32629</v>
      </c>
      <c r="H10150">
        <v>26</v>
      </c>
      <c r="I10150" t="s">
        <v>244</v>
      </c>
      <c r="J10150" t="s">
        <v>245</v>
      </c>
      <c r="K10150">
        <v>0</v>
      </c>
      <c r="L10150">
        <v>3</v>
      </c>
      <c r="M10150">
        <v>0</v>
      </c>
      <c r="N10150">
        <v>1</v>
      </c>
      <c r="O10150">
        <v>2</v>
      </c>
      <c r="P10150">
        <v>-1</v>
      </c>
      <c r="Q10150" s="28">
        <v>41829.402083333334</v>
      </c>
      <c r="R10150" s="28">
        <v>41830.371527777781</v>
      </c>
      <c r="S10150" t="s">
        <v>32406</v>
      </c>
      <c r="T10150" s="27">
        <v>41829</v>
      </c>
      <c r="V10150">
        <v>1</v>
      </c>
      <c r="W10150" t="s">
        <v>36</v>
      </c>
      <c r="X10150" t="s">
        <v>279</v>
      </c>
      <c r="Y10150">
        <v>0</v>
      </c>
      <c r="AB10150" t="s">
        <v>237</v>
      </c>
      <c r="AH10150">
        <v>0</v>
      </c>
      <c r="AN10150" t="s">
        <v>238</v>
      </c>
      <c r="AO10150">
        <v>4</v>
      </c>
      <c r="AP10150" t="s">
        <v>239</v>
      </c>
      <c r="AQ10150" s="27">
        <v>41830</v>
      </c>
      <c r="AR10150" t="s">
        <v>240</v>
      </c>
      <c r="AS10150">
        <v>3</v>
      </c>
      <c r="AT10150" t="s">
        <v>239</v>
      </c>
      <c r="AU10150" s="27">
        <v>41830</v>
      </c>
    </row>
    <row r="10151" spans="1:47" x14ac:dyDescent="0.2">
      <c r="A10151">
        <v>10150</v>
      </c>
      <c r="B10151" t="s">
        <v>32407</v>
      </c>
      <c r="C10151" t="s">
        <v>32408</v>
      </c>
      <c r="D10151" t="s">
        <v>24624</v>
      </c>
      <c r="E10151" s="27">
        <v>41746</v>
      </c>
      <c r="F10151" t="s">
        <v>233</v>
      </c>
      <c r="G10151" s="27">
        <v>32021</v>
      </c>
      <c r="H10151">
        <v>28</v>
      </c>
      <c r="I10151" t="s">
        <v>244</v>
      </c>
      <c r="J10151" t="s">
        <v>250</v>
      </c>
      <c r="K10151">
        <v>0</v>
      </c>
      <c r="L10151">
        <v>2</v>
      </c>
      <c r="M10151">
        <v>0</v>
      </c>
      <c r="N10151">
        <v>0</v>
      </c>
      <c r="O10151">
        <v>3</v>
      </c>
      <c r="P10151">
        <v>-1</v>
      </c>
      <c r="Q10151" s="28">
        <v>41745.10833333333</v>
      </c>
      <c r="R10151" s="28">
        <v>41753.243750000001</v>
      </c>
      <c r="S10151" t="s">
        <v>32409</v>
      </c>
      <c r="T10151" s="27">
        <v>41745</v>
      </c>
      <c r="V10151">
        <v>1</v>
      </c>
      <c r="W10151" t="s">
        <v>36</v>
      </c>
      <c r="X10151" t="s">
        <v>404</v>
      </c>
      <c r="Y10151">
        <v>1</v>
      </c>
      <c r="AA10151" t="s">
        <v>32410</v>
      </c>
      <c r="AB10151" t="s">
        <v>36</v>
      </c>
      <c r="AD10151" s="27">
        <v>41797</v>
      </c>
      <c r="AE10151" t="s">
        <v>404</v>
      </c>
      <c r="AH10151">
        <v>0</v>
      </c>
      <c r="AN10151" t="s">
        <v>238</v>
      </c>
      <c r="AO10151">
        <v>3</v>
      </c>
      <c r="AP10151" t="s">
        <v>239</v>
      </c>
      <c r="AQ10151" s="27">
        <v>41746</v>
      </c>
      <c r="AR10151" t="s">
        <v>240</v>
      </c>
      <c r="AS10151">
        <v>2</v>
      </c>
      <c r="AT10151" t="s">
        <v>239</v>
      </c>
      <c r="AU10151" s="27">
        <v>41746</v>
      </c>
    </row>
    <row r="10152" spans="1:47" x14ac:dyDescent="0.2">
      <c r="A10152">
        <v>10151</v>
      </c>
      <c r="B10152" t="s">
        <v>32411</v>
      </c>
      <c r="C10152" t="s">
        <v>1294</v>
      </c>
      <c r="D10152" t="s">
        <v>32412</v>
      </c>
      <c r="E10152" s="27">
        <v>41449</v>
      </c>
      <c r="F10152" t="s">
        <v>294</v>
      </c>
      <c r="G10152" s="27">
        <v>25145</v>
      </c>
      <c r="H10152">
        <v>47</v>
      </c>
      <c r="I10152" t="s">
        <v>234</v>
      </c>
      <c r="J10152" t="s">
        <v>353</v>
      </c>
      <c r="K10152">
        <v>0</v>
      </c>
      <c r="L10152">
        <v>1</v>
      </c>
      <c r="M10152">
        <v>0</v>
      </c>
      <c r="N10152">
        <v>0</v>
      </c>
      <c r="O10152">
        <v>1</v>
      </c>
      <c r="P10152">
        <v>-61</v>
      </c>
      <c r="Q10152" s="28">
        <v>41388.339583333334</v>
      </c>
      <c r="R10152" s="28">
        <v>41390.443749999999</v>
      </c>
      <c r="S10152" t="s">
        <v>32413</v>
      </c>
      <c r="T10152" s="27">
        <v>41388</v>
      </c>
      <c r="V10152">
        <v>61</v>
      </c>
      <c r="W10152" t="s">
        <v>32</v>
      </c>
      <c r="X10152" t="s">
        <v>847</v>
      </c>
      <c r="Y10152">
        <v>0</v>
      </c>
      <c r="AB10152" t="s">
        <v>237</v>
      </c>
      <c r="AH10152">
        <v>0</v>
      </c>
      <c r="AN10152" t="s">
        <v>238</v>
      </c>
      <c r="AO10152">
        <v>1</v>
      </c>
      <c r="AP10152" t="s">
        <v>239</v>
      </c>
      <c r="AQ10152" s="27">
        <v>41449</v>
      </c>
      <c r="AR10152" t="s">
        <v>240</v>
      </c>
      <c r="AS10152">
        <v>1</v>
      </c>
      <c r="AT10152" t="s">
        <v>239</v>
      </c>
      <c r="AU10152" s="27">
        <v>41449</v>
      </c>
    </row>
    <row r="10153" spans="1:47" x14ac:dyDescent="0.2">
      <c r="A10153">
        <v>10152</v>
      </c>
      <c r="B10153" t="s">
        <v>32414</v>
      </c>
      <c r="C10153" t="s">
        <v>1808</v>
      </c>
      <c r="D10153" t="s">
        <v>32415</v>
      </c>
      <c r="E10153" s="27">
        <v>41746</v>
      </c>
      <c r="F10153" t="s">
        <v>233</v>
      </c>
      <c r="G10153" s="27">
        <v>27799</v>
      </c>
      <c r="H10153">
        <v>40</v>
      </c>
      <c r="I10153" t="s">
        <v>244</v>
      </c>
      <c r="J10153" t="s">
        <v>22</v>
      </c>
      <c r="K10153">
        <v>0</v>
      </c>
      <c r="L10153">
        <v>2</v>
      </c>
      <c r="M10153">
        <v>0</v>
      </c>
      <c r="N10153">
        <v>0</v>
      </c>
      <c r="O10153">
        <v>7</v>
      </c>
      <c r="P10153">
        <v>-1</v>
      </c>
      <c r="Q10153" s="28">
        <v>41745.226388888892</v>
      </c>
      <c r="R10153" s="28">
        <v>41747.174305555556</v>
      </c>
      <c r="S10153" t="s">
        <v>32416</v>
      </c>
      <c r="T10153" s="27">
        <v>41744</v>
      </c>
      <c r="V10153">
        <v>2</v>
      </c>
      <c r="W10153" t="s">
        <v>32</v>
      </c>
      <c r="X10153" t="s">
        <v>254</v>
      </c>
      <c r="Y10153">
        <v>0</v>
      </c>
      <c r="AB10153" t="s">
        <v>237</v>
      </c>
      <c r="AH10153">
        <v>0</v>
      </c>
      <c r="AN10153" t="s">
        <v>238</v>
      </c>
      <c r="AO10153">
        <v>2</v>
      </c>
      <c r="AP10153" t="s">
        <v>239</v>
      </c>
      <c r="AQ10153" s="27">
        <v>41746</v>
      </c>
      <c r="AR10153" t="s">
        <v>240</v>
      </c>
      <c r="AS10153">
        <v>2</v>
      </c>
      <c r="AT10153" t="s">
        <v>239</v>
      </c>
      <c r="AU10153" s="27">
        <v>41746</v>
      </c>
    </row>
    <row r="10154" spans="1:47" x14ac:dyDescent="0.2">
      <c r="A10154">
        <v>10153</v>
      </c>
      <c r="B10154" t="s">
        <v>32417</v>
      </c>
      <c r="C10154" t="s">
        <v>13201</v>
      </c>
      <c r="D10154" t="s">
        <v>32418</v>
      </c>
      <c r="E10154" s="27">
        <v>41854</v>
      </c>
      <c r="F10154" t="s">
        <v>233</v>
      </c>
      <c r="G10154" s="27">
        <v>22270</v>
      </c>
      <c r="H10154">
        <v>55</v>
      </c>
      <c r="I10154" t="s">
        <v>234</v>
      </c>
      <c r="J10154" t="s">
        <v>245</v>
      </c>
      <c r="K10154">
        <v>0</v>
      </c>
      <c r="L10154">
        <v>4</v>
      </c>
      <c r="M10154">
        <v>0</v>
      </c>
      <c r="N10154">
        <v>0</v>
      </c>
      <c r="O10154">
        <v>0</v>
      </c>
      <c r="W10154" t="s">
        <v>237</v>
      </c>
      <c r="Y10154">
        <v>-1</v>
      </c>
      <c r="AB10154" t="s">
        <v>237</v>
      </c>
      <c r="AH10154">
        <v>0</v>
      </c>
      <c r="AN10154" t="s">
        <v>238</v>
      </c>
      <c r="AO10154">
        <v>2</v>
      </c>
      <c r="AP10154" t="s">
        <v>239</v>
      </c>
      <c r="AQ10154" s="27">
        <v>41854</v>
      </c>
      <c r="AR10154" t="s">
        <v>240</v>
      </c>
      <c r="AS10154">
        <v>4</v>
      </c>
      <c r="AT10154" t="s">
        <v>239</v>
      </c>
      <c r="AU10154" s="27">
        <v>41854</v>
      </c>
    </row>
    <row r="10155" spans="1:47" x14ac:dyDescent="0.2">
      <c r="A10155">
        <v>10154</v>
      </c>
      <c r="B10155" t="s">
        <v>32419</v>
      </c>
      <c r="C10155" t="s">
        <v>32420</v>
      </c>
      <c r="D10155" t="s">
        <v>32421</v>
      </c>
      <c r="E10155" s="27">
        <v>41803</v>
      </c>
      <c r="F10155" t="s">
        <v>233</v>
      </c>
      <c r="G10155" s="27">
        <v>35191</v>
      </c>
      <c r="H10155">
        <v>19</v>
      </c>
      <c r="I10155" t="s">
        <v>259</v>
      </c>
      <c r="J10155" t="s">
        <v>353</v>
      </c>
      <c r="K10155">
        <v>0</v>
      </c>
      <c r="L10155">
        <v>3</v>
      </c>
      <c r="M10155">
        <v>0</v>
      </c>
      <c r="N10155">
        <v>0</v>
      </c>
      <c r="O10155">
        <v>1</v>
      </c>
      <c r="P10155">
        <v>-18</v>
      </c>
      <c r="Q10155" s="28">
        <v>41785.297222222223</v>
      </c>
      <c r="R10155" s="28">
        <v>41786.390277777777</v>
      </c>
      <c r="S10155" t="s">
        <v>32422</v>
      </c>
      <c r="T10155" s="27">
        <v>41785</v>
      </c>
      <c r="V10155">
        <v>18</v>
      </c>
      <c r="W10155" t="s">
        <v>32</v>
      </c>
      <c r="X10155" t="s">
        <v>847</v>
      </c>
      <c r="Y10155">
        <v>0</v>
      </c>
      <c r="AB10155" t="s">
        <v>237</v>
      </c>
      <c r="AH10155">
        <v>0</v>
      </c>
      <c r="AN10155" t="s">
        <v>238</v>
      </c>
      <c r="AO10155">
        <v>6</v>
      </c>
      <c r="AP10155" t="s">
        <v>246</v>
      </c>
      <c r="AQ10155" s="27">
        <v>41803</v>
      </c>
      <c r="AR10155" t="s">
        <v>240</v>
      </c>
      <c r="AS10155">
        <v>3</v>
      </c>
      <c r="AT10155" t="s">
        <v>239</v>
      </c>
      <c r="AU10155" s="27">
        <v>41803</v>
      </c>
    </row>
    <row r="10156" spans="1:47" x14ac:dyDescent="0.2">
      <c r="A10156">
        <v>10155</v>
      </c>
      <c r="B10156" t="s">
        <v>32423</v>
      </c>
      <c r="C10156" t="s">
        <v>414</v>
      </c>
      <c r="D10156" t="s">
        <v>26577</v>
      </c>
      <c r="E10156" s="27">
        <v>41880</v>
      </c>
      <c r="F10156" t="s">
        <v>233</v>
      </c>
      <c r="G10156" s="27">
        <v>34940</v>
      </c>
      <c r="H10156">
        <v>20</v>
      </c>
      <c r="I10156" t="s">
        <v>259</v>
      </c>
      <c r="J10156" t="s">
        <v>250</v>
      </c>
      <c r="K10156">
        <v>0</v>
      </c>
      <c r="L10156">
        <v>4</v>
      </c>
      <c r="M10156">
        <v>0</v>
      </c>
      <c r="N10156">
        <v>0</v>
      </c>
      <c r="O10156">
        <v>1</v>
      </c>
      <c r="P10156">
        <v>-1</v>
      </c>
      <c r="Q10156" s="28">
        <v>41879.226388888892</v>
      </c>
      <c r="R10156" s="28">
        <v>41880.348611111112</v>
      </c>
      <c r="S10156" t="s">
        <v>32424</v>
      </c>
      <c r="U10156" s="27">
        <v>41879</v>
      </c>
      <c r="V10156">
        <v>1</v>
      </c>
      <c r="W10156" t="s">
        <v>32</v>
      </c>
      <c r="X10156" t="s">
        <v>274</v>
      </c>
      <c r="Y10156">
        <v>0</v>
      </c>
      <c r="AB10156" t="s">
        <v>237</v>
      </c>
      <c r="AH10156">
        <v>0</v>
      </c>
      <c r="AN10156" t="s">
        <v>238</v>
      </c>
      <c r="AO10156">
        <v>6</v>
      </c>
      <c r="AP10156" t="s">
        <v>246</v>
      </c>
      <c r="AQ10156" s="27">
        <v>41880</v>
      </c>
      <c r="AR10156" t="s">
        <v>240</v>
      </c>
      <c r="AS10156">
        <v>4</v>
      </c>
      <c r="AT10156" t="s">
        <v>239</v>
      </c>
      <c r="AU10156" s="27">
        <v>41880</v>
      </c>
    </row>
    <row r="10157" spans="1:47" x14ac:dyDescent="0.2">
      <c r="A10157">
        <v>10156</v>
      </c>
      <c r="B10157" t="s">
        <v>32425</v>
      </c>
      <c r="C10157" t="s">
        <v>488</v>
      </c>
      <c r="D10157" t="s">
        <v>32426</v>
      </c>
      <c r="E10157" s="27">
        <v>41889</v>
      </c>
      <c r="F10157" t="s">
        <v>233</v>
      </c>
      <c r="G10157" s="27">
        <v>33003</v>
      </c>
      <c r="H10157">
        <v>25</v>
      </c>
      <c r="I10157" t="s">
        <v>244</v>
      </c>
      <c r="J10157" t="s">
        <v>245</v>
      </c>
      <c r="K10157">
        <v>0</v>
      </c>
      <c r="L10157">
        <v>6</v>
      </c>
      <c r="M10157">
        <v>0</v>
      </c>
      <c r="N10157">
        <v>0</v>
      </c>
      <c r="O10157">
        <v>0</v>
      </c>
      <c r="P10157">
        <v>-1</v>
      </c>
      <c r="Q10157" s="28">
        <v>41888.261805555558</v>
      </c>
      <c r="R10157" s="28">
        <v>41889.072916666664</v>
      </c>
      <c r="S10157" t="s">
        <v>32427</v>
      </c>
      <c r="U10157" s="27">
        <v>41888</v>
      </c>
      <c r="V10157">
        <v>1</v>
      </c>
      <c r="W10157" t="s">
        <v>32</v>
      </c>
      <c r="X10157" t="s">
        <v>274</v>
      </c>
      <c r="Y10157">
        <v>0</v>
      </c>
      <c r="AB10157" t="s">
        <v>237</v>
      </c>
      <c r="AH10157">
        <v>0</v>
      </c>
      <c r="AN10157" t="s">
        <v>238</v>
      </c>
      <c r="AO10157">
        <v>5</v>
      </c>
      <c r="AP10157" t="s">
        <v>246</v>
      </c>
      <c r="AQ10157" s="27">
        <v>41889</v>
      </c>
      <c r="AR10157" t="s">
        <v>240</v>
      </c>
      <c r="AS10157">
        <v>6</v>
      </c>
      <c r="AT10157" t="s">
        <v>246</v>
      </c>
      <c r="AU10157" s="27">
        <v>41889</v>
      </c>
    </row>
    <row r="10158" spans="1:47" x14ac:dyDescent="0.2">
      <c r="A10158">
        <v>10157</v>
      </c>
      <c r="B10158" t="s">
        <v>32428</v>
      </c>
      <c r="C10158" t="s">
        <v>25094</v>
      </c>
      <c r="D10158" t="s">
        <v>14406</v>
      </c>
      <c r="E10158" s="27">
        <v>41327</v>
      </c>
      <c r="F10158" t="s">
        <v>294</v>
      </c>
      <c r="G10158" s="27">
        <v>32517</v>
      </c>
      <c r="H10158">
        <v>27</v>
      </c>
      <c r="I10158" t="s">
        <v>244</v>
      </c>
      <c r="J10158" t="s">
        <v>250</v>
      </c>
      <c r="K10158">
        <v>0</v>
      </c>
      <c r="L10158">
        <v>9</v>
      </c>
      <c r="M10158">
        <v>1</v>
      </c>
      <c r="N10158">
        <v>0</v>
      </c>
      <c r="O10158">
        <v>10</v>
      </c>
      <c r="P10158">
        <v>-1</v>
      </c>
      <c r="Q10158" s="28">
        <v>41326.294444444444</v>
      </c>
      <c r="R10158" s="28">
        <v>41341.23333333333</v>
      </c>
      <c r="S10158" t="s">
        <v>32429</v>
      </c>
      <c r="U10158" s="27">
        <v>41326</v>
      </c>
      <c r="V10158">
        <v>1</v>
      </c>
      <c r="W10158" t="s">
        <v>32</v>
      </c>
      <c r="X10158" t="s">
        <v>274</v>
      </c>
      <c r="Y10158">
        <v>1</v>
      </c>
      <c r="AA10158" t="s">
        <v>32430</v>
      </c>
      <c r="AB10158" t="s">
        <v>36</v>
      </c>
      <c r="AD10158" s="27">
        <v>41445</v>
      </c>
      <c r="AE10158" t="s">
        <v>324</v>
      </c>
      <c r="AH10158">
        <v>0</v>
      </c>
      <c r="AN10158" t="s">
        <v>238</v>
      </c>
      <c r="AO10158">
        <v>8</v>
      </c>
      <c r="AP10158" t="s">
        <v>269</v>
      </c>
      <c r="AQ10158" s="27">
        <v>41327</v>
      </c>
      <c r="AR10158" t="s">
        <v>240</v>
      </c>
      <c r="AS10158">
        <v>9</v>
      </c>
      <c r="AT10158" t="s">
        <v>269</v>
      </c>
      <c r="AU10158" s="27">
        <v>41327</v>
      </c>
    </row>
    <row r="10159" spans="1:47" x14ac:dyDescent="0.2">
      <c r="A10159">
        <v>10158</v>
      </c>
      <c r="B10159" t="s">
        <v>32431</v>
      </c>
      <c r="C10159" t="s">
        <v>5875</v>
      </c>
      <c r="D10159" t="s">
        <v>331</v>
      </c>
      <c r="E10159" s="27">
        <v>41619</v>
      </c>
      <c r="F10159" t="s">
        <v>233</v>
      </c>
      <c r="G10159" s="27">
        <v>33520</v>
      </c>
      <c r="H10159">
        <v>24</v>
      </c>
      <c r="I10159" t="s">
        <v>259</v>
      </c>
      <c r="J10159" t="s">
        <v>250</v>
      </c>
      <c r="K10159">
        <v>0</v>
      </c>
      <c r="L10159">
        <v>9</v>
      </c>
      <c r="M10159">
        <v>0</v>
      </c>
      <c r="N10159">
        <v>2</v>
      </c>
      <c r="O10159">
        <v>0</v>
      </c>
      <c r="P10159">
        <v>-1</v>
      </c>
      <c r="Q10159" s="28">
        <v>41618.308333333334</v>
      </c>
      <c r="R10159" s="28">
        <v>41625.071527777778</v>
      </c>
      <c r="S10159" t="s">
        <v>32432</v>
      </c>
      <c r="T10159" s="27">
        <v>41618</v>
      </c>
      <c r="V10159">
        <v>1</v>
      </c>
      <c r="W10159" t="s">
        <v>32</v>
      </c>
      <c r="X10159" t="s">
        <v>898</v>
      </c>
      <c r="Y10159">
        <v>1</v>
      </c>
      <c r="AA10159" t="s">
        <v>32433</v>
      </c>
      <c r="AB10159" t="s">
        <v>32</v>
      </c>
      <c r="AC10159">
        <v>12</v>
      </c>
      <c r="AD10159" s="27">
        <v>41654</v>
      </c>
      <c r="AE10159" t="s">
        <v>898</v>
      </c>
      <c r="AF10159" s="27">
        <v>41666</v>
      </c>
      <c r="AG10159" s="27">
        <v>41668</v>
      </c>
      <c r="AH10159">
        <v>0</v>
      </c>
      <c r="AN10159" t="s">
        <v>238</v>
      </c>
      <c r="AO10159">
        <v>9</v>
      </c>
      <c r="AP10159" t="s">
        <v>269</v>
      </c>
      <c r="AQ10159" s="27">
        <v>41619</v>
      </c>
      <c r="AR10159" t="s">
        <v>240</v>
      </c>
      <c r="AS10159">
        <v>9</v>
      </c>
      <c r="AT10159" t="s">
        <v>269</v>
      </c>
      <c r="AU10159" s="27">
        <v>41619</v>
      </c>
    </row>
    <row r="10160" spans="1:47" x14ac:dyDescent="0.2">
      <c r="A10160">
        <v>10159</v>
      </c>
      <c r="B10160" t="s">
        <v>32434</v>
      </c>
      <c r="C10160" t="s">
        <v>2056</v>
      </c>
      <c r="D10160" t="s">
        <v>32435</v>
      </c>
      <c r="E10160" s="27">
        <v>41582</v>
      </c>
      <c r="F10160" t="s">
        <v>233</v>
      </c>
      <c r="G10160" s="27">
        <v>24369</v>
      </c>
      <c r="H10160">
        <v>49</v>
      </c>
      <c r="I10160" t="s">
        <v>234</v>
      </c>
      <c r="J10160" t="s">
        <v>245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-1</v>
      </c>
      <c r="Q10160" s="28">
        <v>41581.09652777778</v>
      </c>
      <c r="R10160" s="28">
        <v>41582.060416666667</v>
      </c>
      <c r="S10160" t="s">
        <v>32436</v>
      </c>
      <c r="T10160" s="27">
        <v>41581</v>
      </c>
      <c r="V10160">
        <v>1</v>
      </c>
      <c r="W10160" t="s">
        <v>32</v>
      </c>
      <c r="X10160" t="s">
        <v>348</v>
      </c>
      <c r="Y10160">
        <v>0</v>
      </c>
      <c r="AB10160" t="s">
        <v>237</v>
      </c>
      <c r="AH10160">
        <v>0</v>
      </c>
      <c r="AN10160" t="s">
        <v>238</v>
      </c>
      <c r="AO10160">
        <v>1</v>
      </c>
      <c r="AP10160" t="s">
        <v>239</v>
      </c>
      <c r="AQ10160" s="27">
        <v>41582</v>
      </c>
      <c r="AR10160" t="s">
        <v>240</v>
      </c>
      <c r="AS10160">
        <v>1</v>
      </c>
      <c r="AT10160" t="s">
        <v>239</v>
      </c>
      <c r="AU10160" s="27">
        <v>41582</v>
      </c>
    </row>
    <row r="10161" spans="1:47" x14ac:dyDescent="0.2">
      <c r="A10161">
        <v>10160</v>
      </c>
      <c r="B10161" t="s">
        <v>32437</v>
      </c>
      <c r="C10161" t="s">
        <v>4384</v>
      </c>
      <c r="D10161" t="s">
        <v>32438</v>
      </c>
      <c r="E10161" s="27">
        <v>41903</v>
      </c>
      <c r="F10161" t="s">
        <v>233</v>
      </c>
      <c r="G10161" s="27">
        <v>32121</v>
      </c>
      <c r="H10161">
        <v>28</v>
      </c>
      <c r="I10161" t="s">
        <v>244</v>
      </c>
      <c r="J10161" t="s">
        <v>250</v>
      </c>
      <c r="K10161">
        <v>0</v>
      </c>
      <c r="L10161">
        <v>9</v>
      </c>
      <c r="M10161">
        <v>0</v>
      </c>
      <c r="N10161">
        <v>0</v>
      </c>
      <c r="O10161">
        <v>1</v>
      </c>
      <c r="P10161">
        <v>-1</v>
      </c>
      <c r="Q10161" s="28">
        <v>41902.143055555556</v>
      </c>
      <c r="R10161" s="28">
        <v>41903.303472222222</v>
      </c>
      <c r="S10161" t="s">
        <v>32439</v>
      </c>
      <c r="T10161" s="27">
        <v>41902</v>
      </c>
      <c r="V10161">
        <v>1</v>
      </c>
      <c r="W10161" t="s">
        <v>36</v>
      </c>
      <c r="X10161" t="s">
        <v>279</v>
      </c>
      <c r="Y10161">
        <v>0</v>
      </c>
      <c r="AB10161" t="s">
        <v>237</v>
      </c>
      <c r="AH10161">
        <v>0</v>
      </c>
      <c r="AN10161" t="s">
        <v>238</v>
      </c>
      <c r="AO10161">
        <v>6</v>
      </c>
      <c r="AP10161" t="s">
        <v>246</v>
      </c>
      <c r="AQ10161" s="27">
        <v>41903</v>
      </c>
      <c r="AR10161" t="s">
        <v>240</v>
      </c>
      <c r="AS10161">
        <v>9</v>
      </c>
      <c r="AT10161" t="s">
        <v>269</v>
      </c>
      <c r="AU10161" s="27">
        <v>41903</v>
      </c>
    </row>
    <row r="10162" spans="1:47" x14ac:dyDescent="0.2">
      <c r="A10162">
        <v>10161</v>
      </c>
      <c r="B10162" t="s">
        <v>32440</v>
      </c>
      <c r="C10162" t="s">
        <v>4916</v>
      </c>
      <c r="D10162" t="s">
        <v>3361</v>
      </c>
      <c r="E10162" s="27">
        <v>41595</v>
      </c>
      <c r="F10162" t="s">
        <v>294</v>
      </c>
      <c r="G10162" s="27">
        <v>27627</v>
      </c>
      <c r="H10162">
        <v>40</v>
      </c>
      <c r="I10162" t="s">
        <v>244</v>
      </c>
      <c r="J10162" t="s">
        <v>245</v>
      </c>
      <c r="K10162">
        <v>0</v>
      </c>
      <c r="L10162">
        <v>2</v>
      </c>
      <c r="M10162">
        <v>0</v>
      </c>
      <c r="N10162">
        <v>0</v>
      </c>
      <c r="O10162">
        <v>0</v>
      </c>
      <c r="P10162">
        <v>0</v>
      </c>
      <c r="Q10162" s="28">
        <v>41595.191666666666</v>
      </c>
      <c r="R10162" s="28">
        <v>41595.310416666667</v>
      </c>
      <c r="S10162" t="s">
        <v>32441</v>
      </c>
      <c r="T10162" s="27">
        <v>41595</v>
      </c>
      <c r="V10162">
        <v>0</v>
      </c>
      <c r="W10162" t="s">
        <v>32</v>
      </c>
      <c r="X10162" t="s">
        <v>261</v>
      </c>
      <c r="Y10162">
        <v>0</v>
      </c>
      <c r="AB10162" t="s">
        <v>237</v>
      </c>
      <c r="AH10162">
        <v>0</v>
      </c>
      <c r="AN10162" t="s">
        <v>238</v>
      </c>
      <c r="AO10162">
        <v>2</v>
      </c>
      <c r="AP10162" t="s">
        <v>239</v>
      </c>
      <c r="AQ10162" s="27">
        <v>41595</v>
      </c>
      <c r="AR10162" t="s">
        <v>240</v>
      </c>
      <c r="AS10162">
        <v>2</v>
      </c>
      <c r="AT10162" t="s">
        <v>239</v>
      </c>
      <c r="AU10162" s="27">
        <v>41595</v>
      </c>
    </row>
    <row r="10163" spans="1:47" x14ac:dyDescent="0.2">
      <c r="A10163">
        <v>10162</v>
      </c>
      <c r="B10163" t="s">
        <v>32442</v>
      </c>
      <c r="C10163" t="s">
        <v>21915</v>
      </c>
      <c r="D10163" t="s">
        <v>2124</v>
      </c>
      <c r="E10163" s="27">
        <v>41354</v>
      </c>
      <c r="F10163" t="s">
        <v>233</v>
      </c>
      <c r="G10163" s="27">
        <v>33155</v>
      </c>
      <c r="H10163">
        <v>25</v>
      </c>
      <c r="I10163" t="s">
        <v>244</v>
      </c>
      <c r="J10163" t="s">
        <v>250</v>
      </c>
      <c r="K10163">
        <v>0</v>
      </c>
      <c r="L10163">
        <v>10</v>
      </c>
      <c r="M10163">
        <v>0</v>
      </c>
      <c r="N10163">
        <v>0</v>
      </c>
      <c r="O10163">
        <v>3</v>
      </c>
      <c r="P10163">
        <v>-1</v>
      </c>
      <c r="Q10163" s="28">
        <v>41353.340277777781</v>
      </c>
      <c r="R10163" s="28">
        <v>41956.290972222225</v>
      </c>
      <c r="S10163" t="s">
        <v>32443</v>
      </c>
      <c r="T10163" s="27">
        <v>41353</v>
      </c>
      <c r="V10163">
        <v>1</v>
      </c>
      <c r="W10163" t="s">
        <v>32</v>
      </c>
      <c r="X10163" t="s">
        <v>453</v>
      </c>
      <c r="Y10163">
        <v>0</v>
      </c>
      <c r="AB10163" t="s">
        <v>237</v>
      </c>
      <c r="AH10163">
        <v>0</v>
      </c>
      <c r="AN10163" t="s">
        <v>238</v>
      </c>
      <c r="AO10163">
        <v>6</v>
      </c>
      <c r="AP10163" t="s">
        <v>246</v>
      </c>
      <c r="AQ10163" s="27">
        <v>41354</v>
      </c>
      <c r="AR10163" t="s">
        <v>240</v>
      </c>
      <c r="AS10163">
        <v>10</v>
      </c>
      <c r="AT10163" t="s">
        <v>269</v>
      </c>
      <c r="AU10163" s="27">
        <v>41354</v>
      </c>
    </row>
    <row r="10164" spans="1:47" x14ac:dyDescent="0.2">
      <c r="A10164">
        <v>10163</v>
      </c>
      <c r="B10164" t="s">
        <v>32444</v>
      </c>
      <c r="C10164" t="s">
        <v>5607</v>
      </c>
      <c r="D10164" t="s">
        <v>1535</v>
      </c>
      <c r="E10164" s="27">
        <v>41661</v>
      </c>
      <c r="F10164" t="s">
        <v>233</v>
      </c>
      <c r="G10164" s="27">
        <v>34264</v>
      </c>
      <c r="H10164">
        <v>22</v>
      </c>
      <c r="I10164" t="s">
        <v>259</v>
      </c>
      <c r="J10164" t="s">
        <v>250</v>
      </c>
      <c r="K10164">
        <v>0</v>
      </c>
      <c r="L10164">
        <v>6</v>
      </c>
      <c r="M10164">
        <v>0</v>
      </c>
      <c r="N10164">
        <v>0</v>
      </c>
      <c r="O10164">
        <v>4</v>
      </c>
      <c r="P10164">
        <v>-12</v>
      </c>
      <c r="Q10164" s="28">
        <v>41649.227777777778</v>
      </c>
      <c r="R10164" s="28">
        <v>41650.074305555558</v>
      </c>
      <c r="S10164" t="s">
        <v>32445</v>
      </c>
      <c r="T10164" s="27">
        <v>41649</v>
      </c>
      <c r="V10164">
        <v>12</v>
      </c>
      <c r="W10164" t="s">
        <v>36</v>
      </c>
      <c r="X10164" t="s">
        <v>324</v>
      </c>
      <c r="Y10164">
        <v>0</v>
      </c>
      <c r="AB10164" t="s">
        <v>237</v>
      </c>
      <c r="AH10164">
        <v>0</v>
      </c>
      <c r="AN10164" t="s">
        <v>238</v>
      </c>
      <c r="AO10164">
        <v>5</v>
      </c>
      <c r="AP10164" t="s">
        <v>246</v>
      </c>
      <c r="AQ10164" s="27">
        <v>41661</v>
      </c>
      <c r="AR10164" t="s">
        <v>240</v>
      </c>
      <c r="AS10164">
        <v>6</v>
      </c>
      <c r="AT10164" t="s">
        <v>246</v>
      </c>
      <c r="AU10164" s="27">
        <v>41661</v>
      </c>
    </row>
    <row r="10165" spans="1:47" x14ac:dyDescent="0.2">
      <c r="A10165">
        <v>10164</v>
      </c>
      <c r="B10165" t="s">
        <v>32446</v>
      </c>
      <c r="C10165" t="s">
        <v>32447</v>
      </c>
      <c r="D10165" t="s">
        <v>9025</v>
      </c>
      <c r="E10165" s="27">
        <v>41505</v>
      </c>
      <c r="F10165" t="s">
        <v>294</v>
      </c>
      <c r="G10165" s="27">
        <v>33290</v>
      </c>
      <c r="H10165">
        <v>25</v>
      </c>
      <c r="I10165" t="s">
        <v>244</v>
      </c>
      <c r="J10165" t="s">
        <v>250</v>
      </c>
      <c r="K10165">
        <v>0</v>
      </c>
      <c r="L10165">
        <v>4</v>
      </c>
      <c r="M10165">
        <v>0</v>
      </c>
      <c r="N10165">
        <v>0</v>
      </c>
      <c r="O10165">
        <v>0</v>
      </c>
      <c r="W10165" t="s">
        <v>237</v>
      </c>
      <c r="Y10165">
        <v>-1</v>
      </c>
      <c r="AB10165" t="s">
        <v>237</v>
      </c>
      <c r="AH10165">
        <v>0</v>
      </c>
      <c r="AN10165" t="s">
        <v>238</v>
      </c>
      <c r="AO10165">
        <v>3</v>
      </c>
      <c r="AP10165" t="s">
        <v>239</v>
      </c>
      <c r="AQ10165" s="27">
        <v>41505</v>
      </c>
      <c r="AR10165" t="s">
        <v>240</v>
      </c>
      <c r="AS10165">
        <v>4</v>
      </c>
      <c r="AT10165" t="s">
        <v>239</v>
      </c>
      <c r="AU10165" s="27">
        <v>41505</v>
      </c>
    </row>
    <row r="10166" spans="1:47" x14ac:dyDescent="0.2">
      <c r="A10166">
        <v>10165</v>
      </c>
      <c r="B10166" t="s">
        <v>25242</v>
      </c>
      <c r="C10166" t="s">
        <v>602</v>
      </c>
      <c r="D10166" t="s">
        <v>381</v>
      </c>
      <c r="E10166" s="27">
        <v>41815</v>
      </c>
      <c r="F10166" t="s">
        <v>233</v>
      </c>
      <c r="G10166" s="27">
        <v>32058</v>
      </c>
      <c r="H10166">
        <v>28</v>
      </c>
      <c r="I10166" t="s">
        <v>244</v>
      </c>
      <c r="J10166" t="s">
        <v>250</v>
      </c>
      <c r="K10166">
        <v>0</v>
      </c>
      <c r="L10166">
        <v>2</v>
      </c>
      <c r="M10166">
        <v>0</v>
      </c>
      <c r="N10166">
        <v>0</v>
      </c>
      <c r="O10166">
        <v>5</v>
      </c>
      <c r="P10166">
        <v>-1</v>
      </c>
      <c r="Q10166" s="28">
        <v>41814.265277777777</v>
      </c>
      <c r="R10166" s="28">
        <v>41817.410416666666</v>
      </c>
      <c r="S10166" t="s">
        <v>32448</v>
      </c>
      <c r="U10166" s="27">
        <v>41815</v>
      </c>
      <c r="V10166">
        <v>0</v>
      </c>
      <c r="W10166" t="s">
        <v>32</v>
      </c>
      <c r="X10166" t="s">
        <v>274</v>
      </c>
      <c r="Y10166">
        <v>1</v>
      </c>
      <c r="AA10166" t="s">
        <v>32449</v>
      </c>
      <c r="AB10166" t="s">
        <v>36</v>
      </c>
      <c r="AC10166">
        <v>280</v>
      </c>
      <c r="AD10166" s="27">
        <v>41901</v>
      </c>
      <c r="AE10166" t="s">
        <v>412</v>
      </c>
      <c r="AF10166" s="27">
        <v>42181</v>
      </c>
      <c r="AG10166" s="27">
        <v>42299</v>
      </c>
      <c r="AH10166">
        <v>0</v>
      </c>
      <c r="AN10166" t="s">
        <v>238</v>
      </c>
      <c r="AO10166">
        <v>2</v>
      </c>
      <c r="AP10166" t="s">
        <v>239</v>
      </c>
      <c r="AQ10166" s="27">
        <v>41815</v>
      </c>
      <c r="AR10166" t="s">
        <v>240</v>
      </c>
      <c r="AS10166">
        <v>2</v>
      </c>
      <c r="AT10166" t="s">
        <v>239</v>
      </c>
      <c r="AU10166" s="27">
        <v>41815</v>
      </c>
    </row>
    <row r="10167" spans="1:47" x14ac:dyDescent="0.2">
      <c r="A10167">
        <v>10166</v>
      </c>
      <c r="B10167" t="s">
        <v>32450</v>
      </c>
      <c r="C10167" t="s">
        <v>8017</v>
      </c>
      <c r="D10167" t="s">
        <v>32451</v>
      </c>
      <c r="E10167" s="27">
        <v>41696</v>
      </c>
      <c r="F10167" t="s">
        <v>294</v>
      </c>
      <c r="G10167" s="27">
        <v>23653</v>
      </c>
      <c r="H10167">
        <v>51</v>
      </c>
      <c r="I10167" t="s">
        <v>234</v>
      </c>
      <c r="J10167" t="s">
        <v>245</v>
      </c>
      <c r="K10167">
        <v>0</v>
      </c>
      <c r="L10167">
        <v>1</v>
      </c>
      <c r="M10167">
        <v>0</v>
      </c>
      <c r="N10167">
        <v>0</v>
      </c>
      <c r="O10167">
        <v>1</v>
      </c>
      <c r="P10167">
        <v>-98</v>
      </c>
      <c r="Q10167" s="28">
        <v>41598.366666666669</v>
      </c>
      <c r="R10167" s="28">
        <v>41600.261805555558</v>
      </c>
      <c r="S10167" t="s">
        <v>32452</v>
      </c>
      <c r="T10167" s="27">
        <v>41598</v>
      </c>
      <c r="V10167">
        <v>98</v>
      </c>
      <c r="W10167" t="s">
        <v>32</v>
      </c>
      <c r="X10167" t="s">
        <v>4479</v>
      </c>
      <c r="Y10167">
        <v>0</v>
      </c>
      <c r="AB10167" t="s">
        <v>237</v>
      </c>
      <c r="AH10167">
        <v>0</v>
      </c>
      <c r="AN10167" t="s">
        <v>238</v>
      </c>
      <c r="AO10167">
        <v>1</v>
      </c>
      <c r="AP10167" t="s">
        <v>239</v>
      </c>
      <c r="AQ10167" s="27">
        <v>41696</v>
      </c>
      <c r="AR10167" t="s">
        <v>240</v>
      </c>
      <c r="AS10167">
        <v>1</v>
      </c>
      <c r="AT10167" t="s">
        <v>239</v>
      </c>
      <c r="AU10167" s="27">
        <v>41696</v>
      </c>
    </row>
    <row r="10168" spans="1:47" x14ac:dyDescent="0.2">
      <c r="A10168">
        <v>10167</v>
      </c>
      <c r="B10168" t="s">
        <v>32453</v>
      </c>
      <c r="C10168" t="s">
        <v>32454</v>
      </c>
      <c r="D10168" t="s">
        <v>32455</v>
      </c>
      <c r="E10168" s="27">
        <v>41723</v>
      </c>
      <c r="F10168" t="s">
        <v>233</v>
      </c>
      <c r="G10168" s="27">
        <v>33520</v>
      </c>
      <c r="H10168">
        <v>24</v>
      </c>
      <c r="I10168" t="s">
        <v>259</v>
      </c>
      <c r="J10168" t="s">
        <v>250</v>
      </c>
      <c r="K10168">
        <v>0</v>
      </c>
      <c r="L10168">
        <v>6</v>
      </c>
      <c r="M10168">
        <v>0</v>
      </c>
      <c r="N10168">
        <v>0</v>
      </c>
      <c r="O10168">
        <v>2</v>
      </c>
      <c r="P10168">
        <v>-1</v>
      </c>
      <c r="Q10168" s="28">
        <v>41722.109027777777</v>
      </c>
      <c r="R10168" s="28">
        <v>41723.066666666666</v>
      </c>
      <c r="S10168" t="s">
        <v>32456</v>
      </c>
      <c r="T10168" s="27">
        <v>41722</v>
      </c>
      <c r="V10168">
        <v>1</v>
      </c>
      <c r="W10168" t="s">
        <v>32</v>
      </c>
      <c r="X10168" t="s">
        <v>939</v>
      </c>
      <c r="Y10168">
        <v>1</v>
      </c>
      <c r="AA10168" t="s">
        <v>32457</v>
      </c>
      <c r="AB10168" t="s">
        <v>36</v>
      </c>
      <c r="AC10168">
        <v>0</v>
      </c>
      <c r="AD10168" s="27">
        <v>41898</v>
      </c>
      <c r="AE10168" t="s">
        <v>412</v>
      </c>
      <c r="AF10168" s="27">
        <v>41898</v>
      </c>
      <c r="AG10168" s="27">
        <v>41899</v>
      </c>
      <c r="AH10168">
        <v>0</v>
      </c>
      <c r="AN10168" t="s">
        <v>238</v>
      </c>
      <c r="AO10168">
        <v>5</v>
      </c>
      <c r="AP10168" t="s">
        <v>246</v>
      </c>
      <c r="AQ10168" s="27">
        <v>41723</v>
      </c>
      <c r="AR10168" t="s">
        <v>240</v>
      </c>
      <c r="AS10168">
        <v>6</v>
      </c>
      <c r="AT10168" t="s">
        <v>246</v>
      </c>
      <c r="AU10168" s="27">
        <v>41723</v>
      </c>
    </row>
    <row r="10169" spans="1:47" x14ac:dyDescent="0.2">
      <c r="A10169">
        <v>10168</v>
      </c>
      <c r="B10169" t="s">
        <v>32458</v>
      </c>
      <c r="C10169" t="s">
        <v>990</v>
      </c>
      <c r="D10169" t="s">
        <v>10715</v>
      </c>
      <c r="E10169" s="27">
        <v>41578</v>
      </c>
      <c r="F10169" t="s">
        <v>233</v>
      </c>
      <c r="G10169" s="27">
        <v>24326</v>
      </c>
      <c r="H10169">
        <v>49</v>
      </c>
      <c r="I10169" t="s">
        <v>234</v>
      </c>
      <c r="J10169" t="s">
        <v>245</v>
      </c>
      <c r="K10169">
        <v>0</v>
      </c>
      <c r="L10169">
        <v>1</v>
      </c>
      <c r="M10169">
        <v>0</v>
      </c>
      <c r="N10169">
        <v>0</v>
      </c>
      <c r="O10169">
        <v>1</v>
      </c>
      <c r="P10169">
        <v>-26</v>
      </c>
      <c r="Q10169" s="28">
        <v>41552.474305555559</v>
      </c>
      <c r="R10169" s="28">
        <v>41553.36041666667</v>
      </c>
      <c r="S10169" t="s">
        <v>32459</v>
      </c>
      <c r="T10169" s="27">
        <v>41552</v>
      </c>
      <c r="V10169">
        <v>26</v>
      </c>
      <c r="W10169" t="s">
        <v>36</v>
      </c>
      <c r="X10169" t="s">
        <v>279</v>
      </c>
      <c r="Y10169">
        <v>0</v>
      </c>
      <c r="AB10169" t="s">
        <v>237</v>
      </c>
      <c r="AH10169">
        <v>0</v>
      </c>
      <c r="AN10169" t="s">
        <v>238</v>
      </c>
      <c r="AO10169">
        <v>1</v>
      </c>
      <c r="AP10169" t="s">
        <v>239</v>
      </c>
      <c r="AQ10169" s="27">
        <v>41578</v>
      </c>
      <c r="AR10169" t="s">
        <v>240</v>
      </c>
      <c r="AS10169">
        <v>1</v>
      </c>
      <c r="AT10169" t="s">
        <v>239</v>
      </c>
      <c r="AU10169" s="27">
        <v>41578</v>
      </c>
    </row>
    <row r="10170" spans="1:47" x14ac:dyDescent="0.2">
      <c r="A10170">
        <v>10169</v>
      </c>
      <c r="B10170" t="s">
        <v>32460</v>
      </c>
      <c r="C10170" t="s">
        <v>740</v>
      </c>
      <c r="D10170" t="s">
        <v>3312</v>
      </c>
      <c r="E10170" s="27">
        <v>41699</v>
      </c>
      <c r="F10170" t="s">
        <v>233</v>
      </c>
      <c r="G10170" s="27">
        <v>30180</v>
      </c>
      <c r="H10170">
        <v>33</v>
      </c>
      <c r="I10170" t="s">
        <v>244</v>
      </c>
      <c r="J10170" t="s">
        <v>245</v>
      </c>
      <c r="K10170">
        <v>0</v>
      </c>
      <c r="L10170">
        <v>7</v>
      </c>
      <c r="M10170">
        <v>0</v>
      </c>
      <c r="N10170">
        <v>0</v>
      </c>
      <c r="O10170">
        <v>0</v>
      </c>
      <c r="P10170">
        <v>-1</v>
      </c>
      <c r="Q10170" s="28">
        <v>41698.388888888891</v>
      </c>
      <c r="R10170" s="28">
        <v>41722.361805555556</v>
      </c>
      <c r="S10170" t="s">
        <v>32461</v>
      </c>
      <c r="T10170" s="27">
        <v>41698</v>
      </c>
      <c r="V10170">
        <v>1</v>
      </c>
      <c r="W10170" t="s">
        <v>36</v>
      </c>
      <c r="X10170" t="s">
        <v>412</v>
      </c>
      <c r="Y10170">
        <v>1</v>
      </c>
      <c r="AA10170" t="s">
        <v>32462</v>
      </c>
      <c r="AB10170" t="s">
        <v>36</v>
      </c>
      <c r="AC10170">
        <v>75</v>
      </c>
      <c r="AD10170" s="27">
        <v>42110</v>
      </c>
      <c r="AE10170" t="s">
        <v>412</v>
      </c>
      <c r="AF10170" s="27">
        <v>42185</v>
      </c>
      <c r="AG10170" s="27">
        <v>42186</v>
      </c>
      <c r="AH10170">
        <v>0</v>
      </c>
      <c r="AN10170" t="s">
        <v>238</v>
      </c>
      <c r="AO10170">
        <v>4</v>
      </c>
      <c r="AP10170" t="s">
        <v>239</v>
      </c>
      <c r="AQ10170" s="27">
        <v>41699</v>
      </c>
      <c r="AR10170" t="s">
        <v>240</v>
      </c>
      <c r="AS10170">
        <v>7</v>
      </c>
      <c r="AT10170" t="s">
        <v>246</v>
      </c>
      <c r="AU10170" s="27">
        <v>41699</v>
      </c>
    </row>
    <row r="10171" spans="1:47" x14ac:dyDescent="0.2">
      <c r="A10171">
        <v>10170</v>
      </c>
      <c r="B10171" t="s">
        <v>32463</v>
      </c>
      <c r="C10171" t="s">
        <v>339</v>
      </c>
      <c r="D10171" t="s">
        <v>1295</v>
      </c>
      <c r="E10171" s="27">
        <v>41681</v>
      </c>
      <c r="F10171" t="s">
        <v>233</v>
      </c>
      <c r="G10171" s="27">
        <v>25299</v>
      </c>
      <c r="H10171">
        <v>47</v>
      </c>
      <c r="I10171" t="s">
        <v>234</v>
      </c>
      <c r="J10171" t="s">
        <v>250</v>
      </c>
      <c r="K10171">
        <v>0</v>
      </c>
      <c r="L10171">
        <v>4</v>
      </c>
      <c r="M10171">
        <v>0</v>
      </c>
      <c r="N10171">
        <v>0</v>
      </c>
      <c r="O10171">
        <v>0</v>
      </c>
      <c r="W10171" t="s">
        <v>237</v>
      </c>
      <c r="Y10171">
        <v>-1</v>
      </c>
      <c r="AB10171" t="s">
        <v>237</v>
      </c>
      <c r="AH10171">
        <v>0</v>
      </c>
      <c r="AN10171" t="s">
        <v>238</v>
      </c>
      <c r="AO10171">
        <v>5</v>
      </c>
      <c r="AP10171" t="s">
        <v>246</v>
      </c>
      <c r="AQ10171" s="27">
        <v>41681</v>
      </c>
      <c r="AR10171" t="s">
        <v>240</v>
      </c>
      <c r="AS10171">
        <v>4</v>
      </c>
      <c r="AT10171" t="s">
        <v>239</v>
      </c>
      <c r="AU10171" s="27">
        <v>41681</v>
      </c>
    </row>
    <row r="10172" spans="1:47" x14ac:dyDescent="0.2">
      <c r="A10172">
        <v>10171</v>
      </c>
      <c r="B10172" t="s">
        <v>32464</v>
      </c>
      <c r="C10172" t="s">
        <v>32465</v>
      </c>
      <c r="D10172" t="s">
        <v>32466</v>
      </c>
      <c r="E10172" s="27">
        <v>41647</v>
      </c>
      <c r="F10172" t="s">
        <v>233</v>
      </c>
      <c r="G10172" s="27">
        <v>29863</v>
      </c>
      <c r="H10172">
        <v>34</v>
      </c>
      <c r="I10172" t="s">
        <v>244</v>
      </c>
      <c r="J10172" t="s">
        <v>250</v>
      </c>
      <c r="K10172">
        <v>0</v>
      </c>
      <c r="L10172">
        <v>3</v>
      </c>
      <c r="M10172">
        <v>0</v>
      </c>
      <c r="N10172">
        <v>0</v>
      </c>
      <c r="O10172">
        <v>6</v>
      </c>
      <c r="P10172">
        <v>74</v>
      </c>
      <c r="Q10172" s="28">
        <v>41721.104166666664</v>
      </c>
      <c r="R10172" s="28">
        <v>41852.128472222219</v>
      </c>
      <c r="S10172" t="s">
        <v>32467</v>
      </c>
      <c r="T10172" s="27">
        <v>41572</v>
      </c>
      <c r="V10172">
        <v>75</v>
      </c>
      <c r="W10172" t="s">
        <v>32</v>
      </c>
      <c r="X10172" t="s">
        <v>898</v>
      </c>
      <c r="Y10172">
        <v>1</v>
      </c>
      <c r="AA10172" t="s">
        <v>32468</v>
      </c>
      <c r="AB10172" t="s">
        <v>36</v>
      </c>
      <c r="AC10172">
        <v>0</v>
      </c>
      <c r="AD10172" s="27">
        <v>42093</v>
      </c>
      <c r="AE10172" t="s">
        <v>422</v>
      </c>
      <c r="AF10172" s="27">
        <v>42093</v>
      </c>
      <c r="AG10172" s="27">
        <v>42115</v>
      </c>
      <c r="AH10172">
        <v>0</v>
      </c>
      <c r="AN10172" t="s">
        <v>238</v>
      </c>
      <c r="AO10172">
        <v>1</v>
      </c>
      <c r="AP10172" t="s">
        <v>239</v>
      </c>
      <c r="AQ10172" s="27">
        <v>41647</v>
      </c>
      <c r="AR10172" t="s">
        <v>240</v>
      </c>
      <c r="AS10172">
        <v>3</v>
      </c>
      <c r="AT10172" t="s">
        <v>239</v>
      </c>
      <c r="AU10172" s="27">
        <v>41647</v>
      </c>
    </row>
    <row r="10173" spans="1:47" x14ac:dyDescent="0.2">
      <c r="A10173">
        <v>10172</v>
      </c>
      <c r="B10173" t="s">
        <v>32469</v>
      </c>
      <c r="C10173" t="s">
        <v>18036</v>
      </c>
      <c r="D10173" t="s">
        <v>15867</v>
      </c>
      <c r="E10173" s="27">
        <v>41845</v>
      </c>
      <c r="F10173" t="s">
        <v>294</v>
      </c>
      <c r="G10173" s="27">
        <v>33220</v>
      </c>
      <c r="H10173">
        <v>25</v>
      </c>
      <c r="I10173" t="s">
        <v>244</v>
      </c>
      <c r="J10173" t="s">
        <v>250</v>
      </c>
      <c r="K10173">
        <v>0</v>
      </c>
      <c r="L10173">
        <v>8</v>
      </c>
      <c r="M10173">
        <v>0</v>
      </c>
      <c r="N10173">
        <v>0</v>
      </c>
      <c r="O10173">
        <v>3</v>
      </c>
      <c r="P10173">
        <v>0</v>
      </c>
      <c r="Q10173" s="28">
        <v>41845.1</v>
      </c>
      <c r="R10173" s="28">
        <v>41846.064583333333</v>
      </c>
      <c r="S10173" t="s">
        <v>32470</v>
      </c>
      <c r="T10173" s="27">
        <v>41845</v>
      </c>
      <c r="V10173">
        <v>0</v>
      </c>
      <c r="W10173" t="s">
        <v>32</v>
      </c>
      <c r="X10173" t="s">
        <v>969</v>
      </c>
      <c r="Y10173">
        <v>0</v>
      </c>
      <c r="AB10173" t="s">
        <v>237</v>
      </c>
      <c r="AH10173">
        <v>0</v>
      </c>
      <c r="AN10173" t="s">
        <v>238</v>
      </c>
      <c r="AO10173">
        <v>7</v>
      </c>
      <c r="AP10173" t="s">
        <v>246</v>
      </c>
      <c r="AQ10173" s="27">
        <v>41845</v>
      </c>
      <c r="AR10173" t="s">
        <v>240</v>
      </c>
      <c r="AS10173">
        <v>8</v>
      </c>
      <c r="AT10173" t="s">
        <v>269</v>
      </c>
      <c r="AU10173" s="27">
        <v>41845</v>
      </c>
    </row>
    <row r="10174" spans="1:47" x14ac:dyDescent="0.2">
      <c r="A10174">
        <v>10173</v>
      </c>
      <c r="B10174" t="s">
        <v>32471</v>
      </c>
      <c r="C10174" t="s">
        <v>32472</v>
      </c>
      <c r="D10174" t="s">
        <v>28825</v>
      </c>
      <c r="E10174" s="27">
        <v>41500</v>
      </c>
      <c r="F10174" t="s">
        <v>233</v>
      </c>
      <c r="G10174" s="27">
        <v>31254</v>
      </c>
      <c r="H10174">
        <v>30</v>
      </c>
      <c r="I10174" t="s">
        <v>244</v>
      </c>
      <c r="J10174" t="s">
        <v>250</v>
      </c>
      <c r="K10174">
        <v>0</v>
      </c>
      <c r="L10174">
        <v>8</v>
      </c>
      <c r="M10174">
        <v>0</v>
      </c>
      <c r="N10174">
        <v>1</v>
      </c>
      <c r="O10174">
        <v>8</v>
      </c>
      <c r="P10174">
        <v>-42</v>
      </c>
      <c r="Q10174" s="28">
        <v>41458.335416666669</v>
      </c>
      <c r="R10174" s="28">
        <v>41491.113888888889</v>
      </c>
      <c r="S10174" t="s">
        <v>32473</v>
      </c>
      <c r="T10174" s="27">
        <v>41458</v>
      </c>
      <c r="V10174">
        <v>42</v>
      </c>
      <c r="W10174" t="s">
        <v>36</v>
      </c>
      <c r="X10174" t="s">
        <v>279</v>
      </c>
      <c r="Y10174">
        <v>1</v>
      </c>
      <c r="AA10174" t="s">
        <v>32474</v>
      </c>
      <c r="AB10174" t="s">
        <v>32</v>
      </c>
      <c r="AC10174">
        <v>0</v>
      </c>
      <c r="AD10174" s="27">
        <v>41578</v>
      </c>
      <c r="AE10174" t="s">
        <v>236</v>
      </c>
      <c r="AF10174" s="27">
        <v>41578</v>
      </c>
      <c r="AG10174" s="27">
        <v>41613</v>
      </c>
      <c r="AH10174">
        <v>1</v>
      </c>
      <c r="AJ10174" t="s">
        <v>32474</v>
      </c>
      <c r="AK10174" t="s">
        <v>255</v>
      </c>
      <c r="AL10174" s="27">
        <v>41578</v>
      </c>
      <c r="AM10174" t="s">
        <v>236</v>
      </c>
      <c r="AN10174" t="s">
        <v>238</v>
      </c>
      <c r="AO10174">
        <v>4</v>
      </c>
      <c r="AP10174" t="s">
        <v>239</v>
      </c>
      <c r="AQ10174" s="27">
        <v>41500</v>
      </c>
      <c r="AR10174" t="s">
        <v>240</v>
      </c>
      <c r="AS10174">
        <v>8</v>
      </c>
      <c r="AT10174" t="s">
        <v>269</v>
      </c>
      <c r="AU10174" s="27">
        <v>41500</v>
      </c>
    </row>
    <row r="10175" spans="1:47" x14ac:dyDescent="0.2">
      <c r="A10175">
        <v>10174</v>
      </c>
      <c r="B10175" t="s">
        <v>32475</v>
      </c>
      <c r="C10175" t="s">
        <v>8044</v>
      </c>
      <c r="D10175" t="s">
        <v>3460</v>
      </c>
      <c r="E10175" s="27">
        <v>41983</v>
      </c>
      <c r="F10175" t="s">
        <v>233</v>
      </c>
      <c r="G10175" s="27">
        <v>26402</v>
      </c>
      <c r="H10175">
        <v>44</v>
      </c>
      <c r="I10175" t="s">
        <v>244</v>
      </c>
      <c r="J10175" t="s">
        <v>245</v>
      </c>
      <c r="K10175">
        <v>0</v>
      </c>
      <c r="L10175">
        <v>7</v>
      </c>
      <c r="M10175">
        <v>0</v>
      </c>
      <c r="N10175">
        <v>0</v>
      </c>
      <c r="O10175">
        <v>0</v>
      </c>
      <c r="P10175">
        <v>-1</v>
      </c>
      <c r="Q10175" s="28">
        <v>41982.254166666666</v>
      </c>
      <c r="R10175" s="28">
        <v>42003.379861111112</v>
      </c>
      <c r="S10175" t="s">
        <v>32476</v>
      </c>
      <c r="T10175" s="27">
        <v>41982</v>
      </c>
      <c r="V10175">
        <v>1</v>
      </c>
      <c r="W10175" t="s">
        <v>32</v>
      </c>
      <c r="X10175" t="s">
        <v>847</v>
      </c>
      <c r="Y10175">
        <v>1</v>
      </c>
      <c r="AA10175" t="s">
        <v>32477</v>
      </c>
      <c r="AB10175" t="s">
        <v>36</v>
      </c>
      <c r="AC10175">
        <v>1</v>
      </c>
      <c r="AD10175" s="27">
        <v>42018</v>
      </c>
      <c r="AE10175" t="s">
        <v>324</v>
      </c>
      <c r="AF10175" s="27">
        <v>42019</v>
      </c>
      <c r="AG10175" s="27">
        <v>42043</v>
      </c>
      <c r="AH10175">
        <v>0</v>
      </c>
      <c r="AN10175" t="s">
        <v>238</v>
      </c>
      <c r="AO10175">
        <v>2</v>
      </c>
      <c r="AP10175" t="s">
        <v>239</v>
      </c>
      <c r="AQ10175" s="27">
        <v>41983</v>
      </c>
      <c r="AR10175" t="s">
        <v>240</v>
      </c>
      <c r="AS10175">
        <v>7</v>
      </c>
      <c r="AT10175" t="s">
        <v>246</v>
      </c>
      <c r="AU10175" s="27">
        <v>41983</v>
      </c>
    </row>
    <row r="10176" spans="1:47" x14ac:dyDescent="0.2">
      <c r="A10176">
        <v>10175</v>
      </c>
      <c r="B10176" t="s">
        <v>32478</v>
      </c>
      <c r="C10176" t="s">
        <v>10045</v>
      </c>
      <c r="D10176" t="s">
        <v>11576</v>
      </c>
      <c r="E10176" s="27">
        <v>41725</v>
      </c>
      <c r="F10176" t="s">
        <v>233</v>
      </c>
      <c r="G10176" s="27">
        <v>23328</v>
      </c>
      <c r="H10176">
        <v>52</v>
      </c>
      <c r="I10176" t="s">
        <v>234</v>
      </c>
      <c r="J10176" t="s">
        <v>250</v>
      </c>
      <c r="K10176">
        <v>0</v>
      </c>
      <c r="L10176">
        <v>7</v>
      </c>
      <c r="M10176">
        <v>0</v>
      </c>
      <c r="N10176">
        <v>1</v>
      </c>
      <c r="O10176">
        <v>7</v>
      </c>
      <c r="P10176">
        <v>-1</v>
      </c>
      <c r="Q10176" s="28">
        <v>41724.518055555556</v>
      </c>
      <c r="R10176" s="28">
        <v>41793.481249999997</v>
      </c>
      <c r="S10176" t="s">
        <v>32479</v>
      </c>
      <c r="T10176" s="27">
        <v>41561</v>
      </c>
      <c r="V10176">
        <v>164</v>
      </c>
      <c r="W10176" t="s">
        <v>237</v>
      </c>
      <c r="X10176" t="s">
        <v>8730</v>
      </c>
      <c r="Y10176">
        <v>0</v>
      </c>
      <c r="AB10176" t="s">
        <v>237</v>
      </c>
      <c r="AH10176">
        <v>0</v>
      </c>
      <c r="AN10176" t="s">
        <v>238</v>
      </c>
      <c r="AO10176">
        <v>7</v>
      </c>
      <c r="AP10176" t="s">
        <v>246</v>
      </c>
      <c r="AQ10176" s="27">
        <v>41725</v>
      </c>
      <c r="AR10176" t="s">
        <v>240</v>
      </c>
      <c r="AS10176">
        <v>7</v>
      </c>
      <c r="AT10176" t="s">
        <v>246</v>
      </c>
      <c r="AU10176" s="27">
        <v>41725</v>
      </c>
    </row>
    <row r="10177" spans="1:47" x14ac:dyDescent="0.2">
      <c r="A10177">
        <v>10176</v>
      </c>
      <c r="B10177" t="s">
        <v>32480</v>
      </c>
      <c r="C10177" t="s">
        <v>826</v>
      </c>
      <c r="D10177" t="s">
        <v>375</v>
      </c>
      <c r="E10177" s="27">
        <v>41823</v>
      </c>
      <c r="F10177" t="s">
        <v>233</v>
      </c>
      <c r="G10177" s="27">
        <v>27211</v>
      </c>
      <c r="H10177">
        <v>41</v>
      </c>
      <c r="I10177" t="s">
        <v>244</v>
      </c>
      <c r="J10177" t="s">
        <v>250</v>
      </c>
      <c r="K10177">
        <v>0</v>
      </c>
      <c r="L10177">
        <v>6</v>
      </c>
      <c r="M10177">
        <v>0</v>
      </c>
      <c r="N10177">
        <v>3</v>
      </c>
      <c r="O10177">
        <v>12</v>
      </c>
      <c r="P10177">
        <v>0</v>
      </c>
      <c r="Q10177" s="28">
        <v>41823.15</v>
      </c>
      <c r="R10177" s="28">
        <v>41823.371527777781</v>
      </c>
      <c r="S10177" t="s">
        <v>32481</v>
      </c>
      <c r="T10177" s="27">
        <v>41823</v>
      </c>
      <c r="V10177">
        <v>0</v>
      </c>
      <c r="W10177" t="s">
        <v>32</v>
      </c>
      <c r="X10177" t="s">
        <v>300</v>
      </c>
      <c r="Y10177">
        <v>1</v>
      </c>
      <c r="AA10177" t="s">
        <v>32482</v>
      </c>
      <c r="AB10177" t="s">
        <v>36</v>
      </c>
      <c r="AC10177">
        <v>0</v>
      </c>
      <c r="AD10177" s="27">
        <v>41990</v>
      </c>
      <c r="AE10177" t="s">
        <v>392</v>
      </c>
      <c r="AF10177" s="27">
        <v>41990</v>
      </c>
      <c r="AG10177" s="27">
        <v>41991</v>
      </c>
      <c r="AH10177">
        <v>1</v>
      </c>
      <c r="AJ10177" t="s">
        <v>32483</v>
      </c>
      <c r="AK10177" t="s">
        <v>255</v>
      </c>
      <c r="AL10177" s="27">
        <v>42333</v>
      </c>
      <c r="AM10177" t="s">
        <v>974</v>
      </c>
      <c r="AN10177" t="s">
        <v>238</v>
      </c>
      <c r="AO10177">
        <v>3</v>
      </c>
      <c r="AP10177" t="s">
        <v>239</v>
      </c>
      <c r="AQ10177" s="27">
        <v>41823</v>
      </c>
      <c r="AR10177" t="s">
        <v>240</v>
      </c>
      <c r="AS10177">
        <v>6</v>
      </c>
      <c r="AT10177" t="s">
        <v>246</v>
      </c>
      <c r="AU10177" s="27">
        <v>41823</v>
      </c>
    </row>
    <row r="10178" spans="1:47" x14ac:dyDescent="0.2">
      <c r="A10178">
        <v>10177</v>
      </c>
      <c r="B10178" t="s">
        <v>32484</v>
      </c>
      <c r="C10178" t="s">
        <v>1233</v>
      </c>
      <c r="D10178" t="s">
        <v>5076</v>
      </c>
      <c r="E10178" s="27">
        <v>41848</v>
      </c>
      <c r="F10178" t="s">
        <v>233</v>
      </c>
      <c r="G10178" s="27">
        <v>27158</v>
      </c>
      <c r="H10178">
        <v>41</v>
      </c>
      <c r="I10178" t="s">
        <v>244</v>
      </c>
      <c r="J10178" t="s">
        <v>250</v>
      </c>
      <c r="K10178">
        <v>0</v>
      </c>
      <c r="L10178">
        <v>10</v>
      </c>
      <c r="M10178">
        <v>0</v>
      </c>
      <c r="N10178">
        <v>0</v>
      </c>
      <c r="O10178">
        <v>16</v>
      </c>
      <c r="P10178">
        <v>-1</v>
      </c>
      <c r="Q10178" s="28">
        <v>41847.532638888886</v>
      </c>
      <c r="R10178" s="28">
        <v>42215.3</v>
      </c>
      <c r="S10178" t="s">
        <v>32485</v>
      </c>
      <c r="T10178" s="27">
        <v>41847</v>
      </c>
      <c r="V10178">
        <v>1</v>
      </c>
      <c r="W10178" t="s">
        <v>32</v>
      </c>
      <c r="X10178" t="s">
        <v>284</v>
      </c>
      <c r="Y10178">
        <v>0</v>
      </c>
      <c r="AB10178" t="s">
        <v>237</v>
      </c>
      <c r="AH10178">
        <v>0</v>
      </c>
      <c r="AN10178" t="s">
        <v>238</v>
      </c>
      <c r="AO10178">
        <v>4</v>
      </c>
      <c r="AP10178" t="s">
        <v>239</v>
      </c>
      <c r="AQ10178" s="27">
        <v>41848</v>
      </c>
      <c r="AR10178" t="s">
        <v>240</v>
      </c>
      <c r="AS10178">
        <v>10</v>
      </c>
      <c r="AT10178" t="s">
        <v>269</v>
      </c>
      <c r="AU10178" s="27">
        <v>41848</v>
      </c>
    </row>
    <row r="10179" spans="1:47" x14ac:dyDescent="0.2">
      <c r="A10179">
        <v>10178</v>
      </c>
      <c r="B10179" t="s">
        <v>32486</v>
      </c>
      <c r="C10179" t="s">
        <v>32487</v>
      </c>
      <c r="D10179" t="s">
        <v>32488</v>
      </c>
      <c r="E10179" s="27">
        <v>41653</v>
      </c>
      <c r="F10179" t="s">
        <v>233</v>
      </c>
      <c r="G10179" s="27">
        <v>25399</v>
      </c>
      <c r="H10179">
        <v>46</v>
      </c>
      <c r="I10179" t="s">
        <v>234</v>
      </c>
      <c r="J10179" t="s">
        <v>245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-1</v>
      </c>
      <c r="Q10179" s="28">
        <v>41652.288194444445</v>
      </c>
      <c r="R10179" s="28">
        <v>41653.332638888889</v>
      </c>
      <c r="S10179" t="s">
        <v>32489</v>
      </c>
      <c r="T10179" s="27">
        <v>41652</v>
      </c>
      <c r="V10179">
        <v>1</v>
      </c>
      <c r="W10179" t="s">
        <v>32</v>
      </c>
      <c r="X10179" t="s">
        <v>4399</v>
      </c>
      <c r="Y10179">
        <v>0</v>
      </c>
      <c r="AB10179" t="s">
        <v>237</v>
      </c>
      <c r="AH10179">
        <v>0</v>
      </c>
      <c r="AN10179" t="s">
        <v>238</v>
      </c>
      <c r="AO10179">
        <v>1</v>
      </c>
      <c r="AP10179" t="s">
        <v>239</v>
      </c>
      <c r="AQ10179" s="27">
        <v>41653</v>
      </c>
      <c r="AR10179" t="s">
        <v>240</v>
      </c>
      <c r="AS10179">
        <v>1</v>
      </c>
      <c r="AT10179" t="s">
        <v>239</v>
      </c>
      <c r="AU10179" s="27">
        <v>41653</v>
      </c>
    </row>
    <row r="10180" spans="1:47" x14ac:dyDescent="0.2">
      <c r="A10180">
        <v>10179</v>
      </c>
      <c r="B10180" t="s">
        <v>32490</v>
      </c>
      <c r="C10180" t="s">
        <v>793</v>
      </c>
      <c r="D10180" t="s">
        <v>5522</v>
      </c>
      <c r="E10180" s="27">
        <v>41613</v>
      </c>
      <c r="F10180" t="s">
        <v>233</v>
      </c>
      <c r="G10180" s="27">
        <v>21408</v>
      </c>
      <c r="H10180">
        <v>57</v>
      </c>
      <c r="I10180" t="s">
        <v>234</v>
      </c>
      <c r="J10180" t="s">
        <v>250</v>
      </c>
      <c r="K10180">
        <v>0</v>
      </c>
      <c r="L10180">
        <v>1</v>
      </c>
      <c r="M10180">
        <v>0</v>
      </c>
      <c r="N10180">
        <v>0</v>
      </c>
      <c r="O10180">
        <v>2</v>
      </c>
      <c r="P10180">
        <v>-1</v>
      </c>
      <c r="Q10180" s="28">
        <v>41612.064583333333</v>
      </c>
      <c r="R10180" s="28">
        <v>41613.063194444447</v>
      </c>
      <c r="S10180" t="s">
        <v>32491</v>
      </c>
      <c r="U10180" s="27">
        <v>36993</v>
      </c>
      <c r="V10180">
        <v>4620</v>
      </c>
      <c r="W10180" t="s">
        <v>36</v>
      </c>
      <c r="X10180" t="s">
        <v>274</v>
      </c>
      <c r="Y10180">
        <v>0</v>
      </c>
      <c r="AB10180" t="s">
        <v>237</v>
      </c>
      <c r="AH10180">
        <v>0</v>
      </c>
      <c r="AN10180" t="s">
        <v>238</v>
      </c>
      <c r="AO10180">
        <v>1</v>
      </c>
      <c r="AP10180" t="s">
        <v>239</v>
      </c>
      <c r="AQ10180" s="27">
        <v>41613</v>
      </c>
      <c r="AR10180" t="s">
        <v>240</v>
      </c>
      <c r="AS10180">
        <v>1</v>
      </c>
      <c r="AT10180" t="s">
        <v>239</v>
      </c>
      <c r="AU10180" s="27">
        <v>41613</v>
      </c>
    </row>
    <row r="10181" spans="1:47" x14ac:dyDescent="0.2">
      <c r="A10181">
        <v>10180</v>
      </c>
      <c r="B10181" t="s">
        <v>32492</v>
      </c>
      <c r="C10181" t="s">
        <v>28189</v>
      </c>
      <c r="D10181" t="s">
        <v>32493</v>
      </c>
      <c r="E10181" s="27">
        <v>41614</v>
      </c>
      <c r="F10181" t="s">
        <v>294</v>
      </c>
      <c r="G10181" s="27">
        <v>26399</v>
      </c>
      <c r="H10181">
        <v>44</v>
      </c>
      <c r="I10181" t="s">
        <v>244</v>
      </c>
      <c r="J10181" t="s">
        <v>245</v>
      </c>
      <c r="K10181">
        <v>0</v>
      </c>
      <c r="L10181">
        <v>3</v>
      </c>
      <c r="M10181">
        <v>0</v>
      </c>
      <c r="N10181">
        <v>0</v>
      </c>
      <c r="O10181">
        <v>1</v>
      </c>
      <c r="P10181">
        <v>-31</v>
      </c>
      <c r="Q10181" s="28">
        <v>41583.35833333333</v>
      </c>
      <c r="R10181" s="28">
        <v>41614.175000000003</v>
      </c>
      <c r="S10181" t="s">
        <v>32494</v>
      </c>
      <c r="T10181" s="27">
        <v>41583</v>
      </c>
      <c r="V10181">
        <v>31</v>
      </c>
      <c r="W10181" t="s">
        <v>36</v>
      </c>
      <c r="X10181" t="s">
        <v>279</v>
      </c>
      <c r="Y10181">
        <v>0</v>
      </c>
      <c r="AB10181" t="s">
        <v>237</v>
      </c>
      <c r="AH10181">
        <v>0</v>
      </c>
      <c r="AN10181" t="s">
        <v>238</v>
      </c>
      <c r="AO10181">
        <v>1</v>
      </c>
      <c r="AP10181" t="s">
        <v>239</v>
      </c>
      <c r="AQ10181" s="27">
        <v>41614</v>
      </c>
      <c r="AR10181" t="s">
        <v>240</v>
      </c>
      <c r="AS10181">
        <v>3</v>
      </c>
      <c r="AT10181" t="s">
        <v>239</v>
      </c>
      <c r="AU10181" s="27">
        <v>41614</v>
      </c>
    </row>
    <row r="10182" spans="1:47" x14ac:dyDescent="0.2">
      <c r="A10182">
        <v>10181</v>
      </c>
      <c r="B10182" t="s">
        <v>32495</v>
      </c>
      <c r="C10182" t="s">
        <v>1882</v>
      </c>
      <c r="D10182" t="s">
        <v>7577</v>
      </c>
      <c r="E10182" s="27">
        <v>41722</v>
      </c>
      <c r="F10182" t="s">
        <v>233</v>
      </c>
      <c r="G10182" s="27">
        <v>30788</v>
      </c>
      <c r="H10182">
        <v>32</v>
      </c>
      <c r="I10182" t="s">
        <v>244</v>
      </c>
      <c r="J10182" t="s">
        <v>250</v>
      </c>
      <c r="K10182">
        <v>0</v>
      </c>
      <c r="L10182">
        <v>9</v>
      </c>
      <c r="M10182">
        <v>0</v>
      </c>
      <c r="N10182">
        <v>0</v>
      </c>
      <c r="O10182">
        <v>0</v>
      </c>
      <c r="P10182">
        <v>0</v>
      </c>
      <c r="Q10182" s="28">
        <v>41722.050694444442</v>
      </c>
      <c r="R10182" s="28">
        <v>41722.1</v>
      </c>
      <c r="S10182" t="s">
        <v>32496</v>
      </c>
      <c r="T10182" s="27">
        <v>41721</v>
      </c>
      <c r="V10182">
        <v>1</v>
      </c>
      <c r="W10182" t="s">
        <v>32</v>
      </c>
      <c r="X10182" t="s">
        <v>268</v>
      </c>
      <c r="Y10182">
        <v>0</v>
      </c>
      <c r="AB10182" t="s">
        <v>237</v>
      </c>
      <c r="AH10182">
        <v>0</v>
      </c>
      <c r="AN10182" t="s">
        <v>238</v>
      </c>
      <c r="AO10182">
        <v>6</v>
      </c>
      <c r="AP10182" t="s">
        <v>246</v>
      </c>
      <c r="AQ10182" s="27">
        <v>41722</v>
      </c>
      <c r="AR10182" t="s">
        <v>240</v>
      </c>
      <c r="AS10182">
        <v>9</v>
      </c>
      <c r="AT10182" t="s">
        <v>269</v>
      </c>
      <c r="AU10182" s="27">
        <v>41722</v>
      </c>
    </row>
    <row r="10183" spans="1:47" x14ac:dyDescent="0.2">
      <c r="A10183">
        <v>10182</v>
      </c>
      <c r="B10183" t="s">
        <v>32497</v>
      </c>
      <c r="C10183" t="s">
        <v>16560</v>
      </c>
      <c r="D10183" t="s">
        <v>22565</v>
      </c>
      <c r="E10183" s="27">
        <v>41945</v>
      </c>
      <c r="F10183" t="s">
        <v>294</v>
      </c>
      <c r="G10183" s="27">
        <v>32427</v>
      </c>
      <c r="H10183">
        <v>27</v>
      </c>
      <c r="I10183" t="s">
        <v>244</v>
      </c>
      <c r="J10183" t="s">
        <v>245</v>
      </c>
      <c r="K10183">
        <v>0</v>
      </c>
      <c r="L10183">
        <v>2</v>
      </c>
      <c r="M10183">
        <v>0</v>
      </c>
      <c r="N10183">
        <v>0</v>
      </c>
      <c r="O10183">
        <v>0</v>
      </c>
      <c r="P10183">
        <v>-1</v>
      </c>
      <c r="Q10183" s="28">
        <v>41944.218055555553</v>
      </c>
      <c r="R10183" s="28">
        <v>41945.405555555553</v>
      </c>
      <c r="S10183" t="s">
        <v>32498</v>
      </c>
      <c r="T10183" s="27">
        <v>41944</v>
      </c>
      <c r="V10183">
        <v>1</v>
      </c>
      <c r="W10183" t="s">
        <v>36</v>
      </c>
      <c r="X10183" t="s">
        <v>279</v>
      </c>
      <c r="Y10183">
        <v>0</v>
      </c>
      <c r="AB10183" t="s">
        <v>237</v>
      </c>
      <c r="AH10183">
        <v>0</v>
      </c>
      <c r="AN10183" t="s">
        <v>238</v>
      </c>
      <c r="AO10183">
        <v>2</v>
      </c>
      <c r="AP10183" t="s">
        <v>239</v>
      </c>
      <c r="AQ10183" s="27">
        <v>41945</v>
      </c>
      <c r="AR10183" t="s">
        <v>240</v>
      </c>
      <c r="AS10183">
        <v>2</v>
      </c>
      <c r="AT10183" t="s">
        <v>239</v>
      </c>
      <c r="AU10183" s="27">
        <v>41945</v>
      </c>
    </row>
    <row r="10184" spans="1:47" x14ac:dyDescent="0.2">
      <c r="A10184">
        <v>10183</v>
      </c>
      <c r="B10184" t="s">
        <v>32499</v>
      </c>
      <c r="C10184" t="s">
        <v>9117</v>
      </c>
      <c r="D10184" t="s">
        <v>2666</v>
      </c>
      <c r="E10184" s="27">
        <v>41349</v>
      </c>
      <c r="F10184" t="s">
        <v>233</v>
      </c>
      <c r="G10184" s="27">
        <v>29244</v>
      </c>
      <c r="H10184">
        <v>36</v>
      </c>
      <c r="I10184" t="s">
        <v>244</v>
      </c>
      <c r="J10184" t="s">
        <v>250</v>
      </c>
      <c r="K10184">
        <v>0</v>
      </c>
      <c r="L10184">
        <v>9</v>
      </c>
      <c r="M10184">
        <v>0</v>
      </c>
      <c r="N10184">
        <v>0</v>
      </c>
      <c r="O10184">
        <v>1</v>
      </c>
      <c r="P10184">
        <v>-1</v>
      </c>
      <c r="Q10184" s="28">
        <v>41348.093055555553</v>
      </c>
      <c r="R10184" s="28">
        <v>41349.259027777778</v>
      </c>
      <c r="S10184" t="s">
        <v>32500</v>
      </c>
      <c r="T10184" s="27">
        <v>41348</v>
      </c>
      <c r="V10184">
        <v>1</v>
      </c>
      <c r="W10184" t="s">
        <v>36</v>
      </c>
      <c r="X10184" t="s">
        <v>279</v>
      </c>
      <c r="Y10184">
        <v>0</v>
      </c>
      <c r="AB10184" t="s">
        <v>237</v>
      </c>
      <c r="AH10184">
        <v>0</v>
      </c>
      <c r="AN10184" t="s">
        <v>238</v>
      </c>
      <c r="AO10184">
        <v>3</v>
      </c>
      <c r="AP10184" t="s">
        <v>239</v>
      </c>
      <c r="AQ10184" s="27">
        <v>41349</v>
      </c>
      <c r="AR10184" t="s">
        <v>240</v>
      </c>
      <c r="AS10184">
        <v>9</v>
      </c>
      <c r="AT10184" t="s">
        <v>269</v>
      </c>
      <c r="AU10184" s="27">
        <v>41349</v>
      </c>
    </row>
    <row r="10185" spans="1:47" x14ac:dyDescent="0.2">
      <c r="A10185">
        <v>10184</v>
      </c>
      <c r="B10185" t="s">
        <v>32501</v>
      </c>
      <c r="C10185" t="s">
        <v>288</v>
      </c>
      <c r="D10185" t="s">
        <v>23615</v>
      </c>
      <c r="E10185" s="27">
        <v>41665</v>
      </c>
      <c r="F10185" t="s">
        <v>233</v>
      </c>
      <c r="G10185" s="27">
        <v>31270</v>
      </c>
      <c r="H10185">
        <v>30</v>
      </c>
      <c r="I10185" t="s">
        <v>244</v>
      </c>
      <c r="J10185" t="s">
        <v>250</v>
      </c>
      <c r="K10185">
        <v>0</v>
      </c>
      <c r="L10185">
        <v>8</v>
      </c>
      <c r="M10185">
        <v>0</v>
      </c>
      <c r="N10185">
        <v>0</v>
      </c>
      <c r="O10185">
        <v>1</v>
      </c>
      <c r="P10185">
        <v>-1</v>
      </c>
      <c r="Q10185" s="28">
        <v>41664.347916666666</v>
      </c>
      <c r="R10185" s="28">
        <v>41665.337500000001</v>
      </c>
      <c r="S10185" t="s">
        <v>32502</v>
      </c>
      <c r="T10185" s="27">
        <v>41664</v>
      </c>
      <c r="V10185">
        <v>1</v>
      </c>
      <c r="W10185" t="s">
        <v>36</v>
      </c>
      <c r="X10185" t="s">
        <v>279</v>
      </c>
      <c r="Y10185">
        <v>0</v>
      </c>
      <c r="AB10185" t="s">
        <v>237</v>
      </c>
      <c r="AH10185">
        <v>0</v>
      </c>
      <c r="AN10185" t="s">
        <v>238</v>
      </c>
      <c r="AO10185">
        <v>6</v>
      </c>
      <c r="AP10185" t="s">
        <v>246</v>
      </c>
      <c r="AQ10185" s="27">
        <v>41665</v>
      </c>
      <c r="AR10185" t="s">
        <v>240</v>
      </c>
      <c r="AS10185">
        <v>8</v>
      </c>
      <c r="AT10185" t="s">
        <v>269</v>
      </c>
      <c r="AU10185" s="27">
        <v>41665</v>
      </c>
    </row>
    <row r="10186" spans="1:47" x14ac:dyDescent="0.2">
      <c r="A10186">
        <v>10185</v>
      </c>
      <c r="B10186" t="s">
        <v>32503</v>
      </c>
      <c r="C10186" t="s">
        <v>2244</v>
      </c>
      <c r="D10186" t="s">
        <v>32504</v>
      </c>
      <c r="E10186" s="27">
        <v>41306</v>
      </c>
      <c r="F10186" t="s">
        <v>233</v>
      </c>
      <c r="G10186" s="27">
        <v>32155</v>
      </c>
      <c r="H10186">
        <v>28</v>
      </c>
      <c r="I10186" t="s">
        <v>244</v>
      </c>
      <c r="J10186" t="s">
        <v>250</v>
      </c>
      <c r="K10186">
        <v>0</v>
      </c>
      <c r="L10186">
        <v>2</v>
      </c>
      <c r="M10186">
        <v>0</v>
      </c>
      <c r="N10186">
        <v>0</v>
      </c>
      <c r="O10186">
        <v>0</v>
      </c>
      <c r="P10186">
        <v>-1</v>
      </c>
      <c r="Q10186" s="28">
        <v>41305.188194444447</v>
      </c>
      <c r="R10186" s="28">
        <v>41310.383333333331</v>
      </c>
      <c r="S10186" t="s">
        <v>32505</v>
      </c>
      <c r="T10186" s="27">
        <v>41305</v>
      </c>
      <c r="V10186">
        <v>1</v>
      </c>
      <c r="W10186" t="s">
        <v>36</v>
      </c>
      <c r="X10186" t="s">
        <v>32506</v>
      </c>
      <c r="Y10186">
        <v>0</v>
      </c>
      <c r="AB10186" t="s">
        <v>237</v>
      </c>
      <c r="AH10186">
        <v>0</v>
      </c>
      <c r="AN10186" t="s">
        <v>238</v>
      </c>
      <c r="AO10186">
        <v>3</v>
      </c>
      <c r="AP10186" t="s">
        <v>239</v>
      </c>
      <c r="AQ10186" s="27">
        <v>41306</v>
      </c>
      <c r="AR10186" t="s">
        <v>240</v>
      </c>
      <c r="AS10186">
        <v>2</v>
      </c>
      <c r="AT10186" t="s">
        <v>239</v>
      </c>
      <c r="AU10186" s="27">
        <v>41306</v>
      </c>
    </row>
    <row r="10187" spans="1:47" x14ac:dyDescent="0.2">
      <c r="A10187">
        <v>10186</v>
      </c>
      <c r="B10187" t="s">
        <v>32507</v>
      </c>
      <c r="C10187" t="s">
        <v>3028</v>
      </c>
      <c r="D10187" t="s">
        <v>32508</v>
      </c>
      <c r="E10187" s="27">
        <v>41774</v>
      </c>
      <c r="F10187" t="s">
        <v>294</v>
      </c>
      <c r="G10187" s="27">
        <v>26264</v>
      </c>
      <c r="H10187">
        <v>44</v>
      </c>
      <c r="I10187" t="s">
        <v>244</v>
      </c>
      <c r="J10187" t="s">
        <v>245</v>
      </c>
      <c r="K10187">
        <v>0</v>
      </c>
      <c r="L10187">
        <v>6</v>
      </c>
      <c r="M10187">
        <v>0</v>
      </c>
      <c r="N10187">
        <v>0</v>
      </c>
      <c r="O10187">
        <v>3</v>
      </c>
      <c r="P10187">
        <v>-1</v>
      </c>
      <c r="Q10187" s="28">
        <v>41773.423611111109</v>
      </c>
      <c r="R10187" s="28">
        <v>41801.34097222222</v>
      </c>
      <c r="S10187" t="s">
        <v>32509</v>
      </c>
      <c r="T10187" s="27">
        <v>41773</v>
      </c>
      <c r="V10187">
        <v>1</v>
      </c>
      <c r="W10187" t="s">
        <v>32</v>
      </c>
      <c r="X10187" t="s">
        <v>261</v>
      </c>
      <c r="Y10187">
        <v>0</v>
      </c>
      <c r="AB10187" t="s">
        <v>237</v>
      </c>
      <c r="AH10187">
        <v>0</v>
      </c>
      <c r="AN10187" t="s">
        <v>238</v>
      </c>
      <c r="AO10187">
        <v>2</v>
      </c>
      <c r="AP10187" t="s">
        <v>239</v>
      </c>
      <c r="AQ10187" s="27">
        <v>41774</v>
      </c>
      <c r="AR10187" t="s">
        <v>240</v>
      </c>
      <c r="AS10187">
        <v>6</v>
      </c>
      <c r="AT10187" t="s">
        <v>246</v>
      </c>
      <c r="AU10187" s="27">
        <v>41774</v>
      </c>
    </row>
    <row r="10188" spans="1:47" x14ac:dyDescent="0.2">
      <c r="A10188">
        <v>10187</v>
      </c>
      <c r="B10188" t="s">
        <v>32510</v>
      </c>
      <c r="C10188" t="s">
        <v>663</v>
      </c>
      <c r="D10188" t="s">
        <v>2666</v>
      </c>
      <c r="E10188" s="27">
        <v>41805</v>
      </c>
      <c r="F10188" t="s">
        <v>233</v>
      </c>
      <c r="G10188" s="27">
        <v>24801</v>
      </c>
      <c r="H10188">
        <v>48</v>
      </c>
      <c r="I10188" t="s">
        <v>234</v>
      </c>
      <c r="J10188" t="s">
        <v>250</v>
      </c>
      <c r="K10188">
        <v>0</v>
      </c>
      <c r="L10188">
        <v>7</v>
      </c>
      <c r="M10188">
        <v>0</v>
      </c>
      <c r="N10188">
        <v>0</v>
      </c>
      <c r="O10188">
        <v>0</v>
      </c>
      <c r="P10188">
        <v>-1</v>
      </c>
      <c r="Q10188" s="28">
        <v>41804.472916666666</v>
      </c>
      <c r="R10188" s="28">
        <v>41880.48333333333</v>
      </c>
      <c r="S10188" t="s">
        <v>32511</v>
      </c>
      <c r="T10188" s="27">
        <v>41804</v>
      </c>
      <c r="V10188">
        <v>1</v>
      </c>
      <c r="W10188" t="s">
        <v>32</v>
      </c>
      <c r="X10188" t="s">
        <v>343</v>
      </c>
      <c r="Y10188">
        <v>0</v>
      </c>
      <c r="AB10188" t="s">
        <v>237</v>
      </c>
      <c r="AH10188">
        <v>0</v>
      </c>
      <c r="AN10188" t="s">
        <v>238</v>
      </c>
      <c r="AO10188">
        <v>6</v>
      </c>
      <c r="AP10188" t="s">
        <v>246</v>
      </c>
      <c r="AQ10188" s="27">
        <v>41805</v>
      </c>
      <c r="AR10188" t="s">
        <v>240</v>
      </c>
      <c r="AS10188">
        <v>7</v>
      </c>
      <c r="AT10188" t="s">
        <v>246</v>
      </c>
      <c r="AU10188" s="27">
        <v>41805</v>
      </c>
    </row>
    <row r="10189" spans="1:47" x14ac:dyDescent="0.2">
      <c r="A10189">
        <v>10188</v>
      </c>
      <c r="B10189" t="s">
        <v>32512</v>
      </c>
      <c r="C10189" t="s">
        <v>726</v>
      </c>
      <c r="D10189" t="s">
        <v>6896</v>
      </c>
      <c r="E10189" s="27">
        <v>41286</v>
      </c>
      <c r="F10189" t="s">
        <v>233</v>
      </c>
      <c r="G10189" s="27">
        <v>31029</v>
      </c>
      <c r="H10189">
        <v>31</v>
      </c>
      <c r="I10189" t="s">
        <v>244</v>
      </c>
      <c r="J10189" t="s">
        <v>245</v>
      </c>
      <c r="K10189">
        <v>0</v>
      </c>
      <c r="L10189">
        <v>4</v>
      </c>
      <c r="M10189">
        <v>0</v>
      </c>
      <c r="N10189">
        <v>0</v>
      </c>
      <c r="O10189">
        <v>3</v>
      </c>
      <c r="P10189">
        <v>-1</v>
      </c>
      <c r="Q10189" s="28">
        <v>41285.48333333333</v>
      </c>
      <c r="R10189" s="28">
        <v>41286.308333333334</v>
      </c>
      <c r="S10189" t="s">
        <v>32513</v>
      </c>
      <c r="T10189" s="27">
        <v>41285</v>
      </c>
      <c r="V10189">
        <v>1</v>
      </c>
      <c r="W10189" t="s">
        <v>36</v>
      </c>
      <c r="X10189" t="s">
        <v>279</v>
      </c>
      <c r="Y10189">
        <v>1</v>
      </c>
      <c r="AA10189" t="s">
        <v>32514</v>
      </c>
      <c r="AB10189" t="s">
        <v>36</v>
      </c>
      <c r="AC10189">
        <v>0</v>
      </c>
      <c r="AD10189" s="27">
        <v>41358</v>
      </c>
      <c r="AE10189" t="s">
        <v>324</v>
      </c>
      <c r="AF10189" s="27">
        <v>41358</v>
      </c>
      <c r="AG10189" s="27">
        <v>41358</v>
      </c>
      <c r="AH10189">
        <v>0</v>
      </c>
      <c r="AN10189" t="s">
        <v>238</v>
      </c>
      <c r="AO10189">
        <v>3</v>
      </c>
      <c r="AP10189" t="s">
        <v>239</v>
      </c>
      <c r="AQ10189" s="27">
        <v>41286</v>
      </c>
      <c r="AR10189" t="s">
        <v>240</v>
      </c>
      <c r="AS10189">
        <v>4</v>
      </c>
      <c r="AT10189" t="s">
        <v>239</v>
      </c>
      <c r="AU10189" s="27">
        <v>41286</v>
      </c>
    </row>
    <row r="10190" spans="1:47" x14ac:dyDescent="0.2">
      <c r="A10190">
        <v>10189</v>
      </c>
      <c r="B10190" t="s">
        <v>32515</v>
      </c>
      <c r="C10190" t="s">
        <v>8728</v>
      </c>
      <c r="D10190" t="s">
        <v>32516</v>
      </c>
      <c r="E10190" s="27">
        <v>41711</v>
      </c>
      <c r="F10190" t="s">
        <v>233</v>
      </c>
      <c r="G10190" s="27">
        <v>31604</v>
      </c>
      <c r="H10190">
        <v>29</v>
      </c>
      <c r="I10190" t="s">
        <v>244</v>
      </c>
      <c r="J10190" t="s">
        <v>250</v>
      </c>
      <c r="K10190">
        <v>1</v>
      </c>
      <c r="L10190">
        <v>10</v>
      </c>
      <c r="M10190">
        <v>0</v>
      </c>
      <c r="N10190">
        <v>0</v>
      </c>
      <c r="O10190">
        <v>8</v>
      </c>
      <c r="P10190">
        <v>-1</v>
      </c>
      <c r="Q10190" s="28">
        <v>41710.177083333336</v>
      </c>
      <c r="R10190" s="28">
        <v>41717.121527777781</v>
      </c>
      <c r="S10190" t="s">
        <v>32517</v>
      </c>
      <c r="T10190" s="27">
        <v>41710</v>
      </c>
      <c r="V10190">
        <v>1</v>
      </c>
      <c r="W10190" t="s">
        <v>32</v>
      </c>
      <c r="X10190" t="s">
        <v>261</v>
      </c>
      <c r="Y10190">
        <v>1</v>
      </c>
      <c r="AA10190" t="s">
        <v>32518</v>
      </c>
      <c r="AB10190" t="s">
        <v>32</v>
      </c>
      <c r="AD10190" s="27">
        <v>41723</v>
      </c>
      <c r="AE10190" t="s">
        <v>313</v>
      </c>
      <c r="AH10190">
        <v>1</v>
      </c>
      <c r="AJ10190" t="s">
        <v>32518</v>
      </c>
      <c r="AK10190" t="s">
        <v>312</v>
      </c>
      <c r="AL10190" s="27">
        <v>41723</v>
      </c>
      <c r="AM10190" t="s">
        <v>313</v>
      </c>
      <c r="AN10190" t="s">
        <v>238</v>
      </c>
      <c r="AO10190">
        <v>9</v>
      </c>
      <c r="AP10190" t="s">
        <v>269</v>
      </c>
      <c r="AQ10190" s="27">
        <v>41711</v>
      </c>
      <c r="AR10190" t="s">
        <v>240</v>
      </c>
      <c r="AS10190">
        <v>10</v>
      </c>
      <c r="AT10190" t="s">
        <v>269</v>
      </c>
      <c r="AU10190" s="27">
        <v>41711</v>
      </c>
    </row>
    <row r="10191" spans="1:47" x14ac:dyDescent="0.2">
      <c r="A10191">
        <v>10190</v>
      </c>
      <c r="B10191" t="s">
        <v>32519</v>
      </c>
      <c r="C10191" t="s">
        <v>32520</v>
      </c>
      <c r="D10191" t="s">
        <v>32521</v>
      </c>
      <c r="E10191" s="27">
        <v>41824</v>
      </c>
      <c r="F10191" t="s">
        <v>294</v>
      </c>
      <c r="G10191" s="27">
        <v>32811</v>
      </c>
      <c r="H10191">
        <v>26</v>
      </c>
      <c r="I10191" t="s">
        <v>244</v>
      </c>
      <c r="J10191" t="s">
        <v>245</v>
      </c>
      <c r="K10191">
        <v>0</v>
      </c>
      <c r="L10191">
        <v>5</v>
      </c>
      <c r="M10191">
        <v>0</v>
      </c>
      <c r="N10191">
        <v>0</v>
      </c>
      <c r="O10191">
        <v>0</v>
      </c>
      <c r="P10191">
        <v>-1</v>
      </c>
      <c r="Q10191" s="28">
        <v>41823.177777777775</v>
      </c>
      <c r="R10191" s="28">
        <v>41824.338888888888</v>
      </c>
      <c r="S10191" t="s">
        <v>32522</v>
      </c>
      <c r="T10191" s="27">
        <v>41823</v>
      </c>
      <c r="V10191">
        <v>1</v>
      </c>
      <c r="W10191" t="s">
        <v>32</v>
      </c>
      <c r="X10191" t="s">
        <v>359</v>
      </c>
      <c r="Y10191">
        <v>0</v>
      </c>
      <c r="AB10191" t="s">
        <v>237</v>
      </c>
      <c r="AH10191">
        <v>0</v>
      </c>
      <c r="AN10191" t="s">
        <v>238</v>
      </c>
      <c r="AO10191">
        <v>3</v>
      </c>
      <c r="AP10191" t="s">
        <v>239</v>
      </c>
      <c r="AQ10191" s="27">
        <v>41824</v>
      </c>
      <c r="AR10191" t="s">
        <v>240</v>
      </c>
      <c r="AS10191">
        <v>5</v>
      </c>
      <c r="AT10191" t="s">
        <v>246</v>
      </c>
      <c r="AU10191" s="27">
        <v>41824</v>
      </c>
    </row>
    <row r="10192" spans="1:47" x14ac:dyDescent="0.2">
      <c r="A10192">
        <v>10191</v>
      </c>
      <c r="B10192" t="s">
        <v>32523</v>
      </c>
      <c r="C10192" t="s">
        <v>32524</v>
      </c>
      <c r="D10192" t="s">
        <v>31512</v>
      </c>
      <c r="E10192" s="27">
        <v>41793</v>
      </c>
      <c r="F10192" t="s">
        <v>233</v>
      </c>
      <c r="G10192" s="27">
        <v>28659</v>
      </c>
      <c r="H10192">
        <v>37</v>
      </c>
      <c r="I10192" t="s">
        <v>244</v>
      </c>
      <c r="J10192" t="s">
        <v>22</v>
      </c>
      <c r="K10192">
        <v>0</v>
      </c>
      <c r="L10192">
        <v>2</v>
      </c>
      <c r="M10192">
        <v>0</v>
      </c>
      <c r="N10192">
        <v>0</v>
      </c>
      <c r="O10192">
        <v>1</v>
      </c>
      <c r="P10192">
        <v>0</v>
      </c>
      <c r="Q10192" s="28">
        <v>41793.51666666667</v>
      </c>
      <c r="R10192" s="28">
        <v>41794.195138888892</v>
      </c>
      <c r="S10192" t="s">
        <v>32525</v>
      </c>
      <c r="T10192" s="27">
        <v>41792</v>
      </c>
      <c r="V10192">
        <v>1</v>
      </c>
      <c r="W10192" t="s">
        <v>32</v>
      </c>
      <c r="X10192" t="s">
        <v>4156</v>
      </c>
      <c r="Y10192">
        <v>0</v>
      </c>
      <c r="AB10192" t="s">
        <v>237</v>
      </c>
      <c r="AH10192">
        <v>0</v>
      </c>
      <c r="AN10192" t="s">
        <v>238</v>
      </c>
      <c r="AO10192">
        <v>2</v>
      </c>
      <c r="AP10192" t="s">
        <v>239</v>
      </c>
      <c r="AQ10192" s="27">
        <v>41793</v>
      </c>
      <c r="AR10192" t="s">
        <v>240</v>
      </c>
      <c r="AS10192">
        <v>2</v>
      </c>
      <c r="AT10192" t="s">
        <v>239</v>
      </c>
      <c r="AU10192" s="27">
        <v>41793</v>
      </c>
    </row>
    <row r="10193" spans="1:47" x14ac:dyDescent="0.2">
      <c r="A10193">
        <v>10192</v>
      </c>
      <c r="B10193" t="s">
        <v>32526</v>
      </c>
      <c r="C10193" t="s">
        <v>7958</v>
      </c>
      <c r="D10193" t="s">
        <v>2261</v>
      </c>
      <c r="E10193" s="27">
        <v>41856</v>
      </c>
      <c r="F10193" t="s">
        <v>294</v>
      </c>
      <c r="G10193" s="27">
        <v>32493</v>
      </c>
      <c r="H10193">
        <v>27</v>
      </c>
      <c r="I10193" t="s">
        <v>244</v>
      </c>
      <c r="J10193" t="s">
        <v>250</v>
      </c>
      <c r="K10193">
        <v>0</v>
      </c>
      <c r="L10193">
        <v>3</v>
      </c>
      <c r="M10193">
        <v>0</v>
      </c>
      <c r="N10193">
        <v>0</v>
      </c>
      <c r="O10193">
        <v>1</v>
      </c>
      <c r="P10193">
        <v>0</v>
      </c>
      <c r="Q10193" s="28">
        <v>41856.52847222222</v>
      </c>
      <c r="R10193" s="28">
        <v>41856.313194444447</v>
      </c>
      <c r="S10193" t="s">
        <v>32527</v>
      </c>
      <c r="T10193" s="27">
        <v>41855</v>
      </c>
      <c r="V10193">
        <v>1</v>
      </c>
      <c r="W10193" t="s">
        <v>36</v>
      </c>
      <c r="X10193" t="s">
        <v>422</v>
      </c>
      <c r="Y10193">
        <v>0</v>
      </c>
      <c r="AB10193" t="s">
        <v>237</v>
      </c>
      <c r="AH10193">
        <v>0</v>
      </c>
      <c r="AN10193" t="s">
        <v>238</v>
      </c>
      <c r="AO10193">
        <v>3</v>
      </c>
      <c r="AP10193" t="s">
        <v>239</v>
      </c>
      <c r="AQ10193" s="27">
        <v>41856</v>
      </c>
      <c r="AR10193" t="s">
        <v>240</v>
      </c>
      <c r="AS10193">
        <v>3</v>
      </c>
      <c r="AT10193" t="s">
        <v>239</v>
      </c>
      <c r="AU10193" s="27">
        <v>41856</v>
      </c>
    </row>
    <row r="10194" spans="1:47" x14ac:dyDescent="0.2">
      <c r="A10194">
        <v>10193</v>
      </c>
      <c r="B10194" t="s">
        <v>32528</v>
      </c>
      <c r="C10194" t="s">
        <v>32529</v>
      </c>
      <c r="D10194" t="s">
        <v>2846</v>
      </c>
      <c r="E10194" s="27">
        <v>41590</v>
      </c>
      <c r="F10194" t="s">
        <v>233</v>
      </c>
      <c r="G10194" s="27">
        <v>34458</v>
      </c>
      <c r="H10194">
        <v>21</v>
      </c>
      <c r="I10194" t="s">
        <v>259</v>
      </c>
      <c r="J10194" t="s">
        <v>250</v>
      </c>
      <c r="K10194">
        <v>0</v>
      </c>
      <c r="L10194">
        <v>5</v>
      </c>
      <c r="M10194">
        <v>0</v>
      </c>
      <c r="N10194">
        <v>0</v>
      </c>
      <c r="O10194">
        <v>1</v>
      </c>
      <c r="P10194">
        <v>-1</v>
      </c>
      <c r="Q10194" s="28">
        <v>41589.395833333336</v>
      </c>
      <c r="R10194" s="28">
        <v>41605.240277777775</v>
      </c>
      <c r="S10194" t="s">
        <v>32530</v>
      </c>
      <c r="T10194" s="27">
        <v>41589</v>
      </c>
      <c r="V10194">
        <v>1</v>
      </c>
      <c r="W10194" t="s">
        <v>36</v>
      </c>
      <c r="X10194" t="s">
        <v>555</v>
      </c>
      <c r="Y10194">
        <v>0</v>
      </c>
      <c r="AB10194" t="s">
        <v>237</v>
      </c>
      <c r="AH10194">
        <v>0</v>
      </c>
      <c r="AN10194" t="s">
        <v>238</v>
      </c>
      <c r="AO10194">
        <v>6</v>
      </c>
      <c r="AP10194" t="s">
        <v>246</v>
      </c>
      <c r="AQ10194" s="27">
        <v>41590</v>
      </c>
      <c r="AR10194" t="s">
        <v>240</v>
      </c>
      <c r="AS10194">
        <v>5</v>
      </c>
      <c r="AT10194" t="s">
        <v>246</v>
      </c>
      <c r="AU10194" s="27">
        <v>41590</v>
      </c>
    </row>
    <row r="10195" spans="1:47" x14ac:dyDescent="0.2">
      <c r="A10195">
        <v>10194</v>
      </c>
      <c r="B10195" t="s">
        <v>32531</v>
      </c>
      <c r="C10195" t="s">
        <v>32532</v>
      </c>
      <c r="D10195" t="s">
        <v>4215</v>
      </c>
      <c r="E10195" s="27">
        <v>41516</v>
      </c>
      <c r="F10195" t="s">
        <v>233</v>
      </c>
      <c r="G10195" s="27">
        <v>34008</v>
      </c>
      <c r="H10195">
        <v>23</v>
      </c>
      <c r="I10195" t="s">
        <v>259</v>
      </c>
      <c r="J10195" t="s">
        <v>250</v>
      </c>
      <c r="K10195">
        <v>1</v>
      </c>
      <c r="L10195">
        <v>8</v>
      </c>
      <c r="M10195">
        <v>0</v>
      </c>
      <c r="N10195">
        <v>0</v>
      </c>
      <c r="O10195">
        <v>5</v>
      </c>
      <c r="P10195">
        <v>24</v>
      </c>
      <c r="Q10195" s="28">
        <v>41540.135416666664</v>
      </c>
      <c r="R10195" s="28">
        <v>41541.18472222222</v>
      </c>
      <c r="S10195" t="s">
        <v>32533</v>
      </c>
      <c r="T10195" s="27">
        <v>41515</v>
      </c>
      <c r="V10195">
        <v>1</v>
      </c>
      <c r="W10195" t="s">
        <v>32</v>
      </c>
      <c r="X10195" t="s">
        <v>284</v>
      </c>
      <c r="Y10195">
        <v>1</v>
      </c>
      <c r="AA10195" t="s">
        <v>32534</v>
      </c>
      <c r="AB10195" t="s">
        <v>32</v>
      </c>
      <c r="AC10195">
        <v>27</v>
      </c>
      <c r="AD10195" s="27">
        <v>41748</v>
      </c>
      <c r="AE10195" t="s">
        <v>12498</v>
      </c>
      <c r="AF10195" s="27">
        <v>41775</v>
      </c>
      <c r="AG10195" s="27">
        <v>41930</v>
      </c>
      <c r="AH10195">
        <v>1</v>
      </c>
      <c r="AJ10195" t="s">
        <v>32534</v>
      </c>
      <c r="AK10195" t="s">
        <v>366</v>
      </c>
      <c r="AL10195" s="27">
        <v>41748</v>
      </c>
      <c r="AM10195" t="s">
        <v>12498</v>
      </c>
      <c r="AN10195" t="s">
        <v>238</v>
      </c>
      <c r="AO10195">
        <v>6</v>
      </c>
      <c r="AP10195" t="s">
        <v>246</v>
      </c>
      <c r="AQ10195" s="27">
        <v>41516</v>
      </c>
      <c r="AR10195" t="s">
        <v>240</v>
      </c>
      <c r="AS10195">
        <v>8</v>
      </c>
      <c r="AT10195" t="s">
        <v>269</v>
      </c>
      <c r="AU10195" s="27">
        <v>41516</v>
      </c>
    </row>
    <row r="10196" spans="1:47" x14ac:dyDescent="0.2">
      <c r="A10196">
        <v>10195</v>
      </c>
      <c r="B10196" t="s">
        <v>32535</v>
      </c>
      <c r="C10196" t="s">
        <v>32536</v>
      </c>
      <c r="D10196" t="s">
        <v>32537</v>
      </c>
      <c r="E10196" s="27">
        <v>41565</v>
      </c>
      <c r="F10196" t="s">
        <v>233</v>
      </c>
      <c r="G10196" s="27">
        <v>32280</v>
      </c>
      <c r="H10196">
        <v>27</v>
      </c>
      <c r="I10196" t="s">
        <v>244</v>
      </c>
      <c r="J10196" t="s">
        <v>22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-1</v>
      </c>
      <c r="Q10196" s="28">
        <v>41564.402083333334</v>
      </c>
      <c r="R10196" s="28">
        <v>41565.324999999997</v>
      </c>
      <c r="S10196" t="s">
        <v>32538</v>
      </c>
      <c r="T10196" s="27">
        <v>41564</v>
      </c>
      <c r="V10196">
        <v>1</v>
      </c>
      <c r="W10196" t="s">
        <v>36</v>
      </c>
      <c r="X10196" t="s">
        <v>279</v>
      </c>
      <c r="Y10196">
        <v>0</v>
      </c>
      <c r="AB10196" t="s">
        <v>237</v>
      </c>
      <c r="AH10196">
        <v>0</v>
      </c>
      <c r="AN10196" t="s">
        <v>238</v>
      </c>
      <c r="AO10196">
        <v>2</v>
      </c>
      <c r="AP10196" t="s">
        <v>239</v>
      </c>
      <c r="AQ10196" s="27">
        <v>41565</v>
      </c>
      <c r="AR10196" t="s">
        <v>240</v>
      </c>
      <c r="AS10196">
        <v>1</v>
      </c>
      <c r="AT10196" t="s">
        <v>239</v>
      </c>
      <c r="AU10196" s="27">
        <v>41565</v>
      </c>
    </row>
    <row r="10197" spans="1:47" x14ac:dyDescent="0.2">
      <c r="A10197">
        <v>10196</v>
      </c>
      <c r="B10197" t="s">
        <v>32539</v>
      </c>
      <c r="C10197" t="s">
        <v>826</v>
      </c>
      <c r="D10197" t="s">
        <v>907</v>
      </c>
      <c r="E10197" s="27">
        <v>41493</v>
      </c>
      <c r="F10197" t="s">
        <v>233</v>
      </c>
      <c r="G10197" s="27">
        <v>33070</v>
      </c>
      <c r="H10197">
        <v>25</v>
      </c>
      <c r="I10197" t="s">
        <v>244</v>
      </c>
      <c r="J10197" t="s">
        <v>245</v>
      </c>
      <c r="K10197">
        <v>0</v>
      </c>
      <c r="L10197">
        <v>9</v>
      </c>
      <c r="M10197">
        <v>0</v>
      </c>
      <c r="N10197">
        <v>0</v>
      </c>
      <c r="O10197">
        <v>4</v>
      </c>
      <c r="P10197">
        <v>-30</v>
      </c>
      <c r="Q10197" s="28">
        <v>41463.215277777781</v>
      </c>
      <c r="R10197" s="28">
        <v>41464.540277777778</v>
      </c>
      <c r="S10197" t="s">
        <v>32540</v>
      </c>
      <c r="T10197" s="27">
        <v>41463</v>
      </c>
      <c r="V10197">
        <v>30</v>
      </c>
      <c r="W10197" t="s">
        <v>32</v>
      </c>
      <c r="X10197" t="s">
        <v>300</v>
      </c>
      <c r="Y10197">
        <v>0</v>
      </c>
      <c r="AB10197" t="s">
        <v>237</v>
      </c>
      <c r="AH10197">
        <v>0</v>
      </c>
      <c r="AN10197" t="s">
        <v>238</v>
      </c>
      <c r="AO10197">
        <v>7</v>
      </c>
      <c r="AP10197" t="s">
        <v>246</v>
      </c>
      <c r="AQ10197" s="27">
        <v>41493</v>
      </c>
      <c r="AR10197" t="s">
        <v>240</v>
      </c>
      <c r="AS10197">
        <v>9</v>
      </c>
      <c r="AT10197" t="s">
        <v>269</v>
      </c>
      <c r="AU10197" s="27">
        <v>41493</v>
      </c>
    </row>
    <row r="10198" spans="1:47" x14ac:dyDescent="0.2">
      <c r="A10198">
        <v>10197</v>
      </c>
      <c r="B10198" t="s">
        <v>32541</v>
      </c>
      <c r="C10198" t="s">
        <v>994</v>
      </c>
      <c r="D10198" t="s">
        <v>733</v>
      </c>
      <c r="E10198" s="27">
        <v>41978</v>
      </c>
      <c r="F10198" t="s">
        <v>294</v>
      </c>
      <c r="G10198" s="27">
        <v>24355</v>
      </c>
      <c r="H10198">
        <v>49</v>
      </c>
      <c r="I10198" t="s">
        <v>234</v>
      </c>
      <c r="J10198" t="s">
        <v>250</v>
      </c>
      <c r="K10198">
        <v>0</v>
      </c>
      <c r="L10198">
        <v>10</v>
      </c>
      <c r="M10198">
        <v>0</v>
      </c>
      <c r="N10198">
        <v>0</v>
      </c>
      <c r="O10198">
        <v>25</v>
      </c>
      <c r="P10198">
        <v>-1</v>
      </c>
      <c r="Q10198" s="28">
        <v>41977.171527777777</v>
      </c>
      <c r="R10198" s="28">
        <v>41987.15</v>
      </c>
      <c r="S10198" t="s">
        <v>32542</v>
      </c>
      <c r="T10198" s="27">
        <v>41977</v>
      </c>
      <c r="V10198">
        <v>1</v>
      </c>
      <c r="W10198" t="s">
        <v>32</v>
      </c>
      <c r="X10198" t="s">
        <v>494</v>
      </c>
      <c r="Y10198">
        <v>1</v>
      </c>
      <c r="AA10198" t="s">
        <v>32543</v>
      </c>
      <c r="AB10198" t="s">
        <v>32</v>
      </c>
      <c r="AC10198">
        <v>0</v>
      </c>
      <c r="AD10198" s="27">
        <v>42200</v>
      </c>
      <c r="AE10198" t="s">
        <v>494</v>
      </c>
      <c r="AF10198" s="27">
        <v>42200</v>
      </c>
      <c r="AG10198" s="27">
        <v>42228</v>
      </c>
      <c r="AH10198">
        <v>0</v>
      </c>
      <c r="AN10198" t="s">
        <v>238</v>
      </c>
      <c r="AO10198">
        <v>5</v>
      </c>
      <c r="AP10198" t="s">
        <v>246</v>
      </c>
      <c r="AQ10198" s="27">
        <v>41978</v>
      </c>
      <c r="AR10198" t="s">
        <v>240</v>
      </c>
      <c r="AS10198">
        <v>10</v>
      </c>
      <c r="AT10198" t="s">
        <v>269</v>
      </c>
      <c r="AU10198" s="27">
        <v>41978</v>
      </c>
    </row>
    <row r="10199" spans="1:47" x14ac:dyDescent="0.2">
      <c r="A10199">
        <v>10198</v>
      </c>
      <c r="B10199" t="s">
        <v>32544</v>
      </c>
      <c r="C10199" t="s">
        <v>1233</v>
      </c>
      <c r="D10199" t="s">
        <v>30872</v>
      </c>
      <c r="E10199" s="27">
        <v>41561</v>
      </c>
      <c r="F10199" t="s">
        <v>233</v>
      </c>
      <c r="G10199" s="27">
        <v>29509</v>
      </c>
      <c r="H10199">
        <v>35</v>
      </c>
      <c r="I10199" t="s">
        <v>244</v>
      </c>
      <c r="J10199" t="s">
        <v>22</v>
      </c>
      <c r="K10199">
        <v>0</v>
      </c>
      <c r="L10199">
        <v>5</v>
      </c>
      <c r="M10199">
        <v>0</v>
      </c>
      <c r="N10199">
        <v>0</v>
      </c>
      <c r="O10199">
        <v>2</v>
      </c>
      <c r="P10199">
        <v>-1</v>
      </c>
      <c r="Q10199" s="28">
        <v>41560.199305555558</v>
      </c>
      <c r="R10199" s="28">
        <v>41561.081944444442</v>
      </c>
      <c r="S10199" t="s">
        <v>32545</v>
      </c>
      <c r="T10199" s="27">
        <v>41560</v>
      </c>
      <c r="V10199">
        <v>1</v>
      </c>
      <c r="W10199" t="s">
        <v>32</v>
      </c>
      <c r="X10199" t="s">
        <v>359</v>
      </c>
      <c r="Y10199">
        <v>0</v>
      </c>
      <c r="AB10199" t="s">
        <v>237</v>
      </c>
      <c r="AH10199">
        <v>0</v>
      </c>
      <c r="AN10199" t="s">
        <v>238</v>
      </c>
      <c r="AO10199">
        <v>3</v>
      </c>
      <c r="AP10199" t="s">
        <v>239</v>
      </c>
      <c r="AQ10199" s="27">
        <v>41561</v>
      </c>
      <c r="AR10199" t="s">
        <v>240</v>
      </c>
      <c r="AS10199">
        <v>5</v>
      </c>
      <c r="AT10199" t="s">
        <v>246</v>
      </c>
      <c r="AU10199" s="27">
        <v>41561</v>
      </c>
    </row>
    <row r="10200" spans="1:47" x14ac:dyDescent="0.2">
      <c r="A10200">
        <v>10199</v>
      </c>
      <c r="B10200" t="s">
        <v>32546</v>
      </c>
      <c r="C10200" t="s">
        <v>32547</v>
      </c>
      <c r="D10200" t="s">
        <v>32548</v>
      </c>
      <c r="E10200" s="27">
        <v>41922</v>
      </c>
      <c r="F10200" t="s">
        <v>233</v>
      </c>
      <c r="G10200" s="27">
        <v>21441</v>
      </c>
      <c r="H10200">
        <v>57</v>
      </c>
      <c r="I10200" t="s">
        <v>234</v>
      </c>
      <c r="J10200" t="s">
        <v>245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-1</v>
      </c>
      <c r="Q10200" s="28">
        <v>41921.533333333333</v>
      </c>
      <c r="R10200" s="28">
        <v>41922.477083333331</v>
      </c>
      <c r="S10200" t="s">
        <v>32549</v>
      </c>
      <c r="T10200" s="27">
        <v>41920</v>
      </c>
      <c r="V10200">
        <v>2</v>
      </c>
      <c r="W10200" t="s">
        <v>32</v>
      </c>
      <c r="X10200" t="s">
        <v>974</v>
      </c>
      <c r="Y10200">
        <v>0</v>
      </c>
      <c r="AB10200" t="s">
        <v>237</v>
      </c>
      <c r="AH10200">
        <v>0</v>
      </c>
      <c r="AN10200" t="s">
        <v>238</v>
      </c>
      <c r="AO10200">
        <v>1</v>
      </c>
      <c r="AP10200" t="s">
        <v>239</v>
      </c>
      <c r="AQ10200" s="27">
        <v>41922</v>
      </c>
      <c r="AR10200" t="s">
        <v>240</v>
      </c>
      <c r="AS10200">
        <v>1</v>
      </c>
      <c r="AT10200" t="s">
        <v>239</v>
      </c>
      <c r="AU10200" s="27">
        <v>41922</v>
      </c>
    </row>
    <row r="10201" spans="1:47" x14ac:dyDescent="0.2">
      <c r="A10201">
        <v>10200</v>
      </c>
      <c r="B10201" t="s">
        <v>32550</v>
      </c>
      <c r="C10201" t="s">
        <v>6615</v>
      </c>
      <c r="D10201" t="s">
        <v>32551</v>
      </c>
      <c r="E10201" s="27">
        <v>41793</v>
      </c>
      <c r="F10201" t="s">
        <v>294</v>
      </c>
      <c r="G10201" s="27">
        <v>25907</v>
      </c>
      <c r="H10201">
        <v>45</v>
      </c>
      <c r="I10201" t="s">
        <v>234</v>
      </c>
      <c r="J10201" t="s">
        <v>245</v>
      </c>
      <c r="K10201">
        <v>0</v>
      </c>
      <c r="L10201">
        <v>3</v>
      </c>
      <c r="M10201">
        <v>0</v>
      </c>
      <c r="N10201">
        <v>0</v>
      </c>
      <c r="O10201">
        <v>1</v>
      </c>
      <c r="P10201">
        <v>0</v>
      </c>
      <c r="Q10201" s="28">
        <v>41793.047222222223</v>
      </c>
      <c r="R10201" s="28">
        <v>41834.323611111111</v>
      </c>
      <c r="S10201" t="s">
        <v>32552</v>
      </c>
      <c r="T10201" s="27">
        <v>41792</v>
      </c>
      <c r="V10201">
        <v>1</v>
      </c>
      <c r="W10201" t="s">
        <v>36</v>
      </c>
      <c r="X10201" t="s">
        <v>279</v>
      </c>
      <c r="Y10201">
        <v>0</v>
      </c>
      <c r="AB10201" t="s">
        <v>237</v>
      </c>
      <c r="AH10201">
        <v>0</v>
      </c>
      <c r="AN10201" t="s">
        <v>238</v>
      </c>
      <c r="AO10201">
        <v>2</v>
      </c>
      <c r="AP10201" t="s">
        <v>239</v>
      </c>
      <c r="AQ10201" s="27">
        <v>41793</v>
      </c>
      <c r="AR10201" t="s">
        <v>240</v>
      </c>
      <c r="AS10201">
        <v>3</v>
      </c>
      <c r="AT10201" t="s">
        <v>239</v>
      </c>
      <c r="AU10201" s="27">
        <v>41793</v>
      </c>
    </row>
    <row r="10202" spans="1:47" x14ac:dyDescent="0.2">
      <c r="A10202">
        <v>10201</v>
      </c>
      <c r="B10202" t="s">
        <v>32553</v>
      </c>
      <c r="C10202" t="s">
        <v>2212</v>
      </c>
      <c r="D10202" t="s">
        <v>32554</v>
      </c>
      <c r="E10202" s="27">
        <v>41356</v>
      </c>
      <c r="F10202" t="s">
        <v>233</v>
      </c>
      <c r="G10202" s="27">
        <v>29566</v>
      </c>
      <c r="H10202">
        <v>35</v>
      </c>
      <c r="I10202" t="s">
        <v>244</v>
      </c>
      <c r="J10202" t="s">
        <v>353</v>
      </c>
      <c r="K10202">
        <v>0</v>
      </c>
      <c r="L10202">
        <v>2</v>
      </c>
      <c r="M10202">
        <v>0</v>
      </c>
      <c r="N10202">
        <v>0</v>
      </c>
      <c r="O10202">
        <v>0</v>
      </c>
      <c r="P10202">
        <v>-1</v>
      </c>
      <c r="Q10202" s="28">
        <v>41355.326388888891</v>
      </c>
      <c r="R10202" s="28">
        <v>41442.449999999997</v>
      </c>
      <c r="S10202" t="s">
        <v>32555</v>
      </c>
      <c r="T10202" s="27">
        <v>41355</v>
      </c>
      <c r="V10202">
        <v>1</v>
      </c>
      <c r="W10202" t="s">
        <v>32</v>
      </c>
      <c r="X10202" t="s">
        <v>2088</v>
      </c>
      <c r="Y10202">
        <v>1</v>
      </c>
      <c r="AA10202" t="s">
        <v>32556</v>
      </c>
      <c r="AB10202" t="s">
        <v>36</v>
      </c>
      <c r="AC10202">
        <v>0</v>
      </c>
      <c r="AD10202" s="27">
        <v>41848</v>
      </c>
      <c r="AE10202" t="s">
        <v>279</v>
      </c>
      <c r="AF10202" s="27">
        <v>41848</v>
      </c>
      <c r="AG10202" s="27">
        <v>41850</v>
      </c>
      <c r="AH10202">
        <v>1</v>
      </c>
      <c r="AJ10202" t="s">
        <v>32556</v>
      </c>
      <c r="AK10202" t="s">
        <v>462</v>
      </c>
      <c r="AL10202" s="27">
        <v>41848</v>
      </c>
      <c r="AM10202" t="s">
        <v>279</v>
      </c>
      <c r="AN10202" t="s">
        <v>238</v>
      </c>
      <c r="AO10202">
        <v>2</v>
      </c>
      <c r="AP10202" t="s">
        <v>239</v>
      </c>
      <c r="AQ10202" s="27">
        <v>41356</v>
      </c>
      <c r="AR10202" t="s">
        <v>240</v>
      </c>
      <c r="AS10202">
        <v>2</v>
      </c>
      <c r="AT10202" t="s">
        <v>239</v>
      </c>
      <c r="AU10202" s="27">
        <v>41356</v>
      </c>
    </row>
    <row r="10203" spans="1:47" x14ac:dyDescent="0.2">
      <c r="A10203">
        <v>10202</v>
      </c>
      <c r="B10203" t="s">
        <v>32557</v>
      </c>
      <c r="C10203" t="s">
        <v>32558</v>
      </c>
      <c r="D10203" t="s">
        <v>519</v>
      </c>
      <c r="E10203" s="27">
        <v>41849</v>
      </c>
      <c r="F10203" t="s">
        <v>294</v>
      </c>
      <c r="G10203" s="27">
        <v>33025</v>
      </c>
      <c r="H10203">
        <v>25</v>
      </c>
      <c r="I10203" t="s">
        <v>244</v>
      </c>
      <c r="J10203" t="s">
        <v>250</v>
      </c>
      <c r="K10203">
        <v>0</v>
      </c>
      <c r="L10203">
        <v>8</v>
      </c>
      <c r="M10203">
        <v>0</v>
      </c>
      <c r="N10203">
        <v>0</v>
      </c>
      <c r="O10203">
        <v>1</v>
      </c>
      <c r="P10203">
        <v>-1</v>
      </c>
      <c r="Q10203" s="28">
        <v>41848.058333333334</v>
      </c>
      <c r="R10203" s="28">
        <v>41849.085416666669</v>
      </c>
      <c r="S10203" t="s">
        <v>32559</v>
      </c>
      <c r="T10203" s="27">
        <v>41848</v>
      </c>
      <c r="V10203">
        <v>1</v>
      </c>
      <c r="W10203" t="s">
        <v>36</v>
      </c>
      <c r="X10203" t="s">
        <v>279</v>
      </c>
      <c r="Y10203">
        <v>1</v>
      </c>
      <c r="AA10203" t="s">
        <v>32560</v>
      </c>
      <c r="AB10203" t="s">
        <v>36</v>
      </c>
      <c r="AC10203">
        <v>0</v>
      </c>
      <c r="AD10203" s="27">
        <v>42031</v>
      </c>
      <c r="AE10203" t="s">
        <v>279</v>
      </c>
      <c r="AF10203" s="27">
        <v>42031</v>
      </c>
      <c r="AG10203" s="27">
        <v>42038</v>
      </c>
      <c r="AH10203">
        <v>1</v>
      </c>
      <c r="AJ10203" t="s">
        <v>32560</v>
      </c>
      <c r="AK10203" t="s">
        <v>462</v>
      </c>
      <c r="AL10203" s="27">
        <v>42031</v>
      </c>
      <c r="AM10203" t="s">
        <v>279</v>
      </c>
      <c r="AN10203" t="s">
        <v>238</v>
      </c>
      <c r="AO10203">
        <v>3</v>
      </c>
      <c r="AP10203" t="s">
        <v>239</v>
      </c>
      <c r="AQ10203" s="27">
        <v>41849</v>
      </c>
      <c r="AR10203" t="s">
        <v>240</v>
      </c>
      <c r="AS10203">
        <v>8</v>
      </c>
      <c r="AT10203" t="s">
        <v>269</v>
      </c>
      <c r="AU10203" s="27">
        <v>41849</v>
      </c>
    </row>
    <row r="10204" spans="1:47" x14ac:dyDescent="0.2">
      <c r="A10204">
        <v>10203</v>
      </c>
      <c r="B10204" t="s">
        <v>32561</v>
      </c>
      <c r="C10204" t="s">
        <v>32562</v>
      </c>
      <c r="D10204" t="s">
        <v>1295</v>
      </c>
      <c r="E10204" s="27">
        <v>41913</v>
      </c>
      <c r="F10204" t="s">
        <v>294</v>
      </c>
      <c r="G10204" s="27">
        <v>32842</v>
      </c>
      <c r="H10204">
        <v>26</v>
      </c>
      <c r="I10204" t="s">
        <v>244</v>
      </c>
      <c r="J10204" t="s">
        <v>250</v>
      </c>
      <c r="K10204">
        <v>0</v>
      </c>
      <c r="L10204">
        <v>3</v>
      </c>
      <c r="M10204">
        <v>0</v>
      </c>
      <c r="N10204">
        <v>0</v>
      </c>
      <c r="O10204">
        <v>0</v>
      </c>
      <c r="P10204">
        <v>-1</v>
      </c>
      <c r="Q10204" s="28">
        <v>41912.395138888889</v>
      </c>
      <c r="R10204" s="28">
        <v>41913.43472222222</v>
      </c>
      <c r="S10204" t="s">
        <v>32563</v>
      </c>
      <c r="T10204" s="27">
        <v>41912</v>
      </c>
      <c r="V10204">
        <v>1</v>
      </c>
      <c r="W10204" t="s">
        <v>32</v>
      </c>
      <c r="X10204" t="s">
        <v>359</v>
      </c>
      <c r="Y10204">
        <v>0</v>
      </c>
      <c r="AB10204" t="s">
        <v>237</v>
      </c>
      <c r="AH10204">
        <v>0</v>
      </c>
      <c r="AN10204" t="s">
        <v>238</v>
      </c>
      <c r="AO10204">
        <v>3</v>
      </c>
      <c r="AP10204" t="s">
        <v>239</v>
      </c>
      <c r="AQ10204" s="27">
        <v>41913</v>
      </c>
      <c r="AR10204" t="s">
        <v>240</v>
      </c>
      <c r="AS10204">
        <v>3</v>
      </c>
      <c r="AT10204" t="s">
        <v>239</v>
      </c>
      <c r="AU10204" s="27">
        <v>41913</v>
      </c>
    </row>
    <row r="10205" spans="1:47" x14ac:dyDescent="0.2">
      <c r="A10205">
        <v>10204</v>
      </c>
      <c r="B10205" t="s">
        <v>32564</v>
      </c>
      <c r="C10205" t="s">
        <v>6615</v>
      </c>
      <c r="D10205" t="s">
        <v>32565</v>
      </c>
      <c r="E10205" s="27">
        <v>41895</v>
      </c>
      <c r="F10205" t="s">
        <v>294</v>
      </c>
      <c r="G10205" s="27">
        <v>23338</v>
      </c>
      <c r="H10205">
        <v>52</v>
      </c>
      <c r="I10205" t="s">
        <v>234</v>
      </c>
      <c r="J10205" t="s">
        <v>245</v>
      </c>
      <c r="K10205">
        <v>0</v>
      </c>
      <c r="L10205">
        <v>1</v>
      </c>
      <c r="M10205">
        <v>0</v>
      </c>
      <c r="N10205">
        <v>0</v>
      </c>
      <c r="O10205">
        <v>0</v>
      </c>
      <c r="P10205">
        <v>-1</v>
      </c>
      <c r="Q10205" s="28">
        <v>41894.34097222222</v>
      </c>
      <c r="R10205" s="28">
        <v>41895.076388888891</v>
      </c>
      <c r="S10205" t="s">
        <v>32566</v>
      </c>
      <c r="T10205" s="27">
        <v>41894</v>
      </c>
      <c r="V10205">
        <v>1</v>
      </c>
      <c r="W10205" t="s">
        <v>36</v>
      </c>
      <c r="X10205" t="s">
        <v>279</v>
      </c>
      <c r="Y10205">
        <v>0</v>
      </c>
      <c r="AB10205" t="s">
        <v>237</v>
      </c>
      <c r="AH10205">
        <v>0</v>
      </c>
      <c r="AN10205" t="s">
        <v>238</v>
      </c>
      <c r="AO10205">
        <v>1</v>
      </c>
      <c r="AP10205" t="s">
        <v>239</v>
      </c>
      <c r="AQ10205" s="27">
        <v>41895</v>
      </c>
      <c r="AR10205" t="s">
        <v>240</v>
      </c>
      <c r="AS10205">
        <v>1</v>
      </c>
      <c r="AT10205" t="s">
        <v>239</v>
      </c>
      <c r="AU10205" s="27">
        <v>41895</v>
      </c>
    </row>
    <row r="10206" spans="1:47" x14ac:dyDescent="0.2">
      <c r="A10206">
        <v>10205</v>
      </c>
      <c r="B10206" t="s">
        <v>32567</v>
      </c>
      <c r="C10206" t="s">
        <v>414</v>
      </c>
      <c r="D10206" t="s">
        <v>5942</v>
      </c>
      <c r="E10206" s="27">
        <v>41368</v>
      </c>
      <c r="F10206" t="s">
        <v>233</v>
      </c>
      <c r="G10206" s="27">
        <v>30597</v>
      </c>
      <c r="H10206">
        <v>32</v>
      </c>
      <c r="I10206" t="s">
        <v>244</v>
      </c>
      <c r="J10206" t="s">
        <v>353</v>
      </c>
      <c r="K10206">
        <v>1</v>
      </c>
      <c r="L10206">
        <v>7</v>
      </c>
      <c r="M10206">
        <v>0</v>
      </c>
      <c r="N10206">
        <v>0</v>
      </c>
      <c r="O10206">
        <v>2</v>
      </c>
      <c r="P10206">
        <v>15</v>
      </c>
      <c r="Q10206" s="28">
        <v>41383.429166666669</v>
      </c>
      <c r="R10206" s="28">
        <v>41384.333333333336</v>
      </c>
      <c r="S10206" t="s">
        <v>32568</v>
      </c>
      <c r="U10206" s="27">
        <v>41015</v>
      </c>
      <c r="V10206">
        <v>353</v>
      </c>
      <c r="W10206" t="s">
        <v>36</v>
      </c>
      <c r="X10206" t="s">
        <v>274</v>
      </c>
      <c r="Y10206">
        <v>1</v>
      </c>
      <c r="AA10206" t="s">
        <v>32569</v>
      </c>
      <c r="AB10206" t="s">
        <v>36</v>
      </c>
      <c r="AD10206" s="27">
        <v>41676</v>
      </c>
      <c r="AE10206" t="s">
        <v>412</v>
      </c>
      <c r="AH10206">
        <v>0</v>
      </c>
      <c r="AN10206" t="s">
        <v>238</v>
      </c>
      <c r="AO10206">
        <v>6</v>
      </c>
      <c r="AP10206" t="s">
        <v>246</v>
      </c>
      <c r="AQ10206" s="27">
        <v>41368</v>
      </c>
      <c r="AR10206" t="s">
        <v>240</v>
      </c>
      <c r="AS10206">
        <v>7</v>
      </c>
      <c r="AT10206" t="s">
        <v>246</v>
      </c>
      <c r="AU10206" s="27">
        <v>41368</v>
      </c>
    </row>
    <row r="10207" spans="1:47" x14ac:dyDescent="0.2">
      <c r="A10207">
        <v>10206</v>
      </c>
      <c r="B10207" t="s">
        <v>32570</v>
      </c>
      <c r="C10207" t="s">
        <v>2114</v>
      </c>
      <c r="D10207" t="s">
        <v>315</v>
      </c>
      <c r="E10207" s="27">
        <v>41342</v>
      </c>
      <c r="F10207" t="s">
        <v>233</v>
      </c>
      <c r="G10207" s="27">
        <v>34498</v>
      </c>
      <c r="H10207">
        <v>21</v>
      </c>
      <c r="I10207" t="s">
        <v>259</v>
      </c>
      <c r="J10207" t="s">
        <v>245</v>
      </c>
      <c r="K10207">
        <v>0</v>
      </c>
      <c r="L10207">
        <v>4</v>
      </c>
      <c r="M10207">
        <v>0</v>
      </c>
      <c r="N10207">
        <v>0</v>
      </c>
      <c r="O10207">
        <v>0</v>
      </c>
      <c r="W10207" t="s">
        <v>237</v>
      </c>
      <c r="Y10207">
        <v>-1</v>
      </c>
      <c r="AB10207" t="s">
        <v>237</v>
      </c>
      <c r="AH10207">
        <v>0</v>
      </c>
      <c r="AN10207" t="s">
        <v>238</v>
      </c>
      <c r="AO10207">
        <v>6</v>
      </c>
      <c r="AP10207" t="s">
        <v>246</v>
      </c>
      <c r="AQ10207" s="27">
        <v>41342</v>
      </c>
      <c r="AR10207" t="s">
        <v>240</v>
      </c>
      <c r="AS10207">
        <v>4</v>
      </c>
      <c r="AT10207" t="s">
        <v>239</v>
      </c>
      <c r="AU10207" s="27">
        <v>41342</v>
      </c>
    </row>
    <row r="10208" spans="1:47" x14ac:dyDescent="0.2">
      <c r="A10208">
        <v>10207</v>
      </c>
      <c r="B10208" t="s">
        <v>32571</v>
      </c>
      <c r="C10208" t="s">
        <v>2670</v>
      </c>
      <c r="D10208" t="s">
        <v>30445</v>
      </c>
      <c r="E10208" s="27">
        <v>41604</v>
      </c>
      <c r="F10208" t="s">
        <v>233</v>
      </c>
      <c r="G10208" s="27">
        <v>29489</v>
      </c>
      <c r="H10208">
        <v>35</v>
      </c>
      <c r="I10208" t="s">
        <v>244</v>
      </c>
      <c r="J10208" t="s">
        <v>250</v>
      </c>
      <c r="K10208">
        <v>0</v>
      </c>
      <c r="L10208">
        <v>6</v>
      </c>
      <c r="M10208">
        <v>0</v>
      </c>
      <c r="N10208">
        <v>0</v>
      </c>
      <c r="O10208">
        <v>9</v>
      </c>
      <c r="P10208">
        <v>-1</v>
      </c>
      <c r="Q10208" s="28">
        <v>41603.192361111112</v>
      </c>
      <c r="R10208" s="28">
        <v>41604.365277777775</v>
      </c>
      <c r="S10208" t="s">
        <v>32572</v>
      </c>
      <c r="T10208" s="27">
        <v>41603</v>
      </c>
      <c r="V10208">
        <v>1</v>
      </c>
      <c r="W10208" t="s">
        <v>32</v>
      </c>
      <c r="X10208" t="s">
        <v>459</v>
      </c>
      <c r="Y10208">
        <v>0</v>
      </c>
      <c r="AB10208" t="s">
        <v>237</v>
      </c>
      <c r="AH10208">
        <v>0</v>
      </c>
      <c r="AN10208" t="s">
        <v>238</v>
      </c>
      <c r="AO10208">
        <v>5</v>
      </c>
      <c r="AP10208" t="s">
        <v>246</v>
      </c>
      <c r="AQ10208" s="27">
        <v>41604</v>
      </c>
      <c r="AR10208" t="s">
        <v>240</v>
      </c>
      <c r="AS10208">
        <v>6</v>
      </c>
      <c r="AT10208" t="s">
        <v>246</v>
      </c>
      <c r="AU10208" s="27">
        <v>41604</v>
      </c>
    </row>
    <row r="10209" spans="1:47" x14ac:dyDescent="0.2">
      <c r="A10209">
        <v>10208</v>
      </c>
      <c r="B10209" t="s">
        <v>32573</v>
      </c>
      <c r="C10209" t="s">
        <v>6334</v>
      </c>
      <c r="D10209" t="s">
        <v>11334</v>
      </c>
      <c r="E10209" s="27">
        <v>41314</v>
      </c>
      <c r="F10209" t="s">
        <v>233</v>
      </c>
      <c r="G10209" s="27">
        <v>30226</v>
      </c>
      <c r="H10209">
        <v>33</v>
      </c>
      <c r="I10209" t="s">
        <v>244</v>
      </c>
      <c r="J10209" t="s">
        <v>245</v>
      </c>
      <c r="K10209">
        <v>0</v>
      </c>
      <c r="L10209">
        <v>3</v>
      </c>
      <c r="M10209">
        <v>0</v>
      </c>
      <c r="N10209">
        <v>0</v>
      </c>
      <c r="O10209">
        <v>4</v>
      </c>
      <c r="S10209" t="s">
        <v>32574</v>
      </c>
      <c r="T10209" s="27">
        <v>40993</v>
      </c>
      <c r="V10209">
        <v>321</v>
      </c>
      <c r="W10209" t="s">
        <v>36</v>
      </c>
      <c r="X10209" t="s">
        <v>263</v>
      </c>
      <c r="Y10209">
        <v>0</v>
      </c>
      <c r="AB10209" t="s">
        <v>237</v>
      </c>
      <c r="AH10209">
        <v>0</v>
      </c>
      <c r="AN10209" t="s">
        <v>238</v>
      </c>
      <c r="AO10209">
        <v>3</v>
      </c>
      <c r="AP10209" t="s">
        <v>239</v>
      </c>
      <c r="AQ10209" s="27">
        <v>41314</v>
      </c>
      <c r="AR10209" t="s">
        <v>240</v>
      </c>
      <c r="AS10209">
        <v>3</v>
      </c>
      <c r="AT10209" t="s">
        <v>239</v>
      </c>
      <c r="AU10209" s="27">
        <v>41314</v>
      </c>
    </row>
    <row r="10210" spans="1:47" x14ac:dyDescent="0.2">
      <c r="A10210">
        <v>10209</v>
      </c>
      <c r="B10210" t="s">
        <v>32575</v>
      </c>
      <c r="C10210" t="s">
        <v>13787</v>
      </c>
      <c r="D10210" t="s">
        <v>32576</v>
      </c>
      <c r="E10210" s="27">
        <v>41474</v>
      </c>
      <c r="F10210" t="s">
        <v>233</v>
      </c>
      <c r="G10210" s="27">
        <v>28376</v>
      </c>
      <c r="H10210">
        <v>38</v>
      </c>
      <c r="I10210" t="s">
        <v>244</v>
      </c>
      <c r="J10210" t="s">
        <v>245</v>
      </c>
      <c r="K10210">
        <v>0</v>
      </c>
      <c r="L10210">
        <v>1</v>
      </c>
      <c r="M10210">
        <v>0</v>
      </c>
      <c r="N10210">
        <v>0</v>
      </c>
      <c r="O10210">
        <v>8</v>
      </c>
      <c r="S10210" t="s">
        <v>32577</v>
      </c>
      <c r="U10210" s="27">
        <v>41453</v>
      </c>
      <c r="V10210">
        <v>21</v>
      </c>
      <c r="W10210" t="s">
        <v>32</v>
      </c>
      <c r="X10210" t="s">
        <v>274</v>
      </c>
      <c r="Y10210">
        <v>0</v>
      </c>
      <c r="AB10210" t="s">
        <v>237</v>
      </c>
      <c r="AH10210">
        <v>0</v>
      </c>
      <c r="AN10210" t="s">
        <v>238</v>
      </c>
      <c r="AO10210">
        <v>1</v>
      </c>
      <c r="AP10210" t="s">
        <v>239</v>
      </c>
      <c r="AQ10210" s="27">
        <v>41474</v>
      </c>
      <c r="AR10210" t="s">
        <v>240</v>
      </c>
      <c r="AS10210">
        <v>1</v>
      </c>
      <c r="AT10210" t="s">
        <v>239</v>
      </c>
      <c r="AU10210" s="27">
        <v>41474</v>
      </c>
    </row>
    <row r="10211" spans="1:47" x14ac:dyDescent="0.2">
      <c r="A10211">
        <v>10210</v>
      </c>
      <c r="B10211" t="s">
        <v>32578</v>
      </c>
      <c r="C10211" t="s">
        <v>2466</v>
      </c>
      <c r="D10211" t="s">
        <v>4771</v>
      </c>
      <c r="E10211" s="27">
        <v>41503</v>
      </c>
      <c r="F10211" t="s">
        <v>233</v>
      </c>
      <c r="G10211" s="27">
        <v>30691</v>
      </c>
      <c r="H10211">
        <v>32</v>
      </c>
      <c r="I10211" t="s">
        <v>244</v>
      </c>
      <c r="J10211" t="s">
        <v>250</v>
      </c>
      <c r="K10211">
        <v>0</v>
      </c>
      <c r="L10211">
        <v>9</v>
      </c>
      <c r="M10211">
        <v>0</v>
      </c>
      <c r="N10211">
        <v>0</v>
      </c>
      <c r="O10211">
        <v>0</v>
      </c>
      <c r="P10211">
        <v>-1</v>
      </c>
      <c r="Q10211" s="28">
        <v>41502.469444444447</v>
      </c>
      <c r="R10211" s="28">
        <v>41503.376388888886</v>
      </c>
      <c r="S10211" t="s">
        <v>32579</v>
      </c>
      <c r="T10211" s="27">
        <v>41502</v>
      </c>
      <c r="V10211">
        <v>1</v>
      </c>
      <c r="W10211" t="s">
        <v>36</v>
      </c>
      <c r="X10211" t="s">
        <v>392</v>
      </c>
      <c r="Y10211">
        <v>0</v>
      </c>
      <c r="AB10211" t="s">
        <v>237</v>
      </c>
      <c r="AH10211">
        <v>0</v>
      </c>
      <c r="AN10211" t="s">
        <v>238</v>
      </c>
      <c r="AO10211">
        <v>7</v>
      </c>
      <c r="AP10211" t="s">
        <v>246</v>
      </c>
      <c r="AQ10211" s="27">
        <v>41503</v>
      </c>
      <c r="AR10211" t="s">
        <v>240</v>
      </c>
      <c r="AS10211">
        <v>9</v>
      </c>
      <c r="AT10211" t="s">
        <v>269</v>
      </c>
      <c r="AU10211" s="27">
        <v>41503</v>
      </c>
    </row>
    <row r="10212" spans="1:47" x14ac:dyDescent="0.2">
      <c r="A10212">
        <v>10211</v>
      </c>
      <c r="B10212" t="s">
        <v>32580</v>
      </c>
      <c r="C10212" t="s">
        <v>5547</v>
      </c>
      <c r="D10212" t="s">
        <v>18504</v>
      </c>
      <c r="E10212" s="27">
        <v>41542</v>
      </c>
      <c r="F10212" t="s">
        <v>294</v>
      </c>
      <c r="G10212" s="27">
        <v>34056</v>
      </c>
      <c r="H10212">
        <v>23</v>
      </c>
      <c r="I10212" t="s">
        <v>259</v>
      </c>
      <c r="J10212" t="s">
        <v>250</v>
      </c>
      <c r="K10212">
        <v>0</v>
      </c>
      <c r="L10212">
        <v>4</v>
      </c>
      <c r="M10212">
        <v>0</v>
      </c>
      <c r="N10212">
        <v>0</v>
      </c>
      <c r="O10212">
        <v>0</v>
      </c>
      <c r="P10212">
        <v>-1</v>
      </c>
      <c r="Q10212" s="28">
        <v>41541.402083333334</v>
      </c>
      <c r="R10212" s="28">
        <v>41542.1875</v>
      </c>
      <c r="S10212" t="s">
        <v>32581</v>
      </c>
      <c r="T10212" s="27">
        <v>41541</v>
      </c>
      <c r="V10212">
        <v>1</v>
      </c>
      <c r="W10212" t="s">
        <v>36</v>
      </c>
      <c r="X10212" t="s">
        <v>3794</v>
      </c>
      <c r="Y10212">
        <v>0</v>
      </c>
      <c r="AB10212" t="s">
        <v>237</v>
      </c>
      <c r="AH10212">
        <v>0</v>
      </c>
      <c r="AN10212" t="s">
        <v>238</v>
      </c>
      <c r="AO10212">
        <v>5</v>
      </c>
      <c r="AP10212" t="s">
        <v>246</v>
      </c>
      <c r="AQ10212" s="27">
        <v>41542</v>
      </c>
      <c r="AR10212" t="s">
        <v>240</v>
      </c>
      <c r="AS10212">
        <v>4</v>
      </c>
      <c r="AT10212" t="s">
        <v>239</v>
      </c>
      <c r="AU10212" s="27">
        <v>41542</v>
      </c>
    </row>
    <row r="10213" spans="1:47" x14ac:dyDescent="0.2">
      <c r="A10213">
        <v>10212</v>
      </c>
      <c r="B10213" t="s">
        <v>32582</v>
      </c>
      <c r="C10213" t="s">
        <v>585</v>
      </c>
      <c r="D10213" t="s">
        <v>31252</v>
      </c>
      <c r="E10213" s="27">
        <v>41325</v>
      </c>
      <c r="F10213" t="s">
        <v>233</v>
      </c>
      <c r="G10213" s="27">
        <v>17960</v>
      </c>
      <c r="H10213">
        <v>67</v>
      </c>
      <c r="I10213" t="s">
        <v>234</v>
      </c>
      <c r="J10213" t="s">
        <v>250</v>
      </c>
      <c r="K10213">
        <v>0</v>
      </c>
      <c r="L10213">
        <v>2</v>
      </c>
      <c r="M10213">
        <v>0</v>
      </c>
      <c r="N10213">
        <v>0</v>
      </c>
      <c r="O10213">
        <v>3</v>
      </c>
      <c r="S10213" t="s">
        <v>32583</v>
      </c>
      <c r="T10213" s="27">
        <v>40526</v>
      </c>
      <c r="V10213">
        <v>799</v>
      </c>
      <c r="W10213" t="s">
        <v>32</v>
      </c>
      <c r="X10213" t="s">
        <v>313</v>
      </c>
      <c r="Y10213">
        <v>0</v>
      </c>
      <c r="AB10213" t="s">
        <v>237</v>
      </c>
      <c r="AH10213">
        <v>0</v>
      </c>
      <c r="AN10213" t="s">
        <v>238</v>
      </c>
      <c r="AO10213">
        <v>1</v>
      </c>
      <c r="AP10213" t="s">
        <v>239</v>
      </c>
      <c r="AQ10213" s="27">
        <v>41325</v>
      </c>
      <c r="AR10213" t="s">
        <v>240</v>
      </c>
      <c r="AS10213">
        <v>2</v>
      </c>
      <c r="AT10213" t="s">
        <v>239</v>
      </c>
      <c r="AU10213" s="27">
        <v>41325</v>
      </c>
    </row>
    <row r="10214" spans="1:47" x14ac:dyDescent="0.2">
      <c r="A10214">
        <v>10213</v>
      </c>
      <c r="B10214" t="s">
        <v>32584</v>
      </c>
      <c r="C10214" t="s">
        <v>18036</v>
      </c>
      <c r="D10214" t="s">
        <v>5261</v>
      </c>
      <c r="E10214" s="27">
        <v>41926</v>
      </c>
      <c r="F10214" t="s">
        <v>294</v>
      </c>
      <c r="G10214" s="27">
        <v>33022</v>
      </c>
      <c r="H10214">
        <v>25</v>
      </c>
      <c r="I10214" t="s">
        <v>244</v>
      </c>
      <c r="J10214" t="s">
        <v>245</v>
      </c>
      <c r="K10214">
        <v>0</v>
      </c>
      <c r="L10214">
        <v>2</v>
      </c>
      <c r="M10214">
        <v>0</v>
      </c>
      <c r="N10214">
        <v>0</v>
      </c>
      <c r="O10214">
        <v>0</v>
      </c>
      <c r="P10214">
        <v>-1</v>
      </c>
      <c r="Q10214" s="28">
        <v>41925.449999999997</v>
      </c>
      <c r="R10214" s="28">
        <v>41926.057638888888</v>
      </c>
      <c r="S10214" t="s">
        <v>32585</v>
      </c>
      <c r="T10214" s="27">
        <v>41925</v>
      </c>
      <c r="V10214">
        <v>1</v>
      </c>
      <c r="W10214" t="s">
        <v>36</v>
      </c>
      <c r="X10214" t="s">
        <v>279</v>
      </c>
      <c r="Y10214">
        <v>0</v>
      </c>
      <c r="AB10214" t="s">
        <v>237</v>
      </c>
      <c r="AH10214">
        <v>0</v>
      </c>
      <c r="AN10214" t="s">
        <v>238</v>
      </c>
      <c r="AO10214">
        <v>2</v>
      </c>
      <c r="AP10214" t="s">
        <v>239</v>
      </c>
      <c r="AQ10214" s="27">
        <v>41926</v>
      </c>
      <c r="AR10214" t="s">
        <v>240</v>
      </c>
      <c r="AS10214">
        <v>2</v>
      </c>
      <c r="AT10214" t="s">
        <v>239</v>
      </c>
      <c r="AU10214" s="27">
        <v>41926</v>
      </c>
    </row>
    <row r="10215" spans="1:47" x14ac:dyDescent="0.2">
      <c r="A10215">
        <v>10214</v>
      </c>
      <c r="B10215" t="s">
        <v>17246</v>
      </c>
      <c r="C10215" t="s">
        <v>1123</v>
      </c>
      <c r="D10215" t="s">
        <v>1079</v>
      </c>
      <c r="E10215" s="27">
        <v>41316</v>
      </c>
      <c r="F10215" t="s">
        <v>233</v>
      </c>
      <c r="G10215" s="27">
        <v>33731</v>
      </c>
      <c r="H10215">
        <v>23</v>
      </c>
      <c r="I10215" t="s">
        <v>259</v>
      </c>
      <c r="J10215" t="s">
        <v>250</v>
      </c>
      <c r="K10215">
        <v>1</v>
      </c>
      <c r="L10215">
        <v>10</v>
      </c>
      <c r="M10215">
        <v>1</v>
      </c>
      <c r="N10215">
        <v>2</v>
      </c>
      <c r="O10215">
        <v>4</v>
      </c>
      <c r="P10215">
        <v>-1</v>
      </c>
      <c r="Q10215" s="28">
        <v>41315.21597222222</v>
      </c>
      <c r="R10215" s="28">
        <v>41346.242361111108</v>
      </c>
      <c r="S10215" t="s">
        <v>32586</v>
      </c>
      <c r="T10215" s="27">
        <v>41315</v>
      </c>
      <c r="V10215">
        <v>1</v>
      </c>
      <c r="W10215" t="s">
        <v>32</v>
      </c>
      <c r="X10215" t="s">
        <v>555</v>
      </c>
      <c r="Y10215">
        <v>0</v>
      </c>
      <c r="AB10215" t="s">
        <v>237</v>
      </c>
      <c r="AH10215">
        <v>0</v>
      </c>
      <c r="AN10215" t="s">
        <v>238</v>
      </c>
      <c r="AO10215">
        <v>10</v>
      </c>
      <c r="AP10215" t="s">
        <v>269</v>
      </c>
      <c r="AQ10215" s="27">
        <v>41316</v>
      </c>
      <c r="AR10215" t="s">
        <v>240</v>
      </c>
      <c r="AS10215">
        <v>10</v>
      </c>
      <c r="AT10215" t="s">
        <v>269</v>
      </c>
      <c r="AU10215" s="27">
        <v>41316</v>
      </c>
    </row>
    <row r="10216" spans="1:47" x14ac:dyDescent="0.2">
      <c r="A10216">
        <v>10215</v>
      </c>
      <c r="B10216" t="s">
        <v>32587</v>
      </c>
      <c r="C10216" t="s">
        <v>2639</v>
      </c>
      <c r="D10216" t="s">
        <v>29120</v>
      </c>
      <c r="E10216" s="27">
        <v>41975</v>
      </c>
      <c r="F10216" t="s">
        <v>233</v>
      </c>
      <c r="G10216" s="27">
        <v>33279</v>
      </c>
      <c r="H10216">
        <v>25</v>
      </c>
      <c r="I10216" t="s">
        <v>244</v>
      </c>
      <c r="J10216" t="s">
        <v>250</v>
      </c>
      <c r="K10216">
        <v>0</v>
      </c>
      <c r="L10216">
        <v>8</v>
      </c>
      <c r="M10216">
        <v>0</v>
      </c>
      <c r="N10216">
        <v>0</v>
      </c>
      <c r="O10216">
        <v>2</v>
      </c>
      <c r="P10216">
        <v>-1</v>
      </c>
      <c r="Q10216" s="28">
        <v>41974.19027777778</v>
      </c>
      <c r="R10216" s="28">
        <v>41975.363888888889</v>
      </c>
      <c r="S10216" t="s">
        <v>32588</v>
      </c>
      <c r="T10216" s="27">
        <v>41974</v>
      </c>
      <c r="V10216">
        <v>1</v>
      </c>
      <c r="W10216" t="s">
        <v>36</v>
      </c>
      <c r="X10216" t="s">
        <v>279</v>
      </c>
      <c r="Y10216">
        <v>0</v>
      </c>
      <c r="AB10216" t="s">
        <v>237</v>
      </c>
      <c r="AH10216">
        <v>0</v>
      </c>
      <c r="AN10216" t="s">
        <v>238</v>
      </c>
      <c r="AO10216">
        <v>6</v>
      </c>
      <c r="AP10216" t="s">
        <v>246</v>
      </c>
      <c r="AQ10216" s="27">
        <v>41975</v>
      </c>
      <c r="AR10216" t="s">
        <v>240</v>
      </c>
      <c r="AS10216">
        <v>8</v>
      </c>
      <c r="AT10216" t="s">
        <v>269</v>
      </c>
      <c r="AU10216" s="27">
        <v>41975</v>
      </c>
    </row>
    <row r="10217" spans="1:47" x14ac:dyDescent="0.2">
      <c r="A10217">
        <v>10216</v>
      </c>
      <c r="B10217" t="s">
        <v>32589</v>
      </c>
      <c r="C10217" t="s">
        <v>1505</v>
      </c>
      <c r="D10217" t="s">
        <v>6403</v>
      </c>
      <c r="E10217" s="27">
        <v>41312</v>
      </c>
      <c r="F10217" t="s">
        <v>294</v>
      </c>
      <c r="G10217" s="27">
        <v>32715</v>
      </c>
      <c r="H10217">
        <v>26</v>
      </c>
      <c r="I10217" t="s">
        <v>244</v>
      </c>
      <c r="J10217" t="s">
        <v>250</v>
      </c>
      <c r="K10217">
        <v>0</v>
      </c>
      <c r="L10217">
        <v>8</v>
      </c>
      <c r="M10217">
        <v>0</v>
      </c>
      <c r="N10217">
        <v>0</v>
      </c>
      <c r="O10217">
        <v>0</v>
      </c>
      <c r="P10217">
        <v>-1</v>
      </c>
      <c r="Q10217" s="28">
        <v>41311.20416666667</v>
      </c>
      <c r="R10217" s="28">
        <v>41312.405555555553</v>
      </c>
      <c r="S10217" t="s">
        <v>32590</v>
      </c>
      <c r="T10217" s="27">
        <v>41311</v>
      </c>
      <c r="V10217">
        <v>1</v>
      </c>
      <c r="W10217" t="s">
        <v>36</v>
      </c>
      <c r="X10217" t="s">
        <v>2030</v>
      </c>
      <c r="Y10217">
        <v>0</v>
      </c>
      <c r="AB10217" t="s">
        <v>237</v>
      </c>
      <c r="AH10217">
        <v>0</v>
      </c>
      <c r="AN10217" t="s">
        <v>238</v>
      </c>
      <c r="AO10217">
        <v>4</v>
      </c>
      <c r="AP10217" t="s">
        <v>239</v>
      </c>
      <c r="AQ10217" s="27">
        <v>41312</v>
      </c>
      <c r="AR10217" t="s">
        <v>240</v>
      </c>
      <c r="AS10217">
        <v>8</v>
      </c>
      <c r="AT10217" t="s">
        <v>269</v>
      </c>
      <c r="AU10217" s="27">
        <v>41312</v>
      </c>
    </row>
    <row r="10218" spans="1:47" x14ac:dyDescent="0.2">
      <c r="A10218">
        <v>10217</v>
      </c>
      <c r="B10218" t="s">
        <v>32591</v>
      </c>
      <c r="C10218" t="s">
        <v>693</v>
      </c>
      <c r="D10218" t="s">
        <v>991</v>
      </c>
      <c r="E10218" s="27">
        <v>41964</v>
      </c>
      <c r="F10218" t="s">
        <v>233</v>
      </c>
      <c r="G10218" s="27">
        <v>30991</v>
      </c>
      <c r="H10218">
        <v>31</v>
      </c>
      <c r="I10218" t="s">
        <v>244</v>
      </c>
      <c r="J10218" t="s">
        <v>250</v>
      </c>
      <c r="K10218">
        <v>0</v>
      </c>
      <c r="L10218">
        <v>8</v>
      </c>
      <c r="M10218">
        <v>0</v>
      </c>
      <c r="N10218">
        <v>0</v>
      </c>
      <c r="O10218">
        <v>9</v>
      </c>
      <c r="P10218">
        <v>0</v>
      </c>
      <c r="Q10218" s="28">
        <v>41964.104861111111</v>
      </c>
      <c r="R10218" s="28">
        <v>41964.385416666664</v>
      </c>
      <c r="S10218" t="s">
        <v>32592</v>
      </c>
      <c r="T10218" s="27">
        <v>41964</v>
      </c>
      <c r="V10218">
        <v>0</v>
      </c>
      <c r="W10218" t="s">
        <v>32</v>
      </c>
      <c r="X10218" t="s">
        <v>261</v>
      </c>
      <c r="Y10218">
        <v>1</v>
      </c>
      <c r="AA10218" t="s">
        <v>32593</v>
      </c>
      <c r="AB10218" t="s">
        <v>36</v>
      </c>
      <c r="AC10218">
        <v>0</v>
      </c>
      <c r="AD10218" s="27">
        <v>41981</v>
      </c>
      <c r="AE10218" t="s">
        <v>1774</v>
      </c>
      <c r="AF10218" s="27">
        <v>41981</v>
      </c>
      <c r="AG10218" s="27">
        <v>42033</v>
      </c>
      <c r="AH10218">
        <v>0</v>
      </c>
      <c r="AN10218" t="s">
        <v>238</v>
      </c>
      <c r="AO10218">
        <v>5</v>
      </c>
      <c r="AP10218" t="s">
        <v>246</v>
      </c>
      <c r="AQ10218" s="27">
        <v>41964</v>
      </c>
      <c r="AR10218" t="s">
        <v>240</v>
      </c>
      <c r="AS10218">
        <v>8</v>
      </c>
      <c r="AT10218" t="s">
        <v>269</v>
      </c>
      <c r="AU10218" s="27">
        <v>41964</v>
      </c>
    </row>
    <row r="10219" spans="1:47" x14ac:dyDescent="0.2">
      <c r="A10219">
        <v>10218</v>
      </c>
      <c r="B10219" t="s">
        <v>32594</v>
      </c>
      <c r="C10219" t="s">
        <v>1286</v>
      </c>
      <c r="D10219" t="s">
        <v>1177</v>
      </c>
      <c r="E10219" s="27">
        <v>41345</v>
      </c>
      <c r="F10219" t="s">
        <v>233</v>
      </c>
      <c r="G10219" s="27">
        <v>34090</v>
      </c>
      <c r="H10219">
        <v>22</v>
      </c>
      <c r="I10219" t="s">
        <v>259</v>
      </c>
      <c r="J10219" t="s">
        <v>250</v>
      </c>
      <c r="K10219">
        <v>0</v>
      </c>
      <c r="L10219">
        <v>4</v>
      </c>
      <c r="M10219">
        <v>0</v>
      </c>
      <c r="N10219">
        <v>0</v>
      </c>
      <c r="O10219">
        <v>0</v>
      </c>
      <c r="P10219">
        <v>-1</v>
      </c>
      <c r="Q10219" s="28">
        <v>41344.174305555556</v>
      </c>
      <c r="R10219" s="28">
        <v>41345.290277777778</v>
      </c>
      <c r="S10219" t="s">
        <v>32595</v>
      </c>
      <c r="T10219" s="27">
        <v>41344</v>
      </c>
      <c r="V10219">
        <v>1</v>
      </c>
      <c r="W10219" t="s">
        <v>36</v>
      </c>
      <c r="X10219" t="s">
        <v>279</v>
      </c>
      <c r="Y10219">
        <v>1</v>
      </c>
      <c r="AA10219" t="s">
        <v>32596</v>
      </c>
      <c r="AB10219" t="s">
        <v>36</v>
      </c>
      <c r="AD10219" s="27">
        <v>41750</v>
      </c>
      <c r="AE10219" t="s">
        <v>392</v>
      </c>
      <c r="AH10219">
        <v>0</v>
      </c>
      <c r="AN10219" t="s">
        <v>238</v>
      </c>
      <c r="AO10219">
        <v>7</v>
      </c>
      <c r="AP10219" t="s">
        <v>246</v>
      </c>
      <c r="AQ10219" s="27">
        <v>41345</v>
      </c>
      <c r="AR10219" t="s">
        <v>240</v>
      </c>
      <c r="AS10219">
        <v>4</v>
      </c>
      <c r="AT10219" t="s">
        <v>239</v>
      </c>
      <c r="AU10219" s="27">
        <v>41345</v>
      </c>
    </row>
    <row r="10220" spans="1:47" x14ac:dyDescent="0.2">
      <c r="A10220">
        <v>10219</v>
      </c>
      <c r="B10220" t="s">
        <v>32597</v>
      </c>
      <c r="C10220" t="s">
        <v>32598</v>
      </c>
      <c r="D10220" t="s">
        <v>32599</v>
      </c>
      <c r="E10220" s="27">
        <v>41953</v>
      </c>
      <c r="F10220" t="s">
        <v>294</v>
      </c>
      <c r="G10220" s="27">
        <v>35028</v>
      </c>
      <c r="H10220">
        <v>20</v>
      </c>
      <c r="I10220" t="s">
        <v>259</v>
      </c>
      <c r="J10220" t="s">
        <v>245</v>
      </c>
      <c r="K10220">
        <v>0</v>
      </c>
      <c r="L10220">
        <v>8</v>
      </c>
      <c r="M10220">
        <v>0</v>
      </c>
      <c r="N10220">
        <v>0</v>
      </c>
      <c r="O10220">
        <v>0</v>
      </c>
      <c r="P10220">
        <v>-1</v>
      </c>
      <c r="Q10220" s="28">
        <v>41952.134722222225</v>
      </c>
      <c r="R10220" s="28">
        <v>41971.120138888888</v>
      </c>
      <c r="S10220" t="s">
        <v>32600</v>
      </c>
      <c r="T10220" s="27">
        <v>41952</v>
      </c>
      <c r="V10220">
        <v>1</v>
      </c>
      <c r="W10220" t="s">
        <v>32</v>
      </c>
      <c r="X10220" t="s">
        <v>402</v>
      </c>
      <c r="Y10220">
        <v>1</v>
      </c>
      <c r="AA10220" t="s">
        <v>32601</v>
      </c>
      <c r="AB10220" t="s">
        <v>32</v>
      </c>
      <c r="AC10220">
        <v>0</v>
      </c>
      <c r="AD10220" s="27">
        <v>42026</v>
      </c>
      <c r="AE10220" t="s">
        <v>402</v>
      </c>
      <c r="AF10220" s="27">
        <v>42026</v>
      </c>
      <c r="AG10220" s="27">
        <v>42059</v>
      </c>
      <c r="AH10220">
        <v>0</v>
      </c>
      <c r="AN10220" t="s">
        <v>238</v>
      </c>
      <c r="AO10220">
        <v>9</v>
      </c>
      <c r="AP10220" t="s">
        <v>269</v>
      </c>
      <c r="AQ10220" s="27">
        <v>41953</v>
      </c>
      <c r="AR10220" t="s">
        <v>240</v>
      </c>
      <c r="AS10220">
        <v>8</v>
      </c>
      <c r="AT10220" t="s">
        <v>269</v>
      </c>
      <c r="AU10220" s="27">
        <v>41953</v>
      </c>
    </row>
    <row r="10221" spans="1:47" x14ac:dyDescent="0.2">
      <c r="A10221">
        <v>10220</v>
      </c>
      <c r="B10221" t="s">
        <v>32602</v>
      </c>
      <c r="C10221" t="s">
        <v>4955</v>
      </c>
      <c r="D10221" t="s">
        <v>2846</v>
      </c>
      <c r="E10221" s="27">
        <v>41285</v>
      </c>
      <c r="F10221" t="s">
        <v>233</v>
      </c>
      <c r="G10221" s="27">
        <v>33502</v>
      </c>
      <c r="H10221">
        <v>24</v>
      </c>
      <c r="I10221" t="s">
        <v>259</v>
      </c>
      <c r="J10221" t="s">
        <v>250</v>
      </c>
      <c r="K10221">
        <v>0</v>
      </c>
      <c r="L10221">
        <v>3</v>
      </c>
      <c r="M10221">
        <v>0</v>
      </c>
      <c r="N10221">
        <v>0</v>
      </c>
      <c r="O10221">
        <v>1</v>
      </c>
      <c r="P10221">
        <v>-1</v>
      </c>
      <c r="Q10221" s="28">
        <v>41284.36041666667</v>
      </c>
      <c r="R10221" s="28">
        <v>41285.055555555555</v>
      </c>
      <c r="S10221" t="s">
        <v>32603</v>
      </c>
      <c r="T10221" s="27">
        <v>41284</v>
      </c>
      <c r="V10221">
        <v>1</v>
      </c>
      <c r="W10221" t="s">
        <v>32</v>
      </c>
      <c r="X10221" t="s">
        <v>453</v>
      </c>
      <c r="Y10221">
        <v>0</v>
      </c>
      <c r="AB10221" t="s">
        <v>237</v>
      </c>
      <c r="AH10221">
        <v>0</v>
      </c>
      <c r="AN10221" t="s">
        <v>238</v>
      </c>
      <c r="AO10221">
        <v>4</v>
      </c>
      <c r="AP10221" t="s">
        <v>239</v>
      </c>
      <c r="AQ10221" s="27">
        <v>41285</v>
      </c>
      <c r="AR10221" t="s">
        <v>240</v>
      </c>
      <c r="AS10221">
        <v>3</v>
      </c>
      <c r="AT10221" t="s">
        <v>239</v>
      </c>
      <c r="AU10221" s="27">
        <v>41285</v>
      </c>
    </row>
    <row r="10222" spans="1:47" x14ac:dyDescent="0.2">
      <c r="A10222">
        <v>10221</v>
      </c>
      <c r="B10222" t="s">
        <v>32604</v>
      </c>
      <c r="C10222" t="s">
        <v>32605</v>
      </c>
      <c r="D10222" t="s">
        <v>2261</v>
      </c>
      <c r="E10222" s="27">
        <v>41822</v>
      </c>
      <c r="F10222" t="s">
        <v>233</v>
      </c>
      <c r="G10222" s="27">
        <v>32936</v>
      </c>
      <c r="H10222">
        <v>26</v>
      </c>
      <c r="I10222" t="s">
        <v>244</v>
      </c>
      <c r="J10222" t="s">
        <v>250</v>
      </c>
      <c r="K10222">
        <v>0</v>
      </c>
      <c r="L10222">
        <v>10</v>
      </c>
      <c r="M10222">
        <v>0</v>
      </c>
      <c r="N10222">
        <v>1</v>
      </c>
      <c r="O10222">
        <v>5</v>
      </c>
      <c r="P10222">
        <v>-472</v>
      </c>
      <c r="Q10222" s="28">
        <v>41350.217361111114</v>
      </c>
      <c r="R10222" s="28">
        <v>41355.438194444447</v>
      </c>
      <c r="S10222" t="s">
        <v>32606</v>
      </c>
      <c r="T10222" s="27">
        <v>41357</v>
      </c>
      <c r="V10222">
        <v>465</v>
      </c>
      <c r="W10222" t="s">
        <v>36</v>
      </c>
      <c r="X10222" t="s">
        <v>404</v>
      </c>
      <c r="Y10222">
        <v>0</v>
      </c>
      <c r="AB10222" t="s">
        <v>237</v>
      </c>
      <c r="AH10222">
        <v>0</v>
      </c>
      <c r="AN10222" t="s">
        <v>238</v>
      </c>
      <c r="AO10222">
        <v>7</v>
      </c>
      <c r="AP10222" t="s">
        <v>246</v>
      </c>
      <c r="AQ10222" s="27">
        <v>41822</v>
      </c>
      <c r="AR10222" t="s">
        <v>240</v>
      </c>
      <c r="AS10222">
        <v>10</v>
      </c>
      <c r="AT10222" t="s">
        <v>269</v>
      </c>
      <c r="AU10222" s="27">
        <v>41822</v>
      </c>
    </row>
    <row r="10223" spans="1:47" x14ac:dyDescent="0.2">
      <c r="A10223">
        <v>10222</v>
      </c>
      <c r="B10223" t="s">
        <v>32607</v>
      </c>
      <c r="C10223" t="s">
        <v>32608</v>
      </c>
      <c r="D10223" t="s">
        <v>7471</v>
      </c>
      <c r="E10223" s="27">
        <v>41373</v>
      </c>
      <c r="F10223" t="s">
        <v>233</v>
      </c>
      <c r="G10223" s="27">
        <v>23023</v>
      </c>
      <c r="H10223">
        <v>53</v>
      </c>
      <c r="I10223" t="s">
        <v>234</v>
      </c>
      <c r="J10223" t="s">
        <v>353</v>
      </c>
      <c r="K10223">
        <v>0</v>
      </c>
      <c r="L10223">
        <v>9</v>
      </c>
      <c r="M10223">
        <v>0</v>
      </c>
      <c r="N10223">
        <v>0</v>
      </c>
      <c r="O10223">
        <v>3</v>
      </c>
      <c r="S10223" t="s">
        <v>32609</v>
      </c>
      <c r="T10223" s="27">
        <v>40890</v>
      </c>
      <c r="V10223">
        <v>483</v>
      </c>
      <c r="W10223" t="s">
        <v>36</v>
      </c>
      <c r="X10223" t="s">
        <v>14091</v>
      </c>
      <c r="Y10223">
        <v>0</v>
      </c>
      <c r="AB10223" t="s">
        <v>237</v>
      </c>
      <c r="AH10223">
        <v>0</v>
      </c>
      <c r="AN10223" t="s">
        <v>238</v>
      </c>
      <c r="AO10223">
        <v>8</v>
      </c>
      <c r="AP10223" t="s">
        <v>269</v>
      </c>
      <c r="AQ10223" s="27">
        <v>41373</v>
      </c>
      <c r="AR10223" t="s">
        <v>240</v>
      </c>
      <c r="AS10223">
        <v>9</v>
      </c>
      <c r="AT10223" t="s">
        <v>269</v>
      </c>
      <c r="AU10223" s="27">
        <v>41373</v>
      </c>
    </row>
    <row r="10224" spans="1:47" x14ac:dyDescent="0.2">
      <c r="A10224">
        <v>10223</v>
      </c>
      <c r="B10224" t="s">
        <v>32610</v>
      </c>
      <c r="C10224" t="s">
        <v>32611</v>
      </c>
      <c r="D10224" t="s">
        <v>830</v>
      </c>
      <c r="E10224" s="27">
        <v>41341</v>
      </c>
      <c r="F10224" t="s">
        <v>233</v>
      </c>
      <c r="G10224" s="27">
        <v>28706</v>
      </c>
      <c r="H10224">
        <v>37</v>
      </c>
      <c r="I10224" t="s">
        <v>244</v>
      </c>
      <c r="J10224" t="s">
        <v>250</v>
      </c>
      <c r="K10224">
        <v>0</v>
      </c>
      <c r="L10224">
        <v>7</v>
      </c>
      <c r="M10224">
        <v>0</v>
      </c>
      <c r="N10224">
        <v>0</v>
      </c>
      <c r="O10224">
        <v>0</v>
      </c>
      <c r="P10224">
        <v>-1</v>
      </c>
      <c r="Q10224" s="28">
        <v>41340.532638888886</v>
      </c>
      <c r="R10224" s="28">
        <v>41341.362500000003</v>
      </c>
      <c r="S10224" t="s">
        <v>32612</v>
      </c>
      <c r="T10224" s="27">
        <v>41340</v>
      </c>
      <c r="V10224">
        <v>1</v>
      </c>
      <c r="W10224" t="s">
        <v>36</v>
      </c>
      <c r="X10224" t="s">
        <v>422</v>
      </c>
      <c r="Y10224">
        <v>0</v>
      </c>
      <c r="AB10224" t="s">
        <v>237</v>
      </c>
      <c r="AH10224">
        <v>0</v>
      </c>
      <c r="AN10224" t="s">
        <v>238</v>
      </c>
      <c r="AO10224">
        <v>2</v>
      </c>
      <c r="AP10224" t="s">
        <v>239</v>
      </c>
      <c r="AQ10224" s="27">
        <v>41341</v>
      </c>
      <c r="AR10224" t="s">
        <v>240</v>
      </c>
      <c r="AS10224">
        <v>7</v>
      </c>
      <c r="AT10224" t="s">
        <v>246</v>
      </c>
      <c r="AU10224" s="27">
        <v>41341</v>
      </c>
    </row>
    <row r="10225" spans="1:47" x14ac:dyDescent="0.2">
      <c r="A10225">
        <v>10224</v>
      </c>
      <c r="B10225" t="s">
        <v>32613</v>
      </c>
      <c r="C10225" t="s">
        <v>414</v>
      </c>
      <c r="D10225" t="s">
        <v>32614</v>
      </c>
      <c r="E10225" s="27">
        <v>41359</v>
      </c>
      <c r="F10225" t="s">
        <v>233</v>
      </c>
      <c r="G10225" s="27">
        <v>31873</v>
      </c>
      <c r="H10225">
        <v>29</v>
      </c>
      <c r="I10225" t="s">
        <v>244</v>
      </c>
      <c r="J10225" t="s">
        <v>250</v>
      </c>
      <c r="K10225">
        <v>0</v>
      </c>
      <c r="L10225">
        <v>5</v>
      </c>
      <c r="M10225">
        <v>0</v>
      </c>
      <c r="N10225">
        <v>0</v>
      </c>
      <c r="O10225">
        <v>0</v>
      </c>
      <c r="P10225">
        <v>-1</v>
      </c>
      <c r="Q10225" s="28">
        <v>41358.484027777777</v>
      </c>
      <c r="R10225" s="28">
        <v>41359.527083333334</v>
      </c>
      <c r="S10225" t="s">
        <v>32615</v>
      </c>
      <c r="T10225" s="27">
        <v>41358</v>
      </c>
      <c r="V10225">
        <v>1</v>
      </c>
      <c r="W10225" t="s">
        <v>32</v>
      </c>
      <c r="X10225" t="s">
        <v>390</v>
      </c>
      <c r="Y10225">
        <v>0</v>
      </c>
      <c r="AB10225" t="s">
        <v>237</v>
      </c>
      <c r="AH10225">
        <v>0</v>
      </c>
      <c r="AN10225" t="s">
        <v>238</v>
      </c>
      <c r="AO10225">
        <v>3</v>
      </c>
      <c r="AP10225" t="s">
        <v>239</v>
      </c>
      <c r="AQ10225" s="27">
        <v>41359</v>
      </c>
      <c r="AR10225" t="s">
        <v>240</v>
      </c>
      <c r="AS10225">
        <v>5</v>
      </c>
      <c r="AT10225" t="s">
        <v>246</v>
      </c>
      <c r="AU10225" s="27">
        <v>41359</v>
      </c>
    </row>
    <row r="10226" spans="1:47" x14ac:dyDescent="0.2">
      <c r="A10226">
        <v>10225</v>
      </c>
      <c r="B10226" t="s">
        <v>32616</v>
      </c>
      <c r="C10226" t="s">
        <v>1338</v>
      </c>
      <c r="D10226" t="s">
        <v>266</v>
      </c>
      <c r="E10226" s="27">
        <v>41487</v>
      </c>
      <c r="F10226" t="s">
        <v>233</v>
      </c>
      <c r="G10226" s="27">
        <v>30057</v>
      </c>
      <c r="H10226">
        <v>34</v>
      </c>
      <c r="I10226" t="s">
        <v>244</v>
      </c>
      <c r="J10226" t="s">
        <v>22</v>
      </c>
      <c r="K10226">
        <v>0</v>
      </c>
      <c r="L10226">
        <v>2</v>
      </c>
      <c r="M10226">
        <v>0</v>
      </c>
      <c r="N10226">
        <v>0</v>
      </c>
      <c r="O10226">
        <v>0</v>
      </c>
      <c r="P10226">
        <v>-2</v>
      </c>
      <c r="Q10226" s="28">
        <v>41485.479166666664</v>
      </c>
      <c r="R10226" s="28">
        <v>41487.479166666664</v>
      </c>
      <c r="S10226" t="s">
        <v>32617</v>
      </c>
      <c r="T10226" s="27">
        <v>41485</v>
      </c>
      <c r="V10226">
        <v>2</v>
      </c>
      <c r="W10226" t="s">
        <v>32</v>
      </c>
      <c r="X10226" t="s">
        <v>254</v>
      </c>
      <c r="Y10226">
        <v>0</v>
      </c>
      <c r="AB10226" t="s">
        <v>237</v>
      </c>
      <c r="AH10226">
        <v>0</v>
      </c>
      <c r="AN10226" t="s">
        <v>238</v>
      </c>
      <c r="AO10226">
        <v>1</v>
      </c>
      <c r="AP10226" t="s">
        <v>239</v>
      </c>
      <c r="AQ10226" s="27">
        <v>41487</v>
      </c>
      <c r="AR10226" t="s">
        <v>240</v>
      </c>
      <c r="AS10226">
        <v>2</v>
      </c>
      <c r="AT10226" t="s">
        <v>239</v>
      </c>
      <c r="AU10226" s="27">
        <v>41487</v>
      </c>
    </row>
    <row r="10227" spans="1:47" x14ac:dyDescent="0.2">
      <c r="A10227">
        <v>10226</v>
      </c>
      <c r="B10227" t="s">
        <v>32618</v>
      </c>
      <c r="C10227" t="s">
        <v>10013</v>
      </c>
      <c r="D10227" t="s">
        <v>892</v>
      </c>
      <c r="E10227" s="27">
        <v>41384</v>
      </c>
      <c r="F10227" t="s">
        <v>233</v>
      </c>
      <c r="G10227" s="27">
        <v>31730</v>
      </c>
      <c r="H10227">
        <v>29</v>
      </c>
      <c r="I10227" t="s">
        <v>244</v>
      </c>
      <c r="J10227" t="s">
        <v>250</v>
      </c>
      <c r="K10227">
        <v>0</v>
      </c>
      <c r="L10227">
        <v>7</v>
      </c>
      <c r="M10227">
        <v>0</v>
      </c>
      <c r="N10227">
        <v>1</v>
      </c>
      <c r="O10227">
        <v>9</v>
      </c>
      <c r="P10227">
        <v>-1</v>
      </c>
      <c r="Q10227" s="28">
        <v>41383.181250000001</v>
      </c>
      <c r="R10227" s="28">
        <v>41384.409722222219</v>
      </c>
      <c r="S10227" t="s">
        <v>32619</v>
      </c>
      <c r="T10227" s="27">
        <v>41383</v>
      </c>
      <c r="V10227">
        <v>1</v>
      </c>
      <c r="W10227" t="s">
        <v>32</v>
      </c>
      <c r="X10227" t="s">
        <v>2865</v>
      </c>
      <c r="Y10227">
        <v>1</v>
      </c>
      <c r="AA10227" t="s">
        <v>32620</v>
      </c>
      <c r="AB10227" t="s">
        <v>36</v>
      </c>
      <c r="AD10227" s="27">
        <v>41523</v>
      </c>
      <c r="AE10227" t="s">
        <v>324</v>
      </c>
      <c r="AH10227">
        <v>0</v>
      </c>
      <c r="AN10227" t="s">
        <v>238</v>
      </c>
      <c r="AO10227">
        <v>4</v>
      </c>
      <c r="AP10227" t="s">
        <v>239</v>
      </c>
      <c r="AQ10227" s="27">
        <v>41384</v>
      </c>
      <c r="AR10227" t="s">
        <v>240</v>
      </c>
      <c r="AS10227">
        <v>7</v>
      </c>
      <c r="AT10227" t="s">
        <v>246</v>
      </c>
      <c r="AU10227" s="27">
        <v>41384</v>
      </c>
    </row>
    <row r="10228" spans="1:47" x14ac:dyDescent="0.2">
      <c r="A10228">
        <v>10227</v>
      </c>
      <c r="B10228" t="s">
        <v>32621</v>
      </c>
      <c r="C10228" t="s">
        <v>4628</v>
      </c>
      <c r="D10228" t="s">
        <v>3134</v>
      </c>
      <c r="E10228" s="27">
        <v>41782</v>
      </c>
      <c r="F10228" t="s">
        <v>294</v>
      </c>
      <c r="G10228" s="27">
        <v>32943</v>
      </c>
      <c r="H10228">
        <v>26</v>
      </c>
      <c r="I10228" t="s">
        <v>244</v>
      </c>
      <c r="J10228" t="s">
        <v>3068</v>
      </c>
      <c r="K10228">
        <v>0</v>
      </c>
      <c r="L10228">
        <v>10</v>
      </c>
      <c r="M10228">
        <v>0</v>
      </c>
      <c r="N10228">
        <v>0</v>
      </c>
      <c r="O10228">
        <v>1</v>
      </c>
      <c r="S10228" t="s">
        <v>32622</v>
      </c>
      <c r="U10228" s="27">
        <v>41778</v>
      </c>
      <c r="V10228">
        <v>4</v>
      </c>
      <c r="W10228" t="s">
        <v>32</v>
      </c>
      <c r="X10228" t="s">
        <v>274</v>
      </c>
      <c r="Y10228">
        <v>0</v>
      </c>
      <c r="AB10228" t="s">
        <v>237</v>
      </c>
      <c r="AH10228">
        <v>0</v>
      </c>
      <c r="AN10228" t="s">
        <v>238</v>
      </c>
      <c r="AO10228">
        <v>9</v>
      </c>
      <c r="AP10228" t="s">
        <v>269</v>
      </c>
      <c r="AQ10228" s="27">
        <v>41782</v>
      </c>
      <c r="AR10228" t="s">
        <v>240</v>
      </c>
      <c r="AS10228">
        <v>10</v>
      </c>
      <c r="AT10228" t="s">
        <v>269</v>
      </c>
      <c r="AU10228" s="27">
        <v>41782</v>
      </c>
    </row>
    <row r="10229" spans="1:47" x14ac:dyDescent="0.2">
      <c r="A10229">
        <v>10228</v>
      </c>
      <c r="B10229" t="s">
        <v>32623</v>
      </c>
      <c r="C10229" t="s">
        <v>414</v>
      </c>
      <c r="D10229" t="s">
        <v>32624</v>
      </c>
      <c r="E10229" s="27">
        <v>41728</v>
      </c>
      <c r="F10229" t="s">
        <v>233</v>
      </c>
      <c r="G10229" s="27">
        <v>24268</v>
      </c>
      <c r="H10229">
        <v>49</v>
      </c>
      <c r="I10229" t="s">
        <v>234</v>
      </c>
      <c r="J10229" t="s">
        <v>245</v>
      </c>
      <c r="K10229">
        <v>0</v>
      </c>
      <c r="L10229">
        <v>1</v>
      </c>
      <c r="M10229">
        <v>0</v>
      </c>
      <c r="N10229">
        <v>0</v>
      </c>
      <c r="O10229">
        <v>3</v>
      </c>
      <c r="P10229">
        <v>-1</v>
      </c>
      <c r="Q10229" s="28">
        <v>41727.145833333336</v>
      </c>
      <c r="R10229" s="28">
        <v>41728.044444444444</v>
      </c>
      <c r="S10229" t="s">
        <v>32625</v>
      </c>
      <c r="T10229" s="27">
        <v>41727</v>
      </c>
      <c r="V10229">
        <v>1</v>
      </c>
      <c r="W10229" t="s">
        <v>32</v>
      </c>
      <c r="X10229" t="s">
        <v>583</v>
      </c>
      <c r="Y10229">
        <v>0</v>
      </c>
      <c r="AB10229" t="s">
        <v>237</v>
      </c>
      <c r="AH10229">
        <v>0</v>
      </c>
      <c r="AN10229" t="s">
        <v>238</v>
      </c>
      <c r="AO10229">
        <v>1</v>
      </c>
      <c r="AP10229" t="s">
        <v>239</v>
      </c>
      <c r="AQ10229" s="27">
        <v>41728</v>
      </c>
      <c r="AR10229" t="s">
        <v>240</v>
      </c>
      <c r="AS10229">
        <v>1</v>
      </c>
      <c r="AT10229" t="s">
        <v>239</v>
      </c>
      <c r="AU10229" s="27">
        <v>41728</v>
      </c>
    </row>
    <row r="10230" spans="1:47" x14ac:dyDescent="0.2">
      <c r="A10230">
        <v>10229</v>
      </c>
      <c r="B10230" t="s">
        <v>32626</v>
      </c>
      <c r="C10230" t="s">
        <v>32627</v>
      </c>
      <c r="D10230" t="s">
        <v>10530</v>
      </c>
      <c r="E10230" s="27">
        <v>41331</v>
      </c>
      <c r="F10230" t="s">
        <v>233</v>
      </c>
      <c r="G10230" s="27">
        <v>30986</v>
      </c>
      <c r="H10230">
        <v>31</v>
      </c>
      <c r="I10230" t="s">
        <v>244</v>
      </c>
      <c r="J10230" t="s">
        <v>250</v>
      </c>
      <c r="K10230">
        <v>0</v>
      </c>
      <c r="L10230">
        <v>2</v>
      </c>
      <c r="M10230">
        <v>0</v>
      </c>
      <c r="N10230">
        <v>0</v>
      </c>
      <c r="O10230">
        <v>2</v>
      </c>
      <c r="P10230">
        <v>-1</v>
      </c>
      <c r="Q10230" s="28">
        <v>41330.362500000003</v>
      </c>
      <c r="R10230" s="28">
        <v>41331.282638888886</v>
      </c>
      <c r="S10230" t="s">
        <v>32628</v>
      </c>
      <c r="U10230" s="27">
        <v>41330</v>
      </c>
      <c r="V10230">
        <v>1</v>
      </c>
      <c r="W10230" t="s">
        <v>32</v>
      </c>
      <c r="X10230" t="s">
        <v>274</v>
      </c>
      <c r="Y10230">
        <v>0</v>
      </c>
      <c r="AB10230" t="s">
        <v>237</v>
      </c>
      <c r="AH10230">
        <v>0</v>
      </c>
      <c r="AN10230" t="s">
        <v>238</v>
      </c>
      <c r="AO10230">
        <v>2</v>
      </c>
      <c r="AP10230" t="s">
        <v>239</v>
      </c>
      <c r="AQ10230" s="27">
        <v>41331</v>
      </c>
      <c r="AR10230" t="s">
        <v>240</v>
      </c>
      <c r="AS10230">
        <v>2</v>
      </c>
      <c r="AT10230" t="s">
        <v>239</v>
      </c>
      <c r="AU10230" s="27">
        <v>41331</v>
      </c>
    </row>
    <row r="10231" spans="1:47" x14ac:dyDescent="0.2">
      <c r="A10231">
        <v>10230</v>
      </c>
      <c r="B10231" t="s">
        <v>32629</v>
      </c>
      <c r="C10231" t="s">
        <v>693</v>
      </c>
      <c r="D10231" t="s">
        <v>32630</v>
      </c>
      <c r="E10231" s="27">
        <v>41710</v>
      </c>
      <c r="F10231" t="s">
        <v>233</v>
      </c>
      <c r="G10231" s="27">
        <v>20726</v>
      </c>
      <c r="H10231">
        <v>59</v>
      </c>
      <c r="I10231" t="s">
        <v>234</v>
      </c>
      <c r="J10231" t="s">
        <v>245</v>
      </c>
      <c r="K10231">
        <v>0</v>
      </c>
      <c r="L10231">
        <v>1</v>
      </c>
      <c r="M10231">
        <v>0</v>
      </c>
      <c r="N10231">
        <v>0</v>
      </c>
      <c r="O10231">
        <v>0</v>
      </c>
      <c r="P10231">
        <v>-1</v>
      </c>
      <c r="Q10231" s="28">
        <v>41709.470138888886</v>
      </c>
      <c r="R10231" s="28">
        <v>41710.071527777778</v>
      </c>
      <c r="S10231" t="s">
        <v>32631</v>
      </c>
      <c r="T10231" s="27">
        <v>41709</v>
      </c>
      <c r="V10231">
        <v>1</v>
      </c>
      <c r="W10231" t="s">
        <v>36</v>
      </c>
      <c r="X10231" t="s">
        <v>279</v>
      </c>
      <c r="Y10231">
        <v>0</v>
      </c>
      <c r="AB10231" t="s">
        <v>237</v>
      </c>
      <c r="AH10231">
        <v>0</v>
      </c>
      <c r="AN10231" t="s">
        <v>238</v>
      </c>
      <c r="AO10231">
        <v>1</v>
      </c>
      <c r="AP10231" t="s">
        <v>239</v>
      </c>
      <c r="AQ10231" s="27">
        <v>41710</v>
      </c>
      <c r="AR10231" t="s">
        <v>240</v>
      </c>
      <c r="AS10231">
        <v>1</v>
      </c>
      <c r="AT10231" t="s">
        <v>239</v>
      </c>
      <c r="AU10231" s="27">
        <v>41710</v>
      </c>
    </row>
    <row r="10232" spans="1:47" x14ac:dyDescent="0.2">
      <c r="A10232">
        <v>10231</v>
      </c>
      <c r="B10232" t="s">
        <v>32632</v>
      </c>
      <c r="C10232" t="s">
        <v>602</v>
      </c>
      <c r="D10232" t="s">
        <v>32633</v>
      </c>
      <c r="E10232" s="27">
        <v>41885</v>
      </c>
      <c r="F10232" t="s">
        <v>233</v>
      </c>
      <c r="G10232" s="27">
        <v>23648</v>
      </c>
      <c r="H10232">
        <v>51</v>
      </c>
      <c r="I10232" t="s">
        <v>234</v>
      </c>
      <c r="J10232" t="s">
        <v>250</v>
      </c>
      <c r="K10232">
        <v>0</v>
      </c>
      <c r="L10232">
        <v>1</v>
      </c>
      <c r="M10232">
        <v>0</v>
      </c>
      <c r="N10232">
        <v>0</v>
      </c>
      <c r="O10232">
        <v>0</v>
      </c>
      <c r="P10232">
        <v>-1</v>
      </c>
      <c r="Q10232" s="28">
        <v>41884.448611111111</v>
      </c>
      <c r="R10232" s="28">
        <v>41885.342361111114</v>
      </c>
      <c r="S10232" t="s">
        <v>32634</v>
      </c>
      <c r="T10232" s="27">
        <v>41884</v>
      </c>
      <c r="V10232">
        <v>1</v>
      </c>
      <c r="W10232" t="s">
        <v>32</v>
      </c>
      <c r="X10232" t="s">
        <v>254</v>
      </c>
      <c r="Y10232">
        <v>0</v>
      </c>
      <c r="AB10232" t="s">
        <v>237</v>
      </c>
      <c r="AH10232">
        <v>0</v>
      </c>
      <c r="AN10232" t="s">
        <v>238</v>
      </c>
      <c r="AO10232">
        <v>1</v>
      </c>
      <c r="AP10232" t="s">
        <v>239</v>
      </c>
      <c r="AQ10232" s="27">
        <v>41885</v>
      </c>
      <c r="AR10232" t="s">
        <v>240</v>
      </c>
      <c r="AS10232">
        <v>1</v>
      </c>
      <c r="AT10232" t="s">
        <v>239</v>
      </c>
      <c r="AU10232" s="27">
        <v>41885</v>
      </c>
    </row>
    <row r="10233" spans="1:47" x14ac:dyDescent="0.2">
      <c r="A10233">
        <v>10232</v>
      </c>
      <c r="B10233" t="s">
        <v>32635</v>
      </c>
      <c r="C10233" t="s">
        <v>10747</v>
      </c>
      <c r="D10233" t="s">
        <v>4134</v>
      </c>
      <c r="E10233" s="27">
        <v>41378</v>
      </c>
      <c r="F10233" t="s">
        <v>233</v>
      </c>
      <c r="G10233" s="27">
        <v>28178</v>
      </c>
      <c r="H10233">
        <v>39</v>
      </c>
      <c r="I10233" t="s">
        <v>244</v>
      </c>
      <c r="J10233" t="s">
        <v>250</v>
      </c>
      <c r="K10233">
        <v>0</v>
      </c>
      <c r="L10233">
        <v>1</v>
      </c>
      <c r="M10233">
        <v>0</v>
      </c>
      <c r="N10233">
        <v>0</v>
      </c>
      <c r="O10233">
        <v>2</v>
      </c>
      <c r="P10233">
        <v>-1</v>
      </c>
      <c r="Q10233" s="28">
        <v>41377.122916666667</v>
      </c>
      <c r="R10233" s="28">
        <v>41378.296527777777</v>
      </c>
      <c r="S10233" t="s">
        <v>32636</v>
      </c>
      <c r="T10233" s="27">
        <v>41377</v>
      </c>
      <c r="V10233">
        <v>1</v>
      </c>
      <c r="W10233" t="s">
        <v>36</v>
      </c>
      <c r="X10233" t="s">
        <v>474</v>
      </c>
      <c r="Y10233">
        <v>1</v>
      </c>
      <c r="AA10233" t="s">
        <v>32637</v>
      </c>
      <c r="AB10233" t="s">
        <v>36</v>
      </c>
      <c r="AC10233">
        <v>0</v>
      </c>
      <c r="AD10233" s="27">
        <v>42047</v>
      </c>
      <c r="AE10233" t="s">
        <v>2030</v>
      </c>
      <c r="AF10233" s="27">
        <v>42047</v>
      </c>
      <c r="AG10233" s="27">
        <v>42052</v>
      </c>
      <c r="AH10233">
        <v>0</v>
      </c>
      <c r="AN10233" t="s">
        <v>238</v>
      </c>
      <c r="AO10233">
        <v>1</v>
      </c>
      <c r="AP10233" t="s">
        <v>239</v>
      </c>
      <c r="AQ10233" s="27">
        <v>41378</v>
      </c>
      <c r="AR10233" t="s">
        <v>240</v>
      </c>
      <c r="AS10233">
        <v>1</v>
      </c>
      <c r="AT10233" t="s">
        <v>239</v>
      </c>
      <c r="AU10233" s="27">
        <v>41378</v>
      </c>
    </row>
    <row r="10234" spans="1:47" x14ac:dyDescent="0.2">
      <c r="A10234">
        <v>10233</v>
      </c>
      <c r="B10234" t="s">
        <v>32638</v>
      </c>
      <c r="C10234" t="s">
        <v>32639</v>
      </c>
      <c r="D10234" t="s">
        <v>1109</v>
      </c>
      <c r="E10234" s="27">
        <v>41339</v>
      </c>
      <c r="F10234" t="s">
        <v>233</v>
      </c>
      <c r="G10234" s="27">
        <v>33787</v>
      </c>
      <c r="H10234">
        <v>23</v>
      </c>
      <c r="I10234" t="s">
        <v>259</v>
      </c>
      <c r="J10234" t="s">
        <v>250</v>
      </c>
      <c r="K10234">
        <v>0</v>
      </c>
      <c r="L10234">
        <v>5</v>
      </c>
      <c r="M10234">
        <v>0</v>
      </c>
      <c r="N10234">
        <v>1</v>
      </c>
      <c r="O10234">
        <v>1</v>
      </c>
      <c r="P10234">
        <v>-1</v>
      </c>
      <c r="Q10234" s="28">
        <v>41338.373611111114</v>
      </c>
      <c r="R10234" s="28">
        <v>41339.315972222219</v>
      </c>
      <c r="S10234" t="s">
        <v>32640</v>
      </c>
      <c r="T10234" s="27">
        <v>41338</v>
      </c>
      <c r="V10234">
        <v>1</v>
      </c>
      <c r="W10234" t="s">
        <v>32</v>
      </c>
      <c r="X10234" t="s">
        <v>284</v>
      </c>
      <c r="Y10234">
        <v>0</v>
      </c>
      <c r="AB10234" t="s">
        <v>237</v>
      </c>
      <c r="AH10234">
        <v>0</v>
      </c>
      <c r="AN10234" t="s">
        <v>238</v>
      </c>
      <c r="AO10234">
        <v>5</v>
      </c>
      <c r="AP10234" t="s">
        <v>246</v>
      </c>
      <c r="AQ10234" s="27">
        <v>41339</v>
      </c>
      <c r="AR10234" t="s">
        <v>240</v>
      </c>
      <c r="AS10234">
        <v>5</v>
      </c>
      <c r="AT10234" t="s">
        <v>246</v>
      </c>
      <c r="AU10234" s="27">
        <v>41339</v>
      </c>
    </row>
    <row r="10235" spans="1:47" x14ac:dyDescent="0.2">
      <c r="A10235">
        <v>10234</v>
      </c>
      <c r="B10235" t="s">
        <v>32641</v>
      </c>
      <c r="C10235" t="s">
        <v>32642</v>
      </c>
      <c r="D10235" t="s">
        <v>32643</v>
      </c>
      <c r="E10235" s="27">
        <v>41755</v>
      </c>
      <c r="F10235" t="s">
        <v>233</v>
      </c>
      <c r="G10235" s="27">
        <v>32513</v>
      </c>
      <c r="H10235">
        <v>27</v>
      </c>
      <c r="I10235" t="s">
        <v>244</v>
      </c>
      <c r="J10235" t="s">
        <v>250</v>
      </c>
      <c r="K10235">
        <v>0</v>
      </c>
      <c r="L10235">
        <v>1</v>
      </c>
      <c r="M10235">
        <v>0</v>
      </c>
      <c r="N10235">
        <v>0</v>
      </c>
      <c r="O10235">
        <v>3</v>
      </c>
      <c r="P10235">
        <v>-1</v>
      </c>
      <c r="Q10235" s="28">
        <v>41754.385416666664</v>
      </c>
      <c r="R10235" s="28">
        <v>41755.354861111111</v>
      </c>
      <c r="S10235" t="s">
        <v>32644</v>
      </c>
      <c r="U10235" s="27">
        <v>41754</v>
      </c>
      <c r="V10235">
        <v>1</v>
      </c>
      <c r="W10235" t="s">
        <v>32</v>
      </c>
      <c r="X10235" t="s">
        <v>274</v>
      </c>
      <c r="Y10235">
        <v>1</v>
      </c>
      <c r="AA10235" t="s">
        <v>32645</v>
      </c>
      <c r="AB10235" t="s">
        <v>36</v>
      </c>
      <c r="AC10235">
        <v>1</v>
      </c>
      <c r="AD10235" s="27">
        <v>41968</v>
      </c>
      <c r="AE10235" t="s">
        <v>2030</v>
      </c>
      <c r="AF10235" s="27">
        <v>41969</v>
      </c>
      <c r="AG10235" s="27">
        <v>41969</v>
      </c>
      <c r="AH10235">
        <v>0</v>
      </c>
      <c r="AN10235" t="s">
        <v>238</v>
      </c>
      <c r="AO10235">
        <v>2</v>
      </c>
      <c r="AP10235" t="s">
        <v>239</v>
      </c>
      <c r="AQ10235" s="27">
        <v>41755</v>
      </c>
      <c r="AR10235" t="s">
        <v>240</v>
      </c>
      <c r="AS10235">
        <v>1</v>
      </c>
      <c r="AT10235" t="s">
        <v>239</v>
      </c>
      <c r="AU10235" s="27">
        <v>41755</v>
      </c>
    </row>
    <row r="10236" spans="1:47" x14ac:dyDescent="0.2">
      <c r="A10236">
        <v>10235</v>
      </c>
      <c r="B10236" t="s">
        <v>32646</v>
      </c>
      <c r="C10236" t="s">
        <v>2404</v>
      </c>
      <c r="D10236" t="s">
        <v>2479</v>
      </c>
      <c r="E10236" s="27">
        <v>41597</v>
      </c>
      <c r="F10236" t="s">
        <v>233</v>
      </c>
      <c r="G10236" s="27">
        <v>34182</v>
      </c>
      <c r="H10236">
        <v>22</v>
      </c>
      <c r="I10236" t="s">
        <v>259</v>
      </c>
      <c r="J10236" t="s">
        <v>250</v>
      </c>
      <c r="K10236">
        <v>0</v>
      </c>
      <c r="L10236">
        <v>9</v>
      </c>
      <c r="M10236">
        <v>0</v>
      </c>
      <c r="N10236">
        <v>0</v>
      </c>
      <c r="O10236">
        <v>1</v>
      </c>
      <c r="P10236">
        <v>-1</v>
      </c>
      <c r="Q10236" s="28">
        <v>41596.209027777775</v>
      </c>
      <c r="R10236" s="28">
        <v>41601.047222222223</v>
      </c>
      <c r="S10236" t="s">
        <v>32647</v>
      </c>
      <c r="T10236" s="27">
        <v>41596</v>
      </c>
      <c r="V10236">
        <v>1</v>
      </c>
      <c r="W10236" t="s">
        <v>32</v>
      </c>
      <c r="X10236" t="s">
        <v>588</v>
      </c>
      <c r="Y10236">
        <v>0</v>
      </c>
      <c r="AB10236" t="s">
        <v>237</v>
      </c>
      <c r="AH10236">
        <v>0</v>
      </c>
      <c r="AN10236" t="s">
        <v>238</v>
      </c>
      <c r="AO10236">
        <v>7</v>
      </c>
      <c r="AP10236" t="s">
        <v>246</v>
      </c>
      <c r="AQ10236" s="27">
        <v>41597</v>
      </c>
      <c r="AR10236" t="s">
        <v>240</v>
      </c>
      <c r="AS10236">
        <v>9</v>
      </c>
      <c r="AT10236" t="s">
        <v>269</v>
      </c>
      <c r="AU10236" s="27">
        <v>41597</v>
      </c>
    </row>
    <row r="10237" spans="1:47" x14ac:dyDescent="0.2">
      <c r="A10237">
        <v>10236</v>
      </c>
      <c r="B10237" t="s">
        <v>32648</v>
      </c>
      <c r="C10237" t="s">
        <v>7955</v>
      </c>
      <c r="D10237" t="s">
        <v>32649</v>
      </c>
      <c r="E10237" s="27">
        <v>41932</v>
      </c>
      <c r="F10237" t="s">
        <v>294</v>
      </c>
      <c r="G10237" s="27">
        <v>34182</v>
      </c>
      <c r="H10237">
        <v>22</v>
      </c>
      <c r="I10237" t="s">
        <v>259</v>
      </c>
      <c r="J10237" t="s">
        <v>245</v>
      </c>
      <c r="K10237">
        <v>0</v>
      </c>
      <c r="L10237">
        <v>9</v>
      </c>
      <c r="M10237">
        <v>0</v>
      </c>
      <c r="N10237">
        <v>0</v>
      </c>
      <c r="O10237">
        <v>0</v>
      </c>
      <c r="P10237">
        <v>-1</v>
      </c>
      <c r="Q10237" s="28">
        <v>41931.449999999997</v>
      </c>
      <c r="R10237" s="28">
        <v>41933.445138888892</v>
      </c>
      <c r="S10237" t="s">
        <v>32650</v>
      </c>
      <c r="T10237" s="27">
        <v>41931</v>
      </c>
      <c r="V10237">
        <v>1</v>
      </c>
      <c r="W10237" t="s">
        <v>36</v>
      </c>
      <c r="X10237" t="s">
        <v>279</v>
      </c>
      <c r="Y10237">
        <v>0</v>
      </c>
      <c r="AB10237" t="s">
        <v>237</v>
      </c>
      <c r="AH10237">
        <v>0</v>
      </c>
      <c r="AN10237" t="s">
        <v>238</v>
      </c>
      <c r="AO10237">
        <v>7</v>
      </c>
      <c r="AP10237" t="s">
        <v>246</v>
      </c>
      <c r="AQ10237" s="27">
        <v>41932</v>
      </c>
      <c r="AR10237" t="s">
        <v>240</v>
      </c>
      <c r="AS10237">
        <v>9</v>
      </c>
      <c r="AT10237" t="s">
        <v>269</v>
      </c>
      <c r="AU10237" s="27">
        <v>41932</v>
      </c>
    </row>
    <row r="10238" spans="1:47" x14ac:dyDescent="0.2">
      <c r="A10238">
        <v>10237</v>
      </c>
      <c r="B10238" t="s">
        <v>32651</v>
      </c>
      <c r="C10238" t="s">
        <v>2549</v>
      </c>
      <c r="D10238" t="s">
        <v>5968</v>
      </c>
      <c r="E10238" s="27">
        <v>41644</v>
      </c>
      <c r="F10238" t="s">
        <v>233</v>
      </c>
      <c r="G10238" s="27">
        <v>34606</v>
      </c>
      <c r="H10238">
        <v>21</v>
      </c>
      <c r="I10238" t="s">
        <v>259</v>
      </c>
      <c r="J10238" t="s">
        <v>245</v>
      </c>
      <c r="K10238">
        <v>0</v>
      </c>
      <c r="L10238">
        <v>9</v>
      </c>
      <c r="M10238">
        <v>0</v>
      </c>
      <c r="N10238">
        <v>0</v>
      </c>
      <c r="O10238">
        <v>0</v>
      </c>
      <c r="P10238">
        <v>-1</v>
      </c>
      <c r="Q10238" s="28">
        <v>41643.481249999997</v>
      </c>
      <c r="R10238" s="28">
        <v>41644.336111111108</v>
      </c>
      <c r="S10238" t="s">
        <v>32652</v>
      </c>
      <c r="T10238" s="27">
        <v>41643</v>
      </c>
      <c r="V10238">
        <v>1</v>
      </c>
      <c r="W10238" t="s">
        <v>32</v>
      </c>
      <c r="X10238" t="s">
        <v>847</v>
      </c>
      <c r="Y10238">
        <v>1</v>
      </c>
      <c r="AA10238" t="s">
        <v>32653</v>
      </c>
      <c r="AB10238" t="s">
        <v>36</v>
      </c>
      <c r="AC10238">
        <v>1</v>
      </c>
      <c r="AD10238" s="27">
        <v>41793</v>
      </c>
      <c r="AE10238" t="s">
        <v>3112</v>
      </c>
      <c r="AF10238" s="27">
        <v>41794</v>
      </c>
      <c r="AG10238" s="27">
        <v>41839</v>
      </c>
      <c r="AH10238">
        <v>0</v>
      </c>
      <c r="AN10238" t="s">
        <v>238</v>
      </c>
      <c r="AO10238">
        <v>9</v>
      </c>
      <c r="AP10238" t="s">
        <v>269</v>
      </c>
      <c r="AQ10238" s="27">
        <v>41644</v>
      </c>
      <c r="AR10238" t="s">
        <v>240</v>
      </c>
      <c r="AS10238">
        <v>9</v>
      </c>
      <c r="AT10238" t="s">
        <v>269</v>
      </c>
      <c r="AU10238" s="27">
        <v>41644</v>
      </c>
    </row>
    <row r="10239" spans="1:47" x14ac:dyDescent="0.2">
      <c r="A10239">
        <v>10238</v>
      </c>
      <c r="B10239" t="s">
        <v>32654</v>
      </c>
      <c r="C10239" t="s">
        <v>3658</v>
      </c>
      <c r="D10239" t="s">
        <v>32655</v>
      </c>
      <c r="E10239" s="27">
        <v>41800</v>
      </c>
      <c r="F10239" t="s">
        <v>233</v>
      </c>
      <c r="G10239" s="27">
        <v>29860</v>
      </c>
      <c r="H10239">
        <v>34</v>
      </c>
      <c r="I10239" t="s">
        <v>244</v>
      </c>
      <c r="J10239" t="s">
        <v>245</v>
      </c>
      <c r="K10239">
        <v>0</v>
      </c>
      <c r="L10239">
        <v>6</v>
      </c>
      <c r="M10239">
        <v>0</v>
      </c>
      <c r="N10239">
        <v>0</v>
      </c>
      <c r="O10239">
        <v>10</v>
      </c>
      <c r="P10239">
        <v>0</v>
      </c>
      <c r="Q10239" s="28">
        <v>41800.072222222225</v>
      </c>
      <c r="R10239" s="28">
        <v>41814.226388888892</v>
      </c>
      <c r="S10239" t="s">
        <v>32656</v>
      </c>
      <c r="T10239" s="27">
        <v>41799</v>
      </c>
      <c r="V10239">
        <v>1</v>
      </c>
      <c r="W10239" t="s">
        <v>32</v>
      </c>
      <c r="X10239" t="s">
        <v>1607</v>
      </c>
      <c r="Y10239">
        <v>0</v>
      </c>
      <c r="AB10239" t="s">
        <v>237</v>
      </c>
      <c r="AH10239">
        <v>0</v>
      </c>
      <c r="AN10239" t="s">
        <v>238</v>
      </c>
      <c r="AO10239">
        <v>1</v>
      </c>
      <c r="AP10239" t="s">
        <v>239</v>
      </c>
      <c r="AQ10239" s="27">
        <v>41800</v>
      </c>
      <c r="AR10239" t="s">
        <v>240</v>
      </c>
      <c r="AS10239">
        <v>6</v>
      </c>
      <c r="AT10239" t="s">
        <v>246</v>
      </c>
      <c r="AU10239" s="27">
        <v>41800</v>
      </c>
    </row>
    <row r="10240" spans="1:47" x14ac:dyDescent="0.2">
      <c r="A10240">
        <v>10239</v>
      </c>
      <c r="B10240" t="s">
        <v>32657</v>
      </c>
      <c r="C10240" t="s">
        <v>32658</v>
      </c>
      <c r="D10240" t="s">
        <v>4134</v>
      </c>
      <c r="E10240" s="27">
        <v>41316</v>
      </c>
      <c r="F10240" t="s">
        <v>233</v>
      </c>
      <c r="G10240" s="27">
        <v>29015</v>
      </c>
      <c r="H10240">
        <v>36</v>
      </c>
      <c r="I10240" t="s">
        <v>244</v>
      </c>
      <c r="J10240" t="s">
        <v>250</v>
      </c>
      <c r="K10240">
        <v>0</v>
      </c>
      <c r="L10240">
        <v>1</v>
      </c>
      <c r="M10240">
        <v>0</v>
      </c>
      <c r="N10240">
        <v>0</v>
      </c>
      <c r="O10240">
        <v>0</v>
      </c>
      <c r="P10240">
        <v>-1</v>
      </c>
      <c r="Q10240" s="28">
        <v>41315.482638888891</v>
      </c>
      <c r="R10240" s="28">
        <v>41316.313888888886</v>
      </c>
      <c r="S10240" t="s">
        <v>32659</v>
      </c>
      <c r="T10240" s="27">
        <v>41315</v>
      </c>
      <c r="V10240">
        <v>1</v>
      </c>
      <c r="W10240" t="s">
        <v>32</v>
      </c>
      <c r="X10240" t="s">
        <v>2976</v>
      </c>
      <c r="Y10240">
        <v>0</v>
      </c>
      <c r="AB10240" t="s">
        <v>237</v>
      </c>
      <c r="AH10240">
        <v>0</v>
      </c>
      <c r="AN10240" t="s">
        <v>238</v>
      </c>
      <c r="AO10240">
        <v>1</v>
      </c>
      <c r="AP10240" t="s">
        <v>239</v>
      </c>
      <c r="AQ10240" s="27">
        <v>41316</v>
      </c>
      <c r="AR10240" t="s">
        <v>240</v>
      </c>
      <c r="AS10240">
        <v>1</v>
      </c>
      <c r="AT10240" t="s">
        <v>239</v>
      </c>
      <c r="AU10240" s="27">
        <v>41316</v>
      </c>
    </row>
    <row r="10241" spans="1:47" x14ac:dyDescent="0.2">
      <c r="A10241">
        <v>10240</v>
      </c>
      <c r="B10241" t="s">
        <v>32660</v>
      </c>
      <c r="C10241" t="s">
        <v>32661</v>
      </c>
      <c r="D10241" t="s">
        <v>32662</v>
      </c>
      <c r="E10241" s="27">
        <v>41852</v>
      </c>
      <c r="F10241" t="s">
        <v>294</v>
      </c>
      <c r="G10241" s="27">
        <v>34744</v>
      </c>
      <c r="H10241">
        <v>21</v>
      </c>
      <c r="I10241" t="s">
        <v>259</v>
      </c>
      <c r="J10241" t="s">
        <v>22</v>
      </c>
      <c r="K10241">
        <v>0</v>
      </c>
      <c r="L10241">
        <v>4</v>
      </c>
      <c r="M10241">
        <v>0</v>
      </c>
      <c r="N10241">
        <v>0</v>
      </c>
      <c r="O10241">
        <v>2</v>
      </c>
      <c r="P10241">
        <v>-22</v>
      </c>
      <c r="Q10241" s="28">
        <v>41830.301388888889</v>
      </c>
      <c r="R10241" s="28">
        <v>41831.102083333331</v>
      </c>
      <c r="S10241" t="s">
        <v>32663</v>
      </c>
      <c r="T10241" s="27">
        <v>41830</v>
      </c>
      <c r="V10241">
        <v>22</v>
      </c>
      <c r="W10241" t="s">
        <v>32</v>
      </c>
      <c r="X10241" t="s">
        <v>974</v>
      </c>
      <c r="Y10241">
        <v>0</v>
      </c>
      <c r="AB10241" t="s">
        <v>237</v>
      </c>
      <c r="AH10241">
        <v>0</v>
      </c>
      <c r="AN10241" t="s">
        <v>238</v>
      </c>
      <c r="AO10241">
        <v>7</v>
      </c>
      <c r="AP10241" t="s">
        <v>246</v>
      </c>
      <c r="AQ10241" s="27">
        <v>41852</v>
      </c>
      <c r="AR10241" t="s">
        <v>240</v>
      </c>
      <c r="AS10241">
        <v>4</v>
      </c>
      <c r="AT10241" t="s">
        <v>239</v>
      </c>
      <c r="AU10241" s="27">
        <v>41852</v>
      </c>
    </row>
    <row r="10242" spans="1:47" x14ac:dyDescent="0.2">
      <c r="A10242">
        <v>10241</v>
      </c>
      <c r="B10242" t="s">
        <v>32664</v>
      </c>
      <c r="C10242" t="s">
        <v>1863</v>
      </c>
      <c r="D10242" t="s">
        <v>400</v>
      </c>
      <c r="E10242" s="27">
        <v>41353</v>
      </c>
      <c r="F10242" t="s">
        <v>233</v>
      </c>
      <c r="G10242" s="27">
        <v>31333</v>
      </c>
      <c r="H10242">
        <v>30</v>
      </c>
      <c r="I10242" t="s">
        <v>244</v>
      </c>
      <c r="J10242" t="s">
        <v>250</v>
      </c>
      <c r="K10242">
        <v>0</v>
      </c>
      <c r="L10242">
        <v>6</v>
      </c>
      <c r="M10242">
        <v>0</v>
      </c>
      <c r="N10242">
        <v>1</v>
      </c>
      <c r="O10242">
        <v>10</v>
      </c>
      <c r="P10242">
        <v>-8</v>
      </c>
      <c r="Q10242" s="28">
        <v>41345.12222222222</v>
      </c>
      <c r="R10242" s="28">
        <v>41352.306250000001</v>
      </c>
      <c r="S10242" t="s">
        <v>32665</v>
      </c>
      <c r="U10242" s="27">
        <v>41344</v>
      </c>
      <c r="V10242">
        <v>9</v>
      </c>
      <c r="W10242" t="s">
        <v>32</v>
      </c>
      <c r="X10242" t="s">
        <v>274</v>
      </c>
      <c r="Y10242">
        <v>1</v>
      </c>
      <c r="AA10242" t="s">
        <v>32666</v>
      </c>
      <c r="AB10242" t="s">
        <v>32</v>
      </c>
      <c r="AC10242">
        <v>1</v>
      </c>
      <c r="AD10242" s="27">
        <v>41989</v>
      </c>
      <c r="AE10242" t="s">
        <v>459</v>
      </c>
      <c r="AF10242" s="27">
        <v>41990</v>
      </c>
      <c r="AG10242" s="27">
        <v>41990</v>
      </c>
      <c r="AH10242">
        <v>0</v>
      </c>
      <c r="AN10242" t="s">
        <v>238</v>
      </c>
      <c r="AO10242">
        <v>2</v>
      </c>
      <c r="AP10242" t="s">
        <v>239</v>
      </c>
      <c r="AQ10242" s="27">
        <v>41353</v>
      </c>
      <c r="AR10242" t="s">
        <v>240</v>
      </c>
      <c r="AS10242">
        <v>6</v>
      </c>
      <c r="AT10242" t="s">
        <v>246</v>
      </c>
      <c r="AU10242" s="27">
        <v>41353</v>
      </c>
    </row>
    <row r="10243" spans="1:47" x14ac:dyDescent="0.2">
      <c r="A10243">
        <v>10242</v>
      </c>
      <c r="B10243" t="s">
        <v>32667</v>
      </c>
      <c r="C10243" t="s">
        <v>826</v>
      </c>
      <c r="D10243" t="s">
        <v>16253</v>
      </c>
      <c r="E10243" s="27">
        <v>41649</v>
      </c>
      <c r="F10243" t="s">
        <v>233</v>
      </c>
      <c r="G10243" s="27">
        <v>30840</v>
      </c>
      <c r="H10243">
        <v>31</v>
      </c>
      <c r="I10243" t="s">
        <v>244</v>
      </c>
      <c r="J10243" t="s">
        <v>245</v>
      </c>
      <c r="K10243">
        <v>0</v>
      </c>
      <c r="L10243">
        <v>7</v>
      </c>
      <c r="M10243">
        <v>0</v>
      </c>
      <c r="N10243">
        <v>0</v>
      </c>
      <c r="O10243">
        <v>3</v>
      </c>
      <c r="P10243">
        <v>0</v>
      </c>
      <c r="Q10243" s="28">
        <v>41649.199305555558</v>
      </c>
      <c r="R10243" s="28">
        <v>41649.334027777775</v>
      </c>
      <c r="S10243" t="s">
        <v>32668</v>
      </c>
      <c r="T10243" s="27">
        <v>41649</v>
      </c>
      <c r="V10243">
        <v>0</v>
      </c>
      <c r="W10243" t="s">
        <v>36</v>
      </c>
      <c r="X10243" t="s">
        <v>263</v>
      </c>
      <c r="Y10243">
        <v>0</v>
      </c>
      <c r="AB10243" t="s">
        <v>237</v>
      </c>
      <c r="AH10243">
        <v>0</v>
      </c>
      <c r="AN10243" t="s">
        <v>238</v>
      </c>
      <c r="AO10243">
        <v>9</v>
      </c>
      <c r="AP10243" t="s">
        <v>269</v>
      </c>
      <c r="AQ10243" s="27">
        <v>41649</v>
      </c>
      <c r="AR10243" t="s">
        <v>240</v>
      </c>
      <c r="AS10243">
        <v>7</v>
      </c>
      <c r="AT10243" t="s">
        <v>246</v>
      </c>
      <c r="AU10243" s="27">
        <v>41649</v>
      </c>
    </row>
    <row r="10244" spans="1:47" x14ac:dyDescent="0.2">
      <c r="A10244">
        <v>10243</v>
      </c>
      <c r="B10244" t="s">
        <v>32669</v>
      </c>
      <c r="C10244" t="s">
        <v>32670</v>
      </c>
      <c r="D10244" t="s">
        <v>32671</v>
      </c>
      <c r="E10244" s="27">
        <v>41428</v>
      </c>
      <c r="F10244" t="s">
        <v>294</v>
      </c>
      <c r="G10244" s="27">
        <v>31836</v>
      </c>
      <c r="H10244">
        <v>29</v>
      </c>
      <c r="I10244" t="s">
        <v>244</v>
      </c>
      <c r="J10244" t="s">
        <v>353</v>
      </c>
      <c r="K10244">
        <v>0</v>
      </c>
      <c r="L10244">
        <v>3</v>
      </c>
      <c r="M10244">
        <v>0</v>
      </c>
      <c r="N10244">
        <v>0</v>
      </c>
      <c r="O10244">
        <v>0</v>
      </c>
      <c r="P10244">
        <v>-3</v>
      </c>
      <c r="Q10244" s="28">
        <v>41425.470833333333</v>
      </c>
      <c r="R10244" s="28">
        <v>41426.375</v>
      </c>
      <c r="S10244" t="s">
        <v>32672</v>
      </c>
      <c r="T10244" s="27">
        <v>41425</v>
      </c>
      <c r="V10244">
        <v>3</v>
      </c>
      <c r="W10244" t="s">
        <v>36</v>
      </c>
      <c r="X10244" t="s">
        <v>3794</v>
      </c>
      <c r="Y10244">
        <v>0</v>
      </c>
      <c r="AB10244" t="s">
        <v>237</v>
      </c>
      <c r="AH10244">
        <v>0</v>
      </c>
      <c r="AN10244" t="s">
        <v>238</v>
      </c>
      <c r="AO10244">
        <v>2</v>
      </c>
      <c r="AP10244" t="s">
        <v>239</v>
      </c>
      <c r="AQ10244" s="27">
        <v>41428</v>
      </c>
      <c r="AR10244" t="s">
        <v>240</v>
      </c>
      <c r="AS10244">
        <v>3</v>
      </c>
      <c r="AT10244" t="s">
        <v>239</v>
      </c>
      <c r="AU10244" s="27">
        <v>41428</v>
      </c>
    </row>
    <row r="10245" spans="1:47" x14ac:dyDescent="0.2">
      <c r="A10245">
        <v>10244</v>
      </c>
      <c r="B10245" t="s">
        <v>32673</v>
      </c>
      <c r="C10245" t="s">
        <v>32674</v>
      </c>
      <c r="D10245" t="s">
        <v>967</v>
      </c>
      <c r="E10245" s="27">
        <v>41539</v>
      </c>
      <c r="F10245" t="s">
        <v>233</v>
      </c>
      <c r="G10245" s="27">
        <v>25226</v>
      </c>
      <c r="H10245">
        <v>47</v>
      </c>
      <c r="I10245" t="s">
        <v>234</v>
      </c>
      <c r="J10245" t="s">
        <v>22</v>
      </c>
      <c r="K10245">
        <v>0</v>
      </c>
      <c r="L10245">
        <v>1</v>
      </c>
      <c r="M10245">
        <v>0</v>
      </c>
      <c r="N10245">
        <v>0</v>
      </c>
      <c r="O10245">
        <v>5</v>
      </c>
      <c r="P10245">
        <v>-1</v>
      </c>
      <c r="Q10245" s="28">
        <v>41538.211111111108</v>
      </c>
      <c r="R10245" s="28">
        <v>41539.093055555553</v>
      </c>
      <c r="S10245" t="s">
        <v>32675</v>
      </c>
      <c r="T10245" s="27">
        <v>41538</v>
      </c>
      <c r="V10245">
        <v>1</v>
      </c>
      <c r="W10245" t="s">
        <v>36</v>
      </c>
      <c r="X10245" t="s">
        <v>412</v>
      </c>
      <c r="Y10245">
        <v>1</v>
      </c>
      <c r="AA10245" t="s">
        <v>32676</v>
      </c>
      <c r="AB10245" t="s">
        <v>36</v>
      </c>
      <c r="AC10245">
        <v>0</v>
      </c>
      <c r="AD10245" s="27">
        <v>41554</v>
      </c>
      <c r="AE10245" t="s">
        <v>422</v>
      </c>
      <c r="AF10245" s="27">
        <v>41554</v>
      </c>
      <c r="AG10245" s="27">
        <v>41556</v>
      </c>
      <c r="AH10245">
        <v>0</v>
      </c>
      <c r="AN10245" t="s">
        <v>238</v>
      </c>
      <c r="AO10245">
        <v>1</v>
      </c>
      <c r="AP10245" t="s">
        <v>239</v>
      </c>
      <c r="AQ10245" s="27">
        <v>41539</v>
      </c>
      <c r="AR10245" t="s">
        <v>240</v>
      </c>
      <c r="AS10245">
        <v>1</v>
      </c>
      <c r="AT10245" t="s">
        <v>239</v>
      </c>
      <c r="AU10245" s="27">
        <v>41539</v>
      </c>
    </row>
    <row r="10246" spans="1:47" x14ac:dyDescent="0.2">
      <c r="A10246">
        <v>10245</v>
      </c>
      <c r="B10246" t="s">
        <v>32677</v>
      </c>
      <c r="C10246" t="s">
        <v>12621</v>
      </c>
      <c r="D10246" t="s">
        <v>1959</v>
      </c>
      <c r="E10246" s="27">
        <v>41799</v>
      </c>
      <c r="F10246" t="s">
        <v>233</v>
      </c>
      <c r="G10246" s="27">
        <v>22374</v>
      </c>
      <c r="H10246">
        <v>55</v>
      </c>
      <c r="I10246" t="s">
        <v>234</v>
      </c>
      <c r="J10246" t="s">
        <v>353</v>
      </c>
      <c r="K10246">
        <v>0</v>
      </c>
      <c r="L10246">
        <v>3</v>
      </c>
      <c r="M10246">
        <v>0</v>
      </c>
      <c r="N10246">
        <v>0</v>
      </c>
      <c r="O10246">
        <v>2</v>
      </c>
      <c r="P10246">
        <v>-28</v>
      </c>
      <c r="Q10246" s="28">
        <v>41771.460416666669</v>
      </c>
      <c r="R10246" s="28">
        <v>41799.054861111108</v>
      </c>
      <c r="S10246" t="s">
        <v>32678</v>
      </c>
      <c r="T10246" s="27">
        <v>41771</v>
      </c>
      <c r="V10246">
        <v>28</v>
      </c>
      <c r="W10246" t="s">
        <v>36</v>
      </c>
      <c r="X10246" t="s">
        <v>548</v>
      </c>
      <c r="Y10246">
        <v>0</v>
      </c>
      <c r="AB10246" t="s">
        <v>237</v>
      </c>
      <c r="AH10246">
        <v>0</v>
      </c>
      <c r="AN10246" t="s">
        <v>238</v>
      </c>
      <c r="AO10246">
        <v>4</v>
      </c>
      <c r="AP10246" t="s">
        <v>239</v>
      </c>
      <c r="AQ10246" s="27">
        <v>41799</v>
      </c>
      <c r="AR10246" t="s">
        <v>240</v>
      </c>
      <c r="AS10246">
        <v>3</v>
      </c>
      <c r="AT10246" t="s">
        <v>239</v>
      </c>
      <c r="AU10246" s="27">
        <v>41799</v>
      </c>
    </row>
    <row r="10247" spans="1:47" x14ac:dyDescent="0.2">
      <c r="A10247">
        <v>10246</v>
      </c>
      <c r="B10247" t="s">
        <v>32679</v>
      </c>
      <c r="C10247" t="s">
        <v>32680</v>
      </c>
      <c r="D10247" t="s">
        <v>400</v>
      </c>
      <c r="E10247" s="27">
        <v>41939</v>
      </c>
      <c r="F10247" t="s">
        <v>294</v>
      </c>
      <c r="G10247" s="27">
        <v>35274</v>
      </c>
      <c r="H10247">
        <v>19</v>
      </c>
      <c r="I10247" t="s">
        <v>259</v>
      </c>
      <c r="J10247" t="s">
        <v>250</v>
      </c>
      <c r="K10247">
        <v>0</v>
      </c>
      <c r="L10247">
        <v>10</v>
      </c>
      <c r="M10247">
        <v>1</v>
      </c>
      <c r="N10247">
        <v>0</v>
      </c>
      <c r="O10247">
        <v>1</v>
      </c>
      <c r="P10247">
        <v>-1</v>
      </c>
      <c r="Q10247" s="28">
        <v>41938.219444444447</v>
      </c>
      <c r="R10247" s="28">
        <v>41940.407638888886</v>
      </c>
      <c r="S10247" t="s">
        <v>32681</v>
      </c>
      <c r="T10247" s="27">
        <v>41938</v>
      </c>
      <c r="V10247">
        <v>1</v>
      </c>
      <c r="W10247" t="s">
        <v>32</v>
      </c>
      <c r="X10247" t="s">
        <v>834</v>
      </c>
      <c r="Y10247">
        <v>0</v>
      </c>
      <c r="AB10247" t="s">
        <v>237</v>
      </c>
      <c r="AH10247">
        <v>0</v>
      </c>
      <c r="AN10247" t="s">
        <v>238</v>
      </c>
      <c r="AO10247">
        <v>8</v>
      </c>
      <c r="AP10247" t="s">
        <v>269</v>
      </c>
      <c r="AQ10247" s="27">
        <v>41939</v>
      </c>
      <c r="AR10247" t="s">
        <v>240</v>
      </c>
      <c r="AS10247">
        <v>10</v>
      </c>
      <c r="AT10247" t="s">
        <v>269</v>
      </c>
      <c r="AU10247" s="27">
        <v>41939</v>
      </c>
    </row>
    <row r="10248" spans="1:47" x14ac:dyDescent="0.2">
      <c r="A10248">
        <v>10247</v>
      </c>
      <c r="B10248" t="s">
        <v>32682</v>
      </c>
      <c r="C10248" t="s">
        <v>32683</v>
      </c>
      <c r="D10248" t="s">
        <v>17864</v>
      </c>
      <c r="E10248" s="27">
        <v>41711</v>
      </c>
      <c r="F10248" t="s">
        <v>233</v>
      </c>
      <c r="G10248" s="27">
        <v>34920</v>
      </c>
      <c r="H10248">
        <v>20</v>
      </c>
      <c r="I10248" t="s">
        <v>259</v>
      </c>
      <c r="J10248" t="s">
        <v>250</v>
      </c>
      <c r="K10248">
        <v>0</v>
      </c>
      <c r="L10248">
        <v>7</v>
      </c>
      <c r="M10248">
        <v>0</v>
      </c>
      <c r="N10248">
        <v>0</v>
      </c>
      <c r="O10248">
        <v>1</v>
      </c>
      <c r="P10248">
        <v>-1</v>
      </c>
      <c r="Q10248" s="28">
        <v>41710.199305555558</v>
      </c>
      <c r="R10248" s="28">
        <v>41956.289583333331</v>
      </c>
      <c r="S10248" t="s">
        <v>32684</v>
      </c>
      <c r="U10248" s="27">
        <v>41710</v>
      </c>
      <c r="V10248">
        <v>1</v>
      </c>
      <c r="W10248" t="s">
        <v>32</v>
      </c>
      <c r="X10248" t="s">
        <v>274</v>
      </c>
      <c r="Y10248">
        <v>0</v>
      </c>
      <c r="AB10248" t="s">
        <v>237</v>
      </c>
      <c r="AH10248">
        <v>0</v>
      </c>
      <c r="AN10248" t="s">
        <v>238</v>
      </c>
      <c r="AO10248">
        <v>8</v>
      </c>
      <c r="AP10248" t="s">
        <v>269</v>
      </c>
      <c r="AQ10248" s="27">
        <v>41711</v>
      </c>
      <c r="AR10248" t="s">
        <v>240</v>
      </c>
      <c r="AS10248">
        <v>7</v>
      </c>
      <c r="AT10248" t="s">
        <v>246</v>
      </c>
      <c r="AU10248" s="27">
        <v>41711</v>
      </c>
    </row>
    <row r="10249" spans="1:47" x14ac:dyDescent="0.2">
      <c r="A10249">
        <v>10248</v>
      </c>
      <c r="B10249" t="s">
        <v>32685</v>
      </c>
      <c r="C10249" t="s">
        <v>32686</v>
      </c>
      <c r="D10249" t="s">
        <v>741</v>
      </c>
      <c r="E10249" s="27">
        <v>41953</v>
      </c>
      <c r="F10249" t="s">
        <v>233</v>
      </c>
      <c r="G10249" s="27">
        <v>16353</v>
      </c>
      <c r="H10249">
        <v>71</v>
      </c>
      <c r="I10249" t="s">
        <v>234</v>
      </c>
      <c r="J10249" t="s">
        <v>353</v>
      </c>
      <c r="K10249">
        <v>0</v>
      </c>
      <c r="L10249">
        <v>1</v>
      </c>
      <c r="M10249">
        <v>0</v>
      </c>
      <c r="N10249">
        <v>0</v>
      </c>
      <c r="O10249">
        <v>1</v>
      </c>
      <c r="P10249">
        <v>-1</v>
      </c>
      <c r="Q10249" s="28">
        <v>41952.173611111109</v>
      </c>
      <c r="R10249" s="28">
        <v>41953.075694444444</v>
      </c>
      <c r="S10249" t="s">
        <v>32687</v>
      </c>
      <c r="T10249" s="27">
        <v>41952</v>
      </c>
      <c r="V10249">
        <v>1</v>
      </c>
      <c r="W10249" t="s">
        <v>36</v>
      </c>
      <c r="X10249" t="s">
        <v>780</v>
      </c>
      <c r="Y10249">
        <v>0</v>
      </c>
      <c r="AB10249" t="s">
        <v>237</v>
      </c>
      <c r="AH10249">
        <v>0</v>
      </c>
      <c r="AN10249" t="s">
        <v>238</v>
      </c>
      <c r="AO10249">
        <v>1</v>
      </c>
      <c r="AP10249" t="s">
        <v>239</v>
      </c>
      <c r="AQ10249" s="27">
        <v>41953</v>
      </c>
      <c r="AR10249" t="s">
        <v>240</v>
      </c>
      <c r="AS10249">
        <v>1</v>
      </c>
      <c r="AT10249" t="s">
        <v>239</v>
      </c>
      <c r="AU10249" s="27">
        <v>41953</v>
      </c>
    </row>
    <row r="10250" spans="1:47" x14ac:dyDescent="0.2">
      <c r="A10250">
        <v>10249</v>
      </c>
      <c r="B10250" t="s">
        <v>32688</v>
      </c>
      <c r="C10250" t="s">
        <v>242</v>
      </c>
      <c r="D10250" t="s">
        <v>5848</v>
      </c>
      <c r="E10250" s="27">
        <v>41806</v>
      </c>
      <c r="F10250" t="s">
        <v>233</v>
      </c>
      <c r="G10250" s="27">
        <v>15026</v>
      </c>
      <c r="H10250">
        <v>75</v>
      </c>
      <c r="I10250" t="s">
        <v>234</v>
      </c>
      <c r="J10250" t="s">
        <v>245</v>
      </c>
      <c r="K10250">
        <v>0</v>
      </c>
      <c r="L10250">
        <v>1</v>
      </c>
      <c r="M10250">
        <v>0</v>
      </c>
      <c r="N10250">
        <v>0</v>
      </c>
      <c r="O10250">
        <v>2</v>
      </c>
      <c r="P10250">
        <v>-12</v>
      </c>
      <c r="Q10250" s="28">
        <v>41794.396527777775</v>
      </c>
      <c r="R10250" s="28">
        <v>41799.395833333336</v>
      </c>
      <c r="S10250" t="s">
        <v>32689</v>
      </c>
      <c r="U10250" s="27">
        <v>41794</v>
      </c>
      <c r="V10250">
        <v>12</v>
      </c>
      <c r="W10250" t="s">
        <v>32</v>
      </c>
      <c r="X10250" t="s">
        <v>274</v>
      </c>
      <c r="Y10250">
        <v>0</v>
      </c>
      <c r="AB10250" t="s">
        <v>237</v>
      </c>
      <c r="AH10250">
        <v>0</v>
      </c>
      <c r="AN10250" t="s">
        <v>238</v>
      </c>
      <c r="AO10250">
        <v>1</v>
      </c>
      <c r="AP10250" t="s">
        <v>239</v>
      </c>
      <c r="AQ10250" s="27">
        <v>41806</v>
      </c>
      <c r="AR10250" t="s">
        <v>240</v>
      </c>
      <c r="AS10250">
        <v>1</v>
      </c>
      <c r="AT10250" t="s">
        <v>239</v>
      </c>
      <c r="AU10250" s="27">
        <v>41806</v>
      </c>
    </row>
    <row r="10251" spans="1:47" x14ac:dyDescent="0.2">
      <c r="A10251">
        <v>10250</v>
      </c>
      <c r="B10251" t="s">
        <v>32690</v>
      </c>
      <c r="C10251" t="s">
        <v>32691</v>
      </c>
      <c r="D10251" t="s">
        <v>967</v>
      </c>
      <c r="E10251" s="27">
        <v>41345</v>
      </c>
      <c r="F10251" t="s">
        <v>233</v>
      </c>
      <c r="G10251" s="27">
        <v>33169</v>
      </c>
      <c r="H10251">
        <v>25</v>
      </c>
      <c r="I10251" t="s">
        <v>244</v>
      </c>
      <c r="J10251" t="s">
        <v>250</v>
      </c>
      <c r="K10251">
        <v>0</v>
      </c>
      <c r="L10251">
        <v>10</v>
      </c>
      <c r="M10251">
        <v>0</v>
      </c>
      <c r="N10251">
        <v>0</v>
      </c>
      <c r="O10251">
        <v>7</v>
      </c>
      <c r="P10251">
        <v>258</v>
      </c>
      <c r="Q10251" s="28">
        <v>41603.53402777778</v>
      </c>
      <c r="R10251" s="28">
        <v>41618.4375</v>
      </c>
      <c r="S10251" t="s">
        <v>32692</v>
      </c>
      <c r="T10251" s="27">
        <v>41211</v>
      </c>
      <c r="V10251">
        <v>134</v>
      </c>
      <c r="W10251" t="s">
        <v>32</v>
      </c>
      <c r="X10251" t="s">
        <v>359</v>
      </c>
      <c r="Y10251">
        <v>1</v>
      </c>
      <c r="AA10251" t="s">
        <v>32693</v>
      </c>
      <c r="AB10251" t="s">
        <v>32</v>
      </c>
      <c r="AD10251" s="27">
        <v>42269</v>
      </c>
      <c r="AE10251" t="s">
        <v>343</v>
      </c>
      <c r="AH10251">
        <v>0</v>
      </c>
      <c r="AN10251" t="s">
        <v>238</v>
      </c>
      <c r="AO10251">
        <v>10</v>
      </c>
      <c r="AP10251" t="s">
        <v>269</v>
      </c>
      <c r="AQ10251" s="27">
        <v>41345</v>
      </c>
      <c r="AR10251" t="s">
        <v>240</v>
      </c>
      <c r="AS10251">
        <v>10</v>
      </c>
      <c r="AT10251" t="s">
        <v>269</v>
      </c>
      <c r="AU10251" s="27">
        <v>41345</v>
      </c>
    </row>
    <row r="10252" spans="1:47" x14ac:dyDescent="0.2">
      <c r="A10252">
        <v>10251</v>
      </c>
      <c r="B10252" t="s">
        <v>32694</v>
      </c>
      <c r="C10252" t="s">
        <v>4806</v>
      </c>
      <c r="D10252" t="s">
        <v>32695</v>
      </c>
      <c r="E10252" s="27">
        <v>41620</v>
      </c>
      <c r="F10252" t="s">
        <v>233</v>
      </c>
      <c r="G10252" s="27">
        <v>32841</v>
      </c>
      <c r="H10252">
        <v>26</v>
      </c>
      <c r="I10252" t="s">
        <v>244</v>
      </c>
      <c r="J10252" t="s">
        <v>245</v>
      </c>
      <c r="K10252">
        <v>0</v>
      </c>
      <c r="L10252">
        <v>2</v>
      </c>
      <c r="M10252">
        <v>0</v>
      </c>
      <c r="N10252">
        <v>0</v>
      </c>
      <c r="O10252">
        <v>0</v>
      </c>
      <c r="P10252">
        <v>-1</v>
      </c>
      <c r="Q10252" s="28">
        <v>41619.143055555556</v>
      </c>
      <c r="R10252" s="28">
        <v>41621.120833333334</v>
      </c>
      <c r="S10252" t="s">
        <v>32696</v>
      </c>
      <c r="T10252" s="27">
        <v>41619</v>
      </c>
      <c r="V10252">
        <v>1</v>
      </c>
      <c r="W10252" t="s">
        <v>32</v>
      </c>
      <c r="X10252" t="s">
        <v>974</v>
      </c>
      <c r="Y10252">
        <v>0</v>
      </c>
      <c r="AB10252" t="s">
        <v>237</v>
      </c>
      <c r="AH10252">
        <v>0</v>
      </c>
      <c r="AN10252" t="s">
        <v>238</v>
      </c>
      <c r="AO10252">
        <v>3</v>
      </c>
      <c r="AP10252" t="s">
        <v>239</v>
      </c>
      <c r="AQ10252" s="27">
        <v>41620</v>
      </c>
      <c r="AR10252" t="s">
        <v>240</v>
      </c>
      <c r="AS10252">
        <v>2</v>
      </c>
      <c r="AT10252" t="s">
        <v>239</v>
      </c>
      <c r="AU10252" s="27">
        <v>41620</v>
      </c>
    </row>
    <row r="10253" spans="1:47" x14ac:dyDescent="0.2">
      <c r="A10253">
        <v>10252</v>
      </c>
      <c r="B10253" t="s">
        <v>32697</v>
      </c>
      <c r="C10253" t="s">
        <v>32698</v>
      </c>
      <c r="D10253" t="s">
        <v>2365</v>
      </c>
      <c r="E10253" s="27">
        <v>41384</v>
      </c>
      <c r="F10253" t="s">
        <v>233</v>
      </c>
      <c r="G10253" s="27">
        <v>33381</v>
      </c>
      <c r="H10253">
        <v>24</v>
      </c>
      <c r="I10253" t="s">
        <v>259</v>
      </c>
      <c r="J10253" t="s">
        <v>250</v>
      </c>
      <c r="K10253">
        <v>0</v>
      </c>
      <c r="L10253">
        <v>4</v>
      </c>
      <c r="M10253">
        <v>0</v>
      </c>
      <c r="N10253">
        <v>0</v>
      </c>
      <c r="O10253">
        <v>0</v>
      </c>
      <c r="P10253">
        <v>-1</v>
      </c>
      <c r="Q10253" s="28">
        <v>41383.290972222225</v>
      </c>
      <c r="R10253" s="28">
        <v>41384.072916666664</v>
      </c>
      <c r="S10253" t="s">
        <v>32699</v>
      </c>
      <c r="T10253" s="27">
        <v>41383</v>
      </c>
      <c r="V10253">
        <v>1</v>
      </c>
      <c r="W10253" t="s">
        <v>36</v>
      </c>
      <c r="X10253" t="s">
        <v>279</v>
      </c>
      <c r="Y10253">
        <v>0</v>
      </c>
      <c r="AB10253" t="s">
        <v>237</v>
      </c>
      <c r="AH10253">
        <v>0</v>
      </c>
      <c r="AN10253" t="s">
        <v>238</v>
      </c>
      <c r="AO10253">
        <v>5</v>
      </c>
      <c r="AP10253" t="s">
        <v>246</v>
      </c>
      <c r="AQ10253" s="27">
        <v>41384</v>
      </c>
      <c r="AR10253" t="s">
        <v>240</v>
      </c>
      <c r="AS10253">
        <v>4</v>
      </c>
      <c r="AT10253" t="s">
        <v>239</v>
      </c>
      <c r="AU10253" s="27">
        <v>41384</v>
      </c>
    </row>
    <row r="10254" spans="1:47" x14ac:dyDescent="0.2">
      <c r="A10254">
        <v>10253</v>
      </c>
      <c r="B10254" t="s">
        <v>32700</v>
      </c>
      <c r="C10254" t="s">
        <v>726</v>
      </c>
      <c r="D10254" t="s">
        <v>32701</v>
      </c>
      <c r="E10254" s="27">
        <v>41694</v>
      </c>
      <c r="F10254" t="s">
        <v>233</v>
      </c>
      <c r="G10254" s="27">
        <v>26690</v>
      </c>
      <c r="H10254">
        <v>43</v>
      </c>
      <c r="I10254" t="s">
        <v>244</v>
      </c>
      <c r="J10254" t="s">
        <v>22</v>
      </c>
      <c r="K10254">
        <v>0</v>
      </c>
      <c r="L10254">
        <v>1</v>
      </c>
      <c r="M10254">
        <v>0</v>
      </c>
      <c r="N10254">
        <v>0</v>
      </c>
      <c r="O10254">
        <v>1</v>
      </c>
      <c r="P10254">
        <v>-3</v>
      </c>
      <c r="Q10254" s="28">
        <v>41691.427083333336</v>
      </c>
      <c r="R10254" s="28">
        <v>41692.334027777775</v>
      </c>
      <c r="S10254" t="s">
        <v>32702</v>
      </c>
      <c r="T10254" s="27">
        <v>41691</v>
      </c>
      <c r="V10254">
        <v>3</v>
      </c>
      <c r="W10254" t="s">
        <v>32</v>
      </c>
      <c r="X10254" t="s">
        <v>261</v>
      </c>
      <c r="Y10254">
        <v>0</v>
      </c>
      <c r="AB10254" t="s">
        <v>237</v>
      </c>
      <c r="AH10254">
        <v>0</v>
      </c>
      <c r="AN10254" t="s">
        <v>238</v>
      </c>
      <c r="AO10254">
        <v>1</v>
      </c>
      <c r="AP10254" t="s">
        <v>239</v>
      </c>
      <c r="AQ10254" s="27">
        <v>41694</v>
      </c>
      <c r="AR10254" t="s">
        <v>240</v>
      </c>
      <c r="AS10254">
        <v>1</v>
      </c>
      <c r="AT10254" t="s">
        <v>239</v>
      </c>
      <c r="AU10254" s="27">
        <v>41694</v>
      </c>
    </row>
    <row r="10255" spans="1:47" x14ac:dyDescent="0.2">
      <c r="A10255">
        <v>10254</v>
      </c>
      <c r="B10255" t="s">
        <v>32703</v>
      </c>
      <c r="C10255" t="s">
        <v>23909</v>
      </c>
      <c r="D10255" t="s">
        <v>32704</v>
      </c>
      <c r="E10255" s="27">
        <v>41667</v>
      </c>
      <c r="F10255" t="s">
        <v>233</v>
      </c>
      <c r="G10255" s="27">
        <v>32325</v>
      </c>
      <c r="H10255">
        <v>27</v>
      </c>
      <c r="I10255" t="s">
        <v>244</v>
      </c>
      <c r="J10255" t="s">
        <v>250</v>
      </c>
      <c r="K10255">
        <v>1</v>
      </c>
      <c r="L10255">
        <v>9</v>
      </c>
      <c r="M10255">
        <v>2</v>
      </c>
      <c r="N10255">
        <v>0</v>
      </c>
      <c r="O10255">
        <v>11</v>
      </c>
      <c r="P10255">
        <v>-1</v>
      </c>
      <c r="Q10255" s="28">
        <v>41666.270138888889</v>
      </c>
      <c r="R10255" s="28">
        <v>41669.420138888891</v>
      </c>
      <c r="S10255" t="s">
        <v>32705</v>
      </c>
      <c r="T10255" s="27">
        <v>41666</v>
      </c>
      <c r="V10255">
        <v>1</v>
      </c>
      <c r="W10255" t="s">
        <v>32</v>
      </c>
      <c r="X10255" t="s">
        <v>898</v>
      </c>
      <c r="Y10255">
        <v>0</v>
      </c>
      <c r="AB10255" t="s">
        <v>237</v>
      </c>
      <c r="AH10255">
        <v>0</v>
      </c>
      <c r="AN10255" t="s">
        <v>238</v>
      </c>
      <c r="AO10255">
        <v>10</v>
      </c>
      <c r="AP10255" t="s">
        <v>269</v>
      </c>
      <c r="AQ10255" s="27">
        <v>41667</v>
      </c>
      <c r="AR10255" t="s">
        <v>240</v>
      </c>
      <c r="AS10255">
        <v>9</v>
      </c>
      <c r="AT10255" t="s">
        <v>269</v>
      </c>
      <c r="AU10255" s="27">
        <v>41667</v>
      </c>
    </row>
    <row r="10256" spans="1:47" x14ac:dyDescent="0.2">
      <c r="A10256">
        <v>10255</v>
      </c>
      <c r="B10256" t="s">
        <v>32706</v>
      </c>
      <c r="C10256" t="s">
        <v>32707</v>
      </c>
      <c r="D10256" t="s">
        <v>32708</v>
      </c>
      <c r="E10256" s="27">
        <v>41955</v>
      </c>
      <c r="F10256" t="s">
        <v>294</v>
      </c>
      <c r="G10256" s="27">
        <v>34818</v>
      </c>
      <c r="H10256">
        <v>20</v>
      </c>
      <c r="I10256" t="s">
        <v>259</v>
      </c>
      <c r="J10256" t="s">
        <v>245</v>
      </c>
      <c r="K10256">
        <v>0</v>
      </c>
      <c r="L10256">
        <v>9</v>
      </c>
      <c r="M10256">
        <v>0</v>
      </c>
      <c r="N10256">
        <v>0</v>
      </c>
      <c r="O10256">
        <v>2</v>
      </c>
      <c r="P10256">
        <v>28</v>
      </c>
      <c r="Q10256" s="28">
        <v>41983.162499999999</v>
      </c>
      <c r="R10256" s="28">
        <v>41983.170138888891</v>
      </c>
      <c r="S10256" t="s">
        <v>32709</v>
      </c>
      <c r="T10256" s="27">
        <v>41919</v>
      </c>
      <c r="V10256">
        <v>36</v>
      </c>
      <c r="W10256" t="s">
        <v>32</v>
      </c>
      <c r="X10256" t="s">
        <v>300</v>
      </c>
      <c r="Y10256">
        <v>0</v>
      </c>
      <c r="AB10256" t="s">
        <v>237</v>
      </c>
      <c r="AH10256">
        <v>0</v>
      </c>
      <c r="AN10256" t="s">
        <v>238</v>
      </c>
      <c r="AO10256">
        <v>9</v>
      </c>
      <c r="AP10256" t="s">
        <v>269</v>
      </c>
      <c r="AQ10256" s="27">
        <v>41955</v>
      </c>
      <c r="AR10256" t="s">
        <v>240</v>
      </c>
      <c r="AS10256">
        <v>9</v>
      </c>
      <c r="AT10256" t="s">
        <v>269</v>
      </c>
      <c r="AU10256" s="27">
        <v>41955</v>
      </c>
    </row>
    <row r="10257" spans="1:47" x14ac:dyDescent="0.2">
      <c r="A10257">
        <v>10256</v>
      </c>
      <c r="B10257" t="s">
        <v>32710</v>
      </c>
      <c r="C10257" t="s">
        <v>5686</v>
      </c>
      <c r="D10257" t="s">
        <v>32711</v>
      </c>
      <c r="E10257" s="27">
        <v>41529</v>
      </c>
      <c r="F10257" t="s">
        <v>233</v>
      </c>
      <c r="G10257" s="27">
        <v>31960</v>
      </c>
      <c r="H10257">
        <v>28</v>
      </c>
      <c r="I10257" t="s">
        <v>244</v>
      </c>
      <c r="J10257" t="s">
        <v>245</v>
      </c>
      <c r="K10257">
        <v>0</v>
      </c>
      <c r="L10257">
        <v>4</v>
      </c>
      <c r="M10257">
        <v>0</v>
      </c>
      <c r="N10257">
        <v>0</v>
      </c>
      <c r="O10257">
        <v>4</v>
      </c>
      <c r="P10257">
        <v>-1</v>
      </c>
      <c r="Q10257" s="28">
        <v>41528.438194444447</v>
      </c>
      <c r="R10257" s="28">
        <v>41718.473611111112</v>
      </c>
      <c r="S10257" t="s">
        <v>32712</v>
      </c>
      <c r="U10257" s="27">
        <v>41528</v>
      </c>
      <c r="V10257">
        <v>1</v>
      </c>
      <c r="W10257" t="s">
        <v>32</v>
      </c>
      <c r="X10257" t="s">
        <v>274</v>
      </c>
      <c r="Y10257">
        <v>0</v>
      </c>
      <c r="AB10257" t="s">
        <v>237</v>
      </c>
      <c r="AH10257">
        <v>0</v>
      </c>
      <c r="AN10257" t="s">
        <v>238</v>
      </c>
      <c r="AO10257">
        <v>3</v>
      </c>
      <c r="AP10257" t="s">
        <v>239</v>
      </c>
      <c r="AQ10257" s="27">
        <v>41529</v>
      </c>
      <c r="AR10257" t="s">
        <v>240</v>
      </c>
      <c r="AS10257">
        <v>4</v>
      </c>
      <c r="AT10257" t="s">
        <v>239</v>
      </c>
      <c r="AU10257" s="27">
        <v>41529</v>
      </c>
    </row>
    <row r="10258" spans="1:47" x14ac:dyDescent="0.2">
      <c r="A10258">
        <v>10257</v>
      </c>
      <c r="B10258" t="s">
        <v>32713</v>
      </c>
      <c r="C10258" t="s">
        <v>4403</v>
      </c>
      <c r="D10258" t="s">
        <v>32714</v>
      </c>
      <c r="E10258" s="27">
        <v>41597</v>
      </c>
      <c r="F10258" t="s">
        <v>294</v>
      </c>
      <c r="G10258" s="27">
        <v>30265</v>
      </c>
      <c r="H10258">
        <v>33</v>
      </c>
      <c r="I10258" t="s">
        <v>244</v>
      </c>
      <c r="J10258" t="s">
        <v>22</v>
      </c>
      <c r="K10258">
        <v>0</v>
      </c>
      <c r="L10258">
        <v>2</v>
      </c>
      <c r="M10258">
        <v>0</v>
      </c>
      <c r="N10258">
        <v>0</v>
      </c>
      <c r="O10258">
        <v>0</v>
      </c>
      <c r="P10258">
        <v>-1</v>
      </c>
      <c r="Q10258" s="28">
        <v>41596.204861111109</v>
      </c>
      <c r="R10258" s="28">
        <v>41597.061111111114</v>
      </c>
      <c r="S10258" t="s">
        <v>32715</v>
      </c>
      <c r="T10258" s="27">
        <v>41596</v>
      </c>
      <c r="V10258">
        <v>1</v>
      </c>
      <c r="W10258" t="s">
        <v>32</v>
      </c>
      <c r="X10258" t="s">
        <v>359</v>
      </c>
      <c r="Y10258">
        <v>0</v>
      </c>
      <c r="AB10258" t="s">
        <v>237</v>
      </c>
      <c r="AH10258">
        <v>0</v>
      </c>
      <c r="AN10258" t="s">
        <v>238</v>
      </c>
      <c r="AO10258">
        <v>2</v>
      </c>
      <c r="AP10258" t="s">
        <v>239</v>
      </c>
      <c r="AQ10258" s="27">
        <v>41597</v>
      </c>
      <c r="AR10258" t="s">
        <v>240</v>
      </c>
      <c r="AS10258">
        <v>2</v>
      </c>
      <c r="AT10258" t="s">
        <v>239</v>
      </c>
      <c r="AU10258" s="27">
        <v>41597</v>
      </c>
    </row>
    <row r="10259" spans="1:47" x14ac:dyDescent="0.2">
      <c r="A10259">
        <v>10258</v>
      </c>
      <c r="B10259" t="s">
        <v>32716</v>
      </c>
      <c r="C10259" t="s">
        <v>793</v>
      </c>
      <c r="D10259" t="s">
        <v>32717</v>
      </c>
      <c r="E10259" s="27">
        <v>41863</v>
      </c>
      <c r="F10259" t="s">
        <v>233</v>
      </c>
      <c r="G10259" s="27">
        <v>22464</v>
      </c>
      <c r="H10259">
        <v>54</v>
      </c>
      <c r="I10259" t="s">
        <v>234</v>
      </c>
      <c r="J10259" t="s">
        <v>245</v>
      </c>
      <c r="K10259">
        <v>0</v>
      </c>
      <c r="L10259">
        <v>3</v>
      </c>
      <c r="M10259">
        <v>0</v>
      </c>
      <c r="N10259">
        <v>0</v>
      </c>
      <c r="O10259">
        <v>3</v>
      </c>
      <c r="P10259">
        <v>-1</v>
      </c>
      <c r="Q10259" s="28">
        <v>41862.272916666669</v>
      </c>
      <c r="R10259" s="28">
        <v>41871.21875</v>
      </c>
      <c r="S10259" t="s">
        <v>32718</v>
      </c>
      <c r="T10259" s="27">
        <v>41862</v>
      </c>
      <c r="V10259">
        <v>1</v>
      </c>
      <c r="W10259" t="s">
        <v>32</v>
      </c>
      <c r="X10259" t="s">
        <v>359</v>
      </c>
      <c r="Y10259">
        <v>1</v>
      </c>
      <c r="AA10259" t="s">
        <v>32719</v>
      </c>
      <c r="AB10259" t="s">
        <v>32</v>
      </c>
      <c r="AC10259">
        <v>0</v>
      </c>
      <c r="AD10259" s="27">
        <v>42121</v>
      </c>
      <c r="AE10259" t="s">
        <v>867</v>
      </c>
      <c r="AF10259" s="27">
        <v>42121</v>
      </c>
      <c r="AG10259" s="27">
        <v>42152</v>
      </c>
      <c r="AH10259">
        <v>1</v>
      </c>
      <c r="AJ10259" t="s">
        <v>32719</v>
      </c>
      <c r="AK10259" t="s">
        <v>312</v>
      </c>
      <c r="AL10259" s="27">
        <v>42121</v>
      </c>
      <c r="AM10259" t="s">
        <v>867</v>
      </c>
      <c r="AN10259" t="s">
        <v>238</v>
      </c>
      <c r="AO10259">
        <v>2</v>
      </c>
      <c r="AP10259" t="s">
        <v>239</v>
      </c>
      <c r="AQ10259" s="27">
        <v>41863</v>
      </c>
      <c r="AR10259" t="s">
        <v>240</v>
      </c>
      <c r="AS10259">
        <v>3</v>
      </c>
      <c r="AT10259" t="s">
        <v>239</v>
      </c>
      <c r="AU10259" s="27">
        <v>41863</v>
      </c>
    </row>
    <row r="10260" spans="1:47" x14ac:dyDescent="0.2">
      <c r="A10260">
        <v>10259</v>
      </c>
      <c r="B10260" t="s">
        <v>28210</v>
      </c>
      <c r="C10260" t="s">
        <v>1300</v>
      </c>
      <c r="D10260" t="s">
        <v>14951</v>
      </c>
      <c r="E10260" s="27">
        <v>41550</v>
      </c>
      <c r="F10260" t="s">
        <v>233</v>
      </c>
      <c r="G10260" s="27">
        <v>21433</v>
      </c>
      <c r="H10260">
        <v>57</v>
      </c>
      <c r="I10260" t="s">
        <v>234</v>
      </c>
      <c r="J10260" t="s">
        <v>245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-1</v>
      </c>
      <c r="Q10260" s="28">
        <v>41549.097916666666</v>
      </c>
      <c r="R10260" s="28">
        <v>41550.336805555555</v>
      </c>
      <c r="S10260" t="s">
        <v>32720</v>
      </c>
      <c r="T10260" s="27">
        <v>41549</v>
      </c>
      <c r="V10260">
        <v>1</v>
      </c>
      <c r="W10260" t="s">
        <v>36</v>
      </c>
      <c r="X10260" t="s">
        <v>279</v>
      </c>
      <c r="Y10260">
        <v>0</v>
      </c>
      <c r="AB10260" t="s">
        <v>237</v>
      </c>
      <c r="AH10260">
        <v>0</v>
      </c>
      <c r="AN10260" t="s">
        <v>238</v>
      </c>
      <c r="AO10260">
        <v>1</v>
      </c>
      <c r="AP10260" t="s">
        <v>239</v>
      </c>
      <c r="AQ10260" s="27">
        <v>41550</v>
      </c>
      <c r="AR10260" t="s">
        <v>240</v>
      </c>
      <c r="AS10260">
        <v>1</v>
      </c>
      <c r="AT10260" t="s">
        <v>239</v>
      </c>
      <c r="AU10260" s="27">
        <v>41550</v>
      </c>
    </row>
    <row r="10261" spans="1:47" x14ac:dyDescent="0.2">
      <c r="A10261">
        <v>10260</v>
      </c>
      <c r="B10261" t="s">
        <v>32721</v>
      </c>
      <c r="C10261" t="s">
        <v>716</v>
      </c>
      <c r="D10261" t="s">
        <v>32722</v>
      </c>
      <c r="E10261" s="27">
        <v>41926</v>
      </c>
      <c r="F10261" t="s">
        <v>233</v>
      </c>
      <c r="G10261" s="27">
        <v>22491</v>
      </c>
      <c r="H10261">
        <v>54</v>
      </c>
      <c r="I10261" t="s">
        <v>234</v>
      </c>
      <c r="J10261" t="s">
        <v>245</v>
      </c>
      <c r="K10261">
        <v>0</v>
      </c>
      <c r="L10261">
        <v>9</v>
      </c>
      <c r="M10261">
        <v>0</v>
      </c>
      <c r="N10261">
        <v>0</v>
      </c>
      <c r="O10261">
        <v>11</v>
      </c>
      <c r="P10261">
        <v>-127</v>
      </c>
      <c r="Q10261" s="28">
        <v>41799.37222222222</v>
      </c>
      <c r="R10261" s="28">
        <v>41813.394444444442</v>
      </c>
      <c r="S10261" t="s">
        <v>32723</v>
      </c>
      <c r="T10261" s="27">
        <v>41799</v>
      </c>
      <c r="V10261">
        <v>127</v>
      </c>
      <c r="W10261" t="s">
        <v>32</v>
      </c>
      <c r="X10261" t="s">
        <v>261</v>
      </c>
      <c r="Y10261">
        <v>1</v>
      </c>
      <c r="AA10261" t="s">
        <v>32724</v>
      </c>
      <c r="AB10261" t="s">
        <v>32</v>
      </c>
      <c r="AC10261">
        <v>0</v>
      </c>
      <c r="AD10261" s="27">
        <v>42140</v>
      </c>
      <c r="AE10261" t="s">
        <v>261</v>
      </c>
      <c r="AF10261" s="27">
        <v>42140</v>
      </c>
      <c r="AG10261" s="27">
        <v>42204</v>
      </c>
      <c r="AH10261">
        <v>0</v>
      </c>
      <c r="AN10261" t="s">
        <v>238</v>
      </c>
      <c r="AO10261">
        <v>6</v>
      </c>
      <c r="AP10261" t="s">
        <v>246</v>
      </c>
      <c r="AQ10261" s="27">
        <v>41926</v>
      </c>
      <c r="AR10261" t="s">
        <v>240</v>
      </c>
      <c r="AS10261">
        <v>9</v>
      </c>
      <c r="AT10261" t="s">
        <v>269</v>
      </c>
      <c r="AU10261" s="27">
        <v>41926</v>
      </c>
    </row>
    <row r="10262" spans="1:47" x14ac:dyDescent="0.2">
      <c r="A10262">
        <v>10261</v>
      </c>
      <c r="B10262" t="s">
        <v>32725</v>
      </c>
      <c r="C10262" t="s">
        <v>637</v>
      </c>
      <c r="D10262" t="s">
        <v>3642</v>
      </c>
      <c r="E10262" s="27">
        <v>41423</v>
      </c>
      <c r="F10262" t="s">
        <v>233</v>
      </c>
      <c r="G10262" s="27">
        <v>31232</v>
      </c>
      <c r="H10262">
        <v>30</v>
      </c>
      <c r="I10262" t="s">
        <v>244</v>
      </c>
      <c r="J10262" t="s">
        <v>250</v>
      </c>
      <c r="K10262">
        <v>0</v>
      </c>
      <c r="L10262">
        <v>2</v>
      </c>
      <c r="M10262">
        <v>0</v>
      </c>
      <c r="N10262">
        <v>0</v>
      </c>
      <c r="O10262">
        <v>2</v>
      </c>
      <c r="P10262">
        <v>-1</v>
      </c>
      <c r="Q10262" s="28">
        <v>41422.304166666669</v>
      </c>
      <c r="R10262" s="28">
        <v>41438.488888888889</v>
      </c>
      <c r="S10262" t="s">
        <v>32726</v>
      </c>
      <c r="T10262" s="27">
        <v>41422</v>
      </c>
      <c r="V10262">
        <v>1</v>
      </c>
      <c r="W10262" t="s">
        <v>32</v>
      </c>
      <c r="X10262" t="s">
        <v>555</v>
      </c>
      <c r="Y10262">
        <v>0</v>
      </c>
      <c r="AB10262" t="s">
        <v>237</v>
      </c>
      <c r="AH10262">
        <v>0</v>
      </c>
      <c r="AN10262" t="s">
        <v>238</v>
      </c>
      <c r="AO10262">
        <v>2</v>
      </c>
      <c r="AP10262" t="s">
        <v>239</v>
      </c>
      <c r="AQ10262" s="27">
        <v>41423</v>
      </c>
      <c r="AR10262" t="s">
        <v>240</v>
      </c>
      <c r="AS10262">
        <v>2</v>
      </c>
      <c r="AT10262" t="s">
        <v>239</v>
      </c>
      <c r="AU10262" s="27">
        <v>41423</v>
      </c>
    </row>
    <row r="10263" spans="1:47" x14ac:dyDescent="0.2">
      <c r="A10263">
        <v>10262</v>
      </c>
      <c r="B10263" t="s">
        <v>32727</v>
      </c>
      <c r="C10263" t="s">
        <v>32728</v>
      </c>
      <c r="D10263" t="s">
        <v>32729</v>
      </c>
      <c r="E10263" s="27">
        <v>41593</v>
      </c>
      <c r="F10263" t="s">
        <v>233</v>
      </c>
      <c r="G10263" s="27">
        <v>32493</v>
      </c>
      <c r="H10263">
        <v>27</v>
      </c>
      <c r="I10263" t="s">
        <v>244</v>
      </c>
      <c r="J10263" t="s">
        <v>22</v>
      </c>
      <c r="K10263">
        <v>0</v>
      </c>
      <c r="L10263">
        <v>1</v>
      </c>
      <c r="M10263">
        <v>0</v>
      </c>
      <c r="N10263">
        <v>0</v>
      </c>
      <c r="O10263">
        <v>0</v>
      </c>
      <c r="P10263">
        <v>-1</v>
      </c>
      <c r="Q10263" s="28">
        <v>41592.226388888892</v>
      </c>
      <c r="R10263" s="28">
        <v>41593.359027777777</v>
      </c>
      <c r="S10263" t="s">
        <v>32730</v>
      </c>
      <c r="T10263" s="27">
        <v>41592</v>
      </c>
      <c r="V10263">
        <v>1</v>
      </c>
      <c r="W10263" t="s">
        <v>36</v>
      </c>
      <c r="X10263" t="s">
        <v>279</v>
      </c>
      <c r="Y10263">
        <v>0</v>
      </c>
      <c r="AB10263" t="s">
        <v>237</v>
      </c>
      <c r="AH10263">
        <v>0</v>
      </c>
      <c r="AN10263" t="s">
        <v>238</v>
      </c>
      <c r="AO10263">
        <v>2</v>
      </c>
      <c r="AP10263" t="s">
        <v>239</v>
      </c>
      <c r="AQ10263" s="27">
        <v>41593</v>
      </c>
      <c r="AR10263" t="s">
        <v>240</v>
      </c>
      <c r="AS10263">
        <v>1</v>
      </c>
      <c r="AT10263" t="s">
        <v>239</v>
      </c>
      <c r="AU10263" s="27">
        <v>41593</v>
      </c>
    </row>
    <row r="10264" spans="1:47" x14ac:dyDescent="0.2">
      <c r="A10264">
        <v>10263</v>
      </c>
      <c r="B10264" t="s">
        <v>32731</v>
      </c>
      <c r="C10264" t="s">
        <v>4628</v>
      </c>
      <c r="D10264" t="s">
        <v>3497</v>
      </c>
      <c r="E10264" s="27">
        <v>41946</v>
      </c>
      <c r="F10264" t="s">
        <v>294</v>
      </c>
      <c r="G10264" s="27">
        <v>33958</v>
      </c>
      <c r="H10264">
        <v>23</v>
      </c>
      <c r="I10264" t="s">
        <v>259</v>
      </c>
      <c r="J10264" t="s">
        <v>250</v>
      </c>
      <c r="K10264">
        <v>0</v>
      </c>
      <c r="L10264">
        <v>3</v>
      </c>
      <c r="M10264">
        <v>0</v>
      </c>
      <c r="N10264">
        <v>0</v>
      </c>
      <c r="O10264">
        <v>0</v>
      </c>
      <c r="P10264">
        <v>-1</v>
      </c>
      <c r="Q10264" s="28">
        <v>41945.463888888888</v>
      </c>
      <c r="R10264" s="28">
        <v>41946.048611111109</v>
      </c>
      <c r="S10264" t="s">
        <v>32732</v>
      </c>
      <c r="T10264" s="27">
        <v>41945</v>
      </c>
      <c r="V10264">
        <v>1</v>
      </c>
      <c r="W10264" t="s">
        <v>36</v>
      </c>
      <c r="X10264" t="s">
        <v>279</v>
      </c>
      <c r="Y10264">
        <v>0</v>
      </c>
      <c r="AB10264" t="s">
        <v>237</v>
      </c>
      <c r="AH10264">
        <v>0</v>
      </c>
      <c r="AN10264" t="s">
        <v>238</v>
      </c>
      <c r="AO10264">
        <v>3</v>
      </c>
      <c r="AP10264" t="s">
        <v>239</v>
      </c>
      <c r="AQ10264" s="27">
        <v>41946</v>
      </c>
      <c r="AR10264" t="s">
        <v>240</v>
      </c>
      <c r="AS10264">
        <v>3</v>
      </c>
      <c r="AT10264" t="s">
        <v>239</v>
      </c>
      <c r="AU10264" s="27">
        <v>41946</v>
      </c>
    </row>
    <row r="10265" spans="1:47" x14ac:dyDescent="0.2">
      <c r="A10265">
        <v>10264</v>
      </c>
      <c r="B10265" t="s">
        <v>32733</v>
      </c>
      <c r="C10265" t="s">
        <v>32734</v>
      </c>
      <c r="D10265" t="s">
        <v>32735</v>
      </c>
      <c r="E10265" s="27">
        <v>41839</v>
      </c>
      <c r="F10265" t="s">
        <v>233</v>
      </c>
      <c r="G10265" s="27">
        <v>28035</v>
      </c>
      <c r="H10265">
        <v>39</v>
      </c>
      <c r="I10265" t="s">
        <v>244</v>
      </c>
      <c r="J10265" t="s">
        <v>250</v>
      </c>
      <c r="K10265">
        <v>0</v>
      </c>
      <c r="L10265">
        <v>6</v>
      </c>
      <c r="M10265">
        <v>0</v>
      </c>
      <c r="N10265">
        <v>0</v>
      </c>
      <c r="O10265">
        <v>1</v>
      </c>
      <c r="S10265" t="s">
        <v>32736</v>
      </c>
      <c r="U10265" s="27">
        <v>39958</v>
      </c>
      <c r="V10265">
        <v>1881</v>
      </c>
      <c r="W10265" t="s">
        <v>36</v>
      </c>
      <c r="X10265" t="s">
        <v>274</v>
      </c>
      <c r="Y10265">
        <v>0</v>
      </c>
      <c r="AB10265" t="s">
        <v>237</v>
      </c>
      <c r="AH10265">
        <v>0</v>
      </c>
      <c r="AN10265" t="s">
        <v>238</v>
      </c>
      <c r="AO10265">
        <v>7</v>
      </c>
      <c r="AP10265" t="s">
        <v>246</v>
      </c>
      <c r="AQ10265" s="27">
        <v>41839</v>
      </c>
      <c r="AR10265" t="s">
        <v>240</v>
      </c>
      <c r="AS10265">
        <v>6</v>
      </c>
      <c r="AT10265" t="s">
        <v>246</v>
      </c>
      <c r="AU10265" s="27">
        <v>41839</v>
      </c>
    </row>
    <row r="10266" spans="1:47" x14ac:dyDescent="0.2">
      <c r="A10266">
        <v>10265</v>
      </c>
      <c r="B10266" t="s">
        <v>32737</v>
      </c>
      <c r="C10266" t="s">
        <v>918</v>
      </c>
      <c r="D10266" t="s">
        <v>32738</v>
      </c>
      <c r="E10266" s="27">
        <v>41813</v>
      </c>
      <c r="F10266" t="s">
        <v>233</v>
      </c>
      <c r="G10266" s="27">
        <v>27510</v>
      </c>
      <c r="H10266">
        <v>40</v>
      </c>
      <c r="I10266" t="s">
        <v>244</v>
      </c>
      <c r="J10266" t="s">
        <v>245</v>
      </c>
      <c r="K10266">
        <v>0</v>
      </c>
      <c r="L10266">
        <v>3</v>
      </c>
      <c r="M10266">
        <v>0</v>
      </c>
      <c r="N10266">
        <v>0</v>
      </c>
      <c r="O10266">
        <v>9</v>
      </c>
      <c r="P10266">
        <v>0</v>
      </c>
      <c r="Q10266" s="28">
        <v>41813.127083333333</v>
      </c>
      <c r="R10266" s="28">
        <v>41838.232638888891</v>
      </c>
      <c r="S10266" t="s">
        <v>32739</v>
      </c>
      <c r="T10266" s="27">
        <v>41813</v>
      </c>
      <c r="V10266">
        <v>0</v>
      </c>
      <c r="W10266" t="s">
        <v>32</v>
      </c>
      <c r="X10266" t="s">
        <v>252</v>
      </c>
      <c r="Y10266">
        <v>0</v>
      </c>
      <c r="AB10266" t="s">
        <v>237</v>
      </c>
      <c r="AH10266">
        <v>0</v>
      </c>
      <c r="AN10266" t="s">
        <v>238</v>
      </c>
      <c r="AO10266">
        <v>4</v>
      </c>
      <c r="AP10266" t="s">
        <v>239</v>
      </c>
      <c r="AQ10266" s="27">
        <v>41813</v>
      </c>
      <c r="AR10266" t="s">
        <v>240</v>
      </c>
      <c r="AS10266">
        <v>3</v>
      </c>
      <c r="AT10266" t="s">
        <v>239</v>
      </c>
      <c r="AU10266" s="27">
        <v>41813</v>
      </c>
    </row>
    <row r="10267" spans="1:47" x14ac:dyDescent="0.2">
      <c r="A10267">
        <v>10266</v>
      </c>
      <c r="B10267" t="s">
        <v>32740</v>
      </c>
      <c r="C10267" t="s">
        <v>2871</v>
      </c>
      <c r="D10267" t="s">
        <v>3540</v>
      </c>
      <c r="E10267" s="27">
        <v>41942</v>
      </c>
      <c r="F10267" t="s">
        <v>233</v>
      </c>
      <c r="G10267" s="27">
        <v>34789</v>
      </c>
      <c r="H10267">
        <v>21</v>
      </c>
      <c r="I10267" t="s">
        <v>259</v>
      </c>
      <c r="J10267" t="s">
        <v>245</v>
      </c>
      <c r="K10267">
        <v>0</v>
      </c>
      <c r="L10267">
        <v>4</v>
      </c>
      <c r="M10267">
        <v>0</v>
      </c>
      <c r="N10267">
        <v>0</v>
      </c>
      <c r="O10267">
        <v>0</v>
      </c>
      <c r="P10267">
        <v>-1</v>
      </c>
      <c r="Q10267" s="28">
        <v>41941.36041666667</v>
      </c>
      <c r="R10267" s="28">
        <v>41943.36041666667</v>
      </c>
      <c r="S10267" t="s">
        <v>32741</v>
      </c>
      <c r="T10267" s="27">
        <v>41941</v>
      </c>
      <c r="V10267">
        <v>1</v>
      </c>
      <c r="W10267" t="s">
        <v>32</v>
      </c>
      <c r="X10267" t="s">
        <v>801</v>
      </c>
      <c r="Y10267">
        <v>0</v>
      </c>
      <c r="AB10267" t="s">
        <v>237</v>
      </c>
      <c r="AH10267">
        <v>0</v>
      </c>
      <c r="AN10267" t="s">
        <v>238</v>
      </c>
      <c r="AO10267">
        <v>6</v>
      </c>
      <c r="AP10267" t="s">
        <v>246</v>
      </c>
      <c r="AQ10267" s="27">
        <v>41942</v>
      </c>
      <c r="AR10267" t="s">
        <v>240</v>
      </c>
      <c r="AS10267">
        <v>4</v>
      </c>
      <c r="AT10267" t="s">
        <v>239</v>
      </c>
      <c r="AU10267" s="27">
        <v>41942</v>
      </c>
    </row>
    <row r="10268" spans="1:47" x14ac:dyDescent="0.2">
      <c r="A10268">
        <v>10267</v>
      </c>
      <c r="B10268" t="s">
        <v>32742</v>
      </c>
      <c r="C10268" t="s">
        <v>32743</v>
      </c>
      <c r="D10268" t="s">
        <v>2307</v>
      </c>
      <c r="E10268" s="27">
        <v>41383</v>
      </c>
      <c r="F10268" t="s">
        <v>294</v>
      </c>
      <c r="G10268" s="27">
        <v>31099</v>
      </c>
      <c r="H10268">
        <v>31</v>
      </c>
      <c r="I10268" t="s">
        <v>244</v>
      </c>
      <c r="J10268" t="s">
        <v>250</v>
      </c>
      <c r="K10268">
        <v>0</v>
      </c>
      <c r="L10268">
        <v>8</v>
      </c>
      <c r="M10268">
        <v>0</v>
      </c>
      <c r="N10268">
        <v>0</v>
      </c>
      <c r="O10268">
        <v>4</v>
      </c>
      <c r="P10268">
        <v>0</v>
      </c>
      <c r="Q10268" s="28">
        <v>41383.536111111112</v>
      </c>
      <c r="R10268" s="28">
        <v>41384.324305555558</v>
      </c>
      <c r="S10268" t="s">
        <v>32744</v>
      </c>
      <c r="T10268" s="27">
        <v>41383</v>
      </c>
      <c r="V10268">
        <v>0</v>
      </c>
      <c r="W10268" t="s">
        <v>32</v>
      </c>
      <c r="X10268" t="s">
        <v>313</v>
      </c>
      <c r="Y10268">
        <v>0</v>
      </c>
      <c r="AB10268" t="s">
        <v>237</v>
      </c>
      <c r="AH10268">
        <v>0</v>
      </c>
      <c r="AN10268" t="s">
        <v>238</v>
      </c>
      <c r="AO10268">
        <v>5</v>
      </c>
      <c r="AP10268" t="s">
        <v>246</v>
      </c>
      <c r="AQ10268" s="27">
        <v>41383</v>
      </c>
      <c r="AR10268" t="s">
        <v>240</v>
      </c>
      <c r="AS10268">
        <v>8</v>
      </c>
      <c r="AT10268" t="s">
        <v>269</v>
      </c>
      <c r="AU10268" s="27">
        <v>41383</v>
      </c>
    </row>
    <row r="10269" spans="1:47" x14ac:dyDescent="0.2">
      <c r="A10269">
        <v>10268</v>
      </c>
      <c r="B10269" t="s">
        <v>15083</v>
      </c>
      <c r="C10269" t="s">
        <v>1317</v>
      </c>
      <c r="D10269" t="s">
        <v>1325</v>
      </c>
      <c r="E10269" s="27">
        <v>41927</v>
      </c>
      <c r="F10269" t="s">
        <v>233</v>
      </c>
      <c r="G10269" s="27">
        <v>34292</v>
      </c>
      <c r="H10269">
        <v>22</v>
      </c>
      <c r="I10269" t="s">
        <v>259</v>
      </c>
      <c r="J10269" t="s">
        <v>250</v>
      </c>
      <c r="K10269">
        <v>0</v>
      </c>
      <c r="L10269">
        <v>10</v>
      </c>
      <c r="M10269">
        <v>0</v>
      </c>
      <c r="N10269">
        <v>0</v>
      </c>
      <c r="O10269">
        <v>0</v>
      </c>
      <c r="W10269" t="s">
        <v>237</v>
      </c>
      <c r="Y10269">
        <v>-1</v>
      </c>
      <c r="AB10269" t="s">
        <v>237</v>
      </c>
      <c r="AH10269">
        <v>0</v>
      </c>
      <c r="AN10269" t="s">
        <v>238</v>
      </c>
      <c r="AO10269">
        <v>5</v>
      </c>
      <c r="AP10269" t="s">
        <v>246</v>
      </c>
      <c r="AQ10269" s="27">
        <v>41927</v>
      </c>
      <c r="AR10269" t="s">
        <v>240</v>
      </c>
      <c r="AS10269">
        <v>10</v>
      </c>
      <c r="AT10269" t="s">
        <v>269</v>
      </c>
      <c r="AU10269" s="27">
        <v>41927</v>
      </c>
    </row>
    <row r="10270" spans="1:47" x14ac:dyDescent="0.2">
      <c r="A10270">
        <v>10269</v>
      </c>
      <c r="B10270" t="s">
        <v>32745</v>
      </c>
      <c r="C10270" t="s">
        <v>32746</v>
      </c>
      <c r="D10270" t="s">
        <v>32747</v>
      </c>
      <c r="E10270" s="27">
        <v>41330</v>
      </c>
      <c r="F10270" t="s">
        <v>233</v>
      </c>
      <c r="G10270" s="27">
        <v>31837</v>
      </c>
      <c r="H10270">
        <v>29</v>
      </c>
      <c r="I10270" t="s">
        <v>244</v>
      </c>
      <c r="J10270" t="s">
        <v>245</v>
      </c>
      <c r="K10270">
        <v>0</v>
      </c>
      <c r="L10270">
        <v>3</v>
      </c>
      <c r="M10270">
        <v>0</v>
      </c>
      <c r="N10270">
        <v>0</v>
      </c>
      <c r="O10270">
        <v>0</v>
      </c>
      <c r="P10270">
        <v>-1</v>
      </c>
      <c r="Q10270" s="28">
        <v>41329.229166666664</v>
      </c>
      <c r="R10270" s="28">
        <v>41330.087500000001</v>
      </c>
      <c r="S10270" t="s">
        <v>32748</v>
      </c>
      <c r="T10270" s="27">
        <v>41329</v>
      </c>
      <c r="V10270">
        <v>1</v>
      </c>
      <c r="W10270" t="s">
        <v>32</v>
      </c>
      <c r="X10270" t="s">
        <v>261</v>
      </c>
      <c r="Y10270">
        <v>0</v>
      </c>
      <c r="AB10270" t="s">
        <v>237</v>
      </c>
      <c r="AH10270">
        <v>0</v>
      </c>
      <c r="AN10270" t="s">
        <v>238</v>
      </c>
      <c r="AO10270">
        <v>3</v>
      </c>
      <c r="AP10270" t="s">
        <v>239</v>
      </c>
      <c r="AQ10270" s="27">
        <v>41330</v>
      </c>
      <c r="AR10270" t="s">
        <v>240</v>
      </c>
      <c r="AS10270">
        <v>3</v>
      </c>
      <c r="AT10270" t="s">
        <v>239</v>
      </c>
      <c r="AU10270" s="27">
        <v>41330</v>
      </c>
    </row>
    <row r="10271" spans="1:47" x14ac:dyDescent="0.2">
      <c r="A10271">
        <v>10270</v>
      </c>
      <c r="B10271" t="s">
        <v>32749</v>
      </c>
      <c r="C10271" t="s">
        <v>32750</v>
      </c>
      <c r="D10271" t="s">
        <v>4096</v>
      </c>
      <c r="E10271" s="27">
        <v>41506</v>
      </c>
      <c r="F10271" t="s">
        <v>294</v>
      </c>
      <c r="G10271" s="27">
        <v>31695</v>
      </c>
      <c r="H10271">
        <v>29</v>
      </c>
      <c r="I10271" t="s">
        <v>244</v>
      </c>
      <c r="J10271" t="s">
        <v>353</v>
      </c>
      <c r="K10271">
        <v>0</v>
      </c>
      <c r="L10271">
        <v>2</v>
      </c>
      <c r="M10271">
        <v>0</v>
      </c>
      <c r="N10271">
        <v>0</v>
      </c>
      <c r="O10271">
        <v>0</v>
      </c>
      <c r="P10271">
        <v>-2</v>
      </c>
      <c r="Q10271" s="28">
        <v>41504.12777777778</v>
      </c>
      <c r="R10271" s="28">
        <v>41505.277083333334</v>
      </c>
      <c r="S10271" t="s">
        <v>32751</v>
      </c>
      <c r="T10271" s="27">
        <v>41504</v>
      </c>
      <c r="V10271">
        <v>2</v>
      </c>
      <c r="W10271" t="s">
        <v>36</v>
      </c>
      <c r="X10271" t="s">
        <v>279</v>
      </c>
      <c r="Y10271">
        <v>1</v>
      </c>
      <c r="AA10271" t="s">
        <v>32752</v>
      </c>
      <c r="AB10271" t="s">
        <v>32</v>
      </c>
      <c r="AC10271">
        <v>0</v>
      </c>
      <c r="AD10271" s="27">
        <v>41840</v>
      </c>
      <c r="AE10271" t="s">
        <v>313</v>
      </c>
      <c r="AF10271" s="27">
        <v>41840</v>
      </c>
      <c r="AG10271" s="27">
        <v>41841</v>
      </c>
      <c r="AH10271">
        <v>1</v>
      </c>
      <c r="AJ10271" t="s">
        <v>32752</v>
      </c>
      <c r="AK10271" t="s">
        <v>312</v>
      </c>
      <c r="AL10271" s="27">
        <v>41840</v>
      </c>
      <c r="AM10271" t="s">
        <v>313</v>
      </c>
      <c r="AN10271" t="s">
        <v>238</v>
      </c>
      <c r="AO10271">
        <v>2</v>
      </c>
      <c r="AP10271" t="s">
        <v>239</v>
      </c>
      <c r="AQ10271" s="27">
        <v>41506</v>
      </c>
      <c r="AR10271" t="s">
        <v>240</v>
      </c>
      <c r="AS10271">
        <v>2</v>
      </c>
      <c r="AT10271" t="s">
        <v>239</v>
      </c>
      <c r="AU10271" s="27">
        <v>41506</v>
      </c>
    </row>
    <row r="10272" spans="1:47" x14ac:dyDescent="0.2">
      <c r="A10272">
        <v>10271</v>
      </c>
      <c r="B10272" t="s">
        <v>32753</v>
      </c>
      <c r="C10272" t="s">
        <v>32754</v>
      </c>
      <c r="D10272" t="s">
        <v>26735</v>
      </c>
      <c r="E10272" s="27">
        <v>41415</v>
      </c>
      <c r="F10272" t="s">
        <v>233</v>
      </c>
      <c r="G10272" s="27">
        <v>30342</v>
      </c>
      <c r="H10272">
        <v>33</v>
      </c>
      <c r="I10272" t="s">
        <v>244</v>
      </c>
      <c r="J10272" t="s">
        <v>353</v>
      </c>
      <c r="K10272">
        <v>0</v>
      </c>
      <c r="L10272">
        <v>3</v>
      </c>
      <c r="M10272">
        <v>0</v>
      </c>
      <c r="N10272">
        <v>0</v>
      </c>
      <c r="O10272">
        <v>2</v>
      </c>
      <c r="P10272">
        <v>-5</v>
      </c>
      <c r="Q10272" s="28">
        <v>41410.102777777778</v>
      </c>
      <c r="R10272" s="28">
        <v>41414.529166666667</v>
      </c>
      <c r="S10272" t="s">
        <v>32755</v>
      </c>
      <c r="T10272" s="27">
        <v>41401</v>
      </c>
      <c r="V10272">
        <v>14</v>
      </c>
      <c r="W10272" t="s">
        <v>36</v>
      </c>
      <c r="X10272" t="s">
        <v>324</v>
      </c>
      <c r="Y10272">
        <v>0</v>
      </c>
      <c r="AB10272" t="s">
        <v>237</v>
      </c>
      <c r="AH10272">
        <v>0</v>
      </c>
      <c r="AN10272" t="s">
        <v>238</v>
      </c>
      <c r="AO10272">
        <v>4</v>
      </c>
      <c r="AP10272" t="s">
        <v>239</v>
      </c>
      <c r="AQ10272" s="27">
        <v>41415</v>
      </c>
      <c r="AR10272" t="s">
        <v>240</v>
      </c>
      <c r="AS10272">
        <v>3</v>
      </c>
      <c r="AT10272" t="s">
        <v>239</v>
      </c>
      <c r="AU10272" s="27">
        <v>41415</v>
      </c>
    </row>
    <row r="10273" spans="1:47" x14ac:dyDescent="0.2">
      <c r="A10273">
        <v>10272</v>
      </c>
      <c r="B10273" t="s">
        <v>32756</v>
      </c>
      <c r="C10273" t="s">
        <v>21762</v>
      </c>
      <c r="D10273" t="s">
        <v>24602</v>
      </c>
      <c r="E10273" s="27">
        <v>41536</v>
      </c>
      <c r="F10273" t="s">
        <v>233</v>
      </c>
      <c r="G10273" s="27">
        <v>34307</v>
      </c>
      <c r="H10273">
        <v>22</v>
      </c>
      <c r="I10273" t="s">
        <v>259</v>
      </c>
      <c r="J10273" t="s">
        <v>250</v>
      </c>
      <c r="K10273">
        <v>0</v>
      </c>
      <c r="L10273">
        <v>4</v>
      </c>
      <c r="M10273">
        <v>0</v>
      </c>
      <c r="N10273">
        <v>0</v>
      </c>
      <c r="O10273">
        <v>0</v>
      </c>
      <c r="P10273">
        <v>-1</v>
      </c>
      <c r="Q10273" s="28">
        <v>41535.345138888886</v>
      </c>
      <c r="R10273" s="28">
        <v>41536.377083333333</v>
      </c>
      <c r="S10273" t="s">
        <v>32757</v>
      </c>
      <c r="T10273" s="27">
        <v>41535</v>
      </c>
      <c r="V10273">
        <v>1</v>
      </c>
      <c r="W10273" t="s">
        <v>36</v>
      </c>
      <c r="X10273" t="s">
        <v>279</v>
      </c>
      <c r="Y10273">
        <v>0</v>
      </c>
      <c r="AB10273" t="s">
        <v>237</v>
      </c>
      <c r="AH10273">
        <v>0</v>
      </c>
      <c r="AN10273" t="s">
        <v>238</v>
      </c>
      <c r="AO10273">
        <v>6</v>
      </c>
      <c r="AP10273" t="s">
        <v>246</v>
      </c>
      <c r="AQ10273" s="27">
        <v>41536</v>
      </c>
      <c r="AR10273" t="s">
        <v>240</v>
      </c>
      <c r="AS10273">
        <v>4</v>
      </c>
      <c r="AT10273" t="s">
        <v>239</v>
      </c>
      <c r="AU10273" s="27">
        <v>41536</v>
      </c>
    </row>
    <row r="10274" spans="1:47" x14ac:dyDescent="0.2">
      <c r="A10274">
        <v>10273</v>
      </c>
      <c r="B10274" t="s">
        <v>32758</v>
      </c>
      <c r="C10274" t="s">
        <v>11032</v>
      </c>
      <c r="D10274" t="s">
        <v>32759</v>
      </c>
      <c r="E10274" s="27">
        <v>41367</v>
      </c>
      <c r="F10274" t="s">
        <v>233</v>
      </c>
      <c r="G10274" s="27">
        <v>32153</v>
      </c>
      <c r="H10274">
        <v>28</v>
      </c>
      <c r="I10274" t="s">
        <v>244</v>
      </c>
      <c r="J10274" t="s">
        <v>250</v>
      </c>
      <c r="K10274">
        <v>0</v>
      </c>
      <c r="L10274">
        <v>3</v>
      </c>
      <c r="M10274">
        <v>0</v>
      </c>
      <c r="N10274">
        <v>0</v>
      </c>
      <c r="O10274">
        <v>2</v>
      </c>
      <c r="P10274">
        <v>-75</v>
      </c>
      <c r="Q10274" s="28">
        <v>41292.252083333333</v>
      </c>
      <c r="R10274" s="28">
        <v>41366.277083333334</v>
      </c>
      <c r="S10274" t="s">
        <v>32760</v>
      </c>
      <c r="U10274" s="27">
        <v>41292</v>
      </c>
      <c r="V10274">
        <v>75</v>
      </c>
      <c r="W10274" t="s">
        <v>32</v>
      </c>
      <c r="X10274" t="s">
        <v>274</v>
      </c>
      <c r="Y10274">
        <v>1</v>
      </c>
      <c r="AA10274" t="s">
        <v>32761</v>
      </c>
      <c r="AB10274" t="s">
        <v>36</v>
      </c>
      <c r="AD10274" s="27">
        <v>42250</v>
      </c>
      <c r="AE10274" t="s">
        <v>392</v>
      </c>
      <c r="AH10274">
        <v>0</v>
      </c>
      <c r="AN10274" t="s">
        <v>238</v>
      </c>
      <c r="AO10274">
        <v>3</v>
      </c>
      <c r="AP10274" t="s">
        <v>239</v>
      </c>
      <c r="AQ10274" s="27">
        <v>41367</v>
      </c>
      <c r="AR10274" t="s">
        <v>240</v>
      </c>
      <c r="AS10274">
        <v>3</v>
      </c>
      <c r="AT10274" t="s">
        <v>239</v>
      </c>
      <c r="AU10274" s="27">
        <v>41367</v>
      </c>
    </row>
    <row r="10275" spans="1:47" x14ac:dyDescent="0.2">
      <c r="A10275">
        <v>10274</v>
      </c>
      <c r="B10275" t="s">
        <v>32762</v>
      </c>
      <c r="C10275" t="s">
        <v>1233</v>
      </c>
      <c r="D10275" t="s">
        <v>9754</v>
      </c>
      <c r="E10275" s="27">
        <v>41313</v>
      </c>
      <c r="F10275" t="s">
        <v>233</v>
      </c>
      <c r="G10275" s="27">
        <v>29622</v>
      </c>
      <c r="H10275">
        <v>35</v>
      </c>
      <c r="I10275" t="s">
        <v>244</v>
      </c>
      <c r="J10275" t="s">
        <v>250</v>
      </c>
      <c r="K10275">
        <v>0</v>
      </c>
      <c r="L10275">
        <v>8</v>
      </c>
      <c r="M10275">
        <v>0</v>
      </c>
      <c r="N10275">
        <v>0</v>
      </c>
      <c r="O10275">
        <v>0</v>
      </c>
      <c r="P10275">
        <v>-1</v>
      </c>
      <c r="Q10275" s="28">
        <v>41312.461805555555</v>
      </c>
      <c r="R10275" s="28">
        <v>41314.197222222225</v>
      </c>
      <c r="S10275" t="s">
        <v>32763</v>
      </c>
      <c r="T10275" s="27">
        <v>41312</v>
      </c>
      <c r="V10275">
        <v>1</v>
      </c>
      <c r="W10275" t="s">
        <v>36</v>
      </c>
      <c r="X10275" t="s">
        <v>279</v>
      </c>
      <c r="Y10275">
        <v>1</v>
      </c>
      <c r="AA10275" t="s">
        <v>32764</v>
      </c>
      <c r="AB10275" t="s">
        <v>32</v>
      </c>
      <c r="AD10275" s="27">
        <v>41403</v>
      </c>
      <c r="AE10275" t="s">
        <v>313</v>
      </c>
      <c r="AH10275">
        <v>1</v>
      </c>
      <c r="AJ10275" t="s">
        <v>32764</v>
      </c>
      <c r="AK10275" t="s">
        <v>312</v>
      </c>
      <c r="AL10275" s="27">
        <v>41403</v>
      </c>
      <c r="AM10275" t="s">
        <v>313</v>
      </c>
      <c r="AN10275" t="s">
        <v>238</v>
      </c>
      <c r="AO10275">
        <v>7</v>
      </c>
      <c r="AP10275" t="s">
        <v>246</v>
      </c>
      <c r="AQ10275" s="27">
        <v>41313</v>
      </c>
      <c r="AR10275" t="s">
        <v>240</v>
      </c>
      <c r="AS10275">
        <v>8</v>
      </c>
      <c r="AT10275" t="s">
        <v>269</v>
      </c>
      <c r="AU10275" s="27">
        <v>41313</v>
      </c>
    </row>
    <row r="10276" spans="1:47" x14ac:dyDescent="0.2">
      <c r="A10276">
        <v>10275</v>
      </c>
      <c r="B10276" t="s">
        <v>32765</v>
      </c>
      <c r="C10276" t="s">
        <v>32766</v>
      </c>
      <c r="D10276" t="s">
        <v>32767</v>
      </c>
      <c r="E10276" s="27">
        <v>41640</v>
      </c>
      <c r="F10276" t="s">
        <v>233</v>
      </c>
      <c r="G10276" s="27">
        <v>32129</v>
      </c>
      <c r="H10276">
        <v>28</v>
      </c>
      <c r="I10276" t="s">
        <v>244</v>
      </c>
      <c r="J10276" t="s">
        <v>250</v>
      </c>
      <c r="K10276">
        <v>0</v>
      </c>
      <c r="L10276">
        <v>7</v>
      </c>
      <c r="M10276">
        <v>0</v>
      </c>
      <c r="N10276">
        <v>0</v>
      </c>
      <c r="O10276">
        <v>13</v>
      </c>
      <c r="P10276">
        <v>-1</v>
      </c>
      <c r="Q10276" s="28">
        <v>41639.53125</v>
      </c>
      <c r="R10276" s="28">
        <v>41767.271527777775</v>
      </c>
      <c r="S10276" t="s">
        <v>32768</v>
      </c>
      <c r="T10276" s="27">
        <v>41639</v>
      </c>
      <c r="V10276">
        <v>1</v>
      </c>
      <c r="W10276" t="s">
        <v>32</v>
      </c>
      <c r="X10276" t="s">
        <v>555</v>
      </c>
      <c r="Y10276">
        <v>0</v>
      </c>
      <c r="AB10276" t="s">
        <v>237</v>
      </c>
      <c r="AH10276">
        <v>0</v>
      </c>
      <c r="AN10276" t="s">
        <v>238</v>
      </c>
      <c r="AO10276">
        <v>7</v>
      </c>
      <c r="AP10276" t="s">
        <v>246</v>
      </c>
      <c r="AQ10276" s="27">
        <v>41640</v>
      </c>
      <c r="AR10276" t="s">
        <v>240</v>
      </c>
      <c r="AS10276">
        <v>7</v>
      </c>
      <c r="AT10276" t="s">
        <v>246</v>
      </c>
      <c r="AU10276" s="27">
        <v>41640</v>
      </c>
    </row>
    <row r="10277" spans="1:47" x14ac:dyDescent="0.2">
      <c r="A10277">
        <v>10276</v>
      </c>
      <c r="B10277" t="s">
        <v>32769</v>
      </c>
      <c r="C10277" t="s">
        <v>424</v>
      </c>
      <c r="D10277" t="s">
        <v>32770</v>
      </c>
      <c r="E10277" s="27">
        <v>41323</v>
      </c>
      <c r="F10277" t="s">
        <v>233</v>
      </c>
      <c r="G10277" s="27">
        <v>31812</v>
      </c>
      <c r="H10277">
        <v>29</v>
      </c>
      <c r="I10277" t="s">
        <v>244</v>
      </c>
      <c r="J10277" t="s">
        <v>250</v>
      </c>
      <c r="K10277">
        <v>0</v>
      </c>
      <c r="L10277">
        <v>1</v>
      </c>
      <c r="M10277">
        <v>0</v>
      </c>
      <c r="N10277">
        <v>0</v>
      </c>
      <c r="O10277">
        <v>2</v>
      </c>
      <c r="P10277">
        <v>-1</v>
      </c>
      <c r="Q10277" s="28">
        <v>41322.047222222223</v>
      </c>
      <c r="R10277" s="28">
        <v>41323.539583333331</v>
      </c>
      <c r="S10277" t="s">
        <v>32771</v>
      </c>
      <c r="T10277" s="27">
        <v>41321</v>
      </c>
      <c r="V10277">
        <v>2</v>
      </c>
      <c r="W10277" t="s">
        <v>32</v>
      </c>
      <c r="X10277" t="s">
        <v>1207</v>
      </c>
      <c r="Y10277">
        <v>1</v>
      </c>
      <c r="AA10277" t="s">
        <v>32772</v>
      </c>
      <c r="AB10277" t="s">
        <v>36</v>
      </c>
      <c r="AD10277" s="27">
        <v>41649</v>
      </c>
      <c r="AE10277" t="s">
        <v>324</v>
      </c>
      <c r="AH10277">
        <v>0</v>
      </c>
      <c r="AN10277" t="s">
        <v>238</v>
      </c>
      <c r="AO10277">
        <v>2</v>
      </c>
      <c r="AP10277" t="s">
        <v>239</v>
      </c>
      <c r="AQ10277" s="27">
        <v>41323</v>
      </c>
      <c r="AR10277" t="s">
        <v>240</v>
      </c>
      <c r="AS10277">
        <v>1</v>
      </c>
      <c r="AT10277" t="s">
        <v>239</v>
      </c>
      <c r="AU10277" s="27">
        <v>41323</v>
      </c>
    </row>
    <row r="10278" spans="1:47" x14ac:dyDescent="0.2">
      <c r="A10278">
        <v>10277</v>
      </c>
      <c r="B10278" t="s">
        <v>32773</v>
      </c>
      <c r="C10278" t="s">
        <v>793</v>
      </c>
      <c r="D10278" t="s">
        <v>5133</v>
      </c>
      <c r="E10278" s="27">
        <v>41490</v>
      </c>
      <c r="F10278" t="s">
        <v>233</v>
      </c>
      <c r="G10278" s="27">
        <v>31368</v>
      </c>
      <c r="H10278">
        <v>30</v>
      </c>
      <c r="I10278" t="s">
        <v>244</v>
      </c>
      <c r="J10278" t="s">
        <v>250</v>
      </c>
      <c r="K10278">
        <v>0</v>
      </c>
      <c r="L10278">
        <v>7</v>
      </c>
      <c r="M10278">
        <v>1</v>
      </c>
      <c r="N10278">
        <v>0</v>
      </c>
      <c r="O10278">
        <v>14</v>
      </c>
      <c r="P10278">
        <v>-1</v>
      </c>
      <c r="Q10278" s="28">
        <v>41489.24722222222</v>
      </c>
      <c r="R10278" s="28">
        <v>41495.227777777778</v>
      </c>
      <c r="S10278" t="s">
        <v>32774</v>
      </c>
      <c r="T10278" s="27">
        <v>41489</v>
      </c>
      <c r="V10278">
        <v>1</v>
      </c>
      <c r="W10278" t="s">
        <v>32</v>
      </c>
      <c r="X10278" t="s">
        <v>364</v>
      </c>
      <c r="Y10278">
        <v>1</v>
      </c>
      <c r="AA10278" t="s">
        <v>32775</v>
      </c>
      <c r="AB10278" t="s">
        <v>36</v>
      </c>
      <c r="AC10278">
        <v>0</v>
      </c>
      <c r="AD10278" s="27">
        <v>42284</v>
      </c>
      <c r="AE10278" t="s">
        <v>3954</v>
      </c>
      <c r="AF10278" s="27">
        <v>42284</v>
      </c>
      <c r="AG10278" s="27">
        <v>42317</v>
      </c>
      <c r="AH10278">
        <v>0</v>
      </c>
      <c r="AN10278" t="s">
        <v>238</v>
      </c>
      <c r="AO10278">
        <v>7</v>
      </c>
      <c r="AP10278" t="s">
        <v>246</v>
      </c>
      <c r="AQ10278" s="27">
        <v>41490</v>
      </c>
      <c r="AR10278" t="s">
        <v>240</v>
      </c>
      <c r="AS10278">
        <v>7</v>
      </c>
      <c r="AT10278" t="s">
        <v>246</v>
      </c>
      <c r="AU10278" s="27">
        <v>41490</v>
      </c>
    </row>
    <row r="10279" spans="1:47" x14ac:dyDescent="0.2">
      <c r="A10279">
        <v>10278</v>
      </c>
      <c r="B10279" t="s">
        <v>32776</v>
      </c>
      <c r="C10279" t="s">
        <v>1928</v>
      </c>
      <c r="D10279" t="s">
        <v>400</v>
      </c>
      <c r="E10279" s="27">
        <v>41950</v>
      </c>
      <c r="F10279" t="s">
        <v>233</v>
      </c>
      <c r="G10279" s="27">
        <v>35118</v>
      </c>
      <c r="H10279">
        <v>20</v>
      </c>
      <c r="I10279" t="s">
        <v>259</v>
      </c>
      <c r="J10279" t="s">
        <v>250</v>
      </c>
      <c r="K10279">
        <v>0</v>
      </c>
      <c r="L10279">
        <v>4</v>
      </c>
      <c r="M10279">
        <v>0</v>
      </c>
      <c r="N10279">
        <v>1</v>
      </c>
      <c r="O10279">
        <v>1</v>
      </c>
      <c r="P10279">
        <v>0</v>
      </c>
      <c r="Q10279" s="28">
        <v>41950.530555555553</v>
      </c>
      <c r="R10279" s="28">
        <v>42027.183333333334</v>
      </c>
      <c r="S10279" t="s">
        <v>32777</v>
      </c>
      <c r="T10279" s="27">
        <v>41949</v>
      </c>
      <c r="V10279">
        <v>1</v>
      </c>
      <c r="W10279" t="s">
        <v>36</v>
      </c>
      <c r="X10279" t="s">
        <v>279</v>
      </c>
      <c r="Y10279">
        <v>0</v>
      </c>
      <c r="AB10279" t="s">
        <v>237</v>
      </c>
      <c r="AH10279">
        <v>0</v>
      </c>
      <c r="AN10279" t="s">
        <v>238</v>
      </c>
      <c r="AO10279">
        <v>8</v>
      </c>
      <c r="AP10279" t="s">
        <v>269</v>
      </c>
      <c r="AQ10279" s="27">
        <v>41950</v>
      </c>
      <c r="AR10279" t="s">
        <v>240</v>
      </c>
      <c r="AS10279">
        <v>4</v>
      </c>
      <c r="AT10279" t="s">
        <v>239</v>
      </c>
      <c r="AU10279" s="27">
        <v>41950</v>
      </c>
    </row>
    <row r="10280" spans="1:47" x14ac:dyDescent="0.2">
      <c r="A10280">
        <v>10279</v>
      </c>
      <c r="B10280" t="s">
        <v>32778</v>
      </c>
      <c r="C10280" t="s">
        <v>4747</v>
      </c>
      <c r="D10280" t="s">
        <v>32779</v>
      </c>
      <c r="E10280" s="27">
        <v>41540</v>
      </c>
      <c r="F10280" t="s">
        <v>294</v>
      </c>
      <c r="G10280" s="27">
        <v>26215</v>
      </c>
      <c r="H10280">
        <v>44</v>
      </c>
      <c r="I10280" t="s">
        <v>244</v>
      </c>
      <c r="J10280" t="s">
        <v>250</v>
      </c>
      <c r="K10280">
        <v>0</v>
      </c>
      <c r="L10280">
        <v>2</v>
      </c>
      <c r="M10280">
        <v>0</v>
      </c>
      <c r="N10280">
        <v>0</v>
      </c>
      <c r="O10280">
        <v>1</v>
      </c>
      <c r="P10280">
        <v>-45</v>
      </c>
      <c r="Q10280" s="28">
        <v>41495.509027777778</v>
      </c>
      <c r="R10280" s="28">
        <v>41497.353472222225</v>
      </c>
      <c r="S10280" t="s">
        <v>32780</v>
      </c>
      <c r="T10280" s="27">
        <v>41495</v>
      </c>
      <c r="V10280">
        <v>45</v>
      </c>
      <c r="W10280" t="s">
        <v>36</v>
      </c>
      <c r="X10280" t="s">
        <v>3102</v>
      </c>
      <c r="Y10280">
        <v>0</v>
      </c>
      <c r="AB10280" t="s">
        <v>237</v>
      </c>
      <c r="AH10280">
        <v>0</v>
      </c>
      <c r="AN10280" t="s">
        <v>238</v>
      </c>
      <c r="AO10280">
        <v>2</v>
      </c>
      <c r="AP10280" t="s">
        <v>239</v>
      </c>
      <c r="AQ10280" s="27">
        <v>41540</v>
      </c>
      <c r="AR10280" t="s">
        <v>240</v>
      </c>
      <c r="AS10280">
        <v>2</v>
      </c>
      <c r="AT10280" t="s">
        <v>239</v>
      </c>
      <c r="AU10280" s="27">
        <v>41540</v>
      </c>
    </row>
    <row r="10281" spans="1:47" x14ac:dyDescent="0.2">
      <c r="A10281">
        <v>10280</v>
      </c>
      <c r="B10281" t="s">
        <v>32781</v>
      </c>
      <c r="C10281" t="s">
        <v>3710</v>
      </c>
      <c r="D10281" t="s">
        <v>381</v>
      </c>
      <c r="E10281" s="27">
        <v>41347</v>
      </c>
      <c r="F10281" t="s">
        <v>233</v>
      </c>
      <c r="G10281" s="27">
        <v>32577</v>
      </c>
      <c r="H10281">
        <v>27</v>
      </c>
      <c r="I10281" t="s">
        <v>244</v>
      </c>
      <c r="J10281" t="s">
        <v>250</v>
      </c>
      <c r="K10281">
        <v>0</v>
      </c>
      <c r="L10281">
        <v>10</v>
      </c>
      <c r="M10281">
        <v>0</v>
      </c>
      <c r="N10281">
        <v>0</v>
      </c>
      <c r="O10281">
        <v>2</v>
      </c>
      <c r="P10281">
        <v>-1</v>
      </c>
      <c r="Q10281" s="28">
        <v>41346.478472222225</v>
      </c>
      <c r="R10281" s="28">
        <v>41347.350694444445</v>
      </c>
      <c r="S10281" t="s">
        <v>32782</v>
      </c>
      <c r="T10281" s="27">
        <v>41346</v>
      </c>
      <c r="V10281">
        <v>1</v>
      </c>
      <c r="W10281" t="s">
        <v>32</v>
      </c>
      <c r="X10281" t="s">
        <v>459</v>
      </c>
      <c r="Y10281">
        <v>1</v>
      </c>
      <c r="AA10281" t="s">
        <v>32783</v>
      </c>
      <c r="AB10281" t="s">
        <v>32</v>
      </c>
      <c r="AC10281">
        <v>0</v>
      </c>
      <c r="AD10281" s="27">
        <v>41409</v>
      </c>
      <c r="AE10281" t="s">
        <v>459</v>
      </c>
      <c r="AF10281" s="27">
        <v>41409</v>
      </c>
      <c r="AG10281" s="27">
        <v>41634</v>
      </c>
      <c r="AH10281">
        <v>0</v>
      </c>
      <c r="AN10281" t="s">
        <v>238</v>
      </c>
      <c r="AO10281">
        <v>5</v>
      </c>
      <c r="AP10281" t="s">
        <v>246</v>
      </c>
      <c r="AQ10281" s="27">
        <v>41347</v>
      </c>
      <c r="AR10281" t="s">
        <v>240</v>
      </c>
      <c r="AS10281">
        <v>10</v>
      </c>
      <c r="AT10281" t="s">
        <v>269</v>
      </c>
      <c r="AU10281" s="27">
        <v>41347</v>
      </c>
    </row>
    <row r="10282" spans="1:47" x14ac:dyDescent="0.2">
      <c r="A10282">
        <v>10281</v>
      </c>
      <c r="B10282" t="s">
        <v>32784</v>
      </c>
      <c r="C10282" t="s">
        <v>11011</v>
      </c>
      <c r="D10282" t="s">
        <v>32785</v>
      </c>
      <c r="E10282" s="27">
        <v>41328</v>
      </c>
      <c r="F10282" t="s">
        <v>294</v>
      </c>
      <c r="G10282" s="27">
        <v>19218</v>
      </c>
      <c r="H10282">
        <v>63</v>
      </c>
      <c r="I10282" t="s">
        <v>234</v>
      </c>
      <c r="J10282" t="s">
        <v>245</v>
      </c>
      <c r="K10282">
        <v>0</v>
      </c>
      <c r="L10282">
        <v>1</v>
      </c>
      <c r="M10282">
        <v>0</v>
      </c>
      <c r="N10282">
        <v>0</v>
      </c>
      <c r="O10282">
        <v>0</v>
      </c>
      <c r="P10282">
        <v>-1</v>
      </c>
      <c r="Q10282" s="28">
        <v>41327.519444444442</v>
      </c>
      <c r="R10282" s="28">
        <v>41328.34097222222</v>
      </c>
      <c r="S10282" t="s">
        <v>32786</v>
      </c>
      <c r="T10282" s="27">
        <v>41327</v>
      </c>
      <c r="V10282">
        <v>1</v>
      </c>
      <c r="W10282" t="s">
        <v>36</v>
      </c>
      <c r="X10282" t="s">
        <v>279</v>
      </c>
      <c r="Y10282">
        <v>0</v>
      </c>
      <c r="AB10282" t="s">
        <v>237</v>
      </c>
      <c r="AH10282">
        <v>0</v>
      </c>
      <c r="AN10282" t="s">
        <v>238</v>
      </c>
      <c r="AO10282">
        <v>1</v>
      </c>
      <c r="AP10282" t="s">
        <v>239</v>
      </c>
      <c r="AQ10282" s="27">
        <v>41328</v>
      </c>
      <c r="AR10282" t="s">
        <v>240</v>
      </c>
      <c r="AS10282">
        <v>1</v>
      </c>
      <c r="AT10282" t="s">
        <v>239</v>
      </c>
      <c r="AU10282" s="27">
        <v>41328</v>
      </c>
    </row>
    <row r="10283" spans="1:47" x14ac:dyDescent="0.2">
      <c r="A10283">
        <v>10282</v>
      </c>
      <c r="B10283" t="s">
        <v>32787</v>
      </c>
      <c r="C10283" t="s">
        <v>803</v>
      </c>
      <c r="D10283" t="s">
        <v>32788</v>
      </c>
      <c r="E10283" s="27">
        <v>41864</v>
      </c>
      <c r="F10283" t="s">
        <v>233</v>
      </c>
      <c r="G10283" s="27">
        <v>22765</v>
      </c>
      <c r="H10283">
        <v>53</v>
      </c>
      <c r="I10283" t="s">
        <v>234</v>
      </c>
      <c r="J10283" t="s">
        <v>250</v>
      </c>
      <c r="K10283">
        <v>0</v>
      </c>
      <c r="L10283">
        <v>10</v>
      </c>
      <c r="M10283">
        <v>0</v>
      </c>
      <c r="N10283">
        <v>0</v>
      </c>
      <c r="O10283">
        <v>6</v>
      </c>
      <c r="S10283" t="s">
        <v>32789</v>
      </c>
      <c r="T10283" s="27">
        <v>41863</v>
      </c>
      <c r="V10283">
        <v>1</v>
      </c>
      <c r="W10283" t="s">
        <v>32</v>
      </c>
      <c r="X10283" t="s">
        <v>378</v>
      </c>
      <c r="Y10283">
        <v>0</v>
      </c>
      <c r="AB10283" t="s">
        <v>237</v>
      </c>
      <c r="AH10283">
        <v>0</v>
      </c>
      <c r="AN10283" t="s">
        <v>238</v>
      </c>
      <c r="AO10283">
        <v>3</v>
      </c>
      <c r="AP10283" t="s">
        <v>239</v>
      </c>
      <c r="AQ10283" s="27">
        <v>41864</v>
      </c>
      <c r="AR10283" t="s">
        <v>240</v>
      </c>
      <c r="AS10283">
        <v>10</v>
      </c>
      <c r="AT10283" t="s">
        <v>269</v>
      </c>
      <c r="AU10283" s="27">
        <v>41864</v>
      </c>
    </row>
    <row r="10284" spans="1:47" x14ac:dyDescent="0.2">
      <c r="A10284">
        <v>10283</v>
      </c>
      <c r="B10284" t="s">
        <v>32790</v>
      </c>
      <c r="C10284" t="s">
        <v>32791</v>
      </c>
      <c r="D10284" t="s">
        <v>32792</v>
      </c>
      <c r="E10284" s="27">
        <v>41360</v>
      </c>
      <c r="F10284" t="s">
        <v>233</v>
      </c>
      <c r="G10284" s="27">
        <v>32287</v>
      </c>
      <c r="H10284">
        <v>27</v>
      </c>
      <c r="I10284" t="s">
        <v>244</v>
      </c>
      <c r="J10284" t="s">
        <v>250</v>
      </c>
      <c r="K10284">
        <v>0</v>
      </c>
      <c r="L10284">
        <v>5</v>
      </c>
      <c r="M10284">
        <v>0</v>
      </c>
      <c r="N10284">
        <v>0</v>
      </c>
      <c r="O10284">
        <v>6</v>
      </c>
      <c r="P10284">
        <v>-1</v>
      </c>
      <c r="Q10284" s="28">
        <v>41359.373611111114</v>
      </c>
      <c r="R10284" s="28">
        <v>41360.050000000003</v>
      </c>
      <c r="S10284" t="s">
        <v>32793</v>
      </c>
      <c r="T10284" s="27">
        <v>41359</v>
      </c>
      <c r="V10284">
        <v>1</v>
      </c>
      <c r="W10284" t="s">
        <v>32</v>
      </c>
      <c r="X10284" t="s">
        <v>261</v>
      </c>
      <c r="Y10284">
        <v>1</v>
      </c>
      <c r="AA10284" t="s">
        <v>32794</v>
      </c>
      <c r="AB10284" t="s">
        <v>32</v>
      </c>
      <c r="AC10284">
        <v>0</v>
      </c>
      <c r="AD10284" s="27">
        <v>41466</v>
      </c>
      <c r="AE10284" t="s">
        <v>261</v>
      </c>
      <c r="AF10284" s="27">
        <v>41466</v>
      </c>
      <c r="AG10284" s="27">
        <v>41502</v>
      </c>
      <c r="AH10284">
        <v>0</v>
      </c>
      <c r="AN10284" t="s">
        <v>238</v>
      </c>
      <c r="AO10284">
        <v>3</v>
      </c>
      <c r="AP10284" t="s">
        <v>239</v>
      </c>
      <c r="AQ10284" s="27">
        <v>41360</v>
      </c>
      <c r="AR10284" t="s">
        <v>240</v>
      </c>
      <c r="AS10284">
        <v>5</v>
      </c>
      <c r="AT10284" t="s">
        <v>246</v>
      </c>
      <c r="AU10284" s="27">
        <v>41360</v>
      </c>
    </row>
    <row r="10285" spans="1:47" x14ac:dyDescent="0.2">
      <c r="A10285">
        <v>10284</v>
      </c>
      <c r="B10285" t="s">
        <v>32795</v>
      </c>
      <c r="C10285" t="s">
        <v>32796</v>
      </c>
      <c r="D10285" t="s">
        <v>2846</v>
      </c>
      <c r="E10285" s="27">
        <v>41774</v>
      </c>
      <c r="F10285" t="s">
        <v>294</v>
      </c>
      <c r="G10285" s="27">
        <v>31952</v>
      </c>
      <c r="H10285">
        <v>28</v>
      </c>
      <c r="I10285" t="s">
        <v>244</v>
      </c>
      <c r="J10285" t="s">
        <v>250</v>
      </c>
      <c r="K10285">
        <v>0</v>
      </c>
      <c r="L10285">
        <v>4</v>
      </c>
      <c r="M10285">
        <v>0</v>
      </c>
      <c r="N10285">
        <v>0</v>
      </c>
      <c r="O10285">
        <v>3</v>
      </c>
      <c r="P10285">
        <v>-1</v>
      </c>
      <c r="Q10285" s="28">
        <v>41773.20416666667</v>
      </c>
      <c r="R10285" s="28">
        <v>41778.078472222223</v>
      </c>
      <c r="S10285" t="s">
        <v>32797</v>
      </c>
      <c r="U10285" s="27">
        <v>41773</v>
      </c>
      <c r="V10285">
        <v>1</v>
      </c>
      <c r="W10285" t="s">
        <v>32</v>
      </c>
      <c r="X10285" t="s">
        <v>274</v>
      </c>
      <c r="Y10285">
        <v>0</v>
      </c>
      <c r="AB10285" t="s">
        <v>237</v>
      </c>
      <c r="AH10285">
        <v>0</v>
      </c>
      <c r="AN10285" t="s">
        <v>238</v>
      </c>
      <c r="AO10285">
        <v>3</v>
      </c>
      <c r="AP10285" t="s">
        <v>239</v>
      </c>
      <c r="AQ10285" s="27">
        <v>41774</v>
      </c>
      <c r="AR10285" t="s">
        <v>240</v>
      </c>
      <c r="AS10285">
        <v>4</v>
      </c>
      <c r="AT10285" t="s">
        <v>239</v>
      </c>
      <c r="AU10285" s="27">
        <v>41774</v>
      </c>
    </row>
    <row r="10286" spans="1:47" x14ac:dyDescent="0.2">
      <c r="A10286">
        <v>10285</v>
      </c>
      <c r="B10286" t="s">
        <v>32798</v>
      </c>
      <c r="C10286" t="s">
        <v>1147</v>
      </c>
      <c r="D10286" t="s">
        <v>586</v>
      </c>
      <c r="E10286" s="27">
        <v>41583</v>
      </c>
      <c r="F10286" t="s">
        <v>233</v>
      </c>
      <c r="G10286" s="27">
        <v>28628</v>
      </c>
      <c r="H10286">
        <v>37</v>
      </c>
      <c r="I10286" t="s">
        <v>244</v>
      </c>
      <c r="J10286" t="s">
        <v>245</v>
      </c>
      <c r="K10286">
        <v>0</v>
      </c>
      <c r="L10286">
        <v>6</v>
      </c>
      <c r="M10286">
        <v>0</v>
      </c>
      <c r="N10286">
        <v>0</v>
      </c>
      <c r="O10286">
        <v>0</v>
      </c>
      <c r="W10286" t="s">
        <v>237</v>
      </c>
      <c r="Y10286">
        <v>-1</v>
      </c>
      <c r="AB10286" t="s">
        <v>237</v>
      </c>
      <c r="AH10286">
        <v>0</v>
      </c>
      <c r="AN10286" t="s">
        <v>238</v>
      </c>
      <c r="AO10286">
        <v>3</v>
      </c>
      <c r="AP10286" t="s">
        <v>239</v>
      </c>
      <c r="AQ10286" s="27">
        <v>41583</v>
      </c>
      <c r="AR10286" t="s">
        <v>240</v>
      </c>
      <c r="AS10286">
        <v>6</v>
      </c>
      <c r="AT10286" t="s">
        <v>246</v>
      </c>
      <c r="AU10286" s="27">
        <v>41583</v>
      </c>
    </row>
    <row r="10287" spans="1:47" x14ac:dyDescent="0.2">
      <c r="A10287">
        <v>10286</v>
      </c>
      <c r="B10287" t="s">
        <v>32799</v>
      </c>
      <c r="C10287" t="s">
        <v>958</v>
      </c>
      <c r="D10287" t="s">
        <v>2014</v>
      </c>
      <c r="E10287" s="27">
        <v>41920</v>
      </c>
      <c r="F10287" t="s">
        <v>233</v>
      </c>
      <c r="G10287" s="27">
        <v>32449</v>
      </c>
      <c r="H10287">
        <v>27</v>
      </c>
      <c r="I10287" t="s">
        <v>244</v>
      </c>
      <c r="J10287" t="s">
        <v>250</v>
      </c>
      <c r="K10287">
        <v>0</v>
      </c>
      <c r="L10287">
        <v>10</v>
      </c>
      <c r="M10287">
        <v>0</v>
      </c>
      <c r="N10287">
        <v>2</v>
      </c>
      <c r="O10287">
        <v>20</v>
      </c>
      <c r="P10287">
        <v>-1</v>
      </c>
      <c r="Q10287" s="28">
        <v>41919.447916666664</v>
      </c>
      <c r="R10287" s="28">
        <v>41920.279166666667</v>
      </c>
      <c r="S10287" t="s">
        <v>32800</v>
      </c>
      <c r="U10287" s="27">
        <v>41919</v>
      </c>
      <c r="V10287">
        <v>1</v>
      </c>
      <c r="W10287" t="s">
        <v>32</v>
      </c>
      <c r="X10287" t="s">
        <v>274</v>
      </c>
      <c r="Y10287">
        <v>0</v>
      </c>
      <c r="AB10287" t="s">
        <v>237</v>
      </c>
      <c r="AH10287">
        <v>0</v>
      </c>
      <c r="AN10287" t="s">
        <v>238</v>
      </c>
      <c r="AO10287">
        <v>9</v>
      </c>
      <c r="AP10287" t="s">
        <v>269</v>
      </c>
      <c r="AQ10287" s="27">
        <v>41920</v>
      </c>
      <c r="AR10287" t="s">
        <v>240</v>
      </c>
      <c r="AS10287">
        <v>10</v>
      </c>
      <c r="AT10287" t="s">
        <v>269</v>
      </c>
      <c r="AU10287" s="27">
        <v>41920</v>
      </c>
    </row>
    <row r="10288" spans="1:47" x14ac:dyDescent="0.2">
      <c r="A10288">
        <v>10287</v>
      </c>
      <c r="B10288" t="s">
        <v>32801</v>
      </c>
      <c r="C10288" t="s">
        <v>32802</v>
      </c>
      <c r="D10288" t="s">
        <v>19172</v>
      </c>
      <c r="E10288" s="27">
        <v>41872</v>
      </c>
      <c r="F10288" t="s">
        <v>294</v>
      </c>
      <c r="G10288" s="27">
        <v>20807</v>
      </c>
      <c r="H10288">
        <v>59</v>
      </c>
      <c r="I10288" t="s">
        <v>234</v>
      </c>
      <c r="J10288" t="s">
        <v>245</v>
      </c>
      <c r="K10288">
        <v>0</v>
      </c>
      <c r="L10288">
        <v>3</v>
      </c>
      <c r="M10288">
        <v>0</v>
      </c>
      <c r="N10288">
        <v>0</v>
      </c>
      <c r="O10288">
        <v>2</v>
      </c>
      <c r="P10288">
        <v>-68</v>
      </c>
      <c r="Q10288" s="28">
        <v>41804.100694444445</v>
      </c>
      <c r="R10288" s="28">
        <v>41862.066666666666</v>
      </c>
      <c r="S10288" t="s">
        <v>32803</v>
      </c>
      <c r="T10288" s="27">
        <v>41803</v>
      </c>
      <c r="V10288">
        <v>69</v>
      </c>
      <c r="W10288" t="s">
        <v>32</v>
      </c>
      <c r="X10288" t="s">
        <v>383</v>
      </c>
      <c r="Y10288">
        <v>0</v>
      </c>
      <c r="AB10288" t="s">
        <v>237</v>
      </c>
      <c r="AH10288">
        <v>0</v>
      </c>
      <c r="AN10288" t="s">
        <v>238</v>
      </c>
      <c r="AO10288">
        <v>1</v>
      </c>
      <c r="AP10288" t="s">
        <v>239</v>
      </c>
      <c r="AQ10288" s="27">
        <v>41872</v>
      </c>
      <c r="AR10288" t="s">
        <v>240</v>
      </c>
      <c r="AS10288">
        <v>3</v>
      </c>
      <c r="AT10288" t="s">
        <v>239</v>
      </c>
      <c r="AU10288" s="27">
        <v>41872</v>
      </c>
    </row>
    <row r="10289" spans="1:47" x14ac:dyDescent="0.2">
      <c r="A10289">
        <v>10288</v>
      </c>
      <c r="B10289" t="s">
        <v>32804</v>
      </c>
      <c r="C10289" t="s">
        <v>32805</v>
      </c>
      <c r="D10289" t="s">
        <v>32806</v>
      </c>
      <c r="E10289" s="27">
        <v>41687</v>
      </c>
      <c r="F10289" t="s">
        <v>233</v>
      </c>
      <c r="G10289" s="27">
        <v>29872</v>
      </c>
      <c r="H10289">
        <v>34</v>
      </c>
      <c r="I10289" t="s">
        <v>244</v>
      </c>
      <c r="J10289" t="s">
        <v>22</v>
      </c>
      <c r="K10289">
        <v>0</v>
      </c>
      <c r="L10289">
        <v>2</v>
      </c>
      <c r="M10289">
        <v>0</v>
      </c>
      <c r="N10289">
        <v>0</v>
      </c>
      <c r="O10289">
        <v>3</v>
      </c>
      <c r="P10289">
        <v>-1</v>
      </c>
      <c r="Q10289" s="28">
        <v>41686.518055555556</v>
      </c>
      <c r="R10289" s="28">
        <v>41687.365277777775</v>
      </c>
      <c r="S10289" t="s">
        <v>32807</v>
      </c>
      <c r="T10289" s="27">
        <v>41686</v>
      </c>
      <c r="V10289">
        <v>1</v>
      </c>
      <c r="W10289" t="s">
        <v>36</v>
      </c>
      <c r="X10289" t="s">
        <v>279</v>
      </c>
      <c r="Y10289">
        <v>0</v>
      </c>
      <c r="AB10289" t="s">
        <v>237</v>
      </c>
      <c r="AH10289">
        <v>0</v>
      </c>
      <c r="AN10289" t="s">
        <v>238</v>
      </c>
      <c r="AO10289">
        <v>2</v>
      </c>
      <c r="AP10289" t="s">
        <v>239</v>
      </c>
      <c r="AQ10289" s="27">
        <v>41687</v>
      </c>
      <c r="AR10289" t="s">
        <v>240</v>
      </c>
      <c r="AS10289">
        <v>2</v>
      </c>
      <c r="AT10289" t="s">
        <v>239</v>
      </c>
      <c r="AU10289" s="27">
        <v>41687</v>
      </c>
    </row>
    <row r="10290" spans="1:47" x14ac:dyDescent="0.2">
      <c r="A10290">
        <v>10289</v>
      </c>
      <c r="B10290" t="s">
        <v>32808</v>
      </c>
      <c r="C10290" t="s">
        <v>1761</v>
      </c>
      <c r="D10290" t="s">
        <v>32809</v>
      </c>
      <c r="E10290" s="27">
        <v>41966</v>
      </c>
      <c r="F10290" t="s">
        <v>233</v>
      </c>
      <c r="G10290" s="27">
        <v>29116</v>
      </c>
      <c r="H10290">
        <v>36</v>
      </c>
      <c r="I10290" t="s">
        <v>244</v>
      </c>
      <c r="J10290" t="s">
        <v>245</v>
      </c>
      <c r="K10290">
        <v>0</v>
      </c>
      <c r="L10290">
        <v>8</v>
      </c>
      <c r="M10290">
        <v>0</v>
      </c>
      <c r="N10290">
        <v>0</v>
      </c>
      <c r="O10290">
        <v>0</v>
      </c>
      <c r="P10290">
        <v>-1</v>
      </c>
      <c r="Q10290" s="28">
        <v>41965.059027777781</v>
      </c>
      <c r="R10290" s="28">
        <v>42002.317361111112</v>
      </c>
      <c r="S10290" t="s">
        <v>32810</v>
      </c>
      <c r="T10290" s="27">
        <v>41965</v>
      </c>
      <c r="V10290">
        <v>1</v>
      </c>
      <c r="W10290" t="s">
        <v>32</v>
      </c>
      <c r="X10290" t="s">
        <v>261</v>
      </c>
      <c r="Y10290">
        <v>1</v>
      </c>
      <c r="AA10290" t="s">
        <v>32811</v>
      </c>
      <c r="AB10290" t="s">
        <v>36</v>
      </c>
      <c r="AC10290">
        <v>0</v>
      </c>
      <c r="AD10290" s="27">
        <v>42096</v>
      </c>
      <c r="AE10290" t="s">
        <v>279</v>
      </c>
      <c r="AF10290" s="27">
        <v>42096</v>
      </c>
      <c r="AG10290" s="27">
        <v>42109</v>
      </c>
      <c r="AH10290">
        <v>1</v>
      </c>
      <c r="AJ10290" t="s">
        <v>32811</v>
      </c>
      <c r="AK10290" t="s">
        <v>462</v>
      </c>
      <c r="AL10290" s="27">
        <v>42096</v>
      </c>
      <c r="AM10290" t="s">
        <v>279</v>
      </c>
      <c r="AN10290" t="s">
        <v>238</v>
      </c>
      <c r="AO10290">
        <v>3</v>
      </c>
      <c r="AP10290" t="s">
        <v>239</v>
      </c>
      <c r="AQ10290" s="27">
        <v>41966</v>
      </c>
      <c r="AR10290" t="s">
        <v>240</v>
      </c>
      <c r="AS10290">
        <v>8</v>
      </c>
      <c r="AT10290" t="s">
        <v>269</v>
      </c>
      <c r="AU10290" s="27">
        <v>41966</v>
      </c>
    </row>
    <row r="10291" spans="1:47" x14ac:dyDescent="0.2">
      <c r="A10291">
        <v>10290</v>
      </c>
      <c r="B10291" t="s">
        <v>32812</v>
      </c>
      <c r="C10291" t="s">
        <v>1882</v>
      </c>
      <c r="D10291" t="s">
        <v>32813</v>
      </c>
      <c r="E10291" s="27">
        <v>41296</v>
      </c>
      <c r="F10291" t="s">
        <v>233</v>
      </c>
      <c r="G10291" s="27">
        <v>30879</v>
      </c>
      <c r="H10291">
        <v>31</v>
      </c>
      <c r="I10291" t="s">
        <v>244</v>
      </c>
      <c r="J10291" t="s">
        <v>250</v>
      </c>
      <c r="K10291">
        <v>0</v>
      </c>
      <c r="L10291">
        <v>10</v>
      </c>
      <c r="M10291">
        <v>0</v>
      </c>
      <c r="N10291">
        <v>1</v>
      </c>
      <c r="O10291">
        <v>5</v>
      </c>
      <c r="P10291">
        <v>50</v>
      </c>
      <c r="Q10291" s="28">
        <v>41346.379861111112</v>
      </c>
      <c r="R10291" s="28">
        <v>41683.287499999999</v>
      </c>
      <c r="S10291" t="s">
        <v>32814</v>
      </c>
      <c r="U10291" s="27">
        <v>41204</v>
      </c>
      <c r="V10291">
        <v>92</v>
      </c>
      <c r="W10291" t="s">
        <v>32</v>
      </c>
      <c r="X10291" t="s">
        <v>274</v>
      </c>
      <c r="Y10291">
        <v>1</v>
      </c>
      <c r="AA10291" t="s">
        <v>32815</v>
      </c>
      <c r="AB10291" t="s">
        <v>32</v>
      </c>
      <c r="AC10291">
        <v>19</v>
      </c>
      <c r="AD10291" s="27">
        <v>41327</v>
      </c>
      <c r="AE10291" t="s">
        <v>378</v>
      </c>
      <c r="AF10291" s="27">
        <v>41346</v>
      </c>
      <c r="AG10291" s="27">
        <v>41683</v>
      </c>
      <c r="AH10291">
        <v>0</v>
      </c>
      <c r="AN10291" t="s">
        <v>238</v>
      </c>
      <c r="AO10291">
        <v>7</v>
      </c>
      <c r="AP10291" t="s">
        <v>246</v>
      </c>
      <c r="AQ10291" s="27">
        <v>41296</v>
      </c>
      <c r="AR10291" t="s">
        <v>240</v>
      </c>
      <c r="AS10291">
        <v>10</v>
      </c>
      <c r="AT10291" t="s">
        <v>269</v>
      </c>
      <c r="AU10291" s="27">
        <v>41296</v>
      </c>
    </row>
    <row r="10292" spans="1:47" x14ac:dyDescent="0.2">
      <c r="A10292">
        <v>10291</v>
      </c>
      <c r="B10292" t="s">
        <v>32816</v>
      </c>
      <c r="C10292" t="s">
        <v>585</v>
      </c>
      <c r="D10292" t="s">
        <v>21746</v>
      </c>
      <c r="E10292" s="27">
        <v>41891</v>
      </c>
      <c r="F10292" t="s">
        <v>233</v>
      </c>
      <c r="G10292" s="27">
        <v>24948</v>
      </c>
      <c r="H10292">
        <v>47</v>
      </c>
      <c r="I10292" t="s">
        <v>234</v>
      </c>
      <c r="J10292" t="s">
        <v>250</v>
      </c>
      <c r="K10292">
        <v>0</v>
      </c>
      <c r="L10292">
        <v>8</v>
      </c>
      <c r="M10292">
        <v>0</v>
      </c>
      <c r="N10292">
        <v>0</v>
      </c>
      <c r="O10292">
        <v>15</v>
      </c>
      <c r="P10292">
        <v>-1</v>
      </c>
      <c r="Q10292" s="28">
        <v>41890.32708333333</v>
      </c>
      <c r="R10292" s="28">
        <v>41975.253472222219</v>
      </c>
      <c r="S10292" t="s">
        <v>32817</v>
      </c>
      <c r="T10292" s="27">
        <v>41890</v>
      </c>
      <c r="V10292">
        <v>1</v>
      </c>
      <c r="W10292" t="s">
        <v>32</v>
      </c>
      <c r="X10292" t="s">
        <v>494</v>
      </c>
      <c r="Y10292">
        <v>0</v>
      </c>
      <c r="AB10292" t="s">
        <v>237</v>
      </c>
      <c r="AH10292">
        <v>0</v>
      </c>
      <c r="AN10292" t="s">
        <v>238</v>
      </c>
      <c r="AO10292">
        <v>4</v>
      </c>
      <c r="AP10292" t="s">
        <v>239</v>
      </c>
      <c r="AQ10292" s="27">
        <v>41891</v>
      </c>
      <c r="AR10292" t="s">
        <v>240</v>
      </c>
      <c r="AS10292">
        <v>8</v>
      </c>
      <c r="AT10292" t="s">
        <v>269</v>
      </c>
      <c r="AU10292" s="27">
        <v>41891</v>
      </c>
    </row>
    <row r="10293" spans="1:47" x14ac:dyDescent="0.2">
      <c r="A10293">
        <v>10292</v>
      </c>
      <c r="B10293" t="s">
        <v>32818</v>
      </c>
      <c r="C10293" t="s">
        <v>32819</v>
      </c>
      <c r="D10293" t="s">
        <v>32438</v>
      </c>
      <c r="E10293" s="27">
        <v>41353</v>
      </c>
      <c r="F10293" t="s">
        <v>233</v>
      </c>
      <c r="G10293" s="27">
        <v>34494</v>
      </c>
      <c r="H10293">
        <v>21</v>
      </c>
      <c r="I10293" t="s">
        <v>259</v>
      </c>
      <c r="J10293" t="s">
        <v>250</v>
      </c>
      <c r="K10293">
        <v>0</v>
      </c>
      <c r="L10293">
        <v>8</v>
      </c>
      <c r="M10293">
        <v>0</v>
      </c>
      <c r="N10293">
        <v>0</v>
      </c>
      <c r="O10293">
        <v>0</v>
      </c>
      <c r="P10293">
        <v>-1</v>
      </c>
      <c r="Q10293" s="28">
        <v>41352.259722222225</v>
      </c>
      <c r="R10293" s="28">
        <v>41353.34652777778</v>
      </c>
      <c r="S10293" t="s">
        <v>32820</v>
      </c>
      <c r="T10293" s="27">
        <v>41352</v>
      </c>
      <c r="V10293">
        <v>1</v>
      </c>
      <c r="W10293" t="s">
        <v>32</v>
      </c>
      <c r="X10293" t="s">
        <v>441</v>
      </c>
      <c r="Y10293">
        <v>0</v>
      </c>
      <c r="AB10293" t="s">
        <v>237</v>
      </c>
      <c r="AH10293">
        <v>0</v>
      </c>
      <c r="AN10293" t="s">
        <v>238</v>
      </c>
      <c r="AO10293">
        <v>8</v>
      </c>
      <c r="AP10293" t="s">
        <v>269</v>
      </c>
      <c r="AQ10293" s="27">
        <v>41353</v>
      </c>
      <c r="AR10293" t="s">
        <v>240</v>
      </c>
      <c r="AS10293">
        <v>8</v>
      </c>
      <c r="AT10293" t="s">
        <v>269</v>
      </c>
      <c r="AU10293" s="27">
        <v>41353</v>
      </c>
    </row>
    <row r="10294" spans="1:47" x14ac:dyDescent="0.2">
      <c r="A10294">
        <v>10293</v>
      </c>
      <c r="B10294" t="s">
        <v>32821</v>
      </c>
      <c r="C10294" t="s">
        <v>693</v>
      </c>
      <c r="D10294" t="s">
        <v>3642</v>
      </c>
      <c r="E10294" s="27">
        <v>41612</v>
      </c>
      <c r="F10294" t="s">
        <v>233</v>
      </c>
      <c r="G10294" s="27">
        <v>33873</v>
      </c>
      <c r="H10294">
        <v>23</v>
      </c>
      <c r="I10294" t="s">
        <v>259</v>
      </c>
      <c r="J10294" t="s">
        <v>245</v>
      </c>
      <c r="K10294">
        <v>0</v>
      </c>
      <c r="L10294">
        <v>3</v>
      </c>
      <c r="M10294">
        <v>0</v>
      </c>
      <c r="N10294">
        <v>0</v>
      </c>
      <c r="O10294">
        <v>1</v>
      </c>
      <c r="P10294">
        <v>-1</v>
      </c>
      <c r="Q10294" s="28">
        <v>41611.214583333334</v>
      </c>
      <c r="R10294" s="28">
        <v>41612.505555555559</v>
      </c>
      <c r="S10294" t="s">
        <v>32822</v>
      </c>
      <c r="T10294" s="27">
        <v>41611</v>
      </c>
      <c r="V10294">
        <v>1</v>
      </c>
      <c r="W10294" t="s">
        <v>32</v>
      </c>
      <c r="X10294" t="s">
        <v>359</v>
      </c>
      <c r="Y10294">
        <v>0</v>
      </c>
      <c r="AB10294" t="s">
        <v>237</v>
      </c>
      <c r="AH10294">
        <v>0</v>
      </c>
      <c r="AN10294" t="s">
        <v>238</v>
      </c>
      <c r="AO10294">
        <v>4</v>
      </c>
      <c r="AP10294" t="s">
        <v>239</v>
      </c>
      <c r="AQ10294" s="27">
        <v>41612</v>
      </c>
      <c r="AR10294" t="s">
        <v>240</v>
      </c>
      <c r="AS10294">
        <v>3</v>
      </c>
      <c r="AT10294" t="s">
        <v>239</v>
      </c>
      <c r="AU10294" s="27">
        <v>41612</v>
      </c>
    </row>
    <row r="10295" spans="1:47" x14ac:dyDescent="0.2">
      <c r="A10295">
        <v>10294</v>
      </c>
      <c r="B10295" t="s">
        <v>32823</v>
      </c>
      <c r="C10295" t="s">
        <v>32824</v>
      </c>
      <c r="D10295" t="s">
        <v>6011</v>
      </c>
      <c r="E10295" s="27">
        <v>41894</v>
      </c>
      <c r="F10295" t="s">
        <v>294</v>
      </c>
      <c r="G10295" s="27">
        <v>35254</v>
      </c>
      <c r="H10295">
        <v>19</v>
      </c>
      <c r="I10295" t="s">
        <v>259</v>
      </c>
      <c r="J10295" t="s">
        <v>245</v>
      </c>
      <c r="K10295">
        <v>0</v>
      </c>
      <c r="L10295">
        <v>5</v>
      </c>
      <c r="M10295">
        <v>0</v>
      </c>
      <c r="N10295">
        <v>0</v>
      </c>
      <c r="O10295">
        <v>0</v>
      </c>
      <c r="P10295">
        <v>0</v>
      </c>
      <c r="Q10295" s="28">
        <v>41894.183333333334</v>
      </c>
      <c r="R10295" s="28">
        <v>41894.345833333333</v>
      </c>
      <c r="S10295" t="s">
        <v>32825</v>
      </c>
      <c r="T10295" s="27">
        <v>41893</v>
      </c>
      <c r="V10295">
        <v>1</v>
      </c>
      <c r="W10295" t="s">
        <v>32</v>
      </c>
      <c r="X10295" t="s">
        <v>383</v>
      </c>
      <c r="Y10295">
        <v>0</v>
      </c>
      <c r="AB10295" t="s">
        <v>237</v>
      </c>
      <c r="AH10295">
        <v>0</v>
      </c>
      <c r="AN10295" t="s">
        <v>238</v>
      </c>
      <c r="AO10295">
        <v>8</v>
      </c>
      <c r="AP10295" t="s">
        <v>269</v>
      </c>
      <c r="AQ10295" s="27">
        <v>41894</v>
      </c>
      <c r="AR10295" t="s">
        <v>240</v>
      </c>
      <c r="AS10295">
        <v>5</v>
      </c>
      <c r="AT10295" t="s">
        <v>246</v>
      </c>
      <c r="AU10295" s="27">
        <v>41894</v>
      </c>
    </row>
    <row r="10296" spans="1:47" x14ac:dyDescent="0.2">
      <c r="A10296">
        <v>10295</v>
      </c>
      <c r="B10296" t="s">
        <v>32826</v>
      </c>
      <c r="C10296" t="s">
        <v>663</v>
      </c>
      <c r="D10296" t="s">
        <v>2014</v>
      </c>
      <c r="E10296" s="27">
        <v>41572</v>
      </c>
      <c r="F10296" t="s">
        <v>233</v>
      </c>
      <c r="G10296" s="27">
        <v>22202</v>
      </c>
      <c r="H10296">
        <v>55</v>
      </c>
      <c r="I10296" t="s">
        <v>234</v>
      </c>
      <c r="J10296" t="s">
        <v>250</v>
      </c>
      <c r="K10296">
        <v>0</v>
      </c>
      <c r="L10296">
        <v>5</v>
      </c>
      <c r="M10296">
        <v>0</v>
      </c>
      <c r="N10296">
        <v>0</v>
      </c>
      <c r="O10296">
        <v>1</v>
      </c>
      <c r="P10296">
        <v>-43</v>
      </c>
      <c r="Q10296" s="28">
        <v>41529.332638888889</v>
      </c>
      <c r="R10296" s="28">
        <v>41572.449999999997</v>
      </c>
      <c r="S10296" t="s">
        <v>32827</v>
      </c>
      <c r="U10296" s="27">
        <v>41529</v>
      </c>
      <c r="V10296">
        <v>43</v>
      </c>
      <c r="W10296" t="s">
        <v>32</v>
      </c>
      <c r="X10296" t="s">
        <v>274</v>
      </c>
      <c r="Y10296">
        <v>0</v>
      </c>
      <c r="AB10296" t="s">
        <v>237</v>
      </c>
      <c r="AH10296">
        <v>0</v>
      </c>
      <c r="AN10296" t="s">
        <v>238</v>
      </c>
      <c r="AO10296">
        <v>5</v>
      </c>
      <c r="AP10296" t="s">
        <v>246</v>
      </c>
      <c r="AQ10296" s="27">
        <v>41572</v>
      </c>
      <c r="AR10296" t="s">
        <v>240</v>
      </c>
      <c r="AS10296">
        <v>5</v>
      </c>
      <c r="AT10296" t="s">
        <v>246</v>
      </c>
      <c r="AU10296" s="27">
        <v>41572</v>
      </c>
    </row>
    <row r="10297" spans="1:47" x14ac:dyDescent="0.2">
      <c r="A10297">
        <v>10296</v>
      </c>
      <c r="B10297" t="s">
        <v>32828</v>
      </c>
      <c r="C10297" t="s">
        <v>3130</v>
      </c>
      <c r="D10297" t="s">
        <v>357</v>
      </c>
      <c r="E10297" s="27">
        <v>41333</v>
      </c>
      <c r="F10297" t="s">
        <v>233</v>
      </c>
      <c r="G10297" s="27">
        <v>27640</v>
      </c>
      <c r="H10297">
        <v>40</v>
      </c>
      <c r="I10297" t="s">
        <v>244</v>
      </c>
      <c r="J10297" t="s">
        <v>250</v>
      </c>
      <c r="K10297">
        <v>0</v>
      </c>
      <c r="L10297">
        <v>3</v>
      </c>
      <c r="M10297">
        <v>0</v>
      </c>
      <c r="N10297">
        <v>0</v>
      </c>
      <c r="O10297">
        <v>1</v>
      </c>
      <c r="P10297">
        <v>-1</v>
      </c>
      <c r="Q10297" s="28">
        <v>41332.458333333336</v>
      </c>
      <c r="R10297" s="28">
        <v>41408.306250000001</v>
      </c>
      <c r="S10297" t="s">
        <v>32829</v>
      </c>
      <c r="U10297" s="27">
        <v>41332</v>
      </c>
      <c r="V10297">
        <v>1</v>
      </c>
      <c r="W10297" t="s">
        <v>32</v>
      </c>
      <c r="X10297" t="s">
        <v>274</v>
      </c>
      <c r="Y10297">
        <v>0</v>
      </c>
      <c r="AB10297" t="s">
        <v>237</v>
      </c>
      <c r="AH10297">
        <v>0</v>
      </c>
      <c r="AN10297" t="s">
        <v>238</v>
      </c>
      <c r="AO10297">
        <v>1</v>
      </c>
      <c r="AP10297" t="s">
        <v>239</v>
      </c>
      <c r="AQ10297" s="27">
        <v>41333</v>
      </c>
      <c r="AR10297" t="s">
        <v>240</v>
      </c>
      <c r="AS10297">
        <v>3</v>
      </c>
      <c r="AT10297" t="s">
        <v>239</v>
      </c>
      <c r="AU10297" s="27">
        <v>41333</v>
      </c>
    </row>
    <row r="10298" spans="1:47" x14ac:dyDescent="0.2">
      <c r="A10298">
        <v>10297</v>
      </c>
      <c r="B10298" t="s">
        <v>32830</v>
      </c>
      <c r="C10298" t="s">
        <v>32831</v>
      </c>
      <c r="D10298" t="s">
        <v>1110</v>
      </c>
      <c r="E10298" s="27">
        <v>41986</v>
      </c>
      <c r="F10298" t="s">
        <v>294</v>
      </c>
      <c r="G10298" s="27">
        <v>32106</v>
      </c>
      <c r="H10298">
        <v>28</v>
      </c>
      <c r="I10298" t="s">
        <v>244</v>
      </c>
      <c r="J10298" t="s">
        <v>250</v>
      </c>
      <c r="K10298">
        <v>0</v>
      </c>
      <c r="L10298">
        <v>8</v>
      </c>
      <c r="M10298">
        <v>0</v>
      </c>
      <c r="N10298">
        <v>0</v>
      </c>
      <c r="O10298">
        <v>1</v>
      </c>
      <c r="P10298">
        <v>-1</v>
      </c>
      <c r="Q10298" s="28">
        <v>41985.332638888889</v>
      </c>
      <c r="R10298" s="28">
        <v>42001.07708333333</v>
      </c>
      <c r="S10298" t="s">
        <v>32832</v>
      </c>
      <c r="U10298" s="27">
        <v>41985</v>
      </c>
      <c r="V10298">
        <v>1</v>
      </c>
      <c r="W10298" t="s">
        <v>32</v>
      </c>
      <c r="X10298" t="s">
        <v>274</v>
      </c>
      <c r="Y10298">
        <v>0</v>
      </c>
      <c r="AB10298" t="s">
        <v>237</v>
      </c>
      <c r="AH10298">
        <v>0</v>
      </c>
      <c r="AN10298" t="s">
        <v>238</v>
      </c>
      <c r="AO10298">
        <v>3</v>
      </c>
      <c r="AP10298" t="s">
        <v>239</v>
      </c>
      <c r="AQ10298" s="27">
        <v>41986</v>
      </c>
      <c r="AR10298" t="s">
        <v>240</v>
      </c>
      <c r="AS10298">
        <v>8</v>
      </c>
      <c r="AT10298" t="s">
        <v>269</v>
      </c>
      <c r="AU10298" s="27">
        <v>41986</v>
      </c>
    </row>
    <row r="10299" spans="1:47" x14ac:dyDescent="0.2">
      <c r="A10299">
        <v>10298</v>
      </c>
      <c r="B10299" t="s">
        <v>32833</v>
      </c>
      <c r="C10299" t="s">
        <v>918</v>
      </c>
      <c r="D10299" t="s">
        <v>3455</v>
      </c>
      <c r="E10299" s="27">
        <v>41281</v>
      </c>
      <c r="F10299" t="s">
        <v>233</v>
      </c>
      <c r="G10299" s="27">
        <v>31370</v>
      </c>
      <c r="H10299">
        <v>30</v>
      </c>
      <c r="I10299" t="s">
        <v>244</v>
      </c>
      <c r="J10299" t="s">
        <v>250</v>
      </c>
      <c r="K10299">
        <v>0</v>
      </c>
      <c r="L10299">
        <v>5</v>
      </c>
      <c r="M10299">
        <v>0</v>
      </c>
      <c r="N10299">
        <v>0</v>
      </c>
      <c r="O10299">
        <v>3</v>
      </c>
      <c r="P10299">
        <v>-1</v>
      </c>
      <c r="Q10299" s="28">
        <v>41280.315972222219</v>
      </c>
      <c r="R10299" s="28">
        <v>41282.222916666666</v>
      </c>
      <c r="S10299" t="s">
        <v>32834</v>
      </c>
      <c r="T10299" s="27">
        <v>41280</v>
      </c>
      <c r="V10299">
        <v>1</v>
      </c>
      <c r="W10299" t="s">
        <v>36</v>
      </c>
      <c r="X10299" t="s">
        <v>279</v>
      </c>
      <c r="Y10299">
        <v>1</v>
      </c>
      <c r="AA10299" t="s">
        <v>32835</v>
      </c>
      <c r="AB10299" t="s">
        <v>36</v>
      </c>
      <c r="AC10299">
        <v>0</v>
      </c>
      <c r="AD10299" s="27">
        <v>41709</v>
      </c>
      <c r="AE10299" t="s">
        <v>422</v>
      </c>
      <c r="AF10299" s="27">
        <v>41709</v>
      </c>
      <c r="AG10299" s="27">
        <v>41709</v>
      </c>
      <c r="AH10299">
        <v>1</v>
      </c>
      <c r="AJ10299" t="s">
        <v>32836</v>
      </c>
      <c r="AK10299" t="s">
        <v>366</v>
      </c>
      <c r="AL10299" s="27">
        <v>42382</v>
      </c>
      <c r="AM10299" t="s">
        <v>19870</v>
      </c>
      <c r="AN10299" t="s">
        <v>238</v>
      </c>
      <c r="AO10299">
        <v>5</v>
      </c>
      <c r="AP10299" t="s">
        <v>246</v>
      </c>
      <c r="AQ10299" s="27">
        <v>41281</v>
      </c>
      <c r="AR10299" t="s">
        <v>240</v>
      </c>
      <c r="AS10299">
        <v>5</v>
      </c>
      <c r="AT10299" t="s">
        <v>246</v>
      </c>
      <c r="AU10299" s="27">
        <v>41281</v>
      </c>
    </row>
    <row r="10300" spans="1:47" x14ac:dyDescent="0.2">
      <c r="A10300">
        <v>10299</v>
      </c>
      <c r="B10300" t="s">
        <v>32837</v>
      </c>
      <c r="C10300" t="s">
        <v>32838</v>
      </c>
      <c r="D10300" t="s">
        <v>11005</v>
      </c>
      <c r="E10300" s="27">
        <v>41525</v>
      </c>
      <c r="F10300" t="s">
        <v>233</v>
      </c>
      <c r="G10300" s="27">
        <v>27241</v>
      </c>
      <c r="H10300">
        <v>41</v>
      </c>
      <c r="I10300" t="s">
        <v>244</v>
      </c>
      <c r="J10300" t="s">
        <v>250</v>
      </c>
      <c r="K10300">
        <v>0</v>
      </c>
      <c r="L10300">
        <v>5</v>
      </c>
      <c r="M10300">
        <v>0</v>
      </c>
      <c r="N10300">
        <v>0</v>
      </c>
      <c r="O10300">
        <v>1</v>
      </c>
      <c r="P10300">
        <v>-1</v>
      </c>
      <c r="Q10300" s="28">
        <v>41524.291666666664</v>
      </c>
      <c r="R10300" s="28">
        <v>41526.140972222223</v>
      </c>
      <c r="S10300" t="s">
        <v>32839</v>
      </c>
      <c r="T10300" s="27">
        <v>41524</v>
      </c>
      <c r="V10300">
        <v>1</v>
      </c>
      <c r="W10300" t="s">
        <v>36</v>
      </c>
      <c r="X10300" t="s">
        <v>279</v>
      </c>
      <c r="Y10300">
        <v>0</v>
      </c>
      <c r="AB10300" t="s">
        <v>237</v>
      </c>
      <c r="AH10300">
        <v>0</v>
      </c>
      <c r="AN10300" t="s">
        <v>238</v>
      </c>
      <c r="AO10300">
        <v>2</v>
      </c>
      <c r="AP10300" t="s">
        <v>239</v>
      </c>
      <c r="AQ10300" s="27">
        <v>41525</v>
      </c>
      <c r="AR10300" t="s">
        <v>240</v>
      </c>
      <c r="AS10300">
        <v>5</v>
      </c>
      <c r="AT10300" t="s">
        <v>246</v>
      </c>
      <c r="AU10300" s="27">
        <v>41525</v>
      </c>
    </row>
    <row r="10301" spans="1:47" x14ac:dyDescent="0.2">
      <c r="A10301">
        <v>10300</v>
      </c>
      <c r="B10301" t="s">
        <v>32840</v>
      </c>
      <c r="C10301" t="s">
        <v>1832</v>
      </c>
      <c r="D10301" t="s">
        <v>32841</v>
      </c>
      <c r="E10301" s="27">
        <v>41295</v>
      </c>
      <c r="F10301" t="s">
        <v>233</v>
      </c>
      <c r="G10301" s="27">
        <v>21993</v>
      </c>
      <c r="H10301">
        <v>56</v>
      </c>
      <c r="I10301" t="s">
        <v>234</v>
      </c>
      <c r="J10301" t="s">
        <v>245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 s="28">
        <v>41295.074305555558</v>
      </c>
      <c r="R10301" s="28">
        <v>41295.459027777775</v>
      </c>
      <c r="S10301" t="s">
        <v>32842</v>
      </c>
      <c r="T10301" s="27">
        <v>41294</v>
      </c>
      <c r="V10301">
        <v>1</v>
      </c>
      <c r="W10301" t="s">
        <v>36</v>
      </c>
      <c r="X10301" t="s">
        <v>263</v>
      </c>
      <c r="Y10301">
        <v>0</v>
      </c>
      <c r="AB10301" t="s">
        <v>237</v>
      </c>
      <c r="AH10301">
        <v>0</v>
      </c>
      <c r="AN10301" t="s">
        <v>238</v>
      </c>
      <c r="AO10301">
        <v>1</v>
      </c>
      <c r="AP10301" t="s">
        <v>239</v>
      </c>
      <c r="AQ10301" s="27">
        <v>41295</v>
      </c>
      <c r="AR10301" t="s">
        <v>240</v>
      </c>
      <c r="AS10301">
        <v>1</v>
      </c>
      <c r="AT10301" t="s">
        <v>239</v>
      </c>
      <c r="AU10301" s="27">
        <v>41295</v>
      </c>
    </row>
    <row r="10302" spans="1:47" x14ac:dyDescent="0.2">
      <c r="A10302">
        <v>10301</v>
      </c>
      <c r="B10302" t="s">
        <v>32843</v>
      </c>
      <c r="C10302" t="s">
        <v>13572</v>
      </c>
      <c r="D10302" t="s">
        <v>1128</v>
      </c>
      <c r="E10302" s="27">
        <v>41696</v>
      </c>
      <c r="F10302" t="s">
        <v>233</v>
      </c>
      <c r="G10302" s="27">
        <v>33999</v>
      </c>
      <c r="H10302">
        <v>23</v>
      </c>
      <c r="I10302" t="s">
        <v>259</v>
      </c>
      <c r="J10302" t="s">
        <v>250</v>
      </c>
      <c r="K10302">
        <v>0</v>
      </c>
      <c r="L10302">
        <v>3</v>
      </c>
      <c r="M10302">
        <v>0</v>
      </c>
      <c r="N10302">
        <v>0</v>
      </c>
      <c r="O10302">
        <v>1</v>
      </c>
      <c r="P10302">
        <v>-1</v>
      </c>
      <c r="Q10302" s="28">
        <v>41695.236805555556</v>
      </c>
      <c r="R10302" s="28">
        <v>41696.450694444444</v>
      </c>
      <c r="S10302" t="s">
        <v>32844</v>
      </c>
      <c r="T10302" s="27">
        <v>41695</v>
      </c>
      <c r="V10302">
        <v>1</v>
      </c>
      <c r="W10302" t="s">
        <v>32</v>
      </c>
      <c r="X10302" t="s">
        <v>14051</v>
      </c>
      <c r="Y10302">
        <v>1</v>
      </c>
      <c r="AA10302" t="s">
        <v>32845</v>
      </c>
      <c r="AB10302" t="s">
        <v>36</v>
      </c>
      <c r="AC10302">
        <v>1</v>
      </c>
      <c r="AD10302" s="27">
        <v>41808</v>
      </c>
      <c r="AE10302" t="s">
        <v>474</v>
      </c>
      <c r="AF10302" s="27">
        <v>41809</v>
      </c>
      <c r="AG10302" s="27">
        <v>41809</v>
      </c>
      <c r="AH10302">
        <v>0</v>
      </c>
      <c r="AN10302" t="s">
        <v>238</v>
      </c>
      <c r="AO10302">
        <v>4</v>
      </c>
      <c r="AP10302" t="s">
        <v>239</v>
      </c>
      <c r="AQ10302" s="27">
        <v>41696</v>
      </c>
      <c r="AR10302" t="s">
        <v>240</v>
      </c>
      <c r="AS10302">
        <v>3</v>
      </c>
      <c r="AT10302" t="s">
        <v>239</v>
      </c>
      <c r="AU10302" s="27">
        <v>41696</v>
      </c>
    </row>
    <row r="10303" spans="1:47" x14ac:dyDescent="0.2">
      <c r="A10303">
        <v>10302</v>
      </c>
      <c r="B10303" t="s">
        <v>32846</v>
      </c>
      <c r="C10303" t="s">
        <v>693</v>
      </c>
      <c r="D10303" t="s">
        <v>3886</v>
      </c>
      <c r="E10303" s="27">
        <v>41570</v>
      </c>
      <c r="F10303" t="s">
        <v>233</v>
      </c>
      <c r="G10303" s="27">
        <v>20109</v>
      </c>
      <c r="H10303">
        <v>61</v>
      </c>
      <c r="I10303" t="s">
        <v>234</v>
      </c>
      <c r="J10303" t="s">
        <v>250</v>
      </c>
      <c r="K10303">
        <v>0</v>
      </c>
      <c r="L10303">
        <v>2</v>
      </c>
      <c r="M10303">
        <v>0</v>
      </c>
      <c r="N10303">
        <v>0</v>
      </c>
      <c r="O10303">
        <v>14</v>
      </c>
      <c r="P10303">
        <v>-1</v>
      </c>
      <c r="Q10303" s="28">
        <v>41569.31527777778</v>
      </c>
      <c r="R10303" s="28">
        <v>41570.324305555558</v>
      </c>
      <c r="S10303" t="s">
        <v>32847</v>
      </c>
      <c r="T10303" s="27">
        <v>41569</v>
      </c>
      <c r="V10303">
        <v>1</v>
      </c>
      <c r="W10303" t="s">
        <v>36</v>
      </c>
      <c r="X10303" t="s">
        <v>1469</v>
      </c>
      <c r="Y10303">
        <v>1</v>
      </c>
      <c r="AA10303" t="s">
        <v>32848</v>
      </c>
      <c r="AB10303" t="s">
        <v>32</v>
      </c>
      <c r="AD10303" s="27">
        <v>42349</v>
      </c>
      <c r="AE10303" t="s">
        <v>261</v>
      </c>
      <c r="AH10303">
        <v>0</v>
      </c>
      <c r="AN10303" t="s">
        <v>238</v>
      </c>
      <c r="AO10303">
        <v>2</v>
      </c>
      <c r="AP10303" t="s">
        <v>239</v>
      </c>
      <c r="AQ10303" s="27">
        <v>41570</v>
      </c>
      <c r="AR10303" t="s">
        <v>240</v>
      </c>
      <c r="AS10303">
        <v>2</v>
      </c>
      <c r="AT10303" t="s">
        <v>239</v>
      </c>
      <c r="AU10303" s="27">
        <v>41570</v>
      </c>
    </row>
    <row r="10304" spans="1:47" x14ac:dyDescent="0.2">
      <c r="A10304">
        <v>10303</v>
      </c>
      <c r="B10304" t="s">
        <v>32849</v>
      </c>
      <c r="C10304" t="s">
        <v>32850</v>
      </c>
      <c r="D10304" t="s">
        <v>32851</v>
      </c>
      <c r="E10304" s="27">
        <v>41695</v>
      </c>
      <c r="F10304" t="s">
        <v>233</v>
      </c>
      <c r="G10304" s="27">
        <v>34358</v>
      </c>
      <c r="H10304">
        <v>22</v>
      </c>
      <c r="I10304" t="s">
        <v>259</v>
      </c>
      <c r="J10304" t="s">
        <v>353</v>
      </c>
      <c r="K10304">
        <v>0</v>
      </c>
      <c r="L10304">
        <v>7</v>
      </c>
      <c r="M10304">
        <v>0</v>
      </c>
      <c r="N10304">
        <v>0</v>
      </c>
      <c r="O10304">
        <v>0</v>
      </c>
      <c r="P10304">
        <v>-1</v>
      </c>
      <c r="Q10304" s="28">
        <v>41694.199305555558</v>
      </c>
      <c r="R10304" s="28">
        <v>41704.482638888891</v>
      </c>
      <c r="S10304" t="s">
        <v>32852</v>
      </c>
      <c r="T10304" s="27">
        <v>41694</v>
      </c>
      <c r="V10304">
        <v>1</v>
      </c>
      <c r="W10304" t="s">
        <v>32</v>
      </c>
      <c r="X10304" t="s">
        <v>11241</v>
      </c>
      <c r="Y10304">
        <v>1</v>
      </c>
      <c r="AA10304" t="s">
        <v>32853</v>
      </c>
      <c r="AB10304" t="s">
        <v>36</v>
      </c>
      <c r="AC10304">
        <v>0</v>
      </c>
      <c r="AD10304" s="27">
        <v>41864</v>
      </c>
      <c r="AE10304" t="s">
        <v>412</v>
      </c>
      <c r="AF10304" s="27">
        <v>41864</v>
      </c>
      <c r="AG10304" s="27">
        <v>41865</v>
      </c>
      <c r="AH10304">
        <v>0</v>
      </c>
      <c r="AN10304" t="s">
        <v>238</v>
      </c>
      <c r="AO10304">
        <v>8</v>
      </c>
      <c r="AP10304" t="s">
        <v>269</v>
      </c>
      <c r="AQ10304" s="27">
        <v>41695</v>
      </c>
      <c r="AR10304" t="s">
        <v>240</v>
      </c>
      <c r="AS10304">
        <v>7</v>
      </c>
      <c r="AT10304" t="s">
        <v>246</v>
      </c>
      <c r="AU10304" s="27">
        <v>41695</v>
      </c>
    </row>
    <row r="10305" spans="1:47" x14ac:dyDescent="0.2">
      <c r="A10305">
        <v>10304</v>
      </c>
      <c r="B10305" t="s">
        <v>32854</v>
      </c>
      <c r="C10305" t="s">
        <v>8894</v>
      </c>
      <c r="D10305" t="s">
        <v>11070</v>
      </c>
      <c r="E10305" s="27">
        <v>41978</v>
      </c>
      <c r="F10305" t="s">
        <v>294</v>
      </c>
      <c r="G10305" s="27">
        <v>27957</v>
      </c>
      <c r="H10305">
        <v>39</v>
      </c>
      <c r="I10305" t="s">
        <v>244</v>
      </c>
      <c r="J10305" t="s">
        <v>245</v>
      </c>
      <c r="K10305">
        <v>0</v>
      </c>
      <c r="L10305">
        <v>10</v>
      </c>
      <c r="M10305">
        <v>0</v>
      </c>
      <c r="N10305">
        <v>0</v>
      </c>
      <c r="O10305">
        <v>2</v>
      </c>
      <c r="P10305">
        <v>-1</v>
      </c>
      <c r="Q10305" s="28">
        <v>41977.206944444442</v>
      </c>
      <c r="R10305" s="28">
        <v>41978.392361111109</v>
      </c>
      <c r="S10305" t="s">
        <v>32855</v>
      </c>
      <c r="T10305" s="27">
        <v>41977</v>
      </c>
      <c r="V10305">
        <v>1</v>
      </c>
      <c r="W10305" t="s">
        <v>32</v>
      </c>
      <c r="X10305" t="s">
        <v>343</v>
      </c>
      <c r="Y10305">
        <v>0</v>
      </c>
      <c r="AB10305" t="s">
        <v>237</v>
      </c>
      <c r="AH10305">
        <v>0</v>
      </c>
      <c r="AN10305" t="s">
        <v>238</v>
      </c>
      <c r="AO10305">
        <v>7</v>
      </c>
      <c r="AP10305" t="s">
        <v>246</v>
      </c>
      <c r="AQ10305" s="27">
        <v>41978</v>
      </c>
      <c r="AR10305" t="s">
        <v>240</v>
      </c>
      <c r="AS10305">
        <v>10</v>
      </c>
      <c r="AT10305" t="s">
        <v>269</v>
      </c>
      <c r="AU10305" s="27">
        <v>41978</v>
      </c>
    </row>
    <row r="10306" spans="1:47" x14ac:dyDescent="0.2">
      <c r="A10306">
        <v>10305</v>
      </c>
      <c r="B10306" t="s">
        <v>32856</v>
      </c>
      <c r="C10306" t="s">
        <v>8266</v>
      </c>
      <c r="D10306" t="s">
        <v>1109</v>
      </c>
      <c r="E10306" s="27">
        <v>41892</v>
      </c>
      <c r="F10306" t="s">
        <v>233</v>
      </c>
      <c r="G10306" s="27">
        <v>35158</v>
      </c>
      <c r="H10306">
        <v>20</v>
      </c>
      <c r="I10306" t="s">
        <v>259</v>
      </c>
      <c r="J10306" t="s">
        <v>250</v>
      </c>
      <c r="K10306">
        <v>0</v>
      </c>
      <c r="L10306">
        <v>6</v>
      </c>
      <c r="M10306">
        <v>0</v>
      </c>
      <c r="N10306">
        <v>0</v>
      </c>
      <c r="O10306">
        <v>0</v>
      </c>
      <c r="P10306">
        <v>-1</v>
      </c>
      <c r="Q10306" s="28">
        <v>41891.243750000001</v>
      </c>
      <c r="R10306" s="28">
        <v>41893.149305555555</v>
      </c>
      <c r="S10306" t="s">
        <v>32857</v>
      </c>
      <c r="T10306" s="27">
        <v>41891</v>
      </c>
      <c r="V10306">
        <v>1</v>
      </c>
      <c r="W10306" t="s">
        <v>32</v>
      </c>
      <c r="X10306" t="s">
        <v>453</v>
      </c>
      <c r="Y10306">
        <v>1</v>
      </c>
      <c r="AA10306" t="s">
        <v>32858</v>
      </c>
      <c r="AB10306" t="s">
        <v>36</v>
      </c>
      <c r="AC10306">
        <v>0</v>
      </c>
      <c r="AD10306" s="27">
        <v>41942</v>
      </c>
      <c r="AE10306" t="s">
        <v>1774</v>
      </c>
      <c r="AF10306" s="27">
        <v>41942</v>
      </c>
      <c r="AG10306" s="27">
        <v>41943</v>
      </c>
      <c r="AH10306">
        <v>0</v>
      </c>
      <c r="AN10306" t="s">
        <v>238</v>
      </c>
      <c r="AO10306">
        <v>7</v>
      </c>
      <c r="AP10306" t="s">
        <v>246</v>
      </c>
      <c r="AQ10306" s="27">
        <v>41892</v>
      </c>
      <c r="AR10306" t="s">
        <v>240</v>
      </c>
      <c r="AS10306">
        <v>6</v>
      </c>
      <c r="AT10306" t="s">
        <v>246</v>
      </c>
      <c r="AU10306" s="27">
        <v>41892</v>
      </c>
    </row>
    <row r="10307" spans="1:47" x14ac:dyDescent="0.2">
      <c r="A10307">
        <v>10306</v>
      </c>
      <c r="B10307" t="s">
        <v>32859</v>
      </c>
      <c r="C10307" t="s">
        <v>32860</v>
      </c>
      <c r="D10307" t="s">
        <v>4096</v>
      </c>
      <c r="E10307" s="27">
        <v>41496</v>
      </c>
      <c r="F10307" t="s">
        <v>233</v>
      </c>
      <c r="G10307" s="27">
        <v>24478</v>
      </c>
      <c r="H10307">
        <v>49</v>
      </c>
      <c r="I10307" t="s">
        <v>234</v>
      </c>
      <c r="J10307" t="s">
        <v>245</v>
      </c>
      <c r="K10307">
        <v>0</v>
      </c>
      <c r="L10307">
        <v>1</v>
      </c>
      <c r="M10307">
        <v>0</v>
      </c>
      <c r="N10307">
        <v>0</v>
      </c>
      <c r="O10307">
        <v>2</v>
      </c>
      <c r="P10307">
        <v>-1</v>
      </c>
      <c r="Q10307" s="28">
        <v>41495.166666666664</v>
      </c>
      <c r="R10307" s="28">
        <v>41586.331944444442</v>
      </c>
      <c r="S10307" t="s">
        <v>32861</v>
      </c>
      <c r="T10307" s="27">
        <v>41495</v>
      </c>
      <c r="V10307">
        <v>1</v>
      </c>
      <c r="W10307" t="s">
        <v>32</v>
      </c>
      <c r="X10307" t="s">
        <v>2529</v>
      </c>
      <c r="Y10307">
        <v>1</v>
      </c>
      <c r="AA10307" t="s">
        <v>32862</v>
      </c>
      <c r="AB10307" t="s">
        <v>36</v>
      </c>
      <c r="AC10307">
        <v>153</v>
      </c>
      <c r="AD10307" s="27">
        <v>42074</v>
      </c>
      <c r="AE10307" t="s">
        <v>422</v>
      </c>
      <c r="AF10307" s="27">
        <v>42227</v>
      </c>
      <c r="AG10307" s="27">
        <v>42356</v>
      </c>
      <c r="AH10307">
        <v>0</v>
      </c>
      <c r="AN10307" t="s">
        <v>238</v>
      </c>
      <c r="AO10307">
        <v>1</v>
      </c>
      <c r="AP10307" t="s">
        <v>239</v>
      </c>
      <c r="AQ10307" s="27">
        <v>41496</v>
      </c>
      <c r="AR10307" t="s">
        <v>240</v>
      </c>
      <c r="AS10307">
        <v>1</v>
      </c>
      <c r="AT10307" t="s">
        <v>239</v>
      </c>
      <c r="AU10307" s="27">
        <v>41496</v>
      </c>
    </row>
    <row r="10308" spans="1:47" x14ac:dyDescent="0.2">
      <c r="A10308">
        <v>10307</v>
      </c>
      <c r="B10308" t="s">
        <v>32863</v>
      </c>
      <c r="C10308" t="s">
        <v>693</v>
      </c>
      <c r="D10308" t="s">
        <v>3548</v>
      </c>
      <c r="E10308" s="27">
        <v>41280</v>
      </c>
      <c r="F10308" t="s">
        <v>233</v>
      </c>
      <c r="G10308" s="27">
        <v>30803</v>
      </c>
      <c r="H10308">
        <v>31</v>
      </c>
      <c r="I10308" t="s">
        <v>244</v>
      </c>
      <c r="J10308" t="s">
        <v>250</v>
      </c>
      <c r="K10308">
        <v>2</v>
      </c>
      <c r="L10308">
        <v>6</v>
      </c>
      <c r="M10308">
        <v>0</v>
      </c>
      <c r="N10308">
        <v>0</v>
      </c>
      <c r="O10308">
        <v>6</v>
      </c>
      <c r="P10308">
        <v>-1</v>
      </c>
      <c r="Q10308" s="28">
        <v>41279.490277777775</v>
      </c>
      <c r="R10308" s="28">
        <v>41305.413888888892</v>
      </c>
      <c r="S10308" t="s">
        <v>32864</v>
      </c>
      <c r="T10308" s="27">
        <v>41279</v>
      </c>
      <c r="V10308">
        <v>1</v>
      </c>
      <c r="W10308" t="s">
        <v>32</v>
      </c>
      <c r="X10308" t="s">
        <v>254</v>
      </c>
      <c r="Y10308">
        <v>0</v>
      </c>
      <c r="AB10308" t="s">
        <v>237</v>
      </c>
      <c r="AH10308">
        <v>0</v>
      </c>
      <c r="AN10308" t="s">
        <v>238</v>
      </c>
      <c r="AO10308">
        <v>6</v>
      </c>
      <c r="AP10308" t="s">
        <v>246</v>
      </c>
      <c r="AQ10308" s="27">
        <v>41280</v>
      </c>
      <c r="AR10308" t="s">
        <v>240</v>
      </c>
      <c r="AS10308">
        <v>6</v>
      </c>
      <c r="AT10308" t="s">
        <v>246</v>
      </c>
      <c r="AU10308" s="27">
        <v>41280</v>
      </c>
    </row>
    <row r="10309" spans="1:47" x14ac:dyDescent="0.2">
      <c r="A10309">
        <v>10308</v>
      </c>
      <c r="B10309" t="s">
        <v>32865</v>
      </c>
      <c r="C10309" t="s">
        <v>500</v>
      </c>
      <c r="D10309" t="s">
        <v>32866</v>
      </c>
      <c r="E10309" s="27">
        <v>41631</v>
      </c>
      <c r="F10309" t="s">
        <v>233</v>
      </c>
      <c r="G10309" s="27">
        <v>25030</v>
      </c>
      <c r="H10309">
        <v>47</v>
      </c>
      <c r="I10309" t="s">
        <v>234</v>
      </c>
      <c r="J10309" t="s">
        <v>245</v>
      </c>
      <c r="K10309">
        <v>0</v>
      </c>
      <c r="L10309">
        <v>4</v>
      </c>
      <c r="M10309">
        <v>0</v>
      </c>
      <c r="N10309">
        <v>0</v>
      </c>
      <c r="O10309">
        <v>10</v>
      </c>
      <c r="P10309">
        <v>-1</v>
      </c>
      <c r="Q10309" s="28">
        <v>41630.328472222223</v>
      </c>
      <c r="R10309" s="28">
        <v>42129.286111111112</v>
      </c>
      <c r="S10309" t="s">
        <v>32867</v>
      </c>
      <c r="T10309" s="27">
        <v>41630</v>
      </c>
      <c r="V10309">
        <v>1</v>
      </c>
      <c r="W10309" t="s">
        <v>36</v>
      </c>
      <c r="X10309" t="s">
        <v>404</v>
      </c>
      <c r="Y10309">
        <v>0</v>
      </c>
      <c r="AB10309" t="s">
        <v>237</v>
      </c>
      <c r="AH10309">
        <v>0</v>
      </c>
      <c r="AN10309" t="s">
        <v>238</v>
      </c>
      <c r="AO10309">
        <v>2</v>
      </c>
      <c r="AP10309" t="s">
        <v>239</v>
      </c>
      <c r="AQ10309" s="27">
        <v>41631</v>
      </c>
      <c r="AR10309" t="s">
        <v>240</v>
      </c>
      <c r="AS10309">
        <v>4</v>
      </c>
      <c r="AT10309" t="s">
        <v>239</v>
      </c>
      <c r="AU10309" s="27">
        <v>41631</v>
      </c>
    </row>
    <row r="10310" spans="1:47" x14ac:dyDescent="0.2">
      <c r="A10310">
        <v>10309</v>
      </c>
      <c r="B10310" t="s">
        <v>32868</v>
      </c>
      <c r="C10310" t="s">
        <v>32869</v>
      </c>
      <c r="D10310" t="s">
        <v>2220</v>
      </c>
      <c r="E10310" s="27">
        <v>41900</v>
      </c>
      <c r="F10310" t="s">
        <v>233</v>
      </c>
      <c r="G10310" s="27">
        <v>23917</v>
      </c>
      <c r="H10310">
        <v>50</v>
      </c>
      <c r="I10310" t="s">
        <v>234</v>
      </c>
      <c r="J10310" t="s">
        <v>250</v>
      </c>
      <c r="K10310">
        <v>0</v>
      </c>
      <c r="L10310">
        <v>5</v>
      </c>
      <c r="M10310">
        <v>0</v>
      </c>
      <c r="N10310">
        <v>0</v>
      </c>
      <c r="O10310">
        <v>7</v>
      </c>
      <c r="P10310">
        <v>-1</v>
      </c>
      <c r="Q10310" s="28">
        <v>41899.227083333331</v>
      </c>
      <c r="R10310" s="28">
        <v>41901.120833333334</v>
      </c>
      <c r="S10310" t="s">
        <v>32870</v>
      </c>
      <c r="U10310" s="27">
        <v>41900</v>
      </c>
      <c r="V10310">
        <v>0</v>
      </c>
      <c r="W10310" t="s">
        <v>32</v>
      </c>
      <c r="X10310" t="s">
        <v>274</v>
      </c>
      <c r="Y10310">
        <v>1</v>
      </c>
      <c r="AA10310" t="s">
        <v>32871</v>
      </c>
      <c r="AB10310" t="s">
        <v>32</v>
      </c>
      <c r="AD10310" s="27">
        <v>42179</v>
      </c>
      <c r="AE10310" t="s">
        <v>359</v>
      </c>
      <c r="AH10310">
        <v>0</v>
      </c>
      <c r="AN10310" t="s">
        <v>238</v>
      </c>
      <c r="AO10310">
        <v>4</v>
      </c>
      <c r="AP10310" t="s">
        <v>239</v>
      </c>
      <c r="AQ10310" s="27">
        <v>41900</v>
      </c>
      <c r="AR10310" t="s">
        <v>240</v>
      </c>
      <c r="AS10310">
        <v>5</v>
      </c>
      <c r="AT10310" t="s">
        <v>246</v>
      </c>
      <c r="AU10310" s="27">
        <v>41900</v>
      </c>
    </row>
    <row r="10311" spans="1:47" x14ac:dyDescent="0.2">
      <c r="A10311">
        <v>10310</v>
      </c>
      <c r="B10311" t="s">
        <v>32872</v>
      </c>
      <c r="C10311" t="s">
        <v>32873</v>
      </c>
      <c r="D10311" t="s">
        <v>1388</v>
      </c>
      <c r="E10311" s="27">
        <v>41809</v>
      </c>
      <c r="F10311" t="s">
        <v>233</v>
      </c>
      <c r="G10311" s="27">
        <v>23816</v>
      </c>
      <c r="H10311">
        <v>51</v>
      </c>
      <c r="I10311" t="s">
        <v>234</v>
      </c>
      <c r="J10311" t="s">
        <v>250</v>
      </c>
      <c r="K10311">
        <v>0</v>
      </c>
      <c r="L10311">
        <v>3</v>
      </c>
      <c r="M10311">
        <v>0</v>
      </c>
      <c r="N10311">
        <v>0</v>
      </c>
      <c r="O10311">
        <v>4</v>
      </c>
      <c r="P10311">
        <v>434</v>
      </c>
      <c r="Q10311" s="28">
        <v>42243.522916666669</v>
      </c>
      <c r="R10311" s="28">
        <v>42244.37222222222</v>
      </c>
      <c r="S10311" t="s">
        <v>32874</v>
      </c>
      <c r="T10311" s="27">
        <v>41808</v>
      </c>
      <c r="V10311">
        <v>1</v>
      </c>
      <c r="W10311" t="s">
        <v>36</v>
      </c>
      <c r="X10311" t="s">
        <v>5436</v>
      </c>
      <c r="Y10311">
        <v>0</v>
      </c>
      <c r="AB10311" t="s">
        <v>237</v>
      </c>
      <c r="AH10311">
        <v>0</v>
      </c>
      <c r="AN10311" t="s">
        <v>238</v>
      </c>
      <c r="AO10311">
        <v>6</v>
      </c>
      <c r="AP10311" t="s">
        <v>246</v>
      </c>
      <c r="AQ10311" s="27">
        <v>41809</v>
      </c>
      <c r="AR10311" t="s">
        <v>240</v>
      </c>
      <c r="AS10311">
        <v>3</v>
      </c>
      <c r="AT10311" t="s">
        <v>239</v>
      </c>
      <c r="AU10311" s="27">
        <v>41809</v>
      </c>
    </row>
    <row r="10312" spans="1:47" x14ac:dyDescent="0.2">
      <c r="A10312">
        <v>10311</v>
      </c>
      <c r="B10312" t="s">
        <v>32875</v>
      </c>
      <c r="C10312" t="s">
        <v>4899</v>
      </c>
      <c r="D10312" t="s">
        <v>277</v>
      </c>
      <c r="E10312" s="27">
        <v>41815</v>
      </c>
      <c r="F10312" t="s">
        <v>294</v>
      </c>
      <c r="G10312" s="27">
        <v>32544</v>
      </c>
      <c r="H10312">
        <v>27</v>
      </c>
      <c r="I10312" t="s">
        <v>244</v>
      </c>
      <c r="J10312" t="s">
        <v>250</v>
      </c>
      <c r="K10312">
        <v>0</v>
      </c>
      <c r="L10312">
        <v>3</v>
      </c>
      <c r="M10312">
        <v>0</v>
      </c>
      <c r="N10312">
        <v>0</v>
      </c>
      <c r="O10312">
        <v>0</v>
      </c>
      <c r="P10312">
        <v>-1</v>
      </c>
      <c r="Q10312" s="28">
        <v>41814.525694444441</v>
      </c>
      <c r="R10312" s="28">
        <v>41816.245138888888</v>
      </c>
      <c r="S10312" t="s">
        <v>32876</v>
      </c>
      <c r="T10312" s="27">
        <v>41809</v>
      </c>
      <c r="V10312">
        <v>6</v>
      </c>
      <c r="W10312" t="s">
        <v>36</v>
      </c>
      <c r="X10312" t="s">
        <v>279</v>
      </c>
      <c r="Y10312">
        <v>0</v>
      </c>
      <c r="AB10312" t="s">
        <v>237</v>
      </c>
      <c r="AH10312">
        <v>0</v>
      </c>
      <c r="AN10312" t="s">
        <v>238</v>
      </c>
      <c r="AO10312">
        <v>3</v>
      </c>
      <c r="AP10312" t="s">
        <v>239</v>
      </c>
      <c r="AQ10312" s="27">
        <v>41815</v>
      </c>
      <c r="AR10312" t="s">
        <v>240</v>
      </c>
      <c r="AS10312">
        <v>3</v>
      </c>
      <c r="AT10312" t="s">
        <v>239</v>
      </c>
      <c r="AU10312" s="27">
        <v>41815</v>
      </c>
    </row>
    <row r="10313" spans="1:47" x14ac:dyDescent="0.2">
      <c r="A10313">
        <v>10312</v>
      </c>
      <c r="B10313" t="s">
        <v>32877</v>
      </c>
      <c r="C10313" t="s">
        <v>4416</v>
      </c>
      <c r="D10313" t="s">
        <v>2666</v>
      </c>
      <c r="E10313" s="27">
        <v>41297</v>
      </c>
      <c r="F10313" t="s">
        <v>294</v>
      </c>
      <c r="G10313" s="27">
        <v>30954</v>
      </c>
      <c r="H10313">
        <v>31</v>
      </c>
      <c r="I10313" t="s">
        <v>244</v>
      </c>
      <c r="J10313" t="s">
        <v>250</v>
      </c>
      <c r="K10313">
        <v>0</v>
      </c>
      <c r="L10313">
        <v>2</v>
      </c>
      <c r="M10313">
        <v>0</v>
      </c>
      <c r="N10313">
        <v>0</v>
      </c>
      <c r="O10313">
        <v>3</v>
      </c>
      <c r="P10313">
        <v>-1</v>
      </c>
      <c r="Q10313" s="28">
        <v>41296.504166666666</v>
      </c>
      <c r="R10313" s="28">
        <v>41297.04791666667</v>
      </c>
      <c r="S10313" t="s">
        <v>32878</v>
      </c>
      <c r="T10313" s="27">
        <v>41296</v>
      </c>
      <c r="V10313">
        <v>1</v>
      </c>
      <c r="W10313" t="s">
        <v>36</v>
      </c>
      <c r="X10313" t="s">
        <v>279</v>
      </c>
      <c r="Y10313">
        <v>1</v>
      </c>
      <c r="AA10313" t="s">
        <v>32879</v>
      </c>
      <c r="AB10313" t="s">
        <v>36</v>
      </c>
      <c r="AD10313" s="27">
        <v>41781</v>
      </c>
      <c r="AE10313" t="s">
        <v>324</v>
      </c>
      <c r="AH10313">
        <v>0</v>
      </c>
      <c r="AN10313" t="s">
        <v>238</v>
      </c>
      <c r="AO10313">
        <v>2</v>
      </c>
      <c r="AP10313" t="s">
        <v>239</v>
      </c>
      <c r="AQ10313" s="27">
        <v>41297</v>
      </c>
      <c r="AR10313" t="s">
        <v>240</v>
      </c>
      <c r="AS10313">
        <v>2</v>
      </c>
      <c r="AT10313" t="s">
        <v>239</v>
      </c>
      <c r="AU10313" s="27">
        <v>41297</v>
      </c>
    </row>
    <row r="10314" spans="1:47" x14ac:dyDescent="0.2">
      <c r="A10314">
        <v>10313</v>
      </c>
      <c r="B10314" t="s">
        <v>32880</v>
      </c>
      <c r="C10314" t="s">
        <v>32881</v>
      </c>
      <c r="D10314" t="s">
        <v>1841</v>
      </c>
      <c r="E10314" s="27">
        <v>41487</v>
      </c>
      <c r="F10314" t="s">
        <v>233</v>
      </c>
      <c r="G10314" s="27">
        <v>30461</v>
      </c>
      <c r="H10314">
        <v>32</v>
      </c>
      <c r="I10314" t="s">
        <v>244</v>
      </c>
      <c r="J10314" t="s">
        <v>250</v>
      </c>
      <c r="K10314">
        <v>1</v>
      </c>
      <c r="L10314">
        <v>10</v>
      </c>
      <c r="M10314">
        <v>0</v>
      </c>
      <c r="N10314">
        <v>2</v>
      </c>
      <c r="O10314">
        <v>4</v>
      </c>
      <c r="P10314">
        <v>-1</v>
      </c>
      <c r="Q10314" s="28">
        <v>41486.427083333336</v>
      </c>
      <c r="R10314" s="28">
        <v>41490.404166666667</v>
      </c>
      <c r="S10314" t="s">
        <v>32882</v>
      </c>
      <c r="T10314" s="27">
        <v>41052</v>
      </c>
      <c r="V10314">
        <v>435</v>
      </c>
      <c r="W10314" t="s">
        <v>32</v>
      </c>
      <c r="X10314" t="s">
        <v>378</v>
      </c>
      <c r="Y10314">
        <v>0</v>
      </c>
      <c r="AB10314" t="s">
        <v>237</v>
      </c>
      <c r="AH10314">
        <v>0</v>
      </c>
      <c r="AN10314" t="s">
        <v>238</v>
      </c>
      <c r="AO10314">
        <v>9</v>
      </c>
      <c r="AP10314" t="s">
        <v>269</v>
      </c>
      <c r="AQ10314" s="27">
        <v>41487</v>
      </c>
      <c r="AR10314" t="s">
        <v>240</v>
      </c>
      <c r="AS10314">
        <v>10</v>
      </c>
      <c r="AT10314" t="s">
        <v>269</v>
      </c>
      <c r="AU10314" s="27">
        <v>41487</v>
      </c>
    </row>
    <row r="10315" spans="1:47" x14ac:dyDescent="0.2">
      <c r="A10315">
        <v>10314</v>
      </c>
      <c r="B10315" t="s">
        <v>32883</v>
      </c>
      <c r="C10315" t="s">
        <v>26209</v>
      </c>
      <c r="D10315" t="s">
        <v>20286</v>
      </c>
      <c r="E10315" s="27">
        <v>41992</v>
      </c>
      <c r="F10315" t="s">
        <v>294</v>
      </c>
      <c r="G10315" s="27">
        <v>32643</v>
      </c>
      <c r="H10315">
        <v>26</v>
      </c>
      <c r="I10315" t="s">
        <v>244</v>
      </c>
      <c r="J10315" t="s">
        <v>245</v>
      </c>
      <c r="K10315">
        <v>0</v>
      </c>
      <c r="L10315">
        <v>6</v>
      </c>
      <c r="M10315">
        <v>0</v>
      </c>
      <c r="N10315">
        <v>0</v>
      </c>
      <c r="O10315">
        <v>7</v>
      </c>
      <c r="P10315">
        <v>48</v>
      </c>
      <c r="Q10315" s="28">
        <v>42040.490277777775</v>
      </c>
      <c r="R10315" s="28">
        <v>42053.380555555559</v>
      </c>
      <c r="S10315" t="s">
        <v>32884</v>
      </c>
      <c r="T10315" s="27">
        <v>41926</v>
      </c>
      <c r="V10315">
        <v>66</v>
      </c>
      <c r="W10315" t="s">
        <v>32</v>
      </c>
      <c r="X10315" t="s">
        <v>608</v>
      </c>
      <c r="Y10315">
        <v>1</v>
      </c>
      <c r="AA10315" t="s">
        <v>32885</v>
      </c>
      <c r="AB10315" t="s">
        <v>36</v>
      </c>
      <c r="AC10315">
        <v>18</v>
      </c>
      <c r="AD10315" s="27">
        <v>42022</v>
      </c>
      <c r="AE10315" t="s">
        <v>404</v>
      </c>
      <c r="AF10315" s="27">
        <v>42040</v>
      </c>
      <c r="AG10315" s="27">
        <v>42053</v>
      </c>
      <c r="AH10315">
        <v>0</v>
      </c>
      <c r="AN10315" t="s">
        <v>238</v>
      </c>
      <c r="AO10315">
        <v>5</v>
      </c>
      <c r="AP10315" t="s">
        <v>246</v>
      </c>
      <c r="AQ10315" s="27">
        <v>41992</v>
      </c>
      <c r="AR10315" t="s">
        <v>240</v>
      </c>
      <c r="AS10315">
        <v>6</v>
      </c>
      <c r="AT10315" t="s">
        <v>246</v>
      </c>
      <c r="AU10315" s="27">
        <v>41992</v>
      </c>
    </row>
    <row r="10316" spans="1:47" x14ac:dyDescent="0.2">
      <c r="A10316">
        <v>10315</v>
      </c>
      <c r="B10316" t="s">
        <v>32886</v>
      </c>
      <c r="C10316" t="s">
        <v>958</v>
      </c>
      <c r="D10316" t="s">
        <v>9451</v>
      </c>
      <c r="E10316" s="27">
        <v>41744</v>
      </c>
      <c r="F10316" t="s">
        <v>233</v>
      </c>
      <c r="G10316" s="27">
        <v>26227</v>
      </c>
      <c r="H10316">
        <v>44</v>
      </c>
      <c r="I10316" t="s">
        <v>244</v>
      </c>
      <c r="J10316" t="s">
        <v>250</v>
      </c>
      <c r="K10316">
        <v>0</v>
      </c>
      <c r="L10316">
        <v>1</v>
      </c>
      <c r="M10316">
        <v>0</v>
      </c>
      <c r="N10316">
        <v>0</v>
      </c>
      <c r="O10316">
        <v>0</v>
      </c>
      <c r="P10316">
        <v>-1</v>
      </c>
      <c r="Q10316" s="28">
        <v>41743.376388888886</v>
      </c>
      <c r="R10316" s="28">
        <v>41744.053472222222</v>
      </c>
      <c r="S10316" t="s">
        <v>32887</v>
      </c>
      <c r="T10316" s="27">
        <v>41743</v>
      </c>
      <c r="V10316">
        <v>1</v>
      </c>
      <c r="W10316" t="s">
        <v>32</v>
      </c>
      <c r="X10316" t="s">
        <v>254</v>
      </c>
      <c r="Y10316">
        <v>1</v>
      </c>
      <c r="AA10316" t="s">
        <v>32888</v>
      </c>
      <c r="AB10316" t="s">
        <v>36</v>
      </c>
      <c r="AD10316" s="27">
        <v>42062</v>
      </c>
      <c r="AE10316" t="s">
        <v>548</v>
      </c>
      <c r="AH10316">
        <v>0</v>
      </c>
      <c r="AN10316" t="s">
        <v>238</v>
      </c>
      <c r="AO10316">
        <v>1</v>
      </c>
      <c r="AP10316" t="s">
        <v>239</v>
      </c>
      <c r="AQ10316" s="27">
        <v>41744</v>
      </c>
      <c r="AR10316" t="s">
        <v>240</v>
      </c>
      <c r="AS10316">
        <v>1</v>
      </c>
      <c r="AT10316" t="s">
        <v>239</v>
      </c>
      <c r="AU10316" s="27">
        <v>41744</v>
      </c>
    </row>
    <row r="10317" spans="1:47" x14ac:dyDescent="0.2">
      <c r="A10317">
        <v>10316</v>
      </c>
      <c r="B10317" t="s">
        <v>32889</v>
      </c>
      <c r="C10317" t="s">
        <v>32890</v>
      </c>
      <c r="D10317" t="s">
        <v>32891</v>
      </c>
      <c r="E10317" s="27">
        <v>41295</v>
      </c>
      <c r="F10317" t="s">
        <v>233</v>
      </c>
      <c r="G10317" s="27">
        <v>21815</v>
      </c>
      <c r="H10317">
        <v>56</v>
      </c>
      <c r="I10317" t="s">
        <v>234</v>
      </c>
      <c r="J10317" t="s">
        <v>22</v>
      </c>
      <c r="K10317">
        <v>0</v>
      </c>
      <c r="L10317">
        <v>1</v>
      </c>
      <c r="M10317">
        <v>0</v>
      </c>
      <c r="N10317">
        <v>0</v>
      </c>
      <c r="O10317">
        <v>0</v>
      </c>
      <c r="P10317">
        <v>-1</v>
      </c>
      <c r="Q10317" s="28">
        <v>41294.300694444442</v>
      </c>
      <c r="R10317" s="28">
        <v>41295.345833333333</v>
      </c>
      <c r="S10317" t="s">
        <v>32892</v>
      </c>
      <c r="T10317" s="27">
        <v>41294</v>
      </c>
      <c r="V10317">
        <v>1</v>
      </c>
      <c r="W10317" t="s">
        <v>36</v>
      </c>
      <c r="X10317" t="s">
        <v>279</v>
      </c>
      <c r="Y10317">
        <v>0</v>
      </c>
      <c r="AB10317" t="s">
        <v>237</v>
      </c>
      <c r="AH10317">
        <v>0</v>
      </c>
      <c r="AN10317" t="s">
        <v>238</v>
      </c>
      <c r="AO10317">
        <v>1</v>
      </c>
      <c r="AP10317" t="s">
        <v>239</v>
      </c>
      <c r="AQ10317" s="27">
        <v>41295</v>
      </c>
      <c r="AR10317" t="s">
        <v>240</v>
      </c>
      <c r="AS10317">
        <v>1</v>
      </c>
      <c r="AT10317" t="s">
        <v>239</v>
      </c>
      <c r="AU10317" s="27">
        <v>41295</v>
      </c>
    </row>
    <row r="10318" spans="1:47" x14ac:dyDescent="0.2">
      <c r="A10318">
        <v>10317</v>
      </c>
      <c r="B10318" t="s">
        <v>32893</v>
      </c>
      <c r="C10318" t="s">
        <v>464</v>
      </c>
      <c r="D10318" t="s">
        <v>32894</v>
      </c>
      <c r="E10318" s="27">
        <v>41662</v>
      </c>
      <c r="F10318" t="s">
        <v>233</v>
      </c>
      <c r="G10318" s="27">
        <v>19586</v>
      </c>
      <c r="H10318">
        <v>62</v>
      </c>
      <c r="I10318" t="s">
        <v>234</v>
      </c>
      <c r="J10318" t="s">
        <v>250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 s="28">
        <v>41662.145833333336</v>
      </c>
      <c r="R10318" s="28">
        <v>41662.368055555555</v>
      </c>
      <c r="S10318" t="s">
        <v>32895</v>
      </c>
      <c r="T10318" s="27">
        <v>41662</v>
      </c>
      <c r="V10318">
        <v>0</v>
      </c>
      <c r="W10318" t="s">
        <v>36</v>
      </c>
      <c r="X10318" t="s">
        <v>595</v>
      </c>
      <c r="Y10318">
        <v>0</v>
      </c>
      <c r="AB10318" t="s">
        <v>237</v>
      </c>
      <c r="AH10318">
        <v>0</v>
      </c>
      <c r="AN10318" t="s">
        <v>238</v>
      </c>
      <c r="AO10318">
        <v>1</v>
      </c>
      <c r="AP10318" t="s">
        <v>239</v>
      </c>
      <c r="AQ10318" s="27">
        <v>41662</v>
      </c>
      <c r="AR10318" t="s">
        <v>240</v>
      </c>
      <c r="AS10318">
        <v>1</v>
      </c>
      <c r="AT10318" t="s">
        <v>239</v>
      </c>
      <c r="AU10318" s="27">
        <v>41662</v>
      </c>
    </row>
    <row r="10319" spans="1:47" x14ac:dyDescent="0.2">
      <c r="A10319">
        <v>10318</v>
      </c>
      <c r="B10319" t="s">
        <v>32896</v>
      </c>
      <c r="C10319" t="s">
        <v>5384</v>
      </c>
      <c r="D10319" t="s">
        <v>8117</v>
      </c>
      <c r="E10319" s="27">
        <v>41873</v>
      </c>
      <c r="F10319" t="s">
        <v>233</v>
      </c>
      <c r="G10319" s="27">
        <v>27112</v>
      </c>
      <c r="H10319">
        <v>42</v>
      </c>
      <c r="I10319" t="s">
        <v>244</v>
      </c>
      <c r="J10319" t="s">
        <v>250</v>
      </c>
      <c r="K10319">
        <v>0</v>
      </c>
      <c r="L10319">
        <v>3</v>
      </c>
      <c r="M10319">
        <v>0</v>
      </c>
      <c r="N10319">
        <v>0</v>
      </c>
      <c r="O10319">
        <v>1</v>
      </c>
      <c r="P10319">
        <v>-97</v>
      </c>
      <c r="Q10319" s="28">
        <v>41776.503472222219</v>
      </c>
      <c r="R10319" s="28">
        <v>41867.538194444445</v>
      </c>
      <c r="S10319" t="s">
        <v>32897</v>
      </c>
      <c r="U10319" s="27">
        <v>41776</v>
      </c>
      <c r="V10319">
        <v>97</v>
      </c>
      <c r="W10319" t="s">
        <v>32</v>
      </c>
      <c r="X10319" t="s">
        <v>274</v>
      </c>
      <c r="Y10319">
        <v>0</v>
      </c>
      <c r="AB10319" t="s">
        <v>237</v>
      </c>
      <c r="AH10319">
        <v>0</v>
      </c>
      <c r="AN10319" t="s">
        <v>238</v>
      </c>
      <c r="AO10319">
        <v>3</v>
      </c>
      <c r="AP10319" t="s">
        <v>239</v>
      </c>
      <c r="AQ10319" s="27">
        <v>41873</v>
      </c>
      <c r="AR10319" t="s">
        <v>240</v>
      </c>
      <c r="AS10319">
        <v>3</v>
      </c>
      <c r="AT10319" t="s">
        <v>239</v>
      </c>
      <c r="AU10319" s="27">
        <v>41873</v>
      </c>
    </row>
    <row r="10320" spans="1:47" x14ac:dyDescent="0.2">
      <c r="A10320">
        <v>10319</v>
      </c>
      <c r="B10320" t="s">
        <v>32898</v>
      </c>
      <c r="C10320" t="s">
        <v>1308</v>
      </c>
      <c r="D10320" t="s">
        <v>3849</v>
      </c>
      <c r="E10320" s="27">
        <v>41631</v>
      </c>
      <c r="F10320" t="s">
        <v>233</v>
      </c>
      <c r="G10320" s="27">
        <v>26647</v>
      </c>
      <c r="H10320">
        <v>43</v>
      </c>
      <c r="I10320" t="s">
        <v>244</v>
      </c>
      <c r="J10320" t="s">
        <v>250</v>
      </c>
      <c r="K10320">
        <v>0</v>
      </c>
      <c r="L10320">
        <v>1</v>
      </c>
      <c r="M10320">
        <v>0</v>
      </c>
      <c r="N10320">
        <v>0</v>
      </c>
      <c r="O10320">
        <v>3</v>
      </c>
      <c r="P10320">
        <v>-1</v>
      </c>
      <c r="Q10320" s="28">
        <v>41630.195833333331</v>
      </c>
      <c r="R10320" s="28">
        <v>41631.32916666667</v>
      </c>
      <c r="S10320" t="s">
        <v>32899</v>
      </c>
      <c r="T10320" s="27">
        <v>41630</v>
      </c>
      <c r="V10320">
        <v>1</v>
      </c>
      <c r="W10320" t="s">
        <v>32</v>
      </c>
      <c r="X10320" t="s">
        <v>348</v>
      </c>
      <c r="Y10320">
        <v>1</v>
      </c>
      <c r="AA10320" t="s">
        <v>32900</v>
      </c>
      <c r="AB10320" t="s">
        <v>36</v>
      </c>
      <c r="AC10320">
        <v>0</v>
      </c>
      <c r="AD10320" s="27">
        <v>41865</v>
      </c>
      <c r="AE10320" t="s">
        <v>2836</v>
      </c>
      <c r="AF10320" s="27">
        <v>41865</v>
      </c>
      <c r="AG10320" s="27">
        <v>41866</v>
      </c>
      <c r="AH10320">
        <v>0</v>
      </c>
      <c r="AN10320" t="s">
        <v>238</v>
      </c>
      <c r="AO10320">
        <v>1</v>
      </c>
      <c r="AP10320" t="s">
        <v>239</v>
      </c>
      <c r="AQ10320" s="27">
        <v>41631</v>
      </c>
      <c r="AR10320" t="s">
        <v>240</v>
      </c>
      <c r="AS10320">
        <v>1</v>
      </c>
      <c r="AT10320" t="s">
        <v>239</v>
      </c>
      <c r="AU10320" s="27">
        <v>41631</v>
      </c>
    </row>
    <row r="10321" spans="1:47" x14ac:dyDescent="0.2">
      <c r="A10321">
        <v>10320</v>
      </c>
      <c r="B10321" t="s">
        <v>32901</v>
      </c>
      <c r="C10321" t="s">
        <v>2296</v>
      </c>
      <c r="D10321" t="s">
        <v>1828</v>
      </c>
      <c r="E10321" s="27">
        <v>41278</v>
      </c>
      <c r="F10321" t="s">
        <v>233</v>
      </c>
      <c r="G10321" s="27">
        <v>32515</v>
      </c>
      <c r="H10321">
        <v>27</v>
      </c>
      <c r="I10321" t="s">
        <v>244</v>
      </c>
      <c r="J10321" t="s">
        <v>250</v>
      </c>
      <c r="K10321">
        <v>0</v>
      </c>
      <c r="L10321">
        <v>7</v>
      </c>
      <c r="M10321">
        <v>0</v>
      </c>
      <c r="N10321">
        <v>0</v>
      </c>
      <c r="O10321">
        <v>0</v>
      </c>
      <c r="W10321" t="s">
        <v>237</v>
      </c>
      <c r="Y10321">
        <v>-1</v>
      </c>
      <c r="AB10321" t="s">
        <v>237</v>
      </c>
      <c r="AH10321">
        <v>0</v>
      </c>
      <c r="AN10321" t="s">
        <v>238</v>
      </c>
      <c r="AO10321">
        <v>4</v>
      </c>
      <c r="AP10321" t="s">
        <v>239</v>
      </c>
      <c r="AQ10321" s="27">
        <v>41278</v>
      </c>
      <c r="AR10321" t="s">
        <v>240</v>
      </c>
      <c r="AS10321">
        <v>7</v>
      </c>
      <c r="AT10321" t="s">
        <v>246</v>
      </c>
      <c r="AU10321" s="27">
        <v>41278</v>
      </c>
    </row>
    <row r="10322" spans="1:47" x14ac:dyDescent="0.2">
      <c r="A10322">
        <v>10321</v>
      </c>
      <c r="B10322" t="s">
        <v>32902</v>
      </c>
      <c r="C10322" t="s">
        <v>32903</v>
      </c>
      <c r="D10322" t="s">
        <v>32904</v>
      </c>
      <c r="E10322" s="27">
        <v>41712</v>
      </c>
      <c r="F10322" t="s">
        <v>233</v>
      </c>
      <c r="G10322" s="27">
        <v>32456</v>
      </c>
      <c r="H10322">
        <v>27</v>
      </c>
      <c r="I10322" t="s">
        <v>244</v>
      </c>
      <c r="J10322" t="s">
        <v>250</v>
      </c>
      <c r="K10322">
        <v>0</v>
      </c>
      <c r="L10322">
        <v>5</v>
      </c>
      <c r="M10322">
        <v>0</v>
      </c>
      <c r="N10322">
        <v>0</v>
      </c>
      <c r="O10322">
        <v>1</v>
      </c>
      <c r="P10322">
        <v>0</v>
      </c>
      <c r="Q10322" s="28">
        <v>41712.120138888888</v>
      </c>
      <c r="R10322" s="28">
        <v>41824.215277777781</v>
      </c>
      <c r="S10322" t="s">
        <v>32905</v>
      </c>
      <c r="T10322" s="27">
        <v>41712</v>
      </c>
      <c r="V10322">
        <v>0</v>
      </c>
      <c r="W10322" t="s">
        <v>36</v>
      </c>
      <c r="X10322" t="s">
        <v>279</v>
      </c>
      <c r="Y10322">
        <v>0</v>
      </c>
      <c r="AB10322" t="s">
        <v>237</v>
      </c>
      <c r="AH10322">
        <v>0</v>
      </c>
      <c r="AN10322" t="s">
        <v>238</v>
      </c>
      <c r="AO10322">
        <v>5</v>
      </c>
      <c r="AP10322" t="s">
        <v>246</v>
      </c>
      <c r="AQ10322" s="27">
        <v>41712</v>
      </c>
      <c r="AR10322" t="s">
        <v>240</v>
      </c>
      <c r="AS10322">
        <v>5</v>
      </c>
      <c r="AT10322" t="s">
        <v>246</v>
      </c>
      <c r="AU10322" s="27">
        <v>41712</v>
      </c>
    </row>
    <row r="10323" spans="1:47" x14ac:dyDescent="0.2">
      <c r="A10323">
        <v>10322</v>
      </c>
      <c r="B10323" t="s">
        <v>10116</v>
      </c>
      <c r="C10323" t="s">
        <v>3523</v>
      </c>
      <c r="D10323" t="s">
        <v>381</v>
      </c>
      <c r="E10323" s="27">
        <v>41993</v>
      </c>
      <c r="F10323" t="s">
        <v>233</v>
      </c>
      <c r="G10323" s="27">
        <v>32158</v>
      </c>
      <c r="H10323">
        <v>28</v>
      </c>
      <c r="I10323" t="s">
        <v>244</v>
      </c>
      <c r="J10323" t="s">
        <v>250</v>
      </c>
      <c r="K10323">
        <v>0</v>
      </c>
      <c r="L10323">
        <v>3</v>
      </c>
      <c r="M10323">
        <v>0</v>
      </c>
      <c r="N10323">
        <v>0</v>
      </c>
      <c r="O10323">
        <v>0</v>
      </c>
      <c r="W10323" t="s">
        <v>237</v>
      </c>
      <c r="Y10323">
        <v>-1</v>
      </c>
      <c r="AB10323" t="s">
        <v>237</v>
      </c>
      <c r="AH10323">
        <v>0</v>
      </c>
      <c r="AN10323" t="s">
        <v>238</v>
      </c>
      <c r="AO10323">
        <v>3</v>
      </c>
      <c r="AP10323" t="s">
        <v>239</v>
      </c>
      <c r="AQ10323" s="27">
        <v>41993</v>
      </c>
      <c r="AR10323" t="s">
        <v>240</v>
      </c>
      <c r="AS10323">
        <v>3</v>
      </c>
      <c r="AT10323" t="s">
        <v>239</v>
      </c>
      <c r="AU10323" s="27">
        <v>41993</v>
      </c>
    </row>
    <row r="10324" spans="1:47" x14ac:dyDescent="0.2">
      <c r="A10324">
        <v>10323</v>
      </c>
      <c r="B10324" t="s">
        <v>32906</v>
      </c>
      <c r="C10324" t="s">
        <v>400</v>
      </c>
      <c r="D10324" t="s">
        <v>26954</v>
      </c>
      <c r="E10324" s="27">
        <v>41343</v>
      </c>
      <c r="F10324" t="s">
        <v>233</v>
      </c>
      <c r="G10324" s="27">
        <v>30849</v>
      </c>
      <c r="H10324">
        <v>31</v>
      </c>
      <c r="I10324" t="s">
        <v>244</v>
      </c>
      <c r="J10324" t="s">
        <v>353</v>
      </c>
      <c r="K10324">
        <v>2</v>
      </c>
      <c r="L10324">
        <v>9</v>
      </c>
      <c r="M10324">
        <v>1</v>
      </c>
      <c r="N10324">
        <v>0</v>
      </c>
      <c r="O10324">
        <v>8</v>
      </c>
      <c r="P10324">
        <v>171</v>
      </c>
      <c r="Q10324" s="28">
        <v>41514.443749999999</v>
      </c>
      <c r="R10324" s="28">
        <v>41517.191666666666</v>
      </c>
      <c r="S10324" t="s">
        <v>32907</v>
      </c>
      <c r="U10324" s="27">
        <v>41343</v>
      </c>
      <c r="V10324">
        <v>0</v>
      </c>
      <c r="W10324" t="s">
        <v>36</v>
      </c>
      <c r="X10324" t="s">
        <v>274</v>
      </c>
      <c r="Y10324">
        <v>1</v>
      </c>
      <c r="AA10324" t="s">
        <v>32908</v>
      </c>
      <c r="AB10324" t="s">
        <v>36</v>
      </c>
      <c r="AC10324">
        <v>71</v>
      </c>
      <c r="AD10324" s="27">
        <v>41443</v>
      </c>
      <c r="AE10324" t="s">
        <v>392</v>
      </c>
      <c r="AF10324" s="27">
        <v>41514</v>
      </c>
      <c r="AG10324" s="27">
        <v>41517</v>
      </c>
      <c r="AH10324">
        <v>0</v>
      </c>
      <c r="AN10324" t="s">
        <v>238</v>
      </c>
      <c r="AO10324">
        <v>7</v>
      </c>
      <c r="AP10324" t="s">
        <v>246</v>
      </c>
      <c r="AQ10324" s="27">
        <v>41343</v>
      </c>
      <c r="AR10324" t="s">
        <v>240</v>
      </c>
      <c r="AS10324">
        <v>9</v>
      </c>
      <c r="AT10324" t="s">
        <v>269</v>
      </c>
      <c r="AU10324" s="27">
        <v>41343</v>
      </c>
    </row>
    <row r="10325" spans="1:47" x14ac:dyDescent="0.2">
      <c r="A10325">
        <v>10324</v>
      </c>
      <c r="B10325" t="s">
        <v>32909</v>
      </c>
      <c r="C10325" t="s">
        <v>32910</v>
      </c>
      <c r="D10325" t="s">
        <v>10081</v>
      </c>
      <c r="E10325" s="27">
        <v>41985</v>
      </c>
      <c r="F10325" t="s">
        <v>294</v>
      </c>
      <c r="G10325" s="27">
        <v>33571</v>
      </c>
      <c r="H10325">
        <v>24</v>
      </c>
      <c r="I10325" t="s">
        <v>259</v>
      </c>
      <c r="J10325" t="s">
        <v>250</v>
      </c>
      <c r="K10325">
        <v>0</v>
      </c>
      <c r="L10325">
        <v>4</v>
      </c>
      <c r="M10325">
        <v>0</v>
      </c>
      <c r="N10325">
        <v>0</v>
      </c>
      <c r="O10325">
        <v>1</v>
      </c>
      <c r="P10325">
        <v>0</v>
      </c>
      <c r="Q10325" s="28">
        <v>41985.147222222222</v>
      </c>
      <c r="R10325" s="28">
        <v>41985.352083333331</v>
      </c>
      <c r="S10325" t="s">
        <v>32911</v>
      </c>
      <c r="T10325" s="27">
        <v>41985</v>
      </c>
      <c r="V10325">
        <v>0</v>
      </c>
      <c r="W10325" t="s">
        <v>36</v>
      </c>
      <c r="X10325" t="s">
        <v>279</v>
      </c>
      <c r="Y10325">
        <v>1</v>
      </c>
      <c r="AA10325" t="s">
        <v>32912</v>
      </c>
      <c r="AB10325" t="s">
        <v>36</v>
      </c>
      <c r="AD10325" s="27">
        <v>42073</v>
      </c>
      <c r="AE10325" t="s">
        <v>324</v>
      </c>
      <c r="AH10325">
        <v>0</v>
      </c>
      <c r="AN10325" t="s">
        <v>238</v>
      </c>
      <c r="AO10325">
        <v>5</v>
      </c>
      <c r="AP10325" t="s">
        <v>246</v>
      </c>
      <c r="AQ10325" s="27">
        <v>41985</v>
      </c>
      <c r="AR10325" t="s">
        <v>240</v>
      </c>
      <c r="AS10325">
        <v>4</v>
      </c>
      <c r="AT10325" t="s">
        <v>239</v>
      </c>
      <c r="AU10325" s="27">
        <v>41985</v>
      </c>
    </row>
    <row r="10326" spans="1:47" x14ac:dyDescent="0.2">
      <c r="A10326">
        <v>10325</v>
      </c>
      <c r="B10326" t="s">
        <v>32913</v>
      </c>
      <c r="C10326" t="s">
        <v>726</v>
      </c>
      <c r="D10326" t="s">
        <v>32914</v>
      </c>
      <c r="E10326" s="27">
        <v>41919</v>
      </c>
      <c r="F10326" t="s">
        <v>233</v>
      </c>
      <c r="G10326" s="27">
        <v>29757</v>
      </c>
      <c r="H10326">
        <v>34</v>
      </c>
      <c r="I10326" t="s">
        <v>244</v>
      </c>
      <c r="J10326" t="s">
        <v>353</v>
      </c>
      <c r="K10326">
        <v>0</v>
      </c>
      <c r="L10326">
        <v>1</v>
      </c>
      <c r="M10326">
        <v>0</v>
      </c>
      <c r="N10326">
        <v>0</v>
      </c>
      <c r="O10326">
        <v>5</v>
      </c>
      <c r="P10326">
        <v>-14</v>
      </c>
      <c r="Q10326" s="28">
        <v>41905.131249999999</v>
      </c>
      <c r="R10326" s="28">
        <v>41919.488194444442</v>
      </c>
      <c r="S10326" t="s">
        <v>32915</v>
      </c>
      <c r="T10326" s="27">
        <v>41905</v>
      </c>
      <c r="V10326">
        <v>14</v>
      </c>
      <c r="W10326" t="s">
        <v>32</v>
      </c>
      <c r="X10326" t="s">
        <v>32916</v>
      </c>
      <c r="Y10326">
        <v>0</v>
      </c>
      <c r="AB10326" t="s">
        <v>237</v>
      </c>
      <c r="AH10326">
        <v>0</v>
      </c>
      <c r="AN10326" t="s">
        <v>238</v>
      </c>
      <c r="AO10326">
        <v>1</v>
      </c>
      <c r="AP10326" t="s">
        <v>239</v>
      </c>
      <c r="AQ10326" s="27">
        <v>41919</v>
      </c>
      <c r="AR10326" t="s">
        <v>240</v>
      </c>
      <c r="AS10326">
        <v>1</v>
      </c>
      <c r="AT10326" t="s">
        <v>239</v>
      </c>
      <c r="AU10326" s="27">
        <v>41919</v>
      </c>
    </row>
    <row r="10327" spans="1:47" x14ac:dyDescent="0.2">
      <c r="A10327">
        <v>10326</v>
      </c>
      <c r="B10327" t="s">
        <v>32917</v>
      </c>
      <c r="C10327" t="s">
        <v>32918</v>
      </c>
      <c r="D10327" t="s">
        <v>1535</v>
      </c>
      <c r="E10327" s="27">
        <v>41619</v>
      </c>
      <c r="F10327" t="s">
        <v>233</v>
      </c>
      <c r="G10327" s="27">
        <v>27338</v>
      </c>
      <c r="H10327">
        <v>41</v>
      </c>
      <c r="I10327" t="s">
        <v>244</v>
      </c>
      <c r="J10327" t="s">
        <v>250</v>
      </c>
      <c r="K10327">
        <v>0</v>
      </c>
      <c r="L10327">
        <v>10</v>
      </c>
      <c r="M10327">
        <v>0</v>
      </c>
      <c r="N10327">
        <v>0</v>
      </c>
      <c r="O10327">
        <v>13</v>
      </c>
      <c r="P10327">
        <v>-1</v>
      </c>
      <c r="Q10327" s="28">
        <v>41618.393055555556</v>
      </c>
      <c r="R10327" s="28">
        <v>41619.048611111109</v>
      </c>
      <c r="S10327" t="s">
        <v>32919</v>
      </c>
      <c r="T10327" s="27">
        <v>41618</v>
      </c>
      <c r="V10327">
        <v>1</v>
      </c>
      <c r="W10327" t="s">
        <v>32</v>
      </c>
      <c r="X10327" t="s">
        <v>1349</v>
      </c>
      <c r="Y10327">
        <v>1</v>
      </c>
      <c r="AA10327" t="s">
        <v>32920</v>
      </c>
      <c r="AB10327" t="s">
        <v>36</v>
      </c>
      <c r="AD10327" s="27">
        <v>41640</v>
      </c>
      <c r="AE10327" t="s">
        <v>5365</v>
      </c>
      <c r="AH10327">
        <v>0</v>
      </c>
      <c r="AN10327" t="s">
        <v>238</v>
      </c>
      <c r="AO10327">
        <v>8</v>
      </c>
      <c r="AP10327" t="s">
        <v>269</v>
      </c>
      <c r="AQ10327" s="27">
        <v>41619</v>
      </c>
      <c r="AR10327" t="s">
        <v>240</v>
      </c>
      <c r="AS10327">
        <v>10</v>
      </c>
      <c r="AT10327" t="s">
        <v>269</v>
      </c>
      <c r="AU10327" s="27">
        <v>41619</v>
      </c>
    </row>
    <row r="10328" spans="1:47" x14ac:dyDescent="0.2">
      <c r="A10328">
        <v>10327</v>
      </c>
      <c r="B10328" t="s">
        <v>32921</v>
      </c>
      <c r="C10328" t="s">
        <v>242</v>
      </c>
      <c r="D10328" t="s">
        <v>32922</v>
      </c>
      <c r="E10328" s="27">
        <v>41709</v>
      </c>
      <c r="F10328" t="s">
        <v>233</v>
      </c>
      <c r="G10328" s="27">
        <v>34040</v>
      </c>
      <c r="H10328">
        <v>23</v>
      </c>
      <c r="I10328" t="s">
        <v>259</v>
      </c>
      <c r="J10328" t="s">
        <v>245</v>
      </c>
      <c r="K10328">
        <v>0</v>
      </c>
      <c r="L10328">
        <v>5</v>
      </c>
      <c r="M10328">
        <v>0</v>
      </c>
      <c r="N10328">
        <v>0</v>
      </c>
      <c r="O10328">
        <v>0</v>
      </c>
      <c r="P10328">
        <v>-1</v>
      </c>
      <c r="Q10328" s="28">
        <v>41708.343055555553</v>
      </c>
      <c r="R10328" s="28">
        <v>41709.050694444442</v>
      </c>
      <c r="S10328" t="s">
        <v>32923</v>
      </c>
      <c r="T10328" s="27">
        <v>41708</v>
      </c>
      <c r="V10328">
        <v>1</v>
      </c>
      <c r="W10328" t="s">
        <v>36</v>
      </c>
      <c r="X10328" t="s">
        <v>279</v>
      </c>
      <c r="Y10328">
        <v>0</v>
      </c>
      <c r="AB10328" t="s">
        <v>237</v>
      </c>
      <c r="AH10328">
        <v>0</v>
      </c>
      <c r="AN10328" t="s">
        <v>238</v>
      </c>
      <c r="AO10328">
        <v>6</v>
      </c>
      <c r="AP10328" t="s">
        <v>246</v>
      </c>
      <c r="AQ10328" s="27">
        <v>41709</v>
      </c>
      <c r="AR10328" t="s">
        <v>240</v>
      </c>
      <c r="AS10328">
        <v>5</v>
      </c>
      <c r="AT10328" t="s">
        <v>246</v>
      </c>
      <c r="AU10328" s="27">
        <v>41709</v>
      </c>
    </row>
    <row r="10329" spans="1:47" x14ac:dyDescent="0.2">
      <c r="A10329">
        <v>10328</v>
      </c>
      <c r="B10329" t="s">
        <v>32924</v>
      </c>
      <c r="C10329" t="s">
        <v>32925</v>
      </c>
      <c r="D10329" t="s">
        <v>4381</v>
      </c>
      <c r="E10329" s="27">
        <v>41568</v>
      </c>
      <c r="F10329" t="s">
        <v>233</v>
      </c>
      <c r="G10329" s="27">
        <v>33210</v>
      </c>
      <c r="H10329">
        <v>25</v>
      </c>
      <c r="I10329" t="s">
        <v>244</v>
      </c>
      <c r="J10329" t="s">
        <v>250</v>
      </c>
      <c r="K10329">
        <v>0</v>
      </c>
      <c r="L10329">
        <v>4</v>
      </c>
      <c r="M10329">
        <v>0</v>
      </c>
      <c r="N10329">
        <v>0</v>
      </c>
      <c r="O10329">
        <v>1</v>
      </c>
      <c r="S10329" t="s">
        <v>32926</v>
      </c>
      <c r="T10329" s="27">
        <v>40569</v>
      </c>
      <c r="V10329">
        <v>999</v>
      </c>
      <c r="W10329" t="s">
        <v>32</v>
      </c>
      <c r="X10329" t="s">
        <v>1546</v>
      </c>
      <c r="Y10329">
        <v>0</v>
      </c>
      <c r="AB10329" t="s">
        <v>237</v>
      </c>
      <c r="AH10329">
        <v>0</v>
      </c>
      <c r="AN10329" t="s">
        <v>238</v>
      </c>
      <c r="AO10329">
        <v>5</v>
      </c>
      <c r="AP10329" t="s">
        <v>246</v>
      </c>
      <c r="AQ10329" s="27">
        <v>41568</v>
      </c>
      <c r="AR10329" t="s">
        <v>240</v>
      </c>
      <c r="AS10329">
        <v>4</v>
      </c>
      <c r="AT10329" t="s">
        <v>239</v>
      </c>
      <c r="AU10329" s="27">
        <v>41568</v>
      </c>
    </row>
    <row r="10330" spans="1:47" x14ac:dyDescent="0.2">
      <c r="A10330">
        <v>10329</v>
      </c>
      <c r="B10330" t="s">
        <v>32927</v>
      </c>
      <c r="C10330" t="s">
        <v>32928</v>
      </c>
      <c r="D10330" t="s">
        <v>1803</v>
      </c>
      <c r="E10330" s="27">
        <v>41673</v>
      </c>
      <c r="F10330" t="s">
        <v>233</v>
      </c>
      <c r="G10330" s="27">
        <v>22984</v>
      </c>
      <c r="H10330">
        <v>53</v>
      </c>
      <c r="I10330" t="s">
        <v>234</v>
      </c>
      <c r="J10330" t="s">
        <v>22</v>
      </c>
      <c r="K10330">
        <v>0</v>
      </c>
      <c r="L10330">
        <v>1</v>
      </c>
      <c r="M10330">
        <v>0</v>
      </c>
      <c r="N10330">
        <v>0</v>
      </c>
      <c r="O10330">
        <v>0</v>
      </c>
      <c r="P10330">
        <v>-1</v>
      </c>
      <c r="Q10330" s="28">
        <v>41672.070833333331</v>
      </c>
      <c r="R10330" s="28">
        <v>41673.051388888889</v>
      </c>
      <c r="S10330" t="s">
        <v>32929</v>
      </c>
      <c r="T10330" s="27">
        <v>41672</v>
      </c>
      <c r="V10330">
        <v>1</v>
      </c>
      <c r="W10330" t="s">
        <v>36</v>
      </c>
      <c r="X10330" t="s">
        <v>279</v>
      </c>
      <c r="Y10330">
        <v>0</v>
      </c>
      <c r="AB10330" t="s">
        <v>237</v>
      </c>
      <c r="AH10330">
        <v>0</v>
      </c>
      <c r="AN10330" t="s">
        <v>238</v>
      </c>
      <c r="AO10330">
        <v>1</v>
      </c>
      <c r="AP10330" t="s">
        <v>239</v>
      </c>
      <c r="AQ10330" s="27">
        <v>41673</v>
      </c>
      <c r="AR10330" t="s">
        <v>240</v>
      </c>
      <c r="AS10330">
        <v>1</v>
      </c>
      <c r="AT10330" t="s">
        <v>239</v>
      </c>
      <c r="AU10330" s="27">
        <v>41673</v>
      </c>
    </row>
    <row r="10331" spans="1:47" x14ac:dyDescent="0.2">
      <c r="A10331">
        <v>10330</v>
      </c>
      <c r="B10331" t="s">
        <v>32930</v>
      </c>
      <c r="C10331" t="s">
        <v>4145</v>
      </c>
      <c r="D10331" t="s">
        <v>32931</v>
      </c>
      <c r="E10331" s="27">
        <v>41391</v>
      </c>
      <c r="F10331" t="s">
        <v>233</v>
      </c>
      <c r="G10331" s="27">
        <v>17986</v>
      </c>
      <c r="H10331">
        <v>67</v>
      </c>
      <c r="I10331" t="s">
        <v>234</v>
      </c>
      <c r="J10331" t="s">
        <v>245</v>
      </c>
      <c r="K10331">
        <v>0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 s="28">
        <v>41391.15902777778</v>
      </c>
      <c r="R10331" s="28">
        <v>41433.238888888889</v>
      </c>
      <c r="S10331" t="s">
        <v>32932</v>
      </c>
      <c r="T10331" s="27">
        <v>41391</v>
      </c>
      <c r="V10331">
        <v>0</v>
      </c>
      <c r="W10331" t="s">
        <v>36</v>
      </c>
      <c r="X10331" t="s">
        <v>279</v>
      </c>
      <c r="Y10331">
        <v>0</v>
      </c>
      <c r="AB10331" t="s">
        <v>237</v>
      </c>
      <c r="AH10331">
        <v>0</v>
      </c>
      <c r="AN10331" t="s">
        <v>238</v>
      </c>
      <c r="AO10331">
        <v>1</v>
      </c>
      <c r="AP10331" t="s">
        <v>239</v>
      </c>
      <c r="AQ10331" s="27">
        <v>41391</v>
      </c>
      <c r="AR10331" t="s">
        <v>240</v>
      </c>
      <c r="AS10331">
        <v>1</v>
      </c>
      <c r="AT10331" t="s">
        <v>239</v>
      </c>
      <c r="AU10331" s="27">
        <v>41391</v>
      </c>
    </row>
    <row r="10332" spans="1:47" x14ac:dyDescent="0.2">
      <c r="A10332">
        <v>10331</v>
      </c>
      <c r="B10332" t="s">
        <v>32933</v>
      </c>
      <c r="C10332" t="s">
        <v>1711</v>
      </c>
      <c r="D10332" t="s">
        <v>603</v>
      </c>
      <c r="E10332" s="27">
        <v>41742</v>
      </c>
      <c r="F10332" t="s">
        <v>233</v>
      </c>
      <c r="G10332" s="27">
        <v>29950</v>
      </c>
      <c r="H10332">
        <v>34</v>
      </c>
      <c r="I10332" t="s">
        <v>244</v>
      </c>
      <c r="J10332" t="s">
        <v>250</v>
      </c>
      <c r="K10332">
        <v>0</v>
      </c>
      <c r="L10332">
        <v>7</v>
      </c>
      <c r="M10332">
        <v>0</v>
      </c>
      <c r="N10332">
        <v>1</v>
      </c>
      <c r="O10332">
        <v>14</v>
      </c>
      <c r="P10332">
        <v>-1</v>
      </c>
      <c r="Q10332" s="28">
        <v>41741.162499999999</v>
      </c>
      <c r="R10332" s="28">
        <v>41742.377083333333</v>
      </c>
      <c r="S10332" t="s">
        <v>32934</v>
      </c>
      <c r="T10332" s="27">
        <v>41741</v>
      </c>
      <c r="V10332">
        <v>1</v>
      </c>
      <c r="W10332" t="s">
        <v>36</v>
      </c>
      <c r="X10332" t="s">
        <v>279</v>
      </c>
      <c r="Y10332">
        <v>0</v>
      </c>
      <c r="AB10332" t="s">
        <v>237</v>
      </c>
      <c r="AH10332">
        <v>0</v>
      </c>
      <c r="AN10332" t="s">
        <v>238</v>
      </c>
      <c r="AO10332">
        <v>5</v>
      </c>
      <c r="AP10332" t="s">
        <v>246</v>
      </c>
      <c r="AQ10332" s="27">
        <v>41742</v>
      </c>
      <c r="AR10332" t="s">
        <v>240</v>
      </c>
      <c r="AS10332">
        <v>7</v>
      </c>
      <c r="AT10332" t="s">
        <v>246</v>
      </c>
      <c r="AU10332" s="27">
        <v>41742</v>
      </c>
    </row>
    <row r="10333" spans="1:47" x14ac:dyDescent="0.2">
      <c r="A10333">
        <v>10332</v>
      </c>
      <c r="B10333" t="s">
        <v>32935</v>
      </c>
      <c r="C10333" t="s">
        <v>3663</v>
      </c>
      <c r="D10333" t="s">
        <v>6245</v>
      </c>
      <c r="E10333" s="27">
        <v>41408</v>
      </c>
      <c r="F10333" t="s">
        <v>233</v>
      </c>
      <c r="G10333" s="27">
        <v>28390</v>
      </c>
      <c r="H10333">
        <v>38</v>
      </c>
      <c r="I10333" t="s">
        <v>244</v>
      </c>
      <c r="J10333" t="s">
        <v>353</v>
      </c>
      <c r="K10333">
        <v>0</v>
      </c>
      <c r="L10333">
        <v>1</v>
      </c>
      <c r="M10333">
        <v>0</v>
      </c>
      <c r="N10333">
        <v>0</v>
      </c>
      <c r="O10333">
        <v>0</v>
      </c>
      <c r="P10333">
        <v>-1</v>
      </c>
      <c r="Q10333" s="28">
        <v>41407.09097222222</v>
      </c>
      <c r="R10333" s="28">
        <v>41408.1875</v>
      </c>
      <c r="S10333" t="s">
        <v>32936</v>
      </c>
      <c r="T10333" s="27">
        <v>41407</v>
      </c>
      <c r="V10333">
        <v>1</v>
      </c>
      <c r="W10333" t="s">
        <v>36</v>
      </c>
      <c r="X10333" t="s">
        <v>279</v>
      </c>
      <c r="Y10333">
        <v>0</v>
      </c>
      <c r="AB10333" t="s">
        <v>237</v>
      </c>
      <c r="AH10333">
        <v>0</v>
      </c>
      <c r="AN10333" t="s">
        <v>238</v>
      </c>
      <c r="AO10333">
        <v>1</v>
      </c>
      <c r="AP10333" t="s">
        <v>239</v>
      </c>
      <c r="AQ10333" s="27">
        <v>41408</v>
      </c>
      <c r="AR10333" t="s">
        <v>240</v>
      </c>
      <c r="AS10333">
        <v>1</v>
      </c>
      <c r="AT10333" t="s">
        <v>239</v>
      </c>
      <c r="AU10333" s="27">
        <v>41408</v>
      </c>
    </row>
    <row r="10334" spans="1:47" x14ac:dyDescent="0.2">
      <c r="A10334">
        <v>10333</v>
      </c>
      <c r="B10334" t="s">
        <v>32937</v>
      </c>
      <c r="C10334" t="s">
        <v>2619</v>
      </c>
      <c r="D10334" t="s">
        <v>32938</v>
      </c>
      <c r="E10334" s="27">
        <v>41487</v>
      </c>
      <c r="F10334" t="s">
        <v>233</v>
      </c>
      <c r="G10334" s="27">
        <v>27605</v>
      </c>
      <c r="H10334">
        <v>40</v>
      </c>
      <c r="I10334" t="s">
        <v>244</v>
      </c>
      <c r="J10334" t="s">
        <v>22</v>
      </c>
      <c r="K10334">
        <v>0</v>
      </c>
      <c r="L10334">
        <v>1</v>
      </c>
      <c r="M10334">
        <v>0</v>
      </c>
      <c r="N10334">
        <v>0</v>
      </c>
      <c r="O10334">
        <v>1</v>
      </c>
      <c r="P10334">
        <v>-1</v>
      </c>
      <c r="Q10334" s="28">
        <v>41486.344444444447</v>
      </c>
      <c r="R10334" s="28">
        <v>41487.540277777778</v>
      </c>
      <c r="S10334" t="s">
        <v>32939</v>
      </c>
      <c r="U10334" s="27">
        <v>41486</v>
      </c>
      <c r="V10334">
        <v>1</v>
      </c>
      <c r="W10334" t="s">
        <v>32</v>
      </c>
      <c r="X10334" t="s">
        <v>274</v>
      </c>
      <c r="Y10334">
        <v>0</v>
      </c>
      <c r="AB10334" t="s">
        <v>237</v>
      </c>
      <c r="AH10334">
        <v>0</v>
      </c>
      <c r="AN10334" t="s">
        <v>238</v>
      </c>
      <c r="AO10334">
        <v>1</v>
      </c>
      <c r="AP10334" t="s">
        <v>239</v>
      </c>
      <c r="AQ10334" s="27">
        <v>41487</v>
      </c>
      <c r="AR10334" t="s">
        <v>240</v>
      </c>
      <c r="AS10334">
        <v>1</v>
      </c>
      <c r="AT10334" t="s">
        <v>239</v>
      </c>
      <c r="AU10334" s="27">
        <v>41487</v>
      </c>
    </row>
    <row r="10335" spans="1:47" x14ac:dyDescent="0.2">
      <c r="A10335">
        <v>10334</v>
      </c>
      <c r="B10335" t="s">
        <v>32940</v>
      </c>
      <c r="C10335" t="s">
        <v>32941</v>
      </c>
      <c r="D10335" t="s">
        <v>32942</v>
      </c>
      <c r="E10335" s="27">
        <v>41918</v>
      </c>
      <c r="F10335" t="s">
        <v>233</v>
      </c>
      <c r="G10335" s="27">
        <v>34830</v>
      </c>
      <c r="H10335">
        <v>20</v>
      </c>
      <c r="I10335" t="s">
        <v>259</v>
      </c>
      <c r="J10335" t="s">
        <v>250</v>
      </c>
      <c r="K10335">
        <v>0</v>
      </c>
      <c r="L10335">
        <v>6</v>
      </c>
      <c r="M10335">
        <v>0</v>
      </c>
      <c r="N10335">
        <v>0</v>
      </c>
      <c r="O10335">
        <v>0</v>
      </c>
      <c r="P10335">
        <v>0</v>
      </c>
      <c r="Q10335" s="28">
        <v>41918.200694444444</v>
      </c>
      <c r="R10335" s="28">
        <v>41919.081250000003</v>
      </c>
      <c r="S10335" t="s">
        <v>32943</v>
      </c>
      <c r="T10335" s="27">
        <v>41918</v>
      </c>
      <c r="V10335">
        <v>0</v>
      </c>
      <c r="W10335" t="s">
        <v>32</v>
      </c>
      <c r="X10335" t="s">
        <v>5253</v>
      </c>
      <c r="Y10335">
        <v>1</v>
      </c>
      <c r="AA10335" t="s">
        <v>32944</v>
      </c>
      <c r="AB10335" t="s">
        <v>32</v>
      </c>
      <c r="AC10335">
        <v>0</v>
      </c>
      <c r="AD10335" s="27">
        <v>42255</v>
      </c>
      <c r="AE10335" t="s">
        <v>284</v>
      </c>
      <c r="AF10335" s="27">
        <v>42255</v>
      </c>
      <c r="AG10335" s="27">
        <v>42266</v>
      </c>
      <c r="AH10335">
        <v>0</v>
      </c>
      <c r="AN10335" t="s">
        <v>238</v>
      </c>
      <c r="AO10335">
        <v>8</v>
      </c>
      <c r="AP10335" t="s">
        <v>269</v>
      </c>
      <c r="AQ10335" s="27">
        <v>41918</v>
      </c>
      <c r="AR10335" t="s">
        <v>240</v>
      </c>
      <c r="AS10335">
        <v>6</v>
      </c>
      <c r="AT10335" t="s">
        <v>246</v>
      </c>
      <c r="AU10335" s="27">
        <v>41918</v>
      </c>
    </row>
    <row r="10336" spans="1:47" x14ac:dyDescent="0.2">
      <c r="A10336">
        <v>10335</v>
      </c>
      <c r="B10336" t="s">
        <v>32945</v>
      </c>
      <c r="C10336" t="s">
        <v>32946</v>
      </c>
      <c r="D10336" t="s">
        <v>32947</v>
      </c>
      <c r="E10336" s="27">
        <v>41423</v>
      </c>
      <c r="F10336" t="s">
        <v>294</v>
      </c>
      <c r="G10336" s="27">
        <v>25717</v>
      </c>
      <c r="H10336">
        <v>45</v>
      </c>
      <c r="I10336" t="s">
        <v>234</v>
      </c>
      <c r="J10336" t="s">
        <v>22</v>
      </c>
      <c r="K10336">
        <v>0</v>
      </c>
      <c r="L10336">
        <v>1</v>
      </c>
      <c r="M10336">
        <v>0</v>
      </c>
      <c r="N10336">
        <v>0</v>
      </c>
      <c r="O10336">
        <v>1</v>
      </c>
      <c r="P10336">
        <v>-1</v>
      </c>
      <c r="Q10336" s="28">
        <v>41422.04791666667</v>
      </c>
      <c r="R10336" s="28">
        <v>41424.054861111108</v>
      </c>
      <c r="S10336" t="s">
        <v>32948</v>
      </c>
      <c r="U10336" s="27">
        <v>41422</v>
      </c>
      <c r="V10336">
        <v>1</v>
      </c>
      <c r="W10336" t="s">
        <v>32</v>
      </c>
      <c r="X10336" t="s">
        <v>274</v>
      </c>
      <c r="Y10336">
        <v>0</v>
      </c>
      <c r="AB10336" t="s">
        <v>237</v>
      </c>
      <c r="AH10336">
        <v>0</v>
      </c>
      <c r="AN10336" t="s">
        <v>238</v>
      </c>
      <c r="AO10336">
        <v>1</v>
      </c>
      <c r="AP10336" t="s">
        <v>239</v>
      </c>
      <c r="AQ10336" s="27">
        <v>41423</v>
      </c>
      <c r="AR10336" t="s">
        <v>240</v>
      </c>
      <c r="AS10336">
        <v>1</v>
      </c>
      <c r="AT10336" t="s">
        <v>239</v>
      </c>
      <c r="AU10336" s="27">
        <v>41423</v>
      </c>
    </row>
    <row r="10337" spans="1:47" x14ac:dyDescent="0.2">
      <c r="A10337">
        <v>10336</v>
      </c>
      <c r="B10337" t="s">
        <v>32949</v>
      </c>
      <c r="C10337" t="s">
        <v>9712</v>
      </c>
      <c r="D10337" t="s">
        <v>32950</v>
      </c>
      <c r="E10337" s="27">
        <v>41615</v>
      </c>
      <c r="F10337" t="s">
        <v>233</v>
      </c>
      <c r="G10337" s="27">
        <v>31570</v>
      </c>
      <c r="H10337">
        <v>29</v>
      </c>
      <c r="I10337" t="s">
        <v>244</v>
      </c>
      <c r="J10337" t="s">
        <v>250</v>
      </c>
      <c r="K10337">
        <v>1</v>
      </c>
      <c r="L10337">
        <v>8</v>
      </c>
      <c r="M10337">
        <v>0</v>
      </c>
      <c r="N10337">
        <v>0</v>
      </c>
      <c r="O10337">
        <v>3</v>
      </c>
      <c r="P10337">
        <v>-1</v>
      </c>
      <c r="Q10337" s="28">
        <v>41614.165277777778</v>
      </c>
      <c r="R10337" s="28">
        <v>41674.397222222222</v>
      </c>
      <c r="S10337" t="s">
        <v>32951</v>
      </c>
      <c r="T10337" s="27">
        <v>41614</v>
      </c>
      <c r="V10337">
        <v>1</v>
      </c>
      <c r="W10337" t="s">
        <v>36</v>
      </c>
      <c r="X10337" t="s">
        <v>279</v>
      </c>
      <c r="Y10337">
        <v>1</v>
      </c>
      <c r="AA10337" t="s">
        <v>32952</v>
      </c>
      <c r="AB10337" t="s">
        <v>36</v>
      </c>
      <c r="AD10337" s="27">
        <v>41677</v>
      </c>
      <c r="AE10337" t="s">
        <v>279</v>
      </c>
      <c r="AH10337">
        <v>1</v>
      </c>
      <c r="AJ10337" t="s">
        <v>32952</v>
      </c>
      <c r="AK10337" t="s">
        <v>462</v>
      </c>
      <c r="AL10337" s="27">
        <v>41677</v>
      </c>
      <c r="AM10337" t="s">
        <v>279</v>
      </c>
      <c r="AN10337" t="s">
        <v>238</v>
      </c>
      <c r="AO10337">
        <v>8</v>
      </c>
      <c r="AP10337" t="s">
        <v>269</v>
      </c>
      <c r="AQ10337" s="27">
        <v>41615</v>
      </c>
      <c r="AR10337" t="s">
        <v>240</v>
      </c>
      <c r="AS10337">
        <v>8</v>
      </c>
      <c r="AT10337" t="s">
        <v>269</v>
      </c>
      <c r="AU10337" s="27">
        <v>41615</v>
      </c>
    </row>
    <row r="10338" spans="1:47" x14ac:dyDescent="0.2">
      <c r="A10338">
        <v>10337</v>
      </c>
      <c r="B10338" t="s">
        <v>32953</v>
      </c>
      <c r="C10338" t="s">
        <v>3828</v>
      </c>
      <c r="D10338" t="s">
        <v>32954</v>
      </c>
      <c r="E10338" s="27">
        <v>41316</v>
      </c>
      <c r="F10338" t="s">
        <v>233</v>
      </c>
      <c r="G10338" s="27">
        <v>30657</v>
      </c>
      <c r="H10338">
        <v>32</v>
      </c>
      <c r="I10338" t="s">
        <v>244</v>
      </c>
      <c r="J10338" t="s">
        <v>353</v>
      </c>
      <c r="K10338">
        <v>0</v>
      </c>
      <c r="L10338">
        <v>2</v>
      </c>
      <c r="M10338">
        <v>0</v>
      </c>
      <c r="N10338">
        <v>0</v>
      </c>
      <c r="O10338">
        <v>0</v>
      </c>
      <c r="P10338">
        <v>0</v>
      </c>
      <c r="Q10338" s="28">
        <v>41316.19027777778</v>
      </c>
      <c r="R10338" s="28">
        <v>41316.313888888886</v>
      </c>
      <c r="S10338" t="s">
        <v>32955</v>
      </c>
      <c r="T10338" s="27">
        <v>41316</v>
      </c>
      <c r="V10338">
        <v>0</v>
      </c>
      <c r="W10338" t="s">
        <v>36</v>
      </c>
      <c r="X10338" t="s">
        <v>279</v>
      </c>
      <c r="Y10338">
        <v>0</v>
      </c>
      <c r="AB10338" t="s">
        <v>237</v>
      </c>
      <c r="AH10338">
        <v>0</v>
      </c>
      <c r="AN10338" t="s">
        <v>238</v>
      </c>
      <c r="AO10338">
        <v>3</v>
      </c>
      <c r="AP10338" t="s">
        <v>239</v>
      </c>
      <c r="AQ10338" s="27">
        <v>41316</v>
      </c>
      <c r="AR10338" t="s">
        <v>240</v>
      </c>
      <c r="AS10338">
        <v>2</v>
      </c>
      <c r="AT10338" t="s">
        <v>239</v>
      </c>
      <c r="AU10338" s="27">
        <v>41316</v>
      </c>
    </row>
    <row r="10339" spans="1:47" x14ac:dyDescent="0.2">
      <c r="A10339">
        <v>10338</v>
      </c>
      <c r="B10339" t="s">
        <v>32956</v>
      </c>
      <c r="C10339" t="s">
        <v>5593</v>
      </c>
      <c r="D10339" t="s">
        <v>32957</v>
      </c>
      <c r="E10339" s="27">
        <v>41331</v>
      </c>
      <c r="F10339" t="s">
        <v>294</v>
      </c>
      <c r="G10339" s="27">
        <v>29798</v>
      </c>
      <c r="H10339">
        <v>34</v>
      </c>
      <c r="I10339" t="s">
        <v>244</v>
      </c>
      <c r="J10339" t="s">
        <v>245</v>
      </c>
      <c r="K10339">
        <v>0</v>
      </c>
      <c r="L10339">
        <v>2</v>
      </c>
      <c r="M10339">
        <v>0</v>
      </c>
      <c r="N10339">
        <v>1</v>
      </c>
      <c r="O10339">
        <v>0</v>
      </c>
      <c r="P10339">
        <v>-2</v>
      </c>
      <c r="Q10339" s="28">
        <v>41329.492361111108</v>
      </c>
      <c r="R10339" s="28">
        <v>41330.376388888886</v>
      </c>
      <c r="S10339" t="s">
        <v>32958</v>
      </c>
      <c r="T10339" s="27">
        <v>41328</v>
      </c>
      <c r="V10339">
        <v>3</v>
      </c>
      <c r="W10339" t="s">
        <v>32</v>
      </c>
      <c r="X10339" t="s">
        <v>261</v>
      </c>
      <c r="Y10339">
        <v>1</v>
      </c>
      <c r="AA10339" t="s">
        <v>32959</v>
      </c>
      <c r="AB10339" t="s">
        <v>36</v>
      </c>
      <c r="AC10339">
        <v>101</v>
      </c>
      <c r="AD10339" s="27">
        <v>41389</v>
      </c>
      <c r="AE10339" t="s">
        <v>422</v>
      </c>
      <c r="AF10339" s="27">
        <v>41490</v>
      </c>
      <c r="AG10339" s="27">
        <v>41498</v>
      </c>
      <c r="AH10339">
        <v>0</v>
      </c>
      <c r="AN10339" t="s">
        <v>238</v>
      </c>
      <c r="AO10339">
        <v>1</v>
      </c>
      <c r="AP10339" t="s">
        <v>239</v>
      </c>
      <c r="AQ10339" s="27">
        <v>41331</v>
      </c>
      <c r="AR10339" t="s">
        <v>240</v>
      </c>
      <c r="AS10339">
        <v>2</v>
      </c>
      <c r="AT10339" t="s">
        <v>239</v>
      </c>
      <c r="AU10339" s="27">
        <v>41331</v>
      </c>
    </row>
    <row r="10340" spans="1:47" x14ac:dyDescent="0.2">
      <c r="A10340">
        <v>10339</v>
      </c>
      <c r="B10340" t="s">
        <v>32960</v>
      </c>
      <c r="C10340" t="s">
        <v>32961</v>
      </c>
      <c r="D10340" t="s">
        <v>289</v>
      </c>
      <c r="E10340" s="27">
        <v>41736</v>
      </c>
      <c r="F10340" t="s">
        <v>233</v>
      </c>
      <c r="G10340" s="27">
        <v>33911</v>
      </c>
      <c r="H10340">
        <v>23</v>
      </c>
      <c r="I10340" t="s">
        <v>259</v>
      </c>
      <c r="J10340" t="s">
        <v>250</v>
      </c>
      <c r="K10340">
        <v>0</v>
      </c>
      <c r="L10340">
        <v>10</v>
      </c>
      <c r="M10340">
        <v>0</v>
      </c>
      <c r="N10340">
        <v>0</v>
      </c>
      <c r="O10340">
        <v>1</v>
      </c>
      <c r="P10340">
        <v>231</v>
      </c>
      <c r="Q10340" s="28">
        <v>41967.063194444447</v>
      </c>
      <c r="R10340" s="28">
        <v>42116.493055555555</v>
      </c>
      <c r="S10340" t="s">
        <v>32962</v>
      </c>
      <c r="T10340" s="27">
        <v>40498</v>
      </c>
      <c r="V10340">
        <v>1238</v>
      </c>
      <c r="W10340" t="s">
        <v>36</v>
      </c>
      <c r="X10340" t="s">
        <v>385</v>
      </c>
      <c r="Y10340">
        <v>1</v>
      </c>
      <c r="AA10340" t="s">
        <v>32963</v>
      </c>
      <c r="AB10340" t="s">
        <v>36</v>
      </c>
      <c r="AC10340">
        <v>0</v>
      </c>
      <c r="AD10340" s="27">
        <v>42187</v>
      </c>
      <c r="AE10340" t="s">
        <v>279</v>
      </c>
      <c r="AF10340" s="27">
        <v>42187</v>
      </c>
      <c r="AG10340" s="27">
        <v>42237</v>
      </c>
      <c r="AH10340">
        <v>1</v>
      </c>
      <c r="AJ10340" t="s">
        <v>32963</v>
      </c>
      <c r="AK10340" t="s">
        <v>462</v>
      </c>
      <c r="AL10340" s="27">
        <v>42187</v>
      </c>
      <c r="AM10340" t="s">
        <v>279</v>
      </c>
      <c r="AN10340" t="s">
        <v>238</v>
      </c>
      <c r="AO10340">
        <v>10</v>
      </c>
      <c r="AP10340" t="s">
        <v>269</v>
      </c>
      <c r="AQ10340" s="27">
        <v>41736</v>
      </c>
      <c r="AR10340" t="s">
        <v>240</v>
      </c>
      <c r="AS10340">
        <v>10</v>
      </c>
      <c r="AT10340" t="s">
        <v>269</v>
      </c>
      <c r="AU10340" s="27">
        <v>41736</v>
      </c>
    </row>
    <row r="10341" spans="1:47" x14ac:dyDescent="0.2">
      <c r="A10341">
        <v>10340</v>
      </c>
      <c r="B10341" t="s">
        <v>32964</v>
      </c>
      <c r="C10341" t="s">
        <v>32965</v>
      </c>
      <c r="D10341" t="s">
        <v>32966</v>
      </c>
      <c r="E10341" s="27">
        <v>41772</v>
      </c>
      <c r="F10341" t="s">
        <v>294</v>
      </c>
      <c r="G10341" s="27">
        <v>33395</v>
      </c>
      <c r="H10341">
        <v>24</v>
      </c>
      <c r="I10341" t="s">
        <v>259</v>
      </c>
      <c r="J10341" t="s">
        <v>245</v>
      </c>
      <c r="K10341">
        <v>0</v>
      </c>
      <c r="L10341">
        <v>6</v>
      </c>
      <c r="M10341">
        <v>0</v>
      </c>
      <c r="N10341">
        <v>0</v>
      </c>
      <c r="O10341">
        <v>5</v>
      </c>
      <c r="P10341">
        <v>-37</v>
      </c>
      <c r="Q10341" s="28">
        <v>41735.258333333331</v>
      </c>
      <c r="R10341" s="28">
        <v>41747.18472222222</v>
      </c>
      <c r="S10341" t="s">
        <v>32967</v>
      </c>
      <c r="T10341" s="27">
        <v>41735</v>
      </c>
      <c r="V10341">
        <v>37</v>
      </c>
      <c r="W10341" t="s">
        <v>32</v>
      </c>
      <c r="X10341" t="s">
        <v>583</v>
      </c>
      <c r="Y10341">
        <v>0</v>
      </c>
      <c r="AB10341" t="s">
        <v>237</v>
      </c>
      <c r="AH10341">
        <v>0</v>
      </c>
      <c r="AN10341" t="s">
        <v>238</v>
      </c>
      <c r="AO10341">
        <v>3</v>
      </c>
      <c r="AP10341" t="s">
        <v>239</v>
      </c>
      <c r="AQ10341" s="27">
        <v>41772</v>
      </c>
      <c r="AR10341" t="s">
        <v>240</v>
      </c>
      <c r="AS10341">
        <v>6</v>
      </c>
      <c r="AT10341" t="s">
        <v>246</v>
      </c>
      <c r="AU10341" s="27">
        <v>41772</v>
      </c>
    </row>
    <row r="10342" spans="1:47" x14ac:dyDescent="0.2">
      <c r="A10342">
        <v>10341</v>
      </c>
      <c r="B10342" t="s">
        <v>32968</v>
      </c>
      <c r="C10342" t="s">
        <v>1308</v>
      </c>
      <c r="D10342" t="s">
        <v>2014</v>
      </c>
      <c r="E10342" s="27">
        <v>41332</v>
      </c>
      <c r="F10342" t="s">
        <v>233</v>
      </c>
      <c r="G10342" s="27">
        <v>31669</v>
      </c>
      <c r="H10342">
        <v>29</v>
      </c>
      <c r="I10342" t="s">
        <v>244</v>
      </c>
      <c r="J10342" t="s">
        <v>250</v>
      </c>
      <c r="K10342">
        <v>2</v>
      </c>
      <c r="L10342">
        <v>9</v>
      </c>
      <c r="M10342">
        <v>0</v>
      </c>
      <c r="N10342">
        <v>1</v>
      </c>
      <c r="O10342">
        <v>7</v>
      </c>
      <c r="P10342">
        <v>678</v>
      </c>
      <c r="Q10342" s="28">
        <v>42010.523611111108</v>
      </c>
      <c r="R10342" s="28">
        <v>42012.290277777778</v>
      </c>
      <c r="S10342" t="s">
        <v>32969</v>
      </c>
      <c r="T10342" s="27">
        <v>41207</v>
      </c>
      <c r="V10342">
        <v>125</v>
      </c>
      <c r="W10342" t="s">
        <v>32</v>
      </c>
      <c r="X10342" t="s">
        <v>13600</v>
      </c>
      <c r="Y10342">
        <v>0</v>
      </c>
      <c r="AB10342" t="s">
        <v>237</v>
      </c>
      <c r="AH10342">
        <v>0</v>
      </c>
      <c r="AN10342" t="s">
        <v>238</v>
      </c>
      <c r="AO10342">
        <v>9</v>
      </c>
      <c r="AP10342" t="s">
        <v>269</v>
      </c>
      <c r="AQ10342" s="27">
        <v>41332</v>
      </c>
      <c r="AR10342" t="s">
        <v>240</v>
      </c>
      <c r="AS10342">
        <v>9</v>
      </c>
      <c r="AT10342" t="s">
        <v>269</v>
      </c>
      <c r="AU10342" s="27">
        <v>41332</v>
      </c>
    </row>
    <row r="10343" spans="1:47" x14ac:dyDescent="0.2">
      <c r="A10343">
        <v>10342</v>
      </c>
      <c r="B10343" t="s">
        <v>32970</v>
      </c>
      <c r="C10343" t="s">
        <v>1317</v>
      </c>
      <c r="D10343" t="s">
        <v>12514</v>
      </c>
      <c r="E10343" s="27">
        <v>41830</v>
      </c>
      <c r="F10343" t="s">
        <v>233</v>
      </c>
      <c r="G10343" s="27">
        <v>30661</v>
      </c>
      <c r="H10343">
        <v>32</v>
      </c>
      <c r="I10343" t="s">
        <v>244</v>
      </c>
      <c r="J10343" t="s">
        <v>245</v>
      </c>
      <c r="K10343">
        <v>0</v>
      </c>
      <c r="L10343">
        <v>3</v>
      </c>
      <c r="M10343">
        <v>0</v>
      </c>
      <c r="N10343">
        <v>0</v>
      </c>
      <c r="O10343">
        <v>3</v>
      </c>
      <c r="P10343">
        <v>-1</v>
      </c>
      <c r="Q10343" s="28">
        <v>41829.055555555555</v>
      </c>
      <c r="R10343" s="28">
        <v>42071.21597222222</v>
      </c>
      <c r="S10343" t="s">
        <v>32971</v>
      </c>
      <c r="T10343" s="27">
        <v>41829</v>
      </c>
      <c r="V10343">
        <v>1</v>
      </c>
      <c r="W10343" t="s">
        <v>36</v>
      </c>
      <c r="X10343" t="s">
        <v>279</v>
      </c>
      <c r="Y10343">
        <v>0</v>
      </c>
      <c r="AB10343" t="s">
        <v>237</v>
      </c>
      <c r="AH10343">
        <v>0</v>
      </c>
      <c r="AN10343" t="s">
        <v>238</v>
      </c>
      <c r="AO10343">
        <v>1</v>
      </c>
      <c r="AP10343" t="s">
        <v>239</v>
      </c>
      <c r="AQ10343" s="27">
        <v>41830</v>
      </c>
      <c r="AR10343" t="s">
        <v>240</v>
      </c>
      <c r="AS10343">
        <v>3</v>
      </c>
      <c r="AT10343" t="s">
        <v>239</v>
      </c>
      <c r="AU10343" s="27">
        <v>41830</v>
      </c>
    </row>
    <row r="10344" spans="1:47" x14ac:dyDescent="0.2">
      <c r="A10344">
        <v>10343</v>
      </c>
      <c r="B10344" t="s">
        <v>32972</v>
      </c>
      <c r="C10344" t="s">
        <v>32973</v>
      </c>
      <c r="D10344" t="s">
        <v>22818</v>
      </c>
      <c r="E10344" s="27">
        <v>41281</v>
      </c>
      <c r="F10344" t="s">
        <v>294</v>
      </c>
      <c r="G10344" s="27">
        <v>28043</v>
      </c>
      <c r="H10344">
        <v>39</v>
      </c>
      <c r="I10344" t="s">
        <v>244</v>
      </c>
      <c r="J10344" t="s">
        <v>22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-1</v>
      </c>
      <c r="Q10344" s="28">
        <v>41280.342361111114</v>
      </c>
      <c r="R10344" s="28">
        <v>41281.404166666667</v>
      </c>
      <c r="S10344" t="s">
        <v>32974</v>
      </c>
      <c r="T10344" s="27">
        <v>41280</v>
      </c>
      <c r="V10344">
        <v>1</v>
      </c>
      <c r="W10344" t="s">
        <v>32</v>
      </c>
      <c r="X10344" t="s">
        <v>1617</v>
      </c>
      <c r="Y10344">
        <v>0</v>
      </c>
      <c r="AB10344" t="s">
        <v>237</v>
      </c>
      <c r="AH10344">
        <v>0</v>
      </c>
      <c r="AN10344" t="s">
        <v>238</v>
      </c>
      <c r="AO10344">
        <v>1</v>
      </c>
      <c r="AP10344" t="s">
        <v>239</v>
      </c>
      <c r="AQ10344" s="27">
        <v>41281</v>
      </c>
      <c r="AR10344" t="s">
        <v>240</v>
      </c>
      <c r="AS10344">
        <v>1</v>
      </c>
      <c r="AT10344" t="s">
        <v>239</v>
      </c>
      <c r="AU10344" s="27">
        <v>41281</v>
      </c>
    </row>
    <row r="10345" spans="1:47" x14ac:dyDescent="0.2">
      <c r="A10345">
        <v>10344</v>
      </c>
      <c r="B10345" t="s">
        <v>32975</v>
      </c>
      <c r="C10345" t="s">
        <v>7138</v>
      </c>
      <c r="D10345" t="s">
        <v>266</v>
      </c>
      <c r="E10345" s="27">
        <v>41662</v>
      </c>
      <c r="F10345" t="s">
        <v>233</v>
      </c>
      <c r="G10345" s="27">
        <v>31770</v>
      </c>
      <c r="H10345">
        <v>29</v>
      </c>
      <c r="I10345" t="s">
        <v>244</v>
      </c>
      <c r="J10345" t="s">
        <v>250</v>
      </c>
      <c r="K10345">
        <v>0</v>
      </c>
      <c r="L10345">
        <v>2</v>
      </c>
      <c r="M10345">
        <v>0</v>
      </c>
      <c r="N10345">
        <v>0</v>
      </c>
      <c r="O10345">
        <v>0</v>
      </c>
      <c r="P10345">
        <v>0</v>
      </c>
      <c r="Q10345" s="28">
        <v>41662.184027777781</v>
      </c>
      <c r="R10345" s="28">
        <v>41663.400694444441</v>
      </c>
      <c r="S10345" t="s">
        <v>32976</v>
      </c>
      <c r="T10345" s="27">
        <v>41662</v>
      </c>
      <c r="V10345">
        <v>0</v>
      </c>
      <c r="W10345" t="s">
        <v>32</v>
      </c>
      <c r="X10345" t="s">
        <v>252</v>
      </c>
      <c r="Y10345">
        <v>0</v>
      </c>
      <c r="AB10345" t="s">
        <v>237</v>
      </c>
      <c r="AH10345">
        <v>0</v>
      </c>
      <c r="AN10345" t="s">
        <v>238</v>
      </c>
      <c r="AO10345">
        <v>2</v>
      </c>
      <c r="AP10345" t="s">
        <v>239</v>
      </c>
      <c r="AQ10345" s="27">
        <v>41662</v>
      </c>
      <c r="AR10345" t="s">
        <v>240</v>
      </c>
      <c r="AS10345">
        <v>2</v>
      </c>
      <c r="AT10345" t="s">
        <v>239</v>
      </c>
      <c r="AU10345" s="27">
        <v>41662</v>
      </c>
    </row>
    <row r="10346" spans="1:47" x14ac:dyDescent="0.2">
      <c r="A10346">
        <v>10345</v>
      </c>
      <c r="B10346" t="s">
        <v>32977</v>
      </c>
      <c r="C10346" t="s">
        <v>990</v>
      </c>
      <c r="D10346" t="s">
        <v>10588</v>
      </c>
      <c r="E10346" s="27">
        <v>41513</v>
      </c>
      <c r="F10346" t="s">
        <v>233</v>
      </c>
      <c r="G10346" s="27">
        <v>25519</v>
      </c>
      <c r="H10346">
        <v>46</v>
      </c>
      <c r="I10346" t="s">
        <v>234</v>
      </c>
      <c r="J10346" t="s">
        <v>250</v>
      </c>
      <c r="K10346">
        <v>0</v>
      </c>
      <c r="L10346">
        <v>1</v>
      </c>
      <c r="M10346">
        <v>0</v>
      </c>
      <c r="N10346">
        <v>0</v>
      </c>
      <c r="O10346">
        <v>4</v>
      </c>
      <c r="P10346">
        <v>-8</v>
      </c>
      <c r="Q10346" s="28">
        <v>41505.135416666664</v>
      </c>
      <c r="R10346" s="28">
        <v>41513.455555555556</v>
      </c>
      <c r="S10346" t="s">
        <v>32978</v>
      </c>
      <c r="U10346" s="27">
        <v>41506</v>
      </c>
      <c r="V10346">
        <v>7</v>
      </c>
      <c r="W10346" t="s">
        <v>32</v>
      </c>
      <c r="X10346" t="s">
        <v>274</v>
      </c>
      <c r="Y10346">
        <v>0</v>
      </c>
      <c r="AB10346" t="s">
        <v>237</v>
      </c>
      <c r="AH10346">
        <v>0</v>
      </c>
      <c r="AN10346" t="s">
        <v>238</v>
      </c>
      <c r="AO10346">
        <v>1</v>
      </c>
      <c r="AP10346" t="s">
        <v>239</v>
      </c>
      <c r="AQ10346" s="27">
        <v>41513</v>
      </c>
      <c r="AR10346" t="s">
        <v>240</v>
      </c>
      <c r="AS10346">
        <v>1</v>
      </c>
      <c r="AT10346" t="s">
        <v>239</v>
      </c>
      <c r="AU10346" s="27">
        <v>41513</v>
      </c>
    </row>
    <row r="10347" spans="1:47" x14ac:dyDescent="0.2">
      <c r="A10347">
        <v>10346</v>
      </c>
      <c r="B10347" t="s">
        <v>32979</v>
      </c>
      <c r="C10347" t="s">
        <v>1038</v>
      </c>
      <c r="D10347" t="s">
        <v>10195</v>
      </c>
      <c r="E10347" s="27">
        <v>41637</v>
      </c>
      <c r="F10347" t="s">
        <v>233</v>
      </c>
      <c r="G10347" s="27">
        <v>31033</v>
      </c>
      <c r="H10347">
        <v>31</v>
      </c>
      <c r="I10347" t="s">
        <v>244</v>
      </c>
      <c r="J10347" t="s">
        <v>250</v>
      </c>
      <c r="K10347">
        <v>0</v>
      </c>
      <c r="L10347">
        <v>8</v>
      </c>
      <c r="M10347">
        <v>0</v>
      </c>
      <c r="N10347">
        <v>0</v>
      </c>
      <c r="O10347">
        <v>9</v>
      </c>
      <c r="P10347">
        <v>-1</v>
      </c>
      <c r="Q10347" s="28">
        <v>41636.100694444445</v>
      </c>
      <c r="R10347" s="28">
        <v>41663.138194444444</v>
      </c>
      <c r="S10347" t="s">
        <v>32980</v>
      </c>
      <c r="T10347" s="27">
        <v>41636</v>
      </c>
      <c r="V10347">
        <v>1</v>
      </c>
      <c r="W10347" t="s">
        <v>36</v>
      </c>
      <c r="X10347" t="s">
        <v>279</v>
      </c>
      <c r="Y10347">
        <v>1</v>
      </c>
      <c r="AA10347" t="s">
        <v>32981</v>
      </c>
      <c r="AB10347" t="s">
        <v>32</v>
      </c>
      <c r="AC10347">
        <v>0</v>
      </c>
      <c r="AD10347" s="27">
        <v>41723</v>
      </c>
      <c r="AE10347" t="s">
        <v>261</v>
      </c>
      <c r="AF10347" s="27">
        <v>41723</v>
      </c>
      <c r="AG10347" s="27">
        <v>41725</v>
      </c>
      <c r="AH10347">
        <v>1</v>
      </c>
      <c r="AJ10347" t="s">
        <v>32982</v>
      </c>
      <c r="AK10347" t="s">
        <v>462</v>
      </c>
      <c r="AL10347" s="27">
        <v>42144</v>
      </c>
      <c r="AM10347" t="s">
        <v>279</v>
      </c>
      <c r="AN10347" t="s">
        <v>238</v>
      </c>
      <c r="AO10347">
        <v>8</v>
      </c>
      <c r="AP10347" t="s">
        <v>269</v>
      </c>
      <c r="AQ10347" s="27">
        <v>41637</v>
      </c>
      <c r="AR10347" t="s">
        <v>240</v>
      </c>
      <c r="AS10347">
        <v>8</v>
      </c>
      <c r="AT10347" t="s">
        <v>269</v>
      </c>
      <c r="AU10347" s="27">
        <v>41637</v>
      </c>
    </row>
    <row r="10348" spans="1:47" x14ac:dyDescent="0.2">
      <c r="A10348">
        <v>10347</v>
      </c>
      <c r="B10348" t="s">
        <v>32983</v>
      </c>
      <c r="C10348" t="s">
        <v>32984</v>
      </c>
      <c r="D10348" t="s">
        <v>9199</v>
      </c>
      <c r="E10348" s="27">
        <v>42000</v>
      </c>
      <c r="F10348" t="s">
        <v>294</v>
      </c>
      <c r="G10348" s="27">
        <v>33643</v>
      </c>
      <c r="H10348">
        <v>24</v>
      </c>
      <c r="I10348" t="s">
        <v>259</v>
      </c>
      <c r="J10348" t="s">
        <v>250</v>
      </c>
      <c r="K10348">
        <v>0</v>
      </c>
      <c r="L10348">
        <v>2</v>
      </c>
      <c r="M10348">
        <v>0</v>
      </c>
      <c r="N10348">
        <v>0</v>
      </c>
      <c r="O10348">
        <v>0</v>
      </c>
      <c r="P10348">
        <v>-1</v>
      </c>
      <c r="Q10348" s="28">
        <v>41999.066666666666</v>
      </c>
      <c r="R10348" s="28">
        <v>42001.067361111112</v>
      </c>
      <c r="S10348" t="s">
        <v>32985</v>
      </c>
      <c r="T10348" s="27">
        <v>41999</v>
      </c>
      <c r="V10348">
        <v>1</v>
      </c>
      <c r="W10348" t="s">
        <v>32</v>
      </c>
      <c r="X10348" t="s">
        <v>583</v>
      </c>
      <c r="Y10348">
        <v>0</v>
      </c>
      <c r="AB10348" t="s">
        <v>237</v>
      </c>
      <c r="AH10348">
        <v>0</v>
      </c>
      <c r="AN10348" t="s">
        <v>238</v>
      </c>
      <c r="AO10348">
        <v>3</v>
      </c>
      <c r="AP10348" t="s">
        <v>239</v>
      </c>
      <c r="AQ10348" s="27">
        <v>42000</v>
      </c>
      <c r="AR10348" t="s">
        <v>240</v>
      </c>
      <c r="AS10348">
        <v>2</v>
      </c>
      <c r="AT10348" t="s">
        <v>239</v>
      </c>
      <c r="AU10348" s="27">
        <v>42000</v>
      </c>
    </row>
    <row r="10349" spans="1:47" x14ac:dyDescent="0.2">
      <c r="A10349">
        <v>10348</v>
      </c>
      <c r="B10349" t="s">
        <v>32986</v>
      </c>
      <c r="C10349" t="s">
        <v>32987</v>
      </c>
      <c r="D10349" t="s">
        <v>32988</v>
      </c>
      <c r="E10349" s="27">
        <v>41317</v>
      </c>
      <c r="F10349" t="s">
        <v>233</v>
      </c>
      <c r="G10349" s="27">
        <v>33535</v>
      </c>
      <c r="H10349">
        <v>24</v>
      </c>
      <c r="I10349" t="s">
        <v>259</v>
      </c>
      <c r="J10349" t="s">
        <v>250</v>
      </c>
      <c r="K10349">
        <v>0</v>
      </c>
      <c r="L10349">
        <v>2</v>
      </c>
      <c r="M10349">
        <v>0</v>
      </c>
      <c r="N10349">
        <v>0</v>
      </c>
      <c r="O10349">
        <v>1</v>
      </c>
      <c r="P10349">
        <v>-13</v>
      </c>
      <c r="Q10349" s="28">
        <v>41304.07708333333</v>
      </c>
      <c r="R10349" s="28">
        <v>41304.304166666669</v>
      </c>
      <c r="S10349" t="s">
        <v>32989</v>
      </c>
      <c r="T10349" s="27">
        <v>41304</v>
      </c>
      <c r="V10349">
        <v>13</v>
      </c>
      <c r="W10349" t="s">
        <v>36</v>
      </c>
      <c r="X10349" t="s">
        <v>279</v>
      </c>
      <c r="Y10349">
        <v>0</v>
      </c>
      <c r="AB10349" t="s">
        <v>237</v>
      </c>
      <c r="AH10349">
        <v>0</v>
      </c>
      <c r="AN10349" t="s">
        <v>238</v>
      </c>
      <c r="AO10349">
        <v>4</v>
      </c>
      <c r="AP10349" t="s">
        <v>239</v>
      </c>
      <c r="AQ10349" s="27">
        <v>41317</v>
      </c>
      <c r="AR10349" t="s">
        <v>240</v>
      </c>
      <c r="AS10349">
        <v>2</v>
      </c>
      <c r="AT10349" t="s">
        <v>239</v>
      </c>
      <c r="AU10349" s="27">
        <v>41317</v>
      </c>
    </row>
    <row r="10350" spans="1:47" x14ac:dyDescent="0.2">
      <c r="A10350">
        <v>10349</v>
      </c>
      <c r="B10350" t="s">
        <v>32990</v>
      </c>
      <c r="C10350" t="s">
        <v>892</v>
      </c>
      <c r="D10350" t="s">
        <v>32991</v>
      </c>
      <c r="E10350" s="27">
        <v>41699</v>
      </c>
      <c r="F10350" t="s">
        <v>233</v>
      </c>
      <c r="G10350" s="27">
        <v>31954</v>
      </c>
      <c r="H10350">
        <v>28</v>
      </c>
      <c r="I10350" t="s">
        <v>244</v>
      </c>
      <c r="J10350" t="s">
        <v>250</v>
      </c>
      <c r="K10350">
        <v>0</v>
      </c>
      <c r="L10350">
        <v>1</v>
      </c>
      <c r="M10350">
        <v>0</v>
      </c>
      <c r="N10350">
        <v>0</v>
      </c>
      <c r="O10350">
        <v>1</v>
      </c>
      <c r="P10350">
        <v>0</v>
      </c>
      <c r="Q10350" s="28">
        <v>41699.098611111112</v>
      </c>
      <c r="R10350" s="28">
        <v>41699.431944444441</v>
      </c>
      <c r="S10350" t="s">
        <v>32992</v>
      </c>
      <c r="U10350" s="27">
        <v>41699</v>
      </c>
      <c r="V10350">
        <v>0</v>
      </c>
      <c r="W10350" t="s">
        <v>32</v>
      </c>
      <c r="X10350" t="s">
        <v>274</v>
      </c>
      <c r="Y10350">
        <v>1</v>
      </c>
      <c r="AA10350" t="s">
        <v>32993</v>
      </c>
      <c r="AB10350" t="s">
        <v>32</v>
      </c>
      <c r="AD10350" s="27">
        <v>41881</v>
      </c>
      <c r="AE10350" t="s">
        <v>567</v>
      </c>
      <c r="AH10350">
        <v>1</v>
      </c>
      <c r="AJ10350" t="s">
        <v>32994</v>
      </c>
      <c r="AK10350" t="s">
        <v>366</v>
      </c>
      <c r="AL10350" s="27">
        <v>41881</v>
      </c>
      <c r="AM10350" t="s">
        <v>32995</v>
      </c>
      <c r="AN10350" t="s">
        <v>238</v>
      </c>
      <c r="AO10350">
        <v>2</v>
      </c>
      <c r="AP10350" t="s">
        <v>239</v>
      </c>
      <c r="AQ10350" s="27">
        <v>41699</v>
      </c>
      <c r="AR10350" t="s">
        <v>240</v>
      </c>
      <c r="AS10350">
        <v>1</v>
      </c>
      <c r="AT10350" t="s">
        <v>239</v>
      </c>
      <c r="AU10350" s="27">
        <v>41699</v>
      </c>
    </row>
    <row r="10351" spans="1:47" x14ac:dyDescent="0.2">
      <c r="A10351">
        <v>10350</v>
      </c>
      <c r="B10351" t="s">
        <v>32996</v>
      </c>
      <c r="C10351" t="s">
        <v>2316</v>
      </c>
      <c r="D10351" t="s">
        <v>32997</v>
      </c>
      <c r="E10351" s="27">
        <v>41954</v>
      </c>
      <c r="F10351" t="s">
        <v>233</v>
      </c>
      <c r="G10351" s="27">
        <v>29936</v>
      </c>
      <c r="H10351">
        <v>34</v>
      </c>
      <c r="I10351" t="s">
        <v>244</v>
      </c>
      <c r="J10351" t="s">
        <v>245</v>
      </c>
      <c r="K10351">
        <v>0</v>
      </c>
      <c r="L10351">
        <v>1</v>
      </c>
      <c r="M10351">
        <v>0</v>
      </c>
      <c r="N10351">
        <v>1</v>
      </c>
      <c r="O10351">
        <v>3</v>
      </c>
      <c r="P10351">
        <v>-1</v>
      </c>
      <c r="Q10351" s="28">
        <v>41953.248611111114</v>
      </c>
      <c r="R10351" s="28">
        <v>41954.053472222222</v>
      </c>
      <c r="S10351" t="s">
        <v>32998</v>
      </c>
      <c r="T10351" s="27">
        <v>41953</v>
      </c>
      <c r="V10351">
        <v>1</v>
      </c>
      <c r="W10351" t="s">
        <v>32</v>
      </c>
      <c r="X10351" t="s">
        <v>359</v>
      </c>
      <c r="Y10351">
        <v>0</v>
      </c>
      <c r="AB10351" t="s">
        <v>237</v>
      </c>
      <c r="AH10351">
        <v>0</v>
      </c>
      <c r="AN10351" t="s">
        <v>238</v>
      </c>
      <c r="AO10351">
        <v>1</v>
      </c>
      <c r="AP10351" t="s">
        <v>239</v>
      </c>
      <c r="AQ10351" s="27">
        <v>41954</v>
      </c>
      <c r="AR10351" t="s">
        <v>240</v>
      </c>
      <c r="AS10351">
        <v>1</v>
      </c>
      <c r="AT10351" t="s">
        <v>239</v>
      </c>
      <c r="AU10351" s="27">
        <v>41954</v>
      </c>
    </row>
    <row r="10352" spans="1:47" x14ac:dyDescent="0.2">
      <c r="A10352">
        <v>10351</v>
      </c>
      <c r="B10352" t="s">
        <v>32999</v>
      </c>
      <c r="C10352" t="s">
        <v>8262</v>
      </c>
      <c r="D10352" t="s">
        <v>7269</v>
      </c>
      <c r="E10352" s="27">
        <v>41679</v>
      </c>
      <c r="F10352" t="s">
        <v>294</v>
      </c>
      <c r="G10352" s="27">
        <v>33236</v>
      </c>
      <c r="H10352">
        <v>25</v>
      </c>
      <c r="I10352" t="s">
        <v>244</v>
      </c>
      <c r="J10352" t="s">
        <v>250</v>
      </c>
      <c r="K10352">
        <v>0</v>
      </c>
      <c r="L10352">
        <v>4</v>
      </c>
      <c r="M10352">
        <v>0</v>
      </c>
      <c r="N10352">
        <v>0</v>
      </c>
      <c r="O10352">
        <v>0</v>
      </c>
      <c r="P10352">
        <v>-1</v>
      </c>
      <c r="Q10352" s="28">
        <v>41678.39166666667</v>
      </c>
      <c r="R10352" s="28">
        <v>41680.163888888892</v>
      </c>
      <c r="S10352" t="s">
        <v>33000</v>
      </c>
      <c r="T10352" s="27">
        <v>41678</v>
      </c>
      <c r="V10352">
        <v>1</v>
      </c>
      <c r="W10352" t="s">
        <v>36</v>
      </c>
      <c r="X10352" t="s">
        <v>279</v>
      </c>
      <c r="Y10352">
        <v>1</v>
      </c>
      <c r="AA10352" t="s">
        <v>33001</v>
      </c>
      <c r="AB10352" t="s">
        <v>36</v>
      </c>
      <c r="AD10352" s="27">
        <v>41754</v>
      </c>
      <c r="AE10352" t="s">
        <v>32180</v>
      </c>
      <c r="AH10352">
        <v>0</v>
      </c>
      <c r="AN10352" t="s">
        <v>238</v>
      </c>
      <c r="AO10352">
        <v>5</v>
      </c>
      <c r="AP10352" t="s">
        <v>246</v>
      </c>
      <c r="AQ10352" s="27">
        <v>41679</v>
      </c>
      <c r="AR10352" t="s">
        <v>240</v>
      </c>
      <c r="AS10352">
        <v>4</v>
      </c>
      <c r="AT10352" t="s">
        <v>239</v>
      </c>
      <c r="AU10352" s="27">
        <v>41679</v>
      </c>
    </row>
    <row r="10353" spans="1:47" x14ac:dyDescent="0.2">
      <c r="A10353">
        <v>10352</v>
      </c>
      <c r="B10353" t="s">
        <v>33002</v>
      </c>
      <c r="C10353" t="s">
        <v>488</v>
      </c>
      <c r="D10353" t="s">
        <v>3886</v>
      </c>
      <c r="E10353" s="27">
        <v>41739</v>
      </c>
      <c r="F10353" t="s">
        <v>233</v>
      </c>
      <c r="G10353" s="27">
        <v>31733</v>
      </c>
      <c r="H10353">
        <v>29</v>
      </c>
      <c r="I10353" t="s">
        <v>244</v>
      </c>
      <c r="J10353" t="s">
        <v>245</v>
      </c>
      <c r="K10353">
        <v>0</v>
      </c>
      <c r="L10353">
        <v>6</v>
      </c>
      <c r="M10353">
        <v>0</v>
      </c>
      <c r="N10353">
        <v>0</v>
      </c>
      <c r="O10353">
        <v>1</v>
      </c>
      <c r="P10353">
        <v>-2</v>
      </c>
      <c r="Q10353" s="28">
        <v>41737.460416666669</v>
      </c>
      <c r="R10353" s="28">
        <v>41738.392361111109</v>
      </c>
      <c r="S10353" t="s">
        <v>33003</v>
      </c>
      <c r="T10353" s="27">
        <v>41737</v>
      </c>
      <c r="V10353">
        <v>2</v>
      </c>
      <c r="W10353" t="s">
        <v>32</v>
      </c>
      <c r="X10353" t="s">
        <v>608</v>
      </c>
      <c r="Y10353">
        <v>0</v>
      </c>
      <c r="AB10353" t="s">
        <v>237</v>
      </c>
      <c r="AH10353">
        <v>0</v>
      </c>
      <c r="AN10353" t="s">
        <v>238</v>
      </c>
      <c r="AO10353">
        <v>3</v>
      </c>
      <c r="AP10353" t="s">
        <v>239</v>
      </c>
      <c r="AQ10353" s="27">
        <v>41739</v>
      </c>
      <c r="AR10353" t="s">
        <v>240</v>
      </c>
      <c r="AS10353">
        <v>6</v>
      </c>
      <c r="AT10353" t="s">
        <v>246</v>
      </c>
      <c r="AU10353" s="27">
        <v>41739</v>
      </c>
    </row>
    <row r="10354" spans="1:47" x14ac:dyDescent="0.2">
      <c r="A10354">
        <v>10353</v>
      </c>
      <c r="B10354" t="s">
        <v>16691</v>
      </c>
      <c r="C10354" t="s">
        <v>9997</v>
      </c>
      <c r="D10354" t="s">
        <v>689</v>
      </c>
      <c r="E10354" s="27">
        <v>41760</v>
      </c>
      <c r="F10354" t="s">
        <v>233</v>
      </c>
      <c r="G10354" s="27">
        <v>28483</v>
      </c>
      <c r="H10354">
        <v>38</v>
      </c>
      <c r="I10354" t="s">
        <v>244</v>
      </c>
      <c r="J10354" t="s">
        <v>250</v>
      </c>
      <c r="K10354">
        <v>0</v>
      </c>
      <c r="L10354">
        <v>2</v>
      </c>
      <c r="M10354">
        <v>0</v>
      </c>
      <c r="N10354">
        <v>0</v>
      </c>
      <c r="O10354">
        <v>2</v>
      </c>
      <c r="P10354">
        <v>-5</v>
      </c>
      <c r="Q10354" s="28">
        <v>41755.256249999999</v>
      </c>
      <c r="R10354" s="28">
        <v>41759.388194444444</v>
      </c>
      <c r="S10354" t="s">
        <v>33004</v>
      </c>
      <c r="T10354" s="27">
        <v>41755</v>
      </c>
      <c r="V10354">
        <v>5</v>
      </c>
      <c r="W10354" t="s">
        <v>36</v>
      </c>
      <c r="X10354" t="s">
        <v>25651</v>
      </c>
      <c r="Y10354">
        <v>0</v>
      </c>
      <c r="AB10354" t="s">
        <v>237</v>
      </c>
      <c r="AH10354">
        <v>0</v>
      </c>
      <c r="AN10354" t="s">
        <v>238</v>
      </c>
      <c r="AO10354">
        <v>1</v>
      </c>
      <c r="AP10354" t="s">
        <v>239</v>
      </c>
      <c r="AQ10354" s="27">
        <v>41760</v>
      </c>
      <c r="AR10354" t="s">
        <v>240</v>
      </c>
      <c r="AS10354">
        <v>2</v>
      </c>
      <c r="AT10354" t="s">
        <v>239</v>
      </c>
      <c r="AU10354" s="27">
        <v>41760</v>
      </c>
    </row>
    <row r="10355" spans="1:47" x14ac:dyDescent="0.2">
      <c r="A10355">
        <v>10354</v>
      </c>
      <c r="B10355" t="s">
        <v>33005</v>
      </c>
      <c r="C10355" t="s">
        <v>20903</v>
      </c>
      <c r="D10355" t="s">
        <v>381</v>
      </c>
      <c r="E10355" s="27">
        <v>41567</v>
      </c>
      <c r="F10355" t="s">
        <v>294</v>
      </c>
      <c r="G10355" s="27">
        <v>33562</v>
      </c>
      <c r="H10355">
        <v>24</v>
      </c>
      <c r="I10355" t="s">
        <v>259</v>
      </c>
      <c r="J10355" t="s">
        <v>250</v>
      </c>
      <c r="K10355">
        <v>0</v>
      </c>
      <c r="L10355">
        <v>6</v>
      </c>
      <c r="M10355">
        <v>0</v>
      </c>
      <c r="N10355">
        <v>0</v>
      </c>
      <c r="O10355">
        <v>0</v>
      </c>
      <c r="P10355">
        <v>-1</v>
      </c>
      <c r="Q10355" s="28">
        <v>41566.329861111109</v>
      </c>
      <c r="R10355" s="28">
        <v>41567.359027777777</v>
      </c>
      <c r="S10355" t="s">
        <v>33006</v>
      </c>
      <c r="T10355" s="27">
        <v>41566</v>
      </c>
      <c r="V10355">
        <v>1</v>
      </c>
      <c r="W10355" t="s">
        <v>36</v>
      </c>
      <c r="X10355" t="s">
        <v>279</v>
      </c>
      <c r="Y10355">
        <v>0</v>
      </c>
      <c r="AB10355" t="s">
        <v>237</v>
      </c>
      <c r="AH10355">
        <v>0</v>
      </c>
      <c r="AN10355" t="s">
        <v>238</v>
      </c>
      <c r="AO10355">
        <v>5</v>
      </c>
      <c r="AP10355" t="s">
        <v>246</v>
      </c>
      <c r="AQ10355" s="27">
        <v>41567</v>
      </c>
      <c r="AR10355" t="s">
        <v>240</v>
      </c>
      <c r="AS10355">
        <v>6</v>
      </c>
      <c r="AT10355" t="s">
        <v>246</v>
      </c>
      <c r="AU10355" s="27">
        <v>41567</v>
      </c>
    </row>
    <row r="10356" spans="1:47" x14ac:dyDescent="0.2">
      <c r="A10356">
        <v>10355</v>
      </c>
      <c r="B10356" t="s">
        <v>33007</v>
      </c>
      <c r="C10356" t="s">
        <v>33008</v>
      </c>
      <c r="D10356" t="s">
        <v>2846</v>
      </c>
      <c r="E10356" s="27">
        <v>41412</v>
      </c>
      <c r="F10356" t="s">
        <v>233</v>
      </c>
      <c r="G10356" s="27">
        <v>31673</v>
      </c>
      <c r="H10356">
        <v>29</v>
      </c>
      <c r="I10356" t="s">
        <v>244</v>
      </c>
      <c r="J10356" t="s">
        <v>22</v>
      </c>
      <c r="K10356">
        <v>0</v>
      </c>
      <c r="L10356">
        <v>6</v>
      </c>
      <c r="M10356">
        <v>0</v>
      </c>
      <c r="N10356">
        <v>0</v>
      </c>
      <c r="O10356">
        <v>5</v>
      </c>
      <c r="P10356">
        <v>-1</v>
      </c>
      <c r="Q10356" s="28">
        <v>41411.106944444444</v>
      </c>
      <c r="R10356" s="28">
        <v>41669.268055555556</v>
      </c>
      <c r="S10356" t="s">
        <v>33009</v>
      </c>
      <c r="T10356" s="27">
        <v>41411</v>
      </c>
      <c r="V10356">
        <v>1</v>
      </c>
      <c r="W10356" t="s">
        <v>32</v>
      </c>
      <c r="X10356" t="s">
        <v>1207</v>
      </c>
      <c r="Y10356">
        <v>0</v>
      </c>
      <c r="AB10356" t="s">
        <v>237</v>
      </c>
      <c r="AH10356">
        <v>0</v>
      </c>
      <c r="AN10356" t="s">
        <v>238</v>
      </c>
      <c r="AO10356">
        <v>5</v>
      </c>
      <c r="AP10356" t="s">
        <v>246</v>
      </c>
      <c r="AQ10356" s="27">
        <v>41412</v>
      </c>
      <c r="AR10356" t="s">
        <v>240</v>
      </c>
      <c r="AS10356">
        <v>6</v>
      </c>
      <c r="AT10356" t="s">
        <v>246</v>
      </c>
      <c r="AU10356" s="27">
        <v>41412</v>
      </c>
    </row>
    <row r="10357" spans="1:47" x14ac:dyDescent="0.2">
      <c r="A10357">
        <v>10356</v>
      </c>
      <c r="B10357" t="s">
        <v>33010</v>
      </c>
      <c r="C10357" t="s">
        <v>4287</v>
      </c>
      <c r="D10357" t="s">
        <v>15027</v>
      </c>
      <c r="E10357" s="27">
        <v>41636</v>
      </c>
      <c r="F10357" t="s">
        <v>233</v>
      </c>
      <c r="G10357" s="27">
        <v>31896</v>
      </c>
      <c r="H10357">
        <v>28</v>
      </c>
      <c r="I10357" t="s">
        <v>244</v>
      </c>
      <c r="J10357" t="s">
        <v>353</v>
      </c>
      <c r="K10357">
        <v>0</v>
      </c>
      <c r="L10357">
        <v>8</v>
      </c>
      <c r="M10357">
        <v>0</v>
      </c>
      <c r="N10357">
        <v>0</v>
      </c>
      <c r="O10357">
        <v>3</v>
      </c>
      <c r="P10357">
        <v>-1</v>
      </c>
      <c r="Q10357" s="28">
        <v>41635.234027777777</v>
      </c>
      <c r="R10357" s="28">
        <v>41800.439583333333</v>
      </c>
      <c r="S10357" t="s">
        <v>33011</v>
      </c>
      <c r="U10357" s="27">
        <v>41635</v>
      </c>
      <c r="V10357">
        <v>1</v>
      </c>
      <c r="W10357" t="s">
        <v>32</v>
      </c>
      <c r="X10357" t="s">
        <v>274</v>
      </c>
      <c r="Y10357">
        <v>1</v>
      </c>
      <c r="AA10357" t="s">
        <v>33012</v>
      </c>
      <c r="AB10357" t="s">
        <v>36</v>
      </c>
      <c r="AC10357">
        <v>0</v>
      </c>
      <c r="AD10357" s="27">
        <v>42042</v>
      </c>
      <c r="AE10357" t="s">
        <v>404</v>
      </c>
      <c r="AF10357" s="27">
        <v>42042</v>
      </c>
      <c r="AG10357" s="27">
        <v>42163</v>
      </c>
      <c r="AH10357">
        <v>1</v>
      </c>
      <c r="AJ10357" t="s">
        <v>33013</v>
      </c>
      <c r="AK10357" t="s">
        <v>312</v>
      </c>
      <c r="AL10357" s="27">
        <v>42237</v>
      </c>
      <c r="AM10357" t="s">
        <v>2157</v>
      </c>
      <c r="AN10357" t="s">
        <v>238</v>
      </c>
      <c r="AO10357">
        <v>8</v>
      </c>
      <c r="AP10357" t="s">
        <v>269</v>
      </c>
      <c r="AQ10357" s="27">
        <v>41636</v>
      </c>
      <c r="AR10357" t="s">
        <v>240</v>
      </c>
      <c r="AS10357">
        <v>8</v>
      </c>
      <c r="AT10357" t="s">
        <v>269</v>
      </c>
      <c r="AU10357" s="27">
        <v>41636</v>
      </c>
    </row>
    <row r="10358" spans="1:47" x14ac:dyDescent="0.2">
      <c r="A10358">
        <v>10357</v>
      </c>
      <c r="B10358" t="s">
        <v>33014</v>
      </c>
      <c r="C10358" t="s">
        <v>5866</v>
      </c>
      <c r="D10358" t="s">
        <v>3455</v>
      </c>
      <c r="E10358" s="27">
        <v>41718</v>
      </c>
      <c r="F10358" t="s">
        <v>233</v>
      </c>
      <c r="G10358" s="27">
        <v>29152</v>
      </c>
      <c r="H10358">
        <v>36</v>
      </c>
      <c r="I10358" t="s">
        <v>244</v>
      </c>
      <c r="J10358" t="s">
        <v>245</v>
      </c>
      <c r="K10358">
        <v>0</v>
      </c>
      <c r="L10358">
        <v>2</v>
      </c>
      <c r="M10358">
        <v>0</v>
      </c>
      <c r="N10358">
        <v>0</v>
      </c>
      <c r="O10358">
        <v>1</v>
      </c>
      <c r="P10358">
        <v>-2</v>
      </c>
      <c r="Q10358" s="28">
        <v>41716.255555555559</v>
      </c>
      <c r="R10358" s="28">
        <v>41717.055555555555</v>
      </c>
      <c r="S10358" t="s">
        <v>33015</v>
      </c>
      <c r="T10358" s="27">
        <v>41716</v>
      </c>
      <c r="V10358">
        <v>2</v>
      </c>
      <c r="W10358" t="s">
        <v>32</v>
      </c>
      <c r="X10358" t="s">
        <v>359</v>
      </c>
      <c r="Y10358">
        <v>0</v>
      </c>
      <c r="AB10358" t="s">
        <v>237</v>
      </c>
      <c r="AH10358">
        <v>0</v>
      </c>
      <c r="AN10358" t="s">
        <v>238</v>
      </c>
      <c r="AO10358">
        <v>1</v>
      </c>
      <c r="AP10358" t="s">
        <v>239</v>
      </c>
      <c r="AQ10358" s="27">
        <v>41718</v>
      </c>
      <c r="AR10358" t="s">
        <v>240</v>
      </c>
      <c r="AS10358">
        <v>2</v>
      </c>
      <c r="AT10358" t="s">
        <v>239</v>
      </c>
      <c r="AU10358" s="27">
        <v>41718</v>
      </c>
    </row>
    <row r="10359" spans="1:47" x14ac:dyDescent="0.2">
      <c r="A10359">
        <v>10358</v>
      </c>
      <c r="B10359" t="s">
        <v>33016</v>
      </c>
      <c r="C10359" t="s">
        <v>1313</v>
      </c>
      <c r="D10359" t="s">
        <v>2616</v>
      </c>
      <c r="E10359" s="27">
        <v>41841</v>
      </c>
      <c r="F10359" t="s">
        <v>233</v>
      </c>
      <c r="G10359" s="27">
        <v>24584</v>
      </c>
      <c r="H10359">
        <v>48</v>
      </c>
      <c r="I10359" t="s">
        <v>234</v>
      </c>
      <c r="J10359" t="s">
        <v>353</v>
      </c>
      <c r="K10359">
        <v>0</v>
      </c>
      <c r="L10359">
        <v>1</v>
      </c>
      <c r="M10359">
        <v>0</v>
      </c>
      <c r="N10359">
        <v>0</v>
      </c>
      <c r="O10359">
        <v>1</v>
      </c>
      <c r="P10359">
        <v>-2</v>
      </c>
      <c r="Q10359" s="28">
        <v>41839.519444444442</v>
      </c>
      <c r="R10359" s="28">
        <v>41840.350694444445</v>
      </c>
      <c r="S10359" t="s">
        <v>33017</v>
      </c>
      <c r="T10359" s="27">
        <v>41838</v>
      </c>
      <c r="V10359">
        <v>3</v>
      </c>
      <c r="W10359" t="s">
        <v>36</v>
      </c>
      <c r="X10359" t="s">
        <v>279</v>
      </c>
      <c r="Y10359">
        <v>0</v>
      </c>
      <c r="AB10359" t="s">
        <v>237</v>
      </c>
      <c r="AH10359">
        <v>0</v>
      </c>
      <c r="AN10359" t="s">
        <v>238</v>
      </c>
      <c r="AO10359">
        <v>1</v>
      </c>
      <c r="AP10359" t="s">
        <v>239</v>
      </c>
      <c r="AQ10359" s="27">
        <v>41841</v>
      </c>
      <c r="AR10359" t="s">
        <v>240</v>
      </c>
      <c r="AS10359">
        <v>1</v>
      </c>
      <c r="AT10359" t="s">
        <v>239</v>
      </c>
      <c r="AU10359" s="27">
        <v>41841</v>
      </c>
    </row>
    <row r="10360" spans="1:47" x14ac:dyDescent="0.2">
      <c r="A10360">
        <v>10359</v>
      </c>
      <c r="B10360" t="s">
        <v>33018</v>
      </c>
      <c r="C10360" t="s">
        <v>2056</v>
      </c>
      <c r="D10360" t="s">
        <v>331</v>
      </c>
      <c r="E10360" s="27">
        <v>41391</v>
      </c>
      <c r="F10360" t="s">
        <v>233</v>
      </c>
      <c r="G10360" s="27">
        <v>33262</v>
      </c>
      <c r="H10360">
        <v>25</v>
      </c>
      <c r="I10360" t="s">
        <v>244</v>
      </c>
      <c r="J10360" t="s">
        <v>250</v>
      </c>
      <c r="K10360">
        <v>0</v>
      </c>
      <c r="L10360">
        <v>6</v>
      </c>
      <c r="M10360">
        <v>0</v>
      </c>
      <c r="N10360">
        <v>0</v>
      </c>
      <c r="O10360">
        <v>2</v>
      </c>
      <c r="P10360">
        <v>0</v>
      </c>
      <c r="Q10360" s="28">
        <v>41391.443749999999</v>
      </c>
      <c r="R10360" s="28">
        <v>41394.311805555553</v>
      </c>
      <c r="S10360" t="s">
        <v>33019</v>
      </c>
      <c r="T10360" s="27">
        <v>41391</v>
      </c>
      <c r="V10360">
        <v>0</v>
      </c>
      <c r="W10360" t="s">
        <v>36</v>
      </c>
      <c r="X10360" t="s">
        <v>18405</v>
      </c>
      <c r="Y10360">
        <v>1</v>
      </c>
      <c r="AA10360" t="s">
        <v>33020</v>
      </c>
      <c r="AB10360" t="s">
        <v>36</v>
      </c>
      <c r="AD10360" s="27">
        <v>42359</v>
      </c>
      <c r="AE10360" t="s">
        <v>279</v>
      </c>
      <c r="AH10360">
        <v>1</v>
      </c>
      <c r="AJ10360" t="s">
        <v>33020</v>
      </c>
      <c r="AK10360" t="s">
        <v>2239</v>
      </c>
      <c r="AL10360" s="27">
        <v>42359</v>
      </c>
      <c r="AM10360" t="s">
        <v>279</v>
      </c>
      <c r="AN10360" t="s">
        <v>238</v>
      </c>
      <c r="AO10360">
        <v>5</v>
      </c>
      <c r="AP10360" t="s">
        <v>246</v>
      </c>
      <c r="AQ10360" s="27">
        <v>41391</v>
      </c>
      <c r="AR10360" t="s">
        <v>240</v>
      </c>
      <c r="AS10360">
        <v>6</v>
      </c>
      <c r="AT10360" t="s">
        <v>246</v>
      </c>
      <c r="AU10360" s="27">
        <v>41391</v>
      </c>
    </row>
    <row r="10361" spans="1:47" x14ac:dyDescent="0.2">
      <c r="A10361">
        <v>10360</v>
      </c>
      <c r="B10361" t="s">
        <v>33021</v>
      </c>
      <c r="C10361" t="s">
        <v>2912</v>
      </c>
      <c r="D10361" t="s">
        <v>33022</v>
      </c>
      <c r="E10361" s="27">
        <v>41636</v>
      </c>
      <c r="F10361" t="s">
        <v>233</v>
      </c>
      <c r="G10361" s="27">
        <v>31558</v>
      </c>
      <c r="H10361">
        <v>29</v>
      </c>
      <c r="I10361" t="s">
        <v>244</v>
      </c>
      <c r="J10361" t="s">
        <v>245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 s="28">
        <v>41636.222222222219</v>
      </c>
      <c r="R10361" s="28">
        <v>41650.213194444441</v>
      </c>
      <c r="S10361" t="s">
        <v>33023</v>
      </c>
      <c r="T10361" s="27">
        <v>41635</v>
      </c>
      <c r="V10361">
        <v>1</v>
      </c>
      <c r="W10361" t="s">
        <v>32</v>
      </c>
      <c r="X10361" t="s">
        <v>444</v>
      </c>
      <c r="Y10361">
        <v>0</v>
      </c>
      <c r="AB10361" t="s">
        <v>237</v>
      </c>
      <c r="AH10361">
        <v>0</v>
      </c>
      <c r="AN10361" t="s">
        <v>238</v>
      </c>
      <c r="AO10361">
        <v>2</v>
      </c>
      <c r="AP10361" t="s">
        <v>239</v>
      </c>
      <c r="AQ10361" s="27">
        <v>41636</v>
      </c>
      <c r="AR10361" t="s">
        <v>240</v>
      </c>
      <c r="AS10361">
        <v>1</v>
      </c>
      <c r="AT10361" t="s">
        <v>239</v>
      </c>
      <c r="AU10361" s="27">
        <v>41636</v>
      </c>
    </row>
    <row r="10362" spans="1:47" x14ac:dyDescent="0.2">
      <c r="A10362">
        <v>10361</v>
      </c>
      <c r="B10362" t="s">
        <v>33024</v>
      </c>
      <c r="C10362" t="s">
        <v>2025</v>
      </c>
      <c r="D10362" t="s">
        <v>33025</v>
      </c>
      <c r="E10362" s="27">
        <v>41400</v>
      </c>
      <c r="F10362" t="s">
        <v>294</v>
      </c>
      <c r="G10362" s="27">
        <v>32961</v>
      </c>
      <c r="H10362">
        <v>26</v>
      </c>
      <c r="I10362" t="s">
        <v>244</v>
      </c>
      <c r="J10362" t="s">
        <v>245</v>
      </c>
      <c r="K10362">
        <v>0</v>
      </c>
      <c r="L10362">
        <v>9</v>
      </c>
      <c r="M10362">
        <v>0</v>
      </c>
      <c r="N10362">
        <v>0</v>
      </c>
      <c r="O10362">
        <v>1</v>
      </c>
      <c r="P10362">
        <v>-1</v>
      </c>
      <c r="Q10362" s="28">
        <v>41399.307638888888</v>
      </c>
      <c r="R10362" s="28">
        <v>41402.347916666666</v>
      </c>
      <c r="S10362" t="s">
        <v>33026</v>
      </c>
      <c r="T10362" s="27">
        <v>41399</v>
      </c>
      <c r="V10362">
        <v>1</v>
      </c>
      <c r="W10362" t="s">
        <v>32</v>
      </c>
      <c r="X10362" t="s">
        <v>583</v>
      </c>
      <c r="Y10362">
        <v>0</v>
      </c>
      <c r="AB10362" t="s">
        <v>237</v>
      </c>
      <c r="AH10362">
        <v>0</v>
      </c>
      <c r="AN10362" t="s">
        <v>238</v>
      </c>
      <c r="AO10362">
        <v>7</v>
      </c>
      <c r="AP10362" t="s">
        <v>246</v>
      </c>
      <c r="AQ10362" s="27">
        <v>41400</v>
      </c>
      <c r="AR10362" t="s">
        <v>240</v>
      </c>
      <c r="AS10362">
        <v>9</v>
      </c>
      <c r="AT10362" t="s">
        <v>269</v>
      </c>
      <c r="AU10362" s="27">
        <v>41400</v>
      </c>
    </row>
    <row r="10363" spans="1:47" x14ac:dyDescent="0.2">
      <c r="A10363">
        <v>10362</v>
      </c>
      <c r="B10363" t="s">
        <v>33027</v>
      </c>
      <c r="C10363" t="s">
        <v>4287</v>
      </c>
      <c r="D10363" t="s">
        <v>33028</v>
      </c>
      <c r="E10363" s="27">
        <v>41378</v>
      </c>
      <c r="F10363" t="s">
        <v>233</v>
      </c>
      <c r="G10363" s="27">
        <v>24912</v>
      </c>
      <c r="H10363">
        <v>48</v>
      </c>
      <c r="I10363" t="s">
        <v>234</v>
      </c>
      <c r="J10363" t="s">
        <v>250</v>
      </c>
      <c r="K10363">
        <v>0</v>
      </c>
      <c r="L10363">
        <v>3</v>
      </c>
      <c r="M10363">
        <v>0</v>
      </c>
      <c r="N10363">
        <v>0</v>
      </c>
      <c r="O10363">
        <v>0</v>
      </c>
      <c r="W10363" t="s">
        <v>237</v>
      </c>
      <c r="Y10363">
        <v>-1</v>
      </c>
      <c r="AB10363" t="s">
        <v>237</v>
      </c>
      <c r="AH10363">
        <v>0</v>
      </c>
      <c r="AN10363" t="s">
        <v>238</v>
      </c>
      <c r="AO10363">
        <v>2</v>
      </c>
      <c r="AP10363" t="s">
        <v>239</v>
      </c>
      <c r="AQ10363" s="27">
        <v>41378</v>
      </c>
      <c r="AR10363" t="s">
        <v>240</v>
      </c>
      <c r="AS10363">
        <v>3</v>
      </c>
      <c r="AT10363" t="s">
        <v>239</v>
      </c>
      <c r="AU10363" s="27">
        <v>41378</v>
      </c>
    </row>
    <row r="10364" spans="1:47" x14ac:dyDescent="0.2">
      <c r="A10364">
        <v>10363</v>
      </c>
      <c r="B10364" t="s">
        <v>33029</v>
      </c>
      <c r="C10364" t="s">
        <v>2244</v>
      </c>
      <c r="D10364" t="s">
        <v>9581</v>
      </c>
      <c r="E10364" s="27">
        <v>41605</v>
      </c>
      <c r="F10364" t="s">
        <v>233</v>
      </c>
      <c r="G10364" s="27">
        <v>33764</v>
      </c>
      <c r="H10364">
        <v>23</v>
      </c>
      <c r="I10364" t="s">
        <v>259</v>
      </c>
      <c r="J10364" t="s">
        <v>250</v>
      </c>
      <c r="K10364">
        <v>1</v>
      </c>
      <c r="L10364">
        <v>9</v>
      </c>
      <c r="M10364">
        <v>0</v>
      </c>
      <c r="N10364">
        <v>0</v>
      </c>
      <c r="O10364">
        <v>3</v>
      </c>
      <c r="P10364">
        <v>-1</v>
      </c>
      <c r="Q10364" s="28">
        <v>41604.225694444445</v>
      </c>
      <c r="R10364" s="28">
        <v>41606.097222222219</v>
      </c>
      <c r="S10364" t="s">
        <v>33030</v>
      </c>
      <c r="T10364" s="27">
        <v>41604</v>
      </c>
      <c r="V10364">
        <v>1</v>
      </c>
      <c r="W10364" t="s">
        <v>32</v>
      </c>
      <c r="X10364" t="s">
        <v>453</v>
      </c>
      <c r="Y10364">
        <v>1</v>
      </c>
      <c r="AA10364" t="s">
        <v>33031</v>
      </c>
      <c r="AB10364" t="s">
        <v>32</v>
      </c>
      <c r="AC10364">
        <v>1</v>
      </c>
      <c r="AD10364" s="27">
        <v>41611</v>
      </c>
      <c r="AE10364" t="s">
        <v>268</v>
      </c>
      <c r="AF10364" s="27">
        <v>41612</v>
      </c>
      <c r="AG10364" s="27">
        <v>41704</v>
      </c>
      <c r="AH10364">
        <v>0</v>
      </c>
      <c r="AN10364" t="s">
        <v>238</v>
      </c>
      <c r="AO10364">
        <v>9</v>
      </c>
      <c r="AP10364" t="s">
        <v>269</v>
      </c>
      <c r="AQ10364" s="27">
        <v>41605</v>
      </c>
      <c r="AR10364" t="s">
        <v>240</v>
      </c>
      <c r="AS10364">
        <v>9</v>
      </c>
      <c r="AT10364" t="s">
        <v>269</v>
      </c>
      <c r="AU10364" s="27">
        <v>41605</v>
      </c>
    </row>
    <row r="10365" spans="1:47" x14ac:dyDescent="0.2">
      <c r="A10365">
        <v>10364</v>
      </c>
      <c r="B10365" t="s">
        <v>33032</v>
      </c>
      <c r="C10365" t="s">
        <v>33033</v>
      </c>
      <c r="D10365" t="s">
        <v>15969</v>
      </c>
      <c r="E10365" s="27">
        <v>41680</v>
      </c>
      <c r="F10365" t="s">
        <v>233</v>
      </c>
      <c r="G10365" s="27">
        <v>34982</v>
      </c>
      <c r="H10365">
        <v>20</v>
      </c>
      <c r="I10365" t="s">
        <v>259</v>
      </c>
      <c r="J10365" t="s">
        <v>22</v>
      </c>
      <c r="K10365">
        <v>0</v>
      </c>
      <c r="L10365">
        <v>10</v>
      </c>
      <c r="M10365">
        <v>0</v>
      </c>
      <c r="N10365">
        <v>0</v>
      </c>
      <c r="O10365">
        <v>1</v>
      </c>
      <c r="P10365">
        <v>-1</v>
      </c>
      <c r="Q10365" s="28">
        <v>41679.333333333336</v>
      </c>
      <c r="R10365" s="28">
        <v>41715.323611111111</v>
      </c>
      <c r="S10365" t="s">
        <v>33034</v>
      </c>
      <c r="T10365" s="27">
        <v>41679</v>
      </c>
      <c r="V10365">
        <v>1</v>
      </c>
      <c r="W10365" t="s">
        <v>32</v>
      </c>
      <c r="X10365" t="s">
        <v>343</v>
      </c>
      <c r="Y10365">
        <v>1</v>
      </c>
      <c r="AA10365" t="s">
        <v>33035</v>
      </c>
      <c r="AB10365" t="s">
        <v>36</v>
      </c>
      <c r="AC10365">
        <v>0</v>
      </c>
      <c r="AD10365" s="27">
        <v>41795</v>
      </c>
      <c r="AE10365" t="s">
        <v>28918</v>
      </c>
      <c r="AF10365" s="27">
        <v>41795</v>
      </c>
      <c r="AG10365" s="27">
        <v>41905</v>
      </c>
      <c r="AH10365">
        <v>0</v>
      </c>
      <c r="AN10365" t="s">
        <v>238</v>
      </c>
      <c r="AO10365">
        <v>9</v>
      </c>
      <c r="AP10365" t="s">
        <v>269</v>
      </c>
      <c r="AQ10365" s="27">
        <v>41680</v>
      </c>
      <c r="AR10365" t="s">
        <v>240</v>
      </c>
      <c r="AS10365">
        <v>10</v>
      </c>
      <c r="AT10365" t="s">
        <v>269</v>
      </c>
      <c r="AU10365" s="27">
        <v>41680</v>
      </c>
    </row>
    <row r="10366" spans="1:47" x14ac:dyDescent="0.2">
      <c r="A10366">
        <v>10365</v>
      </c>
      <c r="B10366" t="s">
        <v>33036</v>
      </c>
      <c r="C10366" t="s">
        <v>22592</v>
      </c>
      <c r="D10366" t="s">
        <v>3704</v>
      </c>
      <c r="E10366" s="27">
        <v>41932</v>
      </c>
      <c r="F10366" t="s">
        <v>294</v>
      </c>
      <c r="G10366" s="27">
        <v>31324</v>
      </c>
      <c r="H10366">
        <v>30</v>
      </c>
      <c r="I10366" t="s">
        <v>244</v>
      </c>
      <c r="J10366" t="s">
        <v>245</v>
      </c>
      <c r="K10366">
        <v>0</v>
      </c>
      <c r="L10366">
        <v>3</v>
      </c>
      <c r="M10366">
        <v>0</v>
      </c>
      <c r="N10366">
        <v>1</v>
      </c>
      <c r="O10366">
        <v>1</v>
      </c>
      <c r="P10366">
        <v>-1</v>
      </c>
      <c r="Q10366" s="28">
        <v>41931.519444444442</v>
      </c>
      <c r="R10366" s="28">
        <v>41932.318749999999</v>
      </c>
      <c r="S10366" t="s">
        <v>33037</v>
      </c>
      <c r="T10366" s="27">
        <v>41931</v>
      </c>
      <c r="V10366">
        <v>1</v>
      </c>
      <c r="W10366" t="s">
        <v>36</v>
      </c>
      <c r="X10366" t="s">
        <v>279</v>
      </c>
      <c r="Y10366">
        <v>0</v>
      </c>
      <c r="AB10366" t="s">
        <v>237</v>
      </c>
      <c r="AH10366">
        <v>0</v>
      </c>
      <c r="AN10366" t="s">
        <v>238</v>
      </c>
      <c r="AO10366">
        <v>3</v>
      </c>
      <c r="AP10366" t="s">
        <v>239</v>
      </c>
      <c r="AQ10366" s="27">
        <v>41932</v>
      </c>
      <c r="AR10366" t="s">
        <v>240</v>
      </c>
      <c r="AS10366">
        <v>3</v>
      </c>
      <c r="AT10366" t="s">
        <v>239</v>
      </c>
      <c r="AU10366" s="27">
        <v>41932</v>
      </c>
    </row>
    <row r="10367" spans="1:47" x14ac:dyDescent="0.2">
      <c r="A10367">
        <v>10366</v>
      </c>
      <c r="B10367" t="s">
        <v>33038</v>
      </c>
      <c r="C10367" t="s">
        <v>33039</v>
      </c>
      <c r="D10367" t="s">
        <v>10431</v>
      </c>
      <c r="E10367" s="27">
        <v>41919</v>
      </c>
      <c r="F10367" t="s">
        <v>294</v>
      </c>
      <c r="G10367" s="27">
        <v>23630</v>
      </c>
      <c r="H10367">
        <v>51</v>
      </c>
      <c r="I10367" t="s">
        <v>234</v>
      </c>
      <c r="J10367" t="s">
        <v>250</v>
      </c>
      <c r="K10367">
        <v>0</v>
      </c>
      <c r="L10367">
        <v>7</v>
      </c>
      <c r="M10367">
        <v>0</v>
      </c>
      <c r="N10367">
        <v>0</v>
      </c>
      <c r="O10367">
        <v>0</v>
      </c>
      <c r="P10367">
        <v>-1</v>
      </c>
      <c r="Q10367" s="28">
        <v>41918.279166666667</v>
      </c>
      <c r="R10367" s="28">
        <v>41919.081944444442</v>
      </c>
      <c r="S10367" t="s">
        <v>33040</v>
      </c>
      <c r="T10367" s="27">
        <v>41918</v>
      </c>
      <c r="V10367">
        <v>1</v>
      </c>
      <c r="W10367" t="s">
        <v>36</v>
      </c>
      <c r="X10367" t="s">
        <v>279</v>
      </c>
      <c r="Y10367">
        <v>0</v>
      </c>
      <c r="AB10367" t="s">
        <v>237</v>
      </c>
      <c r="AH10367">
        <v>0</v>
      </c>
      <c r="AN10367" t="s">
        <v>238</v>
      </c>
      <c r="AO10367">
        <v>1</v>
      </c>
      <c r="AP10367" t="s">
        <v>239</v>
      </c>
      <c r="AQ10367" s="27">
        <v>41919</v>
      </c>
      <c r="AR10367" t="s">
        <v>240</v>
      </c>
      <c r="AS10367">
        <v>7</v>
      </c>
      <c r="AT10367" t="s">
        <v>246</v>
      </c>
      <c r="AU10367" s="27">
        <v>41919</v>
      </c>
    </row>
    <row r="10368" spans="1:47" x14ac:dyDescent="0.2">
      <c r="A10368">
        <v>10367</v>
      </c>
      <c r="B10368" t="s">
        <v>33041</v>
      </c>
      <c r="C10368" t="s">
        <v>1127</v>
      </c>
      <c r="D10368" t="s">
        <v>33042</v>
      </c>
      <c r="E10368" s="27">
        <v>41368</v>
      </c>
      <c r="F10368" t="s">
        <v>233</v>
      </c>
      <c r="G10368" s="27">
        <v>30528</v>
      </c>
      <c r="H10368">
        <v>32</v>
      </c>
      <c r="I10368" t="s">
        <v>244</v>
      </c>
      <c r="J10368" t="s">
        <v>250</v>
      </c>
      <c r="K10368">
        <v>0</v>
      </c>
      <c r="L10368">
        <v>6</v>
      </c>
      <c r="M10368">
        <v>0</v>
      </c>
      <c r="N10368">
        <v>0</v>
      </c>
      <c r="O10368">
        <v>4</v>
      </c>
      <c r="P10368">
        <v>-1</v>
      </c>
      <c r="Q10368" s="28">
        <v>41367.047222222223</v>
      </c>
      <c r="R10368" s="28">
        <v>41368.052083333336</v>
      </c>
      <c r="S10368" t="s">
        <v>33043</v>
      </c>
      <c r="T10368" s="27">
        <v>41367</v>
      </c>
      <c r="V10368">
        <v>1</v>
      </c>
      <c r="W10368" t="s">
        <v>32</v>
      </c>
      <c r="X10368" t="s">
        <v>364</v>
      </c>
      <c r="Y10368">
        <v>1</v>
      </c>
      <c r="AA10368" t="s">
        <v>33044</v>
      </c>
      <c r="AB10368" t="s">
        <v>36</v>
      </c>
      <c r="AD10368" s="27">
        <v>42074</v>
      </c>
      <c r="AE10368" t="s">
        <v>392</v>
      </c>
      <c r="AH10368">
        <v>1</v>
      </c>
      <c r="AJ10368" t="s">
        <v>33045</v>
      </c>
      <c r="AK10368" t="s">
        <v>462</v>
      </c>
      <c r="AL10368" s="27">
        <v>42259</v>
      </c>
      <c r="AM10368" t="s">
        <v>279</v>
      </c>
      <c r="AN10368" t="s">
        <v>238</v>
      </c>
      <c r="AO10368">
        <v>3</v>
      </c>
      <c r="AP10368" t="s">
        <v>239</v>
      </c>
      <c r="AQ10368" s="27">
        <v>41368</v>
      </c>
      <c r="AR10368" t="s">
        <v>240</v>
      </c>
      <c r="AS10368">
        <v>6</v>
      </c>
      <c r="AT10368" t="s">
        <v>246</v>
      </c>
      <c r="AU10368" s="27">
        <v>41368</v>
      </c>
    </row>
    <row r="10369" spans="1:47" x14ac:dyDescent="0.2">
      <c r="A10369">
        <v>10368</v>
      </c>
      <c r="B10369" t="s">
        <v>33046</v>
      </c>
      <c r="C10369" t="s">
        <v>33047</v>
      </c>
      <c r="D10369" t="s">
        <v>4287</v>
      </c>
      <c r="E10369" s="27">
        <v>41615</v>
      </c>
      <c r="F10369" t="s">
        <v>294</v>
      </c>
      <c r="G10369" s="27">
        <v>26628</v>
      </c>
      <c r="H10369">
        <v>43</v>
      </c>
      <c r="I10369" t="s">
        <v>244</v>
      </c>
      <c r="J10369" t="s">
        <v>250</v>
      </c>
      <c r="K10369">
        <v>1</v>
      </c>
      <c r="L10369">
        <v>9</v>
      </c>
      <c r="M10369">
        <v>0</v>
      </c>
      <c r="N10369">
        <v>0</v>
      </c>
      <c r="O10369">
        <v>2</v>
      </c>
      <c r="P10369">
        <v>-1</v>
      </c>
      <c r="Q10369" s="28">
        <v>41614.390277777777</v>
      </c>
      <c r="R10369" s="28">
        <v>41767.231249999997</v>
      </c>
      <c r="S10369" t="s">
        <v>33048</v>
      </c>
      <c r="T10369" s="27">
        <v>41614</v>
      </c>
      <c r="V10369">
        <v>1</v>
      </c>
      <c r="W10369" t="s">
        <v>36</v>
      </c>
      <c r="X10369" t="s">
        <v>474</v>
      </c>
      <c r="Y10369">
        <v>0</v>
      </c>
      <c r="AB10369" t="s">
        <v>237</v>
      </c>
      <c r="AH10369">
        <v>0</v>
      </c>
      <c r="AN10369" t="s">
        <v>238</v>
      </c>
      <c r="AO10369">
        <v>4</v>
      </c>
      <c r="AP10369" t="s">
        <v>239</v>
      </c>
      <c r="AQ10369" s="27">
        <v>41615</v>
      </c>
      <c r="AR10369" t="s">
        <v>240</v>
      </c>
      <c r="AS10369">
        <v>9</v>
      </c>
      <c r="AT10369" t="s">
        <v>269</v>
      </c>
      <c r="AU10369" s="27">
        <v>41615</v>
      </c>
    </row>
    <row r="10370" spans="1:47" x14ac:dyDescent="0.2">
      <c r="A10370">
        <v>10369</v>
      </c>
      <c r="B10370" t="s">
        <v>33049</v>
      </c>
      <c r="C10370" t="s">
        <v>33050</v>
      </c>
      <c r="D10370" t="s">
        <v>1318</v>
      </c>
      <c r="E10370" s="27">
        <v>41601</v>
      </c>
      <c r="F10370" t="s">
        <v>233</v>
      </c>
      <c r="G10370" s="27">
        <v>31608</v>
      </c>
      <c r="H10370">
        <v>29</v>
      </c>
      <c r="I10370" t="s">
        <v>244</v>
      </c>
      <c r="J10370" t="s">
        <v>353</v>
      </c>
      <c r="K10370">
        <v>0</v>
      </c>
      <c r="L10370">
        <v>1</v>
      </c>
      <c r="M10370">
        <v>0</v>
      </c>
      <c r="N10370">
        <v>0</v>
      </c>
      <c r="O10370">
        <v>1</v>
      </c>
      <c r="P10370">
        <v>0</v>
      </c>
      <c r="Q10370" s="28">
        <v>41601.097222222219</v>
      </c>
      <c r="R10370" s="28">
        <v>41603.106944444444</v>
      </c>
      <c r="S10370" t="s">
        <v>33051</v>
      </c>
      <c r="T10370" s="27">
        <v>41600</v>
      </c>
      <c r="V10370">
        <v>1</v>
      </c>
      <c r="W10370" t="s">
        <v>32</v>
      </c>
      <c r="X10370" t="s">
        <v>583</v>
      </c>
      <c r="Y10370">
        <v>0</v>
      </c>
      <c r="AB10370" t="s">
        <v>237</v>
      </c>
      <c r="AH10370">
        <v>0</v>
      </c>
      <c r="AN10370" t="s">
        <v>238</v>
      </c>
      <c r="AO10370">
        <v>2</v>
      </c>
      <c r="AP10370" t="s">
        <v>239</v>
      </c>
      <c r="AQ10370" s="27">
        <v>41601</v>
      </c>
      <c r="AR10370" t="s">
        <v>240</v>
      </c>
      <c r="AS10370">
        <v>1</v>
      </c>
      <c r="AT10370" t="s">
        <v>239</v>
      </c>
      <c r="AU10370" s="27">
        <v>41601</v>
      </c>
    </row>
    <row r="10371" spans="1:47" x14ac:dyDescent="0.2">
      <c r="A10371">
        <v>10370</v>
      </c>
      <c r="B10371" t="s">
        <v>33052</v>
      </c>
      <c r="C10371" t="s">
        <v>33053</v>
      </c>
      <c r="D10371" t="s">
        <v>33054</v>
      </c>
      <c r="E10371" s="27">
        <v>41613</v>
      </c>
      <c r="F10371" t="s">
        <v>294</v>
      </c>
      <c r="G10371" s="27">
        <v>32844</v>
      </c>
      <c r="H10371">
        <v>26</v>
      </c>
      <c r="I10371" t="s">
        <v>244</v>
      </c>
      <c r="J10371" t="s">
        <v>245</v>
      </c>
      <c r="K10371">
        <v>0</v>
      </c>
      <c r="L10371">
        <v>3</v>
      </c>
      <c r="M10371">
        <v>0</v>
      </c>
      <c r="N10371">
        <v>0</v>
      </c>
      <c r="O10371">
        <v>0</v>
      </c>
      <c r="P10371">
        <v>-1</v>
      </c>
      <c r="Q10371" s="28">
        <v>41612.536111111112</v>
      </c>
      <c r="R10371" s="28">
        <v>41613.412499999999</v>
      </c>
      <c r="S10371" t="s">
        <v>33055</v>
      </c>
      <c r="T10371" s="27">
        <v>41612</v>
      </c>
      <c r="V10371">
        <v>1</v>
      </c>
      <c r="W10371" t="s">
        <v>32</v>
      </c>
      <c r="X10371" t="s">
        <v>974</v>
      </c>
      <c r="Y10371">
        <v>0</v>
      </c>
      <c r="AB10371" t="s">
        <v>237</v>
      </c>
      <c r="AH10371">
        <v>0</v>
      </c>
      <c r="AN10371" t="s">
        <v>238</v>
      </c>
      <c r="AO10371">
        <v>3</v>
      </c>
      <c r="AP10371" t="s">
        <v>239</v>
      </c>
      <c r="AQ10371" s="27">
        <v>41613</v>
      </c>
      <c r="AR10371" t="s">
        <v>240</v>
      </c>
      <c r="AS10371">
        <v>3</v>
      </c>
      <c r="AT10371" t="s">
        <v>239</v>
      </c>
      <c r="AU10371" s="27">
        <v>41613</v>
      </c>
    </row>
    <row r="10372" spans="1:47" x14ac:dyDescent="0.2">
      <c r="A10372">
        <v>10371</v>
      </c>
      <c r="B10372" t="s">
        <v>3907</v>
      </c>
      <c r="C10372" t="s">
        <v>901</v>
      </c>
      <c r="D10372" t="s">
        <v>629</v>
      </c>
      <c r="E10372" s="27">
        <v>41435</v>
      </c>
      <c r="F10372" t="s">
        <v>233</v>
      </c>
      <c r="G10372" s="27">
        <v>25862</v>
      </c>
      <c r="H10372">
        <v>45</v>
      </c>
      <c r="I10372" t="s">
        <v>234</v>
      </c>
      <c r="J10372" t="s">
        <v>353</v>
      </c>
      <c r="K10372">
        <v>0</v>
      </c>
      <c r="L10372">
        <v>1</v>
      </c>
      <c r="M10372">
        <v>0</v>
      </c>
      <c r="N10372">
        <v>0</v>
      </c>
      <c r="O10372">
        <v>3</v>
      </c>
      <c r="P10372">
        <v>-83</v>
      </c>
      <c r="Q10372" s="28">
        <v>41352.532638888886</v>
      </c>
      <c r="R10372" s="28">
        <v>41353.123611111114</v>
      </c>
      <c r="S10372" t="s">
        <v>33056</v>
      </c>
      <c r="T10372" s="27">
        <v>41353</v>
      </c>
      <c r="V10372">
        <v>82</v>
      </c>
      <c r="W10372" t="s">
        <v>32</v>
      </c>
      <c r="X10372" t="s">
        <v>1089</v>
      </c>
      <c r="Y10372">
        <v>0</v>
      </c>
      <c r="AB10372" t="s">
        <v>237</v>
      </c>
      <c r="AH10372">
        <v>0</v>
      </c>
      <c r="AN10372" t="s">
        <v>238</v>
      </c>
      <c r="AO10372">
        <v>1</v>
      </c>
      <c r="AP10372" t="s">
        <v>239</v>
      </c>
      <c r="AQ10372" s="27">
        <v>41435</v>
      </c>
      <c r="AR10372" t="s">
        <v>240</v>
      </c>
      <c r="AS10372">
        <v>1</v>
      </c>
      <c r="AT10372" t="s">
        <v>239</v>
      </c>
      <c r="AU10372" s="27">
        <v>41435</v>
      </c>
    </row>
    <row r="10373" spans="1:47" x14ac:dyDescent="0.2">
      <c r="A10373">
        <v>10372</v>
      </c>
      <c r="B10373" t="s">
        <v>33057</v>
      </c>
      <c r="C10373" t="s">
        <v>33058</v>
      </c>
      <c r="D10373" t="s">
        <v>33059</v>
      </c>
      <c r="E10373" s="27">
        <v>41596</v>
      </c>
      <c r="F10373" t="s">
        <v>233</v>
      </c>
      <c r="G10373" s="27">
        <v>29462</v>
      </c>
      <c r="H10373">
        <v>35</v>
      </c>
      <c r="I10373" t="s">
        <v>244</v>
      </c>
      <c r="J10373" t="s">
        <v>245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-1</v>
      </c>
      <c r="Q10373" s="28">
        <v>41595.486111111109</v>
      </c>
      <c r="R10373" s="28">
        <v>41596.352777777778</v>
      </c>
      <c r="S10373" t="s">
        <v>33060</v>
      </c>
      <c r="T10373" s="27">
        <v>41595</v>
      </c>
      <c r="V10373">
        <v>1</v>
      </c>
      <c r="W10373" t="s">
        <v>36</v>
      </c>
      <c r="X10373" t="s">
        <v>263</v>
      </c>
      <c r="Y10373">
        <v>1</v>
      </c>
      <c r="AA10373" t="s">
        <v>33061</v>
      </c>
      <c r="AB10373" t="s">
        <v>36</v>
      </c>
      <c r="AD10373" s="27">
        <v>41709</v>
      </c>
      <c r="AE10373" t="s">
        <v>324</v>
      </c>
      <c r="AH10373">
        <v>0</v>
      </c>
      <c r="AN10373" t="s">
        <v>238</v>
      </c>
      <c r="AO10373">
        <v>1</v>
      </c>
      <c r="AP10373" t="s">
        <v>239</v>
      </c>
      <c r="AQ10373" s="27">
        <v>41596</v>
      </c>
      <c r="AR10373" t="s">
        <v>240</v>
      </c>
      <c r="AS10373">
        <v>1</v>
      </c>
      <c r="AT10373" t="s">
        <v>239</v>
      </c>
      <c r="AU10373" s="27">
        <v>41596</v>
      </c>
    </row>
    <row r="10374" spans="1:47" x14ac:dyDescent="0.2">
      <c r="A10374">
        <v>10373</v>
      </c>
      <c r="B10374" t="s">
        <v>33062</v>
      </c>
      <c r="C10374" t="s">
        <v>5881</v>
      </c>
      <c r="D10374" t="s">
        <v>10530</v>
      </c>
      <c r="E10374" s="27">
        <v>41934</v>
      </c>
      <c r="F10374" t="s">
        <v>233</v>
      </c>
      <c r="G10374" s="27">
        <v>34189</v>
      </c>
      <c r="H10374">
        <v>22</v>
      </c>
      <c r="I10374" t="s">
        <v>259</v>
      </c>
      <c r="J10374" t="s">
        <v>250</v>
      </c>
      <c r="K10374">
        <v>0</v>
      </c>
      <c r="L10374">
        <v>3</v>
      </c>
      <c r="M10374">
        <v>0</v>
      </c>
      <c r="N10374">
        <v>0</v>
      </c>
      <c r="O10374">
        <v>1</v>
      </c>
      <c r="P10374">
        <v>-20</v>
      </c>
      <c r="Q10374" s="28">
        <v>41914.465277777781</v>
      </c>
      <c r="R10374" s="28">
        <v>41941.226388888892</v>
      </c>
      <c r="S10374" t="s">
        <v>33063</v>
      </c>
      <c r="T10374" s="27">
        <v>41914</v>
      </c>
      <c r="V10374">
        <v>20</v>
      </c>
      <c r="W10374" t="s">
        <v>32</v>
      </c>
      <c r="X10374" t="s">
        <v>2170</v>
      </c>
      <c r="Y10374">
        <v>0</v>
      </c>
      <c r="AB10374" t="s">
        <v>237</v>
      </c>
      <c r="AH10374">
        <v>0</v>
      </c>
      <c r="AN10374" t="s">
        <v>238</v>
      </c>
      <c r="AO10374">
        <v>5</v>
      </c>
      <c r="AP10374" t="s">
        <v>246</v>
      </c>
      <c r="AQ10374" s="27">
        <v>41934</v>
      </c>
      <c r="AR10374" t="s">
        <v>240</v>
      </c>
      <c r="AS10374">
        <v>3</v>
      </c>
      <c r="AT10374" t="s">
        <v>239</v>
      </c>
      <c r="AU10374" s="27">
        <v>41934</v>
      </c>
    </row>
    <row r="10375" spans="1:47" x14ac:dyDescent="0.2">
      <c r="A10375">
        <v>10374</v>
      </c>
      <c r="B10375" t="s">
        <v>8462</v>
      </c>
      <c r="C10375" t="s">
        <v>693</v>
      </c>
      <c r="D10375" t="s">
        <v>3399</v>
      </c>
      <c r="E10375" s="27">
        <v>41547</v>
      </c>
      <c r="F10375" t="s">
        <v>233</v>
      </c>
      <c r="G10375" s="27">
        <v>34501</v>
      </c>
      <c r="H10375">
        <v>21</v>
      </c>
      <c r="I10375" t="s">
        <v>259</v>
      </c>
      <c r="J10375" t="s">
        <v>250</v>
      </c>
      <c r="K10375">
        <v>0</v>
      </c>
      <c r="L10375">
        <v>10</v>
      </c>
      <c r="M10375">
        <v>0</v>
      </c>
      <c r="N10375">
        <v>0</v>
      </c>
      <c r="O10375">
        <v>0</v>
      </c>
      <c r="W10375" t="s">
        <v>237</v>
      </c>
      <c r="Y10375">
        <v>-1</v>
      </c>
      <c r="AB10375" t="s">
        <v>237</v>
      </c>
      <c r="AH10375">
        <v>0</v>
      </c>
      <c r="AN10375" t="s">
        <v>238</v>
      </c>
      <c r="AO10375">
        <v>7</v>
      </c>
      <c r="AP10375" t="s">
        <v>246</v>
      </c>
      <c r="AQ10375" s="27">
        <v>41547</v>
      </c>
      <c r="AR10375" t="s">
        <v>240</v>
      </c>
      <c r="AS10375">
        <v>10</v>
      </c>
      <c r="AT10375" t="s">
        <v>269</v>
      </c>
      <c r="AU10375" s="27">
        <v>41547</v>
      </c>
    </row>
    <row r="10376" spans="1:47" x14ac:dyDescent="0.2">
      <c r="A10376">
        <v>10375</v>
      </c>
      <c r="B10376" t="s">
        <v>33064</v>
      </c>
      <c r="C10376" t="s">
        <v>33065</v>
      </c>
      <c r="D10376" t="s">
        <v>4800</v>
      </c>
      <c r="E10376" s="27">
        <v>41652</v>
      </c>
      <c r="F10376" t="s">
        <v>233</v>
      </c>
      <c r="G10376" s="27">
        <v>34012</v>
      </c>
      <c r="H10376">
        <v>23</v>
      </c>
      <c r="I10376" t="s">
        <v>259</v>
      </c>
      <c r="J10376" t="s">
        <v>250</v>
      </c>
      <c r="K10376">
        <v>0</v>
      </c>
      <c r="L10376">
        <v>4</v>
      </c>
      <c r="M10376">
        <v>0</v>
      </c>
      <c r="N10376">
        <v>0</v>
      </c>
      <c r="O10376">
        <v>0</v>
      </c>
      <c r="P10376">
        <v>-2</v>
      </c>
      <c r="Q10376" s="28">
        <v>41650.098611111112</v>
      </c>
      <c r="R10376" s="28">
        <v>41651.081250000003</v>
      </c>
      <c r="S10376" t="s">
        <v>33066</v>
      </c>
      <c r="T10376" s="27">
        <v>41650</v>
      </c>
      <c r="V10376">
        <v>2</v>
      </c>
      <c r="W10376" t="s">
        <v>36</v>
      </c>
      <c r="X10376" t="s">
        <v>681</v>
      </c>
      <c r="Y10376">
        <v>1</v>
      </c>
      <c r="AA10376" t="s">
        <v>33067</v>
      </c>
      <c r="AB10376" t="s">
        <v>36</v>
      </c>
      <c r="AC10376">
        <v>0</v>
      </c>
      <c r="AD10376" s="27">
        <v>42041</v>
      </c>
      <c r="AE10376" t="s">
        <v>626</v>
      </c>
      <c r="AF10376" s="27">
        <v>42041</v>
      </c>
      <c r="AG10376" s="27">
        <v>42041</v>
      </c>
      <c r="AH10376">
        <v>0</v>
      </c>
      <c r="AN10376" t="s">
        <v>238</v>
      </c>
      <c r="AO10376">
        <v>4</v>
      </c>
      <c r="AP10376" t="s">
        <v>239</v>
      </c>
      <c r="AQ10376" s="27">
        <v>41652</v>
      </c>
      <c r="AR10376" t="s">
        <v>240</v>
      </c>
      <c r="AS10376">
        <v>4</v>
      </c>
      <c r="AT10376" t="s">
        <v>239</v>
      </c>
      <c r="AU10376" s="27">
        <v>41652</v>
      </c>
    </row>
    <row r="10377" spans="1:47" x14ac:dyDescent="0.2">
      <c r="A10377">
        <v>10376</v>
      </c>
      <c r="B10377" t="s">
        <v>33068</v>
      </c>
      <c r="C10377" t="s">
        <v>33069</v>
      </c>
      <c r="D10377" t="s">
        <v>4096</v>
      </c>
      <c r="E10377" s="27">
        <v>41708</v>
      </c>
      <c r="F10377" t="s">
        <v>294</v>
      </c>
      <c r="G10377" s="27">
        <v>25333</v>
      </c>
      <c r="H10377">
        <v>46</v>
      </c>
      <c r="I10377" t="s">
        <v>234</v>
      </c>
      <c r="J10377" t="s">
        <v>245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 s="28">
        <v>41708.202777777777</v>
      </c>
      <c r="R10377" s="28">
        <v>41708.361111111109</v>
      </c>
      <c r="S10377" t="s">
        <v>33070</v>
      </c>
      <c r="T10377" s="27">
        <v>41708</v>
      </c>
      <c r="V10377">
        <v>0</v>
      </c>
      <c r="W10377" t="s">
        <v>36</v>
      </c>
      <c r="X10377" t="s">
        <v>780</v>
      </c>
      <c r="Y10377">
        <v>0</v>
      </c>
      <c r="AB10377" t="s">
        <v>237</v>
      </c>
      <c r="AH10377">
        <v>0</v>
      </c>
      <c r="AN10377" t="s">
        <v>238</v>
      </c>
      <c r="AO10377">
        <v>1</v>
      </c>
      <c r="AP10377" t="s">
        <v>239</v>
      </c>
      <c r="AQ10377" s="27">
        <v>41708</v>
      </c>
      <c r="AR10377" t="s">
        <v>240</v>
      </c>
      <c r="AS10377">
        <v>1</v>
      </c>
      <c r="AT10377" t="s">
        <v>239</v>
      </c>
      <c r="AU10377" s="27">
        <v>41708</v>
      </c>
    </row>
    <row r="10378" spans="1:47" x14ac:dyDescent="0.2">
      <c r="A10378">
        <v>10377</v>
      </c>
      <c r="B10378" t="s">
        <v>33071</v>
      </c>
      <c r="C10378" t="s">
        <v>242</v>
      </c>
      <c r="D10378" t="s">
        <v>33072</v>
      </c>
      <c r="E10378" s="27">
        <v>41393</v>
      </c>
      <c r="F10378" t="s">
        <v>233</v>
      </c>
      <c r="G10378" s="27">
        <v>27454</v>
      </c>
      <c r="H10378">
        <v>41</v>
      </c>
      <c r="I10378" t="s">
        <v>244</v>
      </c>
      <c r="J10378" t="s">
        <v>245</v>
      </c>
      <c r="K10378">
        <v>0</v>
      </c>
      <c r="L10378">
        <v>1</v>
      </c>
      <c r="M10378">
        <v>0</v>
      </c>
      <c r="N10378">
        <v>0</v>
      </c>
      <c r="O10378">
        <v>0</v>
      </c>
      <c r="P10378">
        <v>-1</v>
      </c>
      <c r="Q10378" s="28">
        <v>41392.275694444441</v>
      </c>
      <c r="R10378" s="28">
        <v>41393.288888888892</v>
      </c>
      <c r="S10378" t="s">
        <v>33073</v>
      </c>
      <c r="T10378" s="27">
        <v>41392</v>
      </c>
      <c r="V10378">
        <v>1</v>
      </c>
      <c r="W10378" t="s">
        <v>32</v>
      </c>
      <c r="X10378" t="s">
        <v>313</v>
      </c>
      <c r="Y10378">
        <v>0</v>
      </c>
      <c r="AB10378" t="s">
        <v>237</v>
      </c>
      <c r="AH10378">
        <v>0</v>
      </c>
      <c r="AN10378" t="s">
        <v>238</v>
      </c>
      <c r="AO10378">
        <v>1</v>
      </c>
      <c r="AP10378" t="s">
        <v>239</v>
      </c>
      <c r="AQ10378" s="27">
        <v>41393</v>
      </c>
      <c r="AR10378" t="s">
        <v>240</v>
      </c>
      <c r="AS10378">
        <v>1</v>
      </c>
      <c r="AT10378" t="s">
        <v>239</v>
      </c>
      <c r="AU10378" s="27">
        <v>41393</v>
      </c>
    </row>
    <row r="10379" spans="1:47" x14ac:dyDescent="0.2">
      <c r="A10379">
        <v>10378</v>
      </c>
      <c r="B10379" t="s">
        <v>33074</v>
      </c>
      <c r="C10379" t="s">
        <v>726</v>
      </c>
      <c r="D10379" t="s">
        <v>7269</v>
      </c>
      <c r="E10379" s="27">
        <v>41353</v>
      </c>
      <c r="F10379" t="s">
        <v>233</v>
      </c>
      <c r="G10379" s="27">
        <v>34376</v>
      </c>
      <c r="H10379">
        <v>22</v>
      </c>
      <c r="I10379" t="s">
        <v>259</v>
      </c>
      <c r="J10379" t="s">
        <v>245</v>
      </c>
      <c r="K10379">
        <v>0</v>
      </c>
      <c r="L10379">
        <v>6</v>
      </c>
      <c r="M10379">
        <v>0</v>
      </c>
      <c r="N10379">
        <v>1</v>
      </c>
      <c r="O10379">
        <v>0</v>
      </c>
      <c r="P10379">
        <v>0</v>
      </c>
      <c r="Q10379" s="28">
        <v>41353.206250000003</v>
      </c>
      <c r="R10379" s="28">
        <v>41353.334722222222</v>
      </c>
      <c r="S10379" t="s">
        <v>33075</v>
      </c>
      <c r="T10379" s="27">
        <v>41352</v>
      </c>
      <c r="V10379">
        <v>1</v>
      </c>
      <c r="W10379" t="s">
        <v>36</v>
      </c>
      <c r="X10379" t="s">
        <v>412</v>
      </c>
      <c r="Y10379">
        <v>1</v>
      </c>
      <c r="AA10379" t="s">
        <v>33076</v>
      </c>
      <c r="AB10379" t="s">
        <v>36</v>
      </c>
      <c r="AC10379">
        <v>0</v>
      </c>
      <c r="AD10379" s="27">
        <v>41585</v>
      </c>
      <c r="AE10379" t="s">
        <v>412</v>
      </c>
      <c r="AF10379" s="27">
        <v>41585</v>
      </c>
      <c r="AG10379" s="27">
        <v>41586</v>
      </c>
      <c r="AH10379">
        <v>0</v>
      </c>
      <c r="AN10379" t="s">
        <v>238</v>
      </c>
      <c r="AO10379">
        <v>6</v>
      </c>
      <c r="AP10379" t="s">
        <v>246</v>
      </c>
      <c r="AQ10379" s="27">
        <v>41353</v>
      </c>
      <c r="AR10379" t="s">
        <v>240</v>
      </c>
      <c r="AS10379">
        <v>6</v>
      </c>
      <c r="AT10379" t="s">
        <v>246</v>
      </c>
      <c r="AU10379" s="27">
        <v>41353</v>
      </c>
    </row>
    <row r="10380" spans="1:47" x14ac:dyDescent="0.2">
      <c r="A10380">
        <v>10379</v>
      </c>
      <c r="B10380" t="s">
        <v>33077</v>
      </c>
      <c r="C10380" t="s">
        <v>1387</v>
      </c>
      <c r="D10380" t="s">
        <v>4218</v>
      </c>
      <c r="E10380" s="27">
        <v>41290</v>
      </c>
      <c r="F10380" t="s">
        <v>233</v>
      </c>
      <c r="G10380" s="27">
        <v>32461</v>
      </c>
      <c r="H10380">
        <v>27</v>
      </c>
      <c r="I10380" t="s">
        <v>244</v>
      </c>
      <c r="J10380" t="s">
        <v>250</v>
      </c>
      <c r="K10380">
        <v>0</v>
      </c>
      <c r="L10380">
        <v>7</v>
      </c>
      <c r="M10380">
        <v>0</v>
      </c>
      <c r="N10380">
        <v>0</v>
      </c>
      <c r="O10380">
        <v>7</v>
      </c>
      <c r="P10380">
        <v>-1</v>
      </c>
      <c r="Q10380" s="28">
        <v>41289.463194444441</v>
      </c>
      <c r="R10380" s="28">
        <v>41317.152083333334</v>
      </c>
      <c r="S10380" t="s">
        <v>33078</v>
      </c>
      <c r="T10380" s="27">
        <v>41289</v>
      </c>
      <c r="V10380">
        <v>1</v>
      </c>
      <c r="W10380" t="s">
        <v>36</v>
      </c>
      <c r="X10380" t="s">
        <v>867</v>
      </c>
      <c r="Y10380">
        <v>1</v>
      </c>
      <c r="AA10380" t="s">
        <v>33079</v>
      </c>
      <c r="AB10380" t="s">
        <v>36</v>
      </c>
      <c r="AC10380">
        <v>0</v>
      </c>
      <c r="AD10380" s="27">
        <v>41493</v>
      </c>
      <c r="AE10380" t="s">
        <v>412</v>
      </c>
      <c r="AF10380" s="27">
        <v>41493</v>
      </c>
      <c r="AG10380" s="27">
        <v>41494</v>
      </c>
      <c r="AH10380">
        <v>0</v>
      </c>
      <c r="AN10380" t="s">
        <v>238</v>
      </c>
      <c r="AO10380">
        <v>9</v>
      </c>
      <c r="AP10380" t="s">
        <v>269</v>
      </c>
      <c r="AQ10380" s="27">
        <v>41290</v>
      </c>
      <c r="AR10380" t="s">
        <v>240</v>
      </c>
      <c r="AS10380">
        <v>7</v>
      </c>
      <c r="AT10380" t="s">
        <v>246</v>
      </c>
      <c r="AU10380" s="27">
        <v>41290</v>
      </c>
    </row>
    <row r="10381" spans="1:47" x14ac:dyDescent="0.2">
      <c r="A10381">
        <v>10380</v>
      </c>
      <c r="B10381" t="s">
        <v>33080</v>
      </c>
      <c r="C10381" t="s">
        <v>33081</v>
      </c>
      <c r="D10381" t="s">
        <v>33082</v>
      </c>
      <c r="E10381" s="27">
        <v>41400</v>
      </c>
      <c r="F10381" t="s">
        <v>294</v>
      </c>
      <c r="G10381" s="27">
        <v>28300</v>
      </c>
      <c r="H10381">
        <v>38</v>
      </c>
      <c r="I10381" t="s">
        <v>244</v>
      </c>
      <c r="J10381" t="s">
        <v>22</v>
      </c>
      <c r="K10381">
        <v>0</v>
      </c>
      <c r="L10381">
        <v>1</v>
      </c>
      <c r="M10381">
        <v>0</v>
      </c>
      <c r="N10381">
        <v>0</v>
      </c>
      <c r="O10381">
        <v>0</v>
      </c>
      <c r="P10381">
        <v>-1</v>
      </c>
      <c r="Q10381" s="28">
        <v>41399.143055555556</v>
      </c>
      <c r="R10381" s="28">
        <v>41400.504861111112</v>
      </c>
      <c r="S10381" t="s">
        <v>33083</v>
      </c>
      <c r="T10381" s="27">
        <v>41399</v>
      </c>
      <c r="V10381">
        <v>1</v>
      </c>
      <c r="W10381" t="s">
        <v>36</v>
      </c>
      <c r="X10381" t="s">
        <v>279</v>
      </c>
      <c r="Y10381">
        <v>0</v>
      </c>
      <c r="AB10381" t="s">
        <v>237</v>
      </c>
      <c r="AH10381">
        <v>0</v>
      </c>
      <c r="AN10381" t="s">
        <v>238</v>
      </c>
      <c r="AO10381">
        <v>1</v>
      </c>
      <c r="AP10381" t="s">
        <v>239</v>
      </c>
      <c r="AQ10381" s="27">
        <v>41400</v>
      </c>
      <c r="AR10381" t="s">
        <v>240</v>
      </c>
      <c r="AS10381">
        <v>1</v>
      </c>
      <c r="AT10381" t="s">
        <v>239</v>
      </c>
      <c r="AU10381" s="27">
        <v>41400</v>
      </c>
    </row>
    <row r="10382" spans="1:47" x14ac:dyDescent="0.2">
      <c r="A10382">
        <v>10381</v>
      </c>
      <c r="B10382" t="s">
        <v>33084</v>
      </c>
      <c r="C10382" t="s">
        <v>6485</v>
      </c>
      <c r="D10382" t="s">
        <v>3828</v>
      </c>
      <c r="E10382" s="27">
        <v>41556</v>
      </c>
      <c r="F10382" t="s">
        <v>294</v>
      </c>
      <c r="G10382" s="27">
        <v>33483</v>
      </c>
      <c r="H10382">
        <v>24</v>
      </c>
      <c r="I10382" t="s">
        <v>259</v>
      </c>
      <c r="J10382" t="s">
        <v>250</v>
      </c>
      <c r="K10382">
        <v>0</v>
      </c>
      <c r="L10382">
        <v>6</v>
      </c>
      <c r="M10382">
        <v>0</v>
      </c>
      <c r="N10382">
        <v>0</v>
      </c>
      <c r="O10382">
        <v>1</v>
      </c>
      <c r="P10382">
        <v>26</v>
      </c>
      <c r="Q10382" s="28">
        <v>41582.131249999999</v>
      </c>
      <c r="R10382" s="28">
        <v>41583.054861111108</v>
      </c>
      <c r="S10382" t="s">
        <v>33085</v>
      </c>
      <c r="T10382" s="27">
        <v>41295</v>
      </c>
      <c r="V10382">
        <v>261</v>
      </c>
      <c r="W10382" t="s">
        <v>32</v>
      </c>
      <c r="X10382" t="s">
        <v>9365</v>
      </c>
      <c r="Y10382">
        <v>1</v>
      </c>
      <c r="AA10382" t="s">
        <v>33086</v>
      </c>
      <c r="AB10382" t="s">
        <v>36</v>
      </c>
      <c r="AC10382">
        <v>1</v>
      </c>
      <c r="AD10382" s="27">
        <v>41581</v>
      </c>
      <c r="AE10382" t="s">
        <v>279</v>
      </c>
      <c r="AF10382" s="27">
        <v>41582</v>
      </c>
      <c r="AG10382" s="27">
        <v>41583</v>
      </c>
      <c r="AH10382">
        <v>1</v>
      </c>
      <c r="AJ10382" t="s">
        <v>33086</v>
      </c>
      <c r="AK10382" t="s">
        <v>462</v>
      </c>
      <c r="AL10382" s="27">
        <v>41581</v>
      </c>
      <c r="AM10382" t="s">
        <v>313</v>
      </c>
      <c r="AN10382" t="s">
        <v>238</v>
      </c>
      <c r="AO10382">
        <v>5</v>
      </c>
      <c r="AP10382" t="s">
        <v>246</v>
      </c>
      <c r="AQ10382" s="27">
        <v>41556</v>
      </c>
      <c r="AR10382" t="s">
        <v>240</v>
      </c>
      <c r="AS10382">
        <v>6</v>
      </c>
      <c r="AT10382" t="s">
        <v>246</v>
      </c>
      <c r="AU10382" s="27">
        <v>41556</v>
      </c>
    </row>
    <row r="10383" spans="1:47" x14ac:dyDescent="0.2">
      <c r="A10383">
        <v>10382</v>
      </c>
      <c r="B10383" t="s">
        <v>33087</v>
      </c>
      <c r="C10383" t="s">
        <v>33088</v>
      </c>
      <c r="D10383" t="s">
        <v>33089</v>
      </c>
      <c r="E10383" s="27">
        <v>41902</v>
      </c>
      <c r="F10383" t="s">
        <v>233</v>
      </c>
      <c r="G10383" s="27">
        <v>34644</v>
      </c>
      <c r="H10383">
        <v>21</v>
      </c>
      <c r="I10383" t="s">
        <v>259</v>
      </c>
      <c r="J10383" t="s">
        <v>250</v>
      </c>
      <c r="K10383">
        <v>0</v>
      </c>
      <c r="L10383">
        <v>5</v>
      </c>
      <c r="M10383">
        <v>0</v>
      </c>
      <c r="N10383">
        <v>0</v>
      </c>
      <c r="O10383">
        <v>1</v>
      </c>
      <c r="P10383">
        <v>-1</v>
      </c>
      <c r="Q10383" s="28">
        <v>41901.495833333334</v>
      </c>
      <c r="R10383" s="28">
        <v>41902.086805555555</v>
      </c>
      <c r="S10383" t="s">
        <v>33090</v>
      </c>
      <c r="U10383" s="27">
        <v>41901</v>
      </c>
      <c r="V10383">
        <v>1</v>
      </c>
      <c r="W10383" t="s">
        <v>32</v>
      </c>
      <c r="X10383" t="s">
        <v>274</v>
      </c>
      <c r="Y10383">
        <v>0</v>
      </c>
      <c r="AB10383" t="s">
        <v>237</v>
      </c>
      <c r="AH10383">
        <v>0</v>
      </c>
      <c r="AN10383" t="s">
        <v>238</v>
      </c>
      <c r="AO10383">
        <v>6</v>
      </c>
      <c r="AP10383" t="s">
        <v>246</v>
      </c>
      <c r="AQ10383" s="27">
        <v>41902</v>
      </c>
      <c r="AR10383" t="s">
        <v>240</v>
      </c>
      <c r="AS10383">
        <v>5</v>
      </c>
      <c r="AT10383" t="s">
        <v>246</v>
      </c>
      <c r="AU10383" s="27">
        <v>41902</v>
      </c>
    </row>
    <row r="10384" spans="1:47" x14ac:dyDescent="0.2">
      <c r="A10384">
        <v>10383</v>
      </c>
      <c r="B10384" t="s">
        <v>33091</v>
      </c>
      <c r="C10384" t="s">
        <v>914</v>
      </c>
      <c r="D10384" t="s">
        <v>1110</v>
      </c>
      <c r="E10384" s="27">
        <v>41502</v>
      </c>
      <c r="F10384" t="s">
        <v>233</v>
      </c>
      <c r="G10384" s="27">
        <v>32383</v>
      </c>
      <c r="H10384">
        <v>27</v>
      </c>
      <c r="I10384" t="s">
        <v>244</v>
      </c>
      <c r="J10384" t="s">
        <v>250</v>
      </c>
      <c r="K10384">
        <v>0</v>
      </c>
      <c r="L10384">
        <v>9</v>
      </c>
      <c r="M10384">
        <v>0</v>
      </c>
      <c r="N10384">
        <v>0</v>
      </c>
      <c r="O10384">
        <v>10</v>
      </c>
      <c r="P10384">
        <v>-1</v>
      </c>
      <c r="Q10384" s="28">
        <v>41501.201388888891</v>
      </c>
      <c r="R10384" s="28">
        <v>41502.379166666666</v>
      </c>
      <c r="S10384" t="s">
        <v>33092</v>
      </c>
      <c r="T10384" s="27">
        <v>41501</v>
      </c>
      <c r="V10384">
        <v>1</v>
      </c>
      <c r="W10384" t="s">
        <v>32</v>
      </c>
      <c r="X10384" t="s">
        <v>364</v>
      </c>
      <c r="Y10384">
        <v>1</v>
      </c>
      <c r="AA10384" t="s">
        <v>33093</v>
      </c>
      <c r="AB10384" t="s">
        <v>32</v>
      </c>
      <c r="AC10384">
        <v>0</v>
      </c>
      <c r="AD10384" s="27">
        <v>41649</v>
      </c>
      <c r="AE10384" t="s">
        <v>261</v>
      </c>
      <c r="AF10384" s="27">
        <v>41649</v>
      </c>
      <c r="AG10384" s="27">
        <v>41685</v>
      </c>
      <c r="AH10384">
        <v>0</v>
      </c>
      <c r="AN10384" t="s">
        <v>238</v>
      </c>
      <c r="AO10384">
        <v>6</v>
      </c>
      <c r="AP10384" t="s">
        <v>246</v>
      </c>
      <c r="AQ10384" s="27">
        <v>41502</v>
      </c>
      <c r="AR10384" t="s">
        <v>240</v>
      </c>
      <c r="AS10384">
        <v>9</v>
      </c>
      <c r="AT10384" t="s">
        <v>269</v>
      </c>
      <c r="AU10384" s="27">
        <v>41502</v>
      </c>
    </row>
    <row r="10385" spans="1:47" x14ac:dyDescent="0.2">
      <c r="A10385">
        <v>10384</v>
      </c>
      <c r="B10385" t="s">
        <v>33094</v>
      </c>
      <c r="C10385" t="s">
        <v>33095</v>
      </c>
      <c r="D10385" t="s">
        <v>19046</v>
      </c>
      <c r="E10385" s="27">
        <v>41799</v>
      </c>
      <c r="F10385" t="s">
        <v>294</v>
      </c>
      <c r="G10385" s="27">
        <v>31506</v>
      </c>
      <c r="H10385">
        <v>30</v>
      </c>
      <c r="I10385" t="s">
        <v>244</v>
      </c>
      <c r="J10385" t="s">
        <v>250</v>
      </c>
      <c r="K10385">
        <v>0</v>
      </c>
      <c r="L10385">
        <v>2</v>
      </c>
      <c r="M10385">
        <v>0</v>
      </c>
      <c r="N10385">
        <v>0</v>
      </c>
      <c r="O10385">
        <v>0</v>
      </c>
      <c r="P10385">
        <v>0</v>
      </c>
      <c r="Q10385" s="28">
        <v>41799.504166666666</v>
      </c>
      <c r="R10385" s="28">
        <v>41799.540972222225</v>
      </c>
      <c r="S10385" t="s">
        <v>33096</v>
      </c>
      <c r="T10385" s="27">
        <v>41798</v>
      </c>
      <c r="V10385">
        <v>1</v>
      </c>
      <c r="W10385" t="s">
        <v>32</v>
      </c>
      <c r="X10385" t="s">
        <v>359</v>
      </c>
      <c r="Y10385">
        <v>0</v>
      </c>
      <c r="AB10385" t="s">
        <v>237</v>
      </c>
      <c r="AH10385">
        <v>0</v>
      </c>
      <c r="AN10385" t="s">
        <v>238</v>
      </c>
      <c r="AO10385">
        <v>2</v>
      </c>
      <c r="AP10385" t="s">
        <v>239</v>
      </c>
      <c r="AQ10385" s="27">
        <v>41799</v>
      </c>
      <c r="AR10385" t="s">
        <v>240</v>
      </c>
      <c r="AS10385">
        <v>2</v>
      </c>
      <c r="AT10385" t="s">
        <v>239</v>
      </c>
      <c r="AU10385" s="27">
        <v>41799</v>
      </c>
    </row>
    <row r="10386" spans="1:47" x14ac:dyDescent="0.2">
      <c r="A10386">
        <v>10385</v>
      </c>
      <c r="B10386" t="s">
        <v>33097</v>
      </c>
      <c r="C10386" t="s">
        <v>33098</v>
      </c>
      <c r="D10386" t="s">
        <v>11297</v>
      </c>
      <c r="E10386" s="27">
        <v>41733</v>
      </c>
      <c r="F10386" t="s">
        <v>233</v>
      </c>
      <c r="G10386" s="27">
        <v>34538</v>
      </c>
      <c r="H10386">
        <v>21</v>
      </c>
      <c r="I10386" t="s">
        <v>259</v>
      </c>
      <c r="J10386" t="s">
        <v>245</v>
      </c>
      <c r="K10386">
        <v>0</v>
      </c>
      <c r="L10386">
        <v>9</v>
      </c>
      <c r="M10386">
        <v>0</v>
      </c>
      <c r="N10386">
        <v>0</v>
      </c>
      <c r="O10386">
        <v>2</v>
      </c>
      <c r="P10386">
        <v>-1</v>
      </c>
      <c r="Q10386" s="28">
        <v>41732.249305555553</v>
      </c>
      <c r="R10386" s="28">
        <v>41734.162499999999</v>
      </c>
      <c r="S10386" t="s">
        <v>33099</v>
      </c>
      <c r="T10386" s="27">
        <v>41732</v>
      </c>
      <c r="V10386">
        <v>1</v>
      </c>
      <c r="W10386" t="s">
        <v>36</v>
      </c>
      <c r="X10386" t="s">
        <v>279</v>
      </c>
      <c r="Y10386">
        <v>0</v>
      </c>
      <c r="AB10386" t="s">
        <v>237</v>
      </c>
      <c r="AH10386">
        <v>0</v>
      </c>
      <c r="AN10386" t="s">
        <v>238</v>
      </c>
      <c r="AO10386">
        <v>7</v>
      </c>
      <c r="AP10386" t="s">
        <v>246</v>
      </c>
      <c r="AQ10386" s="27">
        <v>41733</v>
      </c>
      <c r="AR10386" t="s">
        <v>240</v>
      </c>
      <c r="AS10386">
        <v>9</v>
      </c>
      <c r="AT10386" t="s">
        <v>269</v>
      </c>
      <c r="AU10386" s="27">
        <v>41733</v>
      </c>
    </row>
    <row r="10387" spans="1:47" x14ac:dyDescent="0.2">
      <c r="A10387">
        <v>10386</v>
      </c>
      <c r="B10387" t="s">
        <v>33100</v>
      </c>
      <c r="C10387" t="s">
        <v>693</v>
      </c>
      <c r="D10387" t="s">
        <v>33101</v>
      </c>
      <c r="E10387" s="27">
        <v>41522</v>
      </c>
      <c r="F10387" t="s">
        <v>233</v>
      </c>
      <c r="G10387" s="27">
        <v>34151</v>
      </c>
      <c r="H10387">
        <v>22</v>
      </c>
      <c r="I10387" t="s">
        <v>259</v>
      </c>
      <c r="J10387" t="s">
        <v>245</v>
      </c>
      <c r="K10387">
        <v>0</v>
      </c>
      <c r="L10387">
        <v>7</v>
      </c>
      <c r="M10387">
        <v>0</v>
      </c>
      <c r="N10387">
        <v>0</v>
      </c>
      <c r="O10387">
        <v>1</v>
      </c>
      <c r="P10387">
        <v>-1</v>
      </c>
      <c r="Q10387" s="28">
        <v>41521.070833333331</v>
      </c>
      <c r="R10387" s="28">
        <v>41545.173611111109</v>
      </c>
      <c r="S10387" t="s">
        <v>33102</v>
      </c>
      <c r="T10387" s="27">
        <v>41521</v>
      </c>
      <c r="V10387">
        <v>1</v>
      </c>
      <c r="W10387" t="s">
        <v>36</v>
      </c>
      <c r="X10387" t="s">
        <v>279</v>
      </c>
      <c r="Y10387">
        <v>0</v>
      </c>
      <c r="AB10387" t="s">
        <v>237</v>
      </c>
      <c r="AH10387">
        <v>0</v>
      </c>
      <c r="AN10387" t="s">
        <v>238</v>
      </c>
      <c r="AO10387">
        <v>6</v>
      </c>
      <c r="AP10387" t="s">
        <v>246</v>
      </c>
      <c r="AQ10387" s="27">
        <v>41522</v>
      </c>
      <c r="AR10387" t="s">
        <v>240</v>
      </c>
      <c r="AS10387">
        <v>7</v>
      </c>
      <c r="AT10387" t="s">
        <v>246</v>
      </c>
      <c r="AU10387" s="27">
        <v>41522</v>
      </c>
    </row>
    <row r="10388" spans="1:47" x14ac:dyDescent="0.2">
      <c r="A10388">
        <v>10387</v>
      </c>
      <c r="B10388" t="s">
        <v>33103</v>
      </c>
      <c r="C10388" t="s">
        <v>33104</v>
      </c>
      <c r="D10388" t="s">
        <v>1416</v>
      </c>
      <c r="E10388" s="27">
        <v>41509</v>
      </c>
      <c r="F10388" t="s">
        <v>294</v>
      </c>
      <c r="G10388" s="27">
        <v>26745</v>
      </c>
      <c r="H10388">
        <v>43</v>
      </c>
      <c r="I10388" t="s">
        <v>244</v>
      </c>
      <c r="J10388" t="s">
        <v>250</v>
      </c>
      <c r="K10388">
        <v>0</v>
      </c>
      <c r="L10388">
        <v>2</v>
      </c>
      <c r="M10388">
        <v>0</v>
      </c>
      <c r="N10388">
        <v>0</v>
      </c>
      <c r="O10388">
        <v>3</v>
      </c>
      <c r="P10388">
        <v>-44</v>
      </c>
      <c r="Q10388" s="28">
        <v>41465.529861111114</v>
      </c>
      <c r="R10388" s="28">
        <v>41509.425000000003</v>
      </c>
      <c r="S10388" t="s">
        <v>33105</v>
      </c>
      <c r="U10388" s="27">
        <v>41465</v>
      </c>
      <c r="V10388">
        <v>44</v>
      </c>
      <c r="W10388" t="s">
        <v>32</v>
      </c>
      <c r="X10388" t="s">
        <v>274</v>
      </c>
      <c r="Y10388">
        <v>1</v>
      </c>
      <c r="AA10388" t="s">
        <v>33106</v>
      </c>
      <c r="AB10388" t="s">
        <v>36</v>
      </c>
      <c r="AC10388">
        <v>0</v>
      </c>
      <c r="AD10388" s="27">
        <v>42111</v>
      </c>
      <c r="AE10388" t="s">
        <v>681</v>
      </c>
      <c r="AF10388" s="27">
        <v>42111</v>
      </c>
      <c r="AG10388" s="27">
        <v>42112</v>
      </c>
      <c r="AH10388">
        <v>0</v>
      </c>
      <c r="AN10388" t="s">
        <v>238</v>
      </c>
      <c r="AO10388">
        <v>1</v>
      </c>
      <c r="AP10388" t="s">
        <v>239</v>
      </c>
      <c r="AQ10388" s="27">
        <v>41509</v>
      </c>
      <c r="AR10388" t="s">
        <v>240</v>
      </c>
      <c r="AS10388">
        <v>2</v>
      </c>
      <c r="AT10388" t="s">
        <v>239</v>
      </c>
      <c r="AU10388" s="27">
        <v>41509</v>
      </c>
    </row>
    <row r="10389" spans="1:47" x14ac:dyDescent="0.2">
      <c r="A10389">
        <v>10388</v>
      </c>
      <c r="B10389" t="s">
        <v>33107</v>
      </c>
      <c r="C10389" t="s">
        <v>8262</v>
      </c>
      <c r="D10389" t="s">
        <v>565</v>
      </c>
      <c r="E10389" s="27">
        <v>41328</v>
      </c>
      <c r="F10389" t="s">
        <v>233</v>
      </c>
      <c r="G10389" s="27">
        <v>32962</v>
      </c>
      <c r="H10389">
        <v>26</v>
      </c>
      <c r="I10389" t="s">
        <v>244</v>
      </c>
      <c r="J10389" t="s">
        <v>250</v>
      </c>
      <c r="K10389">
        <v>0</v>
      </c>
      <c r="L10389">
        <v>6</v>
      </c>
      <c r="M10389">
        <v>1</v>
      </c>
      <c r="N10389">
        <v>0</v>
      </c>
      <c r="O10389">
        <v>3</v>
      </c>
      <c r="P10389">
        <v>-1</v>
      </c>
      <c r="Q10389" s="28">
        <v>41327.201388888891</v>
      </c>
      <c r="R10389" s="28">
        <v>41329.277777777781</v>
      </c>
      <c r="S10389" t="s">
        <v>33108</v>
      </c>
      <c r="U10389" s="27">
        <v>41327</v>
      </c>
      <c r="V10389">
        <v>1</v>
      </c>
      <c r="W10389" t="s">
        <v>36</v>
      </c>
      <c r="X10389" t="s">
        <v>274</v>
      </c>
      <c r="Y10389">
        <v>1</v>
      </c>
      <c r="AA10389" t="s">
        <v>33109</v>
      </c>
      <c r="AB10389" t="s">
        <v>36</v>
      </c>
      <c r="AC10389">
        <v>0</v>
      </c>
      <c r="AD10389" s="27">
        <v>41336</v>
      </c>
      <c r="AE10389" t="s">
        <v>2030</v>
      </c>
      <c r="AF10389" s="27">
        <v>41336</v>
      </c>
      <c r="AG10389" s="27">
        <v>41337</v>
      </c>
      <c r="AH10389">
        <v>0</v>
      </c>
      <c r="AN10389" t="s">
        <v>238</v>
      </c>
      <c r="AO10389">
        <v>5</v>
      </c>
      <c r="AP10389" t="s">
        <v>246</v>
      </c>
      <c r="AQ10389" s="27">
        <v>41328</v>
      </c>
      <c r="AR10389" t="s">
        <v>240</v>
      </c>
      <c r="AS10389">
        <v>6</v>
      </c>
      <c r="AT10389" t="s">
        <v>246</v>
      </c>
      <c r="AU10389" s="27">
        <v>41328</v>
      </c>
    </row>
    <row r="10390" spans="1:47" x14ac:dyDescent="0.2">
      <c r="A10390">
        <v>10389</v>
      </c>
      <c r="B10390" t="s">
        <v>33110</v>
      </c>
      <c r="C10390" t="s">
        <v>6291</v>
      </c>
      <c r="D10390" t="s">
        <v>3364</v>
      </c>
      <c r="E10390" s="27">
        <v>41416</v>
      </c>
      <c r="F10390" t="s">
        <v>233</v>
      </c>
      <c r="G10390" s="27">
        <v>32774</v>
      </c>
      <c r="H10390">
        <v>26</v>
      </c>
      <c r="I10390" t="s">
        <v>244</v>
      </c>
      <c r="J10390" t="s">
        <v>245</v>
      </c>
      <c r="K10390">
        <v>0</v>
      </c>
      <c r="L10390">
        <v>6</v>
      </c>
      <c r="M10390">
        <v>0</v>
      </c>
      <c r="N10390">
        <v>0</v>
      </c>
      <c r="O10390">
        <v>7</v>
      </c>
      <c r="P10390">
        <v>-1</v>
      </c>
      <c r="Q10390" s="28">
        <v>41415.22152777778</v>
      </c>
      <c r="R10390" s="28">
        <v>41484.191666666666</v>
      </c>
      <c r="S10390" t="s">
        <v>33111</v>
      </c>
      <c r="T10390" s="27">
        <v>41415</v>
      </c>
      <c r="V10390">
        <v>1</v>
      </c>
      <c r="W10390" t="s">
        <v>36</v>
      </c>
      <c r="X10390" t="s">
        <v>422</v>
      </c>
      <c r="Y10390">
        <v>0</v>
      </c>
      <c r="AB10390" t="s">
        <v>237</v>
      </c>
      <c r="AH10390">
        <v>0</v>
      </c>
      <c r="AN10390" t="s">
        <v>238</v>
      </c>
      <c r="AO10390">
        <v>5</v>
      </c>
      <c r="AP10390" t="s">
        <v>246</v>
      </c>
      <c r="AQ10390" s="27">
        <v>41416</v>
      </c>
      <c r="AR10390" t="s">
        <v>240</v>
      </c>
      <c r="AS10390">
        <v>6</v>
      </c>
      <c r="AT10390" t="s">
        <v>246</v>
      </c>
      <c r="AU10390" s="27">
        <v>41416</v>
      </c>
    </row>
    <row r="10391" spans="1:47" x14ac:dyDescent="0.2">
      <c r="A10391">
        <v>10390</v>
      </c>
      <c r="B10391" t="s">
        <v>33112</v>
      </c>
      <c r="C10391" t="s">
        <v>6822</v>
      </c>
      <c r="D10391" t="s">
        <v>5942</v>
      </c>
      <c r="E10391" s="27">
        <v>41497</v>
      </c>
      <c r="F10391" t="s">
        <v>233</v>
      </c>
      <c r="G10391" s="27">
        <v>31671</v>
      </c>
      <c r="H10391">
        <v>29</v>
      </c>
      <c r="I10391" t="s">
        <v>244</v>
      </c>
      <c r="J10391" t="s">
        <v>245</v>
      </c>
      <c r="K10391">
        <v>0</v>
      </c>
      <c r="L10391">
        <v>4</v>
      </c>
      <c r="M10391">
        <v>0</v>
      </c>
      <c r="N10391">
        <v>0</v>
      </c>
      <c r="O10391">
        <v>3</v>
      </c>
      <c r="P10391">
        <v>-1</v>
      </c>
      <c r="Q10391" s="28">
        <v>41496.46597222222</v>
      </c>
      <c r="R10391" s="28">
        <v>41497.473611111112</v>
      </c>
      <c r="S10391" t="s">
        <v>33113</v>
      </c>
      <c r="T10391" s="27">
        <v>41496</v>
      </c>
      <c r="V10391">
        <v>1</v>
      </c>
      <c r="W10391" t="s">
        <v>32</v>
      </c>
      <c r="X10391" t="s">
        <v>261</v>
      </c>
      <c r="Y10391">
        <v>1</v>
      </c>
      <c r="AA10391" t="s">
        <v>33114</v>
      </c>
      <c r="AB10391" t="s">
        <v>32</v>
      </c>
      <c r="AC10391">
        <v>0</v>
      </c>
      <c r="AD10391" s="27">
        <v>41625</v>
      </c>
      <c r="AE10391" t="s">
        <v>300</v>
      </c>
      <c r="AF10391" s="27">
        <v>41625</v>
      </c>
      <c r="AG10391" s="27">
        <v>41656</v>
      </c>
      <c r="AH10391">
        <v>0</v>
      </c>
      <c r="AN10391" t="s">
        <v>238</v>
      </c>
      <c r="AO10391">
        <v>2</v>
      </c>
      <c r="AP10391" t="s">
        <v>239</v>
      </c>
      <c r="AQ10391" s="27">
        <v>41497</v>
      </c>
      <c r="AR10391" t="s">
        <v>240</v>
      </c>
      <c r="AS10391">
        <v>4</v>
      </c>
      <c r="AT10391" t="s">
        <v>239</v>
      </c>
      <c r="AU10391" s="27">
        <v>41497</v>
      </c>
    </row>
    <row r="10392" spans="1:47" x14ac:dyDescent="0.2">
      <c r="A10392">
        <v>10391</v>
      </c>
      <c r="B10392" t="s">
        <v>33115</v>
      </c>
      <c r="C10392" t="s">
        <v>33116</v>
      </c>
      <c r="D10392" t="s">
        <v>2889</v>
      </c>
      <c r="E10392" s="27">
        <v>41632</v>
      </c>
      <c r="F10392" t="s">
        <v>294</v>
      </c>
      <c r="G10392" s="27">
        <v>22553</v>
      </c>
      <c r="H10392">
        <v>54</v>
      </c>
      <c r="I10392" t="s">
        <v>234</v>
      </c>
      <c r="J10392" t="s">
        <v>250</v>
      </c>
      <c r="K10392">
        <v>0</v>
      </c>
      <c r="L10392">
        <v>9</v>
      </c>
      <c r="M10392">
        <v>0</v>
      </c>
      <c r="N10392">
        <v>0</v>
      </c>
      <c r="O10392">
        <v>1</v>
      </c>
      <c r="P10392">
        <v>-155</v>
      </c>
      <c r="Q10392" s="28">
        <v>41477.259027777778</v>
      </c>
      <c r="R10392" s="28">
        <v>41478.232638888891</v>
      </c>
      <c r="S10392" t="s">
        <v>33117</v>
      </c>
      <c r="T10392" s="27">
        <v>41476</v>
      </c>
      <c r="V10392">
        <v>156</v>
      </c>
      <c r="W10392" t="s">
        <v>32</v>
      </c>
      <c r="X10392" t="s">
        <v>359</v>
      </c>
      <c r="Y10392">
        <v>0</v>
      </c>
      <c r="AB10392" t="s">
        <v>237</v>
      </c>
      <c r="AH10392">
        <v>0</v>
      </c>
      <c r="AN10392" t="s">
        <v>238</v>
      </c>
      <c r="AO10392">
        <v>2</v>
      </c>
      <c r="AP10392" t="s">
        <v>239</v>
      </c>
      <c r="AQ10392" s="27">
        <v>41632</v>
      </c>
      <c r="AR10392" t="s">
        <v>240</v>
      </c>
      <c r="AS10392">
        <v>9</v>
      </c>
      <c r="AT10392" t="s">
        <v>269</v>
      </c>
      <c r="AU10392" s="27">
        <v>41632</v>
      </c>
    </row>
    <row r="10393" spans="1:47" x14ac:dyDescent="0.2">
      <c r="A10393">
        <v>10392</v>
      </c>
      <c r="B10393" t="s">
        <v>33118</v>
      </c>
      <c r="C10393" t="s">
        <v>1342</v>
      </c>
      <c r="D10393" t="s">
        <v>2703</v>
      </c>
      <c r="E10393" s="27">
        <v>41725</v>
      </c>
      <c r="F10393" t="s">
        <v>233</v>
      </c>
      <c r="G10393" s="27">
        <v>32930</v>
      </c>
      <c r="H10393">
        <v>26</v>
      </c>
      <c r="I10393" t="s">
        <v>244</v>
      </c>
      <c r="J10393" t="s">
        <v>250</v>
      </c>
      <c r="K10393">
        <v>0</v>
      </c>
      <c r="L10393">
        <v>10</v>
      </c>
      <c r="M10393">
        <v>0</v>
      </c>
      <c r="N10393">
        <v>0</v>
      </c>
      <c r="O10393">
        <v>5</v>
      </c>
      <c r="P10393">
        <v>311</v>
      </c>
      <c r="Q10393" s="28">
        <v>42036.28402777778</v>
      </c>
      <c r="R10393" s="28">
        <v>42109.31527777778</v>
      </c>
      <c r="S10393" t="s">
        <v>33119</v>
      </c>
      <c r="U10393" s="27">
        <v>40569</v>
      </c>
      <c r="V10393">
        <v>1156</v>
      </c>
      <c r="W10393" t="s">
        <v>32</v>
      </c>
      <c r="X10393" t="s">
        <v>274</v>
      </c>
      <c r="Y10393">
        <v>0</v>
      </c>
      <c r="AB10393" t="s">
        <v>237</v>
      </c>
      <c r="AH10393">
        <v>0</v>
      </c>
      <c r="AN10393" t="s">
        <v>238</v>
      </c>
      <c r="AO10393">
        <v>8</v>
      </c>
      <c r="AP10393" t="s">
        <v>269</v>
      </c>
      <c r="AQ10393" s="27">
        <v>41725</v>
      </c>
      <c r="AR10393" t="s">
        <v>240</v>
      </c>
      <c r="AS10393">
        <v>10</v>
      </c>
      <c r="AT10393" t="s">
        <v>269</v>
      </c>
      <c r="AU10393" s="27">
        <v>41725</v>
      </c>
    </row>
    <row r="10394" spans="1:47" x14ac:dyDescent="0.2">
      <c r="A10394">
        <v>10393</v>
      </c>
      <c r="B10394" t="s">
        <v>33120</v>
      </c>
      <c r="C10394" t="s">
        <v>1127</v>
      </c>
      <c r="D10394" t="s">
        <v>33121</v>
      </c>
      <c r="E10394" s="27">
        <v>41732</v>
      </c>
      <c r="F10394" t="s">
        <v>294</v>
      </c>
      <c r="G10394" s="27">
        <v>27021</v>
      </c>
      <c r="H10394">
        <v>42</v>
      </c>
      <c r="I10394" t="s">
        <v>244</v>
      </c>
      <c r="J10394" t="s">
        <v>250</v>
      </c>
      <c r="K10394">
        <v>3</v>
      </c>
      <c r="L10394">
        <v>10</v>
      </c>
      <c r="M10394">
        <v>0</v>
      </c>
      <c r="N10394">
        <v>0</v>
      </c>
      <c r="O10394">
        <v>17</v>
      </c>
      <c r="P10394">
        <v>-8</v>
      </c>
      <c r="Q10394" s="28">
        <v>41724.209722222222</v>
      </c>
      <c r="R10394" s="28">
        <v>41732.227777777778</v>
      </c>
      <c r="S10394" t="s">
        <v>33122</v>
      </c>
      <c r="T10394" s="27">
        <v>41724</v>
      </c>
      <c r="V10394">
        <v>8</v>
      </c>
      <c r="W10394" t="s">
        <v>32</v>
      </c>
      <c r="X10394" t="s">
        <v>261</v>
      </c>
      <c r="Y10394">
        <v>1</v>
      </c>
      <c r="AA10394" t="s">
        <v>33123</v>
      </c>
      <c r="AB10394" t="s">
        <v>36</v>
      </c>
      <c r="AC10394">
        <v>0</v>
      </c>
      <c r="AD10394" s="27">
        <v>41767</v>
      </c>
      <c r="AE10394" t="s">
        <v>404</v>
      </c>
      <c r="AF10394" s="27">
        <v>41767</v>
      </c>
      <c r="AG10394" s="27">
        <v>41813</v>
      </c>
      <c r="AH10394">
        <v>0</v>
      </c>
      <c r="AN10394" t="s">
        <v>238</v>
      </c>
      <c r="AO10394">
        <v>7</v>
      </c>
      <c r="AP10394" t="s">
        <v>246</v>
      </c>
      <c r="AQ10394" s="27">
        <v>41732</v>
      </c>
      <c r="AR10394" t="s">
        <v>240</v>
      </c>
      <c r="AS10394">
        <v>10</v>
      </c>
      <c r="AT10394" t="s">
        <v>269</v>
      </c>
      <c r="AU10394" s="27">
        <v>41732</v>
      </c>
    </row>
    <row r="10395" spans="1:47" x14ac:dyDescent="0.2">
      <c r="A10395">
        <v>10394</v>
      </c>
      <c r="B10395" t="s">
        <v>5036</v>
      </c>
      <c r="C10395" t="s">
        <v>2056</v>
      </c>
      <c r="D10395" t="s">
        <v>3539</v>
      </c>
      <c r="E10395" s="27">
        <v>41729</v>
      </c>
      <c r="F10395" t="s">
        <v>233</v>
      </c>
      <c r="G10395" s="27">
        <v>31176</v>
      </c>
      <c r="H10395">
        <v>30</v>
      </c>
      <c r="I10395" t="s">
        <v>244</v>
      </c>
      <c r="J10395" t="s">
        <v>250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-1</v>
      </c>
      <c r="Q10395" s="28">
        <v>41728.26458333333</v>
      </c>
      <c r="R10395" s="28">
        <v>41729.075694444444</v>
      </c>
      <c r="S10395" t="s">
        <v>33124</v>
      </c>
      <c r="T10395" s="27">
        <v>41728</v>
      </c>
      <c r="V10395">
        <v>1</v>
      </c>
      <c r="W10395" t="s">
        <v>36</v>
      </c>
      <c r="X10395" t="s">
        <v>279</v>
      </c>
      <c r="Y10395">
        <v>0</v>
      </c>
      <c r="AB10395" t="s">
        <v>237</v>
      </c>
      <c r="AH10395">
        <v>0</v>
      </c>
      <c r="AN10395" t="s">
        <v>238</v>
      </c>
      <c r="AO10395">
        <v>1</v>
      </c>
      <c r="AP10395" t="s">
        <v>239</v>
      </c>
      <c r="AQ10395" s="27">
        <v>41729</v>
      </c>
      <c r="AR10395" t="s">
        <v>240</v>
      </c>
      <c r="AS10395">
        <v>1</v>
      </c>
      <c r="AT10395" t="s">
        <v>239</v>
      </c>
      <c r="AU10395" s="27">
        <v>41729</v>
      </c>
    </row>
    <row r="10396" spans="1:47" x14ac:dyDescent="0.2">
      <c r="A10396">
        <v>10395</v>
      </c>
      <c r="B10396" t="s">
        <v>33125</v>
      </c>
      <c r="C10396" t="s">
        <v>33126</v>
      </c>
      <c r="D10396" t="s">
        <v>11729</v>
      </c>
      <c r="E10396" s="27">
        <v>41786</v>
      </c>
      <c r="F10396" t="s">
        <v>294</v>
      </c>
      <c r="G10396" s="27">
        <v>21090</v>
      </c>
      <c r="H10396">
        <v>58</v>
      </c>
      <c r="I10396" t="s">
        <v>234</v>
      </c>
      <c r="J10396" t="s">
        <v>22</v>
      </c>
      <c r="K10396">
        <v>0</v>
      </c>
      <c r="L10396">
        <v>2</v>
      </c>
      <c r="M10396">
        <v>0</v>
      </c>
      <c r="N10396">
        <v>0</v>
      </c>
      <c r="O10396">
        <v>0</v>
      </c>
      <c r="W10396" t="s">
        <v>237</v>
      </c>
      <c r="Y10396">
        <v>-1</v>
      </c>
      <c r="AB10396" t="s">
        <v>237</v>
      </c>
      <c r="AH10396">
        <v>0</v>
      </c>
      <c r="AN10396" t="s">
        <v>238</v>
      </c>
      <c r="AO10396">
        <v>1</v>
      </c>
      <c r="AP10396" t="s">
        <v>239</v>
      </c>
      <c r="AQ10396" s="27">
        <v>41786</v>
      </c>
      <c r="AR10396" t="s">
        <v>240</v>
      </c>
      <c r="AS10396">
        <v>2</v>
      </c>
      <c r="AT10396" t="s">
        <v>239</v>
      </c>
      <c r="AU10396" s="27">
        <v>41786</v>
      </c>
    </row>
    <row r="10397" spans="1:47" x14ac:dyDescent="0.2">
      <c r="A10397">
        <v>10396</v>
      </c>
      <c r="B10397" t="s">
        <v>33127</v>
      </c>
      <c r="C10397" t="s">
        <v>16486</v>
      </c>
      <c r="D10397" t="s">
        <v>3560</v>
      </c>
      <c r="E10397" s="27">
        <v>41632</v>
      </c>
      <c r="F10397" t="s">
        <v>233</v>
      </c>
      <c r="G10397" s="27">
        <v>34409</v>
      </c>
      <c r="H10397">
        <v>22</v>
      </c>
      <c r="I10397" t="s">
        <v>259</v>
      </c>
      <c r="J10397" t="s">
        <v>250</v>
      </c>
      <c r="K10397">
        <v>0</v>
      </c>
      <c r="L10397">
        <v>8</v>
      </c>
      <c r="M10397">
        <v>0</v>
      </c>
      <c r="N10397">
        <v>0</v>
      </c>
      <c r="O10397">
        <v>3</v>
      </c>
      <c r="P10397">
        <v>-1</v>
      </c>
      <c r="Q10397" s="28">
        <v>41631.194444444445</v>
      </c>
      <c r="R10397" s="28">
        <v>42087.271527777775</v>
      </c>
      <c r="S10397" t="s">
        <v>33128</v>
      </c>
      <c r="T10397" s="27">
        <v>41631</v>
      </c>
      <c r="V10397">
        <v>1</v>
      </c>
      <c r="W10397" t="s">
        <v>32</v>
      </c>
      <c r="X10397" t="s">
        <v>359</v>
      </c>
      <c r="Y10397">
        <v>0</v>
      </c>
      <c r="AB10397" t="s">
        <v>237</v>
      </c>
      <c r="AH10397">
        <v>0</v>
      </c>
      <c r="AN10397" t="s">
        <v>238</v>
      </c>
      <c r="AO10397">
        <v>9</v>
      </c>
      <c r="AP10397" t="s">
        <v>269</v>
      </c>
      <c r="AQ10397" s="27">
        <v>41632</v>
      </c>
      <c r="AR10397" t="s">
        <v>240</v>
      </c>
      <c r="AS10397">
        <v>8</v>
      </c>
      <c r="AT10397" t="s">
        <v>269</v>
      </c>
      <c r="AU10397" s="27">
        <v>41632</v>
      </c>
    </row>
    <row r="10398" spans="1:47" x14ac:dyDescent="0.2">
      <c r="A10398">
        <v>10397</v>
      </c>
      <c r="B10398" t="s">
        <v>33129</v>
      </c>
      <c r="C10398" t="s">
        <v>33130</v>
      </c>
      <c r="D10398" t="s">
        <v>33131</v>
      </c>
      <c r="E10398" s="27">
        <v>41899</v>
      </c>
      <c r="F10398" t="s">
        <v>294</v>
      </c>
      <c r="G10398" s="27">
        <v>33077</v>
      </c>
      <c r="H10398">
        <v>25</v>
      </c>
      <c r="I10398" t="s">
        <v>244</v>
      </c>
      <c r="J10398" t="s">
        <v>245</v>
      </c>
      <c r="K10398">
        <v>0</v>
      </c>
      <c r="L10398">
        <v>6</v>
      </c>
      <c r="M10398">
        <v>0</v>
      </c>
      <c r="N10398">
        <v>0</v>
      </c>
      <c r="O10398">
        <v>4</v>
      </c>
      <c r="P10398">
        <v>-1</v>
      </c>
      <c r="Q10398" s="28">
        <v>41898.238888888889</v>
      </c>
      <c r="R10398" s="28">
        <v>41899.344444444447</v>
      </c>
      <c r="S10398" t="s">
        <v>33132</v>
      </c>
      <c r="T10398" s="27">
        <v>41898</v>
      </c>
      <c r="V10398">
        <v>1</v>
      </c>
      <c r="W10398" t="s">
        <v>32</v>
      </c>
      <c r="X10398" t="s">
        <v>364</v>
      </c>
      <c r="Y10398">
        <v>0</v>
      </c>
      <c r="AB10398" t="s">
        <v>237</v>
      </c>
      <c r="AH10398">
        <v>0</v>
      </c>
      <c r="AN10398" t="s">
        <v>238</v>
      </c>
      <c r="AO10398">
        <v>5</v>
      </c>
      <c r="AP10398" t="s">
        <v>246</v>
      </c>
      <c r="AQ10398" s="27">
        <v>41899</v>
      </c>
      <c r="AR10398" t="s">
        <v>240</v>
      </c>
      <c r="AS10398">
        <v>6</v>
      </c>
      <c r="AT10398" t="s">
        <v>246</v>
      </c>
      <c r="AU10398" s="27">
        <v>41899</v>
      </c>
    </row>
    <row r="10399" spans="1:47" x14ac:dyDescent="0.2">
      <c r="A10399">
        <v>10398</v>
      </c>
      <c r="B10399" t="s">
        <v>33133</v>
      </c>
      <c r="C10399" t="s">
        <v>242</v>
      </c>
      <c r="D10399" t="s">
        <v>33134</v>
      </c>
      <c r="E10399" s="27">
        <v>41806</v>
      </c>
      <c r="F10399" t="s">
        <v>233</v>
      </c>
      <c r="G10399" s="27">
        <v>30669</v>
      </c>
      <c r="H10399">
        <v>32</v>
      </c>
      <c r="I10399" t="s">
        <v>244</v>
      </c>
      <c r="J10399" t="s">
        <v>245</v>
      </c>
      <c r="K10399">
        <v>0</v>
      </c>
      <c r="L10399">
        <v>4</v>
      </c>
      <c r="M10399">
        <v>1</v>
      </c>
      <c r="N10399">
        <v>0</v>
      </c>
      <c r="O10399">
        <v>0</v>
      </c>
      <c r="P10399">
        <v>0</v>
      </c>
      <c r="Q10399" s="28">
        <v>41806.081250000003</v>
      </c>
      <c r="R10399" s="28">
        <v>41806.296527777777</v>
      </c>
      <c r="S10399" t="s">
        <v>33135</v>
      </c>
      <c r="T10399" s="27">
        <v>41806</v>
      </c>
      <c r="V10399">
        <v>0</v>
      </c>
      <c r="W10399" t="s">
        <v>36</v>
      </c>
      <c r="X10399" t="s">
        <v>1265</v>
      </c>
      <c r="Y10399">
        <v>0</v>
      </c>
      <c r="AB10399" t="s">
        <v>237</v>
      </c>
      <c r="AH10399">
        <v>0</v>
      </c>
      <c r="AN10399" t="s">
        <v>238</v>
      </c>
      <c r="AO10399">
        <v>3</v>
      </c>
      <c r="AP10399" t="s">
        <v>239</v>
      </c>
      <c r="AQ10399" s="27">
        <v>41806</v>
      </c>
      <c r="AR10399" t="s">
        <v>240</v>
      </c>
      <c r="AS10399">
        <v>4</v>
      </c>
      <c r="AT10399" t="s">
        <v>239</v>
      </c>
      <c r="AU10399" s="27">
        <v>41806</v>
      </c>
    </row>
    <row r="10400" spans="1:47" x14ac:dyDescent="0.2">
      <c r="A10400">
        <v>10399</v>
      </c>
      <c r="B10400" t="s">
        <v>33136</v>
      </c>
      <c r="C10400" t="s">
        <v>3459</v>
      </c>
      <c r="D10400" t="s">
        <v>16529</v>
      </c>
      <c r="E10400" s="27">
        <v>41514</v>
      </c>
      <c r="F10400" t="s">
        <v>233</v>
      </c>
      <c r="G10400" s="27">
        <v>29880</v>
      </c>
      <c r="H10400">
        <v>34</v>
      </c>
      <c r="I10400" t="s">
        <v>244</v>
      </c>
      <c r="J10400" t="s">
        <v>245</v>
      </c>
      <c r="K10400">
        <v>0</v>
      </c>
      <c r="L10400">
        <v>5</v>
      </c>
      <c r="M10400">
        <v>0</v>
      </c>
      <c r="N10400">
        <v>0</v>
      </c>
      <c r="O10400">
        <v>1</v>
      </c>
      <c r="P10400">
        <v>-1</v>
      </c>
      <c r="Q10400" s="28">
        <v>41513.511805555558</v>
      </c>
      <c r="R10400" s="28">
        <v>41514.334722222222</v>
      </c>
      <c r="S10400" t="s">
        <v>33137</v>
      </c>
      <c r="T10400" s="27">
        <v>41513</v>
      </c>
      <c r="V10400">
        <v>1</v>
      </c>
      <c r="W10400" t="s">
        <v>32</v>
      </c>
      <c r="X10400" t="s">
        <v>555</v>
      </c>
      <c r="Y10400">
        <v>0</v>
      </c>
      <c r="AB10400" t="s">
        <v>237</v>
      </c>
      <c r="AH10400">
        <v>0</v>
      </c>
      <c r="AN10400" t="s">
        <v>238</v>
      </c>
      <c r="AO10400">
        <v>4</v>
      </c>
      <c r="AP10400" t="s">
        <v>239</v>
      </c>
      <c r="AQ10400" s="27">
        <v>41514</v>
      </c>
      <c r="AR10400" t="s">
        <v>240</v>
      </c>
      <c r="AS10400">
        <v>5</v>
      </c>
      <c r="AT10400" t="s">
        <v>246</v>
      </c>
      <c r="AU10400" s="27">
        <v>41514</v>
      </c>
    </row>
    <row r="10401" spans="1:47" x14ac:dyDescent="0.2">
      <c r="A10401">
        <v>10400</v>
      </c>
      <c r="B10401" t="s">
        <v>33138</v>
      </c>
      <c r="C10401" t="s">
        <v>2056</v>
      </c>
      <c r="D10401" t="s">
        <v>3223</v>
      </c>
      <c r="E10401" s="27">
        <v>41641</v>
      </c>
      <c r="F10401" t="s">
        <v>233</v>
      </c>
      <c r="G10401" s="27">
        <v>33923</v>
      </c>
      <c r="H10401">
        <v>23</v>
      </c>
      <c r="I10401" t="s">
        <v>259</v>
      </c>
      <c r="J10401" t="s">
        <v>245</v>
      </c>
      <c r="K10401">
        <v>0</v>
      </c>
      <c r="L10401">
        <v>7</v>
      </c>
      <c r="M10401">
        <v>0</v>
      </c>
      <c r="N10401">
        <v>7</v>
      </c>
      <c r="O10401">
        <v>3</v>
      </c>
      <c r="P10401">
        <v>-1</v>
      </c>
      <c r="Q10401" s="28">
        <v>41640.293055555558</v>
      </c>
      <c r="R10401" s="28">
        <v>41641.387499999997</v>
      </c>
      <c r="S10401" t="s">
        <v>33139</v>
      </c>
      <c r="T10401" s="27">
        <v>41640</v>
      </c>
      <c r="V10401">
        <v>1</v>
      </c>
      <c r="W10401" t="s">
        <v>36</v>
      </c>
      <c r="X10401" t="s">
        <v>279</v>
      </c>
      <c r="Y10401">
        <v>0</v>
      </c>
      <c r="AB10401" t="s">
        <v>237</v>
      </c>
      <c r="AH10401">
        <v>0</v>
      </c>
      <c r="AN10401" t="s">
        <v>238</v>
      </c>
      <c r="AO10401">
        <v>9</v>
      </c>
      <c r="AP10401" t="s">
        <v>269</v>
      </c>
      <c r="AQ10401" s="27">
        <v>41641</v>
      </c>
      <c r="AR10401" t="s">
        <v>240</v>
      </c>
      <c r="AS10401">
        <v>7</v>
      </c>
      <c r="AT10401" t="s">
        <v>246</v>
      </c>
      <c r="AU10401" s="27">
        <v>41641</v>
      </c>
    </row>
    <row r="10402" spans="1:47" x14ac:dyDescent="0.2">
      <c r="A10402">
        <v>10401</v>
      </c>
      <c r="B10402" t="s">
        <v>33140</v>
      </c>
      <c r="C10402" t="s">
        <v>19317</v>
      </c>
      <c r="D10402" t="s">
        <v>23848</v>
      </c>
      <c r="E10402" s="27">
        <v>41367</v>
      </c>
      <c r="F10402" t="s">
        <v>294</v>
      </c>
      <c r="G10402" s="27">
        <v>25014</v>
      </c>
      <c r="H10402">
        <v>47</v>
      </c>
      <c r="I10402" t="s">
        <v>234</v>
      </c>
      <c r="J10402" t="s">
        <v>245</v>
      </c>
      <c r="K10402">
        <v>0</v>
      </c>
      <c r="L10402">
        <v>1</v>
      </c>
      <c r="M10402">
        <v>0</v>
      </c>
      <c r="N10402">
        <v>0</v>
      </c>
      <c r="O10402">
        <v>0</v>
      </c>
      <c r="P10402">
        <v>-1</v>
      </c>
      <c r="Q10402" s="28">
        <v>41366.489583333336</v>
      </c>
      <c r="R10402" s="28">
        <v>41367.31527777778</v>
      </c>
      <c r="S10402" t="s">
        <v>33141</v>
      </c>
      <c r="T10402" s="27">
        <v>41366</v>
      </c>
      <c r="V10402">
        <v>1</v>
      </c>
      <c r="W10402" t="s">
        <v>36</v>
      </c>
      <c r="X10402" t="s">
        <v>279</v>
      </c>
      <c r="Y10402">
        <v>0</v>
      </c>
      <c r="AB10402" t="s">
        <v>237</v>
      </c>
      <c r="AH10402">
        <v>0</v>
      </c>
      <c r="AN10402" t="s">
        <v>238</v>
      </c>
      <c r="AO10402">
        <v>1</v>
      </c>
      <c r="AP10402" t="s">
        <v>239</v>
      </c>
      <c r="AQ10402" s="27">
        <v>41367</v>
      </c>
      <c r="AR10402" t="s">
        <v>240</v>
      </c>
      <c r="AS10402">
        <v>1</v>
      </c>
      <c r="AT10402" t="s">
        <v>239</v>
      </c>
      <c r="AU10402" s="27">
        <v>41367</v>
      </c>
    </row>
    <row r="10403" spans="1:47" x14ac:dyDescent="0.2">
      <c r="A10403">
        <v>10402</v>
      </c>
      <c r="B10403" t="s">
        <v>33142</v>
      </c>
      <c r="C10403" t="s">
        <v>698</v>
      </c>
      <c r="D10403" t="s">
        <v>20825</v>
      </c>
      <c r="E10403" s="27">
        <v>41412</v>
      </c>
      <c r="F10403" t="s">
        <v>233</v>
      </c>
      <c r="G10403" s="27">
        <v>22300</v>
      </c>
      <c r="H10403">
        <v>55</v>
      </c>
      <c r="I10403" t="s">
        <v>234</v>
      </c>
      <c r="J10403" t="s">
        <v>245</v>
      </c>
      <c r="K10403">
        <v>0</v>
      </c>
      <c r="L10403">
        <v>1</v>
      </c>
      <c r="M10403">
        <v>0</v>
      </c>
      <c r="N10403">
        <v>0</v>
      </c>
      <c r="O10403">
        <v>2</v>
      </c>
      <c r="P10403">
        <v>-1</v>
      </c>
      <c r="Q10403" s="28">
        <v>41411.076388888891</v>
      </c>
      <c r="R10403" s="28">
        <v>41424.335416666669</v>
      </c>
      <c r="S10403" t="s">
        <v>33143</v>
      </c>
      <c r="U10403" s="27">
        <v>41411</v>
      </c>
      <c r="V10403">
        <v>1</v>
      </c>
      <c r="W10403" t="s">
        <v>36</v>
      </c>
      <c r="X10403" t="s">
        <v>274</v>
      </c>
      <c r="Y10403">
        <v>0</v>
      </c>
      <c r="AB10403" t="s">
        <v>237</v>
      </c>
      <c r="AH10403">
        <v>0</v>
      </c>
      <c r="AN10403" t="s">
        <v>238</v>
      </c>
      <c r="AO10403">
        <v>1</v>
      </c>
      <c r="AP10403" t="s">
        <v>239</v>
      </c>
      <c r="AQ10403" s="27">
        <v>41412</v>
      </c>
      <c r="AR10403" t="s">
        <v>240</v>
      </c>
      <c r="AS10403">
        <v>1</v>
      </c>
      <c r="AT10403" t="s">
        <v>239</v>
      </c>
      <c r="AU10403" s="27">
        <v>41412</v>
      </c>
    </row>
    <row r="10404" spans="1:47" x14ac:dyDescent="0.2">
      <c r="A10404">
        <v>10403</v>
      </c>
      <c r="B10404" t="s">
        <v>33144</v>
      </c>
      <c r="C10404" t="s">
        <v>1565</v>
      </c>
      <c r="D10404" t="s">
        <v>33145</v>
      </c>
      <c r="E10404" s="27">
        <v>41926</v>
      </c>
      <c r="F10404" t="s">
        <v>294</v>
      </c>
      <c r="G10404" s="27">
        <v>31183</v>
      </c>
      <c r="H10404">
        <v>30</v>
      </c>
      <c r="I10404" t="s">
        <v>244</v>
      </c>
      <c r="J10404" t="s">
        <v>245</v>
      </c>
      <c r="K10404">
        <v>0</v>
      </c>
      <c r="L10404">
        <v>5</v>
      </c>
      <c r="M10404">
        <v>0</v>
      </c>
      <c r="N10404">
        <v>0</v>
      </c>
      <c r="O10404">
        <v>5</v>
      </c>
      <c r="P10404">
        <v>-168</v>
      </c>
      <c r="Q10404" s="28">
        <v>41758.411111111112</v>
      </c>
      <c r="R10404" s="28">
        <v>41918.459027777775</v>
      </c>
      <c r="S10404" t="s">
        <v>33146</v>
      </c>
      <c r="T10404" s="27">
        <v>41758</v>
      </c>
      <c r="V10404">
        <v>168</v>
      </c>
      <c r="W10404" t="s">
        <v>32</v>
      </c>
      <c r="X10404" t="s">
        <v>33147</v>
      </c>
      <c r="Y10404">
        <v>1</v>
      </c>
      <c r="AA10404" t="s">
        <v>33148</v>
      </c>
      <c r="AB10404" t="s">
        <v>36</v>
      </c>
      <c r="AC10404">
        <v>1</v>
      </c>
      <c r="AD10404" s="27">
        <v>42316</v>
      </c>
      <c r="AE10404" t="s">
        <v>279</v>
      </c>
      <c r="AF10404" s="27">
        <v>42317</v>
      </c>
      <c r="AG10404" s="27">
        <v>42326</v>
      </c>
      <c r="AH10404">
        <v>1</v>
      </c>
      <c r="AJ10404" t="s">
        <v>33148</v>
      </c>
      <c r="AK10404" t="s">
        <v>462</v>
      </c>
      <c r="AL10404" s="27">
        <v>42316</v>
      </c>
      <c r="AM10404" t="s">
        <v>279</v>
      </c>
      <c r="AN10404" t="s">
        <v>238</v>
      </c>
      <c r="AO10404">
        <v>2</v>
      </c>
      <c r="AP10404" t="s">
        <v>239</v>
      </c>
      <c r="AQ10404" s="27">
        <v>41926</v>
      </c>
      <c r="AR10404" t="s">
        <v>240</v>
      </c>
      <c r="AS10404">
        <v>5</v>
      </c>
      <c r="AT10404" t="s">
        <v>246</v>
      </c>
      <c r="AU10404" s="27">
        <v>41926</v>
      </c>
    </row>
    <row r="10405" spans="1:47" x14ac:dyDescent="0.2">
      <c r="A10405">
        <v>10404</v>
      </c>
      <c r="B10405" t="s">
        <v>33149</v>
      </c>
      <c r="C10405" t="s">
        <v>2390</v>
      </c>
      <c r="D10405" t="s">
        <v>33150</v>
      </c>
      <c r="E10405" s="27">
        <v>41532</v>
      </c>
      <c r="F10405" t="s">
        <v>233</v>
      </c>
      <c r="G10405" s="27">
        <v>31353</v>
      </c>
      <c r="H10405">
        <v>30</v>
      </c>
      <c r="I10405" t="s">
        <v>244</v>
      </c>
      <c r="J10405" t="s">
        <v>353</v>
      </c>
      <c r="K10405">
        <v>0</v>
      </c>
      <c r="L10405">
        <v>3</v>
      </c>
      <c r="M10405">
        <v>0</v>
      </c>
      <c r="N10405">
        <v>0</v>
      </c>
      <c r="O10405">
        <v>0</v>
      </c>
      <c r="P10405">
        <v>-1</v>
      </c>
      <c r="Q10405" s="28">
        <v>41531.084722222222</v>
      </c>
      <c r="R10405" s="28">
        <v>41532.451388888891</v>
      </c>
      <c r="S10405" t="s">
        <v>33151</v>
      </c>
      <c r="T10405" s="27">
        <v>41531</v>
      </c>
      <c r="V10405">
        <v>1</v>
      </c>
      <c r="W10405" t="s">
        <v>36</v>
      </c>
      <c r="X10405" t="s">
        <v>780</v>
      </c>
      <c r="Y10405">
        <v>0</v>
      </c>
      <c r="AB10405" t="s">
        <v>237</v>
      </c>
      <c r="AH10405">
        <v>0</v>
      </c>
      <c r="AN10405" t="s">
        <v>238</v>
      </c>
      <c r="AO10405">
        <v>2</v>
      </c>
      <c r="AP10405" t="s">
        <v>239</v>
      </c>
      <c r="AQ10405" s="27">
        <v>41532</v>
      </c>
      <c r="AR10405" t="s">
        <v>240</v>
      </c>
      <c r="AS10405">
        <v>3</v>
      </c>
      <c r="AT10405" t="s">
        <v>239</v>
      </c>
      <c r="AU10405" s="27">
        <v>41532</v>
      </c>
    </row>
    <row r="10406" spans="1:47" x14ac:dyDescent="0.2">
      <c r="A10406">
        <v>10405</v>
      </c>
      <c r="B10406" t="s">
        <v>33152</v>
      </c>
      <c r="C10406" t="s">
        <v>2056</v>
      </c>
      <c r="D10406" t="s">
        <v>33153</v>
      </c>
      <c r="E10406" s="27">
        <v>41767</v>
      </c>
      <c r="F10406" t="s">
        <v>233</v>
      </c>
      <c r="G10406" s="27">
        <v>30179</v>
      </c>
      <c r="H10406">
        <v>33</v>
      </c>
      <c r="I10406" t="s">
        <v>244</v>
      </c>
      <c r="J10406" t="s">
        <v>245</v>
      </c>
      <c r="K10406">
        <v>0</v>
      </c>
      <c r="L10406">
        <v>2</v>
      </c>
      <c r="M10406">
        <v>0</v>
      </c>
      <c r="N10406">
        <v>0</v>
      </c>
      <c r="O10406">
        <v>1</v>
      </c>
      <c r="P10406">
        <v>-61</v>
      </c>
      <c r="Q10406" s="28">
        <v>41706.133333333331</v>
      </c>
      <c r="R10406" s="28">
        <v>41707.152777777781</v>
      </c>
      <c r="S10406" t="s">
        <v>33154</v>
      </c>
      <c r="U10406" s="27">
        <v>41706</v>
      </c>
      <c r="V10406">
        <v>61</v>
      </c>
      <c r="W10406" t="s">
        <v>36</v>
      </c>
      <c r="X10406" t="s">
        <v>274</v>
      </c>
      <c r="Y10406">
        <v>0</v>
      </c>
      <c r="AB10406" t="s">
        <v>237</v>
      </c>
      <c r="AH10406">
        <v>0</v>
      </c>
      <c r="AN10406" t="s">
        <v>238</v>
      </c>
      <c r="AO10406">
        <v>1</v>
      </c>
      <c r="AP10406" t="s">
        <v>239</v>
      </c>
      <c r="AQ10406" s="27">
        <v>41767</v>
      </c>
      <c r="AR10406" t="s">
        <v>240</v>
      </c>
      <c r="AS10406">
        <v>2</v>
      </c>
      <c r="AT10406" t="s">
        <v>239</v>
      </c>
      <c r="AU10406" s="27">
        <v>41767</v>
      </c>
    </row>
    <row r="10407" spans="1:47" x14ac:dyDescent="0.2">
      <c r="A10407">
        <v>10406</v>
      </c>
      <c r="B10407" t="s">
        <v>33155</v>
      </c>
      <c r="C10407" t="s">
        <v>5596</v>
      </c>
      <c r="D10407" t="s">
        <v>20502</v>
      </c>
      <c r="E10407" s="27">
        <v>41286</v>
      </c>
      <c r="F10407" t="s">
        <v>233</v>
      </c>
      <c r="G10407" s="27">
        <v>26771</v>
      </c>
      <c r="H10407">
        <v>43</v>
      </c>
      <c r="I10407" t="s">
        <v>244</v>
      </c>
      <c r="J10407" t="s">
        <v>250</v>
      </c>
      <c r="K10407">
        <v>0</v>
      </c>
      <c r="L10407">
        <v>7</v>
      </c>
      <c r="M10407">
        <v>0</v>
      </c>
      <c r="N10407">
        <v>0</v>
      </c>
      <c r="O10407">
        <v>2</v>
      </c>
      <c r="P10407">
        <v>0</v>
      </c>
      <c r="Q10407" s="28">
        <v>41286.540277777778</v>
      </c>
      <c r="R10407" s="28">
        <v>41286.322222222225</v>
      </c>
      <c r="S10407" t="s">
        <v>33156</v>
      </c>
      <c r="T10407" s="27">
        <v>41285</v>
      </c>
      <c r="V10407">
        <v>1</v>
      </c>
      <c r="W10407" t="s">
        <v>32</v>
      </c>
      <c r="X10407" t="s">
        <v>261</v>
      </c>
      <c r="Y10407">
        <v>0</v>
      </c>
      <c r="AB10407" t="s">
        <v>237</v>
      </c>
      <c r="AH10407">
        <v>0</v>
      </c>
      <c r="AN10407" t="s">
        <v>238</v>
      </c>
      <c r="AO10407">
        <v>6</v>
      </c>
      <c r="AP10407" t="s">
        <v>246</v>
      </c>
      <c r="AQ10407" s="27">
        <v>41286</v>
      </c>
      <c r="AR10407" t="s">
        <v>240</v>
      </c>
      <c r="AS10407">
        <v>7</v>
      </c>
      <c r="AT10407" t="s">
        <v>246</v>
      </c>
      <c r="AU10407" s="27">
        <v>41286</v>
      </c>
    </row>
    <row r="10408" spans="1:47" x14ac:dyDescent="0.2">
      <c r="A10408">
        <v>10407</v>
      </c>
      <c r="B10408" t="s">
        <v>33157</v>
      </c>
      <c r="C10408" t="s">
        <v>17823</v>
      </c>
      <c r="D10408" t="s">
        <v>21876</v>
      </c>
      <c r="E10408" s="27">
        <v>41826</v>
      </c>
      <c r="F10408" t="s">
        <v>233</v>
      </c>
      <c r="G10408" s="27">
        <v>25913</v>
      </c>
      <c r="H10408">
        <v>45</v>
      </c>
      <c r="I10408" t="s">
        <v>234</v>
      </c>
      <c r="J10408" t="s">
        <v>250</v>
      </c>
      <c r="K10408">
        <v>0</v>
      </c>
      <c r="L10408">
        <v>8</v>
      </c>
      <c r="M10408">
        <v>0</v>
      </c>
      <c r="N10408">
        <v>0</v>
      </c>
      <c r="O10408">
        <v>38</v>
      </c>
      <c r="P10408">
        <v>-1</v>
      </c>
      <c r="Q10408" s="28">
        <v>41825.265972222223</v>
      </c>
      <c r="R10408" s="28">
        <v>41946.398611111108</v>
      </c>
      <c r="S10408" t="s">
        <v>33158</v>
      </c>
      <c r="T10408" s="27">
        <v>41825</v>
      </c>
      <c r="V10408">
        <v>1</v>
      </c>
      <c r="W10408" t="s">
        <v>32</v>
      </c>
      <c r="X10408" t="s">
        <v>252</v>
      </c>
      <c r="Y10408">
        <v>1</v>
      </c>
      <c r="AA10408" t="s">
        <v>33159</v>
      </c>
      <c r="AB10408" t="s">
        <v>36</v>
      </c>
      <c r="AC10408">
        <v>1</v>
      </c>
      <c r="AD10408" s="27">
        <v>42288</v>
      </c>
      <c r="AE10408" t="s">
        <v>474</v>
      </c>
      <c r="AF10408" s="27">
        <v>42289</v>
      </c>
      <c r="AG10408" s="27">
        <v>42326</v>
      </c>
      <c r="AH10408">
        <v>1</v>
      </c>
      <c r="AJ10408" t="s">
        <v>33160</v>
      </c>
      <c r="AK10408" t="s">
        <v>255</v>
      </c>
      <c r="AL10408" s="27">
        <v>42408</v>
      </c>
      <c r="AM10408" t="s">
        <v>974</v>
      </c>
      <c r="AN10408" t="s">
        <v>238</v>
      </c>
      <c r="AO10408">
        <v>8</v>
      </c>
      <c r="AP10408" t="s">
        <v>269</v>
      </c>
      <c r="AQ10408" s="27">
        <v>41826</v>
      </c>
      <c r="AR10408" t="s">
        <v>240</v>
      </c>
      <c r="AS10408">
        <v>8</v>
      </c>
      <c r="AT10408" t="s">
        <v>269</v>
      </c>
      <c r="AU10408" s="27">
        <v>41826</v>
      </c>
    </row>
    <row r="10409" spans="1:47" x14ac:dyDescent="0.2">
      <c r="A10409">
        <v>10408</v>
      </c>
      <c r="B10409" t="s">
        <v>33161</v>
      </c>
      <c r="C10409" t="s">
        <v>2920</v>
      </c>
      <c r="D10409" t="s">
        <v>33162</v>
      </c>
      <c r="E10409" s="27">
        <v>41642</v>
      </c>
      <c r="F10409" t="s">
        <v>233</v>
      </c>
      <c r="G10409" s="27">
        <v>31221</v>
      </c>
      <c r="H10409">
        <v>30</v>
      </c>
      <c r="I10409" t="s">
        <v>244</v>
      </c>
      <c r="J10409" t="s">
        <v>353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-1</v>
      </c>
      <c r="Q10409" s="28">
        <v>41641.06527777778</v>
      </c>
      <c r="R10409" s="28">
        <v>41642.075694444444</v>
      </c>
      <c r="S10409" t="s">
        <v>33163</v>
      </c>
      <c r="T10409" s="27">
        <v>41641</v>
      </c>
      <c r="V10409">
        <v>1</v>
      </c>
      <c r="W10409" t="s">
        <v>36</v>
      </c>
      <c r="X10409" t="s">
        <v>279</v>
      </c>
      <c r="Y10409">
        <v>0</v>
      </c>
      <c r="AB10409" t="s">
        <v>237</v>
      </c>
      <c r="AH10409">
        <v>0</v>
      </c>
      <c r="AN10409" t="s">
        <v>238</v>
      </c>
      <c r="AO10409">
        <v>1</v>
      </c>
      <c r="AP10409" t="s">
        <v>239</v>
      </c>
      <c r="AQ10409" s="27">
        <v>41642</v>
      </c>
      <c r="AR10409" t="s">
        <v>240</v>
      </c>
      <c r="AS10409">
        <v>1</v>
      </c>
      <c r="AT10409" t="s">
        <v>239</v>
      </c>
      <c r="AU10409" s="27">
        <v>41642</v>
      </c>
    </row>
    <row r="10410" spans="1:47" x14ac:dyDescent="0.2">
      <c r="A10410">
        <v>10409</v>
      </c>
      <c r="B10410" t="s">
        <v>33164</v>
      </c>
      <c r="C10410" t="s">
        <v>1038</v>
      </c>
      <c r="D10410" t="s">
        <v>33165</v>
      </c>
      <c r="E10410" s="27">
        <v>41727</v>
      </c>
      <c r="F10410" t="s">
        <v>233</v>
      </c>
      <c r="G10410" s="27">
        <v>27366</v>
      </c>
      <c r="H10410">
        <v>41</v>
      </c>
      <c r="I10410" t="s">
        <v>244</v>
      </c>
      <c r="J10410" t="s">
        <v>245</v>
      </c>
      <c r="K10410">
        <v>0</v>
      </c>
      <c r="L10410">
        <v>2</v>
      </c>
      <c r="M10410">
        <v>0</v>
      </c>
      <c r="N10410">
        <v>0</v>
      </c>
      <c r="O10410">
        <v>1</v>
      </c>
      <c r="P10410">
        <v>-1</v>
      </c>
      <c r="Q10410" s="28">
        <v>41726.169444444444</v>
      </c>
      <c r="R10410" s="28">
        <v>41727.368055555555</v>
      </c>
      <c r="S10410" t="s">
        <v>33166</v>
      </c>
      <c r="T10410" s="27">
        <v>41726</v>
      </c>
      <c r="V10410">
        <v>1</v>
      </c>
      <c r="W10410" t="s">
        <v>32</v>
      </c>
      <c r="X10410" t="s">
        <v>359</v>
      </c>
      <c r="Y10410">
        <v>0</v>
      </c>
      <c r="AB10410" t="s">
        <v>237</v>
      </c>
      <c r="AH10410">
        <v>0</v>
      </c>
      <c r="AN10410" t="s">
        <v>238</v>
      </c>
      <c r="AO10410">
        <v>1</v>
      </c>
      <c r="AP10410" t="s">
        <v>239</v>
      </c>
      <c r="AQ10410" s="27">
        <v>41727</v>
      </c>
      <c r="AR10410" t="s">
        <v>240</v>
      </c>
      <c r="AS10410">
        <v>2</v>
      </c>
      <c r="AT10410" t="s">
        <v>239</v>
      </c>
      <c r="AU10410" s="27">
        <v>41727</v>
      </c>
    </row>
    <row r="10411" spans="1:47" x14ac:dyDescent="0.2">
      <c r="A10411">
        <v>10410</v>
      </c>
      <c r="B10411" t="s">
        <v>33167</v>
      </c>
      <c r="C10411" t="s">
        <v>12229</v>
      </c>
      <c r="D10411" t="s">
        <v>33168</v>
      </c>
      <c r="E10411" s="27">
        <v>41599</v>
      </c>
      <c r="F10411" t="s">
        <v>294</v>
      </c>
      <c r="G10411" s="27">
        <v>20164</v>
      </c>
      <c r="H10411">
        <v>61</v>
      </c>
      <c r="I10411" t="s">
        <v>234</v>
      </c>
      <c r="J10411" t="s">
        <v>245</v>
      </c>
      <c r="K10411">
        <v>0</v>
      </c>
      <c r="L10411">
        <v>6</v>
      </c>
      <c r="M10411">
        <v>0</v>
      </c>
      <c r="N10411">
        <v>0</v>
      </c>
      <c r="O10411">
        <v>15</v>
      </c>
      <c r="P10411">
        <v>-10</v>
      </c>
      <c r="Q10411" s="28">
        <v>41589.413888888892</v>
      </c>
      <c r="R10411" s="28">
        <v>41590.087500000001</v>
      </c>
      <c r="S10411" t="s">
        <v>33169</v>
      </c>
      <c r="T10411" s="27">
        <v>41589</v>
      </c>
      <c r="V10411">
        <v>10</v>
      </c>
      <c r="W10411" t="s">
        <v>32</v>
      </c>
      <c r="X10411" t="s">
        <v>494</v>
      </c>
      <c r="Y10411">
        <v>0</v>
      </c>
      <c r="AB10411" t="s">
        <v>237</v>
      </c>
      <c r="AH10411">
        <v>0</v>
      </c>
      <c r="AN10411" t="s">
        <v>238</v>
      </c>
      <c r="AO10411">
        <v>2</v>
      </c>
      <c r="AP10411" t="s">
        <v>239</v>
      </c>
      <c r="AQ10411" s="27">
        <v>41599</v>
      </c>
      <c r="AR10411" t="s">
        <v>240</v>
      </c>
      <c r="AS10411">
        <v>6</v>
      </c>
      <c r="AT10411" t="s">
        <v>246</v>
      </c>
      <c r="AU10411" s="27">
        <v>41599</v>
      </c>
    </row>
    <row r="10412" spans="1:47" x14ac:dyDescent="0.2">
      <c r="A10412">
        <v>10411</v>
      </c>
      <c r="B10412" t="s">
        <v>33170</v>
      </c>
      <c r="C10412" t="s">
        <v>793</v>
      </c>
      <c r="D10412" t="s">
        <v>25814</v>
      </c>
      <c r="E10412" s="27">
        <v>41533</v>
      </c>
      <c r="F10412" t="s">
        <v>233</v>
      </c>
      <c r="G10412" s="27">
        <v>19262</v>
      </c>
      <c r="H10412">
        <v>63</v>
      </c>
      <c r="I10412" t="s">
        <v>234</v>
      </c>
      <c r="J10412" t="s">
        <v>250</v>
      </c>
      <c r="K10412">
        <v>0</v>
      </c>
      <c r="L10412">
        <v>9</v>
      </c>
      <c r="M10412">
        <v>0</v>
      </c>
      <c r="N10412">
        <v>0</v>
      </c>
      <c r="O10412">
        <v>16</v>
      </c>
      <c r="S10412" t="s">
        <v>33171</v>
      </c>
      <c r="T10412" s="27">
        <v>40623</v>
      </c>
      <c r="V10412">
        <v>910</v>
      </c>
      <c r="W10412" t="s">
        <v>36</v>
      </c>
      <c r="X10412" t="s">
        <v>279</v>
      </c>
      <c r="Y10412">
        <v>0</v>
      </c>
      <c r="AB10412" t="s">
        <v>237</v>
      </c>
      <c r="AH10412">
        <v>0</v>
      </c>
      <c r="AN10412" t="s">
        <v>238</v>
      </c>
      <c r="AO10412">
        <v>5</v>
      </c>
      <c r="AP10412" t="s">
        <v>246</v>
      </c>
      <c r="AQ10412" s="27">
        <v>41533</v>
      </c>
      <c r="AR10412" t="s">
        <v>240</v>
      </c>
      <c r="AS10412">
        <v>9</v>
      </c>
      <c r="AT10412" t="s">
        <v>269</v>
      </c>
      <c r="AU10412" s="27">
        <v>41533</v>
      </c>
    </row>
    <row r="10413" spans="1:47" x14ac:dyDescent="0.2">
      <c r="A10413">
        <v>10412</v>
      </c>
      <c r="B10413" t="s">
        <v>33172</v>
      </c>
      <c r="C10413" t="s">
        <v>33173</v>
      </c>
      <c r="D10413" t="s">
        <v>33174</v>
      </c>
      <c r="E10413" s="27">
        <v>41330</v>
      </c>
      <c r="F10413" t="s">
        <v>233</v>
      </c>
      <c r="G10413" s="27">
        <v>24269</v>
      </c>
      <c r="H10413">
        <v>49</v>
      </c>
      <c r="I10413" t="s">
        <v>234</v>
      </c>
      <c r="J10413" t="s">
        <v>245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-1</v>
      </c>
      <c r="Q10413" s="28">
        <v>41329.277083333334</v>
      </c>
      <c r="R10413" s="28">
        <v>41330.06527777778</v>
      </c>
      <c r="S10413" t="s">
        <v>33175</v>
      </c>
      <c r="T10413" s="27">
        <v>41329</v>
      </c>
      <c r="V10413">
        <v>1</v>
      </c>
      <c r="W10413" t="s">
        <v>32</v>
      </c>
      <c r="X10413" t="s">
        <v>359</v>
      </c>
      <c r="Y10413">
        <v>0</v>
      </c>
      <c r="AB10413" t="s">
        <v>237</v>
      </c>
      <c r="AH10413">
        <v>0</v>
      </c>
      <c r="AN10413" t="s">
        <v>238</v>
      </c>
      <c r="AO10413">
        <v>1</v>
      </c>
      <c r="AP10413" t="s">
        <v>239</v>
      </c>
      <c r="AQ10413" s="27">
        <v>41330</v>
      </c>
      <c r="AR10413" t="s">
        <v>240</v>
      </c>
      <c r="AS10413">
        <v>1</v>
      </c>
      <c r="AT10413" t="s">
        <v>239</v>
      </c>
      <c r="AU10413" s="27">
        <v>41330</v>
      </c>
    </row>
    <row r="10414" spans="1:47" x14ac:dyDescent="0.2">
      <c r="A10414">
        <v>10413</v>
      </c>
      <c r="B10414" t="s">
        <v>33176</v>
      </c>
      <c r="C10414" t="s">
        <v>33177</v>
      </c>
      <c r="D10414" t="s">
        <v>28251</v>
      </c>
      <c r="E10414" s="27">
        <v>41728</v>
      </c>
      <c r="F10414" t="s">
        <v>233</v>
      </c>
      <c r="G10414" s="27">
        <v>24223</v>
      </c>
      <c r="H10414">
        <v>49</v>
      </c>
      <c r="I10414" t="s">
        <v>234</v>
      </c>
      <c r="J10414" t="s">
        <v>250</v>
      </c>
      <c r="K10414">
        <v>0</v>
      </c>
      <c r="L10414">
        <v>1</v>
      </c>
      <c r="M10414">
        <v>0</v>
      </c>
      <c r="N10414">
        <v>0</v>
      </c>
      <c r="O10414">
        <v>1</v>
      </c>
      <c r="P10414">
        <v>0</v>
      </c>
      <c r="Q10414" s="28">
        <v>41728.511111111111</v>
      </c>
      <c r="R10414" s="28">
        <v>41728.408333333333</v>
      </c>
      <c r="S10414" t="s">
        <v>33178</v>
      </c>
      <c r="T10414" s="27">
        <v>41727</v>
      </c>
      <c r="V10414">
        <v>1</v>
      </c>
      <c r="W10414" t="s">
        <v>36</v>
      </c>
      <c r="X10414" t="s">
        <v>279</v>
      </c>
      <c r="Y10414">
        <v>0</v>
      </c>
      <c r="AB10414" t="s">
        <v>237</v>
      </c>
      <c r="AH10414">
        <v>0</v>
      </c>
      <c r="AN10414" t="s">
        <v>238</v>
      </c>
      <c r="AO10414">
        <v>1</v>
      </c>
      <c r="AP10414" t="s">
        <v>239</v>
      </c>
      <c r="AQ10414" s="27">
        <v>41728</v>
      </c>
      <c r="AR10414" t="s">
        <v>240</v>
      </c>
      <c r="AS10414">
        <v>1</v>
      </c>
      <c r="AT10414" t="s">
        <v>239</v>
      </c>
      <c r="AU10414" s="27">
        <v>41728</v>
      </c>
    </row>
    <row r="10415" spans="1:47" x14ac:dyDescent="0.2">
      <c r="A10415">
        <v>10414</v>
      </c>
      <c r="B10415" t="s">
        <v>8462</v>
      </c>
      <c r="C10415" t="s">
        <v>693</v>
      </c>
      <c r="D10415" t="s">
        <v>3399</v>
      </c>
      <c r="E10415" s="27">
        <v>41676</v>
      </c>
      <c r="F10415" t="s">
        <v>233</v>
      </c>
      <c r="G10415" s="27">
        <v>24453</v>
      </c>
      <c r="H10415">
        <v>49</v>
      </c>
      <c r="I10415" t="s">
        <v>234</v>
      </c>
      <c r="J10415" t="s">
        <v>3068</v>
      </c>
      <c r="K10415">
        <v>0</v>
      </c>
      <c r="L10415">
        <v>4</v>
      </c>
      <c r="M10415">
        <v>0</v>
      </c>
      <c r="N10415">
        <v>0</v>
      </c>
      <c r="O10415">
        <v>0</v>
      </c>
      <c r="W10415" t="s">
        <v>237</v>
      </c>
      <c r="Y10415">
        <v>-1</v>
      </c>
      <c r="AB10415" t="s">
        <v>237</v>
      </c>
      <c r="AH10415">
        <v>0</v>
      </c>
      <c r="AN10415" t="s">
        <v>238</v>
      </c>
      <c r="AO10415">
        <v>2</v>
      </c>
      <c r="AP10415" t="s">
        <v>239</v>
      </c>
      <c r="AQ10415" s="27">
        <v>41676</v>
      </c>
      <c r="AR10415" t="s">
        <v>240</v>
      </c>
      <c r="AS10415">
        <v>4</v>
      </c>
      <c r="AT10415" t="s">
        <v>239</v>
      </c>
      <c r="AU10415" s="27">
        <v>41676</v>
      </c>
    </row>
    <row r="10416" spans="1:47" x14ac:dyDescent="0.2">
      <c r="A10416">
        <v>10415</v>
      </c>
      <c r="B10416" t="s">
        <v>33179</v>
      </c>
      <c r="C10416" t="s">
        <v>1584</v>
      </c>
      <c r="D10416" t="s">
        <v>33180</v>
      </c>
      <c r="E10416" s="27">
        <v>41334</v>
      </c>
      <c r="F10416" t="s">
        <v>233</v>
      </c>
      <c r="G10416" s="27">
        <v>26847</v>
      </c>
      <c r="H10416">
        <v>42</v>
      </c>
      <c r="I10416" t="s">
        <v>244</v>
      </c>
      <c r="J10416" t="s">
        <v>250</v>
      </c>
      <c r="K10416">
        <v>0</v>
      </c>
      <c r="L10416">
        <v>1</v>
      </c>
      <c r="M10416">
        <v>0</v>
      </c>
      <c r="N10416">
        <v>0</v>
      </c>
      <c r="O10416">
        <v>1</v>
      </c>
      <c r="P10416">
        <v>0</v>
      </c>
      <c r="Q10416" s="28">
        <v>41334.088888888888</v>
      </c>
      <c r="R10416" s="28">
        <v>41334.415277777778</v>
      </c>
      <c r="S10416" t="s">
        <v>33181</v>
      </c>
      <c r="T10416" s="27">
        <v>41334</v>
      </c>
      <c r="V10416">
        <v>0</v>
      </c>
      <c r="W10416" t="s">
        <v>32</v>
      </c>
      <c r="X10416" t="s">
        <v>13084</v>
      </c>
      <c r="Y10416">
        <v>0</v>
      </c>
      <c r="AB10416" t="s">
        <v>237</v>
      </c>
      <c r="AH10416">
        <v>0</v>
      </c>
      <c r="AN10416" t="s">
        <v>238</v>
      </c>
      <c r="AO10416">
        <v>1</v>
      </c>
      <c r="AP10416" t="s">
        <v>239</v>
      </c>
      <c r="AQ10416" s="27">
        <v>41334</v>
      </c>
      <c r="AR10416" t="s">
        <v>240</v>
      </c>
      <c r="AS10416">
        <v>1</v>
      </c>
      <c r="AT10416" t="s">
        <v>239</v>
      </c>
      <c r="AU10416" s="27">
        <v>41334</v>
      </c>
    </row>
    <row r="10417" spans="1:47" x14ac:dyDescent="0.2">
      <c r="A10417">
        <v>10416</v>
      </c>
      <c r="B10417" t="s">
        <v>33182</v>
      </c>
      <c r="C10417" t="s">
        <v>9846</v>
      </c>
      <c r="D10417" t="s">
        <v>6086</v>
      </c>
      <c r="E10417" s="27">
        <v>41324</v>
      </c>
      <c r="F10417" t="s">
        <v>233</v>
      </c>
      <c r="G10417" s="27">
        <v>33505</v>
      </c>
      <c r="H10417">
        <v>24</v>
      </c>
      <c r="I10417" t="s">
        <v>259</v>
      </c>
      <c r="J10417" t="s">
        <v>250</v>
      </c>
      <c r="K10417">
        <v>0</v>
      </c>
      <c r="L10417">
        <v>7</v>
      </c>
      <c r="M10417">
        <v>0</v>
      </c>
      <c r="N10417">
        <v>0</v>
      </c>
      <c r="O10417">
        <v>1</v>
      </c>
      <c r="P10417">
        <v>-1</v>
      </c>
      <c r="Q10417" s="28">
        <v>41323.079861111109</v>
      </c>
      <c r="R10417" s="28">
        <v>41348.050000000003</v>
      </c>
      <c r="S10417" t="s">
        <v>33183</v>
      </c>
      <c r="T10417" s="27">
        <v>41323</v>
      </c>
      <c r="V10417">
        <v>1</v>
      </c>
      <c r="W10417" t="s">
        <v>36</v>
      </c>
      <c r="X10417" t="s">
        <v>279</v>
      </c>
      <c r="Y10417">
        <v>0</v>
      </c>
      <c r="AB10417" t="s">
        <v>237</v>
      </c>
      <c r="AH10417">
        <v>0</v>
      </c>
      <c r="AN10417" t="s">
        <v>238</v>
      </c>
      <c r="AO10417">
        <v>5</v>
      </c>
      <c r="AP10417" t="s">
        <v>246</v>
      </c>
      <c r="AQ10417" s="27">
        <v>41324</v>
      </c>
      <c r="AR10417" t="s">
        <v>240</v>
      </c>
      <c r="AS10417">
        <v>7</v>
      </c>
      <c r="AT10417" t="s">
        <v>246</v>
      </c>
      <c r="AU10417" s="27">
        <v>41324</v>
      </c>
    </row>
    <row r="10418" spans="1:47" x14ac:dyDescent="0.2">
      <c r="A10418">
        <v>10417</v>
      </c>
      <c r="B10418" t="s">
        <v>33184</v>
      </c>
      <c r="C10418" t="s">
        <v>352</v>
      </c>
      <c r="D10418" t="s">
        <v>21351</v>
      </c>
      <c r="E10418" s="27">
        <v>41506</v>
      </c>
      <c r="F10418" t="s">
        <v>233</v>
      </c>
      <c r="G10418" s="27">
        <v>23717</v>
      </c>
      <c r="H10418">
        <v>51</v>
      </c>
      <c r="I10418" t="s">
        <v>234</v>
      </c>
      <c r="J10418" t="s">
        <v>245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-1</v>
      </c>
      <c r="Q10418" s="28">
        <v>41505.294444444444</v>
      </c>
      <c r="R10418" s="28">
        <v>41506.302083333336</v>
      </c>
      <c r="S10418" t="s">
        <v>33185</v>
      </c>
      <c r="T10418" s="27">
        <v>41505</v>
      </c>
      <c r="V10418">
        <v>1</v>
      </c>
      <c r="W10418" t="s">
        <v>32</v>
      </c>
      <c r="X10418" t="s">
        <v>268</v>
      </c>
      <c r="Y10418">
        <v>0</v>
      </c>
      <c r="AB10418" t="s">
        <v>237</v>
      </c>
      <c r="AH10418">
        <v>0</v>
      </c>
      <c r="AN10418" t="s">
        <v>238</v>
      </c>
      <c r="AO10418">
        <v>1</v>
      </c>
      <c r="AP10418" t="s">
        <v>239</v>
      </c>
      <c r="AQ10418" s="27">
        <v>41506</v>
      </c>
      <c r="AR10418" t="s">
        <v>240</v>
      </c>
      <c r="AS10418">
        <v>1</v>
      </c>
      <c r="AT10418" t="s">
        <v>239</v>
      </c>
      <c r="AU10418" s="27">
        <v>41506</v>
      </c>
    </row>
    <row r="10419" spans="1:47" x14ac:dyDescent="0.2">
      <c r="A10419">
        <v>10418</v>
      </c>
      <c r="B10419" t="s">
        <v>33186</v>
      </c>
      <c r="C10419" t="s">
        <v>33187</v>
      </c>
      <c r="D10419" t="s">
        <v>2572</v>
      </c>
      <c r="E10419" s="27">
        <v>41976</v>
      </c>
      <c r="F10419" t="s">
        <v>294</v>
      </c>
      <c r="G10419" s="27">
        <v>32674</v>
      </c>
      <c r="H10419">
        <v>26</v>
      </c>
      <c r="I10419" t="s">
        <v>244</v>
      </c>
      <c r="J10419" t="s">
        <v>245</v>
      </c>
      <c r="K10419">
        <v>0</v>
      </c>
      <c r="L10419">
        <v>4</v>
      </c>
      <c r="M10419">
        <v>0</v>
      </c>
      <c r="N10419">
        <v>0</v>
      </c>
      <c r="O10419">
        <v>0</v>
      </c>
      <c r="P10419">
        <v>0</v>
      </c>
      <c r="Q10419" s="28">
        <v>41976.176388888889</v>
      </c>
      <c r="R10419" s="28">
        <v>41979.05972222222</v>
      </c>
      <c r="S10419" t="s">
        <v>33188</v>
      </c>
      <c r="T10419" s="27">
        <v>41976</v>
      </c>
      <c r="V10419">
        <v>0</v>
      </c>
      <c r="W10419" t="s">
        <v>32</v>
      </c>
      <c r="X10419" t="s">
        <v>261</v>
      </c>
      <c r="Y10419">
        <v>0</v>
      </c>
      <c r="AB10419" t="s">
        <v>237</v>
      </c>
      <c r="AH10419">
        <v>0</v>
      </c>
      <c r="AN10419" t="s">
        <v>238</v>
      </c>
      <c r="AO10419">
        <v>3</v>
      </c>
      <c r="AP10419" t="s">
        <v>239</v>
      </c>
      <c r="AQ10419" s="27">
        <v>41976</v>
      </c>
      <c r="AR10419" t="s">
        <v>240</v>
      </c>
      <c r="AS10419">
        <v>4</v>
      </c>
      <c r="AT10419" t="s">
        <v>239</v>
      </c>
      <c r="AU10419" s="27">
        <v>41976</v>
      </c>
    </row>
    <row r="10420" spans="1:47" x14ac:dyDescent="0.2">
      <c r="A10420">
        <v>10419</v>
      </c>
      <c r="B10420" t="s">
        <v>33189</v>
      </c>
      <c r="C10420" t="s">
        <v>2276</v>
      </c>
      <c r="D10420" t="s">
        <v>629</v>
      </c>
      <c r="E10420" s="27">
        <v>41848</v>
      </c>
      <c r="F10420" t="s">
        <v>233</v>
      </c>
      <c r="G10420" s="27">
        <v>30725</v>
      </c>
      <c r="H10420">
        <v>32</v>
      </c>
      <c r="I10420" t="s">
        <v>244</v>
      </c>
      <c r="J10420" t="s">
        <v>353</v>
      </c>
      <c r="K10420">
        <v>0</v>
      </c>
      <c r="L10420">
        <v>5</v>
      </c>
      <c r="M10420">
        <v>0</v>
      </c>
      <c r="N10420">
        <v>0</v>
      </c>
      <c r="O10420">
        <v>6</v>
      </c>
      <c r="P10420">
        <v>-1</v>
      </c>
      <c r="Q10420" s="28">
        <v>41847.277083333334</v>
      </c>
      <c r="R10420" s="28">
        <v>41856.327777777777</v>
      </c>
      <c r="S10420" t="s">
        <v>33190</v>
      </c>
      <c r="T10420" s="27">
        <v>41847</v>
      </c>
      <c r="V10420">
        <v>1</v>
      </c>
      <c r="W10420" t="s">
        <v>36</v>
      </c>
      <c r="X10420" t="s">
        <v>279</v>
      </c>
      <c r="Y10420">
        <v>1</v>
      </c>
      <c r="AA10420" t="s">
        <v>33191</v>
      </c>
      <c r="AB10420" t="s">
        <v>36</v>
      </c>
      <c r="AD10420" s="27">
        <v>41951</v>
      </c>
      <c r="AE10420" t="s">
        <v>16290</v>
      </c>
      <c r="AH10420">
        <v>1</v>
      </c>
      <c r="AJ10420" t="s">
        <v>33192</v>
      </c>
      <c r="AK10420" t="s">
        <v>255</v>
      </c>
      <c r="AL10420" s="27">
        <v>42040</v>
      </c>
      <c r="AM10420" t="s">
        <v>2367</v>
      </c>
      <c r="AN10420" t="s">
        <v>238</v>
      </c>
      <c r="AO10420">
        <v>2</v>
      </c>
      <c r="AP10420" t="s">
        <v>239</v>
      </c>
      <c r="AQ10420" s="27">
        <v>41848</v>
      </c>
      <c r="AR10420" t="s">
        <v>240</v>
      </c>
      <c r="AS10420">
        <v>5</v>
      </c>
      <c r="AT10420" t="s">
        <v>246</v>
      </c>
      <c r="AU10420" s="27">
        <v>41848</v>
      </c>
    </row>
    <row r="10421" spans="1:47" x14ac:dyDescent="0.2">
      <c r="A10421">
        <v>10420</v>
      </c>
      <c r="B10421" t="s">
        <v>33193</v>
      </c>
      <c r="C10421" t="s">
        <v>242</v>
      </c>
      <c r="D10421" t="s">
        <v>9127</v>
      </c>
      <c r="E10421" s="27">
        <v>41850</v>
      </c>
      <c r="F10421" t="s">
        <v>233</v>
      </c>
      <c r="G10421" s="27">
        <v>31992</v>
      </c>
      <c r="H10421">
        <v>28</v>
      </c>
      <c r="I10421" t="s">
        <v>244</v>
      </c>
      <c r="J10421" t="s">
        <v>245</v>
      </c>
      <c r="K10421">
        <v>0</v>
      </c>
      <c r="L10421">
        <v>4</v>
      </c>
      <c r="M10421">
        <v>0</v>
      </c>
      <c r="N10421">
        <v>0</v>
      </c>
      <c r="O10421">
        <v>4</v>
      </c>
      <c r="P10421">
        <v>-151</v>
      </c>
      <c r="Q10421" s="28">
        <v>41699.154861111114</v>
      </c>
      <c r="R10421" s="28">
        <v>41759.440972222219</v>
      </c>
      <c r="S10421" t="s">
        <v>33194</v>
      </c>
      <c r="U10421" s="27">
        <v>41699</v>
      </c>
      <c r="V10421">
        <v>151</v>
      </c>
      <c r="W10421" t="s">
        <v>32</v>
      </c>
      <c r="X10421" t="s">
        <v>274</v>
      </c>
      <c r="Y10421">
        <v>1</v>
      </c>
      <c r="AA10421" t="s">
        <v>33195</v>
      </c>
      <c r="AB10421" t="s">
        <v>36</v>
      </c>
      <c r="AC10421">
        <v>0</v>
      </c>
      <c r="AD10421" s="27">
        <v>42065</v>
      </c>
      <c r="AE10421" t="s">
        <v>279</v>
      </c>
      <c r="AF10421" s="27">
        <v>42065</v>
      </c>
      <c r="AG10421" s="27">
        <v>42090</v>
      </c>
      <c r="AH10421">
        <v>1</v>
      </c>
      <c r="AJ10421" t="s">
        <v>33195</v>
      </c>
      <c r="AK10421" t="s">
        <v>462</v>
      </c>
      <c r="AL10421" s="27">
        <v>42065</v>
      </c>
      <c r="AM10421" t="s">
        <v>279</v>
      </c>
      <c r="AN10421" t="s">
        <v>238</v>
      </c>
      <c r="AO10421">
        <v>3</v>
      </c>
      <c r="AP10421" t="s">
        <v>239</v>
      </c>
      <c r="AQ10421" s="27">
        <v>41850</v>
      </c>
      <c r="AR10421" t="s">
        <v>240</v>
      </c>
      <c r="AS10421">
        <v>4</v>
      </c>
      <c r="AT10421" t="s">
        <v>239</v>
      </c>
      <c r="AU10421" s="27">
        <v>41850</v>
      </c>
    </row>
    <row r="10422" spans="1:47" x14ac:dyDescent="0.2">
      <c r="A10422">
        <v>10421</v>
      </c>
      <c r="B10422" t="s">
        <v>33196</v>
      </c>
      <c r="C10422" t="s">
        <v>7350</v>
      </c>
      <c r="D10422" t="s">
        <v>9731</v>
      </c>
      <c r="E10422" s="27">
        <v>41935</v>
      </c>
      <c r="F10422" t="s">
        <v>233</v>
      </c>
      <c r="G10422" s="27">
        <v>24571</v>
      </c>
      <c r="H10422">
        <v>49</v>
      </c>
      <c r="I10422" t="s">
        <v>234</v>
      </c>
      <c r="J10422" t="s">
        <v>250</v>
      </c>
      <c r="K10422">
        <v>0</v>
      </c>
      <c r="L10422">
        <v>9</v>
      </c>
      <c r="M10422">
        <v>0</v>
      </c>
      <c r="N10422">
        <v>0</v>
      </c>
      <c r="O10422">
        <v>1</v>
      </c>
      <c r="P10422">
        <v>-1</v>
      </c>
      <c r="Q10422" s="28">
        <v>41934.50277777778</v>
      </c>
      <c r="R10422" s="28">
        <v>42170.51666666667</v>
      </c>
      <c r="S10422" t="s">
        <v>33197</v>
      </c>
      <c r="T10422" s="27">
        <v>41934</v>
      </c>
      <c r="V10422">
        <v>1</v>
      </c>
      <c r="W10422" t="s">
        <v>32</v>
      </c>
      <c r="X10422" t="s">
        <v>749</v>
      </c>
      <c r="Y10422">
        <v>0</v>
      </c>
      <c r="AB10422" t="s">
        <v>237</v>
      </c>
      <c r="AH10422">
        <v>0</v>
      </c>
      <c r="AN10422" t="s">
        <v>238</v>
      </c>
      <c r="AO10422">
        <v>5</v>
      </c>
      <c r="AP10422" t="s">
        <v>246</v>
      </c>
      <c r="AQ10422" s="27">
        <v>41935</v>
      </c>
      <c r="AR10422" t="s">
        <v>240</v>
      </c>
      <c r="AS10422">
        <v>9</v>
      </c>
      <c r="AT10422" t="s">
        <v>269</v>
      </c>
      <c r="AU10422" s="27">
        <v>41935</v>
      </c>
    </row>
    <row r="10423" spans="1:47" x14ac:dyDescent="0.2">
      <c r="A10423">
        <v>10422</v>
      </c>
      <c r="B10423" t="s">
        <v>33198</v>
      </c>
      <c r="C10423" t="s">
        <v>400</v>
      </c>
      <c r="D10423" t="s">
        <v>33199</v>
      </c>
      <c r="E10423" s="27">
        <v>41540</v>
      </c>
      <c r="F10423" t="s">
        <v>233</v>
      </c>
      <c r="G10423" s="27">
        <v>32811</v>
      </c>
      <c r="H10423">
        <v>26</v>
      </c>
      <c r="I10423" t="s">
        <v>244</v>
      </c>
      <c r="J10423" t="s">
        <v>245</v>
      </c>
      <c r="K10423">
        <v>0</v>
      </c>
      <c r="L10423">
        <v>3</v>
      </c>
      <c r="M10423">
        <v>0</v>
      </c>
      <c r="N10423">
        <v>1</v>
      </c>
      <c r="O10423">
        <v>2</v>
      </c>
      <c r="P10423">
        <v>-1</v>
      </c>
      <c r="Q10423" s="28">
        <v>41539.304861111108</v>
      </c>
      <c r="R10423" s="28">
        <v>41558.402777777781</v>
      </c>
      <c r="S10423" t="s">
        <v>33200</v>
      </c>
      <c r="T10423" s="27">
        <v>41539</v>
      </c>
      <c r="V10423">
        <v>1</v>
      </c>
      <c r="W10423" t="s">
        <v>32</v>
      </c>
      <c r="X10423" t="s">
        <v>806</v>
      </c>
      <c r="Y10423">
        <v>1</v>
      </c>
      <c r="AA10423" t="s">
        <v>33201</v>
      </c>
      <c r="AB10423" t="s">
        <v>36</v>
      </c>
      <c r="AD10423" s="27">
        <v>41563</v>
      </c>
      <c r="AE10423" t="s">
        <v>324</v>
      </c>
      <c r="AH10423">
        <v>0</v>
      </c>
      <c r="AN10423" t="s">
        <v>238</v>
      </c>
      <c r="AO10423">
        <v>3</v>
      </c>
      <c r="AP10423" t="s">
        <v>239</v>
      </c>
      <c r="AQ10423" s="27">
        <v>41540</v>
      </c>
      <c r="AR10423" t="s">
        <v>240</v>
      </c>
      <c r="AS10423">
        <v>3</v>
      </c>
      <c r="AT10423" t="s">
        <v>239</v>
      </c>
      <c r="AU10423" s="27">
        <v>41540</v>
      </c>
    </row>
    <row r="10424" spans="1:47" x14ac:dyDescent="0.2">
      <c r="A10424">
        <v>10423</v>
      </c>
      <c r="B10424" t="s">
        <v>33202</v>
      </c>
      <c r="C10424" t="s">
        <v>963</v>
      </c>
      <c r="D10424" t="s">
        <v>2365</v>
      </c>
      <c r="E10424" s="27">
        <v>41942</v>
      </c>
      <c r="F10424" t="s">
        <v>233</v>
      </c>
      <c r="G10424" s="27">
        <v>32189</v>
      </c>
      <c r="H10424">
        <v>28</v>
      </c>
      <c r="I10424" t="s">
        <v>244</v>
      </c>
      <c r="J10424" t="s">
        <v>245</v>
      </c>
      <c r="K10424">
        <v>0</v>
      </c>
      <c r="L10424">
        <v>2</v>
      </c>
      <c r="M10424">
        <v>0</v>
      </c>
      <c r="N10424">
        <v>0</v>
      </c>
      <c r="O10424">
        <v>2</v>
      </c>
      <c r="P10424">
        <v>0</v>
      </c>
      <c r="Q10424" s="28">
        <v>41942.059027777781</v>
      </c>
      <c r="R10424" s="28">
        <v>41984.425694444442</v>
      </c>
      <c r="S10424" t="s">
        <v>33203</v>
      </c>
      <c r="T10424" s="27">
        <v>41941</v>
      </c>
      <c r="V10424">
        <v>1</v>
      </c>
      <c r="W10424" t="s">
        <v>32</v>
      </c>
      <c r="X10424" t="s">
        <v>2088</v>
      </c>
      <c r="Y10424">
        <v>1</v>
      </c>
      <c r="AA10424" t="s">
        <v>33204</v>
      </c>
      <c r="AB10424" t="s">
        <v>36</v>
      </c>
      <c r="AC10424">
        <v>233</v>
      </c>
      <c r="AD10424" s="27">
        <v>42069</v>
      </c>
      <c r="AE10424" t="s">
        <v>324</v>
      </c>
      <c r="AF10424" s="27">
        <v>42302</v>
      </c>
      <c r="AG10424" s="27">
        <v>42349</v>
      </c>
      <c r="AH10424">
        <v>0</v>
      </c>
      <c r="AN10424" t="s">
        <v>238</v>
      </c>
      <c r="AO10424">
        <v>2</v>
      </c>
      <c r="AP10424" t="s">
        <v>239</v>
      </c>
      <c r="AQ10424" s="27">
        <v>41942</v>
      </c>
      <c r="AR10424" t="s">
        <v>240</v>
      </c>
      <c r="AS10424">
        <v>2</v>
      </c>
      <c r="AT10424" t="s">
        <v>239</v>
      </c>
      <c r="AU10424" s="27">
        <v>41942</v>
      </c>
    </row>
    <row r="10425" spans="1:47" x14ac:dyDescent="0.2">
      <c r="A10425">
        <v>10424</v>
      </c>
      <c r="B10425" t="s">
        <v>33205</v>
      </c>
      <c r="C10425" t="s">
        <v>414</v>
      </c>
      <c r="D10425" t="s">
        <v>4771</v>
      </c>
      <c r="E10425" s="27">
        <v>41652</v>
      </c>
      <c r="F10425" t="s">
        <v>233</v>
      </c>
      <c r="G10425" s="27">
        <v>24363</v>
      </c>
      <c r="H10425">
        <v>49</v>
      </c>
      <c r="I10425" t="s">
        <v>234</v>
      </c>
      <c r="J10425" t="s">
        <v>250</v>
      </c>
      <c r="K10425">
        <v>0</v>
      </c>
      <c r="L10425">
        <v>1</v>
      </c>
      <c r="M10425">
        <v>0</v>
      </c>
      <c r="N10425">
        <v>0</v>
      </c>
      <c r="O10425">
        <v>2</v>
      </c>
      <c r="P10425">
        <v>-1</v>
      </c>
      <c r="Q10425" s="28">
        <v>41651.328472222223</v>
      </c>
      <c r="R10425" s="28">
        <v>41653.146527777775</v>
      </c>
      <c r="S10425" t="s">
        <v>33206</v>
      </c>
      <c r="T10425" s="27">
        <v>41651</v>
      </c>
      <c r="V10425">
        <v>1</v>
      </c>
      <c r="W10425" t="s">
        <v>32</v>
      </c>
      <c r="X10425" t="s">
        <v>2223</v>
      </c>
      <c r="Y10425">
        <v>0</v>
      </c>
      <c r="AB10425" t="s">
        <v>237</v>
      </c>
      <c r="AH10425">
        <v>0</v>
      </c>
      <c r="AN10425" t="s">
        <v>238</v>
      </c>
      <c r="AO10425">
        <v>1</v>
      </c>
      <c r="AP10425" t="s">
        <v>239</v>
      </c>
      <c r="AQ10425" s="27">
        <v>41652</v>
      </c>
      <c r="AR10425" t="s">
        <v>240</v>
      </c>
      <c r="AS10425">
        <v>1</v>
      </c>
      <c r="AT10425" t="s">
        <v>239</v>
      </c>
      <c r="AU10425" s="27">
        <v>41652</v>
      </c>
    </row>
    <row r="10426" spans="1:47" x14ac:dyDescent="0.2">
      <c r="A10426">
        <v>10425</v>
      </c>
      <c r="B10426" t="s">
        <v>33207</v>
      </c>
      <c r="C10426" t="s">
        <v>27922</v>
      </c>
      <c r="D10426" t="s">
        <v>5255</v>
      </c>
      <c r="E10426" s="27">
        <v>41985</v>
      </c>
      <c r="F10426" t="s">
        <v>294</v>
      </c>
      <c r="G10426" s="27">
        <v>30260</v>
      </c>
      <c r="H10426">
        <v>33</v>
      </c>
      <c r="I10426" t="s">
        <v>244</v>
      </c>
      <c r="J10426" t="s">
        <v>250</v>
      </c>
      <c r="K10426">
        <v>0</v>
      </c>
      <c r="L10426">
        <v>1</v>
      </c>
      <c r="M10426">
        <v>0</v>
      </c>
      <c r="N10426">
        <v>0</v>
      </c>
      <c r="O10426">
        <v>6</v>
      </c>
      <c r="P10426">
        <v>-67</v>
      </c>
      <c r="Q10426" s="28">
        <v>41918.362500000003</v>
      </c>
      <c r="R10426" s="28">
        <v>41919.370138888888</v>
      </c>
      <c r="S10426" t="s">
        <v>33208</v>
      </c>
      <c r="U10426" s="27">
        <v>41920</v>
      </c>
      <c r="V10426">
        <v>65</v>
      </c>
      <c r="W10426" t="s">
        <v>36</v>
      </c>
      <c r="X10426" t="s">
        <v>274</v>
      </c>
      <c r="Y10426">
        <v>1</v>
      </c>
      <c r="AA10426" t="s">
        <v>33209</v>
      </c>
      <c r="AB10426" t="s">
        <v>36</v>
      </c>
      <c r="AD10426" s="27">
        <v>42047</v>
      </c>
      <c r="AE10426" t="s">
        <v>324</v>
      </c>
      <c r="AH10426">
        <v>0</v>
      </c>
      <c r="AN10426" t="s">
        <v>238</v>
      </c>
      <c r="AO10426">
        <v>1</v>
      </c>
      <c r="AP10426" t="s">
        <v>239</v>
      </c>
      <c r="AQ10426" s="27">
        <v>41985</v>
      </c>
      <c r="AR10426" t="s">
        <v>240</v>
      </c>
      <c r="AS10426">
        <v>1</v>
      </c>
      <c r="AT10426" t="s">
        <v>239</v>
      </c>
      <c r="AU10426" s="27">
        <v>41985</v>
      </c>
    </row>
    <row r="10427" spans="1:47" x14ac:dyDescent="0.2">
      <c r="A10427">
        <v>10426</v>
      </c>
      <c r="B10427" t="s">
        <v>33210</v>
      </c>
      <c r="C10427" t="s">
        <v>1317</v>
      </c>
      <c r="D10427" t="s">
        <v>33211</v>
      </c>
      <c r="E10427" s="27">
        <v>41576</v>
      </c>
      <c r="F10427" t="s">
        <v>233</v>
      </c>
      <c r="G10427" s="27">
        <v>25305</v>
      </c>
      <c r="H10427">
        <v>47</v>
      </c>
      <c r="I10427" t="s">
        <v>234</v>
      </c>
      <c r="J10427" t="s">
        <v>245</v>
      </c>
      <c r="K10427">
        <v>0</v>
      </c>
      <c r="L10427">
        <v>1</v>
      </c>
      <c r="M10427">
        <v>0</v>
      </c>
      <c r="N10427">
        <v>0</v>
      </c>
      <c r="O10427">
        <v>1</v>
      </c>
      <c r="P10427">
        <v>-43</v>
      </c>
      <c r="Q10427" s="28">
        <v>41533.275000000001</v>
      </c>
      <c r="R10427" s="28">
        <v>41576.427777777775</v>
      </c>
      <c r="S10427" t="s">
        <v>33212</v>
      </c>
      <c r="U10427" s="27">
        <v>41534</v>
      </c>
      <c r="V10427">
        <v>42</v>
      </c>
      <c r="W10427" t="s">
        <v>32</v>
      </c>
      <c r="X10427" t="s">
        <v>274</v>
      </c>
      <c r="Y10427">
        <v>0</v>
      </c>
      <c r="AB10427" t="s">
        <v>237</v>
      </c>
      <c r="AH10427">
        <v>0</v>
      </c>
      <c r="AN10427" t="s">
        <v>238</v>
      </c>
      <c r="AO10427">
        <v>1</v>
      </c>
      <c r="AP10427" t="s">
        <v>239</v>
      </c>
      <c r="AQ10427" s="27">
        <v>41576</v>
      </c>
      <c r="AR10427" t="s">
        <v>240</v>
      </c>
      <c r="AS10427">
        <v>1</v>
      </c>
      <c r="AT10427" t="s">
        <v>239</v>
      </c>
      <c r="AU10427" s="27">
        <v>41576</v>
      </c>
    </row>
    <row r="10428" spans="1:47" x14ac:dyDescent="0.2">
      <c r="A10428">
        <v>10427</v>
      </c>
      <c r="B10428" t="s">
        <v>33213</v>
      </c>
      <c r="C10428" t="s">
        <v>990</v>
      </c>
      <c r="D10428" t="s">
        <v>33214</v>
      </c>
      <c r="E10428" s="27">
        <v>41349</v>
      </c>
      <c r="F10428" t="s">
        <v>233</v>
      </c>
      <c r="G10428" s="27">
        <v>21791</v>
      </c>
      <c r="H10428">
        <v>56</v>
      </c>
      <c r="I10428" t="s">
        <v>234</v>
      </c>
      <c r="J10428" t="s">
        <v>245</v>
      </c>
      <c r="K10428">
        <v>0</v>
      </c>
      <c r="L10428">
        <v>2</v>
      </c>
      <c r="M10428">
        <v>0</v>
      </c>
      <c r="N10428">
        <v>0</v>
      </c>
      <c r="O10428">
        <v>1</v>
      </c>
      <c r="P10428">
        <v>0</v>
      </c>
      <c r="Q10428" s="28">
        <v>41349.147916666669</v>
      </c>
      <c r="R10428" s="28">
        <v>41384.247916666667</v>
      </c>
      <c r="S10428" t="s">
        <v>33215</v>
      </c>
      <c r="T10428" s="27">
        <v>41349</v>
      </c>
      <c r="V10428">
        <v>0</v>
      </c>
      <c r="W10428" t="s">
        <v>32</v>
      </c>
      <c r="X10428" t="s">
        <v>4479</v>
      </c>
      <c r="Y10428">
        <v>0</v>
      </c>
      <c r="AB10428" t="s">
        <v>237</v>
      </c>
      <c r="AH10428">
        <v>0</v>
      </c>
      <c r="AN10428" t="s">
        <v>238</v>
      </c>
      <c r="AO10428">
        <v>3</v>
      </c>
      <c r="AP10428" t="s">
        <v>239</v>
      </c>
      <c r="AQ10428" s="27">
        <v>41349</v>
      </c>
      <c r="AR10428" t="s">
        <v>240</v>
      </c>
      <c r="AS10428">
        <v>2</v>
      </c>
      <c r="AT10428" t="s">
        <v>239</v>
      </c>
      <c r="AU10428" s="27">
        <v>41349</v>
      </c>
    </row>
    <row r="10429" spans="1:47" x14ac:dyDescent="0.2">
      <c r="A10429">
        <v>10428</v>
      </c>
      <c r="B10429" t="s">
        <v>33216</v>
      </c>
      <c r="C10429" t="s">
        <v>2670</v>
      </c>
      <c r="D10429" t="s">
        <v>597</v>
      </c>
      <c r="E10429" s="27">
        <v>41278</v>
      </c>
      <c r="F10429" t="s">
        <v>233</v>
      </c>
      <c r="G10429" s="27">
        <v>22837</v>
      </c>
      <c r="H10429">
        <v>53</v>
      </c>
      <c r="I10429" t="s">
        <v>234</v>
      </c>
      <c r="J10429" t="s">
        <v>245</v>
      </c>
      <c r="K10429">
        <v>0</v>
      </c>
      <c r="L10429">
        <v>4</v>
      </c>
      <c r="M10429">
        <v>0</v>
      </c>
      <c r="N10429">
        <v>0</v>
      </c>
      <c r="O10429">
        <v>8</v>
      </c>
      <c r="P10429">
        <v>-1</v>
      </c>
      <c r="Q10429" s="28">
        <v>41277.143055555556</v>
      </c>
      <c r="R10429" s="28">
        <v>41282.520138888889</v>
      </c>
      <c r="S10429" t="s">
        <v>33217</v>
      </c>
      <c r="T10429" s="27">
        <v>41277</v>
      </c>
      <c r="V10429">
        <v>1</v>
      </c>
      <c r="W10429" t="s">
        <v>36</v>
      </c>
      <c r="X10429" t="s">
        <v>548</v>
      </c>
      <c r="Y10429">
        <v>0</v>
      </c>
      <c r="AB10429" t="s">
        <v>237</v>
      </c>
      <c r="AH10429">
        <v>0</v>
      </c>
      <c r="AN10429" t="s">
        <v>238</v>
      </c>
      <c r="AO10429">
        <v>3</v>
      </c>
      <c r="AP10429" t="s">
        <v>239</v>
      </c>
      <c r="AQ10429" s="27">
        <v>41278</v>
      </c>
      <c r="AR10429" t="s">
        <v>240</v>
      </c>
      <c r="AS10429">
        <v>4</v>
      </c>
      <c r="AT10429" t="s">
        <v>239</v>
      </c>
      <c r="AU10429" s="27">
        <v>41278</v>
      </c>
    </row>
    <row r="10430" spans="1:47" x14ac:dyDescent="0.2">
      <c r="A10430">
        <v>10429</v>
      </c>
      <c r="B10430" t="s">
        <v>33218</v>
      </c>
      <c r="C10430" t="s">
        <v>33219</v>
      </c>
      <c r="D10430" t="s">
        <v>470</v>
      </c>
      <c r="E10430" s="27">
        <v>41540</v>
      </c>
      <c r="F10430" t="s">
        <v>233</v>
      </c>
      <c r="G10430" s="27">
        <v>32411</v>
      </c>
      <c r="H10430">
        <v>27</v>
      </c>
      <c r="I10430" t="s">
        <v>244</v>
      </c>
      <c r="J10430" t="s">
        <v>22</v>
      </c>
      <c r="K10430">
        <v>0</v>
      </c>
      <c r="L10430">
        <v>2</v>
      </c>
      <c r="M10430">
        <v>0</v>
      </c>
      <c r="N10430">
        <v>0</v>
      </c>
      <c r="O10430">
        <v>2</v>
      </c>
      <c r="P10430">
        <v>-1</v>
      </c>
      <c r="Q10430" s="28">
        <v>41539.323611111111</v>
      </c>
      <c r="R10430" s="28">
        <v>41541.18472222222</v>
      </c>
      <c r="S10430" t="s">
        <v>33220</v>
      </c>
      <c r="T10430" s="27">
        <v>41539</v>
      </c>
      <c r="V10430">
        <v>1</v>
      </c>
      <c r="W10430" t="s">
        <v>36</v>
      </c>
      <c r="X10430" t="s">
        <v>1077</v>
      </c>
      <c r="Y10430">
        <v>1</v>
      </c>
      <c r="AA10430" t="s">
        <v>33221</v>
      </c>
      <c r="AB10430" t="s">
        <v>36</v>
      </c>
      <c r="AC10430">
        <v>0</v>
      </c>
      <c r="AD10430" s="27">
        <v>41611</v>
      </c>
      <c r="AE10430" t="s">
        <v>550</v>
      </c>
      <c r="AF10430" s="27">
        <v>41611</v>
      </c>
      <c r="AG10430" s="27">
        <v>41613</v>
      </c>
      <c r="AH10430">
        <v>1</v>
      </c>
      <c r="AJ10430" t="s">
        <v>33222</v>
      </c>
      <c r="AK10430" t="s">
        <v>312</v>
      </c>
      <c r="AL10430" s="27">
        <v>41636</v>
      </c>
      <c r="AM10430" t="s">
        <v>33223</v>
      </c>
      <c r="AN10430" t="s">
        <v>238</v>
      </c>
      <c r="AO10430">
        <v>3</v>
      </c>
      <c r="AP10430" t="s">
        <v>239</v>
      </c>
      <c r="AQ10430" s="27">
        <v>41540</v>
      </c>
      <c r="AR10430" t="s">
        <v>240</v>
      </c>
      <c r="AS10430">
        <v>2</v>
      </c>
      <c r="AT10430" t="s">
        <v>239</v>
      </c>
      <c r="AU10430" s="27">
        <v>41540</v>
      </c>
    </row>
    <row r="10431" spans="1:47" x14ac:dyDescent="0.2">
      <c r="A10431">
        <v>10430</v>
      </c>
      <c r="B10431" t="s">
        <v>33224</v>
      </c>
      <c r="C10431" t="s">
        <v>4396</v>
      </c>
      <c r="D10431" t="s">
        <v>3460</v>
      </c>
      <c r="E10431" s="27">
        <v>41624</v>
      </c>
      <c r="F10431" t="s">
        <v>233</v>
      </c>
      <c r="G10431" s="27">
        <v>29930</v>
      </c>
      <c r="H10431">
        <v>34</v>
      </c>
      <c r="I10431" t="s">
        <v>244</v>
      </c>
      <c r="J10431" t="s">
        <v>353</v>
      </c>
      <c r="K10431">
        <v>0</v>
      </c>
      <c r="L10431">
        <v>6</v>
      </c>
      <c r="M10431">
        <v>0</v>
      </c>
      <c r="N10431">
        <v>0</v>
      </c>
      <c r="O10431">
        <v>17</v>
      </c>
      <c r="P10431">
        <v>-1</v>
      </c>
      <c r="Q10431" s="28">
        <v>41623.489583333336</v>
      </c>
      <c r="R10431" s="28">
        <v>41663.45416666667</v>
      </c>
      <c r="S10431" t="s">
        <v>33225</v>
      </c>
      <c r="U10431" s="27">
        <v>41624</v>
      </c>
      <c r="V10431">
        <v>0</v>
      </c>
      <c r="W10431" t="s">
        <v>32</v>
      </c>
      <c r="X10431" t="s">
        <v>274</v>
      </c>
      <c r="Y10431">
        <v>1</v>
      </c>
      <c r="AA10431" t="s">
        <v>33226</v>
      </c>
      <c r="AB10431" t="s">
        <v>32</v>
      </c>
      <c r="AC10431">
        <v>39</v>
      </c>
      <c r="AD10431" s="27">
        <v>41896</v>
      </c>
      <c r="AE10431" t="s">
        <v>359</v>
      </c>
      <c r="AF10431" s="27">
        <v>41935</v>
      </c>
      <c r="AG10431" s="27">
        <v>42269</v>
      </c>
      <c r="AH10431">
        <v>0</v>
      </c>
      <c r="AN10431" t="s">
        <v>238</v>
      </c>
      <c r="AO10431">
        <v>8</v>
      </c>
      <c r="AP10431" t="s">
        <v>269</v>
      </c>
      <c r="AQ10431" s="27">
        <v>41624</v>
      </c>
      <c r="AR10431" t="s">
        <v>240</v>
      </c>
      <c r="AS10431">
        <v>6</v>
      </c>
      <c r="AT10431" t="s">
        <v>246</v>
      </c>
      <c r="AU10431" s="27">
        <v>41624</v>
      </c>
    </row>
    <row r="10432" spans="1:47" x14ac:dyDescent="0.2">
      <c r="A10432">
        <v>10431</v>
      </c>
      <c r="B10432" t="s">
        <v>33227</v>
      </c>
      <c r="C10432" t="s">
        <v>6822</v>
      </c>
      <c r="D10432" t="s">
        <v>33228</v>
      </c>
      <c r="E10432" s="27">
        <v>41378</v>
      </c>
      <c r="F10432" t="s">
        <v>233</v>
      </c>
      <c r="G10432" s="27">
        <v>27439</v>
      </c>
      <c r="H10432">
        <v>41</v>
      </c>
      <c r="I10432" t="s">
        <v>244</v>
      </c>
      <c r="J10432" t="s">
        <v>245</v>
      </c>
      <c r="K10432">
        <v>0</v>
      </c>
      <c r="L10432">
        <v>1</v>
      </c>
      <c r="M10432">
        <v>0</v>
      </c>
      <c r="N10432">
        <v>0</v>
      </c>
      <c r="O10432">
        <v>3</v>
      </c>
      <c r="P10432">
        <v>-1</v>
      </c>
      <c r="Q10432" s="28">
        <v>41377.306250000001</v>
      </c>
      <c r="R10432" s="28">
        <v>41378.121527777781</v>
      </c>
      <c r="S10432" t="s">
        <v>33229</v>
      </c>
      <c r="T10432" s="27">
        <v>41377</v>
      </c>
      <c r="V10432">
        <v>1</v>
      </c>
      <c r="W10432" t="s">
        <v>36</v>
      </c>
      <c r="X10432" t="s">
        <v>263</v>
      </c>
      <c r="Y10432">
        <v>0</v>
      </c>
      <c r="AB10432" t="s">
        <v>237</v>
      </c>
      <c r="AH10432">
        <v>0</v>
      </c>
      <c r="AN10432" t="s">
        <v>238</v>
      </c>
      <c r="AO10432">
        <v>1</v>
      </c>
      <c r="AP10432" t="s">
        <v>239</v>
      </c>
      <c r="AQ10432" s="27">
        <v>41378</v>
      </c>
      <c r="AR10432" t="s">
        <v>240</v>
      </c>
      <c r="AS10432">
        <v>1</v>
      </c>
      <c r="AT10432" t="s">
        <v>239</v>
      </c>
      <c r="AU10432" s="27">
        <v>41378</v>
      </c>
    </row>
    <row r="10433" spans="1:47" x14ac:dyDescent="0.2">
      <c r="A10433">
        <v>10432</v>
      </c>
      <c r="B10433" t="s">
        <v>33230</v>
      </c>
      <c r="C10433" t="s">
        <v>2931</v>
      </c>
      <c r="D10433" t="s">
        <v>1087</v>
      </c>
      <c r="E10433" s="27">
        <v>41653</v>
      </c>
      <c r="F10433" t="s">
        <v>233</v>
      </c>
      <c r="G10433" s="27">
        <v>25865</v>
      </c>
      <c r="H10433">
        <v>45</v>
      </c>
      <c r="I10433" t="s">
        <v>234</v>
      </c>
      <c r="J10433" t="s">
        <v>250</v>
      </c>
      <c r="K10433">
        <v>0</v>
      </c>
      <c r="L10433">
        <v>4</v>
      </c>
      <c r="M10433">
        <v>0</v>
      </c>
      <c r="N10433">
        <v>0</v>
      </c>
      <c r="O10433">
        <v>6</v>
      </c>
      <c r="P10433">
        <v>0</v>
      </c>
      <c r="Q10433" s="28">
        <v>41653.100694444445</v>
      </c>
      <c r="R10433" s="28">
        <v>41654.461805555555</v>
      </c>
      <c r="S10433" t="s">
        <v>33231</v>
      </c>
      <c r="T10433" s="27">
        <v>41652</v>
      </c>
      <c r="V10433">
        <v>1</v>
      </c>
      <c r="W10433" t="s">
        <v>32</v>
      </c>
      <c r="X10433" t="s">
        <v>300</v>
      </c>
      <c r="Y10433">
        <v>0</v>
      </c>
      <c r="AB10433" t="s">
        <v>237</v>
      </c>
      <c r="AH10433">
        <v>0</v>
      </c>
      <c r="AN10433" t="s">
        <v>238</v>
      </c>
      <c r="AO10433">
        <v>1</v>
      </c>
      <c r="AP10433" t="s">
        <v>239</v>
      </c>
      <c r="AQ10433" s="27">
        <v>41653</v>
      </c>
      <c r="AR10433" t="s">
        <v>240</v>
      </c>
      <c r="AS10433">
        <v>4</v>
      </c>
      <c r="AT10433" t="s">
        <v>239</v>
      </c>
      <c r="AU10433" s="27">
        <v>41653</v>
      </c>
    </row>
    <row r="10434" spans="1:47" x14ac:dyDescent="0.2">
      <c r="A10434">
        <v>10433</v>
      </c>
      <c r="B10434" t="s">
        <v>33232</v>
      </c>
      <c r="C10434" t="s">
        <v>242</v>
      </c>
      <c r="D10434" t="s">
        <v>2534</v>
      </c>
      <c r="E10434" s="27">
        <v>41984</v>
      </c>
      <c r="F10434" t="s">
        <v>233</v>
      </c>
      <c r="G10434" s="27">
        <v>23273</v>
      </c>
      <c r="H10434">
        <v>52</v>
      </c>
      <c r="I10434" t="s">
        <v>234</v>
      </c>
      <c r="J10434" t="s">
        <v>245</v>
      </c>
      <c r="K10434">
        <v>0</v>
      </c>
      <c r="L10434">
        <v>1</v>
      </c>
      <c r="M10434">
        <v>0</v>
      </c>
      <c r="N10434">
        <v>0</v>
      </c>
      <c r="O10434">
        <v>0</v>
      </c>
      <c r="W10434" t="s">
        <v>237</v>
      </c>
      <c r="Y10434">
        <v>-1</v>
      </c>
      <c r="AB10434" t="s">
        <v>237</v>
      </c>
      <c r="AH10434">
        <v>0</v>
      </c>
      <c r="AN10434" t="s">
        <v>238</v>
      </c>
      <c r="AO10434">
        <v>1</v>
      </c>
      <c r="AP10434" t="s">
        <v>239</v>
      </c>
      <c r="AQ10434" s="27">
        <v>41984</v>
      </c>
      <c r="AR10434" t="s">
        <v>240</v>
      </c>
      <c r="AS10434">
        <v>1</v>
      </c>
      <c r="AT10434" t="s">
        <v>239</v>
      </c>
      <c r="AU10434" s="27">
        <v>41984</v>
      </c>
    </row>
    <row r="10435" spans="1:47" x14ac:dyDescent="0.2">
      <c r="A10435">
        <v>10434</v>
      </c>
      <c r="B10435" t="s">
        <v>33233</v>
      </c>
      <c r="C10435" t="s">
        <v>990</v>
      </c>
      <c r="D10435" t="s">
        <v>33234</v>
      </c>
      <c r="E10435" s="27">
        <v>41405</v>
      </c>
      <c r="F10435" t="s">
        <v>233</v>
      </c>
      <c r="G10435" s="27">
        <v>24974</v>
      </c>
      <c r="H10435">
        <v>47</v>
      </c>
      <c r="I10435" t="s">
        <v>234</v>
      </c>
      <c r="J10435" t="s">
        <v>245</v>
      </c>
      <c r="K10435">
        <v>0</v>
      </c>
      <c r="L10435">
        <v>2</v>
      </c>
      <c r="M10435">
        <v>0</v>
      </c>
      <c r="N10435">
        <v>0</v>
      </c>
      <c r="O10435">
        <v>2</v>
      </c>
      <c r="S10435" t="s">
        <v>33235</v>
      </c>
      <c r="T10435" s="27">
        <v>40911</v>
      </c>
      <c r="V10435">
        <v>494</v>
      </c>
      <c r="W10435" t="s">
        <v>36</v>
      </c>
      <c r="X10435" t="s">
        <v>279</v>
      </c>
      <c r="Y10435">
        <v>0</v>
      </c>
      <c r="AB10435" t="s">
        <v>237</v>
      </c>
      <c r="AH10435">
        <v>0</v>
      </c>
      <c r="AN10435" t="s">
        <v>238</v>
      </c>
      <c r="AO10435">
        <v>1</v>
      </c>
      <c r="AP10435" t="s">
        <v>239</v>
      </c>
      <c r="AQ10435" s="27">
        <v>41405</v>
      </c>
      <c r="AR10435" t="s">
        <v>240</v>
      </c>
      <c r="AS10435">
        <v>2</v>
      </c>
      <c r="AT10435" t="s">
        <v>239</v>
      </c>
      <c r="AU10435" s="27">
        <v>41405</v>
      </c>
    </row>
    <row r="10436" spans="1:47" x14ac:dyDescent="0.2">
      <c r="A10436">
        <v>10435</v>
      </c>
      <c r="B10436" t="s">
        <v>33236</v>
      </c>
      <c r="C10436" t="s">
        <v>33237</v>
      </c>
      <c r="D10436" t="s">
        <v>11297</v>
      </c>
      <c r="E10436" s="27">
        <v>41568</v>
      </c>
      <c r="F10436" t="s">
        <v>233</v>
      </c>
      <c r="G10436" s="27">
        <v>20004</v>
      </c>
      <c r="H10436">
        <v>61</v>
      </c>
      <c r="I10436" t="s">
        <v>234</v>
      </c>
      <c r="J10436" t="s">
        <v>22</v>
      </c>
      <c r="K10436">
        <v>0</v>
      </c>
      <c r="L10436">
        <v>1</v>
      </c>
      <c r="M10436">
        <v>0</v>
      </c>
      <c r="N10436">
        <v>0</v>
      </c>
      <c r="O10436">
        <v>0</v>
      </c>
      <c r="W10436" t="s">
        <v>237</v>
      </c>
      <c r="Y10436">
        <v>-1</v>
      </c>
      <c r="AB10436" t="s">
        <v>237</v>
      </c>
      <c r="AH10436">
        <v>0</v>
      </c>
      <c r="AN10436" t="s">
        <v>238</v>
      </c>
      <c r="AO10436">
        <v>1</v>
      </c>
      <c r="AP10436" t="s">
        <v>239</v>
      </c>
      <c r="AQ10436" s="27">
        <v>41568</v>
      </c>
      <c r="AR10436" t="s">
        <v>240</v>
      </c>
      <c r="AS10436">
        <v>1</v>
      </c>
      <c r="AT10436" t="s">
        <v>239</v>
      </c>
      <c r="AU10436" s="27">
        <v>41568</v>
      </c>
    </row>
    <row r="10437" spans="1:47" x14ac:dyDescent="0.2">
      <c r="A10437">
        <v>10436</v>
      </c>
      <c r="B10437" t="s">
        <v>33238</v>
      </c>
      <c r="C10437" t="s">
        <v>33239</v>
      </c>
      <c r="D10437" t="s">
        <v>3828</v>
      </c>
      <c r="E10437" s="27">
        <v>41305</v>
      </c>
      <c r="F10437" t="s">
        <v>294</v>
      </c>
      <c r="G10437" s="27">
        <v>34579</v>
      </c>
      <c r="H10437">
        <v>21</v>
      </c>
      <c r="I10437" t="s">
        <v>259</v>
      </c>
      <c r="J10437" t="s">
        <v>250</v>
      </c>
      <c r="K10437">
        <v>0</v>
      </c>
      <c r="L10437">
        <v>10</v>
      </c>
      <c r="M10437">
        <v>0</v>
      </c>
      <c r="N10437">
        <v>0</v>
      </c>
      <c r="O10437">
        <v>0</v>
      </c>
      <c r="P10437">
        <v>0</v>
      </c>
      <c r="Q10437" s="28">
        <v>41305.073611111111</v>
      </c>
      <c r="R10437" s="28">
        <v>41383.04791666667</v>
      </c>
      <c r="S10437" t="s">
        <v>33240</v>
      </c>
      <c r="T10437" s="27">
        <v>41304</v>
      </c>
      <c r="V10437">
        <v>1</v>
      </c>
      <c r="W10437" t="s">
        <v>32</v>
      </c>
      <c r="X10437" t="s">
        <v>806</v>
      </c>
      <c r="Y10437">
        <v>0</v>
      </c>
      <c r="AB10437" t="s">
        <v>237</v>
      </c>
      <c r="AH10437">
        <v>0</v>
      </c>
      <c r="AN10437" t="s">
        <v>238</v>
      </c>
      <c r="AO10437">
        <v>9</v>
      </c>
      <c r="AP10437" t="s">
        <v>269</v>
      </c>
      <c r="AQ10437" s="27">
        <v>41305</v>
      </c>
      <c r="AR10437" t="s">
        <v>240</v>
      </c>
      <c r="AS10437">
        <v>10</v>
      </c>
      <c r="AT10437" t="s">
        <v>269</v>
      </c>
      <c r="AU10437" s="27">
        <v>41305</v>
      </c>
    </row>
    <row r="10438" spans="1:47" x14ac:dyDescent="0.2">
      <c r="A10438">
        <v>10437</v>
      </c>
      <c r="B10438" t="s">
        <v>33241</v>
      </c>
      <c r="C10438" t="s">
        <v>726</v>
      </c>
      <c r="D10438" t="s">
        <v>7788</v>
      </c>
      <c r="E10438" s="27">
        <v>41615</v>
      </c>
      <c r="F10438" t="s">
        <v>233</v>
      </c>
      <c r="G10438" s="27">
        <v>32344</v>
      </c>
      <c r="H10438">
        <v>27</v>
      </c>
      <c r="I10438" t="s">
        <v>244</v>
      </c>
      <c r="J10438" t="s">
        <v>245</v>
      </c>
      <c r="K10438">
        <v>0</v>
      </c>
      <c r="L10438">
        <v>4</v>
      </c>
      <c r="M10438">
        <v>0</v>
      </c>
      <c r="N10438">
        <v>1</v>
      </c>
      <c r="O10438">
        <v>2</v>
      </c>
      <c r="P10438">
        <v>0</v>
      </c>
      <c r="Q10438" s="28">
        <v>41615.136111111111</v>
      </c>
      <c r="R10438" s="28">
        <v>41616.345833333333</v>
      </c>
      <c r="S10438" t="s">
        <v>33242</v>
      </c>
      <c r="T10438" s="27">
        <v>41615</v>
      </c>
      <c r="V10438">
        <v>0</v>
      </c>
      <c r="W10438" t="s">
        <v>36</v>
      </c>
      <c r="X10438" t="s">
        <v>279</v>
      </c>
      <c r="Y10438">
        <v>1</v>
      </c>
      <c r="AA10438" t="s">
        <v>33243</v>
      </c>
      <c r="AB10438" t="s">
        <v>32</v>
      </c>
      <c r="AC10438">
        <v>0</v>
      </c>
      <c r="AD10438" s="27">
        <v>41957</v>
      </c>
      <c r="AF10438" s="27">
        <v>41957</v>
      </c>
      <c r="AG10438" s="27">
        <v>41959</v>
      </c>
      <c r="AH10438">
        <v>1</v>
      </c>
      <c r="AJ10438" t="s">
        <v>33244</v>
      </c>
      <c r="AK10438" t="s">
        <v>591</v>
      </c>
      <c r="AL10438" s="27">
        <v>41751</v>
      </c>
      <c r="AM10438" t="s">
        <v>15088</v>
      </c>
      <c r="AN10438" t="s">
        <v>238</v>
      </c>
      <c r="AO10438">
        <v>3</v>
      </c>
      <c r="AP10438" t="s">
        <v>239</v>
      </c>
      <c r="AQ10438" s="27">
        <v>41615</v>
      </c>
      <c r="AR10438" t="s">
        <v>240</v>
      </c>
      <c r="AS10438">
        <v>4</v>
      </c>
      <c r="AT10438" t="s">
        <v>239</v>
      </c>
      <c r="AU10438" s="27">
        <v>41615</v>
      </c>
    </row>
    <row r="10439" spans="1:47" x14ac:dyDescent="0.2">
      <c r="A10439">
        <v>10438</v>
      </c>
      <c r="B10439" t="s">
        <v>33245</v>
      </c>
      <c r="C10439" t="s">
        <v>242</v>
      </c>
      <c r="D10439" t="s">
        <v>33246</v>
      </c>
      <c r="E10439" s="27">
        <v>41960</v>
      </c>
      <c r="F10439" t="s">
        <v>233</v>
      </c>
      <c r="G10439" s="27">
        <v>32302</v>
      </c>
      <c r="H10439">
        <v>27</v>
      </c>
      <c r="I10439" t="s">
        <v>244</v>
      </c>
      <c r="J10439" t="s">
        <v>245</v>
      </c>
      <c r="K10439">
        <v>0</v>
      </c>
      <c r="L10439">
        <v>3</v>
      </c>
      <c r="M10439">
        <v>0</v>
      </c>
      <c r="N10439">
        <v>0</v>
      </c>
      <c r="O10439">
        <v>1</v>
      </c>
      <c r="P10439">
        <v>-1</v>
      </c>
      <c r="Q10439" s="28">
        <v>41959.353472222225</v>
      </c>
      <c r="R10439" s="28">
        <v>42027.406944444447</v>
      </c>
      <c r="S10439" t="s">
        <v>33247</v>
      </c>
      <c r="T10439" s="27">
        <v>41959</v>
      </c>
      <c r="V10439">
        <v>1</v>
      </c>
      <c r="W10439" t="s">
        <v>32</v>
      </c>
      <c r="X10439" t="s">
        <v>300</v>
      </c>
      <c r="Y10439">
        <v>0</v>
      </c>
      <c r="AB10439" t="s">
        <v>237</v>
      </c>
      <c r="AH10439">
        <v>0</v>
      </c>
      <c r="AN10439" t="s">
        <v>238</v>
      </c>
      <c r="AO10439">
        <v>3</v>
      </c>
      <c r="AP10439" t="s">
        <v>239</v>
      </c>
      <c r="AQ10439" s="27">
        <v>41960</v>
      </c>
      <c r="AR10439" t="s">
        <v>240</v>
      </c>
      <c r="AS10439">
        <v>3</v>
      </c>
      <c r="AT10439" t="s">
        <v>239</v>
      </c>
      <c r="AU10439" s="27">
        <v>41960</v>
      </c>
    </row>
    <row r="10440" spans="1:47" x14ac:dyDescent="0.2">
      <c r="A10440">
        <v>10439</v>
      </c>
      <c r="B10440" t="s">
        <v>33248</v>
      </c>
      <c r="C10440" t="s">
        <v>726</v>
      </c>
      <c r="D10440" t="s">
        <v>33249</v>
      </c>
      <c r="E10440" s="27">
        <v>41672</v>
      </c>
      <c r="F10440" t="s">
        <v>233</v>
      </c>
      <c r="G10440" s="27">
        <v>34457</v>
      </c>
      <c r="H10440">
        <v>21</v>
      </c>
      <c r="I10440" t="s">
        <v>259</v>
      </c>
      <c r="J10440" t="s">
        <v>250</v>
      </c>
      <c r="K10440">
        <v>0</v>
      </c>
      <c r="L10440">
        <v>3</v>
      </c>
      <c r="M10440">
        <v>0</v>
      </c>
      <c r="N10440">
        <v>0</v>
      </c>
      <c r="O10440">
        <v>0</v>
      </c>
      <c r="P10440">
        <v>-2</v>
      </c>
      <c r="Q10440" s="28">
        <v>41670.487500000003</v>
      </c>
      <c r="R10440" s="28">
        <v>41684.059027777781</v>
      </c>
      <c r="S10440" t="s">
        <v>33250</v>
      </c>
      <c r="T10440" s="27">
        <v>41670</v>
      </c>
      <c r="V10440">
        <v>2</v>
      </c>
      <c r="W10440" t="s">
        <v>32</v>
      </c>
      <c r="X10440" t="s">
        <v>5955</v>
      </c>
      <c r="Y10440">
        <v>0</v>
      </c>
      <c r="AB10440" t="s">
        <v>237</v>
      </c>
      <c r="AH10440">
        <v>0</v>
      </c>
      <c r="AN10440" t="s">
        <v>238</v>
      </c>
      <c r="AO10440">
        <v>5</v>
      </c>
      <c r="AP10440" t="s">
        <v>246</v>
      </c>
      <c r="AQ10440" s="27">
        <v>41672</v>
      </c>
      <c r="AR10440" t="s">
        <v>240</v>
      </c>
      <c r="AS10440">
        <v>3</v>
      </c>
      <c r="AT10440" t="s">
        <v>239</v>
      </c>
      <c r="AU10440" s="27">
        <v>41672</v>
      </c>
    </row>
    <row r="10441" spans="1:47" x14ac:dyDescent="0.2">
      <c r="A10441">
        <v>10440</v>
      </c>
      <c r="B10441" t="s">
        <v>33251</v>
      </c>
      <c r="C10441" t="s">
        <v>464</v>
      </c>
      <c r="D10441" t="s">
        <v>33252</v>
      </c>
      <c r="E10441" s="27">
        <v>41361</v>
      </c>
      <c r="F10441" t="s">
        <v>233</v>
      </c>
      <c r="G10441" s="27">
        <v>30905</v>
      </c>
      <c r="H10441">
        <v>31</v>
      </c>
      <c r="I10441" t="s">
        <v>244</v>
      </c>
      <c r="J10441" t="s">
        <v>245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-1</v>
      </c>
      <c r="Q10441" s="28">
        <v>41360.484722222223</v>
      </c>
      <c r="R10441" s="28">
        <v>41442.240972222222</v>
      </c>
      <c r="S10441" t="s">
        <v>33253</v>
      </c>
      <c r="T10441" s="27">
        <v>41360</v>
      </c>
      <c r="V10441">
        <v>1</v>
      </c>
      <c r="W10441" t="s">
        <v>32</v>
      </c>
      <c r="X10441" t="s">
        <v>608</v>
      </c>
      <c r="Y10441">
        <v>0</v>
      </c>
      <c r="AB10441" t="s">
        <v>237</v>
      </c>
      <c r="AH10441">
        <v>0</v>
      </c>
      <c r="AN10441" t="s">
        <v>238</v>
      </c>
      <c r="AO10441">
        <v>1</v>
      </c>
      <c r="AP10441" t="s">
        <v>239</v>
      </c>
      <c r="AQ10441" s="27">
        <v>41361</v>
      </c>
      <c r="AR10441" t="s">
        <v>240</v>
      </c>
      <c r="AS10441">
        <v>1</v>
      </c>
      <c r="AT10441" t="s">
        <v>239</v>
      </c>
      <c r="AU10441" s="27">
        <v>41361</v>
      </c>
    </row>
    <row r="10442" spans="1:47" x14ac:dyDescent="0.2">
      <c r="A10442">
        <v>10441</v>
      </c>
      <c r="B10442" t="s">
        <v>33254</v>
      </c>
      <c r="C10442" t="s">
        <v>1863</v>
      </c>
      <c r="D10442" t="s">
        <v>33255</v>
      </c>
      <c r="E10442" s="27">
        <v>41902</v>
      </c>
      <c r="F10442" t="s">
        <v>233</v>
      </c>
      <c r="G10442" s="27">
        <v>27000</v>
      </c>
      <c r="H10442">
        <v>42</v>
      </c>
      <c r="I10442" t="s">
        <v>244</v>
      </c>
      <c r="J10442" t="s">
        <v>245</v>
      </c>
      <c r="K10442">
        <v>0</v>
      </c>
      <c r="L10442">
        <v>1</v>
      </c>
      <c r="M10442">
        <v>0</v>
      </c>
      <c r="N10442">
        <v>0</v>
      </c>
      <c r="O10442">
        <v>1</v>
      </c>
      <c r="S10442" t="s">
        <v>33256</v>
      </c>
      <c r="U10442" s="27">
        <v>40729</v>
      </c>
      <c r="V10442">
        <v>1173</v>
      </c>
      <c r="W10442" t="s">
        <v>36</v>
      </c>
      <c r="X10442" t="s">
        <v>274</v>
      </c>
      <c r="Y10442">
        <v>0</v>
      </c>
      <c r="AB10442" t="s">
        <v>237</v>
      </c>
      <c r="AH10442">
        <v>0</v>
      </c>
      <c r="AN10442" t="s">
        <v>238</v>
      </c>
      <c r="AO10442">
        <v>1</v>
      </c>
      <c r="AP10442" t="s">
        <v>239</v>
      </c>
      <c r="AQ10442" s="27">
        <v>41902</v>
      </c>
      <c r="AR10442" t="s">
        <v>240</v>
      </c>
      <c r="AS10442">
        <v>1</v>
      </c>
      <c r="AT10442" t="s">
        <v>239</v>
      </c>
      <c r="AU10442" s="27">
        <v>41902</v>
      </c>
    </row>
    <row r="10443" spans="1:47" x14ac:dyDescent="0.2">
      <c r="A10443">
        <v>10442</v>
      </c>
      <c r="B10443" t="s">
        <v>33257</v>
      </c>
      <c r="C10443" t="s">
        <v>1539</v>
      </c>
      <c r="D10443" t="s">
        <v>1079</v>
      </c>
      <c r="E10443" s="27">
        <v>41901</v>
      </c>
      <c r="F10443" t="s">
        <v>233</v>
      </c>
      <c r="G10443" s="27">
        <v>33051</v>
      </c>
      <c r="H10443">
        <v>25</v>
      </c>
      <c r="I10443" t="s">
        <v>244</v>
      </c>
      <c r="J10443" t="s">
        <v>250</v>
      </c>
      <c r="K10443">
        <v>0</v>
      </c>
      <c r="L10443">
        <v>10</v>
      </c>
      <c r="M10443">
        <v>0</v>
      </c>
      <c r="N10443">
        <v>0</v>
      </c>
      <c r="O10443">
        <v>12</v>
      </c>
      <c r="P10443">
        <v>-1</v>
      </c>
      <c r="Q10443" s="28">
        <v>41900.414583333331</v>
      </c>
      <c r="R10443" s="28">
        <v>41901.350694444445</v>
      </c>
      <c r="S10443" t="s">
        <v>33258</v>
      </c>
      <c r="T10443" s="27">
        <v>41900</v>
      </c>
      <c r="V10443">
        <v>1</v>
      </c>
      <c r="W10443" t="s">
        <v>32</v>
      </c>
      <c r="X10443" t="s">
        <v>359</v>
      </c>
      <c r="Y10443">
        <v>0</v>
      </c>
      <c r="AB10443" t="s">
        <v>237</v>
      </c>
      <c r="AH10443">
        <v>0</v>
      </c>
      <c r="AN10443" t="s">
        <v>238</v>
      </c>
      <c r="AO10443">
        <v>7</v>
      </c>
      <c r="AP10443" t="s">
        <v>246</v>
      </c>
      <c r="AQ10443" s="27">
        <v>41901</v>
      </c>
      <c r="AR10443" t="s">
        <v>240</v>
      </c>
      <c r="AS10443">
        <v>10</v>
      </c>
      <c r="AT10443" t="s">
        <v>269</v>
      </c>
      <c r="AU10443" s="27">
        <v>41901</v>
      </c>
    </row>
    <row r="10444" spans="1:47" x14ac:dyDescent="0.2">
      <c r="A10444">
        <v>10443</v>
      </c>
      <c r="B10444" t="s">
        <v>33259</v>
      </c>
      <c r="C10444" t="s">
        <v>2630</v>
      </c>
      <c r="D10444" t="s">
        <v>33260</v>
      </c>
      <c r="E10444" s="27">
        <v>41318</v>
      </c>
      <c r="F10444" t="s">
        <v>294</v>
      </c>
      <c r="G10444" s="27">
        <v>25728</v>
      </c>
      <c r="H10444">
        <v>45</v>
      </c>
      <c r="I10444" t="s">
        <v>234</v>
      </c>
      <c r="J10444" t="s">
        <v>353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0</v>
      </c>
      <c r="Q10444" s="28">
        <v>41318.157638888886</v>
      </c>
      <c r="R10444" s="28">
        <v>41319.272222222222</v>
      </c>
      <c r="S10444" t="s">
        <v>33261</v>
      </c>
      <c r="T10444" s="27">
        <v>41317</v>
      </c>
      <c r="V10444">
        <v>1</v>
      </c>
      <c r="W10444" t="s">
        <v>36</v>
      </c>
      <c r="X10444" t="s">
        <v>1077</v>
      </c>
      <c r="Y10444">
        <v>0</v>
      </c>
      <c r="AB10444" t="s">
        <v>237</v>
      </c>
      <c r="AH10444">
        <v>0</v>
      </c>
      <c r="AN10444" t="s">
        <v>238</v>
      </c>
      <c r="AO10444">
        <v>1</v>
      </c>
      <c r="AP10444" t="s">
        <v>239</v>
      </c>
      <c r="AQ10444" s="27">
        <v>41318</v>
      </c>
      <c r="AR10444" t="s">
        <v>240</v>
      </c>
      <c r="AS10444">
        <v>1</v>
      </c>
      <c r="AT10444" t="s">
        <v>239</v>
      </c>
      <c r="AU10444" s="27">
        <v>41318</v>
      </c>
    </row>
    <row r="10445" spans="1:47" x14ac:dyDescent="0.2">
      <c r="A10445">
        <v>10444</v>
      </c>
      <c r="B10445" t="s">
        <v>33262</v>
      </c>
      <c r="C10445" t="s">
        <v>1109</v>
      </c>
      <c r="D10445" t="s">
        <v>1079</v>
      </c>
      <c r="E10445" s="27">
        <v>41360</v>
      </c>
      <c r="F10445" t="s">
        <v>233</v>
      </c>
      <c r="G10445" s="27">
        <v>31241</v>
      </c>
      <c r="H10445">
        <v>30</v>
      </c>
      <c r="I10445" t="s">
        <v>244</v>
      </c>
      <c r="J10445" t="s">
        <v>250</v>
      </c>
      <c r="K10445">
        <v>2</v>
      </c>
      <c r="L10445">
        <v>6</v>
      </c>
      <c r="M10445">
        <v>0</v>
      </c>
      <c r="N10445">
        <v>0</v>
      </c>
      <c r="O10445">
        <v>8</v>
      </c>
      <c r="P10445">
        <v>-1</v>
      </c>
      <c r="Q10445" s="28">
        <v>41359.473611111112</v>
      </c>
      <c r="R10445" s="28">
        <v>41360.322222222225</v>
      </c>
      <c r="S10445" t="s">
        <v>33263</v>
      </c>
      <c r="U10445" s="27">
        <v>41359</v>
      </c>
      <c r="V10445">
        <v>1</v>
      </c>
      <c r="W10445" t="s">
        <v>32</v>
      </c>
      <c r="X10445" t="s">
        <v>274</v>
      </c>
      <c r="Y10445">
        <v>1</v>
      </c>
      <c r="AA10445" t="s">
        <v>33264</v>
      </c>
      <c r="AB10445" t="s">
        <v>36</v>
      </c>
      <c r="AD10445" s="27">
        <v>42241</v>
      </c>
      <c r="AE10445" t="s">
        <v>279</v>
      </c>
      <c r="AH10445">
        <v>1</v>
      </c>
      <c r="AJ10445" t="s">
        <v>33264</v>
      </c>
      <c r="AK10445" t="s">
        <v>462</v>
      </c>
      <c r="AL10445" s="27">
        <v>42241</v>
      </c>
      <c r="AM10445" t="s">
        <v>279</v>
      </c>
      <c r="AN10445" t="s">
        <v>238</v>
      </c>
      <c r="AO10445">
        <v>4</v>
      </c>
      <c r="AP10445" t="s">
        <v>239</v>
      </c>
      <c r="AQ10445" s="27">
        <v>41360</v>
      </c>
      <c r="AR10445" t="s">
        <v>240</v>
      </c>
      <c r="AS10445">
        <v>6</v>
      </c>
      <c r="AT10445" t="s">
        <v>246</v>
      </c>
      <c r="AU10445" s="27">
        <v>41360</v>
      </c>
    </row>
    <row r="10446" spans="1:47" x14ac:dyDescent="0.2">
      <c r="A10446">
        <v>10445</v>
      </c>
      <c r="B10446" t="s">
        <v>33265</v>
      </c>
      <c r="C10446" t="s">
        <v>2895</v>
      </c>
      <c r="D10446" t="s">
        <v>6094</v>
      </c>
      <c r="E10446" s="27">
        <v>41316</v>
      </c>
      <c r="F10446" t="s">
        <v>233</v>
      </c>
      <c r="G10446" s="27">
        <v>26735</v>
      </c>
      <c r="H10446">
        <v>43</v>
      </c>
      <c r="I10446" t="s">
        <v>244</v>
      </c>
      <c r="J10446" t="s">
        <v>353</v>
      </c>
      <c r="K10446">
        <v>0</v>
      </c>
      <c r="L10446">
        <v>1</v>
      </c>
      <c r="M10446">
        <v>0</v>
      </c>
      <c r="N10446">
        <v>0</v>
      </c>
      <c r="O10446">
        <v>1</v>
      </c>
      <c r="P10446">
        <v>-1</v>
      </c>
      <c r="Q10446" s="28">
        <v>41315.466666666667</v>
      </c>
      <c r="R10446" s="28">
        <v>41316.300694444442</v>
      </c>
      <c r="S10446" t="s">
        <v>33266</v>
      </c>
      <c r="T10446" s="27">
        <v>41315</v>
      </c>
      <c r="V10446">
        <v>1</v>
      </c>
      <c r="W10446" t="s">
        <v>36</v>
      </c>
      <c r="X10446" t="s">
        <v>780</v>
      </c>
      <c r="Y10446">
        <v>1</v>
      </c>
      <c r="AA10446" t="s">
        <v>33267</v>
      </c>
      <c r="AB10446" t="s">
        <v>36</v>
      </c>
      <c r="AD10446" s="27">
        <v>41797</v>
      </c>
      <c r="AE10446" t="s">
        <v>324</v>
      </c>
      <c r="AH10446">
        <v>0</v>
      </c>
      <c r="AN10446" t="s">
        <v>238</v>
      </c>
      <c r="AO10446">
        <v>1</v>
      </c>
      <c r="AP10446" t="s">
        <v>239</v>
      </c>
      <c r="AQ10446" s="27">
        <v>41316</v>
      </c>
      <c r="AR10446" t="s">
        <v>240</v>
      </c>
      <c r="AS10446">
        <v>1</v>
      </c>
      <c r="AT10446" t="s">
        <v>239</v>
      </c>
      <c r="AU10446" s="27">
        <v>41316</v>
      </c>
    </row>
    <row r="10447" spans="1:47" x14ac:dyDescent="0.2">
      <c r="A10447">
        <v>10446</v>
      </c>
      <c r="B10447" t="s">
        <v>33268</v>
      </c>
      <c r="C10447" t="s">
        <v>1711</v>
      </c>
      <c r="D10447" t="s">
        <v>33269</v>
      </c>
      <c r="E10447" s="27">
        <v>41391</v>
      </c>
      <c r="F10447" t="s">
        <v>233</v>
      </c>
      <c r="G10447" s="27">
        <v>34008</v>
      </c>
      <c r="H10447">
        <v>23</v>
      </c>
      <c r="I10447" t="s">
        <v>259</v>
      </c>
      <c r="J10447" t="s">
        <v>250</v>
      </c>
      <c r="K10447">
        <v>0</v>
      </c>
      <c r="L10447">
        <v>4</v>
      </c>
      <c r="M10447">
        <v>0</v>
      </c>
      <c r="N10447">
        <v>0</v>
      </c>
      <c r="O10447">
        <v>0</v>
      </c>
      <c r="P10447">
        <v>-1</v>
      </c>
      <c r="Q10447" s="28">
        <v>41390.402083333334</v>
      </c>
      <c r="R10447" s="28">
        <v>41391.052777777775</v>
      </c>
      <c r="S10447" t="s">
        <v>33270</v>
      </c>
      <c r="T10447" s="27">
        <v>41390</v>
      </c>
      <c r="V10447">
        <v>1</v>
      </c>
      <c r="W10447" t="s">
        <v>32</v>
      </c>
      <c r="X10447" t="s">
        <v>337</v>
      </c>
      <c r="Y10447">
        <v>0</v>
      </c>
      <c r="AB10447" t="s">
        <v>237</v>
      </c>
      <c r="AH10447">
        <v>0</v>
      </c>
      <c r="AN10447" t="s">
        <v>238</v>
      </c>
      <c r="AO10447">
        <v>5</v>
      </c>
      <c r="AP10447" t="s">
        <v>246</v>
      </c>
      <c r="AQ10447" s="27">
        <v>41391</v>
      </c>
      <c r="AR10447" t="s">
        <v>240</v>
      </c>
      <c r="AS10447">
        <v>4</v>
      </c>
      <c r="AT10447" t="s">
        <v>239</v>
      </c>
      <c r="AU10447" s="27">
        <v>41391</v>
      </c>
    </row>
    <row r="10448" spans="1:47" x14ac:dyDescent="0.2">
      <c r="A10448">
        <v>10447</v>
      </c>
      <c r="B10448" t="s">
        <v>33271</v>
      </c>
      <c r="C10448" t="s">
        <v>1478</v>
      </c>
      <c r="D10448" t="s">
        <v>3092</v>
      </c>
      <c r="E10448" s="27">
        <v>41304</v>
      </c>
      <c r="F10448" t="s">
        <v>233</v>
      </c>
      <c r="G10448" s="27">
        <v>23121</v>
      </c>
      <c r="H10448">
        <v>52</v>
      </c>
      <c r="I10448" t="s">
        <v>234</v>
      </c>
      <c r="J10448" t="s">
        <v>245</v>
      </c>
      <c r="K10448">
        <v>0</v>
      </c>
      <c r="L10448">
        <v>1</v>
      </c>
      <c r="M10448">
        <v>0</v>
      </c>
      <c r="N10448">
        <v>0</v>
      </c>
      <c r="O10448">
        <v>1</v>
      </c>
      <c r="P10448">
        <v>-1</v>
      </c>
      <c r="Q10448" s="28">
        <v>41303.327777777777</v>
      </c>
      <c r="R10448" s="28">
        <v>41304.066666666666</v>
      </c>
      <c r="S10448" t="s">
        <v>33272</v>
      </c>
      <c r="T10448" s="27">
        <v>41303</v>
      </c>
      <c r="V10448">
        <v>1</v>
      </c>
      <c r="W10448" t="s">
        <v>32</v>
      </c>
      <c r="X10448" t="s">
        <v>261</v>
      </c>
      <c r="Y10448">
        <v>0</v>
      </c>
      <c r="AB10448" t="s">
        <v>237</v>
      </c>
      <c r="AH10448">
        <v>0</v>
      </c>
      <c r="AN10448" t="s">
        <v>238</v>
      </c>
      <c r="AO10448">
        <v>1</v>
      </c>
      <c r="AP10448" t="s">
        <v>239</v>
      </c>
      <c r="AQ10448" s="27">
        <v>41304</v>
      </c>
      <c r="AR10448" t="s">
        <v>240</v>
      </c>
      <c r="AS10448">
        <v>1</v>
      </c>
      <c r="AT10448" t="s">
        <v>239</v>
      </c>
      <c r="AU10448" s="27">
        <v>41304</v>
      </c>
    </row>
    <row r="10449" spans="1:47" x14ac:dyDescent="0.2">
      <c r="A10449">
        <v>10448</v>
      </c>
      <c r="B10449" t="s">
        <v>33273</v>
      </c>
      <c r="C10449" t="s">
        <v>5848</v>
      </c>
      <c r="D10449" t="s">
        <v>1535</v>
      </c>
      <c r="E10449" s="27">
        <v>41589</v>
      </c>
      <c r="F10449" t="s">
        <v>233</v>
      </c>
      <c r="G10449" s="27">
        <v>24771</v>
      </c>
      <c r="H10449">
        <v>48</v>
      </c>
      <c r="I10449" t="s">
        <v>234</v>
      </c>
      <c r="J10449" t="s">
        <v>250</v>
      </c>
      <c r="K10449">
        <v>0</v>
      </c>
      <c r="L10449">
        <v>4</v>
      </c>
      <c r="M10449">
        <v>0</v>
      </c>
      <c r="N10449">
        <v>0</v>
      </c>
      <c r="O10449">
        <v>11</v>
      </c>
      <c r="P10449">
        <v>-1</v>
      </c>
      <c r="Q10449" s="28">
        <v>41588.377083333333</v>
      </c>
      <c r="R10449" s="28">
        <v>41644.46875</v>
      </c>
      <c r="S10449" t="s">
        <v>33274</v>
      </c>
      <c r="T10449" s="27">
        <v>41588</v>
      </c>
      <c r="V10449">
        <v>1</v>
      </c>
      <c r="W10449" t="s">
        <v>36</v>
      </c>
      <c r="X10449" t="s">
        <v>474</v>
      </c>
      <c r="Y10449">
        <v>1</v>
      </c>
      <c r="AA10449" t="s">
        <v>33275</v>
      </c>
      <c r="AB10449" t="s">
        <v>36</v>
      </c>
      <c r="AD10449" s="27">
        <v>41605</v>
      </c>
      <c r="AE10449" t="s">
        <v>1488</v>
      </c>
      <c r="AH10449">
        <v>0</v>
      </c>
      <c r="AN10449" t="s">
        <v>238</v>
      </c>
      <c r="AO10449">
        <v>4</v>
      </c>
      <c r="AP10449" t="s">
        <v>239</v>
      </c>
      <c r="AQ10449" s="27">
        <v>41589</v>
      </c>
      <c r="AR10449" t="s">
        <v>240</v>
      </c>
      <c r="AS10449">
        <v>4</v>
      </c>
      <c r="AT10449" t="s">
        <v>239</v>
      </c>
      <c r="AU10449" s="27">
        <v>41589</v>
      </c>
    </row>
    <row r="10450" spans="1:47" x14ac:dyDescent="0.2">
      <c r="A10450">
        <v>10449</v>
      </c>
      <c r="B10450" t="s">
        <v>33276</v>
      </c>
      <c r="C10450" t="s">
        <v>33277</v>
      </c>
      <c r="D10450" t="s">
        <v>775</v>
      </c>
      <c r="E10450" s="27">
        <v>41613</v>
      </c>
      <c r="F10450" t="s">
        <v>294</v>
      </c>
      <c r="G10450" s="27">
        <v>23522</v>
      </c>
      <c r="H10450">
        <v>51</v>
      </c>
      <c r="I10450" t="s">
        <v>234</v>
      </c>
      <c r="J10450" t="s">
        <v>250</v>
      </c>
      <c r="K10450">
        <v>0</v>
      </c>
      <c r="L10450">
        <v>2</v>
      </c>
      <c r="M10450">
        <v>0</v>
      </c>
      <c r="N10450">
        <v>0</v>
      </c>
      <c r="O10450">
        <v>3</v>
      </c>
      <c r="P10450">
        <v>-1</v>
      </c>
      <c r="Q10450" s="28">
        <v>41612.40625</v>
      </c>
      <c r="R10450" s="28">
        <v>41613.354166666664</v>
      </c>
      <c r="S10450" t="s">
        <v>33278</v>
      </c>
      <c r="T10450" s="27">
        <v>41612</v>
      </c>
      <c r="V10450">
        <v>1</v>
      </c>
      <c r="W10450" t="s">
        <v>36</v>
      </c>
      <c r="X10450" t="s">
        <v>459</v>
      </c>
      <c r="Y10450">
        <v>0</v>
      </c>
      <c r="AB10450" t="s">
        <v>237</v>
      </c>
      <c r="AH10450">
        <v>0</v>
      </c>
      <c r="AN10450" t="s">
        <v>238</v>
      </c>
      <c r="AO10450">
        <v>2</v>
      </c>
      <c r="AP10450" t="s">
        <v>239</v>
      </c>
      <c r="AQ10450" s="27">
        <v>41613</v>
      </c>
      <c r="AR10450" t="s">
        <v>240</v>
      </c>
      <c r="AS10450">
        <v>2</v>
      </c>
      <c r="AT10450" t="s">
        <v>239</v>
      </c>
      <c r="AU10450" s="27">
        <v>41613</v>
      </c>
    </row>
    <row r="10451" spans="1:47" x14ac:dyDescent="0.2">
      <c r="A10451">
        <v>10450</v>
      </c>
      <c r="B10451" t="s">
        <v>33279</v>
      </c>
      <c r="C10451" t="s">
        <v>33280</v>
      </c>
      <c r="D10451" t="s">
        <v>33281</v>
      </c>
      <c r="E10451" s="27">
        <v>41919</v>
      </c>
      <c r="F10451" t="s">
        <v>233</v>
      </c>
      <c r="G10451" s="27">
        <v>31312</v>
      </c>
      <c r="H10451">
        <v>30</v>
      </c>
      <c r="I10451" t="s">
        <v>244</v>
      </c>
      <c r="J10451" t="s">
        <v>245</v>
      </c>
      <c r="K10451">
        <v>0</v>
      </c>
      <c r="L10451">
        <v>2</v>
      </c>
      <c r="M10451">
        <v>0</v>
      </c>
      <c r="N10451">
        <v>0</v>
      </c>
      <c r="O10451">
        <v>1</v>
      </c>
      <c r="P10451">
        <v>-4</v>
      </c>
      <c r="Q10451" s="28">
        <v>41915.179861111108</v>
      </c>
      <c r="R10451" s="28">
        <v>41916.304166666669</v>
      </c>
      <c r="S10451" t="s">
        <v>33282</v>
      </c>
      <c r="U10451" s="27">
        <v>41915</v>
      </c>
      <c r="V10451">
        <v>4</v>
      </c>
      <c r="W10451" t="s">
        <v>36</v>
      </c>
      <c r="X10451" t="s">
        <v>274</v>
      </c>
      <c r="Y10451">
        <v>1</v>
      </c>
      <c r="AA10451" t="s">
        <v>33283</v>
      </c>
      <c r="AB10451" t="s">
        <v>36</v>
      </c>
      <c r="AD10451" s="27">
        <v>42373</v>
      </c>
      <c r="AE10451" t="s">
        <v>324</v>
      </c>
      <c r="AH10451">
        <v>0</v>
      </c>
      <c r="AN10451" t="s">
        <v>238</v>
      </c>
      <c r="AO10451">
        <v>2</v>
      </c>
      <c r="AP10451" t="s">
        <v>239</v>
      </c>
      <c r="AQ10451" s="27">
        <v>41919</v>
      </c>
      <c r="AR10451" t="s">
        <v>240</v>
      </c>
      <c r="AS10451">
        <v>2</v>
      </c>
      <c r="AT10451" t="s">
        <v>239</v>
      </c>
      <c r="AU10451" s="27">
        <v>41919</v>
      </c>
    </row>
    <row r="10452" spans="1:47" x14ac:dyDescent="0.2">
      <c r="A10452">
        <v>10451</v>
      </c>
      <c r="B10452" t="s">
        <v>33284</v>
      </c>
      <c r="C10452" t="s">
        <v>33285</v>
      </c>
      <c r="D10452" t="s">
        <v>1308</v>
      </c>
      <c r="E10452" s="27">
        <v>41704</v>
      </c>
      <c r="F10452" t="s">
        <v>294</v>
      </c>
      <c r="G10452" s="27">
        <v>31732</v>
      </c>
      <c r="H10452">
        <v>29</v>
      </c>
      <c r="I10452" t="s">
        <v>244</v>
      </c>
      <c r="J10452" t="s">
        <v>250</v>
      </c>
      <c r="K10452">
        <v>0</v>
      </c>
      <c r="L10452">
        <v>4</v>
      </c>
      <c r="M10452">
        <v>0</v>
      </c>
      <c r="N10452">
        <v>0</v>
      </c>
      <c r="O10452">
        <v>5</v>
      </c>
      <c r="P10452">
        <v>-9</v>
      </c>
      <c r="Q10452" s="28">
        <v>41695.498611111114</v>
      </c>
      <c r="R10452" s="28">
        <v>41704.427083333336</v>
      </c>
      <c r="S10452" t="s">
        <v>33286</v>
      </c>
      <c r="U10452" s="27">
        <v>41695</v>
      </c>
      <c r="V10452">
        <v>9</v>
      </c>
      <c r="W10452" t="s">
        <v>32</v>
      </c>
      <c r="X10452" t="s">
        <v>274</v>
      </c>
      <c r="Y10452">
        <v>1</v>
      </c>
      <c r="AA10452" t="s">
        <v>33287</v>
      </c>
      <c r="AB10452" t="s">
        <v>36</v>
      </c>
      <c r="AC10452">
        <v>0</v>
      </c>
      <c r="AD10452" s="27">
        <v>41887</v>
      </c>
      <c r="AE10452" t="s">
        <v>412</v>
      </c>
      <c r="AF10452" s="27">
        <v>41887</v>
      </c>
      <c r="AG10452" s="27">
        <v>41888</v>
      </c>
      <c r="AH10452">
        <v>0</v>
      </c>
      <c r="AN10452" t="s">
        <v>238</v>
      </c>
      <c r="AO10452">
        <v>5</v>
      </c>
      <c r="AP10452" t="s">
        <v>246</v>
      </c>
      <c r="AQ10452" s="27">
        <v>41704</v>
      </c>
      <c r="AR10452" t="s">
        <v>240</v>
      </c>
      <c r="AS10452">
        <v>4</v>
      </c>
      <c r="AT10452" t="s">
        <v>239</v>
      </c>
      <c r="AU10452" s="27">
        <v>41704</v>
      </c>
    </row>
    <row r="10453" spans="1:47" x14ac:dyDescent="0.2">
      <c r="A10453">
        <v>10452</v>
      </c>
      <c r="B10453" t="s">
        <v>33288</v>
      </c>
      <c r="C10453" t="s">
        <v>25256</v>
      </c>
      <c r="D10453" t="s">
        <v>33289</v>
      </c>
      <c r="E10453" s="27">
        <v>41528</v>
      </c>
      <c r="F10453" t="s">
        <v>294</v>
      </c>
      <c r="G10453" s="27">
        <v>26120</v>
      </c>
      <c r="H10453">
        <v>44</v>
      </c>
      <c r="I10453" t="s">
        <v>244</v>
      </c>
      <c r="J10453" t="s">
        <v>250</v>
      </c>
      <c r="K10453">
        <v>0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 s="28">
        <v>41528.205555555556</v>
      </c>
      <c r="R10453" s="28">
        <v>41528.356944444444</v>
      </c>
      <c r="S10453" t="s">
        <v>33290</v>
      </c>
      <c r="T10453" s="27">
        <v>41528</v>
      </c>
      <c r="V10453">
        <v>0</v>
      </c>
      <c r="W10453" t="s">
        <v>32</v>
      </c>
      <c r="X10453" t="s">
        <v>459</v>
      </c>
      <c r="Y10453">
        <v>0</v>
      </c>
      <c r="AB10453" t="s">
        <v>237</v>
      </c>
      <c r="AH10453">
        <v>0</v>
      </c>
      <c r="AN10453" t="s">
        <v>238</v>
      </c>
      <c r="AO10453">
        <v>1</v>
      </c>
      <c r="AP10453" t="s">
        <v>239</v>
      </c>
      <c r="AQ10453" s="27">
        <v>41528</v>
      </c>
      <c r="AR10453" t="s">
        <v>240</v>
      </c>
      <c r="AS10453">
        <v>1</v>
      </c>
      <c r="AT10453" t="s">
        <v>239</v>
      </c>
      <c r="AU10453" s="27">
        <v>41528</v>
      </c>
    </row>
    <row r="10454" spans="1:47" x14ac:dyDescent="0.2">
      <c r="A10454">
        <v>10453</v>
      </c>
      <c r="B10454" t="s">
        <v>33291</v>
      </c>
      <c r="C10454" t="s">
        <v>33292</v>
      </c>
      <c r="D10454" t="s">
        <v>3312</v>
      </c>
      <c r="E10454" s="27">
        <v>41902</v>
      </c>
      <c r="F10454" t="s">
        <v>294</v>
      </c>
      <c r="G10454" s="27">
        <v>32214</v>
      </c>
      <c r="H10454">
        <v>28</v>
      </c>
      <c r="I10454" t="s">
        <v>244</v>
      </c>
      <c r="J10454" t="s">
        <v>353</v>
      </c>
      <c r="K10454">
        <v>0</v>
      </c>
      <c r="L10454">
        <v>6</v>
      </c>
      <c r="M10454">
        <v>0</v>
      </c>
      <c r="N10454">
        <v>0</v>
      </c>
      <c r="O10454">
        <v>4</v>
      </c>
      <c r="P10454">
        <v>0</v>
      </c>
      <c r="Q10454" s="28">
        <v>41902.125</v>
      </c>
      <c r="R10454" s="28">
        <v>41903.513888888891</v>
      </c>
      <c r="S10454" t="s">
        <v>33293</v>
      </c>
      <c r="T10454" s="27">
        <v>41902</v>
      </c>
      <c r="V10454">
        <v>0</v>
      </c>
      <c r="W10454" t="s">
        <v>36</v>
      </c>
      <c r="X10454" t="s">
        <v>279</v>
      </c>
      <c r="Y10454">
        <v>0</v>
      </c>
      <c r="AB10454" t="s">
        <v>237</v>
      </c>
      <c r="AH10454">
        <v>0</v>
      </c>
      <c r="AN10454" t="s">
        <v>238</v>
      </c>
      <c r="AO10454">
        <v>3</v>
      </c>
      <c r="AP10454" t="s">
        <v>239</v>
      </c>
      <c r="AQ10454" s="27">
        <v>41902</v>
      </c>
      <c r="AR10454" t="s">
        <v>240</v>
      </c>
      <c r="AS10454">
        <v>6</v>
      </c>
      <c r="AT10454" t="s">
        <v>246</v>
      </c>
      <c r="AU10454" s="27">
        <v>41902</v>
      </c>
    </row>
    <row r="10455" spans="1:47" x14ac:dyDescent="0.2">
      <c r="A10455">
        <v>10454</v>
      </c>
      <c r="B10455" t="s">
        <v>33294</v>
      </c>
      <c r="C10455" t="s">
        <v>33295</v>
      </c>
      <c r="D10455" t="s">
        <v>586</v>
      </c>
      <c r="E10455" s="27">
        <v>41523</v>
      </c>
      <c r="F10455" t="s">
        <v>233</v>
      </c>
      <c r="G10455" s="27">
        <v>29999</v>
      </c>
      <c r="H10455">
        <v>34</v>
      </c>
      <c r="I10455" t="s">
        <v>244</v>
      </c>
      <c r="J10455" t="s">
        <v>250</v>
      </c>
      <c r="K10455">
        <v>0</v>
      </c>
      <c r="L10455">
        <v>6</v>
      </c>
      <c r="M10455">
        <v>0</v>
      </c>
      <c r="N10455">
        <v>0</v>
      </c>
      <c r="O10455">
        <v>12</v>
      </c>
      <c r="P10455">
        <v>0</v>
      </c>
      <c r="Q10455" s="28">
        <v>41523.165972222225</v>
      </c>
      <c r="R10455" s="28">
        <v>41524.352083333331</v>
      </c>
      <c r="S10455" t="s">
        <v>33296</v>
      </c>
      <c r="T10455" s="27">
        <v>41522</v>
      </c>
      <c r="V10455">
        <v>1</v>
      </c>
      <c r="W10455" t="s">
        <v>32</v>
      </c>
      <c r="X10455" t="s">
        <v>1449</v>
      </c>
      <c r="Y10455">
        <v>1</v>
      </c>
      <c r="AA10455" t="s">
        <v>33297</v>
      </c>
      <c r="AB10455" t="s">
        <v>32</v>
      </c>
      <c r="AC10455">
        <v>0</v>
      </c>
      <c r="AD10455" s="27">
        <v>41572</v>
      </c>
      <c r="AE10455" t="s">
        <v>337</v>
      </c>
      <c r="AF10455" s="27">
        <v>41572</v>
      </c>
      <c r="AG10455" s="27">
        <v>41573</v>
      </c>
      <c r="AH10455">
        <v>0</v>
      </c>
      <c r="AN10455" t="s">
        <v>238</v>
      </c>
      <c r="AO10455">
        <v>2</v>
      </c>
      <c r="AP10455" t="s">
        <v>239</v>
      </c>
      <c r="AQ10455" s="27">
        <v>41523</v>
      </c>
      <c r="AR10455" t="s">
        <v>240</v>
      </c>
      <c r="AS10455">
        <v>6</v>
      </c>
      <c r="AT10455" t="s">
        <v>246</v>
      </c>
      <c r="AU10455" s="27">
        <v>41523</v>
      </c>
    </row>
    <row r="10456" spans="1:47" x14ac:dyDescent="0.2">
      <c r="A10456">
        <v>10455</v>
      </c>
      <c r="B10456" t="s">
        <v>33298</v>
      </c>
      <c r="C10456" t="s">
        <v>33299</v>
      </c>
      <c r="D10456" t="s">
        <v>3312</v>
      </c>
      <c r="E10456" s="27">
        <v>41372</v>
      </c>
      <c r="F10456" t="s">
        <v>294</v>
      </c>
      <c r="G10456" s="27">
        <v>33092</v>
      </c>
      <c r="H10456">
        <v>25</v>
      </c>
      <c r="I10456" t="s">
        <v>244</v>
      </c>
      <c r="J10456" t="s">
        <v>353</v>
      </c>
      <c r="K10456">
        <v>0</v>
      </c>
      <c r="L10456">
        <v>4</v>
      </c>
      <c r="M10456">
        <v>0</v>
      </c>
      <c r="N10456">
        <v>0</v>
      </c>
      <c r="O10456">
        <v>0</v>
      </c>
      <c r="P10456">
        <v>0</v>
      </c>
      <c r="Q10456" s="28">
        <v>41372.143750000003</v>
      </c>
      <c r="R10456" s="28">
        <v>41372.370138888888</v>
      </c>
      <c r="S10456" t="s">
        <v>33300</v>
      </c>
      <c r="T10456" s="27">
        <v>41371</v>
      </c>
      <c r="V10456">
        <v>1</v>
      </c>
      <c r="W10456" t="s">
        <v>32</v>
      </c>
      <c r="X10456" t="s">
        <v>337</v>
      </c>
      <c r="Y10456">
        <v>0</v>
      </c>
      <c r="AB10456" t="s">
        <v>237</v>
      </c>
      <c r="AH10456">
        <v>0</v>
      </c>
      <c r="AN10456" t="s">
        <v>238</v>
      </c>
      <c r="AO10456">
        <v>3</v>
      </c>
      <c r="AP10456" t="s">
        <v>239</v>
      </c>
      <c r="AQ10456" s="27">
        <v>41372</v>
      </c>
      <c r="AR10456" t="s">
        <v>240</v>
      </c>
      <c r="AS10456">
        <v>4</v>
      </c>
      <c r="AT10456" t="s">
        <v>239</v>
      </c>
      <c r="AU10456" s="27">
        <v>41372</v>
      </c>
    </row>
    <row r="10457" spans="1:47" x14ac:dyDescent="0.2">
      <c r="A10457">
        <v>10456</v>
      </c>
      <c r="B10457" t="s">
        <v>33301</v>
      </c>
      <c r="C10457" t="s">
        <v>33302</v>
      </c>
      <c r="D10457" t="s">
        <v>7613</v>
      </c>
      <c r="E10457" s="27">
        <v>41284</v>
      </c>
      <c r="F10457" t="s">
        <v>233</v>
      </c>
      <c r="G10457" s="27">
        <v>32189</v>
      </c>
      <c r="H10457">
        <v>28</v>
      </c>
      <c r="I10457" t="s">
        <v>244</v>
      </c>
      <c r="J10457" t="s">
        <v>250</v>
      </c>
      <c r="K10457">
        <v>1</v>
      </c>
      <c r="L10457">
        <v>7</v>
      </c>
      <c r="M10457">
        <v>2</v>
      </c>
      <c r="N10457">
        <v>0</v>
      </c>
      <c r="O10457">
        <v>5</v>
      </c>
      <c r="P10457">
        <v>-1</v>
      </c>
      <c r="Q10457" s="28">
        <v>41283.331250000003</v>
      </c>
      <c r="R10457" s="28">
        <v>41285.388888888891</v>
      </c>
      <c r="S10457" t="s">
        <v>33303</v>
      </c>
      <c r="T10457" s="27">
        <v>41283</v>
      </c>
      <c r="V10457">
        <v>1</v>
      </c>
      <c r="W10457" t="s">
        <v>32</v>
      </c>
      <c r="X10457" t="s">
        <v>313</v>
      </c>
      <c r="Y10457">
        <v>1</v>
      </c>
      <c r="AA10457" t="s">
        <v>33304</v>
      </c>
      <c r="AB10457" t="s">
        <v>36</v>
      </c>
      <c r="AD10457" s="27">
        <v>41374</v>
      </c>
      <c r="AE10457" t="s">
        <v>324</v>
      </c>
      <c r="AH10457">
        <v>0</v>
      </c>
      <c r="AN10457" t="s">
        <v>238</v>
      </c>
      <c r="AO10457">
        <v>8</v>
      </c>
      <c r="AP10457" t="s">
        <v>269</v>
      </c>
      <c r="AQ10457" s="27">
        <v>41284</v>
      </c>
      <c r="AR10457" t="s">
        <v>240</v>
      </c>
      <c r="AS10457">
        <v>7</v>
      </c>
      <c r="AT10457" t="s">
        <v>246</v>
      </c>
      <c r="AU10457" s="27">
        <v>41284</v>
      </c>
    </row>
    <row r="10458" spans="1:47" x14ac:dyDescent="0.2">
      <c r="A10458">
        <v>10457</v>
      </c>
      <c r="B10458" t="s">
        <v>33305</v>
      </c>
      <c r="C10458" t="s">
        <v>33306</v>
      </c>
      <c r="D10458" t="s">
        <v>33307</v>
      </c>
      <c r="E10458" s="27">
        <v>41627</v>
      </c>
      <c r="F10458" t="s">
        <v>233</v>
      </c>
      <c r="G10458" s="27">
        <v>32071</v>
      </c>
      <c r="H10458">
        <v>28</v>
      </c>
      <c r="I10458" t="s">
        <v>244</v>
      </c>
      <c r="J10458" t="s">
        <v>250</v>
      </c>
      <c r="K10458">
        <v>0</v>
      </c>
      <c r="L10458">
        <v>7</v>
      </c>
      <c r="M10458">
        <v>0</v>
      </c>
      <c r="N10458">
        <v>0</v>
      </c>
      <c r="O10458">
        <v>9</v>
      </c>
      <c r="P10458">
        <v>-1</v>
      </c>
      <c r="Q10458" s="28">
        <v>41626.131249999999</v>
      </c>
      <c r="R10458" s="28">
        <v>41669.473611111112</v>
      </c>
      <c r="S10458" t="s">
        <v>33308</v>
      </c>
      <c r="U10458" s="27">
        <v>41626</v>
      </c>
      <c r="V10458">
        <v>1</v>
      </c>
      <c r="W10458" t="s">
        <v>32</v>
      </c>
      <c r="X10458" t="s">
        <v>274</v>
      </c>
      <c r="Y10458">
        <v>1</v>
      </c>
      <c r="AA10458" t="s">
        <v>33309</v>
      </c>
      <c r="AB10458" t="s">
        <v>36</v>
      </c>
      <c r="AC10458">
        <v>52</v>
      </c>
      <c r="AD10458" s="27">
        <v>41743</v>
      </c>
      <c r="AE10458" t="s">
        <v>412</v>
      </c>
      <c r="AF10458" s="27">
        <v>41795</v>
      </c>
      <c r="AG10458" s="27">
        <v>41839</v>
      </c>
      <c r="AH10458">
        <v>0</v>
      </c>
      <c r="AN10458" t="s">
        <v>238</v>
      </c>
      <c r="AO10458">
        <v>5</v>
      </c>
      <c r="AP10458" t="s">
        <v>246</v>
      </c>
      <c r="AQ10458" s="27">
        <v>41627</v>
      </c>
      <c r="AR10458" t="s">
        <v>240</v>
      </c>
      <c r="AS10458">
        <v>7</v>
      </c>
      <c r="AT10458" t="s">
        <v>246</v>
      </c>
      <c r="AU10458" s="27">
        <v>41627</v>
      </c>
    </row>
    <row r="10459" spans="1:47" x14ac:dyDescent="0.2">
      <c r="A10459">
        <v>10458</v>
      </c>
      <c r="B10459" t="s">
        <v>33310</v>
      </c>
      <c r="C10459" t="s">
        <v>21481</v>
      </c>
      <c r="D10459" t="s">
        <v>4990</v>
      </c>
      <c r="E10459" s="27">
        <v>41744</v>
      </c>
      <c r="F10459" t="s">
        <v>294</v>
      </c>
      <c r="G10459" s="27">
        <v>31927</v>
      </c>
      <c r="H10459">
        <v>28</v>
      </c>
      <c r="I10459" t="s">
        <v>244</v>
      </c>
      <c r="J10459" t="s">
        <v>22</v>
      </c>
      <c r="K10459">
        <v>0</v>
      </c>
      <c r="L10459">
        <v>4</v>
      </c>
      <c r="M10459">
        <v>0</v>
      </c>
      <c r="N10459">
        <v>0</v>
      </c>
      <c r="O10459">
        <v>1</v>
      </c>
      <c r="P10459">
        <v>-1</v>
      </c>
      <c r="Q10459" s="28">
        <v>41743.232638888891</v>
      </c>
      <c r="R10459" s="28">
        <v>41745.359722222223</v>
      </c>
      <c r="S10459" t="s">
        <v>33311</v>
      </c>
      <c r="T10459" s="27">
        <v>41743</v>
      </c>
      <c r="V10459">
        <v>1</v>
      </c>
      <c r="W10459" t="s">
        <v>32</v>
      </c>
      <c r="X10459" t="s">
        <v>3723</v>
      </c>
      <c r="Y10459">
        <v>0</v>
      </c>
      <c r="AB10459" t="s">
        <v>237</v>
      </c>
      <c r="AH10459">
        <v>0</v>
      </c>
      <c r="AN10459" t="s">
        <v>238</v>
      </c>
      <c r="AO10459">
        <v>2</v>
      </c>
      <c r="AP10459" t="s">
        <v>239</v>
      </c>
      <c r="AQ10459" s="27">
        <v>41744</v>
      </c>
      <c r="AR10459" t="s">
        <v>240</v>
      </c>
      <c r="AS10459">
        <v>4</v>
      </c>
      <c r="AT10459" t="s">
        <v>239</v>
      </c>
      <c r="AU10459" s="27">
        <v>41744</v>
      </c>
    </row>
    <row r="10460" spans="1:47" x14ac:dyDescent="0.2">
      <c r="A10460">
        <v>10459</v>
      </c>
      <c r="B10460" t="s">
        <v>33312</v>
      </c>
      <c r="C10460" t="s">
        <v>693</v>
      </c>
      <c r="D10460" t="s">
        <v>18331</v>
      </c>
      <c r="E10460" s="27">
        <v>41955</v>
      </c>
      <c r="F10460" t="s">
        <v>233</v>
      </c>
      <c r="G10460" s="27">
        <v>26207</v>
      </c>
      <c r="H10460">
        <v>44</v>
      </c>
      <c r="I10460" t="s">
        <v>244</v>
      </c>
      <c r="J10460" t="s">
        <v>250</v>
      </c>
      <c r="K10460">
        <v>0</v>
      </c>
      <c r="L10460">
        <v>5</v>
      </c>
      <c r="M10460">
        <v>0</v>
      </c>
      <c r="N10460">
        <v>0</v>
      </c>
      <c r="O10460">
        <v>8</v>
      </c>
      <c r="P10460">
        <v>-1</v>
      </c>
      <c r="Q10460" s="28">
        <v>41954.393055555556</v>
      </c>
      <c r="R10460" s="28">
        <v>41985.512499999997</v>
      </c>
      <c r="S10460" t="s">
        <v>33313</v>
      </c>
      <c r="T10460" s="27">
        <v>41954</v>
      </c>
      <c r="V10460">
        <v>1</v>
      </c>
      <c r="W10460" t="s">
        <v>36</v>
      </c>
      <c r="X10460" t="s">
        <v>279</v>
      </c>
      <c r="Y10460">
        <v>0</v>
      </c>
      <c r="AB10460" t="s">
        <v>237</v>
      </c>
      <c r="AH10460">
        <v>0</v>
      </c>
      <c r="AN10460" t="s">
        <v>238</v>
      </c>
      <c r="AO10460">
        <v>2</v>
      </c>
      <c r="AP10460" t="s">
        <v>239</v>
      </c>
      <c r="AQ10460" s="27">
        <v>41955</v>
      </c>
      <c r="AR10460" t="s">
        <v>240</v>
      </c>
      <c r="AS10460">
        <v>5</v>
      </c>
      <c r="AT10460" t="s">
        <v>246</v>
      </c>
      <c r="AU10460" s="27">
        <v>41955</v>
      </c>
    </row>
    <row r="10461" spans="1:47" x14ac:dyDescent="0.2">
      <c r="A10461">
        <v>10460</v>
      </c>
      <c r="B10461" t="s">
        <v>33314</v>
      </c>
      <c r="C10461" t="s">
        <v>7359</v>
      </c>
      <c r="D10461" t="s">
        <v>27408</v>
      </c>
      <c r="E10461" s="27">
        <v>41970</v>
      </c>
      <c r="F10461" t="s">
        <v>233</v>
      </c>
      <c r="G10461" s="27">
        <v>28645</v>
      </c>
      <c r="H10461">
        <v>37</v>
      </c>
      <c r="I10461" t="s">
        <v>244</v>
      </c>
      <c r="J10461" t="s">
        <v>250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-1</v>
      </c>
      <c r="Q10461" s="28">
        <v>41969.086805555555</v>
      </c>
      <c r="R10461" s="28">
        <v>41970.093055555553</v>
      </c>
      <c r="S10461" t="s">
        <v>33315</v>
      </c>
      <c r="T10461" s="27">
        <v>41969</v>
      </c>
      <c r="V10461">
        <v>1</v>
      </c>
      <c r="W10461" t="s">
        <v>36</v>
      </c>
      <c r="X10461" t="s">
        <v>279</v>
      </c>
      <c r="Y10461">
        <v>0</v>
      </c>
      <c r="AB10461" t="s">
        <v>237</v>
      </c>
      <c r="AH10461">
        <v>0</v>
      </c>
      <c r="AN10461" t="s">
        <v>238</v>
      </c>
      <c r="AO10461">
        <v>1</v>
      </c>
      <c r="AP10461" t="s">
        <v>239</v>
      </c>
      <c r="AQ10461" s="27">
        <v>41970</v>
      </c>
      <c r="AR10461" t="s">
        <v>240</v>
      </c>
      <c r="AS10461">
        <v>1</v>
      </c>
      <c r="AT10461" t="s">
        <v>239</v>
      </c>
      <c r="AU10461" s="27">
        <v>41970</v>
      </c>
    </row>
    <row r="10462" spans="1:47" x14ac:dyDescent="0.2">
      <c r="A10462">
        <v>10461</v>
      </c>
      <c r="B10462" t="s">
        <v>33316</v>
      </c>
      <c r="C10462" t="s">
        <v>339</v>
      </c>
      <c r="D10462" t="s">
        <v>3737</v>
      </c>
      <c r="E10462" s="27">
        <v>41580</v>
      </c>
      <c r="F10462" t="s">
        <v>233</v>
      </c>
      <c r="G10462" s="27">
        <v>28640</v>
      </c>
      <c r="H10462">
        <v>37</v>
      </c>
      <c r="I10462" t="s">
        <v>244</v>
      </c>
      <c r="J10462" t="s">
        <v>22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-1</v>
      </c>
      <c r="Q10462" s="28">
        <v>41579.454861111109</v>
      </c>
      <c r="R10462" s="28">
        <v>41580.077777777777</v>
      </c>
      <c r="S10462" t="s">
        <v>33317</v>
      </c>
      <c r="T10462" s="27">
        <v>41579</v>
      </c>
      <c r="V10462">
        <v>1</v>
      </c>
      <c r="W10462" t="s">
        <v>36</v>
      </c>
      <c r="X10462" t="s">
        <v>548</v>
      </c>
      <c r="Y10462">
        <v>1</v>
      </c>
      <c r="AA10462" t="s">
        <v>33318</v>
      </c>
      <c r="AB10462" t="s">
        <v>36</v>
      </c>
      <c r="AC10462">
        <v>0</v>
      </c>
      <c r="AD10462" s="27">
        <v>42407</v>
      </c>
      <c r="AE10462" t="s">
        <v>279</v>
      </c>
      <c r="AF10462" s="27">
        <v>42407</v>
      </c>
      <c r="AG10462" s="27">
        <v>42409</v>
      </c>
      <c r="AH10462">
        <v>1</v>
      </c>
      <c r="AJ10462" t="s">
        <v>33318</v>
      </c>
      <c r="AK10462" t="s">
        <v>462</v>
      </c>
      <c r="AL10462" s="27">
        <v>42407</v>
      </c>
      <c r="AM10462" t="s">
        <v>279</v>
      </c>
      <c r="AN10462" t="s">
        <v>238</v>
      </c>
      <c r="AO10462">
        <v>1</v>
      </c>
      <c r="AP10462" t="s">
        <v>239</v>
      </c>
      <c r="AQ10462" s="27">
        <v>41580</v>
      </c>
      <c r="AR10462" t="s">
        <v>240</v>
      </c>
      <c r="AS10462">
        <v>1</v>
      </c>
      <c r="AT10462" t="s">
        <v>239</v>
      </c>
      <c r="AU10462" s="27">
        <v>41580</v>
      </c>
    </row>
    <row r="10463" spans="1:47" x14ac:dyDescent="0.2">
      <c r="A10463">
        <v>10462</v>
      </c>
      <c r="B10463" t="s">
        <v>33319</v>
      </c>
      <c r="C10463" t="s">
        <v>23182</v>
      </c>
      <c r="D10463" t="s">
        <v>3642</v>
      </c>
      <c r="E10463" s="27">
        <v>41527</v>
      </c>
      <c r="F10463" t="s">
        <v>294</v>
      </c>
      <c r="G10463" s="27">
        <v>29893</v>
      </c>
      <c r="H10463">
        <v>34</v>
      </c>
      <c r="I10463" t="s">
        <v>244</v>
      </c>
      <c r="J10463" t="s">
        <v>245</v>
      </c>
      <c r="K10463">
        <v>0</v>
      </c>
      <c r="L10463">
        <v>3</v>
      </c>
      <c r="M10463">
        <v>0</v>
      </c>
      <c r="N10463">
        <v>0</v>
      </c>
      <c r="O10463">
        <v>0</v>
      </c>
      <c r="P10463">
        <v>-2</v>
      </c>
      <c r="Q10463" s="28">
        <v>41525.043055555558</v>
      </c>
      <c r="R10463" s="28">
        <v>41526.207638888889</v>
      </c>
      <c r="S10463" t="s">
        <v>33320</v>
      </c>
      <c r="T10463" s="27">
        <v>41524</v>
      </c>
      <c r="V10463">
        <v>3</v>
      </c>
      <c r="W10463" t="s">
        <v>32</v>
      </c>
      <c r="X10463" t="s">
        <v>343</v>
      </c>
      <c r="Y10463">
        <v>0</v>
      </c>
      <c r="AB10463" t="s">
        <v>237</v>
      </c>
      <c r="AH10463">
        <v>0</v>
      </c>
      <c r="AN10463" t="s">
        <v>238</v>
      </c>
      <c r="AO10463">
        <v>1</v>
      </c>
      <c r="AP10463" t="s">
        <v>239</v>
      </c>
      <c r="AQ10463" s="27">
        <v>41527</v>
      </c>
      <c r="AR10463" t="s">
        <v>240</v>
      </c>
      <c r="AS10463">
        <v>3</v>
      </c>
      <c r="AT10463" t="s">
        <v>239</v>
      </c>
      <c r="AU10463" s="27">
        <v>41527</v>
      </c>
    </row>
    <row r="10464" spans="1:47" x14ac:dyDescent="0.2">
      <c r="A10464">
        <v>10463</v>
      </c>
      <c r="B10464" t="s">
        <v>33321</v>
      </c>
      <c r="C10464" t="s">
        <v>243</v>
      </c>
      <c r="D10464" t="s">
        <v>2152</v>
      </c>
      <c r="E10464" s="27">
        <v>41340</v>
      </c>
      <c r="F10464" t="s">
        <v>233</v>
      </c>
      <c r="G10464" s="27">
        <v>33997</v>
      </c>
      <c r="H10464">
        <v>23</v>
      </c>
      <c r="I10464" t="s">
        <v>259</v>
      </c>
      <c r="J10464" t="s">
        <v>250</v>
      </c>
      <c r="K10464">
        <v>0</v>
      </c>
      <c r="L10464">
        <v>7</v>
      </c>
      <c r="M10464">
        <v>2</v>
      </c>
      <c r="N10464">
        <v>1</v>
      </c>
      <c r="O10464">
        <v>3</v>
      </c>
      <c r="P10464">
        <v>-1</v>
      </c>
      <c r="Q10464" s="28">
        <v>41339.350694444445</v>
      </c>
      <c r="R10464" s="28">
        <v>41348.425694444442</v>
      </c>
      <c r="S10464" t="s">
        <v>33322</v>
      </c>
      <c r="T10464" s="27">
        <v>41339</v>
      </c>
      <c r="V10464">
        <v>1</v>
      </c>
      <c r="W10464" t="s">
        <v>36</v>
      </c>
      <c r="X10464" t="s">
        <v>1435</v>
      </c>
      <c r="Y10464">
        <v>1</v>
      </c>
      <c r="AA10464" t="s">
        <v>33323</v>
      </c>
      <c r="AB10464" t="s">
        <v>36</v>
      </c>
      <c r="AC10464">
        <v>0</v>
      </c>
      <c r="AD10464" s="27">
        <v>41800</v>
      </c>
      <c r="AE10464" t="s">
        <v>33324</v>
      </c>
      <c r="AF10464" s="27">
        <v>41800</v>
      </c>
      <c r="AG10464" s="27">
        <v>41823</v>
      </c>
      <c r="AH10464">
        <v>1</v>
      </c>
      <c r="AJ10464" t="s">
        <v>33323</v>
      </c>
      <c r="AK10464" t="s">
        <v>312</v>
      </c>
      <c r="AL10464" s="27">
        <v>41800</v>
      </c>
      <c r="AM10464" t="s">
        <v>2149</v>
      </c>
      <c r="AN10464" t="s">
        <v>238</v>
      </c>
      <c r="AO10464">
        <v>9</v>
      </c>
      <c r="AP10464" t="s">
        <v>269</v>
      </c>
      <c r="AQ10464" s="27">
        <v>41340</v>
      </c>
      <c r="AR10464" t="s">
        <v>240</v>
      </c>
      <c r="AS10464">
        <v>7</v>
      </c>
      <c r="AT10464" t="s">
        <v>246</v>
      </c>
      <c r="AU10464" s="27">
        <v>41340</v>
      </c>
    </row>
    <row r="10465" spans="1:47" x14ac:dyDescent="0.2">
      <c r="A10465">
        <v>10464</v>
      </c>
      <c r="B10465" t="s">
        <v>33325</v>
      </c>
      <c r="C10465" t="s">
        <v>32304</v>
      </c>
      <c r="D10465" t="s">
        <v>33326</v>
      </c>
      <c r="E10465" s="27">
        <v>41586</v>
      </c>
      <c r="F10465" t="s">
        <v>233</v>
      </c>
      <c r="G10465" s="27">
        <v>16460</v>
      </c>
      <c r="H10465">
        <v>71</v>
      </c>
      <c r="I10465" t="s">
        <v>234</v>
      </c>
      <c r="J10465" t="s">
        <v>245</v>
      </c>
      <c r="K10465">
        <v>0</v>
      </c>
      <c r="L10465">
        <v>1</v>
      </c>
      <c r="M10465">
        <v>0</v>
      </c>
      <c r="N10465">
        <v>0</v>
      </c>
      <c r="O10465">
        <v>3</v>
      </c>
      <c r="P10465">
        <v>-1</v>
      </c>
      <c r="Q10465" s="28">
        <v>41585.24722222222</v>
      </c>
      <c r="R10465" s="28">
        <v>41585.37777777778</v>
      </c>
      <c r="S10465" t="s">
        <v>33327</v>
      </c>
      <c r="T10465" s="27">
        <v>41585</v>
      </c>
      <c r="V10465">
        <v>1</v>
      </c>
      <c r="W10465" t="s">
        <v>36</v>
      </c>
      <c r="X10465" t="s">
        <v>263</v>
      </c>
      <c r="Y10465">
        <v>0</v>
      </c>
      <c r="AB10465" t="s">
        <v>237</v>
      </c>
      <c r="AH10465">
        <v>0</v>
      </c>
      <c r="AN10465" t="s">
        <v>238</v>
      </c>
      <c r="AO10465">
        <v>1</v>
      </c>
      <c r="AP10465" t="s">
        <v>239</v>
      </c>
      <c r="AQ10465" s="27">
        <v>41586</v>
      </c>
      <c r="AR10465" t="s">
        <v>240</v>
      </c>
      <c r="AS10465">
        <v>1</v>
      </c>
      <c r="AT10465" t="s">
        <v>239</v>
      </c>
      <c r="AU10465" s="27">
        <v>41586</v>
      </c>
    </row>
    <row r="10466" spans="1:47" x14ac:dyDescent="0.2">
      <c r="A10466">
        <v>10465</v>
      </c>
      <c r="B10466" t="s">
        <v>33328</v>
      </c>
      <c r="C10466" t="s">
        <v>575</v>
      </c>
      <c r="D10466" t="s">
        <v>33329</v>
      </c>
      <c r="E10466" s="27">
        <v>41861</v>
      </c>
      <c r="F10466" t="s">
        <v>233</v>
      </c>
      <c r="G10466" s="27">
        <v>29903</v>
      </c>
      <c r="H10466">
        <v>34</v>
      </c>
      <c r="I10466" t="s">
        <v>244</v>
      </c>
      <c r="J10466" t="s">
        <v>22</v>
      </c>
      <c r="K10466">
        <v>0</v>
      </c>
      <c r="L10466">
        <v>1</v>
      </c>
      <c r="M10466">
        <v>0</v>
      </c>
      <c r="N10466">
        <v>0</v>
      </c>
      <c r="O10466">
        <v>0</v>
      </c>
      <c r="P10466">
        <v>-1</v>
      </c>
      <c r="Q10466" s="28">
        <v>41860.100694444445</v>
      </c>
      <c r="R10466" s="28">
        <v>41861.361111111109</v>
      </c>
      <c r="S10466" t="s">
        <v>33330</v>
      </c>
      <c r="T10466" s="27">
        <v>41860</v>
      </c>
      <c r="V10466">
        <v>1</v>
      </c>
      <c r="W10466" t="s">
        <v>36</v>
      </c>
      <c r="X10466" t="s">
        <v>279</v>
      </c>
      <c r="Y10466">
        <v>0</v>
      </c>
      <c r="AB10466" t="s">
        <v>237</v>
      </c>
      <c r="AH10466">
        <v>0</v>
      </c>
      <c r="AN10466" t="s">
        <v>238</v>
      </c>
      <c r="AO10466">
        <v>1</v>
      </c>
      <c r="AP10466" t="s">
        <v>239</v>
      </c>
      <c r="AQ10466" s="27">
        <v>41861</v>
      </c>
      <c r="AR10466" t="s">
        <v>240</v>
      </c>
      <c r="AS10466">
        <v>1</v>
      </c>
      <c r="AT10466" t="s">
        <v>239</v>
      </c>
      <c r="AU10466" s="27">
        <v>41861</v>
      </c>
    </row>
    <row r="10467" spans="1:47" x14ac:dyDescent="0.2">
      <c r="A10467">
        <v>10466</v>
      </c>
      <c r="B10467" t="s">
        <v>33331</v>
      </c>
      <c r="C10467" t="s">
        <v>9777</v>
      </c>
      <c r="D10467" t="s">
        <v>33332</v>
      </c>
      <c r="E10467" s="27">
        <v>41626</v>
      </c>
      <c r="F10467" t="s">
        <v>233</v>
      </c>
      <c r="G10467" s="27">
        <v>30099</v>
      </c>
      <c r="H10467">
        <v>33</v>
      </c>
      <c r="I10467" t="s">
        <v>244</v>
      </c>
      <c r="J10467" t="s">
        <v>245</v>
      </c>
      <c r="K10467">
        <v>0</v>
      </c>
      <c r="L10467">
        <v>2</v>
      </c>
      <c r="M10467">
        <v>0</v>
      </c>
      <c r="N10467">
        <v>0</v>
      </c>
      <c r="O10467">
        <v>0</v>
      </c>
      <c r="W10467" t="s">
        <v>237</v>
      </c>
      <c r="Y10467">
        <v>-1</v>
      </c>
      <c r="AB10467" t="s">
        <v>237</v>
      </c>
      <c r="AH10467">
        <v>0</v>
      </c>
      <c r="AN10467" t="s">
        <v>238</v>
      </c>
      <c r="AO10467">
        <v>2</v>
      </c>
      <c r="AP10467" t="s">
        <v>239</v>
      </c>
      <c r="AQ10467" s="27">
        <v>41626</v>
      </c>
      <c r="AR10467" t="s">
        <v>240</v>
      </c>
      <c r="AS10467">
        <v>2</v>
      </c>
      <c r="AT10467" t="s">
        <v>239</v>
      </c>
      <c r="AU10467" s="27">
        <v>41626</v>
      </c>
    </row>
    <row r="10468" spans="1:47" x14ac:dyDescent="0.2">
      <c r="A10468">
        <v>10467</v>
      </c>
      <c r="B10468" t="s">
        <v>33333</v>
      </c>
      <c r="C10468" t="s">
        <v>1308</v>
      </c>
      <c r="D10468" t="s">
        <v>7684</v>
      </c>
      <c r="E10468" s="27">
        <v>41618</v>
      </c>
      <c r="F10468" t="s">
        <v>233</v>
      </c>
      <c r="G10468" s="27">
        <v>25929</v>
      </c>
      <c r="H10468">
        <v>45</v>
      </c>
      <c r="I10468" t="s">
        <v>234</v>
      </c>
      <c r="J10468" t="s">
        <v>245</v>
      </c>
      <c r="K10468">
        <v>0</v>
      </c>
      <c r="L10468">
        <v>1</v>
      </c>
      <c r="M10468">
        <v>0</v>
      </c>
      <c r="N10468">
        <v>0</v>
      </c>
      <c r="O10468">
        <v>2</v>
      </c>
      <c r="P10468">
        <v>0</v>
      </c>
      <c r="Q10468" s="28">
        <v>41618.079861111109</v>
      </c>
      <c r="R10468" s="28">
        <v>41618.321527777778</v>
      </c>
      <c r="S10468" t="s">
        <v>33334</v>
      </c>
      <c r="T10468" s="27">
        <v>41618</v>
      </c>
      <c r="V10468">
        <v>0</v>
      </c>
      <c r="W10468" t="s">
        <v>36</v>
      </c>
      <c r="X10468" t="s">
        <v>780</v>
      </c>
      <c r="Y10468">
        <v>0</v>
      </c>
      <c r="AB10468" t="s">
        <v>237</v>
      </c>
      <c r="AH10468">
        <v>0</v>
      </c>
      <c r="AN10468" t="s">
        <v>238</v>
      </c>
      <c r="AO10468">
        <v>1</v>
      </c>
      <c r="AP10468" t="s">
        <v>239</v>
      </c>
      <c r="AQ10468" s="27">
        <v>41618</v>
      </c>
      <c r="AR10468" t="s">
        <v>240</v>
      </c>
      <c r="AS10468">
        <v>1</v>
      </c>
      <c r="AT10468" t="s">
        <v>239</v>
      </c>
      <c r="AU10468" s="27">
        <v>41618</v>
      </c>
    </row>
    <row r="10469" spans="1:47" x14ac:dyDescent="0.2">
      <c r="A10469">
        <v>10468</v>
      </c>
      <c r="B10469" t="s">
        <v>33335</v>
      </c>
      <c r="C10469" t="s">
        <v>33336</v>
      </c>
      <c r="D10469" t="s">
        <v>33337</v>
      </c>
      <c r="E10469" s="27">
        <v>41619</v>
      </c>
      <c r="F10469" t="s">
        <v>294</v>
      </c>
      <c r="G10469" s="27">
        <v>30312</v>
      </c>
      <c r="H10469">
        <v>33</v>
      </c>
      <c r="I10469" t="s">
        <v>244</v>
      </c>
      <c r="J10469" t="s">
        <v>3068</v>
      </c>
      <c r="K10469">
        <v>0</v>
      </c>
      <c r="L10469">
        <v>7</v>
      </c>
      <c r="M10469">
        <v>0</v>
      </c>
      <c r="N10469">
        <v>0</v>
      </c>
      <c r="O10469">
        <v>5</v>
      </c>
      <c r="P10469">
        <v>-1</v>
      </c>
      <c r="Q10469" s="28">
        <v>41618.09652777778</v>
      </c>
      <c r="R10469" s="28">
        <v>41620.150694444441</v>
      </c>
      <c r="S10469" t="s">
        <v>33338</v>
      </c>
      <c r="T10469" s="27">
        <v>41618</v>
      </c>
      <c r="V10469">
        <v>1</v>
      </c>
      <c r="W10469" t="s">
        <v>32</v>
      </c>
      <c r="X10469" t="s">
        <v>3031</v>
      </c>
      <c r="Y10469">
        <v>1</v>
      </c>
      <c r="AA10469" t="s">
        <v>33339</v>
      </c>
      <c r="AB10469" t="s">
        <v>36</v>
      </c>
      <c r="AC10469">
        <v>455</v>
      </c>
      <c r="AD10469" s="27">
        <v>41690</v>
      </c>
      <c r="AE10469" t="s">
        <v>33340</v>
      </c>
      <c r="AF10469" s="27">
        <v>42145</v>
      </c>
      <c r="AG10469" s="27">
        <v>42313</v>
      </c>
      <c r="AH10469">
        <v>0</v>
      </c>
      <c r="AN10469" t="s">
        <v>238</v>
      </c>
      <c r="AO10469">
        <v>4</v>
      </c>
      <c r="AP10469" t="s">
        <v>239</v>
      </c>
      <c r="AQ10469" s="27">
        <v>41619</v>
      </c>
      <c r="AR10469" t="s">
        <v>240</v>
      </c>
      <c r="AS10469">
        <v>7</v>
      </c>
      <c r="AT10469" t="s">
        <v>246</v>
      </c>
      <c r="AU10469" s="27">
        <v>41619</v>
      </c>
    </row>
    <row r="10470" spans="1:47" x14ac:dyDescent="0.2">
      <c r="A10470">
        <v>10469</v>
      </c>
      <c r="B10470" t="s">
        <v>33341</v>
      </c>
      <c r="C10470" t="s">
        <v>33342</v>
      </c>
      <c r="D10470" t="s">
        <v>24974</v>
      </c>
      <c r="E10470" s="27">
        <v>41606</v>
      </c>
      <c r="F10470" t="s">
        <v>233</v>
      </c>
      <c r="G10470" s="27">
        <v>31783</v>
      </c>
      <c r="H10470">
        <v>29</v>
      </c>
      <c r="I10470" t="s">
        <v>244</v>
      </c>
      <c r="J10470" t="s">
        <v>250</v>
      </c>
      <c r="K10470">
        <v>0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 s="28">
        <v>41606.286111111112</v>
      </c>
      <c r="R10470" s="28">
        <v>41607.440972222219</v>
      </c>
      <c r="S10470" t="s">
        <v>33343</v>
      </c>
      <c r="T10470" s="27">
        <v>41606</v>
      </c>
      <c r="V10470">
        <v>0</v>
      </c>
      <c r="W10470" t="s">
        <v>36</v>
      </c>
      <c r="X10470" t="s">
        <v>263</v>
      </c>
      <c r="Y10470">
        <v>0</v>
      </c>
      <c r="AB10470" t="s">
        <v>237</v>
      </c>
      <c r="AH10470">
        <v>0</v>
      </c>
      <c r="AN10470" t="s">
        <v>238</v>
      </c>
      <c r="AO10470">
        <v>2</v>
      </c>
      <c r="AP10470" t="s">
        <v>239</v>
      </c>
      <c r="AQ10470" s="27">
        <v>41606</v>
      </c>
      <c r="AR10470" t="s">
        <v>240</v>
      </c>
      <c r="AS10470">
        <v>1</v>
      </c>
      <c r="AT10470" t="s">
        <v>239</v>
      </c>
      <c r="AU10470" s="27">
        <v>41606</v>
      </c>
    </row>
    <row r="10471" spans="1:47" x14ac:dyDescent="0.2">
      <c r="A10471">
        <v>10470</v>
      </c>
      <c r="B10471" t="s">
        <v>33344</v>
      </c>
      <c r="C10471" t="s">
        <v>33345</v>
      </c>
      <c r="D10471" t="s">
        <v>33346</v>
      </c>
      <c r="E10471" s="27">
        <v>41544</v>
      </c>
      <c r="F10471" t="s">
        <v>233</v>
      </c>
      <c r="G10471" s="27">
        <v>26426</v>
      </c>
      <c r="H10471">
        <v>43</v>
      </c>
      <c r="I10471" t="s">
        <v>244</v>
      </c>
      <c r="J10471" t="s">
        <v>353</v>
      </c>
      <c r="K10471">
        <v>0</v>
      </c>
      <c r="L10471">
        <v>1</v>
      </c>
      <c r="M10471">
        <v>0</v>
      </c>
      <c r="N10471">
        <v>0</v>
      </c>
      <c r="O10471">
        <v>0</v>
      </c>
      <c r="W10471" t="s">
        <v>237</v>
      </c>
      <c r="Y10471">
        <v>-1</v>
      </c>
      <c r="AB10471" t="s">
        <v>237</v>
      </c>
      <c r="AH10471">
        <v>0</v>
      </c>
      <c r="AN10471" t="s">
        <v>238</v>
      </c>
      <c r="AO10471">
        <v>1</v>
      </c>
      <c r="AP10471" t="s">
        <v>239</v>
      </c>
      <c r="AQ10471" s="27">
        <v>41544</v>
      </c>
      <c r="AR10471" t="s">
        <v>240</v>
      </c>
      <c r="AS10471">
        <v>1</v>
      </c>
      <c r="AT10471" t="s">
        <v>239</v>
      </c>
      <c r="AU10471" s="27">
        <v>41544</v>
      </c>
    </row>
    <row r="10472" spans="1:47" x14ac:dyDescent="0.2">
      <c r="A10472">
        <v>10471</v>
      </c>
      <c r="B10472" t="s">
        <v>33347</v>
      </c>
      <c r="C10472" t="s">
        <v>33348</v>
      </c>
      <c r="D10472" t="s">
        <v>6674</v>
      </c>
      <c r="E10472" s="27">
        <v>41634</v>
      </c>
      <c r="F10472" t="s">
        <v>233</v>
      </c>
      <c r="G10472" s="27">
        <v>23258</v>
      </c>
      <c r="H10472">
        <v>52</v>
      </c>
      <c r="I10472" t="s">
        <v>234</v>
      </c>
      <c r="J10472" t="s">
        <v>250</v>
      </c>
      <c r="K10472">
        <v>0</v>
      </c>
      <c r="L10472">
        <v>3</v>
      </c>
      <c r="M10472">
        <v>0</v>
      </c>
      <c r="N10472">
        <v>0</v>
      </c>
      <c r="O10472">
        <v>23</v>
      </c>
      <c r="P10472">
        <v>-220</v>
      </c>
      <c r="Q10472" s="28">
        <v>41414.529861111114</v>
      </c>
      <c r="R10472" s="28">
        <v>41619.479166666664</v>
      </c>
      <c r="S10472" t="s">
        <v>33349</v>
      </c>
      <c r="U10472" s="27">
        <v>41414</v>
      </c>
      <c r="V10472">
        <v>220</v>
      </c>
      <c r="W10472" t="s">
        <v>32</v>
      </c>
      <c r="X10472" t="s">
        <v>274</v>
      </c>
      <c r="Y10472">
        <v>1</v>
      </c>
      <c r="AA10472" t="s">
        <v>33350</v>
      </c>
      <c r="AB10472" t="s">
        <v>32</v>
      </c>
      <c r="AC10472">
        <v>0</v>
      </c>
      <c r="AD10472" s="27">
        <v>42148</v>
      </c>
      <c r="AE10472" t="s">
        <v>359</v>
      </c>
      <c r="AF10472" s="27">
        <v>42148</v>
      </c>
      <c r="AG10472" s="27">
        <v>42282</v>
      </c>
      <c r="AH10472">
        <v>0</v>
      </c>
      <c r="AN10472" t="s">
        <v>238</v>
      </c>
      <c r="AO10472">
        <v>1</v>
      </c>
      <c r="AP10472" t="s">
        <v>239</v>
      </c>
      <c r="AQ10472" s="27">
        <v>41634</v>
      </c>
      <c r="AR10472" t="s">
        <v>240</v>
      </c>
      <c r="AS10472">
        <v>3</v>
      </c>
      <c r="AT10472" t="s">
        <v>239</v>
      </c>
      <c r="AU10472" s="27">
        <v>41634</v>
      </c>
    </row>
    <row r="10473" spans="1:47" x14ac:dyDescent="0.2">
      <c r="A10473">
        <v>10472</v>
      </c>
      <c r="B10473" t="s">
        <v>33351</v>
      </c>
      <c r="C10473" t="s">
        <v>1342</v>
      </c>
      <c r="D10473" t="s">
        <v>33352</v>
      </c>
      <c r="E10473" s="27">
        <v>41920</v>
      </c>
      <c r="F10473" t="s">
        <v>233</v>
      </c>
      <c r="G10473" s="27">
        <v>27520</v>
      </c>
      <c r="H10473">
        <v>40</v>
      </c>
      <c r="I10473" t="s">
        <v>244</v>
      </c>
      <c r="J10473" t="s">
        <v>245</v>
      </c>
      <c r="K10473">
        <v>0</v>
      </c>
      <c r="L10473">
        <v>3</v>
      </c>
      <c r="M10473">
        <v>0</v>
      </c>
      <c r="N10473">
        <v>0</v>
      </c>
      <c r="O10473">
        <v>1</v>
      </c>
      <c r="P10473">
        <v>-1</v>
      </c>
      <c r="Q10473" s="28">
        <v>41919.117361111108</v>
      </c>
      <c r="R10473" s="28">
        <v>41920.097916666666</v>
      </c>
      <c r="S10473" t="s">
        <v>33353</v>
      </c>
      <c r="T10473" s="27">
        <v>41919</v>
      </c>
      <c r="V10473">
        <v>1</v>
      </c>
      <c r="W10473" t="s">
        <v>32</v>
      </c>
      <c r="X10473" t="s">
        <v>359</v>
      </c>
      <c r="Y10473">
        <v>0</v>
      </c>
      <c r="AB10473" t="s">
        <v>237</v>
      </c>
      <c r="AH10473">
        <v>0</v>
      </c>
      <c r="AN10473" t="s">
        <v>238</v>
      </c>
      <c r="AO10473">
        <v>1</v>
      </c>
      <c r="AP10473" t="s">
        <v>239</v>
      </c>
      <c r="AQ10473" s="27">
        <v>41920</v>
      </c>
      <c r="AR10473" t="s">
        <v>240</v>
      </c>
      <c r="AS10473">
        <v>3</v>
      </c>
      <c r="AT10473" t="s">
        <v>239</v>
      </c>
      <c r="AU10473" s="27">
        <v>41920</v>
      </c>
    </row>
    <row r="10474" spans="1:47" x14ac:dyDescent="0.2">
      <c r="A10474">
        <v>10473</v>
      </c>
      <c r="B10474" t="s">
        <v>33354</v>
      </c>
      <c r="C10474" t="s">
        <v>424</v>
      </c>
      <c r="D10474" t="s">
        <v>33355</v>
      </c>
      <c r="E10474" s="27">
        <v>41990</v>
      </c>
      <c r="F10474" t="s">
        <v>233</v>
      </c>
      <c r="G10474" s="27">
        <v>29538</v>
      </c>
      <c r="H10474">
        <v>35</v>
      </c>
      <c r="I10474" t="s">
        <v>244</v>
      </c>
      <c r="J10474" t="s">
        <v>22</v>
      </c>
      <c r="K10474">
        <v>0</v>
      </c>
      <c r="L10474">
        <v>1</v>
      </c>
      <c r="M10474">
        <v>0</v>
      </c>
      <c r="N10474">
        <v>0</v>
      </c>
      <c r="O10474">
        <v>1</v>
      </c>
      <c r="P10474">
        <v>-1</v>
      </c>
      <c r="Q10474" s="28">
        <v>41989.175000000003</v>
      </c>
      <c r="R10474" s="28">
        <v>41990.357638888891</v>
      </c>
      <c r="S10474" t="s">
        <v>33356</v>
      </c>
      <c r="T10474" s="27">
        <v>41989</v>
      </c>
      <c r="V10474">
        <v>1</v>
      </c>
      <c r="W10474" t="s">
        <v>36</v>
      </c>
      <c r="X10474" t="s">
        <v>279</v>
      </c>
      <c r="Y10474">
        <v>0</v>
      </c>
      <c r="AB10474" t="s">
        <v>237</v>
      </c>
      <c r="AH10474">
        <v>0</v>
      </c>
      <c r="AN10474" t="s">
        <v>238</v>
      </c>
      <c r="AO10474">
        <v>1</v>
      </c>
      <c r="AP10474" t="s">
        <v>239</v>
      </c>
      <c r="AQ10474" s="27">
        <v>41990</v>
      </c>
      <c r="AR10474" t="s">
        <v>240</v>
      </c>
      <c r="AS10474">
        <v>1</v>
      </c>
      <c r="AT10474" t="s">
        <v>239</v>
      </c>
      <c r="AU10474" s="27">
        <v>41990</v>
      </c>
    </row>
    <row r="10475" spans="1:47" x14ac:dyDescent="0.2">
      <c r="A10475">
        <v>10474</v>
      </c>
      <c r="B10475" t="s">
        <v>33357</v>
      </c>
      <c r="C10475" t="s">
        <v>33358</v>
      </c>
      <c r="D10475" t="s">
        <v>2834</v>
      </c>
      <c r="E10475" s="27">
        <v>41980</v>
      </c>
      <c r="F10475" t="s">
        <v>233</v>
      </c>
      <c r="G10475" s="27">
        <v>25021</v>
      </c>
      <c r="H10475">
        <v>47</v>
      </c>
      <c r="I10475" t="s">
        <v>234</v>
      </c>
      <c r="J10475" t="s">
        <v>245</v>
      </c>
      <c r="K10475">
        <v>0</v>
      </c>
      <c r="L10475">
        <v>6</v>
      </c>
      <c r="M10475">
        <v>0</v>
      </c>
      <c r="N10475">
        <v>0</v>
      </c>
      <c r="O10475">
        <v>0</v>
      </c>
      <c r="P10475">
        <v>-1</v>
      </c>
      <c r="Q10475" s="28">
        <v>41979.263194444444</v>
      </c>
      <c r="R10475" s="28">
        <v>42125.099305555559</v>
      </c>
      <c r="S10475" t="s">
        <v>33359</v>
      </c>
      <c r="T10475" s="27">
        <v>41979</v>
      </c>
      <c r="V10475">
        <v>1</v>
      </c>
      <c r="W10475" t="s">
        <v>32</v>
      </c>
      <c r="X10475" t="s">
        <v>371</v>
      </c>
      <c r="Y10475">
        <v>0</v>
      </c>
      <c r="AB10475" t="s">
        <v>237</v>
      </c>
      <c r="AH10475">
        <v>0</v>
      </c>
      <c r="AN10475" t="s">
        <v>238</v>
      </c>
      <c r="AO10475">
        <v>3</v>
      </c>
      <c r="AP10475" t="s">
        <v>239</v>
      </c>
      <c r="AQ10475" s="27">
        <v>41980</v>
      </c>
      <c r="AR10475" t="s">
        <v>240</v>
      </c>
      <c r="AS10475">
        <v>6</v>
      </c>
      <c r="AT10475" t="s">
        <v>246</v>
      </c>
      <c r="AU10475" s="27">
        <v>41980</v>
      </c>
    </row>
    <row r="10476" spans="1:47" x14ac:dyDescent="0.2">
      <c r="A10476">
        <v>10475</v>
      </c>
      <c r="B10476" t="s">
        <v>33360</v>
      </c>
      <c r="C10476" t="s">
        <v>419</v>
      </c>
      <c r="D10476" t="s">
        <v>5277</v>
      </c>
      <c r="E10476" s="27">
        <v>42002</v>
      </c>
      <c r="F10476" t="s">
        <v>233</v>
      </c>
      <c r="G10476" s="27">
        <v>31057</v>
      </c>
      <c r="H10476">
        <v>31</v>
      </c>
      <c r="I10476" t="s">
        <v>244</v>
      </c>
      <c r="J10476" t="s">
        <v>245</v>
      </c>
      <c r="K10476">
        <v>0</v>
      </c>
      <c r="L10476">
        <v>9</v>
      </c>
      <c r="M10476">
        <v>0</v>
      </c>
      <c r="N10476">
        <v>0</v>
      </c>
      <c r="O10476">
        <v>0</v>
      </c>
      <c r="S10476" t="s">
        <v>33361</v>
      </c>
      <c r="U10476" s="27">
        <v>41713</v>
      </c>
      <c r="V10476">
        <v>289</v>
      </c>
      <c r="W10476" t="s">
        <v>36</v>
      </c>
      <c r="X10476" t="s">
        <v>274</v>
      </c>
      <c r="Y10476">
        <v>0</v>
      </c>
      <c r="AB10476" t="s">
        <v>237</v>
      </c>
      <c r="AH10476">
        <v>0</v>
      </c>
      <c r="AN10476" t="s">
        <v>238</v>
      </c>
      <c r="AO10476">
        <v>4</v>
      </c>
      <c r="AP10476" t="s">
        <v>239</v>
      </c>
      <c r="AQ10476" s="27">
        <v>42002</v>
      </c>
      <c r="AR10476" t="s">
        <v>240</v>
      </c>
      <c r="AS10476">
        <v>9</v>
      </c>
      <c r="AT10476" t="s">
        <v>269</v>
      </c>
      <c r="AU10476" s="27">
        <v>42002</v>
      </c>
    </row>
    <row r="10477" spans="1:47" x14ac:dyDescent="0.2">
      <c r="A10477">
        <v>10476</v>
      </c>
      <c r="B10477" t="s">
        <v>33362</v>
      </c>
      <c r="C10477" t="s">
        <v>1832</v>
      </c>
      <c r="D10477" t="s">
        <v>33363</v>
      </c>
      <c r="E10477" s="27">
        <v>41487</v>
      </c>
      <c r="F10477" t="s">
        <v>233</v>
      </c>
      <c r="G10477" s="27">
        <v>32975</v>
      </c>
      <c r="H10477">
        <v>26</v>
      </c>
      <c r="I10477" t="s">
        <v>244</v>
      </c>
      <c r="J10477" t="s">
        <v>245</v>
      </c>
      <c r="K10477">
        <v>0</v>
      </c>
      <c r="L10477">
        <v>5</v>
      </c>
      <c r="M10477">
        <v>0</v>
      </c>
      <c r="N10477">
        <v>0</v>
      </c>
      <c r="O10477">
        <v>1</v>
      </c>
      <c r="P10477">
        <v>-31</v>
      </c>
      <c r="Q10477" s="28">
        <v>41456.14166666667</v>
      </c>
      <c r="R10477" s="28">
        <v>41463.490277777775</v>
      </c>
      <c r="S10477" t="s">
        <v>33364</v>
      </c>
      <c r="U10477" s="27">
        <v>41456</v>
      </c>
      <c r="V10477">
        <v>31</v>
      </c>
      <c r="W10477" t="s">
        <v>32</v>
      </c>
      <c r="X10477" t="s">
        <v>274</v>
      </c>
      <c r="Y10477">
        <v>0</v>
      </c>
      <c r="AB10477" t="s">
        <v>237</v>
      </c>
      <c r="AH10477">
        <v>0</v>
      </c>
      <c r="AN10477" t="s">
        <v>238</v>
      </c>
      <c r="AO10477">
        <v>5</v>
      </c>
      <c r="AP10477" t="s">
        <v>246</v>
      </c>
      <c r="AQ10477" s="27">
        <v>41487</v>
      </c>
      <c r="AR10477" t="s">
        <v>240</v>
      </c>
      <c r="AS10477">
        <v>5</v>
      </c>
      <c r="AT10477" t="s">
        <v>246</v>
      </c>
      <c r="AU10477" s="27">
        <v>41487</v>
      </c>
    </row>
    <row r="10478" spans="1:47" x14ac:dyDescent="0.2">
      <c r="A10478">
        <v>10477</v>
      </c>
      <c r="B10478" t="s">
        <v>33365</v>
      </c>
      <c r="C10478" t="s">
        <v>1478</v>
      </c>
      <c r="D10478" t="s">
        <v>33366</v>
      </c>
      <c r="E10478" s="27">
        <v>41492</v>
      </c>
      <c r="F10478" t="s">
        <v>233</v>
      </c>
      <c r="G10478" s="27">
        <v>31141</v>
      </c>
      <c r="H10478">
        <v>31</v>
      </c>
      <c r="I10478" t="s">
        <v>244</v>
      </c>
      <c r="J10478" t="s">
        <v>353</v>
      </c>
      <c r="K10478">
        <v>0</v>
      </c>
      <c r="L10478">
        <v>1</v>
      </c>
      <c r="M10478">
        <v>0</v>
      </c>
      <c r="N10478">
        <v>0</v>
      </c>
      <c r="O10478">
        <v>0</v>
      </c>
      <c r="S10478" t="s">
        <v>33367</v>
      </c>
      <c r="T10478" s="27">
        <v>41491</v>
      </c>
      <c r="V10478">
        <v>1</v>
      </c>
      <c r="W10478" t="s">
        <v>36</v>
      </c>
      <c r="X10478" t="s">
        <v>279</v>
      </c>
      <c r="Y10478">
        <v>1</v>
      </c>
      <c r="AA10478" t="s">
        <v>33368</v>
      </c>
      <c r="AB10478" t="s">
        <v>36</v>
      </c>
      <c r="AD10478" s="27">
        <v>41983</v>
      </c>
      <c r="AE10478" t="s">
        <v>24283</v>
      </c>
      <c r="AH10478">
        <v>0</v>
      </c>
      <c r="AN10478" t="s">
        <v>238</v>
      </c>
      <c r="AO10478">
        <v>2</v>
      </c>
      <c r="AP10478" t="s">
        <v>239</v>
      </c>
      <c r="AQ10478" s="27">
        <v>41492</v>
      </c>
      <c r="AR10478" t="s">
        <v>240</v>
      </c>
      <c r="AS10478">
        <v>1</v>
      </c>
      <c r="AT10478" t="s">
        <v>239</v>
      </c>
      <c r="AU10478" s="27">
        <v>41492</v>
      </c>
    </row>
    <row r="10479" spans="1:47" x14ac:dyDescent="0.2">
      <c r="A10479">
        <v>10478</v>
      </c>
      <c r="B10479" t="s">
        <v>33369</v>
      </c>
      <c r="C10479" t="s">
        <v>1397</v>
      </c>
      <c r="D10479" t="s">
        <v>6492</v>
      </c>
      <c r="E10479" s="27">
        <v>41284</v>
      </c>
      <c r="F10479" t="s">
        <v>294</v>
      </c>
      <c r="G10479" s="27">
        <v>31256</v>
      </c>
      <c r="H10479">
        <v>30</v>
      </c>
      <c r="I10479" t="s">
        <v>244</v>
      </c>
      <c r="J10479" t="s">
        <v>250</v>
      </c>
      <c r="K10479">
        <v>0</v>
      </c>
      <c r="L10479">
        <v>3</v>
      </c>
      <c r="M10479">
        <v>1</v>
      </c>
      <c r="N10479">
        <v>0</v>
      </c>
      <c r="O10479">
        <v>4</v>
      </c>
      <c r="P10479">
        <v>0</v>
      </c>
      <c r="Q10479" s="28">
        <v>41284.169444444444</v>
      </c>
      <c r="R10479" s="28">
        <v>41596.399305555555</v>
      </c>
      <c r="S10479" t="s">
        <v>33370</v>
      </c>
      <c r="T10479" s="27">
        <v>41283</v>
      </c>
      <c r="V10479">
        <v>1</v>
      </c>
      <c r="W10479" t="s">
        <v>32</v>
      </c>
      <c r="X10479" t="s">
        <v>313</v>
      </c>
      <c r="Y10479">
        <v>0</v>
      </c>
      <c r="AB10479" t="s">
        <v>237</v>
      </c>
      <c r="AH10479">
        <v>0</v>
      </c>
      <c r="AN10479" t="s">
        <v>238</v>
      </c>
      <c r="AO10479">
        <v>2</v>
      </c>
      <c r="AP10479" t="s">
        <v>239</v>
      </c>
      <c r="AQ10479" s="27">
        <v>41284</v>
      </c>
      <c r="AR10479" t="s">
        <v>240</v>
      </c>
      <c r="AS10479">
        <v>3</v>
      </c>
      <c r="AT10479" t="s">
        <v>239</v>
      </c>
      <c r="AU10479" s="27">
        <v>41284</v>
      </c>
    </row>
    <row r="10480" spans="1:47" x14ac:dyDescent="0.2">
      <c r="A10480">
        <v>10479</v>
      </c>
      <c r="B10480" t="s">
        <v>33371</v>
      </c>
      <c r="C10480" t="s">
        <v>3663</v>
      </c>
      <c r="D10480" t="s">
        <v>3331</v>
      </c>
      <c r="E10480" s="27">
        <v>41536</v>
      </c>
      <c r="F10480" t="s">
        <v>233</v>
      </c>
      <c r="G10480" s="27">
        <v>29044</v>
      </c>
      <c r="H10480">
        <v>36</v>
      </c>
      <c r="I10480" t="s">
        <v>244</v>
      </c>
      <c r="J10480" t="s">
        <v>353</v>
      </c>
      <c r="K10480">
        <v>0</v>
      </c>
      <c r="L10480">
        <v>2</v>
      </c>
      <c r="M10480">
        <v>0</v>
      </c>
      <c r="N10480">
        <v>0</v>
      </c>
      <c r="O10480">
        <v>5</v>
      </c>
      <c r="P10480">
        <v>-2</v>
      </c>
      <c r="Q10480" s="28">
        <v>41534.357638888891</v>
      </c>
      <c r="R10480" s="28">
        <v>41535.341666666667</v>
      </c>
      <c r="S10480" t="s">
        <v>33372</v>
      </c>
      <c r="T10480" s="27">
        <v>41534</v>
      </c>
      <c r="V10480">
        <v>2</v>
      </c>
      <c r="W10480" t="s">
        <v>32</v>
      </c>
      <c r="X10480" t="s">
        <v>359</v>
      </c>
      <c r="Y10480">
        <v>0</v>
      </c>
      <c r="AB10480" t="s">
        <v>237</v>
      </c>
      <c r="AH10480">
        <v>0</v>
      </c>
      <c r="AN10480" t="s">
        <v>238</v>
      </c>
      <c r="AO10480">
        <v>1</v>
      </c>
      <c r="AP10480" t="s">
        <v>239</v>
      </c>
      <c r="AQ10480" s="27">
        <v>41536</v>
      </c>
      <c r="AR10480" t="s">
        <v>240</v>
      </c>
      <c r="AS10480">
        <v>2</v>
      </c>
      <c r="AT10480" t="s">
        <v>239</v>
      </c>
      <c r="AU10480" s="27">
        <v>41536</v>
      </c>
    </row>
    <row r="10481" spans="1:47" x14ac:dyDescent="0.2">
      <c r="A10481">
        <v>10480</v>
      </c>
      <c r="B10481" t="s">
        <v>3979</v>
      </c>
      <c r="C10481" t="s">
        <v>242</v>
      </c>
      <c r="D10481" t="s">
        <v>381</v>
      </c>
      <c r="E10481" s="27">
        <v>41576</v>
      </c>
      <c r="F10481" t="s">
        <v>233</v>
      </c>
      <c r="G10481" s="27">
        <v>23332</v>
      </c>
      <c r="H10481">
        <v>52</v>
      </c>
      <c r="I10481" t="s">
        <v>234</v>
      </c>
      <c r="J10481" t="s">
        <v>250</v>
      </c>
      <c r="K10481">
        <v>0</v>
      </c>
      <c r="L10481">
        <v>7</v>
      </c>
      <c r="M10481">
        <v>0</v>
      </c>
      <c r="N10481">
        <v>0</v>
      </c>
      <c r="O10481">
        <v>17</v>
      </c>
      <c r="P10481">
        <v>0</v>
      </c>
      <c r="Q10481" s="28">
        <v>41576.21597222222</v>
      </c>
      <c r="R10481" s="28">
        <v>41605.379861111112</v>
      </c>
      <c r="S10481" t="s">
        <v>33373</v>
      </c>
      <c r="T10481" s="27">
        <v>41576</v>
      </c>
      <c r="V10481">
        <v>0</v>
      </c>
      <c r="W10481" t="s">
        <v>32</v>
      </c>
      <c r="X10481" t="s">
        <v>261</v>
      </c>
      <c r="Y10481">
        <v>1</v>
      </c>
      <c r="AA10481" t="s">
        <v>33374</v>
      </c>
      <c r="AB10481" t="s">
        <v>36</v>
      </c>
      <c r="AD10481" s="27">
        <v>41727</v>
      </c>
      <c r="AE10481" t="s">
        <v>324</v>
      </c>
      <c r="AH10481">
        <v>0</v>
      </c>
      <c r="AN10481" t="s">
        <v>238</v>
      </c>
      <c r="AO10481">
        <v>1</v>
      </c>
      <c r="AP10481" t="s">
        <v>239</v>
      </c>
      <c r="AQ10481" s="27">
        <v>41576</v>
      </c>
      <c r="AR10481" t="s">
        <v>240</v>
      </c>
      <c r="AS10481">
        <v>7</v>
      </c>
      <c r="AT10481" t="s">
        <v>246</v>
      </c>
      <c r="AU10481" s="27">
        <v>41576</v>
      </c>
    </row>
    <row r="10482" spans="1:47" x14ac:dyDescent="0.2">
      <c r="A10482">
        <v>10481</v>
      </c>
      <c r="B10482" t="s">
        <v>33375</v>
      </c>
      <c r="C10482" t="s">
        <v>2021</v>
      </c>
      <c r="D10482" t="s">
        <v>2572</v>
      </c>
      <c r="E10482" s="27">
        <v>41885</v>
      </c>
      <c r="F10482" t="s">
        <v>233</v>
      </c>
      <c r="G10482" s="27">
        <v>29656</v>
      </c>
      <c r="H10482">
        <v>35</v>
      </c>
      <c r="I10482" t="s">
        <v>244</v>
      </c>
      <c r="J10482" t="s">
        <v>250</v>
      </c>
      <c r="K10482">
        <v>0</v>
      </c>
      <c r="L10482">
        <v>8</v>
      </c>
      <c r="M10482">
        <v>0</v>
      </c>
      <c r="N10482">
        <v>0</v>
      </c>
      <c r="O10482">
        <v>3</v>
      </c>
      <c r="P10482">
        <v>0</v>
      </c>
      <c r="Q10482" s="28">
        <v>41885.150694444441</v>
      </c>
      <c r="R10482" s="28">
        <v>41888.25</v>
      </c>
      <c r="S10482" t="s">
        <v>33376</v>
      </c>
      <c r="T10482" s="27">
        <v>41885</v>
      </c>
      <c r="V10482">
        <v>0</v>
      </c>
      <c r="W10482" t="s">
        <v>36</v>
      </c>
      <c r="X10482" t="s">
        <v>1077</v>
      </c>
      <c r="Y10482">
        <v>0</v>
      </c>
      <c r="AB10482" t="s">
        <v>237</v>
      </c>
      <c r="AH10482">
        <v>0</v>
      </c>
      <c r="AN10482" t="s">
        <v>238</v>
      </c>
      <c r="AO10482">
        <v>5</v>
      </c>
      <c r="AP10482" t="s">
        <v>246</v>
      </c>
      <c r="AQ10482" s="27">
        <v>41885</v>
      </c>
      <c r="AR10482" t="s">
        <v>240</v>
      </c>
      <c r="AS10482">
        <v>8</v>
      </c>
      <c r="AT10482" t="s">
        <v>269</v>
      </c>
      <c r="AU10482" s="27">
        <v>41885</v>
      </c>
    </row>
    <row r="10483" spans="1:47" x14ac:dyDescent="0.2">
      <c r="A10483">
        <v>10482</v>
      </c>
      <c r="B10483" t="s">
        <v>33377</v>
      </c>
      <c r="C10483" t="s">
        <v>4145</v>
      </c>
      <c r="D10483" t="s">
        <v>4096</v>
      </c>
      <c r="E10483" s="27">
        <v>41343</v>
      </c>
      <c r="F10483" t="s">
        <v>233</v>
      </c>
      <c r="G10483" s="27">
        <v>26978</v>
      </c>
      <c r="H10483">
        <v>42</v>
      </c>
      <c r="I10483" t="s">
        <v>244</v>
      </c>
      <c r="J10483" t="s">
        <v>353</v>
      </c>
      <c r="K10483">
        <v>0</v>
      </c>
      <c r="L10483">
        <v>1</v>
      </c>
      <c r="M10483">
        <v>0</v>
      </c>
      <c r="N10483">
        <v>0</v>
      </c>
      <c r="O10483">
        <v>1</v>
      </c>
      <c r="P10483">
        <v>0</v>
      </c>
      <c r="Q10483" s="28">
        <v>41343.513888888891</v>
      </c>
      <c r="R10483" s="28">
        <v>41395.299305555556</v>
      </c>
      <c r="S10483" t="s">
        <v>33378</v>
      </c>
      <c r="T10483" s="27">
        <v>41342</v>
      </c>
      <c r="V10483">
        <v>1</v>
      </c>
      <c r="W10483" t="s">
        <v>32</v>
      </c>
      <c r="X10483" t="s">
        <v>313</v>
      </c>
      <c r="Y10483">
        <v>1</v>
      </c>
      <c r="AA10483" t="s">
        <v>33379</v>
      </c>
      <c r="AB10483" t="s">
        <v>32</v>
      </c>
      <c r="AD10483" s="27">
        <v>41408</v>
      </c>
      <c r="AE10483" t="s">
        <v>1406</v>
      </c>
      <c r="AH10483">
        <v>1</v>
      </c>
      <c r="AJ10483" t="s">
        <v>33379</v>
      </c>
      <c r="AK10483" t="s">
        <v>255</v>
      </c>
      <c r="AL10483" s="27">
        <v>41408</v>
      </c>
      <c r="AM10483" t="s">
        <v>1406</v>
      </c>
      <c r="AN10483" t="s">
        <v>238</v>
      </c>
      <c r="AO10483">
        <v>1</v>
      </c>
      <c r="AP10483" t="s">
        <v>239</v>
      </c>
      <c r="AQ10483" s="27">
        <v>41343</v>
      </c>
      <c r="AR10483" t="s">
        <v>240</v>
      </c>
      <c r="AS10483">
        <v>1</v>
      </c>
      <c r="AT10483" t="s">
        <v>239</v>
      </c>
      <c r="AU10483" s="27">
        <v>41343</v>
      </c>
    </row>
    <row r="10484" spans="1:47" x14ac:dyDescent="0.2">
      <c r="A10484">
        <v>10483</v>
      </c>
      <c r="B10484" t="s">
        <v>33380</v>
      </c>
      <c r="C10484" t="s">
        <v>33381</v>
      </c>
      <c r="D10484" t="s">
        <v>575</v>
      </c>
      <c r="E10484" s="27">
        <v>41364</v>
      </c>
      <c r="F10484" t="s">
        <v>233</v>
      </c>
      <c r="G10484" s="27">
        <v>34697</v>
      </c>
      <c r="H10484">
        <v>21</v>
      </c>
      <c r="I10484" t="s">
        <v>259</v>
      </c>
      <c r="J10484" t="s">
        <v>250</v>
      </c>
      <c r="K10484">
        <v>0</v>
      </c>
      <c r="L10484">
        <v>5</v>
      </c>
      <c r="M10484">
        <v>0</v>
      </c>
      <c r="N10484">
        <v>0</v>
      </c>
      <c r="O10484">
        <v>0</v>
      </c>
      <c r="P10484">
        <v>-1</v>
      </c>
      <c r="Q10484" s="28">
        <v>41363.386111111111</v>
      </c>
      <c r="R10484" s="28">
        <v>41366.38958333333</v>
      </c>
      <c r="S10484" t="s">
        <v>33382</v>
      </c>
      <c r="T10484" s="27">
        <v>41363</v>
      </c>
      <c r="V10484">
        <v>1</v>
      </c>
      <c r="W10484" t="s">
        <v>36</v>
      </c>
      <c r="X10484" t="s">
        <v>279</v>
      </c>
      <c r="Y10484">
        <v>0</v>
      </c>
      <c r="AB10484" t="s">
        <v>237</v>
      </c>
      <c r="AH10484">
        <v>0</v>
      </c>
      <c r="AN10484" t="s">
        <v>238</v>
      </c>
      <c r="AO10484">
        <v>8</v>
      </c>
      <c r="AP10484" t="s">
        <v>269</v>
      </c>
      <c r="AQ10484" s="27">
        <v>41364</v>
      </c>
      <c r="AR10484" t="s">
        <v>240</v>
      </c>
      <c r="AS10484">
        <v>5</v>
      </c>
      <c r="AT10484" t="s">
        <v>246</v>
      </c>
      <c r="AU10484" s="27">
        <v>41364</v>
      </c>
    </row>
    <row r="10485" spans="1:47" x14ac:dyDescent="0.2">
      <c r="A10485">
        <v>10484</v>
      </c>
      <c r="B10485" t="s">
        <v>33383</v>
      </c>
      <c r="C10485" t="s">
        <v>1147</v>
      </c>
      <c r="D10485" t="s">
        <v>13050</v>
      </c>
      <c r="E10485" s="27">
        <v>41543</v>
      </c>
      <c r="F10485" t="s">
        <v>233</v>
      </c>
      <c r="G10485" s="27">
        <v>31655</v>
      </c>
      <c r="H10485">
        <v>29</v>
      </c>
      <c r="I10485" t="s">
        <v>244</v>
      </c>
      <c r="J10485" t="s">
        <v>245</v>
      </c>
      <c r="K10485">
        <v>0</v>
      </c>
      <c r="L10485">
        <v>1</v>
      </c>
      <c r="M10485">
        <v>0</v>
      </c>
      <c r="N10485">
        <v>0</v>
      </c>
      <c r="O10485">
        <v>2</v>
      </c>
      <c r="P10485">
        <v>-1</v>
      </c>
      <c r="Q10485" s="28">
        <v>41542.515277777777</v>
      </c>
      <c r="R10485" s="28">
        <v>41543.529861111114</v>
      </c>
      <c r="S10485" t="s">
        <v>33384</v>
      </c>
      <c r="T10485" s="27">
        <v>41542</v>
      </c>
      <c r="V10485">
        <v>1</v>
      </c>
      <c r="W10485" t="s">
        <v>36</v>
      </c>
      <c r="X10485" t="s">
        <v>2909</v>
      </c>
      <c r="Y10485">
        <v>0</v>
      </c>
      <c r="AB10485" t="s">
        <v>237</v>
      </c>
      <c r="AH10485">
        <v>0</v>
      </c>
      <c r="AN10485" t="s">
        <v>238</v>
      </c>
      <c r="AO10485">
        <v>2</v>
      </c>
      <c r="AP10485" t="s">
        <v>239</v>
      </c>
      <c r="AQ10485" s="27">
        <v>41543</v>
      </c>
      <c r="AR10485" t="s">
        <v>240</v>
      </c>
      <c r="AS10485">
        <v>1</v>
      </c>
      <c r="AT10485" t="s">
        <v>239</v>
      </c>
      <c r="AU10485" s="27">
        <v>41543</v>
      </c>
    </row>
    <row r="10486" spans="1:47" x14ac:dyDescent="0.2">
      <c r="A10486">
        <v>10485</v>
      </c>
      <c r="B10486" t="s">
        <v>33385</v>
      </c>
      <c r="C10486" t="s">
        <v>1227</v>
      </c>
      <c r="D10486" t="s">
        <v>25411</v>
      </c>
      <c r="E10486" s="27">
        <v>41857</v>
      </c>
      <c r="F10486" t="s">
        <v>233</v>
      </c>
      <c r="G10486" s="27">
        <v>30047</v>
      </c>
      <c r="H10486">
        <v>34</v>
      </c>
      <c r="I10486" t="s">
        <v>244</v>
      </c>
      <c r="J10486" t="s">
        <v>250</v>
      </c>
      <c r="K10486">
        <v>0</v>
      </c>
      <c r="L10486">
        <v>8</v>
      </c>
      <c r="M10486">
        <v>0</v>
      </c>
      <c r="N10486">
        <v>0</v>
      </c>
      <c r="O10486">
        <v>0</v>
      </c>
      <c r="P10486">
        <v>-1</v>
      </c>
      <c r="Q10486" s="28">
        <v>41856.107638888891</v>
      </c>
      <c r="R10486" s="28">
        <v>41857.361111111109</v>
      </c>
      <c r="S10486" t="s">
        <v>33386</v>
      </c>
      <c r="T10486" s="27">
        <v>41856</v>
      </c>
      <c r="V10486">
        <v>1</v>
      </c>
      <c r="W10486" t="s">
        <v>36</v>
      </c>
      <c r="X10486" t="s">
        <v>279</v>
      </c>
      <c r="Y10486">
        <v>0</v>
      </c>
      <c r="AB10486" t="s">
        <v>237</v>
      </c>
      <c r="AH10486">
        <v>0</v>
      </c>
      <c r="AN10486" t="s">
        <v>238</v>
      </c>
      <c r="AO10486">
        <v>6</v>
      </c>
      <c r="AP10486" t="s">
        <v>246</v>
      </c>
      <c r="AQ10486" s="27">
        <v>41857</v>
      </c>
      <c r="AR10486" t="s">
        <v>240</v>
      </c>
      <c r="AS10486">
        <v>8</v>
      </c>
      <c r="AT10486" t="s">
        <v>269</v>
      </c>
      <c r="AU10486" s="27">
        <v>41857</v>
      </c>
    </row>
    <row r="10487" spans="1:47" x14ac:dyDescent="0.2">
      <c r="A10487">
        <v>10486</v>
      </c>
      <c r="B10487" t="s">
        <v>33387</v>
      </c>
      <c r="C10487" t="s">
        <v>726</v>
      </c>
      <c r="D10487" t="s">
        <v>33388</v>
      </c>
      <c r="E10487" s="27">
        <v>41627</v>
      </c>
      <c r="F10487" t="s">
        <v>233</v>
      </c>
      <c r="G10487" s="27">
        <v>22729</v>
      </c>
      <c r="H10487">
        <v>54</v>
      </c>
      <c r="I10487" t="s">
        <v>234</v>
      </c>
      <c r="J10487" t="s">
        <v>245</v>
      </c>
      <c r="K10487">
        <v>0</v>
      </c>
      <c r="L10487">
        <v>1</v>
      </c>
      <c r="M10487">
        <v>0</v>
      </c>
      <c r="N10487">
        <v>0</v>
      </c>
      <c r="O10487">
        <v>0</v>
      </c>
      <c r="P10487">
        <v>-4</v>
      </c>
      <c r="Q10487" s="28">
        <v>41623.212500000001</v>
      </c>
      <c r="R10487" s="28">
        <v>41624.374305555553</v>
      </c>
      <c r="S10487" t="s">
        <v>33389</v>
      </c>
      <c r="T10487" s="27">
        <v>41623</v>
      </c>
      <c r="V10487">
        <v>4</v>
      </c>
      <c r="W10487" t="s">
        <v>36</v>
      </c>
      <c r="X10487" t="s">
        <v>263</v>
      </c>
      <c r="Y10487">
        <v>0</v>
      </c>
      <c r="AB10487" t="s">
        <v>237</v>
      </c>
      <c r="AH10487">
        <v>0</v>
      </c>
      <c r="AN10487" t="s">
        <v>238</v>
      </c>
      <c r="AO10487">
        <v>1</v>
      </c>
      <c r="AP10487" t="s">
        <v>239</v>
      </c>
      <c r="AQ10487" s="27">
        <v>41627</v>
      </c>
      <c r="AR10487" t="s">
        <v>240</v>
      </c>
      <c r="AS10487">
        <v>1</v>
      </c>
      <c r="AT10487" t="s">
        <v>239</v>
      </c>
      <c r="AU10487" s="27">
        <v>41627</v>
      </c>
    </row>
    <row r="10488" spans="1:47" x14ac:dyDescent="0.2">
      <c r="A10488">
        <v>10487</v>
      </c>
      <c r="B10488" t="s">
        <v>33390</v>
      </c>
      <c r="C10488" t="s">
        <v>990</v>
      </c>
      <c r="D10488" t="s">
        <v>33391</v>
      </c>
      <c r="E10488" s="27">
        <v>41372</v>
      </c>
      <c r="F10488" t="s">
        <v>233</v>
      </c>
      <c r="G10488" s="27">
        <v>21270</v>
      </c>
      <c r="H10488">
        <v>58</v>
      </c>
      <c r="I10488" t="s">
        <v>234</v>
      </c>
      <c r="J10488" t="s">
        <v>245</v>
      </c>
      <c r="K10488">
        <v>0</v>
      </c>
      <c r="L10488">
        <v>2</v>
      </c>
      <c r="M10488">
        <v>0</v>
      </c>
      <c r="N10488">
        <v>0</v>
      </c>
      <c r="O10488">
        <v>12</v>
      </c>
      <c r="P10488">
        <v>161</v>
      </c>
      <c r="Q10488" s="28">
        <v>41533.211805555555</v>
      </c>
      <c r="R10488" s="28">
        <v>41587.238888888889</v>
      </c>
      <c r="S10488" t="s">
        <v>33392</v>
      </c>
      <c r="T10488" s="27">
        <v>41156</v>
      </c>
      <c r="V10488">
        <v>216</v>
      </c>
      <c r="W10488" t="s">
        <v>32</v>
      </c>
      <c r="X10488" t="s">
        <v>494</v>
      </c>
      <c r="Y10488">
        <v>1</v>
      </c>
      <c r="AA10488" t="s">
        <v>33393</v>
      </c>
      <c r="AB10488" t="s">
        <v>36</v>
      </c>
      <c r="AC10488">
        <v>84</v>
      </c>
      <c r="AD10488" s="27">
        <v>41687</v>
      </c>
      <c r="AE10488" t="s">
        <v>404</v>
      </c>
      <c r="AF10488" s="27">
        <v>41771</v>
      </c>
      <c r="AG10488" s="27">
        <v>41778</v>
      </c>
      <c r="AH10488">
        <v>0</v>
      </c>
      <c r="AN10488" t="s">
        <v>238</v>
      </c>
      <c r="AO10488">
        <v>1</v>
      </c>
      <c r="AP10488" t="s">
        <v>239</v>
      </c>
      <c r="AQ10488" s="27">
        <v>41372</v>
      </c>
      <c r="AR10488" t="s">
        <v>240</v>
      </c>
      <c r="AS10488">
        <v>2</v>
      </c>
      <c r="AT10488" t="s">
        <v>239</v>
      </c>
      <c r="AU10488" s="27">
        <v>41372</v>
      </c>
    </row>
    <row r="10489" spans="1:47" x14ac:dyDescent="0.2">
      <c r="A10489">
        <v>10488</v>
      </c>
      <c r="B10489" t="s">
        <v>33394</v>
      </c>
      <c r="C10489" t="s">
        <v>1173</v>
      </c>
      <c r="D10489" t="s">
        <v>9003</v>
      </c>
      <c r="E10489" s="27">
        <v>41831</v>
      </c>
      <c r="F10489" t="s">
        <v>233</v>
      </c>
      <c r="G10489" s="27">
        <v>25680</v>
      </c>
      <c r="H10489">
        <v>45</v>
      </c>
      <c r="I10489" t="s">
        <v>234</v>
      </c>
      <c r="J10489" t="s">
        <v>250</v>
      </c>
      <c r="K10489">
        <v>0</v>
      </c>
      <c r="L10489">
        <v>3</v>
      </c>
      <c r="M10489">
        <v>0</v>
      </c>
      <c r="N10489">
        <v>0</v>
      </c>
      <c r="O10489">
        <v>5</v>
      </c>
      <c r="P10489">
        <v>-1</v>
      </c>
      <c r="Q10489" s="28">
        <v>41830.395833333336</v>
      </c>
      <c r="R10489" s="28">
        <v>41835.220138888886</v>
      </c>
      <c r="S10489" t="s">
        <v>33395</v>
      </c>
      <c r="T10489" s="27">
        <v>41830</v>
      </c>
      <c r="V10489">
        <v>1</v>
      </c>
      <c r="W10489" t="s">
        <v>32</v>
      </c>
      <c r="X10489" t="s">
        <v>898</v>
      </c>
      <c r="Y10489">
        <v>0</v>
      </c>
      <c r="AB10489" t="s">
        <v>237</v>
      </c>
      <c r="AH10489">
        <v>0</v>
      </c>
      <c r="AN10489" t="s">
        <v>238</v>
      </c>
      <c r="AO10489">
        <v>1</v>
      </c>
      <c r="AP10489" t="s">
        <v>239</v>
      </c>
      <c r="AQ10489" s="27">
        <v>41831</v>
      </c>
      <c r="AR10489" t="s">
        <v>240</v>
      </c>
      <c r="AS10489">
        <v>3</v>
      </c>
      <c r="AT10489" t="s">
        <v>239</v>
      </c>
      <c r="AU10489" s="27">
        <v>41831</v>
      </c>
    </row>
    <row r="10490" spans="1:47" x14ac:dyDescent="0.2">
      <c r="A10490">
        <v>10489</v>
      </c>
      <c r="B10490" t="s">
        <v>33396</v>
      </c>
      <c r="C10490" t="s">
        <v>16899</v>
      </c>
      <c r="D10490" t="s">
        <v>33397</v>
      </c>
      <c r="E10490" s="27">
        <v>41498</v>
      </c>
      <c r="F10490" t="s">
        <v>294</v>
      </c>
      <c r="G10490" s="27">
        <v>34108</v>
      </c>
      <c r="H10490">
        <v>22</v>
      </c>
      <c r="I10490" t="s">
        <v>259</v>
      </c>
      <c r="J10490" t="s">
        <v>245</v>
      </c>
      <c r="K10490">
        <v>0</v>
      </c>
      <c r="L10490">
        <v>8</v>
      </c>
      <c r="M10490">
        <v>0</v>
      </c>
      <c r="N10490">
        <v>0</v>
      </c>
      <c r="O10490">
        <v>1</v>
      </c>
      <c r="S10490" t="s">
        <v>33398</v>
      </c>
      <c r="T10490" s="27">
        <v>41257</v>
      </c>
      <c r="V10490">
        <v>241</v>
      </c>
      <c r="W10490" t="s">
        <v>36</v>
      </c>
      <c r="X10490" t="s">
        <v>279</v>
      </c>
      <c r="Y10490">
        <v>0</v>
      </c>
      <c r="AB10490" t="s">
        <v>237</v>
      </c>
      <c r="AH10490">
        <v>0</v>
      </c>
      <c r="AN10490" t="s">
        <v>238</v>
      </c>
      <c r="AO10490">
        <v>9</v>
      </c>
      <c r="AP10490" t="s">
        <v>269</v>
      </c>
      <c r="AQ10490" s="27">
        <v>41498</v>
      </c>
      <c r="AR10490" t="s">
        <v>240</v>
      </c>
      <c r="AS10490">
        <v>8</v>
      </c>
      <c r="AT10490" t="s">
        <v>269</v>
      </c>
      <c r="AU10490" s="27">
        <v>41498</v>
      </c>
    </row>
    <row r="10491" spans="1:47" x14ac:dyDescent="0.2">
      <c r="A10491">
        <v>10490</v>
      </c>
      <c r="B10491" t="s">
        <v>33399</v>
      </c>
      <c r="C10491" t="s">
        <v>2582</v>
      </c>
      <c r="D10491" t="s">
        <v>33400</v>
      </c>
      <c r="E10491" s="27">
        <v>41816</v>
      </c>
      <c r="F10491" t="s">
        <v>233</v>
      </c>
      <c r="G10491" s="27">
        <v>32341</v>
      </c>
      <c r="H10491">
        <v>27</v>
      </c>
      <c r="I10491" t="s">
        <v>244</v>
      </c>
      <c r="J10491" t="s">
        <v>245</v>
      </c>
      <c r="K10491">
        <v>0</v>
      </c>
      <c r="L10491">
        <v>2</v>
      </c>
      <c r="M10491">
        <v>0</v>
      </c>
      <c r="N10491">
        <v>0</v>
      </c>
      <c r="O10491">
        <v>0</v>
      </c>
      <c r="P10491">
        <v>-1</v>
      </c>
      <c r="Q10491" s="28">
        <v>41815.384722222225</v>
      </c>
      <c r="R10491" s="28">
        <v>41816.375694444447</v>
      </c>
      <c r="S10491" t="s">
        <v>33401</v>
      </c>
      <c r="T10491" s="27">
        <v>41815</v>
      </c>
      <c r="V10491">
        <v>1</v>
      </c>
      <c r="W10491" t="s">
        <v>32</v>
      </c>
      <c r="X10491" t="s">
        <v>261</v>
      </c>
      <c r="Y10491">
        <v>1</v>
      </c>
      <c r="AA10491" t="s">
        <v>33402</v>
      </c>
      <c r="AB10491" t="s">
        <v>32</v>
      </c>
      <c r="AC10491">
        <v>0</v>
      </c>
      <c r="AD10491" s="27">
        <v>42114</v>
      </c>
      <c r="AE10491" t="s">
        <v>261</v>
      </c>
      <c r="AF10491" s="27">
        <v>42114</v>
      </c>
      <c r="AG10491" s="27">
        <v>42165</v>
      </c>
      <c r="AH10491">
        <v>0</v>
      </c>
      <c r="AN10491" t="s">
        <v>238</v>
      </c>
      <c r="AO10491">
        <v>2</v>
      </c>
      <c r="AP10491" t="s">
        <v>239</v>
      </c>
      <c r="AQ10491" s="27">
        <v>41816</v>
      </c>
      <c r="AR10491" t="s">
        <v>240</v>
      </c>
      <c r="AS10491">
        <v>2</v>
      </c>
      <c r="AT10491" t="s">
        <v>239</v>
      </c>
      <c r="AU10491" s="27">
        <v>41816</v>
      </c>
    </row>
    <row r="10492" spans="1:47" x14ac:dyDescent="0.2">
      <c r="A10492">
        <v>10491</v>
      </c>
      <c r="B10492" t="s">
        <v>33403</v>
      </c>
      <c r="C10492" t="s">
        <v>414</v>
      </c>
      <c r="D10492" t="s">
        <v>2912</v>
      </c>
      <c r="E10492" s="27">
        <v>41616</v>
      </c>
      <c r="F10492" t="s">
        <v>233</v>
      </c>
      <c r="G10492" s="27">
        <v>31530</v>
      </c>
      <c r="H10492">
        <v>29</v>
      </c>
      <c r="I10492" t="s">
        <v>244</v>
      </c>
      <c r="J10492" t="s">
        <v>245</v>
      </c>
      <c r="K10492">
        <v>0</v>
      </c>
      <c r="L10492">
        <v>3</v>
      </c>
      <c r="M10492">
        <v>0</v>
      </c>
      <c r="N10492">
        <v>0</v>
      </c>
      <c r="O10492">
        <v>1</v>
      </c>
      <c r="P10492">
        <v>-1</v>
      </c>
      <c r="Q10492" s="28">
        <v>41615.325694444444</v>
      </c>
      <c r="R10492" s="28">
        <v>41616.078472222223</v>
      </c>
      <c r="S10492" t="s">
        <v>33404</v>
      </c>
      <c r="T10492" s="27">
        <v>41615</v>
      </c>
      <c r="V10492">
        <v>1</v>
      </c>
      <c r="W10492" t="s">
        <v>36</v>
      </c>
      <c r="X10492" t="s">
        <v>279</v>
      </c>
      <c r="Y10492">
        <v>0</v>
      </c>
      <c r="AB10492" t="s">
        <v>237</v>
      </c>
      <c r="AH10492">
        <v>0</v>
      </c>
      <c r="AN10492" t="s">
        <v>238</v>
      </c>
      <c r="AO10492">
        <v>2</v>
      </c>
      <c r="AP10492" t="s">
        <v>239</v>
      </c>
      <c r="AQ10492" s="27">
        <v>41616</v>
      </c>
      <c r="AR10492" t="s">
        <v>240</v>
      </c>
      <c r="AS10492">
        <v>3</v>
      </c>
      <c r="AT10492" t="s">
        <v>239</v>
      </c>
      <c r="AU10492" s="27">
        <v>41616</v>
      </c>
    </row>
    <row r="10493" spans="1:47" x14ac:dyDescent="0.2">
      <c r="A10493">
        <v>10492</v>
      </c>
      <c r="B10493" t="s">
        <v>33405</v>
      </c>
      <c r="C10493" t="s">
        <v>33406</v>
      </c>
      <c r="D10493" t="s">
        <v>8810</v>
      </c>
      <c r="E10493" s="27">
        <v>41676</v>
      </c>
      <c r="F10493" t="s">
        <v>294</v>
      </c>
      <c r="G10493" s="27">
        <v>33009</v>
      </c>
      <c r="H10493">
        <v>25</v>
      </c>
      <c r="I10493" t="s">
        <v>244</v>
      </c>
      <c r="J10493" t="s">
        <v>353</v>
      </c>
      <c r="K10493">
        <v>0</v>
      </c>
      <c r="L10493">
        <v>6</v>
      </c>
      <c r="M10493">
        <v>1</v>
      </c>
      <c r="N10493">
        <v>2</v>
      </c>
      <c r="O10493">
        <v>14</v>
      </c>
      <c r="P10493">
        <v>-1</v>
      </c>
      <c r="Q10493" s="28">
        <v>41675.534722222219</v>
      </c>
      <c r="R10493" s="28">
        <v>41676.398611111108</v>
      </c>
      <c r="S10493" t="s">
        <v>33407</v>
      </c>
      <c r="T10493" s="27">
        <v>41675</v>
      </c>
      <c r="V10493">
        <v>1</v>
      </c>
      <c r="W10493" t="s">
        <v>32</v>
      </c>
      <c r="X10493" t="s">
        <v>555</v>
      </c>
      <c r="Y10493">
        <v>0</v>
      </c>
      <c r="AB10493" t="s">
        <v>237</v>
      </c>
      <c r="AH10493">
        <v>0</v>
      </c>
      <c r="AN10493" t="s">
        <v>238</v>
      </c>
      <c r="AO10493">
        <v>4</v>
      </c>
      <c r="AP10493" t="s">
        <v>239</v>
      </c>
      <c r="AQ10493" s="27">
        <v>41676</v>
      </c>
      <c r="AR10493" t="s">
        <v>240</v>
      </c>
      <c r="AS10493">
        <v>6</v>
      </c>
      <c r="AT10493" t="s">
        <v>246</v>
      </c>
      <c r="AU10493" s="27">
        <v>41676</v>
      </c>
    </row>
    <row r="10494" spans="1:47" x14ac:dyDescent="0.2">
      <c r="A10494">
        <v>10493</v>
      </c>
      <c r="B10494" t="s">
        <v>33408</v>
      </c>
      <c r="C10494" t="s">
        <v>10302</v>
      </c>
      <c r="D10494" t="s">
        <v>33409</v>
      </c>
      <c r="E10494" s="27">
        <v>41505</v>
      </c>
      <c r="F10494" t="s">
        <v>233</v>
      </c>
      <c r="G10494" s="27">
        <v>19648</v>
      </c>
      <c r="H10494">
        <v>62</v>
      </c>
      <c r="I10494" t="s">
        <v>234</v>
      </c>
      <c r="J10494" t="s">
        <v>22</v>
      </c>
      <c r="K10494">
        <v>0</v>
      </c>
      <c r="L10494">
        <v>1</v>
      </c>
      <c r="M10494">
        <v>0</v>
      </c>
      <c r="N10494">
        <v>0</v>
      </c>
      <c r="O10494">
        <v>0</v>
      </c>
      <c r="P10494">
        <v>-1</v>
      </c>
      <c r="Q10494" s="28">
        <v>41504.180555555555</v>
      </c>
      <c r="R10494" s="28">
        <v>41505.3125</v>
      </c>
      <c r="S10494" t="s">
        <v>33410</v>
      </c>
      <c r="T10494" s="27">
        <v>41504</v>
      </c>
      <c r="V10494">
        <v>1</v>
      </c>
      <c r="W10494" t="s">
        <v>36</v>
      </c>
      <c r="X10494" t="s">
        <v>279</v>
      </c>
      <c r="Y10494">
        <v>0</v>
      </c>
      <c r="AB10494" t="s">
        <v>237</v>
      </c>
      <c r="AH10494">
        <v>0</v>
      </c>
      <c r="AN10494" t="s">
        <v>238</v>
      </c>
      <c r="AO10494">
        <v>1</v>
      </c>
      <c r="AP10494" t="s">
        <v>239</v>
      </c>
      <c r="AQ10494" s="27">
        <v>41505</v>
      </c>
      <c r="AR10494" t="s">
        <v>240</v>
      </c>
      <c r="AS10494">
        <v>1</v>
      </c>
      <c r="AT10494" t="s">
        <v>239</v>
      </c>
      <c r="AU10494" s="27">
        <v>41505</v>
      </c>
    </row>
    <row r="10495" spans="1:47" x14ac:dyDescent="0.2">
      <c r="A10495">
        <v>10494</v>
      </c>
      <c r="B10495" t="s">
        <v>33411</v>
      </c>
      <c r="C10495" t="s">
        <v>6508</v>
      </c>
      <c r="D10495" t="s">
        <v>432</v>
      </c>
      <c r="E10495" s="27">
        <v>41342</v>
      </c>
      <c r="F10495" t="s">
        <v>294</v>
      </c>
      <c r="G10495" s="27">
        <v>33856</v>
      </c>
      <c r="H10495">
        <v>23</v>
      </c>
      <c r="I10495" t="s">
        <v>259</v>
      </c>
      <c r="J10495" t="s">
        <v>250</v>
      </c>
      <c r="K10495">
        <v>0</v>
      </c>
      <c r="L10495">
        <v>7</v>
      </c>
      <c r="M10495">
        <v>0</v>
      </c>
      <c r="N10495">
        <v>0</v>
      </c>
      <c r="O10495">
        <v>2</v>
      </c>
      <c r="P10495">
        <v>-1</v>
      </c>
      <c r="Q10495" s="28">
        <v>41341.418055555558</v>
      </c>
      <c r="R10495" s="28">
        <v>41342.504861111112</v>
      </c>
      <c r="S10495" t="s">
        <v>33412</v>
      </c>
      <c r="U10495" s="27">
        <v>41341</v>
      </c>
      <c r="V10495">
        <v>1</v>
      </c>
      <c r="W10495" t="s">
        <v>36</v>
      </c>
      <c r="X10495" t="s">
        <v>274</v>
      </c>
      <c r="Y10495">
        <v>1</v>
      </c>
      <c r="AA10495" t="s">
        <v>33413</v>
      </c>
      <c r="AB10495" t="s">
        <v>36</v>
      </c>
      <c r="AD10495" s="27">
        <v>41577</v>
      </c>
      <c r="AE10495" t="s">
        <v>1508</v>
      </c>
      <c r="AH10495">
        <v>0</v>
      </c>
      <c r="AN10495" t="s">
        <v>238</v>
      </c>
      <c r="AO10495">
        <v>5</v>
      </c>
      <c r="AP10495" t="s">
        <v>246</v>
      </c>
      <c r="AQ10495" s="27">
        <v>41342</v>
      </c>
      <c r="AR10495" t="s">
        <v>240</v>
      </c>
      <c r="AS10495">
        <v>7</v>
      </c>
      <c r="AT10495" t="s">
        <v>246</v>
      </c>
      <c r="AU10495" s="27">
        <v>41342</v>
      </c>
    </row>
    <row r="10496" spans="1:47" x14ac:dyDescent="0.2">
      <c r="A10496">
        <v>10495</v>
      </c>
      <c r="B10496" t="s">
        <v>33414</v>
      </c>
      <c r="C10496" t="s">
        <v>33415</v>
      </c>
      <c r="D10496" t="s">
        <v>3848</v>
      </c>
      <c r="E10496" s="27">
        <v>41911</v>
      </c>
      <c r="F10496" t="s">
        <v>294</v>
      </c>
      <c r="G10496" s="27">
        <v>32717</v>
      </c>
      <c r="H10496">
        <v>26</v>
      </c>
      <c r="I10496" t="s">
        <v>244</v>
      </c>
      <c r="J10496" t="s">
        <v>245</v>
      </c>
      <c r="K10496">
        <v>0</v>
      </c>
      <c r="L10496">
        <v>3</v>
      </c>
      <c r="M10496">
        <v>0</v>
      </c>
      <c r="N10496">
        <v>0</v>
      </c>
      <c r="O10496">
        <v>0</v>
      </c>
      <c r="P10496">
        <v>-1</v>
      </c>
      <c r="Q10496" s="28">
        <v>41910.427083333336</v>
      </c>
      <c r="R10496" s="28">
        <v>41911.077777777777</v>
      </c>
      <c r="S10496" t="s">
        <v>33416</v>
      </c>
      <c r="T10496" s="27">
        <v>41910</v>
      </c>
      <c r="V10496">
        <v>1</v>
      </c>
      <c r="W10496" t="s">
        <v>36</v>
      </c>
      <c r="X10496" t="s">
        <v>279</v>
      </c>
      <c r="Y10496">
        <v>0</v>
      </c>
      <c r="AB10496" t="s">
        <v>237</v>
      </c>
      <c r="AH10496">
        <v>0</v>
      </c>
      <c r="AN10496" t="s">
        <v>238</v>
      </c>
      <c r="AO10496">
        <v>3</v>
      </c>
      <c r="AP10496" t="s">
        <v>239</v>
      </c>
      <c r="AQ10496" s="27">
        <v>41911</v>
      </c>
      <c r="AR10496" t="s">
        <v>240</v>
      </c>
      <c r="AS10496">
        <v>3</v>
      </c>
      <c r="AT10496" t="s">
        <v>239</v>
      </c>
      <c r="AU10496" s="27">
        <v>41911</v>
      </c>
    </row>
    <row r="10497" spans="1:47" x14ac:dyDescent="0.2">
      <c r="A10497">
        <v>10496</v>
      </c>
      <c r="B10497" t="s">
        <v>33417</v>
      </c>
      <c r="C10497" t="s">
        <v>33418</v>
      </c>
      <c r="D10497" t="s">
        <v>33419</v>
      </c>
      <c r="E10497" s="27">
        <v>41307</v>
      </c>
      <c r="F10497" t="s">
        <v>233</v>
      </c>
      <c r="G10497" s="27">
        <v>29933</v>
      </c>
      <c r="H10497">
        <v>34</v>
      </c>
      <c r="I10497" t="s">
        <v>244</v>
      </c>
      <c r="J10497" t="s">
        <v>250</v>
      </c>
      <c r="K10497">
        <v>0</v>
      </c>
      <c r="L10497">
        <v>10</v>
      </c>
      <c r="M10497">
        <v>0</v>
      </c>
      <c r="N10497">
        <v>0</v>
      </c>
      <c r="O10497">
        <v>8</v>
      </c>
      <c r="P10497">
        <v>0</v>
      </c>
      <c r="Q10497" s="28">
        <v>41307.197916666664</v>
      </c>
      <c r="R10497" s="28">
        <v>41320.449305555558</v>
      </c>
      <c r="S10497" t="s">
        <v>33420</v>
      </c>
      <c r="T10497" s="27">
        <v>41307</v>
      </c>
      <c r="V10497">
        <v>0</v>
      </c>
      <c r="W10497" t="s">
        <v>32</v>
      </c>
      <c r="X10497" t="s">
        <v>261</v>
      </c>
      <c r="Y10497">
        <v>0</v>
      </c>
      <c r="AB10497" t="s">
        <v>237</v>
      </c>
      <c r="AH10497">
        <v>0</v>
      </c>
      <c r="AN10497" t="s">
        <v>238</v>
      </c>
      <c r="AO10497">
        <v>10</v>
      </c>
      <c r="AP10497" t="s">
        <v>269</v>
      </c>
      <c r="AQ10497" s="27">
        <v>41307</v>
      </c>
      <c r="AR10497" t="s">
        <v>240</v>
      </c>
      <c r="AS10497">
        <v>10</v>
      </c>
      <c r="AT10497" t="s">
        <v>269</v>
      </c>
      <c r="AU10497" s="27">
        <v>41307</v>
      </c>
    </row>
    <row r="10498" spans="1:47" x14ac:dyDescent="0.2">
      <c r="A10498">
        <v>10497</v>
      </c>
      <c r="B10498" t="s">
        <v>33421</v>
      </c>
      <c r="C10498" t="s">
        <v>656</v>
      </c>
      <c r="D10498" t="s">
        <v>33422</v>
      </c>
      <c r="E10498" s="27">
        <v>41675</v>
      </c>
      <c r="F10498" t="s">
        <v>233</v>
      </c>
      <c r="G10498" s="27">
        <v>34133</v>
      </c>
      <c r="H10498">
        <v>22</v>
      </c>
      <c r="I10498" t="s">
        <v>259</v>
      </c>
      <c r="J10498" t="s">
        <v>22</v>
      </c>
      <c r="K10498">
        <v>0</v>
      </c>
      <c r="L10498">
        <v>4</v>
      </c>
      <c r="M10498">
        <v>0</v>
      </c>
      <c r="N10498">
        <v>0</v>
      </c>
      <c r="O10498">
        <v>1</v>
      </c>
      <c r="P10498">
        <v>-1</v>
      </c>
      <c r="Q10498" s="28">
        <v>41674.197222222225</v>
      </c>
      <c r="R10498" s="28">
        <v>41675.382638888892</v>
      </c>
      <c r="S10498" t="s">
        <v>33423</v>
      </c>
      <c r="T10498" s="27">
        <v>41674</v>
      </c>
      <c r="V10498">
        <v>1</v>
      </c>
      <c r="W10498" t="s">
        <v>32</v>
      </c>
      <c r="X10498" t="s">
        <v>3021</v>
      </c>
      <c r="Y10498">
        <v>1</v>
      </c>
      <c r="AA10498" t="s">
        <v>33424</v>
      </c>
      <c r="AB10498" t="s">
        <v>36</v>
      </c>
      <c r="AD10498" s="27">
        <v>42155</v>
      </c>
      <c r="AE10498" t="s">
        <v>392</v>
      </c>
      <c r="AH10498">
        <v>0</v>
      </c>
      <c r="AN10498" t="s">
        <v>238</v>
      </c>
      <c r="AO10498">
        <v>5</v>
      </c>
      <c r="AP10498" t="s">
        <v>246</v>
      </c>
      <c r="AQ10498" s="27">
        <v>41675</v>
      </c>
      <c r="AR10498" t="s">
        <v>240</v>
      </c>
      <c r="AS10498">
        <v>4</v>
      </c>
      <c r="AT10498" t="s">
        <v>239</v>
      </c>
      <c r="AU10498" s="27">
        <v>41675</v>
      </c>
    </row>
    <row r="10499" spans="1:47" x14ac:dyDescent="0.2">
      <c r="A10499">
        <v>10498</v>
      </c>
      <c r="B10499" t="s">
        <v>33425</v>
      </c>
      <c r="C10499" t="s">
        <v>33426</v>
      </c>
      <c r="D10499" t="s">
        <v>881</v>
      </c>
      <c r="E10499" s="27">
        <v>41554</v>
      </c>
      <c r="F10499" t="s">
        <v>294</v>
      </c>
      <c r="G10499" s="27">
        <v>18630</v>
      </c>
      <c r="H10499">
        <v>65</v>
      </c>
      <c r="I10499" t="s">
        <v>234</v>
      </c>
      <c r="J10499" t="s">
        <v>245</v>
      </c>
      <c r="K10499">
        <v>0</v>
      </c>
      <c r="L10499">
        <v>1</v>
      </c>
      <c r="M10499">
        <v>0</v>
      </c>
      <c r="N10499">
        <v>0</v>
      </c>
      <c r="O10499">
        <v>1</v>
      </c>
      <c r="P10499">
        <v>-11</v>
      </c>
      <c r="Q10499" s="28">
        <v>41543.476388888892</v>
      </c>
      <c r="R10499" s="28">
        <v>41545.090277777781</v>
      </c>
      <c r="S10499" t="s">
        <v>33427</v>
      </c>
      <c r="T10499" s="27">
        <v>41543</v>
      </c>
      <c r="V10499">
        <v>11</v>
      </c>
      <c r="W10499" t="s">
        <v>32</v>
      </c>
      <c r="X10499" t="s">
        <v>974</v>
      </c>
      <c r="Y10499">
        <v>0</v>
      </c>
      <c r="AB10499" t="s">
        <v>237</v>
      </c>
      <c r="AH10499">
        <v>0</v>
      </c>
      <c r="AN10499" t="s">
        <v>238</v>
      </c>
      <c r="AO10499">
        <v>1</v>
      </c>
      <c r="AP10499" t="s">
        <v>239</v>
      </c>
      <c r="AQ10499" s="27">
        <v>41554</v>
      </c>
      <c r="AR10499" t="s">
        <v>240</v>
      </c>
      <c r="AS10499">
        <v>1</v>
      </c>
      <c r="AT10499" t="s">
        <v>239</v>
      </c>
      <c r="AU10499" s="27">
        <v>41554</v>
      </c>
    </row>
    <row r="10500" spans="1:47" x14ac:dyDescent="0.2">
      <c r="A10500">
        <v>10499</v>
      </c>
      <c r="B10500" t="s">
        <v>33428</v>
      </c>
      <c r="C10500" t="s">
        <v>4747</v>
      </c>
      <c r="D10500" t="s">
        <v>33429</v>
      </c>
      <c r="E10500" s="27">
        <v>41857</v>
      </c>
      <c r="F10500" t="s">
        <v>294</v>
      </c>
      <c r="G10500" s="27">
        <v>32251</v>
      </c>
      <c r="H10500">
        <v>28</v>
      </c>
      <c r="I10500" t="s">
        <v>244</v>
      </c>
      <c r="J10500" t="s">
        <v>245</v>
      </c>
      <c r="K10500">
        <v>0</v>
      </c>
      <c r="L10500">
        <v>9</v>
      </c>
      <c r="M10500">
        <v>0</v>
      </c>
      <c r="N10500">
        <v>0</v>
      </c>
      <c r="O10500">
        <v>5</v>
      </c>
      <c r="P10500">
        <v>275</v>
      </c>
      <c r="Q10500" s="28">
        <v>42132.475694444445</v>
      </c>
      <c r="R10500" s="28">
        <v>42242.196527777778</v>
      </c>
      <c r="S10500" t="s">
        <v>33430</v>
      </c>
      <c r="T10500" s="27">
        <v>41856</v>
      </c>
      <c r="V10500">
        <v>1</v>
      </c>
      <c r="W10500" t="s">
        <v>32</v>
      </c>
      <c r="X10500" t="s">
        <v>261</v>
      </c>
      <c r="Y10500">
        <v>1</v>
      </c>
      <c r="AA10500" t="s">
        <v>33431</v>
      </c>
      <c r="AB10500" t="s">
        <v>32</v>
      </c>
      <c r="AC10500">
        <v>241</v>
      </c>
      <c r="AD10500" s="27">
        <v>41891</v>
      </c>
      <c r="AE10500" t="s">
        <v>261</v>
      </c>
      <c r="AF10500" s="27">
        <v>42132</v>
      </c>
      <c r="AG10500" s="27">
        <v>42242</v>
      </c>
      <c r="AH10500">
        <v>0</v>
      </c>
      <c r="AN10500" t="s">
        <v>238</v>
      </c>
      <c r="AO10500">
        <v>3</v>
      </c>
      <c r="AP10500" t="s">
        <v>239</v>
      </c>
      <c r="AQ10500" s="27">
        <v>41857</v>
      </c>
      <c r="AR10500" t="s">
        <v>240</v>
      </c>
      <c r="AS10500">
        <v>9</v>
      </c>
      <c r="AT10500" t="s">
        <v>269</v>
      </c>
      <c r="AU10500" s="27">
        <v>41857</v>
      </c>
    </row>
    <row r="10501" spans="1:47" x14ac:dyDescent="0.2">
      <c r="A10501">
        <v>10500</v>
      </c>
      <c r="B10501" t="s">
        <v>33432</v>
      </c>
      <c r="C10501" t="s">
        <v>25737</v>
      </c>
      <c r="D10501" t="s">
        <v>586</v>
      </c>
      <c r="E10501" s="27">
        <v>41791</v>
      </c>
      <c r="F10501" t="s">
        <v>233</v>
      </c>
      <c r="G10501" s="27">
        <v>30886</v>
      </c>
      <c r="H10501">
        <v>31</v>
      </c>
      <c r="I10501" t="s">
        <v>244</v>
      </c>
      <c r="J10501" t="s">
        <v>250</v>
      </c>
      <c r="K10501">
        <v>0</v>
      </c>
      <c r="L10501">
        <v>6</v>
      </c>
      <c r="M10501">
        <v>3</v>
      </c>
      <c r="N10501">
        <v>4</v>
      </c>
      <c r="O10501">
        <v>15</v>
      </c>
      <c r="P10501">
        <v>-1</v>
      </c>
      <c r="Q10501" s="28">
        <v>41790.207638888889</v>
      </c>
      <c r="R10501" s="28">
        <v>41881.229861111111</v>
      </c>
      <c r="S10501" t="s">
        <v>33433</v>
      </c>
      <c r="T10501" s="27">
        <v>41790</v>
      </c>
      <c r="V10501">
        <v>1</v>
      </c>
      <c r="W10501" t="s">
        <v>32</v>
      </c>
      <c r="X10501" t="s">
        <v>8025</v>
      </c>
      <c r="Y10501">
        <v>1</v>
      </c>
      <c r="AA10501" t="s">
        <v>33434</v>
      </c>
      <c r="AB10501" t="s">
        <v>32</v>
      </c>
      <c r="AC10501">
        <v>0</v>
      </c>
      <c r="AD10501" s="27">
        <v>42048</v>
      </c>
      <c r="AE10501" t="s">
        <v>364</v>
      </c>
      <c r="AF10501" s="27">
        <v>42048</v>
      </c>
      <c r="AG10501" s="27">
        <v>42048</v>
      </c>
      <c r="AH10501">
        <v>0</v>
      </c>
      <c r="AN10501" t="s">
        <v>238</v>
      </c>
      <c r="AO10501">
        <v>4</v>
      </c>
      <c r="AP10501" t="s">
        <v>239</v>
      </c>
      <c r="AQ10501" s="27">
        <v>41791</v>
      </c>
      <c r="AR10501" t="s">
        <v>240</v>
      </c>
      <c r="AS10501">
        <v>6</v>
      </c>
      <c r="AT10501" t="s">
        <v>246</v>
      </c>
      <c r="AU10501" s="27">
        <v>41791</v>
      </c>
    </row>
    <row r="10502" spans="1:47" x14ac:dyDescent="0.2">
      <c r="A10502">
        <v>10501</v>
      </c>
      <c r="B10502" t="s">
        <v>33435</v>
      </c>
      <c r="C10502" t="s">
        <v>2442</v>
      </c>
      <c r="D10502" t="s">
        <v>33436</v>
      </c>
      <c r="E10502" s="27">
        <v>41735</v>
      </c>
      <c r="F10502" t="s">
        <v>294</v>
      </c>
      <c r="G10502" s="27">
        <v>30688</v>
      </c>
      <c r="H10502">
        <v>32</v>
      </c>
      <c r="I10502" t="s">
        <v>244</v>
      </c>
      <c r="J10502" t="s">
        <v>250</v>
      </c>
      <c r="K10502">
        <v>0</v>
      </c>
      <c r="L10502">
        <v>4</v>
      </c>
      <c r="M10502">
        <v>0</v>
      </c>
      <c r="N10502">
        <v>0</v>
      </c>
      <c r="O10502">
        <v>0</v>
      </c>
      <c r="P10502">
        <v>-1</v>
      </c>
      <c r="Q10502" s="28">
        <v>41734.222222222219</v>
      </c>
      <c r="R10502" s="28">
        <v>41737.125694444447</v>
      </c>
      <c r="S10502" t="s">
        <v>33437</v>
      </c>
      <c r="T10502" s="27">
        <v>41734</v>
      </c>
      <c r="V10502">
        <v>1</v>
      </c>
      <c r="W10502" t="s">
        <v>32</v>
      </c>
      <c r="X10502" t="s">
        <v>261</v>
      </c>
      <c r="Y10502">
        <v>0</v>
      </c>
      <c r="AB10502" t="s">
        <v>237</v>
      </c>
      <c r="AH10502">
        <v>0</v>
      </c>
      <c r="AN10502" t="s">
        <v>238</v>
      </c>
      <c r="AO10502">
        <v>3</v>
      </c>
      <c r="AP10502" t="s">
        <v>239</v>
      </c>
      <c r="AQ10502" s="27">
        <v>41735</v>
      </c>
      <c r="AR10502" t="s">
        <v>240</v>
      </c>
      <c r="AS10502">
        <v>4</v>
      </c>
      <c r="AT10502" t="s">
        <v>239</v>
      </c>
      <c r="AU10502" s="27">
        <v>41735</v>
      </c>
    </row>
    <row r="10503" spans="1:47" x14ac:dyDescent="0.2">
      <c r="A10503">
        <v>10502</v>
      </c>
      <c r="B10503" t="s">
        <v>33438</v>
      </c>
      <c r="C10503" t="s">
        <v>990</v>
      </c>
      <c r="D10503" t="s">
        <v>33439</v>
      </c>
      <c r="E10503" s="27">
        <v>41571</v>
      </c>
      <c r="F10503" t="s">
        <v>233</v>
      </c>
      <c r="G10503" s="27">
        <v>31034</v>
      </c>
      <c r="H10503">
        <v>31</v>
      </c>
      <c r="I10503" t="s">
        <v>244</v>
      </c>
      <c r="J10503" t="s">
        <v>245</v>
      </c>
      <c r="K10503">
        <v>0</v>
      </c>
      <c r="L10503">
        <v>1</v>
      </c>
      <c r="M10503">
        <v>0</v>
      </c>
      <c r="N10503">
        <v>0</v>
      </c>
      <c r="O10503">
        <v>0</v>
      </c>
      <c r="P10503">
        <v>0</v>
      </c>
      <c r="Q10503" s="28">
        <v>41571.220138888886</v>
      </c>
      <c r="R10503" s="28">
        <v>41572.056250000001</v>
      </c>
      <c r="S10503" t="s">
        <v>33440</v>
      </c>
      <c r="T10503" s="27">
        <v>41571</v>
      </c>
      <c r="V10503">
        <v>0</v>
      </c>
      <c r="W10503" t="s">
        <v>32</v>
      </c>
      <c r="X10503" t="s">
        <v>254</v>
      </c>
      <c r="Y10503">
        <v>0</v>
      </c>
      <c r="AB10503" t="s">
        <v>237</v>
      </c>
      <c r="AH10503">
        <v>0</v>
      </c>
      <c r="AN10503" t="s">
        <v>238</v>
      </c>
      <c r="AO10503">
        <v>1</v>
      </c>
      <c r="AP10503" t="s">
        <v>239</v>
      </c>
      <c r="AQ10503" s="27">
        <v>41571</v>
      </c>
      <c r="AR10503" t="s">
        <v>240</v>
      </c>
      <c r="AS10503">
        <v>1</v>
      </c>
      <c r="AT10503" t="s">
        <v>239</v>
      </c>
      <c r="AU10503" s="27">
        <v>41571</v>
      </c>
    </row>
    <row r="10504" spans="1:47" x14ac:dyDescent="0.2">
      <c r="A10504">
        <v>10503</v>
      </c>
      <c r="B10504" t="s">
        <v>33441</v>
      </c>
      <c r="C10504" t="s">
        <v>7941</v>
      </c>
      <c r="D10504" t="s">
        <v>13105</v>
      </c>
      <c r="E10504" s="27">
        <v>41849</v>
      </c>
      <c r="F10504" t="s">
        <v>233</v>
      </c>
      <c r="G10504" s="27">
        <v>30726</v>
      </c>
      <c r="H10504">
        <v>32</v>
      </c>
      <c r="I10504" t="s">
        <v>244</v>
      </c>
      <c r="J10504" t="s">
        <v>250</v>
      </c>
      <c r="K10504">
        <v>0</v>
      </c>
      <c r="L10504">
        <v>6</v>
      </c>
      <c r="M10504">
        <v>0</v>
      </c>
      <c r="N10504">
        <v>0</v>
      </c>
      <c r="O10504">
        <v>0</v>
      </c>
      <c r="P10504">
        <v>-1</v>
      </c>
      <c r="Q10504" s="28">
        <v>41848.349305555559</v>
      </c>
      <c r="R10504" s="28">
        <v>41849.370833333334</v>
      </c>
      <c r="S10504" t="s">
        <v>33442</v>
      </c>
      <c r="T10504" s="27">
        <v>41848</v>
      </c>
      <c r="V10504">
        <v>1</v>
      </c>
      <c r="W10504" t="s">
        <v>32</v>
      </c>
      <c r="X10504" t="s">
        <v>359</v>
      </c>
      <c r="Y10504">
        <v>0</v>
      </c>
      <c r="AB10504" t="s">
        <v>237</v>
      </c>
      <c r="AH10504">
        <v>0</v>
      </c>
      <c r="AN10504" t="s">
        <v>238</v>
      </c>
      <c r="AO10504">
        <v>6</v>
      </c>
      <c r="AP10504" t="s">
        <v>246</v>
      </c>
      <c r="AQ10504" s="27">
        <v>41849</v>
      </c>
      <c r="AR10504" t="s">
        <v>240</v>
      </c>
      <c r="AS10504">
        <v>6</v>
      </c>
      <c r="AT10504" t="s">
        <v>246</v>
      </c>
      <c r="AU10504" s="27">
        <v>41849</v>
      </c>
    </row>
    <row r="10505" spans="1:47" x14ac:dyDescent="0.2">
      <c r="A10505">
        <v>10504</v>
      </c>
      <c r="B10505" t="s">
        <v>33443</v>
      </c>
      <c r="C10505" t="s">
        <v>24639</v>
      </c>
      <c r="D10505" t="s">
        <v>13105</v>
      </c>
      <c r="E10505" s="27">
        <v>41610</v>
      </c>
      <c r="F10505" t="s">
        <v>233</v>
      </c>
      <c r="G10505" s="27">
        <v>33563</v>
      </c>
      <c r="H10505">
        <v>24</v>
      </c>
      <c r="I10505" t="s">
        <v>259</v>
      </c>
      <c r="J10505" t="s">
        <v>245</v>
      </c>
      <c r="K10505">
        <v>0</v>
      </c>
      <c r="L10505">
        <v>5</v>
      </c>
      <c r="M10505">
        <v>0</v>
      </c>
      <c r="N10505">
        <v>0</v>
      </c>
      <c r="O10505">
        <v>0</v>
      </c>
      <c r="W10505" t="s">
        <v>237</v>
      </c>
      <c r="Y10505">
        <v>-1</v>
      </c>
      <c r="AB10505" t="s">
        <v>237</v>
      </c>
      <c r="AH10505">
        <v>0</v>
      </c>
      <c r="AN10505" t="s">
        <v>238</v>
      </c>
      <c r="AO10505">
        <v>3</v>
      </c>
      <c r="AP10505" t="s">
        <v>239</v>
      </c>
      <c r="AQ10505" s="27">
        <v>41610</v>
      </c>
      <c r="AR10505" t="s">
        <v>240</v>
      </c>
      <c r="AS10505">
        <v>5</v>
      </c>
      <c r="AT10505" t="s">
        <v>246</v>
      </c>
      <c r="AU10505" s="27">
        <v>41610</v>
      </c>
    </row>
    <row r="10506" spans="1:47" x14ac:dyDescent="0.2">
      <c r="A10506">
        <v>10505</v>
      </c>
      <c r="B10506" t="s">
        <v>33444</v>
      </c>
      <c r="C10506" t="s">
        <v>5686</v>
      </c>
      <c r="D10506" t="s">
        <v>25985</v>
      </c>
      <c r="E10506" s="27">
        <v>41408</v>
      </c>
      <c r="F10506" t="s">
        <v>233</v>
      </c>
      <c r="G10506" s="27">
        <v>34671</v>
      </c>
      <c r="H10506">
        <v>21</v>
      </c>
      <c r="I10506" t="s">
        <v>259</v>
      </c>
      <c r="J10506" t="s">
        <v>250</v>
      </c>
      <c r="K10506">
        <v>0</v>
      </c>
      <c r="L10506">
        <v>9</v>
      </c>
      <c r="M10506">
        <v>0</v>
      </c>
      <c r="N10506">
        <v>0</v>
      </c>
      <c r="O10506">
        <v>0</v>
      </c>
      <c r="P10506">
        <v>-1</v>
      </c>
      <c r="Q10506" s="28">
        <v>41407.06527777778</v>
      </c>
      <c r="R10506" s="28">
        <v>41412.089583333334</v>
      </c>
      <c r="S10506" t="s">
        <v>33445</v>
      </c>
      <c r="T10506" s="27">
        <v>41407</v>
      </c>
      <c r="V10506">
        <v>1</v>
      </c>
      <c r="W10506" t="s">
        <v>32</v>
      </c>
      <c r="X10506" t="s">
        <v>2976</v>
      </c>
      <c r="Y10506">
        <v>0</v>
      </c>
      <c r="AB10506" t="s">
        <v>237</v>
      </c>
      <c r="AH10506">
        <v>0</v>
      </c>
      <c r="AN10506" t="s">
        <v>238</v>
      </c>
      <c r="AO10506">
        <v>10</v>
      </c>
      <c r="AP10506" t="s">
        <v>269</v>
      </c>
      <c r="AQ10506" s="27">
        <v>41408</v>
      </c>
      <c r="AR10506" t="s">
        <v>240</v>
      </c>
      <c r="AS10506">
        <v>9</v>
      </c>
      <c r="AT10506" t="s">
        <v>269</v>
      </c>
      <c r="AU10506" s="27">
        <v>41408</v>
      </c>
    </row>
    <row r="10507" spans="1:47" x14ac:dyDescent="0.2">
      <c r="A10507">
        <v>10506</v>
      </c>
      <c r="B10507" t="s">
        <v>33446</v>
      </c>
      <c r="C10507" t="s">
        <v>3064</v>
      </c>
      <c r="D10507" t="s">
        <v>28740</v>
      </c>
      <c r="E10507" s="27">
        <v>41353</v>
      </c>
      <c r="F10507" t="s">
        <v>233</v>
      </c>
      <c r="G10507" s="27">
        <v>32323</v>
      </c>
      <c r="H10507">
        <v>27</v>
      </c>
      <c r="I10507" t="s">
        <v>244</v>
      </c>
      <c r="J10507" t="s">
        <v>250</v>
      </c>
      <c r="K10507">
        <v>0</v>
      </c>
      <c r="L10507">
        <v>7</v>
      </c>
      <c r="M10507">
        <v>2</v>
      </c>
      <c r="N10507">
        <v>0</v>
      </c>
      <c r="O10507">
        <v>17</v>
      </c>
      <c r="P10507">
        <v>0</v>
      </c>
      <c r="Q10507" s="28">
        <v>41353.254166666666</v>
      </c>
      <c r="R10507" s="28">
        <v>41354.397916666669</v>
      </c>
      <c r="S10507" t="s">
        <v>33447</v>
      </c>
      <c r="T10507" s="27">
        <v>41353</v>
      </c>
      <c r="V10507">
        <v>0</v>
      </c>
      <c r="W10507" t="s">
        <v>32</v>
      </c>
      <c r="X10507" t="s">
        <v>364</v>
      </c>
      <c r="Y10507">
        <v>1</v>
      </c>
      <c r="AA10507" t="s">
        <v>33448</v>
      </c>
      <c r="AB10507" t="s">
        <v>32</v>
      </c>
      <c r="AD10507" s="27">
        <v>41596</v>
      </c>
      <c r="AE10507" t="s">
        <v>33449</v>
      </c>
      <c r="AH10507">
        <v>1</v>
      </c>
      <c r="AJ10507" t="s">
        <v>33448</v>
      </c>
      <c r="AK10507" t="s">
        <v>312</v>
      </c>
      <c r="AL10507" s="27">
        <v>41604</v>
      </c>
      <c r="AM10507" t="s">
        <v>33450</v>
      </c>
      <c r="AN10507" t="s">
        <v>238</v>
      </c>
      <c r="AO10507">
        <v>4</v>
      </c>
      <c r="AP10507" t="s">
        <v>239</v>
      </c>
      <c r="AQ10507" s="27">
        <v>41353</v>
      </c>
      <c r="AR10507" t="s">
        <v>240</v>
      </c>
      <c r="AS10507">
        <v>7</v>
      </c>
      <c r="AT10507" t="s">
        <v>246</v>
      </c>
      <c r="AU10507" s="27">
        <v>41353</v>
      </c>
    </row>
    <row r="10508" spans="1:47" x14ac:dyDescent="0.2">
      <c r="A10508">
        <v>10507</v>
      </c>
      <c r="B10508" t="s">
        <v>33451</v>
      </c>
      <c r="C10508" t="s">
        <v>387</v>
      </c>
      <c r="D10508" t="s">
        <v>7100</v>
      </c>
      <c r="E10508" s="27">
        <v>41399</v>
      </c>
      <c r="F10508" t="s">
        <v>233</v>
      </c>
      <c r="G10508" s="27">
        <v>30293</v>
      </c>
      <c r="H10508">
        <v>33</v>
      </c>
      <c r="I10508" t="s">
        <v>244</v>
      </c>
      <c r="J10508" t="s">
        <v>245</v>
      </c>
      <c r="K10508">
        <v>0</v>
      </c>
      <c r="L10508">
        <v>2</v>
      </c>
      <c r="M10508">
        <v>0</v>
      </c>
      <c r="N10508">
        <v>0</v>
      </c>
      <c r="O10508">
        <v>1</v>
      </c>
      <c r="P10508">
        <v>-1</v>
      </c>
      <c r="Q10508" s="28">
        <v>41398.247916666667</v>
      </c>
      <c r="R10508" s="28">
        <v>41418.380555555559</v>
      </c>
      <c r="S10508" t="s">
        <v>33452</v>
      </c>
      <c r="T10508" s="27">
        <v>41398</v>
      </c>
      <c r="V10508">
        <v>1</v>
      </c>
      <c r="W10508" t="s">
        <v>32</v>
      </c>
      <c r="X10508" t="s">
        <v>1406</v>
      </c>
      <c r="Y10508">
        <v>0</v>
      </c>
      <c r="AB10508" t="s">
        <v>237</v>
      </c>
      <c r="AH10508">
        <v>0</v>
      </c>
      <c r="AN10508" t="s">
        <v>238</v>
      </c>
      <c r="AO10508">
        <v>5</v>
      </c>
      <c r="AP10508" t="s">
        <v>246</v>
      </c>
      <c r="AQ10508" s="27">
        <v>41399</v>
      </c>
      <c r="AR10508" t="s">
        <v>240</v>
      </c>
      <c r="AS10508">
        <v>2</v>
      </c>
      <c r="AT10508" t="s">
        <v>239</v>
      </c>
      <c r="AU10508" s="27">
        <v>41399</v>
      </c>
    </row>
    <row r="10509" spans="1:47" x14ac:dyDescent="0.2">
      <c r="A10509">
        <v>10508</v>
      </c>
      <c r="B10509" t="s">
        <v>33453</v>
      </c>
      <c r="C10509" t="s">
        <v>3072</v>
      </c>
      <c r="D10509" t="s">
        <v>1321</v>
      </c>
      <c r="E10509" s="27">
        <v>41829</v>
      </c>
      <c r="F10509" t="s">
        <v>233</v>
      </c>
      <c r="G10509" s="27">
        <v>34493</v>
      </c>
      <c r="H10509">
        <v>21</v>
      </c>
      <c r="I10509" t="s">
        <v>259</v>
      </c>
      <c r="J10509" t="s">
        <v>250</v>
      </c>
      <c r="K10509">
        <v>0</v>
      </c>
      <c r="L10509">
        <v>7</v>
      </c>
      <c r="M10509">
        <v>0</v>
      </c>
      <c r="N10509">
        <v>0</v>
      </c>
      <c r="O10509">
        <v>2</v>
      </c>
      <c r="P10509">
        <v>-1</v>
      </c>
      <c r="Q10509" s="28">
        <v>41828.363888888889</v>
      </c>
      <c r="R10509" s="28">
        <v>41945.065972222219</v>
      </c>
      <c r="S10509" t="s">
        <v>33454</v>
      </c>
      <c r="T10509" s="27">
        <v>41828</v>
      </c>
      <c r="V10509">
        <v>1</v>
      </c>
      <c r="W10509" t="s">
        <v>32</v>
      </c>
      <c r="X10509" t="s">
        <v>555</v>
      </c>
      <c r="Y10509">
        <v>0</v>
      </c>
      <c r="AB10509" t="s">
        <v>237</v>
      </c>
      <c r="AH10509">
        <v>0</v>
      </c>
      <c r="AN10509" t="s">
        <v>238</v>
      </c>
      <c r="AO10509">
        <v>9</v>
      </c>
      <c r="AP10509" t="s">
        <v>269</v>
      </c>
      <c r="AQ10509" s="27">
        <v>41829</v>
      </c>
      <c r="AR10509" t="s">
        <v>240</v>
      </c>
      <c r="AS10509">
        <v>7</v>
      </c>
      <c r="AT10509" t="s">
        <v>246</v>
      </c>
      <c r="AU10509" s="27">
        <v>41829</v>
      </c>
    </row>
    <row r="10510" spans="1:47" x14ac:dyDescent="0.2">
      <c r="A10510">
        <v>10509</v>
      </c>
      <c r="B10510" t="s">
        <v>33455</v>
      </c>
      <c r="C10510" t="s">
        <v>33456</v>
      </c>
      <c r="D10510" t="s">
        <v>21116</v>
      </c>
      <c r="E10510" s="27">
        <v>41345</v>
      </c>
      <c r="F10510" t="s">
        <v>233</v>
      </c>
      <c r="G10510" s="27">
        <v>33090</v>
      </c>
      <c r="H10510">
        <v>25</v>
      </c>
      <c r="I10510" t="s">
        <v>244</v>
      </c>
      <c r="J10510" t="s">
        <v>250</v>
      </c>
      <c r="K10510">
        <v>0</v>
      </c>
      <c r="L10510">
        <v>7</v>
      </c>
      <c r="M10510">
        <v>1</v>
      </c>
      <c r="N10510">
        <v>0</v>
      </c>
      <c r="O10510">
        <v>3</v>
      </c>
      <c r="P10510">
        <v>-1</v>
      </c>
      <c r="Q10510" s="28">
        <v>41344.210416666669</v>
      </c>
      <c r="R10510" s="28">
        <v>41345.429861111108</v>
      </c>
      <c r="S10510" t="s">
        <v>33457</v>
      </c>
      <c r="T10510" s="27">
        <v>41344</v>
      </c>
      <c r="V10510">
        <v>1</v>
      </c>
      <c r="W10510" t="s">
        <v>32</v>
      </c>
      <c r="X10510" t="s">
        <v>453</v>
      </c>
      <c r="Y10510">
        <v>0</v>
      </c>
      <c r="AB10510" t="s">
        <v>237</v>
      </c>
      <c r="AH10510">
        <v>0</v>
      </c>
      <c r="AN10510" t="s">
        <v>238</v>
      </c>
      <c r="AO10510">
        <v>6</v>
      </c>
      <c r="AP10510" t="s">
        <v>246</v>
      </c>
      <c r="AQ10510" s="27">
        <v>41345</v>
      </c>
      <c r="AR10510" t="s">
        <v>240</v>
      </c>
      <c r="AS10510">
        <v>7</v>
      </c>
      <c r="AT10510" t="s">
        <v>246</v>
      </c>
      <c r="AU10510" s="27">
        <v>41345</v>
      </c>
    </row>
    <row r="10511" spans="1:47" x14ac:dyDescent="0.2">
      <c r="A10511">
        <v>10510</v>
      </c>
      <c r="B10511" t="s">
        <v>33458</v>
      </c>
      <c r="C10511" t="s">
        <v>387</v>
      </c>
      <c r="D10511" t="s">
        <v>33459</v>
      </c>
      <c r="E10511" s="27">
        <v>41395</v>
      </c>
      <c r="F10511" t="s">
        <v>233</v>
      </c>
      <c r="G10511" s="27">
        <v>28044</v>
      </c>
      <c r="H10511">
        <v>39</v>
      </c>
      <c r="I10511" t="s">
        <v>244</v>
      </c>
      <c r="J10511" t="s">
        <v>245</v>
      </c>
      <c r="K10511">
        <v>0</v>
      </c>
      <c r="L10511">
        <v>1</v>
      </c>
      <c r="M10511">
        <v>0</v>
      </c>
      <c r="N10511">
        <v>0</v>
      </c>
      <c r="O10511">
        <v>1</v>
      </c>
      <c r="P10511">
        <v>-1</v>
      </c>
      <c r="Q10511" s="28">
        <v>41394.370138888888</v>
      </c>
      <c r="R10511" s="28">
        <v>41395.28125</v>
      </c>
      <c r="S10511" t="s">
        <v>33460</v>
      </c>
      <c r="T10511" s="27">
        <v>41394</v>
      </c>
      <c r="V10511">
        <v>1</v>
      </c>
      <c r="W10511" t="s">
        <v>32</v>
      </c>
      <c r="X10511" t="s">
        <v>33461</v>
      </c>
      <c r="Y10511">
        <v>0</v>
      </c>
      <c r="AB10511" t="s">
        <v>237</v>
      </c>
      <c r="AH10511">
        <v>0</v>
      </c>
      <c r="AN10511" t="s">
        <v>238</v>
      </c>
      <c r="AO10511">
        <v>1</v>
      </c>
      <c r="AP10511" t="s">
        <v>239</v>
      </c>
      <c r="AQ10511" s="27">
        <v>41395</v>
      </c>
      <c r="AR10511" t="s">
        <v>240</v>
      </c>
      <c r="AS10511">
        <v>1</v>
      </c>
      <c r="AT10511" t="s">
        <v>239</v>
      </c>
      <c r="AU10511" s="27">
        <v>41395</v>
      </c>
    </row>
    <row r="10512" spans="1:47" x14ac:dyDescent="0.2">
      <c r="A10512">
        <v>10511</v>
      </c>
      <c r="B10512" t="s">
        <v>33462</v>
      </c>
      <c r="C10512" t="s">
        <v>33463</v>
      </c>
      <c r="D10512" t="s">
        <v>33464</v>
      </c>
      <c r="E10512" s="27">
        <v>41410</v>
      </c>
      <c r="F10512" t="s">
        <v>233</v>
      </c>
      <c r="G10512" s="27">
        <v>31577</v>
      </c>
      <c r="H10512">
        <v>29</v>
      </c>
      <c r="I10512" t="s">
        <v>244</v>
      </c>
      <c r="J10512" t="s">
        <v>250</v>
      </c>
      <c r="K10512">
        <v>0</v>
      </c>
      <c r="L10512">
        <v>9</v>
      </c>
      <c r="M10512">
        <v>0</v>
      </c>
      <c r="N10512">
        <v>0</v>
      </c>
      <c r="O10512">
        <v>8</v>
      </c>
      <c r="P10512">
        <v>0</v>
      </c>
      <c r="Q10512" s="28">
        <v>41410.111111111109</v>
      </c>
      <c r="R10512" s="28">
        <v>41411.348611111112</v>
      </c>
      <c r="S10512" t="s">
        <v>33465</v>
      </c>
      <c r="T10512" s="27">
        <v>41409</v>
      </c>
      <c r="V10512">
        <v>1</v>
      </c>
      <c r="W10512" t="s">
        <v>36</v>
      </c>
      <c r="X10512" t="s">
        <v>412</v>
      </c>
      <c r="Y10512">
        <v>1</v>
      </c>
      <c r="AA10512" t="s">
        <v>33466</v>
      </c>
      <c r="AB10512" t="s">
        <v>32</v>
      </c>
      <c r="AC10512">
        <v>0</v>
      </c>
      <c r="AD10512" s="27">
        <v>41543</v>
      </c>
      <c r="AE10512" t="s">
        <v>261</v>
      </c>
      <c r="AF10512" s="27">
        <v>41543</v>
      </c>
      <c r="AG10512" s="27">
        <v>41544</v>
      </c>
      <c r="AH10512">
        <v>1</v>
      </c>
      <c r="AJ10512" t="s">
        <v>33467</v>
      </c>
      <c r="AK10512" t="s">
        <v>462</v>
      </c>
      <c r="AL10512" s="27">
        <v>42415</v>
      </c>
      <c r="AM10512" t="s">
        <v>279</v>
      </c>
      <c r="AN10512" t="s">
        <v>238</v>
      </c>
      <c r="AO10512">
        <v>6</v>
      </c>
      <c r="AP10512" t="s">
        <v>246</v>
      </c>
      <c r="AQ10512" s="27">
        <v>41410</v>
      </c>
      <c r="AR10512" t="s">
        <v>240</v>
      </c>
      <c r="AS10512">
        <v>9</v>
      </c>
      <c r="AT10512" t="s">
        <v>269</v>
      </c>
      <c r="AU10512" s="27">
        <v>41410</v>
      </c>
    </row>
    <row r="10513" spans="1:47" x14ac:dyDescent="0.2">
      <c r="A10513">
        <v>10512</v>
      </c>
      <c r="B10513" t="s">
        <v>33468</v>
      </c>
      <c r="C10513" t="s">
        <v>2670</v>
      </c>
      <c r="D10513" t="s">
        <v>33469</v>
      </c>
      <c r="E10513" s="27">
        <v>41857</v>
      </c>
      <c r="F10513" t="s">
        <v>233</v>
      </c>
      <c r="G10513" s="27">
        <v>32417</v>
      </c>
      <c r="H10513">
        <v>27</v>
      </c>
      <c r="I10513" t="s">
        <v>244</v>
      </c>
      <c r="J10513" t="s">
        <v>250</v>
      </c>
      <c r="K10513">
        <v>0</v>
      </c>
      <c r="L10513">
        <v>10</v>
      </c>
      <c r="M10513">
        <v>0</v>
      </c>
      <c r="N10513">
        <v>0</v>
      </c>
      <c r="O10513">
        <v>15</v>
      </c>
      <c r="P10513">
        <v>-1</v>
      </c>
      <c r="Q10513" s="28">
        <v>41856.203472222223</v>
      </c>
      <c r="R10513" s="28">
        <v>41905.043749999997</v>
      </c>
      <c r="S10513" t="s">
        <v>33470</v>
      </c>
      <c r="T10513" s="27">
        <v>41856</v>
      </c>
      <c r="V10513">
        <v>1</v>
      </c>
      <c r="W10513" t="s">
        <v>32</v>
      </c>
      <c r="X10513" t="s">
        <v>383</v>
      </c>
      <c r="Y10513">
        <v>1</v>
      </c>
      <c r="AA10513" t="s">
        <v>33471</v>
      </c>
      <c r="AB10513" t="s">
        <v>36</v>
      </c>
      <c r="AC10513">
        <v>11</v>
      </c>
      <c r="AD10513" s="27">
        <v>41907</v>
      </c>
      <c r="AE10513" t="s">
        <v>2320</v>
      </c>
      <c r="AF10513" s="27">
        <v>41918</v>
      </c>
      <c r="AG10513" s="27">
        <v>41961</v>
      </c>
      <c r="AH10513">
        <v>0</v>
      </c>
      <c r="AN10513" t="s">
        <v>238</v>
      </c>
      <c r="AO10513">
        <v>5</v>
      </c>
      <c r="AP10513" t="s">
        <v>246</v>
      </c>
      <c r="AQ10513" s="27">
        <v>41857</v>
      </c>
      <c r="AR10513" t="s">
        <v>240</v>
      </c>
      <c r="AS10513">
        <v>10</v>
      </c>
      <c r="AT10513" t="s">
        <v>269</v>
      </c>
      <c r="AU10513" s="27">
        <v>41857</v>
      </c>
    </row>
    <row r="10514" spans="1:47" x14ac:dyDescent="0.2">
      <c r="A10514">
        <v>10513</v>
      </c>
      <c r="B10514" t="s">
        <v>33472</v>
      </c>
      <c r="C10514" t="s">
        <v>5683</v>
      </c>
      <c r="D10514" t="s">
        <v>33473</v>
      </c>
      <c r="E10514" s="27">
        <v>41457</v>
      </c>
      <c r="F10514" t="s">
        <v>294</v>
      </c>
      <c r="G10514" s="27">
        <v>27091</v>
      </c>
      <c r="H10514">
        <v>42</v>
      </c>
      <c r="I10514" t="s">
        <v>244</v>
      </c>
      <c r="J10514" t="s">
        <v>245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-3</v>
      </c>
      <c r="Q10514" s="28">
        <v>41454.440972222219</v>
      </c>
      <c r="R10514" s="28">
        <v>41456.095138888886</v>
      </c>
      <c r="S10514" t="s">
        <v>33474</v>
      </c>
      <c r="T10514" s="27">
        <v>41454</v>
      </c>
      <c r="V10514">
        <v>3</v>
      </c>
      <c r="W10514" t="s">
        <v>32</v>
      </c>
      <c r="X10514" t="s">
        <v>801</v>
      </c>
      <c r="Y10514">
        <v>0</v>
      </c>
      <c r="AB10514" t="s">
        <v>237</v>
      </c>
      <c r="AH10514">
        <v>0</v>
      </c>
      <c r="AN10514" t="s">
        <v>238</v>
      </c>
      <c r="AO10514">
        <v>1</v>
      </c>
      <c r="AP10514" t="s">
        <v>239</v>
      </c>
      <c r="AQ10514" s="27">
        <v>41457</v>
      </c>
      <c r="AR10514" t="s">
        <v>240</v>
      </c>
      <c r="AS10514">
        <v>1</v>
      </c>
      <c r="AT10514" t="s">
        <v>239</v>
      </c>
      <c r="AU10514" s="27">
        <v>41457</v>
      </c>
    </row>
    <row r="10515" spans="1:47" x14ac:dyDescent="0.2">
      <c r="A10515">
        <v>10514</v>
      </c>
      <c r="B10515" t="s">
        <v>33475</v>
      </c>
      <c r="C10515" t="s">
        <v>1262</v>
      </c>
      <c r="D10515" t="s">
        <v>33476</v>
      </c>
      <c r="E10515" s="27">
        <v>41716</v>
      </c>
      <c r="F10515" t="s">
        <v>233</v>
      </c>
      <c r="G10515" s="27">
        <v>34772</v>
      </c>
      <c r="H10515">
        <v>21</v>
      </c>
      <c r="I10515" t="s">
        <v>259</v>
      </c>
      <c r="J10515" t="s">
        <v>245</v>
      </c>
      <c r="K10515">
        <v>0</v>
      </c>
      <c r="L10515">
        <v>9</v>
      </c>
      <c r="M10515">
        <v>0</v>
      </c>
      <c r="N10515">
        <v>0</v>
      </c>
      <c r="O10515">
        <v>0</v>
      </c>
      <c r="P10515">
        <v>-1</v>
      </c>
      <c r="Q10515" s="28">
        <v>41715.525000000001</v>
      </c>
      <c r="R10515" s="28">
        <v>41716.05972222222</v>
      </c>
      <c r="S10515" t="s">
        <v>33477</v>
      </c>
      <c r="T10515" s="27">
        <v>41715</v>
      </c>
      <c r="V10515">
        <v>1</v>
      </c>
      <c r="W10515" t="s">
        <v>32</v>
      </c>
      <c r="X10515" t="s">
        <v>459</v>
      </c>
      <c r="Y10515">
        <v>0</v>
      </c>
      <c r="AB10515" t="s">
        <v>237</v>
      </c>
      <c r="AH10515">
        <v>0</v>
      </c>
      <c r="AN10515" t="s">
        <v>238</v>
      </c>
      <c r="AO10515">
        <v>8</v>
      </c>
      <c r="AP10515" t="s">
        <v>269</v>
      </c>
      <c r="AQ10515" s="27">
        <v>41716</v>
      </c>
      <c r="AR10515" t="s">
        <v>240</v>
      </c>
      <c r="AS10515">
        <v>9</v>
      </c>
      <c r="AT10515" t="s">
        <v>269</v>
      </c>
      <c r="AU10515" s="27">
        <v>41716</v>
      </c>
    </row>
    <row r="10516" spans="1:47" x14ac:dyDescent="0.2">
      <c r="A10516">
        <v>10515</v>
      </c>
      <c r="B10516" t="s">
        <v>33478</v>
      </c>
      <c r="C10516" t="s">
        <v>31621</v>
      </c>
      <c r="D10516" t="s">
        <v>10051</v>
      </c>
      <c r="E10516" s="27">
        <v>41960</v>
      </c>
      <c r="F10516" t="s">
        <v>233</v>
      </c>
      <c r="G10516" s="27">
        <v>28383</v>
      </c>
      <c r="H10516">
        <v>38</v>
      </c>
      <c r="I10516" t="s">
        <v>244</v>
      </c>
      <c r="J10516" t="s">
        <v>250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-1</v>
      </c>
      <c r="Q10516" s="28">
        <v>41959.161111111112</v>
      </c>
      <c r="R10516" s="28">
        <v>41960.070138888892</v>
      </c>
      <c r="S10516" t="s">
        <v>33479</v>
      </c>
      <c r="T10516" s="27">
        <v>41959</v>
      </c>
      <c r="V10516">
        <v>1</v>
      </c>
      <c r="W10516" t="s">
        <v>36</v>
      </c>
      <c r="X10516" t="s">
        <v>279</v>
      </c>
      <c r="Y10516">
        <v>0</v>
      </c>
      <c r="AB10516" t="s">
        <v>237</v>
      </c>
      <c r="AH10516">
        <v>0</v>
      </c>
      <c r="AN10516" t="s">
        <v>238</v>
      </c>
      <c r="AO10516">
        <v>1</v>
      </c>
      <c r="AP10516" t="s">
        <v>239</v>
      </c>
      <c r="AQ10516" s="27">
        <v>41960</v>
      </c>
      <c r="AR10516" t="s">
        <v>240</v>
      </c>
      <c r="AS10516">
        <v>1</v>
      </c>
      <c r="AT10516" t="s">
        <v>239</v>
      </c>
      <c r="AU10516" s="27">
        <v>41960</v>
      </c>
    </row>
    <row r="10517" spans="1:47" x14ac:dyDescent="0.2">
      <c r="A10517">
        <v>10516</v>
      </c>
      <c r="B10517" t="s">
        <v>33480</v>
      </c>
      <c r="C10517" t="s">
        <v>726</v>
      </c>
      <c r="D10517" t="s">
        <v>33481</v>
      </c>
      <c r="E10517" s="27">
        <v>41953</v>
      </c>
      <c r="F10517" t="s">
        <v>233</v>
      </c>
      <c r="G10517" s="27">
        <v>29595</v>
      </c>
      <c r="H10517">
        <v>35</v>
      </c>
      <c r="I10517" t="s">
        <v>244</v>
      </c>
      <c r="J10517" t="s">
        <v>245</v>
      </c>
      <c r="K10517">
        <v>0</v>
      </c>
      <c r="L10517">
        <v>1</v>
      </c>
      <c r="M10517">
        <v>0</v>
      </c>
      <c r="N10517">
        <v>0</v>
      </c>
      <c r="O10517">
        <v>8</v>
      </c>
      <c r="P10517">
        <v>-1</v>
      </c>
      <c r="Q10517" s="28">
        <v>41952.317361111112</v>
      </c>
      <c r="R10517" s="28">
        <v>41953.35833333333</v>
      </c>
      <c r="S10517" t="s">
        <v>33482</v>
      </c>
      <c r="T10517" s="27">
        <v>41951</v>
      </c>
      <c r="V10517">
        <v>2</v>
      </c>
      <c r="W10517" t="s">
        <v>36</v>
      </c>
      <c r="X10517" t="s">
        <v>2836</v>
      </c>
      <c r="Y10517">
        <v>0</v>
      </c>
      <c r="AB10517" t="s">
        <v>237</v>
      </c>
      <c r="AH10517">
        <v>0</v>
      </c>
      <c r="AN10517" t="s">
        <v>238</v>
      </c>
      <c r="AO10517">
        <v>1</v>
      </c>
      <c r="AP10517" t="s">
        <v>239</v>
      </c>
      <c r="AQ10517" s="27">
        <v>41953</v>
      </c>
      <c r="AR10517" t="s">
        <v>240</v>
      </c>
      <c r="AS10517">
        <v>1</v>
      </c>
      <c r="AT10517" t="s">
        <v>239</v>
      </c>
      <c r="AU10517" s="27">
        <v>41953</v>
      </c>
    </row>
    <row r="10518" spans="1:47" x14ac:dyDescent="0.2">
      <c r="A10518">
        <v>10517</v>
      </c>
      <c r="B10518" t="s">
        <v>33483</v>
      </c>
      <c r="C10518" t="s">
        <v>33484</v>
      </c>
      <c r="D10518" t="s">
        <v>586</v>
      </c>
      <c r="E10518" s="27">
        <v>41926</v>
      </c>
      <c r="F10518" t="s">
        <v>294</v>
      </c>
      <c r="G10518" s="27">
        <v>26288</v>
      </c>
      <c r="H10518">
        <v>44</v>
      </c>
      <c r="I10518" t="s">
        <v>244</v>
      </c>
      <c r="J10518" t="s">
        <v>250</v>
      </c>
      <c r="K10518">
        <v>0</v>
      </c>
      <c r="L10518">
        <v>6</v>
      </c>
      <c r="M10518">
        <v>0</v>
      </c>
      <c r="N10518">
        <v>0</v>
      </c>
      <c r="O10518">
        <v>11</v>
      </c>
      <c r="P10518">
        <v>-1</v>
      </c>
      <c r="Q10518" s="28">
        <v>41925.170138888891</v>
      </c>
      <c r="R10518" s="28">
        <v>41927.36041666667</v>
      </c>
      <c r="S10518" t="s">
        <v>33485</v>
      </c>
      <c r="T10518" s="27">
        <v>41925</v>
      </c>
      <c r="V10518">
        <v>1</v>
      </c>
      <c r="W10518" t="s">
        <v>36</v>
      </c>
      <c r="X10518" t="s">
        <v>279</v>
      </c>
      <c r="Y10518">
        <v>0</v>
      </c>
      <c r="AB10518" t="s">
        <v>237</v>
      </c>
      <c r="AH10518">
        <v>0</v>
      </c>
      <c r="AN10518" t="s">
        <v>238</v>
      </c>
      <c r="AO10518">
        <v>2</v>
      </c>
      <c r="AP10518" t="s">
        <v>239</v>
      </c>
      <c r="AQ10518" s="27">
        <v>41926</v>
      </c>
      <c r="AR10518" t="s">
        <v>240</v>
      </c>
      <c r="AS10518">
        <v>6</v>
      </c>
      <c r="AT10518" t="s">
        <v>246</v>
      </c>
      <c r="AU10518" s="27">
        <v>41926</v>
      </c>
    </row>
    <row r="10519" spans="1:47" x14ac:dyDescent="0.2">
      <c r="A10519">
        <v>10518</v>
      </c>
      <c r="B10519" t="s">
        <v>33486</v>
      </c>
      <c r="C10519" t="s">
        <v>1313</v>
      </c>
      <c r="D10519" t="s">
        <v>2671</v>
      </c>
      <c r="E10519" s="27">
        <v>41323</v>
      </c>
      <c r="F10519" t="s">
        <v>233</v>
      </c>
      <c r="G10519" s="27">
        <v>32293</v>
      </c>
      <c r="H10519">
        <v>27</v>
      </c>
      <c r="I10519" t="s">
        <v>244</v>
      </c>
      <c r="J10519" t="s">
        <v>250</v>
      </c>
      <c r="K10519">
        <v>0</v>
      </c>
      <c r="L10519">
        <v>5</v>
      </c>
      <c r="M10519">
        <v>0</v>
      </c>
      <c r="N10519">
        <v>1</v>
      </c>
      <c r="O10519">
        <v>5</v>
      </c>
      <c r="P10519">
        <v>-1</v>
      </c>
      <c r="Q10519" s="28">
        <v>41322.074999999997</v>
      </c>
      <c r="R10519" s="28">
        <v>41328.374305555553</v>
      </c>
      <c r="S10519" t="s">
        <v>33487</v>
      </c>
      <c r="T10519" s="27">
        <v>41322</v>
      </c>
      <c r="V10519">
        <v>1</v>
      </c>
      <c r="W10519" t="s">
        <v>36</v>
      </c>
      <c r="X10519" t="s">
        <v>422</v>
      </c>
      <c r="Y10519">
        <v>1</v>
      </c>
      <c r="AA10519" t="s">
        <v>33488</v>
      </c>
      <c r="AB10519" t="s">
        <v>36</v>
      </c>
      <c r="AC10519">
        <v>0</v>
      </c>
      <c r="AD10519" s="27">
        <v>41793</v>
      </c>
      <c r="AE10519" t="s">
        <v>2030</v>
      </c>
      <c r="AF10519" s="27">
        <v>41793</v>
      </c>
      <c r="AG10519" s="27">
        <v>41795</v>
      </c>
      <c r="AH10519">
        <v>0</v>
      </c>
      <c r="AN10519" t="s">
        <v>238</v>
      </c>
      <c r="AO10519">
        <v>3</v>
      </c>
      <c r="AP10519" t="s">
        <v>239</v>
      </c>
      <c r="AQ10519" s="27">
        <v>41323</v>
      </c>
      <c r="AR10519" t="s">
        <v>240</v>
      </c>
      <c r="AS10519">
        <v>5</v>
      </c>
      <c r="AT10519" t="s">
        <v>246</v>
      </c>
      <c r="AU10519" s="27">
        <v>41323</v>
      </c>
    </row>
    <row r="10520" spans="1:47" x14ac:dyDescent="0.2">
      <c r="A10520">
        <v>10519</v>
      </c>
      <c r="B10520" t="s">
        <v>33489</v>
      </c>
      <c r="C10520" t="s">
        <v>33490</v>
      </c>
      <c r="D10520" t="s">
        <v>33491</v>
      </c>
      <c r="E10520" s="27">
        <v>41876</v>
      </c>
      <c r="F10520" t="s">
        <v>233</v>
      </c>
      <c r="G10520" s="27">
        <v>29034</v>
      </c>
      <c r="H10520">
        <v>36</v>
      </c>
      <c r="I10520" t="s">
        <v>244</v>
      </c>
      <c r="J10520" t="s">
        <v>250</v>
      </c>
      <c r="K10520">
        <v>0</v>
      </c>
      <c r="L10520">
        <v>9</v>
      </c>
      <c r="M10520">
        <v>0</v>
      </c>
      <c r="N10520">
        <v>0</v>
      </c>
      <c r="O10520">
        <v>2</v>
      </c>
      <c r="P10520">
        <v>-1</v>
      </c>
      <c r="Q10520" s="28">
        <v>41875.240972222222</v>
      </c>
      <c r="R10520" s="28">
        <v>41921.381944444445</v>
      </c>
      <c r="S10520" t="s">
        <v>33492</v>
      </c>
      <c r="T10520" s="27">
        <v>41875</v>
      </c>
      <c r="V10520">
        <v>1</v>
      </c>
      <c r="W10520" t="s">
        <v>36</v>
      </c>
      <c r="X10520" t="s">
        <v>279</v>
      </c>
      <c r="Y10520">
        <v>1</v>
      </c>
      <c r="AA10520" t="s">
        <v>33493</v>
      </c>
      <c r="AB10520" t="s">
        <v>36</v>
      </c>
      <c r="AC10520">
        <v>0</v>
      </c>
      <c r="AD10520" s="27">
        <v>41983</v>
      </c>
      <c r="AE10520" t="s">
        <v>279</v>
      </c>
      <c r="AF10520" s="27">
        <v>41983</v>
      </c>
      <c r="AG10520" s="27">
        <v>42121</v>
      </c>
      <c r="AH10520">
        <v>1</v>
      </c>
      <c r="AJ10520" t="s">
        <v>33493</v>
      </c>
      <c r="AK10520" t="s">
        <v>462</v>
      </c>
      <c r="AL10520" s="27">
        <v>41983</v>
      </c>
      <c r="AM10520" t="s">
        <v>279</v>
      </c>
      <c r="AN10520" t="s">
        <v>238</v>
      </c>
      <c r="AO10520">
        <v>8</v>
      </c>
      <c r="AP10520" t="s">
        <v>269</v>
      </c>
      <c r="AQ10520" s="27">
        <v>41876</v>
      </c>
      <c r="AR10520" t="s">
        <v>240</v>
      </c>
      <c r="AS10520">
        <v>9</v>
      </c>
      <c r="AT10520" t="s">
        <v>269</v>
      </c>
      <c r="AU10520" s="27">
        <v>41876</v>
      </c>
    </row>
    <row r="10521" spans="1:47" x14ac:dyDescent="0.2">
      <c r="A10521">
        <v>10520</v>
      </c>
      <c r="B10521" t="s">
        <v>33494</v>
      </c>
      <c r="C10521" t="s">
        <v>5683</v>
      </c>
      <c r="D10521" t="s">
        <v>29001</v>
      </c>
      <c r="E10521" s="27">
        <v>41716</v>
      </c>
      <c r="F10521" t="s">
        <v>294</v>
      </c>
      <c r="G10521" s="27">
        <v>33470</v>
      </c>
      <c r="H10521">
        <v>24</v>
      </c>
      <c r="I10521" t="s">
        <v>259</v>
      </c>
      <c r="J10521" t="s">
        <v>250</v>
      </c>
      <c r="K10521">
        <v>0</v>
      </c>
      <c r="L10521">
        <v>4</v>
      </c>
      <c r="M10521">
        <v>0</v>
      </c>
      <c r="N10521">
        <v>0</v>
      </c>
      <c r="O10521">
        <v>0</v>
      </c>
      <c r="P10521">
        <v>-1</v>
      </c>
      <c r="Q10521" s="28">
        <v>41715.353472222225</v>
      </c>
      <c r="R10521" s="28">
        <v>41716.326388888891</v>
      </c>
      <c r="S10521" t="s">
        <v>33495</v>
      </c>
      <c r="T10521" s="27">
        <v>41715</v>
      </c>
      <c r="V10521">
        <v>1</v>
      </c>
      <c r="W10521" t="s">
        <v>32</v>
      </c>
      <c r="X10521" t="s">
        <v>588</v>
      </c>
      <c r="Y10521">
        <v>1</v>
      </c>
      <c r="AA10521" t="s">
        <v>33496</v>
      </c>
      <c r="AB10521" t="s">
        <v>36</v>
      </c>
      <c r="AC10521">
        <v>0</v>
      </c>
      <c r="AD10521" s="27">
        <v>42057</v>
      </c>
      <c r="AE10521" t="s">
        <v>14556</v>
      </c>
      <c r="AF10521" s="27">
        <v>42057</v>
      </c>
      <c r="AG10521" s="27">
        <v>42057</v>
      </c>
      <c r="AH10521">
        <v>1</v>
      </c>
      <c r="AJ10521" t="s">
        <v>33497</v>
      </c>
      <c r="AK10521" t="s">
        <v>255</v>
      </c>
      <c r="AL10521" s="27">
        <v>42089</v>
      </c>
      <c r="AM10521" t="s">
        <v>974</v>
      </c>
      <c r="AN10521" t="s">
        <v>238</v>
      </c>
      <c r="AO10521">
        <v>3</v>
      </c>
      <c r="AP10521" t="s">
        <v>239</v>
      </c>
      <c r="AQ10521" s="27">
        <v>41716</v>
      </c>
      <c r="AR10521" t="s">
        <v>240</v>
      </c>
      <c r="AS10521">
        <v>4</v>
      </c>
      <c r="AT10521" t="s">
        <v>239</v>
      </c>
      <c r="AU10521" s="27">
        <v>41716</v>
      </c>
    </row>
    <row r="10522" spans="1:47" x14ac:dyDescent="0.2">
      <c r="A10522">
        <v>10521</v>
      </c>
      <c r="B10522" t="s">
        <v>33498</v>
      </c>
      <c r="C10522" t="s">
        <v>5032</v>
      </c>
      <c r="D10522" t="s">
        <v>33499</v>
      </c>
      <c r="E10522" s="27">
        <v>41839</v>
      </c>
      <c r="F10522" t="s">
        <v>233</v>
      </c>
      <c r="G10522" s="27">
        <v>22881</v>
      </c>
      <c r="H10522">
        <v>53</v>
      </c>
      <c r="I10522" t="s">
        <v>234</v>
      </c>
      <c r="J10522" t="s">
        <v>245</v>
      </c>
      <c r="K10522">
        <v>0</v>
      </c>
      <c r="L10522">
        <v>2</v>
      </c>
      <c r="M10522">
        <v>0</v>
      </c>
      <c r="N10522">
        <v>0</v>
      </c>
      <c r="O10522">
        <v>2</v>
      </c>
      <c r="P10522">
        <v>-278</v>
      </c>
      <c r="Q10522" s="28">
        <v>41561.186111111114</v>
      </c>
      <c r="R10522" s="28">
        <v>41562.18472222222</v>
      </c>
      <c r="S10522" t="s">
        <v>33500</v>
      </c>
      <c r="T10522" s="27">
        <v>40010</v>
      </c>
      <c r="V10522">
        <v>1829</v>
      </c>
      <c r="W10522" t="s">
        <v>36</v>
      </c>
      <c r="X10522" t="s">
        <v>33501</v>
      </c>
      <c r="Y10522">
        <v>0</v>
      </c>
      <c r="AB10522" t="s">
        <v>237</v>
      </c>
      <c r="AH10522">
        <v>0</v>
      </c>
      <c r="AN10522" t="s">
        <v>238</v>
      </c>
      <c r="AO10522">
        <v>1</v>
      </c>
      <c r="AP10522" t="s">
        <v>239</v>
      </c>
      <c r="AQ10522" s="27">
        <v>41839</v>
      </c>
      <c r="AR10522" t="s">
        <v>240</v>
      </c>
      <c r="AS10522">
        <v>2</v>
      </c>
      <c r="AT10522" t="s">
        <v>239</v>
      </c>
      <c r="AU10522" s="27">
        <v>41839</v>
      </c>
    </row>
    <row r="10523" spans="1:47" x14ac:dyDescent="0.2">
      <c r="A10523">
        <v>10522</v>
      </c>
      <c r="B10523" t="s">
        <v>33502</v>
      </c>
      <c r="C10523" t="s">
        <v>16992</v>
      </c>
      <c r="D10523" t="s">
        <v>33503</v>
      </c>
      <c r="E10523" s="27">
        <v>41666</v>
      </c>
      <c r="F10523" t="s">
        <v>294</v>
      </c>
      <c r="G10523" s="27">
        <v>17941</v>
      </c>
      <c r="H10523">
        <v>67</v>
      </c>
      <c r="I10523" t="s">
        <v>234</v>
      </c>
      <c r="J10523" t="s">
        <v>245</v>
      </c>
      <c r="K10523">
        <v>0</v>
      </c>
      <c r="L10523">
        <v>1</v>
      </c>
      <c r="M10523">
        <v>0</v>
      </c>
      <c r="N10523">
        <v>0</v>
      </c>
      <c r="O10523">
        <v>0</v>
      </c>
      <c r="P10523">
        <v>-3</v>
      </c>
      <c r="Q10523" s="28">
        <v>41663.447222222225</v>
      </c>
      <c r="R10523" s="28">
        <v>41664.202777777777</v>
      </c>
      <c r="S10523" t="s">
        <v>33504</v>
      </c>
      <c r="T10523" s="27">
        <v>41663</v>
      </c>
      <c r="V10523">
        <v>3</v>
      </c>
      <c r="W10523" t="s">
        <v>36</v>
      </c>
      <c r="X10523" t="s">
        <v>780</v>
      </c>
      <c r="Y10523">
        <v>0</v>
      </c>
      <c r="AB10523" t="s">
        <v>237</v>
      </c>
      <c r="AH10523">
        <v>0</v>
      </c>
      <c r="AN10523" t="s">
        <v>238</v>
      </c>
      <c r="AO10523">
        <v>1</v>
      </c>
      <c r="AP10523" t="s">
        <v>239</v>
      </c>
      <c r="AQ10523" s="27">
        <v>41666</v>
      </c>
      <c r="AR10523" t="s">
        <v>240</v>
      </c>
      <c r="AS10523">
        <v>1</v>
      </c>
      <c r="AT10523" t="s">
        <v>239</v>
      </c>
      <c r="AU10523" s="27">
        <v>41666</v>
      </c>
    </row>
    <row r="10524" spans="1:47" x14ac:dyDescent="0.2">
      <c r="A10524">
        <v>10523</v>
      </c>
      <c r="B10524" t="s">
        <v>33505</v>
      </c>
      <c r="C10524" t="s">
        <v>33306</v>
      </c>
      <c r="D10524" t="s">
        <v>967</v>
      </c>
      <c r="E10524" s="27">
        <v>41398</v>
      </c>
      <c r="F10524" t="s">
        <v>233</v>
      </c>
      <c r="G10524" s="27">
        <v>31861</v>
      </c>
      <c r="H10524">
        <v>29</v>
      </c>
      <c r="I10524" t="s">
        <v>244</v>
      </c>
      <c r="J10524" t="s">
        <v>22</v>
      </c>
      <c r="K10524">
        <v>0</v>
      </c>
      <c r="L10524">
        <v>2</v>
      </c>
      <c r="M10524">
        <v>0</v>
      </c>
      <c r="N10524">
        <v>0</v>
      </c>
      <c r="O10524">
        <v>4</v>
      </c>
      <c r="P10524">
        <v>-1</v>
      </c>
      <c r="Q10524" s="28">
        <v>41397.214583333334</v>
      </c>
      <c r="R10524" s="28">
        <v>41400.369444444441</v>
      </c>
      <c r="S10524" t="s">
        <v>33506</v>
      </c>
      <c r="T10524" s="27">
        <v>41397</v>
      </c>
      <c r="V10524">
        <v>1</v>
      </c>
      <c r="W10524" t="s">
        <v>32</v>
      </c>
      <c r="X10524" t="s">
        <v>2730</v>
      </c>
      <c r="Y10524">
        <v>1</v>
      </c>
      <c r="AA10524" t="s">
        <v>33507</v>
      </c>
      <c r="AB10524" t="s">
        <v>36</v>
      </c>
      <c r="AC10524">
        <v>0</v>
      </c>
      <c r="AD10524" s="27">
        <v>42031</v>
      </c>
      <c r="AE10524" t="s">
        <v>7419</v>
      </c>
      <c r="AF10524" s="27">
        <v>42031</v>
      </c>
      <c r="AG10524" s="27">
        <v>42034</v>
      </c>
      <c r="AH10524">
        <v>1</v>
      </c>
      <c r="AJ10524" t="s">
        <v>33507</v>
      </c>
      <c r="AK10524" t="s">
        <v>312</v>
      </c>
      <c r="AL10524" s="27">
        <v>42031</v>
      </c>
      <c r="AM10524" t="s">
        <v>583</v>
      </c>
      <c r="AN10524" t="s">
        <v>238</v>
      </c>
      <c r="AO10524">
        <v>3</v>
      </c>
      <c r="AP10524" t="s">
        <v>239</v>
      </c>
      <c r="AQ10524" s="27">
        <v>41398</v>
      </c>
      <c r="AR10524" t="s">
        <v>240</v>
      </c>
      <c r="AS10524">
        <v>2</v>
      </c>
      <c r="AT10524" t="s">
        <v>239</v>
      </c>
      <c r="AU10524" s="27">
        <v>41398</v>
      </c>
    </row>
    <row r="10525" spans="1:47" x14ac:dyDescent="0.2">
      <c r="A10525">
        <v>10524</v>
      </c>
      <c r="B10525" t="s">
        <v>33508</v>
      </c>
      <c r="C10525" t="s">
        <v>1887</v>
      </c>
      <c r="D10525" t="s">
        <v>3539</v>
      </c>
      <c r="E10525" s="27">
        <v>41466</v>
      </c>
      <c r="F10525" t="s">
        <v>294</v>
      </c>
      <c r="G10525" s="27">
        <v>32401</v>
      </c>
      <c r="H10525">
        <v>27</v>
      </c>
      <c r="I10525" t="s">
        <v>244</v>
      </c>
      <c r="J10525" t="s">
        <v>250</v>
      </c>
      <c r="K10525">
        <v>0</v>
      </c>
      <c r="L10525">
        <v>6</v>
      </c>
      <c r="M10525">
        <v>0</v>
      </c>
      <c r="N10525">
        <v>0</v>
      </c>
      <c r="O10525">
        <v>2</v>
      </c>
      <c r="P10525">
        <v>-40</v>
      </c>
      <c r="Q10525" s="28">
        <v>41426.322916666664</v>
      </c>
      <c r="R10525" s="28">
        <v>41435.447222222225</v>
      </c>
      <c r="S10525" t="s">
        <v>33509</v>
      </c>
      <c r="T10525" s="27">
        <v>41426</v>
      </c>
      <c r="V10525">
        <v>40</v>
      </c>
      <c r="W10525" t="s">
        <v>32</v>
      </c>
      <c r="X10525" t="s">
        <v>2976</v>
      </c>
      <c r="Y10525">
        <v>0</v>
      </c>
      <c r="AB10525" t="s">
        <v>237</v>
      </c>
      <c r="AH10525">
        <v>0</v>
      </c>
      <c r="AN10525" t="s">
        <v>238</v>
      </c>
      <c r="AO10525">
        <v>4</v>
      </c>
      <c r="AP10525" t="s">
        <v>239</v>
      </c>
      <c r="AQ10525" s="27">
        <v>41466</v>
      </c>
      <c r="AR10525" t="s">
        <v>240</v>
      </c>
      <c r="AS10525">
        <v>6</v>
      </c>
      <c r="AT10525" t="s">
        <v>246</v>
      </c>
      <c r="AU10525" s="27">
        <v>41466</v>
      </c>
    </row>
    <row r="10526" spans="1:47" x14ac:dyDescent="0.2">
      <c r="A10526">
        <v>10525</v>
      </c>
      <c r="B10526" t="s">
        <v>33510</v>
      </c>
      <c r="C10526" t="s">
        <v>1123</v>
      </c>
      <c r="D10526" t="s">
        <v>10908</v>
      </c>
      <c r="E10526" s="27">
        <v>41411</v>
      </c>
      <c r="F10526" t="s">
        <v>233</v>
      </c>
      <c r="G10526" s="27">
        <v>28109</v>
      </c>
      <c r="H10526">
        <v>39</v>
      </c>
      <c r="I10526" t="s">
        <v>244</v>
      </c>
      <c r="J10526" t="s">
        <v>250</v>
      </c>
      <c r="K10526">
        <v>0</v>
      </c>
      <c r="L10526">
        <v>4</v>
      </c>
      <c r="M10526">
        <v>0</v>
      </c>
      <c r="N10526">
        <v>0</v>
      </c>
      <c r="O10526">
        <v>3</v>
      </c>
      <c r="P10526">
        <v>-1</v>
      </c>
      <c r="Q10526" s="28">
        <v>41410.326388888891</v>
      </c>
      <c r="R10526" s="28">
        <v>41444.529166666667</v>
      </c>
      <c r="S10526" t="s">
        <v>33511</v>
      </c>
      <c r="U10526" s="27">
        <v>41411</v>
      </c>
      <c r="V10526">
        <v>0</v>
      </c>
      <c r="W10526" t="s">
        <v>32</v>
      </c>
      <c r="X10526" t="s">
        <v>274</v>
      </c>
      <c r="Y10526">
        <v>1</v>
      </c>
      <c r="AA10526" t="s">
        <v>33512</v>
      </c>
      <c r="AB10526" t="s">
        <v>36</v>
      </c>
      <c r="AC10526">
        <v>0</v>
      </c>
      <c r="AD10526" s="27">
        <v>41899</v>
      </c>
      <c r="AE10526" t="s">
        <v>279</v>
      </c>
      <c r="AF10526" s="27">
        <v>41899</v>
      </c>
      <c r="AG10526" s="27">
        <v>41941</v>
      </c>
      <c r="AH10526">
        <v>1</v>
      </c>
      <c r="AJ10526" t="s">
        <v>33512</v>
      </c>
      <c r="AK10526" t="s">
        <v>462</v>
      </c>
      <c r="AL10526" s="27">
        <v>41899</v>
      </c>
      <c r="AM10526" t="s">
        <v>279</v>
      </c>
      <c r="AN10526" t="s">
        <v>238</v>
      </c>
      <c r="AO10526">
        <v>3</v>
      </c>
      <c r="AP10526" t="s">
        <v>239</v>
      </c>
      <c r="AQ10526" s="27">
        <v>41411</v>
      </c>
      <c r="AR10526" t="s">
        <v>240</v>
      </c>
      <c r="AS10526">
        <v>4</v>
      </c>
      <c r="AT10526" t="s">
        <v>239</v>
      </c>
      <c r="AU10526" s="27">
        <v>41411</v>
      </c>
    </row>
    <row r="10527" spans="1:47" x14ac:dyDescent="0.2">
      <c r="A10527">
        <v>10526</v>
      </c>
      <c r="B10527" t="s">
        <v>33513</v>
      </c>
      <c r="C10527" t="s">
        <v>242</v>
      </c>
      <c r="D10527" t="s">
        <v>2875</v>
      </c>
      <c r="E10527" s="27">
        <v>41348</v>
      </c>
      <c r="F10527" t="s">
        <v>233</v>
      </c>
      <c r="G10527" s="27">
        <v>27037</v>
      </c>
      <c r="H10527">
        <v>42</v>
      </c>
      <c r="I10527" t="s">
        <v>244</v>
      </c>
      <c r="J10527" t="s">
        <v>245</v>
      </c>
      <c r="K10527">
        <v>0</v>
      </c>
      <c r="L10527">
        <v>6</v>
      </c>
      <c r="M10527">
        <v>0</v>
      </c>
      <c r="N10527">
        <v>0</v>
      </c>
      <c r="O10527">
        <v>5</v>
      </c>
      <c r="P10527">
        <v>84</v>
      </c>
      <c r="Q10527" s="28">
        <v>41432.263194444444</v>
      </c>
      <c r="R10527" s="28">
        <v>41433.238194444442</v>
      </c>
      <c r="S10527" t="s">
        <v>33514</v>
      </c>
      <c r="U10527" s="27">
        <v>41347</v>
      </c>
      <c r="V10527">
        <v>1</v>
      </c>
      <c r="W10527" t="s">
        <v>32</v>
      </c>
      <c r="X10527" t="s">
        <v>274</v>
      </c>
      <c r="Y10527">
        <v>0</v>
      </c>
      <c r="AB10527" t="s">
        <v>237</v>
      </c>
      <c r="AH10527">
        <v>0</v>
      </c>
      <c r="AN10527" t="s">
        <v>238</v>
      </c>
      <c r="AO10527">
        <v>2</v>
      </c>
      <c r="AP10527" t="s">
        <v>239</v>
      </c>
      <c r="AQ10527" s="27">
        <v>41348</v>
      </c>
      <c r="AR10527" t="s">
        <v>240</v>
      </c>
      <c r="AS10527">
        <v>6</v>
      </c>
      <c r="AT10527" t="s">
        <v>246</v>
      </c>
      <c r="AU10527" s="27">
        <v>41348</v>
      </c>
    </row>
    <row r="10528" spans="1:47" x14ac:dyDescent="0.2">
      <c r="A10528">
        <v>10527</v>
      </c>
      <c r="B10528" t="s">
        <v>33515</v>
      </c>
      <c r="C10528" t="s">
        <v>33516</v>
      </c>
      <c r="D10528" t="s">
        <v>33517</v>
      </c>
      <c r="E10528" s="27">
        <v>41551</v>
      </c>
      <c r="F10528" t="s">
        <v>233</v>
      </c>
      <c r="G10528" s="27">
        <v>28794</v>
      </c>
      <c r="H10528">
        <v>37</v>
      </c>
      <c r="I10528" t="s">
        <v>244</v>
      </c>
      <c r="J10528" t="s">
        <v>22</v>
      </c>
      <c r="K10528">
        <v>0</v>
      </c>
      <c r="L10528">
        <v>2</v>
      </c>
      <c r="M10528">
        <v>0</v>
      </c>
      <c r="N10528">
        <v>0</v>
      </c>
      <c r="O10528">
        <v>0</v>
      </c>
      <c r="W10528" t="s">
        <v>237</v>
      </c>
      <c r="Y10528">
        <v>-1</v>
      </c>
      <c r="AB10528" t="s">
        <v>237</v>
      </c>
      <c r="AH10528">
        <v>0</v>
      </c>
      <c r="AN10528" t="s">
        <v>238</v>
      </c>
      <c r="AO10528">
        <v>1</v>
      </c>
      <c r="AP10528" t="s">
        <v>239</v>
      </c>
      <c r="AQ10528" s="27">
        <v>41551</v>
      </c>
      <c r="AR10528" t="s">
        <v>240</v>
      </c>
      <c r="AS10528">
        <v>2</v>
      </c>
      <c r="AT10528" t="s">
        <v>239</v>
      </c>
      <c r="AU10528" s="27">
        <v>41551</v>
      </c>
    </row>
    <row r="10529" spans="1:47" x14ac:dyDescent="0.2">
      <c r="A10529">
        <v>10528</v>
      </c>
      <c r="B10529" t="s">
        <v>33518</v>
      </c>
      <c r="C10529" t="s">
        <v>13318</v>
      </c>
      <c r="D10529" t="s">
        <v>2409</v>
      </c>
      <c r="E10529" s="27">
        <v>41429</v>
      </c>
      <c r="F10529" t="s">
        <v>233</v>
      </c>
      <c r="G10529" s="27">
        <v>27243</v>
      </c>
      <c r="H10529">
        <v>41</v>
      </c>
      <c r="I10529" t="s">
        <v>244</v>
      </c>
      <c r="J10529" t="s">
        <v>353</v>
      </c>
      <c r="K10529">
        <v>0</v>
      </c>
      <c r="L10529">
        <v>1</v>
      </c>
      <c r="M10529">
        <v>0</v>
      </c>
      <c r="N10529">
        <v>0</v>
      </c>
      <c r="O10529">
        <v>1</v>
      </c>
      <c r="P10529">
        <v>-4</v>
      </c>
      <c r="Q10529" s="28">
        <v>41425.469444444447</v>
      </c>
      <c r="R10529" s="28">
        <v>41426.334027777775</v>
      </c>
      <c r="S10529" t="s">
        <v>33519</v>
      </c>
      <c r="T10529" s="27">
        <v>41425</v>
      </c>
      <c r="V10529">
        <v>4</v>
      </c>
      <c r="W10529" t="s">
        <v>36</v>
      </c>
      <c r="X10529" t="s">
        <v>263</v>
      </c>
      <c r="Y10529">
        <v>0</v>
      </c>
      <c r="AB10529" t="s">
        <v>237</v>
      </c>
      <c r="AH10529">
        <v>0</v>
      </c>
      <c r="AN10529" t="s">
        <v>238</v>
      </c>
      <c r="AO10529">
        <v>1</v>
      </c>
      <c r="AP10529" t="s">
        <v>239</v>
      </c>
      <c r="AQ10529" s="27">
        <v>41429</v>
      </c>
      <c r="AR10529" t="s">
        <v>240</v>
      </c>
      <c r="AS10529">
        <v>1</v>
      </c>
      <c r="AT10529" t="s">
        <v>239</v>
      </c>
      <c r="AU10529" s="27">
        <v>41429</v>
      </c>
    </row>
    <row r="10530" spans="1:47" x14ac:dyDescent="0.2">
      <c r="A10530">
        <v>10529</v>
      </c>
      <c r="B10530" t="s">
        <v>33520</v>
      </c>
      <c r="C10530" t="s">
        <v>726</v>
      </c>
      <c r="D10530" t="s">
        <v>1189</v>
      </c>
      <c r="E10530" s="27">
        <v>41956</v>
      </c>
      <c r="F10530" t="s">
        <v>233</v>
      </c>
      <c r="G10530" s="27">
        <v>31753</v>
      </c>
      <c r="H10530">
        <v>29</v>
      </c>
      <c r="I10530" t="s">
        <v>244</v>
      </c>
      <c r="J10530" t="s">
        <v>353</v>
      </c>
      <c r="K10530">
        <v>0</v>
      </c>
      <c r="L10530">
        <v>4</v>
      </c>
      <c r="M10530">
        <v>0</v>
      </c>
      <c r="N10530">
        <v>0</v>
      </c>
      <c r="O10530">
        <v>4</v>
      </c>
      <c r="P10530">
        <v>-1</v>
      </c>
      <c r="Q10530" s="28">
        <v>41955.079861111109</v>
      </c>
      <c r="R10530" s="28">
        <v>41956.275000000001</v>
      </c>
      <c r="S10530" t="s">
        <v>33521</v>
      </c>
      <c r="U10530" s="27">
        <v>41955</v>
      </c>
      <c r="V10530">
        <v>1</v>
      </c>
      <c r="W10530" t="s">
        <v>32</v>
      </c>
      <c r="X10530" t="s">
        <v>274</v>
      </c>
      <c r="Y10530">
        <v>0</v>
      </c>
      <c r="AB10530" t="s">
        <v>237</v>
      </c>
      <c r="AH10530">
        <v>0</v>
      </c>
      <c r="AN10530" t="s">
        <v>238</v>
      </c>
      <c r="AO10530">
        <v>2</v>
      </c>
      <c r="AP10530" t="s">
        <v>239</v>
      </c>
      <c r="AQ10530" s="27">
        <v>41956</v>
      </c>
      <c r="AR10530" t="s">
        <v>240</v>
      </c>
      <c r="AS10530">
        <v>4</v>
      </c>
      <c r="AT10530" t="s">
        <v>239</v>
      </c>
      <c r="AU10530" s="27">
        <v>41956</v>
      </c>
    </row>
    <row r="10531" spans="1:47" x14ac:dyDescent="0.2">
      <c r="A10531">
        <v>10530</v>
      </c>
      <c r="B10531" t="s">
        <v>33522</v>
      </c>
      <c r="C10531" t="s">
        <v>33523</v>
      </c>
      <c r="D10531" t="s">
        <v>33524</v>
      </c>
      <c r="E10531" s="27">
        <v>41489</v>
      </c>
      <c r="F10531" t="s">
        <v>294</v>
      </c>
      <c r="G10531" s="27">
        <v>33005</v>
      </c>
      <c r="H10531">
        <v>25</v>
      </c>
      <c r="I10531" t="s">
        <v>244</v>
      </c>
      <c r="J10531" t="s">
        <v>250</v>
      </c>
      <c r="K10531">
        <v>0</v>
      </c>
      <c r="L10531">
        <v>3</v>
      </c>
      <c r="M10531">
        <v>0</v>
      </c>
      <c r="N10531">
        <v>0</v>
      </c>
      <c r="O10531">
        <v>1</v>
      </c>
      <c r="P10531">
        <v>-1</v>
      </c>
      <c r="Q10531" s="28">
        <v>41488.085416666669</v>
      </c>
      <c r="R10531" s="28">
        <v>41492.229166666664</v>
      </c>
      <c r="S10531" t="s">
        <v>33525</v>
      </c>
      <c r="U10531" s="27">
        <v>41488</v>
      </c>
      <c r="V10531">
        <v>1</v>
      </c>
      <c r="W10531" t="s">
        <v>32</v>
      </c>
      <c r="X10531" t="s">
        <v>274</v>
      </c>
      <c r="Y10531">
        <v>0</v>
      </c>
      <c r="AB10531" t="s">
        <v>237</v>
      </c>
      <c r="AH10531">
        <v>0</v>
      </c>
      <c r="AN10531" t="s">
        <v>238</v>
      </c>
      <c r="AO10531">
        <v>4</v>
      </c>
      <c r="AP10531" t="s">
        <v>239</v>
      </c>
      <c r="AQ10531" s="27">
        <v>41489</v>
      </c>
      <c r="AR10531" t="s">
        <v>240</v>
      </c>
      <c r="AS10531">
        <v>3</v>
      </c>
      <c r="AT10531" t="s">
        <v>239</v>
      </c>
      <c r="AU10531" s="27">
        <v>41489</v>
      </c>
    </row>
    <row r="10532" spans="1:47" x14ac:dyDescent="0.2">
      <c r="A10532">
        <v>10531</v>
      </c>
      <c r="B10532" t="s">
        <v>33526</v>
      </c>
      <c r="C10532" t="s">
        <v>2931</v>
      </c>
      <c r="D10532" t="s">
        <v>33527</v>
      </c>
      <c r="E10532" s="27">
        <v>41340</v>
      </c>
      <c r="F10532" t="s">
        <v>233</v>
      </c>
      <c r="G10532" s="27">
        <v>27708</v>
      </c>
      <c r="H10532">
        <v>40</v>
      </c>
      <c r="I10532" t="s">
        <v>244</v>
      </c>
      <c r="J10532" t="s">
        <v>245</v>
      </c>
      <c r="K10532">
        <v>0</v>
      </c>
      <c r="L10532">
        <v>8</v>
      </c>
      <c r="M10532">
        <v>0</v>
      </c>
      <c r="N10532">
        <v>0</v>
      </c>
      <c r="O10532">
        <v>8</v>
      </c>
      <c r="P10532">
        <v>-28</v>
      </c>
      <c r="Q10532" s="28">
        <v>41312.315972222219</v>
      </c>
      <c r="R10532" s="28">
        <v>41319.134027777778</v>
      </c>
      <c r="S10532" t="s">
        <v>33528</v>
      </c>
      <c r="T10532" s="27">
        <v>41312</v>
      </c>
      <c r="V10532">
        <v>28</v>
      </c>
      <c r="W10532" t="s">
        <v>32</v>
      </c>
      <c r="X10532" t="s">
        <v>608</v>
      </c>
      <c r="Y10532">
        <v>1</v>
      </c>
      <c r="AA10532" t="s">
        <v>33529</v>
      </c>
      <c r="AB10532" t="s">
        <v>36</v>
      </c>
      <c r="AC10532">
        <v>0</v>
      </c>
      <c r="AD10532" s="27">
        <v>41469</v>
      </c>
      <c r="AE10532" t="s">
        <v>1297</v>
      </c>
      <c r="AF10532" s="27">
        <v>41469</v>
      </c>
      <c r="AG10532" s="27">
        <v>41470</v>
      </c>
      <c r="AH10532">
        <v>0</v>
      </c>
      <c r="AN10532" t="s">
        <v>238</v>
      </c>
      <c r="AO10532">
        <v>9</v>
      </c>
      <c r="AP10532" t="s">
        <v>269</v>
      </c>
      <c r="AQ10532" s="27">
        <v>41340</v>
      </c>
      <c r="AR10532" t="s">
        <v>240</v>
      </c>
      <c r="AS10532">
        <v>8</v>
      </c>
      <c r="AT10532" t="s">
        <v>269</v>
      </c>
      <c r="AU10532" s="27">
        <v>41340</v>
      </c>
    </row>
    <row r="10533" spans="1:47" x14ac:dyDescent="0.2">
      <c r="A10533">
        <v>10532</v>
      </c>
      <c r="B10533" t="s">
        <v>33530</v>
      </c>
      <c r="C10533" t="s">
        <v>1928</v>
      </c>
      <c r="D10533" t="s">
        <v>1413</v>
      </c>
      <c r="E10533" s="27">
        <v>41689</v>
      </c>
      <c r="F10533" t="s">
        <v>233</v>
      </c>
      <c r="G10533" s="27">
        <v>28879</v>
      </c>
      <c r="H10533">
        <v>37</v>
      </c>
      <c r="I10533" t="s">
        <v>244</v>
      </c>
      <c r="J10533" t="s">
        <v>250</v>
      </c>
      <c r="K10533">
        <v>0</v>
      </c>
      <c r="L10533">
        <v>4</v>
      </c>
      <c r="M10533">
        <v>0</v>
      </c>
      <c r="N10533">
        <v>0</v>
      </c>
      <c r="O10533">
        <v>4</v>
      </c>
      <c r="P10533">
        <v>-1</v>
      </c>
      <c r="Q10533" s="28">
        <v>41688.115972222222</v>
      </c>
      <c r="R10533" s="28">
        <v>41689.314583333333</v>
      </c>
      <c r="S10533" t="s">
        <v>33531</v>
      </c>
      <c r="T10533" s="27">
        <v>41688</v>
      </c>
      <c r="V10533">
        <v>1</v>
      </c>
      <c r="W10533" t="s">
        <v>36</v>
      </c>
      <c r="X10533" t="s">
        <v>279</v>
      </c>
      <c r="Y10533">
        <v>1</v>
      </c>
      <c r="AA10533" t="s">
        <v>33532</v>
      </c>
      <c r="AB10533" t="s">
        <v>36</v>
      </c>
      <c r="AC10533">
        <v>0</v>
      </c>
      <c r="AD10533" s="27">
        <v>41878</v>
      </c>
      <c r="AE10533" t="s">
        <v>279</v>
      </c>
      <c r="AF10533" s="27">
        <v>41878</v>
      </c>
      <c r="AG10533" s="27">
        <v>41928</v>
      </c>
      <c r="AH10533">
        <v>1</v>
      </c>
      <c r="AJ10533" t="s">
        <v>33532</v>
      </c>
      <c r="AK10533" t="s">
        <v>462</v>
      </c>
      <c r="AL10533" s="27">
        <v>41878</v>
      </c>
      <c r="AM10533" t="s">
        <v>279</v>
      </c>
      <c r="AN10533" t="s">
        <v>238</v>
      </c>
      <c r="AO10533">
        <v>4</v>
      </c>
      <c r="AP10533" t="s">
        <v>239</v>
      </c>
      <c r="AQ10533" s="27">
        <v>41689</v>
      </c>
      <c r="AR10533" t="s">
        <v>240</v>
      </c>
      <c r="AS10533">
        <v>4</v>
      </c>
      <c r="AT10533" t="s">
        <v>239</v>
      </c>
      <c r="AU10533" s="27">
        <v>41689</v>
      </c>
    </row>
    <row r="10534" spans="1:47" x14ac:dyDescent="0.2">
      <c r="A10534">
        <v>10533</v>
      </c>
      <c r="B10534" t="s">
        <v>33533</v>
      </c>
      <c r="C10534" t="s">
        <v>33534</v>
      </c>
      <c r="D10534" t="s">
        <v>33535</v>
      </c>
      <c r="E10534" s="27">
        <v>41364</v>
      </c>
      <c r="F10534" t="s">
        <v>294</v>
      </c>
      <c r="G10534" s="27">
        <v>27076</v>
      </c>
      <c r="H10534">
        <v>42</v>
      </c>
      <c r="I10534" t="s">
        <v>244</v>
      </c>
      <c r="J10534" t="s">
        <v>250</v>
      </c>
      <c r="K10534">
        <v>0</v>
      </c>
      <c r="L10534">
        <v>8</v>
      </c>
      <c r="M10534">
        <v>0</v>
      </c>
      <c r="N10534">
        <v>0</v>
      </c>
      <c r="O10534">
        <v>8</v>
      </c>
      <c r="P10534">
        <v>0</v>
      </c>
      <c r="Q10534" s="28">
        <v>41364.334722222222</v>
      </c>
      <c r="R10534" s="28">
        <v>41365.421527777777</v>
      </c>
      <c r="S10534" t="s">
        <v>33536</v>
      </c>
      <c r="U10534" s="27">
        <v>41364</v>
      </c>
      <c r="V10534">
        <v>0</v>
      </c>
      <c r="W10534" t="s">
        <v>32</v>
      </c>
      <c r="X10534" t="s">
        <v>274</v>
      </c>
      <c r="Y10534">
        <v>1</v>
      </c>
      <c r="AA10534" t="s">
        <v>33537</v>
      </c>
      <c r="AB10534" t="s">
        <v>32</v>
      </c>
      <c r="AC10534">
        <v>0</v>
      </c>
      <c r="AD10534" s="27">
        <v>41491</v>
      </c>
      <c r="AE10534" t="s">
        <v>261</v>
      </c>
      <c r="AF10534" s="27">
        <v>41491</v>
      </c>
      <c r="AG10534" s="27">
        <v>41570</v>
      </c>
      <c r="AH10534">
        <v>0</v>
      </c>
      <c r="AN10534" t="s">
        <v>238</v>
      </c>
      <c r="AO10534">
        <v>6</v>
      </c>
      <c r="AP10534" t="s">
        <v>246</v>
      </c>
      <c r="AQ10534" s="27">
        <v>41364</v>
      </c>
      <c r="AR10534" t="s">
        <v>240</v>
      </c>
      <c r="AS10534">
        <v>8</v>
      </c>
      <c r="AT10534" t="s">
        <v>269</v>
      </c>
      <c r="AU10534" s="27">
        <v>41364</v>
      </c>
    </row>
    <row r="10535" spans="1:47" x14ac:dyDescent="0.2">
      <c r="A10535">
        <v>10534</v>
      </c>
      <c r="B10535" t="s">
        <v>33538</v>
      </c>
      <c r="C10535" t="s">
        <v>2232</v>
      </c>
      <c r="D10535" t="s">
        <v>381</v>
      </c>
      <c r="E10535" s="27">
        <v>41319</v>
      </c>
      <c r="F10535" t="s">
        <v>233</v>
      </c>
      <c r="G10535" s="27">
        <v>22897</v>
      </c>
      <c r="H10535">
        <v>53</v>
      </c>
      <c r="I10535" t="s">
        <v>234</v>
      </c>
      <c r="J10535" t="s">
        <v>250</v>
      </c>
      <c r="K10535">
        <v>0</v>
      </c>
      <c r="L10535">
        <v>8</v>
      </c>
      <c r="M10535">
        <v>0</v>
      </c>
      <c r="N10535">
        <v>0</v>
      </c>
      <c r="O10535">
        <v>1</v>
      </c>
      <c r="P10535">
        <v>-1</v>
      </c>
      <c r="Q10535" s="28">
        <v>41318.431250000001</v>
      </c>
      <c r="R10535" s="28">
        <v>41682.445138888892</v>
      </c>
      <c r="S10535" t="s">
        <v>33539</v>
      </c>
      <c r="U10535" s="27">
        <v>41318</v>
      </c>
      <c r="V10535">
        <v>1</v>
      </c>
      <c r="W10535" t="s">
        <v>32</v>
      </c>
      <c r="X10535" t="s">
        <v>274</v>
      </c>
      <c r="Y10535">
        <v>0</v>
      </c>
      <c r="AB10535" t="s">
        <v>237</v>
      </c>
      <c r="AH10535">
        <v>0</v>
      </c>
      <c r="AN10535" t="s">
        <v>238</v>
      </c>
      <c r="AO10535">
        <v>4</v>
      </c>
      <c r="AP10535" t="s">
        <v>239</v>
      </c>
      <c r="AQ10535" s="27">
        <v>41319</v>
      </c>
      <c r="AR10535" t="s">
        <v>240</v>
      </c>
      <c r="AS10535">
        <v>8</v>
      </c>
      <c r="AT10535" t="s">
        <v>269</v>
      </c>
      <c r="AU10535" s="27">
        <v>41319</v>
      </c>
    </row>
    <row r="10536" spans="1:47" x14ac:dyDescent="0.2">
      <c r="A10536">
        <v>10535</v>
      </c>
      <c r="B10536" t="s">
        <v>33540</v>
      </c>
      <c r="C10536" t="s">
        <v>3122</v>
      </c>
      <c r="D10536" t="s">
        <v>2914</v>
      </c>
      <c r="E10536" s="27">
        <v>41703</v>
      </c>
      <c r="F10536" t="s">
        <v>294</v>
      </c>
      <c r="G10536" s="27">
        <v>32279</v>
      </c>
      <c r="H10536">
        <v>27</v>
      </c>
      <c r="I10536" t="s">
        <v>244</v>
      </c>
      <c r="J10536" t="s">
        <v>250</v>
      </c>
      <c r="K10536">
        <v>0</v>
      </c>
      <c r="L10536">
        <v>6</v>
      </c>
      <c r="M10536">
        <v>0</v>
      </c>
      <c r="N10536">
        <v>0</v>
      </c>
      <c r="O10536">
        <v>12</v>
      </c>
      <c r="P10536">
        <v>-61</v>
      </c>
      <c r="Q10536" s="28">
        <v>41642.320833333331</v>
      </c>
      <c r="R10536" s="28">
        <v>41643.15347222222</v>
      </c>
      <c r="S10536" t="s">
        <v>33541</v>
      </c>
      <c r="T10536" s="27">
        <v>41642</v>
      </c>
      <c r="V10536">
        <v>61</v>
      </c>
      <c r="W10536" t="s">
        <v>36</v>
      </c>
      <c r="X10536" t="s">
        <v>404</v>
      </c>
      <c r="Y10536">
        <v>1</v>
      </c>
      <c r="AA10536" t="s">
        <v>33542</v>
      </c>
      <c r="AB10536" t="s">
        <v>32</v>
      </c>
      <c r="AC10536">
        <v>0</v>
      </c>
      <c r="AD10536" s="27">
        <v>42183</v>
      </c>
      <c r="AE10536" t="s">
        <v>364</v>
      </c>
      <c r="AF10536" s="27">
        <v>42183</v>
      </c>
      <c r="AG10536" s="27">
        <v>42185</v>
      </c>
      <c r="AH10536">
        <v>0</v>
      </c>
      <c r="AN10536" t="s">
        <v>238</v>
      </c>
      <c r="AO10536">
        <v>4</v>
      </c>
      <c r="AP10536" t="s">
        <v>239</v>
      </c>
      <c r="AQ10536" s="27">
        <v>41703</v>
      </c>
      <c r="AR10536" t="s">
        <v>240</v>
      </c>
      <c r="AS10536">
        <v>6</v>
      </c>
      <c r="AT10536" t="s">
        <v>246</v>
      </c>
      <c r="AU10536" s="27">
        <v>41703</v>
      </c>
    </row>
    <row r="10537" spans="1:47" x14ac:dyDescent="0.2">
      <c r="A10537">
        <v>10536</v>
      </c>
      <c r="B10537" t="s">
        <v>33543</v>
      </c>
      <c r="C10537" t="s">
        <v>33544</v>
      </c>
      <c r="D10537" t="s">
        <v>2119</v>
      </c>
      <c r="E10537" s="27">
        <v>41525</v>
      </c>
      <c r="F10537" t="s">
        <v>233</v>
      </c>
      <c r="G10537" s="27">
        <v>32882</v>
      </c>
      <c r="H10537">
        <v>26</v>
      </c>
      <c r="I10537" t="s">
        <v>244</v>
      </c>
      <c r="J10537" t="s">
        <v>250</v>
      </c>
      <c r="K10537">
        <v>0</v>
      </c>
      <c r="L10537">
        <v>9</v>
      </c>
      <c r="M10537">
        <v>0</v>
      </c>
      <c r="N10537">
        <v>0</v>
      </c>
      <c r="O10537">
        <v>8</v>
      </c>
      <c r="P10537">
        <v>-1</v>
      </c>
      <c r="Q10537" s="28">
        <v>41524.27847222222</v>
      </c>
      <c r="R10537" s="28">
        <v>41525.279861111114</v>
      </c>
      <c r="S10537" t="s">
        <v>33545</v>
      </c>
      <c r="T10537" s="27">
        <v>41524</v>
      </c>
      <c r="V10537">
        <v>1</v>
      </c>
      <c r="W10537" t="s">
        <v>32</v>
      </c>
      <c r="X10537" t="s">
        <v>337</v>
      </c>
      <c r="Y10537">
        <v>1</v>
      </c>
      <c r="AA10537" t="s">
        <v>33546</v>
      </c>
      <c r="AB10537" t="s">
        <v>36</v>
      </c>
      <c r="AC10537">
        <v>0</v>
      </c>
      <c r="AD10537" s="27">
        <v>41755</v>
      </c>
      <c r="AE10537" t="s">
        <v>24820</v>
      </c>
      <c r="AF10537" s="27">
        <v>41755</v>
      </c>
      <c r="AG10537" s="27">
        <v>41788</v>
      </c>
      <c r="AH10537">
        <v>0</v>
      </c>
      <c r="AN10537" t="s">
        <v>238</v>
      </c>
      <c r="AO10537">
        <v>6</v>
      </c>
      <c r="AP10537" t="s">
        <v>246</v>
      </c>
      <c r="AQ10537" s="27">
        <v>41525</v>
      </c>
      <c r="AR10537" t="s">
        <v>240</v>
      </c>
      <c r="AS10537">
        <v>9</v>
      </c>
      <c r="AT10537" t="s">
        <v>269</v>
      </c>
      <c r="AU10537" s="27">
        <v>41525</v>
      </c>
    </row>
    <row r="10538" spans="1:47" x14ac:dyDescent="0.2">
      <c r="A10538">
        <v>10537</v>
      </c>
      <c r="B10538" t="s">
        <v>33547</v>
      </c>
      <c r="C10538" t="s">
        <v>242</v>
      </c>
      <c r="D10538" t="s">
        <v>33548</v>
      </c>
      <c r="E10538" s="27">
        <v>41806</v>
      </c>
      <c r="F10538" t="s">
        <v>233</v>
      </c>
      <c r="G10538" s="27">
        <v>32480</v>
      </c>
      <c r="H10538">
        <v>27</v>
      </c>
      <c r="I10538" t="s">
        <v>244</v>
      </c>
      <c r="J10538" t="s">
        <v>245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-1</v>
      </c>
      <c r="Q10538" s="28">
        <v>41805.518750000003</v>
      </c>
      <c r="R10538" s="28">
        <v>41806.050000000003</v>
      </c>
      <c r="S10538" t="s">
        <v>33549</v>
      </c>
      <c r="T10538" s="27">
        <v>41805</v>
      </c>
      <c r="V10538">
        <v>1</v>
      </c>
      <c r="W10538" t="s">
        <v>36</v>
      </c>
      <c r="X10538" t="s">
        <v>279</v>
      </c>
      <c r="Y10538">
        <v>0</v>
      </c>
      <c r="AB10538" t="s">
        <v>237</v>
      </c>
      <c r="AH10538">
        <v>0</v>
      </c>
      <c r="AN10538" t="s">
        <v>238</v>
      </c>
      <c r="AO10538">
        <v>2</v>
      </c>
      <c r="AP10538" t="s">
        <v>239</v>
      </c>
      <c r="AQ10538" s="27">
        <v>41806</v>
      </c>
      <c r="AR10538" t="s">
        <v>240</v>
      </c>
      <c r="AS10538">
        <v>1</v>
      </c>
      <c r="AT10538" t="s">
        <v>239</v>
      </c>
      <c r="AU10538" s="27">
        <v>41806</v>
      </c>
    </row>
    <row r="10539" spans="1:47" x14ac:dyDescent="0.2">
      <c r="A10539">
        <v>10538</v>
      </c>
      <c r="B10539" t="s">
        <v>3979</v>
      </c>
      <c r="C10539" t="s">
        <v>242</v>
      </c>
      <c r="D10539" t="s">
        <v>381</v>
      </c>
      <c r="E10539" s="27">
        <v>41300</v>
      </c>
      <c r="F10539" t="s">
        <v>233</v>
      </c>
      <c r="G10539" s="27">
        <v>33984</v>
      </c>
      <c r="H10539">
        <v>23</v>
      </c>
      <c r="I10539" t="s">
        <v>259</v>
      </c>
      <c r="J10539" t="s">
        <v>250</v>
      </c>
      <c r="K10539">
        <v>0</v>
      </c>
      <c r="L10539">
        <v>6</v>
      </c>
      <c r="M10539">
        <v>0</v>
      </c>
      <c r="N10539">
        <v>0</v>
      </c>
      <c r="O10539">
        <v>1</v>
      </c>
      <c r="P10539">
        <v>0</v>
      </c>
      <c r="Q10539" s="28">
        <v>41300.165972222225</v>
      </c>
      <c r="R10539" s="28">
        <v>41478.223611111112</v>
      </c>
      <c r="S10539" t="s">
        <v>33550</v>
      </c>
      <c r="T10539" s="27">
        <v>41300</v>
      </c>
      <c r="V10539">
        <v>0</v>
      </c>
      <c r="W10539" t="s">
        <v>36</v>
      </c>
      <c r="X10539" t="s">
        <v>724</v>
      </c>
      <c r="Y10539">
        <v>0</v>
      </c>
      <c r="AB10539" t="s">
        <v>237</v>
      </c>
      <c r="AH10539">
        <v>0</v>
      </c>
      <c r="AN10539" t="s">
        <v>238</v>
      </c>
      <c r="AO10539">
        <v>6</v>
      </c>
      <c r="AP10539" t="s">
        <v>246</v>
      </c>
      <c r="AQ10539" s="27">
        <v>41300</v>
      </c>
      <c r="AR10539" t="s">
        <v>240</v>
      </c>
      <c r="AS10539">
        <v>6</v>
      </c>
      <c r="AT10539" t="s">
        <v>246</v>
      </c>
      <c r="AU10539" s="27">
        <v>41300</v>
      </c>
    </row>
    <row r="10540" spans="1:47" x14ac:dyDescent="0.2">
      <c r="A10540">
        <v>10539</v>
      </c>
      <c r="B10540" t="s">
        <v>33551</v>
      </c>
      <c r="C10540" t="s">
        <v>6291</v>
      </c>
      <c r="D10540" t="s">
        <v>33552</v>
      </c>
      <c r="E10540" s="27">
        <v>41278</v>
      </c>
      <c r="F10540" t="s">
        <v>233</v>
      </c>
      <c r="G10540" s="27">
        <v>30647</v>
      </c>
      <c r="H10540">
        <v>32</v>
      </c>
      <c r="I10540" t="s">
        <v>244</v>
      </c>
      <c r="J10540" t="s">
        <v>245</v>
      </c>
      <c r="K10540">
        <v>0</v>
      </c>
      <c r="L10540">
        <v>5</v>
      </c>
      <c r="M10540">
        <v>0</v>
      </c>
      <c r="N10540">
        <v>0</v>
      </c>
      <c r="O10540">
        <v>8</v>
      </c>
      <c r="P10540">
        <v>31</v>
      </c>
      <c r="Q10540" s="28">
        <v>41309.097916666666</v>
      </c>
      <c r="R10540" s="28">
        <v>41310.161111111112</v>
      </c>
      <c r="S10540" t="s">
        <v>33553</v>
      </c>
      <c r="T10540" s="27">
        <v>40965</v>
      </c>
      <c r="V10540">
        <v>313</v>
      </c>
      <c r="W10540" t="s">
        <v>36</v>
      </c>
      <c r="X10540" t="s">
        <v>279</v>
      </c>
      <c r="Y10540">
        <v>1</v>
      </c>
      <c r="AA10540" t="s">
        <v>33554</v>
      </c>
      <c r="AB10540" t="s">
        <v>36</v>
      </c>
      <c r="AC10540">
        <v>0</v>
      </c>
      <c r="AD10540" s="27">
        <v>41309</v>
      </c>
      <c r="AE10540" t="s">
        <v>474</v>
      </c>
      <c r="AF10540" s="27">
        <v>41309</v>
      </c>
      <c r="AG10540" s="27">
        <v>41310</v>
      </c>
      <c r="AH10540">
        <v>0</v>
      </c>
      <c r="AN10540" t="s">
        <v>238</v>
      </c>
      <c r="AO10540">
        <v>4</v>
      </c>
      <c r="AP10540" t="s">
        <v>239</v>
      </c>
      <c r="AQ10540" s="27">
        <v>41278</v>
      </c>
      <c r="AR10540" t="s">
        <v>240</v>
      </c>
      <c r="AS10540">
        <v>5</v>
      </c>
      <c r="AT10540" t="s">
        <v>246</v>
      </c>
      <c r="AU10540" s="27">
        <v>41278</v>
      </c>
    </row>
    <row r="10541" spans="1:47" x14ac:dyDescent="0.2">
      <c r="A10541">
        <v>10540</v>
      </c>
      <c r="B10541" t="s">
        <v>33555</v>
      </c>
      <c r="C10541" t="s">
        <v>2884</v>
      </c>
      <c r="D10541" t="s">
        <v>33556</v>
      </c>
      <c r="E10541" s="27">
        <v>41965</v>
      </c>
      <c r="F10541" t="s">
        <v>294</v>
      </c>
      <c r="G10541" s="27">
        <v>30802</v>
      </c>
      <c r="H10541">
        <v>31</v>
      </c>
      <c r="I10541" t="s">
        <v>244</v>
      </c>
      <c r="J10541" t="s">
        <v>245</v>
      </c>
      <c r="K10541">
        <v>0</v>
      </c>
      <c r="L10541">
        <v>1</v>
      </c>
      <c r="M10541">
        <v>0</v>
      </c>
      <c r="N10541">
        <v>0</v>
      </c>
      <c r="O10541">
        <v>1</v>
      </c>
      <c r="P10541">
        <v>-1</v>
      </c>
      <c r="Q10541" s="28">
        <v>41964.307638888888</v>
      </c>
      <c r="R10541" s="28">
        <v>41965.505555555559</v>
      </c>
      <c r="S10541" t="s">
        <v>33557</v>
      </c>
      <c r="T10541" s="27">
        <v>41964</v>
      </c>
      <c r="V10541">
        <v>1</v>
      </c>
      <c r="W10541" t="s">
        <v>36</v>
      </c>
      <c r="X10541" t="s">
        <v>279</v>
      </c>
      <c r="Y10541">
        <v>1</v>
      </c>
      <c r="AA10541" t="s">
        <v>33558</v>
      </c>
      <c r="AB10541" t="s">
        <v>36</v>
      </c>
      <c r="AC10541">
        <v>1</v>
      </c>
      <c r="AD10541" s="27">
        <v>42291</v>
      </c>
      <c r="AE10541" t="s">
        <v>279</v>
      </c>
      <c r="AF10541" s="27">
        <v>42292</v>
      </c>
      <c r="AG10541" s="27">
        <v>42293</v>
      </c>
      <c r="AH10541">
        <v>1</v>
      </c>
      <c r="AJ10541" t="s">
        <v>33558</v>
      </c>
      <c r="AK10541" t="s">
        <v>462</v>
      </c>
      <c r="AL10541" s="27">
        <v>42291</v>
      </c>
      <c r="AM10541" t="s">
        <v>279</v>
      </c>
      <c r="AN10541" t="s">
        <v>238</v>
      </c>
      <c r="AO10541">
        <v>1</v>
      </c>
      <c r="AP10541" t="s">
        <v>239</v>
      </c>
      <c r="AQ10541" s="27">
        <v>41965</v>
      </c>
      <c r="AR10541" t="s">
        <v>240</v>
      </c>
      <c r="AS10541">
        <v>1</v>
      </c>
      <c r="AT10541" t="s">
        <v>239</v>
      </c>
      <c r="AU10541" s="27">
        <v>41965</v>
      </c>
    </row>
    <row r="10542" spans="1:47" x14ac:dyDescent="0.2">
      <c r="A10542">
        <v>10541</v>
      </c>
      <c r="B10542" t="s">
        <v>33559</v>
      </c>
      <c r="C10542" t="s">
        <v>1192</v>
      </c>
      <c r="D10542" t="s">
        <v>16790</v>
      </c>
      <c r="E10542" s="27">
        <v>41850</v>
      </c>
      <c r="F10542" t="s">
        <v>233</v>
      </c>
      <c r="G10542" s="27">
        <v>34993</v>
      </c>
      <c r="H10542">
        <v>20</v>
      </c>
      <c r="I10542" t="s">
        <v>259</v>
      </c>
      <c r="J10542" t="s">
        <v>245</v>
      </c>
      <c r="K10542">
        <v>0</v>
      </c>
      <c r="L10542">
        <v>5</v>
      </c>
      <c r="M10542">
        <v>0</v>
      </c>
      <c r="N10542">
        <v>0</v>
      </c>
      <c r="O10542">
        <v>1</v>
      </c>
      <c r="P10542">
        <v>-70</v>
      </c>
      <c r="Q10542" s="28">
        <v>41780.073611111111</v>
      </c>
      <c r="R10542" s="28">
        <v>41782.461111111108</v>
      </c>
      <c r="S10542" t="s">
        <v>33560</v>
      </c>
      <c r="T10542" s="27">
        <v>41780</v>
      </c>
      <c r="V10542">
        <v>70</v>
      </c>
      <c r="W10542" t="s">
        <v>32</v>
      </c>
      <c r="X10542" t="s">
        <v>847</v>
      </c>
      <c r="Y10542">
        <v>1</v>
      </c>
      <c r="AA10542" t="s">
        <v>33561</v>
      </c>
      <c r="AB10542" t="s">
        <v>36</v>
      </c>
      <c r="AC10542">
        <v>-1</v>
      </c>
      <c r="AD10542" s="27">
        <v>41975</v>
      </c>
      <c r="AF10542" s="27">
        <v>41974</v>
      </c>
      <c r="AG10542" s="27">
        <v>41978</v>
      </c>
      <c r="AH10542">
        <v>0</v>
      </c>
      <c r="AN10542" t="s">
        <v>238</v>
      </c>
      <c r="AO10542">
        <v>6</v>
      </c>
      <c r="AP10542" t="s">
        <v>246</v>
      </c>
      <c r="AQ10542" s="27">
        <v>41850</v>
      </c>
      <c r="AR10542" t="s">
        <v>240</v>
      </c>
      <c r="AS10542">
        <v>5</v>
      </c>
      <c r="AT10542" t="s">
        <v>246</v>
      </c>
      <c r="AU10542" s="27">
        <v>41850</v>
      </c>
    </row>
    <row r="10543" spans="1:47" x14ac:dyDescent="0.2">
      <c r="A10543">
        <v>10542</v>
      </c>
      <c r="B10543" t="s">
        <v>33562</v>
      </c>
      <c r="C10543" t="s">
        <v>33131</v>
      </c>
      <c r="D10543" t="s">
        <v>33563</v>
      </c>
      <c r="E10543" s="27">
        <v>41487</v>
      </c>
      <c r="F10543" t="s">
        <v>233</v>
      </c>
      <c r="G10543" s="27">
        <v>32862</v>
      </c>
      <c r="H10543">
        <v>26</v>
      </c>
      <c r="I10543" t="s">
        <v>244</v>
      </c>
      <c r="J10543" t="s">
        <v>245</v>
      </c>
      <c r="K10543">
        <v>0</v>
      </c>
      <c r="L10543">
        <v>7</v>
      </c>
      <c r="M10543">
        <v>0</v>
      </c>
      <c r="N10543">
        <v>0</v>
      </c>
      <c r="O10543">
        <v>4</v>
      </c>
      <c r="P10543">
        <v>-1</v>
      </c>
      <c r="Q10543" s="28">
        <v>41486.300694444442</v>
      </c>
      <c r="R10543" s="28">
        <v>41488.336805555555</v>
      </c>
      <c r="S10543" t="s">
        <v>33564</v>
      </c>
      <c r="T10543" s="27">
        <v>41486</v>
      </c>
      <c r="V10543">
        <v>1</v>
      </c>
      <c r="W10543" t="s">
        <v>32</v>
      </c>
      <c r="X10543" t="s">
        <v>1381</v>
      </c>
      <c r="Y10543">
        <v>1</v>
      </c>
      <c r="AA10543" t="s">
        <v>33565</v>
      </c>
      <c r="AB10543" t="s">
        <v>36</v>
      </c>
      <c r="AD10543" s="27">
        <v>42183</v>
      </c>
      <c r="AE10543" t="s">
        <v>11554</v>
      </c>
      <c r="AH10543">
        <v>0</v>
      </c>
      <c r="AN10543" t="s">
        <v>238</v>
      </c>
      <c r="AO10543">
        <v>3</v>
      </c>
      <c r="AP10543" t="s">
        <v>239</v>
      </c>
      <c r="AQ10543" s="27">
        <v>41487</v>
      </c>
      <c r="AR10543" t="s">
        <v>240</v>
      </c>
      <c r="AS10543">
        <v>7</v>
      </c>
      <c r="AT10543" t="s">
        <v>246</v>
      </c>
      <c r="AU10543" s="27">
        <v>41487</v>
      </c>
    </row>
    <row r="10544" spans="1:47" x14ac:dyDescent="0.2">
      <c r="A10544">
        <v>10543</v>
      </c>
      <c r="B10544" t="s">
        <v>10194</v>
      </c>
      <c r="C10544" t="s">
        <v>242</v>
      </c>
      <c r="D10544" t="s">
        <v>10195</v>
      </c>
      <c r="E10544" s="27">
        <v>41982</v>
      </c>
      <c r="F10544" t="s">
        <v>233</v>
      </c>
      <c r="G10544" s="27">
        <v>23551</v>
      </c>
      <c r="H10544">
        <v>51</v>
      </c>
      <c r="I10544" t="s">
        <v>234</v>
      </c>
      <c r="J10544" t="s">
        <v>245</v>
      </c>
      <c r="K10544">
        <v>0</v>
      </c>
      <c r="L10544">
        <v>1</v>
      </c>
      <c r="M10544">
        <v>0</v>
      </c>
      <c r="N10544">
        <v>0</v>
      </c>
      <c r="O10544">
        <v>2</v>
      </c>
      <c r="P10544">
        <v>0</v>
      </c>
      <c r="Q10544" s="28">
        <v>41982.150694444441</v>
      </c>
      <c r="R10544" s="28">
        <v>41982.370833333334</v>
      </c>
      <c r="S10544" t="s">
        <v>33566</v>
      </c>
      <c r="T10544" s="27">
        <v>41982</v>
      </c>
      <c r="V10544">
        <v>0</v>
      </c>
      <c r="W10544" t="s">
        <v>36</v>
      </c>
      <c r="X10544" t="s">
        <v>548</v>
      </c>
      <c r="Y10544">
        <v>1</v>
      </c>
      <c r="AA10544" t="s">
        <v>33567</v>
      </c>
      <c r="AB10544" t="s">
        <v>36</v>
      </c>
      <c r="AC10544">
        <v>0</v>
      </c>
      <c r="AD10544" s="27">
        <v>41986</v>
      </c>
      <c r="AE10544" t="s">
        <v>550</v>
      </c>
      <c r="AF10544" s="27">
        <v>41986</v>
      </c>
      <c r="AG10544" s="27">
        <v>41987</v>
      </c>
      <c r="AH10544">
        <v>0</v>
      </c>
      <c r="AN10544" t="s">
        <v>238</v>
      </c>
      <c r="AO10544">
        <v>1</v>
      </c>
      <c r="AP10544" t="s">
        <v>239</v>
      </c>
      <c r="AQ10544" s="27">
        <v>41982</v>
      </c>
      <c r="AR10544" t="s">
        <v>240</v>
      </c>
      <c r="AS10544">
        <v>1</v>
      </c>
      <c r="AT10544" t="s">
        <v>239</v>
      </c>
      <c r="AU10544" s="27">
        <v>41982</v>
      </c>
    </row>
    <row r="10545" spans="1:47" x14ac:dyDescent="0.2">
      <c r="A10545">
        <v>10544</v>
      </c>
      <c r="B10545" t="s">
        <v>33568</v>
      </c>
      <c r="C10545" t="s">
        <v>9712</v>
      </c>
      <c r="D10545" t="s">
        <v>33569</v>
      </c>
      <c r="E10545" s="27">
        <v>41502</v>
      </c>
      <c r="F10545" t="s">
        <v>233</v>
      </c>
      <c r="G10545" s="27">
        <v>17992</v>
      </c>
      <c r="H10545">
        <v>67</v>
      </c>
      <c r="I10545" t="s">
        <v>234</v>
      </c>
      <c r="J10545" t="s">
        <v>245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-1</v>
      </c>
      <c r="Q10545" s="28">
        <v>41501.506944444445</v>
      </c>
      <c r="R10545" s="28">
        <v>41502.379861111112</v>
      </c>
      <c r="S10545" t="s">
        <v>33570</v>
      </c>
      <c r="T10545" s="27">
        <v>41501</v>
      </c>
      <c r="V10545">
        <v>1</v>
      </c>
      <c r="W10545" t="s">
        <v>36</v>
      </c>
      <c r="X10545" t="s">
        <v>279</v>
      </c>
      <c r="Y10545">
        <v>0</v>
      </c>
      <c r="AB10545" t="s">
        <v>237</v>
      </c>
      <c r="AH10545">
        <v>0</v>
      </c>
      <c r="AN10545" t="s">
        <v>238</v>
      </c>
      <c r="AO10545">
        <v>1</v>
      </c>
      <c r="AP10545" t="s">
        <v>239</v>
      </c>
      <c r="AQ10545" s="27">
        <v>41502</v>
      </c>
      <c r="AR10545" t="s">
        <v>240</v>
      </c>
      <c r="AS10545">
        <v>1</v>
      </c>
      <c r="AT10545" t="s">
        <v>239</v>
      </c>
      <c r="AU10545" s="27">
        <v>41502</v>
      </c>
    </row>
    <row r="10546" spans="1:47" x14ac:dyDescent="0.2">
      <c r="A10546">
        <v>10545</v>
      </c>
      <c r="B10546" t="s">
        <v>33571</v>
      </c>
      <c r="C10546" t="s">
        <v>361</v>
      </c>
      <c r="D10546" t="s">
        <v>4052</v>
      </c>
      <c r="E10546" s="27">
        <v>41405</v>
      </c>
      <c r="F10546" t="s">
        <v>233</v>
      </c>
      <c r="G10546" s="27">
        <v>32537</v>
      </c>
      <c r="H10546">
        <v>27</v>
      </c>
      <c r="I10546" t="s">
        <v>244</v>
      </c>
      <c r="J10546" t="s">
        <v>250</v>
      </c>
      <c r="K10546">
        <v>0</v>
      </c>
      <c r="L10546">
        <v>7</v>
      </c>
      <c r="M10546">
        <v>0</v>
      </c>
      <c r="N10546">
        <v>0</v>
      </c>
      <c r="O10546">
        <v>10</v>
      </c>
      <c r="P10546">
        <v>-1</v>
      </c>
      <c r="Q10546" s="28">
        <v>41404.422222222223</v>
      </c>
      <c r="R10546" s="28">
        <v>41405.411805555559</v>
      </c>
      <c r="S10546" t="s">
        <v>33572</v>
      </c>
      <c r="T10546" s="27">
        <v>41404</v>
      </c>
      <c r="V10546">
        <v>1</v>
      </c>
      <c r="W10546" t="s">
        <v>32</v>
      </c>
      <c r="X10546" t="s">
        <v>364</v>
      </c>
      <c r="Y10546">
        <v>0</v>
      </c>
      <c r="AB10546" t="s">
        <v>237</v>
      </c>
      <c r="AH10546">
        <v>0</v>
      </c>
      <c r="AN10546" t="s">
        <v>238</v>
      </c>
      <c r="AO10546">
        <v>3</v>
      </c>
      <c r="AP10546" t="s">
        <v>239</v>
      </c>
      <c r="AQ10546" s="27">
        <v>41405</v>
      </c>
      <c r="AR10546" t="s">
        <v>240</v>
      </c>
      <c r="AS10546">
        <v>7</v>
      </c>
      <c r="AT10546" t="s">
        <v>246</v>
      </c>
      <c r="AU10546" s="27">
        <v>41405</v>
      </c>
    </row>
    <row r="10547" spans="1:47" x14ac:dyDescent="0.2">
      <c r="A10547">
        <v>10546</v>
      </c>
      <c r="B10547" t="s">
        <v>33573</v>
      </c>
      <c r="C10547" t="s">
        <v>33574</v>
      </c>
      <c r="D10547" t="s">
        <v>33575</v>
      </c>
      <c r="E10547" s="27">
        <v>41525</v>
      </c>
      <c r="F10547" t="s">
        <v>294</v>
      </c>
      <c r="G10547" s="27">
        <v>32855</v>
      </c>
      <c r="H10547">
        <v>26</v>
      </c>
      <c r="I10547" t="s">
        <v>244</v>
      </c>
      <c r="J10547" t="s">
        <v>245</v>
      </c>
      <c r="K10547">
        <v>0</v>
      </c>
      <c r="L10547">
        <v>6</v>
      </c>
      <c r="M10547">
        <v>0</v>
      </c>
      <c r="N10547">
        <v>0</v>
      </c>
      <c r="O10547">
        <v>1</v>
      </c>
      <c r="P10547">
        <v>-1</v>
      </c>
      <c r="Q10547" s="28">
        <v>41524.183333333334</v>
      </c>
      <c r="R10547" s="28">
        <v>41525.255555555559</v>
      </c>
      <c r="S10547" t="s">
        <v>33576</v>
      </c>
      <c r="T10547" s="27">
        <v>41524</v>
      </c>
      <c r="V10547">
        <v>1</v>
      </c>
      <c r="W10547" t="s">
        <v>36</v>
      </c>
      <c r="X10547" t="s">
        <v>279</v>
      </c>
      <c r="Y10547">
        <v>0</v>
      </c>
      <c r="AB10547" t="s">
        <v>237</v>
      </c>
      <c r="AH10547">
        <v>0</v>
      </c>
      <c r="AN10547" t="s">
        <v>238</v>
      </c>
      <c r="AO10547">
        <v>5</v>
      </c>
      <c r="AP10547" t="s">
        <v>246</v>
      </c>
      <c r="AQ10547" s="27">
        <v>41525</v>
      </c>
      <c r="AR10547" t="s">
        <v>240</v>
      </c>
      <c r="AS10547">
        <v>6</v>
      </c>
      <c r="AT10547" t="s">
        <v>246</v>
      </c>
      <c r="AU10547" s="27">
        <v>41525</v>
      </c>
    </row>
    <row r="10548" spans="1:47" x14ac:dyDescent="0.2">
      <c r="A10548">
        <v>10547</v>
      </c>
      <c r="B10548" t="s">
        <v>33577</v>
      </c>
      <c r="C10548" t="s">
        <v>491</v>
      </c>
      <c r="D10548" t="s">
        <v>3828</v>
      </c>
      <c r="E10548" s="27">
        <v>41280</v>
      </c>
      <c r="F10548" t="s">
        <v>233</v>
      </c>
      <c r="G10548" s="27">
        <v>22299</v>
      </c>
      <c r="H10548">
        <v>55</v>
      </c>
      <c r="I10548" t="s">
        <v>234</v>
      </c>
      <c r="J10548" t="s">
        <v>250</v>
      </c>
      <c r="K10548">
        <v>0</v>
      </c>
      <c r="L10548">
        <v>5</v>
      </c>
      <c r="M10548">
        <v>0</v>
      </c>
      <c r="N10548">
        <v>0</v>
      </c>
      <c r="O10548">
        <v>3</v>
      </c>
      <c r="P10548">
        <v>-1</v>
      </c>
      <c r="Q10548" s="28">
        <v>41279.425000000003</v>
      </c>
      <c r="R10548" s="28">
        <v>41349.234722222223</v>
      </c>
      <c r="S10548" t="s">
        <v>33578</v>
      </c>
      <c r="U10548" s="27">
        <v>41138</v>
      </c>
      <c r="V10548">
        <v>142</v>
      </c>
      <c r="W10548" t="s">
        <v>237</v>
      </c>
      <c r="X10548" t="s">
        <v>274</v>
      </c>
      <c r="Y10548">
        <v>1</v>
      </c>
      <c r="AA10548" t="s">
        <v>33579</v>
      </c>
      <c r="AB10548" t="s">
        <v>36</v>
      </c>
      <c r="AC10548">
        <v>15</v>
      </c>
      <c r="AD10548" s="27">
        <v>41824</v>
      </c>
      <c r="AE10548" t="s">
        <v>2320</v>
      </c>
      <c r="AF10548" s="27">
        <v>41839</v>
      </c>
      <c r="AG10548" s="27">
        <v>41841</v>
      </c>
      <c r="AH10548">
        <v>0</v>
      </c>
      <c r="AN10548" t="s">
        <v>238</v>
      </c>
      <c r="AO10548">
        <v>3</v>
      </c>
      <c r="AP10548" t="s">
        <v>239</v>
      </c>
      <c r="AQ10548" s="27">
        <v>41280</v>
      </c>
      <c r="AR10548" t="s">
        <v>240</v>
      </c>
      <c r="AS10548">
        <v>5</v>
      </c>
      <c r="AT10548" t="s">
        <v>246</v>
      </c>
      <c r="AU10548" s="27">
        <v>41280</v>
      </c>
    </row>
    <row r="10549" spans="1:47" x14ac:dyDescent="0.2">
      <c r="A10549">
        <v>10548</v>
      </c>
      <c r="B10549" t="s">
        <v>33580</v>
      </c>
      <c r="C10549" t="s">
        <v>2021</v>
      </c>
      <c r="D10549" t="s">
        <v>33581</v>
      </c>
      <c r="E10549" s="27">
        <v>41697</v>
      </c>
      <c r="F10549" t="s">
        <v>233</v>
      </c>
      <c r="G10549" s="27">
        <v>23818</v>
      </c>
      <c r="H10549">
        <v>51</v>
      </c>
      <c r="I10549" t="s">
        <v>234</v>
      </c>
      <c r="J10549" t="s">
        <v>245</v>
      </c>
      <c r="K10549">
        <v>0</v>
      </c>
      <c r="L10549">
        <v>1</v>
      </c>
      <c r="M10549">
        <v>0</v>
      </c>
      <c r="N10549">
        <v>0</v>
      </c>
      <c r="O10549">
        <v>1</v>
      </c>
      <c r="S10549" t="s">
        <v>33582</v>
      </c>
      <c r="T10549" s="27">
        <v>41662</v>
      </c>
      <c r="V10549">
        <v>35</v>
      </c>
      <c r="W10549" t="s">
        <v>32</v>
      </c>
      <c r="X10549" t="s">
        <v>359</v>
      </c>
      <c r="Y10549">
        <v>0</v>
      </c>
      <c r="AB10549" t="s">
        <v>237</v>
      </c>
      <c r="AH10549">
        <v>0</v>
      </c>
      <c r="AN10549" t="s">
        <v>238</v>
      </c>
      <c r="AO10549">
        <v>1</v>
      </c>
      <c r="AP10549" t="s">
        <v>239</v>
      </c>
      <c r="AQ10549" s="27">
        <v>41697</v>
      </c>
      <c r="AR10549" t="s">
        <v>240</v>
      </c>
      <c r="AS10549">
        <v>1</v>
      </c>
      <c r="AT10549" t="s">
        <v>239</v>
      </c>
      <c r="AU10549" s="27">
        <v>41697</v>
      </c>
    </row>
    <row r="10550" spans="1:47" x14ac:dyDescent="0.2">
      <c r="A10550">
        <v>10549</v>
      </c>
      <c r="B10550" t="s">
        <v>33583</v>
      </c>
      <c r="C10550" t="s">
        <v>33584</v>
      </c>
      <c r="D10550" t="s">
        <v>33585</v>
      </c>
      <c r="E10550" s="27">
        <v>41358</v>
      </c>
      <c r="F10550" t="s">
        <v>233</v>
      </c>
      <c r="G10550" s="27">
        <v>30888</v>
      </c>
      <c r="H10550">
        <v>31</v>
      </c>
      <c r="I10550" t="s">
        <v>244</v>
      </c>
      <c r="J10550" t="s">
        <v>22</v>
      </c>
      <c r="K10550">
        <v>0</v>
      </c>
      <c r="L10550">
        <v>3</v>
      </c>
      <c r="M10550">
        <v>0</v>
      </c>
      <c r="N10550">
        <v>0</v>
      </c>
      <c r="O10550">
        <v>0</v>
      </c>
      <c r="P10550">
        <v>-1</v>
      </c>
      <c r="Q10550" s="28">
        <v>41357.501388888886</v>
      </c>
      <c r="R10550" s="28">
        <v>41425.090277777781</v>
      </c>
      <c r="S10550" t="s">
        <v>33586</v>
      </c>
      <c r="T10550" s="27">
        <v>41356</v>
      </c>
      <c r="V10550">
        <v>2</v>
      </c>
      <c r="W10550" t="s">
        <v>32</v>
      </c>
      <c r="X10550" t="s">
        <v>453</v>
      </c>
      <c r="Y10550">
        <v>0</v>
      </c>
      <c r="AB10550" t="s">
        <v>237</v>
      </c>
      <c r="AH10550">
        <v>0</v>
      </c>
      <c r="AN10550" t="s">
        <v>238</v>
      </c>
      <c r="AO10550">
        <v>3</v>
      </c>
      <c r="AP10550" t="s">
        <v>239</v>
      </c>
      <c r="AQ10550" s="27">
        <v>41358</v>
      </c>
      <c r="AR10550" t="s">
        <v>240</v>
      </c>
      <c r="AS10550">
        <v>3</v>
      </c>
      <c r="AT10550" t="s">
        <v>239</v>
      </c>
      <c r="AU10550" s="27">
        <v>41358</v>
      </c>
    </row>
    <row r="10551" spans="1:47" x14ac:dyDescent="0.2">
      <c r="A10551">
        <v>10550</v>
      </c>
      <c r="B10551" t="s">
        <v>33587</v>
      </c>
      <c r="C10551" t="s">
        <v>726</v>
      </c>
      <c r="D10551" t="s">
        <v>33588</v>
      </c>
      <c r="E10551" s="27">
        <v>41364</v>
      </c>
      <c r="F10551" t="s">
        <v>233</v>
      </c>
      <c r="G10551" s="27">
        <v>32141</v>
      </c>
      <c r="H10551">
        <v>28</v>
      </c>
      <c r="I10551" t="s">
        <v>244</v>
      </c>
      <c r="J10551" t="s">
        <v>245</v>
      </c>
      <c r="K10551">
        <v>0</v>
      </c>
      <c r="L10551">
        <v>4</v>
      </c>
      <c r="M10551">
        <v>0</v>
      </c>
      <c r="N10551">
        <v>0</v>
      </c>
      <c r="O10551">
        <v>0</v>
      </c>
      <c r="P10551">
        <v>-1</v>
      </c>
      <c r="Q10551" s="28">
        <v>41363.377083333333</v>
      </c>
      <c r="R10551" s="28">
        <v>41364.294444444444</v>
      </c>
      <c r="S10551" t="s">
        <v>33589</v>
      </c>
      <c r="T10551" s="27">
        <v>41363</v>
      </c>
      <c r="V10551">
        <v>1</v>
      </c>
      <c r="W10551" t="s">
        <v>36</v>
      </c>
      <c r="X10551" t="s">
        <v>263</v>
      </c>
      <c r="Y10551">
        <v>0</v>
      </c>
      <c r="AB10551" t="s">
        <v>237</v>
      </c>
      <c r="AH10551">
        <v>0</v>
      </c>
      <c r="AN10551" t="s">
        <v>238</v>
      </c>
      <c r="AO10551">
        <v>5</v>
      </c>
      <c r="AP10551" t="s">
        <v>246</v>
      </c>
      <c r="AQ10551" s="27">
        <v>41364</v>
      </c>
      <c r="AR10551" t="s">
        <v>240</v>
      </c>
      <c r="AS10551">
        <v>4</v>
      </c>
      <c r="AT10551" t="s">
        <v>239</v>
      </c>
      <c r="AU10551" s="27">
        <v>41364</v>
      </c>
    </row>
    <row r="10552" spans="1:47" x14ac:dyDescent="0.2">
      <c r="A10552">
        <v>10551</v>
      </c>
      <c r="B10552" t="s">
        <v>33590</v>
      </c>
      <c r="C10552" t="s">
        <v>33591</v>
      </c>
      <c r="D10552" t="s">
        <v>33592</v>
      </c>
      <c r="E10552" s="27">
        <v>42002</v>
      </c>
      <c r="F10552" t="s">
        <v>233</v>
      </c>
      <c r="G10552" s="27">
        <v>30782</v>
      </c>
      <c r="H10552">
        <v>32</v>
      </c>
      <c r="I10552" t="s">
        <v>244</v>
      </c>
      <c r="J10552" t="s">
        <v>250</v>
      </c>
      <c r="K10552">
        <v>0</v>
      </c>
      <c r="L10552">
        <v>1</v>
      </c>
      <c r="M10552">
        <v>0</v>
      </c>
      <c r="N10552">
        <v>0</v>
      </c>
      <c r="O10552">
        <v>1</v>
      </c>
      <c r="P10552">
        <v>-4</v>
      </c>
      <c r="Q10552" s="28">
        <v>41998.324305555558</v>
      </c>
      <c r="R10552" s="28">
        <v>42000.073611111111</v>
      </c>
      <c r="S10552" t="s">
        <v>33593</v>
      </c>
      <c r="T10552" s="27">
        <v>41998</v>
      </c>
      <c r="V10552">
        <v>4</v>
      </c>
      <c r="W10552" t="s">
        <v>32</v>
      </c>
      <c r="X10552" t="s">
        <v>974</v>
      </c>
      <c r="Y10552">
        <v>0</v>
      </c>
      <c r="AB10552" t="s">
        <v>237</v>
      </c>
      <c r="AH10552">
        <v>0</v>
      </c>
      <c r="AN10552" t="s">
        <v>238</v>
      </c>
      <c r="AO10552">
        <v>1</v>
      </c>
      <c r="AP10552" t="s">
        <v>239</v>
      </c>
      <c r="AQ10552" s="27">
        <v>42002</v>
      </c>
      <c r="AR10552" t="s">
        <v>240</v>
      </c>
      <c r="AS10552">
        <v>1</v>
      </c>
      <c r="AT10552" t="s">
        <v>239</v>
      </c>
      <c r="AU10552" s="27">
        <v>42002</v>
      </c>
    </row>
    <row r="10553" spans="1:47" x14ac:dyDescent="0.2">
      <c r="A10553">
        <v>10552</v>
      </c>
      <c r="B10553" t="s">
        <v>33594</v>
      </c>
      <c r="C10553" t="s">
        <v>1101</v>
      </c>
      <c r="D10553" t="s">
        <v>18098</v>
      </c>
      <c r="E10553" s="27">
        <v>41292</v>
      </c>
      <c r="F10553" t="s">
        <v>294</v>
      </c>
      <c r="G10553" s="27">
        <v>23655</v>
      </c>
      <c r="H10553">
        <v>51</v>
      </c>
      <c r="I10553" t="s">
        <v>234</v>
      </c>
      <c r="J10553" t="s">
        <v>245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-1</v>
      </c>
      <c r="Q10553" s="28">
        <v>41291.17083333333</v>
      </c>
      <c r="R10553" s="28">
        <v>41291.337500000001</v>
      </c>
      <c r="S10553" t="s">
        <v>33595</v>
      </c>
      <c r="T10553" s="27">
        <v>41291</v>
      </c>
      <c r="V10553">
        <v>1</v>
      </c>
      <c r="W10553" t="s">
        <v>36</v>
      </c>
      <c r="X10553" t="s">
        <v>724</v>
      </c>
      <c r="Y10553">
        <v>0</v>
      </c>
      <c r="AB10553" t="s">
        <v>237</v>
      </c>
      <c r="AH10553">
        <v>0</v>
      </c>
      <c r="AN10553" t="s">
        <v>238</v>
      </c>
      <c r="AO10553">
        <v>1</v>
      </c>
      <c r="AP10553" t="s">
        <v>239</v>
      </c>
      <c r="AQ10553" s="27">
        <v>41292</v>
      </c>
      <c r="AR10553" t="s">
        <v>240</v>
      </c>
      <c r="AS10553">
        <v>1</v>
      </c>
      <c r="AT10553" t="s">
        <v>239</v>
      </c>
      <c r="AU10553" s="27">
        <v>41292</v>
      </c>
    </row>
    <row r="10554" spans="1:47" x14ac:dyDescent="0.2">
      <c r="A10554">
        <v>10553</v>
      </c>
      <c r="B10554" t="s">
        <v>33596</v>
      </c>
      <c r="C10554" t="s">
        <v>1168</v>
      </c>
      <c r="D10554" t="s">
        <v>3228</v>
      </c>
      <c r="E10554" s="27">
        <v>41902</v>
      </c>
      <c r="F10554" t="s">
        <v>233</v>
      </c>
      <c r="G10554" s="27">
        <v>31974</v>
      </c>
      <c r="H10554">
        <v>28</v>
      </c>
      <c r="I10554" t="s">
        <v>244</v>
      </c>
      <c r="J10554" t="s">
        <v>250</v>
      </c>
      <c r="K10554">
        <v>0</v>
      </c>
      <c r="L10554">
        <v>8</v>
      </c>
      <c r="M10554">
        <v>0</v>
      </c>
      <c r="N10554">
        <v>0</v>
      </c>
      <c r="O10554">
        <v>13</v>
      </c>
      <c r="P10554">
        <v>-1</v>
      </c>
      <c r="Q10554" s="28">
        <v>41901.301388888889</v>
      </c>
      <c r="R10554" s="28">
        <v>41903.131249999999</v>
      </c>
      <c r="S10554" t="s">
        <v>33597</v>
      </c>
      <c r="U10554" s="27">
        <v>41901</v>
      </c>
      <c r="V10554">
        <v>1</v>
      </c>
      <c r="W10554" t="s">
        <v>32</v>
      </c>
      <c r="X10554" t="s">
        <v>274</v>
      </c>
      <c r="Y10554">
        <v>1</v>
      </c>
      <c r="AA10554" t="s">
        <v>33598</v>
      </c>
      <c r="AB10554" t="s">
        <v>36</v>
      </c>
      <c r="AD10554" s="27">
        <v>42347</v>
      </c>
      <c r="AE10554" t="s">
        <v>324</v>
      </c>
      <c r="AH10554">
        <v>0</v>
      </c>
      <c r="AN10554" t="s">
        <v>238</v>
      </c>
      <c r="AO10554">
        <v>3</v>
      </c>
      <c r="AP10554" t="s">
        <v>239</v>
      </c>
      <c r="AQ10554" s="27">
        <v>41902</v>
      </c>
      <c r="AR10554" t="s">
        <v>240</v>
      </c>
      <c r="AS10554">
        <v>8</v>
      </c>
      <c r="AT10554" t="s">
        <v>269</v>
      </c>
      <c r="AU10554" s="27">
        <v>41902</v>
      </c>
    </row>
    <row r="10555" spans="1:47" x14ac:dyDescent="0.2">
      <c r="A10555">
        <v>10554</v>
      </c>
      <c r="B10555" t="s">
        <v>33599</v>
      </c>
      <c r="C10555" t="s">
        <v>918</v>
      </c>
      <c r="D10555" t="s">
        <v>553</v>
      </c>
      <c r="E10555" s="27">
        <v>41320</v>
      </c>
      <c r="F10555" t="s">
        <v>233</v>
      </c>
      <c r="G10555" s="27">
        <v>34374</v>
      </c>
      <c r="H10555">
        <v>22</v>
      </c>
      <c r="I10555" t="s">
        <v>259</v>
      </c>
      <c r="J10555" t="s">
        <v>250</v>
      </c>
      <c r="K10555">
        <v>0</v>
      </c>
      <c r="L10555">
        <v>7</v>
      </c>
      <c r="M10555">
        <v>0</v>
      </c>
      <c r="N10555">
        <v>0</v>
      </c>
      <c r="O10555">
        <v>0</v>
      </c>
      <c r="P10555">
        <v>-1</v>
      </c>
      <c r="Q10555" s="28">
        <v>41319.458333333336</v>
      </c>
      <c r="R10555" s="28">
        <v>41321.068749999999</v>
      </c>
      <c r="S10555" t="s">
        <v>33600</v>
      </c>
      <c r="T10555" s="27">
        <v>41319</v>
      </c>
      <c r="V10555">
        <v>1</v>
      </c>
      <c r="W10555" t="s">
        <v>32</v>
      </c>
      <c r="X10555" t="s">
        <v>12581</v>
      </c>
      <c r="Y10555">
        <v>1</v>
      </c>
      <c r="AA10555" t="s">
        <v>33601</v>
      </c>
      <c r="AB10555" t="s">
        <v>32</v>
      </c>
      <c r="AC10555">
        <v>0</v>
      </c>
      <c r="AD10555" s="27">
        <v>41326</v>
      </c>
      <c r="AE10555" t="s">
        <v>359</v>
      </c>
      <c r="AF10555" s="27">
        <v>41326</v>
      </c>
      <c r="AG10555" s="27">
        <v>41395</v>
      </c>
      <c r="AH10555">
        <v>0</v>
      </c>
      <c r="AN10555" t="s">
        <v>238</v>
      </c>
      <c r="AO10555">
        <v>6</v>
      </c>
      <c r="AP10555" t="s">
        <v>246</v>
      </c>
      <c r="AQ10555" s="27">
        <v>41320</v>
      </c>
      <c r="AR10555" t="s">
        <v>240</v>
      </c>
      <c r="AS10555">
        <v>7</v>
      </c>
      <c r="AT10555" t="s">
        <v>246</v>
      </c>
      <c r="AU10555" s="27">
        <v>41320</v>
      </c>
    </row>
    <row r="10556" spans="1:47" x14ac:dyDescent="0.2">
      <c r="A10556">
        <v>10555</v>
      </c>
      <c r="B10556" t="s">
        <v>33602</v>
      </c>
      <c r="C10556" t="s">
        <v>9290</v>
      </c>
      <c r="D10556" t="s">
        <v>33603</v>
      </c>
      <c r="E10556" s="27">
        <v>41393</v>
      </c>
      <c r="F10556" t="s">
        <v>233</v>
      </c>
      <c r="G10556" s="27">
        <v>32752</v>
      </c>
      <c r="H10556">
        <v>26</v>
      </c>
      <c r="I10556" t="s">
        <v>244</v>
      </c>
      <c r="J10556" t="s">
        <v>250</v>
      </c>
      <c r="K10556">
        <v>0</v>
      </c>
      <c r="L10556">
        <v>3</v>
      </c>
      <c r="M10556">
        <v>0</v>
      </c>
      <c r="N10556">
        <v>0</v>
      </c>
      <c r="O10556">
        <v>2</v>
      </c>
      <c r="P10556">
        <v>-1</v>
      </c>
      <c r="Q10556" s="28">
        <v>41392.256249999999</v>
      </c>
      <c r="R10556" s="28">
        <v>41394.376388888886</v>
      </c>
      <c r="S10556" t="s">
        <v>33604</v>
      </c>
      <c r="T10556" s="27">
        <v>41392</v>
      </c>
      <c r="V10556">
        <v>1</v>
      </c>
      <c r="W10556" t="s">
        <v>32</v>
      </c>
      <c r="X10556" t="s">
        <v>453</v>
      </c>
      <c r="Y10556">
        <v>1</v>
      </c>
      <c r="AA10556" t="s">
        <v>33605</v>
      </c>
      <c r="AB10556" t="s">
        <v>36</v>
      </c>
      <c r="AC10556">
        <v>0</v>
      </c>
      <c r="AD10556" s="27">
        <v>41410</v>
      </c>
      <c r="AE10556" t="s">
        <v>1774</v>
      </c>
      <c r="AF10556" s="27">
        <v>41410</v>
      </c>
      <c r="AG10556" s="27">
        <v>41411</v>
      </c>
      <c r="AH10556">
        <v>0</v>
      </c>
      <c r="AN10556" t="s">
        <v>238</v>
      </c>
      <c r="AO10556">
        <v>4</v>
      </c>
      <c r="AP10556" t="s">
        <v>239</v>
      </c>
      <c r="AQ10556" s="27">
        <v>41393</v>
      </c>
      <c r="AR10556" t="s">
        <v>240</v>
      </c>
      <c r="AS10556">
        <v>3</v>
      </c>
      <c r="AT10556" t="s">
        <v>239</v>
      </c>
      <c r="AU10556" s="27">
        <v>41393</v>
      </c>
    </row>
    <row r="10557" spans="1:47" x14ac:dyDescent="0.2">
      <c r="A10557">
        <v>10556</v>
      </c>
      <c r="B10557" t="s">
        <v>33606</v>
      </c>
      <c r="C10557" t="s">
        <v>33607</v>
      </c>
      <c r="D10557" t="s">
        <v>1692</v>
      </c>
      <c r="E10557" s="27">
        <v>41711</v>
      </c>
      <c r="F10557" t="s">
        <v>294</v>
      </c>
      <c r="G10557" s="27">
        <v>32276</v>
      </c>
      <c r="H10557">
        <v>27</v>
      </c>
      <c r="I10557" t="s">
        <v>244</v>
      </c>
      <c r="J10557" t="s">
        <v>250</v>
      </c>
      <c r="K10557">
        <v>0</v>
      </c>
      <c r="L10557">
        <v>3</v>
      </c>
      <c r="M10557">
        <v>1</v>
      </c>
      <c r="N10557">
        <v>0</v>
      </c>
      <c r="O10557">
        <v>1</v>
      </c>
      <c r="P10557">
        <v>-1</v>
      </c>
      <c r="Q10557" s="28">
        <v>41710.288888888892</v>
      </c>
      <c r="R10557" s="28">
        <v>41712.402777777781</v>
      </c>
      <c r="S10557" t="s">
        <v>33608</v>
      </c>
      <c r="T10557" s="27">
        <v>41710</v>
      </c>
      <c r="V10557">
        <v>1</v>
      </c>
      <c r="W10557" t="s">
        <v>32</v>
      </c>
      <c r="X10557" t="s">
        <v>588</v>
      </c>
      <c r="Y10557">
        <v>0</v>
      </c>
      <c r="AB10557" t="s">
        <v>237</v>
      </c>
      <c r="AH10557">
        <v>0</v>
      </c>
      <c r="AN10557" t="s">
        <v>238</v>
      </c>
      <c r="AO10557">
        <v>2</v>
      </c>
      <c r="AP10557" t="s">
        <v>239</v>
      </c>
      <c r="AQ10557" s="27">
        <v>41711</v>
      </c>
      <c r="AR10557" t="s">
        <v>240</v>
      </c>
      <c r="AS10557">
        <v>3</v>
      </c>
      <c r="AT10557" t="s">
        <v>239</v>
      </c>
      <c r="AU10557" s="27">
        <v>41711</v>
      </c>
    </row>
    <row r="10558" spans="1:47" x14ac:dyDescent="0.2">
      <c r="A10558">
        <v>10557</v>
      </c>
      <c r="B10558" t="s">
        <v>33609</v>
      </c>
      <c r="C10558" t="s">
        <v>5075</v>
      </c>
      <c r="D10558" t="s">
        <v>1929</v>
      </c>
      <c r="E10558" s="27">
        <v>41292</v>
      </c>
      <c r="F10558" t="s">
        <v>233</v>
      </c>
      <c r="G10558" s="27">
        <v>30566</v>
      </c>
      <c r="H10558">
        <v>32</v>
      </c>
      <c r="I10558" t="s">
        <v>244</v>
      </c>
      <c r="J10558" t="s">
        <v>250</v>
      </c>
      <c r="K10558">
        <v>0</v>
      </c>
      <c r="L10558">
        <v>4</v>
      </c>
      <c r="M10558">
        <v>0</v>
      </c>
      <c r="N10558">
        <v>0</v>
      </c>
      <c r="O10558">
        <v>5</v>
      </c>
      <c r="P10558">
        <v>-1</v>
      </c>
      <c r="Q10558" s="28">
        <v>41291.404166666667</v>
      </c>
      <c r="R10558" s="28">
        <v>41292.416666666664</v>
      </c>
      <c r="S10558" t="s">
        <v>33610</v>
      </c>
      <c r="U10558" s="27">
        <v>41291</v>
      </c>
      <c r="V10558">
        <v>1</v>
      </c>
      <c r="W10558" t="s">
        <v>36</v>
      </c>
      <c r="X10558" t="s">
        <v>274</v>
      </c>
      <c r="Y10558">
        <v>0</v>
      </c>
      <c r="AB10558" t="s">
        <v>237</v>
      </c>
      <c r="AH10558">
        <v>0</v>
      </c>
      <c r="AN10558" t="s">
        <v>238</v>
      </c>
      <c r="AO10558">
        <v>4</v>
      </c>
      <c r="AP10558" t="s">
        <v>239</v>
      </c>
      <c r="AQ10558" s="27">
        <v>41292</v>
      </c>
      <c r="AR10558" t="s">
        <v>240</v>
      </c>
      <c r="AS10558">
        <v>4</v>
      </c>
      <c r="AT10558" t="s">
        <v>239</v>
      </c>
      <c r="AU10558" s="27">
        <v>41292</v>
      </c>
    </row>
    <row r="10559" spans="1:47" x14ac:dyDescent="0.2">
      <c r="A10559">
        <v>10558</v>
      </c>
      <c r="B10559" t="s">
        <v>33611</v>
      </c>
      <c r="C10559" t="s">
        <v>33612</v>
      </c>
      <c r="D10559" t="s">
        <v>381</v>
      </c>
      <c r="E10559" s="27">
        <v>41365</v>
      </c>
      <c r="F10559" t="s">
        <v>233</v>
      </c>
      <c r="G10559" s="27">
        <v>29154</v>
      </c>
      <c r="H10559">
        <v>36</v>
      </c>
      <c r="I10559" t="s">
        <v>244</v>
      </c>
      <c r="J10559" t="s">
        <v>250</v>
      </c>
      <c r="K10559">
        <v>0</v>
      </c>
      <c r="L10559">
        <v>6</v>
      </c>
      <c r="M10559">
        <v>0</v>
      </c>
      <c r="N10559">
        <v>0</v>
      </c>
      <c r="O10559">
        <v>11</v>
      </c>
      <c r="P10559">
        <v>-1</v>
      </c>
      <c r="Q10559" s="28">
        <v>41364.369444444441</v>
      </c>
      <c r="R10559" s="28">
        <v>41400.370138888888</v>
      </c>
      <c r="S10559" t="s">
        <v>33613</v>
      </c>
      <c r="T10559" s="27">
        <v>41364</v>
      </c>
      <c r="V10559">
        <v>1</v>
      </c>
      <c r="W10559" t="s">
        <v>32</v>
      </c>
      <c r="X10559" t="s">
        <v>261</v>
      </c>
      <c r="Y10559">
        <v>1</v>
      </c>
      <c r="AA10559" t="s">
        <v>33614</v>
      </c>
      <c r="AB10559" t="s">
        <v>32</v>
      </c>
      <c r="AC10559">
        <v>0</v>
      </c>
      <c r="AD10559" s="27">
        <v>41754</v>
      </c>
      <c r="AE10559" t="s">
        <v>459</v>
      </c>
      <c r="AF10559" s="27">
        <v>41754</v>
      </c>
      <c r="AG10559" s="27">
        <v>41842</v>
      </c>
      <c r="AH10559">
        <v>0</v>
      </c>
      <c r="AN10559" t="s">
        <v>238</v>
      </c>
      <c r="AO10559">
        <v>4</v>
      </c>
      <c r="AP10559" t="s">
        <v>239</v>
      </c>
      <c r="AQ10559" s="27">
        <v>41365</v>
      </c>
      <c r="AR10559" t="s">
        <v>240</v>
      </c>
      <c r="AS10559">
        <v>6</v>
      </c>
      <c r="AT10559" t="s">
        <v>246</v>
      </c>
      <c r="AU10559" s="27">
        <v>41365</v>
      </c>
    </row>
    <row r="10560" spans="1:47" x14ac:dyDescent="0.2">
      <c r="A10560">
        <v>10559</v>
      </c>
      <c r="B10560" t="s">
        <v>33615</v>
      </c>
      <c r="C10560" t="s">
        <v>5071</v>
      </c>
      <c r="D10560" t="s">
        <v>17785</v>
      </c>
      <c r="E10560" s="27">
        <v>41598</v>
      </c>
      <c r="F10560" t="s">
        <v>233</v>
      </c>
      <c r="G10560" s="27">
        <v>32606</v>
      </c>
      <c r="H10560">
        <v>27</v>
      </c>
      <c r="I10560" t="s">
        <v>244</v>
      </c>
      <c r="J10560" t="s">
        <v>250</v>
      </c>
      <c r="K10560">
        <v>0</v>
      </c>
      <c r="L10560">
        <v>6</v>
      </c>
      <c r="M10560">
        <v>0</v>
      </c>
      <c r="N10560">
        <v>0</v>
      </c>
      <c r="O10560">
        <v>4</v>
      </c>
      <c r="P10560">
        <v>-1</v>
      </c>
      <c r="Q10560" s="28">
        <v>41597.515277777777</v>
      </c>
      <c r="R10560" s="28">
        <v>41599.183333333334</v>
      </c>
      <c r="S10560" t="s">
        <v>33616</v>
      </c>
      <c r="T10560" s="27">
        <v>41597</v>
      </c>
      <c r="V10560">
        <v>1</v>
      </c>
      <c r="W10560" t="s">
        <v>36</v>
      </c>
      <c r="X10560" t="s">
        <v>279</v>
      </c>
      <c r="Y10560">
        <v>0</v>
      </c>
      <c r="AB10560" t="s">
        <v>237</v>
      </c>
      <c r="AH10560">
        <v>0</v>
      </c>
      <c r="AN10560" t="s">
        <v>238</v>
      </c>
      <c r="AO10560">
        <v>6</v>
      </c>
      <c r="AP10560" t="s">
        <v>246</v>
      </c>
      <c r="AQ10560" s="27">
        <v>41598</v>
      </c>
      <c r="AR10560" t="s">
        <v>240</v>
      </c>
      <c r="AS10560">
        <v>6</v>
      </c>
      <c r="AT10560" t="s">
        <v>246</v>
      </c>
      <c r="AU10560" s="27">
        <v>41598</v>
      </c>
    </row>
    <row r="10561" spans="1:47" x14ac:dyDescent="0.2">
      <c r="A10561">
        <v>10560</v>
      </c>
      <c r="B10561" t="s">
        <v>33617</v>
      </c>
      <c r="C10561" t="s">
        <v>803</v>
      </c>
      <c r="D10561" t="s">
        <v>4549</v>
      </c>
      <c r="E10561" s="27">
        <v>41767</v>
      </c>
      <c r="F10561" t="s">
        <v>233</v>
      </c>
      <c r="G10561" s="27">
        <v>27262</v>
      </c>
      <c r="H10561">
        <v>41</v>
      </c>
      <c r="I10561" t="s">
        <v>244</v>
      </c>
      <c r="J10561" t="s">
        <v>245</v>
      </c>
      <c r="K10561">
        <v>0</v>
      </c>
      <c r="L10561">
        <v>1</v>
      </c>
      <c r="M10561">
        <v>0</v>
      </c>
      <c r="N10561">
        <v>0</v>
      </c>
      <c r="O10561">
        <v>1</v>
      </c>
      <c r="P10561">
        <v>-1</v>
      </c>
      <c r="Q10561" s="28">
        <v>41766.345833333333</v>
      </c>
      <c r="R10561" s="28">
        <v>41767.375694444447</v>
      </c>
      <c r="S10561" t="s">
        <v>33618</v>
      </c>
      <c r="T10561" s="27">
        <v>41766</v>
      </c>
      <c r="V10561">
        <v>1</v>
      </c>
      <c r="W10561" t="s">
        <v>32</v>
      </c>
      <c r="X10561" t="s">
        <v>313</v>
      </c>
      <c r="Y10561">
        <v>1</v>
      </c>
      <c r="AA10561" t="s">
        <v>33619</v>
      </c>
      <c r="AB10561" t="s">
        <v>32</v>
      </c>
      <c r="AC10561">
        <v>1</v>
      </c>
      <c r="AD10561" s="27">
        <v>42181</v>
      </c>
      <c r="AE10561" t="s">
        <v>459</v>
      </c>
      <c r="AF10561" s="27">
        <v>42182</v>
      </c>
      <c r="AG10561" s="27">
        <v>42183</v>
      </c>
      <c r="AH10561">
        <v>1</v>
      </c>
      <c r="AJ10561" t="s">
        <v>33619</v>
      </c>
      <c r="AK10561" t="s">
        <v>312</v>
      </c>
      <c r="AL10561" s="27">
        <v>42181</v>
      </c>
      <c r="AM10561" t="s">
        <v>2149</v>
      </c>
      <c r="AN10561" t="s">
        <v>238</v>
      </c>
      <c r="AO10561">
        <v>1</v>
      </c>
      <c r="AP10561" t="s">
        <v>239</v>
      </c>
      <c r="AQ10561" s="27">
        <v>41767</v>
      </c>
      <c r="AR10561" t="s">
        <v>240</v>
      </c>
      <c r="AS10561">
        <v>1</v>
      </c>
      <c r="AT10561" t="s">
        <v>239</v>
      </c>
      <c r="AU10561" s="27">
        <v>41767</v>
      </c>
    </row>
    <row r="10562" spans="1:47" x14ac:dyDescent="0.2">
      <c r="A10562">
        <v>10561</v>
      </c>
      <c r="B10562" t="s">
        <v>33620</v>
      </c>
      <c r="C10562" t="s">
        <v>663</v>
      </c>
      <c r="D10562" t="s">
        <v>1929</v>
      </c>
      <c r="E10562" s="27">
        <v>41568</v>
      </c>
      <c r="F10562" t="s">
        <v>233</v>
      </c>
      <c r="G10562" s="27">
        <v>33506</v>
      </c>
      <c r="H10562">
        <v>24</v>
      </c>
      <c r="I10562" t="s">
        <v>259</v>
      </c>
      <c r="J10562" t="s">
        <v>250</v>
      </c>
      <c r="K10562">
        <v>0</v>
      </c>
      <c r="L10562">
        <v>10</v>
      </c>
      <c r="M10562">
        <v>3</v>
      </c>
      <c r="N10562">
        <v>0</v>
      </c>
      <c r="O10562">
        <v>12</v>
      </c>
      <c r="P10562">
        <v>-1</v>
      </c>
      <c r="Q10562" s="28">
        <v>41567.258333333331</v>
      </c>
      <c r="R10562" s="28">
        <v>41584.375</v>
      </c>
      <c r="S10562" t="s">
        <v>33621</v>
      </c>
      <c r="T10562" s="27">
        <v>41567</v>
      </c>
      <c r="V10562">
        <v>1</v>
      </c>
      <c r="W10562" t="s">
        <v>36</v>
      </c>
      <c r="X10562" t="s">
        <v>279</v>
      </c>
      <c r="Y10562">
        <v>0</v>
      </c>
      <c r="AB10562" t="s">
        <v>237</v>
      </c>
      <c r="AH10562">
        <v>0</v>
      </c>
      <c r="AN10562" t="s">
        <v>238</v>
      </c>
      <c r="AO10562">
        <v>9</v>
      </c>
      <c r="AP10562" t="s">
        <v>269</v>
      </c>
      <c r="AQ10562" s="27">
        <v>41568</v>
      </c>
      <c r="AR10562" t="s">
        <v>240</v>
      </c>
      <c r="AS10562">
        <v>10</v>
      </c>
      <c r="AT10562" t="s">
        <v>269</v>
      </c>
      <c r="AU10562" s="27">
        <v>41568</v>
      </c>
    </row>
    <row r="10563" spans="1:47" x14ac:dyDescent="0.2">
      <c r="A10563">
        <v>10562</v>
      </c>
      <c r="B10563" t="s">
        <v>33622</v>
      </c>
      <c r="C10563" t="s">
        <v>27518</v>
      </c>
      <c r="D10563" t="s">
        <v>266</v>
      </c>
      <c r="E10563" s="27">
        <v>41718</v>
      </c>
      <c r="F10563" t="s">
        <v>294</v>
      </c>
      <c r="G10563" s="27">
        <v>33527</v>
      </c>
      <c r="H10563">
        <v>24</v>
      </c>
      <c r="I10563" t="s">
        <v>259</v>
      </c>
      <c r="J10563" t="s">
        <v>250</v>
      </c>
      <c r="K10563">
        <v>0</v>
      </c>
      <c r="L10563">
        <v>6</v>
      </c>
      <c r="M10563">
        <v>0</v>
      </c>
      <c r="N10563">
        <v>0</v>
      </c>
      <c r="O10563">
        <v>1</v>
      </c>
      <c r="P10563">
        <v>-1</v>
      </c>
      <c r="Q10563" s="28">
        <v>41717.370138888888</v>
      </c>
      <c r="R10563" s="28">
        <v>42027.255555555559</v>
      </c>
      <c r="S10563" t="s">
        <v>33623</v>
      </c>
      <c r="U10563" s="27">
        <v>41718</v>
      </c>
      <c r="V10563">
        <v>0</v>
      </c>
      <c r="W10563" t="s">
        <v>32</v>
      </c>
      <c r="X10563" t="s">
        <v>274</v>
      </c>
      <c r="Y10563">
        <v>0</v>
      </c>
      <c r="AB10563" t="s">
        <v>237</v>
      </c>
      <c r="AH10563">
        <v>0</v>
      </c>
      <c r="AN10563" t="s">
        <v>238</v>
      </c>
      <c r="AO10563">
        <v>4</v>
      </c>
      <c r="AP10563" t="s">
        <v>239</v>
      </c>
      <c r="AQ10563" s="27">
        <v>41718</v>
      </c>
      <c r="AR10563" t="s">
        <v>240</v>
      </c>
      <c r="AS10563">
        <v>6</v>
      </c>
      <c r="AT10563" t="s">
        <v>246</v>
      </c>
      <c r="AU10563" s="27">
        <v>41718</v>
      </c>
    </row>
    <row r="10564" spans="1:47" x14ac:dyDescent="0.2">
      <c r="A10564">
        <v>10563</v>
      </c>
      <c r="B10564" t="s">
        <v>33624</v>
      </c>
      <c r="C10564" t="s">
        <v>242</v>
      </c>
      <c r="D10564" t="s">
        <v>7596</v>
      </c>
      <c r="E10564" s="27">
        <v>41333</v>
      </c>
      <c r="F10564" t="s">
        <v>233</v>
      </c>
      <c r="G10564" s="27">
        <v>19917</v>
      </c>
      <c r="H10564">
        <v>61</v>
      </c>
      <c r="I10564" t="s">
        <v>234</v>
      </c>
      <c r="J10564" t="s">
        <v>250</v>
      </c>
      <c r="K10564">
        <v>0</v>
      </c>
      <c r="L10564">
        <v>3</v>
      </c>
      <c r="M10564">
        <v>0</v>
      </c>
      <c r="N10564">
        <v>0</v>
      </c>
      <c r="O10564">
        <v>11</v>
      </c>
      <c r="P10564">
        <v>-1</v>
      </c>
      <c r="Q10564" s="28">
        <v>41332.227777777778</v>
      </c>
      <c r="R10564" s="28">
        <v>41333.34652777778</v>
      </c>
      <c r="S10564" t="s">
        <v>33625</v>
      </c>
      <c r="T10564" s="27">
        <v>41332</v>
      </c>
      <c r="V10564">
        <v>1</v>
      </c>
      <c r="W10564" t="s">
        <v>32</v>
      </c>
      <c r="X10564" t="s">
        <v>261</v>
      </c>
      <c r="Y10564">
        <v>0</v>
      </c>
      <c r="AB10564" t="s">
        <v>237</v>
      </c>
      <c r="AH10564">
        <v>0</v>
      </c>
      <c r="AN10564" t="s">
        <v>238</v>
      </c>
      <c r="AO10564">
        <v>3</v>
      </c>
      <c r="AP10564" t="s">
        <v>239</v>
      </c>
      <c r="AQ10564" s="27">
        <v>41333</v>
      </c>
      <c r="AR10564" t="s">
        <v>240</v>
      </c>
      <c r="AS10564">
        <v>3</v>
      </c>
      <c r="AT10564" t="s">
        <v>239</v>
      </c>
      <c r="AU10564" s="27">
        <v>41333</v>
      </c>
    </row>
    <row r="10565" spans="1:47" x14ac:dyDescent="0.2">
      <c r="A10565">
        <v>10564</v>
      </c>
      <c r="B10565" t="s">
        <v>33626</v>
      </c>
      <c r="C10565" t="s">
        <v>2600</v>
      </c>
      <c r="D10565" t="s">
        <v>33627</v>
      </c>
      <c r="E10565" s="27">
        <v>41917</v>
      </c>
      <c r="F10565" t="s">
        <v>233</v>
      </c>
      <c r="G10565" s="27">
        <v>30138</v>
      </c>
      <c r="H10565">
        <v>33</v>
      </c>
      <c r="I10565" t="s">
        <v>244</v>
      </c>
      <c r="J10565" t="s">
        <v>245</v>
      </c>
      <c r="K10565">
        <v>0</v>
      </c>
      <c r="L10565">
        <v>3</v>
      </c>
      <c r="M10565">
        <v>0</v>
      </c>
      <c r="N10565">
        <v>0</v>
      </c>
      <c r="O10565">
        <v>0</v>
      </c>
      <c r="P10565">
        <v>-1</v>
      </c>
      <c r="Q10565" s="28">
        <v>41916.481249999997</v>
      </c>
      <c r="R10565" s="28">
        <v>41922.216666666667</v>
      </c>
      <c r="S10565" t="s">
        <v>33628</v>
      </c>
      <c r="T10565" s="27">
        <v>41916</v>
      </c>
      <c r="V10565">
        <v>1</v>
      </c>
      <c r="W10565" t="s">
        <v>32</v>
      </c>
      <c r="X10565" t="s">
        <v>2668</v>
      </c>
      <c r="Y10565">
        <v>0</v>
      </c>
      <c r="AB10565" t="s">
        <v>237</v>
      </c>
      <c r="AH10565">
        <v>0</v>
      </c>
      <c r="AN10565" t="s">
        <v>238</v>
      </c>
      <c r="AO10565">
        <v>2</v>
      </c>
      <c r="AP10565" t="s">
        <v>239</v>
      </c>
      <c r="AQ10565" s="27">
        <v>41917</v>
      </c>
      <c r="AR10565" t="s">
        <v>240</v>
      </c>
      <c r="AS10565">
        <v>3</v>
      </c>
      <c r="AT10565" t="s">
        <v>239</v>
      </c>
      <c r="AU10565" s="27">
        <v>41917</v>
      </c>
    </row>
    <row r="10566" spans="1:47" x14ac:dyDescent="0.2">
      <c r="A10566">
        <v>10565</v>
      </c>
      <c r="B10566" t="s">
        <v>33629</v>
      </c>
      <c r="C10566" t="s">
        <v>33630</v>
      </c>
      <c r="D10566" t="s">
        <v>31053</v>
      </c>
      <c r="E10566" s="27">
        <v>41816</v>
      </c>
      <c r="F10566" t="s">
        <v>233</v>
      </c>
      <c r="G10566" s="27">
        <v>22880</v>
      </c>
      <c r="H10566">
        <v>53</v>
      </c>
      <c r="I10566" t="s">
        <v>234</v>
      </c>
      <c r="J10566" t="s">
        <v>353</v>
      </c>
      <c r="K10566">
        <v>0</v>
      </c>
      <c r="L10566">
        <v>1</v>
      </c>
      <c r="M10566">
        <v>0</v>
      </c>
      <c r="N10566">
        <v>0</v>
      </c>
      <c r="O10566">
        <v>1</v>
      </c>
      <c r="P10566">
        <v>-139</v>
      </c>
      <c r="Q10566" s="28">
        <v>41677.097222222219</v>
      </c>
      <c r="R10566" s="28">
        <v>41716.238194444442</v>
      </c>
      <c r="S10566" t="s">
        <v>33631</v>
      </c>
      <c r="T10566" s="27">
        <v>41677</v>
      </c>
      <c r="V10566">
        <v>139</v>
      </c>
      <c r="W10566" t="s">
        <v>32</v>
      </c>
      <c r="X10566" t="s">
        <v>33632</v>
      </c>
      <c r="Y10566">
        <v>0</v>
      </c>
      <c r="AB10566" t="s">
        <v>237</v>
      </c>
      <c r="AH10566">
        <v>0</v>
      </c>
      <c r="AN10566" t="s">
        <v>238</v>
      </c>
      <c r="AO10566">
        <v>1</v>
      </c>
      <c r="AP10566" t="s">
        <v>239</v>
      </c>
      <c r="AQ10566" s="27">
        <v>41816</v>
      </c>
      <c r="AR10566" t="s">
        <v>240</v>
      </c>
      <c r="AS10566">
        <v>1</v>
      </c>
      <c r="AT10566" t="s">
        <v>239</v>
      </c>
      <c r="AU10566" s="27">
        <v>41816</v>
      </c>
    </row>
    <row r="10567" spans="1:47" x14ac:dyDescent="0.2">
      <c r="A10567">
        <v>10566</v>
      </c>
      <c r="B10567" t="s">
        <v>33633</v>
      </c>
      <c r="C10567" t="s">
        <v>957</v>
      </c>
      <c r="D10567" t="s">
        <v>5448</v>
      </c>
      <c r="E10567" s="27">
        <v>41576</v>
      </c>
      <c r="F10567" t="s">
        <v>233</v>
      </c>
      <c r="G10567" s="27">
        <v>25157</v>
      </c>
      <c r="H10567">
        <v>47</v>
      </c>
      <c r="I10567" t="s">
        <v>234</v>
      </c>
      <c r="J10567" t="s">
        <v>250</v>
      </c>
      <c r="K10567">
        <v>1</v>
      </c>
      <c r="L10567">
        <v>7</v>
      </c>
      <c r="M10567">
        <v>0</v>
      </c>
      <c r="N10567">
        <v>0</v>
      </c>
      <c r="O10567">
        <v>10</v>
      </c>
      <c r="P10567">
        <v>-1</v>
      </c>
      <c r="Q10567" s="28">
        <v>41575.217361111114</v>
      </c>
      <c r="R10567" s="28">
        <v>41576.44027777778</v>
      </c>
      <c r="S10567" t="s">
        <v>33634</v>
      </c>
      <c r="T10567" s="27">
        <v>41575</v>
      </c>
      <c r="V10567">
        <v>1</v>
      </c>
      <c r="W10567" t="s">
        <v>32</v>
      </c>
      <c r="X10567" t="s">
        <v>359</v>
      </c>
      <c r="Y10567">
        <v>0</v>
      </c>
      <c r="AB10567" t="s">
        <v>237</v>
      </c>
      <c r="AH10567">
        <v>0</v>
      </c>
      <c r="AN10567" t="s">
        <v>238</v>
      </c>
      <c r="AO10567">
        <v>4</v>
      </c>
      <c r="AP10567" t="s">
        <v>239</v>
      </c>
      <c r="AQ10567" s="27">
        <v>41576</v>
      </c>
      <c r="AR10567" t="s">
        <v>240</v>
      </c>
      <c r="AS10567">
        <v>7</v>
      </c>
      <c r="AT10567" t="s">
        <v>246</v>
      </c>
      <c r="AU10567" s="27">
        <v>41576</v>
      </c>
    </row>
    <row r="10568" spans="1:47" x14ac:dyDescent="0.2">
      <c r="A10568">
        <v>10567</v>
      </c>
      <c r="B10568" t="s">
        <v>33635</v>
      </c>
      <c r="C10568" t="s">
        <v>1197</v>
      </c>
      <c r="D10568" t="s">
        <v>33636</v>
      </c>
      <c r="E10568" s="27">
        <v>41582</v>
      </c>
      <c r="F10568" t="s">
        <v>294</v>
      </c>
      <c r="G10568" s="27">
        <v>31723</v>
      </c>
      <c r="H10568">
        <v>29</v>
      </c>
      <c r="I10568" t="s">
        <v>244</v>
      </c>
      <c r="J10568" t="s">
        <v>245</v>
      </c>
      <c r="K10568">
        <v>0</v>
      </c>
      <c r="L10568">
        <v>3</v>
      </c>
      <c r="M10568">
        <v>0</v>
      </c>
      <c r="N10568">
        <v>0</v>
      </c>
      <c r="O10568">
        <v>3</v>
      </c>
      <c r="P10568">
        <v>0</v>
      </c>
      <c r="Q10568" s="28">
        <v>41582.104166666664</v>
      </c>
      <c r="R10568" s="28">
        <v>41582.347222222219</v>
      </c>
      <c r="S10568" t="s">
        <v>33637</v>
      </c>
      <c r="U10568" s="27">
        <v>41582</v>
      </c>
      <c r="V10568">
        <v>0</v>
      </c>
      <c r="W10568" t="s">
        <v>32</v>
      </c>
      <c r="X10568" t="s">
        <v>274</v>
      </c>
      <c r="Y10568">
        <v>0</v>
      </c>
      <c r="AB10568" t="s">
        <v>237</v>
      </c>
      <c r="AH10568">
        <v>0</v>
      </c>
      <c r="AN10568" t="s">
        <v>238</v>
      </c>
      <c r="AO10568">
        <v>2</v>
      </c>
      <c r="AP10568" t="s">
        <v>239</v>
      </c>
      <c r="AQ10568" s="27">
        <v>41582</v>
      </c>
      <c r="AR10568" t="s">
        <v>240</v>
      </c>
      <c r="AS10568">
        <v>3</v>
      </c>
      <c r="AT10568" t="s">
        <v>239</v>
      </c>
      <c r="AU10568" s="27">
        <v>41582</v>
      </c>
    </row>
    <row r="10569" spans="1:47" x14ac:dyDescent="0.2">
      <c r="A10569">
        <v>10568</v>
      </c>
      <c r="B10569" t="s">
        <v>33638</v>
      </c>
      <c r="C10569" t="s">
        <v>361</v>
      </c>
      <c r="D10569" t="s">
        <v>19685</v>
      </c>
      <c r="E10569" s="27">
        <v>41663</v>
      </c>
      <c r="F10569" t="s">
        <v>233</v>
      </c>
      <c r="G10569" s="27">
        <v>29776</v>
      </c>
      <c r="H10569">
        <v>34</v>
      </c>
      <c r="I10569" t="s">
        <v>244</v>
      </c>
      <c r="J10569" t="s">
        <v>245</v>
      </c>
      <c r="K10569">
        <v>0</v>
      </c>
      <c r="L10569">
        <v>4</v>
      </c>
      <c r="M10569">
        <v>0</v>
      </c>
      <c r="N10569">
        <v>0</v>
      </c>
      <c r="O10569">
        <v>11</v>
      </c>
      <c r="P10569">
        <v>-1</v>
      </c>
      <c r="Q10569" s="28">
        <v>41662.07708333333</v>
      </c>
      <c r="R10569" s="28">
        <v>41663.463194444441</v>
      </c>
      <c r="S10569" t="s">
        <v>33639</v>
      </c>
      <c r="T10569" s="27">
        <v>41662</v>
      </c>
      <c r="V10569">
        <v>1</v>
      </c>
      <c r="W10569" t="s">
        <v>32</v>
      </c>
      <c r="X10569" t="s">
        <v>364</v>
      </c>
      <c r="Y10569">
        <v>0</v>
      </c>
      <c r="AB10569" t="s">
        <v>237</v>
      </c>
      <c r="AH10569">
        <v>0</v>
      </c>
      <c r="AN10569" t="s">
        <v>238</v>
      </c>
      <c r="AO10569">
        <v>3</v>
      </c>
      <c r="AP10569" t="s">
        <v>239</v>
      </c>
      <c r="AQ10569" s="27">
        <v>41663</v>
      </c>
      <c r="AR10569" t="s">
        <v>240</v>
      </c>
      <c r="AS10569">
        <v>4</v>
      </c>
      <c r="AT10569" t="s">
        <v>239</v>
      </c>
      <c r="AU10569" s="27">
        <v>41663</v>
      </c>
    </row>
    <row r="10570" spans="1:47" x14ac:dyDescent="0.2">
      <c r="A10570">
        <v>10569</v>
      </c>
      <c r="B10570" t="s">
        <v>33640</v>
      </c>
      <c r="C10570" t="s">
        <v>33641</v>
      </c>
      <c r="D10570" t="s">
        <v>825</v>
      </c>
      <c r="E10570" s="27">
        <v>41958</v>
      </c>
      <c r="F10570" t="s">
        <v>233</v>
      </c>
      <c r="G10570" s="27">
        <v>31035</v>
      </c>
      <c r="H10570">
        <v>31</v>
      </c>
      <c r="I10570" t="s">
        <v>244</v>
      </c>
      <c r="J10570" t="s">
        <v>250</v>
      </c>
      <c r="K10570">
        <v>0</v>
      </c>
      <c r="L10570">
        <v>10</v>
      </c>
      <c r="M10570">
        <v>3</v>
      </c>
      <c r="N10570">
        <v>0</v>
      </c>
      <c r="O10570">
        <v>27</v>
      </c>
      <c r="P10570">
        <v>-1</v>
      </c>
      <c r="Q10570" s="28">
        <v>41957.2</v>
      </c>
      <c r="R10570" s="28">
        <v>41979.362500000003</v>
      </c>
      <c r="S10570" t="s">
        <v>33642</v>
      </c>
      <c r="T10570" s="27">
        <v>41957</v>
      </c>
      <c r="V10570">
        <v>1</v>
      </c>
      <c r="W10570" t="s">
        <v>32</v>
      </c>
      <c r="X10570" t="s">
        <v>364</v>
      </c>
      <c r="Y10570">
        <v>0</v>
      </c>
      <c r="AB10570" t="s">
        <v>237</v>
      </c>
      <c r="AH10570">
        <v>0</v>
      </c>
      <c r="AN10570" t="s">
        <v>238</v>
      </c>
      <c r="AO10570">
        <v>10</v>
      </c>
      <c r="AP10570" t="s">
        <v>269</v>
      </c>
      <c r="AQ10570" s="27">
        <v>41958</v>
      </c>
      <c r="AR10570" t="s">
        <v>240</v>
      </c>
      <c r="AS10570">
        <v>10</v>
      </c>
      <c r="AT10570" t="s">
        <v>269</v>
      </c>
      <c r="AU10570" s="27">
        <v>41958</v>
      </c>
    </row>
    <row r="10571" spans="1:47" x14ac:dyDescent="0.2">
      <c r="A10571">
        <v>10570</v>
      </c>
      <c r="B10571" t="s">
        <v>33643</v>
      </c>
      <c r="C10571" t="s">
        <v>242</v>
      </c>
      <c r="D10571" t="s">
        <v>33644</v>
      </c>
      <c r="E10571" s="27">
        <v>41477</v>
      </c>
      <c r="F10571" t="s">
        <v>233</v>
      </c>
      <c r="G10571" s="27">
        <v>25894</v>
      </c>
      <c r="H10571">
        <v>45</v>
      </c>
      <c r="I10571" t="s">
        <v>234</v>
      </c>
      <c r="J10571" t="s">
        <v>245</v>
      </c>
      <c r="K10571">
        <v>0</v>
      </c>
      <c r="L10571">
        <v>3</v>
      </c>
      <c r="M10571">
        <v>0</v>
      </c>
      <c r="N10571">
        <v>0</v>
      </c>
      <c r="O10571">
        <v>0</v>
      </c>
      <c r="P10571">
        <v>-5</v>
      </c>
      <c r="Q10571" s="28">
        <v>41472.337500000001</v>
      </c>
      <c r="R10571" s="28">
        <v>41473.375</v>
      </c>
      <c r="S10571" t="s">
        <v>33645</v>
      </c>
      <c r="T10571" s="27">
        <v>41472</v>
      </c>
      <c r="V10571">
        <v>5</v>
      </c>
      <c r="W10571" t="s">
        <v>32</v>
      </c>
      <c r="X10571" t="s">
        <v>371</v>
      </c>
      <c r="Y10571">
        <v>0</v>
      </c>
      <c r="AB10571" t="s">
        <v>237</v>
      </c>
      <c r="AH10571">
        <v>0</v>
      </c>
      <c r="AN10571" t="s">
        <v>238</v>
      </c>
      <c r="AO10571">
        <v>1</v>
      </c>
      <c r="AP10571" t="s">
        <v>239</v>
      </c>
      <c r="AQ10571" s="27">
        <v>41477</v>
      </c>
      <c r="AR10571" t="s">
        <v>240</v>
      </c>
      <c r="AS10571">
        <v>3</v>
      </c>
      <c r="AT10571" t="s">
        <v>239</v>
      </c>
      <c r="AU10571" s="27">
        <v>41477</v>
      </c>
    </row>
    <row r="10572" spans="1:47" x14ac:dyDescent="0.2">
      <c r="A10572">
        <v>10571</v>
      </c>
      <c r="B10572" t="s">
        <v>33646</v>
      </c>
      <c r="C10572" t="s">
        <v>693</v>
      </c>
      <c r="D10572" t="s">
        <v>33647</v>
      </c>
      <c r="E10572" s="27">
        <v>41325</v>
      </c>
      <c r="F10572" t="s">
        <v>233</v>
      </c>
      <c r="G10572" s="27">
        <v>34489</v>
      </c>
      <c r="H10572">
        <v>21</v>
      </c>
      <c r="I10572" t="s">
        <v>259</v>
      </c>
      <c r="J10572" t="s">
        <v>245</v>
      </c>
      <c r="K10572">
        <v>0</v>
      </c>
      <c r="L10572">
        <v>10</v>
      </c>
      <c r="M10572">
        <v>2</v>
      </c>
      <c r="N10572">
        <v>1</v>
      </c>
      <c r="O10572">
        <v>3</v>
      </c>
      <c r="P10572">
        <v>-1</v>
      </c>
      <c r="Q10572" s="28">
        <v>41324.135416666664</v>
      </c>
      <c r="R10572" s="28">
        <v>41325.294444444444</v>
      </c>
      <c r="S10572" t="s">
        <v>33648</v>
      </c>
      <c r="T10572" s="27">
        <v>41324</v>
      </c>
      <c r="V10572">
        <v>1</v>
      </c>
      <c r="W10572" t="s">
        <v>32</v>
      </c>
      <c r="X10572" t="s">
        <v>1051</v>
      </c>
      <c r="Y10572">
        <v>1</v>
      </c>
      <c r="AA10572" t="s">
        <v>33649</v>
      </c>
      <c r="AB10572" t="s">
        <v>36</v>
      </c>
      <c r="AC10572">
        <v>786</v>
      </c>
      <c r="AD10572" s="27">
        <v>41408</v>
      </c>
      <c r="AE10572" t="s">
        <v>681</v>
      </c>
      <c r="AF10572" s="27">
        <v>42194</v>
      </c>
      <c r="AG10572" s="27">
        <v>42240</v>
      </c>
      <c r="AH10572">
        <v>0</v>
      </c>
      <c r="AN10572" t="s">
        <v>238</v>
      </c>
      <c r="AO10572">
        <v>6</v>
      </c>
      <c r="AP10572" t="s">
        <v>246</v>
      </c>
      <c r="AQ10572" s="27">
        <v>41325</v>
      </c>
      <c r="AR10572" t="s">
        <v>240</v>
      </c>
      <c r="AS10572">
        <v>10</v>
      </c>
      <c r="AT10572" t="s">
        <v>269</v>
      </c>
      <c r="AU10572" s="27">
        <v>41325</v>
      </c>
    </row>
    <row r="10573" spans="1:47" x14ac:dyDescent="0.2">
      <c r="A10573">
        <v>10572</v>
      </c>
      <c r="B10573" t="s">
        <v>33650</v>
      </c>
      <c r="C10573" t="s">
        <v>2316</v>
      </c>
      <c r="D10573" t="s">
        <v>1849</v>
      </c>
      <c r="E10573" s="27">
        <v>41531</v>
      </c>
      <c r="F10573" t="s">
        <v>233</v>
      </c>
      <c r="G10573" s="27">
        <v>31957</v>
      </c>
      <c r="H10573">
        <v>28</v>
      </c>
      <c r="I10573" t="s">
        <v>244</v>
      </c>
      <c r="J10573" t="s">
        <v>250</v>
      </c>
      <c r="K10573">
        <v>0</v>
      </c>
      <c r="L10573">
        <v>8</v>
      </c>
      <c r="M10573">
        <v>0</v>
      </c>
      <c r="N10573">
        <v>0</v>
      </c>
      <c r="O10573">
        <v>20</v>
      </c>
      <c r="P10573">
        <v>0</v>
      </c>
      <c r="Q10573" s="28">
        <v>41531.179166666669</v>
      </c>
      <c r="R10573" s="28">
        <v>41531.537499999999</v>
      </c>
      <c r="S10573" t="s">
        <v>33651</v>
      </c>
      <c r="T10573" s="27">
        <v>41531</v>
      </c>
      <c r="V10573">
        <v>0</v>
      </c>
      <c r="W10573" t="s">
        <v>32</v>
      </c>
      <c r="X10573" t="s">
        <v>364</v>
      </c>
      <c r="Y10573">
        <v>1</v>
      </c>
      <c r="AA10573" t="s">
        <v>33652</v>
      </c>
      <c r="AB10573" t="s">
        <v>36</v>
      </c>
      <c r="AD10573" s="27">
        <v>41899</v>
      </c>
      <c r="AE10573" t="s">
        <v>600</v>
      </c>
      <c r="AH10573">
        <v>0</v>
      </c>
      <c r="AN10573" t="s">
        <v>238</v>
      </c>
      <c r="AO10573">
        <v>3</v>
      </c>
      <c r="AP10573" t="s">
        <v>239</v>
      </c>
      <c r="AQ10573" s="27">
        <v>41531</v>
      </c>
      <c r="AR10573" t="s">
        <v>240</v>
      </c>
      <c r="AS10573">
        <v>8</v>
      </c>
      <c r="AT10573" t="s">
        <v>269</v>
      </c>
      <c r="AU10573" s="27">
        <v>41531</v>
      </c>
    </row>
    <row r="10574" spans="1:47" x14ac:dyDescent="0.2">
      <c r="A10574">
        <v>10573</v>
      </c>
      <c r="B10574" t="s">
        <v>33653</v>
      </c>
      <c r="C10574" t="s">
        <v>5668</v>
      </c>
      <c r="D10574" t="s">
        <v>881</v>
      </c>
      <c r="E10574" s="27">
        <v>41641</v>
      </c>
      <c r="F10574" t="s">
        <v>233</v>
      </c>
      <c r="G10574" s="27">
        <v>33888</v>
      </c>
      <c r="H10574">
        <v>23</v>
      </c>
      <c r="I10574" t="s">
        <v>259</v>
      </c>
      <c r="J10574" t="s">
        <v>250</v>
      </c>
      <c r="K10574">
        <v>2</v>
      </c>
      <c r="L10574">
        <v>6</v>
      </c>
      <c r="M10574">
        <v>0</v>
      </c>
      <c r="N10574">
        <v>0</v>
      </c>
      <c r="O10574">
        <v>3</v>
      </c>
      <c r="S10574" t="s">
        <v>33654</v>
      </c>
      <c r="T10574" s="27">
        <v>41226</v>
      </c>
      <c r="V10574">
        <v>415</v>
      </c>
      <c r="W10574" t="s">
        <v>32</v>
      </c>
      <c r="X10574" t="s">
        <v>441</v>
      </c>
      <c r="Y10574">
        <v>0</v>
      </c>
      <c r="AB10574" t="s">
        <v>237</v>
      </c>
      <c r="AH10574">
        <v>0</v>
      </c>
      <c r="AN10574" t="s">
        <v>238</v>
      </c>
      <c r="AO10574">
        <v>9</v>
      </c>
      <c r="AP10574" t="s">
        <v>269</v>
      </c>
      <c r="AQ10574" s="27">
        <v>41641</v>
      </c>
      <c r="AR10574" t="s">
        <v>240</v>
      </c>
      <c r="AS10574">
        <v>6</v>
      </c>
      <c r="AT10574" t="s">
        <v>246</v>
      </c>
      <c r="AU10574" s="27">
        <v>41641</v>
      </c>
    </row>
    <row r="10575" spans="1:47" x14ac:dyDescent="0.2">
      <c r="A10575">
        <v>10574</v>
      </c>
      <c r="B10575" t="s">
        <v>33655</v>
      </c>
      <c r="C10575" t="s">
        <v>2404</v>
      </c>
      <c r="D10575" t="s">
        <v>1189</v>
      </c>
      <c r="E10575" s="27">
        <v>41367</v>
      </c>
      <c r="F10575" t="s">
        <v>233</v>
      </c>
      <c r="G10575" s="27">
        <v>27225</v>
      </c>
      <c r="H10575">
        <v>41</v>
      </c>
      <c r="I10575" t="s">
        <v>244</v>
      </c>
      <c r="J10575" t="s">
        <v>353</v>
      </c>
      <c r="K10575">
        <v>0</v>
      </c>
      <c r="L10575">
        <v>1</v>
      </c>
      <c r="M10575">
        <v>0</v>
      </c>
      <c r="N10575">
        <v>0</v>
      </c>
      <c r="O10575">
        <v>2</v>
      </c>
      <c r="P10575">
        <v>453</v>
      </c>
      <c r="Q10575" s="28">
        <v>41820.534722222219</v>
      </c>
      <c r="R10575" s="28">
        <v>41823.269444444442</v>
      </c>
      <c r="S10575" t="s">
        <v>33656</v>
      </c>
      <c r="T10575" s="27">
        <v>41023</v>
      </c>
      <c r="V10575">
        <v>344</v>
      </c>
      <c r="W10575" t="s">
        <v>36</v>
      </c>
      <c r="X10575" t="s">
        <v>279</v>
      </c>
      <c r="Y10575">
        <v>0</v>
      </c>
      <c r="AB10575" t="s">
        <v>237</v>
      </c>
      <c r="AH10575">
        <v>0</v>
      </c>
      <c r="AN10575" t="s">
        <v>238</v>
      </c>
      <c r="AO10575">
        <v>1</v>
      </c>
      <c r="AP10575" t="s">
        <v>239</v>
      </c>
      <c r="AQ10575" s="27">
        <v>41367</v>
      </c>
      <c r="AR10575" t="s">
        <v>240</v>
      </c>
      <c r="AS10575">
        <v>1</v>
      </c>
      <c r="AT10575" t="s">
        <v>239</v>
      </c>
      <c r="AU10575" s="27">
        <v>41367</v>
      </c>
    </row>
    <row r="10576" spans="1:47" x14ac:dyDescent="0.2">
      <c r="A10576">
        <v>10575</v>
      </c>
      <c r="B10576" t="s">
        <v>33657</v>
      </c>
      <c r="C10576" t="s">
        <v>1584</v>
      </c>
      <c r="D10576" t="s">
        <v>33658</v>
      </c>
      <c r="E10576" s="27">
        <v>41551</v>
      </c>
      <c r="F10576" t="s">
        <v>233</v>
      </c>
      <c r="G10576" s="27">
        <v>31055</v>
      </c>
      <c r="H10576">
        <v>31</v>
      </c>
      <c r="I10576" t="s">
        <v>244</v>
      </c>
      <c r="J10576" t="s">
        <v>245</v>
      </c>
      <c r="K10576">
        <v>0</v>
      </c>
      <c r="L10576">
        <v>4</v>
      </c>
      <c r="M10576">
        <v>0</v>
      </c>
      <c r="N10576">
        <v>0</v>
      </c>
      <c r="O10576">
        <v>6</v>
      </c>
      <c r="P10576">
        <v>-1</v>
      </c>
      <c r="Q10576" s="28">
        <v>41550.097916666666</v>
      </c>
      <c r="R10576" s="28">
        <v>41553.168055555558</v>
      </c>
      <c r="S10576" t="s">
        <v>33659</v>
      </c>
      <c r="U10576" s="27">
        <v>41550</v>
      </c>
      <c r="V10576">
        <v>1</v>
      </c>
      <c r="W10576" t="s">
        <v>32</v>
      </c>
      <c r="X10576" t="s">
        <v>274</v>
      </c>
      <c r="Y10576">
        <v>0</v>
      </c>
      <c r="AB10576" t="s">
        <v>237</v>
      </c>
      <c r="AH10576">
        <v>0</v>
      </c>
      <c r="AN10576" t="s">
        <v>238</v>
      </c>
      <c r="AO10576">
        <v>3</v>
      </c>
      <c r="AP10576" t="s">
        <v>239</v>
      </c>
      <c r="AQ10576" s="27">
        <v>41551</v>
      </c>
      <c r="AR10576" t="s">
        <v>240</v>
      </c>
      <c r="AS10576">
        <v>4</v>
      </c>
      <c r="AT10576" t="s">
        <v>239</v>
      </c>
      <c r="AU10576" s="27">
        <v>41551</v>
      </c>
    </row>
    <row r="10577" spans="1:47" x14ac:dyDescent="0.2">
      <c r="A10577">
        <v>10576</v>
      </c>
      <c r="B10577" t="s">
        <v>33660</v>
      </c>
      <c r="C10577" t="s">
        <v>2442</v>
      </c>
      <c r="D10577" t="s">
        <v>33661</v>
      </c>
      <c r="E10577" s="27">
        <v>41816</v>
      </c>
      <c r="F10577" t="s">
        <v>294</v>
      </c>
      <c r="G10577" s="27">
        <v>27894</v>
      </c>
      <c r="H10577">
        <v>39</v>
      </c>
      <c r="I10577" t="s">
        <v>244</v>
      </c>
      <c r="J10577" t="s">
        <v>245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-1</v>
      </c>
      <c r="Q10577" s="28">
        <v>41815.493750000001</v>
      </c>
      <c r="R10577" s="28">
        <v>41816.374305555553</v>
      </c>
      <c r="S10577" t="s">
        <v>33662</v>
      </c>
      <c r="T10577" s="27">
        <v>41815</v>
      </c>
      <c r="V10577">
        <v>1</v>
      </c>
      <c r="W10577" t="s">
        <v>32</v>
      </c>
      <c r="X10577" t="s">
        <v>12856</v>
      </c>
      <c r="Y10577">
        <v>0</v>
      </c>
      <c r="AB10577" t="s">
        <v>237</v>
      </c>
      <c r="AH10577">
        <v>0</v>
      </c>
      <c r="AN10577" t="s">
        <v>238</v>
      </c>
      <c r="AO10577">
        <v>1</v>
      </c>
      <c r="AP10577" t="s">
        <v>239</v>
      </c>
      <c r="AQ10577" s="27">
        <v>41816</v>
      </c>
      <c r="AR10577" t="s">
        <v>240</v>
      </c>
      <c r="AS10577">
        <v>1</v>
      </c>
      <c r="AT10577" t="s">
        <v>239</v>
      </c>
      <c r="AU10577" s="27">
        <v>41816</v>
      </c>
    </row>
    <row r="10578" spans="1:47" x14ac:dyDescent="0.2">
      <c r="A10578">
        <v>10577</v>
      </c>
      <c r="B10578" t="s">
        <v>33663</v>
      </c>
      <c r="C10578" t="s">
        <v>6369</v>
      </c>
      <c r="D10578" t="s">
        <v>33664</v>
      </c>
      <c r="E10578" s="27">
        <v>41803</v>
      </c>
      <c r="F10578" t="s">
        <v>233</v>
      </c>
      <c r="G10578" s="27">
        <v>20763</v>
      </c>
      <c r="H10578">
        <v>59</v>
      </c>
      <c r="I10578" t="s">
        <v>234</v>
      </c>
      <c r="J10578" t="s">
        <v>245</v>
      </c>
      <c r="K10578">
        <v>0</v>
      </c>
      <c r="L10578">
        <v>2</v>
      </c>
      <c r="M10578">
        <v>0</v>
      </c>
      <c r="N10578">
        <v>0</v>
      </c>
      <c r="O10578">
        <v>0</v>
      </c>
      <c r="P10578">
        <v>-1</v>
      </c>
      <c r="Q10578" s="28">
        <v>41802.523611111108</v>
      </c>
      <c r="R10578" s="28">
        <v>41803.449305555558</v>
      </c>
      <c r="S10578" t="s">
        <v>33665</v>
      </c>
      <c r="T10578" s="27">
        <v>41801</v>
      </c>
      <c r="V10578">
        <v>2</v>
      </c>
      <c r="W10578" t="s">
        <v>36</v>
      </c>
      <c r="X10578" t="s">
        <v>548</v>
      </c>
      <c r="Y10578">
        <v>1</v>
      </c>
      <c r="AA10578" t="s">
        <v>33666</v>
      </c>
      <c r="AB10578" t="s">
        <v>36</v>
      </c>
      <c r="AD10578" s="27">
        <v>42384</v>
      </c>
      <c r="AE10578" t="s">
        <v>324</v>
      </c>
      <c r="AH10578">
        <v>0</v>
      </c>
      <c r="AN10578" t="s">
        <v>238</v>
      </c>
      <c r="AO10578">
        <v>2</v>
      </c>
      <c r="AP10578" t="s">
        <v>239</v>
      </c>
      <c r="AQ10578" s="27">
        <v>41803</v>
      </c>
      <c r="AR10578" t="s">
        <v>240</v>
      </c>
      <c r="AS10578">
        <v>2</v>
      </c>
      <c r="AT10578" t="s">
        <v>239</v>
      </c>
      <c r="AU10578" s="27">
        <v>41803</v>
      </c>
    </row>
    <row r="10579" spans="1:47" x14ac:dyDescent="0.2">
      <c r="A10579">
        <v>10578</v>
      </c>
      <c r="B10579" t="s">
        <v>33667</v>
      </c>
      <c r="C10579" t="s">
        <v>26794</v>
      </c>
      <c r="D10579" t="s">
        <v>19191</v>
      </c>
      <c r="E10579" s="27">
        <v>41315</v>
      </c>
      <c r="F10579" t="s">
        <v>233</v>
      </c>
      <c r="G10579" s="27">
        <v>30667</v>
      </c>
      <c r="H10579">
        <v>32</v>
      </c>
      <c r="I10579" t="s">
        <v>244</v>
      </c>
      <c r="J10579" t="s">
        <v>353</v>
      </c>
      <c r="K10579">
        <v>0</v>
      </c>
      <c r="L10579">
        <v>2</v>
      </c>
      <c r="M10579">
        <v>0</v>
      </c>
      <c r="N10579">
        <v>0</v>
      </c>
      <c r="O10579">
        <v>0</v>
      </c>
      <c r="W10579" t="s">
        <v>237</v>
      </c>
      <c r="Y10579">
        <v>-1</v>
      </c>
      <c r="AB10579" t="s">
        <v>237</v>
      </c>
      <c r="AH10579">
        <v>0</v>
      </c>
      <c r="AN10579" t="s">
        <v>238</v>
      </c>
      <c r="AO10579">
        <v>2</v>
      </c>
      <c r="AP10579" t="s">
        <v>239</v>
      </c>
      <c r="AQ10579" s="27">
        <v>41315</v>
      </c>
      <c r="AR10579" t="s">
        <v>240</v>
      </c>
      <c r="AS10579">
        <v>2</v>
      </c>
      <c r="AT10579" t="s">
        <v>239</v>
      </c>
      <c r="AU10579" s="27">
        <v>41315</v>
      </c>
    </row>
    <row r="10580" spans="1:47" x14ac:dyDescent="0.2">
      <c r="A10580">
        <v>10579</v>
      </c>
      <c r="B10580" t="s">
        <v>33668</v>
      </c>
      <c r="C10580" t="s">
        <v>7138</v>
      </c>
      <c r="D10580" t="s">
        <v>3624</v>
      </c>
      <c r="E10580" s="27">
        <v>41589</v>
      </c>
      <c r="F10580" t="s">
        <v>233</v>
      </c>
      <c r="G10580" s="27">
        <v>27652</v>
      </c>
      <c r="H10580">
        <v>40</v>
      </c>
      <c r="I10580" t="s">
        <v>244</v>
      </c>
      <c r="J10580" t="s">
        <v>250</v>
      </c>
      <c r="K10580">
        <v>0</v>
      </c>
      <c r="L10580">
        <v>4</v>
      </c>
      <c r="M10580">
        <v>0</v>
      </c>
      <c r="N10580">
        <v>0</v>
      </c>
      <c r="O10580">
        <v>8</v>
      </c>
      <c r="P10580">
        <v>-1</v>
      </c>
      <c r="Q10580" s="28">
        <v>41588.524305555555</v>
      </c>
      <c r="R10580" s="28">
        <v>41589.326388888891</v>
      </c>
      <c r="S10580" t="s">
        <v>33669</v>
      </c>
      <c r="T10580" s="27">
        <v>41588</v>
      </c>
      <c r="V10580">
        <v>1</v>
      </c>
      <c r="W10580" t="s">
        <v>36</v>
      </c>
      <c r="X10580" t="s">
        <v>279</v>
      </c>
      <c r="Y10580">
        <v>1</v>
      </c>
      <c r="AA10580" t="s">
        <v>33670</v>
      </c>
      <c r="AB10580" t="s">
        <v>36</v>
      </c>
      <c r="AD10580" s="27">
        <v>41691</v>
      </c>
      <c r="AE10580" t="s">
        <v>24283</v>
      </c>
      <c r="AH10580">
        <v>0</v>
      </c>
      <c r="AN10580" t="s">
        <v>238</v>
      </c>
      <c r="AO10580">
        <v>5</v>
      </c>
      <c r="AP10580" t="s">
        <v>246</v>
      </c>
      <c r="AQ10580" s="27">
        <v>41589</v>
      </c>
      <c r="AR10580" t="s">
        <v>240</v>
      </c>
      <c r="AS10580">
        <v>4</v>
      </c>
      <c r="AT10580" t="s">
        <v>239</v>
      </c>
      <c r="AU10580" s="27">
        <v>41589</v>
      </c>
    </row>
    <row r="10581" spans="1:47" x14ac:dyDescent="0.2">
      <c r="A10581">
        <v>10580</v>
      </c>
      <c r="B10581" t="s">
        <v>33671</v>
      </c>
      <c r="C10581" t="s">
        <v>2808</v>
      </c>
      <c r="D10581" t="s">
        <v>33672</v>
      </c>
      <c r="E10581" s="27">
        <v>41498</v>
      </c>
      <c r="F10581" t="s">
        <v>294</v>
      </c>
      <c r="G10581" s="27">
        <v>34361</v>
      </c>
      <c r="H10581">
        <v>22</v>
      </c>
      <c r="I10581" t="s">
        <v>259</v>
      </c>
      <c r="J10581" t="s">
        <v>245</v>
      </c>
      <c r="K10581">
        <v>0</v>
      </c>
      <c r="L10581">
        <v>8</v>
      </c>
      <c r="M10581">
        <v>0</v>
      </c>
      <c r="N10581">
        <v>1</v>
      </c>
      <c r="O10581">
        <v>1</v>
      </c>
      <c r="P10581">
        <v>-1</v>
      </c>
      <c r="Q10581" s="28">
        <v>41497.49722222222</v>
      </c>
      <c r="R10581" s="28">
        <v>41515.39166666667</v>
      </c>
      <c r="S10581" t="s">
        <v>33673</v>
      </c>
      <c r="T10581" s="27">
        <v>41497</v>
      </c>
      <c r="V10581">
        <v>1</v>
      </c>
      <c r="W10581" t="s">
        <v>36</v>
      </c>
      <c r="X10581" t="s">
        <v>550</v>
      </c>
      <c r="Y10581">
        <v>0</v>
      </c>
      <c r="AB10581" t="s">
        <v>237</v>
      </c>
      <c r="AH10581">
        <v>0</v>
      </c>
      <c r="AN10581" t="s">
        <v>238</v>
      </c>
      <c r="AO10581">
        <v>7</v>
      </c>
      <c r="AP10581" t="s">
        <v>246</v>
      </c>
      <c r="AQ10581" s="27">
        <v>41498</v>
      </c>
      <c r="AR10581" t="s">
        <v>240</v>
      </c>
      <c r="AS10581">
        <v>8</v>
      </c>
      <c r="AT10581" t="s">
        <v>269</v>
      </c>
      <c r="AU10581" s="27">
        <v>41498</v>
      </c>
    </row>
    <row r="10582" spans="1:47" x14ac:dyDescent="0.2">
      <c r="A10582">
        <v>10581</v>
      </c>
      <c r="B10582" t="s">
        <v>33674</v>
      </c>
      <c r="C10582" t="s">
        <v>990</v>
      </c>
      <c r="D10582" t="s">
        <v>4855</v>
      </c>
      <c r="E10582" s="27">
        <v>41363</v>
      </c>
      <c r="F10582" t="s">
        <v>233</v>
      </c>
      <c r="G10582" s="27">
        <v>34677</v>
      </c>
      <c r="H10582">
        <v>21</v>
      </c>
      <c r="I10582" t="s">
        <v>259</v>
      </c>
      <c r="J10582" t="s">
        <v>250</v>
      </c>
      <c r="K10582">
        <v>0</v>
      </c>
      <c r="L10582">
        <v>4</v>
      </c>
      <c r="M10582">
        <v>1</v>
      </c>
      <c r="N10582">
        <v>0</v>
      </c>
      <c r="O10582">
        <v>1</v>
      </c>
      <c r="P10582">
        <v>-1</v>
      </c>
      <c r="Q10582" s="28">
        <v>41362.163194444445</v>
      </c>
      <c r="R10582" s="28">
        <v>41363.338194444441</v>
      </c>
      <c r="S10582" t="s">
        <v>33675</v>
      </c>
      <c r="T10582" s="27">
        <v>41362</v>
      </c>
      <c r="V10582">
        <v>1</v>
      </c>
      <c r="W10582" t="s">
        <v>36</v>
      </c>
      <c r="X10582" t="s">
        <v>555</v>
      </c>
      <c r="Y10582">
        <v>1</v>
      </c>
      <c r="AA10582" t="s">
        <v>33676</v>
      </c>
      <c r="AB10582" t="s">
        <v>36</v>
      </c>
      <c r="AC10582">
        <v>91</v>
      </c>
      <c r="AD10582" s="27">
        <v>41442</v>
      </c>
      <c r="AE10582" t="s">
        <v>879</v>
      </c>
      <c r="AF10582" s="27">
        <v>41533</v>
      </c>
      <c r="AG10582" s="27">
        <v>41533</v>
      </c>
      <c r="AH10582">
        <v>0</v>
      </c>
      <c r="AN10582" t="s">
        <v>238</v>
      </c>
      <c r="AO10582">
        <v>7</v>
      </c>
      <c r="AP10582" t="s">
        <v>246</v>
      </c>
      <c r="AQ10582" s="27">
        <v>41363</v>
      </c>
      <c r="AR10582" t="s">
        <v>240</v>
      </c>
      <c r="AS10582">
        <v>4</v>
      </c>
      <c r="AT10582" t="s">
        <v>239</v>
      </c>
      <c r="AU10582" s="27">
        <v>41363</v>
      </c>
    </row>
    <row r="10583" spans="1:47" x14ac:dyDescent="0.2">
      <c r="A10583">
        <v>10582</v>
      </c>
      <c r="B10583" t="s">
        <v>33677</v>
      </c>
      <c r="C10583" t="s">
        <v>33678</v>
      </c>
      <c r="D10583" t="s">
        <v>15117</v>
      </c>
      <c r="E10583" s="27">
        <v>41620</v>
      </c>
      <c r="F10583" t="s">
        <v>233</v>
      </c>
      <c r="G10583" s="27">
        <v>33477</v>
      </c>
      <c r="H10583">
        <v>24</v>
      </c>
      <c r="I10583" t="s">
        <v>259</v>
      </c>
      <c r="J10583" t="s">
        <v>250</v>
      </c>
      <c r="K10583">
        <v>1</v>
      </c>
      <c r="L10583">
        <v>6</v>
      </c>
      <c r="M10583">
        <v>0</v>
      </c>
      <c r="N10583">
        <v>1</v>
      </c>
      <c r="O10583">
        <v>1</v>
      </c>
      <c r="P10583">
        <v>-230</v>
      </c>
      <c r="Q10583" s="28">
        <v>41390.539583333331</v>
      </c>
      <c r="R10583" s="28">
        <v>41601.102083333331</v>
      </c>
      <c r="S10583" t="s">
        <v>33679</v>
      </c>
      <c r="U10583" s="27">
        <v>41390</v>
      </c>
      <c r="V10583">
        <v>230</v>
      </c>
      <c r="W10583" t="s">
        <v>32</v>
      </c>
      <c r="X10583" t="s">
        <v>274</v>
      </c>
      <c r="Y10583">
        <v>1</v>
      </c>
      <c r="AA10583" t="s">
        <v>33680</v>
      </c>
      <c r="AB10583" t="s">
        <v>36</v>
      </c>
      <c r="AC10583">
        <v>0</v>
      </c>
      <c r="AD10583" s="27">
        <v>41871</v>
      </c>
      <c r="AE10583" t="s">
        <v>626</v>
      </c>
      <c r="AF10583" s="27">
        <v>41871</v>
      </c>
      <c r="AG10583" s="27">
        <v>42292</v>
      </c>
      <c r="AH10583">
        <v>0</v>
      </c>
      <c r="AN10583" t="s">
        <v>238</v>
      </c>
      <c r="AO10583">
        <v>7</v>
      </c>
      <c r="AP10583" t="s">
        <v>246</v>
      </c>
      <c r="AQ10583" s="27">
        <v>41620</v>
      </c>
      <c r="AR10583" t="s">
        <v>240</v>
      </c>
      <c r="AS10583">
        <v>6</v>
      </c>
      <c r="AT10583" t="s">
        <v>246</v>
      </c>
      <c r="AU10583" s="27">
        <v>41620</v>
      </c>
    </row>
    <row r="10584" spans="1:47" x14ac:dyDescent="0.2">
      <c r="A10584">
        <v>10583</v>
      </c>
      <c r="B10584" t="s">
        <v>33681</v>
      </c>
      <c r="C10584" t="s">
        <v>3889</v>
      </c>
      <c r="D10584" t="s">
        <v>689</v>
      </c>
      <c r="E10584" s="27">
        <v>41875</v>
      </c>
      <c r="F10584" t="s">
        <v>233</v>
      </c>
      <c r="G10584" s="27">
        <v>30696</v>
      </c>
      <c r="H10584">
        <v>32</v>
      </c>
      <c r="I10584" t="s">
        <v>244</v>
      </c>
      <c r="J10584" t="s">
        <v>250</v>
      </c>
      <c r="K10584">
        <v>0</v>
      </c>
      <c r="L10584">
        <v>2</v>
      </c>
      <c r="M10584">
        <v>0</v>
      </c>
      <c r="N10584">
        <v>0</v>
      </c>
      <c r="O10584">
        <v>1</v>
      </c>
      <c r="S10584" t="s">
        <v>33682</v>
      </c>
      <c r="U10584" s="27">
        <v>41874</v>
      </c>
      <c r="V10584">
        <v>1</v>
      </c>
      <c r="W10584" t="s">
        <v>32</v>
      </c>
      <c r="X10584" t="s">
        <v>274</v>
      </c>
      <c r="Y10584">
        <v>0</v>
      </c>
      <c r="AB10584" t="s">
        <v>237</v>
      </c>
      <c r="AH10584">
        <v>0</v>
      </c>
      <c r="AN10584" t="s">
        <v>238</v>
      </c>
      <c r="AO10584">
        <v>2</v>
      </c>
      <c r="AP10584" t="s">
        <v>239</v>
      </c>
      <c r="AQ10584" s="27">
        <v>41875</v>
      </c>
      <c r="AR10584" t="s">
        <v>240</v>
      </c>
      <c r="AS10584">
        <v>2</v>
      </c>
      <c r="AT10584" t="s">
        <v>239</v>
      </c>
      <c r="AU10584" s="27">
        <v>41875</v>
      </c>
    </row>
    <row r="10585" spans="1:47" x14ac:dyDescent="0.2">
      <c r="A10585">
        <v>10584</v>
      </c>
      <c r="B10585" t="s">
        <v>33683</v>
      </c>
      <c r="C10585" t="s">
        <v>2056</v>
      </c>
      <c r="D10585" t="s">
        <v>33684</v>
      </c>
      <c r="E10585" s="27">
        <v>41702</v>
      </c>
      <c r="F10585" t="s">
        <v>233</v>
      </c>
      <c r="G10585" s="27">
        <v>32985</v>
      </c>
      <c r="H10585">
        <v>25</v>
      </c>
      <c r="I10585" t="s">
        <v>244</v>
      </c>
      <c r="J10585" t="s">
        <v>245</v>
      </c>
      <c r="K10585">
        <v>0</v>
      </c>
      <c r="L10585">
        <v>5</v>
      </c>
      <c r="M10585">
        <v>0</v>
      </c>
      <c r="N10585">
        <v>0</v>
      </c>
      <c r="O10585">
        <v>2</v>
      </c>
      <c r="P10585">
        <v>-25</v>
      </c>
      <c r="Q10585" s="28">
        <v>41677.177083333336</v>
      </c>
      <c r="R10585" s="28">
        <v>41678.400694444441</v>
      </c>
      <c r="S10585" t="s">
        <v>33685</v>
      </c>
      <c r="T10585" s="27">
        <v>41677</v>
      </c>
      <c r="V10585">
        <v>25</v>
      </c>
      <c r="W10585" t="s">
        <v>32</v>
      </c>
      <c r="X10585" t="s">
        <v>261</v>
      </c>
      <c r="Y10585">
        <v>1</v>
      </c>
      <c r="AA10585" t="s">
        <v>33686</v>
      </c>
      <c r="AB10585" t="s">
        <v>32</v>
      </c>
      <c r="AC10585">
        <v>0</v>
      </c>
      <c r="AD10585" s="27">
        <v>42226</v>
      </c>
      <c r="AE10585" t="s">
        <v>983</v>
      </c>
      <c r="AF10585" s="27">
        <v>42226</v>
      </c>
      <c r="AG10585" s="27">
        <v>42339</v>
      </c>
      <c r="AH10585">
        <v>0</v>
      </c>
      <c r="AN10585" t="s">
        <v>238</v>
      </c>
      <c r="AO10585">
        <v>5</v>
      </c>
      <c r="AP10585" t="s">
        <v>246</v>
      </c>
      <c r="AQ10585" s="27">
        <v>41702</v>
      </c>
      <c r="AR10585" t="s">
        <v>240</v>
      </c>
      <c r="AS10585">
        <v>5</v>
      </c>
      <c r="AT10585" t="s">
        <v>246</v>
      </c>
      <c r="AU10585" s="27">
        <v>41702</v>
      </c>
    </row>
    <row r="10586" spans="1:47" x14ac:dyDescent="0.2">
      <c r="A10586">
        <v>10585</v>
      </c>
      <c r="B10586" t="s">
        <v>33687</v>
      </c>
      <c r="C10586" t="s">
        <v>33688</v>
      </c>
      <c r="D10586" t="s">
        <v>11912</v>
      </c>
      <c r="E10586" s="27">
        <v>41549</v>
      </c>
      <c r="F10586" t="s">
        <v>294</v>
      </c>
      <c r="G10586" s="27">
        <v>33200</v>
      </c>
      <c r="H10586">
        <v>25</v>
      </c>
      <c r="I10586" t="s">
        <v>244</v>
      </c>
      <c r="J10586" t="s">
        <v>250</v>
      </c>
      <c r="K10586">
        <v>0</v>
      </c>
      <c r="L10586">
        <v>5</v>
      </c>
      <c r="M10586">
        <v>0</v>
      </c>
      <c r="N10586">
        <v>0</v>
      </c>
      <c r="O10586">
        <v>1</v>
      </c>
      <c r="P10586">
        <v>-1</v>
      </c>
      <c r="Q10586" s="28">
        <v>41548.370833333334</v>
      </c>
      <c r="R10586" s="28">
        <v>41549.384722222225</v>
      </c>
      <c r="S10586" t="s">
        <v>33689</v>
      </c>
      <c r="T10586" s="27">
        <v>41548</v>
      </c>
      <c r="V10586">
        <v>1</v>
      </c>
      <c r="W10586" t="s">
        <v>32</v>
      </c>
      <c r="X10586" t="s">
        <v>313</v>
      </c>
      <c r="Y10586">
        <v>0</v>
      </c>
      <c r="AB10586" t="s">
        <v>237</v>
      </c>
      <c r="AH10586">
        <v>0</v>
      </c>
      <c r="AN10586" t="s">
        <v>238</v>
      </c>
      <c r="AO10586">
        <v>6</v>
      </c>
      <c r="AP10586" t="s">
        <v>246</v>
      </c>
      <c r="AQ10586" s="27">
        <v>41549</v>
      </c>
      <c r="AR10586" t="s">
        <v>240</v>
      </c>
      <c r="AS10586">
        <v>5</v>
      </c>
      <c r="AT10586" t="s">
        <v>246</v>
      </c>
      <c r="AU10586" s="27">
        <v>41549</v>
      </c>
    </row>
    <row r="10587" spans="1:47" x14ac:dyDescent="0.2">
      <c r="A10587">
        <v>10586</v>
      </c>
      <c r="B10587" t="s">
        <v>33690</v>
      </c>
      <c r="C10587" t="s">
        <v>33691</v>
      </c>
      <c r="D10587" t="s">
        <v>3123</v>
      </c>
      <c r="E10587" s="27">
        <v>41290</v>
      </c>
      <c r="F10587" t="s">
        <v>233</v>
      </c>
      <c r="G10587" s="27">
        <v>25084</v>
      </c>
      <c r="H10587">
        <v>47</v>
      </c>
      <c r="I10587" t="s">
        <v>234</v>
      </c>
      <c r="J10587" t="s">
        <v>250</v>
      </c>
      <c r="K10587">
        <v>0</v>
      </c>
      <c r="L10587">
        <v>5</v>
      </c>
      <c r="M10587">
        <v>0</v>
      </c>
      <c r="N10587">
        <v>0</v>
      </c>
      <c r="O10587">
        <v>3</v>
      </c>
      <c r="P10587">
        <v>0</v>
      </c>
      <c r="Q10587" s="28">
        <v>41290.120833333334</v>
      </c>
      <c r="R10587" s="28">
        <v>41297.44027777778</v>
      </c>
      <c r="S10587" t="s">
        <v>33692</v>
      </c>
      <c r="T10587" s="27">
        <v>41289</v>
      </c>
      <c r="V10587">
        <v>1</v>
      </c>
      <c r="W10587" t="s">
        <v>36</v>
      </c>
      <c r="X10587" t="s">
        <v>1231</v>
      </c>
      <c r="Y10587">
        <v>1</v>
      </c>
      <c r="AA10587" t="s">
        <v>33693</v>
      </c>
      <c r="AB10587" t="s">
        <v>36</v>
      </c>
      <c r="AD10587" s="27">
        <v>41373</v>
      </c>
      <c r="AE10587" t="s">
        <v>422</v>
      </c>
      <c r="AH10587">
        <v>0</v>
      </c>
      <c r="AN10587" t="s">
        <v>238</v>
      </c>
      <c r="AO10587">
        <v>6</v>
      </c>
      <c r="AP10587" t="s">
        <v>246</v>
      </c>
      <c r="AQ10587" s="27">
        <v>41290</v>
      </c>
      <c r="AR10587" t="s">
        <v>240</v>
      </c>
      <c r="AS10587">
        <v>5</v>
      </c>
      <c r="AT10587" t="s">
        <v>246</v>
      </c>
      <c r="AU10587" s="27">
        <v>41290</v>
      </c>
    </row>
    <row r="10588" spans="1:47" x14ac:dyDescent="0.2">
      <c r="A10588">
        <v>10587</v>
      </c>
      <c r="B10588" t="s">
        <v>33694</v>
      </c>
      <c r="C10588" t="s">
        <v>4176</v>
      </c>
      <c r="D10588" t="s">
        <v>2220</v>
      </c>
      <c r="E10588" s="27">
        <v>41896</v>
      </c>
      <c r="F10588" t="s">
        <v>233</v>
      </c>
      <c r="G10588" s="27">
        <v>31550</v>
      </c>
      <c r="H10588">
        <v>29</v>
      </c>
      <c r="I10588" t="s">
        <v>244</v>
      </c>
      <c r="J10588" t="s">
        <v>22</v>
      </c>
      <c r="K10588">
        <v>0</v>
      </c>
      <c r="L10588">
        <v>5</v>
      </c>
      <c r="M10588">
        <v>0</v>
      </c>
      <c r="N10588">
        <v>1</v>
      </c>
      <c r="O10588">
        <v>5</v>
      </c>
      <c r="P10588">
        <v>-1</v>
      </c>
      <c r="Q10588" s="28">
        <v>41895.263194444444</v>
      </c>
      <c r="R10588" s="28">
        <v>41896.054861111108</v>
      </c>
      <c r="S10588" t="s">
        <v>33695</v>
      </c>
      <c r="T10588" s="27">
        <v>41895</v>
      </c>
      <c r="V10588">
        <v>1</v>
      </c>
      <c r="W10588" t="s">
        <v>32</v>
      </c>
      <c r="X10588" t="s">
        <v>252</v>
      </c>
      <c r="Y10588">
        <v>0</v>
      </c>
      <c r="AB10588" t="s">
        <v>237</v>
      </c>
      <c r="AH10588">
        <v>0</v>
      </c>
      <c r="AN10588" t="s">
        <v>238</v>
      </c>
      <c r="AO10588">
        <v>5</v>
      </c>
      <c r="AP10588" t="s">
        <v>246</v>
      </c>
      <c r="AQ10588" s="27">
        <v>41896</v>
      </c>
      <c r="AR10588" t="s">
        <v>240</v>
      </c>
      <c r="AS10588">
        <v>5</v>
      </c>
      <c r="AT10588" t="s">
        <v>246</v>
      </c>
      <c r="AU10588" s="27">
        <v>41896</v>
      </c>
    </row>
    <row r="10589" spans="1:47" x14ac:dyDescent="0.2">
      <c r="A10589">
        <v>10588</v>
      </c>
      <c r="B10589" t="s">
        <v>33696</v>
      </c>
      <c r="C10589" t="s">
        <v>4676</v>
      </c>
      <c r="D10589" t="s">
        <v>33697</v>
      </c>
      <c r="E10589" s="27">
        <v>41346</v>
      </c>
      <c r="F10589" t="s">
        <v>233</v>
      </c>
      <c r="G10589" s="27">
        <v>33124</v>
      </c>
      <c r="H10589">
        <v>25</v>
      </c>
      <c r="I10589" t="s">
        <v>244</v>
      </c>
      <c r="J10589" t="s">
        <v>353</v>
      </c>
      <c r="K10589">
        <v>0</v>
      </c>
      <c r="L10589">
        <v>3</v>
      </c>
      <c r="M10589">
        <v>0</v>
      </c>
      <c r="N10589">
        <v>0</v>
      </c>
      <c r="O10589">
        <v>1</v>
      </c>
      <c r="P10589">
        <v>-43</v>
      </c>
      <c r="Q10589" s="28">
        <v>41303.398611111108</v>
      </c>
      <c r="R10589" s="28">
        <v>41306.511805555558</v>
      </c>
      <c r="S10589" t="s">
        <v>33698</v>
      </c>
      <c r="T10589" s="27">
        <v>41303</v>
      </c>
      <c r="V10589">
        <v>43</v>
      </c>
      <c r="W10589" t="s">
        <v>32</v>
      </c>
      <c r="X10589" t="s">
        <v>33699</v>
      </c>
      <c r="Y10589">
        <v>0</v>
      </c>
      <c r="AB10589" t="s">
        <v>237</v>
      </c>
      <c r="AH10589">
        <v>0</v>
      </c>
      <c r="AN10589" t="s">
        <v>238</v>
      </c>
      <c r="AO10589">
        <v>3</v>
      </c>
      <c r="AP10589" t="s">
        <v>239</v>
      </c>
      <c r="AQ10589" s="27">
        <v>41346</v>
      </c>
      <c r="AR10589" t="s">
        <v>240</v>
      </c>
      <c r="AS10589">
        <v>3</v>
      </c>
      <c r="AT10589" t="s">
        <v>239</v>
      </c>
      <c r="AU10589" s="27">
        <v>41346</v>
      </c>
    </row>
    <row r="10590" spans="1:47" x14ac:dyDescent="0.2">
      <c r="A10590">
        <v>10589</v>
      </c>
      <c r="B10590" t="s">
        <v>33700</v>
      </c>
      <c r="C10590" t="s">
        <v>3547</v>
      </c>
      <c r="D10590" t="s">
        <v>2846</v>
      </c>
      <c r="E10590" s="27">
        <v>41857</v>
      </c>
      <c r="F10590" t="s">
        <v>233</v>
      </c>
      <c r="G10590" s="27">
        <v>34602</v>
      </c>
      <c r="H10590">
        <v>21</v>
      </c>
      <c r="I10590" t="s">
        <v>259</v>
      </c>
      <c r="J10590" t="s">
        <v>250</v>
      </c>
      <c r="K10590">
        <v>0</v>
      </c>
      <c r="L10590">
        <v>5</v>
      </c>
      <c r="M10590">
        <v>0</v>
      </c>
      <c r="N10590">
        <v>0</v>
      </c>
      <c r="O10590">
        <v>5</v>
      </c>
      <c r="P10590">
        <v>-1</v>
      </c>
      <c r="Q10590" s="28">
        <v>41856.052083333336</v>
      </c>
      <c r="R10590" s="28">
        <v>41857.081944444442</v>
      </c>
      <c r="S10590" t="s">
        <v>33701</v>
      </c>
      <c r="T10590" s="27">
        <v>41856</v>
      </c>
      <c r="V10590">
        <v>1</v>
      </c>
      <c r="W10590" t="s">
        <v>36</v>
      </c>
      <c r="X10590" t="s">
        <v>279</v>
      </c>
      <c r="Y10590">
        <v>1</v>
      </c>
      <c r="AA10590" t="s">
        <v>33702</v>
      </c>
      <c r="AB10590" t="s">
        <v>36</v>
      </c>
      <c r="AC10590">
        <v>0</v>
      </c>
      <c r="AD10590" s="27">
        <v>42427</v>
      </c>
      <c r="AE10590" t="s">
        <v>422</v>
      </c>
      <c r="AF10590" s="27">
        <v>42427</v>
      </c>
      <c r="AG10590" s="27">
        <v>42427</v>
      </c>
      <c r="AH10590">
        <v>0</v>
      </c>
      <c r="AN10590" t="s">
        <v>238</v>
      </c>
      <c r="AO10590">
        <v>6</v>
      </c>
      <c r="AP10590" t="s">
        <v>246</v>
      </c>
      <c r="AQ10590" s="27">
        <v>41857</v>
      </c>
      <c r="AR10590" t="s">
        <v>240</v>
      </c>
      <c r="AS10590">
        <v>5</v>
      </c>
      <c r="AT10590" t="s">
        <v>246</v>
      </c>
      <c r="AU10590" s="27">
        <v>41857</v>
      </c>
    </row>
    <row r="10591" spans="1:47" x14ac:dyDescent="0.2">
      <c r="A10591">
        <v>10590</v>
      </c>
      <c r="B10591" t="s">
        <v>33703</v>
      </c>
      <c r="C10591" t="s">
        <v>33704</v>
      </c>
      <c r="D10591" t="s">
        <v>3828</v>
      </c>
      <c r="E10591" s="27">
        <v>41627</v>
      </c>
      <c r="F10591" t="s">
        <v>233</v>
      </c>
      <c r="G10591" s="27">
        <v>31796</v>
      </c>
      <c r="H10591">
        <v>29</v>
      </c>
      <c r="I10591" t="s">
        <v>244</v>
      </c>
      <c r="J10591" t="s">
        <v>250</v>
      </c>
      <c r="K10591">
        <v>0</v>
      </c>
      <c r="L10591">
        <v>5</v>
      </c>
      <c r="M10591">
        <v>0</v>
      </c>
      <c r="N10591">
        <v>0</v>
      </c>
      <c r="O10591">
        <v>1</v>
      </c>
      <c r="P10591">
        <v>-1</v>
      </c>
      <c r="Q10591" s="28">
        <v>41626.089583333334</v>
      </c>
      <c r="R10591" s="28">
        <v>41629.192361111112</v>
      </c>
      <c r="S10591" t="s">
        <v>33705</v>
      </c>
      <c r="U10591" s="27">
        <v>41626</v>
      </c>
      <c r="V10591">
        <v>1</v>
      </c>
      <c r="W10591" t="s">
        <v>32</v>
      </c>
      <c r="X10591" t="s">
        <v>274</v>
      </c>
      <c r="Y10591">
        <v>1</v>
      </c>
      <c r="AA10591" t="s">
        <v>33706</v>
      </c>
      <c r="AB10591" t="s">
        <v>36</v>
      </c>
      <c r="AC10591">
        <v>0</v>
      </c>
      <c r="AD10591" s="27">
        <v>41763</v>
      </c>
      <c r="AE10591" t="s">
        <v>279</v>
      </c>
      <c r="AF10591" s="27">
        <v>41763</v>
      </c>
      <c r="AG10591" s="27">
        <v>41764</v>
      </c>
      <c r="AH10591">
        <v>1</v>
      </c>
      <c r="AJ10591" t="s">
        <v>33706</v>
      </c>
      <c r="AK10591" t="s">
        <v>462</v>
      </c>
      <c r="AL10591" s="27">
        <v>41763</v>
      </c>
      <c r="AM10591" t="s">
        <v>279</v>
      </c>
      <c r="AN10591" t="s">
        <v>238</v>
      </c>
      <c r="AO10591">
        <v>4</v>
      </c>
      <c r="AP10591" t="s">
        <v>239</v>
      </c>
      <c r="AQ10591" s="27">
        <v>41627</v>
      </c>
      <c r="AR10591" t="s">
        <v>240</v>
      </c>
      <c r="AS10591">
        <v>5</v>
      </c>
      <c r="AT10591" t="s">
        <v>246</v>
      </c>
      <c r="AU10591" s="27">
        <v>41627</v>
      </c>
    </row>
    <row r="10592" spans="1:47" x14ac:dyDescent="0.2">
      <c r="A10592">
        <v>10591</v>
      </c>
      <c r="B10592" t="s">
        <v>33707</v>
      </c>
      <c r="C10592" t="s">
        <v>990</v>
      </c>
      <c r="D10592" t="s">
        <v>9038</v>
      </c>
      <c r="E10592" s="27">
        <v>41688</v>
      </c>
      <c r="F10592" t="s">
        <v>233</v>
      </c>
      <c r="G10592" s="27">
        <v>27569</v>
      </c>
      <c r="H10592">
        <v>40</v>
      </c>
      <c r="I10592" t="s">
        <v>244</v>
      </c>
      <c r="J10592" t="s">
        <v>245</v>
      </c>
      <c r="K10592">
        <v>0</v>
      </c>
      <c r="L10592">
        <v>5</v>
      </c>
      <c r="M10592">
        <v>0</v>
      </c>
      <c r="N10592">
        <v>0</v>
      </c>
      <c r="O10592">
        <v>4</v>
      </c>
      <c r="P10592">
        <v>-1</v>
      </c>
      <c r="Q10592" s="28">
        <v>41687.251388888886</v>
      </c>
      <c r="R10592" s="28">
        <v>41688.055555555555</v>
      </c>
      <c r="S10592" t="s">
        <v>33708</v>
      </c>
      <c r="T10592" s="27">
        <v>41687</v>
      </c>
      <c r="V10592">
        <v>1</v>
      </c>
      <c r="W10592" t="s">
        <v>32</v>
      </c>
      <c r="X10592" t="s">
        <v>359</v>
      </c>
      <c r="Y10592">
        <v>1</v>
      </c>
      <c r="AA10592" t="s">
        <v>33709</v>
      </c>
      <c r="AB10592" t="s">
        <v>36</v>
      </c>
      <c r="AD10592" s="27">
        <v>42067</v>
      </c>
      <c r="AE10592" t="s">
        <v>724</v>
      </c>
      <c r="AH10592">
        <v>0</v>
      </c>
      <c r="AN10592" t="s">
        <v>238</v>
      </c>
      <c r="AO10592">
        <v>4</v>
      </c>
      <c r="AP10592" t="s">
        <v>239</v>
      </c>
      <c r="AQ10592" s="27">
        <v>41688</v>
      </c>
      <c r="AR10592" t="s">
        <v>240</v>
      </c>
      <c r="AS10592">
        <v>5</v>
      </c>
      <c r="AT10592" t="s">
        <v>246</v>
      </c>
      <c r="AU10592" s="27">
        <v>41688</v>
      </c>
    </row>
    <row r="10593" spans="1:47" x14ac:dyDescent="0.2">
      <c r="A10593">
        <v>10592</v>
      </c>
      <c r="B10593" t="s">
        <v>33710</v>
      </c>
      <c r="C10593" t="s">
        <v>7183</v>
      </c>
      <c r="D10593" t="s">
        <v>33711</v>
      </c>
      <c r="E10593" s="27">
        <v>41939</v>
      </c>
      <c r="F10593" t="s">
        <v>294</v>
      </c>
      <c r="G10593" s="27">
        <v>30222</v>
      </c>
      <c r="H10593">
        <v>33</v>
      </c>
      <c r="I10593" t="s">
        <v>244</v>
      </c>
      <c r="J10593" t="s">
        <v>353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-1</v>
      </c>
      <c r="Q10593" s="28">
        <v>41938.315972222219</v>
      </c>
      <c r="R10593" s="28">
        <v>41939.086111111108</v>
      </c>
      <c r="S10593" t="s">
        <v>33712</v>
      </c>
      <c r="T10593" s="27">
        <v>41938</v>
      </c>
      <c r="V10593">
        <v>1</v>
      </c>
      <c r="W10593" t="s">
        <v>36</v>
      </c>
      <c r="X10593" t="s">
        <v>279</v>
      </c>
      <c r="Y10593">
        <v>0</v>
      </c>
      <c r="AB10593" t="s">
        <v>237</v>
      </c>
      <c r="AH10593">
        <v>0</v>
      </c>
      <c r="AN10593" t="s">
        <v>238</v>
      </c>
      <c r="AO10593">
        <v>1</v>
      </c>
      <c r="AP10593" t="s">
        <v>239</v>
      </c>
      <c r="AQ10593" s="27">
        <v>41939</v>
      </c>
      <c r="AR10593" t="s">
        <v>240</v>
      </c>
      <c r="AS10593">
        <v>1</v>
      </c>
      <c r="AT10593" t="s">
        <v>239</v>
      </c>
      <c r="AU10593" s="27">
        <v>41939</v>
      </c>
    </row>
    <row r="10594" spans="1:47" x14ac:dyDescent="0.2">
      <c r="A10594">
        <v>10593</v>
      </c>
      <c r="B10594" t="s">
        <v>33713</v>
      </c>
      <c r="C10594" t="s">
        <v>1308</v>
      </c>
      <c r="D10594" t="s">
        <v>653</v>
      </c>
      <c r="E10594" s="27">
        <v>41977</v>
      </c>
      <c r="F10594" t="s">
        <v>233</v>
      </c>
      <c r="G10594" s="27">
        <v>30803</v>
      </c>
      <c r="H10594">
        <v>31</v>
      </c>
      <c r="I10594" t="s">
        <v>244</v>
      </c>
      <c r="J10594" t="s">
        <v>245</v>
      </c>
      <c r="K10594">
        <v>0</v>
      </c>
      <c r="L10594">
        <v>7</v>
      </c>
      <c r="M10594">
        <v>0</v>
      </c>
      <c r="N10594">
        <v>0</v>
      </c>
      <c r="O10594">
        <v>0</v>
      </c>
      <c r="W10594" t="s">
        <v>237</v>
      </c>
      <c r="Y10594">
        <v>-1</v>
      </c>
      <c r="AB10594" t="s">
        <v>237</v>
      </c>
      <c r="AH10594">
        <v>0</v>
      </c>
      <c r="AN10594" t="s">
        <v>238</v>
      </c>
      <c r="AO10594">
        <v>7</v>
      </c>
      <c r="AP10594" t="s">
        <v>246</v>
      </c>
      <c r="AQ10594" s="27">
        <v>41977</v>
      </c>
      <c r="AR10594" t="s">
        <v>240</v>
      </c>
      <c r="AS10594">
        <v>7</v>
      </c>
      <c r="AT10594" t="s">
        <v>246</v>
      </c>
      <c r="AU10594" s="27">
        <v>41977</v>
      </c>
    </row>
    <row r="10595" spans="1:47" x14ac:dyDescent="0.2">
      <c r="A10595">
        <v>10594</v>
      </c>
      <c r="B10595" t="s">
        <v>33714</v>
      </c>
      <c r="C10595" t="s">
        <v>33715</v>
      </c>
      <c r="D10595" t="s">
        <v>33716</v>
      </c>
      <c r="E10595" s="27">
        <v>41358</v>
      </c>
      <c r="F10595" t="s">
        <v>294</v>
      </c>
      <c r="G10595" s="27">
        <v>30529</v>
      </c>
      <c r="H10595">
        <v>32</v>
      </c>
      <c r="I10595" t="s">
        <v>244</v>
      </c>
      <c r="J10595" t="s">
        <v>353</v>
      </c>
      <c r="K10595">
        <v>0</v>
      </c>
      <c r="L10595">
        <v>2</v>
      </c>
      <c r="M10595">
        <v>0</v>
      </c>
      <c r="N10595">
        <v>0</v>
      </c>
      <c r="O10595">
        <v>1</v>
      </c>
      <c r="P10595">
        <v>-3</v>
      </c>
      <c r="Q10595" s="28">
        <v>41355.359027777777</v>
      </c>
      <c r="R10595" s="28">
        <v>41356.326388888891</v>
      </c>
      <c r="S10595" t="s">
        <v>33717</v>
      </c>
      <c r="U10595" s="27">
        <v>41355</v>
      </c>
      <c r="V10595">
        <v>3</v>
      </c>
      <c r="W10595" t="s">
        <v>32</v>
      </c>
      <c r="X10595" t="s">
        <v>274</v>
      </c>
      <c r="Y10595">
        <v>0</v>
      </c>
      <c r="AB10595" t="s">
        <v>237</v>
      </c>
      <c r="AH10595">
        <v>0</v>
      </c>
      <c r="AN10595" t="s">
        <v>238</v>
      </c>
      <c r="AO10595">
        <v>1</v>
      </c>
      <c r="AP10595" t="s">
        <v>239</v>
      </c>
      <c r="AQ10595" s="27">
        <v>41358</v>
      </c>
      <c r="AR10595" t="s">
        <v>240</v>
      </c>
      <c r="AS10595">
        <v>2</v>
      </c>
      <c r="AT10595" t="s">
        <v>239</v>
      </c>
      <c r="AU10595" s="27">
        <v>41358</v>
      </c>
    </row>
    <row r="10596" spans="1:47" x14ac:dyDescent="0.2">
      <c r="A10596">
        <v>10595</v>
      </c>
      <c r="B10596" t="s">
        <v>33718</v>
      </c>
      <c r="C10596" t="s">
        <v>33719</v>
      </c>
      <c r="D10596" t="s">
        <v>21154</v>
      </c>
      <c r="E10596" s="27">
        <v>41511</v>
      </c>
      <c r="F10596" t="s">
        <v>233</v>
      </c>
      <c r="G10596" s="27">
        <v>28211</v>
      </c>
      <c r="H10596">
        <v>39</v>
      </c>
      <c r="I10596" t="s">
        <v>244</v>
      </c>
      <c r="J10596" t="s">
        <v>245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-1</v>
      </c>
      <c r="Q10596" s="28">
        <v>41510.48333333333</v>
      </c>
      <c r="R10596" s="28">
        <v>41511.356944444444</v>
      </c>
      <c r="S10596" t="s">
        <v>33720</v>
      </c>
      <c r="T10596" s="27">
        <v>41510</v>
      </c>
      <c r="V10596">
        <v>1</v>
      </c>
      <c r="W10596" t="s">
        <v>36</v>
      </c>
      <c r="X10596" t="s">
        <v>279</v>
      </c>
      <c r="Y10596">
        <v>0</v>
      </c>
      <c r="AB10596" t="s">
        <v>237</v>
      </c>
      <c r="AH10596">
        <v>0</v>
      </c>
      <c r="AN10596" t="s">
        <v>238</v>
      </c>
      <c r="AO10596">
        <v>1</v>
      </c>
      <c r="AP10596" t="s">
        <v>239</v>
      </c>
      <c r="AQ10596" s="27">
        <v>41511</v>
      </c>
      <c r="AR10596" t="s">
        <v>240</v>
      </c>
      <c r="AS10596">
        <v>1</v>
      </c>
      <c r="AT10596" t="s">
        <v>239</v>
      </c>
      <c r="AU10596" s="27">
        <v>41511</v>
      </c>
    </row>
    <row r="10597" spans="1:47" x14ac:dyDescent="0.2">
      <c r="A10597">
        <v>10596</v>
      </c>
      <c r="B10597" t="s">
        <v>33721</v>
      </c>
      <c r="C10597" t="s">
        <v>702</v>
      </c>
      <c r="D10597" t="s">
        <v>3281</v>
      </c>
      <c r="E10597" s="27">
        <v>41563</v>
      </c>
      <c r="F10597" t="s">
        <v>233</v>
      </c>
      <c r="G10597" s="27">
        <v>34137</v>
      </c>
      <c r="H10597">
        <v>22</v>
      </c>
      <c r="I10597" t="s">
        <v>259</v>
      </c>
      <c r="J10597" t="s">
        <v>22</v>
      </c>
      <c r="K10597">
        <v>0</v>
      </c>
      <c r="L10597">
        <v>3</v>
      </c>
      <c r="M10597">
        <v>0</v>
      </c>
      <c r="N10597">
        <v>1</v>
      </c>
      <c r="O10597">
        <v>3</v>
      </c>
      <c r="P10597">
        <v>-1</v>
      </c>
      <c r="Q10597" s="28">
        <v>41562.111805555556</v>
      </c>
      <c r="R10597" s="28">
        <v>41564.201388888891</v>
      </c>
      <c r="S10597" t="s">
        <v>33722</v>
      </c>
      <c r="U10597" s="27">
        <v>41562</v>
      </c>
      <c r="V10597">
        <v>1</v>
      </c>
      <c r="W10597" t="s">
        <v>32</v>
      </c>
      <c r="X10597" t="s">
        <v>274</v>
      </c>
      <c r="Y10597">
        <v>0</v>
      </c>
      <c r="AB10597" t="s">
        <v>237</v>
      </c>
      <c r="AH10597">
        <v>0</v>
      </c>
      <c r="AN10597" t="s">
        <v>238</v>
      </c>
      <c r="AO10597">
        <v>5</v>
      </c>
      <c r="AP10597" t="s">
        <v>246</v>
      </c>
      <c r="AQ10597" s="27">
        <v>41563</v>
      </c>
      <c r="AR10597" t="s">
        <v>240</v>
      </c>
      <c r="AS10597">
        <v>3</v>
      </c>
      <c r="AT10597" t="s">
        <v>239</v>
      </c>
      <c r="AU10597" s="27">
        <v>41563</v>
      </c>
    </row>
    <row r="10598" spans="1:47" x14ac:dyDescent="0.2">
      <c r="A10598">
        <v>10597</v>
      </c>
      <c r="B10598" t="s">
        <v>33723</v>
      </c>
      <c r="C10598" t="s">
        <v>3634</v>
      </c>
      <c r="D10598" t="s">
        <v>33724</v>
      </c>
      <c r="E10598" s="27">
        <v>41854</v>
      </c>
      <c r="F10598" t="s">
        <v>233</v>
      </c>
      <c r="G10598" s="27">
        <v>31489</v>
      </c>
      <c r="H10598">
        <v>30</v>
      </c>
      <c r="I10598" t="s">
        <v>244</v>
      </c>
      <c r="J10598" t="s">
        <v>245</v>
      </c>
      <c r="K10598">
        <v>0</v>
      </c>
      <c r="L10598">
        <v>5</v>
      </c>
      <c r="M10598">
        <v>0</v>
      </c>
      <c r="N10598">
        <v>0</v>
      </c>
      <c r="O10598">
        <v>6</v>
      </c>
      <c r="P10598">
        <v>-1</v>
      </c>
      <c r="Q10598" s="28">
        <v>41853.529166666667</v>
      </c>
      <c r="R10598" s="28">
        <v>41854.332638888889</v>
      </c>
      <c r="S10598" t="s">
        <v>33725</v>
      </c>
      <c r="T10598" s="27">
        <v>41853</v>
      </c>
      <c r="V10598">
        <v>1</v>
      </c>
      <c r="W10598" t="s">
        <v>32</v>
      </c>
      <c r="X10598" t="s">
        <v>343</v>
      </c>
      <c r="Y10598">
        <v>0</v>
      </c>
      <c r="AB10598" t="s">
        <v>237</v>
      </c>
      <c r="AH10598">
        <v>0</v>
      </c>
      <c r="AN10598" t="s">
        <v>238</v>
      </c>
      <c r="AO10598">
        <v>8</v>
      </c>
      <c r="AP10598" t="s">
        <v>269</v>
      </c>
      <c r="AQ10598" s="27">
        <v>41854</v>
      </c>
      <c r="AR10598" t="s">
        <v>240</v>
      </c>
      <c r="AS10598">
        <v>5</v>
      </c>
      <c r="AT10598" t="s">
        <v>246</v>
      </c>
      <c r="AU10598" s="27">
        <v>41854</v>
      </c>
    </row>
    <row r="10599" spans="1:47" x14ac:dyDescent="0.2">
      <c r="A10599">
        <v>10598</v>
      </c>
      <c r="B10599" t="s">
        <v>33726</v>
      </c>
      <c r="C10599" t="s">
        <v>575</v>
      </c>
      <c r="D10599" t="s">
        <v>23865</v>
      </c>
      <c r="E10599" s="27">
        <v>41374</v>
      </c>
      <c r="F10599" t="s">
        <v>233</v>
      </c>
      <c r="G10599" s="27">
        <v>33291</v>
      </c>
      <c r="H10599">
        <v>25</v>
      </c>
      <c r="I10599" t="s">
        <v>244</v>
      </c>
      <c r="J10599" t="s">
        <v>250</v>
      </c>
      <c r="K10599">
        <v>0</v>
      </c>
      <c r="L10599">
        <v>10</v>
      </c>
      <c r="M10599">
        <v>0</v>
      </c>
      <c r="N10599">
        <v>0</v>
      </c>
      <c r="O10599">
        <v>0</v>
      </c>
      <c r="W10599" t="s">
        <v>237</v>
      </c>
      <c r="Y10599">
        <v>-1</v>
      </c>
      <c r="AB10599" t="s">
        <v>237</v>
      </c>
      <c r="AH10599">
        <v>0</v>
      </c>
      <c r="AN10599" t="s">
        <v>238</v>
      </c>
      <c r="AO10599">
        <v>7</v>
      </c>
      <c r="AP10599" t="s">
        <v>246</v>
      </c>
      <c r="AQ10599" s="27">
        <v>41374</v>
      </c>
      <c r="AR10599" t="s">
        <v>240</v>
      </c>
      <c r="AS10599">
        <v>10</v>
      </c>
      <c r="AT10599" t="s">
        <v>269</v>
      </c>
      <c r="AU10599" s="27">
        <v>41374</v>
      </c>
    </row>
    <row r="10600" spans="1:47" x14ac:dyDescent="0.2">
      <c r="A10600">
        <v>10599</v>
      </c>
      <c r="B10600" t="s">
        <v>33727</v>
      </c>
      <c r="C10600" t="s">
        <v>33728</v>
      </c>
      <c r="D10600" t="s">
        <v>1647</v>
      </c>
      <c r="E10600" s="27">
        <v>41644</v>
      </c>
      <c r="F10600" t="s">
        <v>294</v>
      </c>
      <c r="G10600" s="27">
        <v>31301</v>
      </c>
      <c r="H10600">
        <v>30</v>
      </c>
      <c r="I10600" t="s">
        <v>244</v>
      </c>
      <c r="J10600" t="s">
        <v>250</v>
      </c>
      <c r="K10600">
        <v>0</v>
      </c>
      <c r="L10600">
        <v>5</v>
      </c>
      <c r="M10600">
        <v>0</v>
      </c>
      <c r="N10600">
        <v>0</v>
      </c>
      <c r="O10600">
        <v>0</v>
      </c>
      <c r="P10600">
        <v>-1</v>
      </c>
      <c r="Q10600" s="28">
        <v>41643.066666666666</v>
      </c>
      <c r="R10600" s="28">
        <v>41644.06527777778</v>
      </c>
      <c r="S10600" t="s">
        <v>33729</v>
      </c>
      <c r="T10600" s="27">
        <v>41643</v>
      </c>
      <c r="V10600">
        <v>1</v>
      </c>
      <c r="W10600" t="s">
        <v>36</v>
      </c>
      <c r="X10600" t="s">
        <v>279</v>
      </c>
      <c r="Y10600">
        <v>1</v>
      </c>
      <c r="AA10600" t="s">
        <v>33730</v>
      </c>
      <c r="AB10600" t="s">
        <v>36</v>
      </c>
      <c r="AD10600" s="27">
        <v>42223</v>
      </c>
      <c r="AE10600" t="s">
        <v>1508</v>
      </c>
      <c r="AH10600">
        <v>0</v>
      </c>
      <c r="AN10600" t="s">
        <v>238</v>
      </c>
      <c r="AO10600">
        <v>2</v>
      </c>
      <c r="AP10600" t="s">
        <v>239</v>
      </c>
      <c r="AQ10600" s="27">
        <v>41644</v>
      </c>
      <c r="AR10600" t="s">
        <v>240</v>
      </c>
      <c r="AS10600">
        <v>5</v>
      </c>
      <c r="AT10600" t="s">
        <v>246</v>
      </c>
      <c r="AU10600" s="27">
        <v>41644</v>
      </c>
    </row>
    <row r="10601" spans="1:47" x14ac:dyDescent="0.2">
      <c r="A10601">
        <v>10600</v>
      </c>
      <c r="B10601" t="s">
        <v>33731</v>
      </c>
      <c r="C10601" t="s">
        <v>4287</v>
      </c>
      <c r="D10601" t="s">
        <v>2889</v>
      </c>
      <c r="E10601" s="27">
        <v>41878</v>
      </c>
      <c r="F10601" t="s">
        <v>233</v>
      </c>
      <c r="G10601" s="27">
        <v>28442</v>
      </c>
      <c r="H10601">
        <v>38</v>
      </c>
      <c r="I10601" t="s">
        <v>244</v>
      </c>
      <c r="J10601" t="s">
        <v>250</v>
      </c>
      <c r="K10601">
        <v>1</v>
      </c>
      <c r="L10601">
        <v>8</v>
      </c>
      <c r="M10601">
        <v>4</v>
      </c>
      <c r="N10601">
        <v>0</v>
      </c>
      <c r="O10601">
        <v>25</v>
      </c>
      <c r="P10601">
        <v>165</v>
      </c>
      <c r="Q10601" s="28">
        <v>42043.164583333331</v>
      </c>
      <c r="R10601" s="28">
        <v>42130.400694444441</v>
      </c>
      <c r="S10601" t="s">
        <v>33732</v>
      </c>
      <c r="T10601" s="27">
        <v>41861</v>
      </c>
      <c r="V10601">
        <v>17</v>
      </c>
      <c r="W10601" t="s">
        <v>36</v>
      </c>
      <c r="X10601" t="s">
        <v>1469</v>
      </c>
      <c r="Y10601">
        <v>0</v>
      </c>
      <c r="AB10601" t="s">
        <v>237</v>
      </c>
      <c r="AH10601">
        <v>0</v>
      </c>
      <c r="AN10601" t="s">
        <v>238</v>
      </c>
      <c r="AO10601">
        <v>5</v>
      </c>
      <c r="AP10601" t="s">
        <v>246</v>
      </c>
      <c r="AQ10601" s="27">
        <v>41878</v>
      </c>
      <c r="AR10601" t="s">
        <v>240</v>
      </c>
      <c r="AS10601">
        <v>8</v>
      </c>
      <c r="AT10601" t="s">
        <v>269</v>
      </c>
      <c r="AU10601" s="27">
        <v>41878</v>
      </c>
    </row>
    <row r="10602" spans="1:47" x14ac:dyDescent="0.2">
      <c r="A10602">
        <v>10601</v>
      </c>
      <c r="B10602" t="s">
        <v>33733</v>
      </c>
      <c r="C10602" t="s">
        <v>15435</v>
      </c>
      <c r="D10602" t="s">
        <v>33734</v>
      </c>
      <c r="E10602" s="27">
        <v>41957</v>
      </c>
      <c r="F10602" t="s">
        <v>294</v>
      </c>
      <c r="G10602" s="27">
        <v>29140</v>
      </c>
      <c r="H10602">
        <v>36</v>
      </c>
      <c r="I10602" t="s">
        <v>244</v>
      </c>
      <c r="J10602" t="s">
        <v>245</v>
      </c>
      <c r="K10602">
        <v>0</v>
      </c>
      <c r="L10602">
        <v>2</v>
      </c>
      <c r="M10602">
        <v>0</v>
      </c>
      <c r="N10602">
        <v>0</v>
      </c>
      <c r="O10602">
        <v>3</v>
      </c>
      <c r="P10602">
        <v>-159</v>
      </c>
      <c r="Q10602" s="28">
        <v>41798.289583333331</v>
      </c>
      <c r="R10602" s="28">
        <v>41808.163194444445</v>
      </c>
      <c r="S10602" t="s">
        <v>33735</v>
      </c>
      <c r="T10602" s="27">
        <v>41798</v>
      </c>
      <c r="V10602">
        <v>159</v>
      </c>
      <c r="W10602" t="s">
        <v>32</v>
      </c>
      <c r="X10602" t="s">
        <v>300</v>
      </c>
      <c r="Y10602">
        <v>0</v>
      </c>
      <c r="AB10602" t="s">
        <v>237</v>
      </c>
      <c r="AH10602">
        <v>0</v>
      </c>
      <c r="AN10602" t="s">
        <v>238</v>
      </c>
      <c r="AO10602">
        <v>1</v>
      </c>
      <c r="AP10602" t="s">
        <v>239</v>
      </c>
      <c r="AQ10602" s="27">
        <v>41957</v>
      </c>
      <c r="AR10602" t="s">
        <v>240</v>
      </c>
      <c r="AS10602">
        <v>2</v>
      </c>
      <c r="AT10602" t="s">
        <v>239</v>
      </c>
      <c r="AU10602" s="27">
        <v>41957</v>
      </c>
    </row>
    <row r="10603" spans="1:47" x14ac:dyDescent="0.2">
      <c r="A10603">
        <v>10602</v>
      </c>
      <c r="B10603" t="s">
        <v>33736</v>
      </c>
      <c r="C10603" t="s">
        <v>674</v>
      </c>
      <c r="D10603" t="s">
        <v>20573</v>
      </c>
      <c r="E10603" s="27">
        <v>41387</v>
      </c>
      <c r="F10603" t="s">
        <v>233</v>
      </c>
      <c r="G10603" s="27">
        <v>29539</v>
      </c>
      <c r="H10603">
        <v>35</v>
      </c>
      <c r="I10603" t="s">
        <v>244</v>
      </c>
      <c r="J10603" t="s">
        <v>250</v>
      </c>
      <c r="K10603">
        <v>0</v>
      </c>
      <c r="L10603">
        <v>9</v>
      </c>
      <c r="M10603">
        <v>0</v>
      </c>
      <c r="N10603">
        <v>0</v>
      </c>
      <c r="O10603">
        <v>0</v>
      </c>
      <c r="P10603">
        <v>-1</v>
      </c>
      <c r="Q10603" s="28">
        <v>41386.438888888886</v>
      </c>
      <c r="R10603" s="28">
        <v>41604.282638888886</v>
      </c>
      <c r="S10603" t="s">
        <v>33737</v>
      </c>
      <c r="T10603" s="27">
        <v>41386</v>
      </c>
      <c r="V10603">
        <v>1</v>
      </c>
      <c r="W10603" t="s">
        <v>32</v>
      </c>
      <c r="X10603" t="s">
        <v>33738</v>
      </c>
      <c r="Y10603">
        <v>0</v>
      </c>
      <c r="AB10603" t="s">
        <v>237</v>
      </c>
      <c r="AH10603">
        <v>0</v>
      </c>
      <c r="AN10603" t="s">
        <v>238</v>
      </c>
      <c r="AO10603">
        <v>5</v>
      </c>
      <c r="AP10603" t="s">
        <v>246</v>
      </c>
      <c r="AQ10603" s="27">
        <v>41387</v>
      </c>
      <c r="AR10603" t="s">
        <v>240</v>
      </c>
      <c r="AS10603">
        <v>9</v>
      </c>
      <c r="AT10603" t="s">
        <v>269</v>
      </c>
      <c r="AU10603" s="27">
        <v>41387</v>
      </c>
    </row>
    <row r="10604" spans="1:47" x14ac:dyDescent="0.2">
      <c r="A10604">
        <v>10603</v>
      </c>
      <c r="B10604" t="s">
        <v>33739</v>
      </c>
      <c r="C10604" t="s">
        <v>2838</v>
      </c>
      <c r="D10604" t="s">
        <v>33740</v>
      </c>
      <c r="E10604" s="27">
        <v>41808</v>
      </c>
      <c r="F10604" t="s">
        <v>294</v>
      </c>
      <c r="G10604" s="27">
        <v>23622</v>
      </c>
      <c r="H10604">
        <v>51</v>
      </c>
      <c r="I10604" t="s">
        <v>234</v>
      </c>
      <c r="J10604" t="s">
        <v>353</v>
      </c>
      <c r="K10604">
        <v>0</v>
      </c>
      <c r="L10604">
        <v>1</v>
      </c>
      <c r="M10604">
        <v>0</v>
      </c>
      <c r="N10604">
        <v>0</v>
      </c>
      <c r="O10604">
        <v>0</v>
      </c>
      <c r="P10604">
        <v>-1</v>
      </c>
      <c r="Q10604" s="28">
        <v>41807.23541666667</v>
      </c>
      <c r="R10604" s="28">
        <v>41808.106249999997</v>
      </c>
      <c r="S10604" t="s">
        <v>33741</v>
      </c>
      <c r="T10604" s="27">
        <v>41807</v>
      </c>
      <c r="V10604">
        <v>1</v>
      </c>
      <c r="W10604" t="s">
        <v>36</v>
      </c>
      <c r="X10604" t="s">
        <v>6874</v>
      </c>
      <c r="Y10604">
        <v>0</v>
      </c>
      <c r="AB10604" t="s">
        <v>237</v>
      </c>
      <c r="AH10604">
        <v>0</v>
      </c>
      <c r="AN10604" t="s">
        <v>238</v>
      </c>
      <c r="AO10604">
        <v>1</v>
      </c>
      <c r="AP10604" t="s">
        <v>239</v>
      </c>
      <c r="AQ10604" s="27">
        <v>41808</v>
      </c>
      <c r="AR10604" t="s">
        <v>240</v>
      </c>
      <c r="AS10604">
        <v>1</v>
      </c>
      <c r="AT10604" t="s">
        <v>239</v>
      </c>
      <c r="AU10604" s="27">
        <v>41808</v>
      </c>
    </row>
    <row r="10605" spans="1:47" x14ac:dyDescent="0.2">
      <c r="A10605">
        <v>10604</v>
      </c>
      <c r="B10605" t="s">
        <v>33742</v>
      </c>
      <c r="C10605" t="s">
        <v>33743</v>
      </c>
      <c r="D10605" t="s">
        <v>519</v>
      </c>
      <c r="E10605" s="27">
        <v>41656</v>
      </c>
      <c r="F10605" t="s">
        <v>294</v>
      </c>
      <c r="G10605" s="27">
        <v>34304</v>
      </c>
      <c r="H10605">
        <v>22</v>
      </c>
      <c r="I10605" t="s">
        <v>259</v>
      </c>
      <c r="J10605" t="s">
        <v>245</v>
      </c>
      <c r="K10605">
        <v>0</v>
      </c>
      <c r="L10605">
        <v>6</v>
      </c>
      <c r="M10605">
        <v>0</v>
      </c>
      <c r="N10605">
        <v>0</v>
      </c>
      <c r="O10605">
        <v>2</v>
      </c>
      <c r="P10605">
        <v>-31</v>
      </c>
      <c r="Q10605" s="28">
        <v>41625.536805555559</v>
      </c>
      <c r="R10605" s="28">
        <v>41626.09652777778</v>
      </c>
      <c r="S10605" t="s">
        <v>33744</v>
      </c>
      <c r="U10605" s="27">
        <v>41625</v>
      </c>
      <c r="V10605">
        <v>31</v>
      </c>
      <c r="W10605" t="s">
        <v>32</v>
      </c>
      <c r="X10605" t="s">
        <v>274</v>
      </c>
      <c r="Y10605">
        <v>1</v>
      </c>
      <c r="AA10605" t="s">
        <v>33745</v>
      </c>
      <c r="AB10605" t="s">
        <v>36</v>
      </c>
      <c r="AC10605">
        <v>1</v>
      </c>
      <c r="AD10605" s="27">
        <v>41859</v>
      </c>
      <c r="AE10605" t="s">
        <v>279</v>
      </c>
      <c r="AF10605" s="27">
        <v>41860</v>
      </c>
      <c r="AG10605" s="27">
        <v>41861</v>
      </c>
      <c r="AH10605">
        <v>1</v>
      </c>
      <c r="AJ10605" t="s">
        <v>33745</v>
      </c>
      <c r="AK10605" t="s">
        <v>462</v>
      </c>
      <c r="AL10605" s="27">
        <v>41859</v>
      </c>
      <c r="AM10605" t="s">
        <v>279</v>
      </c>
      <c r="AN10605" t="s">
        <v>238</v>
      </c>
      <c r="AO10605">
        <v>7</v>
      </c>
      <c r="AP10605" t="s">
        <v>246</v>
      </c>
      <c r="AQ10605" s="27">
        <v>41656</v>
      </c>
      <c r="AR10605" t="s">
        <v>240</v>
      </c>
      <c r="AS10605">
        <v>6</v>
      </c>
      <c r="AT10605" t="s">
        <v>246</v>
      </c>
      <c r="AU10605" s="27">
        <v>41656</v>
      </c>
    </row>
    <row r="10606" spans="1:47" x14ac:dyDescent="0.2">
      <c r="A10606">
        <v>10605</v>
      </c>
      <c r="B10606" t="s">
        <v>33746</v>
      </c>
      <c r="C10606" t="s">
        <v>918</v>
      </c>
      <c r="D10606" t="s">
        <v>3917</v>
      </c>
      <c r="E10606" s="27">
        <v>41664</v>
      </c>
      <c r="F10606" t="s">
        <v>233</v>
      </c>
      <c r="G10606" s="27">
        <v>27036</v>
      </c>
      <c r="H10606">
        <v>42</v>
      </c>
      <c r="I10606" t="s">
        <v>244</v>
      </c>
      <c r="J10606" t="s">
        <v>245</v>
      </c>
      <c r="K10606">
        <v>0</v>
      </c>
      <c r="L10606">
        <v>1</v>
      </c>
      <c r="M10606">
        <v>0</v>
      </c>
      <c r="N10606">
        <v>0</v>
      </c>
      <c r="O10606">
        <v>0</v>
      </c>
      <c r="W10606" t="s">
        <v>237</v>
      </c>
      <c r="Y10606">
        <v>-1</v>
      </c>
      <c r="AB10606" t="s">
        <v>237</v>
      </c>
      <c r="AH10606">
        <v>0</v>
      </c>
      <c r="AN10606" t="s">
        <v>238</v>
      </c>
      <c r="AO10606">
        <v>1</v>
      </c>
      <c r="AP10606" t="s">
        <v>239</v>
      </c>
      <c r="AQ10606" s="27">
        <v>41664</v>
      </c>
      <c r="AR10606" t="s">
        <v>240</v>
      </c>
      <c r="AS10606">
        <v>1</v>
      </c>
      <c r="AT10606" t="s">
        <v>239</v>
      </c>
      <c r="AU10606" s="27">
        <v>41664</v>
      </c>
    </row>
    <row r="10607" spans="1:47" x14ac:dyDescent="0.2">
      <c r="A10607">
        <v>10606</v>
      </c>
      <c r="B10607" t="s">
        <v>33747</v>
      </c>
      <c r="C10607" t="s">
        <v>5881</v>
      </c>
      <c r="D10607" t="s">
        <v>33748</v>
      </c>
      <c r="E10607" s="27">
        <v>41730</v>
      </c>
      <c r="F10607" t="s">
        <v>233</v>
      </c>
      <c r="G10607" s="27">
        <v>33029</v>
      </c>
      <c r="H10607">
        <v>25</v>
      </c>
      <c r="I10607" t="s">
        <v>244</v>
      </c>
      <c r="J10607" t="s">
        <v>245</v>
      </c>
      <c r="K10607">
        <v>0</v>
      </c>
      <c r="L10607">
        <v>9</v>
      </c>
      <c r="M10607">
        <v>0</v>
      </c>
      <c r="N10607">
        <v>0</v>
      </c>
      <c r="O10607">
        <v>0</v>
      </c>
      <c r="P10607">
        <v>-1</v>
      </c>
      <c r="Q10607" s="28">
        <v>41729.478472222225</v>
      </c>
      <c r="R10607" s="28">
        <v>41730.057638888888</v>
      </c>
      <c r="S10607" t="s">
        <v>33749</v>
      </c>
      <c r="T10607" s="27">
        <v>41729</v>
      </c>
      <c r="V10607">
        <v>1</v>
      </c>
      <c r="W10607" t="s">
        <v>36</v>
      </c>
      <c r="X10607" t="s">
        <v>1170</v>
      </c>
      <c r="Y10607">
        <v>0</v>
      </c>
      <c r="AB10607" t="s">
        <v>237</v>
      </c>
      <c r="AH10607">
        <v>0</v>
      </c>
      <c r="AN10607" t="s">
        <v>238</v>
      </c>
      <c r="AO10607">
        <v>6</v>
      </c>
      <c r="AP10607" t="s">
        <v>246</v>
      </c>
      <c r="AQ10607" s="27">
        <v>41730</v>
      </c>
      <c r="AR10607" t="s">
        <v>240</v>
      </c>
      <c r="AS10607">
        <v>9</v>
      </c>
      <c r="AT10607" t="s">
        <v>269</v>
      </c>
      <c r="AU10607" s="27">
        <v>41730</v>
      </c>
    </row>
    <row r="10608" spans="1:47" x14ac:dyDescent="0.2">
      <c r="A10608">
        <v>10607</v>
      </c>
      <c r="B10608" t="s">
        <v>33750</v>
      </c>
      <c r="C10608" t="s">
        <v>2412</v>
      </c>
      <c r="D10608" t="s">
        <v>3285</v>
      </c>
      <c r="E10608" s="27">
        <v>41635</v>
      </c>
      <c r="F10608" t="s">
        <v>294</v>
      </c>
      <c r="G10608" s="27">
        <v>34645</v>
      </c>
      <c r="H10608">
        <v>21</v>
      </c>
      <c r="I10608" t="s">
        <v>259</v>
      </c>
      <c r="J10608" t="s">
        <v>245</v>
      </c>
      <c r="K10608">
        <v>0</v>
      </c>
      <c r="L10608">
        <v>5</v>
      </c>
      <c r="M10608">
        <v>0</v>
      </c>
      <c r="N10608">
        <v>0</v>
      </c>
      <c r="O10608">
        <v>0</v>
      </c>
      <c r="P10608">
        <v>-1</v>
      </c>
      <c r="Q10608" s="28">
        <v>41634.487500000003</v>
      </c>
      <c r="R10608" s="28">
        <v>41636.510416666664</v>
      </c>
      <c r="S10608" t="s">
        <v>33751</v>
      </c>
      <c r="T10608" s="27">
        <v>41634</v>
      </c>
      <c r="V10608">
        <v>1</v>
      </c>
      <c r="W10608" t="s">
        <v>36</v>
      </c>
      <c r="X10608" t="s">
        <v>279</v>
      </c>
      <c r="Y10608">
        <v>1</v>
      </c>
      <c r="AA10608" t="s">
        <v>33752</v>
      </c>
      <c r="AB10608" t="s">
        <v>36</v>
      </c>
      <c r="AC10608">
        <v>0</v>
      </c>
      <c r="AD10608" s="27">
        <v>41652</v>
      </c>
      <c r="AE10608" t="s">
        <v>6851</v>
      </c>
      <c r="AF10608" s="27">
        <v>41652</v>
      </c>
      <c r="AG10608" s="27">
        <v>41653</v>
      </c>
      <c r="AH10608">
        <v>0</v>
      </c>
      <c r="AN10608" t="s">
        <v>238</v>
      </c>
      <c r="AO10608">
        <v>6</v>
      </c>
      <c r="AP10608" t="s">
        <v>246</v>
      </c>
      <c r="AQ10608" s="27">
        <v>41635</v>
      </c>
      <c r="AR10608" t="s">
        <v>240</v>
      </c>
      <c r="AS10608">
        <v>5</v>
      </c>
      <c r="AT10608" t="s">
        <v>246</v>
      </c>
      <c r="AU10608" s="27">
        <v>41635</v>
      </c>
    </row>
    <row r="10609" spans="1:47" x14ac:dyDescent="0.2">
      <c r="A10609">
        <v>10608</v>
      </c>
      <c r="B10609" t="s">
        <v>33753</v>
      </c>
      <c r="C10609" t="s">
        <v>33754</v>
      </c>
      <c r="D10609" t="s">
        <v>14494</v>
      </c>
      <c r="E10609" s="27">
        <v>41636</v>
      </c>
      <c r="F10609" t="s">
        <v>233</v>
      </c>
      <c r="G10609" s="27">
        <v>33224</v>
      </c>
      <c r="H10609">
        <v>25</v>
      </c>
      <c r="I10609" t="s">
        <v>244</v>
      </c>
      <c r="J10609" t="s">
        <v>245</v>
      </c>
      <c r="K10609">
        <v>0</v>
      </c>
      <c r="L10609">
        <v>2</v>
      </c>
      <c r="M10609">
        <v>0</v>
      </c>
      <c r="N10609">
        <v>0</v>
      </c>
      <c r="O10609">
        <v>0</v>
      </c>
      <c r="P10609">
        <v>-1</v>
      </c>
      <c r="Q10609" s="28">
        <v>41635.046527777777</v>
      </c>
      <c r="R10609" s="28">
        <v>41656.401388888888</v>
      </c>
      <c r="S10609" t="s">
        <v>33755</v>
      </c>
      <c r="T10609" s="27">
        <v>41635</v>
      </c>
      <c r="V10609">
        <v>1</v>
      </c>
      <c r="W10609" t="s">
        <v>36</v>
      </c>
      <c r="X10609" t="s">
        <v>279</v>
      </c>
      <c r="Y10609">
        <v>1</v>
      </c>
      <c r="AA10609" t="s">
        <v>33756</v>
      </c>
      <c r="AB10609" t="s">
        <v>36</v>
      </c>
      <c r="AC10609">
        <v>0</v>
      </c>
      <c r="AD10609" s="27">
        <v>41959</v>
      </c>
      <c r="AE10609" t="s">
        <v>1508</v>
      </c>
      <c r="AF10609" s="27">
        <v>41959</v>
      </c>
      <c r="AG10609" s="27">
        <v>41960</v>
      </c>
      <c r="AH10609">
        <v>0</v>
      </c>
      <c r="AN10609" t="s">
        <v>238</v>
      </c>
      <c r="AO10609">
        <v>4</v>
      </c>
      <c r="AP10609" t="s">
        <v>239</v>
      </c>
      <c r="AQ10609" s="27">
        <v>41636</v>
      </c>
      <c r="AR10609" t="s">
        <v>240</v>
      </c>
      <c r="AS10609">
        <v>2</v>
      </c>
      <c r="AT10609" t="s">
        <v>239</v>
      </c>
      <c r="AU10609" s="27">
        <v>41636</v>
      </c>
    </row>
    <row r="10610" spans="1:47" x14ac:dyDescent="0.2">
      <c r="A10610">
        <v>10609</v>
      </c>
      <c r="B10610" t="s">
        <v>33757</v>
      </c>
      <c r="C10610" t="s">
        <v>813</v>
      </c>
      <c r="D10610" t="s">
        <v>3523</v>
      </c>
      <c r="E10610" s="27">
        <v>41314</v>
      </c>
      <c r="F10610" t="s">
        <v>233</v>
      </c>
      <c r="G10610" s="27">
        <v>34196</v>
      </c>
      <c r="H10610">
        <v>22</v>
      </c>
      <c r="I10610" t="s">
        <v>259</v>
      </c>
      <c r="J10610" t="s">
        <v>245</v>
      </c>
      <c r="K10610">
        <v>0</v>
      </c>
      <c r="L10610">
        <v>3</v>
      </c>
      <c r="M10610">
        <v>0</v>
      </c>
      <c r="N10610">
        <v>0</v>
      </c>
      <c r="O10610">
        <v>0</v>
      </c>
      <c r="W10610" t="s">
        <v>237</v>
      </c>
      <c r="Y10610">
        <v>-1</v>
      </c>
      <c r="AB10610" t="s">
        <v>237</v>
      </c>
      <c r="AH10610">
        <v>0</v>
      </c>
      <c r="AN10610" t="s">
        <v>238</v>
      </c>
      <c r="AO10610">
        <v>5</v>
      </c>
      <c r="AP10610" t="s">
        <v>246</v>
      </c>
      <c r="AQ10610" s="27">
        <v>41314</v>
      </c>
      <c r="AR10610" t="s">
        <v>240</v>
      </c>
      <c r="AS10610">
        <v>3</v>
      </c>
      <c r="AT10610" t="s">
        <v>239</v>
      </c>
      <c r="AU10610" s="27">
        <v>41314</v>
      </c>
    </row>
    <row r="10611" spans="1:47" x14ac:dyDescent="0.2">
      <c r="A10611">
        <v>10610</v>
      </c>
      <c r="B10611" t="s">
        <v>33758</v>
      </c>
      <c r="C10611" t="s">
        <v>602</v>
      </c>
      <c r="D10611" t="s">
        <v>7406</v>
      </c>
      <c r="E10611" s="27">
        <v>41932</v>
      </c>
      <c r="F10611" t="s">
        <v>233</v>
      </c>
      <c r="G10611" s="27">
        <v>34986</v>
      </c>
      <c r="H10611">
        <v>20</v>
      </c>
      <c r="I10611" t="s">
        <v>259</v>
      </c>
      <c r="J10611" t="s">
        <v>245</v>
      </c>
      <c r="K10611">
        <v>0</v>
      </c>
      <c r="L10611">
        <v>7</v>
      </c>
      <c r="M10611">
        <v>0</v>
      </c>
      <c r="N10611">
        <v>0</v>
      </c>
      <c r="O10611">
        <v>1</v>
      </c>
      <c r="P10611">
        <v>-9</v>
      </c>
      <c r="Q10611" s="28">
        <v>41923.179861111108</v>
      </c>
      <c r="R10611" s="28">
        <v>41929.331250000003</v>
      </c>
      <c r="S10611" t="s">
        <v>33759</v>
      </c>
      <c r="T10611" s="27">
        <v>41923</v>
      </c>
      <c r="V10611">
        <v>9</v>
      </c>
      <c r="W10611" t="s">
        <v>32</v>
      </c>
      <c r="X10611" t="s">
        <v>300</v>
      </c>
      <c r="Y10611">
        <v>0</v>
      </c>
      <c r="AB10611" t="s">
        <v>237</v>
      </c>
      <c r="AH10611">
        <v>0</v>
      </c>
      <c r="AN10611" t="s">
        <v>238</v>
      </c>
      <c r="AO10611">
        <v>9</v>
      </c>
      <c r="AP10611" t="s">
        <v>269</v>
      </c>
      <c r="AQ10611" s="27">
        <v>41932</v>
      </c>
      <c r="AR10611" t="s">
        <v>240</v>
      </c>
      <c r="AS10611">
        <v>7</v>
      </c>
      <c r="AT10611" t="s">
        <v>246</v>
      </c>
      <c r="AU10611" s="27">
        <v>41932</v>
      </c>
    </row>
    <row r="10612" spans="1:47" x14ac:dyDescent="0.2">
      <c r="A10612">
        <v>10611</v>
      </c>
      <c r="B10612" t="s">
        <v>33760</v>
      </c>
      <c r="C10612" t="s">
        <v>281</v>
      </c>
      <c r="D10612" t="s">
        <v>33761</v>
      </c>
      <c r="E10612" s="27">
        <v>41571</v>
      </c>
      <c r="F10612" t="s">
        <v>233</v>
      </c>
      <c r="G10612" s="27">
        <v>22402</v>
      </c>
      <c r="H10612">
        <v>54</v>
      </c>
      <c r="I10612" t="s">
        <v>234</v>
      </c>
      <c r="J10612" t="s">
        <v>245</v>
      </c>
      <c r="K10612">
        <v>0</v>
      </c>
      <c r="L10612">
        <v>3</v>
      </c>
      <c r="M10612">
        <v>0</v>
      </c>
      <c r="N10612">
        <v>0</v>
      </c>
      <c r="O10612">
        <v>1</v>
      </c>
      <c r="P10612">
        <v>102</v>
      </c>
      <c r="Q10612" s="28">
        <v>41673.106249999997</v>
      </c>
      <c r="R10612" s="28">
        <v>41773.432638888888</v>
      </c>
      <c r="S10612" t="s">
        <v>33762</v>
      </c>
      <c r="T10612" s="27">
        <v>41570</v>
      </c>
      <c r="V10612">
        <v>1</v>
      </c>
      <c r="W10612" t="s">
        <v>32</v>
      </c>
      <c r="Y10612">
        <v>1</v>
      </c>
      <c r="AA10612" t="s">
        <v>33763</v>
      </c>
      <c r="AB10612" t="s">
        <v>36</v>
      </c>
      <c r="AC10612">
        <v>1</v>
      </c>
      <c r="AD10612" s="27">
        <v>41672</v>
      </c>
      <c r="AE10612" t="s">
        <v>2320</v>
      </c>
      <c r="AF10612" s="27">
        <v>41673</v>
      </c>
      <c r="AG10612" s="27">
        <v>41773</v>
      </c>
      <c r="AH10612">
        <v>0</v>
      </c>
      <c r="AN10612" t="s">
        <v>238</v>
      </c>
      <c r="AO10612">
        <v>1</v>
      </c>
      <c r="AP10612" t="s">
        <v>239</v>
      </c>
      <c r="AQ10612" s="27">
        <v>41571</v>
      </c>
      <c r="AR10612" t="s">
        <v>240</v>
      </c>
      <c r="AS10612">
        <v>3</v>
      </c>
      <c r="AT10612" t="s">
        <v>239</v>
      </c>
      <c r="AU10612" s="27">
        <v>41571</v>
      </c>
    </row>
    <row r="10613" spans="1:47" x14ac:dyDescent="0.2">
      <c r="A10613">
        <v>10612</v>
      </c>
      <c r="B10613" t="s">
        <v>33764</v>
      </c>
      <c r="C10613" t="s">
        <v>292</v>
      </c>
      <c r="D10613" t="s">
        <v>33765</v>
      </c>
      <c r="E10613" s="27">
        <v>41958</v>
      </c>
      <c r="F10613" t="s">
        <v>294</v>
      </c>
      <c r="G10613" s="27">
        <v>26996</v>
      </c>
      <c r="H10613">
        <v>42</v>
      </c>
      <c r="I10613" t="s">
        <v>244</v>
      </c>
      <c r="J10613" t="s">
        <v>245</v>
      </c>
      <c r="K10613">
        <v>0</v>
      </c>
      <c r="L10613">
        <v>1</v>
      </c>
      <c r="M10613">
        <v>0</v>
      </c>
      <c r="N10613">
        <v>0</v>
      </c>
      <c r="O10613">
        <v>3</v>
      </c>
      <c r="P10613">
        <v>-1</v>
      </c>
      <c r="Q10613" s="28">
        <v>41957.288194444445</v>
      </c>
      <c r="R10613" s="28">
        <v>41960.388194444444</v>
      </c>
      <c r="S10613" t="s">
        <v>33766</v>
      </c>
      <c r="U10613" s="27">
        <v>41957</v>
      </c>
      <c r="V10613">
        <v>1</v>
      </c>
      <c r="W10613" t="s">
        <v>32</v>
      </c>
      <c r="X10613" t="s">
        <v>274</v>
      </c>
      <c r="Y10613">
        <v>0</v>
      </c>
      <c r="AB10613" t="s">
        <v>237</v>
      </c>
      <c r="AH10613">
        <v>0</v>
      </c>
      <c r="AN10613" t="s">
        <v>238</v>
      </c>
      <c r="AO10613">
        <v>1</v>
      </c>
      <c r="AP10613" t="s">
        <v>239</v>
      </c>
      <c r="AQ10613" s="27">
        <v>41958</v>
      </c>
      <c r="AR10613" t="s">
        <v>240</v>
      </c>
      <c r="AS10613">
        <v>1</v>
      </c>
      <c r="AT10613" t="s">
        <v>239</v>
      </c>
      <c r="AU10613" s="27">
        <v>41958</v>
      </c>
    </row>
    <row r="10614" spans="1:47" x14ac:dyDescent="0.2">
      <c r="A10614">
        <v>10613</v>
      </c>
      <c r="B10614" t="s">
        <v>33767</v>
      </c>
      <c r="C10614" t="s">
        <v>414</v>
      </c>
      <c r="D10614" t="s">
        <v>33768</v>
      </c>
      <c r="E10614" s="27">
        <v>41751</v>
      </c>
      <c r="F10614" t="s">
        <v>233</v>
      </c>
      <c r="G10614" s="27">
        <v>24961</v>
      </c>
      <c r="H10614">
        <v>47</v>
      </c>
      <c r="I10614" t="s">
        <v>234</v>
      </c>
      <c r="J10614" t="s">
        <v>22</v>
      </c>
      <c r="K10614">
        <v>0</v>
      </c>
      <c r="L10614">
        <v>6</v>
      </c>
      <c r="M10614">
        <v>0</v>
      </c>
      <c r="N10614">
        <v>0</v>
      </c>
      <c r="O10614">
        <v>0</v>
      </c>
      <c r="P10614">
        <v>-1</v>
      </c>
      <c r="Q10614" s="28">
        <v>41750.138888888891</v>
      </c>
      <c r="R10614" s="28">
        <v>41850.103472222225</v>
      </c>
      <c r="S10614" t="s">
        <v>33769</v>
      </c>
      <c r="T10614" s="27">
        <v>41750</v>
      </c>
      <c r="V10614">
        <v>1</v>
      </c>
      <c r="W10614" t="s">
        <v>36</v>
      </c>
      <c r="X10614" t="s">
        <v>359</v>
      </c>
      <c r="Y10614">
        <v>0</v>
      </c>
      <c r="AB10614" t="s">
        <v>237</v>
      </c>
      <c r="AH10614">
        <v>0</v>
      </c>
      <c r="AN10614" t="s">
        <v>238</v>
      </c>
      <c r="AO10614">
        <v>4</v>
      </c>
      <c r="AP10614" t="s">
        <v>239</v>
      </c>
      <c r="AQ10614" s="27">
        <v>41751</v>
      </c>
      <c r="AR10614" t="s">
        <v>240</v>
      </c>
      <c r="AS10614">
        <v>6</v>
      </c>
      <c r="AT10614" t="s">
        <v>246</v>
      </c>
      <c r="AU10614" s="27">
        <v>41751</v>
      </c>
    </row>
    <row r="10615" spans="1:47" x14ac:dyDescent="0.2">
      <c r="A10615">
        <v>10614</v>
      </c>
      <c r="B10615" t="s">
        <v>33770</v>
      </c>
      <c r="C10615" t="s">
        <v>6541</v>
      </c>
      <c r="D10615" t="s">
        <v>6674</v>
      </c>
      <c r="E10615" s="27">
        <v>41322</v>
      </c>
      <c r="F10615" t="s">
        <v>233</v>
      </c>
      <c r="G10615" s="27">
        <v>32348</v>
      </c>
      <c r="H10615">
        <v>27</v>
      </c>
      <c r="I10615" t="s">
        <v>244</v>
      </c>
      <c r="J10615" t="s">
        <v>250</v>
      </c>
      <c r="K10615">
        <v>0</v>
      </c>
      <c r="L10615">
        <v>10</v>
      </c>
      <c r="M10615">
        <v>0</v>
      </c>
      <c r="N10615">
        <v>0</v>
      </c>
      <c r="O10615">
        <v>5</v>
      </c>
      <c r="P10615">
        <v>0</v>
      </c>
      <c r="Q10615" s="28">
        <v>41322.1875</v>
      </c>
      <c r="R10615" s="28">
        <v>41359.227777777778</v>
      </c>
      <c r="S10615" t="s">
        <v>33771</v>
      </c>
      <c r="T10615" s="27">
        <v>41321</v>
      </c>
      <c r="V10615">
        <v>1</v>
      </c>
      <c r="W10615" t="s">
        <v>36</v>
      </c>
      <c r="X10615" t="s">
        <v>412</v>
      </c>
      <c r="Y10615">
        <v>1</v>
      </c>
      <c r="AA10615" t="s">
        <v>33772</v>
      </c>
      <c r="AB10615" t="s">
        <v>36</v>
      </c>
      <c r="AC10615">
        <v>56</v>
      </c>
      <c r="AD10615" s="27">
        <v>41675</v>
      </c>
      <c r="AE10615" t="s">
        <v>724</v>
      </c>
      <c r="AF10615" s="27">
        <v>41731</v>
      </c>
      <c r="AG10615" s="27">
        <v>41786</v>
      </c>
      <c r="AH10615">
        <v>0</v>
      </c>
      <c r="AN10615" t="s">
        <v>238</v>
      </c>
      <c r="AO10615">
        <v>9</v>
      </c>
      <c r="AP10615" t="s">
        <v>269</v>
      </c>
      <c r="AQ10615" s="27">
        <v>41322</v>
      </c>
      <c r="AR10615" t="s">
        <v>240</v>
      </c>
      <c r="AS10615">
        <v>10</v>
      </c>
      <c r="AT10615" t="s">
        <v>269</v>
      </c>
      <c r="AU10615" s="27">
        <v>41322</v>
      </c>
    </row>
    <row r="10616" spans="1:47" x14ac:dyDescent="0.2">
      <c r="A10616">
        <v>10615</v>
      </c>
      <c r="B10616" t="s">
        <v>33773</v>
      </c>
      <c r="C10616" t="s">
        <v>33774</v>
      </c>
      <c r="D10616" t="s">
        <v>6002</v>
      </c>
      <c r="E10616" s="27">
        <v>41969</v>
      </c>
      <c r="F10616" t="s">
        <v>233</v>
      </c>
      <c r="G10616" s="27">
        <v>33371</v>
      </c>
      <c r="H10616">
        <v>24</v>
      </c>
      <c r="I10616" t="s">
        <v>259</v>
      </c>
      <c r="J10616" t="s">
        <v>353</v>
      </c>
      <c r="K10616">
        <v>0</v>
      </c>
      <c r="L10616">
        <v>4</v>
      </c>
      <c r="M10616">
        <v>0</v>
      </c>
      <c r="N10616">
        <v>0</v>
      </c>
      <c r="O10616">
        <v>0</v>
      </c>
      <c r="P10616">
        <v>-1</v>
      </c>
      <c r="Q10616" s="28">
        <v>41968.193055555559</v>
      </c>
      <c r="R10616" s="28">
        <v>41969.375</v>
      </c>
      <c r="S10616" t="s">
        <v>33775</v>
      </c>
      <c r="T10616" s="27">
        <v>41968</v>
      </c>
      <c r="V10616">
        <v>1</v>
      </c>
      <c r="W10616" t="s">
        <v>32</v>
      </c>
      <c r="X10616" t="s">
        <v>313</v>
      </c>
      <c r="Y10616">
        <v>0</v>
      </c>
      <c r="AB10616" t="s">
        <v>237</v>
      </c>
      <c r="AH10616">
        <v>0</v>
      </c>
      <c r="AN10616" t="s">
        <v>238</v>
      </c>
      <c r="AO10616">
        <v>3</v>
      </c>
      <c r="AP10616" t="s">
        <v>239</v>
      </c>
      <c r="AQ10616" s="27">
        <v>41969</v>
      </c>
      <c r="AR10616" t="s">
        <v>240</v>
      </c>
      <c r="AS10616">
        <v>4</v>
      </c>
      <c r="AT10616" t="s">
        <v>239</v>
      </c>
      <c r="AU10616" s="27">
        <v>41969</v>
      </c>
    </row>
    <row r="10617" spans="1:47" x14ac:dyDescent="0.2">
      <c r="A10617">
        <v>10616</v>
      </c>
      <c r="B10617" t="s">
        <v>33776</v>
      </c>
      <c r="C10617" t="s">
        <v>399</v>
      </c>
      <c r="D10617" t="s">
        <v>2252</v>
      </c>
      <c r="E10617" s="27">
        <v>41566</v>
      </c>
      <c r="F10617" t="s">
        <v>233</v>
      </c>
      <c r="G10617" s="27">
        <v>32090</v>
      </c>
      <c r="H10617">
        <v>28</v>
      </c>
      <c r="I10617" t="s">
        <v>244</v>
      </c>
      <c r="J10617" t="s">
        <v>250</v>
      </c>
      <c r="K10617">
        <v>0</v>
      </c>
      <c r="L10617">
        <v>5</v>
      </c>
      <c r="M10617">
        <v>0</v>
      </c>
      <c r="N10617">
        <v>0</v>
      </c>
      <c r="O10617">
        <v>0</v>
      </c>
      <c r="P10617">
        <v>0</v>
      </c>
      <c r="Q10617" s="28">
        <v>41566.051388888889</v>
      </c>
      <c r="R10617" s="28">
        <v>41781.258333333331</v>
      </c>
      <c r="S10617" t="s">
        <v>33777</v>
      </c>
      <c r="U10617" s="27">
        <v>41565</v>
      </c>
      <c r="V10617">
        <v>1</v>
      </c>
      <c r="W10617" t="s">
        <v>32</v>
      </c>
      <c r="X10617" t="s">
        <v>274</v>
      </c>
      <c r="Y10617">
        <v>0</v>
      </c>
      <c r="AB10617" t="s">
        <v>237</v>
      </c>
      <c r="AH10617">
        <v>0</v>
      </c>
      <c r="AN10617" t="s">
        <v>238</v>
      </c>
      <c r="AO10617">
        <v>3</v>
      </c>
      <c r="AP10617" t="s">
        <v>239</v>
      </c>
      <c r="AQ10617" s="27">
        <v>41566</v>
      </c>
      <c r="AR10617" t="s">
        <v>240</v>
      </c>
      <c r="AS10617">
        <v>5</v>
      </c>
      <c r="AT10617" t="s">
        <v>246</v>
      </c>
      <c r="AU10617" s="27">
        <v>41566</v>
      </c>
    </row>
    <row r="10618" spans="1:47" x14ac:dyDescent="0.2">
      <c r="A10618">
        <v>10617</v>
      </c>
      <c r="B10618" t="s">
        <v>33778</v>
      </c>
      <c r="C10618" t="s">
        <v>9712</v>
      </c>
      <c r="D10618" t="s">
        <v>33779</v>
      </c>
      <c r="E10618" s="27">
        <v>41280</v>
      </c>
      <c r="F10618" t="s">
        <v>233</v>
      </c>
      <c r="G10618" s="27">
        <v>25859</v>
      </c>
      <c r="H10618">
        <v>45</v>
      </c>
      <c r="I10618" t="s">
        <v>234</v>
      </c>
      <c r="J10618" t="s">
        <v>245</v>
      </c>
      <c r="K10618">
        <v>0</v>
      </c>
      <c r="L10618">
        <v>1</v>
      </c>
      <c r="M10618">
        <v>0</v>
      </c>
      <c r="N10618">
        <v>0</v>
      </c>
      <c r="O10618">
        <v>4</v>
      </c>
      <c r="P10618">
        <v>-1</v>
      </c>
      <c r="Q10618" s="28">
        <v>41279.086805555555</v>
      </c>
      <c r="R10618" s="28">
        <v>41283.415972222225</v>
      </c>
      <c r="S10618" t="s">
        <v>33780</v>
      </c>
      <c r="U10618" s="27">
        <v>41278</v>
      </c>
      <c r="V10618">
        <v>2</v>
      </c>
      <c r="W10618" t="s">
        <v>36</v>
      </c>
      <c r="X10618" t="s">
        <v>274</v>
      </c>
      <c r="Y10618">
        <v>1</v>
      </c>
      <c r="AA10618" t="s">
        <v>33781</v>
      </c>
      <c r="AB10618" t="s">
        <v>36</v>
      </c>
      <c r="AC10618">
        <v>0</v>
      </c>
      <c r="AD10618" s="27">
        <v>41824</v>
      </c>
      <c r="AE10618" t="s">
        <v>392</v>
      </c>
      <c r="AF10618" s="27">
        <v>41824</v>
      </c>
      <c r="AG10618" s="27">
        <v>41825</v>
      </c>
      <c r="AH10618">
        <v>0</v>
      </c>
      <c r="AN10618" t="s">
        <v>238</v>
      </c>
      <c r="AO10618">
        <v>1</v>
      </c>
      <c r="AP10618" t="s">
        <v>239</v>
      </c>
      <c r="AQ10618" s="27">
        <v>41280</v>
      </c>
      <c r="AR10618" t="s">
        <v>240</v>
      </c>
      <c r="AS10618">
        <v>1</v>
      </c>
      <c r="AT10618" t="s">
        <v>239</v>
      </c>
      <c r="AU10618" s="27">
        <v>41280</v>
      </c>
    </row>
    <row r="10619" spans="1:47" x14ac:dyDescent="0.2">
      <c r="A10619">
        <v>10618</v>
      </c>
      <c r="B10619" t="s">
        <v>5502</v>
      </c>
      <c r="C10619" t="s">
        <v>2056</v>
      </c>
      <c r="D10619" t="s">
        <v>2683</v>
      </c>
      <c r="E10619" s="27">
        <v>41692</v>
      </c>
      <c r="F10619" t="s">
        <v>233</v>
      </c>
      <c r="G10619" s="27">
        <v>30787</v>
      </c>
      <c r="H10619">
        <v>32</v>
      </c>
      <c r="I10619" t="s">
        <v>244</v>
      </c>
      <c r="J10619" t="s">
        <v>250</v>
      </c>
      <c r="K10619">
        <v>0</v>
      </c>
      <c r="L10619">
        <v>3</v>
      </c>
      <c r="M10619">
        <v>0</v>
      </c>
      <c r="N10619">
        <v>0</v>
      </c>
      <c r="O10619">
        <v>4</v>
      </c>
      <c r="P10619">
        <v>-1</v>
      </c>
      <c r="Q10619" s="28">
        <v>41691.286111111112</v>
      </c>
      <c r="R10619" s="28">
        <v>41692.336805555555</v>
      </c>
      <c r="S10619" t="s">
        <v>33782</v>
      </c>
      <c r="U10619" s="27">
        <v>41692</v>
      </c>
      <c r="V10619">
        <v>0</v>
      </c>
      <c r="W10619" t="s">
        <v>32</v>
      </c>
      <c r="X10619" t="s">
        <v>274</v>
      </c>
      <c r="Y10619">
        <v>1</v>
      </c>
      <c r="AA10619" t="s">
        <v>33783</v>
      </c>
      <c r="AB10619" t="s">
        <v>36</v>
      </c>
      <c r="AC10619">
        <v>0</v>
      </c>
      <c r="AD10619" s="27">
        <v>41844</v>
      </c>
      <c r="AE10619" t="s">
        <v>474</v>
      </c>
      <c r="AF10619" s="27">
        <v>41844</v>
      </c>
      <c r="AG10619" s="27">
        <v>41844</v>
      </c>
      <c r="AH10619">
        <v>0</v>
      </c>
      <c r="AN10619" t="s">
        <v>238</v>
      </c>
      <c r="AO10619">
        <v>4</v>
      </c>
      <c r="AP10619" t="s">
        <v>239</v>
      </c>
      <c r="AQ10619" s="27">
        <v>41692</v>
      </c>
      <c r="AR10619" t="s">
        <v>240</v>
      </c>
      <c r="AS10619">
        <v>3</v>
      </c>
      <c r="AT10619" t="s">
        <v>239</v>
      </c>
      <c r="AU10619" s="27">
        <v>41692</v>
      </c>
    </row>
    <row r="10620" spans="1:47" x14ac:dyDescent="0.2">
      <c r="A10620">
        <v>10619</v>
      </c>
      <c r="B10620" t="s">
        <v>33784</v>
      </c>
      <c r="C10620" t="s">
        <v>2209</v>
      </c>
      <c r="D10620" t="s">
        <v>3828</v>
      </c>
      <c r="E10620" s="27">
        <v>41797</v>
      </c>
      <c r="F10620" t="s">
        <v>233</v>
      </c>
      <c r="G10620" s="27">
        <v>34370</v>
      </c>
      <c r="H10620">
        <v>22</v>
      </c>
      <c r="I10620" t="s">
        <v>259</v>
      </c>
      <c r="J10620" t="s">
        <v>250</v>
      </c>
      <c r="K10620">
        <v>0</v>
      </c>
      <c r="L10620">
        <v>10</v>
      </c>
      <c r="M10620">
        <v>0</v>
      </c>
      <c r="N10620">
        <v>0</v>
      </c>
      <c r="O10620">
        <v>0</v>
      </c>
      <c r="P10620">
        <v>-1</v>
      </c>
      <c r="Q10620" s="28">
        <v>41796.242361111108</v>
      </c>
      <c r="R10620" s="28">
        <v>41797.325694444444</v>
      </c>
      <c r="S10620" t="s">
        <v>33785</v>
      </c>
      <c r="T10620" s="27">
        <v>41796</v>
      </c>
      <c r="V10620">
        <v>1</v>
      </c>
      <c r="W10620" t="s">
        <v>36</v>
      </c>
      <c r="X10620" t="s">
        <v>279</v>
      </c>
      <c r="Y10620">
        <v>1</v>
      </c>
      <c r="AA10620" t="s">
        <v>33786</v>
      </c>
      <c r="AB10620" t="s">
        <v>36</v>
      </c>
      <c r="AC10620">
        <v>0</v>
      </c>
      <c r="AD10620" s="27">
        <v>41833</v>
      </c>
      <c r="AE10620" t="s">
        <v>412</v>
      </c>
      <c r="AF10620" s="27">
        <v>41833</v>
      </c>
      <c r="AG10620" s="27">
        <v>41860</v>
      </c>
      <c r="AH10620">
        <v>1</v>
      </c>
      <c r="AJ10620" t="s">
        <v>33786</v>
      </c>
      <c r="AK10620" t="s">
        <v>462</v>
      </c>
      <c r="AL10620" s="27">
        <v>41833</v>
      </c>
      <c r="AM10620" t="s">
        <v>279</v>
      </c>
      <c r="AN10620" t="s">
        <v>238</v>
      </c>
      <c r="AO10620">
        <v>6</v>
      </c>
      <c r="AP10620" t="s">
        <v>246</v>
      </c>
      <c r="AQ10620" s="27">
        <v>41797</v>
      </c>
      <c r="AR10620" t="s">
        <v>240</v>
      </c>
      <c r="AS10620">
        <v>10</v>
      </c>
      <c r="AT10620" t="s">
        <v>269</v>
      </c>
      <c r="AU10620" s="27">
        <v>41797</v>
      </c>
    </row>
    <row r="10621" spans="1:47" x14ac:dyDescent="0.2">
      <c r="A10621">
        <v>10620</v>
      </c>
      <c r="B10621" t="s">
        <v>33787</v>
      </c>
      <c r="C10621" t="s">
        <v>830</v>
      </c>
      <c r="D10621" t="s">
        <v>33788</v>
      </c>
      <c r="E10621" s="27">
        <v>41286</v>
      </c>
      <c r="F10621" t="s">
        <v>233</v>
      </c>
      <c r="G10621" s="27">
        <v>29912</v>
      </c>
      <c r="H10621">
        <v>34</v>
      </c>
      <c r="I10621" t="s">
        <v>244</v>
      </c>
      <c r="J10621" t="s">
        <v>245</v>
      </c>
      <c r="K10621">
        <v>0</v>
      </c>
      <c r="L10621">
        <v>1</v>
      </c>
      <c r="M10621">
        <v>0</v>
      </c>
      <c r="N10621">
        <v>0</v>
      </c>
      <c r="O10621">
        <v>1</v>
      </c>
      <c r="P10621">
        <v>0</v>
      </c>
      <c r="Q10621" s="28">
        <v>41286.080555555556</v>
      </c>
      <c r="R10621" s="28">
        <v>41779.270138888889</v>
      </c>
      <c r="S10621" t="s">
        <v>33789</v>
      </c>
      <c r="U10621" s="27">
        <v>41286</v>
      </c>
      <c r="V10621">
        <v>0</v>
      </c>
      <c r="W10621" t="s">
        <v>32</v>
      </c>
      <c r="X10621" t="s">
        <v>274</v>
      </c>
      <c r="Y10621">
        <v>0</v>
      </c>
      <c r="AB10621" t="s">
        <v>237</v>
      </c>
      <c r="AH10621">
        <v>0</v>
      </c>
      <c r="AN10621" t="s">
        <v>238</v>
      </c>
      <c r="AO10621">
        <v>1</v>
      </c>
      <c r="AP10621" t="s">
        <v>239</v>
      </c>
      <c r="AQ10621" s="27">
        <v>41286</v>
      </c>
      <c r="AR10621" t="s">
        <v>240</v>
      </c>
      <c r="AS10621">
        <v>1</v>
      </c>
      <c r="AT10621" t="s">
        <v>239</v>
      </c>
      <c r="AU10621" s="27">
        <v>41286</v>
      </c>
    </row>
    <row r="10622" spans="1:47" x14ac:dyDescent="0.2">
      <c r="A10622">
        <v>10621</v>
      </c>
      <c r="B10622" t="s">
        <v>33790</v>
      </c>
      <c r="C10622" t="s">
        <v>33791</v>
      </c>
      <c r="D10622" t="s">
        <v>4577</v>
      </c>
      <c r="E10622" s="27">
        <v>41899</v>
      </c>
      <c r="F10622" t="s">
        <v>233</v>
      </c>
      <c r="G10622" s="27">
        <v>33927</v>
      </c>
      <c r="H10622">
        <v>23</v>
      </c>
      <c r="I10622" t="s">
        <v>259</v>
      </c>
      <c r="J10622" t="s">
        <v>22</v>
      </c>
      <c r="K10622">
        <v>0</v>
      </c>
      <c r="L10622">
        <v>8</v>
      </c>
      <c r="M10622">
        <v>0</v>
      </c>
      <c r="N10622">
        <v>0</v>
      </c>
      <c r="O10622">
        <v>6</v>
      </c>
      <c r="P10622">
        <v>-1</v>
      </c>
      <c r="Q10622" s="28">
        <v>41898.146527777775</v>
      </c>
      <c r="R10622" s="28">
        <v>41982.188888888886</v>
      </c>
      <c r="S10622" t="s">
        <v>33792</v>
      </c>
      <c r="T10622" s="27">
        <v>41898</v>
      </c>
      <c r="V10622">
        <v>1</v>
      </c>
      <c r="W10622" t="s">
        <v>32</v>
      </c>
      <c r="X10622" t="s">
        <v>402</v>
      </c>
      <c r="Y10622">
        <v>1</v>
      </c>
      <c r="AA10622" t="s">
        <v>33793</v>
      </c>
      <c r="AB10622" t="s">
        <v>32</v>
      </c>
      <c r="AD10622" s="27">
        <v>42262</v>
      </c>
      <c r="AE10622" t="s">
        <v>608</v>
      </c>
      <c r="AH10622">
        <v>0</v>
      </c>
      <c r="AN10622" t="s">
        <v>238</v>
      </c>
      <c r="AO10622">
        <v>5</v>
      </c>
      <c r="AP10622" t="s">
        <v>246</v>
      </c>
      <c r="AQ10622" s="27">
        <v>41899</v>
      </c>
      <c r="AR10622" t="s">
        <v>240</v>
      </c>
      <c r="AS10622">
        <v>8</v>
      </c>
      <c r="AT10622" t="s">
        <v>269</v>
      </c>
      <c r="AU10622" s="27">
        <v>41899</v>
      </c>
    </row>
    <row r="10623" spans="1:47" x14ac:dyDescent="0.2">
      <c r="A10623">
        <v>10622</v>
      </c>
      <c r="B10623" t="s">
        <v>33794</v>
      </c>
      <c r="C10623" t="s">
        <v>33795</v>
      </c>
      <c r="D10623" t="s">
        <v>2666</v>
      </c>
      <c r="E10623" s="27">
        <v>41698</v>
      </c>
      <c r="F10623" t="s">
        <v>294</v>
      </c>
      <c r="G10623" s="27">
        <v>26337</v>
      </c>
      <c r="H10623">
        <v>44</v>
      </c>
      <c r="I10623" t="s">
        <v>244</v>
      </c>
      <c r="J10623" t="s">
        <v>250</v>
      </c>
      <c r="K10623">
        <v>0</v>
      </c>
      <c r="L10623">
        <v>6</v>
      </c>
      <c r="M10623">
        <v>0</v>
      </c>
      <c r="N10623">
        <v>0</v>
      </c>
      <c r="O10623">
        <v>6</v>
      </c>
      <c r="P10623">
        <v>-1</v>
      </c>
      <c r="Q10623" s="28">
        <v>41697.093055555553</v>
      </c>
      <c r="R10623" s="28">
        <v>41699.229861111111</v>
      </c>
      <c r="S10623" t="s">
        <v>33796</v>
      </c>
      <c r="T10623" s="27">
        <v>41697</v>
      </c>
      <c r="V10623">
        <v>1</v>
      </c>
      <c r="W10623" t="s">
        <v>32</v>
      </c>
      <c r="X10623" t="s">
        <v>261</v>
      </c>
      <c r="Y10623">
        <v>0</v>
      </c>
      <c r="AB10623" t="s">
        <v>237</v>
      </c>
      <c r="AH10623">
        <v>0</v>
      </c>
      <c r="AN10623" t="s">
        <v>238</v>
      </c>
      <c r="AO10623">
        <v>3</v>
      </c>
      <c r="AP10623" t="s">
        <v>239</v>
      </c>
      <c r="AQ10623" s="27">
        <v>41698</v>
      </c>
      <c r="AR10623" t="s">
        <v>240</v>
      </c>
      <c r="AS10623">
        <v>6</v>
      </c>
      <c r="AT10623" t="s">
        <v>246</v>
      </c>
      <c r="AU10623" s="27">
        <v>41698</v>
      </c>
    </row>
    <row r="10624" spans="1:47" x14ac:dyDescent="0.2">
      <c r="A10624">
        <v>10623</v>
      </c>
      <c r="B10624" t="s">
        <v>33797</v>
      </c>
      <c r="C10624" t="s">
        <v>14645</v>
      </c>
      <c r="D10624" t="s">
        <v>1540</v>
      </c>
      <c r="E10624" s="27">
        <v>41384</v>
      </c>
      <c r="F10624" t="s">
        <v>233</v>
      </c>
      <c r="G10624" s="27">
        <v>20643</v>
      </c>
      <c r="H10624">
        <v>59</v>
      </c>
      <c r="I10624" t="s">
        <v>234</v>
      </c>
      <c r="J10624" t="s">
        <v>22</v>
      </c>
      <c r="K10624">
        <v>0</v>
      </c>
      <c r="L10624">
        <v>3</v>
      </c>
      <c r="M10624">
        <v>0</v>
      </c>
      <c r="N10624">
        <v>0</v>
      </c>
      <c r="O10624">
        <v>20</v>
      </c>
      <c r="P10624">
        <v>-1</v>
      </c>
      <c r="Q10624" s="28">
        <v>41383.305555555555</v>
      </c>
      <c r="R10624" s="28">
        <v>41582.162499999999</v>
      </c>
      <c r="S10624" t="s">
        <v>33798</v>
      </c>
      <c r="T10624" s="27">
        <v>41383</v>
      </c>
      <c r="V10624">
        <v>1</v>
      </c>
      <c r="W10624" t="s">
        <v>32</v>
      </c>
      <c r="X10624" t="s">
        <v>494</v>
      </c>
      <c r="Y10624">
        <v>1</v>
      </c>
      <c r="AA10624" t="s">
        <v>33799</v>
      </c>
      <c r="AB10624" t="s">
        <v>36</v>
      </c>
      <c r="AD10624" s="27">
        <v>41629</v>
      </c>
      <c r="AE10624" t="s">
        <v>1508</v>
      </c>
      <c r="AH10624">
        <v>0</v>
      </c>
      <c r="AN10624" t="s">
        <v>238</v>
      </c>
      <c r="AO10624">
        <v>1</v>
      </c>
      <c r="AP10624" t="s">
        <v>239</v>
      </c>
      <c r="AQ10624" s="27">
        <v>41384</v>
      </c>
      <c r="AR10624" t="s">
        <v>240</v>
      </c>
      <c r="AS10624">
        <v>3</v>
      </c>
      <c r="AT10624" t="s">
        <v>239</v>
      </c>
      <c r="AU10624" s="27">
        <v>41384</v>
      </c>
    </row>
    <row r="10625" spans="1:47" x14ac:dyDescent="0.2">
      <c r="A10625">
        <v>10624</v>
      </c>
      <c r="B10625" t="s">
        <v>33800</v>
      </c>
      <c r="C10625" t="s">
        <v>429</v>
      </c>
      <c r="D10625" t="s">
        <v>357</v>
      </c>
      <c r="E10625" s="27">
        <v>41312</v>
      </c>
      <c r="F10625" t="s">
        <v>233</v>
      </c>
      <c r="G10625" s="27">
        <v>32199</v>
      </c>
      <c r="H10625">
        <v>28</v>
      </c>
      <c r="I10625" t="s">
        <v>244</v>
      </c>
      <c r="J10625" t="s">
        <v>250</v>
      </c>
      <c r="K10625">
        <v>0</v>
      </c>
      <c r="L10625">
        <v>3</v>
      </c>
      <c r="M10625">
        <v>0</v>
      </c>
      <c r="N10625">
        <v>0</v>
      </c>
      <c r="O10625">
        <v>0</v>
      </c>
      <c r="W10625" t="s">
        <v>237</v>
      </c>
      <c r="Y10625">
        <v>1</v>
      </c>
      <c r="AA10625" t="s">
        <v>33801</v>
      </c>
      <c r="AB10625" t="s">
        <v>36</v>
      </c>
      <c r="AD10625" s="27">
        <v>41485</v>
      </c>
      <c r="AE10625" t="s">
        <v>422</v>
      </c>
      <c r="AH10625">
        <v>0</v>
      </c>
      <c r="AN10625" t="s">
        <v>238</v>
      </c>
      <c r="AO10625">
        <v>3</v>
      </c>
      <c r="AP10625" t="s">
        <v>239</v>
      </c>
      <c r="AQ10625" s="27">
        <v>41312</v>
      </c>
      <c r="AR10625" t="s">
        <v>240</v>
      </c>
      <c r="AS10625">
        <v>3</v>
      </c>
      <c r="AT10625" t="s">
        <v>239</v>
      </c>
      <c r="AU10625" s="27">
        <v>41312</v>
      </c>
    </row>
    <row r="10626" spans="1:47" x14ac:dyDescent="0.2">
      <c r="A10626">
        <v>10625</v>
      </c>
      <c r="B10626" t="s">
        <v>33802</v>
      </c>
      <c r="C10626" t="s">
        <v>33803</v>
      </c>
      <c r="D10626" t="s">
        <v>2914</v>
      </c>
      <c r="E10626" s="27">
        <v>41370</v>
      </c>
      <c r="F10626" t="s">
        <v>233</v>
      </c>
      <c r="G10626" s="27">
        <v>33952</v>
      </c>
      <c r="H10626">
        <v>23</v>
      </c>
      <c r="I10626" t="s">
        <v>259</v>
      </c>
      <c r="J10626" t="s">
        <v>250</v>
      </c>
      <c r="K10626">
        <v>0</v>
      </c>
      <c r="L10626">
        <v>4</v>
      </c>
      <c r="M10626">
        <v>0</v>
      </c>
      <c r="N10626">
        <v>0</v>
      </c>
      <c r="O10626">
        <v>0</v>
      </c>
      <c r="P10626">
        <v>-1</v>
      </c>
      <c r="Q10626" s="28">
        <v>41369.260416666664</v>
      </c>
      <c r="R10626" s="28">
        <v>41370.432638888888</v>
      </c>
      <c r="S10626" t="s">
        <v>33804</v>
      </c>
      <c r="T10626" s="27">
        <v>41369</v>
      </c>
      <c r="V10626">
        <v>1</v>
      </c>
      <c r="W10626" t="s">
        <v>32</v>
      </c>
      <c r="X10626" t="s">
        <v>1994</v>
      </c>
      <c r="Y10626">
        <v>0</v>
      </c>
      <c r="AB10626" t="s">
        <v>237</v>
      </c>
      <c r="AH10626">
        <v>0</v>
      </c>
      <c r="AN10626" t="s">
        <v>238</v>
      </c>
      <c r="AO10626">
        <v>6</v>
      </c>
      <c r="AP10626" t="s">
        <v>246</v>
      </c>
      <c r="AQ10626" s="27">
        <v>41370</v>
      </c>
      <c r="AR10626" t="s">
        <v>240</v>
      </c>
      <c r="AS10626">
        <v>4</v>
      </c>
      <c r="AT10626" t="s">
        <v>239</v>
      </c>
      <c r="AU10626" s="27">
        <v>41370</v>
      </c>
    </row>
    <row r="10627" spans="1:47" x14ac:dyDescent="0.2">
      <c r="A10627">
        <v>10626</v>
      </c>
      <c r="B10627" t="s">
        <v>33805</v>
      </c>
      <c r="C10627" t="s">
        <v>231</v>
      </c>
      <c r="D10627" t="s">
        <v>2834</v>
      </c>
      <c r="E10627" s="27">
        <v>41714</v>
      </c>
      <c r="F10627" t="s">
        <v>233</v>
      </c>
      <c r="G10627" s="27">
        <v>25407</v>
      </c>
      <c r="H10627">
        <v>46</v>
      </c>
      <c r="I10627" t="s">
        <v>234</v>
      </c>
      <c r="J10627" t="s">
        <v>245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-1</v>
      </c>
      <c r="Q10627" s="28">
        <v>41713.195138888892</v>
      </c>
      <c r="R10627" s="28">
        <v>41714.057638888888</v>
      </c>
      <c r="S10627" t="s">
        <v>33806</v>
      </c>
      <c r="T10627" s="27">
        <v>41713</v>
      </c>
      <c r="V10627">
        <v>1</v>
      </c>
      <c r="W10627" t="s">
        <v>32</v>
      </c>
      <c r="X10627" t="s">
        <v>3723</v>
      </c>
      <c r="Y10627">
        <v>0</v>
      </c>
      <c r="AB10627" t="s">
        <v>237</v>
      </c>
      <c r="AH10627">
        <v>0</v>
      </c>
      <c r="AN10627" t="s">
        <v>238</v>
      </c>
      <c r="AO10627">
        <v>1</v>
      </c>
      <c r="AP10627" t="s">
        <v>239</v>
      </c>
      <c r="AQ10627" s="27">
        <v>41714</v>
      </c>
      <c r="AR10627" t="s">
        <v>240</v>
      </c>
      <c r="AS10627">
        <v>1</v>
      </c>
      <c r="AT10627" t="s">
        <v>239</v>
      </c>
      <c r="AU10627" s="27">
        <v>41714</v>
      </c>
    </row>
    <row r="10628" spans="1:47" x14ac:dyDescent="0.2">
      <c r="A10628">
        <v>10627</v>
      </c>
      <c r="B10628" t="s">
        <v>33807</v>
      </c>
      <c r="C10628" t="s">
        <v>2056</v>
      </c>
      <c r="D10628" t="s">
        <v>28740</v>
      </c>
      <c r="E10628" s="27">
        <v>41670</v>
      </c>
      <c r="F10628" t="s">
        <v>233</v>
      </c>
      <c r="G10628" s="27">
        <v>30407</v>
      </c>
      <c r="H10628">
        <v>33</v>
      </c>
      <c r="I10628" t="s">
        <v>244</v>
      </c>
      <c r="J10628" t="s">
        <v>245</v>
      </c>
      <c r="K10628">
        <v>0</v>
      </c>
      <c r="L10628">
        <v>4</v>
      </c>
      <c r="M10628">
        <v>0</v>
      </c>
      <c r="N10628">
        <v>0</v>
      </c>
      <c r="O10628">
        <v>2</v>
      </c>
      <c r="P10628">
        <v>-14</v>
      </c>
      <c r="Q10628" s="28">
        <v>41656.181250000001</v>
      </c>
      <c r="R10628" s="28">
        <v>41670.416666666664</v>
      </c>
      <c r="S10628" t="s">
        <v>33808</v>
      </c>
      <c r="T10628" s="27">
        <v>41656</v>
      </c>
      <c r="V10628">
        <v>14</v>
      </c>
      <c r="W10628" t="s">
        <v>32</v>
      </c>
      <c r="X10628" t="s">
        <v>608</v>
      </c>
      <c r="Y10628">
        <v>0</v>
      </c>
      <c r="AB10628" t="s">
        <v>237</v>
      </c>
      <c r="AH10628">
        <v>0</v>
      </c>
      <c r="AN10628" t="s">
        <v>238</v>
      </c>
      <c r="AO10628">
        <v>2</v>
      </c>
      <c r="AP10628" t="s">
        <v>239</v>
      </c>
      <c r="AQ10628" s="27">
        <v>41670</v>
      </c>
      <c r="AR10628" t="s">
        <v>240</v>
      </c>
      <c r="AS10628">
        <v>4</v>
      </c>
      <c r="AT10628" t="s">
        <v>239</v>
      </c>
      <c r="AU10628" s="27">
        <v>41670</v>
      </c>
    </row>
    <row r="10629" spans="1:47" x14ac:dyDescent="0.2">
      <c r="A10629">
        <v>10628</v>
      </c>
      <c r="B10629" t="s">
        <v>33809</v>
      </c>
      <c r="C10629" t="s">
        <v>10445</v>
      </c>
      <c r="D10629" t="s">
        <v>381</v>
      </c>
      <c r="E10629" s="27">
        <v>41498</v>
      </c>
      <c r="F10629" t="s">
        <v>233</v>
      </c>
      <c r="G10629" s="27">
        <v>31261</v>
      </c>
      <c r="H10629">
        <v>30</v>
      </c>
      <c r="I10629" t="s">
        <v>244</v>
      </c>
      <c r="J10629" t="s">
        <v>22</v>
      </c>
      <c r="K10629">
        <v>0</v>
      </c>
      <c r="L10629">
        <v>2</v>
      </c>
      <c r="M10629">
        <v>0</v>
      </c>
      <c r="N10629">
        <v>0</v>
      </c>
      <c r="O10629">
        <v>1</v>
      </c>
      <c r="P10629">
        <v>-1</v>
      </c>
      <c r="Q10629" s="28">
        <v>41497.191666666666</v>
      </c>
      <c r="R10629" s="28">
        <v>41498.076388888891</v>
      </c>
      <c r="S10629" t="s">
        <v>33810</v>
      </c>
      <c r="T10629" s="27">
        <v>41497</v>
      </c>
      <c r="V10629">
        <v>1</v>
      </c>
      <c r="W10629" t="s">
        <v>36</v>
      </c>
      <c r="X10629" t="s">
        <v>279</v>
      </c>
      <c r="Y10629">
        <v>1</v>
      </c>
      <c r="AA10629" t="s">
        <v>33811</v>
      </c>
      <c r="AB10629" t="s">
        <v>32</v>
      </c>
      <c r="AC10629">
        <v>0</v>
      </c>
      <c r="AD10629" s="27">
        <v>41628</v>
      </c>
      <c r="AE10629" t="s">
        <v>359</v>
      </c>
      <c r="AF10629" s="27">
        <v>41628</v>
      </c>
      <c r="AG10629" s="27">
        <v>41629</v>
      </c>
      <c r="AH10629">
        <v>0</v>
      </c>
      <c r="AN10629" t="s">
        <v>238</v>
      </c>
      <c r="AO10629">
        <v>2</v>
      </c>
      <c r="AP10629" t="s">
        <v>239</v>
      </c>
      <c r="AQ10629" s="27">
        <v>41498</v>
      </c>
      <c r="AR10629" t="s">
        <v>240</v>
      </c>
      <c r="AS10629">
        <v>2</v>
      </c>
      <c r="AT10629" t="s">
        <v>239</v>
      </c>
      <c r="AU10629" s="27">
        <v>41498</v>
      </c>
    </row>
    <row r="10630" spans="1:47" x14ac:dyDescent="0.2">
      <c r="A10630">
        <v>10629</v>
      </c>
      <c r="B10630" t="s">
        <v>33812</v>
      </c>
      <c r="C10630" t="s">
        <v>7177</v>
      </c>
      <c r="D10630" t="s">
        <v>33813</v>
      </c>
      <c r="E10630" s="27">
        <v>41352</v>
      </c>
      <c r="F10630" t="s">
        <v>294</v>
      </c>
      <c r="G10630" s="27">
        <v>27812</v>
      </c>
      <c r="H10630">
        <v>40</v>
      </c>
      <c r="I10630" t="s">
        <v>244</v>
      </c>
      <c r="J10630" t="s">
        <v>245</v>
      </c>
      <c r="K10630">
        <v>0</v>
      </c>
      <c r="L10630">
        <v>1</v>
      </c>
      <c r="M10630">
        <v>0</v>
      </c>
      <c r="N10630">
        <v>0</v>
      </c>
      <c r="O10630">
        <v>3</v>
      </c>
      <c r="P10630">
        <v>-1</v>
      </c>
      <c r="Q10630" s="28">
        <v>41351.395138888889</v>
      </c>
      <c r="R10630" s="28">
        <v>41352.077777777777</v>
      </c>
      <c r="S10630" t="s">
        <v>33814</v>
      </c>
      <c r="T10630" s="27">
        <v>41351</v>
      </c>
      <c r="V10630">
        <v>1</v>
      </c>
      <c r="W10630" t="s">
        <v>32</v>
      </c>
      <c r="X10630" t="s">
        <v>261</v>
      </c>
      <c r="Y10630">
        <v>1</v>
      </c>
      <c r="AA10630" t="s">
        <v>33815</v>
      </c>
      <c r="AB10630" t="s">
        <v>32</v>
      </c>
      <c r="AC10630">
        <v>1</v>
      </c>
      <c r="AD10630" s="27">
        <v>41392</v>
      </c>
      <c r="AE10630" t="s">
        <v>261</v>
      </c>
      <c r="AF10630" s="27">
        <v>41393</v>
      </c>
      <c r="AG10630" s="27">
        <v>41428</v>
      </c>
      <c r="AH10630">
        <v>1</v>
      </c>
      <c r="AJ10630" t="s">
        <v>33816</v>
      </c>
      <c r="AK10630" t="s">
        <v>462</v>
      </c>
      <c r="AL10630" s="27">
        <v>41840</v>
      </c>
      <c r="AM10630" t="s">
        <v>279</v>
      </c>
      <c r="AN10630" t="s">
        <v>238</v>
      </c>
      <c r="AO10630">
        <v>1</v>
      </c>
      <c r="AP10630" t="s">
        <v>239</v>
      </c>
      <c r="AQ10630" s="27">
        <v>41352</v>
      </c>
      <c r="AR10630" t="s">
        <v>240</v>
      </c>
      <c r="AS10630">
        <v>1</v>
      </c>
      <c r="AT10630" t="s">
        <v>239</v>
      </c>
      <c r="AU10630" s="27">
        <v>41352</v>
      </c>
    </row>
    <row r="10631" spans="1:47" x14ac:dyDescent="0.2">
      <c r="A10631">
        <v>10630</v>
      </c>
      <c r="B10631" t="s">
        <v>33817</v>
      </c>
      <c r="C10631" t="s">
        <v>33818</v>
      </c>
      <c r="D10631" t="s">
        <v>33819</v>
      </c>
      <c r="E10631" s="27">
        <v>41740</v>
      </c>
      <c r="F10631" t="s">
        <v>294</v>
      </c>
      <c r="G10631" s="27">
        <v>28072</v>
      </c>
      <c r="H10631">
        <v>39</v>
      </c>
      <c r="I10631" t="s">
        <v>244</v>
      </c>
      <c r="J10631" t="s">
        <v>250</v>
      </c>
      <c r="K10631">
        <v>0</v>
      </c>
      <c r="L10631">
        <v>3</v>
      </c>
      <c r="M10631">
        <v>0</v>
      </c>
      <c r="N10631">
        <v>0</v>
      </c>
      <c r="O10631">
        <v>0</v>
      </c>
      <c r="P10631">
        <v>-2</v>
      </c>
      <c r="Q10631" s="28">
        <v>41738.356944444444</v>
      </c>
      <c r="R10631" s="28">
        <v>41739.200694444444</v>
      </c>
      <c r="S10631" t="s">
        <v>33820</v>
      </c>
      <c r="T10631" s="27">
        <v>41738</v>
      </c>
      <c r="V10631">
        <v>2</v>
      </c>
      <c r="W10631" t="s">
        <v>32</v>
      </c>
      <c r="X10631" t="s">
        <v>261</v>
      </c>
      <c r="Y10631">
        <v>0</v>
      </c>
      <c r="AB10631" t="s">
        <v>237</v>
      </c>
      <c r="AH10631">
        <v>0</v>
      </c>
      <c r="AN10631" t="s">
        <v>238</v>
      </c>
      <c r="AO10631">
        <v>2</v>
      </c>
      <c r="AP10631" t="s">
        <v>239</v>
      </c>
      <c r="AQ10631" s="27">
        <v>41740</v>
      </c>
      <c r="AR10631" t="s">
        <v>240</v>
      </c>
      <c r="AS10631">
        <v>3</v>
      </c>
      <c r="AT10631" t="s">
        <v>239</v>
      </c>
      <c r="AU10631" s="27">
        <v>41740</v>
      </c>
    </row>
    <row r="10632" spans="1:47" x14ac:dyDescent="0.2">
      <c r="A10632">
        <v>10631</v>
      </c>
      <c r="B10632" t="s">
        <v>33821</v>
      </c>
      <c r="C10632" t="s">
        <v>288</v>
      </c>
      <c r="D10632" t="s">
        <v>33822</v>
      </c>
      <c r="E10632" s="27">
        <v>41553</v>
      </c>
      <c r="F10632" t="s">
        <v>233</v>
      </c>
      <c r="G10632" s="27">
        <v>22466</v>
      </c>
      <c r="H10632">
        <v>54</v>
      </c>
      <c r="I10632" t="s">
        <v>234</v>
      </c>
      <c r="J10632" t="s">
        <v>245</v>
      </c>
      <c r="K10632">
        <v>0</v>
      </c>
      <c r="L10632">
        <v>3</v>
      </c>
      <c r="M10632">
        <v>0</v>
      </c>
      <c r="N10632">
        <v>0</v>
      </c>
      <c r="O10632">
        <v>7</v>
      </c>
      <c r="P10632">
        <v>0</v>
      </c>
      <c r="Q10632" s="28">
        <v>41553.138888888891</v>
      </c>
      <c r="R10632" s="28">
        <v>41553.316666666666</v>
      </c>
      <c r="S10632" t="s">
        <v>33823</v>
      </c>
      <c r="T10632" s="27">
        <v>41553</v>
      </c>
      <c r="V10632">
        <v>0</v>
      </c>
      <c r="W10632" t="s">
        <v>32</v>
      </c>
      <c r="X10632" t="s">
        <v>268</v>
      </c>
      <c r="Y10632">
        <v>0</v>
      </c>
      <c r="AB10632" t="s">
        <v>237</v>
      </c>
      <c r="AH10632">
        <v>0</v>
      </c>
      <c r="AN10632" t="s">
        <v>238</v>
      </c>
      <c r="AO10632">
        <v>1</v>
      </c>
      <c r="AP10632" t="s">
        <v>239</v>
      </c>
      <c r="AQ10632" s="27">
        <v>41553</v>
      </c>
      <c r="AR10632" t="s">
        <v>240</v>
      </c>
      <c r="AS10632">
        <v>3</v>
      </c>
      <c r="AT10632" t="s">
        <v>239</v>
      </c>
      <c r="AU10632" s="27">
        <v>41553</v>
      </c>
    </row>
    <row r="10633" spans="1:47" x14ac:dyDescent="0.2">
      <c r="A10633">
        <v>10632</v>
      </c>
      <c r="B10633" t="s">
        <v>33824</v>
      </c>
      <c r="C10633" t="s">
        <v>4287</v>
      </c>
      <c r="D10633" t="s">
        <v>33825</v>
      </c>
      <c r="E10633" s="27">
        <v>41367</v>
      </c>
      <c r="F10633" t="s">
        <v>233</v>
      </c>
      <c r="G10633" s="27">
        <v>20349</v>
      </c>
      <c r="H10633">
        <v>60</v>
      </c>
      <c r="I10633" t="s">
        <v>234</v>
      </c>
      <c r="J10633" t="s">
        <v>250</v>
      </c>
      <c r="K10633">
        <v>0</v>
      </c>
      <c r="L10633">
        <v>-1</v>
      </c>
      <c r="M10633">
        <v>0</v>
      </c>
      <c r="N10633">
        <v>0</v>
      </c>
      <c r="O10633">
        <v>1</v>
      </c>
      <c r="S10633" t="s">
        <v>33826</v>
      </c>
      <c r="U10633" s="27">
        <v>40451</v>
      </c>
      <c r="V10633">
        <v>916</v>
      </c>
      <c r="W10633" t="s">
        <v>32</v>
      </c>
      <c r="X10633" t="s">
        <v>274</v>
      </c>
      <c r="Y10633">
        <v>0</v>
      </c>
      <c r="AB10633" t="s">
        <v>237</v>
      </c>
      <c r="AH10633">
        <v>0</v>
      </c>
      <c r="AN10633" t="s">
        <v>238</v>
      </c>
      <c r="AO10633">
        <v>-1</v>
      </c>
      <c r="AP10633" t="s">
        <v>405</v>
      </c>
      <c r="AQ10633" s="27">
        <v>41367</v>
      </c>
      <c r="AR10633" t="s">
        <v>240</v>
      </c>
      <c r="AS10633">
        <v>-1</v>
      </c>
      <c r="AT10633" t="s">
        <v>405</v>
      </c>
      <c r="AU10633" s="27">
        <v>41367</v>
      </c>
    </row>
    <row r="10634" spans="1:47" x14ac:dyDescent="0.2">
      <c r="A10634">
        <v>10633</v>
      </c>
      <c r="B10634" t="s">
        <v>33827</v>
      </c>
      <c r="C10634" t="s">
        <v>9808</v>
      </c>
      <c r="D10634" t="s">
        <v>33828</v>
      </c>
      <c r="E10634" s="27">
        <v>41942</v>
      </c>
      <c r="F10634" t="s">
        <v>294</v>
      </c>
      <c r="G10634" s="27">
        <v>27588</v>
      </c>
      <c r="H10634">
        <v>40</v>
      </c>
      <c r="I10634" t="s">
        <v>244</v>
      </c>
      <c r="J10634" t="s">
        <v>245</v>
      </c>
      <c r="K10634">
        <v>0</v>
      </c>
      <c r="L10634">
        <v>7</v>
      </c>
      <c r="M10634">
        <v>0</v>
      </c>
      <c r="N10634">
        <v>0</v>
      </c>
      <c r="O10634">
        <v>1</v>
      </c>
      <c r="P10634">
        <v>-1</v>
      </c>
      <c r="Q10634" s="28">
        <v>41941.272916666669</v>
      </c>
      <c r="R10634" s="28">
        <v>41953.385416666664</v>
      </c>
      <c r="S10634" t="s">
        <v>33829</v>
      </c>
      <c r="T10634" s="27">
        <v>41941</v>
      </c>
      <c r="V10634">
        <v>1</v>
      </c>
      <c r="W10634" t="s">
        <v>32</v>
      </c>
      <c r="X10634" t="s">
        <v>588</v>
      </c>
      <c r="Y10634">
        <v>0</v>
      </c>
      <c r="AB10634" t="s">
        <v>237</v>
      </c>
      <c r="AH10634">
        <v>0</v>
      </c>
      <c r="AN10634" t="s">
        <v>238</v>
      </c>
      <c r="AO10634">
        <v>3</v>
      </c>
      <c r="AP10634" t="s">
        <v>239</v>
      </c>
      <c r="AQ10634" s="27">
        <v>41942</v>
      </c>
      <c r="AR10634" t="s">
        <v>240</v>
      </c>
      <c r="AS10634">
        <v>7</v>
      </c>
      <c r="AT10634" t="s">
        <v>246</v>
      </c>
      <c r="AU10634" s="27">
        <v>41942</v>
      </c>
    </row>
    <row r="10635" spans="1:47" x14ac:dyDescent="0.2">
      <c r="A10635">
        <v>10634</v>
      </c>
      <c r="B10635" t="s">
        <v>33830</v>
      </c>
      <c r="C10635" t="s">
        <v>33831</v>
      </c>
      <c r="D10635" t="s">
        <v>400</v>
      </c>
      <c r="E10635" s="27">
        <v>41680</v>
      </c>
      <c r="F10635" t="s">
        <v>233</v>
      </c>
      <c r="G10635" s="27">
        <v>34441</v>
      </c>
      <c r="H10635">
        <v>22</v>
      </c>
      <c r="I10635" t="s">
        <v>259</v>
      </c>
      <c r="J10635" t="s">
        <v>250</v>
      </c>
      <c r="K10635">
        <v>0</v>
      </c>
      <c r="L10635">
        <v>10</v>
      </c>
      <c r="M10635">
        <v>0</v>
      </c>
      <c r="N10635">
        <v>0</v>
      </c>
      <c r="O10635">
        <v>0</v>
      </c>
      <c r="P10635">
        <v>0</v>
      </c>
      <c r="Q10635" s="28">
        <v>41680.125</v>
      </c>
      <c r="R10635" s="28">
        <v>41746.525694444441</v>
      </c>
      <c r="S10635" t="s">
        <v>33832</v>
      </c>
      <c r="T10635" s="27">
        <v>41680</v>
      </c>
      <c r="V10635">
        <v>0</v>
      </c>
      <c r="W10635" t="s">
        <v>36</v>
      </c>
      <c r="X10635" t="s">
        <v>279</v>
      </c>
      <c r="Y10635">
        <v>0</v>
      </c>
      <c r="AB10635" t="s">
        <v>237</v>
      </c>
      <c r="AH10635">
        <v>0</v>
      </c>
      <c r="AN10635" t="s">
        <v>238</v>
      </c>
      <c r="AO10635">
        <v>9</v>
      </c>
      <c r="AP10635" t="s">
        <v>269</v>
      </c>
      <c r="AQ10635" s="27">
        <v>41680</v>
      </c>
      <c r="AR10635" t="s">
        <v>240</v>
      </c>
      <c r="AS10635">
        <v>10</v>
      </c>
      <c r="AT10635" t="s">
        <v>269</v>
      </c>
      <c r="AU10635" s="27">
        <v>41680</v>
      </c>
    </row>
    <row r="10636" spans="1:47" x14ac:dyDescent="0.2">
      <c r="A10636">
        <v>10635</v>
      </c>
      <c r="B10636" t="s">
        <v>33833</v>
      </c>
      <c r="C10636" t="s">
        <v>693</v>
      </c>
      <c r="D10636" t="s">
        <v>33834</v>
      </c>
      <c r="E10636" s="27">
        <v>41972</v>
      </c>
      <c r="F10636" t="s">
        <v>233</v>
      </c>
      <c r="G10636" s="27">
        <v>26221</v>
      </c>
      <c r="H10636">
        <v>44</v>
      </c>
      <c r="I10636" t="s">
        <v>244</v>
      </c>
      <c r="J10636" t="s">
        <v>245</v>
      </c>
      <c r="K10636">
        <v>0</v>
      </c>
      <c r="L10636">
        <v>2</v>
      </c>
      <c r="M10636">
        <v>0</v>
      </c>
      <c r="N10636">
        <v>0</v>
      </c>
      <c r="O10636">
        <v>4</v>
      </c>
      <c r="P10636">
        <v>0</v>
      </c>
      <c r="Q10636" s="28">
        <v>41972.0625</v>
      </c>
      <c r="R10636" s="28">
        <v>41996.060416666667</v>
      </c>
      <c r="S10636" t="s">
        <v>33835</v>
      </c>
      <c r="T10636" s="27">
        <v>41971</v>
      </c>
      <c r="V10636">
        <v>1</v>
      </c>
      <c r="W10636" t="s">
        <v>32</v>
      </c>
      <c r="X10636" t="s">
        <v>555</v>
      </c>
      <c r="Y10636">
        <v>0</v>
      </c>
      <c r="AB10636" t="s">
        <v>237</v>
      </c>
      <c r="AH10636">
        <v>0</v>
      </c>
      <c r="AN10636" t="s">
        <v>238</v>
      </c>
      <c r="AO10636">
        <v>1</v>
      </c>
      <c r="AP10636" t="s">
        <v>239</v>
      </c>
      <c r="AQ10636" s="27">
        <v>41972</v>
      </c>
      <c r="AR10636" t="s">
        <v>240</v>
      </c>
      <c r="AS10636">
        <v>2</v>
      </c>
      <c r="AT10636" t="s">
        <v>239</v>
      </c>
      <c r="AU10636" s="27">
        <v>41972</v>
      </c>
    </row>
    <row r="10637" spans="1:47" x14ac:dyDescent="0.2">
      <c r="A10637">
        <v>10636</v>
      </c>
      <c r="B10637" t="s">
        <v>33836</v>
      </c>
      <c r="C10637" t="s">
        <v>2600</v>
      </c>
      <c r="D10637" t="s">
        <v>33837</v>
      </c>
      <c r="E10637" s="27">
        <v>41357</v>
      </c>
      <c r="F10637" t="s">
        <v>233</v>
      </c>
      <c r="G10637" s="27">
        <v>34674</v>
      </c>
      <c r="H10637">
        <v>21</v>
      </c>
      <c r="I10637" t="s">
        <v>259</v>
      </c>
      <c r="J10637" t="s">
        <v>245</v>
      </c>
      <c r="K10637">
        <v>0</v>
      </c>
      <c r="L10637">
        <v>7</v>
      </c>
      <c r="M10637">
        <v>0</v>
      </c>
      <c r="N10637">
        <v>0</v>
      </c>
      <c r="O10637">
        <v>0</v>
      </c>
      <c r="P10637">
        <v>-1</v>
      </c>
      <c r="Q10637" s="28">
        <v>41356.436805555553</v>
      </c>
      <c r="R10637" s="28">
        <v>41357.453472222223</v>
      </c>
      <c r="S10637" t="s">
        <v>33838</v>
      </c>
      <c r="T10637" s="27">
        <v>41356</v>
      </c>
      <c r="V10637">
        <v>1</v>
      </c>
      <c r="W10637" t="s">
        <v>36</v>
      </c>
      <c r="X10637" t="s">
        <v>279</v>
      </c>
      <c r="Y10637">
        <v>0</v>
      </c>
      <c r="AB10637" t="s">
        <v>237</v>
      </c>
      <c r="AH10637">
        <v>0</v>
      </c>
      <c r="AN10637" t="s">
        <v>238</v>
      </c>
      <c r="AO10637">
        <v>7</v>
      </c>
      <c r="AP10637" t="s">
        <v>246</v>
      </c>
      <c r="AQ10637" s="27">
        <v>41357</v>
      </c>
      <c r="AR10637" t="s">
        <v>240</v>
      </c>
      <c r="AS10637">
        <v>7</v>
      </c>
      <c r="AT10637" t="s">
        <v>246</v>
      </c>
      <c r="AU10637" s="27">
        <v>41357</v>
      </c>
    </row>
    <row r="10638" spans="1:47" x14ac:dyDescent="0.2">
      <c r="A10638">
        <v>10637</v>
      </c>
      <c r="B10638" t="s">
        <v>33839</v>
      </c>
      <c r="C10638" t="s">
        <v>726</v>
      </c>
      <c r="D10638" t="s">
        <v>33840</v>
      </c>
      <c r="E10638" s="27">
        <v>41921</v>
      </c>
      <c r="F10638" t="s">
        <v>233</v>
      </c>
      <c r="G10638" s="27">
        <v>26444</v>
      </c>
      <c r="H10638">
        <v>43</v>
      </c>
      <c r="I10638" t="s">
        <v>244</v>
      </c>
      <c r="J10638" t="s">
        <v>245</v>
      </c>
      <c r="K10638">
        <v>0</v>
      </c>
      <c r="L10638">
        <v>2</v>
      </c>
      <c r="M10638">
        <v>0</v>
      </c>
      <c r="N10638">
        <v>0</v>
      </c>
      <c r="O10638">
        <v>6</v>
      </c>
      <c r="P10638">
        <v>-1</v>
      </c>
      <c r="Q10638" s="28">
        <v>41920.477777777778</v>
      </c>
      <c r="R10638" s="28">
        <v>41921.109027777777</v>
      </c>
      <c r="S10638" t="s">
        <v>33841</v>
      </c>
      <c r="T10638" s="27">
        <v>41920</v>
      </c>
      <c r="V10638">
        <v>1</v>
      </c>
      <c r="W10638" t="s">
        <v>36</v>
      </c>
      <c r="X10638" t="s">
        <v>1265</v>
      </c>
      <c r="Y10638">
        <v>1</v>
      </c>
      <c r="AA10638" t="s">
        <v>33842</v>
      </c>
      <c r="AB10638" t="s">
        <v>36</v>
      </c>
      <c r="AD10638" s="27">
        <v>42256</v>
      </c>
      <c r="AE10638" t="s">
        <v>279</v>
      </c>
      <c r="AH10638">
        <v>1</v>
      </c>
      <c r="AJ10638" t="s">
        <v>33842</v>
      </c>
      <c r="AK10638" t="s">
        <v>462</v>
      </c>
      <c r="AL10638" s="27">
        <v>42256</v>
      </c>
      <c r="AM10638" t="s">
        <v>279</v>
      </c>
      <c r="AN10638" t="s">
        <v>238</v>
      </c>
      <c r="AO10638">
        <v>4</v>
      </c>
      <c r="AP10638" t="s">
        <v>239</v>
      </c>
      <c r="AQ10638" s="27">
        <v>41921</v>
      </c>
      <c r="AR10638" t="s">
        <v>240</v>
      </c>
      <c r="AS10638">
        <v>2</v>
      </c>
      <c r="AT10638" t="s">
        <v>239</v>
      </c>
      <c r="AU10638" s="27">
        <v>41921</v>
      </c>
    </row>
    <row r="10639" spans="1:47" x14ac:dyDescent="0.2">
      <c r="A10639">
        <v>10638</v>
      </c>
      <c r="B10639" t="s">
        <v>33843</v>
      </c>
      <c r="C10639" t="s">
        <v>428</v>
      </c>
      <c r="D10639" t="s">
        <v>33844</v>
      </c>
      <c r="E10639" s="27">
        <v>41784</v>
      </c>
      <c r="F10639" t="s">
        <v>294</v>
      </c>
      <c r="G10639" s="27">
        <v>29147</v>
      </c>
      <c r="H10639">
        <v>36</v>
      </c>
      <c r="I10639" t="s">
        <v>244</v>
      </c>
      <c r="J10639" t="s">
        <v>250</v>
      </c>
      <c r="K10639">
        <v>0</v>
      </c>
      <c r="L10639">
        <v>2</v>
      </c>
      <c r="M10639">
        <v>0</v>
      </c>
      <c r="N10639">
        <v>0</v>
      </c>
      <c r="O10639">
        <v>0</v>
      </c>
      <c r="P10639">
        <v>0</v>
      </c>
      <c r="Q10639" s="28">
        <v>41784.056250000001</v>
      </c>
      <c r="R10639" s="28">
        <v>41785.063888888886</v>
      </c>
      <c r="S10639" t="s">
        <v>33845</v>
      </c>
      <c r="T10639" s="27">
        <v>41783</v>
      </c>
      <c r="V10639">
        <v>1</v>
      </c>
      <c r="W10639" t="s">
        <v>36</v>
      </c>
      <c r="X10639" t="s">
        <v>279</v>
      </c>
      <c r="Y10639">
        <v>0</v>
      </c>
      <c r="AB10639" t="s">
        <v>237</v>
      </c>
      <c r="AH10639">
        <v>0</v>
      </c>
      <c r="AN10639" t="s">
        <v>238</v>
      </c>
      <c r="AO10639">
        <v>1</v>
      </c>
      <c r="AP10639" t="s">
        <v>239</v>
      </c>
      <c r="AQ10639" s="27">
        <v>41784</v>
      </c>
      <c r="AR10639" t="s">
        <v>240</v>
      </c>
      <c r="AS10639">
        <v>2</v>
      </c>
      <c r="AT10639" t="s">
        <v>239</v>
      </c>
      <c r="AU10639" s="27">
        <v>41784</v>
      </c>
    </row>
    <row r="10640" spans="1:47" x14ac:dyDescent="0.2">
      <c r="A10640">
        <v>10639</v>
      </c>
      <c r="B10640" t="s">
        <v>33846</v>
      </c>
      <c r="C10640" t="s">
        <v>33847</v>
      </c>
      <c r="D10640" t="s">
        <v>1128</v>
      </c>
      <c r="E10640" s="27">
        <v>41977</v>
      </c>
      <c r="F10640" t="s">
        <v>233</v>
      </c>
      <c r="G10640" s="27">
        <v>25045</v>
      </c>
      <c r="H10640">
        <v>47</v>
      </c>
      <c r="I10640" t="s">
        <v>234</v>
      </c>
      <c r="J10640" t="s">
        <v>250</v>
      </c>
      <c r="K10640">
        <v>0</v>
      </c>
      <c r="L10640">
        <v>2</v>
      </c>
      <c r="M10640">
        <v>0</v>
      </c>
      <c r="N10640">
        <v>0</v>
      </c>
      <c r="O10640">
        <v>0</v>
      </c>
      <c r="W10640" t="s">
        <v>237</v>
      </c>
      <c r="Y10640">
        <v>-1</v>
      </c>
      <c r="AB10640" t="s">
        <v>237</v>
      </c>
      <c r="AH10640">
        <v>0</v>
      </c>
      <c r="AN10640" t="s">
        <v>238</v>
      </c>
      <c r="AO10640">
        <v>5</v>
      </c>
      <c r="AP10640" t="s">
        <v>246</v>
      </c>
      <c r="AQ10640" s="27">
        <v>41977</v>
      </c>
      <c r="AR10640" t="s">
        <v>240</v>
      </c>
      <c r="AS10640">
        <v>2</v>
      </c>
      <c r="AT10640" t="s">
        <v>239</v>
      </c>
      <c r="AU10640" s="27">
        <v>41977</v>
      </c>
    </row>
    <row r="10641" spans="1:47" x14ac:dyDescent="0.2">
      <c r="A10641">
        <v>10640</v>
      </c>
      <c r="B10641" t="s">
        <v>33848</v>
      </c>
      <c r="C10641" t="s">
        <v>33849</v>
      </c>
      <c r="D10641" t="s">
        <v>2834</v>
      </c>
      <c r="E10641" s="27">
        <v>41795</v>
      </c>
      <c r="F10641" t="s">
        <v>233</v>
      </c>
      <c r="G10641" s="27">
        <v>32387</v>
      </c>
      <c r="H10641">
        <v>27</v>
      </c>
      <c r="I10641" t="s">
        <v>244</v>
      </c>
      <c r="J10641" t="s">
        <v>245</v>
      </c>
      <c r="K10641">
        <v>2</v>
      </c>
      <c r="L10641">
        <v>3</v>
      </c>
      <c r="M10641">
        <v>0</v>
      </c>
      <c r="N10641">
        <v>0</v>
      </c>
      <c r="O10641">
        <v>3</v>
      </c>
      <c r="P10641">
        <v>-1</v>
      </c>
      <c r="Q10641" s="28">
        <v>41794.042361111111</v>
      </c>
      <c r="R10641" s="28">
        <v>41795.073611111111</v>
      </c>
      <c r="S10641" t="s">
        <v>33850</v>
      </c>
      <c r="T10641" s="27">
        <v>41794</v>
      </c>
      <c r="V10641">
        <v>1</v>
      </c>
      <c r="W10641" t="s">
        <v>32</v>
      </c>
      <c r="X10641" t="s">
        <v>2367</v>
      </c>
      <c r="Y10641">
        <v>0</v>
      </c>
      <c r="AB10641" t="s">
        <v>237</v>
      </c>
      <c r="AH10641">
        <v>0</v>
      </c>
      <c r="AN10641" t="s">
        <v>238</v>
      </c>
      <c r="AO10641">
        <v>4</v>
      </c>
      <c r="AP10641" t="s">
        <v>239</v>
      </c>
      <c r="AQ10641" s="27">
        <v>41795</v>
      </c>
      <c r="AR10641" t="s">
        <v>240</v>
      </c>
      <c r="AS10641">
        <v>3</v>
      </c>
      <c r="AT10641" t="s">
        <v>239</v>
      </c>
      <c r="AU10641" s="27">
        <v>41795</v>
      </c>
    </row>
    <row r="10642" spans="1:47" x14ac:dyDescent="0.2">
      <c r="A10642">
        <v>10641</v>
      </c>
      <c r="B10642" t="s">
        <v>33851</v>
      </c>
      <c r="C10642" t="s">
        <v>33852</v>
      </c>
      <c r="D10642" t="s">
        <v>18860</v>
      </c>
      <c r="E10642" s="27">
        <v>41955</v>
      </c>
      <c r="F10642" t="s">
        <v>233</v>
      </c>
      <c r="G10642" s="27">
        <v>34302</v>
      </c>
      <c r="H10642">
        <v>22</v>
      </c>
      <c r="I10642" t="s">
        <v>259</v>
      </c>
      <c r="J10642" t="s">
        <v>250</v>
      </c>
      <c r="K10642">
        <v>0</v>
      </c>
      <c r="L10642">
        <v>5</v>
      </c>
      <c r="M10642">
        <v>0</v>
      </c>
      <c r="N10642">
        <v>0</v>
      </c>
      <c r="O10642">
        <v>3</v>
      </c>
      <c r="P10642">
        <v>-41</v>
      </c>
      <c r="Q10642" s="28">
        <v>41914.509722222225</v>
      </c>
      <c r="R10642" s="28">
        <v>41915.184027777781</v>
      </c>
      <c r="S10642" t="s">
        <v>33853</v>
      </c>
      <c r="T10642" s="27">
        <v>41914</v>
      </c>
      <c r="V10642">
        <v>41</v>
      </c>
      <c r="W10642" t="s">
        <v>32</v>
      </c>
      <c r="X10642" t="s">
        <v>588</v>
      </c>
      <c r="Y10642">
        <v>1</v>
      </c>
      <c r="AA10642" t="s">
        <v>33854</v>
      </c>
      <c r="AB10642" t="s">
        <v>36</v>
      </c>
      <c r="AD10642" s="27">
        <v>41984</v>
      </c>
      <c r="AE10642" t="s">
        <v>392</v>
      </c>
      <c r="AH10642">
        <v>0</v>
      </c>
      <c r="AN10642" t="s">
        <v>238</v>
      </c>
      <c r="AO10642">
        <v>5</v>
      </c>
      <c r="AP10642" t="s">
        <v>246</v>
      </c>
      <c r="AQ10642" s="27">
        <v>41955</v>
      </c>
      <c r="AR10642" t="s">
        <v>240</v>
      </c>
      <c r="AS10642">
        <v>5</v>
      </c>
      <c r="AT10642" t="s">
        <v>246</v>
      </c>
      <c r="AU10642" s="27">
        <v>41955</v>
      </c>
    </row>
    <row r="10643" spans="1:47" x14ac:dyDescent="0.2">
      <c r="A10643">
        <v>10642</v>
      </c>
      <c r="B10643" t="s">
        <v>33855</v>
      </c>
      <c r="C10643" t="s">
        <v>33856</v>
      </c>
      <c r="D10643" t="s">
        <v>875</v>
      </c>
      <c r="E10643" s="27">
        <v>41705</v>
      </c>
      <c r="F10643" t="s">
        <v>233</v>
      </c>
      <c r="G10643" s="27">
        <v>31284</v>
      </c>
      <c r="H10643">
        <v>30</v>
      </c>
      <c r="I10643" t="s">
        <v>244</v>
      </c>
      <c r="J10643" t="s">
        <v>250</v>
      </c>
      <c r="K10643">
        <v>0</v>
      </c>
      <c r="L10643">
        <v>9</v>
      </c>
      <c r="M10643">
        <v>0</v>
      </c>
      <c r="N10643">
        <v>0</v>
      </c>
      <c r="O10643">
        <v>0</v>
      </c>
      <c r="W10643" t="s">
        <v>237</v>
      </c>
      <c r="Y10643">
        <v>-1</v>
      </c>
      <c r="AB10643" t="s">
        <v>237</v>
      </c>
      <c r="AH10643">
        <v>0</v>
      </c>
      <c r="AN10643" t="s">
        <v>238</v>
      </c>
      <c r="AO10643">
        <v>4</v>
      </c>
      <c r="AP10643" t="s">
        <v>239</v>
      </c>
      <c r="AQ10643" s="27">
        <v>41705</v>
      </c>
      <c r="AR10643" t="s">
        <v>240</v>
      </c>
      <c r="AS10643">
        <v>9</v>
      </c>
      <c r="AT10643" t="s">
        <v>269</v>
      </c>
      <c r="AU10643" s="27">
        <v>41705</v>
      </c>
    </row>
    <row r="10644" spans="1:47" x14ac:dyDescent="0.2">
      <c r="A10644">
        <v>10643</v>
      </c>
      <c r="B10644" t="s">
        <v>33857</v>
      </c>
      <c r="C10644" t="s">
        <v>480</v>
      </c>
      <c r="D10644" t="s">
        <v>33858</v>
      </c>
      <c r="E10644" s="27">
        <v>41404</v>
      </c>
      <c r="F10644" t="s">
        <v>233</v>
      </c>
      <c r="G10644" s="27">
        <v>34243</v>
      </c>
      <c r="H10644">
        <v>22</v>
      </c>
      <c r="I10644" t="s">
        <v>259</v>
      </c>
      <c r="J10644" t="s">
        <v>250</v>
      </c>
      <c r="K10644">
        <v>0</v>
      </c>
      <c r="L10644">
        <v>10</v>
      </c>
      <c r="M10644">
        <v>0</v>
      </c>
      <c r="N10644">
        <v>0</v>
      </c>
      <c r="O10644">
        <v>0</v>
      </c>
      <c r="P10644">
        <v>-1</v>
      </c>
      <c r="Q10644" s="28">
        <v>41403.250694444447</v>
      </c>
      <c r="R10644" s="28">
        <v>41407.159722222219</v>
      </c>
      <c r="S10644" t="s">
        <v>33859</v>
      </c>
      <c r="T10644" s="27">
        <v>41403</v>
      </c>
      <c r="V10644">
        <v>1</v>
      </c>
      <c r="W10644" t="s">
        <v>36</v>
      </c>
      <c r="X10644" t="s">
        <v>474</v>
      </c>
      <c r="Y10644">
        <v>0</v>
      </c>
      <c r="AB10644" t="s">
        <v>237</v>
      </c>
      <c r="AH10644">
        <v>0</v>
      </c>
      <c r="AN10644" t="s">
        <v>238</v>
      </c>
      <c r="AO10644">
        <v>10</v>
      </c>
      <c r="AP10644" t="s">
        <v>269</v>
      </c>
      <c r="AQ10644" s="27">
        <v>41404</v>
      </c>
      <c r="AR10644" t="s">
        <v>240</v>
      </c>
      <c r="AS10644">
        <v>10</v>
      </c>
      <c r="AT10644" t="s">
        <v>269</v>
      </c>
      <c r="AU10644" s="27">
        <v>41404</v>
      </c>
    </row>
    <row r="10645" spans="1:47" x14ac:dyDescent="0.2">
      <c r="A10645">
        <v>10644</v>
      </c>
      <c r="B10645" t="s">
        <v>33860</v>
      </c>
      <c r="C10645" t="s">
        <v>5213</v>
      </c>
      <c r="D10645" t="s">
        <v>10738</v>
      </c>
      <c r="E10645" s="27">
        <v>41810</v>
      </c>
      <c r="F10645" t="s">
        <v>233</v>
      </c>
      <c r="G10645" s="27">
        <v>30835</v>
      </c>
      <c r="H10645">
        <v>31</v>
      </c>
      <c r="I10645" t="s">
        <v>244</v>
      </c>
      <c r="J10645" t="s">
        <v>22</v>
      </c>
      <c r="K10645">
        <v>0</v>
      </c>
      <c r="L10645">
        <v>2</v>
      </c>
      <c r="M10645">
        <v>0</v>
      </c>
      <c r="N10645">
        <v>0</v>
      </c>
      <c r="O10645">
        <v>1</v>
      </c>
      <c r="P10645">
        <v>-1</v>
      </c>
      <c r="Q10645" s="28">
        <v>41809.53125</v>
      </c>
      <c r="R10645" s="28">
        <v>41810.363888888889</v>
      </c>
      <c r="S10645" t="s">
        <v>33861</v>
      </c>
      <c r="T10645" s="27">
        <v>41809</v>
      </c>
      <c r="V10645">
        <v>1</v>
      </c>
      <c r="W10645" t="s">
        <v>32</v>
      </c>
      <c r="X10645" t="s">
        <v>359</v>
      </c>
      <c r="Y10645">
        <v>0</v>
      </c>
      <c r="AB10645" t="s">
        <v>237</v>
      </c>
      <c r="AH10645">
        <v>0</v>
      </c>
      <c r="AN10645" t="s">
        <v>238</v>
      </c>
      <c r="AO10645">
        <v>2</v>
      </c>
      <c r="AP10645" t="s">
        <v>239</v>
      </c>
      <c r="AQ10645" s="27">
        <v>41810</v>
      </c>
      <c r="AR10645" t="s">
        <v>240</v>
      </c>
      <c r="AS10645">
        <v>2</v>
      </c>
      <c r="AT10645" t="s">
        <v>239</v>
      </c>
      <c r="AU10645" s="27">
        <v>41810</v>
      </c>
    </row>
    <row r="10646" spans="1:47" x14ac:dyDescent="0.2">
      <c r="A10646">
        <v>10645</v>
      </c>
      <c r="B10646" t="s">
        <v>33862</v>
      </c>
      <c r="C10646" t="s">
        <v>1044</v>
      </c>
      <c r="D10646" t="s">
        <v>13825</v>
      </c>
      <c r="E10646" s="27">
        <v>41374</v>
      </c>
      <c r="F10646" t="s">
        <v>233</v>
      </c>
      <c r="G10646" s="27">
        <v>30956</v>
      </c>
      <c r="H10646">
        <v>31</v>
      </c>
      <c r="I10646" t="s">
        <v>244</v>
      </c>
      <c r="J10646" t="s">
        <v>250</v>
      </c>
      <c r="K10646">
        <v>0</v>
      </c>
      <c r="L10646">
        <v>7</v>
      </c>
      <c r="M10646">
        <v>0</v>
      </c>
      <c r="N10646">
        <v>0</v>
      </c>
      <c r="O10646">
        <v>0</v>
      </c>
      <c r="P10646">
        <v>0</v>
      </c>
      <c r="Q10646" s="28">
        <v>41374.078472222223</v>
      </c>
      <c r="R10646" s="28">
        <v>41374.075694444444</v>
      </c>
      <c r="S10646" t="s">
        <v>33863</v>
      </c>
      <c r="T10646" s="27">
        <v>41374</v>
      </c>
      <c r="V10646">
        <v>0</v>
      </c>
      <c r="W10646" t="s">
        <v>32</v>
      </c>
      <c r="X10646" t="s">
        <v>364</v>
      </c>
      <c r="Y10646">
        <v>0</v>
      </c>
      <c r="AB10646" t="s">
        <v>237</v>
      </c>
      <c r="AH10646">
        <v>0</v>
      </c>
      <c r="AN10646" t="s">
        <v>238</v>
      </c>
      <c r="AO10646">
        <v>3</v>
      </c>
      <c r="AP10646" t="s">
        <v>239</v>
      </c>
      <c r="AQ10646" s="27">
        <v>41374</v>
      </c>
      <c r="AR10646" t="s">
        <v>240</v>
      </c>
      <c r="AS10646">
        <v>7</v>
      </c>
      <c r="AT10646" t="s">
        <v>246</v>
      </c>
      <c r="AU10646" s="27">
        <v>41374</v>
      </c>
    </row>
    <row r="10647" spans="1:47" x14ac:dyDescent="0.2">
      <c r="A10647">
        <v>10646</v>
      </c>
      <c r="B10647" t="s">
        <v>33864</v>
      </c>
      <c r="C10647" t="s">
        <v>914</v>
      </c>
      <c r="D10647" t="s">
        <v>7741</v>
      </c>
      <c r="E10647" s="27">
        <v>41373</v>
      </c>
      <c r="F10647" t="s">
        <v>233</v>
      </c>
      <c r="G10647" s="27">
        <v>30636</v>
      </c>
      <c r="H10647">
        <v>32</v>
      </c>
      <c r="I10647" t="s">
        <v>244</v>
      </c>
      <c r="J10647" t="s">
        <v>250</v>
      </c>
      <c r="K10647">
        <v>0</v>
      </c>
      <c r="L10647">
        <v>8</v>
      </c>
      <c r="M10647">
        <v>0</v>
      </c>
      <c r="N10647">
        <v>0</v>
      </c>
      <c r="O10647">
        <v>6</v>
      </c>
      <c r="P10647">
        <v>-1</v>
      </c>
      <c r="Q10647" s="28">
        <v>41372.240277777775</v>
      </c>
      <c r="R10647" s="28">
        <v>41502.376388888886</v>
      </c>
      <c r="S10647" t="s">
        <v>33865</v>
      </c>
      <c r="T10647" s="27">
        <v>41372</v>
      </c>
      <c r="V10647">
        <v>1</v>
      </c>
      <c r="W10647" t="s">
        <v>32</v>
      </c>
      <c r="X10647" t="s">
        <v>261</v>
      </c>
      <c r="Y10647">
        <v>1</v>
      </c>
      <c r="AA10647" t="s">
        <v>33866</v>
      </c>
      <c r="AB10647" t="s">
        <v>32</v>
      </c>
      <c r="AC10647">
        <v>1</v>
      </c>
      <c r="AD10647" s="27">
        <v>41763</v>
      </c>
      <c r="AE10647" t="s">
        <v>33699</v>
      </c>
      <c r="AF10647" s="27">
        <v>41764</v>
      </c>
      <c r="AG10647" s="27">
        <v>41997</v>
      </c>
      <c r="AH10647">
        <v>0</v>
      </c>
      <c r="AN10647" t="s">
        <v>238</v>
      </c>
      <c r="AO10647">
        <v>6</v>
      </c>
      <c r="AP10647" t="s">
        <v>246</v>
      </c>
      <c r="AQ10647" s="27">
        <v>41373</v>
      </c>
      <c r="AR10647" t="s">
        <v>240</v>
      </c>
      <c r="AS10647">
        <v>8</v>
      </c>
      <c r="AT10647" t="s">
        <v>269</v>
      </c>
      <c r="AU10647" s="27">
        <v>41373</v>
      </c>
    </row>
    <row r="10648" spans="1:47" x14ac:dyDescent="0.2">
      <c r="A10648">
        <v>10647</v>
      </c>
      <c r="B10648" t="s">
        <v>33867</v>
      </c>
      <c r="C10648" t="s">
        <v>2650</v>
      </c>
      <c r="D10648" t="s">
        <v>4090</v>
      </c>
      <c r="E10648" s="27">
        <v>41345</v>
      </c>
      <c r="F10648" t="s">
        <v>294</v>
      </c>
      <c r="G10648" s="27">
        <v>24103</v>
      </c>
      <c r="H10648">
        <v>50</v>
      </c>
      <c r="I10648" t="s">
        <v>234</v>
      </c>
      <c r="J10648" t="s">
        <v>245</v>
      </c>
      <c r="K10648">
        <v>0</v>
      </c>
      <c r="L10648">
        <v>5</v>
      </c>
      <c r="M10648">
        <v>0</v>
      </c>
      <c r="N10648">
        <v>0</v>
      </c>
      <c r="O10648">
        <v>3</v>
      </c>
      <c r="P10648">
        <v>55</v>
      </c>
      <c r="Q10648" s="28">
        <v>41400.194444444445</v>
      </c>
      <c r="R10648" s="28">
        <v>41457.26458333333</v>
      </c>
      <c r="S10648" t="s">
        <v>33868</v>
      </c>
      <c r="U10648" s="27">
        <v>41272</v>
      </c>
      <c r="V10648">
        <v>73</v>
      </c>
      <c r="W10648" t="s">
        <v>32</v>
      </c>
      <c r="X10648" t="s">
        <v>274</v>
      </c>
      <c r="Y10648">
        <v>1</v>
      </c>
      <c r="AA10648" t="s">
        <v>33869</v>
      </c>
      <c r="AB10648" t="s">
        <v>36</v>
      </c>
      <c r="AC10648">
        <v>0</v>
      </c>
      <c r="AD10648" s="27">
        <v>42403</v>
      </c>
      <c r="AF10648" s="27">
        <v>42403</v>
      </c>
      <c r="AG10648" s="27">
        <v>42426</v>
      </c>
      <c r="AH10648">
        <v>0</v>
      </c>
      <c r="AN10648" t="s">
        <v>238</v>
      </c>
      <c r="AO10648">
        <v>1</v>
      </c>
      <c r="AP10648" t="s">
        <v>239</v>
      </c>
      <c r="AQ10648" s="27">
        <v>41345</v>
      </c>
      <c r="AR10648" t="s">
        <v>240</v>
      </c>
      <c r="AS10648">
        <v>5</v>
      </c>
      <c r="AT10648" t="s">
        <v>246</v>
      </c>
      <c r="AU10648" s="27">
        <v>41345</v>
      </c>
    </row>
    <row r="10649" spans="1:47" x14ac:dyDescent="0.2">
      <c r="A10649">
        <v>10648</v>
      </c>
      <c r="B10649" t="s">
        <v>33870</v>
      </c>
      <c r="C10649" t="s">
        <v>33871</v>
      </c>
      <c r="D10649" t="s">
        <v>6094</v>
      </c>
      <c r="E10649" s="27">
        <v>41918</v>
      </c>
      <c r="F10649" t="s">
        <v>233</v>
      </c>
      <c r="G10649" s="27">
        <v>32405</v>
      </c>
      <c r="H10649">
        <v>27</v>
      </c>
      <c r="I10649" t="s">
        <v>244</v>
      </c>
      <c r="J10649" t="s">
        <v>353</v>
      </c>
      <c r="K10649">
        <v>0</v>
      </c>
      <c r="L10649">
        <v>2</v>
      </c>
      <c r="M10649">
        <v>0</v>
      </c>
      <c r="N10649">
        <v>0</v>
      </c>
      <c r="O10649">
        <v>4</v>
      </c>
      <c r="P10649">
        <v>-1</v>
      </c>
      <c r="Q10649" s="28">
        <v>41917.09097222222</v>
      </c>
      <c r="R10649" s="28">
        <v>41920.245138888888</v>
      </c>
      <c r="S10649" t="s">
        <v>33872</v>
      </c>
      <c r="T10649" s="27">
        <v>41917</v>
      </c>
      <c r="V10649">
        <v>1</v>
      </c>
      <c r="W10649" t="s">
        <v>32</v>
      </c>
      <c r="X10649" t="s">
        <v>461</v>
      </c>
      <c r="Y10649">
        <v>1</v>
      </c>
      <c r="AA10649" t="s">
        <v>33873</v>
      </c>
      <c r="AB10649" t="s">
        <v>32</v>
      </c>
      <c r="AD10649" s="27">
        <v>42363</v>
      </c>
      <c r="AE10649" t="s">
        <v>583</v>
      </c>
      <c r="AH10649">
        <v>1</v>
      </c>
      <c r="AJ10649" t="s">
        <v>33873</v>
      </c>
      <c r="AK10649" t="s">
        <v>312</v>
      </c>
      <c r="AL10649" s="27">
        <v>42363</v>
      </c>
      <c r="AM10649" t="s">
        <v>583</v>
      </c>
      <c r="AN10649" t="s">
        <v>238</v>
      </c>
      <c r="AO10649">
        <v>2</v>
      </c>
      <c r="AP10649" t="s">
        <v>239</v>
      </c>
      <c r="AQ10649" s="27">
        <v>41918</v>
      </c>
      <c r="AR10649" t="s">
        <v>240</v>
      </c>
      <c r="AS10649">
        <v>2</v>
      </c>
      <c r="AT10649" t="s">
        <v>239</v>
      </c>
      <c r="AU10649" s="27">
        <v>41918</v>
      </c>
    </row>
    <row r="10650" spans="1:47" x14ac:dyDescent="0.2">
      <c r="A10650">
        <v>10649</v>
      </c>
      <c r="B10650" t="s">
        <v>33874</v>
      </c>
      <c r="C10650" t="s">
        <v>3856</v>
      </c>
      <c r="D10650" t="s">
        <v>33875</v>
      </c>
      <c r="E10650" s="27">
        <v>41701</v>
      </c>
      <c r="F10650" t="s">
        <v>233</v>
      </c>
      <c r="G10650" s="27">
        <v>34705</v>
      </c>
      <c r="H10650">
        <v>21</v>
      </c>
      <c r="I10650" t="s">
        <v>259</v>
      </c>
      <c r="J10650" t="s">
        <v>250</v>
      </c>
      <c r="K10650">
        <v>0</v>
      </c>
      <c r="L10650">
        <v>5</v>
      </c>
      <c r="M10650">
        <v>0</v>
      </c>
      <c r="N10650">
        <v>0</v>
      </c>
      <c r="O10650">
        <v>1</v>
      </c>
      <c r="P10650">
        <v>-1</v>
      </c>
      <c r="Q10650" s="28">
        <v>41700.076388888891</v>
      </c>
      <c r="R10650" s="28">
        <v>41701.35833333333</v>
      </c>
      <c r="S10650" t="s">
        <v>33876</v>
      </c>
      <c r="T10650" s="27">
        <v>41699</v>
      </c>
      <c r="V10650">
        <v>2</v>
      </c>
      <c r="W10650" t="s">
        <v>36</v>
      </c>
      <c r="X10650" t="s">
        <v>279</v>
      </c>
      <c r="Y10650">
        <v>0</v>
      </c>
      <c r="AB10650" t="s">
        <v>237</v>
      </c>
      <c r="AH10650">
        <v>0</v>
      </c>
      <c r="AN10650" t="s">
        <v>238</v>
      </c>
      <c r="AO10650">
        <v>7</v>
      </c>
      <c r="AP10650" t="s">
        <v>246</v>
      </c>
      <c r="AQ10650" s="27">
        <v>41701</v>
      </c>
      <c r="AR10650" t="s">
        <v>240</v>
      </c>
      <c r="AS10650">
        <v>5</v>
      </c>
      <c r="AT10650" t="s">
        <v>246</v>
      </c>
      <c r="AU10650" s="27">
        <v>41701</v>
      </c>
    </row>
    <row r="10651" spans="1:47" x14ac:dyDescent="0.2">
      <c r="A10651">
        <v>10650</v>
      </c>
      <c r="B10651" t="s">
        <v>33877</v>
      </c>
      <c r="C10651" t="s">
        <v>33878</v>
      </c>
      <c r="D10651" t="s">
        <v>3540</v>
      </c>
      <c r="E10651" s="27">
        <v>41928</v>
      </c>
      <c r="F10651" t="s">
        <v>233</v>
      </c>
      <c r="G10651" s="27">
        <v>34381</v>
      </c>
      <c r="H10651">
        <v>22</v>
      </c>
      <c r="I10651" t="s">
        <v>259</v>
      </c>
      <c r="J10651" t="s">
        <v>353</v>
      </c>
      <c r="K10651">
        <v>0</v>
      </c>
      <c r="L10651">
        <v>3</v>
      </c>
      <c r="M10651">
        <v>0</v>
      </c>
      <c r="N10651">
        <v>0</v>
      </c>
      <c r="O10651">
        <v>0</v>
      </c>
      <c r="P10651">
        <v>-1</v>
      </c>
      <c r="Q10651" s="28">
        <v>41927.094444444447</v>
      </c>
      <c r="R10651" s="28">
        <v>41928.097916666666</v>
      </c>
      <c r="S10651" t="s">
        <v>33879</v>
      </c>
      <c r="T10651" s="27">
        <v>41927</v>
      </c>
      <c r="V10651">
        <v>1</v>
      </c>
      <c r="W10651" t="s">
        <v>36</v>
      </c>
      <c r="X10651" t="s">
        <v>279</v>
      </c>
      <c r="Y10651">
        <v>0</v>
      </c>
      <c r="AB10651" t="s">
        <v>237</v>
      </c>
      <c r="AH10651">
        <v>0</v>
      </c>
      <c r="AN10651" t="s">
        <v>238</v>
      </c>
      <c r="AO10651">
        <v>4</v>
      </c>
      <c r="AP10651" t="s">
        <v>239</v>
      </c>
      <c r="AQ10651" s="27">
        <v>41928</v>
      </c>
      <c r="AR10651" t="s">
        <v>240</v>
      </c>
      <c r="AS10651">
        <v>3</v>
      </c>
      <c r="AT10651" t="s">
        <v>239</v>
      </c>
      <c r="AU10651" s="27">
        <v>41928</v>
      </c>
    </row>
    <row r="10652" spans="1:47" x14ac:dyDescent="0.2">
      <c r="A10652">
        <v>10651</v>
      </c>
      <c r="B10652" t="s">
        <v>33880</v>
      </c>
      <c r="C10652" t="s">
        <v>1761</v>
      </c>
      <c r="D10652" t="s">
        <v>33881</v>
      </c>
      <c r="E10652" s="27">
        <v>41489</v>
      </c>
      <c r="F10652" t="s">
        <v>233</v>
      </c>
      <c r="G10652" s="27">
        <v>33757</v>
      </c>
      <c r="H10652">
        <v>23</v>
      </c>
      <c r="I10652" t="s">
        <v>259</v>
      </c>
      <c r="J10652" t="s">
        <v>245</v>
      </c>
      <c r="K10652">
        <v>0</v>
      </c>
      <c r="L10652">
        <v>6</v>
      </c>
      <c r="M10652">
        <v>0</v>
      </c>
      <c r="N10652">
        <v>0</v>
      </c>
      <c r="O10652">
        <v>0</v>
      </c>
      <c r="P10652">
        <v>0</v>
      </c>
      <c r="Q10652" s="28">
        <v>41489.368750000001</v>
      </c>
      <c r="R10652" s="28">
        <v>41490.345138888886</v>
      </c>
      <c r="S10652" t="s">
        <v>33882</v>
      </c>
      <c r="T10652" s="27">
        <v>41489</v>
      </c>
      <c r="V10652">
        <v>0</v>
      </c>
      <c r="W10652" t="s">
        <v>36</v>
      </c>
      <c r="X10652" t="s">
        <v>279</v>
      </c>
      <c r="Y10652">
        <v>0</v>
      </c>
      <c r="AB10652" t="s">
        <v>237</v>
      </c>
      <c r="AH10652">
        <v>0</v>
      </c>
      <c r="AN10652" t="s">
        <v>238</v>
      </c>
      <c r="AO10652">
        <v>7</v>
      </c>
      <c r="AP10652" t="s">
        <v>246</v>
      </c>
      <c r="AQ10652" s="27">
        <v>41489</v>
      </c>
      <c r="AR10652" t="s">
        <v>240</v>
      </c>
      <c r="AS10652">
        <v>6</v>
      </c>
      <c r="AT10652" t="s">
        <v>246</v>
      </c>
      <c r="AU10652" s="27">
        <v>41489</v>
      </c>
    </row>
    <row r="10653" spans="1:47" x14ac:dyDescent="0.2">
      <c r="A10653">
        <v>10652</v>
      </c>
      <c r="B10653" t="s">
        <v>33883</v>
      </c>
      <c r="C10653" t="s">
        <v>8312</v>
      </c>
      <c r="D10653" t="s">
        <v>4755</v>
      </c>
      <c r="E10653" s="27">
        <v>41605</v>
      </c>
      <c r="F10653" t="s">
        <v>233</v>
      </c>
      <c r="G10653" s="27">
        <v>30247</v>
      </c>
      <c r="H10653">
        <v>33</v>
      </c>
      <c r="I10653" t="s">
        <v>244</v>
      </c>
      <c r="J10653" t="s">
        <v>250</v>
      </c>
      <c r="K10653">
        <v>0</v>
      </c>
      <c r="L10653">
        <v>6</v>
      </c>
      <c r="M10653">
        <v>0</v>
      </c>
      <c r="N10653">
        <v>0</v>
      </c>
      <c r="O10653">
        <v>3</v>
      </c>
      <c r="P10653">
        <v>-1</v>
      </c>
      <c r="Q10653" s="28">
        <v>41604.397222222222</v>
      </c>
      <c r="R10653" s="28">
        <v>41719.368750000001</v>
      </c>
      <c r="S10653" t="s">
        <v>33884</v>
      </c>
      <c r="T10653" s="27">
        <v>41604</v>
      </c>
      <c r="V10653">
        <v>1</v>
      </c>
      <c r="W10653" t="s">
        <v>36</v>
      </c>
      <c r="X10653" t="s">
        <v>1207</v>
      </c>
      <c r="Y10653">
        <v>1</v>
      </c>
      <c r="AA10653" t="s">
        <v>33885</v>
      </c>
      <c r="AB10653" t="s">
        <v>36</v>
      </c>
      <c r="AC10653">
        <v>39</v>
      </c>
      <c r="AD10653" s="27">
        <v>41809</v>
      </c>
      <c r="AE10653" t="s">
        <v>3189</v>
      </c>
      <c r="AF10653" s="27">
        <v>41848</v>
      </c>
      <c r="AG10653" s="27">
        <v>41849</v>
      </c>
      <c r="AH10653">
        <v>0</v>
      </c>
      <c r="AN10653" t="s">
        <v>238</v>
      </c>
      <c r="AO10653">
        <v>4</v>
      </c>
      <c r="AP10653" t="s">
        <v>239</v>
      </c>
      <c r="AQ10653" s="27">
        <v>41605</v>
      </c>
      <c r="AR10653" t="s">
        <v>240</v>
      </c>
      <c r="AS10653">
        <v>6</v>
      </c>
      <c r="AT10653" t="s">
        <v>246</v>
      </c>
      <c r="AU10653" s="27">
        <v>41605</v>
      </c>
    </row>
    <row r="10654" spans="1:47" x14ac:dyDescent="0.2">
      <c r="A10654">
        <v>10653</v>
      </c>
      <c r="B10654" t="s">
        <v>33886</v>
      </c>
      <c r="C10654" t="s">
        <v>33887</v>
      </c>
      <c r="D10654" t="s">
        <v>15900</v>
      </c>
      <c r="E10654" s="27">
        <v>41554</v>
      </c>
      <c r="F10654" t="s">
        <v>233</v>
      </c>
      <c r="G10654" s="27">
        <v>18772</v>
      </c>
      <c r="H10654">
        <v>64</v>
      </c>
      <c r="I10654" t="s">
        <v>234</v>
      </c>
      <c r="J10654" t="s">
        <v>250</v>
      </c>
      <c r="K10654">
        <v>0</v>
      </c>
      <c r="L10654">
        <v>2</v>
      </c>
      <c r="M10654">
        <v>0</v>
      </c>
      <c r="N10654">
        <v>0</v>
      </c>
      <c r="O10654">
        <v>0</v>
      </c>
      <c r="P10654">
        <v>-1</v>
      </c>
      <c r="Q10654" s="28">
        <v>41553.094444444447</v>
      </c>
      <c r="R10654" s="28">
        <v>41554.325694444444</v>
      </c>
      <c r="S10654" t="s">
        <v>33888</v>
      </c>
      <c r="T10654" s="27">
        <v>41553</v>
      </c>
      <c r="V10654">
        <v>1</v>
      </c>
      <c r="W10654" t="s">
        <v>36</v>
      </c>
      <c r="X10654" t="s">
        <v>279</v>
      </c>
      <c r="Y10654">
        <v>0</v>
      </c>
      <c r="AB10654" t="s">
        <v>237</v>
      </c>
      <c r="AH10654">
        <v>0</v>
      </c>
      <c r="AN10654" t="s">
        <v>238</v>
      </c>
      <c r="AO10654">
        <v>1</v>
      </c>
      <c r="AP10654" t="s">
        <v>239</v>
      </c>
      <c r="AQ10654" s="27">
        <v>41554</v>
      </c>
      <c r="AR10654" t="s">
        <v>240</v>
      </c>
      <c r="AS10654">
        <v>2</v>
      </c>
      <c r="AT10654" t="s">
        <v>239</v>
      </c>
      <c r="AU10654" s="27">
        <v>41554</v>
      </c>
    </row>
    <row r="10655" spans="1:47" x14ac:dyDescent="0.2">
      <c r="A10655">
        <v>10654</v>
      </c>
      <c r="B10655" t="s">
        <v>33889</v>
      </c>
      <c r="C10655" t="s">
        <v>2212</v>
      </c>
      <c r="D10655" t="s">
        <v>9791</v>
      </c>
      <c r="E10655" s="27">
        <v>41963</v>
      </c>
      <c r="F10655" t="s">
        <v>233</v>
      </c>
      <c r="G10655" s="27">
        <v>31058</v>
      </c>
      <c r="H10655">
        <v>31</v>
      </c>
      <c r="I10655" t="s">
        <v>244</v>
      </c>
      <c r="J10655" t="s">
        <v>353</v>
      </c>
      <c r="K10655">
        <v>0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 s="28">
        <v>41963.070138888892</v>
      </c>
      <c r="R10655" s="28">
        <v>41963.386805555558</v>
      </c>
      <c r="S10655" t="s">
        <v>33890</v>
      </c>
      <c r="T10655" s="27">
        <v>41962</v>
      </c>
      <c r="V10655">
        <v>1</v>
      </c>
      <c r="W10655" t="s">
        <v>36</v>
      </c>
      <c r="X10655" t="s">
        <v>279</v>
      </c>
      <c r="Y10655">
        <v>0</v>
      </c>
      <c r="AB10655" t="s">
        <v>237</v>
      </c>
      <c r="AH10655">
        <v>0</v>
      </c>
      <c r="AN10655" t="s">
        <v>238</v>
      </c>
      <c r="AO10655">
        <v>1</v>
      </c>
      <c r="AP10655" t="s">
        <v>239</v>
      </c>
      <c r="AQ10655" s="27">
        <v>41963</v>
      </c>
      <c r="AR10655" t="s">
        <v>240</v>
      </c>
      <c r="AS10655">
        <v>1</v>
      </c>
      <c r="AT10655" t="s">
        <v>239</v>
      </c>
      <c r="AU10655" s="27">
        <v>41963</v>
      </c>
    </row>
    <row r="10656" spans="1:47" x14ac:dyDescent="0.2">
      <c r="A10656">
        <v>10655</v>
      </c>
      <c r="B10656" t="s">
        <v>33891</v>
      </c>
      <c r="C10656" t="s">
        <v>28561</v>
      </c>
      <c r="D10656" t="s">
        <v>33892</v>
      </c>
      <c r="E10656" s="27">
        <v>41325</v>
      </c>
      <c r="F10656" t="s">
        <v>294</v>
      </c>
      <c r="G10656" s="27">
        <v>27030</v>
      </c>
      <c r="H10656">
        <v>42</v>
      </c>
      <c r="I10656" t="s">
        <v>244</v>
      </c>
      <c r="J10656" t="s">
        <v>22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-1</v>
      </c>
      <c r="Q10656" s="28">
        <v>41324.263194444444</v>
      </c>
      <c r="R10656" s="28">
        <v>41605.284722222219</v>
      </c>
      <c r="S10656" t="s">
        <v>33893</v>
      </c>
      <c r="T10656" s="27">
        <v>41324</v>
      </c>
      <c r="V10656">
        <v>1</v>
      </c>
      <c r="W10656" t="s">
        <v>32</v>
      </c>
      <c r="X10656" t="s">
        <v>806</v>
      </c>
      <c r="Y10656">
        <v>0</v>
      </c>
      <c r="AB10656" t="s">
        <v>237</v>
      </c>
      <c r="AH10656">
        <v>0</v>
      </c>
      <c r="AN10656" t="s">
        <v>238</v>
      </c>
      <c r="AO10656">
        <v>1</v>
      </c>
      <c r="AP10656" t="s">
        <v>239</v>
      </c>
      <c r="AQ10656" s="27">
        <v>41325</v>
      </c>
      <c r="AR10656" t="s">
        <v>240</v>
      </c>
      <c r="AS10656">
        <v>1</v>
      </c>
      <c r="AT10656" t="s">
        <v>239</v>
      </c>
      <c r="AU10656" s="27">
        <v>41325</v>
      </c>
    </row>
    <row r="10657" spans="1:47" x14ac:dyDescent="0.2">
      <c r="A10657">
        <v>10656</v>
      </c>
      <c r="B10657" t="s">
        <v>33894</v>
      </c>
      <c r="C10657" t="s">
        <v>3623</v>
      </c>
      <c r="D10657" t="s">
        <v>33895</v>
      </c>
      <c r="E10657" s="27">
        <v>41587</v>
      </c>
      <c r="F10657" t="s">
        <v>233</v>
      </c>
      <c r="G10657" s="27">
        <v>34901</v>
      </c>
      <c r="H10657">
        <v>20</v>
      </c>
      <c r="I10657" t="s">
        <v>259</v>
      </c>
      <c r="J10657" t="s">
        <v>250</v>
      </c>
      <c r="K10657">
        <v>0</v>
      </c>
      <c r="L10657">
        <v>4</v>
      </c>
      <c r="M10657">
        <v>0</v>
      </c>
      <c r="N10657">
        <v>1</v>
      </c>
      <c r="O10657">
        <v>0</v>
      </c>
      <c r="P10657">
        <v>-1</v>
      </c>
      <c r="Q10657" s="28">
        <v>41586.179861111108</v>
      </c>
      <c r="R10657" s="28">
        <v>41587.09097222222</v>
      </c>
      <c r="S10657" t="s">
        <v>33896</v>
      </c>
      <c r="T10657" s="27">
        <v>41586</v>
      </c>
      <c r="V10657">
        <v>1</v>
      </c>
      <c r="W10657" t="s">
        <v>32</v>
      </c>
      <c r="X10657" t="s">
        <v>555</v>
      </c>
      <c r="Y10657">
        <v>0</v>
      </c>
      <c r="AB10657" t="s">
        <v>237</v>
      </c>
      <c r="AH10657">
        <v>0</v>
      </c>
      <c r="AN10657" t="s">
        <v>238</v>
      </c>
      <c r="AO10657">
        <v>7</v>
      </c>
      <c r="AP10657" t="s">
        <v>246</v>
      </c>
      <c r="AQ10657" s="27">
        <v>41587</v>
      </c>
      <c r="AR10657" t="s">
        <v>240</v>
      </c>
      <c r="AS10657">
        <v>4</v>
      </c>
      <c r="AT10657" t="s">
        <v>239</v>
      </c>
      <c r="AU10657" s="27">
        <v>41587</v>
      </c>
    </row>
    <row r="10658" spans="1:47" x14ac:dyDescent="0.2">
      <c r="A10658">
        <v>10657</v>
      </c>
      <c r="B10658" t="s">
        <v>33897</v>
      </c>
      <c r="C10658" t="s">
        <v>16041</v>
      </c>
      <c r="D10658" t="s">
        <v>10744</v>
      </c>
      <c r="E10658" s="27">
        <v>41382</v>
      </c>
      <c r="F10658" t="s">
        <v>233</v>
      </c>
      <c r="G10658" s="27">
        <v>32778</v>
      </c>
      <c r="H10658">
        <v>26</v>
      </c>
      <c r="I10658" t="s">
        <v>244</v>
      </c>
      <c r="J10658" t="s">
        <v>245</v>
      </c>
      <c r="K10658">
        <v>0</v>
      </c>
      <c r="L10658">
        <v>2</v>
      </c>
      <c r="M10658">
        <v>0</v>
      </c>
      <c r="N10658">
        <v>0</v>
      </c>
      <c r="O10658">
        <v>1</v>
      </c>
      <c r="P10658">
        <v>-1</v>
      </c>
      <c r="Q10658" s="28">
        <v>41381.068749999999</v>
      </c>
      <c r="R10658" s="28">
        <v>41382.313888888886</v>
      </c>
      <c r="S10658" t="s">
        <v>33898</v>
      </c>
      <c r="T10658" s="27">
        <v>41381</v>
      </c>
      <c r="V10658">
        <v>1</v>
      </c>
      <c r="W10658" t="s">
        <v>36</v>
      </c>
      <c r="X10658" t="s">
        <v>279</v>
      </c>
      <c r="Y10658">
        <v>0</v>
      </c>
      <c r="AB10658" t="s">
        <v>237</v>
      </c>
      <c r="AH10658">
        <v>0</v>
      </c>
      <c r="AN10658" t="s">
        <v>238</v>
      </c>
      <c r="AO10658">
        <v>3</v>
      </c>
      <c r="AP10658" t="s">
        <v>239</v>
      </c>
      <c r="AQ10658" s="27">
        <v>41382</v>
      </c>
      <c r="AR10658" t="s">
        <v>240</v>
      </c>
      <c r="AS10658">
        <v>2</v>
      </c>
      <c r="AT10658" t="s">
        <v>239</v>
      </c>
      <c r="AU10658" s="27">
        <v>41382</v>
      </c>
    </row>
    <row r="10659" spans="1:47" x14ac:dyDescent="0.2">
      <c r="A10659">
        <v>10658</v>
      </c>
      <c r="B10659" t="s">
        <v>33899</v>
      </c>
      <c r="C10659" t="s">
        <v>33900</v>
      </c>
      <c r="D10659" t="s">
        <v>33901</v>
      </c>
      <c r="E10659" s="27">
        <v>41892</v>
      </c>
      <c r="F10659" t="s">
        <v>294</v>
      </c>
      <c r="G10659" s="27">
        <v>35035</v>
      </c>
      <c r="H10659">
        <v>20</v>
      </c>
      <c r="I10659" t="s">
        <v>259</v>
      </c>
      <c r="J10659" t="s">
        <v>22</v>
      </c>
      <c r="K10659">
        <v>0</v>
      </c>
      <c r="L10659">
        <v>5</v>
      </c>
      <c r="M10659">
        <v>0</v>
      </c>
      <c r="N10659">
        <v>0</v>
      </c>
      <c r="O10659">
        <v>0</v>
      </c>
      <c r="P10659">
        <v>-1</v>
      </c>
      <c r="Q10659" s="28">
        <v>41891.355555555558</v>
      </c>
      <c r="R10659" s="28">
        <v>41892.081250000003</v>
      </c>
      <c r="S10659" t="s">
        <v>33902</v>
      </c>
      <c r="T10659" s="27">
        <v>41891</v>
      </c>
      <c r="V10659">
        <v>1</v>
      </c>
      <c r="W10659" t="s">
        <v>36</v>
      </c>
      <c r="X10659" t="s">
        <v>279</v>
      </c>
      <c r="Y10659">
        <v>0</v>
      </c>
      <c r="AB10659" t="s">
        <v>237</v>
      </c>
      <c r="AH10659">
        <v>0</v>
      </c>
      <c r="AN10659" t="s">
        <v>238</v>
      </c>
      <c r="AO10659">
        <v>6</v>
      </c>
      <c r="AP10659" t="s">
        <v>246</v>
      </c>
      <c r="AQ10659" s="27">
        <v>41892</v>
      </c>
      <c r="AR10659" t="s">
        <v>240</v>
      </c>
      <c r="AS10659">
        <v>5</v>
      </c>
      <c r="AT10659" t="s">
        <v>246</v>
      </c>
      <c r="AU10659" s="27">
        <v>41892</v>
      </c>
    </row>
    <row r="10660" spans="1:47" x14ac:dyDescent="0.2">
      <c r="A10660">
        <v>10659</v>
      </c>
      <c r="B10660" t="s">
        <v>33903</v>
      </c>
      <c r="C10660" t="s">
        <v>1127</v>
      </c>
      <c r="D10660" t="s">
        <v>1759</v>
      </c>
      <c r="E10660" s="27">
        <v>41349</v>
      </c>
      <c r="F10660" t="s">
        <v>233</v>
      </c>
      <c r="G10660" s="27">
        <v>31415</v>
      </c>
      <c r="H10660">
        <v>30</v>
      </c>
      <c r="I10660" t="s">
        <v>244</v>
      </c>
      <c r="J10660" t="s">
        <v>250</v>
      </c>
      <c r="K10660">
        <v>0</v>
      </c>
      <c r="L10660">
        <v>10</v>
      </c>
      <c r="M10660">
        <v>1</v>
      </c>
      <c r="N10660">
        <v>1</v>
      </c>
      <c r="O10660">
        <v>18</v>
      </c>
      <c r="P10660">
        <v>-1</v>
      </c>
      <c r="Q10660" s="28">
        <v>41348.432638888888</v>
      </c>
      <c r="R10660" s="28">
        <v>41410.268750000003</v>
      </c>
      <c r="S10660" t="s">
        <v>33904</v>
      </c>
      <c r="T10660" s="27">
        <v>41348</v>
      </c>
      <c r="V10660">
        <v>1</v>
      </c>
      <c r="W10660" t="s">
        <v>32</v>
      </c>
      <c r="X10660" t="s">
        <v>847</v>
      </c>
      <c r="Y10660">
        <v>1</v>
      </c>
      <c r="AA10660" t="s">
        <v>33905</v>
      </c>
      <c r="AB10660" t="s">
        <v>32</v>
      </c>
      <c r="AC10660">
        <v>0</v>
      </c>
      <c r="AD10660" s="27">
        <v>42414</v>
      </c>
      <c r="AF10660" s="27">
        <v>42414</v>
      </c>
      <c r="AG10660" s="27">
        <v>42447</v>
      </c>
      <c r="AH10660">
        <v>0</v>
      </c>
      <c r="AN10660" t="s">
        <v>238</v>
      </c>
      <c r="AO10660">
        <v>8</v>
      </c>
      <c r="AP10660" t="s">
        <v>269</v>
      </c>
      <c r="AQ10660" s="27">
        <v>41349</v>
      </c>
      <c r="AR10660" t="s">
        <v>240</v>
      </c>
      <c r="AS10660">
        <v>10</v>
      </c>
      <c r="AT10660" t="s">
        <v>269</v>
      </c>
      <c r="AU10660" s="27">
        <v>41349</v>
      </c>
    </row>
    <row r="10661" spans="1:47" x14ac:dyDescent="0.2">
      <c r="A10661">
        <v>10660</v>
      </c>
      <c r="B10661" t="s">
        <v>33906</v>
      </c>
      <c r="C10661" t="s">
        <v>957</v>
      </c>
      <c r="D10661" t="s">
        <v>27861</v>
      </c>
      <c r="E10661" s="27">
        <v>41702</v>
      </c>
      <c r="F10661" t="s">
        <v>233</v>
      </c>
      <c r="G10661" s="27">
        <v>33952</v>
      </c>
      <c r="H10661">
        <v>23</v>
      </c>
      <c r="I10661" t="s">
        <v>259</v>
      </c>
      <c r="J10661" t="s">
        <v>353</v>
      </c>
      <c r="K10661">
        <v>0</v>
      </c>
      <c r="L10661">
        <v>2</v>
      </c>
      <c r="M10661">
        <v>0</v>
      </c>
      <c r="N10661">
        <v>0</v>
      </c>
      <c r="O10661">
        <v>0</v>
      </c>
      <c r="P10661">
        <v>-1</v>
      </c>
      <c r="Q10661" s="28">
        <v>41701.152777777781</v>
      </c>
      <c r="R10661" s="28">
        <v>41702.378472222219</v>
      </c>
      <c r="S10661" t="s">
        <v>33907</v>
      </c>
      <c r="T10661" s="27">
        <v>41701</v>
      </c>
      <c r="V10661">
        <v>1</v>
      </c>
      <c r="W10661" t="s">
        <v>36</v>
      </c>
      <c r="X10661" t="s">
        <v>279</v>
      </c>
      <c r="Y10661">
        <v>1</v>
      </c>
      <c r="AA10661" t="s">
        <v>33908</v>
      </c>
      <c r="AB10661" t="s">
        <v>36</v>
      </c>
      <c r="AC10661">
        <v>0</v>
      </c>
      <c r="AD10661" s="27">
        <v>41786</v>
      </c>
      <c r="AE10661" t="s">
        <v>279</v>
      </c>
      <c r="AF10661" s="27">
        <v>41786</v>
      </c>
      <c r="AG10661" s="27">
        <v>41787</v>
      </c>
      <c r="AH10661">
        <v>1</v>
      </c>
      <c r="AJ10661" t="s">
        <v>33908</v>
      </c>
      <c r="AK10661" t="s">
        <v>462</v>
      </c>
      <c r="AL10661" s="27">
        <v>41786</v>
      </c>
      <c r="AM10661" t="s">
        <v>279</v>
      </c>
      <c r="AN10661" t="s">
        <v>238</v>
      </c>
      <c r="AO10661">
        <v>4</v>
      </c>
      <c r="AP10661" t="s">
        <v>239</v>
      </c>
      <c r="AQ10661" s="27">
        <v>41702</v>
      </c>
      <c r="AR10661" t="s">
        <v>240</v>
      </c>
      <c r="AS10661">
        <v>2</v>
      </c>
      <c r="AT10661" t="s">
        <v>239</v>
      </c>
      <c r="AU10661" s="27">
        <v>41702</v>
      </c>
    </row>
    <row r="10662" spans="1:47" x14ac:dyDescent="0.2">
      <c r="A10662">
        <v>10661</v>
      </c>
      <c r="B10662" t="s">
        <v>33909</v>
      </c>
      <c r="C10662" t="s">
        <v>5509</v>
      </c>
      <c r="D10662" t="s">
        <v>519</v>
      </c>
      <c r="E10662" s="27">
        <v>41946</v>
      </c>
      <c r="F10662" t="s">
        <v>294</v>
      </c>
      <c r="G10662" s="27">
        <v>28387</v>
      </c>
      <c r="H10662">
        <v>38</v>
      </c>
      <c r="I10662" t="s">
        <v>244</v>
      </c>
      <c r="J10662" t="s">
        <v>245</v>
      </c>
      <c r="K10662">
        <v>0</v>
      </c>
      <c r="L10662">
        <v>4</v>
      </c>
      <c r="M10662">
        <v>0</v>
      </c>
      <c r="N10662">
        <v>0</v>
      </c>
      <c r="O10662">
        <v>1</v>
      </c>
      <c r="P10662">
        <v>0</v>
      </c>
      <c r="Q10662" s="28">
        <v>41946.505555555559</v>
      </c>
      <c r="R10662" s="28">
        <v>41946.462500000001</v>
      </c>
      <c r="S10662" t="s">
        <v>33910</v>
      </c>
      <c r="T10662" s="27">
        <v>41945</v>
      </c>
      <c r="V10662">
        <v>1</v>
      </c>
      <c r="W10662" t="s">
        <v>36</v>
      </c>
      <c r="X10662" t="s">
        <v>263</v>
      </c>
      <c r="Y10662">
        <v>0</v>
      </c>
      <c r="AB10662" t="s">
        <v>237</v>
      </c>
      <c r="AH10662">
        <v>0</v>
      </c>
      <c r="AN10662" t="s">
        <v>238</v>
      </c>
      <c r="AO10662">
        <v>1</v>
      </c>
      <c r="AP10662" t="s">
        <v>239</v>
      </c>
      <c r="AQ10662" s="27">
        <v>41946</v>
      </c>
      <c r="AR10662" t="s">
        <v>240</v>
      </c>
      <c r="AS10662">
        <v>4</v>
      </c>
      <c r="AT10662" t="s">
        <v>239</v>
      </c>
      <c r="AU10662" s="27">
        <v>41946</v>
      </c>
    </row>
    <row r="10663" spans="1:47" x14ac:dyDescent="0.2">
      <c r="A10663">
        <v>10662</v>
      </c>
      <c r="B10663" t="s">
        <v>33911</v>
      </c>
      <c r="C10663" t="s">
        <v>400</v>
      </c>
      <c r="D10663" t="s">
        <v>33912</v>
      </c>
      <c r="E10663" s="27">
        <v>41533</v>
      </c>
      <c r="F10663" t="s">
        <v>233</v>
      </c>
      <c r="G10663" s="27">
        <v>21672</v>
      </c>
      <c r="H10663">
        <v>56</v>
      </c>
      <c r="I10663" t="s">
        <v>234</v>
      </c>
      <c r="J10663" t="s">
        <v>250</v>
      </c>
      <c r="K10663">
        <v>0</v>
      </c>
      <c r="L10663">
        <v>1</v>
      </c>
      <c r="M10663">
        <v>0</v>
      </c>
      <c r="N10663">
        <v>0</v>
      </c>
      <c r="O10663">
        <v>0</v>
      </c>
      <c r="W10663" t="s">
        <v>237</v>
      </c>
      <c r="Y10663">
        <v>-1</v>
      </c>
      <c r="AB10663" t="s">
        <v>237</v>
      </c>
      <c r="AH10663">
        <v>0</v>
      </c>
      <c r="AN10663" t="s">
        <v>238</v>
      </c>
      <c r="AO10663">
        <v>1</v>
      </c>
      <c r="AP10663" t="s">
        <v>239</v>
      </c>
      <c r="AQ10663" s="27">
        <v>41533</v>
      </c>
      <c r="AR10663" t="s">
        <v>240</v>
      </c>
      <c r="AS10663">
        <v>1</v>
      </c>
      <c r="AT10663" t="s">
        <v>239</v>
      </c>
      <c r="AU10663" s="27">
        <v>41533</v>
      </c>
    </row>
    <row r="10664" spans="1:47" x14ac:dyDescent="0.2">
      <c r="A10664">
        <v>10663</v>
      </c>
      <c r="B10664" t="s">
        <v>33913</v>
      </c>
      <c r="C10664" t="s">
        <v>5703</v>
      </c>
      <c r="D10664" t="s">
        <v>33914</v>
      </c>
      <c r="E10664" s="27">
        <v>41778</v>
      </c>
      <c r="F10664" t="s">
        <v>233</v>
      </c>
      <c r="G10664" s="27">
        <v>23913</v>
      </c>
      <c r="H10664">
        <v>50</v>
      </c>
      <c r="I10664" t="s">
        <v>234</v>
      </c>
      <c r="J10664" t="s">
        <v>250</v>
      </c>
      <c r="K10664">
        <v>0</v>
      </c>
      <c r="L10664">
        <v>1</v>
      </c>
      <c r="M10664">
        <v>0</v>
      </c>
      <c r="N10664">
        <v>0</v>
      </c>
      <c r="O10664">
        <v>2</v>
      </c>
      <c r="P10664">
        <v>-184</v>
      </c>
      <c r="Q10664" s="28">
        <v>41594.525000000001</v>
      </c>
      <c r="R10664" s="28">
        <v>41776.17291666667</v>
      </c>
      <c r="S10664" t="s">
        <v>33915</v>
      </c>
      <c r="T10664" s="27">
        <v>41594</v>
      </c>
      <c r="V10664">
        <v>184</v>
      </c>
      <c r="W10664" t="s">
        <v>32</v>
      </c>
      <c r="X10664" t="s">
        <v>261</v>
      </c>
      <c r="Y10664">
        <v>0</v>
      </c>
      <c r="AB10664" t="s">
        <v>237</v>
      </c>
      <c r="AH10664">
        <v>0</v>
      </c>
      <c r="AN10664" t="s">
        <v>238</v>
      </c>
      <c r="AO10664">
        <v>1</v>
      </c>
      <c r="AP10664" t="s">
        <v>239</v>
      </c>
      <c r="AQ10664" s="27">
        <v>41778</v>
      </c>
      <c r="AR10664" t="s">
        <v>240</v>
      </c>
      <c r="AS10664">
        <v>1</v>
      </c>
      <c r="AT10664" t="s">
        <v>239</v>
      </c>
      <c r="AU10664" s="27">
        <v>41778</v>
      </c>
    </row>
    <row r="10665" spans="1:47" x14ac:dyDescent="0.2">
      <c r="A10665">
        <v>10664</v>
      </c>
      <c r="B10665" t="s">
        <v>33916</v>
      </c>
      <c r="C10665" t="s">
        <v>3619</v>
      </c>
      <c r="D10665" t="s">
        <v>33917</v>
      </c>
      <c r="E10665" s="27">
        <v>41404</v>
      </c>
      <c r="F10665" t="s">
        <v>233</v>
      </c>
      <c r="G10665" s="27">
        <v>33989</v>
      </c>
      <c r="H10665">
        <v>23</v>
      </c>
      <c r="I10665" t="s">
        <v>259</v>
      </c>
      <c r="J10665" t="s">
        <v>250</v>
      </c>
      <c r="K10665">
        <v>0</v>
      </c>
      <c r="L10665">
        <v>10</v>
      </c>
      <c r="M10665">
        <v>0</v>
      </c>
      <c r="N10665">
        <v>1</v>
      </c>
      <c r="O10665">
        <v>10</v>
      </c>
      <c r="P10665">
        <v>-1</v>
      </c>
      <c r="Q10665" s="28">
        <v>41403.493055555555</v>
      </c>
      <c r="R10665" s="28">
        <v>41407.527777777781</v>
      </c>
      <c r="S10665" t="s">
        <v>33918</v>
      </c>
      <c r="U10665" s="27">
        <v>41403</v>
      </c>
      <c r="V10665">
        <v>1</v>
      </c>
      <c r="W10665" t="s">
        <v>32</v>
      </c>
      <c r="X10665" t="s">
        <v>274</v>
      </c>
      <c r="Y10665">
        <v>1</v>
      </c>
      <c r="AA10665" t="s">
        <v>33919</v>
      </c>
      <c r="AB10665" t="s">
        <v>32</v>
      </c>
      <c r="AC10665">
        <v>0</v>
      </c>
      <c r="AD10665" s="27">
        <v>41942</v>
      </c>
      <c r="AE10665" t="s">
        <v>11929</v>
      </c>
      <c r="AF10665" s="27">
        <v>41942</v>
      </c>
      <c r="AG10665" s="27">
        <v>41996</v>
      </c>
      <c r="AH10665">
        <v>0</v>
      </c>
      <c r="AN10665" t="s">
        <v>238</v>
      </c>
      <c r="AO10665">
        <v>9</v>
      </c>
      <c r="AP10665" t="s">
        <v>269</v>
      </c>
      <c r="AQ10665" s="27">
        <v>41404</v>
      </c>
      <c r="AR10665" t="s">
        <v>240</v>
      </c>
      <c r="AS10665">
        <v>10</v>
      </c>
      <c r="AT10665" t="s">
        <v>269</v>
      </c>
      <c r="AU10665" s="27">
        <v>41404</v>
      </c>
    </row>
    <row r="10666" spans="1:47" x14ac:dyDescent="0.2">
      <c r="A10666">
        <v>10665</v>
      </c>
      <c r="B10666" t="s">
        <v>33920</v>
      </c>
      <c r="C10666" t="s">
        <v>726</v>
      </c>
      <c r="D10666" t="s">
        <v>3392</v>
      </c>
      <c r="E10666" s="27">
        <v>41302</v>
      </c>
      <c r="F10666" t="s">
        <v>233</v>
      </c>
      <c r="G10666" s="27">
        <v>20459</v>
      </c>
      <c r="H10666">
        <v>60</v>
      </c>
      <c r="I10666" t="s">
        <v>234</v>
      </c>
      <c r="J10666" t="s">
        <v>250</v>
      </c>
      <c r="K10666">
        <v>0</v>
      </c>
      <c r="L10666">
        <v>6</v>
      </c>
      <c r="M10666">
        <v>0</v>
      </c>
      <c r="N10666">
        <v>0</v>
      </c>
      <c r="O10666">
        <v>13</v>
      </c>
      <c r="P10666">
        <v>-1</v>
      </c>
      <c r="Q10666" s="28">
        <v>41301.090277777781</v>
      </c>
      <c r="R10666" s="28">
        <v>41303.183333333334</v>
      </c>
      <c r="S10666" t="s">
        <v>33921</v>
      </c>
      <c r="T10666" s="27">
        <v>41301</v>
      </c>
      <c r="V10666">
        <v>1</v>
      </c>
      <c r="W10666" t="s">
        <v>32</v>
      </c>
      <c r="X10666" t="s">
        <v>494</v>
      </c>
      <c r="Y10666">
        <v>1</v>
      </c>
      <c r="AA10666" t="s">
        <v>33922</v>
      </c>
      <c r="AB10666" t="s">
        <v>32</v>
      </c>
      <c r="AD10666" s="27">
        <v>41616</v>
      </c>
      <c r="AE10666" t="s">
        <v>494</v>
      </c>
      <c r="AH10666">
        <v>0</v>
      </c>
      <c r="AN10666" t="s">
        <v>238</v>
      </c>
      <c r="AO10666">
        <v>3</v>
      </c>
      <c r="AP10666" t="s">
        <v>239</v>
      </c>
      <c r="AQ10666" s="27">
        <v>41302</v>
      </c>
      <c r="AR10666" t="s">
        <v>240</v>
      </c>
      <c r="AS10666">
        <v>6</v>
      </c>
      <c r="AT10666" t="s">
        <v>246</v>
      </c>
      <c r="AU10666" s="27">
        <v>41302</v>
      </c>
    </row>
    <row r="10667" spans="1:47" x14ac:dyDescent="0.2">
      <c r="A10667">
        <v>10666</v>
      </c>
      <c r="B10667" t="s">
        <v>33923</v>
      </c>
      <c r="C10667" t="s">
        <v>5881</v>
      </c>
      <c r="D10667" t="s">
        <v>33924</v>
      </c>
      <c r="E10667" s="27">
        <v>41373</v>
      </c>
      <c r="F10667" t="s">
        <v>233</v>
      </c>
      <c r="G10667" s="27">
        <v>25502</v>
      </c>
      <c r="H10667">
        <v>46</v>
      </c>
      <c r="I10667" t="s">
        <v>234</v>
      </c>
      <c r="J10667" t="s">
        <v>250</v>
      </c>
      <c r="K10667">
        <v>0</v>
      </c>
      <c r="L10667">
        <v>7</v>
      </c>
      <c r="M10667">
        <v>0</v>
      </c>
      <c r="N10667">
        <v>0</v>
      </c>
      <c r="O10667">
        <v>2</v>
      </c>
      <c r="P10667">
        <v>0</v>
      </c>
      <c r="Q10667" s="28">
        <v>41373.500694444447</v>
      </c>
      <c r="R10667" s="28">
        <v>41438.134027777778</v>
      </c>
      <c r="S10667" t="s">
        <v>33925</v>
      </c>
      <c r="U10667" s="27">
        <v>40112</v>
      </c>
      <c r="V10667">
        <v>1261</v>
      </c>
      <c r="W10667" t="s">
        <v>32</v>
      </c>
      <c r="X10667" t="s">
        <v>274</v>
      </c>
      <c r="Y10667">
        <v>1</v>
      </c>
      <c r="AA10667" t="s">
        <v>33926</v>
      </c>
      <c r="AB10667" t="s">
        <v>32</v>
      </c>
      <c r="AC10667">
        <v>1</v>
      </c>
      <c r="AD10667" s="27">
        <v>41653</v>
      </c>
      <c r="AE10667" t="s">
        <v>898</v>
      </c>
      <c r="AF10667" s="27">
        <v>41654</v>
      </c>
      <c r="AG10667" s="27">
        <v>41730</v>
      </c>
      <c r="AH10667">
        <v>0</v>
      </c>
      <c r="AN10667" t="s">
        <v>238</v>
      </c>
      <c r="AO10667">
        <v>2</v>
      </c>
      <c r="AP10667" t="s">
        <v>239</v>
      </c>
      <c r="AQ10667" s="27">
        <v>41373</v>
      </c>
      <c r="AR10667" t="s">
        <v>240</v>
      </c>
      <c r="AS10667">
        <v>7</v>
      </c>
      <c r="AT10667" t="s">
        <v>246</v>
      </c>
      <c r="AU10667" s="27">
        <v>41373</v>
      </c>
    </row>
    <row r="10668" spans="1:47" x14ac:dyDescent="0.2">
      <c r="A10668">
        <v>10667</v>
      </c>
      <c r="B10668" t="s">
        <v>33927</v>
      </c>
      <c r="C10668" t="s">
        <v>1565</v>
      </c>
      <c r="D10668" t="s">
        <v>33928</v>
      </c>
      <c r="E10668" s="27">
        <v>41415</v>
      </c>
      <c r="F10668" t="s">
        <v>294</v>
      </c>
      <c r="G10668" s="27">
        <v>31835</v>
      </c>
      <c r="H10668">
        <v>29</v>
      </c>
      <c r="I10668" t="s">
        <v>244</v>
      </c>
      <c r="J10668" t="s">
        <v>250</v>
      </c>
      <c r="K10668">
        <v>0</v>
      </c>
      <c r="L10668">
        <v>4</v>
      </c>
      <c r="M10668">
        <v>0</v>
      </c>
      <c r="N10668">
        <v>0</v>
      </c>
      <c r="O10668">
        <v>0</v>
      </c>
      <c r="S10668" t="s">
        <v>33929</v>
      </c>
      <c r="T10668" s="27">
        <v>41414</v>
      </c>
      <c r="V10668">
        <v>1</v>
      </c>
      <c r="W10668" t="s">
        <v>32</v>
      </c>
      <c r="X10668" t="s">
        <v>383</v>
      </c>
      <c r="Y10668">
        <v>0</v>
      </c>
      <c r="AB10668" t="s">
        <v>237</v>
      </c>
      <c r="AH10668">
        <v>0</v>
      </c>
      <c r="AN10668" t="s">
        <v>238</v>
      </c>
      <c r="AO10668">
        <v>3</v>
      </c>
      <c r="AP10668" t="s">
        <v>239</v>
      </c>
      <c r="AQ10668" s="27">
        <v>41415</v>
      </c>
      <c r="AR10668" t="s">
        <v>240</v>
      </c>
      <c r="AS10668">
        <v>4</v>
      </c>
      <c r="AT10668" t="s">
        <v>239</v>
      </c>
      <c r="AU10668" s="27">
        <v>41415</v>
      </c>
    </row>
    <row r="10669" spans="1:47" x14ac:dyDescent="0.2">
      <c r="A10669">
        <v>10668</v>
      </c>
      <c r="B10669" t="s">
        <v>23900</v>
      </c>
      <c r="C10669" t="s">
        <v>1218</v>
      </c>
      <c r="D10669" t="s">
        <v>2501</v>
      </c>
      <c r="E10669" s="27">
        <v>41845</v>
      </c>
      <c r="F10669" t="s">
        <v>233</v>
      </c>
      <c r="G10669" s="27">
        <v>30848</v>
      </c>
      <c r="H10669">
        <v>31</v>
      </c>
      <c r="I10669" t="s">
        <v>244</v>
      </c>
      <c r="J10669" t="s">
        <v>250</v>
      </c>
      <c r="K10669">
        <v>0</v>
      </c>
      <c r="L10669">
        <v>9</v>
      </c>
      <c r="M10669">
        <v>0</v>
      </c>
      <c r="N10669">
        <v>1</v>
      </c>
      <c r="O10669">
        <v>16</v>
      </c>
      <c r="P10669">
        <v>-1</v>
      </c>
      <c r="Q10669" s="28">
        <v>41844.494444444441</v>
      </c>
      <c r="R10669" s="28">
        <v>41893.175000000003</v>
      </c>
      <c r="S10669" t="s">
        <v>33930</v>
      </c>
      <c r="T10669" s="27">
        <v>41844</v>
      </c>
      <c r="V10669">
        <v>1</v>
      </c>
      <c r="W10669" t="s">
        <v>32</v>
      </c>
      <c r="X10669" t="s">
        <v>2170</v>
      </c>
      <c r="Y10669">
        <v>0</v>
      </c>
      <c r="AB10669" t="s">
        <v>237</v>
      </c>
      <c r="AH10669">
        <v>0</v>
      </c>
      <c r="AN10669" t="s">
        <v>238</v>
      </c>
      <c r="AO10669">
        <v>8</v>
      </c>
      <c r="AP10669" t="s">
        <v>269</v>
      </c>
      <c r="AQ10669" s="27">
        <v>41845</v>
      </c>
      <c r="AR10669" t="s">
        <v>240</v>
      </c>
      <c r="AS10669">
        <v>9</v>
      </c>
      <c r="AT10669" t="s">
        <v>269</v>
      </c>
      <c r="AU10669" s="27">
        <v>41845</v>
      </c>
    </row>
    <row r="10670" spans="1:47" x14ac:dyDescent="0.2">
      <c r="A10670">
        <v>10669</v>
      </c>
      <c r="B10670" t="s">
        <v>33931</v>
      </c>
      <c r="C10670" t="s">
        <v>2888</v>
      </c>
      <c r="D10670" t="s">
        <v>33932</v>
      </c>
      <c r="E10670" s="27">
        <v>41597</v>
      </c>
      <c r="F10670" t="s">
        <v>233</v>
      </c>
      <c r="G10670" s="27">
        <v>21939</v>
      </c>
      <c r="H10670">
        <v>56</v>
      </c>
      <c r="I10670" t="s">
        <v>234</v>
      </c>
      <c r="J10670" t="s">
        <v>245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 s="28">
        <v>41597.529861111114</v>
      </c>
      <c r="R10670" s="28">
        <v>41597.085416666669</v>
      </c>
      <c r="S10670" t="s">
        <v>33933</v>
      </c>
      <c r="T10670" s="27">
        <v>41596</v>
      </c>
      <c r="V10670">
        <v>1</v>
      </c>
      <c r="W10670" t="s">
        <v>36</v>
      </c>
      <c r="X10670" t="s">
        <v>263</v>
      </c>
      <c r="Y10670">
        <v>1</v>
      </c>
      <c r="AA10670" t="s">
        <v>33934</v>
      </c>
      <c r="AB10670" t="s">
        <v>36</v>
      </c>
      <c r="AC10670">
        <v>0</v>
      </c>
      <c r="AD10670" s="27">
        <v>41999</v>
      </c>
      <c r="AE10670" t="s">
        <v>474</v>
      </c>
      <c r="AF10670" s="27">
        <v>41999</v>
      </c>
      <c r="AG10670" s="27">
        <v>42027</v>
      </c>
      <c r="AH10670">
        <v>0</v>
      </c>
      <c r="AN10670" t="s">
        <v>238</v>
      </c>
      <c r="AO10670">
        <v>1</v>
      </c>
      <c r="AP10670" t="s">
        <v>239</v>
      </c>
      <c r="AQ10670" s="27">
        <v>41597</v>
      </c>
      <c r="AR10670" t="s">
        <v>240</v>
      </c>
      <c r="AS10670">
        <v>1</v>
      </c>
      <c r="AT10670" t="s">
        <v>239</v>
      </c>
      <c r="AU10670" s="27">
        <v>41597</v>
      </c>
    </row>
    <row r="10671" spans="1:47" x14ac:dyDescent="0.2">
      <c r="A10671">
        <v>10670</v>
      </c>
      <c r="B10671" t="s">
        <v>33935</v>
      </c>
      <c r="C10671" t="s">
        <v>33936</v>
      </c>
      <c r="D10671" t="s">
        <v>381</v>
      </c>
      <c r="E10671" s="27">
        <v>41585</v>
      </c>
      <c r="F10671" t="s">
        <v>294</v>
      </c>
      <c r="G10671" s="27">
        <v>26003</v>
      </c>
      <c r="H10671">
        <v>45</v>
      </c>
      <c r="I10671" t="s">
        <v>234</v>
      </c>
      <c r="J10671" t="s">
        <v>250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-1</v>
      </c>
      <c r="Q10671" s="28">
        <v>41584.328472222223</v>
      </c>
      <c r="R10671" s="28">
        <v>41585.095138888886</v>
      </c>
      <c r="S10671" t="s">
        <v>33937</v>
      </c>
      <c r="T10671" s="27">
        <v>41584</v>
      </c>
      <c r="V10671">
        <v>1</v>
      </c>
      <c r="W10671" t="s">
        <v>32</v>
      </c>
      <c r="X10671" t="s">
        <v>359</v>
      </c>
      <c r="Y10671">
        <v>0</v>
      </c>
      <c r="AB10671" t="s">
        <v>237</v>
      </c>
      <c r="AH10671">
        <v>0</v>
      </c>
      <c r="AN10671" t="s">
        <v>238</v>
      </c>
      <c r="AO10671">
        <v>1</v>
      </c>
      <c r="AP10671" t="s">
        <v>239</v>
      </c>
      <c r="AQ10671" s="27">
        <v>41585</v>
      </c>
      <c r="AR10671" t="s">
        <v>240</v>
      </c>
      <c r="AS10671">
        <v>1</v>
      </c>
      <c r="AT10671" t="s">
        <v>239</v>
      </c>
      <c r="AU10671" s="27">
        <v>41585</v>
      </c>
    </row>
    <row r="10672" spans="1:47" x14ac:dyDescent="0.2">
      <c r="A10672">
        <v>10671</v>
      </c>
      <c r="B10672" t="s">
        <v>33938</v>
      </c>
      <c r="C10672" t="s">
        <v>33939</v>
      </c>
      <c r="D10672" t="s">
        <v>25209</v>
      </c>
      <c r="E10672" s="27">
        <v>41661</v>
      </c>
      <c r="F10672" t="s">
        <v>233</v>
      </c>
      <c r="G10672" s="27">
        <v>32875</v>
      </c>
      <c r="H10672">
        <v>26</v>
      </c>
      <c r="I10672" t="s">
        <v>244</v>
      </c>
      <c r="J10672" t="s">
        <v>250</v>
      </c>
      <c r="K10672">
        <v>0</v>
      </c>
      <c r="L10672">
        <v>3</v>
      </c>
      <c r="M10672">
        <v>0</v>
      </c>
      <c r="N10672">
        <v>0</v>
      </c>
      <c r="O10672">
        <v>4</v>
      </c>
      <c r="P10672">
        <v>0</v>
      </c>
      <c r="Q10672" s="28">
        <v>41661.143055555556</v>
      </c>
      <c r="R10672" s="28">
        <v>41661.538194444445</v>
      </c>
      <c r="S10672" t="s">
        <v>33940</v>
      </c>
      <c r="T10672" s="27">
        <v>41661</v>
      </c>
      <c r="V10672">
        <v>0</v>
      </c>
      <c r="W10672" t="s">
        <v>32</v>
      </c>
      <c r="X10672" t="s">
        <v>1607</v>
      </c>
      <c r="Y10672">
        <v>1</v>
      </c>
      <c r="AA10672" t="s">
        <v>33941</v>
      </c>
      <c r="AB10672" t="s">
        <v>36</v>
      </c>
      <c r="AC10672">
        <v>0</v>
      </c>
      <c r="AD10672" s="27">
        <v>42047</v>
      </c>
      <c r="AE10672" t="s">
        <v>422</v>
      </c>
      <c r="AF10672" s="27">
        <v>42047</v>
      </c>
      <c r="AG10672" s="27">
        <v>42172</v>
      </c>
      <c r="AH10672">
        <v>0</v>
      </c>
      <c r="AN10672" t="s">
        <v>238</v>
      </c>
      <c r="AO10672">
        <v>2</v>
      </c>
      <c r="AP10672" t="s">
        <v>239</v>
      </c>
      <c r="AQ10672" s="27">
        <v>41661</v>
      </c>
      <c r="AR10672" t="s">
        <v>240</v>
      </c>
      <c r="AS10672">
        <v>3</v>
      </c>
      <c r="AT10672" t="s">
        <v>239</v>
      </c>
      <c r="AU10672" s="27">
        <v>41661</v>
      </c>
    </row>
    <row r="10673" spans="1:47" x14ac:dyDescent="0.2">
      <c r="A10673">
        <v>10672</v>
      </c>
      <c r="B10673" t="s">
        <v>33942</v>
      </c>
      <c r="C10673" t="s">
        <v>4747</v>
      </c>
      <c r="D10673" t="s">
        <v>387</v>
      </c>
      <c r="E10673" s="27">
        <v>41673</v>
      </c>
      <c r="F10673" t="s">
        <v>294</v>
      </c>
      <c r="G10673" s="27">
        <v>24986</v>
      </c>
      <c r="H10673">
        <v>47</v>
      </c>
      <c r="I10673" t="s">
        <v>234</v>
      </c>
      <c r="J10673" t="s">
        <v>250</v>
      </c>
      <c r="K10673">
        <v>0</v>
      </c>
      <c r="L10673">
        <v>6</v>
      </c>
      <c r="M10673">
        <v>0</v>
      </c>
      <c r="N10673">
        <v>0</v>
      </c>
      <c r="O10673">
        <v>4</v>
      </c>
      <c r="P10673">
        <v>-1</v>
      </c>
      <c r="Q10673" s="28">
        <v>41672.468055555553</v>
      </c>
      <c r="R10673" s="28">
        <v>41673.404861111114</v>
      </c>
      <c r="S10673" t="s">
        <v>33943</v>
      </c>
      <c r="T10673" s="27">
        <v>41672</v>
      </c>
      <c r="V10673">
        <v>1</v>
      </c>
      <c r="W10673" t="s">
        <v>36</v>
      </c>
      <c r="X10673" t="s">
        <v>279</v>
      </c>
      <c r="Y10673">
        <v>0</v>
      </c>
      <c r="AB10673" t="s">
        <v>237</v>
      </c>
      <c r="AH10673">
        <v>0</v>
      </c>
      <c r="AN10673" t="s">
        <v>238</v>
      </c>
      <c r="AO10673">
        <v>6</v>
      </c>
      <c r="AP10673" t="s">
        <v>246</v>
      </c>
      <c r="AQ10673" s="27">
        <v>41673</v>
      </c>
      <c r="AR10673" t="s">
        <v>240</v>
      </c>
      <c r="AS10673">
        <v>6</v>
      </c>
      <c r="AT10673" t="s">
        <v>246</v>
      </c>
      <c r="AU10673" s="27">
        <v>41673</v>
      </c>
    </row>
    <row r="10674" spans="1:47" x14ac:dyDescent="0.2">
      <c r="A10674">
        <v>10673</v>
      </c>
      <c r="B10674" t="s">
        <v>33944</v>
      </c>
      <c r="C10674" t="s">
        <v>33945</v>
      </c>
      <c r="D10674" t="s">
        <v>9354</v>
      </c>
      <c r="E10674" s="27">
        <v>41321</v>
      </c>
      <c r="F10674" t="s">
        <v>294</v>
      </c>
      <c r="G10674" s="27">
        <v>31682</v>
      </c>
      <c r="H10674">
        <v>29</v>
      </c>
      <c r="I10674" t="s">
        <v>244</v>
      </c>
      <c r="J10674" t="s">
        <v>250</v>
      </c>
      <c r="K10674">
        <v>0</v>
      </c>
      <c r="L10674">
        <v>7</v>
      </c>
      <c r="M10674">
        <v>1</v>
      </c>
      <c r="N10674">
        <v>0</v>
      </c>
      <c r="O10674">
        <v>7</v>
      </c>
      <c r="P10674">
        <v>0</v>
      </c>
      <c r="Q10674" s="28">
        <v>41321.272916666669</v>
      </c>
      <c r="R10674" s="28">
        <v>41323.129861111112</v>
      </c>
      <c r="S10674" t="s">
        <v>33946</v>
      </c>
      <c r="T10674" s="27">
        <v>41321</v>
      </c>
      <c r="V10674">
        <v>0</v>
      </c>
      <c r="W10674" t="s">
        <v>32</v>
      </c>
      <c r="X10674" t="s">
        <v>1406</v>
      </c>
      <c r="Y10674">
        <v>1</v>
      </c>
      <c r="AA10674" t="s">
        <v>33947</v>
      </c>
      <c r="AB10674" t="s">
        <v>32</v>
      </c>
      <c r="AC10674">
        <v>1</v>
      </c>
      <c r="AD10674" s="27">
        <v>41894</v>
      </c>
      <c r="AE10674" t="s">
        <v>2223</v>
      </c>
      <c r="AF10674" s="27">
        <v>41895</v>
      </c>
      <c r="AG10674" s="27">
        <v>42264</v>
      </c>
      <c r="AH10674">
        <v>0</v>
      </c>
      <c r="AN10674" t="s">
        <v>238</v>
      </c>
      <c r="AO10674">
        <v>4</v>
      </c>
      <c r="AP10674" t="s">
        <v>239</v>
      </c>
      <c r="AQ10674" s="27">
        <v>41321</v>
      </c>
      <c r="AR10674" t="s">
        <v>240</v>
      </c>
      <c r="AS10674">
        <v>7</v>
      </c>
      <c r="AT10674" t="s">
        <v>246</v>
      </c>
      <c r="AU10674" s="27">
        <v>41321</v>
      </c>
    </row>
    <row r="10675" spans="1:47" x14ac:dyDescent="0.2">
      <c r="A10675">
        <v>10674</v>
      </c>
      <c r="B10675" t="s">
        <v>33948</v>
      </c>
      <c r="C10675" t="s">
        <v>33949</v>
      </c>
      <c r="D10675" t="s">
        <v>1960</v>
      </c>
      <c r="E10675" s="27">
        <v>41327</v>
      </c>
      <c r="F10675" t="s">
        <v>233</v>
      </c>
      <c r="G10675" s="27">
        <v>30779</v>
      </c>
      <c r="H10675">
        <v>32</v>
      </c>
      <c r="I10675" t="s">
        <v>244</v>
      </c>
      <c r="J10675" t="s">
        <v>250</v>
      </c>
      <c r="K10675">
        <v>2</v>
      </c>
      <c r="L10675">
        <v>10</v>
      </c>
      <c r="M10675">
        <v>1</v>
      </c>
      <c r="N10675">
        <v>0</v>
      </c>
      <c r="O10675">
        <v>9</v>
      </c>
      <c r="P10675">
        <v>-1</v>
      </c>
      <c r="Q10675" s="28">
        <v>41326.293055555558</v>
      </c>
      <c r="R10675" s="28">
        <v>41382.383333333331</v>
      </c>
      <c r="S10675" t="s">
        <v>33950</v>
      </c>
      <c r="T10675" s="27">
        <v>41326</v>
      </c>
      <c r="V10675">
        <v>1</v>
      </c>
      <c r="W10675" t="s">
        <v>32</v>
      </c>
      <c r="X10675" t="s">
        <v>337</v>
      </c>
      <c r="Y10675">
        <v>0</v>
      </c>
      <c r="AB10675" t="s">
        <v>237</v>
      </c>
      <c r="AH10675">
        <v>0</v>
      </c>
      <c r="AN10675" t="s">
        <v>238</v>
      </c>
      <c r="AO10675">
        <v>6</v>
      </c>
      <c r="AP10675" t="s">
        <v>246</v>
      </c>
      <c r="AQ10675" s="27">
        <v>41327</v>
      </c>
      <c r="AR10675" t="s">
        <v>240</v>
      </c>
      <c r="AS10675">
        <v>10</v>
      </c>
      <c r="AT10675" t="s">
        <v>269</v>
      </c>
      <c r="AU10675" s="27">
        <v>41327</v>
      </c>
    </row>
    <row r="10676" spans="1:47" x14ac:dyDescent="0.2">
      <c r="A10676">
        <v>10675</v>
      </c>
      <c r="B10676" t="s">
        <v>33951</v>
      </c>
      <c r="C10676" t="s">
        <v>242</v>
      </c>
      <c r="D10676" t="s">
        <v>33952</v>
      </c>
      <c r="E10676" s="27">
        <v>41982</v>
      </c>
      <c r="F10676" t="s">
        <v>233</v>
      </c>
      <c r="G10676" s="27">
        <v>32571</v>
      </c>
      <c r="H10676">
        <v>27</v>
      </c>
      <c r="I10676" t="s">
        <v>244</v>
      </c>
      <c r="J10676" t="s">
        <v>245</v>
      </c>
      <c r="K10676">
        <v>0</v>
      </c>
      <c r="L10676">
        <v>3</v>
      </c>
      <c r="M10676">
        <v>0</v>
      </c>
      <c r="N10676">
        <v>0</v>
      </c>
      <c r="O10676">
        <v>2</v>
      </c>
      <c r="P10676">
        <v>-50</v>
      </c>
      <c r="Q10676" s="28">
        <v>41932.364583333336</v>
      </c>
      <c r="R10676" s="28">
        <v>41932.326388888891</v>
      </c>
      <c r="S10676" t="s">
        <v>33953</v>
      </c>
      <c r="T10676" s="27">
        <v>41932</v>
      </c>
      <c r="V10676">
        <v>50</v>
      </c>
      <c r="W10676" t="s">
        <v>32</v>
      </c>
      <c r="X10676" t="s">
        <v>8885</v>
      </c>
      <c r="Y10676">
        <v>1</v>
      </c>
      <c r="AA10676" t="s">
        <v>33954</v>
      </c>
      <c r="AB10676" t="s">
        <v>36</v>
      </c>
      <c r="AC10676">
        <v>0</v>
      </c>
      <c r="AD10676" s="27">
        <v>42397</v>
      </c>
      <c r="AE10676" t="s">
        <v>2836</v>
      </c>
      <c r="AF10676" s="27">
        <v>42397</v>
      </c>
      <c r="AG10676" s="27">
        <v>42400</v>
      </c>
      <c r="AH10676">
        <v>1</v>
      </c>
      <c r="AJ10676" t="s">
        <v>33954</v>
      </c>
      <c r="AK10676" t="s">
        <v>462</v>
      </c>
      <c r="AL10676" s="27">
        <v>42397</v>
      </c>
      <c r="AM10676" t="s">
        <v>279</v>
      </c>
      <c r="AN10676" t="s">
        <v>238</v>
      </c>
      <c r="AO10676">
        <v>3</v>
      </c>
      <c r="AP10676" t="s">
        <v>239</v>
      </c>
      <c r="AQ10676" s="27">
        <v>41982</v>
      </c>
      <c r="AR10676" t="s">
        <v>240</v>
      </c>
      <c r="AS10676">
        <v>3</v>
      </c>
      <c r="AT10676" t="s">
        <v>239</v>
      </c>
      <c r="AU10676" s="27">
        <v>41982</v>
      </c>
    </row>
    <row r="10677" spans="1:47" x14ac:dyDescent="0.2">
      <c r="A10677">
        <v>10676</v>
      </c>
      <c r="B10677" t="s">
        <v>33955</v>
      </c>
      <c r="C10677" t="s">
        <v>33956</v>
      </c>
      <c r="D10677" t="s">
        <v>33957</v>
      </c>
      <c r="E10677" s="27">
        <v>41513</v>
      </c>
      <c r="F10677" t="s">
        <v>233</v>
      </c>
      <c r="G10677" s="27">
        <v>33823</v>
      </c>
      <c r="H10677">
        <v>23</v>
      </c>
      <c r="I10677" t="s">
        <v>259</v>
      </c>
      <c r="J10677" t="s">
        <v>22</v>
      </c>
      <c r="K10677">
        <v>0</v>
      </c>
      <c r="L10677">
        <v>4</v>
      </c>
      <c r="M10677">
        <v>0</v>
      </c>
      <c r="N10677">
        <v>0</v>
      </c>
      <c r="O10677">
        <v>0</v>
      </c>
      <c r="P10677">
        <v>-1</v>
      </c>
      <c r="Q10677" s="28">
        <v>41512.384722222225</v>
      </c>
      <c r="R10677" s="28">
        <v>41513.261805555558</v>
      </c>
      <c r="S10677" t="s">
        <v>33958</v>
      </c>
      <c r="T10677" s="27">
        <v>41512</v>
      </c>
      <c r="V10677">
        <v>1</v>
      </c>
      <c r="W10677" t="s">
        <v>32</v>
      </c>
      <c r="X10677" t="s">
        <v>898</v>
      </c>
      <c r="Y10677">
        <v>0</v>
      </c>
      <c r="AB10677" t="s">
        <v>237</v>
      </c>
      <c r="AH10677">
        <v>0</v>
      </c>
      <c r="AN10677" t="s">
        <v>238</v>
      </c>
      <c r="AO10677">
        <v>4</v>
      </c>
      <c r="AP10677" t="s">
        <v>239</v>
      </c>
      <c r="AQ10677" s="27">
        <v>41513</v>
      </c>
      <c r="AR10677" t="s">
        <v>240</v>
      </c>
      <c r="AS10677">
        <v>4</v>
      </c>
      <c r="AT10677" t="s">
        <v>239</v>
      </c>
      <c r="AU10677" s="27">
        <v>41513</v>
      </c>
    </row>
    <row r="10678" spans="1:47" x14ac:dyDescent="0.2">
      <c r="A10678">
        <v>10677</v>
      </c>
      <c r="B10678" t="s">
        <v>33959</v>
      </c>
      <c r="C10678" t="s">
        <v>1233</v>
      </c>
      <c r="D10678" t="s">
        <v>381</v>
      </c>
      <c r="E10678" s="27">
        <v>41611</v>
      </c>
      <c r="F10678" t="s">
        <v>233</v>
      </c>
      <c r="G10678" s="27">
        <v>31814</v>
      </c>
      <c r="H10678">
        <v>29</v>
      </c>
      <c r="I10678" t="s">
        <v>244</v>
      </c>
      <c r="J10678" t="s">
        <v>250</v>
      </c>
      <c r="K10678">
        <v>0</v>
      </c>
      <c r="L10678">
        <v>9</v>
      </c>
      <c r="M10678">
        <v>0</v>
      </c>
      <c r="N10678">
        <v>0</v>
      </c>
      <c r="O10678">
        <v>10</v>
      </c>
      <c r="P10678">
        <v>-1</v>
      </c>
      <c r="Q10678" s="28">
        <v>41610.177083333336</v>
      </c>
      <c r="R10678" s="28">
        <v>41639.365277777775</v>
      </c>
      <c r="S10678" t="s">
        <v>33960</v>
      </c>
      <c r="T10678" s="27">
        <v>41610</v>
      </c>
      <c r="V10678">
        <v>1</v>
      </c>
      <c r="W10678" t="s">
        <v>32</v>
      </c>
      <c r="X10678" t="s">
        <v>254</v>
      </c>
      <c r="Y10678">
        <v>1</v>
      </c>
      <c r="AA10678" t="s">
        <v>33961</v>
      </c>
      <c r="AB10678" t="s">
        <v>36</v>
      </c>
      <c r="AC10678">
        <v>143</v>
      </c>
      <c r="AD10678" s="27">
        <v>41699</v>
      </c>
      <c r="AE10678" t="s">
        <v>422</v>
      </c>
      <c r="AF10678" s="27">
        <v>41842</v>
      </c>
      <c r="AG10678" s="27">
        <v>41845</v>
      </c>
      <c r="AH10678">
        <v>0</v>
      </c>
      <c r="AN10678" t="s">
        <v>238</v>
      </c>
      <c r="AO10678">
        <v>4</v>
      </c>
      <c r="AP10678" t="s">
        <v>239</v>
      </c>
      <c r="AQ10678" s="27">
        <v>41611</v>
      </c>
      <c r="AR10678" t="s">
        <v>240</v>
      </c>
      <c r="AS10678">
        <v>9</v>
      </c>
      <c r="AT10678" t="s">
        <v>269</v>
      </c>
      <c r="AU10678" s="27">
        <v>41611</v>
      </c>
    </row>
    <row r="10679" spans="1:47" x14ac:dyDescent="0.2">
      <c r="A10679">
        <v>10678</v>
      </c>
      <c r="B10679" t="s">
        <v>33962</v>
      </c>
      <c r="C10679" t="s">
        <v>11501</v>
      </c>
      <c r="D10679" t="s">
        <v>9277</v>
      </c>
      <c r="E10679" s="27">
        <v>41785</v>
      </c>
      <c r="F10679" t="s">
        <v>233</v>
      </c>
      <c r="G10679" s="27">
        <v>30217</v>
      </c>
      <c r="H10679">
        <v>33</v>
      </c>
      <c r="I10679" t="s">
        <v>244</v>
      </c>
      <c r="J10679" t="s">
        <v>353</v>
      </c>
      <c r="K10679">
        <v>0</v>
      </c>
      <c r="L10679">
        <v>6</v>
      </c>
      <c r="M10679">
        <v>0</v>
      </c>
      <c r="N10679">
        <v>1</v>
      </c>
      <c r="O10679">
        <v>11</v>
      </c>
      <c r="P10679">
        <v>0</v>
      </c>
      <c r="Q10679" s="28">
        <v>41785.142361111109</v>
      </c>
      <c r="R10679" s="28">
        <v>41786.345833333333</v>
      </c>
      <c r="S10679" t="s">
        <v>33963</v>
      </c>
      <c r="T10679" s="27">
        <v>41785</v>
      </c>
      <c r="V10679">
        <v>0</v>
      </c>
      <c r="W10679" t="s">
        <v>32</v>
      </c>
      <c r="X10679" t="s">
        <v>2088</v>
      </c>
      <c r="Y10679">
        <v>1</v>
      </c>
      <c r="AA10679" t="s">
        <v>33964</v>
      </c>
      <c r="AB10679" t="s">
        <v>36</v>
      </c>
      <c r="AD10679" s="27">
        <v>42098</v>
      </c>
      <c r="AE10679" t="s">
        <v>422</v>
      </c>
      <c r="AH10679">
        <v>0</v>
      </c>
      <c r="AN10679" t="s">
        <v>238</v>
      </c>
      <c r="AO10679">
        <v>2</v>
      </c>
      <c r="AP10679" t="s">
        <v>239</v>
      </c>
      <c r="AQ10679" s="27">
        <v>41785</v>
      </c>
      <c r="AR10679" t="s">
        <v>240</v>
      </c>
      <c r="AS10679">
        <v>6</v>
      </c>
      <c r="AT10679" t="s">
        <v>246</v>
      </c>
      <c r="AU10679" s="27">
        <v>41785</v>
      </c>
    </row>
    <row r="10680" spans="1:47" x14ac:dyDescent="0.2">
      <c r="A10680">
        <v>10679</v>
      </c>
      <c r="B10680" t="s">
        <v>33965</v>
      </c>
      <c r="C10680" t="s">
        <v>242</v>
      </c>
      <c r="D10680" t="s">
        <v>7577</v>
      </c>
      <c r="E10680" s="27">
        <v>41962</v>
      </c>
      <c r="F10680" t="s">
        <v>233</v>
      </c>
      <c r="G10680" s="27">
        <v>14551</v>
      </c>
      <c r="H10680">
        <v>76</v>
      </c>
      <c r="I10680" t="s">
        <v>234</v>
      </c>
      <c r="J10680" t="s">
        <v>245</v>
      </c>
      <c r="K10680">
        <v>0</v>
      </c>
      <c r="L10680">
        <v>1</v>
      </c>
      <c r="M10680">
        <v>0</v>
      </c>
      <c r="N10680">
        <v>0</v>
      </c>
      <c r="O10680">
        <v>1</v>
      </c>
      <c r="P10680">
        <v>-1</v>
      </c>
      <c r="Q10680" s="28">
        <v>41961.436805555553</v>
      </c>
      <c r="R10680" s="28">
        <v>41963.178472222222</v>
      </c>
      <c r="S10680" t="s">
        <v>33966</v>
      </c>
      <c r="T10680" s="27">
        <v>41961</v>
      </c>
      <c r="V10680">
        <v>1</v>
      </c>
      <c r="W10680" t="s">
        <v>32</v>
      </c>
      <c r="X10680" t="s">
        <v>720</v>
      </c>
      <c r="Y10680">
        <v>0</v>
      </c>
      <c r="AB10680" t="s">
        <v>237</v>
      </c>
      <c r="AH10680">
        <v>0</v>
      </c>
      <c r="AN10680" t="s">
        <v>238</v>
      </c>
      <c r="AO10680">
        <v>1</v>
      </c>
      <c r="AP10680" t="s">
        <v>239</v>
      </c>
      <c r="AQ10680" s="27">
        <v>41962</v>
      </c>
      <c r="AR10680" t="s">
        <v>240</v>
      </c>
      <c r="AS10680">
        <v>1</v>
      </c>
      <c r="AT10680" t="s">
        <v>239</v>
      </c>
      <c r="AU10680" s="27">
        <v>41962</v>
      </c>
    </row>
    <row r="10681" spans="1:47" x14ac:dyDescent="0.2">
      <c r="A10681">
        <v>10680</v>
      </c>
      <c r="B10681" t="s">
        <v>33967</v>
      </c>
      <c r="C10681" t="s">
        <v>33968</v>
      </c>
      <c r="D10681" t="s">
        <v>3149</v>
      </c>
      <c r="E10681" s="27">
        <v>41342</v>
      </c>
      <c r="F10681" t="s">
        <v>233</v>
      </c>
      <c r="G10681" s="27">
        <v>34304</v>
      </c>
      <c r="H10681">
        <v>22</v>
      </c>
      <c r="I10681" t="s">
        <v>259</v>
      </c>
      <c r="J10681" t="s">
        <v>250</v>
      </c>
      <c r="K10681">
        <v>0</v>
      </c>
      <c r="L10681">
        <v>6</v>
      </c>
      <c r="M10681">
        <v>0</v>
      </c>
      <c r="N10681">
        <v>0</v>
      </c>
      <c r="O10681">
        <v>1</v>
      </c>
      <c r="P10681">
        <v>-1</v>
      </c>
      <c r="Q10681" s="28">
        <v>41341.15</v>
      </c>
      <c r="R10681" s="28">
        <v>41362.431944444441</v>
      </c>
      <c r="S10681" t="s">
        <v>33969</v>
      </c>
      <c r="T10681" s="27">
        <v>41341</v>
      </c>
      <c r="V10681">
        <v>1</v>
      </c>
      <c r="W10681" t="s">
        <v>32</v>
      </c>
      <c r="X10681" t="s">
        <v>2367</v>
      </c>
      <c r="Y10681">
        <v>1</v>
      </c>
      <c r="AA10681" t="s">
        <v>33970</v>
      </c>
      <c r="AB10681" t="s">
        <v>36</v>
      </c>
      <c r="AD10681" s="27">
        <v>42007</v>
      </c>
      <c r="AE10681" t="s">
        <v>412</v>
      </c>
      <c r="AH10681">
        <v>0</v>
      </c>
      <c r="AN10681" t="s">
        <v>238</v>
      </c>
      <c r="AO10681">
        <v>8</v>
      </c>
      <c r="AP10681" t="s">
        <v>269</v>
      </c>
      <c r="AQ10681" s="27">
        <v>41342</v>
      </c>
      <c r="AR10681" t="s">
        <v>240</v>
      </c>
      <c r="AS10681">
        <v>6</v>
      </c>
      <c r="AT10681" t="s">
        <v>246</v>
      </c>
      <c r="AU10681" s="27">
        <v>41342</v>
      </c>
    </row>
    <row r="10682" spans="1:47" x14ac:dyDescent="0.2">
      <c r="A10682">
        <v>10681</v>
      </c>
      <c r="B10682" t="s">
        <v>33971</v>
      </c>
      <c r="C10682" t="s">
        <v>23874</v>
      </c>
      <c r="D10682" t="s">
        <v>33972</v>
      </c>
      <c r="E10682" s="27">
        <v>41401</v>
      </c>
      <c r="F10682" t="s">
        <v>233</v>
      </c>
      <c r="G10682" s="27">
        <v>32813</v>
      </c>
      <c r="H10682">
        <v>26</v>
      </c>
      <c r="I10682" t="s">
        <v>244</v>
      </c>
      <c r="J10682" t="s">
        <v>250</v>
      </c>
      <c r="K10682">
        <v>0</v>
      </c>
      <c r="L10682">
        <v>2</v>
      </c>
      <c r="M10682">
        <v>0</v>
      </c>
      <c r="N10682">
        <v>0</v>
      </c>
      <c r="O10682">
        <v>0</v>
      </c>
      <c r="W10682" t="s">
        <v>237</v>
      </c>
      <c r="Y10682">
        <v>-1</v>
      </c>
      <c r="AB10682" t="s">
        <v>237</v>
      </c>
      <c r="AH10682">
        <v>0</v>
      </c>
      <c r="AN10682" t="s">
        <v>238</v>
      </c>
      <c r="AO10682">
        <v>3</v>
      </c>
      <c r="AP10682" t="s">
        <v>239</v>
      </c>
      <c r="AQ10682" s="27">
        <v>41401</v>
      </c>
      <c r="AR10682" t="s">
        <v>240</v>
      </c>
      <c r="AS10682">
        <v>2</v>
      </c>
      <c r="AT10682" t="s">
        <v>239</v>
      </c>
      <c r="AU10682" s="27">
        <v>41401</v>
      </c>
    </row>
    <row r="10683" spans="1:47" x14ac:dyDescent="0.2">
      <c r="A10683">
        <v>10682</v>
      </c>
      <c r="B10683" t="s">
        <v>33973</v>
      </c>
      <c r="C10683" t="s">
        <v>33974</v>
      </c>
      <c r="D10683" t="s">
        <v>2720</v>
      </c>
      <c r="E10683" s="27">
        <v>41514</v>
      </c>
      <c r="F10683" t="s">
        <v>294</v>
      </c>
      <c r="G10683" s="27">
        <v>30350</v>
      </c>
      <c r="H10683">
        <v>33</v>
      </c>
      <c r="I10683" t="s">
        <v>244</v>
      </c>
      <c r="J10683" t="s">
        <v>353</v>
      </c>
      <c r="K10683">
        <v>0</v>
      </c>
      <c r="L10683">
        <v>3</v>
      </c>
      <c r="M10683">
        <v>0</v>
      </c>
      <c r="N10683">
        <v>0</v>
      </c>
      <c r="O10683">
        <v>2</v>
      </c>
      <c r="P10683">
        <v>-64</v>
      </c>
      <c r="Q10683" s="28">
        <v>41450.373611111114</v>
      </c>
      <c r="R10683" s="28">
        <v>41480.525694444441</v>
      </c>
      <c r="S10683" t="s">
        <v>33975</v>
      </c>
      <c r="U10683" s="27">
        <v>41451</v>
      </c>
      <c r="V10683">
        <v>63</v>
      </c>
      <c r="W10683" t="s">
        <v>32</v>
      </c>
      <c r="X10683" t="s">
        <v>274</v>
      </c>
      <c r="Y10683">
        <v>0</v>
      </c>
      <c r="AB10683" t="s">
        <v>237</v>
      </c>
      <c r="AH10683">
        <v>0</v>
      </c>
      <c r="AN10683" t="s">
        <v>238</v>
      </c>
      <c r="AO10683">
        <v>2</v>
      </c>
      <c r="AP10683" t="s">
        <v>239</v>
      </c>
      <c r="AQ10683" s="27">
        <v>41514</v>
      </c>
      <c r="AR10683" t="s">
        <v>240</v>
      </c>
      <c r="AS10683">
        <v>3</v>
      </c>
      <c r="AT10683" t="s">
        <v>239</v>
      </c>
      <c r="AU10683" s="27">
        <v>41514</v>
      </c>
    </row>
    <row r="10684" spans="1:47" x14ac:dyDescent="0.2">
      <c r="A10684">
        <v>10683</v>
      </c>
      <c r="B10684" t="s">
        <v>33976</v>
      </c>
      <c r="C10684" t="s">
        <v>3013</v>
      </c>
      <c r="D10684" t="s">
        <v>12854</v>
      </c>
      <c r="E10684" s="27">
        <v>41878</v>
      </c>
      <c r="F10684" t="s">
        <v>233</v>
      </c>
      <c r="G10684" s="27">
        <v>26508</v>
      </c>
      <c r="H10684">
        <v>43</v>
      </c>
      <c r="I10684" t="s">
        <v>244</v>
      </c>
      <c r="J10684" t="s">
        <v>250</v>
      </c>
      <c r="K10684">
        <v>0</v>
      </c>
      <c r="L10684">
        <v>1</v>
      </c>
      <c r="M10684">
        <v>0</v>
      </c>
      <c r="N10684">
        <v>0</v>
      </c>
      <c r="O10684">
        <v>2</v>
      </c>
      <c r="P10684">
        <v>-1</v>
      </c>
      <c r="Q10684" s="28">
        <v>41877.383333333331</v>
      </c>
      <c r="R10684" s="28">
        <v>41879.137499999997</v>
      </c>
      <c r="S10684" t="s">
        <v>33977</v>
      </c>
      <c r="U10684" s="27">
        <v>41877</v>
      </c>
      <c r="V10684">
        <v>1</v>
      </c>
      <c r="W10684" t="s">
        <v>32</v>
      </c>
      <c r="X10684" t="s">
        <v>274</v>
      </c>
      <c r="Y10684">
        <v>0</v>
      </c>
      <c r="AB10684" t="s">
        <v>237</v>
      </c>
      <c r="AH10684">
        <v>0</v>
      </c>
      <c r="AN10684" t="s">
        <v>238</v>
      </c>
      <c r="AO10684">
        <v>1</v>
      </c>
      <c r="AP10684" t="s">
        <v>239</v>
      </c>
      <c r="AQ10684" s="27">
        <v>41878</v>
      </c>
      <c r="AR10684" t="s">
        <v>240</v>
      </c>
      <c r="AS10684">
        <v>1</v>
      </c>
      <c r="AT10684" t="s">
        <v>239</v>
      </c>
      <c r="AU10684" s="27">
        <v>41878</v>
      </c>
    </row>
    <row r="10685" spans="1:47" x14ac:dyDescent="0.2">
      <c r="A10685">
        <v>10684</v>
      </c>
      <c r="B10685" t="s">
        <v>33978</v>
      </c>
      <c r="C10685" t="s">
        <v>2818</v>
      </c>
      <c r="D10685" t="s">
        <v>33979</v>
      </c>
      <c r="E10685" s="27">
        <v>41954</v>
      </c>
      <c r="F10685" t="s">
        <v>233</v>
      </c>
      <c r="G10685" s="27">
        <v>19392</v>
      </c>
      <c r="H10685">
        <v>63</v>
      </c>
      <c r="I10685" t="s">
        <v>234</v>
      </c>
      <c r="J10685" t="s">
        <v>250</v>
      </c>
      <c r="K10685">
        <v>0</v>
      </c>
      <c r="L10685">
        <v>1</v>
      </c>
      <c r="M10685">
        <v>0</v>
      </c>
      <c r="N10685">
        <v>0</v>
      </c>
      <c r="O10685">
        <v>4</v>
      </c>
      <c r="P10685">
        <v>-1</v>
      </c>
      <c r="Q10685" s="28">
        <v>41953.316666666666</v>
      </c>
      <c r="R10685" s="28">
        <v>41955.133333333331</v>
      </c>
      <c r="S10685" t="s">
        <v>33980</v>
      </c>
      <c r="T10685" s="27">
        <v>41952</v>
      </c>
      <c r="V10685">
        <v>2</v>
      </c>
      <c r="W10685" t="s">
        <v>32</v>
      </c>
      <c r="X10685" t="s">
        <v>254</v>
      </c>
      <c r="Y10685">
        <v>0</v>
      </c>
      <c r="AB10685" t="s">
        <v>237</v>
      </c>
      <c r="AH10685">
        <v>0</v>
      </c>
      <c r="AN10685" t="s">
        <v>238</v>
      </c>
      <c r="AO10685">
        <v>1</v>
      </c>
      <c r="AP10685" t="s">
        <v>239</v>
      </c>
      <c r="AQ10685" s="27">
        <v>41954</v>
      </c>
      <c r="AR10685" t="s">
        <v>240</v>
      </c>
      <c r="AS10685">
        <v>1</v>
      </c>
      <c r="AT10685" t="s">
        <v>239</v>
      </c>
      <c r="AU10685" s="27">
        <v>41954</v>
      </c>
    </row>
    <row r="10686" spans="1:47" x14ac:dyDescent="0.2">
      <c r="A10686">
        <v>10685</v>
      </c>
      <c r="B10686" t="s">
        <v>33981</v>
      </c>
      <c r="C10686" t="s">
        <v>33982</v>
      </c>
      <c r="D10686" t="s">
        <v>21000</v>
      </c>
      <c r="E10686" s="27">
        <v>41490</v>
      </c>
      <c r="F10686" t="s">
        <v>294</v>
      </c>
      <c r="G10686" s="27">
        <v>31889</v>
      </c>
      <c r="H10686">
        <v>28</v>
      </c>
      <c r="I10686" t="s">
        <v>244</v>
      </c>
      <c r="J10686" t="s">
        <v>250</v>
      </c>
      <c r="K10686">
        <v>0</v>
      </c>
      <c r="L10686">
        <v>2</v>
      </c>
      <c r="M10686">
        <v>0</v>
      </c>
      <c r="N10686">
        <v>0</v>
      </c>
      <c r="O10686">
        <v>1</v>
      </c>
      <c r="P10686">
        <v>-1</v>
      </c>
      <c r="Q10686" s="28">
        <v>41489.463194444441</v>
      </c>
      <c r="R10686" s="28">
        <v>41490.40902777778</v>
      </c>
      <c r="S10686" t="s">
        <v>33983</v>
      </c>
      <c r="T10686" s="27">
        <v>41489</v>
      </c>
      <c r="V10686">
        <v>1</v>
      </c>
      <c r="W10686" t="s">
        <v>32</v>
      </c>
      <c r="X10686" t="s">
        <v>383</v>
      </c>
      <c r="Y10686">
        <v>0</v>
      </c>
      <c r="AB10686" t="s">
        <v>237</v>
      </c>
      <c r="AH10686">
        <v>0</v>
      </c>
      <c r="AN10686" t="s">
        <v>238</v>
      </c>
      <c r="AO10686">
        <v>2</v>
      </c>
      <c r="AP10686" t="s">
        <v>239</v>
      </c>
      <c r="AQ10686" s="27">
        <v>41490</v>
      </c>
      <c r="AR10686" t="s">
        <v>240</v>
      </c>
      <c r="AS10686">
        <v>2</v>
      </c>
      <c r="AT10686" t="s">
        <v>239</v>
      </c>
      <c r="AU10686" s="27">
        <v>41490</v>
      </c>
    </row>
    <row r="10687" spans="1:47" x14ac:dyDescent="0.2">
      <c r="A10687">
        <v>10686</v>
      </c>
      <c r="B10687" t="s">
        <v>33984</v>
      </c>
      <c r="C10687" t="s">
        <v>1087</v>
      </c>
      <c r="D10687" t="s">
        <v>629</v>
      </c>
      <c r="E10687" s="27">
        <v>41275</v>
      </c>
      <c r="F10687" t="s">
        <v>233</v>
      </c>
      <c r="G10687" s="27">
        <v>29226</v>
      </c>
      <c r="H10687">
        <v>36</v>
      </c>
      <c r="I10687" t="s">
        <v>244</v>
      </c>
      <c r="J10687" t="s">
        <v>245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 s="28">
        <v>41275.331944444442</v>
      </c>
      <c r="R10687" s="28">
        <v>41311.470138888886</v>
      </c>
      <c r="S10687" t="s">
        <v>33985</v>
      </c>
      <c r="T10687" s="27">
        <v>41275</v>
      </c>
      <c r="V10687">
        <v>0</v>
      </c>
      <c r="W10687" t="s">
        <v>32</v>
      </c>
      <c r="X10687" t="s">
        <v>1994</v>
      </c>
      <c r="Y10687">
        <v>0</v>
      </c>
      <c r="AB10687" t="s">
        <v>237</v>
      </c>
      <c r="AH10687">
        <v>0</v>
      </c>
      <c r="AN10687" t="s">
        <v>238</v>
      </c>
      <c r="AO10687">
        <v>1</v>
      </c>
      <c r="AP10687" t="s">
        <v>239</v>
      </c>
      <c r="AQ10687" s="27">
        <v>41275</v>
      </c>
      <c r="AR10687" t="s">
        <v>240</v>
      </c>
      <c r="AS10687">
        <v>1</v>
      </c>
      <c r="AT10687" t="s">
        <v>239</v>
      </c>
      <c r="AU10687" s="27">
        <v>41275</v>
      </c>
    </row>
    <row r="10688" spans="1:47" x14ac:dyDescent="0.2">
      <c r="A10688">
        <v>10687</v>
      </c>
      <c r="B10688" t="s">
        <v>33986</v>
      </c>
      <c r="C10688" t="s">
        <v>33987</v>
      </c>
      <c r="D10688" t="s">
        <v>14494</v>
      </c>
      <c r="E10688" s="27">
        <v>41959</v>
      </c>
      <c r="F10688" t="s">
        <v>233</v>
      </c>
      <c r="G10688" s="27">
        <v>34210</v>
      </c>
      <c r="H10688">
        <v>22</v>
      </c>
      <c r="I10688" t="s">
        <v>259</v>
      </c>
      <c r="J10688" t="s">
        <v>250</v>
      </c>
      <c r="K10688">
        <v>0</v>
      </c>
      <c r="L10688">
        <v>9</v>
      </c>
      <c r="M10688">
        <v>0</v>
      </c>
      <c r="N10688">
        <v>0</v>
      </c>
      <c r="O10688">
        <v>2</v>
      </c>
      <c r="P10688">
        <v>0</v>
      </c>
      <c r="Q10688" s="28">
        <v>41959.216666666667</v>
      </c>
      <c r="R10688" s="28">
        <v>41970.44027777778</v>
      </c>
      <c r="S10688" t="s">
        <v>33988</v>
      </c>
      <c r="T10688" s="27">
        <v>41959</v>
      </c>
      <c r="V10688">
        <v>0</v>
      </c>
      <c r="W10688" t="s">
        <v>32</v>
      </c>
      <c r="X10688" t="s">
        <v>359</v>
      </c>
      <c r="Y10688">
        <v>0</v>
      </c>
      <c r="AB10688" t="s">
        <v>237</v>
      </c>
      <c r="AH10688">
        <v>0</v>
      </c>
      <c r="AN10688" t="s">
        <v>238</v>
      </c>
      <c r="AO10688">
        <v>6</v>
      </c>
      <c r="AP10688" t="s">
        <v>246</v>
      </c>
      <c r="AQ10688" s="27">
        <v>41959</v>
      </c>
      <c r="AR10688" t="s">
        <v>240</v>
      </c>
      <c r="AS10688">
        <v>9</v>
      </c>
      <c r="AT10688" t="s">
        <v>269</v>
      </c>
      <c r="AU10688" s="27">
        <v>41959</v>
      </c>
    </row>
    <row r="10689" spans="1:47" x14ac:dyDescent="0.2">
      <c r="A10689">
        <v>10688</v>
      </c>
      <c r="B10689" t="s">
        <v>33989</v>
      </c>
      <c r="C10689" t="s">
        <v>1828</v>
      </c>
      <c r="D10689" t="s">
        <v>33990</v>
      </c>
      <c r="E10689" s="27">
        <v>41950</v>
      </c>
      <c r="F10689" t="s">
        <v>233</v>
      </c>
      <c r="G10689" s="27">
        <v>26592</v>
      </c>
      <c r="H10689">
        <v>43</v>
      </c>
      <c r="I10689" t="s">
        <v>244</v>
      </c>
      <c r="J10689" t="s">
        <v>245</v>
      </c>
      <c r="K10689">
        <v>0</v>
      </c>
      <c r="L10689">
        <v>8</v>
      </c>
      <c r="M10689">
        <v>0</v>
      </c>
      <c r="N10689">
        <v>0</v>
      </c>
      <c r="O10689">
        <v>9</v>
      </c>
      <c r="P10689">
        <v>-1</v>
      </c>
      <c r="Q10689" s="28">
        <v>41949.467361111114</v>
      </c>
      <c r="R10689" s="28">
        <v>41953.209027777775</v>
      </c>
      <c r="S10689" t="s">
        <v>33991</v>
      </c>
      <c r="T10689" s="27">
        <v>41949</v>
      </c>
      <c r="V10689">
        <v>1</v>
      </c>
      <c r="W10689" t="s">
        <v>32</v>
      </c>
      <c r="X10689" t="s">
        <v>1051</v>
      </c>
      <c r="Y10689">
        <v>0</v>
      </c>
      <c r="AB10689" t="s">
        <v>237</v>
      </c>
      <c r="AH10689">
        <v>0</v>
      </c>
      <c r="AN10689" t="s">
        <v>238</v>
      </c>
      <c r="AO10689">
        <v>3</v>
      </c>
      <c r="AP10689" t="s">
        <v>239</v>
      </c>
      <c r="AQ10689" s="27">
        <v>41950</v>
      </c>
      <c r="AR10689" t="s">
        <v>240</v>
      </c>
      <c r="AS10689">
        <v>8</v>
      </c>
      <c r="AT10689" t="s">
        <v>269</v>
      </c>
      <c r="AU10689" s="27">
        <v>41950</v>
      </c>
    </row>
    <row r="10690" spans="1:47" x14ac:dyDescent="0.2">
      <c r="A10690">
        <v>10689</v>
      </c>
      <c r="B10690" t="s">
        <v>33992</v>
      </c>
      <c r="C10690" t="s">
        <v>740</v>
      </c>
      <c r="D10690" t="s">
        <v>33993</v>
      </c>
      <c r="E10690" s="27">
        <v>41695</v>
      </c>
      <c r="F10690" t="s">
        <v>233</v>
      </c>
      <c r="G10690" s="27">
        <v>30544</v>
      </c>
      <c r="H10690">
        <v>32</v>
      </c>
      <c r="I10690" t="s">
        <v>244</v>
      </c>
      <c r="J10690" t="s">
        <v>353</v>
      </c>
      <c r="K10690">
        <v>0</v>
      </c>
      <c r="L10690">
        <v>3</v>
      </c>
      <c r="M10690">
        <v>0</v>
      </c>
      <c r="N10690">
        <v>0</v>
      </c>
      <c r="O10690">
        <v>1</v>
      </c>
      <c r="P10690">
        <v>0</v>
      </c>
      <c r="Q10690" s="28">
        <v>41695.178472222222</v>
      </c>
      <c r="R10690" s="28">
        <v>41695.371527777781</v>
      </c>
      <c r="S10690" t="s">
        <v>33994</v>
      </c>
      <c r="T10690" s="27">
        <v>41695</v>
      </c>
      <c r="V10690">
        <v>0</v>
      </c>
      <c r="W10690" t="s">
        <v>32</v>
      </c>
      <c r="X10690" t="s">
        <v>359</v>
      </c>
      <c r="Y10690">
        <v>0</v>
      </c>
      <c r="AB10690" t="s">
        <v>237</v>
      </c>
      <c r="AH10690">
        <v>0</v>
      </c>
      <c r="AN10690" t="s">
        <v>238</v>
      </c>
      <c r="AO10690">
        <v>2</v>
      </c>
      <c r="AP10690" t="s">
        <v>239</v>
      </c>
      <c r="AQ10690" s="27">
        <v>41695</v>
      </c>
      <c r="AR10690" t="s">
        <v>240</v>
      </c>
      <c r="AS10690">
        <v>3</v>
      </c>
      <c r="AT10690" t="s">
        <v>239</v>
      </c>
      <c r="AU10690" s="27">
        <v>41695</v>
      </c>
    </row>
    <row r="10691" spans="1:47" x14ac:dyDescent="0.2">
      <c r="A10691">
        <v>10690</v>
      </c>
      <c r="B10691" t="s">
        <v>33995</v>
      </c>
      <c r="C10691" t="s">
        <v>33996</v>
      </c>
      <c r="D10691" t="s">
        <v>33997</v>
      </c>
      <c r="E10691" s="27">
        <v>41348</v>
      </c>
      <c r="F10691" t="s">
        <v>233</v>
      </c>
      <c r="G10691" s="27">
        <v>33628</v>
      </c>
      <c r="H10691">
        <v>24</v>
      </c>
      <c r="I10691" t="s">
        <v>259</v>
      </c>
      <c r="J10691" t="s">
        <v>250</v>
      </c>
      <c r="K10691">
        <v>0</v>
      </c>
      <c r="L10691">
        <v>6</v>
      </c>
      <c r="M10691">
        <v>0</v>
      </c>
      <c r="N10691">
        <v>0</v>
      </c>
      <c r="O10691">
        <v>0</v>
      </c>
      <c r="P10691">
        <v>-1</v>
      </c>
      <c r="Q10691" s="28">
        <v>41347.15625</v>
      </c>
      <c r="R10691" s="28">
        <v>41349.384722222225</v>
      </c>
      <c r="S10691" t="s">
        <v>33998</v>
      </c>
      <c r="T10691" s="27">
        <v>41347</v>
      </c>
      <c r="V10691">
        <v>1</v>
      </c>
      <c r="W10691" t="s">
        <v>32</v>
      </c>
      <c r="X10691" t="s">
        <v>1207</v>
      </c>
      <c r="Y10691">
        <v>0</v>
      </c>
      <c r="AB10691" t="s">
        <v>237</v>
      </c>
      <c r="AH10691">
        <v>0</v>
      </c>
      <c r="AN10691" t="s">
        <v>238</v>
      </c>
      <c r="AO10691">
        <v>5</v>
      </c>
      <c r="AP10691" t="s">
        <v>246</v>
      </c>
      <c r="AQ10691" s="27">
        <v>41348</v>
      </c>
      <c r="AR10691" t="s">
        <v>240</v>
      </c>
      <c r="AS10691">
        <v>6</v>
      </c>
      <c r="AT10691" t="s">
        <v>246</v>
      </c>
      <c r="AU10691" s="27">
        <v>41348</v>
      </c>
    </row>
    <row r="10692" spans="1:47" x14ac:dyDescent="0.2">
      <c r="A10692">
        <v>10691</v>
      </c>
      <c r="B10692" t="s">
        <v>33999</v>
      </c>
      <c r="C10692" t="s">
        <v>21623</v>
      </c>
      <c r="D10692" t="s">
        <v>34000</v>
      </c>
      <c r="E10692" s="27">
        <v>41919</v>
      </c>
      <c r="F10692" t="s">
        <v>294</v>
      </c>
      <c r="G10692" s="27">
        <v>26173</v>
      </c>
      <c r="H10692">
        <v>44</v>
      </c>
      <c r="I10692" t="s">
        <v>244</v>
      </c>
      <c r="J10692" t="s">
        <v>250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-1</v>
      </c>
      <c r="Q10692" s="28">
        <v>41918.330555555556</v>
      </c>
      <c r="R10692" s="28">
        <v>41919.375694444447</v>
      </c>
      <c r="S10692" t="s">
        <v>34001</v>
      </c>
      <c r="T10692" s="27">
        <v>41918</v>
      </c>
      <c r="V10692">
        <v>1</v>
      </c>
      <c r="W10692" t="s">
        <v>36</v>
      </c>
      <c r="X10692" t="s">
        <v>279</v>
      </c>
      <c r="Y10692">
        <v>0</v>
      </c>
      <c r="AB10692" t="s">
        <v>237</v>
      </c>
      <c r="AH10692">
        <v>0</v>
      </c>
      <c r="AN10692" t="s">
        <v>238</v>
      </c>
      <c r="AO10692">
        <v>1</v>
      </c>
      <c r="AP10692" t="s">
        <v>239</v>
      </c>
      <c r="AQ10692" s="27">
        <v>41919</v>
      </c>
      <c r="AR10692" t="s">
        <v>240</v>
      </c>
      <c r="AS10692">
        <v>1</v>
      </c>
      <c r="AT10692" t="s">
        <v>239</v>
      </c>
      <c r="AU10692" s="27">
        <v>41919</v>
      </c>
    </row>
    <row r="10693" spans="1:47" x14ac:dyDescent="0.2">
      <c r="A10693">
        <v>10692</v>
      </c>
      <c r="B10693" t="s">
        <v>34002</v>
      </c>
      <c r="C10693" t="s">
        <v>1168</v>
      </c>
      <c r="D10693" t="s">
        <v>34003</v>
      </c>
      <c r="E10693" s="27">
        <v>41374</v>
      </c>
      <c r="F10693" t="s">
        <v>233</v>
      </c>
      <c r="G10693" s="27">
        <v>30381</v>
      </c>
      <c r="H10693">
        <v>33</v>
      </c>
      <c r="I10693" t="s">
        <v>244</v>
      </c>
      <c r="J10693" t="s">
        <v>250</v>
      </c>
      <c r="K10693">
        <v>2</v>
      </c>
      <c r="L10693">
        <v>9</v>
      </c>
      <c r="M10693">
        <v>0</v>
      </c>
      <c r="N10693">
        <v>0</v>
      </c>
      <c r="O10693">
        <v>9</v>
      </c>
      <c r="P10693">
        <v>-1</v>
      </c>
      <c r="Q10693" s="28">
        <v>41373.46597222222</v>
      </c>
      <c r="R10693" s="28">
        <v>41376.200694444444</v>
      </c>
      <c r="S10693" t="s">
        <v>34004</v>
      </c>
      <c r="T10693" s="27">
        <v>41373</v>
      </c>
      <c r="V10693">
        <v>1</v>
      </c>
      <c r="W10693" t="s">
        <v>36</v>
      </c>
      <c r="X10693" t="s">
        <v>1265</v>
      </c>
      <c r="Y10693">
        <v>1</v>
      </c>
      <c r="AA10693" t="s">
        <v>34005</v>
      </c>
      <c r="AB10693" t="s">
        <v>32</v>
      </c>
      <c r="AD10693" s="27">
        <v>41661</v>
      </c>
      <c r="AE10693" t="s">
        <v>898</v>
      </c>
      <c r="AH10693">
        <v>0</v>
      </c>
      <c r="AN10693" t="s">
        <v>238</v>
      </c>
      <c r="AO10693">
        <v>9</v>
      </c>
      <c r="AP10693" t="s">
        <v>269</v>
      </c>
      <c r="AQ10693" s="27">
        <v>41374</v>
      </c>
      <c r="AR10693" t="s">
        <v>240</v>
      </c>
      <c r="AS10693">
        <v>9</v>
      </c>
      <c r="AT10693" t="s">
        <v>269</v>
      </c>
      <c r="AU10693" s="27">
        <v>41374</v>
      </c>
    </row>
    <row r="10694" spans="1:47" x14ac:dyDescent="0.2">
      <c r="A10694">
        <v>10693</v>
      </c>
      <c r="B10694" t="s">
        <v>34006</v>
      </c>
      <c r="C10694" t="s">
        <v>4754</v>
      </c>
      <c r="D10694" t="s">
        <v>34007</v>
      </c>
      <c r="E10694" s="27">
        <v>41864</v>
      </c>
      <c r="F10694" t="s">
        <v>233</v>
      </c>
      <c r="G10694" s="27">
        <v>22855</v>
      </c>
      <c r="H10694">
        <v>53</v>
      </c>
      <c r="I10694" t="s">
        <v>234</v>
      </c>
      <c r="J10694" t="s">
        <v>22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 s="28">
        <v>41864.179861111108</v>
      </c>
      <c r="R10694" s="28">
        <v>41864.350694444445</v>
      </c>
      <c r="S10694" t="s">
        <v>34008</v>
      </c>
      <c r="T10694" s="27">
        <v>41864</v>
      </c>
      <c r="V10694">
        <v>0</v>
      </c>
      <c r="W10694" t="s">
        <v>36</v>
      </c>
      <c r="X10694" t="s">
        <v>263</v>
      </c>
      <c r="Y10694">
        <v>0</v>
      </c>
      <c r="AB10694" t="s">
        <v>237</v>
      </c>
      <c r="AH10694">
        <v>0</v>
      </c>
      <c r="AN10694" t="s">
        <v>238</v>
      </c>
      <c r="AO10694">
        <v>1</v>
      </c>
      <c r="AP10694" t="s">
        <v>239</v>
      </c>
      <c r="AQ10694" s="27">
        <v>41864</v>
      </c>
      <c r="AR10694" t="s">
        <v>240</v>
      </c>
      <c r="AS10694">
        <v>1</v>
      </c>
      <c r="AT10694" t="s">
        <v>239</v>
      </c>
      <c r="AU10694" s="27">
        <v>41864</v>
      </c>
    </row>
    <row r="10695" spans="1:47" x14ac:dyDescent="0.2">
      <c r="A10695">
        <v>10694</v>
      </c>
      <c r="B10695" t="s">
        <v>34009</v>
      </c>
      <c r="C10695" t="s">
        <v>34010</v>
      </c>
      <c r="D10695" t="s">
        <v>689</v>
      </c>
      <c r="E10695" s="27">
        <v>41358</v>
      </c>
      <c r="F10695" t="s">
        <v>233</v>
      </c>
      <c r="G10695" s="27">
        <v>25540</v>
      </c>
      <c r="H10695">
        <v>46</v>
      </c>
      <c r="I10695" t="s">
        <v>234</v>
      </c>
      <c r="J10695" t="s">
        <v>250</v>
      </c>
      <c r="K10695">
        <v>0</v>
      </c>
      <c r="L10695">
        <v>6</v>
      </c>
      <c r="M10695">
        <v>0</v>
      </c>
      <c r="N10695">
        <v>0</v>
      </c>
      <c r="O10695">
        <v>2</v>
      </c>
      <c r="P10695">
        <v>-1</v>
      </c>
      <c r="Q10695" s="28">
        <v>41357.323611111111</v>
      </c>
      <c r="R10695" s="28">
        <v>41358.336111111108</v>
      </c>
      <c r="S10695" t="s">
        <v>34011</v>
      </c>
      <c r="U10695" s="27">
        <v>41357</v>
      </c>
      <c r="V10695">
        <v>1</v>
      </c>
      <c r="W10695" t="s">
        <v>36</v>
      </c>
      <c r="X10695" t="s">
        <v>274</v>
      </c>
      <c r="Y10695">
        <v>0</v>
      </c>
      <c r="AB10695" t="s">
        <v>237</v>
      </c>
      <c r="AH10695">
        <v>0</v>
      </c>
      <c r="AN10695" t="s">
        <v>238</v>
      </c>
      <c r="AO10695">
        <v>3</v>
      </c>
      <c r="AP10695" t="s">
        <v>239</v>
      </c>
      <c r="AQ10695" s="27">
        <v>41358</v>
      </c>
      <c r="AR10695" t="s">
        <v>240</v>
      </c>
      <c r="AS10695">
        <v>6</v>
      </c>
      <c r="AT10695" t="s">
        <v>246</v>
      </c>
      <c r="AU10695" s="27">
        <v>41358</v>
      </c>
    </row>
    <row r="10696" spans="1:47" x14ac:dyDescent="0.2">
      <c r="A10696">
        <v>10695</v>
      </c>
      <c r="B10696" t="s">
        <v>34012</v>
      </c>
      <c r="C10696" t="s">
        <v>2600</v>
      </c>
      <c r="D10696" t="s">
        <v>2842</v>
      </c>
      <c r="E10696" s="27">
        <v>41555</v>
      </c>
      <c r="F10696" t="s">
        <v>233</v>
      </c>
      <c r="G10696" s="27">
        <v>31126</v>
      </c>
      <c r="H10696">
        <v>31</v>
      </c>
      <c r="I10696" t="s">
        <v>244</v>
      </c>
      <c r="J10696" t="s">
        <v>245</v>
      </c>
      <c r="K10696">
        <v>0</v>
      </c>
      <c r="L10696">
        <v>8</v>
      </c>
      <c r="M10696">
        <v>0</v>
      </c>
      <c r="N10696">
        <v>0</v>
      </c>
      <c r="O10696">
        <v>9</v>
      </c>
      <c r="P10696">
        <v>0</v>
      </c>
      <c r="Q10696" s="28">
        <v>41555.207638888889</v>
      </c>
      <c r="R10696" s="28">
        <v>41556.379166666666</v>
      </c>
      <c r="S10696" t="s">
        <v>34013</v>
      </c>
      <c r="T10696" s="27">
        <v>41555</v>
      </c>
      <c r="V10696">
        <v>0</v>
      </c>
      <c r="W10696" t="s">
        <v>36</v>
      </c>
      <c r="X10696" t="s">
        <v>279</v>
      </c>
      <c r="Y10696">
        <v>1</v>
      </c>
      <c r="AA10696" t="s">
        <v>34014</v>
      </c>
      <c r="AB10696" t="s">
        <v>36</v>
      </c>
      <c r="AD10696" s="27">
        <v>41842</v>
      </c>
      <c r="AE10696" t="s">
        <v>324</v>
      </c>
      <c r="AH10696">
        <v>0</v>
      </c>
      <c r="AN10696" t="s">
        <v>238</v>
      </c>
      <c r="AO10696">
        <v>2</v>
      </c>
      <c r="AP10696" t="s">
        <v>239</v>
      </c>
      <c r="AQ10696" s="27">
        <v>41555</v>
      </c>
      <c r="AR10696" t="s">
        <v>240</v>
      </c>
      <c r="AS10696">
        <v>8</v>
      </c>
      <c r="AT10696" t="s">
        <v>269</v>
      </c>
      <c r="AU10696" s="27">
        <v>41555</v>
      </c>
    </row>
    <row r="10697" spans="1:47" x14ac:dyDescent="0.2">
      <c r="A10697">
        <v>10696</v>
      </c>
      <c r="B10697" t="s">
        <v>34015</v>
      </c>
      <c r="C10697" t="s">
        <v>2390</v>
      </c>
      <c r="D10697" t="s">
        <v>17483</v>
      </c>
      <c r="E10697" s="27">
        <v>41893</v>
      </c>
      <c r="F10697" t="s">
        <v>233</v>
      </c>
      <c r="G10697" s="27">
        <v>35263</v>
      </c>
      <c r="H10697">
        <v>19</v>
      </c>
      <c r="I10697" t="s">
        <v>259</v>
      </c>
      <c r="J10697" t="s">
        <v>250</v>
      </c>
      <c r="K10697">
        <v>0</v>
      </c>
      <c r="L10697">
        <v>10</v>
      </c>
      <c r="M10697">
        <v>0</v>
      </c>
      <c r="N10697">
        <v>0</v>
      </c>
      <c r="O10697">
        <v>0</v>
      </c>
      <c r="P10697">
        <v>-1</v>
      </c>
      <c r="Q10697" s="28">
        <v>41892.224999999999</v>
      </c>
      <c r="R10697" s="28">
        <v>42171.29583333333</v>
      </c>
      <c r="S10697" t="s">
        <v>34016</v>
      </c>
      <c r="T10697" s="27">
        <v>41892</v>
      </c>
      <c r="V10697">
        <v>1</v>
      </c>
      <c r="W10697" t="s">
        <v>32</v>
      </c>
      <c r="X10697" t="s">
        <v>284</v>
      </c>
      <c r="Y10697">
        <v>0</v>
      </c>
      <c r="AB10697" t="s">
        <v>237</v>
      </c>
      <c r="AH10697">
        <v>0</v>
      </c>
      <c r="AN10697" t="s">
        <v>238</v>
      </c>
      <c r="AO10697">
        <v>9</v>
      </c>
      <c r="AP10697" t="s">
        <v>269</v>
      </c>
      <c r="AQ10697" s="27">
        <v>41893</v>
      </c>
      <c r="AR10697" t="s">
        <v>240</v>
      </c>
      <c r="AS10697">
        <v>10</v>
      </c>
      <c r="AT10697" t="s">
        <v>269</v>
      </c>
      <c r="AU10697" s="27">
        <v>41893</v>
      </c>
    </row>
    <row r="10698" spans="1:47" x14ac:dyDescent="0.2">
      <c r="A10698">
        <v>10697</v>
      </c>
      <c r="B10698" t="s">
        <v>34017</v>
      </c>
      <c r="C10698" t="s">
        <v>12532</v>
      </c>
      <c r="D10698" t="s">
        <v>2196</v>
      </c>
      <c r="E10698" s="27">
        <v>41765</v>
      </c>
      <c r="F10698" t="s">
        <v>233</v>
      </c>
      <c r="G10698" s="27">
        <v>24487</v>
      </c>
      <c r="H10698">
        <v>49</v>
      </c>
      <c r="I10698" t="s">
        <v>234</v>
      </c>
      <c r="J10698" t="s">
        <v>245</v>
      </c>
      <c r="K10698">
        <v>0</v>
      </c>
      <c r="L10698">
        <v>8</v>
      </c>
      <c r="M10698">
        <v>0</v>
      </c>
      <c r="N10698">
        <v>0</v>
      </c>
      <c r="O10698">
        <v>3</v>
      </c>
      <c r="P10698">
        <v>-1</v>
      </c>
      <c r="Q10698" s="28">
        <v>41764.428472222222</v>
      </c>
      <c r="R10698" s="28">
        <v>41799.324999999997</v>
      </c>
      <c r="S10698" t="s">
        <v>34018</v>
      </c>
      <c r="T10698" s="27">
        <v>41764</v>
      </c>
      <c r="V10698">
        <v>1</v>
      </c>
      <c r="W10698" t="s">
        <v>32</v>
      </c>
      <c r="X10698" t="s">
        <v>261</v>
      </c>
      <c r="Y10698">
        <v>1</v>
      </c>
      <c r="AA10698" t="s">
        <v>34019</v>
      </c>
      <c r="AB10698" t="s">
        <v>36</v>
      </c>
      <c r="AC10698">
        <v>0</v>
      </c>
      <c r="AD10698" s="27">
        <v>42283</v>
      </c>
      <c r="AE10698" t="s">
        <v>3112</v>
      </c>
      <c r="AF10698" s="27">
        <v>42283</v>
      </c>
      <c r="AG10698" s="27">
        <v>42284</v>
      </c>
      <c r="AH10698">
        <v>0</v>
      </c>
      <c r="AN10698" t="s">
        <v>238</v>
      </c>
      <c r="AO10698">
        <v>1</v>
      </c>
      <c r="AP10698" t="s">
        <v>239</v>
      </c>
      <c r="AQ10698" s="27">
        <v>41765</v>
      </c>
      <c r="AR10698" t="s">
        <v>240</v>
      </c>
      <c r="AS10698">
        <v>8</v>
      </c>
      <c r="AT10698" t="s">
        <v>269</v>
      </c>
      <c r="AU10698" s="27">
        <v>41765</v>
      </c>
    </row>
    <row r="10699" spans="1:47" x14ac:dyDescent="0.2">
      <c r="A10699">
        <v>10698</v>
      </c>
      <c r="B10699" t="s">
        <v>34020</v>
      </c>
      <c r="C10699" t="s">
        <v>34021</v>
      </c>
      <c r="D10699" t="s">
        <v>586</v>
      </c>
      <c r="E10699" s="27">
        <v>41596</v>
      </c>
      <c r="F10699" t="s">
        <v>233</v>
      </c>
      <c r="G10699" s="27">
        <v>33524</v>
      </c>
      <c r="H10699">
        <v>24</v>
      </c>
      <c r="I10699" t="s">
        <v>259</v>
      </c>
      <c r="J10699" t="s">
        <v>250</v>
      </c>
      <c r="K10699">
        <v>0</v>
      </c>
      <c r="L10699">
        <v>3</v>
      </c>
      <c r="M10699">
        <v>0</v>
      </c>
      <c r="N10699">
        <v>3</v>
      </c>
      <c r="O10699">
        <v>0</v>
      </c>
      <c r="P10699">
        <v>0</v>
      </c>
      <c r="Q10699" s="28">
        <v>41596.143750000003</v>
      </c>
      <c r="R10699" s="28">
        <v>41596.086111111108</v>
      </c>
      <c r="S10699" t="s">
        <v>34022</v>
      </c>
      <c r="T10699" s="27">
        <v>41596</v>
      </c>
      <c r="V10699">
        <v>0</v>
      </c>
      <c r="W10699" t="s">
        <v>32</v>
      </c>
      <c r="X10699" t="s">
        <v>1051</v>
      </c>
      <c r="Y10699">
        <v>1</v>
      </c>
      <c r="AA10699" t="s">
        <v>34023</v>
      </c>
      <c r="AB10699" t="s">
        <v>36</v>
      </c>
      <c r="AC10699">
        <v>0</v>
      </c>
      <c r="AD10699" s="27">
        <v>42232</v>
      </c>
      <c r="AE10699" t="s">
        <v>412</v>
      </c>
      <c r="AF10699" s="27">
        <v>42232</v>
      </c>
      <c r="AG10699" s="27">
        <v>42232</v>
      </c>
      <c r="AH10699">
        <v>0</v>
      </c>
      <c r="AN10699" t="s">
        <v>238</v>
      </c>
      <c r="AO10699">
        <v>3</v>
      </c>
      <c r="AP10699" t="s">
        <v>239</v>
      </c>
      <c r="AQ10699" s="27">
        <v>41596</v>
      </c>
      <c r="AR10699" t="s">
        <v>240</v>
      </c>
      <c r="AS10699">
        <v>3</v>
      </c>
      <c r="AT10699" t="s">
        <v>239</v>
      </c>
      <c r="AU10699" s="27">
        <v>41596</v>
      </c>
    </row>
    <row r="10700" spans="1:47" x14ac:dyDescent="0.2">
      <c r="A10700">
        <v>10699</v>
      </c>
      <c r="B10700" t="s">
        <v>34024</v>
      </c>
      <c r="C10700" t="s">
        <v>26738</v>
      </c>
      <c r="D10700" t="s">
        <v>23458</v>
      </c>
      <c r="E10700" s="27">
        <v>41739</v>
      </c>
      <c r="F10700" t="s">
        <v>233</v>
      </c>
      <c r="G10700" s="27">
        <v>21620</v>
      </c>
      <c r="H10700">
        <v>57</v>
      </c>
      <c r="I10700" t="s">
        <v>234</v>
      </c>
      <c r="J10700" t="s">
        <v>250</v>
      </c>
      <c r="K10700">
        <v>0</v>
      </c>
      <c r="L10700">
        <v>10</v>
      </c>
      <c r="M10700">
        <v>0</v>
      </c>
      <c r="N10700">
        <v>0</v>
      </c>
      <c r="O10700">
        <v>28</v>
      </c>
      <c r="P10700">
        <v>0</v>
      </c>
      <c r="Q10700" s="28">
        <v>41739.061111111114</v>
      </c>
      <c r="R10700" s="28">
        <v>41741.230555555558</v>
      </c>
      <c r="S10700" t="s">
        <v>34025</v>
      </c>
      <c r="T10700" s="27">
        <v>41739</v>
      </c>
      <c r="V10700">
        <v>0</v>
      </c>
      <c r="W10700" t="s">
        <v>32</v>
      </c>
      <c r="X10700" t="s">
        <v>261</v>
      </c>
      <c r="Y10700">
        <v>1</v>
      </c>
      <c r="AA10700" t="s">
        <v>34026</v>
      </c>
      <c r="AB10700" t="s">
        <v>36</v>
      </c>
      <c r="AC10700">
        <v>1</v>
      </c>
      <c r="AD10700" s="27">
        <v>41747</v>
      </c>
      <c r="AE10700" t="s">
        <v>474</v>
      </c>
      <c r="AF10700" s="27">
        <v>41748</v>
      </c>
      <c r="AG10700" s="27">
        <v>41787</v>
      </c>
      <c r="AH10700">
        <v>1</v>
      </c>
      <c r="AJ10700" t="s">
        <v>34026</v>
      </c>
      <c r="AK10700" t="s">
        <v>255</v>
      </c>
      <c r="AL10700" s="27">
        <v>41747</v>
      </c>
      <c r="AM10700" t="s">
        <v>383</v>
      </c>
      <c r="AN10700" t="s">
        <v>238</v>
      </c>
      <c r="AO10700">
        <v>6</v>
      </c>
      <c r="AP10700" t="s">
        <v>246</v>
      </c>
      <c r="AQ10700" s="27">
        <v>41739</v>
      </c>
      <c r="AR10700" t="s">
        <v>240</v>
      </c>
      <c r="AS10700">
        <v>10</v>
      </c>
      <c r="AT10700" t="s">
        <v>269</v>
      </c>
      <c r="AU10700" s="27">
        <v>41739</v>
      </c>
    </row>
    <row r="10701" spans="1:47" x14ac:dyDescent="0.2">
      <c r="A10701">
        <v>10700</v>
      </c>
      <c r="B10701" t="s">
        <v>34027</v>
      </c>
      <c r="C10701" t="s">
        <v>569</v>
      </c>
      <c r="D10701" t="s">
        <v>1339</v>
      </c>
      <c r="E10701" s="27">
        <v>41396</v>
      </c>
      <c r="F10701" t="s">
        <v>233</v>
      </c>
      <c r="G10701" s="27">
        <v>29051</v>
      </c>
      <c r="H10701">
        <v>36</v>
      </c>
      <c r="I10701" t="s">
        <v>244</v>
      </c>
      <c r="J10701" t="s">
        <v>250</v>
      </c>
      <c r="K10701">
        <v>1</v>
      </c>
      <c r="L10701">
        <v>10</v>
      </c>
      <c r="M10701">
        <v>2</v>
      </c>
      <c r="N10701">
        <v>0</v>
      </c>
      <c r="O10701">
        <v>14</v>
      </c>
      <c r="P10701">
        <v>-1</v>
      </c>
      <c r="Q10701" s="28">
        <v>41395.224305555559</v>
      </c>
      <c r="R10701" s="28">
        <v>41397.314583333333</v>
      </c>
      <c r="S10701" t="s">
        <v>34028</v>
      </c>
      <c r="T10701" s="27">
        <v>41395</v>
      </c>
      <c r="V10701">
        <v>1</v>
      </c>
      <c r="W10701" t="s">
        <v>32</v>
      </c>
      <c r="X10701" t="s">
        <v>261</v>
      </c>
      <c r="Y10701">
        <v>1</v>
      </c>
      <c r="AA10701" t="s">
        <v>34029</v>
      </c>
      <c r="AB10701" t="s">
        <v>32</v>
      </c>
      <c r="AC10701">
        <v>1</v>
      </c>
      <c r="AD10701" s="27">
        <v>41439</v>
      </c>
      <c r="AE10701" t="s">
        <v>261</v>
      </c>
      <c r="AF10701" s="27">
        <v>41440</v>
      </c>
      <c r="AG10701" s="27">
        <v>41661</v>
      </c>
      <c r="AH10701">
        <v>0</v>
      </c>
      <c r="AN10701" t="s">
        <v>238</v>
      </c>
      <c r="AO10701">
        <v>9</v>
      </c>
      <c r="AP10701" t="s">
        <v>269</v>
      </c>
      <c r="AQ10701" s="27">
        <v>41396</v>
      </c>
      <c r="AR10701" t="s">
        <v>240</v>
      </c>
      <c r="AS10701">
        <v>10</v>
      </c>
      <c r="AT10701" t="s">
        <v>269</v>
      </c>
      <c r="AU10701" s="27">
        <v>41396</v>
      </c>
    </row>
    <row r="10702" spans="1:47" x14ac:dyDescent="0.2">
      <c r="A10702">
        <v>10701</v>
      </c>
      <c r="B10702" t="s">
        <v>34030</v>
      </c>
      <c r="C10702" t="s">
        <v>21754</v>
      </c>
      <c r="D10702" t="s">
        <v>2220</v>
      </c>
      <c r="E10702" s="27">
        <v>41421</v>
      </c>
      <c r="F10702" t="s">
        <v>233</v>
      </c>
      <c r="G10702" s="27">
        <v>24552</v>
      </c>
      <c r="H10702">
        <v>49</v>
      </c>
      <c r="I10702" t="s">
        <v>234</v>
      </c>
      <c r="J10702" t="s">
        <v>250</v>
      </c>
      <c r="K10702">
        <v>0</v>
      </c>
      <c r="L10702">
        <v>10</v>
      </c>
      <c r="M10702">
        <v>0</v>
      </c>
      <c r="N10702">
        <v>0</v>
      </c>
      <c r="O10702">
        <v>3</v>
      </c>
      <c r="P10702">
        <v>-1</v>
      </c>
      <c r="Q10702" s="28">
        <v>41420.429166666669</v>
      </c>
      <c r="R10702" s="28">
        <v>41663.223611111112</v>
      </c>
      <c r="S10702" t="s">
        <v>34031</v>
      </c>
      <c r="T10702" s="27">
        <v>41420</v>
      </c>
      <c r="V10702">
        <v>1</v>
      </c>
      <c r="W10702" t="s">
        <v>32</v>
      </c>
      <c r="X10702" t="s">
        <v>494</v>
      </c>
      <c r="Y10702">
        <v>0</v>
      </c>
      <c r="AB10702" t="s">
        <v>237</v>
      </c>
      <c r="AH10702">
        <v>0</v>
      </c>
      <c r="AN10702" t="s">
        <v>238</v>
      </c>
      <c r="AO10702">
        <v>8</v>
      </c>
      <c r="AP10702" t="s">
        <v>269</v>
      </c>
      <c r="AQ10702" s="27">
        <v>41421</v>
      </c>
      <c r="AR10702" t="s">
        <v>240</v>
      </c>
      <c r="AS10702">
        <v>10</v>
      </c>
      <c r="AT10702" t="s">
        <v>269</v>
      </c>
      <c r="AU10702" s="27">
        <v>41421</v>
      </c>
    </row>
    <row r="10703" spans="1:47" x14ac:dyDescent="0.2">
      <c r="A10703">
        <v>10702</v>
      </c>
      <c r="B10703" t="s">
        <v>34032</v>
      </c>
      <c r="C10703" t="s">
        <v>990</v>
      </c>
      <c r="D10703" t="s">
        <v>24527</v>
      </c>
      <c r="E10703" s="27">
        <v>41416</v>
      </c>
      <c r="F10703" t="s">
        <v>233</v>
      </c>
      <c r="G10703" s="27">
        <v>28334</v>
      </c>
      <c r="H10703">
        <v>38</v>
      </c>
      <c r="I10703" t="s">
        <v>244</v>
      </c>
      <c r="J10703" t="s">
        <v>250</v>
      </c>
      <c r="K10703">
        <v>0</v>
      </c>
      <c r="L10703">
        <v>6</v>
      </c>
      <c r="M10703">
        <v>0</v>
      </c>
      <c r="N10703">
        <v>0</v>
      </c>
      <c r="O10703">
        <v>7</v>
      </c>
      <c r="P10703">
        <v>-42</v>
      </c>
      <c r="Q10703" s="28">
        <v>41374.077777777777</v>
      </c>
      <c r="R10703" s="28">
        <v>41408.060416666667</v>
      </c>
      <c r="S10703" t="s">
        <v>34033</v>
      </c>
      <c r="U10703" s="27">
        <v>41374</v>
      </c>
      <c r="V10703">
        <v>42</v>
      </c>
      <c r="W10703" t="s">
        <v>32</v>
      </c>
      <c r="X10703" t="s">
        <v>274</v>
      </c>
      <c r="Y10703">
        <v>0</v>
      </c>
      <c r="AB10703" t="s">
        <v>237</v>
      </c>
      <c r="AH10703">
        <v>0</v>
      </c>
      <c r="AN10703" t="s">
        <v>238</v>
      </c>
      <c r="AO10703">
        <v>2</v>
      </c>
      <c r="AP10703" t="s">
        <v>239</v>
      </c>
      <c r="AQ10703" s="27">
        <v>41416</v>
      </c>
      <c r="AR10703" t="s">
        <v>240</v>
      </c>
      <c r="AS10703">
        <v>6</v>
      </c>
      <c r="AT10703" t="s">
        <v>246</v>
      </c>
      <c r="AU10703" s="27">
        <v>41416</v>
      </c>
    </row>
    <row r="10704" spans="1:47" x14ac:dyDescent="0.2">
      <c r="A10704">
        <v>10703</v>
      </c>
      <c r="B10704" t="s">
        <v>34034</v>
      </c>
      <c r="C10704" t="s">
        <v>3144</v>
      </c>
      <c r="D10704" t="s">
        <v>4215</v>
      </c>
      <c r="E10704" s="27">
        <v>41419</v>
      </c>
      <c r="F10704" t="s">
        <v>233</v>
      </c>
      <c r="G10704" s="27">
        <v>26646</v>
      </c>
      <c r="H10704">
        <v>43</v>
      </c>
      <c r="I10704" t="s">
        <v>244</v>
      </c>
      <c r="J10704" t="s">
        <v>250</v>
      </c>
      <c r="K10704">
        <v>0</v>
      </c>
      <c r="L10704">
        <v>7</v>
      </c>
      <c r="M10704">
        <v>1</v>
      </c>
      <c r="N10704">
        <v>0</v>
      </c>
      <c r="O10704">
        <v>23</v>
      </c>
      <c r="P10704">
        <v>-1</v>
      </c>
      <c r="Q10704" s="28">
        <v>41418.361111111109</v>
      </c>
      <c r="R10704" s="28">
        <v>41520.420138888891</v>
      </c>
      <c r="S10704" t="s">
        <v>34035</v>
      </c>
      <c r="T10704" s="27">
        <v>41418</v>
      </c>
      <c r="V10704">
        <v>1</v>
      </c>
      <c r="W10704" t="s">
        <v>32</v>
      </c>
      <c r="X10704" t="s">
        <v>30365</v>
      </c>
      <c r="Y10704">
        <v>0</v>
      </c>
      <c r="AB10704" t="s">
        <v>237</v>
      </c>
      <c r="AH10704">
        <v>0</v>
      </c>
      <c r="AN10704" t="s">
        <v>238</v>
      </c>
      <c r="AO10704">
        <v>3</v>
      </c>
      <c r="AP10704" t="s">
        <v>239</v>
      </c>
      <c r="AQ10704" s="27">
        <v>41419</v>
      </c>
      <c r="AR10704" t="s">
        <v>240</v>
      </c>
      <c r="AS10704">
        <v>7</v>
      </c>
      <c r="AT10704" t="s">
        <v>246</v>
      </c>
      <c r="AU10704" s="27">
        <v>41419</v>
      </c>
    </row>
    <row r="10705" spans="1:47" x14ac:dyDescent="0.2">
      <c r="A10705">
        <v>10704</v>
      </c>
      <c r="B10705" t="s">
        <v>34036</v>
      </c>
      <c r="C10705" t="s">
        <v>5933</v>
      </c>
      <c r="D10705" t="s">
        <v>34037</v>
      </c>
      <c r="E10705" s="27">
        <v>41751</v>
      </c>
      <c r="F10705" t="s">
        <v>233</v>
      </c>
      <c r="G10705" s="27">
        <v>26627</v>
      </c>
      <c r="H10705">
        <v>43</v>
      </c>
      <c r="I10705" t="s">
        <v>244</v>
      </c>
      <c r="J10705" t="s">
        <v>250</v>
      </c>
      <c r="K10705">
        <v>0</v>
      </c>
      <c r="L10705">
        <v>5</v>
      </c>
      <c r="M10705">
        <v>0</v>
      </c>
      <c r="N10705">
        <v>0</v>
      </c>
      <c r="O10705">
        <v>17</v>
      </c>
      <c r="P10705">
        <v>0</v>
      </c>
      <c r="Q10705" s="28">
        <v>41751.086805555555</v>
      </c>
      <c r="R10705" s="28">
        <v>41751.367361111108</v>
      </c>
      <c r="S10705" t="s">
        <v>34038</v>
      </c>
      <c r="U10705" s="27">
        <v>41751</v>
      </c>
      <c r="V10705">
        <v>0</v>
      </c>
      <c r="W10705" t="s">
        <v>32</v>
      </c>
      <c r="X10705" t="s">
        <v>274</v>
      </c>
      <c r="Y10705">
        <v>0</v>
      </c>
      <c r="AB10705" t="s">
        <v>237</v>
      </c>
      <c r="AH10705">
        <v>0</v>
      </c>
      <c r="AN10705" t="s">
        <v>238</v>
      </c>
      <c r="AO10705">
        <v>4</v>
      </c>
      <c r="AP10705" t="s">
        <v>239</v>
      </c>
      <c r="AQ10705" s="27">
        <v>41751</v>
      </c>
      <c r="AR10705" t="s">
        <v>240</v>
      </c>
      <c r="AS10705">
        <v>5</v>
      </c>
      <c r="AT10705" t="s">
        <v>246</v>
      </c>
      <c r="AU10705" s="27">
        <v>41751</v>
      </c>
    </row>
    <row r="10706" spans="1:47" x14ac:dyDescent="0.2">
      <c r="A10706">
        <v>10705</v>
      </c>
      <c r="B10706" t="s">
        <v>34039</v>
      </c>
      <c r="C10706" t="s">
        <v>4577</v>
      </c>
      <c r="D10706" t="s">
        <v>5942</v>
      </c>
      <c r="E10706" s="27">
        <v>41757</v>
      </c>
      <c r="F10706" t="s">
        <v>233</v>
      </c>
      <c r="G10706" s="27">
        <v>17073</v>
      </c>
      <c r="H10706">
        <v>69</v>
      </c>
      <c r="I10706" t="s">
        <v>234</v>
      </c>
      <c r="J10706" t="s">
        <v>353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-6</v>
      </c>
      <c r="Q10706" s="28">
        <v>41751.477083333331</v>
      </c>
      <c r="R10706" s="28">
        <v>41757.518055555556</v>
      </c>
      <c r="S10706" t="s">
        <v>34040</v>
      </c>
      <c r="T10706" s="27">
        <v>41751</v>
      </c>
      <c r="V10706">
        <v>6</v>
      </c>
      <c r="W10706" t="s">
        <v>36</v>
      </c>
      <c r="X10706" t="s">
        <v>3954</v>
      </c>
      <c r="Y10706">
        <v>0</v>
      </c>
      <c r="AB10706" t="s">
        <v>237</v>
      </c>
      <c r="AH10706">
        <v>0</v>
      </c>
      <c r="AN10706" t="s">
        <v>238</v>
      </c>
      <c r="AO10706">
        <v>1</v>
      </c>
      <c r="AP10706" t="s">
        <v>239</v>
      </c>
      <c r="AQ10706" s="27">
        <v>41757</v>
      </c>
      <c r="AR10706" t="s">
        <v>240</v>
      </c>
      <c r="AS10706">
        <v>1</v>
      </c>
      <c r="AT10706" t="s">
        <v>239</v>
      </c>
      <c r="AU10706" s="27">
        <v>41757</v>
      </c>
    </row>
    <row r="10707" spans="1:47" x14ac:dyDescent="0.2">
      <c r="A10707">
        <v>10706</v>
      </c>
      <c r="B10707" t="s">
        <v>34041</v>
      </c>
      <c r="C10707" t="s">
        <v>6541</v>
      </c>
      <c r="D10707" t="s">
        <v>34042</v>
      </c>
      <c r="E10707" s="27">
        <v>41276</v>
      </c>
      <c r="F10707" t="s">
        <v>233</v>
      </c>
      <c r="G10707" s="27">
        <v>26970</v>
      </c>
      <c r="H10707">
        <v>42</v>
      </c>
      <c r="I10707" t="s">
        <v>244</v>
      </c>
      <c r="J10707" t="s">
        <v>250</v>
      </c>
      <c r="K10707">
        <v>0</v>
      </c>
      <c r="L10707">
        <v>7</v>
      </c>
      <c r="M10707">
        <v>0</v>
      </c>
      <c r="N10707">
        <v>0</v>
      </c>
      <c r="O10707">
        <v>0</v>
      </c>
      <c r="P10707">
        <v>0</v>
      </c>
      <c r="Q10707" s="28">
        <v>41276.334027777775</v>
      </c>
      <c r="R10707" s="28">
        <v>41283.124305555553</v>
      </c>
      <c r="S10707" t="s">
        <v>34043</v>
      </c>
      <c r="T10707" s="27">
        <v>41275</v>
      </c>
      <c r="V10707">
        <v>1</v>
      </c>
      <c r="W10707" t="s">
        <v>36</v>
      </c>
      <c r="X10707" t="s">
        <v>412</v>
      </c>
      <c r="Y10707">
        <v>0</v>
      </c>
      <c r="AB10707" t="s">
        <v>237</v>
      </c>
      <c r="AH10707">
        <v>0</v>
      </c>
      <c r="AN10707" t="s">
        <v>238</v>
      </c>
      <c r="AO10707">
        <v>4</v>
      </c>
      <c r="AP10707" t="s">
        <v>239</v>
      </c>
      <c r="AQ10707" s="27">
        <v>41276</v>
      </c>
      <c r="AR10707" t="s">
        <v>240</v>
      </c>
      <c r="AS10707">
        <v>7</v>
      </c>
      <c r="AT10707" t="s">
        <v>246</v>
      </c>
      <c r="AU10707" s="27">
        <v>41276</v>
      </c>
    </row>
    <row r="10708" spans="1:47" x14ac:dyDescent="0.2">
      <c r="A10708">
        <v>10707</v>
      </c>
      <c r="B10708" t="s">
        <v>34044</v>
      </c>
      <c r="C10708" t="s">
        <v>288</v>
      </c>
      <c r="D10708" t="s">
        <v>34045</v>
      </c>
      <c r="E10708" s="27">
        <v>41614</v>
      </c>
      <c r="F10708" t="s">
        <v>233</v>
      </c>
      <c r="G10708" s="27">
        <v>30723</v>
      </c>
      <c r="H10708">
        <v>32</v>
      </c>
      <c r="I10708" t="s">
        <v>244</v>
      </c>
      <c r="J10708" t="s">
        <v>245</v>
      </c>
      <c r="K10708">
        <v>0</v>
      </c>
      <c r="L10708">
        <v>10</v>
      </c>
      <c r="M10708">
        <v>0</v>
      </c>
      <c r="N10708">
        <v>0</v>
      </c>
      <c r="O10708">
        <v>4</v>
      </c>
      <c r="P10708">
        <v>-1</v>
      </c>
      <c r="Q10708" s="28">
        <v>41613.089583333334</v>
      </c>
      <c r="R10708" s="28">
        <v>41613.402777777781</v>
      </c>
      <c r="S10708" t="s">
        <v>34046</v>
      </c>
      <c r="T10708" s="27">
        <v>41612</v>
      </c>
      <c r="V10708">
        <v>2</v>
      </c>
      <c r="W10708" t="s">
        <v>32</v>
      </c>
      <c r="X10708" t="s">
        <v>1381</v>
      </c>
      <c r="Y10708">
        <v>1</v>
      </c>
      <c r="AA10708" t="s">
        <v>34047</v>
      </c>
      <c r="AB10708" t="s">
        <v>36</v>
      </c>
      <c r="AC10708">
        <v>0</v>
      </c>
      <c r="AD10708" s="27">
        <v>41660</v>
      </c>
      <c r="AE10708" t="s">
        <v>324</v>
      </c>
      <c r="AF10708" s="27">
        <v>41660</v>
      </c>
      <c r="AG10708" s="27">
        <v>41662</v>
      </c>
      <c r="AH10708">
        <v>0</v>
      </c>
      <c r="AN10708" t="s">
        <v>238</v>
      </c>
      <c r="AO10708">
        <v>8</v>
      </c>
      <c r="AP10708" t="s">
        <v>269</v>
      </c>
      <c r="AQ10708" s="27">
        <v>41614</v>
      </c>
      <c r="AR10708" t="s">
        <v>240</v>
      </c>
      <c r="AS10708">
        <v>10</v>
      </c>
      <c r="AT10708" t="s">
        <v>269</v>
      </c>
      <c r="AU10708" s="27">
        <v>41614</v>
      </c>
    </row>
    <row r="10709" spans="1:47" x14ac:dyDescent="0.2">
      <c r="A10709">
        <v>10708</v>
      </c>
      <c r="B10709" t="s">
        <v>34048</v>
      </c>
      <c r="C10709" t="s">
        <v>2056</v>
      </c>
      <c r="D10709" t="s">
        <v>34049</v>
      </c>
      <c r="E10709" s="27">
        <v>41355</v>
      </c>
      <c r="F10709" t="s">
        <v>233</v>
      </c>
      <c r="G10709" s="27">
        <v>32646</v>
      </c>
      <c r="H10709">
        <v>26</v>
      </c>
      <c r="I10709" t="s">
        <v>244</v>
      </c>
      <c r="J10709" t="s">
        <v>245</v>
      </c>
      <c r="K10709">
        <v>0</v>
      </c>
      <c r="L10709">
        <v>4</v>
      </c>
      <c r="M10709">
        <v>0</v>
      </c>
      <c r="N10709">
        <v>0</v>
      </c>
      <c r="O10709">
        <v>1</v>
      </c>
      <c r="P10709">
        <v>-1</v>
      </c>
      <c r="Q10709" s="28">
        <v>41354.411111111112</v>
      </c>
      <c r="R10709" s="28">
        <v>41360.382638888892</v>
      </c>
      <c r="S10709" t="s">
        <v>34050</v>
      </c>
      <c r="U10709" s="27">
        <v>41354</v>
      </c>
      <c r="V10709">
        <v>1</v>
      </c>
      <c r="W10709" t="s">
        <v>32</v>
      </c>
      <c r="X10709" t="s">
        <v>274</v>
      </c>
      <c r="Y10709">
        <v>0</v>
      </c>
      <c r="AB10709" t="s">
        <v>237</v>
      </c>
      <c r="AH10709">
        <v>0</v>
      </c>
      <c r="AN10709" t="s">
        <v>238</v>
      </c>
      <c r="AO10709">
        <v>3</v>
      </c>
      <c r="AP10709" t="s">
        <v>239</v>
      </c>
      <c r="AQ10709" s="27">
        <v>41355</v>
      </c>
      <c r="AR10709" t="s">
        <v>240</v>
      </c>
      <c r="AS10709">
        <v>4</v>
      </c>
      <c r="AT10709" t="s">
        <v>239</v>
      </c>
      <c r="AU10709" s="27">
        <v>41355</v>
      </c>
    </row>
    <row r="10710" spans="1:47" x14ac:dyDescent="0.2">
      <c r="A10710">
        <v>10709</v>
      </c>
      <c r="B10710" t="s">
        <v>34051</v>
      </c>
      <c r="C10710" t="s">
        <v>775</v>
      </c>
      <c r="D10710" t="s">
        <v>12840</v>
      </c>
      <c r="E10710" s="27">
        <v>41285</v>
      </c>
      <c r="F10710" t="s">
        <v>233</v>
      </c>
      <c r="G10710" s="27">
        <v>15446</v>
      </c>
      <c r="H10710">
        <v>74</v>
      </c>
      <c r="I10710" t="s">
        <v>234</v>
      </c>
      <c r="J10710" t="s">
        <v>245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-1</v>
      </c>
      <c r="Q10710" s="28">
        <v>41284.383333333331</v>
      </c>
      <c r="R10710" s="28">
        <v>41285.388888888891</v>
      </c>
      <c r="S10710" t="s">
        <v>34052</v>
      </c>
      <c r="T10710" s="27">
        <v>41284</v>
      </c>
      <c r="V10710">
        <v>1</v>
      </c>
      <c r="W10710" t="s">
        <v>36</v>
      </c>
      <c r="X10710" t="s">
        <v>2836</v>
      </c>
      <c r="Y10710">
        <v>0</v>
      </c>
      <c r="AB10710" t="s">
        <v>237</v>
      </c>
      <c r="AH10710">
        <v>0</v>
      </c>
      <c r="AN10710" t="s">
        <v>238</v>
      </c>
      <c r="AO10710">
        <v>1</v>
      </c>
      <c r="AP10710" t="s">
        <v>239</v>
      </c>
      <c r="AQ10710" s="27">
        <v>41285</v>
      </c>
      <c r="AR10710" t="s">
        <v>240</v>
      </c>
      <c r="AS10710">
        <v>1</v>
      </c>
      <c r="AT10710" t="s">
        <v>239</v>
      </c>
      <c r="AU10710" s="27">
        <v>41285</v>
      </c>
    </row>
    <row r="10711" spans="1:47" x14ac:dyDescent="0.2">
      <c r="A10711">
        <v>10710</v>
      </c>
      <c r="B10711" t="s">
        <v>34053</v>
      </c>
      <c r="C10711" t="s">
        <v>1147</v>
      </c>
      <c r="D10711" t="s">
        <v>34054</v>
      </c>
      <c r="E10711" s="27">
        <v>41641</v>
      </c>
      <c r="F10711" t="s">
        <v>233</v>
      </c>
      <c r="G10711" s="27">
        <v>34964</v>
      </c>
      <c r="H10711">
        <v>20</v>
      </c>
      <c r="I10711" t="s">
        <v>259</v>
      </c>
      <c r="J10711" t="s">
        <v>250</v>
      </c>
      <c r="K10711">
        <v>1</v>
      </c>
      <c r="L10711">
        <v>10</v>
      </c>
      <c r="M10711">
        <v>0</v>
      </c>
      <c r="N10711">
        <v>0</v>
      </c>
      <c r="O10711">
        <v>1</v>
      </c>
      <c r="P10711">
        <v>-1</v>
      </c>
      <c r="Q10711" s="28">
        <v>41640.307638888888</v>
      </c>
      <c r="R10711" s="28">
        <v>41877.257638888892</v>
      </c>
      <c r="S10711" t="s">
        <v>34055</v>
      </c>
      <c r="T10711" s="27">
        <v>41640</v>
      </c>
      <c r="V10711">
        <v>1</v>
      </c>
      <c r="W10711" t="s">
        <v>32</v>
      </c>
      <c r="X10711" t="s">
        <v>268</v>
      </c>
      <c r="Y10711">
        <v>0</v>
      </c>
      <c r="AB10711" t="s">
        <v>237</v>
      </c>
      <c r="AH10711">
        <v>0</v>
      </c>
      <c r="AN10711" t="s">
        <v>238</v>
      </c>
      <c r="AO10711">
        <v>10</v>
      </c>
      <c r="AP10711" t="s">
        <v>269</v>
      </c>
      <c r="AQ10711" s="27">
        <v>41641</v>
      </c>
      <c r="AR10711" t="s">
        <v>240</v>
      </c>
      <c r="AS10711">
        <v>10</v>
      </c>
      <c r="AT10711" t="s">
        <v>269</v>
      </c>
      <c r="AU10711" s="27">
        <v>41641</v>
      </c>
    </row>
    <row r="10712" spans="1:47" x14ac:dyDescent="0.2">
      <c r="A10712">
        <v>10711</v>
      </c>
      <c r="B10712" t="s">
        <v>34056</v>
      </c>
      <c r="C10712" t="s">
        <v>480</v>
      </c>
      <c r="D10712" t="s">
        <v>340</v>
      </c>
      <c r="E10712" s="27">
        <v>41854</v>
      </c>
      <c r="F10712" t="s">
        <v>233</v>
      </c>
      <c r="G10712" s="27">
        <v>32867</v>
      </c>
      <c r="H10712">
        <v>26</v>
      </c>
      <c r="I10712" t="s">
        <v>244</v>
      </c>
      <c r="J10712" t="s">
        <v>353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 s="28">
        <v>41854.145138888889</v>
      </c>
      <c r="R10712" s="28">
        <v>41854.0625</v>
      </c>
      <c r="S10712" t="s">
        <v>34057</v>
      </c>
      <c r="T10712" s="27">
        <v>41854</v>
      </c>
      <c r="V10712">
        <v>0</v>
      </c>
      <c r="W10712" t="s">
        <v>36</v>
      </c>
      <c r="X10712" t="s">
        <v>1207</v>
      </c>
      <c r="Y10712">
        <v>0</v>
      </c>
      <c r="AB10712" t="s">
        <v>237</v>
      </c>
      <c r="AH10712">
        <v>0</v>
      </c>
      <c r="AN10712" t="s">
        <v>238</v>
      </c>
      <c r="AO10712">
        <v>2</v>
      </c>
      <c r="AP10712" t="s">
        <v>239</v>
      </c>
      <c r="AQ10712" s="27">
        <v>41854</v>
      </c>
      <c r="AR10712" t="s">
        <v>240</v>
      </c>
      <c r="AS10712">
        <v>1</v>
      </c>
      <c r="AT10712" t="s">
        <v>239</v>
      </c>
      <c r="AU10712" s="27">
        <v>41854</v>
      </c>
    </row>
    <row r="10713" spans="1:47" x14ac:dyDescent="0.2">
      <c r="A10713">
        <v>10712</v>
      </c>
      <c r="B10713" t="s">
        <v>34058</v>
      </c>
      <c r="C10713" t="s">
        <v>5358</v>
      </c>
      <c r="D10713" t="s">
        <v>17616</v>
      </c>
      <c r="E10713" s="27">
        <v>41536</v>
      </c>
      <c r="F10713" t="s">
        <v>233</v>
      </c>
      <c r="G10713" s="27">
        <v>33399</v>
      </c>
      <c r="H10713">
        <v>24</v>
      </c>
      <c r="I10713" t="s">
        <v>259</v>
      </c>
      <c r="J10713" t="s">
        <v>250</v>
      </c>
      <c r="K10713">
        <v>0</v>
      </c>
      <c r="L10713">
        <v>6</v>
      </c>
      <c r="M10713">
        <v>0</v>
      </c>
      <c r="N10713">
        <v>1</v>
      </c>
      <c r="O10713">
        <v>3</v>
      </c>
      <c r="P10713">
        <v>-1</v>
      </c>
      <c r="Q10713" s="28">
        <v>41535.197916666664</v>
      </c>
      <c r="R10713" s="28">
        <v>41536.337500000001</v>
      </c>
      <c r="S10713" t="s">
        <v>34059</v>
      </c>
      <c r="T10713" s="27">
        <v>41535</v>
      </c>
      <c r="V10713">
        <v>1</v>
      </c>
      <c r="W10713" t="s">
        <v>32</v>
      </c>
      <c r="X10713" t="s">
        <v>284</v>
      </c>
      <c r="Y10713">
        <v>1</v>
      </c>
      <c r="AA10713" t="s">
        <v>34060</v>
      </c>
      <c r="AB10713" t="s">
        <v>36</v>
      </c>
      <c r="AC10713">
        <v>0</v>
      </c>
      <c r="AD10713" s="27">
        <v>41629</v>
      </c>
      <c r="AE10713" t="s">
        <v>474</v>
      </c>
      <c r="AF10713" s="27">
        <v>41629</v>
      </c>
      <c r="AG10713" s="27">
        <v>41630</v>
      </c>
      <c r="AH10713">
        <v>0</v>
      </c>
      <c r="AN10713" t="s">
        <v>238</v>
      </c>
      <c r="AO10713">
        <v>5</v>
      </c>
      <c r="AP10713" t="s">
        <v>246</v>
      </c>
      <c r="AQ10713" s="27">
        <v>41536</v>
      </c>
      <c r="AR10713" t="s">
        <v>240</v>
      </c>
      <c r="AS10713">
        <v>6</v>
      </c>
      <c r="AT10713" t="s">
        <v>246</v>
      </c>
      <c r="AU10713" s="27">
        <v>41536</v>
      </c>
    </row>
    <row r="10714" spans="1:47" x14ac:dyDescent="0.2">
      <c r="A10714">
        <v>10713</v>
      </c>
      <c r="B10714" t="s">
        <v>34061</v>
      </c>
      <c r="C10714" t="s">
        <v>34062</v>
      </c>
      <c r="D10714" t="s">
        <v>20929</v>
      </c>
      <c r="E10714" s="27">
        <v>41344</v>
      </c>
      <c r="F10714" t="s">
        <v>294</v>
      </c>
      <c r="G10714" s="27">
        <v>33410</v>
      </c>
      <c r="H10714">
        <v>24</v>
      </c>
      <c r="I10714" t="s">
        <v>259</v>
      </c>
      <c r="J10714" t="s">
        <v>353</v>
      </c>
      <c r="K10714">
        <v>0</v>
      </c>
      <c r="L10714">
        <v>3</v>
      </c>
      <c r="M10714">
        <v>0</v>
      </c>
      <c r="N10714">
        <v>0</v>
      </c>
      <c r="O10714">
        <v>1</v>
      </c>
      <c r="P10714">
        <v>-2</v>
      </c>
      <c r="Q10714" s="28">
        <v>41342.496527777781</v>
      </c>
      <c r="R10714" s="28">
        <v>41343.063194444447</v>
      </c>
      <c r="S10714" t="s">
        <v>34063</v>
      </c>
      <c r="T10714" s="27">
        <v>41342</v>
      </c>
      <c r="V10714">
        <v>2</v>
      </c>
      <c r="W10714" t="s">
        <v>36</v>
      </c>
      <c r="X10714" t="s">
        <v>279</v>
      </c>
      <c r="Y10714">
        <v>0</v>
      </c>
      <c r="AB10714" t="s">
        <v>237</v>
      </c>
      <c r="AH10714">
        <v>0</v>
      </c>
      <c r="AN10714" t="s">
        <v>238</v>
      </c>
      <c r="AO10714">
        <v>3</v>
      </c>
      <c r="AP10714" t="s">
        <v>239</v>
      </c>
      <c r="AQ10714" s="27">
        <v>41344</v>
      </c>
      <c r="AR10714" t="s">
        <v>240</v>
      </c>
      <c r="AS10714">
        <v>3</v>
      </c>
      <c r="AT10714" t="s">
        <v>239</v>
      </c>
      <c r="AU10714" s="27">
        <v>41344</v>
      </c>
    </row>
    <row r="10715" spans="1:47" x14ac:dyDescent="0.2">
      <c r="A10715">
        <v>10714</v>
      </c>
      <c r="B10715" t="s">
        <v>34064</v>
      </c>
      <c r="C10715" t="s">
        <v>3380</v>
      </c>
      <c r="D10715" t="s">
        <v>34065</v>
      </c>
      <c r="E10715" s="27">
        <v>41967</v>
      </c>
      <c r="F10715" t="s">
        <v>294</v>
      </c>
      <c r="G10715" s="27">
        <v>22082</v>
      </c>
      <c r="H10715">
        <v>55</v>
      </c>
      <c r="I10715" t="s">
        <v>234</v>
      </c>
      <c r="J10715" t="s">
        <v>245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 s="28">
        <v>41967.072916666664</v>
      </c>
      <c r="R10715" s="28">
        <v>41967.057638888888</v>
      </c>
      <c r="S10715" t="s">
        <v>34066</v>
      </c>
      <c r="T10715" s="27">
        <v>41966</v>
      </c>
      <c r="V10715">
        <v>1</v>
      </c>
      <c r="W10715" t="s">
        <v>36</v>
      </c>
      <c r="X10715" t="s">
        <v>595</v>
      </c>
      <c r="Y10715">
        <v>0</v>
      </c>
      <c r="AB10715" t="s">
        <v>237</v>
      </c>
      <c r="AH10715">
        <v>0</v>
      </c>
      <c r="AN10715" t="s">
        <v>238</v>
      </c>
      <c r="AO10715">
        <v>1</v>
      </c>
      <c r="AP10715" t="s">
        <v>239</v>
      </c>
      <c r="AQ10715" s="27">
        <v>41967</v>
      </c>
      <c r="AR10715" t="s">
        <v>240</v>
      </c>
      <c r="AS10715">
        <v>1</v>
      </c>
      <c r="AT10715" t="s">
        <v>239</v>
      </c>
      <c r="AU10715" s="27">
        <v>41967</v>
      </c>
    </row>
    <row r="10716" spans="1:47" x14ac:dyDescent="0.2">
      <c r="A10716">
        <v>10715</v>
      </c>
      <c r="B10716" t="s">
        <v>34067</v>
      </c>
      <c r="C10716" t="s">
        <v>34068</v>
      </c>
      <c r="D10716" t="s">
        <v>1165</v>
      </c>
      <c r="E10716" s="27">
        <v>41964</v>
      </c>
      <c r="F10716" t="s">
        <v>294</v>
      </c>
      <c r="G10716" s="27">
        <v>28674</v>
      </c>
      <c r="H10716">
        <v>37</v>
      </c>
      <c r="I10716" t="s">
        <v>244</v>
      </c>
      <c r="J10716" t="s">
        <v>245</v>
      </c>
      <c r="K10716">
        <v>0</v>
      </c>
      <c r="L10716">
        <v>5</v>
      </c>
      <c r="M10716">
        <v>0</v>
      </c>
      <c r="N10716">
        <v>0</v>
      </c>
      <c r="O10716">
        <v>2</v>
      </c>
      <c r="P10716">
        <v>-1</v>
      </c>
      <c r="Q10716" s="28">
        <v>41963.466666666667</v>
      </c>
      <c r="R10716" s="28">
        <v>41965.04791666667</v>
      </c>
      <c r="S10716" t="s">
        <v>34069</v>
      </c>
      <c r="T10716" s="27">
        <v>41963</v>
      </c>
      <c r="V10716">
        <v>1</v>
      </c>
      <c r="W10716" t="s">
        <v>32</v>
      </c>
      <c r="X10716" t="s">
        <v>34070</v>
      </c>
      <c r="Y10716">
        <v>0</v>
      </c>
      <c r="AB10716" t="s">
        <v>237</v>
      </c>
      <c r="AH10716">
        <v>0</v>
      </c>
      <c r="AN10716" t="s">
        <v>238</v>
      </c>
      <c r="AO10716">
        <v>2</v>
      </c>
      <c r="AP10716" t="s">
        <v>239</v>
      </c>
      <c r="AQ10716" s="27">
        <v>41964</v>
      </c>
      <c r="AR10716" t="s">
        <v>240</v>
      </c>
      <c r="AS10716">
        <v>5</v>
      </c>
      <c r="AT10716" t="s">
        <v>246</v>
      </c>
      <c r="AU10716" s="27">
        <v>41964</v>
      </c>
    </row>
    <row r="10717" spans="1:47" x14ac:dyDescent="0.2">
      <c r="A10717">
        <v>10716</v>
      </c>
      <c r="B10717" t="s">
        <v>34071</v>
      </c>
      <c r="C10717" t="s">
        <v>8017</v>
      </c>
      <c r="D10717" t="s">
        <v>34072</v>
      </c>
      <c r="E10717" s="27">
        <v>41673</v>
      </c>
      <c r="F10717" t="s">
        <v>294</v>
      </c>
      <c r="G10717" s="27">
        <v>31916</v>
      </c>
      <c r="H10717">
        <v>28</v>
      </c>
      <c r="I10717" t="s">
        <v>244</v>
      </c>
      <c r="J10717" t="s">
        <v>22</v>
      </c>
      <c r="K10717">
        <v>0</v>
      </c>
      <c r="L10717">
        <v>7</v>
      </c>
      <c r="M10717">
        <v>0</v>
      </c>
      <c r="N10717">
        <v>0</v>
      </c>
      <c r="O10717">
        <v>1</v>
      </c>
      <c r="P10717">
        <v>36</v>
      </c>
      <c r="Q10717" s="28">
        <v>41709.081250000003</v>
      </c>
      <c r="R10717" s="28">
        <v>41774.418055555558</v>
      </c>
      <c r="S10717" t="s">
        <v>34073</v>
      </c>
      <c r="U10717" s="27">
        <v>41554</v>
      </c>
      <c r="V10717">
        <v>119</v>
      </c>
      <c r="W10717" t="s">
        <v>32</v>
      </c>
      <c r="X10717" t="s">
        <v>274</v>
      </c>
      <c r="Y10717">
        <v>0</v>
      </c>
      <c r="AB10717" t="s">
        <v>237</v>
      </c>
      <c r="AH10717">
        <v>0</v>
      </c>
      <c r="AN10717" t="s">
        <v>238</v>
      </c>
      <c r="AO10717">
        <v>2</v>
      </c>
      <c r="AP10717" t="s">
        <v>239</v>
      </c>
      <c r="AQ10717" s="27">
        <v>41673</v>
      </c>
      <c r="AR10717" t="s">
        <v>240</v>
      </c>
      <c r="AS10717">
        <v>7</v>
      </c>
      <c r="AT10717" t="s">
        <v>246</v>
      </c>
      <c r="AU10717" s="27">
        <v>41673</v>
      </c>
    </row>
    <row r="10718" spans="1:47" x14ac:dyDescent="0.2">
      <c r="A10718">
        <v>10717</v>
      </c>
      <c r="B10718" t="s">
        <v>34074</v>
      </c>
      <c r="C10718" t="s">
        <v>34075</v>
      </c>
      <c r="D10718" t="s">
        <v>34076</v>
      </c>
      <c r="E10718" s="27">
        <v>41947</v>
      </c>
      <c r="F10718" t="s">
        <v>233</v>
      </c>
      <c r="G10718" s="27">
        <v>33066</v>
      </c>
      <c r="H10718">
        <v>25</v>
      </c>
      <c r="I10718" t="s">
        <v>244</v>
      </c>
      <c r="J10718" t="s">
        <v>353</v>
      </c>
      <c r="K10718">
        <v>0</v>
      </c>
      <c r="L10718">
        <v>2</v>
      </c>
      <c r="M10718">
        <v>0</v>
      </c>
      <c r="N10718">
        <v>0</v>
      </c>
      <c r="O10718">
        <v>0</v>
      </c>
      <c r="W10718" t="s">
        <v>237</v>
      </c>
      <c r="Y10718">
        <v>-1</v>
      </c>
      <c r="AB10718" t="s">
        <v>237</v>
      </c>
      <c r="AH10718">
        <v>0</v>
      </c>
      <c r="AN10718" t="s">
        <v>238</v>
      </c>
      <c r="AO10718">
        <v>3</v>
      </c>
      <c r="AP10718" t="s">
        <v>239</v>
      </c>
      <c r="AQ10718" s="27">
        <v>41947</v>
      </c>
      <c r="AR10718" t="s">
        <v>240</v>
      </c>
      <c r="AS10718">
        <v>2</v>
      </c>
      <c r="AT10718" t="s">
        <v>239</v>
      </c>
      <c r="AU10718" s="27">
        <v>41947</v>
      </c>
    </row>
    <row r="10719" spans="1:47" x14ac:dyDescent="0.2">
      <c r="A10719">
        <v>10718</v>
      </c>
      <c r="B10719" t="s">
        <v>34077</v>
      </c>
      <c r="C10719" t="s">
        <v>6705</v>
      </c>
      <c r="D10719" t="s">
        <v>34078</v>
      </c>
      <c r="E10719" s="27">
        <v>41507</v>
      </c>
      <c r="F10719" t="s">
        <v>233</v>
      </c>
      <c r="G10719" s="27">
        <v>34408</v>
      </c>
      <c r="H10719">
        <v>22</v>
      </c>
      <c r="I10719" t="s">
        <v>259</v>
      </c>
      <c r="J10719" t="s">
        <v>22</v>
      </c>
      <c r="K10719">
        <v>0</v>
      </c>
      <c r="L10719">
        <v>3</v>
      </c>
      <c r="M10719">
        <v>0</v>
      </c>
      <c r="N10719">
        <v>1</v>
      </c>
      <c r="O10719">
        <v>0</v>
      </c>
      <c r="P10719">
        <v>-1</v>
      </c>
      <c r="Q10719" s="28">
        <v>41506.209027777775</v>
      </c>
      <c r="R10719" s="28">
        <v>41507.32708333333</v>
      </c>
      <c r="S10719" t="s">
        <v>34079</v>
      </c>
      <c r="T10719" s="27">
        <v>41506</v>
      </c>
      <c r="V10719">
        <v>1</v>
      </c>
      <c r="W10719" t="s">
        <v>32</v>
      </c>
      <c r="X10719" t="s">
        <v>359</v>
      </c>
      <c r="Y10719">
        <v>0</v>
      </c>
      <c r="AB10719" t="s">
        <v>237</v>
      </c>
      <c r="AH10719">
        <v>0</v>
      </c>
      <c r="AN10719" t="s">
        <v>238</v>
      </c>
      <c r="AO10719">
        <v>6</v>
      </c>
      <c r="AP10719" t="s">
        <v>246</v>
      </c>
      <c r="AQ10719" s="27">
        <v>41507</v>
      </c>
      <c r="AR10719" t="s">
        <v>240</v>
      </c>
      <c r="AS10719">
        <v>3</v>
      </c>
      <c r="AT10719" t="s">
        <v>239</v>
      </c>
      <c r="AU10719" s="27">
        <v>41507</v>
      </c>
    </row>
    <row r="10720" spans="1:47" x14ac:dyDescent="0.2">
      <c r="A10720">
        <v>10719</v>
      </c>
      <c r="B10720" t="s">
        <v>34080</v>
      </c>
      <c r="C10720" t="s">
        <v>1387</v>
      </c>
      <c r="D10720" t="s">
        <v>2567</v>
      </c>
      <c r="E10720" s="27">
        <v>41583</v>
      </c>
      <c r="F10720" t="s">
        <v>233</v>
      </c>
      <c r="G10720" s="27">
        <v>30221</v>
      </c>
      <c r="H10720">
        <v>33</v>
      </c>
      <c r="I10720" t="s">
        <v>244</v>
      </c>
      <c r="J10720" t="s">
        <v>250</v>
      </c>
      <c r="K10720">
        <v>0</v>
      </c>
      <c r="L10720">
        <v>4</v>
      </c>
      <c r="M10720">
        <v>0</v>
      </c>
      <c r="N10720">
        <v>0</v>
      </c>
      <c r="O10720">
        <v>2</v>
      </c>
      <c r="P10720">
        <v>-1</v>
      </c>
      <c r="Q10720" s="28">
        <v>41582.275694444441</v>
      </c>
      <c r="R10720" s="28">
        <v>41583.374305555553</v>
      </c>
      <c r="S10720" t="s">
        <v>34081</v>
      </c>
      <c r="T10720" s="27">
        <v>40995</v>
      </c>
      <c r="V10720">
        <v>588</v>
      </c>
      <c r="W10720" t="s">
        <v>36</v>
      </c>
      <c r="X10720" t="s">
        <v>324</v>
      </c>
      <c r="Y10720">
        <v>0</v>
      </c>
      <c r="AB10720" t="s">
        <v>237</v>
      </c>
      <c r="AH10720">
        <v>0</v>
      </c>
      <c r="AN10720" t="s">
        <v>238</v>
      </c>
      <c r="AO10720">
        <v>4</v>
      </c>
      <c r="AP10720" t="s">
        <v>239</v>
      </c>
      <c r="AQ10720" s="27">
        <v>41583</v>
      </c>
      <c r="AR10720" t="s">
        <v>240</v>
      </c>
      <c r="AS10720">
        <v>4</v>
      </c>
      <c r="AT10720" t="s">
        <v>239</v>
      </c>
      <c r="AU10720" s="27">
        <v>41583</v>
      </c>
    </row>
    <row r="10721" spans="1:47" x14ac:dyDescent="0.2">
      <c r="A10721">
        <v>10720</v>
      </c>
      <c r="B10721" t="s">
        <v>34082</v>
      </c>
      <c r="C10721" t="s">
        <v>29887</v>
      </c>
      <c r="D10721" t="s">
        <v>8507</v>
      </c>
      <c r="E10721" s="27">
        <v>41724</v>
      </c>
      <c r="F10721" t="s">
        <v>233</v>
      </c>
      <c r="G10721" s="27">
        <v>34375</v>
      </c>
      <c r="H10721">
        <v>22</v>
      </c>
      <c r="I10721" t="s">
        <v>259</v>
      </c>
      <c r="J10721" t="s">
        <v>250</v>
      </c>
      <c r="K10721">
        <v>0</v>
      </c>
      <c r="L10721">
        <v>6</v>
      </c>
      <c r="M10721">
        <v>0</v>
      </c>
      <c r="N10721">
        <v>0</v>
      </c>
      <c r="O10721">
        <v>1</v>
      </c>
      <c r="P10721">
        <v>-1</v>
      </c>
      <c r="Q10721" s="28">
        <v>41723.288888888892</v>
      </c>
      <c r="R10721" s="28">
        <v>41724.058333333334</v>
      </c>
      <c r="S10721" t="s">
        <v>34083</v>
      </c>
      <c r="T10721" s="27">
        <v>41723</v>
      </c>
      <c r="V10721">
        <v>1</v>
      </c>
      <c r="W10721" t="s">
        <v>36</v>
      </c>
      <c r="X10721" t="s">
        <v>279</v>
      </c>
      <c r="Y10721">
        <v>1</v>
      </c>
      <c r="AA10721" t="s">
        <v>34084</v>
      </c>
      <c r="AB10721" t="s">
        <v>36</v>
      </c>
      <c r="AC10721">
        <v>0</v>
      </c>
      <c r="AD10721" s="27">
        <v>42069</v>
      </c>
      <c r="AE10721" t="s">
        <v>279</v>
      </c>
      <c r="AF10721" s="27">
        <v>42069</v>
      </c>
      <c r="AG10721" s="27">
        <v>42070</v>
      </c>
      <c r="AH10721">
        <v>1</v>
      </c>
      <c r="AJ10721" t="s">
        <v>34084</v>
      </c>
      <c r="AK10721" t="s">
        <v>462</v>
      </c>
      <c r="AL10721" s="27">
        <v>42069</v>
      </c>
      <c r="AM10721" t="s">
        <v>279</v>
      </c>
      <c r="AN10721" t="s">
        <v>238</v>
      </c>
      <c r="AO10721">
        <v>6</v>
      </c>
      <c r="AP10721" t="s">
        <v>246</v>
      </c>
      <c r="AQ10721" s="27">
        <v>41724</v>
      </c>
      <c r="AR10721" t="s">
        <v>240</v>
      </c>
      <c r="AS10721">
        <v>6</v>
      </c>
      <c r="AT10721" t="s">
        <v>246</v>
      </c>
      <c r="AU10721" s="27">
        <v>41724</v>
      </c>
    </row>
    <row r="10722" spans="1:47" x14ac:dyDescent="0.2">
      <c r="A10722">
        <v>10721</v>
      </c>
      <c r="B10722" t="s">
        <v>34085</v>
      </c>
      <c r="C10722" t="s">
        <v>990</v>
      </c>
      <c r="D10722" t="s">
        <v>34086</v>
      </c>
      <c r="E10722" s="27">
        <v>41628</v>
      </c>
      <c r="F10722" t="s">
        <v>233</v>
      </c>
      <c r="G10722" s="27">
        <v>24163</v>
      </c>
      <c r="H10722">
        <v>50</v>
      </c>
      <c r="I10722" t="s">
        <v>234</v>
      </c>
      <c r="J10722" t="s">
        <v>245</v>
      </c>
      <c r="K10722">
        <v>0</v>
      </c>
      <c r="L10722">
        <v>2</v>
      </c>
      <c r="M10722">
        <v>0</v>
      </c>
      <c r="N10722">
        <v>0</v>
      </c>
      <c r="O10722">
        <v>4</v>
      </c>
      <c r="P10722">
        <v>-27</v>
      </c>
      <c r="Q10722" s="28">
        <v>41601.159722222219</v>
      </c>
      <c r="R10722" s="28">
        <v>41627.411805555559</v>
      </c>
      <c r="S10722" t="s">
        <v>34087</v>
      </c>
      <c r="T10722" s="27">
        <v>41601</v>
      </c>
      <c r="V10722">
        <v>27</v>
      </c>
      <c r="W10722" t="s">
        <v>36</v>
      </c>
      <c r="X10722" t="s">
        <v>1170</v>
      </c>
      <c r="Y10722">
        <v>0</v>
      </c>
      <c r="AB10722" t="s">
        <v>237</v>
      </c>
      <c r="AH10722">
        <v>0</v>
      </c>
      <c r="AN10722" t="s">
        <v>238</v>
      </c>
      <c r="AO10722">
        <v>1</v>
      </c>
      <c r="AP10722" t="s">
        <v>239</v>
      </c>
      <c r="AQ10722" s="27">
        <v>41628</v>
      </c>
      <c r="AR10722" t="s">
        <v>240</v>
      </c>
      <c r="AS10722">
        <v>2</v>
      </c>
      <c r="AT10722" t="s">
        <v>239</v>
      </c>
      <c r="AU10722" s="27">
        <v>41628</v>
      </c>
    </row>
    <row r="10723" spans="1:47" x14ac:dyDescent="0.2">
      <c r="A10723">
        <v>10722</v>
      </c>
      <c r="B10723" t="s">
        <v>34088</v>
      </c>
      <c r="C10723" t="s">
        <v>34089</v>
      </c>
      <c r="D10723" t="s">
        <v>34090</v>
      </c>
      <c r="E10723" s="27">
        <v>41933</v>
      </c>
      <c r="F10723" t="s">
        <v>294</v>
      </c>
      <c r="G10723" s="27">
        <v>29228</v>
      </c>
      <c r="H10723">
        <v>36</v>
      </c>
      <c r="I10723" t="s">
        <v>244</v>
      </c>
      <c r="J10723" t="s">
        <v>22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-1</v>
      </c>
      <c r="Q10723" s="28">
        <v>41932.050000000003</v>
      </c>
      <c r="R10723" s="28">
        <v>41993.065972222219</v>
      </c>
      <c r="S10723" t="s">
        <v>34091</v>
      </c>
      <c r="T10723" s="27">
        <v>41932</v>
      </c>
      <c r="V10723">
        <v>1</v>
      </c>
      <c r="W10723" t="s">
        <v>32</v>
      </c>
      <c r="X10723" t="s">
        <v>974</v>
      </c>
      <c r="Y10723">
        <v>0</v>
      </c>
      <c r="AB10723" t="s">
        <v>237</v>
      </c>
      <c r="AH10723">
        <v>0</v>
      </c>
      <c r="AN10723" t="s">
        <v>238</v>
      </c>
      <c r="AO10723">
        <v>1</v>
      </c>
      <c r="AP10723" t="s">
        <v>239</v>
      </c>
      <c r="AQ10723" s="27">
        <v>41933</v>
      </c>
      <c r="AR10723" t="s">
        <v>240</v>
      </c>
      <c r="AS10723">
        <v>1</v>
      </c>
      <c r="AT10723" t="s">
        <v>239</v>
      </c>
      <c r="AU10723" s="27">
        <v>41933</v>
      </c>
    </row>
    <row r="10724" spans="1:47" x14ac:dyDescent="0.2">
      <c r="A10724">
        <v>10723</v>
      </c>
      <c r="B10724" t="s">
        <v>34092</v>
      </c>
      <c r="C10724" t="s">
        <v>2838</v>
      </c>
      <c r="D10724" t="s">
        <v>24084</v>
      </c>
      <c r="E10724" s="27">
        <v>41373</v>
      </c>
      <c r="F10724" t="s">
        <v>294</v>
      </c>
      <c r="G10724" s="27">
        <v>32006</v>
      </c>
      <c r="H10724">
        <v>28</v>
      </c>
      <c r="I10724" t="s">
        <v>244</v>
      </c>
      <c r="J10724" t="s">
        <v>245</v>
      </c>
      <c r="K10724">
        <v>0</v>
      </c>
      <c r="L10724">
        <v>6</v>
      </c>
      <c r="M10724">
        <v>0</v>
      </c>
      <c r="N10724">
        <v>0</v>
      </c>
      <c r="O10724">
        <v>7</v>
      </c>
      <c r="P10724">
        <v>-7</v>
      </c>
      <c r="Q10724" s="28">
        <v>41366.272222222222</v>
      </c>
      <c r="R10724" s="28">
        <v>41373.078472222223</v>
      </c>
      <c r="S10724" t="s">
        <v>34093</v>
      </c>
      <c r="U10724" s="27">
        <v>41366</v>
      </c>
      <c r="V10724">
        <v>7</v>
      </c>
      <c r="W10724" t="s">
        <v>32</v>
      </c>
      <c r="X10724" t="s">
        <v>274</v>
      </c>
      <c r="Y10724">
        <v>1</v>
      </c>
      <c r="AA10724" t="s">
        <v>34094</v>
      </c>
      <c r="AB10724" t="s">
        <v>32</v>
      </c>
      <c r="AC10724">
        <v>0</v>
      </c>
      <c r="AD10724" s="27">
        <v>41610</v>
      </c>
      <c r="AE10724" t="s">
        <v>5398</v>
      </c>
      <c r="AF10724" s="27">
        <v>41610</v>
      </c>
      <c r="AG10724" s="27">
        <v>41661</v>
      </c>
      <c r="AH10724">
        <v>0</v>
      </c>
      <c r="AN10724" t="s">
        <v>238</v>
      </c>
      <c r="AO10724">
        <v>5</v>
      </c>
      <c r="AP10724" t="s">
        <v>246</v>
      </c>
      <c r="AQ10724" s="27">
        <v>41373</v>
      </c>
      <c r="AR10724" t="s">
        <v>240</v>
      </c>
      <c r="AS10724">
        <v>6</v>
      </c>
      <c r="AT10724" t="s">
        <v>246</v>
      </c>
      <c r="AU10724" s="27">
        <v>41373</v>
      </c>
    </row>
    <row r="10725" spans="1:47" x14ac:dyDescent="0.2">
      <c r="A10725">
        <v>10724</v>
      </c>
      <c r="B10725" t="s">
        <v>34095</v>
      </c>
      <c r="C10725" t="s">
        <v>1832</v>
      </c>
      <c r="D10725" t="s">
        <v>34096</v>
      </c>
      <c r="E10725" s="27">
        <v>41337</v>
      </c>
      <c r="F10725" t="s">
        <v>233</v>
      </c>
      <c r="G10725" s="27">
        <v>32403</v>
      </c>
      <c r="H10725">
        <v>27</v>
      </c>
      <c r="I10725" t="s">
        <v>244</v>
      </c>
      <c r="J10725" t="s">
        <v>245</v>
      </c>
      <c r="K10725">
        <v>0</v>
      </c>
      <c r="L10725">
        <v>7</v>
      </c>
      <c r="M10725">
        <v>0</v>
      </c>
      <c r="N10725">
        <v>0</v>
      </c>
      <c r="O10725">
        <v>0</v>
      </c>
      <c r="W10725" t="s">
        <v>237</v>
      </c>
      <c r="Y10725">
        <v>-1</v>
      </c>
      <c r="AB10725" t="s">
        <v>237</v>
      </c>
      <c r="AH10725">
        <v>0</v>
      </c>
      <c r="AN10725" t="s">
        <v>238</v>
      </c>
      <c r="AO10725">
        <v>3</v>
      </c>
      <c r="AP10725" t="s">
        <v>239</v>
      </c>
      <c r="AQ10725" s="27">
        <v>41337</v>
      </c>
      <c r="AR10725" t="s">
        <v>240</v>
      </c>
      <c r="AS10725">
        <v>7</v>
      </c>
      <c r="AT10725" t="s">
        <v>246</v>
      </c>
      <c r="AU10725" s="27">
        <v>41337</v>
      </c>
    </row>
    <row r="10726" spans="1:47" x14ac:dyDescent="0.2">
      <c r="A10726">
        <v>10725</v>
      </c>
      <c r="B10726" t="s">
        <v>34097</v>
      </c>
      <c r="C10726" t="s">
        <v>825</v>
      </c>
      <c r="D10726" t="s">
        <v>29685</v>
      </c>
      <c r="E10726" s="27">
        <v>41932</v>
      </c>
      <c r="F10726" t="s">
        <v>233</v>
      </c>
      <c r="G10726" s="27">
        <v>27313</v>
      </c>
      <c r="H10726">
        <v>41</v>
      </c>
      <c r="I10726" t="s">
        <v>244</v>
      </c>
      <c r="J10726" t="s">
        <v>250</v>
      </c>
      <c r="K10726">
        <v>0</v>
      </c>
      <c r="L10726">
        <v>4</v>
      </c>
      <c r="M10726">
        <v>0</v>
      </c>
      <c r="N10726">
        <v>0</v>
      </c>
      <c r="O10726">
        <v>1</v>
      </c>
      <c r="P10726">
        <v>-61</v>
      </c>
      <c r="Q10726" s="28">
        <v>41871.380555555559</v>
      </c>
      <c r="R10726" s="28">
        <v>41919.238888888889</v>
      </c>
      <c r="S10726" t="s">
        <v>34098</v>
      </c>
      <c r="T10726" s="27">
        <v>41871</v>
      </c>
      <c r="V10726">
        <v>61</v>
      </c>
      <c r="W10726" t="s">
        <v>32</v>
      </c>
      <c r="X10726" t="s">
        <v>13600</v>
      </c>
      <c r="Y10726">
        <v>0</v>
      </c>
      <c r="AB10726" t="s">
        <v>237</v>
      </c>
      <c r="AH10726">
        <v>0</v>
      </c>
      <c r="AN10726" t="s">
        <v>238</v>
      </c>
      <c r="AO10726">
        <v>2</v>
      </c>
      <c r="AP10726" t="s">
        <v>239</v>
      </c>
      <c r="AQ10726" s="27">
        <v>41932</v>
      </c>
      <c r="AR10726" t="s">
        <v>240</v>
      </c>
      <c r="AS10726">
        <v>4</v>
      </c>
      <c r="AT10726" t="s">
        <v>239</v>
      </c>
      <c r="AU10726" s="27">
        <v>41932</v>
      </c>
    </row>
    <row r="10727" spans="1:47" x14ac:dyDescent="0.2">
      <c r="A10727">
        <v>10726</v>
      </c>
      <c r="B10727" t="s">
        <v>34099</v>
      </c>
      <c r="C10727" t="s">
        <v>2114</v>
      </c>
      <c r="D10727" t="s">
        <v>34100</v>
      </c>
      <c r="E10727" s="27">
        <v>41848</v>
      </c>
      <c r="F10727" t="s">
        <v>233</v>
      </c>
      <c r="G10727" s="27">
        <v>33262</v>
      </c>
      <c r="H10727">
        <v>25</v>
      </c>
      <c r="I10727" t="s">
        <v>244</v>
      </c>
      <c r="J10727" t="s">
        <v>353</v>
      </c>
      <c r="K10727">
        <v>0</v>
      </c>
      <c r="L10727">
        <v>2</v>
      </c>
      <c r="M10727">
        <v>0</v>
      </c>
      <c r="N10727">
        <v>1</v>
      </c>
      <c r="O10727">
        <v>0</v>
      </c>
      <c r="P10727">
        <v>0</v>
      </c>
      <c r="Q10727" s="28">
        <v>41848.041666666664</v>
      </c>
      <c r="R10727" s="28">
        <v>41848.383333333331</v>
      </c>
      <c r="S10727" t="s">
        <v>34101</v>
      </c>
      <c r="T10727" s="27">
        <v>41847</v>
      </c>
      <c r="V10727">
        <v>1</v>
      </c>
      <c r="W10727" t="s">
        <v>36</v>
      </c>
      <c r="X10727" t="s">
        <v>263</v>
      </c>
      <c r="Y10727">
        <v>0</v>
      </c>
      <c r="AB10727" t="s">
        <v>237</v>
      </c>
      <c r="AH10727">
        <v>0</v>
      </c>
      <c r="AN10727" t="s">
        <v>238</v>
      </c>
      <c r="AO10727">
        <v>3</v>
      </c>
      <c r="AP10727" t="s">
        <v>239</v>
      </c>
      <c r="AQ10727" s="27">
        <v>41848</v>
      </c>
      <c r="AR10727" t="s">
        <v>240</v>
      </c>
      <c r="AS10727">
        <v>2</v>
      </c>
      <c r="AT10727" t="s">
        <v>239</v>
      </c>
      <c r="AU10727" s="27">
        <v>41848</v>
      </c>
    </row>
    <row r="10728" spans="1:47" x14ac:dyDescent="0.2">
      <c r="A10728">
        <v>10727</v>
      </c>
      <c r="B10728" t="s">
        <v>34102</v>
      </c>
      <c r="C10728" t="s">
        <v>3882</v>
      </c>
      <c r="D10728" t="s">
        <v>34103</v>
      </c>
      <c r="E10728" s="27">
        <v>41764</v>
      </c>
      <c r="F10728" t="s">
        <v>294</v>
      </c>
      <c r="G10728" s="27">
        <v>21168</v>
      </c>
      <c r="H10728">
        <v>58</v>
      </c>
      <c r="I10728" t="s">
        <v>234</v>
      </c>
      <c r="J10728" t="s">
        <v>245</v>
      </c>
      <c r="K10728">
        <v>0</v>
      </c>
      <c r="L10728">
        <v>1</v>
      </c>
      <c r="M10728">
        <v>0</v>
      </c>
      <c r="N10728">
        <v>0</v>
      </c>
      <c r="O10728">
        <v>0</v>
      </c>
      <c r="P10728">
        <v>-1</v>
      </c>
      <c r="Q10728" s="28">
        <v>41763.476388888892</v>
      </c>
      <c r="R10728" s="28">
        <v>41764.271527777775</v>
      </c>
      <c r="S10728" t="s">
        <v>34104</v>
      </c>
      <c r="T10728" s="27">
        <v>41763</v>
      </c>
      <c r="V10728">
        <v>1</v>
      </c>
      <c r="W10728" t="s">
        <v>36</v>
      </c>
      <c r="X10728" t="s">
        <v>548</v>
      </c>
      <c r="Y10728">
        <v>0</v>
      </c>
      <c r="AB10728" t="s">
        <v>237</v>
      </c>
      <c r="AH10728">
        <v>0</v>
      </c>
      <c r="AN10728" t="s">
        <v>238</v>
      </c>
      <c r="AO10728">
        <v>1</v>
      </c>
      <c r="AP10728" t="s">
        <v>239</v>
      </c>
      <c r="AQ10728" s="27">
        <v>41764</v>
      </c>
      <c r="AR10728" t="s">
        <v>240</v>
      </c>
      <c r="AS10728">
        <v>1</v>
      </c>
      <c r="AT10728" t="s">
        <v>239</v>
      </c>
      <c r="AU10728" s="27">
        <v>41764</v>
      </c>
    </row>
    <row r="10729" spans="1:47" x14ac:dyDescent="0.2">
      <c r="A10729">
        <v>10728</v>
      </c>
      <c r="B10729" t="s">
        <v>34105</v>
      </c>
      <c r="C10729" t="s">
        <v>34106</v>
      </c>
      <c r="D10729" t="s">
        <v>289</v>
      </c>
      <c r="E10729" s="27">
        <v>41624</v>
      </c>
      <c r="F10729" t="s">
        <v>294</v>
      </c>
      <c r="G10729" s="27">
        <v>29525</v>
      </c>
      <c r="H10729">
        <v>35</v>
      </c>
      <c r="I10729" t="s">
        <v>244</v>
      </c>
      <c r="J10729" t="s">
        <v>250</v>
      </c>
      <c r="K10729">
        <v>0</v>
      </c>
      <c r="L10729">
        <v>7</v>
      </c>
      <c r="M10729">
        <v>0</v>
      </c>
      <c r="N10729">
        <v>1</v>
      </c>
      <c r="O10729">
        <v>5</v>
      </c>
      <c r="P10729">
        <v>-1</v>
      </c>
      <c r="Q10729" s="28">
        <v>41623.365277777775</v>
      </c>
      <c r="R10729" s="28">
        <v>41630.380555555559</v>
      </c>
      <c r="S10729" t="s">
        <v>34107</v>
      </c>
      <c r="T10729" s="27">
        <v>41623</v>
      </c>
      <c r="V10729">
        <v>1</v>
      </c>
      <c r="W10729" t="s">
        <v>32</v>
      </c>
      <c r="X10729" t="s">
        <v>313</v>
      </c>
      <c r="Y10729">
        <v>1</v>
      </c>
      <c r="AA10729" t="s">
        <v>34108</v>
      </c>
      <c r="AB10729" t="s">
        <v>36</v>
      </c>
      <c r="AC10729">
        <v>0</v>
      </c>
      <c r="AD10729" s="27">
        <v>41734</v>
      </c>
      <c r="AE10729" t="s">
        <v>279</v>
      </c>
      <c r="AF10729" s="27">
        <v>41734</v>
      </c>
      <c r="AG10729" s="27">
        <v>41933</v>
      </c>
      <c r="AH10729">
        <v>1</v>
      </c>
      <c r="AJ10729" t="s">
        <v>34108</v>
      </c>
      <c r="AK10729" t="s">
        <v>255</v>
      </c>
      <c r="AL10729" s="27">
        <v>41734</v>
      </c>
      <c r="AM10729" t="s">
        <v>974</v>
      </c>
      <c r="AN10729" t="s">
        <v>238</v>
      </c>
      <c r="AO10729">
        <v>3</v>
      </c>
      <c r="AP10729" t="s">
        <v>239</v>
      </c>
      <c r="AQ10729" s="27">
        <v>41624</v>
      </c>
      <c r="AR10729" t="s">
        <v>240</v>
      </c>
      <c r="AS10729">
        <v>7</v>
      </c>
      <c r="AT10729" t="s">
        <v>246</v>
      </c>
      <c r="AU10729" s="27">
        <v>41624</v>
      </c>
    </row>
    <row r="10730" spans="1:47" x14ac:dyDescent="0.2">
      <c r="A10730">
        <v>10729</v>
      </c>
      <c r="B10730" t="s">
        <v>34109</v>
      </c>
      <c r="C10730" t="s">
        <v>1363</v>
      </c>
      <c r="D10730" t="s">
        <v>3399</v>
      </c>
      <c r="E10730" s="27">
        <v>41928</v>
      </c>
      <c r="F10730" t="s">
        <v>233</v>
      </c>
      <c r="G10730" s="27">
        <v>30080</v>
      </c>
      <c r="H10730">
        <v>33</v>
      </c>
      <c r="I10730" t="s">
        <v>244</v>
      </c>
      <c r="J10730" t="s">
        <v>250</v>
      </c>
      <c r="K10730">
        <v>0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 s="28">
        <v>41928.058333333334</v>
      </c>
      <c r="R10730" s="28">
        <v>41928.335416666669</v>
      </c>
      <c r="S10730" t="s">
        <v>34110</v>
      </c>
      <c r="T10730" s="27">
        <v>41927</v>
      </c>
      <c r="V10730">
        <v>1</v>
      </c>
      <c r="W10730" t="s">
        <v>32</v>
      </c>
      <c r="X10730" t="s">
        <v>2134</v>
      </c>
      <c r="Y10730">
        <v>1</v>
      </c>
      <c r="AA10730" t="s">
        <v>34111</v>
      </c>
      <c r="AB10730" t="s">
        <v>36</v>
      </c>
      <c r="AC10730">
        <v>0</v>
      </c>
      <c r="AD10730" s="27">
        <v>42164</v>
      </c>
      <c r="AE10730" t="s">
        <v>279</v>
      </c>
      <c r="AF10730" s="27">
        <v>42164</v>
      </c>
      <c r="AG10730" s="27">
        <v>42166</v>
      </c>
      <c r="AH10730">
        <v>1</v>
      </c>
      <c r="AJ10730" t="s">
        <v>34111</v>
      </c>
      <c r="AK10730" t="s">
        <v>462</v>
      </c>
      <c r="AL10730" s="27">
        <v>42164</v>
      </c>
      <c r="AM10730" t="s">
        <v>279</v>
      </c>
      <c r="AN10730" t="s">
        <v>238</v>
      </c>
      <c r="AO10730">
        <v>1</v>
      </c>
      <c r="AP10730" t="s">
        <v>239</v>
      </c>
      <c r="AQ10730" s="27">
        <v>41928</v>
      </c>
      <c r="AR10730" t="s">
        <v>240</v>
      </c>
      <c r="AS10730">
        <v>1</v>
      </c>
      <c r="AT10730" t="s">
        <v>239</v>
      </c>
      <c r="AU10730" s="27">
        <v>41928</v>
      </c>
    </row>
    <row r="10731" spans="1:47" x14ac:dyDescent="0.2">
      <c r="A10731">
        <v>10730</v>
      </c>
      <c r="B10731" t="s">
        <v>34112</v>
      </c>
      <c r="C10731" t="s">
        <v>34113</v>
      </c>
      <c r="D10731" t="s">
        <v>22855</v>
      </c>
      <c r="E10731" s="27">
        <v>41342</v>
      </c>
      <c r="F10731" t="s">
        <v>294</v>
      </c>
      <c r="G10731" s="27">
        <v>29264</v>
      </c>
      <c r="H10731">
        <v>36</v>
      </c>
      <c r="I10731" t="s">
        <v>244</v>
      </c>
      <c r="J10731" t="s">
        <v>250</v>
      </c>
      <c r="K10731">
        <v>0</v>
      </c>
      <c r="L10731">
        <v>2</v>
      </c>
      <c r="M10731">
        <v>0</v>
      </c>
      <c r="N10731">
        <v>0</v>
      </c>
      <c r="O10731">
        <v>1</v>
      </c>
      <c r="P10731">
        <v>-1</v>
      </c>
      <c r="Q10731" s="28">
        <v>41341.487500000003</v>
      </c>
      <c r="R10731" s="28">
        <v>41342.04583333333</v>
      </c>
      <c r="S10731" t="s">
        <v>34114</v>
      </c>
      <c r="T10731" s="27">
        <v>41341</v>
      </c>
      <c r="V10731">
        <v>1</v>
      </c>
      <c r="W10731" t="s">
        <v>36</v>
      </c>
      <c r="X10731" t="s">
        <v>279</v>
      </c>
      <c r="Y10731">
        <v>0</v>
      </c>
      <c r="AB10731" t="s">
        <v>237</v>
      </c>
      <c r="AH10731">
        <v>0</v>
      </c>
      <c r="AN10731" t="s">
        <v>238</v>
      </c>
      <c r="AO10731">
        <v>1</v>
      </c>
      <c r="AP10731" t="s">
        <v>239</v>
      </c>
      <c r="AQ10731" s="27">
        <v>41342</v>
      </c>
      <c r="AR10731" t="s">
        <v>240</v>
      </c>
      <c r="AS10731">
        <v>2</v>
      </c>
      <c r="AT10731" t="s">
        <v>239</v>
      </c>
      <c r="AU10731" s="27">
        <v>41342</v>
      </c>
    </row>
    <row r="10732" spans="1:47" x14ac:dyDescent="0.2">
      <c r="A10732">
        <v>10731</v>
      </c>
      <c r="B10732" t="s">
        <v>34115</v>
      </c>
      <c r="C10732" t="s">
        <v>488</v>
      </c>
      <c r="D10732" t="s">
        <v>34116</v>
      </c>
      <c r="E10732" s="27">
        <v>41512</v>
      </c>
      <c r="F10732" t="s">
        <v>233</v>
      </c>
      <c r="G10732" s="27">
        <v>34650</v>
      </c>
      <c r="H10732">
        <v>21</v>
      </c>
      <c r="I10732" t="s">
        <v>259</v>
      </c>
      <c r="J10732" t="s">
        <v>250</v>
      </c>
      <c r="K10732">
        <v>0</v>
      </c>
      <c r="L10732">
        <v>9</v>
      </c>
      <c r="M10732">
        <v>0</v>
      </c>
      <c r="N10732">
        <v>0</v>
      </c>
      <c r="O10732">
        <v>0</v>
      </c>
      <c r="W10732" t="s">
        <v>237</v>
      </c>
      <c r="Y10732">
        <v>-1</v>
      </c>
      <c r="AB10732" t="s">
        <v>237</v>
      </c>
      <c r="AH10732">
        <v>0</v>
      </c>
      <c r="AN10732" t="s">
        <v>238</v>
      </c>
      <c r="AO10732">
        <v>6</v>
      </c>
      <c r="AP10732" t="s">
        <v>246</v>
      </c>
      <c r="AQ10732" s="27">
        <v>41512</v>
      </c>
      <c r="AR10732" t="s">
        <v>240</v>
      </c>
      <c r="AS10732">
        <v>9</v>
      </c>
      <c r="AT10732" t="s">
        <v>269</v>
      </c>
      <c r="AU10732" s="27">
        <v>41512</v>
      </c>
    </row>
    <row r="10733" spans="1:47" x14ac:dyDescent="0.2">
      <c r="A10733">
        <v>10732</v>
      </c>
      <c r="B10733" t="s">
        <v>34117</v>
      </c>
      <c r="C10733" t="s">
        <v>34118</v>
      </c>
      <c r="D10733" t="s">
        <v>5392</v>
      </c>
      <c r="E10733" s="27">
        <v>41541</v>
      </c>
      <c r="F10733" t="s">
        <v>233</v>
      </c>
      <c r="G10733" s="27">
        <v>23579</v>
      </c>
      <c r="H10733">
        <v>51</v>
      </c>
      <c r="I10733" t="s">
        <v>234</v>
      </c>
      <c r="J10733" t="s">
        <v>245</v>
      </c>
      <c r="K10733">
        <v>0</v>
      </c>
      <c r="L10733">
        <v>3</v>
      </c>
      <c r="M10733">
        <v>0</v>
      </c>
      <c r="N10733">
        <v>0</v>
      </c>
      <c r="O10733">
        <v>13</v>
      </c>
      <c r="P10733">
        <v>-1</v>
      </c>
      <c r="Q10733" s="28">
        <v>41540.253472222219</v>
      </c>
      <c r="R10733" s="28">
        <v>42084.197222222225</v>
      </c>
      <c r="S10733" t="s">
        <v>34119</v>
      </c>
      <c r="T10733" s="27">
        <v>41540</v>
      </c>
      <c r="V10733">
        <v>1</v>
      </c>
      <c r="W10733" t="s">
        <v>32</v>
      </c>
      <c r="X10733" t="s">
        <v>252</v>
      </c>
      <c r="Y10733">
        <v>0</v>
      </c>
      <c r="AB10733" t="s">
        <v>237</v>
      </c>
      <c r="AH10733">
        <v>0</v>
      </c>
      <c r="AN10733" t="s">
        <v>238</v>
      </c>
      <c r="AO10733">
        <v>3</v>
      </c>
      <c r="AP10733" t="s">
        <v>239</v>
      </c>
      <c r="AQ10733" s="27">
        <v>41541</v>
      </c>
      <c r="AR10733" t="s">
        <v>240</v>
      </c>
      <c r="AS10733">
        <v>3</v>
      </c>
      <c r="AT10733" t="s">
        <v>239</v>
      </c>
      <c r="AU10733" s="27">
        <v>41541</v>
      </c>
    </row>
    <row r="10734" spans="1:47" x14ac:dyDescent="0.2">
      <c r="A10734">
        <v>10733</v>
      </c>
      <c r="B10734" t="s">
        <v>34120</v>
      </c>
      <c r="C10734" t="s">
        <v>34121</v>
      </c>
      <c r="D10734" t="s">
        <v>12050</v>
      </c>
      <c r="E10734" s="27">
        <v>41516</v>
      </c>
      <c r="F10734" t="s">
        <v>233</v>
      </c>
      <c r="G10734" s="27">
        <v>32223</v>
      </c>
      <c r="H10734">
        <v>28</v>
      </c>
      <c r="I10734" t="s">
        <v>244</v>
      </c>
      <c r="J10734" t="s">
        <v>250</v>
      </c>
      <c r="K10734">
        <v>0</v>
      </c>
      <c r="L10734">
        <v>2</v>
      </c>
      <c r="M10734">
        <v>0</v>
      </c>
      <c r="N10734">
        <v>0</v>
      </c>
      <c r="O10734">
        <v>2</v>
      </c>
      <c r="P10734">
        <v>-4</v>
      </c>
      <c r="Q10734" s="28">
        <v>41512.04791666667</v>
      </c>
      <c r="R10734" s="28">
        <v>41513.455555555556</v>
      </c>
      <c r="S10734" t="s">
        <v>34122</v>
      </c>
      <c r="U10734" s="27">
        <v>41464</v>
      </c>
      <c r="V10734">
        <v>52</v>
      </c>
      <c r="W10734" t="s">
        <v>32</v>
      </c>
      <c r="X10734" t="s">
        <v>274</v>
      </c>
      <c r="Y10734">
        <v>1</v>
      </c>
      <c r="AA10734" t="s">
        <v>34123</v>
      </c>
      <c r="AB10734" t="s">
        <v>36</v>
      </c>
      <c r="AD10734" s="27">
        <v>41548</v>
      </c>
      <c r="AE10734" t="s">
        <v>422</v>
      </c>
      <c r="AH10734">
        <v>0</v>
      </c>
      <c r="AN10734" t="s">
        <v>238</v>
      </c>
      <c r="AO10734">
        <v>3</v>
      </c>
      <c r="AP10734" t="s">
        <v>239</v>
      </c>
      <c r="AQ10734" s="27">
        <v>41516</v>
      </c>
      <c r="AR10734" t="s">
        <v>240</v>
      </c>
      <c r="AS10734">
        <v>2</v>
      </c>
      <c r="AT10734" t="s">
        <v>239</v>
      </c>
      <c r="AU10734" s="27">
        <v>41516</v>
      </c>
    </row>
    <row r="10735" spans="1:47" x14ac:dyDescent="0.2">
      <c r="A10735">
        <v>10734</v>
      </c>
      <c r="B10735" t="s">
        <v>34124</v>
      </c>
      <c r="C10735" t="s">
        <v>34125</v>
      </c>
      <c r="D10735" t="s">
        <v>3447</v>
      </c>
      <c r="E10735" s="27">
        <v>41789</v>
      </c>
      <c r="F10735" t="s">
        <v>294</v>
      </c>
      <c r="G10735" s="27">
        <v>32419</v>
      </c>
      <c r="H10735">
        <v>27</v>
      </c>
      <c r="I10735" t="s">
        <v>244</v>
      </c>
      <c r="J10735" t="s">
        <v>250</v>
      </c>
      <c r="K10735">
        <v>0</v>
      </c>
      <c r="L10735">
        <v>5</v>
      </c>
      <c r="M10735">
        <v>0</v>
      </c>
      <c r="N10735">
        <v>0</v>
      </c>
      <c r="O10735">
        <v>6</v>
      </c>
      <c r="P10735">
        <v>0</v>
      </c>
      <c r="Q10735" s="28">
        <v>41789.088888888888</v>
      </c>
      <c r="R10735" s="28">
        <v>41789.322916666664</v>
      </c>
      <c r="S10735" t="s">
        <v>34126</v>
      </c>
      <c r="T10735" s="27">
        <v>41789</v>
      </c>
      <c r="V10735">
        <v>0</v>
      </c>
      <c r="W10735" t="s">
        <v>36</v>
      </c>
      <c r="X10735" t="s">
        <v>279</v>
      </c>
      <c r="Y10735">
        <v>0</v>
      </c>
      <c r="AB10735" t="s">
        <v>237</v>
      </c>
      <c r="AH10735">
        <v>0</v>
      </c>
      <c r="AN10735" t="s">
        <v>238</v>
      </c>
      <c r="AO10735">
        <v>3</v>
      </c>
      <c r="AP10735" t="s">
        <v>239</v>
      </c>
      <c r="AQ10735" s="27">
        <v>41789</v>
      </c>
      <c r="AR10735" t="s">
        <v>240</v>
      </c>
      <c r="AS10735">
        <v>5</v>
      </c>
      <c r="AT10735" t="s">
        <v>246</v>
      </c>
      <c r="AU10735" s="27">
        <v>41789</v>
      </c>
    </row>
    <row r="10736" spans="1:47" x14ac:dyDescent="0.2">
      <c r="A10736">
        <v>10735</v>
      </c>
      <c r="B10736" t="s">
        <v>34127</v>
      </c>
      <c r="C10736" t="s">
        <v>674</v>
      </c>
      <c r="D10736" t="s">
        <v>29059</v>
      </c>
      <c r="E10736" s="27">
        <v>41679</v>
      </c>
      <c r="F10736" t="s">
        <v>233</v>
      </c>
      <c r="G10736" s="27">
        <v>19277</v>
      </c>
      <c r="H10736">
        <v>63</v>
      </c>
      <c r="I10736" t="s">
        <v>234</v>
      </c>
      <c r="J10736" t="s">
        <v>250</v>
      </c>
      <c r="K10736">
        <v>0</v>
      </c>
      <c r="L10736">
        <v>1</v>
      </c>
      <c r="M10736">
        <v>0</v>
      </c>
      <c r="N10736">
        <v>0</v>
      </c>
      <c r="O10736">
        <v>1</v>
      </c>
      <c r="P10736">
        <v>-1</v>
      </c>
      <c r="Q10736" s="28">
        <v>41678.419444444444</v>
      </c>
      <c r="R10736" s="28">
        <v>41680.361111111109</v>
      </c>
      <c r="S10736" t="s">
        <v>34128</v>
      </c>
      <c r="U10736" s="27">
        <v>41678</v>
      </c>
      <c r="V10736">
        <v>1</v>
      </c>
      <c r="W10736" t="s">
        <v>32</v>
      </c>
      <c r="X10736" t="s">
        <v>274</v>
      </c>
      <c r="Y10736">
        <v>0</v>
      </c>
      <c r="AB10736" t="s">
        <v>237</v>
      </c>
      <c r="AH10736">
        <v>0</v>
      </c>
      <c r="AN10736" t="s">
        <v>238</v>
      </c>
      <c r="AO10736">
        <v>1</v>
      </c>
      <c r="AP10736" t="s">
        <v>239</v>
      </c>
      <c r="AQ10736" s="27">
        <v>41679</v>
      </c>
      <c r="AR10736" t="s">
        <v>240</v>
      </c>
      <c r="AS10736">
        <v>1</v>
      </c>
      <c r="AT10736" t="s">
        <v>239</v>
      </c>
      <c r="AU10736" s="27">
        <v>41679</v>
      </c>
    </row>
    <row r="10737" spans="1:47" x14ac:dyDescent="0.2">
      <c r="A10737">
        <v>10736</v>
      </c>
      <c r="B10737" t="s">
        <v>34129</v>
      </c>
      <c r="C10737" t="s">
        <v>5933</v>
      </c>
      <c r="D10737" t="s">
        <v>8177</v>
      </c>
      <c r="E10737" s="27">
        <v>41813</v>
      </c>
      <c r="F10737" t="s">
        <v>233</v>
      </c>
      <c r="G10737" s="27">
        <v>33588</v>
      </c>
      <c r="H10737">
        <v>24</v>
      </c>
      <c r="I10737" t="s">
        <v>259</v>
      </c>
      <c r="J10737" t="s">
        <v>250</v>
      </c>
      <c r="K10737">
        <v>0</v>
      </c>
      <c r="L10737">
        <v>6</v>
      </c>
      <c r="M10737">
        <v>0</v>
      </c>
      <c r="N10737">
        <v>0</v>
      </c>
      <c r="O10737">
        <v>11</v>
      </c>
      <c r="P10737">
        <v>-32</v>
      </c>
      <c r="Q10737" s="28">
        <v>41781.181250000001</v>
      </c>
      <c r="R10737" s="28">
        <v>41813.415277777778</v>
      </c>
      <c r="S10737" t="s">
        <v>34130</v>
      </c>
      <c r="U10737" s="27">
        <v>41781</v>
      </c>
      <c r="V10737">
        <v>32</v>
      </c>
      <c r="W10737" t="s">
        <v>32</v>
      </c>
      <c r="X10737" t="s">
        <v>274</v>
      </c>
      <c r="Y10737">
        <v>1</v>
      </c>
      <c r="AA10737" t="s">
        <v>34131</v>
      </c>
      <c r="AB10737" t="s">
        <v>32</v>
      </c>
      <c r="AC10737">
        <v>1</v>
      </c>
      <c r="AD10737" s="27">
        <v>42315</v>
      </c>
      <c r="AE10737" t="s">
        <v>300</v>
      </c>
      <c r="AF10737" s="27">
        <v>42316</v>
      </c>
      <c r="AG10737" s="27">
        <v>42316</v>
      </c>
      <c r="AH10737">
        <v>0</v>
      </c>
      <c r="AN10737" t="s">
        <v>238</v>
      </c>
      <c r="AO10737">
        <v>4</v>
      </c>
      <c r="AP10737" t="s">
        <v>239</v>
      </c>
      <c r="AQ10737" s="27">
        <v>41813</v>
      </c>
      <c r="AR10737" t="s">
        <v>240</v>
      </c>
      <c r="AS10737">
        <v>6</v>
      </c>
      <c r="AT10737" t="s">
        <v>246</v>
      </c>
      <c r="AU10737" s="27">
        <v>41813</v>
      </c>
    </row>
    <row r="10738" spans="1:47" x14ac:dyDescent="0.2">
      <c r="A10738">
        <v>10737</v>
      </c>
      <c r="B10738" t="s">
        <v>34132</v>
      </c>
      <c r="C10738" t="s">
        <v>3380</v>
      </c>
      <c r="D10738" t="s">
        <v>881</v>
      </c>
      <c r="E10738" s="27">
        <v>41564</v>
      </c>
      <c r="F10738" t="s">
        <v>294</v>
      </c>
      <c r="G10738" s="27">
        <v>17016</v>
      </c>
      <c r="H10738">
        <v>69</v>
      </c>
      <c r="I10738" t="s">
        <v>234</v>
      </c>
      <c r="J10738" t="s">
        <v>245</v>
      </c>
      <c r="K10738">
        <v>0</v>
      </c>
      <c r="L10738">
        <v>3</v>
      </c>
      <c r="M10738">
        <v>0</v>
      </c>
      <c r="N10738">
        <v>0</v>
      </c>
      <c r="O10738">
        <v>5</v>
      </c>
      <c r="P10738">
        <v>-3</v>
      </c>
      <c r="Q10738" s="28">
        <v>41561.425000000003</v>
      </c>
      <c r="R10738" s="28">
        <v>41562.434027777781</v>
      </c>
      <c r="S10738" t="s">
        <v>34133</v>
      </c>
      <c r="T10738" s="27">
        <v>41561</v>
      </c>
      <c r="V10738">
        <v>3</v>
      </c>
      <c r="W10738" t="s">
        <v>32</v>
      </c>
      <c r="Y10738">
        <v>0</v>
      </c>
      <c r="AB10738" t="s">
        <v>237</v>
      </c>
      <c r="AH10738">
        <v>0</v>
      </c>
      <c r="AN10738" t="s">
        <v>238</v>
      </c>
      <c r="AO10738">
        <v>1</v>
      </c>
      <c r="AP10738" t="s">
        <v>239</v>
      </c>
      <c r="AQ10738" s="27">
        <v>41564</v>
      </c>
      <c r="AR10738" t="s">
        <v>240</v>
      </c>
      <c r="AS10738">
        <v>3</v>
      </c>
      <c r="AT10738" t="s">
        <v>239</v>
      </c>
      <c r="AU10738" s="27">
        <v>41564</v>
      </c>
    </row>
    <row r="10739" spans="1:47" x14ac:dyDescent="0.2">
      <c r="A10739">
        <v>10738</v>
      </c>
      <c r="B10739" t="s">
        <v>34134</v>
      </c>
      <c r="C10739" t="s">
        <v>231</v>
      </c>
      <c r="D10739" t="s">
        <v>34135</v>
      </c>
      <c r="E10739" s="27">
        <v>41999</v>
      </c>
      <c r="F10739" t="s">
        <v>233</v>
      </c>
      <c r="G10739" s="27">
        <v>30145</v>
      </c>
      <c r="H10739">
        <v>33</v>
      </c>
      <c r="I10739" t="s">
        <v>244</v>
      </c>
      <c r="J10739" t="s">
        <v>353</v>
      </c>
      <c r="K10739">
        <v>0</v>
      </c>
      <c r="L10739">
        <v>3</v>
      </c>
      <c r="M10739">
        <v>0</v>
      </c>
      <c r="N10739">
        <v>0</v>
      </c>
      <c r="O10739">
        <v>0</v>
      </c>
      <c r="P10739">
        <v>-1</v>
      </c>
      <c r="Q10739" s="28">
        <v>41998.244444444441</v>
      </c>
      <c r="R10739" s="28">
        <v>42000.072916666664</v>
      </c>
      <c r="S10739" t="s">
        <v>34136</v>
      </c>
      <c r="T10739" s="27">
        <v>41998</v>
      </c>
      <c r="V10739">
        <v>1</v>
      </c>
      <c r="W10739" t="s">
        <v>32</v>
      </c>
      <c r="X10739" t="s">
        <v>383</v>
      </c>
      <c r="Y10739">
        <v>0</v>
      </c>
      <c r="AB10739" t="s">
        <v>237</v>
      </c>
      <c r="AH10739">
        <v>0</v>
      </c>
      <c r="AN10739" t="s">
        <v>238</v>
      </c>
      <c r="AO10739">
        <v>1</v>
      </c>
      <c r="AP10739" t="s">
        <v>239</v>
      </c>
      <c r="AQ10739" s="27">
        <v>41999</v>
      </c>
      <c r="AR10739" t="s">
        <v>240</v>
      </c>
      <c r="AS10739">
        <v>3</v>
      </c>
      <c r="AT10739" t="s">
        <v>239</v>
      </c>
      <c r="AU10739" s="27">
        <v>41999</v>
      </c>
    </row>
    <row r="10740" spans="1:47" x14ac:dyDescent="0.2">
      <c r="A10740">
        <v>10739</v>
      </c>
      <c r="B10740" t="s">
        <v>34137</v>
      </c>
      <c r="C10740" t="s">
        <v>726</v>
      </c>
      <c r="D10740" t="s">
        <v>2124</v>
      </c>
      <c r="E10740" s="27">
        <v>41870</v>
      </c>
      <c r="F10740" t="s">
        <v>233</v>
      </c>
      <c r="G10740" s="27">
        <v>30296</v>
      </c>
      <c r="H10740">
        <v>33</v>
      </c>
      <c r="I10740" t="s">
        <v>244</v>
      </c>
      <c r="J10740" t="s">
        <v>250</v>
      </c>
      <c r="K10740">
        <v>0</v>
      </c>
      <c r="L10740">
        <v>6</v>
      </c>
      <c r="M10740">
        <v>0</v>
      </c>
      <c r="N10740">
        <v>0</v>
      </c>
      <c r="O10740">
        <v>14</v>
      </c>
      <c r="S10740" t="s">
        <v>34138</v>
      </c>
      <c r="T10740" s="27">
        <v>41655</v>
      </c>
      <c r="V10740">
        <v>215</v>
      </c>
      <c r="W10740" t="s">
        <v>36</v>
      </c>
      <c r="X10740" t="s">
        <v>404</v>
      </c>
      <c r="Y10740">
        <v>0</v>
      </c>
      <c r="AB10740" t="s">
        <v>237</v>
      </c>
      <c r="AH10740">
        <v>0</v>
      </c>
      <c r="AN10740" t="s">
        <v>238</v>
      </c>
      <c r="AO10740">
        <v>8</v>
      </c>
      <c r="AP10740" t="s">
        <v>269</v>
      </c>
      <c r="AQ10740" s="27">
        <v>41870</v>
      </c>
      <c r="AR10740" t="s">
        <v>240</v>
      </c>
      <c r="AS10740">
        <v>6</v>
      </c>
      <c r="AT10740" t="s">
        <v>246</v>
      </c>
      <c r="AU10740" s="27">
        <v>41870</v>
      </c>
    </row>
    <row r="10741" spans="1:47" x14ac:dyDescent="0.2">
      <c r="A10741">
        <v>10740</v>
      </c>
      <c r="B10741" t="s">
        <v>34139</v>
      </c>
      <c r="C10741" t="s">
        <v>1398</v>
      </c>
      <c r="D10741" t="s">
        <v>34140</v>
      </c>
      <c r="E10741" s="27">
        <v>41820</v>
      </c>
      <c r="F10741" t="s">
        <v>233</v>
      </c>
      <c r="G10741" s="27">
        <v>29400</v>
      </c>
      <c r="H10741">
        <v>35</v>
      </c>
      <c r="I10741" t="s">
        <v>244</v>
      </c>
      <c r="J10741" t="s">
        <v>353</v>
      </c>
      <c r="K10741">
        <v>0</v>
      </c>
      <c r="L10741">
        <v>1</v>
      </c>
      <c r="M10741">
        <v>0</v>
      </c>
      <c r="N10741">
        <v>0</v>
      </c>
      <c r="O10741">
        <v>2</v>
      </c>
      <c r="S10741" t="s">
        <v>34141</v>
      </c>
      <c r="U10741" s="27">
        <v>41204</v>
      </c>
      <c r="V10741">
        <v>616</v>
      </c>
      <c r="W10741" t="s">
        <v>36</v>
      </c>
      <c r="X10741" t="s">
        <v>274</v>
      </c>
      <c r="Y10741">
        <v>0</v>
      </c>
      <c r="AB10741" t="s">
        <v>237</v>
      </c>
      <c r="AH10741">
        <v>0</v>
      </c>
      <c r="AN10741" t="s">
        <v>238</v>
      </c>
      <c r="AO10741">
        <v>1</v>
      </c>
      <c r="AP10741" t="s">
        <v>239</v>
      </c>
      <c r="AQ10741" s="27">
        <v>41820</v>
      </c>
      <c r="AR10741" t="s">
        <v>240</v>
      </c>
      <c r="AS10741">
        <v>1</v>
      </c>
      <c r="AT10741" t="s">
        <v>239</v>
      </c>
      <c r="AU10741" s="27">
        <v>41820</v>
      </c>
    </row>
    <row r="10742" spans="1:47" x14ac:dyDescent="0.2">
      <c r="A10742">
        <v>10741</v>
      </c>
      <c r="B10742" t="s">
        <v>34142</v>
      </c>
      <c r="C10742" t="s">
        <v>34143</v>
      </c>
      <c r="D10742" t="s">
        <v>34144</v>
      </c>
      <c r="E10742" s="27">
        <v>41286</v>
      </c>
      <c r="F10742" t="s">
        <v>233</v>
      </c>
      <c r="G10742" s="27">
        <v>31129</v>
      </c>
      <c r="H10742">
        <v>31</v>
      </c>
      <c r="I10742" t="s">
        <v>244</v>
      </c>
      <c r="J10742" t="s">
        <v>250</v>
      </c>
      <c r="K10742">
        <v>0</v>
      </c>
      <c r="L10742">
        <v>6</v>
      </c>
      <c r="M10742">
        <v>0</v>
      </c>
      <c r="N10742">
        <v>0</v>
      </c>
      <c r="O10742">
        <v>0</v>
      </c>
      <c r="W10742" t="s">
        <v>237</v>
      </c>
      <c r="Y10742">
        <v>-1</v>
      </c>
      <c r="AB10742" t="s">
        <v>237</v>
      </c>
      <c r="AH10742">
        <v>0</v>
      </c>
      <c r="AN10742" t="s">
        <v>238</v>
      </c>
      <c r="AO10742">
        <v>2</v>
      </c>
      <c r="AP10742" t="s">
        <v>239</v>
      </c>
      <c r="AQ10742" s="27">
        <v>41286</v>
      </c>
      <c r="AR10742" t="s">
        <v>240</v>
      </c>
      <c r="AS10742">
        <v>6</v>
      </c>
      <c r="AT10742" t="s">
        <v>246</v>
      </c>
      <c r="AU10742" s="27">
        <v>41286</v>
      </c>
    </row>
    <row r="10743" spans="1:47" x14ac:dyDescent="0.2">
      <c r="A10743">
        <v>10742</v>
      </c>
      <c r="B10743" t="s">
        <v>34145</v>
      </c>
      <c r="C10743" t="s">
        <v>3856</v>
      </c>
      <c r="D10743" t="s">
        <v>34146</v>
      </c>
      <c r="E10743" s="27">
        <v>41862</v>
      </c>
      <c r="F10743" t="s">
        <v>233</v>
      </c>
      <c r="G10743" s="27">
        <v>30368</v>
      </c>
      <c r="H10743">
        <v>33</v>
      </c>
      <c r="I10743" t="s">
        <v>244</v>
      </c>
      <c r="J10743" t="s">
        <v>250</v>
      </c>
      <c r="K10743">
        <v>0</v>
      </c>
      <c r="L10743">
        <v>6</v>
      </c>
      <c r="M10743">
        <v>0</v>
      </c>
      <c r="N10743">
        <v>0</v>
      </c>
      <c r="O10743">
        <v>0</v>
      </c>
      <c r="P10743">
        <v>-1</v>
      </c>
      <c r="Q10743" s="28">
        <v>41861.42083333333</v>
      </c>
      <c r="R10743" s="28">
        <v>42103.126388888886</v>
      </c>
      <c r="S10743" t="s">
        <v>34147</v>
      </c>
      <c r="T10743" s="27">
        <v>41861</v>
      </c>
      <c r="V10743">
        <v>1</v>
      </c>
      <c r="W10743" t="s">
        <v>32</v>
      </c>
      <c r="X10743" t="s">
        <v>5398</v>
      </c>
      <c r="Y10743">
        <v>0</v>
      </c>
      <c r="AB10743" t="s">
        <v>237</v>
      </c>
      <c r="AH10743">
        <v>0</v>
      </c>
      <c r="AN10743" t="s">
        <v>238</v>
      </c>
      <c r="AO10743">
        <v>4</v>
      </c>
      <c r="AP10743" t="s">
        <v>239</v>
      </c>
      <c r="AQ10743" s="27">
        <v>41862</v>
      </c>
      <c r="AR10743" t="s">
        <v>240</v>
      </c>
      <c r="AS10743">
        <v>6</v>
      </c>
      <c r="AT10743" t="s">
        <v>246</v>
      </c>
      <c r="AU10743" s="27">
        <v>41862</v>
      </c>
    </row>
    <row r="10744" spans="1:47" x14ac:dyDescent="0.2">
      <c r="A10744">
        <v>10743</v>
      </c>
      <c r="B10744" t="s">
        <v>13500</v>
      </c>
      <c r="C10744" t="s">
        <v>929</v>
      </c>
      <c r="D10744" t="s">
        <v>6678</v>
      </c>
      <c r="E10744" s="27">
        <v>41911</v>
      </c>
      <c r="F10744" t="s">
        <v>233</v>
      </c>
      <c r="G10744" s="27">
        <v>27453</v>
      </c>
      <c r="H10744">
        <v>41</v>
      </c>
      <c r="I10744" t="s">
        <v>244</v>
      </c>
      <c r="J10744" t="s">
        <v>250</v>
      </c>
      <c r="K10744">
        <v>1</v>
      </c>
      <c r="L10744">
        <v>6</v>
      </c>
      <c r="M10744">
        <v>0</v>
      </c>
      <c r="N10744">
        <v>0</v>
      </c>
      <c r="O10744">
        <v>18</v>
      </c>
      <c r="P10744">
        <v>0</v>
      </c>
      <c r="Q10744" s="28">
        <v>41911.079861111109</v>
      </c>
      <c r="R10744" s="28">
        <v>42210.101388888892</v>
      </c>
      <c r="S10744" t="s">
        <v>34148</v>
      </c>
      <c r="U10744" s="27">
        <v>41911</v>
      </c>
      <c r="V10744">
        <v>0</v>
      </c>
      <c r="W10744" t="s">
        <v>32</v>
      </c>
      <c r="X10744" t="s">
        <v>274</v>
      </c>
      <c r="Y10744">
        <v>1</v>
      </c>
      <c r="AA10744" t="s">
        <v>34149</v>
      </c>
      <c r="AB10744" t="s">
        <v>36</v>
      </c>
      <c r="AC10744">
        <v>55</v>
      </c>
      <c r="AD10744" s="27">
        <v>42299</v>
      </c>
      <c r="AE10744" t="s">
        <v>412</v>
      </c>
      <c r="AF10744" s="27">
        <v>42354</v>
      </c>
      <c r="AG10744" s="27">
        <v>42354</v>
      </c>
      <c r="AH10744">
        <v>0</v>
      </c>
      <c r="AN10744" t="s">
        <v>238</v>
      </c>
      <c r="AO10744">
        <v>8</v>
      </c>
      <c r="AP10744" t="s">
        <v>269</v>
      </c>
      <c r="AQ10744" s="27">
        <v>41911</v>
      </c>
      <c r="AR10744" t="s">
        <v>240</v>
      </c>
      <c r="AS10744">
        <v>6</v>
      </c>
      <c r="AT10744" t="s">
        <v>246</v>
      </c>
      <c r="AU10744" s="27">
        <v>41911</v>
      </c>
    </row>
    <row r="10745" spans="1:47" x14ac:dyDescent="0.2">
      <c r="A10745">
        <v>10744</v>
      </c>
      <c r="B10745" t="s">
        <v>34150</v>
      </c>
      <c r="C10745" t="s">
        <v>484</v>
      </c>
      <c r="D10745" t="s">
        <v>830</v>
      </c>
      <c r="E10745" s="27">
        <v>41840</v>
      </c>
      <c r="F10745" t="s">
        <v>233</v>
      </c>
      <c r="G10745" s="27">
        <v>28100</v>
      </c>
      <c r="H10745">
        <v>39</v>
      </c>
      <c r="I10745" t="s">
        <v>244</v>
      </c>
      <c r="J10745" t="s">
        <v>250</v>
      </c>
      <c r="K10745">
        <v>0</v>
      </c>
      <c r="L10745">
        <v>9</v>
      </c>
      <c r="M10745">
        <v>2</v>
      </c>
      <c r="N10745">
        <v>0</v>
      </c>
      <c r="O10745">
        <v>18</v>
      </c>
      <c r="P10745">
        <v>-85</v>
      </c>
      <c r="Q10745" s="28">
        <v>41755.302777777775</v>
      </c>
      <c r="R10745" s="28">
        <v>41755.334027777775</v>
      </c>
      <c r="S10745" t="s">
        <v>34151</v>
      </c>
      <c r="T10745" s="27">
        <v>41753</v>
      </c>
      <c r="V10745">
        <v>87</v>
      </c>
      <c r="W10745" t="s">
        <v>36</v>
      </c>
      <c r="X10745" t="s">
        <v>261</v>
      </c>
      <c r="Y10745">
        <v>0</v>
      </c>
      <c r="AB10745" t="s">
        <v>237</v>
      </c>
      <c r="AH10745">
        <v>0</v>
      </c>
      <c r="AN10745" t="s">
        <v>238</v>
      </c>
      <c r="AO10745">
        <v>4</v>
      </c>
      <c r="AP10745" t="s">
        <v>239</v>
      </c>
      <c r="AQ10745" s="27">
        <v>41840</v>
      </c>
      <c r="AR10745" t="s">
        <v>240</v>
      </c>
      <c r="AS10745">
        <v>9</v>
      </c>
      <c r="AT10745" t="s">
        <v>269</v>
      </c>
      <c r="AU10745" s="27">
        <v>41840</v>
      </c>
    </row>
    <row r="10746" spans="1:47" x14ac:dyDescent="0.2">
      <c r="A10746">
        <v>10745</v>
      </c>
      <c r="B10746" t="s">
        <v>34152</v>
      </c>
      <c r="C10746" t="s">
        <v>2183</v>
      </c>
      <c r="D10746" t="s">
        <v>2623</v>
      </c>
      <c r="E10746" s="27">
        <v>41931</v>
      </c>
      <c r="F10746" t="s">
        <v>233</v>
      </c>
      <c r="G10746" s="27">
        <v>31479</v>
      </c>
      <c r="H10746">
        <v>30</v>
      </c>
      <c r="I10746" t="s">
        <v>244</v>
      </c>
      <c r="J10746" t="s">
        <v>250</v>
      </c>
      <c r="K10746">
        <v>0</v>
      </c>
      <c r="L10746">
        <v>6</v>
      </c>
      <c r="M10746">
        <v>0</v>
      </c>
      <c r="N10746">
        <v>0</v>
      </c>
      <c r="O10746">
        <v>4</v>
      </c>
      <c r="P10746">
        <v>-1</v>
      </c>
      <c r="Q10746" s="28">
        <v>41930.313194444447</v>
      </c>
      <c r="R10746" s="28">
        <v>41969.37222222222</v>
      </c>
      <c r="S10746" t="s">
        <v>34153</v>
      </c>
      <c r="T10746" s="27">
        <v>41930</v>
      </c>
      <c r="V10746">
        <v>1</v>
      </c>
      <c r="W10746" t="s">
        <v>32</v>
      </c>
      <c r="X10746" t="s">
        <v>402</v>
      </c>
      <c r="Y10746">
        <v>0</v>
      </c>
      <c r="AB10746" t="s">
        <v>237</v>
      </c>
      <c r="AH10746">
        <v>0</v>
      </c>
      <c r="AN10746" t="s">
        <v>238</v>
      </c>
      <c r="AO10746">
        <v>2</v>
      </c>
      <c r="AP10746" t="s">
        <v>239</v>
      </c>
      <c r="AQ10746" s="27">
        <v>41931</v>
      </c>
      <c r="AR10746" t="s">
        <v>240</v>
      </c>
      <c r="AS10746">
        <v>6</v>
      </c>
      <c r="AT10746" t="s">
        <v>246</v>
      </c>
      <c r="AU10746" s="27">
        <v>41931</v>
      </c>
    </row>
    <row r="10747" spans="1:47" x14ac:dyDescent="0.2">
      <c r="A10747">
        <v>10746</v>
      </c>
      <c r="B10747" t="s">
        <v>34154</v>
      </c>
      <c r="C10747" t="s">
        <v>1320</v>
      </c>
      <c r="D10747" t="s">
        <v>8353</v>
      </c>
      <c r="E10747" s="27">
        <v>41870</v>
      </c>
      <c r="F10747" t="s">
        <v>294</v>
      </c>
      <c r="G10747" s="27">
        <v>30838</v>
      </c>
      <c r="H10747">
        <v>31</v>
      </c>
      <c r="I10747" t="s">
        <v>244</v>
      </c>
      <c r="J10747" t="s">
        <v>250</v>
      </c>
      <c r="K10747">
        <v>0</v>
      </c>
      <c r="L10747">
        <v>6</v>
      </c>
      <c r="M10747">
        <v>0</v>
      </c>
      <c r="N10747">
        <v>0</v>
      </c>
      <c r="O10747">
        <v>7</v>
      </c>
      <c r="P10747">
        <v>-1</v>
      </c>
      <c r="Q10747" s="28">
        <v>41869.473611111112</v>
      </c>
      <c r="R10747" s="28">
        <v>41870.075694444444</v>
      </c>
      <c r="S10747" t="s">
        <v>34155</v>
      </c>
      <c r="T10747" s="27">
        <v>41869</v>
      </c>
      <c r="V10747">
        <v>1</v>
      </c>
      <c r="W10747" t="s">
        <v>36</v>
      </c>
      <c r="X10747" t="s">
        <v>279</v>
      </c>
      <c r="Y10747">
        <v>0</v>
      </c>
      <c r="AB10747" t="s">
        <v>237</v>
      </c>
      <c r="AH10747">
        <v>0</v>
      </c>
      <c r="AN10747" t="s">
        <v>238</v>
      </c>
      <c r="AO10747">
        <v>2</v>
      </c>
      <c r="AP10747" t="s">
        <v>239</v>
      </c>
      <c r="AQ10747" s="27">
        <v>41870</v>
      </c>
      <c r="AR10747" t="s">
        <v>240</v>
      </c>
      <c r="AS10747">
        <v>6</v>
      </c>
      <c r="AT10747" t="s">
        <v>246</v>
      </c>
      <c r="AU10747" s="27">
        <v>41870</v>
      </c>
    </row>
    <row r="10748" spans="1:47" x14ac:dyDescent="0.2">
      <c r="A10748">
        <v>10747</v>
      </c>
      <c r="B10748" t="s">
        <v>34156</v>
      </c>
      <c r="C10748" t="s">
        <v>693</v>
      </c>
      <c r="D10748" t="s">
        <v>34157</v>
      </c>
      <c r="E10748" s="27">
        <v>41846</v>
      </c>
      <c r="F10748" t="s">
        <v>233</v>
      </c>
      <c r="G10748" s="27">
        <v>26187</v>
      </c>
      <c r="H10748">
        <v>44</v>
      </c>
      <c r="I10748" t="s">
        <v>244</v>
      </c>
      <c r="J10748" t="s">
        <v>22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-1</v>
      </c>
      <c r="Q10748" s="28">
        <v>41845.327777777777</v>
      </c>
      <c r="R10748" s="28">
        <v>41847.174305555556</v>
      </c>
      <c r="S10748" t="s">
        <v>34158</v>
      </c>
      <c r="T10748" s="27">
        <v>41845</v>
      </c>
      <c r="V10748">
        <v>1</v>
      </c>
      <c r="W10748" t="s">
        <v>32</v>
      </c>
      <c r="X10748" t="s">
        <v>974</v>
      </c>
      <c r="Y10748">
        <v>0</v>
      </c>
      <c r="AB10748" t="s">
        <v>237</v>
      </c>
      <c r="AH10748">
        <v>0</v>
      </c>
      <c r="AN10748" t="s">
        <v>238</v>
      </c>
      <c r="AO10748">
        <v>1</v>
      </c>
      <c r="AP10748" t="s">
        <v>239</v>
      </c>
      <c r="AQ10748" s="27">
        <v>41846</v>
      </c>
      <c r="AR10748" t="s">
        <v>240</v>
      </c>
      <c r="AS10748">
        <v>1</v>
      </c>
      <c r="AT10748" t="s">
        <v>239</v>
      </c>
      <c r="AU10748" s="27">
        <v>41846</v>
      </c>
    </row>
    <row r="10749" spans="1:47" x14ac:dyDescent="0.2">
      <c r="A10749">
        <v>10748</v>
      </c>
      <c r="B10749" t="s">
        <v>34159</v>
      </c>
      <c r="C10749" t="s">
        <v>793</v>
      </c>
      <c r="D10749" t="s">
        <v>34160</v>
      </c>
      <c r="E10749" s="27">
        <v>41374</v>
      </c>
      <c r="F10749" t="s">
        <v>233</v>
      </c>
      <c r="G10749" s="27">
        <v>26245</v>
      </c>
      <c r="H10749">
        <v>44</v>
      </c>
      <c r="I10749" t="s">
        <v>244</v>
      </c>
      <c r="J10749" t="s">
        <v>245</v>
      </c>
      <c r="K10749">
        <v>0</v>
      </c>
      <c r="L10749">
        <v>1</v>
      </c>
      <c r="M10749">
        <v>0</v>
      </c>
      <c r="N10749">
        <v>0</v>
      </c>
      <c r="O10749">
        <v>1</v>
      </c>
      <c r="P10749">
        <v>-1</v>
      </c>
      <c r="Q10749" s="28">
        <v>41373.352777777778</v>
      </c>
      <c r="R10749" s="28">
        <v>41374.337500000001</v>
      </c>
      <c r="S10749" t="s">
        <v>34161</v>
      </c>
      <c r="T10749" s="27">
        <v>41373</v>
      </c>
      <c r="V10749">
        <v>1</v>
      </c>
      <c r="W10749" t="s">
        <v>36</v>
      </c>
      <c r="X10749" t="s">
        <v>279</v>
      </c>
      <c r="Y10749">
        <v>0</v>
      </c>
      <c r="AB10749" t="s">
        <v>237</v>
      </c>
      <c r="AH10749">
        <v>0</v>
      </c>
      <c r="AN10749" t="s">
        <v>238</v>
      </c>
      <c r="AO10749">
        <v>1</v>
      </c>
      <c r="AP10749" t="s">
        <v>239</v>
      </c>
      <c r="AQ10749" s="27">
        <v>41374</v>
      </c>
      <c r="AR10749" t="s">
        <v>240</v>
      </c>
      <c r="AS10749">
        <v>1</v>
      </c>
      <c r="AT10749" t="s">
        <v>239</v>
      </c>
      <c r="AU10749" s="27">
        <v>41374</v>
      </c>
    </row>
    <row r="10750" spans="1:47" x14ac:dyDescent="0.2">
      <c r="A10750">
        <v>10749</v>
      </c>
      <c r="B10750" t="s">
        <v>34162</v>
      </c>
      <c r="C10750" t="s">
        <v>3936</v>
      </c>
      <c r="D10750" t="s">
        <v>1828</v>
      </c>
      <c r="E10750" s="27">
        <v>41643</v>
      </c>
      <c r="F10750" t="s">
        <v>294</v>
      </c>
      <c r="G10750" s="27">
        <v>31870</v>
      </c>
      <c r="H10750">
        <v>29</v>
      </c>
      <c r="I10750" t="s">
        <v>244</v>
      </c>
      <c r="J10750" t="s">
        <v>250</v>
      </c>
      <c r="K10750">
        <v>0</v>
      </c>
      <c r="L10750">
        <v>2</v>
      </c>
      <c r="M10750">
        <v>0</v>
      </c>
      <c r="N10750">
        <v>0</v>
      </c>
      <c r="O10750">
        <v>0</v>
      </c>
      <c r="P10750">
        <v>-1</v>
      </c>
      <c r="Q10750" s="28">
        <v>41642.175000000003</v>
      </c>
      <c r="R10750" s="28">
        <v>41643.081944444442</v>
      </c>
      <c r="S10750" t="s">
        <v>34163</v>
      </c>
      <c r="T10750" s="27">
        <v>41642</v>
      </c>
      <c r="V10750">
        <v>1</v>
      </c>
      <c r="W10750" t="s">
        <v>32</v>
      </c>
      <c r="X10750" t="s">
        <v>867</v>
      </c>
      <c r="Y10750">
        <v>0</v>
      </c>
      <c r="AB10750" t="s">
        <v>237</v>
      </c>
      <c r="AH10750">
        <v>0</v>
      </c>
      <c r="AN10750" t="s">
        <v>238</v>
      </c>
      <c r="AO10750">
        <v>2</v>
      </c>
      <c r="AP10750" t="s">
        <v>239</v>
      </c>
      <c r="AQ10750" s="27">
        <v>41643</v>
      </c>
      <c r="AR10750" t="s">
        <v>240</v>
      </c>
      <c r="AS10750">
        <v>2</v>
      </c>
      <c r="AT10750" t="s">
        <v>239</v>
      </c>
      <c r="AU10750" s="27">
        <v>41643</v>
      </c>
    </row>
    <row r="10751" spans="1:47" x14ac:dyDescent="0.2">
      <c r="A10751">
        <v>10750</v>
      </c>
      <c r="B10751" t="s">
        <v>34164</v>
      </c>
      <c r="C10751" t="s">
        <v>34165</v>
      </c>
      <c r="D10751" t="s">
        <v>12781</v>
      </c>
      <c r="E10751" s="27">
        <v>41623</v>
      </c>
      <c r="F10751" t="s">
        <v>294</v>
      </c>
      <c r="G10751" s="27">
        <v>23234</v>
      </c>
      <c r="H10751">
        <v>52</v>
      </c>
      <c r="I10751" t="s">
        <v>234</v>
      </c>
      <c r="J10751" t="s">
        <v>245</v>
      </c>
      <c r="K10751">
        <v>0</v>
      </c>
      <c r="L10751">
        <v>3</v>
      </c>
      <c r="M10751">
        <v>0</v>
      </c>
      <c r="N10751">
        <v>0</v>
      </c>
      <c r="O10751">
        <v>0</v>
      </c>
      <c r="P10751">
        <v>-1</v>
      </c>
      <c r="Q10751" s="28">
        <v>41622.204861111109</v>
      </c>
      <c r="R10751" s="28">
        <v>41623.384027777778</v>
      </c>
      <c r="S10751" t="s">
        <v>34166</v>
      </c>
      <c r="T10751" s="27">
        <v>41622</v>
      </c>
      <c r="V10751">
        <v>1</v>
      </c>
      <c r="W10751" t="s">
        <v>36</v>
      </c>
      <c r="X10751" t="s">
        <v>279</v>
      </c>
      <c r="Y10751">
        <v>0</v>
      </c>
      <c r="AB10751" t="s">
        <v>237</v>
      </c>
      <c r="AH10751">
        <v>0</v>
      </c>
      <c r="AN10751" t="s">
        <v>238</v>
      </c>
      <c r="AO10751">
        <v>1</v>
      </c>
      <c r="AP10751" t="s">
        <v>239</v>
      </c>
      <c r="AQ10751" s="27">
        <v>41623</v>
      </c>
      <c r="AR10751" t="s">
        <v>240</v>
      </c>
      <c r="AS10751">
        <v>3</v>
      </c>
      <c r="AT10751" t="s">
        <v>239</v>
      </c>
      <c r="AU10751" s="27">
        <v>41623</v>
      </c>
    </row>
    <row r="10752" spans="1:47" x14ac:dyDescent="0.2">
      <c r="A10752">
        <v>10751</v>
      </c>
      <c r="B10752" t="s">
        <v>34167</v>
      </c>
      <c r="C10752" t="s">
        <v>16131</v>
      </c>
      <c r="D10752" t="s">
        <v>6724</v>
      </c>
      <c r="E10752" s="27">
        <v>41491</v>
      </c>
      <c r="F10752" t="s">
        <v>294</v>
      </c>
      <c r="G10752" s="27">
        <v>33805</v>
      </c>
      <c r="H10752">
        <v>23</v>
      </c>
      <c r="I10752" t="s">
        <v>259</v>
      </c>
      <c r="J10752" t="s">
        <v>22</v>
      </c>
      <c r="K10752">
        <v>0</v>
      </c>
      <c r="L10752">
        <v>3</v>
      </c>
      <c r="M10752">
        <v>0</v>
      </c>
      <c r="N10752">
        <v>0</v>
      </c>
      <c r="O10752">
        <v>0</v>
      </c>
      <c r="W10752" t="s">
        <v>237</v>
      </c>
      <c r="Y10752">
        <v>-1</v>
      </c>
      <c r="AB10752" t="s">
        <v>237</v>
      </c>
      <c r="AH10752">
        <v>0</v>
      </c>
      <c r="AN10752" t="s">
        <v>238</v>
      </c>
      <c r="AO10752">
        <v>3</v>
      </c>
      <c r="AP10752" t="s">
        <v>239</v>
      </c>
      <c r="AQ10752" s="27">
        <v>41491</v>
      </c>
      <c r="AR10752" t="s">
        <v>240</v>
      </c>
      <c r="AS10752">
        <v>3</v>
      </c>
      <c r="AT10752" t="s">
        <v>239</v>
      </c>
      <c r="AU10752" s="27">
        <v>41491</v>
      </c>
    </row>
    <row r="10753" spans="1:47" x14ac:dyDescent="0.2">
      <c r="A10753">
        <v>10752</v>
      </c>
      <c r="B10753" t="s">
        <v>34168</v>
      </c>
      <c r="C10753" t="s">
        <v>292</v>
      </c>
      <c r="D10753" t="s">
        <v>34169</v>
      </c>
      <c r="E10753" s="27">
        <v>41725</v>
      </c>
      <c r="F10753" t="s">
        <v>294</v>
      </c>
      <c r="G10753" s="27">
        <v>26287</v>
      </c>
      <c r="H10753">
        <v>44</v>
      </c>
      <c r="I10753" t="s">
        <v>244</v>
      </c>
      <c r="J10753" t="s">
        <v>245</v>
      </c>
      <c r="K10753">
        <v>0</v>
      </c>
      <c r="L10753">
        <v>4</v>
      </c>
      <c r="M10753">
        <v>0</v>
      </c>
      <c r="N10753">
        <v>0</v>
      </c>
      <c r="O10753">
        <v>4</v>
      </c>
      <c r="P10753">
        <v>-11</v>
      </c>
      <c r="Q10753" s="28">
        <v>41714.125694444447</v>
      </c>
      <c r="R10753" s="28">
        <v>41724.321527777778</v>
      </c>
      <c r="S10753" t="s">
        <v>34170</v>
      </c>
      <c r="U10753" s="27">
        <v>41714</v>
      </c>
      <c r="V10753">
        <v>11</v>
      </c>
      <c r="W10753" t="s">
        <v>32</v>
      </c>
      <c r="X10753" t="s">
        <v>274</v>
      </c>
      <c r="Y10753">
        <v>0</v>
      </c>
      <c r="AB10753" t="s">
        <v>237</v>
      </c>
      <c r="AH10753">
        <v>0</v>
      </c>
      <c r="AN10753" t="s">
        <v>238</v>
      </c>
      <c r="AO10753">
        <v>2</v>
      </c>
      <c r="AP10753" t="s">
        <v>239</v>
      </c>
      <c r="AQ10753" s="27">
        <v>41725</v>
      </c>
      <c r="AR10753" t="s">
        <v>240</v>
      </c>
      <c r="AS10753">
        <v>4</v>
      </c>
      <c r="AT10753" t="s">
        <v>239</v>
      </c>
      <c r="AU10753" s="27">
        <v>41725</v>
      </c>
    </row>
    <row r="10754" spans="1:47" x14ac:dyDescent="0.2">
      <c r="A10754">
        <v>10753</v>
      </c>
      <c r="B10754" t="s">
        <v>34171</v>
      </c>
      <c r="C10754" t="s">
        <v>34172</v>
      </c>
      <c r="D10754" t="s">
        <v>1110</v>
      </c>
      <c r="E10754" s="27">
        <v>41328</v>
      </c>
      <c r="F10754" t="s">
        <v>233</v>
      </c>
      <c r="G10754" s="27">
        <v>33892</v>
      </c>
      <c r="H10754">
        <v>23</v>
      </c>
      <c r="I10754" t="s">
        <v>259</v>
      </c>
      <c r="J10754" t="s">
        <v>250</v>
      </c>
      <c r="K10754">
        <v>0</v>
      </c>
      <c r="L10754">
        <v>10</v>
      </c>
      <c r="M10754">
        <v>0</v>
      </c>
      <c r="N10754">
        <v>0</v>
      </c>
      <c r="O10754">
        <v>1</v>
      </c>
      <c r="P10754">
        <v>-1</v>
      </c>
      <c r="Q10754" s="28">
        <v>41327.147916666669</v>
      </c>
      <c r="R10754" s="28">
        <v>41329.102083333331</v>
      </c>
      <c r="S10754" t="s">
        <v>34173</v>
      </c>
      <c r="T10754" s="27">
        <v>41327</v>
      </c>
      <c r="V10754">
        <v>1</v>
      </c>
      <c r="W10754" t="s">
        <v>32</v>
      </c>
      <c r="X10754" t="s">
        <v>261</v>
      </c>
      <c r="Y10754">
        <v>1</v>
      </c>
      <c r="AA10754" t="s">
        <v>34174</v>
      </c>
      <c r="AB10754" t="s">
        <v>32</v>
      </c>
      <c r="AC10754">
        <v>0</v>
      </c>
      <c r="AD10754" s="27">
        <v>41389</v>
      </c>
      <c r="AE10754" t="s">
        <v>729</v>
      </c>
      <c r="AF10754" s="27">
        <v>41389</v>
      </c>
      <c r="AG10754" s="27">
        <v>41534</v>
      </c>
      <c r="AH10754">
        <v>1</v>
      </c>
      <c r="AJ10754" t="s">
        <v>34174</v>
      </c>
      <c r="AK10754" t="s">
        <v>312</v>
      </c>
      <c r="AL10754" s="27">
        <v>41389</v>
      </c>
      <c r="AM10754" t="s">
        <v>729</v>
      </c>
      <c r="AN10754" t="s">
        <v>238</v>
      </c>
      <c r="AO10754">
        <v>9</v>
      </c>
      <c r="AP10754" t="s">
        <v>269</v>
      </c>
      <c r="AQ10754" s="27">
        <v>41328</v>
      </c>
      <c r="AR10754" t="s">
        <v>240</v>
      </c>
      <c r="AS10754">
        <v>10</v>
      </c>
      <c r="AT10754" t="s">
        <v>269</v>
      </c>
      <c r="AU10754" s="27">
        <v>41328</v>
      </c>
    </row>
    <row r="10755" spans="1:47" x14ac:dyDescent="0.2">
      <c r="A10755">
        <v>10754</v>
      </c>
      <c r="B10755" t="s">
        <v>34175</v>
      </c>
      <c r="C10755" t="s">
        <v>28643</v>
      </c>
      <c r="D10755" t="s">
        <v>1569</v>
      </c>
      <c r="E10755" s="27">
        <v>41428</v>
      </c>
      <c r="F10755" t="s">
        <v>294</v>
      </c>
      <c r="G10755" s="27">
        <v>34254</v>
      </c>
      <c r="H10755">
        <v>22</v>
      </c>
      <c r="I10755" t="s">
        <v>259</v>
      </c>
      <c r="J10755" t="s">
        <v>353</v>
      </c>
      <c r="K10755">
        <v>0</v>
      </c>
      <c r="L10755">
        <v>4</v>
      </c>
      <c r="M10755">
        <v>0</v>
      </c>
      <c r="N10755">
        <v>0</v>
      </c>
      <c r="O10755">
        <v>0</v>
      </c>
      <c r="P10755">
        <v>-2</v>
      </c>
      <c r="Q10755" s="28">
        <v>41426.455555555556</v>
      </c>
      <c r="R10755" s="28">
        <v>41427.086111111108</v>
      </c>
      <c r="S10755" t="s">
        <v>34176</v>
      </c>
      <c r="T10755" s="27">
        <v>41426</v>
      </c>
      <c r="V10755">
        <v>2</v>
      </c>
      <c r="W10755" t="s">
        <v>36</v>
      </c>
      <c r="X10755" t="s">
        <v>279</v>
      </c>
      <c r="Y10755">
        <v>0</v>
      </c>
      <c r="AB10755" t="s">
        <v>237</v>
      </c>
      <c r="AH10755">
        <v>0</v>
      </c>
      <c r="AN10755" t="s">
        <v>238</v>
      </c>
      <c r="AO10755">
        <v>4</v>
      </c>
      <c r="AP10755" t="s">
        <v>239</v>
      </c>
      <c r="AQ10755" s="27">
        <v>41428</v>
      </c>
      <c r="AR10755" t="s">
        <v>240</v>
      </c>
      <c r="AS10755">
        <v>4</v>
      </c>
      <c r="AT10755" t="s">
        <v>239</v>
      </c>
      <c r="AU10755" s="27">
        <v>41428</v>
      </c>
    </row>
    <row r="10756" spans="1:47" x14ac:dyDescent="0.2">
      <c r="A10756">
        <v>10755</v>
      </c>
      <c r="B10756" t="s">
        <v>34177</v>
      </c>
      <c r="C10756" t="s">
        <v>1991</v>
      </c>
      <c r="D10756" t="s">
        <v>34178</v>
      </c>
      <c r="E10756" s="27">
        <v>41292</v>
      </c>
      <c r="F10756" t="s">
        <v>233</v>
      </c>
      <c r="G10756" s="27">
        <v>26265</v>
      </c>
      <c r="H10756">
        <v>44</v>
      </c>
      <c r="I10756" t="s">
        <v>244</v>
      </c>
      <c r="J10756" t="s">
        <v>250</v>
      </c>
      <c r="K10756">
        <v>0</v>
      </c>
      <c r="L10756">
        <v>-1</v>
      </c>
      <c r="M10756">
        <v>0</v>
      </c>
      <c r="N10756">
        <v>0</v>
      </c>
      <c r="O10756">
        <v>0</v>
      </c>
      <c r="W10756" t="s">
        <v>237</v>
      </c>
      <c r="Y10756">
        <v>-1</v>
      </c>
      <c r="AB10756" t="s">
        <v>237</v>
      </c>
      <c r="AH10756">
        <v>0</v>
      </c>
      <c r="AN10756" t="s">
        <v>238</v>
      </c>
      <c r="AO10756">
        <v>7</v>
      </c>
      <c r="AP10756" t="s">
        <v>246</v>
      </c>
      <c r="AQ10756" s="27">
        <v>41292</v>
      </c>
      <c r="AR10756" t="s">
        <v>240</v>
      </c>
      <c r="AS10756">
        <v>-1</v>
      </c>
      <c r="AT10756" t="s">
        <v>405</v>
      </c>
      <c r="AU10756" s="27">
        <v>41292</v>
      </c>
    </row>
    <row r="10757" spans="1:47" x14ac:dyDescent="0.2">
      <c r="A10757">
        <v>10756</v>
      </c>
      <c r="B10757" t="s">
        <v>34179</v>
      </c>
      <c r="C10757" t="s">
        <v>34180</v>
      </c>
      <c r="D10757" t="s">
        <v>34181</v>
      </c>
      <c r="E10757" s="27">
        <v>41682</v>
      </c>
      <c r="F10757" t="s">
        <v>233</v>
      </c>
      <c r="G10757" s="27">
        <v>32793</v>
      </c>
      <c r="H10757">
        <v>26</v>
      </c>
      <c r="I10757" t="s">
        <v>244</v>
      </c>
      <c r="J10757" t="s">
        <v>245</v>
      </c>
      <c r="K10757">
        <v>0</v>
      </c>
      <c r="L10757">
        <v>4</v>
      </c>
      <c r="M10757">
        <v>0</v>
      </c>
      <c r="N10757">
        <v>0</v>
      </c>
      <c r="O10757">
        <v>0</v>
      </c>
      <c r="P10757">
        <v>-1</v>
      </c>
      <c r="Q10757" s="28">
        <v>41681.209027777775</v>
      </c>
      <c r="R10757" s="28">
        <v>41682.102777777778</v>
      </c>
      <c r="S10757" t="s">
        <v>34182</v>
      </c>
      <c r="T10757" s="27">
        <v>41681</v>
      </c>
      <c r="V10757">
        <v>1</v>
      </c>
      <c r="W10757" t="s">
        <v>32</v>
      </c>
      <c r="X10757" t="s">
        <v>459</v>
      </c>
      <c r="Y10757">
        <v>0</v>
      </c>
      <c r="AB10757" t="s">
        <v>237</v>
      </c>
      <c r="AH10757">
        <v>0</v>
      </c>
      <c r="AN10757" t="s">
        <v>238</v>
      </c>
      <c r="AO10757">
        <v>2</v>
      </c>
      <c r="AP10757" t="s">
        <v>239</v>
      </c>
      <c r="AQ10757" s="27">
        <v>41682</v>
      </c>
      <c r="AR10757" t="s">
        <v>240</v>
      </c>
      <c r="AS10757">
        <v>4</v>
      </c>
      <c r="AT10757" t="s">
        <v>239</v>
      </c>
      <c r="AU10757" s="27">
        <v>41682</v>
      </c>
    </row>
    <row r="10758" spans="1:47" x14ac:dyDescent="0.2">
      <c r="A10758">
        <v>10757</v>
      </c>
      <c r="B10758" t="s">
        <v>34183</v>
      </c>
      <c r="C10758" t="s">
        <v>2056</v>
      </c>
      <c r="D10758" t="s">
        <v>34184</v>
      </c>
      <c r="E10758" s="27">
        <v>41804</v>
      </c>
      <c r="F10758" t="s">
        <v>233</v>
      </c>
      <c r="G10758" s="27">
        <v>33388</v>
      </c>
      <c r="H10758">
        <v>24</v>
      </c>
      <c r="I10758" t="s">
        <v>259</v>
      </c>
      <c r="J10758" t="s">
        <v>250</v>
      </c>
      <c r="K10758">
        <v>0</v>
      </c>
      <c r="L10758">
        <v>6</v>
      </c>
      <c r="M10758">
        <v>0</v>
      </c>
      <c r="N10758">
        <v>0</v>
      </c>
      <c r="O10758">
        <v>0</v>
      </c>
      <c r="P10758">
        <v>-1</v>
      </c>
      <c r="Q10758" s="28">
        <v>41803.063888888886</v>
      </c>
      <c r="R10758" s="28">
        <v>41823.42291666667</v>
      </c>
      <c r="S10758" t="s">
        <v>34185</v>
      </c>
      <c r="T10758" s="27">
        <v>41803</v>
      </c>
      <c r="V10758">
        <v>1</v>
      </c>
      <c r="W10758" t="s">
        <v>36</v>
      </c>
      <c r="X10758" t="s">
        <v>548</v>
      </c>
      <c r="Y10758">
        <v>1</v>
      </c>
      <c r="AA10758" t="s">
        <v>34186</v>
      </c>
      <c r="AB10758" t="s">
        <v>32</v>
      </c>
      <c r="AD10758" s="27">
        <v>41828</v>
      </c>
      <c r="AE10758" t="s">
        <v>2518</v>
      </c>
      <c r="AH10758">
        <v>1</v>
      </c>
      <c r="AJ10758" t="s">
        <v>34186</v>
      </c>
      <c r="AK10758" t="s">
        <v>255</v>
      </c>
      <c r="AL10758" s="27">
        <v>41828</v>
      </c>
      <c r="AM10758" t="s">
        <v>2518</v>
      </c>
      <c r="AN10758" t="s">
        <v>238</v>
      </c>
      <c r="AO10758">
        <v>4</v>
      </c>
      <c r="AP10758" t="s">
        <v>239</v>
      </c>
      <c r="AQ10758" s="27">
        <v>41804</v>
      </c>
      <c r="AR10758" t="s">
        <v>240</v>
      </c>
      <c r="AS10758">
        <v>6</v>
      </c>
      <c r="AT10758" t="s">
        <v>246</v>
      </c>
      <c r="AU10758" s="27">
        <v>41804</v>
      </c>
    </row>
    <row r="10759" spans="1:47" x14ac:dyDescent="0.2">
      <c r="A10759">
        <v>10758</v>
      </c>
      <c r="B10759" t="s">
        <v>34187</v>
      </c>
      <c r="C10759" t="s">
        <v>34188</v>
      </c>
      <c r="D10759" t="s">
        <v>18930</v>
      </c>
      <c r="E10759" s="27">
        <v>41370</v>
      </c>
      <c r="F10759" t="s">
        <v>233</v>
      </c>
      <c r="G10759" s="27">
        <v>25817</v>
      </c>
      <c r="H10759">
        <v>45</v>
      </c>
      <c r="I10759" t="s">
        <v>234</v>
      </c>
      <c r="J10759" t="s">
        <v>250</v>
      </c>
      <c r="K10759">
        <v>0</v>
      </c>
      <c r="L10759">
        <v>2</v>
      </c>
      <c r="M10759">
        <v>0</v>
      </c>
      <c r="N10759">
        <v>0</v>
      </c>
      <c r="O10759">
        <v>4</v>
      </c>
      <c r="P10759">
        <v>0</v>
      </c>
      <c r="Q10759" s="28">
        <v>41370.525694444441</v>
      </c>
      <c r="R10759" s="28">
        <v>41373.526388888888</v>
      </c>
      <c r="S10759" t="s">
        <v>34189</v>
      </c>
      <c r="T10759" s="27">
        <v>41369</v>
      </c>
      <c r="V10759">
        <v>1</v>
      </c>
      <c r="W10759" t="s">
        <v>36</v>
      </c>
      <c r="X10759" t="s">
        <v>263</v>
      </c>
      <c r="Y10759">
        <v>0</v>
      </c>
      <c r="AB10759" t="s">
        <v>237</v>
      </c>
      <c r="AH10759">
        <v>0</v>
      </c>
      <c r="AN10759" t="s">
        <v>238</v>
      </c>
      <c r="AO10759">
        <v>1</v>
      </c>
      <c r="AP10759" t="s">
        <v>239</v>
      </c>
      <c r="AQ10759" s="27">
        <v>41370</v>
      </c>
      <c r="AR10759" t="s">
        <v>240</v>
      </c>
      <c r="AS10759">
        <v>2</v>
      </c>
      <c r="AT10759" t="s">
        <v>239</v>
      </c>
      <c r="AU10759" s="27">
        <v>41370</v>
      </c>
    </row>
    <row r="10760" spans="1:47" x14ac:dyDescent="0.2">
      <c r="A10760">
        <v>10759</v>
      </c>
      <c r="B10760" t="s">
        <v>34190</v>
      </c>
      <c r="C10760" t="s">
        <v>400</v>
      </c>
      <c r="D10760" t="s">
        <v>34191</v>
      </c>
      <c r="E10760" s="27">
        <v>41830</v>
      </c>
      <c r="F10760" t="s">
        <v>233</v>
      </c>
      <c r="G10760" s="27">
        <v>23149</v>
      </c>
      <c r="H10760">
        <v>52</v>
      </c>
      <c r="I10760" t="s">
        <v>234</v>
      </c>
      <c r="J10760" t="s">
        <v>245</v>
      </c>
      <c r="K10760">
        <v>0</v>
      </c>
      <c r="L10760">
        <v>2</v>
      </c>
      <c r="M10760">
        <v>0</v>
      </c>
      <c r="N10760">
        <v>0</v>
      </c>
      <c r="O10760">
        <v>3</v>
      </c>
      <c r="P10760">
        <v>-38</v>
      </c>
      <c r="Q10760" s="28">
        <v>41792.472222222219</v>
      </c>
      <c r="R10760" s="28">
        <v>41794.190972222219</v>
      </c>
      <c r="S10760" t="s">
        <v>34192</v>
      </c>
      <c r="U10760" s="27">
        <v>41792</v>
      </c>
      <c r="V10760">
        <v>38</v>
      </c>
      <c r="W10760" t="s">
        <v>36</v>
      </c>
      <c r="X10760" t="s">
        <v>274</v>
      </c>
      <c r="Y10760">
        <v>0</v>
      </c>
      <c r="AB10760" t="s">
        <v>237</v>
      </c>
      <c r="AH10760">
        <v>0</v>
      </c>
      <c r="AN10760" t="s">
        <v>238</v>
      </c>
      <c r="AO10760">
        <v>1</v>
      </c>
      <c r="AP10760" t="s">
        <v>239</v>
      </c>
      <c r="AQ10760" s="27">
        <v>41830</v>
      </c>
      <c r="AR10760" t="s">
        <v>240</v>
      </c>
      <c r="AS10760">
        <v>2</v>
      </c>
      <c r="AT10760" t="s">
        <v>239</v>
      </c>
      <c r="AU10760" s="27">
        <v>41830</v>
      </c>
    </row>
    <row r="10761" spans="1:47" x14ac:dyDescent="0.2">
      <c r="A10761">
        <v>10760</v>
      </c>
      <c r="B10761" t="s">
        <v>34193</v>
      </c>
      <c r="C10761" t="s">
        <v>288</v>
      </c>
      <c r="D10761" t="s">
        <v>34194</v>
      </c>
      <c r="E10761" s="27">
        <v>41821</v>
      </c>
      <c r="F10761" t="s">
        <v>233</v>
      </c>
      <c r="G10761" s="27">
        <v>34283</v>
      </c>
      <c r="H10761">
        <v>22</v>
      </c>
      <c r="I10761" t="s">
        <v>259</v>
      </c>
      <c r="J10761" t="s">
        <v>353</v>
      </c>
      <c r="K10761">
        <v>0</v>
      </c>
      <c r="L10761">
        <v>2</v>
      </c>
      <c r="M10761">
        <v>0</v>
      </c>
      <c r="N10761">
        <v>0</v>
      </c>
      <c r="O10761">
        <v>0</v>
      </c>
      <c r="P10761">
        <v>-1</v>
      </c>
      <c r="Q10761" s="28">
        <v>41820.270833333336</v>
      </c>
      <c r="R10761" s="28">
        <v>41821.084027777775</v>
      </c>
      <c r="S10761" t="s">
        <v>34195</v>
      </c>
      <c r="T10761" s="27">
        <v>41820</v>
      </c>
      <c r="V10761">
        <v>1</v>
      </c>
      <c r="W10761" t="s">
        <v>32</v>
      </c>
      <c r="X10761" t="s">
        <v>359</v>
      </c>
      <c r="Y10761">
        <v>1</v>
      </c>
      <c r="AA10761" t="s">
        <v>34196</v>
      </c>
      <c r="AB10761" t="s">
        <v>32</v>
      </c>
      <c r="AC10761">
        <v>1</v>
      </c>
      <c r="AD10761" s="27">
        <v>41837</v>
      </c>
      <c r="AE10761" t="s">
        <v>608</v>
      </c>
      <c r="AF10761" s="27">
        <v>41838</v>
      </c>
      <c r="AG10761" s="27">
        <v>41838</v>
      </c>
      <c r="AH10761">
        <v>0</v>
      </c>
      <c r="AN10761" t="s">
        <v>238</v>
      </c>
      <c r="AO10761">
        <v>4</v>
      </c>
      <c r="AP10761" t="s">
        <v>239</v>
      </c>
      <c r="AQ10761" s="27">
        <v>41821</v>
      </c>
      <c r="AR10761" t="s">
        <v>240</v>
      </c>
      <c r="AS10761">
        <v>2</v>
      </c>
      <c r="AT10761" t="s">
        <v>239</v>
      </c>
      <c r="AU10761" s="27">
        <v>41821</v>
      </c>
    </row>
    <row r="10762" spans="1:47" x14ac:dyDescent="0.2">
      <c r="A10762">
        <v>10761</v>
      </c>
      <c r="B10762" t="s">
        <v>34197</v>
      </c>
      <c r="C10762" t="s">
        <v>13913</v>
      </c>
      <c r="D10762" t="s">
        <v>2479</v>
      </c>
      <c r="E10762" s="27">
        <v>41467</v>
      </c>
      <c r="F10762" t="s">
        <v>233</v>
      </c>
      <c r="G10762" s="27">
        <v>33420</v>
      </c>
      <c r="H10762">
        <v>24</v>
      </c>
      <c r="I10762" t="s">
        <v>259</v>
      </c>
      <c r="J10762" t="s">
        <v>250</v>
      </c>
      <c r="K10762">
        <v>0</v>
      </c>
      <c r="L10762">
        <v>4</v>
      </c>
      <c r="M10762">
        <v>0</v>
      </c>
      <c r="N10762">
        <v>0</v>
      </c>
      <c r="O10762">
        <v>4</v>
      </c>
      <c r="P10762">
        <v>-3</v>
      </c>
      <c r="Q10762" s="28">
        <v>41464.275694444441</v>
      </c>
      <c r="R10762" s="28">
        <v>41467.499305555553</v>
      </c>
      <c r="S10762" t="s">
        <v>34198</v>
      </c>
      <c r="T10762" s="27">
        <v>41464</v>
      </c>
      <c r="V10762">
        <v>3</v>
      </c>
      <c r="W10762" t="s">
        <v>32</v>
      </c>
      <c r="X10762" t="s">
        <v>555</v>
      </c>
      <c r="Y10762">
        <v>1</v>
      </c>
      <c r="AA10762" t="s">
        <v>34199</v>
      </c>
      <c r="AB10762" t="s">
        <v>36</v>
      </c>
      <c r="AC10762">
        <v>0</v>
      </c>
      <c r="AD10762" s="27">
        <v>41793</v>
      </c>
      <c r="AE10762" t="s">
        <v>412</v>
      </c>
      <c r="AF10762" s="27">
        <v>41793</v>
      </c>
      <c r="AG10762" s="27">
        <v>42347</v>
      </c>
      <c r="AH10762">
        <v>0</v>
      </c>
      <c r="AN10762" t="s">
        <v>238</v>
      </c>
      <c r="AO10762">
        <v>4</v>
      </c>
      <c r="AP10762" t="s">
        <v>239</v>
      </c>
      <c r="AQ10762" s="27">
        <v>41467</v>
      </c>
      <c r="AR10762" t="s">
        <v>240</v>
      </c>
      <c r="AS10762">
        <v>4</v>
      </c>
      <c r="AT10762" t="s">
        <v>239</v>
      </c>
      <c r="AU10762" s="27">
        <v>41467</v>
      </c>
    </row>
    <row r="10763" spans="1:47" x14ac:dyDescent="0.2">
      <c r="A10763">
        <v>10762</v>
      </c>
      <c r="B10763" t="s">
        <v>34200</v>
      </c>
      <c r="C10763" t="s">
        <v>32039</v>
      </c>
      <c r="D10763" t="s">
        <v>12219</v>
      </c>
      <c r="E10763" s="27">
        <v>41619</v>
      </c>
      <c r="F10763" t="s">
        <v>294</v>
      </c>
      <c r="G10763" s="27">
        <v>32952</v>
      </c>
      <c r="H10763">
        <v>26</v>
      </c>
      <c r="I10763" t="s">
        <v>244</v>
      </c>
      <c r="J10763" t="s">
        <v>353</v>
      </c>
      <c r="K10763">
        <v>0</v>
      </c>
      <c r="L10763">
        <v>4</v>
      </c>
      <c r="M10763">
        <v>0</v>
      </c>
      <c r="N10763">
        <v>0</v>
      </c>
      <c r="O10763">
        <v>1</v>
      </c>
      <c r="P10763">
        <v>-6</v>
      </c>
      <c r="Q10763" s="28">
        <v>41613.218055555553</v>
      </c>
      <c r="R10763" s="28">
        <v>41618.300000000003</v>
      </c>
      <c r="S10763" t="s">
        <v>34201</v>
      </c>
      <c r="T10763" s="27">
        <v>41613</v>
      </c>
      <c r="V10763">
        <v>6</v>
      </c>
      <c r="W10763" t="s">
        <v>36</v>
      </c>
      <c r="X10763" t="s">
        <v>2882</v>
      </c>
      <c r="Y10763">
        <v>0</v>
      </c>
      <c r="AB10763" t="s">
        <v>237</v>
      </c>
      <c r="AH10763">
        <v>0</v>
      </c>
      <c r="AN10763" t="s">
        <v>238</v>
      </c>
      <c r="AO10763">
        <v>3</v>
      </c>
      <c r="AP10763" t="s">
        <v>239</v>
      </c>
      <c r="AQ10763" s="27">
        <v>41619</v>
      </c>
      <c r="AR10763" t="s">
        <v>240</v>
      </c>
      <c r="AS10763">
        <v>4</v>
      </c>
      <c r="AT10763" t="s">
        <v>239</v>
      </c>
      <c r="AU10763" s="27">
        <v>41619</v>
      </c>
    </row>
    <row r="10764" spans="1:47" x14ac:dyDescent="0.2">
      <c r="A10764">
        <v>10763</v>
      </c>
      <c r="B10764" t="s">
        <v>34202</v>
      </c>
      <c r="C10764" t="s">
        <v>17885</v>
      </c>
      <c r="D10764" t="s">
        <v>34203</v>
      </c>
      <c r="E10764" s="27">
        <v>41351</v>
      </c>
      <c r="F10764" t="s">
        <v>233</v>
      </c>
      <c r="G10764" s="27">
        <v>25156</v>
      </c>
      <c r="H10764">
        <v>47</v>
      </c>
      <c r="I10764" t="s">
        <v>234</v>
      </c>
      <c r="J10764" t="s">
        <v>250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 s="28">
        <v>41351.154166666667</v>
      </c>
      <c r="R10764" s="28">
        <v>41352.290972222225</v>
      </c>
      <c r="S10764" t="s">
        <v>34204</v>
      </c>
      <c r="T10764" s="27">
        <v>41351</v>
      </c>
      <c r="V10764">
        <v>0</v>
      </c>
      <c r="W10764" t="s">
        <v>36</v>
      </c>
      <c r="X10764" t="s">
        <v>279</v>
      </c>
      <c r="Y10764">
        <v>0</v>
      </c>
      <c r="AB10764" t="s">
        <v>237</v>
      </c>
      <c r="AH10764">
        <v>0</v>
      </c>
      <c r="AN10764" t="s">
        <v>238</v>
      </c>
      <c r="AO10764">
        <v>1</v>
      </c>
      <c r="AP10764" t="s">
        <v>239</v>
      </c>
      <c r="AQ10764" s="27">
        <v>41351</v>
      </c>
      <c r="AR10764" t="s">
        <v>240</v>
      </c>
      <c r="AS10764">
        <v>1</v>
      </c>
      <c r="AT10764" t="s">
        <v>239</v>
      </c>
      <c r="AU10764" s="27">
        <v>41351</v>
      </c>
    </row>
    <row r="10765" spans="1:47" x14ac:dyDescent="0.2">
      <c r="A10765">
        <v>10764</v>
      </c>
      <c r="B10765" t="s">
        <v>34205</v>
      </c>
      <c r="C10765" t="s">
        <v>1911</v>
      </c>
      <c r="D10765" t="s">
        <v>2501</v>
      </c>
      <c r="E10765" s="27">
        <v>41831</v>
      </c>
      <c r="F10765" t="s">
        <v>233</v>
      </c>
      <c r="G10765" s="27">
        <v>35173</v>
      </c>
      <c r="H10765">
        <v>20</v>
      </c>
      <c r="I10765" t="s">
        <v>259</v>
      </c>
      <c r="J10765" t="s">
        <v>250</v>
      </c>
      <c r="K10765">
        <v>1</v>
      </c>
      <c r="L10765">
        <v>10</v>
      </c>
      <c r="M10765">
        <v>0</v>
      </c>
      <c r="N10765">
        <v>0</v>
      </c>
      <c r="O10765">
        <v>2</v>
      </c>
      <c r="P10765">
        <v>-35</v>
      </c>
      <c r="Q10765" s="28">
        <v>41796.097916666666</v>
      </c>
      <c r="R10765" s="28">
        <v>41797.325694444444</v>
      </c>
      <c r="S10765" t="s">
        <v>34206</v>
      </c>
      <c r="T10765" s="27">
        <v>41796</v>
      </c>
      <c r="V10765">
        <v>35</v>
      </c>
      <c r="W10765" t="s">
        <v>32</v>
      </c>
      <c r="X10765" t="s">
        <v>8885</v>
      </c>
      <c r="Y10765">
        <v>1</v>
      </c>
      <c r="AA10765" t="s">
        <v>34207</v>
      </c>
      <c r="AB10765" t="s">
        <v>32</v>
      </c>
      <c r="AD10765" s="27">
        <v>42139</v>
      </c>
      <c r="AE10765" t="s">
        <v>2149</v>
      </c>
      <c r="AH10765">
        <v>1</v>
      </c>
      <c r="AJ10765" t="s">
        <v>34207</v>
      </c>
      <c r="AK10765" t="s">
        <v>312</v>
      </c>
      <c r="AL10765" s="27">
        <v>42139</v>
      </c>
      <c r="AM10765" t="s">
        <v>2149</v>
      </c>
      <c r="AN10765" t="s">
        <v>238</v>
      </c>
      <c r="AO10765">
        <v>10</v>
      </c>
      <c r="AP10765" t="s">
        <v>269</v>
      </c>
      <c r="AQ10765" s="27">
        <v>41831</v>
      </c>
      <c r="AR10765" t="s">
        <v>240</v>
      </c>
      <c r="AS10765">
        <v>10</v>
      </c>
      <c r="AT10765" t="s">
        <v>269</v>
      </c>
      <c r="AU10765" s="27">
        <v>41831</v>
      </c>
    </row>
    <row r="10766" spans="1:47" x14ac:dyDescent="0.2">
      <c r="A10766">
        <v>10765</v>
      </c>
      <c r="B10766" t="s">
        <v>34208</v>
      </c>
      <c r="C10766" t="s">
        <v>1761</v>
      </c>
      <c r="D10766" t="s">
        <v>29617</v>
      </c>
      <c r="E10766" s="27">
        <v>41513</v>
      </c>
      <c r="F10766" t="s">
        <v>233</v>
      </c>
      <c r="G10766" s="27">
        <v>32880</v>
      </c>
      <c r="H10766">
        <v>26</v>
      </c>
      <c r="I10766" t="s">
        <v>244</v>
      </c>
      <c r="J10766" t="s">
        <v>250</v>
      </c>
      <c r="K10766">
        <v>0</v>
      </c>
      <c r="L10766">
        <v>4</v>
      </c>
      <c r="M10766">
        <v>0</v>
      </c>
      <c r="N10766">
        <v>0</v>
      </c>
      <c r="O10766">
        <v>0</v>
      </c>
      <c r="P10766">
        <v>0</v>
      </c>
      <c r="Q10766" s="28">
        <v>41513.211805555555</v>
      </c>
      <c r="R10766" s="28">
        <v>41513.288888888892</v>
      </c>
      <c r="S10766" t="s">
        <v>34209</v>
      </c>
      <c r="T10766" s="27">
        <v>41512</v>
      </c>
      <c r="V10766">
        <v>1</v>
      </c>
      <c r="W10766" t="s">
        <v>32</v>
      </c>
      <c r="X10766" t="s">
        <v>5398</v>
      </c>
      <c r="Y10766">
        <v>0</v>
      </c>
      <c r="AB10766" t="s">
        <v>237</v>
      </c>
      <c r="AH10766">
        <v>0</v>
      </c>
      <c r="AN10766" t="s">
        <v>238</v>
      </c>
      <c r="AO10766">
        <v>4</v>
      </c>
      <c r="AP10766" t="s">
        <v>239</v>
      </c>
      <c r="AQ10766" s="27">
        <v>41513</v>
      </c>
      <c r="AR10766" t="s">
        <v>240</v>
      </c>
      <c r="AS10766">
        <v>4</v>
      </c>
      <c r="AT10766" t="s">
        <v>239</v>
      </c>
      <c r="AU10766" s="27">
        <v>41513</v>
      </c>
    </row>
    <row r="10767" spans="1:47" x14ac:dyDescent="0.2">
      <c r="A10767">
        <v>10766</v>
      </c>
      <c r="B10767" t="s">
        <v>34210</v>
      </c>
      <c r="C10767" t="s">
        <v>2914</v>
      </c>
      <c r="D10767" t="s">
        <v>34211</v>
      </c>
      <c r="E10767" s="27">
        <v>41367</v>
      </c>
      <c r="F10767" t="s">
        <v>233</v>
      </c>
      <c r="G10767" s="27">
        <v>29216</v>
      </c>
      <c r="H10767">
        <v>36</v>
      </c>
      <c r="I10767" t="s">
        <v>244</v>
      </c>
      <c r="J10767" t="s">
        <v>250</v>
      </c>
      <c r="K10767">
        <v>0</v>
      </c>
      <c r="L10767">
        <v>7</v>
      </c>
      <c r="M10767">
        <v>0</v>
      </c>
      <c r="N10767">
        <v>0</v>
      </c>
      <c r="O10767">
        <v>9</v>
      </c>
      <c r="P10767">
        <v>-1</v>
      </c>
      <c r="Q10767" s="28">
        <v>41366.42083333333</v>
      </c>
      <c r="R10767" s="28">
        <v>41367.331944444442</v>
      </c>
      <c r="S10767" t="s">
        <v>34212</v>
      </c>
      <c r="T10767" s="27">
        <v>41366</v>
      </c>
      <c r="V10767">
        <v>1</v>
      </c>
      <c r="W10767" t="s">
        <v>32</v>
      </c>
      <c r="X10767" t="s">
        <v>261</v>
      </c>
      <c r="Y10767">
        <v>1</v>
      </c>
      <c r="AA10767" t="s">
        <v>34213</v>
      </c>
      <c r="AB10767" t="s">
        <v>36</v>
      </c>
      <c r="AC10767">
        <v>0</v>
      </c>
      <c r="AD10767" s="27">
        <v>41416</v>
      </c>
      <c r="AE10767" t="s">
        <v>412</v>
      </c>
      <c r="AF10767" s="27">
        <v>41416</v>
      </c>
      <c r="AG10767" s="27">
        <v>41417</v>
      </c>
      <c r="AH10767">
        <v>0</v>
      </c>
      <c r="AN10767" t="s">
        <v>238</v>
      </c>
      <c r="AO10767">
        <v>7</v>
      </c>
      <c r="AP10767" t="s">
        <v>246</v>
      </c>
      <c r="AQ10767" s="27">
        <v>41367</v>
      </c>
      <c r="AR10767" t="s">
        <v>240</v>
      </c>
      <c r="AS10767">
        <v>7</v>
      </c>
      <c r="AT10767" t="s">
        <v>246</v>
      </c>
      <c r="AU10767" s="27">
        <v>41367</v>
      </c>
    </row>
    <row r="10768" spans="1:47" x14ac:dyDescent="0.2">
      <c r="A10768">
        <v>10767</v>
      </c>
      <c r="B10768" t="s">
        <v>34214</v>
      </c>
      <c r="C10768" t="s">
        <v>5273</v>
      </c>
      <c r="D10768" t="s">
        <v>5295</v>
      </c>
      <c r="E10768" s="27">
        <v>41753</v>
      </c>
      <c r="F10768" t="s">
        <v>233</v>
      </c>
      <c r="G10768" s="27">
        <v>19738</v>
      </c>
      <c r="H10768">
        <v>62</v>
      </c>
      <c r="I10768" t="s">
        <v>234</v>
      </c>
      <c r="J10768" t="s">
        <v>245</v>
      </c>
      <c r="K10768">
        <v>0</v>
      </c>
      <c r="L10768">
        <v>7</v>
      </c>
      <c r="M10768">
        <v>0</v>
      </c>
      <c r="N10768">
        <v>0</v>
      </c>
      <c r="O10768">
        <v>2</v>
      </c>
      <c r="P10768">
        <v>0</v>
      </c>
      <c r="Q10768" s="28">
        <v>41753.125</v>
      </c>
      <c r="R10768" s="28">
        <v>41767.214583333334</v>
      </c>
      <c r="S10768" t="s">
        <v>34215</v>
      </c>
      <c r="T10768" s="27">
        <v>41752</v>
      </c>
      <c r="V10768">
        <v>1</v>
      </c>
      <c r="W10768" t="s">
        <v>36</v>
      </c>
      <c r="X10768" t="s">
        <v>279</v>
      </c>
      <c r="Y10768">
        <v>0</v>
      </c>
      <c r="AB10768" t="s">
        <v>237</v>
      </c>
      <c r="AH10768">
        <v>0</v>
      </c>
      <c r="AN10768" t="s">
        <v>238</v>
      </c>
      <c r="AO10768">
        <v>6</v>
      </c>
      <c r="AP10768" t="s">
        <v>246</v>
      </c>
      <c r="AQ10768" s="27">
        <v>41753</v>
      </c>
      <c r="AR10768" t="s">
        <v>240</v>
      </c>
      <c r="AS10768">
        <v>7</v>
      </c>
      <c r="AT10768" t="s">
        <v>246</v>
      </c>
      <c r="AU10768" s="27">
        <v>41753</v>
      </c>
    </row>
    <row r="10769" spans="1:47" x14ac:dyDescent="0.2">
      <c r="A10769">
        <v>10768</v>
      </c>
      <c r="B10769" t="s">
        <v>34216</v>
      </c>
      <c r="C10769" t="s">
        <v>1478</v>
      </c>
      <c r="D10769" t="s">
        <v>18921</v>
      </c>
      <c r="E10769" s="27">
        <v>41599</v>
      </c>
      <c r="F10769" t="s">
        <v>233</v>
      </c>
      <c r="G10769" s="27">
        <v>30130</v>
      </c>
      <c r="H10769">
        <v>33</v>
      </c>
      <c r="I10769" t="s">
        <v>244</v>
      </c>
      <c r="J10769" t="s">
        <v>245</v>
      </c>
      <c r="K10769">
        <v>0</v>
      </c>
      <c r="L10769">
        <v>3</v>
      </c>
      <c r="M10769">
        <v>0</v>
      </c>
      <c r="N10769">
        <v>0</v>
      </c>
      <c r="O10769">
        <v>2</v>
      </c>
      <c r="P10769">
        <v>-1</v>
      </c>
      <c r="Q10769" s="28">
        <v>41598.491666666669</v>
      </c>
      <c r="R10769" s="28">
        <v>41600.219444444447</v>
      </c>
      <c r="S10769" t="s">
        <v>34217</v>
      </c>
      <c r="T10769" s="27">
        <v>41598</v>
      </c>
      <c r="V10769">
        <v>1</v>
      </c>
      <c r="W10769" t="s">
        <v>36</v>
      </c>
      <c r="X10769" t="s">
        <v>780</v>
      </c>
      <c r="Y10769">
        <v>1</v>
      </c>
      <c r="AA10769" t="s">
        <v>34218</v>
      </c>
      <c r="AB10769" t="s">
        <v>36</v>
      </c>
      <c r="AD10769" s="27">
        <v>41761</v>
      </c>
      <c r="AE10769" t="s">
        <v>392</v>
      </c>
      <c r="AH10769">
        <v>0</v>
      </c>
      <c r="AN10769" t="s">
        <v>238</v>
      </c>
      <c r="AO10769">
        <v>2</v>
      </c>
      <c r="AP10769" t="s">
        <v>239</v>
      </c>
      <c r="AQ10769" s="27">
        <v>41599</v>
      </c>
      <c r="AR10769" t="s">
        <v>240</v>
      </c>
      <c r="AS10769">
        <v>3</v>
      </c>
      <c r="AT10769" t="s">
        <v>239</v>
      </c>
      <c r="AU10769" s="27">
        <v>41599</v>
      </c>
    </row>
    <row r="10770" spans="1:47" x14ac:dyDescent="0.2">
      <c r="A10770">
        <v>10769</v>
      </c>
      <c r="B10770" t="s">
        <v>34219</v>
      </c>
      <c r="C10770" t="s">
        <v>2056</v>
      </c>
      <c r="D10770" t="s">
        <v>34220</v>
      </c>
      <c r="E10770" s="27">
        <v>41366</v>
      </c>
      <c r="F10770" t="s">
        <v>233</v>
      </c>
      <c r="G10770" s="27">
        <v>23280</v>
      </c>
      <c r="H10770">
        <v>52</v>
      </c>
      <c r="I10770" t="s">
        <v>234</v>
      </c>
      <c r="J10770" t="s">
        <v>245</v>
      </c>
      <c r="K10770">
        <v>0</v>
      </c>
      <c r="L10770">
        <v>1</v>
      </c>
      <c r="M10770">
        <v>0</v>
      </c>
      <c r="N10770">
        <v>0</v>
      </c>
      <c r="O10770">
        <v>1</v>
      </c>
      <c r="P10770">
        <v>0</v>
      </c>
      <c r="Q10770" s="28">
        <v>41366.051388888889</v>
      </c>
      <c r="R10770" s="28">
        <v>41367.152083333334</v>
      </c>
      <c r="S10770" t="s">
        <v>34221</v>
      </c>
      <c r="T10770" s="27">
        <v>41365</v>
      </c>
      <c r="V10770">
        <v>1</v>
      </c>
      <c r="W10770" t="s">
        <v>36</v>
      </c>
      <c r="X10770" t="s">
        <v>279</v>
      </c>
      <c r="Y10770">
        <v>0</v>
      </c>
      <c r="AB10770" t="s">
        <v>237</v>
      </c>
      <c r="AH10770">
        <v>0</v>
      </c>
      <c r="AN10770" t="s">
        <v>238</v>
      </c>
      <c r="AO10770">
        <v>1</v>
      </c>
      <c r="AP10770" t="s">
        <v>239</v>
      </c>
      <c r="AQ10770" s="27">
        <v>41366</v>
      </c>
      <c r="AR10770" t="s">
        <v>240</v>
      </c>
      <c r="AS10770">
        <v>1</v>
      </c>
      <c r="AT10770" t="s">
        <v>239</v>
      </c>
      <c r="AU10770" s="27">
        <v>41366</v>
      </c>
    </row>
    <row r="10771" spans="1:47" x14ac:dyDescent="0.2">
      <c r="A10771">
        <v>10770</v>
      </c>
      <c r="B10771" t="s">
        <v>34222</v>
      </c>
      <c r="C10771" t="s">
        <v>1478</v>
      </c>
      <c r="D10771" t="s">
        <v>15768</v>
      </c>
      <c r="E10771" s="27">
        <v>41369</v>
      </c>
      <c r="F10771" t="s">
        <v>233</v>
      </c>
      <c r="G10771" s="27">
        <v>23565</v>
      </c>
      <c r="H10771">
        <v>51</v>
      </c>
      <c r="I10771" t="s">
        <v>234</v>
      </c>
      <c r="J10771" t="s">
        <v>245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 s="28">
        <v>41369.518055555556</v>
      </c>
      <c r="R10771" s="28">
        <v>41369.056944444441</v>
      </c>
      <c r="S10771" t="s">
        <v>34223</v>
      </c>
      <c r="U10771" s="27">
        <v>41368</v>
      </c>
      <c r="V10771">
        <v>1</v>
      </c>
      <c r="W10771" t="s">
        <v>32</v>
      </c>
      <c r="X10771" t="s">
        <v>274</v>
      </c>
      <c r="Y10771">
        <v>0</v>
      </c>
      <c r="AB10771" t="s">
        <v>237</v>
      </c>
      <c r="AH10771">
        <v>0</v>
      </c>
      <c r="AN10771" t="s">
        <v>238</v>
      </c>
      <c r="AO10771">
        <v>1</v>
      </c>
      <c r="AP10771" t="s">
        <v>239</v>
      </c>
      <c r="AQ10771" s="27">
        <v>41369</v>
      </c>
      <c r="AR10771" t="s">
        <v>240</v>
      </c>
      <c r="AS10771">
        <v>1</v>
      </c>
      <c r="AT10771" t="s">
        <v>239</v>
      </c>
      <c r="AU10771" s="27">
        <v>41369</v>
      </c>
    </row>
    <row r="10772" spans="1:47" x14ac:dyDescent="0.2">
      <c r="A10772">
        <v>10771</v>
      </c>
      <c r="B10772" t="s">
        <v>34224</v>
      </c>
      <c r="C10772" t="s">
        <v>813</v>
      </c>
      <c r="D10772" t="s">
        <v>575</v>
      </c>
      <c r="E10772" s="27">
        <v>41879</v>
      </c>
      <c r="F10772" t="s">
        <v>233</v>
      </c>
      <c r="G10772" s="27">
        <v>34104</v>
      </c>
      <c r="H10772">
        <v>22</v>
      </c>
      <c r="I10772" t="s">
        <v>259</v>
      </c>
      <c r="J10772" t="s">
        <v>250</v>
      </c>
      <c r="K10772">
        <v>0</v>
      </c>
      <c r="L10772">
        <v>2</v>
      </c>
      <c r="M10772">
        <v>0</v>
      </c>
      <c r="N10772">
        <v>0</v>
      </c>
      <c r="O10772">
        <v>0</v>
      </c>
      <c r="P10772">
        <v>0</v>
      </c>
      <c r="Q10772" s="28">
        <v>41879.268055555556</v>
      </c>
      <c r="R10772" s="28">
        <v>41886.398611111108</v>
      </c>
      <c r="S10772" t="s">
        <v>34225</v>
      </c>
      <c r="T10772" s="27">
        <v>41879</v>
      </c>
      <c r="V10772">
        <v>0</v>
      </c>
      <c r="W10772" t="s">
        <v>32</v>
      </c>
      <c r="X10772" t="s">
        <v>555</v>
      </c>
      <c r="Y10772">
        <v>0</v>
      </c>
      <c r="AB10772" t="s">
        <v>237</v>
      </c>
      <c r="AH10772">
        <v>0</v>
      </c>
      <c r="AN10772" t="s">
        <v>238</v>
      </c>
      <c r="AO10772">
        <v>4</v>
      </c>
      <c r="AP10772" t="s">
        <v>239</v>
      </c>
      <c r="AQ10772" s="27">
        <v>41879</v>
      </c>
      <c r="AR10772" t="s">
        <v>240</v>
      </c>
      <c r="AS10772">
        <v>2</v>
      </c>
      <c r="AT10772" t="s">
        <v>239</v>
      </c>
      <c r="AU10772" s="27">
        <v>41879</v>
      </c>
    </row>
    <row r="10773" spans="1:47" x14ac:dyDescent="0.2">
      <c r="A10773">
        <v>10772</v>
      </c>
      <c r="B10773" t="s">
        <v>34226</v>
      </c>
      <c r="C10773" t="s">
        <v>5610</v>
      </c>
      <c r="D10773" t="s">
        <v>7350</v>
      </c>
      <c r="E10773" s="27">
        <v>41958</v>
      </c>
      <c r="F10773" t="s">
        <v>233</v>
      </c>
      <c r="G10773" s="27">
        <v>32381</v>
      </c>
      <c r="H10773">
        <v>27</v>
      </c>
      <c r="I10773" t="s">
        <v>244</v>
      </c>
      <c r="J10773" t="s">
        <v>250</v>
      </c>
      <c r="K10773">
        <v>0</v>
      </c>
      <c r="L10773">
        <v>10</v>
      </c>
      <c r="M10773">
        <v>0</v>
      </c>
      <c r="N10773">
        <v>0</v>
      </c>
      <c r="O10773">
        <v>0</v>
      </c>
      <c r="P10773">
        <v>-1</v>
      </c>
      <c r="Q10773" s="28">
        <v>41957.362500000003</v>
      </c>
      <c r="R10773" s="28">
        <v>41958.363194444442</v>
      </c>
      <c r="S10773" t="s">
        <v>34227</v>
      </c>
      <c r="T10773" s="27">
        <v>41957</v>
      </c>
      <c r="V10773">
        <v>1</v>
      </c>
      <c r="W10773" t="s">
        <v>32</v>
      </c>
      <c r="X10773" t="s">
        <v>359</v>
      </c>
      <c r="Y10773">
        <v>0</v>
      </c>
      <c r="AB10773" t="s">
        <v>237</v>
      </c>
      <c r="AH10773">
        <v>0</v>
      </c>
      <c r="AN10773" t="s">
        <v>238</v>
      </c>
      <c r="AO10773">
        <v>9</v>
      </c>
      <c r="AP10773" t="s">
        <v>269</v>
      </c>
      <c r="AQ10773" s="27">
        <v>41958</v>
      </c>
      <c r="AR10773" t="s">
        <v>240</v>
      </c>
      <c r="AS10773">
        <v>10</v>
      </c>
      <c r="AT10773" t="s">
        <v>269</v>
      </c>
      <c r="AU10773" s="27">
        <v>41958</v>
      </c>
    </row>
    <row r="10774" spans="1:47" x14ac:dyDescent="0.2">
      <c r="A10774">
        <v>10773</v>
      </c>
      <c r="B10774" t="s">
        <v>34228</v>
      </c>
      <c r="C10774" t="s">
        <v>464</v>
      </c>
      <c r="D10774" t="s">
        <v>1771</v>
      </c>
      <c r="E10774" s="27">
        <v>41484</v>
      </c>
      <c r="F10774" t="s">
        <v>233</v>
      </c>
      <c r="G10774" s="27">
        <v>34819</v>
      </c>
      <c r="H10774">
        <v>20</v>
      </c>
      <c r="I10774" t="s">
        <v>259</v>
      </c>
      <c r="J10774" t="s">
        <v>245</v>
      </c>
      <c r="K10774">
        <v>0</v>
      </c>
      <c r="L10774">
        <v>8</v>
      </c>
      <c r="M10774">
        <v>0</v>
      </c>
      <c r="N10774">
        <v>3</v>
      </c>
      <c r="O10774">
        <v>1</v>
      </c>
      <c r="P10774">
        <v>-32</v>
      </c>
      <c r="Q10774" s="28">
        <v>41452.317361111112</v>
      </c>
      <c r="R10774" s="28">
        <v>41453.386111111111</v>
      </c>
      <c r="S10774" t="s">
        <v>34229</v>
      </c>
      <c r="T10774" s="27">
        <v>41452</v>
      </c>
      <c r="V10774">
        <v>32</v>
      </c>
      <c r="W10774" t="s">
        <v>32</v>
      </c>
      <c r="X10774" t="s">
        <v>847</v>
      </c>
      <c r="Y10774">
        <v>1</v>
      </c>
      <c r="AA10774" t="s">
        <v>34230</v>
      </c>
      <c r="AB10774" t="s">
        <v>36</v>
      </c>
      <c r="AD10774" s="27">
        <v>41669</v>
      </c>
      <c r="AE10774" t="s">
        <v>412</v>
      </c>
      <c r="AH10774">
        <v>0</v>
      </c>
      <c r="AN10774" t="s">
        <v>238</v>
      </c>
      <c r="AO10774">
        <v>7</v>
      </c>
      <c r="AP10774" t="s">
        <v>246</v>
      </c>
      <c r="AQ10774" s="27">
        <v>41484</v>
      </c>
      <c r="AR10774" t="s">
        <v>240</v>
      </c>
      <c r="AS10774">
        <v>8</v>
      </c>
      <c r="AT10774" t="s">
        <v>269</v>
      </c>
      <c r="AU10774" s="27">
        <v>41484</v>
      </c>
    </row>
    <row r="10775" spans="1:47" x14ac:dyDescent="0.2">
      <c r="A10775">
        <v>10774</v>
      </c>
      <c r="B10775" t="s">
        <v>34231</v>
      </c>
      <c r="C10775" t="s">
        <v>3304</v>
      </c>
      <c r="D10775" t="s">
        <v>3788</v>
      </c>
      <c r="E10775" s="27">
        <v>41373</v>
      </c>
      <c r="F10775" t="s">
        <v>233</v>
      </c>
      <c r="G10775" s="27">
        <v>24983</v>
      </c>
      <c r="H10775">
        <v>47</v>
      </c>
      <c r="I10775" t="s">
        <v>234</v>
      </c>
      <c r="J10775" t="s">
        <v>250</v>
      </c>
      <c r="K10775">
        <v>0</v>
      </c>
      <c r="L10775">
        <v>1</v>
      </c>
      <c r="M10775">
        <v>0</v>
      </c>
      <c r="N10775">
        <v>0</v>
      </c>
      <c r="O10775">
        <v>7</v>
      </c>
      <c r="P10775">
        <v>-1</v>
      </c>
      <c r="Q10775" s="28">
        <v>41372.317361111112</v>
      </c>
      <c r="R10775" s="28">
        <v>41429.318749999999</v>
      </c>
      <c r="S10775" t="s">
        <v>34232</v>
      </c>
      <c r="T10775" s="27">
        <v>41372</v>
      </c>
      <c r="V10775">
        <v>1</v>
      </c>
      <c r="W10775" t="s">
        <v>32</v>
      </c>
      <c r="X10775" t="s">
        <v>583</v>
      </c>
      <c r="Y10775">
        <v>1</v>
      </c>
      <c r="AA10775" t="s">
        <v>34233</v>
      </c>
      <c r="AB10775" t="s">
        <v>32</v>
      </c>
      <c r="AC10775">
        <v>4</v>
      </c>
      <c r="AD10775" s="27">
        <v>41468</v>
      </c>
      <c r="AE10775" t="s">
        <v>34234</v>
      </c>
      <c r="AF10775" s="27">
        <v>41472</v>
      </c>
      <c r="AG10775" s="27">
        <v>42289</v>
      </c>
      <c r="AH10775">
        <v>1</v>
      </c>
      <c r="AJ10775" t="s">
        <v>34233</v>
      </c>
      <c r="AK10775" t="s">
        <v>255</v>
      </c>
      <c r="AL10775" s="27">
        <v>41468</v>
      </c>
      <c r="AM10775" t="s">
        <v>1406</v>
      </c>
      <c r="AN10775" t="s">
        <v>238</v>
      </c>
      <c r="AO10775">
        <v>1</v>
      </c>
      <c r="AP10775" t="s">
        <v>239</v>
      </c>
      <c r="AQ10775" s="27">
        <v>41373</v>
      </c>
      <c r="AR10775" t="s">
        <v>240</v>
      </c>
      <c r="AS10775">
        <v>1</v>
      </c>
      <c r="AT10775" t="s">
        <v>239</v>
      </c>
      <c r="AU10775" s="27">
        <v>41373</v>
      </c>
    </row>
    <row r="10776" spans="1:47" x14ac:dyDescent="0.2">
      <c r="A10776">
        <v>10775</v>
      </c>
      <c r="B10776" t="s">
        <v>34235</v>
      </c>
      <c r="C10776" t="s">
        <v>6987</v>
      </c>
      <c r="D10776" t="s">
        <v>34236</v>
      </c>
      <c r="E10776" s="27">
        <v>41946</v>
      </c>
      <c r="F10776" t="s">
        <v>233</v>
      </c>
      <c r="G10776" s="27">
        <v>18402</v>
      </c>
      <c r="H10776">
        <v>65</v>
      </c>
      <c r="I10776" t="s">
        <v>234</v>
      </c>
      <c r="J10776" t="s">
        <v>353</v>
      </c>
      <c r="K10776">
        <v>0</v>
      </c>
      <c r="L10776">
        <v>1</v>
      </c>
      <c r="M10776">
        <v>0</v>
      </c>
      <c r="N10776">
        <v>0</v>
      </c>
      <c r="O10776">
        <v>0</v>
      </c>
      <c r="P10776">
        <v>-1</v>
      </c>
      <c r="Q10776" s="28">
        <v>41945.48333333333</v>
      </c>
      <c r="R10776" s="28">
        <v>41946.355555555558</v>
      </c>
      <c r="S10776" t="s">
        <v>34237</v>
      </c>
      <c r="T10776" s="27">
        <v>41945</v>
      </c>
      <c r="V10776">
        <v>1</v>
      </c>
      <c r="W10776" t="s">
        <v>36</v>
      </c>
      <c r="X10776" t="s">
        <v>595</v>
      </c>
      <c r="Y10776">
        <v>0</v>
      </c>
      <c r="AB10776" t="s">
        <v>237</v>
      </c>
      <c r="AH10776">
        <v>0</v>
      </c>
      <c r="AN10776" t="s">
        <v>238</v>
      </c>
      <c r="AO10776">
        <v>1</v>
      </c>
      <c r="AP10776" t="s">
        <v>239</v>
      </c>
      <c r="AQ10776" s="27">
        <v>41946</v>
      </c>
      <c r="AR10776" t="s">
        <v>240</v>
      </c>
      <c r="AS10776">
        <v>1</v>
      </c>
      <c r="AT10776" t="s">
        <v>239</v>
      </c>
      <c r="AU10776" s="27">
        <v>41946</v>
      </c>
    </row>
    <row r="10777" spans="1:47" x14ac:dyDescent="0.2">
      <c r="A10777">
        <v>10776</v>
      </c>
      <c r="B10777" t="s">
        <v>34238</v>
      </c>
      <c r="C10777" t="s">
        <v>1882</v>
      </c>
      <c r="D10777" t="s">
        <v>741</v>
      </c>
      <c r="E10777" s="27">
        <v>41815</v>
      </c>
      <c r="F10777" t="s">
        <v>233</v>
      </c>
      <c r="G10777" s="27">
        <v>27290</v>
      </c>
      <c r="H10777">
        <v>41</v>
      </c>
      <c r="I10777" t="s">
        <v>244</v>
      </c>
      <c r="J10777" t="s">
        <v>353</v>
      </c>
      <c r="K10777">
        <v>0</v>
      </c>
      <c r="L10777">
        <v>4</v>
      </c>
      <c r="M10777">
        <v>0</v>
      </c>
      <c r="N10777">
        <v>0</v>
      </c>
      <c r="O10777">
        <v>5</v>
      </c>
      <c r="P10777">
        <v>-6</v>
      </c>
      <c r="Q10777" s="28">
        <v>41809.526388888888</v>
      </c>
      <c r="R10777" s="28">
        <v>41815.423611111109</v>
      </c>
      <c r="S10777" t="s">
        <v>34239</v>
      </c>
      <c r="U10777" s="27">
        <v>41809</v>
      </c>
      <c r="V10777">
        <v>6</v>
      </c>
      <c r="W10777" t="s">
        <v>36</v>
      </c>
      <c r="X10777" t="s">
        <v>274</v>
      </c>
      <c r="Y10777">
        <v>0</v>
      </c>
      <c r="AB10777" t="s">
        <v>237</v>
      </c>
      <c r="AH10777">
        <v>0</v>
      </c>
      <c r="AN10777" t="s">
        <v>238</v>
      </c>
      <c r="AO10777">
        <v>6</v>
      </c>
      <c r="AP10777" t="s">
        <v>246</v>
      </c>
      <c r="AQ10777" s="27">
        <v>41815</v>
      </c>
      <c r="AR10777" t="s">
        <v>240</v>
      </c>
      <c r="AS10777">
        <v>4</v>
      </c>
      <c r="AT10777" t="s">
        <v>239</v>
      </c>
      <c r="AU10777" s="27">
        <v>41815</v>
      </c>
    </row>
    <row r="10778" spans="1:47" x14ac:dyDescent="0.2">
      <c r="A10778">
        <v>10777</v>
      </c>
      <c r="B10778" t="s">
        <v>34240</v>
      </c>
      <c r="C10778" t="s">
        <v>693</v>
      </c>
      <c r="D10778" t="s">
        <v>10036</v>
      </c>
      <c r="E10778" s="27">
        <v>41857</v>
      </c>
      <c r="F10778" t="s">
        <v>233</v>
      </c>
      <c r="G10778" s="27">
        <v>34602</v>
      </c>
      <c r="H10778">
        <v>21</v>
      </c>
      <c r="I10778" t="s">
        <v>259</v>
      </c>
      <c r="J10778" t="s">
        <v>250</v>
      </c>
      <c r="K10778">
        <v>0</v>
      </c>
      <c r="L10778">
        <v>4</v>
      </c>
      <c r="M10778">
        <v>0</v>
      </c>
      <c r="N10778">
        <v>0</v>
      </c>
      <c r="O10778">
        <v>1</v>
      </c>
      <c r="P10778">
        <v>-14</v>
      </c>
      <c r="Q10778" s="28">
        <v>41843.229166666664</v>
      </c>
      <c r="R10778" s="28">
        <v>41844.286805555559</v>
      </c>
      <c r="S10778" t="s">
        <v>34241</v>
      </c>
      <c r="T10778" s="27">
        <v>41843</v>
      </c>
      <c r="V10778">
        <v>14</v>
      </c>
      <c r="W10778" t="s">
        <v>36</v>
      </c>
      <c r="X10778" t="s">
        <v>626</v>
      </c>
      <c r="Y10778">
        <v>0</v>
      </c>
      <c r="AB10778" t="s">
        <v>237</v>
      </c>
      <c r="AH10778">
        <v>0</v>
      </c>
      <c r="AN10778" t="s">
        <v>238</v>
      </c>
      <c r="AO10778">
        <v>6</v>
      </c>
      <c r="AP10778" t="s">
        <v>246</v>
      </c>
      <c r="AQ10778" s="27">
        <v>41857</v>
      </c>
      <c r="AR10778" t="s">
        <v>240</v>
      </c>
      <c r="AS10778">
        <v>4</v>
      </c>
      <c r="AT10778" t="s">
        <v>239</v>
      </c>
      <c r="AU10778" s="27">
        <v>41857</v>
      </c>
    </row>
    <row r="10779" spans="1:47" x14ac:dyDescent="0.2">
      <c r="A10779">
        <v>10778</v>
      </c>
      <c r="B10779" t="s">
        <v>34242</v>
      </c>
      <c r="C10779" t="s">
        <v>2674</v>
      </c>
      <c r="D10779" t="s">
        <v>9447</v>
      </c>
      <c r="E10779" s="27">
        <v>41803</v>
      </c>
      <c r="F10779" t="s">
        <v>233</v>
      </c>
      <c r="G10779" s="27">
        <v>28459</v>
      </c>
      <c r="H10779">
        <v>38</v>
      </c>
      <c r="I10779" t="s">
        <v>244</v>
      </c>
      <c r="J10779" t="s">
        <v>245</v>
      </c>
      <c r="K10779">
        <v>0</v>
      </c>
      <c r="L10779">
        <v>1</v>
      </c>
      <c r="M10779">
        <v>0</v>
      </c>
      <c r="N10779">
        <v>0</v>
      </c>
      <c r="O10779">
        <v>1</v>
      </c>
      <c r="P10779">
        <v>-1</v>
      </c>
      <c r="Q10779" s="28">
        <v>41802.311805555553</v>
      </c>
      <c r="R10779" s="28">
        <v>41803.072916666664</v>
      </c>
      <c r="S10779" t="s">
        <v>34243</v>
      </c>
      <c r="T10779" s="27">
        <v>41802</v>
      </c>
      <c r="V10779">
        <v>1</v>
      </c>
      <c r="W10779" t="s">
        <v>36</v>
      </c>
      <c r="X10779" t="s">
        <v>3573</v>
      </c>
      <c r="Y10779">
        <v>1</v>
      </c>
      <c r="AA10779" t="s">
        <v>34244</v>
      </c>
      <c r="AB10779" t="s">
        <v>36</v>
      </c>
      <c r="AC10779">
        <v>0</v>
      </c>
      <c r="AD10779" s="27">
        <v>42146</v>
      </c>
      <c r="AE10779" t="s">
        <v>279</v>
      </c>
      <c r="AF10779" s="27">
        <v>42146</v>
      </c>
      <c r="AG10779" s="27">
        <v>42147</v>
      </c>
      <c r="AH10779">
        <v>1</v>
      </c>
      <c r="AJ10779" t="s">
        <v>34244</v>
      </c>
      <c r="AK10779" t="s">
        <v>462</v>
      </c>
      <c r="AL10779" s="27">
        <v>42146</v>
      </c>
      <c r="AM10779" t="s">
        <v>279</v>
      </c>
      <c r="AN10779" t="s">
        <v>238</v>
      </c>
      <c r="AO10779">
        <v>1</v>
      </c>
      <c r="AP10779" t="s">
        <v>239</v>
      </c>
      <c r="AQ10779" s="27">
        <v>41803</v>
      </c>
      <c r="AR10779" t="s">
        <v>240</v>
      </c>
      <c r="AS10779">
        <v>1</v>
      </c>
      <c r="AT10779" t="s">
        <v>239</v>
      </c>
      <c r="AU10779" s="27">
        <v>41803</v>
      </c>
    </row>
    <row r="10780" spans="1:47" x14ac:dyDescent="0.2">
      <c r="A10780">
        <v>10779</v>
      </c>
      <c r="B10780" t="s">
        <v>34245</v>
      </c>
      <c r="C10780" t="s">
        <v>990</v>
      </c>
      <c r="D10780" t="s">
        <v>34246</v>
      </c>
      <c r="E10780" s="27">
        <v>41370</v>
      </c>
      <c r="F10780" t="s">
        <v>233</v>
      </c>
      <c r="G10780" s="27">
        <v>17693</v>
      </c>
      <c r="H10780">
        <v>67</v>
      </c>
      <c r="I10780" t="s">
        <v>234</v>
      </c>
      <c r="J10780" t="s">
        <v>245</v>
      </c>
      <c r="K10780">
        <v>0</v>
      </c>
      <c r="L10780">
        <v>3</v>
      </c>
      <c r="M10780">
        <v>0</v>
      </c>
      <c r="N10780">
        <v>0</v>
      </c>
      <c r="O10780">
        <v>1</v>
      </c>
      <c r="P10780">
        <v>-1</v>
      </c>
      <c r="Q10780" s="28">
        <v>41369.486111111109</v>
      </c>
      <c r="R10780" s="28">
        <v>41370.049305555556</v>
      </c>
      <c r="S10780" t="s">
        <v>34247</v>
      </c>
      <c r="T10780" s="27">
        <v>41369</v>
      </c>
      <c r="V10780">
        <v>1</v>
      </c>
      <c r="W10780" t="s">
        <v>32</v>
      </c>
      <c r="X10780" t="s">
        <v>359</v>
      </c>
      <c r="Y10780">
        <v>0</v>
      </c>
      <c r="AB10780" t="s">
        <v>237</v>
      </c>
      <c r="AH10780">
        <v>0</v>
      </c>
      <c r="AN10780" t="s">
        <v>238</v>
      </c>
      <c r="AO10780">
        <v>1</v>
      </c>
      <c r="AP10780" t="s">
        <v>239</v>
      </c>
      <c r="AQ10780" s="27">
        <v>41370</v>
      </c>
      <c r="AR10780" t="s">
        <v>240</v>
      </c>
      <c r="AS10780">
        <v>3</v>
      </c>
      <c r="AT10780" t="s">
        <v>239</v>
      </c>
      <c r="AU10780" s="27">
        <v>41370</v>
      </c>
    </row>
    <row r="10781" spans="1:47" x14ac:dyDescent="0.2">
      <c r="A10781">
        <v>10780</v>
      </c>
      <c r="B10781" t="s">
        <v>34248</v>
      </c>
      <c r="C10781" t="s">
        <v>1317</v>
      </c>
      <c r="D10781" t="s">
        <v>34249</v>
      </c>
      <c r="E10781" s="27">
        <v>41745</v>
      </c>
      <c r="F10781" t="s">
        <v>233</v>
      </c>
      <c r="G10781" s="27">
        <v>26216</v>
      </c>
      <c r="H10781">
        <v>44</v>
      </c>
      <c r="I10781" t="s">
        <v>244</v>
      </c>
      <c r="J10781" t="s">
        <v>245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-1</v>
      </c>
      <c r="Q10781" s="28">
        <v>41744.412499999999</v>
      </c>
      <c r="R10781" s="28">
        <v>41745.359722222223</v>
      </c>
      <c r="S10781" t="s">
        <v>34250</v>
      </c>
      <c r="T10781" s="27">
        <v>41744</v>
      </c>
      <c r="V10781">
        <v>1</v>
      </c>
      <c r="W10781" t="s">
        <v>36</v>
      </c>
      <c r="X10781" t="s">
        <v>279</v>
      </c>
      <c r="Y10781">
        <v>0</v>
      </c>
      <c r="AB10781" t="s">
        <v>237</v>
      </c>
      <c r="AH10781">
        <v>0</v>
      </c>
      <c r="AN10781" t="s">
        <v>238</v>
      </c>
      <c r="AO10781">
        <v>1</v>
      </c>
      <c r="AP10781" t="s">
        <v>239</v>
      </c>
      <c r="AQ10781" s="27">
        <v>41745</v>
      </c>
      <c r="AR10781" t="s">
        <v>240</v>
      </c>
      <c r="AS10781">
        <v>1</v>
      </c>
      <c r="AT10781" t="s">
        <v>239</v>
      </c>
      <c r="AU10781" s="27">
        <v>41745</v>
      </c>
    </row>
    <row r="10782" spans="1:47" x14ac:dyDescent="0.2">
      <c r="A10782">
        <v>10781</v>
      </c>
      <c r="B10782" t="s">
        <v>34251</v>
      </c>
      <c r="C10782" t="s">
        <v>34252</v>
      </c>
      <c r="D10782" t="s">
        <v>34253</v>
      </c>
      <c r="E10782" s="27">
        <v>41472</v>
      </c>
      <c r="F10782" t="s">
        <v>233</v>
      </c>
      <c r="G10782" s="27">
        <v>25026</v>
      </c>
      <c r="H10782">
        <v>47</v>
      </c>
      <c r="I10782" t="s">
        <v>234</v>
      </c>
      <c r="J10782" t="s">
        <v>250</v>
      </c>
      <c r="K10782">
        <v>0</v>
      </c>
      <c r="L10782">
        <v>1</v>
      </c>
      <c r="M10782">
        <v>0</v>
      </c>
      <c r="N10782">
        <v>0</v>
      </c>
      <c r="O10782">
        <v>1</v>
      </c>
      <c r="P10782">
        <v>-3</v>
      </c>
      <c r="Q10782" s="28">
        <v>41469.46597222222</v>
      </c>
      <c r="R10782" s="28">
        <v>41470.067361111112</v>
      </c>
      <c r="S10782" t="s">
        <v>34254</v>
      </c>
      <c r="T10782" s="27">
        <v>41469</v>
      </c>
      <c r="V10782">
        <v>3</v>
      </c>
      <c r="W10782" t="s">
        <v>32</v>
      </c>
      <c r="X10782" t="s">
        <v>383</v>
      </c>
      <c r="Y10782">
        <v>1</v>
      </c>
      <c r="AA10782" t="s">
        <v>34255</v>
      </c>
      <c r="AB10782" t="s">
        <v>36</v>
      </c>
      <c r="AC10782">
        <v>0</v>
      </c>
      <c r="AD10782" s="27">
        <v>42307</v>
      </c>
      <c r="AE10782" t="s">
        <v>474</v>
      </c>
      <c r="AF10782" s="27">
        <v>42307</v>
      </c>
      <c r="AG10782" s="27">
        <v>42308</v>
      </c>
      <c r="AH10782">
        <v>0</v>
      </c>
      <c r="AN10782" t="s">
        <v>238</v>
      </c>
      <c r="AO10782">
        <v>2</v>
      </c>
      <c r="AP10782" t="s">
        <v>239</v>
      </c>
      <c r="AQ10782" s="27">
        <v>41472</v>
      </c>
      <c r="AR10782" t="s">
        <v>240</v>
      </c>
      <c r="AS10782">
        <v>1</v>
      </c>
      <c r="AT10782" t="s">
        <v>239</v>
      </c>
      <c r="AU10782" s="27">
        <v>41472</v>
      </c>
    </row>
    <row r="10783" spans="1:47" x14ac:dyDescent="0.2">
      <c r="A10783">
        <v>10782</v>
      </c>
      <c r="B10783" t="s">
        <v>34256</v>
      </c>
      <c r="C10783" t="s">
        <v>3285</v>
      </c>
      <c r="D10783" t="s">
        <v>34257</v>
      </c>
      <c r="E10783" s="27">
        <v>41942</v>
      </c>
      <c r="F10783" t="s">
        <v>233</v>
      </c>
      <c r="G10783" s="27">
        <v>31568</v>
      </c>
      <c r="H10783">
        <v>29</v>
      </c>
      <c r="I10783" t="s">
        <v>244</v>
      </c>
      <c r="J10783" t="s">
        <v>250</v>
      </c>
      <c r="K10783">
        <v>0</v>
      </c>
      <c r="L10783">
        <v>2</v>
      </c>
      <c r="M10783">
        <v>0</v>
      </c>
      <c r="N10783">
        <v>0</v>
      </c>
      <c r="O10783">
        <v>2</v>
      </c>
      <c r="P10783">
        <v>-1</v>
      </c>
      <c r="Q10783" s="28">
        <v>41941.321527777778</v>
      </c>
      <c r="R10783" s="28">
        <v>42026.40902777778</v>
      </c>
      <c r="S10783" t="s">
        <v>34258</v>
      </c>
      <c r="T10783" s="27">
        <v>41941</v>
      </c>
      <c r="V10783">
        <v>1</v>
      </c>
      <c r="W10783" t="s">
        <v>32</v>
      </c>
      <c r="X10783" t="s">
        <v>5906</v>
      </c>
      <c r="Y10783">
        <v>0</v>
      </c>
      <c r="AB10783" t="s">
        <v>237</v>
      </c>
      <c r="AH10783">
        <v>0</v>
      </c>
      <c r="AN10783" t="s">
        <v>238</v>
      </c>
      <c r="AO10783">
        <v>3</v>
      </c>
      <c r="AP10783" t="s">
        <v>239</v>
      </c>
      <c r="AQ10783" s="27">
        <v>41942</v>
      </c>
      <c r="AR10783" t="s">
        <v>240</v>
      </c>
      <c r="AS10783">
        <v>2</v>
      </c>
      <c r="AT10783" t="s">
        <v>239</v>
      </c>
      <c r="AU10783" s="27">
        <v>41942</v>
      </c>
    </row>
    <row r="10784" spans="1:47" x14ac:dyDescent="0.2">
      <c r="A10784">
        <v>10783</v>
      </c>
      <c r="B10784" t="s">
        <v>34259</v>
      </c>
      <c r="C10784" t="s">
        <v>4287</v>
      </c>
      <c r="D10784" t="s">
        <v>34260</v>
      </c>
      <c r="E10784" s="27">
        <v>41328</v>
      </c>
      <c r="F10784" t="s">
        <v>233</v>
      </c>
      <c r="G10784" s="27">
        <v>18086</v>
      </c>
      <c r="H10784">
        <v>66</v>
      </c>
      <c r="I10784" t="s">
        <v>234</v>
      </c>
      <c r="J10784" t="s">
        <v>245</v>
      </c>
      <c r="K10784">
        <v>0</v>
      </c>
      <c r="L10784">
        <v>1</v>
      </c>
      <c r="M10784">
        <v>0</v>
      </c>
      <c r="N10784">
        <v>0</v>
      </c>
      <c r="O10784">
        <v>0</v>
      </c>
      <c r="P10784">
        <v>-1</v>
      </c>
      <c r="Q10784" s="28">
        <v>41327.074305555558</v>
      </c>
      <c r="R10784" s="28">
        <v>41328.35</v>
      </c>
      <c r="S10784" t="s">
        <v>34261</v>
      </c>
      <c r="T10784" s="27">
        <v>41327</v>
      </c>
      <c r="V10784">
        <v>1</v>
      </c>
      <c r="W10784" t="s">
        <v>36</v>
      </c>
      <c r="X10784" t="s">
        <v>279</v>
      </c>
      <c r="Y10784">
        <v>0</v>
      </c>
      <c r="AB10784" t="s">
        <v>237</v>
      </c>
      <c r="AH10784">
        <v>0</v>
      </c>
      <c r="AN10784" t="s">
        <v>238</v>
      </c>
      <c r="AO10784">
        <v>1</v>
      </c>
      <c r="AP10784" t="s">
        <v>239</v>
      </c>
      <c r="AQ10784" s="27">
        <v>41328</v>
      </c>
      <c r="AR10784" t="s">
        <v>240</v>
      </c>
      <c r="AS10784">
        <v>1</v>
      </c>
      <c r="AT10784" t="s">
        <v>239</v>
      </c>
      <c r="AU10784" s="27">
        <v>41328</v>
      </c>
    </row>
    <row r="10785" spans="1:47" x14ac:dyDescent="0.2">
      <c r="A10785">
        <v>10784</v>
      </c>
      <c r="B10785" t="s">
        <v>34262</v>
      </c>
      <c r="C10785" t="s">
        <v>2056</v>
      </c>
      <c r="D10785" t="s">
        <v>34263</v>
      </c>
      <c r="E10785" s="27">
        <v>41674</v>
      </c>
      <c r="F10785" t="s">
        <v>233</v>
      </c>
      <c r="G10785" s="27">
        <v>28047</v>
      </c>
      <c r="H10785">
        <v>39</v>
      </c>
      <c r="I10785" t="s">
        <v>244</v>
      </c>
      <c r="J10785" t="s">
        <v>245</v>
      </c>
      <c r="K10785">
        <v>0</v>
      </c>
      <c r="L10785">
        <v>2</v>
      </c>
      <c r="M10785">
        <v>0</v>
      </c>
      <c r="N10785">
        <v>0</v>
      </c>
      <c r="O10785">
        <v>0</v>
      </c>
      <c r="P10785">
        <v>-1</v>
      </c>
      <c r="Q10785" s="28">
        <v>41673.30972222222</v>
      </c>
      <c r="R10785" s="28">
        <v>41674.32708333333</v>
      </c>
      <c r="S10785" t="s">
        <v>34264</v>
      </c>
      <c r="T10785" s="27">
        <v>41673</v>
      </c>
      <c r="V10785">
        <v>1</v>
      </c>
      <c r="W10785" t="s">
        <v>32</v>
      </c>
      <c r="X10785" t="s">
        <v>343</v>
      </c>
      <c r="Y10785">
        <v>0</v>
      </c>
      <c r="AB10785" t="s">
        <v>237</v>
      </c>
      <c r="AH10785">
        <v>0</v>
      </c>
      <c r="AN10785" t="s">
        <v>238</v>
      </c>
      <c r="AO10785">
        <v>1</v>
      </c>
      <c r="AP10785" t="s">
        <v>239</v>
      </c>
      <c r="AQ10785" s="27">
        <v>41674</v>
      </c>
      <c r="AR10785" t="s">
        <v>240</v>
      </c>
      <c r="AS10785">
        <v>2</v>
      </c>
      <c r="AT10785" t="s">
        <v>239</v>
      </c>
      <c r="AU10785" s="27">
        <v>41674</v>
      </c>
    </row>
    <row r="10786" spans="1:47" x14ac:dyDescent="0.2">
      <c r="A10786">
        <v>10785</v>
      </c>
      <c r="B10786" t="s">
        <v>34265</v>
      </c>
      <c r="C10786" t="s">
        <v>446</v>
      </c>
      <c r="D10786" t="s">
        <v>689</v>
      </c>
      <c r="E10786" s="27">
        <v>41911</v>
      </c>
      <c r="F10786" t="s">
        <v>294</v>
      </c>
      <c r="G10786" s="27">
        <v>32720</v>
      </c>
      <c r="H10786">
        <v>26</v>
      </c>
      <c r="I10786" t="s">
        <v>244</v>
      </c>
      <c r="J10786" t="s">
        <v>245</v>
      </c>
      <c r="K10786">
        <v>0</v>
      </c>
      <c r="L10786">
        <v>2</v>
      </c>
      <c r="M10786">
        <v>0</v>
      </c>
      <c r="N10786">
        <v>0</v>
      </c>
      <c r="O10786">
        <v>0</v>
      </c>
      <c r="P10786">
        <v>-4</v>
      </c>
      <c r="Q10786" s="28">
        <v>41907.487500000003</v>
      </c>
      <c r="R10786" s="28">
        <v>41908.34097222222</v>
      </c>
      <c r="S10786" t="s">
        <v>34266</v>
      </c>
      <c r="T10786" s="27">
        <v>41907</v>
      </c>
      <c r="V10786">
        <v>4</v>
      </c>
      <c r="W10786" t="s">
        <v>32</v>
      </c>
      <c r="X10786" t="s">
        <v>2223</v>
      </c>
      <c r="Y10786">
        <v>0</v>
      </c>
      <c r="AB10786" t="s">
        <v>237</v>
      </c>
      <c r="AH10786">
        <v>0</v>
      </c>
      <c r="AN10786" t="s">
        <v>238</v>
      </c>
      <c r="AO10786">
        <v>2</v>
      </c>
      <c r="AP10786" t="s">
        <v>239</v>
      </c>
      <c r="AQ10786" s="27">
        <v>41911</v>
      </c>
      <c r="AR10786" t="s">
        <v>240</v>
      </c>
      <c r="AS10786">
        <v>2</v>
      </c>
      <c r="AT10786" t="s">
        <v>239</v>
      </c>
      <c r="AU10786" s="27">
        <v>41911</v>
      </c>
    </row>
    <row r="10787" spans="1:47" x14ac:dyDescent="0.2">
      <c r="A10787">
        <v>10786</v>
      </c>
      <c r="B10787" t="s">
        <v>34267</v>
      </c>
      <c r="C10787" t="s">
        <v>3743</v>
      </c>
      <c r="D10787" t="s">
        <v>3331</v>
      </c>
      <c r="E10787" s="27">
        <v>41536</v>
      </c>
      <c r="F10787" t="s">
        <v>294</v>
      </c>
      <c r="G10787" s="27">
        <v>24350</v>
      </c>
      <c r="H10787">
        <v>49</v>
      </c>
      <c r="I10787" t="s">
        <v>234</v>
      </c>
      <c r="J10787" t="s">
        <v>245</v>
      </c>
      <c r="K10787">
        <v>0</v>
      </c>
      <c r="L10787">
        <v>3</v>
      </c>
      <c r="M10787">
        <v>0</v>
      </c>
      <c r="N10787">
        <v>0</v>
      </c>
      <c r="O10787">
        <v>2</v>
      </c>
      <c r="P10787">
        <v>-1</v>
      </c>
      <c r="Q10787" s="28">
        <v>41535.355555555558</v>
      </c>
      <c r="R10787" s="28">
        <v>41617.361111111109</v>
      </c>
      <c r="S10787" t="s">
        <v>34268</v>
      </c>
      <c r="T10787" s="27">
        <v>41535</v>
      </c>
      <c r="V10787">
        <v>1</v>
      </c>
      <c r="W10787" t="s">
        <v>36</v>
      </c>
      <c r="X10787" t="s">
        <v>548</v>
      </c>
      <c r="Y10787">
        <v>0</v>
      </c>
      <c r="AB10787" t="s">
        <v>237</v>
      </c>
      <c r="AH10787">
        <v>0</v>
      </c>
      <c r="AN10787" t="s">
        <v>238</v>
      </c>
      <c r="AO10787">
        <v>1</v>
      </c>
      <c r="AP10787" t="s">
        <v>239</v>
      </c>
      <c r="AQ10787" s="27">
        <v>41536</v>
      </c>
      <c r="AR10787" t="s">
        <v>240</v>
      </c>
      <c r="AS10787">
        <v>3</v>
      </c>
      <c r="AT10787" t="s">
        <v>239</v>
      </c>
      <c r="AU10787" s="27">
        <v>41536</v>
      </c>
    </row>
    <row r="10788" spans="1:47" x14ac:dyDescent="0.2">
      <c r="A10788">
        <v>10787</v>
      </c>
      <c r="B10788" t="s">
        <v>34269</v>
      </c>
      <c r="C10788" t="s">
        <v>6615</v>
      </c>
      <c r="D10788" t="s">
        <v>1300</v>
      </c>
      <c r="E10788" s="27">
        <v>41404</v>
      </c>
      <c r="F10788" t="s">
        <v>294</v>
      </c>
      <c r="G10788" s="27">
        <v>25777</v>
      </c>
      <c r="H10788">
        <v>45</v>
      </c>
      <c r="I10788" t="s">
        <v>234</v>
      </c>
      <c r="J10788" t="s">
        <v>250</v>
      </c>
      <c r="K10788">
        <v>0</v>
      </c>
      <c r="L10788">
        <v>7</v>
      </c>
      <c r="M10788">
        <v>0</v>
      </c>
      <c r="N10788">
        <v>0</v>
      </c>
      <c r="O10788">
        <v>9</v>
      </c>
      <c r="P10788">
        <v>0</v>
      </c>
      <c r="Q10788" s="28">
        <v>41404.198611111111</v>
      </c>
      <c r="R10788" s="28">
        <v>41479.380555555559</v>
      </c>
      <c r="S10788" t="s">
        <v>34270</v>
      </c>
      <c r="T10788" s="27">
        <v>41404</v>
      </c>
      <c r="V10788">
        <v>0</v>
      </c>
      <c r="W10788" t="s">
        <v>36</v>
      </c>
      <c r="X10788" t="s">
        <v>279</v>
      </c>
      <c r="Y10788">
        <v>1</v>
      </c>
      <c r="AA10788" t="s">
        <v>34271</v>
      </c>
      <c r="AB10788" t="s">
        <v>36</v>
      </c>
      <c r="AD10788" s="27">
        <v>42220</v>
      </c>
      <c r="AE10788" t="s">
        <v>350</v>
      </c>
      <c r="AH10788">
        <v>0</v>
      </c>
      <c r="AN10788" t="s">
        <v>238</v>
      </c>
      <c r="AO10788">
        <v>9</v>
      </c>
      <c r="AP10788" t="s">
        <v>269</v>
      </c>
      <c r="AQ10788" s="27">
        <v>41404</v>
      </c>
      <c r="AR10788" t="s">
        <v>240</v>
      </c>
      <c r="AS10788">
        <v>7</v>
      </c>
      <c r="AT10788" t="s">
        <v>246</v>
      </c>
      <c r="AU10788" s="27">
        <v>41404</v>
      </c>
    </row>
    <row r="10789" spans="1:47" x14ac:dyDescent="0.2">
      <c r="A10789">
        <v>10788</v>
      </c>
      <c r="B10789" t="s">
        <v>34272</v>
      </c>
      <c r="C10789" t="s">
        <v>34273</v>
      </c>
      <c r="D10789" t="s">
        <v>2912</v>
      </c>
      <c r="E10789" s="27">
        <v>41530</v>
      </c>
      <c r="F10789" t="s">
        <v>233</v>
      </c>
      <c r="G10789" s="27">
        <v>34241</v>
      </c>
      <c r="H10789">
        <v>22</v>
      </c>
      <c r="I10789" t="s">
        <v>259</v>
      </c>
      <c r="J10789" t="s">
        <v>1115</v>
      </c>
      <c r="K10789">
        <v>0</v>
      </c>
      <c r="L10789">
        <v>2</v>
      </c>
      <c r="M10789">
        <v>0</v>
      </c>
      <c r="N10789">
        <v>0</v>
      </c>
      <c r="O10789">
        <v>1</v>
      </c>
      <c r="P10789">
        <v>0</v>
      </c>
      <c r="Q10789" s="28">
        <v>41530.181944444441</v>
      </c>
      <c r="R10789" s="28">
        <v>41530.418055555558</v>
      </c>
      <c r="S10789" t="s">
        <v>34274</v>
      </c>
      <c r="T10789" s="27">
        <v>41530</v>
      </c>
      <c r="V10789">
        <v>0</v>
      </c>
      <c r="W10789" t="s">
        <v>36</v>
      </c>
      <c r="X10789" t="s">
        <v>595</v>
      </c>
      <c r="Y10789">
        <v>0</v>
      </c>
      <c r="AB10789" t="s">
        <v>237</v>
      </c>
      <c r="AH10789">
        <v>0</v>
      </c>
      <c r="AN10789" t="s">
        <v>238</v>
      </c>
      <c r="AO10789">
        <v>4</v>
      </c>
      <c r="AP10789" t="s">
        <v>239</v>
      </c>
      <c r="AQ10789" s="27">
        <v>41530</v>
      </c>
      <c r="AR10789" t="s">
        <v>240</v>
      </c>
      <c r="AS10789">
        <v>2</v>
      </c>
      <c r="AT10789" t="s">
        <v>239</v>
      </c>
      <c r="AU10789" s="27">
        <v>41530</v>
      </c>
    </row>
    <row r="10790" spans="1:47" x14ac:dyDescent="0.2">
      <c r="A10790">
        <v>10789</v>
      </c>
      <c r="B10790" t="s">
        <v>34275</v>
      </c>
      <c r="C10790" t="s">
        <v>34276</v>
      </c>
      <c r="D10790" t="s">
        <v>31133</v>
      </c>
      <c r="E10790" s="27">
        <v>41894</v>
      </c>
      <c r="F10790" t="s">
        <v>233</v>
      </c>
      <c r="G10790" s="27">
        <v>30927</v>
      </c>
      <c r="H10790">
        <v>31</v>
      </c>
      <c r="I10790" t="s">
        <v>244</v>
      </c>
      <c r="J10790" t="s">
        <v>250</v>
      </c>
      <c r="K10790">
        <v>0</v>
      </c>
      <c r="L10790">
        <v>4</v>
      </c>
      <c r="M10790">
        <v>0</v>
      </c>
      <c r="N10790">
        <v>0</v>
      </c>
      <c r="O10790">
        <v>4</v>
      </c>
      <c r="P10790">
        <v>-1</v>
      </c>
      <c r="Q10790" s="28">
        <v>41893.322222222225</v>
      </c>
      <c r="R10790" s="28">
        <v>41894.365277777775</v>
      </c>
      <c r="S10790" t="s">
        <v>34277</v>
      </c>
      <c r="T10790" s="27">
        <v>41893</v>
      </c>
      <c r="V10790">
        <v>1</v>
      </c>
      <c r="W10790" t="s">
        <v>36</v>
      </c>
      <c r="X10790" t="s">
        <v>279</v>
      </c>
      <c r="Y10790">
        <v>0</v>
      </c>
      <c r="AB10790" t="s">
        <v>237</v>
      </c>
      <c r="AH10790">
        <v>0</v>
      </c>
      <c r="AN10790" t="s">
        <v>238</v>
      </c>
      <c r="AO10790">
        <v>4</v>
      </c>
      <c r="AP10790" t="s">
        <v>239</v>
      </c>
      <c r="AQ10790" s="27">
        <v>41894</v>
      </c>
      <c r="AR10790" t="s">
        <v>240</v>
      </c>
      <c r="AS10790">
        <v>4</v>
      </c>
      <c r="AT10790" t="s">
        <v>239</v>
      </c>
      <c r="AU10790" s="27">
        <v>41894</v>
      </c>
    </row>
    <row r="10791" spans="1:47" x14ac:dyDescent="0.2">
      <c r="A10791">
        <v>10790</v>
      </c>
      <c r="B10791" t="s">
        <v>34278</v>
      </c>
      <c r="C10791" t="s">
        <v>34279</v>
      </c>
      <c r="D10791" t="s">
        <v>34280</v>
      </c>
      <c r="E10791" s="27">
        <v>41365</v>
      </c>
      <c r="F10791" t="s">
        <v>294</v>
      </c>
      <c r="G10791" s="27">
        <v>31592</v>
      </c>
      <c r="H10791">
        <v>29</v>
      </c>
      <c r="I10791" t="s">
        <v>244</v>
      </c>
      <c r="J10791" t="s">
        <v>250</v>
      </c>
      <c r="K10791">
        <v>0</v>
      </c>
      <c r="L10791">
        <v>2</v>
      </c>
      <c r="M10791">
        <v>0</v>
      </c>
      <c r="N10791">
        <v>0</v>
      </c>
      <c r="O10791">
        <v>0</v>
      </c>
      <c r="W10791" t="s">
        <v>237</v>
      </c>
      <c r="Y10791">
        <v>-1</v>
      </c>
      <c r="AB10791" t="s">
        <v>237</v>
      </c>
      <c r="AH10791">
        <v>0</v>
      </c>
      <c r="AN10791" t="s">
        <v>238</v>
      </c>
      <c r="AO10791">
        <v>2</v>
      </c>
      <c r="AP10791" t="s">
        <v>239</v>
      </c>
      <c r="AQ10791" s="27">
        <v>41365</v>
      </c>
      <c r="AR10791" t="s">
        <v>240</v>
      </c>
      <c r="AS10791">
        <v>2</v>
      </c>
      <c r="AT10791" t="s">
        <v>239</v>
      </c>
      <c r="AU10791" s="27">
        <v>41365</v>
      </c>
    </row>
    <row r="10792" spans="1:47" x14ac:dyDescent="0.2">
      <c r="A10792">
        <v>10791</v>
      </c>
      <c r="B10792" t="s">
        <v>34281</v>
      </c>
      <c r="C10792" t="s">
        <v>13383</v>
      </c>
      <c r="D10792" t="s">
        <v>34282</v>
      </c>
      <c r="E10792" s="27">
        <v>41547</v>
      </c>
      <c r="F10792" t="s">
        <v>233</v>
      </c>
      <c r="G10792" s="27">
        <v>30223</v>
      </c>
      <c r="H10792">
        <v>33</v>
      </c>
      <c r="I10792" t="s">
        <v>244</v>
      </c>
      <c r="J10792" t="s">
        <v>250</v>
      </c>
      <c r="K10792">
        <v>0</v>
      </c>
      <c r="L10792">
        <v>8</v>
      </c>
      <c r="M10792">
        <v>0</v>
      </c>
      <c r="N10792">
        <v>0</v>
      </c>
      <c r="O10792">
        <v>4</v>
      </c>
      <c r="P10792">
        <v>-1</v>
      </c>
      <c r="Q10792" s="28">
        <v>41546.04791666667</v>
      </c>
      <c r="R10792" s="28">
        <v>41551.237500000003</v>
      </c>
      <c r="S10792" t="s">
        <v>34283</v>
      </c>
      <c r="T10792" s="27">
        <v>41546</v>
      </c>
      <c r="V10792">
        <v>1</v>
      </c>
      <c r="W10792" t="s">
        <v>32</v>
      </c>
      <c r="X10792" t="s">
        <v>974</v>
      </c>
      <c r="Y10792">
        <v>0</v>
      </c>
      <c r="AB10792" t="s">
        <v>237</v>
      </c>
      <c r="AH10792">
        <v>0</v>
      </c>
      <c r="AN10792" t="s">
        <v>238</v>
      </c>
      <c r="AO10792">
        <v>3</v>
      </c>
      <c r="AP10792" t="s">
        <v>239</v>
      </c>
      <c r="AQ10792" s="27">
        <v>41547</v>
      </c>
      <c r="AR10792" t="s">
        <v>240</v>
      </c>
      <c r="AS10792">
        <v>8</v>
      </c>
      <c r="AT10792" t="s">
        <v>269</v>
      </c>
      <c r="AU10792" s="27">
        <v>41547</v>
      </c>
    </row>
    <row r="10793" spans="1:47" x14ac:dyDescent="0.2">
      <c r="A10793">
        <v>10792</v>
      </c>
      <c r="B10793" t="s">
        <v>34284</v>
      </c>
      <c r="C10793" t="s">
        <v>242</v>
      </c>
      <c r="D10793" t="s">
        <v>653</v>
      </c>
      <c r="E10793" s="27">
        <v>41950</v>
      </c>
      <c r="F10793" t="s">
        <v>233</v>
      </c>
      <c r="G10793" s="27">
        <v>33324</v>
      </c>
      <c r="H10793">
        <v>25</v>
      </c>
      <c r="I10793" t="s">
        <v>244</v>
      </c>
      <c r="J10793" t="s">
        <v>250</v>
      </c>
      <c r="K10793">
        <v>0</v>
      </c>
      <c r="L10793">
        <v>3</v>
      </c>
      <c r="M10793">
        <v>0</v>
      </c>
      <c r="N10793">
        <v>0</v>
      </c>
      <c r="O10793">
        <v>1</v>
      </c>
      <c r="P10793">
        <v>-16</v>
      </c>
      <c r="Q10793" s="28">
        <v>41934.268055555556</v>
      </c>
      <c r="R10793" s="28">
        <v>41944.180555555555</v>
      </c>
      <c r="S10793" t="s">
        <v>34285</v>
      </c>
      <c r="U10793" s="27">
        <v>41934</v>
      </c>
      <c r="V10793">
        <v>16</v>
      </c>
      <c r="W10793" t="s">
        <v>32</v>
      </c>
      <c r="X10793" t="s">
        <v>274</v>
      </c>
      <c r="Y10793">
        <v>0</v>
      </c>
      <c r="AB10793" t="s">
        <v>237</v>
      </c>
      <c r="AH10793">
        <v>0</v>
      </c>
      <c r="AN10793" t="s">
        <v>238</v>
      </c>
      <c r="AO10793">
        <v>4</v>
      </c>
      <c r="AP10793" t="s">
        <v>239</v>
      </c>
      <c r="AQ10793" s="27">
        <v>41950</v>
      </c>
      <c r="AR10793" t="s">
        <v>240</v>
      </c>
      <c r="AS10793">
        <v>3</v>
      </c>
      <c r="AT10793" t="s">
        <v>239</v>
      </c>
      <c r="AU10793" s="27">
        <v>41950</v>
      </c>
    </row>
    <row r="10794" spans="1:47" x14ac:dyDescent="0.2">
      <c r="A10794">
        <v>10793</v>
      </c>
      <c r="B10794" t="s">
        <v>34286</v>
      </c>
      <c r="C10794" t="s">
        <v>6276</v>
      </c>
      <c r="D10794" t="s">
        <v>34287</v>
      </c>
      <c r="E10794" s="27">
        <v>41823</v>
      </c>
      <c r="F10794" t="s">
        <v>294</v>
      </c>
      <c r="G10794" s="27">
        <v>25447</v>
      </c>
      <c r="H10794">
        <v>46</v>
      </c>
      <c r="I10794" t="s">
        <v>234</v>
      </c>
      <c r="J10794" t="s">
        <v>245</v>
      </c>
      <c r="K10794">
        <v>0</v>
      </c>
      <c r="L10794">
        <v>7</v>
      </c>
      <c r="M10794">
        <v>0</v>
      </c>
      <c r="N10794">
        <v>0</v>
      </c>
      <c r="O10794">
        <v>7</v>
      </c>
      <c r="P10794">
        <v>-1</v>
      </c>
      <c r="Q10794" s="28">
        <v>41822.429861111108</v>
      </c>
      <c r="R10794" s="28">
        <v>41826.21597222222</v>
      </c>
      <c r="S10794" t="s">
        <v>34288</v>
      </c>
      <c r="T10794" s="27">
        <v>41822</v>
      </c>
      <c r="V10794">
        <v>1</v>
      </c>
      <c r="W10794" t="s">
        <v>32</v>
      </c>
      <c r="X10794" t="s">
        <v>459</v>
      </c>
      <c r="Y10794">
        <v>1</v>
      </c>
      <c r="AA10794" t="s">
        <v>34289</v>
      </c>
      <c r="AB10794" t="s">
        <v>32</v>
      </c>
      <c r="AD10794" s="27">
        <v>42012</v>
      </c>
      <c r="AE10794" t="s">
        <v>359</v>
      </c>
      <c r="AH10794">
        <v>0</v>
      </c>
      <c r="AN10794" t="s">
        <v>238</v>
      </c>
      <c r="AO10794">
        <v>3</v>
      </c>
      <c r="AP10794" t="s">
        <v>239</v>
      </c>
      <c r="AQ10794" s="27">
        <v>41823</v>
      </c>
      <c r="AR10794" t="s">
        <v>240</v>
      </c>
      <c r="AS10794">
        <v>7</v>
      </c>
      <c r="AT10794" t="s">
        <v>246</v>
      </c>
      <c r="AU10794" s="27">
        <v>41823</v>
      </c>
    </row>
    <row r="10795" spans="1:47" x14ac:dyDescent="0.2">
      <c r="A10795">
        <v>10794</v>
      </c>
      <c r="B10795" t="s">
        <v>34290</v>
      </c>
      <c r="C10795" t="s">
        <v>500</v>
      </c>
      <c r="D10795" t="s">
        <v>15596</v>
      </c>
      <c r="E10795" s="27">
        <v>41918</v>
      </c>
      <c r="F10795" t="s">
        <v>233</v>
      </c>
      <c r="G10795" s="27">
        <v>31693</v>
      </c>
      <c r="H10795">
        <v>29</v>
      </c>
      <c r="I10795" t="s">
        <v>244</v>
      </c>
      <c r="J10795" t="s">
        <v>250</v>
      </c>
      <c r="K10795">
        <v>0</v>
      </c>
      <c r="L10795">
        <v>6</v>
      </c>
      <c r="M10795">
        <v>0</v>
      </c>
      <c r="N10795">
        <v>0</v>
      </c>
      <c r="O10795">
        <v>15</v>
      </c>
      <c r="P10795">
        <v>-1</v>
      </c>
      <c r="Q10795" s="28">
        <v>41917.253472222219</v>
      </c>
      <c r="R10795" s="28">
        <v>41919.191666666666</v>
      </c>
      <c r="S10795" t="s">
        <v>34291</v>
      </c>
      <c r="T10795" s="27">
        <v>41917</v>
      </c>
      <c r="V10795">
        <v>1</v>
      </c>
      <c r="W10795" t="s">
        <v>32</v>
      </c>
      <c r="X10795" t="s">
        <v>364</v>
      </c>
      <c r="Y10795">
        <v>1</v>
      </c>
      <c r="AA10795" t="s">
        <v>34292</v>
      </c>
      <c r="AB10795" t="s">
        <v>36</v>
      </c>
      <c r="AC10795">
        <v>0</v>
      </c>
      <c r="AD10795" s="27">
        <v>41951</v>
      </c>
      <c r="AE10795" t="s">
        <v>392</v>
      </c>
      <c r="AF10795" s="27">
        <v>41951</v>
      </c>
      <c r="AG10795" s="27">
        <v>41951</v>
      </c>
      <c r="AH10795">
        <v>0</v>
      </c>
      <c r="AN10795" t="s">
        <v>238</v>
      </c>
      <c r="AO10795">
        <v>3</v>
      </c>
      <c r="AP10795" t="s">
        <v>239</v>
      </c>
      <c r="AQ10795" s="27">
        <v>41918</v>
      </c>
      <c r="AR10795" t="s">
        <v>240</v>
      </c>
      <c r="AS10795">
        <v>6</v>
      </c>
      <c r="AT10795" t="s">
        <v>246</v>
      </c>
      <c r="AU10795" s="27">
        <v>41918</v>
      </c>
    </row>
    <row r="10796" spans="1:47" x14ac:dyDescent="0.2">
      <c r="A10796">
        <v>10795</v>
      </c>
      <c r="B10796" t="s">
        <v>9322</v>
      </c>
      <c r="C10796" t="s">
        <v>1233</v>
      </c>
      <c r="D10796" t="s">
        <v>830</v>
      </c>
      <c r="E10796" s="27">
        <v>41319</v>
      </c>
      <c r="F10796" t="s">
        <v>233</v>
      </c>
      <c r="G10796" s="27">
        <v>32088</v>
      </c>
      <c r="H10796">
        <v>28</v>
      </c>
      <c r="I10796" t="s">
        <v>244</v>
      </c>
      <c r="J10796" t="s">
        <v>250</v>
      </c>
      <c r="K10796">
        <v>0</v>
      </c>
      <c r="L10796">
        <v>5</v>
      </c>
      <c r="M10796">
        <v>0</v>
      </c>
      <c r="N10796">
        <v>0</v>
      </c>
      <c r="O10796">
        <v>2</v>
      </c>
      <c r="P10796">
        <v>-1</v>
      </c>
      <c r="Q10796" s="28">
        <v>41318.202777777777</v>
      </c>
      <c r="R10796" s="28">
        <v>41320.228472222225</v>
      </c>
      <c r="S10796" t="s">
        <v>34293</v>
      </c>
      <c r="T10796" s="27">
        <v>40002</v>
      </c>
      <c r="V10796">
        <v>1317</v>
      </c>
      <c r="W10796" t="s">
        <v>36</v>
      </c>
      <c r="X10796" t="s">
        <v>412</v>
      </c>
      <c r="Y10796">
        <v>1</v>
      </c>
      <c r="AA10796" t="s">
        <v>34294</v>
      </c>
      <c r="AB10796" t="s">
        <v>36</v>
      </c>
      <c r="AC10796">
        <v>0</v>
      </c>
      <c r="AD10796" s="27">
        <v>41509</v>
      </c>
      <c r="AE10796" t="s">
        <v>412</v>
      </c>
      <c r="AF10796" s="27">
        <v>41509</v>
      </c>
      <c r="AG10796" s="27">
        <v>41510</v>
      </c>
      <c r="AH10796">
        <v>0</v>
      </c>
      <c r="AN10796" t="s">
        <v>238</v>
      </c>
      <c r="AO10796">
        <v>4</v>
      </c>
      <c r="AP10796" t="s">
        <v>239</v>
      </c>
      <c r="AQ10796" s="27">
        <v>41319</v>
      </c>
      <c r="AR10796" t="s">
        <v>240</v>
      </c>
      <c r="AS10796">
        <v>5</v>
      </c>
      <c r="AT10796" t="s">
        <v>246</v>
      </c>
      <c r="AU10796" s="27">
        <v>41319</v>
      </c>
    </row>
    <row r="10797" spans="1:47" x14ac:dyDescent="0.2">
      <c r="A10797">
        <v>10796</v>
      </c>
      <c r="B10797" t="s">
        <v>34295</v>
      </c>
      <c r="C10797" t="s">
        <v>28155</v>
      </c>
      <c r="D10797" t="s">
        <v>357</v>
      </c>
      <c r="E10797" s="27">
        <v>41764</v>
      </c>
      <c r="F10797" t="s">
        <v>233</v>
      </c>
      <c r="G10797" s="27">
        <v>24459</v>
      </c>
      <c r="H10797">
        <v>49</v>
      </c>
      <c r="I10797" t="s">
        <v>234</v>
      </c>
      <c r="J10797" t="s">
        <v>250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-5</v>
      </c>
      <c r="Q10797" s="28">
        <v>41759.45416666667</v>
      </c>
      <c r="R10797" s="28">
        <v>41762.1</v>
      </c>
      <c r="S10797" t="s">
        <v>34296</v>
      </c>
      <c r="T10797" s="27">
        <v>41759</v>
      </c>
      <c r="V10797">
        <v>5</v>
      </c>
      <c r="W10797" t="s">
        <v>32</v>
      </c>
      <c r="X10797" t="s">
        <v>4564</v>
      </c>
      <c r="Y10797">
        <v>0</v>
      </c>
      <c r="AB10797" t="s">
        <v>237</v>
      </c>
      <c r="AH10797">
        <v>0</v>
      </c>
      <c r="AN10797" t="s">
        <v>238</v>
      </c>
      <c r="AO10797">
        <v>1</v>
      </c>
      <c r="AP10797" t="s">
        <v>239</v>
      </c>
      <c r="AQ10797" s="27">
        <v>41764</v>
      </c>
      <c r="AR10797" t="s">
        <v>240</v>
      </c>
      <c r="AS10797">
        <v>1</v>
      </c>
      <c r="AT10797" t="s">
        <v>239</v>
      </c>
      <c r="AU10797" s="27">
        <v>41764</v>
      </c>
    </row>
    <row r="10798" spans="1:47" x14ac:dyDescent="0.2">
      <c r="A10798">
        <v>10797</v>
      </c>
      <c r="B10798" t="s">
        <v>34297</v>
      </c>
      <c r="C10798" t="s">
        <v>1711</v>
      </c>
      <c r="D10798" t="s">
        <v>34298</v>
      </c>
      <c r="E10798" s="27">
        <v>41567</v>
      </c>
      <c r="F10798" t="s">
        <v>233</v>
      </c>
      <c r="G10798" s="27">
        <v>31037</v>
      </c>
      <c r="H10798">
        <v>31</v>
      </c>
      <c r="I10798" t="s">
        <v>244</v>
      </c>
      <c r="J10798" t="s">
        <v>245</v>
      </c>
      <c r="K10798">
        <v>2</v>
      </c>
      <c r="L10798">
        <v>9</v>
      </c>
      <c r="M10798">
        <v>0</v>
      </c>
      <c r="N10798">
        <v>3</v>
      </c>
      <c r="O10798">
        <v>4</v>
      </c>
      <c r="P10798">
        <v>-1</v>
      </c>
      <c r="Q10798" s="28">
        <v>41566.071527777778</v>
      </c>
      <c r="R10798" s="28">
        <v>41702.26666666667</v>
      </c>
      <c r="S10798" t="s">
        <v>34299</v>
      </c>
      <c r="T10798" s="27">
        <v>41566</v>
      </c>
      <c r="V10798">
        <v>1</v>
      </c>
      <c r="W10798" t="s">
        <v>32</v>
      </c>
      <c r="X10798" t="s">
        <v>898</v>
      </c>
      <c r="Y10798">
        <v>0</v>
      </c>
      <c r="AB10798" t="s">
        <v>237</v>
      </c>
      <c r="AH10798">
        <v>0</v>
      </c>
      <c r="AN10798" t="s">
        <v>238</v>
      </c>
      <c r="AO10798">
        <v>6</v>
      </c>
      <c r="AP10798" t="s">
        <v>246</v>
      </c>
      <c r="AQ10798" s="27">
        <v>41567</v>
      </c>
      <c r="AR10798" t="s">
        <v>240</v>
      </c>
      <c r="AS10798">
        <v>9</v>
      </c>
      <c r="AT10798" t="s">
        <v>269</v>
      </c>
      <c r="AU10798" s="27">
        <v>41567</v>
      </c>
    </row>
    <row r="10799" spans="1:47" x14ac:dyDescent="0.2">
      <c r="A10799">
        <v>10798</v>
      </c>
      <c r="B10799" t="s">
        <v>34300</v>
      </c>
      <c r="C10799" t="s">
        <v>1300</v>
      </c>
      <c r="D10799" t="s">
        <v>34301</v>
      </c>
      <c r="E10799" s="27">
        <v>41306</v>
      </c>
      <c r="F10799" t="s">
        <v>233</v>
      </c>
      <c r="G10799" s="27">
        <v>32985</v>
      </c>
      <c r="H10799">
        <v>25</v>
      </c>
      <c r="I10799" t="s">
        <v>244</v>
      </c>
      <c r="J10799" t="s">
        <v>245</v>
      </c>
      <c r="K10799">
        <v>0</v>
      </c>
      <c r="L10799">
        <v>8</v>
      </c>
      <c r="M10799">
        <v>0</v>
      </c>
      <c r="N10799">
        <v>0</v>
      </c>
      <c r="O10799">
        <v>0</v>
      </c>
      <c r="W10799" t="s">
        <v>237</v>
      </c>
      <c r="Y10799">
        <v>-1</v>
      </c>
      <c r="AB10799" t="s">
        <v>237</v>
      </c>
      <c r="AH10799">
        <v>0</v>
      </c>
      <c r="AN10799" t="s">
        <v>238</v>
      </c>
      <c r="AO10799">
        <v>5</v>
      </c>
      <c r="AP10799" t="s">
        <v>246</v>
      </c>
      <c r="AQ10799" s="27">
        <v>41306</v>
      </c>
      <c r="AR10799" t="s">
        <v>240</v>
      </c>
      <c r="AS10799">
        <v>8</v>
      </c>
      <c r="AT10799" t="s">
        <v>269</v>
      </c>
      <c r="AU10799" s="27">
        <v>41306</v>
      </c>
    </row>
    <row r="10800" spans="1:47" x14ac:dyDescent="0.2">
      <c r="A10800">
        <v>10799</v>
      </c>
      <c r="B10800" t="s">
        <v>34302</v>
      </c>
      <c r="C10800" t="s">
        <v>34303</v>
      </c>
      <c r="D10800" t="s">
        <v>33912</v>
      </c>
      <c r="E10800" s="27">
        <v>41675</v>
      </c>
      <c r="F10800" t="s">
        <v>294</v>
      </c>
      <c r="G10800" s="27">
        <v>34218</v>
      </c>
      <c r="H10800">
        <v>22</v>
      </c>
      <c r="I10800" t="s">
        <v>259</v>
      </c>
      <c r="J10800" t="s">
        <v>250</v>
      </c>
      <c r="K10800">
        <v>0</v>
      </c>
      <c r="L10800">
        <v>4</v>
      </c>
      <c r="M10800">
        <v>0</v>
      </c>
      <c r="N10800">
        <v>0</v>
      </c>
      <c r="O10800">
        <v>0</v>
      </c>
      <c r="P10800">
        <v>-1</v>
      </c>
      <c r="Q10800" s="28">
        <v>41674.490972222222</v>
      </c>
      <c r="R10800" s="28">
        <v>41675.540972222225</v>
      </c>
      <c r="S10800" t="s">
        <v>34304</v>
      </c>
      <c r="T10800" s="27">
        <v>41674</v>
      </c>
      <c r="V10800">
        <v>1</v>
      </c>
      <c r="W10800" t="s">
        <v>32</v>
      </c>
      <c r="X10800" t="s">
        <v>359</v>
      </c>
      <c r="Y10800">
        <v>1</v>
      </c>
      <c r="AA10800" t="s">
        <v>34305</v>
      </c>
      <c r="AB10800" t="s">
        <v>36</v>
      </c>
      <c r="AC10800">
        <v>0</v>
      </c>
      <c r="AD10800" s="27">
        <v>42185</v>
      </c>
      <c r="AE10800" t="s">
        <v>529</v>
      </c>
      <c r="AF10800" s="27">
        <v>42185</v>
      </c>
      <c r="AG10800" s="27">
        <v>42257</v>
      </c>
      <c r="AH10800">
        <v>0</v>
      </c>
      <c r="AN10800" t="s">
        <v>238</v>
      </c>
      <c r="AO10800">
        <v>4</v>
      </c>
      <c r="AP10800" t="s">
        <v>239</v>
      </c>
      <c r="AQ10800" s="27">
        <v>41675</v>
      </c>
      <c r="AR10800" t="s">
        <v>240</v>
      </c>
      <c r="AS10800">
        <v>4</v>
      </c>
      <c r="AT10800" t="s">
        <v>239</v>
      </c>
      <c r="AU10800" s="27">
        <v>41675</v>
      </c>
    </row>
    <row r="10801" spans="1:47" x14ac:dyDescent="0.2">
      <c r="A10801">
        <v>10800</v>
      </c>
      <c r="B10801" t="s">
        <v>34306</v>
      </c>
      <c r="C10801" t="s">
        <v>3285</v>
      </c>
      <c r="D10801" t="s">
        <v>4861</v>
      </c>
      <c r="E10801" s="27">
        <v>41967</v>
      </c>
      <c r="F10801" t="s">
        <v>233</v>
      </c>
      <c r="G10801" s="27">
        <v>34189</v>
      </c>
      <c r="H10801">
        <v>22</v>
      </c>
      <c r="I10801" t="s">
        <v>259</v>
      </c>
      <c r="J10801" t="s">
        <v>245</v>
      </c>
      <c r="K10801">
        <v>0</v>
      </c>
      <c r="L10801">
        <v>3</v>
      </c>
      <c r="M10801">
        <v>0</v>
      </c>
      <c r="N10801">
        <v>0</v>
      </c>
      <c r="O10801">
        <v>1</v>
      </c>
      <c r="P10801">
        <v>-54</v>
      </c>
      <c r="Q10801" s="28">
        <v>41913.440972222219</v>
      </c>
      <c r="R10801" s="28">
        <v>41948.296527777777</v>
      </c>
      <c r="S10801" t="s">
        <v>34307</v>
      </c>
      <c r="T10801" s="27">
        <v>41913</v>
      </c>
      <c r="V10801">
        <v>54</v>
      </c>
      <c r="W10801" t="s">
        <v>36</v>
      </c>
      <c r="X10801" t="s">
        <v>2518</v>
      </c>
      <c r="Y10801">
        <v>0</v>
      </c>
      <c r="AB10801" t="s">
        <v>237</v>
      </c>
      <c r="AH10801">
        <v>0</v>
      </c>
      <c r="AN10801" t="s">
        <v>238</v>
      </c>
      <c r="AO10801">
        <v>4</v>
      </c>
      <c r="AP10801" t="s">
        <v>239</v>
      </c>
      <c r="AQ10801" s="27">
        <v>41967</v>
      </c>
      <c r="AR10801" t="s">
        <v>240</v>
      </c>
      <c r="AS10801">
        <v>3</v>
      </c>
      <c r="AT10801" t="s">
        <v>239</v>
      </c>
      <c r="AU10801" s="27">
        <v>41967</v>
      </c>
    </row>
    <row r="10802" spans="1:47" x14ac:dyDescent="0.2">
      <c r="A10802">
        <v>10801</v>
      </c>
      <c r="B10802" t="s">
        <v>34308</v>
      </c>
      <c r="C10802" t="s">
        <v>34309</v>
      </c>
      <c r="D10802" t="s">
        <v>17622</v>
      </c>
      <c r="E10802" s="27">
        <v>41563</v>
      </c>
      <c r="F10802" t="s">
        <v>233</v>
      </c>
      <c r="G10802" s="27">
        <v>34942</v>
      </c>
      <c r="H10802">
        <v>20</v>
      </c>
      <c r="I10802" t="s">
        <v>259</v>
      </c>
      <c r="J10802" t="s">
        <v>250</v>
      </c>
      <c r="K10802">
        <v>1</v>
      </c>
      <c r="L10802">
        <v>5</v>
      </c>
      <c r="M10802">
        <v>0</v>
      </c>
      <c r="N10802">
        <v>1</v>
      </c>
      <c r="O10802">
        <v>1</v>
      </c>
      <c r="P10802">
        <v>3</v>
      </c>
      <c r="Q10802" s="28">
        <v>41566.47152777778</v>
      </c>
      <c r="R10802" s="28">
        <v>41571.220138888886</v>
      </c>
      <c r="S10802" t="s">
        <v>34310</v>
      </c>
      <c r="U10802" s="27">
        <v>41541</v>
      </c>
      <c r="V10802">
        <v>22</v>
      </c>
      <c r="W10802" t="s">
        <v>32</v>
      </c>
      <c r="X10802" t="s">
        <v>274</v>
      </c>
      <c r="Y10802">
        <v>1</v>
      </c>
      <c r="AA10802" t="s">
        <v>34311</v>
      </c>
      <c r="AB10802" t="s">
        <v>36</v>
      </c>
      <c r="AC10802">
        <v>0</v>
      </c>
      <c r="AD10802" s="27">
        <v>41566</v>
      </c>
      <c r="AE10802" t="s">
        <v>412</v>
      </c>
      <c r="AF10802" s="27">
        <v>41566</v>
      </c>
      <c r="AG10802" s="27">
        <v>41571</v>
      </c>
      <c r="AH10802">
        <v>0</v>
      </c>
      <c r="AN10802" t="s">
        <v>238</v>
      </c>
      <c r="AO10802">
        <v>8</v>
      </c>
      <c r="AP10802" t="s">
        <v>269</v>
      </c>
      <c r="AQ10802" s="27">
        <v>41563</v>
      </c>
      <c r="AR10802" t="s">
        <v>240</v>
      </c>
      <c r="AS10802">
        <v>5</v>
      </c>
      <c r="AT10802" t="s">
        <v>246</v>
      </c>
      <c r="AU10802" s="27">
        <v>41563</v>
      </c>
    </row>
    <row r="10803" spans="1:47" x14ac:dyDescent="0.2">
      <c r="A10803">
        <v>10802</v>
      </c>
      <c r="B10803" t="s">
        <v>34312</v>
      </c>
      <c r="C10803" t="s">
        <v>9117</v>
      </c>
      <c r="D10803" t="s">
        <v>1671</v>
      </c>
      <c r="E10803" s="27">
        <v>41981</v>
      </c>
      <c r="F10803" t="s">
        <v>233</v>
      </c>
      <c r="G10803" s="27">
        <v>29818</v>
      </c>
      <c r="H10803">
        <v>34</v>
      </c>
      <c r="I10803" t="s">
        <v>244</v>
      </c>
      <c r="J10803" t="s">
        <v>250</v>
      </c>
      <c r="K10803">
        <v>0</v>
      </c>
      <c r="L10803">
        <v>9</v>
      </c>
      <c r="M10803">
        <v>0</v>
      </c>
      <c r="N10803">
        <v>0</v>
      </c>
      <c r="O10803">
        <v>0</v>
      </c>
      <c r="P10803">
        <v>-6</v>
      </c>
      <c r="Q10803" s="28">
        <v>41975.476388888892</v>
      </c>
      <c r="R10803" s="28">
        <v>41976.321527777778</v>
      </c>
      <c r="S10803" t="s">
        <v>34313</v>
      </c>
      <c r="T10803" s="27">
        <v>41975</v>
      </c>
      <c r="V10803">
        <v>6</v>
      </c>
      <c r="W10803" t="s">
        <v>32</v>
      </c>
      <c r="X10803" t="s">
        <v>261</v>
      </c>
      <c r="Y10803">
        <v>0</v>
      </c>
      <c r="AB10803" t="s">
        <v>237</v>
      </c>
      <c r="AH10803">
        <v>0</v>
      </c>
      <c r="AN10803" t="s">
        <v>238</v>
      </c>
      <c r="AO10803">
        <v>8</v>
      </c>
      <c r="AP10803" t="s">
        <v>269</v>
      </c>
      <c r="AQ10803" s="27">
        <v>41981</v>
      </c>
      <c r="AR10803" t="s">
        <v>240</v>
      </c>
      <c r="AS10803">
        <v>9</v>
      </c>
      <c r="AT10803" t="s">
        <v>269</v>
      </c>
      <c r="AU10803" s="27">
        <v>41981</v>
      </c>
    </row>
    <row r="10804" spans="1:47" x14ac:dyDescent="0.2">
      <c r="A10804">
        <v>10803</v>
      </c>
      <c r="B10804" t="s">
        <v>34314</v>
      </c>
      <c r="C10804" t="s">
        <v>693</v>
      </c>
      <c r="D10804" t="s">
        <v>34315</v>
      </c>
      <c r="E10804" s="27">
        <v>41677</v>
      </c>
      <c r="F10804" t="s">
        <v>233</v>
      </c>
      <c r="G10804" s="27">
        <v>29894</v>
      </c>
      <c r="H10804">
        <v>34</v>
      </c>
      <c r="I10804" t="s">
        <v>244</v>
      </c>
      <c r="J10804" t="s">
        <v>245</v>
      </c>
      <c r="K10804">
        <v>0</v>
      </c>
      <c r="L10804">
        <v>1</v>
      </c>
      <c r="M10804">
        <v>0</v>
      </c>
      <c r="N10804">
        <v>0</v>
      </c>
      <c r="O10804">
        <v>5</v>
      </c>
      <c r="P10804">
        <v>-1</v>
      </c>
      <c r="Q10804" s="28">
        <v>41676.299305555556</v>
      </c>
      <c r="R10804" s="28">
        <v>41677.356249999997</v>
      </c>
      <c r="S10804" t="s">
        <v>34316</v>
      </c>
      <c r="U10804" s="27">
        <v>41676</v>
      </c>
      <c r="V10804">
        <v>1</v>
      </c>
      <c r="W10804" t="s">
        <v>32</v>
      </c>
      <c r="X10804" t="s">
        <v>274</v>
      </c>
      <c r="Y10804">
        <v>0</v>
      </c>
      <c r="AB10804" t="s">
        <v>237</v>
      </c>
      <c r="AH10804">
        <v>0</v>
      </c>
      <c r="AN10804" t="s">
        <v>238</v>
      </c>
      <c r="AO10804">
        <v>1</v>
      </c>
      <c r="AP10804" t="s">
        <v>239</v>
      </c>
      <c r="AQ10804" s="27">
        <v>41677</v>
      </c>
      <c r="AR10804" t="s">
        <v>240</v>
      </c>
      <c r="AS10804">
        <v>1</v>
      </c>
      <c r="AT10804" t="s">
        <v>239</v>
      </c>
      <c r="AU10804" s="27">
        <v>41677</v>
      </c>
    </row>
    <row r="10805" spans="1:47" x14ac:dyDescent="0.2">
      <c r="A10805">
        <v>10804</v>
      </c>
      <c r="B10805" t="s">
        <v>34317</v>
      </c>
      <c r="C10805" t="s">
        <v>34318</v>
      </c>
      <c r="D10805" t="s">
        <v>34319</v>
      </c>
      <c r="E10805" s="27">
        <v>41412</v>
      </c>
      <c r="F10805" t="s">
        <v>233</v>
      </c>
      <c r="G10805" s="27">
        <v>22470</v>
      </c>
      <c r="H10805">
        <v>54</v>
      </c>
      <c r="I10805" t="s">
        <v>234</v>
      </c>
      <c r="J10805" t="s">
        <v>250</v>
      </c>
      <c r="K10805">
        <v>0</v>
      </c>
      <c r="L10805">
        <v>3</v>
      </c>
      <c r="M10805">
        <v>0</v>
      </c>
      <c r="N10805">
        <v>0</v>
      </c>
      <c r="O10805">
        <v>0</v>
      </c>
      <c r="W10805" t="s">
        <v>237</v>
      </c>
      <c r="Y10805">
        <v>-1</v>
      </c>
      <c r="AB10805" t="s">
        <v>237</v>
      </c>
      <c r="AH10805">
        <v>0</v>
      </c>
      <c r="AN10805" t="s">
        <v>238</v>
      </c>
      <c r="AO10805">
        <v>3</v>
      </c>
      <c r="AP10805" t="s">
        <v>239</v>
      </c>
      <c r="AQ10805" s="27">
        <v>41412</v>
      </c>
      <c r="AR10805" t="s">
        <v>240</v>
      </c>
      <c r="AS10805">
        <v>3</v>
      </c>
      <c r="AT10805" t="s">
        <v>239</v>
      </c>
      <c r="AU10805" s="27">
        <v>41412</v>
      </c>
    </row>
    <row r="10806" spans="1:47" x14ac:dyDescent="0.2">
      <c r="A10806">
        <v>10805</v>
      </c>
      <c r="B10806" t="s">
        <v>34320</v>
      </c>
      <c r="C10806" t="s">
        <v>242</v>
      </c>
      <c r="D10806" t="s">
        <v>34321</v>
      </c>
      <c r="E10806" s="27">
        <v>41501</v>
      </c>
      <c r="F10806" t="s">
        <v>233</v>
      </c>
      <c r="G10806" s="27">
        <v>29773</v>
      </c>
      <c r="H10806">
        <v>34</v>
      </c>
      <c r="I10806" t="s">
        <v>244</v>
      </c>
      <c r="J10806" t="s">
        <v>245</v>
      </c>
      <c r="K10806">
        <v>0</v>
      </c>
      <c r="L10806">
        <v>5</v>
      </c>
      <c r="M10806">
        <v>0</v>
      </c>
      <c r="N10806">
        <v>0</v>
      </c>
      <c r="O10806">
        <v>13</v>
      </c>
      <c r="P10806">
        <v>-90</v>
      </c>
      <c r="Q10806" s="28">
        <v>41411.102083333331</v>
      </c>
      <c r="R10806" s="28">
        <v>41444.329861111109</v>
      </c>
      <c r="S10806" t="s">
        <v>34322</v>
      </c>
      <c r="T10806" s="27">
        <v>41410</v>
      </c>
      <c r="V10806">
        <v>91</v>
      </c>
      <c r="W10806" t="s">
        <v>32</v>
      </c>
      <c r="X10806" t="s">
        <v>749</v>
      </c>
      <c r="Y10806">
        <v>0</v>
      </c>
      <c r="AB10806" t="s">
        <v>237</v>
      </c>
      <c r="AH10806">
        <v>0</v>
      </c>
      <c r="AN10806" t="s">
        <v>238</v>
      </c>
      <c r="AO10806">
        <v>4</v>
      </c>
      <c r="AP10806" t="s">
        <v>239</v>
      </c>
      <c r="AQ10806" s="27">
        <v>41501</v>
      </c>
      <c r="AR10806" t="s">
        <v>240</v>
      </c>
      <c r="AS10806">
        <v>5</v>
      </c>
      <c r="AT10806" t="s">
        <v>246</v>
      </c>
      <c r="AU10806" s="27">
        <v>41501</v>
      </c>
    </row>
    <row r="10807" spans="1:47" x14ac:dyDescent="0.2">
      <c r="A10807">
        <v>10806</v>
      </c>
      <c r="B10807" t="s">
        <v>34323</v>
      </c>
      <c r="C10807" t="s">
        <v>17183</v>
      </c>
      <c r="D10807" t="s">
        <v>6086</v>
      </c>
      <c r="E10807" s="27">
        <v>42004</v>
      </c>
      <c r="F10807" t="s">
        <v>233</v>
      </c>
      <c r="G10807" s="27">
        <v>34122</v>
      </c>
      <c r="H10807">
        <v>22</v>
      </c>
      <c r="I10807" t="s">
        <v>259</v>
      </c>
      <c r="J10807" t="s">
        <v>250</v>
      </c>
      <c r="K10807">
        <v>0</v>
      </c>
      <c r="L10807">
        <v>4</v>
      </c>
      <c r="M10807">
        <v>1</v>
      </c>
      <c r="N10807">
        <v>0</v>
      </c>
      <c r="O10807">
        <v>8</v>
      </c>
      <c r="P10807">
        <v>-1</v>
      </c>
      <c r="Q10807" s="28">
        <v>42003.09375</v>
      </c>
      <c r="R10807" s="28">
        <v>42042.384722222225</v>
      </c>
      <c r="S10807" t="s">
        <v>34324</v>
      </c>
      <c r="T10807" s="27">
        <v>42003</v>
      </c>
      <c r="V10807">
        <v>1</v>
      </c>
      <c r="W10807" t="s">
        <v>32</v>
      </c>
      <c r="X10807" t="s">
        <v>555</v>
      </c>
      <c r="Y10807">
        <v>1</v>
      </c>
      <c r="AA10807" t="s">
        <v>34325</v>
      </c>
      <c r="AB10807" t="s">
        <v>36</v>
      </c>
      <c r="AC10807">
        <v>1</v>
      </c>
      <c r="AD10807" s="27">
        <v>42181</v>
      </c>
      <c r="AE10807" t="s">
        <v>474</v>
      </c>
      <c r="AF10807" s="27">
        <v>42182</v>
      </c>
      <c r="AG10807" s="27">
        <v>42299</v>
      </c>
      <c r="AH10807">
        <v>1</v>
      </c>
      <c r="AJ10807" t="s">
        <v>34325</v>
      </c>
      <c r="AK10807" t="s">
        <v>462</v>
      </c>
      <c r="AL10807" s="27">
        <v>42181</v>
      </c>
      <c r="AM10807" t="s">
        <v>279</v>
      </c>
      <c r="AN10807" t="s">
        <v>238</v>
      </c>
      <c r="AO10807">
        <v>6</v>
      </c>
      <c r="AP10807" t="s">
        <v>246</v>
      </c>
      <c r="AQ10807" s="27">
        <v>42004</v>
      </c>
      <c r="AR10807" t="s">
        <v>240</v>
      </c>
      <c r="AS10807">
        <v>4</v>
      </c>
      <c r="AT10807" t="s">
        <v>239</v>
      </c>
      <c r="AU10807" s="27">
        <v>42004</v>
      </c>
    </row>
    <row r="10808" spans="1:47" x14ac:dyDescent="0.2">
      <c r="A10808">
        <v>10807</v>
      </c>
      <c r="B10808" t="s">
        <v>34326</v>
      </c>
      <c r="C10808" t="s">
        <v>914</v>
      </c>
      <c r="D10808" t="s">
        <v>34327</v>
      </c>
      <c r="E10808" s="27">
        <v>41491</v>
      </c>
      <c r="F10808" t="s">
        <v>233</v>
      </c>
      <c r="G10808" s="27">
        <v>33008</v>
      </c>
      <c r="H10808">
        <v>25</v>
      </c>
      <c r="I10808" t="s">
        <v>244</v>
      </c>
      <c r="J10808" t="s">
        <v>245</v>
      </c>
      <c r="K10808">
        <v>0</v>
      </c>
      <c r="L10808">
        <v>9</v>
      </c>
      <c r="M10808">
        <v>0</v>
      </c>
      <c r="N10808">
        <v>0</v>
      </c>
      <c r="O10808">
        <v>3</v>
      </c>
      <c r="P10808">
        <v>7</v>
      </c>
      <c r="Q10808" s="28">
        <v>41498.097222222219</v>
      </c>
      <c r="R10808" s="28">
        <v>41670.131944444445</v>
      </c>
      <c r="S10808" t="s">
        <v>34328</v>
      </c>
      <c r="T10808" s="27">
        <v>41486</v>
      </c>
      <c r="V10808">
        <v>5</v>
      </c>
      <c r="W10808" t="s">
        <v>36</v>
      </c>
      <c r="X10808" t="s">
        <v>324</v>
      </c>
      <c r="Y10808">
        <v>1</v>
      </c>
      <c r="AA10808" t="s">
        <v>34329</v>
      </c>
      <c r="AB10808" t="s">
        <v>36</v>
      </c>
      <c r="AC10808">
        <v>0</v>
      </c>
      <c r="AD10808" s="27">
        <v>41498</v>
      </c>
      <c r="AE10808" t="s">
        <v>404</v>
      </c>
      <c r="AF10808" s="27">
        <v>41498</v>
      </c>
      <c r="AG10808" s="27">
        <v>41670</v>
      </c>
      <c r="AH10808">
        <v>0</v>
      </c>
      <c r="AN10808" t="s">
        <v>238</v>
      </c>
      <c r="AO10808">
        <v>7</v>
      </c>
      <c r="AP10808" t="s">
        <v>246</v>
      </c>
      <c r="AQ10808" s="27">
        <v>41491</v>
      </c>
      <c r="AR10808" t="s">
        <v>240</v>
      </c>
      <c r="AS10808">
        <v>9</v>
      </c>
      <c r="AT10808" t="s">
        <v>269</v>
      </c>
      <c r="AU10808" s="27">
        <v>41491</v>
      </c>
    </row>
    <row r="10809" spans="1:47" x14ac:dyDescent="0.2">
      <c r="A10809">
        <v>10808</v>
      </c>
      <c r="B10809" t="s">
        <v>34330</v>
      </c>
      <c r="C10809" t="s">
        <v>775</v>
      </c>
      <c r="D10809" t="s">
        <v>1087</v>
      </c>
      <c r="E10809" s="27">
        <v>41547</v>
      </c>
      <c r="F10809" t="s">
        <v>233</v>
      </c>
      <c r="G10809" s="27">
        <v>32586</v>
      </c>
      <c r="H10809">
        <v>27</v>
      </c>
      <c r="I10809" t="s">
        <v>244</v>
      </c>
      <c r="J10809" t="s">
        <v>245</v>
      </c>
      <c r="K10809">
        <v>0</v>
      </c>
      <c r="L10809">
        <v>5</v>
      </c>
      <c r="M10809">
        <v>2</v>
      </c>
      <c r="N10809">
        <v>1</v>
      </c>
      <c r="O10809">
        <v>13</v>
      </c>
      <c r="P10809">
        <v>-59</v>
      </c>
      <c r="Q10809" s="28">
        <v>41488.092361111114</v>
      </c>
      <c r="R10809" s="28">
        <v>41545.1875</v>
      </c>
      <c r="S10809" t="s">
        <v>34331</v>
      </c>
      <c r="U10809" s="27">
        <v>41508</v>
      </c>
      <c r="V10809">
        <v>39</v>
      </c>
      <c r="W10809" t="s">
        <v>32</v>
      </c>
      <c r="X10809" t="s">
        <v>274</v>
      </c>
      <c r="Y10809">
        <v>1</v>
      </c>
      <c r="AA10809" t="s">
        <v>34332</v>
      </c>
      <c r="AB10809" t="s">
        <v>36</v>
      </c>
      <c r="AC10809">
        <v>0</v>
      </c>
      <c r="AD10809" s="27">
        <v>41614</v>
      </c>
      <c r="AE10809" t="s">
        <v>1170</v>
      </c>
      <c r="AF10809" s="27">
        <v>41614</v>
      </c>
      <c r="AG10809" s="27">
        <v>41614</v>
      </c>
      <c r="AH10809">
        <v>1</v>
      </c>
      <c r="AJ10809" t="s">
        <v>34333</v>
      </c>
      <c r="AK10809" t="s">
        <v>312</v>
      </c>
      <c r="AL10809" s="27">
        <v>41759</v>
      </c>
      <c r="AM10809" t="s">
        <v>583</v>
      </c>
      <c r="AN10809" t="s">
        <v>238</v>
      </c>
      <c r="AO10809">
        <v>5</v>
      </c>
      <c r="AP10809" t="s">
        <v>246</v>
      </c>
      <c r="AQ10809" s="27">
        <v>41547</v>
      </c>
      <c r="AR10809" t="s">
        <v>240</v>
      </c>
      <c r="AS10809">
        <v>5</v>
      </c>
      <c r="AT10809" t="s">
        <v>246</v>
      </c>
      <c r="AU10809" s="27">
        <v>41547</v>
      </c>
    </row>
    <row r="10810" spans="1:47" x14ac:dyDescent="0.2">
      <c r="A10810">
        <v>10809</v>
      </c>
      <c r="B10810" t="s">
        <v>34334</v>
      </c>
      <c r="C10810" t="s">
        <v>1808</v>
      </c>
      <c r="D10810" t="s">
        <v>8235</v>
      </c>
      <c r="E10810" s="27">
        <v>41853</v>
      </c>
      <c r="F10810" t="s">
        <v>233</v>
      </c>
      <c r="G10810" s="27">
        <v>29577</v>
      </c>
      <c r="H10810">
        <v>35</v>
      </c>
      <c r="I10810" t="s">
        <v>244</v>
      </c>
      <c r="J10810" t="s">
        <v>250</v>
      </c>
      <c r="K10810">
        <v>0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 s="28">
        <v>41853.051388888889</v>
      </c>
      <c r="R10810" s="28">
        <v>41856.177777777775</v>
      </c>
      <c r="S10810" t="s">
        <v>34335</v>
      </c>
      <c r="T10810" s="27">
        <v>41852</v>
      </c>
      <c r="V10810">
        <v>1</v>
      </c>
      <c r="W10810" t="s">
        <v>32</v>
      </c>
      <c r="X10810" t="s">
        <v>348</v>
      </c>
      <c r="Y10810">
        <v>0</v>
      </c>
      <c r="AB10810" t="s">
        <v>237</v>
      </c>
      <c r="AH10810">
        <v>0</v>
      </c>
      <c r="AN10810" t="s">
        <v>238</v>
      </c>
      <c r="AO10810">
        <v>1</v>
      </c>
      <c r="AP10810" t="s">
        <v>239</v>
      </c>
      <c r="AQ10810" s="27">
        <v>41853</v>
      </c>
      <c r="AR10810" t="s">
        <v>240</v>
      </c>
      <c r="AS10810">
        <v>1</v>
      </c>
      <c r="AT10810" t="s">
        <v>239</v>
      </c>
      <c r="AU10810" s="27">
        <v>41853</v>
      </c>
    </row>
    <row r="10811" spans="1:47" x14ac:dyDescent="0.2">
      <c r="A10811">
        <v>10810</v>
      </c>
      <c r="B10811" t="s">
        <v>34336</v>
      </c>
      <c r="C10811" t="s">
        <v>3280</v>
      </c>
      <c r="D10811" t="s">
        <v>34337</v>
      </c>
      <c r="E10811" s="27">
        <v>41339</v>
      </c>
      <c r="F10811" t="s">
        <v>233</v>
      </c>
      <c r="G10811" s="27">
        <v>29783</v>
      </c>
      <c r="H10811">
        <v>34</v>
      </c>
      <c r="I10811" t="s">
        <v>244</v>
      </c>
      <c r="J10811" t="s">
        <v>250</v>
      </c>
      <c r="K10811">
        <v>0</v>
      </c>
      <c r="L10811">
        <v>6</v>
      </c>
      <c r="M10811">
        <v>0</v>
      </c>
      <c r="N10811">
        <v>0</v>
      </c>
      <c r="O10811">
        <v>1</v>
      </c>
      <c r="P10811">
        <v>-1</v>
      </c>
      <c r="Q10811" s="28">
        <v>41338.42083333333</v>
      </c>
      <c r="R10811" s="28">
        <v>41339.272222222222</v>
      </c>
      <c r="S10811" t="s">
        <v>34338</v>
      </c>
      <c r="U10811" s="27">
        <v>41338</v>
      </c>
      <c r="V10811">
        <v>1</v>
      </c>
      <c r="W10811" t="s">
        <v>32</v>
      </c>
      <c r="X10811" t="s">
        <v>274</v>
      </c>
      <c r="Y10811">
        <v>0</v>
      </c>
      <c r="AB10811" t="s">
        <v>237</v>
      </c>
      <c r="AH10811">
        <v>0</v>
      </c>
      <c r="AN10811" t="s">
        <v>238</v>
      </c>
      <c r="AO10811">
        <v>3</v>
      </c>
      <c r="AP10811" t="s">
        <v>239</v>
      </c>
      <c r="AQ10811" s="27">
        <v>41339</v>
      </c>
      <c r="AR10811" t="s">
        <v>240</v>
      </c>
      <c r="AS10811">
        <v>6</v>
      </c>
      <c r="AT10811" t="s">
        <v>246</v>
      </c>
      <c r="AU10811" s="27">
        <v>41339</v>
      </c>
    </row>
    <row r="10812" spans="1:47" x14ac:dyDescent="0.2">
      <c r="A10812">
        <v>10811</v>
      </c>
      <c r="B10812" t="s">
        <v>34339</v>
      </c>
      <c r="C10812" t="s">
        <v>242</v>
      </c>
      <c r="D10812" t="s">
        <v>34340</v>
      </c>
      <c r="E10812" s="27">
        <v>41516</v>
      </c>
      <c r="F10812" t="s">
        <v>233</v>
      </c>
      <c r="G10812" s="27">
        <v>29871</v>
      </c>
      <c r="H10812">
        <v>34</v>
      </c>
      <c r="I10812" t="s">
        <v>244</v>
      </c>
      <c r="J10812" t="s">
        <v>245</v>
      </c>
      <c r="K10812">
        <v>0</v>
      </c>
      <c r="L10812">
        <v>5</v>
      </c>
      <c r="M10812">
        <v>0</v>
      </c>
      <c r="N10812">
        <v>0</v>
      </c>
      <c r="O10812">
        <v>1</v>
      </c>
      <c r="P10812">
        <v>-2</v>
      </c>
      <c r="Q10812" s="28">
        <v>41514.220138888886</v>
      </c>
      <c r="R10812" s="28">
        <v>41515.416666666664</v>
      </c>
      <c r="S10812" t="s">
        <v>34341</v>
      </c>
      <c r="T10812" s="27">
        <v>41514</v>
      </c>
      <c r="V10812">
        <v>2</v>
      </c>
      <c r="W10812" t="s">
        <v>32</v>
      </c>
      <c r="X10812" t="s">
        <v>261</v>
      </c>
      <c r="Y10812">
        <v>0</v>
      </c>
      <c r="AB10812" t="s">
        <v>237</v>
      </c>
      <c r="AH10812">
        <v>0</v>
      </c>
      <c r="AN10812" t="s">
        <v>238</v>
      </c>
      <c r="AO10812">
        <v>2</v>
      </c>
      <c r="AP10812" t="s">
        <v>239</v>
      </c>
      <c r="AQ10812" s="27">
        <v>41516</v>
      </c>
      <c r="AR10812" t="s">
        <v>240</v>
      </c>
      <c r="AS10812">
        <v>5</v>
      </c>
      <c r="AT10812" t="s">
        <v>246</v>
      </c>
      <c r="AU10812" s="27">
        <v>41516</v>
      </c>
    </row>
    <row r="10813" spans="1:47" x14ac:dyDescent="0.2">
      <c r="A10813">
        <v>10812</v>
      </c>
      <c r="B10813" t="s">
        <v>34342</v>
      </c>
      <c r="C10813" t="s">
        <v>2167</v>
      </c>
      <c r="D10813" t="s">
        <v>5901</v>
      </c>
      <c r="E10813" s="27">
        <v>41423</v>
      </c>
      <c r="F10813" t="s">
        <v>233</v>
      </c>
      <c r="G10813" s="27">
        <v>23950</v>
      </c>
      <c r="H10813">
        <v>50</v>
      </c>
      <c r="I10813" t="s">
        <v>234</v>
      </c>
      <c r="J10813" t="s">
        <v>250</v>
      </c>
      <c r="K10813">
        <v>0</v>
      </c>
      <c r="L10813">
        <v>10</v>
      </c>
      <c r="M10813">
        <v>0</v>
      </c>
      <c r="N10813">
        <v>0</v>
      </c>
      <c r="O10813">
        <v>17</v>
      </c>
      <c r="P10813">
        <v>-134</v>
      </c>
      <c r="Q10813" s="28">
        <v>41289.331944444442</v>
      </c>
      <c r="R10813" s="28">
        <v>41419.052083333336</v>
      </c>
      <c r="S10813" t="s">
        <v>34343</v>
      </c>
      <c r="U10813" s="27">
        <v>41289</v>
      </c>
      <c r="V10813">
        <v>134</v>
      </c>
      <c r="W10813" t="s">
        <v>32</v>
      </c>
      <c r="X10813" t="s">
        <v>274</v>
      </c>
      <c r="Y10813">
        <v>0</v>
      </c>
      <c r="AB10813" t="s">
        <v>237</v>
      </c>
      <c r="AH10813">
        <v>0</v>
      </c>
      <c r="AN10813" t="s">
        <v>238</v>
      </c>
      <c r="AO10813">
        <v>7</v>
      </c>
      <c r="AP10813" t="s">
        <v>246</v>
      </c>
      <c r="AQ10813" s="27">
        <v>41423</v>
      </c>
      <c r="AR10813" t="s">
        <v>240</v>
      </c>
      <c r="AS10813">
        <v>10</v>
      </c>
      <c r="AT10813" t="s">
        <v>269</v>
      </c>
      <c r="AU10813" s="27">
        <v>41423</v>
      </c>
    </row>
    <row r="10814" spans="1:47" x14ac:dyDescent="0.2">
      <c r="A10814">
        <v>10813</v>
      </c>
      <c r="B10814" t="s">
        <v>34344</v>
      </c>
      <c r="C10814" t="s">
        <v>34345</v>
      </c>
      <c r="D10814" t="s">
        <v>2288</v>
      </c>
      <c r="E10814" s="27">
        <v>41995</v>
      </c>
      <c r="F10814" t="s">
        <v>233</v>
      </c>
      <c r="G10814" s="27">
        <v>32535</v>
      </c>
      <c r="H10814">
        <v>27</v>
      </c>
      <c r="I10814" t="s">
        <v>244</v>
      </c>
      <c r="J10814" t="s">
        <v>250</v>
      </c>
      <c r="K10814">
        <v>0</v>
      </c>
      <c r="L10814">
        <v>5</v>
      </c>
      <c r="M10814">
        <v>0</v>
      </c>
      <c r="N10814">
        <v>0</v>
      </c>
      <c r="O10814">
        <v>4</v>
      </c>
      <c r="P10814">
        <v>-1</v>
      </c>
      <c r="Q10814" s="28">
        <v>41994.310416666667</v>
      </c>
      <c r="R10814" s="28">
        <v>41995.3125</v>
      </c>
      <c r="S10814" t="s">
        <v>34346</v>
      </c>
      <c r="U10814" s="27">
        <v>41994</v>
      </c>
      <c r="V10814">
        <v>1</v>
      </c>
      <c r="W10814" t="s">
        <v>32</v>
      </c>
      <c r="X10814" t="s">
        <v>274</v>
      </c>
      <c r="Y10814">
        <v>0</v>
      </c>
      <c r="AB10814" t="s">
        <v>237</v>
      </c>
      <c r="AH10814">
        <v>0</v>
      </c>
      <c r="AN10814" t="s">
        <v>238</v>
      </c>
      <c r="AO10814">
        <v>3</v>
      </c>
      <c r="AP10814" t="s">
        <v>239</v>
      </c>
      <c r="AQ10814" s="27">
        <v>41995</v>
      </c>
      <c r="AR10814" t="s">
        <v>240</v>
      </c>
      <c r="AS10814">
        <v>5</v>
      </c>
      <c r="AT10814" t="s">
        <v>246</v>
      </c>
      <c r="AU10814" s="27">
        <v>41995</v>
      </c>
    </row>
    <row r="10815" spans="1:47" x14ac:dyDescent="0.2">
      <c r="A10815">
        <v>10814</v>
      </c>
      <c r="B10815" t="s">
        <v>34347</v>
      </c>
      <c r="C10815" t="s">
        <v>1218</v>
      </c>
      <c r="D10815" t="s">
        <v>34348</v>
      </c>
      <c r="E10815" s="27">
        <v>41801</v>
      </c>
      <c r="F10815" t="s">
        <v>233</v>
      </c>
      <c r="G10815" s="27">
        <v>22562</v>
      </c>
      <c r="H10815">
        <v>54</v>
      </c>
      <c r="I10815" t="s">
        <v>234</v>
      </c>
      <c r="J10815" t="s">
        <v>250</v>
      </c>
      <c r="K10815">
        <v>0</v>
      </c>
      <c r="L10815">
        <v>4</v>
      </c>
      <c r="M10815">
        <v>0</v>
      </c>
      <c r="N10815">
        <v>0</v>
      </c>
      <c r="O10815">
        <v>10</v>
      </c>
      <c r="P10815">
        <v>0</v>
      </c>
      <c r="Q10815" s="28">
        <v>41801.25277777778</v>
      </c>
      <c r="R10815" s="28">
        <v>41801.334722222222</v>
      </c>
      <c r="S10815" t="s">
        <v>34349</v>
      </c>
      <c r="T10815" s="27">
        <v>41801</v>
      </c>
      <c r="V10815">
        <v>0</v>
      </c>
      <c r="W10815" t="s">
        <v>32</v>
      </c>
      <c r="X10815" t="s">
        <v>261</v>
      </c>
      <c r="Y10815">
        <v>1</v>
      </c>
      <c r="AA10815" t="s">
        <v>34350</v>
      </c>
      <c r="AB10815" t="s">
        <v>36</v>
      </c>
      <c r="AC10815">
        <v>0</v>
      </c>
      <c r="AD10815" s="27">
        <v>41942</v>
      </c>
      <c r="AE10815" t="s">
        <v>474</v>
      </c>
      <c r="AF10815" s="27">
        <v>41942</v>
      </c>
      <c r="AG10815" s="27">
        <v>41961</v>
      </c>
      <c r="AH10815">
        <v>0</v>
      </c>
      <c r="AN10815" t="s">
        <v>238</v>
      </c>
      <c r="AO10815">
        <v>1</v>
      </c>
      <c r="AP10815" t="s">
        <v>239</v>
      </c>
      <c r="AQ10815" s="27">
        <v>41801</v>
      </c>
      <c r="AR10815" t="s">
        <v>240</v>
      </c>
      <c r="AS10815">
        <v>4</v>
      </c>
      <c r="AT10815" t="s">
        <v>239</v>
      </c>
      <c r="AU10815" s="27">
        <v>41801</v>
      </c>
    </row>
    <row r="10816" spans="1:47" x14ac:dyDescent="0.2">
      <c r="A10816">
        <v>10815</v>
      </c>
      <c r="B10816" t="s">
        <v>34351</v>
      </c>
      <c r="C10816" t="s">
        <v>553</v>
      </c>
      <c r="D10816" t="s">
        <v>1110</v>
      </c>
      <c r="E10816" s="27">
        <v>41908</v>
      </c>
      <c r="F10816" t="s">
        <v>233</v>
      </c>
      <c r="G10816" s="27">
        <v>31887</v>
      </c>
      <c r="H10816">
        <v>28</v>
      </c>
      <c r="I10816" t="s">
        <v>244</v>
      </c>
      <c r="J10816" t="s">
        <v>250</v>
      </c>
      <c r="K10816">
        <v>0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 s="28">
        <v>41908.211805555555</v>
      </c>
      <c r="R10816" s="28">
        <v>41909.086111111108</v>
      </c>
      <c r="S10816" t="s">
        <v>34352</v>
      </c>
      <c r="T10816" s="27">
        <v>41908</v>
      </c>
      <c r="V10816">
        <v>0</v>
      </c>
      <c r="W10816" t="s">
        <v>36</v>
      </c>
      <c r="X10816" t="s">
        <v>279</v>
      </c>
      <c r="Y10816">
        <v>0</v>
      </c>
      <c r="AB10816" t="s">
        <v>237</v>
      </c>
      <c r="AH10816">
        <v>0</v>
      </c>
      <c r="AN10816" t="s">
        <v>238</v>
      </c>
      <c r="AO10816">
        <v>2</v>
      </c>
      <c r="AP10816" t="s">
        <v>239</v>
      </c>
      <c r="AQ10816" s="27">
        <v>41908</v>
      </c>
      <c r="AR10816" t="s">
        <v>240</v>
      </c>
      <c r="AS10816">
        <v>1</v>
      </c>
      <c r="AT10816" t="s">
        <v>239</v>
      </c>
      <c r="AU10816" s="27">
        <v>41908</v>
      </c>
    </row>
    <row r="10817" spans="1:47" x14ac:dyDescent="0.2">
      <c r="A10817">
        <v>10816</v>
      </c>
      <c r="B10817" t="s">
        <v>34353</v>
      </c>
      <c r="C10817" t="s">
        <v>464</v>
      </c>
      <c r="D10817" t="s">
        <v>34354</v>
      </c>
      <c r="E10817" s="27">
        <v>41794</v>
      </c>
      <c r="F10817" t="s">
        <v>233</v>
      </c>
      <c r="G10817" s="27">
        <v>34306</v>
      </c>
      <c r="H10817">
        <v>22</v>
      </c>
      <c r="I10817" t="s">
        <v>259</v>
      </c>
      <c r="J10817" t="s">
        <v>245</v>
      </c>
      <c r="K10817">
        <v>0</v>
      </c>
      <c r="L10817">
        <v>6</v>
      </c>
      <c r="M10817">
        <v>0</v>
      </c>
      <c r="N10817">
        <v>0</v>
      </c>
      <c r="O10817">
        <v>3</v>
      </c>
      <c r="P10817">
        <v>-1</v>
      </c>
      <c r="Q10817" s="28">
        <v>41793.14166666667</v>
      </c>
      <c r="R10817" s="28">
        <v>41795.399305555555</v>
      </c>
      <c r="S10817" t="s">
        <v>34355</v>
      </c>
      <c r="U10817" s="27">
        <v>41794</v>
      </c>
      <c r="V10817">
        <v>0</v>
      </c>
      <c r="W10817" t="s">
        <v>32</v>
      </c>
      <c r="X10817" t="s">
        <v>274</v>
      </c>
      <c r="Y10817">
        <v>0</v>
      </c>
      <c r="AB10817" t="s">
        <v>237</v>
      </c>
      <c r="AH10817">
        <v>0</v>
      </c>
      <c r="AN10817" t="s">
        <v>238</v>
      </c>
      <c r="AO10817">
        <v>5</v>
      </c>
      <c r="AP10817" t="s">
        <v>246</v>
      </c>
      <c r="AQ10817" s="27">
        <v>41794</v>
      </c>
      <c r="AR10817" t="s">
        <v>240</v>
      </c>
      <c r="AS10817">
        <v>6</v>
      </c>
      <c r="AT10817" t="s">
        <v>246</v>
      </c>
      <c r="AU10817" s="27">
        <v>41794</v>
      </c>
    </row>
    <row r="10818" spans="1:47" x14ac:dyDescent="0.2">
      <c r="A10818">
        <v>10817</v>
      </c>
      <c r="B10818" t="s">
        <v>34356</v>
      </c>
      <c r="C10818" t="s">
        <v>618</v>
      </c>
      <c r="D10818" t="s">
        <v>331</v>
      </c>
      <c r="E10818" s="27">
        <v>41814</v>
      </c>
      <c r="F10818" t="s">
        <v>233</v>
      </c>
      <c r="G10818" s="27">
        <v>23671</v>
      </c>
      <c r="H10818">
        <v>51</v>
      </c>
      <c r="I10818" t="s">
        <v>234</v>
      </c>
      <c r="J10818" t="s">
        <v>22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-1</v>
      </c>
      <c r="Q10818" s="28">
        <v>41813.365277777775</v>
      </c>
      <c r="R10818" s="28">
        <v>41814.442361111112</v>
      </c>
      <c r="S10818" t="s">
        <v>34357</v>
      </c>
      <c r="T10818" s="27">
        <v>41813</v>
      </c>
      <c r="V10818">
        <v>1</v>
      </c>
      <c r="W10818" t="s">
        <v>32</v>
      </c>
      <c r="X10818" t="s">
        <v>390</v>
      </c>
      <c r="Y10818">
        <v>1</v>
      </c>
      <c r="AA10818" t="s">
        <v>34358</v>
      </c>
      <c r="AB10818" t="s">
        <v>32</v>
      </c>
      <c r="AC10818">
        <v>0</v>
      </c>
      <c r="AD10818" s="27">
        <v>42149</v>
      </c>
      <c r="AE10818" t="s">
        <v>261</v>
      </c>
      <c r="AF10818" s="27">
        <v>42149</v>
      </c>
      <c r="AG10818" s="27">
        <v>42149</v>
      </c>
      <c r="AH10818">
        <v>0</v>
      </c>
      <c r="AN10818" t="s">
        <v>238</v>
      </c>
      <c r="AO10818">
        <v>1</v>
      </c>
      <c r="AP10818" t="s">
        <v>239</v>
      </c>
      <c r="AQ10818" s="27">
        <v>41814</v>
      </c>
      <c r="AR10818" t="s">
        <v>240</v>
      </c>
      <c r="AS10818">
        <v>1</v>
      </c>
      <c r="AT10818" t="s">
        <v>239</v>
      </c>
      <c r="AU10818" s="27">
        <v>41814</v>
      </c>
    </row>
    <row r="10819" spans="1:47" x14ac:dyDescent="0.2">
      <c r="A10819">
        <v>10818</v>
      </c>
      <c r="B10819" t="s">
        <v>34359</v>
      </c>
      <c r="C10819" t="s">
        <v>8940</v>
      </c>
      <c r="D10819" t="s">
        <v>34360</v>
      </c>
      <c r="E10819" s="27">
        <v>41772</v>
      </c>
      <c r="F10819" t="s">
        <v>294</v>
      </c>
      <c r="G10819" s="27">
        <v>29136</v>
      </c>
      <c r="H10819">
        <v>36</v>
      </c>
      <c r="I10819" t="s">
        <v>244</v>
      </c>
      <c r="J10819" t="s">
        <v>245</v>
      </c>
      <c r="K10819">
        <v>0</v>
      </c>
      <c r="L10819">
        <v>3</v>
      </c>
      <c r="M10819">
        <v>0</v>
      </c>
      <c r="N10819">
        <v>0</v>
      </c>
      <c r="O10819">
        <v>5</v>
      </c>
      <c r="P10819">
        <v>-1</v>
      </c>
      <c r="Q10819" s="28">
        <v>41771.380555555559</v>
      </c>
      <c r="R10819" s="28">
        <v>41772.350694444445</v>
      </c>
      <c r="S10819" t="s">
        <v>34361</v>
      </c>
      <c r="U10819" s="27">
        <v>41771</v>
      </c>
      <c r="V10819">
        <v>1</v>
      </c>
      <c r="W10819" t="s">
        <v>32</v>
      </c>
      <c r="X10819" t="s">
        <v>274</v>
      </c>
      <c r="Y10819">
        <v>1</v>
      </c>
      <c r="AA10819" t="s">
        <v>34362</v>
      </c>
      <c r="AB10819" t="s">
        <v>32</v>
      </c>
      <c r="AD10819" s="27">
        <v>41970</v>
      </c>
      <c r="AE10819" t="s">
        <v>343</v>
      </c>
      <c r="AH10819">
        <v>0</v>
      </c>
      <c r="AN10819" t="s">
        <v>238</v>
      </c>
      <c r="AO10819">
        <v>1</v>
      </c>
      <c r="AP10819" t="s">
        <v>239</v>
      </c>
      <c r="AQ10819" s="27">
        <v>41772</v>
      </c>
      <c r="AR10819" t="s">
        <v>240</v>
      </c>
      <c r="AS10819">
        <v>3</v>
      </c>
      <c r="AT10819" t="s">
        <v>239</v>
      </c>
      <c r="AU10819" s="27">
        <v>41772</v>
      </c>
    </row>
    <row r="10820" spans="1:47" x14ac:dyDescent="0.2">
      <c r="A10820">
        <v>10819</v>
      </c>
      <c r="B10820" t="s">
        <v>34363</v>
      </c>
      <c r="C10820" t="s">
        <v>575</v>
      </c>
      <c r="D10820" t="s">
        <v>34364</v>
      </c>
      <c r="E10820" s="27">
        <v>41829</v>
      </c>
      <c r="F10820" t="s">
        <v>233</v>
      </c>
      <c r="G10820" s="27">
        <v>35142</v>
      </c>
      <c r="H10820">
        <v>20</v>
      </c>
      <c r="I10820" t="s">
        <v>259</v>
      </c>
      <c r="J10820" t="s">
        <v>1115</v>
      </c>
      <c r="K10820">
        <v>0</v>
      </c>
      <c r="L10820">
        <v>10</v>
      </c>
      <c r="M10820">
        <v>1</v>
      </c>
      <c r="N10820">
        <v>0</v>
      </c>
      <c r="O10820">
        <v>2</v>
      </c>
      <c r="P10820">
        <v>-1</v>
      </c>
      <c r="Q10820" s="28">
        <v>41828.055555555555</v>
      </c>
      <c r="R10820" s="28">
        <v>41880.173611111109</v>
      </c>
      <c r="S10820" t="s">
        <v>34365</v>
      </c>
      <c r="T10820" s="27">
        <v>41828</v>
      </c>
      <c r="V10820">
        <v>1</v>
      </c>
      <c r="W10820" t="s">
        <v>32</v>
      </c>
      <c r="X10820" t="s">
        <v>359</v>
      </c>
      <c r="Y10820">
        <v>1</v>
      </c>
      <c r="AA10820" t="s">
        <v>34366</v>
      </c>
      <c r="AB10820" t="s">
        <v>32</v>
      </c>
      <c r="AD10820" s="27">
        <v>42009</v>
      </c>
      <c r="AE10820" t="s">
        <v>18663</v>
      </c>
      <c r="AH10820">
        <v>1</v>
      </c>
      <c r="AJ10820" t="s">
        <v>34366</v>
      </c>
      <c r="AK10820" t="s">
        <v>366</v>
      </c>
      <c r="AL10820" s="27">
        <v>42009</v>
      </c>
      <c r="AM10820" t="s">
        <v>18663</v>
      </c>
      <c r="AN10820" t="s">
        <v>238</v>
      </c>
      <c r="AO10820">
        <v>8</v>
      </c>
      <c r="AP10820" t="s">
        <v>269</v>
      </c>
      <c r="AQ10820" s="27">
        <v>41829</v>
      </c>
      <c r="AR10820" t="s">
        <v>240</v>
      </c>
      <c r="AS10820">
        <v>10</v>
      </c>
      <c r="AT10820" t="s">
        <v>269</v>
      </c>
      <c r="AU10820" s="27">
        <v>41829</v>
      </c>
    </row>
    <row r="10821" spans="1:47" x14ac:dyDescent="0.2">
      <c r="A10821">
        <v>10820</v>
      </c>
      <c r="B10821" t="s">
        <v>34367</v>
      </c>
      <c r="C10821" t="s">
        <v>7708</v>
      </c>
      <c r="D10821" t="s">
        <v>34368</v>
      </c>
      <c r="E10821" s="27">
        <v>41784</v>
      </c>
      <c r="F10821" t="s">
        <v>233</v>
      </c>
      <c r="G10821" s="27">
        <v>31601</v>
      </c>
      <c r="H10821">
        <v>29</v>
      </c>
      <c r="I10821" t="s">
        <v>244</v>
      </c>
      <c r="J10821" t="s">
        <v>245</v>
      </c>
      <c r="K10821">
        <v>0</v>
      </c>
      <c r="L10821">
        <v>1</v>
      </c>
      <c r="M10821">
        <v>0</v>
      </c>
      <c r="N10821">
        <v>0</v>
      </c>
      <c r="O10821">
        <v>2</v>
      </c>
      <c r="P10821">
        <v>-1</v>
      </c>
      <c r="Q10821" s="28">
        <v>41783.240277777775</v>
      </c>
      <c r="R10821" s="28">
        <v>41786.386111111111</v>
      </c>
      <c r="S10821" t="s">
        <v>34369</v>
      </c>
      <c r="U10821" s="27">
        <v>41783</v>
      </c>
      <c r="V10821">
        <v>1</v>
      </c>
      <c r="W10821" t="s">
        <v>32</v>
      </c>
      <c r="X10821" t="s">
        <v>274</v>
      </c>
      <c r="Y10821">
        <v>0</v>
      </c>
      <c r="AB10821" t="s">
        <v>237</v>
      </c>
      <c r="AH10821">
        <v>0</v>
      </c>
      <c r="AN10821" t="s">
        <v>238</v>
      </c>
      <c r="AO10821">
        <v>2</v>
      </c>
      <c r="AP10821" t="s">
        <v>239</v>
      </c>
      <c r="AQ10821" s="27">
        <v>41784</v>
      </c>
      <c r="AR10821" t="s">
        <v>240</v>
      </c>
      <c r="AS10821">
        <v>1</v>
      </c>
      <c r="AT10821" t="s">
        <v>239</v>
      </c>
      <c r="AU10821" s="27">
        <v>41784</v>
      </c>
    </row>
    <row r="10822" spans="1:47" x14ac:dyDescent="0.2">
      <c r="A10822">
        <v>10821</v>
      </c>
      <c r="B10822" t="s">
        <v>34370</v>
      </c>
      <c r="C10822" t="s">
        <v>2639</v>
      </c>
      <c r="D10822" t="s">
        <v>266</v>
      </c>
      <c r="E10822" s="27">
        <v>41985</v>
      </c>
      <c r="F10822" t="s">
        <v>233</v>
      </c>
      <c r="G10822" s="27">
        <v>31425</v>
      </c>
      <c r="H10822">
        <v>30</v>
      </c>
      <c r="I10822" t="s">
        <v>244</v>
      </c>
      <c r="J10822" t="s">
        <v>250</v>
      </c>
      <c r="K10822">
        <v>1</v>
      </c>
      <c r="L10822">
        <v>5</v>
      </c>
      <c r="M10822">
        <v>0</v>
      </c>
      <c r="N10822">
        <v>2</v>
      </c>
      <c r="O10822">
        <v>8</v>
      </c>
      <c r="P10822">
        <v>-1</v>
      </c>
      <c r="Q10822" s="28">
        <v>41984.472916666666</v>
      </c>
      <c r="R10822" s="28">
        <v>42039.352083333331</v>
      </c>
      <c r="S10822" t="s">
        <v>34371</v>
      </c>
      <c r="T10822" s="27">
        <v>41984</v>
      </c>
      <c r="V10822">
        <v>1</v>
      </c>
      <c r="W10822" t="s">
        <v>32</v>
      </c>
      <c r="X10822" t="s">
        <v>261</v>
      </c>
      <c r="Y10822">
        <v>1</v>
      </c>
      <c r="AA10822" t="s">
        <v>34372</v>
      </c>
      <c r="AB10822" t="s">
        <v>36</v>
      </c>
      <c r="AC10822">
        <v>0</v>
      </c>
      <c r="AD10822" s="27">
        <v>42133</v>
      </c>
      <c r="AE10822" t="s">
        <v>548</v>
      </c>
      <c r="AF10822" s="27">
        <v>42133</v>
      </c>
      <c r="AG10822" s="27">
        <v>42136</v>
      </c>
      <c r="AH10822">
        <v>0</v>
      </c>
      <c r="AN10822" t="s">
        <v>238</v>
      </c>
      <c r="AO10822">
        <v>3</v>
      </c>
      <c r="AP10822" t="s">
        <v>239</v>
      </c>
      <c r="AQ10822" s="27">
        <v>41985</v>
      </c>
      <c r="AR10822" t="s">
        <v>240</v>
      </c>
      <c r="AS10822">
        <v>5</v>
      </c>
      <c r="AT10822" t="s">
        <v>246</v>
      </c>
      <c r="AU10822" s="27">
        <v>41985</v>
      </c>
    </row>
    <row r="10823" spans="1:47" x14ac:dyDescent="0.2">
      <c r="A10823">
        <v>10822</v>
      </c>
      <c r="B10823" t="s">
        <v>34373</v>
      </c>
      <c r="C10823" t="s">
        <v>3523</v>
      </c>
      <c r="D10823" t="s">
        <v>2032</v>
      </c>
      <c r="E10823" s="27">
        <v>41876</v>
      </c>
      <c r="F10823" t="s">
        <v>233</v>
      </c>
      <c r="G10823" s="27">
        <v>35021</v>
      </c>
      <c r="H10823">
        <v>20</v>
      </c>
      <c r="I10823" t="s">
        <v>259</v>
      </c>
      <c r="J10823" t="s">
        <v>245</v>
      </c>
      <c r="K10823">
        <v>0</v>
      </c>
      <c r="L10823">
        <v>4</v>
      </c>
      <c r="M10823">
        <v>0</v>
      </c>
      <c r="N10823">
        <v>0</v>
      </c>
      <c r="O10823">
        <v>1</v>
      </c>
      <c r="P10823">
        <v>-39</v>
      </c>
      <c r="Q10823" s="28">
        <v>41837.428472222222</v>
      </c>
      <c r="R10823" s="28">
        <v>41838.313194444447</v>
      </c>
      <c r="S10823" t="s">
        <v>34374</v>
      </c>
      <c r="T10823" s="27">
        <v>41837</v>
      </c>
      <c r="V10823">
        <v>39</v>
      </c>
      <c r="W10823" t="s">
        <v>32</v>
      </c>
      <c r="X10823" t="s">
        <v>5889</v>
      </c>
      <c r="Y10823">
        <v>0</v>
      </c>
      <c r="AB10823" t="s">
        <v>237</v>
      </c>
      <c r="AH10823">
        <v>0</v>
      </c>
      <c r="AN10823" t="s">
        <v>238</v>
      </c>
      <c r="AO10823">
        <v>6</v>
      </c>
      <c r="AP10823" t="s">
        <v>246</v>
      </c>
      <c r="AQ10823" s="27">
        <v>41876</v>
      </c>
      <c r="AR10823" t="s">
        <v>240</v>
      </c>
      <c r="AS10823">
        <v>4</v>
      </c>
      <c r="AT10823" t="s">
        <v>239</v>
      </c>
      <c r="AU10823" s="27">
        <v>41876</v>
      </c>
    </row>
    <row r="10824" spans="1:47" x14ac:dyDescent="0.2">
      <c r="A10824">
        <v>10823</v>
      </c>
      <c r="B10824" t="s">
        <v>34375</v>
      </c>
      <c r="C10824" t="s">
        <v>6987</v>
      </c>
      <c r="D10824" t="s">
        <v>34376</v>
      </c>
      <c r="E10824" s="27">
        <v>41963</v>
      </c>
      <c r="F10824" t="s">
        <v>233</v>
      </c>
      <c r="G10824" s="27">
        <v>26344</v>
      </c>
      <c r="H10824">
        <v>44</v>
      </c>
      <c r="I10824" t="s">
        <v>244</v>
      </c>
      <c r="J10824" t="s">
        <v>353</v>
      </c>
      <c r="K10824">
        <v>0</v>
      </c>
      <c r="L10824">
        <v>1</v>
      </c>
      <c r="M10824">
        <v>0</v>
      </c>
      <c r="N10824">
        <v>0</v>
      </c>
      <c r="O10824">
        <v>0</v>
      </c>
      <c r="P10824">
        <v>-1</v>
      </c>
      <c r="Q10824" s="28">
        <v>41962.215277777781</v>
      </c>
      <c r="R10824" s="28">
        <v>41963.39166666667</v>
      </c>
      <c r="S10824" t="s">
        <v>34377</v>
      </c>
      <c r="T10824" s="27">
        <v>41962</v>
      </c>
      <c r="V10824">
        <v>1</v>
      </c>
      <c r="W10824" t="s">
        <v>36</v>
      </c>
      <c r="X10824" t="s">
        <v>279</v>
      </c>
      <c r="Y10824">
        <v>1</v>
      </c>
      <c r="AA10824" t="s">
        <v>34378</v>
      </c>
      <c r="AB10824" t="s">
        <v>36</v>
      </c>
      <c r="AD10824" s="27">
        <v>42294</v>
      </c>
      <c r="AE10824" t="s">
        <v>324</v>
      </c>
      <c r="AH10824">
        <v>0</v>
      </c>
      <c r="AN10824" t="s">
        <v>238</v>
      </c>
      <c r="AO10824">
        <v>1</v>
      </c>
      <c r="AP10824" t="s">
        <v>239</v>
      </c>
      <c r="AQ10824" s="27">
        <v>41963</v>
      </c>
      <c r="AR10824" t="s">
        <v>240</v>
      </c>
      <c r="AS10824">
        <v>1</v>
      </c>
      <c r="AT10824" t="s">
        <v>239</v>
      </c>
      <c r="AU10824" s="27">
        <v>41963</v>
      </c>
    </row>
    <row r="10825" spans="1:47" x14ac:dyDescent="0.2">
      <c r="A10825">
        <v>10824</v>
      </c>
      <c r="B10825" t="s">
        <v>34379</v>
      </c>
      <c r="C10825" t="s">
        <v>33607</v>
      </c>
      <c r="D10825" t="s">
        <v>618</v>
      </c>
      <c r="E10825" s="27">
        <v>41747</v>
      </c>
      <c r="F10825" t="s">
        <v>294</v>
      </c>
      <c r="G10825" s="27">
        <v>33757</v>
      </c>
      <c r="H10825">
        <v>23</v>
      </c>
      <c r="I10825" t="s">
        <v>259</v>
      </c>
      <c r="J10825" t="s">
        <v>250</v>
      </c>
      <c r="K10825">
        <v>0</v>
      </c>
      <c r="L10825">
        <v>4</v>
      </c>
      <c r="M10825">
        <v>0</v>
      </c>
      <c r="N10825">
        <v>0</v>
      </c>
      <c r="O10825">
        <v>1</v>
      </c>
      <c r="P10825">
        <v>-1</v>
      </c>
      <c r="Q10825" s="28">
        <v>41746.078472222223</v>
      </c>
      <c r="R10825" s="28">
        <v>41774.438888888886</v>
      </c>
      <c r="S10825" t="s">
        <v>34380</v>
      </c>
      <c r="T10825" s="27">
        <v>41746</v>
      </c>
      <c r="V10825">
        <v>1</v>
      </c>
      <c r="W10825" t="s">
        <v>32</v>
      </c>
      <c r="X10825" t="s">
        <v>847</v>
      </c>
      <c r="Y10825">
        <v>1</v>
      </c>
      <c r="AA10825" t="s">
        <v>34381</v>
      </c>
      <c r="AB10825" t="s">
        <v>36</v>
      </c>
      <c r="AD10825" s="27">
        <v>41848</v>
      </c>
      <c r="AE10825" t="s">
        <v>548</v>
      </c>
      <c r="AH10825">
        <v>0</v>
      </c>
      <c r="AN10825" t="s">
        <v>238</v>
      </c>
      <c r="AO10825">
        <v>3</v>
      </c>
      <c r="AP10825" t="s">
        <v>239</v>
      </c>
      <c r="AQ10825" s="27">
        <v>41747</v>
      </c>
      <c r="AR10825" t="s">
        <v>240</v>
      </c>
      <c r="AS10825">
        <v>4</v>
      </c>
      <c r="AT10825" t="s">
        <v>239</v>
      </c>
      <c r="AU10825" s="27">
        <v>41747</v>
      </c>
    </row>
    <row r="10826" spans="1:47" x14ac:dyDescent="0.2">
      <c r="A10826">
        <v>10825</v>
      </c>
      <c r="B10826" t="s">
        <v>34382</v>
      </c>
      <c r="C10826" t="s">
        <v>817</v>
      </c>
      <c r="D10826" t="s">
        <v>266</v>
      </c>
      <c r="E10826" s="27">
        <v>41820</v>
      </c>
      <c r="F10826" t="s">
        <v>233</v>
      </c>
      <c r="G10826" s="27">
        <v>33989</v>
      </c>
      <c r="H10826">
        <v>23</v>
      </c>
      <c r="I10826" t="s">
        <v>259</v>
      </c>
      <c r="J10826" t="s">
        <v>250</v>
      </c>
      <c r="K10826">
        <v>0</v>
      </c>
      <c r="L10826">
        <v>8</v>
      </c>
      <c r="M10826">
        <v>0</v>
      </c>
      <c r="N10826">
        <v>0</v>
      </c>
      <c r="O10826">
        <v>0</v>
      </c>
      <c r="W10826" t="s">
        <v>237</v>
      </c>
      <c r="Y10826">
        <v>-1</v>
      </c>
      <c r="AB10826" t="s">
        <v>237</v>
      </c>
      <c r="AH10826">
        <v>0</v>
      </c>
      <c r="AN10826" t="s">
        <v>238</v>
      </c>
      <c r="AO10826">
        <v>5</v>
      </c>
      <c r="AP10826" t="s">
        <v>246</v>
      </c>
      <c r="AQ10826" s="27">
        <v>41820</v>
      </c>
      <c r="AR10826" t="s">
        <v>240</v>
      </c>
      <c r="AS10826">
        <v>8</v>
      </c>
      <c r="AT10826" t="s">
        <v>269</v>
      </c>
      <c r="AU10826" s="27">
        <v>41820</v>
      </c>
    </row>
    <row r="10827" spans="1:47" x14ac:dyDescent="0.2">
      <c r="A10827">
        <v>10826</v>
      </c>
      <c r="B10827" t="s">
        <v>8115</v>
      </c>
      <c r="C10827" t="s">
        <v>637</v>
      </c>
      <c r="D10827" t="s">
        <v>381</v>
      </c>
      <c r="E10827" s="27">
        <v>41985</v>
      </c>
      <c r="F10827" t="s">
        <v>233</v>
      </c>
      <c r="G10827" s="27">
        <v>23100</v>
      </c>
      <c r="H10827">
        <v>53</v>
      </c>
      <c r="I10827" t="s">
        <v>234</v>
      </c>
      <c r="J10827" t="s">
        <v>250</v>
      </c>
      <c r="K10827">
        <v>0</v>
      </c>
      <c r="L10827">
        <v>3</v>
      </c>
      <c r="M10827">
        <v>0</v>
      </c>
      <c r="N10827">
        <v>0</v>
      </c>
      <c r="O10827">
        <v>13</v>
      </c>
      <c r="P10827">
        <v>0</v>
      </c>
      <c r="Q10827" s="28">
        <v>41985.512499999997</v>
      </c>
      <c r="R10827" s="28">
        <v>41985.055555555555</v>
      </c>
      <c r="S10827" t="s">
        <v>34383</v>
      </c>
      <c r="T10827" s="27">
        <v>41984</v>
      </c>
      <c r="V10827">
        <v>1</v>
      </c>
      <c r="W10827" t="s">
        <v>32</v>
      </c>
      <c r="X10827" t="s">
        <v>261</v>
      </c>
      <c r="Y10827">
        <v>0</v>
      </c>
      <c r="AB10827" t="s">
        <v>237</v>
      </c>
      <c r="AH10827">
        <v>0</v>
      </c>
      <c r="AN10827" t="s">
        <v>238</v>
      </c>
      <c r="AO10827">
        <v>6</v>
      </c>
      <c r="AP10827" t="s">
        <v>246</v>
      </c>
      <c r="AQ10827" s="27">
        <v>41985</v>
      </c>
      <c r="AR10827" t="s">
        <v>240</v>
      </c>
      <c r="AS10827">
        <v>3</v>
      </c>
      <c r="AT10827" t="s">
        <v>239</v>
      </c>
      <c r="AU10827" s="27">
        <v>41985</v>
      </c>
    </row>
    <row r="10828" spans="1:47" x14ac:dyDescent="0.2">
      <c r="A10828">
        <v>10827</v>
      </c>
      <c r="B10828" t="s">
        <v>34384</v>
      </c>
      <c r="C10828" t="s">
        <v>1478</v>
      </c>
      <c r="D10828" t="s">
        <v>496</v>
      </c>
      <c r="E10828" s="27">
        <v>41714</v>
      </c>
      <c r="F10828" t="s">
        <v>233</v>
      </c>
      <c r="G10828" s="27">
        <v>27742</v>
      </c>
      <c r="H10828">
        <v>40</v>
      </c>
      <c r="I10828" t="s">
        <v>244</v>
      </c>
      <c r="J10828" t="s">
        <v>245</v>
      </c>
      <c r="K10828">
        <v>0</v>
      </c>
      <c r="L10828">
        <v>1</v>
      </c>
      <c r="M10828">
        <v>0</v>
      </c>
      <c r="N10828">
        <v>0</v>
      </c>
      <c r="O10828">
        <v>0</v>
      </c>
      <c r="P10828">
        <v>-1</v>
      </c>
      <c r="Q10828" s="28">
        <v>41713.237500000003</v>
      </c>
      <c r="R10828" s="28">
        <v>41714.388888888891</v>
      </c>
      <c r="S10828" t="s">
        <v>34385</v>
      </c>
      <c r="T10828" s="27">
        <v>41713</v>
      </c>
      <c r="V10828">
        <v>1</v>
      </c>
      <c r="W10828" t="s">
        <v>32</v>
      </c>
      <c r="X10828" t="s">
        <v>254</v>
      </c>
      <c r="Y10828">
        <v>0</v>
      </c>
      <c r="AB10828" t="s">
        <v>237</v>
      </c>
      <c r="AH10828">
        <v>0</v>
      </c>
      <c r="AN10828" t="s">
        <v>238</v>
      </c>
      <c r="AO10828">
        <v>1</v>
      </c>
      <c r="AP10828" t="s">
        <v>239</v>
      </c>
      <c r="AQ10828" s="27">
        <v>41714</v>
      </c>
      <c r="AR10828" t="s">
        <v>240</v>
      </c>
      <c r="AS10828">
        <v>1</v>
      </c>
      <c r="AT10828" t="s">
        <v>239</v>
      </c>
      <c r="AU10828" s="27">
        <v>41714</v>
      </c>
    </row>
    <row r="10829" spans="1:47" x14ac:dyDescent="0.2">
      <c r="A10829">
        <v>10828</v>
      </c>
      <c r="B10829" t="s">
        <v>34386</v>
      </c>
      <c r="C10829" t="s">
        <v>2515</v>
      </c>
      <c r="D10829" t="s">
        <v>34387</v>
      </c>
      <c r="E10829" s="27">
        <v>41760</v>
      </c>
      <c r="F10829" t="s">
        <v>233</v>
      </c>
      <c r="G10829" s="27">
        <v>18720</v>
      </c>
      <c r="H10829">
        <v>65</v>
      </c>
      <c r="I10829" t="s">
        <v>234</v>
      </c>
      <c r="J10829" t="s">
        <v>353</v>
      </c>
      <c r="K10829">
        <v>0</v>
      </c>
      <c r="L10829">
        <v>1</v>
      </c>
      <c r="M10829">
        <v>0</v>
      </c>
      <c r="N10829">
        <v>0</v>
      </c>
      <c r="O10829">
        <v>2</v>
      </c>
      <c r="P10829">
        <v>-53</v>
      </c>
      <c r="Q10829" s="28">
        <v>41707.427083333336</v>
      </c>
      <c r="R10829" s="28">
        <v>41708.460416666669</v>
      </c>
      <c r="S10829" t="s">
        <v>34388</v>
      </c>
      <c r="T10829" s="27">
        <v>41707</v>
      </c>
      <c r="V10829">
        <v>53</v>
      </c>
      <c r="W10829" t="s">
        <v>36</v>
      </c>
      <c r="X10829" t="s">
        <v>350</v>
      </c>
      <c r="Y10829">
        <v>1</v>
      </c>
      <c r="AA10829" t="s">
        <v>34389</v>
      </c>
      <c r="AB10829" t="s">
        <v>36</v>
      </c>
      <c r="AD10829" s="27">
        <v>41787</v>
      </c>
      <c r="AE10829" t="s">
        <v>34390</v>
      </c>
      <c r="AH10829">
        <v>0</v>
      </c>
      <c r="AN10829" t="s">
        <v>238</v>
      </c>
      <c r="AO10829">
        <v>1</v>
      </c>
      <c r="AP10829" t="s">
        <v>239</v>
      </c>
      <c r="AQ10829" s="27">
        <v>41760</v>
      </c>
      <c r="AR10829" t="s">
        <v>240</v>
      </c>
      <c r="AS10829">
        <v>1</v>
      </c>
      <c r="AT10829" t="s">
        <v>239</v>
      </c>
      <c r="AU10829" s="27">
        <v>41760</v>
      </c>
    </row>
    <row r="10830" spans="1:47" x14ac:dyDescent="0.2">
      <c r="A10830">
        <v>10829</v>
      </c>
      <c r="B10830" t="s">
        <v>34391</v>
      </c>
      <c r="C10830" t="s">
        <v>9061</v>
      </c>
      <c r="D10830" t="s">
        <v>2160</v>
      </c>
      <c r="E10830" s="27">
        <v>41571</v>
      </c>
      <c r="F10830" t="s">
        <v>294</v>
      </c>
      <c r="G10830" s="27">
        <v>34242</v>
      </c>
      <c r="H10830">
        <v>22</v>
      </c>
      <c r="I10830" t="s">
        <v>259</v>
      </c>
      <c r="J10830" t="s">
        <v>250</v>
      </c>
      <c r="K10830">
        <v>0</v>
      </c>
      <c r="L10830">
        <v>6</v>
      </c>
      <c r="M10830">
        <v>0</v>
      </c>
      <c r="N10830">
        <v>0</v>
      </c>
      <c r="O10830">
        <v>1</v>
      </c>
      <c r="P10830">
        <v>-97</v>
      </c>
      <c r="Q10830" s="28">
        <v>41474.088194444441</v>
      </c>
      <c r="R10830" s="28">
        <v>41570.378472222219</v>
      </c>
      <c r="S10830" t="s">
        <v>34392</v>
      </c>
      <c r="T10830" s="27">
        <v>41474</v>
      </c>
      <c r="V10830">
        <v>97</v>
      </c>
      <c r="W10830" t="s">
        <v>32</v>
      </c>
      <c r="X10830" t="s">
        <v>555</v>
      </c>
      <c r="Y10830">
        <v>0</v>
      </c>
      <c r="AB10830" t="s">
        <v>237</v>
      </c>
      <c r="AH10830">
        <v>0</v>
      </c>
      <c r="AN10830" t="s">
        <v>238</v>
      </c>
      <c r="AO10830">
        <v>6</v>
      </c>
      <c r="AP10830" t="s">
        <v>246</v>
      </c>
      <c r="AQ10830" s="27">
        <v>41571</v>
      </c>
      <c r="AR10830" t="s">
        <v>240</v>
      </c>
      <c r="AS10830">
        <v>6</v>
      </c>
      <c r="AT10830" t="s">
        <v>246</v>
      </c>
      <c r="AU10830" s="27">
        <v>41571</v>
      </c>
    </row>
    <row r="10831" spans="1:47" x14ac:dyDescent="0.2">
      <c r="A10831">
        <v>10830</v>
      </c>
      <c r="B10831" t="s">
        <v>34393</v>
      </c>
      <c r="C10831" t="s">
        <v>34394</v>
      </c>
      <c r="D10831" t="s">
        <v>34395</v>
      </c>
      <c r="E10831" s="27">
        <v>41538</v>
      </c>
      <c r="F10831" t="s">
        <v>233</v>
      </c>
      <c r="G10831" s="27">
        <v>23986</v>
      </c>
      <c r="H10831">
        <v>50</v>
      </c>
      <c r="I10831" t="s">
        <v>234</v>
      </c>
      <c r="J10831" t="s">
        <v>250</v>
      </c>
      <c r="K10831">
        <v>0</v>
      </c>
      <c r="L10831">
        <v>1</v>
      </c>
      <c r="M10831">
        <v>0</v>
      </c>
      <c r="N10831">
        <v>0</v>
      </c>
      <c r="O10831">
        <v>0</v>
      </c>
      <c r="W10831" t="s">
        <v>237</v>
      </c>
      <c r="Y10831">
        <v>-1</v>
      </c>
      <c r="AB10831" t="s">
        <v>237</v>
      </c>
      <c r="AH10831">
        <v>0</v>
      </c>
      <c r="AN10831" t="s">
        <v>238</v>
      </c>
      <c r="AO10831">
        <v>1</v>
      </c>
      <c r="AP10831" t="s">
        <v>239</v>
      </c>
      <c r="AQ10831" s="27">
        <v>41538</v>
      </c>
      <c r="AR10831" t="s">
        <v>240</v>
      </c>
      <c r="AS10831">
        <v>1</v>
      </c>
      <c r="AT10831" t="s">
        <v>239</v>
      </c>
      <c r="AU10831" s="27">
        <v>41538</v>
      </c>
    </row>
    <row r="10832" spans="1:47" x14ac:dyDescent="0.2">
      <c r="A10832">
        <v>10831</v>
      </c>
      <c r="B10832" t="s">
        <v>34396</v>
      </c>
      <c r="C10832" t="s">
        <v>1320</v>
      </c>
      <c r="D10832" t="s">
        <v>2032</v>
      </c>
      <c r="E10832" s="27">
        <v>41613</v>
      </c>
      <c r="F10832" t="s">
        <v>294</v>
      </c>
      <c r="G10832" s="27">
        <v>32579</v>
      </c>
      <c r="H10832">
        <v>27</v>
      </c>
      <c r="I10832" t="s">
        <v>244</v>
      </c>
      <c r="J10832" t="s">
        <v>245</v>
      </c>
      <c r="K10832">
        <v>0</v>
      </c>
      <c r="L10832">
        <v>8</v>
      </c>
      <c r="M10832">
        <v>0</v>
      </c>
      <c r="N10832">
        <v>0</v>
      </c>
      <c r="O10832">
        <v>0</v>
      </c>
      <c r="P10832">
        <v>0</v>
      </c>
      <c r="Q10832" s="28">
        <v>41613.161111111112</v>
      </c>
      <c r="R10832" s="28">
        <v>41613.336805555555</v>
      </c>
      <c r="S10832" t="s">
        <v>34397</v>
      </c>
      <c r="T10832" s="27">
        <v>41613</v>
      </c>
      <c r="V10832">
        <v>0</v>
      </c>
      <c r="W10832" t="s">
        <v>36</v>
      </c>
      <c r="X10832" t="s">
        <v>279</v>
      </c>
      <c r="Y10832">
        <v>1</v>
      </c>
      <c r="AA10832" t="s">
        <v>34398</v>
      </c>
      <c r="AB10832" t="s">
        <v>32</v>
      </c>
      <c r="AC10832">
        <v>1</v>
      </c>
      <c r="AD10832" s="27">
        <v>41679</v>
      </c>
      <c r="AE10832" t="s">
        <v>1207</v>
      </c>
      <c r="AF10832" s="27">
        <v>41680</v>
      </c>
      <c r="AG10832" s="27">
        <v>41701</v>
      </c>
      <c r="AH10832">
        <v>1</v>
      </c>
      <c r="AJ10832" t="s">
        <v>34398</v>
      </c>
      <c r="AK10832" t="s">
        <v>255</v>
      </c>
      <c r="AL10832" s="27">
        <v>41679</v>
      </c>
      <c r="AM10832" t="s">
        <v>383</v>
      </c>
      <c r="AN10832" t="s">
        <v>238</v>
      </c>
      <c r="AO10832">
        <v>6</v>
      </c>
      <c r="AP10832" t="s">
        <v>246</v>
      </c>
      <c r="AQ10832" s="27">
        <v>41613</v>
      </c>
      <c r="AR10832" t="s">
        <v>240</v>
      </c>
      <c r="AS10832">
        <v>8</v>
      </c>
      <c r="AT10832" t="s">
        <v>269</v>
      </c>
      <c r="AU10832" s="27">
        <v>41613</v>
      </c>
    </row>
    <row r="10833" spans="1:47" x14ac:dyDescent="0.2">
      <c r="A10833">
        <v>10832</v>
      </c>
      <c r="B10833" t="s">
        <v>34399</v>
      </c>
      <c r="C10833" t="s">
        <v>34400</v>
      </c>
      <c r="D10833" t="s">
        <v>34401</v>
      </c>
      <c r="E10833" s="27">
        <v>41905</v>
      </c>
      <c r="F10833" t="s">
        <v>233</v>
      </c>
      <c r="G10833" s="27">
        <v>33939</v>
      </c>
      <c r="H10833">
        <v>23</v>
      </c>
      <c r="I10833" t="s">
        <v>259</v>
      </c>
      <c r="J10833" t="s">
        <v>353</v>
      </c>
      <c r="K10833">
        <v>0</v>
      </c>
      <c r="L10833">
        <v>4</v>
      </c>
      <c r="M10833">
        <v>0</v>
      </c>
      <c r="N10833">
        <v>0</v>
      </c>
      <c r="O10833">
        <v>1</v>
      </c>
      <c r="P10833">
        <v>0</v>
      </c>
      <c r="Q10833" s="28">
        <v>41905.169444444444</v>
      </c>
      <c r="R10833" s="28">
        <v>41905.32708333333</v>
      </c>
      <c r="S10833" t="s">
        <v>34402</v>
      </c>
      <c r="T10833" s="27">
        <v>41905</v>
      </c>
      <c r="V10833">
        <v>0</v>
      </c>
      <c r="W10833" t="s">
        <v>36</v>
      </c>
      <c r="X10833" t="s">
        <v>422</v>
      </c>
      <c r="Y10833">
        <v>0</v>
      </c>
      <c r="AB10833" t="s">
        <v>237</v>
      </c>
      <c r="AH10833">
        <v>0</v>
      </c>
      <c r="AN10833" t="s">
        <v>238</v>
      </c>
      <c r="AO10833">
        <v>4</v>
      </c>
      <c r="AP10833" t="s">
        <v>239</v>
      </c>
      <c r="AQ10833" s="27">
        <v>41905</v>
      </c>
      <c r="AR10833" t="s">
        <v>240</v>
      </c>
      <c r="AS10833">
        <v>4</v>
      </c>
      <c r="AT10833" t="s">
        <v>239</v>
      </c>
      <c r="AU10833" s="27">
        <v>41905</v>
      </c>
    </row>
    <row r="10834" spans="1:47" x14ac:dyDescent="0.2">
      <c r="A10834">
        <v>10833</v>
      </c>
      <c r="B10834" t="s">
        <v>34403</v>
      </c>
      <c r="C10834" t="s">
        <v>34404</v>
      </c>
      <c r="D10834" t="s">
        <v>266</v>
      </c>
      <c r="E10834" s="27">
        <v>41279</v>
      </c>
      <c r="F10834" t="s">
        <v>233</v>
      </c>
      <c r="G10834" s="27">
        <v>32734</v>
      </c>
      <c r="H10834">
        <v>26</v>
      </c>
      <c r="I10834" t="s">
        <v>244</v>
      </c>
      <c r="J10834" t="s">
        <v>250</v>
      </c>
      <c r="K10834">
        <v>0</v>
      </c>
      <c r="L10834">
        <v>5</v>
      </c>
      <c r="M10834">
        <v>0</v>
      </c>
      <c r="N10834">
        <v>0</v>
      </c>
      <c r="O10834">
        <v>5</v>
      </c>
      <c r="P10834">
        <v>-1</v>
      </c>
      <c r="Q10834" s="28">
        <v>41278.484027777777</v>
      </c>
      <c r="R10834" s="28">
        <v>41280.241666666669</v>
      </c>
      <c r="S10834" t="s">
        <v>34405</v>
      </c>
      <c r="T10834" s="27">
        <v>41278</v>
      </c>
      <c r="V10834">
        <v>1</v>
      </c>
      <c r="W10834" t="s">
        <v>32</v>
      </c>
      <c r="X10834" t="s">
        <v>34406</v>
      </c>
      <c r="Y10834">
        <v>0</v>
      </c>
      <c r="AB10834" t="s">
        <v>237</v>
      </c>
      <c r="AH10834">
        <v>0</v>
      </c>
      <c r="AN10834" t="s">
        <v>238</v>
      </c>
      <c r="AO10834">
        <v>6</v>
      </c>
      <c r="AP10834" t="s">
        <v>246</v>
      </c>
      <c r="AQ10834" s="27">
        <v>41279</v>
      </c>
      <c r="AR10834" t="s">
        <v>240</v>
      </c>
      <c r="AS10834">
        <v>5</v>
      </c>
      <c r="AT10834" t="s">
        <v>246</v>
      </c>
      <c r="AU10834" s="27">
        <v>41279</v>
      </c>
    </row>
    <row r="10835" spans="1:47" x14ac:dyDescent="0.2">
      <c r="A10835">
        <v>10834</v>
      </c>
      <c r="B10835" t="s">
        <v>34407</v>
      </c>
      <c r="C10835" t="s">
        <v>34408</v>
      </c>
      <c r="D10835" t="s">
        <v>34409</v>
      </c>
      <c r="E10835" s="27">
        <v>41838</v>
      </c>
      <c r="F10835" t="s">
        <v>294</v>
      </c>
      <c r="G10835" s="27">
        <v>27353</v>
      </c>
      <c r="H10835">
        <v>41</v>
      </c>
      <c r="I10835" t="s">
        <v>244</v>
      </c>
      <c r="J10835" t="s">
        <v>245</v>
      </c>
      <c r="K10835">
        <v>0</v>
      </c>
      <c r="L10835">
        <v>1</v>
      </c>
      <c r="M10835">
        <v>0</v>
      </c>
      <c r="N10835">
        <v>0</v>
      </c>
      <c r="O10835">
        <v>2</v>
      </c>
      <c r="P10835">
        <v>0</v>
      </c>
      <c r="Q10835" s="28">
        <v>41838.099305555559</v>
      </c>
      <c r="R10835" s="28">
        <v>41838.07708333333</v>
      </c>
      <c r="S10835" t="s">
        <v>34410</v>
      </c>
      <c r="T10835" s="27">
        <v>41838</v>
      </c>
      <c r="V10835">
        <v>0</v>
      </c>
      <c r="W10835" t="s">
        <v>32</v>
      </c>
      <c r="X10835" t="s">
        <v>261</v>
      </c>
      <c r="Y10835">
        <v>0</v>
      </c>
      <c r="AB10835" t="s">
        <v>237</v>
      </c>
      <c r="AH10835">
        <v>0</v>
      </c>
      <c r="AN10835" t="s">
        <v>238</v>
      </c>
      <c r="AO10835">
        <v>1</v>
      </c>
      <c r="AP10835" t="s">
        <v>239</v>
      </c>
      <c r="AQ10835" s="27">
        <v>41838</v>
      </c>
      <c r="AR10835" t="s">
        <v>240</v>
      </c>
      <c r="AS10835">
        <v>1</v>
      </c>
      <c r="AT10835" t="s">
        <v>239</v>
      </c>
      <c r="AU10835" s="27">
        <v>41838</v>
      </c>
    </row>
    <row r="10836" spans="1:47" x14ac:dyDescent="0.2">
      <c r="A10836">
        <v>10835</v>
      </c>
      <c r="B10836" t="s">
        <v>34411</v>
      </c>
      <c r="C10836" t="s">
        <v>9255</v>
      </c>
      <c r="D10836" t="s">
        <v>34412</v>
      </c>
      <c r="E10836" s="27">
        <v>41501</v>
      </c>
      <c r="F10836" t="s">
        <v>233</v>
      </c>
      <c r="G10836" s="27">
        <v>33999</v>
      </c>
      <c r="H10836">
        <v>23</v>
      </c>
      <c r="I10836" t="s">
        <v>259</v>
      </c>
      <c r="J10836" t="s">
        <v>353</v>
      </c>
      <c r="K10836">
        <v>0</v>
      </c>
      <c r="L10836">
        <v>5</v>
      </c>
      <c r="M10836">
        <v>0</v>
      </c>
      <c r="N10836">
        <v>0</v>
      </c>
      <c r="O10836">
        <v>2</v>
      </c>
      <c r="P10836">
        <v>-1</v>
      </c>
      <c r="Q10836" s="28">
        <v>41500.394444444442</v>
      </c>
      <c r="R10836" s="28">
        <v>41502.447222222225</v>
      </c>
      <c r="S10836" t="s">
        <v>34413</v>
      </c>
      <c r="T10836" s="27">
        <v>41500</v>
      </c>
      <c r="V10836">
        <v>1</v>
      </c>
      <c r="W10836" t="s">
        <v>32</v>
      </c>
      <c r="X10836" t="s">
        <v>5955</v>
      </c>
      <c r="Y10836">
        <v>0</v>
      </c>
      <c r="AB10836" t="s">
        <v>237</v>
      </c>
      <c r="AH10836">
        <v>0</v>
      </c>
      <c r="AN10836" t="s">
        <v>238</v>
      </c>
      <c r="AO10836">
        <v>4</v>
      </c>
      <c r="AP10836" t="s">
        <v>239</v>
      </c>
      <c r="AQ10836" s="27">
        <v>41501</v>
      </c>
      <c r="AR10836" t="s">
        <v>240</v>
      </c>
      <c r="AS10836">
        <v>5</v>
      </c>
      <c r="AT10836" t="s">
        <v>246</v>
      </c>
      <c r="AU10836" s="27">
        <v>41501</v>
      </c>
    </row>
    <row r="10837" spans="1:47" x14ac:dyDescent="0.2">
      <c r="A10837">
        <v>10836</v>
      </c>
      <c r="B10837" t="s">
        <v>34414</v>
      </c>
      <c r="C10837" t="s">
        <v>813</v>
      </c>
      <c r="D10837" t="s">
        <v>34415</v>
      </c>
      <c r="E10837" s="27">
        <v>41741</v>
      </c>
      <c r="F10837" t="s">
        <v>233</v>
      </c>
      <c r="G10837" s="27">
        <v>33287</v>
      </c>
      <c r="H10837">
        <v>25</v>
      </c>
      <c r="I10837" t="s">
        <v>244</v>
      </c>
      <c r="J10837" t="s">
        <v>250</v>
      </c>
      <c r="K10837">
        <v>0</v>
      </c>
      <c r="L10837">
        <v>6</v>
      </c>
      <c r="M10837">
        <v>0</v>
      </c>
      <c r="N10837">
        <v>0</v>
      </c>
      <c r="O10837">
        <v>3</v>
      </c>
      <c r="P10837">
        <v>-1</v>
      </c>
      <c r="Q10837" s="28">
        <v>41740.257638888892</v>
      </c>
      <c r="R10837" s="28">
        <v>41741.384027777778</v>
      </c>
      <c r="S10837" t="s">
        <v>34416</v>
      </c>
      <c r="T10837" s="27">
        <v>41740</v>
      </c>
      <c r="V10837">
        <v>1</v>
      </c>
      <c r="W10837" t="s">
        <v>32</v>
      </c>
      <c r="X10837" t="s">
        <v>364</v>
      </c>
      <c r="Y10837">
        <v>1</v>
      </c>
      <c r="AA10837" t="s">
        <v>34417</v>
      </c>
      <c r="AB10837" t="s">
        <v>36</v>
      </c>
      <c r="AC10837">
        <v>0</v>
      </c>
      <c r="AD10837" s="27">
        <v>41930</v>
      </c>
      <c r="AE10837" t="s">
        <v>350</v>
      </c>
      <c r="AF10837" s="27">
        <v>41930</v>
      </c>
      <c r="AG10837" s="27">
        <v>41948</v>
      </c>
      <c r="AH10837">
        <v>0</v>
      </c>
      <c r="AN10837" t="s">
        <v>238</v>
      </c>
      <c r="AO10837">
        <v>4</v>
      </c>
      <c r="AP10837" t="s">
        <v>239</v>
      </c>
      <c r="AQ10837" s="27">
        <v>41741</v>
      </c>
      <c r="AR10837" t="s">
        <v>240</v>
      </c>
      <c r="AS10837">
        <v>6</v>
      </c>
      <c r="AT10837" t="s">
        <v>246</v>
      </c>
      <c r="AU10837" s="27">
        <v>41741</v>
      </c>
    </row>
    <row r="10838" spans="1:47" x14ac:dyDescent="0.2">
      <c r="A10838">
        <v>10837</v>
      </c>
      <c r="B10838" t="s">
        <v>34418</v>
      </c>
      <c r="C10838" t="s">
        <v>1438</v>
      </c>
      <c r="D10838" t="s">
        <v>3033</v>
      </c>
      <c r="E10838" s="27">
        <v>41501</v>
      </c>
      <c r="F10838" t="s">
        <v>233</v>
      </c>
      <c r="G10838" s="27">
        <v>25208</v>
      </c>
      <c r="H10838">
        <v>47</v>
      </c>
      <c r="I10838" t="s">
        <v>234</v>
      </c>
      <c r="J10838" t="s">
        <v>250</v>
      </c>
      <c r="K10838">
        <v>0</v>
      </c>
      <c r="L10838">
        <v>6</v>
      </c>
      <c r="M10838">
        <v>0</v>
      </c>
      <c r="N10838">
        <v>0</v>
      </c>
      <c r="O10838">
        <v>14</v>
      </c>
      <c r="P10838">
        <v>-1</v>
      </c>
      <c r="Q10838" s="28">
        <v>41500.227083333331</v>
      </c>
      <c r="R10838" s="28">
        <v>41531.245833333334</v>
      </c>
      <c r="S10838" t="s">
        <v>34419</v>
      </c>
      <c r="T10838" s="27">
        <v>41500</v>
      </c>
      <c r="V10838">
        <v>1</v>
      </c>
      <c r="W10838" t="s">
        <v>36</v>
      </c>
      <c r="X10838" t="s">
        <v>279</v>
      </c>
      <c r="Y10838">
        <v>0</v>
      </c>
      <c r="AB10838" t="s">
        <v>237</v>
      </c>
      <c r="AH10838">
        <v>0</v>
      </c>
      <c r="AN10838" t="s">
        <v>238</v>
      </c>
      <c r="AO10838">
        <v>1</v>
      </c>
      <c r="AP10838" t="s">
        <v>239</v>
      </c>
      <c r="AQ10838" s="27">
        <v>41501</v>
      </c>
      <c r="AR10838" t="s">
        <v>240</v>
      </c>
      <c r="AS10838">
        <v>6</v>
      </c>
      <c r="AT10838" t="s">
        <v>246</v>
      </c>
      <c r="AU10838" s="27">
        <v>41501</v>
      </c>
    </row>
    <row r="10839" spans="1:47" x14ac:dyDescent="0.2">
      <c r="A10839">
        <v>10838</v>
      </c>
      <c r="B10839" t="s">
        <v>34420</v>
      </c>
      <c r="C10839" t="s">
        <v>3848</v>
      </c>
      <c r="D10839" t="s">
        <v>289</v>
      </c>
      <c r="E10839" s="27">
        <v>41787</v>
      </c>
      <c r="F10839" t="s">
        <v>294</v>
      </c>
      <c r="G10839" s="27">
        <v>32563</v>
      </c>
      <c r="H10839">
        <v>27</v>
      </c>
      <c r="I10839" t="s">
        <v>244</v>
      </c>
      <c r="J10839" t="s">
        <v>250</v>
      </c>
      <c r="K10839">
        <v>0</v>
      </c>
      <c r="L10839">
        <v>6</v>
      </c>
      <c r="M10839">
        <v>0</v>
      </c>
      <c r="N10839">
        <v>1</v>
      </c>
      <c r="O10839">
        <v>3</v>
      </c>
      <c r="P10839">
        <v>0</v>
      </c>
      <c r="Q10839" s="28">
        <v>41787.07916666667</v>
      </c>
      <c r="R10839" s="28">
        <v>41789.38958333333</v>
      </c>
      <c r="S10839" t="s">
        <v>34421</v>
      </c>
      <c r="T10839" s="27">
        <v>41786</v>
      </c>
      <c r="V10839">
        <v>1</v>
      </c>
      <c r="W10839" t="s">
        <v>32</v>
      </c>
      <c r="X10839" t="s">
        <v>359</v>
      </c>
      <c r="Y10839">
        <v>1</v>
      </c>
      <c r="AA10839" t="s">
        <v>34422</v>
      </c>
      <c r="AB10839" t="s">
        <v>32</v>
      </c>
      <c r="AC10839">
        <v>117</v>
      </c>
      <c r="AD10839" s="27">
        <v>42119</v>
      </c>
      <c r="AE10839" t="s">
        <v>2134</v>
      </c>
      <c r="AF10839" s="27">
        <v>42236</v>
      </c>
      <c r="AG10839" s="27">
        <v>42240</v>
      </c>
      <c r="AH10839">
        <v>0</v>
      </c>
      <c r="AN10839" t="s">
        <v>238</v>
      </c>
      <c r="AO10839">
        <v>5</v>
      </c>
      <c r="AP10839" t="s">
        <v>246</v>
      </c>
      <c r="AQ10839" s="27">
        <v>41787</v>
      </c>
      <c r="AR10839" t="s">
        <v>240</v>
      </c>
      <c r="AS10839">
        <v>6</v>
      </c>
      <c r="AT10839" t="s">
        <v>246</v>
      </c>
      <c r="AU10839" s="27">
        <v>41787</v>
      </c>
    </row>
    <row r="10840" spans="1:47" x14ac:dyDescent="0.2">
      <c r="A10840">
        <v>10839</v>
      </c>
      <c r="B10840" t="s">
        <v>13776</v>
      </c>
      <c r="C10840" t="s">
        <v>242</v>
      </c>
      <c r="D10840" t="s">
        <v>10081</v>
      </c>
      <c r="E10840" s="27">
        <v>41551</v>
      </c>
      <c r="F10840" t="s">
        <v>233</v>
      </c>
      <c r="G10840" s="27">
        <v>28362</v>
      </c>
      <c r="H10840">
        <v>38</v>
      </c>
      <c r="I10840" t="s">
        <v>244</v>
      </c>
      <c r="J10840" t="s">
        <v>250</v>
      </c>
      <c r="K10840">
        <v>2</v>
      </c>
      <c r="L10840">
        <v>9</v>
      </c>
      <c r="M10840">
        <v>3</v>
      </c>
      <c r="N10840">
        <v>0</v>
      </c>
      <c r="O10840">
        <v>16</v>
      </c>
      <c r="P10840">
        <v>28</v>
      </c>
      <c r="Q10840" s="28">
        <v>41579.220138888886</v>
      </c>
      <c r="R10840" s="28">
        <v>41612.390277777777</v>
      </c>
      <c r="S10840" t="s">
        <v>34423</v>
      </c>
      <c r="T10840" s="27">
        <v>41463</v>
      </c>
      <c r="V10840">
        <v>88</v>
      </c>
      <c r="W10840" t="s">
        <v>36</v>
      </c>
      <c r="X10840" t="s">
        <v>279</v>
      </c>
      <c r="Y10840">
        <v>1</v>
      </c>
      <c r="AA10840" t="s">
        <v>34424</v>
      </c>
      <c r="AB10840" t="s">
        <v>36</v>
      </c>
      <c r="AC10840">
        <v>0</v>
      </c>
      <c r="AD10840" s="27">
        <v>41579</v>
      </c>
      <c r="AE10840" t="s">
        <v>392</v>
      </c>
      <c r="AF10840" s="27">
        <v>41579</v>
      </c>
      <c r="AG10840" s="27">
        <v>41612</v>
      </c>
      <c r="AH10840">
        <v>1</v>
      </c>
      <c r="AJ10840" t="s">
        <v>34425</v>
      </c>
      <c r="AK10840" t="s">
        <v>312</v>
      </c>
      <c r="AL10840" s="27">
        <v>41680</v>
      </c>
      <c r="AM10840" t="s">
        <v>583</v>
      </c>
      <c r="AN10840" t="s">
        <v>238</v>
      </c>
      <c r="AO10840">
        <v>6</v>
      </c>
      <c r="AP10840" t="s">
        <v>246</v>
      </c>
      <c r="AQ10840" s="27">
        <v>41551</v>
      </c>
      <c r="AR10840" t="s">
        <v>240</v>
      </c>
      <c r="AS10840">
        <v>9</v>
      </c>
      <c r="AT10840" t="s">
        <v>269</v>
      </c>
      <c r="AU10840" s="27">
        <v>41551</v>
      </c>
    </row>
    <row r="10841" spans="1:47" x14ac:dyDescent="0.2">
      <c r="A10841">
        <v>10840</v>
      </c>
      <c r="B10841" t="s">
        <v>34426</v>
      </c>
      <c r="C10841" t="s">
        <v>3770</v>
      </c>
      <c r="D10841" t="s">
        <v>14339</v>
      </c>
      <c r="E10841" s="27">
        <v>41756</v>
      </c>
      <c r="F10841" t="s">
        <v>233</v>
      </c>
      <c r="G10841" s="27">
        <v>20796</v>
      </c>
      <c r="H10841">
        <v>59</v>
      </c>
      <c r="I10841" t="s">
        <v>234</v>
      </c>
      <c r="J10841" t="s">
        <v>245</v>
      </c>
      <c r="K10841">
        <v>0</v>
      </c>
      <c r="L10841">
        <v>1</v>
      </c>
      <c r="M10841">
        <v>0</v>
      </c>
      <c r="N10841">
        <v>0</v>
      </c>
      <c r="O10841">
        <v>1</v>
      </c>
      <c r="P10841">
        <v>-1</v>
      </c>
      <c r="Q10841" s="28">
        <v>41755.386805555558</v>
      </c>
      <c r="R10841" s="28">
        <v>41756.338888888888</v>
      </c>
      <c r="S10841" t="s">
        <v>34427</v>
      </c>
      <c r="T10841" s="27">
        <v>41755</v>
      </c>
      <c r="V10841">
        <v>1</v>
      </c>
      <c r="W10841" t="s">
        <v>36</v>
      </c>
      <c r="X10841" t="s">
        <v>279</v>
      </c>
      <c r="Y10841">
        <v>0</v>
      </c>
      <c r="AB10841" t="s">
        <v>237</v>
      </c>
      <c r="AH10841">
        <v>0</v>
      </c>
      <c r="AN10841" t="s">
        <v>238</v>
      </c>
      <c r="AO10841">
        <v>1</v>
      </c>
      <c r="AP10841" t="s">
        <v>239</v>
      </c>
      <c r="AQ10841" s="27">
        <v>41756</v>
      </c>
      <c r="AR10841" t="s">
        <v>240</v>
      </c>
      <c r="AS10841">
        <v>1</v>
      </c>
      <c r="AT10841" t="s">
        <v>239</v>
      </c>
      <c r="AU10841" s="27">
        <v>41756</v>
      </c>
    </row>
    <row r="10842" spans="1:47" x14ac:dyDescent="0.2">
      <c r="A10842">
        <v>10841</v>
      </c>
      <c r="B10842" t="s">
        <v>34428</v>
      </c>
      <c r="C10842" t="s">
        <v>914</v>
      </c>
      <c r="D10842" t="s">
        <v>9782</v>
      </c>
      <c r="E10842" s="27">
        <v>41867</v>
      </c>
      <c r="F10842" t="s">
        <v>233</v>
      </c>
      <c r="G10842" s="27">
        <v>32599</v>
      </c>
      <c r="H10842">
        <v>27</v>
      </c>
      <c r="I10842" t="s">
        <v>244</v>
      </c>
      <c r="J10842" t="s">
        <v>250</v>
      </c>
      <c r="K10842">
        <v>0</v>
      </c>
      <c r="L10842">
        <v>1</v>
      </c>
      <c r="M10842">
        <v>0</v>
      </c>
      <c r="N10842">
        <v>0</v>
      </c>
      <c r="O10842">
        <v>0</v>
      </c>
      <c r="P10842">
        <v>-1</v>
      </c>
      <c r="Q10842" s="28">
        <v>41866.335416666669</v>
      </c>
      <c r="R10842" s="28">
        <v>41871.400694444441</v>
      </c>
      <c r="S10842" t="s">
        <v>34429</v>
      </c>
      <c r="T10842" s="27">
        <v>41866</v>
      </c>
      <c r="V10842">
        <v>1</v>
      </c>
      <c r="W10842" t="s">
        <v>36</v>
      </c>
      <c r="X10842" t="s">
        <v>279</v>
      </c>
      <c r="Y10842">
        <v>1</v>
      </c>
      <c r="AA10842" t="s">
        <v>34430</v>
      </c>
      <c r="AB10842" t="s">
        <v>32</v>
      </c>
      <c r="AC10842">
        <v>0</v>
      </c>
      <c r="AD10842" s="27">
        <v>42102</v>
      </c>
      <c r="AE10842" t="s">
        <v>343</v>
      </c>
      <c r="AF10842" s="27">
        <v>42102</v>
      </c>
      <c r="AG10842" s="27">
        <v>42172</v>
      </c>
      <c r="AH10842">
        <v>0</v>
      </c>
      <c r="AN10842" t="s">
        <v>238</v>
      </c>
      <c r="AO10842">
        <v>2</v>
      </c>
      <c r="AP10842" t="s">
        <v>239</v>
      </c>
      <c r="AQ10842" s="27">
        <v>41867</v>
      </c>
      <c r="AR10842" t="s">
        <v>240</v>
      </c>
      <c r="AS10842">
        <v>1</v>
      </c>
      <c r="AT10842" t="s">
        <v>239</v>
      </c>
      <c r="AU10842" s="27">
        <v>41867</v>
      </c>
    </row>
    <row r="10843" spans="1:47" x14ac:dyDescent="0.2">
      <c r="A10843">
        <v>10842</v>
      </c>
      <c r="B10843" t="s">
        <v>2669</v>
      </c>
      <c r="C10843" t="s">
        <v>2670</v>
      </c>
      <c r="D10843" t="s">
        <v>2671</v>
      </c>
      <c r="E10843" s="27">
        <v>41599</v>
      </c>
      <c r="F10843" t="s">
        <v>233</v>
      </c>
      <c r="G10843" s="27">
        <v>34994</v>
      </c>
      <c r="H10843">
        <v>20</v>
      </c>
      <c r="I10843" t="s">
        <v>259</v>
      </c>
      <c r="J10843" t="s">
        <v>250</v>
      </c>
      <c r="K10843">
        <v>1</v>
      </c>
      <c r="L10843">
        <v>6</v>
      </c>
      <c r="M10843">
        <v>0</v>
      </c>
      <c r="N10843">
        <v>0</v>
      </c>
      <c r="O10843">
        <v>1</v>
      </c>
      <c r="P10843">
        <v>-2</v>
      </c>
      <c r="Q10843" s="28">
        <v>41597.538194444445</v>
      </c>
      <c r="R10843" s="28">
        <v>41599.479861111111</v>
      </c>
      <c r="S10843" t="s">
        <v>34431</v>
      </c>
      <c r="U10843" s="27">
        <v>41597</v>
      </c>
      <c r="V10843">
        <v>2</v>
      </c>
      <c r="W10843" t="s">
        <v>32</v>
      </c>
      <c r="X10843" t="s">
        <v>274</v>
      </c>
      <c r="Y10843">
        <v>0</v>
      </c>
      <c r="AB10843" t="s">
        <v>237</v>
      </c>
      <c r="AH10843">
        <v>0</v>
      </c>
      <c r="AN10843" t="s">
        <v>238</v>
      </c>
      <c r="AO10843">
        <v>9</v>
      </c>
      <c r="AP10843" t="s">
        <v>269</v>
      </c>
      <c r="AQ10843" s="27">
        <v>41599</v>
      </c>
      <c r="AR10843" t="s">
        <v>240</v>
      </c>
      <c r="AS10843">
        <v>6</v>
      </c>
      <c r="AT10843" t="s">
        <v>246</v>
      </c>
      <c r="AU10843" s="27">
        <v>41599</v>
      </c>
    </row>
    <row r="10844" spans="1:47" x14ac:dyDescent="0.2">
      <c r="A10844">
        <v>10843</v>
      </c>
      <c r="B10844" t="s">
        <v>34432</v>
      </c>
      <c r="C10844" t="s">
        <v>281</v>
      </c>
      <c r="D10844" t="s">
        <v>5203</v>
      </c>
      <c r="E10844" s="27">
        <v>41668</v>
      </c>
      <c r="F10844" t="s">
        <v>233</v>
      </c>
      <c r="G10844" s="27">
        <v>33462</v>
      </c>
      <c r="H10844">
        <v>24</v>
      </c>
      <c r="I10844" t="s">
        <v>259</v>
      </c>
      <c r="J10844" t="s">
        <v>353</v>
      </c>
      <c r="K10844">
        <v>0</v>
      </c>
      <c r="L10844">
        <v>3</v>
      </c>
      <c r="M10844">
        <v>0</v>
      </c>
      <c r="N10844">
        <v>0</v>
      </c>
      <c r="O10844">
        <v>0</v>
      </c>
      <c r="P10844">
        <v>0</v>
      </c>
      <c r="Q10844" s="28">
        <v>41668.125694444447</v>
      </c>
      <c r="R10844" s="28">
        <v>41668.428472222222</v>
      </c>
      <c r="S10844" t="s">
        <v>34433</v>
      </c>
      <c r="T10844" s="27">
        <v>41668</v>
      </c>
      <c r="V10844">
        <v>0</v>
      </c>
      <c r="W10844" t="s">
        <v>36</v>
      </c>
      <c r="X10844" t="s">
        <v>279</v>
      </c>
      <c r="Y10844">
        <v>0</v>
      </c>
      <c r="AB10844" t="s">
        <v>237</v>
      </c>
      <c r="AH10844">
        <v>0</v>
      </c>
      <c r="AN10844" t="s">
        <v>238</v>
      </c>
      <c r="AO10844">
        <v>5</v>
      </c>
      <c r="AP10844" t="s">
        <v>246</v>
      </c>
      <c r="AQ10844" s="27">
        <v>41668</v>
      </c>
      <c r="AR10844" t="s">
        <v>240</v>
      </c>
      <c r="AS10844">
        <v>3</v>
      </c>
      <c r="AT10844" t="s">
        <v>239</v>
      </c>
      <c r="AU10844" s="27">
        <v>41668</v>
      </c>
    </row>
    <row r="10845" spans="1:47" x14ac:dyDescent="0.2">
      <c r="A10845">
        <v>10844</v>
      </c>
      <c r="B10845" t="s">
        <v>34434</v>
      </c>
      <c r="C10845" t="s">
        <v>288</v>
      </c>
      <c r="D10845" t="s">
        <v>34435</v>
      </c>
      <c r="E10845" s="27">
        <v>41395</v>
      </c>
      <c r="F10845" t="s">
        <v>233</v>
      </c>
      <c r="G10845" s="27">
        <v>31425</v>
      </c>
      <c r="H10845">
        <v>30</v>
      </c>
      <c r="I10845" t="s">
        <v>244</v>
      </c>
      <c r="J10845" t="s">
        <v>245</v>
      </c>
      <c r="K10845">
        <v>0</v>
      </c>
      <c r="L10845">
        <v>8</v>
      </c>
      <c r="M10845">
        <v>0</v>
      </c>
      <c r="N10845">
        <v>0</v>
      </c>
      <c r="O10845">
        <v>4</v>
      </c>
      <c r="P10845">
        <v>0</v>
      </c>
      <c r="Q10845" s="28">
        <v>41395.15</v>
      </c>
      <c r="R10845" s="28">
        <v>41400.067361111112</v>
      </c>
      <c r="S10845" t="s">
        <v>34436</v>
      </c>
      <c r="T10845" s="27">
        <v>41394</v>
      </c>
      <c r="V10845">
        <v>1</v>
      </c>
      <c r="W10845" t="s">
        <v>32</v>
      </c>
      <c r="X10845" t="s">
        <v>371</v>
      </c>
      <c r="Y10845">
        <v>1</v>
      </c>
      <c r="AA10845" t="s">
        <v>34437</v>
      </c>
      <c r="AB10845" t="s">
        <v>36</v>
      </c>
      <c r="AD10845" s="27">
        <v>42049</v>
      </c>
      <c r="AE10845" t="s">
        <v>422</v>
      </c>
      <c r="AH10845">
        <v>0</v>
      </c>
      <c r="AN10845" t="s">
        <v>238</v>
      </c>
      <c r="AO10845">
        <v>4</v>
      </c>
      <c r="AP10845" t="s">
        <v>239</v>
      </c>
      <c r="AQ10845" s="27">
        <v>41395</v>
      </c>
      <c r="AR10845" t="s">
        <v>240</v>
      </c>
      <c r="AS10845">
        <v>8</v>
      </c>
      <c r="AT10845" t="s">
        <v>269</v>
      </c>
      <c r="AU10845" s="27">
        <v>41395</v>
      </c>
    </row>
    <row r="10846" spans="1:47" x14ac:dyDescent="0.2">
      <c r="A10846">
        <v>10845</v>
      </c>
      <c r="B10846" t="s">
        <v>34438</v>
      </c>
      <c r="C10846" t="s">
        <v>1132</v>
      </c>
      <c r="D10846" t="s">
        <v>4436</v>
      </c>
      <c r="E10846" s="27">
        <v>41813</v>
      </c>
      <c r="F10846" t="s">
        <v>294</v>
      </c>
      <c r="G10846" s="27">
        <v>24198</v>
      </c>
      <c r="H10846">
        <v>50</v>
      </c>
      <c r="I10846" t="s">
        <v>234</v>
      </c>
      <c r="J10846" t="s">
        <v>245</v>
      </c>
      <c r="K10846">
        <v>0</v>
      </c>
      <c r="L10846">
        <v>1</v>
      </c>
      <c r="M10846">
        <v>0</v>
      </c>
      <c r="N10846">
        <v>0</v>
      </c>
      <c r="O10846">
        <v>0</v>
      </c>
      <c r="P10846">
        <v>-1</v>
      </c>
      <c r="Q10846" s="28">
        <v>41812.495138888888</v>
      </c>
      <c r="R10846" s="28">
        <v>41813.529166666667</v>
      </c>
      <c r="S10846" t="s">
        <v>34439</v>
      </c>
      <c r="T10846" s="27">
        <v>41812</v>
      </c>
      <c r="V10846">
        <v>1</v>
      </c>
      <c r="W10846" t="s">
        <v>36</v>
      </c>
      <c r="X10846" t="s">
        <v>595</v>
      </c>
      <c r="Y10846">
        <v>0</v>
      </c>
      <c r="AB10846" t="s">
        <v>237</v>
      </c>
      <c r="AH10846">
        <v>0</v>
      </c>
      <c r="AN10846" t="s">
        <v>238</v>
      </c>
      <c r="AO10846">
        <v>1</v>
      </c>
      <c r="AP10846" t="s">
        <v>239</v>
      </c>
      <c r="AQ10846" s="27">
        <v>41813</v>
      </c>
      <c r="AR10846" t="s">
        <v>240</v>
      </c>
      <c r="AS10846">
        <v>1</v>
      </c>
      <c r="AT10846" t="s">
        <v>239</v>
      </c>
      <c r="AU10846" s="27">
        <v>41813</v>
      </c>
    </row>
    <row r="10847" spans="1:47" x14ac:dyDescent="0.2">
      <c r="A10847">
        <v>10846</v>
      </c>
      <c r="B10847" t="s">
        <v>34440</v>
      </c>
      <c r="C10847" t="s">
        <v>11576</v>
      </c>
      <c r="D10847" t="s">
        <v>3704</v>
      </c>
      <c r="E10847" s="27">
        <v>41828</v>
      </c>
      <c r="F10847" t="s">
        <v>233</v>
      </c>
      <c r="G10847" s="27">
        <v>34347</v>
      </c>
      <c r="H10847">
        <v>22</v>
      </c>
      <c r="I10847" t="s">
        <v>259</v>
      </c>
      <c r="J10847" t="s">
        <v>245</v>
      </c>
      <c r="K10847">
        <v>0</v>
      </c>
      <c r="L10847">
        <v>2</v>
      </c>
      <c r="M10847">
        <v>0</v>
      </c>
      <c r="N10847">
        <v>0</v>
      </c>
      <c r="O10847">
        <v>0</v>
      </c>
      <c r="W10847" t="s">
        <v>237</v>
      </c>
      <c r="Y10847">
        <v>-1</v>
      </c>
      <c r="AB10847" t="s">
        <v>237</v>
      </c>
      <c r="AH10847">
        <v>0</v>
      </c>
      <c r="AN10847" t="s">
        <v>238</v>
      </c>
      <c r="AO10847">
        <v>4</v>
      </c>
      <c r="AP10847" t="s">
        <v>239</v>
      </c>
      <c r="AQ10847" s="27">
        <v>41828</v>
      </c>
      <c r="AR10847" t="s">
        <v>240</v>
      </c>
      <c r="AS10847">
        <v>2</v>
      </c>
      <c r="AT10847" t="s">
        <v>239</v>
      </c>
      <c r="AU10847" s="27">
        <v>41828</v>
      </c>
    </row>
    <row r="10848" spans="1:47" x14ac:dyDescent="0.2">
      <c r="A10848">
        <v>10847</v>
      </c>
      <c r="B10848" t="s">
        <v>34441</v>
      </c>
      <c r="C10848" t="s">
        <v>17823</v>
      </c>
      <c r="D10848" t="s">
        <v>381</v>
      </c>
      <c r="E10848" s="27">
        <v>41835</v>
      </c>
      <c r="F10848" t="s">
        <v>233</v>
      </c>
      <c r="G10848" s="27">
        <v>30930</v>
      </c>
      <c r="H10848">
        <v>31</v>
      </c>
      <c r="I10848" t="s">
        <v>244</v>
      </c>
      <c r="J10848" t="s">
        <v>250</v>
      </c>
      <c r="K10848">
        <v>0</v>
      </c>
      <c r="L10848">
        <v>3</v>
      </c>
      <c r="M10848">
        <v>0</v>
      </c>
      <c r="N10848">
        <v>0</v>
      </c>
      <c r="O10848">
        <v>1</v>
      </c>
      <c r="P10848">
        <v>-1</v>
      </c>
      <c r="Q10848" s="28">
        <v>41834.301388888889</v>
      </c>
      <c r="R10848" s="28">
        <v>41838.390277777777</v>
      </c>
      <c r="S10848" t="s">
        <v>34442</v>
      </c>
      <c r="T10848" s="27">
        <v>41834</v>
      </c>
      <c r="V10848">
        <v>1</v>
      </c>
      <c r="W10848" t="s">
        <v>36</v>
      </c>
      <c r="X10848" t="s">
        <v>279</v>
      </c>
      <c r="Y10848">
        <v>0</v>
      </c>
      <c r="AB10848" t="s">
        <v>237</v>
      </c>
      <c r="AH10848">
        <v>0</v>
      </c>
      <c r="AN10848" t="s">
        <v>238</v>
      </c>
      <c r="AO10848">
        <v>3</v>
      </c>
      <c r="AP10848" t="s">
        <v>239</v>
      </c>
      <c r="AQ10848" s="27">
        <v>41835</v>
      </c>
      <c r="AR10848" t="s">
        <v>240</v>
      </c>
      <c r="AS10848">
        <v>3</v>
      </c>
      <c r="AT10848" t="s">
        <v>239</v>
      </c>
      <c r="AU10848" s="27">
        <v>41835</v>
      </c>
    </row>
    <row r="10849" spans="1:47" x14ac:dyDescent="0.2">
      <c r="A10849">
        <v>10848</v>
      </c>
      <c r="B10849" t="s">
        <v>34443</v>
      </c>
      <c r="C10849" t="s">
        <v>400</v>
      </c>
      <c r="D10849" t="s">
        <v>34444</v>
      </c>
      <c r="E10849" s="27">
        <v>41383</v>
      </c>
      <c r="F10849" t="s">
        <v>233</v>
      </c>
      <c r="G10849" s="27">
        <v>31073</v>
      </c>
      <c r="H10849">
        <v>31</v>
      </c>
      <c r="I10849" t="s">
        <v>244</v>
      </c>
      <c r="J10849" t="s">
        <v>250</v>
      </c>
      <c r="K10849">
        <v>0</v>
      </c>
      <c r="L10849">
        <v>6</v>
      </c>
      <c r="M10849">
        <v>0</v>
      </c>
      <c r="N10849">
        <v>0</v>
      </c>
      <c r="O10849">
        <v>1</v>
      </c>
      <c r="S10849" t="s">
        <v>34445</v>
      </c>
      <c r="U10849" s="27">
        <v>40059</v>
      </c>
      <c r="V10849">
        <v>1324</v>
      </c>
      <c r="W10849" t="s">
        <v>32</v>
      </c>
      <c r="X10849" t="s">
        <v>274</v>
      </c>
      <c r="Y10849">
        <v>0</v>
      </c>
      <c r="AB10849" t="s">
        <v>237</v>
      </c>
      <c r="AH10849">
        <v>0</v>
      </c>
      <c r="AN10849" t="s">
        <v>238</v>
      </c>
      <c r="AO10849">
        <v>6</v>
      </c>
      <c r="AP10849" t="s">
        <v>246</v>
      </c>
      <c r="AQ10849" s="27">
        <v>41383</v>
      </c>
      <c r="AR10849" t="s">
        <v>240</v>
      </c>
      <c r="AS10849">
        <v>6</v>
      </c>
      <c r="AT10849" t="s">
        <v>246</v>
      </c>
      <c r="AU10849" s="27">
        <v>41383</v>
      </c>
    </row>
    <row r="10850" spans="1:47" x14ac:dyDescent="0.2">
      <c r="A10850">
        <v>10849</v>
      </c>
      <c r="B10850" t="s">
        <v>34446</v>
      </c>
      <c r="C10850" t="s">
        <v>242</v>
      </c>
      <c r="D10850" t="s">
        <v>4874</v>
      </c>
      <c r="E10850" s="27">
        <v>41492</v>
      </c>
      <c r="F10850" t="s">
        <v>233</v>
      </c>
      <c r="G10850" s="27">
        <v>30279</v>
      </c>
      <c r="H10850">
        <v>33</v>
      </c>
      <c r="I10850" t="s">
        <v>244</v>
      </c>
      <c r="J10850" t="s">
        <v>250</v>
      </c>
      <c r="K10850">
        <v>0</v>
      </c>
      <c r="L10850">
        <v>7</v>
      </c>
      <c r="M10850">
        <v>0</v>
      </c>
      <c r="N10850">
        <v>0</v>
      </c>
      <c r="O10850">
        <v>4</v>
      </c>
      <c r="P10850">
        <v>-1</v>
      </c>
      <c r="Q10850" s="28">
        <v>41491.315972222219</v>
      </c>
      <c r="R10850" s="28">
        <v>41508.377083333333</v>
      </c>
      <c r="S10850" t="s">
        <v>34447</v>
      </c>
      <c r="T10850" s="27">
        <v>41491</v>
      </c>
      <c r="V10850">
        <v>1</v>
      </c>
      <c r="W10850" t="s">
        <v>36</v>
      </c>
      <c r="X10850" t="s">
        <v>2796</v>
      </c>
      <c r="Y10850">
        <v>1</v>
      </c>
      <c r="AA10850" t="s">
        <v>34448</v>
      </c>
      <c r="AB10850" t="s">
        <v>32</v>
      </c>
      <c r="AC10850">
        <v>0</v>
      </c>
      <c r="AD10850" s="27">
        <v>41607</v>
      </c>
      <c r="AE10850" t="s">
        <v>261</v>
      </c>
      <c r="AF10850" s="27">
        <v>41607</v>
      </c>
      <c r="AG10850" s="27">
        <v>41872</v>
      </c>
      <c r="AH10850">
        <v>0</v>
      </c>
      <c r="AN10850" t="s">
        <v>238</v>
      </c>
      <c r="AO10850">
        <v>6</v>
      </c>
      <c r="AP10850" t="s">
        <v>246</v>
      </c>
      <c r="AQ10850" s="27">
        <v>41492</v>
      </c>
      <c r="AR10850" t="s">
        <v>240</v>
      </c>
      <c r="AS10850">
        <v>7</v>
      </c>
      <c r="AT10850" t="s">
        <v>246</v>
      </c>
      <c r="AU10850" s="27">
        <v>41492</v>
      </c>
    </row>
    <row r="10851" spans="1:47" x14ac:dyDescent="0.2">
      <c r="A10851">
        <v>10850</v>
      </c>
      <c r="B10851" t="s">
        <v>34449</v>
      </c>
      <c r="C10851" t="s">
        <v>34450</v>
      </c>
      <c r="D10851" t="s">
        <v>331</v>
      </c>
      <c r="E10851" s="27">
        <v>41508</v>
      </c>
      <c r="F10851" t="s">
        <v>233</v>
      </c>
      <c r="G10851" s="27">
        <v>33954</v>
      </c>
      <c r="H10851">
        <v>23</v>
      </c>
      <c r="I10851" t="s">
        <v>259</v>
      </c>
      <c r="J10851" t="s">
        <v>250</v>
      </c>
      <c r="K10851">
        <v>0</v>
      </c>
      <c r="L10851">
        <v>10</v>
      </c>
      <c r="M10851">
        <v>0</v>
      </c>
      <c r="N10851">
        <v>0</v>
      </c>
      <c r="O10851">
        <v>3</v>
      </c>
      <c r="P10851">
        <v>-1</v>
      </c>
      <c r="Q10851" s="28">
        <v>41507.225694444445</v>
      </c>
      <c r="R10851" s="28">
        <v>41604.502083333333</v>
      </c>
      <c r="S10851" t="s">
        <v>34451</v>
      </c>
      <c r="T10851" s="27">
        <v>41507</v>
      </c>
      <c r="V10851">
        <v>1</v>
      </c>
      <c r="W10851" t="s">
        <v>36</v>
      </c>
      <c r="X10851" t="s">
        <v>392</v>
      </c>
      <c r="Y10851">
        <v>0</v>
      </c>
      <c r="AB10851" t="s">
        <v>237</v>
      </c>
      <c r="AH10851">
        <v>0</v>
      </c>
      <c r="AN10851" t="s">
        <v>238</v>
      </c>
      <c r="AO10851">
        <v>9</v>
      </c>
      <c r="AP10851" t="s">
        <v>269</v>
      </c>
      <c r="AQ10851" s="27">
        <v>41508</v>
      </c>
      <c r="AR10851" t="s">
        <v>240</v>
      </c>
      <c r="AS10851">
        <v>10</v>
      </c>
      <c r="AT10851" t="s">
        <v>269</v>
      </c>
      <c r="AU10851" s="27">
        <v>41508</v>
      </c>
    </row>
    <row r="10852" spans="1:47" x14ac:dyDescent="0.2">
      <c r="A10852">
        <v>10851</v>
      </c>
      <c r="B10852" t="s">
        <v>34452</v>
      </c>
      <c r="C10852" t="s">
        <v>34453</v>
      </c>
      <c r="D10852" t="s">
        <v>34454</v>
      </c>
      <c r="E10852" s="27">
        <v>41675</v>
      </c>
      <c r="F10852" t="s">
        <v>294</v>
      </c>
      <c r="G10852" s="27">
        <v>31672</v>
      </c>
      <c r="H10852">
        <v>29</v>
      </c>
      <c r="I10852" t="s">
        <v>244</v>
      </c>
      <c r="J10852" t="s">
        <v>250</v>
      </c>
      <c r="K10852">
        <v>0</v>
      </c>
      <c r="L10852">
        <v>3</v>
      </c>
      <c r="M10852">
        <v>0</v>
      </c>
      <c r="N10852">
        <v>0</v>
      </c>
      <c r="O10852">
        <v>2</v>
      </c>
      <c r="P10852">
        <v>-1</v>
      </c>
      <c r="Q10852" s="28">
        <v>41674.046527777777</v>
      </c>
      <c r="R10852" s="28">
        <v>41684.337500000001</v>
      </c>
      <c r="S10852" t="s">
        <v>34455</v>
      </c>
      <c r="T10852" s="27">
        <v>41674</v>
      </c>
      <c r="V10852">
        <v>1</v>
      </c>
      <c r="W10852" t="s">
        <v>32</v>
      </c>
      <c r="X10852" t="s">
        <v>1207</v>
      </c>
      <c r="Y10852">
        <v>1</v>
      </c>
      <c r="AA10852" t="s">
        <v>34456</v>
      </c>
      <c r="AB10852" t="s">
        <v>36</v>
      </c>
      <c r="AD10852" s="27">
        <v>42346</v>
      </c>
      <c r="AE10852" t="s">
        <v>600</v>
      </c>
      <c r="AH10852">
        <v>0</v>
      </c>
      <c r="AN10852" t="s">
        <v>238</v>
      </c>
      <c r="AO10852">
        <v>3</v>
      </c>
      <c r="AP10852" t="s">
        <v>239</v>
      </c>
      <c r="AQ10852" s="27">
        <v>41675</v>
      </c>
      <c r="AR10852" t="s">
        <v>240</v>
      </c>
      <c r="AS10852">
        <v>3</v>
      </c>
      <c r="AT10852" t="s">
        <v>239</v>
      </c>
      <c r="AU10852" s="27">
        <v>41675</v>
      </c>
    </row>
    <row r="10853" spans="1:47" x14ac:dyDescent="0.2">
      <c r="A10853">
        <v>10852</v>
      </c>
      <c r="B10853" t="s">
        <v>34457</v>
      </c>
      <c r="C10853" t="s">
        <v>2173</v>
      </c>
      <c r="D10853" t="s">
        <v>34458</v>
      </c>
      <c r="E10853" s="27">
        <v>41912</v>
      </c>
      <c r="F10853" t="s">
        <v>233</v>
      </c>
      <c r="G10853" s="27">
        <v>23402</v>
      </c>
      <c r="H10853">
        <v>52</v>
      </c>
      <c r="I10853" t="s">
        <v>234</v>
      </c>
      <c r="J10853" t="s">
        <v>250</v>
      </c>
      <c r="K10853">
        <v>0</v>
      </c>
      <c r="L10853">
        <v>3</v>
      </c>
      <c r="M10853">
        <v>0</v>
      </c>
      <c r="N10853">
        <v>0</v>
      </c>
      <c r="O10853">
        <v>2</v>
      </c>
      <c r="P10853">
        <v>-1</v>
      </c>
      <c r="Q10853" s="28">
        <v>41911.197916666664</v>
      </c>
      <c r="R10853" s="28">
        <v>41912.054166666669</v>
      </c>
      <c r="S10853" t="s">
        <v>34459</v>
      </c>
      <c r="T10853" s="27">
        <v>41911</v>
      </c>
      <c r="V10853">
        <v>1</v>
      </c>
      <c r="W10853" t="s">
        <v>32</v>
      </c>
      <c r="X10853" t="s">
        <v>359</v>
      </c>
      <c r="Y10853">
        <v>0</v>
      </c>
      <c r="AB10853" t="s">
        <v>237</v>
      </c>
      <c r="AH10853">
        <v>0</v>
      </c>
      <c r="AN10853" t="s">
        <v>238</v>
      </c>
      <c r="AO10853">
        <v>2</v>
      </c>
      <c r="AP10853" t="s">
        <v>239</v>
      </c>
      <c r="AQ10853" s="27">
        <v>41912</v>
      </c>
      <c r="AR10853" t="s">
        <v>240</v>
      </c>
      <c r="AS10853">
        <v>3</v>
      </c>
      <c r="AT10853" t="s">
        <v>239</v>
      </c>
      <c r="AU10853" s="27">
        <v>41912</v>
      </c>
    </row>
    <row r="10854" spans="1:47" x14ac:dyDescent="0.2">
      <c r="A10854">
        <v>10853</v>
      </c>
      <c r="B10854" t="s">
        <v>34460</v>
      </c>
      <c r="C10854" t="s">
        <v>8829</v>
      </c>
      <c r="D10854" t="s">
        <v>775</v>
      </c>
      <c r="E10854" s="27">
        <v>41362</v>
      </c>
      <c r="F10854" t="s">
        <v>233</v>
      </c>
      <c r="G10854" s="27">
        <v>31411</v>
      </c>
      <c r="H10854">
        <v>30</v>
      </c>
      <c r="I10854" t="s">
        <v>244</v>
      </c>
      <c r="J10854" t="s">
        <v>250</v>
      </c>
      <c r="K10854">
        <v>2</v>
      </c>
      <c r="L10854">
        <v>10</v>
      </c>
      <c r="M10854">
        <v>0</v>
      </c>
      <c r="N10854">
        <v>0</v>
      </c>
      <c r="O10854">
        <v>26</v>
      </c>
      <c r="P10854">
        <v>-1</v>
      </c>
      <c r="Q10854" s="28">
        <v>41361.281944444447</v>
      </c>
      <c r="R10854" s="28">
        <v>41378.361805555556</v>
      </c>
      <c r="S10854" t="s">
        <v>34461</v>
      </c>
      <c r="T10854" s="27">
        <v>41361</v>
      </c>
      <c r="V10854">
        <v>1</v>
      </c>
      <c r="W10854" t="s">
        <v>32</v>
      </c>
      <c r="X10854" t="s">
        <v>508</v>
      </c>
      <c r="Y10854">
        <v>0</v>
      </c>
      <c r="AB10854" t="s">
        <v>237</v>
      </c>
      <c r="AH10854">
        <v>0</v>
      </c>
      <c r="AN10854" t="s">
        <v>238</v>
      </c>
      <c r="AO10854">
        <v>7</v>
      </c>
      <c r="AP10854" t="s">
        <v>246</v>
      </c>
      <c r="AQ10854" s="27">
        <v>41362</v>
      </c>
      <c r="AR10854" t="s">
        <v>240</v>
      </c>
      <c r="AS10854">
        <v>10</v>
      </c>
      <c r="AT10854" t="s">
        <v>269</v>
      </c>
      <c r="AU10854" s="27">
        <v>41362</v>
      </c>
    </row>
    <row r="10855" spans="1:47" x14ac:dyDescent="0.2">
      <c r="A10855">
        <v>10854</v>
      </c>
      <c r="B10855" t="s">
        <v>34462</v>
      </c>
      <c r="C10855" t="s">
        <v>11501</v>
      </c>
      <c r="D10855" t="s">
        <v>34463</v>
      </c>
      <c r="E10855" s="27">
        <v>41521</v>
      </c>
      <c r="F10855" t="s">
        <v>233</v>
      </c>
      <c r="G10855" s="27">
        <v>28423</v>
      </c>
      <c r="H10855">
        <v>38</v>
      </c>
      <c r="I10855" t="s">
        <v>244</v>
      </c>
      <c r="J10855" t="s">
        <v>22</v>
      </c>
      <c r="K10855">
        <v>0</v>
      </c>
      <c r="L10855">
        <v>2</v>
      </c>
      <c r="M10855">
        <v>0</v>
      </c>
      <c r="N10855">
        <v>0</v>
      </c>
      <c r="O10855">
        <v>0</v>
      </c>
      <c r="P10855">
        <v>-2</v>
      </c>
      <c r="Q10855" s="28">
        <v>41519.087500000001</v>
      </c>
      <c r="R10855" s="28">
        <v>41520.319444444445</v>
      </c>
      <c r="S10855" t="s">
        <v>34464</v>
      </c>
      <c r="T10855" s="27">
        <v>41518</v>
      </c>
      <c r="V10855">
        <v>3</v>
      </c>
      <c r="W10855" t="s">
        <v>36</v>
      </c>
      <c r="X10855" t="s">
        <v>279</v>
      </c>
      <c r="Y10855">
        <v>0</v>
      </c>
      <c r="AB10855" t="s">
        <v>237</v>
      </c>
      <c r="AH10855">
        <v>0</v>
      </c>
      <c r="AN10855" t="s">
        <v>238</v>
      </c>
      <c r="AO10855">
        <v>1</v>
      </c>
      <c r="AP10855" t="s">
        <v>239</v>
      </c>
      <c r="AQ10855" s="27">
        <v>41521</v>
      </c>
      <c r="AR10855" t="s">
        <v>240</v>
      </c>
      <c r="AS10855">
        <v>2</v>
      </c>
      <c r="AT10855" t="s">
        <v>239</v>
      </c>
      <c r="AU10855" s="27">
        <v>41521</v>
      </c>
    </row>
    <row r="10856" spans="1:47" x14ac:dyDescent="0.2">
      <c r="A10856">
        <v>10855</v>
      </c>
      <c r="B10856" t="s">
        <v>34465</v>
      </c>
      <c r="C10856" t="s">
        <v>637</v>
      </c>
      <c r="D10856" t="s">
        <v>1110</v>
      </c>
      <c r="E10856" s="27">
        <v>41563</v>
      </c>
      <c r="F10856" t="s">
        <v>233</v>
      </c>
      <c r="G10856" s="27">
        <v>21859</v>
      </c>
      <c r="H10856">
        <v>56</v>
      </c>
      <c r="I10856" t="s">
        <v>234</v>
      </c>
      <c r="J10856" t="s">
        <v>250</v>
      </c>
      <c r="K10856">
        <v>0</v>
      </c>
      <c r="L10856">
        <v>6</v>
      </c>
      <c r="M10856">
        <v>0</v>
      </c>
      <c r="N10856">
        <v>0</v>
      </c>
      <c r="O10856">
        <v>31</v>
      </c>
      <c r="P10856">
        <v>-22</v>
      </c>
      <c r="Q10856" s="28">
        <v>41541.112500000003</v>
      </c>
      <c r="R10856" s="28">
        <v>41541.342361111114</v>
      </c>
      <c r="S10856" t="s">
        <v>34466</v>
      </c>
      <c r="T10856" s="27">
        <v>41540</v>
      </c>
      <c r="V10856">
        <v>23</v>
      </c>
      <c r="W10856" t="s">
        <v>32</v>
      </c>
      <c r="X10856" t="s">
        <v>261</v>
      </c>
      <c r="Y10856">
        <v>1</v>
      </c>
      <c r="AA10856" t="s">
        <v>34467</v>
      </c>
      <c r="AB10856" t="s">
        <v>36</v>
      </c>
      <c r="AC10856">
        <v>0</v>
      </c>
      <c r="AD10856" s="27">
        <v>41759</v>
      </c>
      <c r="AE10856" t="s">
        <v>3954</v>
      </c>
      <c r="AF10856" s="27">
        <v>41759</v>
      </c>
      <c r="AG10856" s="27">
        <v>41760</v>
      </c>
      <c r="AH10856">
        <v>0</v>
      </c>
      <c r="AN10856" t="s">
        <v>238</v>
      </c>
      <c r="AO10856">
        <v>7</v>
      </c>
      <c r="AP10856" t="s">
        <v>246</v>
      </c>
      <c r="AQ10856" s="27">
        <v>41563</v>
      </c>
      <c r="AR10856" t="s">
        <v>240</v>
      </c>
      <c r="AS10856">
        <v>6</v>
      </c>
      <c r="AT10856" t="s">
        <v>246</v>
      </c>
      <c r="AU10856" s="27">
        <v>41563</v>
      </c>
    </row>
    <row r="10857" spans="1:47" x14ac:dyDescent="0.2">
      <c r="A10857">
        <v>10856</v>
      </c>
      <c r="B10857" t="s">
        <v>34468</v>
      </c>
      <c r="C10857" t="s">
        <v>1438</v>
      </c>
      <c r="D10857" t="s">
        <v>34469</v>
      </c>
      <c r="E10857" s="27">
        <v>41937</v>
      </c>
      <c r="F10857" t="s">
        <v>233</v>
      </c>
      <c r="G10857" s="27">
        <v>19892</v>
      </c>
      <c r="H10857">
        <v>61</v>
      </c>
      <c r="I10857" t="s">
        <v>234</v>
      </c>
      <c r="J10857" t="s">
        <v>353</v>
      </c>
      <c r="K10857">
        <v>0</v>
      </c>
      <c r="L10857">
        <v>2</v>
      </c>
      <c r="M10857">
        <v>0</v>
      </c>
      <c r="N10857">
        <v>0</v>
      </c>
      <c r="O10857">
        <v>0</v>
      </c>
      <c r="P10857">
        <v>-1</v>
      </c>
      <c r="Q10857" s="28">
        <v>41936.199305555558</v>
      </c>
      <c r="R10857" s="28">
        <v>41937.143055555556</v>
      </c>
      <c r="S10857" t="s">
        <v>34470</v>
      </c>
      <c r="T10857" s="27">
        <v>41936</v>
      </c>
      <c r="V10857">
        <v>1</v>
      </c>
      <c r="W10857" t="s">
        <v>32</v>
      </c>
      <c r="X10857" t="s">
        <v>503</v>
      </c>
      <c r="Y10857">
        <v>0</v>
      </c>
      <c r="AB10857" t="s">
        <v>237</v>
      </c>
      <c r="AH10857">
        <v>0</v>
      </c>
      <c r="AN10857" t="s">
        <v>238</v>
      </c>
      <c r="AO10857">
        <v>1</v>
      </c>
      <c r="AP10857" t="s">
        <v>239</v>
      </c>
      <c r="AQ10857" s="27">
        <v>41937</v>
      </c>
      <c r="AR10857" t="s">
        <v>240</v>
      </c>
      <c r="AS10857">
        <v>2</v>
      </c>
      <c r="AT10857" t="s">
        <v>239</v>
      </c>
      <c r="AU10857" s="27">
        <v>41937</v>
      </c>
    </row>
    <row r="10858" spans="1:47" x14ac:dyDescent="0.2">
      <c r="A10858">
        <v>10857</v>
      </c>
      <c r="B10858" t="s">
        <v>34471</v>
      </c>
      <c r="C10858" t="s">
        <v>971</v>
      </c>
      <c r="D10858" t="s">
        <v>25570</v>
      </c>
      <c r="E10858" s="27">
        <v>41752</v>
      </c>
      <c r="F10858" t="s">
        <v>294</v>
      </c>
      <c r="G10858" s="27">
        <v>24414</v>
      </c>
      <c r="H10858">
        <v>49</v>
      </c>
      <c r="I10858" t="s">
        <v>234</v>
      </c>
      <c r="J10858" t="s">
        <v>250</v>
      </c>
      <c r="K10858">
        <v>0</v>
      </c>
      <c r="L10858">
        <v>6</v>
      </c>
      <c r="M10858">
        <v>0</v>
      </c>
      <c r="N10858">
        <v>0</v>
      </c>
      <c r="O10858">
        <v>12</v>
      </c>
      <c r="P10858">
        <v>-1</v>
      </c>
      <c r="Q10858" s="28">
        <v>41751.297222222223</v>
      </c>
      <c r="R10858" s="28">
        <v>41772.350694444445</v>
      </c>
      <c r="S10858" t="s">
        <v>34472</v>
      </c>
      <c r="U10858" s="27">
        <v>41751</v>
      </c>
      <c r="V10858">
        <v>1</v>
      </c>
      <c r="W10858" t="s">
        <v>36</v>
      </c>
      <c r="X10858" t="s">
        <v>274</v>
      </c>
      <c r="Y10858">
        <v>0</v>
      </c>
      <c r="AB10858" t="s">
        <v>237</v>
      </c>
      <c r="AH10858">
        <v>0</v>
      </c>
      <c r="AN10858" t="s">
        <v>238</v>
      </c>
      <c r="AO10858">
        <v>4</v>
      </c>
      <c r="AP10858" t="s">
        <v>239</v>
      </c>
      <c r="AQ10858" s="27">
        <v>41752</v>
      </c>
      <c r="AR10858" t="s">
        <v>240</v>
      </c>
      <c r="AS10858">
        <v>6</v>
      </c>
      <c r="AT10858" t="s">
        <v>246</v>
      </c>
      <c r="AU10858" s="27">
        <v>41752</v>
      </c>
    </row>
    <row r="10859" spans="1:47" x14ac:dyDescent="0.2">
      <c r="A10859">
        <v>10858</v>
      </c>
      <c r="B10859" t="s">
        <v>34473</v>
      </c>
      <c r="C10859" t="s">
        <v>34474</v>
      </c>
      <c r="D10859" t="s">
        <v>663</v>
      </c>
      <c r="E10859" s="27">
        <v>41594</v>
      </c>
      <c r="F10859" t="s">
        <v>233</v>
      </c>
      <c r="G10859" s="27">
        <v>32776</v>
      </c>
      <c r="H10859">
        <v>26</v>
      </c>
      <c r="I10859" t="s">
        <v>244</v>
      </c>
      <c r="J10859" t="s">
        <v>250</v>
      </c>
      <c r="K10859">
        <v>0</v>
      </c>
      <c r="L10859">
        <v>2</v>
      </c>
      <c r="M10859">
        <v>0</v>
      </c>
      <c r="N10859">
        <v>0</v>
      </c>
      <c r="O10859">
        <v>0</v>
      </c>
      <c r="P10859">
        <v>0</v>
      </c>
      <c r="Q10859" s="28">
        <v>41594.181250000001</v>
      </c>
      <c r="R10859" s="28">
        <v>41597.147916666669</v>
      </c>
      <c r="S10859" t="s">
        <v>34475</v>
      </c>
      <c r="T10859" s="27">
        <v>41593</v>
      </c>
      <c r="V10859">
        <v>1</v>
      </c>
      <c r="W10859" t="s">
        <v>32</v>
      </c>
      <c r="X10859" t="s">
        <v>1354</v>
      </c>
      <c r="Y10859">
        <v>0</v>
      </c>
      <c r="AB10859" t="s">
        <v>237</v>
      </c>
      <c r="AH10859">
        <v>0</v>
      </c>
      <c r="AN10859" t="s">
        <v>238</v>
      </c>
      <c r="AO10859">
        <v>3</v>
      </c>
      <c r="AP10859" t="s">
        <v>239</v>
      </c>
      <c r="AQ10859" s="27">
        <v>41594</v>
      </c>
      <c r="AR10859" t="s">
        <v>240</v>
      </c>
      <c r="AS10859">
        <v>2</v>
      </c>
      <c r="AT10859" t="s">
        <v>239</v>
      </c>
      <c r="AU10859" s="27">
        <v>41594</v>
      </c>
    </row>
    <row r="10860" spans="1:47" x14ac:dyDescent="0.2">
      <c r="A10860">
        <v>10859</v>
      </c>
      <c r="B10860" t="s">
        <v>34476</v>
      </c>
      <c r="C10860" t="s">
        <v>34477</v>
      </c>
      <c r="D10860" t="s">
        <v>1110</v>
      </c>
      <c r="E10860" s="27">
        <v>41530</v>
      </c>
      <c r="F10860" t="s">
        <v>294</v>
      </c>
      <c r="G10860" s="27">
        <v>32107</v>
      </c>
      <c r="H10860">
        <v>28</v>
      </c>
      <c r="I10860" t="s">
        <v>244</v>
      </c>
      <c r="J10860" t="s">
        <v>250</v>
      </c>
      <c r="K10860">
        <v>0</v>
      </c>
      <c r="L10860">
        <v>8</v>
      </c>
      <c r="M10860">
        <v>0</v>
      </c>
      <c r="N10860">
        <v>0</v>
      </c>
      <c r="O10860">
        <v>5</v>
      </c>
      <c r="P10860">
        <v>-1</v>
      </c>
      <c r="Q10860" s="28">
        <v>41529.388194444444</v>
      </c>
      <c r="R10860" s="28">
        <v>41530.340277777781</v>
      </c>
      <c r="S10860" t="s">
        <v>34478</v>
      </c>
      <c r="T10860" s="27">
        <v>41529</v>
      </c>
      <c r="V10860">
        <v>1</v>
      </c>
      <c r="W10860" t="s">
        <v>32</v>
      </c>
      <c r="X10860" t="s">
        <v>11531</v>
      </c>
      <c r="Y10860">
        <v>0</v>
      </c>
      <c r="AB10860" t="s">
        <v>237</v>
      </c>
      <c r="AH10860">
        <v>0</v>
      </c>
      <c r="AN10860" t="s">
        <v>238</v>
      </c>
      <c r="AO10860">
        <v>4</v>
      </c>
      <c r="AP10860" t="s">
        <v>239</v>
      </c>
      <c r="AQ10860" s="27">
        <v>41530</v>
      </c>
      <c r="AR10860" t="s">
        <v>240</v>
      </c>
      <c r="AS10860">
        <v>8</v>
      </c>
      <c r="AT10860" t="s">
        <v>269</v>
      </c>
      <c r="AU10860" s="27">
        <v>41530</v>
      </c>
    </row>
    <row r="10861" spans="1:47" x14ac:dyDescent="0.2">
      <c r="A10861">
        <v>10860</v>
      </c>
      <c r="B10861" t="s">
        <v>34479</v>
      </c>
      <c r="C10861" t="s">
        <v>34480</v>
      </c>
      <c r="D10861" t="s">
        <v>3642</v>
      </c>
      <c r="E10861" s="27">
        <v>41689</v>
      </c>
      <c r="F10861" t="s">
        <v>233</v>
      </c>
      <c r="G10861" s="27">
        <v>26555</v>
      </c>
      <c r="H10861">
        <v>43</v>
      </c>
      <c r="I10861" t="s">
        <v>244</v>
      </c>
      <c r="J10861" t="s">
        <v>250</v>
      </c>
      <c r="K10861">
        <v>0</v>
      </c>
      <c r="L10861">
        <v>6</v>
      </c>
      <c r="M10861">
        <v>0</v>
      </c>
      <c r="N10861">
        <v>0</v>
      </c>
      <c r="O10861">
        <v>5</v>
      </c>
      <c r="P10861">
        <v>0</v>
      </c>
      <c r="Q10861" s="28">
        <v>41689.168749999997</v>
      </c>
      <c r="R10861" s="28">
        <v>41703.42083333333</v>
      </c>
      <c r="S10861" t="s">
        <v>34481</v>
      </c>
      <c r="U10861" s="27">
        <v>40584</v>
      </c>
      <c r="V10861">
        <v>1105</v>
      </c>
      <c r="W10861" t="s">
        <v>36</v>
      </c>
      <c r="X10861" t="s">
        <v>274</v>
      </c>
      <c r="Y10861">
        <v>0</v>
      </c>
      <c r="AB10861" t="s">
        <v>237</v>
      </c>
      <c r="AH10861">
        <v>0</v>
      </c>
      <c r="AN10861" t="s">
        <v>238</v>
      </c>
      <c r="AO10861">
        <v>7</v>
      </c>
      <c r="AP10861" t="s">
        <v>246</v>
      </c>
      <c r="AQ10861" s="27">
        <v>41689</v>
      </c>
      <c r="AR10861" t="s">
        <v>240</v>
      </c>
      <c r="AS10861">
        <v>6</v>
      </c>
      <c r="AT10861" t="s">
        <v>246</v>
      </c>
      <c r="AU10861" s="27">
        <v>41689</v>
      </c>
    </row>
    <row r="10862" spans="1:47" x14ac:dyDescent="0.2">
      <c r="A10862">
        <v>10861</v>
      </c>
      <c r="B10862" t="s">
        <v>34482</v>
      </c>
      <c r="C10862" t="s">
        <v>34483</v>
      </c>
      <c r="D10862" t="s">
        <v>34484</v>
      </c>
      <c r="E10862" s="27">
        <v>41918</v>
      </c>
      <c r="F10862" t="s">
        <v>294</v>
      </c>
      <c r="G10862" s="27">
        <v>24676</v>
      </c>
      <c r="H10862">
        <v>48</v>
      </c>
      <c r="I10862" t="s">
        <v>234</v>
      </c>
      <c r="J10862" t="s">
        <v>245</v>
      </c>
      <c r="K10862">
        <v>0</v>
      </c>
      <c r="L10862">
        <v>5</v>
      </c>
      <c r="M10862">
        <v>0</v>
      </c>
      <c r="N10862">
        <v>0</v>
      </c>
      <c r="O10862">
        <v>0</v>
      </c>
      <c r="P10862">
        <v>-1</v>
      </c>
      <c r="Q10862" s="28">
        <v>41917.424305555556</v>
      </c>
      <c r="R10862" s="28">
        <v>41919.461805555555</v>
      </c>
      <c r="S10862" t="s">
        <v>34485</v>
      </c>
      <c r="T10862" s="27">
        <v>41917</v>
      </c>
      <c r="V10862">
        <v>1</v>
      </c>
      <c r="W10862" t="s">
        <v>32</v>
      </c>
      <c r="X10862" t="s">
        <v>348</v>
      </c>
      <c r="Y10862">
        <v>0</v>
      </c>
      <c r="AB10862" t="s">
        <v>237</v>
      </c>
      <c r="AH10862">
        <v>0</v>
      </c>
      <c r="AN10862" t="s">
        <v>238</v>
      </c>
      <c r="AO10862">
        <v>1</v>
      </c>
      <c r="AP10862" t="s">
        <v>239</v>
      </c>
      <c r="AQ10862" s="27">
        <v>41918</v>
      </c>
      <c r="AR10862" t="s">
        <v>240</v>
      </c>
      <c r="AS10862">
        <v>5</v>
      </c>
      <c r="AT10862" t="s">
        <v>246</v>
      </c>
      <c r="AU10862" s="27">
        <v>41918</v>
      </c>
    </row>
    <row r="10863" spans="1:47" x14ac:dyDescent="0.2">
      <c r="A10863">
        <v>10862</v>
      </c>
      <c r="B10863" t="s">
        <v>34486</v>
      </c>
      <c r="C10863" t="s">
        <v>34487</v>
      </c>
      <c r="D10863" t="s">
        <v>34488</v>
      </c>
      <c r="E10863" s="27">
        <v>41870</v>
      </c>
      <c r="F10863" t="s">
        <v>233</v>
      </c>
      <c r="G10863" s="27">
        <v>20525</v>
      </c>
      <c r="H10863">
        <v>60</v>
      </c>
      <c r="I10863" t="s">
        <v>234</v>
      </c>
      <c r="J10863" t="s">
        <v>353</v>
      </c>
      <c r="K10863">
        <v>0</v>
      </c>
      <c r="L10863">
        <v>1</v>
      </c>
      <c r="M10863">
        <v>0</v>
      </c>
      <c r="N10863">
        <v>0</v>
      </c>
      <c r="O10863">
        <v>0</v>
      </c>
      <c r="W10863" t="s">
        <v>237</v>
      </c>
      <c r="Y10863">
        <v>-1</v>
      </c>
      <c r="AB10863" t="s">
        <v>237</v>
      </c>
      <c r="AH10863">
        <v>0</v>
      </c>
      <c r="AN10863" t="s">
        <v>238</v>
      </c>
      <c r="AO10863">
        <v>1</v>
      </c>
      <c r="AP10863" t="s">
        <v>239</v>
      </c>
      <c r="AQ10863" s="27">
        <v>41870</v>
      </c>
      <c r="AR10863" t="s">
        <v>240</v>
      </c>
      <c r="AS10863">
        <v>1</v>
      </c>
      <c r="AT10863" t="s">
        <v>239</v>
      </c>
      <c r="AU10863" s="27">
        <v>41870</v>
      </c>
    </row>
    <row r="10864" spans="1:47" x14ac:dyDescent="0.2">
      <c r="A10864">
        <v>10863</v>
      </c>
      <c r="B10864" t="s">
        <v>34489</v>
      </c>
      <c r="C10864" t="s">
        <v>702</v>
      </c>
      <c r="D10864" t="s">
        <v>2675</v>
      </c>
      <c r="E10864" s="27">
        <v>41647</v>
      </c>
      <c r="F10864" t="s">
        <v>233</v>
      </c>
      <c r="G10864" s="27">
        <v>31677</v>
      </c>
      <c r="H10864">
        <v>29</v>
      </c>
      <c r="I10864" t="s">
        <v>244</v>
      </c>
      <c r="J10864" t="s">
        <v>250</v>
      </c>
      <c r="K10864">
        <v>0</v>
      </c>
      <c r="L10864">
        <v>2</v>
      </c>
      <c r="M10864">
        <v>0</v>
      </c>
      <c r="N10864">
        <v>0</v>
      </c>
      <c r="O10864">
        <v>2</v>
      </c>
      <c r="P10864">
        <v>-1</v>
      </c>
      <c r="Q10864" s="28">
        <v>41646.355555555558</v>
      </c>
      <c r="R10864" s="28">
        <v>41647.51666666667</v>
      </c>
      <c r="S10864" t="s">
        <v>34490</v>
      </c>
      <c r="T10864" s="27">
        <v>41646</v>
      </c>
      <c r="V10864">
        <v>1</v>
      </c>
      <c r="W10864" t="s">
        <v>32</v>
      </c>
      <c r="X10864" t="s">
        <v>268</v>
      </c>
      <c r="Y10864">
        <v>1</v>
      </c>
      <c r="AA10864" t="s">
        <v>34491</v>
      </c>
      <c r="AB10864" t="s">
        <v>32</v>
      </c>
      <c r="AC10864">
        <v>0</v>
      </c>
      <c r="AD10864" s="27">
        <v>42203</v>
      </c>
      <c r="AE10864" t="s">
        <v>567</v>
      </c>
      <c r="AF10864" s="27">
        <v>42203</v>
      </c>
      <c r="AG10864" s="27">
        <v>42204</v>
      </c>
      <c r="AH10864">
        <v>1</v>
      </c>
      <c r="AJ10864" t="s">
        <v>34491</v>
      </c>
      <c r="AK10864" t="s">
        <v>462</v>
      </c>
      <c r="AL10864" s="27">
        <v>42202</v>
      </c>
      <c r="AM10864" t="s">
        <v>279</v>
      </c>
      <c r="AN10864" t="s">
        <v>238</v>
      </c>
      <c r="AO10864">
        <v>2</v>
      </c>
      <c r="AP10864" t="s">
        <v>239</v>
      </c>
      <c r="AQ10864" s="27">
        <v>41647</v>
      </c>
      <c r="AR10864" t="s">
        <v>240</v>
      </c>
      <c r="AS10864">
        <v>2</v>
      </c>
      <c r="AT10864" t="s">
        <v>239</v>
      </c>
      <c r="AU10864" s="27">
        <v>41647</v>
      </c>
    </row>
    <row r="10865" spans="1:47" x14ac:dyDescent="0.2">
      <c r="A10865">
        <v>10864</v>
      </c>
      <c r="B10865" t="s">
        <v>34492</v>
      </c>
      <c r="C10865" t="s">
        <v>34493</v>
      </c>
      <c r="D10865" t="s">
        <v>892</v>
      </c>
      <c r="E10865" s="27">
        <v>41353</v>
      </c>
      <c r="F10865" t="s">
        <v>233</v>
      </c>
      <c r="G10865" s="27">
        <v>34140</v>
      </c>
      <c r="H10865">
        <v>22</v>
      </c>
      <c r="I10865" t="s">
        <v>259</v>
      </c>
      <c r="J10865" t="s">
        <v>250</v>
      </c>
      <c r="K10865">
        <v>0</v>
      </c>
      <c r="L10865">
        <v>7</v>
      </c>
      <c r="M10865">
        <v>0</v>
      </c>
      <c r="N10865">
        <v>1</v>
      </c>
      <c r="O10865">
        <v>1</v>
      </c>
      <c r="P10865">
        <v>0</v>
      </c>
      <c r="Q10865" s="28">
        <v>41353.519444444442</v>
      </c>
      <c r="R10865" s="28">
        <v>41354.166666666664</v>
      </c>
      <c r="S10865" t="s">
        <v>34494</v>
      </c>
      <c r="T10865" s="27">
        <v>41352</v>
      </c>
      <c r="V10865">
        <v>1</v>
      </c>
      <c r="W10865" t="s">
        <v>32</v>
      </c>
      <c r="X10865" t="s">
        <v>343</v>
      </c>
      <c r="Y10865">
        <v>1</v>
      </c>
      <c r="AA10865" t="s">
        <v>34495</v>
      </c>
      <c r="AB10865" t="s">
        <v>32</v>
      </c>
      <c r="AC10865">
        <v>1</v>
      </c>
      <c r="AD10865" s="27">
        <v>41467</v>
      </c>
      <c r="AE10865" t="s">
        <v>284</v>
      </c>
      <c r="AF10865" s="27">
        <v>41468</v>
      </c>
      <c r="AG10865" s="27">
        <v>41508</v>
      </c>
      <c r="AH10865">
        <v>0</v>
      </c>
      <c r="AN10865" t="s">
        <v>238</v>
      </c>
      <c r="AO10865">
        <v>7</v>
      </c>
      <c r="AP10865" t="s">
        <v>246</v>
      </c>
      <c r="AQ10865" s="27">
        <v>41353</v>
      </c>
      <c r="AR10865" t="s">
        <v>240</v>
      </c>
      <c r="AS10865">
        <v>7</v>
      </c>
      <c r="AT10865" t="s">
        <v>246</v>
      </c>
      <c r="AU10865" s="27">
        <v>41353</v>
      </c>
    </row>
    <row r="10866" spans="1:47" x14ac:dyDescent="0.2">
      <c r="A10866">
        <v>10865</v>
      </c>
      <c r="B10866" t="s">
        <v>34496</v>
      </c>
      <c r="C10866" t="s">
        <v>1481</v>
      </c>
      <c r="D10866" t="s">
        <v>999</v>
      </c>
      <c r="E10866" s="27">
        <v>41340</v>
      </c>
      <c r="F10866" t="s">
        <v>233</v>
      </c>
      <c r="G10866" s="27">
        <v>15167</v>
      </c>
      <c r="H10866">
        <v>74</v>
      </c>
      <c r="I10866" t="s">
        <v>234</v>
      </c>
      <c r="J10866" t="s">
        <v>245</v>
      </c>
      <c r="K10866">
        <v>0</v>
      </c>
      <c r="L10866">
        <v>1</v>
      </c>
      <c r="M10866">
        <v>0</v>
      </c>
      <c r="N10866">
        <v>0</v>
      </c>
      <c r="O10866">
        <v>2</v>
      </c>
      <c r="P10866">
        <v>-1</v>
      </c>
      <c r="Q10866" s="28">
        <v>41339.477777777778</v>
      </c>
      <c r="R10866" s="28">
        <v>41349.070138888892</v>
      </c>
      <c r="S10866" t="s">
        <v>34497</v>
      </c>
      <c r="U10866" s="27">
        <v>41339</v>
      </c>
      <c r="V10866">
        <v>1</v>
      </c>
      <c r="W10866" t="s">
        <v>32</v>
      </c>
      <c r="X10866" t="s">
        <v>274</v>
      </c>
      <c r="Y10866">
        <v>0</v>
      </c>
      <c r="AB10866" t="s">
        <v>237</v>
      </c>
      <c r="AH10866">
        <v>0</v>
      </c>
      <c r="AN10866" t="s">
        <v>238</v>
      </c>
      <c r="AO10866">
        <v>1</v>
      </c>
      <c r="AP10866" t="s">
        <v>239</v>
      </c>
      <c r="AQ10866" s="27">
        <v>41340</v>
      </c>
      <c r="AR10866" t="s">
        <v>240</v>
      </c>
      <c r="AS10866">
        <v>1</v>
      </c>
      <c r="AT10866" t="s">
        <v>239</v>
      </c>
      <c r="AU10866" s="27">
        <v>41340</v>
      </c>
    </row>
    <row r="10867" spans="1:47" x14ac:dyDescent="0.2">
      <c r="A10867">
        <v>10866</v>
      </c>
      <c r="B10867" t="s">
        <v>34498</v>
      </c>
      <c r="C10867" t="s">
        <v>34499</v>
      </c>
      <c r="D10867" t="s">
        <v>1030</v>
      </c>
      <c r="E10867" s="27">
        <v>41724</v>
      </c>
      <c r="F10867" t="s">
        <v>233</v>
      </c>
      <c r="G10867" s="27">
        <v>21128</v>
      </c>
      <c r="H10867">
        <v>58</v>
      </c>
      <c r="I10867" t="s">
        <v>234</v>
      </c>
      <c r="J10867" t="s">
        <v>250</v>
      </c>
      <c r="K10867">
        <v>0</v>
      </c>
      <c r="L10867">
        <v>1</v>
      </c>
      <c r="M10867">
        <v>0</v>
      </c>
      <c r="N10867">
        <v>0</v>
      </c>
      <c r="O10867">
        <v>0</v>
      </c>
      <c r="P10867">
        <v>-1</v>
      </c>
      <c r="Q10867" s="28">
        <v>41723.47152777778</v>
      </c>
      <c r="R10867" s="28">
        <v>41733.463194444441</v>
      </c>
      <c r="S10867" t="s">
        <v>34500</v>
      </c>
      <c r="T10867" s="27">
        <v>41723</v>
      </c>
      <c r="V10867">
        <v>1</v>
      </c>
      <c r="W10867" t="s">
        <v>32</v>
      </c>
      <c r="X10867" t="s">
        <v>3723</v>
      </c>
      <c r="Y10867">
        <v>0</v>
      </c>
      <c r="AB10867" t="s">
        <v>237</v>
      </c>
      <c r="AH10867">
        <v>0</v>
      </c>
      <c r="AN10867" t="s">
        <v>238</v>
      </c>
      <c r="AO10867">
        <v>1</v>
      </c>
      <c r="AP10867" t="s">
        <v>239</v>
      </c>
      <c r="AQ10867" s="27">
        <v>41724</v>
      </c>
      <c r="AR10867" t="s">
        <v>240</v>
      </c>
      <c r="AS10867">
        <v>1</v>
      </c>
      <c r="AT10867" t="s">
        <v>239</v>
      </c>
      <c r="AU10867" s="27">
        <v>41724</v>
      </c>
    </row>
    <row r="10868" spans="1:47" x14ac:dyDescent="0.2">
      <c r="A10868">
        <v>10867</v>
      </c>
      <c r="B10868" t="s">
        <v>34501</v>
      </c>
      <c r="C10868" t="s">
        <v>963</v>
      </c>
      <c r="D10868" t="s">
        <v>14494</v>
      </c>
      <c r="E10868" s="27">
        <v>42000</v>
      </c>
      <c r="F10868" t="s">
        <v>233</v>
      </c>
      <c r="G10868" s="27">
        <v>30633</v>
      </c>
      <c r="H10868">
        <v>32</v>
      </c>
      <c r="I10868" t="s">
        <v>244</v>
      </c>
      <c r="J10868" t="s">
        <v>250</v>
      </c>
      <c r="K10868">
        <v>0</v>
      </c>
      <c r="L10868">
        <v>6</v>
      </c>
      <c r="M10868">
        <v>0</v>
      </c>
      <c r="N10868">
        <v>0</v>
      </c>
      <c r="O10868">
        <v>2</v>
      </c>
      <c r="P10868">
        <v>0</v>
      </c>
      <c r="Q10868" s="28">
        <v>42000.295138888891</v>
      </c>
      <c r="R10868" s="28">
        <v>42001.071527777778</v>
      </c>
      <c r="S10868" t="s">
        <v>34502</v>
      </c>
      <c r="T10868" s="27">
        <v>42000</v>
      </c>
      <c r="V10868">
        <v>0</v>
      </c>
      <c r="W10868" t="s">
        <v>32</v>
      </c>
      <c r="X10868" t="s">
        <v>236</v>
      </c>
      <c r="Y10868">
        <v>0</v>
      </c>
      <c r="AB10868" t="s">
        <v>237</v>
      </c>
      <c r="AH10868">
        <v>0</v>
      </c>
      <c r="AN10868" t="s">
        <v>238</v>
      </c>
      <c r="AO10868">
        <v>3</v>
      </c>
      <c r="AP10868" t="s">
        <v>239</v>
      </c>
      <c r="AQ10868" s="27">
        <v>42000</v>
      </c>
      <c r="AR10868" t="s">
        <v>240</v>
      </c>
      <c r="AS10868">
        <v>6</v>
      </c>
      <c r="AT10868" t="s">
        <v>246</v>
      </c>
      <c r="AU10868" s="27">
        <v>42000</v>
      </c>
    </row>
    <row r="10869" spans="1:47" x14ac:dyDescent="0.2">
      <c r="A10869">
        <v>10868</v>
      </c>
      <c r="B10869" t="s">
        <v>34503</v>
      </c>
      <c r="C10869" t="s">
        <v>5239</v>
      </c>
      <c r="D10869" t="s">
        <v>1438</v>
      </c>
      <c r="E10869" s="27">
        <v>41977</v>
      </c>
      <c r="F10869" t="s">
        <v>294</v>
      </c>
      <c r="G10869" s="27">
        <v>33326</v>
      </c>
      <c r="H10869">
        <v>25</v>
      </c>
      <c r="I10869" t="s">
        <v>244</v>
      </c>
      <c r="J10869" t="s">
        <v>250</v>
      </c>
      <c r="K10869">
        <v>0</v>
      </c>
      <c r="L10869">
        <v>2</v>
      </c>
      <c r="M10869">
        <v>0</v>
      </c>
      <c r="N10869">
        <v>0</v>
      </c>
      <c r="O10869">
        <v>0</v>
      </c>
      <c r="P10869">
        <v>-1</v>
      </c>
      <c r="Q10869" s="28">
        <v>41976.24722222222</v>
      </c>
      <c r="R10869" s="28">
        <v>41977.42083333333</v>
      </c>
      <c r="S10869" t="s">
        <v>34504</v>
      </c>
      <c r="T10869" s="27">
        <v>41976</v>
      </c>
      <c r="V10869">
        <v>1</v>
      </c>
      <c r="W10869" t="s">
        <v>32</v>
      </c>
      <c r="X10869" t="s">
        <v>974</v>
      </c>
      <c r="Y10869">
        <v>0</v>
      </c>
      <c r="AB10869" t="s">
        <v>237</v>
      </c>
      <c r="AH10869">
        <v>0</v>
      </c>
      <c r="AN10869" t="s">
        <v>238</v>
      </c>
      <c r="AO10869">
        <v>2</v>
      </c>
      <c r="AP10869" t="s">
        <v>239</v>
      </c>
      <c r="AQ10869" s="27">
        <v>41977</v>
      </c>
      <c r="AR10869" t="s">
        <v>240</v>
      </c>
      <c r="AS10869">
        <v>2</v>
      </c>
      <c r="AT10869" t="s">
        <v>239</v>
      </c>
      <c r="AU10869" s="27">
        <v>41977</v>
      </c>
    </row>
    <row r="10870" spans="1:47" x14ac:dyDescent="0.2">
      <c r="A10870">
        <v>10869</v>
      </c>
      <c r="B10870" t="s">
        <v>13025</v>
      </c>
      <c r="C10870" t="s">
        <v>602</v>
      </c>
      <c r="D10870" t="s">
        <v>3828</v>
      </c>
      <c r="E10870" s="27">
        <v>41402</v>
      </c>
      <c r="F10870" t="s">
        <v>233</v>
      </c>
      <c r="G10870" s="27">
        <v>25175</v>
      </c>
      <c r="H10870">
        <v>47</v>
      </c>
      <c r="I10870" t="s">
        <v>234</v>
      </c>
      <c r="J10870" t="s">
        <v>250</v>
      </c>
      <c r="K10870">
        <v>0</v>
      </c>
      <c r="L10870">
        <v>10</v>
      </c>
      <c r="M10870">
        <v>0</v>
      </c>
      <c r="N10870">
        <v>0</v>
      </c>
      <c r="O10870">
        <v>4</v>
      </c>
      <c r="P10870">
        <v>-1</v>
      </c>
      <c r="Q10870" s="28">
        <v>41401.183333333334</v>
      </c>
      <c r="R10870" s="28">
        <v>41465.474305555559</v>
      </c>
      <c r="S10870" t="s">
        <v>34505</v>
      </c>
      <c r="T10870" s="27">
        <v>41401</v>
      </c>
      <c r="V10870">
        <v>1</v>
      </c>
      <c r="W10870" t="s">
        <v>32</v>
      </c>
      <c r="X10870" t="s">
        <v>261</v>
      </c>
      <c r="Y10870">
        <v>1</v>
      </c>
      <c r="AA10870" t="s">
        <v>34506</v>
      </c>
      <c r="AB10870" t="s">
        <v>32</v>
      </c>
      <c r="AC10870">
        <v>0</v>
      </c>
      <c r="AD10870" s="27">
        <v>41836</v>
      </c>
      <c r="AE10870" t="s">
        <v>261</v>
      </c>
      <c r="AF10870" s="27">
        <v>41836</v>
      </c>
      <c r="AG10870" s="27">
        <v>41954</v>
      </c>
      <c r="AH10870">
        <v>1</v>
      </c>
      <c r="AJ10870" t="s">
        <v>34507</v>
      </c>
      <c r="AK10870" t="s">
        <v>312</v>
      </c>
      <c r="AL10870" s="27">
        <v>42072</v>
      </c>
      <c r="AM10870" t="s">
        <v>4150</v>
      </c>
      <c r="AN10870" t="s">
        <v>238</v>
      </c>
      <c r="AO10870">
        <v>2</v>
      </c>
      <c r="AP10870" t="s">
        <v>239</v>
      </c>
      <c r="AQ10870" s="27">
        <v>41402</v>
      </c>
      <c r="AR10870" t="s">
        <v>240</v>
      </c>
      <c r="AS10870">
        <v>10</v>
      </c>
      <c r="AT10870" t="s">
        <v>269</v>
      </c>
      <c r="AU10870" s="27">
        <v>41402</v>
      </c>
    </row>
    <row r="10871" spans="1:47" x14ac:dyDescent="0.2">
      <c r="A10871">
        <v>10870</v>
      </c>
      <c r="B10871" t="s">
        <v>34508</v>
      </c>
      <c r="C10871" t="s">
        <v>6889</v>
      </c>
      <c r="D10871" t="s">
        <v>34509</v>
      </c>
      <c r="E10871" s="27">
        <v>41934</v>
      </c>
      <c r="F10871" t="s">
        <v>294</v>
      </c>
      <c r="G10871" s="27">
        <v>27024</v>
      </c>
      <c r="H10871">
        <v>42</v>
      </c>
      <c r="I10871" t="s">
        <v>244</v>
      </c>
      <c r="J10871" t="s">
        <v>245</v>
      </c>
      <c r="K10871">
        <v>0</v>
      </c>
      <c r="L10871">
        <v>8</v>
      </c>
      <c r="M10871">
        <v>0</v>
      </c>
      <c r="N10871">
        <v>0</v>
      </c>
      <c r="O10871">
        <v>4</v>
      </c>
      <c r="P10871">
        <v>-10</v>
      </c>
      <c r="Q10871" s="28">
        <v>41924.522222222222</v>
      </c>
      <c r="R10871" s="28">
        <v>41929.379861111112</v>
      </c>
      <c r="S10871" t="s">
        <v>34510</v>
      </c>
      <c r="T10871" s="27">
        <v>41923</v>
      </c>
      <c r="V10871">
        <v>11</v>
      </c>
      <c r="W10871" t="s">
        <v>32</v>
      </c>
      <c r="X10871" t="s">
        <v>5636</v>
      </c>
      <c r="Y10871">
        <v>1</v>
      </c>
      <c r="AA10871" t="s">
        <v>34511</v>
      </c>
      <c r="AB10871" t="s">
        <v>36</v>
      </c>
      <c r="AC10871">
        <v>0</v>
      </c>
      <c r="AD10871" s="27">
        <v>42112</v>
      </c>
      <c r="AE10871" t="s">
        <v>34512</v>
      </c>
      <c r="AF10871" s="27">
        <v>42112</v>
      </c>
      <c r="AG10871" s="27">
        <v>42118</v>
      </c>
      <c r="AH10871">
        <v>0</v>
      </c>
      <c r="AN10871" t="s">
        <v>238</v>
      </c>
      <c r="AO10871">
        <v>1</v>
      </c>
      <c r="AP10871" t="s">
        <v>239</v>
      </c>
      <c r="AQ10871" s="27">
        <v>41934</v>
      </c>
      <c r="AR10871" t="s">
        <v>240</v>
      </c>
      <c r="AS10871">
        <v>8</v>
      </c>
      <c r="AT10871" t="s">
        <v>269</v>
      </c>
      <c r="AU10871" s="27">
        <v>41934</v>
      </c>
    </row>
    <row r="10872" spans="1:47" x14ac:dyDescent="0.2">
      <c r="A10872">
        <v>10871</v>
      </c>
      <c r="B10872" t="s">
        <v>34513</v>
      </c>
      <c r="C10872" t="s">
        <v>5409</v>
      </c>
      <c r="D10872" t="s">
        <v>8177</v>
      </c>
      <c r="E10872" s="27">
        <v>41365</v>
      </c>
      <c r="F10872" t="s">
        <v>294</v>
      </c>
      <c r="G10872" s="27">
        <v>26508</v>
      </c>
      <c r="H10872">
        <v>43</v>
      </c>
      <c r="I10872" t="s">
        <v>244</v>
      </c>
      <c r="J10872" t="s">
        <v>245</v>
      </c>
      <c r="K10872">
        <v>0</v>
      </c>
      <c r="L10872">
        <v>1</v>
      </c>
      <c r="M10872">
        <v>0</v>
      </c>
      <c r="N10872">
        <v>0</v>
      </c>
      <c r="O10872">
        <v>0</v>
      </c>
      <c r="P10872">
        <v>-2</v>
      </c>
      <c r="Q10872" s="28">
        <v>41363.459722222222</v>
      </c>
      <c r="R10872" s="28">
        <v>41364.111805555556</v>
      </c>
      <c r="S10872" t="s">
        <v>34514</v>
      </c>
      <c r="T10872" s="27">
        <v>41363</v>
      </c>
      <c r="V10872">
        <v>2</v>
      </c>
      <c r="W10872" t="s">
        <v>36</v>
      </c>
      <c r="X10872" t="s">
        <v>263</v>
      </c>
      <c r="Y10872">
        <v>0</v>
      </c>
      <c r="AB10872" t="s">
        <v>237</v>
      </c>
      <c r="AH10872">
        <v>0</v>
      </c>
      <c r="AN10872" t="s">
        <v>238</v>
      </c>
      <c r="AO10872">
        <v>1</v>
      </c>
      <c r="AP10872" t="s">
        <v>239</v>
      </c>
      <c r="AQ10872" s="27">
        <v>41365</v>
      </c>
      <c r="AR10872" t="s">
        <v>240</v>
      </c>
      <c r="AS10872">
        <v>1</v>
      </c>
      <c r="AT10872" t="s">
        <v>239</v>
      </c>
      <c r="AU10872" s="27">
        <v>41365</v>
      </c>
    </row>
    <row r="10873" spans="1:47" x14ac:dyDescent="0.2">
      <c r="A10873">
        <v>10872</v>
      </c>
      <c r="B10873" t="s">
        <v>34515</v>
      </c>
      <c r="C10873" t="s">
        <v>1262</v>
      </c>
      <c r="D10873" t="s">
        <v>34516</v>
      </c>
      <c r="E10873" s="27">
        <v>41947</v>
      </c>
      <c r="F10873" t="s">
        <v>233</v>
      </c>
      <c r="G10873" s="27">
        <v>31502</v>
      </c>
      <c r="H10873">
        <v>30</v>
      </c>
      <c r="I10873" t="s">
        <v>244</v>
      </c>
      <c r="J10873" t="s">
        <v>245</v>
      </c>
      <c r="K10873">
        <v>0</v>
      </c>
      <c r="L10873">
        <v>1</v>
      </c>
      <c r="M10873">
        <v>0</v>
      </c>
      <c r="N10873">
        <v>0</v>
      </c>
      <c r="O10873">
        <v>3</v>
      </c>
      <c r="P10873">
        <v>-94</v>
      </c>
      <c r="Q10873" s="28">
        <v>41853.393750000003</v>
      </c>
      <c r="R10873" s="28">
        <v>41853.366666666669</v>
      </c>
      <c r="S10873" t="s">
        <v>34517</v>
      </c>
      <c r="T10873" s="27">
        <v>41853</v>
      </c>
      <c r="V10873">
        <v>94</v>
      </c>
      <c r="W10873" t="s">
        <v>32</v>
      </c>
      <c r="X10873" t="s">
        <v>2254</v>
      </c>
      <c r="Y10873">
        <v>0</v>
      </c>
      <c r="AB10873" t="s">
        <v>237</v>
      </c>
      <c r="AH10873">
        <v>0</v>
      </c>
      <c r="AN10873" t="s">
        <v>238</v>
      </c>
      <c r="AO10873">
        <v>2</v>
      </c>
      <c r="AP10873" t="s">
        <v>239</v>
      </c>
      <c r="AQ10873" s="27">
        <v>41947</v>
      </c>
      <c r="AR10873" t="s">
        <v>240</v>
      </c>
      <c r="AS10873">
        <v>1</v>
      </c>
      <c r="AT10873" t="s">
        <v>239</v>
      </c>
      <c r="AU10873" s="27">
        <v>41947</v>
      </c>
    </row>
    <row r="10874" spans="1:47" x14ac:dyDescent="0.2">
      <c r="A10874">
        <v>10873</v>
      </c>
      <c r="B10874" t="s">
        <v>34518</v>
      </c>
      <c r="C10874" t="s">
        <v>1505</v>
      </c>
      <c r="D10874" t="s">
        <v>16184</v>
      </c>
      <c r="E10874" s="27">
        <v>41423</v>
      </c>
      <c r="F10874" t="s">
        <v>294</v>
      </c>
      <c r="G10874" s="27">
        <v>32081</v>
      </c>
      <c r="H10874">
        <v>28</v>
      </c>
      <c r="I10874" t="s">
        <v>244</v>
      </c>
      <c r="J10874" t="s">
        <v>250</v>
      </c>
      <c r="K10874">
        <v>0</v>
      </c>
      <c r="L10874">
        <v>5</v>
      </c>
      <c r="M10874">
        <v>0</v>
      </c>
      <c r="N10874">
        <v>0</v>
      </c>
      <c r="O10874">
        <v>6</v>
      </c>
      <c r="P10874">
        <v>-1</v>
      </c>
      <c r="Q10874" s="28">
        <v>41422.163194444445</v>
      </c>
      <c r="R10874" s="28">
        <v>41424.23333333333</v>
      </c>
      <c r="S10874" t="s">
        <v>34519</v>
      </c>
      <c r="T10874" s="27">
        <v>41422</v>
      </c>
      <c r="V10874">
        <v>1</v>
      </c>
      <c r="W10874" t="s">
        <v>36</v>
      </c>
      <c r="X10874" t="s">
        <v>724</v>
      </c>
      <c r="Y10874">
        <v>1</v>
      </c>
      <c r="AA10874" t="s">
        <v>34520</v>
      </c>
      <c r="AB10874" t="s">
        <v>36</v>
      </c>
      <c r="AC10874">
        <v>61</v>
      </c>
      <c r="AD10874" s="27">
        <v>41635</v>
      </c>
      <c r="AE10874" t="s">
        <v>422</v>
      </c>
      <c r="AF10874" s="27">
        <v>41696</v>
      </c>
      <c r="AG10874" s="27">
        <v>41697</v>
      </c>
      <c r="AH10874">
        <v>0</v>
      </c>
      <c r="AN10874" t="s">
        <v>238</v>
      </c>
      <c r="AO10874">
        <v>3</v>
      </c>
      <c r="AP10874" t="s">
        <v>239</v>
      </c>
      <c r="AQ10874" s="27">
        <v>41423</v>
      </c>
      <c r="AR10874" t="s">
        <v>240</v>
      </c>
      <c r="AS10874">
        <v>5</v>
      </c>
      <c r="AT10874" t="s">
        <v>246</v>
      </c>
      <c r="AU10874" s="27">
        <v>41423</v>
      </c>
    </row>
    <row r="10875" spans="1:47" x14ac:dyDescent="0.2">
      <c r="A10875">
        <v>10874</v>
      </c>
      <c r="B10875" t="s">
        <v>34521</v>
      </c>
      <c r="C10875" t="s">
        <v>34522</v>
      </c>
      <c r="D10875" t="s">
        <v>266</v>
      </c>
      <c r="E10875" s="27">
        <v>41568</v>
      </c>
      <c r="F10875" t="s">
        <v>294</v>
      </c>
      <c r="G10875" s="27">
        <v>33629</v>
      </c>
      <c r="H10875">
        <v>24</v>
      </c>
      <c r="I10875" t="s">
        <v>259</v>
      </c>
      <c r="J10875" t="s">
        <v>250</v>
      </c>
      <c r="K10875">
        <v>0</v>
      </c>
      <c r="L10875">
        <v>4</v>
      </c>
      <c r="M10875">
        <v>0</v>
      </c>
      <c r="N10875">
        <v>0</v>
      </c>
      <c r="O10875">
        <v>0</v>
      </c>
      <c r="P10875">
        <v>-3</v>
      </c>
      <c r="Q10875" s="28">
        <v>41565.45416666667</v>
      </c>
      <c r="R10875" s="28">
        <v>41566.240277777775</v>
      </c>
      <c r="S10875" t="s">
        <v>34523</v>
      </c>
      <c r="T10875" s="27">
        <v>41565</v>
      </c>
      <c r="V10875">
        <v>3</v>
      </c>
      <c r="W10875" t="s">
        <v>32</v>
      </c>
      <c r="X10875" t="s">
        <v>2318</v>
      </c>
      <c r="Y10875">
        <v>0</v>
      </c>
      <c r="AB10875" t="s">
        <v>237</v>
      </c>
      <c r="AH10875">
        <v>0</v>
      </c>
      <c r="AN10875" t="s">
        <v>238</v>
      </c>
      <c r="AO10875">
        <v>4</v>
      </c>
      <c r="AP10875" t="s">
        <v>239</v>
      </c>
      <c r="AQ10875" s="27">
        <v>41568</v>
      </c>
      <c r="AR10875" t="s">
        <v>240</v>
      </c>
      <c r="AS10875">
        <v>4</v>
      </c>
      <c r="AT10875" t="s">
        <v>239</v>
      </c>
      <c r="AU10875" s="27">
        <v>41568</v>
      </c>
    </row>
    <row r="10876" spans="1:47" x14ac:dyDescent="0.2">
      <c r="A10876">
        <v>10875</v>
      </c>
      <c r="B10876" t="s">
        <v>34524</v>
      </c>
      <c r="C10876" t="s">
        <v>2390</v>
      </c>
      <c r="D10876" t="s">
        <v>34525</v>
      </c>
      <c r="E10876" s="27">
        <v>41304</v>
      </c>
      <c r="F10876" t="s">
        <v>233</v>
      </c>
      <c r="G10876" s="27">
        <v>32970</v>
      </c>
      <c r="H10876">
        <v>26</v>
      </c>
      <c r="I10876" t="s">
        <v>244</v>
      </c>
      <c r="J10876" t="s">
        <v>1115</v>
      </c>
      <c r="K10876">
        <v>0</v>
      </c>
      <c r="L10876">
        <v>3</v>
      </c>
      <c r="M10876">
        <v>0</v>
      </c>
      <c r="N10876">
        <v>0</v>
      </c>
      <c r="O10876">
        <v>2</v>
      </c>
      <c r="P10876">
        <v>-1</v>
      </c>
      <c r="Q10876" s="28">
        <v>41303.525000000001</v>
      </c>
      <c r="R10876" s="28">
        <v>41503.213888888888</v>
      </c>
      <c r="S10876" t="s">
        <v>34526</v>
      </c>
      <c r="U10876" s="27">
        <v>41303</v>
      </c>
      <c r="V10876">
        <v>1</v>
      </c>
      <c r="W10876" t="s">
        <v>32</v>
      </c>
      <c r="X10876" t="s">
        <v>274</v>
      </c>
      <c r="Y10876">
        <v>1</v>
      </c>
      <c r="AA10876" t="s">
        <v>34527</v>
      </c>
      <c r="AB10876" t="s">
        <v>36</v>
      </c>
      <c r="AC10876">
        <v>0</v>
      </c>
      <c r="AD10876" s="27">
        <v>41858</v>
      </c>
      <c r="AE10876" t="s">
        <v>5885</v>
      </c>
      <c r="AF10876" s="27">
        <v>41858</v>
      </c>
      <c r="AG10876" s="27">
        <v>41876</v>
      </c>
      <c r="AH10876">
        <v>1</v>
      </c>
      <c r="AJ10876" t="s">
        <v>34528</v>
      </c>
      <c r="AK10876" t="s">
        <v>255</v>
      </c>
      <c r="AL10876" s="27">
        <v>41969</v>
      </c>
      <c r="AM10876" t="s">
        <v>12754</v>
      </c>
      <c r="AN10876" t="s">
        <v>238</v>
      </c>
      <c r="AO10876">
        <v>5</v>
      </c>
      <c r="AP10876" t="s">
        <v>246</v>
      </c>
      <c r="AQ10876" s="27">
        <v>41304</v>
      </c>
      <c r="AR10876" t="s">
        <v>240</v>
      </c>
      <c r="AS10876">
        <v>3</v>
      </c>
      <c r="AT10876" t="s">
        <v>239</v>
      </c>
      <c r="AU10876" s="27">
        <v>41304</v>
      </c>
    </row>
    <row r="10877" spans="1:47" x14ac:dyDescent="0.2">
      <c r="A10877">
        <v>10876</v>
      </c>
      <c r="B10877" t="s">
        <v>34529</v>
      </c>
      <c r="C10877" t="s">
        <v>1959</v>
      </c>
      <c r="D10877" t="s">
        <v>3828</v>
      </c>
      <c r="E10877" s="27">
        <v>41386</v>
      </c>
      <c r="F10877" t="s">
        <v>233</v>
      </c>
      <c r="G10877" s="27">
        <v>21890</v>
      </c>
      <c r="H10877">
        <v>56</v>
      </c>
      <c r="I10877" t="s">
        <v>234</v>
      </c>
      <c r="J10877" t="s">
        <v>250</v>
      </c>
      <c r="K10877">
        <v>0</v>
      </c>
      <c r="L10877">
        <v>2</v>
      </c>
      <c r="M10877">
        <v>0</v>
      </c>
      <c r="N10877">
        <v>0</v>
      </c>
      <c r="O10877">
        <v>0</v>
      </c>
      <c r="P10877">
        <v>-1</v>
      </c>
      <c r="Q10877" s="28">
        <v>41385.066666666666</v>
      </c>
      <c r="R10877" s="28">
        <v>41386.041666666664</v>
      </c>
      <c r="S10877" t="s">
        <v>34530</v>
      </c>
      <c r="T10877" s="27">
        <v>41385</v>
      </c>
      <c r="V10877">
        <v>1</v>
      </c>
      <c r="W10877" t="s">
        <v>36</v>
      </c>
      <c r="X10877" t="s">
        <v>279</v>
      </c>
      <c r="Y10877">
        <v>0</v>
      </c>
      <c r="AB10877" t="s">
        <v>237</v>
      </c>
      <c r="AH10877">
        <v>0</v>
      </c>
      <c r="AN10877" t="s">
        <v>238</v>
      </c>
      <c r="AO10877">
        <v>1</v>
      </c>
      <c r="AP10877" t="s">
        <v>239</v>
      </c>
      <c r="AQ10877" s="27">
        <v>41386</v>
      </c>
      <c r="AR10877" t="s">
        <v>240</v>
      </c>
      <c r="AS10877">
        <v>2</v>
      </c>
      <c r="AT10877" t="s">
        <v>239</v>
      </c>
      <c r="AU10877" s="27">
        <v>41386</v>
      </c>
    </row>
    <row r="10878" spans="1:47" x14ac:dyDescent="0.2">
      <c r="A10878">
        <v>10877</v>
      </c>
      <c r="B10878" t="s">
        <v>34531</v>
      </c>
      <c r="C10878" t="s">
        <v>4367</v>
      </c>
      <c r="D10878" t="s">
        <v>381</v>
      </c>
      <c r="E10878" s="27">
        <v>41553</v>
      </c>
      <c r="F10878" t="s">
        <v>233</v>
      </c>
      <c r="G10878" s="27">
        <v>32745</v>
      </c>
      <c r="H10878">
        <v>26</v>
      </c>
      <c r="I10878" t="s">
        <v>244</v>
      </c>
      <c r="J10878" t="s">
        <v>245</v>
      </c>
      <c r="K10878">
        <v>0</v>
      </c>
      <c r="L10878">
        <v>3</v>
      </c>
      <c r="M10878">
        <v>0</v>
      </c>
      <c r="N10878">
        <v>0</v>
      </c>
      <c r="O10878">
        <v>0</v>
      </c>
      <c r="W10878" t="s">
        <v>237</v>
      </c>
      <c r="Y10878">
        <v>-1</v>
      </c>
      <c r="AB10878" t="s">
        <v>237</v>
      </c>
      <c r="AH10878">
        <v>0</v>
      </c>
      <c r="AN10878" t="s">
        <v>238</v>
      </c>
      <c r="AO10878">
        <v>4</v>
      </c>
      <c r="AP10878" t="s">
        <v>239</v>
      </c>
      <c r="AQ10878" s="27">
        <v>41553</v>
      </c>
      <c r="AR10878" t="s">
        <v>240</v>
      </c>
      <c r="AS10878">
        <v>3</v>
      </c>
      <c r="AT10878" t="s">
        <v>239</v>
      </c>
      <c r="AU10878" s="27">
        <v>41553</v>
      </c>
    </row>
    <row r="10879" spans="1:47" x14ac:dyDescent="0.2">
      <c r="A10879">
        <v>10878</v>
      </c>
      <c r="B10879" t="s">
        <v>34532</v>
      </c>
      <c r="C10879" t="s">
        <v>1478</v>
      </c>
      <c r="D10879" t="s">
        <v>2834</v>
      </c>
      <c r="E10879" s="27">
        <v>41313</v>
      </c>
      <c r="F10879" t="s">
        <v>233</v>
      </c>
      <c r="G10879" s="27">
        <v>25033</v>
      </c>
      <c r="H10879">
        <v>47</v>
      </c>
      <c r="I10879" t="s">
        <v>234</v>
      </c>
      <c r="J10879" t="s">
        <v>353</v>
      </c>
      <c r="K10879">
        <v>0</v>
      </c>
      <c r="L10879">
        <v>6</v>
      </c>
      <c r="M10879">
        <v>0</v>
      </c>
      <c r="N10879">
        <v>0</v>
      </c>
      <c r="O10879">
        <v>3</v>
      </c>
      <c r="P10879">
        <v>-1</v>
      </c>
      <c r="Q10879" s="28">
        <v>41312.453472222223</v>
      </c>
      <c r="R10879" s="28">
        <v>41318.400000000001</v>
      </c>
      <c r="S10879" t="s">
        <v>34533</v>
      </c>
      <c r="T10879" s="27">
        <v>41312</v>
      </c>
      <c r="V10879">
        <v>1</v>
      </c>
      <c r="W10879" t="s">
        <v>36</v>
      </c>
      <c r="X10879" t="s">
        <v>324</v>
      </c>
      <c r="Y10879">
        <v>1</v>
      </c>
      <c r="AA10879" t="s">
        <v>34534</v>
      </c>
      <c r="AB10879" t="s">
        <v>32</v>
      </c>
      <c r="AC10879">
        <v>0</v>
      </c>
      <c r="AD10879" s="27">
        <v>41947</v>
      </c>
      <c r="AE10879" t="s">
        <v>13524</v>
      </c>
      <c r="AF10879" s="27">
        <v>41947</v>
      </c>
      <c r="AG10879" s="27">
        <v>41993</v>
      </c>
      <c r="AH10879">
        <v>0</v>
      </c>
      <c r="AN10879" t="s">
        <v>238</v>
      </c>
      <c r="AO10879">
        <v>1</v>
      </c>
      <c r="AP10879" t="s">
        <v>239</v>
      </c>
      <c r="AQ10879" s="27">
        <v>41313</v>
      </c>
      <c r="AR10879" t="s">
        <v>240</v>
      </c>
      <c r="AS10879">
        <v>6</v>
      </c>
      <c r="AT10879" t="s">
        <v>246</v>
      </c>
      <c r="AU10879" s="27">
        <v>41313</v>
      </c>
    </row>
    <row r="10880" spans="1:47" x14ac:dyDescent="0.2">
      <c r="A10880">
        <v>10879</v>
      </c>
      <c r="B10880" t="s">
        <v>34535</v>
      </c>
      <c r="C10880" t="s">
        <v>34536</v>
      </c>
      <c r="D10880" t="s">
        <v>34537</v>
      </c>
      <c r="E10880" s="27">
        <v>41631</v>
      </c>
      <c r="F10880" t="s">
        <v>233</v>
      </c>
      <c r="G10880" s="27">
        <v>24219</v>
      </c>
      <c r="H10880">
        <v>49</v>
      </c>
      <c r="I10880" t="s">
        <v>234</v>
      </c>
      <c r="J10880" t="s">
        <v>245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-1</v>
      </c>
      <c r="Q10880" s="28">
        <v>41630.136111111111</v>
      </c>
      <c r="R10880" s="28">
        <v>41631.175694444442</v>
      </c>
      <c r="S10880" t="s">
        <v>34538</v>
      </c>
      <c r="T10880" s="27">
        <v>41630</v>
      </c>
      <c r="V10880">
        <v>1</v>
      </c>
      <c r="W10880" t="s">
        <v>32</v>
      </c>
      <c r="X10880" t="s">
        <v>359</v>
      </c>
      <c r="Y10880">
        <v>0</v>
      </c>
      <c r="AB10880" t="s">
        <v>237</v>
      </c>
      <c r="AH10880">
        <v>0</v>
      </c>
      <c r="AN10880" t="s">
        <v>238</v>
      </c>
      <c r="AO10880">
        <v>1</v>
      </c>
      <c r="AP10880" t="s">
        <v>239</v>
      </c>
      <c r="AQ10880" s="27">
        <v>41631</v>
      </c>
      <c r="AR10880" t="s">
        <v>240</v>
      </c>
      <c r="AS10880">
        <v>1</v>
      </c>
      <c r="AT10880" t="s">
        <v>239</v>
      </c>
      <c r="AU10880" s="27">
        <v>41631</v>
      </c>
    </row>
    <row r="10881" spans="1:47" x14ac:dyDescent="0.2">
      <c r="A10881">
        <v>10880</v>
      </c>
      <c r="B10881" t="s">
        <v>34539</v>
      </c>
      <c r="C10881" t="s">
        <v>34540</v>
      </c>
      <c r="D10881" t="s">
        <v>775</v>
      </c>
      <c r="E10881" s="27">
        <v>41533</v>
      </c>
      <c r="F10881" t="s">
        <v>294</v>
      </c>
      <c r="G10881" s="27">
        <v>28990</v>
      </c>
      <c r="H10881">
        <v>36</v>
      </c>
      <c r="I10881" t="s">
        <v>244</v>
      </c>
      <c r="J10881" t="s">
        <v>22</v>
      </c>
      <c r="K10881">
        <v>0</v>
      </c>
      <c r="L10881">
        <v>1</v>
      </c>
      <c r="M10881">
        <v>0</v>
      </c>
      <c r="N10881">
        <v>0</v>
      </c>
      <c r="O10881">
        <v>1</v>
      </c>
      <c r="P10881">
        <v>-1</v>
      </c>
      <c r="Q10881" s="28">
        <v>41532.538888888892</v>
      </c>
      <c r="R10881" s="28">
        <v>41533.398611111108</v>
      </c>
      <c r="S10881" t="s">
        <v>34541</v>
      </c>
      <c r="T10881" s="27">
        <v>41532</v>
      </c>
      <c r="V10881">
        <v>1</v>
      </c>
      <c r="W10881" t="s">
        <v>36</v>
      </c>
      <c r="X10881" t="s">
        <v>279</v>
      </c>
      <c r="Y10881">
        <v>0</v>
      </c>
      <c r="AB10881" t="s">
        <v>237</v>
      </c>
      <c r="AH10881">
        <v>0</v>
      </c>
      <c r="AN10881" t="s">
        <v>238</v>
      </c>
      <c r="AO10881">
        <v>1</v>
      </c>
      <c r="AP10881" t="s">
        <v>239</v>
      </c>
      <c r="AQ10881" s="27">
        <v>41533</v>
      </c>
      <c r="AR10881" t="s">
        <v>240</v>
      </c>
      <c r="AS10881">
        <v>1</v>
      </c>
      <c r="AT10881" t="s">
        <v>239</v>
      </c>
      <c r="AU10881" s="27">
        <v>41533</v>
      </c>
    </row>
    <row r="10882" spans="1:47" x14ac:dyDescent="0.2">
      <c r="A10882">
        <v>10881</v>
      </c>
      <c r="B10882" t="s">
        <v>34542</v>
      </c>
      <c r="C10882" t="s">
        <v>387</v>
      </c>
      <c r="D10882" t="s">
        <v>546</v>
      </c>
      <c r="E10882" s="27">
        <v>41779</v>
      </c>
      <c r="F10882" t="s">
        <v>233</v>
      </c>
      <c r="G10882" s="27">
        <v>29177</v>
      </c>
      <c r="H10882">
        <v>36</v>
      </c>
      <c r="I10882" t="s">
        <v>244</v>
      </c>
      <c r="J10882" t="s">
        <v>353</v>
      </c>
      <c r="K10882">
        <v>1</v>
      </c>
      <c r="L10882">
        <v>10</v>
      </c>
      <c r="M10882">
        <v>0</v>
      </c>
      <c r="N10882">
        <v>0</v>
      </c>
      <c r="O10882">
        <v>20</v>
      </c>
      <c r="P10882">
        <v>-222</v>
      </c>
      <c r="Q10882" s="28">
        <v>41557.51458333333</v>
      </c>
      <c r="R10882" s="28">
        <v>41779.439583333333</v>
      </c>
      <c r="S10882" t="s">
        <v>34543</v>
      </c>
      <c r="U10882" s="27">
        <v>41599</v>
      </c>
      <c r="V10882">
        <v>180</v>
      </c>
      <c r="W10882" t="s">
        <v>32</v>
      </c>
      <c r="X10882" t="s">
        <v>274</v>
      </c>
      <c r="Y10882">
        <v>1</v>
      </c>
      <c r="AA10882" t="s">
        <v>34544</v>
      </c>
      <c r="AB10882" t="s">
        <v>32</v>
      </c>
      <c r="AD10882" s="27">
        <v>41811</v>
      </c>
      <c r="AE10882" t="s">
        <v>364</v>
      </c>
      <c r="AH10882">
        <v>0</v>
      </c>
      <c r="AN10882" t="s">
        <v>238</v>
      </c>
      <c r="AO10882">
        <v>9</v>
      </c>
      <c r="AP10882" t="s">
        <v>269</v>
      </c>
      <c r="AQ10882" s="27">
        <v>41779</v>
      </c>
      <c r="AR10882" t="s">
        <v>240</v>
      </c>
      <c r="AS10882">
        <v>10</v>
      </c>
      <c r="AT10882" t="s">
        <v>269</v>
      </c>
      <c r="AU10882" s="27">
        <v>41779</v>
      </c>
    </row>
    <row r="10883" spans="1:47" x14ac:dyDescent="0.2">
      <c r="A10883">
        <v>10882</v>
      </c>
      <c r="B10883" t="s">
        <v>34545</v>
      </c>
      <c r="C10883" t="s">
        <v>5686</v>
      </c>
      <c r="D10883" t="s">
        <v>593</v>
      </c>
      <c r="E10883" s="27">
        <v>41652</v>
      </c>
      <c r="F10883" t="s">
        <v>294</v>
      </c>
      <c r="G10883" s="27">
        <v>33652</v>
      </c>
      <c r="H10883">
        <v>24</v>
      </c>
      <c r="I10883" t="s">
        <v>259</v>
      </c>
      <c r="J10883" t="s">
        <v>245</v>
      </c>
      <c r="K10883">
        <v>0</v>
      </c>
      <c r="L10883">
        <v>4</v>
      </c>
      <c r="M10883">
        <v>0</v>
      </c>
      <c r="N10883">
        <v>0</v>
      </c>
      <c r="O10883">
        <v>1</v>
      </c>
      <c r="P10883">
        <v>-3</v>
      </c>
      <c r="Q10883" s="28">
        <v>41649.234027777777</v>
      </c>
      <c r="R10883" s="28">
        <v>41652.492361111108</v>
      </c>
      <c r="S10883" t="s">
        <v>34546</v>
      </c>
      <c r="T10883" s="27">
        <v>41649</v>
      </c>
      <c r="V10883">
        <v>3</v>
      </c>
      <c r="W10883" t="s">
        <v>32</v>
      </c>
      <c r="X10883" t="s">
        <v>34547</v>
      </c>
      <c r="Y10883">
        <v>0</v>
      </c>
      <c r="AB10883" t="s">
        <v>237</v>
      </c>
      <c r="AH10883">
        <v>0</v>
      </c>
      <c r="AN10883" t="s">
        <v>238</v>
      </c>
      <c r="AO10883">
        <v>4</v>
      </c>
      <c r="AP10883" t="s">
        <v>239</v>
      </c>
      <c r="AQ10883" s="27">
        <v>41652</v>
      </c>
      <c r="AR10883" t="s">
        <v>240</v>
      </c>
      <c r="AS10883">
        <v>4</v>
      </c>
      <c r="AT10883" t="s">
        <v>239</v>
      </c>
      <c r="AU10883" s="27">
        <v>41652</v>
      </c>
    </row>
    <row r="10884" spans="1:47" x14ac:dyDescent="0.2">
      <c r="A10884">
        <v>10883</v>
      </c>
      <c r="B10884" t="s">
        <v>34548</v>
      </c>
      <c r="C10884" t="s">
        <v>34549</v>
      </c>
      <c r="D10884" t="s">
        <v>357</v>
      </c>
      <c r="E10884" s="27">
        <v>41422</v>
      </c>
      <c r="F10884" t="s">
        <v>233</v>
      </c>
      <c r="G10884" s="27">
        <v>31286</v>
      </c>
      <c r="H10884">
        <v>30</v>
      </c>
      <c r="I10884" t="s">
        <v>244</v>
      </c>
      <c r="J10884" t="s">
        <v>250</v>
      </c>
      <c r="K10884">
        <v>0</v>
      </c>
      <c r="L10884">
        <v>4</v>
      </c>
      <c r="M10884">
        <v>0</v>
      </c>
      <c r="N10884">
        <v>0</v>
      </c>
      <c r="O10884">
        <v>3</v>
      </c>
      <c r="P10884">
        <v>-1</v>
      </c>
      <c r="Q10884" s="28">
        <v>41421.35833333333</v>
      </c>
      <c r="R10884" s="28">
        <v>41423.443055555559</v>
      </c>
      <c r="S10884" t="s">
        <v>34550</v>
      </c>
      <c r="T10884" s="27">
        <v>41421</v>
      </c>
      <c r="V10884">
        <v>1</v>
      </c>
      <c r="W10884" t="s">
        <v>32</v>
      </c>
      <c r="X10884" t="s">
        <v>1207</v>
      </c>
      <c r="Y10884">
        <v>1</v>
      </c>
      <c r="AA10884" t="s">
        <v>34551</v>
      </c>
      <c r="AB10884" t="s">
        <v>36</v>
      </c>
      <c r="AC10884">
        <v>169</v>
      </c>
      <c r="AD10884" s="27">
        <v>41651</v>
      </c>
      <c r="AE10884" t="s">
        <v>2030</v>
      </c>
      <c r="AF10884" s="27">
        <v>41820</v>
      </c>
      <c r="AG10884" s="27">
        <v>41833</v>
      </c>
      <c r="AH10884">
        <v>0</v>
      </c>
      <c r="AN10884" t="s">
        <v>238</v>
      </c>
      <c r="AO10884">
        <v>2</v>
      </c>
      <c r="AP10884" t="s">
        <v>239</v>
      </c>
      <c r="AQ10884" s="27">
        <v>41422</v>
      </c>
      <c r="AR10884" t="s">
        <v>240</v>
      </c>
      <c r="AS10884">
        <v>4</v>
      </c>
      <c r="AT10884" t="s">
        <v>239</v>
      </c>
      <c r="AU10884" s="27">
        <v>41422</v>
      </c>
    </row>
    <row r="10885" spans="1:47" x14ac:dyDescent="0.2">
      <c r="A10885">
        <v>10884</v>
      </c>
      <c r="B10885" t="s">
        <v>34552</v>
      </c>
      <c r="C10885" t="s">
        <v>242</v>
      </c>
      <c r="D10885" t="s">
        <v>34553</v>
      </c>
      <c r="E10885" s="27">
        <v>41306</v>
      </c>
      <c r="F10885" t="s">
        <v>233</v>
      </c>
      <c r="G10885" s="27">
        <v>32218</v>
      </c>
      <c r="H10885">
        <v>28</v>
      </c>
      <c r="I10885" t="s">
        <v>244</v>
      </c>
      <c r="J10885" t="s">
        <v>245</v>
      </c>
      <c r="K10885">
        <v>0</v>
      </c>
      <c r="L10885">
        <v>6</v>
      </c>
      <c r="M10885">
        <v>0</v>
      </c>
      <c r="N10885">
        <v>0</v>
      </c>
      <c r="O10885">
        <v>11</v>
      </c>
      <c r="P10885">
        <v>-1</v>
      </c>
      <c r="Q10885" s="28">
        <v>41305.257638888892</v>
      </c>
      <c r="R10885" s="28">
        <v>41306.35833333333</v>
      </c>
      <c r="S10885" t="s">
        <v>34554</v>
      </c>
      <c r="U10885" s="27">
        <v>41305</v>
      </c>
      <c r="V10885">
        <v>1</v>
      </c>
      <c r="W10885" t="s">
        <v>32</v>
      </c>
      <c r="X10885" t="s">
        <v>274</v>
      </c>
      <c r="Y10885">
        <v>1</v>
      </c>
      <c r="AA10885" t="s">
        <v>34555</v>
      </c>
      <c r="AB10885" t="s">
        <v>36</v>
      </c>
      <c r="AD10885" s="27">
        <v>42330</v>
      </c>
      <c r="AE10885" t="s">
        <v>324</v>
      </c>
      <c r="AH10885">
        <v>0</v>
      </c>
      <c r="AN10885" t="s">
        <v>238</v>
      </c>
      <c r="AO10885">
        <v>5</v>
      </c>
      <c r="AP10885" t="s">
        <v>246</v>
      </c>
      <c r="AQ10885" s="27">
        <v>41306</v>
      </c>
      <c r="AR10885" t="s">
        <v>240</v>
      </c>
      <c r="AS10885">
        <v>6</v>
      </c>
      <c r="AT10885" t="s">
        <v>246</v>
      </c>
      <c r="AU10885" s="27">
        <v>41306</v>
      </c>
    </row>
    <row r="10886" spans="1:47" x14ac:dyDescent="0.2">
      <c r="A10886">
        <v>10885</v>
      </c>
      <c r="B10886" t="s">
        <v>34556</v>
      </c>
      <c r="C10886" t="s">
        <v>34557</v>
      </c>
      <c r="D10886" t="s">
        <v>34558</v>
      </c>
      <c r="E10886" s="27">
        <v>41499</v>
      </c>
      <c r="F10886" t="s">
        <v>294</v>
      </c>
      <c r="G10886" s="27">
        <v>24165</v>
      </c>
      <c r="H10886">
        <v>50</v>
      </c>
      <c r="I10886" t="s">
        <v>234</v>
      </c>
      <c r="J10886" t="s">
        <v>353</v>
      </c>
      <c r="K10886">
        <v>0</v>
      </c>
      <c r="L10886">
        <v>3</v>
      </c>
      <c r="M10886">
        <v>0</v>
      </c>
      <c r="N10886">
        <v>0</v>
      </c>
      <c r="O10886">
        <v>1</v>
      </c>
      <c r="P10886">
        <v>-1</v>
      </c>
      <c r="Q10886" s="28">
        <v>41498.368055555555</v>
      </c>
      <c r="R10886" s="28">
        <v>41499.087500000001</v>
      </c>
      <c r="S10886" t="s">
        <v>34559</v>
      </c>
      <c r="T10886" s="27">
        <v>41498</v>
      </c>
      <c r="V10886">
        <v>1</v>
      </c>
      <c r="W10886" t="s">
        <v>32</v>
      </c>
      <c r="X10886" t="s">
        <v>834</v>
      </c>
      <c r="Y10886">
        <v>1</v>
      </c>
      <c r="AA10886" t="s">
        <v>34560</v>
      </c>
      <c r="AB10886" t="s">
        <v>36</v>
      </c>
      <c r="AD10886" s="27">
        <v>41511</v>
      </c>
      <c r="AE10886" t="s">
        <v>404</v>
      </c>
      <c r="AH10886">
        <v>0</v>
      </c>
      <c r="AN10886" t="s">
        <v>238</v>
      </c>
      <c r="AO10886">
        <v>1</v>
      </c>
      <c r="AP10886" t="s">
        <v>239</v>
      </c>
      <c r="AQ10886" s="27">
        <v>41499</v>
      </c>
      <c r="AR10886" t="s">
        <v>240</v>
      </c>
      <c r="AS10886">
        <v>3</v>
      </c>
      <c r="AT10886" t="s">
        <v>239</v>
      </c>
      <c r="AU10886" s="27">
        <v>41499</v>
      </c>
    </row>
    <row r="10887" spans="1:47" x14ac:dyDescent="0.2">
      <c r="A10887">
        <v>10886</v>
      </c>
      <c r="B10887" t="s">
        <v>34561</v>
      </c>
      <c r="C10887" t="s">
        <v>34562</v>
      </c>
      <c r="D10887" t="s">
        <v>2080</v>
      </c>
      <c r="E10887" s="27">
        <v>41702</v>
      </c>
      <c r="F10887" t="s">
        <v>294</v>
      </c>
      <c r="G10887" s="27">
        <v>28062</v>
      </c>
      <c r="H10887">
        <v>39</v>
      </c>
      <c r="I10887" t="s">
        <v>244</v>
      </c>
      <c r="J10887" t="s">
        <v>250</v>
      </c>
      <c r="K10887">
        <v>0</v>
      </c>
      <c r="L10887">
        <v>7</v>
      </c>
      <c r="M10887">
        <v>0</v>
      </c>
      <c r="N10887">
        <v>0</v>
      </c>
      <c r="O10887">
        <v>1</v>
      </c>
      <c r="P10887">
        <v>-1</v>
      </c>
      <c r="Q10887" s="28">
        <v>41701.30972222222</v>
      </c>
      <c r="R10887" s="28">
        <v>41704.192361111112</v>
      </c>
      <c r="S10887" t="s">
        <v>34563</v>
      </c>
      <c r="U10887" s="27">
        <v>41701</v>
      </c>
      <c r="V10887">
        <v>1</v>
      </c>
      <c r="W10887" t="s">
        <v>32</v>
      </c>
      <c r="X10887" t="s">
        <v>274</v>
      </c>
      <c r="Y10887">
        <v>1</v>
      </c>
      <c r="AA10887" t="s">
        <v>34564</v>
      </c>
      <c r="AB10887" t="s">
        <v>32</v>
      </c>
      <c r="AC10887">
        <v>0</v>
      </c>
      <c r="AD10887" s="27">
        <v>42026</v>
      </c>
      <c r="AE10887" t="s">
        <v>459</v>
      </c>
      <c r="AF10887" s="27">
        <v>42026</v>
      </c>
      <c r="AG10887" s="27">
        <v>42143</v>
      </c>
      <c r="AH10887">
        <v>0</v>
      </c>
      <c r="AN10887" t="s">
        <v>238</v>
      </c>
      <c r="AO10887">
        <v>2</v>
      </c>
      <c r="AP10887" t="s">
        <v>239</v>
      </c>
      <c r="AQ10887" s="27">
        <v>41702</v>
      </c>
      <c r="AR10887" t="s">
        <v>240</v>
      </c>
      <c r="AS10887">
        <v>7</v>
      </c>
      <c r="AT10887" t="s">
        <v>246</v>
      </c>
      <c r="AU10887" s="27">
        <v>41702</v>
      </c>
    </row>
    <row r="10888" spans="1:47" x14ac:dyDescent="0.2">
      <c r="A10888">
        <v>10887</v>
      </c>
      <c r="B10888" t="s">
        <v>34565</v>
      </c>
      <c r="C10888" t="s">
        <v>793</v>
      </c>
      <c r="D10888" t="s">
        <v>34566</v>
      </c>
      <c r="E10888" s="27">
        <v>41352</v>
      </c>
      <c r="F10888" t="s">
        <v>233</v>
      </c>
      <c r="G10888" s="27">
        <v>24420</v>
      </c>
      <c r="H10888">
        <v>49</v>
      </c>
      <c r="I10888" t="s">
        <v>234</v>
      </c>
      <c r="J10888" t="s">
        <v>250</v>
      </c>
      <c r="K10888">
        <v>0</v>
      </c>
      <c r="L10888">
        <v>10</v>
      </c>
      <c r="M10888">
        <v>0</v>
      </c>
      <c r="N10888">
        <v>0</v>
      </c>
      <c r="O10888">
        <v>19</v>
      </c>
      <c r="P10888">
        <v>-1</v>
      </c>
      <c r="Q10888" s="28">
        <v>41351.069444444445</v>
      </c>
      <c r="R10888" s="28">
        <v>41590.269444444442</v>
      </c>
      <c r="S10888" t="s">
        <v>34567</v>
      </c>
      <c r="T10888" s="27">
        <v>41351</v>
      </c>
      <c r="V10888">
        <v>1</v>
      </c>
      <c r="W10888" t="s">
        <v>32</v>
      </c>
      <c r="X10888" t="s">
        <v>494</v>
      </c>
      <c r="Y10888">
        <v>0</v>
      </c>
      <c r="AB10888" t="s">
        <v>237</v>
      </c>
      <c r="AH10888">
        <v>0</v>
      </c>
      <c r="AN10888" t="s">
        <v>238</v>
      </c>
      <c r="AO10888">
        <v>6</v>
      </c>
      <c r="AP10888" t="s">
        <v>246</v>
      </c>
      <c r="AQ10888" s="27">
        <v>41352</v>
      </c>
      <c r="AR10888" t="s">
        <v>240</v>
      </c>
      <c r="AS10888">
        <v>10</v>
      </c>
      <c r="AT10888" t="s">
        <v>269</v>
      </c>
      <c r="AU10888" s="27">
        <v>41352</v>
      </c>
    </row>
    <row r="10889" spans="1:47" x14ac:dyDescent="0.2">
      <c r="A10889">
        <v>10888</v>
      </c>
      <c r="B10889" t="s">
        <v>34568</v>
      </c>
      <c r="C10889" t="s">
        <v>34569</v>
      </c>
      <c r="D10889" t="s">
        <v>1481</v>
      </c>
      <c r="E10889" s="27">
        <v>41782</v>
      </c>
      <c r="F10889" t="s">
        <v>294</v>
      </c>
      <c r="G10889" s="27">
        <v>32861</v>
      </c>
      <c r="H10889">
        <v>26</v>
      </c>
      <c r="I10889" t="s">
        <v>244</v>
      </c>
      <c r="J10889" t="s">
        <v>250</v>
      </c>
      <c r="K10889">
        <v>0</v>
      </c>
      <c r="L10889">
        <v>8</v>
      </c>
      <c r="M10889">
        <v>0</v>
      </c>
      <c r="N10889">
        <v>0</v>
      </c>
      <c r="O10889">
        <v>4</v>
      </c>
      <c r="P10889">
        <v>-1</v>
      </c>
      <c r="Q10889" s="28">
        <v>41781.166666666664</v>
      </c>
      <c r="R10889" s="28">
        <v>41782.077777777777</v>
      </c>
      <c r="S10889" t="s">
        <v>34570</v>
      </c>
      <c r="T10889" s="27">
        <v>41781</v>
      </c>
      <c r="V10889">
        <v>1</v>
      </c>
      <c r="W10889" t="s">
        <v>32</v>
      </c>
      <c r="X10889" t="s">
        <v>444</v>
      </c>
      <c r="Y10889">
        <v>1</v>
      </c>
      <c r="AA10889" t="s">
        <v>34571</v>
      </c>
      <c r="AB10889" t="s">
        <v>36</v>
      </c>
      <c r="AC10889">
        <v>0</v>
      </c>
      <c r="AD10889" s="27">
        <v>42132</v>
      </c>
      <c r="AE10889" t="s">
        <v>412</v>
      </c>
      <c r="AF10889" s="27">
        <v>42132</v>
      </c>
      <c r="AG10889" s="27">
        <v>42139</v>
      </c>
      <c r="AH10889">
        <v>1</v>
      </c>
      <c r="AJ10889" t="s">
        <v>34571</v>
      </c>
      <c r="AK10889" t="s">
        <v>255</v>
      </c>
      <c r="AL10889" s="27">
        <v>42132</v>
      </c>
      <c r="AM10889" t="s">
        <v>252</v>
      </c>
      <c r="AN10889" t="s">
        <v>238</v>
      </c>
      <c r="AO10889">
        <v>4</v>
      </c>
      <c r="AP10889" t="s">
        <v>239</v>
      </c>
      <c r="AQ10889" s="27">
        <v>41782</v>
      </c>
      <c r="AR10889" t="s">
        <v>240</v>
      </c>
      <c r="AS10889">
        <v>8</v>
      </c>
      <c r="AT10889" t="s">
        <v>269</v>
      </c>
      <c r="AU10889" s="27">
        <v>41782</v>
      </c>
    </row>
    <row r="10890" spans="1:47" x14ac:dyDescent="0.2">
      <c r="A10890">
        <v>10889</v>
      </c>
      <c r="B10890" t="s">
        <v>34572</v>
      </c>
      <c r="C10890" t="s">
        <v>1711</v>
      </c>
      <c r="D10890" t="s">
        <v>266</v>
      </c>
      <c r="E10890" s="27">
        <v>41320</v>
      </c>
      <c r="F10890" t="s">
        <v>233</v>
      </c>
      <c r="G10890" s="27">
        <v>21853</v>
      </c>
      <c r="H10890">
        <v>56</v>
      </c>
      <c r="I10890" t="s">
        <v>234</v>
      </c>
      <c r="J10890" t="s">
        <v>250</v>
      </c>
      <c r="K10890">
        <v>0</v>
      </c>
      <c r="L10890">
        <v>7</v>
      </c>
      <c r="M10890">
        <v>0</v>
      </c>
      <c r="N10890">
        <v>0</v>
      </c>
      <c r="O10890">
        <v>4</v>
      </c>
      <c r="P10890">
        <v>-1</v>
      </c>
      <c r="Q10890" s="28">
        <v>41319.292361111111</v>
      </c>
      <c r="R10890" s="28">
        <v>41336.195138888892</v>
      </c>
      <c r="S10890" t="s">
        <v>34573</v>
      </c>
      <c r="T10890" s="27">
        <v>41319</v>
      </c>
      <c r="V10890">
        <v>1</v>
      </c>
      <c r="W10890" t="s">
        <v>32</v>
      </c>
      <c r="X10890" t="s">
        <v>9747</v>
      </c>
      <c r="Y10890">
        <v>0</v>
      </c>
      <c r="AB10890" t="s">
        <v>237</v>
      </c>
      <c r="AH10890">
        <v>0</v>
      </c>
      <c r="AN10890" t="s">
        <v>238</v>
      </c>
      <c r="AO10890">
        <v>4</v>
      </c>
      <c r="AP10890" t="s">
        <v>239</v>
      </c>
      <c r="AQ10890" s="27">
        <v>41320</v>
      </c>
      <c r="AR10890" t="s">
        <v>240</v>
      </c>
      <c r="AS10890">
        <v>7</v>
      </c>
      <c r="AT10890" t="s">
        <v>246</v>
      </c>
      <c r="AU10890" s="27">
        <v>41320</v>
      </c>
    </row>
    <row r="10891" spans="1:47" x14ac:dyDescent="0.2">
      <c r="A10891">
        <v>10890</v>
      </c>
      <c r="B10891" t="s">
        <v>34574</v>
      </c>
      <c r="C10891" t="s">
        <v>2056</v>
      </c>
      <c r="D10891" t="s">
        <v>3654</v>
      </c>
      <c r="E10891" s="27">
        <v>41925</v>
      </c>
      <c r="F10891" t="s">
        <v>233</v>
      </c>
      <c r="G10891" s="27">
        <v>32183</v>
      </c>
      <c r="H10891">
        <v>28</v>
      </c>
      <c r="I10891" t="s">
        <v>244</v>
      </c>
      <c r="J10891" t="s">
        <v>250</v>
      </c>
      <c r="K10891">
        <v>1</v>
      </c>
      <c r="L10891">
        <v>10</v>
      </c>
      <c r="M10891">
        <v>2</v>
      </c>
      <c r="N10891">
        <v>0</v>
      </c>
      <c r="O10891">
        <v>8</v>
      </c>
      <c r="P10891">
        <v>-1</v>
      </c>
      <c r="Q10891" s="28">
        <v>41924.249305555553</v>
      </c>
      <c r="R10891" s="28">
        <v>41942.390972222223</v>
      </c>
      <c r="S10891" t="s">
        <v>34575</v>
      </c>
      <c r="T10891" s="27">
        <v>41924</v>
      </c>
      <c r="V10891">
        <v>1</v>
      </c>
      <c r="W10891" t="s">
        <v>36</v>
      </c>
      <c r="X10891" t="s">
        <v>279</v>
      </c>
      <c r="Y10891">
        <v>0</v>
      </c>
      <c r="AB10891" t="s">
        <v>237</v>
      </c>
      <c r="AH10891">
        <v>0</v>
      </c>
      <c r="AN10891" t="s">
        <v>238</v>
      </c>
      <c r="AO10891">
        <v>10</v>
      </c>
      <c r="AP10891" t="s">
        <v>269</v>
      </c>
      <c r="AQ10891" s="27">
        <v>41925</v>
      </c>
      <c r="AR10891" t="s">
        <v>240</v>
      </c>
      <c r="AS10891">
        <v>10</v>
      </c>
      <c r="AT10891" t="s">
        <v>269</v>
      </c>
      <c r="AU10891" s="27">
        <v>41925</v>
      </c>
    </row>
    <row r="10892" spans="1:47" x14ac:dyDescent="0.2">
      <c r="A10892">
        <v>10891</v>
      </c>
      <c r="B10892" t="s">
        <v>34576</v>
      </c>
      <c r="C10892" t="s">
        <v>1832</v>
      </c>
      <c r="D10892" t="s">
        <v>14063</v>
      </c>
      <c r="E10892" s="27">
        <v>41901</v>
      </c>
      <c r="F10892" t="s">
        <v>233</v>
      </c>
      <c r="G10892" s="27">
        <v>24471</v>
      </c>
      <c r="H10892">
        <v>49</v>
      </c>
      <c r="I10892" t="s">
        <v>234</v>
      </c>
      <c r="J10892" t="s">
        <v>245</v>
      </c>
      <c r="K10892">
        <v>0</v>
      </c>
      <c r="L10892">
        <v>5</v>
      </c>
      <c r="M10892">
        <v>0</v>
      </c>
      <c r="N10892">
        <v>0</v>
      </c>
      <c r="O10892">
        <v>10</v>
      </c>
      <c r="P10892">
        <v>-1</v>
      </c>
      <c r="Q10892" s="28">
        <v>41900.053472222222</v>
      </c>
      <c r="R10892" s="28">
        <v>41908.413194444445</v>
      </c>
      <c r="S10892" t="s">
        <v>34577</v>
      </c>
      <c r="T10892" s="27">
        <v>41900</v>
      </c>
      <c r="V10892">
        <v>1</v>
      </c>
      <c r="W10892" t="s">
        <v>32</v>
      </c>
      <c r="X10892" t="s">
        <v>939</v>
      </c>
      <c r="Y10892">
        <v>0</v>
      </c>
      <c r="AB10892" t="s">
        <v>237</v>
      </c>
      <c r="AH10892">
        <v>0</v>
      </c>
      <c r="AN10892" t="s">
        <v>238</v>
      </c>
      <c r="AO10892">
        <v>2</v>
      </c>
      <c r="AP10892" t="s">
        <v>239</v>
      </c>
      <c r="AQ10892" s="27">
        <v>41901</v>
      </c>
      <c r="AR10892" t="s">
        <v>240</v>
      </c>
      <c r="AS10892">
        <v>5</v>
      </c>
      <c r="AT10892" t="s">
        <v>246</v>
      </c>
      <c r="AU10892" s="27">
        <v>41901</v>
      </c>
    </row>
    <row r="10893" spans="1:47" x14ac:dyDescent="0.2">
      <c r="A10893">
        <v>10892</v>
      </c>
      <c r="B10893" t="s">
        <v>34578</v>
      </c>
      <c r="C10893" t="s">
        <v>243</v>
      </c>
      <c r="D10893" t="s">
        <v>3406</v>
      </c>
      <c r="E10893" s="27">
        <v>41500</v>
      </c>
      <c r="F10893" t="s">
        <v>233</v>
      </c>
      <c r="G10893" s="27">
        <v>23626</v>
      </c>
      <c r="H10893">
        <v>51</v>
      </c>
      <c r="I10893" t="s">
        <v>234</v>
      </c>
      <c r="J10893" t="s">
        <v>245</v>
      </c>
      <c r="K10893">
        <v>0</v>
      </c>
      <c r="L10893">
        <v>2</v>
      </c>
      <c r="M10893">
        <v>0</v>
      </c>
      <c r="N10893">
        <v>0</v>
      </c>
      <c r="O10893">
        <v>0</v>
      </c>
      <c r="W10893" t="s">
        <v>237</v>
      </c>
      <c r="Y10893">
        <v>-1</v>
      </c>
      <c r="AB10893" t="s">
        <v>237</v>
      </c>
      <c r="AH10893">
        <v>0</v>
      </c>
      <c r="AN10893" t="s">
        <v>238</v>
      </c>
      <c r="AO10893">
        <v>2</v>
      </c>
      <c r="AP10893" t="s">
        <v>239</v>
      </c>
      <c r="AQ10893" s="27">
        <v>41500</v>
      </c>
      <c r="AR10893" t="s">
        <v>240</v>
      </c>
      <c r="AS10893">
        <v>2</v>
      </c>
      <c r="AT10893" t="s">
        <v>239</v>
      </c>
      <c r="AU10893" s="27">
        <v>41500</v>
      </c>
    </row>
    <row r="10894" spans="1:47" x14ac:dyDescent="0.2">
      <c r="A10894">
        <v>10893</v>
      </c>
      <c r="B10894" t="s">
        <v>34579</v>
      </c>
      <c r="C10894" t="s">
        <v>484</v>
      </c>
      <c r="D10894" t="s">
        <v>34580</v>
      </c>
      <c r="E10894" s="27">
        <v>41348</v>
      </c>
      <c r="F10894" t="s">
        <v>233</v>
      </c>
      <c r="G10894" s="27">
        <v>21111</v>
      </c>
      <c r="H10894">
        <v>58</v>
      </c>
      <c r="I10894" t="s">
        <v>234</v>
      </c>
      <c r="J10894" t="s">
        <v>245</v>
      </c>
      <c r="K10894">
        <v>0</v>
      </c>
      <c r="L10894">
        <v>2</v>
      </c>
      <c r="M10894">
        <v>0</v>
      </c>
      <c r="N10894">
        <v>0</v>
      </c>
      <c r="O10894">
        <v>8</v>
      </c>
      <c r="P10894">
        <v>-1</v>
      </c>
      <c r="Q10894" s="28">
        <v>41347.143055555556</v>
      </c>
      <c r="R10894" s="28">
        <v>41348.273611111108</v>
      </c>
      <c r="S10894" t="s">
        <v>34581</v>
      </c>
      <c r="T10894" s="27">
        <v>41347</v>
      </c>
      <c r="V10894">
        <v>1</v>
      </c>
      <c r="W10894" t="s">
        <v>36</v>
      </c>
      <c r="X10894" t="s">
        <v>1617</v>
      </c>
      <c r="Y10894">
        <v>0</v>
      </c>
      <c r="AB10894" t="s">
        <v>237</v>
      </c>
      <c r="AH10894">
        <v>0</v>
      </c>
      <c r="AN10894" t="s">
        <v>238</v>
      </c>
      <c r="AO10894">
        <v>1</v>
      </c>
      <c r="AP10894" t="s">
        <v>239</v>
      </c>
      <c r="AQ10894" s="27">
        <v>41348</v>
      </c>
      <c r="AR10894" t="s">
        <v>240</v>
      </c>
      <c r="AS10894">
        <v>2</v>
      </c>
      <c r="AT10894" t="s">
        <v>239</v>
      </c>
      <c r="AU10894" s="27">
        <v>41348</v>
      </c>
    </row>
    <row r="10895" spans="1:47" x14ac:dyDescent="0.2">
      <c r="A10895">
        <v>10894</v>
      </c>
      <c r="B10895" t="s">
        <v>34582</v>
      </c>
      <c r="C10895" t="s">
        <v>500</v>
      </c>
      <c r="D10895" t="s">
        <v>381</v>
      </c>
      <c r="E10895" s="27">
        <v>41684</v>
      </c>
      <c r="F10895" t="s">
        <v>233</v>
      </c>
      <c r="G10895" s="27">
        <v>30065</v>
      </c>
      <c r="H10895">
        <v>33</v>
      </c>
      <c r="I10895" t="s">
        <v>244</v>
      </c>
      <c r="J10895" t="s">
        <v>250</v>
      </c>
      <c r="K10895">
        <v>0</v>
      </c>
      <c r="L10895">
        <v>4</v>
      </c>
      <c r="M10895">
        <v>0</v>
      </c>
      <c r="N10895">
        <v>0</v>
      </c>
      <c r="O10895">
        <v>3</v>
      </c>
      <c r="P10895">
        <v>0</v>
      </c>
      <c r="Q10895" s="28">
        <v>41684.197222222225</v>
      </c>
      <c r="R10895" s="28">
        <v>41684.352777777778</v>
      </c>
      <c r="S10895" t="s">
        <v>34583</v>
      </c>
      <c r="T10895" s="27">
        <v>41684</v>
      </c>
      <c r="V10895">
        <v>0</v>
      </c>
      <c r="W10895" t="s">
        <v>32</v>
      </c>
      <c r="X10895" t="s">
        <v>441</v>
      </c>
      <c r="Y10895">
        <v>0</v>
      </c>
      <c r="AB10895" t="s">
        <v>237</v>
      </c>
      <c r="AH10895">
        <v>0</v>
      </c>
      <c r="AN10895" t="s">
        <v>238</v>
      </c>
      <c r="AO10895">
        <v>4</v>
      </c>
      <c r="AP10895" t="s">
        <v>239</v>
      </c>
      <c r="AQ10895" s="27">
        <v>41684</v>
      </c>
      <c r="AR10895" t="s">
        <v>240</v>
      </c>
      <c r="AS10895">
        <v>4</v>
      </c>
      <c r="AT10895" t="s">
        <v>239</v>
      </c>
      <c r="AU10895" s="27">
        <v>41684</v>
      </c>
    </row>
    <row r="10896" spans="1:47" x14ac:dyDescent="0.2">
      <c r="A10896">
        <v>10895</v>
      </c>
      <c r="B10896" t="s">
        <v>34584</v>
      </c>
      <c r="C10896" t="s">
        <v>34585</v>
      </c>
      <c r="D10896" t="s">
        <v>947</v>
      </c>
      <c r="E10896" s="27">
        <v>41388</v>
      </c>
      <c r="F10896" t="s">
        <v>294</v>
      </c>
      <c r="G10896" s="27">
        <v>30867</v>
      </c>
      <c r="H10896">
        <v>31</v>
      </c>
      <c r="I10896" t="s">
        <v>244</v>
      </c>
      <c r="J10896" t="s">
        <v>250</v>
      </c>
      <c r="K10896">
        <v>0</v>
      </c>
      <c r="L10896">
        <v>8</v>
      </c>
      <c r="M10896">
        <v>0</v>
      </c>
      <c r="N10896">
        <v>0</v>
      </c>
      <c r="O10896">
        <v>9</v>
      </c>
      <c r="P10896">
        <v>-1</v>
      </c>
      <c r="Q10896" s="28">
        <v>41387.4</v>
      </c>
      <c r="R10896" s="28">
        <v>41388.081250000003</v>
      </c>
      <c r="S10896" t="s">
        <v>34586</v>
      </c>
      <c r="T10896" s="27">
        <v>41387</v>
      </c>
      <c r="V10896">
        <v>1</v>
      </c>
      <c r="W10896" t="s">
        <v>32</v>
      </c>
      <c r="X10896" t="s">
        <v>359</v>
      </c>
      <c r="Y10896">
        <v>1</v>
      </c>
      <c r="AA10896" t="s">
        <v>34587</v>
      </c>
      <c r="AB10896" t="s">
        <v>32</v>
      </c>
      <c r="AC10896">
        <v>0</v>
      </c>
      <c r="AD10896" s="27">
        <v>41594</v>
      </c>
      <c r="AE10896" t="s">
        <v>359</v>
      </c>
      <c r="AF10896" s="27">
        <v>41594</v>
      </c>
      <c r="AG10896" s="27">
        <v>41595</v>
      </c>
      <c r="AH10896">
        <v>0</v>
      </c>
      <c r="AN10896" t="s">
        <v>238</v>
      </c>
      <c r="AO10896">
        <v>2</v>
      </c>
      <c r="AP10896" t="s">
        <v>239</v>
      </c>
      <c r="AQ10896" s="27">
        <v>41388</v>
      </c>
      <c r="AR10896" t="s">
        <v>240</v>
      </c>
      <c r="AS10896">
        <v>8</v>
      </c>
      <c r="AT10896" t="s">
        <v>269</v>
      </c>
      <c r="AU10896" s="27">
        <v>41388</v>
      </c>
    </row>
    <row r="10897" spans="1:47" x14ac:dyDescent="0.2">
      <c r="A10897">
        <v>10896</v>
      </c>
      <c r="B10897" t="s">
        <v>34588</v>
      </c>
      <c r="C10897" t="s">
        <v>7350</v>
      </c>
      <c r="D10897" t="s">
        <v>266</v>
      </c>
      <c r="E10897" s="27">
        <v>41389</v>
      </c>
      <c r="F10897" t="s">
        <v>233</v>
      </c>
      <c r="G10897" s="27">
        <v>29549</v>
      </c>
      <c r="H10897">
        <v>35</v>
      </c>
      <c r="I10897" t="s">
        <v>244</v>
      </c>
      <c r="J10897" t="s">
        <v>250</v>
      </c>
      <c r="K10897">
        <v>0</v>
      </c>
      <c r="L10897">
        <v>6</v>
      </c>
      <c r="M10897">
        <v>0</v>
      </c>
      <c r="N10897">
        <v>0</v>
      </c>
      <c r="O10897">
        <v>18</v>
      </c>
      <c r="P10897">
        <v>-112</v>
      </c>
      <c r="Q10897" s="28">
        <v>41277.094444444447</v>
      </c>
      <c r="R10897" s="28">
        <v>41389.46597222222</v>
      </c>
      <c r="S10897" t="s">
        <v>34589</v>
      </c>
      <c r="U10897" s="27">
        <v>41285</v>
      </c>
      <c r="V10897">
        <v>104</v>
      </c>
      <c r="W10897" t="s">
        <v>32</v>
      </c>
      <c r="X10897" t="s">
        <v>274</v>
      </c>
      <c r="Y10897">
        <v>1</v>
      </c>
      <c r="AA10897" t="s">
        <v>34590</v>
      </c>
      <c r="AB10897" t="s">
        <v>36</v>
      </c>
      <c r="AD10897" s="27">
        <v>41417</v>
      </c>
      <c r="AE10897" t="s">
        <v>3189</v>
      </c>
      <c r="AH10897">
        <v>0</v>
      </c>
      <c r="AN10897" t="s">
        <v>238</v>
      </c>
      <c r="AO10897">
        <v>6</v>
      </c>
      <c r="AP10897" t="s">
        <v>246</v>
      </c>
      <c r="AQ10897" s="27">
        <v>41389</v>
      </c>
      <c r="AR10897" t="s">
        <v>240</v>
      </c>
      <c r="AS10897">
        <v>6</v>
      </c>
      <c r="AT10897" t="s">
        <v>246</v>
      </c>
      <c r="AU10897" s="27">
        <v>41389</v>
      </c>
    </row>
    <row r="10898" spans="1:47" x14ac:dyDescent="0.2">
      <c r="A10898">
        <v>10897</v>
      </c>
      <c r="B10898" t="s">
        <v>34591</v>
      </c>
      <c r="C10898" t="s">
        <v>6822</v>
      </c>
      <c r="D10898" t="s">
        <v>34592</v>
      </c>
      <c r="E10898" s="27">
        <v>41379</v>
      </c>
      <c r="F10898" t="s">
        <v>233</v>
      </c>
      <c r="G10898" s="27">
        <v>33013</v>
      </c>
      <c r="H10898">
        <v>25</v>
      </c>
      <c r="I10898" t="s">
        <v>244</v>
      </c>
      <c r="J10898" t="s">
        <v>245</v>
      </c>
      <c r="K10898">
        <v>4</v>
      </c>
      <c r="L10898">
        <v>8</v>
      </c>
      <c r="M10898">
        <v>0</v>
      </c>
      <c r="N10898">
        <v>0</v>
      </c>
      <c r="O10898">
        <v>5</v>
      </c>
      <c r="P10898">
        <v>-1</v>
      </c>
      <c r="Q10898" s="28">
        <v>41378.292361111111</v>
      </c>
      <c r="R10898" s="28">
        <v>41388.297222222223</v>
      </c>
      <c r="S10898" t="s">
        <v>34593</v>
      </c>
      <c r="T10898" s="27">
        <v>41378</v>
      </c>
      <c r="V10898">
        <v>1</v>
      </c>
      <c r="W10898" t="s">
        <v>36</v>
      </c>
      <c r="X10898" t="s">
        <v>474</v>
      </c>
      <c r="Y10898">
        <v>1</v>
      </c>
      <c r="AA10898" t="s">
        <v>34594</v>
      </c>
      <c r="AB10898" t="s">
        <v>32</v>
      </c>
      <c r="AD10898" s="27">
        <v>42121</v>
      </c>
      <c r="AE10898" t="s">
        <v>2149</v>
      </c>
      <c r="AH10898">
        <v>1</v>
      </c>
      <c r="AJ10898" t="s">
        <v>34594</v>
      </c>
      <c r="AK10898" t="s">
        <v>312</v>
      </c>
      <c r="AL10898" s="27">
        <v>42121</v>
      </c>
      <c r="AM10898" t="s">
        <v>2149</v>
      </c>
      <c r="AN10898" t="s">
        <v>238</v>
      </c>
      <c r="AO10898">
        <v>7</v>
      </c>
      <c r="AP10898" t="s">
        <v>246</v>
      </c>
      <c r="AQ10898" s="27">
        <v>41379</v>
      </c>
      <c r="AR10898" t="s">
        <v>240</v>
      </c>
      <c r="AS10898">
        <v>8</v>
      </c>
      <c r="AT10898" t="s">
        <v>269</v>
      </c>
      <c r="AU10898" s="27">
        <v>41379</v>
      </c>
    </row>
    <row r="10899" spans="1:47" x14ac:dyDescent="0.2">
      <c r="A10899">
        <v>10898</v>
      </c>
      <c r="B10899" t="s">
        <v>34595</v>
      </c>
      <c r="C10899" t="s">
        <v>740</v>
      </c>
      <c r="D10899" t="s">
        <v>34596</v>
      </c>
      <c r="E10899" s="27">
        <v>41788</v>
      </c>
      <c r="F10899" t="s">
        <v>233</v>
      </c>
      <c r="G10899" s="27">
        <v>31884</v>
      </c>
      <c r="H10899">
        <v>29</v>
      </c>
      <c r="I10899" t="s">
        <v>244</v>
      </c>
      <c r="J10899" t="s">
        <v>353</v>
      </c>
      <c r="K10899">
        <v>0</v>
      </c>
      <c r="L10899">
        <v>2</v>
      </c>
      <c r="M10899">
        <v>0</v>
      </c>
      <c r="N10899">
        <v>0</v>
      </c>
      <c r="O10899">
        <v>2</v>
      </c>
      <c r="S10899" t="s">
        <v>34597</v>
      </c>
      <c r="U10899" s="27">
        <v>41786</v>
      </c>
      <c r="V10899">
        <v>2</v>
      </c>
      <c r="W10899" t="s">
        <v>32</v>
      </c>
      <c r="X10899" t="s">
        <v>274</v>
      </c>
      <c r="Y10899">
        <v>0</v>
      </c>
      <c r="AB10899" t="s">
        <v>237</v>
      </c>
      <c r="AH10899">
        <v>0</v>
      </c>
      <c r="AN10899" t="s">
        <v>238</v>
      </c>
      <c r="AO10899">
        <v>3</v>
      </c>
      <c r="AP10899" t="s">
        <v>239</v>
      </c>
      <c r="AQ10899" s="27">
        <v>41788</v>
      </c>
      <c r="AR10899" t="s">
        <v>240</v>
      </c>
      <c r="AS10899">
        <v>2</v>
      </c>
      <c r="AT10899" t="s">
        <v>239</v>
      </c>
      <c r="AU10899" s="27">
        <v>41788</v>
      </c>
    </row>
    <row r="10900" spans="1:47" x14ac:dyDescent="0.2">
      <c r="A10900">
        <v>10899</v>
      </c>
      <c r="B10900" t="s">
        <v>34598</v>
      </c>
      <c r="C10900" t="s">
        <v>830</v>
      </c>
      <c r="D10900" t="s">
        <v>23343</v>
      </c>
      <c r="E10900" s="27">
        <v>41866</v>
      </c>
      <c r="F10900" t="s">
        <v>233</v>
      </c>
      <c r="G10900" s="27">
        <v>33070</v>
      </c>
      <c r="H10900">
        <v>25</v>
      </c>
      <c r="I10900" t="s">
        <v>244</v>
      </c>
      <c r="J10900" t="s">
        <v>245</v>
      </c>
      <c r="K10900">
        <v>0</v>
      </c>
      <c r="L10900">
        <v>5</v>
      </c>
      <c r="M10900">
        <v>0</v>
      </c>
      <c r="N10900">
        <v>0</v>
      </c>
      <c r="O10900">
        <v>7</v>
      </c>
      <c r="P10900">
        <v>-4</v>
      </c>
      <c r="Q10900" s="28">
        <v>41862.243055555555</v>
      </c>
      <c r="R10900" s="28">
        <v>41865.378472222219</v>
      </c>
      <c r="S10900" t="s">
        <v>34599</v>
      </c>
      <c r="T10900" s="27">
        <v>41862</v>
      </c>
      <c r="V10900">
        <v>4</v>
      </c>
      <c r="W10900" t="s">
        <v>36</v>
      </c>
      <c r="X10900" t="s">
        <v>626</v>
      </c>
      <c r="Y10900">
        <v>1</v>
      </c>
      <c r="AA10900" t="s">
        <v>34600</v>
      </c>
      <c r="AB10900" t="s">
        <v>36</v>
      </c>
      <c r="AC10900">
        <v>1</v>
      </c>
      <c r="AD10900" s="27">
        <v>41916</v>
      </c>
      <c r="AE10900" t="s">
        <v>681</v>
      </c>
      <c r="AF10900" s="27">
        <v>41917</v>
      </c>
      <c r="AG10900" s="27">
        <v>41960</v>
      </c>
      <c r="AH10900">
        <v>0</v>
      </c>
      <c r="AN10900" t="s">
        <v>238</v>
      </c>
      <c r="AO10900">
        <v>5</v>
      </c>
      <c r="AP10900" t="s">
        <v>246</v>
      </c>
      <c r="AQ10900" s="27">
        <v>41866</v>
      </c>
      <c r="AR10900" t="s">
        <v>240</v>
      </c>
      <c r="AS10900">
        <v>5</v>
      </c>
      <c r="AT10900" t="s">
        <v>246</v>
      </c>
      <c r="AU10900" s="27">
        <v>41866</v>
      </c>
    </row>
    <row r="10901" spans="1:47" x14ac:dyDescent="0.2">
      <c r="A10901">
        <v>10900</v>
      </c>
      <c r="B10901" t="s">
        <v>34601</v>
      </c>
      <c r="C10901" t="s">
        <v>2809</v>
      </c>
      <c r="D10901" t="s">
        <v>6433</v>
      </c>
      <c r="E10901" s="27">
        <v>41689</v>
      </c>
      <c r="F10901" t="s">
        <v>233</v>
      </c>
      <c r="G10901" s="27">
        <v>33878</v>
      </c>
      <c r="H10901">
        <v>23</v>
      </c>
      <c r="I10901" t="s">
        <v>259</v>
      </c>
      <c r="J10901" t="s">
        <v>250</v>
      </c>
      <c r="K10901">
        <v>0</v>
      </c>
      <c r="L10901">
        <v>2</v>
      </c>
      <c r="M10901">
        <v>0</v>
      </c>
      <c r="N10901">
        <v>1</v>
      </c>
      <c r="O10901">
        <v>0</v>
      </c>
      <c r="S10901" t="s">
        <v>34602</v>
      </c>
      <c r="T10901" s="27">
        <v>41689</v>
      </c>
      <c r="V10901">
        <v>0</v>
      </c>
      <c r="W10901" t="s">
        <v>32</v>
      </c>
      <c r="X10901" t="s">
        <v>254</v>
      </c>
      <c r="Y10901">
        <v>0</v>
      </c>
      <c r="AB10901" t="s">
        <v>237</v>
      </c>
      <c r="AH10901">
        <v>0</v>
      </c>
      <c r="AN10901" t="s">
        <v>238</v>
      </c>
      <c r="AO10901">
        <v>3</v>
      </c>
      <c r="AP10901" t="s">
        <v>239</v>
      </c>
      <c r="AQ10901" s="27">
        <v>41689</v>
      </c>
      <c r="AR10901" t="s">
        <v>240</v>
      </c>
      <c r="AS10901">
        <v>2</v>
      </c>
      <c r="AT10901" t="s">
        <v>239</v>
      </c>
      <c r="AU10901" s="27">
        <v>41689</v>
      </c>
    </row>
    <row r="10902" spans="1:47" x14ac:dyDescent="0.2">
      <c r="A10902">
        <v>10901</v>
      </c>
      <c r="B10902" t="s">
        <v>34603</v>
      </c>
      <c r="C10902" t="s">
        <v>5460</v>
      </c>
      <c r="D10902" t="s">
        <v>34604</v>
      </c>
      <c r="E10902" s="27">
        <v>41849</v>
      </c>
      <c r="F10902" t="s">
        <v>294</v>
      </c>
      <c r="G10902" s="27">
        <v>22310</v>
      </c>
      <c r="H10902">
        <v>55</v>
      </c>
      <c r="I10902" t="s">
        <v>234</v>
      </c>
      <c r="J10902" t="s">
        <v>245</v>
      </c>
      <c r="K10902">
        <v>0</v>
      </c>
      <c r="L10902">
        <v>1</v>
      </c>
      <c r="M10902">
        <v>0</v>
      </c>
      <c r="N10902">
        <v>0</v>
      </c>
      <c r="O10902">
        <v>3</v>
      </c>
      <c r="P10902">
        <v>-1</v>
      </c>
      <c r="Q10902" s="28">
        <v>41848.232638888891</v>
      </c>
      <c r="R10902" s="28">
        <v>41852.084722222222</v>
      </c>
      <c r="S10902" t="s">
        <v>34605</v>
      </c>
      <c r="T10902" s="27">
        <v>41848</v>
      </c>
      <c r="V10902">
        <v>1</v>
      </c>
      <c r="W10902" t="s">
        <v>36</v>
      </c>
      <c r="X10902" t="s">
        <v>263</v>
      </c>
      <c r="Y10902">
        <v>0</v>
      </c>
      <c r="AB10902" t="s">
        <v>237</v>
      </c>
      <c r="AH10902">
        <v>0</v>
      </c>
      <c r="AN10902" t="s">
        <v>238</v>
      </c>
      <c r="AO10902">
        <v>1</v>
      </c>
      <c r="AP10902" t="s">
        <v>239</v>
      </c>
      <c r="AQ10902" s="27">
        <v>41849</v>
      </c>
      <c r="AR10902" t="s">
        <v>240</v>
      </c>
      <c r="AS10902">
        <v>1</v>
      </c>
      <c r="AT10902" t="s">
        <v>239</v>
      </c>
      <c r="AU10902" s="27">
        <v>41849</v>
      </c>
    </row>
    <row r="10903" spans="1:47" x14ac:dyDescent="0.2">
      <c r="A10903">
        <v>10902</v>
      </c>
      <c r="B10903" t="s">
        <v>34606</v>
      </c>
      <c r="C10903" t="s">
        <v>34607</v>
      </c>
      <c r="D10903" t="s">
        <v>1544</v>
      </c>
      <c r="E10903" s="27">
        <v>41978</v>
      </c>
      <c r="F10903" t="s">
        <v>294</v>
      </c>
      <c r="G10903" s="27">
        <v>29969</v>
      </c>
      <c r="H10903">
        <v>34</v>
      </c>
      <c r="I10903" t="s">
        <v>244</v>
      </c>
      <c r="J10903" t="s">
        <v>22</v>
      </c>
      <c r="K10903">
        <v>0</v>
      </c>
      <c r="L10903">
        <v>2</v>
      </c>
      <c r="M10903">
        <v>0</v>
      </c>
      <c r="N10903">
        <v>0</v>
      </c>
      <c r="O10903">
        <v>1</v>
      </c>
      <c r="P10903">
        <v>-1</v>
      </c>
      <c r="Q10903" s="28">
        <v>41977.519444444442</v>
      </c>
      <c r="R10903" s="28">
        <v>41978.352777777778</v>
      </c>
      <c r="S10903" t="s">
        <v>34608</v>
      </c>
      <c r="U10903" s="27">
        <v>41977</v>
      </c>
      <c r="V10903">
        <v>1</v>
      </c>
      <c r="W10903" t="s">
        <v>32</v>
      </c>
      <c r="X10903" t="s">
        <v>274</v>
      </c>
      <c r="Y10903">
        <v>0</v>
      </c>
      <c r="AB10903" t="s">
        <v>237</v>
      </c>
      <c r="AH10903">
        <v>0</v>
      </c>
      <c r="AN10903" t="s">
        <v>238</v>
      </c>
      <c r="AO10903">
        <v>1</v>
      </c>
      <c r="AP10903" t="s">
        <v>239</v>
      </c>
      <c r="AQ10903" s="27">
        <v>41978</v>
      </c>
      <c r="AR10903" t="s">
        <v>240</v>
      </c>
      <c r="AS10903">
        <v>2</v>
      </c>
      <c r="AT10903" t="s">
        <v>239</v>
      </c>
      <c r="AU10903" s="27">
        <v>41978</v>
      </c>
    </row>
    <row r="10904" spans="1:47" x14ac:dyDescent="0.2">
      <c r="A10904">
        <v>10903</v>
      </c>
      <c r="B10904" t="s">
        <v>34609</v>
      </c>
      <c r="C10904" t="s">
        <v>20254</v>
      </c>
      <c r="D10904" t="s">
        <v>1832</v>
      </c>
      <c r="E10904" s="27">
        <v>41807</v>
      </c>
      <c r="F10904" t="s">
        <v>233</v>
      </c>
      <c r="G10904" s="27">
        <v>34857</v>
      </c>
      <c r="H10904">
        <v>20</v>
      </c>
      <c r="I10904" t="s">
        <v>259</v>
      </c>
      <c r="J10904" t="s">
        <v>250</v>
      </c>
      <c r="K10904">
        <v>0</v>
      </c>
      <c r="L10904">
        <v>10</v>
      </c>
      <c r="M10904">
        <v>0</v>
      </c>
      <c r="N10904">
        <v>1</v>
      </c>
      <c r="O10904">
        <v>1</v>
      </c>
      <c r="P10904">
        <v>-1</v>
      </c>
      <c r="Q10904" s="28">
        <v>41806.274305555555</v>
      </c>
      <c r="R10904" s="28">
        <v>41915.293055555558</v>
      </c>
      <c r="S10904" t="s">
        <v>34610</v>
      </c>
      <c r="T10904" s="27">
        <v>41806</v>
      </c>
      <c r="V10904">
        <v>1</v>
      </c>
      <c r="W10904" t="s">
        <v>32</v>
      </c>
      <c r="X10904" t="s">
        <v>555</v>
      </c>
      <c r="Y10904">
        <v>1</v>
      </c>
      <c r="AA10904" t="s">
        <v>34611</v>
      </c>
      <c r="AB10904" t="s">
        <v>36</v>
      </c>
      <c r="AC10904">
        <v>0</v>
      </c>
      <c r="AD10904" s="27">
        <v>42391</v>
      </c>
      <c r="AE10904" t="s">
        <v>412</v>
      </c>
      <c r="AF10904" s="27">
        <v>42391</v>
      </c>
      <c r="AG10904" s="27">
        <v>42437</v>
      </c>
      <c r="AH10904">
        <v>0</v>
      </c>
      <c r="AN10904" t="s">
        <v>238</v>
      </c>
      <c r="AO10904">
        <v>10</v>
      </c>
      <c r="AP10904" t="s">
        <v>269</v>
      </c>
      <c r="AQ10904" s="27">
        <v>41807</v>
      </c>
      <c r="AR10904" t="s">
        <v>240</v>
      </c>
      <c r="AS10904">
        <v>10</v>
      </c>
      <c r="AT10904" t="s">
        <v>269</v>
      </c>
      <c r="AU10904" s="27">
        <v>41807</v>
      </c>
    </row>
    <row r="10905" spans="1:47" x14ac:dyDescent="0.2">
      <c r="A10905">
        <v>10904</v>
      </c>
      <c r="B10905" t="s">
        <v>34612</v>
      </c>
      <c r="C10905" t="s">
        <v>34613</v>
      </c>
      <c r="D10905" t="s">
        <v>17159</v>
      </c>
      <c r="E10905" s="27">
        <v>41955</v>
      </c>
      <c r="F10905" t="s">
        <v>294</v>
      </c>
      <c r="G10905" s="27">
        <v>23394</v>
      </c>
      <c r="H10905">
        <v>52</v>
      </c>
      <c r="I10905" t="s">
        <v>234</v>
      </c>
      <c r="J10905" t="s">
        <v>245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-1</v>
      </c>
      <c r="Q10905" s="28">
        <v>41954.35833333333</v>
      </c>
      <c r="R10905" s="28">
        <v>41955.065972222219</v>
      </c>
      <c r="S10905" t="s">
        <v>34614</v>
      </c>
      <c r="T10905" s="27">
        <v>41954</v>
      </c>
      <c r="V10905">
        <v>1</v>
      </c>
      <c r="W10905" t="s">
        <v>32</v>
      </c>
      <c r="X10905" t="s">
        <v>5906</v>
      </c>
      <c r="Y10905">
        <v>0</v>
      </c>
      <c r="AB10905" t="s">
        <v>237</v>
      </c>
      <c r="AH10905">
        <v>0</v>
      </c>
      <c r="AN10905" t="s">
        <v>238</v>
      </c>
      <c r="AO10905">
        <v>1</v>
      </c>
      <c r="AP10905" t="s">
        <v>239</v>
      </c>
      <c r="AQ10905" s="27">
        <v>41955</v>
      </c>
      <c r="AR10905" t="s">
        <v>240</v>
      </c>
      <c r="AS10905">
        <v>1</v>
      </c>
      <c r="AT10905" t="s">
        <v>239</v>
      </c>
      <c r="AU10905" s="27">
        <v>41955</v>
      </c>
    </row>
    <row r="10906" spans="1:47" x14ac:dyDescent="0.2">
      <c r="A10906">
        <v>10905</v>
      </c>
      <c r="B10906" t="s">
        <v>34615</v>
      </c>
      <c r="C10906" t="s">
        <v>242</v>
      </c>
      <c r="D10906" t="s">
        <v>34616</v>
      </c>
      <c r="E10906" s="27">
        <v>41905</v>
      </c>
      <c r="F10906" t="s">
        <v>233</v>
      </c>
      <c r="G10906" s="27">
        <v>31556</v>
      </c>
      <c r="H10906">
        <v>29</v>
      </c>
      <c r="I10906" t="s">
        <v>244</v>
      </c>
      <c r="J10906" t="s">
        <v>245</v>
      </c>
      <c r="K10906">
        <v>0</v>
      </c>
      <c r="L10906">
        <v>4</v>
      </c>
      <c r="M10906">
        <v>0</v>
      </c>
      <c r="N10906">
        <v>0</v>
      </c>
      <c r="O10906">
        <v>0</v>
      </c>
      <c r="P10906">
        <v>-6</v>
      </c>
      <c r="Q10906" s="28">
        <v>41899.210416666669</v>
      </c>
      <c r="R10906" s="28">
        <v>41900.372916666667</v>
      </c>
      <c r="S10906" t="s">
        <v>34617</v>
      </c>
      <c r="T10906" s="27">
        <v>41899</v>
      </c>
      <c r="V10906">
        <v>6</v>
      </c>
      <c r="W10906" t="s">
        <v>32</v>
      </c>
      <c r="X10906" t="s">
        <v>261</v>
      </c>
      <c r="Y10906">
        <v>0</v>
      </c>
      <c r="AB10906" t="s">
        <v>237</v>
      </c>
      <c r="AH10906">
        <v>0</v>
      </c>
      <c r="AN10906" t="s">
        <v>238</v>
      </c>
      <c r="AO10906">
        <v>2</v>
      </c>
      <c r="AP10906" t="s">
        <v>239</v>
      </c>
      <c r="AQ10906" s="27">
        <v>41905</v>
      </c>
      <c r="AR10906" t="s">
        <v>240</v>
      </c>
      <c r="AS10906">
        <v>4</v>
      </c>
      <c r="AT10906" t="s">
        <v>239</v>
      </c>
      <c r="AU10906" s="27">
        <v>41905</v>
      </c>
    </row>
    <row r="10907" spans="1:47" x14ac:dyDescent="0.2">
      <c r="A10907">
        <v>10906</v>
      </c>
      <c r="B10907" t="s">
        <v>30423</v>
      </c>
      <c r="C10907" t="s">
        <v>803</v>
      </c>
      <c r="D10907" t="s">
        <v>689</v>
      </c>
      <c r="E10907" s="27">
        <v>41558</v>
      </c>
      <c r="F10907" t="s">
        <v>233</v>
      </c>
      <c r="G10907" s="27">
        <v>22305</v>
      </c>
      <c r="H10907">
        <v>55</v>
      </c>
      <c r="I10907" t="s">
        <v>234</v>
      </c>
      <c r="J10907" t="s">
        <v>250</v>
      </c>
      <c r="K10907">
        <v>0</v>
      </c>
      <c r="L10907">
        <v>8</v>
      </c>
      <c r="M10907">
        <v>0</v>
      </c>
      <c r="N10907">
        <v>0</v>
      </c>
      <c r="O10907">
        <v>16</v>
      </c>
      <c r="P10907">
        <v>-1</v>
      </c>
      <c r="Q10907" s="28">
        <v>41557.10833333333</v>
      </c>
      <c r="R10907" s="28">
        <v>41558.111111111109</v>
      </c>
      <c r="S10907" t="s">
        <v>34618</v>
      </c>
      <c r="T10907" s="27">
        <v>41557</v>
      </c>
      <c r="V10907">
        <v>1</v>
      </c>
      <c r="W10907" t="s">
        <v>32</v>
      </c>
      <c r="X10907" t="s">
        <v>261</v>
      </c>
      <c r="Y10907">
        <v>0</v>
      </c>
      <c r="AB10907" t="s">
        <v>237</v>
      </c>
      <c r="AH10907">
        <v>0</v>
      </c>
      <c r="AN10907" t="s">
        <v>238</v>
      </c>
      <c r="AO10907">
        <v>5</v>
      </c>
      <c r="AP10907" t="s">
        <v>246</v>
      </c>
      <c r="AQ10907" s="27">
        <v>41558</v>
      </c>
      <c r="AR10907" t="s">
        <v>240</v>
      </c>
      <c r="AS10907">
        <v>8</v>
      </c>
      <c r="AT10907" t="s">
        <v>269</v>
      </c>
      <c r="AU10907" s="27">
        <v>41558</v>
      </c>
    </row>
    <row r="10908" spans="1:47" x14ac:dyDescent="0.2">
      <c r="A10908">
        <v>10907</v>
      </c>
      <c r="B10908" t="s">
        <v>34619</v>
      </c>
      <c r="C10908" t="s">
        <v>2690</v>
      </c>
      <c r="D10908" t="s">
        <v>34620</v>
      </c>
      <c r="E10908" s="27">
        <v>41656</v>
      </c>
      <c r="F10908" t="s">
        <v>294</v>
      </c>
      <c r="G10908" s="27">
        <v>31515</v>
      </c>
      <c r="H10908">
        <v>30</v>
      </c>
      <c r="I10908" t="s">
        <v>244</v>
      </c>
      <c r="J10908" t="s">
        <v>245</v>
      </c>
      <c r="K10908">
        <v>0</v>
      </c>
      <c r="L10908">
        <v>5</v>
      </c>
      <c r="M10908">
        <v>0</v>
      </c>
      <c r="N10908">
        <v>0</v>
      </c>
      <c r="O10908">
        <v>3</v>
      </c>
      <c r="P10908">
        <v>0</v>
      </c>
      <c r="Q10908" s="28">
        <v>41656.1875</v>
      </c>
      <c r="R10908" s="28">
        <v>41657.147916666669</v>
      </c>
      <c r="S10908" t="s">
        <v>34621</v>
      </c>
      <c r="T10908" s="27">
        <v>41656</v>
      </c>
      <c r="V10908">
        <v>0</v>
      </c>
      <c r="W10908" t="s">
        <v>32</v>
      </c>
      <c r="X10908" t="s">
        <v>364</v>
      </c>
      <c r="Y10908">
        <v>0</v>
      </c>
      <c r="AB10908" t="s">
        <v>237</v>
      </c>
      <c r="AH10908">
        <v>0</v>
      </c>
      <c r="AN10908" t="s">
        <v>238</v>
      </c>
      <c r="AO10908">
        <v>2</v>
      </c>
      <c r="AP10908" t="s">
        <v>239</v>
      </c>
      <c r="AQ10908" s="27">
        <v>41656</v>
      </c>
      <c r="AR10908" t="s">
        <v>240</v>
      </c>
      <c r="AS10908">
        <v>5</v>
      </c>
      <c r="AT10908" t="s">
        <v>246</v>
      </c>
      <c r="AU10908" s="27">
        <v>41656</v>
      </c>
    </row>
    <row r="10909" spans="1:47" x14ac:dyDescent="0.2">
      <c r="A10909">
        <v>10908</v>
      </c>
      <c r="B10909" t="s">
        <v>34622</v>
      </c>
      <c r="C10909" t="s">
        <v>1935</v>
      </c>
      <c r="D10909" t="s">
        <v>6218</v>
      </c>
      <c r="E10909" s="27">
        <v>41701</v>
      </c>
      <c r="F10909" t="s">
        <v>294</v>
      </c>
      <c r="G10909" s="27">
        <v>35011</v>
      </c>
      <c r="H10909">
        <v>20</v>
      </c>
      <c r="I10909" t="s">
        <v>259</v>
      </c>
      <c r="J10909" t="s">
        <v>250</v>
      </c>
      <c r="K10909">
        <v>0</v>
      </c>
      <c r="L10909">
        <v>10</v>
      </c>
      <c r="M10909">
        <v>7</v>
      </c>
      <c r="N10909">
        <v>2</v>
      </c>
      <c r="O10909">
        <v>12</v>
      </c>
      <c r="P10909">
        <v>-1</v>
      </c>
      <c r="Q10909" s="28">
        <v>41700.488888888889</v>
      </c>
      <c r="R10909" s="28">
        <v>41702.191666666666</v>
      </c>
      <c r="S10909" t="s">
        <v>34623</v>
      </c>
      <c r="U10909" s="27">
        <v>41700</v>
      </c>
      <c r="V10909">
        <v>1</v>
      </c>
      <c r="W10909" t="s">
        <v>32</v>
      </c>
      <c r="X10909" t="s">
        <v>274</v>
      </c>
      <c r="Y10909">
        <v>0</v>
      </c>
      <c r="AB10909" t="s">
        <v>237</v>
      </c>
      <c r="AH10909">
        <v>0</v>
      </c>
      <c r="AN10909" t="s">
        <v>238</v>
      </c>
      <c r="AO10909">
        <v>10</v>
      </c>
      <c r="AP10909" t="s">
        <v>269</v>
      </c>
      <c r="AQ10909" s="27">
        <v>41701</v>
      </c>
      <c r="AR10909" t="s">
        <v>240</v>
      </c>
      <c r="AS10909">
        <v>10</v>
      </c>
      <c r="AT10909" t="s">
        <v>269</v>
      </c>
      <c r="AU10909" s="27">
        <v>41701</v>
      </c>
    </row>
    <row r="10910" spans="1:47" x14ac:dyDescent="0.2">
      <c r="A10910">
        <v>10909</v>
      </c>
      <c r="B10910" t="s">
        <v>34624</v>
      </c>
      <c r="C10910" t="s">
        <v>1127</v>
      </c>
      <c r="D10910" t="s">
        <v>34625</v>
      </c>
      <c r="E10910" s="27">
        <v>41842</v>
      </c>
      <c r="F10910" t="s">
        <v>233</v>
      </c>
      <c r="G10910" s="27">
        <v>31883</v>
      </c>
      <c r="H10910">
        <v>29</v>
      </c>
      <c r="I10910" t="s">
        <v>244</v>
      </c>
      <c r="J10910" t="s">
        <v>245</v>
      </c>
      <c r="K10910">
        <v>0</v>
      </c>
      <c r="L10910">
        <v>10</v>
      </c>
      <c r="M10910">
        <v>0</v>
      </c>
      <c r="N10910">
        <v>2</v>
      </c>
      <c r="O10910">
        <v>14</v>
      </c>
      <c r="P10910">
        <v>0</v>
      </c>
      <c r="Q10910" s="28">
        <v>41842.28125</v>
      </c>
      <c r="R10910" s="28">
        <v>41842.35</v>
      </c>
      <c r="S10910" t="s">
        <v>34626</v>
      </c>
      <c r="T10910" s="27">
        <v>41842</v>
      </c>
      <c r="V10910">
        <v>0</v>
      </c>
      <c r="W10910" t="s">
        <v>32</v>
      </c>
      <c r="X10910" t="s">
        <v>343</v>
      </c>
      <c r="Y10910">
        <v>1</v>
      </c>
      <c r="AA10910" t="s">
        <v>34627</v>
      </c>
      <c r="AB10910" t="s">
        <v>36</v>
      </c>
      <c r="AC10910">
        <v>0</v>
      </c>
      <c r="AD10910" s="27">
        <v>41905</v>
      </c>
      <c r="AE10910" t="s">
        <v>4758</v>
      </c>
      <c r="AF10910" s="27">
        <v>41905</v>
      </c>
      <c r="AG10910" s="27">
        <v>41914</v>
      </c>
      <c r="AH10910">
        <v>0</v>
      </c>
      <c r="AN10910" t="s">
        <v>238</v>
      </c>
      <c r="AO10910">
        <v>10</v>
      </c>
      <c r="AP10910" t="s">
        <v>269</v>
      </c>
      <c r="AQ10910" s="27">
        <v>41842</v>
      </c>
      <c r="AR10910" t="s">
        <v>240</v>
      </c>
      <c r="AS10910">
        <v>10</v>
      </c>
      <c r="AT10910" t="s">
        <v>269</v>
      </c>
      <c r="AU10910" s="27">
        <v>41842</v>
      </c>
    </row>
    <row r="10911" spans="1:47" x14ac:dyDescent="0.2">
      <c r="A10911">
        <v>10910</v>
      </c>
      <c r="B10911" t="s">
        <v>34628</v>
      </c>
      <c r="C10911" t="s">
        <v>6753</v>
      </c>
      <c r="D10911" t="s">
        <v>19188</v>
      </c>
      <c r="E10911" s="27">
        <v>41539</v>
      </c>
      <c r="F10911" t="s">
        <v>233</v>
      </c>
      <c r="G10911" s="27">
        <v>31066</v>
      </c>
      <c r="H10911">
        <v>31</v>
      </c>
      <c r="I10911" t="s">
        <v>244</v>
      </c>
      <c r="J10911" t="s">
        <v>353</v>
      </c>
      <c r="K10911">
        <v>0</v>
      </c>
      <c r="L10911">
        <v>6</v>
      </c>
      <c r="M10911">
        <v>0</v>
      </c>
      <c r="N10911">
        <v>0</v>
      </c>
      <c r="O10911">
        <v>1</v>
      </c>
      <c r="P10911">
        <v>-1</v>
      </c>
      <c r="Q10911" s="28">
        <v>41538.318055555559</v>
      </c>
      <c r="R10911" s="28">
        <v>41655.505555555559</v>
      </c>
      <c r="S10911" t="s">
        <v>34629</v>
      </c>
      <c r="T10911" s="27">
        <v>41538</v>
      </c>
      <c r="V10911">
        <v>1</v>
      </c>
      <c r="W10911" t="s">
        <v>36</v>
      </c>
      <c r="X10911" t="s">
        <v>324</v>
      </c>
      <c r="Y10911">
        <v>0</v>
      </c>
      <c r="AB10911" t="s">
        <v>237</v>
      </c>
      <c r="AH10911">
        <v>0</v>
      </c>
      <c r="AN10911" t="s">
        <v>238</v>
      </c>
      <c r="AO10911">
        <v>5</v>
      </c>
      <c r="AP10911" t="s">
        <v>246</v>
      </c>
      <c r="AQ10911" s="27">
        <v>41539</v>
      </c>
      <c r="AR10911" t="s">
        <v>240</v>
      </c>
      <c r="AS10911">
        <v>6</v>
      </c>
      <c r="AT10911" t="s">
        <v>246</v>
      </c>
      <c r="AU10911" s="27">
        <v>41539</v>
      </c>
    </row>
    <row r="10912" spans="1:47" x14ac:dyDescent="0.2">
      <c r="A10912">
        <v>10911</v>
      </c>
      <c r="B10912" t="s">
        <v>34630</v>
      </c>
      <c r="C10912" t="s">
        <v>1286</v>
      </c>
      <c r="D10912" t="s">
        <v>34631</v>
      </c>
      <c r="E10912" s="27">
        <v>41508</v>
      </c>
      <c r="F10912" t="s">
        <v>233</v>
      </c>
      <c r="G10912" s="27">
        <v>27956</v>
      </c>
      <c r="H10912">
        <v>39</v>
      </c>
      <c r="I10912" t="s">
        <v>244</v>
      </c>
      <c r="J10912" t="s">
        <v>245</v>
      </c>
      <c r="K10912">
        <v>0</v>
      </c>
      <c r="L10912">
        <v>4</v>
      </c>
      <c r="M10912">
        <v>0</v>
      </c>
      <c r="N10912">
        <v>0</v>
      </c>
      <c r="O10912">
        <v>5</v>
      </c>
      <c r="P10912">
        <v>-60</v>
      </c>
      <c r="Q10912" s="28">
        <v>41448.099305555559</v>
      </c>
      <c r="R10912" s="28">
        <v>41449.363194444442</v>
      </c>
      <c r="S10912" t="s">
        <v>34632</v>
      </c>
      <c r="T10912" s="27">
        <v>41448</v>
      </c>
      <c r="V10912">
        <v>60</v>
      </c>
      <c r="W10912" t="s">
        <v>36</v>
      </c>
      <c r="X10912" t="s">
        <v>279</v>
      </c>
      <c r="Y10912">
        <v>0</v>
      </c>
      <c r="AB10912" t="s">
        <v>237</v>
      </c>
      <c r="AH10912">
        <v>0</v>
      </c>
      <c r="AN10912" t="s">
        <v>238</v>
      </c>
      <c r="AO10912">
        <v>3</v>
      </c>
      <c r="AP10912" t="s">
        <v>239</v>
      </c>
      <c r="AQ10912" s="27">
        <v>41508</v>
      </c>
      <c r="AR10912" t="s">
        <v>240</v>
      </c>
      <c r="AS10912">
        <v>4</v>
      </c>
      <c r="AT10912" t="s">
        <v>239</v>
      </c>
      <c r="AU10912" s="27">
        <v>41508</v>
      </c>
    </row>
    <row r="10913" spans="1:47" x14ac:dyDescent="0.2">
      <c r="A10913">
        <v>10912</v>
      </c>
      <c r="B10913" t="s">
        <v>34633</v>
      </c>
      <c r="C10913" t="s">
        <v>34634</v>
      </c>
      <c r="D10913" t="s">
        <v>34635</v>
      </c>
      <c r="E10913" s="27">
        <v>41285</v>
      </c>
      <c r="F10913" t="s">
        <v>233</v>
      </c>
      <c r="G10913" s="27">
        <v>33521</v>
      </c>
      <c r="H10913">
        <v>24</v>
      </c>
      <c r="I10913" t="s">
        <v>259</v>
      </c>
      <c r="J10913" t="s">
        <v>22</v>
      </c>
      <c r="K10913">
        <v>0</v>
      </c>
      <c r="L10913">
        <v>2</v>
      </c>
      <c r="M10913">
        <v>0</v>
      </c>
      <c r="N10913">
        <v>0</v>
      </c>
      <c r="O10913">
        <v>0</v>
      </c>
      <c r="W10913" t="s">
        <v>237</v>
      </c>
      <c r="Y10913">
        <v>-1</v>
      </c>
      <c r="AB10913" t="s">
        <v>237</v>
      </c>
      <c r="AH10913">
        <v>0</v>
      </c>
      <c r="AN10913" t="s">
        <v>238</v>
      </c>
      <c r="AO10913">
        <v>4</v>
      </c>
      <c r="AP10913" t="s">
        <v>239</v>
      </c>
      <c r="AQ10913" s="27">
        <v>41285</v>
      </c>
      <c r="AR10913" t="s">
        <v>240</v>
      </c>
      <c r="AS10913">
        <v>2</v>
      </c>
      <c r="AT10913" t="s">
        <v>239</v>
      </c>
      <c r="AU10913" s="27">
        <v>41285</v>
      </c>
    </row>
    <row r="10914" spans="1:47" x14ac:dyDescent="0.2">
      <c r="A10914">
        <v>10913</v>
      </c>
      <c r="B10914" t="s">
        <v>34636</v>
      </c>
      <c r="C10914" t="s">
        <v>14764</v>
      </c>
      <c r="D10914" t="s">
        <v>16807</v>
      </c>
      <c r="E10914" s="27">
        <v>41407</v>
      </c>
      <c r="F10914" t="s">
        <v>233</v>
      </c>
      <c r="G10914" s="27">
        <v>34533</v>
      </c>
      <c r="H10914">
        <v>21</v>
      </c>
      <c r="I10914" t="s">
        <v>259</v>
      </c>
      <c r="J10914" t="s">
        <v>250</v>
      </c>
      <c r="K10914">
        <v>0</v>
      </c>
      <c r="L10914">
        <v>7</v>
      </c>
      <c r="M10914">
        <v>0</v>
      </c>
      <c r="N10914">
        <v>0</v>
      </c>
      <c r="O10914">
        <v>0</v>
      </c>
      <c r="P10914">
        <v>0</v>
      </c>
      <c r="Q10914" s="28">
        <v>41407.109722222223</v>
      </c>
      <c r="R10914" s="28">
        <v>41407.304861111108</v>
      </c>
      <c r="S10914" t="s">
        <v>34637</v>
      </c>
      <c r="T10914" s="27">
        <v>41407</v>
      </c>
      <c r="V10914">
        <v>0</v>
      </c>
      <c r="W10914" t="s">
        <v>32</v>
      </c>
      <c r="X10914" t="s">
        <v>15278</v>
      </c>
      <c r="Y10914">
        <v>1</v>
      </c>
      <c r="AA10914" t="s">
        <v>34638</v>
      </c>
      <c r="AB10914" t="s">
        <v>36</v>
      </c>
      <c r="AD10914" s="27">
        <v>41457</v>
      </c>
      <c r="AE10914" t="s">
        <v>392</v>
      </c>
      <c r="AH10914">
        <v>1</v>
      </c>
      <c r="AJ10914" t="s">
        <v>34639</v>
      </c>
      <c r="AK10914" t="s">
        <v>255</v>
      </c>
      <c r="AL10914" s="27">
        <v>41492</v>
      </c>
      <c r="AM10914" t="s">
        <v>2170</v>
      </c>
      <c r="AN10914" t="s">
        <v>238</v>
      </c>
      <c r="AO10914">
        <v>7</v>
      </c>
      <c r="AP10914" t="s">
        <v>246</v>
      </c>
      <c r="AQ10914" s="27">
        <v>41407</v>
      </c>
      <c r="AR10914" t="s">
        <v>240</v>
      </c>
      <c r="AS10914">
        <v>7</v>
      </c>
      <c r="AT10914" t="s">
        <v>246</v>
      </c>
      <c r="AU10914" s="27">
        <v>41407</v>
      </c>
    </row>
    <row r="10915" spans="1:47" x14ac:dyDescent="0.2">
      <c r="A10915">
        <v>10914</v>
      </c>
      <c r="B10915" t="s">
        <v>34640</v>
      </c>
      <c r="C10915" t="s">
        <v>4367</v>
      </c>
      <c r="D10915" t="s">
        <v>34641</v>
      </c>
      <c r="E10915" s="27">
        <v>41638</v>
      </c>
      <c r="F10915" t="s">
        <v>233</v>
      </c>
      <c r="G10915" s="27">
        <v>25449</v>
      </c>
      <c r="H10915">
        <v>46</v>
      </c>
      <c r="I10915" t="s">
        <v>234</v>
      </c>
      <c r="J10915" t="s">
        <v>250</v>
      </c>
      <c r="K10915">
        <v>0</v>
      </c>
      <c r="L10915">
        <v>5</v>
      </c>
      <c r="M10915">
        <v>0</v>
      </c>
      <c r="N10915">
        <v>0</v>
      </c>
      <c r="O10915">
        <v>13</v>
      </c>
      <c r="P10915">
        <v>-40</v>
      </c>
      <c r="Q10915" s="28">
        <v>41598.188194444447</v>
      </c>
      <c r="R10915" s="28">
        <v>41619.49722222222</v>
      </c>
      <c r="S10915" t="s">
        <v>34642</v>
      </c>
      <c r="U10915" s="27">
        <v>41598</v>
      </c>
      <c r="V10915">
        <v>40</v>
      </c>
      <c r="W10915" t="s">
        <v>32</v>
      </c>
      <c r="X10915" t="s">
        <v>274</v>
      </c>
      <c r="Y10915">
        <v>1</v>
      </c>
      <c r="AA10915" t="s">
        <v>34643</v>
      </c>
      <c r="AB10915" t="s">
        <v>36</v>
      </c>
      <c r="AD10915" s="27">
        <v>41874</v>
      </c>
      <c r="AE10915" t="s">
        <v>392</v>
      </c>
      <c r="AH10915">
        <v>0</v>
      </c>
      <c r="AN10915" t="s">
        <v>238</v>
      </c>
      <c r="AO10915">
        <v>3</v>
      </c>
      <c r="AP10915" t="s">
        <v>239</v>
      </c>
      <c r="AQ10915" s="27">
        <v>41638</v>
      </c>
      <c r="AR10915" t="s">
        <v>240</v>
      </c>
      <c r="AS10915">
        <v>5</v>
      </c>
      <c r="AT10915" t="s">
        <v>246</v>
      </c>
      <c r="AU10915" s="27">
        <v>41638</v>
      </c>
    </row>
    <row r="10916" spans="1:47" x14ac:dyDescent="0.2">
      <c r="A10916">
        <v>10915</v>
      </c>
      <c r="B10916" t="s">
        <v>34644</v>
      </c>
      <c r="C10916" t="s">
        <v>2325</v>
      </c>
      <c r="D10916" t="s">
        <v>34645</v>
      </c>
      <c r="E10916" s="27">
        <v>41326</v>
      </c>
      <c r="F10916" t="s">
        <v>294</v>
      </c>
      <c r="G10916" s="27">
        <v>28389</v>
      </c>
      <c r="H10916">
        <v>38</v>
      </c>
      <c r="I10916" t="s">
        <v>244</v>
      </c>
      <c r="J10916" t="s">
        <v>353</v>
      </c>
      <c r="K10916">
        <v>0</v>
      </c>
      <c r="L10916">
        <v>2</v>
      </c>
      <c r="M10916">
        <v>0</v>
      </c>
      <c r="N10916">
        <v>0</v>
      </c>
      <c r="O10916">
        <v>0</v>
      </c>
      <c r="W10916" t="s">
        <v>237</v>
      </c>
      <c r="Y10916">
        <v>-1</v>
      </c>
      <c r="AB10916" t="s">
        <v>237</v>
      </c>
      <c r="AH10916">
        <v>0</v>
      </c>
      <c r="AN10916" t="s">
        <v>238</v>
      </c>
      <c r="AO10916">
        <v>1</v>
      </c>
      <c r="AP10916" t="s">
        <v>239</v>
      </c>
      <c r="AQ10916" s="27">
        <v>41326</v>
      </c>
      <c r="AR10916" t="s">
        <v>240</v>
      </c>
      <c r="AS10916">
        <v>2</v>
      </c>
      <c r="AT10916" t="s">
        <v>239</v>
      </c>
      <c r="AU10916" s="27">
        <v>41326</v>
      </c>
    </row>
    <row r="10917" spans="1:47" x14ac:dyDescent="0.2">
      <c r="A10917">
        <v>10916</v>
      </c>
      <c r="B10917" t="s">
        <v>34646</v>
      </c>
      <c r="C10917" t="s">
        <v>400</v>
      </c>
      <c r="D10917" t="s">
        <v>8464</v>
      </c>
      <c r="E10917" s="27">
        <v>41856</v>
      </c>
      <c r="F10917" t="s">
        <v>233</v>
      </c>
      <c r="G10917" s="27">
        <v>29598</v>
      </c>
      <c r="H10917">
        <v>35</v>
      </c>
      <c r="I10917" t="s">
        <v>244</v>
      </c>
      <c r="J10917" t="s">
        <v>245</v>
      </c>
      <c r="K10917">
        <v>0</v>
      </c>
      <c r="L10917">
        <v>9</v>
      </c>
      <c r="M10917">
        <v>0</v>
      </c>
      <c r="N10917">
        <v>0</v>
      </c>
      <c r="O10917">
        <v>9</v>
      </c>
      <c r="S10917" t="s">
        <v>34647</v>
      </c>
      <c r="T10917" s="27">
        <v>41713</v>
      </c>
      <c r="V10917">
        <v>143</v>
      </c>
      <c r="W10917" t="s">
        <v>32</v>
      </c>
      <c r="X10917" t="s">
        <v>371</v>
      </c>
      <c r="Y10917">
        <v>0</v>
      </c>
      <c r="AB10917" t="s">
        <v>237</v>
      </c>
      <c r="AH10917">
        <v>0</v>
      </c>
      <c r="AN10917" t="s">
        <v>238</v>
      </c>
      <c r="AO10917">
        <v>8</v>
      </c>
      <c r="AP10917" t="s">
        <v>269</v>
      </c>
      <c r="AQ10917" s="27">
        <v>41856</v>
      </c>
      <c r="AR10917" t="s">
        <v>240</v>
      </c>
      <c r="AS10917">
        <v>9</v>
      </c>
      <c r="AT10917" t="s">
        <v>269</v>
      </c>
      <c r="AU10917" s="27">
        <v>41856</v>
      </c>
    </row>
    <row r="10918" spans="1:47" x14ac:dyDescent="0.2">
      <c r="A10918">
        <v>10917</v>
      </c>
      <c r="B10918" t="s">
        <v>34648</v>
      </c>
      <c r="C10918" t="s">
        <v>297</v>
      </c>
      <c r="D10918" t="s">
        <v>2032</v>
      </c>
      <c r="E10918" s="27">
        <v>41997</v>
      </c>
      <c r="F10918" t="s">
        <v>233</v>
      </c>
      <c r="G10918" s="27">
        <v>26387</v>
      </c>
      <c r="H10918">
        <v>44</v>
      </c>
      <c r="I10918" t="s">
        <v>244</v>
      </c>
      <c r="J10918" t="s">
        <v>250</v>
      </c>
      <c r="K10918">
        <v>0</v>
      </c>
      <c r="L10918">
        <v>5</v>
      </c>
      <c r="M10918">
        <v>0</v>
      </c>
      <c r="N10918">
        <v>1</v>
      </c>
      <c r="O10918">
        <v>11</v>
      </c>
      <c r="P10918">
        <v>-1</v>
      </c>
      <c r="Q10918" s="28">
        <v>41996.217361111114</v>
      </c>
      <c r="R10918" s="28">
        <v>41997.376388888886</v>
      </c>
      <c r="S10918" t="s">
        <v>34649</v>
      </c>
      <c r="U10918" s="27">
        <v>41996</v>
      </c>
      <c r="V10918">
        <v>1</v>
      </c>
      <c r="W10918" t="s">
        <v>32</v>
      </c>
      <c r="X10918" t="s">
        <v>274</v>
      </c>
      <c r="Y10918">
        <v>1</v>
      </c>
      <c r="AA10918" t="s">
        <v>34650</v>
      </c>
      <c r="AB10918" t="s">
        <v>32</v>
      </c>
      <c r="AC10918">
        <v>0</v>
      </c>
      <c r="AD10918" s="27">
        <v>42018</v>
      </c>
      <c r="AE10918" t="s">
        <v>5708</v>
      </c>
      <c r="AF10918" s="27">
        <v>42018</v>
      </c>
      <c r="AG10918" s="27">
        <v>42285</v>
      </c>
      <c r="AH10918">
        <v>1</v>
      </c>
      <c r="AJ10918" t="s">
        <v>34650</v>
      </c>
      <c r="AK10918" t="s">
        <v>8654</v>
      </c>
      <c r="AL10918" s="27">
        <v>42018</v>
      </c>
      <c r="AM10918" t="s">
        <v>806</v>
      </c>
      <c r="AN10918" t="s">
        <v>238</v>
      </c>
      <c r="AO10918">
        <v>3</v>
      </c>
      <c r="AP10918" t="s">
        <v>239</v>
      </c>
      <c r="AQ10918" s="27">
        <v>41997</v>
      </c>
      <c r="AR10918" t="s">
        <v>240</v>
      </c>
      <c r="AS10918">
        <v>5</v>
      </c>
      <c r="AT10918" t="s">
        <v>246</v>
      </c>
      <c r="AU10918" s="27">
        <v>41997</v>
      </c>
    </row>
    <row r="10919" spans="1:47" x14ac:dyDescent="0.2">
      <c r="A10919">
        <v>10918</v>
      </c>
      <c r="B10919" t="s">
        <v>34651</v>
      </c>
      <c r="C10919" t="s">
        <v>1412</v>
      </c>
      <c r="D10919" t="s">
        <v>34652</v>
      </c>
      <c r="E10919" s="27">
        <v>41662</v>
      </c>
      <c r="F10919" t="s">
        <v>233</v>
      </c>
      <c r="G10919" s="27">
        <v>31511</v>
      </c>
      <c r="H10919">
        <v>30</v>
      </c>
      <c r="I10919" t="s">
        <v>244</v>
      </c>
      <c r="J10919" t="s">
        <v>245</v>
      </c>
      <c r="K10919">
        <v>0</v>
      </c>
      <c r="L10919">
        <v>3</v>
      </c>
      <c r="M10919">
        <v>0</v>
      </c>
      <c r="N10919">
        <v>0</v>
      </c>
      <c r="O10919">
        <v>2</v>
      </c>
      <c r="P10919">
        <v>-1</v>
      </c>
      <c r="Q10919" s="28">
        <v>41661.35</v>
      </c>
      <c r="R10919" s="28">
        <v>41724.40625</v>
      </c>
      <c r="S10919" t="s">
        <v>34653</v>
      </c>
      <c r="U10919" s="27">
        <v>41661</v>
      </c>
      <c r="V10919">
        <v>1</v>
      </c>
      <c r="W10919" t="s">
        <v>32</v>
      </c>
      <c r="X10919" t="s">
        <v>274</v>
      </c>
      <c r="Y10919">
        <v>0</v>
      </c>
      <c r="AB10919" t="s">
        <v>237</v>
      </c>
      <c r="AH10919">
        <v>0</v>
      </c>
      <c r="AN10919" t="s">
        <v>238</v>
      </c>
      <c r="AO10919">
        <v>2</v>
      </c>
      <c r="AP10919" t="s">
        <v>239</v>
      </c>
      <c r="AQ10919" s="27">
        <v>41662</v>
      </c>
      <c r="AR10919" t="s">
        <v>240</v>
      </c>
      <c r="AS10919">
        <v>3</v>
      </c>
      <c r="AT10919" t="s">
        <v>239</v>
      </c>
      <c r="AU10919" s="27">
        <v>41662</v>
      </c>
    </row>
    <row r="10920" spans="1:47" x14ac:dyDescent="0.2">
      <c r="A10920">
        <v>10919</v>
      </c>
      <c r="B10920" t="s">
        <v>34654</v>
      </c>
      <c r="C10920" t="s">
        <v>34655</v>
      </c>
      <c r="D10920" t="s">
        <v>4071</v>
      </c>
      <c r="E10920" s="27">
        <v>41641</v>
      </c>
      <c r="F10920" t="s">
        <v>233</v>
      </c>
      <c r="G10920" s="27">
        <v>29341</v>
      </c>
      <c r="H10920">
        <v>35</v>
      </c>
      <c r="I10920" t="s">
        <v>244</v>
      </c>
      <c r="J10920" t="s">
        <v>250</v>
      </c>
      <c r="K10920">
        <v>0</v>
      </c>
      <c r="L10920">
        <v>6</v>
      </c>
      <c r="M10920">
        <v>0</v>
      </c>
      <c r="N10920">
        <v>1</v>
      </c>
      <c r="O10920">
        <v>12</v>
      </c>
      <c r="P10920">
        <v>0</v>
      </c>
      <c r="Q10920" s="28">
        <v>41641.050000000003</v>
      </c>
      <c r="R10920" s="28">
        <v>41642.463888888888</v>
      </c>
      <c r="S10920" t="s">
        <v>34656</v>
      </c>
      <c r="T10920" s="27">
        <v>41640</v>
      </c>
      <c r="V10920">
        <v>1</v>
      </c>
      <c r="W10920" t="s">
        <v>36</v>
      </c>
      <c r="X10920" t="s">
        <v>279</v>
      </c>
      <c r="Y10920">
        <v>1</v>
      </c>
      <c r="AA10920" t="s">
        <v>34657</v>
      </c>
      <c r="AB10920" t="s">
        <v>32</v>
      </c>
      <c r="AC10920">
        <v>0</v>
      </c>
      <c r="AD10920" s="27">
        <v>41650</v>
      </c>
      <c r="AE10920" t="s">
        <v>359</v>
      </c>
      <c r="AF10920" s="27">
        <v>41650</v>
      </c>
      <c r="AG10920" s="27">
        <v>41661</v>
      </c>
      <c r="AH10920">
        <v>0</v>
      </c>
      <c r="AN10920" t="s">
        <v>238</v>
      </c>
      <c r="AO10920">
        <v>3</v>
      </c>
      <c r="AP10920" t="s">
        <v>239</v>
      </c>
      <c r="AQ10920" s="27">
        <v>41641</v>
      </c>
      <c r="AR10920" t="s">
        <v>240</v>
      </c>
      <c r="AS10920">
        <v>6</v>
      </c>
      <c r="AT10920" t="s">
        <v>246</v>
      </c>
      <c r="AU10920" s="27">
        <v>41641</v>
      </c>
    </row>
    <row r="10921" spans="1:47" x14ac:dyDescent="0.2">
      <c r="A10921">
        <v>10920</v>
      </c>
      <c r="B10921" t="s">
        <v>34658</v>
      </c>
      <c r="C10921" t="s">
        <v>716</v>
      </c>
      <c r="D10921" t="s">
        <v>34659</v>
      </c>
      <c r="E10921" s="27">
        <v>41285</v>
      </c>
      <c r="F10921" t="s">
        <v>233</v>
      </c>
      <c r="G10921" s="27">
        <v>29760</v>
      </c>
      <c r="H10921">
        <v>34</v>
      </c>
      <c r="I10921" t="s">
        <v>244</v>
      </c>
      <c r="J10921" t="s">
        <v>245</v>
      </c>
      <c r="K10921">
        <v>0</v>
      </c>
      <c r="L10921">
        <v>5</v>
      </c>
      <c r="M10921">
        <v>0</v>
      </c>
      <c r="N10921">
        <v>0</v>
      </c>
      <c r="O10921">
        <v>4</v>
      </c>
      <c r="P10921">
        <v>0</v>
      </c>
      <c r="Q10921" s="28">
        <v>41285.068749999999</v>
      </c>
      <c r="R10921" s="28">
        <v>41286.130555555559</v>
      </c>
      <c r="S10921" t="s">
        <v>34660</v>
      </c>
      <c r="T10921" s="27">
        <v>41284</v>
      </c>
      <c r="V10921">
        <v>1</v>
      </c>
      <c r="W10921" t="s">
        <v>32</v>
      </c>
      <c r="X10921" t="s">
        <v>453</v>
      </c>
      <c r="Y10921">
        <v>0</v>
      </c>
      <c r="AB10921" t="s">
        <v>237</v>
      </c>
      <c r="AH10921">
        <v>0</v>
      </c>
      <c r="AN10921" t="s">
        <v>238</v>
      </c>
      <c r="AO10921">
        <v>5</v>
      </c>
      <c r="AP10921" t="s">
        <v>246</v>
      </c>
      <c r="AQ10921" s="27">
        <v>41285</v>
      </c>
      <c r="AR10921" t="s">
        <v>240</v>
      </c>
      <c r="AS10921">
        <v>5</v>
      </c>
      <c r="AT10921" t="s">
        <v>246</v>
      </c>
      <c r="AU10921" s="27">
        <v>41285</v>
      </c>
    </row>
    <row r="10922" spans="1:47" x14ac:dyDescent="0.2">
      <c r="A10922">
        <v>10921</v>
      </c>
      <c r="B10922" t="s">
        <v>34661</v>
      </c>
      <c r="C10922" t="s">
        <v>5757</v>
      </c>
      <c r="D10922" t="s">
        <v>11267</v>
      </c>
      <c r="E10922" s="27">
        <v>41380</v>
      </c>
      <c r="F10922" t="s">
        <v>233</v>
      </c>
      <c r="G10922" s="27">
        <v>32959</v>
      </c>
      <c r="H10922">
        <v>26</v>
      </c>
      <c r="I10922" t="s">
        <v>244</v>
      </c>
      <c r="J10922" t="s">
        <v>250</v>
      </c>
      <c r="K10922">
        <v>0</v>
      </c>
      <c r="L10922">
        <v>2</v>
      </c>
      <c r="M10922">
        <v>0</v>
      </c>
      <c r="N10922">
        <v>0</v>
      </c>
      <c r="O10922">
        <v>2</v>
      </c>
      <c r="P10922">
        <v>-1</v>
      </c>
      <c r="Q10922" s="28">
        <v>41379.275000000001</v>
      </c>
      <c r="R10922" s="28">
        <v>41380.079861111109</v>
      </c>
      <c r="S10922" t="s">
        <v>34662</v>
      </c>
      <c r="T10922" s="27">
        <v>41007</v>
      </c>
      <c r="V10922">
        <v>373</v>
      </c>
      <c r="W10922" t="s">
        <v>36</v>
      </c>
      <c r="X10922" t="s">
        <v>724</v>
      </c>
      <c r="Y10922">
        <v>0</v>
      </c>
      <c r="AB10922" t="s">
        <v>237</v>
      </c>
      <c r="AH10922">
        <v>0</v>
      </c>
      <c r="AN10922" t="s">
        <v>238</v>
      </c>
      <c r="AO10922">
        <v>3</v>
      </c>
      <c r="AP10922" t="s">
        <v>239</v>
      </c>
      <c r="AQ10922" s="27">
        <v>41380</v>
      </c>
      <c r="AR10922" t="s">
        <v>240</v>
      </c>
      <c r="AS10922">
        <v>2</v>
      </c>
      <c r="AT10922" t="s">
        <v>239</v>
      </c>
      <c r="AU10922" s="27">
        <v>41380</v>
      </c>
    </row>
    <row r="10923" spans="1:47" x14ac:dyDescent="0.2">
      <c r="A10923">
        <v>10922</v>
      </c>
      <c r="B10923" t="s">
        <v>34663</v>
      </c>
      <c r="C10923" t="s">
        <v>34664</v>
      </c>
      <c r="D10923" t="s">
        <v>2041</v>
      </c>
      <c r="E10923" s="27">
        <v>41669</v>
      </c>
      <c r="F10923" t="s">
        <v>233</v>
      </c>
      <c r="G10923" s="27">
        <v>23625</v>
      </c>
      <c r="H10923">
        <v>51</v>
      </c>
      <c r="I10923" t="s">
        <v>234</v>
      </c>
      <c r="J10923" t="s">
        <v>245</v>
      </c>
      <c r="K10923">
        <v>0</v>
      </c>
      <c r="L10923">
        <v>1</v>
      </c>
      <c r="M10923">
        <v>0</v>
      </c>
      <c r="N10923">
        <v>0</v>
      </c>
      <c r="O10923">
        <v>4</v>
      </c>
      <c r="P10923">
        <v>-26</v>
      </c>
      <c r="Q10923" s="28">
        <v>41643.350694444445</v>
      </c>
      <c r="R10923" s="28">
        <v>41644.075694444444</v>
      </c>
      <c r="S10923" t="s">
        <v>29399</v>
      </c>
      <c r="T10923" s="27">
        <v>41643</v>
      </c>
      <c r="V10923">
        <v>26</v>
      </c>
      <c r="W10923" t="s">
        <v>36</v>
      </c>
      <c r="X10923" t="s">
        <v>279</v>
      </c>
      <c r="Y10923">
        <v>0</v>
      </c>
      <c r="AB10923" t="s">
        <v>237</v>
      </c>
      <c r="AH10923">
        <v>0</v>
      </c>
      <c r="AN10923" t="s">
        <v>238</v>
      </c>
      <c r="AO10923">
        <v>1</v>
      </c>
      <c r="AP10923" t="s">
        <v>239</v>
      </c>
      <c r="AQ10923" s="27">
        <v>41669</v>
      </c>
      <c r="AR10923" t="s">
        <v>240</v>
      </c>
      <c r="AS10923">
        <v>1</v>
      </c>
      <c r="AT10923" t="s">
        <v>239</v>
      </c>
      <c r="AU10923" s="27">
        <v>41669</v>
      </c>
    </row>
    <row r="10924" spans="1:47" x14ac:dyDescent="0.2">
      <c r="A10924">
        <v>10923</v>
      </c>
      <c r="B10924" t="s">
        <v>34665</v>
      </c>
      <c r="C10924" t="s">
        <v>16241</v>
      </c>
      <c r="D10924" t="s">
        <v>34666</v>
      </c>
      <c r="E10924" s="27">
        <v>41994</v>
      </c>
      <c r="F10924" t="s">
        <v>294</v>
      </c>
      <c r="G10924" s="27">
        <v>24023</v>
      </c>
      <c r="H10924">
        <v>50</v>
      </c>
      <c r="I10924" t="s">
        <v>234</v>
      </c>
      <c r="J10924" t="s">
        <v>245</v>
      </c>
      <c r="K10924">
        <v>0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 s="28">
        <v>41994.527083333334</v>
      </c>
      <c r="R10924" s="28">
        <v>41994.316666666666</v>
      </c>
      <c r="S10924" t="s">
        <v>34667</v>
      </c>
      <c r="T10924" s="27">
        <v>41993</v>
      </c>
      <c r="V10924">
        <v>1</v>
      </c>
      <c r="W10924" t="s">
        <v>36</v>
      </c>
      <c r="X10924" t="s">
        <v>279</v>
      </c>
      <c r="Y10924">
        <v>0</v>
      </c>
      <c r="AB10924" t="s">
        <v>237</v>
      </c>
      <c r="AH10924">
        <v>0</v>
      </c>
      <c r="AN10924" t="s">
        <v>238</v>
      </c>
      <c r="AO10924">
        <v>1</v>
      </c>
      <c r="AP10924" t="s">
        <v>239</v>
      </c>
      <c r="AQ10924" s="27">
        <v>41994</v>
      </c>
      <c r="AR10924" t="s">
        <v>240</v>
      </c>
      <c r="AS10924">
        <v>1</v>
      </c>
      <c r="AT10924" t="s">
        <v>239</v>
      </c>
      <c r="AU10924" s="27">
        <v>41994</v>
      </c>
    </row>
    <row r="10925" spans="1:47" x14ac:dyDescent="0.2">
      <c r="A10925">
        <v>10924</v>
      </c>
      <c r="B10925" t="s">
        <v>34668</v>
      </c>
      <c r="C10925" t="s">
        <v>34669</v>
      </c>
      <c r="D10925" t="s">
        <v>4307</v>
      </c>
      <c r="E10925" s="27">
        <v>41679</v>
      </c>
      <c r="F10925" t="s">
        <v>233</v>
      </c>
      <c r="G10925" s="27">
        <v>29267</v>
      </c>
      <c r="H10925">
        <v>36</v>
      </c>
      <c r="I10925" t="s">
        <v>244</v>
      </c>
      <c r="J10925" t="s">
        <v>250</v>
      </c>
      <c r="K10925">
        <v>0</v>
      </c>
      <c r="L10925">
        <v>2</v>
      </c>
      <c r="M10925">
        <v>0</v>
      </c>
      <c r="N10925">
        <v>0</v>
      </c>
      <c r="O10925">
        <v>0</v>
      </c>
      <c r="P10925">
        <v>-1</v>
      </c>
      <c r="Q10925" s="28">
        <v>41678.326388888891</v>
      </c>
      <c r="R10925" s="28">
        <v>41681.282638888886</v>
      </c>
      <c r="S10925" t="s">
        <v>34670</v>
      </c>
      <c r="T10925" s="27">
        <v>41678</v>
      </c>
      <c r="V10925">
        <v>1</v>
      </c>
      <c r="W10925" t="s">
        <v>36</v>
      </c>
      <c r="X10925" t="s">
        <v>2882</v>
      </c>
      <c r="Y10925">
        <v>0</v>
      </c>
      <c r="AB10925" t="s">
        <v>237</v>
      </c>
      <c r="AH10925">
        <v>0</v>
      </c>
      <c r="AN10925" t="s">
        <v>238</v>
      </c>
      <c r="AO10925">
        <v>1</v>
      </c>
      <c r="AP10925" t="s">
        <v>239</v>
      </c>
      <c r="AQ10925" s="27">
        <v>41679</v>
      </c>
      <c r="AR10925" t="s">
        <v>240</v>
      </c>
      <c r="AS10925">
        <v>2</v>
      </c>
      <c r="AT10925" t="s">
        <v>239</v>
      </c>
      <c r="AU10925" s="27">
        <v>41679</v>
      </c>
    </row>
    <row r="10926" spans="1:47" x14ac:dyDescent="0.2">
      <c r="A10926">
        <v>10925</v>
      </c>
      <c r="B10926" t="s">
        <v>34671</v>
      </c>
      <c r="C10926" t="s">
        <v>990</v>
      </c>
      <c r="D10926" t="s">
        <v>34672</v>
      </c>
      <c r="E10926" s="27">
        <v>41409</v>
      </c>
      <c r="F10926" t="s">
        <v>233</v>
      </c>
      <c r="G10926" s="27">
        <v>32817</v>
      </c>
      <c r="H10926">
        <v>26</v>
      </c>
      <c r="I10926" t="s">
        <v>244</v>
      </c>
      <c r="J10926" t="s">
        <v>245</v>
      </c>
      <c r="K10926">
        <v>0</v>
      </c>
      <c r="L10926">
        <v>2</v>
      </c>
      <c r="M10926">
        <v>0</v>
      </c>
      <c r="N10926">
        <v>0</v>
      </c>
      <c r="O10926">
        <v>3</v>
      </c>
      <c r="P10926">
        <v>-1</v>
      </c>
      <c r="Q10926" s="28">
        <v>41408.486111111109</v>
      </c>
      <c r="R10926" s="28">
        <v>41409.305555555555</v>
      </c>
      <c r="S10926" t="s">
        <v>34673</v>
      </c>
      <c r="T10926" s="27">
        <v>41408</v>
      </c>
      <c r="V10926">
        <v>1</v>
      </c>
      <c r="W10926" t="s">
        <v>36</v>
      </c>
      <c r="X10926" t="s">
        <v>422</v>
      </c>
      <c r="Y10926">
        <v>1</v>
      </c>
      <c r="AA10926" t="s">
        <v>34674</v>
      </c>
      <c r="AB10926" t="s">
        <v>36</v>
      </c>
      <c r="AD10926" s="27">
        <v>41622</v>
      </c>
      <c r="AE10926" t="s">
        <v>324</v>
      </c>
      <c r="AH10926">
        <v>0</v>
      </c>
      <c r="AN10926" t="s">
        <v>238</v>
      </c>
      <c r="AO10926">
        <v>2</v>
      </c>
      <c r="AP10926" t="s">
        <v>239</v>
      </c>
      <c r="AQ10926" s="27">
        <v>41409</v>
      </c>
      <c r="AR10926" t="s">
        <v>240</v>
      </c>
      <c r="AS10926">
        <v>2</v>
      </c>
      <c r="AT10926" t="s">
        <v>239</v>
      </c>
      <c r="AU10926" s="27">
        <v>41409</v>
      </c>
    </row>
    <row r="10927" spans="1:47" x14ac:dyDescent="0.2">
      <c r="A10927">
        <v>10926</v>
      </c>
      <c r="B10927" t="s">
        <v>34675</v>
      </c>
      <c r="C10927" t="s">
        <v>1147</v>
      </c>
      <c r="D10927" t="s">
        <v>5593</v>
      </c>
      <c r="E10927" s="27">
        <v>42004</v>
      </c>
      <c r="F10927" t="s">
        <v>233</v>
      </c>
      <c r="G10927" s="27">
        <v>27119</v>
      </c>
      <c r="H10927">
        <v>42</v>
      </c>
      <c r="I10927" t="s">
        <v>244</v>
      </c>
      <c r="J10927" t="s">
        <v>245</v>
      </c>
      <c r="K10927">
        <v>0</v>
      </c>
      <c r="L10927">
        <v>7</v>
      </c>
      <c r="M10927">
        <v>0</v>
      </c>
      <c r="N10927">
        <v>0</v>
      </c>
      <c r="O10927">
        <v>7</v>
      </c>
      <c r="P10927">
        <v>-15</v>
      </c>
      <c r="Q10927" s="28">
        <v>41989.428472222222</v>
      </c>
      <c r="R10927" s="28">
        <v>42024.394444444442</v>
      </c>
      <c r="S10927" t="s">
        <v>34676</v>
      </c>
      <c r="T10927" s="27">
        <v>41989</v>
      </c>
      <c r="V10927">
        <v>15</v>
      </c>
      <c r="W10927" t="s">
        <v>32</v>
      </c>
      <c r="X10927" t="s">
        <v>494</v>
      </c>
      <c r="Y10927">
        <v>0</v>
      </c>
      <c r="AB10927" t="s">
        <v>237</v>
      </c>
      <c r="AH10927">
        <v>0</v>
      </c>
      <c r="AN10927" t="s">
        <v>238</v>
      </c>
      <c r="AO10927">
        <v>5</v>
      </c>
      <c r="AP10927" t="s">
        <v>246</v>
      </c>
      <c r="AQ10927" s="27">
        <v>42004</v>
      </c>
      <c r="AR10927" t="s">
        <v>240</v>
      </c>
      <c r="AS10927">
        <v>7</v>
      </c>
      <c r="AT10927" t="s">
        <v>246</v>
      </c>
      <c r="AU10927" s="27">
        <v>42004</v>
      </c>
    </row>
    <row r="10928" spans="1:47" x14ac:dyDescent="0.2">
      <c r="A10928">
        <v>10927</v>
      </c>
      <c r="B10928" t="s">
        <v>34677</v>
      </c>
      <c r="C10928" t="s">
        <v>17823</v>
      </c>
      <c r="D10928" t="s">
        <v>565</v>
      </c>
      <c r="E10928" s="27">
        <v>41352</v>
      </c>
      <c r="F10928" t="s">
        <v>233</v>
      </c>
      <c r="G10928" s="27">
        <v>34571</v>
      </c>
      <c r="H10928">
        <v>21</v>
      </c>
      <c r="I10928" t="s">
        <v>259</v>
      </c>
      <c r="J10928" t="s">
        <v>250</v>
      </c>
      <c r="K10928">
        <v>0</v>
      </c>
      <c r="L10928">
        <v>6</v>
      </c>
      <c r="M10928">
        <v>0</v>
      </c>
      <c r="N10928">
        <v>0</v>
      </c>
      <c r="O10928">
        <v>1</v>
      </c>
      <c r="P10928">
        <v>-1</v>
      </c>
      <c r="Q10928" s="28">
        <v>41351.282638888886</v>
      </c>
      <c r="R10928" s="28">
        <v>41381.244444444441</v>
      </c>
      <c r="S10928" t="s">
        <v>34678</v>
      </c>
      <c r="T10928" s="27">
        <v>41351</v>
      </c>
      <c r="V10928">
        <v>1</v>
      </c>
      <c r="W10928" t="s">
        <v>32</v>
      </c>
      <c r="X10928" t="s">
        <v>2367</v>
      </c>
      <c r="Y10928">
        <v>0</v>
      </c>
      <c r="AB10928" t="s">
        <v>237</v>
      </c>
      <c r="AH10928">
        <v>0</v>
      </c>
      <c r="AN10928" t="s">
        <v>238</v>
      </c>
      <c r="AO10928">
        <v>5</v>
      </c>
      <c r="AP10928" t="s">
        <v>246</v>
      </c>
      <c r="AQ10928" s="27">
        <v>41352</v>
      </c>
      <c r="AR10928" t="s">
        <v>240</v>
      </c>
      <c r="AS10928">
        <v>6</v>
      </c>
      <c r="AT10928" t="s">
        <v>246</v>
      </c>
      <c r="AU10928" s="27">
        <v>41352</v>
      </c>
    </row>
    <row r="10929" spans="1:47" x14ac:dyDescent="0.2">
      <c r="A10929">
        <v>10928</v>
      </c>
      <c r="B10929" t="s">
        <v>34679</v>
      </c>
      <c r="C10929" t="s">
        <v>34680</v>
      </c>
      <c r="D10929" t="s">
        <v>34681</v>
      </c>
      <c r="E10929" s="27">
        <v>41314</v>
      </c>
      <c r="F10929" t="s">
        <v>233</v>
      </c>
      <c r="G10929" s="27">
        <v>20619</v>
      </c>
      <c r="H10929">
        <v>59</v>
      </c>
      <c r="I10929" t="s">
        <v>234</v>
      </c>
      <c r="J10929" t="s">
        <v>250</v>
      </c>
      <c r="K10929">
        <v>0</v>
      </c>
      <c r="L10929">
        <v>5</v>
      </c>
      <c r="M10929">
        <v>0</v>
      </c>
      <c r="N10929">
        <v>0</v>
      </c>
      <c r="O10929">
        <v>5</v>
      </c>
      <c r="P10929">
        <v>0</v>
      </c>
      <c r="Q10929" s="28">
        <v>41314.34375</v>
      </c>
      <c r="R10929" s="28">
        <v>41465.538194444445</v>
      </c>
      <c r="S10929" t="s">
        <v>34682</v>
      </c>
      <c r="T10929" s="27">
        <v>39128</v>
      </c>
      <c r="V10929">
        <v>2186</v>
      </c>
      <c r="W10929" t="s">
        <v>36</v>
      </c>
      <c r="X10929" t="s">
        <v>14091</v>
      </c>
      <c r="Y10929">
        <v>0</v>
      </c>
      <c r="AB10929" t="s">
        <v>237</v>
      </c>
      <c r="AH10929">
        <v>0</v>
      </c>
      <c r="AN10929" t="s">
        <v>238</v>
      </c>
      <c r="AO10929">
        <v>3</v>
      </c>
      <c r="AP10929" t="s">
        <v>239</v>
      </c>
      <c r="AQ10929" s="27">
        <v>41314</v>
      </c>
      <c r="AR10929" t="s">
        <v>240</v>
      </c>
      <c r="AS10929">
        <v>5</v>
      </c>
      <c r="AT10929" t="s">
        <v>246</v>
      </c>
      <c r="AU10929" s="27">
        <v>41314</v>
      </c>
    </row>
    <row r="10930" spans="1:47" x14ac:dyDescent="0.2">
      <c r="A10930">
        <v>10929</v>
      </c>
      <c r="B10930" t="s">
        <v>34683</v>
      </c>
      <c r="C10930" t="s">
        <v>34684</v>
      </c>
      <c r="D10930" t="s">
        <v>3828</v>
      </c>
      <c r="E10930" s="27">
        <v>41718</v>
      </c>
      <c r="F10930" t="s">
        <v>294</v>
      </c>
      <c r="G10930" s="27">
        <v>34215</v>
      </c>
      <c r="H10930">
        <v>22</v>
      </c>
      <c r="I10930" t="s">
        <v>259</v>
      </c>
      <c r="J10930" t="s">
        <v>250</v>
      </c>
      <c r="K10930">
        <v>0</v>
      </c>
      <c r="L10930">
        <v>6</v>
      </c>
      <c r="M10930">
        <v>0</v>
      </c>
      <c r="N10930">
        <v>0</v>
      </c>
      <c r="O10930">
        <v>0</v>
      </c>
      <c r="W10930" t="s">
        <v>237</v>
      </c>
      <c r="Y10930">
        <v>-1</v>
      </c>
      <c r="AB10930" t="s">
        <v>237</v>
      </c>
      <c r="AH10930">
        <v>0</v>
      </c>
      <c r="AN10930" t="s">
        <v>238</v>
      </c>
      <c r="AO10930">
        <v>5</v>
      </c>
      <c r="AP10930" t="s">
        <v>246</v>
      </c>
      <c r="AQ10930" s="27">
        <v>41718</v>
      </c>
      <c r="AR10930" t="s">
        <v>240</v>
      </c>
      <c r="AS10930">
        <v>6</v>
      </c>
      <c r="AT10930" t="s">
        <v>246</v>
      </c>
      <c r="AU10930" s="27">
        <v>41718</v>
      </c>
    </row>
    <row r="10931" spans="1:47" x14ac:dyDescent="0.2">
      <c r="A10931">
        <v>10930</v>
      </c>
      <c r="B10931" t="s">
        <v>34685</v>
      </c>
      <c r="C10931" t="s">
        <v>34686</v>
      </c>
      <c r="D10931" t="s">
        <v>638</v>
      </c>
      <c r="E10931" s="27">
        <v>41496</v>
      </c>
      <c r="F10931" t="s">
        <v>233</v>
      </c>
      <c r="G10931" s="27">
        <v>31709</v>
      </c>
      <c r="H10931">
        <v>29</v>
      </c>
      <c r="I10931" t="s">
        <v>244</v>
      </c>
      <c r="J10931" t="s">
        <v>250</v>
      </c>
      <c r="K10931">
        <v>0</v>
      </c>
      <c r="L10931">
        <v>7</v>
      </c>
      <c r="M10931">
        <v>2</v>
      </c>
      <c r="N10931">
        <v>0</v>
      </c>
      <c r="O10931">
        <v>7</v>
      </c>
      <c r="P10931">
        <v>-1</v>
      </c>
      <c r="Q10931" s="28">
        <v>41495.053472222222</v>
      </c>
      <c r="R10931" s="28">
        <v>41499.067361111112</v>
      </c>
      <c r="S10931" t="s">
        <v>34687</v>
      </c>
      <c r="T10931" s="27">
        <v>41494</v>
      </c>
      <c r="V10931">
        <v>2</v>
      </c>
      <c r="W10931" t="s">
        <v>32</v>
      </c>
      <c r="X10931" t="s">
        <v>34688</v>
      </c>
      <c r="Y10931">
        <v>1</v>
      </c>
      <c r="AA10931" t="s">
        <v>34689</v>
      </c>
      <c r="AB10931" t="s">
        <v>32</v>
      </c>
      <c r="AC10931">
        <v>0</v>
      </c>
      <c r="AD10931" s="27">
        <v>41583</v>
      </c>
      <c r="AE10931" t="s">
        <v>261</v>
      </c>
      <c r="AF10931" s="27">
        <v>41583</v>
      </c>
      <c r="AG10931" s="27">
        <v>41828</v>
      </c>
      <c r="AH10931">
        <v>0</v>
      </c>
      <c r="AN10931" t="s">
        <v>238</v>
      </c>
      <c r="AO10931">
        <v>6</v>
      </c>
      <c r="AP10931" t="s">
        <v>246</v>
      </c>
      <c r="AQ10931" s="27">
        <v>41496</v>
      </c>
      <c r="AR10931" t="s">
        <v>240</v>
      </c>
      <c r="AS10931">
        <v>7</v>
      </c>
      <c r="AT10931" t="s">
        <v>246</v>
      </c>
      <c r="AU10931" s="27">
        <v>41496</v>
      </c>
    </row>
    <row r="10932" spans="1:47" x14ac:dyDescent="0.2">
      <c r="A10932">
        <v>10931</v>
      </c>
      <c r="B10932" t="s">
        <v>34690</v>
      </c>
      <c r="C10932" t="s">
        <v>1342</v>
      </c>
      <c r="D10932" t="s">
        <v>3540</v>
      </c>
      <c r="E10932" s="27">
        <v>41568</v>
      </c>
      <c r="F10932" t="s">
        <v>233</v>
      </c>
      <c r="G10932" s="27">
        <v>32198</v>
      </c>
      <c r="H10932">
        <v>28</v>
      </c>
      <c r="I10932" t="s">
        <v>244</v>
      </c>
      <c r="J10932" t="s">
        <v>353</v>
      </c>
      <c r="K10932">
        <v>0</v>
      </c>
      <c r="L10932">
        <v>3</v>
      </c>
      <c r="M10932">
        <v>0</v>
      </c>
      <c r="N10932">
        <v>0</v>
      </c>
      <c r="O10932">
        <v>1</v>
      </c>
      <c r="P10932">
        <v>-1</v>
      </c>
      <c r="Q10932" s="28">
        <v>41567.486111111109</v>
      </c>
      <c r="R10932" s="28">
        <v>41568.104861111111</v>
      </c>
      <c r="S10932" t="s">
        <v>34691</v>
      </c>
      <c r="T10932" s="27">
        <v>41567</v>
      </c>
      <c r="V10932">
        <v>1</v>
      </c>
      <c r="W10932" t="s">
        <v>32</v>
      </c>
      <c r="X10932" t="s">
        <v>2367</v>
      </c>
      <c r="Y10932">
        <v>0</v>
      </c>
      <c r="AB10932" t="s">
        <v>237</v>
      </c>
      <c r="AH10932">
        <v>0</v>
      </c>
      <c r="AN10932" t="s">
        <v>238</v>
      </c>
      <c r="AO10932">
        <v>2</v>
      </c>
      <c r="AP10932" t="s">
        <v>239</v>
      </c>
      <c r="AQ10932" s="27">
        <v>41568</v>
      </c>
      <c r="AR10932" t="s">
        <v>240</v>
      </c>
      <c r="AS10932">
        <v>3</v>
      </c>
      <c r="AT10932" t="s">
        <v>239</v>
      </c>
      <c r="AU10932" s="27">
        <v>41568</v>
      </c>
    </row>
    <row r="10933" spans="1:47" x14ac:dyDescent="0.2">
      <c r="A10933">
        <v>10932</v>
      </c>
      <c r="B10933" t="s">
        <v>34692</v>
      </c>
      <c r="C10933" t="s">
        <v>1584</v>
      </c>
      <c r="D10933" t="s">
        <v>1321</v>
      </c>
      <c r="E10933" s="27">
        <v>41363</v>
      </c>
      <c r="F10933" t="s">
        <v>233</v>
      </c>
      <c r="G10933" s="27">
        <v>28636</v>
      </c>
      <c r="H10933">
        <v>37</v>
      </c>
      <c r="I10933" t="s">
        <v>244</v>
      </c>
      <c r="J10933" t="s">
        <v>250</v>
      </c>
      <c r="K10933">
        <v>0</v>
      </c>
      <c r="L10933">
        <v>3</v>
      </c>
      <c r="M10933">
        <v>0</v>
      </c>
      <c r="N10933">
        <v>0</v>
      </c>
      <c r="O10933">
        <v>4</v>
      </c>
      <c r="P10933">
        <v>-1</v>
      </c>
      <c r="Q10933" s="28">
        <v>41362.053472222222</v>
      </c>
      <c r="R10933" s="28">
        <v>41363.352083333331</v>
      </c>
      <c r="S10933" t="s">
        <v>34693</v>
      </c>
      <c r="T10933" s="27">
        <v>41362</v>
      </c>
      <c r="V10933">
        <v>1</v>
      </c>
      <c r="W10933" t="s">
        <v>32</v>
      </c>
      <c r="X10933" t="s">
        <v>1607</v>
      </c>
      <c r="Y10933">
        <v>0</v>
      </c>
      <c r="AB10933" t="s">
        <v>237</v>
      </c>
      <c r="AH10933">
        <v>0</v>
      </c>
      <c r="AN10933" t="s">
        <v>238</v>
      </c>
      <c r="AO10933">
        <v>2</v>
      </c>
      <c r="AP10933" t="s">
        <v>239</v>
      </c>
      <c r="AQ10933" s="27">
        <v>41363</v>
      </c>
      <c r="AR10933" t="s">
        <v>240</v>
      </c>
      <c r="AS10933">
        <v>3</v>
      </c>
      <c r="AT10933" t="s">
        <v>239</v>
      </c>
      <c r="AU10933" s="27">
        <v>41363</v>
      </c>
    </row>
    <row r="10934" spans="1:47" x14ac:dyDescent="0.2">
      <c r="A10934">
        <v>10933</v>
      </c>
      <c r="B10934" t="s">
        <v>34694</v>
      </c>
      <c r="C10934" t="s">
        <v>963</v>
      </c>
      <c r="D10934" t="s">
        <v>34695</v>
      </c>
      <c r="E10934" s="27">
        <v>41561</v>
      </c>
      <c r="F10934" t="s">
        <v>233</v>
      </c>
      <c r="G10934" s="27">
        <v>27902</v>
      </c>
      <c r="H10934">
        <v>39</v>
      </c>
      <c r="I10934" t="s">
        <v>244</v>
      </c>
      <c r="J10934" t="s">
        <v>245</v>
      </c>
      <c r="K10934">
        <v>0</v>
      </c>
      <c r="L10934">
        <v>1</v>
      </c>
      <c r="M10934">
        <v>0</v>
      </c>
      <c r="N10934">
        <v>0</v>
      </c>
      <c r="O10934">
        <v>0</v>
      </c>
      <c r="W10934" t="s">
        <v>237</v>
      </c>
      <c r="Y10934">
        <v>-1</v>
      </c>
      <c r="AB10934" t="s">
        <v>237</v>
      </c>
      <c r="AH10934">
        <v>0</v>
      </c>
      <c r="AN10934" t="s">
        <v>238</v>
      </c>
      <c r="AO10934">
        <v>1</v>
      </c>
      <c r="AP10934" t="s">
        <v>239</v>
      </c>
      <c r="AQ10934" s="27">
        <v>41561</v>
      </c>
      <c r="AR10934" t="s">
        <v>240</v>
      </c>
      <c r="AS10934">
        <v>1</v>
      </c>
      <c r="AT10934" t="s">
        <v>239</v>
      </c>
      <c r="AU10934" s="27">
        <v>41561</v>
      </c>
    </row>
    <row r="10935" spans="1:47" x14ac:dyDescent="0.2">
      <c r="A10935">
        <v>10934</v>
      </c>
      <c r="B10935" t="s">
        <v>34696</v>
      </c>
      <c r="C10935" t="s">
        <v>23865</v>
      </c>
      <c r="D10935" t="s">
        <v>2921</v>
      </c>
      <c r="E10935" s="27">
        <v>41299</v>
      </c>
      <c r="F10935" t="s">
        <v>233</v>
      </c>
      <c r="G10935" s="27">
        <v>27365</v>
      </c>
      <c r="H10935">
        <v>41</v>
      </c>
      <c r="I10935" t="s">
        <v>244</v>
      </c>
      <c r="J10935" t="s">
        <v>245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 s="28">
        <v>41299.24722222222</v>
      </c>
      <c r="R10935" s="28">
        <v>41299.323611111111</v>
      </c>
      <c r="S10935" t="s">
        <v>34697</v>
      </c>
      <c r="T10935" s="27">
        <v>41299</v>
      </c>
      <c r="V10935">
        <v>0</v>
      </c>
      <c r="W10935" t="s">
        <v>36</v>
      </c>
      <c r="X10935" t="s">
        <v>263</v>
      </c>
      <c r="Y10935">
        <v>0</v>
      </c>
      <c r="AB10935" t="s">
        <v>237</v>
      </c>
      <c r="AH10935">
        <v>0</v>
      </c>
      <c r="AN10935" t="s">
        <v>238</v>
      </c>
      <c r="AO10935">
        <v>1</v>
      </c>
      <c r="AP10935" t="s">
        <v>239</v>
      </c>
      <c r="AQ10935" s="27">
        <v>41299</v>
      </c>
      <c r="AR10935" t="s">
        <v>240</v>
      </c>
      <c r="AS10935">
        <v>1</v>
      </c>
      <c r="AT10935" t="s">
        <v>239</v>
      </c>
      <c r="AU10935" s="27">
        <v>41299</v>
      </c>
    </row>
    <row r="10936" spans="1:47" x14ac:dyDescent="0.2">
      <c r="A10936">
        <v>10935</v>
      </c>
      <c r="B10936" t="s">
        <v>34698</v>
      </c>
      <c r="C10936" t="s">
        <v>5860</v>
      </c>
      <c r="D10936" t="s">
        <v>2249</v>
      </c>
      <c r="E10936" s="27">
        <v>41379</v>
      </c>
      <c r="F10936" t="s">
        <v>233</v>
      </c>
      <c r="G10936" s="27">
        <v>30907</v>
      </c>
      <c r="H10936">
        <v>31</v>
      </c>
      <c r="I10936" t="s">
        <v>244</v>
      </c>
      <c r="J10936" t="s">
        <v>353</v>
      </c>
      <c r="K10936">
        <v>1</v>
      </c>
      <c r="L10936">
        <v>9</v>
      </c>
      <c r="M10936">
        <v>0</v>
      </c>
      <c r="N10936">
        <v>0</v>
      </c>
      <c r="O10936">
        <v>7</v>
      </c>
      <c r="P10936">
        <v>-1</v>
      </c>
      <c r="Q10936" s="28">
        <v>41378.042361111111</v>
      </c>
      <c r="R10936" s="28">
        <v>41379.156944444447</v>
      </c>
      <c r="S10936" t="s">
        <v>34699</v>
      </c>
      <c r="T10936" s="27">
        <v>41378</v>
      </c>
      <c r="V10936">
        <v>1</v>
      </c>
      <c r="W10936" t="s">
        <v>36</v>
      </c>
      <c r="X10936" t="s">
        <v>422</v>
      </c>
      <c r="Y10936">
        <v>1</v>
      </c>
      <c r="AA10936" t="s">
        <v>34700</v>
      </c>
      <c r="AB10936" t="s">
        <v>32</v>
      </c>
      <c r="AC10936">
        <v>0</v>
      </c>
      <c r="AD10936" s="27">
        <v>41917</v>
      </c>
      <c r="AE10936" t="s">
        <v>364</v>
      </c>
      <c r="AF10936" s="27">
        <v>41917</v>
      </c>
      <c r="AG10936" s="27">
        <v>41918</v>
      </c>
      <c r="AH10936">
        <v>0</v>
      </c>
      <c r="AN10936" t="s">
        <v>238</v>
      </c>
      <c r="AO10936">
        <v>5</v>
      </c>
      <c r="AP10936" t="s">
        <v>246</v>
      </c>
      <c r="AQ10936" s="27">
        <v>41379</v>
      </c>
      <c r="AR10936" t="s">
        <v>240</v>
      </c>
      <c r="AS10936">
        <v>9</v>
      </c>
      <c r="AT10936" t="s">
        <v>269</v>
      </c>
      <c r="AU10936" s="27">
        <v>41379</v>
      </c>
    </row>
    <row r="10937" spans="1:47" x14ac:dyDescent="0.2">
      <c r="A10937">
        <v>10936</v>
      </c>
      <c r="B10937" t="s">
        <v>34701</v>
      </c>
      <c r="C10937" t="s">
        <v>5535</v>
      </c>
      <c r="D10937" t="s">
        <v>929</v>
      </c>
      <c r="E10937" s="27">
        <v>41591</v>
      </c>
      <c r="F10937" t="s">
        <v>233</v>
      </c>
      <c r="G10937" s="27">
        <v>34077</v>
      </c>
      <c r="H10937">
        <v>23</v>
      </c>
      <c r="I10937" t="s">
        <v>259</v>
      </c>
      <c r="J10937" t="s">
        <v>250</v>
      </c>
      <c r="K10937">
        <v>0</v>
      </c>
      <c r="L10937">
        <v>6</v>
      </c>
      <c r="M10937">
        <v>0</v>
      </c>
      <c r="N10937">
        <v>0</v>
      </c>
      <c r="O10937">
        <v>0</v>
      </c>
      <c r="P10937">
        <v>-1</v>
      </c>
      <c r="Q10937" s="28">
        <v>41590.205555555556</v>
      </c>
      <c r="R10937" s="28">
        <v>41592.118055555555</v>
      </c>
      <c r="S10937" t="s">
        <v>34702</v>
      </c>
      <c r="T10937" s="27">
        <v>41590</v>
      </c>
      <c r="V10937">
        <v>1</v>
      </c>
      <c r="W10937" t="s">
        <v>32</v>
      </c>
      <c r="X10937" t="s">
        <v>847</v>
      </c>
      <c r="Y10937">
        <v>1</v>
      </c>
      <c r="AA10937" t="s">
        <v>34703</v>
      </c>
      <c r="AB10937" t="s">
        <v>36</v>
      </c>
      <c r="AC10937">
        <v>0</v>
      </c>
      <c r="AD10937" s="27">
        <v>41752</v>
      </c>
      <c r="AE10937" t="s">
        <v>474</v>
      </c>
      <c r="AF10937" s="27">
        <v>41752</v>
      </c>
      <c r="AG10937" s="27">
        <v>41757</v>
      </c>
      <c r="AH10937">
        <v>0</v>
      </c>
      <c r="AN10937" t="s">
        <v>238</v>
      </c>
      <c r="AO10937">
        <v>5</v>
      </c>
      <c r="AP10937" t="s">
        <v>246</v>
      </c>
      <c r="AQ10937" s="27">
        <v>41591</v>
      </c>
      <c r="AR10937" t="s">
        <v>240</v>
      </c>
      <c r="AS10937">
        <v>6</v>
      </c>
      <c r="AT10937" t="s">
        <v>246</v>
      </c>
      <c r="AU10937" s="27">
        <v>41591</v>
      </c>
    </row>
    <row r="10938" spans="1:47" x14ac:dyDescent="0.2">
      <c r="A10938">
        <v>10937</v>
      </c>
      <c r="B10938" t="s">
        <v>34704</v>
      </c>
      <c r="C10938" t="s">
        <v>2056</v>
      </c>
      <c r="D10938" t="s">
        <v>34705</v>
      </c>
      <c r="E10938" s="27">
        <v>41926</v>
      </c>
      <c r="F10938" t="s">
        <v>233</v>
      </c>
      <c r="G10938" s="27">
        <v>35227</v>
      </c>
      <c r="H10938">
        <v>19</v>
      </c>
      <c r="I10938" t="s">
        <v>259</v>
      </c>
      <c r="J10938" t="s">
        <v>245</v>
      </c>
      <c r="K10938">
        <v>0</v>
      </c>
      <c r="L10938">
        <v>8</v>
      </c>
      <c r="M10938">
        <v>0</v>
      </c>
      <c r="N10938">
        <v>0</v>
      </c>
      <c r="O10938">
        <v>0</v>
      </c>
      <c r="P10938">
        <v>0</v>
      </c>
      <c r="Q10938" s="28">
        <v>41926.140972222223</v>
      </c>
      <c r="R10938" s="28">
        <v>41928.085416666669</v>
      </c>
      <c r="S10938" t="s">
        <v>34706</v>
      </c>
      <c r="T10938" s="27">
        <v>41926</v>
      </c>
      <c r="V10938">
        <v>0</v>
      </c>
      <c r="W10938" t="s">
        <v>32</v>
      </c>
      <c r="X10938" t="s">
        <v>1207</v>
      </c>
      <c r="Y10938">
        <v>0</v>
      </c>
      <c r="AB10938" t="s">
        <v>237</v>
      </c>
      <c r="AH10938">
        <v>0</v>
      </c>
      <c r="AN10938" t="s">
        <v>238</v>
      </c>
      <c r="AO10938">
        <v>7</v>
      </c>
      <c r="AP10938" t="s">
        <v>246</v>
      </c>
      <c r="AQ10938" s="27">
        <v>41926</v>
      </c>
      <c r="AR10938" t="s">
        <v>240</v>
      </c>
      <c r="AS10938">
        <v>8</v>
      </c>
      <c r="AT10938" t="s">
        <v>269</v>
      </c>
      <c r="AU10938" s="27">
        <v>41926</v>
      </c>
    </row>
    <row r="10939" spans="1:47" x14ac:dyDescent="0.2">
      <c r="A10939">
        <v>10938</v>
      </c>
      <c r="B10939" t="s">
        <v>34707</v>
      </c>
      <c r="C10939" t="s">
        <v>637</v>
      </c>
      <c r="D10939" t="s">
        <v>34708</v>
      </c>
      <c r="E10939" s="27">
        <v>41932</v>
      </c>
      <c r="F10939" t="s">
        <v>233</v>
      </c>
      <c r="G10939" s="27">
        <v>17978</v>
      </c>
      <c r="H10939">
        <v>67</v>
      </c>
      <c r="I10939" t="s">
        <v>234</v>
      </c>
      <c r="J10939" t="s">
        <v>245</v>
      </c>
      <c r="K10939">
        <v>0</v>
      </c>
      <c r="L10939">
        <v>1</v>
      </c>
      <c r="M10939">
        <v>0</v>
      </c>
      <c r="N10939">
        <v>0</v>
      </c>
      <c r="O10939">
        <v>0</v>
      </c>
      <c r="P10939">
        <v>-1</v>
      </c>
      <c r="Q10939" s="28">
        <v>41931.386111111111</v>
      </c>
      <c r="R10939" s="28">
        <v>41932.07916666667</v>
      </c>
      <c r="S10939" t="s">
        <v>34709</v>
      </c>
      <c r="T10939" s="27">
        <v>41931</v>
      </c>
      <c r="V10939">
        <v>1</v>
      </c>
      <c r="W10939" t="s">
        <v>36</v>
      </c>
      <c r="X10939" t="s">
        <v>263</v>
      </c>
      <c r="Y10939">
        <v>0</v>
      </c>
      <c r="AB10939" t="s">
        <v>237</v>
      </c>
      <c r="AH10939">
        <v>0</v>
      </c>
      <c r="AN10939" t="s">
        <v>238</v>
      </c>
      <c r="AO10939">
        <v>1</v>
      </c>
      <c r="AP10939" t="s">
        <v>239</v>
      </c>
      <c r="AQ10939" s="27">
        <v>41932</v>
      </c>
      <c r="AR10939" t="s">
        <v>240</v>
      </c>
      <c r="AS10939">
        <v>1</v>
      </c>
      <c r="AT10939" t="s">
        <v>239</v>
      </c>
      <c r="AU10939" s="27">
        <v>41932</v>
      </c>
    </row>
    <row r="10940" spans="1:47" x14ac:dyDescent="0.2">
      <c r="A10940">
        <v>10939</v>
      </c>
      <c r="B10940" t="s">
        <v>34710</v>
      </c>
      <c r="C10940" t="s">
        <v>16560</v>
      </c>
      <c r="D10940" t="s">
        <v>34711</v>
      </c>
      <c r="E10940" s="27">
        <v>41450</v>
      </c>
      <c r="F10940" t="s">
        <v>294</v>
      </c>
      <c r="G10940" s="27">
        <v>22681</v>
      </c>
      <c r="H10940">
        <v>54</v>
      </c>
      <c r="I10940" t="s">
        <v>234</v>
      </c>
      <c r="J10940" t="s">
        <v>245</v>
      </c>
      <c r="K10940">
        <v>0</v>
      </c>
      <c r="L10940">
        <v>1</v>
      </c>
      <c r="M10940">
        <v>0</v>
      </c>
      <c r="N10940">
        <v>0</v>
      </c>
      <c r="O10940">
        <v>1</v>
      </c>
      <c r="P10940">
        <v>-2</v>
      </c>
      <c r="Q10940" s="28">
        <v>41448.342361111114</v>
      </c>
      <c r="R10940" s="28">
        <v>41449.34375</v>
      </c>
      <c r="S10940" t="s">
        <v>34712</v>
      </c>
      <c r="T10940" s="27">
        <v>41448</v>
      </c>
      <c r="V10940">
        <v>2</v>
      </c>
      <c r="W10940" t="s">
        <v>36</v>
      </c>
      <c r="X10940" t="s">
        <v>279</v>
      </c>
      <c r="Y10940">
        <v>0</v>
      </c>
      <c r="AB10940" t="s">
        <v>237</v>
      </c>
      <c r="AH10940">
        <v>0</v>
      </c>
      <c r="AN10940" t="s">
        <v>238</v>
      </c>
      <c r="AO10940">
        <v>1</v>
      </c>
      <c r="AP10940" t="s">
        <v>239</v>
      </c>
      <c r="AQ10940" s="27">
        <v>41450</v>
      </c>
      <c r="AR10940" t="s">
        <v>240</v>
      </c>
      <c r="AS10940">
        <v>1</v>
      </c>
      <c r="AT10940" t="s">
        <v>239</v>
      </c>
      <c r="AU10940" s="27">
        <v>41450</v>
      </c>
    </row>
    <row r="10941" spans="1:47" x14ac:dyDescent="0.2">
      <c r="A10941">
        <v>10940</v>
      </c>
      <c r="B10941" t="s">
        <v>34713</v>
      </c>
      <c r="C10941" t="s">
        <v>813</v>
      </c>
      <c r="D10941" t="s">
        <v>6896</v>
      </c>
      <c r="E10941" s="27">
        <v>41679</v>
      </c>
      <c r="F10941" t="s">
        <v>233</v>
      </c>
      <c r="G10941" s="27">
        <v>31481</v>
      </c>
      <c r="H10941">
        <v>30</v>
      </c>
      <c r="I10941" t="s">
        <v>244</v>
      </c>
      <c r="J10941" t="s">
        <v>245</v>
      </c>
      <c r="K10941">
        <v>0</v>
      </c>
      <c r="L10941">
        <v>9</v>
      </c>
      <c r="M10941">
        <v>0</v>
      </c>
      <c r="N10941">
        <v>0</v>
      </c>
      <c r="O10941">
        <v>2</v>
      </c>
      <c r="P10941">
        <v>-1</v>
      </c>
      <c r="Q10941" s="28">
        <v>41678.25277777778</v>
      </c>
      <c r="R10941" s="28">
        <v>41684.259722222225</v>
      </c>
      <c r="S10941" t="s">
        <v>34714</v>
      </c>
      <c r="T10941" s="27">
        <v>41678</v>
      </c>
      <c r="V10941">
        <v>1</v>
      </c>
      <c r="W10941" t="s">
        <v>36</v>
      </c>
      <c r="X10941" t="s">
        <v>279</v>
      </c>
      <c r="Y10941">
        <v>0</v>
      </c>
      <c r="AB10941" t="s">
        <v>237</v>
      </c>
      <c r="AH10941">
        <v>0</v>
      </c>
      <c r="AN10941" t="s">
        <v>238</v>
      </c>
      <c r="AO10941">
        <v>7</v>
      </c>
      <c r="AP10941" t="s">
        <v>246</v>
      </c>
      <c r="AQ10941" s="27">
        <v>41679</v>
      </c>
      <c r="AR10941" t="s">
        <v>240</v>
      </c>
      <c r="AS10941">
        <v>9</v>
      </c>
      <c r="AT10941" t="s">
        <v>269</v>
      </c>
      <c r="AU10941" s="27">
        <v>41679</v>
      </c>
    </row>
    <row r="10942" spans="1:47" x14ac:dyDescent="0.2">
      <c r="A10942">
        <v>10941</v>
      </c>
      <c r="B10942" t="s">
        <v>34715</v>
      </c>
      <c r="C10942" t="s">
        <v>34716</v>
      </c>
      <c r="D10942" t="s">
        <v>34717</v>
      </c>
      <c r="E10942" s="27">
        <v>41363</v>
      </c>
      <c r="F10942" t="s">
        <v>233</v>
      </c>
      <c r="G10942" s="27">
        <v>32133</v>
      </c>
      <c r="H10942">
        <v>28</v>
      </c>
      <c r="I10942" t="s">
        <v>244</v>
      </c>
      <c r="J10942" t="s">
        <v>245</v>
      </c>
      <c r="K10942">
        <v>0</v>
      </c>
      <c r="L10942">
        <v>4</v>
      </c>
      <c r="M10942">
        <v>0</v>
      </c>
      <c r="N10942">
        <v>0</v>
      </c>
      <c r="O10942">
        <v>0</v>
      </c>
      <c r="P10942">
        <v>-1</v>
      </c>
      <c r="Q10942" s="28">
        <v>41362.196527777778</v>
      </c>
      <c r="R10942" s="28">
        <v>41363.347916666666</v>
      </c>
      <c r="S10942" t="s">
        <v>34718</v>
      </c>
      <c r="T10942" s="27">
        <v>41362</v>
      </c>
      <c r="V10942">
        <v>1</v>
      </c>
      <c r="W10942" t="s">
        <v>36</v>
      </c>
      <c r="X10942" t="s">
        <v>279</v>
      </c>
      <c r="Y10942">
        <v>1</v>
      </c>
      <c r="AA10942" t="s">
        <v>34719</v>
      </c>
      <c r="AB10942" t="s">
        <v>36</v>
      </c>
      <c r="AC10942">
        <v>0</v>
      </c>
      <c r="AD10942" s="27">
        <v>41404</v>
      </c>
      <c r="AE10942" t="s">
        <v>279</v>
      </c>
      <c r="AF10942" s="27">
        <v>41404</v>
      </c>
      <c r="AG10942" s="27">
        <v>41404</v>
      </c>
      <c r="AH10942">
        <v>1</v>
      </c>
      <c r="AJ10942" t="s">
        <v>34720</v>
      </c>
      <c r="AK10942" t="s">
        <v>255</v>
      </c>
      <c r="AL10942" s="27">
        <v>41404</v>
      </c>
      <c r="AM10942" t="s">
        <v>1406</v>
      </c>
      <c r="AN10942" t="s">
        <v>238</v>
      </c>
      <c r="AO10942">
        <v>3</v>
      </c>
      <c r="AP10942" t="s">
        <v>239</v>
      </c>
      <c r="AQ10942" s="27">
        <v>41363</v>
      </c>
      <c r="AR10942" t="s">
        <v>240</v>
      </c>
      <c r="AS10942">
        <v>4</v>
      </c>
      <c r="AT10942" t="s">
        <v>239</v>
      </c>
      <c r="AU10942" s="27">
        <v>41363</v>
      </c>
    </row>
    <row r="10943" spans="1:47" x14ac:dyDescent="0.2">
      <c r="A10943">
        <v>10942</v>
      </c>
      <c r="B10943" t="s">
        <v>34721</v>
      </c>
      <c r="C10943" t="s">
        <v>34722</v>
      </c>
      <c r="D10943" t="s">
        <v>18292</v>
      </c>
      <c r="E10943" s="27">
        <v>41295</v>
      </c>
      <c r="F10943" t="s">
        <v>233</v>
      </c>
      <c r="G10943" s="27">
        <v>34379</v>
      </c>
      <c r="H10943">
        <v>22</v>
      </c>
      <c r="I10943" t="s">
        <v>259</v>
      </c>
      <c r="J10943" t="s">
        <v>250</v>
      </c>
      <c r="K10943">
        <v>0</v>
      </c>
      <c r="L10943">
        <v>5</v>
      </c>
      <c r="M10943">
        <v>0</v>
      </c>
      <c r="N10943">
        <v>0</v>
      </c>
      <c r="O10943">
        <v>0</v>
      </c>
      <c r="P10943">
        <v>-1</v>
      </c>
      <c r="Q10943" s="28">
        <v>41294.199999999997</v>
      </c>
      <c r="R10943" s="28">
        <v>41296.366666666669</v>
      </c>
      <c r="S10943" t="s">
        <v>34723</v>
      </c>
      <c r="T10943" s="27">
        <v>41294</v>
      </c>
      <c r="V10943">
        <v>1</v>
      </c>
      <c r="W10943" t="s">
        <v>36</v>
      </c>
      <c r="X10943" t="s">
        <v>279</v>
      </c>
      <c r="Y10943">
        <v>1</v>
      </c>
      <c r="AA10943" t="s">
        <v>34724</v>
      </c>
      <c r="AB10943" t="s">
        <v>36</v>
      </c>
      <c r="AC10943">
        <v>0</v>
      </c>
      <c r="AD10943" s="27">
        <v>42058</v>
      </c>
      <c r="AE10943" t="s">
        <v>1774</v>
      </c>
      <c r="AF10943" s="27">
        <v>42058</v>
      </c>
      <c r="AG10943" s="27">
        <v>42059</v>
      </c>
      <c r="AH10943">
        <v>0</v>
      </c>
      <c r="AN10943" t="s">
        <v>238</v>
      </c>
      <c r="AO10943">
        <v>7</v>
      </c>
      <c r="AP10943" t="s">
        <v>246</v>
      </c>
      <c r="AQ10943" s="27">
        <v>41295</v>
      </c>
      <c r="AR10943" t="s">
        <v>240</v>
      </c>
      <c r="AS10943">
        <v>5</v>
      </c>
      <c r="AT10943" t="s">
        <v>246</v>
      </c>
      <c r="AU10943" s="27">
        <v>41295</v>
      </c>
    </row>
    <row r="10944" spans="1:47" x14ac:dyDescent="0.2">
      <c r="A10944">
        <v>10943</v>
      </c>
      <c r="B10944" t="s">
        <v>34725</v>
      </c>
      <c r="C10944" t="s">
        <v>1317</v>
      </c>
      <c r="D10944" t="s">
        <v>34726</v>
      </c>
      <c r="E10944" s="27">
        <v>41848</v>
      </c>
      <c r="F10944" t="s">
        <v>233</v>
      </c>
      <c r="G10944" s="27">
        <v>22788</v>
      </c>
      <c r="H10944">
        <v>53</v>
      </c>
      <c r="I10944" t="s">
        <v>234</v>
      </c>
      <c r="J10944" t="s">
        <v>353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 s="28">
        <v>41848.154166666667</v>
      </c>
      <c r="R10944" s="28">
        <v>41848.381249999999</v>
      </c>
      <c r="S10944" t="s">
        <v>34727</v>
      </c>
      <c r="T10944" s="27">
        <v>41848</v>
      </c>
      <c r="V10944">
        <v>0</v>
      </c>
      <c r="W10944" t="s">
        <v>36</v>
      </c>
      <c r="X10944" t="s">
        <v>263</v>
      </c>
      <c r="Y10944">
        <v>0</v>
      </c>
      <c r="AB10944" t="s">
        <v>237</v>
      </c>
      <c r="AH10944">
        <v>0</v>
      </c>
      <c r="AN10944" t="s">
        <v>238</v>
      </c>
      <c r="AO10944">
        <v>1</v>
      </c>
      <c r="AP10944" t="s">
        <v>239</v>
      </c>
      <c r="AQ10944" s="27">
        <v>41848</v>
      </c>
      <c r="AR10944" t="s">
        <v>240</v>
      </c>
      <c r="AS10944">
        <v>1</v>
      </c>
      <c r="AT10944" t="s">
        <v>239</v>
      </c>
      <c r="AU10944" s="27">
        <v>41848</v>
      </c>
    </row>
    <row r="10945" spans="1:47" x14ac:dyDescent="0.2">
      <c r="A10945">
        <v>10944</v>
      </c>
      <c r="B10945" t="s">
        <v>34728</v>
      </c>
      <c r="C10945" t="s">
        <v>2879</v>
      </c>
      <c r="D10945" t="s">
        <v>34729</v>
      </c>
      <c r="E10945" s="27">
        <v>41958</v>
      </c>
      <c r="F10945" t="s">
        <v>294</v>
      </c>
      <c r="G10945" s="27">
        <v>29591</v>
      </c>
      <c r="H10945">
        <v>35</v>
      </c>
      <c r="I10945" t="s">
        <v>244</v>
      </c>
      <c r="J10945" t="s">
        <v>245</v>
      </c>
      <c r="K10945">
        <v>0</v>
      </c>
      <c r="L10945">
        <v>6</v>
      </c>
      <c r="M10945">
        <v>0</v>
      </c>
      <c r="N10945">
        <v>0</v>
      </c>
      <c r="O10945">
        <v>5</v>
      </c>
      <c r="P10945">
        <v>-1</v>
      </c>
      <c r="Q10945" s="28">
        <v>41957.163194444445</v>
      </c>
      <c r="R10945" s="28">
        <v>41978.04791666667</v>
      </c>
      <c r="S10945" t="s">
        <v>34730</v>
      </c>
      <c r="T10945" s="27">
        <v>41957</v>
      </c>
      <c r="V10945">
        <v>1</v>
      </c>
      <c r="W10945" t="s">
        <v>32</v>
      </c>
      <c r="X10945" t="s">
        <v>261</v>
      </c>
      <c r="Y10945">
        <v>0</v>
      </c>
      <c r="AB10945" t="s">
        <v>237</v>
      </c>
      <c r="AH10945">
        <v>0</v>
      </c>
      <c r="AN10945" t="s">
        <v>238</v>
      </c>
      <c r="AO10945">
        <v>2</v>
      </c>
      <c r="AP10945" t="s">
        <v>239</v>
      </c>
      <c r="AQ10945" s="27">
        <v>41958</v>
      </c>
      <c r="AR10945" t="s">
        <v>240</v>
      </c>
      <c r="AS10945">
        <v>6</v>
      </c>
      <c r="AT10945" t="s">
        <v>246</v>
      </c>
      <c r="AU10945" s="27">
        <v>41958</v>
      </c>
    </row>
    <row r="10946" spans="1:47" x14ac:dyDescent="0.2">
      <c r="A10946">
        <v>10945</v>
      </c>
      <c r="B10946" t="s">
        <v>34731</v>
      </c>
      <c r="C10946" t="s">
        <v>242</v>
      </c>
      <c r="D10946" t="s">
        <v>652</v>
      </c>
      <c r="E10946" s="27">
        <v>41377</v>
      </c>
      <c r="F10946" t="s">
        <v>233</v>
      </c>
      <c r="G10946" s="27">
        <v>34544</v>
      </c>
      <c r="H10946">
        <v>21</v>
      </c>
      <c r="I10946" t="s">
        <v>259</v>
      </c>
      <c r="J10946" t="s">
        <v>250</v>
      </c>
      <c r="K10946">
        <v>0</v>
      </c>
      <c r="L10946">
        <v>8</v>
      </c>
      <c r="M10946">
        <v>0</v>
      </c>
      <c r="N10946">
        <v>0</v>
      </c>
      <c r="O10946">
        <v>0</v>
      </c>
      <c r="P10946">
        <v>-1</v>
      </c>
      <c r="Q10946" s="28">
        <v>41376.21597222222</v>
      </c>
      <c r="R10946" s="28">
        <v>41377.465277777781</v>
      </c>
      <c r="S10946" t="s">
        <v>34732</v>
      </c>
      <c r="T10946" s="27">
        <v>41376</v>
      </c>
      <c r="V10946">
        <v>1</v>
      </c>
      <c r="W10946" t="s">
        <v>32</v>
      </c>
      <c r="X10946" t="s">
        <v>359</v>
      </c>
      <c r="Y10946">
        <v>1</v>
      </c>
      <c r="AA10946" t="s">
        <v>34733</v>
      </c>
      <c r="AB10946" t="s">
        <v>36</v>
      </c>
      <c r="AD10946" s="27">
        <v>41658</v>
      </c>
      <c r="AE10946" t="s">
        <v>392</v>
      </c>
      <c r="AH10946">
        <v>0</v>
      </c>
      <c r="AN10946" t="s">
        <v>238</v>
      </c>
      <c r="AO10946">
        <v>7</v>
      </c>
      <c r="AP10946" t="s">
        <v>246</v>
      </c>
      <c r="AQ10946" s="27">
        <v>41377</v>
      </c>
      <c r="AR10946" t="s">
        <v>240</v>
      </c>
      <c r="AS10946">
        <v>8</v>
      </c>
      <c r="AT10946" t="s">
        <v>269</v>
      </c>
      <c r="AU10946" s="27">
        <v>41377</v>
      </c>
    </row>
    <row r="10947" spans="1:47" x14ac:dyDescent="0.2">
      <c r="A10947">
        <v>10946</v>
      </c>
      <c r="B10947" t="s">
        <v>34734</v>
      </c>
      <c r="C10947" t="s">
        <v>9882</v>
      </c>
      <c r="D10947" t="s">
        <v>34735</v>
      </c>
      <c r="E10947" s="27">
        <v>41399</v>
      </c>
      <c r="F10947" t="s">
        <v>233</v>
      </c>
      <c r="G10947" s="27">
        <v>32452</v>
      </c>
      <c r="H10947">
        <v>27</v>
      </c>
      <c r="I10947" t="s">
        <v>244</v>
      </c>
      <c r="J10947" t="s">
        <v>250</v>
      </c>
      <c r="K10947">
        <v>0</v>
      </c>
      <c r="L10947">
        <v>5</v>
      </c>
      <c r="M10947">
        <v>0</v>
      </c>
      <c r="N10947">
        <v>2</v>
      </c>
      <c r="O10947">
        <v>1</v>
      </c>
      <c r="P10947">
        <v>-1</v>
      </c>
      <c r="Q10947" s="28">
        <v>41398.324999999997</v>
      </c>
      <c r="R10947" s="28">
        <v>41414.345138888886</v>
      </c>
      <c r="S10947" t="s">
        <v>34736</v>
      </c>
      <c r="T10947" s="27">
        <v>41398</v>
      </c>
      <c r="V10947">
        <v>1</v>
      </c>
      <c r="W10947" t="s">
        <v>36</v>
      </c>
      <c r="X10947" t="s">
        <v>780</v>
      </c>
      <c r="Y10947">
        <v>0</v>
      </c>
      <c r="AB10947" t="s">
        <v>237</v>
      </c>
      <c r="AH10947">
        <v>0</v>
      </c>
      <c r="AN10947" t="s">
        <v>238</v>
      </c>
      <c r="AO10947">
        <v>8</v>
      </c>
      <c r="AP10947" t="s">
        <v>269</v>
      </c>
      <c r="AQ10947" s="27">
        <v>41399</v>
      </c>
      <c r="AR10947" t="s">
        <v>240</v>
      </c>
      <c r="AS10947">
        <v>5</v>
      </c>
      <c r="AT10947" t="s">
        <v>246</v>
      </c>
      <c r="AU10947" s="27">
        <v>41399</v>
      </c>
    </row>
    <row r="10948" spans="1:47" x14ac:dyDescent="0.2">
      <c r="A10948">
        <v>10947</v>
      </c>
      <c r="B10948" t="s">
        <v>34737</v>
      </c>
      <c r="C10948" t="s">
        <v>1631</v>
      </c>
      <c r="D10948" t="s">
        <v>1960</v>
      </c>
      <c r="E10948" s="27">
        <v>41414</v>
      </c>
      <c r="F10948" t="s">
        <v>233</v>
      </c>
      <c r="G10948" s="27">
        <v>20091</v>
      </c>
      <c r="H10948">
        <v>61</v>
      </c>
      <c r="I10948" t="s">
        <v>234</v>
      </c>
      <c r="J10948" t="s">
        <v>250</v>
      </c>
      <c r="K10948">
        <v>0</v>
      </c>
      <c r="L10948">
        <v>9</v>
      </c>
      <c r="M10948">
        <v>0</v>
      </c>
      <c r="N10948">
        <v>0</v>
      </c>
      <c r="O10948">
        <v>4</v>
      </c>
      <c r="P10948">
        <v>-1</v>
      </c>
      <c r="Q10948" s="28">
        <v>41413.269444444442</v>
      </c>
      <c r="R10948" s="28">
        <v>41416.241666666669</v>
      </c>
      <c r="S10948" t="s">
        <v>34738</v>
      </c>
      <c r="T10948" s="27">
        <v>40236</v>
      </c>
      <c r="V10948">
        <v>1178</v>
      </c>
      <c r="W10948" t="s">
        <v>36</v>
      </c>
      <c r="X10948" t="s">
        <v>14091</v>
      </c>
      <c r="Y10948">
        <v>1</v>
      </c>
      <c r="AA10948" t="s">
        <v>34739</v>
      </c>
      <c r="AB10948" t="s">
        <v>36</v>
      </c>
      <c r="AD10948" s="27">
        <v>41428</v>
      </c>
      <c r="AE10948" t="s">
        <v>324</v>
      </c>
      <c r="AH10948">
        <v>0</v>
      </c>
      <c r="AN10948" t="s">
        <v>238</v>
      </c>
      <c r="AO10948">
        <v>3</v>
      </c>
      <c r="AP10948" t="s">
        <v>239</v>
      </c>
      <c r="AQ10948" s="27">
        <v>41414</v>
      </c>
      <c r="AR10948" t="s">
        <v>240</v>
      </c>
      <c r="AS10948">
        <v>9</v>
      </c>
      <c r="AT10948" t="s">
        <v>269</v>
      </c>
      <c r="AU10948" s="27">
        <v>41414</v>
      </c>
    </row>
    <row r="10949" spans="1:47" x14ac:dyDescent="0.2">
      <c r="A10949">
        <v>10948</v>
      </c>
      <c r="B10949" t="s">
        <v>34740</v>
      </c>
      <c r="C10949" t="s">
        <v>414</v>
      </c>
      <c r="D10949" t="s">
        <v>34741</v>
      </c>
      <c r="E10949" s="27">
        <v>41613</v>
      </c>
      <c r="F10949" t="s">
        <v>233</v>
      </c>
      <c r="G10949" s="27">
        <v>23562</v>
      </c>
      <c r="H10949">
        <v>51</v>
      </c>
      <c r="I10949" t="s">
        <v>234</v>
      </c>
      <c r="J10949" t="s">
        <v>245</v>
      </c>
      <c r="K10949">
        <v>0</v>
      </c>
      <c r="L10949">
        <v>3</v>
      </c>
      <c r="M10949">
        <v>0</v>
      </c>
      <c r="N10949">
        <v>0</v>
      </c>
      <c r="O10949">
        <v>7</v>
      </c>
      <c r="P10949">
        <v>35</v>
      </c>
      <c r="Q10949" s="28">
        <v>41648.04791666667</v>
      </c>
      <c r="R10949" s="28">
        <v>41648.373611111114</v>
      </c>
      <c r="S10949" t="s">
        <v>34742</v>
      </c>
      <c r="T10949" s="27">
        <v>41551</v>
      </c>
      <c r="V10949">
        <v>62</v>
      </c>
      <c r="W10949" t="s">
        <v>32</v>
      </c>
      <c r="X10949" t="s">
        <v>22387</v>
      </c>
      <c r="Y10949">
        <v>0</v>
      </c>
      <c r="AB10949" t="s">
        <v>237</v>
      </c>
      <c r="AH10949">
        <v>0</v>
      </c>
      <c r="AN10949" t="s">
        <v>238</v>
      </c>
      <c r="AO10949">
        <v>1</v>
      </c>
      <c r="AP10949" t="s">
        <v>239</v>
      </c>
      <c r="AQ10949" s="27">
        <v>41613</v>
      </c>
      <c r="AR10949" t="s">
        <v>240</v>
      </c>
      <c r="AS10949">
        <v>3</v>
      </c>
      <c r="AT10949" t="s">
        <v>239</v>
      </c>
      <c r="AU10949" s="27">
        <v>41613</v>
      </c>
    </row>
    <row r="10950" spans="1:47" x14ac:dyDescent="0.2">
      <c r="A10950">
        <v>10949</v>
      </c>
      <c r="B10950" t="s">
        <v>34743</v>
      </c>
      <c r="C10950" t="s">
        <v>9290</v>
      </c>
      <c r="D10950" t="s">
        <v>34744</v>
      </c>
      <c r="E10950" s="27">
        <v>41862</v>
      </c>
      <c r="F10950" t="s">
        <v>233</v>
      </c>
      <c r="G10950" s="27">
        <v>35444</v>
      </c>
      <c r="H10950">
        <v>19</v>
      </c>
      <c r="I10950" t="s">
        <v>259</v>
      </c>
      <c r="J10950" t="s">
        <v>250</v>
      </c>
      <c r="K10950">
        <v>1</v>
      </c>
      <c r="L10950">
        <v>9</v>
      </c>
      <c r="M10950">
        <v>0</v>
      </c>
      <c r="N10950">
        <v>0</v>
      </c>
      <c r="O10950">
        <v>1</v>
      </c>
      <c r="P10950">
        <v>578</v>
      </c>
      <c r="Q10950" s="28">
        <v>42440.43472222222</v>
      </c>
      <c r="R10950" s="28">
        <v>42441.049305555556</v>
      </c>
      <c r="S10950" t="s">
        <v>34745</v>
      </c>
      <c r="T10950" s="27">
        <v>41803</v>
      </c>
      <c r="V10950">
        <v>59</v>
      </c>
      <c r="W10950" t="s">
        <v>32</v>
      </c>
      <c r="X10950" t="s">
        <v>359</v>
      </c>
      <c r="Y10950">
        <v>1</v>
      </c>
      <c r="AA10950" t="s">
        <v>34746</v>
      </c>
      <c r="AB10950" t="s">
        <v>32</v>
      </c>
      <c r="AC10950">
        <v>106</v>
      </c>
      <c r="AD10950" s="27">
        <v>42334</v>
      </c>
      <c r="AE10950" t="s">
        <v>343</v>
      </c>
      <c r="AF10950" s="27">
        <v>42440</v>
      </c>
      <c r="AG10950" s="27">
        <v>42441</v>
      </c>
      <c r="AH10950">
        <v>0</v>
      </c>
      <c r="AN10950" t="s">
        <v>238</v>
      </c>
      <c r="AO10950">
        <v>9</v>
      </c>
      <c r="AP10950" t="s">
        <v>269</v>
      </c>
      <c r="AQ10950" s="27">
        <v>41862</v>
      </c>
      <c r="AR10950" t="s">
        <v>240</v>
      </c>
      <c r="AS10950">
        <v>9</v>
      </c>
      <c r="AT10950" t="s">
        <v>269</v>
      </c>
      <c r="AU10950" s="27">
        <v>41862</v>
      </c>
    </row>
    <row r="10951" spans="1:47" x14ac:dyDescent="0.2">
      <c r="A10951">
        <v>10950</v>
      </c>
      <c r="B10951" t="s">
        <v>34747</v>
      </c>
      <c r="C10951" t="s">
        <v>4287</v>
      </c>
      <c r="D10951" t="s">
        <v>34748</v>
      </c>
      <c r="E10951" s="27">
        <v>41771</v>
      </c>
      <c r="F10951" t="s">
        <v>233</v>
      </c>
      <c r="G10951" s="27">
        <v>20465</v>
      </c>
      <c r="H10951">
        <v>60</v>
      </c>
      <c r="I10951" t="s">
        <v>234</v>
      </c>
      <c r="J10951" t="s">
        <v>245</v>
      </c>
      <c r="K10951">
        <v>0</v>
      </c>
      <c r="L10951">
        <v>1</v>
      </c>
      <c r="M10951">
        <v>0</v>
      </c>
      <c r="N10951">
        <v>0</v>
      </c>
      <c r="O10951">
        <v>0</v>
      </c>
      <c r="P10951">
        <v>-7</v>
      </c>
      <c r="Q10951" s="28">
        <v>41764.325694444444</v>
      </c>
      <c r="R10951" s="28">
        <v>41767.397222222222</v>
      </c>
      <c r="S10951" t="s">
        <v>34749</v>
      </c>
      <c r="T10951" s="27">
        <v>41764</v>
      </c>
      <c r="V10951">
        <v>7</v>
      </c>
      <c r="W10951" t="s">
        <v>36</v>
      </c>
      <c r="X10951" t="s">
        <v>1508</v>
      </c>
      <c r="Y10951">
        <v>1</v>
      </c>
      <c r="AA10951" t="s">
        <v>34750</v>
      </c>
      <c r="AB10951" t="s">
        <v>36</v>
      </c>
      <c r="AC10951">
        <v>1</v>
      </c>
      <c r="AD10951" s="27">
        <v>41880</v>
      </c>
      <c r="AE10951" t="s">
        <v>1280</v>
      </c>
      <c r="AF10951" s="27">
        <v>41881</v>
      </c>
      <c r="AG10951" s="27">
        <v>41930</v>
      </c>
      <c r="AH10951">
        <v>0</v>
      </c>
      <c r="AN10951" t="s">
        <v>238</v>
      </c>
      <c r="AO10951">
        <v>1</v>
      </c>
      <c r="AP10951" t="s">
        <v>239</v>
      </c>
      <c r="AQ10951" s="27">
        <v>41771</v>
      </c>
      <c r="AR10951" t="s">
        <v>240</v>
      </c>
      <c r="AS10951">
        <v>1</v>
      </c>
      <c r="AT10951" t="s">
        <v>239</v>
      </c>
      <c r="AU10951" s="27">
        <v>41771</v>
      </c>
    </row>
    <row r="10952" spans="1:47" x14ac:dyDescent="0.2">
      <c r="A10952">
        <v>10951</v>
      </c>
      <c r="B10952" t="s">
        <v>34751</v>
      </c>
      <c r="C10952" t="s">
        <v>674</v>
      </c>
      <c r="D10952" t="s">
        <v>7752</v>
      </c>
      <c r="E10952" s="27">
        <v>41394</v>
      </c>
      <c r="F10952" t="s">
        <v>233</v>
      </c>
      <c r="G10952" s="27">
        <v>34260</v>
      </c>
      <c r="H10952">
        <v>22</v>
      </c>
      <c r="I10952" t="s">
        <v>259</v>
      </c>
      <c r="J10952" t="s">
        <v>353</v>
      </c>
      <c r="K10952">
        <v>0</v>
      </c>
      <c r="L10952">
        <v>3</v>
      </c>
      <c r="M10952">
        <v>0</v>
      </c>
      <c r="N10952">
        <v>1</v>
      </c>
      <c r="O10952">
        <v>0</v>
      </c>
      <c r="P10952">
        <v>-1</v>
      </c>
      <c r="Q10952" s="28">
        <v>41393.377083333333</v>
      </c>
      <c r="R10952" s="28">
        <v>41394.042361111111</v>
      </c>
      <c r="S10952" t="s">
        <v>34752</v>
      </c>
      <c r="T10952" s="27">
        <v>41393</v>
      </c>
      <c r="V10952">
        <v>1</v>
      </c>
      <c r="W10952" t="s">
        <v>36</v>
      </c>
      <c r="X10952" t="s">
        <v>279</v>
      </c>
      <c r="Y10952">
        <v>0</v>
      </c>
      <c r="AB10952" t="s">
        <v>237</v>
      </c>
      <c r="AH10952">
        <v>0</v>
      </c>
      <c r="AN10952" t="s">
        <v>238</v>
      </c>
      <c r="AO10952">
        <v>5</v>
      </c>
      <c r="AP10952" t="s">
        <v>246</v>
      </c>
      <c r="AQ10952" s="27">
        <v>41394</v>
      </c>
      <c r="AR10952" t="s">
        <v>240</v>
      </c>
      <c r="AS10952">
        <v>3</v>
      </c>
      <c r="AT10952" t="s">
        <v>239</v>
      </c>
      <c r="AU10952" s="27">
        <v>41394</v>
      </c>
    </row>
    <row r="10953" spans="1:47" x14ac:dyDescent="0.2">
      <c r="A10953">
        <v>10952</v>
      </c>
      <c r="B10953" t="s">
        <v>34753</v>
      </c>
      <c r="C10953" t="s">
        <v>693</v>
      </c>
      <c r="D10953" t="s">
        <v>7617</v>
      </c>
      <c r="E10953" s="27">
        <v>41373</v>
      </c>
      <c r="F10953" t="s">
        <v>233</v>
      </c>
      <c r="G10953" s="27">
        <v>30008</v>
      </c>
      <c r="H10953">
        <v>34</v>
      </c>
      <c r="I10953" t="s">
        <v>244</v>
      </c>
      <c r="J10953" t="s">
        <v>245</v>
      </c>
      <c r="K10953">
        <v>0</v>
      </c>
      <c r="L10953">
        <v>2</v>
      </c>
      <c r="M10953">
        <v>0</v>
      </c>
      <c r="N10953">
        <v>0</v>
      </c>
      <c r="O10953">
        <v>1</v>
      </c>
      <c r="P10953">
        <v>-50</v>
      </c>
      <c r="Q10953" s="28">
        <v>41323.425694444442</v>
      </c>
      <c r="R10953" s="28">
        <v>41324.386805555558</v>
      </c>
      <c r="S10953" t="s">
        <v>34754</v>
      </c>
      <c r="T10953" s="27">
        <v>41323</v>
      </c>
      <c r="V10953">
        <v>50</v>
      </c>
      <c r="W10953" t="s">
        <v>32</v>
      </c>
      <c r="X10953" t="s">
        <v>1994</v>
      </c>
      <c r="Y10953">
        <v>0</v>
      </c>
      <c r="AB10953" t="s">
        <v>237</v>
      </c>
      <c r="AH10953">
        <v>0</v>
      </c>
      <c r="AN10953" t="s">
        <v>238</v>
      </c>
      <c r="AO10953">
        <v>1</v>
      </c>
      <c r="AP10953" t="s">
        <v>239</v>
      </c>
      <c r="AQ10953" s="27">
        <v>41373</v>
      </c>
      <c r="AR10953" t="s">
        <v>240</v>
      </c>
      <c r="AS10953">
        <v>2</v>
      </c>
      <c r="AT10953" t="s">
        <v>239</v>
      </c>
      <c r="AU10953" s="27">
        <v>41373</v>
      </c>
    </row>
    <row r="10954" spans="1:47" x14ac:dyDescent="0.2">
      <c r="A10954">
        <v>10953</v>
      </c>
      <c r="B10954" t="s">
        <v>34755</v>
      </c>
      <c r="C10954" t="s">
        <v>2212</v>
      </c>
      <c r="D10954" t="s">
        <v>34756</v>
      </c>
      <c r="E10954" s="27">
        <v>41915</v>
      </c>
      <c r="F10954" t="s">
        <v>233</v>
      </c>
      <c r="G10954" s="27">
        <v>15012</v>
      </c>
      <c r="H10954">
        <v>75</v>
      </c>
      <c r="I10954" t="s">
        <v>234</v>
      </c>
      <c r="J10954" t="s">
        <v>250</v>
      </c>
      <c r="K10954">
        <v>0</v>
      </c>
      <c r="L10954">
        <v>1</v>
      </c>
      <c r="M10954">
        <v>0</v>
      </c>
      <c r="N10954">
        <v>0</v>
      </c>
      <c r="O10954">
        <v>0</v>
      </c>
      <c r="W10954" t="s">
        <v>237</v>
      </c>
      <c r="Y10954">
        <v>-1</v>
      </c>
      <c r="AB10954" t="s">
        <v>237</v>
      </c>
      <c r="AH10954">
        <v>0</v>
      </c>
      <c r="AN10954" t="s">
        <v>238</v>
      </c>
      <c r="AO10954">
        <v>1</v>
      </c>
      <c r="AP10954" t="s">
        <v>239</v>
      </c>
      <c r="AQ10954" s="27">
        <v>41915</v>
      </c>
      <c r="AR10954" t="s">
        <v>240</v>
      </c>
      <c r="AS10954">
        <v>1</v>
      </c>
      <c r="AT10954" t="s">
        <v>239</v>
      </c>
      <c r="AU10954" s="27">
        <v>41915</v>
      </c>
    </row>
    <row r="10955" spans="1:47" x14ac:dyDescent="0.2">
      <c r="A10955">
        <v>10954</v>
      </c>
      <c r="B10955" t="s">
        <v>34757</v>
      </c>
      <c r="C10955" t="s">
        <v>231</v>
      </c>
      <c r="D10955" t="s">
        <v>6896</v>
      </c>
      <c r="E10955" s="27">
        <v>41528</v>
      </c>
      <c r="F10955" t="s">
        <v>294</v>
      </c>
      <c r="G10955" s="27">
        <v>34325</v>
      </c>
      <c r="H10955">
        <v>22</v>
      </c>
      <c r="I10955" t="s">
        <v>259</v>
      </c>
      <c r="J10955" t="s">
        <v>245</v>
      </c>
      <c r="K10955">
        <v>0</v>
      </c>
      <c r="L10955">
        <v>7</v>
      </c>
      <c r="M10955">
        <v>0</v>
      </c>
      <c r="N10955">
        <v>0</v>
      </c>
      <c r="O10955">
        <v>1</v>
      </c>
      <c r="P10955">
        <v>-1</v>
      </c>
      <c r="Q10955" s="28">
        <v>41527.44027777778</v>
      </c>
      <c r="R10955" s="28">
        <v>41528.083333333336</v>
      </c>
      <c r="S10955" t="s">
        <v>34758</v>
      </c>
      <c r="T10955" s="27">
        <v>41527</v>
      </c>
      <c r="V10955">
        <v>1</v>
      </c>
      <c r="W10955" t="s">
        <v>32</v>
      </c>
      <c r="X10955" t="s">
        <v>337</v>
      </c>
      <c r="Y10955">
        <v>0</v>
      </c>
      <c r="AB10955" t="s">
        <v>237</v>
      </c>
      <c r="AH10955">
        <v>0</v>
      </c>
      <c r="AN10955" t="s">
        <v>238</v>
      </c>
      <c r="AO10955">
        <v>6</v>
      </c>
      <c r="AP10955" t="s">
        <v>246</v>
      </c>
      <c r="AQ10955" s="27">
        <v>41528</v>
      </c>
      <c r="AR10955" t="s">
        <v>240</v>
      </c>
      <c r="AS10955">
        <v>7</v>
      </c>
      <c r="AT10955" t="s">
        <v>246</v>
      </c>
      <c r="AU10955" s="27">
        <v>41528</v>
      </c>
    </row>
    <row r="10956" spans="1:47" x14ac:dyDescent="0.2">
      <c r="A10956">
        <v>10955</v>
      </c>
      <c r="B10956" t="s">
        <v>34759</v>
      </c>
      <c r="C10956" t="s">
        <v>8443</v>
      </c>
      <c r="D10956" t="s">
        <v>11005</v>
      </c>
      <c r="E10956" s="27">
        <v>41370</v>
      </c>
      <c r="F10956" t="s">
        <v>294</v>
      </c>
      <c r="G10956" s="27">
        <v>24503</v>
      </c>
      <c r="H10956">
        <v>49</v>
      </c>
      <c r="I10956" t="s">
        <v>234</v>
      </c>
      <c r="J10956" t="s">
        <v>245</v>
      </c>
      <c r="K10956">
        <v>0</v>
      </c>
      <c r="L10956">
        <v>2</v>
      </c>
      <c r="M10956">
        <v>0</v>
      </c>
      <c r="N10956">
        <v>0</v>
      </c>
      <c r="O10956">
        <v>3</v>
      </c>
      <c r="P10956">
        <v>-1</v>
      </c>
      <c r="Q10956" s="28">
        <v>41369.484027777777</v>
      </c>
      <c r="R10956" s="28">
        <v>41370.0625</v>
      </c>
      <c r="S10956" t="s">
        <v>34760</v>
      </c>
      <c r="T10956" s="27">
        <v>41369</v>
      </c>
      <c r="V10956">
        <v>1</v>
      </c>
      <c r="W10956" t="s">
        <v>32</v>
      </c>
      <c r="X10956" t="s">
        <v>359</v>
      </c>
      <c r="Y10956">
        <v>0</v>
      </c>
      <c r="AB10956" t="s">
        <v>237</v>
      </c>
      <c r="AH10956">
        <v>0</v>
      </c>
      <c r="AN10956" t="s">
        <v>238</v>
      </c>
      <c r="AO10956">
        <v>1</v>
      </c>
      <c r="AP10956" t="s">
        <v>239</v>
      </c>
      <c r="AQ10956" s="27">
        <v>41370</v>
      </c>
      <c r="AR10956" t="s">
        <v>240</v>
      </c>
      <c r="AS10956">
        <v>2</v>
      </c>
      <c r="AT10956" t="s">
        <v>239</v>
      </c>
      <c r="AU10956" s="27">
        <v>41370</v>
      </c>
    </row>
    <row r="10957" spans="1:47" x14ac:dyDescent="0.2">
      <c r="A10957">
        <v>10956</v>
      </c>
      <c r="B10957" t="s">
        <v>34761</v>
      </c>
      <c r="C10957" t="s">
        <v>1271</v>
      </c>
      <c r="D10957" t="s">
        <v>9216</v>
      </c>
      <c r="E10957" s="27">
        <v>41300</v>
      </c>
      <c r="F10957" t="s">
        <v>294</v>
      </c>
      <c r="G10957" s="27">
        <v>20108</v>
      </c>
      <c r="H10957">
        <v>61</v>
      </c>
      <c r="I10957" t="s">
        <v>234</v>
      </c>
      <c r="J10957" t="s">
        <v>245</v>
      </c>
      <c r="K10957">
        <v>0</v>
      </c>
      <c r="L10957">
        <v>1</v>
      </c>
      <c r="M10957">
        <v>0</v>
      </c>
      <c r="N10957">
        <v>0</v>
      </c>
      <c r="O10957">
        <v>1</v>
      </c>
      <c r="P10957">
        <v>0</v>
      </c>
      <c r="Q10957" s="28">
        <v>41300.520138888889</v>
      </c>
      <c r="R10957" s="28">
        <v>41300.359722222223</v>
      </c>
      <c r="S10957" t="s">
        <v>34762</v>
      </c>
      <c r="T10957" s="27">
        <v>41299</v>
      </c>
      <c r="V10957">
        <v>1</v>
      </c>
      <c r="W10957" t="s">
        <v>36</v>
      </c>
      <c r="X10957" t="s">
        <v>595</v>
      </c>
      <c r="Y10957">
        <v>0</v>
      </c>
      <c r="AB10957" t="s">
        <v>237</v>
      </c>
      <c r="AH10957">
        <v>0</v>
      </c>
      <c r="AN10957" t="s">
        <v>238</v>
      </c>
      <c r="AO10957">
        <v>1</v>
      </c>
      <c r="AP10957" t="s">
        <v>239</v>
      </c>
      <c r="AQ10957" s="27">
        <v>41300</v>
      </c>
      <c r="AR10957" t="s">
        <v>240</v>
      </c>
      <c r="AS10957">
        <v>1</v>
      </c>
      <c r="AT10957" t="s">
        <v>239</v>
      </c>
      <c r="AU10957" s="27">
        <v>41300</v>
      </c>
    </row>
    <row r="10958" spans="1:47" x14ac:dyDescent="0.2">
      <c r="A10958">
        <v>10957</v>
      </c>
      <c r="B10958" t="s">
        <v>10777</v>
      </c>
      <c r="C10958" t="s">
        <v>500</v>
      </c>
      <c r="D10958" t="s">
        <v>266</v>
      </c>
      <c r="E10958" s="27">
        <v>41967</v>
      </c>
      <c r="F10958" t="s">
        <v>233</v>
      </c>
      <c r="G10958" s="27">
        <v>23790</v>
      </c>
      <c r="H10958">
        <v>51</v>
      </c>
      <c r="I10958" t="s">
        <v>234</v>
      </c>
      <c r="J10958" t="s">
        <v>250</v>
      </c>
      <c r="K10958">
        <v>0</v>
      </c>
      <c r="L10958">
        <v>6</v>
      </c>
      <c r="M10958">
        <v>0</v>
      </c>
      <c r="N10958">
        <v>0</v>
      </c>
      <c r="O10958">
        <v>7</v>
      </c>
      <c r="P10958">
        <v>-1</v>
      </c>
      <c r="Q10958" s="28">
        <v>41966.229166666664</v>
      </c>
      <c r="R10958" s="28">
        <v>41969.356249999997</v>
      </c>
      <c r="S10958" t="s">
        <v>34763</v>
      </c>
      <c r="T10958" s="27">
        <v>41966</v>
      </c>
      <c r="V10958">
        <v>1</v>
      </c>
      <c r="W10958" t="s">
        <v>36</v>
      </c>
      <c r="X10958" t="s">
        <v>263</v>
      </c>
      <c r="Y10958">
        <v>1</v>
      </c>
      <c r="AA10958" t="s">
        <v>34764</v>
      </c>
      <c r="AB10958" t="s">
        <v>36</v>
      </c>
      <c r="AD10958" s="27">
        <v>42000</v>
      </c>
      <c r="AE10958" t="s">
        <v>324</v>
      </c>
      <c r="AH10958">
        <v>0</v>
      </c>
      <c r="AN10958" t="s">
        <v>238</v>
      </c>
      <c r="AO10958">
        <v>3</v>
      </c>
      <c r="AP10958" t="s">
        <v>239</v>
      </c>
      <c r="AQ10958" s="27">
        <v>41967</v>
      </c>
      <c r="AR10958" t="s">
        <v>240</v>
      </c>
      <c r="AS10958">
        <v>6</v>
      </c>
      <c r="AT10958" t="s">
        <v>246</v>
      </c>
      <c r="AU10958" s="27">
        <v>41967</v>
      </c>
    </row>
    <row r="10959" spans="1:47" x14ac:dyDescent="0.2">
      <c r="A10959">
        <v>10958</v>
      </c>
      <c r="B10959" t="s">
        <v>34765</v>
      </c>
      <c r="C10959" t="s">
        <v>34766</v>
      </c>
      <c r="D10959" t="s">
        <v>331</v>
      </c>
      <c r="E10959" s="27">
        <v>41707</v>
      </c>
      <c r="F10959" t="s">
        <v>294</v>
      </c>
      <c r="G10959" s="27">
        <v>24492</v>
      </c>
      <c r="H10959">
        <v>49</v>
      </c>
      <c r="I10959" t="s">
        <v>234</v>
      </c>
      <c r="J10959" t="s">
        <v>245</v>
      </c>
      <c r="K10959">
        <v>0</v>
      </c>
      <c r="L10959">
        <v>6</v>
      </c>
      <c r="M10959">
        <v>0</v>
      </c>
      <c r="N10959">
        <v>0</v>
      </c>
      <c r="O10959">
        <v>2</v>
      </c>
      <c r="P10959">
        <v>-1</v>
      </c>
      <c r="Q10959" s="28">
        <v>41706.263888888891</v>
      </c>
      <c r="R10959" s="28">
        <v>41717.061111111114</v>
      </c>
      <c r="S10959" t="s">
        <v>34767</v>
      </c>
      <c r="T10959" s="27">
        <v>41706</v>
      </c>
      <c r="V10959">
        <v>1</v>
      </c>
      <c r="W10959" t="s">
        <v>32</v>
      </c>
      <c r="X10959" t="s">
        <v>343</v>
      </c>
      <c r="Y10959">
        <v>0</v>
      </c>
      <c r="AB10959" t="s">
        <v>237</v>
      </c>
      <c r="AH10959">
        <v>0</v>
      </c>
      <c r="AN10959" t="s">
        <v>238</v>
      </c>
      <c r="AO10959">
        <v>1</v>
      </c>
      <c r="AP10959" t="s">
        <v>239</v>
      </c>
      <c r="AQ10959" s="27">
        <v>41707</v>
      </c>
      <c r="AR10959" t="s">
        <v>240</v>
      </c>
      <c r="AS10959">
        <v>6</v>
      </c>
      <c r="AT10959" t="s">
        <v>246</v>
      </c>
      <c r="AU10959" s="27">
        <v>41707</v>
      </c>
    </row>
    <row r="10960" spans="1:47" x14ac:dyDescent="0.2">
      <c r="A10960">
        <v>10959</v>
      </c>
      <c r="B10960" t="s">
        <v>34768</v>
      </c>
      <c r="C10960" t="s">
        <v>9117</v>
      </c>
      <c r="D10960" t="s">
        <v>5392</v>
      </c>
      <c r="E10960" s="27">
        <v>41893</v>
      </c>
      <c r="F10960" t="s">
        <v>233</v>
      </c>
      <c r="G10960" s="27">
        <v>21928</v>
      </c>
      <c r="H10960">
        <v>56</v>
      </c>
      <c r="I10960" t="s">
        <v>234</v>
      </c>
      <c r="J10960" t="s">
        <v>250</v>
      </c>
      <c r="K10960">
        <v>0</v>
      </c>
      <c r="L10960">
        <v>4</v>
      </c>
      <c r="M10960">
        <v>0</v>
      </c>
      <c r="N10960">
        <v>0</v>
      </c>
      <c r="O10960">
        <v>1</v>
      </c>
      <c r="P10960">
        <v>35</v>
      </c>
      <c r="Q10960" s="28">
        <v>41928.446527777778</v>
      </c>
      <c r="R10960" s="28">
        <v>42061.043055555558</v>
      </c>
      <c r="S10960" t="s">
        <v>34769</v>
      </c>
      <c r="T10960" s="27">
        <v>41850</v>
      </c>
      <c r="V10960">
        <v>43</v>
      </c>
      <c r="W10960" t="s">
        <v>32</v>
      </c>
      <c r="X10960" t="s">
        <v>1089</v>
      </c>
      <c r="Y10960">
        <v>0</v>
      </c>
      <c r="AB10960" t="s">
        <v>237</v>
      </c>
      <c r="AH10960">
        <v>0</v>
      </c>
      <c r="AN10960" t="s">
        <v>238</v>
      </c>
      <c r="AO10960">
        <v>1</v>
      </c>
      <c r="AP10960" t="s">
        <v>239</v>
      </c>
      <c r="AQ10960" s="27">
        <v>41893</v>
      </c>
      <c r="AR10960" t="s">
        <v>240</v>
      </c>
      <c r="AS10960">
        <v>4</v>
      </c>
      <c r="AT10960" t="s">
        <v>239</v>
      </c>
      <c r="AU10960" s="27">
        <v>41893</v>
      </c>
    </row>
    <row r="10961" spans="1:47" x14ac:dyDescent="0.2">
      <c r="A10961">
        <v>10960</v>
      </c>
      <c r="B10961" t="s">
        <v>34770</v>
      </c>
      <c r="C10961" t="s">
        <v>34771</v>
      </c>
      <c r="D10961" t="s">
        <v>29589</v>
      </c>
      <c r="E10961" s="27">
        <v>41984</v>
      </c>
      <c r="F10961" t="s">
        <v>294</v>
      </c>
      <c r="G10961" s="27">
        <v>33364</v>
      </c>
      <c r="H10961">
        <v>24</v>
      </c>
      <c r="I10961" t="s">
        <v>259</v>
      </c>
      <c r="J10961" t="s">
        <v>250</v>
      </c>
      <c r="K10961">
        <v>0</v>
      </c>
      <c r="L10961">
        <v>6</v>
      </c>
      <c r="M10961">
        <v>0</v>
      </c>
      <c r="N10961">
        <v>0</v>
      </c>
      <c r="O10961">
        <v>0</v>
      </c>
      <c r="P10961">
        <v>0</v>
      </c>
      <c r="Q10961" s="28">
        <v>41984.197222222225</v>
      </c>
      <c r="R10961" s="28">
        <v>41984.359722222223</v>
      </c>
      <c r="S10961" t="s">
        <v>34772</v>
      </c>
      <c r="T10961" s="27">
        <v>41984</v>
      </c>
      <c r="V10961">
        <v>0</v>
      </c>
      <c r="W10961" t="s">
        <v>32</v>
      </c>
      <c r="X10961" t="s">
        <v>10690</v>
      </c>
      <c r="Y10961">
        <v>1</v>
      </c>
      <c r="AA10961" t="s">
        <v>34773</v>
      </c>
      <c r="AB10961" t="s">
        <v>36</v>
      </c>
      <c r="AC10961">
        <v>50</v>
      </c>
      <c r="AD10961" s="27">
        <v>41996</v>
      </c>
      <c r="AE10961" t="s">
        <v>1435</v>
      </c>
      <c r="AF10961" s="27">
        <v>42046</v>
      </c>
      <c r="AG10961" s="27">
        <v>42046</v>
      </c>
      <c r="AH10961">
        <v>0</v>
      </c>
      <c r="AN10961" t="s">
        <v>238</v>
      </c>
      <c r="AO10961">
        <v>3</v>
      </c>
      <c r="AP10961" t="s">
        <v>239</v>
      </c>
      <c r="AQ10961" s="27">
        <v>41984</v>
      </c>
      <c r="AR10961" t="s">
        <v>240</v>
      </c>
      <c r="AS10961">
        <v>6</v>
      </c>
      <c r="AT10961" t="s">
        <v>246</v>
      </c>
      <c r="AU10961" s="27">
        <v>41984</v>
      </c>
    </row>
    <row r="10962" spans="1:47" x14ac:dyDescent="0.2">
      <c r="A10962">
        <v>10961</v>
      </c>
      <c r="B10962" t="s">
        <v>34774</v>
      </c>
      <c r="C10962" t="s">
        <v>2884</v>
      </c>
      <c r="D10962" t="s">
        <v>18403</v>
      </c>
      <c r="E10962" s="27">
        <v>41855</v>
      </c>
      <c r="F10962" t="s">
        <v>233</v>
      </c>
      <c r="G10962" s="27">
        <v>26654</v>
      </c>
      <c r="H10962">
        <v>43</v>
      </c>
      <c r="I10962" t="s">
        <v>244</v>
      </c>
      <c r="J10962" t="s">
        <v>250</v>
      </c>
      <c r="K10962">
        <v>0</v>
      </c>
      <c r="L10962">
        <v>1</v>
      </c>
      <c r="M10962">
        <v>0</v>
      </c>
      <c r="N10962">
        <v>0</v>
      </c>
      <c r="O10962">
        <v>1</v>
      </c>
      <c r="P10962">
        <v>-1</v>
      </c>
      <c r="Q10962" s="28">
        <v>41854.05972222222</v>
      </c>
      <c r="R10962" s="28">
        <v>41855.326388888891</v>
      </c>
      <c r="S10962" t="s">
        <v>34775</v>
      </c>
      <c r="T10962" s="27">
        <v>41854</v>
      </c>
      <c r="V10962">
        <v>1</v>
      </c>
      <c r="W10962" t="s">
        <v>36</v>
      </c>
      <c r="X10962" t="s">
        <v>279</v>
      </c>
      <c r="Y10962">
        <v>0</v>
      </c>
      <c r="AB10962" t="s">
        <v>237</v>
      </c>
      <c r="AH10962">
        <v>0</v>
      </c>
      <c r="AN10962" t="s">
        <v>238</v>
      </c>
      <c r="AO10962">
        <v>1</v>
      </c>
      <c r="AP10962" t="s">
        <v>239</v>
      </c>
      <c r="AQ10962" s="27">
        <v>41855</v>
      </c>
      <c r="AR10962" t="s">
        <v>240</v>
      </c>
      <c r="AS10962">
        <v>1</v>
      </c>
      <c r="AT10962" t="s">
        <v>239</v>
      </c>
      <c r="AU10962" s="27">
        <v>41855</v>
      </c>
    </row>
    <row r="10963" spans="1:47" x14ac:dyDescent="0.2">
      <c r="A10963">
        <v>10962</v>
      </c>
      <c r="B10963" t="s">
        <v>34776</v>
      </c>
      <c r="C10963" t="s">
        <v>34777</v>
      </c>
      <c r="D10963" t="s">
        <v>34778</v>
      </c>
      <c r="E10963" s="27">
        <v>41494</v>
      </c>
      <c r="F10963" t="s">
        <v>294</v>
      </c>
      <c r="G10963" s="27">
        <v>29164</v>
      </c>
      <c r="H10963">
        <v>36</v>
      </c>
      <c r="I10963" t="s">
        <v>244</v>
      </c>
      <c r="J10963" t="s">
        <v>245</v>
      </c>
      <c r="K10963">
        <v>0</v>
      </c>
      <c r="L10963">
        <v>6</v>
      </c>
      <c r="M10963">
        <v>0</v>
      </c>
      <c r="N10963">
        <v>0</v>
      </c>
      <c r="O10963">
        <v>4</v>
      </c>
      <c r="P10963">
        <v>-10</v>
      </c>
      <c r="Q10963" s="28">
        <v>41484.236111111109</v>
      </c>
      <c r="R10963" s="28">
        <v>41486.400000000001</v>
      </c>
      <c r="S10963" t="s">
        <v>34779</v>
      </c>
      <c r="T10963" s="27">
        <v>41484</v>
      </c>
      <c r="V10963">
        <v>10</v>
      </c>
      <c r="W10963" t="s">
        <v>36</v>
      </c>
      <c r="X10963" t="s">
        <v>279</v>
      </c>
      <c r="Y10963">
        <v>1</v>
      </c>
      <c r="AA10963" t="s">
        <v>34780</v>
      </c>
      <c r="AB10963" t="s">
        <v>32</v>
      </c>
      <c r="AC10963">
        <v>0</v>
      </c>
      <c r="AD10963" s="27">
        <v>42128</v>
      </c>
      <c r="AE10963" t="s">
        <v>364</v>
      </c>
      <c r="AF10963" s="27">
        <v>42128</v>
      </c>
      <c r="AG10963" s="27">
        <v>42152</v>
      </c>
      <c r="AH10963">
        <v>0</v>
      </c>
      <c r="AN10963" t="s">
        <v>238</v>
      </c>
      <c r="AO10963">
        <v>3</v>
      </c>
      <c r="AP10963" t="s">
        <v>239</v>
      </c>
      <c r="AQ10963" s="27">
        <v>41494</v>
      </c>
      <c r="AR10963" t="s">
        <v>240</v>
      </c>
      <c r="AS10963">
        <v>6</v>
      </c>
      <c r="AT10963" t="s">
        <v>246</v>
      </c>
      <c r="AU10963" s="27">
        <v>41494</v>
      </c>
    </row>
    <row r="10964" spans="1:47" x14ac:dyDescent="0.2">
      <c r="A10964">
        <v>10963</v>
      </c>
      <c r="B10964" t="s">
        <v>34781</v>
      </c>
      <c r="C10964" t="s">
        <v>1308</v>
      </c>
      <c r="D10964" t="s">
        <v>16472</v>
      </c>
      <c r="E10964" s="27">
        <v>41584</v>
      </c>
      <c r="F10964" t="s">
        <v>233</v>
      </c>
      <c r="G10964" s="27">
        <v>26926</v>
      </c>
      <c r="H10964">
        <v>42</v>
      </c>
      <c r="I10964" t="s">
        <v>244</v>
      </c>
      <c r="J10964" t="s">
        <v>245</v>
      </c>
      <c r="K10964">
        <v>0</v>
      </c>
      <c r="L10964">
        <v>4</v>
      </c>
      <c r="M10964">
        <v>0</v>
      </c>
      <c r="N10964">
        <v>0</v>
      </c>
      <c r="O10964">
        <v>5</v>
      </c>
      <c r="P10964">
        <v>-1</v>
      </c>
      <c r="Q10964" s="28">
        <v>41583.366666666669</v>
      </c>
      <c r="R10964" s="28">
        <v>41614.479166666664</v>
      </c>
      <c r="S10964" t="s">
        <v>34782</v>
      </c>
      <c r="U10964" s="27">
        <v>41584</v>
      </c>
      <c r="V10964">
        <v>0</v>
      </c>
      <c r="W10964" t="s">
        <v>32</v>
      </c>
      <c r="X10964" t="s">
        <v>274</v>
      </c>
      <c r="Y10964">
        <v>0</v>
      </c>
      <c r="AB10964" t="s">
        <v>237</v>
      </c>
      <c r="AH10964">
        <v>0</v>
      </c>
      <c r="AN10964" t="s">
        <v>238</v>
      </c>
      <c r="AO10964">
        <v>2</v>
      </c>
      <c r="AP10964" t="s">
        <v>239</v>
      </c>
      <c r="AQ10964" s="27">
        <v>41584</v>
      </c>
      <c r="AR10964" t="s">
        <v>240</v>
      </c>
      <c r="AS10964">
        <v>4</v>
      </c>
      <c r="AT10964" t="s">
        <v>239</v>
      </c>
      <c r="AU10964" s="27">
        <v>41584</v>
      </c>
    </row>
    <row r="10965" spans="1:47" x14ac:dyDescent="0.2">
      <c r="A10965">
        <v>10964</v>
      </c>
      <c r="B10965" t="s">
        <v>34783</v>
      </c>
      <c r="C10965" t="s">
        <v>5101</v>
      </c>
      <c r="D10965" t="s">
        <v>266</v>
      </c>
      <c r="E10965" s="27">
        <v>41328</v>
      </c>
      <c r="F10965" t="s">
        <v>233</v>
      </c>
      <c r="G10965" s="27">
        <v>29014</v>
      </c>
      <c r="H10965">
        <v>36</v>
      </c>
      <c r="I10965" t="s">
        <v>244</v>
      </c>
      <c r="J10965" t="s">
        <v>250</v>
      </c>
      <c r="K10965">
        <v>0</v>
      </c>
      <c r="L10965">
        <v>4</v>
      </c>
      <c r="M10965">
        <v>0</v>
      </c>
      <c r="N10965">
        <v>0</v>
      </c>
      <c r="O10965">
        <v>9</v>
      </c>
      <c r="P10965">
        <v>-1</v>
      </c>
      <c r="Q10965" s="28">
        <v>41327.361805555556</v>
      </c>
      <c r="R10965" s="28">
        <v>41385.102083333331</v>
      </c>
      <c r="S10965" t="s">
        <v>34784</v>
      </c>
      <c r="T10965" s="27">
        <v>41327</v>
      </c>
      <c r="V10965">
        <v>1</v>
      </c>
      <c r="W10965" t="s">
        <v>32</v>
      </c>
      <c r="X10965" t="s">
        <v>364</v>
      </c>
      <c r="Y10965">
        <v>0</v>
      </c>
      <c r="AB10965" t="s">
        <v>237</v>
      </c>
      <c r="AH10965">
        <v>0</v>
      </c>
      <c r="AN10965" t="s">
        <v>238</v>
      </c>
      <c r="AO10965">
        <v>2</v>
      </c>
      <c r="AP10965" t="s">
        <v>239</v>
      </c>
      <c r="AQ10965" s="27">
        <v>41328</v>
      </c>
      <c r="AR10965" t="s">
        <v>240</v>
      </c>
      <c r="AS10965">
        <v>4</v>
      </c>
      <c r="AT10965" t="s">
        <v>239</v>
      </c>
      <c r="AU10965" s="27">
        <v>41328</v>
      </c>
    </row>
    <row r="10966" spans="1:47" x14ac:dyDescent="0.2">
      <c r="A10966">
        <v>10965</v>
      </c>
      <c r="B10966" t="s">
        <v>34785</v>
      </c>
      <c r="C10966" t="s">
        <v>414</v>
      </c>
      <c r="D10966" t="s">
        <v>6828</v>
      </c>
      <c r="E10966" s="27">
        <v>41346</v>
      </c>
      <c r="F10966" t="s">
        <v>233</v>
      </c>
      <c r="G10966" s="27">
        <v>21601</v>
      </c>
      <c r="H10966">
        <v>57</v>
      </c>
      <c r="I10966" t="s">
        <v>234</v>
      </c>
      <c r="J10966" t="s">
        <v>245</v>
      </c>
      <c r="K10966">
        <v>0</v>
      </c>
      <c r="L10966">
        <v>4</v>
      </c>
      <c r="M10966">
        <v>0</v>
      </c>
      <c r="N10966">
        <v>0</v>
      </c>
      <c r="O10966">
        <v>14</v>
      </c>
      <c r="P10966">
        <v>-28</v>
      </c>
      <c r="Q10966" s="28">
        <v>41318.509027777778</v>
      </c>
      <c r="R10966" s="28">
        <v>41338.415277777778</v>
      </c>
      <c r="S10966" t="s">
        <v>34786</v>
      </c>
      <c r="U10966" s="27">
        <v>41317</v>
      </c>
      <c r="V10966">
        <v>29</v>
      </c>
      <c r="W10966" t="s">
        <v>32</v>
      </c>
      <c r="X10966" t="s">
        <v>274</v>
      </c>
      <c r="Y10966">
        <v>1</v>
      </c>
      <c r="AA10966" t="s">
        <v>34787</v>
      </c>
      <c r="AB10966" t="s">
        <v>32</v>
      </c>
      <c r="AC10966">
        <v>0</v>
      </c>
      <c r="AD10966" s="27">
        <v>41487</v>
      </c>
      <c r="AE10966" t="s">
        <v>261</v>
      </c>
      <c r="AF10966" s="27">
        <v>41487</v>
      </c>
      <c r="AG10966" s="27">
        <v>41576</v>
      </c>
      <c r="AH10966">
        <v>0</v>
      </c>
      <c r="AN10966" t="s">
        <v>238</v>
      </c>
      <c r="AO10966">
        <v>2</v>
      </c>
      <c r="AP10966" t="s">
        <v>239</v>
      </c>
      <c r="AQ10966" s="27">
        <v>41346</v>
      </c>
      <c r="AR10966" t="s">
        <v>240</v>
      </c>
      <c r="AS10966">
        <v>4</v>
      </c>
      <c r="AT10966" t="s">
        <v>239</v>
      </c>
      <c r="AU10966" s="27">
        <v>41346</v>
      </c>
    </row>
    <row r="10967" spans="1:47" x14ac:dyDescent="0.2">
      <c r="A10967">
        <v>10966</v>
      </c>
      <c r="B10967" t="s">
        <v>34788</v>
      </c>
      <c r="C10967" t="s">
        <v>34789</v>
      </c>
      <c r="D10967" t="s">
        <v>34790</v>
      </c>
      <c r="E10967" s="27">
        <v>41337</v>
      </c>
      <c r="F10967" t="s">
        <v>233</v>
      </c>
      <c r="G10967" s="27">
        <v>29140</v>
      </c>
      <c r="H10967">
        <v>36</v>
      </c>
      <c r="I10967" t="s">
        <v>244</v>
      </c>
      <c r="J10967" t="s">
        <v>245</v>
      </c>
      <c r="K10967">
        <v>0</v>
      </c>
      <c r="L10967">
        <v>1</v>
      </c>
      <c r="M10967">
        <v>0</v>
      </c>
      <c r="N10967">
        <v>0</v>
      </c>
      <c r="O10967">
        <v>0</v>
      </c>
      <c r="P10967">
        <v>-1</v>
      </c>
      <c r="Q10967" s="28">
        <v>41336.428472222222</v>
      </c>
      <c r="R10967" s="28">
        <v>41337.356249999997</v>
      </c>
      <c r="S10967" t="s">
        <v>34791</v>
      </c>
      <c r="T10967" s="27">
        <v>41336</v>
      </c>
      <c r="V10967">
        <v>1</v>
      </c>
      <c r="W10967" t="s">
        <v>36</v>
      </c>
      <c r="X10967" t="s">
        <v>279</v>
      </c>
      <c r="Y10967">
        <v>0</v>
      </c>
      <c r="AB10967" t="s">
        <v>237</v>
      </c>
      <c r="AH10967">
        <v>0</v>
      </c>
      <c r="AN10967" t="s">
        <v>238</v>
      </c>
      <c r="AO10967">
        <v>1</v>
      </c>
      <c r="AP10967" t="s">
        <v>239</v>
      </c>
      <c r="AQ10967" s="27">
        <v>41337</v>
      </c>
      <c r="AR10967" t="s">
        <v>240</v>
      </c>
      <c r="AS10967">
        <v>1</v>
      </c>
      <c r="AT10967" t="s">
        <v>239</v>
      </c>
      <c r="AU10967" s="27">
        <v>41337</v>
      </c>
    </row>
    <row r="10968" spans="1:47" x14ac:dyDescent="0.2">
      <c r="A10968">
        <v>10967</v>
      </c>
      <c r="B10968" t="s">
        <v>34792</v>
      </c>
      <c r="C10968" t="s">
        <v>4287</v>
      </c>
      <c r="D10968" t="s">
        <v>34793</v>
      </c>
      <c r="E10968" s="27">
        <v>41790</v>
      </c>
      <c r="F10968" t="s">
        <v>233</v>
      </c>
      <c r="G10968" s="27">
        <v>29732</v>
      </c>
      <c r="H10968">
        <v>34</v>
      </c>
      <c r="I10968" t="s">
        <v>244</v>
      </c>
      <c r="J10968" t="s">
        <v>250</v>
      </c>
      <c r="K10968">
        <v>0</v>
      </c>
      <c r="L10968">
        <v>2</v>
      </c>
      <c r="M10968">
        <v>0</v>
      </c>
      <c r="N10968">
        <v>0</v>
      </c>
      <c r="O10968">
        <v>3</v>
      </c>
      <c r="P10968">
        <v>-1</v>
      </c>
      <c r="Q10968" s="28">
        <v>41789.286111111112</v>
      </c>
      <c r="R10968" s="28">
        <v>41791.513194444444</v>
      </c>
      <c r="S10968" t="s">
        <v>34794</v>
      </c>
      <c r="T10968" s="27">
        <v>41789</v>
      </c>
      <c r="V10968">
        <v>1</v>
      </c>
      <c r="W10968" t="s">
        <v>36</v>
      </c>
      <c r="X10968" t="s">
        <v>3794</v>
      </c>
      <c r="Y10968">
        <v>1</v>
      </c>
      <c r="AA10968" t="s">
        <v>34795</v>
      </c>
      <c r="AB10968" t="s">
        <v>36</v>
      </c>
      <c r="AD10968" s="27">
        <v>42280</v>
      </c>
      <c r="AE10968" t="s">
        <v>324</v>
      </c>
      <c r="AH10968">
        <v>0</v>
      </c>
      <c r="AN10968" t="s">
        <v>238</v>
      </c>
      <c r="AO10968">
        <v>2</v>
      </c>
      <c r="AP10968" t="s">
        <v>239</v>
      </c>
      <c r="AQ10968" s="27">
        <v>41790</v>
      </c>
      <c r="AR10968" t="s">
        <v>240</v>
      </c>
      <c r="AS10968">
        <v>2</v>
      </c>
      <c r="AT10968" t="s">
        <v>239</v>
      </c>
      <c r="AU10968" s="27">
        <v>41790</v>
      </c>
    </row>
    <row r="10969" spans="1:47" x14ac:dyDescent="0.2">
      <c r="A10969">
        <v>10968</v>
      </c>
      <c r="B10969" t="s">
        <v>34796</v>
      </c>
      <c r="C10969" t="s">
        <v>4736</v>
      </c>
      <c r="D10969" t="s">
        <v>331</v>
      </c>
      <c r="E10969" s="27">
        <v>41690</v>
      </c>
      <c r="F10969" t="s">
        <v>233</v>
      </c>
      <c r="G10969" s="27">
        <v>34266</v>
      </c>
      <c r="H10969">
        <v>22</v>
      </c>
      <c r="I10969" t="s">
        <v>259</v>
      </c>
      <c r="J10969" t="s">
        <v>250</v>
      </c>
      <c r="K10969">
        <v>0</v>
      </c>
      <c r="L10969">
        <v>6</v>
      </c>
      <c r="M10969">
        <v>0</v>
      </c>
      <c r="N10969">
        <v>0</v>
      </c>
      <c r="O10969">
        <v>4</v>
      </c>
      <c r="P10969">
        <v>-1</v>
      </c>
      <c r="Q10969" s="28">
        <v>41689.054166666669</v>
      </c>
      <c r="R10969" s="28">
        <v>41931.175000000003</v>
      </c>
      <c r="S10969" t="s">
        <v>34797</v>
      </c>
      <c r="T10969" s="27">
        <v>41689</v>
      </c>
      <c r="V10969">
        <v>1</v>
      </c>
      <c r="W10969" t="s">
        <v>32</v>
      </c>
      <c r="X10969" t="s">
        <v>254</v>
      </c>
      <c r="Y10969">
        <v>0</v>
      </c>
      <c r="AB10969" t="s">
        <v>237</v>
      </c>
      <c r="AH10969">
        <v>0</v>
      </c>
      <c r="AN10969" t="s">
        <v>238</v>
      </c>
      <c r="AO10969">
        <v>7</v>
      </c>
      <c r="AP10969" t="s">
        <v>246</v>
      </c>
      <c r="AQ10969" s="27">
        <v>41690</v>
      </c>
      <c r="AR10969" t="s">
        <v>240</v>
      </c>
      <c r="AS10969">
        <v>6</v>
      </c>
      <c r="AT10969" t="s">
        <v>246</v>
      </c>
      <c r="AU10969" s="27">
        <v>41690</v>
      </c>
    </row>
    <row r="10970" spans="1:47" x14ac:dyDescent="0.2">
      <c r="A10970">
        <v>10969</v>
      </c>
      <c r="B10970" t="s">
        <v>34798</v>
      </c>
      <c r="C10970" t="s">
        <v>1761</v>
      </c>
      <c r="D10970" t="s">
        <v>29178</v>
      </c>
      <c r="E10970" s="27">
        <v>41285</v>
      </c>
      <c r="F10970" t="s">
        <v>233</v>
      </c>
      <c r="G10970" s="27">
        <v>33432</v>
      </c>
      <c r="H10970">
        <v>24</v>
      </c>
      <c r="I10970" t="s">
        <v>259</v>
      </c>
      <c r="J10970" t="s">
        <v>250</v>
      </c>
      <c r="K10970">
        <v>0</v>
      </c>
      <c r="L10970">
        <v>3</v>
      </c>
      <c r="M10970">
        <v>0</v>
      </c>
      <c r="N10970">
        <v>0</v>
      </c>
      <c r="O10970">
        <v>2</v>
      </c>
      <c r="P10970">
        <v>-1</v>
      </c>
      <c r="Q10970" s="28">
        <v>41284.376388888886</v>
      </c>
      <c r="R10970" s="28">
        <v>41317.386111111111</v>
      </c>
      <c r="S10970" t="s">
        <v>34799</v>
      </c>
      <c r="U10970" s="27">
        <v>41285</v>
      </c>
      <c r="V10970">
        <v>0</v>
      </c>
      <c r="W10970" t="s">
        <v>36</v>
      </c>
      <c r="X10970" t="s">
        <v>274</v>
      </c>
      <c r="Y10970">
        <v>1</v>
      </c>
      <c r="AA10970" t="s">
        <v>34800</v>
      </c>
      <c r="AB10970" t="s">
        <v>32</v>
      </c>
      <c r="AC10970">
        <v>0</v>
      </c>
      <c r="AD10970" s="27">
        <v>41830</v>
      </c>
      <c r="AE10970" t="s">
        <v>461</v>
      </c>
      <c r="AF10970" s="27">
        <v>41830</v>
      </c>
      <c r="AG10970" s="27">
        <v>41961</v>
      </c>
      <c r="AH10970">
        <v>1</v>
      </c>
      <c r="AJ10970" t="s">
        <v>34800</v>
      </c>
      <c r="AK10970" t="s">
        <v>312</v>
      </c>
      <c r="AL10970" s="27">
        <v>41830</v>
      </c>
      <c r="AM10970" t="s">
        <v>583</v>
      </c>
      <c r="AN10970" t="s">
        <v>238</v>
      </c>
      <c r="AO10970">
        <v>4</v>
      </c>
      <c r="AP10970" t="s">
        <v>239</v>
      </c>
      <c r="AQ10970" s="27">
        <v>41285</v>
      </c>
      <c r="AR10970" t="s">
        <v>240</v>
      </c>
      <c r="AS10970">
        <v>3</v>
      </c>
      <c r="AT10970" t="s">
        <v>239</v>
      </c>
      <c r="AU10970" s="27">
        <v>41285</v>
      </c>
    </row>
    <row r="10971" spans="1:47" x14ac:dyDescent="0.2">
      <c r="A10971">
        <v>10970</v>
      </c>
      <c r="B10971" t="s">
        <v>34801</v>
      </c>
      <c r="C10971" t="s">
        <v>13913</v>
      </c>
      <c r="D10971" t="s">
        <v>1339</v>
      </c>
      <c r="E10971" s="27">
        <v>41999</v>
      </c>
      <c r="F10971" t="s">
        <v>233</v>
      </c>
      <c r="G10971" s="27">
        <v>33478</v>
      </c>
      <c r="H10971">
        <v>24</v>
      </c>
      <c r="I10971" t="s">
        <v>259</v>
      </c>
      <c r="J10971" t="s">
        <v>250</v>
      </c>
      <c r="K10971">
        <v>0</v>
      </c>
      <c r="L10971">
        <v>3</v>
      </c>
      <c r="M10971">
        <v>0</v>
      </c>
      <c r="N10971">
        <v>0</v>
      </c>
      <c r="O10971">
        <v>0</v>
      </c>
      <c r="W10971" t="s">
        <v>237</v>
      </c>
      <c r="Y10971">
        <v>-1</v>
      </c>
      <c r="AB10971" t="s">
        <v>237</v>
      </c>
      <c r="AH10971">
        <v>0</v>
      </c>
      <c r="AN10971" t="s">
        <v>238</v>
      </c>
      <c r="AO10971">
        <v>4</v>
      </c>
      <c r="AP10971" t="s">
        <v>239</v>
      </c>
      <c r="AQ10971" s="27">
        <v>41999</v>
      </c>
      <c r="AR10971" t="s">
        <v>240</v>
      </c>
      <c r="AS10971">
        <v>3</v>
      </c>
      <c r="AT10971" t="s">
        <v>239</v>
      </c>
      <c r="AU10971" s="27">
        <v>41999</v>
      </c>
    </row>
    <row r="10972" spans="1:47" x14ac:dyDescent="0.2">
      <c r="A10972">
        <v>10971</v>
      </c>
      <c r="B10972" t="s">
        <v>34802</v>
      </c>
      <c r="C10972" t="s">
        <v>9290</v>
      </c>
      <c r="D10972" t="s">
        <v>34803</v>
      </c>
      <c r="E10972" s="27">
        <v>41646</v>
      </c>
      <c r="F10972" t="s">
        <v>233</v>
      </c>
      <c r="G10972" s="27">
        <v>17823</v>
      </c>
      <c r="H10972">
        <v>67</v>
      </c>
      <c r="I10972" t="s">
        <v>234</v>
      </c>
      <c r="J10972" t="s">
        <v>245</v>
      </c>
      <c r="K10972">
        <v>0</v>
      </c>
      <c r="L10972">
        <v>2</v>
      </c>
      <c r="M10972">
        <v>0</v>
      </c>
      <c r="N10972">
        <v>0</v>
      </c>
      <c r="O10972">
        <v>2</v>
      </c>
      <c r="P10972">
        <v>-244</v>
      </c>
      <c r="Q10972" s="28">
        <v>41402.42083333333</v>
      </c>
      <c r="R10972" s="28">
        <v>41430.4375</v>
      </c>
      <c r="S10972" t="s">
        <v>34804</v>
      </c>
      <c r="U10972" s="27">
        <v>41402</v>
      </c>
      <c r="V10972">
        <v>244</v>
      </c>
      <c r="W10972" t="s">
        <v>32</v>
      </c>
      <c r="X10972" t="s">
        <v>274</v>
      </c>
      <c r="Y10972">
        <v>0</v>
      </c>
      <c r="AB10972" t="s">
        <v>237</v>
      </c>
      <c r="AH10972">
        <v>0</v>
      </c>
      <c r="AN10972" t="s">
        <v>238</v>
      </c>
      <c r="AO10972">
        <v>1</v>
      </c>
      <c r="AP10972" t="s">
        <v>239</v>
      </c>
      <c r="AQ10972" s="27">
        <v>41646</v>
      </c>
      <c r="AR10972" t="s">
        <v>240</v>
      </c>
      <c r="AS10972">
        <v>2</v>
      </c>
      <c r="AT10972" t="s">
        <v>239</v>
      </c>
      <c r="AU10972" s="27">
        <v>41646</v>
      </c>
    </row>
    <row r="10973" spans="1:47" x14ac:dyDescent="0.2">
      <c r="A10973">
        <v>10972</v>
      </c>
      <c r="B10973" t="s">
        <v>34805</v>
      </c>
      <c r="C10973" t="s">
        <v>34806</v>
      </c>
      <c r="D10973" t="s">
        <v>7752</v>
      </c>
      <c r="E10973" s="27">
        <v>41529</v>
      </c>
      <c r="F10973" t="s">
        <v>233</v>
      </c>
      <c r="G10973" s="27">
        <v>30763</v>
      </c>
      <c r="H10973">
        <v>32</v>
      </c>
      <c r="I10973" t="s">
        <v>244</v>
      </c>
      <c r="J10973" t="s">
        <v>245</v>
      </c>
      <c r="K10973">
        <v>0</v>
      </c>
      <c r="L10973">
        <v>2</v>
      </c>
      <c r="M10973">
        <v>0</v>
      </c>
      <c r="N10973">
        <v>0</v>
      </c>
      <c r="O10973">
        <v>0</v>
      </c>
      <c r="P10973">
        <v>-1</v>
      </c>
      <c r="Q10973" s="28">
        <v>41528.37222222222</v>
      </c>
      <c r="R10973" s="28">
        <v>41529.3125</v>
      </c>
      <c r="S10973" t="s">
        <v>34807</v>
      </c>
      <c r="T10973" s="27">
        <v>41528</v>
      </c>
      <c r="V10973">
        <v>1</v>
      </c>
      <c r="W10973" t="s">
        <v>32</v>
      </c>
      <c r="X10973" t="s">
        <v>453</v>
      </c>
      <c r="Y10973">
        <v>0</v>
      </c>
      <c r="AB10973" t="s">
        <v>237</v>
      </c>
      <c r="AH10973">
        <v>0</v>
      </c>
      <c r="AN10973" t="s">
        <v>238</v>
      </c>
      <c r="AO10973">
        <v>1</v>
      </c>
      <c r="AP10973" t="s">
        <v>239</v>
      </c>
      <c r="AQ10973" s="27">
        <v>41529</v>
      </c>
      <c r="AR10973" t="s">
        <v>240</v>
      </c>
      <c r="AS10973">
        <v>2</v>
      </c>
      <c r="AT10973" t="s">
        <v>239</v>
      </c>
      <c r="AU10973" s="27">
        <v>41529</v>
      </c>
    </row>
    <row r="10974" spans="1:47" x14ac:dyDescent="0.2">
      <c r="A10974">
        <v>10973</v>
      </c>
      <c r="B10974" t="s">
        <v>34808</v>
      </c>
      <c r="C10974" t="s">
        <v>34809</v>
      </c>
      <c r="D10974" t="s">
        <v>4491</v>
      </c>
      <c r="E10974" s="27">
        <v>41303</v>
      </c>
      <c r="F10974" t="s">
        <v>233</v>
      </c>
      <c r="G10974" s="27">
        <v>34056</v>
      </c>
      <c r="H10974">
        <v>23</v>
      </c>
      <c r="I10974" t="s">
        <v>259</v>
      </c>
      <c r="J10974" t="s">
        <v>250</v>
      </c>
      <c r="K10974">
        <v>0</v>
      </c>
      <c r="L10974">
        <v>8</v>
      </c>
      <c r="M10974">
        <v>0</v>
      </c>
      <c r="N10974">
        <v>0</v>
      </c>
      <c r="O10974">
        <v>2</v>
      </c>
      <c r="P10974">
        <v>-1</v>
      </c>
      <c r="Q10974" s="28">
        <v>41302.288888888892</v>
      </c>
      <c r="R10974" s="28">
        <v>41429.263194444444</v>
      </c>
      <c r="S10974" t="s">
        <v>34810</v>
      </c>
      <c r="T10974" s="27">
        <v>41302</v>
      </c>
      <c r="V10974">
        <v>1</v>
      </c>
      <c r="W10974" t="s">
        <v>32</v>
      </c>
      <c r="X10974" t="s">
        <v>867</v>
      </c>
      <c r="Y10974">
        <v>0</v>
      </c>
      <c r="AB10974" t="s">
        <v>237</v>
      </c>
      <c r="AH10974">
        <v>0</v>
      </c>
      <c r="AN10974" t="s">
        <v>238</v>
      </c>
      <c r="AO10974">
        <v>9</v>
      </c>
      <c r="AP10974" t="s">
        <v>269</v>
      </c>
      <c r="AQ10974" s="27">
        <v>41303</v>
      </c>
      <c r="AR10974" t="s">
        <v>240</v>
      </c>
      <c r="AS10974">
        <v>8</v>
      </c>
      <c r="AT10974" t="s">
        <v>269</v>
      </c>
      <c r="AU10974" s="27">
        <v>41303</v>
      </c>
    </row>
    <row r="10975" spans="1:47" x14ac:dyDescent="0.2">
      <c r="A10975">
        <v>10974</v>
      </c>
      <c r="B10975" t="s">
        <v>34811</v>
      </c>
      <c r="C10975" t="s">
        <v>34812</v>
      </c>
      <c r="D10975" t="s">
        <v>34813</v>
      </c>
      <c r="E10975" s="27">
        <v>41754</v>
      </c>
      <c r="F10975" t="s">
        <v>233</v>
      </c>
      <c r="G10975" s="27">
        <v>30481</v>
      </c>
      <c r="H10975">
        <v>32</v>
      </c>
      <c r="I10975" t="s">
        <v>244</v>
      </c>
      <c r="J10975" t="s">
        <v>250</v>
      </c>
      <c r="K10975">
        <v>0</v>
      </c>
      <c r="L10975">
        <v>6</v>
      </c>
      <c r="M10975">
        <v>0</v>
      </c>
      <c r="N10975">
        <v>0</v>
      </c>
      <c r="O10975">
        <v>3</v>
      </c>
      <c r="P10975">
        <v>-1</v>
      </c>
      <c r="Q10975" s="28">
        <v>41753.355555555558</v>
      </c>
      <c r="R10975" s="28">
        <v>41754.393055555556</v>
      </c>
      <c r="S10975" t="s">
        <v>34814</v>
      </c>
      <c r="T10975" s="27">
        <v>41753</v>
      </c>
      <c r="V10975">
        <v>1</v>
      </c>
      <c r="W10975" t="s">
        <v>32</v>
      </c>
      <c r="X10975" t="s">
        <v>268</v>
      </c>
      <c r="Y10975">
        <v>0</v>
      </c>
      <c r="AB10975" t="s">
        <v>237</v>
      </c>
      <c r="AH10975">
        <v>0</v>
      </c>
      <c r="AN10975" t="s">
        <v>238</v>
      </c>
      <c r="AO10975">
        <v>3</v>
      </c>
      <c r="AP10975" t="s">
        <v>239</v>
      </c>
      <c r="AQ10975" s="27">
        <v>41754</v>
      </c>
      <c r="AR10975" t="s">
        <v>240</v>
      </c>
      <c r="AS10975">
        <v>6</v>
      </c>
      <c r="AT10975" t="s">
        <v>246</v>
      </c>
      <c r="AU10975" s="27">
        <v>41754</v>
      </c>
    </row>
    <row r="10976" spans="1:47" x14ac:dyDescent="0.2">
      <c r="A10976">
        <v>10975</v>
      </c>
      <c r="B10976" t="s">
        <v>34815</v>
      </c>
      <c r="C10976" t="s">
        <v>3123</v>
      </c>
      <c r="D10976" t="s">
        <v>24429</v>
      </c>
      <c r="E10976" s="27">
        <v>41522</v>
      </c>
      <c r="F10976" t="s">
        <v>233</v>
      </c>
      <c r="G10976" s="27">
        <v>33146</v>
      </c>
      <c r="H10976">
        <v>25</v>
      </c>
      <c r="I10976" t="s">
        <v>244</v>
      </c>
      <c r="J10976" t="s">
        <v>250</v>
      </c>
      <c r="K10976">
        <v>0</v>
      </c>
      <c r="L10976">
        <v>2</v>
      </c>
      <c r="M10976">
        <v>0</v>
      </c>
      <c r="N10976">
        <v>0</v>
      </c>
      <c r="O10976">
        <v>1</v>
      </c>
      <c r="P10976">
        <v>-14</v>
      </c>
      <c r="Q10976" s="28">
        <v>41508.397222222222</v>
      </c>
      <c r="R10976" s="28">
        <v>41517.259027777778</v>
      </c>
      <c r="S10976" t="s">
        <v>34816</v>
      </c>
      <c r="T10976" s="27">
        <v>41508</v>
      </c>
      <c r="V10976">
        <v>14</v>
      </c>
      <c r="W10976" t="s">
        <v>32</v>
      </c>
      <c r="X10976" t="s">
        <v>8885</v>
      </c>
      <c r="Y10976">
        <v>0</v>
      </c>
      <c r="AB10976" t="s">
        <v>237</v>
      </c>
      <c r="AH10976">
        <v>0</v>
      </c>
      <c r="AN10976" t="s">
        <v>238</v>
      </c>
      <c r="AO10976">
        <v>3</v>
      </c>
      <c r="AP10976" t="s">
        <v>239</v>
      </c>
      <c r="AQ10976" s="27">
        <v>41522</v>
      </c>
      <c r="AR10976" t="s">
        <v>240</v>
      </c>
      <c r="AS10976">
        <v>2</v>
      </c>
      <c r="AT10976" t="s">
        <v>239</v>
      </c>
      <c r="AU10976" s="27">
        <v>41522</v>
      </c>
    </row>
    <row r="10977" spans="1:47" x14ac:dyDescent="0.2">
      <c r="A10977">
        <v>10976</v>
      </c>
      <c r="B10977" t="s">
        <v>34817</v>
      </c>
      <c r="C10977" t="s">
        <v>34818</v>
      </c>
      <c r="D10977" t="s">
        <v>1087</v>
      </c>
      <c r="E10977" s="27">
        <v>41992</v>
      </c>
      <c r="F10977" t="s">
        <v>294</v>
      </c>
      <c r="G10977" s="27">
        <v>31273</v>
      </c>
      <c r="H10977">
        <v>30</v>
      </c>
      <c r="I10977" t="s">
        <v>244</v>
      </c>
      <c r="J10977" t="s">
        <v>245</v>
      </c>
      <c r="K10977">
        <v>0</v>
      </c>
      <c r="L10977">
        <v>1</v>
      </c>
      <c r="M10977">
        <v>0</v>
      </c>
      <c r="N10977">
        <v>0</v>
      </c>
      <c r="O10977">
        <v>2</v>
      </c>
      <c r="P10977">
        <v>0</v>
      </c>
      <c r="Q10977" s="28">
        <v>41992.198611111111</v>
      </c>
      <c r="R10977" s="28">
        <v>41993.369444444441</v>
      </c>
      <c r="S10977" t="s">
        <v>34819</v>
      </c>
      <c r="T10977" s="27">
        <v>41992</v>
      </c>
      <c r="V10977">
        <v>0</v>
      </c>
      <c r="W10977" t="s">
        <v>36</v>
      </c>
      <c r="X10977" t="s">
        <v>279</v>
      </c>
      <c r="Y10977">
        <v>1</v>
      </c>
      <c r="AA10977" t="s">
        <v>34820</v>
      </c>
      <c r="AB10977" t="s">
        <v>32</v>
      </c>
      <c r="AC10977">
        <v>1</v>
      </c>
      <c r="AD10977" s="27">
        <v>42343</v>
      </c>
      <c r="AE10977" t="s">
        <v>254</v>
      </c>
      <c r="AF10977" s="27">
        <v>42344</v>
      </c>
      <c r="AG10977" s="27">
        <v>42345</v>
      </c>
      <c r="AH10977">
        <v>1</v>
      </c>
      <c r="AJ10977" t="s">
        <v>34820</v>
      </c>
      <c r="AK10977" t="s">
        <v>255</v>
      </c>
      <c r="AL10977" s="27">
        <v>42343</v>
      </c>
      <c r="AM10977" t="s">
        <v>254</v>
      </c>
      <c r="AN10977" t="s">
        <v>238</v>
      </c>
      <c r="AO10977">
        <v>1</v>
      </c>
      <c r="AP10977" t="s">
        <v>239</v>
      </c>
      <c r="AQ10977" s="27">
        <v>41992</v>
      </c>
      <c r="AR10977" t="s">
        <v>240</v>
      </c>
      <c r="AS10977">
        <v>1</v>
      </c>
      <c r="AT10977" t="s">
        <v>239</v>
      </c>
      <c r="AU10977" s="27">
        <v>41992</v>
      </c>
    </row>
    <row r="10978" spans="1:47" x14ac:dyDescent="0.2">
      <c r="A10978">
        <v>10977</v>
      </c>
      <c r="B10978" t="s">
        <v>34821</v>
      </c>
      <c r="C10978" t="s">
        <v>5686</v>
      </c>
      <c r="D10978" t="s">
        <v>381</v>
      </c>
      <c r="E10978" s="27">
        <v>41535</v>
      </c>
      <c r="F10978" t="s">
        <v>233</v>
      </c>
      <c r="G10978" s="27">
        <v>29654</v>
      </c>
      <c r="H10978">
        <v>35</v>
      </c>
      <c r="I10978" t="s">
        <v>244</v>
      </c>
      <c r="J10978" t="s">
        <v>250</v>
      </c>
      <c r="K10978">
        <v>0</v>
      </c>
      <c r="L10978">
        <v>7</v>
      </c>
      <c r="M10978">
        <v>0</v>
      </c>
      <c r="N10978">
        <v>0</v>
      </c>
      <c r="O10978">
        <v>8</v>
      </c>
      <c r="P10978">
        <v>0</v>
      </c>
      <c r="Q10978" s="28">
        <v>41535.179861111108</v>
      </c>
      <c r="R10978" s="28">
        <v>41597.259027777778</v>
      </c>
      <c r="S10978" t="s">
        <v>34822</v>
      </c>
      <c r="T10978" s="27">
        <v>41535</v>
      </c>
      <c r="V10978">
        <v>0</v>
      </c>
      <c r="W10978" t="s">
        <v>36</v>
      </c>
      <c r="X10978" t="s">
        <v>279</v>
      </c>
      <c r="Y10978">
        <v>1</v>
      </c>
      <c r="AA10978" t="s">
        <v>34823</v>
      </c>
      <c r="AB10978" t="s">
        <v>36</v>
      </c>
      <c r="AC10978">
        <v>175</v>
      </c>
      <c r="AD10978" s="27">
        <v>41928</v>
      </c>
      <c r="AE10978" t="s">
        <v>324</v>
      </c>
      <c r="AF10978" s="27">
        <v>42103</v>
      </c>
      <c r="AG10978" s="27">
        <v>42104</v>
      </c>
      <c r="AH10978">
        <v>0</v>
      </c>
      <c r="AN10978" t="s">
        <v>238</v>
      </c>
      <c r="AO10978">
        <v>4</v>
      </c>
      <c r="AP10978" t="s">
        <v>239</v>
      </c>
      <c r="AQ10978" s="27">
        <v>41535</v>
      </c>
      <c r="AR10978" t="s">
        <v>240</v>
      </c>
      <c r="AS10978">
        <v>7</v>
      </c>
      <c r="AT10978" t="s">
        <v>246</v>
      </c>
      <c r="AU10978" s="27">
        <v>41535</v>
      </c>
    </row>
    <row r="10979" spans="1:47" x14ac:dyDescent="0.2">
      <c r="A10979">
        <v>10978</v>
      </c>
      <c r="B10979" t="s">
        <v>34824</v>
      </c>
      <c r="C10979" t="s">
        <v>732</v>
      </c>
      <c r="D10979" t="s">
        <v>8348</v>
      </c>
      <c r="E10979" s="27">
        <v>41749</v>
      </c>
      <c r="F10979" t="s">
        <v>233</v>
      </c>
      <c r="G10979" s="27">
        <v>31832</v>
      </c>
      <c r="H10979">
        <v>29</v>
      </c>
      <c r="I10979" t="s">
        <v>244</v>
      </c>
      <c r="J10979" t="s">
        <v>245</v>
      </c>
      <c r="K10979">
        <v>0</v>
      </c>
      <c r="L10979">
        <v>3</v>
      </c>
      <c r="M10979">
        <v>0</v>
      </c>
      <c r="N10979">
        <v>0</v>
      </c>
      <c r="O10979">
        <v>3</v>
      </c>
      <c r="P10979">
        <v>-1</v>
      </c>
      <c r="Q10979" s="28">
        <v>41748.308333333334</v>
      </c>
      <c r="R10979" s="28">
        <v>41752.248611111114</v>
      </c>
      <c r="S10979" t="s">
        <v>34825</v>
      </c>
      <c r="T10979" s="27">
        <v>41748</v>
      </c>
      <c r="V10979">
        <v>1</v>
      </c>
      <c r="W10979" t="s">
        <v>36</v>
      </c>
      <c r="X10979" t="s">
        <v>2836</v>
      </c>
      <c r="Y10979">
        <v>0</v>
      </c>
      <c r="AB10979" t="s">
        <v>237</v>
      </c>
      <c r="AH10979">
        <v>0</v>
      </c>
      <c r="AN10979" t="s">
        <v>238</v>
      </c>
      <c r="AO10979">
        <v>4</v>
      </c>
      <c r="AP10979" t="s">
        <v>239</v>
      </c>
      <c r="AQ10979" s="27">
        <v>41749</v>
      </c>
      <c r="AR10979" t="s">
        <v>240</v>
      </c>
      <c r="AS10979">
        <v>3</v>
      </c>
      <c r="AT10979" t="s">
        <v>239</v>
      </c>
      <c r="AU10979" s="27">
        <v>41749</v>
      </c>
    </row>
    <row r="10980" spans="1:47" x14ac:dyDescent="0.2">
      <c r="A10980">
        <v>10979</v>
      </c>
      <c r="B10980" t="s">
        <v>34826</v>
      </c>
      <c r="C10980" t="s">
        <v>34827</v>
      </c>
      <c r="D10980" t="s">
        <v>5942</v>
      </c>
      <c r="E10980" s="27">
        <v>41523</v>
      </c>
      <c r="F10980" t="s">
        <v>233</v>
      </c>
      <c r="G10980" s="27">
        <v>26499</v>
      </c>
      <c r="H10980">
        <v>43</v>
      </c>
      <c r="I10980" t="s">
        <v>244</v>
      </c>
      <c r="J10980" t="s">
        <v>250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-1</v>
      </c>
      <c r="Q10980" s="28">
        <v>41522.211111111108</v>
      </c>
      <c r="R10980" s="28">
        <v>41523.256249999999</v>
      </c>
      <c r="S10980" t="s">
        <v>34828</v>
      </c>
      <c r="T10980" s="27">
        <v>41522</v>
      </c>
      <c r="V10980">
        <v>1</v>
      </c>
      <c r="W10980" t="s">
        <v>36</v>
      </c>
      <c r="X10980" t="s">
        <v>279</v>
      </c>
      <c r="Y10980">
        <v>0</v>
      </c>
      <c r="AB10980" t="s">
        <v>237</v>
      </c>
      <c r="AH10980">
        <v>0</v>
      </c>
      <c r="AN10980" t="s">
        <v>238</v>
      </c>
      <c r="AO10980">
        <v>1</v>
      </c>
      <c r="AP10980" t="s">
        <v>239</v>
      </c>
      <c r="AQ10980" s="27">
        <v>41523</v>
      </c>
      <c r="AR10980" t="s">
        <v>240</v>
      </c>
      <c r="AS10980">
        <v>1</v>
      </c>
      <c r="AT10980" t="s">
        <v>239</v>
      </c>
      <c r="AU10980" s="27">
        <v>41523</v>
      </c>
    </row>
    <row r="10981" spans="1:47" x14ac:dyDescent="0.2">
      <c r="A10981">
        <v>10980</v>
      </c>
      <c r="B10981" t="s">
        <v>34829</v>
      </c>
      <c r="C10981" t="s">
        <v>2634</v>
      </c>
      <c r="D10981" t="s">
        <v>8857</v>
      </c>
      <c r="E10981" s="27">
        <v>41697</v>
      </c>
      <c r="F10981" t="s">
        <v>233</v>
      </c>
      <c r="G10981" s="27">
        <v>32016</v>
      </c>
      <c r="H10981">
        <v>28</v>
      </c>
      <c r="I10981" t="s">
        <v>244</v>
      </c>
      <c r="J10981" t="s">
        <v>250</v>
      </c>
      <c r="K10981">
        <v>0</v>
      </c>
      <c r="L10981">
        <v>2</v>
      </c>
      <c r="M10981">
        <v>0</v>
      </c>
      <c r="N10981">
        <v>0</v>
      </c>
      <c r="O10981">
        <v>1</v>
      </c>
      <c r="P10981">
        <v>-1</v>
      </c>
      <c r="Q10981" s="28">
        <v>41696.431250000001</v>
      </c>
      <c r="R10981" s="28">
        <v>41697.341666666667</v>
      </c>
      <c r="S10981" t="s">
        <v>34830</v>
      </c>
      <c r="U10981" s="27">
        <v>41696</v>
      </c>
      <c r="V10981">
        <v>1</v>
      </c>
      <c r="W10981" t="s">
        <v>32</v>
      </c>
      <c r="X10981" t="s">
        <v>274</v>
      </c>
      <c r="Y10981">
        <v>0</v>
      </c>
      <c r="AB10981" t="s">
        <v>237</v>
      </c>
      <c r="AH10981">
        <v>0</v>
      </c>
      <c r="AN10981" t="s">
        <v>238</v>
      </c>
      <c r="AO10981">
        <v>2</v>
      </c>
      <c r="AP10981" t="s">
        <v>239</v>
      </c>
      <c r="AQ10981" s="27">
        <v>41697</v>
      </c>
      <c r="AR10981" t="s">
        <v>240</v>
      </c>
      <c r="AS10981">
        <v>2</v>
      </c>
      <c r="AT10981" t="s">
        <v>239</v>
      </c>
      <c r="AU10981" s="27">
        <v>41697</v>
      </c>
    </row>
    <row r="10982" spans="1:47" x14ac:dyDescent="0.2">
      <c r="A10982">
        <v>10981</v>
      </c>
      <c r="B10982" t="s">
        <v>34831</v>
      </c>
      <c r="C10982" t="s">
        <v>34832</v>
      </c>
      <c r="D10982" t="s">
        <v>3209</v>
      </c>
      <c r="E10982" s="27">
        <v>41633</v>
      </c>
      <c r="F10982" t="s">
        <v>233</v>
      </c>
      <c r="G10982" s="27">
        <v>30772</v>
      </c>
      <c r="H10982">
        <v>32</v>
      </c>
      <c r="I10982" t="s">
        <v>244</v>
      </c>
      <c r="J10982" t="s">
        <v>250</v>
      </c>
      <c r="K10982">
        <v>0</v>
      </c>
      <c r="L10982">
        <v>5</v>
      </c>
      <c r="M10982">
        <v>0</v>
      </c>
      <c r="N10982">
        <v>0</v>
      </c>
      <c r="O10982">
        <v>4</v>
      </c>
      <c r="P10982">
        <v>-1</v>
      </c>
      <c r="Q10982" s="28">
        <v>41632.357638888891</v>
      </c>
      <c r="R10982" s="28">
        <v>41633.298611111109</v>
      </c>
      <c r="S10982" t="s">
        <v>34833</v>
      </c>
      <c r="T10982" s="27">
        <v>41632</v>
      </c>
      <c r="V10982">
        <v>1</v>
      </c>
      <c r="W10982" t="s">
        <v>32</v>
      </c>
      <c r="X10982" t="s">
        <v>348</v>
      </c>
      <c r="Y10982">
        <v>0</v>
      </c>
      <c r="AB10982" t="s">
        <v>237</v>
      </c>
      <c r="AH10982">
        <v>0</v>
      </c>
      <c r="AN10982" t="s">
        <v>238</v>
      </c>
      <c r="AO10982">
        <v>3</v>
      </c>
      <c r="AP10982" t="s">
        <v>239</v>
      </c>
      <c r="AQ10982" s="27">
        <v>41633</v>
      </c>
      <c r="AR10982" t="s">
        <v>240</v>
      </c>
      <c r="AS10982">
        <v>5</v>
      </c>
      <c r="AT10982" t="s">
        <v>246</v>
      </c>
      <c r="AU10982" s="27">
        <v>41633</v>
      </c>
    </row>
    <row r="10983" spans="1:47" x14ac:dyDescent="0.2">
      <c r="A10983">
        <v>10982</v>
      </c>
      <c r="B10983" t="s">
        <v>34834</v>
      </c>
      <c r="C10983" t="s">
        <v>3548</v>
      </c>
      <c r="D10983" t="s">
        <v>2683</v>
      </c>
      <c r="E10983" s="27">
        <v>41548</v>
      </c>
      <c r="F10983" t="s">
        <v>233</v>
      </c>
      <c r="G10983" s="27">
        <v>33792</v>
      </c>
      <c r="H10983">
        <v>23</v>
      </c>
      <c r="I10983" t="s">
        <v>259</v>
      </c>
      <c r="J10983" t="s">
        <v>245</v>
      </c>
      <c r="K10983">
        <v>0</v>
      </c>
      <c r="L10983">
        <v>8</v>
      </c>
      <c r="M10983">
        <v>0</v>
      </c>
      <c r="N10983">
        <v>0</v>
      </c>
      <c r="O10983">
        <v>0</v>
      </c>
      <c r="P10983">
        <v>-1</v>
      </c>
      <c r="Q10983" s="28">
        <v>41547.423611111109</v>
      </c>
      <c r="R10983" s="28">
        <v>41550.308333333334</v>
      </c>
      <c r="S10983" t="s">
        <v>34835</v>
      </c>
      <c r="T10983" s="27">
        <v>41547</v>
      </c>
      <c r="V10983">
        <v>1</v>
      </c>
      <c r="W10983" t="s">
        <v>32</v>
      </c>
      <c r="X10983" t="s">
        <v>390</v>
      </c>
      <c r="Y10983">
        <v>0</v>
      </c>
      <c r="AB10983" t="s">
        <v>237</v>
      </c>
      <c r="AH10983">
        <v>0</v>
      </c>
      <c r="AN10983" t="s">
        <v>238</v>
      </c>
      <c r="AO10983">
        <v>6</v>
      </c>
      <c r="AP10983" t="s">
        <v>246</v>
      </c>
      <c r="AQ10983" s="27">
        <v>41548</v>
      </c>
      <c r="AR10983" t="s">
        <v>240</v>
      </c>
      <c r="AS10983">
        <v>8</v>
      </c>
      <c r="AT10983" t="s">
        <v>269</v>
      </c>
      <c r="AU10983" s="27">
        <v>41548</v>
      </c>
    </row>
    <row r="10984" spans="1:47" x14ac:dyDescent="0.2">
      <c r="A10984">
        <v>10983</v>
      </c>
      <c r="B10984" t="s">
        <v>34836</v>
      </c>
      <c r="C10984" t="s">
        <v>30327</v>
      </c>
      <c r="D10984" t="s">
        <v>34837</v>
      </c>
      <c r="E10984" s="27">
        <v>41811</v>
      </c>
      <c r="F10984" t="s">
        <v>233</v>
      </c>
      <c r="G10984" s="27">
        <v>31683</v>
      </c>
      <c r="H10984">
        <v>29</v>
      </c>
      <c r="I10984" t="s">
        <v>244</v>
      </c>
      <c r="J10984" t="s">
        <v>250</v>
      </c>
      <c r="K10984">
        <v>0</v>
      </c>
      <c r="L10984">
        <v>4</v>
      </c>
      <c r="M10984">
        <v>0</v>
      </c>
      <c r="N10984">
        <v>0</v>
      </c>
      <c r="O10984">
        <v>1</v>
      </c>
      <c r="P10984">
        <v>-1</v>
      </c>
      <c r="Q10984" s="28">
        <v>41810.467361111114</v>
      </c>
      <c r="R10984" s="28">
        <v>41811.370833333334</v>
      </c>
      <c r="S10984" t="s">
        <v>34838</v>
      </c>
      <c r="T10984" s="27">
        <v>41810</v>
      </c>
      <c r="V10984">
        <v>1</v>
      </c>
      <c r="W10984" t="s">
        <v>32</v>
      </c>
      <c r="X10984" t="s">
        <v>441</v>
      </c>
      <c r="Y10984">
        <v>0</v>
      </c>
      <c r="AB10984" t="s">
        <v>237</v>
      </c>
      <c r="AH10984">
        <v>0</v>
      </c>
      <c r="AN10984" t="s">
        <v>238</v>
      </c>
      <c r="AO10984">
        <v>3</v>
      </c>
      <c r="AP10984" t="s">
        <v>239</v>
      </c>
      <c r="AQ10984" s="27">
        <v>41811</v>
      </c>
      <c r="AR10984" t="s">
        <v>240</v>
      </c>
      <c r="AS10984">
        <v>4</v>
      </c>
      <c r="AT10984" t="s">
        <v>239</v>
      </c>
      <c r="AU10984" s="27">
        <v>41811</v>
      </c>
    </row>
    <row r="10985" spans="1:47" x14ac:dyDescent="0.2">
      <c r="A10985">
        <v>10984</v>
      </c>
      <c r="B10985" t="s">
        <v>34839</v>
      </c>
      <c r="C10985" t="s">
        <v>34840</v>
      </c>
      <c r="D10985" t="s">
        <v>9895</v>
      </c>
      <c r="E10985" s="27">
        <v>41583</v>
      </c>
      <c r="F10985" t="s">
        <v>294</v>
      </c>
      <c r="G10985" s="27">
        <v>34856</v>
      </c>
      <c r="H10985">
        <v>20</v>
      </c>
      <c r="I10985" t="s">
        <v>259</v>
      </c>
      <c r="J10985" t="s">
        <v>250</v>
      </c>
      <c r="K10985">
        <v>0</v>
      </c>
      <c r="L10985">
        <v>7</v>
      </c>
      <c r="M10985">
        <v>0</v>
      </c>
      <c r="N10985">
        <v>0</v>
      </c>
      <c r="O10985">
        <v>0</v>
      </c>
      <c r="P10985">
        <v>-1</v>
      </c>
      <c r="Q10985" s="28">
        <v>41582.467361111114</v>
      </c>
      <c r="R10985" s="28">
        <v>41587.379861111112</v>
      </c>
      <c r="S10985" t="s">
        <v>34841</v>
      </c>
      <c r="T10985" s="27">
        <v>41582</v>
      </c>
      <c r="V10985">
        <v>1</v>
      </c>
      <c r="W10985" t="s">
        <v>36</v>
      </c>
      <c r="X10985" t="s">
        <v>279</v>
      </c>
      <c r="Y10985">
        <v>1</v>
      </c>
      <c r="AA10985" t="s">
        <v>34841</v>
      </c>
      <c r="AB10985" t="s">
        <v>36</v>
      </c>
      <c r="AD10985" s="27">
        <v>41605</v>
      </c>
      <c r="AE10985" t="s">
        <v>1617</v>
      </c>
      <c r="AH10985">
        <v>0</v>
      </c>
      <c r="AN10985" t="s">
        <v>238</v>
      </c>
      <c r="AO10985">
        <v>7</v>
      </c>
      <c r="AP10985" t="s">
        <v>246</v>
      </c>
      <c r="AQ10985" s="27">
        <v>41583</v>
      </c>
      <c r="AR10985" t="s">
        <v>240</v>
      </c>
      <c r="AS10985">
        <v>7</v>
      </c>
      <c r="AT10985" t="s">
        <v>246</v>
      </c>
      <c r="AU10985" s="27">
        <v>41583</v>
      </c>
    </row>
    <row r="10986" spans="1:47" x14ac:dyDescent="0.2">
      <c r="A10986">
        <v>10985</v>
      </c>
      <c r="B10986" t="s">
        <v>34842</v>
      </c>
      <c r="C10986" t="s">
        <v>330</v>
      </c>
      <c r="D10986" t="s">
        <v>2032</v>
      </c>
      <c r="E10986" s="27">
        <v>41661</v>
      </c>
      <c r="F10986" t="s">
        <v>233</v>
      </c>
      <c r="G10986" s="27">
        <v>31510</v>
      </c>
      <c r="H10986">
        <v>30</v>
      </c>
      <c r="I10986" t="s">
        <v>244</v>
      </c>
      <c r="J10986" t="s">
        <v>250</v>
      </c>
      <c r="K10986">
        <v>0</v>
      </c>
      <c r="L10986">
        <v>10</v>
      </c>
      <c r="M10986">
        <v>1</v>
      </c>
      <c r="N10986">
        <v>0</v>
      </c>
      <c r="O10986">
        <v>19</v>
      </c>
      <c r="P10986">
        <v>0</v>
      </c>
      <c r="Q10986" s="28">
        <v>41661.114583333336</v>
      </c>
      <c r="R10986" s="28">
        <v>41670.37777777778</v>
      </c>
      <c r="S10986" t="s">
        <v>34843</v>
      </c>
      <c r="T10986" s="27">
        <v>41660</v>
      </c>
      <c r="V10986">
        <v>1</v>
      </c>
      <c r="W10986" t="s">
        <v>32</v>
      </c>
      <c r="X10986" t="s">
        <v>261</v>
      </c>
      <c r="Y10986">
        <v>1</v>
      </c>
      <c r="AA10986" t="s">
        <v>34844</v>
      </c>
      <c r="AB10986" t="s">
        <v>36</v>
      </c>
      <c r="AD10986" s="27">
        <v>41805</v>
      </c>
      <c r="AE10986" t="s">
        <v>392</v>
      </c>
      <c r="AH10986">
        <v>0</v>
      </c>
      <c r="AN10986" t="s">
        <v>238</v>
      </c>
      <c r="AO10986">
        <v>7</v>
      </c>
      <c r="AP10986" t="s">
        <v>246</v>
      </c>
      <c r="AQ10986" s="27">
        <v>41661</v>
      </c>
      <c r="AR10986" t="s">
        <v>240</v>
      </c>
      <c r="AS10986">
        <v>10</v>
      </c>
      <c r="AT10986" t="s">
        <v>269</v>
      </c>
      <c r="AU10986" s="27">
        <v>41661</v>
      </c>
    </row>
    <row r="10987" spans="1:47" x14ac:dyDescent="0.2">
      <c r="A10987">
        <v>10986</v>
      </c>
      <c r="B10987" t="s">
        <v>34845</v>
      </c>
      <c r="C10987" t="s">
        <v>1565</v>
      </c>
      <c r="D10987" t="s">
        <v>34846</v>
      </c>
      <c r="E10987" s="27">
        <v>41959</v>
      </c>
      <c r="F10987" t="s">
        <v>294</v>
      </c>
      <c r="G10987" s="27">
        <v>26578</v>
      </c>
      <c r="H10987">
        <v>43</v>
      </c>
      <c r="I10987" t="s">
        <v>244</v>
      </c>
      <c r="J10987" t="s">
        <v>250</v>
      </c>
      <c r="K10987">
        <v>0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 s="28">
        <v>41959.294444444444</v>
      </c>
      <c r="R10987" s="28">
        <v>41960.388194444444</v>
      </c>
      <c r="S10987" t="s">
        <v>34847</v>
      </c>
      <c r="T10987" s="27">
        <v>41959</v>
      </c>
      <c r="V10987">
        <v>0</v>
      </c>
      <c r="W10987" t="s">
        <v>32</v>
      </c>
      <c r="X10987" t="s">
        <v>254</v>
      </c>
      <c r="Y10987">
        <v>0</v>
      </c>
      <c r="AB10987" t="s">
        <v>237</v>
      </c>
      <c r="AH10987">
        <v>0</v>
      </c>
      <c r="AN10987" t="s">
        <v>238</v>
      </c>
      <c r="AO10987">
        <v>1</v>
      </c>
      <c r="AP10987" t="s">
        <v>239</v>
      </c>
      <c r="AQ10987" s="27">
        <v>41959</v>
      </c>
      <c r="AR10987" t="s">
        <v>240</v>
      </c>
      <c r="AS10987">
        <v>1</v>
      </c>
      <c r="AT10987" t="s">
        <v>239</v>
      </c>
      <c r="AU10987" s="27">
        <v>41959</v>
      </c>
    </row>
    <row r="10988" spans="1:47" x14ac:dyDescent="0.2">
      <c r="A10988">
        <v>10987</v>
      </c>
      <c r="B10988" t="s">
        <v>34848</v>
      </c>
      <c r="C10988" t="s">
        <v>34849</v>
      </c>
      <c r="D10988" t="s">
        <v>2147</v>
      </c>
      <c r="E10988" s="27">
        <v>41364</v>
      </c>
      <c r="F10988" t="s">
        <v>233</v>
      </c>
      <c r="G10988" s="27">
        <v>32911</v>
      </c>
      <c r="H10988">
        <v>26</v>
      </c>
      <c r="I10988" t="s">
        <v>244</v>
      </c>
      <c r="J10988" t="s">
        <v>353</v>
      </c>
      <c r="K10988">
        <v>0</v>
      </c>
      <c r="L10988">
        <v>2</v>
      </c>
      <c r="M10988">
        <v>0</v>
      </c>
      <c r="N10988">
        <v>0</v>
      </c>
      <c r="O10988">
        <v>0</v>
      </c>
      <c r="P10988">
        <v>0</v>
      </c>
      <c r="Q10988" s="28">
        <v>41364.119444444441</v>
      </c>
      <c r="R10988" s="28">
        <v>41537.4375</v>
      </c>
      <c r="S10988" t="s">
        <v>34850</v>
      </c>
      <c r="T10988" s="27">
        <v>41364</v>
      </c>
      <c r="V10988">
        <v>0</v>
      </c>
      <c r="W10988" t="s">
        <v>32</v>
      </c>
      <c r="X10988" t="s">
        <v>254</v>
      </c>
      <c r="Y10988">
        <v>0</v>
      </c>
      <c r="AB10988" t="s">
        <v>237</v>
      </c>
      <c r="AH10988">
        <v>0</v>
      </c>
      <c r="AN10988" t="s">
        <v>238</v>
      </c>
      <c r="AO10988">
        <v>3</v>
      </c>
      <c r="AP10988" t="s">
        <v>239</v>
      </c>
      <c r="AQ10988" s="27">
        <v>41364</v>
      </c>
      <c r="AR10988" t="s">
        <v>240</v>
      </c>
      <c r="AS10988">
        <v>2</v>
      </c>
      <c r="AT10988" t="s">
        <v>239</v>
      </c>
      <c r="AU10988" s="27">
        <v>41364</v>
      </c>
    </row>
    <row r="10989" spans="1:47" x14ac:dyDescent="0.2">
      <c r="A10989">
        <v>10988</v>
      </c>
      <c r="B10989" t="s">
        <v>34851</v>
      </c>
      <c r="C10989" t="s">
        <v>1478</v>
      </c>
      <c r="D10989" t="s">
        <v>3704</v>
      </c>
      <c r="E10989" s="27">
        <v>41574</v>
      </c>
      <c r="F10989" t="s">
        <v>233</v>
      </c>
      <c r="G10989" s="27">
        <v>26195</v>
      </c>
      <c r="H10989">
        <v>44</v>
      </c>
      <c r="I10989" t="s">
        <v>244</v>
      </c>
      <c r="J10989" t="s">
        <v>353</v>
      </c>
      <c r="K10989">
        <v>0</v>
      </c>
      <c r="L10989">
        <v>3</v>
      </c>
      <c r="M10989">
        <v>0</v>
      </c>
      <c r="N10989">
        <v>0</v>
      </c>
      <c r="O10989">
        <v>0</v>
      </c>
      <c r="P10989">
        <v>-1</v>
      </c>
      <c r="Q10989" s="28">
        <v>41573.339583333334</v>
      </c>
      <c r="R10989" s="28">
        <v>41574.347916666666</v>
      </c>
      <c r="S10989" t="s">
        <v>34852</v>
      </c>
      <c r="T10989" s="27">
        <v>41573</v>
      </c>
      <c r="V10989">
        <v>1</v>
      </c>
      <c r="W10989" t="s">
        <v>32</v>
      </c>
      <c r="X10989" t="s">
        <v>588</v>
      </c>
      <c r="Y10989">
        <v>0</v>
      </c>
      <c r="AB10989" t="s">
        <v>237</v>
      </c>
      <c r="AH10989">
        <v>0</v>
      </c>
      <c r="AN10989" t="s">
        <v>238</v>
      </c>
      <c r="AO10989">
        <v>1</v>
      </c>
      <c r="AP10989" t="s">
        <v>239</v>
      </c>
      <c r="AQ10989" s="27">
        <v>41574</v>
      </c>
      <c r="AR10989" t="s">
        <v>240</v>
      </c>
      <c r="AS10989">
        <v>3</v>
      </c>
      <c r="AT10989" t="s">
        <v>239</v>
      </c>
      <c r="AU10989" s="27">
        <v>41574</v>
      </c>
    </row>
    <row r="10990" spans="1:47" x14ac:dyDescent="0.2">
      <c r="A10990">
        <v>10989</v>
      </c>
      <c r="B10990" t="s">
        <v>34853</v>
      </c>
      <c r="C10990" t="s">
        <v>663</v>
      </c>
      <c r="D10990" t="s">
        <v>16146</v>
      </c>
      <c r="E10990" s="27">
        <v>41636</v>
      </c>
      <c r="F10990" t="s">
        <v>233</v>
      </c>
      <c r="G10990" s="27">
        <v>31318</v>
      </c>
      <c r="H10990">
        <v>30</v>
      </c>
      <c r="I10990" t="s">
        <v>244</v>
      </c>
      <c r="J10990" t="s">
        <v>250</v>
      </c>
      <c r="K10990">
        <v>0</v>
      </c>
      <c r="L10990">
        <v>4</v>
      </c>
      <c r="M10990">
        <v>0</v>
      </c>
      <c r="N10990">
        <v>0</v>
      </c>
      <c r="O10990">
        <v>2</v>
      </c>
      <c r="P10990">
        <v>-1</v>
      </c>
      <c r="Q10990" s="28">
        <v>41635.395138888889</v>
      </c>
      <c r="R10990" s="28">
        <v>41641.268750000003</v>
      </c>
      <c r="S10990" t="s">
        <v>34854</v>
      </c>
      <c r="T10990" s="27">
        <v>41635</v>
      </c>
      <c r="V10990">
        <v>1</v>
      </c>
      <c r="W10990" t="s">
        <v>36</v>
      </c>
      <c r="X10990" t="s">
        <v>279</v>
      </c>
      <c r="Y10990">
        <v>0</v>
      </c>
      <c r="AB10990" t="s">
        <v>237</v>
      </c>
      <c r="AH10990">
        <v>0</v>
      </c>
      <c r="AN10990" t="s">
        <v>238</v>
      </c>
      <c r="AO10990">
        <v>3</v>
      </c>
      <c r="AP10990" t="s">
        <v>239</v>
      </c>
      <c r="AQ10990" s="27">
        <v>41636</v>
      </c>
      <c r="AR10990" t="s">
        <v>240</v>
      </c>
      <c r="AS10990">
        <v>4</v>
      </c>
      <c r="AT10990" t="s">
        <v>239</v>
      </c>
      <c r="AU10990" s="27">
        <v>41636</v>
      </c>
    </row>
    <row r="10991" spans="1:47" x14ac:dyDescent="0.2">
      <c r="A10991">
        <v>10990</v>
      </c>
      <c r="B10991" t="s">
        <v>34855</v>
      </c>
      <c r="C10991" t="s">
        <v>2056</v>
      </c>
      <c r="D10991" t="s">
        <v>34856</v>
      </c>
      <c r="E10991" s="27">
        <v>41422</v>
      </c>
      <c r="F10991" t="s">
        <v>233</v>
      </c>
      <c r="G10991" s="27">
        <v>33722</v>
      </c>
      <c r="H10991">
        <v>23</v>
      </c>
      <c r="I10991" t="s">
        <v>259</v>
      </c>
      <c r="J10991" t="s">
        <v>245</v>
      </c>
      <c r="K10991">
        <v>0</v>
      </c>
      <c r="L10991">
        <v>10</v>
      </c>
      <c r="M10991">
        <v>2</v>
      </c>
      <c r="N10991">
        <v>1</v>
      </c>
      <c r="O10991">
        <v>5</v>
      </c>
      <c r="P10991">
        <v>52</v>
      </c>
      <c r="Q10991" s="28">
        <v>41474.49722222222</v>
      </c>
      <c r="R10991" s="28">
        <v>41487.238194444442</v>
      </c>
      <c r="S10991" t="s">
        <v>34857</v>
      </c>
      <c r="U10991" s="27">
        <v>41280</v>
      </c>
      <c r="V10991">
        <v>142</v>
      </c>
      <c r="W10991" t="s">
        <v>36</v>
      </c>
      <c r="X10991" t="s">
        <v>274</v>
      </c>
      <c r="Y10991">
        <v>1</v>
      </c>
      <c r="AA10991" t="s">
        <v>34858</v>
      </c>
      <c r="AB10991" t="s">
        <v>36</v>
      </c>
      <c r="AC10991">
        <v>0</v>
      </c>
      <c r="AD10991" s="27">
        <v>41959</v>
      </c>
      <c r="AE10991" t="s">
        <v>1265</v>
      </c>
      <c r="AF10991" s="27">
        <v>41959</v>
      </c>
      <c r="AG10991" s="27">
        <v>42069</v>
      </c>
      <c r="AH10991">
        <v>1</v>
      </c>
      <c r="AJ10991" t="s">
        <v>34858</v>
      </c>
      <c r="AK10991" t="s">
        <v>2239</v>
      </c>
      <c r="AL10991" s="27">
        <v>41959</v>
      </c>
      <c r="AM10991" t="s">
        <v>1265</v>
      </c>
      <c r="AN10991" t="s">
        <v>238</v>
      </c>
      <c r="AO10991">
        <v>9</v>
      </c>
      <c r="AP10991" t="s">
        <v>269</v>
      </c>
      <c r="AQ10991" s="27">
        <v>41422</v>
      </c>
      <c r="AR10991" t="s">
        <v>240</v>
      </c>
      <c r="AS10991">
        <v>10</v>
      </c>
      <c r="AT10991" t="s">
        <v>269</v>
      </c>
      <c r="AU10991" s="27">
        <v>41422</v>
      </c>
    </row>
    <row r="10992" spans="1:47" x14ac:dyDescent="0.2">
      <c r="A10992">
        <v>10991</v>
      </c>
      <c r="B10992" t="s">
        <v>34859</v>
      </c>
      <c r="C10992" t="s">
        <v>500</v>
      </c>
      <c r="D10992" t="s">
        <v>10122</v>
      </c>
      <c r="E10992" s="27">
        <v>41815</v>
      </c>
      <c r="F10992" t="s">
        <v>233</v>
      </c>
      <c r="G10992" s="27">
        <v>31402</v>
      </c>
      <c r="H10992">
        <v>30</v>
      </c>
      <c r="I10992" t="s">
        <v>244</v>
      </c>
      <c r="J10992" t="s">
        <v>245</v>
      </c>
      <c r="K10992">
        <v>0</v>
      </c>
      <c r="L10992">
        <v>2</v>
      </c>
      <c r="M10992">
        <v>0</v>
      </c>
      <c r="N10992">
        <v>0</v>
      </c>
      <c r="O10992">
        <v>1</v>
      </c>
      <c r="P10992">
        <v>-26</v>
      </c>
      <c r="Q10992" s="28">
        <v>41789.361111111109</v>
      </c>
      <c r="R10992" s="28">
        <v>41801.31527777778</v>
      </c>
      <c r="S10992" t="s">
        <v>34860</v>
      </c>
      <c r="T10992" s="27">
        <v>41789</v>
      </c>
      <c r="V10992">
        <v>26</v>
      </c>
      <c r="W10992" t="s">
        <v>32</v>
      </c>
      <c r="X10992" t="s">
        <v>4773</v>
      </c>
      <c r="Y10992">
        <v>0</v>
      </c>
      <c r="AB10992" t="s">
        <v>237</v>
      </c>
      <c r="AH10992">
        <v>0</v>
      </c>
      <c r="AN10992" t="s">
        <v>238</v>
      </c>
      <c r="AO10992">
        <v>2</v>
      </c>
      <c r="AP10992" t="s">
        <v>239</v>
      </c>
      <c r="AQ10992" s="27">
        <v>41815</v>
      </c>
      <c r="AR10992" t="s">
        <v>240</v>
      </c>
      <c r="AS10992">
        <v>2</v>
      </c>
      <c r="AT10992" t="s">
        <v>239</v>
      </c>
      <c r="AU10992" s="27">
        <v>41815</v>
      </c>
    </row>
    <row r="10993" spans="1:47" x14ac:dyDescent="0.2">
      <c r="A10993">
        <v>10992</v>
      </c>
      <c r="B10993" t="s">
        <v>34861</v>
      </c>
      <c r="C10993" t="s">
        <v>3523</v>
      </c>
      <c r="D10993" t="s">
        <v>13105</v>
      </c>
      <c r="E10993" s="27">
        <v>41404</v>
      </c>
      <c r="F10993" t="s">
        <v>233</v>
      </c>
      <c r="G10993" s="27">
        <v>34530</v>
      </c>
      <c r="H10993">
        <v>21</v>
      </c>
      <c r="I10993" t="s">
        <v>259</v>
      </c>
      <c r="J10993" t="s">
        <v>245</v>
      </c>
      <c r="K10993">
        <v>0</v>
      </c>
      <c r="L10993">
        <v>6</v>
      </c>
      <c r="M10993">
        <v>0</v>
      </c>
      <c r="N10993">
        <v>0</v>
      </c>
      <c r="O10993">
        <v>0</v>
      </c>
      <c r="P10993">
        <v>-1</v>
      </c>
      <c r="Q10993" s="28">
        <v>41403.17083333333</v>
      </c>
      <c r="R10993" s="28">
        <v>41406.300000000003</v>
      </c>
      <c r="S10993" t="s">
        <v>34862</v>
      </c>
      <c r="T10993" s="27">
        <v>41403</v>
      </c>
      <c r="V10993">
        <v>1</v>
      </c>
      <c r="W10993" t="s">
        <v>36</v>
      </c>
      <c r="X10993" t="s">
        <v>343</v>
      </c>
      <c r="Y10993">
        <v>1</v>
      </c>
      <c r="AA10993" t="s">
        <v>34863</v>
      </c>
      <c r="AB10993" t="s">
        <v>36</v>
      </c>
      <c r="AD10993" s="27">
        <v>42058</v>
      </c>
      <c r="AE10993" t="s">
        <v>412</v>
      </c>
      <c r="AH10993">
        <v>0</v>
      </c>
      <c r="AN10993" t="s">
        <v>238</v>
      </c>
      <c r="AO10993">
        <v>7</v>
      </c>
      <c r="AP10993" t="s">
        <v>246</v>
      </c>
      <c r="AQ10993" s="27">
        <v>41404</v>
      </c>
      <c r="AR10993" t="s">
        <v>240</v>
      </c>
      <c r="AS10993">
        <v>6</v>
      </c>
      <c r="AT10993" t="s">
        <v>246</v>
      </c>
      <c r="AU10993" s="27">
        <v>41404</v>
      </c>
    </row>
    <row r="10994" spans="1:47" x14ac:dyDescent="0.2">
      <c r="A10994">
        <v>10993</v>
      </c>
      <c r="B10994" t="s">
        <v>34864</v>
      </c>
      <c r="C10994" t="s">
        <v>22472</v>
      </c>
      <c r="D10994" t="s">
        <v>741</v>
      </c>
      <c r="E10994" s="27">
        <v>41957</v>
      </c>
      <c r="F10994" t="s">
        <v>294</v>
      </c>
      <c r="G10994" s="27">
        <v>29795</v>
      </c>
      <c r="H10994">
        <v>34</v>
      </c>
      <c r="I10994" t="s">
        <v>244</v>
      </c>
      <c r="J10994" t="s">
        <v>245</v>
      </c>
      <c r="K10994">
        <v>0</v>
      </c>
      <c r="L10994">
        <v>7</v>
      </c>
      <c r="M10994">
        <v>0</v>
      </c>
      <c r="N10994">
        <v>0</v>
      </c>
      <c r="O10994">
        <v>7</v>
      </c>
      <c r="P10994">
        <v>-1</v>
      </c>
      <c r="Q10994" s="28">
        <v>41956.050694444442</v>
      </c>
      <c r="R10994" s="28">
        <v>41958.239583333336</v>
      </c>
      <c r="S10994" t="s">
        <v>34865</v>
      </c>
      <c r="T10994" s="27">
        <v>41956</v>
      </c>
      <c r="V10994">
        <v>1</v>
      </c>
      <c r="W10994" t="s">
        <v>32</v>
      </c>
      <c r="X10994" t="s">
        <v>402</v>
      </c>
      <c r="Y10994">
        <v>0</v>
      </c>
      <c r="AB10994" t="s">
        <v>237</v>
      </c>
      <c r="AH10994">
        <v>0</v>
      </c>
      <c r="AN10994" t="s">
        <v>238</v>
      </c>
      <c r="AO10994">
        <v>3</v>
      </c>
      <c r="AP10994" t="s">
        <v>239</v>
      </c>
      <c r="AQ10994" s="27">
        <v>41957</v>
      </c>
      <c r="AR10994" t="s">
        <v>240</v>
      </c>
      <c r="AS10994">
        <v>7</v>
      </c>
      <c r="AT10994" t="s">
        <v>246</v>
      </c>
      <c r="AU10994" s="27">
        <v>41957</v>
      </c>
    </row>
    <row r="10995" spans="1:47" x14ac:dyDescent="0.2">
      <c r="A10995">
        <v>10994</v>
      </c>
      <c r="B10995" t="s">
        <v>34866</v>
      </c>
      <c r="C10995" t="s">
        <v>34867</v>
      </c>
      <c r="D10995" t="s">
        <v>1804</v>
      </c>
      <c r="E10995" s="27">
        <v>41769</v>
      </c>
      <c r="F10995" t="s">
        <v>233</v>
      </c>
      <c r="G10995" s="27">
        <v>31259</v>
      </c>
      <c r="H10995">
        <v>30</v>
      </c>
      <c r="I10995" t="s">
        <v>244</v>
      </c>
      <c r="J10995" t="s">
        <v>250</v>
      </c>
      <c r="K10995">
        <v>0</v>
      </c>
      <c r="L10995">
        <v>2</v>
      </c>
      <c r="M10995">
        <v>0</v>
      </c>
      <c r="N10995">
        <v>0</v>
      </c>
      <c r="O10995">
        <v>0</v>
      </c>
      <c r="P10995">
        <v>-1</v>
      </c>
      <c r="Q10995" s="28">
        <v>41768.417361111111</v>
      </c>
      <c r="R10995" s="28">
        <v>41769.352777777778</v>
      </c>
      <c r="S10995" t="s">
        <v>34868</v>
      </c>
      <c r="T10995" s="27">
        <v>41768</v>
      </c>
      <c r="V10995">
        <v>1</v>
      </c>
      <c r="W10995" t="s">
        <v>36</v>
      </c>
      <c r="X10995" t="s">
        <v>412</v>
      </c>
      <c r="Y10995">
        <v>1</v>
      </c>
      <c r="AA10995" t="s">
        <v>34869</v>
      </c>
      <c r="AB10995" t="s">
        <v>32</v>
      </c>
      <c r="AC10995">
        <v>1</v>
      </c>
      <c r="AD10995" s="27">
        <v>42298</v>
      </c>
      <c r="AE10995" t="s">
        <v>268</v>
      </c>
      <c r="AF10995" s="27">
        <v>42299</v>
      </c>
      <c r="AG10995" s="27">
        <v>42299</v>
      </c>
      <c r="AH10995">
        <v>0</v>
      </c>
      <c r="AN10995" t="s">
        <v>238</v>
      </c>
      <c r="AO10995">
        <v>2</v>
      </c>
      <c r="AP10995" t="s">
        <v>239</v>
      </c>
      <c r="AQ10995" s="27">
        <v>41769</v>
      </c>
      <c r="AR10995" t="s">
        <v>240</v>
      </c>
      <c r="AS10995">
        <v>2</v>
      </c>
      <c r="AT10995" t="s">
        <v>239</v>
      </c>
      <c r="AU10995" s="27">
        <v>41769</v>
      </c>
    </row>
    <row r="10996" spans="1:47" x14ac:dyDescent="0.2">
      <c r="A10996">
        <v>10995</v>
      </c>
      <c r="B10996" t="s">
        <v>34870</v>
      </c>
      <c r="C10996" t="s">
        <v>34871</v>
      </c>
      <c r="D10996" t="s">
        <v>689</v>
      </c>
      <c r="E10996" s="27">
        <v>41567</v>
      </c>
      <c r="F10996" t="s">
        <v>233</v>
      </c>
      <c r="G10996" s="27">
        <v>34878</v>
      </c>
      <c r="H10996">
        <v>20</v>
      </c>
      <c r="I10996" t="s">
        <v>259</v>
      </c>
      <c r="J10996" t="s">
        <v>250</v>
      </c>
      <c r="K10996">
        <v>0</v>
      </c>
      <c r="L10996">
        <v>9</v>
      </c>
      <c r="M10996">
        <v>0</v>
      </c>
      <c r="N10996">
        <v>0</v>
      </c>
      <c r="O10996">
        <v>0</v>
      </c>
      <c r="P10996">
        <v>-1</v>
      </c>
      <c r="Q10996" s="28">
        <v>41566.470138888886</v>
      </c>
      <c r="R10996" s="28">
        <v>41567.342361111114</v>
      </c>
      <c r="S10996" t="s">
        <v>34872</v>
      </c>
      <c r="T10996" s="27">
        <v>41566</v>
      </c>
      <c r="V10996">
        <v>1</v>
      </c>
      <c r="W10996" t="s">
        <v>32</v>
      </c>
      <c r="X10996" t="s">
        <v>261</v>
      </c>
      <c r="Y10996">
        <v>0</v>
      </c>
      <c r="AB10996" t="s">
        <v>237</v>
      </c>
      <c r="AH10996">
        <v>0</v>
      </c>
      <c r="AN10996" t="s">
        <v>238</v>
      </c>
      <c r="AO10996">
        <v>9</v>
      </c>
      <c r="AP10996" t="s">
        <v>269</v>
      </c>
      <c r="AQ10996" s="27">
        <v>41567</v>
      </c>
      <c r="AR10996" t="s">
        <v>240</v>
      </c>
      <c r="AS10996">
        <v>9</v>
      </c>
      <c r="AT10996" t="s">
        <v>269</v>
      </c>
      <c r="AU10996" s="27">
        <v>41567</v>
      </c>
    </row>
    <row r="10997" spans="1:47" x14ac:dyDescent="0.2">
      <c r="A10997">
        <v>10996</v>
      </c>
      <c r="B10997" t="s">
        <v>34873</v>
      </c>
      <c r="C10997" t="s">
        <v>288</v>
      </c>
      <c r="D10997" t="s">
        <v>2671</v>
      </c>
      <c r="E10997" s="27">
        <v>41601</v>
      </c>
      <c r="F10997" t="s">
        <v>233</v>
      </c>
      <c r="G10997" s="27">
        <v>33802</v>
      </c>
      <c r="H10997">
        <v>23</v>
      </c>
      <c r="I10997" t="s">
        <v>259</v>
      </c>
      <c r="J10997" t="s">
        <v>250</v>
      </c>
      <c r="K10997">
        <v>0</v>
      </c>
      <c r="L10997">
        <v>7</v>
      </c>
      <c r="M10997">
        <v>0</v>
      </c>
      <c r="N10997">
        <v>0</v>
      </c>
      <c r="O10997">
        <v>0</v>
      </c>
      <c r="P10997">
        <v>-1</v>
      </c>
      <c r="Q10997" s="28">
        <v>41600.220833333333</v>
      </c>
      <c r="R10997" s="28">
        <v>41602.124305555553</v>
      </c>
      <c r="S10997" t="s">
        <v>34874</v>
      </c>
      <c r="T10997" s="27">
        <v>41600</v>
      </c>
      <c r="V10997">
        <v>1</v>
      </c>
      <c r="W10997" t="s">
        <v>32</v>
      </c>
      <c r="X10997" t="s">
        <v>4142</v>
      </c>
      <c r="Y10997">
        <v>0</v>
      </c>
      <c r="AB10997" t="s">
        <v>237</v>
      </c>
      <c r="AH10997">
        <v>0</v>
      </c>
      <c r="AN10997" t="s">
        <v>238</v>
      </c>
      <c r="AO10997">
        <v>5</v>
      </c>
      <c r="AP10997" t="s">
        <v>246</v>
      </c>
      <c r="AQ10997" s="27">
        <v>41601</v>
      </c>
      <c r="AR10997" t="s">
        <v>240</v>
      </c>
      <c r="AS10997">
        <v>7</v>
      </c>
      <c r="AT10997" t="s">
        <v>246</v>
      </c>
      <c r="AU10997" s="27">
        <v>41601</v>
      </c>
    </row>
    <row r="10998" spans="1:47" x14ac:dyDescent="0.2">
      <c r="A10998">
        <v>10997</v>
      </c>
      <c r="B10998" t="s">
        <v>34875</v>
      </c>
      <c r="C10998" t="s">
        <v>3547</v>
      </c>
      <c r="D10998" t="s">
        <v>2889</v>
      </c>
      <c r="E10998" s="27">
        <v>41671</v>
      </c>
      <c r="F10998" t="s">
        <v>233</v>
      </c>
      <c r="G10998" s="27">
        <v>34053</v>
      </c>
      <c r="H10998">
        <v>23</v>
      </c>
      <c r="I10998" t="s">
        <v>259</v>
      </c>
      <c r="J10998" t="s">
        <v>250</v>
      </c>
      <c r="K10998">
        <v>0</v>
      </c>
      <c r="L10998">
        <v>3</v>
      </c>
      <c r="M10998">
        <v>0</v>
      </c>
      <c r="N10998">
        <v>0</v>
      </c>
      <c r="O10998">
        <v>0</v>
      </c>
      <c r="P10998">
        <v>-1</v>
      </c>
      <c r="Q10998" s="28">
        <v>41670.300694444442</v>
      </c>
      <c r="R10998" s="28">
        <v>41672.168749999997</v>
      </c>
      <c r="S10998" t="s">
        <v>34876</v>
      </c>
      <c r="T10998" s="27">
        <v>41670</v>
      </c>
      <c r="V10998">
        <v>1</v>
      </c>
      <c r="W10998" t="s">
        <v>32</v>
      </c>
      <c r="X10998" t="s">
        <v>1449</v>
      </c>
      <c r="Y10998">
        <v>0</v>
      </c>
      <c r="AB10998" t="s">
        <v>237</v>
      </c>
      <c r="AH10998">
        <v>0</v>
      </c>
      <c r="AN10998" t="s">
        <v>238</v>
      </c>
      <c r="AO10998">
        <v>5</v>
      </c>
      <c r="AP10998" t="s">
        <v>246</v>
      </c>
      <c r="AQ10998" s="27">
        <v>41671</v>
      </c>
      <c r="AR10998" t="s">
        <v>240</v>
      </c>
      <c r="AS10998">
        <v>3</v>
      </c>
      <c r="AT10998" t="s">
        <v>239</v>
      </c>
      <c r="AU10998" s="27">
        <v>41671</v>
      </c>
    </row>
    <row r="10999" spans="1:47" x14ac:dyDescent="0.2">
      <c r="A10999">
        <v>10998</v>
      </c>
      <c r="B10999" t="s">
        <v>34877</v>
      </c>
      <c r="C10999" t="s">
        <v>34878</v>
      </c>
      <c r="D10999" t="s">
        <v>34879</v>
      </c>
      <c r="E10999" s="27">
        <v>42002</v>
      </c>
      <c r="F10999" t="s">
        <v>294</v>
      </c>
      <c r="G10999" s="27">
        <v>31037</v>
      </c>
      <c r="H10999">
        <v>31</v>
      </c>
      <c r="I10999" t="s">
        <v>244</v>
      </c>
      <c r="J10999" t="s">
        <v>250</v>
      </c>
      <c r="K10999">
        <v>0</v>
      </c>
      <c r="L10999">
        <v>6</v>
      </c>
      <c r="M10999">
        <v>0</v>
      </c>
      <c r="N10999">
        <v>0</v>
      </c>
      <c r="O10999">
        <v>5</v>
      </c>
      <c r="P10999">
        <v>-1</v>
      </c>
      <c r="Q10999" s="28">
        <v>42001.426388888889</v>
      </c>
      <c r="R10999" s="28">
        <v>42011.487500000003</v>
      </c>
      <c r="S10999" t="s">
        <v>34880</v>
      </c>
      <c r="T10999" s="27">
        <v>42001</v>
      </c>
      <c r="V10999">
        <v>1</v>
      </c>
      <c r="W10999" t="s">
        <v>36</v>
      </c>
      <c r="X10999" t="s">
        <v>279</v>
      </c>
      <c r="Y10999">
        <v>0</v>
      </c>
      <c r="AB10999" t="s">
        <v>237</v>
      </c>
      <c r="AH10999">
        <v>0</v>
      </c>
      <c r="AN10999" t="s">
        <v>238</v>
      </c>
      <c r="AO10999">
        <v>4</v>
      </c>
      <c r="AP10999" t="s">
        <v>239</v>
      </c>
      <c r="AQ10999" s="27">
        <v>42002</v>
      </c>
      <c r="AR10999" t="s">
        <v>240</v>
      </c>
      <c r="AS10999">
        <v>6</v>
      </c>
      <c r="AT10999" t="s">
        <v>246</v>
      </c>
      <c r="AU10999" s="27">
        <v>42002</v>
      </c>
    </row>
    <row r="11000" spans="1:47" x14ac:dyDescent="0.2">
      <c r="A11000">
        <v>10999</v>
      </c>
      <c r="B11000" t="s">
        <v>34881</v>
      </c>
      <c r="C11000" t="s">
        <v>11032</v>
      </c>
      <c r="D11000" t="s">
        <v>637</v>
      </c>
      <c r="E11000" s="27">
        <v>41653</v>
      </c>
      <c r="F11000" t="s">
        <v>233</v>
      </c>
      <c r="G11000" s="27">
        <v>21459</v>
      </c>
      <c r="H11000">
        <v>57</v>
      </c>
      <c r="I11000" t="s">
        <v>234</v>
      </c>
      <c r="J11000" t="s">
        <v>22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-1</v>
      </c>
      <c r="Q11000" s="28">
        <v>41652.241666666669</v>
      </c>
      <c r="R11000" s="28">
        <v>41653.325694444444</v>
      </c>
      <c r="S11000" t="s">
        <v>34882</v>
      </c>
      <c r="T11000" s="27">
        <v>41652</v>
      </c>
      <c r="V11000">
        <v>1</v>
      </c>
      <c r="W11000" t="s">
        <v>32</v>
      </c>
      <c r="X11000" t="s">
        <v>729</v>
      </c>
      <c r="Y11000">
        <v>0</v>
      </c>
      <c r="AB11000" t="s">
        <v>237</v>
      </c>
      <c r="AH11000">
        <v>0</v>
      </c>
      <c r="AN11000" t="s">
        <v>238</v>
      </c>
      <c r="AO11000">
        <v>1</v>
      </c>
      <c r="AP11000" t="s">
        <v>239</v>
      </c>
      <c r="AQ11000" s="27">
        <v>41653</v>
      </c>
      <c r="AR11000" t="s">
        <v>240</v>
      </c>
      <c r="AS11000">
        <v>1</v>
      </c>
      <c r="AT11000" t="s">
        <v>239</v>
      </c>
      <c r="AU11000" s="27">
        <v>41653</v>
      </c>
    </row>
    <row r="11001" spans="1:47" x14ac:dyDescent="0.2">
      <c r="A11001">
        <v>11000</v>
      </c>
      <c r="B11001" t="s">
        <v>34883</v>
      </c>
      <c r="C11001" t="s">
        <v>34884</v>
      </c>
      <c r="D11001" t="s">
        <v>575</v>
      </c>
      <c r="E11001" s="27">
        <v>41707</v>
      </c>
      <c r="F11001" t="s">
        <v>294</v>
      </c>
      <c r="G11001" s="27">
        <v>30272</v>
      </c>
      <c r="H11001">
        <v>33</v>
      </c>
      <c r="I11001" t="s">
        <v>244</v>
      </c>
      <c r="J11001" t="s">
        <v>250</v>
      </c>
      <c r="K11001">
        <v>0</v>
      </c>
      <c r="L11001">
        <v>2</v>
      </c>
      <c r="M11001">
        <v>0</v>
      </c>
      <c r="N11001">
        <v>0</v>
      </c>
      <c r="O11001">
        <v>3</v>
      </c>
      <c r="P11001">
        <v>-1</v>
      </c>
      <c r="Q11001" s="28">
        <v>41706.337500000001</v>
      </c>
      <c r="R11001" s="28">
        <v>41707.512499999997</v>
      </c>
      <c r="S11001" t="s">
        <v>34885</v>
      </c>
      <c r="T11001" s="27">
        <v>41706</v>
      </c>
      <c r="V11001">
        <v>1</v>
      </c>
      <c r="W11001" t="s">
        <v>36</v>
      </c>
      <c r="X11001" t="s">
        <v>383</v>
      </c>
      <c r="Y11001">
        <v>0</v>
      </c>
      <c r="AB11001" t="s">
        <v>237</v>
      </c>
      <c r="AH11001">
        <v>0</v>
      </c>
      <c r="AN11001" t="s">
        <v>238</v>
      </c>
      <c r="AO11001">
        <v>2</v>
      </c>
      <c r="AP11001" t="s">
        <v>239</v>
      </c>
      <c r="AQ11001" s="27">
        <v>41707</v>
      </c>
      <c r="AR11001" t="s">
        <v>240</v>
      </c>
      <c r="AS11001">
        <v>2</v>
      </c>
      <c r="AT11001" t="s">
        <v>239</v>
      </c>
      <c r="AU11001" s="27">
        <v>41707</v>
      </c>
    </row>
    <row r="11002" spans="1:47" x14ac:dyDescent="0.2">
      <c r="A11002">
        <v>11001</v>
      </c>
      <c r="B11002" t="s">
        <v>34886</v>
      </c>
      <c r="C11002" t="s">
        <v>34887</v>
      </c>
      <c r="D11002" t="s">
        <v>34888</v>
      </c>
      <c r="E11002" s="27">
        <v>41820</v>
      </c>
      <c r="F11002" t="s">
        <v>294</v>
      </c>
      <c r="G11002" s="27">
        <v>33956</v>
      </c>
      <c r="H11002">
        <v>23</v>
      </c>
      <c r="I11002" t="s">
        <v>259</v>
      </c>
      <c r="J11002" t="s">
        <v>353</v>
      </c>
      <c r="K11002">
        <v>0</v>
      </c>
      <c r="L11002">
        <v>4</v>
      </c>
      <c r="M11002">
        <v>0</v>
      </c>
      <c r="N11002">
        <v>0</v>
      </c>
      <c r="O11002">
        <v>2</v>
      </c>
      <c r="P11002">
        <v>-2</v>
      </c>
      <c r="Q11002" s="28">
        <v>41818.511111111111</v>
      </c>
      <c r="R11002" s="28">
        <v>41820.47152777778</v>
      </c>
      <c r="S11002" t="s">
        <v>34889</v>
      </c>
      <c r="T11002" s="27">
        <v>41818</v>
      </c>
      <c r="V11002">
        <v>2</v>
      </c>
      <c r="W11002" t="s">
        <v>32</v>
      </c>
      <c r="X11002" t="s">
        <v>2668</v>
      </c>
      <c r="Y11002">
        <v>1</v>
      </c>
      <c r="AA11002" t="s">
        <v>34890</v>
      </c>
      <c r="AB11002" t="s">
        <v>36</v>
      </c>
      <c r="AC11002">
        <v>0</v>
      </c>
      <c r="AD11002" s="27">
        <v>42078</v>
      </c>
      <c r="AE11002" t="s">
        <v>392</v>
      </c>
      <c r="AF11002" s="27">
        <v>42078</v>
      </c>
      <c r="AG11002" s="27">
        <v>42078</v>
      </c>
      <c r="AH11002">
        <v>0</v>
      </c>
      <c r="AN11002" t="s">
        <v>238</v>
      </c>
      <c r="AO11002">
        <v>4</v>
      </c>
      <c r="AP11002" t="s">
        <v>239</v>
      </c>
      <c r="AQ11002" s="27">
        <v>41820</v>
      </c>
      <c r="AR11002" t="s">
        <v>240</v>
      </c>
      <c r="AS11002">
        <v>4</v>
      </c>
      <c r="AT11002" t="s">
        <v>239</v>
      </c>
      <c r="AU11002" s="27">
        <v>41820</v>
      </c>
    </row>
    <row r="11003" spans="1:47" x14ac:dyDescent="0.2">
      <c r="A11003">
        <v>11002</v>
      </c>
      <c r="B11003" t="s">
        <v>34891</v>
      </c>
      <c r="C11003" t="s">
        <v>4645</v>
      </c>
      <c r="D11003" t="s">
        <v>14205</v>
      </c>
      <c r="E11003" s="27">
        <v>41345</v>
      </c>
      <c r="F11003" t="s">
        <v>233</v>
      </c>
      <c r="G11003" s="27">
        <v>24339</v>
      </c>
      <c r="H11003">
        <v>49</v>
      </c>
      <c r="I11003" t="s">
        <v>234</v>
      </c>
      <c r="J11003" t="s">
        <v>250</v>
      </c>
      <c r="K11003">
        <v>0</v>
      </c>
      <c r="L11003">
        <v>9</v>
      </c>
      <c r="M11003">
        <v>0</v>
      </c>
      <c r="N11003">
        <v>0</v>
      </c>
      <c r="O11003">
        <v>24</v>
      </c>
      <c r="P11003">
        <v>-1</v>
      </c>
      <c r="Q11003" s="28">
        <v>41344.286805555559</v>
      </c>
      <c r="R11003" s="28">
        <v>41353.392361111109</v>
      </c>
      <c r="S11003" t="s">
        <v>34892</v>
      </c>
      <c r="T11003" s="27">
        <v>41344</v>
      </c>
      <c r="V11003">
        <v>1</v>
      </c>
      <c r="W11003" t="s">
        <v>32</v>
      </c>
      <c r="X11003" t="s">
        <v>261</v>
      </c>
      <c r="Y11003">
        <v>1</v>
      </c>
      <c r="AA11003" t="s">
        <v>34893</v>
      </c>
      <c r="AB11003" t="s">
        <v>36</v>
      </c>
      <c r="AD11003" s="27">
        <v>41611</v>
      </c>
      <c r="AE11003" t="s">
        <v>404</v>
      </c>
      <c r="AH11003">
        <v>1</v>
      </c>
      <c r="AJ11003" t="s">
        <v>34894</v>
      </c>
      <c r="AK11003" t="s">
        <v>366</v>
      </c>
      <c r="AL11003" s="27">
        <v>42291</v>
      </c>
      <c r="AM11003" t="s">
        <v>13547</v>
      </c>
      <c r="AN11003" t="s">
        <v>238</v>
      </c>
      <c r="AO11003">
        <v>1</v>
      </c>
      <c r="AP11003" t="s">
        <v>239</v>
      </c>
      <c r="AQ11003" s="27">
        <v>41345</v>
      </c>
      <c r="AR11003" t="s">
        <v>240</v>
      </c>
      <c r="AS11003">
        <v>9</v>
      </c>
      <c r="AT11003" t="s">
        <v>269</v>
      </c>
      <c r="AU11003" s="27">
        <v>41345</v>
      </c>
    </row>
    <row r="11004" spans="1:47" x14ac:dyDescent="0.2">
      <c r="A11004">
        <v>11003</v>
      </c>
      <c r="B11004" t="s">
        <v>34895</v>
      </c>
      <c r="C11004" t="s">
        <v>34896</v>
      </c>
      <c r="D11004" t="s">
        <v>6534</v>
      </c>
      <c r="E11004" s="27">
        <v>41298</v>
      </c>
      <c r="F11004" t="s">
        <v>233</v>
      </c>
      <c r="G11004" s="27">
        <v>23129</v>
      </c>
      <c r="H11004">
        <v>52</v>
      </c>
      <c r="I11004" t="s">
        <v>234</v>
      </c>
      <c r="J11004" t="s">
        <v>250</v>
      </c>
      <c r="K11004">
        <v>0</v>
      </c>
      <c r="L11004">
        <v>1</v>
      </c>
      <c r="M11004">
        <v>0</v>
      </c>
      <c r="N11004">
        <v>0</v>
      </c>
      <c r="O11004">
        <v>1</v>
      </c>
      <c r="P11004">
        <v>-1</v>
      </c>
      <c r="Q11004" s="28">
        <v>41297.321527777778</v>
      </c>
      <c r="R11004" s="28">
        <v>41298.084722222222</v>
      </c>
      <c r="S11004" t="s">
        <v>34897</v>
      </c>
      <c r="T11004" s="27">
        <v>41297</v>
      </c>
      <c r="V11004">
        <v>1</v>
      </c>
      <c r="W11004" t="s">
        <v>32</v>
      </c>
      <c r="X11004" t="s">
        <v>1331</v>
      </c>
      <c r="Y11004">
        <v>1</v>
      </c>
      <c r="AA11004" t="s">
        <v>34898</v>
      </c>
      <c r="AB11004" t="s">
        <v>36</v>
      </c>
      <c r="AD11004" s="27">
        <v>41716</v>
      </c>
      <c r="AE11004" t="s">
        <v>324</v>
      </c>
      <c r="AH11004">
        <v>0</v>
      </c>
      <c r="AN11004" t="s">
        <v>238</v>
      </c>
      <c r="AO11004">
        <v>1</v>
      </c>
      <c r="AP11004" t="s">
        <v>239</v>
      </c>
      <c r="AQ11004" s="27">
        <v>41298</v>
      </c>
      <c r="AR11004" t="s">
        <v>240</v>
      </c>
      <c r="AS11004">
        <v>1</v>
      </c>
      <c r="AT11004" t="s">
        <v>239</v>
      </c>
      <c r="AU11004" s="27">
        <v>41298</v>
      </c>
    </row>
    <row r="11005" spans="1:47" x14ac:dyDescent="0.2">
      <c r="A11005">
        <v>11004</v>
      </c>
      <c r="B11005" t="s">
        <v>34899</v>
      </c>
      <c r="C11005" t="s">
        <v>4736</v>
      </c>
      <c r="D11005" t="s">
        <v>531</v>
      </c>
      <c r="E11005" s="27">
        <v>41387</v>
      </c>
      <c r="F11005" t="s">
        <v>233</v>
      </c>
      <c r="G11005" s="27">
        <v>25256</v>
      </c>
      <c r="H11005">
        <v>47</v>
      </c>
      <c r="I11005" t="s">
        <v>234</v>
      </c>
      <c r="J11005" t="s">
        <v>245</v>
      </c>
      <c r="K11005">
        <v>0</v>
      </c>
      <c r="L11005">
        <v>2</v>
      </c>
      <c r="M11005">
        <v>0</v>
      </c>
      <c r="N11005">
        <v>0</v>
      </c>
      <c r="O11005">
        <v>0</v>
      </c>
      <c r="P11005">
        <v>0</v>
      </c>
      <c r="Q11005" s="28">
        <v>41387.120833333334</v>
      </c>
      <c r="R11005" s="28">
        <v>41388.529861111114</v>
      </c>
      <c r="S11005" t="s">
        <v>34900</v>
      </c>
      <c r="T11005" s="27">
        <v>41386</v>
      </c>
      <c r="V11005">
        <v>1</v>
      </c>
      <c r="W11005" t="s">
        <v>36</v>
      </c>
      <c r="X11005" t="s">
        <v>279</v>
      </c>
      <c r="Y11005">
        <v>0</v>
      </c>
      <c r="AB11005" t="s">
        <v>237</v>
      </c>
      <c r="AH11005">
        <v>0</v>
      </c>
      <c r="AN11005" t="s">
        <v>238</v>
      </c>
      <c r="AO11005">
        <v>3</v>
      </c>
      <c r="AP11005" t="s">
        <v>239</v>
      </c>
      <c r="AQ11005" s="27">
        <v>41387</v>
      </c>
      <c r="AR11005" t="s">
        <v>240</v>
      </c>
      <c r="AS11005">
        <v>2</v>
      </c>
      <c r="AT11005" t="s">
        <v>239</v>
      </c>
      <c r="AU11005" s="27">
        <v>41387</v>
      </c>
    </row>
    <row r="11006" spans="1:47" x14ac:dyDescent="0.2">
      <c r="A11006">
        <v>11005</v>
      </c>
      <c r="B11006" t="s">
        <v>34901</v>
      </c>
      <c r="C11006" t="s">
        <v>242</v>
      </c>
      <c r="D11006" t="s">
        <v>34902</v>
      </c>
      <c r="E11006" s="27">
        <v>41565</v>
      </c>
      <c r="F11006" t="s">
        <v>233</v>
      </c>
      <c r="G11006" s="27">
        <v>27292</v>
      </c>
      <c r="H11006">
        <v>41</v>
      </c>
      <c r="I11006" t="s">
        <v>244</v>
      </c>
      <c r="J11006" t="s">
        <v>245</v>
      </c>
      <c r="K11006">
        <v>0</v>
      </c>
      <c r="L11006">
        <v>5</v>
      </c>
      <c r="M11006">
        <v>0</v>
      </c>
      <c r="N11006">
        <v>0</v>
      </c>
      <c r="O11006">
        <v>4</v>
      </c>
      <c r="P11006">
        <v>3</v>
      </c>
      <c r="Q11006" s="28">
        <v>41568.127083333333</v>
      </c>
      <c r="R11006" s="28">
        <v>41583.472222222219</v>
      </c>
      <c r="S11006" t="s">
        <v>34903</v>
      </c>
      <c r="U11006" s="27">
        <v>41283</v>
      </c>
      <c r="V11006">
        <v>282</v>
      </c>
      <c r="W11006" t="s">
        <v>36</v>
      </c>
      <c r="X11006" t="s">
        <v>274</v>
      </c>
      <c r="Y11006">
        <v>0</v>
      </c>
      <c r="AB11006" t="s">
        <v>237</v>
      </c>
      <c r="AH11006">
        <v>0</v>
      </c>
      <c r="AN11006" t="s">
        <v>238</v>
      </c>
      <c r="AO11006">
        <v>2</v>
      </c>
      <c r="AP11006" t="s">
        <v>239</v>
      </c>
      <c r="AQ11006" s="27">
        <v>41565</v>
      </c>
      <c r="AR11006" t="s">
        <v>240</v>
      </c>
      <c r="AS11006">
        <v>5</v>
      </c>
      <c r="AT11006" t="s">
        <v>246</v>
      </c>
      <c r="AU11006" s="27">
        <v>41565</v>
      </c>
    </row>
    <row r="11007" spans="1:47" x14ac:dyDescent="0.2">
      <c r="A11007">
        <v>11006</v>
      </c>
      <c r="B11007" t="s">
        <v>34904</v>
      </c>
      <c r="C11007" t="s">
        <v>15435</v>
      </c>
      <c r="D11007" t="s">
        <v>34905</v>
      </c>
      <c r="E11007" s="27">
        <v>41346</v>
      </c>
      <c r="F11007" t="s">
        <v>294</v>
      </c>
      <c r="G11007" s="27">
        <v>30051</v>
      </c>
      <c r="H11007">
        <v>34</v>
      </c>
      <c r="I11007" t="s">
        <v>244</v>
      </c>
      <c r="J11007" t="s">
        <v>250</v>
      </c>
      <c r="K11007">
        <v>0</v>
      </c>
      <c r="L11007">
        <v>2</v>
      </c>
      <c r="M11007">
        <v>0</v>
      </c>
      <c r="N11007">
        <v>0</v>
      </c>
      <c r="O11007">
        <v>0</v>
      </c>
      <c r="P11007">
        <v>0</v>
      </c>
      <c r="Q11007" s="28">
        <v>41346.101388888892</v>
      </c>
      <c r="R11007" s="28">
        <v>41347.118055555555</v>
      </c>
      <c r="S11007" t="s">
        <v>34906</v>
      </c>
      <c r="T11007" s="27">
        <v>41345</v>
      </c>
      <c r="V11007">
        <v>1</v>
      </c>
      <c r="W11007" t="s">
        <v>32</v>
      </c>
      <c r="X11007" t="s">
        <v>17826</v>
      </c>
      <c r="Y11007">
        <v>0</v>
      </c>
      <c r="AB11007" t="s">
        <v>237</v>
      </c>
      <c r="AH11007">
        <v>0</v>
      </c>
      <c r="AN11007" t="s">
        <v>238</v>
      </c>
      <c r="AO11007">
        <v>2</v>
      </c>
      <c r="AP11007" t="s">
        <v>239</v>
      </c>
      <c r="AQ11007" s="27">
        <v>41346</v>
      </c>
      <c r="AR11007" t="s">
        <v>240</v>
      </c>
      <c r="AS11007">
        <v>2</v>
      </c>
      <c r="AT11007" t="s">
        <v>239</v>
      </c>
      <c r="AU11007" s="27">
        <v>41346</v>
      </c>
    </row>
    <row r="11008" spans="1:47" x14ac:dyDescent="0.2">
      <c r="A11008">
        <v>11007</v>
      </c>
      <c r="B11008" t="s">
        <v>34907</v>
      </c>
      <c r="C11008" t="s">
        <v>34908</v>
      </c>
      <c r="D11008" t="s">
        <v>400</v>
      </c>
      <c r="E11008" s="27">
        <v>41536</v>
      </c>
      <c r="F11008" t="s">
        <v>233</v>
      </c>
      <c r="G11008" s="27">
        <v>31797</v>
      </c>
      <c r="H11008">
        <v>29</v>
      </c>
      <c r="I11008" t="s">
        <v>244</v>
      </c>
      <c r="J11008" t="s">
        <v>250</v>
      </c>
      <c r="K11008">
        <v>0</v>
      </c>
      <c r="L11008">
        <v>8</v>
      </c>
      <c r="M11008">
        <v>0</v>
      </c>
      <c r="N11008">
        <v>0</v>
      </c>
      <c r="O11008">
        <v>0</v>
      </c>
      <c r="P11008">
        <v>-1</v>
      </c>
      <c r="Q11008" s="28">
        <v>41535.318055555559</v>
      </c>
      <c r="R11008" s="28">
        <v>41536.064583333333</v>
      </c>
      <c r="S11008" t="s">
        <v>34909</v>
      </c>
      <c r="T11008" s="27">
        <v>41535</v>
      </c>
      <c r="V11008">
        <v>1</v>
      </c>
      <c r="W11008" t="s">
        <v>32</v>
      </c>
      <c r="X11008" t="s">
        <v>364</v>
      </c>
      <c r="Y11008">
        <v>0</v>
      </c>
      <c r="AB11008" t="s">
        <v>237</v>
      </c>
      <c r="AH11008">
        <v>0</v>
      </c>
      <c r="AN11008" t="s">
        <v>238</v>
      </c>
      <c r="AO11008">
        <v>6</v>
      </c>
      <c r="AP11008" t="s">
        <v>246</v>
      </c>
      <c r="AQ11008" s="27">
        <v>41536</v>
      </c>
      <c r="AR11008" t="s">
        <v>240</v>
      </c>
      <c r="AS11008">
        <v>8</v>
      </c>
      <c r="AT11008" t="s">
        <v>269</v>
      </c>
      <c r="AU11008" s="27">
        <v>41536</v>
      </c>
    </row>
    <row r="11009" spans="1:47" x14ac:dyDescent="0.2">
      <c r="A11009">
        <v>11008</v>
      </c>
      <c r="B11009" t="s">
        <v>34910</v>
      </c>
      <c r="C11009" t="s">
        <v>491</v>
      </c>
      <c r="D11009" t="s">
        <v>34911</v>
      </c>
      <c r="E11009" s="27">
        <v>41618</v>
      </c>
      <c r="F11009" t="s">
        <v>233</v>
      </c>
      <c r="G11009" s="27">
        <v>33579</v>
      </c>
      <c r="H11009">
        <v>24</v>
      </c>
      <c r="I11009" t="s">
        <v>259</v>
      </c>
      <c r="J11009" t="s">
        <v>250</v>
      </c>
      <c r="K11009">
        <v>0</v>
      </c>
      <c r="L11009">
        <v>8</v>
      </c>
      <c r="M11009">
        <v>0</v>
      </c>
      <c r="N11009">
        <v>0</v>
      </c>
      <c r="O11009">
        <v>2</v>
      </c>
      <c r="P11009">
        <v>-1</v>
      </c>
      <c r="Q11009" s="28">
        <v>41617.209722222222</v>
      </c>
      <c r="R11009" s="28">
        <v>41667.058333333334</v>
      </c>
      <c r="S11009" t="s">
        <v>34912</v>
      </c>
      <c r="T11009" s="27">
        <v>41617</v>
      </c>
      <c r="V11009">
        <v>1</v>
      </c>
      <c r="W11009" t="s">
        <v>32</v>
      </c>
      <c r="X11009" t="s">
        <v>729</v>
      </c>
      <c r="Y11009">
        <v>0</v>
      </c>
      <c r="AB11009" t="s">
        <v>237</v>
      </c>
      <c r="AH11009">
        <v>0</v>
      </c>
      <c r="AN11009" t="s">
        <v>238</v>
      </c>
      <c r="AO11009">
        <v>6</v>
      </c>
      <c r="AP11009" t="s">
        <v>246</v>
      </c>
      <c r="AQ11009" s="27">
        <v>41618</v>
      </c>
      <c r="AR11009" t="s">
        <v>240</v>
      </c>
      <c r="AS11009">
        <v>8</v>
      </c>
      <c r="AT11009" t="s">
        <v>269</v>
      </c>
      <c r="AU11009" s="27">
        <v>41618</v>
      </c>
    </row>
    <row r="11010" spans="1:47" x14ac:dyDescent="0.2">
      <c r="A11010">
        <v>11009</v>
      </c>
      <c r="B11010" t="s">
        <v>34913</v>
      </c>
      <c r="C11010" t="s">
        <v>242</v>
      </c>
      <c r="D11010" t="s">
        <v>34914</v>
      </c>
      <c r="E11010" s="27">
        <v>41563</v>
      </c>
      <c r="F11010" t="s">
        <v>233</v>
      </c>
      <c r="G11010" s="27">
        <v>28809</v>
      </c>
      <c r="H11010">
        <v>37</v>
      </c>
      <c r="I11010" t="s">
        <v>244</v>
      </c>
      <c r="J11010" t="s">
        <v>250</v>
      </c>
      <c r="K11010">
        <v>0</v>
      </c>
      <c r="L11010">
        <v>8</v>
      </c>
      <c r="M11010">
        <v>0</v>
      </c>
      <c r="N11010">
        <v>0</v>
      </c>
      <c r="O11010">
        <v>5</v>
      </c>
      <c r="P11010">
        <v>0</v>
      </c>
      <c r="Q11010" s="28">
        <v>41563.503472222219</v>
      </c>
      <c r="R11010" s="28">
        <v>41604.261111111111</v>
      </c>
      <c r="S11010" t="s">
        <v>34915</v>
      </c>
      <c r="T11010" s="27">
        <v>41562</v>
      </c>
      <c r="V11010">
        <v>1</v>
      </c>
      <c r="W11010" t="s">
        <v>32</v>
      </c>
      <c r="X11010" t="s">
        <v>261</v>
      </c>
      <c r="Y11010">
        <v>0</v>
      </c>
      <c r="AB11010" t="s">
        <v>237</v>
      </c>
      <c r="AH11010">
        <v>0</v>
      </c>
      <c r="AN11010" t="s">
        <v>238</v>
      </c>
      <c r="AO11010">
        <v>2</v>
      </c>
      <c r="AP11010" t="s">
        <v>239</v>
      </c>
      <c r="AQ11010" s="27">
        <v>41563</v>
      </c>
      <c r="AR11010" t="s">
        <v>240</v>
      </c>
      <c r="AS11010">
        <v>8</v>
      </c>
      <c r="AT11010" t="s">
        <v>269</v>
      </c>
      <c r="AU11010" s="27">
        <v>41563</v>
      </c>
    </row>
    <row r="11011" spans="1:47" x14ac:dyDescent="0.2">
      <c r="A11011">
        <v>11010</v>
      </c>
      <c r="B11011" t="s">
        <v>34916</v>
      </c>
      <c r="C11011" t="s">
        <v>11495</v>
      </c>
      <c r="D11011" t="s">
        <v>34917</v>
      </c>
      <c r="E11011" s="27">
        <v>41513</v>
      </c>
      <c r="F11011" t="s">
        <v>233</v>
      </c>
      <c r="G11011" s="27">
        <v>30418</v>
      </c>
      <c r="H11011">
        <v>33</v>
      </c>
      <c r="I11011" t="s">
        <v>244</v>
      </c>
      <c r="J11011" t="s">
        <v>250</v>
      </c>
      <c r="K11011">
        <v>0</v>
      </c>
      <c r="L11011">
        <v>7</v>
      </c>
      <c r="M11011">
        <v>0</v>
      </c>
      <c r="N11011">
        <v>0</v>
      </c>
      <c r="O11011">
        <v>0</v>
      </c>
      <c r="P11011">
        <v>0</v>
      </c>
      <c r="Q11011" s="28">
        <v>41513.111805555556</v>
      </c>
      <c r="R11011" s="28">
        <v>41517.203472222223</v>
      </c>
      <c r="S11011" t="s">
        <v>34918</v>
      </c>
      <c r="T11011" s="27">
        <v>41513</v>
      </c>
      <c r="V11011">
        <v>0</v>
      </c>
      <c r="W11011" t="s">
        <v>32</v>
      </c>
      <c r="X11011" t="s">
        <v>364</v>
      </c>
      <c r="Y11011">
        <v>0</v>
      </c>
      <c r="AB11011" t="s">
        <v>237</v>
      </c>
      <c r="AH11011">
        <v>0</v>
      </c>
      <c r="AN11011" t="s">
        <v>238</v>
      </c>
      <c r="AO11011">
        <v>7</v>
      </c>
      <c r="AP11011" t="s">
        <v>246</v>
      </c>
      <c r="AQ11011" s="27">
        <v>41513</v>
      </c>
      <c r="AR11011" t="s">
        <v>240</v>
      </c>
      <c r="AS11011">
        <v>7</v>
      </c>
      <c r="AT11011" t="s">
        <v>246</v>
      </c>
      <c r="AU11011" s="27">
        <v>41513</v>
      </c>
    </row>
    <row r="11012" spans="1:47" x14ac:dyDescent="0.2">
      <c r="A11012">
        <v>11011</v>
      </c>
      <c r="B11012" t="s">
        <v>34919</v>
      </c>
      <c r="C11012" t="s">
        <v>928</v>
      </c>
      <c r="D11012" t="s">
        <v>32165</v>
      </c>
      <c r="E11012" s="27">
        <v>41880</v>
      </c>
      <c r="F11012" t="s">
        <v>233</v>
      </c>
      <c r="G11012" s="27">
        <v>25076</v>
      </c>
      <c r="H11012">
        <v>47</v>
      </c>
      <c r="I11012" t="s">
        <v>234</v>
      </c>
      <c r="J11012" t="s">
        <v>353</v>
      </c>
      <c r="K11012">
        <v>0</v>
      </c>
      <c r="L11012">
        <v>6</v>
      </c>
      <c r="M11012">
        <v>0</v>
      </c>
      <c r="N11012">
        <v>0</v>
      </c>
      <c r="O11012">
        <v>8</v>
      </c>
      <c r="P11012">
        <v>147</v>
      </c>
      <c r="Q11012" s="28">
        <v>42027.473611111112</v>
      </c>
      <c r="R11012" s="28">
        <v>42028.231249999997</v>
      </c>
      <c r="S11012" t="s">
        <v>34920</v>
      </c>
      <c r="U11012" s="27">
        <v>41879</v>
      </c>
      <c r="V11012">
        <v>1</v>
      </c>
      <c r="W11012" t="s">
        <v>32</v>
      </c>
      <c r="X11012" t="s">
        <v>274</v>
      </c>
      <c r="Y11012">
        <v>1</v>
      </c>
      <c r="AA11012" t="s">
        <v>34921</v>
      </c>
      <c r="AB11012" t="s">
        <v>32</v>
      </c>
      <c r="AC11012">
        <v>0</v>
      </c>
      <c r="AD11012" s="27">
        <v>42269</v>
      </c>
      <c r="AE11012" t="s">
        <v>402</v>
      </c>
      <c r="AF11012" s="27">
        <v>42269</v>
      </c>
      <c r="AG11012" s="27">
        <v>42345</v>
      </c>
      <c r="AH11012">
        <v>0</v>
      </c>
      <c r="AN11012" t="s">
        <v>238</v>
      </c>
      <c r="AO11012">
        <v>4</v>
      </c>
      <c r="AP11012" t="s">
        <v>239</v>
      </c>
      <c r="AQ11012" s="27">
        <v>41880</v>
      </c>
      <c r="AR11012" t="s">
        <v>240</v>
      </c>
      <c r="AS11012">
        <v>6</v>
      </c>
      <c r="AT11012" t="s">
        <v>246</v>
      </c>
      <c r="AU11012" s="27">
        <v>41880</v>
      </c>
    </row>
    <row r="11013" spans="1:47" x14ac:dyDescent="0.2">
      <c r="A11013">
        <v>11012</v>
      </c>
      <c r="B11013" t="s">
        <v>34922</v>
      </c>
      <c r="C11013" t="s">
        <v>7120</v>
      </c>
      <c r="D11013" t="s">
        <v>1892</v>
      </c>
      <c r="E11013" s="27">
        <v>41894</v>
      </c>
      <c r="F11013" t="s">
        <v>233</v>
      </c>
      <c r="G11013" s="27">
        <v>25928</v>
      </c>
      <c r="H11013">
        <v>45</v>
      </c>
      <c r="I11013" t="s">
        <v>234</v>
      </c>
      <c r="J11013" t="s">
        <v>250</v>
      </c>
      <c r="K11013">
        <v>0</v>
      </c>
      <c r="L11013">
        <v>9</v>
      </c>
      <c r="M11013">
        <v>0</v>
      </c>
      <c r="N11013">
        <v>0</v>
      </c>
      <c r="O11013">
        <v>16</v>
      </c>
      <c r="P11013">
        <v>-1</v>
      </c>
      <c r="Q11013" s="28">
        <v>41893.430555555555</v>
      </c>
      <c r="R11013" s="28">
        <v>41928.527083333334</v>
      </c>
      <c r="S11013" t="s">
        <v>34923</v>
      </c>
      <c r="T11013" s="27">
        <v>41893</v>
      </c>
      <c r="V11013">
        <v>1</v>
      </c>
      <c r="W11013" t="s">
        <v>32</v>
      </c>
      <c r="X11013" t="s">
        <v>608</v>
      </c>
      <c r="Y11013">
        <v>0</v>
      </c>
      <c r="AB11013" t="s">
        <v>237</v>
      </c>
      <c r="AH11013">
        <v>0</v>
      </c>
      <c r="AN11013" t="s">
        <v>238</v>
      </c>
      <c r="AO11013">
        <v>2</v>
      </c>
      <c r="AP11013" t="s">
        <v>239</v>
      </c>
      <c r="AQ11013" s="27">
        <v>41894</v>
      </c>
      <c r="AR11013" t="s">
        <v>240</v>
      </c>
      <c r="AS11013">
        <v>9</v>
      </c>
      <c r="AT11013" t="s">
        <v>269</v>
      </c>
      <c r="AU11013" s="27">
        <v>41894</v>
      </c>
    </row>
    <row r="11014" spans="1:47" x14ac:dyDescent="0.2">
      <c r="A11014">
        <v>11013</v>
      </c>
      <c r="B11014" t="s">
        <v>34924</v>
      </c>
      <c r="C11014" t="s">
        <v>693</v>
      </c>
      <c r="D11014" t="s">
        <v>34925</v>
      </c>
      <c r="E11014" s="27">
        <v>41366</v>
      </c>
      <c r="F11014" t="s">
        <v>233</v>
      </c>
      <c r="G11014" s="27">
        <v>22803</v>
      </c>
      <c r="H11014">
        <v>53</v>
      </c>
      <c r="I11014" t="s">
        <v>234</v>
      </c>
      <c r="J11014" t="s">
        <v>245</v>
      </c>
      <c r="K11014">
        <v>0</v>
      </c>
      <c r="L11014">
        <v>3</v>
      </c>
      <c r="M11014">
        <v>0</v>
      </c>
      <c r="N11014">
        <v>0</v>
      </c>
      <c r="O11014">
        <v>1</v>
      </c>
      <c r="P11014">
        <v>-1</v>
      </c>
      <c r="Q11014" s="28">
        <v>41365.447222222225</v>
      </c>
      <c r="R11014" s="28">
        <v>41367.14166666667</v>
      </c>
      <c r="S11014" t="s">
        <v>34926</v>
      </c>
      <c r="T11014" s="27">
        <v>41365</v>
      </c>
      <c r="V11014">
        <v>1</v>
      </c>
      <c r="W11014" t="s">
        <v>32</v>
      </c>
      <c r="X11014" t="s">
        <v>261</v>
      </c>
      <c r="Y11014">
        <v>1</v>
      </c>
      <c r="AA11014" t="s">
        <v>34927</v>
      </c>
      <c r="AB11014" t="s">
        <v>36</v>
      </c>
      <c r="AD11014" s="27">
        <v>41477</v>
      </c>
      <c r="AE11014" t="s">
        <v>404</v>
      </c>
      <c r="AH11014">
        <v>0</v>
      </c>
      <c r="AN11014" t="s">
        <v>238</v>
      </c>
      <c r="AO11014">
        <v>1</v>
      </c>
      <c r="AP11014" t="s">
        <v>239</v>
      </c>
      <c r="AQ11014" s="27">
        <v>41366</v>
      </c>
      <c r="AR11014" t="s">
        <v>240</v>
      </c>
      <c r="AS11014">
        <v>3</v>
      </c>
      <c r="AT11014" t="s">
        <v>239</v>
      </c>
      <c r="AU11014" s="27">
        <v>41366</v>
      </c>
    </row>
    <row r="11015" spans="1:47" x14ac:dyDescent="0.2">
      <c r="A11015">
        <v>11014</v>
      </c>
      <c r="B11015" t="s">
        <v>34928</v>
      </c>
      <c r="C11015" t="s">
        <v>15398</v>
      </c>
      <c r="D11015" t="s">
        <v>3447</v>
      </c>
      <c r="E11015" s="27">
        <v>41976</v>
      </c>
      <c r="F11015" t="s">
        <v>233</v>
      </c>
      <c r="G11015" s="27">
        <v>25019</v>
      </c>
      <c r="H11015">
        <v>47</v>
      </c>
      <c r="I11015" t="s">
        <v>234</v>
      </c>
      <c r="J11015" t="s">
        <v>250</v>
      </c>
      <c r="K11015">
        <v>0</v>
      </c>
      <c r="L11015">
        <v>10</v>
      </c>
      <c r="M11015">
        <v>0</v>
      </c>
      <c r="N11015">
        <v>0</v>
      </c>
      <c r="O11015">
        <v>18</v>
      </c>
      <c r="P11015">
        <v>-259</v>
      </c>
      <c r="Q11015" s="28">
        <v>41717.367361111108</v>
      </c>
      <c r="R11015" s="28">
        <v>41900.48541666667</v>
      </c>
      <c r="S11015" t="s">
        <v>34929</v>
      </c>
      <c r="U11015" s="27">
        <v>41717</v>
      </c>
      <c r="V11015">
        <v>259</v>
      </c>
      <c r="W11015" t="s">
        <v>32</v>
      </c>
      <c r="X11015" t="s">
        <v>274</v>
      </c>
      <c r="Y11015">
        <v>0</v>
      </c>
      <c r="AB11015" t="s">
        <v>237</v>
      </c>
      <c r="AH11015">
        <v>0</v>
      </c>
      <c r="AN11015" t="s">
        <v>238</v>
      </c>
      <c r="AO11015">
        <v>3</v>
      </c>
      <c r="AP11015" t="s">
        <v>239</v>
      </c>
      <c r="AQ11015" s="27">
        <v>41976</v>
      </c>
      <c r="AR11015" t="s">
        <v>240</v>
      </c>
      <c r="AS11015">
        <v>10</v>
      </c>
      <c r="AT11015" t="s">
        <v>269</v>
      </c>
      <c r="AU11015" s="27">
        <v>41976</v>
      </c>
    </row>
    <row r="11016" spans="1:47" x14ac:dyDescent="0.2">
      <c r="A11016">
        <v>11015</v>
      </c>
      <c r="B11016" t="s">
        <v>34930</v>
      </c>
      <c r="C11016" t="s">
        <v>3191</v>
      </c>
      <c r="D11016" t="s">
        <v>34931</v>
      </c>
      <c r="E11016" s="27">
        <v>41899</v>
      </c>
      <c r="F11016" t="s">
        <v>233</v>
      </c>
      <c r="G11016" s="27">
        <v>28307</v>
      </c>
      <c r="H11016">
        <v>38</v>
      </c>
      <c r="I11016" t="s">
        <v>244</v>
      </c>
      <c r="J11016" t="s">
        <v>250</v>
      </c>
      <c r="K11016">
        <v>0</v>
      </c>
      <c r="L11016">
        <v>5</v>
      </c>
      <c r="M11016">
        <v>0</v>
      </c>
      <c r="N11016">
        <v>0</v>
      </c>
      <c r="O11016">
        <v>7</v>
      </c>
      <c r="P11016">
        <v>-1</v>
      </c>
      <c r="Q11016" s="28">
        <v>41898.323611111111</v>
      </c>
      <c r="R11016" s="28">
        <v>42341.419444444444</v>
      </c>
      <c r="S11016" t="s">
        <v>34932</v>
      </c>
      <c r="U11016" s="27">
        <v>41898</v>
      </c>
      <c r="V11016">
        <v>1</v>
      </c>
      <c r="W11016" t="s">
        <v>32</v>
      </c>
      <c r="X11016" t="s">
        <v>274</v>
      </c>
      <c r="Y11016">
        <v>0</v>
      </c>
      <c r="AB11016" t="s">
        <v>237</v>
      </c>
      <c r="AH11016">
        <v>0</v>
      </c>
      <c r="AN11016" t="s">
        <v>238</v>
      </c>
      <c r="AO11016">
        <v>2</v>
      </c>
      <c r="AP11016" t="s">
        <v>239</v>
      </c>
      <c r="AQ11016" s="27">
        <v>41899</v>
      </c>
      <c r="AR11016" t="s">
        <v>240</v>
      </c>
      <c r="AS11016">
        <v>5</v>
      </c>
      <c r="AT11016" t="s">
        <v>246</v>
      </c>
      <c r="AU11016" s="27">
        <v>41899</v>
      </c>
    </row>
    <row r="11017" spans="1:47" x14ac:dyDescent="0.2">
      <c r="A11017">
        <v>11016</v>
      </c>
      <c r="B11017" t="s">
        <v>34933</v>
      </c>
      <c r="C11017" t="s">
        <v>1313</v>
      </c>
      <c r="D11017" t="s">
        <v>13825</v>
      </c>
      <c r="E11017" s="27">
        <v>41718</v>
      </c>
      <c r="F11017" t="s">
        <v>294</v>
      </c>
      <c r="G11017" s="27">
        <v>28381</v>
      </c>
      <c r="H11017">
        <v>38</v>
      </c>
      <c r="I11017" t="s">
        <v>244</v>
      </c>
      <c r="J11017" t="s">
        <v>245</v>
      </c>
      <c r="K11017">
        <v>0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 s="28">
        <v>41718.511805555558</v>
      </c>
      <c r="R11017" s="28">
        <v>41718.414583333331</v>
      </c>
      <c r="S11017" t="s">
        <v>34934</v>
      </c>
      <c r="T11017" s="27">
        <v>41717</v>
      </c>
      <c r="V11017">
        <v>1</v>
      </c>
      <c r="W11017" t="s">
        <v>32</v>
      </c>
      <c r="X11017" t="s">
        <v>834</v>
      </c>
      <c r="Y11017">
        <v>0</v>
      </c>
      <c r="AB11017" t="s">
        <v>237</v>
      </c>
      <c r="AH11017">
        <v>0</v>
      </c>
      <c r="AN11017" t="s">
        <v>238</v>
      </c>
      <c r="AO11017">
        <v>1</v>
      </c>
      <c r="AP11017" t="s">
        <v>239</v>
      </c>
      <c r="AQ11017" s="27">
        <v>41718</v>
      </c>
      <c r="AR11017" t="s">
        <v>240</v>
      </c>
      <c r="AS11017">
        <v>1</v>
      </c>
      <c r="AT11017" t="s">
        <v>239</v>
      </c>
      <c r="AU11017" s="27">
        <v>41718</v>
      </c>
    </row>
    <row r="11018" spans="1:47" x14ac:dyDescent="0.2">
      <c r="A11018">
        <v>11017</v>
      </c>
      <c r="B11018" t="s">
        <v>34935</v>
      </c>
      <c r="C11018" t="s">
        <v>242</v>
      </c>
      <c r="D11018" t="s">
        <v>20047</v>
      </c>
      <c r="E11018" s="27">
        <v>41962</v>
      </c>
      <c r="F11018" t="s">
        <v>233</v>
      </c>
      <c r="G11018" s="27">
        <v>27993</v>
      </c>
      <c r="H11018">
        <v>39</v>
      </c>
      <c r="I11018" t="s">
        <v>244</v>
      </c>
      <c r="J11018" t="s">
        <v>245</v>
      </c>
      <c r="K11018">
        <v>0</v>
      </c>
      <c r="L11018">
        <v>2</v>
      </c>
      <c r="M11018">
        <v>0</v>
      </c>
      <c r="N11018">
        <v>0</v>
      </c>
      <c r="O11018">
        <v>3</v>
      </c>
      <c r="P11018">
        <v>323</v>
      </c>
      <c r="Q11018" s="28">
        <v>42285.501388888886</v>
      </c>
      <c r="R11018" s="28">
        <v>42291.540277777778</v>
      </c>
      <c r="S11018" t="s">
        <v>34936</v>
      </c>
      <c r="U11018" s="27">
        <v>41565</v>
      </c>
      <c r="V11018">
        <v>397</v>
      </c>
      <c r="W11018" t="s">
        <v>32</v>
      </c>
      <c r="X11018" t="s">
        <v>274</v>
      </c>
      <c r="Y11018">
        <v>1</v>
      </c>
      <c r="AA11018" t="s">
        <v>34937</v>
      </c>
      <c r="AB11018" t="s">
        <v>32</v>
      </c>
      <c r="AD11018" s="27">
        <v>42447</v>
      </c>
      <c r="AH11018">
        <v>0</v>
      </c>
      <c r="AN11018" t="s">
        <v>238</v>
      </c>
      <c r="AO11018">
        <v>1</v>
      </c>
      <c r="AP11018" t="s">
        <v>239</v>
      </c>
      <c r="AQ11018" s="27">
        <v>41962</v>
      </c>
      <c r="AR11018" t="s">
        <v>240</v>
      </c>
      <c r="AS11018">
        <v>2</v>
      </c>
      <c r="AT11018" t="s">
        <v>239</v>
      </c>
      <c r="AU11018" s="27">
        <v>41962</v>
      </c>
    </row>
    <row r="11019" spans="1:47" x14ac:dyDescent="0.2">
      <c r="A11019">
        <v>11018</v>
      </c>
      <c r="B11019" t="s">
        <v>34938</v>
      </c>
      <c r="C11019" t="s">
        <v>3523</v>
      </c>
      <c r="D11019" t="s">
        <v>34939</v>
      </c>
      <c r="E11019" s="27">
        <v>41782</v>
      </c>
      <c r="F11019" t="s">
        <v>233</v>
      </c>
      <c r="G11019" s="27">
        <v>33648</v>
      </c>
      <c r="H11019">
        <v>24</v>
      </c>
      <c r="I11019" t="s">
        <v>259</v>
      </c>
      <c r="J11019" t="s">
        <v>245</v>
      </c>
      <c r="K11019">
        <v>0</v>
      </c>
      <c r="L11019">
        <v>7</v>
      </c>
      <c r="M11019">
        <v>0</v>
      </c>
      <c r="N11019">
        <v>0</v>
      </c>
      <c r="O11019">
        <v>2</v>
      </c>
      <c r="P11019">
        <v>-57</v>
      </c>
      <c r="Q11019" s="28">
        <v>41725.172222222223</v>
      </c>
      <c r="R11019" s="28">
        <v>41726.07916666667</v>
      </c>
      <c r="S11019" t="s">
        <v>34940</v>
      </c>
      <c r="T11019" s="27">
        <v>41725</v>
      </c>
      <c r="V11019">
        <v>57</v>
      </c>
      <c r="W11019" t="s">
        <v>32</v>
      </c>
      <c r="X11019" t="s">
        <v>371</v>
      </c>
      <c r="Y11019">
        <v>0</v>
      </c>
      <c r="AB11019" t="s">
        <v>237</v>
      </c>
      <c r="AH11019">
        <v>0</v>
      </c>
      <c r="AN11019" t="s">
        <v>238</v>
      </c>
      <c r="AO11019">
        <v>7</v>
      </c>
      <c r="AP11019" t="s">
        <v>246</v>
      </c>
      <c r="AQ11019" s="27">
        <v>41782</v>
      </c>
      <c r="AR11019" t="s">
        <v>240</v>
      </c>
      <c r="AS11019">
        <v>7</v>
      </c>
      <c r="AT11019" t="s">
        <v>246</v>
      </c>
      <c r="AU11019" s="27">
        <v>41782</v>
      </c>
    </row>
    <row r="11020" spans="1:47" x14ac:dyDescent="0.2">
      <c r="A11020">
        <v>11019</v>
      </c>
      <c r="B11020" t="s">
        <v>34941</v>
      </c>
      <c r="C11020" t="s">
        <v>500</v>
      </c>
      <c r="D11020" t="s">
        <v>13801</v>
      </c>
      <c r="E11020" s="27">
        <v>41327</v>
      </c>
      <c r="F11020" t="s">
        <v>233</v>
      </c>
      <c r="G11020" s="27">
        <v>19825</v>
      </c>
      <c r="H11020">
        <v>62</v>
      </c>
      <c r="I11020" t="s">
        <v>234</v>
      </c>
      <c r="J11020" t="s">
        <v>245</v>
      </c>
      <c r="K11020">
        <v>0</v>
      </c>
      <c r="L11020">
        <v>1</v>
      </c>
      <c r="M11020">
        <v>0</v>
      </c>
      <c r="N11020">
        <v>0</v>
      </c>
      <c r="O11020">
        <v>0</v>
      </c>
      <c r="P11020">
        <v>-1</v>
      </c>
      <c r="Q11020" s="28">
        <v>41326.439583333333</v>
      </c>
      <c r="R11020" s="28">
        <v>41702.26458333333</v>
      </c>
      <c r="S11020" t="s">
        <v>34942</v>
      </c>
      <c r="T11020" s="27">
        <v>41326</v>
      </c>
      <c r="V11020">
        <v>1</v>
      </c>
      <c r="W11020" t="s">
        <v>32</v>
      </c>
      <c r="X11020" t="s">
        <v>1578</v>
      </c>
      <c r="Y11020">
        <v>0</v>
      </c>
      <c r="AB11020" t="s">
        <v>237</v>
      </c>
      <c r="AH11020">
        <v>0</v>
      </c>
      <c r="AN11020" t="s">
        <v>238</v>
      </c>
      <c r="AO11020">
        <v>1</v>
      </c>
      <c r="AP11020" t="s">
        <v>239</v>
      </c>
      <c r="AQ11020" s="27">
        <v>41327</v>
      </c>
      <c r="AR11020" t="s">
        <v>240</v>
      </c>
      <c r="AS11020">
        <v>1</v>
      </c>
      <c r="AT11020" t="s">
        <v>239</v>
      </c>
      <c r="AU11020" s="27">
        <v>41327</v>
      </c>
    </row>
    <row r="11021" spans="1:47" x14ac:dyDescent="0.2">
      <c r="A11021">
        <v>11020</v>
      </c>
      <c r="B11021" t="s">
        <v>34943</v>
      </c>
      <c r="C11021" t="s">
        <v>830</v>
      </c>
      <c r="D11021" t="s">
        <v>34944</v>
      </c>
      <c r="E11021" s="27">
        <v>41835</v>
      </c>
      <c r="F11021" t="s">
        <v>233</v>
      </c>
      <c r="G11021" s="27">
        <v>32250</v>
      </c>
      <c r="H11021">
        <v>28</v>
      </c>
      <c r="I11021" t="s">
        <v>244</v>
      </c>
      <c r="J11021" t="s">
        <v>250</v>
      </c>
      <c r="K11021">
        <v>0</v>
      </c>
      <c r="L11021">
        <v>9</v>
      </c>
      <c r="M11021">
        <v>0</v>
      </c>
      <c r="N11021">
        <v>0</v>
      </c>
      <c r="O11021">
        <v>1</v>
      </c>
      <c r="S11021" t="s">
        <v>34945</v>
      </c>
      <c r="U11021" s="27">
        <v>40912</v>
      </c>
      <c r="V11021">
        <v>923</v>
      </c>
      <c r="W11021" t="s">
        <v>32</v>
      </c>
      <c r="X11021" t="s">
        <v>274</v>
      </c>
      <c r="Y11021">
        <v>0</v>
      </c>
      <c r="AB11021" t="s">
        <v>237</v>
      </c>
      <c r="AH11021">
        <v>0</v>
      </c>
      <c r="AN11021" t="s">
        <v>238</v>
      </c>
      <c r="AO11021">
        <v>7</v>
      </c>
      <c r="AP11021" t="s">
        <v>246</v>
      </c>
      <c r="AQ11021" s="27">
        <v>41835</v>
      </c>
      <c r="AR11021" t="s">
        <v>240</v>
      </c>
      <c r="AS11021">
        <v>9</v>
      </c>
      <c r="AT11021" t="s">
        <v>269</v>
      </c>
      <c r="AU11021" s="27">
        <v>41835</v>
      </c>
    </row>
    <row r="11022" spans="1:47" x14ac:dyDescent="0.2">
      <c r="A11022">
        <v>11021</v>
      </c>
      <c r="B11022" t="s">
        <v>34946</v>
      </c>
      <c r="C11022" t="s">
        <v>1286</v>
      </c>
      <c r="D11022" t="s">
        <v>34947</v>
      </c>
      <c r="E11022" s="27">
        <v>41721</v>
      </c>
      <c r="F11022" t="s">
        <v>233</v>
      </c>
      <c r="G11022" s="27">
        <v>34881</v>
      </c>
      <c r="H11022">
        <v>20</v>
      </c>
      <c r="I11022" t="s">
        <v>259</v>
      </c>
      <c r="J11022" t="s">
        <v>250</v>
      </c>
      <c r="K11022">
        <v>1</v>
      </c>
      <c r="L11022">
        <v>3</v>
      </c>
      <c r="M11022">
        <v>0</v>
      </c>
      <c r="N11022">
        <v>0</v>
      </c>
      <c r="O11022">
        <v>2</v>
      </c>
      <c r="P11022">
        <v>-1</v>
      </c>
      <c r="Q11022" s="28">
        <v>41720.272916666669</v>
      </c>
      <c r="R11022" s="28">
        <v>41722.415277777778</v>
      </c>
      <c r="S11022" t="s">
        <v>34948</v>
      </c>
      <c r="T11022" s="27">
        <v>41719</v>
      </c>
      <c r="V11022">
        <v>2</v>
      </c>
      <c r="W11022" t="s">
        <v>32</v>
      </c>
      <c r="X11022" t="s">
        <v>555</v>
      </c>
      <c r="Y11022">
        <v>1</v>
      </c>
      <c r="AA11022" t="s">
        <v>34949</v>
      </c>
      <c r="AB11022" t="s">
        <v>32</v>
      </c>
      <c r="AD11022" s="27">
        <v>41732</v>
      </c>
      <c r="AE11022" t="s">
        <v>359</v>
      </c>
      <c r="AH11022">
        <v>0</v>
      </c>
      <c r="AN11022" t="s">
        <v>238</v>
      </c>
      <c r="AO11022">
        <v>5</v>
      </c>
      <c r="AP11022" t="s">
        <v>246</v>
      </c>
      <c r="AQ11022" s="27">
        <v>41721</v>
      </c>
      <c r="AR11022" t="s">
        <v>240</v>
      </c>
      <c r="AS11022">
        <v>3</v>
      </c>
      <c r="AT11022" t="s">
        <v>239</v>
      </c>
      <c r="AU11022" s="27">
        <v>41721</v>
      </c>
    </row>
    <row r="11023" spans="1:47" x14ac:dyDescent="0.2">
      <c r="A11023">
        <v>11022</v>
      </c>
      <c r="B11023" t="s">
        <v>34950</v>
      </c>
      <c r="C11023" t="s">
        <v>9624</v>
      </c>
      <c r="D11023" t="s">
        <v>34951</v>
      </c>
      <c r="E11023" s="27">
        <v>41824</v>
      </c>
      <c r="F11023" t="s">
        <v>294</v>
      </c>
      <c r="G11023" s="27">
        <v>32526</v>
      </c>
      <c r="H11023">
        <v>27</v>
      </c>
      <c r="I11023" t="s">
        <v>244</v>
      </c>
      <c r="J11023" t="s">
        <v>22</v>
      </c>
      <c r="K11023">
        <v>0</v>
      </c>
      <c r="L11023">
        <v>6</v>
      </c>
      <c r="M11023">
        <v>0</v>
      </c>
      <c r="N11023">
        <v>0</v>
      </c>
      <c r="O11023">
        <v>7</v>
      </c>
      <c r="P11023">
        <v>-1</v>
      </c>
      <c r="Q11023" s="28">
        <v>41823.257638888892</v>
      </c>
      <c r="R11023" s="28">
        <v>41824.338888888888</v>
      </c>
      <c r="S11023" t="s">
        <v>34952</v>
      </c>
      <c r="T11023" s="27">
        <v>41824</v>
      </c>
      <c r="V11023">
        <v>0</v>
      </c>
      <c r="W11023" t="s">
        <v>32</v>
      </c>
      <c r="X11023" t="s">
        <v>359</v>
      </c>
      <c r="Y11023">
        <v>1</v>
      </c>
      <c r="AA11023" t="s">
        <v>34953</v>
      </c>
      <c r="AB11023" t="s">
        <v>32</v>
      </c>
      <c r="AD11023" s="27">
        <v>42341</v>
      </c>
      <c r="AE11023" t="s">
        <v>359</v>
      </c>
      <c r="AH11023">
        <v>0</v>
      </c>
      <c r="AN11023" t="s">
        <v>238</v>
      </c>
      <c r="AO11023">
        <v>5</v>
      </c>
      <c r="AP11023" t="s">
        <v>246</v>
      </c>
      <c r="AQ11023" s="27">
        <v>41824</v>
      </c>
      <c r="AR11023" t="s">
        <v>240</v>
      </c>
      <c r="AS11023">
        <v>6</v>
      </c>
      <c r="AT11023" t="s">
        <v>246</v>
      </c>
      <c r="AU11023" s="27">
        <v>41824</v>
      </c>
    </row>
    <row r="11024" spans="1:47" x14ac:dyDescent="0.2">
      <c r="A11024">
        <v>11023</v>
      </c>
      <c r="B11024" t="s">
        <v>34954</v>
      </c>
      <c r="C11024" t="s">
        <v>28526</v>
      </c>
      <c r="D11024" t="s">
        <v>34955</v>
      </c>
      <c r="E11024" s="27">
        <v>41287</v>
      </c>
      <c r="F11024" t="s">
        <v>233</v>
      </c>
      <c r="G11024" s="27">
        <v>22903</v>
      </c>
      <c r="H11024">
        <v>53</v>
      </c>
      <c r="I11024" t="s">
        <v>234</v>
      </c>
      <c r="J11024" t="s">
        <v>250</v>
      </c>
      <c r="K11024">
        <v>0</v>
      </c>
      <c r="L11024">
        <v>1</v>
      </c>
      <c r="M11024">
        <v>0</v>
      </c>
      <c r="N11024">
        <v>0</v>
      </c>
      <c r="O11024">
        <v>10</v>
      </c>
      <c r="S11024" t="s">
        <v>34956</v>
      </c>
      <c r="T11024" s="27">
        <v>41286</v>
      </c>
      <c r="V11024">
        <v>1</v>
      </c>
      <c r="W11024" t="s">
        <v>32</v>
      </c>
      <c r="X11024" t="s">
        <v>1406</v>
      </c>
      <c r="Y11024">
        <v>0</v>
      </c>
      <c r="AB11024" t="s">
        <v>237</v>
      </c>
      <c r="AH11024">
        <v>0</v>
      </c>
      <c r="AN11024" t="s">
        <v>238</v>
      </c>
      <c r="AO11024">
        <v>1</v>
      </c>
      <c r="AP11024" t="s">
        <v>239</v>
      </c>
      <c r="AQ11024" s="27">
        <v>41287</v>
      </c>
      <c r="AR11024" t="s">
        <v>240</v>
      </c>
      <c r="AS11024">
        <v>1</v>
      </c>
      <c r="AT11024" t="s">
        <v>239</v>
      </c>
      <c r="AU11024" s="27">
        <v>41287</v>
      </c>
    </row>
    <row r="11025" spans="1:47" x14ac:dyDescent="0.2">
      <c r="A11025">
        <v>11024</v>
      </c>
      <c r="B11025" t="s">
        <v>34957</v>
      </c>
      <c r="C11025" t="s">
        <v>500</v>
      </c>
      <c r="D11025" t="s">
        <v>34958</v>
      </c>
      <c r="E11025" s="27">
        <v>41940</v>
      </c>
      <c r="F11025" t="s">
        <v>233</v>
      </c>
      <c r="G11025" s="27">
        <v>34572</v>
      </c>
      <c r="H11025">
        <v>21</v>
      </c>
      <c r="I11025" t="s">
        <v>259</v>
      </c>
      <c r="J11025" t="s">
        <v>250</v>
      </c>
      <c r="K11025">
        <v>0</v>
      </c>
      <c r="L11025">
        <v>9</v>
      </c>
      <c r="M11025">
        <v>0</v>
      </c>
      <c r="N11025">
        <v>0</v>
      </c>
      <c r="O11025">
        <v>1</v>
      </c>
      <c r="P11025">
        <v>-1</v>
      </c>
      <c r="Q11025" s="28">
        <v>41939.418749999997</v>
      </c>
      <c r="R11025" s="28">
        <v>41942.182638888888</v>
      </c>
      <c r="S11025" t="s">
        <v>34959</v>
      </c>
      <c r="T11025" s="27">
        <v>41939</v>
      </c>
      <c r="V11025">
        <v>1</v>
      </c>
      <c r="W11025" t="s">
        <v>32</v>
      </c>
      <c r="X11025" t="s">
        <v>1207</v>
      </c>
      <c r="Y11025">
        <v>0</v>
      </c>
      <c r="AB11025" t="s">
        <v>237</v>
      </c>
      <c r="AH11025">
        <v>0</v>
      </c>
      <c r="AN11025" t="s">
        <v>238</v>
      </c>
      <c r="AO11025">
        <v>6</v>
      </c>
      <c r="AP11025" t="s">
        <v>246</v>
      </c>
      <c r="AQ11025" s="27">
        <v>41940</v>
      </c>
      <c r="AR11025" t="s">
        <v>240</v>
      </c>
      <c r="AS11025">
        <v>9</v>
      </c>
      <c r="AT11025" t="s">
        <v>269</v>
      </c>
      <c r="AU11025" s="27">
        <v>41940</v>
      </c>
    </row>
    <row r="11026" spans="1:47" x14ac:dyDescent="0.2">
      <c r="A11026">
        <v>11025</v>
      </c>
      <c r="B11026" t="s">
        <v>34960</v>
      </c>
      <c r="C11026" t="s">
        <v>15112</v>
      </c>
      <c r="D11026" t="s">
        <v>22767</v>
      </c>
      <c r="E11026" s="27">
        <v>41376</v>
      </c>
      <c r="F11026" t="s">
        <v>233</v>
      </c>
      <c r="G11026" s="27">
        <v>34412</v>
      </c>
      <c r="H11026">
        <v>22</v>
      </c>
      <c r="I11026" t="s">
        <v>259</v>
      </c>
      <c r="J11026" t="s">
        <v>250</v>
      </c>
      <c r="K11026">
        <v>0</v>
      </c>
      <c r="L11026">
        <v>6</v>
      </c>
      <c r="M11026">
        <v>0</v>
      </c>
      <c r="N11026">
        <v>0</v>
      </c>
      <c r="O11026">
        <v>2</v>
      </c>
      <c r="P11026">
        <v>-1</v>
      </c>
      <c r="Q11026" s="28">
        <v>41375.459722222222</v>
      </c>
      <c r="R11026" s="28">
        <v>41378.479861111111</v>
      </c>
      <c r="S11026" t="s">
        <v>34961</v>
      </c>
      <c r="T11026" s="27">
        <v>41375</v>
      </c>
      <c r="V11026">
        <v>1</v>
      </c>
      <c r="W11026" t="s">
        <v>32</v>
      </c>
      <c r="X11026" t="s">
        <v>6228</v>
      </c>
      <c r="Y11026">
        <v>0</v>
      </c>
      <c r="AB11026" t="s">
        <v>237</v>
      </c>
      <c r="AH11026">
        <v>0</v>
      </c>
      <c r="AN11026" t="s">
        <v>238</v>
      </c>
      <c r="AO11026">
        <v>6</v>
      </c>
      <c r="AP11026" t="s">
        <v>246</v>
      </c>
      <c r="AQ11026" s="27">
        <v>41376</v>
      </c>
      <c r="AR11026" t="s">
        <v>240</v>
      </c>
      <c r="AS11026">
        <v>6</v>
      </c>
      <c r="AT11026" t="s">
        <v>246</v>
      </c>
      <c r="AU11026" s="27">
        <v>41376</v>
      </c>
    </row>
    <row r="11027" spans="1:47" x14ac:dyDescent="0.2">
      <c r="A11027">
        <v>11026</v>
      </c>
      <c r="B11027" t="s">
        <v>34962</v>
      </c>
      <c r="C11027" t="s">
        <v>990</v>
      </c>
      <c r="D11027" t="s">
        <v>34963</v>
      </c>
      <c r="E11027" s="27">
        <v>41751</v>
      </c>
      <c r="F11027" t="s">
        <v>233</v>
      </c>
      <c r="G11027" s="27">
        <v>31406</v>
      </c>
      <c r="H11027">
        <v>30</v>
      </c>
      <c r="I11027" t="s">
        <v>244</v>
      </c>
      <c r="J11027" t="s">
        <v>245</v>
      </c>
      <c r="K11027">
        <v>0</v>
      </c>
      <c r="L11027">
        <v>3</v>
      </c>
      <c r="M11027">
        <v>0</v>
      </c>
      <c r="N11027">
        <v>0</v>
      </c>
      <c r="O11027">
        <v>2</v>
      </c>
      <c r="P11027">
        <v>0</v>
      </c>
      <c r="Q11027" s="28">
        <v>41751.149305555555</v>
      </c>
      <c r="R11027" s="28">
        <v>41751.356944444444</v>
      </c>
      <c r="S11027" t="s">
        <v>34964</v>
      </c>
      <c r="T11027" s="27">
        <v>41750</v>
      </c>
      <c r="V11027">
        <v>1</v>
      </c>
      <c r="W11027" t="s">
        <v>32</v>
      </c>
      <c r="X11027" t="s">
        <v>359</v>
      </c>
      <c r="Y11027">
        <v>0</v>
      </c>
      <c r="AB11027" t="s">
        <v>237</v>
      </c>
      <c r="AH11027">
        <v>0</v>
      </c>
      <c r="AN11027" t="s">
        <v>238</v>
      </c>
      <c r="AO11027">
        <v>2</v>
      </c>
      <c r="AP11027" t="s">
        <v>239</v>
      </c>
      <c r="AQ11027" s="27">
        <v>41751</v>
      </c>
      <c r="AR11027" t="s">
        <v>240</v>
      </c>
      <c r="AS11027">
        <v>3</v>
      </c>
      <c r="AT11027" t="s">
        <v>239</v>
      </c>
      <c r="AU11027" s="27">
        <v>41751</v>
      </c>
    </row>
    <row r="11028" spans="1:47" x14ac:dyDescent="0.2">
      <c r="A11028">
        <v>11027</v>
      </c>
      <c r="B11028" t="s">
        <v>34965</v>
      </c>
      <c r="C11028" t="s">
        <v>288</v>
      </c>
      <c r="D11028" t="s">
        <v>34966</v>
      </c>
      <c r="E11028" s="27">
        <v>41472</v>
      </c>
      <c r="F11028" t="s">
        <v>233</v>
      </c>
      <c r="G11028" s="27">
        <v>24187</v>
      </c>
      <c r="H11028">
        <v>50</v>
      </c>
      <c r="I11028" t="s">
        <v>234</v>
      </c>
      <c r="J11028" t="s">
        <v>245</v>
      </c>
      <c r="K11028">
        <v>0</v>
      </c>
      <c r="L11028">
        <v>2</v>
      </c>
      <c r="M11028">
        <v>0</v>
      </c>
      <c r="N11028">
        <v>0</v>
      </c>
      <c r="O11028">
        <v>1</v>
      </c>
      <c r="P11028">
        <v>-138</v>
      </c>
      <c r="Q11028" s="28">
        <v>41334.320138888892</v>
      </c>
      <c r="R11028" s="28">
        <v>41335.40347222222</v>
      </c>
      <c r="S11028" t="s">
        <v>34967</v>
      </c>
      <c r="T11028" s="27">
        <v>40407</v>
      </c>
      <c r="V11028">
        <v>1065</v>
      </c>
      <c r="W11028" t="s">
        <v>36</v>
      </c>
      <c r="X11028" t="s">
        <v>879</v>
      </c>
      <c r="Y11028">
        <v>0</v>
      </c>
      <c r="AB11028" t="s">
        <v>237</v>
      </c>
      <c r="AH11028">
        <v>0</v>
      </c>
      <c r="AN11028" t="s">
        <v>238</v>
      </c>
      <c r="AO11028">
        <v>1</v>
      </c>
      <c r="AP11028" t="s">
        <v>239</v>
      </c>
      <c r="AQ11028" s="27">
        <v>41472</v>
      </c>
      <c r="AR11028" t="s">
        <v>240</v>
      </c>
      <c r="AS11028">
        <v>2</v>
      </c>
      <c r="AT11028" t="s">
        <v>239</v>
      </c>
      <c r="AU11028" s="27">
        <v>41472</v>
      </c>
    </row>
    <row r="11029" spans="1:47" x14ac:dyDescent="0.2">
      <c r="A11029">
        <v>11028</v>
      </c>
      <c r="B11029" t="s">
        <v>34968</v>
      </c>
      <c r="C11029" t="s">
        <v>7141</v>
      </c>
      <c r="D11029" t="s">
        <v>34969</v>
      </c>
      <c r="E11029" s="27">
        <v>41962</v>
      </c>
      <c r="F11029" t="s">
        <v>233</v>
      </c>
      <c r="G11029" s="27">
        <v>27864</v>
      </c>
      <c r="H11029">
        <v>40</v>
      </c>
      <c r="I11029" t="s">
        <v>244</v>
      </c>
      <c r="J11029" t="s">
        <v>245</v>
      </c>
      <c r="K11029">
        <v>0</v>
      </c>
      <c r="L11029">
        <v>9</v>
      </c>
      <c r="M11029">
        <v>0</v>
      </c>
      <c r="N11029">
        <v>0</v>
      </c>
      <c r="O11029">
        <v>0</v>
      </c>
      <c r="W11029" t="s">
        <v>237</v>
      </c>
      <c r="Y11029">
        <v>-1</v>
      </c>
      <c r="AB11029" t="s">
        <v>237</v>
      </c>
      <c r="AH11029">
        <v>0</v>
      </c>
      <c r="AN11029" t="s">
        <v>238</v>
      </c>
      <c r="AO11029">
        <v>5</v>
      </c>
      <c r="AP11029" t="s">
        <v>246</v>
      </c>
      <c r="AQ11029" s="27">
        <v>41962</v>
      </c>
      <c r="AR11029" t="s">
        <v>240</v>
      </c>
      <c r="AS11029">
        <v>9</v>
      </c>
      <c r="AT11029" t="s">
        <v>269</v>
      </c>
      <c r="AU11029" s="27">
        <v>41962</v>
      </c>
    </row>
    <row r="11030" spans="1:47" x14ac:dyDescent="0.2">
      <c r="A11030">
        <v>11029</v>
      </c>
      <c r="B11030" t="s">
        <v>34970</v>
      </c>
      <c r="C11030" t="s">
        <v>2424</v>
      </c>
      <c r="D11030" t="s">
        <v>34971</v>
      </c>
      <c r="E11030" s="27">
        <v>41825</v>
      </c>
      <c r="F11030" t="s">
        <v>233</v>
      </c>
      <c r="G11030" s="27">
        <v>29492</v>
      </c>
      <c r="H11030">
        <v>35</v>
      </c>
      <c r="I11030" t="s">
        <v>244</v>
      </c>
      <c r="J11030" t="s">
        <v>250</v>
      </c>
      <c r="K11030">
        <v>0</v>
      </c>
      <c r="L11030">
        <v>6</v>
      </c>
      <c r="M11030">
        <v>0</v>
      </c>
      <c r="N11030">
        <v>0</v>
      </c>
      <c r="O11030">
        <v>0</v>
      </c>
      <c r="P11030">
        <v>-1</v>
      </c>
      <c r="Q11030" s="28">
        <v>41824.433333333334</v>
      </c>
      <c r="R11030" s="28">
        <v>41837.38958333333</v>
      </c>
      <c r="S11030" t="s">
        <v>34972</v>
      </c>
      <c r="T11030" s="27">
        <v>41824</v>
      </c>
      <c r="V11030">
        <v>1</v>
      </c>
      <c r="W11030" t="s">
        <v>36</v>
      </c>
      <c r="X11030" t="s">
        <v>279</v>
      </c>
      <c r="Y11030">
        <v>0</v>
      </c>
      <c r="AB11030" t="s">
        <v>237</v>
      </c>
      <c r="AH11030">
        <v>0</v>
      </c>
      <c r="AN11030" t="s">
        <v>238</v>
      </c>
      <c r="AO11030">
        <v>2</v>
      </c>
      <c r="AP11030" t="s">
        <v>239</v>
      </c>
      <c r="AQ11030" s="27">
        <v>41825</v>
      </c>
      <c r="AR11030" t="s">
        <v>240</v>
      </c>
      <c r="AS11030">
        <v>6</v>
      </c>
      <c r="AT11030" t="s">
        <v>246</v>
      </c>
      <c r="AU11030" s="27">
        <v>41825</v>
      </c>
    </row>
    <row r="11031" spans="1:47" x14ac:dyDescent="0.2">
      <c r="A11031">
        <v>11030</v>
      </c>
      <c r="B11031" t="s">
        <v>34973</v>
      </c>
      <c r="C11031" t="s">
        <v>1711</v>
      </c>
      <c r="D11031" t="s">
        <v>5448</v>
      </c>
      <c r="E11031" s="27">
        <v>41564</v>
      </c>
      <c r="F11031" t="s">
        <v>233</v>
      </c>
      <c r="G11031" s="27">
        <v>24934</v>
      </c>
      <c r="H11031">
        <v>48</v>
      </c>
      <c r="I11031" t="s">
        <v>234</v>
      </c>
      <c r="J11031" t="s">
        <v>245</v>
      </c>
      <c r="K11031">
        <v>0</v>
      </c>
      <c r="L11031">
        <v>1</v>
      </c>
      <c r="M11031">
        <v>0</v>
      </c>
      <c r="N11031">
        <v>0</v>
      </c>
      <c r="O11031">
        <v>1</v>
      </c>
      <c r="P11031">
        <v>-1</v>
      </c>
      <c r="Q11031" s="28">
        <v>41563.088194444441</v>
      </c>
      <c r="R11031" s="28">
        <v>41564.304861111108</v>
      </c>
      <c r="S11031" t="s">
        <v>34974</v>
      </c>
      <c r="U11031" s="27">
        <v>41563</v>
      </c>
      <c r="V11031">
        <v>1</v>
      </c>
      <c r="W11031" t="s">
        <v>32</v>
      </c>
      <c r="X11031" t="s">
        <v>274</v>
      </c>
      <c r="Y11031">
        <v>0</v>
      </c>
      <c r="AB11031" t="s">
        <v>237</v>
      </c>
      <c r="AH11031">
        <v>0</v>
      </c>
      <c r="AN11031" t="s">
        <v>238</v>
      </c>
      <c r="AO11031">
        <v>1</v>
      </c>
      <c r="AP11031" t="s">
        <v>239</v>
      </c>
      <c r="AQ11031" s="27">
        <v>41564</v>
      </c>
      <c r="AR11031" t="s">
        <v>240</v>
      </c>
      <c r="AS11031">
        <v>1</v>
      </c>
      <c r="AT11031" t="s">
        <v>239</v>
      </c>
      <c r="AU11031" s="27">
        <v>41564</v>
      </c>
    </row>
    <row r="11032" spans="1:47" x14ac:dyDescent="0.2">
      <c r="A11032">
        <v>11031</v>
      </c>
      <c r="B11032" t="s">
        <v>34975</v>
      </c>
      <c r="C11032" t="s">
        <v>3443</v>
      </c>
      <c r="D11032" t="s">
        <v>34976</v>
      </c>
      <c r="E11032" s="27">
        <v>41605</v>
      </c>
      <c r="F11032" t="s">
        <v>233</v>
      </c>
      <c r="G11032" s="27">
        <v>27793</v>
      </c>
      <c r="H11032">
        <v>40</v>
      </c>
      <c r="I11032" t="s">
        <v>244</v>
      </c>
      <c r="J11032" t="s">
        <v>245</v>
      </c>
      <c r="K11032">
        <v>0</v>
      </c>
      <c r="L11032">
        <v>1</v>
      </c>
      <c r="M11032">
        <v>0</v>
      </c>
      <c r="N11032">
        <v>0</v>
      </c>
      <c r="O11032">
        <v>1</v>
      </c>
      <c r="P11032">
        <v>-1</v>
      </c>
      <c r="Q11032" s="28">
        <v>41604.488194444442</v>
      </c>
      <c r="R11032" s="28">
        <v>41605.448611111111</v>
      </c>
      <c r="S11032" t="s">
        <v>34977</v>
      </c>
      <c r="T11032" s="27">
        <v>41604</v>
      </c>
      <c r="V11032">
        <v>1</v>
      </c>
      <c r="W11032" t="s">
        <v>32</v>
      </c>
      <c r="X11032" t="s">
        <v>348</v>
      </c>
      <c r="Y11032">
        <v>1</v>
      </c>
      <c r="AA11032" t="s">
        <v>34978</v>
      </c>
      <c r="AB11032" t="s">
        <v>36</v>
      </c>
      <c r="AD11032" s="27">
        <v>42398</v>
      </c>
      <c r="AE11032" t="s">
        <v>422</v>
      </c>
      <c r="AH11032">
        <v>0</v>
      </c>
      <c r="AN11032" t="s">
        <v>238</v>
      </c>
      <c r="AO11032">
        <v>1</v>
      </c>
      <c r="AP11032" t="s">
        <v>239</v>
      </c>
      <c r="AQ11032" s="27">
        <v>41605</v>
      </c>
      <c r="AR11032" t="s">
        <v>240</v>
      </c>
      <c r="AS11032">
        <v>1</v>
      </c>
      <c r="AT11032" t="s">
        <v>239</v>
      </c>
      <c r="AU11032" s="27">
        <v>41605</v>
      </c>
    </row>
    <row r="11033" spans="1:47" x14ac:dyDescent="0.2">
      <c r="A11033">
        <v>11032</v>
      </c>
      <c r="B11033" t="s">
        <v>34979</v>
      </c>
      <c r="C11033" t="s">
        <v>10385</v>
      </c>
      <c r="D11033" t="s">
        <v>603</v>
      </c>
      <c r="E11033" s="27">
        <v>41870</v>
      </c>
      <c r="F11033" t="s">
        <v>233</v>
      </c>
      <c r="G11033" s="27">
        <v>32320</v>
      </c>
      <c r="H11033">
        <v>27</v>
      </c>
      <c r="I11033" t="s">
        <v>244</v>
      </c>
      <c r="J11033" t="s">
        <v>22</v>
      </c>
      <c r="K11033">
        <v>0</v>
      </c>
      <c r="L11033">
        <v>1</v>
      </c>
      <c r="M11033">
        <v>0</v>
      </c>
      <c r="N11033">
        <v>0</v>
      </c>
      <c r="O11033">
        <v>1</v>
      </c>
      <c r="P11033">
        <v>-1</v>
      </c>
      <c r="Q11033" s="28">
        <v>41869.342361111114</v>
      </c>
      <c r="R11033" s="28">
        <v>41870.07708333333</v>
      </c>
      <c r="S11033" t="s">
        <v>34980</v>
      </c>
      <c r="T11033" s="27">
        <v>41869</v>
      </c>
      <c r="V11033">
        <v>1</v>
      </c>
      <c r="W11033" t="s">
        <v>32</v>
      </c>
      <c r="X11033" t="s">
        <v>14844</v>
      </c>
      <c r="Y11033">
        <v>0</v>
      </c>
      <c r="AB11033" t="s">
        <v>237</v>
      </c>
      <c r="AH11033">
        <v>0</v>
      </c>
      <c r="AN11033" t="s">
        <v>238</v>
      </c>
      <c r="AO11033">
        <v>2</v>
      </c>
      <c r="AP11033" t="s">
        <v>239</v>
      </c>
      <c r="AQ11033" s="27">
        <v>41870</v>
      </c>
      <c r="AR11033" t="s">
        <v>240</v>
      </c>
      <c r="AS11033">
        <v>1</v>
      </c>
      <c r="AT11033" t="s">
        <v>239</v>
      </c>
      <c r="AU11033" s="27">
        <v>41870</v>
      </c>
    </row>
    <row r="11034" spans="1:47" x14ac:dyDescent="0.2">
      <c r="A11034">
        <v>11033</v>
      </c>
      <c r="B11034" t="s">
        <v>34981</v>
      </c>
      <c r="C11034" t="s">
        <v>1963</v>
      </c>
      <c r="D11034" t="s">
        <v>34982</v>
      </c>
      <c r="E11034" s="27">
        <v>41619</v>
      </c>
      <c r="F11034" t="s">
        <v>233</v>
      </c>
      <c r="G11034" s="27">
        <v>34604</v>
      </c>
      <c r="H11034">
        <v>21</v>
      </c>
      <c r="I11034" t="s">
        <v>259</v>
      </c>
      <c r="J11034" t="s">
        <v>250</v>
      </c>
      <c r="K11034">
        <v>0</v>
      </c>
      <c r="L11034">
        <v>9</v>
      </c>
      <c r="M11034">
        <v>0</v>
      </c>
      <c r="N11034">
        <v>0</v>
      </c>
      <c r="O11034">
        <v>2</v>
      </c>
      <c r="P11034">
        <v>29</v>
      </c>
      <c r="Q11034" s="28">
        <v>41648.205555555556</v>
      </c>
      <c r="R11034" s="28">
        <v>41667.380555555559</v>
      </c>
      <c r="S11034" t="s">
        <v>34983</v>
      </c>
      <c r="T11034" s="27">
        <v>41556</v>
      </c>
      <c r="V11034">
        <v>63</v>
      </c>
      <c r="W11034" t="s">
        <v>32</v>
      </c>
      <c r="X11034" t="s">
        <v>34984</v>
      </c>
      <c r="Y11034">
        <v>1</v>
      </c>
      <c r="AA11034" t="s">
        <v>34985</v>
      </c>
      <c r="AB11034" t="s">
        <v>36</v>
      </c>
      <c r="AC11034">
        <v>0</v>
      </c>
      <c r="AD11034" s="27">
        <v>41648</v>
      </c>
      <c r="AE11034" t="s">
        <v>279</v>
      </c>
      <c r="AF11034" s="27">
        <v>41648</v>
      </c>
      <c r="AG11034" s="27">
        <v>41667</v>
      </c>
      <c r="AH11034">
        <v>1</v>
      </c>
      <c r="AJ11034" t="s">
        <v>34985</v>
      </c>
      <c r="AK11034" t="s">
        <v>462</v>
      </c>
      <c r="AL11034" s="27">
        <v>41648</v>
      </c>
      <c r="AM11034" t="s">
        <v>279</v>
      </c>
      <c r="AN11034" t="s">
        <v>238</v>
      </c>
      <c r="AO11034">
        <v>6</v>
      </c>
      <c r="AP11034" t="s">
        <v>246</v>
      </c>
      <c r="AQ11034" s="27">
        <v>41619</v>
      </c>
      <c r="AR11034" t="s">
        <v>240</v>
      </c>
      <c r="AS11034">
        <v>9</v>
      </c>
      <c r="AT11034" t="s">
        <v>269</v>
      </c>
      <c r="AU11034" s="27">
        <v>41619</v>
      </c>
    </row>
    <row r="11035" spans="1:47" x14ac:dyDescent="0.2">
      <c r="A11035">
        <v>11034</v>
      </c>
      <c r="B11035" t="s">
        <v>34986</v>
      </c>
      <c r="C11035" t="s">
        <v>2167</v>
      </c>
      <c r="D11035" t="s">
        <v>357</v>
      </c>
      <c r="E11035" s="27">
        <v>41595</v>
      </c>
      <c r="F11035" t="s">
        <v>233</v>
      </c>
      <c r="G11035" s="27">
        <v>33786</v>
      </c>
      <c r="H11035">
        <v>23</v>
      </c>
      <c r="I11035" t="s">
        <v>259</v>
      </c>
      <c r="J11035" t="s">
        <v>250</v>
      </c>
      <c r="K11035">
        <v>0</v>
      </c>
      <c r="L11035">
        <v>7</v>
      </c>
      <c r="M11035">
        <v>0</v>
      </c>
      <c r="N11035">
        <v>0</v>
      </c>
      <c r="O11035">
        <v>1</v>
      </c>
      <c r="P11035">
        <v>-1</v>
      </c>
      <c r="Q11035" s="28">
        <v>41594.35833333333</v>
      </c>
      <c r="R11035" s="28">
        <v>41595.34652777778</v>
      </c>
      <c r="S11035" t="s">
        <v>34987</v>
      </c>
      <c r="T11035" s="27">
        <v>41594</v>
      </c>
      <c r="V11035">
        <v>1</v>
      </c>
      <c r="W11035" t="s">
        <v>32</v>
      </c>
      <c r="X11035" t="s">
        <v>11241</v>
      </c>
      <c r="Y11035">
        <v>1</v>
      </c>
      <c r="AA11035" t="s">
        <v>34988</v>
      </c>
      <c r="AB11035" t="s">
        <v>36</v>
      </c>
      <c r="AD11035" s="27">
        <v>41718</v>
      </c>
      <c r="AE11035" t="s">
        <v>404</v>
      </c>
      <c r="AH11035">
        <v>1</v>
      </c>
      <c r="AJ11035" t="s">
        <v>34989</v>
      </c>
      <c r="AK11035" t="s">
        <v>2239</v>
      </c>
      <c r="AL11035" s="27">
        <v>41965</v>
      </c>
      <c r="AM11035" t="s">
        <v>279</v>
      </c>
      <c r="AN11035" t="s">
        <v>238</v>
      </c>
      <c r="AO11035">
        <v>5</v>
      </c>
      <c r="AP11035" t="s">
        <v>246</v>
      </c>
      <c r="AQ11035" s="27">
        <v>41595</v>
      </c>
      <c r="AR11035" t="s">
        <v>240</v>
      </c>
      <c r="AS11035">
        <v>7</v>
      </c>
      <c r="AT11035" t="s">
        <v>246</v>
      </c>
      <c r="AU11035" s="27">
        <v>41595</v>
      </c>
    </row>
    <row r="11036" spans="1:47" x14ac:dyDescent="0.2">
      <c r="A11036">
        <v>11035</v>
      </c>
      <c r="B11036" t="s">
        <v>34990</v>
      </c>
      <c r="C11036" t="s">
        <v>2212</v>
      </c>
      <c r="D11036" t="s">
        <v>34991</v>
      </c>
      <c r="E11036" s="27">
        <v>41614</v>
      </c>
      <c r="F11036" t="s">
        <v>233</v>
      </c>
      <c r="G11036" s="27">
        <v>28664</v>
      </c>
      <c r="H11036">
        <v>37</v>
      </c>
      <c r="I11036" t="s">
        <v>244</v>
      </c>
      <c r="J11036" t="s">
        <v>353</v>
      </c>
      <c r="K11036">
        <v>0</v>
      </c>
      <c r="L11036">
        <v>2</v>
      </c>
      <c r="M11036">
        <v>0</v>
      </c>
      <c r="N11036">
        <v>0</v>
      </c>
      <c r="O11036">
        <v>0</v>
      </c>
      <c r="W11036" t="s">
        <v>237</v>
      </c>
      <c r="Y11036">
        <v>-1</v>
      </c>
      <c r="AB11036" t="s">
        <v>237</v>
      </c>
      <c r="AH11036">
        <v>0</v>
      </c>
      <c r="AN11036" t="s">
        <v>238</v>
      </c>
      <c r="AO11036">
        <v>1</v>
      </c>
      <c r="AP11036" t="s">
        <v>239</v>
      </c>
      <c r="AQ11036" s="27">
        <v>41614</v>
      </c>
      <c r="AR11036" t="s">
        <v>240</v>
      </c>
      <c r="AS11036">
        <v>2</v>
      </c>
      <c r="AT11036" t="s">
        <v>239</v>
      </c>
      <c r="AU11036" s="27">
        <v>41614</v>
      </c>
    </row>
    <row r="11037" spans="1:47" x14ac:dyDescent="0.2">
      <c r="A11037">
        <v>11036</v>
      </c>
      <c r="B11037" t="s">
        <v>34992</v>
      </c>
      <c r="C11037" t="s">
        <v>849</v>
      </c>
      <c r="D11037" t="s">
        <v>3828</v>
      </c>
      <c r="E11037" s="27">
        <v>41406</v>
      </c>
      <c r="F11037" t="s">
        <v>233</v>
      </c>
      <c r="G11037" s="27">
        <v>30110</v>
      </c>
      <c r="H11037">
        <v>33</v>
      </c>
      <c r="I11037" t="s">
        <v>244</v>
      </c>
      <c r="J11037" t="s">
        <v>250</v>
      </c>
      <c r="K11037">
        <v>0</v>
      </c>
      <c r="L11037">
        <v>6</v>
      </c>
      <c r="M11037">
        <v>0</v>
      </c>
      <c r="N11037">
        <v>0</v>
      </c>
      <c r="O11037">
        <v>2</v>
      </c>
      <c r="P11037">
        <v>0</v>
      </c>
      <c r="Q11037" s="28">
        <v>41406.515277777777</v>
      </c>
      <c r="R11037" s="28">
        <v>41406.286111111112</v>
      </c>
      <c r="S11037" t="s">
        <v>34993</v>
      </c>
      <c r="U11037" s="27">
        <v>41405</v>
      </c>
      <c r="V11037">
        <v>1</v>
      </c>
      <c r="W11037" t="s">
        <v>36</v>
      </c>
      <c r="X11037" t="s">
        <v>274</v>
      </c>
      <c r="Y11037">
        <v>0</v>
      </c>
      <c r="AB11037" t="s">
        <v>237</v>
      </c>
      <c r="AH11037">
        <v>0</v>
      </c>
      <c r="AN11037" t="s">
        <v>238</v>
      </c>
      <c r="AO11037">
        <v>6</v>
      </c>
      <c r="AP11037" t="s">
        <v>246</v>
      </c>
      <c r="AQ11037" s="27">
        <v>41406</v>
      </c>
      <c r="AR11037" t="s">
        <v>240</v>
      </c>
      <c r="AS11037">
        <v>6</v>
      </c>
      <c r="AT11037" t="s">
        <v>246</v>
      </c>
      <c r="AU11037" s="27">
        <v>41406</v>
      </c>
    </row>
    <row r="11038" spans="1:47" x14ac:dyDescent="0.2">
      <c r="A11038">
        <v>11037</v>
      </c>
      <c r="B11038" t="s">
        <v>34994</v>
      </c>
      <c r="C11038" t="s">
        <v>901</v>
      </c>
      <c r="D11038" t="s">
        <v>34995</v>
      </c>
      <c r="E11038" s="27">
        <v>41311</v>
      </c>
      <c r="F11038" t="s">
        <v>233</v>
      </c>
      <c r="G11038" s="27">
        <v>30407</v>
      </c>
      <c r="H11038">
        <v>33</v>
      </c>
      <c r="I11038" t="s">
        <v>244</v>
      </c>
      <c r="J11038" t="s">
        <v>353</v>
      </c>
      <c r="K11038">
        <v>0</v>
      </c>
      <c r="L11038">
        <v>3</v>
      </c>
      <c r="M11038">
        <v>0</v>
      </c>
      <c r="N11038">
        <v>0</v>
      </c>
      <c r="O11038">
        <v>0</v>
      </c>
      <c r="P11038">
        <v>-1</v>
      </c>
      <c r="Q11038" s="28">
        <v>41310.315972222219</v>
      </c>
      <c r="R11038" s="28">
        <v>41786.262499999997</v>
      </c>
      <c r="S11038" t="s">
        <v>34996</v>
      </c>
      <c r="T11038" s="27">
        <v>41310</v>
      </c>
      <c r="V11038">
        <v>1</v>
      </c>
      <c r="W11038" t="s">
        <v>32</v>
      </c>
      <c r="X11038" t="s">
        <v>801</v>
      </c>
      <c r="Y11038">
        <v>0</v>
      </c>
      <c r="AB11038" t="s">
        <v>237</v>
      </c>
      <c r="AH11038">
        <v>0</v>
      </c>
      <c r="AN11038" t="s">
        <v>238</v>
      </c>
      <c r="AO11038">
        <v>2</v>
      </c>
      <c r="AP11038" t="s">
        <v>239</v>
      </c>
      <c r="AQ11038" s="27">
        <v>41311</v>
      </c>
      <c r="AR11038" t="s">
        <v>240</v>
      </c>
      <c r="AS11038">
        <v>3</v>
      </c>
      <c r="AT11038" t="s">
        <v>239</v>
      </c>
      <c r="AU11038" s="27">
        <v>41311</v>
      </c>
    </row>
    <row r="11039" spans="1:47" x14ac:dyDescent="0.2">
      <c r="A11039">
        <v>11038</v>
      </c>
      <c r="B11039" t="s">
        <v>34997</v>
      </c>
      <c r="C11039" t="s">
        <v>6206</v>
      </c>
      <c r="D11039" t="s">
        <v>4139</v>
      </c>
      <c r="E11039" s="27">
        <v>41543</v>
      </c>
      <c r="F11039" t="s">
        <v>294</v>
      </c>
      <c r="G11039" s="27">
        <v>30008</v>
      </c>
      <c r="H11039">
        <v>34</v>
      </c>
      <c r="I11039" t="s">
        <v>244</v>
      </c>
      <c r="J11039" t="s">
        <v>250</v>
      </c>
      <c r="K11039">
        <v>0</v>
      </c>
      <c r="L11039">
        <v>9</v>
      </c>
      <c r="M11039">
        <v>0</v>
      </c>
      <c r="N11039">
        <v>0</v>
      </c>
      <c r="O11039">
        <v>30</v>
      </c>
      <c r="P11039">
        <v>-1</v>
      </c>
      <c r="Q11039" s="28">
        <v>41542.432638888888</v>
      </c>
      <c r="R11039" s="28">
        <v>41543.384722222225</v>
      </c>
      <c r="S11039" t="s">
        <v>34998</v>
      </c>
      <c r="T11039" s="27">
        <v>41542</v>
      </c>
      <c r="V11039">
        <v>1</v>
      </c>
      <c r="W11039" t="s">
        <v>36</v>
      </c>
      <c r="X11039" t="s">
        <v>474</v>
      </c>
      <c r="Y11039">
        <v>1</v>
      </c>
      <c r="AA11039" t="s">
        <v>34999</v>
      </c>
      <c r="AB11039" t="s">
        <v>32</v>
      </c>
      <c r="AD11039" s="27">
        <v>41548</v>
      </c>
      <c r="AE11039" t="s">
        <v>1449</v>
      </c>
      <c r="AH11039">
        <v>0</v>
      </c>
      <c r="AN11039" t="s">
        <v>238</v>
      </c>
      <c r="AO11039">
        <v>6</v>
      </c>
      <c r="AP11039" t="s">
        <v>246</v>
      </c>
      <c r="AQ11039" s="27">
        <v>41543</v>
      </c>
      <c r="AR11039" t="s">
        <v>240</v>
      </c>
      <c r="AS11039">
        <v>9</v>
      </c>
      <c r="AT11039" t="s">
        <v>269</v>
      </c>
      <c r="AU11039" s="27">
        <v>41543</v>
      </c>
    </row>
    <row r="11040" spans="1:47" x14ac:dyDescent="0.2">
      <c r="A11040">
        <v>11039</v>
      </c>
      <c r="B11040" t="s">
        <v>35000</v>
      </c>
      <c r="C11040" t="s">
        <v>4416</v>
      </c>
      <c r="D11040" t="s">
        <v>8239</v>
      </c>
      <c r="E11040" s="27">
        <v>41624</v>
      </c>
      <c r="F11040" t="s">
        <v>294</v>
      </c>
      <c r="G11040" s="27">
        <v>31356</v>
      </c>
      <c r="H11040">
        <v>30</v>
      </c>
      <c r="I11040" t="s">
        <v>244</v>
      </c>
      <c r="J11040" t="s">
        <v>250</v>
      </c>
      <c r="K11040">
        <v>0</v>
      </c>
      <c r="L11040">
        <v>2</v>
      </c>
      <c r="M11040">
        <v>0</v>
      </c>
      <c r="N11040">
        <v>0</v>
      </c>
      <c r="O11040">
        <v>0</v>
      </c>
      <c r="W11040" t="s">
        <v>237</v>
      </c>
      <c r="Y11040">
        <v>-1</v>
      </c>
      <c r="AB11040" t="s">
        <v>237</v>
      </c>
      <c r="AH11040">
        <v>0</v>
      </c>
      <c r="AN11040" t="s">
        <v>238</v>
      </c>
      <c r="AO11040">
        <v>1</v>
      </c>
      <c r="AP11040" t="s">
        <v>239</v>
      </c>
      <c r="AQ11040" s="27">
        <v>41624</v>
      </c>
      <c r="AR11040" t="s">
        <v>240</v>
      </c>
      <c r="AS11040">
        <v>2</v>
      </c>
      <c r="AT11040" t="s">
        <v>239</v>
      </c>
      <c r="AU11040" s="27">
        <v>41624</v>
      </c>
    </row>
    <row r="11041" spans="1:47" x14ac:dyDescent="0.2">
      <c r="A11041">
        <v>11040</v>
      </c>
      <c r="B11041" t="s">
        <v>35001</v>
      </c>
      <c r="C11041" t="s">
        <v>7941</v>
      </c>
      <c r="D11041" t="s">
        <v>21154</v>
      </c>
      <c r="E11041" s="27">
        <v>41829</v>
      </c>
      <c r="F11041" t="s">
        <v>233</v>
      </c>
      <c r="G11041" s="27">
        <v>26448</v>
      </c>
      <c r="H11041">
        <v>43</v>
      </c>
      <c r="I11041" t="s">
        <v>244</v>
      </c>
      <c r="J11041" t="s">
        <v>245</v>
      </c>
      <c r="K11041">
        <v>0</v>
      </c>
      <c r="L11041">
        <v>2</v>
      </c>
      <c r="M11041">
        <v>0</v>
      </c>
      <c r="N11041">
        <v>0</v>
      </c>
      <c r="O11041">
        <v>0</v>
      </c>
      <c r="P11041">
        <v>-1</v>
      </c>
      <c r="Q11041" s="28">
        <v>41828.229861111111</v>
      </c>
      <c r="R11041" s="28">
        <v>42125.152083333334</v>
      </c>
      <c r="S11041" t="s">
        <v>35002</v>
      </c>
      <c r="T11041" s="27">
        <v>41828</v>
      </c>
      <c r="V11041">
        <v>1</v>
      </c>
      <c r="W11041" t="s">
        <v>32</v>
      </c>
      <c r="X11041" t="s">
        <v>359</v>
      </c>
      <c r="Y11041">
        <v>1</v>
      </c>
      <c r="AA11041" t="s">
        <v>35003</v>
      </c>
      <c r="AB11041" t="s">
        <v>36</v>
      </c>
      <c r="AC11041">
        <v>81</v>
      </c>
      <c r="AD11041" s="27">
        <v>42044</v>
      </c>
      <c r="AE11041" t="s">
        <v>10383</v>
      </c>
      <c r="AF11041" s="27">
        <v>42125</v>
      </c>
      <c r="AG11041" s="27">
        <v>42146</v>
      </c>
      <c r="AH11041">
        <v>0</v>
      </c>
      <c r="AN11041" t="s">
        <v>238</v>
      </c>
      <c r="AO11041">
        <v>1</v>
      </c>
      <c r="AP11041" t="s">
        <v>239</v>
      </c>
      <c r="AQ11041" s="27">
        <v>41829</v>
      </c>
      <c r="AR11041" t="s">
        <v>240</v>
      </c>
      <c r="AS11041">
        <v>2</v>
      </c>
      <c r="AT11041" t="s">
        <v>239</v>
      </c>
      <c r="AU11041" s="27">
        <v>41829</v>
      </c>
    </row>
    <row r="11042" spans="1:47" x14ac:dyDescent="0.2">
      <c r="A11042">
        <v>11041</v>
      </c>
      <c r="B11042" t="s">
        <v>35004</v>
      </c>
      <c r="C11042" t="s">
        <v>292</v>
      </c>
      <c r="D11042" t="s">
        <v>35005</v>
      </c>
      <c r="E11042" s="27">
        <v>41729</v>
      </c>
      <c r="F11042" t="s">
        <v>294</v>
      </c>
      <c r="G11042" s="27">
        <v>31077</v>
      </c>
      <c r="H11042">
        <v>31</v>
      </c>
      <c r="I11042" t="s">
        <v>244</v>
      </c>
      <c r="J11042" t="s">
        <v>245</v>
      </c>
      <c r="K11042">
        <v>0</v>
      </c>
      <c r="L11042">
        <v>5</v>
      </c>
      <c r="M11042">
        <v>0</v>
      </c>
      <c r="N11042">
        <v>0</v>
      </c>
      <c r="O11042">
        <v>0</v>
      </c>
      <c r="P11042">
        <v>0</v>
      </c>
      <c r="Q11042" s="28">
        <v>41729.140277777777</v>
      </c>
      <c r="R11042" s="28">
        <v>41729.343055555553</v>
      </c>
      <c r="S11042" t="s">
        <v>35006</v>
      </c>
      <c r="T11042" s="27">
        <v>41729</v>
      </c>
      <c r="V11042">
        <v>0</v>
      </c>
      <c r="W11042" t="s">
        <v>36</v>
      </c>
      <c r="X11042" t="s">
        <v>324</v>
      </c>
      <c r="Y11042">
        <v>0</v>
      </c>
      <c r="AB11042" t="s">
        <v>237</v>
      </c>
      <c r="AH11042">
        <v>0</v>
      </c>
      <c r="AN11042" t="s">
        <v>238</v>
      </c>
      <c r="AO11042">
        <v>2</v>
      </c>
      <c r="AP11042" t="s">
        <v>239</v>
      </c>
      <c r="AQ11042" s="27">
        <v>41729</v>
      </c>
      <c r="AR11042" t="s">
        <v>240</v>
      </c>
      <c r="AS11042">
        <v>5</v>
      </c>
      <c r="AT11042" t="s">
        <v>246</v>
      </c>
      <c r="AU11042" s="27">
        <v>41729</v>
      </c>
    </row>
    <row r="11043" spans="1:47" x14ac:dyDescent="0.2">
      <c r="A11043">
        <v>11042</v>
      </c>
      <c r="B11043" t="s">
        <v>35007</v>
      </c>
      <c r="C11043" t="s">
        <v>5925</v>
      </c>
      <c r="D11043" t="s">
        <v>1128</v>
      </c>
      <c r="E11043" s="27">
        <v>41387</v>
      </c>
      <c r="F11043" t="s">
        <v>294</v>
      </c>
      <c r="G11043" s="27">
        <v>30842</v>
      </c>
      <c r="H11043">
        <v>31</v>
      </c>
      <c r="I11043" t="s">
        <v>244</v>
      </c>
      <c r="J11043" t="s">
        <v>250</v>
      </c>
      <c r="K11043">
        <v>0</v>
      </c>
      <c r="L11043">
        <v>2</v>
      </c>
      <c r="M11043">
        <v>0</v>
      </c>
      <c r="N11043">
        <v>0</v>
      </c>
      <c r="O11043">
        <v>1</v>
      </c>
      <c r="P11043">
        <v>-18</v>
      </c>
      <c r="Q11043" s="28">
        <v>41369.309027777781</v>
      </c>
      <c r="R11043" s="28">
        <v>41369.287499999999</v>
      </c>
      <c r="S11043" t="s">
        <v>35008</v>
      </c>
      <c r="T11043" s="27">
        <v>41369</v>
      </c>
      <c r="V11043">
        <v>18</v>
      </c>
      <c r="W11043" t="s">
        <v>36</v>
      </c>
      <c r="X11043" t="s">
        <v>263</v>
      </c>
      <c r="Y11043">
        <v>0</v>
      </c>
      <c r="AB11043" t="s">
        <v>237</v>
      </c>
      <c r="AH11043">
        <v>0</v>
      </c>
      <c r="AN11043" t="s">
        <v>238</v>
      </c>
      <c r="AO11043">
        <v>1</v>
      </c>
      <c r="AP11043" t="s">
        <v>239</v>
      </c>
      <c r="AQ11043" s="27">
        <v>41387</v>
      </c>
      <c r="AR11043" t="s">
        <v>240</v>
      </c>
      <c r="AS11043">
        <v>2</v>
      </c>
      <c r="AT11043" t="s">
        <v>239</v>
      </c>
      <c r="AU11043" s="27">
        <v>41387</v>
      </c>
    </row>
    <row r="11044" spans="1:47" x14ac:dyDescent="0.2">
      <c r="A11044">
        <v>11043</v>
      </c>
      <c r="B11044" t="s">
        <v>35009</v>
      </c>
      <c r="C11044" t="s">
        <v>242</v>
      </c>
      <c r="D11044" t="s">
        <v>2184</v>
      </c>
      <c r="E11044" s="27">
        <v>41727</v>
      </c>
      <c r="F11044" t="s">
        <v>233</v>
      </c>
      <c r="G11044" s="27">
        <v>33216</v>
      </c>
      <c r="H11044">
        <v>25</v>
      </c>
      <c r="I11044" t="s">
        <v>244</v>
      </c>
      <c r="J11044" t="s">
        <v>250</v>
      </c>
      <c r="K11044">
        <v>0</v>
      </c>
      <c r="L11044">
        <v>10</v>
      </c>
      <c r="M11044">
        <v>0</v>
      </c>
      <c r="N11044">
        <v>0</v>
      </c>
      <c r="O11044">
        <v>10</v>
      </c>
      <c r="P11044">
        <v>-105</v>
      </c>
      <c r="Q11044" s="28">
        <v>41622.35</v>
      </c>
      <c r="R11044" s="28">
        <v>41624.098611111112</v>
      </c>
      <c r="S11044" t="s">
        <v>35010</v>
      </c>
      <c r="T11044" s="27">
        <v>41622</v>
      </c>
      <c r="V11044">
        <v>105</v>
      </c>
      <c r="W11044" t="s">
        <v>36</v>
      </c>
      <c r="X11044" t="s">
        <v>35011</v>
      </c>
      <c r="Y11044">
        <v>1</v>
      </c>
      <c r="AA11044" t="s">
        <v>35012</v>
      </c>
      <c r="AB11044" t="s">
        <v>36</v>
      </c>
      <c r="AD11044" s="27">
        <v>42174</v>
      </c>
      <c r="AE11044" t="s">
        <v>279</v>
      </c>
      <c r="AH11044">
        <v>1</v>
      </c>
      <c r="AJ11044" t="s">
        <v>35012</v>
      </c>
      <c r="AK11044" t="s">
        <v>462</v>
      </c>
      <c r="AL11044" s="27">
        <v>42174</v>
      </c>
      <c r="AM11044" t="s">
        <v>279</v>
      </c>
      <c r="AN11044" t="s">
        <v>238</v>
      </c>
      <c r="AO11044">
        <v>8</v>
      </c>
      <c r="AP11044" t="s">
        <v>269</v>
      </c>
      <c r="AQ11044" s="27">
        <v>41727</v>
      </c>
      <c r="AR11044" t="s">
        <v>240</v>
      </c>
      <c r="AS11044">
        <v>10</v>
      </c>
      <c r="AT11044" t="s">
        <v>269</v>
      </c>
      <c r="AU11044" s="27">
        <v>41727</v>
      </c>
    </row>
    <row r="11045" spans="1:47" x14ac:dyDescent="0.2">
      <c r="A11045">
        <v>11044</v>
      </c>
      <c r="B11045" t="s">
        <v>35013</v>
      </c>
      <c r="C11045" t="s">
        <v>26454</v>
      </c>
      <c r="D11045" t="s">
        <v>1540</v>
      </c>
      <c r="E11045" s="27">
        <v>41591</v>
      </c>
      <c r="F11045" t="s">
        <v>233</v>
      </c>
      <c r="G11045" s="27">
        <v>23623</v>
      </c>
      <c r="H11045">
        <v>51</v>
      </c>
      <c r="I11045" t="s">
        <v>234</v>
      </c>
      <c r="J11045" t="s">
        <v>245</v>
      </c>
      <c r="K11045">
        <v>0</v>
      </c>
      <c r="L11045">
        <v>2</v>
      </c>
      <c r="M11045">
        <v>0</v>
      </c>
      <c r="N11045">
        <v>0</v>
      </c>
      <c r="O11045">
        <v>0</v>
      </c>
      <c r="P11045">
        <v>-1</v>
      </c>
      <c r="Q11045" s="28">
        <v>41590.243750000001</v>
      </c>
      <c r="R11045" s="28">
        <v>41591.536805555559</v>
      </c>
      <c r="S11045" t="s">
        <v>35014</v>
      </c>
      <c r="T11045" s="27">
        <v>41590</v>
      </c>
      <c r="V11045">
        <v>1</v>
      </c>
      <c r="W11045" t="s">
        <v>36</v>
      </c>
      <c r="X11045" t="s">
        <v>279</v>
      </c>
      <c r="Y11045">
        <v>0</v>
      </c>
      <c r="AB11045" t="s">
        <v>237</v>
      </c>
      <c r="AH11045">
        <v>0</v>
      </c>
      <c r="AN11045" t="s">
        <v>238</v>
      </c>
      <c r="AO11045">
        <v>1</v>
      </c>
      <c r="AP11045" t="s">
        <v>239</v>
      </c>
      <c r="AQ11045" s="27">
        <v>41591</v>
      </c>
      <c r="AR11045" t="s">
        <v>240</v>
      </c>
      <c r="AS11045">
        <v>2</v>
      </c>
      <c r="AT11045" t="s">
        <v>239</v>
      </c>
      <c r="AU11045" s="27">
        <v>41591</v>
      </c>
    </row>
    <row r="11046" spans="1:47" x14ac:dyDescent="0.2">
      <c r="A11046">
        <v>11045</v>
      </c>
      <c r="B11046" t="s">
        <v>35015</v>
      </c>
      <c r="C11046" t="s">
        <v>775</v>
      </c>
      <c r="D11046" t="s">
        <v>6959</v>
      </c>
      <c r="E11046" s="27">
        <v>41418</v>
      </c>
      <c r="F11046" t="s">
        <v>233</v>
      </c>
      <c r="G11046" s="27">
        <v>32547</v>
      </c>
      <c r="H11046">
        <v>27</v>
      </c>
      <c r="I11046" t="s">
        <v>244</v>
      </c>
      <c r="J11046" t="s">
        <v>3068</v>
      </c>
      <c r="K11046">
        <v>0</v>
      </c>
      <c r="L11046">
        <v>4</v>
      </c>
      <c r="M11046">
        <v>0</v>
      </c>
      <c r="N11046">
        <v>0</v>
      </c>
      <c r="O11046">
        <v>0</v>
      </c>
      <c r="P11046">
        <v>0</v>
      </c>
      <c r="Q11046" s="28">
        <v>41418.104861111111</v>
      </c>
      <c r="R11046" s="28">
        <v>41423.259027777778</v>
      </c>
      <c r="S11046" t="s">
        <v>35016</v>
      </c>
      <c r="T11046" s="27">
        <v>41418</v>
      </c>
      <c r="V11046">
        <v>0</v>
      </c>
      <c r="W11046" t="s">
        <v>36</v>
      </c>
      <c r="X11046" t="s">
        <v>28744</v>
      </c>
      <c r="Y11046">
        <v>0</v>
      </c>
      <c r="AB11046" t="s">
        <v>237</v>
      </c>
      <c r="AH11046">
        <v>0</v>
      </c>
      <c r="AN11046" t="s">
        <v>238</v>
      </c>
      <c r="AO11046">
        <v>4</v>
      </c>
      <c r="AP11046" t="s">
        <v>239</v>
      </c>
      <c r="AQ11046" s="27">
        <v>41418</v>
      </c>
      <c r="AR11046" t="s">
        <v>240</v>
      </c>
      <c r="AS11046">
        <v>4</v>
      </c>
      <c r="AT11046" t="s">
        <v>239</v>
      </c>
      <c r="AU11046" s="27">
        <v>41418</v>
      </c>
    </row>
    <row r="11047" spans="1:47" x14ac:dyDescent="0.2">
      <c r="A11047">
        <v>11046</v>
      </c>
      <c r="B11047" t="s">
        <v>35017</v>
      </c>
      <c r="C11047" t="s">
        <v>793</v>
      </c>
      <c r="D11047" t="s">
        <v>4940</v>
      </c>
      <c r="E11047" s="27">
        <v>41424</v>
      </c>
      <c r="F11047" t="s">
        <v>233</v>
      </c>
      <c r="G11047" s="27">
        <v>34679</v>
      </c>
      <c r="H11047">
        <v>21</v>
      </c>
      <c r="I11047" t="s">
        <v>259</v>
      </c>
      <c r="J11047" t="s">
        <v>250</v>
      </c>
      <c r="K11047">
        <v>0</v>
      </c>
      <c r="L11047">
        <v>3</v>
      </c>
      <c r="M11047">
        <v>0</v>
      </c>
      <c r="N11047">
        <v>0</v>
      </c>
      <c r="O11047">
        <v>1</v>
      </c>
      <c r="P11047">
        <v>-69</v>
      </c>
      <c r="Q11047" s="28">
        <v>41355.497916666667</v>
      </c>
      <c r="R11047" s="28">
        <v>41357.128472222219</v>
      </c>
      <c r="S11047" t="s">
        <v>35018</v>
      </c>
      <c r="T11047" s="27">
        <v>41355</v>
      </c>
      <c r="V11047">
        <v>69</v>
      </c>
      <c r="W11047" t="s">
        <v>32</v>
      </c>
      <c r="X11047" t="s">
        <v>343</v>
      </c>
      <c r="Y11047">
        <v>0</v>
      </c>
      <c r="AB11047" t="s">
        <v>237</v>
      </c>
      <c r="AH11047">
        <v>0</v>
      </c>
      <c r="AN11047" t="s">
        <v>238</v>
      </c>
      <c r="AO11047">
        <v>7</v>
      </c>
      <c r="AP11047" t="s">
        <v>246</v>
      </c>
      <c r="AQ11047" s="27">
        <v>41424</v>
      </c>
      <c r="AR11047" t="s">
        <v>240</v>
      </c>
      <c r="AS11047">
        <v>3</v>
      </c>
      <c r="AT11047" t="s">
        <v>239</v>
      </c>
      <c r="AU11047" s="27">
        <v>41424</v>
      </c>
    </row>
    <row r="11048" spans="1:47" x14ac:dyDescent="0.2">
      <c r="A11048">
        <v>11047</v>
      </c>
      <c r="B11048" t="s">
        <v>35019</v>
      </c>
      <c r="C11048" t="s">
        <v>35020</v>
      </c>
      <c r="D11048" t="s">
        <v>35021</v>
      </c>
      <c r="E11048" s="27">
        <v>41647</v>
      </c>
      <c r="F11048" t="s">
        <v>233</v>
      </c>
      <c r="G11048" s="27">
        <v>34816</v>
      </c>
      <c r="H11048">
        <v>20</v>
      </c>
      <c r="I11048" t="s">
        <v>259</v>
      </c>
      <c r="J11048" t="s">
        <v>250</v>
      </c>
      <c r="K11048">
        <v>0</v>
      </c>
      <c r="L11048">
        <v>5</v>
      </c>
      <c r="M11048">
        <v>0</v>
      </c>
      <c r="N11048">
        <v>0</v>
      </c>
      <c r="O11048">
        <v>0</v>
      </c>
      <c r="P11048">
        <v>-1</v>
      </c>
      <c r="Q11048" s="28">
        <v>41646.19027777778</v>
      </c>
      <c r="R11048" s="28">
        <v>41647.405555555553</v>
      </c>
      <c r="S11048" t="s">
        <v>35022</v>
      </c>
      <c r="T11048" s="27">
        <v>41646</v>
      </c>
      <c r="V11048">
        <v>1</v>
      </c>
      <c r="W11048" t="s">
        <v>32</v>
      </c>
      <c r="X11048" t="s">
        <v>34984</v>
      </c>
      <c r="Y11048">
        <v>0</v>
      </c>
      <c r="AB11048" t="s">
        <v>237</v>
      </c>
      <c r="AH11048">
        <v>0</v>
      </c>
      <c r="AN11048" t="s">
        <v>238</v>
      </c>
      <c r="AO11048">
        <v>7</v>
      </c>
      <c r="AP11048" t="s">
        <v>246</v>
      </c>
      <c r="AQ11048" s="27">
        <v>41647</v>
      </c>
      <c r="AR11048" t="s">
        <v>240</v>
      </c>
      <c r="AS11048">
        <v>5</v>
      </c>
      <c r="AT11048" t="s">
        <v>246</v>
      </c>
      <c r="AU11048" s="27">
        <v>41647</v>
      </c>
    </row>
    <row r="11049" spans="1:47" x14ac:dyDescent="0.2">
      <c r="A11049">
        <v>11048</v>
      </c>
      <c r="B11049" t="s">
        <v>35023</v>
      </c>
      <c r="C11049" t="s">
        <v>6324</v>
      </c>
      <c r="D11049" t="s">
        <v>35024</v>
      </c>
      <c r="E11049" s="27">
        <v>41285</v>
      </c>
      <c r="F11049" t="s">
        <v>233</v>
      </c>
      <c r="G11049" s="27">
        <v>19998</v>
      </c>
      <c r="H11049">
        <v>61</v>
      </c>
      <c r="I11049" t="s">
        <v>234</v>
      </c>
      <c r="J11049" t="s">
        <v>245</v>
      </c>
      <c r="K11049">
        <v>0</v>
      </c>
      <c r="L11049">
        <v>1</v>
      </c>
      <c r="M11049">
        <v>0</v>
      </c>
      <c r="N11049">
        <v>0</v>
      </c>
      <c r="O11049">
        <v>2</v>
      </c>
      <c r="S11049" t="s">
        <v>35025</v>
      </c>
      <c r="U11049" s="27">
        <v>41284</v>
      </c>
      <c r="V11049">
        <v>1</v>
      </c>
      <c r="W11049" t="s">
        <v>32</v>
      </c>
      <c r="X11049" t="s">
        <v>274</v>
      </c>
      <c r="Y11049">
        <v>0</v>
      </c>
      <c r="AB11049" t="s">
        <v>237</v>
      </c>
      <c r="AH11049">
        <v>0</v>
      </c>
      <c r="AN11049" t="s">
        <v>238</v>
      </c>
      <c r="AO11049">
        <v>1</v>
      </c>
      <c r="AP11049" t="s">
        <v>239</v>
      </c>
      <c r="AQ11049" s="27">
        <v>41285</v>
      </c>
      <c r="AR11049" t="s">
        <v>240</v>
      </c>
      <c r="AS11049">
        <v>1</v>
      </c>
      <c r="AT11049" t="s">
        <v>239</v>
      </c>
      <c r="AU11049" s="27">
        <v>41285</v>
      </c>
    </row>
    <row r="11050" spans="1:47" x14ac:dyDescent="0.2">
      <c r="A11050">
        <v>11049</v>
      </c>
      <c r="B11050" t="s">
        <v>35026</v>
      </c>
      <c r="C11050" t="s">
        <v>1761</v>
      </c>
      <c r="D11050" t="s">
        <v>35027</v>
      </c>
      <c r="E11050" s="27">
        <v>41719</v>
      </c>
      <c r="F11050" t="s">
        <v>233</v>
      </c>
      <c r="G11050" s="27">
        <v>29535</v>
      </c>
      <c r="H11050">
        <v>35</v>
      </c>
      <c r="I11050" t="s">
        <v>244</v>
      </c>
      <c r="J11050" t="s">
        <v>245</v>
      </c>
      <c r="K11050">
        <v>0</v>
      </c>
      <c r="L11050">
        <v>3</v>
      </c>
      <c r="M11050">
        <v>0</v>
      </c>
      <c r="N11050">
        <v>1</v>
      </c>
      <c r="O11050">
        <v>1</v>
      </c>
      <c r="P11050">
        <v>-1</v>
      </c>
      <c r="Q11050" s="28">
        <v>41718.234027777777</v>
      </c>
      <c r="R11050" s="28">
        <v>41724.232638888891</v>
      </c>
      <c r="S11050" t="s">
        <v>35028</v>
      </c>
      <c r="T11050" s="27">
        <v>41718</v>
      </c>
      <c r="V11050">
        <v>1</v>
      </c>
      <c r="W11050" t="s">
        <v>32</v>
      </c>
      <c r="X11050" t="s">
        <v>983</v>
      </c>
      <c r="Y11050">
        <v>0</v>
      </c>
      <c r="AB11050" t="s">
        <v>237</v>
      </c>
      <c r="AH11050">
        <v>0</v>
      </c>
      <c r="AN11050" t="s">
        <v>238</v>
      </c>
      <c r="AO11050">
        <v>2</v>
      </c>
      <c r="AP11050" t="s">
        <v>239</v>
      </c>
      <c r="AQ11050" s="27">
        <v>41719</v>
      </c>
      <c r="AR11050" t="s">
        <v>240</v>
      </c>
      <c r="AS11050">
        <v>3</v>
      </c>
      <c r="AT11050" t="s">
        <v>239</v>
      </c>
      <c r="AU11050" s="27">
        <v>41719</v>
      </c>
    </row>
    <row r="11051" spans="1:47" x14ac:dyDescent="0.2">
      <c r="A11051">
        <v>11050</v>
      </c>
      <c r="B11051" t="s">
        <v>35029</v>
      </c>
      <c r="C11051" t="s">
        <v>1384</v>
      </c>
      <c r="D11051" t="s">
        <v>506</v>
      </c>
      <c r="E11051" s="27">
        <v>41886</v>
      </c>
      <c r="F11051" t="s">
        <v>294</v>
      </c>
      <c r="G11051" s="27">
        <v>29491</v>
      </c>
      <c r="H11051">
        <v>35</v>
      </c>
      <c r="I11051" t="s">
        <v>244</v>
      </c>
      <c r="J11051" t="s">
        <v>250</v>
      </c>
      <c r="K11051">
        <v>0</v>
      </c>
      <c r="L11051">
        <v>9</v>
      </c>
      <c r="M11051">
        <v>0</v>
      </c>
      <c r="N11051">
        <v>0</v>
      </c>
      <c r="O11051">
        <v>8</v>
      </c>
      <c r="P11051">
        <v>0</v>
      </c>
      <c r="Q11051" s="28">
        <v>41886.234027777777</v>
      </c>
      <c r="R11051" s="28">
        <v>41887.368055555555</v>
      </c>
      <c r="S11051" t="s">
        <v>35030</v>
      </c>
      <c r="T11051" s="27">
        <v>41886</v>
      </c>
      <c r="V11051">
        <v>0</v>
      </c>
      <c r="W11051" t="s">
        <v>32</v>
      </c>
      <c r="X11051" t="s">
        <v>343</v>
      </c>
      <c r="Y11051">
        <v>1</v>
      </c>
      <c r="AA11051" t="s">
        <v>35031</v>
      </c>
      <c r="AB11051" t="s">
        <v>32</v>
      </c>
      <c r="AD11051" s="27">
        <v>41993</v>
      </c>
      <c r="AE11051" t="s">
        <v>588</v>
      </c>
      <c r="AH11051">
        <v>0</v>
      </c>
      <c r="AN11051" t="s">
        <v>238</v>
      </c>
      <c r="AO11051">
        <v>6</v>
      </c>
      <c r="AP11051" t="s">
        <v>246</v>
      </c>
      <c r="AQ11051" s="27">
        <v>41886</v>
      </c>
      <c r="AR11051" t="s">
        <v>240</v>
      </c>
      <c r="AS11051">
        <v>9</v>
      </c>
      <c r="AT11051" t="s">
        <v>269</v>
      </c>
      <c r="AU11051" s="27">
        <v>41886</v>
      </c>
    </row>
    <row r="11052" spans="1:47" x14ac:dyDescent="0.2">
      <c r="A11052">
        <v>11051</v>
      </c>
      <c r="B11052" t="s">
        <v>35032</v>
      </c>
      <c r="C11052" t="s">
        <v>575</v>
      </c>
      <c r="D11052" t="s">
        <v>35033</v>
      </c>
      <c r="E11052" s="27">
        <v>41613</v>
      </c>
      <c r="F11052" t="s">
        <v>233</v>
      </c>
      <c r="G11052" s="27">
        <v>29870</v>
      </c>
      <c r="H11052">
        <v>34</v>
      </c>
      <c r="I11052" t="s">
        <v>244</v>
      </c>
      <c r="J11052" t="s">
        <v>250</v>
      </c>
      <c r="K11052">
        <v>0</v>
      </c>
      <c r="L11052">
        <v>7</v>
      </c>
      <c r="M11052">
        <v>0</v>
      </c>
      <c r="N11052">
        <v>1</v>
      </c>
      <c r="O11052">
        <v>5</v>
      </c>
      <c r="P11052">
        <v>-1</v>
      </c>
      <c r="Q11052" s="28">
        <v>41612.53402777778</v>
      </c>
      <c r="R11052" s="28">
        <v>41613.366666666669</v>
      </c>
      <c r="S11052" t="s">
        <v>35034</v>
      </c>
      <c r="T11052" s="27">
        <v>41612</v>
      </c>
      <c r="V11052">
        <v>1</v>
      </c>
      <c r="W11052" t="s">
        <v>36</v>
      </c>
      <c r="X11052" t="s">
        <v>279</v>
      </c>
      <c r="Y11052">
        <v>0</v>
      </c>
      <c r="AB11052" t="s">
        <v>237</v>
      </c>
      <c r="AH11052">
        <v>0</v>
      </c>
      <c r="AN11052" t="s">
        <v>238</v>
      </c>
      <c r="AO11052">
        <v>7</v>
      </c>
      <c r="AP11052" t="s">
        <v>246</v>
      </c>
      <c r="AQ11052" s="27">
        <v>41613</v>
      </c>
      <c r="AR11052" t="s">
        <v>240</v>
      </c>
      <c r="AS11052">
        <v>7</v>
      </c>
      <c r="AT11052" t="s">
        <v>246</v>
      </c>
      <c r="AU11052" s="27">
        <v>41613</v>
      </c>
    </row>
    <row r="11053" spans="1:47" x14ac:dyDescent="0.2">
      <c r="A11053">
        <v>11052</v>
      </c>
      <c r="B11053" t="s">
        <v>35035</v>
      </c>
      <c r="C11053" t="s">
        <v>740</v>
      </c>
      <c r="D11053" t="s">
        <v>19360</v>
      </c>
      <c r="E11053" s="27">
        <v>41377</v>
      </c>
      <c r="F11053" t="s">
        <v>233</v>
      </c>
      <c r="G11053" s="27">
        <v>34789</v>
      </c>
      <c r="H11053">
        <v>21</v>
      </c>
      <c r="I11053" t="s">
        <v>259</v>
      </c>
      <c r="J11053" t="s">
        <v>353</v>
      </c>
      <c r="K11053">
        <v>1</v>
      </c>
      <c r="L11053">
        <v>10</v>
      </c>
      <c r="M11053">
        <v>0</v>
      </c>
      <c r="N11053">
        <v>0</v>
      </c>
      <c r="O11053">
        <v>1</v>
      </c>
      <c r="P11053">
        <v>-1</v>
      </c>
      <c r="Q11053" s="28">
        <v>41376.319444444445</v>
      </c>
      <c r="R11053" s="28">
        <v>41381.06527777778</v>
      </c>
      <c r="S11053" t="s">
        <v>35036</v>
      </c>
      <c r="U11053" s="27">
        <v>41376</v>
      </c>
      <c r="V11053">
        <v>1</v>
      </c>
      <c r="W11053" t="s">
        <v>32</v>
      </c>
      <c r="X11053" t="s">
        <v>274</v>
      </c>
      <c r="Y11053">
        <v>1</v>
      </c>
      <c r="AA11053" t="s">
        <v>35037</v>
      </c>
      <c r="AB11053" t="s">
        <v>36</v>
      </c>
      <c r="AC11053">
        <v>258</v>
      </c>
      <c r="AD11053" s="27">
        <v>41826</v>
      </c>
      <c r="AE11053" t="s">
        <v>35038</v>
      </c>
      <c r="AF11053" s="27">
        <v>42084</v>
      </c>
      <c r="AG11053" s="27">
        <v>42107</v>
      </c>
      <c r="AH11053">
        <v>0</v>
      </c>
      <c r="AN11053" t="s">
        <v>238</v>
      </c>
      <c r="AO11053">
        <v>10</v>
      </c>
      <c r="AP11053" t="s">
        <v>269</v>
      </c>
      <c r="AQ11053" s="27">
        <v>41377</v>
      </c>
      <c r="AR11053" t="s">
        <v>240</v>
      </c>
      <c r="AS11053">
        <v>10</v>
      </c>
      <c r="AT11053" t="s">
        <v>269</v>
      </c>
      <c r="AU11053" s="27">
        <v>41377</v>
      </c>
    </row>
    <row r="11054" spans="1:47" x14ac:dyDescent="0.2">
      <c r="A11054">
        <v>11053</v>
      </c>
      <c r="B11054" t="s">
        <v>35039</v>
      </c>
      <c r="C11054" t="s">
        <v>35040</v>
      </c>
      <c r="D11054" t="s">
        <v>675</v>
      </c>
      <c r="E11054" s="27">
        <v>41560</v>
      </c>
      <c r="F11054" t="s">
        <v>233</v>
      </c>
      <c r="G11054" s="27">
        <v>34456</v>
      </c>
      <c r="H11054">
        <v>21</v>
      </c>
      <c r="I11054" t="s">
        <v>259</v>
      </c>
      <c r="J11054" t="s">
        <v>250</v>
      </c>
      <c r="K11054">
        <v>0</v>
      </c>
      <c r="L11054">
        <v>8</v>
      </c>
      <c r="M11054">
        <v>0</v>
      </c>
      <c r="N11054">
        <v>0</v>
      </c>
      <c r="O11054">
        <v>0</v>
      </c>
      <c r="P11054">
        <v>-1</v>
      </c>
      <c r="Q11054" s="28">
        <v>41559.188888888886</v>
      </c>
      <c r="R11054" s="28">
        <v>41585.406944444447</v>
      </c>
      <c r="S11054" t="s">
        <v>35041</v>
      </c>
      <c r="T11054" s="27">
        <v>41559</v>
      </c>
      <c r="V11054">
        <v>1</v>
      </c>
      <c r="W11054" t="s">
        <v>36</v>
      </c>
      <c r="X11054" t="s">
        <v>1265</v>
      </c>
      <c r="Y11054">
        <v>1</v>
      </c>
      <c r="AA11054" t="s">
        <v>35042</v>
      </c>
      <c r="AB11054" t="s">
        <v>36</v>
      </c>
      <c r="AC11054">
        <v>0</v>
      </c>
      <c r="AD11054" s="27">
        <v>41716</v>
      </c>
      <c r="AE11054" t="s">
        <v>474</v>
      </c>
      <c r="AF11054" s="27">
        <v>41716</v>
      </c>
      <c r="AG11054" s="27">
        <v>41717</v>
      </c>
      <c r="AH11054">
        <v>0</v>
      </c>
      <c r="AN11054" t="s">
        <v>238</v>
      </c>
      <c r="AO11054">
        <v>8</v>
      </c>
      <c r="AP11054" t="s">
        <v>269</v>
      </c>
      <c r="AQ11054" s="27">
        <v>41560</v>
      </c>
      <c r="AR11054" t="s">
        <v>240</v>
      </c>
      <c r="AS11054">
        <v>8</v>
      </c>
      <c r="AT11054" t="s">
        <v>269</v>
      </c>
      <c r="AU11054" s="27">
        <v>41560</v>
      </c>
    </row>
    <row r="11055" spans="1:47" x14ac:dyDescent="0.2">
      <c r="A11055">
        <v>11054</v>
      </c>
      <c r="B11055" t="s">
        <v>35043</v>
      </c>
      <c r="C11055" t="s">
        <v>30595</v>
      </c>
      <c r="D11055" t="s">
        <v>5604</v>
      </c>
      <c r="E11055" s="27">
        <v>41348</v>
      </c>
      <c r="F11055" t="s">
        <v>233</v>
      </c>
      <c r="G11055" s="27">
        <v>34653</v>
      </c>
      <c r="H11055">
        <v>21</v>
      </c>
      <c r="I11055" t="s">
        <v>259</v>
      </c>
      <c r="J11055" t="s">
        <v>250</v>
      </c>
      <c r="K11055">
        <v>0</v>
      </c>
      <c r="L11055">
        <v>10</v>
      </c>
      <c r="M11055">
        <v>0</v>
      </c>
      <c r="N11055">
        <v>0</v>
      </c>
      <c r="O11055">
        <v>0</v>
      </c>
      <c r="P11055">
        <v>-1</v>
      </c>
      <c r="Q11055" s="28">
        <v>41347.086805555555</v>
      </c>
      <c r="R11055" s="28">
        <v>41348.273611111108</v>
      </c>
      <c r="S11055" t="s">
        <v>35044</v>
      </c>
      <c r="T11055" s="27">
        <v>41347</v>
      </c>
      <c r="V11055">
        <v>1</v>
      </c>
      <c r="W11055" t="s">
        <v>32</v>
      </c>
      <c r="X11055" t="s">
        <v>453</v>
      </c>
      <c r="Y11055">
        <v>1</v>
      </c>
      <c r="AA11055" t="s">
        <v>35045</v>
      </c>
      <c r="AB11055" t="s">
        <v>36</v>
      </c>
      <c r="AC11055">
        <v>0</v>
      </c>
      <c r="AD11055" s="27">
        <v>41513</v>
      </c>
      <c r="AE11055" t="s">
        <v>412</v>
      </c>
      <c r="AF11055" s="27">
        <v>41513</v>
      </c>
      <c r="AG11055" s="27">
        <v>41516</v>
      </c>
      <c r="AH11055">
        <v>0</v>
      </c>
      <c r="AN11055" t="s">
        <v>238</v>
      </c>
      <c r="AO11055">
        <v>8</v>
      </c>
      <c r="AP11055" t="s">
        <v>269</v>
      </c>
      <c r="AQ11055" s="27">
        <v>41348</v>
      </c>
      <c r="AR11055" t="s">
        <v>240</v>
      </c>
      <c r="AS11055">
        <v>10</v>
      </c>
      <c r="AT11055" t="s">
        <v>269</v>
      </c>
      <c r="AU11055" s="27">
        <v>41348</v>
      </c>
    </row>
    <row r="11056" spans="1:47" x14ac:dyDescent="0.2">
      <c r="A11056">
        <v>11055</v>
      </c>
      <c r="B11056" t="s">
        <v>35046</v>
      </c>
      <c r="C11056" t="s">
        <v>5409</v>
      </c>
      <c r="D11056" t="s">
        <v>19779</v>
      </c>
      <c r="E11056" s="27">
        <v>41307</v>
      </c>
      <c r="F11056" t="s">
        <v>294</v>
      </c>
      <c r="G11056" s="27">
        <v>21445</v>
      </c>
      <c r="H11056">
        <v>57</v>
      </c>
      <c r="I11056" t="s">
        <v>234</v>
      </c>
      <c r="J11056" t="s">
        <v>250</v>
      </c>
      <c r="K11056">
        <v>0</v>
      </c>
      <c r="L11056">
        <v>8</v>
      </c>
      <c r="M11056">
        <v>0</v>
      </c>
      <c r="N11056">
        <v>0</v>
      </c>
      <c r="O11056">
        <v>3</v>
      </c>
      <c r="S11056" t="s">
        <v>35047</v>
      </c>
      <c r="U11056" s="27">
        <v>41306</v>
      </c>
      <c r="V11056">
        <v>1</v>
      </c>
      <c r="W11056" t="s">
        <v>36</v>
      </c>
      <c r="X11056" t="s">
        <v>274</v>
      </c>
      <c r="Y11056">
        <v>0</v>
      </c>
      <c r="AB11056" t="s">
        <v>237</v>
      </c>
      <c r="AH11056">
        <v>0</v>
      </c>
      <c r="AN11056" t="s">
        <v>238</v>
      </c>
      <c r="AO11056">
        <v>4</v>
      </c>
      <c r="AP11056" t="s">
        <v>239</v>
      </c>
      <c r="AQ11056" s="27">
        <v>41307</v>
      </c>
      <c r="AR11056" t="s">
        <v>240</v>
      </c>
      <c r="AS11056">
        <v>8</v>
      </c>
      <c r="AT11056" t="s">
        <v>269</v>
      </c>
      <c r="AU11056" s="27">
        <v>41307</v>
      </c>
    </row>
    <row r="11057" spans="1:47" x14ac:dyDescent="0.2">
      <c r="A11057">
        <v>11056</v>
      </c>
      <c r="B11057" t="s">
        <v>35048</v>
      </c>
      <c r="C11057" t="s">
        <v>23332</v>
      </c>
      <c r="D11057" t="s">
        <v>10715</v>
      </c>
      <c r="E11057" s="27">
        <v>41795</v>
      </c>
      <c r="F11057" t="s">
        <v>294</v>
      </c>
      <c r="G11057" s="27">
        <v>23192</v>
      </c>
      <c r="H11057">
        <v>52</v>
      </c>
      <c r="I11057" t="s">
        <v>234</v>
      </c>
      <c r="J11057" t="s">
        <v>353</v>
      </c>
      <c r="K11057">
        <v>0</v>
      </c>
      <c r="L11057">
        <v>1</v>
      </c>
      <c r="M11057">
        <v>0</v>
      </c>
      <c r="N11057">
        <v>0</v>
      </c>
      <c r="O11057">
        <v>1</v>
      </c>
      <c r="P11057">
        <v>-1</v>
      </c>
      <c r="Q11057" s="28">
        <v>41794.147916666669</v>
      </c>
      <c r="R11057" s="28">
        <v>41841.395833333336</v>
      </c>
      <c r="S11057" t="s">
        <v>35049</v>
      </c>
      <c r="U11057" s="27">
        <v>41795</v>
      </c>
      <c r="V11057">
        <v>0</v>
      </c>
      <c r="W11057" t="s">
        <v>32</v>
      </c>
      <c r="X11057" t="s">
        <v>274</v>
      </c>
      <c r="Y11057">
        <v>0</v>
      </c>
      <c r="AB11057" t="s">
        <v>237</v>
      </c>
      <c r="AH11057">
        <v>0</v>
      </c>
      <c r="AN11057" t="s">
        <v>238</v>
      </c>
      <c r="AO11057">
        <v>1</v>
      </c>
      <c r="AP11057" t="s">
        <v>239</v>
      </c>
      <c r="AQ11057" s="27">
        <v>41795</v>
      </c>
      <c r="AR11057" t="s">
        <v>240</v>
      </c>
      <c r="AS11057">
        <v>1</v>
      </c>
      <c r="AT11057" t="s">
        <v>239</v>
      </c>
      <c r="AU11057" s="27">
        <v>41795</v>
      </c>
    </row>
    <row r="11058" spans="1:47" x14ac:dyDescent="0.2">
      <c r="A11058">
        <v>11057</v>
      </c>
      <c r="B11058" t="s">
        <v>35050</v>
      </c>
      <c r="C11058" t="s">
        <v>793</v>
      </c>
      <c r="D11058" t="s">
        <v>35051</v>
      </c>
      <c r="E11058" s="27">
        <v>41901</v>
      </c>
      <c r="F11058" t="s">
        <v>233</v>
      </c>
      <c r="G11058" s="27">
        <v>34551</v>
      </c>
      <c r="H11058">
        <v>21</v>
      </c>
      <c r="I11058" t="s">
        <v>259</v>
      </c>
      <c r="J11058" t="s">
        <v>22</v>
      </c>
      <c r="K11058">
        <v>0</v>
      </c>
      <c r="L11058">
        <v>4</v>
      </c>
      <c r="M11058">
        <v>0</v>
      </c>
      <c r="N11058">
        <v>0</v>
      </c>
      <c r="O11058">
        <v>0</v>
      </c>
      <c r="W11058" t="s">
        <v>237</v>
      </c>
      <c r="Y11058">
        <v>-1</v>
      </c>
      <c r="AB11058" t="s">
        <v>237</v>
      </c>
      <c r="AH11058">
        <v>0</v>
      </c>
      <c r="AN11058" t="s">
        <v>238</v>
      </c>
      <c r="AO11058">
        <v>5</v>
      </c>
      <c r="AP11058" t="s">
        <v>246</v>
      </c>
      <c r="AQ11058" s="27">
        <v>41901</v>
      </c>
      <c r="AR11058" t="s">
        <v>240</v>
      </c>
      <c r="AS11058">
        <v>4</v>
      </c>
      <c r="AT11058" t="s">
        <v>239</v>
      </c>
      <c r="AU11058" s="27">
        <v>41901</v>
      </c>
    </row>
    <row r="11059" spans="1:47" x14ac:dyDescent="0.2">
      <c r="A11059">
        <v>11058</v>
      </c>
      <c r="B11059" t="s">
        <v>35052</v>
      </c>
      <c r="C11059" t="s">
        <v>963</v>
      </c>
      <c r="D11059" t="s">
        <v>830</v>
      </c>
      <c r="E11059" s="27">
        <v>41389</v>
      </c>
      <c r="F11059" t="s">
        <v>233</v>
      </c>
      <c r="G11059" s="27">
        <v>31548</v>
      </c>
      <c r="H11059">
        <v>29</v>
      </c>
      <c r="I11059" t="s">
        <v>244</v>
      </c>
      <c r="J11059" t="s">
        <v>250</v>
      </c>
      <c r="K11059">
        <v>0</v>
      </c>
      <c r="L11059">
        <v>7</v>
      </c>
      <c r="M11059">
        <v>0</v>
      </c>
      <c r="N11059">
        <v>0</v>
      </c>
      <c r="O11059">
        <v>5</v>
      </c>
      <c r="P11059">
        <v>-38</v>
      </c>
      <c r="Q11059" s="28">
        <v>41351.054861111108</v>
      </c>
      <c r="R11059" s="28">
        <v>41389.466666666667</v>
      </c>
      <c r="S11059" t="s">
        <v>35053</v>
      </c>
      <c r="T11059" s="27">
        <v>41312</v>
      </c>
      <c r="V11059">
        <v>77</v>
      </c>
      <c r="W11059" t="s">
        <v>32</v>
      </c>
      <c r="X11059" t="s">
        <v>28933</v>
      </c>
      <c r="Y11059">
        <v>1</v>
      </c>
      <c r="AA11059" t="s">
        <v>35054</v>
      </c>
      <c r="AB11059" t="s">
        <v>36</v>
      </c>
      <c r="AC11059">
        <v>0</v>
      </c>
      <c r="AD11059" s="27">
        <v>41660</v>
      </c>
      <c r="AE11059" t="s">
        <v>279</v>
      </c>
      <c r="AF11059" s="27">
        <v>41660</v>
      </c>
      <c r="AG11059" s="27">
        <v>41710</v>
      </c>
      <c r="AH11059">
        <v>1</v>
      </c>
      <c r="AJ11059" t="s">
        <v>35054</v>
      </c>
      <c r="AK11059" t="s">
        <v>462</v>
      </c>
      <c r="AL11059" s="27">
        <v>41660</v>
      </c>
      <c r="AM11059" t="s">
        <v>279</v>
      </c>
      <c r="AN11059" t="s">
        <v>238</v>
      </c>
      <c r="AO11059">
        <v>3</v>
      </c>
      <c r="AP11059" t="s">
        <v>239</v>
      </c>
      <c r="AQ11059" s="27">
        <v>41389</v>
      </c>
      <c r="AR11059" t="s">
        <v>240</v>
      </c>
      <c r="AS11059">
        <v>7</v>
      </c>
      <c r="AT11059" t="s">
        <v>246</v>
      </c>
      <c r="AU11059" s="27">
        <v>41389</v>
      </c>
    </row>
    <row r="11060" spans="1:47" x14ac:dyDescent="0.2">
      <c r="A11060">
        <v>11059</v>
      </c>
      <c r="B11060" t="s">
        <v>35055</v>
      </c>
      <c r="C11060" t="s">
        <v>400</v>
      </c>
      <c r="D11060" t="s">
        <v>381</v>
      </c>
      <c r="E11060" s="27">
        <v>41484</v>
      </c>
      <c r="F11060" t="s">
        <v>233</v>
      </c>
      <c r="G11060" s="27">
        <v>29453</v>
      </c>
      <c r="H11060">
        <v>35</v>
      </c>
      <c r="I11060" t="s">
        <v>244</v>
      </c>
      <c r="J11060" t="s">
        <v>245</v>
      </c>
      <c r="K11060">
        <v>0</v>
      </c>
      <c r="L11060">
        <v>3</v>
      </c>
      <c r="M11060">
        <v>0</v>
      </c>
      <c r="N11060">
        <v>0</v>
      </c>
      <c r="O11060">
        <v>0</v>
      </c>
      <c r="P11060">
        <v>-4</v>
      </c>
      <c r="Q11060" s="28">
        <v>41480.371527777781</v>
      </c>
      <c r="R11060" s="28">
        <v>41481.283333333333</v>
      </c>
      <c r="S11060" t="s">
        <v>35056</v>
      </c>
      <c r="U11060" s="27">
        <v>41480</v>
      </c>
      <c r="V11060">
        <v>4</v>
      </c>
      <c r="W11060" t="s">
        <v>32</v>
      </c>
      <c r="X11060" t="s">
        <v>274</v>
      </c>
      <c r="Y11060">
        <v>0</v>
      </c>
      <c r="AB11060" t="s">
        <v>237</v>
      </c>
      <c r="AH11060">
        <v>0</v>
      </c>
      <c r="AN11060" t="s">
        <v>238</v>
      </c>
      <c r="AO11060">
        <v>1</v>
      </c>
      <c r="AP11060" t="s">
        <v>239</v>
      </c>
      <c r="AQ11060" s="27">
        <v>41484</v>
      </c>
      <c r="AR11060" t="s">
        <v>240</v>
      </c>
      <c r="AS11060">
        <v>3</v>
      </c>
      <c r="AT11060" t="s">
        <v>239</v>
      </c>
      <c r="AU11060" s="27">
        <v>41484</v>
      </c>
    </row>
    <row r="11061" spans="1:47" x14ac:dyDescent="0.2">
      <c r="A11061">
        <v>11060</v>
      </c>
      <c r="B11061" t="s">
        <v>35057</v>
      </c>
      <c r="C11061" t="s">
        <v>2412</v>
      </c>
      <c r="D11061" t="s">
        <v>35058</v>
      </c>
      <c r="E11061" s="27">
        <v>41764</v>
      </c>
      <c r="F11061" t="s">
        <v>294</v>
      </c>
      <c r="G11061" s="27">
        <v>32590</v>
      </c>
      <c r="H11061">
        <v>27</v>
      </c>
      <c r="I11061" t="s">
        <v>244</v>
      </c>
      <c r="J11061" t="s">
        <v>3068</v>
      </c>
      <c r="K11061">
        <v>1</v>
      </c>
      <c r="L11061">
        <v>3</v>
      </c>
      <c r="M11061">
        <v>0</v>
      </c>
      <c r="N11061">
        <v>0</v>
      </c>
      <c r="O11061">
        <v>1</v>
      </c>
      <c r="P11061">
        <v>-1</v>
      </c>
      <c r="Q11061" s="28">
        <v>41763.287499999999</v>
      </c>
      <c r="R11061" s="28">
        <v>41764.272222222222</v>
      </c>
      <c r="S11061" t="s">
        <v>35059</v>
      </c>
      <c r="T11061" s="27">
        <v>41763</v>
      </c>
      <c r="V11061">
        <v>1</v>
      </c>
      <c r="W11061" t="s">
        <v>36</v>
      </c>
      <c r="X11061" t="s">
        <v>279</v>
      </c>
      <c r="Y11061">
        <v>0</v>
      </c>
      <c r="AB11061" t="s">
        <v>237</v>
      </c>
      <c r="AH11061">
        <v>0</v>
      </c>
      <c r="AN11061" t="s">
        <v>238</v>
      </c>
      <c r="AO11061">
        <v>2</v>
      </c>
      <c r="AP11061" t="s">
        <v>239</v>
      </c>
      <c r="AQ11061" s="27">
        <v>41764</v>
      </c>
      <c r="AR11061" t="s">
        <v>240</v>
      </c>
      <c r="AS11061">
        <v>3</v>
      </c>
      <c r="AT11061" t="s">
        <v>239</v>
      </c>
      <c r="AU11061" s="27">
        <v>41764</v>
      </c>
    </row>
    <row r="11062" spans="1:47" x14ac:dyDescent="0.2">
      <c r="A11062">
        <v>11061</v>
      </c>
      <c r="B11062" t="s">
        <v>35060</v>
      </c>
      <c r="C11062" t="s">
        <v>1455</v>
      </c>
      <c r="D11062" t="s">
        <v>3460</v>
      </c>
      <c r="E11062" s="27">
        <v>41795</v>
      </c>
      <c r="F11062" t="s">
        <v>233</v>
      </c>
      <c r="G11062" s="27">
        <v>31951</v>
      </c>
      <c r="H11062">
        <v>28</v>
      </c>
      <c r="I11062" t="s">
        <v>244</v>
      </c>
      <c r="J11062" t="s">
        <v>353</v>
      </c>
      <c r="K11062">
        <v>0</v>
      </c>
      <c r="L11062">
        <v>4</v>
      </c>
      <c r="M11062">
        <v>0</v>
      </c>
      <c r="N11062">
        <v>0</v>
      </c>
      <c r="O11062">
        <v>4</v>
      </c>
      <c r="P11062">
        <v>64</v>
      </c>
      <c r="Q11062" s="28">
        <v>41859.338194444441</v>
      </c>
      <c r="R11062" s="28">
        <v>42305.210416666669</v>
      </c>
      <c r="S11062" t="s">
        <v>35061</v>
      </c>
      <c r="U11062" s="27">
        <v>41702</v>
      </c>
      <c r="V11062">
        <v>93</v>
      </c>
      <c r="W11062" t="s">
        <v>32</v>
      </c>
      <c r="X11062" t="s">
        <v>274</v>
      </c>
      <c r="Y11062">
        <v>1</v>
      </c>
      <c r="AA11062" t="s">
        <v>35062</v>
      </c>
      <c r="AB11062" t="s">
        <v>36</v>
      </c>
      <c r="AC11062">
        <v>0</v>
      </c>
      <c r="AD11062" s="27">
        <v>41859</v>
      </c>
      <c r="AE11062" t="s">
        <v>279</v>
      </c>
      <c r="AF11062" s="27">
        <v>41859</v>
      </c>
      <c r="AG11062" s="27">
        <v>42305</v>
      </c>
      <c r="AH11062">
        <v>1</v>
      </c>
      <c r="AJ11062" t="s">
        <v>35062</v>
      </c>
      <c r="AK11062" t="s">
        <v>462</v>
      </c>
      <c r="AL11062" s="27">
        <v>41859</v>
      </c>
      <c r="AM11062" t="s">
        <v>279</v>
      </c>
      <c r="AN11062" t="s">
        <v>238</v>
      </c>
      <c r="AO11062">
        <v>6</v>
      </c>
      <c r="AP11062" t="s">
        <v>246</v>
      </c>
      <c r="AQ11062" s="27">
        <v>41795</v>
      </c>
      <c r="AR11062" t="s">
        <v>240</v>
      </c>
      <c r="AS11062">
        <v>4</v>
      </c>
      <c r="AT11062" t="s">
        <v>239</v>
      </c>
      <c r="AU11062" s="27">
        <v>41795</v>
      </c>
    </row>
    <row r="11063" spans="1:47" x14ac:dyDescent="0.2">
      <c r="A11063">
        <v>11062</v>
      </c>
      <c r="B11063" t="s">
        <v>7528</v>
      </c>
      <c r="C11063" t="s">
        <v>7091</v>
      </c>
      <c r="D11063" t="s">
        <v>689</v>
      </c>
      <c r="E11063" s="27">
        <v>41892</v>
      </c>
      <c r="F11063" t="s">
        <v>233</v>
      </c>
      <c r="G11063" s="27">
        <v>23676</v>
      </c>
      <c r="H11063">
        <v>51</v>
      </c>
      <c r="I11063" t="s">
        <v>234</v>
      </c>
      <c r="J11063" t="s">
        <v>245</v>
      </c>
      <c r="K11063">
        <v>0</v>
      </c>
      <c r="L11063">
        <v>2</v>
      </c>
      <c r="M11063">
        <v>0</v>
      </c>
      <c r="N11063">
        <v>0</v>
      </c>
      <c r="O11063">
        <v>3</v>
      </c>
      <c r="P11063">
        <v>-1</v>
      </c>
      <c r="Q11063" s="28">
        <v>41891.066666666666</v>
      </c>
      <c r="R11063" s="28">
        <v>41921.382638888892</v>
      </c>
      <c r="S11063" t="s">
        <v>35063</v>
      </c>
      <c r="U11063" s="27">
        <v>41891</v>
      </c>
      <c r="V11063">
        <v>1</v>
      </c>
      <c r="W11063" t="s">
        <v>32</v>
      </c>
      <c r="X11063" t="s">
        <v>274</v>
      </c>
      <c r="Y11063">
        <v>0</v>
      </c>
      <c r="AB11063" t="s">
        <v>237</v>
      </c>
      <c r="AH11063">
        <v>0</v>
      </c>
      <c r="AN11063" t="s">
        <v>238</v>
      </c>
      <c r="AO11063">
        <v>2</v>
      </c>
      <c r="AP11063" t="s">
        <v>239</v>
      </c>
      <c r="AQ11063" s="27">
        <v>41892</v>
      </c>
      <c r="AR11063" t="s">
        <v>240</v>
      </c>
      <c r="AS11063">
        <v>2</v>
      </c>
      <c r="AT11063" t="s">
        <v>239</v>
      </c>
      <c r="AU11063" s="27">
        <v>41892</v>
      </c>
    </row>
    <row r="11064" spans="1:47" x14ac:dyDescent="0.2">
      <c r="A11064">
        <v>11063</v>
      </c>
      <c r="B11064" t="s">
        <v>35064</v>
      </c>
      <c r="C11064" t="s">
        <v>292</v>
      </c>
      <c r="D11064" t="s">
        <v>881</v>
      </c>
      <c r="E11064" s="27">
        <v>41859</v>
      </c>
      <c r="F11064" t="s">
        <v>294</v>
      </c>
      <c r="G11064" s="27">
        <v>26619</v>
      </c>
      <c r="H11064">
        <v>43</v>
      </c>
      <c r="I11064" t="s">
        <v>244</v>
      </c>
      <c r="J11064" t="s">
        <v>250</v>
      </c>
      <c r="K11064">
        <v>0</v>
      </c>
      <c r="L11064">
        <v>7</v>
      </c>
      <c r="M11064">
        <v>0</v>
      </c>
      <c r="N11064">
        <v>0</v>
      </c>
      <c r="O11064">
        <v>7</v>
      </c>
      <c r="P11064">
        <v>-42</v>
      </c>
      <c r="Q11064" s="28">
        <v>41817.423611111109</v>
      </c>
      <c r="R11064" s="28">
        <v>41837.51458333333</v>
      </c>
      <c r="S11064" t="s">
        <v>35065</v>
      </c>
      <c r="U11064" s="27">
        <v>41817</v>
      </c>
      <c r="V11064">
        <v>42</v>
      </c>
      <c r="W11064" t="s">
        <v>32</v>
      </c>
      <c r="X11064" t="s">
        <v>274</v>
      </c>
      <c r="Y11064">
        <v>0</v>
      </c>
      <c r="AB11064" t="s">
        <v>237</v>
      </c>
      <c r="AH11064">
        <v>0</v>
      </c>
      <c r="AN11064" t="s">
        <v>238</v>
      </c>
      <c r="AO11064">
        <v>2</v>
      </c>
      <c r="AP11064" t="s">
        <v>239</v>
      </c>
      <c r="AQ11064" s="27">
        <v>41859</v>
      </c>
      <c r="AR11064" t="s">
        <v>240</v>
      </c>
      <c r="AS11064">
        <v>7</v>
      </c>
      <c r="AT11064" t="s">
        <v>246</v>
      </c>
      <c r="AU11064" s="27">
        <v>41859</v>
      </c>
    </row>
    <row r="11065" spans="1:47" x14ac:dyDescent="0.2">
      <c r="A11065">
        <v>11064</v>
      </c>
      <c r="B11065" t="s">
        <v>35066</v>
      </c>
      <c r="C11065" t="s">
        <v>35067</v>
      </c>
      <c r="D11065" t="s">
        <v>689</v>
      </c>
      <c r="E11065" s="27">
        <v>41770</v>
      </c>
      <c r="F11065" t="s">
        <v>233</v>
      </c>
      <c r="G11065" s="27">
        <v>32813</v>
      </c>
      <c r="H11065">
        <v>26</v>
      </c>
      <c r="I11065" t="s">
        <v>244</v>
      </c>
      <c r="J11065" t="s">
        <v>250</v>
      </c>
      <c r="K11065">
        <v>0</v>
      </c>
      <c r="L11065">
        <v>4</v>
      </c>
      <c r="M11065">
        <v>0</v>
      </c>
      <c r="N11065">
        <v>0</v>
      </c>
      <c r="O11065">
        <v>5</v>
      </c>
      <c r="P11065">
        <v>0</v>
      </c>
      <c r="Q11065" s="28">
        <v>41770.370138888888</v>
      </c>
      <c r="R11065" s="28">
        <v>41771.306250000001</v>
      </c>
      <c r="S11065" t="s">
        <v>35068</v>
      </c>
      <c r="T11065" s="27">
        <v>41770</v>
      </c>
      <c r="V11065">
        <v>0</v>
      </c>
      <c r="W11065" t="s">
        <v>36</v>
      </c>
      <c r="X11065" t="s">
        <v>279</v>
      </c>
      <c r="Y11065">
        <v>0</v>
      </c>
      <c r="AB11065" t="s">
        <v>237</v>
      </c>
      <c r="AH11065">
        <v>0</v>
      </c>
      <c r="AN11065" t="s">
        <v>238</v>
      </c>
      <c r="AO11065">
        <v>5</v>
      </c>
      <c r="AP11065" t="s">
        <v>246</v>
      </c>
      <c r="AQ11065" s="27">
        <v>41770</v>
      </c>
      <c r="AR11065" t="s">
        <v>240</v>
      </c>
      <c r="AS11065">
        <v>4</v>
      </c>
      <c r="AT11065" t="s">
        <v>239</v>
      </c>
      <c r="AU11065" s="27">
        <v>41770</v>
      </c>
    </row>
    <row r="11066" spans="1:47" x14ac:dyDescent="0.2">
      <c r="A11066">
        <v>11065</v>
      </c>
      <c r="B11066" t="s">
        <v>35069</v>
      </c>
      <c r="C11066" t="s">
        <v>35070</v>
      </c>
      <c r="D11066" t="s">
        <v>35071</v>
      </c>
      <c r="E11066" s="27">
        <v>41796</v>
      </c>
      <c r="F11066" t="s">
        <v>233</v>
      </c>
      <c r="G11066" s="27">
        <v>31693</v>
      </c>
      <c r="H11066">
        <v>29</v>
      </c>
      <c r="I11066" t="s">
        <v>244</v>
      </c>
      <c r="J11066" t="s">
        <v>250</v>
      </c>
      <c r="K11066">
        <v>0</v>
      </c>
      <c r="L11066">
        <v>9</v>
      </c>
      <c r="M11066">
        <v>1</v>
      </c>
      <c r="N11066">
        <v>0</v>
      </c>
      <c r="O11066">
        <v>5</v>
      </c>
      <c r="S11066" t="s">
        <v>35072</v>
      </c>
      <c r="U11066" s="27">
        <v>40920</v>
      </c>
      <c r="V11066">
        <v>876</v>
      </c>
      <c r="W11066" t="s">
        <v>32</v>
      </c>
      <c r="X11066" t="s">
        <v>274</v>
      </c>
      <c r="Y11066">
        <v>0</v>
      </c>
      <c r="AB11066" t="s">
        <v>237</v>
      </c>
      <c r="AH11066">
        <v>0</v>
      </c>
      <c r="AN11066" t="s">
        <v>238</v>
      </c>
      <c r="AO11066">
        <v>7</v>
      </c>
      <c r="AP11066" t="s">
        <v>246</v>
      </c>
      <c r="AQ11066" s="27">
        <v>41796</v>
      </c>
      <c r="AR11066" t="s">
        <v>240</v>
      </c>
      <c r="AS11066">
        <v>9</v>
      </c>
      <c r="AT11066" t="s">
        <v>269</v>
      </c>
      <c r="AU11066" s="27">
        <v>41796</v>
      </c>
    </row>
    <row r="11067" spans="1:47" x14ac:dyDescent="0.2">
      <c r="A11067">
        <v>11066</v>
      </c>
      <c r="B11067" t="s">
        <v>35073</v>
      </c>
      <c r="C11067" t="s">
        <v>803</v>
      </c>
      <c r="D11067" t="s">
        <v>6403</v>
      </c>
      <c r="E11067" s="27">
        <v>41877</v>
      </c>
      <c r="F11067" t="s">
        <v>233</v>
      </c>
      <c r="G11067" s="27">
        <v>28712</v>
      </c>
      <c r="H11067">
        <v>37</v>
      </c>
      <c r="I11067" t="s">
        <v>244</v>
      </c>
      <c r="J11067" t="s">
        <v>245</v>
      </c>
      <c r="K11067">
        <v>0</v>
      </c>
      <c r="L11067">
        <v>2</v>
      </c>
      <c r="M11067">
        <v>0</v>
      </c>
      <c r="N11067">
        <v>0</v>
      </c>
      <c r="O11067">
        <v>1</v>
      </c>
      <c r="P11067">
        <v>-1</v>
      </c>
      <c r="Q11067" s="28">
        <v>41876.185416666667</v>
      </c>
      <c r="R11067" s="28">
        <v>41877.450694444444</v>
      </c>
      <c r="S11067" t="s">
        <v>35074</v>
      </c>
      <c r="T11067" s="27">
        <v>41876</v>
      </c>
      <c r="V11067">
        <v>1</v>
      </c>
      <c r="W11067" t="s">
        <v>32</v>
      </c>
      <c r="X11067" t="s">
        <v>2529</v>
      </c>
      <c r="Y11067">
        <v>0</v>
      </c>
      <c r="AB11067" t="s">
        <v>237</v>
      </c>
      <c r="AH11067">
        <v>0</v>
      </c>
      <c r="AN11067" t="s">
        <v>238</v>
      </c>
      <c r="AO11067">
        <v>1</v>
      </c>
      <c r="AP11067" t="s">
        <v>239</v>
      </c>
      <c r="AQ11067" s="27">
        <v>41877</v>
      </c>
      <c r="AR11067" t="s">
        <v>240</v>
      </c>
      <c r="AS11067">
        <v>2</v>
      </c>
      <c r="AT11067" t="s">
        <v>239</v>
      </c>
      <c r="AU11067" s="27">
        <v>41877</v>
      </c>
    </row>
    <row r="11068" spans="1:47" x14ac:dyDescent="0.2">
      <c r="A11068">
        <v>11067</v>
      </c>
      <c r="B11068" t="s">
        <v>35075</v>
      </c>
      <c r="C11068" t="s">
        <v>1863</v>
      </c>
      <c r="D11068" t="s">
        <v>4607</v>
      </c>
      <c r="E11068" s="27">
        <v>41332</v>
      </c>
      <c r="F11068" t="s">
        <v>233</v>
      </c>
      <c r="G11068" s="27">
        <v>27524</v>
      </c>
      <c r="H11068">
        <v>40</v>
      </c>
      <c r="I11068" t="s">
        <v>244</v>
      </c>
      <c r="J11068" t="s">
        <v>250</v>
      </c>
      <c r="K11068">
        <v>0</v>
      </c>
      <c r="L11068">
        <v>1</v>
      </c>
      <c r="M11068">
        <v>0</v>
      </c>
      <c r="N11068">
        <v>0</v>
      </c>
      <c r="O11068">
        <v>0</v>
      </c>
      <c r="P11068">
        <v>-1</v>
      </c>
      <c r="Q11068" s="28">
        <v>41331.527083333334</v>
      </c>
      <c r="R11068" s="28">
        <v>41334.399305555555</v>
      </c>
      <c r="S11068" t="s">
        <v>35076</v>
      </c>
      <c r="T11068" s="27">
        <v>41331</v>
      </c>
      <c r="V11068">
        <v>1</v>
      </c>
      <c r="W11068" t="s">
        <v>32</v>
      </c>
      <c r="X11068" t="s">
        <v>254</v>
      </c>
      <c r="Y11068">
        <v>0</v>
      </c>
      <c r="AB11068" t="s">
        <v>237</v>
      </c>
      <c r="AH11068">
        <v>0</v>
      </c>
      <c r="AN11068" t="s">
        <v>238</v>
      </c>
      <c r="AO11068">
        <v>1</v>
      </c>
      <c r="AP11068" t="s">
        <v>239</v>
      </c>
      <c r="AQ11068" s="27">
        <v>41332</v>
      </c>
      <c r="AR11068" t="s">
        <v>240</v>
      </c>
      <c r="AS11068">
        <v>1</v>
      </c>
      <c r="AT11068" t="s">
        <v>239</v>
      </c>
      <c r="AU11068" s="27">
        <v>41332</v>
      </c>
    </row>
    <row r="11069" spans="1:47" x14ac:dyDescent="0.2">
      <c r="A11069">
        <v>11068</v>
      </c>
      <c r="B11069" t="s">
        <v>35077</v>
      </c>
      <c r="C11069" t="s">
        <v>345</v>
      </c>
      <c r="D11069" t="s">
        <v>35078</v>
      </c>
      <c r="E11069" s="27">
        <v>41765</v>
      </c>
      <c r="F11069" t="s">
        <v>233</v>
      </c>
      <c r="G11069" s="27">
        <v>27188</v>
      </c>
      <c r="H11069">
        <v>41</v>
      </c>
      <c r="I11069" t="s">
        <v>244</v>
      </c>
      <c r="J11069" t="s">
        <v>245</v>
      </c>
      <c r="K11069">
        <v>0</v>
      </c>
      <c r="L11069">
        <v>1</v>
      </c>
      <c r="M11069">
        <v>0</v>
      </c>
      <c r="N11069">
        <v>0</v>
      </c>
      <c r="O11069">
        <v>0</v>
      </c>
      <c r="P11069">
        <v>-1</v>
      </c>
      <c r="Q11069" s="28">
        <v>41764.306250000001</v>
      </c>
      <c r="R11069" s="28">
        <v>41802.080555555556</v>
      </c>
      <c r="S11069" t="s">
        <v>35079</v>
      </c>
      <c r="T11069" s="27">
        <v>41764</v>
      </c>
      <c r="V11069">
        <v>1</v>
      </c>
      <c r="W11069" t="s">
        <v>36</v>
      </c>
      <c r="X11069" t="s">
        <v>279</v>
      </c>
      <c r="Y11069">
        <v>0</v>
      </c>
      <c r="AB11069" t="s">
        <v>237</v>
      </c>
      <c r="AH11069">
        <v>0</v>
      </c>
      <c r="AN11069" t="s">
        <v>238</v>
      </c>
      <c r="AO11069">
        <v>1</v>
      </c>
      <c r="AP11069" t="s">
        <v>239</v>
      </c>
      <c r="AQ11069" s="27">
        <v>41765</v>
      </c>
      <c r="AR11069" t="s">
        <v>240</v>
      </c>
      <c r="AS11069">
        <v>1</v>
      </c>
      <c r="AT11069" t="s">
        <v>239</v>
      </c>
      <c r="AU11069" s="27">
        <v>41765</v>
      </c>
    </row>
    <row r="11070" spans="1:47" x14ac:dyDescent="0.2">
      <c r="A11070">
        <v>11069</v>
      </c>
      <c r="B11070" t="s">
        <v>35080</v>
      </c>
      <c r="C11070" t="s">
        <v>456</v>
      </c>
      <c r="D11070" t="s">
        <v>35081</v>
      </c>
      <c r="E11070" s="27">
        <v>41716</v>
      </c>
      <c r="F11070" t="s">
        <v>233</v>
      </c>
      <c r="G11070" s="27">
        <v>31183</v>
      </c>
      <c r="H11070">
        <v>30</v>
      </c>
      <c r="I11070" t="s">
        <v>244</v>
      </c>
      <c r="J11070" t="s">
        <v>245</v>
      </c>
      <c r="K11070">
        <v>0</v>
      </c>
      <c r="L11070">
        <v>9</v>
      </c>
      <c r="M11070">
        <v>0</v>
      </c>
      <c r="N11070">
        <v>0</v>
      </c>
      <c r="O11070">
        <v>1</v>
      </c>
      <c r="P11070">
        <v>-1</v>
      </c>
      <c r="Q11070" s="28">
        <v>41715.386805555558</v>
      </c>
      <c r="R11070" s="28">
        <v>41732.357638888891</v>
      </c>
      <c r="S11070" t="s">
        <v>35082</v>
      </c>
      <c r="U11070" s="27">
        <v>41716</v>
      </c>
      <c r="V11070">
        <v>0</v>
      </c>
      <c r="W11070" t="s">
        <v>32</v>
      </c>
      <c r="X11070" t="s">
        <v>274</v>
      </c>
      <c r="Y11070">
        <v>0</v>
      </c>
      <c r="AB11070" t="s">
        <v>237</v>
      </c>
      <c r="AH11070">
        <v>0</v>
      </c>
      <c r="AN11070" t="s">
        <v>238</v>
      </c>
      <c r="AO11070">
        <v>5</v>
      </c>
      <c r="AP11070" t="s">
        <v>246</v>
      </c>
      <c r="AQ11070" s="27">
        <v>41716</v>
      </c>
      <c r="AR11070" t="s">
        <v>240</v>
      </c>
      <c r="AS11070">
        <v>9</v>
      </c>
      <c r="AT11070" t="s">
        <v>269</v>
      </c>
      <c r="AU11070" s="27">
        <v>41716</v>
      </c>
    </row>
    <row r="11071" spans="1:47" x14ac:dyDescent="0.2">
      <c r="A11071">
        <v>11070</v>
      </c>
      <c r="B11071" t="s">
        <v>35083</v>
      </c>
      <c r="C11071" t="s">
        <v>12784</v>
      </c>
      <c r="D11071" t="s">
        <v>8267</v>
      </c>
      <c r="E11071" s="27">
        <v>41893</v>
      </c>
      <c r="F11071" t="s">
        <v>294</v>
      </c>
      <c r="G11071" s="27">
        <v>35091</v>
      </c>
      <c r="H11071">
        <v>20</v>
      </c>
      <c r="I11071" t="s">
        <v>259</v>
      </c>
      <c r="J11071" t="s">
        <v>250</v>
      </c>
      <c r="K11071">
        <v>0</v>
      </c>
      <c r="L11071">
        <v>9</v>
      </c>
      <c r="M11071">
        <v>0</v>
      </c>
      <c r="N11071">
        <v>0</v>
      </c>
      <c r="O11071">
        <v>1</v>
      </c>
      <c r="P11071">
        <v>-24</v>
      </c>
      <c r="Q11071" s="28">
        <v>41869.19027777778</v>
      </c>
      <c r="R11071" s="28">
        <v>41893.476388888892</v>
      </c>
      <c r="S11071" t="s">
        <v>35084</v>
      </c>
      <c r="T11071" s="27">
        <v>41869</v>
      </c>
      <c r="V11071">
        <v>24</v>
      </c>
      <c r="W11071" t="s">
        <v>32</v>
      </c>
      <c r="X11071" t="s">
        <v>359</v>
      </c>
      <c r="Y11071">
        <v>1</v>
      </c>
      <c r="AA11071" t="s">
        <v>35085</v>
      </c>
      <c r="AB11071" t="s">
        <v>32</v>
      </c>
      <c r="AD11071" s="27">
        <v>42345</v>
      </c>
      <c r="AE11071" t="s">
        <v>555</v>
      </c>
      <c r="AH11071">
        <v>0</v>
      </c>
      <c r="AN11071" t="s">
        <v>238</v>
      </c>
      <c r="AO11071">
        <v>9</v>
      </c>
      <c r="AP11071" t="s">
        <v>269</v>
      </c>
      <c r="AQ11071" s="27">
        <v>41893</v>
      </c>
      <c r="AR11071" t="s">
        <v>240</v>
      </c>
      <c r="AS11071">
        <v>9</v>
      </c>
      <c r="AT11071" t="s">
        <v>269</v>
      </c>
      <c r="AU11071" s="27">
        <v>41893</v>
      </c>
    </row>
    <row r="11072" spans="1:47" x14ac:dyDescent="0.2">
      <c r="A11072">
        <v>11071</v>
      </c>
      <c r="B11072" t="s">
        <v>35086</v>
      </c>
      <c r="C11072" t="s">
        <v>1188</v>
      </c>
      <c r="D11072" t="s">
        <v>35087</v>
      </c>
      <c r="E11072" s="27">
        <v>41668</v>
      </c>
      <c r="F11072" t="s">
        <v>294</v>
      </c>
      <c r="G11072" s="27">
        <v>32961</v>
      </c>
      <c r="H11072">
        <v>26</v>
      </c>
      <c r="I11072" t="s">
        <v>244</v>
      </c>
      <c r="J11072" t="s">
        <v>250</v>
      </c>
      <c r="K11072">
        <v>0</v>
      </c>
      <c r="L11072">
        <v>3</v>
      </c>
      <c r="M11072">
        <v>0</v>
      </c>
      <c r="N11072">
        <v>0</v>
      </c>
      <c r="O11072">
        <v>0</v>
      </c>
      <c r="P11072">
        <v>-1</v>
      </c>
      <c r="Q11072" s="28">
        <v>41667.316666666666</v>
      </c>
      <c r="R11072" s="28">
        <v>41668.436111111114</v>
      </c>
      <c r="S11072" t="s">
        <v>35088</v>
      </c>
      <c r="T11072" s="27">
        <v>41667</v>
      </c>
      <c r="V11072">
        <v>1</v>
      </c>
      <c r="W11072" t="s">
        <v>32</v>
      </c>
      <c r="X11072" t="s">
        <v>588</v>
      </c>
      <c r="Y11072">
        <v>1</v>
      </c>
      <c r="AA11072" t="s">
        <v>35089</v>
      </c>
      <c r="AB11072" t="s">
        <v>32</v>
      </c>
      <c r="AC11072">
        <v>90</v>
      </c>
      <c r="AD11072" s="27">
        <v>41795</v>
      </c>
      <c r="AE11072" t="s">
        <v>898</v>
      </c>
      <c r="AF11072" s="27">
        <v>41885</v>
      </c>
      <c r="AG11072" s="27">
        <v>42258</v>
      </c>
      <c r="AH11072">
        <v>0</v>
      </c>
      <c r="AN11072" t="s">
        <v>238</v>
      </c>
      <c r="AO11072">
        <v>3</v>
      </c>
      <c r="AP11072" t="s">
        <v>239</v>
      </c>
      <c r="AQ11072" s="27">
        <v>41668</v>
      </c>
      <c r="AR11072" t="s">
        <v>240</v>
      </c>
      <c r="AS11072">
        <v>3</v>
      </c>
      <c r="AT11072" t="s">
        <v>239</v>
      </c>
      <c r="AU11072" s="27">
        <v>41668</v>
      </c>
    </row>
    <row r="11073" spans="1:47" x14ac:dyDescent="0.2">
      <c r="A11073">
        <v>11072</v>
      </c>
      <c r="B11073" t="s">
        <v>35090</v>
      </c>
      <c r="C11073" t="s">
        <v>9777</v>
      </c>
      <c r="D11073" t="s">
        <v>35091</v>
      </c>
      <c r="E11073" s="27">
        <v>41543</v>
      </c>
      <c r="F11073" t="s">
        <v>294</v>
      </c>
      <c r="G11073" s="27">
        <v>33345</v>
      </c>
      <c r="H11073">
        <v>25</v>
      </c>
      <c r="I11073" t="s">
        <v>244</v>
      </c>
      <c r="J11073" t="s">
        <v>245</v>
      </c>
      <c r="K11073">
        <v>0</v>
      </c>
      <c r="L11073">
        <v>3</v>
      </c>
      <c r="M11073">
        <v>0</v>
      </c>
      <c r="N11073">
        <v>1</v>
      </c>
      <c r="O11073">
        <v>0</v>
      </c>
      <c r="P11073">
        <v>-1</v>
      </c>
      <c r="Q11073" s="28">
        <v>41542.20208333333</v>
      </c>
      <c r="R11073" s="28">
        <v>41544.4375</v>
      </c>
      <c r="S11073" t="s">
        <v>35092</v>
      </c>
      <c r="T11073" s="27">
        <v>41542</v>
      </c>
      <c r="V11073">
        <v>1</v>
      </c>
      <c r="W11073" t="s">
        <v>32</v>
      </c>
      <c r="X11073" t="s">
        <v>444</v>
      </c>
      <c r="Y11073">
        <v>0</v>
      </c>
      <c r="AB11073" t="s">
        <v>237</v>
      </c>
      <c r="AH11073">
        <v>0</v>
      </c>
      <c r="AN11073" t="s">
        <v>238</v>
      </c>
      <c r="AO11073">
        <v>4</v>
      </c>
      <c r="AP11073" t="s">
        <v>239</v>
      </c>
      <c r="AQ11073" s="27">
        <v>41543</v>
      </c>
      <c r="AR11073" t="s">
        <v>240</v>
      </c>
      <c r="AS11073">
        <v>3</v>
      </c>
      <c r="AT11073" t="s">
        <v>239</v>
      </c>
      <c r="AU11073" s="27">
        <v>41543</v>
      </c>
    </row>
    <row r="11074" spans="1:47" x14ac:dyDescent="0.2">
      <c r="A11074">
        <v>11073</v>
      </c>
      <c r="B11074" t="s">
        <v>35093</v>
      </c>
      <c r="C11074" t="s">
        <v>5075</v>
      </c>
      <c r="D11074" t="s">
        <v>35094</v>
      </c>
      <c r="E11074" s="27">
        <v>41766</v>
      </c>
      <c r="F11074" t="s">
        <v>233</v>
      </c>
      <c r="G11074" s="27">
        <v>22619</v>
      </c>
      <c r="H11074">
        <v>54</v>
      </c>
      <c r="I11074" t="s">
        <v>234</v>
      </c>
      <c r="J11074" t="s">
        <v>245</v>
      </c>
      <c r="K11074">
        <v>0</v>
      </c>
      <c r="L11074">
        <v>1</v>
      </c>
      <c r="M11074">
        <v>0</v>
      </c>
      <c r="N11074">
        <v>0</v>
      </c>
      <c r="O11074">
        <v>0</v>
      </c>
      <c r="P11074">
        <v>0</v>
      </c>
      <c r="Q11074" s="28">
        <v>41766.140277777777</v>
      </c>
      <c r="R11074" s="28">
        <v>41766.369444444441</v>
      </c>
      <c r="S11074" t="s">
        <v>35095</v>
      </c>
      <c r="T11074" s="27">
        <v>41766</v>
      </c>
      <c r="V11074">
        <v>0</v>
      </c>
      <c r="W11074" t="s">
        <v>36</v>
      </c>
      <c r="X11074" t="s">
        <v>595</v>
      </c>
      <c r="Y11074">
        <v>0</v>
      </c>
      <c r="AB11074" t="s">
        <v>237</v>
      </c>
      <c r="AH11074">
        <v>0</v>
      </c>
      <c r="AN11074" t="s">
        <v>238</v>
      </c>
      <c r="AO11074">
        <v>1</v>
      </c>
      <c r="AP11074" t="s">
        <v>239</v>
      </c>
      <c r="AQ11074" s="27">
        <v>41766</v>
      </c>
      <c r="AR11074" t="s">
        <v>240</v>
      </c>
      <c r="AS11074">
        <v>1</v>
      </c>
      <c r="AT11074" t="s">
        <v>239</v>
      </c>
      <c r="AU11074" s="27">
        <v>41766</v>
      </c>
    </row>
    <row r="11075" spans="1:47" x14ac:dyDescent="0.2">
      <c r="A11075">
        <v>11074</v>
      </c>
      <c r="B11075" t="s">
        <v>35096</v>
      </c>
      <c r="C11075" t="s">
        <v>1863</v>
      </c>
      <c r="D11075" t="s">
        <v>32050</v>
      </c>
      <c r="E11075" s="27">
        <v>41901</v>
      </c>
      <c r="F11075" t="s">
        <v>233</v>
      </c>
      <c r="G11075" s="27">
        <v>35184</v>
      </c>
      <c r="H11075">
        <v>19</v>
      </c>
      <c r="I11075" t="s">
        <v>259</v>
      </c>
      <c r="J11075" t="s">
        <v>245</v>
      </c>
      <c r="K11075">
        <v>0</v>
      </c>
      <c r="L11075">
        <v>9</v>
      </c>
      <c r="M11075">
        <v>0</v>
      </c>
      <c r="N11075">
        <v>0</v>
      </c>
      <c r="O11075">
        <v>1</v>
      </c>
      <c r="P11075">
        <v>-19</v>
      </c>
      <c r="Q11075" s="28">
        <v>41882.11041666667</v>
      </c>
      <c r="R11075" s="28">
        <v>41885.409722222219</v>
      </c>
      <c r="S11075" t="s">
        <v>35097</v>
      </c>
      <c r="T11075" s="27">
        <v>41882</v>
      </c>
      <c r="V11075">
        <v>19</v>
      </c>
      <c r="W11075" t="s">
        <v>32</v>
      </c>
      <c r="X11075" t="s">
        <v>261</v>
      </c>
      <c r="Y11075">
        <v>1</v>
      </c>
      <c r="AA11075" t="s">
        <v>35098</v>
      </c>
      <c r="AB11075" t="s">
        <v>36</v>
      </c>
      <c r="AC11075">
        <v>0</v>
      </c>
      <c r="AD11075" s="27">
        <v>42303</v>
      </c>
      <c r="AE11075" t="s">
        <v>681</v>
      </c>
      <c r="AF11075" s="27">
        <v>42303</v>
      </c>
      <c r="AG11075" s="27">
        <v>42358</v>
      </c>
      <c r="AH11075">
        <v>0</v>
      </c>
      <c r="AN11075" t="s">
        <v>238</v>
      </c>
      <c r="AO11075">
        <v>8</v>
      </c>
      <c r="AP11075" t="s">
        <v>269</v>
      </c>
      <c r="AQ11075" s="27">
        <v>41901</v>
      </c>
      <c r="AR11075" t="s">
        <v>240</v>
      </c>
      <c r="AS11075">
        <v>9</v>
      </c>
      <c r="AT11075" t="s">
        <v>269</v>
      </c>
      <c r="AU11075" s="27">
        <v>41901</v>
      </c>
    </row>
    <row r="11076" spans="1:47" x14ac:dyDescent="0.2">
      <c r="A11076">
        <v>11075</v>
      </c>
      <c r="B11076" t="s">
        <v>35099</v>
      </c>
      <c r="C11076" t="s">
        <v>5273</v>
      </c>
      <c r="D11076" t="s">
        <v>3752</v>
      </c>
      <c r="E11076" s="27">
        <v>41723</v>
      </c>
      <c r="F11076" t="s">
        <v>233</v>
      </c>
      <c r="G11076" s="27">
        <v>33603</v>
      </c>
      <c r="H11076">
        <v>24</v>
      </c>
      <c r="I11076" t="s">
        <v>259</v>
      </c>
      <c r="J11076" t="s">
        <v>353</v>
      </c>
      <c r="K11076">
        <v>0</v>
      </c>
      <c r="L11076">
        <v>9</v>
      </c>
      <c r="M11076">
        <v>0</v>
      </c>
      <c r="N11076">
        <v>1</v>
      </c>
      <c r="O11076">
        <v>3</v>
      </c>
      <c r="P11076">
        <v>-5</v>
      </c>
      <c r="Q11076" s="28">
        <v>41718.137499999997</v>
      </c>
      <c r="R11076" s="28">
        <v>41723.431250000001</v>
      </c>
      <c r="S11076" t="s">
        <v>35100</v>
      </c>
      <c r="T11076" s="27">
        <v>41718</v>
      </c>
      <c r="V11076">
        <v>5</v>
      </c>
      <c r="W11076" t="s">
        <v>32</v>
      </c>
      <c r="X11076" t="s">
        <v>13600</v>
      </c>
      <c r="Y11076">
        <v>0</v>
      </c>
      <c r="AB11076" t="s">
        <v>237</v>
      </c>
      <c r="AH11076">
        <v>0</v>
      </c>
      <c r="AN11076" t="s">
        <v>238</v>
      </c>
      <c r="AO11076">
        <v>8</v>
      </c>
      <c r="AP11076" t="s">
        <v>269</v>
      </c>
      <c r="AQ11076" s="27">
        <v>41723</v>
      </c>
      <c r="AR11076" t="s">
        <v>240</v>
      </c>
      <c r="AS11076">
        <v>9</v>
      </c>
      <c r="AT11076" t="s">
        <v>269</v>
      </c>
      <c r="AU11076" s="27">
        <v>41723</v>
      </c>
    </row>
    <row r="11077" spans="1:47" x14ac:dyDescent="0.2">
      <c r="A11077">
        <v>11076</v>
      </c>
      <c r="B11077" t="s">
        <v>35101</v>
      </c>
      <c r="C11077" t="s">
        <v>2056</v>
      </c>
      <c r="D11077" t="s">
        <v>11975</v>
      </c>
      <c r="E11077" s="27">
        <v>41546</v>
      </c>
      <c r="F11077" t="s">
        <v>233</v>
      </c>
      <c r="G11077" s="27">
        <v>23615</v>
      </c>
      <c r="H11077">
        <v>51</v>
      </c>
      <c r="I11077" t="s">
        <v>234</v>
      </c>
      <c r="J11077" t="s">
        <v>250</v>
      </c>
      <c r="K11077">
        <v>0</v>
      </c>
      <c r="L11077">
        <v>1</v>
      </c>
      <c r="M11077">
        <v>0</v>
      </c>
      <c r="N11077">
        <v>0</v>
      </c>
      <c r="O11077">
        <v>0</v>
      </c>
      <c r="W11077" t="s">
        <v>237</v>
      </c>
      <c r="Y11077">
        <v>-1</v>
      </c>
      <c r="AB11077" t="s">
        <v>237</v>
      </c>
      <c r="AH11077">
        <v>0</v>
      </c>
      <c r="AN11077" t="s">
        <v>238</v>
      </c>
      <c r="AO11077">
        <v>1</v>
      </c>
      <c r="AP11077" t="s">
        <v>239</v>
      </c>
      <c r="AQ11077" s="27">
        <v>41546</v>
      </c>
      <c r="AR11077" t="s">
        <v>240</v>
      </c>
      <c r="AS11077">
        <v>1</v>
      </c>
      <c r="AT11077" t="s">
        <v>239</v>
      </c>
      <c r="AU11077" s="27">
        <v>41546</v>
      </c>
    </row>
    <row r="11078" spans="1:47" x14ac:dyDescent="0.2">
      <c r="A11078">
        <v>11077</v>
      </c>
      <c r="B11078" t="s">
        <v>35102</v>
      </c>
      <c r="C11078" t="s">
        <v>28155</v>
      </c>
      <c r="D11078" t="s">
        <v>16462</v>
      </c>
      <c r="E11078" s="27">
        <v>41632</v>
      </c>
      <c r="F11078" t="s">
        <v>233</v>
      </c>
      <c r="G11078" s="27">
        <v>28832</v>
      </c>
      <c r="H11078">
        <v>37</v>
      </c>
      <c r="I11078" t="s">
        <v>244</v>
      </c>
      <c r="J11078" t="s">
        <v>250</v>
      </c>
      <c r="K11078">
        <v>0</v>
      </c>
      <c r="L11078">
        <v>5</v>
      </c>
      <c r="M11078">
        <v>0</v>
      </c>
      <c r="N11078">
        <v>0</v>
      </c>
      <c r="O11078">
        <v>16</v>
      </c>
      <c r="P11078">
        <v>0</v>
      </c>
      <c r="Q11078" s="28">
        <v>41632.111111111109</v>
      </c>
      <c r="R11078" s="28">
        <v>41646.408333333333</v>
      </c>
      <c r="S11078" t="s">
        <v>35103</v>
      </c>
      <c r="T11078" s="27">
        <v>41632</v>
      </c>
      <c r="V11078">
        <v>0</v>
      </c>
      <c r="W11078" t="s">
        <v>32</v>
      </c>
      <c r="X11078" t="s">
        <v>453</v>
      </c>
      <c r="Y11078">
        <v>1</v>
      </c>
      <c r="AA11078" t="s">
        <v>35104</v>
      </c>
      <c r="AB11078" t="s">
        <v>36</v>
      </c>
      <c r="AD11078" s="27">
        <v>41739</v>
      </c>
      <c r="AE11078" t="s">
        <v>324</v>
      </c>
      <c r="AH11078">
        <v>0</v>
      </c>
      <c r="AN11078" t="s">
        <v>238</v>
      </c>
      <c r="AO11078">
        <v>1</v>
      </c>
      <c r="AP11078" t="s">
        <v>239</v>
      </c>
      <c r="AQ11078" s="27">
        <v>41632</v>
      </c>
      <c r="AR11078" t="s">
        <v>240</v>
      </c>
      <c r="AS11078">
        <v>5</v>
      </c>
      <c r="AT11078" t="s">
        <v>246</v>
      </c>
      <c r="AU11078" s="27">
        <v>41632</v>
      </c>
    </row>
    <row r="11079" spans="1:47" x14ac:dyDescent="0.2">
      <c r="A11079">
        <v>11078</v>
      </c>
      <c r="B11079" t="s">
        <v>35105</v>
      </c>
      <c r="C11079" t="s">
        <v>7060</v>
      </c>
      <c r="D11079" t="s">
        <v>29414</v>
      </c>
      <c r="E11079" s="27">
        <v>41956</v>
      </c>
      <c r="F11079" t="s">
        <v>233</v>
      </c>
      <c r="G11079" s="27">
        <v>35297</v>
      </c>
      <c r="H11079">
        <v>19</v>
      </c>
      <c r="I11079" t="s">
        <v>259</v>
      </c>
      <c r="J11079" t="s">
        <v>250</v>
      </c>
      <c r="K11079">
        <v>0</v>
      </c>
      <c r="L11079">
        <v>9</v>
      </c>
      <c r="M11079">
        <v>2</v>
      </c>
      <c r="N11079">
        <v>0</v>
      </c>
      <c r="O11079">
        <v>3</v>
      </c>
      <c r="P11079">
        <v>-57</v>
      </c>
      <c r="Q11079" s="28">
        <v>41899.131249999999</v>
      </c>
      <c r="R11079" s="28">
        <v>41944.118055555555</v>
      </c>
      <c r="S11079" t="s">
        <v>35106</v>
      </c>
      <c r="T11079" s="27">
        <v>41899</v>
      </c>
      <c r="V11079">
        <v>57</v>
      </c>
      <c r="W11079" t="s">
        <v>32</v>
      </c>
      <c r="X11079" t="s">
        <v>1731</v>
      </c>
      <c r="Y11079">
        <v>1</v>
      </c>
      <c r="AA11079" t="s">
        <v>35107</v>
      </c>
      <c r="AB11079" t="s">
        <v>36</v>
      </c>
      <c r="AD11079" s="27">
        <v>42038</v>
      </c>
      <c r="AE11079" t="s">
        <v>279</v>
      </c>
      <c r="AH11079">
        <v>1</v>
      </c>
      <c r="AJ11079" t="s">
        <v>35107</v>
      </c>
      <c r="AK11079" t="s">
        <v>462</v>
      </c>
      <c r="AL11079" s="27">
        <v>42038</v>
      </c>
      <c r="AM11079" t="s">
        <v>279</v>
      </c>
      <c r="AN11079" t="s">
        <v>238</v>
      </c>
      <c r="AO11079">
        <v>10</v>
      </c>
      <c r="AP11079" t="s">
        <v>269</v>
      </c>
      <c r="AQ11079" s="27">
        <v>41956</v>
      </c>
      <c r="AR11079" t="s">
        <v>240</v>
      </c>
      <c r="AS11079">
        <v>9</v>
      </c>
      <c r="AT11079" t="s">
        <v>269</v>
      </c>
      <c r="AU11079" s="27">
        <v>41956</v>
      </c>
    </row>
    <row r="11080" spans="1:47" x14ac:dyDescent="0.2">
      <c r="A11080">
        <v>11079</v>
      </c>
      <c r="B11080" t="s">
        <v>35108</v>
      </c>
      <c r="C11080" t="s">
        <v>35109</v>
      </c>
      <c r="D11080" t="s">
        <v>2671</v>
      </c>
      <c r="E11080" s="27">
        <v>41535</v>
      </c>
      <c r="F11080" t="s">
        <v>294</v>
      </c>
      <c r="G11080" s="27">
        <v>29757</v>
      </c>
      <c r="H11080">
        <v>34</v>
      </c>
      <c r="I11080" t="s">
        <v>244</v>
      </c>
      <c r="J11080" t="s">
        <v>250</v>
      </c>
      <c r="K11080">
        <v>0</v>
      </c>
      <c r="L11080">
        <v>8</v>
      </c>
      <c r="M11080">
        <v>0</v>
      </c>
      <c r="N11080">
        <v>0</v>
      </c>
      <c r="O11080">
        <v>4</v>
      </c>
      <c r="P11080">
        <v>-29</v>
      </c>
      <c r="Q11080" s="28">
        <v>41506.470833333333</v>
      </c>
      <c r="R11080" s="28">
        <v>41528.48333333333</v>
      </c>
      <c r="S11080" t="s">
        <v>35110</v>
      </c>
      <c r="T11080" s="27">
        <v>41506</v>
      </c>
      <c r="V11080">
        <v>29</v>
      </c>
      <c r="W11080" t="s">
        <v>32</v>
      </c>
      <c r="X11080" t="s">
        <v>2518</v>
      </c>
      <c r="Y11080">
        <v>1</v>
      </c>
      <c r="AA11080" t="s">
        <v>35111</v>
      </c>
      <c r="AB11080" t="s">
        <v>36</v>
      </c>
      <c r="AD11080" s="27">
        <v>41569</v>
      </c>
      <c r="AE11080" t="s">
        <v>324</v>
      </c>
      <c r="AH11080">
        <v>1</v>
      </c>
      <c r="AJ11080" t="s">
        <v>35112</v>
      </c>
      <c r="AK11080" t="s">
        <v>462</v>
      </c>
      <c r="AL11080" s="27">
        <v>42201</v>
      </c>
      <c r="AM11080" t="s">
        <v>279</v>
      </c>
      <c r="AN11080" t="s">
        <v>238</v>
      </c>
      <c r="AO11080">
        <v>3</v>
      </c>
      <c r="AP11080" t="s">
        <v>239</v>
      </c>
      <c r="AQ11080" s="27">
        <v>41535</v>
      </c>
      <c r="AR11080" t="s">
        <v>240</v>
      </c>
      <c r="AS11080">
        <v>8</v>
      </c>
      <c r="AT11080" t="s">
        <v>269</v>
      </c>
      <c r="AU11080" s="27">
        <v>41535</v>
      </c>
    </row>
    <row r="11081" spans="1:47" x14ac:dyDescent="0.2">
      <c r="A11081">
        <v>11080</v>
      </c>
      <c r="B11081" t="s">
        <v>35113</v>
      </c>
      <c r="C11081" t="s">
        <v>813</v>
      </c>
      <c r="D11081" t="s">
        <v>16177</v>
      </c>
      <c r="E11081" s="27">
        <v>41760</v>
      </c>
      <c r="F11081" t="s">
        <v>233</v>
      </c>
      <c r="G11081" s="27">
        <v>33252</v>
      </c>
      <c r="H11081">
        <v>25</v>
      </c>
      <c r="I11081" t="s">
        <v>244</v>
      </c>
      <c r="J11081" t="s">
        <v>250</v>
      </c>
      <c r="K11081">
        <v>0</v>
      </c>
      <c r="L11081">
        <v>2</v>
      </c>
      <c r="M11081">
        <v>0</v>
      </c>
      <c r="N11081">
        <v>0</v>
      </c>
      <c r="O11081">
        <v>3</v>
      </c>
      <c r="P11081">
        <v>-1</v>
      </c>
      <c r="Q11081" s="28">
        <v>41759.26666666667</v>
      </c>
      <c r="R11081" s="28">
        <v>41769.236111111109</v>
      </c>
      <c r="S11081" t="s">
        <v>35114</v>
      </c>
      <c r="U11081" s="27">
        <v>41759</v>
      </c>
      <c r="V11081">
        <v>1</v>
      </c>
      <c r="W11081" t="s">
        <v>32</v>
      </c>
      <c r="X11081" t="s">
        <v>274</v>
      </c>
      <c r="Y11081">
        <v>0</v>
      </c>
      <c r="AB11081" t="s">
        <v>237</v>
      </c>
      <c r="AH11081">
        <v>0</v>
      </c>
      <c r="AN11081" t="s">
        <v>238</v>
      </c>
      <c r="AO11081">
        <v>3</v>
      </c>
      <c r="AP11081" t="s">
        <v>239</v>
      </c>
      <c r="AQ11081" s="27">
        <v>41760</v>
      </c>
      <c r="AR11081" t="s">
        <v>240</v>
      </c>
      <c r="AS11081">
        <v>2</v>
      </c>
      <c r="AT11081" t="s">
        <v>239</v>
      </c>
      <c r="AU11081" s="27">
        <v>41760</v>
      </c>
    </row>
    <row r="11082" spans="1:47" x14ac:dyDescent="0.2">
      <c r="A11082">
        <v>11081</v>
      </c>
      <c r="B11082" t="s">
        <v>35115</v>
      </c>
      <c r="C11082" t="s">
        <v>4980</v>
      </c>
      <c r="D11082" t="s">
        <v>793</v>
      </c>
      <c r="E11082" s="27">
        <v>41509</v>
      </c>
      <c r="F11082" t="s">
        <v>233</v>
      </c>
      <c r="G11082" s="27">
        <v>32841</v>
      </c>
      <c r="H11082">
        <v>26</v>
      </c>
      <c r="I11082" t="s">
        <v>244</v>
      </c>
      <c r="J11082" t="s">
        <v>250</v>
      </c>
      <c r="K11082">
        <v>0</v>
      </c>
      <c r="L11082">
        <v>7</v>
      </c>
      <c r="M11082">
        <v>0</v>
      </c>
      <c r="N11082">
        <v>0</v>
      </c>
      <c r="O11082">
        <v>2</v>
      </c>
      <c r="P11082">
        <v>0</v>
      </c>
      <c r="Q11082" s="28">
        <v>41509.159722222219</v>
      </c>
      <c r="R11082" s="28">
        <v>41509.337500000001</v>
      </c>
      <c r="S11082" t="s">
        <v>35116</v>
      </c>
      <c r="T11082" s="27">
        <v>41509</v>
      </c>
      <c r="V11082">
        <v>0</v>
      </c>
      <c r="W11082" t="s">
        <v>32</v>
      </c>
      <c r="X11082" t="s">
        <v>261</v>
      </c>
      <c r="Y11082">
        <v>1</v>
      </c>
      <c r="AA11082" t="s">
        <v>35117</v>
      </c>
      <c r="AB11082" t="s">
        <v>32</v>
      </c>
      <c r="AC11082">
        <v>0</v>
      </c>
      <c r="AD11082" s="27">
        <v>42171</v>
      </c>
      <c r="AE11082" t="s">
        <v>2254</v>
      </c>
      <c r="AF11082" s="27">
        <v>42171</v>
      </c>
      <c r="AG11082" s="27">
        <v>42229</v>
      </c>
      <c r="AH11082">
        <v>0</v>
      </c>
      <c r="AN11082" t="s">
        <v>238</v>
      </c>
      <c r="AO11082">
        <v>3</v>
      </c>
      <c r="AP11082" t="s">
        <v>239</v>
      </c>
      <c r="AQ11082" s="27">
        <v>41509</v>
      </c>
      <c r="AR11082" t="s">
        <v>240</v>
      </c>
      <c r="AS11082">
        <v>7</v>
      </c>
      <c r="AT11082" t="s">
        <v>246</v>
      </c>
      <c r="AU11082" s="27">
        <v>41509</v>
      </c>
    </row>
    <row r="11083" spans="1:47" x14ac:dyDescent="0.2">
      <c r="A11083">
        <v>11082</v>
      </c>
      <c r="B11083" t="s">
        <v>35118</v>
      </c>
      <c r="C11083" t="s">
        <v>6200</v>
      </c>
      <c r="D11083" t="s">
        <v>35119</v>
      </c>
      <c r="E11083" s="27">
        <v>41776</v>
      </c>
      <c r="F11083" t="s">
        <v>233</v>
      </c>
      <c r="G11083" s="27">
        <v>22586</v>
      </c>
      <c r="H11083">
        <v>54</v>
      </c>
      <c r="I11083" t="s">
        <v>234</v>
      </c>
      <c r="J11083" t="s">
        <v>22</v>
      </c>
      <c r="K11083">
        <v>0</v>
      </c>
      <c r="L11083">
        <v>1</v>
      </c>
      <c r="M11083">
        <v>0</v>
      </c>
      <c r="N11083">
        <v>0</v>
      </c>
      <c r="O11083">
        <v>0</v>
      </c>
      <c r="P11083">
        <v>-1</v>
      </c>
      <c r="Q11083" s="28">
        <v>41775.225694444445</v>
      </c>
      <c r="R11083" s="28">
        <v>41776.364583333336</v>
      </c>
      <c r="S11083" t="s">
        <v>35120</v>
      </c>
      <c r="T11083" s="27">
        <v>41774</v>
      </c>
      <c r="V11083">
        <v>2</v>
      </c>
      <c r="W11083" t="s">
        <v>32</v>
      </c>
      <c r="X11083" t="s">
        <v>35121</v>
      </c>
      <c r="Y11083">
        <v>0</v>
      </c>
      <c r="AB11083" t="s">
        <v>237</v>
      </c>
      <c r="AH11083">
        <v>0</v>
      </c>
      <c r="AN11083" t="s">
        <v>238</v>
      </c>
      <c r="AO11083">
        <v>1</v>
      </c>
      <c r="AP11083" t="s">
        <v>239</v>
      </c>
      <c r="AQ11083" s="27">
        <v>41776</v>
      </c>
      <c r="AR11083" t="s">
        <v>240</v>
      </c>
      <c r="AS11083">
        <v>1</v>
      </c>
      <c r="AT11083" t="s">
        <v>239</v>
      </c>
      <c r="AU11083" s="27">
        <v>41776</v>
      </c>
    </row>
    <row r="11084" spans="1:47" x14ac:dyDescent="0.2">
      <c r="A11084">
        <v>11083</v>
      </c>
      <c r="B11084" t="s">
        <v>30297</v>
      </c>
      <c r="C11084" t="s">
        <v>6987</v>
      </c>
      <c r="D11084" t="s">
        <v>232</v>
      </c>
      <c r="E11084" s="27">
        <v>41533</v>
      </c>
      <c r="F11084" t="s">
        <v>233</v>
      </c>
      <c r="G11084" s="27">
        <v>28076</v>
      </c>
      <c r="H11084">
        <v>39</v>
      </c>
      <c r="I11084" t="s">
        <v>244</v>
      </c>
      <c r="J11084" t="s">
        <v>353</v>
      </c>
      <c r="K11084">
        <v>0</v>
      </c>
      <c r="L11084">
        <v>1</v>
      </c>
      <c r="M11084">
        <v>0</v>
      </c>
      <c r="N11084">
        <v>0</v>
      </c>
      <c r="O11084">
        <v>0</v>
      </c>
      <c r="P11084">
        <v>-1</v>
      </c>
      <c r="Q11084" s="28">
        <v>41532.332638888889</v>
      </c>
      <c r="R11084" s="28">
        <v>41533.4</v>
      </c>
      <c r="S11084" t="s">
        <v>35122</v>
      </c>
      <c r="T11084" s="27">
        <v>41532</v>
      </c>
      <c r="V11084">
        <v>1</v>
      </c>
      <c r="W11084" t="s">
        <v>36</v>
      </c>
      <c r="X11084" t="s">
        <v>392</v>
      </c>
      <c r="Y11084">
        <v>0</v>
      </c>
      <c r="AB11084" t="s">
        <v>237</v>
      </c>
      <c r="AH11084">
        <v>0</v>
      </c>
      <c r="AN11084" t="s">
        <v>238</v>
      </c>
      <c r="AO11084">
        <v>1</v>
      </c>
      <c r="AP11084" t="s">
        <v>239</v>
      </c>
      <c r="AQ11084" s="27">
        <v>41533</v>
      </c>
      <c r="AR11084" t="s">
        <v>240</v>
      </c>
      <c r="AS11084">
        <v>1</v>
      </c>
      <c r="AT11084" t="s">
        <v>239</v>
      </c>
      <c r="AU11084" s="27">
        <v>41533</v>
      </c>
    </row>
    <row r="11085" spans="1:47" x14ac:dyDescent="0.2">
      <c r="A11085">
        <v>11084</v>
      </c>
      <c r="B11085" t="s">
        <v>35123</v>
      </c>
      <c r="C11085" t="s">
        <v>35124</v>
      </c>
      <c r="D11085" t="s">
        <v>1048</v>
      </c>
      <c r="E11085" s="27">
        <v>41760</v>
      </c>
      <c r="F11085" t="s">
        <v>294</v>
      </c>
      <c r="G11085" s="27">
        <v>34089</v>
      </c>
      <c r="H11085">
        <v>22</v>
      </c>
      <c r="I11085" t="s">
        <v>259</v>
      </c>
      <c r="J11085" t="s">
        <v>250</v>
      </c>
      <c r="K11085">
        <v>0</v>
      </c>
      <c r="L11085">
        <v>10</v>
      </c>
      <c r="M11085">
        <v>0</v>
      </c>
      <c r="N11085">
        <v>0</v>
      </c>
      <c r="O11085">
        <v>0</v>
      </c>
      <c r="P11085">
        <v>-1</v>
      </c>
      <c r="Q11085" s="28">
        <v>41759.459027777775</v>
      </c>
      <c r="R11085" s="28">
        <v>41761.323611111111</v>
      </c>
      <c r="S11085" t="s">
        <v>35125</v>
      </c>
      <c r="U11085" s="27">
        <v>41759</v>
      </c>
      <c r="V11085">
        <v>1</v>
      </c>
      <c r="W11085" t="s">
        <v>32</v>
      </c>
      <c r="X11085" t="s">
        <v>274</v>
      </c>
      <c r="Y11085">
        <v>0</v>
      </c>
      <c r="AB11085" t="s">
        <v>237</v>
      </c>
      <c r="AH11085">
        <v>0</v>
      </c>
      <c r="AN11085" t="s">
        <v>238</v>
      </c>
      <c r="AO11085">
        <v>7</v>
      </c>
      <c r="AP11085" t="s">
        <v>246</v>
      </c>
      <c r="AQ11085" s="27">
        <v>41760</v>
      </c>
      <c r="AR11085" t="s">
        <v>240</v>
      </c>
      <c r="AS11085">
        <v>10</v>
      </c>
      <c r="AT11085" t="s">
        <v>269</v>
      </c>
      <c r="AU11085" s="27">
        <v>41760</v>
      </c>
    </row>
    <row r="11086" spans="1:47" x14ac:dyDescent="0.2">
      <c r="A11086">
        <v>11085</v>
      </c>
      <c r="B11086" t="s">
        <v>35126</v>
      </c>
      <c r="C11086" t="s">
        <v>3882</v>
      </c>
      <c r="D11086" t="s">
        <v>35127</v>
      </c>
      <c r="E11086" s="27">
        <v>41941</v>
      </c>
      <c r="F11086" t="s">
        <v>294</v>
      </c>
      <c r="G11086" s="27">
        <v>22990</v>
      </c>
      <c r="H11086">
        <v>53</v>
      </c>
      <c r="I11086" t="s">
        <v>234</v>
      </c>
      <c r="J11086" t="s">
        <v>245</v>
      </c>
      <c r="K11086">
        <v>0</v>
      </c>
      <c r="L11086">
        <v>1</v>
      </c>
      <c r="M11086">
        <v>0</v>
      </c>
      <c r="N11086">
        <v>0</v>
      </c>
      <c r="O11086">
        <v>3</v>
      </c>
      <c r="P11086">
        <v>-14</v>
      </c>
      <c r="Q11086" s="28">
        <v>41927.161111111112</v>
      </c>
      <c r="R11086" s="28">
        <v>41931.246527777781</v>
      </c>
      <c r="S11086" t="s">
        <v>35128</v>
      </c>
      <c r="T11086" s="27">
        <v>41927</v>
      </c>
      <c r="V11086">
        <v>14</v>
      </c>
      <c r="W11086" t="s">
        <v>36</v>
      </c>
      <c r="X11086" t="s">
        <v>13547</v>
      </c>
      <c r="Y11086">
        <v>1</v>
      </c>
      <c r="AA11086" t="s">
        <v>35129</v>
      </c>
      <c r="AB11086" t="s">
        <v>36</v>
      </c>
      <c r="AD11086" s="27">
        <v>42317</v>
      </c>
      <c r="AE11086" t="s">
        <v>1508</v>
      </c>
      <c r="AH11086">
        <v>0</v>
      </c>
      <c r="AN11086" t="s">
        <v>238</v>
      </c>
      <c r="AO11086">
        <v>1</v>
      </c>
      <c r="AP11086" t="s">
        <v>239</v>
      </c>
      <c r="AQ11086" s="27">
        <v>41941</v>
      </c>
      <c r="AR11086" t="s">
        <v>240</v>
      </c>
      <c r="AS11086">
        <v>1</v>
      </c>
      <c r="AT11086" t="s">
        <v>239</v>
      </c>
      <c r="AU11086" s="27">
        <v>41941</v>
      </c>
    </row>
    <row r="11087" spans="1:47" x14ac:dyDescent="0.2">
      <c r="A11087">
        <v>11086</v>
      </c>
      <c r="B11087" t="s">
        <v>35130</v>
      </c>
      <c r="C11087" t="s">
        <v>35131</v>
      </c>
      <c r="D11087" t="s">
        <v>2124</v>
      </c>
      <c r="E11087" s="27">
        <v>41864</v>
      </c>
      <c r="F11087" t="s">
        <v>233</v>
      </c>
      <c r="G11087" s="27">
        <v>33381</v>
      </c>
      <c r="H11087">
        <v>24</v>
      </c>
      <c r="I11087" t="s">
        <v>259</v>
      </c>
      <c r="J11087" t="s">
        <v>22</v>
      </c>
      <c r="K11087">
        <v>0</v>
      </c>
      <c r="L11087">
        <v>10</v>
      </c>
      <c r="M11087">
        <v>0</v>
      </c>
      <c r="N11087">
        <v>0</v>
      </c>
      <c r="O11087">
        <v>5</v>
      </c>
      <c r="P11087">
        <v>-1</v>
      </c>
      <c r="Q11087" s="28">
        <v>41863.259027777778</v>
      </c>
      <c r="R11087" s="28">
        <v>41864.069444444445</v>
      </c>
      <c r="S11087" t="s">
        <v>35132</v>
      </c>
      <c r="T11087" s="27">
        <v>41863</v>
      </c>
      <c r="V11087">
        <v>1</v>
      </c>
      <c r="W11087" t="s">
        <v>32</v>
      </c>
      <c r="X11087" t="s">
        <v>1089</v>
      </c>
      <c r="Y11087">
        <v>1</v>
      </c>
      <c r="AA11087" t="s">
        <v>35133</v>
      </c>
      <c r="AB11087" t="s">
        <v>32</v>
      </c>
      <c r="AD11087" s="27">
        <v>42143</v>
      </c>
      <c r="AE11087" t="s">
        <v>5620</v>
      </c>
      <c r="AH11087">
        <v>0</v>
      </c>
      <c r="AN11087" t="s">
        <v>238</v>
      </c>
      <c r="AO11087">
        <v>7</v>
      </c>
      <c r="AP11087" t="s">
        <v>246</v>
      </c>
      <c r="AQ11087" s="27">
        <v>41864</v>
      </c>
      <c r="AR11087" t="s">
        <v>240</v>
      </c>
      <c r="AS11087">
        <v>10</v>
      </c>
      <c r="AT11087" t="s">
        <v>269</v>
      </c>
      <c r="AU11087" s="27">
        <v>41864</v>
      </c>
    </row>
    <row r="11088" spans="1:47" x14ac:dyDescent="0.2">
      <c r="A11088">
        <v>11087</v>
      </c>
      <c r="B11088" t="s">
        <v>35134</v>
      </c>
      <c r="C11088" t="s">
        <v>1711</v>
      </c>
      <c r="D11088" t="s">
        <v>7489</v>
      </c>
      <c r="E11088" s="27">
        <v>41918</v>
      </c>
      <c r="F11088" t="s">
        <v>233</v>
      </c>
      <c r="G11088" s="27">
        <v>32001</v>
      </c>
      <c r="H11088">
        <v>28</v>
      </c>
      <c r="I11088" t="s">
        <v>244</v>
      </c>
      <c r="J11088" t="s">
        <v>245</v>
      </c>
      <c r="K11088">
        <v>0</v>
      </c>
      <c r="L11088">
        <v>2</v>
      </c>
      <c r="M11088">
        <v>0</v>
      </c>
      <c r="N11088">
        <v>0</v>
      </c>
      <c r="O11088">
        <v>0</v>
      </c>
      <c r="P11088">
        <v>-1</v>
      </c>
      <c r="Q11088" s="28">
        <v>41917.491666666669</v>
      </c>
      <c r="R11088" s="28">
        <v>41918.348611111112</v>
      </c>
      <c r="S11088" t="s">
        <v>35135</v>
      </c>
      <c r="T11088" s="27">
        <v>41917</v>
      </c>
      <c r="V11088">
        <v>1</v>
      </c>
      <c r="W11088" t="s">
        <v>36</v>
      </c>
      <c r="X11088" t="s">
        <v>279</v>
      </c>
      <c r="Y11088">
        <v>0</v>
      </c>
      <c r="AB11088" t="s">
        <v>237</v>
      </c>
      <c r="AH11088">
        <v>0</v>
      </c>
      <c r="AN11088" t="s">
        <v>238</v>
      </c>
      <c r="AO11088">
        <v>2</v>
      </c>
      <c r="AP11088" t="s">
        <v>239</v>
      </c>
      <c r="AQ11088" s="27">
        <v>41918</v>
      </c>
      <c r="AR11088" t="s">
        <v>240</v>
      </c>
      <c r="AS11088">
        <v>2</v>
      </c>
      <c r="AT11088" t="s">
        <v>239</v>
      </c>
      <c r="AU11088" s="27">
        <v>41918</v>
      </c>
    </row>
    <row r="11089" spans="1:47" x14ac:dyDescent="0.2">
      <c r="A11089">
        <v>11088</v>
      </c>
      <c r="B11089" t="s">
        <v>35136</v>
      </c>
      <c r="C11089" t="s">
        <v>17937</v>
      </c>
      <c r="D11089" t="s">
        <v>31118</v>
      </c>
      <c r="E11089" s="27">
        <v>41844</v>
      </c>
      <c r="F11089" t="s">
        <v>233</v>
      </c>
      <c r="G11089" s="27">
        <v>27196</v>
      </c>
      <c r="H11089">
        <v>41</v>
      </c>
      <c r="I11089" t="s">
        <v>244</v>
      </c>
      <c r="J11089" t="s">
        <v>22</v>
      </c>
      <c r="K11089">
        <v>0</v>
      </c>
      <c r="L11089">
        <v>1</v>
      </c>
      <c r="M11089">
        <v>0</v>
      </c>
      <c r="N11089">
        <v>0</v>
      </c>
      <c r="O11089">
        <v>0</v>
      </c>
      <c r="P11089">
        <v>-1</v>
      </c>
      <c r="Q11089" s="28">
        <v>41843.20208333333</v>
      </c>
      <c r="R11089" s="28">
        <v>41844.520833333336</v>
      </c>
      <c r="S11089" t="s">
        <v>35137</v>
      </c>
      <c r="T11089" s="27">
        <v>41843</v>
      </c>
      <c r="V11089">
        <v>1</v>
      </c>
      <c r="W11089" t="s">
        <v>32</v>
      </c>
      <c r="X11089" t="s">
        <v>453</v>
      </c>
      <c r="Y11089">
        <v>0</v>
      </c>
      <c r="AB11089" t="s">
        <v>237</v>
      </c>
      <c r="AH11089">
        <v>0</v>
      </c>
      <c r="AN11089" t="s">
        <v>238</v>
      </c>
      <c r="AO11089">
        <v>1</v>
      </c>
      <c r="AP11089" t="s">
        <v>239</v>
      </c>
      <c r="AQ11089" s="27">
        <v>41844</v>
      </c>
      <c r="AR11089" t="s">
        <v>240</v>
      </c>
      <c r="AS11089">
        <v>1</v>
      </c>
      <c r="AT11089" t="s">
        <v>239</v>
      </c>
      <c r="AU11089" s="27">
        <v>41844</v>
      </c>
    </row>
    <row r="11090" spans="1:47" x14ac:dyDescent="0.2">
      <c r="A11090">
        <v>11089</v>
      </c>
      <c r="B11090" t="s">
        <v>35138</v>
      </c>
      <c r="C11090" t="s">
        <v>5101</v>
      </c>
      <c r="D11090" t="s">
        <v>850</v>
      </c>
      <c r="E11090" s="27">
        <v>41724</v>
      </c>
      <c r="F11090" t="s">
        <v>233</v>
      </c>
      <c r="G11090" s="27">
        <v>30583</v>
      </c>
      <c r="H11090">
        <v>32</v>
      </c>
      <c r="I11090" t="s">
        <v>244</v>
      </c>
      <c r="J11090" t="s">
        <v>250</v>
      </c>
      <c r="K11090">
        <v>0</v>
      </c>
      <c r="L11090">
        <v>5</v>
      </c>
      <c r="M11090">
        <v>0</v>
      </c>
      <c r="N11090">
        <v>0</v>
      </c>
      <c r="O11090">
        <v>3</v>
      </c>
      <c r="P11090">
        <v>-1</v>
      </c>
      <c r="Q11090" s="28">
        <v>41723.131249999999</v>
      </c>
      <c r="R11090" s="28">
        <v>41747.359722222223</v>
      </c>
      <c r="S11090" t="s">
        <v>35139</v>
      </c>
      <c r="T11090" s="27">
        <v>41723</v>
      </c>
      <c r="V11090">
        <v>1</v>
      </c>
      <c r="W11090" t="s">
        <v>32</v>
      </c>
      <c r="X11090" t="s">
        <v>254</v>
      </c>
      <c r="Y11090">
        <v>0</v>
      </c>
      <c r="AB11090" t="s">
        <v>237</v>
      </c>
      <c r="AH11090">
        <v>0</v>
      </c>
      <c r="AN11090" t="s">
        <v>238</v>
      </c>
      <c r="AO11090">
        <v>2</v>
      </c>
      <c r="AP11090" t="s">
        <v>239</v>
      </c>
      <c r="AQ11090" s="27">
        <v>41724</v>
      </c>
      <c r="AR11090" t="s">
        <v>240</v>
      </c>
      <c r="AS11090">
        <v>5</v>
      </c>
      <c r="AT11090" t="s">
        <v>246</v>
      </c>
      <c r="AU11090" s="27">
        <v>41724</v>
      </c>
    </row>
    <row r="11091" spans="1:47" x14ac:dyDescent="0.2">
      <c r="A11091">
        <v>11090</v>
      </c>
      <c r="B11091" t="s">
        <v>35140</v>
      </c>
      <c r="C11091" t="s">
        <v>35141</v>
      </c>
      <c r="D11091" t="s">
        <v>999</v>
      </c>
      <c r="E11091" s="27">
        <v>41981</v>
      </c>
      <c r="F11091" t="s">
        <v>294</v>
      </c>
      <c r="G11091" s="27">
        <v>24212</v>
      </c>
      <c r="H11091">
        <v>50</v>
      </c>
      <c r="I11091" t="s">
        <v>234</v>
      </c>
      <c r="J11091" t="s">
        <v>250</v>
      </c>
      <c r="K11091">
        <v>0</v>
      </c>
      <c r="L11091">
        <v>1</v>
      </c>
      <c r="M11091">
        <v>0</v>
      </c>
      <c r="N11091">
        <v>0</v>
      </c>
      <c r="O11091">
        <v>0</v>
      </c>
      <c r="P11091">
        <v>-1</v>
      </c>
      <c r="Q11091" s="28">
        <v>41980.061805555553</v>
      </c>
      <c r="R11091" s="28">
        <v>41981.540972222225</v>
      </c>
      <c r="S11091" t="s">
        <v>35142</v>
      </c>
      <c r="T11091" s="27">
        <v>41980</v>
      </c>
      <c r="V11091">
        <v>1</v>
      </c>
      <c r="W11091" t="s">
        <v>36</v>
      </c>
      <c r="X11091" t="s">
        <v>279</v>
      </c>
      <c r="Y11091">
        <v>0</v>
      </c>
      <c r="AB11091" t="s">
        <v>237</v>
      </c>
      <c r="AH11091">
        <v>0</v>
      </c>
      <c r="AN11091" t="s">
        <v>238</v>
      </c>
      <c r="AO11091">
        <v>1</v>
      </c>
      <c r="AP11091" t="s">
        <v>239</v>
      </c>
      <c r="AQ11091" s="27">
        <v>41981</v>
      </c>
      <c r="AR11091" t="s">
        <v>240</v>
      </c>
      <c r="AS11091">
        <v>1</v>
      </c>
      <c r="AT11091" t="s">
        <v>239</v>
      </c>
      <c r="AU11091" s="27">
        <v>41981</v>
      </c>
    </row>
    <row r="11092" spans="1:47" x14ac:dyDescent="0.2">
      <c r="A11092">
        <v>11091</v>
      </c>
      <c r="B11092" t="s">
        <v>35143</v>
      </c>
      <c r="C11092" t="s">
        <v>35144</v>
      </c>
      <c r="D11092" t="s">
        <v>947</v>
      </c>
      <c r="E11092" s="27">
        <v>41840</v>
      </c>
      <c r="F11092" t="s">
        <v>294</v>
      </c>
      <c r="G11092" s="27">
        <v>32819</v>
      </c>
      <c r="H11092">
        <v>26</v>
      </c>
      <c r="I11092" t="s">
        <v>244</v>
      </c>
      <c r="J11092" t="s">
        <v>250</v>
      </c>
      <c r="K11092">
        <v>0</v>
      </c>
      <c r="L11092">
        <v>3</v>
      </c>
      <c r="M11092">
        <v>0</v>
      </c>
      <c r="N11092">
        <v>0</v>
      </c>
      <c r="O11092">
        <v>2</v>
      </c>
      <c r="P11092">
        <v>-1</v>
      </c>
      <c r="Q11092" s="28">
        <v>41839.443055555559</v>
      </c>
      <c r="R11092" s="28">
        <v>41859.363888888889</v>
      </c>
      <c r="S11092" t="s">
        <v>35145</v>
      </c>
      <c r="T11092" s="27">
        <v>41839</v>
      </c>
      <c r="V11092">
        <v>1</v>
      </c>
      <c r="W11092" t="s">
        <v>36</v>
      </c>
      <c r="X11092" t="s">
        <v>279</v>
      </c>
      <c r="Y11092">
        <v>0</v>
      </c>
      <c r="AB11092" t="s">
        <v>237</v>
      </c>
      <c r="AH11092">
        <v>0</v>
      </c>
      <c r="AN11092" t="s">
        <v>238</v>
      </c>
      <c r="AO11092">
        <v>2</v>
      </c>
      <c r="AP11092" t="s">
        <v>239</v>
      </c>
      <c r="AQ11092" s="27">
        <v>41840</v>
      </c>
      <c r="AR11092" t="s">
        <v>240</v>
      </c>
      <c r="AS11092">
        <v>3</v>
      </c>
      <c r="AT11092" t="s">
        <v>239</v>
      </c>
      <c r="AU11092" s="27">
        <v>41840</v>
      </c>
    </row>
    <row r="11093" spans="1:47" x14ac:dyDescent="0.2">
      <c r="A11093">
        <v>11092</v>
      </c>
      <c r="B11093" t="s">
        <v>35146</v>
      </c>
      <c r="C11093" t="s">
        <v>929</v>
      </c>
      <c r="D11093" t="s">
        <v>35147</v>
      </c>
      <c r="E11093" s="27">
        <v>41582</v>
      </c>
      <c r="F11093" t="s">
        <v>233</v>
      </c>
      <c r="G11093" s="27">
        <v>31712</v>
      </c>
      <c r="H11093">
        <v>29</v>
      </c>
      <c r="I11093" t="s">
        <v>244</v>
      </c>
      <c r="J11093" t="s">
        <v>245</v>
      </c>
      <c r="K11093">
        <v>0</v>
      </c>
      <c r="L11093">
        <v>4</v>
      </c>
      <c r="M11093">
        <v>0</v>
      </c>
      <c r="N11093">
        <v>0</v>
      </c>
      <c r="O11093">
        <v>5</v>
      </c>
      <c r="P11093">
        <v>-98</v>
      </c>
      <c r="Q11093" s="28">
        <v>41484.379861111112</v>
      </c>
      <c r="R11093" s="28">
        <v>41528.48333333333</v>
      </c>
      <c r="S11093" t="s">
        <v>35148</v>
      </c>
      <c r="U11093" s="27">
        <v>41484</v>
      </c>
      <c r="V11093">
        <v>98</v>
      </c>
      <c r="W11093" t="s">
        <v>32</v>
      </c>
      <c r="X11093" t="s">
        <v>274</v>
      </c>
      <c r="Y11093">
        <v>0</v>
      </c>
      <c r="AB11093" t="s">
        <v>237</v>
      </c>
      <c r="AH11093">
        <v>0</v>
      </c>
      <c r="AN11093" t="s">
        <v>238</v>
      </c>
      <c r="AO11093">
        <v>2</v>
      </c>
      <c r="AP11093" t="s">
        <v>239</v>
      </c>
      <c r="AQ11093" s="27">
        <v>41582</v>
      </c>
      <c r="AR11093" t="s">
        <v>240</v>
      </c>
      <c r="AS11093">
        <v>4</v>
      </c>
      <c r="AT11093" t="s">
        <v>239</v>
      </c>
      <c r="AU11093" s="27">
        <v>41582</v>
      </c>
    </row>
    <row r="11094" spans="1:47" x14ac:dyDescent="0.2">
      <c r="A11094">
        <v>11093</v>
      </c>
      <c r="B11094" t="s">
        <v>35149</v>
      </c>
      <c r="C11094" t="s">
        <v>990</v>
      </c>
      <c r="D11094" t="s">
        <v>35150</v>
      </c>
      <c r="E11094" s="27">
        <v>41327</v>
      </c>
      <c r="F11094" t="s">
        <v>233</v>
      </c>
      <c r="G11094" s="27">
        <v>21316</v>
      </c>
      <c r="H11094">
        <v>57</v>
      </c>
      <c r="I11094" t="s">
        <v>234</v>
      </c>
      <c r="J11094" t="s">
        <v>245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-1</v>
      </c>
      <c r="Q11094" s="28">
        <v>41326.447916666664</v>
      </c>
      <c r="R11094" s="28">
        <v>41327.305555555555</v>
      </c>
      <c r="S11094" t="s">
        <v>35151</v>
      </c>
      <c r="T11094" s="27">
        <v>41326</v>
      </c>
      <c r="V11094">
        <v>1</v>
      </c>
      <c r="W11094" t="s">
        <v>36</v>
      </c>
      <c r="X11094" t="s">
        <v>279</v>
      </c>
      <c r="Y11094">
        <v>0</v>
      </c>
      <c r="AB11094" t="s">
        <v>237</v>
      </c>
      <c r="AH11094">
        <v>0</v>
      </c>
      <c r="AN11094" t="s">
        <v>238</v>
      </c>
      <c r="AO11094">
        <v>1</v>
      </c>
      <c r="AP11094" t="s">
        <v>239</v>
      </c>
      <c r="AQ11094" s="27">
        <v>41327</v>
      </c>
      <c r="AR11094" t="s">
        <v>240</v>
      </c>
      <c r="AS11094">
        <v>1</v>
      </c>
      <c r="AT11094" t="s">
        <v>239</v>
      </c>
      <c r="AU11094" s="27">
        <v>41327</v>
      </c>
    </row>
    <row r="11095" spans="1:47" x14ac:dyDescent="0.2">
      <c r="A11095">
        <v>11094</v>
      </c>
      <c r="B11095" t="s">
        <v>35152</v>
      </c>
      <c r="C11095" t="s">
        <v>484</v>
      </c>
      <c r="D11095" t="s">
        <v>35153</v>
      </c>
      <c r="E11095" s="27">
        <v>41999</v>
      </c>
      <c r="F11095" t="s">
        <v>233</v>
      </c>
      <c r="G11095" s="27">
        <v>31853</v>
      </c>
      <c r="H11095">
        <v>29</v>
      </c>
      <c r="I11095" t="s">
        <v>244</v>
      </c>
      <c r="J11095" t="s">
        <v>245</v>
      </c>
      <c r="K11095">
        <v>0</v>
      </c>
      <c r="L11095">
        <v>3</v>
      </c>
      <c r="M11095">
        <v>0</v>
      </c>
      <c r="N11095">
        <v>0</v>
      </c>
      <c r="O11095">
        <v>0</v>
      </c>
      <c r="P11095">
        <v>-1</v>
      </c>
      <c r="Q11095" s="28">
        <v>41998.443749999999</v>
      </c>
      <c r="R11095" s="28">
        <v>42004.143750000003</v>
      </c>
      <c r="S11095" t="s">
        <v>35154</v>
      </c>
      <c r="T11095" s="27">
        <v>41998</v>
      </c>
      <c r="V11095">
        <v>1</v>
      </c>
      <c r="W11095" t="s">
        <v>32</v>
      </c>
      <c r="X11095" t="s">
        <v>608</v>
      </c>
      <c r="Y11095">
        <v>1</v>
      </c>
      <c r="AA11095" t="s">
        <v>35155</v>
      </c>
      <c r="AB11095" t="s">
        <v>36</v>
      </c>
      <c r="AD11095" s="27">
        <v>42128</v>
      </c>
      <c r="AE11095" t="s">
        <v>404</v>
      </c>
      <c r="AH11095">
        <v>0</v>
      </c>
      <c r="AN11095" t="s">
        <v>238</v>
      </c>
      <c r="AO11095">
        <v>2</v>
      </c>
      <c r="AP11095" t="s">
        <v>239</v>
      </c>
      <c r="AQ11095" s="27">
        <v>41999</v>
      </c>
      <c r="AR11095" t="s">
        <v>240</v>
      </c>
      <c r="AS11095">
        <v>3</v>
      </c>
      <c r="AT11095" t="s">
        <v>239</v>
      </c>
      <c r="AU11095" s="27">
        <v>41999</v>
      </c>
    </row>
    <row r="11096" spans="1:47" x14ac:dyDescent="0.2">
      <c r="A11096">
        <v>11095</v>
      </c>
      <c r="B11096" t="s">
        <v>35156</v>
      </c>
      <c r="C11096" t="s">
        <v>726</v>
      </c>
      <c r="D11096" t="s">
        <v>1734</v>
      </c>
      <c r="E11096" s="27">
        <v>41604</v>
      </c>
      <c r="F11096" t="s">
        <v>233</v>
      </c>
      <c r="G11096" s="27">
        <v>22214</v>
      </c>
      <c r="H11096">
        <v>55</v>
      </c>
      <c r="I11096" t="s">
        <v>234</v>
      </c>
      <c r="J11096" t="s">
        <v>245</v>
      </c>
      <c r="K11096">
        <v>0</v>
      </c>
      <c r="L11096">
        <v>1</v>
      </c>
      <c r="M11096">
        <v>0</v>
      </c>
      <c r="N11096">
        <v>0</v>
      </c>
      <c r="O11096">
        <v>15</v>
      </c>
      <c r="P11096">
        <v>-20</v>
      </c>
      <c r="Q11096" s="28">
        <v>41584.472916666666</v>
      </c>
      <c r="R11096" s="28">
        <v>41591.386111111111</v>
      </c>
      <c r="S11096" t="s">
        <v>35157</v>
      </c>
      <c r="U11096" s="27">
        <v>41584</v>
      </c>
      <c r="V11096">
        <v>20</v>
      </c>
      <c r="W11096" t="s">
        <v>32</v>
      </c>
      <c r="X11096" t="s">
        <v>274</v>
      </c>
      <c r="Y11096">
        <v>0</v>
      </c>
      <c r="AB11096" t="s">
        <v>237</v>
      </c>
      <c r="AH11096">
        <v>0</v>
      </c>
      <c r="AN11096" t="s">
        <v>238</v>
      </c>
      <c r="AO11096">
        <v>1</v>
      </c>
      <c r="AP11096" t="s">
        <v>239</v>
      </c>
      <c r="AQ11096" s="27">
        <v>41604</v>
      </c>
      <c r="AR11096" t="s">
        <v>240</v>
      </c>
      <c r="AS11096">
        <v>1</v>
      </c>
      <c r="AT11096" t="s">
        <v>239</v>
      </c>
      <c r="AU11096" s="27">
        <v>41604</v>
      </c>
    </row>
    <row r="11097" spans="1:47" x14ac:dyDescent="0.2">
      <c r="A11097">
        <v>11096</v>
      </c>
      <c r="B11097" t="s">
        <v>35158</v>
      </c>
      <c r="C11097" t="s">
        <v>849</v>
      </c>
      <c r="D11097" t="s">
        <v>2567</v>
      </c>
      <c r="E11097" s="27">
        <v>41567</v>
      </c>
      <c r="F11097" t="s">
        <v>233</v>
      </c>
      <c r="G11097" s="27">
        <v>28915</v>
      </c>
      <c r="H11097">
        <v>37</v>
      </c>
      <c r="I11097" t="s">
        <v>244</v>
      </c>
      <c r="J11097" t="s">
        <v>250</v>
      </c>
      <c r="K11097">
        <v>0</v>
      </c>
      <c r="L11097">
        <v>1</v>
      </c>
      <c r="M11097">
        <v>0</v>
      </c>
      <c r="N11097">
        <v>0</v>
      </c>
      <c r="O11097">
        <v>1</v>
      </c>
      <c r="P11097">
        <v>-1</v>
      </c>
      <c r="Q11097" s="28">
        <v>41566.228472222225</v>
      </c>
      <c r="R11097" s="28">
        <v>41568.128472222219</v>
      </c>
      <c r="S11097" t="s">
        <v>35159</v>
      </c>
      <c r="T11097" s="27">
        <v>41566</v>
      </c>
      <c r="V11097">
        <v>1</v>
      </c>
      <c r="W11097" t="s">
        <v>32</v>
      </c>
      <c r="X11097" t="s">
        <v>254</v>
      </c>
      <c r="Y11097">
        <v>0</v>
      </c>
      <c r="AB11097" t="s">
        <v>237</v>
      </c>
      <c r="AH11097">
        <v>0</v>
      </c>
      <c r="AN11097" t="s">
        <v>238</v>
      </c>
      <c r="AO11097">
        <v>1</v>
      </c>
      <c r="AP11097" t="s">
        <v>239</v>
      </c>
      <c r="AQ11097" s="27">
        <v>41567</v>
      </c>
      <c r="AR11097" t="s">
        <v>240</v>
      </c>
      <c r="AS11097">
        <v>1</v>
      </c>
      <c r="AT11097" t="s">
        <v>239</v>
      </c>
      <c r="AU11097" s="27">
        <v>41567</v>
      </c>
    </row>
    <row r="11098" spans="1:47" x14ac:dyDescent="0.2">
      <c r="A11098">
        <v>11097</v>
      </c>
      <c r="B11098" t="s">
        <v>35160</v>
      </c>
      <c r="C11098" t="s">
        <v>288</v>
      </c>
      <c r="D11098" t="s">
        <v>825</v>
      </c>
      <c r="E11098" s="27">
        <v>41890</v>
      </c>
      <c r="F11098" t="s">
        <v>233</v>
      </c>
      <c r="G11098" s="27">
        <v>34626</v>
      </c>
      <c r="H11098">
        <v>21</v>
      </c>
      <c r="I11098" t="s">
        <v>259</v>
      </c>
      <c r="J11098" t="s">
        <v>250</v>
      </c>
      <c r="K11098">
        <v>0</v>
      </c>
      <c r="L11098">
        <v>7</v>
      </c>
      <c r="M11098">
        <v>0</v>
      </c>
      <c r="N11098">
        <v>0</v>
      </c>
      <c r="O11098">
        <v>1</v>
      </c>
      <c r="P11098">
        <v>-1</v>
      </c>
      <c r="Q11098" s="28">
        <v>41889.224999999999</v>
      </c>
      <c r="R11098" s="28">
        <v>42013.216666666667</v>
      </c>
      <c r="S11098" t="s">
        <v>35161</v>
      </c>
      <c r="T11098" s="27">
        <v>41889</v>
      </c>
      <c r="V11098">
        <v>1</v>
      </c>
      <c r="W11098" t="s">
        <v>32</v>
      </c>
      <c r="X11098" t="s">
        <v>847</v>
      </c>
      <c r="Y11098">
        <v>0</v>
      </c>
      <c r="AB11098" t="s">
        <v>237</v>
      </c>
      <c r="AH11098">
        <v>0</v>
      </c>
      <c r="AN11098" t="s">
        <v>238</v>
      </c>
      <c r="AO11098">
        <v>7</v>
      </c>
      <c r="AP11098" t="s">
        <v>246</v>
      </c>
      <c r="AQ11098" s="27">
        <v>41890</v>
      </c>
      <c r="AR11098" t="s">
        <v>240</v>
      </c>
      <c r="AS11098">
        <v>7</v>
      </c>
      <c r="AT11098" t="s">
        <v>246</v>
      </c>
      <c r="AU11098" s="27">
        <v>41890</v>
      </c>
    </row>
    <row r="11099" spans="1:47" x14ac:dyDescent="0.2">
      <c r="A11099">
        <v>11098</v>
      </c>
      <c r="B11099" t="s">
        <v>35162</v>
      </c>
      <c r="C11099" t="s">
        <v>2600</v>
      </c>
      <c r="D11099" t="s">
        <v>35163</v>
      </c>
      <c r="E11099" s="27">
        <v>41502</v>
      </c>
      <c r="F11099" t="s">
        <v>233</v>
      </c>
      <c r="G11099" s="27">
        <v>29110</v>
      </c>
      <c r="H11099">
        <v>36</v>
      </c>
      <c r="I11099" t="s">
        <v>244</v>
      </c>
      <c r="J11099" t="s">
        <v>245</v>
      </c>
      <c r="K11099">
        <v>0</v>
      </c>
      <c r="L11099">
        <v>6</v>
      </c>
      <c r="M11099">
        <v>0</v>
      </c>
      <c r="N11099">
        <v>0</v>
      </c>
      <c r="O11099">
        <v>3</v>
      </c>
      <c r="P11099">
        <v>0</v>
      </c>
      <c r="Q11099" s="28">
        <v>41502.049305555556</v>
      </c>
      <c r="R11099" s="28">
        <v>41562.378472222219</v>
      </c>
      <c r="S11099" t="s">
        <v>35164</v>
      </c>
      <c r="T11099" s="27">
        <v>41501</v>
      </c>
      <c r="V11099">
        <v>1</v>
      </c>
      <c r="W11099" t="s">
        <v>32</v>
      </c>
      <c r="X11099" t="s">
        <v>939</v>
      </c>
      <c r="Y11099">
        <v>0</v>
      </c>
      <c r="AB11099" t="s">
        <v>237</v>
      </c>
      <c r="AH11099">
        <v>0</v>
      </c>
      <c r="AN11099" t="s">
        <v>238</v>
      </c>
      <c r="AO11099">
        <v>2</v>
      </c>
      <c r="AP11099" t="s">
        <v>239</v>
      </c>
      <c r="AQ11099" s="27">
        <v>41502</v>
      </c>
      <c r="AR11099" t="s">
        <v>240</v>
      </c>
      <c r="AS11099">
        <v>6</v>
      </c>
      <c r="AT11099" t="s">
        <v>246</v>
      </c>
      <c r="AU11099" s="27">
        <v>41502</v>
      </c>
    </row>
    <row r="11100" spans="1:47" x14ac:dyDescent="0.2">
      <c r="A11100">
        <v>11099</v>
      </c>
      <c r="B11100" t="s">
        <v>35165</v>
      </c>
      <c r="C11100" t="s">
        <v>35166</v>
      </c>
      <c r="D11100" t="s">
        <v>603</v>
      </c>
      <c r="E11100" s="27">
        <v>41528</v>
      </c>
      <c r="F11100" t="s">
        <v>294</v>
      </c>
      <c r="G11100" s="27">
        <v>33154</v>
      </c>
      <c r="H11100">
        <v>25</v>
      </c>
      <c r="I11100" t="s">
        <v>244</v>
      </c>
      <c r="J11100" t="s">
        <v>250</v>
      </c>
      <c r="K11100">
        <v>0</v>
      </c>
      <c r="L11100">
        <v>6</v>
      </c>
      <c r="M11100">
        <v>0</v>
      </c>
      <c r="N11100">
        <v>1</v>
      </c>
      <c r="O11100">
        <v>3</v>
      </c>
      <c r="P11100">
        <v>0</v>
      </c>
      <c r="Q11100" s="28">
        <v>41528.196527777778</v>
      </c>
      <c r="R11100" s="28">
        <v>41529.149305555555</v>
      </c>
      <c r="S11100" t="s">
        <v>35167</v>
      </c>
      <c r="T11100" s="27">
        <v>41528</v>
      </c>
      <c r="V11100">
        <v>0</v>
      </c>
      <c r="W11100" t="s">
        <v>36</v>
      </c>
      <c r="X11100" t="s">
        <v>343</v>
      </c>
      <c r="Y11100">
        <v>1</v>
      </c>
      <c r="AA11100" t="s">
        <v>35168</v>
      </c>
      <c r="AB11100" t="s">
        <v>36</v>
      </c>
      <c r="AC11100">
        <v>0</v>
      </c>
      <c r="AD11100" s="27">
        <v>42137</v>
      </c>
      <c r="AE11100" t="s">
        <v>548</v>
      </c>
      <c r="AF11100" s="27">
        <v>42137</v>
      </c>
      <c r="AG11100" s="27">
        <v>42139</v>
      </c>
      <c r="AH11100">
        <v>0</v>
      </c>
      <c r="AN11100" t="s">
        <v>238</v>
      </c>
      <c r="AO11100">
        <v>3</v>
      </c>
      <c r="AP11100" t="s">
        <v>239</v>
      </c>
      <c r="AQ11100" s="27">
        <v>41528</v>
      </c>
      <c r="AR11100" t="s">
        <v>240</v>
      </c>
      <c r="AS11100">
        <v>6</v>
      </c>
      <c r="AT11100" t="s">
        <v>246</v>
      </c>
      <c r="AU11100" s="27">
        <v>41528</v>
      </c>
    </row>
    <row r="11101" spans="1:47" x14ac:dyDescent="0.2">
      <c r="A11101">
        <v>11100</v>
      </c>
      <c r="B11101" t="s">
        <v>35169</v>
      </c>
      <c r="C11101" t="s">
        <v>2670</v>
      </c>
      <c r="D11101" t="s">
        <v>5198</v>
      </c>
      <c r="E11101" s="27">
        <v>41417</v>
      </c>
      <c r="F11101" t="s">
        <v>233</v>
      </c>
      <c r="G11101" s="27">
        <v>23784</v>
      </c>
      <c r="H11101">
        <v>51</v>
      </c>
      <c r="I11101" t="s">
        <v>234</v>
      </c>
      <c r="J11101" t="s">
        <v>250</v>
      </c>
      <c r="K11101">
        <v>0</v>
      </c>
      <c r="L11101">
        <v>8</v>
      </c>
      <c r="M11101">
        <v>0</v>
      </c>
      <c r="N11101">
        <v>0</v>
      </c>
      <c r="O11101">
        <v>13</v>
      </c>
      <c r="P11101">
        <v>-1</v>
      </c>
      <c r="Q11101" s="28">
        <v>41416.496527777781</v>
      </c>
      <c r="R11101" s="28">
        <v>41425.395138888889</v>
      </c>
      <c r="S11101" t="s">
        <v>35170</v>
      </c>
      <c r="T11101" s="27">
        <v>41416</v>
      </c>
      <c r="V11101">
        <v>1</v>
      </c>
      <c r="W11101" t="s">
        <v>32</v>
      </c>
      <c r="X11101" t="s">
        <v>35171</v>
      </c>
      <c r="Y11101">
        <v>0</v>
      </c>
      <c r="AB11101" t="s">
        <v>237</v>
      </c>
      <c r="AH11101">
        <v>0</v>
      </c>
      <c r="AN11101" t="s">
        <v>238</v>
      </c>
      <c r="AO11101">
        <v>5</v>
      </c>
      <c r="AP11101" t="s">
        <v>246</v>
      </c>
      <c r="AQ11101" s="27">
        <v>41417</v>
      </c>
      <c r="AR11101" t="s">
        <v>240</v>
      </c>
      <c r="AS11101">
        <v>8</v>
      </c>
      <c r="AT11101" t="s">
        <v>269</v>
      </c>
      <c r="AU11101" s="27">
        <v>41417</v>
      </c>
    </row>
    <row r="11102" spans="1:47" x14ac:dyDescent="0.2">
      <c r="A11102">
        <v>11101</v>
      </c>
      <c r="B11102" t="s">
        <v>35172</v>
      </c>
      <c r="C11102" t="s">
        <v>3130</v>
      </c>
      <c r="D11102" t="s">
        <v>35173</v>
      </c>
      <c r="E11102" s="27">
        <v>41508</v>
      </c>
      <c r="F11102" t="s">
        <v>233</v>
      </c>
      <c r="G11102" s="27">
        <v>20917</v>
      </c>
      <c r="H11102">
        <v>59</v>
      </c>
      <c r="I11102" t="s">
        <v>234</v>
      </c>
      <c r="J11102" t="s">
        <v>245</v>
      </c>
      <c r="K11102">
        <v>0</v>
      </c>
      <c r="L11102">
        <v>1</v>
      </c>
      <c r="M11102">
        <v>0</v>
      </c>
      <c r="N11102">
        <v>0</v>
      </c>
      <c r="O11102">
        <v>5</v>
      </c>
      <c r="P11102">
        <v>-1</v>
      </c>
      <c r="Q11102" s="28">
        <v>41507.376388888886</v>
      </c>
      <c r="R11102" s="28">
        <v>41508.336805555555</v>
      </c>
      <c r="S11102" t="s">
        <v>35174</v>
      </c>
      <c r="T11102" s="27">
        <v>41507</v>
      </c>
      <c r="V11102">
        <v>1</v>
      </c>
      <c r="W11102" t="s">
        <v>36</v>
      </c>
      <c r="X11102" t="s">
        <v>279</v>
      </c>
      <c r="Y11102">
        <v>1</v>
      </c>
      <c r="AA11102" t="s">
        <v>35175</v>
      </c>
      <c r="AB11102" t="s">
        <v>36</v>
      </c>
      <c r="AC11102">
        <v>0</v>
      </c>
      <c r="AD11102" s="27">
        <v>41645</v>
      </c>
      <c r="AE11102" t="s">
        <v>548</v>
      </c>
      <c r="AF11102" s="27">
        <v>41645</v>
      </c>
      <c r="AG11102" s="27">
        <v>41715</v>
      </c>
      <c r="AH11102">
        <v>0</v>
      </c>
      <c r="AN11102" t="s">
        <v>238</v>
      </c>
      <c r="AO11102">
        <v>1</v>
      </c>
      <c r="AP11102" t="s">
        <v>239</v>
      </c>
      <c r="AQ11102" s="27">
        <v>41508</v>
      </c>
      <c r="AR11102" t="s">
        <v>240</v>
      </c>
      <c r="AS11102">
        <v>1</v>
      </c>
      <c r="AT11102" t="s">
        <v>239</v>
      </c>
      <c r="AU11102" s="27">
        <v>41508</v>
      </c>
    </row>
    <row r="11103" spans="1:47" x14ac:dyDescent="0.2">
      <c r="A11103">
        <v>11102</v>
      </c>
      <c r="B11103" t="s">
        <v>35176</v>
      </c>
      <c r="C11103" t="s">
        <v>35177</v>
      </c>
      <c r="D11103" t="s">
        <v>35178</v>
      </c>
      <c r="E11103" s="27">
        <v>41948</v>
      </c>
      <c r="F11103" t="s">
        <v>294</v>
      </c>
      <c r="G11103" s="27">
        <v>31902</v>
      </c>
      <c r="H11103">
        <v>28</v>
      </c>
      <c r="I11103" t="s">
        <v>244</v>
      </c>
      <c r="J11103" t="s">
        <v>250</v>
      </c>
      <c r="K11103">
        <v>0</v>
      </c>
      <c r="L11103">
        <v>6</v>
      </c>
      <c r="M11103">
        <v>0</v>
      </c>
      <c r="N11103">
        <v>0</v>
      </c>
      <c r="O11103">
        <v>3</v>
      </c>
      <c r="P11103">
        <v>-1</v>
      </c>
      <c r="Q11103" s="28">
        <v>41947.249305555553</v>
      </c>
      <c r="R11103" s="28">
        <v>41948.409722222219</v>
      </c>
      <c r="S11103" t="s">
        <v>35179</v>
      </c>
      <c r="U11103" s="27">
        <v>41947</v>
      </c>
      <c r="V11103">
        <v>1</v>
      </c>
      <c r="W11103" t="s">
        <v>32</v>
      </c>
      <c r="X11103" t="s">
        <v>274</v>
      </c>
      <c r="Y11103">
        <v>0</v>
      </c>
      <c r="AB11103" t="s">
        <v>237</v>
      </c>
      <c r="AH11103">
        <v>0</v>
      </c>
      <c r="AN11103" t="s">
        <v>238</v>
      </c>
      <c r="AO11103">
        <v>4</v>
      </c>
      <c r="AP11103" t="s">
        <v>239</v>
      </c>
      <c r="AQ11103" s="27">
        <v>41948</v>
      </c>
      <c r="AR11103" t="s">
        <v>240</v>
      </c>
      <c r="AS11103">
        <v>6</v>
      </c>
      <c r="AT11103" t="s">
        <v>246</v>
      </c>
      <c r="AU11103" s="27">
        <v>41948</v>
      </c>
    </row>
    <row r="11104" spans="1:47" x14ac:dyDescent="0.2">
      <c r="A11104">
        <v>11103</v>
      </c>
      <c r="B11104" t="s">
        <v>35180</v>
      </c>
      <c r="C11104" t="s">
        <v>35181</v>
      </c>
      <c r="D11104" t="s">
        <v>35182</v>
      </c>
      <c r="E11104" s="27">
        <v>41536</v>
      </c>
      <c r="F11104" t="s">
        <v>233</v>
      </c>
      <c r="G11104" s="27">
        <v>32219</v>
      </c>
      <c r="H11104">
        <v>28</v>
      </c>
      <c r="I11104" t="s">
        <v>244</v>
      </c>
      <c r="J11104" t="s">
        <v>245</v>
      </c>
      <c r="K11104">
        <v>0</v>
      </c>
      <c r="L11104">
        <v>1</v>
      </c>
      <c r="M11104">
        <v>0</v>
      </c>
      <c r="N11104">
        <v>0</v>
      </c>
      <c r="O11104">
        <v>0</v>
      </c>
      <c r="P11104">
        <v>-1</v>
      </c>
      <c r="Q11104" s="28">
        <v>41535.506249999999</v>
      </c>
      <c r="R11104" s="28">
        <v>41536.350694444445</v>
      </c>
      <c r="S11104" t="s">
        <v>35183</v>
      </c>
      <c r="T11104" s="27">
        <v>41535</v>
      </c>
      <c r="V11104">
        <v>1</v>
      </c>
      <c r="W11104" t="s">
        <v>36</v>
      </c>
      <c r="X11104" t="s">
        <v>279</v>
      </c>
      <c r="Y11104">
        <v>0</v>
      </c>
      <c r="AB11104" t="s">
        <v>237</v>
      </c>
      <c r="AH11104">
        <v>0</v>
      </c>
      <c r="AN11104" t="s">
        <v>238</v>
      </c>
      <c r="AO11104">
        <v>2</v>
      </c>
      <c r="AP11104" t="s">
        <v>239</v>
      </c>
      <c r="AQ11104" s="27">
        <v>41536</v>
      </c>
      <c r="AR11104" t="s">
        <v>240</v>
      </c>
      <c r="AS11104">
        <v>1</v>
      </c>
      <c r="AT11104" t="s">
        <v>239</v>
      </c>
      <c r="AU11104" s="27">
        <v>41536</v>
      </c>
    </row>
    <row r="11105" spans="1:47" x14ac:dyDescent="0.2">
      <c r="A11105">
        <v>11104</v>
      </c>
      <c r="B11105" t="s">
        <v>35184</v>
      </c>
      <c r="C11105" t="s">
        <v>1412</v>
      </c>
      <c r="D11105" t="s">
        <v>35185</v>
      </c>
      <c r="E11105" s="27">
        <v>41834</v>
      </c>
      <c r="F11105" t="s">
        <v>233</v>
      </c>
      <c r="G11105" s="27">
        <v>28965</v>
      </c>
      <c r="H11105">
        <v>36</v>
      </c>
      <c r="I11105" t="s">
        <v>244</v>
      </c>
      <c r="J11105" t="s">
        <v>250</v>
      </c>
      <c r="K11105">
        <v>0</v>
      </c>
      <c r="L11105">
        <v>1</v>
      </c>
      <c r="M11105">
        <v>0</v>
      </c>
      <c r="N11105">
        <v>0</v>
      </c>
      <c r="O11105">
        <v>0</v>
      </c>
      <c r="P11105">
        <v>-1</v>
      </c>
      <c r="Q11105" s="28">
        <v>41833.35833333333</v>
      </c>
      <c r="R11105" s="28">
        <v>41834.334027777775</v>
      </c>
      <c r="S11105" t="s">
        <v>35186</v>
      </c>
      <c r="T11105" s="27">
        <v>41833</v>
      </c>
      <c r="V11105">
        <v>1</v>
      </c>
      <c r="W11105" t="s">
        <v>36</v>
      </c>
      <c r="X11105" t="s">
        <v>1884</v>
      </c>
      <c r="Y11105">
        <v>0</v>
      </c>
      <c r="AB11105" t="s">
        <v>237</v>
      </c>
      <c r="AH11105">
        <v>0</v>
      </c>
      <c r="AN11105" t="s">
        <v>238</v>
      </c>
      <c r="AO11105">
        <v>1</v>
      </c>
      <c r="AP11105" t="s">
        <v>239</v>
      </c>
      <c r="AQ11105" s="27">
        <v>41834</v>
      </c>
      <c r="AR11105" t="s">
        <v>240</v>
      </c>
      <c r="AS11105">
        <v>1</v>
      </c>
      <c r="AT11105" t="s">
        <v>239</v>
      </c>
      <c r="AU11105" s="27">
        <v>41834</v>
      </c>
    </row>
    <row r="11106" spans="1:47" x14ac:dyDescent="0.2">
      <c r="A11106">
        <v>11105</v>
      </c>
      <c r="B11106" t="s">
        <v>20260</v>
      </c>
      <c r="C11106" t="s">
        <v>242</v>
      </c>
      <c r="D11106" t="s">
        <v>3828</v>
      </c>
      <c r="E11106" s="27">
        <v>41374</v>
      </c>
      <c r="F11106" t="s">
        <v>233</v>
      </c>
      <c r="G11106" s="27">
        <v>33720</v>
      </c>
      <c r="H11106">
        <v>23</v>
      </c>
      <c r="I11106" t="s">
        <v>259</v>
      </c>
      <c r="J11106" t="s">
        <v>22</v>
      </c>
      <c r="K11106">
        <v>0</v>
      </c>
      <c r="L11106">
        <v>6</v>
      </c>
      <c r="M11106">
        <v>0</v>
      </c>
      <c r="N11106">
        <v>0</v>
      </c>
      <c r="O11106">
        <v>1</v>
      </c>
      <c r="P11106">
        <v>-14</v>
      </c>
      <c r="Q11106" s="28">
        <v>41360.064583333333</v>
      </c>
      <c r="R11106" s="28">
        <v>41361.340277777781</v>
      </c>
      <c r="S11106" t="s">
        <v>35187</v>
      </c>
      <c r="T11106" s="27">
        <v>41360</v>
      </c>
      <c r="V11106">
        <v>14</v>
      </c>
      <c r="W11106" t="s">
        <v>36</v>
      </c>
      <c r="X11106" t="s">
        <v>35188</v>
      </c>
      <c r="Y11106">
        <v>0</v>
      </c>
      <c r="AB11106" t="s">
        <v>237</v>
      </c>
      <c r="AH11106">
        <v>0</v>
      </c>
      <c r="AN11106" t="s">
        <v>238</v>
      </c>
      <c r="AO11106">
        <v>5</v>
      </c>
      <c r="AP11106" t="s">
        <v>246</v>
      </c>
      <c r="AQ11106" s="27">
        <v>41374</v>
      </c>
      <c r="AR11106" t="s">
        <v>240</v>
      </c>
      <c r="AS11106">
        <v>6</v>
      </c>
      <c r="AT11106" t="s">
        <v>246</v>
      </c>
      <c r="AU11106" s="27">
        <v>41374</v>
      </c>
    </row>
    <row r="11107" spans="1:47" x14ac:dyDescent="0.2">
      <c r="A11107">
        <v>11106</v>
      </c>
      <c r="B11107" t="s">
        <v>35189</v>
      </c>
      <c r="C11107" t="s">
        <v>2404</v>
      </c>
      <c r="D11107" t="s">
        <v>3460</v>
      </c>
      <c r="E11107" s="27">
        <v>41797</v>
      </c>
      <c r="F11107" t="s">
        <v>233</v>
      </c>
      <c r="G11107" s="27">
        <v>32315</v>
      </c>
      <c r="H11107">
        <v>27</v>
      </c>
      <c r="I11107" t="s">
        <v>244</v>
      </c>
      <c r="J11107" t="s">
        <v>353</v>
      </c>
      <c r="K11107">
        <v>0</v>
      </c>
      <c r="L11107">
        <v>3</v>
      </c>
      <c r="M11107">
        <v>0</v>
      </c>
      <c r="N11107">
        <v>0</v>
      </c>
      <c r="O11107">
        <v>0</v>
      </c>
      <c r="W11107" t="s">
        <v>237</v>
      </c>
      <c r="Y11107">
        <v>-1</v>
      </c>
      <c r="AB11107" t="s">
        <v>237</v>
      </c>
      <c r="AH11107">
        <v>0</v>
      </c>
      <c r="AN11107" t="s">
        <v>238</v>
      </c>
      <c r="AO11107">
        <v>3</v>
      </c>
      <c r="AP11107" t="s">
        <v>239</v>
      </c>
      <c r="AQ11107" s="27">
        <v>41797</v>
      </c>
      <c r="AR11107" t="s">
        <v>240</v>
      </c>
      <c r="AS11107">
        <v>3</v>
      </c>
      <c r="AT11107" t="s">
        <v>239</v>
      </c>
      <c r="AU11107" s="27">
        <v>41797</v>
      </c>
    </row>
    <row r="11108" spans="1:47" x14ac:dyDescent="0.2">
      <c r="A11108">
        <v>11107</v>
      </c>
      <c r="B11108" t="s">
        <v>35190</v>
      </c>
      <c r="C11108" t="s">
        <v>35191</v>
      </c>
      <c r="D11108" t="s">
        <v>29481</v>
      </c>
      <c r="E11108" s="27">
        <v>41630</v>
      </c>
      <c r="F11108" t="s">
        <v>294</v>
      </c>
      <c r="G11108" s="27">
        <v>31516</v>
      </c>
      <c r="H11108">
        <v>30</v>
      </c>
      <c r="I11108" t="s">
        <v>244</v>
      </c>
      <c r="J11108" t="s">
        <v>250</v>
      </c>
      <c r="K11108">
        <v>0</v>
      </c>
      <c r="L11108">
        <v>9</v>
      </c>
      <c r="M11108">
        <v>0</v>
      </c>
      <c r="N11108">
        <v>0</v>
      </c>
      <c r="O11108">
        <v>10</v>
      </c>
      <c r="P11108">
        <v>0</v>
      </c>
      <c r="Q11108" s="28">
        <v>41630.129861111112</v>
      </c>
      <c r="R11108" s="28">
        <v>41630.345138888886</v>
      </c>
      <c r="S11108" t="s">
        <v>35192</v>
      </c>
      <c r="T11108" s="27">
        <v>41630</v>
      </c>
      <c r="V11108">
        <v>0</v>
      </c>
      <c r="W11108" t="s">
        <v>32</v>
      </c>
      <c r="X11108" t="s">
        <v>364</v>
      </c>
      <c r="Y11108">
        <v>1</v>
      </c>
      <c r="AA11108" t="s">
        <v>35193</v>
      </c>
      <c r="AB11108" t="s">
        <v>36</v>
      </c>
      <c r="AD11108" s="27">
        <v>41976</v>
      </c>
      <c r="AE11108" t="s">
        <v>392</v>
      </c>
      <c r="AH11108">
        <v>0</v>
      </c>
      <c r="AN11108" t="s">
        <v>238</v>
      </c>
      <c r="AO11108">
        <v>6</v>
      </c>
      <c r="AP11108" t="s">
        <v>246</v>
      </c>
      <c r="AQ11108" s="27">
        <v>41630</v>
      </c>
      <c r="AR11108" t="s">
        <v>240</v>
      </c>
      <c r="AS11108">
        <v>9</v>
      </c>
      <c r="AT11108" t="s">
        <v>269</v>
      </c>
      <c r="AU11108" s="27">
        <v>41630</v>
      </c>
    </row>
    <row r="11109" spans="1:47" x14ac:dyDescent="0.2">
      <c r="A11109">
        <v>11108</v>
      </c>
      <c r="B11109" t="s">
        <v>35194</v>
      </c>
      <c r="C11109" t="s">
        <v>6618</v>
      </c>
      <c r="D11109" t="s">
        <v>3540</v>
      </c>
      <c r="E11109" s="27">
        <v>41751</v>
      </c>
      <c r="F11109" t="s">
        <v>233</v>
      </c>
      <c r="G11109" s="27">
        <v>34006</v>
      </c>
      <c r="H11109">
        <v>23</v>
      </c>
      <c r="I11109" t="s">
        <v>259</v>
      </c>
      <c r="J11109" t="s">
        <v>245</v>
      </c>
      <c r="K11109">
        <v>0</v>
      </c>
      <c r="L11109">
        <v>6</v>
      </c>
      <c r="M11109">
        <v>0</v>
      </c>
      <c r="N11109">
        <v>0</v>
      </c>
      <c r="O11109">
        <v>1</v>
      </c>
      <c r="P11109">
        <v>-1</v>
      </c>
      <c r="Q11109" s="28">
        <v>41750.415972222225</v>
      </c>
      <c r="R11109" s="28">
        <v>41759.388194444444</v>
      </c>
      <c r="S11109" t="s">
        <v>35195</v>
      </c>
      <c r="T11109" s="27">
        <v>41750</v>
      </c>
      <c r="V11109">
        <v>1</v>
      </c>
      <c r="W11109" t="s">
        <v>32</v>
      </c>
      <c r="X11109" t="s">
        <v>4142</v>
      </c>
      <c r="Y11109">
        <v>1</v>
      </c>
      <c r="AA11109" t="s">
        <v>35196</v>
      </c>
      <c r="AB11109" t="s">
        <v>36</v>
      </c>
      <c r="AC11109">
        <v>136</v>
      </c>
      <c r="AD11109" s="27">
        <v>41957</v>
      </c>
      <c r="AE11109" t="s">
        <v>392</v>
      </c>
      <c r="AF11109" s="27">
        <v>42093</v>
      </c>
      <c r="AG11109" s="27">
        <v>42162</v>
      </c>
      <c r="AH11109">
        <v>0</v>
      </c>
      <c r="AN11109" t="s">
        <v>238</v>
      </c>
      <c r="AO11109">
        <v>5</v>
      </c>
      <c r="AP11109" t="s">
        <v>246</v>
      </c>
      <c r="AQ11109" s="27">
        <v>41751</v>
      </c>
      <c r="AR11109" t="s">
        <v>240</v>
      </c>
      <c r="AS11109">
        <v>6</v>
      </c>
      <c r="AT11109" t="s">
        <v>246</v>
      </c>
      <c r="AU11109" s="27">
        <v>41751</v>
      </c>
    </row>
    <row r="11110" spans="1:47" x14ac:dyDescent="0.2">
      <c r="A11110">
        <v>11109</v>
      </c>
      <c r="B11110" t="s">
        <v>35197</v>
      </c>
      <c r="C11110" t="s">
        <v>464</v>
      </c>
      <c r="D11110" t="s">
        <v>35198</v>
      </c>
      <c r="E11110" s="27">
        <v>41786</v>
      </c>
      <c r="F11110" t="s">
        <v>233</v>
      </c>
      <c r="G11110" s="27">
        <v>26111</v>
      </c>
      <c r="H11110">
        <v>44</v>
      </c>
      <c r="I11110" t="s">
        <v>244</v>
      </c>
      <c r="J11110" t="s">
        <v>250</v>
      </c>
      <c r="K11110">
        <v>0</v>
      </c>
      <c r="L11110">
        <v>2</v>
      </c>
      <c r="M11110">
        <v>0</v>
      </c>
      <c r="N11110">
        <v>0</v>
      </c>
      <c r="O11110">
        <v>2</v>
      </c>
      <c r="P11110">
        <v>0</v>
      </c>
      <c r="Q11110" s="28">
        <v>41786.093055555553</v>
      </c>
      <c r="R11110" s="28">
        <v>41963.402083333334</v>
      </c>
      <c r="S11110" t="s">
        <v>35199</v>
      </c>
      <c r="T11110" s="27">
        <v>41785</v>
      </c>
      <c r="V11110">
        <v>1</v>
      </c>
      <c r="W11110" t="s">
        <v>32</v>
      </c>
      <c r="X11110" t="s">
        <v>974</v>
      </c>
      <c r="Y11110">
        <v>0</v>
      </c>
      <c r="AB11110" t="s">
        <v>237</v>
      </c>
      <c r="AH11110">
        <v>0</v>
      </c>
      <c r="AN11110" t="s">
        <v>238</v>
      </c>
      <c r="AO11110">
        <v>2</v>
      </c>
      <c r="AP11110" t="s">
        <v>239</v>
      </c>
      <c r="AQ11110" s="27">
        <v>41786</v>
      </c>
      <c r="AR11110" t="s">
        <v>240</v>
      </c>
      <c r="AS11110">
        <v>2</v>
      </c>
      <c r="AT11110" t="s">
        <v>239</v>
      </c>
      <c r="AU11110" s="27">
        <v>41786</v>
      </c>
    </row>
    <row r="11111" spans="1:47" x14ac:dyDescent="0.2">
      <c r="A11111">
        <v>11110</v>
      </c>
      <c r="B11111" t="s">
        <v>35200</v>
      </c>
      <c r="C11111" t="s">
        <v>1075</v>
      </c>
      <c r="D11111" t="s">
        <v>3510</v>
      </c>
      <c r="E11111" s="27">
        <v>41394</v>
      </c>
      <c r="F11111" t="s">
        <v>233</v>
      </c>
      <c r="G11111" s="27">
        <v>27789</v>
      </c>
      <c r="H11111">
        <v>40</v>
      </c>
      <c r="I11111" t="s">
        <v>244</v>
      </c>
      <c r="J11111" t="s">
        <v>250</v>
      </c>
      <c r="K11111">
        <v>0</v>
      </c>
      <c r="L11111">
        <v>1</v>
      </c>
      <c r="M11111">
        <v>0</v>
      </c>
      <c r="N11111">
        <v>0</v>
      </c>
      <c r="O11111">
        <v>1</v>
      </c>
      <c r="P11111">
        <v>-1</v>
      </c>
      <c r="Q11111" s="28">
        <v>41393.463194444441</v>
      </c>
      <c r="R11111" s="28">
        <v>41394.04583333333</v>
      </c>
      <c r="S11111" t="s">
        <v>35201</v>
      </c>
      <c r="T11111" s="27">
        <v>41393</v>
      </c>
      <c r="V11111">
        <v>1</v>
      </c>
      <c r="W11111" t="s">
        <v>36</v>
      </c>
      <c r="X11111" t="s">
        <v>26944</v>
      </c>
      <c r="Y11111">
        <v>1</v>
      </c>
      <c r="AA11111" t="s">
        <v>35202</v>
      </c>
      <c r="AB11111" t="s">
        <v>36</v>
      </c>
      <c r="AD11111" s="27">
        <v>42077</v>
      </c>
      <c r="AE11111" t="s">
        <v>26944</v>
      </c>
      <c r="AH11111">
        <v>0</v>
      </c>
      <c r="AN11111" t="s">
        <v>238</v>
      </c>
      <c r="AO11111">
        <v>1</v>
      </c>
      <c r="AP11111" t="s">
        <v>239</v>
      </c>
      <c r="AQ11111" s="27">
        <v>41394</v>
      </c>
      <c r="AR11111" t="s">
        <v>240</v>
      </c>
      <c r="AS11111">
        <v>1</v>
      </c>
      <c r="AT11111" t="s">
        <v>239</v>
      </c>
      <c r="AU11111" s="27">
        <v>41394</v>
      </c>
    </row>
    <row r="11112" spans="1:47" x14ac:dyDescent="0.2">
      <c r="A11112">
        <v>11111</v>
      </c>
      <c r="B11112" t="s">
        <v>35203</v>
      </c>
      <c r="C11112" t="s">
        <v>693</v>
      </c>
      <c r="D11112" t="s">
        <v>35204</v>
      </c>
      <c r="E11112" s="27">
        <v>41717</v>
      </c>
      <c r="F11112" t="s">
        <v>233</v>
      </c>
      <c r="G11112" s="27">
        <v>34095</v>
      </c>
      <c r="H11112">
        <v>22</v>
      </c>
      <c r="I11112" t="s">
        <v>259</v>
      </c>
      <c r="J11112" t="s">
        <v>245</v>
      </c>
      <c r="K11112">
        <v>1</v>
      </c>
      <c r="L11112">
        <v>6</v>
      </c>
      <c r="M11112">
        <v>0</v>
      </c>
      <c r="N11112">
        <v>0</v>
      </c>
      <c r="O11112">
        <v>3</v>
      </c>
      <c r="P11112">
        <v>-1</v>
      </c>
      <c r="Q11112" s="28">
        <v>41716.234027777777</v>
      </c>
      <c r="R11112" s="28">
        <v>41724.245138888888</v>
      </c>
      <c r="S11112" t="s">
        <v>35205</v>
      </c>
      <c r="U11112" s="27">
        <v>41717</v>
      </c>
      <c r="V11112">
        <v>0</v>
      </c>
      <c r="W11112" t="s">
        <v>32</v>
      </c>
      <c r="X11112" t="s">
        <v>274</v>
      </c>
      <c r="Y11112">
        <v>0</v>
      </c>
      <c r="AB11112" t="s">
        <v>237</v>
      </c>
      <c r="AH11112">
        <v>0</v>
      </c>
      <c r="AN11112" t="s">
        <v>238</v>
      </c>
      <c r="AO11112">
        <v>7</v>
      </c>
      <c r="AP11112" t="s">
        <v>246</v>
      </c>
      <c r="AQ11112" s="27">
        <v>41717</v>
      </c>
      <c r="AR11112" t="s">
        <v>240</v>
      </c>
      <c r="AS11112">
        <v>6</v>
      </c>
      <c r="AT11112" t="s">
        <v>246</v>
      </c>
      <c r="AU11112" s="27">
        <v>41717</v>
      </c>
    </row>
    <row r="11113" spans="1:47" x14ac:dyDescent="0.2">
      <c r="A11113">
        <v>11112</v>
      </c>
      <c r="B11113" t="s">
        <v>35206</v>
      </c>
      <c r="C11113" t="s">
        <v>557</v>
      </c>
      <c r="D11113" t="s">
        <v>830</v>
      </c>
      <c r="E11113" s="27">
        <v>41703</v>
      </c>
      <c r="F11113" t="s">
        <v>233</v>
      </c>
      <c r="G11113" s="27">
        <v>22995</v>
      </c>
      <c r="H11113">
        <v>53</v>
      </c>
      <c r="I11113" t="s">
        <v>234</v>
      </c>
      <c r="J11113" t="s">
        <v>250</v>
      </c>
      <c r="K11113">
        <v>0</v>
      </c>
      <c r="L11113">
        <v>1</v>
      </c>
      <c r="M11113">
        <v>0</v>
      </c>
      <c r="N11113">
        <v>0</v>
      </c>
      <c r="O11113">
        <v>1</v>
      </c>
      <c r="P11113">
        <v>-1</v>
      </c>
      <c r="Q11113" s="28">
        <v>41702.196527777778</v>
      </c>
      <c r="R11113" s="28">
        <v>41704.427083333336</v>
      </c>
      <c r="S11113" t="s">
        <v>35207</v>
      </c>
      <c r="U11113" s="27">
        <v>41702</v>
      </c>
      <c r="V11113">
        <v>1</v>
      </c>
      <c r="W11113" t="s">
        <v>32</v>
      </c>
      <c r="X11113" t="s">
        <v>274</v>
      </c>
      <c r="Y11113">
        <v>0</v>
      </c>
      <c r="AB11113" t="s">
        <v>237</v>
      </c>
      <c r="AH11113">
        <v>0</v>
      </c>
      <c r="AN11113" t="s">
        <v>238</v>
      </c>
      <c r="AO11113">
        <v>1</v>
      </c>
      <c r="AP11113" t="s">
        <v>239</v>
      </c>
      <c r="AQ11113" s="27">
        <v>41703</v>
      </c>
      <c r="AR11113" t="s">
        <v>240</v>
      </c>
      <c r="AS11113">
        <v>1</v>
      </c>
      <c r="AT11113" t="s">
        <v>239</v>
      </c>
      <c r="AU11113" s="27">
        <v>41703</v>
      </c>
    </row>
    <row r="11114" spans="1:47" x14ac:dyDescent="0.2">
      <c r="A11114">
        <v>11113</v>
      </c>
      <c r="B11114" t="s">
        <v>35208</v>
      </c>
      <c r="C11114" t="s">
        <v>35209</v>
      </c>
      <c r="D11114" t="s">
        <v>28347</v>
      </c>
      <c r="E11114" s="27">
        <v>41843</v>
      </c>
      <c r="F11114" t="s">
        <v>294</v>
      </c>
      <c r="G11114" s="27">
        <v>33224</v>
      </c>
      <c r="H11114">
        <v>25</v>
      </c>
      <c r="I11114" t="s">
        <v>244</v>
      </c>
      <c r="J11114" t="s">
        <v>245</v>
      </c>
      <c r="K11114">
        <v>0</v>
      </c>
      <c r="L11114">
        <v>6</v>
      </c>
      <c r="M11114">
        <v>2</v>
      </c>
      <c r="N11114">
        <v>0</v>
      </c>
      <c r="O11114">
        <v>7</v>
      </c>
      <c r="P11114">
        <v>-80</v>
      </c>
      <c r="Q11114" s="28">
        <v>41763.138888888891</v>
      </c>
      <c r="R11114" s="28">
        <v>41763.342361111114</v>
      </c>
      <c r="S11114" t="s">
        <v>35210</v>
      </c>
      <c r="T11114" s="27">
        <v>41842</v>
      </c>
      <c r="V11114">
        <v>1</v>
      </c>
      <c r="W11114" t="s">
        <v>36</v>
      </c>
      <c r="X11114" t="s">
        <v>279</v>
      </c>
      <c r="Y11114">
        <v>1</v>
      </c>
      <c r="AA11114" t="s">
        <v>35211</v>
      </c>
      <c r="AB11114" t="s">
        <v>32</v>
      </c>
      <c r="AC11114">
        <v>0</v>
      </c>
      <c r="AD11114" s="27">
        <v>42348</v>
      </c>
      <c r="AE11114" t="s">
        <v>364</v>
      </c>
      <c r="AF11114" s="27">
        <v>42348</v>
      </c>
      <c r="AG11114" s="27">
        <v>42348</v>
      </c>
      <c r="AH11114">
        <v>0</v>
      </c>
      <c r="AN11114" t="s">
        <v>238</v>
      </c>
      <c r="AO11114">
        <v>4</v>
      </c>
      <c r="AP11114" t="s">
        <v>239</v>
      </c>
      <c r="AQ11114" s="27">
        <v>41843</v>
      </c>
      <c r="AR11114" t="s">
        <v>240</v>
      </c>
      <c r="AS11114">
        <v>6</v>
      </c>
      <c r="AT11114" t="s">
        <v>246</v>
      </c>
      <c r="AU11114" s="27">
        <v>41843</v>
      </c>
    </row>
    <row r="11115" spans="1:47" x14ac:dyDescent="0.2">
      <c r="A11115">
        <v>11114</v>
      </c>
      <c r="B11115" t="s">
        <v>35212</v>
      </c>
      <c r="C11115" t="s">
        <v>9712</v>
      </c>
      <c r="D11115" t="s">
        <v>35213</v>
      </c>
      <c r="E11115" s="27">
        <v>41352</v>
      </c>
      <c r="F11115" t="s">
        <v>233</v>
      </c>
      <c r="G11115" s="27">
        <v>32067</v>
      </c>
      <c r="H11115">
        <v>28</v>
      </c>
      <c r="I11115" t="s">
        <v>244</v>
      </c>
      <c r="J11115" t="s">
        <v>245</v>
      </c>
      <c r="K11115">
        <v>0</v>
      </c>
      <c r="L11115">
        <v>4</v>
      </c>
      <c r="M11115">
        <v>0</v>
      </c>
      <c r="N11115">
        <v>0</v>
      </c>
      <c r="O11115">
        <v>0</v>
      </c>
      <c r="P11115">
        <v>-1</v>
      </c>
      <c r="Q11115" s="28">
        <v>41351.456250000003</v>
      </c>
      <c r="R11115" s="28">
        <v>41379.087500000001</v>
      </c>
      <c r="S11115" t="s">
        <v>35214</v>
      </c>
      <c r="T11115" s="27">
        <v>41351</v>
      </c>
      <c r="V11115">
        <v>1</v>
      </c>
      <c r="W11115" t="s">
        <v>32</v>
      </c>
      <c r="X11115" t="s">
        <v>337</v>
      </c>
      <c r="Y11115">
        <v>0</v>
      </c>
      <c r="AB11115" t="s">
        <v>237</v>
      </c>
      <c r="AH11115">
        <v>0</v>
      </c>
      <c r="AN11115" t="s">
        <v>238</v>
      </c>
      <c r="AO11115">
        <v>3</v>
      </c>
      <c r="AP11115" t="s">
        <v>239</v>
      </c>
      <c r="AQ11115" s="27">
        <v>41352</v>
      </c>
      <c r="AR11115" t="s">
        <v>240</v>
      </c>
      <c r="AS11115">
        <v>4</v>
      </c>
      <c r="AT11115" t="s">
        <v>239</v>
      </c>
      <c r="AU11115" s="27">
        <v>41352</v>
      </c>
    </row>
    <row r="11116" spans="1:47" x14ac:dyDescent="0.2">
      <c r="A11116">
        <v>11115</v>
      </c>
      <c r="B11116" t="s">
        <v>35215</v>
      </c>
      <c r="C11116" t="s">
        <v>35216</v>
      </c>
      <c r="D11116" t="s">
        <v>456</v>
      </c>
      <c r="E11116" s="27">
        <v>41967</v>
      </c>
      <c r="F11116" t="s">
        <v>294</v>
      </c>
      <c r="G11116" s="27">
        <v>34315</v>
      </c>
      <c r="H11116">
        <v>22</v>
      </c>
      <c r="I11116" t="s">
        <v>259</v>
      </c>
      <c r="J11116" t="s">
        <v>250</v>
      </c>
      <c r="K11116">
        <v>0</v>
      </c>
      <c r="L11116">
        <v>8</v>
      </c>
      <c r="M11116">
        <v>0</v>
      </c>
      <c r="N11116">
        <v>1</v>
      </c>
      <c r="O11116">
        <v>1</v>
      </c>
      <c r="P11116">
        <v>-1</v>
      </c>
      <c r="Q11116" s="28">
        <v>41966.418749999997</v>
      </c>
      <c r="R11116" s="28">
        <v>41967.070138888892</v>
      </c>
      <c r="S11116" t="s">
        <v>35217</v>
      </c>
      <c r="T11116" s="27">
        <v>41966</v>
      </c>
      <c r="V11116">
        <v>1</v>
      </c>
      <c r="W11116" t="s">
        <v>36</v>
      </c>
      <c r="X11116" t="s">
        <v>1508</v>
      </c>
      <c r="Y11116">
        <v>0</v>
      </c>
      <c r="AB11116" t="s">
        <v>237</v>
      </c>
      <c r="AH11116">
        <v>0</v>
      </c>
      <c r="AN11116" t="s">
        <v>238</v>
      </c>
      <c r="AO11116">
        <v>7</v>
      </c>
      <c r="AP11116" t="s">
        <v>246</v>
      </c>
      <c r="AQ11116" s="27">
        <v>41967</v>
      </c>
      <c r="AR11116" t="s">
        <v>240</v>
      </c>
      <c r="AS11116">
        <v>8</v>
      </c>
      <c r="AT11116" t="s">
        <v>269</v>
      </c>
      <c r="AU11116" s="27">
        <v>41967</v>
      </c>
    </row>
    <row r="11117" spans="1:47" x14ac:dyDescent="0.2">
      <c r="A11117">
        <v>11116</v>
      </c>
      <c r="B11117" t="s">
        <v>35218</v>
      </c>
      <c r="C11117" t="s">
        <v>2056</v>
      </c>
      <c r="D11117" t="s">
        <v>9142</v>
      </c>
      <c r="E11117" s="27">
        <v>41442</v>
      </c>
      <c r="F11117" t="s">
        <v>233</v>
      </c>
      <c r="G11117" s="27">
        <v>34535</v>
      </c>
      <c r="H11117">
        <v>21</v>
      </c>
      <c r="I11117" t="s">
        <v>259</v>
      </c>
      <c r="J11117" t="s">
        <v>250</v>
      </c>
      <c r="K11117">
        <v>0</v>
      </c>
      <c r="L11117">
        <v>6</v>
      </c>
      <c r="M11117">
        <v>0</v>
      </c>
      <c r="N11117">
        <v>0</v>
      </c>
      <c r="O11117">
        <v>0</v>
      </c>
      <c r="P11117">
        <v>-1</v>
      </c>
      <c r="Q11117" s="28">
        <v>41441.186805555553</v>
      </c>
      <c r="R11117" s="28">
        <v>41442.103472222225</v>
      </c>
      <c r="S11117" t="s">
        <v>35219</v>
      </c>
      <c r="T11117" s="27">
        <v>41441</v>
      </c>
      <c r="V11117">
        <v>1</v>
      </c>
      <c r="W11117" t="s">
        <v>32</v>
      </c>
      <c r="X11117" t="s">
        <v>378</v>
      </c>
      <c r="Y11117">
        <v>1</v>
      </c>
      <c r="AA11117" t="s">
        <v>35220</v>
      </c>
      <c r="AB11117" t="s">
        <v>36</v>
      </c>
      <c r="AD11117" s="27">
        <v>41476</v>
      </c>
      <c r="AE11117" t="s">
        <v>392</v>
      </c>
      <c r="AH11117">
        <v>0</v>
      </c>
      <c r="AN11117" t="s">
        <v>238</v>
      </c>
      <c r="AO11117">
        <v>7</v>
      </c>
      <c r="AP11117" t="s">
        <v>246</v>
      </c>
      <c r="AQ11117" s="27">
        <v>41442</v>
      </c>
      <c r="AR11117" t="s">
        <v>240</v>
      </c>
      <c r="AS11117">
        <v>6</v>
      </c>
      <c r="AT11117" t="s">
        <v>246</v>
      </c>
      <c r="AU11117" s="27">
        <v>41442</v>
      </c>
    </row>
    <row r="11118" spans="1:47" x14ac:dyDescent="0.2">
      <c r="A11118">
        <v>11117</v>
      </c>
      <c r="B11118" t="s">
        <v>35221</v>
      </c>
      <c r="C11118" t="s">
        <v>35222</v>
      </c>
      <c r="D11118" t="s">
        <v>1544</v>
      </c>
      <c r="E11118" s="27">
        <v>41718</v>
      </c>
      <c r="F11118" t="s">
        <v>294</v>
      </c>
      <c r="G11118" s="27">
        <v>30023</v>
      </c>
      <c r="H11118">
        <v>34</v>
      </c>
      <c r="I11118" t="s">
        <v>244</v>
      </c>
      <c r="J11118" t="s">
        <v>250</v>
      </c>
      <c r="K11118">
        <v>0</v>
      </c>
      <c r="L11118">
        <v>1</v>
      </c>
      <c r="M11118">
        <v>0</v>
      </c>
      <c r="N11118">
        <v>0</v>
      </c>
      <c r="O11118">
        <v>0</v>
      </c>
      <c r="P11118">
        <v>-3</v>
      </c>
      <c r="Q11118" s="28">
        <v>41715.481944444444</v>
      </c>
      <c r="R11118" s="28">
        <v>41716.047222222223</v>
      </c>
      <c r="S11118" t="s">
        <v>35223</v>
      </c>
      <c r="T11118" s="27">
        <v>41717</v>
      </c>
      <c r="V11118">
        <v>1</v>
      </c>
      <c r="W11118" t="s">
        <v>36</v>
      </c>
      <c r="X11118" t="s">
        <v>550</v>
      </c>
      <c r="Y11118">
        <v>0</v>
      </c>
      <c r="AB11118" t="s">
        <v>237</v>
      </c>
      <c r="AH11118">
        <v>0</v>
      </c>
      <c r="AN11118" t="s">
        <v>238</v>
      </c>
      <c r="AO11118">
        <v>3</v>
      </c>
      <c r="AP11118" t="s">
        <v>239</v>
      </c>
      <c r="AQ11118" s="27">
        <v>41718</v>
      </c>
      <c r="AR11118" t="s">
        <v>240</v>
      </c>
      <c r="AS11118">
        <v>1</v>
      </c>
      <c r="AT11118" t="s">
        <v>239</v>
      </c>
      <c r="AU11118" s="27">
        <v>41718</v>
      </c>
    </row>
    <row r="11119" spans="1:47" x14ac:dyDescent="0.2">
      <c r="A11119">
        <v>11118</v>
      </c>
      <c r="B11119" t="s">
        <v>35224</v>
      </c>
      <c r="C11119" t="s">
        <v>8319</v>
      </c>
      <c r="D11119" t="s">
        <v>23483</v>
      </c>
      <c r="E11119" s="27">
        <v>41957</v>
      </c>
      <c r="F11119" t="s">
        <v>294</v>
      </c>
      <c r="G11119" s="27">
        <v>32846</v>
      </c>
      <c r="H11119">
        <v>26</v>
      </c>
      <c r="I11119" t="s">
        <v>244</v>
      </c>
      <c r="J11119" t="s">
        <v>353</v>
      </c>
      <c r="K11119">
        <v>0</v>
      </c>
      <c r="L11119">
        <v>5</v>
      </c>
      <c r="M11119">
        <v>0</v>
      </c>
      <c r="N11119">
        <v>0</v>
      </c>
      <c r="O11119">
        <v>4</v>
      </c>
      <c r="P11119">
        <v>-1</v>
      </c>
      <c r="Q11119" s="28">
        <v>41956.509722222225</v>
      </c>
      <c r="R11119" s="28">
        <v>41957.126388888886</v>
      </c>
      <c r="S11119" t="s">
        <v>35225</v>
      </c>
      <c r="T11119" s="27">
        <v>41956</v>
      </c>
      <c r="V11119">
        <v>1</v>
      </c>
      <c r="W11119" t="s">
        <v>32</v>
      </c>
      <c r="X11119" t="s">
        <v>261</v>
      </c>
      <c r="Y11119">
        <v>0</v>
      </c>
      <c r="AB11119" t="s">
        <v>237</v>
      </c>
      <c r="AH11119">
        <v>0</v>
      </c>
      <c r="AN11119" t="s">
        <v>238</v>
      </c>
      <c r="AO11119">
        <v>2</v>
      </c>
      <c r="AP11119" t="s">
        <v>239</v>
      </c>
      <c r="AQ11119" s="27">
        <v>41957</v>
      </c>
      <c r="AR11119" t="s">
        <v>240</v>
      </c>
      <c r="AS11119">
        <v>5</v>
      </c>
      <c r="AT11119" t="s">
        <v>246</v>
      </c>
      <c r="AU11119" s="27">
        <v>41957</v>
      </c>
    </row>
    <row r="11120" spans="1:47" x14ac:dyDescent="0.2">
      <c r="A11120">
        <v>11119</v>
      </c>
      <c r="B11120" t="s">
        <v>35226</v>
      </c>
      <c r="C11120" t="s">
        <v>3523</v>
      </c>
      <c r="D11120" t="s">
        <v>35227</v>
      </c>
      <c r="E11120" s="27">
        <v>41314</v>
      </c>
      <c r="F11120" t="s">
        <v>233</v>
      </c>
      <c r="G11120" s="27">
        <v>34602</v>
      </c>
      <c r="H11120">
        <v>21</v>
      </c>
      <c r="I11120" t="s">
        <v>259</v>
      </c>
      <c r="J11120" t="s">
        <v>250</v>
      </c>
      <c r="K11120">
        <v>0</v>
      </c>
      <c r="L11120">
        <v>9</v>
      </c>
      <c r="M11120">
        <v>0</v>
      </c>
      <c r="N11120">
        <v>1</v>
      </c>
      <c r="O11120">
        <v>0</v>
      </c>
      <c r="P11120">
        <v>-1</v>
      </c>
      <c r="Q11120" s="28">
        <v>41313.271527777775</v>
      </c>
      <c r="R11120" s="28">
        <v>41709.265277777777</v>
      </c>
      <c r="S11120" t="s">
        <v>35228</v>
      </c>
      <c r="T11120" s="27">
        <v>41313</v>
      </c>
      <c r="V11120">
        <v>1</v>
      </c>
      <c r="W11120" t="s">
        <v>32</v>
      </c>
      <c r="X11120" t="s">
        <v>555</v>
      </c>
      <c r="Y11120">
        <v>1</v>
      </c>
      <c r="AA11120" t="s">
        <v>35229</v>
      </c>
      <c r="AB11120" t="s">
        <v>32</v>
      </c>
      <c r="AD11120" s="27">
        <v>41317</v>
      </c>
      <c r="AE11120" t="s">
        <v>35230</v>
      </c>
      <c r="AH11120">
        <v>1</v>
      </c>
      <c r="AJ11120" t="s">
        <v>35229</v>
      </c>
      <c r="AK11120" t="s">
        <v>366</v>
      </c>
      <c r="AL11120" s="27">
        <v>41317</v>
      </c>
      <c r="AM11120" t="s">
        <v>35230</v>
      </c>
      <c r="AN11120" t="s">
        <v>238</v>
      </c>
      <c r="AO11120">
        <v>7</v>
      </c>
      <c r="AP11120" t="s">
        <v>246</v>
      </c>
      <c r="AQ11120" s="27">
        <v>41314</v>
      </c>
      <c r="AR11120" t="s">
        <v>240</v>
      </c>
      <c r="AS11120">
        <v>9</v>
      </c>
      <c r="AT11120" t="s">
        <v>269</v>
      </c>
      <c r="AU11120" s="27">
        <v>41314</v>
      </c>
    </row>
    <row r="11121" spans="1:47" x14ac:dyDescent="0.2">
      <c r="A11121">
        <v>11120</v>
      </c>
      <c r="B11121" t="s">
        <v>35231</v>
      </c>
      <c r="C11121" t="s">
        <v>35232</v>
      </c>
      <c r="D11121" t="s">
        <v>35233</v>
      </c>
      <c r="E11121" s="27">
        <v>41863</v>
      </c>
      <c r="F11121" t="s">
        <v>294</v>
      </c>
      <c r="G11121" s="27">
        <v>33823</v>
      </c>
      <c r="H11121">
        <v>23</v>
      </c>
      <c r="I11121" t="s">
        <v>259</v>
      </c>
      <c r="J11121" t="s">
        <v>22</v>
      </c>
      <c r="K11121">
        <v>0</v>
      </c>
      <c r="L11121">
        <v>3</v>
      </c>
      <c r="M11121">
        <v>0</v>
      </c>
      <c r="N11121">
        <v>0</v>
      </c>
      <c r="O11121">
        <v>1</v>
      </c>
      <c r="P11121">
        <v>-1</v>
      </c>
      <c r="Q11121" s="28">
        <v>41862.173611111109</v>
      </c>
      <c r="R11121" s="28">
        <v>41863.056250000001</v>
      </c>
      <c r="S11121" t="s">
        <v>35234</v>
      </c>
      <c r="U11121" s="27">
        <v>41862</v>
      </c>
      <c r="V11121">
        <v>1</v>
      </c>
      <c r="W11121" t="s">
        <v>32</v>
      </c>
      <c r="X11121" t="s">
        <v>274</v>
      </c>
      <c r="Y11121">
        <v>0</v>
      </c>
      <c r="AB11121" t="s">
        <v>237</v>
      </c>
      <c r="AH11121">
        <v>0</v>
      </c>
      <c r="AN11121" t="s">
        <v>238</v>
      </c>
      <c r="AO11121">
        <v>3</v>
      </c>
      <c r="AP11121" t="s">
        <v>239</v>
      </c>
      <c r="AQ11121" s="27">
        <v>41863</v>
      </c>
      <c r="AR11121" t="s">
        <v>240</v>
      </c>
      <c r="AS11121">
        <v>3</v>
      </c>
      <c r="AT11121" t="s">
        <v>239</v>
      </c>
      <c r="AU11121" s="27">
        <v>41863</v>
      </c>
    </row>
    <row r="11122" spans="1:47" x14ac:dyDescent="0.2">
      <c r="A11122">
        <v>11121</v>
      </c>
      <c r="B11122" t="s">
        <v>35235</v>
      </c>
      <c r="C11122" t="s">
        <v>456</v>
      </c>
      <c r="D11122" t="s">
        <v>19188</v>
      </c>
      <c r="E11122" s="27">
        <v>41573</v>
      </c>
      <c r="F11122" t="s">
        <v>233</v>
      </c>
      <c r="G11122" s="27">
        <v>32462</v>
      </c>
      <c r="H11122">
        <v>27</v>
      </c>
      <c r="I11122" t="s">
        <v>244</v>
      </c>
      <c r="J11122" t="s">
        <v>353</v>
      </c>
      <c r="K11122">
        <v>0</v>
      </c>
      <c r="L11122">
        <v>3</v>
      </c>
      <c r="M11122">
        <v>0</v>
      </c>
      <c r="N11122">
        <v>0</v>
      </c>
      <c r="O11122">
        <v>0</v>
      </c>
      <c r="P11122">
        <v>0</v>
      </c>
      <c r="Q11122" s="28">
        <v>41573.357638888891</v>
      </c>
      <c r="R11122" s="28">
        <v>41579.242361111108</v>
      </c>
      <c r="S11122" t="s">
        <v>35236</v>
      </c>
      <c r="T11122" s="27">
        <v>41573</v>
      </c>
      <c r="V11122">
        <v>0</v>
      </c>
      <c r="W11122" t="s">
        <v>32</v>
      </c>
      <c r="X11122" t="s">
        <v>2223</v>
      </c>
      <c r="Y11122">
        <v>0</v>
      </c>
      <c r="AB11122" t="s">
        <v>237</v>
      </c>
      <c r="AH11122">
        <v>0</v>
      </c>
      <c r="AN11122" t="s">
        <v>238</v>
      </c>
      <c r="AO11122">
        <v>3</v>
      </c>
      <c r="AP11122" t="s">
        <v>239</v>
      </c>
      <c r="AQ11122" s="27">
        <v>41573</v>
      </c>
      <c r="AR11122" t="s">
        <v>240</v>
      </c>
      <c r="AS11122">
        <v>3</v>
      </c>
      <c r="AT11122" t="s">
        <v>239</v>
      </c>
      <c r="AU11122" s="27">
        <v>41573</v>
      </c>
    </row>
    <row r="11123" spans="1:47" x14ac:dyDescent="0.2">
      <c r="A11123">
        <v>11122</v>
      </c>
      <c r="B11123" t="s">
        <v>35237</v>
      </c>
      <c r="C11123" t="s">
        <v>35238</v>
      </c>
      <c r="D11123" t="s">
        <v>35239</v>
      </c>
      <c r="E11123" s="27">
        <v>41886</v>
      </c>
      <c r="F11123" t="s">
        <v>233</v>
      </c>
      <c r="G11123" s="27">
        <v>34881</v>
      </c>
      <c r="H11123">
        <v>20</v>
      </c>
      <c r="I11123" t="s">
        <v>259</v>
      </c>
      <c r="J11123" t="s">
        <v>250</v>
      </c>
      <c r="K11123">
        <v>0</v>
      </c>
      <c r="L11123">
        <v>10</v>
      </c>
      <c r="M11123">
        <v>0</v>
      </c>
      <c r="N11123">
        <v>0</v>
      </c>
      <c r="O11123">
        <v>1</v>
      </c>
      <c r="P11123">
        <v>-1</v>
      </c>
      <c r="Q11123" s="28">
        <v>41885.126388888886</v>
      </c>
      <c r="R11123" s="28">
        <v>42131.349305555559</v>
      </c>
      <c r="S11123" t="s">
        <v>35240</v>
      </c>
      <c r="T11123" s="27">
        <v>41885</v>
      </c>
      <c r="V11123">
        <v>1</v>
      </c>
      <c r="W11123" t="s">
        <v>32</v>
      </c>
      <c r="X11123" t="s">
        <v>555</v>
      </c>
      <c r="Y11123">
        <v>1</v>
      </c>
      <c r="AA11123" t="s">
        <v>35241</v>
      </c>
      <c r="AB11123" t="s">
        <v>32</v>
      </c>
      <c r="AC11123">
        <v>90</v>
      </c>
      <c r="AD11123" s="27">
        <v>42062</v>
      </c>
      <c r="AE11123" t="s">
        <v>22673</v>
      </c>
      <c r="AF11123" s="27">
        <v>42152</v>
      </c>
      <c r="AG11123" s="27">
        <v>42174</v>
      </c>
      <c r="AH11123">
        <v>0</v>
      </c>
      <c r="AN11123" t="s">
        <v>238</v>
      </c>
      <c r="AO11123">
        <v>10</v>
      </c>
      <c r="AP11123" t="s">
        <v>269</v>
      </c>
      <c r="AQ11123" s="27">
        <v>41886</v>
      </c>
      <c r="AR11123" t="s">
        <v>240</v>
      </c>
      <c r="AS11123">
        <v>10</v>
      </c>
      <c r="AT11123" t="s">
        <v>269</v>
      </c>
      <c r="AU11123" s="27">
        <v>41886</v>
      </c>
    </row>
    <row r="11124" spans="1:47" x14ac:dyDescent="0.2">
      <c r="A11124">
        <v>11123</v>
      </c>
      <c r="B11124" t="s">
        <v>32846</v>
      </c>
      <c r="C11124" t="s">
        <v>693</v>
      </c>
      <c r="D11124" t="s">
        <v>3886</v>
      </c>
      <c r="E11124" s="27">
        <v>41689</v>
      </c>
      <c r="F11124" t="s">
        <v>233</v>
      </c>
      <c r="G11124" s="27">
        <v>29636</v>
      </c>
      <c r="H11124">
        <v>35</v>
      </c>
      <c r="I11124" t="s">
        <v>244</v>
      </c>
      <c r="J11124" t="s">
        <v>250</v>
      </c>
      <c r="K11124">
        <v>0</v>
      </c>
      <c r="L11124">
        <v>5</v>
      </c>
      <c r="M11124">
        <v>0</v>
      </c>
      <c r="N11124">
        <v>0</v>
      </c>
      <c r="O11124">
        <v>3</v>
      </c>
      <c r="P11124">
        <v>-1</v>
      </c>
      <c r="Q11124" s="28">
        <v>41688.492361111108</v>
      </c>
      <c r="R11124" s="28">
        <v>41691.171527777777</v>
      </c>
      <c r="S11124" t="s">
        <v>35242</v>
      </c>
      <c r="T11124" s="27">
        <v>41020</v>
      </c>
      <c r="V11124">
        <v>669</v>
      </c>
      <c r="W11124" t="s">
        <v>36</v>
      </c>
      <c r="X11124" t="s">
        <v>324</v>
      </c>
      <c r="Y11124">
        <v>1</v>
      </c>
      <c r="AA11124" t="s">
        <v>35243</v>
      </c>
      <c r="AB11124" t="s">
        <v>36</v>
      </c>
      <c r="AC11124">
        <v>0</v>
      </c>
      <c r="AD11124" s="27">
        <v>42422</v>
      </c>
      <c r="AE11124" t="s">
        <v>5655</v>
      </c>
      <c r="AF11124" s="27">
        <v>42422</v>
      </c>
      <c r="AG11124" s="27">
        <v>42423</v>
      </c>
      <c r="AH11124">
        <v>0</v>
      </c>
      <c r="AN11124" t="s">
        <v>238</v>
      </c>
      <c r="AO11124">
        <v>4</v>
      </c>
      <c r="AP11124" t="s">
        <v>239</v>
      </c>
      <c r="AQ11124" s="27">
        <v>41689</v>
      </c>
      <c r="AR11124" t="s">
        <v>240</v>
      </c>
      <c r="AS11124">
        <v>5</v>
      </c>
      <c r="AT11124" t="s">
        <v>246</v>
      </c>
      <c r="AU11124" s="27">
        <v>41689</v>
      </c>
    </row>
    <row r="11125" spans="1:47" x14ac:dyDescent="0.2">
      <c r="A11125">
        <v>11124</v>
      </c>
      <c r="B11125" t="s">
        <v>35244</v>
      </c>
      <c r="C11125" t="s">
        <v>2931</v>
      </c>
      <c r="D11125" t="s">
        <v>35245</v>
      </c>
      <c r="E11125" s="27">
        <v>41739</v>
      </c>
      <c r="F11125" t="s">
        <v>233</v>
      </c>
      <c r="G11125" s="27">
        <v>34187</v>
      </c>
      <c r="H11125">
        <v>22</v>
      </c>
      <c r="I11125" t="s">
        <v>259</v>
      </c>
      <c r="J11125" t="s">
        <v>245</v>
      </c>
      <c r="K11125">
        <v>1</v>
      </c>
      <c r="L11125">
        <v>8</v>
      </c>
      <c r="M11125">
        <v>2</v>
      </c>
      <c r="N11125">
        <v>3</v>
      </c>
      <c r="O11125">
        <v>7</v>
      </c>
      <c r="S11125" t="s">
        <v>35246</v>
      </c>
      <c r="T11125" s="27">
        <v>41104</v>
      </c>
      <c r="V11125">
        <v>635</v>
      </c>
      <c r="W11125" t="s">
        <v>32</v>
      </c>
      <c r="X11125" t="s">
        <v>6450</v>
      </c>
      <c r="Y11125">
        <v>0</v>
      </c>
      <c r="AB11125" t="s">
        <v>237</v>
      </c>
      <c r="AH11125">
        <v>0</v>
      </c>
      <c r="AN11125" t="s">
        <v>238</v>
      </c>
      <c r="AO11125">
        <v>9</v>
      </c>
      <c r="AP11125" t="s">
        <v>269</v>
      </c>
      <c r="AQ11125" s="27">
        <v>41739</v>
      </c>
      <c r="AR11125" t="s">
        <v>240</v>
      </c>
      <c r="AS11125">
        <v>8</v>
      </c>
      <c r="AT11125" t="s">
        <v>269</v>
      </c>
      <c r="AU11125" s="27">
        <v>41739</v>
      </c>
    </row>
    <row r="11126" spans="1:47" x14ac:dyDescent="0.2">
      <c r="A11126">
        <v>11125</v>
      </c>
      <c r="B11126" t="s">
        <v>35247</v>
      </c>
      <c r="C11126" t="s">
        <v>24279</v>
      </c>
      <c r="D11126" t="s">
        <v>3771</v>
      </c>
      <c r="E11126" s="27">
        <v>41422</v>
      </c>
      <c r="F11126" t="s">
        <v>233</v>
      </c>
      <c r="G11126" s="27">
        <v>30393</v>
      </c>
      <c r="H11126">
        <v>33</v>
      </c>
      <c r="I11126" t="s">
        <v>244</v>
      </c>
      <c r="J11126" t="s">
        <v>245</v>
      </c>
      <c r="K11126">
        <v>0</v>
      </c>
      <c r="L11126">
        <v>2</v>
      </c>
      <c r="M11126">
        <v>0</v>
      </c>
      <c r="N11126">
        <v>0</v>
      </c>
      <c r="O11126">
        <v>1</v>
      </c>
      <c r="P11126">
        <v>-1</v>
      </c>
      <c r="Q11126" s="28">
        <v>41421.277083333334</v>
      </c>
      <c r="R11126" s="28">
        <v>41423.422222222223</v>
      </c>
      <c r="S11126" t="s">
        <v>35248</v>
      </c>
      <c r="T11126" s="27">
        <v>41421</v>
      </c>
      <c r="V11126">
        <v>1</v>
      </c>
      <c r="W11126" t="s">
        <v>36</v>
      </c>
      <c r="X11126" t="s">
        <v>279</v>
      </c>
      <c r="Y11126">
        <v>0</v>
      </c>
      <c r="AB11126" t="s">
        <v>237</v>
      </c>
      <c r="AH11126">
        <v>0</v>
      </c>
      <c r="AN11126" t="s">
        <v>238</v>
      </c>
      <c r="AO11126">
        <v>2</v>
      </c>
      <c r="AP11126" t="s">
        <v>239</v>
      </c>
      <c r="AQ11126" s="27">
        <v>41422</v>
      </c>
      <c r="AR11126" t="s">
        <v>240</v>
      </c>
      <c r="AS11126">
        <v>2</v>
      </c>
      <c r="AT11126" t="s">
        <v>239</v>
      </c>
      <c r="AU11126" s="27">
        <v>41422</v>
      </c>
    </row>
    <row r="11127" spans="1:47" x14ac:dyDescent="0.2">
      <c r="A11127">
        <v>11126</v>
      </c>
      <c r="B11127" t="s">
        <v>35249</v>
      </c>
      <c r="C11127" t="s">
        <v>35250</v>
      </c>
      <c r="D11127" t="s">
        <v>35251</v>
      </c>
      <c r="E11127" s="27">
        <v>41763</v>
      </c>
      <c r="F11127" t="s">
        <v>233</v>
      </c>
      <c r="G11127" s="27">
        <v>33785</v>
      </c>
      <c r="H11127">
        <v>23</v>
      </c>
      <c r="I11127" t="s">
        <v>259</v>
      </c>
      <c r="J11127" t="s">
        <v>250</v>
      </c>
      <c r="K11127">
        <v>0</v>
      </c>
      <c r="L11127">
        <v>2</v>
      </c>
      <c r="M11127">
        <v>0</v>
      </c>
      <c r="N11127">
        <v>0</v>
      </c>
      <c r="O11127">
        <v>0</v>
      </c>
      <c r="P11127">
        <v>-1</v>
      </c>
      <c r="Q11127" s="28">
        <v>41762.144444444442</v>
      </c>
      <c r="R11127" s="28">
        <v>41764.445833333331</v>
      </c>
      <c r="S11127" t="s">
        <v>35252</v>
      </c>
      <c r="T11127" s="27">
        <v>41762</v>
      </c>
      <c r="V11127">
        <v>1</v>
      </c>
      <c r="W11127" t="s">
        <v>32</v>
      </c>
      <c r="X11127" t="s">
        <v>4156</v>
      </c>
      <c r="Y11127">
        <v>0</v>
      </c>
      <c r="AB11127" t="s">
        <v>237</v>
      </c>
      <c r="AH11127">
        <v>0</v>
      </c>
      <c r="AN11127" t="s">
        <v>238</v>
      </c>
      <c r="AO11127">
        <v>3</v>
      </c>
      <c r="AP11127" t="s">
        <v>239</v>
      </c>
      <c r="AQ11127" s="27">
        <v>41763</v>
      </c>
      <c r="AR11127" t="s">
        <v>240</v>
      </c>
      <c r="AS11127">
        <v>2</v>
      </c>
      <c r="AT11127" t="s">
        <v>239</v>
      </c>
      <c r="AU11127" s="27">
        <v>41763</v>
      </c>
    </row>
    <row r="11128" spans="1:47" x14ac:dyDescent="0.2">
      <c r="A11128">
        <v>11127</v>
      </c>
      <c r="B11128" t="s">
        <v>35253</v>
      </c>
      <c r="C11128" t="s">
        <v>7060</v>
      </c>
      <c r="D11128" t="s">
        <v>35254</v>
      </c>
      <c r="E11128" s="27">
        <v>41771</v>
      </c>
      <c r="F11128" t="s">
        <v>233</v>
      </c>
      <c r="G11128" s="27">
        <v>33401</v>
      </c>
      <c r="H11128">
        <v>24</v>
      </c>
      <c r="I11128" t="s">
        <v>259</v>
      </c>
      <c r="J11128" t="s">
        <v>250</v>
      </c>
      <c r="K11128">
        <v>0</v>
      </c>
      <c r="L11128">
        <v>8</v>
      </c>
      <c r="M11128">
        <v>0</v>
      </c>
      <c r="N11128">
        <v>0</v>
      </c>
      <c r="O11128">
        <v>2</v>
      </c>
      <c r="P11128">
        <v>640</v>
      </c>
      <c r="Q11128" s="28">
        <v>42411.129861111112</v>
      </c>
      <c r="R11128" s="28">
        <v>42431.12777777778</v>
      </c>
      <c r="S11128" t="s">
        <v>35255</v>
      </c>
      <c r="T11128" s="27">
        <v>40952</v>
      </c>
      <c r="V11128">
        <v>819</v>
      </c>
      <c r="W11128" t="s">
        <v>36</v>
      </c>
      <c r="X11128" t="s">
        <v>392</v>
      </c>
      <c r="Y11128">
        <v>0</v>
      </c>
      <c r="AB11128" t="s">
        <v>237</v>
      </c>
      <c r="AH11128">
        <v>0</v>
      </c>
      <c r="AN11128" t="s">
        <v>238</v>
      </c>
      <c r="AO11128">
        <v>5</v>
      </c>
      <c r="AP11128" t="s">
        <v>246</v>
      </c>
      <c r="AQ11128" s="27">
        <v>41771</v>
      </c>
      <c r="AR11128" t="s">
        <v>240</v>
      </c>
      <c r="AS11128">
        <v>8</v>
      </c>
      <c r="AT11128" t="s">
        <v>269</v>
      </c>
      <c r="AU11128" s="27">
        <v>41771</v>
      </c>
    </row>
    <row r="11129" spans="1:47" x14ac:dyDescent="0.2">
      <c r="A11129">
        <v>11128</v>
      </c>
      <c r="B11129" t="s">
        <v>35256</v>
      </c>
      <c r="C11129" t="s">
        <v>35257</v>
      </c>
      <c r="D11129" t="s">
        <v>35258</v>
      </c>
      <c r="E11129" s="27">
        <v>41430</v>
      </c>
      <c r="F11129" t="s">
        <v>233</v>
      </c>
      <c r="G11129" s="27">
        <v>33911</v>
      </c>
      <c r="H11129">
        <v>23</v>
      </c>
      <c r="I11129" t="s">
        <v>259</v>
      </c>
      <c r="J11129" t="s">
        <v>250</v>
      </c>
      <c r="K11129">
        <v>0</v>
      </c>
      <c r="L11129">
        <v>4</v>
      </c>
      <c r="M11129">
        <v>0</v>
      </c>
      <c r="N11129">
        <v>0</v>
      </c>
      <c r="O11129">
        <v>0</v>
      </c>
      <c r="P11129">
        <v>-4</v>
      </c>
      <c r="Q11129" s="28">
        <v>41426.518750000003</v>
      </c>
      <c r="R11129" s="28">
        <v>41426.35</v>
      </c>
      <c r="S11129" t="s">
        <v>35259</v>
      </c>
      <c r="T11129" s="27">
        <v>41425</v>
      </c>
      <c r="V11129">
        <v>5</v>
      </c>
      <c r="W11129" t="s">
        <v>32</v>
      </c>
      <c r="X11129" t="s">
        <v>359</v>
      </c>
      <c r="Y11129">
        <v>0</v>
      </c>
      <c r="AB11129" t="s">
        <v>237</v>
      </c>
      <c r="AH11129">
        <v>0</v>
      </c>
      <c r="AN11129" t="s">
        <v>238</v>
      </c>
      <c r="AO11129">
        <v>5</v>
      </c>
      <c r="AP11129" t="s">
        <v>246</v>
      </c>
      <c r="AQ11129" s="27">
        <v>41430</v>
      </c>
      <c r="AR11129" t="s">
        <v>240</v>
      </c>
      <c r="AS11129">
        <v>4</v>
      </c>
      <c r="AT11129" t="s">
        <v>239</v>
      </c>
      <c r="AU11129" s="27">
        <v>41430</v>
      </c>
    </row>
    <row r="11130" spans="1:47" x14ac:dyDescent="0.2">
      <c r="A11130">
        <v>11129</v>
      </c>
      <c r="B11130" t="s">
        <v>35260</v>
      </c>
      <c r="C11130" t="s">
        <v>1924</v>
      </c>
      <c r="D11130" t="s">
        <v>519</v>
      </c>
      <c r="E11130" s="27">
        <v>41696</v>
      </c>
      <c r="F11130" t="s">
        <v>233</v>
      </c>
      <c r="G11130" s="27">
        <v>34347</v>
      </c>
      <c r="H11130">
        <v>22</v>
      </c>
      <c r="I11130" t="s">
        <v>259</v>
      </c>
      <c r="J11130" t="s">
        <v>250</v>
      </c>
      <c r="K11130">
        <v>0</v>
      </c>
      <c r="L11130">
        <v>8</v>
      </c>
      <c r="M11130">
        <v>0</v>
      </c>
      <c r="N11130">
        <v>0</v>
      </c>
      <c r="O11130">
        <v>0</v>
      </c>
      <c r="P11130">
        <v>-1</v>
      </c>
      <c r="Q11130" s="28">
        <v>41695.462500000001</v>
      </c>
      <c r="R11130" s="28">
        <v>41696.410416666666</v>
      </c>
      <c r="S11130" t="s">
        <v>35261</v>
      </c>
      <c r="T11130" s="27">
        <v>41695</v>
      </c>
      <c r="V11130">
        <v>1</v>
      </c>
      <c r="W11130" t="s">
        <v>32</v>
      </c>
      <c r="X11130" t="s">
        <v>284</v>
      </c>
      <c r="Y11130">
        <v>1</v>
      </c>
      <c r="AA11130" t="s">
        <v>35262</v>
      </c>
      <c r="AB11130" t="s">
        <v>36</v>
      </c>
      <c r="AC11130">
        <v>0</v>
      </c>
      <c r="AD11130" s="27">
        <v>41799</v>
      </c>
      <c r="AE11130" t="s">
        <v>474</v>
      </c>
      <c r="AF11130" s="27">
        <v>41799</v>
      </c>
      <c r="AG11130" s="27">
        <v>41800</v>
      </c>
      <c r="AH11130">
        <v>0</v>
      </c>
      <c r="AN11130" t="s">
        <v>238</v>
      </c>
      <c r="AO11130">
        <v>5</v>
      </c>
      <c r="AP11130" t="s">
        <v>246</v>
      </c>
      <c r="AQ11130" s="27">
        <v>41696</v>
      </c>
      <c r="AR11130" t="s">
        <v>240</v>
      </c>
      <c r="AS11130">
        <v>8</v>
      </c>
      <c r="AT11130" t="s">
        <v>269</v>
      </c>
      <c r="AU11130" s="27">
        <v>41696</v>
      </c>
    </row>
    <row r="11131" spans="1:47" x14ac:dyDescent="0.2">
      <c r="A11131">
        <v>11130</v>
      </c>
      <c r="B11131" t="s">
        <v>35263</v>
      </c>
      <c r="C11131" t="s">
        <v>407</v>
      </c>
      <c r="D11131" t="s">
        <v>35264</v>
      </c>
      <c r="E11131" s="27">
        <v>41637</v>
      </c>
      <c r="F11131" t="s">
        <v>233</v>
      </c>
      <c r="G11131" s="27">
        <v>28425</v>
      </c>
      <c r="H11131">
        <v>38</v>
      </c>
      <c r="I11131" t="s">
        <v>244</v>
      </c>
      <c r="J11131" t="s">
        <v>245</v>
      </c>
      <c r="K11131">
        <v>0</v>
      </c>
      <c r="L11131">
        <v>2</v>
      </c>
      <c r="M11131">
        <v>0</v>
      </c>
      <c r="N11131">
        <v>0</v>
      </c>
      <c r="O11131">
        <v>7</v>
      </c>
      <c r="P11131">
        <v>-1</v>
      </c>
      <c r="Q11131" s="28">
        <v>41636.061805555553</v>
      </c>
      <c r="R11131" s="28">
        <v>41637.304861111108</v>
      </c>
      <c r="S11131" t="s">
        <v>35265</v>
      </c>
      <c r="T11131" s="27">
        <v>41636</v>
      </c>
      <c r="V11131">
        <v>1</v>
      </c>
      <c r="W11131" t="s">
        <v>32</v>
      </c>
      <c r="X11131" t="s">
        <v>261</v>
      </c>
      <c r="Y11131">
        <v>1</v>
      </c>
      <c r="AA11131" t="s">
        <v>35266</v>
      </c>
      <c r="AB11131" t="s">
        <v>32</v>
      </c>
      <c r="AC11131">
        <v>0</v>
      </c>
      <c r="AD11131" s="27">
        <v>41957</v>
      </c>
      <c r="AE11131" t="s">
        <v>261</v>
      </c>
      <c r="AF11131" s="27">
        <v>41957</v>
      </c>
      <c r="AG11131" s="27">
        <v>42079</v>
      </c>
      <c r="AH11131">
        <v>0</v>
      </c>
      <c r="AN11131" t="s">
        <v>238</v>
      </c>
      <c r="AO11131">
        <v>1</v>
      </c>
      <c r="AP11131" t="s">
        <v>239</v>
      </c>
      <c r="AQ11131" s="27">
        <v>41637</v>
      </c>
      <c r="AR11131" t="s">
        <v>240</v>
      </c>
      <c r="AS11131">
        <v>2</v>
      </c>
      <c r="AT11131" t="s">
        <v>239</v>
      </c>
      <c r="AU11131" s="27">
        <v>41637</v>
      </c>
    </row>
    <row r="11132" spans="1:47" x14ac:dyDescent="0.2">
      <c r="A11132">
        <v>11131</v>
      </c>
      <c r="B11132" t="s">
        <v>35267</v>
      </c>
      <c r="C11132" t="s">
        <v>35268</v>
      </c>
      <c r="D11132" t="s">
        <v>35269</v>
      </c>
      <c r="E11132" s="27">
        <v>41376</v>
      </c>
      <c r="F11132" t="s">
        <v>294</v>
      </c>
      <c r="G11132" s="27">
        <v>29055</v>
      </c>
      <c r="H11132">
        <v>36</v>
      </c>
      <c r="I11132" t="s">
        <v>244</v>
      </c>
      <c r="J11132" t="s">
        <v>250</v>
      </c>
      <c r="K11132">
        <v>0</v>
      </c>
      <c r="L11132">
        <v>7</v>
      </c>
      <c r="M11132">
        <v>0</v>
      </c>
      <c r="N11132">
        <v>0</v>
      </c>
      <c r="O11132">
        <v>5</v>
      </c>
      <c r="P11132">
        <v>-22</v>
      </c>
      <c r="Q11132" s="28">
        <v>41354.387499999997</v>
      </c>
      <c r="R11132" s="28">
        <v>41376.347916666666</v>
      </c>
      <c r="S11132" t="s">
        <v>35270</v>
      </c>
      <c r="U11132" s="27">
        <v>41354</v>
      </c>
      <c r="V11132">
        <v>22</v>
      </c>
      <c r="W11132" t="s">
        <v>32</v>
      </c>
      <c r="X11132" t="s">
        <v>274</v>
      </c>
      <c r="Y11132">
        <v>1</v>
      </c>
      <c r="AA11132" t="s">
        <v>35270</v>
      </c>
      <c r="AB11132" t="s">
        <v>36</v>
      </c>
      <c r="AD11132" s="27">
        <v>41624</v>
      </c>
      <c r="AE11132" t="s">
        <v>279</v>
      </c>
      <c r="AH11132">
        <v>1</v>
      </c>
      <c r="AJ11132" t="s">
        <v>35270</v>
      </c>
      <c r="AK11132" t="s">
        <v>462</v>
      </c>
      <c r="AL11132" s="27">
        <v>41624</v>
      </c>
      <c r="AM11132" t="s">
        <v>279</v>
      </c>
      <c r="AN11132" t="s">
        <v>238</v>
      </c>
      <c r="AO11132">
        <v>2</v>
      </c>
      <c r="AP11132" t="s">
        <v>239</v>
      </c>
      <c r="AQ11132" s="27">
        <v>41376</v>
      </c>
      <c r="AR11132" t="s">
        <v>240</v>
      </c>
      <c r="AS11132">
        <v>7</v>
      </c>
      <c r="AT11132" t="s">
        <v>246</v>
      </c>
      <c r="AU11132" s="27">
        <v>41376</v>
      </c>
    </row>
    <row r="11133" spans="1:47" x14ac:dyDescent="0.2">
      <c r="A11133">
        <v>11132</v>
      </c>
      <c r="B11133" t="s">
        <v>35271</v>
      </c>
      <c r="C11133" t="s">
        <v>35272</v>
      </c>
      <c r="D11133" t="s">
        <v>814</v>
      </c>
      <c r="E11133" s="27">
        <v>41407</v>
      </c>
      <c r="F11133" t="s">
        <v>233</v>
      </c>
      <c r="G11133" s="27">
        <v>34740</v>
      </c>
      <c r="H11133">
        <v>21</v>
      </c>
      <c r="I11133" t="s">
        <v>259</v>
      </c>
      <c r="J11133" t="s">
        <v>245</v>
      </c>
      <c r="K11133">
        <v>0</v>
      </c>
      <c r="L11133">
        <v>3</v>
      </c>
      <c r="M11133">
        <v>0</v>
      </c>
      <c r="N11133">
        <v>0</v>
      </c>
      <c r="O11133">
        <v>0</v>
      </c>
      <c r="P11133">
        <v>-1</v>
      </c>
      <c r="Q11133" s="28">
        <v>41406.375</v>
      </c>
      <c r="R11133" s="28">
        <v>41407.325694444444</v>
      </c>
      <c r="S11133" t="s">
        <v>35273</v>
      </c>
      <c r="T11133" s="27">
        <v>41406</v>
      </c>
      <c r="V11133">
        <v>1</v>
      </c>
      <c r="W11133" t="s">
        <v>32</v>
      </c>
      <c r="X11133" t="s">
        <v>729</v>
      </c>
      <c r="Y11133">
        <v>0</v>
      </c>
      <c r="AB11133" t="s">
        <v>237</v>
      </c>
      <c r="AH11133">
        <v>0</v>
      </c>
      <c r="AN11133" t="s">
        <v>238</v>
      </c>
      <c r="AO11133">
        <v>6</v>
      </c>
      <c r="AP11133" t="s">
        <v>246</v>
      </c>
      <c r="AQ11133" s="27">
        <v>41407</v>
      </c>
      <c r="AR11133" t="s">
        <v>240</v>
      </c>
      <c r="AS11133">
        <v>3</v>
      </c>
      <c r="AT11133" t="s">
        <v>239</v>
      </c>
      <c r="AU11133" s="27">
        <v>41407</v>
      </c>
    </row>
    <row r="11134" spans="1:47" x14ac:dyDescent="0.2">
      <c r="A11134">
        <v>11133</v>
      </c>
      <c r="B11134" t="s">
        <v>35274</v>
      </c>
      <c r="C11134" t="s">
        <v>4549</v>
      </c>
      <c r="D11134" t="s">
        <v>1841</v>
      </c>
      <c r="E11134" s="27">
        <v>41367</v>
      </c>
      <c r="F11134" t="s">
        <v>233</v>
      </c>
      <c r="G11134" s="27">
        <v>24348</v>
      </c>
      <c r="H11134">
        <v>49</v>
      </c>
      <c r="I11134" t="s">
        <v>234</v>
      </c>
      <c r="J11134" t="s">
        <v>250</v>
      </c>
      <c r="K11134">
        <v>0</v>
      </c>
      <c r="L11134">
        <v>7</v>
      </c>
      <c r="M11134">
        <v>0</v>
      </c>
      <c r="N11134">
        <v>0</v>
      </c>
      <c r="O11134">
        <v>1</v>
      </c>
      <c r="P11134">
        <v>-1</v>
      </c>
      <c r="Q11134" s="28">
        <v>41366.247916666667</v>
      </c>
      <c r="R11134" s="28">
        <v>41900.291666666664</v>
      </c>
      <c r="S11134" t="s">
        <v>35275</v>
      </c>
      <c r="T11134" s="27">
        <v>41366</v>
      </c>
      <c r="V11134">
        <v>1</v>
      </c>
      <c r="W11134" t="s">
        <v>32</v>
      </c>
      <c r="X11134" t="s">
        <v>35276</v>
      </c>
      <c r="Y11134">
        <v>0</v>
      </c>
      <c r="AB11134" t="s">
        <v>237</v>
      </c>
      <c r="AH11134">
        <v>0</v>
      </c>
      <c r="AN11134" t="s">
        <v>238</v>
      </c>
      <c r="AO11134">
        <v>5</v>
      </c>
      <c r="AP11134" t="s">
        <v>246</v>
      </c>
      <c r="AQ11134" s="27">
        <v>41367</v>
      </c>
      <c r="AR11134" t="s">
        <v>240</v>
      </c>
      <c r="AS11134">
        <v>7</v>
      </c>
      <c r="AT11134" t="s">
        <v>246</v>
      </c>
      <c r="AU11134" s="27">
        <v>41367</v>
      </c>
    </row>
    <row r="11135" spans="1:47" x14ac:dyDescent="0.2">
      <c r="A11135">
        <v>11134</v>
      </c>
      <c r="B11135" t="s">
        <v>35277</v>
      </c>
      <c r="C11135" t="s">
        <v>35278</v>
      </c>
      <c r="D11135" t="s">
        <v>35279</v>
      </c>
      <c r="E11135" s="27">
        <v>41891</v>
      </c>
      <c r="F11135" t="s">
        <v>294</v>
      </c>
      <c r="G11135" s="27">
        <v>35110</v>
      </c>
      <c r="H11135">
        <v>20</v>
      </c>
      <c r="I11135" t="s">
        <v>259</v>
      </c>
      <c r="J11135" t="s">
        <v>250</v>
      </c>
      <c r="K11135">
        <v>0</v>
      </c>
      <c r="L11135">
        <v>9</v>
      </c>
      <c r="M11135">
        <v>0</v>
      </c>
      <c r="N11135">
        <v>0</v>
      </c>
      <c r="O11135">
        <v>2</v>
      </c>
      <c r="P11135">
        <v>-34</v>
      </c>
      <c r="Q11135" s="28">
        <v>41857.367361111108</v>
      </c>
      <c r="R11135" s="28">
        <v>41868.084722222222</v>
      </c>
      <c r="S11135" t="s">
        <v>35280</v>
      </c>
      <c r="T11135" s="27">
        <v>41857</v>
      </c>
      <c r="V11135">
        <v>34</v>
      </c>
      <c r="W11135" t="s">
        <v>32</v>
      </c>
      <c r="X11135" t="s">
        <v>359</v>
      </c>
      <c r="Y11135">
        <v>0</v>
      </c>
      <c r="AB11135" t="s">
        <v>237</v>
      </c>
      <c r="AH11135">
        <v>0</v>
      </c>
      <c r="AN11135" t="s">
        <v>238</v>
      </c>
      <c r="AO11135">
        <v>6</v>
      </c>
      <c r="AP11135" t="s">
        <v>246</v>
      </c>
      <c r="AQ11135" s="27">
        <v>41891</v>
      </c>
      <c r="AR11135" t="s">
        <v>240</v>
      </c>
      <c r="AS11135">
        <v>9</v>
      </c>
      <c r="AT11135" t="s">
        <v>269</v>
      </c>
      <c r="AU11135" s="27">
        <v>41891</v>
      </c>
    </row>
    <row r="11136" spans="1:47" x14ac:dyDescent="0.2">
      <c r="A11136">
        <v>11135</v>
      </c>
      <c r="B11136" t="s">
        <v>35281</v>
      </c>
      <c r="C11136" t="s">
        <v>2167</v>
      </c>
      <c r="D11136" t="s">
        <v>35282</v>
      </c>
      <c r="E11136" s="27">
        <v>41822</v>
      </c>
      <c r="F11136" t="s">
        <v>233</v>
      </c>
      <c r="G11136" s="27">
        <v>21854</v>
      </c>
      <c r="H11136">
        <v>56</v>
      </c>
      <c r="I11136" t="s">
        <v>234</v>
      </c>
      <c r="J11136" t="s">
        <v>353</v>
      </c>
      <c r="K11136">
        <v>0</v>
      </c>
      <c r="L11136">
        <v>1</v>
      </c>
      <c r="M11136">
        <v>0</v>
      </c>
      <c r="N11136">
        <v>0</v>
      </c>
      <c r="O11136">
        <v>1</v>
      </c>
      <c r="P11136">
        <v>0</v>
      </c>
      <c r="Q11136" s="28">
        <v>41822.135416666664</v>
      </c>
      <c r="R11136" s="28">
        <v>41823.195833333331</v>
      </c>
      <c r="S11136" t="s">
        <v>35283</v>
      </c>
      <c r="T11136" s="27">
        <v>41822</v>
      </c>
      <c r="V11136">
        <v>0</v>
      </c>
      <c r="W11136" t="s">
        <v>36</v>
      </c>
      <c r="X11136" t="s">
        <v>263</v>
      </c>
      <c r="Y11136">
        <v>1</v>
      </c>
      <c r="AA11136" t="s">
        <v>35284</v>
      </c>
      <c r="AB11136" t="s">
        <v>36</v>
      </c>
      <c r="AD11136" s="27">
        <v>42132</v>
      </c>
      <c r="AE11136" t="s">
        <v>5858</v>
      </c>
      <c r="AH11136">
        <v>0</v>
      </c>
      <c r="AN11136" t="s">
        <v>238</v>
      </c>
      <c r="AO11136">
        <v>1</v>
      </c>
      <c r="AP11136" t="s">
        <v>239</v>
      </c>
      <c r="AQ11136" s="27">
        <v>41822</v>
      </c>
      <c r="AR11136" t="s">
        <v>240</v>
      </c>
      <c r="AS11136">
        <v>1</v>
      </c>
      <c r="AT11136" t="s">
        <v>239</v>
      </c>
      <c r="AU11136" s="27">
        <v>41822</v>
      </c>
    </row>
    <row r="11137" spans="1:47" x14ac:dyDescent="0.2">
      <c r="A11137">
        <v>11136</v>
      </c>
      <c r="B11137" t="s">
        <v>35285</v>
      </c>
      <c r="C11137" t="s">
        <v>990</v>
      </c>
      <c r="D11137" t="s">
        <v>35286</v>
      </c>
      <c r="E11137" s="27">
        <v>41762</v>
      </c>
      <c r="F11137" t="s">
        <v>233</v>
      </c>
      <c r="G11137" s="27">
        <v>27689</v>
      </c>
      <c r="H11137">
        <v>40</v>
      </c>
      <c r="I11137" t="s">
        <v>244</v>
      </c>
      <c r="J11137" t="s">
        <v>245</v>
      </c>
      <c r="K11137">
        <v>0</v>
      </c>
      <c r="L11137">
        <v>2</v>
      </c>
      <c r="M11137">
        <v>0</v>
      </c>
      <c r="N11137">
        <v>0</v>
      </c>
      <c r="O11137">
        <v>6</v>
      </c>
      <c r="P11137">
        <v>-1</v>
      </c>
      <c r="Q11137" s="28">
        <v>41761.215277777781</v>
      </c>
      <c r="R11137" s="28">
        <v>41762.372916666667</v>
      </c>
      <c r="S11137" t="s">
        <v>35287</v>
      </c>
      <c r="T11137" s="27">
        <v>41761</v>
      </c>
      <c r="V11137">
        <v>1</v>
      </c>
      <c r="W11137" t="s">
        <v>36</v>
      </c>
      <c r="X11137" t="s">
        <v>279</v>
      </c>
      <c r="Y11137">
        <v>1</v>
      </c>
      <c r="AA11137" t="s">
        <v>35288</v>
      </c>
      <c r="AB11137" t="s">
        <v>32</v>
      </c>
      <c r="AC11137">
        <v>0</v>
      </c>
      <c r="AD11137" s="27">
        <v>41873</v>
      </c>
      <c r="AE11137" t="s">
        <v>1731</v>
      </c>
      <c r="AF11137" s="27">
        <v>41873</v>
      </c>
      <c r="AG11137" s="27">
        <v>41939</v>
      </c>
      <c r="AH11137">
        <v>1</v>
      </c>
      <c r="AJ11137" t="s">
        <v>35288</v>
      </c>
      <c r="AK11137" t="s">
        <v>255</v>
      </c>
      <c r="AL11137" s="27">
        <v>41873</v>
      </c>
      <c r="AM11137" t="s">
        <v>1731</v>
      </c>
      <c r="AN11137" t="s">
        <v>238</v>
      </c>
      <c r="AO11137">
        <v>2</v>
      </c>
      <c r="AP11137" t="s">
        <v>239</v>
      </c>
      <c r="AQ11137" s="27">
        <v>41762</v>
      </c>
      <c r="AR11137" t="s">
        <v>240</v>
      </c>
      <c r="AS11137">
        <v>2</v>
      </c>
      <c r="AT11137" t="s">
        <v>239</v>
      </c>
      <c r="AU11137" s="27">
        <v>41762</v>
      </c>
    </row>
    <row r="11138" spans="1:47" x14ac:dyDescent="0.2">
      <c r="A11138">
        <v>11137</v>
      </c>
      <c r="B11138" t="s">
        <v>35289</v>
      </c>
      <c r="C11138" t="s">
        <v>35290</v>
      </c>
      <c r="D11138" t="s">
        <v>35291</v>
      </c>
      <c r="E11138" s="27">
        <v>41569</v>
      </c>
      <c r="F11138" t="s">
        <v>233</v>
      </c>
      <c r="G11138" s="27">
        <v>31176</v>
      </c>
      <c r="H11138">
        <v>30</v>
      </c>
      <c r="I11138" t="s">
        <v>244</v>
      </c>
      <c r="J11138" t="s">
        <v>22</v>
      </c>
      <c r="K11138">
        <v>0</v>
      </c>
      <c r="L11138">
        <v>5</v>
      </c>
      <c r="M11138">
        <v>0</v>
      </c>
      <c r="N11138">
        <v>0</v>
      </c>
      <c r="O11138">
        <v>1</v>
      </c>
      <c r="P11138">
        <v>-1</v>
      </c>
      <c r="Q11138" s="28">
        <v>41568.440972222219</v>
      </c>
      <c r="R11138" s="28">
        <v>41570.155555555553</v>
      </c>
      <c r="S11138" t="s">
        <v>35292</v>
      </c>
      <c r="T11138" s="27">
        <v>41568</v>
      </c>
      <c r="V11138">
        <v>1</v>
      </c>
      <c r="W11138" t="s">
        <v>32</v>
      </c>
      <c r="X11138" t="s">
        <v>348</v>
      </c>
      <c r="Y11138">
        <v>1</v>
      </c>
      <c r="AA11138" t="s">
        <v>35293</v>
      </c>
      <c r="AB11138" t="s">
        <v>36</v>
      </c>
      <c r="AC11138">
        <v>1</v>
      </c>
      <c r="AD11138" s="27">
        <v>41975</v>
      </c>
      <c r="AE11138" t="s">
        <v>35294</v>
      </c>
      <c r="AF11138" s="27">
        <v>41976</v>
      </c>
      <c r="AG11138" s="27">
        <v>41977</v>
      </c>
      <c r="AH11138">
        <v>0</v>
      </c>
      <c r="AN11138" t="s">
        <v>238</v>
      </c>
      <c r="AO11138">
        <v>3</v>
      </c>
      <c r="AP11138" t="s">
        <v>239</v>
      </c>
      <c r="AQ11138" s="27">
        <v>41569</v>
      </c>
      <c r="AR11138" t="s">
        <v>240</v>
      </c>
      <c r="AS11138">
        <v>5</v>
      </c>
      <c r="AT11138" t="s">
        <v>246</v>
      </c>
      <c r="AU11138" s="27">
        <v>41569</v>
      </c>
    </row>
    <row r="11139" spans="1:47" x14ac:dyDescent="0.2">
      <c r="A11139">
        <v>11138</v>
      </c>
      <c r="B11139" t="s">
        <v>35295</v>
      </c>
      <c r="C11139" t="s">
        <v>35296</v>
      </c>
      <c r="D11139" t="s">
        <v>10051</v>
      </c>
      <c r="E11139" s="27">
        <v>41280</v>
      </c>
      <c r="F11139" t="s">
        <v>294</v>
      </c>
      <c r="G11139" s="27">
        <v>31316</v>
      </c>
      <c r="H11139">
        <v>30</v>
      </c>
      <c r="I11139" t="s">
        <v>244</v>
      </c>
      <c r="J11139" t="s">
        <v>250</v>
      </c>
      <c r="K11139">
        <v>0</v>
      </c>
      <c r="L11139">
        <v>2</v>
      </c>
      <c r="M11139">
        <v>0</v>
      </c>
      <c r="N11139">
        <v>0</v>
      </c>
      <c r="O11139">
        <v>0</v>
      </c>
      <c r="P11139">
        <v>0</v>
      </c>
      <c r="Q11139" s="28">
        <v>41280.138194444444</v>
      </c>
      <c r="R11139" s="28">
        <v>41281.064583333333</v>
      </c>
      <c r="S11139" t="s">
        <v>35297</v>
      </c>
      <c r="T11139" s="27">
        <v>41280</v>
      </c>
      <c r="V11139">
        <v>0</v>
      </c>
      <c r="W11139" t="s">
        <v>36</v>
      </c>
      <c r="X11139" t="s">
        <v>279</v>
      </c>
      <c r="Y11139">
        <v>0</v>
      </c>
      <c r="AB11139" t="s">
        <v>237</v>
      </c>
      <c r="AH11139">
        <v>0</v>
      </c>
      <c r="AN11139" t="s">
        <v>238</v>
      </c>
      <c r="AO11139">
        <v>2</v>
      </c>
      <c r="AP11139" t="s">
        <v>239</v>
      </c>
      <c r="AQ11139" s="27">
        <v>41280</v>
      </c>
      <c r="AR11139" t="s">
        <v>240</v>
      </c>
      <c r="AS11139">
        <v>2</v>
      </c>
      <c r="AT11139" t="s">
        <v>239</v>
      </c>
      <c r="AU11139" s="27">
        <v>41280</v>
      </c>
    </row>
    <row r="11140" spans="1:47" x14ac:dyDescent="0.2">
      <c r="A11140">
        <v>11139</v>
      </c>
      <c r="B11140" t="s">
        <v>35298</v>
      </c>
      <c r="C11140" t="s">
        <v>3523</v>
      </c>
      <c r="D11140" t="s">
        <v>35299</v>
      </c>
      <c r="E11140" s="27">
        <v>41803</v>
      </c>
      <c r="F11140" t="s">
        <v>233</v>
      </c>
      <c r="G11140" s="27">
        <v>25481</v>
      </c>
      <c r="H11140">
        <v>46</v>
      </c>
      <c r="I11140" t="s">
        <v>234</v>
      </c>
      <c r="J11140" t="s">
        <v>250</v>
      </c>
      <c r="K11140">
        <v>0</v>
      </c>
      <c r="L11140">
        <v>10</v>
      </c>
      <c r="M11140">
        <v>0</v>
      </c>
      <c r="N11140">
        <v>0</v>
      </c>
      <c r="O11140">
        <v>1</v>
      </c>
      <c r="P11140">
        <v>-1</v>
      </c>
      <c r="Q11140" s="28">
        <v>41802.53402777778</v>
      </c>
      <c r="R11140" s="28">
        <v>41829.398611111108</v>
      </c>
      <c r="S11140" t="s">
        <v>35300</v>
      </c>
      <c r="U11140" s="27">
        <v>41802</v>
      </c>
      <c r="V11140">
        <v>1</v>
      </c>
      <c r="W11140" t="s">
        <v>32</v>
      </c>
      <c r="X11140" t="s">
        <v>274</v>
      </c>
      <c r="Y11140">
        <v>0</v>
      </c>
      <c r="AB11140" t="s">
        <v>237</v>
      </c>
      <c r="AH11140">
        <v>0</v>
      </c>
      <c r="AN11140" t="s">
        <v>238</v>
      </c>
      <c r="AO11140">
        <v>8</v>
      </c>
      <c r="AP11140" t="s">
        <v>269</v>
      </c>
      <c r="AQ11140" s="27">
        <v>41803</v>
      </c>
      <c r="AR11140" t="s">
        <v>240</v>
      </c>
      <c r="AS11140">
        <v>10</v>
      </c>
      <c r="AT11140" t="s">
        <v>269</v>
      </c>
      <c r="AU11140" s="27">
        <v>41803</v>
      </c>
    </row>
    <row r="11141" spans="1:47" x14ac:dyDescent="0.2">
      <c r="A11141">
        <v>11140</v>
      </c>
      <c r="B11141" t="s">
        <v>35301</v>
      </c>
      <c r="C11141" t="s">
        <v>16034</v>
      </c>
      <c r="D11141" t="s">
        <v>35302</v>
      </c>
      <c r="E11141" s="27">
        <v>41989</v>
      </c>
      <c r="F11141" t="s">
        <v>233</v>
      </c>
      <c r="G11141" s="27">
        <v>33231</v>
      </c>
      <c r="H11141">
        <v>25</v>
      </c>
      <c r="I11141" t="s">
        <v>244</v>
      </c>
      <c r="J11141" t="s">
        <v>250</v>
      </c>
      <c r="K11141">
        <v>0</v>
      </c>
      <c r="L11141">
        <v>10</v>
      </c>
      <c r="M11141">
        <v>0</v>
      </c>
      <c r="N11141">
        <v>0</v>
      </c>
      <c r="O11141">
        <v>0</v>
      </c>
      <c r="P11141">
        <v>-1</v>
      </c>
      <c r="Q11141" s="28">
        <v>41988.092361111114</v>
      </c>
      <c r="R11141" s="28">
        <v>42031.23541666667</v>
      </c>
      <c r="S11141" t="s">
        <v>35303</v>
      </c>
      <c r="T11141" s="27">
        <v>41988</v>
      </c>
      <c r="V11141">
        <v>1</v>
      </c>
      <c r="W11141" t="s">
        <v>32</v>
      </c>
      <c r="X11141" t="s">
        <v>402</v>
      </c>
      <c r="Y11141">
        <v>0</v>
      </c>
      <c r="AB11141" t="s">
        <v>237</v>
      </c>
      <c r="AH11141">
        <v>0</v>
      </c>
      <c r="AN11141" t="s">
        <v>238</v>
      </c>
      <c r="AO11141">
        <v>4</v>
      </c>
      <c r="AP11141" t="s">
        <v>239</v>
      </c>
      <c r="AQ11141" s="27">
        <v>41989</v>
      </c>
      <c r="AR11141" t="s">
        <v>240</v>
      </c>
      <c r="AS11141">
        <v>10</v>
      </c>
      <c r="AT11141" t="s">
        <v>269</v>
      </c>
      <c r="AU11141" s="27">
        <v>41989</v>
      </c>
    </row>
    <row r="11142" spans="1:47" x14ac:dyDescent="0.2">
      <c r="A11142">
        <v>11141</v>
      </c>
      <c r="B11142" t="s">
        <v>35304</v>
      </c>
      <c r="C11142" t="s">
        <v>3284</v>
      </c>
      <c r="D11142" t="s">
        <v>6781</v>
      </c>
      <c r="E11142" s="27">
        <v>41291</v>
      </c>
      <c r="F11142" t="s">
        <v>294</v>
      </c>
      <c r="G11142" s="27">
        <v>26471</v>
      </c>
      <c r="H11142">
        <v>43</v>
      </c>
      <c r="I11142" t="s">
        <v>244</v>
      </c>
      <c r="J11142" t="s">
        <v>245</v>
      </c>
      <c r="K11142">
        <v>0</v>
      </c>
      <c r="L11142">
        <v>8</v>
      </c>
      <c r="M11142">
        <v>0</v>
      </c>
      <c r="N11142">
        <v>0</v>
      </c>
      <c r="O11142">
        <v>11</v>
      </c>
      <c r="P11142">
        <v>-1</v>
      </c>
      <c r="Q11142" s="28">
        <v>41290.461805555555</v>
      </c>
      <c r="R11142" s="28">
        <v>41293.179861111108</v>
      </c>
      <c r="S11142" t="s">
        <v>35305</v>
      </c>
      <c r="T11142" s="27">
        <v>41290</v>
      </c>
      <c r="V11142">
        <v>1</v>
      </c>
      <c r="W11142" t="s">
        <v>36</v>
      </c>
      <c r="X11142" t="s">
        <v>1280</v>
      </c>
      <c r="Y11142">
        <v>0</v>
      </c>
      <c r="AB11142" t="s">
        <v>237</v>
      </c>
      <c r="AH11142">
        <v>0</v>
      </c>
      <c r="AN11142" t="s">
        <v>238</v>
      </c>
      <c r="AO11142">
        <v>6</v>
      </c>
      <c r="AP11142" t="s">
        <v>246</v>
      </c>
      <c r="AQ11142" s="27">
        <v>41291</v>
      </c>
      <c r="AR11142" t="s">
        <v>240</v>
      </c>
      <c r="AS11142">
        <v>8</v>
      </c>
      <c r="AT11142" t="s">
        <v>269</v>
      </c>
      <c r="AU11142" s="27">
        <v>41291</v>
      </c>
    </row>
    <row r="11143" spans="1:47" x14ac:dyDescent="0.2">
      <c r="A11143">
        <v>11142</v>
      </c>
      <c r="B11143" t="s">
        <v>35306</v>
      </c>
      <c r="C11143" t="s">
        <v>407</v>
      </c>
      <c r="D11143" t="s">
        <v>35307</v>
      </c>
      <c r="E11143" s="27">
        <v>41977</v>
      </c>
      <c r="F11143" t="s">
        <v>233</v>
      </c>
      <c r="G11143" s="27">
        <v>25970</v>
      </c>
      <c r="H11143">
        <v>45</v>
      </c>
      <c r="I11143" t="s">
        <v>234</v>
      </c>
      <c r="J11143" t="s">
        <v>245</v>
      </c>
      <c r="K11143">
        <v>0</v>
      </c>
      <c r="L11143">
        <v>3</v>
      </c>
      <c r="M11143">
        <v>0</v>
      </c>
      <c r="N11143">
        <v>0</v>
      </c>
      <c r="O11143">
        <v>0</v>
      </c>
      <c r="P11143">
        <v>-1</v>
      </c>
      <c r="Q11143" s="28">
        <v>41976.26666666667</v>
      </c>
      <c r="R11143" s="28">
        <v>41977.481249999997</v>
      </c>
      <c r="S11143" t="s">
        <v>35308</v>
      </c>
      <c r="T11143" s="27">
        <v>41976</v>
      </c>
      <c r="V11143">
        <v>1</v>
      </c>
      <c r="W11143" t="s">
        <v>32</v>
      </c>
      <c r="X11143" t="s">
        <v>261</v>
      </c>
      <c r="Y11143">
        <v>0</v>
      </c>
      <c r="AB11143" t="s">
        <v>237</v>
      </c>
      <c r="AH11143">
        <v>0</v>
      </c>
      <c r="AN11143" t="s">
        <v>238</v>
      </c>
      <c r="AO11143">
        <v>1</v>
      </c>
      <c r="AP11143" t="s">
        <v>239</v>
      </c>
      <c r="AQ11143" s="27">
        <v>41977</v>
      </c>
      <c r="AR11143" t="s">
        <v>240</v>
      </c>
      <c r="AS11143">
        <v>3</v>
      </c>
      <c r="AT11143" t="s">
        <v>239</v>
      </c>
      <c r="AU11143" s="27">
        <v>41977</v>
      </c>
    </row>
    <row r="11144" spans="1:47" x14ac:dyDescent="0.2">
      <c r="A11144">
        <v>11143</v>
      </c>
      <c r="B11144" t="s">
        <v>35309</v>
      </c>
      <c r="C11144" t="s">
        <v>35310</v>
      </c>
      <c r="D11144" t="s">
        <v>4099</v>
      </c>
      <c r="E11144" s="27">
        <v>41299</v>
      </c>
      <c r="F11144" t="s">
        <v>233</v>
      </c>
      <c r="G11144" s="27">
        <v>32120</v>
      </c>
      <c r="H11144">
        <v>28</v>
      </c>
      <c r="I11144" t="s">
        <v>244</v>
      </c>
      <c r="J11144" t="s">
        <v>250</v>
      </c>
      <c r="K11144">
        <v>0</v>
      </c>
      <c r="L11144">
        <v>2</v>
      </c>
      <c r="M11144">
        <v>0</v>
      </c>
      <c r="N11144">
        <v>0</v>
      </c>
      <c r="O11144">
        <v>0</v>
      </c>
      <c r="P11144">
        <v>-1</v>
      </c>
      <c r="Q11144" s="28">
        <v>41298.335416666669</v>
      </c>
      <c r="R11144" s="28">
        <v>41299.502083333333</v>
      </c>
      <c r="S11144" t="s">
        <v>35311</v>
      </c>
      <c r="T11144" s="27">
        <v>41298</v>
      </c>
      <c r="V11144">
        <v>1</v>
      </c>
      <c r="W11144" t="s">
        <v>36</v>
      </c>
      <c r="X11144" t="s">
        <v>279</v>
      </c>
      <c r="Y11144">
        <v>0</v>
      </c>
      <c r="AB11144" t="s">
        <v>237</v>
      </c>
      <c r="AH11144">
        <v>0</v>
      </c>
      <c r="AN11144" t="s">
        <v>238</v>
      </c>
      <c r="AO11144">
        <v>3</v>
      </c>
      <c r="AP11144" t="s">
        <v>239</v>
      </c>
      <c r="AQ11144" s="27">
        <v>41299</v>
      </c>
      <c r="AR11144" t="s">
        <v>240</v>
      </c>
      <c r="AS11144">
        <v>2</v>
      </c>
      <c r="AT11144" t="s">
        <v>239</v>
      </c>
      <c r="AU11144" s="27">
        <v>41299</v>
      </c>
    </row>
    <row r="11145" spans="1:47" x14ac:dyDescent="0.2">
      <c r="A11145">
        <v>11144</v>
      </c>
      <c r="B11145" t="s">
        <v>35312</v>
      </c>
      <c r="C11145" t="s">
        <v>1262</v>
      </c>
      <c r="D11145" t="s">
        <v>929</v>
      </c>
      <c r="E11145" s="27">
        <v>41409</v>
      </c>
      <c r="F11145" t="s">
        <v>233</v>
      </c>
      <c r="G11145" s="27">
        <v>34505</v>
      </c>
      <c r="H11145">
        <v>21</v>
      </c>
      <c r="I11145" t="s">
        <v>259</v>
      </c>
      <c r="J11145" t="s">
        <v>250</v>
      </c>
      <c r="K11145">
        <v>0</v>
      </c>
      <c r="L11145">
        <v>6</v>
      </c>
      <c r="M11145">
        <v>0</v>
      </c>
      <c r="N11145">
        <v>0</v>
      </c>
      <c r="O11145">
        <v>0</v>
      </c>
      <c r="P11145">
        <v>-1</v>
      </c>
      <c r="Q11145" s="28">
        <v>41408.460416666669</v>
      </c>
      <c r="R11145" s="28">
        <v>41409.315972222219</v>
      </c>
      <c r="S11145" t="s">
        <v>35313</v>
      </c>
      <c r="T11145" s="27">
        <v>41408</v>
      </c>
      <c r="V11145">
        <v>1</v>
      </c>
      <c r="W11145" t="s">
        <v>32</v>
      </c>
      <c r="X11145" t="s">
        <v>867</v>
      </c>
      <c r="Y11145">
        <v>1</v>
      </c>
      <c r="AA11145" t="s">
        <v>35314</v>
      </c>
      <c r="AB11145" t="s">
        <v>36</v>
      </c>
      <c r="AD11145" s="27">
        <v>42271</v>
      </c>
      <c r="AE11145" t="s">
        <v>412</v>
      </c>
      <c r="AH11145">
        <v>0</v>
      </c>
      <c r="AN11145" t="s">
        <v>238</v>
      </c>
      <c r="AO11145">
        <v>6</v>
      </c>
      <c r="AP11145" t="s">
        <v>246</v>
      </c>
      <c r="AQ11145" s="27">
        <v>41409</v>
      </c>
      <c r="AR11145" t="s">
        <v>240</v>
      </c>
      <c r="AS11145">
        <v>6</v>
      </c>
      <c r="AT11145" t="s">
        <v>246</v>
      </c>
      <c r="AU11145" s="27">
        <v>41409</v>
      </c>
    </row>
    <row r="11146" spans="1:47" x14ac:dyDescent="0.2">
      <c r="A11146">
        <v>11145</v>
      </c>
      <c r="B11146" t="s">
        <v>35315</v>
      </c>
      <c r="C11146" t="s">
        <v>35316</v>
      </c>
      <c r="D11146" t="s">
        <v>3130</v>
      </c>
      <c r="E11146" s="27">
        <v>41978</v>
      </c>
      <c r="F11146" t="s">
        <v>233</v>
      </c>
      <c r="G11146" s="27">
        <v>30323</v>
      </c>
      <c r="H11146">
        <v>33</v>
      </c>
      <c r="I11146" t="s">
        <v>244</v>
      </c>
      <c r="J11146" t="s">
        <v>250</v>
      </c>
      <c r="K11146">
        <v>0</v>
      </c>
      <c r="L11146">
        <v>2</v>
      </c>
      <c r="M11146">
        <v>0</v>
      </c>
      <c r="N11146">
        <v>0</v>
      </c>
      <c r="O11146">
        <v>1</v>
      </c>
      <c r="P11146">
        <v>-1</v>
      </c>
      <c r="Q11146" s="28">
        <v>41977.477777777778</v>
      </c>
      <c r="R11146" s="28">
        <v>41978.361111111109</v>
      </c>
      <c r="S11146" t="s">
        <v>35317</v>
      </c>
      <c r="T11146" s="27">
        <v>41977</v>
      </c>
      <c r="V11146">
        <v>1</v>
      </c>
      <c r="W11146" t="s">
        <v>32</v>
      </c>
      <c r="X11146" t="s">
        <v>1689</v>
      </c>
      <c r="Y11146">
        <v>1</v>
      </c>
      <c r="AA11146" t="s">
        <v>35318</v>
      </c>
      <c r="AB11146" t="s">
        <v>36</v>
      </c>
      <c r="AC11146">
        <v>0</v>
      </c>
      <c r="AD11146" s="27">
        <v>42059</v>
      </c>
      <c r="AE11146" t="s">
        <v>392</v>
      </c>
      <c r="AF11146" s="27">
        <v>42059</v>
      </c>
      <c r="AG11146" s="27">
        <v>42060</v>
      </c>
      <c r="AH11146">
        <v>0</v>
      </c>
      <c r="AN11146" t="s">
        <v>238</v>
      </c>
      <c r="AO11146">
        <v>1</v>
      </c>
      <c r="AP11146" t="s">
        <v>239</v>
      </c>
      <c r="AQ11146" s="27">
        <v>41978</v>
      </c>
      <c r="AR11146" t="s">
        <v>240</v>
      </c>
      <c r="AS11146">
        <v>2</v>
      </c>
      <c r="AT11146" t="s">
        <v>239</v>
      </c>
      <c r="AU11146" s="27">
        <v>41978</v>
      </c>
    </row>
    <row r="11147" spans="1:47" x14ac:dyDescent="0.2">
      <c r="A11147">
        <v>11146</v>
      </c>
      <c r="B11147" t="s">
        <v>35319</v>
      </c>
      <c r="C11147" t="s">
        <v>35320</v>
      </c>
      <c r="D11147" t="s">
        <v>15287</v>
      </c>
      <c r="E11147" s="27">
        <v>41540</v>
      </c>
      <c r="F11147" t="s">
        <v>294</v>
      </c>
      <c r="G11147" s="27">
        <v>34130</v>
      </c>
      <c r="H11147">
        <v>22</v>
      </c>
      <c r="I11147" t="s">
        <v>259</v>
      </c>
      <c r="J11147" t="s">
        <v>245</v>
      </c>
      <c r="K11147">
        <v>0</v>
      </c>
      <c r="L11147">
        <v>9</v>
      </c>
      <c r="M11147">
        <v>0</v>
      </c>
      <c r="N11147">
        <v>0</v>
      </c>
      <c r="O11147">
        <v>1</v>
      </c>
      <c r="S11147" t="s">
        <v>35321</v>
      </c>
      <c r="T11147" s="27">
        <v>40822</v>
      </c>
      <c r="V11147">
        <v>718</v>
      </c>
      <c r="W11147" t="s">
        <v>36</v>
      </c>
      <c r="X11147" t="s">
        <v>404</v>
      </c>
      <c r="Y11147">
        <v>0</v>
      </c>
      <c r="AB11147" t="s">
        <v>237</v>
      </c>
      <c r="AH11147">
        <v>0</v>
      </c>
      <c r="AN11147" t="s">
        <v>238</v>
      </c>
      <c r="AO11147">
        <v>6</v>
      </c>
      <c r="AP11147" t="s">
        <v>246</v>
      </c>
      <c r="AQ11147" s="27">
        <v>41540</v>
      </c>
      <c r="AR11147" t="s">
        <v>240</v>
      </c>
      <c r="AS11147">
        <v>9</v>
      </c>
      <c r="AT11147" t="s">
        <v>269</v>
      </c>
      <c r="AU11147" s="27">
        <v>41540</v>
      </c>
    </row>
    <row r="11148" spans="1:47" x14ac:dyDescent="0.2">
      <c r="A11148">
        <v>11147</v>
      </c>
      <c r="B11148" t="s">
        <v>35322</v>
      </c>
      <c r="C11148" t="s">
        <v>825</v>
      </c>
      <c r="D11148" t="s">
        <v>357</v>
      </c>
      <c r="E11148" s="27">
        <v>41611</v>
      </c>
      <c r="F11148" t="s">
        <v>233</v>
      </c>
      <c r="G11148" s="27">
        <v>28717</v>
      </c>
      <c r="H11148">
        <v>37</v>
      </c>
      <c r="I11148" t="s">
        <v>244</v>
      </c>
      <c r="J11148" t="s">
        <v>250</v>
      </c>
      <c r="K11148">
        <v>0</v>
      </c>
      <c r="L11148">
        <v>7</v>
      </c>
      <c r="M11148">
        <v>0</v>
      </c>
      <c r="N11148">
        <v>0</v>
      </c>
      <c r="O11148">
        <v>9</v>
      </c>
      <c r="P11148">
        <v>-1</v>
      </c>
      <c r="Q11148" s="28">
        <v>41610.071527777778</v>
      </c>
      <c r="R11148" s="28">
        <v>41611.075694444444</v>
      </c>
      <c r="S11148" t="s">
        <v>35323</v>
      </c>
      <c r="T11148" s="27">
        <v>41610</v>
      </c>
      <c r="V11148">
        <v>1</v>
      </c>
      <c r="W11148" t="s">
        <v>32</v>
      </c>
      <c r="X11148" t="s">
        <v>337</v>
      </c>
      <c r="Y11148">
        <v>1</v>
      </c>
      <c r="AA11148" t="s">
        <v>35324</v>
      </c>
      <c r="AB11148" t="s">
        <v>36</v>
      </c>
      <c r="AC11148">
        <v>111</v>
      </c>
      <c r="AD11148" s="27">
        <v>41696</v>
      </c>
      <c r="AE11148" t="s">
        <v>412</v>
      </c>
      <c r="AF11148" s="27">
        <v>41807</v>
      </c>
      <c r="AG11148" s="27">
        <v>41814</v>
      </c>
      <c r="AH11148">
        <v>0</v>
      </c>
      <c r="AN11148" t="s">
        <v>238</v>
      </c>
      <c r="AO11148">
        <v>5</v>
      </c>
      <c r="AP11148" t="s">
        <v>246</v>
      </c>
      <c r="AQ11148" s="27">
        <v>41611</v>
      </c>
      <c r="AR11148" t="s">
        <v>240</v>
      </c>
      <c r="AS11148">
        <v>7</v>
      </c>
      <c r="AT11148" t="s">
        <v>246</v>
      </c>
      <c r="AU11148" s="27">
        <v>41611</v>
      </c>
    </row>
    <row r="11149" spans="1:47" x14ac:dyDescent="0.2">
      <c r="A11149">
        <v>11148</v>
      </c>
      <c r="B11149" t="s">
        <v>35325</v>
      </c>
      <c r="C11149" t="s">
        <v>8017</v>
      </c>
      <c r="D11149" t="s">
        <v>25548</v>
      </c>
      <c r="E11149" s="27">
        <v>41950</v>
      </c>
      <c r="F11149" t="s">
        <v>294</v>
      </c>
      <c r="G11149" s="27">
        <v>31510</v>
      </c>
      <c r="H11149">
        <v>30</v>
      </c>
      <c r="I11149" t="s">
        <v>244</v>
      </c>
      <c r="J11149" t="s">
        <v>245</v>
      </c>
      <c r="K11149">
        <v>0</v>
      </c>
      <c r="L11149">
        <v>10</v>
      </c>
      <c r="M11149">
        <v>0</v>
      </c>
      <c r="N11149">
        <v>0</v>
      </c>
      <c r="O11149">
        <v>0</v>
      </c>
      <c r="P11149">
        <v>-1</v>
      </c>
      <c r="Q11149" s="28">
        <v>41949.212500000001</v>
      </c>
      <c r="R11149" s="28">
        <v>41953.385416666664</v>
      </c>
      <c r="S11149" t="s">
        <v>35326</v>
      </c>
      <c r="T11149" s="27">
        <v>41949</v>
      </c>
      <c r="V11149">
        <v>1</v>
      </c>
      <c r="W11149" t="s">
        <v>32</v>
      </c>
      <c r="X11149" t="s">
        <v>268</v>
      </c>
      <c r="Y11149">
        <v>0</v>
      </c>
      <c r="AB11149" t="s">
        <v>237</v>
      </c>
      <c r="AH11149">
        <v>0</v>
      </c>
      <c r="AN11149" t="s">
        <v>238</v>
      </c>
      <c r="AO11149">
        <v>6</v>
      </c>
      <c r="AP11149" t="s">
        <v>246</v>
      </c>
      <c r="AQ11149" s="27">
        <v>41950</v>
      </c>
      <c r="AR11149" t="s">
        <v>240</v>
      </c>
      <c r="AS11149">
        <v>10</v>
      </c>
      <c r="AT11149" t="s">
        <v>269</v>
      </c>
      <c r="AU11149" s="27">
        <v>41950</v>
      </c>
    </row>
    <row r="11150" spans="1:47" x14ac:dyDescent="0.2">
      <c r="A11150">
        <v>11149</v>
      </c>
      <c r="B11150" t="s">
        <v>35327</v>
      </c>
      <c r="C11150" t="s">
        <v>35328</v>
      </c>
      <c r="D11150" t="s">
        <v>3624</v>
      </c>
      <c r="E11150" s="27">
        <v>41905</v>
      </c>
      <c r="F11150" t="s">
        <v>233</v>
      </c>
      <c r="G11150" s="27">
        <v>20570</v>
      </c>
      <c r="H11150">
        <v>59</v>
      </c>
      <c r="I11150" t="s">
        <v>234</v>
      </c>
      <c r="J11150" t="s">
        <v>22</v>
      </c>
      <c r="K11150">
        <v>0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 s="28">
        <v>41905.042361111111</v>
      </c>
      <c r="R11150" s="28">
        <v>41908.34097222222</v>
      </c>
      <c r="S11150" t="s">
        <v>35329</v>
      </c>
      <c r="T11150" s="27">
        <v>41905</v>
      </c>
      <c r="V11150">
        <v>0</v>
      </c>
      <c r="W11150" t="s">
        <v>32</v>
      </c>
      <c r="X11150" t="s">
        <v>359</v>
      </c>
      <c r="Y11150">
        <v>0</v>
      </c>
      <c r="AB11150" t="s">
        <v>237</v>
      </c>
      <c r="AH11150">
        <v>0</v>
      </c>
      <c r="AN11150" t="s">
        <v>238</v>
      </c>
      <c r="AO11150">
        <v>1</v>
      </c>
      <c r="AP11150" t="s">
        <v>239</v>
      </c>
      <c r="AQ11150" s="27">
        <v>41905</v>
      </c>
      <c r="AR11150" t="s">
        <v>240</v>
      </c>
      <c r="AS11150">
        <v>1</v>
      </c>
      <c r="AT11150" t="s">
        <v>239</v>
      </c>
      <c r="AU11150" s="27">
        <v>41905</v>
      </c>
    </row>
    <row r="11151" spans="1:47" x14ac:dyDescent="0.2">
      <c r="A11151">
        <v>11150</v>
      </c>
      <c r="B11151" t="s">
        <v>35330</v>
      </c>
      <c r="C11151" t="s">
        <v>315</v>
      </c>
      <c r="D11151" t="s">
        <v>26752</v>
      </c>
      <c r="E11151" s="27">
        <v>41337</v>
      </c>
      <c r="F11151" t="s">
        <v>233</v>
      </c>
      <c r="G11151" s="27">
        <v>22489</v>
      </c>
      <c r="H11151">
        <v>54</v>
      </c>
      <c r="I11151" t="s">
        <v>234</v>
      </c>
      <c r="J11151" t="s">
        <v>353</v>
      </c>
      <c r="K11151">
        <v>0</v>
      </c>
      <c r="L11151">
        <v>2</v>
      </c>
      <c r="M11151">
        <v>0</v>
      </c>
      <c r="N11151">
        <v>0</v>
      </c>
      <c r="O11151">
        <v>2</v>
      </c>
      <c r="P11151">
        <v>-1</v>
      </c>
      <c r="Q11151" s="28">
        <v>41336.078472222223</v>
      </c>
      <c r="R11151" s="28">
        <v>41387.31527777778</v>
      </c>
      <c r="S11151" t="s">
        <v>35331</v>
      </c>
      <c r="U11151" s="27">
        <v>41336</v>
      </c>
      <c r="V11151">
        <v>1</v>
      </c>
      <c r="W11151" t="s">
        <v>32</v>
      </c>
      <c r="X11151" t="s">
        <v>274</v>
      </c>
      <c r="Y11151">
        <v>0</v>
      </c>
      <c r="AB11151" t="s">
        <v>237</v>
      </c>
      <c r="AH11151">
        <v>0</v>
      </c>
      <c r="AN11151" t="s">
        <v>238</v>
      </c>
      <c r="AO11151">
        <v>1</v>
      </c>
      <c r="AP11151" t="s">
        <v>239</v>
      </c>
      <c r="AQ11151" s="27">
        <v>41337</v>
      </c>
      <c r="AR11151" t="s">
        <v>240</v>
      </c>
      <c r="AS11151">
        <v>2</v>
      </c>
      <c r="AT11151" t="s">
        <v>239</v>
      </c>
      <c r="AU11151" s="27">
        <v>41337</v>
      </c>
    </row>
    <row r="11152" spans="1:47" x14ac:dyDescent="0.2">
      <c r="A11152">
        <v>11151</v>
      </c>
      <c r="B11152" t="s">
        <v>35332</v>
      </c>
      <c r="C11152" t="s">
        <v>2021</v>
      </c>
      <c r="D11152" t="s">
        <v>35333</v>
      </c>
      <c r="E11152" s="27">
        <v>41562</v>
      </c>
      <c r="F11152" t="s">
        <v>233</v>
      </c>
      <c r="G11152" s="27">
        <v>34760</v>
      </c>
      <c r="H11152">
        <v>21</v>
      </c>
      <c r="I11152" t="s">
        <v>259</v>
      </c>
      <c r="J11152" t="s">
        <v>250</v>
      </c>
      <c r="K11152">
        <v>0</v>
      </c>
      <c r="L11152">
        <v>4</v>
      </c>
      <c r="M11152">
        <v>0</v>
      </c>
      <c r="N11152">
        <v>0</v>
      </c>
      <c r="O11152">
        <v>0</v>
      </c>
      <c r="P11152">
        <v>-1</v>
      </c>
      <c r="Q11152" s="28">
        <v>41561.231249999997</v>
      </c>
      <c r="R11152" s="28">
        <v>41563.131944444445</v>
      </c>
      <c r="S11152" t="s">
        <v>35334</v>
      </c>
      <c r="T11152" s="27">
        <v>41561</v>
      </c>
      <c r="V11152">
        <v>1</v>
      </c>
      <c r="W11152" t="s">
        <v>32</v>
      </c>
      <c r="X11152" t="s">
        <v>359</v>
      </c>
      <c r="Y11152">
        <v>0</v>
      </c>
      <c r="AB11152" t="s">
        <v>237</v>
      </c>
      <c r="AH11152">
        <v>0</v>
      </c>
      <c r="AN11152" t="s">
        <v>238</v>
      </c>
      <c r="AO11152">
        <v>6</v>
      </c>
      <c r="AP11152" t="s">
        <v>246</v>
      </c>
      <c r="AQ11152" s="27">
        <v>41562</v>
      </c>
      <c r="AR11152" t="s">
        <v>240</v>
      </c>
      <c r="AS11152">
        <v>4</v>
      </c>
      <c r="AT11152" t="s">
        <v>239</v>
      </c>
      <c r="AU11152" s="27">
        <v>41562</v>
      </c>
    </row>
    <row r="11153" spans="1:47" x14ac:dyDescent="0.2">
      <c r="A11153">
        <v>11152</v>
      </c>
      <c r="B11153" t="s">
        <v>35335</v>
      </c>
      <c r="C11153" t="s">
        <v>288</v>
      </c>
      <c r="D11153" t="s">
        <v>14686</v>
      </c>
      <c r="E11153" s="27">
        <v>41937</v>
      </c>
      <c r="F11153" t="s">
        <v>233</v>
      </c>
      <c r="G11153" s="27">
        <v>30869</v>
      </c>
      <c r="H11153">
        <v>31</v>
      </c>
      <c r="I11153" t="s">
        <v>244</v>
      </c>
      <c r="J11153" t="s">
        <v>250</v>
      </c>
      <c r="K11153">
        <v>0</v>
      </c>
      <c r="L11153">
        <v>9</v>
      </c>
      <c r="M11153">
        <v>0</v>
      </c>
      <c r="N11153">
        <v>0</v>
      </c>
      <c r="O11153">
        <v>10</v>
      </c>
      <c r="P11153">
        <v>-1</v>
      </c>
      <c r="Q11153" s="28">
        <v>41936.268055555556</v>
      </c>
      <c r="R11153" s="28">
        <v>41937.386805555558</v>
      </c>
      <c r="S11153" t="s">
        <v>35336</v>
      </c>
      <c r="T11153" s="27">
        <v>41936</v>
      </c>
      <c r="V11153">
        <v>1</v>
      </c>
      <c r="W11153" t="s">
        <v>32</v>
      </c>
      <c r="X11153" t="s">
        <v>261</v>
      </c>
      <c r="Y11153">
        <v>0</v>
      </c>
      <c r="AB11153" t="s">
        <v>237</v>
      </c>
      <c r="AH11153">
        <v>0</v>
      </c>
      <c r="AN11153" t="s">
        <v>238</v>
      </c>
      <c r="AO11153">
        <v>7</v>
      </c>
      <c r="AP11153" t="s">
        <v>246</v>
      </c>
      <c r="AQ11153" s="27">
        <v>41937</v>
      </c>
      <c r="AR11153" t="s">
        <v>240</v>
      </c>
      <c r="AS11153">
        <v>9</v>
      </c>
      <c r="AT11153" t="s">
        <v>269</v>
      </c>
      <c r="AU11153" s="27">
        <v>41937</v>
      </c>
    </row>
    <row r="11154" spans="1:47" x14ac:dyDescent="0.2">
      <c r="A11154">
        <v>11153</v>
      </c>
      <c r="B11154" t="s">
        <v>35337</v>
      </c>
      <c r="C11154" t="s">
        <v>7804</v>
      </c>
      <c r="D11154" t="s">
        <v>2119</v>
      </c>
      <c r="E11154" s="27">
        <v>41390</v>
      </c>
      <c r="F11154" t="s">
        <v>294</v>
      </c>
      <c r="G11154" s="27">
        <v>28499</v>
      </c>
      <c r="H11154">
        <v>38</v>
      </c>
      <c r="I11154" t="s">
        <v>244</v>
      </c>
      <c r="J11154" t="s">
        <v>245</v>
      </c>
      <c r="K11154">
        <v>0</v>
      </c>
      <c r="L11154">
        <v>3</v>
      </c>
      <c r="M11154">
        <v>0</v>
      </c>
      <c r="N11154">
        <v>0</v>
      </c>
      <c r="O11154">
        <v>1</v>
      </c>
      <c r="P11154">
        <v>-2</v>
      </c>
      <c r="Q11154" s="28">
        <v>41388.356944444444</v>
      </c>
      <c r="R11154" s="28">
        <v>41389.336805555555</v>
      </c>
      <c r="S11154" t="s">
        <v>35338</v>
      </c>
      <c r="T11154" s="27">
        <v>41388</v>
      </c>
      <c r="V11154">
        <v>2</v>
      </c>
      <c r="W11154" t="s">
        <v>32</v>
      </c>
      <c r="X11154" t="s">
        <v>371</v>
      </c>
      <c r="Y11154">
        <v>0</v>
      </c>
      <c r="AB11154" t="s">
        <v>237</v>
      </c>
      <c r="AH11154">
        <v>0</v>
      </c>
      <c r="AN11154" t="s">
        <v>238</v>
      </c>
      <c r="AO11154">
        <v>2</v>
      </c>
      <c r="AP11154" t="s">
        <v>239</v>
      </c>
      <c r="AQ11154" s="27">
        <v>41390</v>
      </c>
      <c r="AR11154" t="s">
        <v>240</v>
      </c>
      <c r="AS11154">
        <v>3</v>
      </c>
      <c r="AT11154" t="s">
        <v>239</v>
      </c>
      <c r="AU11154" s="27">
        <v>41390</v>
      </c>
    </row>
    <row r="11155" spans="1:47" x14ac:dyDescent="0.2">
      <c r="A11155">
        <v>11154</v>
      </c>
      <c r="B11155" t="s">
        <v>35339</v>
      </c>
      <c r="C11155" t="s">
        <v>35340</v>
      </c>
      <c r="D11155" t="s">
        <v>11729</v>
      </c>
      <c r="E11155" s="27">
        <v>41375</v>
      </c>
      <c r="F11155" t="s">
        <v>233</v>
      </c>
      <c r="G11155" s="27">
        <v>34598</v>
      </c>
      <c r="H11155">
        <v>21</v>
      </c>
      <c r="I11155" t="s">
        <v>259</v>
      </c>
      <c r="J11155" t="s">
        <v>250</v>
      </c>
      <c r="K11155">
        <v>0</v>
      </c>
      <c r="L11155">
        <v>4</v>
      </c>
      <c r="M11155">
        <v>0</v>
      </c>
      <c r="N11155">
        <v>0</v>
      </c>
      <c r="O11155">
        <v>0</v>
      </c>
      <c r="P11155">
        <v>-1</v>
      </c>
      <c r="Q11155" s="28">
        <v>41374.24722222222</v>
      </c>
      <c r="R11155" s="28">
        <v>41625.269444444442</v>
      </c>
      <c r="S11155" t="s">
        <v>35341</v>
      </c>
      <c r="T11155" s="27">
        <v>41373</v>
      </c>
      <c r="V11155">
        <v>2</v>
      </c>
      <c r="W11155" t="s">
        <v>32</v>
      </c>
      <c r="X11155" t="s">
        <v>7229</v>
      </c>
      <c r="Y11155">
        <v>0</v>
      </c>
      <c r="AB11155" t="s">
        <v>237</v>
      </c>
      <c r="AH11155">
        <v>0</v>
      </c>
      <c r="AN11155" t="s">
        <v>238</v>
      </c>
      <c r="AO11155">
        <v>6</v>
      </c>
      <c r="AP11155" t="s">
        <v>246</v>
      </c>
      <c r="AQ11155" s="27">
        <v>41375</v>
      </c>
      <c r="AR11155" t="s">
        <v>240</v>
      </c>
      <c r="AS11155">
        <v>4</v>
      </c>
      <c r="AT11155" t="s">
        <v>239</v>
      </c>
      <c r="AU11155" s="27">
        <v>41375</v>
      </c>
    </row>
    <row r="11156" spans="1:47" x14ac:dyDescent="0.2">
      <c r="A11156">
        <v>11155</v>
      </c>
      <c r="B11156" t="s">
        <v>35342</v>
      </c>
      <c r="C11156" t="s">
        <v>8694</v>
      </c>
      <c r="D11156" t="s">
        <v>35343</v>
      </c>
      <c r="E11156" s="27">
        <v>41316</v>
      </c>
      <c r="F11156" t="s">
        <v>233</v>
      </c>
      <c r="G11156" s="27">
        <v>34584</v>
      </c>
      <c r="H11156">
        <v>21</v>
      </c>
      <c r="I11156" t="s">
        <v>259</v>
      </c>
      <c r="J11156" t="s">
        <v>250</v>
      </c>
      <c r="K11156">
        <v>0</v>
      </c>
      <c r="L11156">
        <v>8</v>
      </c>
      <c r="M11156">
        <v>0</v>
      </c>
      <c r="N11156">
        <v>0</v>
      </c>
      <c r="O11156">
        <v>0</v>
      </c>
      <c r="P11156">
        <v>0</v>
      </c>
      <c r="Q11156" s="28">
        <v>41316.181944444441</v>
      </c>
      <c r="R11156" s="28">
        <v>41316.279861111114</v>
      </c>
      <c r="S11156" t="s">
        <v>35344</v>
      </c>
      <c r="T11156" s="27">
        <v>41315</v>
      </c>
      <c r="V11156">
        <v>1</v>
      </c>
      <c r="W11156" t="s">
        <v>32</v>
      </c>
      <c r="X11156" t="s">
        <v>284</v>
      </c>
      <c r="Y11156">
        <v>1</v>
      </c>
      <c r="AA11156" t="s">
        <v>35345</v>
      </c>
      <c r="AB11156" t="s">
        <v>32</v>
      </c>
      <c r="AC11156">
        <v>3</v>
      </c>
      <c r="AD11156" s="27">
        <v>41505</v>
      </c>
      <c r="AE11156" t="s">
        <v>2254</v>
      </c>
      <c r="AF11156" s="27">
        <v>41508</v>
      </c>
      <c r="AG11156" s="27">
        <v>41552</v>
      </c>
      <c r="AH11156">
        <v>1</v>
      </c>
      <c r="AJ11156" t="s">
        <v>35346</v>
      </c>
      <c r="AK11156" t="s">
        <v>312</v>
      </c>
      <c r="AL11156" s="27">
        <v>41721</v>
      </c>
      <c r="AM11156" t="s">
        <v>35347</v>
      </c>
      <c r="AN11156" t="s">
        <v>238</v>
      </c>
      <c r="AO11156">
        <v>8</v>
      </c>
      <c r="AP11156" t="s">
        <v>269</v>
      </c>
      <c r="AQ11156" s="27">
        <v>41316</v>
      </c>
      <c r="AR11156" t="s">
        <v>240</v>
      </c>
      <c r="AS11156">
        <v>8</v>
      </c>
      <c r="AT11156" t="s">
        <v>269</v>
      </c>
      <c r="AU11156" s="27">
        <v>41316</v>
      </c>
    </row>
    <row r="11157" spans="1:47" x14ac:dyDescent="0.2">
      <c r="A11157">
        <v>11156</v>
      </c>
      <c r="B11157" t="s">
        <v>3025</v>
      </c>
      <c r="C11157" t="s">
        <v>288</v>
      </c>
      <c r="D11157" t="s">
        <v>375</v>
      </c>
      <c r="E11157" s="27">
        <v>41528</v>
      </c>
      <c r="F11157" t="s">
        <v>233</v>
      </c>
      <c r="G11157" s="27">
        <v>33401</v>
      </c>
      <c r="H11157">
        <v>24</v>
      </c>
      <c r="I11157" t="s">
        <v>259</v>
      </c>
      <c r="J11157" t="s">
        <v>250</v>
      </c>
      <c r="K11157">
        <v>0</v>
      </c>
      <c r="L11157">
        <v>5</v>
      </c>
      <c r="M11157">
        <v>0</v>
      </c>
      <c r="N11157">
        <v>0</v>
      </c>
      <c r="O11157">
        <v>1</v>
      </c>
      <c r="P11157">
        <v>-1</v>
      </c>
      <c r="Q11157" s="28">
        <v>41527.115277777775</v>
      </c>
      <c r="R11157" s="28">
        <v>41529.231249999997</v>
      </c>
      <c r="S11157" t="s">
        <v>35348</v>
      </c>
      <c r="T11157" s="27">
        <v>41527</v>
      </c>
      <c r="V11157">
        <v>1</v>
      </c>
      <c r="W11157" t="s">
        <v>32</v>
      </c>
      <c r="X11157" t="s">
        <v>588</v>
      </c>
      <c r="Y11157">
        <v>0</v>
      </c>
      <c r="AB11157" t="s">
        <v>237</v>
      </c>
      <c r="AH11157">
        <v>0</v>
      </c>
      <c r="AN11157" t="s">
        <v>238</v>
      </c>
      <c r="AO11157">
        <v>3</v>
      </c>
      <c r="AP11157" t="s">
        <v>239</v>
      </c>
      <c r="AQ11157" s="27">
        <v>41528</v>
      </c>
      <c r="AR11157" t="s">
        <v>240</v>
      </c>
      <c r="AS11157">
        <v>5</v>
      </c>
      <c r="AT11157" t="s">
        <v>246</v>
      </c>
      <c r="AU11157" s="27">
        <v>41528</v>
      </c>
    </row>
    <row r="11158" spans="1:47" x14ac:dyDescent="0.2">
      <c r="A11158">
        <v>11157</v>
      </c>
      <c r="B11158" t="s">
        <v>35349</v>
      </c>
      <c r="C11158" t="s">
        <v>4367</v>
      </c>
      <c r="D11158" t="s">
        <v>400</v>
      </c>
      <c r="E11158" s="27">
        <v>41337</v>
      </c>
      <c r="F11158" t="s">
        <v>233</v>
      </c>
      <c r="G11158" s="27">
        <v>31535</v>
      </c>
      <c r="H11158">
        <v>29</v>
      </c>
      <c r="I11158" t="s">
        <v>244</v>
      </c>
      <c r="J11158" t="s">
        <v>250</v>
      </c>
      <c r="K11158">
        <v>0</v>
      </c>
      <c r="L11158">
        <v>3</v>
      </c>
      <c r="M11158">
        <v>0</v>
      </c>
      <c r="N11158">
        <v>0</v>
      </c>
      <c r="O11158">
        <v>0</v>
      </c>
      <c r="P11158">
        <v>-1</v>
      </c>
      <c r="Q11158" s="28">
        <v>41336.468055555553</v>
      </c>
      <c r="R11158" s="28">
        <v>41337.32916666667</v>
      </c>
      <c r="S11158" t="s">
        <v>35350</v>
      </c>
      <c r="T11158" s="27">
        <v>41336</v>
      </c>
      <c r="V11158">
        <v>1</v>
      </c>
      <c r="W11158" t="s">
        <v>36</v>
      </c>
      <c r="X11158" t="s">
        <v>3573</v>
      </c>
      <c r="Y11158">
        <v>0</v>
      </c>
      <c r="AB11158" t="s">
        <v>237</v>
      </c>
      <c r="AH11158">
        <v>0</v>
      </c>
      <c r="AN11158" t="s">
        <v>238</v>
      </c>
      <c r="AO11158">
        <v>2</v>
      </c>
      <c r="AP11158" t="s">
        <v>239</v>
      </c>
      <c r="AQ11158" s="27">
        <v>41337</v>
      </c>
      <c r="AR11158" t="s">
        <v>240</v>
      </c>
      <c r="AS11158">
        <v>3</v>
      </c>
      <c r="AT11158" t="s">
        <v>239</v>
      </c>
      <c r="AU11158" s="27">
        <v>41337</v>
      </c>
    </row>
    <row r="11159" spans="1:47" x14ac:dyDescent="0.2">
      <c r="A11159">
        <v>11158</v>
      </c>
      <c r="B11159" t="s">
        <v>35351</v>
      </c>
      <c r="C11159" t="s">
        <v>618</v>
      </c>
      <c r="D11159" t="s">
        <v>1984</v>
      </c>
      <c r="E11159" s="27">
        <v>41384</v>
      </c>
      <c r="F11159" t="s">
        <v>233</v>
      </c>
      <c r="G11159" s="27">
        <v>32667</v>
      </c>
      <c r="H11159">
        <v>26</v>
      </c>
      <c r="I11159" t="s">
        <v>244</v>
      </c>
      <c r="J11159" t="s">
        <v>245</v>
      </c>
      <c r="K11159">
        <v>0</v>
      </c>
      <c r="L11159">
        <v>2</v>
      </c>
      <c r="M11159">
        <v>0</v>
      </c>
      <c r="N11159">
        <v>0</v>
      </c>
      <c r="O11159">
        <v>0</v>
      </c>
      <c r="P11159">
        <v>0</v>
      </c>
      <c r="Q11159" s="28">
        <v>41384.173611111109</v>
      </c>
      <c r="R11159" s="28">
        <v>41386.477777777778</v>
      </c>
      <c r="S11159" t="s">
        <v>35352</v>
      </c>
      <c r="T11159" s="27">
        <v>41384</v>
      </c>
      <c r="V11159">
        <v>0</v>
      </c>
      <c r="W11159" t="s">
        <v>32</v>
      </c>
      <c r="X11159" t="s">
        <v>254</v>
      </c>
      <c r="Y11159">
        <v>0</v>
      </c>
      <c r="AB11159" t="s">
        <v>237</v>
      </c>
      <c r="AH11159">
        <v>0</v>
      </c>
      <c r="AN11159" t="s">
        <v>238</v>
      </c>
      <c r="AO11159">
        <v>2</v>
      </c>
      <c r="AP11159" t="s">
        <v>239</v>
      </c>
      <c r="AQ11159" s="27">
        <v>41384</v>
      </c>
      <c r="AR11159" t="s">
        <v>240</v>
      </c>
      <c r="AS11159">
        <v>2</v>
      </c>
      <c r="AT11159" t="s">
        <v>239</v>
      </c>
      <c r="AU11159" s="27">
        <v>41384</v>
      </c>
    </row>
    <row r="11160" spans="1:47" x14ac:dyDescent="0.2">
      <c r="A11160">
        <v>11159</v>
      </c>
      <c r="B11160" t="s">
        <v>35353</v>
      </c>
      <c r="C11160" t="s">
        <v>803</v>
      </c>
      <c r="D11160" t="s">
        <v>1174</v>
      </c>
      <c r="E11160" s="27">
        <v>41774</v>
      </c>
      <c r="F11160" t="s">
        <v>233</v>
      </c>
      <c r="G11160" s="27">
        <v>29598</v>
      </c>
      <c r="H11160">
        <v>35</v>
      </c>
      <c r="I11160" t="s">
        <v>244</v>
      </c>
      <c r="J11160" t="s">
        <v>250</v>
      </c>
      <c r="K11160">
        <v>2</v>
      </c>
      <c r="L11160">
        <v>10</v>
      </c>
      <c r="M11160">
        <v>1</v>
      </c>
      <c r="N11160">
        <v>0</v>
      </c>
      <c r="O11160">
        <v>23</v>
      </c>
      <c r="P11160">
        <v>-1</v>
      </c>
      <c r="Q11160" s="28">
        <v>41773.045138888891</v>
      </c>
      <c r="R11160" s="28">
        <v>41976.356249999997</v>
      </c>
      <c r="S11160" t="s">
        <v>35354</v>
      </c>
      <c r="U11160" s="27">
        <v>41773</v>
      </c>
      <c r="V11160">
        <v>1</v>
      </c>
      <c r="W11160" t="s">
        <v>32</v>
      </c>
      <c r="X11160" t="s">
        <v>274</v>
      </c>
      <c r="Y11160">
        <v>0</v>
      </c>
      <c r="AB11160" t="s">
        <v>237</v>
      </c>
      <c r="AH11160">
        <v>0</v>
      </c>
      <c r="AN11160" t="s">
        <v>238</v>
      </c>
      <c r="AO11160">
        <v>9</v>
      </c>
      <c r="AP11160" t="s">
        <v>269</v>
      </c>
      <c r="AQ11160" s="27">
        <v>41774</v>
      </c>
      <c r="AR11160" t="s">
        <v>240</v>
      </c>
      <c r="AS11160">
        <v>10</v>
      </c>
      <c r="AT11160" t="s">
        <v>269</v>
      </c>
      <c r="AU11160" s="27">
        <v>41774</v>
      </c>
    </row>
    <row r="11161" spans="1:47" x14ac:dyDescent="0.2">
      <c r="A11161">
        <v>11160</v>
      </c>
      <c r="B11161" t="s">
        <v>35355</v>
      </c>
      <c r="C11161" t="s">
        <v>35356</v>
      </c>
      <c r="D11161" t="s">
        <v>33228</v>
      </c>
      <c r="E11161" s="27">
        <v>41903</v>
      </c>
      <c r="F11161" t="s">
        <v>294</v>
      </c>
      <c r="G11161" s="27">
        <v>31228</v>
      </c>
      <c r="H11161">
        <v>30</v>
      </c>
      <c r="I11161" t="s">
        <v>244</v>
      </c>
      <c r="J11161" t="s">
        <v>245</v>
      </c>
      <c r="K11161">
        <v>0</v>
      </c>
      <c r="L11161">
        <v>8</v>
      </c>
      <c r="M11161">
        <v>0</v>
      </c>
      <c r="N11161">
        <v>0</v>
      </c>
      <c r="O11161">
        <v>8</v>
      </c>
      <c r="P11161">
        <v>-1</v>
      </c>
      <c r="Q11161" s="28">
        <v>41902.170138888891</v>
      </c>
      <c r="R11161" s="28">
        <v>41903.050694444442</v>
      </c>
      <c r="S11161" t="s">
        <v>35357</v>
      </c>
      <c r="T11161" s="27">
        <v>41903</v>
      </c>
      <c r="V11161">
        <v>0</v>
      </c>
      <c r="W11161" t="s">
        <v>36</v>
      </c>
      <c r="X11161" t="s">
        <v>550</v>
      </c>
      <c r="Y11161">
        <v>0</v>
      </c>
      <c r="AB11161" t="s">
        <v>237</v>
      </c>
      <c r="AH11161">
        <v>0</v>
      </c>
      <c r="AN11161" t="s">
        <v>238</v>
      </c>
      <c r="AO11161">
        <v>5</v>
      </c>
      <c r="AP11161" t="s">
        <v>246</v>
      </c>
      <c r="AQ11161" s="27">
        <v>41903</v>
      </c>
      <c r="AR11161" t="s">
        <v>240</v>
      </c>
      <c r="AS11161">
        <v>8</v>
      </c>
      <c r="AT11161" t="s">
        <v>269</v>
      </c>
      <c r="AU11161" s="27">
        <v>41903</v>
      </c>
    </row>
    <row r="11162" spans="1:47" x14ac:dyDescent="0.2">
      <c r="A11162">
        <v>11161</v>
      </c>
      <c r="B11162" t="s">
        <v>35358</v>
      </c>
      <c r="C11162" t="s">
        <v>1539</v>
      </c>
      <c r="D11162" t="s">
        <v>3523</v>
      </c>
      <c r="E11162" s="27">
        <v>41304</v>
      </c>
      <c r="F11162" t="s">
        <v>233</v>
      </c>
      <c r="G11162" s="27">
        <v>32289</v>
      </c>
      <c r="H11162">
        <v>27</v>
      </c>
      <c r="I11162" t="s">
        <v>244</v>
      </c>
      <c r="J11162" t="s">
        <v>250</v>
      </c>
      <c r="K11162">
        <v>0</v>
      </c>
      <c r="L11162">
        <v>4</v>
      </c>
      <c r="M11162">
        <v>0</v>
      </c>
      <c r="N11162">
        <v>0</v>
      </c>
      <c r="O11162">
        <v>3</v>
      </c>
      <c r="P11162">
        <v>-1</v>
      </c>
      <c r="Q11162" s="28">
        <v>41303.050000000003</v>
      </c>
      <c r="R11162" s="28">
        <v>41327.31527777778</v>
      </c>
      <c r="S11162" t="s">
        <v>35359</v>
      </c>
      <c r="T11162" s="27">
        <v>41303</v>
      </c>
      <c r="V11162">
        <v>1</v>
      </c>
      <c r="W11162" t="s">
        <v>36</v>
      </c>
      <c r="X11162" t="s">
        <v>279</v>
      </c>
      <c r="Y11162">
        <v>1</v>
      </c>
      <c r="AA11162" t="s">
        <v>35360</v>
      </c>
      <c r="AB11162" t="s">
        <v>36</v>
      </c>
      <c r="AC11162">
        <v>200</v>
      </c>
      <c r="AD11162" s="27">
        <v>41392</v>
      </c>
      <c r="AE11162" t="s">
        <v>392</v>
      </c>
      <c r="AF11162" s="27">
        <v>41592</v>
      </c>
      <c r="AG11162" s="27">
        <v>41597</v>
      </c>
      <c r="AH11162">
        <v>0</v>
      </c>
      <c r="AN11162" t="s">
        <v>238</v>
      </c>
      <c r="AO11162">
        <v>4</v>
      </c>
      <c r="AP11162" t="s">
        <v>239</v>
      </c>
      <c r="AQ11162" s="27">
        <v>41304</v>
      </c>
      <c r="AR11162" t="s">
        <v>240</v>
      </c>
      <c r="AS11162">
        <v>4</v>
      </c>
      <c r="AT11162" t="s">
        <v>239</v>
      </c>
      <c r="AU11162" s="27">
        <v>41304</v>
      </c>
    </row>
    <row r="11163" spans="1:47" x14ac:dyDescent="0.2">
      <c r="A11163">
        <v>11162</v>
      </c>
      <c r="B11163" t="s">
        <v>35361</v>
      </c>
      <c r="C11163" t="s">
        <v>953</v>
      </c>
      <c r="D11163" t="s">
        <v>35362</v>
      </c>
      <c r="E11163" s="27">
        <v>41978</v>
      </c>
      <c r="F11163" t="s">
        <v>294</v>
      </c>
      <c r="G11163" s="27">
        <v>27570</v>
      </c>
      <c r="H11163">
        <v>40</v>
      </c>
      <c r="I11163" t="s">
        <v>244</v>
      </c>
      <c r="J11163" t="s">
        <v>245</v>
      </c>
      <c r="K11163">
        <v>0</v>
      </c>
      <c r="L11163">
        <v>6</v>
      </c>
      <c r="M11163">
        <v>0</v>
      </c>
      <c r="N11163">
        <v>0</v>
      </c>
      <c r="O11163">
        <v>5</v>
      </c>
      <c r="P11163">
        <v>-1</v>
      </c>
      <c r="Q11163" s="28">
        <v>41977.440972222219</v>
      </c>
      <c r="R11163" s="28">
        <v>41978.39166666667</v>
      </c>
      <c r="S11163" t="s">
        <v>35363</v>
      </c>
      <c r="T11163" s="27">
        <v>41977</v>
      </c>
      <c r="V11163">
        <v>1</v>
      </c>
      <c r="W11163" t="s">
        <v>32</v>
      </c>
      <c r="X11163" t="s">
        <v>359</v>
      </c>
      <c r="Y11163">
        <v>0</v>
      </c>
      <c r="AB11163" t="s">
        <v>237</v>
      </c>
      <c r="AH11163">
        <v>0</v>
      </c>
      <c r="AN11163" t="s">
        <v>238</v>
      </c>
      <c r="AO11163">
        <v>1</v>
      </c>
      <c r="AP11163" t="s">
        <v>239</v>
      </c>
      <c r="AQ11163" s="27">
        <v>41978</v>
      </c>
      <c r="AR11163" t="s">
        <v>240</v>
      </c>
      <c r="AS11163">
        <v>6</v>
      </c>
      <c r="AT11163" t="s">
        <v>246</v>
      </c>
      <c r="AU11163" s="27">
        <v>41978</v>
      </c>
    </row>
    <row r="11164" spans="1:47" x14ac:dyDescent="0.2">
      <c r="A11164">
        <v>11163</v>
      </c>
      <c r="B11164" t="s">
        <v>35364</v>
      </c>
      <c r="C11164" t="s">
        <v>603</v>
      </c>
      <c r="D11164" t="s">
        <v>35365</v>
      </c>
      <c r="E11164" s="27">
        <v>41340</v>
      </c>
      <c r="F11164" t="s">
        <v>233</v>
      </c>
      <c r="G11164" s="27">
        <v>30307</v>
      </c>
      <c r="H11164">
        <v>33</v>
      </c>
      <c r="I11164" t="s">
        <v>244</v>
      </c>
      <c r="J11164" t="s">
        <v>22</v>
      </c>
      <c r="K11164">
        <v>0</v>
      </c>
      <c r="L11164">
        <v>3</v>
      </c>
      <c r="M11164">
        <v>0</v>
      </c>
      <c r="N11164">
        <v>0</v>
      </c>
      <c r="O11164">
        <v>2</v>
      </c>
      <c r="P11164">
        <v>-1</v>
      </c>
      <c r="Q11164" s="28">
        <v>41339.349305555559</v>
      </c>
      <c r="R11164" s="28">
        <v>41893.26666666667</v>
      </c>
      <c r="S11164" t="s">
        <v>35366</v>
      </c>
      <c r="T11164" s="27">
        <v>41339</v>
      </c>
      <c r="V11164">
        <v>1</v>
      </c>
      <c r="W11164" t="s">
        <v>32</v>
      </c>
      <c r="X11164" t="s">
        <v>453</v>
      </c>
      <c r="Y11164">
        <v>0</v>
      </c>
      <c r="AB11164" t="s">
        <v>237</v>
      </c>
      <c r="AH11164">
        <v>0</v>
      </c>
      <c r="AN11164" t="s">
        <v>238</v>
      </c>
      <c r="AO11164">
        <v>2</v>
      </c>
      <c r="AP11164" t="s">
        <v>239</v>
      </c>
      <c r="AQ11164" s="27">
        <v>41340</v>
      </c>
      <c r="AR11164" t="s">
        <v>240</v>
      </c>
      <c r="AS11164">
        <v>3</v>
      </c>
      <c r="AT11164" t="s">
        <v>239</v>
      </c>
      <c r="AU11164" s="27">
        <v>41340</v>
      </c>
    </row>
    <row r="11165" spans="1:47" x14ac:dyDescent="0.2">
      <c r="A11165">
        <v>11164</v>
      </c>
      <c r="B11165" t="s">
        <v>35367</v>
      </c>
      <c r="C11165" t="s">
        <v>1087</v>
      </c>
      <c r="D11165" t="s">
        <v>232</v>
      </c>
      <c r="E11165" s="27">
        <v>41629</v>
      </c>
      <c r="F11165" t="s">
        <v>233</v>
      </c>
      <c r="G11165" s="27">
        <v>33261</v>
      </c>
      <c r="H11165">
        <v>25</v>
      </c>
      <c r="I11165" t="s">
        <v>244</v>
      </c>
      <c r="J11165" t="s">
        <v>353</v>
      </c>
      <c r="K11165">
        <v>0</v>
      </c>
      <c r="L11165">
        <v>5</v>
      </c>
      <c r="M11165">
        <v>0</v>
      </c>
      <c r="N11165">
        <v>0</v>
      </c>
      <c r="O11165">
        <v>2</v>
      </c>
      <c r="P11165">
        <v>-1</v>
      </c>
      <c r="Q11165" s="28">
        <v>41628.392361111109</v>
      </c>
      <c r="R11165" s="28">
        <v>41629.398611111108</v>
      </c>
      <c r="S11165" t="s">
        <v>35368</v>
      </c>
      <c r="T11165" s="27">
        <v>41628</v>
      </c>
      <c r="V11165">
        <v>1</v>
      </c>
      <c r="W11165" t="s">
        <v>32</v>
      </c>
      <c r="X11165" t="s">
        <v>867</v>
      </c>
      <c r="Y11165">
        <v>1</v>
      </c>
      <c r="AA11165" t="s">
        <v>35369</v>
      </c>
      <c r="AB11165" t="s">
        <v>36</v>
      </c>
      <c r="AC11165">
        <v>0</v>
      </c>
      <c r="AD11165" s="27">
        <v>41737</v>
      </c>
      <c r="AE11165" t="s">
        <v>2771</v>
      </c>
      <c r="AF11165" s="27">
        <v>41737</v>
      </c>
      <c r="AG11165" s="27">
        <v>41738</v>
      </c>
      <c r="AH11165">
        <v>0</v>
      </c>
      <c r="AN11165" t="s">
        <v>238</v>
      </c>
      <c r="AO11165">
        <v>5</v>
      </c>
      <c r="AP11165" t="s">
        <v>246</v>
      </c>
      <c r="AQ11165" s="27">
        <v>41629</v>
      </c>
      <c r="AR11165" t="s">
        <v>240</v>
      </c>
      <c r="AS11165">
        <v>5</v>
      </c>
      <c r="AT11165" t="s">
        <v>246</v>
      </c>
      <c r="AU11165" s="27">
        <v>41629</v>
      </c>
    </row>
    <row r="11166" spans="1:47" x14ac:dyDescent="0.2">
      <c r="A11166">
        <v>11165</v>
      </c>
      <c r="B11166" t="s">
        <v>35370</v>
      </c>
      <c r="C11166" t="s">
        <v>602</v>
      </c>
      <c r="D11166" t="s">
        <v>29106</v>
      </c>
      <c r="E11166" s="27">
        <v>41763</v>
      </c>
      <c r="F11166" t="s">
        <v>233</v>
      </c>
      <c r="G11166" s="27">
        <v>34806</v>
      </c>
      <c r="H11166">
        <v>21</v>
      </c>
      <c r="I11166" t="s">
        <v>259</v>
      </c>
      <c r="J11166" t="s">
        <v>250</v>
      </c>
      <c r="K11166">
        <v>0</v>
      </c>
      <c r="L11166">
        <v>6</v>
      </c>
      <c r="M11166">
        <v>0</v>
      </c>
      <c r="N11166">
        <v>0</v>
      </c>
      <c r="O11166">
        <v>0</v>
      </c>
      <c r="P11166">
        <v>-1</v>
      </c>
      <c r="Q11166" s="28">
        <v>41762.379861111112</v>
      </c>
      <c r="R11166" s="28">
        <v>41764.366666666669</v>
      </c>
      <c r="S11166" t="s">
        <v>35371</v>
      </c>
      <c r="T11166" s="27">
        <v>41762</v>
      </c>
      <c r="V11166">
        <v>1</v>
      </c>
      <c r="W11166" t="s">
        <v>32</v>
      </c>
      <c r="X11166" t="s">
        <v>359</v>
      </c>
      <c r="Y11166">
        <v>0</v>
      </c>
      <c r="AB11166" t="s">
        <v>237</v>
      </c>
      <c r="AH11166">
        <v>0</v>
      </c>
      <c r="AN11166" t="s">
        <v>238</v>
      </c>
      <c r="AO11166">
        <v>7</v>
      </c>
      <c r="AP11166" t="s">
        <v>246</v>
      </c>
      <c r="AQ11166" s="27">
        <v>41763</v>
      </c>
      <c r="AR11166" t="s">
        <v>240</v>
      </c>
      <c r="AS11166">
        <v>6</v>
      </c>
      <c r="AT11166" t="s">
        <v>246</v>
      </c>
      <c r="AU11166" s="27">
        <v>41763</v>
      </c>
    </row>
    <row r="11167" spans="1:47" x14ac:dyDescent="0.2">
      <c r="A11167">
        <v>11166</v>
      </c>
      <c r="B11167" t="s">
        <v>35372</v>
      </c>
      <c r="C11167" t="s">
        <v>7141</v>
      </c>
      <c r="D11167" t="s">
        <v>741</v>
      </c>
      <c r="E11167" s="27">
        <v>41572</v>
      </c>
      <c r="F11167" t="s">
        <v>233</v>
      </c>
      <c r="G11167" s="27">
        <v>34122</v>
      </c>
      <c r="H11167">
        <v>22</v>
      </c>
      <c r="I11167" t="s">
        <v>259</v>
      </c>
      <c r="J11167" t="s">
        <v>245</v>
      </c>
      <c r="K11167">
        <v>0</v>
      </c>
      <c r="L11167">
        <v>4</v>
      </c>
      <c r="M11167">
        <v>0</v>
      </c>
      <c r="N11167">
        <v>1</v>
      </c>
      <c r="O11167">
        <v>2</v>
      </c>
      <c r="P11167">
        <v>-1</v>
      </c>
      <c r="Q11167" s="28">
        <v>41571.491666666669</v>
      </c>
      <c r="R11167" s="28">
        <v>41576.402083333334</v>
      </c>
      <c r="S11167" t="s">
        <v>35373</v>
      </c>
      <c r="T11167" s="27">
        <v>41571</v>
      </c>
      <c r="V11167">
        <v>1</v>
      </c>
      <c r="W11167" t="s">
        <v>32</v>
      </c>
      <c r="X11167" t="s">
        <v>359</v>
      </c>
      <c r="Y11167">
        <v>0</v>
      </c>
      <c r="AB11167" t="s">
        <v>237</v>
      </c>
      <c r="AH11167">
        <v>0</v>
      </c>
      <c r="AN11167" t="s">
        <v>238</v>
      </c>
      <c r="AO11167">
        <v>5</v>
      </c>
      <c r="AP11167" t="s">
        <v>246</v>
      </c>
      <c r="AQ11167" s="27">
        <v>41572</v>
      </c>
      <c r="AR11167" t="s">
        <v>240</v>
      </c>
      <c r="AS11167">
        <v>4</v>
      </c>
      <c r="AT11167" t="s">
        <v>239</v>
      </c>
      <c r="AU11167" s="27">
        <v>41572</v>
      </c>
    </row>
    <row r="11168" spans="1:47" x14ac:dyDescent="0.2">
      <c r="A11168">
        <v>11167</v>
      </c>
      <c r="B11168" t="s">
        <v>35374</v>
      </c>
      <c r="C11168" t="s">
        <v>3529</v>
      </c>
      <c r="D11168" t="s">
        <v>35375</v>
      </c>
      <c r="E11168" s="27">
        <v>41899</v>
      </c>
      <c r="F11168" t="s">
        <v>294</v>
      </c>
      <c r="G11168" s="27">
        <v>27867</v>
      </c>
      <c r="H11168">
        <v>40</v>
      </c>
      <c r="I11168" t="s">
        <v>244</v>
      </c>
      <c r="J11168" t="s">
        <v>245</v>
      </c>
      <c r="K11168">
        <v>0</v>
      </c>
      <c r="L11168">
        <v>5</v>
      </c>
      <c r="M11168">
        <v>0</v>
      </c>
      <c r="N11168">
        <v>0</v>
      </c>
      <c r="O11168">
        <v>3</v>
      </c>
      <c r="P11168">
        <v>-5</v>
      </c>
      <c r="Q11168" s="28">
        <v>41894.25277777778</v>
      </c>
      <c r="R11168" s="28">
        <v>41898.384722222225</v>
      </c>
      <c r="S11168" t="s">
        <v>35376</v>
      </c>
      <c r="T11168" s="27">
        <v>41894</v>
      </c>
      <c r="V11168">
        <v>5</v>
      </c>
      <c r="W11168" t="s">
        <v>36</v>
      </c>
      <c r="X11168" t="s">
        <v>1280</v>
      </c>
      <c r="Y11168">
        <v>0</v>
      </c>
      <c r="AB11168" t="s">
        <v>237</v>
      </c>
      <c r="AH11168">
        <v>0</v>
      </c>
      <c r="AN11168" t="s">
        <v>238</v>
      </c>
      <c r="AO11168">
        <v>3</v>
      </c>
      <c r="AP11168" t="s">
        <v>239</v>
      </c>
      <c r="AQ11168" s="27">
        <v>41899</v>
      </c>
      <c r="AR11168" t="s">
        <v>240</v>
      </c>
      <c r="AS11168">
        <v>5</v>
      </c>
      <c r="AT11168" t="s">
        <v>246</v>
      </c>
      <c r="AU11168" s="27">
        <v>41899</v>
      </c>
    </row>
    <row r="11169" spans="1:47" x14ac:dyDescent="0.2">
      <c r="A11169">
        <v>11168</v>
      </c>
      <c r="B11169" t="s">
        <v>35377</v>
      </c>
      <c r="C11169" t="s">
        <v>35378</v>
      </c>
      <c r="D11169" t="s">
        <v>6118</v>
      </c>
      <c r="E11169" s="27">
        <v>41508</v>
      </c>
      <c r="F11169" t="s">
        <v>233</v>
      </c>
      <c r="G11169" s="27">
        <v>30811</v>
      </c>
      <c r="H11169">
        <v>31</v>
      </c>
      <c r="I11169" t="s">
        <v>244</v>
      </c>
      <c r="J11169" t="s">
        <v>250</v>
      </c>
      <c r="K11169">
        <v>0</v>
      </c>
      <c r="L11169">
        <v>8</v>
      </c>
      <c r="M11169">
        <v>0</v>
      </c>
      <c r="N11169">
        <v>0</v>
      </c>
      <c r="O11169">
        <v>3</v>
      </c>
      <c r="P11169">
        <v>0</v>
      </c>
      <c r="Q11169" s="28">
        <v>41508.113888888889</v>
      </c>
      <c r="R11169" s="28">
        <v>41535.4375</v>
      </c>
      <c r="S11169" t="s">
        <v>35379</v>
      </c>
      <c r="T11169" s="27">
        <v>41508</v>
      </c>
      <c r="V11169">
        <v>0</v>
      </c>
      <c r="W11169" t="s">
        <v>32</v>
      </c>
      <c r="X11169" t="s">
        <v>261</v>
      </c>
      <c r="Y11169">
        <v>0</v>
      </c>
      <c r="AB11169" t="s">
        <v>237</v>
      </c>
      <c r="AH11169">
        <v>0</v>
      </c>
      <c r="AN11169" t="s">
        <v>238</v>
      </c>
      <c r="AO11169">
        <v>7</v>
      </c>
      <c r="AP11169" t="s">
        <v>246</v>
      </c>
      <c r="AQ11169" s="27">
        <v>41508</v>
      </c>
      <c r="AR11169" t="s">
        <v>240</v>
      </c>
      <c r="AS11169">
        <v>8</v>
      </c>
      <c r="AT11169" t="s">
        <v>269</v>
      </c>
      <c r="AU11169" s="27">
        <v>41508</v>
      </c>
    </row>
    <row r="11170" spans="1:47" x14ac:dyDescent="0.2">
      <c r="A11170">
        <v>11169</v>
      </c>
      <c r="B11170" t="s">
        <v>35380</v>
      </c>
      <c r="C11170" t="s">
        <v>292</v>
      </c>
      <c r="D11170" t="s">
        <v>35381</v>
      </c>
      <c r="E11170" s="27">
        <v>41837</v>
      </c>
      <c r="F11170" t="s">
        <v>294</v>
      </c>
      <c r="G11170" s="27">
        <v>33463</v>
      </c>
      <c r="H11170">
        <v>24</v>
      </c>
      <c r="I11170" t="s">
        <v>259</v>
      </c>
      <c r="J11170" t="s">
        <v>250</v>
      </c>
      <c r="K11170">
        <v>0</v>
      </c>
      <c r="L11170">
        <v>6</v>
      </c>
      <c r="M11170">
        <v>0</v>
      </c>
      <c r="N11170">
        <v>0</v>
      </c>
      <c r="O11170">
        <v>1</v>
      </c>
      <c r="P11170">
        <v>-1</v>
      </c>
      <c r="Q11170" s="28">
        <v>41836.495138888888</v>
      </c>
      <c r="R11170" s="28">
        <v>41837.374305555553</v>
      </c>
      <c r="S11170" t="s">
        <v>35382</v>
      </c>
      <c r="U11170" s="27">
        <v>41836</v>
      </c>
      <c r="V11170">
        <v>1</v>
      </c>
      <c r="W11170" t="s">
        <v>32</v>
      </c>
      <c r="X11170" t="s">
        <v>274</v>
      </c>
      <c r="Y11170">
        <v>0</v>
      </c>
      <c r="AB11170" t="s">
        <v>237</v>
      </c>
      <c r="AH11170">
        <v>0</v>
      </c>
      <c r="AN11170" t="s">
        <v>238</v>
      </c>
      <c r="AO11170">
        <v>5</v>
      </c>
      <c r="AP11170" t="s">
        <v>246</v>
      </c>
      <c r="AQ11170" s="27">
        <v>41837</v>
      </c>
      <c r="AR11170" t="s">
        <v>240</v>
      </c>
      <c r="AS11170">
        <v>6</v>
      </c>
      <c r="AT11170" t="s">
        <v>246</v>
      </c>
      <c r="AU11170" s="27">
        <v>41837</v>
      </c>
    </row>
    <row r="11171" spans="1:47" x14ac:dyDescent="0.2">
      <c r="A11171">
        <v>11170</v>
      </c>
      <c r="B11171" t="s">
        <v>35383</v>
      </c>
      <c r="C11171" t="s">
        <v>957</v>
      </c>
      <c r="D11171" t="s">
        <v>3642</v>
      </c>
      <c r="E11171" s="27">
        <v>41367</v>
      </c>
      <c r="F11171" t="s">
        <v>233</v>
      </c>
      <c r="G11171" s="27">
        <v>22220</v>
      </c>
      <c r="H11171">
        <v>55</v>
      </c>
      <c r="I11171" t="s">
        <v>234</v>
      </c>
      <c r="J11171" t="s">
        <v>250</v>
      </c>
      <c r="K11171">
        <v>0</v>
      </c>
      <c r="L11171">
        <v>5</v>
      </c>
      <c r="M11171">
        <v>0</v>
      </c>
      <c r="N11171">
        <v>0</v>
      </c>
      <c r="O11171">
        <v>12</v>
      </c>
      <c r="P11171">
        <v>-1</v>
      </c>
      <c r="Q11171" s="28">
        <v>41366.13958333333</v>
      </c>
      <c r="R11171" s="28">
        <v>41367.34375</v>
      </c>
      <c r="S11171" t="s">
        <v>35384</v>
      </c>
      <c r="T11171" s="27">
        <v>41366</v>
      </c>
      <c r="V11171">
        <v>1</v>
      </c>
      <c r="W11171" t="s">
        <v>32</v>
      </c>
      <c r="X11171" t="s">
        <v>359</v>
      </c>
      <c r="Y11171">
        <v>0</v>
      </c>
      <c r="AB11171" t="s">
        <v>237</v>
      </c>
      <c r="AH11171">
        <v>0</v>
      </c>
      <c r="AN11171" t="s">
        <v>238</v>
      </c>
      <c r="AO11171">
        <v>2</v>
      </c>
      <c r="AP11171" t="s">
        <v>239</v>
      </c>
      <c r="AQ11171" s="27">
        <v>41367</v>
      </c>
      <c r="AR11171" t="s">
        <v>240</v>
      </c>
      <c r="AS11171">
        <v>5</v>
      </c>
      <c r="AT11171" t="s">
        <v>246</v>
      </c>
      <c r="AU11171" s="27">
        <v>41367</v>
      </c>
    </row>
    <row r="11172" spans="1:47" x14ac:dyDescent="0.2">
      <c r="A11172">
        <v>11171</v>
      </c>
      <c r="B11172" t="s">
        <v>35385</v>
      </c>
      <c r="C11172" t="s">
        <v>1294</v>
      </c>
      <c r="D11172" t="s">
        <v>2763</v>
      </c>
      <c r="E11172" s="27">
        <v>41719</v>
      </c>
      <c r="F11172" t="s">
        <v>294</v>
      </c>
      <c r="G11172" s="27">
        <v>33641</v>
      </c>
      <c r="H11172">
        <v>24</v>
      </c>
      <c r="I11172" t="s">
        <v>259</v>
      </c>
      <c r="J11172" t="s">
        <v>245</v>
      </c>
      <c r="K11172">
        <v>0</v>
      </c>
      <c r="L11172">
        <v>7</v>
      </c>
      <c r="M11172">
        <v>0</v>
      </c>
      <c r="N11172">
        <v>0</v>
      </c>
      <c r="O11172">
        <v>0</v>
      </c>
      <c r="P11172">
        <v>-1</v>
      </c>
      <c r="Q11172" s="28">
        <v>41718.481249999997</v>
      </c>
      <c r="R11172" s="28">
        <v>41730.211111111108</v>
      </c>
      <c r="S11172" t="s">
        <v>35386</v>
      </c>
      <c r="T11172" s="27">
        <v>41718</v>
      </c>
      <c r="V11172">
        <v>1</v>
      </c>
      <c r="W11172" t="s">
        <v>32</v>
      </c>
      <c r="X11172" t="s">
        <v>847</v>
      </c>
      <c r="Y11172">
        <v>0</v>
      </c>
      <c r="AB11172" t="s">
        <v>237</v>
      </c>
      <c r="AH11172">
        <v>0</v>
      </c>
      <c r="AN11172" t="s">
        <v>238</v>
      </c>
      <c r="AO11172">
        <v>5</v>
      </c>
      <c r="AP11172" t="s">
        <v>246</v>
      </c>
      <c r="AQ11172" s="27">
        <v>41719</v>
      </c>
      <c r="AR11172" t="s">
        <v>240</v>
      </c>
      <c r="AS11172">
        <v>7</v>
      </c>
      <c r="AT11172" t="s">
        <v>246</v>
      </c>
      <c r="AU11172" s="27">
        <v>41719</v>
      </c>
    </row>
    <row r="11173" spans="1:47" x14ac:dyDescent="0.2">
      <c r="A11173">
        <v>11172</v>
      </c>
      <c r="B11173" t="s">
        <v>35387</v>
      </c>
      <c r="C11173" t="s">
        <v>6977</v>
      </c>
      <c r="D11173" t="s">
        <v>5133</v>
      </c>
      <c r="E11173" s="27">
        <v>41736</v>
      </c>
      <c r="F11173" t="s">
        <v>233</v>
      </c>
      <c r="G11173" s="27">
        <v>34290</v>
      </c>
      <c r="H11173">
        <v>22</v>
      </c>
      <c r="I11173" t="s">
        <v>259</v>
      </c>
      <c r="J11173" t="s">
        <v>250</v>
      </c>
      <c r="K11173">
        <v>0</v>
      </c>
      <c r="L11173">
        <v>6</v>
      </c>
      <c r="M11173">
        <v>0</v>
      </c>
      <c r="N11173">
        <v>0</v>
      </c>
      <c r="O11173">
        <v>0</v>
      </c>
      <c r="P11173">
        <v>-1</v>
      </c>
      <c r="Q11173" s="28">
        <v>41735.374305555553</v>
      </c>
      <c r="R11173" s="28">
        <v>41737.375</v>
      </c>
      <c r="S11173" t="s">
        <v>35388</v>
      </c>
      <c r="T11173" s="27">
        <v>41735</v>
      </c>
      <c r="V11173">
        <v>1</v>
      </c>
      <c r="W11173" t="s">
        <v>32</v>
      </c>
      <c r="X11173" t="s">
        <v>588</v>
      </c>
      <c r="Y11173">
        <v>0</v>
      </c>
      <c r="AB11173" t="s">
        <v>237</v>
      </c>
      <c r="AH11173">
        <v>0</v>
      </c>
      <c r="AN11173" t="s">
        <v>238</v>
      </c>
      <c r="AO11173">
        <v>6</v>
      </c>
      <c r="AP11173" t="s">
        <v>246</v>
      </c>
      <c r="AQ11173" s="27">
        <v>41736</v>
      </c>
      <c r="AR11173" t="s">
        <v>240</v>
      </c>
      <c r="AS11173">
        <v>6</v>
      </c>
      <c r="AT11173" t="s">
        <v>246</v>
      </c>
      <c r="AU11173" s="27">
        <v>41736</v>
      </c>
    </row>
    <row r="11174" spans="1:47" x14ac:dyDescent="0.2">
      <c r="A11174">
        <v>11173</v>
      </c>
      <c r="B11174" t="s">
        <v>35389</v>
      </c>
      <c r="C11174" t="s">
        <v>1761</v>
      </c>
      <c r="D11174" t="s">
        <v>32633</v>
      </c>
      <c r="E11174" s="27">
        <v>41915</v>
      </c>
      <c r="F11174" t="s">
        <v>233</v>
      </c>
      <c r="G11174" s="27">
        <v>24885</v>
      </c>
      <c r="H11174">
        <v>48</v>
      </c>
      <c r="I11174" t="s">
        <v>234</v>
      </c>
      <c r="J11174" t="s">
        <v>250</v>
      </c>
      <c r="K11174">
        <v>0</v>
      </c>
      <c r="L11174">
        <v>2</v>
      </c>
      <c r="M11174">
        <v>0</v>
      </c>
      <c r="N11174">
        <v>0</v>
      </c>
      <c r="O11174">
        <v>4</v>
      </c>
      <c r="P11174">
        <v>0</v>
      </c>
      <c r="Q11174" s="28">
        <v>41915.089583333334</v>
      </c>
      <c r="R11174" s="28">
        <v>41915.340277777781</v>
      </c>
      <c r="S11174" t="s">
        <v>35390</v>
      </c>
      <c r="T11174" s="27">
        <v>41914</v>
      </c>
      <c r="V11174">
        <v>1</v>
      </c>
      <c r="W11174" t="s">
        <v>36</v>
      </c>
      <c r="X11174" t="s">
        <v>279</v>
      </c>
      <c r="Y11174">
        <v>0</v>
      </c>
      <c r="AB11174" t="s">
        <v>237</v>
      </c>
      <c r="AH11174">
        <v>0</v>
      </c>
      <c r="AN11174" t="s">
        <v>238</v>
      </c>
      <c r="AO11174">
        <v>2</v>
      </c>
      <c r="AP11174" t="s">
        <v>239</v>
      </c>
      <c r="AQ11174" s="27">
        <v>41915</v>
      </c>
      <c r="AR11174" t="s">
        <v>240</v>
      </c>
      <c r="AS11174">
        <v>2</v>
      </c>
      <c r="AT11174" t="s">
        <v>239</v>
      </c>
      <c r="AU11174" s="27">
        <v>41915</v>
      </c>
    </row>
    <row r="11175" spans="1:47" x14ac:dyDescent="0.2">
      <c r="A11175">
        <v>11174</v>
      </c>
      <c r="B11175" t="s">
        <v>35391</v>
      </c>
      <c r="C11175" t="s">
        <v>19860</v>
      </c>
      <c r="D11175" t="s">
        <v>35392</v>
      </c>
      <c r="E11175" s="27">
        <v>41638</v>
      </c>
      <c r="F11175" t="s">
        <v>233</v>
      </c>
      <c r="G11175" s="27">
        <v>24042</v>
      </c>
      <c r="H11175">
        <v>50</v>
      </c>
      <c r="I11175" t="s">
        <v>234</v>
      </c>
      <c r="J11175" t="s">
        <v>245</v>
      </c>
      <c r="K11175">
        <v>0</v>
      </c>
      <c r="L11175">
        <v>1</v>
      </c>
      <c r="M11175">
        <v>0</v>
      </c>
      <c r="N11175">
        <v>0</v>
      </c>
      <c r="O11175">
        <v>0</v>
      </c>
      <c r="W11175" t="s">
        <v>237</v>
      </c>
      <c r="Y11175">
        <v>-1</v>
      </c>
      <c r="AB11175" t="s">
        <v>237</v>
      </c>
      <c r="AH11175">
        <v>0</v>
      </c>
      <c r="AN11175" t="s">
        <v>238</v>
      </c>
      <c r="AO11175">
        <v>1</v>
      </c>
      <c r="AP11175" t="s">
        <v>239</v>
      </c>
      <c r="AQ11175" s="27">
        <v>41638</v>
      </c>
      <c r="AR11175" t="s">
        <v>240</v>
      </c>
      <c r="AS11175">
        <v>1</v>
      </c>
      <c r="AT11175" t="s">
        <v>239</v>
      </c>
      <c r="AU11175" s="27">
        <v>41638</v>
      </c>
    </row>
    <row r="11176" spans="1:47" x14ac:dyDescent="0.2">
      <c r="A11176">
        <v>11175</v>
      </c>
      <c r="B11176" t="s">
        <v>35393</v>
      </c>
      <c r="C11176" t="s">
        <v>11737</v>
      </c>
      <c r="D11176" t="s">
        <v>35394</v>
      </c>
      <c r="E11176" s="27">
        <v>41337</v>
      </c>
      <c r="F11176" t="s">
        <v>233</v>
      </c>
      <c r="G11176" s="27">
        <v>29691</v>
      </c>
      <c r="H11176">
        <v>35</v>
      </c>
      <c r="I11176" t="s">
        <v>244</v>
      </c>
      <c r="J11176" t="s">
        <v>353</v>
      </c>
      <c r="K11176">
        <v>0</v>
      </c>
      <c r="L11176">
        <v>1</v>
      </c>
      <c r="M11176">
        <v>0</v>
      </c>
      <c r="N11176">
        <v>0</v>
      </c>
      <c r="O11176">
        <v>0</v>
      </c>
      <c r="W11176" t="s">
        <v>237</v>
      </c>
      <c r="Y11176">
        <v>1</v>
      </c>
      <c r="AA11176" t="s">
        <v>35395</v>
      </c>
      <c r="AB11176" t="s">
        <v>36</v>
      </c>
      <c r="AC11176">
        <v>0</v>
      </c>
      <c r="AD11176" s="27">
        <v>42126</v>
      </c>
      <c r="AE11176" t="s">
        <v>263</v>
      </c>
      <c r="AF11176" s="27">
        <v>42126</v>
      </c>
      <c r="AG11176" s="27">
        <v>42126</v>
      </c>
      <c r="AH11176">
        <v>0</v>
      </c>
      <c r="AN11176" t="s">
        <v>238</v>
      </c>
      <c r="AO11176">
        <v>1</v>
      </c>
      <c r="AP11176" t="s">
        <v>239</v>
      </c>
      <c r="AQ11176" s="27">
        <v>41337</v>
      </c>
      <c r="AR11176" t="s">
        <v>240</v>
      </c>
      <c r="AS11176">
        <v>1</v>
      </c>
      <c r="AT11176" t="s">
        <v>239</v>
      </c>
      <c r="AU11176" s="27">
        <v>41337</v>
      </c>
    </row>
    <row r="11177" spans="1:47" x14ac:dyDescent="0.2">
      <c r="A11177">
        <v>11176</v>
      </c>
      <c r="B11177" t="s">
        <v>35396</v>
      </c>
      <c r="C11177" t="s">
        <v>15236</v>
      </c>
      <c r="D11177" t="s">
        <v>1110</v>
      </c>
      <c r="E11177" s="27">
        <v>41341</v>
      </c>
      <c r="F11177" t="s">
        <v>233</v>
      </c>
      <c r="G11177" s="27">
        <v>29251</v>
      </c>
      <c r="H11177">
        <v>36</v>
      </c>
      <c r="I11177" t="s">
        <v>244</v>
      </c>
      <c r="J11177" t="s">
        <v>250</v>
      </c>
      <c r="K11177">
        <v>0</v>
      </c>
      <c r="L11177">
        <v>8</v>
      </c>
      <c r="M11177">
        <v>0</v>
      </c>
      <c r="N11177">
        <v>0</v>
      </c>
      <c r="O11177">
        <v>11</v>
      </c>
      <c r="S11177" t="s">
        <v>35397</v>
      </c>
      <c r="T11177" s="27">
        <v>41005</v>
      </c>
      <c r="V11177">
        <v>336</v>
      </c>
      <c r="W11177" t="s">
        <v>36</v>
      </c>
      <c r="X11177" t="s">
        <v>1231</v>
      </c>
      <c r="Y11177">
        <v>1</v>
      </c>
      <c r="AA11177" t="s">
        <v>35398</v>
      </c>
      <c r="AB11177" t="s">
        <v>36</v>
      </c>
      <c r="AD11177" s="27">
        <v>41460</v>
      </c>
      <c r="AE11177" t="s">
        <v>324</v>
      </c>
      <c r="AH11177">
        <v>0</v>
      </c>
      <c r="AN11177" t="s">
        <v>238</v>
      </c>
      <c r="AO11177">
        <v>9</v>
      </c>
      <c r="AP11177" t="s">
        <v>269</v>
      </c>
      <c r="AQ11177" s="27">
        <v>41341</v>
      </c>
      <c r="AR11177" t="s">
        <v>240</v>
      </c>
      <c r="AS11177">
        <v>8</v>
      </c>
      <c r="AT11177" t="s">
        <v>269</v>
      </c>
      <c r="AU11177" s="27">
        <v>41341</v>
      </c>
    </row>
    <row r="11178" spans="1:47" x14ac:dyDescent="0.2">
      <c r="A11178">
        <v>11177</v>
      </c>
      <c r="B11178" t="s">
        <v>35399</v>
      </c>
      <c r="C11178" t="s">
        <v>1371</v>
      </c>
      <c r="D11178" t="s">
        <v>35400</v>
      </c>
      <c r="E11178" s="27">
        <v>41837</v>
      </c>
      <c r="F11178" t="s">
        <v>233</v>
      </c>
      <c r="G11178" s="27">
        <v>32407</v>
      </c>
      <c r="H11178">
        <v>27</v>
      </c>
      <c r="I11178" t="s">
        <v>244</v>
      </c>
      <c r="J11178" t="s">
        <v>245</v>
      </c>
      <c r="K11178">
        <v>0</v>
      </c>
      <c r="L11178">
        <v>5</v>
      </c>
      <c r="M11178">
        <v>0</v>
      </c>
      <c r="N11178">
        <v>0</v>
      </c>
      <c r="O11178">
        <v>5</v>
      </c>
      <c r="P11178">
        <v>-1</v>
      </c>
      <c r="Q11178" s="28">
        <v>41836.398611111108</v>
      </c>
      <c r="R11178" s="28">
        <v>41857.09375</v>
      </c>
      <c r="S11178" t="s">
        <v>35401</v>
      </c>
      <c r="U11178" s="27">
        <v>41836</v>
      </c>
      <c r="V11178">
        <v>1</v>
      </c>
      <c r="W11178" t="s">
        <v>32</v>
      </c>
      <c r="X11178" t="s">
        <v>274</v>
      </c>
      <c r="Y11178">
        <v>1</v>
      </c>
      <c r="AA11178" t="s">
        <v>35402</v>
      </c>
      <c r="AB11178" t="s">
        <v>36</v>
      </c>
      <c r="AD11178" s="27">
        <v>42037</v>
      </c>
      <c r="AE11178" t="s">
        <v>879</v>
      </c>
      <c r="AH11178">
        <v>0</v>
      </c>
      <c r="AN11178" t="s">
        <v>238</v>
      </c>
      <c r="AO11178">
        <v>3</v>
      </c>
      <c r="AP11178" t="s">
        <v>239</v>
      </c>
      <c r="AQ11178" s="27">
        <v>41837</v>
      </c>
      <c r="AR11178" t="s">
        <v>240</v>
      </c>
      <c r="AS11178">
        <v>5</v>
      </c>
      <c r="AT11178" t="s">
        <v>246</v>
      </c>
      <c r="AU11178" s="27">
        <v>41837</v>
      </c>
    </row>
    <row r="11179" spans="1:47" x14ac:dyDescent="0.2">
      <c r="A11179">
        <v>11178</v>
      </c>
      <c r="B11179" t="s">
        <v>35403</v>
      </c>
      <c r="C11179" t="s">
        <v>10107</v>
      </c>
      <c r="D11179" t="s">
        <v>1832</v>
      </c>
      <c r="E11179" s="27">
        <v>41296</v>
      </c>
      <c r="F11179" t="s">
        <v>233</v>
      </c>
      <c r="G11179" s="27">
        <v>25713</v>
      </c>
      <c r="H11179">
        <v>45</v>
      </c>
      <c r="I11179" t="s">
        <v>234</v>
      </c>
      <c r="J11179" t="s">
        <v>22</v>
      </c>
      <c r="K11179">
        <v>0</v>
      </c>
      <c r="L11179">
        <v>1</v>
      </c>
      <c r="M11179">
        <v>0</v>
      </c>
      <c r="N11179">
        <v>0</v>
      </c>
      <c r="O11179">
        <v>1</v>
      </c>
      <c r="P11179">
        <v>-1</v>
      </c>
      <c r="Q11179" s="28">
        <v>41295.109722222223</v>
      </c>
      <c r="R11179" s="28">
        <v>41296.285416666666</v>
      </c>
      <c r="S11179" t="s">
        <v>35404</v>
      </c>
      <c r="T11179" s="27">
        <v>41295</v>
      </c>
      <c r="V11179">
        <v>1</v>
      </c>
      <c r="W11179" t="s">
        <v>36</v>
      </c>
      <c r="X11179" t="s">
        <v>279</v>
      </c>
      <c r="Y11179">
        <v>0</v>
      </c>
      <c r="AB11179" t="s">
        <v>237</v>
      </c>
      <c r="AH11179">
        <v>0</v>
      </c>
      <c r="AN11179" t="s">
        <v>238</v>
      </c>
      <c r="AO11179">
        <v>1</v>
      </c>
      <c r="AP11179" t="s">
        <v>239</v>
      </c>
      <c r="AQ11179" s="27">
        <v>41296</v>
      </c>
      <c r="AR11179" t="s">
        <v>240</v>
      </c>
      <c r="AS11179">
        <v>1</v>
      </c>
      <c r="AT11179" t="s">
        <v>239</v>
      </c>
      <c r="AU11179" s="27">
        <v>41296</v>
      </c>
    </row>
    <row r="11180" spans="1:47" x14ac:dyDescent="0.2">
      <c r="A11180">
        <v>11179</v>
      </c>
      <c r="B11180" t="s">
        <v>35405</v>
      </c>
      <c r="C11180" t="s">
        <v>35406</v>
      </c>
      <c r="D11180" t="s">
        <v>35407</v>
      </c>
      <c r="E11180" s="27">
        <v>41295</v>
      </c>
      <c r="F11180" t="s">
        <v>294</v>
      </c>
      <c r="G11180" s="27">
        <v>29442</v>
      </c>
      <c r="H11180">
        <v>35</v>
      </c>
      <c r="I11180" t="s">
        <v>244</v>
      </c>
      <c r="J11180" t="s">
        <v>245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 s="28">
        <v>41295.074999999997</v>
      </c>
      <c r="R11180" s="28">
        <v>41295.410416666666</v>
      </c>
      <c r="S11180" t="s">
        <v>35408</v>
      </c>
      <c r="T11180" s="27">
        <v>41294</v>
      </c>
      <c r="V11180">
        <v>1</v>
      </c>
      <c r="W11180" t="s">
        <v>36</v>
      </c>
      <c r="X11180" t="s">
        <v>1170</v>
      </c>
      <c r="Y11180">
        <v>0</v>
      </c>
      <c r="AB11180" t="s">
        <v>237</v>
      </c>
      <c r="AH11180">
        <v>0</v>
      </c>
      <c r="AN11180" t="s">
        <v>238</v>
      </c>
      <c r="AO11180">
        <v>1</v>
      </c>
      <c r="AP11180" t="s">
        <v>239</v>
      </c>
      <c r="AQ11180" s="27">
        <v>41295</v>
      </c>
      <c r="AR11180" t="s">
        <v>240</v>
      </c>
      <c r="AS11180">
        <v>1</v>
      </c>
      <c r="AT11180" t="s">
        <v>239</v>
      </c>
      <c r="AU11180" s="27">
        <v>41295</v>
      </c>
    </row>
    <row r="11181" spans="1:47" x14ac:dyDescent="0.2">
      <c r="A11181">
        <v>11180</v>
      </c>
      <c r="B11181" t="s">
        <v>35409</v>
      </c>
      <c r="C11181" t="s">
        <v>345</v>
      </c>
      <c r="D11181" t="s">
        <v>266</v>
      </c>
      <c r="E11181" s="27">
        <v>41400</v>
      </c>
      <c r="F11181" t="s">
        <v>233</v>
      </c>
      <c r="G11181" s="27">
        <v>18306</v>
      </c>
      <c r="H11181">
        <v>66</v>
      </c>
      <c r="I11181" t="s">
        <v>234</v>
      </c>
      <c r="J11181" t="s">
        <v>250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-1</v>
      </c>
      <c r="Q11181" s="28">
        <v>41399.136111111111</v>
      </c>
      <c r="R11181" s="28">
        <v>41400.34652777778</v>
      </c>
      <c r="S11181" t="s">
        <v>35410</v>
      </c>
      <c r="T11181" s="27">
        <v>41399</v>
      </c>
      <c r="V11181">
        <v>1</v>
      </c>
      <c r="W11181" t="s">
        <v>32</v>
      </c>
      <c r="X11181" t="s">
        <v>364</v>
      </c>
      <c r="Y11181">
        <v>0</v>
      </c>
      <c r="AB11181" t="s">
        <v>237</v>
      </c>
      <c r="AH11181">
        <v>0</v>
      </c>
      <c r="AN11181" t="s">
        <v>238</v>
      </c>
      <c r="AO11181">
        <v>1</v>
      </c>
      <c r="AP11181" t="s">
        <v>239</v>
      </c>
      <c r="AQ11181" s="27">
        <v>41400</v>
      </c>
      <c r="AR11181" t="s">
        <v>240</v>
      </c>
      <c r="AS11181">
        <v>1</v>
      </c>
      <c r="AT11181" t="s">
        <v>239</v>
      </c>
      <c r="AU11181" s="27">
        <v>41400</v>
      </c>
    </row>
    <row r="11182" spans="1:47" x14ac:dyDescent="0.2">
      <c r="A11182">
        <v>11181</v>
      </c>
      <c r="B11182" t="s">
        <v>35411</v>
      </c>
      <c r="C11182" t="s">
        <v>907</v>
      </c>
      <c r="D11182" t="s">
        <v>381</v>
      </c>
      <c r="E11182" s="27">
        <v>41689</v>
      </c>
      <c r="F11182" t="s">
        <v>294</v>
      </c>
      <c r="G11182" s="27">
        <v>23545</v>
      </c>
      <c r="H11182">
        <v>51</v>
      </c>
      <c r="I11182" t="s">
        <v>234</v>
      </c>
      <c r="J11182" t="s">
        <v>250</v>
      </c>
      <c r="K11182">
        <v>0</v>
      </c>
      <c r="L11182">
        <v>8</v>
      </c>
      <c r="M11182">
        <v>0</v>
      </c>
      <c r="N11182">
        <v>0</v>
      </c>
      <c r="O11182">
        <v>8</v>
      </c>
      <c r="P11182">
        <v>-103</v>
      </c>
      <c r="Q11182" s="28">
        <v>41586.203472222223</v>
      </c>
      <c r="R11182" s="28">
        <v>41588.10833333333</v>
      </c>
      <c r="S11182" t="s">
        <v>35412</v>
      </c>
      <c r="T11182" s="27">
        <v>41586</v>
      </c>
      <c r="V11182">
        <v>103</v>
      </c>
      <c r="W11182" t="s">
        <v>36</v>
      </c>
      <c r="X11182" t="s">
        <v>1280</v>
      </c>
      <c r="Y11182">
        <v>0</v>
      </c>
      <c r="AB11182" t="s">
        <v>237</v>
      </c>
      <c r="AH11182">
        <v>0</v>
      </c>
      <c r="AN11182" t="s">
        <v>238</v>
      </c>
      <c r="AO11182">
        <v>3</v>
      </c>
      <c r="AP11182" t="s">
        <v>239</v>
      </c>
      <c r="AQ11182" s="27">
        <v>41689</v>
      </c>
      <c r="AR11182" t="s">
        <v>240</v>
      </c>
      <c r="AS11182">
        <v>8</v>
      </c>
      <c r="AT11182" t="s">
        <v>269</v>
      </c>
      <c r="AU11182" s="27">
        <v>41689</v>
      </c>
    </row>
    <row r="11183" spans="1:47" x14ac:dyDescent="0.2">
      <c r="A11183">
        <v>11182</v>
      </c>
      <c r="B11183" t="s">
        <v>35413</v>
      </c>
      <c r="C11183" t="s">
        <v>35414</v>
      </c>
      <c r="D11183" t="s">
        <v>25049</v>
      </c>
      <c r="E11183" s="27">
        <v>41801</v>
      </c>
      <c r="F11183" t="s">
        <v>233</v>
      </c>
      <c r="G11183" s="27">
        <v>23280</v>
      </c>
      <c r="H11183">
        <v>52</v>
      </c>
      <c r="I11183" t="s">
        <v>234</v>
      </c>
      <c r="J11183" t="s">
        <v>250</v>
      </c>
      <c r="K11183">
        <v>0</v>
      </c>
      <c r="L11183">
        <v>5</v>
      </c>
      <c r="M11183">
        <v>0</v>
      </c>
      <c r="N11183">
        <v>0</v>
      </c>
      <c r="O11183">
        <v>5</v>
      </c>
      <c r="P11183">
        <v>-146</v>
      </c>
      <c r="Q11183" s="28">
        <v>41655.354861111111</v>
      </c>
      <c r="R11183" s="28">
        <v>41800.231944444444</v>
      </c>
      <c r="S11183" t="s">
        <v>35415</v>
      </c>
      <c r="T11183" s="27">
        <v>41655</v>
      </c>
      <c r="V11183">
        <v>146</v>
      </c>
      <c r="W11183" t="s">
        <v>32</v>
      </c>
      <c r="X11183" t="s">
        <v>359</v>
      </c>
      <c r="Y11183">
        <v>1</v>
      </c>
      <c r="AA11183" t="s">
        <v>35416</v>
      </c>
      <c r="AB11183" t="s">
        <v>32</v>
      </c>
      <c r="AC11183">
        <v>0</v>
      </c>
      <c r="AD11183" s="27">
        <v>41966</v>
      </c>
      <c r="AE11183" t="s">
        <v>494</v>
      </c>
      <c r="AF11183" s="27">
        <v>41966</v>
      </c>
      <c r="AG11183" s="27">
        <v>42114</v>
      </c>
      <c r="AH11183">
        <v>0</v>
      </c>
      <c r="AN11183" t="s">
        <v>238</v>
      </c>
      <c r="AO11183">
        <v>3</v>
      </c>
      <c r="AP11183" t="s">
        <v>239</v>
      </c>
      <c r="AQ11183" s="27">
        <v>41801</v>
      </c>
      <c r="AR11183" t="s">
        <v>240</v>
      </c>
      <c r="AS11183">
        <v>5</v>
      </c>
      <c r="AT11183" t="s">
        <v>246</v>
      </c>
      <c r="AU11183" s="27">
        <v>41801</v>
      </c>
    </row>
    <row r="11184" spans="1:47" x14ac:dyDescent="0.2">
      <c r="A11184">
        <v>11183</v>
      </c>
      <c r="B11184" t="s">
        <v>35417</v>
      </c>
      <c r="C11184" t="s">
        <v>1262</v>
      </c>
      <c r="D11184" t="s">
        <v>35418</v>
      </c>
      <c r="E11184" s="27">
        <v>41361</v>
      </c>
      <c r="F11184" t="s">
        <v>233</v>
      </c>
      <c r="G11184" s="27">
        <v>31259</v>
      </c>
      <c r="H11184">
        <v>30</v>
      </c>
      <c r="I11184" t="s">
        <v>244</v>
      </c>
      <c r="J11184" t="s">
        <v>245</v>
      </c>
      <c r="K11184">
        <v>0</v>
      </c>
      <c r="L11184">
        <v>3</v>
      </c>
      <c r="M11184">
        <v>0</v>
      </c>
      <c r="N11184">
        <v>0</v>
      </c>
      <c r="O11184">
        <v>5</v>
      </c>
      <c r="P11184">
        <v>-9</v>
      </c>
      <c r="Q11184" s="28">
        <v>41352.507638888892</v>
      </c>
      <c r="R11184" s="28">
        <v>41356.229166666664</v>
      </c>
      <c r="S11184" t="s">
        <v>35419</v>
      </c>
      <c r="U11184" s="27">
        <v>41352</v>
      </c>
      <c r="V11184">
        <v>9</v>
      </c>
      <c r="W11184" t="s">
        <v>36</v>
      </c>
      <c r="X11184" t="s">
        <v>274</v>
      </c>
      <c r="Y11184">
        <v>0</v>
      </c>
      <c r="AB11184" t="s">
        <v>237</v>
      </c>
      <c r="AH11184">
        <v>0</v>
      </c>
      <c r="AN11184" t="s">
        <v>238</v>
      </c>
      <c r="AO11184">
        <v>3</v>
      </c>
      <c r="AP11184" t="s">
        <v>239</v>
      </c>
      <c r="AQ11184" s="27">
        <v>41361</v>
      </c>
      <c r="AR11184" t="s">
        <v>240</v>
      </c>
      <c r="AS11184">
        <v>3</v>
      </c>
      <c r="AT11184" t="s">
        <v>239</v>
      </c>
      <c r="AU11184" s="27">
        <v>41361</v>
      </c>
    </row>
    <row r="11185" spans="1:47" x14ac:dyDescent="0.2">
      <c r="A11185">
        <v>11184</v>
      </c>
      <c r="B11185" t="s">
        <v>35420</v>
      </c>
      <c r="C11185" t="s">
        <v>2212</v>
      </c>
      <c r="D11185" t="s">
        <v>23542</v>
      </c>
      <c r="E11185" s="27">
        <v>41789</v>
      </c>
      <c r="F11185" t="s">
        <v>233</v>
      </c>
      <c r="G11185" s="27">
        <v>34909</v>
      </c>
      <c r="H11185">
        <v>20</v>
      </c>
      <c r="I11185" t="s">
        <v>259</v>
      </c>
      <c r="J11185" t="s">
        <v>353</v>
      </c>
      <c r="K11185">
        <v>0</v>
      </c>
      <c r="L11185">
        <v>6</v>
      </c>
      <c r="M11185">
        <v>0</v>
      </c>
      <c r="N11185">
        <v>0</v>
      </c>
      <c r="O11185">
        <v>2</v>
      </c>
      <c r="P11185">
        <v>-159</v>
      </c>
      <c r="Q11185" s="28">
        <v>41630.237500000003</v>
      </c>
      <c r="R11185" s="28">
        <v>41630.321527777778</v>
      </c>
      <c r="S11185" t="s">
        <v>35421</v>
      </c>
      <c r="T11185" s="27">
        <v>41630</v>
      </c>
      <c r="V11185">
        <v>159</v>
      </c>
      <c r="W11185" t="s">
        <v>36</v>
      </c>
      <c r="X11185" t="s">
        <v>263</v>
      </c>
      <c r="Y11185">
        <v>1</v>
      </c>
      <c r="AA11185" t="s">
        <v>35422</v>
      </c>
      <c r="AB11185" t="s">
        <v>36</v>
      </c>
      <c r="AC11185">
        <v>1</v>
      </c>
      <c r="AD11185" s="27">
        <v>42096</v>
      </c>
      <c r="AE11185" t="s">
        <v>681</v>
      </c>
      <c r="AF11185" s="27">
        <v>42097</v>
      </c>
      <c r="AG11185" s="27">
        <v>42097</v>
      </c>
      <c r="AH11185">
        <v>0</v>
      </c>
      <c r="AN11185" t="s">
        <v>238</v>
      </c>
      <c r="AO11185">
        <v>8</v>
      </c>
      <c r="AP11185" t="s">
        <v>269</v>
      </c>
      <c r="AQ11185" s="27">
        <v>41789</v>
      </c>
      <c r="AR11185" t="s">
        <v>240</v>
      </c>
      <c r="AS11185">
        <v>6</v>
      </c>
      <c r="AT11185" t="s">
        <v>246</v>
      </c>
      <c r="AU11185" s="27">
        <v>41789</v>
      </c>
    </row>
    <row r="11186" spans="1:47" x14ac:dyDescent="0.2">
      <c r="A11186">
        <v>11185</v>
      </c>
      <c r="B11186" t="s">
        <v>35423</v>
      </c>
      <c r="C11186" t="s">
        <v>9805</v>
      </c>
      <c r="D11186" t="s">
        <v>1569</v>
      </c>
      <c r="E11186" s="27">
        <v>41855</v>
      </c>
      <c r="F11186" t="s">
        <v>233</v>
      </c>
      <c r="G11186" s="27">
        <v>24157</v>
      </c>
      <c r="H11186">
        <v>50</v>
      </c>
      <c r="I11186" t="s">
        <v>234</v>
      </c>
      <c r="J11186" t="s">
        <v>22</v>
      </c>
      <c r="K11186">
        <v>0</v>
      </c>
      <c r="L11186">
        <v>1</v>
      </c>
      <c r="M11186">
        <v>0</v>
      </c>
      <c r="N11186">
        <v>0</v>
      </c>
      <c r="O11186">
        <v>0</v>
      </c>
      <c r="P11186">
        <v>-1</v>
      </c>
      <c r="Q11186" s="28">
        <v>41854.262499999997</v>
      </c>
      <c r="R11186" s="28">
        <v>41857.183333333334</v>
      </c>
      <c r="S11186" t="s">
        <v>35424</v>
      </c>
      <c r="T11186" s="27">
        <v>41854</v>
      </c>
      <c r="V11186">
        <v>1</v>
      </c>
      <c r="W11186" t="s">
        <v>32</v>
      </c>
      <c r="X11186" t="s">
        <v>801</v>
      </c>
      <c r="Y11186">
        <v>0</v>
      </c>
      <c r="AB11186" t="s">
        <v>237</v>
      </c>
      <c r="AH11186">
        <v>0</v>
      </c>
      <c r="AN11186" t="s">
        <v>238</v>
      </c>
      <c r="AO11186">
        <v>1</v>
      </c>
      <c r="AP11186" t="s">
        <v>239</v>
      </c>
      <c r="AQ11186" s="27">
        <v>41855</v>
      </c>
      <c r="AR11186" t="s">
        <v>240</v>
      </c>
      <c r="AS11186">
        <v>1</v>
      </c>
      <c r="AT11186" t="s">
        <v>239</v>
      </c>
      <c r="AU11186" s="27">
        <v>41855</v>
      </c>
    </row>
    <row r="11187" spans="1:47" x14ac:dyDescent="0.2">
      <c r="A11187">
        <v>11186</v>
      </c>
      <c r="B11187" t="s">
        <v>35425</v>
      </c>
      <c r="C11187" t="s">
        <v>3191</v>
      </c>
      <c r="D11187" t="s">
        <v>11078</v>
      </c>
      <c r="E11187" s="27">
        <v>41795</v>
      </c>
      <c r="F11187" t="s">
        <v>233</v>
      </c>
      <c r="G11187" s="27">
        <v>26652</v>
      </c>
      <c r="H11187">
        <v>43</v>
      </c>
      <c r="I11187" t="s">
        <v>244</v>
      </c>
      <c r="J11187" t="s">
        <v>250</v>
      </c>
      <c r="K11187">
        <v>0</v>
      </c>
      <c r="L11187">
        <v>7</v>
      </c>
      <c r="M11187">
        <v>0</v>
      </c>
      <c r="N11187">
        <v>0</v>
      </c>
      <c r="O11187">
        <v>0</v>
      </c>
      <c r="W11187" t="s">
        <v>237</v>
      </c>
      <c r="Y11187">
        <v>-1</v>
      </c>
      <c r="AB11187" t="s">
        <v>237</v>
      </c>
      <c r="AH11187">
        <v>0</v>
      </c>
      <c r="AN11187" t="s">
        <v>238</v>
      </c>
      <c r="AO11187">
        <v>4</v>
      </c>
      <c r="AP11187" t="s">
        <v>239</v>
      </c>
      <c r="AQ11187" s="27">
        <v>41795</v>
      </c>
      <c r="AR11187" t="s">
        <v>240</v>
      </c>
      <c r="AS11187">
        <v>7</v>
      </c>
      <c r="AT11187" t="s">
        <v>246</v>
      </c>
      <c r="AU11187" s="27">
        <v>41795</v>
      </c>
    </row>
    <row r="11188" spans="1:47" x14ac:dyDescent="0.2">
      <c r="A11188">
        <v>11187</v>
      </c>
      <c r="B11188" t="s">
        <v>35426</v>
      </c>
      <c r="C11188" t="s">
        <v>1010</v>
      </c>
      <c r="D11188" t="s">
        <v>35427</v>
      </c>
      <c r="E11188" s="27">
        <v>41382</v>
      </c>
      <c r="F11188" t="s">
        <v>233</v>
      </c>
      <c r="G11188" s="27">
        <v>29382</v>
      </c>
      <c r="H11188">
        <v>35</v>
      </c>
      <c r="I11188" t="s">
        <v>244</v>
      </c>
      <c r="J11188" t="s">
        <v>245</v>
      </c>
      <c r="K11188">
        <v>0</v>
      </c>
      <c r="L11188">
        <v>3</v>
      </c>
      <c r="M11188">
        <v>0</v>
      </c>
      <c r="N11188">
        <v>0</v>
      </c>
      <c r="O11188">
        <v>0</v>
      </c>
      <c r="P11188">
        <v>-1</v>
      </c>
      <c r="Q11188" s="28">
        <v>41381.479861111111</v>
      </c>
      <c r="R11188" s="28">
        <v>41424.397916666669</v>
      </c>
      <c r="S11188" t="s">
        <v>35428</v>
      </c>
      <c r="T11188" s="27">
        <v>41381</v>
      </c>
      <c r="V11188">
        <v>1</v>
      </c>
      <c r="W11188" t="s">
        <v>32</v>
      </c>
      <c r="X11188" t="s">
        <v>261</v>
      </c>
      <c r="Y11188">
        <v>1</v>
      </c>
      <c r="AA11188" t="s">
        <v>35429</v>
      </c>
      <c r="AB11188" t="s">
        <v>32</v>
      </c>
      <c r="AC11188">
        <v>0</v>
      </c>
      <c r="AD11188" s="27">
        <v>41905</v>
      </c>
      <c r="AE11188" t="s">
        <v>371</v>
      </c>
      <c r="AF11188" s="27">
        <v>41905</v>
      </c>
      <c r="AG11188" s="27">
        <v>41912</v>
      </c>
      <c r="AH11188">
        <v>0</v>
      </c>
      <c r="AN11188" t="s">
        <v>238</v>
      </c>
      <c r="AO11188">
        <v>2</v>
      </c>
      <c r="AP11188" t="s">
        <v>239</v>
      </c>
      <c r="AQ11188" s="27">
        <v>41382</v>
      </c>
      <c r="AR11188" t="s">
        <v>240</v>
      </c>
      <c r="AS11188">
        <v>3</v>
      </c>
      <c r="AT11188" t="s">
        <v>239</v>
      </c>
      <c r="AU11188" s="27">
        <v>41382</v>
      </c>
    </row>
    <row r="11189" spans="1:47" x14ac:dyDescent="0.2">
      <c r="A11189">
        <v>11188</v>
      </c>
      <c r="B11189" t="s">
        <v>35430</v>
      </c>
      <c r="C11189" t="s">
        <v>895</v>
      </c>
      <c r="D11189" t="s">
        <v>2014</v>
      </c>
      <c r="E11189" s="27">
        <v>41779</v>
      </c>
      <c r="F11189" t="s">
        <v>233</v>
      </c>
      <c r="G11189" s="27">
        <v>31378</v>
      </c>
      <c r="H11189">
        <v>30</v>
      </c>
      <c r="I11189" t="s">
        <v>244</v>
      </c>
      <c r="J11189" t="s">
        <v>250</v>
      </c>
      <c r="K11189">
        <v>1</v>
      </c>
      <c r="L11189">
        <v>10</v>
      </c>
      <c r="M11189">
        <v>2</v>
      </c>
      <c r="N11189">
        <v>0</v>
      </c>
      <c r="O11189">
        <v>8</v>
      </c>
      <c r="P11189">
        <v>-74</v>
      </c>
      <c r="Q11189" s="28">
        <v>41705.138194444444</v>
      </c>
      <c r="R11189" s="28">
        <v>41769.09375</v>
      </c>
      <c r="S11189" t="s">
        <v>35431</v>
      </c>
      <c r="U11189" s="27">
        <v>41705</v>
      </c>
      <c r="V11189">
        <v>74</v>
      </c>
      <c r="W11189" t="s">
        <v>32</v>
      </c>
      <c r="X11189" t="s">
        <v>274</v>
      </c>
      <c r="Y11189">
        <v>0</v>
      </c>
      <c r="AB11189" t="s">
        <v>237</v>
      </c>
      <c r="AH11189">
        <v>0</v>
      </c>
      <c r="AN11189" t="s">
        <v>238</v>
      </c>
      <c r="AO11189">
        <v>9</v>
      </c>
      <c r="AP11189" t="s">
        <v>269</v>
      </c>
      <c r="AQ11189" s="27">
        <v>41779</v>
      </c>
      <c r="AR11189" t="s">
        <v>240</v>
      </c>
      <c r="AS11189">
        <v>10</v>
      </c>
      <c r="AT11189" t="s">
        <v>269</v>
      </c>
      <c r="AU11189" s="27">
        <v>41779</v>
      </c>
    </row>
    <row r="11190" spans="1:47" x14ac:dyDescent="0.2">
      <c r="A11190">
        <v>11189</v>
      </c>
      <c r="B11190" t="s">
        <v>35432</v>
      </c>
      <c r="C11190" t="s">
        <v>5832</v>
      </c>
      <c r="D11190" t="s">
        <v>35433</v>
      </c>
      <c r="E11190" s="27">
        <v>41465</v>
      </c>
      <c r="F11190" t="s">
        <v>294</v>
      </c>
      <c r="G11190" s="27">
        <v>33687</v>
      </c>
      <c r="H11190">
        <v>24</v>
      </c>
      <c r="I11190" t="s">
        <v>259</v>
      </c>
      <c r="J11190" t="s">
        <v>245</v>
      </c>
      <c r="K11190">
        <v>0</v>
      </c>
      <c r="L11190">
        <v>6</v>
      </c>
      <c r="M11190">
        <v>0</v>
      </c>
      <c r="N11190">
        <v>0</v>
      </c>
      <c r="O11190">
        <v>0</v>
      </c>
      <c r="W11190" t="s">
        <v>237</v>
      </c>
      <c r="Y11190">
        <v>-1</v>
      </c>
      <c r="AB11190" t="s">
        <v>237</v>
      </c>
      <c r="AH11190">
        <v>0</v>
      </c>
      <c r="AN11190" t="s">
        <v>238</v>
      </c>
      <c r="AO11190">
        <v>4</v>
      </c>
      <c r="AP11190" t="s">
        <v>239</v>
      </c>
      <c r="AQ11190" s="27">
        <v>41465</v>
      </c>
      <c r="AR11190" t="s">
        <v>240</v>
      </c>
      <c r="AS11190">
        <v>6</v>
      </c>
      <c r="AT11190" t="s">
        <v>246</v>
      </c>
      <c r="AU11190" s="27">
        <v>41465</v>
      </c>
    </row>
    <row r="11191" spans="1:47" x14ac:dyDescent="0.2">
      <c r="A11191">
        <v>11190</v>
      </c>
      <c r="B11191" t="s">
        <v>35434</v>
      </c>
      <c r="C11191" t="s">
        <v>387</v>
      </c>
      <c r="D11191" t="s">
        <v>4733</v>
      </c>
      <c r="E11191" s="27">
        <v>41950</v>
      </c>
      <c r="F11191" t="s">
        <v>294</v>
      </c>
      <c r="G11191" s="27">
        <v>29850</v>
      </c>
      <c r="H11191">
        <v>34</v>
      </c>
      <c r="I11191" t="s">
        <v>244</v>
      </c>
      <c r="J11191" t="s">
        <v>245</v>
      </c>
      <c r="K11191">
        <v>0</v>
      </c>
      <c r="L11191">
        <v>9</v>
      </c>
      <c r="M11191">
        <v>0</v>
      </c>
      <c r="N11191">
        <v>0</v>
      </c>
      <c r="O11191">
        <v>7</v>
      </c>
      <c r="P11191">
        <v>-1</v>
      </c>
      <c r="Q11191" s="28">
        <v>41949.450694444444</v>
      </c>
      <c r="R11191" s="28">
        <v>41950.365972222222</v>
      </c>
      <c r="S11191" t="s">
        <v>35435</v>
      </c>
      <c r="T11191" s="27">
        <v>41949</v>
      </c>
      <c r="V11191">
        <v>1</v>
      </c>
      <c r="W11191" t="s">
        <v>32</v>
      </c>
      <c r="X11191" t="s">
        <v>261</v>
      </c>
      <c r="Y11191">
        <v>1</v>
      </c>
      <c r="AA11191" t="s">
        <v>35436</v>
      </c>
      <c r="AB11191" t="s">
        <v>32</v>
      </c>
      <c r="AC11191">
        <v>1</v>
      </c>
      <c r="AD11191" s="27">
        <v>42017</v>
      </c>
      <c r="AE11191" t="s">
        <v>378</v>
      </c>
      <c r="AF11191" s="27">
        <v>42018</v>
      </c>
      <c r="AG11191" s="27">
        <v>42018</v>
      </c>
      <c r="AH11191">
        <v>0</v>
      </c>
      <c r="AN11191" t="s">
        <v>238</v>
      </c>
      <c r="AO11191">
        <v>7</v>
      </c>
      <c r="AP11191" t="s">
        <v>246</v>
      </c>
      <c r="AQ11191" s="27">
        <v>41950</v>
      </c>
      <c r="AR11191" t="s">
        <v>240</v>
      </c>
      <c r="AS11191">
        <v>9</v>
      </c>
      <c r="AT11191" t="s">
        <v>269</v>
      </c>
      <c r="AU11191" s="27">
        <v>41950</v>
      </c>
    </row>
    <row r="11192" spans="1:47" x14ac:dyDescent="0.2">
      <c r="A11192">
        <v>11191</v>
      </c>
      <c r="B11192" t="s">
        <v>35437</v>
      </c>
      <c r="C11192" t="s">
        <v>488</v>
      </c>
      <c r="D11192" t="s">
        <v>35438</v>
      </c>
      <c r="E11192" s="27">
        <v>41353</v>
      </c>
      <c r="F11192" t="s">
        <v>233</v>
      </c>
      <c r="G11192" s="27">
        <v>27247</v>
      </c>
      <c r="H11192">
        <v>41</v>
      </c>
      <c r="I11192" t="s">
        <v>244</v>
      </c>
      <c r="J11192" t="s">
        <v>245</v>
      </c>
      <c r="K11192">
        <v>0</v>
      </c>
      <c r="L11192">
        <v>3</v>
      </c>
      <c r="M11192">
        <v>0</v>
      </c>
      <c r="N11192">
        <v>0</v>
      </c>
      <c r="O11192">
        <v>2</v>
      </c>
      <c r="P11192">
        <v>0</v>
      </c>
      <c r="Q11192" s="28">
        <v>41353.172222222223</v>
      </c>
      <c r="R11192" s="28">
        <v>41386.273611111108</v>
      </c>
      <c r="S11192" t="s">
        <v>35439</v>
      </c>
      <c r="T11192" s="27">
        <v>41353</v>
      </c>
      <c r="V11192">
        <v>0</v>
      </c>
      <c r="W11192" t="s">
        <v>36</v>
      </c>
      <c r="X11192" t="s">
        <v>279</v>
      </c>
      <c r="Y11192">
        <v>0</v>
      </c>
      <c r="AB11192" t="s">
        <v>237</v>
      </c>
      <c r="AH11192">
        <v>0</v>
      </c>
      <c r="AN11192" t="s">
        <v>238</v>
      </c>
      <c r="AO11192">
        <v>1</v>
      </c>
      <c r="AP11192" t="s">
        <v>239</v>
      </c>
      <c r="AQ11192" s="27">
        <v>41353</v>
      </c>
      <c r="AR11192" t="s">
        <v>240</v>
      </c>
      <c r="AS11192">
        <v>3</v>
      </c>
      <c r="AT11192" t="s">
        <v>239</v>
      </c>
      <c r="AU11192" s="27">
        <v>41353</v>
      </c>
    </row>
    <row r="11193" spans="1:47" x14ac:dyDescent="0.2">
      <c r="A11193">
        <v>11192</v>
      </c>
      <c r="B11193" t="s">
        <v>35440</v>
      </c>
      <c r="C11193" t="s">
        <v>35441</v>
      </c>
      <c r="D11193" t="s">
        <v>1654</v>
      </c>
      <c r="E11193" s="27">
        <v>41529</v>
      </c>
      <c r="F11193" t="s">
        <v>294</v>
      </c>
      <c r="G11193" s="27">
        <v>26558</v>
      </c>
      <c r="H11193">
        <v>43</v>
      </c>
      <c r="I11193" t="s">
        <v>244</v>
      </c>
      <c r="J11193" t="s">
        <v>250</v>
      </c>
      <c r="K11193">
        <v>0</v>
      </c>
      <c r="L11193">
        <v>4</v>
      </c>
      <c r="M11193">
        <v>0</v>
      </c>
      <c r="N11193">
        <v>0</v>
      </c>
      <c r="O11193">
        <v>0</v>
      </c>
      <c r="W11193" t="s">
        <v>237</v>
      </c>
      <c r="Y11193">
        <v>-1</v>
      </c>
      <c r="AB11193" t="s">
        <v>237</v>
      </c>
      <c r="AH11193">
        <v>0</v>
      </c>
      <c r="AN11193" t="s">
        <v>238</v>
      </c>
      <c r="AO11193">
        <v>2</v>
      </c>
      <c r="AP11193" t="s">
        <v>239</v>
      </c>
      <c r="AQ11193" s="27">
        <v>41529</v>
      </c>
      <c r="AR11193" t="s">
        <v>240</v>
      </c>
      <c r="AS11193">
        <v>4</v>
      </c>
      <c r="AT11193" t="s">
        <v>239</v>
      </c>
      <c r="AU11193" s="27">
        <v>41529</v>
      </c>
    </row>
    <row r="11194" spans="1:47" x14ac:dyDescent="0.2">
      <c r="A11194">
        <v>11193</v>
      </c>
      <c r="B11194" t="s">
        <v>35442</v>
      </c>
      <c r="C11194" t="s">
        <v>5639</v>
      </c>
      <c r="D11194" t="s">
        <v>675</v>
      </c>
      <c r="E11194" s="27">
        <v>41342</v>
      </c>
      <c r="F11194" t="s">
        <v>233</v>
      </c>
      <c r="G11194" s="27">
        <v>31593</v>
      </c>
      <c r="H11194">
        <v>29</v>
      </c>
      <c r="I11194" t="s">
        <v>244</v>
      </c>
      <c r="J11194" t="s">
        <v>250</v>
      </c>
      <c r="K11194">
        <v>0</v>
      </c>
      <c r="L11194">
        <v>5</v>
      </c>
      <c r="M11194">
        <v>0</v>
      </c>
      <c r="N11194">
        <v>0</v>
      </c>
      <c r="O11194">
        <v>8</v>
      </c>
      <c r="P11194">
        <v>-1</v>
      </c>
      <c r="Q11194" s="28">
        <v>41341.456944444442</v>
      </c>
      <c r="R11194" s="28">
        <v>41342.411805555559</v>
      </c>
      <c r="S11194" t="s">
        <v>35443</v>
      </c>
      <c r="T11194" s="27">
        <v>41341</v>
      </c>
      <c r="V11194">
        <v>1</v>
      </c>
      <c r="W11194" t="s">
        <v>32</v>
      </c>
      <c r="X11194" t="s">
        <v>364</v>
      </c>
      <c r="Y11194">
        <v>0</v>
      </c>
      <c r="AB11194" t="s">
        <v>237</v>
      </c>
      <c r="AH11194">
        <v>0</v>
      </c>
      <c r="AN11194" t="s">
        <v>238</v>
      </c>
      <c r="AO11194">
        <v>3</v>
      </c>
      <c r="AP11194" t="s">
        <v>239</v>
      </c>
      <c r="AQ11194" s="27">
        <v>41342</v>
      </c>
      <c r="AR11194" t="s">
        <v>240</v>
      </c>
      <c r="AS11194">
        <v>5</v>
      </c>
      <c r="AT11194" t="s">
        <v>246</v>
      </c>
      <c r="AU11194" s="27">
        <v>41342</v>
      </c>
    </row>
    <row r="11195" spans="1:47" x14ac:dyDescent="0.2">
      <c r="A11195">
        <v>11194</v>
      </c>
      <c r="B11195" t="s">
        <v>35444</v>
      </c>
      <c r="C11195" t="s">
        <v>4855</v>
      </c>
      <c r="D11195" t="s">
        <v>1569</v>
      </c>
      <c r="E11195" s="27">
        <v>41895</v>
      </c>
      <c r="F11195" t="s">
        <v>233</v>
      </c>
      <c r="G11195" s="27">
        <v>27445</v>
      </c>
      <c r="H11195">
        <v>41</v>
      </c>
      <c r="I11195" t="s">
        <v>244</v>
      </c>
      <c r="J11195" t="s">
        <v>353</v>
      </c>
      <c r="K11195">
        <v>0</v>
      </c>
      <c r="L11195">
        <v>1</v>
      </c>
      <c r="M11195">
        <v>0</v>
      </c>
      <c r="N11195">
        <v>0</v>
      </c>
      <c r="O11195">
        <v>2</v>
      </c>
      <c r="P11195">
        <v>-1</v>
      </c>
      <c r="Q11195" s="28">
        <v>41894.09097222222</v>
      </c>
      <c r="R11195" s="28">
        <v>41921.381944444445</v>
      </c>
      <c r="S11195" t="s">
        <v>35445</v>
      </c>
      <c r="U11195" s="27">
        <v>41894</v>
      </c>
      <c r="V11195">
        <v>1</v>
      </c>
      <c r="W11195" t="s">
        <v>32</v>
      </c>
      <c r="X11195" t="s">
        <v>274</v>
      </c>
      <c r="Y11195">
        <v>1</v>
      </c>
      <c r="AA11195" t="s">
        <v>35446</v>
      </c>
      <c r="AB11195" t="s">
        <v>36</v>
      </c>
      <c r="AC11195">
        <v>0</v>
      </c>
      <c r="AD11195" s="27">
        <v>42423</v>
      </c>
      <c r="AE11195" t="s">
        <v>5885</v>
      </c>
      <c r="AF11195" s="27">
        <v>42423</v>
      </c>
      <c r="AG11195" s="27">
        <v>42424</v>
      </c>
      <c r="AH11195">
        <v>0</v>
      </c>
      <c r="AN11195" t="s">
        <v>238</v>
      </c>
      <c r="AO11195">
        <v>1</v>
      </c>
      <c r="AP11195" t="s">
        <v>239</v>
      </c>
      <c r="AQ11195" s="27">
        <v>41895</v>
      </c>
      <c r="AR11195" t="s">
        <v>240</v>
      </c>
      <c r="AS11195">
        <v>1</v>
      </c>
      <c r="AT11195" t="s">
        <v>239</v>
      </c>
      <c r="AU11195" s="27">
        <v>41895</v>
      </c>
    </row>
    <row r="11196" spans="1:47" x14ac:dyDescent="0.2">
      <c r="A11196">
        <v>11195</v>
      </c>
      <c r="B11196" t="s">
        <v>35447</v>
      </c>
      <c r="C11196" t="s">
        <v>793</v>
      </c>
      <c r="D11196" t="s">
        <v>11282</v>
      </c>
      <c r="E11196" s="27">
        <v>41803</v>
      </c>
      <c r="F11196" t="s">
        <v>233</v>
      </c>
      <c r="G11196" s="27">
        <v>28203</v>
      </c>
      <c r="H11196">
        <v>39</v>
      </c>
      <c r="I11196" t="s">
        <v>244</v>
      </c>
      <c r="J11196" t="s">
        <v>245</v>
      </c>
      <c r="K11196">
        <v>0</v>
      </c>
      <c r="L11196">
        <v>3</v>
      </c>
      <c r="M11196">
        <v>0</v>
      </c>
      <c r="N11196">
        <v>0</v>
      </c>
      <c r="O11196">
        <v>0</v>
      </c>
      <c r="W11196" t="s">
        <v>237</v>
      </c>
      <c r="Y11196">
        <v>-1</v>
      </c>
      <c r="AB11196" t="s">
        <v>237</v>
      </c>
      <c r="AH11196">
        <v>0</v>
      </c>
      <c r="AN11196" t="s">
        <v>238</v>
      </c>
      <c r="AO11196">
        <v>4</v>
      </c>
      <c r="AP11196" t="s">
        <v>239</v>
      </c>
      <c r="AQ11196" s="27">
        <v>41803</v>
      </c>
      <c r="AR11196" t="s">
        <v>240</v>
      </c>
      <c r="AS11196">
        <v>3</v>
      </c>
      <c r="AT11196" t="s">
        <v>239</v>
      </c>
      <c r="AU11196" s="27">
        <v>41803</v>
      </c>
    </row>
    <row r="11197" spans="1:47" x14ac:dyDescent="0.2">
      <c r="A11197">
        <v>11196</v>
      </c>
      <c r="B11197" t="s">
        <v>35448</v>
      </c>
      <c r="C11197" t="s">
        <v>3191</v>
      </c>
      <c r="D11197" t="s">
        <v>25647</v>
      </c>
      <c r="E11197" s="27">
        <v>41355</v>
      </c>
      <c r="F11197" t="s">
        <v>233</v>
      </c>
      <c r="G11197" s="27">
        <v>23109</v>
      </c>
      <c r="H11197">
        <v>53</v>
      </c>
      <c r="I11197" t="s">
        <v>234</v>
      </c>
      <c r="J11197" t="s">
        <v>250</v>
      </c>
      <c r="K11197">
        <v>0</v>
      </c>
      <c r="L11197">
        <v>5</v>
      </c>
      <c r="M11197">
        <v>0</v>
      </c>
      <c r="N11197">
        <v>0</v>
      </c>
      <c r="O11197">
        <v>10</v>
      </c>
      <c r="P11197">
        <v>-1</v>
      </c>
      <c r="Q11197" s="28">
        <v>41354.495138888888</v>
      </c>
      <c r="R11197" s="28">
        <v>41379.345138888886</v>
      </c>
      <c r="S11197" t="s">
        <v>35449</v>
      </c>
      <c r="T11197" s="27">
        <v>41353</v>
      </c>
      <c r="V11197">
        <v>2</v>
      </c>
      <c r="W11197" t="s">
        <v>32</v>
      </c>
      <c r="X11197" t="s">
        <v>801</v>
      </c>
      <c r="Y11197">
        <v>0</v>
      </c>
      <c r="AB11197" t="s">
        <v>237</v>
      </c>
      <c r="AH11197">
        <v>0</v>
      </c>
      <c r="AN11197" t="s">
        <v>238</v>
      </c>
      <c r="AO11197">
        <v>3</v>
      </c>
      <c r="AP11197" t="s">
        <v>239</v>
      </c>
      <c r="AQ11197" s="27">
        <v>41355</v>
      </c>
      <c r="AR11197" t="s">
        <v>240</v>
      </c>
      <c r="AS11197">
        <v>5</v>
      </c>
      <c r="AT11197" t="s">
        <v>246</v>
      </c>
      <c r="AU11197" s="27">
        <v>41355</v>
      </c>
    </row>
    <row r="11198" spans="1:47" x14ac:dyDescent="0.2">
      <c r="A11198">
        <v>11197</v>
      </c>
      <c r="B11198" t="s">
        <v>35450</v>
      </c>
      <c r="C11198" t="s">
        <v>914</v>
      </c>
      <c r="D11198" t="s">
        <v>7269</v>
      </c>
      <c r="E11198" s="27">
        <v>41720</v>
      </c>
      <c r="F11198" t="s">
        <v>233</v>
      </c>
      <c r="G11198" s="27">
        <v>31956</v>
      </c>
      <c r="H11198">
        <v>28</v>
      </c>
      <c r="I11198" t="s">
        <v>244</v>
      </c>
      <c r="J11198" t="s">
        <v>250</v>
      </c>
      <c r="K11198">
        <v>0</v>
      </c>
      <c r="L11198">
        <v>2</v>
      </c>
      <c r="M11198">
        <v>0</v>
      </c>
      <c r="N11198">
        <v>0</v>
      </c>
      <c r="O11198">
        <v>3</v>
      </c>
      <c r="P11198">
        <v>-1</v>
      </c>
      <c r="Q11198" s="28">
        <v>41719.299305555556</v>
      </c>
      <c r="R11198" s="28">
        <v>41733.084027777775</v>
      </c>
      <c r="S11198" t="s">
        <v>35451</v>
      </c>
      <c r="T11198" s="27">
        <v>41719</v>
      </c>
      <c r="V11198">
        <v>1</v>
      </c>
      <c r="W11198" t="s">
        <v>32</v>
      </c>
      <c r="X11198" t="s">
        <v>383</v>
      </c>
      <c r="Y11198">
        <v>1</v>
      </c>
      <c r="AA11198" t="s">
        <v>35452</v>
      </c>
      <c r="AB11198" t="s">
        <v>36</v>
      </c>
      <c r="AD11198" s="27">
        <v>42109</v>
      </c>
      <c r="AE11198" t="s">
        <v>279</v>
      </c>
      <c r="AH11198">
        <v>1</v>
      </c>
      <c r="AJ11198" t="s">
        <v>35452</v>
      </c>
      <c r="AK11198" t="s">
        <v>462</v>
      </c>
      <c r="AL11198" s="27">
        <v>42109</v>
      </c>
      <c r="AM11198" t="s">
        <v>279</v>
      </c>
      <c r="AN11198" t="s">
        <v>238</v>
      </c>
      <c r="AO11198">
        <v>3</v>
      </c>
      <c r="AP11198" t="s">
        <v>239</v>
      </c>
      <c r="AQ11198" s="27">
        <v>41720</v>
      </c>
      <c r="AR11198" t="s">
        <v>240</v>
      </c>
      <c r="AS11198">
        <v>2</v>
      </c>
      <c r="AT11198" t="s">
        <v>239</v>
      </c>
      <c r="AU11198" s="27">
        <v>41720</v>
      </c>
    </row>
    <row r="11199" spans="1:47" x14ac:dyDescent="0.2">
      <c r="A11199">
        <v>11198</v>
      </c>
      <c r="B11199" t="s">
        <v>35453</v>
      </c>
      <c r="C11199" t="s">
        <v>35454</v>
      </c>
      <c r="D11199" t="s">
        <v>16950</v>
      </c>
      <c r="E11199" s="27">
        <v>41950</v>
      </c>
      <c r="F11199" t="s">
        <v>294</v>
      </c>
      <c r="G11199" s="27">
        <v>32664</v>
      </c>
      <c r="H11199">
        <v>26</v>
      </c>
      <c r="I11199" t="s">
        <v>244</v>
      </c>
      <c r="J11199" t="s">
        <v>353</v>
      </c>
      <c r="K11199">
        <v>0</v>
      </c>
      <c r="L11199">
        <v>2</v>
      </c>
      <c r="M11199">
        <v>0</v>
      </c>
      <c r="N11199">
        <v>0</v>
      </c>
      <c r="O11199">
        <v>0</v>
      </c>
      <c r="P11199">
        <v>-1</v>
      </c>
      <c r="Q11199" s="28">
        <v>41949.365972222222</v>
      </c>
      <c r="R11199" s="28">
        <v>41950.268055555556</v>
      </c>
      <c r="S11199" t="s">
        <v>35455</v>
      </c>
      <c r="T11199" s="27">
        <v>41949</v>
      </c>
      <c r="V11199">
        <v>1</v>
      </c>
      <c r="W11199" t="s">
        <v>32</v>
      </c>
      <c r="X11199" t="s">
        <v>583</v>
      </c>
      <c r="Y11199">
        <v>0</v>
      </c>
      <c r="AB11199" t="s">
        <v>237</v>
      </c>
      <c r="AH11199">
        <v>0</v>
      </c>
      <c r="AN11199" t="s">
        <v>238</v>
      </c>
      <c r="AO11199">
        <v>2</v>
      </c>
      <c r="AP11199" t="s">
        <v>239</v>
      </c>
      <c r="AQ11199" s="27">
        <v>41950</v>
      </c>
      <c r="AR11199" t="s">
        <v>240</v>
      </c>
      <c r="AS11199">
        <v>2</v>
      </c>
      <c r="AT11199" t="s">
        <v>239</v>
      </c>
      <c r="AU11199" s="27">
        <v>41950</v>
      </c>
    </row>
    <row r="11200" spans="1:47" x14ac:dyDescent="0.2">
      <c r="A11200">
        <v>11199</v>
      </c>
      <c r="B11200" t="s">
        <v>35456</v>
      </c>
      <c r="C11200" t="s">
        <v>242</v>
      </c>
      <c r="D11200" t="s">
        <v>1110</v>
      </c>
      <c r="E11200" s="27">
        <v>41777</v>
      </c>
      <c r="F11200" t="s">
        <v>233</v>
      </c>
      <c r="G11200" s="27">
        <v>22559</v>
      </c>
      <c r="H11200">
        <v>54</v>
      </c>
      <c r="I11200" t="s">
        <v>234</v>
      </c>
      <c r="J11200" t="s">
        <v>250</v>
      </c>
      <c r="K11200">
        <v>0</v>
      </c>
      <c r="L11200">
        <v>1</v>
      </c>
      <c r="M11200">
        <v>0</v>
      </c>
      <c r="N11200">
        <v>0</v>
      </c>
      <c r="O11200">
        <v>6</v>
      </c>
      <c r="P11200">
        <v>0</v>
      </c>
      <c r="Q11200" s="28">
        <v>41777.073611111111</v>
      </c>
      <c r="R11200" s="28">
        <v>41783.352083333331</v>
      </c>
      <c r="S11200" t="s">
        <v>35457</v>
      </c>
      <c r="T11200" s="27">
        <v>41776</v>
      </c>
      <c r="V11200">
        <v>1</v>
      </c>
      <c r="W11200" t="s">
        <v>32</v>
      </c>
      <c r="X11200" t="s">
        <v>2088</v>
      </c>
      <c r="Y11200">
        <v>1</v>
      </c>
      <c r="AA11200" t="s">
        <v>35458</v>
      </c>
      <c r="AB11200" t="s">
        <v>36</v>
      </c>
      <c r="AD11200" s="27">
        <v>41797</v>
      </c>
      <c r="AE11200" t="s">
        <v>724</v>
      </c>
      <c r="AH11200">
        <v>0</v>
      </c>
      <c r="AN11200" t="s">
        <v>238</v>
      </c>
      <c r="AO11200">
        <v>1</v>
      </c>
      <c r="AP11200" t="s">
        <v>239</v>
      </c>
      <c r="AQ11200" s="27">
        <v>41777</v>
      </c>
      <c r="AR11200" t="s">
        <v>240</v>
      </c>
      <c r="AS11200">
        <v>1</v>
      </c>
      <c r="AT11200" t="s">
        <v>239</v>
      </c>
      <c r="AU11200" s="27">
        <v>41777</v>
      </c>
    </row>
    <row r="11201" spans="1:47" x14ac:dyDescent="0.2">
      <c r="A11201">
        <v>11200</v>
      </c>
      <c r="B11201" t="s">
        <v>35459</v>
      </c>
      <c r="C11201" t="s">
        <v>5686</v>
      </c>
      <c r="D11201" t="s">
        <v>506</v>
      </c>
      <c r="E11201" s="27">
        <v>41879</v>
      </c>
      <c r="F11201" t="s">
        <v>233</v>
      </c>
      <c r="G11201" s="27">
        <v>29298</v>
      </c>
      <c r="H11201">
        <v>36</v>
      </c>
      <c r="I11201" t="s">
        <v>244</v>
      </c>
      <c r="J11201" t="s">
        <v>22</v>
      </c>
      <c r="K11201">
        <v>0</v>
      </c>
      <c r="L11201">
        <v>1</v>
      </c>
      <c r="M11201">
        <v>0</v>
      </c>
      <c r="N11201">
        <v>0</v>
      </c>
      <c r="O11201">
        <v>3</v>
      </c>
      <c r="P11201">
        <v>-1</v>
      </c>
      <c r="Q11201" s="28">
        <v>41878.368055555555</v>
      </c>
      <c r="R11201" s="28">
        <v>41879.359027777777</v>
      </c>
      <c r="S11201" t="s">
        <v>35460</v>
      </c>
      <c r="T11201" s="27">
        <v>41878</v>
      </c>
      <c r="V11201">
        <v>1</v>
      </c>
      <c r="W11201" t="s">
        <v>36</v>
      </c>
      <c r="X11201" t="s">
        <v>474</v>
      </c>
      <c r="Y11201">
        <v>0</v>
      </c>
      <c r="AB11201" t="s">
        <v>237</v>
      </c>
      <c r="AH11201">
        <v>0</v>
      </c>
      <c r="AN11201" t="s">
        <v>238</v>
      </c>
      <c r="AO11201">
        <v>1</v>
      </c>
      <c r="AP11201" t="s">
        <v>239</v>
      </c>
      <c r="AQ11201" s="27">
        <v>41879</v>
      </c>
      <c r="AR11201" t="s">
        <v>240</v>
      </c>
      <c r="AS11201">
        <v>1</v>
      </c>
      <c r="AT11201" t="s">
        <v>239</v>
      </c>
      <c r="AU11201" s="27">
        <v>41879</v>
      </c>
    </row>
    <row r="11202" spans="1:47" x14ac:dyDescent="0.2">
      <c r="A11202">
        <v>11201</v>
      </c>
      <c r="B11202" t="s">
        <v>35461</v>
      </c>
      <c r="C11202" t="s">
        <v>2442</v>
      </c>
      <c r="D11202" t="s">
        <v>22484</v>
      </c>
      <c r="E11202" s="27">
        <v>41303</v>
      </c>
      <c r="F11202" t="s">
        <v>294</v>
      </c>
      <c r="G11202" s="27">
        <v>28575</v>
      </c>
      <c r="H11202">
        <v>38</v>
      </c>
      <c r="I11202" t="s">
        <v>244</v>
      </c>
      <c r="J11202" t="s">
        <v>245</v>
      </c>
      <c r="K11202">
        <v>0</v>
      </c>
      <c r="L11202">
        <v>1</v>
      </c>
      <c r="M11202">
        <v>0</v>
      </c>
      <c r="N11202">
        <v>0</v>
      </c>
      <c r="O11202">
        <v>2</v>
      </c>
      <c r="P11202">
        <v>-1</v>
      </c>
      <c r="Q11202" s="28">
        <v>41302.473611111112</v>
      </c>
      <c r="R11202" s="28">
        <v>41303.418055555558</v>
      </c>
      <c r="S11202" t="s">
        <v>35462</v>
      </c>
      <c r="U11202" s="27">
        <v>41302</v>
      </c>
      <c r="V11202">
        <v>1</v>
      </c>
      <c r="W11202" t="s">
        <v>32</v>
      </c>
      <c r="X11202" t="s">
        <v>274</v>
      </c>
      <c r="Y11202">
        <v>0</v>
      </c>
      <c r="AB11202" t="s">
        <v>237</v>
      </c>
      <c r="AH11202">
        <v>0</v>
      </c>
      <c r="AN11202" t="s">
        <v>238</v>
      </c>
      <c r="AO11202">
        <v>1</v>
      </c>
      <c r="AP11202" t="s">
        <v>239</v>
      </c>
      <c r="AQ11202" s="27">
        <v>41303</v>
      </c>
      <c r="AR11202" t="s">
        <v>240</v>
      </c>
      <c r="AS11202">
        <v>1</v>
      </c>
      <c r="AT11202" t="s">
        <v>239</v>
      </c>
      <c r="AU11202" s="27">
        <v>41303</v>
      </c>
    </row>
    <row r="11203" spans="1:47" x14ac:dyDescent="0.2">
      <c r="A11203">
        <v>11202</v>
      </c>
      <c r="B11203" t="s">
        <v>35463</v>
      </c>
      <c r="C11203" t="s">
        <v>414</v>
      </c>
      <c r="D11203" t="s">
        <v>10234</v>
      </c>
      <c r="E11203" s="27">
        <v>41577</v>
      </c>
      <c r="F11203" t="s">
        <v>233</v>
      </c>
      <c r="G11203" s="27">
        <v>32079</v>
      </c>
      <c r="H11203">
        <v>28</v>
      </c>
      <c r="I11203" t="s">
        <v>244</v>
      </c>
      <c r="J11203" t="s">
        <v>250</v>
      </c>
      <c r="K11203">
        <v>0</v>
      </c>
      <c r="L11203">
        <v>4</v>
      </c>
      <c r="M11203">
        <v>1</v>
      </c>
      <c r="N11203">
        <v>0</v>
      </c>
      <c r="O11203">
        <v>2</v>
      </c>
      <c r="P11203">
        <v>-1</v>
      </c>
      <c r="Q11203" s="28">
        <v>41576.23333333333</v>
      </c>
      <c r="R11203" s="28">
        <v>41577.353472222225</v>
      </c>
      <c r="S11203" t="s">
        <v>35464</v>
      </c>
      <c r="T11203" s="27">
        <v>41576</v>
      </c>
      <c r="V11203">
        <v>1</v>
      </c>
      <c r="W11203" t="s">
        <v>32</v>
      </c>
      <c r="X11203" t="s">
        <v>359</v>
      </c>
      <c r="Y11203">
        <v>1</v>
      </c>
      <c r="AA11203" t="s">
        <v>35465</v>
      </c>
      <c r="AB11203" t="s">
        <v>36</v>
      </c>
      <c r="AC11203">
        <v>0</v>
      </c>
      <c r="AD11203" s="27">
        <v>42029</v>
      </c>
      <c r="AE11203" t="s">
        <v>3794</v>
      </c>
      <c r="AF11203" s="27">
        <v>42029</v>
      </c>
      <c r="AG11203" s="27">
        <v>42029</v>
      </c>
      <c r="AH11203">
        <v>1</v>
      </c>
      <c r="AJ11203" t="s">
        <v>35466</v>
      </c>
      <c r="AK11203" t="s">
        <v>255</v>
      </c>
      <c r="AL11203" s="27">
        <v>42211</v>
      </c>
      <c r="AM11203" t="s">
        <v>974</v>
      </c>
      <c r="AN11203" t="s">
        <v>238</v>
      </c>
      <c r="AO11203">
        <v>2</v>
      </c>
      <c r="AP11203" t="s">
        <v>239</v>
      </c>
      <c r="AQ11203" s="27">
        <v>41577</v>
      </c>
      <c r="AR11203" t="s">
        <v>240</v>
      </c>
      <c r="AS11203">
        <v>4</v>
      </c>
      <c r="AT11203" t="s">
        <v>239</v>
      </c>
      <c r="AU11203" s="27">
        <v>41577</v>
      </c>
    </row>
    <row r="11204" spans="1:47" x14ac:dyDescent="0.2">
      <c r="A11204">
        <v>11203</v>
      </c>
      <c r="B11204" t="s">
        <v>35467</v>
      </c>
      <c r="C11204" t="s">
        <v>830</v>
      </c>
      <c r="D11204" t="s">
        <v>35468</v>
      </c>
      <c r="E11204" s="27">
        <v>41708</v>
      </c>
      <c r="F11204" t="s">
        <v>233</v>
      </c>
      <c r="G11204" s="27">
        <v>20858</v>
      </c>
      <c r="H11204">
        <v>59</v>
      </c>
      <c r="I11204" t="s">
        <v>234</v>
      </c>
      <c r="J11204" t="s">
        <v>245</v>
      </c>
      <c r="K11204">
        <v>0</v>
      </c>
      <c r="L11204">
        <v>2</v>
      </c>
      <c r="M11204">
        <v>0</v>
      </c>
      <c r="N11204">
        <v>0</v>
      </c>
      <c r="O11204">
        <v>3</v>
      </c>
      <c r="P11204">
        <v>0</v>
      </c>
      <c r="Q11204" s="28">
        <v>41708.042361111111</v>
      </c>
      <c r="R11204" s="28">
        <v>41709.150694444441</v>
      </c>
      <c r="S11204" t="s">
        <v>35469</v>
      </c>
      <c r="T11204" s="27">
        <v>41708</v>
      </c>
      <c r="V11204">
        <v>0</v>
      </c>
      <c r="W11204" t="s">
        <v>32</v>
      </c>
      <c r="X11204" t="s">
        <v>3173</v>
      </c>
      <c r="Y11204">
        <v>1</v>
      </c>
      <c r="AA11204" t="s">
        <v>35470</v>
      </c>
      <c r="AB11204" t="s">
        <v>36</v>
      </c>
      <c r="AD11204" s="27">
        <v>41955</v>
      </c>
      <c r="AE11204" t="s">
        <v>324</v>
      </c>
      <c r="AH11204">
        <v>0</v>
      </c>
      <c r="AN11204" t="s">
        <v>238</v>
      </c>
      <c r="AO11204">
        <v>2</v>
      </c>
      <c r="AP11204" t="s">
        <v>239</v>
      </c>
      <c r="AQ11204" s="27">
        <v>41708</v>
      </c>
      <c r="AR11204" t="s">
        <v>240</v>
      </c>
      <c r="AS11204">
        <v>2</v>
      </c>
      <c r="AT11204" t="s">
        <v>239</v>
      </c>
      <c r="AU11204" s="27">
        <v>41708</v>
      </c>
    </row>
    <row r="11205" spans="1:47" x14ac:dyDescent="0.2">
      <c r="A11205">
        <v>11204</v>
      </c>
      <c r="B11205" t="s">
        <v>21170</v>
      </c>
      <c r="C11205" t="s">
        <v>1038</v>
      </c>
      <c r="D11205" t="s">
        <v>5942</v>
      </c>
      <c r="E11205" s="27">
        <v>41957</v>
      </c>
      <c r="F11205" t="s">
        <v>233</v>
      </c>
      <c r="G11205" s="27">
        <v>28279</v>
      </c>
      <c r="H11205">
        <v>38</v>
      </c>
      <c r="I11205" t="s">
        <v>244</v>
      </c>
      <c r="J11205" t="s">
        <v>353</v>
      </c>
      <c r="K11205">
        <v>0</v>
      </c>
      <c r="L11205">
        <v>5</v>
      </c>
      <c r="M11205">
        <v>0</v>
      </c>
      <c r="N11205">
        <v>0</v>
      </c>
      <c r="O11205">
        <v>14</v>
      </c>
      <c r="P11205">
        <v>-35</v>
      </c>
      <c r="Q11205" s="28">
        <v>41922.107638888891</v>
      </c>
      <c r="R11205" s="28">
        <v>41956.275000000001</v>
      </c>
      <c r="S11205" t="s">
        <v>35471</v>
      </c>
      <c r="T11205" s="27">
        <v>41921</v>
      </c>
      <c r="V11205">
        <v>36</v>
      </c>
      <c r="W11205" t="s">
        <v>36</v>
      </c>
      <c r="X11205" t="s">
        <v>548</v>
      </c>
      <c r="Y11205">
        <v>0</v>
      </c>
      <c r="AB11205" t="s">
        <v>237</v>
      </c>
      <c r="AH11205">
        <v>0</v>
      </c>
      <c r="AN11205" t="s">
        <v>238</v>
      </c>
      <c r="AO11205">
        <v>4</v>
      </c>
      <c r="AP11205" t="s">
        <v>239</v>
      </c>
      <c r="AQ11205" s="27">
        <v>41957</v>
      </c>
      <c r="AR11205" t="s">
        <v>240</v>
      </c>
      <c r="AS11205">
        <v>5</v>
      </c>
      <c r="AT11205" t="s">
        <v>246</v>
      </c>
      <c r="AU11205" s="27">
        <v>41957</v>
      </c>
    </row>
    <row r="11206" spans="1:47" x14ac:dyDescent="0.2">
      <c r="A11206">
        <v>11205</v>
      </c>
      <c r="B11206" t="s">
        <v>35472</v>
      </c>
      <c r="C11206" t="s">
        <v>35473</v>
      </c>
      <c r="D11206" t="s">
        <v>689</v>
      </c>
      <c r="E11206" s="27">
        <v>41300</v>
      </c>
      <c r="F11206" t="s">
        <v>233</v>
      </c>
      <c r="G11206" s="27">
        <v>34212</v>
      </c>
      <c r="H11206">
        <v>22</v>
      </c>
      <c r="I11206" t="s">
        <v>259</v>
      </c>
      <c r="J11206" t="s">
        <v>250</v>
      </c>
      <c r="K11206">
        <v>0</v>
      </c>
      <c r="L11206">
        <v>8</v>
      </c>
      <c r="M11206">
        <v>0</v>
      </c>
      <c r="N11206">
        <v>0</v>
      </c>
      <c r="O11206">
        <v>2</v>
      </c>
      <c r="P11206">
        <v>0</v>
      </c>
      <c r="Q11206" s="28">
        <v>41300.047222222223</v>
      </c>
      <c r="R11206" s="28">
        <v>41300.326388888891</v>
      </c>
      <c r="S11206" t="s">
        <v>35474</v>
      </c>
      <c r="T11206" s="27">
        <v>41299</v>
      </c>
      <c r="V11206">
        <v>1</v>
      </c>
      <c r="W11206" t="s">
        <v>36</v>
      </c>
      <c r="X11206" t="s">
        <v>412</v>
      </c>
      <c r="Y11206">
        <v>1</v>
      </c>
      <c r="AA11206" t="s">
        <v>35475</v>
      </c>
      <c r="AB11206" t="s">
        <v>36</v>
      </c>
      <c r="AD11206" s="27">
        <v>41579</v>
      </c>
      <c r="AE11206" t="s">
        <v>392</v>
      </c>
      <c r="AH11206">
        <v>0</v>
      </c>
      <c r="AN11206" t="s">
        <v>238</v>
      </c>
      <c r="AO11206">
        <v>7</v>
      </c>
      <c r="AP11206" t="s">
        <v>246</v>
      </c>
      <c r="AQ11206" s="27">
        <v>41300</v>
      </c>
      <c r="AR11206" t="s">
        <v>240</v>
      </c>
      <c r="AS11206">
        <v>8</v>
      </c>
      <c r="AT11206" t="s">
        <v>269</v>
      </c>
      <c r="AU11206" s="27">
        <v>41300</v>
      </c>
    </row>
    <row r="11207" spans="1:47" x14ac:dyDescent="0.2">
      <c r="A11207">
        <v>11206</v>
      </c>
      <c r="B11207" t="s">
        <v>35476</v>
      </c>
      <c r="C11207" t="s">
        <v>1478</v>
      </c>
      <c r="D11207" t="s">
        <v>35477</v>
      </c>
      <c r="E11207" s="27">
        <v>41647</v>
      </c>
      <c r="F11207" t="s">
        <v>233</v>
      </c>
      <c r="G11207" s="27">
        <v>34414</v>
      </c>
      <c r="H11207">
        <v>22</v>
      </c>
      <c r="I11207" t="s">
        <v>259</v>
      </c>
      <c r="J11207" t="s">
        <v>353</v>
      </c>
      <c r="K11207">
        <v>0</v>
      </c>
      <c r="L11207">
        <v>6</v>
      </c>
      <c r="M11207">
        <v>0</v>
      </c>
      <c r="N11207">
        <v>0</v>
      </c>
      <c r="O11207">
        <v>1</v>
      </c>
      <c r="P11207">
        <v>-1</v>
      </c>
      <c r="Q11207" s="28">
        <v>41646.136805555558</v>
      </c>
      <c r="R11207" s="28">
        <v>41649.157638888886</v>
      </c>
      <c r="S11207" t="s">
        <v>35478</v>
      </c>
      <c r="T11207" s="27">
        <v>41646</v>
      </c>
      <c r="V11207">
        <v>1</v>
      </c>
      <c r="W11207" t="s">
        <v>32</v>
      </c>
      <c r="X11207" t="s">
        <v>555</v>
      </c>
      <c r="Y11207">
        <v>1</v>
      </c>
      <c r="AA11207" t="s">
        <v>35479</v>
      </c>
      <c r="AB11207" t="s">
        <v>36</v>
      </c>
      <c r="AC11207">
        <v>0</v>
      </c>
      <c r="AD11207" s="27">
        <v>41984</v>
      </c>
      <c r="AE11207" t="s">
        <v>412</v>
      </c>
      <c r="AF11207" s="27">
        <v>41984</v>
      </c>
      <c r="AG11207" s="27">
        <v>41985</v>
      </c>
      <c r="AH11207">
        <v>0</v>
      </c>
      <c r="AN11207" t="s">
        <v>238</v>
      </c>
      <c r="AO11207">
        <v>6</v>
      </c>
      <c r="AP11207" t="s">
        <v>246</v>
      </c>
      <c r="AQ11207" s="27">
        <v>41647</v>
      </c>
      <c r="AR11207" t="s">
        <v>240</v>
      </c>
      <c r="AS11207">
        <v>6</v>
      </c>
      <c r="AT11207" t="s">
        <v>246</v>
      </c>
      <c r="AU11207" s="27">
        <v>41647</v>
      </c>
    </row>
    <row r="11208" spans="1:47" x14ac:dyDescent="0.2">
      <c r="A11208">
        <v>11207</v>
      </c>
      <c r="B11208" t="s">
        <v>35480</v>
      </c>
      <c r="C11208" t="s">
        <v>414</v>
      </c>
      <c r="D11208" t="s">
        <v>35481</v>
      </c>
      <c r="E11208" s="27">
        <v>41287</v>
      </c>
      <c r="F11208" t="s">
        <v>233</v>
      </c>
      <c r="G11208" s="27">
        <v>10850</v>
      </c>
      <c r="H11208">
        <v>86</v>
      </c>
      <c r="I11208" t="s">
        <v>234</v>
      </c>
      <c r="J11208" t="s">
        <v>250</v>
      </c>
      <c r="K11208">
        <v>0</v>
      </c>
      <c r="L11208">
        <v>1</v>
      </c>
      <c r="M11208">
        <v>0</v>
      </c>
      <c r="N11208">
        <v>0</v>
      </c>
      <c r="O11208">
        <v>4</v>
      </c>
      <c r="P11208">
        <v>194</v>
      </c>
      <c r="Q11208" s="28">
        <v>41481.276388888888</v>
      </c>
      <c r="R11208" s="28">
        <v>41486.048611111109</v>
      </c>
      <c r="S11208" t="s">
        <v>35482</v>
      </c>
      <c r="U11208" s="27">
        <v>41286</v>
      </c>
      <c r="V11208">
        <v>1</v>
      </c>
      <c r="W11208" t="s">
        <v>36</v>
      </c>
      <c r="X11208" t="s">
        <v>274</v>
      </c>
      <c r="Y11208">
        <v>1</v>
      </c>
      <c r="AA11208" t="s">
        <v>35483</v>
      </c>
      <c r="AB11208" t="s">
        <v>36</v>
      </c>
      <c r="AD11208" s="27">
        <v>41401</v>
      </c>
      <c r="AE11208" t="s">
        <v>404</v>
      </c>
      <c r="AH11208">
        <v>0</v>
      </c>
      <c r="AN11208" t="s">
        <v>238</v>
      </c>
      <c r="AO11208">
        <v>1</v>
      </c>
      <c r="AP11208" t="s">
        <v>239</v>
      </c>
      <c r="AQ11208" s="27">
        <v>41287</v>
      </c>
      <c r="AR11208" t="s">
        <v>240</v>
      </c>
      <c r="AS11208">
        <v>1</v>
      </c>
      <c r="AT11208" t="s">
        <v>239</v>
      </c>
      <c r="AU11208" s="27">
        <v>41287</v>
      </c>
    </row>
    <row r="11209" spans="1:47" x14ac:dyDescent="0.2">
      <c r="A11209">
        <v>11208</v>
      </c>
      <c r="B11209" t="s">
        <v>35484</v>
      </c>
      <c r="C11209" t="s">
        <v>35485</v>
      </c>
      <c r="D11209" t="s">
        <v>28686</v>
      </c>
      <c r="E11209" s="27">
        <v>41850</v>
      </c>
      <c r="F11209" t="s">
        <v>294</v>
      </c>
      <c r="G11209" s="27">
        <v>31822</v>
      </c>
      <c r="H11209">
        <v>29</v>
      </c>
      <c r="I11209" t="s">
        <v>244</v>
      </c>
      <c r="J11209" t="s">
        <v>250</v>
      </c>
      <c r="K11209">
        <v>0</v>
      </c>
      <c r="L11209">
        <v>3</v>
      </c>
      <c r="M11209">
        <v>0</v>
      </c>
      <c r="N11209">
        <v>0</v>
      </c>
      <c r="O11209">
        <v>2</v>
      </c>
      <c r="P11209">
        <v>-1</v>
      </c>
      <c r="Q11209" s="28">
        <v>41849.384027777778</v>
      </c>
      <c r="R11209" s="28">
        <v>41908.34097222222</v>
      </c>
      <c r="S11209" t="s">
        <v>35486</v>
      </c>
      <c r="T11209" s="27">
        <v>41849</v>
      </c>
      <c r="V11209">
        <v>1</v>
      </c>
      <c r="W11209" t="s">
        <v>36</v>
      </c>
      <c r="X11209" t="s">
        <v>279</v>
      </c>
      <c r="Y11209">
        <v>0</v>
      </c>
      <c r="AB11209" t="s">
        <v>237</v>
      </c>
      <c r="AH11209">
        <v>0</v>
      </c>
      <c r="AN11209" t="s">
        <v>238</v>
      </c>
      <c r="AO11209">
        <v>3</v>
      </c>
      <c r="AP11209" t="s">
        <v>239</v>
      </c>
      <c r="AQ11209" s="27">
        <v>41850</v>
      </c>
      <c r="AR11209" t="s">
        <v>240</v>
      </c>
      <c r="AS11209">
        <v>3</v>
      </c>
      <c r="AT11209" t="s">
        <v>239</v>
      </c>
      <c r="AU11209" s="27">
        <v>41850</v>
      </c>
    </row>
    <row r="11210" spans="1:47" x14ac:dyDescent="0.2">
      <c r="A11210">
        <v>11209</v>
      </c>
      <c r="B11210" t="s">
        <v>35487</v>
      </c>
      <c r="C11210" t="s">
        <v>963</v>
      </c>
      <c r="D11210" t="s">
        <v>35488</v>
      </c>
      <c r="E11210" s="27">
        <v>41354</v>
      </c>
      <c r="F11210" t="s">
        <v>233</v>
      </c>
      <c r="G11210" s="27">
        <v>32334</v>
      </c>
      <c r="H11210">
        <v>27</v>
      </c>
      <c r="I11210" t="s">
        <v>244</v>
      </c>
      <c r="J11210" t="s">
        <v>353</v>
      </c>
      <c r="K11210">
        <v>0</v>
      </c>
      <c r="L11210">
        <v>7</v>
      </c>
      <c r="M11210">
        <v>0</v>
      </c>
      <c r="N11210">
        <v>0</v>
      </c>
      <c r="O11210">
        <v>8</v>
      </c>
      <c r="P11210">
        <v>-1</v>
      </c>
      <c r="Q11210" s="28">
        <v>41353.480555555558</v>
      </c>
      <c r="R11210" s="28">
        <v>41354.449999999997</v>
      </c>
      <c r="S11210" t="s">
        <v>35489</v>
      </c>
      <c r="T11210" s="27">
        <v>41353</v>
      </c>
      <c r="V11210">
        <v>1</v>
      </c>
      <c r="W11210" t="s">
        <v>32</v>
      </c>
      <c r="X11210" t="s">
        <v>268</v>
      </c>
      <c r="Y11210">
        <v>0</v>
      </c>
      <c r="AB11210" t="s">
        <v>237</v>
      </c>
      <c r="AH11210">
        <v>0</v>
      </c>
      <c r="AN11210" t="s">
        <v>238</v>
      </c>
      <c r="AO11210">
        <v>7</v>
      </c>
      <c r="AP11210" t="s">
        <v>246</v>
      </c>
      <c r="AQ11210" s="27">
        <v>41354</v>
      </c>
      <c r="AR11210" t="s">
        <v>240</v>
      </c>
      <c r="AS11210">
        <v>7</v>
      </c>
      <c r="AT11210" t="s">
        <v>246</v>
      </c>
      <c r="AU11210" s="27">
        <v>41354</v>
      </c>
    </row>
    <row r="11211" spans="1:47" x14ac:dyDescent="0.2">
      <c r="A11211">
        <v>11210</v>
      </c>
      <c r="B11211" t="s">
        <v>35490</v>
      </c>
      <c r="C11211" t="s">
        <v>746</v>
      </c>
      <c r="D11211" t="s">
        <v>3744</v>
      </c>
      <c r="E11211" s="27">
        <v>41985</v>
      </c>
      <c r="F11211" t="s">
        <v>233</v>
      </c>
      <c r="G11211" s="27">
        <v>33246</v>
      </c>
      <c r="H11211">
        <v>25</v>
      </c>
      <c r="I11211" t="s">
        <v>244</v>
      </c>
      <c r="J11211" t="s">
        <v>245</v>
      </c>
      <c r="K11211">
        <v>0</v>
      </c>
      <c r="L11211">
        <v>7</v>
      </c>
      <c r="M11211">
        <v>0</v>
      </c>
      <c r="N11211">
        <v>0</v>
      </c>
      <c r="O11211">
        <v>8</v>
      </c>
      <c r="P11211">
        <v>-1</v>
      </c>
      <c r="Q11211" s="28">
        <v>41984.447916666664</v>
      </c>
      <c r="R11211" s="28">
        <v>41985.36041666667</v>
      </c>
      <c r="S11211" t="s">
        <v>35491</v>
      </c>
      <c r="T11211" s="27">
        <v>41984</v>
      </c>
      <c r="V11211">
        <v>1</v>
      </c>
      <c r="W11211" t="s">
        <v>32</v>
      </c>
      <c r="X11211" t="s">
        <v>898</v>
      </c>
      <c r="Y11211">
        <v>1</v>
      </c>
      <c r="AA11211" t="s">
        <v>35492</v>
      </c>
      <c r="AB11211" t="s">
        <v>36</v>
      </c>
      <c r="AD11211" s="27">
        <v>42013</v>
      </c>
      <c r="AE11211" t="s">
        <v>412</v>
      </c>
      <c r="AH11211">
        <v>0</v>
      </c>
      <c r="AN11211" t="s">
        <v>238</v>
      </c>
      <c r="AO11211">
        <v>6</v>
      </c>
      <c r="AP11211" t="s">
        <v>246</v>
      </c>
      <c r="AQ11211" s="27">
        <v>41985</v>
      </c>
      <c r="AR11211" t="s">
        <v>240</v>
      </c>
      <c r="AS11211">
        <v>7</v>
      </c>
      <c r="AT11211" t="s">
        <v>246</v>
      </c>
      <c r="AU11211" s="27">
        <v>41985</v>
      </c>
    </row>
    <row r="11212" spans="1:47" x14ac:dyDescent="0.2">
      <c r="A11212">
        <v>11211</v>
      </c>
      <c r="B11212" t="s">
        <v>35493</v>
      </c>
      <c r="C11212" t="s">
        <v>35494</v>
      </c>
      <c r="D11212" t="s">
        <v>35495</v>
      </c>
      <c r="E11212" s="27">
        <v>41837</v>
      </c>
      <c r="F11212" t="s">
        <v>233</v>
      </c>
      <c r="G11212" s="27">
        <v>34506</v>
      </c>
      <c r="H11212">
        <v>21</v>
      </c>
      <c r="I11212" t="s">
        <v>259</v>
      </c>
      <c r="J11212" t="s">
        <v>250</v>
      </c>
      <c r="K11212">
        <v>0</v>
      </c>
      <c r="L11212">
        <v>5</v>
      </c>
      <c r="M11212">
        <v>0</v>
      </c>
      <c r="N11212">
        <v>0</v>
      </c>
      <c r="O11212">
        <v>0</v>
      </c>
      <c r="P11212">
        <v>0</v>
      </c>
      <c r="Q11212" s="28">
        <v>41837.526388888888</v>
      </c>
      <c r="R11212" s="28">
        <v>41838.390277777777</v>
      </c>
      <c r="S11212" t="s">
        <v>35496</v>
      </c>
      <c r="T11212" s="27">
        <v>41836</v>
      </c>
      <c r="V11212">
        <v>1</v>
      </c>
      <c r="W11212" t="s">
        <v>36</v>
      </c>
      <c r="X11212" t="s">
        <v>279</v>
      </c>
      <c r="Y11212">
        <v>0</v>
      </c>
      <c r="AB11212" t="s">
        <v>237</v>
      </c>
      <c r="AH11212">
        <v>0</v>
      </c>
      <c r="AN11212" t="s">
        <v>238</v>
      </c>
      <c r="AO11212">
        <v>7</v>
      </c>
      <c r="AP11212" t="s">
        <v>246</v>
      </c>
      <c r="AQ11212" s="27">
        <v>41837</v>
      </c>
      <c r="AR11212" t="s">
        <v>240</v>
      </c>
      <c r="AS11212">
        <v>5</v>
      </c>
      <c r="AT11212" t="s">
        <v>246</v>
      </c>
      <c r="AU11212" s="27">
        <v>41837</v>
      </c>
    </row>
    <row r="11213" spans="1:47" x14ac:dyDescent="0.2">
      <c r="A11213">
        <v>11212</v>
      </c>
      <c r="B11213" t="s">
        <v>35497</v>
      </c>
      <c r="C11213" t="s">
        <v>813</v>
      </c>
      <c r="D11213" t="s">
        <v>35498</v>
      </c>
      <c r="E11213" s="27">
        <v>41626</v>
      </c>
      <c r="F11213" t="s">
        <v>233</v>
      </c>
      <c r="G11213" s="27">
        <v>33830</v>
      </c>
      <c r="H11213">
        <v>23</v>
      </c>
      <c r="I11213" t="s">
        <v>259</v>
      </c>
      <c r="J11213" t="s">
        <v>250</v>
      </c>
      <c r="K11213">
        <v>0</v>
      </c>
      <c r="L11213">
        <v>6</v>
      </c>
      <c r="M11213">
        <v>0</v>
      </c>
      <c r="N11213">
        <v>0</v>
      </c>
      <c r="O11213">
        <v>2</v>
      </c>
      <c r="P11213">
        <v>-1</v>
      </c>
      <c r="Q11213" s="28">
        <v>41625.201388888891</v>
      </c>
      <c r="R11213" s="28">
        <v>41626.447916666664</v>
      </c>
      <c r="S11213" t="s">
        <v>35499</v>
      </c>
      <c r="T11213" s="27">
        <v>41398</v>
      </c>
      <c r="V11213">
        <v>228</v>
      </c>
      <c r="W11213" t="s">
        <v>32</v>
      </c>
      <c r="X11213" t="s">
        <v>268</v>
      </c>
      <c r="Y11213">
        <v>1</v>
      </c>
      <c r="AA11213" t="s">
        <v>35500</v>
      </c>
      <c r="AB11213" t="s">
        <v>36</v>
      </c>
      <c r="AC11213">
        <v>0</v>
      </c>
      <c r="AD11213" s="27">
        <v>41735</v>
      </c>
      <c r="AE11213" t="s">
        <v>412</v>
      </c>
      <c r="AF11213" s="27">
        <v>41735</v>
      </c>
      <c r="AG11213" s="27">
        <v>41736</v>
      </c>
      <c r="AH11213">
        <v>1</v>
      </c>
      <c r="AJ11213" t="s">
        <v>35501</v>
      </c>
      <c r="AK11213" t="s">
        <v>462</v>
      </c>
      <c r="AL11213" s="27">
        <v>41953</v>
      </c>
      <c r="AM11213" t="s">
        <v>279</v>
      </c>
      <c r="AN11213" t="s">
        <v>238</v>
      </c>
      <c r="AO11213">
        <v>5</v>
      </c>
      <c r="AP11213" t="s">
        <v>246</v>
      </c>
      <c r="AQ11213" s="27">
        <v>41626</v>
      </c>
      <c r="AR11213" t="s">
        <v>240</v>
      </c>
      <c r="AS11213">
        <v>6</v>
      </c>
      <c r="AT11213" t="s">
        <v>246</v>
      </c>
      <c r="AU11213" s="27">
        <v>41626</v>
      </c>
    </row>
    <row r="11214" spans="1:47" x14ac:dyDescent="0.2">
      <c r="A11214">
        <v>11213</v>
      </c>
      <c r="B11214" t="s">
        <v>35502</v>
      </c>
      <c r="C11214" t="s">
        <v>35503</v>
      </c>
      <c r="D11214" t="s">
        <v>10431</v>
      </c>
      <c r="E11214" s="27">
        <v>41394</v>
      </c>
      <c r="F11214" t="s">
        <v>233</v>
      </c>
      <c r="G11214" s="27">
        <v>31472</v>
      </c>
      <c r="H11214">
        <v>30</v>
      </c>
      <c r="I11214" t="s">
        <v>244</v>
      </c>
      <c r="J11214" t="s">
        <v>250</v>
      </c>
      <c r="K11214">
        <v>0</v>
      </c>
      <c r="L11214">
        <v>4</v>
      </c>
      <c r="M11214">
        <v>0</v>
      </c>
      <c r="N11214">
        <v>0</v>
      </c>
      <c r="O11214">
        <v>1</v>
      </c>
      <c r="S11214" t="s">
        <v>35504</v>
      </c>
      <c r="U11214" s="27">
        <v>40902</v>
      </c>
      <c r="V11214">
        <v>492</v>
      </c>
      <c r="W11214" t="s">
        <v>36</v>
      </c>
      <c r="X11214" t="s">
        <v>274</v>
      </c>
      <c r="Y11214">
        <v>0</v>
      </c>
      <c r="AB11214" t="s">
        <v>237</v>
      </c>
      <c r="AH11214">
        <v>0</v>
      </c>
      <c r="AN11214" t="s">
        <v>238</v>
      </c>
      <c r="AO11214">
        <v>3</v>
      </c>
      <c r="AP11214" t="s">
        <v>239</v>
      </c>
      <c r="AQ11214" s="27">
        <v>41394</v>
      </c>
      <c r="AR11214" t="s">
        <v>240</v>
      </c>
      <c r="AS11214">
        <v>4</v>
      </c>
      <c r="AT11214" t="s">
        <v>239</v>
      </c>
      <c r="AU11214" s="27">
        <v>41394</v>
      </c>
    </row>
    <row r="11215" spans="1:47" x14ac:dyDescent="0.2">
      <c r="A11215">
        <v>11214</v>
      </c>
      <c r="B11215" t="s">
        <v>35505</v>
      </c>
      <c r="C11215" t="s">
        <v>1127</v>
      </c>
      <c r="D11215" t="s">
        <v>375</v>
      </c>
      <c r="E11215" s="27">
        <v>41470</v>
      </c>
      <c r="F11215" t="s">
        <v>233</v>
      </c>
      <c r="G11215" s="27">
        <v>20230</v>
      </c>
      <c r="H11215">
        <v>60</v>
      </c>
      <c r="I11215" t="s">
        <v>234</v>
      </c>
      <c r="J11215" t="s">
        <v>250</v>
      </c>
      <c r="K11215">
        <v>0</v>
      </c>
      <c r="L11215">
        <v>7</v>
      </c>
      <c r="M11215">
        <v>0</v>
      </c>
      <c r="N11215">
        <v>0</v>
      </c>
      <c r="O11215">
        <v>26</v>
      </c>
      <c r="P11215">
        <v>-68</v>
      </c>
      <c r="Q11215" s="28">
        <v>41402.368750000001</v>
      </c>
      <c r="R11215" s="28">
        <v>41467.231944444444</v>
      </c>
      <c r="S11215" t="s">
        <v>35506</v>
      </c>
      <c r="T11215" s="27">
        <v>41402</v>
      </c>
      <c r="V11215">
        <v>68</v>
      </c>
      <c r="W11215" t="s">
        <v>36</v>
      </c>
      <c r="X11215" t="s">
        <v>279</v>
      </c>
      <c r="Y11215">
        <v>0</v>
      </c>
      <c r="AB11215" t="s">
        <v>237</v>
      </c>
      <c r="AH11215">
        <v>0</v>
      </c>
      <c r="AN11215" t="s">
        <v>238</v>
      </c>
      <c r="AO11215">
        <v>8</v>
      </c>
      <c r="AP11215" t="s">
        <v>269</v>
      </c>
      <c r="AQ11215" s="27">
        <v>41470</v>
      </c>
      <c r="AR11215" t="s">
        <v>240</v>
      </c>
      <c r="AS11215">
        <v>7</v>
      </c>
      <c r="AT11215" t="s">
        <v>246</v>
      </c>
      <c r="AU11215" s="27">
        <v>41470</v>
      </c>
    </row>
    <row r="11216" spans="1:47" x14ac:dyDescent="0.2">
      <c r="A11216">
        <v>11215</v>
      </c>
      <c r="B11216" t="s">
        <v>35507</v>
      </c>
      <c r="C11216" t="s">
        <v>1711</v>
      </c>
      <c r="D11216" t="s">
        <v>3447</v>
      </c>
      <c r="E11216" s="27">
        <v>41714</v>
      </c>
      <c r="F11216" t="s">
        <v>233</v>
      </c>
      <c r="G11216" s="27">
        <v>23841</v>
      </c>
      <c r="H11216">
        <v>51</v>
      </c>
      <c r="I11216" t="s">
        <v>234</v>
      </c>
      <c r="J11216" t="s">
        <v>250</v>
      </c>
      <c r="K11216">
        <v>0</v>
      </c>
      <c r="L11216">
        <v>3</v>
      </c>
      <c r="M11216">
        <v>0</v>
      </c>
      <c r="N11216">
        <v>0</v>
      </c>
      <c r="O11216">
        <v>16</v>
      </c>
      <c r="P11216">
        <v>-1</v>
      </c>
      <c r="Q11216" s="28">
        <v>41713.208333333336</v>
      </c>
      <c r="R11216" s="28">
        <v>41725.323611111111</v>
      </c>
      <c r="S11216" t="s">
        <v>35508</v>
      </c>
      <c r="T11216" s="27">
        <v>41713</v>
      </c>
      <c r="V11216">
        <v>1</v>
      </c>
      <c r="W11216" t="s">
        <v>36</v>
      </c>
      <c r="X11216" t="s">
        <v>279</v>
      </c>
      <c r="Y11216">
        <v>1</v>
      </c>
      <c r="AA11216" t="s">
        <v>35509</v>
      </c>
      <c r="AB11216" t="s">
        <v>32</v>
      </c>
      <c r="AC11216">
        <v>0</v>
      </c>
      <c r="AD11216" s="27">
        <v>42284</v>
      </c>
      <c r="AE11216" t="s">
        <v>402</v>
      </c>
      <c r="AF11216" s="27">
        <v>42284</v>
      </c>
      <c r="AG11216" s="27">
        <v>42286</v>
      </c>
      <c r="AH11216">
        <v>0</v>
      </c>
      <c r="AN11216" t="s">
        <v>238</v>
      </c>
      <c r="AO11216">
        <v>2</v>
      </c>
      <c r="AP11216" t="s">
        <v>239</v>
      </c>
      <c r="AQ11216" s="27">
        <v>41714</v>
      </c>
      <c r="AR11216" t="s">
        <v>240</v>
      </c>
      <c r="AS11216">
        <v>3</v>
      </c>
      <c r="AT11216" t="s">
        <v>239</v>
      </c>
      <c r="AU11216" s="27">
        <v>41714</v>
      </c>
    </row>
    <row r="11217" spans="1:47" x14ac:dyDescent="0.2">
      <c r="A11217">
        <v>11216</v>
      </c>
      <c r="B11217" t="s">
        <v>35510</v>
      </c>
      <c r="C11217" t="s">
        <v>35511</v>
      </c>
      <c r="D11217" t="s">
        <v>1308</v>
      </c>
      <c r="E11217" s="27">
        <v>41498</v>
      </c>
      <c r="F11217" t="s">
        <v>233</v>
      </c>
      <c r="G11217" s="27">
        <v>27779</v>
      </c>
      <c r="H11217">
        <v>40</v>
      </c>
      <c r="I11217" t="s">
        <v>244</v>
      </c>
      <c r="J11217" t="s">
        <v>250</v>
      </c>
      <c r="K11217">
        <v>0</v>
      </c>
      <c r="L11217">
        <v>3</v>
      </c>
      <c r="M11217">
        <v>0</v>
      </c>
      <c r="N11217">
        <v>0</v>
      </c>
      <c r="O11217">
        <v>1</v>
      </c>
      <c r="S11217" t="s">
        <v>35512</v>
      </c>
      <c r="T11217" s="27">
        <v>39906</v>
      </c>
      <c r="V11217">
        <v>1592</v>
      </c>
      <c r="W11217" t="s">
        <v>36</v>
      </c>
      <c r="X11217" t="s">
        <v>404</v>
      </c>
      <c r="Y11217">
        <v>0</v>
      </c>
      <c r="AB11217" t="s">
        <v>237</v>
      </c>
      <c r="AH11217">
        <v>0</v>
      </c>
      <c r="AN11217" t="s">
        <v>238</v>
      </c>
      <c r="AO11217">
        <v>1</v>
      </c>
      <c r="AP11217" t="s">
        <v>239</v>
      </c>
      <c r="AQ11217" s="27">
        <v>41498</v>
      </c>
      <c r="AR11217" t="s">
        <v>240</v>
      </c>
      <c r="AS11217">
        <v>3</v>
      </c>
      <c r="AT11217" t="s">
        <v>239</v>
      </c>
      <c r="AU11217" s="27">
        <v>41498</v>
      </c>
    </row>
    <row r="11218" spans="1:47" x14ac:dyDescent="0.2">
      <c r="A11218">
        <v>11217</v>
      </c>
      <c r="B11218" t="s">
        <v>35513</v>
      </c>
      <c r="C11218" t="s">
        <v>5686</v>
      </c>
      <c r="D11218" t="s">
        <v>35514</v>
      </c>
      <c r="E11218" s="27">
        <v>41548</v>
      </c>
      <c r="F11218" t="s">
        <v>233</v>
      </c>
      <c r="G11218" s="27">
        <v>31062</v>
      </c>
      <c r="H11218">
        <v>31</v>
      </c>
      <c r="I11218" t="s">
        <v>244</v>
      </c>
      <c r="J11218" t="s">
        <v>250</v>
      </c>
      <c r="K11218">
        <v>1</v>
      </c>
      <c r="L11218">
        <v>9</v>
      </c>
      <c r="M11218">
        <v>0</v>
      </c>
      <c r="N11218">
        <v>0</v>
      </c>
      <c r="O11218">
        <v>27</v>
      </c>
      <c r="P11218">
        <v>0</v>
      </c>
      <c r="Q11218" s="28">
        <v>41548.163888888892</v>
      </c>
      <c r="R11218" s="28">
        <v>41548.313194444447</v>
      </c>
      <c r="S11218" t="s">
        <v>35515</v>
      </c>
      <c r="T11218" s="27">
        <v>41548</v>
      </c>
      <c r="V11218">
        <v>0</v>
      </c>
      <c r="W11218" t="s">
        <v>32</v>
      </c>
      <c r="X11218" t="s">
        <v>261</v>
      </c>
      <c r="Y11218">
        <v>1</v>
      </c>
      <c r="AA11218" t="s">
        <v>35516</v>
      </c>
      <c r="AB11218" t="s">
        <v>32</v>
      </c>
      <c r="AC11218">
        <v>0</v>
      </c>
      <c r="AD11218" s="27">
        <v>41713</v>
      </c>
      <c r="AE11218" t="s">
        <v>364</v>
      </c>
      <c r="AF11218" s="27">
        <v>41713</v>
      </c>
      <c r="AG11218" s="27">
        <v>41714</v>
      </c>
      <c r="AH11218">
        <v>0</v>
      </c>
      <c r="AN11218" t="s">
        <v>238</v>
      </c>
      <c r="AO11218">
        <v>9</v>
      </c>
      <c r="AP11218" t="s">
        <v>269</v>
      </c>
      <c r="AQ11218" s="27">
        <v>41548</v>
      </c>
      <c r="AR11218" t="s">
        <v>240</v>
      </c>
      <c r="AS11218">
        <v>9</v>
      </c>
      <c r="AT11218" t="s">
        <v>269</v>
      </c>
      <c r="AU11218" s="27">
        <v>41548</v>
      </c>
    </row>
    <row r="11219" spans="1:47" x14ac:dyDescent="0.2">
      <c r="A11219">
        <v>11218</v>
      </c>
      <c r="B11219" t="s">
        <v>35517</v>
      </c>
      <c r="C11219" t="s">
        <v>11620</v>
      </c>
      <c r="D11219" t="s">
        <v>10844</v>
      </c>
      <c r="E11219" s="27">
        <v>41417</v>
      </c>
      <c r="F11219" t="s">
        <v>233</v>
      </c>
      <c r="G11219" s="27">
        <v>33065</v>
      </c>
      <c r="H11219">
        <v>25</v>
      </c>
      <c r="I11219" t="s">
        <v>244</v>
      </c>
      <c r="J11219" t="s">
        <v>22</v>
      </c>
      <c r="K11219">
        <v>0</v>
      </c>
      <c r="L11219">
        <v>3</v>
      </c>
      <c r="M11219">
        <v>0</v>
      </c>
      <c r="N11219">
        <v>0</v>
      </c>
      <c r="O11219">
        <v>0</v>
      </c>
      <c r="P11219">
        <v>-1</v>
      </c>
      <c r="Q11219" s="28">
        <v>41416.049305555556</v>
      </c>
      <c r="R11219" s="28">
        <v>41514.384027777778</v>
      </c>
      <c r="S11219" t="s">
        <v>35518</v>
      </c>
      <c r="T11219" s="27">
        <v>41416</v>
      </c>
      <c r="V11219">
        <v>1</v>
      </c>
      <c r="W11219" t="s">
        <v>32</v>
      </c>
      <c r="X11219" t="s">
        <v>453</v>
      </c>
      <c r="Y11219">
        <v>0</v>
      </c>
      <c r="AB11219" t="s">
        <v>237</v>
      </c>
      <c r="AH11219">
        <v>0</v>
      </c>
      <c r="AN11219" t="s">
        <v>238</v>
      </c>
      <c r="AO11219">
        <v>4</v>
      </c>
      <c r="AP11219" t="s">
        <v>239</v>
      </c>
      <c r="AQ11219" s="27">
        <v>41417</v>
      </c>
      <c r="AR11219" t="s">
        <v>240</v>
      </c>
      <c r="AS11219">
        <v>3</v>
      </c>
      <c r="AT11219" t="s">
        <v>239</v>
      </c>
      <c r="AU11219" s="27">
        <v>41417</v>
      </c>
    </row>
    <row r="11220" spans="1:47" x14ac:dyDescent="0.2">
      <c r="A11220">
        <v>11219</v>
      </c>
      <c r="B11220" t="s">
        <v>35519</v>
      </c>
      <c r="C11220" t="s">
        <v>1565</v>
      </c>
      <c r="D11220" t="s">
        <v>21746</v>
      </c>
      <c r="E11220" s="27">
        <v>41961</v>
      </c>
      <c r="F11220" t="s">
        <v>294</v>
      </c>
      <c r="G11220" s="27">
        <v>31520</v>
      </c>
      <c r="H11220">
        <v>30</v>
      </c>
      <c r="I11220" t="s">
        <v>244</v>
      </c>
      <c r="J11220" t="s">
        <v>250</v>
      </c>
      <c r="K11220">
        <v>0</v>
      </c>
      <c r="L11220">
        <v>10</v>
      </c>
      <c r="M11220">
        <v>0</v>
      </c>
      <c r="N11220">
        <v>0</v>
      </c>
      <c r="O11220">
        <v>1</v>
      </c>
      <c r="P11220">
        <v>-52</v>
      </c>
      <c r="Q11220" s="28">
        <v>41909.064583333333</v>
      </c>
      <c r="R11220" s="28">
        <v>41961.053472222222</v>
      </c>
      <c r="S11220" t="s">
        <v>35520</v>
      </c>
      <c r="U11220" s="27">
        <v>41908</v>
      </c>
      <c r="V11220">
        <v>53</v>
      </c>
      <c r="W11220" t="s">
        <v>32</v>
      </c>
      <c r="X11220" t="s">
        <v>274</v>
      </c>
      <c r="Y11220">
        <v>0</v>
      </c>
      <c r="AB11220" t="s">
        <v>237</v>
      </c>
      <c r="AH11220">
        <v>0</v>
      </c>
      <c r="AN11220" t="s">
        <v>238</v>
      </c>
      <c r="AO11220">
        <v>3</v>
      </c>
      <c r="AP11220" t="s">
        <v>239</v>
      </c>
      <c r="AQ11220" s="27">
        <v>41961</v>
      </c>
      <c r="AR11220" t="s">
        <v>240</v>
      </c>
      <c r="AS11220">
        <v>10</v>
      </c>
      <c r="AT11220" t="s">
        <v>269</v>
      </c>
      <c r="AU11220" s="27">
        <v>41961</v>
      </c>
    </row>
    <row r="11221" spans="1:47" x14ac:dyDescent="0.2">
      <c r="A11221">
        <v>11220</v>
      </c>
      <c r="B11221" t="s">
        <v>35521</v>
      </c>
      <c r="C11221" t="s">
        <v>35522</v>
      </c>
      <c r="D11221" t="s">
        <v>35523</v>
      </c>
      <c r="E11221" s="27">
        <v>41951</v>
      </c>
      <c r="F11221" t="s">
        <v>233</v>
      </c>
      <c r="G11221" s="27">
        <v>26298</v>
      </c>
      <c r="H11221">
        <v>44</v>
      </c>
      <c r="I11221" t="s">
        <v>244</v>
      </c>
      <c r="J11221" t="s">
        <v>22</v>
      </c>
      <c r="K11221">
        <v>0</v>
      </c>
      <c r="L11221">
        <v>1</v>
      </c>
      <c r="M11221">
        <v>0</v>
      </c>
      <c r="N11221">
        <v>0</v>
      </c>
      <c r="O11221">
        <v>1</v>
      </c>
      <c r="P11221">
        <v>-1</v>
      </c>
      <c r="Q11221" s="28">
        <v>41950.258333333331</v>
      </c>
      <c r="R11221" s="28">
        <v>41951.343055555553</v>
      </c>
      <c r="S11221" t="s">
        <v>35524</v>
      </c>
      <c r="T11221" s="27">
        <v>41950</v>
      </c>
      <c r="V11221">
        <v>1</v>
      </c>
      <c r="W11221" t="s">
        <v>36</v>
      </c>
      <c r="X11221" t="s">
        <v>548</v>
      </c>
      <c r="Y11221">
        <v>0</v>
      </c>
      <c r="AB11221" t="s">
        <v>237</v>
      </c>
      <c r="AH11221">
        <v>0</v>
      </c>
      <c r="AN11221" t="s">
        <v>238</v>
      </c>
      <c r="AO11221">
        <v>1</v>
      </c>
      <c r="AP11221" t="s">
        <v>239</v>
      </c>
      <c r="AQ11221" s="27">
        <v>41951</v>
      </c>
      <c r="AR11221" t="s">
        <v>240</v>
      </c>
      <c r="AS11221">
        <v>1</v>
      </c>
      <c r="AT11221" t="s">
        <v>239</v>
      </c>
      <c r="AU11221" s="27">
        <v>41951</v>
      </c>
    </row>
    <row r="11222" spans="1:47" x14ac:dyDescent="0.2">
      <c r="A11222">
        <v>11221</v>
      </c>
      <c r="B11222" t="s">
        <v>35525</v>
      </c>
      <c r="C11222" t="s">
        <v>9777</v>
      </c>
      <c r="D11222" t="s">
        <v>2801</v>
      </c>
      <c r="E11222" s="27">
        <v>41326</v>
      </c>
      <c r="F11222" t="s">
        <v>294</v>
      </c>
      <c r="G11222" s="27">
        <v>27061</v>
      </c>
      <c r="H11222">
        <v>42</v>
      </c>
      <c r="I11222" t="s">
        <v>244</v>
      </c>
      <c r="J11222" t="s">
        <v>250</v>
      </c>
      <c r="K11222">
        <v>0</v>
      </c>
      <c r="L11222">
        <v>6</v>
      </c>
      <c r="M11222">
        <v>0</v>
      </c>
      <c r="N11222">
        <v>0</v>
      </c>
      <c r="O11222">
        <v>0</v>
      </c>
      <c r="P11222">
        <v>0</v>
      </c>
      <c r="Q11222" s="28">
        <v>41326.097916666666</v>
      </c>
      <c r="R11222" s="28">
        <v>41326.352777777778</v>
      </c>
      <c r="S11222" t="s">
        <v>35526</v>
      </c>
      <c r="T11222" s="27">
        <v>41326</v>
      </c>
      <c r="V11222">
        <v>0</v>
      </c>
      <c r="W11222" t="s">
        <v>32</v>
      </c>
      <c r="X11222" t="s">
        <v>261</v>
      </c>
      <c r="Y11222">
        <v>0</v>
      </c>
      <c r="AB11222" t="s">
        <v>237</v>
      </c>
      <c r="AH11222">
        <v>0</v>
      </c>
      <c r="AN11222" t="s">
        <v>238</v>
      </c>
      <c r="AO11222">
        <v>3</v>
      </c>
      <c r="AP11222" t="s">
        <v>239</v>
      </c>
      <c r="AQ11222" s="27">
        <v>41326</v>
      </c>
      <c r="AR11222" t="s">
        <v>240</v>
      </c>
      <c r="AS11222">
        <v>6</v>
      </c>
      <c r="AT11222" t="s">
        <v>246</v>
      </c>
      <c r="AU11222" s="27">
        <v>41326</v>
      </c>
    </row>
    <row r="11223" spans="1:47" x14ac:dyDescent="0.2">
      <c r="A11223">
        <v>11222</v>
      </c>
      <c r="B11223" t="s">
        <v>35527</v>
      </c>
      <c r="C11223" t="s">
        <v>891</v>
      </c>
      <c r="D11223" t="s">
        <v>35528</v>
      </c>
      <c r="E11223" s="27">
        <v>41387</v>
      </c>
      <c r="F11223" t="s">
        <v>294</v>
      </c>
      <c r="G11223" s="27">
        <v>28550</v>
      </c>
      <c r="H11223">
        <v>38</v>
      </c>
      <c r="I11223" t="s">
        <v>244</v>
      </c>
      <c r="J11223" t="s">
        <v>245</v>
      </c>
      <c r="K11223">
        <v>0</v>
      </c>
      <c r="L11223">
        <v>4</v>
      </c>
      <c r="M11223">
        <v>0</v>
      </c>
      <c r="N11223">
        <v>0</v>
      </c>
      <c r="O11223">
        <v>0</v>
      </c>
      <c r="P11223">
        <v>0</v>
      </c>
      <c r="Q11223" s="28">
        <v>41387.173611111109</v>
      </c>
      <c r="R11223" s="28">
        <v>41389.520138888889</v>
      </c>
      <c r="S11223" t="s">
        <v>35529</v>
      </c>
      <c r="T11223" s="27">
        <v>41387</v>
      </c>
      <c r="V11223">
        <v>0</v>
      </c>
      <c r="W11223" t="s">
        <v>36</v>
      </c>
      <c r="X11223" t="s">
        <v>279</v>
      </c>
      <c r="Y11223">
        <v>0</v>
      </c>
      <c r="AB11223" t="s">
        <v>237</v>
      </c>
      <c r="AH11223">
        <v>0</v>
      </c>
      <c r="AN11223" t="s">
        <v>238</v>
      </c>
      <c r="AO11223">
        <v>3</v>
      </c>
      <c r="AP11223" t="s">
        <v>239</v>
      </c>
      <c r="AQ11223" s="27">
        <v>41387</v>
      </c>
      <c r="AR11223" t="s">
        <v>240</v>
      </c>
      <c r="AS11223">
        <v>4</v>
      </c>
      <c r="AT11223" t="s">
        <v>239</v>
      </c>
      <c r="AU11223" s="27">
        <v>41387</v>
      </c>
    </row>
    <row r="11224" spans="1:47" x14ac:dyDescent="0.2">
      <c r="A11224">
        <v>11223</v>
      </c>
      <c r="B11224" t="s">
        <v>35530</v>
      </c>
      <c r="C11224" t="s">
        <v>656</v>
      </c>
      <c r="D11224" t="s">
        <v>35531</v>
      </c>
      <c r="E11224" s="27">
        <v>41450</v>
      </c>
      <c r="F11224" t="s">
        <v>233</v>
      </c>
      <c r="G11224" s="27">
        <v>20254</v>
      </c>
      <c r="H11224">
        <v>60</v>
      </c>
      <c r="I11224" t="s">
        <v>234</v>
      </c>
      <c r="J11224" t="s">
        <v>250</v>
      </c>
      <c r="K11224">
        <v>0</v>
      </c>
      <c r="L11224">
        <v>9</v>
      </c>
      <c r="M11224">
        <v>0</v>
      </c>
      <c r="N11224">
        <v>0</v>
      </c>
      <c r="O11224">
        <v>13</v>
      </c>
      <c r="P11224">
        <v>-45</v>
      </c>
      <c r="Q11224" s="28">
        <v>41405.072916666664</v>
      </c>
      <c r="R11224" s="28">
        <v>41449.456250000003</v>
      </c>
      <c r="S11224" t="s">
        <v>35532</v>
      </c>
      <c r="U11224" s="27">
        <v>41431</v>
      </c>
      <c r="V11224">
        <v>19</v>
      </c>
      <c r="W11224" t="s">
        <v>36</v>
      </c>
      <c r="X11224" t="s">
        <v>274</v>
      </c>
      <c r="Y11224">
        <v>0</v>
      </c>
      <c r="AB11224" t="s">
        <v>237</v>
      </c>
      <c r="AH11224">
        <v>0</v>
      </c>
      <c r="AN11224" t="s">
        <v>238</v>
      </c>
      <c r="AO11224">
        <v>4</v>
      </c>
      <c r="AP11224" t="s">
        <v>239</v>
      </c>
      <c r="AQ11224" s="27">
        <v>41450</v>
      </c>
      <c r="AR11224" t="s">
        <v>240</v>
      </c>
      <c r="AS11224">
        <v>9</v>
      </c>
      <c r="AT11224" t="s">
        <v>269</v>
      </c>
      <c r="AU11224" s="27">
        <v>41450</v>
      </c>
    </row>
    <row r="11225" spans="1:47" x14ac:dyDescent="0.2">
      <c r="A11225">
        <v>11224</v>
      </c>
      <c r="B11225" t="s">
        <v>35533</v>
      </c>
      <c r="C11225" t="s">
        <v>1832</v>
      </c>
      <c r="D11225" t="s">
        <v>35534</v>
      </c>
      <c r="E11225" s="27">
        <v>41658</v>
      </c>
      <c r="F11225" t="s">
        <v>233</v>
      </c>
      <c r="G11225" s="27">
        <v>27192</v>
      </c>
      <c r="H11225">
        <v>41</v>
      </c>
      <c r="I11225" t="s">
        <v>244</v>
      </c>
      <c r="J11225" t="s">
        <v>245</v>
      </c>
      <c r="K11225">
        <v>0</v>
      </c>
      <c r="L11225">
        <v>1</v>
      </c>
      <c r="M11225">
        <v>0</v>
      </c>
      <c r="N11225">
        <v>0</v>
      </c>
      <c r="O11225">
        <v>1</v>
      </c>
      <c r="P11225">
        <v>-1</v>
      </c>
      <c r="Q11225" s="28">
        <v>41657.377083333333</v>
      </c>
      <c r="R11225" s="28">
        <v>41658.390972222223</v>
      </c>
      <c r="S11225" t="s">
        <v>35535</v>
      </c>
      <c r="T11225" s="27">
        <v>41657</v>
      </c>
      <c r="V11225">
        <v>1</v>
      </c>
      <c r="W11225" t="s">
        <v>36</v>
      </c>
      <c r="X11225" t="s">
        <v>2836</v>
      </c>
      <c r="Y11225">
        <v>0</v>
      </c>
      <c r="AB11225" t="s">
        <v>237</v>
      </c>
      <c r="AH11225">
        <v>0</v>
      </c>
      <c r="AN11225" t="s">
        <v>238</v>
      </c>
      <c r="AO11225">
        <v>1</v>
      </c>
      <c r="AP11225" t="s">
        <v>239</v>
      </c>
      <c r="AQ11225" s="27">
        <v>41658</v>
      </c>
      <c r="AR11225" t="s">
        <v>240</v>
      </c>
      <c r="AS11225">
        <v>1</v>
      </c>
      <c r="AT11225" t="s">
        <v>239</v>
      </c>
      <c r="AU11225" s="27">
        <v>41658</v>
      </c>
    </row>
    <row r="11226" spans="1:47" x14ac:dyDescent="0.2">
      <c r="A11226">
        <v>11225</v>
      </c>
      <c r="B11226" t="s">
        <v>35536</v>
      </c>
      <c r="C11226" t="s">
        <v>35537</v>
      </c>
      <c r="D11226" t="s">
        <v>12232</v>
      </c>
      <c r="E11226" s="27">
        <v>41284</v>
      </c>
      <c r="F11226" t="s">
        <v>233</v>
      </c>
      <c r="G11226" s="27">
        <v>29851</v>
      </c>
      <c r="H11226">
        <v>34</v>
      </c>
      <c r="I11226" t="s">
        <v>244</v>
      </c>
      <c r="J11226" t="s">
        <v>245</v>
      </c>
      <c r="K11226">
        <v>0</v>
      </c>
      <c r="L11226">
        <v>5</v>
      </c>
      <c r="M11226">
        <v>0</v>
      </c>
      <c r="N11226">
        <v>0</v>
      </c>
      <c r="O11226">
        <v>3</v>
      </c>
      <c r="P11226">
        <v>-1</v>
      </c>
      <c r="Q11226" s="28">
        <v>41283.224305555559</v>
      </c>
      <c r="R11226" s="28">
        <v>41285.388888888891</v>
      </c>
      <c r="S11226" t="s">
        <v>35538</v>
      </c>
      <c r="U11226" s="27">
        <v>41283</v>
      </c>
      <c r="V11226">
        <v>1</v>
      </c>
      <c r="W11226" t="s">
        <v>32</v>
      </c>
      <c r="X11226" t="s">
        <v>274</v>
      </c>
      <c r="Y11226">
        <v>0</v>
      </c>
      <c r="AB11226" t="s">
        <v>237</v>
      </c>
      <c r="AH11226">
        <v>0</v>
      </c>
      <c r="AN11226" t="s">
        <v>238</v>
      </c>
      <c r="AO11226">
        <v>5</v>
      </c>
      <c r="AP11226" t="s">
        <v>246</v>
      </c>
      <c r="AQ11226" s="27">
        <v>41284</v>
      </c>
      <c r="AR11226" t="s">
        <v>240</v>
      </c>
      <c r="AS11226">
        <v>5</v>
      </c>
      <c r="AT11226" t="s">
        <v>246</v>
      </c>
      <c r="AU11226" s="27">
        <v>41284</v>
      </c>
    </row>
    <row r="11227" spans="1:47" x14ac:dyDescent="0.2">
      <c r="A11227">
        <v>11226</v>
      </c>
      <c r="B11227" t="s">
        <v>35539</v>
      </c>
      <c r="C11227" t="s">
        <v>35540</v>
      </c>
      <c r="D11227" t="s">
        <v>3624</v>
      </c>
      <c r="E11227" s="27">
        <v>41985</v>
      </c>
      <c r="F11227" t="s">
        <v>294</v>
      </c>
      <c r="G11227" s="27">
        <v>34414</v>
      </c>
      <c r="H11227">
        <v>22</v>
      </c>
      <c r="I11227" t="s">
        <v>259</v>
      </c>
      <c r="J11227" t="s">
        <v>250</v>
      </c>
      <c r="K11227">
        <v>0</v>
      </c>
      <c r="L11227">
        <v>4</v>
      </c>
      <c r="M11227">
        <v>0</v>
      </c>
      <c r="N11227">
        <v>0</v>
      </c>
      <c r="O11227">
        <v>1</v>
      </c>
      <c r="P11227">
        <v>-1</v>
      </c>
      <c r="Q11227" s="28">
        <v>41984.28125</v>
      </c>
      <c r="R11227" s="28">
        <v>41985.063194444447</v>
      </c>
      <c r="S11227" t="s">
        <v>35541</v>
      </c>
      <c r="U11227" s="27">
        <v>41984</v>
      </c>
      <c r="V11227">
        <v>1</v>
      </c>
      <c r="W11227" t="s">
        <v>32</v>
      </c>
      <c r="X11227" t="s">
        <v>274</v>
      </c>
      <c r="Y11227">
        <v>0</v>
      </c>
      <c r="AB11227" t="s">
        <v>237</v>
      </c>
      <c r="AH11227">
        <v>0</v>
      </c>
      <c r="AN11227" t="s">
        <v>238</v>
      </c>
      <c r="AO11227">
        <v>4</v>
      </c>
      <c r="AP11227" t="s">
        <v>239</v>
      </c>
      <c r="AQ11227" s="27">
        <v>41985</v>
      </c>
      <c r="AR11227" t="s">
        <v>240</v>
      </c>
      <c r="AS11227">
        <v>4</v>
      </c>
      <c r="AT11227" t="s">
        <v>239</v>
      </c>
      <c r="AU11227" s="27">
        <v>41985</v>
      </c>
    </row>
    <row r="11228" spans="1:47" x14ac:dyDescent="0.2">
      <c r="A11228">
        <v>11227</v>
      </c>
      <c r="B11228" t="s">
        <v>35542</v>
      </c>
      <c r="C11228" t="s">
        <v>231</v>
      </c>
      <c r="D11228" t="s">
        <v>491</v>
      </c>
      <c r="E11228" s="27">
        <v>41826</v>
      </c>
      <c r="F11228" t="s">
        <v>233</v>
      </c>
      <c r="G11228" s="27">
        <v>26829</v>
      </c>
      <c r="H11228">
        <v>42</v>
      </c>
      <c r="I11228" t="s">
        <v>244</v>
      </c>
      <c r="J11228" t="s">
        <v>245</v>
      </c>
      <c r="K11228">
        <v>0</v>
      </c>
      <c r="L11228">
        <v>5</v>
      </c>
      <c r="M11228">
        <v>0</v>
      </c>
      <c r="N11228">
        <v>0</v>
      </c>
      <c r="O11228">
        <v>7</v>
      </c>
      <c r="P11228">
        <v>-1</v>
      </c>
      <c r="Q11228" s="28">
        <v>41825.199999999997</v>
      </c>
      <c r="R11228" s="28">
        <v>41826.337500000001</v>
      </c>
      <c r="S11228" t="s">
        <v>35543</v>
      </c>
      <c r="T11228" s="27">
        <v>41825</v>
      </c>
      <c r="V11228">
        <v>1</v>
      </c>
      <c r="W11228" t="s">
        <v>36</v>
      </c>
      <c r="X11228" t="s">
        <v>263</v>
      </c>
      <c r="Y11228">
        <v>1</v>
      </c>
      <c r="AA11228" t="s">
        <v>35544</v>
      </c>
      <c r="AB11228" t="s">
        <v>36</v>
      </c>
      <c r="AC11228">
        <v>0</v>
      </c>
      <c r="AD11228" s="27">
        <v>42182</v>
      </c>
      <c r="AE11228" t="s">
        <v>279</v>
      </c>
      <c r="AF11228" s="27">
        <v>42182</v>
      </c>
      <c r="AG11228" s="27">
        <v>42309</v>
      </c>
      <c r="AH11228">
        <v>1</v>
      </c>
      <c r="AJ11228" t="s">
        <v>35544</v>
      </c>
      <c r="AK11228" t="s">
        <v>462</v>
      </c>
      <c r="AL11228" s="27">
        <v>42182</v>
      </c>
      <c r="AM11228" t="s">
        <v>279</v>
      </c>
      <c r="AN11228" t="s">
        <v>238</v>
      </c>
      <c r="AO11228">
        <v>2</v>
      </c>
      <c r="AP11228" t="s">
        <v>239</v>
      </c>
      <c r="AQ11228" s="27">
        <v>41826</v>
      </c>
      <c r="AR11228" t="s">
        <v>240</v>
      </c>
      <c r="AS11228">
        <v>5</v>
      </c>
      <c r="AT11228" t="s">
        <v>246</v>
      </c>
      <c r="AU11228" s="27">
        <v>41826</v>
      </c>
    </row>
    <row r="11229" spans="1:47" x14ac:dyDescent="0.2">
      <c r="A11229">
        <v>11228</v>
      </c>
      <c r="B11229" t="s">
        <v>35545</v>
      </c>
      <c r="C11229" t="s">
        <v>1413</v>
      </c>
      <c r="D11229" t="s">
        <v>35546</v>
      </c>
      <c r="E11229" s="27">
        <v>41373</v>
      </c>
      <c r="F11229" t="s">
        <v>233</v>
      </c>
      <c r="G11229" s="27">
        <v>29941</v>
      </c>
      <c r="H11229">
        <v>34</v>
      </c>
      <c r="I11229" t="s">
        <v>244</v>
      </c>
      <c r="J11229" t="s">
        <v>245</v>
      </c>
      <c r="K11229">
        <v>0</v>
      </c>
      <c r="L11229">
        <v>3</v>
      </c>
      <c r="M11229">
        <v>0</v>
      </c>
      <c r="N11229">
        <v>0</v>
      </c>
      <c r="O11229">
        <v>1</v>
      </c>
      <c r="P11229">
        <v>0</v>
      </c>
      <c r="Q11229" s="28">
        <v>41373.144444444442</v>
      </c>
      <c r="R11229" s="28">
        <v>41374.337500000001</v>
      </c>
      <c r="S11229" t="s">
        <v>35547</v>
      </c>
      <c r="T11229" s="27">
        <v>41373</v>
      </c>
      <c r="V11229">
        <v>0</v>
      </c>
      <c r="W11229" t="s">
        <v>32</v>
      </c>
      <c r="X11229" t="s">
        <v>261</v>
      </c>
      <c r="Y11229">
        <v>1</v>
      </c>
      <c r="AA11229" t="s">
        <v>35548</v>
      </c>
      <c r="AB11229" t="s">
        <v>36</v>
      </c>
      <c r="AC11229">
        <v>0</v>
      </c>
      <c r="AD11229" s="27">
        <v>41501</v>
      </c>
      <c r="AE11229" t="s">
        <v>324</v>
      </c>
      <c r="AF11229" s="27">
        <v>41501</v>
      </c>
      <c r="AG11229" s="27">
        <v>41501</v>
      </c>
      <c r="AH11229">
        <v>0</v>
      </c>
      <c r="AN11229" t="s">
        <v>238</v>
      </c>
      <c r="AO11229">
        <v>3</v>
      </c>
      <c r="AP11229" t="s">
        <v>239</v>
      </c>
      <c r="AQ11229" s="27">
        <v>41373</v>
      </c>
      <c r="AR11229" t="s">
        <v>240</v>
      </c>
      <c r="AS11229">
        <v>3</v>
      </c>
      <c r="AT11229" t="s">
        <v>239</v>
      </c>
      <c r="AU11229" s="27">
        <v>41373</v>
      </c>
    </row>
    <row r="11230" spans="1:47" x14ac:dyDescent="0.2">
      <c r="A11230">
        <v>11229</v>
      </c>
      <c r="B11230" t="s">
        <v>35549</v>
      </c>
      <c r="C11230" t="s">
        <v>1294</v>
      </c>
      <c r="D11230" t="s">
        <v>35550</v>
      </c>
      <c r="E11230" s="27">
        <v>41318</v>
      </c>
      <c r="F11230" t="s">
        <v>294</v>
      </c>
      <c r="G11230" s="27">
        <v>29083</v>
      </c>
      <c r="H11230">
        <v>36</v>
      </c>
      <c r="I11230" t="s">
        <v>244</v>
      </c>
      <c r="J11230" t="s">
        <v>245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-1</v>
      </c>
      <c r="Q11230" s="28">
        <v>41317.06527777778</v>
      </c>
      <c r="R11230" s="28">
        <v>41361.449305555558</v>
      </c>
      <c r="S11230" t="s">
        <v>35551</v>
      </c>
      <c r="T11230" s="27">
        <v>41317</v>
      </c>
      <c r="V11230">
        <v>1</v>
      </c>
      <c r="W11230" t="s">
        <v>32</v>
      </c>
      <c r="X11230" t="s">
        <v>1546</v>
      </c>
      <c r="Y11230">
        <v>0</v>
      </c>
      <c r="AB11230" t="s">
        <v>237</v>
      </c>
      <c r="AH11230">
        <v>0</v>
      </c>
      <c r="AN11230" t="s">
        <v>238</v>
      </c>
      <c r="AO11230">
        <v>1</v>
      </c>
      <c r="AP11230" t="s">
        <v>239</v>
      </c>
      <c r="AQ11230" s="27">
        <v>41318</v>
      </c>
      <c r="AR11230" t="s">
        <v>240</v>
      </c>
      <c r="AS11230">
        <v>1</v>
      </c>
      <c r="AT11230" t="s">
        <v>239</v>
      </c>
      <c r="AU11230" s="27">
        <v>41318</v>
      </c>
    </row>
    <row r="11231" spans="1:47" x14ac:dyDescent="0.2">
      <c r="A11231">
        <v>11230</v>
      </c>
      <c r="B11231" t="s">
        <v>35552</v>
      </c>
      <c r="C11231" t="s">
        <v>35553</v>
      </c>
      <c r="D11231" t="s">
        <v>758</v>
      </c>
      <c r="E11231" s="27">
        <v>41334</v>
      </c>
      <c r="F11231" t="s">
        <v>233</v>
      </c>
      <c r="G11231" s="27">
        <v>22142</v>
      </c>
      <c r="H11231">
        <v>55</v>
      </c>
      <c r="I11231" t="s">
        <v>234</v>
      </c>
      <c r="J11231" t="s">
        <v>22</v>
      </c>
      <c r="K11231">
        <v>0</v>
      </c>
      <c r="L11231">
        <v>1</v>
      </c>
      <c r="M11231">
        <v>0</v>
      </c>
      <c r="N11231">
        <v>0</v>
      </c>
      <c r="O11231">
        <v>2</v>
      </c>
      <c r="P11231">
        <v>0</v>
      </c>
      <c r="Q11231" s="28">
        <v>41334.531944444447</v>
      </c>
      <c r="R11231" s="28">
        <v>41335.379166666666</v>
      </c>
      <c r="S11231" t="s">
        <v>35554</v>
      </c>
      <c r="T11231" s="27">
        <v>41333</v>
      </c>
      <c r="V11231">
        <v>1</v>
      </c>
      <c r="W11231" t="s">
        <v>32</v>
      </c>
      <c r="X11231" t="s">
        <v>364</v>
      </c>
      <c r="Y11231">
        <v>1</v>
      </c>
      <c r="AA11231" t="s">
        <v>35555</v>
      </c>
      <c r="AB11231" t="s">
        <v>36</v>
      </c>
      <c r="AC11231">
        <v>0</v>
      </c>
      <c r="AD11231" s="27">
        <v>41376</v>
      </c>
      <c r="AE11231" t="s">
        <v>724</v>
      </c>
      <c r="AF11231" s="27">
        <v>41376</v>
      </c>
      <c r="AG11231" s="27">
        <v>41377</v>
      </c>
      <c r="AH11231">
        <v>0</v>
      </c>
      <c r="AN11231" t="s">
        <v>238</v>
      </c>
      <c r="AO11231">
        <v>1</v>
      </c>
      <c r="AP11231" t="s">
        <v>239</v>
      </c>
      <c r="AQ11231" s="27">
        <v>41334</v>
      </c>
      <c r="AR11231" t="s">
        <v>240</v>
      </c>
      <c r="AS11231">
        <v>1</v>
      </c>
      <c r="AT11231" t="s">
        <v>239</v>
      </c>
      <c r="AU11231" s="27">
        <v>41334</v>
      </c>
    </row>
    <row r="11232" spans="1:47" x14ac:dyDescent="0.2">
      <c r="A11232">
        <v>11231</v>
      </c>
      <c r="B11232" t="s">
        <v>35556</v>
      </c>
      <c r="C11232" t="s">
        <v>35557</v>
      </c>
      <c r="D11232" t="s">
        <v>17483</v>
      </c>
      <c r="E11232" s="27">
        <v>41693</v>
      </c>
      <c r="F11232" t="s">
        <v>294</v>
      </c>
      <c r="G11232" s="27">
        <v>32805</v>
      </c>
      <c r="H11232">
        <v>26</v>
      </c>
      <c r="I11232" t="s">
        <v>244</v>
      </c>
      <c r="J11232" t="s">
        <v>250</v>
      </c>
      <c r="K11232">
        <v>0</v>
      </c>
      <c r="L11232">
        <v>10</v>
      </c>
      <c r="M11232">
        <v>0</v>
      </c>
      <c r="N11232">
        <v>0</v>
      </c>
      <c r="O11232">
        <v>5</v>
      </c>
      <c r="P11232">
        <v>0</v>
      </c>
      <c r="Q11232" s="28">
        <v>41693.511805555558</v>
      </c>
      <c r="R11232" s="28">
        <v>41712.522916666669</v>
      </c>
      <c r="S11232" t="s">
        <v>35558</v>
      </c>
      <c r="T11232" s="27">
        <v>41692</v>
      </c>
      <c r="V11232">
        <v>1</v>
      </c>
      <c r="W11232" t="s">
        <v>32</v>
      </c>
      <c r="X11232" t="s">
        <v>313</v>
      </c>
      <c r="Y11232">
        <v>1</v>
      </c>
      <c r="AA11232" t="s">
        <v>35559</v>
      </c>
      <c r="AB11232" t="s">
        <v>36</v>
      </c>
      <c r="AC11232">
        <v>0</v>
      </c>
      <c r="AD11232" s="27">
        <v>42232</v>
      </c>
      <c r="AE11232" t="s">
        <v>422</v>
      </c>
      <c r="AF11232" s="27">
        <v>42232</v>
      </c>
      <c r="AG11232" s="27">
        <v>42354</v>
      </c>
      <c r="AH11232">
        <v>0</v>
      </c>
      <c r="AN11232" t="s">
        <v>238</v>
      </c>
      <c r="AO11232">
        <v>4</v>
      </c>
      <c r="AP11232" t="s">
        <v>239</v>
      </c>
      <c r="AQ11232" s="27">
        <v>41693</v>
      </c>
      <c r="AR11232" t="s">
        <v>240</v>
      </c>
      <c r="AS11232">
        <v>10</v>
      </c>
      <c r="AT11232" t="s">
        <v>269</v>
      </c>
      <c r="AU11232" s="27">
        <v>41693</v>
      </c>
    </row>
    <row r="11233" spans="1:47" x14ac:dyDescent="0.2">
      <c r="A11233">
        <v>11232</v>
      </c>
      <c r="B11233" t="s">
        <v>35560</v>
      </c>
      <c r="C11233" t="s">
        <v>783</v>
      </c>
      <c r="D11233" t="s">
        <v>24764</v>
      </c>
      <c r="E11233" s="27">
        <v>41293</v>
      </c>
      <c r="F11233" t="s">
        <v>233</v>
      </c>
      <c r="G11233" s="27">
        <v>32853</v>
      </c>
      <c r="H11233">
        <v>26</v>
      </c>
      <c r="I11233" t="s">
        <v>244</v>
      </c>
      <c r="J11233" t="s">
        <v>245</v>
      </c>
      <c r="K11233">
        <v>0</v>
      </c>
      <c r="L11233">
        <v>4</v>
      </c>
      <c r="M11233">
        <v>0</v>
      </c>
      <c r="N11233">
        <v>0</v>
      </c>
      <c r="O11233">
        <v>1</v>
      </c>
      <c r="P11233">
        <v>-1</v>
      </c>
      <c r="Q11233" s="28">
        <v>41292.502083333333</v>
      </c>
      <c r="R11233" s="28">
        <v>41302.361805555556</v>
      </c>
      <c r="S11233" t="s">
        <v>35561</v>
      </c>
      <c r="T11233" s="27">
        <v>40911</v>
      </c>
      <c r="V11233">
        <v>382</v>
      </c>
      <c r="W11233" t="s">
        <v>36</v>
      </c>
      <c r="X11233" t="s">
        <v>404</v>
      </c>
      <c r="Y11233">
        <v>0</v>
      </c>
      <c r="AB11233" t="s">
        <v>237</v>
      </c>
      <c r="AH11233">
        <v>0</v>
      </c>
      <c r="AN11233" t="s">
        <v>238</v>
      </c>
      <c r="AO11233">
        <v>5</v>
      </c>
      <c r="AP11233" t="s">
        <v>246</v>
      </c>
      <c r="AQ11233" s="27">
        <v>41293</v>
      </c>
      <c r="AR11233" t="s">
        <v>240</v>
      </c>
      <c r="AS11233">
        <v>4</v>
      </c>
      <c r="AT11233" t="s">
        <v>239</v>
      </c>
      <c r="AU11233" s="27">
        <v>41293</v>
      </c>
    </row>
    <row r="11234" spans="1:47" x14ac:dyDescent="0.2">
      <c r="A11234">
        <v>11233</v>
      </c>
      <c r="B11234" t="s">
        <v>35562</v>
      </c>
      <c r="C11234" t="s">
        <v>281</v>
      </c>
      <c r="D11234" t="s">
        <v>35563</v>
      </c>
      <c r="E11234" s="27">
        <v>41833</v>
      </c>
      <c r="F11234" t="s">
        <v>233</v>
      </c>
      <c r="G11234" s="27">
        <v>23057</v>
      </c>
      <c r="H11234">
        <v>53</v>
      </c>
      <c r="I11234" t="s">
        <v>234</v>
      </c>
      <c r="J11234" t="s">
        <v>245</v>
      </c>
      <c r="K11234">
        <v>0</v>
      </c>
      <c r="L11234">
        <v>1</v>
      </c>
      <c r="M11234">
        <v>0</v>
      </c>
      <c r="N11234">
        <v>0</v>
      </c>
      <c r="O11234">
        <v>1</v>
      </c>
      <c r="P11234">
        <v>-1</v>
      </c>
      <c r="Q11234" s="28">
        <v>41832.513888888891</v>
      </c>
      <c r="R11234" s="28">
        <v>41833.324999999997</v>
      </c>
      <c r="S11234" t="s">
        <v>35564</v>
      </c>
      <c r="T11234" s="27">
        <v>41832</v>
      </c>
      <c r="V11234">
        <v>1</v>
      </c>
      <c r="W11234" t="s">
        <v>36</v>
      </c>
      <c r="X11234" t="s">
        <v>1884</v>
      </c>
      <c r="Y11234">
        <v>0</v>
      </c>
      <c r="AB11234" t="s">
        <v>237</v>
      </c>
      <c r="AH11234">
        <v>0</v>
      </c>
      <c r="AN11234" t="s">
        <v>238</v>
      </c>
      <c r="AO11234">
        <v>1</v>
      </c>
      <c r="AP11234" t="s">
        <v>239</v>
      </c>
      <c r="AQ11234" s="27">
        <v>41833</v>
      </c>
      <c r="AR11234" t="s">
        <v>240</v>
      </c>
      <c r="AS11234">
        <v>1</v>
      </c>
      <c r="AT11234" t="s">
        <v>239</v>
      </c>
      <c r="AU11234" s="27">
        <v>41833</v>
      </c>
    </row>
    <row r="11235" spans="1:47" x14ac:dyDescent="0.2">
      <c r="A11235">
        <v>11234</v>
      </c>
      <c r="B11235" t="s">
        <v>35565</v>
      </c>
      <c r="C11235" t="s">
        <v>35566</v>
      </c>
      <c r="D11235" t="s">
        <v>357</v>
      </c>
      <c r="E11235" s="27">
        <v>41526</v>
      </c>
      <c r="F11235" t="s">
        <v>294</v>
      </c>
      <c r="G11235" s="27">
        <v>26519</v>
      </c>
      <c r="H11235">
        <v>43</v>
      </c>
      <c r="I11235" t="s">
        <v>244</v>
      </c>
      <c r="J11235" t="s">
        <v>245</v>
      </c>
      <c r="K11235">
        <v>0</v>
      </c>
      <c r="L11235">
        <v>8</v>
      </c>
      <c r="M11235">
        <v>0</v>
      </c>
      <c r="N11235">
        <v>0</v>
      </c>
      <c r="O11235">
        <v>3</v>
      </c>
      <c r="P11235">
        <v>-9</v>
      </c>
      <c r="Q11235" s="28">
        <v>41517.094444444447</v>
      </c>
      <c r="R11235" s="28">
        <v>41518.206944444442</v>
      </c>
      <c r="S11235" t="s">
        <v>35567</v>
      </c>
      <c r="T11235" s="27">
        <v>41517</v>
      </c>
      <c r="V11235">
        <v>9</v>
      </c>
      <c r="W11235" t="s">
        <v>36</v>
      </c>
      <c r="X11235" t="s">
        <v>279</v>
      </c>
      <c r="Y11235">
        <v>0</v>
      </c>
      <c r="AB11235" t="s">
        <v>237</v>
      </c>
      <c r="AH11235">
        <v>0</v>
      </c>
      <c r="AN11235" t="s">
        <v>238</v>
      </c>
      <c r="AO11235">
        <v>4</v>
      </c>
      <c r="AP11235" t="s">
        <v>239</v>
      </c>
      <c r="AQ11235" s="27">
        <v>41526</v>
      </c>
      <c r="AR11235" t="s">
        <v>240</v>
      </c>
      <c r="AS11235">
        <v>8</v>
      </c>
      <c r="AT11235" t="s">
        <v>269</v>
      </c>
      <c r="AU11235" s="27">
        <v>41526</v>
      </c>
    </row>
    <row r="11236" spans="1:47" x14ac:dyDescent="0.2">
      <c r="A11236">
        <v>11235</v>
      </c>
      <c r="B11236" t="s">
        <v>35568</v>
      </c>
      <c r="C11236" t="s">
        <v>3856</v>
      </c>
      <c r="D11236" t="s">
        <v>1692</v>
      </c>
      <c r="E11236" s="27">
        <v>41582</v>
      </c>
      <c r="F11236" t="s">
        <v>233</v>
      </c>
      <c r="G11236" s="27">
        <v>30706</v>
      </c>
      <c r="H11236">
        <v>32</v>
      </c>
      <c r="I11236" t="s">
        <v>244</v>
      </c>
      <c r="J11236" t="s">
        <v>250</v>
      </c>
      <c r="K11236">
        <v>0</v>
      </c>
      <c r="L11236">
        <v>7</v>
      </c>
      <c r="M11236">
        <v>1</v>
      </c>
      <c r="N11236">
        <v>0</v>
      </c>
      <c r="O11236">
        <v>10</v>
      </c>
      <c r="P11236">
        <v>-1</v>
      </c>
      <c r="Q11236" s="28">
        <v>41581.259027777778</v>
      </c>
      <c r="R11236" s="28">
        <v>41582.35</v>
      </c>
      <c r="S11236" t="s">
        <v>35569</v>
      </c>
      <c r="T11236" s="27">
        <v>41581</v>
      </c>
      <c r="V11236">
        <v>1</v>
      </c>
      <c r="W11236" t="s">
        <v>32</v>
      </c>
      <c r="X11236" t="s">
        <v>729</v>
      </c>
      <c r="Y11236">
        <v>0</v>
      </c>
      <c r="AB11236" t="s">
        <v>237</v>
      </c>
      <c r="AH11236">
        <v>0</v>
      </c>
      <c r="AN11236" t="s">
        <v>238</v>
      </c>
      <c r="AO11236">
        <v>9</v>
      </c>
      <c r="AP11236" t="s">
        <v>269</v>
      </c>
      <c r="AQ11236" s="27">
        <v>41582</v>
      </c>
      <c r="AR11236" t="s">
        <v>240</v>
      </c>
      <c r="AS11236">
        <v>7</v>
      </c>
      <c r="AT11236" t="s">
        <v>246</v>
      </c>
      <c r="AU11236" s="27">
        <v>41582</v>
      </c>
    </row>
    <row r="11237" spans="1:47" x14ac:dyDescent="0.2">
      <c r="A11237">
        <v>11236</v>
      </c>
      <c r="B11237" t="s">
        <v>35570</v>
      </c>
      <c r="C11237" t="s">
        <v>35571</v>
      </c>
      <c r="D11237" t="s">
        <v>26423</v>
      </c>
      <c r="E11237" s="27">
        <v>41848</v>
      </c>
      <c r="F11237" t="s">
        <v>294</v>
      </c>
      <c r="G11237" s="27">
        <v>33697</v>
      </c>
      <c r="H11237">
        <v>24</v>
      </c>
      <c r="I11237" t="s">
        <v>259</v>
      </c>
      <c r="J11237" t="s">
        <v>250</v>
      </c>
      <c r="K11237">
        <v>0</v>
      </c>
      <c r="L11237">
        <v>2</v>
      </c>
      <c r="M11237">
        <v>0</v>
      </c>
      <c r="N11237">
        <v>0</v>
      </c>
      <c r="O11237">
        <v>0</v>
      </c>
      <c r="P11237">
        <v>-1</v>
      </c>
      <c r="Q11237" s="28">
        <v>41847.245833333334</v>
      </c>
      <c r="R11237" s="28">
        <v>41848.088194444441</v>
      </c>
      <c r="S11237" t="s">
        <v>35572</v>
      </c>
      <c r="T11237" s="27">
        <v>41847</v>
      </c>
      <c r="V11237">
        <v>1</v>
      </c>
      <c r="W11237" t="s">
        <v>36</v>
      </c>
      <c r="X11237" t="s">
        <v>279</v>
      </c>
      <c r="Y11237">
        <v>0</v>
      </c>
      <c r="AB11237" t="s">
        <v>237</v>
      </c>
      <c r="AH11237">
        <v>0</v>
      </c>
      <c r="AN11237" t="s">
        <v>238</v>
      </c>
      <c r="AO11237">
        <v>3</v>
      </c>
      <c r="AP11237" t="s">
        <v>239</v>
      </c>
      <c r="AQ11237" s="27">
        <v>41848</v>
      </c>
      <c r="AR11237" t="s">
        <v>240</v>
      </c>
      <c r="AS11237">
        <v>2</v>
      </c>
      <c r="AT11237" t="s">
        <v>239</v>
      </c>
      <c r="AU11237" s="27">
        <v>41848</v>
      </c>
    </row>
    <row r="11238" spans="1:47" x14ac:dyDescent="0.2">
      <c r="A11238">
        <v>11237</v>
      </c>
      <c r="B11238" t="s">
        <v>35573</v>
      </c>
      <c r="C11238" t="s">
        <v>1119</v>
      </c>
      <c r="D11238" t="s">
        <v>17955</v>
      </c>
      <c r="E11238" s="27">
        <v>41409</v>
      </c>
      <c r="F11238" t="s">
        <v>233</v>
      </c>
      <c r="G11238" s="27">
        <v>26900</v>
      </c>
      <c r="H11238">
        <v>42</v>
      </c>
      <c r="I11238" t="s">
        <v>244</v>
      </c>
      <c r="J11238" t="s">
        <v>245</v>
      </c>
      <c r="K11238">
        <v>0</v>
      </c>
      <c r="L11238">
        <v>1</v>
      </c>
      <c r="M11238">
        <v>0</v>
      </c>
      <c r="N11238">
        <v>0</v>
      </c>
      <c r="O11238">
        <v>1</v>
      </c>
      <c r="P11238">
        <v>0</v>
      </c>
      <c r="Q11238" s="28">
        <v>41409.050000000003</v>
      </c>
      <c r="R11238" s="28">
        <v>41409.426388888889</v>
      </c>
      <c r="S11238" t="s">
        <v>35574</v>
      </c>
      <c r="T11238" s="27">
        <v>41408</v>
      </c>
      <c r="V11238">
        <v>1</v>
      </c>
      <c r="W11238" t="s">
        <v>36</v>
      </c>
      <c r="X11238" t="s">
        <v>263</v>
      </c>
      <c r="Y11238">
        <v>0</v>
      </c>
      <c r="AB11238" t="s">
        <v>237</v>
      </c>
      <c r="AH11238">
        <v>0</v>
      </c>
      <c r="AN11238" t="s">
        <v>238</v>
      </c>
      <c r="AO11238">
        <v>1</v>
      </c>
      <c r="AP11238" t="s">
        <v>239</v>
      </c>
      <c r="AQ11238" s="27">
        <v>41409</v>
      </c>
      <c r="AR11238" t="s">
        <v>240</v>
      </c>
      <c r="AS11238">
        <v>1</v>
      </c>
      <c r="AT11238" t="s">
        <v>239</v>
      </c>
      <c r="AU11238" s="27">
        <v>41409</v>
      </c>
    </row>
    <row r="11239" spans="1:47" x14ac:dyDescent="0.2">
      <c r="A11239">
        <v>11238</v>
      </c>
      <c r="B11239" t="s">
        <v>35575</v>
      </c>
      <c r="C11239" t="s">
        <v>35576</v>
      </c>
      <c r="D11239" t="s">
        <v>35577</v>
      </c>
      <c r="E11239" s="27">
        <v>41655</v>
      </c>
      <c r="F11239" t="s">
        <v>294</v>
      </c>
      <c r="G11239" s="27">
        <v>31669</v>
      </c>
      <c r="H11239">
        <v>29</v>
      </c>
      <c r="I11239" t="s">
        <v>244</v>
      </c>
      <c r="J11239" t="s">
        <v>250</v>
      </c>
      <c r="K11239">
        <v>0</v>
      </c>
      <c r="L11239">
        <v>3</v>
      </c>
      <c r="M11239">
        <v>0</v>
      </c>
      <c r="N11239">
        <v>0</v>
      </c>
      <c r="O11239">
        <v>0</v>
      </c>
      <c r="W11239" t="s">
        <v>237</v>
      </c>
      <c r="Y11239">
        <v>-1</v>
      </c>
      <c r="AB11239" t="s">
        <v>237</v>
      </c>
      <c r="AH11239">
        <v>0</v>
      </c>
      <c r="AN11239" t="s">
        <v>238</v>
      </c>
      <c r="AO11239">
        <v>3</v>
      </c>
      <c r="AP11239" t="s">
        <v>239</v>
      </c>
      <c r="AQ11239" s="27">
        <v>41655</v>
      </c>
      <c r="AR11239" t="s">
        <v>240</v>
      </c>
      <c r="AS11239">
        <v>3</v>
      </c>
      <c r="AT11239" t="s">
        <v>239</v>
      </c>
      <c r="AU11239" s="27">
        <v>41655</v>
      </c>
    </row>
    <row r="11240" spans="1:47" x14ac:dyDescent="0.2">
      <c r="A11240">
        <v>11239</v>
      </c>
      <c r="B11240" t="s">
        <v>35578</v>
      </c>
      <c r="C11240" t="s">
        <v>18592</v>
      </c>
      <c r="D11240" t="s">
        <v>8177</v>
      </c>
      <c r="E11240" s="27">
        <v>41525</v>
      </c>
      <c r="F11240" t="s">
        <v>294</v>
      </c>
      <c r="G11240" s="27">
        <v>27737</v>
      </c>
      <c r="H11240">
        <v>40</v>
      </c>
      <c r="I11240" t="s">
        <v>244</v>
      </c>
      <c r="J11240" t="s">
        <v>250</v>
      </c>
      <c r="K11240">
        <v>0</v>
      </c>
      <c r="L11240">
        <v>7</v>
      </c>
      <c r="M11240">
        <v>0</v>
      </c>
      <c r="N11240">
        <v>0</v>
      </c>
      <c r="O11240">
        <v>3</v>
      </c>
      <c r="P11240">
        <v>-1</v>
      </c>
      <c r="Q11240" s="28">
        <v>41524.288194444445</v>
      </c>
      <c r="R11240" s="28">
        <v>41526.336805555555</v>
      </c>
      <c r="S11240" t="s">
        <v>35579</v>
      </c>
      <c r="T11240" s="27">
        <v>41524</v>
      </c>
      <c r="V11240">
        <v>1</v>
      </c>
      <c r="W11240" t="s">
        <v>36</v>
      </c>
      <c r="X11240" t="s">
        <v>279</v>
      </c>
      <c r="Y11240">
        <v>0</v>
      </c>
      <c r="AB11240" t="s">
        <v>237</v>
      </c>
      <c r="AH11240">
        <v>0</v>
      </c>
      <c r="AN11240" t="s">
        <v>238</v>
      </c>
      <c r="AO11240">
        <v>3</v>
      </c>
      <c r="AP11240" t="s">
        <v>239</v>
      </c>
      <c r="AQ11240" s="27">
        <v>41525</v>
      </c>
      <c r="AR11240" t="s">
        <v>240</v>
      </c>
      <c r="AS11240">
        <v>7</v>
      </c>
      <c r="AT11240" t="s">
        <v>246</v>
      </c>
      <c r="AU11240" s="27">
        <v>41525</v>
      </c>
    </row>
    <row r="11241" spans="1:47" x14ac:dyDescent="0.2">
      <c r="A11241">
        <v>11240</v>
      </c>
      <c r="B11241" t="s">
        <v>35580</v>
      </c>
      <c r="C11241" t="s">
        <v>1863</v>
      </c>
      <c r="D11241" t="s">
        <v>35581</v>
      </c>
      <c r="E11241" s="27">
        <v>41335</v>
      </c>
      <c r="F11241" t="s">
        <v>233</v>
      </c>
      <c r="G11241" s="27">
        <v>28009</v>
      </c>
      <c r="H11241">
        <v>39</v>
      </c>
      <c r="I11241" t="s">
        <v>244</v>
      </c>
      <c r="J11241" t="s">
        <v>245</v>
      </c>
      <c r="K11241">
        <v>0</v>
      </c>
      <c r="L11241">
        <v>2</v>
      </c>
      <c r="M11241">
        <v>0</v>
      </c>
      <c r="N11241">
        <v>0</v>
      </c>
      <c r="O11241">
        <v>0</v>
      </c>
      <c r="P11241">
        <v>0</v>
      </c>
      <c r="Q11241" s="28">
        <v>41335.518750000003</v>
      </c>
      <c r="R11241" s="28">
        <v>41335.043055555558</v>
      </c>
      <c r="S11241" t="s">
        <v>35582</v>
      </c>
      <c r="T11241" s="27">
        <v>41334</v>
      </c>
      <c r="V11241">
        <v>1</v>
      </c>
      <c r="W11241" t="s">
        <v>36</v>
      </c>
      <c r="X11241" t="s">
        <v>261</v>
      </c>
      <c r="Y11241">
        <v>0</v>
      </c>
      <c r="AB11241" t="s">
        <v>237</v>
      </c>
      <c r="AH11241">
        <v>0</v>
      </c>
      <c r="AN11241" t="s">
        <v>238</v>
      </c>
      <c r="AO11241">
        <v>1</v>
      </c>
      <c r="AP11241" t="s">
        <v>239</v>
      </c>
      <c r="AQ11241" s="27">
        <v>41335</v>
      </c>
      <c r="AR11241" t="s">
        <v>240</v>
      </c>
      <c r="AS11241">
        <v>2</v>
      </c>
      <c r="AT11241" t="s">
        <v>239</v>
      </c>
      <c r="AU11241" s="27">
        <v>41335</v>
      </c>
    </row>
    <row r="11242" spans="1:47" x14ac:dyDescent="0.2">
      <c r="A11242">
        <v>11241</v>
      </c>
      <c r="B11242" t="s">
        <v>35583</v>
      </c>
      <c r="C11242" t="s">
        <v>3344</v>
      </c>
      <c r="D11242" t="s">
        <v>3399</v>
      </c>
      <c r="E11242" s="27">
        <v>41416</v>
      </c>
      <c r="F11242" t="s">
        <v>233</v>
      </c>
      <c r="G11242" s="27">
        <v>34395</v>
      </c>
      <c r="H11242">
        <v>22</v>
      </c>
      <c r="I11242" t="s">
        <v>259</v>
      </c>
      <c r="J11242" t="s">
        <v>250</v>
      </c>
      <c r="K11242">
        <v>0</v>
      </c>
      <c r="L11242">
        <v>3</v>
      </c>
      <c r="M11242">
        <v>0</v>
      </c>
      <c r="N11242">
        <v>0</v>
      </c>
      <c r="O11242">
        <v>0</v>
      </c>
      <c r="P11242">
        <v>-1</v>
      </c>
      <c r="Q11242" s="28">
        <v>41415.130555555559</v>
      </c>
      <c r="R11242" s="28">
        <v>41416.319444444445</v>
      </c>
      <c r="S11242" t="s">
        <v>35584</v>
      </c>
      <c r="T11242" s="27">
        <v>41415</v>
      </c>
      <c r="V11242">
        <v>1</v>
      </c>
      <c r="W11242" t="s">
        <v>32</v>
      </c>
      <c r="X11242" t="s">
        <v>284</v>
      </c>
      <c r="Y11242">
        <v>0</v>
      </c>
      <c r="AB11242" t="s">
        <v>237</v>
      </c>
      <c r="AH11242">
        <v>0</v>
      </c>
      <c r="AN11242" t="s">
        <v>238</v>
      </c>
      <c r="AO11242">
        <v>5</v>
      </c>
      <c r="AP11242" t="s">
        <v>246</v>
      </c>
      <c r="AQ11242" s="27">
        <v>41416</v>
      </c>
      <c r="AR11242" t="s">
        <v>240</v>
      </c>
      <c r="AS11242">
        <v>3</v>
      </c>
      <c r="AT11242" t="s">
        <v>239</v>
      </c>
      <c r="AU11242" s="27">
        <v>41416</v>
      </c>
    </row>
    <row r="11243" spans="1:47" x14ac:dyDescent="0.2">
      <c r="A11243">
        <v>11242</v>
      </c>
      <c r="B11243" t="s">
        <v>35585</v>
      </c>
      <c r="C11243" t="s">
        <v>35586</v>
      </c>
      <c r="D11243" t="s">
        <v>35587</v>
      </c>
      <c r="E11243" s="27">
        <v>41442</v>
      </c>
      <c r="F11243" t="s">
        <v>233</v>
      </c>
      <c r="G11243" s="27">
        <v>29168</v>
      </c>
      <c r="H11243">
        <v>36</v>
      </c>
      <c r="I11243" t="s">
        <v>244</v>
      </c>
      <c r="J11243" t="s">
        <v>250</v>
      </c>
      <c r="K11243">
        <v>0</v>
      </c>
      <c r="L11243">
        <v>10</v>
      </c>
      <c r="M11243">
        <v>0</v>
      </c>
      <c r="N11243">
        <v>0</v>
      </c>
      <c r="O11243">
        <v>20</v>
      </c>
      <c r="P11243">
        <v>9</v>
      </c>
      <c r="Q11243" s="28">
        <v>41451.487500000003</v>
      </c>
      <c r="R11243" s="28">
        <v>41508.484722222223</v>
      </c>
      <c r="S11243" t="s">
        <v>35588</v>
      </c>
      <c r="T11243" s="27">
        <v>41415</v>
      </c>
      <c r="V11243">
        <v>27</v>
      </c>
      <c r="W11243" t="s">
        <v>36</v>
      </c>
      <c r="X11243" t="s">
        <v>412</v>
      </c>
      <c r="Y11243">
        <v>1</v>
      </c>
      <c r="AA11243" t="s">
        <v>35589</v>
      </c>
      <c r="AB11243" t="s">
        <v>32</v>
      </c>
      <c r="AC11243">
        <v>0</v>
      </c>
      <c r="AD11243" s="27">
        <v>41451</v>
      </c>
      <c r="AE11243" t="s">
        <v>494</v>
      </c>
      <c r="AF11243" s="27">
        <v>41451</v>
      </c>
      <c r="AG11243" s="27">
        <v>41508</v>
      </c>
      <c r="AH11243">
        <v>0</v>
      </c>
      <c r="AN11243" t="s">
        <v>238</v>
      </c>
      <c r="AO11243">
        <v>9</v>
      </c>
      <c r="AP11243" t="s">
        <v>269</v>
      </c>
      <c r="AQ11243" s="27">
        <v>41442</v>
      </c>
      <c r="AR11243" t="s">
        <v>240</v>
      </c>
      <c r="AS11243">
        <v>10</v>
      </c>
      <c r="AT11243" t="s">
        <v>269</v>
      </c>
      <c r="AU11243" s="27">
        <v>41442</v>
      </c>
    </row>
    <row r="11244" spans="1:47" x14ac:dyDescent="0.2">
      <c r="A11244">
        <v>11243</v>
      </c>
      <c r="B11244" t="s">
        <v>35590</v>
      </c>
      <c r="C11244" t="s">
        <v>464</v>
      </c>
      <c r="D11244" t="s">
        <v>12202</v>
      </c>
      <c r="E11244" s="27">
        <v>41982</v>
      </c>
      <c r="F11244" t="s">
        <v>233</v>
      </c>
      <c r="G11244" s="27">
        <v>30907</v>
      </c>
      <c r="H11244">
        <v>31</v>
      </c>
      <c r="I11244" t="s">
        <v>244</v>
      </c>
      <c r="J11244" t="s">
        <v>245</v>
      </c>
      <c r="K11244">
        <v>0</v>
      </c>
      <c r="L11244">
        <v>5</v>
      </c>
      <c r="M11244">
        <v>0</v>
      </c>
      <c r="N11244">
        <v>0</v>
      </c>
      <c r="O11244">
        <v>1</v>
      </c>
      <c r="P11244">
        <v>0</v>
      </c>
      <c r="Q11244" s="28">
        <v>41982.060416666667</v>
      </c>
      <c r="R11244" s="28">
        <v>42039.071527777778</v>
      </c>
      <c r="S11244" t="s">
        <v>35591</v>
      </c>
      <c r="T11244" s="27">
        <v>41981</v>
      </c>
      <c r="V11244">
        <v>1</v>
      </c>
      <c r="W11244" t="s">
        <v>32</v>
      </c>
      <c r="X11244" t="s">
        <v>555</v>
      </c>
      <c r="Y11244">
        <v>0</v>
      </c>
      <c r="AB11244" t="s">
        <v>237</v>
      </c>
      <c r="AH11244">
        <v>0</v>
      </c>
      <c r="AN11244" t="s">
        <v>238</v>
      </c>
      <c r="AO11244">
        <v>2</v>
      </c>
      <c r="AP11244" t="s">
        <v>239</v>
      </c>
      <c r="AQ11244" s="27">
        <v>41982</v>
      </c>
      <c r="AR11244" t="s">
        <v>240</v>
      </c>
      <c r="AS11244">
        <v>5</v>
      </c>
      <c r="AT11244" t="s">
        <v>246</v>
      </c>
      <c r="AU11244" s="27">
        <v>41982</v>
      </c>
    </row>
    <row r="11245" spans="1:47" x14ac:dyDescent="0.2">
      <c r="A11245">
        <v>11244</v>
      </c>
      <c r="B11245" t="s">
        <v>35592</v>
      </c>
      <c r="C11245" t="s">
        <v>1317</v>
      </c>
      <c r="D11245" t="s">
        <v>232</v>
      </c>
      <c r="E11245" s="27">
        <v>41297</v>
      </c>
      <c r="F11245" t="s">
        <v>233</v>
      </c>
      <c r="G11245" s="27">
        <v>31208</v>
      </c>
      <c r="H11245">
        <v>30</v>
      </c>
      <c r="I11245" t="s">
        <v>244</v>
      </c>
      <c r="J11245" t="s">
        <v>353</v>
      </c>
      <c r="K11245">
        <v>0</v>
      </c>
      <c r="L11245">
        <v>2</v>
      </c>
      <c r="M11245">
        <v>0</v>
      </c>
      <c r="N11245">
        <v>0</v>
      </c>
      <c r="O11245">
        <v>2</v>
      </c>
      <c r="P11245">
        <v>-1</v>
      </c>
      <c r="Q11245" s="28">
        <v>41296.530555555553</v>
      </c>
      <c r="R11245" s="28">
        <v>41374.095833333333</v>
      </c>
      <c r="S11245" t="s">
        <v>35593</v>
      </c>
      <c r="T11245" s="27">
        <v>41296</v>
      </c>
      <c r="V11245">
        <v>1</v>
      </c>
      <c r="W11245" t="s">
        <v>36</v>
      </c>
      <c r="X11245" t="s">
        <v>422</v>
      </c>
      <c r="Y11245">
        <v>0</v>
      </c>
      <c r="AB11245" t="s">
        <v>237</v>
      </c>
      <c r="AH11245">
        <v>0</v>
      </c>
      <c r="AN11245" t="s">
        <v>238</v>
      </c>
      <c r="AO11245">
        <v>2</v>
      </c>
      <c r="AP11245" t="s">
        <v>239</v>
      </c>
      <c r="AQ11245" s="27">
        <v>41297</v>
      </c>
      <c r="AR11245" t="s">
        <v>240</v>
      </c>
      <c r="AS11245">
        <v>2</v>
      </c>
      <c r="AT11245" t="s">
        <v>239</v>
      </c>
      <c r="AU11245" s="27">
        <v>41297</v>
      </c>
    </row>
    <row r="11246" spans="1:47" x14ac:dyDescent="0.2">
      <c r="A11246">
        <v>11245</v>
      </c>
      <c r="B11246" t="s">
        <v>35594</v>
      </c>
      <c r="C11246" t="s">
        <v>6822</v>
      </c>
      <c r="D11246" t="s">
        <v>35531</v>
      </c>
      <c r="E11246" s="27">
        <v>41885</v>
      </c>
      <c r="F11246" t="s">
        <v>233</v>
      </c>
      <c r="G11246" s="27">
        <v>28353</v>
      </c>
      <c r="H11246">
        <v>38</v>
      </c>
      <c r="I11246" t="s">
        <v>244</v>
      </c>
      <c r="J11246" t="s">
        <v>250</v>
      </c>
      <c r="K11246">
        <v>0</v>
      </c>
      <c r="L11246">
        <v>6</v>
      </c>
      <c r="M11246">
        <v>0</v>
      </c>
      <c r="N11246">
        <v>0</v>
      </c>
      <c r="O11246">
        <v>18</v>
      </c>
      <c r="P11246">
        <v>-2</v>
      </c>
      <c r="Q11246" s="28">
        <v>41883.15</v>
      </c>
      <c r="R11246" s="28">
        <v>41885.448611111111</v>
      </c>
      <c r="S11246" t="s">
        <v>35595</v>
      </c>
      <c r="T11246" s="27">
        <v>41883</v>
      </c>
      <c r="V11246">
        <v>2</v>
      </c>
      <c r="W11246" t="s">
        <v>32</v>
      </c>
      <c r="X11246" t="s">
        <v>1756</v>
      </c>
      <c r="Y11246">
        <v>1</v>
      </c>
      <c r="AA11246" t="s">
        <v>35596</v>
      </c>
      <c r="AB11246" t="s">
        <v>36</v>
      </c>
      <c r="AC11246">
        <v>0</v>
      </c>
      <c r="AD11246" s="27">
        <v>42219</v>
      </c>
      <c r="AE11246" t="s">
        <v>279</v>
      </c>
      <c r="AF11246" s="27">
        <v>42219</v>
      </c>
      <c r="AG11246" s="27">
        <v>42220</v>
      </c>
      <c r="AH11246">
        <v>1</v>
      </c>
      <c r="AJ11246" t="s">
        <v>35596</v>
      </c>
      <c r="AK11246" t="s">
        <v>462</v>
      </c>
      <c r="AL11246" s="27">
        <v>42219</v>
      </c>
      <c r="AM11246" t="s">
        <v>279</v>
      </c>
      <c r="AN11246" t="s">
        <v>238</v>
      </c>
      <c r="AO11246">
        <v>6</v>
      </c>
      <c r="AP11246" t="s">
        <v>246</v>
      </c>
      <c r="AQ11246" s="27">
        <v>41885</v>
      </c>
      <c r="AR11246" t="s">
        <v>240</v>
      </c>
      <c r="AS11246">
        <v>6</v>
      </c>
      <c r="AT11246" t="s">
        <v>246</v>
      </c>
      <c r="AU11246" s="27">
        <v>41885</v>
      </c>
    </row>
    <row r="11247" spans="1:47" x14ac:dyDescent="0.2">
      <c r="A11247">
        <v>11246</v>
      </c>
      <c r="B11247" t="s">
        <v>35597</v>
      </c>
      <c r="C11247" t="s">
        <v>399</v>
      </c>
      <c r="D11247" t="s">
        <v>586</v>
      </c>
      <c r="E11247" s="27">
        <v>41898</v>
      </c>
      <c r="F11247" t="s">
        <v>233</v>
      </c>
      <c r="G11247" s="27">
        <v>32613</v>
      </c>
      <c r="H11247">
        <v>27</v>
      </c>
      <c r="I11247" t="s">
        <v>244</v>
      </c>
      <c r="J11247" t="s">
        <v>250</v>
      </c>
      <c r="K11247">
        <v>0</v>
      </c>
      <c r="L11247">
        <v>7</v>
      </c>
      <c r="M11247">
        <v>0</v>
      </c>
      <c r="N11247">
        <v>0</v>
      </c>
      <c r="O11247">
        <v>1</v>
      </c>
      <c r="P11247">
        <v>-1</v>
      </c>
      <c r="Q11247" s="28">
        <v>41897.410416666666</v>
      </c>
      <c r="R11247" s="28">
        <v>42033.390277777777</v>
      </c>
      <c r="S11247" t="s">
        <v>35598</v>
      </c>
      <c r="T11247" s="27">
        <v>41897</v>
      </c>
      <c r="V11247">
        <v>1</v>
      </c>
      <c r="W11247" t="s">
        <v>36</v>
      </c>
      <c r="X11247" t="s">
        <v>279</v>
      </c>
      <c r="Y11247">
        <v>0</v>
      </c>
      <c r="AB11247" t="s">
        <v>237</v>
      </c>
      <c r="AH11247">
        <v>0</v>
      </c>
      <c r="AN11247" t="s">
        <v>238</v>
      </c>
      <c r="AO11247">
        <v>6</v>
      </c>
      <c r="AP11247" t="s">
        <v>246</v>
      </c>
      <c r="AQ11247" s="27">
        <v>41898</v>
      </c>
      <c r="AR11247" t="s">
        <v>240</v>
      </c>
      <c r="AS11247">
        <v>7</v>
      </c>
      <c r="AT11247" t="s">
        <v>246</v>
      </c>
      <c r="AU11247" s="27">
        <v>41898</v>
      </c>
    </row>
    <row r="11248" spans="1:47" x14ac:dyDescent="0.2">
      <c r="A11248">
        <v>11247</v>
      </c>
      <c r="B11248" t="s">
        <v>35599</v>
      </c>
      <c r="C11248" t="s">
        <v>914</v>
      </c>
      <c r="D11248" t="s">
        <v>1128</v>
      </c>
      <c r="E11248" s="27">
        <v>42001</v>
      </c>
      <c r="F11248" t="s">
        <v>233</v>
      </c>
      <c r="G11248" s="27">
        <v>33693</v>
      </c>
      <c r="H11248">
        <v>24</v>
      </c>
      <c r="I11248" t="s">
        <v>259</v>
      </c>
      <c r="J11248" t="s">
        <v>250</v>
      </c>
      <c r="K11248">
        <v>0</v>
      </c>
      <c r="L11248">
        <v>6</v>
      </c>
      <c r="M11248">
        <v>0</v>
      </c>
      <c r="N11248">
        <v>0</v>
      </c>
      <c r="O11248">
        <v>2</v>
      </c>
      <c r="P11248">
        <v>-1</v>
      </c>
      <c r="Q11248" s="28">
        <v>42000.299305555556</v>
      </c>
      <c r="R11248" s="28">
        <v>42003.079861111109</v>
      </c>
      <c r="S11248" t="s">
        <v>35600</v>
      </c>
      <c r="T11248" s="27">
        <v>42000</v>
      </c>
      <c r="V11248">
        <v>1</v>
      </c>
      <c r="W11248" t="s">
        <v>36</v>
      </c>
      <c r="X11248" t="s">
        <v>279</v>
      </c>
      <c r="Y11248">
        <v>0</v>
      </c>
      <c r="AB11248" t="s">
        <v>237</v>
      </c>
      <c r="AH11248">
        <v>0</v>
      </c>
      <c r="AN11248" t="s">
        <v>238</v>
      </c>
      <c r="AO11248">
        <v>4</v>
      </c>
      <c r="AP11248" t="s">
        <v>239</v>
      </c>
      <c r="AQ11248" s="27">
        <v>42001</v>
      </c>
      <c r="AR11248" t="s">
        <v>240</v>
      </c>
      <c r="AS11248">
        <v>6</v>
      </c>
      <c r="AT11248" t="s">
        <v>246</v>
      </c>
      <c r="AU11248" s="27">
        <v>42001</v>
      </c>
    </row>
    <row r="11249" spans="1:47" x14ac:dyDescent="0.2">
      <c r="A11249">
        <v>11248</v>
      </c>
      <c r="B11249" t="s">
        <v>35601</v>
      </c>
      <c r="C11249" t="s">
        <v>484</v>
      </c>
      <c r="D11249" t="s">
        <v>35602</v>
      </c>
      <c r="E11249" s="27">
        <v>41581</v>
      </c>
      <c r="F11249" t="s">
        <v>233</v>
      </c>
      <c r="G11249" s="27">
        <v>22014</v>
      </c>
      <c r="H11249">
        <v>56</v>
      </c>
      <c r="I11249" t="s">
        <v>234</v>
      </c>
      <c r="J11249" t="s">
        <v>245</v>
      </c>
      <c r="K11249">
        <v>0</v>
      </c>
      <c r="L11249">
        <v>1</v>
      </c>
      <c r="M11249">
        <v>0</v>
      </c>
      <c r="N11249">
        <v>0</v>
      </c>
      <c r="O11249">
        <v>0</v>
      </c>
      <c r="P11249">
        <v>-1</v>
      </c>
      <c r="Q11249" s="28">
        <v>41580.105555555558</v>
      </c>
      <c r="R11249" s="28">
        <v>41581.327777777777</v>
      </c>
      <c r="S11249" t="s">
        <v>35603</v>
      </c>
      <c r="T11249" s="27">
        <v>41580</v>
      </c>
      <c r="V11249">
        <v>1</v>
      </c>
      <c r="W11249" t="s">
        <v>36</v>
      </c>
      <c r="X11249" t="s">
        <v>279</v>
      </c>
      <c r="Y11249">
        <v>0</v>
      </c>
      <c r="AB11249" t="s">
        <v>237</v>
      </c>
      <c r="AH11249">
        <v>0</v>
      </c>
      <c r="AN11249" t="s">
        <v>238</v>
      </c>
      <c r="AO11249">
        <v>1</v>
      </c>
      <c r="AP11249" t="s">
        <v>239</v>
      </c>
      <c r="AQ11249" s="27">
        <v>41581</v>
      </c>
      <c r="AR11249" t="s">
        <v>240</v>
      </c>
      <c r="AS11249">
        <v>1</v>
      </c>
      <c r="AT11249" t="s">
        <v>239</v>
      </c>
      <c r="AU11249" s="27">
        <v>41581</v>
      </c>
    </row>
    <row r="11250" spans="1:47" x14ac:dyDescent="0.2">
      <c r="A11250">
        <v>11249</v>
      </c>
      <c r="B11250" t="s">
        <v>35604</v>
      </c>
      <c r="C11250" t="s">
        <v>24633</v>
      </c>
      <c r="D11250" t="s">
        <v>35605</v>
      </c>
      <c r="E11250" s="27">
        <v>41642</v>
      </c>
      <c r="F11250" t="s">
        <v>294</v>
      </c>
      <c r="G11250" s="27">
        <v>23232</v>
      </c>
      <c r="H11250">
        <v>52</v>
      </c>
      <c r="I11250" t="s">
        <v>234</v>
      </c>
      <c r="J11250" t="s">
        <v>245</v>
      </c>
      <c r="K11250">
        <v>0</v>
      </c>
      <c r="L11250">
        <v>1</v>
      </c>
      <c r="M11250">
        <v>0</v>
      </c>
      <c r="N11250">
        <v>0</v>
      </c>
      <c r="O11250">
        <v>0</v>
      </c>
      <c r="P11250">
        <v>-1</v>
      </c>
      <c r="Q11250" s="28">
        <v>41641.177777777775</v>
      </c>
      <c r="R11250" s="28">
        <v>41739.227777777778</v>
      </c>
      <c r="S11250" t="s">
        <v>35606</v>
      </c>
      <c r="T11250" s="27">
        <v>41641</v>
      </c>
      <c r="V11250">
        <v>1</v>
      </c>
      <c r="W11250" t="s">
        <v>32</v>
      </c>
      <c r="X11250" t="s">
        <v>359</v>
      </c>
      <c r="Y11250">
        <v>0</v>
      </c>
      <c r="AB11250" t="s">
        <v>237</v>
      </c>
      <c r="AH11250">
        <v>0</v>
      </c>
      <c r="AN11250" t="s">
        <v>238</v>
      </c>
      <c r="AO11250">
        <v>1</v>
      </c>
      <c r="AP11250" t="s">
        <v>239</v>
      </c>
      <c r="AQ11250" s="27">
        <v>41642</v>
      </c>
      <c r="AR11250" t="s">
        <v>240</v>
      </c>
      <c r="AS11250">
        <v>1</v>
      </c>
      <c r="AT11250" t="s">
        <v>239</v>
      </c>
      <c r="AU11250" s="27">
        <v>41642</v>
      </c>
    </row>
    <row r="11251" spans="1:47" x14ac:dyDescent="0.2">
      <c r="A11251">
        <v>11250</v>
      </c>
      <c r="B11251" t="s">
        <v>35607</v>
      </c>
      <c r="C11251" t="s">
        <v>500</v>
      </c>
      <c r="D11251" t="s">
        <v>5146</v>
      </c>
      <c r="E11251" s="27">
        <v>41275</v>
      </c>
      <c r="F11251" t="s">
        <v>233</v>
      </c>
      <c r="G11251" s="27">
        <v>33943</v>
      </c>
      <c r="H11251">
        <v>23</v>
      </c>
      <c r="I11251" t="s">
        <v>259</v>
      </c>
      <c r="J11251" t="s">
        <v>245</v>
      </c>
      <c r="K11251">
        <v>0</v>
      </c>
      <c r="L11251">
        <v>2</v>
      </c>
      <c r="M11251">
        <v>0</v>
      </c>
      <c r="N11251">
        <v>0</v>
      </c>
      <c r="O11251">
        <v>0</v>
      </c>
      <c r="P11251">
        <v>103</v>
      </c>
      <c r="Q11251" s="28">
        <v>41378.140277777777</v>
      </c>
      <c r="R11251" s="28">
        <v>41383.270833333336</v>
      </c>
      <c r="S11251" t="s">
        <v>35608</v>
      </c>
      <c r="T11251" s="27">
        <v>41274</v>
      </c>
      <c r="V11251">
        <v>1</v>
      </c>
      <c r="W11251" t="s">
        <v>32</v>
      </c>
      <c r="X11251" t="s">
        <v>847</v>
      </c>
      <c r="Y11251">
        <v>1</v>
      </c>
      <c r="AA11251" t="s">
        <v>35609</v>
      </c>
      <c r="AB11251" t="s">
        <v>36</v>
      </c>
      <c r="AC11251">
        <v>0</v>
      </c>
      <c r="AD11251" s="27">
        <v>41402</v>
      </c>
      <c r="AE11251" t="s">
        <v>1508</v>
      </c>
      <c r="AF11251" s="27">
        <v>41402</v>
      </c>
      <c r="AG11251" s="27">
        <v>41460</v>
      </c>
      <c r="AH11251">
        <v>0</v>
      </c>
      <c r="AN11251" t="s">
        <v>238</v>
      </c>
      <c r="AO11251">
        <v>4</v>
      </c>
      <c r="AP11251" t="s">
        <v>239</v>
      </c>
      <c r="AQ11251" s="27">
        <v>41275</v>
      </c>
      <c r="AR11251" t="s">
        <v>240</v>
      </c>
      <c r="AS11251">
        <v>2</v>
      </c>
      <c r="AT11251" t="s">
        <v>239</v>
      </c>
      <c r="AU11251" s="27">
        <v>41275</v>
      </c>
    </row>
    <row r="11252" spans="1:47" x14ac:dyDescent="0.2">
      <c r="A11252">
        <v>11251</v>
      </c>
      <c r="B11252" t="s">
        <v>35610</v>
      </c>
      <c r="C11252" t="s">
        <v>8334</v>
      </c>
      <c r="D11252" t="s">
        <v>35611</v>
      </c>
      <c r="E11252" s="27">
        <v>41492</v>
      </c>
      <c r="F11252" t="s">
        <v>233</v>
      </c>
      <c r="G11252" s="27">
        <v>24110</v>
      </c>
      <c r="H11252">
        <v>50</v>
      </c>
      <c r="I11252" t="s">
        <v>234</v>
      </c>
      <c r="J11252" t="s">
        <v>245</v>
      </c>
      <c r="K11252">
        <v>0</v>
      </c>
      <c r="L11252">
        <v>6</v>
      </c>
      <c r="M11252">
        <v>0</v>
      </c>
      <c r="N11252">
        <v>0</v>
      </c>
      <c r="O11252">
        <v>4</v>
      </c>
      <c r="P11252">
        <v>-5</v>
      </c>
      <c r="Q11252" s="28">
        <v>41487.107638888891</v>
      </c>
      <c r="R11252" s="28">
        <v>41491.259722222225</v>
      </c>
      <c r="S11252" t="s">
        <v>35612</v>
      </c>
      <c r="T11252" s="27">
        <v>41487</v>
      </c>
      <c r="V11252">
        <v>5</v>
      </c>
      <c r="W11252" t="s">
        <v>32</v>
      </c>
      <c r="X11252" t="s">
        <v>1089</v>
      </c>
      <c r="Y11252">
        <v>1</v>
      </c>
      <c r="AA11252" t="s">
        <v>35613</v>
      </c>
      <c r="AB11252" t="s">
        <v>32</v>
      </c>
      <c r="AD11252" s="27">
        <v>41780</v>
      </c>
      <c r="AE11252" t="s">
        <v>983</v>
      </c>
      <c r="AH11252">
        <v>1</v>
      </c>
      <c r="AJ11252" t="s">
        <v>35614</v>
      </c>
      <c r="AK11252" t="s">
        <v>312</v>
      </c>
      <c r="AL11252" s="27">
        <v>41946</v>
      </c>
      <c r="AM11252" t="s">
        <v>313</v>
      </c>
      <c r="AN11252" t="s">
        <v>238</v>
      </c>
      <c r="AO11252">
        <v>3</v>
      </c>
      <c r="AP11252" t="s">
        <v>239</v>
      </c>
      <c r="AQ11252" s="27">
        <v>41492</v>
      </c>
      <c r="AR11252" t="s">
        <v>240</v>
      </c>
      <c r="AS11252">
        <v>6</v>
      </c>
      <c r="AT11252" t="s">
        <v>246</v>
      </c>
      <c r="AU11252" s="27">
        <v>41492</v>
      </c>
    </row>
    <row r="11253" spans="1:47" x14ac:dyDescent="0.2">
      <c r="A11253">
        <v>11252</v>
      </c>
      <c r="B11253" t="s">
        <v>35615</v>
      </c>
      <c r="C11253" t="s">
        <v>35616</v>
      </c>
      <c r="D11253" t="s">
        <v>11267</v>
      </c>
      <c r="E11253" s="27">
        <v>41871</v>
      </c>
      <c r="F11253" t="s">
        <v>294</v>
      </c>
      <c r="G11253" s="27">
        <v>30649</v>
      </c>
      <c r="H11253">
        <v>32</v>
      </c>
      <c r="I11253" t="s">
        <v>244</v>
      </c>
      <c r="J11253" t="s">
        <v>250</v>
      </c>
      <c r="K11253">
        <v>0</v>
      </c>
      <c r="L11253">
        <v>3</v>
      </c>
      <c r="M11253">
        <v>0</v>
      </c>
      <c r="N11253">
        <v>0</v>
      </c>
      <c r="O11253">
        <v>4</v>
      </c>
      <c r="P11253">
        <v>0</v>
      </c>
      <c r="Q11253" s="28">
        <v>41871.044444444444</v>
      </c>
      <c r="R11253" s="28">
        <v>41872.09375</v>
      </c>
      <c r="S11253" t="s">
        <v>35617</v>
      </c>
      <c r="U11253" s="27">
        <v>41871</v>
      </c>
      <c r="V11253">
        <v>0</v>
      </c>
      <c r="W11253" t="s">
        <v>32</v>
      </c>
      <c r="X11253" t="s">
        <v>274</v>
      </c>
      <c r="Y11253">
        <v>0</v>
      </c>
      <c r="AB11253" t="s">
        <v>237</v>
      </c>
      <c r="AH11253">
        <v>0</v>
      </c>
      <c r="AN11253" t="s">
        <v>238</v>
      </c>
      <c r="AO11253">
        <v>2</v>
      </c>
      <c r="AP11253" t="s">
        <v>239</v>
      </c>
      <c r="AQ11253" s="27">
        <v>41871</v>
      </c>
      <c r="AR11253" t="s">
        <v>240</v>
      </c>
      <c r="AS11253">
        <v>3</v>
      </c>
      <c r="AT11253" t="s">
        <v>239</v>
      </c>
      <c r="AU11253" s="27">
        <v>41871</v>
      </c>
    </row>
    <row r="11254" spans="1:47" x14ac:dyDescent="0.2">
      <c r="A11254">
        <v>11253</v>
      </c>
      <c r="B11254" t="s">
        <v>35618</v>
      </c>
      <c r="C11254" t="s">
        <v>16949</v>
      </c>
      <c r="D11254" t="s">
        <v>3704</v>
      </c>
      <c r="E11254" s="27">
        <v>41319</v>
      </c>
      <c r="F11254" t="s">
        <v>233</v>
      </c>
      <c r="G11254" s="27">
        <v>22666</v>
      </c>
      <c r="H11254">
        <v>54</v>
      </c>
      <c r="I11254" t="s">
        <v>234</v>
      </c>
      <c r="J11254" t="s">
        <v>245</v>
      </c>
      <c r="K11254">
        <v>0</v>
      </c>
      <c r="L11254">
        <v>1</v>
      </c>
      <c r="M11254">
        <v>0</v>
      </c>
      <c r="N11254">
        <v>0</v>
      </c>
      <c r="O11254">
        <v>3</v>
      </c>
      <c r="P11254">
        <v>-1</v>
      </c>
      <c r="Q11254" s="28">
        <v>41318.227777777778</v>
      </c>
      <c r="R11254" s="28">
        <v>41367.517361111109</v>
      </c>
      <c r="S11254" t="s">
        <v>35619</v>
      </c>
      <c r="T11254" s="27">
        <v>41318</v>
      </c>
      <c r="V11254">
        <v>1</v>
      </c>
      <c r="W11254" t="s">
        <v>36</v>
      </c>
      <c r="X11254" t="s">
        <v>1280</v>
      </c>
      <c r="Y11254">
        <v>1</v>
      </c>
      <c r="AA11254" t="s">
        <v>35620</v>
      </c>
      <c r="AB11254" t="s">
        <v>36</v>
      </c>
      <c r="AD11254" s="27">
        <v>41621</v>
      </c>
      <c r="AE11254" t="s">
        <v>1216</v>
      </c>
      <c r="AH11254">
        <v>0</v>
      </c>
      <c r="AN11254" t="s">
        <v>238</v>
      </c>
      <c r="AO11254">
        <v>1</v>
      </c>
      <c r="AP11254" t="s">
        <v>239</v>
      </c>
      <c r="AQ11254" s="27">
        <v>41319</v>
      </c>
      <c r="AR11254" t="s">
        <v>240</v>
      </c>
      <c r="AS11254">
        <v>1</v>
      </c>
      <c r="AT11254" t="s">
        <v>239</v>
      </c>
      <c r="AU11254" s="27">
        <v>41319</v>
      </c>
    </row>
    <row r="11255" spans="1:47" x14ac:dyDescent="0.2">
      <c r="A11255">
        <v>11254</v>
      </c>
      <c r="B11255" t="s">
        <v>35621</v>
      </c>
      <c r="C11255" t="s">
        <v>400</v>
      </c>
      <c r="D11255" t="s">
        <v>35622</v>
      </c>
      <c r="E11255" s="27">
        <v>41318</v>
      </c>
      <c r="F11255" t="s">
        <v>233</v>
      </c>
      <c r="G11255" s="27">
        <v>25290</v>
      </c>
      <c r="H11255">
        <v>47</v>
      </c>
      <c r="I11255" t="s">
        <v>234</v>
      </c>
      <c r="J11255" t="s">
        <v>245</v>
      </c>
      <c r="K11255">
        <v>0</v>
      </c>
      <c r="L11255">
        <v>1</v>
      </c>
      <c r="M11255">
        <v>0</v>
      </c>
      <c r="N11255">
        <v>0</v>
      </c>
      <c r="O11255">
        <v>4</v>
      </c>
      <c r="P11255">
        <v>142</v>
      </c>
      <c r="Q11255" s="28">
        <v>41460.29791666667</v>
      </c>
      <c r="R11255" s="28">
        <v>41507.456944444442</v>
      </c>
      <c r="S11255" t="s">
        <v>35623</v>
      </c>
      <c r="T11255" s="27">
        <v>41261</v>
      </c>
      <c r="V11255">
        <v>57</v>
      </c>
      <c r="W11255" t="s">
        <v>36</v>
      </c>
      <c r="X11255" t="s">
        <v>324</v>
      </c>
      <c r="Y11255">
        <v>1</v>
      </c>
      <c r="AA11255" t="s">
        <v>35624</v>
      </c>
      <c r="AB11255" t="s">
        <v>36</v>
      </c>
      <c r="AD11255" s="27">
        <v>41347</v>
      </c>
      <c r="AE11255" t="s">
        <v>324</v>
      </c>
      <c r="AH11255">
        <v>0</v>
      </c>
      <c r="AN11255" t="s">
        <v>238</v>
      </c>
      <c r="AO11255">
        <v>1</v>
      </c>
      <c r="AP11255" t="s">
        <v>239</v>
      </c>
      <c r="AQ11255" s="27">
        <v>41318</v>
      </c>
      <c r="AR11255" t="s">
        <v>240</v>
      </c>
      <c r="AS11255">
        <v>1</v>
      </c>
      <c r="AT11255" t="s">
        <v>239</v>
      </c>
      <c r="AU11255" s="27">
        <v>41318</v>
      </c>
    </row>
    <row r="11256" spans="1:47" x14ac:dyDescent="0.2">
      <c r="A11256">
        <v>11255</v>
      </c>
      <c r="B11256" t="s">
        <v>35625</v>
      </c>
      <c r="C11256" t="s">
        <v>2566</v>
      </c>
      <c r="D11256" t="s">
        <v>1110</v>
      </c>
      <c r="E11256" s="27">
        <v>41543</v>
      </c>
      <c r="F11256" t="s">
        <v>233</v>
      </c>
      <c r="G11256" s="27">
        <v>33128</v>
      </c>
      <c r="H11256">
        <v>25</v>
      </c>
      <c r="I11256" t="s">
        <v>244</v>
      </c>
      <c r="J11256" t="s">
        <v>250</v>
      </c>
      <c r="K11256">
        <v>0</v>
      </c>
      <c r="L11256">
        <v>7</v>
      </c>
      <c r="M11256">
        <v>2</v>
      </c>
      <c r="N11256">
        <v>0</v>
      </c>
      <c r="O11256">
        <v>2</v>
      </c>
      <c r="P11256">
        <v>-1</v>
      </c>
      <c r="Q11256" s="28">
        <v>41542.522222222222</v>
      </c>
      <c r="R11256" s="28">
        <v>41543.526388888888</v>
      </c>
      <c r="S11256" t="s">
        <v>35626</v>
      </c>
      <c r="T11256" s="27">
        <v>41542</v>
      </c>
      <c r="V11256">
        <v>1</v>
      </c>
      <c r="W11256" t="s">
        <v>32</v>
      </c>
      <c r="X11256" t="s">
        <v>453</v>
      </c>
      <c r="Y11256">
        <v>0</v>
      </c>
      <c r="AB11256" t="s">
        <v>237</v>
      </c>
      <c r="AH11256">
        <v>0</v>
      </c>
      <c r="AN11256" t="s">
        <v>238</v>
      </c>
      <c r="AO11256">
        <v>4</v>
      </c>
      <c r="AP11256" t="s">
        <v>239</v>
      </c>
      <c r="AQ11256" s="27">
        <v>41543</v>
      </c>
      <c r="AR11256" t="s">
        <v>240</v>
      </c>
      <c r="AS11256">
        <v>7</v>
      </c>
      <c r="AT11256" t="s">
        <v>246</v>
      </c>
      <c r="AU11256" s="27">
        <v>41543</v>
      </c>
    </row>
    <row r="11257" spans="1:47" x14ac:dyDescent="0.2">
      <c r="A11257">
        <v>11256</v>
      </c>
      <c r="B11257" t="s">
        <v>14092</v>
      </c>
      <c r="C11257" t="s">
        <v>793</v>
      </c>
      <c r="D11257" t="s">
        <v>689</v>
      </c>
      <c r="E11257" s="27">
        <v>41668</v>
      </c>
      <c r="F11257" t="s">
        <v>233</v>
      </c>
      <c r="G11257" s="27">
        <v>28853</v>
      </c>
      <c r="H11257">
        <v>37</v>
      </c>
      <c r="I11257" t="s">
        <v>244</v>
      </c>
      <c r="J11257" t="s">
        <v>245</v>
      </c>
      <c r="K11257">
        <v>0</v>
      </c>
      <c r="L11257">
        <v>1</v>
      </c>
      <c r="M11257">
        <v>0</v>
      </c>
      <c r="N11257">
        <v>0</v>
      </c>
      <c r="O11257">
        <v>2</v>
      </c>
      <c r="P11257">
        <v>-1</v>
      </c>
      <c r="Q11257" s="28">
        <v>41667.178472222222</v>
      </c>
      <c r="R11257" s="28">
        <v>41709.236111111109</v>
      </c>
      <c r="S11257" t="s">
        <v>35627</v>
      </c>
      <c r="U11257" s="27">
        <v>41668</v>
      </c>
      <c r="V11257">
        <v>0</v>
      </c>
      <c r="W11257" t="s">
        <v>32</v>
      </c>
      <c r="X11257" t="s">
        <v>274</v>
      </c>
      <c r="Y11257">
        <v>0</v>
      </c>
      <c r="AB11257" t="s">
        <v>237</v>
      </c>
      <c r="AH11257">
        <v>0</v>
      </c>
      <c r="AN11257" t="s">
        <v>238</v>
      </c>
      <c r="AO11257">
        <v>1</v>
      </c>
      <c r="AP11257" t="s">
        <v>239</v>
      </c>
      <c r="AQ11257" s="27">
        <v>41668</v>
      </c>
      <c r="AR11257" t="s">
        <v>240</v>
      </c>
      <c r="AS11257">
        <v>1</v>
      </c>
      <c r="AT11257" t="s">
        <v>239</v>
      </c>
      <c r="AU11257" s="27">
        <v>41668</v>
      </c>
    </row>
    <row r="11258" spans="1:47" x14ac:dyDescent="0.2">
      <c r="A11258">
        <v>11257</v>
      </c>
      <c r="B11258" t="s">
        <v>35628</v>
      </c>
      <c r="C11258" t="s">
        <v>3619</v>
      </c>
      <c r="D11258" t="s">
        <v>35629</v>
      </c>
      <c r="E11258" s="27">
        <v>41946</v>
      </c>
      <c r="F11258" t="s">
        <v>233</v>
      </c>
      <c r="G11258" s="27">
        <v>23760</v>
      </c>
      <c r="H11258">
        <v>51</v>
      </c>
      <c r="I11258" t="s">
        <v>234</v>
      </c>
      <c r="J11258" t="s">
        <v>245</v>
      </c>
      <c r="K11258">
        <v>0</v>
      </c>
      <c r="L11258">
        <v>1</v>
      </c>
      <c r="M11258">
        <v>0</v>
      </c>
      <c r="N11258">
        <v>0</v>
      </c>
      <c r="O11258">
        <v>1</v>
      </c>
      <c r="P11258">
        <v>-1</v>
      </c>
      <c r="Q11258" s="28">
        <v>41945.536805555559</v>
      </c>
      <c r="R11258" s="28">
        <v>41965.101388888892</v>
      </c>
      <c r="S11258" t="s">
        <v>35630</v>
      </c>
      <c r="T11258" s="27">
        <v>41945</v>
      </c>
      <c r="V11258">
        <v>1</v>
      </c>
      <c r="W11258" t="s">
        <v>32</v>
      </c>
      <c r="X11258" t="s">
        <v>720</v>
      </c>
      <c r="Y11258">
        <v>0</v>
      </c>
      <c r="AB11258" t="s">
        <v>237</v>
      </c>
      <c r="AH11258">
        <v>0</v>
      </c>
      <c r="AN11258" t="s">
        <v>238</v>
      </c>
      <c r="AO11258">
        <v>1</v>
      </c>
      <c r="AP11258" t="s">
        <v>239</v>
      </c>
      <c r="AQ11258" s="27">
        <v>41946</v>
      </c>
      <c r="AR11258" t="s">
        <v>240</v>
      </c>
      <c r="AS11258">
        <v>1</v>
      </c>
      <c r="AT11258" t="s">
        <v>239</v>
      </c>
      <c r="AU11258" s="27">
        <v>41946</v>
      </c>
    </row>
    <row r="11259" spans="1:47" x14ac:dyDescent="0.2">
      <c r="A11259">
        <v>11258</v>
      </c>
      <c r="B11259" t="s">
        <v>35631</v>
      </c>
      <c r="C11259" t="s">
        <v>35632</v>
      </c>
      <c r="D11259" t="s">
        <v>647</v>
      </c>
      <c r="E11259" s="27">
        <v>41917</v>
      </c>
      <c r="F11259" t="s">
        <v>233</v>
      </c>
      <c r="G11259" s="27">
        <v>27671</v>
      </c>
      <c r="H11259">
        <v>40</v>
      </c>
      <c r="I11259" t="s">
        <v>244</v>
      </c>
      <c r="J11259" t="s">
        <v>250</v>
      </c>
      <c r="K11259">
        <v>0</v>
      </c>
      <c r="L11259">
        <v>1</v>
      </c>
      <c r="M11259">
        <v>0</v>
      </c>
      <c r="N11259">
        <v>0</v>
      </c>
      <c r="O11259">
        <v>0</v>
      </c>
      <c r="S11259" t="s">
        <v>35633</v>
      </c>
      <c r="T11259" s="27">
        <v>41916</v>
      </c>
      <c r="V11259">
        <v>1</v>
      </c>
      <c r="W11259" t="s">
        <v>32</v>
      </c>
      <c r="X11259" t="s">
        <v>583</v>
      </c>
      <c r="Y11259">
        <v>0</v>
      </c>
      <c r="AB11259" t="s">
        <v>237</v>
      </c>
      <c r="AH11259">
        <v>0</v>
      </c>
      <c r="AN11259" t="s">
        <v>238</v>
      </c>
      <c r="AO11259">
        <v>1</v>
      </c>
      <c r="AP11259" t="s">
        <v>239</v>
      </c>
      <c r="AQ11259" s="27">
        <v>41917</v>
      </c>
      <c r="AR11259" t="s">
        <v>240</v>
      </c>
      <c r="AS11259">
        <v>1</v>
      </c>
      <c r="AT11259" t="s">
        <v>239</v>
      </c>
      <c r="AU11259" s="27">
        <v>41917</v>
      </c>
    </row>
    <row r="11260" spans="1:47" x14ac:dyDescent="0.2">
      <c r="A11260">
        <v>11259</v>
      </c>
      <c r="B11260" t="s">
        <v>35634</v>
      </c>
      <c r="C11260" t="s">
        <v>35635</v>
      </c>
      <c r="D11260" t="s">
        <v>35636</v>
      </c>
      <c r="E11260" s="27">
        <v>41913</v>
      </c>
      <c r="F11260" t="s">
        <v>294</v>
      </c>
      <c r="G11260" s="27">
        <v>33987</v>
      </c>
      <c r="H11260">
        <v>23</v>
      </c>
      <c r="I11260" t="s">
        <v>259</v>
      </c>
      <c r="J11260" t="s">
        <v>250</v>
      </c>
      <c r="K11260">
        <v>0</v>
      </c>
      <c r="L11260">
        <v>8</v>
      </c>
      <c r="M11260">
        <v>0</v>
      </c>
      <c r="N11260">
        <v>0</v>
      </c>
      <c r="O11260">
        <v>0</v>
      </c>
      <c r="P11260">
        <v>-1</v>
      </c>
      <c r="Q11260" s="28">
        <v>41912.306250000001</v>
      </c>
      <c r="R11260" s="28">
        <v>41915.490277777775</v>
      </c>
      <c r="S11260" t="s">
        <v>35637</v>
      </c>
      <c r="T11260" s="27">
        <v>41912</v>
      </c>
      <c r="V11260">
        <v>1</v>
      </c>
      <c r="W11260" t="s">
        <v>32</v>
      </c>
      <c r="X11260" t="s">
        <v>313</v>
      </c>
      <c r="Y11260">
        <v>0</v>
      </c>
      <c r="AB11260" t="s">
        <v>237</v>
      </c>
      <c r="AH11260">
        <v>0</v>
      </c>
      <c r="AN11260" t="s">
        <v>238</v>
      </c>
      <c r="AO11260">
        <v>7</v>
      </c>
      <c r="AP11260" t="s">
        <v>246</v>
      </c>
      <c r="AQ11260" s="27">
        <v>41913</v>
      </c>
      <c r="AR11260" t="s">
        <v>240</v>
      </c>
      <c r="AS11260">
        <v>8</v>
      </c>
      <c r="AT11260" t="s">
        <v>269</v>
      </c>
      <c r="AU11260" s="27">
        <v>41913</v>
      </c>
    </row>
    <row r="11261" spans="1:47" x14ac:dyDescent="0.2">
      <c r="A11261">
        <v>11260</v>
      </c>
      <c r="B11261" t="s">
        <v>35638</v>
      </c>
      <c r="C11261" t="s">
        <v>464</v>
      </c>
      <c r="D11261" t="s">
        <v>597</v>
      </c>
      <c r="E11261" s="27">
        <v>41821</v>
      </c>
      <c r="F11261" t="s">
        <v>233</v>
      </c>
      <c r="G11261" s="27">
        <v>21797</v>
      </c>
      <c r="H11261">
        <v>56</v>
      </c>
      <c r="I11261" t="s">
        <v>234</v>
      </c>
      <c r="J11261" t="s">
        <v>245</v>
      </c>
      <c r="K11261">
        <v>0</v>
      </c>
      <c r="L11261">
        <v>4</v>
      </c>
      <c r="M11261">
        <v>0</v>
      </c>
      <c r="N11261">
        <v>0</v>
      </c>
      <c r="O11261">
        <v>4</v>
      </c>
      <c r="P11261">
        <v>-1</v>
      </c>
      <c r="Q11261" s="28">
        <v>41820.163194444445</v>
      </c>
      <c r="R11261" s="28">
        <v>41926.342361111114</v>
      </c>
      <c r="S11261" t="s">
        <v>35639</v>
      </c>
      <c r="T11261" s="27">
        <v>41820</v>
      </c>
      <c r="V11261">
        <v>1</v>
      </c>
      <c r="W11261" t="s">
        <v>36</v>
      </c>
      <c r="X11261" t="s">
        <v>279</v>
      </c>
      <c r="Y11261">
        <v>1</v>
      </c>
      <c r="AA11261" t="s">
        <v>35640</v>
      </c>
      <c r="AB11261" t="s">
        <v>36</v>
      </c>
      <c r="AC11261">
        <v>0</v>
      </c>
      <c r="AD11261" s="27">
        <v>41936</v>
      </c>
      <c r="AE11261" t="s">
        <v>6874</v>
      </c>
      <c r="AF11261" s="27">
        <v>41936</v>
      </c>
      <c r="AG11261" s="27">
        <v>42013</v>
      </c>
      <c r="AH11261">
        <v>1</v>
      </c>
      <c r="AJ11261" t="s">
        <v>35640</v>
      </c>
      <c r="AK11261" t="s">
        <v>255</v>
      </c>
      <c r="AL11261" s="27">
        <v>41936</v>
      </c>
      <c r="AM11261" t="s">
        <v>383</v>
      </c>
      <c r="AN11261" t="s">
        <v>238</v>
      </c>
      <c r="AO11261">
        <v>1</v>
      </c>
      <c r="AP11261" t="s">
        <v>239</v>
      </c>
      <c r="AQ11261" s="27">
        <v>41821</v>
      </c>
      <c r="AR11261" t="s">
        <v>240</v>
      </c>
      <c r="AS11261">
        <v>4</v>
      </c>
      <c r="AT11261" t="s">
        <v>239</v>
      </c>
      <c r="AU11261" s="27">
        <v>41821</v>
      </c>
    </row>
    <row r="11262" spans="1:47" x14ac:dyDescent="0.2">
      <c r="A11262">
        <v>11261</v>
      </c>
      <c r="B11262" t="s">
        <v>35641</v>
      </c>
      <c r="C11262" t="s">
        <v>3122</v>
      </c>
      <c r="D11262" t="s">
        <v>381</v>
      </c>
      <c r="E11262" s="27">
        <v>41794</v>
      </c>
      <c r="F11262" t="s">
        <v>233</v>
      </c>
      <c r="G11262" s="27">
        <v>33967</v>
      </c>
      <c r="H11262">
        <v>23</v>
      </c>
      <c r="I11262" t="s">
        <v>259</v>
      </c>
      <c r="J11262" t="s">
        <v>250</v>
      </c>
      <c r="K11262">
        <v>0</v>
      </c>
      <c r="L11262">
        <v>6</v>
      </c>
      <c r="M11262">
        <v>0</v>
      </c>
      <c r="N11262">
        <v>0</v>
      </c>
      <c r="O11262">
        <v>1</v>
      </c>
      <c r="P11262">
        <v>-1</v>
      </c>
      <c r="Q11262" s="28">
        <v>41793.495138888888</v>
      </c>
      <c r="R11262" s="28">
        <v>41803.069444444445</v>
      </c>
      <c r="S11262" t="s">
        <v>35642</v>
      </c>
      <c r="U11262" s="27">
        <v>41794</v>
      </c>
      <c r="V11262">
        <v>0</v>
      </c>
      <c r="W11262" t="s">
        <v>32</v>
      </c>
      <c r="X11262" t="s">
        <v>274</v>
      </c>
      <c r="Y11262">
        <v>1</v>
      </c>
      <c r="AA11262" t="s">
        <v>35643</v>
      </c>
      <c r="AB11262" t="s">
        <v>32</v>
      </c>
      <c r="AC11262">
        <v>0</v>
      </c>
      <c r="AD11262" s="27">
        <v>41938</v>
      </c>
      <c r="AE11262" t="s">
        <v>359</v>
      </c>
      <c r="AF11262" s="27">
        <v>41938</v>
      </c>
      <c r="AG11262" s="27">
        <v>41969</v>
      </c>
      <c r="AH11262">
        <v>0</v>
      </c>
      <c r="AN11262" t="s">
        <v>238</v>
      </c>
      <c r="AO11262">
        <v>5</v>
      </c>
      <c r="AP11262" t="s">
        <v>246</v>
      </c>
      <c r="AQ11262" s="27">
        <v>41794</v>
      </c>
      <c r="AR11262" t="s">
        <v>240</v>
      </c>
      <c r="AS11262">
        <v>6</v>
      </c>
      <c r="AT11262" t="s">
        <v>246</v>
      </c>
      <c r="AU11262" s="27">
        <v>41794</v>
      </c>
    </row>
    <row r="11263" spans="1:47" x14ac:dyDescent="0.2">
      <c r="A11263">
        <v>11262</v>
      </c>
      <c r="B11263" t="s">
        <v>35644</v>
      </c>
      <c r="C11263" t="s">
        <v>963</v>
      </c>
      <c r="D11263" t="s">
        <v>24527</v>
      </c>
      <c r="E11263" s="27">
        <v>41862</v>
      </c>
      <c r="F11263" t="s">
        <v>233</v>
      </c>
      <c r="G11263" s="27">
        <v>33941</v>
      </c>
      <c r="H11263">
        <v>23</v>
      </c>
      <c r="I11263" t="s">
        <v>259</v>
      </c>
      <c r="J11263" t="s">
        <v>250</v>
      </c>
      <c r="K11263">
        <v>0</v>
      </c>
      <c r="L11263">
        <v>8</v>
      </c>
      <c r="M11263">
        <v>0</v>
      </c>
      <c r="N11263">
        <v>0</v>
      </c>
      <c r="O11263">
        <v>0</v>
      </c>
      <c r="P11263">
        <v>-1</v>
      </c>
      <c r="Q11263" s="28">
        <v>41861.190972222219</v>
      </c>
      <c r="R11263" s="28">
        <v>41862.339583333334</v>
      </c>
      <c r="S11263" t="s">
        <v>35645</v>
      </c>
      <c r="T11263" s="27">
        <v>41861</v>
      </c>
      <c r="V11263">
        <v>1</v>
      </c>
      <c r="W11263" t="s">
        <v>32</v>
      </c>
      <c r="X11263" t="s">
        <v>359</v>
      </c>
      <c r="Y11263">
        <v>0</v>
      </c>
      <c r="AB11263" t="s">
        <v>237</v>
      </c>
      <c r="AH11263">
        <v>0</v>
      </c>
      <c r="AN11263" t="s">
        <v>238</v>
      </c>
      <c r="AO11263">
        <v>5</v>
      </c>
      <c r="AP11263" t="s">
        <v>246</v>
      </c>
      <c r="AQ11263" s="27">
        <v>41862</v>
      </c>
      <c r="AR11263" t="s">
        <v>240</v>
      </c>
      <c r="AS11263">
        <v>8</v>
      </c>
      <c r="AT11263" t="s">
        <v>269</v>
      </c>
      <c r="AU11263" s="27">
        <v>41862</v>
      </c>
    </row>
    <row r="11264" spans="1:47" x14ac:dyDescent="0.2">
      <c r="A11264">
        <v>11263</v>
      </c>
      <c r="B11264" t="s">
        <v>35646</v>
      </c>
      <c r="C11264" t="s">
        <v>35647</v>
      </c>
      <c r="D11264" t="s">
        <v>4096</v>
      </c>
      <c r="E11264" s="27">
        <v>41488</v>
      </c>
      <c r="F11264" t="s">
        <v>294</v>
      </c>
      <c r="G11264" s="27">
        <v>32891</v>
      </c>
      <c r="H11264">
        <v>26</v>
      </c>
      <c r="I11264" t="s">
        <v>244</v>
      </c>
      <c r="J11264" t="s">
        <v>353</v>
      </c>
      <c r="K11264">
        <v>0</v>
      </c>
      <c r="L11264">
        <v>2</v>
      </c>
      <c r="M11264">
        <v>0</v>
      </c>
      <c r="N11264">
        <v>0</v>
      </c>
      <c r="O11264">
        <v>2</v>
      </c>
      <c r="P11264">
        <v>-1</v>
      </c>
      <c r="Q11264" s="28">
        <v>41487.276388888888</v>
      </c>
      <c r="R11264" s="28">
        <v>41488.368055555555</v>
      </c>
      <c r="S11264" t="s">
        <v>35648</v>
      </c>
      <c r="T11264" s="27">
        <v>41487</v>
      </c>
      <c r="V11264">
        <v>1</v>
      </c>
      <c r="W11264" t="s">
        <v>36</v>
      </c>
      <c r="X11264" t="s">
        <v>1617</v>
      </c>
      <c r="Y11264">
        <v>1</v>
      </c>
      <c r="AA11264" t="s">
        <v>35649</v>
      </c>
      <c r="AB11264" t="s">
        <v>36</v>
      </c>
      <c r="AD11264" s="27">
        <v>42187</v>
      </c>
      <c r="AE11264" t="s">
        <v>324</v>
      </c>
      <c r="AH11264">
        <v>0</v>
      </c>
      <c r="AN11264" t="s">
        <v>238</v>
      </c>
      <c r="AO11264">
        <v>2</v>
      </c>
      <c r="AP11264" t="s">
        <v>239</v>
      </c>
      <c r="AQ11264" s="27">
        <v>41488</v>
      </c>
      <c r="AR11264" t="s">
        <v>240</v>
      </c>
      <c r="AS11264">
        <v>2</v>
      </c>
      <c r="AT11264" t="s">
        <v>239</v>
      </c>
      <c r="AU11264" s="27">
        <v>41488</v>
      </c>
    </row>
    <row r="11265" spans="1:47" x14ac:dyDescent="0.2">
      <c r="A11265">
        <v>11264</v>
      </c>
      <c r="B11265" t="s">
        <v>35650</v>
      </c>
      <c r="C11265" t="s">
        <v>500</v>
      </c>
      <c r="D11265" t="s">
        <v>16950</v>
      </c>
      <c r="E11265" s="27">
        <v>41505</v>
      </c>
      <c r="F11265" t="s">
        <v>233</v>
      </c>
      <c r="G11265" s="27">
        <v>34120</v>
      </c>
      <c r="H11265">
        <v>22</v>
      </c>
      <c r="I11265" t="s">
        <v>259</v>
      </c>
      <c r="J11265" t="s">
        <v>245</v>
      </c>
      <c r="K11265">
        <v>0</v>
      </c>
      <c r="L11265">
        <v>2</v>
      </c>
      <c r="M11265">
        <v>1</v>
      </c>
      <c r="N11265">
        <v>0</v>
      </c>
      <c r="O11265">
        <v>2</v>
      </c>
      <c r="P11265">
        <v>-23</v>
      </c>
      <c r="Q11265" s="28">
        <v>41482.209027777775</v>
      </c>
      <c r="R11265" s="28">
        <v>41483.336111111108</v>
      </c>
      <c r="S11265" t="s">
        <v>35651</v>
      </c>
      <c r="T11265" s="27">
        <v>41482</v>
      </c>
      <c r="V11265">
        <v>23</v>
      </c>
      <c r="W11265" t="s">
        <v>32</v>
      </c>
      <c r="X11265" t="s">
        <v>254</v>
      </c>
      <c r="Y11265">
        <v>0</v>
      </c>
      <c r="AB11265" t="s">
        <v>237</v>
      </c>
      <c r="AH11265">
        <v>0</v>
      </c>
      <c r="AN11265" t="s">
        <v>238</v>
      </c>
      <c r="AO11265">
        <v>4</v>
      </c>
      <c r="AP11265" t="s">
        <v>239</v>
      </c>
      <c r="AQ11265" s="27">
        <v>41505</v>
      </c>
      <c r="AR11265" t="s">
        <v>240</v>
      </c>
      <c r="AS11265">
        <v>2</v>
      </c>
      <c r="AT11265" t="s">
        <v>239</v>
      </c>
      <c r="AU11265" s="27">
        <v>41505</v>
      </c>
    </row>
    <row r="11266" spans="1:47" x14ac:dyDescent="0.2">
      <c r="A11266">
        <v>11265</v>
      </c>
      <c r="B11266" t="s">
        <v>35652</v>
      </c>
      <c r="C11266" t="s">
        <v>2212</v>
      </c>
      <c r="D11266" t="s">
        <v>19720</v>
      </c>
      <c r="E11266" s="27">
        <v>41981</v>
      </c>
      <c r="F11266" t="s">
        <v>233</v>
      </c>
      <c r="G11266" s="27">
        <v>25069</v>
      </c>
      <c r="H11266">
        <v>47</v>
      </c>
      <c r="I11266" t="s">
        <v>234</v>
      </c>
      <c r="J11266" t="s">
        <v>22</v>
      </c>
      <c r="K11266">
        <v>0</v>
      </c>
      <c r="L11266">
        <v>1</v>
      </c>
      <c r="M11266">
        <v>0</v>
      </c>
      <c r="N11266">
        <v>0</v>
      </c>
      <c r="O11266">
        <v>0</v>
      </c>
      <c r="P11266">
        <v>-1</v>
      </c>
      <c r="Q11266" s="28">
        <v>41980.387499999997</v>
      </c>
      <c r="R11266" s="28">
        <v>42003.207638888889</v>
      </c>
      <c r="S11266" t="s">
        <v>35653</v>
      </c>
      <c r="T11266" s="27">
        <v>41980</v>
      </c>
      <c r="V11266">
        <v>1</v>
      </c>
      <c r="W11266" t="s">
        <v>32</v>
      </c>
      <c r="X11266" t="s">
        <v>348</v>
      </c>
      <c r="Y11266">
        <v>0</v>
      </c>
      <c r="AB11266" t="s">
        <v>237</v>
      </c>
      <c r="AH11266">
        <v>0</v>
      </c>
      <c r="AN11266" t="s">
        <v>238</v>
      </c>
      <c r="AO11266">
        <v>1</v>
      </c>
      <c r="AP11266" t="s">
        <v>239</v>
      </c>
      <c r="AQ11266" s="27">
        <v>41981</v>
      </c>
      <c r="AR11266" t="s">
        <v>240</v>
      </c>
      <c r="AS11266">
        <v>1</v>
      </c>
      <c r="AT11266" t="s">
        <v>239</v>
      </c>
      <c r="AU11266" s="27">
        <v>41981</v>
      </c>
    </row>
    <row r="11267" spans="1:47" x14ac:dyDescent="0.2">
      <c r="A11267">
        <v>11266</v>
      </c>
      <c r="B11267" t="s">
        <v>35654</v>
      </c>
      <c r="C11267" t="s">
        <v>242</v>
      </c>
      <c r="D11267" t="s">
        <v>13719</v>
      </c>
      <c r="E11267" s="27">
        <v>41661</v>
      </c>
      <c r="F11267" t="s">
        <v>233</v>
      </c>
      <c r="G11267" s="27">
        <v>21223</v>
      </c>
      <c r="H11267">
        <v>58</v>
      </c>
      <c r="I11267" t="s">
        <v>234</v>
      </c>
      <c r="J11267" t="s">
        <v>245</v>
      </c>
      <c r="K11267">
        <v>0</v>
      </c>
      <c r="L11267">
        <v>1</v>
      </c>
      <c r="M11267">
        <v>0</v>
      </c>
      <c r="N11267">
        <v>0</v>
      </c>
      <c r="O11267">
        <v>1</v>
      </c>
      <c r="P11267">
        <v>-1</v>
      </c>
      <c r="Q11267" s="28">
        <v>41660.384722222225</v>
      </c>
      <c r="R11267" s="28">
        <v>41661.361111111109</v>
      </c>
      <c r="S11267" t="s">
        <v>35655</v>
      </c>
      <c r="U11267" s="27">
        <v>41660</v>
      </c>
      <c r="V11267">
        <v>1</v>
      </c>
      <c r="W11267" t="s">
        <v>32</v>
      </c>
      <c r="X11267" t="s">
        <v>274</v>
      </c>
      <c r="Y11267">
        <v>0</v>
      </c>
      <c r="AB11267" t="s">
        <v>237</v>
      </c>
      <c r="AH11267">
        <v>0</v>
      </c>
      <c r="AN11267" t="s">
        <v>238</v>
      </c>
      <c r="AO11267">
        <v>1</v>
      </c>
      <c r="AP11267" t="s">
        <v>239</v>
      </c>
      <c r="AQ11267" s="27">
        <v>41661</v>
      </c>
      <c r="AR11267" t="s">
        <v>240</v>
      </c>
      <c r="AS11267">
        <v>1</v>
      </c>
      <c r="AT11267" t="s">
        <v>239</v>
      </c>
      <c r="AU11267" s="27">
        <v>41661</v>
      </c>
    </row>
    <row r="11268" spans="1:47" x14ac:dyDescent="0.2">
      <c r="A11268">
        <v>11267</v>
      </c>
      <c r="B11268" t="s">
        <v>35656</v>
      </c>
      <c r="C11268" t="s">
        <v>2056</v>
      </c>
      <c r="D11268" t="s">
        <v>16146</v>
      </c>
      <c r="E11268" s="27">
        <v>41859</v>
      </c>
      <c r="F11268" t="s">
        <v>233</v>
      </c>
      <c r="G11268" s="27">
        <v>34081</v>
      </c>
      <c r="H11268">
        <v>22</v>
      </c>
      <c r="I11268" t="s">
        <v>259</v>
      </c>
      <c r="J11268" t="s">
        <v>250</v>
      </c>
      <c r="K11268">
        <v>0</v>
      </c>
      <c r="L11268">
        <v>7</v>
      </c>
      <c r="M11268">
        <v>0</v>
      </c>
      <c r="N11268">
        <v>1</v>
      </c>
      <c r="O11268">
        <v>2</v>
      </c>
      <c r="P11268">
        <v>-227</v>
      </c>
      <c r="Q11268" s="28">
        <v>41632.074305555558</v>
      </c>
      <c r="R11268" s="28">
        <v>41859.438888888886</v>
      </c>
      <c r="S11268" t="s">
        <v>35657</v>
      </c>
      <c r="U11268" s="27">
        <v>41632</v>
      </c>
      <c r="V11268">
        <v>227</v>
      </c>
      <c r="W11268" t="s">
        <v>32</v>
      </c>
      <c r="X11268" t="s">
        <v>274</v>
      </c>
      <c r="Y11268">
        <v>1</v>
      </c>
      <c r="AA11268" t="s">
        <v>35658</v>
      </c>
      <c r="AB11268" t="s">
        <v>36</v>
      </c>
      <c r="AC11268">
        <v>1</v>
      </c>
      <c r="AD11268" s="27">
        <v>42331</v>
      </c>
      <c r="AE11268" t="s">
        <v>385</v>
      </c>
      <c r="AF11268" s="27">
        <v>42332</v>
      </c>
      <c r="AG11268" s="27">
        <v>42341</v>
      </c>
      <c r="AH11268">
        <v>0</v>
      </c>
      <c r="AN11268" t="s">
        <v>238</v>
      </c>
      <c r="AO11268">
        <v>7</v>
      </c>
      <c r="AP11268" t="s">
        <v>246</v>
      </c>
      <c r="AQ11268" s="27">
        <v>41859</v>
      </c>
      <c r="AR11268" t="s">
        <v>240</v>
      </c>
      <c r="AS11268">
        <v>7</v>
      </c>
      <c r="AT11268" t="s">
        <v>246</v>
      </c>
      <c r="AU11268" s="27">
        <v>41859</v>
      </c>
    </row>
    <row r="11269" spans="1:47" x14ac:dyDescent="0.2">
      <c r="A11269">
        <v>11268</v>
      </c>
      <c r="B11269" t="s">
        <v>35659</v>
      </c>
      <c r="C11269" t="s">
        <v>243</v>
      </c>
      <c r="D11269" t="s">
        <v>35660</v>
      </c>
      <c r="E11269" s="27">
        <v>41711</v>
      </c>
      <c r="F11269" t="s">
        <v>233</v>
      </c>
      <c r="G11269" s="27">
        <v>33323</v>
      </c>
      <c r="H11269">
        <v>25</v>
      </c>
      <c r="I11269" t="s">
        <v>244</v>
      </c>
      <c r="J11269" t="s">
        <v>245</v>
      </c>
      <c r="K11269">
        <v>0</v>
      </c>
      <c r="L11269">
        <v>6</v>
      </c>
      <c r="M11269">
        <v>0</v>
      </c>
      <c r="N11269">
        <v>0</v>
      </c>
      <c r="O11269">
        <v>2</v>
      </c>
      <c r="P11269">
        <v>0</v>
      </c>
      <c r="Q11269" s="28">
        <v>41711.292361111111</v>
      </c>
      <c r="R11269" s="28">
        <v>41712.060416666667</v>
      </c>
      <c r="S11269" t="s">
        <v>35661</v>
      </c>
      <c r="T11269" s="27">
        <v>41711</v>
      </c>
      <c r="V11269">
        <v>0</v>
      </c>
      <c r="W11269" t="s">
        <v>36</v>
      </c>
      <c r="X11269" t="s">
        <v>279</v>
      </c>
      <c r="Y11269">
        <v>0</v>
      </c>
      <c r="AB11269" t="s">
        <v>237</v>
      </c>
      <c r="AH11269">
        <v>0</v>
      </c>
      <c r="AN11269" t="s">
        <v>238</v>
      </c>
      <c r="AO11269">
        <v>6</v>
      </c>
      <c r="AP11269" t="s">
        <v>246</v>
      </c>
      <c r="AQ11269" s="27">
        <v>41711</v>
      </c>
      <c r="AR11269" t="s">
        <v>240</v>
      </c>
      <c r="AS11269">
        <v>6</v>
      </c>
      <c r="AT11269" t="s">
        <v>246</v>
      </c>
      <c r="AU11269" s="27">
        <v>41711</v>
      </c>
    </row>
    <row r="11270" spans="1:47" x14ac:dyDescent="0.2">
      <c r="A11270">
        <v>11269</v>
      </c>
      <c r="B11270" t="s">
        <v>35662</v>
      </c>
      <c r="C11270" t="s">
        <v>414</v>
      </c>
      <c r="D11270" t="s">
        <v>2220</v>
      </c>
      <c r="E11270" s="27">
        <v>41356</v>
      </c>
      <c r="F11270" t="s">
        <v>233</v>
      </c>
      <c r="G11270" s="27">
        <v>30364</v>
      </c>
      <c r="H11270">
        <v>33</v>
      </c>
      <c r="I11270" t="s">
        <v>244</v>
      </c>
      <c r="J11270" t="s">
        <v>250</v>
      </c>
      <c r="K11270">
        <v>0</v>
      </c>
      <c r="L11270">
        <v>3</v>
      </c>
      <c r="M11270">
        <v>0</v>
      </c>
      <c r="N11270">
        <v>0</v>
      </c>
      <c r="O11270">
        <v>8</v>
      </c>
      <c r="P11270">
        <v>-1</v>
      </c>
      <c r="Q11270" s="28">
        <v>41355.46597222222</v>
      </c>
      <c r="R11270" s="28">
        <v>41356.319444444445</v>
      </c>
      <c r="S11270" t="s">
        <v>35663</v>
      </c>
      <c r="T11270" s="27">
        <v>41355</v>
      </c>
      <c r="V11270">
        <v>1</v>
      </c>
      <c r="W11270" t="s">
        <v>32</v>
      </c>
      <c r="X11270" t="s">
        <v>364</v>
      </c>
      <c r="Y11270">
        <v>0</v>
      </c>
      <c r="AB11270" t="s">
        <v>237</v>
      </c>
      <c r="AH11270">
        <v>0</v>
      </c>
      <c r="AN11270" t="s">
        <v>238</v>
      </c>
      <c r="AO11270">
        <v>2</v>
      </c>
      <c r="AP11270" t="s">
        <v>239</v>
      </c>
      <c r="AQ11270" s="27">
        <v>41356</v>
      </c>
      <c r="AR11270" t="s">
        <v>240</v>
      </c>
      <c r="AS11270">
        <v>3</v>
      </c>
      <c r="AT11270" t="s">
        <v>239</v>
      </c>
      <c r="AU11270" s="27">
        <v>41356</v>
      </c>
    </row>
    <row r="11271" spans="1:47" x14ac:dyDescent="0.2">
      <c r="A11271">
        <v>11270</v>
      </c>
      <c r="B11271" t="s">
        <v>22166</v>
      </c>
      <c r="C11271" t="s">
        <v>830</v>
      </c>
      <c r="D11271" t="s">
        <v>22167</v>
      </c>
      <c r="E11271" s="27">
        <v>41736</v>
      </c>
      <c r="F11271" t="s">
        <v>233</v>
      </c>
      <c r="G11271" s="27">
        <v>33916</v>
      </c>
      <c r="H11271">
        <v>23</v>
      </c>
      <c r="I11271" t="s">
        <v>259</v>
      </c>
      <c r="J11271" t="s">
        <v>245</v>
      </c>
      <c r="K11271">
        <v>0</v>
      </c>
      <c r="L11271">
        <v>6</v>
      </c>
      <c r="M11271">
        <v>0</v>
      </c>
      <c r="N11271">
        <v>0</v>
      </c>
      <c r="O11271">
        <v>2</v>
      </c>
      <c r="P11271">
        <v>-1</v>
      </c>
      <c r="Q11271" s="28">
        <v>41735.472222222219</v>
      </c>
      <c r="R11271" s="28">
        <v>41736.086805555555</v>
      </c>
      <c r="S11271" t="s">
        <v>35664</v>
      </c>
      <c r="T11271" s="27">
        <v>41735</v>
      </c>
      <c r="V11271">
        <v>1</v>
      </c>
      <c r="W11271" t="s">
        <v>36</v>
      </c>
      <c r="X11271" t="s">
        <v>279</v>
      </c>
      <c r="Y11271">
        <v>1</v>
      </c>
      <c r="AA11271" t="s">
        <v>35665</v>
      </c>
      <c r="AB11271" t="s">
        <v>36</v>
      </c>
      <c r="AD11271" s="27">
        <v>42296</v>
      </c>
      <c r="AE11271" t="s">
        <v>412</v>
      </c>
      <c r="AH11271">
        <v>0</v>
      </c>
      <c r="AN11271" t="s">
        <v>238</v>
      </c>
      <c r="AO11271">
        <v>5</v>
      </c>
      <c r="AP11271" t="s">
        <v>246</v>
      </c>
      <c r="AQ11271" s="27">
        <v>41736</v>
      </c>
      <c r="AR11271" t="s">
        <v>240</v>
      </c>
      <c r="AS11271">
        <v>6</v>
      </c>
      <c r="AT11271" t="s">
        <v>246</v>
      </c>
      <c r="AU11271" s="27">
        <v>41736</v>
      </c>
    </row>
    <row r="11272" spans="1:47" x14ac:dyDescent="0.2">
      <c r="A11272">
        <v>11271</v>
      </c>
      <c r="B11272" t="s">
        <v>35666</v>
      </c>
      <c r="C11272" t="s">
        <v>1048</v>
      </c>
      <c r="D11272" t="s">
        <v>2220</v>
      </c>
      <c r="E11272" s="27">
        <v>41831</v>
      </c>
      <c r="F11272" t="s">
        <v>233</v>
      </c>
      <c r="G11272" s="27">
        <v>34006</v>
      </c>
      <c r="H11272">
        <v>23</v>
      </c>
      <c r="I11272" t="s">
        <v>259</v>
      </c>
      <c r="J11272" t="s">
        <v>250</v>
      </c>
      <c r="K11272">
        <v>0</v>
      </c>
      <c r="L11272">
        <v>9</v>
      </c>
      <c r="M11272">
        <v>0</v>
      </c>
      <c r="N11272">
        <v>0</v>
      </c>
      <c r="O11272">
        <v>1</v>
      </c>
      <c r="P11272">
        <v>-1</v>
      </c>
      <c r="Q11272" s="28">
        <v>41830.268055555556</v>
      </c>
      <c r="R11272" s="28">
        <v>41831.435416666667</v>
      </c>
      <c r="S11272" t="s">
        <v>35667</v>
      </c>
      <c r="T11272" s="27">
        <v>41830</v>
      </c>
      <c r="V11272">
        <v>1</v>
      </c>
      <c r="W11272" t="s">
        <v>32</v>
      </c>
      <c r="X11272" t="s">
        <v>359</v>
      </c>
      <c r="Y11272">
        <v>0</v>
      </c>
      <c r="AB11272" t="s">
        <v>237</v>
      </c>
      <c r="AH11272">
        <v>0</v>
      </c>
      <c r="AN11272" t="s">
        <v>238</v>
      </c>
      <c r="AO11272">
        <v>6</v>
      </c>
      <c r="AP11272" t="s">
        <v>246</v>
      </c>
      <c r="AQ11272" s="27">
        <v>41831</v>
      </c>
      <c r="AR11272" t="s">
        <v>240</v>
      </c>
      <c r="AS11272">
        <v>9</v>
      </c>
      <c r="AT11272" t="s">
        <v>269</v>
      </c>
      <c r="AU11272" s="27">
        <v>41831</v>
      </c>
    </row>
    <row r="11273" spans="1:47" x14ac:dyDescent="0.2">
      <c r="A11273">
        <v>11272</v>
      </c>
      <c r="B11273" t="s">
        <v>35668</v>
      </c>
      <c r="C11273" t="s">
        <v>242</v>
      </c>
      <c r="D11273" t="s">
        <v>5392</v>
      </c>
      <c r="E11273" s="27">
        <v>41990</v>
      </c>
      <c r="F11273" t="s">
        <v>233</v>
      </c>
      <c r="G11273" s="27">
        <v>28522</v>
      </c>
      <c r="H11273">
        <v>38</v>
      </c>
      <c r="I11273" t="s">
        <v>244</v>
      </c>
      <c r="J11273" t="s">
        <v>250</v>
      </c>
      <c r="K11273">
        <v>2</v>
      </c>
      <c r="L11273">
        <v>10</v>
      </c>
      <c r="M11273">
        <v>0</v>
      </c>
      <c r="N11273">
        <v>1</v>
      </c>
      <c r="O11273">
        <v>17</v>
      </c>
      <c r="P11273">
        <v>-1</v>
      </c>
      <c r="Q11273" s="28">
        <v>41989.301388888889</v>
      </c>
      <c r="R11273" s="28">
        <v>42122.274305555555</v>
      </c>
      <c r="S11273" t="s">
        <v>35669</v>
      </c>
      <c r="T11273" s="27">
        <v>41989</v>
      </c>
      <c r="V11273">
        <v>1</v>
      </c>
      <c r="W11273" t="s">
        <v>32</v>
      </c>
      <c r="X11273" t="s">
        <v>749</v>
      </c>
      <c r="Y11273">
        <v>1</v>
      </c>
      <c r="AA11273" t="s">
        <v>35670</v>
      </c>
      <c r="AB11273" t="s">
        <v>32</v>
      </c>
      <c r="AD11273" s="27">
        <v>42016</v>
      </c>
      <c r="AE11273" t="s">
        <v>343</v>
      </c>
      <c r="AH11273">
        <v>0</v>
      </c>
      <c r="AN11273" t="s">
        <v>238</v>
      </c>
      <c r="AO11273">
        <v>5</v>
      </c>
      <c r="AP11273" t="s">
        <v>246</v>
      </c>
      <c r="AQ11273" s="27">
        <v>41990</v>
      </c>
      <c r="AR11273" t="s">
        <v>240</v>
      </c>
      <c r="AS11273">
        <v>10</v>
      </c>
      <c r="AT11273" t="s">
        <v>269</v>
      </c>
      <c r="AU11273" s="27">
        <v>41990</v>
      </c>
    </row>
    <row r="11274" spans="1:47" x14ac:dyDescent="0.2">
      <c r="A11274">
        <v>11273</v>
      </c>
      <c r="B11274" t="s">
        <v>35671</v>
      </c>
      <c r="C11274" t="s">
        <v>34896</v>
      </c>
      <c r="D11274" t="s">
        <v>1911</v>
      </c>
      <c r="E11274" s="27">
        <v>41968</v>
      </c>
      <c r="F11274" t="s">
        <v>294</v>
      </c>
      <c r="G11274" s="27">
        <v>21520</v>
      </c>
      <c r="H11274">
        <v>57</v>
      </c>
      <c r="I11274" t="s">
        <v>234</v>
      </c>
      <c r="J11274" t="s">
        <v>250</v>
      </c>
      <c r="K11274">
        <v>0</v>
      </c>
      <c r="L11274">
        <v>2</v>
      </c>
      <c r="M11274">
        <v>0</v>
      </c>
      <c r="N11274">
        <v>0</v>
      </c>
      <c r="O11274">
        <v>4</v>
      </c>
      <c r="P11274">
        <v>0</v>
      </c>
      <c r="Q11274" s="28">
        <v>41968.13958333333</v>
      </c>
      <c r="R11274" s="28">
        <v>41969.375</v>
      </c>
      <c r="S11274" t="s">
        <v>35672</v>
      </c>
      <c r="T11274" s="27">
        <v>41968</v>
      </c>
      <c r="V11274">
        <v>0</v>
      </c>
      <c r="W11274" t="s">
        <v>36</v>
      </c>
      <c r="X11274" t="s">
        <v>279</v>
      </c>
      <c r="Y11274">
        <v>0</v>
      </c>
      <c r="AB11274" t="s">
        <v>237</v>
      </c>
      <c r="AH11274">
        <v>0</v>
      </c>
      <c r="AN11274" t="s">
        <v>238</v>
      </c>
      <c r="AO11274">
        <v>1</v>
      </c>
      <c r="AP11274" t="s">
        <v>239</v>
      </c>
      <c r="AQ11274" s="27">
        <v>41968</v>
      </c>
      <c r="AR11274" t="s">
        <v>240</v>
      </c>
      <c r="AS11274">
        <v>2</v>
      </c>
      <c r="AT11274" t="s">
        <v>239</v>
      </c>
      <c r="AU11274" s="27">
        <v>41968</v>
      </c>
    </row>
    <row r="11275" spans="1:47" x14ac:dyDescent="0.2">
      <c r="A11275">
        <v>11274</v>
      </c>
      <c r="B11275" t="s">
        <v>35673</v>
      </c>
      <c r="C11275" t="s">
        <v>35674</v>
      </c>
      <c r="D11275" t="s">
        <v>35675</v>
      </c>
      <c r="E11275" s="27">
        <v>41575</v>
      </c>
      <c r="F11275" t="s">
        <v>233</v>
      </c>
      <c r="G11275" s="27">
        <v>31489</v>
      </c>
      <c r="H11275">
        <v>30</v>
      </c>
      <c r="I11275" t="s">
        <v>244</v>
      </c>
      <c r="J11275" t="s">
        <v>245</v>
      </c>
      <c r="K11275">
        <v>0</v>
      </c>
      <c r="L11275">
        <v>2</v>
      </c>
      <c r="M11275">
        <v>0</v>
      </c>
      <c r="N11275">
        <v>0</v>
      </c>
      <c r="O11275">
        <v>2</v>
      </c>
      <c r="P11275">
        <v>-1</v>
      </c>
      <c r="Q11275" s="28">
        <v>41574.234722222223</v>
      </c>
      <c r="R11275" s="28">
        <v>41576.191666666666</v>
      </c>
      <c r="S11275" t="s">
        <v>35676</v>
      </c>
      <c r="T11275" s="27">
        <v>41574</v>
      </c>
      <c r="V11275">
        <v>1</v>
      </c>
      <c r="W11275" t="s">
        <v>36</v>
      </c>
      <c r="X11275" t="s">
        <v>279</v>
      </c>
      <c r="Y11275">
        <v>1</v>
      </c>
      <c r="AA11275" t="s">
        <v>35677</v>
      </c>
      <c r="AB11275" t="s">
        <v>36</v>
      </c>
      <c r="AD11275" s="27">
        <v>41797</v>
      </c>
      <c r="AE11275" t="s">
        <v>392</v>
      </c>
      <c r="AH11275">
        <v>0</v>
      </c>
      <c r="AN11275" t="s">
        <v>238</v>
      </c>
      <c r="AO11275">
        <v>2</v>
      </c>
      <c r="AP11275" t="s">
        <v>239</v>
      </c>
      <c r="AQ11275" s="27">
        <v>41575</v>
      </c>
      <c r="AR11275" t="s">
        <v>240</v>
      </c>
      <c r="AS11275">
        <v>2</v>
      </c>
      <c r="AT11275" t="s">
        <v>239</v>
      </c>
      <c r="AU11275" s="27">
        <v>41575</v>
      </c>
    </row>
    <row r="11276" spans="1:47" x14ac:dyDescent="0.2">
      <c r="A11276">
        <v>11275</v>
      </c>
      <c r="B11276" t="s">
        <v>35678</v>
      </c>
      <c r="C11276" t="s">
        <v>9645</v>
      </c>
      <c r="D11276" t="s">
        <v>28452</v>
      </c>
      <c r="E11276" s="27">
        <v>41783</v>
      </c>
      <c r="F11276" t="s">
        <v>233</v>
      </c>
      <c r="G11276" s="27">
        <v>30091</v>
      </c>
      <c r="H11276">
        <v>33</v>
      </c>
      <c r="I11276" t="s">
        <v>244</v>
      </c>
      <c r="J11276" t="s">
        <v>250</v>
      </c>
      <c r="K11276">
        <v>0</v>
      </c>
      <c r="L11276">
        <v>5</v>
      </c>
      <c r="M11276">
        <v>0</v>
      </c>
      <c r="N11276">
        <v>0</v>
      </c>
      <c r="O11276">
        <v>1</v>
      </c>
      <c r="P11276">
        <v>-1</v>
      </c>
      <c r="Q11276" s="28">
        <v>41782.129861111112</v>
      </c>
      <c r="R11276" s="28">
        <v>41783.363194444442</v>
      </c>
      <c r="S11276" t="s">
        <v>35679</v>
      </c>
      <c r="T11276" s="27">
        <v>41782</v>
      </c>
      <c r="V11276">
        <v>1</v>
      </c>
      <c r="W11276" t="s">
        <v>36</v>
      </c>
      <c r="X11276" t="s">
        <v>279</v>
      </c>
      <c r="Y11276">
        <v>0</v>
      </c>
      <c r="AB11276" t="s">
        <v>237</v>
      </c>
      <c r="AH11276">
        <v>0</v>
      </c>
      <c r="AN11276" t="s">
        <v>238</v>
      </c>
      <c r="AO11276">
        <v>2</v>
      </c>
      <c r="AP11276" t="s">
        <v>239</v>
      </c>
      <c r="AQ11276" s="27">
        <v>41783</v>
      </c>
      <c r="AR11276" t="s">
        <v>240</v>
      </c>
      <c r="AS11276">
        <v>5</v>
      </c>
      <c r="AT11276" t="s">
        <v>246</v>
      </c>
      <c r="AU11276" s="27">
        <v>41783</v>
      </c>
    </row>
    <row r="11277" spans="1:47" x14ac:dyDescent="0.2">
      <c r="A11277">
        <v>11276</v>
      </c>
      <c r="B11277" t="s">
        <v>35680</v>
      </c>
      <c r="C11277" t="s">
        <v>35681</v>
      </c>
      <c r="D11277" t="s">
        <v>3067</v>
      </c>
      <c r="E11277" s="27">
        <v>41297</v>
      </c>
      <c r="F11277" t="s">
        <v>294</v>
      </c>
      <c r="G11277" s="27">
        <v>33833</v>
      </c>
      <c r="H11277">
        <v>23</v>
      </c>
      <c r="I11277" t="s">
        <v>259</v>
      </c>
      <c r="J11277" t="s">
        <v>3068</v>
      </c>
      <c r="K11277">
        <v>0</v>
      </c>
      <c r="L11277">
        <v>4</v>
      </c>
      <c r="M11277">
        <v>1</v>
      </c>
      <c r="N11277">
        <v>1</v>
      </c>
      <c r="O11277">
        <v>2</v>
      </c>
      <c r="P11277">
        <v>-7</v>
      </c>
      <c r="Q11277" s="28">
        <v>41290.419444444444</v>
      </c>
      <c r="R11277" s="28">
        <v>41292.530555555553</v>
      </c>
      <c r="S11277" t="s">
        <v>35682</v>
      </c>
      <c r="T11277" s="27">
        <v>41290</v>
      </c>
      <c r="V11277">
        <v>7</v>
      </c>
      <c r="W11277" t="s">
        <v>32</v>
      </c>
      <c r="X11277" t="s">
        <v>583</v>
      </c>
      <c r="Y11277">
        <v>1</v>
      </c>
      <c r="AA11277" t="s">
        <v>35683</v>
      </c>
      <c r="AB11277" t="s">
        <v>32</v>
      </c>
      <c r="AC11277">
        <v>0</v>
      </c>
      <c r="AD11277" s="27">
        <v>41596</v>
      </c>
      <c r="AE11277" t="s">
        <v>847</v>
      </c>
      <c r="AF11277" s="27">
        <v>41596</v>
      </c>
      <c r="AG11277" s="27">
        <v>41597</v>
      </c>
      <c r="AH11277">
        <v>1</v>
      </c>
      <c r="AJ11277" t="s">
        <v>35684</v>
      </c>
      <c r="AK11277" t="s">
        <v>462</v>
      </c>
      <c r="AL11277" s="27">
        <v>41637</v>
      </c>
      <c r="AM11277" t="s">
        <v>279</v>
      </c>
      <c r="AN11277" t="s">
        <v>238</v>
      </c>
      <c r="AO11277">
        <v>5</v>
      </c>
      <c r="AP11277" t="s">
        <v>246</v>
      </c>
      <c r="AQ11277" s="27">
        <v>41297</v>
      </c>
      <c r="AR11277" t="s">
        <v>240</v>
      </c>
      <c r="AS11277">
        <v>4</v>
      </c>
      <c r="AT11277" t="s">
        <v>239</v>
      </c>
      <c r="AU11277" s="27">
        <v>41297</v>
      </c>
    </row>
    <row r="11278" spans="1:47" x14ac:dyDescent="0.2">
      <c r="A11278">
        <v>11277</v>
      </c>
      <c r="B11278" t="s">
        <v>35685</v>
      </c>
      <c r="C11278" t="s">
        <v>400</v>
      </c>
      <c r="D11278" t="s">
        <v>1420</v>
      </c>
      <c r="E11278" s="27">
        <v>41604</v>
      </c>
      <c r="F11278" t="s">
        <v>233</v>
      </c>
      <c r="G11278" s="27">
        <v>31079</v>
      </c>
      <c r="H11278">
        <v>31</v>
      </c>
      <c r="I11278" t="s">
        <v>244</v>
      </c>
      <c r="J11278" t="s">
        <v>250</v>
      </c>
      <c r="K11278">
        <v>0</v>
      </c>
      <c r="L11278">
        <v>6</v>
      </c>
      <c r="M11278">
        <v>0</v>
      </c>
      <c r="N11278">
        <v>0</v>
      </c>
      <c r="O11278">
        <v>2</v>
      </c>
      <c r="P11278">
        <v>-1</v>
      </c>
      <c r="Q11278" s="28">
        <v>41603.260416666664</v>
      </c>
      <c r="R11278" s="28">
        <v>41604.418055555558</v>
      </c>
      <c r="S11278" t="s">
        <v>35686</v>
      </c>
      <c r="T11278" s="27">
        <v>41603</v>
      </c>
      <c r="V11278">
        <v>1</v>
      </c>
      <c r="W11278" t="s">
        <v>32</v>
      </c>
      <c r="X11278" t="s">
        <v>4479</v>
      </c>
      <c r="Y11278">
        <v>0</v>
      </c>
      <c r="AB11278" t="s">
        <v>237</v>
      </c>
      <c r="AH11278">
        <v>0</v>
      </c>
      <c r="AN11278" t="s">
        <v>238</v>
      </c>
      <c r="AO11278">
        <v>3</v>
      </c>
      <c r="AP11278" t="s">
        <v>239</v>
      </c>
      <c r="AQ11278" s="27">
        <v>41604</v>
      </c>
      <c r="AR11278" t="s">
        <v>240</v>
      </c>
      <c r="AS11278">
        <v>6</v>
      </c>
      <c r="AT11278" t="s">
        <v>246</v>
      </c>
      <c r="AU11278" s="27">
        <v>41604</v>
      </c>
    </row>
    <row r="11279" spans="1:47" x14ac:dyDescent="0.2">
      <c r="A11279">
        <v>11278</v>
      </c>
      <c r="B11279" t="s">
        <v>35687</v>
      </c>
      <c r="C11279" t="s">
        <v>1300</v>
      </c>
      <c r="D11279" t="s">
        <v>35688</v>
      </c>
      <c r="E11279" s="27">
        <v>41529</v>
      </c>
      <c r="F11279" t="s">
        <v>233</v>
      </c>
      <c r="G11279" s="27">
        <v>22923</v>
      </c>
      <c r="H11279">
        <v>53</v>
      </c>
      <c r="I11279" t="s">
        <v>234</v>
      </c>
      <c r="J11279" t="s">
        <v>245</v>
      </c>
      <c r="K11279">
        <v>0</v>
      </c>
      <c r="L11279">
        <v>5</v>
      </c>
      <c r="M11279">
        <v>0</v>
      </c>
      <c r="N11279">
        <v>0</v>
      </c>
      <c r="O11279">
        <v>1</v>
      </c>
      <c r="P11279">
        <v>-5</v>
      </c>
      <c r="Q11279" s="28">
        <v>41524.113194444442</v>
      </c>
      <c r="R11279" s="28">
        <v>41528.361805555556</v>
      </c>
      <c r="S11279" t="s">
        <v>35689</v>
      </c>
      <c r="T11279" s="27">
        <v>41524</v>
      </c>
      <c r="V11279">
        <v>5</v>
      </c>
      <c r="W11279" t="s">
        <v>32</v>
      </c>
      <c r="X11279" t="s">
        <v>261</v>
      </c>
      <c r="Y11279">
        <v>1</v>
      </c>
      <c r="AA11279" t="s">
        <v>35690</v>
      </c>
      <c r="AB11279" t="s">
        <v>32</v>
      </c>
      <c r="AC11279">
        <v>0</v>
      </c>
      <c r="AD11279" s="27">
        <v>41756</v>
      </c>
      <c r="AE11279" t="s">
        <v>261</v>
      </c>
      <c r="AF11279" s="27">
        <v>41756</v>
      </c>
      <c r="AG11279" s="27">
        <v>41821</v>
      </c>
      <c r="AH11279">
        <v>0</v>
      </c>
      <c r="AN11279" t="s">
        <v>238</v>
      </c>
      <c r="AO11279">
        <v>4</v>
      </c>
      <c r="AP11279" t="s">
        <v>239</v>
      </c>
      <c r="AQ11279" s="27">
        <v>41529</v>
      </c>
      <c r="AR11279" t="s">
        <v>240</v>
      </c>
      <c r="AS11279">
        <v>5</v>
      </c>
      <c r="AT11279" t="s">
        <v>246</v>
      </c>
      <c r="AU11279" s="27">
        <v>41529</v>
      </c>
    </row>
    <row r="11280" spans="1:47" x14ac:dyDescent="0.2">
      <c r="A11280">
        <v>11279</v>
      </c>
      <c r="B11280" t="s">
        <v>35691</v>
      </c>
      <c r="C11280" t="s">
        <v>1313</v>
      </c>
      <c r="D11280" t="s">
        <v>35692</v>
      </c>
      <c r="E11280" s="27">
        <v>41941</v>
      </c>
      <c r="F11280" t="s">
        <v>233</v>
      </c>
      <c r="G11280" s="27">
        <v>34245</v>
      </c>
      <c r="H11280">
        <v>22</v>
      </c>
      <c r="I11280" t="s">
        <v>259</v>
      </c>
      <c r="J11280" t="s">
        <v>250</v>
      </c>
      <c r="K11280">
        <v>0</v>
      </c>
      <c r="L11280">
        <v>9</v>
      </c>
      <c r="M11280">
        <v>0</v>
      </c>
      <c r="N11280">
        <v>0</v>
      </c>
      <c r="O11280">
        <v>0</v>
      </c>
      <c r="P11280">
        <v>-1</v>
      </c>
      <c r="Q11280" s="28">
        <v>41940.12777777778</v>
      </c>
      <c r="R11280" s="28">
        <v>42058.270833333336</v>
      </c>
      <c r="S11280" t="s">
        <v>35693</v>
      </c>
      <c r="T11280" s="27">
        <v>41940</v>
      </c>
      <c r="V11280">
        <v>1</v>
      </c>
      <c r="W11280" t="s">
        <v>32</v>
      </c>
      <c r="X11280" t="s">
        <v>343</v>
      </c>
      <c r="Y11280">
        <v>0</v>
      </c>
      <c r="AB11280" t="s">
        <v>237</v>
      </c>
      <c r="AH11280">
        <v>0</v>
      </c>
      <c r="AN11280" t="s">
        <v>238</v>
      </c>
      <c r="AO11280">
        <v>7</v>
      </c>
      <c r="AP11280" t="s">
        <v>246</v>
      </c>
      <c r="AQ11280" s="27">
        <v>41941</v>
      </c>
      <c r="AR11280" t="s">
        <v>240</v>
      </c>
      <c r="AS11280">
        <v>9</v>
      </c>
      <c r="AT11280" t="s">
        <v>269</v>
      </c>
      <c r="AU11280" s="27">
        <v>41941</v>
      </c>
    </row>
    <row r="11281" spans="1:47" x14ac:dyDescent="0.2">
      <c r="A11281">
        <v>11280</v>
      </c>
      <c r="B11281" t="s">
        <v>35694</v>
      </c>
      <c r="C11281" t="s">
        <v>20209</v>
      </c>
      <c r="D11281" t="s">
        <v>9290</v>
      </c>
      <c r="E11281" s="27">
        <v>41554</v>
      </c>
      <c r="F11281" t="s">
        <v>294</v>
      </c>
      <c r="G11281" s="27">
        <v>33230</v>
      </c>
      <c r="H11281">
        <v>25</v>
      </c>
      <c r="I11281" t="s">
        <v>244</v>
      </c>
      <c r="J11281" t="s">
        <v>250</v>
      </c>
      <c r="K11281">
        <v>0</v>
      </c>
      <c r="L11281">
        <v>3</v>
      </c>
      <c r="M11281">
        <v>0</v>
      </c>
      <c r="N11281">
        <v>0</v>
      </c>
      <c r="O11281">
        <v>0</v>
      </c>
      <c r="P11281">
        <v>-1</v>
      </c>
      <c r="Q11281" s="28">
        <v>41553.47152777778</v>
      </c>
      <c r="R11281" s="28">
        <v>41554.363888888889</v>
      </c>
      <c r="S11281" t="s">
        <v>35695</v>
      </c>
      <c r="T11281" s="27">
        <v>41553</v>
      </c>
      <c r="V11281">
        <v>1</v>
      </c>
      <c r="W11281" t="s">
        <v>32</v>
      </c>
      <c r="X11281" t="s">
        <v>313</v>
      </c>
      <c r="Y11281">
        <v>0</v>
      </c>
      <c r="AB11281" t="s">
        <v>237</v>
      </c>
      <c r="AH11281">
        <v>0</v>
      </c>
      <c r="AN11281" t="s">
        <v>238</v>
      </c>
      <c r="AO11281">
        <v>4</v>
      </c>
      <c r="AP11281" t="s">
        <v>239</v>
      </c>
      <c r="AQ11281" s="27">
        <v>41554</v>
      </c>
      <c r="AR11281" t="s">
        <v>240</v>
      </c>
      <c r="AS11281">
        <v>3</v>
      </c>
      <c r="AT11281" t="s">
        <v>239</v>
      </c>
      <c r="AU11281" s="27">
        <v>41554</v>
      </c>
    </row>
    <row r="11282" spans="1:47" x14ac:dyDescent="0.2">
      <c r="A11282">
        <v>11281</v>
      </c>
      <c r="B11282" t="s">
        <v>35696</v>
      </c>
      <c r="C11282" t="s">
        <v>3856</v>
      </c>
      <c r="D11282" t="s">
        <v>1683</v>
      </c>
      <c r="E11282" s="27">
        <v>41305</v>
      </c>
      <c r="F11282" t="s">
        <v>233</v>
      </c>
      <c r="G11282" s="27">
        <v>32027</v>
      </c>
      <c r="H11282">
        <v>28</v>
      </c>
      <c r="I11282" t="s">
        <v>244</v>
      </c>
      <c r="J11282" t="s">
        <v>250</v>
      </c>
      <c r="K11282">
        <v>0</v>
      </c>
      <c r="L11282">
        <v>9</v>
      </c>
      <c r="M11282">
        <v>0</v>
      </c>
      <c r="N11282">
        <v>0</v>
      </c>
      <c r="O11282">
        <v>6</v>
      </c>
      <c r="P11282">
        <v>-1</v>
      </c>
      <c r="Q11282" s="28">
        <v>41304.399305555555</v>
      </c>
      <c r="R11282" s="28">
        <v>41306.165277777778</v>
      </c>
      <c r="S11282" t="s">
        <v>35697</v>
      </c>
      <c r="U11282" s="27">
        <v>41304</v>
      </c>
      <c r="V11282">
        <v>1</v>
      </c>
      <c r="W11282" t="s">
        <v>32</v>
      </c>
      <c r="X11282" t="s">
        <v>274</v>
      </c>
      <c r="Y11282">
        <v>0</v>
      </c>
      <c r="AB11282" t="s">
        <v>237</v>
      </c>
      <c r="AH11282">
        <v>0</v>
      </c>
      <c r="AN11282" t="s">
        <v>238</v>
      </c>
      <c r="AO11282">
        <v>10</v>
      </c>
      <c r="AP11282" t="s">
        <v>269</v>
      </c>
      <c r="AQ11282" s="27">
        <v>41305</v>
      </c>
      <c r="AR11282" t="s">
        <v>240</v>
      </c>
      <c r="AS11282">
        <v>9</v>
      </c>
      <c r="AT11282" t="s">
        <v>269</v>
      </c>
      <c r="AU11282" s="27">
        <v>41305</v>
      </c>
    </row>
    <row r="11283" spans="1:47" x14ac:dyDescent="0.2">
      <c r="A11283">
        <v>11282</v>
      </c>
      <c r="B11283" t="s">
        <v>35698</v>
      </c>
      <c r="C11283" t="s">
        <v>2014</v>
      </c>
      <c r="D11283" t="s">
        <v>1832</v>
      </c>
      <c r="E11283" s="27">
        <v>41376</v>
      </c>
      <c r="F11283" t="s">
        <v>233</v>
      </c>
      <c r="G11283" s="27">
        <v>20226</v>
      </c>
      <c r="H11283">
        <v>60</v>
      </c>
      <c r="I11283" t="s">
        <v>234</v>
      </c>
      <c r="J11283" t="s">
        <v>250</v>
      </c>
      <c r="K11283">
        <v>0</v>
      </c>
      <c r="L11283">
        <v>4</v>
      </c>
      <c r="M11283">
        <v>0</v>
      </c>
      <c r="N11283">
        <v>0</v>
      </c>
      <c r="O11283">
        <v>0</v>
      </c>
      <c r="W11283" t="s">
        <v>237</v>
      </c>
      <c r="Y11283">
        <v>-1</v>
      </c>
      <c r="AB11283" t="s">
        <v>237</v>
      </c>
      <c r="AH11283">
        <v>0</v>
      </c>
      <c r="AN11283" t="s">
        <v>238</v>
      </c>
      <c r="AO11283">
        <v>3</v>
      </c>
      <c r="AP11283" t="s">
        <v>239</v>
      </c>
      <c r="AQ11283" s="27">
        <v>41376</v>
      </c>
      <c r="AR11283" t="s">
        <v>240</v>
      </c>
      <c r="AS11283">
        <v>4</v>
      </c>
      <c r="AT11283" t="s">
        <v>239</v>
      </c>
      <c r="AU11283" s="27">
        <v>41376</v>
      </c>
    </row>
    <row r="11284" spans="1:47" x14ac:dyDescent="0.2">
      <c r="A11284">
        <v>11283</v>
      </c>
      <c r="B11284" t="s">
        <v>35699</v>
      </c>
      <c r="C11284" t="s">
        <v>330</v>
      </c>
      <c r="D11284" t="s">
        <v>35700</v>
      </c>
      <c r="E11284" s="27">
        <v>41488</v>
      </c>
      <c r="F11284" t="s">
        <v>233</v>
      </c>
      <c r="G11284" s="27">
        <v>33925</v>
      </c>
      <c r="H11284">
        <v>23</v>
      </c>
      <c r="I11284" t="s">
        <v>259</v>
      </c>
      <c r="J11284" t="s">
        <v>245</v>
      </c>
      <c r="K11284">
        <v>0</v>
      </c>
      <c r="L11284">
        <v>5</v>
      </c>
      <c r="M11284">
        <v>0</v>
      </c>
      <c r="N11284">
        <v>0</v>
      </c>
      <c r="O11284">
        <v>0</v>
      </c>
      <c r="P11284">
        <v>-1</v>
      </c>
      <c r="Q11284" s="28">
        <v>41487.411111111112</v>
      </c>
      <c r="R11284" s="28">
        <v>41489.172222222223</v>
      </c>
      <c r="S11284" t="s">
        <v>35701</v>
      </c>
      <c r="T11284" s="27">
        <v>41487</v>
      </c>
      <c r="V11284">
        <v>1</v>
      </c>
      <c r="W11284" t="s">
        <v>36</v>
      </c>
      <c r="X11284" t="s">
        <v>474</v>
      </c>
      <c r="Y11284">
        <v>0</v>
      </c>
      <c r="AB11284" t="s">
        <v>237</v>
      </c>
      <c r="AH11284">
        <v>0</v>
      </c>
      <c r="AN11284" t="s">
        <v>238</v>
      </c>
      <c r="AO11284">
        <v>5</v>
      </c>
      <c r="AP11284" t="s">
        <v>246</v>
      </c>
      <c r="AQ11284" s="27">
        <v>41488</v>
      </c>
      <c r="AR11284" t="s">
        <v>240</v>
      </c>
      <c r="AS11284">
        <v>5</v>
      </c>
      <c r="AT11284" t="s">
        <v>246</v>
      </c>
      <c r="AU11284" s="27">
        <v>41488</v>
      </c>
    </row>
    <row r="11285" spans="1:47" x14ac:dyDescent="0.2">
      <c r="A11285">
        <v>11284</v>
      </c>
      <c r="B11285" t="s">
        <v>35702</v>
      </c>
      <c r="C11285" t="s">
        <v>1711</v>
      </c>
      <c r="D11285" t="s">
        <v>1110</v>
      </c>
      <c r="E11285" s="27">
        <v>41313</v>
      </c>
      <c r="F11285" t="s">
        <v>233</v>
      </c>
      <c r="G11285" s="27">
        <v>20804</v>
      </c>
      <c r="H11285">
        <v>59</v>
      </c>
      <c r="I11285" t="s">
        <v>234</v>
      </c>
      <c r="J11285" t="s">
        <v>250</v>
      </c>
      <c r="K11285">
        <v>0</v>
      </c>
      <c r="L11285">
        <v>4</v>
      </c>
      <c r="M11285">
        <v>0</v>
      </c>
      <c r="N11285">
        <v>0</v>
      </c>
      <c r="O11285">
        <v>10</v>
      </c>
      <c r="P11285">
        <v>-1</v>
      </c>
      <c r="Q11285" s="28">
        <v>41312.34375</v>
      </c>
      <c r="R11285" s="28">
        <v>41458.464583333334</v>
      </c>
      <c r="S11285" t="s">
        <v>35703</v>
      </c>
      <c r="T11285" s="27">
        <v>41312</v>
      </c>
      <c r="V11285">
        <v>1</v>
      </c>
      <c r="W11285" t="s">
        <v>32</v>
      </c>
      <c r="X11285" t="s">
        <v>252</v>
      </c>
      <c r="Y11285">
        <v>1</v>
      </c>
      <c r="AA11285" t="s">
        <v>35704</v>
      </c>
      <c r="AB11285" t="s">
        <v>36</v>
      </c>
      <c r="AC11285">
        <v>0</v>
      </c>
      <c r="AD11285" s="27">
        <v>41631</v>
      </c>
      <c r="AE11285" t="s">
        <v>404</v>
      </c>
      <c r="AF11285" s="27">
        <v>41631</v>
      </c>
      <c r="AG11285" s="27">
        <v>41688</v>
      </c>
      <c r="AH11285">
        <v>0</v>
      </c>
      <c r="AN11285" t="s">
        <v>238</v>
      </c>
      <c r="AO11285">
        <v>3</v>
      </c>
      <c r="AP11285" t="s">
        <v>239</v>
      </c>
      <c r="AQ11285" s="27">
        <v>41313</v>
      </c>
      <c r="AR11285" t="s">
        <v>240</v>
      </c>
      <c r="AS11285">
        <v>4</v>
      </c>
      <c r="AT11285" t="s">
        <v>239</v>
      </c>
      <c r="AU11285" s="27">
        <v>41313</v>
      </c>
    </row>
    <row r="11286" spans="1:47" x14ac:dyDescent="0.2">
      <c r="A11286">
        <v>11285</v>
      </c>
      <c r="B11286" t="s">
        <v>35705</v>
      </c>
      <c r="C11286" t="s">
        <v>35706</v>
      </c>
      <c r="D11286" t="s">
        <v>586</v>
      </c>
      <c r="E11286" s="27">
        <v>41646</v>
      </c>
      <c r="F11286" t="s">
        <v>233</v>
      </c>
      <c r="G11286" s="27">
        <v>28591</v>
      </c>
      <c r="H11286">
        <v>38</v>
      </c>
      <c r="I11286" t="s">
        <v>244</v>
      </c>
      <c r="J11286" t="s">
        <v>250</v>
      </c>
      <c r="K11286">
        <v>0</v>
      </c>
      <c r="L11286">
        <v>7</v>
      </c>
      <c r="M11286">
        <v>0</v>
      </c>
      <c r="N11286">
        <v>0</v>
      </c>
      <c r="O11286">
        <v>7</v>
      </c>
      <c r="S11286" t="s">
        <v>35707</v>
      </c>
      <c r="T11286" s="27">
        <v>41645</v>
      </c>
      <c r="V11286">
        <v>1</v>
      </c>
      <c r="W11286" t="s">
        <v>32</v>
      </c>
      <c r="X11286" t="s">
        <v>261</v>
      </c>
      <c r="Y11286">
        <v>1</v>
      </c>
      <c r="AA11286" t="s">
        <v>35708</v>
      </c>
      <c r="AB11286" t="s">
        <v>36</v>
      </c>
      <c r="AD11286" s="27">
        <v>41728</v>
      </c>
      <c r="AE11286" t="s">
        <v>392</v>
      </c>
      <c r="AH11286">
        <v>0</v>
      </c>
      <c r="AN11286" t="s">
        <v>238</v>
      </c>
      <c r="AO11286">
        <v>6</v>
      </c>
      <c r="AP11286" t="s">
        <v>246</v>
      </c>
      <c r="AQ11286" s="27">
        <v>41646</v>
      </c>
      <c r="AR11286" t="s">
        <v>240</v>
      </c>
      <c r="AS11286">
        <v>7</v>
      </c>
      <c r="AT11286" t="s">
        <v>246</v>
      </c>
      <c r="AU11286" s="27">
        <v>41646</v>
      </c>
    </row>
    <row r="11287" spans="1:47" x14ac:dyDescent="0.2">
      <c r="A11287">
        <v>11286</v>
      </c>
      <c r="B11287" t="s">
        <v>35709</v>
      </c>
      <c r="C11287" t="s">
        <v>5683</v>
      </c>
      <c r="D11287" t="s">
        <v>35710</v>
      </c>
      <c r="E11287" s="27">
        <v>41430</v>
      </c>
      <c r="F11287" t="s">
        <v>294</v>
      </c>
      <c r="G11287" s="27">
        <v>29488</v>
      </c>
      <c r="H11287">
        <v>35</v>
      </c>
      <c r="I11287" t="s">
        <v>244</v>
      </c>
      <c r="J11287" t="s">
        <v>245</v>
      </c>
      <c r="K11287">
        <v>0</v>
      </c>
      <c r="L11287">
        <v>2</v>
      </c>
      <c r="M11287">
        <v>0</v>
      </c>
      <c r="N11287">
        <v>0</v>
      </c>
      <c r="O11287">
        <v>0</v>
      </c>
      <c r="P11287">
        <v>-1</v>
      </c>
      <c r="Q11287" s="28">
        <v>41429.38958333333</v>
      </c>
      <c r="R11287" s="28">
        <v>41430.068749999999</v>
      </c>
      <c r="S11287" t="s">
        <v>35711</v>
      </c>
      <c r="T11287" s="27">
        <v>41429</v>
      </c>
      <c r="V11287">
        <v>1</v>
      </c>
      <c r="W11287" t="s">
        <v>32</v>
      </c>
      <c r="X11287" t="s">
        <v>261</v>
      </c>
      <c r="Y11287">
        <v>0</v>
      </c>
      <c r="AB11287" t="s">
        <v>237</v>
      </c>
      <c r="AH11287">
        <v>0</v>
      </c>
      <c r="AN11287" t="s">
        <v>238</v>
      </c>
      <c r="AO11287">
        <v>1</v>
      </c>
      <c r="AP11287" t="s">
        <v>239</v>
      </c>
      <c r="AQ11287" s="27">
        <v>41430</v>
      </c>
      <c r="AR11287" t="s">
        <v>240</v>
      </c>
      <c r="AS11287">
        <v>2</v>
      </c>
      <c r="AT11287" t="s">
        <v>239</v>
      </c>
      <c r="AU11287" s="27">
        <v>41430</v>
      </c>
    </row>
    <row r="11288" spans="1:47" x14ac:dyDescent="0.2">
      <c r="A11288">
        <v>11287</v>
      </c>
      <c r="B11288" t="s">
        <v>35712</v>
      </c>
      <c r="C11288" t="s">
        <v>1761</v>
      </c>
      <c r="D11288" t="s">
        <v>629</v>
      </c>
      <c r="E11288" s="27">
        <v>41649</v>
      </c>
      <c r="F11288" t="s">
        <v>233</v>
      </c>
      <c r="G11288" s="27">
        <v>33058</v>
      </c>
      <c r="H11288">
        <v>25</v>
      </c>
      <c r="I11288" t="s">
        <v>244</v>
      </c>
      <c r="J11288" t="s">
        <v>245</v>
      </c>
      <c r="K11288">
        <v>0</v>
      </c>
      <c r="L11288">
        <v>10</v>
      </c>
      <c r="M11288">
        <v>0</v>
      </c>
      <c r="N11288">
        <v>1</v>
      </c>
      <c r="O11288">
        <v>5</v>
      </c>
      <c r="P11288">
        <v>355</v>
      </c>
      <c r="Q11288" s="28">
        <v>42004.322916666664</v>
      </c>
      <c r="R11288" s="28">
        <v>42165.292361111111</v>
      </c>
      <c r="S11288" t="s">
        <v>35713</v>
      </c>
      <c r="U11288" s="27">
        <v>40772</v>
      </c>
      <c r="V11288">
        <v>877</v>
      </c>
      <c r="W11288" t="s">
        <v>32</v>
      </c>
      <c r="X11288" t="s">
        <v>274</v>
      </c>
      <c r="Y11288">
        <v>0</v>
      </c>
      <c r="AB11288" t="s">
        <v>237</v>
      </c>
      <c r="AH11288">
        <v>0</v>
      </c>
      <c r="AN11288" t="s">
        <v>238</v>
      </c>
      <c r="AO11288">
        <v>7</v>
      </c>
      <c r="AP11288" t="s">
        <v>246</v>
      </c>
      <c r="AQ11288" s="27">
        <v>41649</v>
      </c>
      <c r="AR11288" t="s">
        <v>240</v>
      </c>
      <c r="AS11288">
        <v>10</v>
      </c>
      <c r="AT11288" t="s">
        <v>269</v>
      </c>
      <c r="AU11288" s="27">
        <v>41649</v>
      </c>
    </row>
    <row r="11289" spans="1:47" x14ac:dyDescent="0.2">
      <c r="A11289">
        <v>11288</v>
      </c>
      <c r="B11289" t="s">
        <v>35714</v>
      </c>
      <c r="C11289" t="s">
        <v>6870</v>
      </c>
      <c r="D11289" t="s">
        <v>4287</v>
      </c>
      <c r="E11289" s="27">
        <v>41666</v>
      </c>
      <c r="F11289" t="s">
        <v>233</v>
      </c>
      <c r="G11289" s="27">
        <v>34878</v>
      </c>
      <c r="H11289">
        <v>20</v>
      </c>
      <c r="I11289" t="s">
        <v>259</v>
      </c>
      <c r="J11289" t="s">
        <v>245</v>
      </c>
      <c r="K11289">
        <v>0</v>
      </c>
      <c r="L11289">
        <v>6</v>
      </c>
      <c r="M11289">
        <v>0</v>
      </c>
      <c r="N11289">
        <v>0</v>
      </c>
      <c r="O11289">
        <v>0</v>
      </c>
      <c r="P11289">
        <v>-2</v>
      </c>
      <c r="Q11289" s="28">
        <v>41664.46875</v>
      </c>
      <c r="R11289" s="28">
        <v>41665.31527777778</v>
      </c>
      <c r="S11289" t="s">
        <v>35715</v>
      </c>
      <c r="T11289" s="27">
        <v>41664</v>
      </c>
      <c r="V11289">
        <v>2</v>
      </c>
      <c r="W11289" t="s">
        <v>32</v>
      </c>
      <c r="X11289" t="s">
        <v>453</v>
      </c>
      <c r="Y11289">
        <v>0</v>
      </c>
      <c r="AB11289" t="s">
        <v>237</v>
      </c>
      <c r="AH11289">
        <v>0</v>
      </c>
      <c r="AN11289" t="s">
        <v>238</v>
      </c>
      <c r="AO11289">
        <v>6</v>
      </c>
      <c r="AP11289" t="s">
        <v>246</v>
      </c>
      <c r="AQ11289" s="27">
        <v>41666</v>
      </c>
      <c r="AR11289" t="s">
        <v>240</v>
      </c>
      <c r="AS11289">
        <v>6</v>
      </c>
      <c r="AT11289" t="s">
        <v>246</v>
      </c>
      <c r="AU11289" s="27">
        <v>41666</v>
      </c>
    </row>
    <row r="11290" spans="1:47" x14ac:dyDescent="0.2">
      <c r="A11290">
        <v>11289</v>
      </c>
      <c r="B11290" t="s">
        <v>35716</v>
      </c>
      <c r="C11290" t="s">
        <v>35717</v>
      </c>
      <c r="D11290" t="s">
        <v>35718</v>
      </c>
      <c r="E11290" s="27">
        <v>41309</v>
      </c>
      <c r="F11290" t="s">
        <v>233</v>
      </c>
      <c r="G11290" s="27">
        <v>31439</v>
      </c>
      <c r="H11290">
        <v>30</v>
      </c>
      <c r="I11290" t="s">
        <v>244</v>
      </c>
      <c r="J11290" t="s">
        <v>250</v>
      </c>
      <c r="K11290">
        <v>0</v>
      </c>
      <c r="L11290">
        <v>10</v>
      </c>
      <c r="M11290">
        <v>0</v>
      </c>
      <c r="N11290">
        <v>0</v>
      </c>
      <c r="O11290">
        <v>18</v>
      </c>
      <c r="S11290" t="s">
        <v>35719</v>
      </c>
      <c r="T11290" s="27">
        <v>41308</v>
      </c>
      <c r="V11290">
        <v>1</v>
      </c>
      <c r="W11290" t="s">
        <v>36</v>
      </c>
      <c r="X11290" t="s">
        <v>474</v>
      </c>
      <c r="Y11290">
        <v>1</v>
      </c>
      <c r="AA11290" t="s">
        <v>35720</v>
      </c>
      <c r="AB11290" t="s">
        <v>36</v>
      </c>
      <c r="AD11290" s="27">
        <v>41401</v>
      </c>
      <c r="AE11290" t="s">
        <v>324</v>
      </c>
      <c r="AH11290">
        <v>1</v>
      </c>
      <c r="AJ11290" t="s">
        <v>35721</v>
      </c>
      <c r="AK11290" t="s">
        <v>462</v>
      </c>
      <c r="AL11290" s="27">
        <v>41508</v>
      </c>
      <c r="AM11290" t="s">
        <v>35722</v>
      </c>
      <c r="AN11290" t="s">
        <v>238</v>
      </c>
      <c r="AO11290">
        <v>9</v>
      </c>
      <c r="AP11290" t="s">
        <v>269</v>
      </c>
      <c r="AQ11290" s="27">
        <v>41309</v>
      </c>
      <c r="AR11290" t="s">
        <v>240</v>
      </c>
      <c r="AS11290">
        <v>10</v>
      </c>
      <c r="AT11290" t="s">
        <v>269</v>
      </c>
      <c r="AU11290" s="27">
        <v>41309</v>
      </c>
    </row>
    <row r="11291" spans="1:47" x14ac:dyDescent="0.2">
      <c r="A11291">
        <v>11290</v>
      </c>
      <c r="B11291" t="s">
        <v>35723</v>
      </c>
      <c r="C11291" t="s">
        <v>15398</v>
      </c>
      <c r="D11291" t="s">
        <v>3399</v>
      </c>
      <c r="E11291" s="27">
        <v>41557</v>
      </c>
      <c r="F11291" t="s">
        <v>233</v>
      </c>
      <c r="G11291" s="27">
        <v>34571</v>
      </c>
      <c r="H11291">
        <v>21</v>
      </c>
      <c r="I11291" t="s">
        <v>259</v>
      </c>
      <c r="J11291" t="s">
        <v>250</v>
      </c>
      <c r="K11291">
        <v>5</v>
      </c>
      <c r="L11291">
        <v>10</v>
      </c>
      <c r="M11291">
        <v>1</v>
      </c>
      <c r="N11291">
        <v>0</v>
      </c>
      <c r="O11291">
        <v>6</v>
      </c>
      <c r="P11291">
        <v>-1</v>
      </c>
      <c r="Q11291" s="28">
        <v>41556.397916666669</v>
      </c>
      <c r="R11291" s="28">
        <v>42271.263888888891</v>
      </c>
      <c r="S11291" t="s">
        <v>35724</v>
      </c>
      <c r="U11291" s="27">
        <v>41557</v>
      </c>
      <c r="V11291">
        <v>0</v>
      </c>
      <c r="W11291" t="s">
        <v>32</v>
      </c>
      <c r="X11291" t="s">
        <v>274</v>
      </c>
      <c r="Y11291">
        <v>0</v>
      </c>
      <c r="AB11291" t="s">
        <v>237</v>
      </c>
      <c r="AH11291">
        <v>0</v>
      </c>
      <c r="AN11291" t="s">
        <v>238</v>
      </c>
      <c r="AO11291">
        <v>10</v>
      </c>
      <c r="AP11291" t="s">
        <v>269</v>
      </c>
      <c r="AQ11291" s="27">
        <v>41557</v>
      </c>
      <c r="AR11291" t="s">
        <v>240</v>
      </c>
      <c r="AS11291">
        <v>10</v>
      </c>
      <c r="AT11291" t="s">
        <v>269</v>
      </c>
      <c r="AU11291" s="27">
        <v>41557</v>
      </c>
    </row>
    <row r="11292" spans="1:47" x14ac:dyDescent="0.2">
      <c r="A11292">
        <v>11291</v>
      </c>
      <c r="B11292" t="s">
        <v>35725</v>
      </c>
      <c r="C11292" t="s">
        <v>35726</v>
      </c>
      <c r="D11292" t="s">
        <v>2220</v>
      </c>
      <c r="E11292" s="27">
        <v>41694</v>
      </c>
      <c r="F11292" t="s">
        <v>233</v>
      </c>
      <c r="G11292" s="27">
        <v>32741</v>
      </c>
      <c r="H11292">
        <v>26</v>
      </c>
      <c r="I11292" t="s">
        <v>244</v>
      </c>
      <c r="J11292" t="s">
        <v>250</v>
      </c>
      <c r="K11292">
        <v>0</v>
      </c>
      <c r="L11292">
        <v>8</v>
      </c>
      <c r="M11292">
        <v>0</v>
      </c>
      <c r="N11292">
        <v>0</v>
      </c>
      <c r="O11292">
        <v>3</v>
      </c>
      <c r="P11292">
        <v>-1</v>
      </c>
      <c r="Q11292" s="28">
        <v>41693.1875</v>
      </c>
      <c r="R11292" s="28">
        <v>41694.320833333331</v>
      </c>
      <c r="S11292" t="s">
        <v>35727</v>
      </c>
      <c r="T11292" s="27">
        <v>41693</v>
      </c>
      <c r="V11292">
        <v>1</v>
      </c>
      <c r="W11292" t="s">
        <v>32</v>
      </c>
      <c r="X11292" t="s">
        <v>359</v>
      </c>
      <c r="Y11292">
        <v>1</v>
      </c>
      <c r="AA11292" t="s">
        <v>35728</v>
      </c>
      <c r="AB11292" t="s">
        <v>36</v>
      </c>
      <c r="AD11292" s="27">
        <v>41796</v>
      </c>
      <c r="AE11292" t="s">
        <v>324</v>
      </c>
      <c r="AH11292">
        <v>0</v>
      </c>
      <c r="AN11292" t="s">
        <v>238</v>
      </c>
      <c r="AO11292">
        <v>8</v>
      </c>
      <c r="AP11292" t="s">
        <v>269</v>
      </c>
      <c r="AQ11292" s="27">
        <v>41694</v>
      </c>
      <c r="AR11292" t="s">
        <v>240</v>
      </c>
      <c r="AS11292">
        <v>8</v>
      </c>
      <c r="AT11292" t="s">
        <v>269</v>
      </c>
      <c r="AU11292" s="27">
        <v>41694</v>
      </c>
    </row>
    <row r="11293" spans="1:47" x14ac:dyDescent="0.2">
      <c r="A11293">
        <v>11292</v>
      </c>
      <c r="B11293" t="s">
        <v>35729</v>
      </c>
      <c r="C11293" t="s">
        <v>6393</v>
      </c>
      <c r="D11293" t="s">
        <v>2119</v>
      </c>
      <c r="E11293" s="27">
        <v>41724</v>
      </c>
      <c r="F11293" t="s">
        <v>233</v>
      </c>
      <c r="G11293" s="27">
        <v>24873</v>
      </c>
      <c r="H11293">
        <v>48</v>
      </c>
      <c r="I11293" t="s">
        <v>234</v>
      </c>
      <c r="J11293" t="s">
        <v>250</v>
      </c>
      <c r="K11293">
        <v>0</v>
      </c>
      <c r="L11293">
        <v>1</v>
      </c>
      <c r="M11293">
        <v>0</v>
      </c>
      <c r="N11293">
        <v>0</v>
      </c>
      <c r="O11293">
        <v>1</v>
      </c>
      <c r="P11293">
        <v>-1</v>
      </c>
      <c r="Q11293" s="28">
        <v>41723.427083333336</v>
      </c>
      <c r="R11293" s="28">
        <v>41725.179861111108</v>
      </c>
      <c r="S11293" t="s">
        <v>35730</v>
      </c>
      <c r="T11293" s="27">
        <v>41723</v>
      </c>
      <c r="V11293">
        <v>1</v>
      </c>
      <c r="W11293" t="s">
        <v>36</v>
      </c>
      <c r="X11293" t="s">
        <v>279</v>
      </c>
      <c r="Y11293">
        <v>0</v>
      </c>
      <c r="AB11293" t="s">
        <v>237</v>
      </c>
      <c r="AH11293">
        <v>0</v>
      </c>
      <c r="AN11293" t="s">
        <v>238</v>
      </c>
      <c r="AO11293">
        <v>2</v>
      </c>
      <c r="AP11293" t="s">
        <v>239</v>
      </c>
      <c r="AQ11293" s="27">
        <v>41724</v>
      </c>
      <c r="AR11293" t="s">
        <v>240</v>
      </c>
      <c r="AS11293">
        <v>1</v>
      </c>
      <c r="AT11293" t="s">
        <v>239</v>
      </c>
      <c r="AU11293" s="27">
        <v>41724</v>
      </c>
    </row>
    <row r="11294" spans="1:47" x14ac:dyDescent="0.2">
      <c r="A11294">
        <v>11293</v>
      </c>
      <c r="B11294" t="s">
        <v>35731</v>
      </c>
      <c r="C11294" t="s">
        <v>2114</v>
      </c>
      <c r="D11294" t="s">
        <v>2124</v>
      </c>
      <c r="E11294" s="27">
        <v>41843</v>
      </c>
      <c r="F11294" t="s">
        <v>233</v>
      </c>
      <c r="G11294" s="27">
        <v>35165</v>
      </c>
      <c r="H11294">
        <v>20</v>
      </c>
      <c r="I11294" t="s">
        <v>259</v>
      </c>
      <c r="J11294" t="s">
        <v>250</v>
      </c>
      <c r="K11294">
        <v>0</v>
      </c>
      <c r="L11294">
        <v>8</v>
      </c>
      <c r="M11294">
        <v>0</v>
      </c>
      <c r="N11294">
        <v>0</v>
      </c>
      <c r="O11294">
        <v>0</v>
      </c>
      <c r="P11294">
        <v>430</v>
      </c>
      <c r="Q11294" s="28">
        <v>42273.227083333331</v>
      </c>
      <c r="R11294" s="28">
        <v>42291.090277777781</v>
      </c>
      <c r="S11294" t="s">
        <v>35732</v>
      </c>
      <c r="T11294" s="27">
        <v>41842</v>
      </c>
      <c r="V11294">
        <v>1</v>
      </c>
      <c r="W11294" t="s">
        <v>32</v>
      </c>
      <c r="X11294" t="s">
        <v>359</v>
      </c>
      <c r="Y11294">
        <v>0</v>
      </c>
      <c r="AB11294" t="s">
        <v>237</v>
      </c>
      <c r="AH11294">
        <v>0</v>
      </c>
      <c r="AN11294" t="s">
        <v>238</v>
      </c>
      <c r="AO11294">
        <v>8</v>
      </c>
      <c r="AP11294" t="s">
        <v>269</v>
      </c>
      <c r="AQ11294" s="27">
        <v>41843</v>
      </c>
      <c r="AR11294" t="s">
        <v>240</v>
      </c>
      <c r="AS11294">
        <v>8</v>
      </c>
      <c r="AT11294" t="s">
        <v>269</v>
      </c>
      <c r="AU11294" s="27">
        <v>41843</v>
      </c>
    </row>
    <row r="11295" spans="1:47" x14ac:dyDescent="0.2">
      <c r="A11295">
        <v>11294</v>
      </c>
      <c r="B11295" t="s">
        <v>35733</v>
      </c>
      <c r="C11295" t="s">
        <v>2582</v>
      </c>
      <c r="D11295" t="s">
        <v>35734</v>
      </c>
      <c r="E11295" s="27">
        <v>41933</v>
      </c>
      <c r="F11295" t="s">
        <v>233</v>
      </c>
      <c r="G11295" s="27">
        <v>29483</v>
      </c>
      <c r="H11295">
        <v>35</v>
      </c>
      <c r="I11295" t="s">
        <v>244</v>
      </c>
      <c r="J11295" t="s">
        <v>245</v>
      </c>
      <c r="K11295">
        <v>0</v>
      </c>
      <c r="L11295">
        <v>8</v>
      </c>
      <c r="M11295">
        <v>1</v>
      </c>
      <c r="N11295">
        <v>0</v>
      </c>
      <c r="O11295">
        <v>3</v>
      </c>
      <c r="P11295">
        <v>-22</v>
      </c>
      <c r="Q11295" s="28">
        <v>41911.129166666666</v>
      </c>
      <c r="R11295" s="28">
        <v>41936.078472222223</v>
      </c>
      <c r="S11295" t="s">
        <v>35735</v>
      </c>
      <c r="T11295" s="27">
        <v>41911</v>
      </c>
      <c r="V11295">
        <v>22</v>
      </c>
      <c r="W11295" t="s">
        <v>32</v>
      </c>
      <c r="X11295" t="s">
        <v>261</v>
      </c>
      <c r="Y11295">
        <v>1</v>
      </c>
      <c r="AA11295" t="s">
        <v>35736</v>
      </c>
      <c r="AB11295" t="s">
        <v>32</v>
      </c>
      <c r="AC11295">
        <v>1</v>
      </c>
      <c r="AD11295" s="27">
        <v>41976</v>
      </c>
      <c r="AE11295" t="s">
        <v>300</v>
      </c>
      <c r="AF11295" s="27">
        <v>41977</v>
      </c>
      <c r="AG11295" s="27">
        <v>41981</v>
      </c>
      <c r="AH11295">
        <v>0</v>
      </c>
      <c r="AN11295" t="s">
        <v>238</v>
      </c>
      <c r="AO11295">
        <v>6</v>
      </c>
      <c r="AP11295" t="s">
        <v>246</v>
      </c>
      <c r="AQ11295" s="27">
        <v>41933</v>
      </c>
      <c r="AR11295" t="s">
        <v>240</v>
      </c>
      <c r="AS11295">
        <v>8</v>
      </c>
      <c r="AT11295" t="s">
        <v>269</v>
      </c>
      <c r="AU11295" s="27">
        <v>41933</v>
      </c>
    </row>
    <row r="11296" spans="1:47" x14ac:dyDescent="0.2">
      <c r="A11296">
        <v>11295</v>
      </c>
      <c r="B11296" t="s">
        <v>35737</v>
      </c>
      <c r="C11296" t="s">
        <v>6541</v>
      </c>
      <c r="D11296" t="s">
        <v>586</v>
      </c>
      <c r="E11296" s="27">
        <v>41842</v>
      </c>
      <c r="F11296" t="s">
        <v>233</v>
      </c>
      <c r="G11296" s="27">
        <v>33200</v>
      </c>
      <c r="H11296">
        <v>25</v>
      </c>
      <c r="I11296" t="s">
        <v>244</v>
      </c>
      <c r="J11296" t="s">
        <v>250</v>
      </c>
      <c r="K11296">
        <v>0</v>
      </c>
      <c r="L11296">
        <v>2</v>
      </c>
      <c r="M11296">
        <v>0</v>
      </c>
      <c r="N11296">
        <v>0</v>
      </c>
      <c r="O11296">
        <v>3</v>
      </c>
      <c r="P11296">
        <v>-319</v>
      </c>
      <c r="Q11296" s="28">
        <v>41523.512499999997</v>
      </c>
      <c r="R11296" s="28">
        <v>41650.050694444442</v>
      </c>
      <c r="S11296" t="s">
        <v>35738</v>
      </c>
      <c r="T11296" s="27">
        <v>41522</v>
      </c>
      <c r="V11296">
        <v>320</v>
      </c>
      <c r="W11296" t="s">
        <v>32</v>
      </c>
      <c r="X11296" t="s">
        <v>13084</v>
      </c>
      <c r="Y11296">
        <v>1</v>
      </c>
      <c r="AA11296" t="s">
        <v>35739</v>
      </c>
      <c r="AB11296" t="s">
        <v>36</v>
      </c>
      <c r="AC11296">
        <v>1</v>
      </c>
      <c r="AD11296" s="27">
        <v>42186</v>
      </c>
      <c r="AE11296" t="s">
        <v>529</v>
      </c>
      <c r="AF11296" s="27">
        <v>42187</v>
      </c>
      <c r="AG11296" s="27">
        <v>42325</v>
      </c>
      <c r="AH11296">
        <v>0</v>
      </c>
      <c r="AN11296" t="s">
        <v>238</v>
      </c>
      <c r="AO11296">
        <v>2</v>
      </c>
      <c r="AP11296" t="s">
        <v>239</v>
      </c>
      <c r="AQ11296" s="27">
        <v>41842</v>
      </c>
      <c r="AR11296" t="s">
        <v>240</v>
      </c>
      <c r="AS11296">
        <v>2</v>
      </c>
      <c r="AT11296" t="s">
        <v>239</v>
      </c>
      <c r="AU11296" s="27">
        <v>41842</v>
      </c>
    </row>
    <row r="11297" spans="1:47" x14ac:dyDescent="0.2">
      <c r="A11297">
        <v>11296</v>
      </c>
      <c r="B11297" t="s">
        <v>7654</v>
      </c>
      <c r="C11297" t="s">
        <v>789</v>
      </c>
      <c r="D11297" t="s">
        <v>381</v>
      </c>
      <c r="E11297" s="27">
        <v>41329</v>
      </c>
      <c r="F11297" t="s">
        <v>233</v>
      </c>
      <c r="G11297" s="27">
        <v>33140</v>
      </c>
      <c r="H11297">
        <v>25</v>
      </c>
      <c r="I11297" t="s">
        <v>244</v>
      </c>
      <c r="J11297" t="s">
        <v>250</v>
      </c>
      <c r="K11297">
        <v>1</v>
      </c>
      <c r="L11297">
        <v>10</v>
      </c>
      <c r="M11297">
        <v>0</v>
      </c>
      <c r="N11297">
        <v>0</v>
      </c>
      <c r="O11297">
        <v>9</v>
      </c>
      <c r="P11297">
        <v>0</v>
      </c>
      <c r="Q11297" s="28">
        <v>41329.143055555556</v>
      </c>
      <c r="R11297" s="28">
        <v>41437.10833333333</v>
      </c>
      <c r="S11297" t="s">
        <v>35740</v>
      </c>
      <c r="T11297" s="27">
        <v>41329</v>
      </c>
      <c r="V11297">
        <v>0</v>
      </c>
      <c r="W11297" t="s">
        <v>32</v>
      </c>
      <c r="X11297" t="s">
        <v>8885</v>
      </c>
      <c r="Y11297">
        <v>1</v>
      </c>
      <c r="AA11297" t="s">
        <v>35741</v>
      </c>
      <c r="AB11297" t="s">
        <v>32</v>
      </c>
      <c r="AD11297" s="27">
        <v>41734</v>
      </c>
      <c r="AE11297" t="s">
        <v>313</v>
      </c>
      <c r="AH11297">
        <v>1</v>
      </c>
      <c r="AJ11297" t="s">
        <v>35741</v>
      </c>
      <c r="AK11297" t="s">
        <v>312</v>
      </c>
      <c r="AL11297" s="27">
        <v>41734</v>
      </c>
      <c r="AM11297" t="s">
        <v>313</v>
      </c>
      <c r="AN11297" t="s">
        <v>238</v>
      </c>
      <c r="AO11297">
        <v>8</v>
      </c>
      <c r="AP11297" t="s">
        <v>269</v>
      </c>
      <c r="AQ11297" s="27">
        <v>41329</v>
      </c>
      <c r="AR11297" t="s">
        <v>240</v>
      </c>
      <c r="AS11297">
        <v>10</v>
      </c>
      <c r="AT11297" t="s">
        <v>269</v>
      </c>
      <c r="AU11297" s="27">
        <v>41329</v>
      </c>
    </row>
    <row r="11298" spans="1:47" x14ac:dyDescent="0.2">
      <c r="A11298">
        <v>11297</v>
      </c>
      <c r="B11298" t="s">
        <v>35742</v>
      </c>
      <c r="C11298" t="s">
        <v>990</v>
      </c>
      <c r="D11298" t="s">
        <v>35743</v>
      </c>
      <c r="E11298" s="27">
        <v>41832</v>
      </c>
      <c r="F11298" t="s">
        <v>233</v>
      </c>
      <c r="G11298" s="27">
        <v>27875</v>
      </c>
      <c r="H11298">
        <v>39</v>
      </c>
      <c r="I11298" t="s">
        <v>244</v>
      </c>
      <c r="J11298" t="s">
        <v>245</v>
      </c>
      <c r="K11298">
        <v>0</v>
      </c>
      <c r="L11298">
        <v>1</v>
      </c>
      <c r="M11298">
        <v>0</v>
      </c>
      <c r="N11298">
        <v>0</v>
      </c>
      <c r="O11298">
        <v>0</v>
      </c>
      <c r="P11298">
        <v>-1</v>
      </c>
      <c r="Q11298" s="28">
        <v>41831.538194444445</v>
      </c>
      <c r="R11298" s="28">
        <v>41832.332638888889</v>
      </c>
      <c r="S11298" t="s">
        <v>35744</v>
      </c>
      <c r="T11298" s="27">
        <v>41831</v>
      </c>
      <c r="V11298">
        <v>1</v>
      </c>
      <c r="W11298" t="s">
        <v>36</v>
      </c>
      <c r="X11298" t="s">
        <v>279</v>
      </c>
      <c r="Y11298">
        <v>0</v>
      </c>
      <c r="AB11298" t="s">
        <v>237</v>
      </c>
      <c r="AH11298">
        <v>0</v>
      </c>
      <c r="AN11298" t="s">
        <v>238</v>
      </c>
      <c r="AO11298">
        <v>1</v>
      </c>
      <c r="AP11298" t="s">
        <v>239</v>
      </c>
      <c r="AQ11298" s="27">
        <v>41832</v>
      </c>
      <c r="AR11298" t="s">
        <v>240</v>
      </c>
      <c r="AS11298">
        <v>1</v>
      </c>
      <c r="AT11298" t="s">
        <v>239</v>
      </c>
      <c r="AU11298" s="27">
        <v>41832</v>
      </c>
    </row>
    <row r="11299" spans="1:47" x14ac:dyDescent="0.2">
      <c r="A11299">
        <v>11298</v>
      </c>
      <c r="B11299" t="s">
        <v>35745</v>
      </c>
      <c r="C11299" t="s">
        <v>793</v>
      </c>
      <c r="D11299" t="s">
        <v>10234</v>
      </c>
      <c r="E11299" s="27">
        <v>41792</v>
      </c>
      <c r="F11299" t="s">
        <v>233</v>
      </c>
      <c r="G11299" s="27">
        <v>30441</v>
      </c>
      <c r="H11299">
        <v>32</v>
      </c>
      <c r="I11299" t="s">
        <v>244</v>
      </c>
      <c r="J11299" t="s">
        <v>250</v>
      </c>
      <c r="K11299">
        <v>0</v>
      </c>
      <c r="L11299">
        <v>10</v>
      </c>
      <c r="M11299">
        <v>0</v>
      </c>
      <c r="N11299">
        <v>0</v>
      </c>
      <c r="O11299">
        <v>2</v>
      </c>
      <c r="P11299">
        <v>37</v>
      </c>
      <c r="Q11299" s="28">
        <v>41829.355555555558</v>
      </c>
      <c r="R11299" s="28">
        <v>42103.285416666666</v>
      </c>
      <c r="S11299" t="s">
        <v>35746</v>
      </c>
      <c r="U11299" s="27">
        <v>41696</v>
      </c>
      <c r="V11299">
        <v>96</v>
      </c>
      <c r="W11299" t="s">
        <v>32</v>
      </c>
      <c r="X11299" t="s">
        <v>274</v>
      </c>
      <c r="Y11299">
        <v>0</v>
      </c>
      <c r="AB11299" t="s">
        <v>237</v>
      </c>
      <c r="AH11299">
        <v>0</v>
      </c>
      <c r="AN11299" t="s">
        <v>238</v>
      </c>
      <c r="AO11299">
        <v>7</v>
      </c>
      <c r="AP11299" t="s">
        <v>246</v>
      </c>
      <c r="AQ11299" s="27">
        <v>41792</v>
      </c>
      <c r="AR11299" t="s">
        <v>240</v>
      </c>
      <c r="AS11299">
        <v>10</v>
      </c>
      <c r="AT11299" t="s">
        <v>269</v>
      </c>
      <c r="AU11299" s="27">
        <v>41792</v>
      </c>
    </row>
    <row r="11300" spans="1:47" x14ac:dyDescent="0.2">
      <c r="A11300">
        <v>11299</v>
      </c>
      <c r="B11300" t="s">
        <v>35747</v>
      </c>
      <c r="C11300" t="s">
        <v>11398</v>
      </c>
      <c r="D11300" t="s">
        <v>457</v>
      </c>
      <c r="E11300" s="27">
        <v>41705</v>
      </c>
      <c r="F11300" t="s">
        <v>294</v>
      </c>
      <c r="G11300" s="27">
        <v>28822</v>
      </c>
      <c r="H11300">
        <v>37</v>
      </c>
      <c r="I11300" t="s">
        <v>244</v>
      </c>
      <c r="J11300" t="s">
        <v>245</v>
      </c>
      <c r="K11300">
        <v>0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 s="28">
        <v>41705.209722222222</v>
      </c>
      <c r="R11300" s="28">
        <v>41706.111805555556</v>
      </c>
      <c r="S11300" t="s">
        <v>35748</v>
      </c>
      <c r="T11300" s="27">
        <v>41705</v>
      </c>
      <c r="V11300">
        <v>0</v>
      </c>
      <c r="W11300" t="s">
        <v>36</v>
      </c>
      <c r="X11300" t="s">
        <v>279</v>
      </c>
      <c r="Y11300">
        <v>0</v>
      </c>
      <c r="AB11300" t="s">
        <v>237</v>
      </c>
      <c r="AH11300">
        <v>0</v>
      </c>
      <c r="AN11300" t="s">
        <v>238</v>
      </c>
      <c r="AO11300">
        <v>1</v>
      </c>
      <c r="AP11300" t="s">
        <v>239</v>
      </c>
      <c r="AQ11300" s="27">
        <v>41705</v>
      </c>
      <c r="AR11300" t="s">
        <v>240</v>
      </c>
      <c r="AS11300">
        <v>1</v>
      </c>
      <c r="AT11300" t="s">
        <v>239</v>
      </c>
      <c r="AU11300" s="27">
        <v>41705</v>
      </c>
    </row>
    <row r="11301" spans="1:47" x14ac:dyDescent="0.2">
      <c r="A11301">
        <v>11300</v>
      </c>
      <c r="B11301" t="s">
        <v>35749</v>
      </c>
      <c r="C11301" t="s">
        <v>9239</v>
      </c>
      <c r="D11301" t="s">
        <v>2846</v>
      </c>
      <c r="E11301" s="27">
        <v>41317</v>
      </c>
      <c r="F11301" t="s">
        <v>233</v>
      </c>
      <c r="G11301" s="27">
        <v>32243</v>
      </c>
      <c r="H11301">
        <v>28</v>
      </c>
      <c r="I11301" t="s">
        <v>244</v>
      </c>
      <c r="J11301" t="s">
        <v>250</v>
      </c>
      <c r="K11301">
        <v>0</v>
      </c>
      <c r="L11301">
        <v>9</v>
      </c>
      <c r="M11301">
        <v>0</v>
      </c>
      <c r="N11301">
        <v>1</v>
      </c>
      <c r="O11301">
        <v>16</v>
      </c>
      <c r="P11301">
        <v>-13</v>
      </c>
      <c r="Q11301" s="28">
        <v>41304.229861111111</v>
      </c>
      <c r="R11301" s="28">
        <v>41317.407638888886</v>
      </c>
      <c r="S11301" t="s">
        <v>35750</v>
      </c>
      <c r="T11301" s="27">
        <v>41304</v>
      </c>
      <c r="V11301">
        <v>13</v>
      </c>
      <c r="W11301" t="s">
        <v>32</v>
      </c>
      <c r="X11301" t="s">
        <v>1555</v>
      </c>
      <c r="Y11301">
        <v>1</v>
      </c>
      <c r="AA11301" t="s">
        <v>35751</v>
      </c>
      <c r="AB11301" t="s">
        <v>36</v>
      </c>
      <c r="AD11301" s="27">
        <v>41437</v>
      </c>
      <c r="AE11301" t="s">
        <v>474</v>
      </c>
      <c r="AH11301">
        <v>0</v>
      </c>
      <c r="AN11301" t="s">
        <v>238</v>
      </c>
      <c r="AO11301">
        <v>7</v>
      </c>
      <c r="AP11301" t="s">
        <v>246</v>
      </c>
      <c r="AQ11301" s="27">
        <v>41317</v>
      </c>
      <c r="AR11301" t="s">
        <v>240</v>
      </c>
      <c r="AS11301">
        <v>9</v>
      </c>
      <c r="AT11301" t="s">
        <v>269</v>
      </c>
      <c r="AU11301" s="27">
        <v>41317</v>
      </c>
    </row>
    <row r="11302" spans="1:47" x14ac:dyDescent="0.2">
      <c r="A11302">
        <v>11301</v>
      </c>
      <c r="B11302" t="s">
        <v>35752</v>
      </c>
      <c r="C11302" t="s">
        <v>11750</v>
      </c>
      <c r="D11302" t="s">
        <v>25706</v>
      </c>
      <c r="E11302" s="27">
        <v>41986</v>
      </c>
      <c r="F11302" t="s">
        <v>233</v>
      </c>
      <c r="G11302" s="27">
        <v>27743</v>
      </c>
      <c r="H11302">
        <v>40</v>
      </c>
      <c r="I11302" t="s">
        <v>244</v>
      </c>
      <c r="J11302" t="s">
        <v>250</v>
      </c>
      <c r="K11302">
        <v>0</v>
      </c>
      <c r="L11302">
        <v>2</v>
      </c>
      <c r="M11302">
        <v>0</v>
      </c>
      <c r="N11302">
        <v>0</v>
      </c>
      <c r="O11302">
        <v>1</v>
      </c>
      <c r="P11302">
        <v>-1</v>
      </c>
      <c r="Q11302" s="28">
        <v>41985.147222222222</v>
      </c>
      <c r="R11302" s="28">
        <v>41986.15625</v>
      </c>
      <c r="S11302" t="s">
        <v>35753</v>
      </c>
      <c r="T11302" s="27">
        <v>41985</v>
      </c>
      <c r="V11302">
        <v>1</v>
      </c>
      <c r="W11302" t="s">
        <v>36</v>
      </c>
      <c r="X11302" t="s">
        <v>422</v>
      </c>
      <c r="Y11302">
        <v>0</v>
      </c>
      <c r="AB11302" t="s">
        <v>237</v>
      </c>
      <c r="AH11302">
        <v>0</v>
      </c>
      <c r="AN11302" t="s">
        <v>238</v>
      </c>
      <c r="AO11302">
        <v>1</v>
      </c>
      <c r="AP11302" t="s">
        <v>239</v>
      </c>
      <c r="AQ11302" s="27">
        <v>41986</v>
      </c>
      <c r="AR11302" t="s">
        <v>240</v>
      </c>
      <c r="AS11302">
        <v>2</v>
      </c>
      <c r="AT11302" t="s">
        <v>239</v>
      </c>
      <c r="AU11302" s="27">
        <v>41986</v>
      </c>
    </row>
    <row r="11303" spans="1:47" x14ac:dyDescent="0.2">
      <c r="A11303">
        <v>11302</v>
      </c>
      <c r="B11303" t="s">
        <v>35754</v>
      </c>
      <c r="C11303" t="s">
        <v>2888</v>
      </c>
      <c r="D11303" t="s">
        <v>35755</v>
      </c>
      <c r="E11303" s="27">
        <v>41324</v>
      </c>
      <c r="F11303" t="s">
        <v>233</v>
      </c>
      <c r="G11303" s="27">
        <v>31292</v>
      </c>
      <c r="H11303">
        <v>30</v>
      </c>
      <c r="I11303" t="s">
        <v>244</v>
      </c>
      <c r="J11303" t="s">
        <v>250</v>
      </c>
      <c r="K11303">
        <v>1</v>
      </c>
      <c r="L11303">
        <v>9</v>
      </c>
      <c r="M11303">
        <v>1</v>
      </c>
      <c r="N11303">
        <v>2</v>
      </c>
      <c r="O11303">
        <v>6</v>
      </c>
      <c r="P11303">
        <v>-1</v>
      </c>
      <c r="Q11303" s="28">
        <v>41323.42291666667</v>
      </c>
      <c r="R11303" s="28">
        <v>41324.279861111114</v>
      </c>
      <c r="S11303" t="s">
        <v>35756</v>
      </c>
      <c r="U11303" s="27">
        <v>41323</v>
      </c>
      <c r="V11303">
        <v>1</v>
      </c>
      <c r="W11303" t="s">
        <v>32</v>
      </c>
      <c r="X11303" t="s">
        <v>274</v>
      </c>
      <c r="Y11303">
        <v>0</v>
      </c>
      <c r="AB11303" t="s">
        <v>237</v>
      </c>
      <c r="AH11303">
        <v>0</v>
      </c>
      <c r="AN11303" t="s">
        <v>238</v>
      </c>
      <c r="AO11303">
        <v>10</v>
      </c>
      <c r="AP11303" t="s">
        <v>269</v>
      </c>
      <c r="AQ11303" s="27">
        <v>41324</v>
      </c>
      <c r="AR11303" t="s">
        <v>240</v>
      </c>
      <c r="AS11303">
        <v>9</v>
      </c>
      <c r="AT11303" t="s">
        <v>269</v>
      </c>
      <c r="AU11303" s="27">
        <v>41324</v>
      </c>
    </row>
    <row r="11304" spans="1:47" x14ac:dyDescent="0.2">
      <c r="A11304">
        <v>11303</v>
      </c>
      <c r="B11304" t="s">
        <v>35757</v>
      </c>
      <c r="C11304" t="s">
        <v>1565</v>
      </c>
      <c r="D11304" t="s">
        <v>4363</v>
      </c>
      <c r="E11304" s="27">
        <v>41495</v>
      </c>
      <c r="F11304" t="s">
        <v>233</v>
      </c>
      <c r="G11304" s="27">
        <v>30594</v>
      </c>
      <c r="H11304">
        <v>32</v>
      </c>
      <c r="I11304" t="s">
        <v>244</v>
      </c>
      <c r="J11304" t="s">
        <v>250</v>
      </c>
      <c r="K11304">
        <v>0</v>
      </c>
      <c r="L11304">
        <v>6</v>
      </c>
      <c r="M11304">
        <v>1</v>
      </c>
      <c r="N11304">
        <v>0</v>
      </c>
      <c r="O11304">
        <v>2</v>
      </c>
      <c r="P11304">
        <v>-1</v>
      </c>
      <c r="Q11304" s="28">
        <v>41494.467361111114</v>
      </c>
      <c r="R11304" s="28">
        <v>41495.368750000001</v>
      </c>
      <c r="S11304" t="s">
        <v>35758</v>
      </c>
      <c r="U11304" s="27">
        <v>41494</v>
      </c>
      <c r="V11304">
        <v>1</v>
      </c>
      <c r="W11304" t="s">
        <v>32</v>
      </c>
      <c r="X11304" t="s">
        <v>274</v>
      </c>
      <c r="Y11304">
        <v>0</v>
      </c>
      <c r="AB11304" t="s">
        <v>237</v>
      </c>
      <c r="AH11304">
        <v>0</v>
      </c>
      <c r="AN11304" t="s">
        <v>238</v>
      </c>
      <c r="AO11304">
        <v>5</v>
      </c>
      <c r="AP11304" t="s">
        <v>246</v>
      </c>
      <c r="AQ11304" s="27">
        <v>41495</v>
      </c>
      <c r="AR11304" t="s">
        <v>240</v>
      </c>
      <c r="AS11304">
        <v>6</v>
      </c>
      <c r="AT11304" t="s">
        <v>246</v>
      </c>
      <c r="AU11304" s="27">
        <v>41495</v>
      </c>
    </row>
    <row r="11305" spans="1:47" x14ac:dyDescent="0.2">
      <c r="A11305">
        <v>11304</v>
      </c>
      <c r="B11305" t="s">
        <v>35759</v>
      </c>
      <c r="C11305" t="s">
        <v>6705</v>
      </c>
      <c r="D11305" t="s">
        <v>35760</v>
      </c>
      <c r="E11305" s="27">
        <v>41642</v>
      </c>
      <c r="F11305" t="s">
        <v>233</v>
      </c>
      <c r="G11305" s="27">
        <v>32418</v>
      </c>
      <c r="H11305">
        <v>27</v>
      </c>
      <c r="I11305" t="s">
        <v>244</v>
      </c>
      <c r="J11305" t="s">
        <v>245</v>
      </c>
      <c r="K11305">
        <v>0</v>
      </c>
      <c r="L11305">
        <v>2</v>
      </c>
      <c r="M11305">
        <v>0</v>
      </c>
      <c r="N11305">
        <v>0</v>
      </c>
      <c r="O11305">
        <v>0</v>
      </c>
      <c r="P11305">
        <v>-1</v>
      </c>
      <c r="Q11305" s="28">
        <v>41641.097916666666</v>
      </c>
      <c r="R11305" s="28">
        <v>41642.332638888889</v>
      </c>
      <c r="S11305" t="s">
        <v>35761</v>
      </c>
      <c r="T11305" s="27">
        <v>41641</v>
      </c>
      <c r="V11305">
        <v>1</v>
      </c>
      <c r="W11305" t="s">
        <v>32</v>
      </c>
      <c r="X11305" t="s">
        <v>261</v>
      </c>
      <c r="Y11305">
        <v>0</v>
      </c>
      <c r="AB11305" t="s">
        <v>237</v>
      </c>
      <c r="AH11305">
        <v>0</v>
      </c>
      <c r="AN11305" t="s">
        <v>238</v>
      </c>
      <c r="AO11305">
        <v>2</v>
      </c>
      <c r="AP11305" t="s">
        <v>239</v>
      </c>
      <c r="AQ11305" s="27">
        <v>41642</v>
      </c>
      <c r="AR11305" t="s">
        <v>240</v>
      </c>
      <c r="AS11305">
        <v>2</v>
      </c>
      <c r="AT11305" t="s">
        <v>239</v>
      </c>
      <c r="AU11305" s="27">
        <v>41642</v>
      </c>
    </row>
    <row r="11306" spans="1:47" x14ac:dyDescent="0.2">
      <c r="A11306">
        <v>11305</v>
      </c>
      <c r="B11306" t="s">
        <v>35762</v>
      </c>
      <c r="C11306" t="s">
        <v>1777</v>
      </c>
      <c r="D11306" t="s">
        <v>35763</v>
      </c>
      <c r="E11306" s="27">
        <v>41375</v>
      </c>
      <c r="F11306" t="s">
        <v>233</v>
      </c>
      <c r="G11306" s="27">
        <v>29826</v>
      </c>
      <c r="H11306">
        <v>34</v>
      </c>
      <c r="I11306" t="s">
        <v>244</v>
      </c>
      <c r="J11306" t="s">
        <v>250</v>
      </c>
      <c r="K11306">
        <v>0</v>
      </c>
      <c r="L11306">
        <v>1</v>
      </c>
      <c r="M11306">
        <v>0</v>
      </c>
      <c r="N11306">
        <v>0</v>
      </c>
      <c r="O11306">
        <v>0</v>
      </c>
      <c r="P11306">
        <v>-1</v>
      </c>
      <c r="Q11306" s="28">
        <v>41374.538888888892</v>
      </c>
      <c r="R11306" s="28">
        <v>41376.07708333333</v>
      </c>
      <c r="S11306" t="s">
        <v>35764</v>
      </c>
      <c r="T11306" s="27">
        <v>41374</v>
      </c>
      <c r="V11306">
        <v>1</v>
      </c>
      <c r="W11306" t="s">
        <v>32</v>
      </c>
      <c r="X11306" t="s">
        <v>720</v>
      </c>
      <c r="Y11306">
        <v>0</v>
      </c>
      <c r="AB11306" t="s">
        <v>237</v>
      </c>
      <c r="AH11306">
        <v>0</v>
      </c>
      <c r="AN11306" t="s">
        <v>238</v>
      </c>
      <c r="AO11306">
        <v>1</v>
      </c>
      <c r="AP11306" t="s">
        <v>239</v>
      </c>
      <c r="AQ11306" s="27">
        <v>41375</v>
      </c>
      <c r="AR11306" t="s">
        <v>240</v>
      </c>
      <c r="AS11306">
        <v>1</v>
      </c>
      <c r="AT11306" t="s">
        <v>239</v>
      </c>
      <c r="AU11306" s="27">
        <v>41375</v>
      </c>
    </row>
    <row r="11307" spans="1:47" x14ac:dyDescent="0.2">
      <c r="A11307">
        <v>11306</v>
      </c>
      <c r="B11307" t="s">
        <v>35765</v>
      </c>
      <c r="C11307" t="s">
        <v>693</v>
      </c>
      <c r="D11307" t="s">
        <v>30734</v>
      </c>
      <c r="E11307" s="27">
        <v>41980</v>
      </c>
      <c r="F11307" t="s">
        <v>233</v>
      </c>
      <c r="G11307" s="27">
        <v>25176</v>
      </c>
      <c r="H11307">
        <v>47</v>
      </c>
      <c r="I11307" t="s">
        <v>234</v>
      </c>
      <c r="J11307" t="s">
        <v>22</v>
      </c>
      <c r="K11307">
        <v>0</v>
      </c>
      <c r="L11307">
        <v>1</v>
      </c>
      <c r="M11307">
        <v>0</v>
      </c>
      <c r="N11307">
        <v>0</v>
      </c>
      <c r="O11307">
        <v>2</v>
      </c>
      <c r="P11307">
        <v>-1</v>
      </c>
      <c r="Q11307" s="28">
        <v>41979.418749999997</v>
      </c>
      <c r="R11307" s="28">
        <v>41980.303472222222</v>
      </c>
      <c r="S11307" t="s">
        <v>35766</v>
      </c>
      <c r="T11307" s="27">
        <v>41979</v>
      </c>
      <c r="V11307">
        <v>1</v>
      </c>
      <c r="W11307" t="s">
        <v>32</v>
      </c>
      <c r="X11307" t="s">
        <v>348</v>
      </c>
      <c r="Y11307">
        <v>0</v>
      </c>
      <c r="AB11307" t="s">
        <v>237</v>
      </c>
      <c r="AH11307">
        <v>0</v>
      </c>
      <c r="AN11307" t="s">
        <v>238</v>
      </c>
      <c r="AO11307">
        <v>1</v>
      </c>
      <c r="AP11307" t="s">
        <v>239</v>
      </c>
      <c r="AQ11307" s="27">
        <v>41980</v>
      </c>
      <c r="AR11307" t="s">
        <v>240</v>
      </c>
      <c r="AS11307">
        <v>1</v>
      </c>
      <c r="AT11307" t="s">
        <v>239</v>
      </c>
      <c r="AU11307" s="27">
        <v>41980</v>
      </c>
    </row>
    <row r="11308" spans="1:47" x14ac:dyDescent="0.2">
      <c r="A11308">
        <v>11307</v>
      </c>
      <c r="B11308" t="s">
        <v>35767</v>
      </c>
      <c r="C11308" t="s">
        <v>1584</v>
      </c>
      <c r="D11308" t="s">
        <v>35768</v>
      </c>
      <c r="E11308" s="27">
        <v>41332</v>
      </c>
      <c r="F11308" t="s">
        <v>233</v>
      </c>
      <c r="G11308" s="27">
        <v>32833</v>
      </c>
      <c r="H11308">
        <v>26</v>
      </c>
      <c r="I11308" t="s">
        <v>244</v>
      </c>
      <c r="J11308" t="s">
        <v>245</v>
      </c>
      <c r="K11308">
        <v>0</v>
      </c>
      <c r="L11308">
        <v>2</v>
      </c>
      <c r="M11308">
        <v>0</v>
      </c>
      <c r="N11308">
        <v>0</v>
      </c>
      <c r="O11308">
        <v>0</v>
      </c>
      <c r="P11308">
        <v>-1</v>
      </c>
      <c r="Q11308" s="28">
        <v>41331.135416666664</v>
      </c>
      <c r="R11308" s="28">
        <v>41332.326388888891</v>
      </c>
      <c r="S11308" t="s">
        <v>35769</v>
      </c>
      <c r="T11308" s="27">
        <v>41331</v>
      </c>
      <c r="V11308">
        <v>1</v>
      </c>
      <c r="W11308" t="s">
        <v>36</v>
      </c>
      <c r="X11308" t="s">
        <v>279</v>
      </c>
      <c r="Y11308">
        <v>0</v>
      </c>
      <c r="AB11308" t="s">
        <v>237</v>
      </c>
      <c r="AH11308">
        <v>0</v>
      </c>
      <c r="AN11308" t="s">
        <v>238</v>
      </c>
      <c r="AO11308">
        <v>3</v>
      </c>
      <c r="AP11308" t="s">
        <v>239</v>
      </c>
      <c r="AQ11308" s="27">
        <v>41332</v>
      </c>
      <c r="AR11308" t="s">
        <v>240</v>
      </c>
      <c r="AS11308">
        <v>2</v>
      </c>
      <c r="AT11308" t="s">
        <v>239</v>
      </c>
      <c r="AU11308" s="27">
        <v>41332</v>
      </c>
    </row>
    <row r="11309" spans="1:47" x14ac:dyDescent="0.2">
      <c r="A11309">
        <v>11308</v>
      </c>
      <c r="B11309" t="s">
        <v>35770</v>
      </c>
      <c r="C11309" t="s">
        <v>35771</v>
      </c>
      <c r="D11309" t="s">
        <v>2261</v>
      </c>
      <c r="E11309" s="27">
        <v>41847</v>
      </c>
      <c r="F11309" t="s">
        <v>233</v>
      </c>
      <c r="G11309" s="27">
        <v>32938</v>
      </c>
      <c r="H11309">
        <v>26</v>
      </c>
      <c r="I11309" t="s">
        <v>244</v>
      </c>
      <c r="J11309" t="s">
        <v>250</v>
      </c>
      <c r="K11309">
        <v>0</v>
      </c>
      <c r="L11309">
        <v>10</v>
      </c>
      <c r="M11309">
        <v>0</v>
      </c>
      <c r="N11309">
        <v>0</v>
      </c>
      <c r="O11309">
        <v>1</v>
      </c>
      <c r="S11309" t="s">
        <v>35772</v>
      </c>
      <c r="T11309" s="27">
        <v>40565</v>
      </c>
      <c r="V11309">
        <v>1282</v>
      </c>
      <c r="W11309" t="s">
        <v>36</v>
      </c>
      <c r="X11309" t="s">
        <v>392</v>
      </c>
      <c r="Y11309">
        <v>0</v>
      </c>
      <c r="AB11309" t="s">
        <v>237</v>
      </c>
      <c r="AH11309">
        <v>0</v>
      </c>
      <c r="AN11309" t="s">
        <v>238</v>
      </c>
      <c r="AO11309">
        <v>6</v>
      </c>
      <c r="AP11309" t="s">
        <v>246</v>
      </c>
      <c r="AQ11309" s="27">
        <v>41847</v>
      </c>
      <c r="AR11309" t="s">
        <v>240</v>
      </c>
      <c r="AS11309">
        <v>10</v>
      </c>
      <c r="AT11309" t="s">
        <v>269</v>
      </c>
      <c r="AU11309" s="27">
        <v>41847</v>
      </c>
    </row>
    <row r="11310" spans="1:47" x14ac:dyDescent="0.2">
      <c r="A11310">
        <v>11309</v>
      </c>
      <c r="B11310" t="s">
        <v>35773</v>
      </c>
      <c r="C11310" t="s">
        <v>693</v>
      </c>
      <c r="D11310" t="s">
        <v>3364</v>
      </c>
      <c r="E11310" s="27">
        <v>41952</v>
      </c>
      <c r="F11310" t="s">
        <v>233</v>
      </c>
      <c r="G11310" s="27">
        <v>26118</v>
      </c>
      <c r="H11310">
        <v>44</v>
      </c>
      <c r="I11310" t="s">
        <v>244</v>
      </c>
      <c r="J11310" t="s">
        <v>250</v>
      </c>
      <c r="K11310">
        <v>0</v>
      </c>
      <c r="L11310">
        <v>7</v>
      </c>
      <c r="M11310">
        <v>0</v>
      </c>
      <c r="N11310">
        <v>0</v>
      </c>
      <c r="O11310">
        <v>1</v>
      </c>
      <c r="P11310">
        <v>-1</v>
      </c>
      <c r="Q11310" s="28">
        <v>41951.462500000001</v>
      </c>
      <c r="R11310" s="28">
        <v>41984.388194444444</v>
      </c>
      <c r="S11310" t="s">
        <v>35774</v>
      </c>
      <c r="T11310" s="27">
        <v>41951</v>
      </c>
      <c r="V11310">
        <v>1</v>
      </c>
      <c r="W11310" t="s">
        <v>32</v>
      </c>
      <c r="X11310" t="s">
        <v>261</v>
      </c>
      <c r="Y11310">
        <v>1</v>
      </c>
      <c r="AA11310" t="s">
        <v>35775</v>
      </c>
      <c r="AB11310" t="s">
        <v>32</v>
      </c>
      <c r="AD11310" s="27">
        <v>42046</v>
      </c>
      <c r="AE11310" t="s">
        <v>261</v>
      </c>
      <c r="AH11310">
        <v>0</v>
      </c>
      <c r="AN11310" t="s">
        <v>238</v>
      </c>
      <c r="AO11310">
        <v>2</v>
      </c>
      <c r="AP11310" t="s">
        <v>239</v>
      </c>
      <c r="AQ11310" s="27">
        <v>41952</v>
      </c>
      <c r="AR11310" t="s">
        <v>240</v>
      </c>
      <c r="AS11310">
        <v>7</v>
      </c>
      <c r="AT11310" t="s">
        <v>246</v>
      </c>
      <c r="AU11310" s="27">
        <v>41952</v>
      </c>
    </row>
    <row r="11311" spans="1:47" x14ac:dyDescent="0.2">
      <c r="A11311">
        <v>11310</v>
      </c>
      <c r="B11311" t="s">
        <v>35776</v>
      </c>
      <c r="C11311" t="s">
        <v>1317</v>
      </c>
      <c r="D11311" t="s">
        <v>35777</v>
      </c>
      <c r="E11311" s="27">
        <v>41607</v>
      </c>
      <c r="F11311" t="s">
        <v>233</v>
      </c>
      <c r="G11311" s="27">
        <v>29451</v>
      </c>
      <c r="H11311">
        <v>35</v>
      </c>
      <c r="I11311" t="s">
        <v>244</v>
      </c>
      <c r="J11311" t="s">
        <v>353</v>
      </c>
      <c r="K11311">
        <v>0</v>
      </c>
      <c r="L11311">
        <v>3</v>
      </c>
      <c r="M11311">
        <v>0</v>
      </c>
      <c r="N11311">
        <v>0</v>
      </c>
      <c r="O11311">
        <v>0</v>
      </c>
      <c r="P11311">
        <v>-1</v>
      </c>
      <c r="Q11311" s="28">
        <v>41606.143750000003</v>
      </c>
      <c r="R11311" s="28">
        <v>41610.210416666669</v>
      </c>
      <c r="S11311" t="s">
        <v>35778</v>
      </c>
      <c r="T11311" s="27">
        <v>41606</v>
      </c>
      <c r="V11311">
        <v>1</v>
      </c>
      <c r="W11311" t="s">
        <v>36</v>
      </c>
      <c r="X11311" t="s">
        <v>595</v>
      </c>
      <c r="Y11311">
        <v>0</v>
      </c>
      <c r="AB11311" t="s">
        <v>237</v>
      </c>
      <c r="AH11311">
        <v>0</v>
      </c>
      <c r="AN11311" t="s">
        <v>238</v>
      </c>
      <c r="AO11311">
        <v>1</v>
      </c>
      <c r="AP11311" t="s">
        <v>239</v>
      </c>
      <c r="AQ11311" s="27">
        <v>41607</v>
      </c>
      <c r="AR11311" t="s">
        <v>240</v>
      </c>
      <c r="AS11311">
        <v>3</v>
      </c>
      <c r="AT11311" t="s">
        <v>239</v>
      </c>
      <c r="AU11311" s="27">
        <v>41607</v>
      </c>
    </row>
    <row r="11312" spans="1:47" x14ac:dyDescent="0.2">
      <c r="A11312">
        <v>11311</v>
      </c>
      <c r="B11312" t="s">
        <v>35779</v>
      </c>
      <c r="C11312" t="s">
        <v>35780</v>
      </c>
      <c r="D11312" t="s">
        <v>35781</v>
      </c>
      <c r="E11312" s="27">
        <v>41500</v>
      </c>
      <c r="F11312" t="s">
        <v>294</v>
      </c>
      <c r="G11312" s="27">
        <v>34093</v>
      </c>
      <c r="H11312">
        <v>22</v>
      </c>
      <c r="I11312" t="s">
        <v>259</v>
      </c>
      <c r="J11312" t="s">
        <v>245</v>
      </c>
      <c r="K11312">
        <v>0</v>
      </c>
      <c r="L11312">
        <v>5</v>
      </c>
      <c r="M11312">
        <v>0</v>
      </c>
      <c r="N11312">
        <v>0</v>
      </c>
      <c r="O11312">
        <v>2</v>
      </c>
      <c r="P11312">
        <v>6</v>
      </c>
      <c r="Q11312" s="28">
        <v>41506.427777777775</v>
      </c>
      <c r="R11312" s="28">
        <v>41507.173611111109</v>
      </c>
      <c r="S11312" t="s">
        <v>35782</v>
      </c>
      <c r="T11312" s="27">
        <v>41452</v>
      </c>
      <c r="V11312">
        <v>48</v>
      </c>
      <c r="W11312" t="s">
        <v>32</v>
      </c>
      <c r="X11312" t="s">
        <v>939</v>
      </c>
      <c r="Y11312">
        <v>1</v>
      </c>
      <c r="AA11312" t="s">
        <v>35783</v>
      </c>
      <c r="AB11312" t="s">
        <v>32</v>
      </c>
      <c r="AC11312">
        <v>0</v>
      </c>
      <c r="AD11312" s="27">
        <v>41506</v>
      </c>
      <c r="AE11312" t="s">
        <v>983</v>
      </c>
      <c r="AF11312" s="27">
        <v>41506</v>
      </c>
      <c r="AG11312" s="27">
        <v>41507</v>
      </c>
      <c r="AH11312">
        <v>0</v>
      </c>
      <c r="AN11312" t="s">
        <v>238</v>
      </c>
      <c r="AO11312">
        <v>4</v>
      </c>
      <c r="AP11312" t="s">
        <v>239</v>
      </c>
      <c r="AQ11312" s="27">
        <v>41500</v>
      </c>
      <c r="AR11312" t="s">
        <v>240</v>
      </c>
      <c r="AS11312">
        <v>5</v>
      </c>
      <c r="AT11312" t="s">
        <v>246</v>
      </c>
      <c r="AU11312" s="27">
        <v>41500</v>
      </c>
    </row>
    <row r="11313" spans="1:47" x14ac:dyDescent="0.2">
      <c r="A11313">
        <v>11312</v>
      </c>
      <c r="B11313" t="s">
        <v>35784</v>
      </c>
      <c r="C11313" t="s">
        <v>1087</v>
      </c>
      <c r="D11313" t="s">
        <v>2119</v>
      </c>
      <c r="E11313" s="27">
        <v>41761</v>
      </c>
      <c r="F11313" t="s">
        <v>233</v>
      </c>
      <c r="G11313" s="27">
        <v>13934</v>
      </c>
      <c r="H11313">
        <v>78</v>
      </c>
      <c r="I11313" t="s">
        <v>234</v>
      </c>
      <c r="J11313" t="s">
        <v>245</v>
      </c>
      <c r="K11313">
        <v>0</v>
      </c>
      <c r="L11313">
        <v>1</v>
      </c>
      <c r="M11313">
        <v>0</v>
      </c>
      <c r="N11313">
        <v>0</v>
      </c>
      <c r="O11313">
        <v>1</v>
      </c>
      <c r="P11313">
        <v>-21</v>
      </c>
      <c r="Q11313" s="28">
        <v>41740.438194444447</v>
      </c>
      <c r="R11313" s="28">
        <v>41754.293749999997</v>
      </c>
      <c r="S11313" t="s">
        <v>35785</v>
      </c>
      <c r="T11313" s="27">
        <v>41740</v>
      </c>
      <c r="V11313">
        <v>21</v>
      </c>
      <c r="W11313" t="s">
        <v>32</v>
      </c>
      <c r="X11313" t="s">
        <v>34234</v>
      </c>
      <c r="Y11313">
        <v>0</v>
      </c>
      <c r="AB11313" t="s">
        <v>237</v>
      </c>
      <c r="AH11313">
        <v>0</v>
      </c>
      <c r="AN11313" t="s">
        <v>238</v>
      </c>
      <c r="AO11313">
        <v>1</v>
      </c>
      <c r="AP11313" t="s">
        <v>239</v>
      </c>
      <c r="AQ11313" s="27">
        <v>41761</v>
      </c>
      <c r="AR11313" t="s">
        <v>240</v>
      </c>
      <c r="AS11313">
        <v>1</v>
      </c>
      <c r="AT11313" t="s">
        <v>239</v>
      </c>
      <c r="AU11313" s="27">
        <v>41761</v>
      </c>
    </row>
    <row r="11314" spans="1:47" x14ac:dyDescent="0.2">
      <c r="A11314">
        <v>11313</v>
      </c>
      <c r="B11314" t="s">
        <v>35786</v>
      </c>
      <c r="C11314" t="s">
        <v>3072</v>
      </c>
      <c r="D11314" t="s">
        <v>2846</v>
      </c>
      <c r="E11314" s="27">
        <v>41361</v>
      </c>
      <c r="F11314" t="s">
        <v>233</v>
      </c>
      <c r="G11314" s="27">
        <v>23533</v>
      </c>
      <c r="H11314">
        <v>51</v>
      </c>
      <c r="I11314" t="s">
        <v>234</v>
      </c>
      <c r="J11314" t="s">
        <v>245</v>
      </c>
      <c r="K11314">
        <v>0</v>
      </c>
      <c r="L11314">
        <v>1</v>
      </c>
      <c r="M11314">
        <v>0</v>
      </c>
      <c r="N11314">
        <v>0</v>
      </c>
      <c r="O11314">
        <v>0</v>
      </c>
      <c r="P11314">
        <v>-1</v>
      </c>
      <c r="Q11314" s="28">
        <v>41360.388194444444</v>
      </c>
      <c r="R11314" s="28">
        <v>41361.34097222222</v>
      </c>
      <c r="S11314" t="s">
        <v>35787</v>
      </c>
      <c r="T11314" s="27">
        <v>41360</v>
      </c>
      <c r="V11314">
        <v>1</v>
      </c>
      <c r="W11314" t="s">
        <v>36</v>
      </c>
      <c r="X11314" t="s">
        <v>279</v>
      </c>
      <c r="Y11314">
        <v>0</v>
      </c>
      <c r="AB11314" t="s">
        <v>237</v>
      </c>
      <c r="AH11314">
        <v>0</v>
      </c>
      <c r="AN11314" t="s">
        <v>238</v>
      </c>
      <c r="AO11314">
        <v>1</v>
      </c>
      <c r="AP11314" t="s">
        <v>239</v>
      </c>
      <c r="AQ11314" s="27">
        <v>41361</v>
      </c>
      <c r="AR11314" t="s">
        <v>240</v>
      </c>
      <c r="AS11314">
        <v>1</v>
      </c>
      <c r="AT11314" t="s">
        <v>239</v>
      </c>
      <c r="AU11314" s="27">
        <v>41361</v>
      </c>
    </row>
    <row r="11315" spans="1:47" x14ac:dyDescent="0.2">
      <c r="A11315">
        <v>11314</v>
      </c>
      <c r="B11315" t="s">
        <v>35788</v>
      </c>
      <c r="C11315" t="s">
        <v>4144</v>
      </c>
      <c r="D11315" t="s">
        <v>35789</v>
      </c>
      <c r="E11315" s="27">
        <v>41684</v>
      </c>
      <c r="F11315" t="s">
        <v>233</v>
      </c>
      <c r="G11315" s="27">
        <v>33841</v>
      </c>
      <c r="H11315">
        <v>23</v>
      </c>
      <c r="I11315" t="s">
        <v>259</v>
      </c>
      <c r="J11315" t="s">
        <v>250</v>
      </c>
      <c r="K11315">
        <v>0</v>
      </c>
      <c r="L11315">
        <v>8</v>
      </c>
      <c r="M11315">
        <v>1</v>
      </c>
      <c r="N11315">
        <v>0</v>
      </c>
      <c r="O11315">
        <v>2</v>
      </c>
      <c r="P11315">
        <v>-1</v>
      </c>
      <c r="Q11315" s="28">
        <v>41683.131944444445</v>
      </c>
      <c r="R11315" s="28">
        <v>41726.18472222222</v>
      </c>
      <c r="S11315" t="s">
        <v>35790</v>
      </c>
      <c r="T11315" s="27">
        <v>41683</v>
      </c>
      <c r="V11315">
        <v>1</v>
      </c>
      <c r="W11315" t="s">
        <v>32</v>
      </c>
      <c r="X11315" t="s">
        <v>583</v>
      </c>
      <c r="Y11315">
        <v>0</v>
      </c>
      <c r="AB11315" t="s">
        <v>237</v>
      </c>
      <c r="AH11315">
        <v>0</v>
      </c>
      <c r="AN11315" t="s">
        <v>238</v>
      </c>
      <c r="AO11315">
        <v>5</v>
      </c>
      <c r="AP11315" t="s">
        <v>246</v>
      </c>
      <c r="AQ11315" s="27">
        <v>41684</v>
      </c>
      <c r="AR11315" t="s">
        <v>240</v>
      </c>
      <c r="AS11315">
        <v>8</v>
      </c>
      <c r="AT11315" t="s">
        <v>269</v>
      </c>
      <c r="AU11315" s="27">
        <v>41684</v>
      </c>
    </row>
    <row r="11316" spans="1:47" x14ac:dyDescent="0.2">
      <c r="A11316">
        <v>11315</v>
      </c>
      <c r="B11316" t="s">
        <v>35791</v>
      </c>
      <c r="C11316" t="s">
        <v>16893</v>
      </c>
      <c r="D11316" t="s">
        <v>2921</v>
      </c>
      <c r="E11316" s="27">
        <v>41501</v>
      </c>
      <c r="F11316" t="s">
        <v>233</v>
      </c>
      <c r="G11316" s="27">
        <v>32378</v>
      </c>
      <c r="H11316">
        <v>27</v>
      </c>
      <c r="I11316" t="s">
        <v>244</v>
      </c>
      <c r="J11316" t="s">
        <v>250</v>
      </c>
      <c r="K11316">
        <v>0</v>
      </c>
      <c r="L11316">
        <v>9</v>
      </c>
      <c r="M11316">
        <v>0</v>
      </c>
      <c r="N11316">
        <v>2</v>
      </c>
      <c r="O11316">
        <v>7</v>
      </c>
      <c r="P11316">
        <v>-1</v>
      </c>
      <c r="Q11316" s="28">
        <v>41500.507638888892</v>
      </c>
      <c r="R11316" s="28">
        <v>41501.518055555556</v>
      </c>
      <c r="S11316" t="s">
        <v>35792</v>
      </c>
      <c r="U11316" s="27">
        <v>41500</v>
      </c>
      <c r="V11316">
        <v>1</v>
      </c>
      <c r="W11316" t="s">
        <v>36</v>
      </c>
      <c r="X11316" t="s">
        <v>274</v>
      </c>
      <c r="Y11316">
        <v>1</v>
      </c>
      <c r="AA11316" t="s">
        <v>35793</v>
      </c>
      <c r="AB11316" t="s">
        <v>36</v>
      </c>
      <c r="AC11316">
        <v>0</v>
      </c>
      <c r="AD11316" s="27">
        <v>41519</v>
      </c>
      <c r="AE11316" t="s">
        <v>550</v>
      </c>
      <c r="AF11316" s="27">
        <v>41519</v>
      </c>
      <c r="AG11316" s="27">
        <v>41545</v>
      </c>
      <c r="AH11316">
        <v>1</v>
      </c>
      <c r="AJ11316" t="s">
        <v>35794</v>
      </c>
      <c r="AK11316" t="s">
        <v>462</v>
      </c>
      <c r="AL11316" s="27">
        <v>42351</v>
      </c>
      <c r="AM11316" t="s">
        <v>279</v>
      </c>
      <c r="AN11316" t="s">
        <v>238</v>
      </c>
      <c r="AO11316">
        <v>9</v>
      </c>
      <c r="AP11316" t="s">
        <v>269</v>
      </c>
      <c r="AQ11316" s="27">
        <v>41501</v>
      </c>
      <c r="AR11316" t="s">
        <v>240</v>
      </c>
      <c r="AS11316">
        <v>9</v>
      </c>
      <c r="AT11316" t="s">
        <v>269</v>
      </c>
      <c r="AU11316" s="27">
        <v>41501</v>
      </c>
    </row>
    <row r="11317" spans="1:47" x14ac:dyDescent="0.2">
      <c r="A11317">
        <v>11316</v>
      </c>
      <c r="B11317" t="s">
        <v>35795</v>
      </c>
      <c r="C11317" t="s">
        <v>1313</v>
      </c>
      <c r="D11317" t="s">
        <v>726</v>
      </c>
      <c r="E11317" s="27">
        <v>41688</v>
      </c>
      <c r="F11317" t="s">
        <v>233</v>
      </c>
      <c r="G11317" s="27">
        <v>28617</v>
      </c>
      <c r="H11317">
        <v>37</v>
      </c>
      <c r="I11317" t="s">
        <v>244</v>
      </c>
      <c r="J11317" t="s">
        <v>250</v>
      </c>
      <c r="K11317">
        <v>0</v>
      </c>
      <c r="L11317">
        <v>2</v>
      </c>
      <c r="M11317">
        <v>0</v>
      </c>
      <c r="N11317">
        <v>0</v>
      </c>
      <c r="O11317">
        <v>1</v>
      </c>
      <c r="P11317">
        <v>-31</v>
      </c>
      <c r="Q11317" s="28">
        <v>41657.482638888891</v>
      </c>
      <c r="R11317" s="28">
        <v>41658.35</v>
      </c>
      <c r="S11317" t="s">
        <v>35796</v>
      </c>
      <c r="T11317" s="27">
        <v>41657</v>
      </c>
      <c r="V11317">
        <v>31</v>
      </c>
      <c r="W11317" t="s">
        <v>32</v>
      </c>
      <c r="X11317" t="s">
        <v>390</v>
      </c>
      <c r="Y11317">
        <v>0</v>
      </c>
      <c r="AB11317" t="s">
        <v>237</v>
      </c>
      <c r="AH11317">
        <v>0</v>
      </c>
      <c r="AN11317" t="s">
        <v>238</v>
      </c>
      <c r="AO11317">
        <v>1</v>
      </c>
      <c r="AP11317" t="s">
        <v>239</v>
      </c>
      <c r="AQ11317" s="27">
        <v>41688</v>
      </c>
      <c r="AR11317" t="s">
        <v>240</v>
      </c>
      <c r="AS11317">
        <v>2</v>
      </c>
      <c r="AT11317" t="s">
        <v>239</v>
      </c>
      <c r="AU11317" s="27">
        <v>41688</v>
      </c>
    </row>
    <row r="11318" spans="1:47" x14ac:dyDescent="0.2">
      <c r="A11318">
        <v>11317</v>
      </c>
      <c r="B11318" t="s">
        <v>35797</v>
      </c>
      <c r="C11318" t="s">
        <v>4290</v>
      </c>
      <c r="D11318" t="s">
        <v>35798</v>
      </c>
      <c r="E11318" s="27">
        <v>41596</v>
      </c>
      <c r="F11318" t="s">
        <v>294</v>
      </c>
      <c r="G11318" s="27">
        <v>25273</v>
      </c>
      <c r="H11318">
        <v>47</v>
      </c>
      <c r="I11318" t="s">
        <v>234</v>
      </c>
      <c r="J11318" t="s">
        <v>22</v>
      </c>
      <c r="K11318">
        <v>0</v>
      </c>
      <c r="L11318">
        <v>1</v>
      </c>
      <c r="M11318">
        <v>0</v>
      </c>
      <c r="N11318">
        <v>0</v>
      </c>
      <c r="O11318">
        <v>0</v>
      </c>
      <c r="P11318">
        <v>-1</v>
      </c>
      <c r="Q11318" s="28">
        <v>41595.402083333334</v>
      </c>
      <c r="R11318" s="28">
        <v>41596.336805555555</v>
      </c>
      <c r="S11318" t="s">
        <v>35799</v>
      </c>
      <c r="T11318" s="27">
        <v>41595</v>
      </c>
      <c r="V11318">
        <v>1</v>
      </c>
      <c r="W11318" t="s">
        <v>32</v>
      </c>
      <c r="X11318" t="s">
        <v>359</v>
      </c>
      <c r="Y11318">
        <v>0</v>
      </c>
      <c r="AB11318" t="s">
        <v>237</v>
      </c>
      <c r="AH11318">
        <v>0</v>
      </c>
      <c r="AN11318" t="s">
        <v>238</v>
      </c>
      <c r="AO11318">
        <v>1</v>
      </c>
      <c r="AP11318" t="s">
        <v>239</v>
      </c>
      <c r="AQ11318" s="27">
        <v>41596</v>
      </c>
      <c r="AR11318" t="s">
        <v>240</v>
      </c>
      <c r="AS11318">
        <v>1</v>
      </c>
      <c r="AT11318" t="s">
        <v>239</v>
      </c>
      <c r="AU11318" s="27">
        <v>41596</v>
      </c>
    </row>
    <row r="11319" spans="1:47" x14ac:dyDescent="0.2">
      <c r="A11319">
        <v>11318</v>
      </c>
      <c r="B11319" t="s">
        <v>35800</v>
      </c>
      <c r="C11319" t="s">
        <v>8656</v>
      </c>
      <c r="D11319" t="s">
        <v>35801</v>
      </c>
      <c r="E11319" s="27">
        <v>41740</v>
      </c>
      <c r="F11319" t="s">
        <v>233</v>
      </c>
      <c r="G11319" s="27">
        <v>35093</v>
      </c>
      <c r="H11319">
        <v>20</v>
      </c>
      <c r="I11319" t="s">
        <v>259</v>
      </c>
      <c r="J11319" t="s">
        <v>353</v>
      </c>
      <c r="K11319">
        <v>1</v>
      </c>
      <c r="L11319">
        <v>10</v>
      </c>
      <c r="M11319">
        <v>0</v>
      </c>
      <c r="N11319">
        <v>0</v>
      </c>
      <c r="O11319">
        <v>2</v>
      </c>
      <c r="P11319">
        <v>-1</v>
      </c>
      <c r="Q11319" s="28">
        <v>41739.095138888886</v>
      </c>
      <c r="R11319" s="28">
        <v>41743.314583333333</v>
      </c>
      <c r="S11319" t="s">
        <v>35802</v>
      </c>
      <c r="U11319" s="27">
        <v>41739</v>
      </c>
      <c r="V11319">
        <v>1</v>
      </c>
      <c r="W11319" t="s">
        <v>32</v>
      </c>
      <c r="X11319" t="s">
        <v>274</v>
      </c>
      <c r="Y11319">
        <v>1</v>
      </c>
      <c r="AA11319" t="s">
        <v>35803</v>
      </c>
      <c r="AB11319" t="s">
        <v>32</v>
      </c>
      <c r="AC11319">
        <v>0</v>
      </c>
      <c r="AD11319" s="27">
        <v>41758</v>
      </c>
      <c r="AE11319" t="s">
        <v>268</v>
      </c>
      <c r="AF11319" s="27">
        <v>41758</v>
      </c>
      <c r="AG11319" s="27">
        <v>41899</v>
      </c>
      <c r="AH11319">
        <v>0</v>
      </c>
      <c r="AN11319" t="s">
        <v>238</v>
      </c>
      <c r="AO11319">
        <v>8</v>
      </c>
      <c r="AP11319" t="s">
        <v>269</v>
      </c>
      <c r="AQ11319" s="27">
        <v>41740</v>
      </c>
      <c r="AR11319" t="s">
        <v>240</v>
      </c>
      <c r="AS11319">
        <v>10</v>
      </c>
      <c r="AT11319" t="s">
        <v>269</v>
      </c>
      <c r="AU11319" s="27">
        <v>41740</v>
      </c>
    </row>
    <row r="11320" spans="1:47" x14ac:dyDescent="0.2">
      <c r="A11320">
        <v>11319</v>
      </c>
      <c r="B11320" t="s">
        <v>35804</v>
      </c>
      <c r="C11320" t="s">
        <v>1539</v>
      </c>
      <c r="D11320" t="s">
        <v>2119</v>
      </c>
      <c r="E11320" s="27">
        <v>41976</v>
      </c>
      <c r="F11320" t="s">
        <v>233</v>
      </c>
      <c r="G11320" s="27">
        <v>32128</v>
      </c>
      <c r="H11320">
        <v>28</v>
      </c>
      <c r="I11320" t="s">
        <v>244</v>
      </c>
      <c r="J11320" t="s">
        <v>250</v>
      </c>
      <c r="K11320">
        <v>0</v>
      </c>
      <c r="L11320">
        <v>7</v>
      </c>
      <c r="M11320">
        <v>0</v>
      </c>
      <c r="N11320">
        <v>0</v>
      </c>
      <c r="O11320">
        <v>5</v>
      </c>
      <c r="P11320">
        <v>-1</v>
      </c>
      <c r="Q11320" s="28">
        <v>41975.042361111111</v>
      </c>
      <c r="R11320" s="28">
        <v>41976.486805555556</v>
      </c>
      <c r="S11320" t="s">
        <v>35805</v>
      </c>
      <c r="T11320" s="27">
        <v>41975</v>
      </c>
      <c r="V11320">
        <v>1</v>
      </c>
      <c r="W11320" t="s">
        <v>32</v>
      </c>
      <c r="X11320" t="s">
        <v>343</v>
      </c>
      <c r="Y11320">
        <v>0</v>
      </c>
      <c r="AB11320" t="s">
        <v>237</v>
      </c>
      <c r="AH11320">
        <v>0</v>
      </c>
      <c r="AN11320" t="s">
        <v>238</v>
      </c>
      <c r="AO11320">
        <v>3</v>
      </c>
      <c r="AP11320" t="s">
        <v>239</v>
      </c>
      <c r="AQ11320" s="27">
        <v>41976</v>
      </c>
      <c r="AR11320" t="s">
        <v>240</v>
      </c>
      <c r="AS11320">
        <v>7</v>
      </c>
      <c r="AT11320" t="s">
        <v>246</v>
      </c>
      <c r="AU11320" s="27">
        <v>41976</v>
      </c>
    </row>
    <row r="11321" spans="1:47" x14ac:dyDescent="0.2">
      <c r="A11321">
        <v>11320</v>
      </c>
      <c r="B11321" t="s">
        <v>35806</v>
      </c>
      <c r="C11321" t="s">
        <v>35807</v>
      </c>
      <c r="D11321" t="s">
        <v>1651</v>
      </c>
      <c r="E11321" s="27">
        <v>41307</v>
      </c>
      <c r="F11321" t="s">
        <v>233</v>
      </c>
      <c r="G11321" s="27">
        <v>33416</v>
      </c>
      <c r="H11321">
        <v>24</v>
      </c>
      <c r="I11321" t="s">
        <v>259</v>
      </c>
      <c r="J11321" t="s">
        <v>250</v>
      </c>
      <c r="K11321">
        <v>0</v>
      </c>
      <c r="L11321">
        <v>2</v>
      </c>
      <c r="M11321">
        <v>0</v>
      </c>
      <c r="N11321">
        <v>0</v>
      </c>
      <c r="O11321">
        <v>1</v>
      </c>
      <c r="P11321">
        <v>-1</v>
      </c>
      <c r="Q11321" s="28">
        <v>41306.42083333333</v>
      </c>
      <c r="R11321" s="28">
        <v>41307.23541666667</v>
      </c>
      <c r="S11321" t="s">
        <v>35808</v>
      </c>
      <c r="T11321" s="27">
        <v>41306</v>
      </c>
      <c r="V11321">
        <v>1</v>
      </c>
      <c r="W11321" t="s">
        <v>32</v>
      </c>
      <c r="X11321" t="s">
        <v>359</v>
      </c>
      <c r="Y11321">
        <v>0</v>
      </c>
      <c r="AB11321" t="s">
        <v>237</v>
      </c>
      <c r="AH11321">
        <v>0</v>
      </c>
      <c r="AN11321" t="s">
        <v>238</v>
      </c>
      <c r="AO11321">
        <v>3</v>
      </c>
      <c r="AP11321" t="s">
        <v>239</v>
      </c>
      <c r="AQ11321" s="27">
        <v>41307</v>
      </c>
      <c r="AR11321" t="s">
        <v>240</v>
      </c>
      <c r="AS11321">
        <v>2</v>
      </c>
      <c r="AT11321" t="s">
        <v>239</v>
      </c>
      <c r="AU11321" s="27">
        <v>41307</v>
      </c>
    </row>
    <row r="11322" spans="1:47" x14ac:dyDescent="0.2">
      <c r="A11322">
        <v>11321</v>
      </c>
      <c r="B11322" t="s">
        <v>35809</v>
      </c>
      <c r="C11322" t="s">
        <v>35810</v>
      </c>
      <c r="D11322" t="s">
        <v>266</v>
      </c>
      <c r="E11322" s="27">
        <v>41893</v>
      </c>
      <c r="F11322" t="s">
        <v>294</v>
      </c>
      <c r="G11322" s="27">
        <v>28460</v>
      </c>
      <c r="H11322">
        <v>38</v>
      </c>
      <c r="I11322" t="s">
        <v>244</v>
      </c>
      <c r="J11322" t="s">
        <v>250</v>
      </c>
      <c r="K11322">
        <v>0</v>
      </c>
      <c r="L11322">
        <v>3</v>
      </c>
      <c r="M11322">
        <v>0</v>
      </c>
      <c r="N11322">
        <v>0</v>
      </c>
      <c r="O11322">
        <v>0</v>
      </c>
      <c r="W11322" t="s">
        <v>237</v>
      </c>
      <c r="Y11322">
        <v>-1</v>
      </c>
      <c r="AB11322" t="s">
        <v>237</v>
      </c>
      <c r="AH11322">
        <v>0</v>
      </c>
      <c r="AN11322" t="s">
        <v>238</v>
      </c>
      <c r="AO11322">
        <v>2</v>
      </c>
      <c r="AP11322" t="s">
        <v>239</v>
      </c>
      <c r="AQ11322" s="27">
        <v>41893</v>
      </c>
      <c r="AR11322" t="s">
        <v>240</v>
      </c>
      <c r="AS11322">
        <v>3</v>
      </c>
      <c r="AT11322" t="s">
        <v>239</v>
      </c>
      <c r="AU11322" s="27">
        <v>41893</v>
      </c>
    </row>
    <row r="11323" spans="1:47" x14ac:dyDescent="0.2">
      <c r="A11323">
        <v>11322</v>
      </c>
      <c r="B11323" t="s">
        <v>35811</v>
      </c>
      <c r="C11323" t="s">
        <v>400</v>
      </c>
      <c r="D11323" t="s">
        <v>35812</v>
      </c>
      <c r="E11323" s="27">
        <v>41796</v>
      </c>
      <c r="F11323" t="s">
        <v>233</v>
      </c>
      <c r="G11323" s="27">
        <v>26551</v>
      </c>
      <c r="H11323">
        <v>43</v>
      </c>
      <c r="I11323" t="s">
        <v>244</v>
      </c>
      <c r="J11323" t="s">
        <v>245</v>
      </c>
      <c r="K11323">
        <v>0</v>
      </c>
      <c r="L11323">
        <v>1</v>
      </c>
      <c r="M11323">
        <v>0</v>
      </c>
      <c r="N11323">
        <v>0</v>
      </c>
      <c r="O11323">
        <v>0</v>
      </c>
      <c r="P11323">
        <v>-1</v>
      </c>
      <c r="Q11323" s="28">
        <v>41795.342361111114</v>
      </c>
      <c r="R11323" s="28">
        <v>41796.496527777781</v>
      </c>
      <c r="S11323" t="s">
        <v>35813</v>
      </c>
      <c r="T11323" s="27">
        <v>41795</v>
      </c>
      <c r="V11323">
        <v>1</v>
      </c>
      <c r="W11323" t="s">
        <v>32</v>
      </c>
      <c r="X11323" t="s">
        <v>261</v>
      </c>
      <c r="Y11323">
        <v>0</v>
      </c>
      <c r="AB11323" t="s">
        <v>237</v>
      </c>
      <c r="AH11323">
        <v>0</v>
      </c>
      <c r="AN11323" t="s">
        <v>238</v>
      </c>
      <c r="AO11323">
        <v>1</v>
      </c>
      <c r="AP11323" t="s">
        <v>239</v>
      </c>
      <c r="AQ11323" s="27">
        <v>41796</v>
      </c>
      <c r="AR11323" t="s">
        <v>240</v>
      </c>
      <c r="AS11323">
        <v>1</v>
      </c>
      <c r="AT11323" t="s">
        <v>239</v>
      </c>
      <c r="AU11323" s="27">
        <v>41796</v>
      </c>
    </row>
    <row r="11324" spans="1:47" x14ac:dyDescent="0.2">
      <c r="A11324">
        <v>11323</v>
      </c>
      <c r="B11324" t="s">
        <v>35814</v>
      </c>
      <c r="C11324" t="s">
        <v>1584</v>
      </c>
      <c r="D11324" t="s">
        <v>7332</v>
      </c>
      <c r="E11324" s="27">
        <v>41846</v>
      </c>
      <c r="F11324" t="s">
        <v>233</v>
      </c>
      <c r="G11324" s="27">
        <v>32770</v>
      </c>
      <c r="H11324">
        <v>26</v>
      </c>
      <c r="I11324" t="s">
        <v>244</v>
      </c>
      <c r="J11324" t="s">
        <v>245</v>
      </c>
      <c r="K11324">
        <v>0</v>
      </c>
      <c r="L11324">
        <v>7</v>
      </c>
      <c r="M11324">
        <v>0</v>
      </c>
      <c r="N11324">
        <v>0</v>
      </c>
      <c r="O11324">
        <v>2</v>
      </c>
      <c r="P11324">
        <v>-1</v>
      </c>
      <c r="Q11324" s="28">
        <v>41845.457638888889</v>
      </c>
      <c r="R11324" s="28">
        <v>41961.270138888889</v>
      </c>
      <c r="S11324" t="s">
        <v>35815</v>
      </c>
      <c r="U11324" s="27">
        <v>41845</v>
      </c>
      <c r="V11324">
        <v>1</v>
      </c>
      <c r="W11324" t="s">
        <v>32</v>
      </c>
      <c r="X11324" t="s">
        <v>274</v>
      </c>
      <c r="Y11324">
        <v>0</v>
      </c>
      <c r="AB11324" t="s">
        <v>237</v>
      </c>
      <c r="AH11324">
        <v>0</v>
      </c>
      <c r="AN11324" t="s">
        <v>238</v>
      </c>
      <c r="AO11324">
        <v>4</v>
      </c>
      <c r="AP11324" t="s">
        <v>239</v>
      </c>
      <c r="AQ11324" s="27">
        <v>41846</v>
      </c>
      <c r="AR11324" t="s">
        <v>240</v>
      </c>
      <c r="AS11324">
        <v>7</v>
      </c>
      <c r="AT11324" t="s">
        <v>246</v>
      </c>
      <c r="AU11324" s="27">
        <v>41846</v>
      </c>
    </row>
    <row r="11325" spans="1:47" x14ac:dyDescent="0.2">
      <c r="A11325">
        <v>11324</v>
      </c>
      <c r="B11325" t="s">
        <v>35816</v>
      </c>
      <c r="C11325" t="s">
        <v>901</v>
      </c>
      <c r="D11325" t="s">
        <v>35817</v>
      </c>
      <c r="E11325" s="27">
        <v>41660</v>
      </c>
      <c r="F11325" t="s">
        <v>233</v>
      </c>
      <c r="G11325" s="27">
        <v>34192</v>
      </c>
      <c r="H11325">
        <v>22</v>
      </c>
      <c r="I11325" t="s">
        <v>259</v>
      </c>
      <c r="J11325" t="s">
        <v>250</v>
      </c>
      <c r="K11325">
        <v>0</v>
      </c>
      <c r="L11325">
        <v>5</v>
      </c>
      <c r="M11325">
        <v>0</v>
      </c>
      <c r="N11325">
        <v>0</v>
      </c>
      <c r="O11325">
        <v>1</v>
      </c>
      <c r="P11325">
        <v>-16</v>
      </c>
      <c r="Q11325" s="28">
        <v>41644.40347222222</v>
      </c>
      <c r="R11325" s="28">
        <v>41655.410416666666</v>
      </c>
      <c r="S11325" t="s">
        <v>35818</v>
      </c>
      <c r="U11325" s="27">
        <v>41644</v>
      </c>
      <c r="V11325">
        <v>16</v>
      </c>
      <c r="W11325" t="s">
        <v>32</v>
      </c>
      <c r="X11325" t="s">
        <v>274</v>
      </c>
      <c r="Y11325">
        <v>0</v>
      </c>
      <c r="AB11325" t="s">
        <v>237</v>
      </c>
      <c r="AH11325">
        <v>0</v>
      </c>
      <c r="AN11325" t="s">
        <v>238</v>
      </c>
      <c r="AO11325">
        <v>5</v>
      </c>
      <c r="AP11325" t="s">
        <v>246</v>
      </c>
      <c r="AQ11325" s="27">
        <v>41660</v>
      </c>
      <c r="AR11325" t="s">
        <v>240</v>
      </c>
      <c r="AS11325">
        <v>5</v>
      </c>
      <c r="AT11325" t="s">
        <v>246</v>
      </c>
      <c r="AU11325" s="27">
        <v>41660</v>
      </c>
    </row>
    <row r="11326" spans="1:47" x14ac:dyDescent="0.2">
      <c r="A11326">
        <v>11325</v>
      </c>
      <c r="B11326" t="s">
        <v>35819</v>
      </c>
      <c r="C11326" t="s">
        <v>726</v>
      </c>
      <c r="D11326" t="s">
        <v>35820</v>
      </c>
      <c r="E11326" s="27">
        <v>41423</v>
      </c>
      <c r="F11326" t="s">
        <v>233</v>
      </c>
      <c r="G11326" s="27">
        <v>30771</v>
      </c>
      <c r="H11326">
        <v>32</v>
      </c>
      <c r="I11326" t="s">
        <v>244</v>
      </c>
      <c r="J11326" t="s">
        <v>245</v>
      </c>
      <c r="K11326">
        <v>0</v>
      </c>
      <c r="L11326">
        <v>5</v>
      </c>
      <c r="M11326">
        <v>0</v>
      </c>
      <c r="N11326">
        <v>0</v>
      </c>
      <c r="O11326">
        <v>4</v>
      </c>
      <c r="P11326">
        <v>-1</v>
      </c>
      <c r="Q11326" s="28">
        <v>41422.28402777778</v>
      </c>
      <c r="R11326" s="28">
        <v>41456.341666666667</v>
      </c>
      <c r="S11326" t="s">
        <v>35821</v>
      </c>
      <c r="T11326" s="27">
        <v>41422</v>
      </c>
      <c r="V11326">
        <v>1</v>
      </c>
      <c r="W11326" t="s">
        <v>32</v>
      </c>
      <c r="X11326" t="s">
        <v>371</v>
      </c>
      <c r="Y11326">
        <v>0</v>
      </c>
      <c r="AB11326" t="s">
        <v>237</v>
      </c>
      <c r="AH11326">
        <v>0</v>
      </c>
      <c r="AN11326" t="s">
        <v>238</v>
      </c>
      <c r="AO11326">
        <v>2</v>
      </c>
      <c r="AP11326" t="s">
        <v>239</v>
      </c>
      <c r="AQ11326" s="27">
        <v>41423</v>
      </c>
      <c r="AR11326" t="s">
        <v>240</v>
      </c>
      <c r="AS11326">
        <v>5</v>
      </c>
      <c r="AT11326" t="s">
        <v>246</v>
      </c>
      <c r="AU11326" s="27">
        <v>41423</v>
      </c>
    </row>
    <row r="11327" spans="1:47" x14ac:dyDescent="0.2">
      <c r="A11327">
        <v>11326</v>
      </c>
      <c r="B11327" t="s">
        <v>35822</v>
      </c>
      <c r="C11327" t="s">
        <v>35823</v>
      </c>
      <c r="D11327" t="s">
        <v>9247</v>
      </c>
      <c r="E11327" s="27">
        <v>41811</v>
      </c>
      <c r="F11327" t="s">
        <v>294</v>
      </c>
      <c r="G11327" s="27">
        <v>34305</v>
      </c>
      <c r="H11327">
        <v>22</v>
      </c>
      <c r="I11327" t="s">
        <v>259</v>
      </c>
      <c r="J11327" t="s">
        <v>250</v>
      </c>
      <c r="K11327">
        <v>0</v>
      </c>
      <c r="L11327">
        <v>10</v>
      </c>
      <c r="M11327">
        <v>0</v>
      </c>
      <c r="N11327">
        <v>0</v>
      </c>
      <c r="O11327">
        <v>3</v>
      </c>
      <c r="P11327">
        <v>-1</v>
      </c>
      <c r="Q11327" s="28">
        <v>41810.102777777778</v>
      </c>
      <c r="R11327" s="28">
        <v>41817.238194444442</v>
      </c>
      <c r="S11327" t="s">
        <v>35824</v>
      </c>
      <c r="T11327" s="27">
        <v>41810</v>
      </c>
      <c r="V11327">
        <v>1</v>
      </c>
      <c r="W11327" t="s">
        <v>32</v>
      </c>
      <c r="X11327" t="s">
        <v>359</v>
      </c>
      <c r="Y11327">
        <v>0</v>
      </c>
      <c r="AB11327" t="s">
        <v>237</v>
      </c>
      <c r="AH11327">
        <v>0</v>
      </c>
      <c r="AN11327" t="s">
        <v>238</v>
      </c>
      <c r="AO11327">
        <v>9</v>
      </c>
      <c r="AP11327" t="s">
        <v>269</v>
      </c>
      <c r="AQ11327" s="27">
        <v>41811</v>
      </c>
      <c r="AR11327" t="s">
        <v>240</v>
      </c>
      <c r="AS11327">
        <v>10</v>
      </c>
      <c r="AT11327" t="s">
        <v>269</v>
      </c>
      <c r="AU11327" s="27">
        <v>41811</v>
      </c>
    </row>
    <row r="11328" spans="1:47" x14ac:dyDescent="0.2">
      <c r="A11328">
        <v>11327</v>
      </c>
      <c r="B11328" t="s">
        <v>35825</v>
      </c>
      <c r="C11328" t="s">
        <v>9712</v>
      </c>
      <c r="D11328" t="s">
        <v>27928</v>
      </c>
      <c r="E11328" s="27">
        <v>41395</v>
      </c>
      <c r="F11328" t="s">
        <v>233</v>
      </c>
      <c r="G11328" s="27">
        <v>23651</v>
      </c>
      <c r="H11328">
        <v>51</v>
      </c>
      <c r="I11328" t="s">
        <v>234</v>
      </c>
      <c r="J11328" t="s">
        <v>245</v>
      </c>
      <c r="K11328">
        <v>0</v>
      </c>
      <c r="L11328">
        <v>2</v>
      </c>
      <c r="M11328">
        <v>0</v>
      </c>
      <c r="N11328">
        <v>0</v>
      </c>
      <c r="O11328">
        <v>2</v>
      </c>
      <c r="P11328">
        <v>-14</v>
      </c>
      <c r="Q11328" s="28">
        <v>41381.53402777778</v>
      </c>
      <c r="R11328" s="28">
        <v>41385.04791666667</v>
      </c>
      <c r="S11328" t="s">
        <v>35826</v>
      </c>
      <c r="U11328" s="27">
        <v>41381</v>
      </c>
      <c r="V11328">
        <v>14</v>
      </c>
      <c r="W11328" t="s">
        <v>36</v>
      </c>
      <c r="X11328" t="s">
        <v>274</v>
      </c>
      <c r="Y11328">
        <v>0</v>
      </c>
      <c r="AB11328" t="s">
        <v>237</v>
      </c>
      <c r="AH11328">
        <v>0</v>
      </c>
      <c r="AN11328" t="s">
        <v>238</v>
      </c>
      <c r="AO11328">
        <v>3</v>
      </c>
      <c r="AP11328" t="s">
        <v>239</v>
      </c>
      <c r="AQ11328" s="27">
        <v>41395</v>
      </c>
      <c r="AR11328" t="s">
        <v>240</v>
      </c>
      <c r="AS11328">
        <v>2</v>
      </c>
      <c r="AT11328" t="s">
        <v>239</v>
      </c>
      <c r="AU11328" s="27">
        <v>41395</v>
      </c>
    </row>
    <row r="11329" spans="1:47" x14ac:dyDescent="0.2">
      <c r="A11329">
        <v>11328</v>
      </c>
      <c r="B11329" t="s">
        <v>35827</v>
      </c>
      <c r="C11329" t="s">
        <v>2296</v>
      </c>
      <c r="D11329" t="s">
        <v>830</v>
      </c>
      <c r="E11329" s="27">
        <v>41758</v>
      </c>
      <c r="F11329" t="s">
        <v>233</v>
      </c>
      <c r="G11329" s="27">
        <v>29282</v>
      </c>
      <c r="H11329">
        <v>36</v>
      </c>
      <c r="I11329" t="s">
        <v>244</v>
      </c>
      <c r="J11329" t="s">
        <v>250</v>
      </c>
      <c r="K11329">
        <v>0</v>
      </c>
      <c r="L11329">
        <v>2</v>
      </c>
      <c r="M11329">
        <v>0</v>
      </c>
      <c r="N11329">
        <v>0</v>
      </c>
      <c r="O11329">
        <v>4</v>
      </c>
      <c r="P11329">
        <v>-33</v>
      </c>
      <c r="Q11329" s="28">
        <v>41725.527083333334</v>
      </c>
      <c r="R11329" s="28">
        <v>41731.518750000003</v>
      </c>
      <c r="S11329" t="s">
        <v>35828</v>
      </c>
      <c r="T11329" s="27">
        <v>41724</v>
      </c>
      <c r="V11329">
        <v>34</v>
      </c>
      <c r="W11329" t="s">
        <v>36</v>
      </c>
      <c r="X11329" t="s">
        <v>279</v>
      </c>
      <c r="Y11329">
        <v>1</v>
      </c>
      <c r="AA11329" t="s">
        <v>35829</v>
      </c>
      <c r="AB11329" t="s">
        <v>36</v>
      </c>
      <c r="AC11329">
        <v>1</v>
      </c>
      <c r="AD11329" s="27">
        <v>41988</v>
      </c>
      <c r="AE11329" t="s">
        <v>550</v>
      </c>
      <c r="AF11329" s="27">
        <v>41989</v>
      </c>
      <c r="AG11329" s="27">
        <v>42079</v>
      </c>
      <c r="AH11329">
        <v>1</v>
      </c>
      <c r="AJ11329" t="s">
        <v>35829</v>
      </c>
      <c r="AK11329" t="s">
        <v>462</v>
      </c>
      <c r="AL11329" s="27">
        <v>41988</v>
      </c>
      <c r="AM11329" t="s">
        <v>279</v>
      </c>
      <c r="AN11329" t="s">
        <v>238</v>
      </c>
      <c r="AO11329">
        <v>1</v>
      </c>
      <c r="AP11329" t="s">
        <v>239</v>
      </c>
      <c r="AQ11329" s="27">
        <v>41758</v>
      </c>
      <c r="AR11329" t="s">
        <v>240</v>
      </c>
      <c r="AS11329">
        <v>2</v>
      </c>
      <c r="AT11329" t="s">
        <v>239</v>
      </c>
      <c r="AU11329" s="27">
        <v>41758</v>
      </c>
    </row>
    <row r="11330" spans="1:47" x14ac:dyDescent="0.2">
      <c r="A11330">
        <v>11329</v>
      </c>
      <c r="B11330" t="s">
        <v>35830</v>
      </c>
      <c r="C11330" t="s">
        <v>10699</v>
      </c>
      <c r="D11330" t="s">
        <v>7343</v>
      </c>
      <c r="E11330" s="27">
        <v>41593</v>
      </c>
      <c r="F11330" t="s">
        <v>233</v>
      </c>
      <c r="G11330" s="27">
        <v>32289</v>
      </c>
      <c r="H11330">
        <v>27</v>
      </c>
      <c r="I11330" t="s">
        <v>244</v>
      </c>
      <c r="J11330" t="s">
        <v>245</v>
      </c>
      <c r="K11330">
        <v>0</v>
      </c>
      <c r="L11330">
        <v>2</v>
      </c>
      <c r="M11330">
        <v>0</v>
      </c>
      <c r="N11330">
        <v>0</v>
      </c>
      <c r="O11330">
        <v>1</v>
      </c>
      <c r="P11330">
        <v>-1</v>
      </c>
      <c r="Q11330" s="28">
        <v>41592.297222222223</v>
      </c>
      <c r="R11330" s="28">
        <v>41593.408333333333</v>
      </c>
      <c r="S11330" t="s">
        <v>35831</v>
      </c>
      <c r="T11330" s="27">
        <v>41592</v>
      </c>
      <c r="V11330">
        <v>1</v>
      </c>
      <c r="W11330" t="s">
        <v>32</v>
      </c>
      <c r="X11330" t="s">
        <v>10690</v>
      </c>
      <c r="Y11330">
        <v>0</v>
      </c>
      <c r="AB11330" t="s">
        <v>237</v>
      </c>
      <c r="AH11330">
        <v>0</v>
      </c>
      <c r="AN11330" t="s">
        <v>238</v>
      </c>
      <c r="AO11330">
        <v>3</v>
      </c>
      <c r="AP11330" t="s">
        <v>239</v>
      </c>
      <c r="AQ11330" s="27">
        <v>41593</v>
      </c>
      <c r="AR11330" t="s">
        <v>240</v>
      </c>
      <c r="AS11330">
        <v>2</v>
      </c>
      <c r="AT11330" t="s">
        <v>239</v>
      </c>
      <c r="AU11330" s="27">
        <v>41593</v>
      </c>
    </row>
    <row r="11331" spans="1:47" x14ac:dyDescent="0.2">
      <c r="A11331">
        <v>11330</v>
      </c>
      <c r="B11331" t="s">
        <v>35832</v>
      </c>
      <c r="C11331" t="s">
        <v>6618</v>
      </c>
      <c r="D11331" t="s">
        <v>35833</v>
      </c>
      <c r="E11331" s="27">
        <v>41402</v>
      </c>
      <c r="F11331" t="s">
        <v>233</v>
      </c>
      <c r="G11331" s="27">
        <v>21106</v>
      </c>
      <c r="H11331">
        <v>58</v>
      </c>
      <c r="I11331" t="s">
        <v>234</v>
      </c>
      <c r="J11331" t="s">
        <v>245</v>
      </c>
      <c r="K11331">
        <v>0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 s="28">
        <v>41402.064583333333</v>
      </c>
      <c r="R11331" s="28">
        <v>41402.302777777775</v>
      </c>
      <c r="S11331" t="s">
        <v>35834</v>
      </c>
      <c r="T11331" s="27">
        <v>41401</v>
      </c>
      <c r="V11331">
        <v>1</v>
      </c>
      <c r="W11331" t="s">
        <v>36</v>
      </c>
      <c r="X11331" t="s">
        <v>263</v>
      </c>
      <c r="Y11331">
        <v>0</v>
      </c>
      <c r="AB11331" t="s">
        <v>237</v>
      </c>
      <c r="AH11331">
        <v>0</v>
      </c>
      <c r="AN11331" t="s">
        <v>238</v>
      </c>
      <c r="AO11331">
        <v>1</v>
      </c>
      <c r="AP11331" t="s">
        <v>239</v>
      </c>
      <c r="AQ11331" s="27">
        <v>41402</v>
      </c>
      <c r="AR11331" t="s">
        <v>240</v>
      </c>
      <c r="AS11331">
        <v>1</v>
      </c>
      <c r="AT11331" t="s">
        <v>239</v>
      </c>
      <c r="AU11331" s="27">
        <v>41402</v>
      </c>
    </row>
    <row r="11332" spans="1:47" x14ac:dyDescent="0.2">
      <c r="A11332">
        <v>11331</v>
      </c>
      <c r="B11332" t="s">
        <v>35835</v>
      </c>
      <c r="C11332" t="s">
        <v>3122</v>
      </c>
      <c r="D11332" t="s">
        <v>35836</v>
      </c>
      <c r="E11332" s="27">
        <v>41403</v>
      </c>
      <c r="F11332" t="s">
        <v>294</v>
      </c>
      <c r="G11332" s="27">
        <v>30885</v>
      </c>
      <c r="H11332">
        <v>31</v>
      </c>
      <c r="I11332" t="s">
        <v>244</v>
      </c>
      <c r="J11332" t="s">
        <v>245</v>
      </c>
      <c r="K11332">
        <v>0</v>
      </c>
      <c r="L11332">
        <v>6</v>
      </c>
      <c r="M11332">
        <v>0</v>
      </c>
      <c r="N11332">
        <v>0</v>
      </c>
      <c r="O11332">
        <v>5</v>
      </c>
      <c r="P11332">
        <v>-71</v>
      </c>
      <c r="Q11332" s="28">
        <v>41332.3125</v>
      </c>
      <c r="R11332" s="28">
        <v>41400.504166666666</v>
      </c>
      <c r="S11332" t="s">
        <v>35837</v>
      </c>
      <c r="U11332" s="27">
        <v>41339</v>
      </c>
      <c r="V11332">
        <v>64</v>
      </c>
      <c r="W11332" t="s">
        <v>32</v>
      </c>
      <c r="X11332" t="s">
        <v>274</v>
      </c>
      <c r="Y11332">
        <v>1</v>
      </c>
      <c r="AA11332" t="s">
        <v>35838</v>
      </c>
      <c r="AB11332" t="s">
        <v>36</v>
      </c>
      <c r="AC11332">
        <v>0</v>
      </c>
      <c r="AD11332" s="27">
        <v>41511</v>
      </c>
      <c r="AE11332" t="s">
        <v>35839</v>
      </c>
      <c r="AF11332" s="27">
        <v>41511</v>
      </c>
      <c r="AG11332" s="27">
        <v>41550</v>
      </c>
      <c r="AH11332">
        <v>0</v>
      </c>
      <c r="AN11332" t="s">
        <v>238</v>
      </c>
      <c r="AO11332">
        <v>3</v>
      </c>
      <c r="AP11332" t="s">
        <v>239</v>
      </c>
      <c r="AQ11332" s="27">
        <v>41403</v>
      </c>
      <c r="AR11332" t="s">
        <v>240</v>
      </c>
      <c r="AS11332">
        <v>6</v>
      </c>
      <c r="AT11332" t="s">
        <v>246</v>
      </c>
      <c r="AU11332" s="27">
        <v>41403</v>
      </c>
    </row>
    <row r="11333" spans="1:47" x14ac:dyDescent="0.2">
      <c r="A11333">
        <v>11332</v>
      </c>
      <c r="B11333" t="s">
        <v>35840</v>
      </c>
      <c r="C11333" t="s">
        <v>35841</v>
      </c>
      <c r="D11333" t="s">
        <v>9354</v>
      </c>
      <c r="E11333" s="27">
        <v>41963</v>
      </c>
      <c r="F11333" t="s">
        <v>294</v>
      </c>
      <c r="G11333" s="27">
        <v>23089</v>
      </c>
      <c r="H11333">
        <v>53</v>
      </c>
      <c r="I11333" t="s">
        <v>234</v>
      </c>
      <c r="J11333" t="s">
        <v>245</v>
      </c>
      <c r="K11333">
        <v>0</v>
      </c>
      <c r="L11333">
        <v>8</v>
      </c>
      <c r="M11333">
        <v>0</v>
      </c>
      <c r="N11333">
        <v>0</v>
      </c>
      <c r="O11333">
        <v>0</v>
      </c>
      <c r="P11333">
        <v>-1</v>
      </c>
      <c r="Q11333" s="28">
        <v>41962.229861111111</v>
      </c>
      <c r="R11333" s="28">
        <v>41975.222222222219</v>
      </c>
      <c r="S11333" t="s">
        <v>35842</v>
      </c>
      <c r="T11333" s="27">
        <v>41962</v>
      </c>
      <c r="V11333">
        <v>1</v>
      </c>
      <c r="W11333" t="s">
        <v>32</v>
      </c>
      <c r="X11333" t="s">
        <v>494</v>
      </c>
      <c r="Y11333">
        <v>0</v>
      </c>
      <c r="AB11333" t="s">
        <v>237</v>
      </c>
      <c r="AH11333">
        <v>0</v>
      </c>
      <c r="AN11333" t="s">
        <v>238</v>
      </c>
      <c r="AO11333">
        <v>2</v>
      </c>
      <c r="AP11333" t="s">
        <v>239</v>
      </c>
      <c r="AQ11333" s="27">
        <v>41963</v>
      </c>
      <c r="AR11333" t="s">
        <v>240</v>
      </c>
      <c r="AS11333">
        <v>8</v>
      </c>
      <c r="AT11333" t="s">
        <v>269</v>
      </c>
      <c r="AU11333" s="27">
        <v>41963</v>
      </c>
    </row>
    <row r="11334" spans="1:47" x14ac:dyDescent="0.2">
      <c r="A11334">
        <v>11333</v>
      </c>
      <c r="B11334" t="s">
        <v>35843</v>
      </c>
      <c r="C11334" t="s">
        <v>5703</v>
      </c>
      <c r="D11334" t="s">
        <v>18331</v>
      </c>
      <c r="E11334" s="27">
        <v>41370</v>
      </c>
      <c r="F11334" t="s">
        <v>233</v>
      </c>
      <c r="G11334" s="27">
        <v>28432</v>
      </c>
      <c r="H11334">
        <v>38</v>
      </c>
      <c r="I11334" t="s">
        <v>244</v>
      </c>
      <c r="J11334" t="s">
        <v>250</v>
      </c>
      <c r="K11334">
        <v>0</v>
      </c>
      <c r="L11334">
        <v>4</v>
      </c>
      <c r="M11334">
        <v>0</v>
      </c>
      <c r="N11334">
        <v>0</v>
      </c>
      <c r="O11334">
        <v>5</v>
      </c>
      <c r="P11334">
        <v>0</v>
      </c>
      <c r="Q11334" s="28">
        <v>41370.535416666666</v>
      </c>
      <c r="R11334" s="28">
        <v>41370.410416666666</v>
      </c>
      <c r="S11334" t="s">
        <v>35844</v>
      </c>
      <c r="T11334" s="27">
        <v>41369</v>
      </c>
      <c r="V11334">
        <v>1</v>
      </c>
      <c r="W11334" t="s">
        <v>32</v>
      </c>
      <c r="X11334" t="s">
        <v>348</v>
      </c>
      <c r="Y11334">
        <v>0</v>
      </c>
      <c r="AB11334" t="s">
        <v>237</v>
      </c>
      <c r="AH11334">
        <v>0</v>
      </c>
      <c r="AN11334" t="s">
        <v>238</v>
      </c>
      <c r="AO11334">
        <v>5</v>
      </c>
      <c r="AP11334" t="s">
        <v>246</v>
      </c>
      <c r="AQ11334" s="27">
        <v>41370</v>
      </c>
      <c r="AR11334" t="s">
        <v>240</v>
      </c>
      <c r="AS11334">
        <v>4</v>
      </c>
      <c r="AT11334" t="s">
        <v>239</v>
      </c>
      <c r="AU11334" s="27">
        <v>41370</v>
      </c>
    </row>
    <row r="11335" spans="1:47" x14ac:dyDescent="0.2">
      <c r="A11335">
        <v>11334</v>
      </c>
      <c r="B11335" t="s">
        <v>35845</v>
      </c>
      <c r="C11335" t="s">
        <v>414</v>
      </c>
      <c r="D11335" t="s">
        <v>793</v>
      </c>
      <c r="E11335" s="27">
        <v>41417</v>
      </c>
      <c r="F11335" t="s">
        <v>233</v>
      </c>
      <c r="G11335" s="27">
        <v>31763</v>
      </c>
      <c r="H11335">
        <v>29</v>
      </c>
      <c r="I11335" t="s">
        <v>244</v>
      </c>
      <c r="J11335" t="s">
        <v>250</v>
      </c>
      <c r="K11335">
        <v>0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 s="28">
        <v>41417.04583333333</v>
      </c>
      <c r="R11335" s="28">
        <v>41417.336805555555</v>
      </c>
      <c r="S11335" t="s">
        <v>35846</v>
      </c>
      <c r="T11335" s="27">
        <v>41417</v>
      </c>
      <c r="V11335">
        <v>0</v>
      </c>
      <c r="W11335" t="s">
        <v>32</v>
      </c>
      <c r="X11335" t="s">
        <v>453</v>
      </c>
      <c r="Y11335">
        <v>0</v>
      </c>
      <c r="AB11335" t="s">
        <v>237</v>
      </c>
      <c r="AH11335">
        <v>0</v>
      </c>
      <c r="AN11335" t="s">
        <v>238</v>
      </c>
      <c r="AO11335">
        <v>2</v>
      </c>
      <c r="AP11335" t="s">
        <v>239</v>
      </c>
      <c r="AQ11335" s="27">
        <v>41417</v>
      </c>
      <c r="AR11335" t="s">
        <v>240</v>
      </c>
      <c r="AS11335">
        <v>1</v>
      </c>
      <c r="AT11335" t="s">
        <v>239</v>
      </c>
      <c r="AU11335" s="27">
        <v>41417</v>
      </c>
    </row>
    <row r="11336" spans="1:47" x14ac:dyDescent="0.2">
      <c r="A11336">
        <v>11335</v>
      </c>
      <c r="B11336" t="s">
        <v>35847</v>
      </c>
      <c r="C11336" t="s">
        <v>35848</v>
      </c>
      <c r="D11336" t="s">
        <v>15657</v>
      </c>
      <c r="E11336" s="27">
        <v>41376</v>
      </c>
      <c r="F11336" t="s">
        <v>233</v>
      </c>
      <c r="G11336" s="27">
        <v>30138</v>
      </c>
      <c r="H11336">
        <v>33</v>
      </c>
      <c r="I11336" t="s">
        <v>244</v>
      </c>
      <c r="J11336" t="s">
        <v>250</v>
      </c>
      <c r="K11336">
        <v>0</v>
      </c>
      <c r="L11336">
        <v>9</v>
      </c>
      <c r="M11336">
        <v>0</v>
      </c>
      <c r="N11336">
        <v>0</v>
      </c>
      <c r="O11336">
        <v>2</v>
      </c>
      <c r="S11336" t="s">
        <v>35849</v>
      </c>
      <c r="U11336" s="27">
        <v>41375</v>
      </c>
      <c r="V11336">
        <v>1</v>
      </c>
      <c r="W11336" t="s">
        <v>32</v>
      </c>
      <c r="X11336" t="s">
        <v>274</v>
      </c>
      <c r="Y11336">
        <v>1</v>
      </c>
      <c r="AA11336" t="s">
        <v>35850</v>
      </c>
      <c r="AB11336" t="s">
        <v>32</v>
      </c>
      <c r="AD11336" s="27">
        <v>41394</v>
      </c>
      <c r="AE11336" t="s">
        <v>1555</v>
      </c>
      <c r="AH11336">
        <v>1</v>
      </c>
      <c r="AJ11336" t="s">
        <v>35850</v>
      </c>
      <c r="AK11336" t="s">
        <v>366</v>
      </c>
      <c r="AL11336" s="27">
        <v>41394</v>
      </c>
      <c r="AM11336" t="s">
        <v>1555</v>
      </c>
      <c r="AN11336" t="s">
        <v>238</v>
      </c>
      <c r="AO11336">
        <v>7</v>
      </c>
      <c r="AP11336" t="s">
        <v>246</v>
      </c>
      <c r="AQ11336" s="27">
        <v>41376</v>
      </c>
      <c r="AR11336" t="s">
        <v>240</v>
      </c>
      <c r="AS11336">
        <v>9</v>
      </c>
      <c r="AT11336" t="s">
        <v>269</v>
      </c>
      <c r="AU11336" s="27">
        <v>41376</v>
      </c>
    </row>
    <row r="11337" spans="1:47" x14ac:dyDescent="0.2">
      <c r="A11337">
        <v>11336</v>
      </c>
      <c r="B11337" t="s">
        <v>35851</v>
      </c>
      <c r="C11337" t="s">
        <v>35852</v>
      </c>
      <c r="D11337" t="s">
        <v>11078</v>
      </c>
      <c r="E11337" s="27">
        <v>41722</v>
      </c>
      <c r="F11337" t="s">
        <v>294</v>
      </c>
      <c r="G11337" s="27">
        <v>33824</v>
      </c>
      <c r="H11337">
        <v>23</v>
      </c>
      <c r="I11337" t="s">
        <v>259</v>
      </c>
      <c r="J11337" t="s">
        <v>250</v>
      </c>
      <c r="K11337">
        <v>0</v>
      </c>
      <c r="L11337">
        <v>4</v>
      </c>
      <c r="M11337">
        <v>0</v>
      </c>
      <c r="N11337">
        <v>0</v>
      </c>
      <c r="O11337">
        <v>0</v>
      </c>
      <c r="P11337">
        <v>-2</v>
      </c>
      <c r="Q11337" s="28">
        <v>41720.159722222219</v>
      </c>
      <c r="R11337" s="28">
        <v>41721.375</v>
      </c>
      <c r="S11337" t="s">
        <v>35853</v>
      </c>
      <c r="T11337" s="27">
        <v>41720</v>
      </c>
      <c r="V11337">
        <v>2</v>
      </c>
      <c r="W11337" t="s">
        <v>36</v>
      </c>
      <c r="X11337" t="s">
        <v>279</v>
      </c>
      <c r="Y11337">
        <v>1</v>
      </c>
      <c r="AA11337" t="s">
        <v>35854</v>
      </c>
      <c r="AB11337" t="s">
        <v>32</v>
      </c>
      <c r="AC11337">
        <v>0</v>
      </c>
      <c r="AD11337" s="27">
        <v>41848</v>
      </c>
      <c r="AE11337" t="s">
        <v>313</v>
      </c>
      <c r="AF11337" s="27">
        <v>41848</v>
      </c>
      <c r="AG11337" s="27">
        <v>41850</v>
      </c>
      <c r="AH11337">
        <v>1</v>
      </c>
      <c r="AJ11337" t="s">
        <v>35854</v>
      </c>
      <c r="AK11337" t="s">
        <v>312</v>
      </c>
      <c r="AL11337" s="27">
        <v>41848</v>
      </c>
      <c r="AM11337" t="s">
        <v>313</v>
      </c>
      <c r="AN11337" t="s">
        <v>238</v>
      </c>
      <c r="AO11337">
        <v>4</v>
      </c>
      <c r="AP11337" t="s">
        <v>239</v>
      </c>
      <c r="AQ11337" s="27">
        <v>41722</v>
      </c>
      <c r="AR11337" t="s">
        <v>240</v>
      </c>
      <c r="AS11337">
        <v>4</v>
      </c>
      <c r="AT11337" t="s">
        <v>239</v>
      </c>
      <c r="AU11337" s="27">
        <v>41722</v>
      </c>
    </row>
    <row r="11338" spans="1:47" x14ac:dyDescent="0.2">
      <c r="A11338">
        <v>11337</v>
      </c>
      <c r="B11338" t="s">
        <v>35855</v>
      </c>
      <c r="C11338" t="s">
        <v>23378</v>
      </c>
      <c r="D11338" t="s">
        <v>2921</v>
      </c>
      <c r="E11338" s="27">
        <v>41935</v>
      </c>
      <c r="F11338" t="s">
        <v>233</v>
      </c>
      <c r="G11338" s="27">
        <v>25519</v>
      </c>
      <c r="H11338">
        <v>46</v>
      </c>
      <c r="I11338" t="s">
        <v>234</v>
      </c>
      <c r="J11338" t="s">
        <v>353</v>
      </c>
      <c r="K11338">
        <v>0</v>
      </c>
      <c r="L11338">
        <v>1</v>
      </c>
      <c r="M11338">
        <v>0</v>
      </c>
      <c r="N11338">
        <v>0</v>
      </c>
      <c r="O11338">
        <v>1</v>
      </c>
      <c r="P11338">
        <v>-242</v>
      </c>
      <c r="Q11338" s="28">
        <v>41693.381944444445</v>
      </c>
      <c r="R11338" s="28">
        <v>41914.163888888892</v>
      </c>
      <c r="S11338" t="s">
        <v>35856</v>
      </c>
      <c r="T11338" s="27">
        <v>41693</v>
      </c>
      <c r="V11338">
        <v>242</v>
      </c>
      <c r="W11338" t="s">
        <v>32</v>
      </c>
      <c r="X11338" t="s">
        <v>1731</v>
      </c>
      <c r="Y11338">
        <v>1</v>
      </c>
      <c r="AA11338" t="s">
        <v>35857</v>
      </c>
      <c r="AB11338" t="s">
        <v>32</v>
      </c>
      <c r="AD11338" s="27">
        <v>42370</v>
      </c>
      <c r="AE11338" t="s">
        <v>1731</v>
      </c>
      <c r="AH11338">
        <v>1</v>
      </c>
      <c r="AJ11338" t="s">
        <v>35857</v>
      </c>
      <c r="AK11338" t="s">
        <v>366</v>
      </c>
      <c r="AL11338" s="27">
        <v>42370</v>
      </c>
      <c r="AM11338" t="s">
        <v>1731</v>
      </c>
      <c r="AN11338" t="s">
        <v>238</v>
      </c>
      <c r="AO11338">
        <v>1</v>
      </c>
      <c r="AP11338" t="s">
        <v>239</v>
      </c>
      <c r="AQ11338" s="27">
        <v>41935</v>
      </c>
      <c r="AR11338" t="s">
        <v>240</v>
      </c>
      <c r="AS11338">
        <v>1</v>
      </c>
      <c r="AT11338" t="s">
        <v>239</v>
      </c>
      <c r="AU11338" s="27">
        <v>41935</v>
      </c>
    </row>
    <row r="11339" spans="1:47" x14ac:dyDescent="0.2">
      <c r="A11339">
        <v>11338</v>
      </c>
      <c r="B11339" t="s">
        <v>35858</v>
      </c>
      <c r="C11339" t="s">
        <v>1887</v>
      </c>
      <c r="D11339" t="s">
        <v>35859</v>
      </c>
      <c r="E11339" s="27">
        <v>41458</v>
      </c>
      <c r="F11339" t="s">
        <v>294</v>
      </c>
      <c r="G11339" s="27">
        <v>26902</v>
      </c>
      <c r="H11339">
        <v>42</v>
      </c>
      <c r="I11339" t="s">
        <v>244</v>
      </c>
      <c r="J11339" t="s">
        <v>245</v>
      </c>
      <c r="K11339">
        <v>0</v>
      </c>
      <c r="L11339">
        <v>5</v>
      </c>
      <c r="M11339">
        <v>0</v>
      </c>
      <c r="N11339">
        <v>0</v>
      </c>
      <c r="O11339">
        <v>8</v>
      </c>
      <c r="P11339">
        <v>-5</v>
      </c>
      <c r="Q11339" s="28">
        <v>41453.240277777775</v>
      </c>
      <c r="R11339" s="28">
        <v>41457.288888888892</v>
      </c>
      <c r="S11339" t="s">
        <v>35860</v>
      </c>
      <c r="T11339" s="27">
        <v>41453</v>
      </c>
      <c r="V11339">
        <v>5</v>
      </c>
      <c r="W11339" t="s">
        <v>32</v>
      </c>
      <c r="X11339" t="s">
        <v>27449</v>
      </c>
      <c r="Y11339">
        <v>1</v>
      </c>
      <c r="AA11339" t="s">
        <v>35861</v>
      </c>
      <c r="AB11339" t="s">
        <v>32</v>
      </c>
      <c r="AC11339">
        <v>0</v>
      </c>
      <c r="AD11339" s="27">
        <v>41750</v>
      </c>
      <c r="AE11339" t="s">
        <v>608</v>
      </c>
      <c r="AF11339" s="27">
        <v>41750</v>
      </c>
      <c r="AG11339" s="27">
        <v>41821</v>
      </c>
      <c r="AH11339">
        <v>0</v>
      </c>
      <c r="AN11339" t="s">
        <v>238</v>
      </c>
      <c r="AO11339">
        <v>1</v>
      </c>
      <c r="AP11339" t="s">
        <v>239</v>
      </c>
      <c r="AQ11339" s="27">
        <v>41458</v>
      </c>
      <c r="AR11339" t="s">
        <v>240</v>
      </c>
      <c r="AS11339">
        <v>5</v>
      </c>
      <c r="AT11339" t="s">
        <v>246</v>
      </c>
      <c r="AU11339" s="27">
        <v>41458</v>
      </c>
    </row>
    <row r="11340" spans="1:47" x14ac:dyDescent="0.2">
      <c r="A11340">
        <v>11339</v>
      </c>
      <c r="B11340" t="s">
        <v>35862</v>
      </c>
      <c r="C11340" t="s">
        <v>35863</v>
      </c>
      <c r="D11340" t="s">
        <v>1936</v>
      </c>
      <c r="E11340" s="27">
        <v>41560</v>
      </c>
      <c r="F11340" t="s">
        <v>294</v>
      </c>
      <c r="G11340" s="27">
        <v>26264</v>
      </c>
      <c r="H11340">
        <v>44</v>
      </c>
      <c r="I11340" t="s">
        <v>244</v>
      </c>
      <c r="J11340" t="s">
        <v>250</v>
      </c>
      <c r="K11340">
        <v>0</v>
      </c>
      <c r="L11340">
        <v>4</v>
      </c>
      <c r="M11340">
        <v>0</v>
      </c>
      <c r="N11340">
        <v>0</v>
      </c>
      <c r="O11340">
        <v>1</v>
      </c>
      <c r="P11340">
        <v>0</v>
      </c>
      <c r="Q11340" s="28">
        <v>41560.115277777775</v>
      </c>
      <c r="R11340" s="28">
        <v>41561.23333333333</v>
      </c>
      <c r="S11340" t="s">
        <v>35864</v>
      </c>
      <c r="T11340" s="27">
        <v>41560</v>
      </c>
      <c r="V11340">
        <v>0</v>
      </c>
      <c r="W11340" t="s">
        <v>32</v>
      </c>
      <c r="X11340" t="s">
        <v>261</v>
      </c>
      <c r="Y11340">
        <v>1</v>
      </c>
      <c r="AA11340" t="s">
        <v>35865</v>
      </c>
      <c r="AB11340" t="s">
        <v>36</v>
      </c>
      <c r="AC11340">
        <v>0</v>
      </c>
      <c r="AD11340" s="27">
        <v>42294</v>
      </c>
      <c r="AE11340" t="s">
        <v>681</v>
      </c>
      <c r="AF11340" s="27">
        <v>42294</v>
      </c>
      <c r="AG11340" s="27">
        <v>42322</v>
      </c>
      <c r="AH11340">
        <v>1</v>
      </c>
      <c r="AJ11340" t="s">
        <v>35865</v>
      </c>
      <c r="AK11340" t="s">
        <v>462</v>
      </c>
      <c r="AL11340" s="27">
        <v>42294</v>
      </c>
      <c r="AM11340" t="s">
        <v>279</v>
      </c>
      <c r="AN11340" t="s">
        <v>238</v>
      </c>
      <c r="AO11340">
        <v>2</v>
      </c>
      <c r="AP11340" t="s">
        <v>239</v>
      </c>
      <c r="AQ11340" s="27">
        <v>41560</v>
      </c>
      <c r="AR11340" t="s">
        <v>240</v>
      </c>
      <c r="AS11340">
        <v>4</v>
      </c>
      <c r="AT11340" t="s">
        <v>239</v>
      </c>
      <c r="AU11340" s="27">
        <v>41560</v>
      </c>
    </row>
    <row r="11341" spans="1:47" x14ac:dyDescent="0.2">
      <c r="A11341">
        <v>11340</v>
      </c>
      <c r="B11341" t="s">
        <v>35866</v>
      </c>
      <c r="C11341" t="s">
        <v>1592</v>
      </c>
      <c r="D11341" t="s">
        <v>35867</v>
      </c>
      <c r="E11341" s="27">
        <v>41286</v>
      </c>
      <c r="F11341" t="s">
        <v>233</v>
      </c>
      <c r="G11341" s="27">
        <v>31634</v>
      </c>
      <c r="H11341">
        <v>29</v>
      </c>
      <c r="I11341" t="s">
        <v>244</v>
      </c>
      <c r="J11341" t="s">
        <v>250</v>
      </c>
      <c r="K11341">
        <v>0</v>
      </c>
      <c r="L11341">
        <v>9</v>
      </c>
      <c r="M11341">
        <v>0</v>
      </c>
      <c r="N11341">
        <v>0</v>
      </c>
      <c r="O11341">
        <v>9</v>
      </c>
      <c r="P11341">
        <v>-1</v>
      </c>
      <c r="Q11341" s="28">
        <v>41285.26458333333</v>
      </c>
      <c r="R11341" s="28">
        <v>41324.290277777778</v>
      </c>
      <c r="S11341" t="s">
        <v>35868</v>
      </c>
      <c r="T11341" s="27">
        <v>41285</v>
      </c>
      <c r="V11341">
        <v>1</v>
      </c>
      <c r="W11341" t="s">
        <v>32</v>
      </c>
      <c r="X11341" t="s">
        <v>17726</v>
      </c>
      <c r="Y11341">
        <v>1</v>
      </c>
      <c r="AA11341" t="s">
        <v>35869</v>
      </c>
      <c r="AB11341" t="s">
        <v>36</v>
      </c>
      <c r="AC11341">
        <v>0</v>
      </c>
      <c r="AD11341" s="27">
        <v>41363</v>
      </c>
      <c r="AE11341" t="s">
        <v>681</v>
      </c>
      <c r="AF11341" s="27">
        <v>41363</v>
      </c>
      <c r="AG11341" s="27">
        <v>41441</v>
      </c>
      <c r="AH11341">
        <v>0</v>
      </c>
      <c r="AN11341" t="s">
        <v>238</v>
      </c>
      <c r="AO11341">
        <v>8</v>
      </c>
      <c r="AP11341" t="s">
        <v>269</v>
      </c>
      <c r="AQ11341" s="27">
        <v>41286</v>
      </c>
      <c r="AR11341" t="s">
        <v>240</v>
      </c>
      <c r="AS11341">
        <v>9</v>
      </c>
      <c r="AT11341" t="s">
        <v>269</v>
      </c>
      <c r="AU11341" s="27">
        <v>41286</v>
      </c>
    </row>
    <row r="11342" spans="1:47" x14ac:dyDescent="0.2">
      <c r="A11342">
        <v>11341</v>
      </c>
      <c r="B11342" t="s">
        <v>35870</v>
      </c>
      <c r="C11342" t="s">
        <v>539</v>
      </c>
      <c r="D11342" t="s">
        <v>13556</v>
      </c>
      <c r="E11342" s="27">
        <v>41307</v>
      </c>
      <c r="F11342" t="s">
        <v>233</v>
      </c>
      <c r="G11342" s="27">
        <v>24365</v>
      </c>
      <c r="H11342">
        <v>49</v>
      </c>
      <c r="I11342" t="s">
        <v>234</v>
      </c>
      <c r="J11342" t="s">
        <v>353</v>
      </c>
      <c r="K11342">
        <v>0</v>
      </c>
      <c r="L11342">
        <v>1</v>
      </c>
      <c r="M11342">
        <v>0</v>
      </c>
      <c r="N11342">
        <v>0</v>
      </c>
      <c r="O11342">
        <v>0</v>
      </c>
      <c r="P11342">
        <v>-1</v>
      </c>
      <c r="Q11342" s="28">
        <v>41306.375694444447</v>
      </c>
      <c r="R11342" s="28">
        <v>41535.4375</v>
      </c>
      <c r="S11342" t="s">
        <v>35871</v>
      </c>
      <c r="T11342" s="27">
        <v>41306</v>
      </c>
      <c r="V11342">
        <v>1</v>
      </c>
      <c r="W11342" t="s">
        <v>32</v>
      </c>
      <c r="X11342" t="s">
        <v>1406</v>
      </c>
      <c r="Y11342">
        <v>0</v>
      </c>
      <c r="AB11342" t="s">
        <v>237</v>
      </c>
      <c r="AH11342">
        <v>0</v>
      </c>
      <c r="AN11342" t="s">
        <v>238</v>
      </c>
      <c r="AO11342">
        <v>1</v>
      </c>
      <c r="AP11342" t="s">
        <v>239</v>
      </c>
      <c r="AQ11342" s="27">
        <v>41307</v>
      </c>
      <c r="AR11342" t="s">
        <v>240</v>
      </c>
      <c r="AS11342">
        <v>1</v>
      </c>
      <c r="AT11342" t="s">
        <v>239</v>
      </c>
      <c r="AU11342" s="27">
        <v>41307</v>
      </c>
    </row>
    <row r="11343" spans="1:47" x14ac:dyDescent="0.2">
      <c r="A11343">
        <v>11342</v>
      </c>
      <c r="B11343" t="s">
        <v>35872</v>
      </c>
      <c r="C11343" t="s">
        <v>35810</v>
      </c>
      <c r="D11343" t="s">
        <v>2850</v>
      </c>
      <c r="E11343" s="27">
        <v>41725</v>
      </c>
      <c r="F11343" t="s">
        <v>294</v>
      </c>
      <c r="G11343" s="27">
        <v>29206</v>
      </c>
      <c r="H11343">
        <v>36</v>
      </c>
      <c r="I11343" t="s">
        <v>244</v>
      </c>
      <c r="J11343" t="s">
        <v>250</v>
      </c>
      <c r="K11343">
        <v>0</v>
      </c>
      <c r="L11343">
        <v>9</v>
      </c>
      <c r="M11343">
        <v>1</v>
      </c>
      <c r="N11343">
        <v>0</v>
      </c>
      <c r="O11343">
        <v>12</v>
      </c>
      <c r="S11343" t="s">
        <v>35873</v>
      </c>
      <c r="T11343" s="27">
        <v>41689</v>
      </c>
      <c r="V11343">
        <v>36</v>
      </c>
      <c r="W11343" t="s">
        <v>32</v>
      </c>
      <c r="X11343" t="s">
        <v>261</v>
      </c>
      <c r="Y11343">
        <v>1</v>
      </c>
      <c r="AA11343" t="s">
        <v>35874</v>
      </c>
      <c r="AB11343" t="s">
        <v>36</v>
      </c>
      <c r="AD11343" s="27">
        <v>42396</v>
      </c>
      <c r="AE11343" t="s">
        <v>1774</v>
      </c>
      <c r="AH11343">
        <v>0</v>
      </c>
      <c r="AN11343" t="s">
        <v>238</v>
      </c>
      <c r="AO11343">
        <v>2</v>
      </c>
      <c r="AP11343" t="s">
        <v>239</v>
      </c>
      <c r="AQ11343" s="27">
        <v>41725</v>
      </c>
      <c r="AR11343" t="s">
        <v>240</v>
      </c>
      <c r="AS11343">
        <v>9</v>
      </c>
      <c r="AT11343" t="s">
        <v>269</v>
      </c>
      <c r="AU11343" s="27">
        <v>41725</v>
      </c>
    </row>
    <row r="11344" spans="1:47" x14ac:dyDescent="0.2">
      <c r="A11344">
        <v>11343</v>
      </c>
      <c r="B11344" t="s">
        <v>35875</v>
      </c>
      <c r="C11344" t="s">
        <v>1478</v>
      </c>
      <c r="D11344" t="s">
        <v>35876</v>
      </c>
      <c r="E11344" s="27">
        <v>41916</v>
      </c>
      <c r="F11344" t="s">
        <v>233</v>
      </c>
      <c r="G11344" s="27">
        <v>27450</v>
      </c>
      <c r="H11344">
        <v>41</v>
      </c>
      <c r="I11344" t="s">
        <v>244</v>
      </c>
      <c r="J11344" t="s">
        <v>353</v>
      </c>
      <c r="K11344">
        <v>0</v>
      </c>
      <c r="L11344">
        <v>1</v>
      </c>
      <c r="M11344">
        <v>0</v>
      </c>
      <c r="N11344">
        <v>0</v>
      </c>
      <c r="O11344">
        <v>0</v>
      </c>
      <c r="W11344" t="s">
        <v>237</v>
      </c>
      <c r="Y11344">
        <v>-1</v>
      </c>
      <c r="AB11344" t="s">
        <v>237</v>
      </c>
      <c r="AH11344">
        <v>0</v>
      </c>
      <c r="AN11344" t="s">
        <v>238</v>
      </c>
      <c r="AO11344">
        <v>1</v>
      </c>
      <c r="AP11344" t="s">
        <v>239</v>
      </c>
      <c r="AQ11344" s="27">
        <v>41916</v>
      </c>
      <c r="AR11344" t="s">
        <v>240</v>
      </c>
      <c r="AS11344">
        <v>1</v>
      </c>
      <c r="AT11344" t="s">
        <v>239</v>
      </c>
      <c r="AU11344" s="27">
        <v>41916</v>
      </c>
    </row>
    <row r="11345" spans="1:47" x14ac:dyDescent="0.2">
      <c r="A11345">
        <v>11344</v>
      </c>
      <c r="B11345" t="s">
        <v>35877</v>
      </c>
      <c r="C11345" t="s">
        <v>7941</v>
      </c>
      <c r="D11345" t="s">
        <v>15952</v>
      </c>
      <c r="E11345" s="27">
        <v>41804</v>
      </c>
      <c r="F11345" t="s">
        <v>233</v>
      </c>
      <c r="G11345" s="27">
        <v>27692</v>
      </c>
      <c r="H11345">
        <v>40</v>
      </c>
      <c r="I11345" t="s">
        <v>244</v>
      </c>
      <c r="J11345" t="s">
        <v>353</v>
      </c>
      <c r="K11345">
        <v>0</v>
      </c>
      <c r="L11345">
        <v>1</v>
      </c>
      <c r="M11345">
        <v>0</v>
      </c>
      <c r="N11345">
        <v>0</v>
      </c>
      <c r="O11345">
        <v>0</v>
      </c>
      <c r="P11345">
        <v>-1</v>
      </c>
      <c r="Q11345" s="28">
        <v>41803.464583333334</v>
      </c>
      <c r="R11345" s="28">
        <v>41805.32916666667</v>
      </c>
      <c r="S11345" t="s">
        <v>35878</v>
      </c>
      <c r="T11345" s="27">
        <v>41803</v>
      </c>
      <c r="V11345">
        <v>1</v>
      </c>
      <c r="W11345" t="s">
        <v>36</v>
      </c>
      <c r="X11345" t="s">
        <v>279</v>
      </c>
      <c r="Y11345">
        <v>0</v>
      </c>
      <c r="AB11345" t="s">
        <v>237</v>
      </c>
      <c r="AH11345">
        <v>0</v>
      </c>
      <c r="AN11345" t="s">
        <v>238</v>
      </c>
      <c r="AO11345">
        <v>1</v>
      </c>
      <c r="AP11345" t="s">
        <v>239</v>
      </c>
      <c r="AQ11345" s="27">
        <v>41804</v>
      </c>
      <c r="AR11345" t="s">
        <v>240</v>
      </c>
      <c r="AS11345">
        <v>1</v>
      </c>
      <c r="AT11345" t="s">
        <v>239</v>
      </c>
      <c r="AU11345" s="27">
        <v>41804</v>
      </c>
    </row>
    <row r="11346" spans="1:47" x14ac:dyDescent="0.2">
      <c r="A11346">
        <v>11345</v>
      </c>
      <c r="B11346" t="s">
        <v>35879</v>
      </c>
      <c r="C11346" t="s">
        <v>2454</v>
      </c>
      <c r="D11346" t="s">
        <v>5942</v>
      </c>
      <c r="E11346" s="27">
        <v>41361</v>
      </c>
      <c r="F11346" t="s">
        <v>233</v>
      </c>
      <c r="G11346" s="27">
        <v>20938</v>
      </c>
      <c r="H11346">
        <v>58</v>
      </c>
      <c r="I11346" t="s">
        <v>234</v>
      </c>
      <c r="J11346" t="s">
        <v>353</v>
      </c>
      <c r="K11346">
        <v>0</v>
      </c>
      <c r="L11346">
        <v>1</v>
      </c>
      <c r="M11346">
        <v>0</v>
      </c>
      <c r="N11346">
        <v>0</v>
      </c>
      <c r="O11346">
        <v>1</v>
      </c>
      <c r="P11346">
        <v>-3</v>
      </c>
      <c r="Q11346" s="28">
        <v>41358.482638888891</v>
      </c>
      <c r="R11346" s="28">
        <v>41360.335416666669</v>
      </c>
      <c r="S11346" t="s">
        <v>35880</v>
      </c>
      <c r="U11346" s="27">
        <v>41358</v>
      </c>
      <c r="V11346">
        <v>3</v>
      </c>
      <c r="W11346" t="s">
        <v>32</v>
      </c>
      <c r="X11346" t="s">
        <v>274</v>
      </c>
      <c r="Y11346">
        <v>0</v>
      </c>
      <c r="AB11346" t="s">
        <v>237</v>
      </c>
      <c r="AH11346">
        <v>0</v>
      </c>
      <c r="AN11346" t="s">
        <v>238</v>
      </c>
      <c r="AO11346">
        <v>1</v>
      </c>
      <c r="AP11346" t="s">
        <v>239</v>
      </c>
      <c r="AQ11346" s="27">
        <v>41361</v>
      </c>
      <c r="AR11346" t="s">
        <v>240</v>
      </c>
      <c r="AS11346">
        <v>1</v>
      </c>
      <c r="AT11346" t="s">
        <v>239</v>
      </c>
      <c r="AU11346" s="27">
        <v>41361</v>
      </c>
    </row>
    <row r="11347" spans="1:47" x14ac:dyDescent="0.2">
      <c r="A11347">
        <v>11346</v>
      </c>
      <c r="B11347" t="s">
        <v>35881</v>
      </c>
      <c r="C11347" t="s">
        <v>242</v>
      </c>
      <c r="D11347" t="s">
        <v>375</v>
      </c>
      <c r="E11347" s="27">
        <v>41370</v>
      </c>
      <c r="F11347" t="s">
        <v>233</v>
      </c>
      <c r="G11347" s="27">
        <v>32385</v>
      </c>
      <c r="H11347">
        <v>27</v>
      </c>
      <c r="I11347" t="s">
        <v>244</v>
      </c>
      <c r="J11347" t="s">
        <v>250</v>
      </c>
      <c r="K11347">
        <v>1</v>
      </c>
      <c r="L11347">
        <v>10</v>
      </c>
      <c r="M11347">
        <v>5</v>
      </c>
      <c r="N11347">
        <v>0</v>
      </c>
      <c r="O11347">
        <v>8</v>
      </c>
      <c r="P11347">
        <v>-1</v>
      </c>
      <c r="Q11347" s="28">
        <v>41369.066666666666</v>
      </c>
      <c r="R11347" s="28">
        <v>41370.22152777778</v>
      </c>
      <c r="S11347" t="s">
        <v>35882</v>
      </c>
      <c r="T11347" s="27">
        <v>41369</v>
      </c>
      <c r="V11347">
        <v>1</v>
      </c>
      <c r="W11347" t="s">
        <v>32</v>
      </c>
      <c r="X11347" t="s">
        <v>459</v>
      </c>
      <c r="Y11347">
        <v>1</v>
      </c>
      <c r="AA11347" t="s">
        <v>35883</v>
      </c>
      <c r="AB11347" t="s">
        <v>36</v>
      </c>
      <c r="AC11347">
        <v>0</v>
      </c>
      <c r="AD11347" s="27">
        <v>41443</v>
      </c>
      <c r="AE11347" t="s">
        <v>404</v>
      </c>
      <c r="AF11347" s="27">
        <v>41443</v>
      </c>
      <c r="AG11347" s="27">
        <v>41444</v>
      </c>
      <c r="AH11347">
        <v>1</v>
      </c>
      <c r="AJ11347" t="s">
        <v>35884</v>
      </c>
      <c r="AK11347" t="s">
        <v>255</v>
      </c>
      <c r="AL11347" s="27">
        <v>42212</v>
      </c>
      <c r="AM11347" t="s">
        <v>974</v>
      </c>
      <c r="AN11347" t="s">
        <v>238</v>
      </c>
      <c r="AO11347">
        <v>7</v>
      </c>
      <c r="AP11347" t="s">
        <v>246</v>
      </c>
      <c r="AQ11347" s="27">
        <v>41370</v>
      </c>
      <c r="AR11347" t="s">
        <v>240</v>
      </c>
      <c r="AS11347">
        <v>10</v>
      </c>
      <c r="AT11347" t="s">
        <v>269</v>
      </c>
      <c r="AU11347" s="27">
        <v>41370</v>
      </c>
    </row>
    <row r="11348" spans="1:47" x14ac:dyDescent="0.2">
      <c r="A11348">
        <v>11347</v>
      </c>
      <c r="B11348" t="s">
        <v>35885</v>
      </c>
      <c r="C11348" t="s">
        <v>4055</v>
      </c>
      <c r="D11348" t="s">
        <v>6137</v>
      </c>
      <c r="E11348" s="27">
        <v>41962</v>
      </c>
      <c r="F11348" t="s">
        <v>294</v>
      </c>
      <c r="G11348" s="27">
        <v>33158</v>
      </c>
      <c r="H11348">
        <v>25</v>
      </c>
      <c r="I11348" t="s">
        <v>244</v>
      </c>
      <c r="J11348" t="s">
        <v>250</v>
      </c>
      <c r="K11348">
        <v>0</v>
      </c>
      <c r="L11348">
        <v>4</v>
      </c>
      <c r="M11348">
        <v>0</v>
      </c>
      <c r="N11348">
        <v>0</v>
      </c>
      <c r="O11348">
        <v>2</v>
      </c>
      <c r="P11348">
        <v>-1</v>
      </c>
      <c r="Q11348" s="28">
        <v>41961.207638888889</v>
      </c>
      <c r="R11348" s="28">
        <v>41995.060416666667</v>
      </c>
      <c r="S11348" t="s">
        <v>35886</v>
      </c>
      <c r="T11348" s="27">
        <v>41961</v>
      </c>
      <c r="V11348">
        <v>1</v>
      </c>
      <c r="W11348" t="s">
        <v>32</v>
      </c>
      <c r="X11348" t="s">
        <v>402</v>
      </c>
      <c r="Y11348">
        <v>1</v>
      </c>
      <c r="AA11348" t="s">
        <v>35887</v>
      </c>
      <c r="AB11348" t="s">
        <v>32</v>
      </c>
      <c r="AC11348">
        <v>0</v>
      </c>
      <c r="AD11348" s="27">
        <v>42251</v>
      </c>
      <c r="AE11348" t="s">
        <v>6581</v>
      </c>
      <c r="AF11348" s="27">
        <v>42251</v>
      </c>
      <c r="AG11348" s="27">
        <v>42291</v>
      </c>
      <c r="AH11348">
        <v>1</v>
      </c>
      <c r="AJ11348" t="s">
        <v>35887</v>
      </c>
      <c r="AK11348" t="s">
        <v>462</v>
      </c>
      <c r="AL11348" s="27">
        <v>42251</v>
      </c>
      <c r="AM11348" t="s">
        <v>279</v>
      </c>
      <c r="AN11348" t="s">
        <v>238</v>
      </c>
      <c r="AO11348">
        <v>3</v>
      </c>
      <c r="AP11348" t="s">
        <v>239</v>
      </c>
      <c r="AQ11348" s="27">
        <v>41962</v>
      </c>
      <c r="AR11348" t="s">
        <v>240</v>
      </c>
      <c r="AS11348">
        <v>4</v>
      </c>
      <c r="AT11348" t="s">
        <v>239</v>
      </c>
      <c r="AU11348" s="27">
        <v>41962</v>
      </c>
    </row>
    <row r="11349" spans="1:47" x14ac:dyDescent="0.2">
      <c r="A11349">
        <v>11348</v>
      </c>
      <c r="B11349" t="s">
        <v>35888</v>
      </c>
      <c r="C11349" t="s">
        <v>2763</v>
      </c>
      <c r="D11349" t="s">
        <v>10602</v>
      </c>
      <c r="E11349" s="27">
        <v>41648</v>
      </c>
      <c r="F11349" t="s">
        <v>233</v>
      </c>
      <c r="G11349" s="27">
        <v>22162</v>
      </c>
      <c r="H11349">
        <v>55</v>
      </c>
      <c r="I11349" t="s">
        <v>234</v>
      </c>
      <c r="J11349" t="s">
        <v>250</v>
      </c>
      <c r="K11349">
        <v>0</v>
      </c>
      <c r="L11349">
        <v>1</v>
      </c>
      <c r="M11349">
        <v>0</v>
      </c>
      <c r="N11349">
        <v>0</v>
      </c>
      <c r="O11349">
        <v>1</v>
      </c>
      <c r="P11349">
        <v>0</v>
      </c>
      <c r="Q11349" s="28">
        <v>41648.051388888889</v>
      </c>
      <c r="R11349" s="28">
        <v>41648.521527777775</v>
      </c>
      <c r="S11349" t="s">
        <v>35889</v>
      </c>
      <c r="T11349" s="27">
        <v>41647</v>
      </c>
      <c r="V11349">
        <v>1</v>
      </c>
      <c r="W11349" t="s">
        <v>32</v>
      </c>
      <c r="X11349" t="s">
        <v>261</v>
      </c>
      <c r="Y11349">
        <v>1</v>
      </c>
      <c r="AA11349" t="s">
        <v>35890</v>
      </c>
      <c r="AB11349" t="s">
        <v>36</v>
      </c>
      <c r="AD11349" s="27">
        <v>42410</v>
      </c>
      <c r="AE11349" t="s">
        <v>392</v>
      </c>
      <c r="AH11349">
        <v>0</v>
      </c>
      <c r="AN11349" t="s">
        <v>238</v>
      </c>
      <c r="AO11349">
        <v>1</v>
      </c>
      <c r="AP11349" t="s">
        <v>239</v>
      </c>
      <c r="AQ11349" s="27">
        <v>41648</v>
      </c>
      <c r="AR11349" t="s">
        <v>240</v>
      </c>
      <c r="AS11349">
        <v>1</v>
      </c>
      <c r="AT11349" t="s">
        <v>239</v>
      </c>
      <c r="AU11349" s="27">
        <v>41648</v>
      </c>
    </row>
    <row r="11350" spans="1:47" x14ac:dyDescent="0.2">
      <c r="A11350">
        <v>11349</v>
      </c>
      <c r="B11350" t="s">
        <v>35891</v>
      </c>
      <c r="C11350" t="s">
        <v>35892</v>
      </c>
      <c r="D11350" t="s">
        <v>35893</v>
      </c>
      <c r="E11350" s="27">
        <v>41379</v>
      </c>
      <c r="F11350" t="s">
        <v>233</v>
      </c>
      <c r="G11350" s="27">
        <v>31234</v>
      </c>
      <c r="H11350">
        <v>30</v>
      </c>
      <c r="I11350" t="s">
        <v>244</v>
      </c>
      <c r="J11350" t="s">
        <v>250</v>
      </c>
      <c r="K11350">
        <v>0</v>
      </c>
      <c r="L11350">
        <v>2</v>
      </c>
      <c r="M11350">
        <v>0</v>
      </c>
      <c r="N11350">
        <v>0</v>
      </c>
      <c r="O11350">
        <v>0</v>
      </c>
      <c r="P11350">
        <v>-1</v>
      </c>
      <c r="Q11350" s="28">
        <v>41378.103472222225</v>
      </c>
      <c r="R11350" s="28">
        <v>41379.088194444441</v>
      </c>
      <c r="S11350" t="s">
        <v>35894</v>
      </c>
      <c r="T11350" s="27">
        <v>41378</v>
      </c>
      <c r="V11350">
        <v>1</v>
      </c>
      <c r="W11350" t="s">
        <v>32</v>
      </c>
      <c r="X11350" t="s">
        <v>1617</v>
      </c>
      <c r="Y11350">
        <v>0</v>
      </c>
      <c r="AB11350" t="s">
        <v>237</v>
      </c>
      <c r="AH11350">
        <v>0</v>
      </c>
      <c r="AN11350" t="s">
        <v>238</v>
      </c>
      <c r="AO11350">
        <v>2</v>
      </c>
      <c r="AP11350" t="s">
        <v>239</v>
      </c>
      <c r="AQ11350" s="27">
        <v>41379</v>
      </c>
      <c r="AR11350" t="s">
        <v>240</v>
      </c>
      <c r="AS11350">
        <v>2</v>
      </c>
      <c r="AT11350" t="s">
        <v>239</v>
      </c>
      <c r="AU11350" s="27">
        <v>41379</v>
      </c>
    </row>
    <row r="11351" spans="1:47" x14ac:dyDescent="0.2">
      <c r="A11351">
        <v>11350</v>
      </c>
      <c r="B11351" t="s">
        <v>35895</v>
      </c>
      <c r="C11351" t="s">
        <v>2619</v>
      </c>
      <c r="D11351" t="s">
        <v>400</v>
      </c>
      <c r="E11351" s="27">
        <v>41956</v>
      </c>
      <c r="F11351" t="s">
        <v>233</v>
      </c>
      <c r="G11351" s="27">
        <v>31575</v>
      </c>
      <c r="H11351">
        <v>29</v>
      </c>
      <c r="I11351" t="s">
        <v>244</v>
      </c>
      <c r="J11351" t="s">
        <v>250</v>
      </c>
      <c r="K11351">
        <v>0</v>
      </c>
      <c r="L11351">
        <v>3</v>
      </c>
      <c r="M11351">
        <v>0</v>
      </c>
      <c r="N11351">
        <v>0</v>
      </c>
      <c r="O11351">
        <v>4</v>
      </c>
      <c r="P11351">
        <v>-117</v>
      </c>
      <c r="Q11351" s="28">
        <v>41839.349305555559</v>
      </c>
      <c r="R11351" s="28">
        <v>41839.359722222223</v>
      </c>
      <c r="S11351" t="s">
        <v>35896</v>
      </c>
      <c r="T11351" s="27">
        <v>41881</v>
      </c>
      <c r="V11351">
        <v>75</v>
      </c>
      <c r="W11351" t="s">
        <v>32</v>
      </c>
      <c r="X11351" t="s">
        <v>2318</v>
      </c>
      <c r="Y11351">
        <v>1</v>
      </c>
      <c r="AA11351" t="s">
        <v>35897</v>
      </c>
      <c r="AB11351" t="s">
        <v>36</v>
      </c>
      <c r="AC11351">
        <v>0</v>
      </c>
      <c r="AD11351" s="27">
        <v>42254</v>
      </c>
      <c r="AE11351" t="s">
        <v>474</v>
      </c>
      <c r="AF11351" s="27">
        <v>42254</v>
      </c>
      <c r="AG11351" s="27">
        <v>42258</v>
      </c>
      <c r="AH11351">
        <v>1</v>
      </c>
      <c r="AJ11351" t="s">
        <v>35897</v>
      </c>
      <c r="AK11351" t="s">
        <v>462</v>
      </c>
      <c r="AL11351" s="27">
        <v>42254</v>
      </c>
      <c r="AM11351" t="s">
        <v>279</v>
      </c>
      <c r="AN11351" t="s">
        <v>238</v>
      </c>
      <c r="AO11351">
        <v>2</v>
      </c>
      <c r="AP11351" t="s">
        <v>239</v>
      </c>
      <c r="AQ11351" s="27">
        <v>41956</v>
      </c>
      <c r="AR11351" t="s">
        <v>240</v>
      </c>
      <c r="AS11351">
        <v>3</v>
      </c>
      <c r="AT11351" t="s">
        <v>239</v>
      </c>
      <c r="AU11351" s="27">
        <v>41956</v>
      </c>
    </row>
    <row r="11352" spans="1:47" x14ac:dyDescent="0.2">
      <c r="A11352">
        <v>11351</v>
      </c>
      <c r="B11352" t="s">
        <v>35898</v>
      </c>
      <c r="C11352" t="s">
        <v>830</v>
      </c>
      <c r="D11352" t="s">
        <v>5261</v>
      </c>
      <c r="E11352" s="27">
        <v>41885</v>
      </c>
      <c r="F11352" t="s">
        <v>233</v>
      </c>
      <c r="G11352" s="27">
        <v>25147</v>
      </c>
      <c r="H11352">
        <v>47</v>
      </c>
      <c r="I11352" t="s">
        <v>234</v>
      </c>
      <c r="J11352" t="s">
        <v>250</v>
      </c>
      <c r="K11352">
        <v>0</v>
      </c>
      <c r="L11352">
        <v>2</v>
      </c>
      <c r="M11352">
        <v>0</v>
      </c>
      <c r="N11352">
        <v>0</v>
      </c>
      <c r="O11352">
        <v>2</v>
      </c>
      <c r="P11352">
        <v>-2</v>
      </c>
      <c r="Q11352" s="28">
        <v>41883.194444444445</v>
      </c>
      <c r="R11352" s="28">
        <v>41884.324999999997</v>
      </c>
      <c r="S11352" t="s">
        <v>35899</v>
      </c>
      <c r="U11352" s="27">
        <v>41883</v>
      </c>
      <c r="V11352">
        <v>2</v>
      </c>
      <c r="W11352" t="s">
        <v>36</v>
      </c>
      <c r="X11352" t="s">
        <v>274</v>
      </c>
      <c r="Y11352">
        <v>0</v>
      </c>
      <c r="AB11352" t="s">
        <v>237</v>
      </c>
      <c r="AH11352">
        <v>0</v>
      </c>
      <c r="AN11352" t="s">
        <v>238</v>
      </c>
      <c r="AO11352">
        <v>1</v>
      </c>
      <c r="AP11352" t="s">
        <v>239</v>
      </c>
      <c r="AQ11352" s="27">
        <v>41885</v>
      </c>
      <c r="AR11352" t="s">
        <v>240</v>
      </c>
      <c r="AS11352">
        <v>2</v>
      </c>
      <c r="AT11352" t="s">
        <v>239</v>
      </c>
      <c r="AU11352" s="27">
        <v>41885</v>
      </c>
    </row>
    <row r="11353" spans="1:47" x14ac:dyDescent="0.2">
      <c r="A11353">
        <v>11352</v>
      </c>
      <c r="B11353" t="s">
        <v>35900</v>
      </c>
      <c r="C11353" t="s">
        <v>35901</v>
      </c>
      <c r="D11353" t="s">
        <v>18166</v>
      </c>
      <c r="E11353" s="27">
        <v>41880</v>
      </c>
      <c r="F11353" t="s">
        <v>233</v>
      </c>
      <c r="G11353" s="27">
        <v>35254</v>
      </c>
      <c r="H11353">
        <v>19</v>
      </c>
      <c r="I11353" t="s">
        <v>259</v>
      </c>
      <c r="J11353" t="s">
        <v>250</v>
      </c>
      <c r="K11353">
        <v>0</v>
      </c>
      <c r="L11353">
        <v>8</v>
      </c>
      <c r="M11353">
        <v>0</v>
      </c>
      <c r="N11353">
        <v>0</v>
      </c>
      <c r="O11353">
        <v>0</v>
      </c>
      <c r="P11353">
        <v>-1</v>
      </c>
      <c r="Q11353" s="28">
        <v>41879.270138888889</v>
      </c>
      <c r="R11353" s="28">
        <v>41880.352777777778</v>
      </c>
      <c r="S11353" t="s">
        <v>35902</v>
      </c>
      <c r="T11353" s="27">
        <v>41879</v>
      </c>
      <c r="V11353">
        <v>1</v>
      </c>
      <c r="W11353" t="s">
        <v>32</v>
      </c>
      <c r="X11353" t="s">
        <v>284</v>
      </c>
      <c r="Y11353">
        <v>0</v>
      </c>
      <c r="AB11353" t="s">
        <v>237</v>
      </c>
      <c r="AH11353">
        <v>0</v>
      </c>
      <c r="AN11353" t="s">
        <v>238</v>
      </c>
      <c r="AO11353">
        <v>7</v>
      </c>
      <c r="AP11353" t="s">
        <v>246</v>
      </c>
      <c r="AQ11353" s="27">
        <v>41880</v>
      </c>
      <c r="AR11353" t="s">
        <v>240</v>
      </c>
      <c r="AS11353">
        <v>8</v>
      </c>
      <c r="AT11353" t="s">
        <v>269</v>
      </c>
      <c r="AU11353" s="27">
        <v>41880</v>
      </c>
    </row>
    <row r="11354" spans="1:47" x14ac:dyDescent="0.2">
      <c r="A11354">
        <v>11353</v>
      </c>
      <c r="B11354" t="s">
        <v>35903</v>
      </c>
      <c r="C11354" t="s">
        <v>4839</v>
      </c>
      <c r="D11354" t="s">
        <v>20720</v>
      </c>
      <c r="E11354" s="27">
        <v>42003</v>
      </c>
      <c r="F11354" t="s">
        <v>294</v>
      </c>
      <c r="G11354" s="27">
        <v>28838</v>
      </c>
      <c r="H11354">
        <v>37</v>
      </c>
      <c r="I11354" t="s">
        <v>244</v>
      </c>
      <c r="J11354" t="s">
        <v>250</v>
      </c>
      <c r="K11354">
        <v>0</v>
      </c>
      <c r="L11354">
        <v>2</v>
      </c>
      <c r="M11354">
        <v>0</v>
      </c>
      <c r="N11354">
        <v>0</v>
      </c>
      <c r="O11354">
        <v>1</v>
      </c>
      <c r="P11354">
        <v>-1</v>
      </c>
      <c r="Q11354" s="28">
        <v>42002.163888888892</v>
      </c>
      <c r="R11354" s="28">
        <v>42009.368055555555</v>
      </c>
      <c r="S11354" t="s">
        <v>35904</v>
      </c>
      <c r="T11354" s="27">
        <v>42002</v>
      </c>
      <c r="V11354">
        <v>1</v>
      </c>
      <c r="W11354" t="s">
        <v>32</v>
      </c>
      <c r="X11354" t="s">
        <v>359</v>
      </c>
      <c r="Y11354">
        <v>1</v>
      </c>
      <c r="AA11354" t="s">
        <v>35905</v>
      </c>
      <c r="AB11354" t="s">
        <v>36</v>
      </c>
      <c r="AC11354">
        <v>1</v>
      </c>
      <c r="AD11354" s="27">
        <v>42033</v>
      </c>
      <c r="AE11354" t="s">
        <v>404</v>
      </c>
      <c r="AF11354" s="27">
        <v>42034</v>
      </c>
      <c r="AG11354" s="27">
        <v>42035</v>
      </c>
      <c r="AH11354">
        <v>0</v>
      </c>
      <c r="AN11354" t="s">
        <v>238</v>
      </c>
      <c r="AO11354">
        <v>2</v>
      </c>
      <c r="AP11354" t="s">
        <v>239</v>
      </c>
      <c r="AQ11354" s="27">
        <v>42003</v>
      </c>
      <c r="AR11354" t="s">
        <v>240</v>
      </c>
      <c r="AS11354">
        <v>2</v>
      </c>
      <c r="AT11354" t="s">
        <v>239</v>
      </c>
      <c r="AU11354" s="27">
        <v>42003</v>
      </c>
    </row>
    <row r="11355" spans="1:47" x14ac:dyDescent="0.2">
      <c r="A11355">
        <v>11354</v>
      </c>
      <c r="B11355" t="s">
        <v>35906</v>
      </c>
      <c r="C11355" t="s">
        <v>242</v>
      </c>
      <c r="D11355" t="s">
        <v>12974</v>
      </c>
      <c r="E11355" s="27">
        <v>41653</v>
      </c>
      <c r="F11355" t="s">
        <v>233</v>
      </c>
      <c r="G11355" s="27">
        <v>24563</v>
      </c>
      <c r="H11355">
        <v>49</v>
      </c>
      <c r="I11355" t="s">
        <v>234</v>
      </c>
      <c r="J11355" t="s">
        <v>250</v>
      </c>
      <c r="K11355">
        <v>0</v>
      </c>
      <c r="L11355">
        <v>5</v>
      </c>
      <c r="M11355">
        <v>0</v>
      </c>
      <c r="N11355">
        <v>1</v>
      </c>
      <c r="O11355">
        <v>19</v>
      </c>
      <c r="P11355">
        <v>0</v>
      </c>
      <c r="Q11355" s="28">
        <v>41653.50277777778</v>
      </c>
      <c r="R11355" s="28">
        <v>41709.236111111109</v>
      </c>
      <c r="S11355" t="s">
        <v>35907</v>
      </c>
      <c r="T11355" s="27">
        <v>41652</v>
      </c>
      <c r="V11355">
        <v>1</v>
      </c>
      <c r="W11355" t="s">
        <v>36</v>
      </c>
      <c r="X11355" t="s">
        <v>279</v>
      </c>
      <c r="Y11355">
        <v>1</v>
      </c>
      <c r="AA11355" t="s">
        <v>35908</v>
      </c>
      <c r="AB11355" t="s">
        <v>36</v>
      </c>
      <c r="AC11355">
        <v>0</v>
      </c>
      <c r="AD11355" s="27">
        <v>41965</v>
      </c>
      <c r="AE11355" t="s">
        <v>402</v>
      </c>
      <c r="AF11355" s="27">
        <v>41965</v>
      </c>
      <c r="AG11355" s="27">
        <v>42086</v>
      </c>
      <c r="AH11355">
        <v>0</v>
      </c>
      <c r="AN11355" t="s">
        <v>238</v>
      </c>
      <c r="AO11355">
        <v>3</v>
      </c>
      <c r="AP11355" t="s">
        <v>239</v>
      </c>
      <c r="AQ11355" s="27">
        <v>41653</v>
      </c>
      <c r="AR11355" t="s">
        <v>240</v>
      </c>
      <c r="AS11355">
        <v>5</v>
      </c>
      <c r="AT11355" t="s">
        <v>246</v>
      </c>
      <c r="AU11355" s="27">
        <v>41653</v>
      </c>
    </row>
    <row r="11356" spans="1:47" x14ac:dyDescent="0.2">
      <c r="A11356">
        <v>11355</v>
      </c>
      <c r="B11356" t="s">
        <v>35909</v>
      </c>
      <c r="C11356" t="s">
        <v>484</v>
      </c>
      <c r="D11356" t="s">
        <v>35910</v>
      </c>
      <c r="E11356" s="27">
        <v>41654</v>
      </c>
      <c r="F11356" t="s">
        <v>233</v>
      </c>
      <c r="G11356" s="27">
        <v>26123</v>
      </c>
      <c r="H11356">
        <v>44</v>
      </c>
      <c r="I11356" t="s">
        <v>244</v>
      </c>
      <c r="J11356" t="s">
        <v>245</v>
      </c>
      <c r="K11356">
        <v>0</v>
      </c>
      <c r="L11356">
        <v>1</v>
      </c>
      <c r="M11356">
        <v>0</v>
      </c>
      <c r="N11356">
        <v>0</v>
      </c>
      <c r="O11356">
        <v>1</v>
      </c>
      <c r="P11356">
        <v>-329</v>
      </c>
      <c r="Q11356" s="28">
        <v>41325.51666666667</v>
      </c>
      <c r="R11356" s="28">
        <v>41325.275000000001</v>
      </c>
      <c r="S11356" t="s">
        <v>35911</v>
      </c>
      <c r="U11356" s="27">
        <v>41324</v>
      </c>
      <c r="V11356">
        <v>330</v>
      </c>
      <c r="W11356" t="s">
        <v>32</v>
      </c>
      <c r="X11356" t="s">
        <v>274</v>
      </c>
      <c r="Y11356">
        <v>0</v>
      </c>
      <c r="AB11356" t="s">
        <v>237</v>
      </c>
      <c r="AH11356">
        <v>0</v>
      </c>
      <c r="AN11356" t="s">
        <v>238</v>
      </c>
      <c r="AO11356">
        <v>1</v>
      </c>
      <c r="AP11356" t="s">
        <v>239</v>
      </c>
      <c r="AQ11356" s="27">
        <v>41654</v>
      </c>
      <c r="AR11356" t="s">
        <v>240</v>
      </c>
      <c r="AS11356">
        <v>1</v>
      </c>
      <c r="AT11356" t="s">
        <v>239</v>
      </c>
      <c r="AU11356" s="27">
        <v>41654</v>
      </c>
    </row>
    <row r="11357" spans="1:47" x14ac:dyDescent="0.2">
      <c r="A11357">
        <v>11356</v>
      </c>
      <c r="B11357" t="s">
        <v>35912</v>
      </c>
      <c r="C11357" t="s">
        <v>2424</v>
      </c>
      <c r="D11357" t="s">
        <v>35913</v>
      </c>
      <c r="E11357" s="27">
        <v>41971</v>
      </c>
      <c r="F11357" t="s">
        <v>233</v>
      </c>
      <c r="G11357" s="27">
        <v>33758</v>
      </c>
      <c r="H11357">
        <v>23</v>
      </c>
      <c r="I11357" t="s">
        <v>259</v>
      </c>
      <c r="J11357" t="s">
        <v>250</v>
      </c>
      <c r="K11357">
        <v>0</v>
      </c>
      <c r="L11357">
        <v>4</v>
      </c>
      <c r="M11357">
        <v>0</v>
      </c>
      <c r="N11357">
        <v>0</v>
      </c>
      <c r="O11357">
        <v>6</v>
      </c>
      <c r="P11357">
        <v>-1</v>
      </c>
      <c r="Q11357" s="28">
        <v>41970.066666666666</v>
      </c>
      <c r="R11357" s="28">
        <v>41971.07916666667</v>
      </c>
      <c r="S11357" t="s">
        <v>35914</v>
      </c>
      <c r="T11357" s="27">
        <v>41969</v>
      </c>
      <c r="V11357">
        <v>2</v>
      </c>
      <c r="W11357" t="s">
        <v>32</v>
      </c>
      <c r="X11357" t="s">
        <v>402</v>
      </c>
      <c r="Y11357">
        <v>1</v>
      </c>
      <c r="AA11357" t="s">
        <v>35915</v>
      </c>
      <c r="AB11357" t="s">
        <v>32</v>
      </c>
      <c r="AD11357" s="27">
        <v>42006</v>
      </c>
      <c r="AE11357" t="s">
        <v>588</v>
      </c>
      <c r="AH11357">
        <v>0</v>
      </c>
      <c r="AN11357" t="s">
        <v>238</v>
      </c>
      <c r="AO11357">
        <v>4</v>
      </c>
      <c r="AP11357" t="s">
        <v>239</v>
      </c>
      <c r="AQ11357" s="27">
        <v>41971</v>
      </c>
      <c r="AR11357" t="s">
        <v>240</v>
      </c>
      <c r="AS11357">
        <v>4</v>
      </c>
      <c r="AT11357" t="s">
        <v>239</v>
      </c>
      <c r="AU11357" s="27">
        <v>41971</v>
      </c>
    </row>
    <row r="11358" spans="1:47" x14ac:dyDescent="0.2">
      <c r="A11358">
        <v>11357</v>
      </c>
      <c r="B11358" t="s">
        <v>35916</v>
      </c>
      <c r="C11358" t="s">
        <v>400</v>
      </c>
      <c r="D11358" t="s">
        <v>35917</v>
      </c>
      <c r="E11358" s="27">
        <v>41293</v>
      </c>
      <c r="F11358" t="s">
        <v>233</v>
      </c>
      <c r="G11358" s="27">
        <v>23600</v>
      </c>
      <c r="H11358">
        <v>51</v>
      </c>
      <c r="I11358" t="s">
        <v>234</v>
      </c>
      <c r="J11358" t="s">
        <v>245</v>
      </c>
      <c r="K11358">
        <v>0</v>
      </c>
      <c r="L11358">
        <v>1</v>
      </c>
      <c r="M11358">
        <v>0</v>
      </c>
      <c r="N11358">
        <v>0</v>
      </c>
      <c r="O11358">
        <v>0</v>
      </c>
      <c r="P11358">
        <v>0</v>
      </c>
      <c r="Q11358" s="28">
        <v>41293.363888888889</v>
      </c>
      <c r="R11358" s="28">
        <v>41294.064583333333</v>
      </c>
      <c r="S11358" t="s">
        <v>35918</v>
      </c>
      <c r="T11358" s="27">
        <v>41293</v>
      </c>
      <c r="V11358">
        <v>0</v>
      </c>
      <c r="W11358" t="s">
        <v>36</v>
      </c>
      <c r="X11358" t="s">
        <v>1884</v>
      </c>
      <c r="Y11358">
        <v>0</v>
      </c>
      <c r="AB11358" t="s">
        <v>237</v>
      </c>
      <c r="AH11358">
        <v>0</v>
      </c>
      <c r="AN11358" t="s">
        <v>238</v>
      </c>
      <c r="AO11358">
        <v>1</v>
      </c>
      <c r="AP11358" t="s">
        <v>239</v>
      </c>
      <c r="AQ11358" s="27">
        <v>41293</v>
      </c>
      <c r="AR11358" t="s">
        <v>240</v>
      </c>
      <c r="AS11358">
        <v>1</v>
      </c>
      <c r="AT11358" t="s">
        <v>239</v>
      </c>
      <c r="AU11358" s="27">
        <v>41293</v>
      </c>
    </row>
    <row r="11359" spans="1:47" x14ac:dyDescent="0.2">
      <c r="A11359">
        <v>11358</v>
      </c>
      <c r="B11359" t="s">
        <v>35919</v>
      </c>
      <c r="C11359" t="s">
        <v>35920</v>
      </c>
      <c r="D11359" t="s">
        <v>2683</v>
      </c>
      <c r="E11359" s="27">
        <v>41606</v>
      </c>
      <c r="F11359" t="s">
        <v>294</v>
      </c>
      <c r="G11359" s="27">
        <v>32147</v>
      </c>
      <c r="H11359">
        <v>28</v>
      </c>
      <c r="I11359" t="s">
        <v>244</v>
      </c>
      <c r="J11359" t="s">
        <v>250</v>
      </c>
      <c r="K11359">
        <v>0</v>
      </c>
      <c r="L11359">
        <v>6</v>
      </c>
      <c r="M11359">
        <v>0</v>
      </c>
      <c r="N11359">
        <v>0</v>
      </c>
      <c r="O11359">
        <v>7</v>
      </c>
      <c r="P11359">
        <v>-1</v>
      </c>
      <c r="Q11359" s="28">
        <v>41605.220833333333</v>
      </c>
      <c r="R11359" s="28">
        <v>41606.244444444441</v>
      </c>
      <c r="S11359" t="s">
        <v>35921</v>
      </c>
      <c r="T11359" s="27">
        <v>41605</v>
      </c>
      <c r="V11359">
        <v>1</v>
      </c>
      <c r="W11359" t="s">
        <v>32</v>
      </c>
      <c r="X11359" t="s">
        <v>359</v>
      </c>
      <c r="Y11359">
        <v>1</v>
      </c>
      <c r="AA11359" t="s">
        <v>35922</v>
      </c>
      <c r="AB11359" t="s">
        <v>36</v>
      </c>
      <c r="AC11359">
        <v>113</v>
      </c>
      <c r="AD11359" s="27">
        <v>41625</v>
      </c>
      <c r="AE11359" t="s">
        <v>724</v>
      </c>
      <c r="AF11359" s="27">
        <v>41738</v>
      </c>
      <c r="AG11359" s="27">
        <v>41745</v>
      </c>
      <c r="AH11359">
        <v>0</v>
      </c>
      <c r="AN11359" t="s">
        <v>238</v>
      </c>
      <c r="AO11359">
        <v>6</v>
      </c>
      <c r="AP11359" t="s">
        <v>246</v>
      </c>
      <c r="AQ11359" s="27">
        <v>41606</v>
      </c>
      <c r="AR11359" t="s">
        <v>240</v>
      </c>
      <c r="AS11359">
        <v>6</v>
      </c>
      <c r="AT11359" t="s">
        <v>246</v>
      </c>
      <c r="AU11359" s="27">
        <v>41606</v>
      </c>
    </row>
    <row r="11360" spans="1:47" x14ac:dyDescent="0.2">
      <c r="A11360">
        <v>11359</v>
      </c>
      <c r="B11360" t="s">
        <v>35923</v>
      </c>
      <c r="C11360" t="s">
        <v>35924</v>
      </c>
      <c r="D11360" t="s">
        <v>35925</v>
      </c>
      <c r="E11360" s="27">
        <v>41564</v>
      </c>
      <c r="F11360" t="s">
        <v>294</v>
      </c>
      <c r="G11360" s="27">
        <v>34066</v>
      </c>
      <c r="H11360">
        <v>23</v>
      </c>
      <c r="I11360" t="s">
        <v>259</v>
      </c>
      <c r="J11360" t="s">
        <v>250</v>
      </c>
      <c r="K11360">
        <v>0</v>
      </c>
      <c r="L11360">
        <v>7</v>
      </c>
      <c r="M11360">
        <v>0</v>
      </c>
      <c r="N11360">
        <v>0</v>
      </c>
      <c r="O11360">
        <v>1</v>
      </c>
      <c r="P11360">
        <v>-1</v>
      </c>
      <c r="Q11360" s="28">
        <v>41563.40625</v>
      </c>
      <c r="R11360" s="28">
        <v>41564.299305555556</v>
      </c>
      <c r="S11360" t="s">
        <v>35926</v>
      </c>
      <c r="U11360" s="27">
        <v>41563</v>
      </c>
      <c r="V11360">
        <v>1</v>
      </c>
      <c r="W11360" t="s">
        <v>32</v>
      </c>
      <c r="X11360" t="s">
        <v>274</v>
      </c>
      <c r="Y11360">
        <v>0</v>
      </c>
      <c r="AB11360" t="s">
        <v>237</v>
      </c>
      <c r="AH11360">
        <v>0</v>
      </c>
      <c r="AN11360" t="s">
        <v>238</v>
      </c>
      <c r="AO11360">
        <v>7</v>
      </c>
      <c r="AP11360" t="s">
        <v>246</v>
      </c>
      <c r="AQ11360" s="27">
        <v>41564</v>
      </c>
      <c r="AR11360" t="s">
        <v>240</v>
      </c>
      <c r="AS11360">
        <v>7</v>
      </c>
      <c r="AT11360" t="s">
        <v>246</v>
      </c>
      <c r="AU11360" s="27">
        <v>41564</v>
      </c>
    </row>
    <row r="11361" spans="1:47" x14ac:dyDescent="0.2">
      <c r="A11361">
        <v>11360</v>
      </c>
      <c r="B11361" t="s">
        <v>35927</v>
      </c>
      <c r="C11361" t="s">
        <v>35928</v>
      </c>
      <c r="D11361" t="s">
        <v>22755</v>
      </c>
      <c r="E11361" s="27">
        <v>41615</v>
      </c>
      <c r="F11361" t="s">
        <v>233</v>
      </c>
      <c r="G11361" s="27">
        <v>33819</v>
      </c>
      <c r="H11361">
        <v>23</v>
      </c>
      <c r="I11361" t="s">
        <v>259</v>
      </c>
      <c r="J11361" t="s">
        <v>353</v>
      </c>
      <c r="K11361">
        <v>0</v>
      </c>
      <c r="L11361">
        <v>5</v>
      </c>
      <c r="M11361">
        <v>0</v>
      </c>
      <c r="N11361">
        <v>0</v>
      </c>
      <c r="O11361">
        <v>0</v>
      </c>
      <c r="P11361">
        <v>-1</v>
      </c>
      <c r="Q11361" s="28">
        <v>41614.236805555556</v>
      </c>
      <c r="R11361" s="28">
        <v>41615.072222222225</v>
      </c>
      <c r="S11361" t="s">
        <v>35929</v>
      </c>
      <c r="T11361" s="27">
        <v>41614</v>
      </c>
      <c r="V11361">
        <v>1</v>
      </c>
      <c r="W11361" t="s">
        <v>32</v>
      </c>
      <c r="X11361" t="s">
        <v>1051</v>
      </c>
      <c r="Y11361">
        <v>0</v>
      </c>
      <c r="AB11361" t="s">
        <v>237</v>
      </c>
      <c r="AH11361">
        <v>0</v>
      </c>
      <c r="AN11361" t="s">
        <v>238</v>
      </c>
      <c r="AO11361">
        <v>4</v>
      </c>
      <c r="AP11361" t="s">
        <v>239</v>
      </c>
      <c r="AQ11361" s="27">
        <v>41615</v>
      </c>
      <c r="AR11361" t="s">
        <v>240</v>
      </c>
      <c r="AS11361">
        <v>5</v>
      </c>
      <c r="AT11361" t="s">
        <v>246</v>
      </c>
      <c r="AU11361" s="27">
        <v>41615</v>
      </c>
    </row>
    <row r="11362" spans="1:47" x14ac:dyDescent="0.2">
      <c r="A11362">
        <v>11361</v>
      </c>
      <c r="B11362" t="s">
        <v>35930</v>
      </c>
      <c r="C11362" t="s">
        <v>6977</v>
      </c>
      <c r="D11362" t="s">
        <v>1110</v>
      </c>
      <c r="E11362" s="27">
        <v>41298</v>
      </c>
      <c r="F11362" t="s">
        <v>233</v>
      </c>
      <c r="G11362" s="27">
        <v>28867</v>
      </c>
      <c r="H11362">
        <v>37</v>
      </c>
      <c r="I11362" t="s">
        <v>244</v>
      </c>
      <c r="J11362" t="s">
        <v>250</v>
      </c>
      <c r="K11362">
        <v>0</v>
      </c>
      <c r="L11362">
        <v>7</v>
      </c>
      <c r="M11362">
        <v>0</v>
      </c>
      <c r="N11362">
        <v>0</v>
      </c>
      <c r="O11362">
        <v>14</v>
      </c>
      <c r="P11362">
        <v>-1</v>
      </c>
      <c r="Q11362" s="28">
        <v>41297.31527777778</v>
      </c>
      <c r="R11362" s="28">
        <v>41310.306250000001</v>
      </c>
      <c r="S11362" t="s">
        <v>35931</v>
      </c>
      <c r="T11362" s="27">
        <v>41297</v>
      </c>
      <c r="V11362">
        <v>1</v>
      </c>
      <c r="W11362" t="s">
        <v>36</v>
      </c>
      <c r="X11362" t="s">
        <v>412</v>
      </c>
      <c r="Y11362">
        <v>1</v>
      </c>
      <c r="AA11362" t="s">
        <v>35932</v>
      </c>
      <c r="AB11362" t="s">
        <v>32</v>
      </c>
      <c r="AC11362">
        <v>0</v>
      </c>
      <c r="AD11362" s="27">
        <v>41615</v>
      </c>
      <c r="AE11362" t="s">
        <v>261</v>
      </c>
      <c r="AF11362" s="27">
        <v>41615</v>
      </c>
      <c r="AG11362" s="27">
        <v>41616</v>
      </c>
      <c r="AH11362">
        <v>0</v>
      </c>
      <c r="AN11362" t="s">
        <v>238</v>
      </c>
      <c r="AO11362">
        <v>7</v>
      </c>
      <c r="AP11362" t="s">
        <v>246</v>
      </c>
      <c r="AQ11362" s="27">
        <v>41298</v>
      </c>
      <c r="AR11362" t="s">
        <v>240</v>
      </c>
      <c r="AS11362">
        <v>7</v>
      </c>
      <c r="AT11362" t="s">
        <v>246</v>
      </c>
      <c r="AU11362" s="27">
        <v>41298</v>
      </c>
    </row>
    <row r="11363" spans="1:47" x14ac:dyDescent="0.2">
      <c r="A11363">
        <v>11362</v>
      </c>
      <c r="B11363" t="s">
        <v>35933</v>
      </c>
      <c r="C11363" t="s">
        <v>35934</v>
      </c>
      <c r="D11363" t="s">
        <v>35935</v>
      </c>
      <c r="E11363" s="27">
        <v>41384</v>
      </c>
      <c r="F11363" t="s">
        <v>233</v>
      </c>
      <c r="G11363" s="27">
        <v>31948</v>
      </c>
      <c r="H11363">
        <v>28</v>
      </c>
      <c r="I11363" t="s">
        <v>244</v>
      </c>
      <c r="J11363" t="s">
        <v>250</v>
      </c>
      <c r="K11363">
        <v>0</v>
      </c>
      <c r="L11363">
        <v>4</v>
      </c>
      <c r="M11363">
        <v>0</v>
      </c>
      <c r="N11363">
        <v>0</v>
      </c>
      <c r="O11363">
        <v>8</v>
      </c>
      <c r="P11363">
        <v>-1</v>
      </c>
      <c r="Q11363" s="28">
        <v>41383.398611111108</v>
      </c>
      <c r="R11363" s="28">
        <v>41600.261805555558</v>
      </c>
      <c r="S11363" t="s">
        <v>35936</v>
      </c>
      <c r="T11363" s="27">
        <v>41383</v>
      </c>
      <c r="V11363">
        <v>1</v>
      </c>
      <c r="W11363" t="s">
        <v>32</v>
      </c>
      <c r="X11363" t="s">
        <v>268</v>
      </c>
      <c r="Y11363">
        <v>0</v>
      </c>
      <c r="AB11363" t="s">
        <v>237</v>
      </c>
      <c r="AH11363">
        <v>0</v>
      </c>
      <c r="AN11363" t="s">
        <v>238</v>
      </c>
      <c r="AO11363">
        <v>3</v>
      </c>
      <c r="AP11363" t="s">
        <v>239</v>
      </c>
      <c r="AQ11363" s="27">
        <v>41384</v>
      </c>
      <c r="AR11363" t="s">
        <v>240</v>
      </c>
      <c r="AS11363">
        <v>4</v>
      </c>
      <c r="AT11363" t="s">
        <v>239</v>
      </c>
      <c r="AU11363" s="27">
        <v>41384</v>
      </c>
    </row>
    <row r="11364" spans="1:47" x14ac:dyDescent="0.2">
      <c r="A11364">
        <v>11363</v>
      </c>
      <c r="B11364" t="s">
        <v>35937</v>
      </c>
      <c r="C11364" t="s">
        <v>803</v>
      </c>
      <c r="D11364" t="s">
        <v>35938</v>
      </c>
      <c r="E11364" s="27">
        <v>41761</v>
      </c>
      <c r="F11364" t="s">
        <v>233</v>
      </c>
      <c r="G11364" s="27">
        <v>28423</v>
      </c>
      <c r="H11364">
        <v>38</v>
      </c>
      <c r="I11364" t="s">
        <v>244</v>
      </c>
      <c r="J11364" t="s">
        <v>250</v>
      </c>
      <c r="K11364">
        <v>0</v>
      </c>
      <c r="L11364">
        <v>9</v>
      </c>
      <c r="M11364">
        <v>0</v>
      </c>
      <c r="N11364">
        <v>0</v>
      </c>
      <c r="O11364">
        <v>12</v>
      </c>
      <c r="P11364">
        <v>-8</v>
      </c>
      <c r="Q11364" s="28">
        <v>41753.522222222222</v>
      </c>
      <c r="R11364" s="28">
        <v>41761.46597222222</v>
      </c>
      <c r="S11364" t="s">
        <v>35939</v>
      </c>
      <c r="T11364" s="27">
        <v>41752</v>
      </c>
      <c r="V11364">
        <v>9</v>
      </c>
      <c r="W11364" t="s">
        <v>32</v>
      </c>
      <c r="X11364" t="s">
        <v>300</v>
      </c>
      <c r="Y11364">
        <v>0</v>
      </c>
      <c r="AB11364" t="s">
        <v>237</v>
      </c>
      <c r="AH11364">
        <v>0</v>
      </c>
      <c r="AN11364" t="s">
        <v>238</v>
      </c>
      <c r="AO11364">
        <v>3</v>
      </c>
      <c r="AP11364" t="s">
        <v>239</v>
      </c>
      <c r="AQ11364" s="27">
        <v>41761</v>
      </c>
      <c r="AR11364" t="s">
        <v>240</v>
      </c>
      <c r="AS11364">
        <v>9</v>
      </c>
      <c r="AT11364" t="s">
        <v>269</v>
      </c>
      <c r="AU11364" s="27">
        <v>41761</v>
      </c>
    </row>
    <row r="11365" spans="1:47" x14ac:dyDescent="0.2">
      <c r="A11365">
        <v>11364</v>
      </c>
      <c r="B11365" t="s">
        <v>35940</v>
      </c>
      <c r="C11365" t="s">
        <v>1300</v>
      </c>
      <c r="D11365" t="s">
        <v>35941</v>
      </c>
      <c r="E11365" s="27">
        <v>41856</v>
      </c>
      <c r="F11365" t="s">
        <v>233</v>
      </c>
      <c r="G11365" s="27">
        <v>22590</v>
      </c>
      <c r="H11365">
        <v>54</v>
      </c>
      <c r="I11365" t="s">
        <v>234</v>
      </c>
      <c r="J11365" t="s">
        <v>245</v>
      </c>
      <c r="K11365">
        <v>0</v>
      </c>
      <c r="L11365">
        <v>2</v>
      </c>
      <c r="M11365">
        <v>0</v>
      </c>
      <c r="N11365">
        <v>0</v>
      </c>
      <c r="O11365">
        <v>6</v>
      </c>
      <c r="P11365">
        <v>-12</v>
      </c>
      <c r="Q11365" s="28">
        <v>41844.399305555555</v>
      </c>
      <c r="R11365" s="28">
        <v>41845.197222222225</v>
      </c>
      <c r="S11365" t="s">
        <v>35942</v>
      </c>
      <c r="T11365" s="27">
        <v>41844</v>
      </c>
      <c r="V11365">
        <v>12</v>
      </c>
      <c r="W11365" t="s">
        <v>32</v>
      </c>
      <c r="X11365" t="s">
        <v>2529</v>
      </c>
      <c r="Y11365">
        <v>1</v>
      </c>
      <c r="AA11365" t="s">
        <v>35943</v>
      </c>
      <c r="AB11365" t="s">
        <v>36</v>
      </c>
      <c r="AC11365">
        <v>130</v>
      </c>
      <c r="AD11365" s="27">
        <v>42077</v>
      </c>
      <c r="AE11365" t="s">
        <v>422</v>
      </c>
      <c r="AF11365" s="27">
        <v>42207</v>
      </c>
      <c r="AG11365" s="27">
        <v>42240</v>
      </c>
      <c r="AH11365">
        <v>0</v>
      </c>
      <c r="AN11365" t="s">
        <v>238</v>
      </c>
      <c r="AO11365">
        <v>1</v>
      </c>
      <c r="AP11365" t="s">
        <v>239</v>
      </c>
      <c r="AQ11365" s="27">
        <v>41856</v>
      </c>
      <c r="AR11365" t="s">
        <v>240</v>
      </c>
      <c r="AS11365">
        <v>2</v>
      </c>
      <c r="AT11365" t="s">
        <v>239</v>
      </c>
      <c r="AU11365" s="27">
        <v>41856</v>
      </c>
    </row>
    <row r="11366" spans="1:47" x14ac:dyDescent="0.2">
      <c r="A11366">
        <v>11365</v>
      </c>
      <c r="B11366" t="s">
        <v>35944</v>
      </c>
      <c r="C11366" t="s">
        <v>35945</v>
      </c>
      <c r="D11366" t="s">
        <v>4936</v>
      </c>
      <c r="E11366" s="27">
        <v>41401</v>
      </c>
      <c r="F11366" t="s">
        <v>233</v>
      </c>
      <c r="G11366" s="27">
        <v>33842</v>
      </c>
      <c r="H11366">
        <v>23</v>
      </c>
      <c r="I11366" t="s">
        <v>259</v>
      </c>
      <c r="J11366" t="s">
        <v>250</v>
      </c>
      <c r="K11366">
        <v>0</v>
      </c>
      <c r="L11366">
        <v>9</v>
      </c>
      <c r="M11366">
        <v>0</v>
      </c>
      <c r="N11366">
        <v>0</v>
      </c>
      <c r="O11366">
        <v>0</v>
      </c>
      <c r="P11366">
        <v>-1</v>
      </c>
      <c r="Q11366" s="28">
        <v>41400.429166666669</v>
      </c>
      <c r="R11366" s="28">
        <v>41402.125</v>
      </c>
      <c r="S11366" t="s">
        <v>35946</v>
      </c>
      <c r="T11366" s="27">
        <v>41400</v>
      </c>
      <c r="V11366">
        <v>1</v>
      </c>
      <c r="W11366" t="s">
        <v>36</v>
      </c>
      <c r="X11366" t="s">
        <v>1265</v>
      </c>
      <c r="Y11366">
        <v>0</v>
      </c>
      <c r="AB11366" t="s">
        <v>237</v>
      </c>
      <c r="AH11366">
        <v>0</v>
      </c>
      <c r="AN11366" t="s">
        <v>238</v>
      </c>
      <c r="AO11366">
        <v>9</v>
      </c>
      <c r="AP11366" t="s">
        <v>269</v>
      </c>
      <c r="AQ11366" s="27">
        <v>41401</v>
      </c>
      <c r="AR11366" t="s">
        <v>240</v>
      </c>
      <c r="AS11366">
        <v>9</v>
      </c>
      <c r="AT11366" t="s">
        <v>269</v>
      </c>
      <c r="AU11366" s="27">
        <v>41401</v>
      </c>
    </row>
    <row r="11367" spans="1:47" x14ac:dyDescent="0.2">
      <c r="A11367">
        <v>11366</v>
      </c>
      <c r="B11367" t="s">
        <v>13133</v>
      </c>
      <c r="C11367" t="s">
        <v>579</v>
      </c>
      <c r="D11367" t="s">
        <v>1079</v>
      </c>
      <c r="E11367" s="27">
        <v>41379</v>
      </c>
      <c r="F11367" t="s">
        <v>233</v>
      </c>
      <c r="G11367" s="27">
        <v>23868</v>
      </c>
      <c r="H11367">
        <v>50</v>
      </c>
      <c r="I11367" t="s">
        <v>234</v>
      </c>
      <c r="J11367" t="s">
        <v>245</v>
      </c>
      <c r="K11367">
        <v>0</v>
      </c>
      <c r="L11367">
        <v>5</v>
      </c>
      <c r="M11367">
        <v>0</v>
      </c>
      <c r="N11367">
        <v>0</v>
      </c>
      <c r="O11367">
        <v>1</v>
      </c>
      <c r="S11367" t="s">
        <v>35947</v>
      </c>
      <c r="U11367" s="27">
        <v>39972</v>
      </c>
      <c r="V11367">
        <v>1407</v>
      </c>
      <c r="W11367" t="s">
        <v>36</v>
      </c>
      <c r="X11367" t="s">
        <v>274</v>
      </c>
      <c r="Y11367">
        <v>0</v>
      </c>
      <c r="AB11367" t="s">
        <v>237</v>
      </c>
      <c r="AH11367">
        <v>0</v>
      </c>
      <c r="AN11367" t="s">
        <v>238</v>
      </c>
      <c r="AO11367">
        <v>2</v>
      </c>
      <c r="AP11367" t="s">
        <v>239</v>
      </c>
      <c r="AQ11367" s="27">
        <v>41379</v>
      </c>
      <c r="AR11367" t="s">
        <v>240</v>
      </c>
      <c r="AS11367">
        <v>5</v>
      </c>
      <c r="AT11367" t="s">
        <v>246</v>
      </c>
      <c r="AU11367" s="27">
        <v>41379</v>
      </c>
    </row>
    <row r="11368" spans="1:47" x14ac:dyDescent="0.2">
      <c r="A11368">
        <v>11367</v>
      </c>
      <c r="B11368" t="s">
        <v>35948</v>
      </c>
      <c r="C11368" t="s">
        <v>381</v>
      </c>
      <c r="D11368" t="s">
        <v>35949</v>
      </c>
      <c r="E11368" s="27">
        <v>41618</v>
      </c>
      <c r="F11368" t="s">
        <v>233</v>
      </c>
      <c r="G11368" s="27">
        <v>21842</v>
      </c>
      <c r="H11368">
        <v>56</v>
      </c>
      <c r="I11368" t="s">
        <v>234</v>
      </c>
      <c r="J11368" t="s">
        <v>245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-1</v>
      </c>
      <c r="Q11368" s="28">
        <v>41617.188194444447</v>
      </c>
      <c r="R11368" s="28">
        <v>41618.057638888888</v>
      </c>
      <c r="S11368" t="s">
        <v>35950</v>
      </c>
      <c r="T11368" s="27">
        <v>41617</v>
      </c>
      <c r="V11368">
        <v>1</v>
      </c>
      <c r="W11368" t="s">
        <v>36</v>
      </c>
      <c r="X11368" t="s">
        <v>3794</v>
      </c>
      <c r="Y11368">
        <v>0</v>
      </c>
      <c r="AB11368" t="s">
        <v>237</v>
      </c>
      <c r="AH11368">
        <v>0</v>
      </c>
      <c r="AN11368" t="s">
        <v>238</v>
      </c>
      <c r="AO11368">
        <v>1</v>
      </c>
      <c r="AP11368" t="s">
        <v>239</v>
      </c>
      <c r="AQ11368" s="27">
        <v>41618</v>
      </c>
      <c r="AR11368" t="s">
        <v>240</v>
      </c>
      <c r="AS11368">
        <v>1</v>
      </c>
      <c r="AT11368" t="s">
        <v>239</v>
      </c>
      <c r="AU11368" s="27">
        <v>41618</v>
      </c>
    </row>
    <row r="11369" spans="1:47" x14ac:dyDescent="0.2">
      <c r="A11369">
        <v>11368</v>
      </c>
      <c r="B11369" t="s">
        <v>35951</v>
      </c>
      <c r="C11369" t="s">
        <v>500</v>
      </c>
      <c r="D11369" t="s">
        <v>575</v>
      </c>
      <c r="E11369" s="27">
        <v>41278</v>
      </c>
      <c r="F11369" t="s">
        <v>233</v>
      </c>
      <c r="G11369" s="27">
        <v>33919</v>
      </c>
      <c r="H11369">
        <v>23</v>
      </c>
      <c r="I11369" t="s">
        <v>259</v>
      </c>
      <c r="J11369" t="s">
        <v>250</v>
      </c>
      <c r="K11369">
        <v>0</v>
      </c>
      <c r="L11369">
        <v>8</v>
      </c>
      <c r="M11369">
        <v>0</v>
      </c>
      <c r="N11369">
        <v>0</v>
      </c>
      <c r="O11369">
        <v>4</v>
      </c>
      <c r="P11369">
        <v>0</v>
      </c>
      <c r="Q11369" s="28">
        <v>41278.527777777781</v>
      </c>
      <c r="R11369" s="28">
        <v>41321.227777777778</v>
      </c>
      <c r="S11369" t="s">
        <v>35952</v>
      </c>
      <c r="T11369" s="27">
        <v>41277</v>
      </c>
      <c r="V11369">
        <v>1</v>
      </c>
      <c r="W11369" t="s">
        <v>32</v>
      </c>
      <c r="X11369" t="s">
        <v>378</v>
      </c>
      <c r="Y11369">
        <v>1</v>
      </c>
      <c r="AA11369" t="s">
        <v>35953</v>
      </c>
      <c r="AB11369" t="s">
        <v>32</v>
      </c>
      <c r="AC11369">
        <v>0</v>
      </c>
      <c r="AD11369" s="27">
        <v>41695</v>
      </c>
      <c r="AE11369" t="s">
        <v>261</v>
      </c>
      <c r="AF11369" s="27">
        <v>41695</v>
      </c>
      <c r="AG11369" s="27">
        <v>41835</v>
      </c>
      <c r="AH11369">
        <v>0</v>
      </c>
      <c r="AN11369" t="s">
        <v>238</v>
      </c>
      <c r="AO11369">
        <v>7</v>
      </c>
      <c r="AP11369" t="s">
        <v>246</v>
      </c>
      <c r="AQ11369" s="27">
        <v>41278</v>
      </c>
      <c r="AR11369" t="s">
        <v>240</v>
      </c>
      <c r="AS11369">
        <v>8</v>
      </c>
      <c r="AT11369" t="s">
        <v>269</v>
      </c>
      <c r="AU11369" s="27">
        <v>41278</v>
      </c>
    </row>
    <row r="11370" spans="1:47" x14ac:dyDescent="0.2">
      <c r="A11370">
        <v>11369</v>
      </c>
      <c r="B11370" t="s">
        <v>35954</v>
      </c>
      <c r="C11370" t="s">
        <v>1262</v>
      </c>
      <c r="D11370" t="s">
        <v>1087</v>
      </c>
      <c r="E11370" s="27">
        <v>41940</v>
      </c>
      <c r="F11370" t="s">
        <v>233</v>
      </c>
      <c r="G11370" s="27">
        <v>33467</v>
      </c>
      <c r="H11370">
        <v>24</v>
      </c>
      <c r="I11370" t="s">
        <v>259</v>
      </c>
      <c r="J11370" t="s">
        <v>250</v>
      </c>
      <c r="K11370">
        <v>0</v>
      </c>
      <c r="L11370">
        <v>10</v>
      </c>
      <c r="M11370">
        <v>1</v>
      </c>
      <c r="N11370">
        <v>0</v>
      </c>
      <c r="O11370">
        <v>8</v>
      </c>
      <c r="P11370">
        <v>-18</v>
      </c>
      <c r="Q11370" s="28">
        <v>41922.1</v>
      </c>
      <c r="R11370" s="28">
        <v>41983.193055555559</v>
      </c>
      <c r="S11370" t="s">
        <v>35955</v>
      </c>
      <c r="U11370" s="27">
        <v>41922</v>
      </c>
      <c r="V11370">
        <v>18</v>
      </c>
      <c r="W11370" t="s">
        <v>32</v>
      </c>
      <c r="X11370" t="s">
        <v>274</v>
      </c>
      <c r="Y11370">
        <v>1</v>
      </c>
      <c r="AA11370" t="s">
        <v>35956</v>
      </c>
      <c r="AB11370" t="s">
        <v>36</v>
      </c>
      <c r="AC11370">
        <v>0</v>
      </c>
      <c r="AD11370" s="27">
        <v>42024</v>
      </c>
      <c r="AE11370" t="s">
        <v>626</v>
      </c>
      <c r="AF11370" s="27">
        <v>42024</v>
      </c>
      <c r="AG11370" s="27">
        <v>42025</v>
      </c>
      <c r="AH11370">
        <v>0</v>
      </c>
      <c r="AN11370" t="s">
        <v>238</v>
      </c>
      <c r="AO11370">
        <v>10</v>
      </c>
      <c r="AP11370" t="s">
        <v>269</v>
      </c>
      <c r="AQ11370" s="27">
        <v>41940</v>
      </c>
      <c r="AR11370" t="s">
        <v>240</v>
      </c>
      <c r="AS11370">
        <v>10</v>
      </c>
      <c r="AT11370" t="s">
        <v>269</v>
      </c>
      <c r="AU11370" s="27">
        <v>41940</v>
      </c>
    </row>
    <row r="11371" spans="1:47" x14ac:dyDescent="0.2">
      <c r="A11371">
        <v>11370</v>
      </c>
      <c r="B11371" t="s">
        <v>35957</v>
      </c>
      <c r="C11371" t="s">
        <v>35958</v>
      </c>
      <c r="D11371" t="s">
        <v>1584</v>
      </c>
      <c r="E11371" s="27">
        <v>41614</v>
      </c>
      <c r="F11371" t="s">
        <v>233</v>
      </c>
      <c r="G11371" s="27">
        <v>28343</v>
      </c>
      <c r="H11371">
        <v>38</v>
      </c>
      <c r="I11371" t="s">
        <v>244</v>
      </c>
      <c r="J11371" t="s">
        <v>250</v>
      </c>
      <c r="K11371">
        <v>0</v>
      </c>
      <c r="L11371">
        <v>8</v>
      </c>
      <c r="M11371">
        <v>1</v>
      </c>
      <c r="N11371">
        <v>0</v>
      </c>
      <c r="O11371">
        <v>8</v>
      </c>
      <c r="P11371">
        <v>-170</v>
      </c>
      <c r="Q11371" s="28">
        <v>41444.225694444445</v>
      </c>
      <c r="R11371" s="28">
        <v>41614.068749999999</v>
      </c>
      <c r="S11371" t="s">
        <v>35959</v>
      </c>
      <c r="T11371" s="27">
        <v>41444</v>
      </c>
      <c r="V11371">
        <v>170</v>
      </c>
      <c r="W11371" t="s">
        <v>32</v>
      </c>
      <c r="X11371" t="s">
        <v>720</v>
      </c>
      <c r="Y11371">
        <v>1</v>
      </c>
      <c r="AA11371" t="s">
        <v>35960</v>
      </c>
      <c r="AB11371" t="s">
        <v>36</v>
      </c>
      <c r="AD11371" s="27">
        <v>41748</v>
      </c>
      <c r="AE11371" t="s">
        <v>1077</v>
      </c>
      <c r="AH11371">
        <v>0</v>
      </c>
      <c r="AN11371" t="s">
        <v>238</v>
      </c>
      <c r="AO11371">
        <v>5</v>
      </c>
      <c r="AP11371" t="s">
        <v>246</v>
      </c>
      <c r="AQ11371" s="27">
        <v>41614</v>
      </c>
      <c r="AR11371" t="s">
        <v>240</v>
      </c>
      <c r="AS11371">
        <v>8</v>
      </c>
      <c r="AT11371" t="s">
        <v>269</v>
      </c>
      <c r="AU11371" s="27">
        <v>41614</v>
      </c>
    </row>
    <row r="11372" spans="1:47" x14ac:dyDescent="0.2">
      <c r="A11372">
        <v>11371</v>
      </c>
      <c r="B11372" t="s">
        <v>35961</v>
      </c>
      <c r="C11372" t="s">
        <v>830</v>
      </c>
      <c r="D11372" t="s">
        <v>35962</v>
      </c>
      <c r="E11372" s="27">
        <v>41811</v>
      </c>
      <c r="F11372" t="s">
        <v>233</v>
      </c>
      <c r="G11372" s="27">
        <v>26107</v>
      </c>
      <c r="H11372">
        <v>44</v>
      </c>
      <c r="I11372" t="s">
        <v>244</v>
      </c>
      <c r="J11372" t="s">
        <v>250</v>
      </c>
      <c r="K11372">
        <v>0</v>
      </c>
      <c r="L11372">
        <v>3</v>
      </c>
      <c r="M11372">
        <v>0</v>
      </c>
      <c r="N11372">
        <v>0</v>
      </c>
      <c r="O11372">
        <v>0</v>
      </c>
      <c r="P11372">
        <v>-1</v>
      </c>
      <c r="Q11372" s="28">
        <v>41810.305555555555</v>
      </c>
      <c r="R11372" s="28">
        <v>41828.243750000001</v>
      </c>
      <c r="S11372" t="s">
        <v>35963</v>
      </c>
      <c r="T11372" s="27">
        <v>41810</v>
      </c>
      <c r="V11372">
        <v>1</v>
      </c>
      <c r="W11372" t="s">
        <v>36</v>
      </c>
      <c r="X11372" t="s">
        <v>279</v>
      </c>
      <c r="Y11372">
        <v>0</v>
      </c>
      <c r="AB11372" t="s">
        <v>237</v>
      </c>
      <c r="AH11372">
        <v>0</v>
      </c>
      <c r="AN11372" t="s">
        <v>238</v>
      </c>
      <c r="AO11372">
        <v>1</v>
      </c>
      <c r="AP11372" t="s">
        <v>239</v>
      </c>
      <c r="AQ11372" s="27">
        <v>41811</v>
      </c>
      <c r="AR11372" t="s">
        <v>240</v>
      </c>
      <c r="AS11372">
        <v>3</v>
      </c>
      <c r="AT11372" t="s">
        <v>239</v>
      </c>
      <c r="AU11372" s="27">
        <v>41811</v>
      </c>
    </row>
    <row r="11373" spans="1:47" x14ac:dyDescent="0.2">
      <c r="A11373">
        <v>11372</v>
      </c>
      <c r="B11373" t="s">
        <v>35964</v>
      </c>
      <c r="C11373" t="s">
        <v>35965</v>
      </c>
      <c r="D11373" t="s">
        <v>35966</v>
      </c>
      <c r="E11373" s="27">
        <v>41621</v>
      </c>
      <c r="F11373" t="s">
        <v>294</v>
      </c>
      <c r="G11373" s="27">
        <v>24335</v>
      </c>
      <c r="H11373">
        <v>49</v>
      </c>
      <c r="I11373" t="s">
        <v>234</v>
      </c>
      <c r="J11373" t="s">
        <v>245</v>
      </c>
      <c r="K11373">
        <v>0</v>
      </c>
      <c r="L11373">
        <v>3</v>
      </c>
      <c r="M11373">
        <v>0</v>
      </c>
      <c r="N11373">
        <v>0</v>
      </c>
      <c r="O11373">
        <v>0</v>
      </c>
      <c r="P11373">
        <v>-1</v>
      </c>
      <c r="Q11373" s="28">
        <v>41620.196527777778</v>
      </c>
      <c r="R11373" s="28">
        <v>41620.384027777778</v>
      </c>
      <c r="S11373" t="s">
        <v>35967</v>
      </c>
      <c r="T11373" s="27">
        <v>41619</v>
      </c>
      <c r="V11373">
        <v>2</v>
      </c>
      <c r="W11373" t="s">
        <v>36</v>
      </c>
      <c r="X11373" t="s">
        <v>2882</v>
      </c>
      <c r="Y11373">
        <v>0</v>
      </c>
      <c r="AB11373" t="s">
        <v>237</v>
      </c>
      <c r="AH11373">
        <v>0</v>
      </c>
      <c r="AN11373" t="s">
        <v>238</v>
      </c>
      <c r="AO11373">
        <v>1</v>
      </c>
      <c r="AP11373" t="s">
        <v>239</v>
      </c>
      <c r="AQ11373" s="27">
        <v>41621</v>
      </c>
      <c r="AR11373" t="s">
        <v>240</v>
      </c>
      <c r="AS11373">
        <v>3</v>
      </c>
      <c r="AT11373" t="s">
        <v>239</v>
      </c>
      <c r="AU11373" s="27">
        <v>41621</v>
      </c>
    </row>
    <row r="11374" spans="1:47" x14ac:dyDescent="0.2">
      <c r="A11374">
        <v>11373</v>
      </c>
      <c r="B11374" t="s">
        <v>35968</v>
      </c>
      <c r="C11374" t="s">
        <v>2056</v>
      </c>
      <c r="D11374" t="s">
        <v>16079</v>
      </c>
      <c r="E11374" s="27">
        <v>41948</v>
      </c>
      <c r="F11374" t="s">
        <v>233</v>
      </c>
      <c r="G11374" s="27">
        <v>32644</v>
      </c>
      <c r="H11374">
        <v>26</v>
      </c>
      <c r="I11374" t="s">
        <v>244</v>
      </c>
      <c r="J11374" t="s">
        <v>250</v>
      </c>
      <c r="K11374">
        <v>0</v>
      </c>
      <c r="L11374">
        <v>9</v>
      </c>
      <c r="M11374">
        <v>0</v>
      </c>
      <c r="N11374">
        <v>0</v>
      </c>
      <c r="O11374">
        <v>1</v>
      </c>
      <c r="P11374">
        <v>-1</v>
      </c>
      <c r="Q11374" s="28">
        <v>41947.355555555558</v>
      </c>
      <c r="R11374" s="28">
        <v>41948.061805555553</v>
      </c>
      <c r="S11374" t="s">
        <v>35969</v>
      </c>
      <c r="T11374" s="27">
        <v>41947</v>
      </c>
      <c r="V11374">
        <v>1</v>
      </c>
      <c r="W11374" t="s">
        <v>32</v>
      </c>
      <c r="X11374" t="s">
        <v>261</v>
      </c>
      <c r="Y11374">
        <v>1</v>
      </c>
      <c r="AA11374" t="s">
        <v>35970</v>
      </c>
      <c r="AB11374" t="s">
        <v>32</v>
      </c>
      <c r="AC11374">
        <v>1</v>
      </c>
      <c r="AD11374" s="27">
        <v>42007</v>
      </c>
      <c r="AE11374" t="s">
        <v>974</v>
      </c>
      <c r="AF11374" s="27">
        <v>42008</v>
      </c>
      <c r="AG11374" s="27">
        <v>42041</v>
      </c>
      <c r="AH11374">
        <v>1</v>
      </c>
      <c r="AJ11374" t="s">
        <v>35970</v>
      </c>
      <c r="AK11374" t="s">
        <v>255</v>
      </c>
      <c r="AL11374" s="27">
        <v>42007</v>
      </c>
      <c r="AM11374" t="s">
        <v>974</v>
      </c>
      <c r="AN11374" t="s">
        <v>238</v>
      </c>
      <c r="AO11374">
        <v>8</v>
      </c>
      <c r="AP11374" t="s">
        <v>269</v>
      </c>
      <c r="AQ11374" s="27">
        <v>41948</v>
      </c>
      <c r="AR11374" t="s">
        <v>240</v>
      </c>
      <c r="AS11374">
        <v>9</v>
      </c>
      <c r="AT11374" t="s">
        <v>269</v>
      </c>
      <c r="AU11374" s="27">
        <v>41948</v>
      </c>
    </row>
    <row r="11375" spans="1:47" x14ac:dyDescent="0.2">
      <c r="A11375">
        <v>11374</v>
      </c>
      <c r="B11375" t="s">
        <v>35971</v>
      </c>
      <c r="C11375" t="s">
        <v>3623</v>
      </c>
      <c r="D11375" t="s">
        <v>1841</v>
      </c>
      <c r="E11375" s="27">
        <v>41326</v>
      </c>
      <c r="F11375" t="s">
        <v>294</v>
      </c>
      <c r="G11375" s="27">
        <v>28469</v>
      </c>
      <c r="H11375">
        <v>38</v>
      </c>
      <c r="I11375" t="s">
        <v>244</v>
      </c>
      <c r="J11375" t="s">
        <v>250</v>
      </c>
      <c r="K11375">
        <v>0</v>
      </c>
      <c r="L11375">
        <v>10</v>
      </c>
      <c r="M11375">
        <v>0</v>
      </c>
      <c r="N11375">
        <v>0</v>
      </c>
      <c r="O11375">
        <v>25</v>
      </c>
      <c r="P11375">
        <v>-1</v>
      </c>
      <c r="Q11375" s="28">
        <v>41325.44027777778</v>
      </c>
      <c r="R11375" s="28">
        <v>41520.262499999997</v>
      </c>
      <c r="S11375" t="s">
        <v>35972</v>
      </c>
      <c r="T11375" s="27">
        <v>41325</v>
      </c>
      <c r="V11375">
        <v>1</v>
      </c>
      <c r="W11375" t="s">
        <v>36</v>
      </c>
      <c r="X11375" t="s">
        <v>385</v>
      </c>
      <c r="Y11375">
        <v>0</v>
      </c>
      <c r="AB11375" t="s">
        <v>237</v>
      </c>
      <c r="AH11375">
        <v>0</v>
      </c>
      <c r="AN11375" t="s">
        <v>238</v>
      </c>
      <c r="AO11375">
        <v>10</v>
      </c>
      <c r="AP11375" t="s">
        <v>269</v>
      </c>
      <c r="AQ11375" s="27">
        <v>41326</v>
      </c>
      <c r="AR11375" t="s">
        <v>240</v>
      </c>
      <c r="AS11375">
        <v>10</v>
      </c>
      <c r="AT11375" t="s">
        <v>269</v>
      </c>
      <c r="AU11375" s="27">
        <v>41326</v>
      </c>
    </row>
    <row r="11376" spans="1:47" x14ac:dyDescent="0.2">
      <c r="A11376">
        <v>11375</v>
      </c>
      <c r="B11376" t="s">
        <v>35973</v>
      </c>
      <c r="C11376" t="s">
        <v>35974</v>
      </c>
      <c r="D11376" t="s">
        <v>6774</v>
      </c>
      <c r="E11376" s="27">
        <v>41698</v>
      </c>
      <c r="F11376" t="s">
        <v>233</v>
      </c>
      <c r="G11376" s="27">
        <v>34035</v>
      </c>
      <c r="H11376">
        <v>23</v>
      </c>
      <c r="I11376" t="s">
        <v>259</v>
      </c>
      <c r="J11376" t="s">
        <v>245</v>
      </c>
      <c r="K11376">
        <v>0</v>
      </c>
      <c r="L11376">
        <v>2</v>
      </c>
      <c r="M11376">
        <v>0</v>
      </c>
      <c r="N11376">
        <v>0</v>
      </c>
      <c r="O11376">
        <v>0</v>
      </c>
      <c r="P11376">
        <v>-1</v>
      </c>
      <c r="Q11376" s="28">
        <v>41697.466666666667</v>
      </c>
      <c r="R11376" s="28">
        <v>41698.32708333333</v>
      </c>
      <c r="S11376" t="s">
        <v>35975</v>
      </c>
      <c r="T11376" s="27">
        <v>41697</v>
      </c>
      <c r="V11376">
        <v>1</v>
      </c>
      <c r="W11376" t="s">
        <v>32</v>
      </c>
      <c r="X11376" t="s">
        <v>359</v>
      </c>
      <c r="Y11376">
        <v>0</v>
      </c>
      <c r="AB11376" t="s">
        <v>237</v>
      </c>
      <c r="AH11376">
        <v>0</v>
      </c>
      <c r="AN11376" t="s">
        <v>238</v>
      </c>
      <c r="AO11376">
        <v>4</v>
      </c>
      <c r="AP11376" t="s">
        <v>239</v>
      </c>
      <c r="AQ11376" s="27">
        <v>41698</v>
      </c>
      <c r="AR11376" t="s">
        <v>240</v>
      </c>
      <c r="AS11376">
        <v>2</v>
      </c>
      <c r="AT11376" t="s">
        <v>239</v>
      </c>
      <c r="AU11376" s="27">
        <v>41698</v>
      </c>
    </row>
    <row r="11377" spans="1:47" x14ac:dyDescent="0.2">
      <c r="A11377">
        <v>11376</v>
      </c>
      <c r="B11377" t="s">
        <v>35976</v>
      </c>
      <c r="C11377" t="s">
        <v>6373</v>
      </c>
      <c r="D11377" t="s">
        <v>35977</v>
      </c>
      <c r="E11377" s="27">
        <v>41649</v>
      </c>
      <c r="F11377" t="s">
        <v>233</v>
      </c>
      <c r="G11377" s="27">
        <v>34583</v>
      </c>
      <c r="H11377">
        <v>21</v>
      </c>
      <c r="I11377" t="s">
        <v>259</v>
      </c>
      <c r="J11377" t="s">
        <v>250</v>
      </c>
      <c r="K11377">
        <v>0</v>
      </c>
      <c r="L11377">
        <v>6</v>
      </c>
      <c r="M11377">
        <v>0</v>
      </c>
      <c r="N11377">
        <v>1</v>
      </c>
      <c r="O11377">
        <v>1</v>
      </c>
      <c r="P11377">
        <v>-65</v>
      </c>
      <c r="Q11377" s="28">
        <v>41584.256944444445</v>
      </c>
      <c r="R11377" s="28">
        <v>41649.413888888892</v>
      </c>
      <c r="S11377" t="s">
        <v>35978</v>
      </c>
      <c r="T11377" s="27">
        <v>41584</v>
      </c>
      <c r="V11377">
        <v>65</v>
      </c>
      <c r="W11377" t="s">
        <v>32</v>
      </c>
      <c r="X11377" t="s">
        <v>555</v>
      </c>
      <c r="Y11377">
        <v>1</v>
      </c>
      <c r="AA11377" t="s">
        <v>35979</v>
      </c>
      <c r="AB11377" t="s">
        <v>36</v>
      </c>
      <c r="AD11377" s="27">
        <v>42384</v>
      </c>
      <c r="AE11377" t="s">
        <v>412</v>
      </c>
      <c r="AH11377">
        <v>0</v>
      </c>
      <c r="AN11377" t="s">
        <v>238</v>
      </c>
      <c r="AO11377">
        <v>6</v>
      </c>
      <c r="AP11377" t="s">
        <v>246</v>
      </c>
      <c r="AQ11377" s="27">
        <v>41649</v>
      </c>
      <c r="AR11377" t="s">
        <v>240</v>
      </c>
      <c r="AS11377">
        <v>6</v>
      </c>
      <c r="AT11377" t="s">
        <v>246</v>
      </c>
      <c r="AU11377" s="27">
        <v>41649</v>
      </c>
    </row>
    <row r="11378" spans="1:47" x14ac:dyDescent="0.2">
      <c r="A11378">
        <v>11377</v>
      </c>
      <c r="B11378" t="s">
        <v>35980</v>
      </c>
      <c r="C11378" t="s">
        <v>11501</v>
      </c>
      <c r="D11378" t="s">
        <v>35981</v>
      </c>
      <c r="E11378" s="27">
        <v>41622</v>
      </c>
      <c r="F11378" t="s">
        <v>233</v>
      </c>
      <c r="G11378" s="27">
        <v>32395</v>
      </c>
      <c r="H11378">
        <v>27</v>
      </c>
      <c r="I11378" t="s">
        <v>244</v>
      </c>
      <c r="J11378" t="s">
        <v>245</v>
      </c>
      <c r="K11378">
        <v>0</v>
      </c>
      <c r="L11378">
        <v>3</v>
      </c>
      <c r="M11378">
        <v>0</v>
      </c>
      <c r="N11378">
        <v>0</v>
      </c>
      <c r="O11378">
        <v>0</v>
      </c>
      <c r="W11378" t="s">
        <v>237</v>
      </c>
      <c r="Y11378">
        <v>-1</v>
      </c>
      <c r="AB11378" t="s">
        <v>237</v>
      </c>
      <c r="AH11378">
        <v>0</v>
      </c>
      <c r="AN11378" t="s">
        <v>238</v>
      </c>
      <c r="AO11378">
        <v>3</v>
      </c>
      <c r="AP11378" t="s">
        <v>239</v>
      </c>
      <c r="AQ11378" s="27">
        <v>41622</v>
      </c>
      <c r="AR11378" t="s">
        <v>240</v>
      </c>
      <c r="AS11378">
        <v>3</v>
      </c>
      <c r="AT11378" t="s">
        <v>239</v>
      </c>
      <c r="AU11378" s="27">
        <v>41622</v>
      </c>
    </row>
    <row r="11379" spans="1:47" x14ac:dyDescent="0.2">
      <c r="A11379">
        <v>11378</v>
      </c>
      <c r="B11379" t="s">
        <v>35982</v>
      </c>
      <c r="C11379" t="s">
        <v>281</v>
      </c>
      <c r="D11379" t="s">
        <v>35983</v>
      </c>
      <c r="E11379" s="27">
        <v>41903</v>
      </c>
      <c r="F11379" t="s">
        <v>233</v>
      </c>
      <c r="G11379" s="27">
        <v>29388</v>
      </c>
      <c r="H11379">
        <v>35</v>
      </c>
      <c r="I11379" t="s">
        <v>244</v>
      </c>
      <c r="J11379" t="s">
        <v>245</v>
      </c>
      <c r="K11379">
        <v>0</v>
      </c>
      <c r="L11379">
        <v>2</v>
      </c>
      <c r="M11379">
        <v>0</v>
      </c>
      <c r="N11379">
        <v>0</v>
      </c>
      <c r="O11379">
        <v>2</v>
      </c>
      <c r="P11379">
        <v>0</v>
      </c>
      <c r="Q11379" s="28">
        <v>41903.188194444447</v>
      </c>
      <c r="R11379" s="28">
        <v>41904.344444444447</v>
      </c>
      <c r="S11379" t="s">
        <v>35984</v>
      </c>
      <c r="T11379" s="27">
        <v>41903</v>
      </c>
      <c r="V11379">
        <v>0</v>
      </c>
      <c r="W11379" t="s">
        <v>32</v>
      </c>
      <c r="X11379" t="s">
        <v>252</v>
      </c>
      <c r="Y11379">
        <v>0</v>
      </c>
      <c r="AB11379" t="s">
        <v>237</v>
      </c>
      <c r="AH11379">
        <v>0</v>
      </c>
      <c r="AN11379" t="s">
        <v>238</v>
      </c>
      <c r="AO11379">
        <v>3</v>
      </c>
      <c r="AP11379" t="s">
        <v>239</v>
      </c>
      <c r="AQ11379" s="27">
        <v>41903</v>
      </c>
      <c r="AR11379" t="s">
        <v>240</v>
      </c>
      <c r="AS11379">
        <v>2</v>
      </c>
      <c r="AT11379" t="s">
        <v>239</v>
      </c>
      <c r="AU11379" s="27">
        <v>41903</v>
      </c>
    </row>
    <row r="11380" spans="1:47" x14ac:dyDescent="0.2">
      <c r="A11380">
        <v>11379</v>
      </c>
      <c r="B11380" t="s">
        <v>35985</v>
      </c>
      <c r="C11380" t="s">
        <v>3736</v>
      </c>
      <c r="D11380" t="s">
        <v>496</v>
      </c>
      <c r="E11380" s="27">
        <v>41738</v>
      </c>
      <c r="F11380" t="s">
        <v>233</v>
      </c>
      <c r="G11380" s="27">
        <v>31282</v>
      </c>
      <c r="H11380">
        <v>30</v>
      </c>
      <c r="I11380" t="s">
        <v>244</v>
      </c>
      <c r="J11380" t="s">
        <v>245</v>
      </c>
      <c r="K11380">
        <v>0</v>
      </c>
      <c r="L11380">
        <v>1</v>
      </c>
      <c r="M11380">
        <v>0</v>
      </c>
      <c r="N11380">
        <v>0</v>
      </c>
      <c r="O11380">
        <v>0</v>
      </c>
      <c r="P11380">
        <v>-1</v>
      </c>
      <c r="Q11380" s="28">
        <v>41737.202777777777</v>
      </c>
      <c r="R11380" s="28">
        <v>41738.375</v>
      </c>
      <c r="S11380" t="s">
        <v>35986</v>
      </c>
      <c r="T11380" s="27">
        <v>41737</v>
      </c>
      <c r="V11380">
        <v>1</v>
      </c>
      <c r="W11380" t="s">
        <v>36</v>
      </c>
      <c r="X11380" t="s">
        <v>279</v>
      </c>
      <c r="Y11380">
        <v>0</v>
      </c>
      <c r="AB11380" t="s">
        <v>237</v>
      </c>
      <c r="AH11380">
        <v>0</v>
      </c>
      <c r="AN11380" t="s">
        <v>238</v>
      </c>
      <c r="AO11380">
        <v>1</v>
      </c>
      <c r="AP11380" t="s">
        <v>239</v>
      </c>
      <c r="AQ11380" s="27">
        <v>41738</v>
      </c>
      <c r="AR11380" t="s">
        <v>240</v>
      </c>
      <c r="AS11380">
        <v>1</v>
      </c>
      <c r="AT11380" t="s">
        <v>239</v>
      </c>
      <c r="AU11380" s="27">
        <v>41738</v>
      </c>
    </row>
    <row r="11381" spans="1:47" x14ac:dyDescent="0.2">
      <c r="A11381">
        <v>11380</v>
      </c>
      <c r="B11381" t="s">
        <v>31031</v>
      </c>
      <c r="C11381" t="s">
        <v>5244</v>
      </c>
      <c r="D11381" t="s">
        <v>1325</v>
      </c>
      <c r="E11381" s="27">
        <v>41512</v>
      </c>
      <c r="F11381" t="s">
        <v>233</v>
      </c>
      <c r="G11381" s="27">
        <v>34590</v>
      </c>
      <c r="H11381">
        <v>21</v>
      </c>
      <c r="I11381" t="s">
        <v>259</v>
      </c>
      <c r="J11381" t="s">
        <v>353</v>
      </c>
      <c r="K11381">
        <v>2</v>
      </c>
      <c r="L11381">
        <v>8</v>
      </c>
      <c r="M11381">
        <v>2</v>
      </c>
      <c r="N11381">
        <v>1</v>
      </c>
      <c r="O11381">
        <v>4</v>
      </c>
      <c r="S11381" t="s">
        <v>35987</v>
      </c>
      <c r="U11381" s="27">
        <v>41059</v>
      </c>
      <c r="V11381">
        <v>453</v>
      </c>
      <c r="W11381" t="s">
        <v>32</v>
      </c>
      <c r="X11381" t="s">
        <v>274</v>
      </c>
      <c r="Y11381">
        <v>0</v>
      </c>
      <c r="AB11381" t="s">
        <v>237</v>
      </c>
      <c r="AH11381">
        <v>0</v>
      </c>
      <c r="AN11381" t="s">
        <v>238</v>
      </c>
      <c r="AO11381">
        <v>7</v>
      </c>
      <c r="AP11381" t="s">
        <v>246</v>
      </c>
      <c r="AQ11381" s="27">
        <v>41512</v>
      </c>
      <c r="AR11381" t="s">
        <v>240</v>
      </c>
      <c r="AS11381">
        <v>8</v>
      </c>
      <c r="AT11381" t="s">
        <v>269</v>
      </c>
      <c r="AU11381" s="27">
        <v>41512</v>
      </c>
    </row>
    <row r="11382" spans="1:47" x14ac:dyDescent="0.2">
      <c r="A11382">
        <v>11381</v>
      </c>
      <c r="B11382" t="s">
        <v>35988</v>
      </c>
      <c r="C11382" t="s">
        <v>20360</v>
      </c>
      <c r="D11382" t="s">
        <v>3510</v>
      </c>
      <c r="E11382" s="27">
        <v>41323</v>
      </c>
      <c r="F11382" t="s">
        <v>233</v>
      </c>
      <c r="G11382" s="27">
        <v>28789</v>
      </c>
      <c r="H11382">
        <v>37</v>
      </c>
      <c r="I11382" t="s">
        <v>244</v>
      </c>
      <c r="J11382" t="s">
        <v>250</v>
      </c>
      <c r="K11382">
        <v>0</v>
      </c>
      <c r="L11382">
        <v>8</v>
      </c>
      <c r="M11382">
        <v>0</v>
      </c>
      <c r="N11382">
        <v>0</v>
      </c>
      <c r="O11382">
        <v>0</v>
      </c>
      <c r="P11382">
        <v>0</v>
      </c>
      <c r="Q11382" s="28">
        <v>41323.098611111112</v>
      </c>
      <c r="R11382" s="28">
        <v>41323.270833333336</v>
      </c>
      <c r="S11382" t="s">
        <v>35989</v>
      </c>
      <c r="T11382" s="27">
        <v>41323</v>
      </c>
      <c r="V11382">
        <v>0</v>
      </c>
      <c r="W11382" t="s">
        <v>32</v>
      </c>
      <c r="X11382" t="s">
        <v>261</v>
      </c>
      <c r="Y11382">
        <v>1</v>
      </c>
      <c r="AA11382" t="s">
        <v>35990</v>
      </c>
      <c r="AB11382" t="s">
        <v>36</v>
      </c>
      <c r="AD11382" s="27">
        <v>41347</v>
      </c>
      <c r="AE11382" t="s">
        <v>724</v>
      </c>
      <c r="AH11382">
        <v>0</v>
      </c>
      <c r="AN11382" t="s">
        <v>238</v>
      </c>
      <c r="AO11382">
        <v>5</v>
      </c>
      <c r="AP11382" t="s">
        <v>246</v>
      </c>
      <c r="AQ11382" s="27">
        <v>41323</v>
      </c>
      <c r="AR11382" t="s">
        <v>240</v>
      </c>
      <c r="AS11382">
        <v>8</v>
      </c>
      <c r="AT11382" t="s">
        <v>269</v>
      </c>
      <c r="AU11382" s="27">
        <v>41323</v>
      </c>
    </row>
    <row r="11383" spans="1:47" x14ac:dyDescent="0.2">
      <c r="A11383">
        <v>11382</v>
      </c>
      <c r="B11383" t="s">
        <v>35991</v>
      </c>
      <c r="C11383" t="s">
        <v>35992</v>
      </c>
      <c r="D11383" t="s">
        <v>35993</v>
      </c>
      <c r="E11383" s="27">
        <v>41646</v>
      </c>
      <c r="F11383" t="s">
        <v>294</v>
      </c>
      <c r="G11383" s="27">
        <v>26679</v>
      </c>
      <c r="H11383">
        <v>43</v>
      </c>
      <c r="I11383" t="s">
        <v>244</v>
      </c>
      <c r="J11383" t="s">
        <v>22</v>
      </c>
      <c r="K11383">
        <v>0</v>
      </c>
      <c r="L11383">
        <v>1</v>
      </c>
      <c r="M11383">
        <v>0</v>
      </c>
      <c r="N11383">
        <v>0</v>
      </c>
      <c r="O11383">
        <v>2</v>
      </c>
      <c r="P11383">
        <v>-105</v>
      </c>
      <c r="Q11383" s="28">
        <v>41541.161805555559</v>
      </c>
      <c r="R11383" s="28">
        <v>41542.293055555558</v>
      </c>
      <c r="S11383" t="s">
        <v>35994</v>
      </c>
      <c r="T11383" s="27">
        <v>41541</v>
      </c>
      <c r="V11383">
        <v>105</v>
      </c>
      <c r="W11383" t="s">
        <v>32</v>
      </c>
      <c r="X11383" t="s">
        <v>1756</v>
      </c>
      <c r="Y11383">
        <v>0</v>
      </c>
      <c r="AB11383" t="s">
        <v>237</v>
      </c>
      <c r="AH11383">
        <v>0</v>
      </c>
      <c r="AN11383" t="s">
        <v>238</v>
      </c>
      <c r="AO11383">
        <v>1</v>
      </c>
      <c r="AP11383" t="s">
        <v>239</v>
      </c>
      <c r="AQ11383" s="27">
        <v>41646</v>
      </c>
      <c r="AR11383" t="s">
        <v>240</v>
      </c>
      <c r="AS11383">
        <v>1</v>
      </c>
      <c r="AT11383" t="s">
        <v>239</v>
      </c>
      <c r="AU11383" s="27">
        <v>41646</v>
      </c>
    </row>
    <row r="11384" spans="1:47" x14ac:dyDescent="0.2">
      <c r="A11384">
        <v>11383</v>
      </c>
      <c r="B11384" t="s">
        <v>35995</v>
      </c>
      <c r="C11384" t="s">
        <v>35996</v>
      </c>
      <c r="D11384" t="s">
        <v>1544</v>
      </c>
      <c r="E11384" s="27">
        <v>41824</v>
      </c>
      <c r="F11384" t="s">
        <v>294</v>
      </c>
      <c r="G11384" s="27">
        <v>31747</v>
      </c>
      <c r="H11384">
        <v>29</v>
      </c>
      <c r="I11384" t="s">
        <v>244</v>
      </c>
      <c r="J11384" t="s">
        <v>250</v>
      </c>
      <c r="K11384">
        <v>0</v>
      </c>
      <c r="L11384">
        <v>5</v>
      </c>
      <c r="M11384">
        <v>0</v>
      </c>
      <c r="N11384">
        <v>0</v>
      </c>
      <c r="O11384">
        <v>0</v>
      </c>
      <c r="P11384">
        <v>-1</v>
      </c>
      <c r="Q11384" s="28">
        <v>41823.085416666669</v>
      </c>
      <c r="R11384" s="28">
        <v>41826.354166666664</v>
      </c>
      <c r="S11384" t="s">
        <v>35997</v>
      </c>
      <c r="T11384" s="27">
        <v>41823</v>
      </c>
      <c r="V11384">
        <v>1</v>
      </c>
      <c r="W11384" t="s">
        <v>32</v>
      </c>
      <c r="X11384" t="s">
        <v>588</v>
      </c>
      <c r="Y11384">
        <v>0</v>
      </c>
      <c r="AB11384" t="s">
        <v>237</v>
      </c>
      <c r="AH11384">
        <v>0</v>
      </c>
      <c r="AN11384" t="s">
        <v>238</v>
      </c>
      <c r="AO11384">
        <v>4</v>
      </c>
      <c r="AP11384" t="s">
        <v>239</v>
      </c>
      <c r="AQ11384" s="27">
        <v>41824</v>
      </c>
      <c r="AR11384" t="s">
        <v>240</v>
      </c>
      <c r="AS11384">
        <v>5</v>
      </c>
      <c r="AT11384" t="s">
        <v>246</v>
      </c>
      <c r="AU11384" s="27">
        <v>41824</v>
      </c>
    </row>
    <row r="11385" spans="1:47" x14ac:dyDescent="0.2">
      <c r="A11385">
        <v>11384</v>
      </c>
      <c r="B11385" t="s">
        <v>35998</v>
      </c>
      <c r="C11385" t="s">
        <v>6615</v>
      </c>
      <c r="D11385" t="s">
        <v>2220</v>
      </c>
      <c r="E11385" s="27">
        <v>41701</v>
      </c>
      <c r="F11385" t="s">
        <v>294</v>
      </c>
      <c r="G11385" s="27">
        <v>27332</v>
      </c>
      <c r="H11385">
        <v>41</v>
      </c>
      <c r="I11385" t="s">
        <v>244</v>
      </c>
      <c r="J11385" t="s">
        <v>22</v>
      </c>
      <c r="K11385">
        <v>0</v>
      </c>
      <c r="L11385">
        <v>1</v>
      </c>
      <c r="M11385">
        <v>0</v>
      </c>
      <c r="N11385">
        <v>0</v>
      </c>
      <c r="O11385">
        <v>1</v>
      </c>
      <c r="P11385">
        <v>-7</v>
      </c>
      <c r="Q11385" s="28">
        <v>41694.304861111108</v>
      </c>
      <c r="R11385" s="28">
        <v>41697.17291666667</v>
      </c>
      <c r="S11385" t="s">
        <v>35999</v>
      </c>
      <c r="U11385" s="27">
        <v>41694</v>
      </c>
      <c r="V11385">
        <v>7</v>
      </c>
      <c r="W11385" t="s">
        <v>32</v>
      </c>
      <c r="X11385" t="s">
        <v>274</v>
      </c>
      <c r="Y11385">
        <v>0</v>
      </c>
      <c r="AB11385" t="s">
        <v>237</v>
      </c>
      <c r="AH11385">
        <v>0</v>
      </c>
      <c r="AN11385" t="s">
        <v>238</v>
      </c>
      <c r="AO11385">
        <v>1</v>
      </c>
      <c r="AP11385" t="s">
        <v>239</v>
      </c>
      <c r="AQ11385" s="27">
        <v>41701</v>
      </c>
      <c r="AR11385" t="s">
        <v>240</v>
      </c>
      <c r="AS11385">
        <v>1</v>
      </c>
      <c r="AT11385" t="s">
        <v>239</v>
      </c>
      <c r="AU11385" s="27">
        <v>41701</v>
      </c>
    </row>
    <row r="11386" spans="1:47" x14ac:dyDescent="0.2">
      <c r="A11386">
        <v>11385</v>
      </c>
      <c r="B11386" t="s">
        <v>36000</v>
      </c>
      <c r="C11386" t="s">
        <v>803</v>
      </c>
      <c r="D11386" t="s">
        <v>586</v>
      </c>
      <c r="E11386" s="27">
        <v>41586</v>
      </c>
      <c r="F11386" t="s">
        <v>233</v>
      </c>
      <c r="G11386" s="27">
        <v>28972</v>
      </c>
      <c r="H11386">
        <v>36</v>
      </c>
      <c r="I11386" t="s">
        <v>244</v>
      </c>
      <c r="J11386" t="s">
        <v>250</v>
      </c>
      <c r="K11386">
        <v>1</v>
      </c>
      <c r="L11386">
        <v>7</v>
      </c>
      <c r="M11386">
        <v>0</v>
      </c>
      <c r="N11386">
        <v>0</v>
      </c>
      <c r="O11386">
        <v>11</v>
      </c>
      <c r="P11386">
        <v>-1</v>
      </c>
      <c r="Q11386" s="28">
        <v>41585.07916666667</v>
      </c>
      <c r="R11386" s="28">
        <v>41586.332638888889</v>
      </c>
      <c r="S11386" t="s">
        <v>36001</v>
      </c>
      <c r="U11386" s="27">
        <v>39961</v>
      </c>
      <c r="V11386">
        <v>1625</v>
      </c>
      <c r="W11386" t="s">
        <v>32</v>
      </c>
      <c r="X11386" t="s">
        <v>274</v>
      </c>
      <c r="Y11386">
        <v>1</v>
      </c>
      <c r="AA11386" t="s">
        <v>36002</v>
      </c>
      <c r="AB11386" t="s">
        <v>32</v>
      </c>
      <c r="AC11386">
        <v>0</v>
      </c>
      <c r="AD11386" s="27">
        <v>41782</v>
      </c>
      <c r="AE11386" t="s">
        <v>459</v>
      </c>
      <c r="AF11386" s="27">
        <v>41782</v>
      </c>
      <c r="AG11386" s="27">
        <v>41783</v>
      </c>
      <c r="AH11386">
        <v>0</v>
      </c>
      <c r="AN11386" t="s">
        <v>238</v>
      </c>
      <c r="AO11386">
        <v>7</v>
      </c>
      <c r="AP11386" t="s">
        <v>246</v>
      </c>
      <c r="AQ11386" s="27">
        <v>41586</v>
      </c>
      <c r="AR11386" t="s">
        <v>240</v>
      </c>
      <c r="AS11386">
        <v>7</v>
      </c>
      <c r="AT11386" t="s">
        <v>246</v>
      </c>
      <c r="AU11386" s="27">
        <v>41586</v>
      </c>
    </row>
    <row r="11387" spans="1:47" x14ac:dyDescent="0.2">
      <c r="A11387">
        <v>11386</v>
      </c>
      <c r="B11387" t="s">
        <v>36003</v>
      </c>
      <c r="C11387" t="s">
        <v>5358</v>
      </c>
      <c r="D11387" t="s">
        <v>1325</v>
      </c>
      <c r="E11387" s="27">
        <v>41339</v>
      </c>
      <c r="F11387" t="s">
        <v>233</v>
      </c>
      <c r="G11387" s="27">
        <v>32630</v>
      </c>
      <c r="H11387">
        <v>26</v>
      </c>
      <c r="I11387" t="s">
        <v>244</v>
      </c>
      <c r="J11387" t="s">
        <v>245</v>
      </c>
      <c r="K11387">
        <v>0</v>
      </c>
      <c r="L11387">
        <v>7</v>
      </c>
      <c r="M11387">
        <v>0</v>
      </c>
      <c r="N11387">
        <v>0</v>
      </c>
      <c r="O11387">
        <v>5</v>
      </c>
      <c r="P11387">
        <v>-1</v>
      </c>
      <c r="Q11387" s="28">
        <v>41338.203472222223</v>
      </c>
      <c r="R11387" s="28">
        <v>41339.458333333336</v>
      </c>
      <c r="S11387" t="s">
        <v>36004</v>
      </c>
      <c r="T11387" s="27">
        <v>41338</v>
      </c>
      <c r="V11387">
        <v>1</v>
      </c>
      <c r="W11387" t="s">
        <v>36</v>
      </c>
      <c r="X11387" t="s">
        <v>422</v>
      </c>
      <c r="Y11387">
        <v>1</v>
      </c>
      <c r="AA11387" t="s">
        <v>36005</v>
      </c>
      <c r="AB11387" t="s">
        <v>36</v>
      </c>
      <c r="AC11387">
        <v>357</v>
      </c>
      <c r="AD11387" s="27">
        <v>41702</v>
      </c>
      <c r="AE11387" t="s">
        <v>412</v>
      </c>
      <c r="AF11387" s="27">
        <v>42059</v>
      </c>
      <c r="AG11387" s="27">
        <v>42087</v>
      </c>
      <c r="AH11387">
        <v>0</v>
      </c>
      <c r="AN11387" t="s">
        <v>238</v>
      </c>
      <c r="AO11387">
        <v>4</v>
      </c>
      <c r="AP11387" t="s">
        <v>239</v>
      </c>
      <c r="AQ11387" s="27">
        <v>41339</v>
      </c>
      <c r="AR11387" t="s">
        <v>240</v>
      </c>
      <c r="AS11387">
        <v>7</v>
      </c>
      <c r="AT11387" t="s">
        <v>246</v>
      </c>
      <c r="AU11387" s="27">
        <v>41339</v>
      </c>
    </row>
    <row r="11388" spans="1:47" x14ac:dyDescent="0.2">
      <c r="A11388">
        <v>11387</v>
      </c>
      <c r="B11388" t="s">
        <v>36006</v>
      </c>
      <c r="C11388" t="s">
        <v>990</v>
      </c>
      <c r="D11388" t="s">
        <v>5863</v>
      </c>
      <c r="E11388" s="27">
        <v>41489</v>
      </c>
      <c r="F11388" t="s">
        <v>233</v>
      </c>
      <c r="G11388" s="27">
        <v>30470</v>
      </c>
      <c r="H11388">
        <v>32</v>
      </c>
      <c r="I11388" t="s">
        <v>244</v>
      </c>
      <c r="J11388" t="s">
        <v>245</v>
      </c>
      <c r="K11388">
        <v>0</v>
      </c>
      <c r="L11388">
        <v>7</v>
      </c>
      <c r="M11388">
        <v>1</v>
      </c>
      <c r="N11388">
        <v>0</v>
      </c>
      <c r="O11388">
        <v>17</v>
      </c>
      <c r="P11388">
        <v>-1</v>
      </c>
      <c r="Q11388" s="28">
        <v>41488.436805555553</v>
      </c>
      <c r="R11388" s="28">
        <v>41543.291666666664</v>
      </c>
      <c r="S11388" t="s">
        <v>36007</v>
      </c>
      <c r="U11388" s="27">
        <v>41489</v>
      </c>
      <c r="V11388">
        <v>0</v>
      </c>
      <c r="W11388" t="s">
        <v>32</v>
      </c>
      <c r="X11388" t="s">
        <v>274</v>
      </c>
      <c r="Y11388">
        <v>1</v>
      </c>
      <c r="AA11388" t="s">
        <v>36008</v>
      </c>
      <c r="AB11388" t="s">
        <v>36</v>
      </c>
      <c r="AC11388">
        <v>22</v>
      </c>
      <c r="AD11388" s="27">
        <v>41833</v>
      </c>
      <c r="AE11388" t="s">
        <v>1508</v>
      </c>
      <c r="AF11388" s="27">
        <v>41855</v>
      </c>
      <c r="AG11388" s="27">
        <v>42039</v>
      </c>
      <c r="AH11388">
        <v>0</v>
      </c>
      <c r="AN11388" t="s">
        <v>238</v>
      </c>
      <c r="AO11388">
        <v>4</v>
      </c>
      <c r="AP11388" t="s">
        <v>239</v>
      </c>
      <c r="AQ11388" s="27">
        <v>41489</v>
      </c>
      <c r="AR11388" t="s">
        <v>240</v>
      </c>
      <c r="AS11388">
        <v>7</v>
      </c>
      <c r="AT11388" t="s">
        <v>246</v>
      </c>
      <c r="AU11388" s="27">
        <v>41489</v>
      </c>
    </row>
    <row r="11389" spans="1:47" x14ac:dyDescent="0.2">
      <c r="A11389">
        <v>11388</v>
      </c>
      <c r="B11389" t="s">
        <v>36009</v>
      </c>
      <c r="C11389" t="s">
        <v>3280</v>
      </c>
      <c r="D11389" t="s">
        <v>36010</v>
      </c>
      <c r="E11389" s="27">
        <v>41402</v>
      </c>
      <c r="F11389" t="s">
        <v>233</v>
      </c>
      <c r="G11389" s="27">
        <v>28152</v>
      </c>
      <c r="H11389">
        <v>39</v>
      </c>
      <c r="I11389" t="s">
        <v>244</v>
      </c>
      <c r="J11389" t="s">
        <v>250</v>
      </c>
      <c r="K11389">
        <v>1</v>
      </c>
      <c r="L11389">
        <v>6</v>
      </c>
      <c r="M11389">
        <v>0</v>
      </c>
      <c r="N11389">
        <v>0</v>
      </c>
      <c r="O11389">
        <v>12</v>
      </c>
      <c r="P11389">
        <v>-1</v>
      </c>
      <c r="Q11389" s="28">
        <v>41401.232638888891</v>
      </c>
      <c r="R11389" s="28">
        <v>41403.134027777778</v>
      </c>
      <c r="S11389" t="s">
        <v>36011</v>
      </c>
      <c r="T11389" s="27">
        <v>41401</v>
      </c>
      <c r="V11389">
        <v>1</v>
      </c>
      <c r="W11389" t="s">
        <v>32</v>
      </c>
      <c r="X11389" t="s">
        <v>2976</v>
      </c>
      <c r="Y11389">
        <v>0</v>
      </c>
      <c r="AB11389" t="s">
        <v>237</v>
      </c>
      <c r="AH11389">
        <v>0</v>
      </c>
      <c r="AN11389" t="s">
        <v>238</v>
      </c>
      <c r="AO11389">
        <v>6</v>
      </c>
      <c r="AP11389" t="s">
        <v>246</v>
      </c>
      <c r="AQ11389" s="27">
        <v>41402</v>
      </c>
      <c r="AR11389" t="s">
        <v>240</v>
      </c>
      <c r="AS11389">
        <v>6</v>
      </c>
      <c r="AT11389" t="s">
        <v>246</v>
      </c>
      <c r="AU11389" s="27">
        <v>41402</v>
      </c>
    </row>
    <row r="11390" spans="1:47" x14ac:dyDescent="0.2">
      <c r="A11390">
        <v>11389</v>
      </c>
      <c r="B11390" t="s">
        <v>36012</v>
      </c>
      <c r="C11390" t="s">
        <v>21979</v>
      </c>
      <c r="D11390" t="s">
        <v>2041</v>
      </c>
      <c r="E11390" s="27">
        <v>41600</v>
      </c>
      <c r="F11390" t="s">
        <v>233</v>
      </c>
      <c r="G11390" s="27">
        <v>33581</v>
      </c>
      <c r="H11390">
        <v>24</v>
      </c>
      <c r="I11390" t="s">
        <v>259</v>
      </c>
      <c r="J11390" t="s">
        <v>353</v>
      </c>
      <c r="K11390">
        <v>0</v>
      </c>
      <c r="L11390">
        <v>2</v>
      </c>
      <c r="M11390">
        <v>0</v>
      </c>
      <c r="N11390">
        <v>0</v>
      </c>
      <c r="O11390">
        <v>0</v>
      </c>
      <c r="P11390">
        <v>-1</v>
      </c>
      <c r="Q11390" s="28">
        <v>41599.462500000001</v>
      </c>
      <c r="R11390" s="28">
        <v>41605.23333333333</v>
      </c>
      <c r="S11390" t="s">
        <v>36013</v>
      </c>
      <c r="T11390" s="27">
        <v>41599</v>
      </c>
      <c r="V11390">
        <v>1</v>
      </c>
      <c r="W11390" t="s">
        <v>32</v>
      </c>
      <c r="X11390" t="s">
        <v>1607</v>
      </c>
      <c r="Y11390">
        <v>0</v>
      </c>
      <c r="AB11390" t="s">
        <v>237</v>
      </c>
      <c r="AH11390">
        <v>0</v>
      </c>
      <c r="AN11390" t="s">
        <v>238</v>
      </c>
      <c r="AO11390">
        <v>3</v>
      </c>
      <c r="AP11390" t="s">
        <v>239</v>
      </c>
      <c r="AQ11390" s="27">
        <v>41600</v>
      </c>
      <c r="AR11390" t="s">
        <v>240</v>
      </c>
      <c r="AS11390">
        <v>2</v>
      </c>
      <c r="AT11390" t="s">
        <v>239</v>
      </c>
      <c r="AU11390" s="27">
        <v>41600</v>
      </c>
    </row>
    <row r="11391" spans="1:47" x14ac:dyDescent="0.2">
      <c r="A11391">
        <v>11390</v>
      </c>
      <c r="B11391" t="s">
        <v>36014</v>
      </c>
      <c r="C11391" t="s">
        <v>2252</v>
      </c>
      <c r="D11391" t="s">
        <v>3849</v>
      </c>
      <c r="E11391" s="27">
        <v>41509</v>
      </c>
      <c r="F11391" t="s">
        <v>233</v>
      </c>
      <c r="G11391" s="27">
        <v>33604</v>
      </c>
      <c r="H11391">
        <v>24</v>
      </c>
      <c r="I11391" t="s">
        <v>259</v>
      </c>
      <c r="J11391" t="s">
        <v>250</v>
      </c>
      <c r="K11391">
        <v>0</v>
      </c>
      <c r="L11391">
        <v>4</v>
      </c>
      <c r="M11391">
        <v>0</v>
      </c>
      <c r="N11391">
        <v>0</v>
      </c>
      <c r="O11391">
        <v>4</v>
      </c>
      <c r="P11391">
        <v>-1</v>
      </c>
      <c r="Q11391" s="28">
        <v>41508.425694444442</v>
      </c>
      <c r="R11391" s="28">
        <v>41621.460416666669</v>
      </c>
      <c r="S11391" t="s">
        <v>36015</v>
      </c>
      <c r="T11391" s="27">
        <v>41508</v>
      </c>
      <c r="V11391">
        <v>1</v>
      </c>
      <c r="W11391" t="s">
        <v>32</v>
      </c>
      <c r="X11391" t="s">
        <v>359</v>
      </c>
      <c r="Y11391">
        <v>0</v>
      </c>
      <c r="AB11391" t="s">
        <v>237</v>
      </c>
      <c r="AH11391">
        <v>0</v>
      </c>
      <c r="AN11391" t="s">
        <v>238</v>
      </c>
      <c r="AO11391">
        <v>5</v>
      </c>
      <c r="AP11391" t="s">
        <v>246</v>
      </c>
      <c r="AQ11391" s="27">
        <v>41509</v>
      </c>
      <c r="AR11391" t="s">
        <v>240</v>
      </c>
      <c r="AS11391">
        <v>4</v>
      </c>
      <c r="AT11391" t="s">
        <v>239</v>
      </c>
      <c r="AU11391" s="27">
        <v>41509</v>
      </c>
    </row>
    <row r="11392" spans="1:47" x14ac:dyDescent="0.2">
      <c r="A11392">
        <v>11391</v>
      </c>
      <c r="B11392" t="s">
        <v>36016</v>
      </c>
      <c r="C11392" t="s">
        <v>2056</v>
      </c>
      <c r="D11392" t="s">
        <v>33834</v>
      </c>
      <c r="E11392" s="27">
        <v>41560</v>
      </c>
      <c r="F11392" t="s">
        <v>233</v>
      </c>
      <c r="G11392" s="27">
        <v>25973</v>
      </c>
      <c r="H11392">
        <v>45</v>
      </c>
      <c r="I11392" t="s">
        <v>234</v>
      </c>
      <c r="J11392" t="s">
        <v>245</v>
      </c>
      <c r="K11392">
        <v>0</v>
      </c>
      <c r="L11392">
        <v>4</v>
      </c>
      <c r="M11392">
        <v>0</v>
      </c>
      <c r="N11392">
        <v>0</v>
      </c>
      <c r="O11392">
        <v>4</v>
      </c>
      <c r="P11392">
        <v>-1</v>
      </c>
      <c r="Q11392" s="28">
        <v>41559.134722222225</v>
      </c>
      <c r="R11392" s="28">
        <v>41569.284722222219</v>
      </c>
      <c r="S11392" t="s">
        <v>36017</v>
      </c>
      <c r="T11392" s="27">
        <v>41559</v>
      </c>
      <c r="V11392">
        <v>1</v>
      </c>
      <c r="W11392" t="s">
        <v>32</v>
      </c>
      <c r="X11392" t="s">
        <v>2318</v>
      </c>
      <c r="Y11392">
        <v>1</v>
      </c>
      <c r="AA11392" t="s">
        <v>36018</v>
      </c>
      <c r="AB11392" t="s">
        <v>36</v>
      </c>
      <c r="AD11392" s="27">
        <v>41629</v>
      </c>
      <c r="AE11392" t="s">
        <v>36019</v>
      </c>
      <c r="AH11392">
        <v>1</v>
      </c>
      <c r="AJ11392" t="s">
        <v>36020</v>
      </c>
      <c r="AK11392" t="s">
        <v>255</v>
      </c>
      <c r="AL11392" s="27">
        <v>41630</v>
      </c>
      <c r="AM11392" t="s">
        <v>36021</v>
      </c>
      <c r="AN11392" t="s">
        <v>238</v>
      </c>
      <c r="AO11392">
        <v>1</v>
      </c>
      <c r="AP11392" t="s">
        <v>239</v>
      </c>
      <c r="AQ11392" s="27">
        <v>41560</v>
      </c>
      <c r="AR11392" t="s">
        <v>240</v>
      </c>
      <c r="AS11392">
        <v>4</v>
      </c>
      <c r="AT11392" t="s">
        <v>239</v>
      </c>
      <c r="AU11392" s="27">
        <v>41560</v>
      </c>
    </row>
    <row r="11393" spans="1:47" x14ac:dyDescent="0.2">
      <c r="A11393">
        <v>11392</v>
      </c>
      <c r="B11393" t="s">
        <v>36022</v>
      </c>
      <c r="C11393" t="s">
        <v>15600</v>
      </c>
      <c r="D11393" t="s">
        <v>14908</v>
      </c>
      <c r="E11393" s="27">
        <v>41998</v>
      </c>
      <c r="F11393" t="s">
        <v>294</v>
      </c>
      <c r="G11393" s="27">
        <v>32336</v>
      </c>
      <c r="H11393">
        <v>27</v>
      </c>
      <c r="I11393" t="s">
        <v>244</v>
      </c>
      <c r="J11393" t="s">
        <v>245</v>
      </c>
      <c r="K11393">
        <v>0</v>
      </c>
      <c r="L11393">
        <v>6</v>
      </c>
      <c r="M11393">
        <v>0</v>
      </c>
      <c r="N11393">
        <v>0</v>
      </c>
      <c r="O11393">
        <v>0</v>
      </c>
      <c r="P11393">
        <v>-1</v>
      </c>
      <c r="Q11393" s="28">
        <v>41997.53125</v>
      </c>
      <c r="R11393" s="28">
        <v>42021.18472222222</v>
      </c>
      <c r="S11393" t="s">
        <v>36023</v>
      </c>
      <c r="T11393" s="27">
        <v>41997</v>
      </c>
      <c r="V11393">
        <v>1</v>
      </c>
      <c r="W11393" t="s">
        <v>32</v>
      </c>
      <c r="X11393" t="s">
        <v>583</v>
      </c>
      <c r="Y11393">
        <v>1</v>
      </c>
      <c r="AA11393" t="s">
        <v>36024</v>
      </c>
      <c r="AB11393" t="s">
        <v>32</v>
      </c>
      <c r="AC11393">
        <v>0</v>
      </c>
      <c r="AD11393" s="27">
        <v>42080</v>
      </c>
      <c r="AE11393" t="s">
        <v>261</v>
      </c>
      <c r="AF11393" s="27">
        <v>42080</v>
      </c>
      <c r="AG11393" s="27">
        <v>42102</v>
      </c>
      <c r="AH11393">
        <v>0</v>
      </c>
      <c r="AN11393" t="s">
        <v>238</v>
      </c>
      <c r="AO11393">
        <v>3</v>
      </c>
      <c r="AP11393" t="s">
        <v>239</v>
      </c>
      <c r="AQ11393" s="27">
        <v>41998</v>
      </c>
      <c r="AR11393" t="s">
        <v>240</v>
      </c>
      <c r="AS11393">
        <v>6</v>
      </c>
      <c r="AT11393" t="s">
        <v>246</v>
      </c>
      <c r="AU11393" s="27">
        <v>41998</v>
      </c>
    </row>
    <row r="11394" spans="1:47" x14ac:dyDescent="0.2">
      <c r="A11394">
        <v>11393</v>
      </c>
      <c r="B11394" t="s">
        <v>36025</v>
      </c>
      <c r="C11394" t="s">
        <v>500</v>
      </c>
      <c r="D11394" t="s">
        <v>1342</v>
      </c>
      <c r="E11394" s="27">
        <v>41994</v>
      </c>
      <c r="F11394" t="s">
        <v>233</v>
      </c>
      <c r="G11394" s="27">
        <v>30321</v>
      </c>
      <c r="H11394">
        <v>33</v>
      </c>
      <c r="I11394" t="s">
        <v>244</v>
      </c>
      <c r="J11394" t="s">
        <v>250</v>
      </c>
      <c r="K11394">
        <v>0</v>
      </c>
      <c r="L11394">
        <v>3</v>
      </c>
      <c r="M11394">
        <v>0</v>
      </c>
      <c r="N11394">
        <v>0</v>
      </c>
      <c r="O11394">
        <v>4</v>
      </c>
      <c r="P11394">
        <v>-1</v>
      </c>
      <c r="Q11394" s="28">
        <v>41993.250694444447</v>
      </c>
      <c r="R11394" s="28">
        <v>42018.234027777777</v>
      </c>
      <c r="S11394" t="s">
        <v>36026</v>
      </c>
      <c r="T11394" s="27">
        <v>41993</v>
      </c>
      <c r="V11394">
        <v>1</v>
      </c>
      <c r="W11394" t="s">
        <v>32</v>
      </c>
      <c r="X11394" t="s">
        <v>974</v>
      </c>
      <c r="Y11394">
        <v>1</v>
      </c>
      <c r="AA11394" t="s">
        <v>36027</v>
      </c>
      <c r="AB11394" t="s">
        <v>32</v>
      </c>
      <c r="AC11394">
        <v>0</v>
      </c>
      <c r="AD11394" s="27">
        <v>42098</v>
      </c>
      <c r="AE11394" t="s">
        <v>459</v>
      </c>
      <c r="AF11394" s="27">
        <v>42098</v>
      </c>
      <c r="AG11394" s="27">
        <v>42099</v>
      </c>
      <c r="AH11394">
        <v>0</v>
      </c>
      <c r="AN11394" t="s">
        <v>238</v>
      </c>
      <c r="AO11394">
        <v>4</v>
      </c>
      <c r="AP11394" t="s">
        <v>239</v>
      </c>
      <c r="AQ11394" s="27">
        <v>41994</v>
      </c>
      <c r="AR11394" t="s">
        <v>240</v>
      </c>
      <c r="AS11394">
        <v>3</v>
      </c>
      <c r="AT11394" t="s">
        <v>239</v>
      </c>
      <c r="AU11394" s="27">
        <v>41994</v>
      </c>
    </row>
    <row r="11395" spans="1:47" x14ac:dyDescent="0.2">
      <c r="A11395">
        <v>11394</v>
      </c>
      <c r="B11395" t="s">
        <v>36028</v>
      </c>
      <c r="C11395" t="s">
        <v>36029</v>
      </c>
      <c r="D11395" t="s">
        <v>1734</v>
      </c>
      <c r="E11395" s="27">
        <v>41766</v>
      </c>
      <c r="F11395" t="s">
        <v>233</v>
      </c>
      <c r="G11395" s="27">
        <v>33584</v>
      </c>
      <c r="H11395">
        <v>24</v>
      </c>
      <c r="I11395" t="s">
        <v>259</v>
      </c>
      <c r="J11395" t="s">
        <v>250</v>
      </c>
      <c r="K11395">
        <v>0</v>
      </c>
      <c r="L11395">
        <v>9</v>
      </c>
      <c r="M11395">
        <v>0</v>
      </c>
      <c r="N11395">
        <v>0</v>
      </c>
      <c r="O11395">
        <v>3</v>
      </c>
      <c r="P11395">
        <v>0</v>
      </c>
      <c r="Q11395" s="28">
        <v>41766.21597222222</v>
      </c>
      <c r="R11395" s="28">
        <v>41769.348611111112</v>
      </c>
      <c r="S11395" t="s">
        <v>36030</v>
      </c>
      <c r="T11395" s="27">
        <v>41766</v>
      </c>
      <c r="V11395">
        <v>0</v>
      </c>
      <c r="W11395" t="s">
        <v>32</v>
      </c>
      <c r="X11395" t="s">
        <v>441</v>
      </c>
      <c r="Y11395">
        <v>0</v>
      </c>
      <c r="AB11395" t="s">
        <v>237</v>
      </c>
      <c r="AH11395">
        <v>0</v>
      </c>
      <c r="AN11395" t="s">
        <v>238</v>
      </c>
      <c r="AO11395">
        <v>10</v>
      </c>
      <c r="AP11395" t="s">
        <v>269</v>
      </c>
      <c r="AQ11395" s="27">
        <v>41766</v>
      </c>
      <c r="AR11395" t="s">
        <v>240</v>
      </c>
      <c r="AS11395">
        <v>9</v>
      </c>
      <c r="AT11395" t="s">
        <v>269</v>
      </c>
      <c r="AU11395" s="27">
        <v>41766</v>
      </c>
    </row>
    <row r="11396" spans="1:47" x14ac:dyDescent="0.2">
      <c r="A11396">
        <v>11395</v>
      </c>
      <c r="B11396" t="s">
        <v>36031</v>
      </c>
      <c r="C11396" t="s">
        <v>2683</v>
      </c>
      <c r="D11396" t="s">
        <v>36032</v>
      </c>
      <c r="E11396" s="27">
        <v>41496</v>
      </c>
      <c r="F11396" t="s">
        <v>233</v>
      </c>
      <c r="G11396" s="27">
        <v>34828</v>
      </c>
      <c r="H11396">
        <v>20</v>
      </c>
      <c r="I11396" t="s">
        <v>259</v>
      </c>
      <c r="J11396" t="s">
        <v>250</v>
      </c>
      <c r="K11396">
        <v>0</v>
      </c>
      <c r="L11396">
        <v>10</v>
      </c>
      <c r="M11396">
        <v>0</v>
      </c>
      <c r="N11396">
        <v>0</v>
      </c>
      <c r="O11396">
        <v>0</v>
      </c>
      <c r="P11396">
        <v>-1</v>
      </c>
      <c r="Q11396" s="28">
        <v>41495.224305555559</v>
      </c>
      <c r="R11396" s="28">
        <v>41496.170138888891</v>
      </c>
      <c r="S11396" t="s">
        <v>36033</v>
      </c>
      <c r="T11396" s="27">
        <v>41495</v>
      </c>
      <c r="V11396">
        <v>1</v>
      </c>
      <c r="W11396" t="s">
        <v>32</v>
      </c>
      <c r="X11396" t="s">
        <v>2367</v>
      </c>
      <c r="Y11396">
        <v>1</v>
      </c>
      <c r="AA11396" t="s">
        <v>36034</v>
      </c>
      <c r="AB11396" t="s">
        <v>36</v>
      </c>
      <c r="AC11396">
        <v>0</v>
      </c>
      <c r="AD11396" s="27">
        <v>41500</v>
      </c>
      <c r="AE11396" t="s">
        <v>1508</v>
      </c>
      <c r="AF11396" s="27">
        <v>41500</v>
      </c>
      <c r="AG11396" s="27">
        <v>41501</v>
      </c>
      <c r="AH11396">
        <v>0</v>
      </c>
      <c r="AN11396" t="s">
        <v>238</v>
      </c>
      <c r="AO11396">
        <v>9</v>
      </c>
      <c r="AP11396" t="s">
        <v>269</v>
      </c>
      <c r="AQ11396" s="27">
        <v>41496</v>
      </c>
      <c r="AR11396" t="s">
        <v>240</v>
      </c>
      <c r="AS11396">
        <v>10</v>
      </c>
      <c r="AT11396" t="s">
        <v>269</v>
      </c>
      <c r="AU11396" s="27">
        <v>41496</v>
      </c>
    </row>
    <row r="11397" spans="1:47" x14ac:dyDescent="0.2">
      <c r="A11397">
        <v>11396</v>
      </c>
      <c r="B11397" t="s">
        <v>36035</v>
      </c>
      <c r="C11397" t="s">
        <v>242</v>
      </c>
      <c r="D11397" t="s">
        <v>36036</v>
      </c>
      <c r="E11397" s="27">
        <v>41285</v>
      </c>
      <c r="F11397" t="s">
        <v>233</v>
      </c>
      <c r="G11397" s="27">
        <v>27246</v>
      </c>
      <c r="H11397">
        <v>41</v>
      </c>
      <c r="I11397" t="s">
        <v>244</v>
      </c>
      <c r="J11397" t="s">
        <v>245</v>
      </c>
      <c r="K11397">
        <v>1</v>
      </c>
      <c r="L11397">
        <v>7</v>
      </c>
      <c r="M11397">
        <v>1</v>
      </c>
      <c r="N11397">
        <v>3</v>
      </c>
      <c r="O11397">
        <v>28</v>
      </c>
      <c r="P11397">
        <v>-1</v>
      </c>
      <c r="Q11397" s="28">
        <v>41284.392361111109</v>
      </c>
      <c r="R11397" s="28">
        <v>41286.194444444445</v>
      </c>
      <c r="S11397" t="s">
        <v>36037</v>
      </c>
      <c r="U11397" s="27">
        <v>41284</v>
      </c>
      <c r="V11397">
        <v>1</v>
      </c>
      <c r="W11397" t="s">
        <v>32</v>
      </c>
      <c r="X11397" t="s">
        <v>274</v>
      </c>
      <c r="Y11397">
        <v>0</v>
      </c>
      <c r="AB11397" t="s">
        <v>237</v>
      </c>
      <c r="AH11397">
        <v>0</v>
      </c>
      <c r="AN11397" t="s">
        <v>238</v>
      </c>
      <c r="AO11397">
        <v>6</v>
      </c>
      <c r="AP11397" t="s">
        <v>246</v>
      </c>
      <c r="AQ11397" s="27">
        <v>41285</v>
      </c>
      <c r="AR11397" t="s">
        <v>240</v>
      </c>
      <c r="AS11397">
        <v>7</v>
      </c>
      <c r="AT11397" t="s">
        <v>246</v>
      </c>
      <c r="AU11397" s="27">
        <v>41285</v>
      </c>
    </row>
    <row r="11398" spans="1:47" x14ac:dyDescent="0.2">
      <c r="A11398">
        <v>11397</v>
      </c>
      <c r="B11398" t="s">
        <v>36038</v>
      </c>
      <c r="C11398" t="s">
        <v>36039</v>
      </c>
      <c r="D11398" t="s">
        <v>5392</v>
      </c>
      <c r="E11398" s="27">
        <v>41367</v>
      </c>
      <c r="F11398" t="s">
        <v>294</v>
      </c>
      <c r="G11398" s="27">
        <v>31811</v>
      </c>
      <c r="H11398">
        <v>29</v>
      </c>
      <c r="I11398" t="s">
        <v>244</v>
      </c>
      <c r="J11398" t="s">
        <v>250</v>
      </c>
      <c r="K11398">
        <v>0</v>
      </c>
      <c r="L11398">
        <v>5</v>
      </c>
      <c r="M11398">
        <v>0</v>
      </c>
      <c r="N11398">
        <v>0</v>
      </c>
      <c r="O11398">
        <v>0</v>
      </c>
      <c r="W11398" t="s">
        <v>237</v>
      </c>
      <c r="Y11398">
        <v>-1</v>
      </c>
      <c r="AB11398" t="s">
        <v>237</v>
      </c>
      <c r="AH11398">
        <v>0</v>
      </c>
      <c r="AN11398" t="s">
        <v>238</v>
      </c>
      <c r="AO11398">
        <v>4</v>
      </c>
      <c r="AP11398" t="s">
        <v>239</v>
      </c>
      <c r="AQ11398" s="27">
        <v>41367</v>
      </c>
      <c r="AR11398" t="s">
        <v>240</v>
      </c>
      <c r="AS11398">
        <v>5</v>
      </c>
      <c r="AT11398" t="s">
        <v>246</v>
      </c>
      <c r="AU11398" s="27">
        <v>41367</v>
      </c>
    </row>
    <row r="11399" spans="1:47" x14ac:dyDescent="0.2">
      <c r="A11399">
        <v>11398</v>
      </c>
      <c r="B11399" t="s">
        <v>36040</v>
      </c>
      <c r="C11399" t="s">
        <v>414</v>
      </c>
      <c r="D11399" t="s">
        <v>5133</v>
      </c>
      <c r="E11399" s="27">
        <v>41325</v>
      </c>
      <c r="F11399" t="s">
        <v>233</v>
      </c>
      <c r="G11399" s="27">
        <v>31877</v>
      </c>
      <c r="H11399">
        <v>29</v>
      </c>
      <c r="I11399" t="s">
        <v>244</v>
      </c>
      <c r="J11399" t="s">
        <v>250</v>
      </c>
      <c r="K11399">
        <v>0</v>
      </c>
      <c r="L11399">
        <v>8</v>
      </c>
      <c r="M11399">
        <v>0</v>
      </c>
      <c r="N11399">
        <v>0</v>
      </c>
      <c r="O11399">
        <v>6</v>
      </c>
      <c r="P11399">
        <v>-1</v>
      </c>
      <c r="Q11399" s="28">
        <v>41324.317361111112</v>
      </c>
      <c r="R11399" s="28">
        <v>41683.287499999999</v>
      </c>
      <c r="S11399" t="s">
        <v>36041</v>
      </c>
      <c r="U11399" s="27">
        <v>41324</v>
      </c>
      <c r="V11399">
        <v>1</v>
      </c>
      <c r="W11399" t="s">
        <v>32</v>
      </c>
      <c r="X11399" t="s">
        <v>274</v>
      </c>
      <c r="Y11399">
        <v>0</v>
      </c>
      <c r="AB11399" t="s">
        <v>237</v>
      </c>
      <c r="AH11399">
        <v>0</v>
      </c>
      <c r="AN11399" t="s">
        <v>238</v>
      </c>
      <c r="AO11399">
        <v>9</v>
      </c>
      <c r="AP11399" t="s">
        <v>269</v>
      </c>
      <c r="AQ11399" s="27">
        <v>41325</v>
      </c>
      <c r="AR11399" t="s">
        <v>240</v>
      </c>
      <c r="AS11399">
        <v>8</v>
      </c>
      <c r="AT11399" t="s">
        <v>269</v>
      </c>
      <c r="AU11399" s="27">
        <v>41325</v>
      </c>
    </row>
    <row r="11400" spans="1:47" x14ac:dyDescent="0.2">
      <c r="A11400">
        <v>11399</v>
      </c>
      <c r="B11400" t="s">
        <v>36042</v>
      </c>
      <c r="C11400" t="s">
        <v>1371</v>
      </c>
      <c r="D11400" t="s">
        <v>999</v>
      </c>
      <c r="E11400" s="27">
        <v>41723</v>
      </c>
      <c r="F11400" t="s">
        <v>233</v>
      </c>
      <c r="G11400" s="27">
        <v>28614</v>
      </c>
      <c r="H11400">
        <v>37</v>
      </c>
      <c r="I11400" t="s">
        <v>244</v>
      </c>
      <c r="J11400" t="s">
        <v>250</v>
      </c>
      <c r="K11400">
        <v>0</v>
      </c>
      <c r="L11400">
        <v>3</v>
      </c>
      <c r="M11400">
        <v>0</v>
      </c>
      <c r="N11400">
        <v>0</v>
      </c>
      <c r="O11400">
        <v>11</v>
      </c>
      <c r="P11400">
        <v>0</v>
      </c>
      <c r="Q11400" s="28">
        <v>41723.245138888888</v>
      </c>
      <c r="R11400" s="28">
        <v>41724.13958333333</v>
      </c>
      <c r="S11400" t="s">
        <v>36043</v>
      </c>
      <c r="T11400" s="27">
        <v>41723</v>
      </c>
      <c r="V11400">
        <v>0</v>
      </c>
      <c r="W11400" t="s">
        <v>32</v>
      </c>
      <c r="X11400" t="s">
        <v>749</v>
      </c>
      <c r="Y11400">
        <v>1</v>
      </c>
      <c r="AA11400" t="s">
        <v>36044</v>
      </c>
      <c r="AB11400" t="s">
        <v>36</v>
      </c>
      <c r="AC11400">
        <v>0</v>
      </c>
      <c r="AD11400" s="27">
        <v>41844</v>
      </c>
      <c r="AE11400" t="s">
        <v>412</v>
      </c>
      <c r="AF11400" s="27">
        <v>41844</v>
      </c>
      <c r="AG11400" s="27">
        <v>41846</v>
      </c>
      <c r="AH11400">
        <v>0</v>
      </c>
      <c r="AN11400" t="s">
        <v>238</v>
      </c>
      <c r="AO11400">
        <v>5</v>
      </c>
      <c r="AP11400" t="s">
        <v>246</v>
      </c>
      <c r="AQ11400" s="27">
        <v>41723</v>
      </c>
      <c r="AR11400" t="s">
        <v>240</v>
      </c>
      <c r="AS11400">
        <v>3</v>
      </c>
      <c r="AT11400" t="s">
        <v>239</v>
      </c>
      <c r="AU11400" s="27">
        <v>41723</v>
      </c>
    </row>
    <row r="11401" spans="1:47" x14ac:dyDescent="0.2">
      <c r="A11401">
        <v>11400</v>
      </c>
      <c r="B11401" t="s">
        <v>36045</v>
      </c>
      <c r="C11401" t="s">
        <v>36046</v>
      </c>
      <c r="D11401" t="s">
        <v>7467</v>
      </c>
      <c r="E11401" s="27">
        <v>41632</v>
      </c>
      <c r="F11401" t="s">
        <v>233</v>
      </c>
      <c r="G11401" s="27">
        <v>31805</v>
      </c>
      <c r="H11401">
        <v>29</v>
      </c>
      <c r="I11401" t="s">
        <v>244</v>
      </c>
      <c r="J11401" t="s">
        <v>250</v>
      </c>
      <c r="K11401">
        <v>0</v>
      </c>
      <c r="L11401">
        <v>6</v>
      </c>
      <c r="M11401">
        <v>0</v>
      </c>
      <c r="N11401">
        <v>0</v>
      </c>
      <c r="O11401">
        <v>6</v>
      </c>
      <c r="P11401">
        <v>-1</v>
      </c>
      <c r="Q11401" s="28">
        <v>41631.304166666669</v>
      </c>
      <c r="R11401" s="28">
        <v>41664.213888888888</v>
      </c>
      <c r="S11401" t="s">
        <v>36047</v>
      </c>
      <c r="T11401" s="27">
        <v>41631</v>
      </c>
      <c r="V11401">
        <v>1</v>
      </c>
      <c r="W11401" t="s">
        <v>32</v>
      </c>
      <c r="X11401" t="s">
        <v>359</v>
      </c>
      <c r="Y11401">
        <v>0</v>
      </c>
      <c r="AB11401" t="s">
        <v>237</v>
      </c>
      <c r="AH11401">
        <v>0</v>
      </c>
      <c r="AN11401" t="s">
        <v>238</v>
      </c>
      <c r="AO11401">
        <v>3</v>
      </c>
      <c r="AP11401" t="s">
        <v>239</v>
      </c>
      <c r="AQ11401" s="27">
        <v>41632</v>
      </c>
      <c r="AR11401" t="s">
        <v>240</v>
      </c>
      <c r="AS11401">
        <v>6</v>
      </c>
      <c r="AT11401" t="s">
        <v>246</v>
      </c>
      <c r="AU11401" s="27">
        <v>41632</v>
      </c>
    </row>
    <row r="11402" spans="1:47" x14ac:dyDescent="0.2">
      <c r="A11402">
        <v>11401</v>
      </c>
      <c r="B11402" t="s">
        <v>36048</v>
      </c>
      <c r="C11402" t="s">
        <v>1592</v>
      </c>
      <c r="D11402" t="s">
        <v>36049</v>
      </c>
      <c r="E11402" s="27">
        <v>41423</v>
      </c>
      <c r="F11402" t="s">
        <v>233</v>
      </c>
      <c r="G11402" s="27">
        <v>27675</v>
      </c>
      <c r="H11402">
        <v>40</v>
      </c>
      <c r="I11402" t="s">
        <v>244</v>
      </c>
      <c r="J11402" t="s">
        <v>1115</v>
      </c>
      <c r="K11402">
        <v>0</v>
      </c>
      <c r="L11402">
        <v>1</v>
      </c>
      <c r="M11402">
        <v>0</v>
      </c>
      <c r="N11402">
        <v>0</v>
      </c>
      <c r="O11402">
        <v>0</v>
      </c>
      <c r="P11402">
        <v>-1</v>
      </c>
      <c r="Q11402" s="28">
        <v>41422.1</v>
      </c>
      <c r="R11402" s="28">
        <v>41423.070833333331</v>
      </c>
      <c r="S11402" t="s">
        <v>36050</v>
      </c>
      <c r="T11402" s="27">
        <v>41422</v>
      </c>
      <c r="V11402">
        <v>1</v>
      </c>
      <c r="W11402" t="s">
        <v>36</v>
      </c>
      <c r="X11402" t="s">
        <v>279</v>
      </c>
      <c r="Y11402">
        <v>0</v>
      </c>
      <c r="AB11402" t="s">
        <v>237</v>
      </c>
      <c r="AH11402">
        <v>0</v>
      </c>
      <c r="AN11402" t="s">
        <v>238</v>
      </c>
      <c r="AO11402">
        <v>1</v>
      </c>
      <c r="AP11402" t="s">
        <v>239</v>
      </c>
      <c r="AQ11402" s="27">
        <v>41423</v>
      </c>
      <c r="AR11402" t="s">
        <v>240</v>
      </c>
      <c r="AS11402">
        <v>1</v>
      </c>
      <c r="AT11402" t="s">
        <v>239</v>
      </c>
      <c r="AU11402" s="27">
        <v>41423</v>
      </c>
    </row>
    <row r="11403" spans="1:47" x14ac:dyDescent="0.2">
      <c r="A11403">
        <v>11402</v>
      </c>
      <c r="B11403" t="s">
        <v>36051</v>
      </c>
      <c r="C11403" t="s">
        <v>2021</v>
      </c>
      <c r="D11403" t="s">
        <v>36052</v>
      </c>
      <c r="E11403" s="27">
        <v>41736</v>
      </c>
      <c r="F11403" t="s">
        <v>233</v>
      </c>
      <c r="G11403" s="27">
        <v>23600</v>
      </c>
      <c r="H11403">
        <v>51</v>
      </c>
      <c r="I11403" t="s">
        <v>234</v>
      </c>
      <c r="J11403" t="s">
        <v>245</v>
      </c>
      <c r="K11403">
        <v>0</v>
      </c>
      <c r="L11403">
        <v>3</v>
      </c>
      <c r="M11403">
        <v>0</v>
      </c>
      <c r="N11403">
        <v>0</v>
      </c>
      <c r="O11403">
        <v>0</v>
      </c>
      <c r="P11403">
        <v>-1</v>
      </c>
      <c r="Q11403" s="28">
        <v>41735.37777777778</v>
      </c>
      <c r="R11403" s="28">
        <v>41736.082638888889</v>
      </c>
      <c r="S11403" t="s">
        <v>36053</v>
      </c>
      <c r="T11403" s="27">
        <v>41735</v>
      </c>
      <c r="V11403">
        <v>1</v>
      </c>
      <c r="W11403" t="s">
        <v>32</v>
      </c>
      <c r="X11403" t="s">
        <v>2529</v>
      </c>
      <c r="Y11403">
        <v>0</v>
      </c>
      <c r="AB11403" t="s">
        <v>237</v>
      </c>
      <c r="AH11403">
        <v>0</v>
      </c>
      <c r="AN11403" t="s">
        <v>238</v>
      </c>
      <c r="AO11403">
        <v>1</v>
      </c>
      <c r="AP11403" t="s">
        <v>239</v>
      </c>
      <c r="AQ11403" s="27">
        <v>41736</v>
      </c>
      <c r="AR11403" t="s">
        <v>240</v>
      </c>
      <c r="AS11403">
        <v>3</v>
      </c>
      <c r="AT11403" t="s">
        <v>239</v>
      </c>
      <c r="AU11403" s="27">
        <v>41736</v>
      </c>
    </row>
    <row r="11404" spans="1:47" x14ac:dyDescent="0.2">
      <c r="A11404">
        <v>11403</v>
      </c>
      <c r="B11404" t="s">
        <v>36054</v>
      </c>
      <c r="C11404" t="s">
        <v>500</v>
      </c>
      <c r="D11404" t="s">
        <v>387</v>
      </c>
      <c r="E11404" s="27">
        <v>41804</v>
      </c>
      <c r="F11404" t="s">
        <v>233</v>
      </c>
      <c r="G11404" s="27">
        <v>32495</v>
      </c>
      <c r="H11404">
        <v>27</v>
      </c>
      <c r="I11404" t="s">
        <v>244</v>
      </c>
      <c r="J11404" t="s">
        <v>250</v>
      </c>
      <c r="K11404">
        <v>0</v>
      </c>
      <c r="L11404">
        <v>3</v>
      </c>
      <c r="M11404">
        <v>0</v>
      </c>
      <c r="N11404">
        <v>0</v>
      </c>
      <c r="O11404">
        <v>0</v>
      </c>
      <c r="W11404" t="s">
        <v>237</v>
      </c>
      <c r="Y11404">
        <v>-1</v>
      </c>
      <c r="AB11404" t="s">
        <v>237</v>
      </c>
      <c r="AH11404">
        <v>0</v>
      </c>
      <c r="AN11404" t="s">
        <v>238</v>
      </c>
      <c r="AO11404">
        <v>3</v>
      </c>
      <c r="AP11404" t="s">
        <v>239</v>
      </c>
      <c r="AQ11404" s="27">
        <v>41804</v>
      </c>
      <c r="AR11404" t="s">
        <v>240</v>
      </c>
      <c r="AS11404">
        <v>3</v>
      </c>
      <c r="AT11404" t="s">
        <v>239</v>
      </c>
      <c r="AU11404" s="27">
        <v>41804</v>
      </c>
    </row>
    <row r="11405" spans="1:47" x14ac:dyDescent="0.2">
      <c r="A11405">
        <v>11404</v>
      </c>
      <c r="B11405" t="s">
        <v>36055</v>
      </c>
      <c r="C11405" t="s">
        <v>414</v>
      </c>
      <c r="D11405" t="s">
        <v>4874</v>
      </c>
      <c r="E11405" s="27">
        <v>41304</v>
      </c>
      <c r="F11405" t="s">
        <v>233</v>
      </c>
      <c r="G11405" s="27">
        <v>33890</v>
      </c>
      <c r="H11405">
        <v>23</v>
      </c>
      <c r="I11405" t="s">
        <v>259</v>
      </c>
      <c r="J11405" t="s">
        <v>250</v>
      </c>
      <c r="K11405">
        <v>0</v>
      </c>
      <c r="L11405">
        <v>7</v>
      </c>
      <c r="M11405">
        <v>0</v>
      </c>
      <c r="N11405">
        <v>0</v>
      </c>
      <c r="O11405">
        <v>4</v>
      </c>
      <c r="P11405">
        <v>-1</v>
      </c>
      <c r="Q11405" s="28">
        <v>41303.286805555559</v>
      </c>
      <c r="R11405" s="28">
        <v>41305.109027777777</v>
      </c>
      <c r="S11405" t="s">
        <v>36056</v>
      </c>
      <c r="U11405" s="27">
        <v>41303</v>
      </c>
      <c r="V11405">
        <v>1</v>
      </c>
      <c r="W11405" t="s">
        <v>32</v>
      </c>
      <c r="X11405" t="s">
        <v>274</v>
      </c>
      <c r="Y11405">
        <v>1</v>
      </c>
      <c r="AA11405" t="s">
        <v>36057</v>
      </c>
      <c r="AB11405" t="s">
        <v>36</v>
      </c>
      <c r="AD11405" s="27">
        <v>41741</v>
      </c>
      <c r="AE11405" t="s">
        <v>324</v>
      </c>
      <c r="AH11405">
        <v>0</v>
      </c>
      <c r="AN11405" t="s">
        <v>238</v>
      </c>
      <c r="AO11405">
        <v>6</v>
      </c>
      <c r="AP11405" t="s">
        <v>246</v>
      </c>
      <c r="AQ11405" s="27">
        <v>41304</v>
      </c>
      <c r="AR11405" t="s">
        <v>240</v>
      </c>
      <c r="AS11405">
        <v>7</v>
      </c>
      <c r="AT11405" t="s">
        <v>246</v>
      </c>
      <c r="AU11405" s="27">
        <v>41304</v>
      </c>
    </row>
    <row r="11406" spans="1:47" x14ac:dyDescent="0.2">
      <c r="A11406">
        <v>11405</v>
      </c>
      <c r="B11406" t="s">
        <v>36058</v>
      </c>
      <c r="C11406" t="s">
        <v>1048</v>
      </c>
      <c r="D11406" t="s">
        <v>357</v>
      </c>
      <c r="E11406" s="27">
        <v>41759</v>
      </c>
      <c r="F11406" t="s">
        <v>233</v>
      </c>
      <c r="G11406" s="27">
        <v>30900</v>
      </c>
      <c r="H11406">
        <v>31</v>
      </c>
      <c r="I11406" t="s">
        <v>244</v>
      </c>
      <c r="J11406" t="s">
        <v>250</v>
      </c>
      <c r="K11406">
        <v>0</v>
      </c>
      <c r="L11406">
        <v>6</v>
      </c>
      <c r="M11406">
        <v>0</v>
      </c>
      <c r="N11406">
        <v>0</v>
      </c>
      <c r="O11406">
        <v>10</v>
      </c>
      <c r="P11406">
        <v>-1</v>
      </c>
      <c r="Q11406" s="28">
        <v>41758.173611111109</v>
      </c>
      <c r="R11406" s="28">
        <v>41759.120833333334</v>
      </c>
      <c r="S11406" t="s">
        <v>36059</v>
      </c>
      <c r="T11406" s="27">
        <v>41758</v>
      </c>
      <c r="V11406">
        <v>1</v>
      </c>
      <c r="W11406" t="s">
        <v>32</v>
      </c>
      <c r="X11406" t="s">
        <v>28084</v>
      </c>
      <c r="Y11406">
        <v>1</v>
      </c>
      <c r="AA11406" t="s">
        <v>36060</v>
      </c>
      <c r="AB11406" t="s">
        <v>36</v>
      </c>
      <c r="AC11406">
        <v>0</v>
      </c>
      <c r="AD11406" s="27">
        <v>41869</v>
      </c>
      <c r="AE11406" t="s">
        <v>412</v>
      </c>
      <c r="AF11406" s="27">
        <v>41869</v>
      </c>
      <c r="AG11406" s="27">
        <v>41870</v>
      </c>
      <c r="AH11406">
        <v>0</v>
      </c>
      <c r="AN11406" t="s">
        <v>238</v>
      </c>
      <c r="AO11406">
        <v>6</v>
      </c>
      <c r="AP11406" t="s">
        <v>246</v>
      </c>
      <c r="AQ11406" s="27">
        <v>41759</v>
      </c>
      <c r="AR11406" t="s">
        <v>240</v>
      </c>
      <c r="AS11406">
        <v>6</v>
      </c>
      <c r="AT11406" t="s">
        <v>246</v>
      </c>
      <c r="AU11406" s="27">
        <v>41759</v>
      </c>
    </row>
    <row r="11407" spans="1:47" x14ac:dyDescent="0.2">
      <c r="A11407">
        <v>11406</v>
      </c>
      <c r="B11407" t="s">
        <v>36061</v>
      </c>
      <c r="C11407" t="s">
        <v>4855</v>
      </c>
      <c r="D11407" t="s">
        <v>2720</v>
      </c>
      <c r="E11407" s="27">
        <v>41710</v>
      </c>
      <c r="F11407" t="s">
        <v>233</v>
      </c>
      <c r="G11407" s="27">
        <v>34585</v>
      </c>
      <c r="H11407">
        <v>21</v>
      </c>
      <c r="I11407" t="s">
        <v>259</v>
      </c>
      <c r="J11407" t="s">
        <v>245</v>
      </c>
      <c r="K11407">
        <v>0</v>
      </c>
      <c r="L11407">
        <v>10</v>
      </c>
      <c r="M11407">
        <v>0</v>
      </c>
      <c r="N11407">
        <v>0</v>
      </c>
      <c r="O11407">
        <v>0</v>
      </c>
      <c r="S11407" t="s">
        <v>36062</v>
      </c>
      <c r="T11407" s="27">
        <v>41709</v>
      </c>
      <c r="V11407">
        <v>1</v>
      </c>
      <c r="W11407" t="s">
        <v>32</v>
      </c>
      <c r="X11407" t="s">
        <v>359</v>
      </c>
      <c r="Y11407">
        <v>0</v>
      </c>
      <c r="AB11407" t="s">
        <v>237</v>
      </c>
      <c r="AH11407">
        <v>0</v>
      </c>
      <c r="AN11407" t="s">
        <v>238</v>
      </c>
      <c r="AO11407">
        <v>8</v>
      </c>
      <c r="AP11407" t="s">
        <v>269</v>
      </c>
      <c r="AQ11407" s="27">
        <v>41710</v>
      </c>
      <c r="AR11407" t="s">
        <v>240</v>
      </c>
      <c r="AS11407">
        <v>10</v>
      </c>
      <c r="AT11407" t="s">
        <v>269</v>
      </c>
      <c r="AU11407" s="27">
        <v>41710</v>
      </c>
    </row>
    <row r="11408" spans="1:47" x14ac:dyDescent="0.2">
      <c r="A11408">
        <v>11407</v>
      </c>
      <c r="B11408" t="s">
        <v>36063</v>
      </c>
      <c r="C11408" t="s">
        <v>3477</v>
      </c>
      <c r="D11408" t="s">
        <v>6674</v>
      </c>
      <c r="E11408" s="27">
        <v>41289</v>
      </c>
      <c r="F11408" t="s">
        <v>233</v>
      </c>
      <c r="G11408" s="27">
        <v>33849</v>
      </c>
      <c r="H11408">
        <v>23</v>
      </c>
      <c r="I11408" t="s">
        <v>259</v>
      </c>
      <c r="J11408" t="s">
        <v>250</v>
      </c>
      <c r="K11408">
        <v>1</v>
      </c>
      <c r="L11408">
        <v>7</v>
      </c>
      <c r="M11408">
        <v>0</v>
      </c>
      <c r="N11408">
        <v>2</v>
      </c>
      <c r="O11408">
        <v>2</v>
      </c>
      <c r="P11408">
        <v>176</v>
      </c>
      <c r="Q11408" s="28">
        <v>41465.097916666666</v>
      </c>
      <c r="R11408" s="28">
        <v>41478.26458333333</v>
      </c>
      <c r="S11408" t="s">
        <v>36064</v>
      </c>
      <c r="U11408" s="27">
        <v>41212</v>
      </c>
      <c r="V11408">
        <v>77</v>
      </c>
      <c r="W11408" t="s">
        <v>32</v>
      </c>
      <c r="X11408" t="s">
        <v>274</v>
      </c>
      <c r="Y11408">
        <v>1</v>
      </c>
      <c r="AA11408" t="s">
        <v>36065</v>
      </c>
      <c r="AB11408" t="s">
        <v>32</v>
      </c>
      <c r="AC11408">
        <v>0</v>
      </c>
      <c r="AD11408" s="27">
        <v>41912</v>
      </c>
      <c r="AE11408" t="s">
        <v>729</v>
      </c>
      <c r="AF11408" s="27">
        <v>41912</v>
      </c>
      <c r="AG11408" s="27">
        <v>41981</v>
      </c>
      <c r="AH11408">
        <v>1</v>
      </c>
      <c r="AJ11408" t="s">
        <v>36065</v>
      </c>
      <c r="AK11408" t="s">
        <v>312</v>
      </c>
      <c r="AL11408" s="27">
        <v>41912</v>
      </c>
      <c r="AM11408" t="s">
        <v>729</v>
      </c>
      <c r="AN11408" t="s">
        <v>238</v>
      </c>
      <c r="AO11408">
        <v>9</v>
      </c>
      <c r="AP11408" t="s">
        <v>269</v>
      </c>
      <c r="AQ11408" s="27">
        <v>41289</v>
      </c>
      <c r="AR11408" t="s">
        <v>240</v>
      </c>
      <c r="AS11408">
        <v>7</v>
      </c>
      <c r="AT11408" t="s">
        <v>246</v>
      </c>
      <c r="AU11408" s="27">
        <v>41289</v>
      </c>
    </row>
    <row r="11409" spans="1:47" x14ac:dyDescent="0.2">
      <c r="A11409">
        <v>11408</v>
      </c>
      <c r="B11409" t="s">
        <v>36066</v>
      </c>
      <c r="C11409" t="s">
        <v>36067</v>
      </c>
      <c r="D11409" t="s">
        <v>4638</v>
      </c>
      <c r="E11409" s="27">
        <v>41614</v>
      </c>
      <c r="F11409" t="s">
        <v>294</v>
      </c>
      <c r="G11409" s="27">
        <v>26479</v>
      </c>
      <c r="H11409">
        <v>43</v>
      </c>
      <c r="I11409" t="s">
        <v>244</v>
      </c>
      <c r="J11409" t="s">
        <v>245</v>
      </c>
      <c r="K11409">
        <v>0</v>
      </c>
      <c r="L11409">
        <v>7</v>
      </c>
      <c r="M11409">
        <v>0</v>
      </c>
      <c r="N11409">
        <v>0</v>
      </c>
      <c r="O11409">
        <v>7</v>
      </c>
      <c r="S11409" t="s">
        <v>36068</v>
      </c>
      <c r="U11409" s="27">
        <v>41159</v>
      </c>
      <c r="V11409">
        <v>455</v>
      </c>
      <c r="W11409" t="s">
        <v>32</v>
      </c>
      <c r="X11409" t="s">
        <v>274</v>
      </c>
      <c r="Y11409">
        <v>0</v>
      </c>
      <c r="AB11409" t="s">
        <v>237</v>
      </c>
      <c r="AH11409">
        <v>0</v>
      </c>
      <c r="AN11409" t="s">
        <v>238</v>
      </c>
      <c r="AO11409">
        <v>2</v>
      </c>
      <c r="AP11409" t="s">
        <v>239</v>
      </c>
      <c r="AQ11409" s="27">
        <v>41614</v>
      </c>
      <c r="AR11409" t="s">
        <v>240</v>
      </c>
      <c r="AS11409">
        <v>7</v>
      </c>
      <c r="AT11409" t="s">
        <v>246</v>
      </c>
      <c r="AU11409" s="27">
        <v>41614</v>
      </c>
    </row>
    <row r="11410" spans="1:47" x14ac:dyDescent="0.2">
      <c r="A11410">
        <v>11409</v>
      </c>
      <c r="B11410" t="s">
        <v>36069</v>
      </c>
      <c r="C11410" t="s">
        <v>18004</v>
      </c>
      <c r="D11410" t="s">
        <v>36070</v>
      </c>
      <c r="E11410" s="27">
        <v>41337</v>
      </c>
      <c r="F11410" t="s">
        <v>294</v>
      </c>
      <c r="G11410" s="27">
        <v>27470</v>
      </c>
      <c r="H11410">
        <v>41</v>
      </c>
      <c r="I11410" t="s">
        <v>244</v>
      </c>
      <c r="J11410" t="s">
        <v>245</v>
      </c>
      <c r="K11410">
        <v>0</v>
      </c>
      <c r="L11410">
        <v>3</v>
      </c>
      <c r="M11410">
        <v>0</v>
      </c>
      <c r="N11410">
        <v>0</v>
      </c>
      <c r="O11410">
        <v>5</v>
      </c>
      <c r="P11410">
        <v>-13</v>
      </c>
      <c r="Q11410" s="28">
        <v>41324.431250000001</v>
      </c>
      <c r="R11410" s="28">
        <v>41337.454861111109</v>
      </c>
      <c r="S11410" t="s">
        <v>36071</v>
      </c>
      <c r="T11410" s="27">
        <v>41324</v>
      </c>
      <c r="V11410">
        <v>13</v>
      </c>
      <c r="W11410" t="s">
        <v>36</v>
      </c>
      <c r="X11410" t="s">
        <v>279</v>
      </c>
      <c r="Y11410">
        <v>1</v>
      </c>
      <c r="AA11410" t="s">
        <v>36072</v>
      </c>
      <c r="AB11410" t="s">
        <v>36</v>
      </c>
      <c r="AD11410" s="27">
        <v>41863</v>
      </c>
      <c r="AE11410" t="s">
        <v>1216</v>
      </c>
      <c r="AH11410">
        <v>0</v>
      </c>
      <c r="AN11410" t="s">
        <v>238</v>
      </c>
      <c r="AO11410">
        <v>1</v>
      </c>
      <c r="AP11410" t="s">
        <v>239</v>
      </c>
      <c r="AQ11410" s="27">
        <v>41337</v>
      </c>
      <c r="AR11410" t="s">
        <v>240</v>
      </c>
      <c r="AS11410">
        <v>3</v>
      </c>
      <c r="AT11410" t="s">
        <v>239</v>
      </c>
      <c r="AU11410" s="27">
        <v>41337</v>
      </c>
    </row>
    <row r="11411" spans="1:47" x14ac:dyDescent="0.2">
      <c r="A11411">
        <v>11410</v>
      </c>
      <c r="B11411" t="s">
        <v>36073</v>
      </c>
      <c r="C11411" t="s">
        <v>242</v>
      </c>
      <c r="D11411" t="s">
        <v>36074</v>
      </c>
      <c r="E11411" s="27">
        <v>41848</v>
      </c>
      <c r="F11411" t="s">
        <v>233</v>
      </c>
      <c r="G11411" s="27">
        <v>34061</v>
      </c>
      <c r="H11411">
        <v>23</v>
      </c>
      <c r="I11411" t="s">
        <v>259</v>
      </c>
      <c r="J11411" t="s">
        <v>245</v>
      </c>
      <c r="K11411">
        <v>0</v>
      </c>
      <c r="L11411">
        <v>2</v>
      </c>
      <c r="M11411">
        <v>0</v>
      </c>
      <c r="N11411">
        <v>0</v>
      </c>
      <c r="O11411">
        <v>0</v>
      </c>
      <c r="P11411">
        <v>-2</v>
      </c>
      <c r="Q11411" s="28">
        <v>41846.529166666667</v>
      </c>
      <c r="R11411" s="28">
        <v>41847.077777777777</v>
      </c>
      <c r="S11411" t="s">
        <v>36075</v>
      </c>
      <c r="T11411" s="27">
        <v>41845</v>
      </c>
      <c r="V11411">
        <v>3</v>
      </c>
      <c r="W11411" t="s">
        <v>32</v>
      </c>
      <c r="X11411" t="s">
        <v>8885</v>
      </c>
      <c r="Y11411">
        <v>0</v>
      </c>
      <c r="AB11411" t="s">
        <v>237</v>
      </c>
      <c r="AH11411">
        <v>0</v>
      </c>
      <c r="AN11411" t="s">
        <v>238</v>
      </c>
      <c r="AO11411">
        <v>4</v>
      </c>
      <c r="AP11411" t="s">
        <v>239</v>
      </c>
      <c r="AQ11411" s="27">
        <v>41848</v>
      </c>
      <c r="AR11411" t="s">
        <v>240</v>
      </c>
      <c r="AS11411">
        <v>2</v>
      </c>
      <c r="AT11411" t="s">
        <v>239</v>
      </c>
      <c r="AU11411" s="27">
        <v>41848</v>
      </c>
    </row>
    <row r="11412" spans="1:47" x14ac:dyDescent="0.2">
      <c r="A11412">
        <v>11411</v>
      </c>
      <c r="B11412" t="s">
        <v>36076</v>
      </c>
      <c r="C11412" t="s">
        <v>464</v>
      </c>
      <c r="D11412" t="s">
        <v>1540</v>
      </c>
      <c r="E11412" s="27">
        <v>41282</v>
      </c>
      <c r="F11412" t="s">
        <v>233</v>
      </c>
      <c r="G11412" s="27">
        <v>32799</v>
      </c>
      <c r="H11412">
        <v>26</v>
      </c>
      <c r="I11412" t="s">
        <v>244</v>
      </c>
      <c r="J11412" t="s">
        <v>245</v>
      </c>
      <c r="K11412">
        <v>0</v>
      </c>
      <c r="L11412">
        <v>3</v>
      </c>
      <c r="M11412">
        <v>0</v>
      </c>
      <c r="N11412">
        <v>0</v>
      </c>
      <c r="O11412">
        <v>0</v>
      </c>
      <c r="P11412">
        <v>0</v>
      </c>
      <c r="Q11412" s="28">
        <v>41282.121527777781</v>
      </c>
      <c r="R11412" s="28">
        <v>41283.14166666667</v>
      </c>
      <c r="S11412" t="s">
        <v>36077</v>
      </c>
      <c r="T11412" s="27">
        <v>41282</v>
      </c>
      <c r="V11412">
        <v>0</v>
      </c>
      <c r="W11412" t="s">
        <v>36</v>
      </c>
      <c r="X11412" t="s">
        <v>780</v>
      </c>
      <c r="Y11412">
        <v>0</v>
      </c>
      <c r="AB11412" t="s">
        <v>237</v>
      </c>
      <c r="AH11412">
        <v>0</v>
      </c>
      <c r="AN11412" t="s">
        <v>238</v>
      </c>
      <c r="AO11412">
        <v>3</v>
      </c>
      <c r="AP11412" t="s">
        <v>239</v>
      </c>
      <c r="AQ11412" s="27">
        <v>41282</v>
      </c>
      <c r="AR11412" t="s">
        <v>240</v>
      </c>
      <c r="AS11412">
        <v>3</v>
      </c>
      <c r="AT11412" t="s">
        <v>239</v>
      </c>
      <c r="AU11412" s="27">
        <v>41282</v>
      </c>
    </row>
    <row r="11413" spans="1:47" x14ac:dyDescent="0.2">
      <c r="A11413">
        <v>11412</v>
      </c>
      <c r="B11413" t="s">
        <v>36078</v>
      </c>
      <c r="C11413" t="s">
        <v>2723</v>
      </c>
      <c r="D11413" t="s">
        <v>1490</v>
      </c>
      <c r="E11413" s="27">
        <v>41855</v>
      </c>
      <c r="F11413" t="s">
        <v>233</v>
      </c>
      <c r="G11413" s="27">
        <v>34834</v>
      </c>
      <c r="H11413">
        <v>20</v>
      </c>
      <c r="I11413" t="s">
        <v>259</v>
      </c>
      <c r="J11413" t="s">
        <v>353</v>
      </c>
      <c r="K11413">
        <v>0</v>
      </c>
      <c r="L11413">
        <v>2</v>
      </c>
      <c r="M11413">
        <v>0</v>
      </c>
      <c r="N11413">
        <v>2</v>
      </c>
      <c r="O11413">
        <v>0</v>
      </c>
      <c r="P11413">
        <v>0</v>
      </c>
      <c r="Q11413" s="28">
        <v>41855.143055555556</v>
      </c>
      <c r="R11413" s="28">
        <v>41855.342361111114</v>
      </c>
      <c r="S11413" t="s">
        <v>36079</v>
      </c>
      <c r="T11413" s="27">
        <v>41855</v>
      </c>
      <c r="V11413">
        <v>0</v>
      </c>
      <c r="W11413" t="s">
        <v>32</v>
      </c>
      <c r="X11413" t="s">
        <v>268</v>
      </c>
      <c r="Y11413">
        <v>0</v>
      </c>
      <c r="AB11413" t="s">
        <v>237</v>
      </c>
      <c r="AH11413">
        <v>0</v>
      </c>
      <c r="AN11413" t="s">
        <v>238</v>
      </c>
      <c r="AO11413">
        <v>5</v>
      </c>
      <c r="AP11413" t="s">
        <v>246</v>
      </c>
      <c r="AQ11413" s="27">
        <v>41855</v>
      </c>
      <c r="AR11413" t="s">
        <v>240</v>
      </c>
      <c r="AS11413">
        <v>2</v>
      </c>
      <c r="AT11413" t="s">
        <v>239</v>
      </c>
      <c r="AU11413" s="27">
        <v>41855</v>
      </c>
    </row>
    <row r="11414" spans="1:47" x14ac:dyDescent="0.2">
      <c r="A11414">
        <v>11413</v>
      </c>
      <c r="B11414" t="s">
        <v>36080</v>
      </c>
      <c r="C11414" t="s">
        <v>1832</v>
      </c>
      <c r="D11414" t="s">
        <v>36081</v>
      </c>
      <c r="E11414" s="27">
        <v>41276</v>
      </c>
      <c r="F11414" t="s">
        <v>233</v>
      </c>
      <c r="G11414" s="27">
        <v>33342</v>
      </c>
      <c r="H11414">
        <v>25</v>
      </c>
      <c r="I11414" t="s">
        <v>244</v>
      </c>
      <c r="J11414" t="s">
        <v>250</v>
      </c>
      <c r="K11414">
        <v>0</v>
      </c>
      <c r="L11414">
        <v>6</v>
      </c>
      <c r="M11414">
        <v>0</v>
      </c>
      <c r="N11414">
        <v>0</v>
      </c>
      <c r="O11414">
        <v>2</v>
      </c>
      <c r="P11414">
        <v>0</v>
      </c>
      <c r="Q11414" s="28">
        <v>41276.527083333334</v>
      </c>
      <c r="R11414" s="28">
        <v>41276.313888888886</v>
      </c>
      <c r="S11414" t="s">
        <v>36082</v>
      </c>
      <c r="T11414" s="27">
        <v>41275</v>
      </c>
      <c r="V11414">
        <v>1</v>
      </c>
      <c r="W11414" t="s">
        <v>32</v>
      </c>
      <c r="X11414" t="s">
        <v>383</v>
      </c>
      <c r="Y11414">
        <v>1</v>
      </c>
      <c r="AA11414" t="s">
        <v>36083</v>
      </c>
      <c r="AB11414" t="s">
        <v>36</v>
      </c>
      <c r="AC11414">
        <v>440</v>
      </c>
      <c r="AD11414" s="27">
        <v>41401</v>
      </c>
      <c r="AE11414" t="s">
        <v>279</v>
      </c>
      <c r="AF11414" s="27">
        <v>41841</v>
      </c>
      <c r="AG11414" s="27">
        <v>41841</v>
      </c>
      <c r="AH11414">
        <v>1</v>
      </c>
      <c r="AJ11414" t="s">
        <v>36083</v>
      </c>
      <c r="AK11414" t="s">
        <v>462</v>
      </c>
      <c r="AL11414" s="27">
        <v>41401</v>
      </c>
      <c r="AM11414" t="s">
        <v>279</v>
      </c>
      <c r="AN11414" t="s">
        <v>238</v>
      </c>
      <c r="AO11414">
        <v>5</v>
      </c>
      <c r="AP11414" t="s">
        <v>246</v>
      </c>
      <c r="AQ11414" s="27">
        <v>41276</v>
      </c>
      <c r="AR11414" t="s">
        <v>240</v>
      </c>
      <c r="AS11414">
        <v>6</v>
      </c>
      <c r="AT11414" t="s">
        <v>246</v>
      </c>
      <c r="AU11414" s="27">
        <v>41276</v>
      </c>
    </row>
    <row r="11415" spans="1:47" x14ac:dyDescent="0.2">
      <c r="A11415">
        <v>11414</v>
      </c>
      <c r="B11415" t="s">
        <v>36084</v>
      </c>
      <c r="C11415" t="s">
        <v>414</v>
      </c>
      <c r="D11415" t="s">
        <v>13183</v>
      </c>
      <c r="E11415" s="27">
        <v>41969</v>
      </c>
      <c r="F11415" t="s">
        <v>233</v>
      </c>
      <c r="G11415" s="27">
        <v>24374</v>
      </c>
      <c r="H11415">
        <v>49</v>
      </c>
      <c r="I11415" t="s">
        <v>234</v>
      </c>
      <c r="J11415" t="s">
        <v>250</v>
      </c>
      <c r="K11415">
        <v>1</v>
      </c>
      <c r="L11415">
        <v>6</v>
      </c>
      <c r="M11415">
        <v>0</v>
      </c>
      <c r="N11415">
        <v>0</v>
      </c>
      <c r="O11415">
        <v>14</v>
      </c>
      <c r="P11415">
        <v>0</v>
      </c>
      <c r="Q11415" s="28">
        <v>41969.09652777778</v>
      </c>
      <c r="R11415" s="28">
        <v>41969.088194444441</v>
      </c>
      <c r="S11415" t="s">
        <v>36085</v>
      </c>
      <c r="T11415" s="27">
        <v>41969</v>
      </c>
      <c r="V11415">
        <v>0</v>
      </c>
      <c r="W11415" t="s">
        <v>32</v>
      </c>
      <c r="X11415" t="s">
        <v>348</v>
      </c>
      <c r="Y11415">
        <v>0</v>
      </c>
      <c r="AB11415" t="s">
        <v>237</v>
      </c>
      <c r="AH11415">
        <v>0</v>
      </c>
      <c r="AN11415" t="s">
        <v>238</v>
      </c>
      <c r="AO11415">
        <v>3</v>
      </c>
      <c r="AP11415" t="s">
        <v>239</v>
      </c>
      <c r="AQ11415" s="27">
        <v>41969</v>
      </c>
      <c r="AR11415" t="s">
        <v>240</v>
      </c>
      <c r="AS11415">
        <v>6</v>
      </c>
      <c r="AT11415" t="s">
        <v>246</v>
      </c>
      <c r="AU11415" s="27">
        <v>41969</v>
      </c>
    </row>
    <row r="11416" spans="1:47" x14ac:dyDescent="0.2">
      <c r="A11416">
        <v>11415</v>
      </c>
      <c r="B11416" t="s">
        <v>36086</v>
      </c>
      <c r="C11416" t="s">
        <v>990</v>
      </c>
      <c r="D11416" t="s">
        <v>36087</v>
      </c>
      <c r="E11416" s="27">
        <v>41938</v>
      </c>
      <c r="F11416" t="s">
        <v>233</v>
      </c>
      <c r="G11416" s="27">
        <v>17990</v>
      </c>
      <c r="H11416">
        <v>67</v>
      </c>
      <c r="I11416" t="s">
        <v>234</v>
      </c>
      <c r="J11416" t="s">
        <v>245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-1</v>
      </c>
      <c r="Q11416" s="28">
        <v>41937.268750000003</v>
      </c>
      <c r="R11416" s="28">
        <v>41974.293055555558</v>
      </c>
      <c r="S11416" t="s">
        <v>36088</v>
      </c>
      <c r="T11416" s="27">
        <v>41938</v>
      </c>
      <c r="V11416">
        <v>0</v>
      </c>
      <c r="W11416" t="s">
        <v>32</v>
      </c>
      <c r="X11416" t="s">
        <v>3921</v>
      </c>
      <c r="Y11416">
        <v>0</v>
      </c>
      <c r="AB11416" t="s">
        <v>237</v>
      </c>
      <c r="AH11416">
        <v>0</v>
      </c>
      <c r="AN11416" t="s">
        <v>238</v>
      </c>
      <c r="AO11416">
        <v>1</v>
      </c>
      <c r="AP11416" t="s">
        <v>239</v>
      </c>
      <c r="AQ11416" s="27">
        <v>41938</v>
      </c>
      <c r="AR11416" t="s">
        <v>240</v>
      </c>
      <c r="AS11416">
        <v>1</v>
      </c>
      <c r="AT11416" t="s">
        <v>239</v>
      </c>
      <c r="AU11416" s="27">
        <v>41938</v>
      </c>
    </row>
    <row r="11417" spans="1:47" x14ac:dyDescent="0.2">
      <c r="A11417">
        <v>11416</v>
      </c>
      <c r="B11417" t="s">
        <v>36089</v>
      </c>
      <c r="C11417" t="s">
        <v>20121</v>
      </c>
      <c r="D11417" t="s">
        <v>575</v>
      </c>
      <c r="E11417" s="27">
        <v>41543</v>
      </c>
      <c r="F11417" t="s">
        <v>233</v>
      </c>
      <c r="G11417" s="27">
        <v>33764</v>
      </c>
      <c r="H11417">
        <v>23</v>
      </c>
      <c r="I11417" t="s">
        <v>259</v>
      </c>
      <c r="J11417" t="s">
        <v>22</v>
      </c>
      <c r="K11417">
        <v>0</v>
      </c>
      <c r="L11417">
        <v>2</v>
      </c>
      <c r="M11417">
        <v>0</v>
      </c>
      <c r="N11417">
        <v>1</v>
      </c>
      <c r="O11417">
        <v>0</v>
      </c>
      <c r="P11417">
        <v>-1</v>
      </c>
      <c r="Q11417" s="28">
        <v>41542.477777777778</v>
      </c>
      <c r="R11417" s="28">
        <v>41543.35833333333</v>
      </c>
      <c r="S11417" t="s">
        <v>36090</v>
      </c>
      <c r="T11417" s="27">
        <v>41542</v>
      </c>
      <c r="V11417">
        <v>1</v>
      </c>
      <c r="W11417" t="s">
        <v>32</v>
      </c>
      <c r="X11417" t="s">
        <v>343</v>
      </c>
      <c r="Y11417">
        <v>1</v>
      </c>
      <c r="AA11417" t="s">
        <v>36091</v>
      </c>
      <c r="AB11417" t="s">
        <v>36</v>
      </c>
      <c r="AC11417">
        <v>0</v>
      </c>
      <c r="AD11417" s="27">
        <v>41632</v>
      </c>
      <c r="AE11417" t="s">
        <v>681</v>
      </c>
      <c r="AF11417" s="27">
        <v>41632</v>
      </c>
      <c r="AG11417" s="27">
        <v>41632</v>
      </c>
      <c r="AH11417">
        <v>0</v>
      </c>
      <c r="AN11417" t="s">
        <v>238</v>
      </c>
      <c r="AO11417">
        <v>4</v>
      </c>
      <c r="AP11417" t="s">
        <v>239</v>
      </c>
      <c r="AQ11417" s="27">
        <v>41543</v>
      </c>
      <c r="AR11417" t="s">
        <v>240</v>
      </c>
      <c r="AS11417">
        <v>2</v>
      </c>
      <c r="AT11417" t="s">
        <v>239</v>
      </c>
      <c r="AU11417" s="27">
        <v>41543</v>
      </c>
    </row>
    <row r="11418" spans="1:47" x14ac:dyDescent="0.2">
      <c r="A11418">
        <v>11417</v>
      </c>
      <c r="B11418" t="s">
        <v>36092</v>
      </c>
      <c r="C11418" t="s">
        <v>758</v>
      </c>
      <c r="D11418" t="s">
        <v>25344</v>
      </c>
      <c r="E11418" s="27">
        <v>41562</v>
      </c>
      <c r="F11418" t="s">
        <v>233</v>
      </c>
      <c r="G11418" s="27">
        <v>24468</v>
      </c>
      <c r="H11418">
        <v>49</v>
      </c>
      <c r="I11418" t="s">
        <v>234</v>
      </c>
      <c r="J11418" t="s">
        <v>245</v>
      </c>
      <c r="K11418">
        <v>0</v>
      </c>
      <c r="L11418">
        <v>4</v>
      </c>
      <c r="M11418">
        <v>0</v>
      </c>
      <c r="N11418">
        <v>0</v>
      </c>
      <c r="O11418">
        <v>12</v>
      </c>
      <c r="P11418">
        <v>-18</v>
      </c>
      <c r="Q11418" s="28">
        <v>41544.457638888889</v>
      </c>
      <c r="R11418" s="28">
        <v>41545.052083333336</v>
      </c>
      <c r="S11418" t="s">
        <v>36093</v>
      </c>
      <c r="T11418" s="27">
        <v>41544</v>
      </c>
      <c r="V11418">
        <v>18</v>
      </c>
      <c r="W11418" t="s">
        <v>32</v>
      </c>
      <c r="X11418" t="s">
        <v>371</v>
      </c>
      <c r="Y11418">
        <v>1</v>
      </c>
      <c r="AA11418" t="s">
        <v>36094</v>
      </c>
      <c r="AB11418" t="s">
        <v>32</v>
      </c>
      <c r="AC11418">
        <v>0</v>
      </c>
      <c r="AD11418" s="27">
        <v>41779</v>
      </c>
      <c r="AE11418" t="s">
        <v>371</v>
      </c>
      <c r="AF11418" s="27">
        <v>41779</v>
      </c>
      <c r="AG11418" s="27">
        <v>41813</v>
      </c>
      <c r="AH11418">
        <v>0</v>
      </c>
      <c r="AN11418" t="s">
        <v>238</v>
      </c>
      <c r="AO11418">
        <v>2</v>
      </c>
      <c r="AP11418" t="s">
        <v>239</v>
      </c>
      <c r="AQ11418" s="27">
        <v>41562</v>
      </c>
      <c r="AR11418" t="s">
        <v>240</v>
      </c>
      <c r="AS11418">
        <v>4</v>
      </c>
      <c r="AT11418" t="s">
        <v>239</v>
      </c>
      <c r="AU11418" s="27">
        <v>41562</v>
      </c>
    </row>
    <row r="11419" spans="1:47" x14ac:dyDescent="0.2">
      <c r="A11419">
        <v>11418</v>
      </c>
      <c r="B11419" t="s">
        <v>36095</v>
      </c>
      <c r="C11419" t="s">
        <v>14842</v>
      </c>
      <c r="D11419" t="s">
        <v>12646</v>
      </c>
      <c r="E11419" s="27">
        <v>41547</v>
      </c>
      <c r="F11419" t="s">
        <v>294</v>
      </c>
      <c r="G11419" s="27">
        <v>29100</v>
      </c>
      <c r="H11419">
        <v>36</v>
      </c>
      <c r="I11419" t="s">
        <v>244</v>
      </c>
      <c r="J11419" t="s">
        <v>245</v>
      </c>
      <c r="K11419">
        <v>0</v>
      </c>
      <c r="L11419">
        <v>3</v>
      </c>
      <c r="M11419">
        <v>0</v>
      </c>
      <c r="N11419">
        <v>0</v>
      </c>
      <c r="O11419">
        <v>3</v>
      </c>
      <c r="P11419">
        <v>-1</v>
      </c>
      <c r="Q11419" s="28">
        <v>41546.369444444441</v>
      </c>
      <c r="R11419" s="28">
        <v>41587.380555555559</v>
      </c>
      <c r="S11419" t="s">
        <v>36096</v>
      </c>
      <c r="T11419" s="27">
        <v>41546</v>
      </c>
      <c r="V11419">
        <v>1</v>
      </c>
      <c r="W11419" t="s">
        <v>36</v>
      </c>
      <c r="X11419" t="s">
        <v>279</v>
      </c>
      <c r="Y11419">
        <v>1</v>
      </c>
      <c r="AA11419" t="s">
        <v>36097</v>
      </c>
      <c r="AB11419" t="s">
        <v>36</v>
      </c>
      <c r="AC11419">
        <v>0</v>
      </c>
      <c r="AD11419" s="27">
        <v>41611</v>
      </c>
      <c r="AE11419" t="s">
        <v>7939</v>
      </c>
      <c r="AF11419" s="27">
        <v>41611</v>
      </c>
      <c r="AG11419" s="27">
        <v>41730</v>
      </c>
      <c r="AH11419">
        <v>1</v>
      </c>
      <c r="AJ11419" t="s">
        <v>36097</v>
      </c>
      <c r="AK11419" t="s">
        <v>591</v>
      </c>
      <c r="AL11419" s="27">
        <v>41611</v>
      </c>
      <c r="AM11419" t="s">
        <v>590</v>
      </c>
      <c r="AN11419" t="s">
        <v>238</v>
      </c>
      <c r="AO11419">
        <v>2</v>
      </c>
      <c r="AP11419" t="s">
        <v>239</v>
      </c>
      <c r="AQ11419" s="27">
        <v>41547</v>
      </c>
      <c r="AR11419" t="s">
        <v>240</v>
      </c>
      <c r="AS11419">
        <v>3</v>
      </c>
      <c r="AT11419" t="s">
        <v>239</v>
      </c>
      <c r="AU11419" s="27">
        <v>41547</v>
      </c>
    </row>
    <row r="11420" spans="1:47" x14ac:dyDescent="0.2">
      <c r="A11420">
        <v>11419</v>
      </c>
      <c r="B11420" t="s">
        <v>36098</v>
      </c>
      <c r="C11420" t="s">
        <v>6541</v>
      </c>
      <c r="D11420" t="s">
        <v>653</v>
      </c>
      <c r="E11420" s="27">
        <v>41411</v>
      </c>
      <c r="F11420" t="s">
        <v>233</v>
      </c>
      <c r="G11420" s="27">
        <v>27654</v>
      </c>
      <c r="H11420">
        <v>40</v>
      </c>
      <c r="I11420" t="s">
        <v>244</v>
      </c>
      <c r="J11420" t="s">
        <v>250</v>
      </c>
      <c r="K11420">
        <v>0</v>
      </c>
      <c r="L11420">
        <v>4</v>
      </c>
      <c r="M11420">
        <v>0</v>
      </c>
      <c r="N11420">
        <v>0</v>
      </c>
      <c r="O11420">
        <v>14</v>
      </c>
      <c r="S11420" t="s">
        <v>36099</v>
      </c>
      <c r="U11420" s="27">
        <v>40244</v>
      </c>
      <c r="V11420">
        <v>1167</v>
      </c>
      <c r="W11420" t="s">
        <v>32</v>
      </c>
      <c r="X11420" t="s">
        <v>274</v>
      </c>
      <c r="Y11420">
        <v>0</v>
      </c>
      <c r="AB11420" t="s">
        <v>237</v>
      </c>
      <c r="AH11420">
        <v>0</v>
      </c>
      <c r="AN11420" t="s">
        <v>238</v>
      </c>
      <c r="AO11420">
        <v>2</v>
      </c>
      <c r="AP11420" t="s">
        <v>239</v>
      </c>
      <c r="AQ11420" s="27">
        <v>41411</v>
      </c>
      <c r="AR11420" t="s">
        <v>240</v>
      </c>
      <c r="AS11420">
        <v>4</v>
      </c>
      <c r="AT11420" t="s">
        <v>239</v>
      </c>
      <c r="AU11420" s="27">
        <v>41411</v>
      </c>
    </row>
    <row r="11421" spans="1:47" x14ac:dyDescent="0.2">
      <c r="A11421">
        <v>11420</v>
      </c>
      <c r="B11421" t="s">
        <v>36100</v>
      </c>
      <c r="C11421" t="s">
        <v>1384</v>
      </c>
      <c r="D11421" t="s">
        <v>36101</v>
      </c>
      <c r="E11421" s="27">
        <v>41569</v>
      </c>
      <c r="F11421" t="s">
        <v>233</v>
      </c>
      <c r="G11421" s="27">
        <v>23417</v>
      </c>
      <c r="H11421">
        <v>52</v>
      </c>
      <c r="I11421" t="s">
        <v>234</v>
      </c>
      <c r="J11421" t="s">
        <v>22</v>
      </c>
      <c r="K11421">
        <v>0</v>
      </c>
      <c r="L11421">
        <v>1</v>
      </c>
      <c r="M11421">
        <v>0</v>
      </c>
      <c r="N11421">
        <v>0</v>
      </c>
      <c r="O11421">
        <v>0</v>
      </c>
      <c r="P11421">
        <v>-1</v>
      </c>
      <c r="Q11421" s="28">
        <v>41568.105555555558</v>
      </c>
      <c r="R11421" s="28">
        <v>41569.075694444444</v>
      </c>
      <c r="S11421" t="s">
        <v>36102</v>
      </c>
      <c r="T11421" s="27">
        <v>41568</v>
      </c>
      <c r="V11421">
        <v>1</v>
      </c>
      <c r="W11421" t="s">
        <v>36</v>
      </c>
      <c r="X11421" t="s">
        <v>279</v>
      </c>
      <c r="Y11421">
        <v>0</v>
      </c>
      <c r="AB11421" t="s">
        <v>237</v>
      </c>
      <c r="AH11421">
        <v>0</v>
      </c>
      <c r="AN11421" t="s">
        <v>238</v>
      </c>
      <c r="AO11421">
        <v>1</v>
      </c>
      <c r="AP11421" t="s">
        <v>239</v>
      </c>
      <c r="AQ11421" s="27">
        <v>41569</v>
      </c>
      <c r="AR11421" t="s">
        <v>240</v>
      </c>
      <c r="AS11421">
        <v>1</v>
      </c>
      <c r="AT11421" t="s">
        <v>239</v>
      </c>
      <c r="AU11421" s="27">
        <v>41569</v>
      </c>
    </row>
    <row r="11422" spans="1:47" x14ac:dyDescent="0.2">
      <c r="A11422">
        <v>11421</v>
      </c>
      <c r="B11422" t="s">
        <v>36103</v>
      </c>
      <c r="C11422" t="s">
        <v>488</v>
      </c>
      <c r="D11422" t="s">
        <v>3460</v>
      </c>
      <c r="E11422" s="27">
        <v>41713</v>
      </c>
      <c r="F11422" t="s">
        <v>233</v>
      </c>
      <c r="G11422" s="27">
        <v>34350</v>
      </c>
      <c r="H11422">
        <v>22</v>
      </c>
      <c r="I11422" t="s">
        <v>259</v>
      </c>
      <c r="J11422" t="s">
        <v>245</v>
      </c>
      <c r="K11422">
        <v>0</v>
      </c>
      <c r="L11422">
        <v>3</v>
      </c>
      <c r="M11422">
        <v>0</v>
      </c>
      <c r="N11422">
        <v>0</v>
      </c>
      <c r="O11422">
        <v>0</v>
      </c>
      <c r="P11422">
        <v>-1</v>
      </c>
      <c r="Q11422" s="28">
        <v>41712.318055555559</v>
      </c>
      <c r="R11422" s="28">
        <v>41713.292361111111</v>
      </c>
      <c r="S11422" t="s">
        <v>36104</v>
      </c>
      <c r="T11422" s="27">
        <v>41712</v>
      </c>
      <c r="V11422">
        <v>1</v>
      </c>
      <c r="W11422" t="s">
        <v>32</v>
      </c>
      <c r="X11422" t="s">
        <v>383</v>
      </c>
      <c r="Y11422">
        <v>0</v>
      </c>
      <c r="AB11422" t="s">
        <v>237</v>
      </c>
      <c r="AH11422">
        <v>0</v>
      </c>
      <c r="AN11422" t="s">
        <v>238</v>
      </c>
      <c r="AO11422">
        <v>5</v>
      </c>
      <c r="AP11422" t="s">
        <v>246</v>
      </c>
      <c r="AQ11422" s="27">
        <v>41713</v>
      </c>
      <c r="AR11422" t="s">
        <v>240</v>
      </c>
      <c r="AS11422">
        <v>3</v>
      </c>
      <c r="AT11422" t="s">
        <v>239</v>
      </c>
      <c r="AU11422" s="27">
        <v>41713</v>
      </c>
    </row>
    <row r="11423" spans="1:47" x14ac:dyDescent="0.2">
      <c r="A11423">
        <v>11422</v>
      </c>
      <c r="B11423" t="s">
        <v>36105</v>
      </c>
      <c r="C11423" t="s">
        <v>36106</v>
      </c>
      <c r="D11423" t="s">
        <v>3704</v>
      </c>
      <c r="E11423" s="27">
        <v>41837</v>
      </c>
      <c r="F11423" t="s">
        <v>294</v>
      </c>
      <c r="G11423" s="27">
        <v>29733</v>
      </c>
      <c r="H11423">
        <v>34</v>
      </c>
      <c r="I11423" t="s">
        <v>244</v>
      </c>
      <c r="J11423" t="s">
        <v>353</v>
      </c>
      <c r="K11423">
        <v>0</v>
      </c>
      <c r="L11423">
        <v>6</v>
      </c>
      <c r="M11423">
        <v>0</v>
      </c>
      <c r="N11423">
        <v>0</v>
      </c>
      <c r="O11423">
        <v>5</v>
      </c>
      <c r="P11423">
        <v>-1</v>
      </c>
      <c r="Q11423" s="28">
        <v>41836.127083333333</v>
      </c>
      <c r="R11423" s="28">
        <v>41842.249305555553</v>
      </c>
      <c r="S11423" t="s">
        <v>36107</v>
      </c>
      <c r="T11423" s="27">
        <v>41836</v>
      </c>
      <c r="V11423">
        <v>1</v>
      </c>
      <c r="W11423" t="s">
        <v>36</v>
      </c>
      <c r="X11423" t="s">
        <v>1207</v>
      </c>
      <c r="Y11423">
        <v>0</v>
      </c>
      <c r="AB11423" t="s">
        <v>237</v>
      </c>
      <c r="AH11423">
        <v>0</v>
      </c>
      <c r="AN11423" t="s">
        <v>238</v>
      </c>
      <c r="AO11423">
        <v>4</v>
      </c>
      <c r="AP11423" t="s">
        <v>239</v>
      </c>
      <c r="AQ11423" s="27">
        <v>41837</v>
      </c>
      <c r="AR11423" t="s">
        <v>240</v>
      </c>
      <c r="AS11423">
        <v>6</v>
      </c>
      <c r="AT11423" t="s">
        <v>246</v>
      </c>
      <c r="AU11423" s="27">
        <v>41837</v>
      </c>
    </row>
    <row r="11424" spans="1:47" x14ac:dyDescent="0.2">
      <c r="A11424">
        <v>11423</v>
      </c>
      <c r="B11424" t="s">
        <v>36108</v>
      </c>
      <c r="C11424" t="s">
        <v>22484</v>
      </c>
      <c r="D11424" t="s">
        <v>2213</v>
      </c>
      <c r="E11424" s="27">
        <v>41590</v>
      </c>
      <c r="F11424" t="s">
        <v>233</v>
      </c>
      <c r="G11424" s="27">
        <v>34566</v>
      </c>
      <c r="H11424">
        <v>21</v>
      </c>
      <c r="I11424" t="s">
        <v>259</v>
      </c>
      <c r="J11424" t="s">
        <v>353</v>
      </c>
      <c r="K11424">
        <v>0</v>
      </c>
      <c r="L11424">
        <v>2</v>
      </c>
      <c r="M11424">
        <v>0</v>
      </c>
      <c r="N11424">
        <v>0</v>
      </c>
      <c r="O11424">
        <v>1</v>
      </c>
      <c r="P11424">
        <v>-1</v>
      </c>
      <c r="Q11424" s="28">
        <v>41589.369444444441</v>
      </c>
      <c r="R11424" s="28">
        <v>41590.065972222219</v>
      </c>
      <c r="S11424" t="s">
        <v>36109</v>
      </c>
      <c r="U11424" s="27">
        <v>41589</v>
      </c>
      <c r="V11424">
        <v>1</v>
      </c>
      <c r="W11424" t="s">
        <v>32</v>
      </c>
      <c r="X11424" t="s">
        <v>274</v>
      </c>
      <c r="Y11424">
        <v>0</v>
      </c>
      <c r="AB11424" t="s">
        <v>237</v>
      </c>
      <c r="AH11424">
        <v>0</v>
      </c>
      <c r="AN11424" t="s">
        <v>238</v>
      </c>
      <c r="AO11424">
        <v>5</v>
      </c>
      <c r="AP11424" t="s">
        <v>246</v>
      </c>
      <c r="AQ11424" s="27">
        <v>41590</v>
      </c>
      <c r="AR11424" t="s">
        <v>240</v>
      </c>
      <c r="AS11424">
        <v>2</v>
      </c>
      <c r="AT11424" t="s">
        <v>239</v>
      </c>
      <c r="AU11424" s="27">
        <v>41590</v>
      </c>
    </row>
    <row r="11425" spans="1:47" x14ac:dyDescent="0.2">
      <c r="A11425">
        <v>11424</v>
      </c>
      <c r="B11425" t="s">
        <v>36110</v>
      </c>
      <c r="C11425" t="s">
        <v>2056</v>
      </c>
      <c r="D11425" t="s">
        <v>36111</v>
      </c>
      <c r="E11425" s="27">
        <v>41421</v>
      </c>
      <c r="F11425" t="s">
        <v>233</v>
      </c>
      <c r="G11425" s="27">
        <v>31013</v>
      </c>
      <c r="H11425">
        <v>31</v>
      </c>
      <c r="I11425" t="s">
        <v>244</v>
      </c>
      <c r="J11425" t="s">
        <v>245</v>
      </c>
      <c r="K11425">
        <v>0</v>
      </c>
      <c r="L11425">
        <v>7</v>
      </c>
      <c r="M11425">
        <v>0</v>
      </c>
      <c r="N11425">
        <v>0</v>
      </c>
      <c r="O11425">
        <v>1</v>
      </c>
      <c r="P11425">
        <v>-1</v>
      </c>
      <c r="Q11425" s="28">
        <v>41420.318055555559</v>
      </c>
      <c r="R11425" s="28">
        <v>41421.261805555558</v>
      </c>
      <c r="S11425" t="s">
        <v>36112</v>
      </c>
      <c r="T11425" s="27">
        <v>41420</v>
      </c>
      <c r="V11425">
        <v>1</v>
      </c>
      <c r="W11425" t="s">
        <v>32</v>
      </c>
      <c r="X11425" t="s">
        <v>834</v>
      </c>
      <c r="Y11425">
        <v>0</v>
      </c>
      <c r="AB11425" t="s">
        <v>237</v>
      </c>
      <c r="AH11425">
        <v>0</v>
      </c>
      <c r="AN11425" t="s">
        <v>238</v>
      </c>
      <c r="AO11425">
        <v>4</v>
      </c>
      <c r="AP11425" t="s">
        <v>239</v>
      </c>
      <c r="AQ11425" s="27">
        <v>41421</v>
      </c>
      <c r="AR11425" t="s">
        <v>240</v>
      </c>
      <c r="AS11425">
        <v>7</v>
      </c>
      <c r="AT11425" t="s">
        <v>246</v>
      </c>
      <c r="AU11425" s="27">
        <v>41421</v>
      </c>
    </row>
    <row r="11426" spans="1:47" x14ac:dyDescent="0.2">
      <c r="A11426">
        <v>11425</v>
      </c>
      <c r="B11426" t="s">
        <v>36113</v>
      </c>
      <c r="C11426" t="s">
        <v>25387</v>
      </c>
      <c r="D11426" t="s">
        <v>2683</v>
      </c>
      <c r="E11426" s="27">
        <v>41620</v>
      </c>
      <c r="F11426" t="s">
        <v>233</v>
      </c>
      <c r="G11426" s="27">
        <v>30344</v>
      </c>
      <c r="H11426">
        <v>33</v>
      </c>
      <c r="I11426" t="s">
        <v>244</v>
      </c>
      <c r="J11426" t="s">
        <v>250</v>
      </c>
      <c r="K11426">
        <v>0</v>
      </c>
      <c r="L11426">
        <v>2</v>
      </c>
      <c r="M11426">
        <v>0</v>
      </c>
      <c r="N11426">
        <v>0</v>
      </c>
      <c r="O11426">
        <v>3</v>
      </c>
      <c r="P11426">
        <v>-55</v>
      </c>
      <c r="Q11426" s="28">
        <v>41565.37222222222</v>
      </c>
      <c r="R11426" s="28">
        <v>41576.338194444441</v>
      </c>
      <c r="S11426" t="s">
        <v>36114</v>
      </c>
      <c r="T11426" s="27">
        <v>41565</v>
      </c>
      <c r="V11426">
        <v>55</v>
      </c>
      <c r="W11426" t="s">
        <v>36</v>
      </c>
      <c r="X11426" t="s">
        <v>252</v>
      </c>
      <c r="Y11426">
        <v>0</v>
      </c>
      <c r="AB11426" t="s">
        <v>237</v>
      </c>
      <c r="AH11426">
        <v>0</v>
      </c>
      <c r="AN11426" t="s">
        <v>238</v>
      </c>
      <c r="AO11426">
        <v>2</v>
      </c>
      <c r="AP11426" t="s">
        <v>239</v>
      </c>
      <c r="AQ11426" s="27">
        <v>41620</v>
      </c>
      <c r="AR11426" t="s">
        <v>240</v>
      </c>
      <c r="AS11426">
        <v>2</v>
      </c>
      <c r="AT11426" t="s">
        <v>239</v>
      </c>
      <c r="AU11426" s="27">
        <v>41620</v>
      </c>
    </row>
    <row r="11427" spans="1:47" x14ac:dyDescent="0.2">
      <c r="A11427">
        <v>11426</v>
      </c>
      <c r="B11427" t="s">
        <v>36115</v>
      </c>
      <c r="C11427" t="s">
        <v>3191</v>
      </c>
      <c r="D11427" t="s">
        <v>36116</v>
      </c>
      <c r="E11427" s="27">
        <v>41905</v>
      </c>
      <c r="F11427" t="s">
        <v>233</v>
      </c>
      <c r="G11427" s="27">
        <v>25475</v>
      </c>
      <c r="H11427">
        <v>46</v>
      </c>
      <c r="I11427" t="s">
        <v>234</v>
      </c>
      <c r="J11427" t="s">
        <v>245</v>
      </c>
      <c r="K11427">
        <v>0</v>
      </c>
      <c r="L11427">
        <v>5</v>
      </c>
      <c r="M11427">
        <v>0</v>
      </c>
      <c r="N11427">
        <v>0</v>
      </c>
      <c r="O11427">
        <v>1</v>
      </c>
      <c r="P11427">
        <v>-23</v>
      </c>
      <c r="Q11427" s="28">
        <v>41882.313888888886</v>
      </c>
      <c r="R11427" s="28">
        <v>41883.092361111114</v>
      </c>
      <c r="S11427" t="s">
        <v>36117</v>
      </c>
      <c r="T11427" s="27">
        <v>41882</v>
      </c>
      <c r="V11427">
        <v>23</v>
      </c>
      <c r="W11427" t="s">
        <v>36</v>
      </c>
      <c r="X11427" t="s">
        <v>279</v>
      </c>
      <c r="Y11427">
        <v>0</v>
      </c>
      <c r="AB11427" t="s">
        <v>237</v>
      </c>
      <c r="AH11427">
        <v>0</v>
      </c>
      <c r="AN11427" t="s">
        <v>238</v>
      </c>
      <c r="AO11427">
        <v>1</v>
      </c>
      <c r="AP11427" t="s">
        <v>239</v>
      </c>
      <c r="AQ11427" s="27">
        <v>41905</v>
      </c>
      <c r="AR11427" t="s">
        <v>240</v>
      </c>
      <c r="AS11427">
        <v>5</v>
      </c>
      <c r="AT11427" t="s">
        <v>246</v>
      </c>
      <c r="AU11427" s="27">
        <v>41905</v>
      </c>
    </row>
    <row r="11428" spans="1:47" x14ac:dyDescent="0.2">
      <c r="A11428">
        <v>11427</v>
      </c>
      <c r="B11428" t="s">
        <v>36118</v>
      </c>
      <c r="C11428" t="s">
        <v>9997</v>
      </c>
      <c r="D11428" t="s">
        <v>36119</v>
      </c>
      <c r="E11428" s="27">
        <v>41907</v>
      </c>
      <c r="F11428" t="s">
        <v>233</v>
      </c>
      <c r="G11428" s="27">
        <v>23219</v>
      </c>
      <c r="H11428">
        <v>52</v>
      </c>
      <c r="I11428" t="s">
        <v>234</v>
      </c>
      <c r="J11428" t="s">
        <v>250</v>
      </c>
      <c r="K11428">
        <v>0</v>
      </c>
      <c r="L11428">
        <v>3</v>
      </c>
      <c r="M11428">
        <v>0</v>
      </c>
      <c r="N11428">
        <v>0</v>
      </c>
      <c r="O11428">
        <v>4</v>
      </c>
      <c r="S11428" t="s">
        <v>36120</v>
      </c>
      <c r="T11428" s="27">
        <v>40402</v>
      </c>
      <c r="V11428">
        <v>1505</v>
      </c>
      <c r="W11428" t="s">
        <v>36</v>
      </c>
      <c r="X11428" t="s">
        <v>412</v>
      </c>
      <c r="Y11428">
        <v>0</v>
      </c>
      <c r="AB11428" t="s">
        <v>237</v>
      </c>
      <c r="AH11428">
        <v>0</v>
      </c>
      <c r="AN11428" t="s">
        <v>238</v>
      </c>
      <c r="AO11428">
        <v>4</v>
      </c>
      <c r="AP11428" t="s">
        <v>239</v>
      </c>
      <c r="AQ11428" s="27">
        <v>41907</v>
      </c>
      <c r="AR11428" t="s">
        <v>240</v>
      </c>
      <c r="AS11428">
        <v>3</v>
      </c>
      <c r="AT11428" t="s">
        <v>239</v>
      </c>
      <c r="AU11428" s="27">
        <v>41907</v>
      </c>
    </row>
    <row r="11429" spans="1:47" x14ac:dyDescent="0.2">
      <c r="A11429">
        <v>11428</v>
      </c>
      <c r="B11429" t="s">
        <v>36121</v>
      </c>
      <c r="C11429" t="s">
        <v>4676</v>
      </c>
      <c r="D11429" t="s">
        <v>2342</v>
      </c>
      <c r="E11429" s="27">
        <v>41620</v>
      </c>
      <c r="F11429" t="s">
        <v>233</v>
      </c>
      <c r="G11429" s="27">
        <v>34786</v>
      </c>
      <c r="H11429">
        <v>21</v>
      </c>
      <c r="I11429" t="s">
        <v>259</v>
      </c>
      <c r="J11429" t="s">
        <v>353</v>
      </c>
      <c r="K11429">
        <v>0</v>
      </c>
      <c r="L11429">
        <v>7</v>
      </c>
      <c r="M11429">
        <v>2</v>
      </c>
      <c r="N11429">
        <v>5</v>
      </c>
      <c r="O11429">
        <v>2</v>
      </c>
      <c r="P11429">
        <v>-4</v>
      </c>
      <c r="Q11429" s="28">
        <v>41616.411805555559</v>
      </c>
      <c r="R11429" s="28">
        <v>41619.32916666667</v>
      </c>
      <c r="S11429" t="s">
        <v>36122</v>
      </c>
      <c r="T11429" s="27">
        <v>41349</v>
      </c>
      <c r="V11429">
        <v>271</v>
      </c>
      <c r="W11429" t="s">
        <v>36</v>
      </c>
      <c r="X11429" t="s">
        <v>263</v>
      </c>
      <c r="Y11429">
        <v>0</v>
      </c>
      <c r="AB11429" t="s">
        <v>237</v>
      </c>
      <c r="AH11429">
        <v>0</v>
      </c>
      <c r="AN11429" t="s">
        <v>238</v>
      </c>
      <c r="AO11429">
        <v>8</v>
      </c>
      <c r="AP11429" t="s">
        <v>269</v>
      </c>
      <c r="AQ11429" s="27">
        <v>41620</v>
      </c>
      <c r="AR11429" t="s">
        <v>240</v>
      </c>
      <c r="AS11429">
        <v>7</v>
      </c>
      <c r="AT11429" t="s">
        <v>246</v>
      </c>
      <c r="AU11429" s="27">
        <v>41620</v>
      </c>
    </row>
    <row r="11430" spans="1:47" x14ac:dyDescent="0.2">
      <c r="A11430">
        <v>11429</v>
      </c>
      <c r="B11430" t="s">
        <v>36123</v>
      </c>
      <c r="C11430" t="s">
        <v>963</v>
      </c>
      <c r="D11430" t="s">
        <v>5133</v>
      </c>
      <c r="E11430" s="27">
        <v>41612</v>
      </c>
      <c r="F11430" t="s">
        <v>233</v>
      </c>
      <c r="G11430" s="27">
        <v>28052</v>
      </c>
      <c r="H11430">
        <v>39</v>
      </c>
      <c r="I11430" t="s">
        <v>244</v>
      </c>
      <c r="J11430" t="s">
        <v>250</v>
      </c>
      <c r="K11430">
        <v>2</v>
      </c>
      <c r="L11430">
        <v>5</v>
      </c>
      <c r="M11430">
        <v>0</v>
      </c>
      <c r="N11430">
        <v>0</v>
      </c>
      <c r="O11430">
        <v>4</v>
      </c>
      <c r="P11430">
        <v>-1</v>
      </c>
      <c r="Q11430" s="28">
        <v>41611.380555555559</v>
      </c>
      <c r="R11430" s="28">
        <v>41652.379861111112</v>
      </c>
      <c r="S11430" t="s">
        <v>36124</v>
      </c>
      <c r="T11430" s="27">
        <v>41611</v>
      </c>
      <c r="V11430">
        <v>1</v>
      </c>
      <c r="W11430" t="s">
        <v>36</v>
      </c>
      <c r="X11430" t="s">
        <v>279</v>
      </c>
      <c r="Y11430">
        <v>1</v>
      </c>
      <c r="AA11430" t="s">
        <v>36125</v>
      </c>
      <c r="AB11430" t="s">
        <v>32</v>
      </c>
      <c r="AC11430">
        <v>0</v>
      </c>
      <c r="AD11430" s="27">
        <v>41739</v>
      </c>
      <c r="AE11430" t="s">
        <v>494</v>
      </c>
      <c r="AF11430" s="27">
        <v>41739</v>
      </c>
      <c r="AG11430" s="27">
        <v>41909</v>
      </c>
      <c r="AH11430">
        <v>0</v>
      </c>
      <c r="AN11430" t="s">
        <v>238</v>
      </c>
      <c r="AO11430">
        <v>4</v>
      </c>
      <c r="AP11430" t="s">
        <v>239</v>
      </c>
      <c r="AQ11430" s="27">
        <v>41612</v>
      </c>
      <c r="AR11430" t="s">
        <v>240</v>
      </c>
      <c r="AS11430">
        <v>5</v>
      </c>
      <c r="AT11430" t="s">
        <v>246</v>
      </c>
      <c r="AU11430" s="27">
        <v>41612</v>
      </c>
    </row>
    <row r="11431" spans="1:47" x14ac:dyDescent="0.2">
      <c r="A11431">
        <v>11430</v>
      </c>
      <c r="B11431" t="s">
        <v>36126</v>
      </c>
      <c r="C11431" t="s">
        <v>3280</v>
      </c>
      <c r="D11431" t="s">
        <v>36127</v>
      </c>
      <c r="E11431" s="27">
        <v>41843</v>
      </c>
      <c r="F11431" t="s">
        <v>233</v>
      </c>
      <c r="G11431" s="27">
        <v>31306</v>
      </c>
      <c r="H11431">
        <v>30</v>
      </c>
      <c r="I11431" t="s">
        <v>244</v>
      </c>
      <c r="J11431" t="s">
        <v>250</v>
      </c>
      <c r="K11431">
        <v>0</v>
      </c>
      <c r="L11431">
        <v>4</v>
      </c>
      <c r="M11431">
        <v>0</v>
      </c>
      <c r="N11431">
        <v>0</v>
      </c>
      <c r="O11431">
        <v>0</v>
      </c>
      <c r="P11431">
        <v>-1</v>
      </c>
      <c r="Q11431" s="28">
        <v>41842.349305555559</v>
      </c>
      <c r="R11431" s="28">
        <v>41843.063888888886</v>
      </c>
      <c r="S11431" t="s">
        <v>36128</v>
      </c>
      <c r="T11431" s="27">
        <v>41842</v>
      </c>
      <c r="V11431">
        <v>1</v>
      </c>
      <c r="W11431" t="s">
        <v>32</v>
      </c>
      <c r="X11431" t="s">
        <v>359</v>
      </c>
      <c r="Y11431">
        <v>1</v>
      </c>
      <c r="AA11431" t="s">
        <v>36129</v>
      </c>
      <c r="AB11431" t="s">
        <v>32</v>
      </c>
      <c r="AC11431">
        <v>0</v>
      </c>
      <c r="AD11431" s="27">
        <v>41858</v>
      </c>
      <c r="AE11431" t="s">
        <v>359</v>
      </c>
      <c r="AF11431" s="27">
        <v>41858</v>
      </c>
      <c r="AG11431" s="27">
        <v>41859</v>
      </c>
      <c r="AH11431">
        <v>0</v>
      </c>
      <c r="AN11431" t="s">
        <v>238</v>
      </c>
      <c r="AO11431">
        <v>3</v>
      </c>
      <c r="AP11431" t="s">
        <v>239</v>
      </c>
      <c r="AQ11431" s="27">
        <v>41843</v>
      </c>
      <c r="AR11431" t="s">
        <v>240</v>
      </c>
      <c r="AS11431">
        <v>4</v>
      </c>
      <c r="AT11431" t="s">
        <v>239</v>
      </c>
      <c r="AU11431" s="27">
        <v>41843</v>
      </c>
    </row>
    <row r="11432" spans="1:47" x14ac:dyDescent="0.2">
      <c r="A11432">
        <v>11431</v>
      </c>
      <c r="B11432" t="s">
        <v>36130</v>
      </c>
      <c r="C11432" t="s">
        <v>425</v>
      </c>
      <c r="D11432" t="s">
        <v>36131</v>
      </c>
      <c r="E11432" s="27">
        <v>41347</v>
      </c>
      <c r="F11432" t="s">
        <v>294</v>
      </c>
      <c r="G11432" s="27">
        <v>30255</v>
      </c>
      <c r="H11432">
        <v>33</v>
      </c>
      <c r="I11432" t="s">
        <v>244</v>
      </c>
      <c r="J11432" t="s">
        <v>245</v>
      </c>
      <c r="K11432">
        <v>0</v>
      </c>
      <c r="L11432">
        <v>3</v>
      </c>
      <c r="M11432">
        <v>0</v>
      </c>
      <c r="N11432">
        <v>0</v>
      </c>
      <c r="O11432">
        <v>1</v>
      </c>
      <c r="P11432">
        <v>-40</v>
      </c>
      <c r="Q11432" s="28">
        <v>41307.522916666669</v>
      </c>
      <c r="R11432" s="28">
        <v>41327.218055555553</v>
      </c>
      <c r="S11432" t="s">
        <v>36132</v>
      </c>
      <c r="T11432" s="27">
        <v>41306</v>
      </c>
      <c r="V11432">
        <v>41</v>
      </c>
      <c r="W11432" t="s">
        <v>32</v>
      </c>
      <c r="X11432" t="s">
        <v>1354</v>
      </c>
      <c r="Y11432">
        <v>0</v>
      </c>
      <c r="AB11432" t="s">
        <v>237</v>
      </c>
      <c r="AH11432">
        <v>0</v>
      </c>
      <c r="AN11432" t="s">
        <v>238</v>
      </c>
      <c r="AO11432">
        <v>1</v>
      </c>
      <c r="AP11432" t="s">
        <v>239</v>
      </c>
      <c r="AQ11432" s="27">
        <v>41347</v>
      </c>
      <c r="AR11432" t="s">
        <v>240</v>
      </c>
      <c r="AS11432">
        <v>3</v>
      </c>
      <c r="AT11432" t="s">
        <v>239</v>
      </c>
      <c r="AU11432" s="27">
        <v>41347</v>
      </c>
    </row>
    <row r="11433" spans="1:47" x14ac:dyDescent="0.2">
      <c r="A11433">
        <v>11432</v>
      </c>
      <c r="B11433" t="s">
        <v>36133</v>
      </c>
      <c r="C11433" t="s">
        <v>803</v>
      </c>
      <c r="D11433" t="s">
        <v>2080</v>
      </c>
      <c r="E11433" s="27">
        <v>41913</v>
      </c>
      <c r="F11433" t="s">
        <v>233</v>
      </c>
      <c r="G11433" s="27">
        <v>29339</v>
      </c>
      <c r="H11433">
        <v>35</v>
      </c>
      <c r="I11433" t="s">
        <v>244</v>
      </c>
      <c r="J11433" t="s">
        <v>250</v>
      </c>
      <c r="K11433">
        <v>1</v>
      </c>
      <c r="L11433">
        <v>8</v>
      </c>
      <c r="M11433">
        <v>0</v>
      </c>
      <c r="N11433">
        <v>0</v>
      </c>
      <c r="O11433">
        <v>8</v>
      </c>
      <c r="P11433">
        <v>-181</v>
      </c>
      <c r="Q11433" s="28">
        <v>41732.494444444441</v>
      </c>
      <c r="R11433" s="28">
        <v>41893.290972222225</v>
      </c>
      <c r="S11433" t="s">
        <v>36134</v>
      </c>
      <c r="U11433" s="27">
        <v>41732</v>
      </c>
      <c r="V11433">
        <v>181</v>
      </c>
      <c r="W11433" t="s">
        <v>32</v>
      </c>
      <c r="X11433" t="s">
        <v>274</v>
      </c>
      <c r="Y11433">
        <v>0</v>
      </c>
      <c r="AB11433" t="s">
        <v>237</v>
      </c>
      <c r="AH11433">
        <v>0</v>
      </c>
      <c r="AN11433" t="s">
        <v>238</v>
      </c>
      <c r="AO11433">
        <v>6</v>
      </c>
      <c r="AP11433" t="s">
        <v>246</v>
      </c>
      <c r="AQ11433" s="27">
        <v>41913</v>
      </c>
      <c r="AR11433" t="s">
        <v>240</v>
      </c>
      <c r="AS11433">
        <v>8</v>
      </c>
      <c r="AT11433" t="s">
        <v>269</v>
      </c>
      <c r="AU11433" s="27">
        <v>41913</v>
      </c>
    </row>
    <row r="11434" spans="1:47" x14ac:dyDescent="0.2">
      <c r="A11434">
        <v>11433</v>
      </c>
      <c r="B11434" t="s">
        <v>36135</v>
      </c>
      <c r="C11434" t="s">
        <v>3477</v>
      </c>
      <c r="D11434" t="s">
        <v>10234</v>
      </c>
      <c r="E11434" s="27">
        <v>41324</v>
      </c>
      <c r="F11434" t="s">
        <v>233</v>
      </c>
      <c r="G11434" s="27">
        <v>28536</v>
      </c>
      <c r="H11434">
        <v>38</v>
      </c>
      <c r="I11434" t="s">
        <v>244</v>
      </c>
      <c r="J11434" t="s">
        <v>250</v>
      </c>
      <c r="K11434">
        <v>0</v>
      </c>
      <c r="L11434">
        <v>1</v>
      </c>
      <c r="M11434">
        <v>0</v>
      </c>
      <c r="N11434">
        <v>0</v>
      </c>
      <c r="O11434">
        <v>0</v>
      </c>
      <c r="P11434">
        <v>-1</v>
      </c>
      <c r="Q11434" s="28">
        <v>41323.402083333334</v>
      </c>
      <c r="R11434" s="28">
        <v>41325.181944444441</v>
      </c>
      <c r="S11434" t="s">
        <v>36136</v>
      </c>
      <c r="T11434" s="27">
        <v>41323</v>
      </c>
      <c r="V11434">
        <v>1</v>
      </c>
      <c r="W11434" t="s">
        <v>36</v>
      </c>
      <c r="X11434" t="s">
        <v>279</v>
      </c>
      <c r="Y11434">
        <v>0</v>
      </c>
      <c r="AB11434" t="s">
        <v>237</v>
      </c>
      <c r="AH11434">
        <v>0</v>
      </c>
      <c r="AN11434" t="s">
        <v>238</v>
      </c>
      <c r="AO11434">
        <v>1</v>
      </c>
      <c r="AP11434" t="s">
        <v>239</v>
      </c>
      <c r="AQ11434" s="27">
        <v>41324</v>
      </c>
      <c r="AR11434" t="s">
        <v>240</v>
      </c>
      <c r="AS11434">
        <v>1</v>
      </c>
      <c r="AT11434" t="s">
        <v>239</v>
      </c>
      <c r="AU11434" s="27">
        <v>41324</v>
      </c>
    </row>
    <row r="11435" spans="1:47" x14ac:dyDescent="0.2">
      <c r="A11435">
        <v>11434</v>
      </c>
      <c r="B11435" t="s">
        <v>36137</v>
      </c>
      <c r="C11435" t="s">
        <v>2895</v>
      </c>
      <c r="D11435" t="s">
        <v>36138</v>
      </c>
      <c r="E11435" s="27">
        <v>41331</v>
      </c>
      <c r="F11435" t="s">
        <v>233</v>
      </c>
      <c r="G11435" s="27">
        <v>32584</v>
      </c>
      <c r="H11435">
        <v>27</v>
      </c>
      <c r="I11435" t="s">
        <v>244</v>
      </c>
      <c r="J11435" t="s">
        <v>353</v>
      </c>
      <c r="K11435">
        <v>0</v>
      </c>
      <c r="L11435">
        <v>2</v>
      </c>
      <c r="M11435">
        <v>0</v>
      </c>
      <c r="N11435">
        <v>0</v>
      </c>
      <c r="O11435">
        <v>1</v>
      </c>
      <c r="P11435">
        <v>-22</v>
      </c>
      <c r="Q11435" s="28">
        <v>41309.078472222223</v>
      </c>
      <c r="R11435" s="28">
        <v>41309.314583333333</v>
      </c>
      <c r="S11435" t="s">
        <v>36139</v>
      </c>
      <c r="T11435" s="27">
        <v>41308</v>
      </c>
      <c r="V11435">
        <v>23</v>
      </c>
      <c r="W11435" t="s">
        <v>36</v>
      </c>
      <c r="X11435" t="s">
        <v>412</v>
      </c>
      <c r="Y11435">
        <v>0</v>
      </c>
      <c r="AB11435" t="s">
        <v>237</v>
      </c>
      <c r="AH11435">
        <v>0</v>
      </c>
      <c r="AN11435" t="s">
        <v>238</v>
      </c>
      <c r="AO11435">
        <v>2</v>
      </c>
      <c r="AP11435" t="s">
        <v>239</v>
      </c>
      <c r="AQ11435" s="27">
        <v>41331</v>
      </c>
      <c r="AR11435" t="s">
        <v>240</v>
      </c>
      <c r="AS11435">
        <v>2</v>
      </c>
      <c r="AT11435" t="s">
        <v>239</v>
      </c>
      <c r="AU11435" s="27">
        <v>41331</v>
      </c>
    </row>
    <row r="11436" spans="1:47" x14ac:dyDescent="0.2">
      <c r="A11436">
        <v>11435</v>
      </c>
      <c r="B11436" t="s">
        <v>36140</v>
      </c>
      <c r="C11436" t="s">
        <v>585</v>
      </c>
      <c r="D11436" t="s">
        <v>1079</v>
      </c>
      <c r="E11436" s="27">
        <v>41587</v>
      </c>
      <c r="F11436" t="s">
        <v>233</v>
      </c>
      <c r="G11436" s="27">
        <v>31387</v>
      </c>
      <c r="H11436">
        <v>30</v>
      </c>
      <c r="I11436" t="s">
        <v>244</v>
      </c>
      <c r="J11436" t="s">
        <v>250</v>
      </c>
      <c r="K11436">
        <v>0</v>
      </c>
      <c r="L11436">
        <v>10</v>
      </c>
      <c r="M11436">
        <v>0</v>
      </c>
      <c r="N11436">
        <v>0</v>
      </c>
      <c r="O11436">
        <v>7</v>
      </c>
      <c r="P11436">
        <v>-1</v>
      </c>
      <c r="Q11436" s="28">
        <v>41586.241666666669</v>
      </c>
      <c r="R11436" s="28">
        <v>41591.349305555559</v>
      </c>
      <c r="S11436" t="s">
        <v>36141</v>
      </c>
      <c r="T11436" s="27">
        <v>41586</v>
      </c>
      <c r="V11436">
        <v>1</v>
      </c>
      <c r="W11436" t="s">
        <v>32</v>
      </c>
      <c r="X11436" t="s">
        <v>4142</v>
      </c>
      <c r="Y11436">
        <v>1</v>
      </c>
      <c r="AA11436" t="s">
        <v>36142</v>
      </c>
      <c r="AB11436" t="s">
        <v>36</v>
      </c>
      <c r="AC11436">
        <v>0</v>
      </c>
      <c r="AD11436" s="27">
        <v>41694</v>
      </c>
      <c r="AE11436" t="s">
        <v>404</v>
      </c>
      <c r="AF11436" s="27">
        <v>41694</v>
      </c>
      <c r="AG11436" s="27">
        <v>41733</v>
      </c>
      <c r="AH11436">
        <v>1</v>
      </c>
      <c r="AJ11436" t="s">
        <v>36143</v>
      </c>
      <c r="AK11436" t="s">
        <v>8654</v>
      </c>
      <c r="AL11436" s="27">
        <v>41860</v>
      </c>
      <c r="AM11436" t="s">
        <v>1354</v>
      </c>
      <c r="AN11436" t="s">
        <v>238</v>
      </c>
      <c r="AO11436">
        <v>7</v>
      </c>
      <c r="AP11436" t="s">
        <v>246</v>
      </c>
      <c r="AQ11436" s="27">
        <v>41587</v>
      </c>
      <c r="AR11436" t="s">
        <v>240</v>
      </c>
      <c r="AS11436">
        <v>10</v>
      </c>
      <c r="AT11436" t="s">
        <v>269</v>
      </c>
      <c r="AU11436" s="27">
        <v>41587</v>
      </c>
    </row>
    <row r="11437" spans="1:47" x14ac:dyDescent="0.2">
      <c r="A11437">
        <v>11436</v>
      </c>
      <c r="B11437" t="s">
        <v>36144</v>
      </c>
      <c r="C11437" t="s">
        <v>36145</v>
      </c>
      <c r="D11437" t="s">
        <v>36146</v>
      </c>
      <c r="E11437" s="27">
        <v>41393</v>
      </c>
      <c r="F11437" t="s">
        <v>294</v>
      </c>
      <c r="G11437" s="27">
        <v>30930</v>
      </c>
      <c r="H11437">
        <v>31</v>
      </c>
      <c r="I11437" t="s">
        <v>244</v>
      </c>
      <c r="J11437" t="s">
        <v>22</v>
      </c>
      <c r="K11437">
        <v>0</v>
      </c>
      <c r="L11437">
        <v>1</v>
      </c>
      <c r="M11437">
        <v>0</v>
      </c>
      <c r="N11437">
        <v>0</v>
      </c>
      <c r="O11437">
        <v>0</v>
      </c>
      <c r="P11437">
        <v>-1</v>
      </c>
      <c r="Q11437" s="28">
        <v>41392.433333333334</v>
      </c>
      <c r="R11437" s="28">
        <v>41393.36041666667</v>
      </c>
      <c r="S11437" t="s">
        <v>36147</v>
      </c>
      <c r="T11437" s="27">
        <v>41392</v>
      </c>
      <c r="V11437">
        <v>1</v>
      </c>
      <c r="W11437" t="s">
        <v>36</v>
      </c>
      <c r="X11437" t="s">
        <v>595</v>
      </c>
      <c r="Y11437">
        <v>0</v>
      </c>
      <c r="AB11437" t="s">
        <v>237</v>
      </c>
      <c r="AH11437">
        <v>0</v>
      </c>
      <c r="AN11437" t="s">
        <v>238</v>
      </c>
      <c r="AO11437">
        <v>1</v>
      </c>
      <c r="AP11437" t="s">
        <v>239</v>
      </c>
      <c r="AQ11437" s="27">
        <v>41393</v>
      </c>
      <c r="AR11437" t="s">
        <v>240</v>
      </c>
      <c r="AS11437">
        <v>1</v>
      </c>
      <c r="AT11437" t="s">
        <v>239</v>
      </c>
      <c r="AU11437" s="27">
        <v>41393</v>
      </c>
    </row>
    <row r="11438" spans="1:47" x14ac:dyDescent="0.2">
      <c r="A11438">
        <v>11437</v>
      </c>
      <c r="B11438" t="s">
        <v>36148</v>
      </c>
      <c r="C11438" t="s">
        <v>2808</v>
      </c>
      <c r="D11438" t="s">
        <v>3732</v>
      </c>
      <c r="E11438" s="27">
        <v>41376</v>
      </c>
      <c r="F11438" t="s">
        <v>294</v>
      </c>
      <c r="G11438" s="27">
        <v>22965</v>
      </c>
      <c r="H11438">
        <v>53</v>
      </c>
      <c r="I11438" t="s">
        <v>234</v>
      </c>
      <c r="J11438" t="s">
        <v>245</v>
      </c>
      <c r="K11438">
        <v>0</v>
      </c>
      <c r="L11438">
        <v>1</v>
      </c>
      <c r="M11438">
        <v>0</v>
      </c>
      <c r="N11438">
        <v>0</v>
      </c>
      <c r="O11438">
        <v>0</v>
      </c>
      <c r="P11438">
        <v>-1</v>
      </c>
      <c r="Q11438" s="28">
        <v>41375.045138888891</v>
      </c>
      <c r="R11438" s="28">
        <v>41375.32708333333</v>
      </c>
      <c r="S11438" t="s">
        <v>36149</v>
      </c>
      <c r="T11438" s="27">
        <v>41374</v>
      </c>
      <c r="V11438">
        <v>2</v>
      </c>
      <c r="W11438" t="s">
        <v>36</v>
      </c>
      <c r="X11438" t="s">
        <v>595</v>
      </c>
      <c r="Y11438">
        <v>0</v>
      </c>
      <c r="AB11438" t="s">
        <v>237</v>
      </c>
      <c r="AH11438">
        <v>0</v>
      </c>
      <c r="AN11438" t="s">
        <v>238</v>
      </c>
      <c r="AO11438">
        <v>1</v>
      </c>
      <c r="AP11438" t="s">
        <v>239</v>
      </c>
      <c r="AQ11438" s="27">
        <v>41376</v>
      </c>
      <c r="AR11438" t="s">
        <v>240</v>
      </c>
      <c r="AS11438">
        <v>1</v>
      </c>
      <c r="AT11438" t="s">
        <v>239</v>
      </c>
      <c r="AU11438" s="27">
        <v>41376</v>
      </c>
    </row>
    <row r="11439" spans="1:47" x14ac:dyDescent="0.2">
      <c r="A11439">
        <v>11438</v>
      </c>
      <c r="B11439" t="s">
        <v>36150</v>
      </c>
      <c r="C11439" t="s">
        <v>429</v>
      </c>
      <c r="D11439" t="s">
        <v>24677</v>
      </c>
      <c r="E11439" s="27">
        <v>41338</v>
      </c>
      <c r="F11439" t="s">
        <v>233</v>
      </c>
      <c r="G11439" s="27">
        <v>17476</v>
      </c>
      <c r="H11439">
        <v>68</v>
      </c>
      <c r="I11439" t="s">
        <v>234</v>
      </c>
      <c r="J11439" t="s">
        <v>250</v>
      </c>
      <c r="K11439">
        <v>0</v>
      </c>
      <c r="L11439">
        <v>4</v>
      </c>
      <c r="M11439">
        <v>0</v>
      </c>
      <c r="N11439">
        <v>0</v>
      </c>
      <c r="O11439">
        <v>1</v>
      </c>
      <c r="S11439" t="s">
        <v>36151</v>
      </c>
      <c r="U11439" s="27">
        <v>41149</v>
      </c>
      <c r="V11439">
        <v>189</v>
      </c>
      <c r="W11439" t="s">
        <v>32</v>
      </c>
      <c r="X11439" t="s">
        <v>274</v>
      </c>
      <c r="Y11439">
        <v>0</v>
      </c>
      <c r="AB11439" t="s">
        <v>237</v>
      </c>
      <c r="AH11439">
        <v>0</v>
      </c>
      <c r="AN11439" t="s">
        <v>238</v>
      </c>
      <c r="AO11439">
        <v>3</v>
      </c>
      <c r="AP11439" t="s">
        <v>239</v>
      </c>
      <c r="AQ11439" s="27">
        <v>41338</v>
      </c>
      <c r="AR11439" t="s">
        <v>240</v>
      </c>
      <c r="AS11439">
        <v>4</v>
      </c>
      <c r="AT11439" t="s">
        <v>239</v>
      </c>
      <c r="AU11439" s="27">
        <v>41338</v>
      </c>
    </row>
    <row r="11440" spans="1:47" x14ac:dyDescent="0.2">
      <c r="A11440">
        <v>11439</v>
      </c>
      <c r="B11440" t="s">
        <v>36152</v>
      </c>
      <c r="C11440" t="s">
        <v>1010</v>
      </c>
      <c r="D11440" t="s">
        <v>629</v>
      </c>
      <c r="E11440" s="27">
        <v>41562</v>
      </c>
      <c r="F11440" t="s">
        <v>233</v>
      </c>
      <c r="G11440" s="27">
        <v>32653</v>
      </c>
      <c r="H11440">
        <v>26</v>
      </c>
      <c r="I11440" t="s">
        <v>244</v>
      </c>
      <c r="J11440" t="s">
        <v>245</v>
      </c>
      <c r="K11440">
        <v>0</v>
      </c>
      <c r="L11440">
        <v>9</v>
      </c>
      <c r="M11440">
        <v>0</v>
      </c>
      <c r="N11440">
        <v>0</v>
      </c>
      <c r="O11440">
        <v>0</v>
      </c>
      <c r="P11440">
        <v>-1</v>
      </c>
      <c r="Q11440" s="28">
        <v>41561.486111111109</v>
      </c>
      <c r="R11440" s="28">
        <v>41563.17291666667</v>
      </c>
      <c r="S11440" t="s">
        <v>36153</v>
      </c>
      <c r="T11440" s="27">
        <v>41561</v>
      </c>
      <c r="V11440">
        <v>1</v>
      </c>
      <c r="W11440" t="s">
        <v>36</v>
      </c>
      <c r="X11440" t="s">
        <v>279</v>
      </c>
      <c r="Y11440">
        <v>0</v>
      </c>
      <c r="AB11440" t="s">
        <v>237</v>
      </c>
      <c r="AH11440">
        <v>0</v>
      </c>
      <c r="AN11440" t="s">
        <v>238</v>
      </c>
      <c r="AO11440">
        <v>7</v>
      </c>
      <c r="AP11440" t="s">
        <v>246</v>
      </c>
      <c r="AQ11440" s="27">
        <v>41562</v>
      </c>
      <c r="AR11440" t="s">
        <v>240</v>
      </c>
      <c r="AS11440">
        <v>9</v>
      </c>
      <c r="AT11440" t="s">
        <v>269</v>
      </c>
      <c r="AU11440" s="27">
        <v>41562</v>
      </c>
    </row>
    <row r="11441" spans="1:47" x14ac:dyDescent="0.2">
      <c r="A11441">
        <v>11440</v>
      </c>
      <c r="B11441" t="s">
        <v>36154</v>
      </c>
      <c r="C11441" t="s">
        <v>281</v>
      </c>
      <c r="D11441" t="s">
        <v>36155</v>
      </c>
      <c r="E11441" s="27">
        <v>41758</v>
      </c>
      <c r="F11441" t="s">
        <v>233</v>
      </c>
      <c r="G11441" s="27">
        <v>22888</v>
      </c>
      <c r="H11441">
        <v>53</v>
      </c>
      <c r="I11441" t="s">
        <v>234</v>
      </c>
      <c r="J11441" t="s">
        <v>245</v>
      </c>
      <c r="K11441">
        <v>0</v>
      </c>
      <c r="L11441">
        <v>2</v>
      </c>
      <c r="M11441">
        <v>0</v>
      </c>
      <c r="N11441">
        <v>0</v>
      </c>
      <c r="O11441">
        <v>5</v>
      </c>
      <c r="P11441">
        <v>-34</v>
      </c>
      <c r="Q11441" s="28">
        <v>41724.505555555559</v>
      </c>
      <c r="R11441" s="28">
        <v>41736.355555555558</v>
      </c>
      <c r="S11441" t="s">
        <v>36156</v>
      </c>
      <c r="T11441" s="27">
        <v>41723</v>
      </c>
      <c r="V11441">
        <v>35</v>
      </c>
      <c r="W11441" t="s">
        <v>36</v>
      </c>
      <c r="X11441" t="s">
        <v>279</v>
      </c>
      <c r="Y11441">
        <v>0</v>
      </c>
      <c r="AB11441" t="s">
        <v>237</v>
      </c>
      <c r="AH11441">
        <v>0</v>
      </c>
      <c r="AN11441" t="s">
        <v>238</v>
      </c>
      <c r="AO11441">
        <v>3</v>
      </c>
      <c r="AP11441" t="s">
        <v>239</v>
      </c>
      <c r="AQ11441" s="27">
        <v>41758</v>
      </c>
      <c r="AR11441" t="s">
        <v>240</v>
      </c>
      <c r="AS11441">
        <v>2</v>
      </c>
      <c r="AT11441" t="s">
        <v>239</v>
      </c>
      <c r="AU11441" s="27">
        <v>41758</v>
      </c>
    </row>
    <row r="11442" spans="1:47" x14ac:dyDescent="0.2">
      <c r="A11442">
        <v>11441</v>
      </c>
      <c r="B11442" t="s">
        <v>36157</v>
      </c>
      <c r="C11442" t="s">
        <v>36158</v>
      </c>
      <c r="D11442" t="s">
        <v>36159</v>
      </c>
      <c r="E11442" s="27">
        <v>41774</v>
      </c>
      <c r="F11442" t="s">
        <v>233</v>
      </c>
      <c r="G11442" s="27">
        <v>31032</v>
      </c>
      <c r="H11442">
        <v>31</v>
      </c>
      <c r="I11442" t="s">
        <v>244</v>
      </c>
      <c r="J11442" t="s">
        <v>353</v>
      </c>
      <c r="K11442">
        <v>0</v>
      </c>
      <c r="L11442">
        <v>5</v>
      </c>
      <c r="M11442">
        <v>0</v>
      </c>
      <c r="N11442">
        <v>0</v>
      </c>
      <c r="O11442">
        <v>1</v>
      </c>
      <c r="P11442">
        <v>-42</v>
      </c>
      <c r="Q11442" s="28">
        <v>41732.208333333336</v>
      </c>
      <c r="R11442" s="28">
        <v>41774.439583333333</v>
      </c>
      <c r="S11442" t="s">
        <v>36160</v>
      </c>
      <c r="T11442" s="27">
        <v>40569</v>
      </c>
      <c r="V11442">
        <v>1205</v>
      </c>
      <c r="W11442" t="s">
        <v>36</v>
      </c>
      <c r="X11442" t="s">
        <v>1617</v>
      </c>
      <c r="Y11442">
        <v>0</v>
      </c>
      <c r="AB11442" t="s">
        <v>237</v>
      </c>
      <c r="AH11442">
        <v>0</v>
      </c>
      <c r="AN11442" t="s">
        <v>238</v>
      </c>
      <c r="AO11442">
        <v>4</v>
      </c>
      <c r="AP11442" t="s">
        <v>239</v>
      </c>
      <c r="AQ11442" s="27">
        <v>41774</v>
      </c>
      <c r="AR11442" t="s">
        <v>240</v>
      </c>
      <c r="AS11442">
        <v>5</v>
      </c>
      <c r="AT11442" t="s">
        <v>246</v>
      </c>
      <c r="AU11442" s="27">
        <v>41774</v>
      </c>
    </row>
    <row r="11443" spans="1:47" x14ac:dyDescent="0.2">
      <c r="A11443">
        <v>11442</v>
      </c>
      <c r="B11443" t="s">
        <v>36161</v>
      </c>
      <c r="C11443" t="s">
        <v>30490</v>
      </c>
      <c r="D11443" t="s">
        <v>1309</v>
      </c>
      <c r="E11443" s="27">
        <v>41361</v>
      </c>
      <c r="F11443" t="s">
        <v>233</v>
      </c>
      <c r="G11443" s="27">
        <v>29277</v>
      </c>
      <c r="H11443">
        <v>36</v>
      </c>
      <c r="I11443" t="s">
        <v>244</v>
      </c>
      <c r="J11443" t="s">
        <v>250</v>
      </c>
      <c r="K11443">
        <v>0</v>
      </c>
      <c r="L11443">
        <v>5</v>
      </c>
      <c r="M11443">
        <v>0</v>
      </c>
      <c r="N11443">
        <v>0</v>
      </c>
      <c r="O11443">
        <v>0</v>
      </c>
      <c r="W11443" t="s">
        <v>237</v>
      </c>
      <c r="Y11443">
        <v>-1</v>
      </c>
      <c r="AB11443" t="s">
        <v>237</v>
      </c>
      <c r="AH11443">
        <v>0</v>
      </c>
      <c r="AN11443" t="s">
        <v>238</v>
      </c>
      <c r="AO11443">
        <v>6</v>
      </c>
      <c r="AP11443" t="s">
        <v>246</v>
      </c>
      <c r="AQ11443" s="27">
        <v>41361</v>
      </c>
      <c r="AR11443" t="s">
        <v>240</v>
      </c>
      <c r="AS11443">
        <v>5</v>
      </c>
      <c r="AT11443" t="s">
        <v>246</v>
      </c>
      <c r="AU11443" s="27">
        <v>41361</v>
      </c>
    </row>
    <row r="11444" spans="1:47" x14ac:dyDescent="0.2">
      <c r="A11444">
        <v>11443</v>
      </c>
      <c r="B11444" t="s">
        <v>36162</v>
      </c>
      <c r="C11444" t="s">
        <v>242</v>
      </c>
      <c r="D11444" t="s">
        <v>19867</v>
      </c>
      <c r="E11444" s="27">
        <v>41907</v>
      </c>
      <c r="F11444" t="s">
        <v>233</v>
      </c>
      <c r="G11444" s="27">
        <v>33273</v>
      </c>
      <c r="H11444">
        <v>25</v>
      </c>
      <c r="I11444" t="s">
        <v>244</v>
      </c>
      <c r="J11444" t="s">
        <v>245</v>
      </c>
      <c r="K11444">
        <v>0</v>
      </c>
      <c r="L11444">
        <v>4</v>
      </c>
      <c r="M11444">
        <v>0</v>
      </c>
      <c r="N11444">
        <v>0</v>
      </c>
      <c r="O11444">
        <v>0</v>
      </c>
      <c r="P11444">
        <v>-1</v>
      </c>
      <c r="Q11444" s="28">
        <v>41906.40625</v>
      </c>
      <c r="R11444" s="28">
        <v>41907.327777777777</v>
      </c>
      <c r="S11444" t="s">
        <v>36163</v>
      </c>
      <c r="T11444" s="27">
        <v>41906</v>
      </c>
      <c r="V11444">
        <v>1</v>
      </c>
      <c r="W11444" t="s">
        <v>36</v>
      </c>
      <c r="X11444" t="s">
        <v>279</v>
      </c>
      <c r="Y11444">
        <v>0</v>
      </c>
      <c r="AB11444" t="s">
        <v>237</v>
      </c>
      <c r="AH11444">
        <v>0</v>
      </c>
      <c r="AN11444" t="s">
        <v>238</v>
      </c>
      <c r="AO11444">
        <v>5</v>
      </c>
      <c r="AP11444" t="s">
        <v>246</v>
      </c>
      <c r="AQ11444" s="27">
        <v>41907</v>
      </c>
      <c r="AR11444" t="s">
        <v>240</v>
      </c>
      <c r="AS11444">
        <v>4</v>
      </c>
      <c r="AT11444" t="s">
        <v>239</v>
      </c>
      <c r="AU11444" s="27">
        <v>41907</v>
      </c>
    </row>
    <row r="11445" spans="1:47" x14ac:dyDescent="0.2">
      <c r="A11445">
        <v>11444</v>
      </c>
      <c r="B11445" t="s">
        <v>36164</v>
      </c>
      <c r="C11445" t="s">
        <v>3737</v>
      </c>
      <c r="D11445" t="s">
        <v>1828</v>
      </c>
      <c r="E11445" s="27">
        <v>41353</v>
      </c>
      <c r="F11445" t="s">
        <v>233</v>
      </c>
      <c r="G11445" s="27">
        <v>30031</v>
      </c>
      <c r="H11445">
        <v>34</v>
      </c>
      <c r="I11445" t="s">
        <v>244</v>
      </c>
      <c r="J11445" t="s">
        <v>250</v>
      </c>
      <c r="K11445">
        <v>3</v>
      </c>
      <c r="L11445">
        <v>8</v>
      </c>
      <c r="M11445">
        <v>2</v>
      </c>
      <c r="N11445">
        <v>0</v>
      </c>
      <c r="O11445">
        <v>10</v>
      </c>
      <c r="P11445">
        <v>0</v>
      </c>
      <c r="Q11445" s="28">
        <v>41353.122916666667</v>
      </c>
      <c r="R11445" s="28">
        <v>41397.427083333336</v>
      </c>
      <c r="S11445" t="s">
        <v>36165</v>
      </c>
      <c r="T11445" s="27">
        <v>41353</v>
      </c>
      <c r="V11445">
        <v>0</v>
      </c>
      <c r="W11445" t="s">
        <v>36</v>
      </c>
      <c r="X11445" t="s">
        <v>279</v>
      </c>
      <c r="Y11445">
        <v>1</v>
      </c>
      <c r="AA11445" t="s">
        <v>36166</v>
      </c>
      <c r="AB11445" t="s">
        <v>36</v>
      </c>
      <c r="AC11445">
        <v>0</v>
      </c>
      <c r="AD11445" s="27">
        <v>41788</v>
      </c>
      <c r="AE11445" t="s">
        <v>626</v>
      </c>
      <c r="AF11445" s="27">
        <v>41788</v>
      </c>
      <c r="AG11445" s="27">
        <v>41789</v>
      </c>
      <c r="AH11445">
        <v>1</v>
      </c>
      <c r="AJ11445" t="s">
        <v>36167</v>
      </c>
      <c r="AK11445" t="s">
        <v>366</v>
      </c>
      <c r="AL11445" s="27">
        <v>42287</v>
      </c>
      <c r="AM11445" t="s">
        <v>13659</v>
      </c>
      <c r="AN11445" t="s">
        <v>238</v>
      </c>
      <c r="AO11445">
        <v>4</v>
      </c>
      <c r="AP11445" t="s">
        <v>239</v>
      </c>
      <c r="AQ11445" s="27">
        <v>41353</v>
      </c>
      <c r="AR11445" t="s">
        <v>240</v>
      </c>
      <c r="AS11445">
        <v>8</v>
      </c>
      <c r="AT11445" t="s">
        <v>269</v>
      </c>
      <c r="AU11445" s="27">
        <v>41353</v>
      </c>
    </row>
    <row r="11446" spans="1:47" x14ac:dyDescent="0.2">
      <c r="A11446">
        <v>11445</v>
      </c>
      <c r="B11446" t="s">
        <v>36168</v>
      </c>
      <c r="C11446" t="s">
        <v>36169</v>
      </c>
      <c r="D11446" t="s">
        <v>2818</v>
      </c>
      <c r="E11446" s="27">
        <v>41936</v>
      </c>
      <c r="F11446" t="s">
        <v>294</v>
      </c>
      <c r="G11446" s="27">
        <v>32127</v>
      </c>
      <c r="H11446">
        <v>28</v>
      </c>
      <c r="I11446" t="s">
        <v>244</v>
      </c>
      <c r="J11446" t="s">
        <v>250</v>
      </c>
      <c r="K11446">
        <v>0</v>
      </c>
      <c r="L11446">
        <v>6</v>
      </c>
      <c r="M11446">
        <v>0</v>
      </c>
      <c r="N11446">
        <v>0</v>
      </c>
      <c r="O11446">
        <v>4</v>
      </c>
      <c r="P11446">
        <v>-2</v>
      </c>
      <c r="Q11446" s="28">
        <v>41934.147222222222</v>
      </c>
      <c r="R11446" s="28">
        <v>41936.244444444441</v>
      </c>
      <c r="S11446" t="s">
        <v>36170</v>
      </c>
      <c r="T11446" s="27">
        <v>41934</v>
      </c>
      <c r="V11446">
        <v>2</v>
      </c>
      <c r="W11446" t="s">
        <v>36</v>
      </c>
      <c r="X11446" t="s">
        <v>279</v>
      </c>
      <c r="Y11446">
        <v>1</v>
      </c>
      <c r="AA11446" t="s">
        <v>36171</v>
      </c>
      <c r="AB11446" t="s">
        <v>36</v>
      </c>
      <c r="AC11446">
        <v>0</v>
      </c>
      <c r="AD11446" s="27">
        <v>42048</v>
      </c>
      <c r="AE11446" t="s">
        <v>724</v>
      </c>
      <c r="AF11446" s="27">
        <v>42048</v>
      </c>
      <c r="AG11446" s="27">
        <v>42049</v>
      </c>
      <c r="AH11446">
        <v>0</v>
      </c>
      <c r="AN11446" t="s">
        <v>238</v>
      </c>
      <c r="AO11446">
        <v>5</v>
      </c>
      <c r="AP11446" t="s">
        <v>246</v>
      </c>
      <c r="AQ11446" s="27">
        <v>41936</v>
      </c>
      <c r="AR11446" t="s">
        <v>240</v>
      </c>
      <c r="AS11446">
        <v>6</v>
      </c>
      <c r="AT11446" t="s">
        <v>246</v>
      </c>
      <c r="AU11446" s="27">
        <v>41936</v>
      </c>
    </row>
    <row r="11447" spans="1:47" x14ac:dyDescent="0.2">
      <c r="A11447">
        <v>11446</v>
      </c>
      <c r="B11447" t="s">
        <v>36172</v>
      </c>
      <c r="C11447" t="s">
        <v>36173</v>
      </c>
      <c r="D11447" t="s">
        <v>1540</v>
      </c>
      <c r="E11447" s="27">
        <v>41733</v>
      </c>
      <c r="F11447" t="s">
        <v>294</v>
      </c>
      <c r="G11447" s="27">
        <v>25831</v>
      </c>
      <c r="H11447">
        <v>45</v>
      </c>
      <c r="I11447" t="s">
        <v>234</v>
      </c>
      <c r="J11447" t="s">
        <v>250</v>
      </c>
      <c r="K11447">
        <v>0</v>
      </c>
      <c r="L11447">
        <v>1</v>
      </c>
      <c r="M11447">
        <v>0</v>
      </c>
      <c r="N11447">
        <v>0</v>
      </c>
      <c r="O11447">
        <v>4</v>
      </c>
      <c r="P11447">
        <v>-28</v>
      </c>
      <c r="Q11447" s="28">
        <v>41705.337500000001</v>
      </c>
      <c r="R11447" s="28">
        <v>41733.463194444441</v>
      </c>
      <c r="S11447" t="s">
        <v>36174</v>
      </c>
      <c r="T11447" s="27">
        <v>41705</v>
      </c>
      <c r="V11447">
        <v>28</v>
      </c>
      <c r="W11447" t="s">
        <v>32</v>
      </c>
      <c r="X11447" t="s">
        <v>4016</v>
      </c>
      <c r="Y11447">
        <v>0</v>
      </c>
      <c r="AB11447" t="s">
        <v>237</v>
      </c>
      <c r="AH11447">
        <v>0</v>
      </c>
      <c r="AN11447" t="s">
        <v>238</v>
      </c>
      <c r="AO11447">
        <v>1</v>
      </c>
      <c r="AP11447" t="s">
        <v>239</v>
      </c>
      <c r="AQ11447" s="27">
        <v>41733</v>
      </c>
      <c r="AR11447" t="s">
        <v>240</v>
      </c>
      <c r="AS11447">
        <v>1</v>
      </c>
      <c r="AT11447" t="s">
        <v>239</v>
      </c>
      <c r="AU11447" s="27">
        <v>41733</v>
      </c>
    </row>
    <row r="11448" spans="1:47" x14ac:dyDescent="0.2">
      <c r="A11448">
        <v>11447</v>
      </c>
      <c r="B11448" t="s">
        <v>36175</v>
      </c>
      <c r="C11448" t="s">
        <v>1147</v>
      </c>
      <c r="D11448" t="s">
        <v>36176</v>
      </c>
      <c r="E11448" s="27">
        <v>41905</v>
      </c>
      <c r="F11448" t="s">
        <v>233</v>
      </c>
      <c r="G11448" s="27">
        <v>24753</v>
      </c>
      <c r="H11448">
        <v>48</v>
      </c>
      <c r="I11448" t="s">
        <v>234</v>
      </c>
      <c r="J11448" t="s">
        <v>245</v>
      </c>
      <c r="K11448">
        <v>0</v>
      </c>
      <c r="L11448">
        <v>6</v>
      </c>
      <c r="M11448">
        <v>0</v>
      </c>
      <c r="N11448">
        <v>0</v>
      </c>
      <c r="O11448">
        <v>10</v>
      </c>
      <c r="P11448">
        <v>-8</v>
      </c>
      <c r="Q11448" s="28">
        <v>41897.15902777778</v>
      </c>
      <c r="R11448" s="28">
        <v>41901.382638888892</v>
      </c>
      <c r="S11448" t="s">
        <v>36177</v>
      </c>
      <c r="T11448" s="27">
        <v>41897</v>
      </c>
      <c r="V11448">
        <v>8</v>
      </c>
      <c r="W11448" t="s">
        <v>32</v>
      </c>
      <c r="X11448" t="s">
        <v>261</v>
      </c>
      <c r="Y11448">
        <v>0</v>
      </c>
      <c r="AB11448" t="s">
        <v>237</v>
      </c>
      <c r="AH11448">
        <v>0</v>
      </c>
      <c r="AN11448" t="s">
        <v>238</v>
      </c>
      <c r="AO11448">
        <v>1</v>
      </c>
      <c r="AP11448" t="s">
        <v>239</v>
      </c>
      <c r="AQ11448" s="27">
        <v>41905</v>
      </c>
      <c r="AR11448" t="s">
        <v>240</v>
      </c>
      <c r="AS11448">
        <v>6</v>
      </c>
      <c r="AT11448" t="s">
        <v>246</v>
      </c>
      <c r="AU11448" s="27">
        <v>41905</v>
      </c>
    </row>
    <row r="11449" spans="1:47" x14ac:dyDescent="0.2">
      <c r="A11449">
        <v>11448</v>
      </c>
      <c r="B11449" t="s">
        <v>36178</v>
      </c>
      <c r="C11449" t="s">
        <v>36179</v>
      </c>
      <c r="D11449" t="s">
        <v>36180</v>
      </c>
      <c r="E11449" s="27">
        <v>41567</v>
      </c>
      <c r="F11449" t="s">
        <v>233</v>
      </c>
      <c r="G11449" s="27">
        <v>30968</v>
      </c>
      <c r="H11449">
        <v>31</v>
      </c>
      <c r="I11449" t="s">
        <v>244</v>
      </c>
      <c r="J11449" t="s">
        <v>245</v>
      </c>
      <c r="K11449">
        <v>0</v>
      </c>
      <c r="L11449">
        <v>1</v>
      </c>
      <c r="M11449">
        <v>0</v>
      </c>
      <c r="N11449">
        <v>0</v>
      </c>
      <c r="O11449">
        <v>0</v>
      </c>
      <c r="P11449">
        <v>-1</v>
      </c>
      <c r="Q11449" s="28">
        <v>41566.231944444444</v>
      </c>
      <c r="R11449" s="28">
        <v>41567.363888888889</v>
      </c>
      <c r="S11449" t="s">
        <v>36181</v>
      </c>
      <c r="T11449" s="27">
        <v>41566</v>
      </c>
      <c r="V11449">
        <v>1</v>
      </c>
      <c r="W11449" t="s">
        <v>36</v>
      </c>
      <c r="X11449" t="s">
        <v>595</v>
      </c>
      <c r="Y11449">
        <v>0</v>
      </c>
      <c r="AB11449" t="s">
        <v>237</v>
      </c>
      <c r="AH11449">
        <v>0</v>
      </c>
      <c r="AN11449" t="s">
        <v>238</v>
      </c>
      <c r="AO11449">
        <v>1</v>
      </c>
      <c r="AP11449" t="s">
        <v>239</v>
      </c>
      <c r="AQ11449" s="27">
        <v>41567</v>
      </c>
      <c r="AR11449" t="s">
        <v>240</v>
      </c>
      <c r="AS11449">
        <v>1</v>
      </c>
      <c r="AT11449" t="s">
        <v>239</v>
      </c>
      <c r="AU11449" s="27">
        <v>41567</v>
      </c>
    </row>
    <row r="11450" spans="1:47" x14ac:dyDescent="0.2">
      <c r="A11450">
        <v>11449</v>
      </c>
      <c r="B11450" t="s">
        <v>36182</v>
      </c>
      <c r="C11450" t="s">
        <v>36183</v>
      </c>
      <c r="D11450" t="s">
        <v>36184</v>
      </c>
      <c r="E11450" s="27">
        <v>41543</v>
      </c>
      <c r="F11450" t="s">
        <v>233</v>
      </c>
      <c r="G11450" s="27">
        <v>27049</v>
      </c>
      <c r="H11450">
        <v>42</v>
      </c>
      <c r="I11450" t="s">
        <v>244</v>
      </c>
      <c r="J11450" t="s">
        <v>250</v>
      </c>
      <c r="K11450">
        <v>0</v>
      </c>
      <c r="L11450">
        <v>6</v>
      </c>
      <c r="M11450">
        <v>0</v>
      </c>
      <c r="N11450">
        <v>0</v>
      </c>
      <c r="O11450">
        <v>0</v>
      </c>
      <c r="P11450">
        <v>0</v>
      </c>
      <c r="Q11450" s="28">
        <v>41543.125</v>
      </c>
      <c r="R11450" s="28">
        <v>41544.373611111114</v>
      </c>
      <c r="S11450" t="s">
        <v>36185</v>
      </c>
      <c r="T11450" s="27">
        <v>41543</v>
      </c>
      <c r="V11450">
        <v>0</v>
      </c>
      <c r="W11450" t="s">
        <v>36</v>
      </c>
      <c r="X11450" t="s">
        <v>279</v>
      </c>
      <c r="Y11450">
        <v>0</v>
      </c>
      <c r="AB11450" t="s">
        <v>237</v>
      </c>
      <c r="AH11450">
        <v>0</v>
      </c>
      <c r="AN11450" t="s">
        <v>238</v>
      </c>
      <c r="AO11450">
        <v>4</v>
      </c>
      <c r="AP11450" t="s">
        <v>239</v>
      </c>
      <c r="AQ11450" s="27">
        <v>41543</v>
      </c>
      <c r="AR11450" t="s">
        <v>240</v>
      </c>
      <c r="AS11450">
        <v>6</v>
      </c>
      <c r="AT11450" t="s">
        <v>246</v>
      </c>
      <c r="AU11450" s="27">
        <v>41543</v>
      </c>
    </row>
    <row r="11451" spans="1:47" x14ac:dyDescent="0.2">
      <c r="A11451">
        <v>11450</v>
      </c>
      <c r="B11451" t="s">
        <v>36186</v>
      </c>
      <c r="C11451" t="s">
        <v>826</v>
      </c>
      <c r="D11451" t="s">
        <v>36187</v>
      </c>
      <c r="E11451" s="27">
        <v>41362</v>
      </c>
      <c r="F11451" t="s">
        <v>233</v>
      </c>
      <c r="G11451" s="27">
        <v>24955</v>
      </c>
      <c r="H11451">
        <v>47</v>
      </c>
      <c r="I11451" t="s">
        <v>234</v>
      </c>
      <c r="J11451" t="s">
        <v>250</v>
      </c>
      <c r="K11451">
        <v>0</v>
      </c>
      <c r="L11451">
        <v>3</v>
      </c>
      <c r="M11451">
        <v>0</v>
      </c>
      <c r="N11451">
        <v>0</v>
      </c>
      <c r="O11451">
        <v>2</v>
      </c>
      <c r="P11451">
        <v>-1</v>
      </c>
      <c r="Q11451" s="28">
        <v>41361.318055555559</v>
      </c>
      <c r="R11451" s="28">
        <v>41362.399305555555</v>
      </c>
      <c r="S11451" t="s">
        <v>36188</v>
      </c>
      <c r="T11451" s="27">
        <v>41361</v>
      </c>
      <c r="V11451">
        <v>1</v>
      </c>
      <c r="W11451" t="s">
        <v>32</v>
      </c>
      <c r="X11451" t="s">
        <v>608</v>
      </c>
      <c r="Y11451">
        <v>1</v>
      </c>
      <c r="AA11451" t="s">
        <v>36189</v>
      </c>
      <c r="AB11451" t="s">
        <v>32</v>
      </c>
      <c r="AD11451" s="27">
        <v>41709</v>
      </c>
      <c r="AE11451" t="s">
        <v>36190</v>
      </c>
      <c r="AH11451">
        <v>0</v>
      </c>
      <c r="AN11451" t="s">
        <v>238</v>
      </c>
      <c r="AO11451">
        <v>2</v>
      </c>
      <c r="AP11451" t="s">
        <v>239</v>
      </c>
      <c r="AQ11451" s="27">
        <v>41362</v>
      </c>
      <c r="AR11451" t="s">
        <v>240</v>
      </c>
      <c r="AS11451">
        <v>3</v>
      </c>
      <c r="AT11451" t="s">
        <v>239</v>
      </c>
      <c r="AU11451" s="27">
        <v>41362</v>
      </c>
    </row>
    <row r="11452" spans="1:47" x14ac:dyDescent="0.2">
      <c r="A11452">
        <v>11451</v>
      </c>
      <c r="B11452" t="s">
        <v>36191</v>
      </c>
      <c r="C11452" t="s">
        <v>850</v>
      </c>
      <c r="D11452" t="s">
        <v>6896</v>
      </c>
      <c r="E11452" s="27">
        <v>41299</v>
      </c>
      <c r="F11452" t="s">
        <v>233</v>
      </c>
      <c r="G11452" s="27">
        <v>28409</v>
      </c>
      <c r="H11452">
        <v>38</v>
      </c>
      <c r="I11452" t="s">
        <v>244</v>
      </c>
      <c r="J11452" t="s">
        <v>245</v>
      </c>
      <c r="K11452">
        <v>0</v>
      </c>
      <c r="L11452">
        <v>4</v>
      </c>
      <c r="M11452">
        <v>0</v>
      </c>
      <c r="N11452">
        <v>0</v>
      </c>
      <c r="O11452">
        <v>0</v>
      </c>
      <c r="P11452">
        <v>-1</v>
      </c>
      <c r="Q11452" s="28">
        <v>41298.132638888892</v>
      </c>
      <c r="R11452" s="28">
        <v>41299.065972222219</v>
      </c>
      <c r="S11452" t="s">
        <v>36192</v>
      </c>
      <c r="T11452" s="27">
        <v>41298</v>
      </c>
      <c r="V11452">
        <v>1</v>
      </c>
      <c r="W11452" t="s">
        <v>32</v>
      </c>
      <c r="X11452" t="s">
        <v>10769</v>
      </c>
      <c r="Y11452">
        <v>0</v>
      </c>
      <c r="AB11452" t="s">
        <v>237</v>
      </c>
      <c r="AH11452">
        <v>0</v>
      </c>
      <c r="AN11452" t="s">
        <v>238</v>
      </c>
      <c r="AO11452">
        <v>3</v>
      </c>
      <c r="AP11452" t="s">
        <v>239</v>
      </c>
      <c r="AQ11452" s="27">
        <v>41299</v>
      </c>
      <c r="AR11452" t="s">
        <v>240</v>
      </c>
      <c r="AS11452">
        <v>4</v>
      </c>
      <c r="AT11452" t="s">
        <v>239</v>
      </c>
      <c r="AU11452" s="27">
        <v>41299</v>
      </c>
    </row>
    <row r="11453" spans="1:47" x14ac:dyDescent="0.2">
      <c r="A11453">
        <v>11452</v>
      </c>
      <c r="B11453" t="s">
        <v>36193</v>
      </c>
      <c r="C11453" t="s">
        <v>1188</v>
      </c>
      <c r="D11453" t="s">
        <v>2037</v>
      </c>
      <c r="E11453" s="27">
        <v>41904</v>
      </c>
      <c r="F11453" t="s">
        <v>294</v>
      </c>
      <c r="G11453" s="27">
        <v>31346</v>
      </c>
      <c r="H11453">
        <v>30</v>
      </c>
      <c r="I11453" t="s">
        <v>244</v>
      </c>
      <c r="J11453" t="s">
        <v>245</v>
      </c>
      <c r="K11453">
        <v>0</v>
      </c>
      <c r="L11453">
        <v>3</v>
      </c>
      <c r="M11453">
        <v>0</v>
      </c>
      <c r="N11453">
        <v>0</v>
      </c>
      <c r="O11453">
        <v>0</v>
      </c>
      <c r="P11453">
        <v>-1</v>
      </c>
      <c r="Q11453" s="28">
        <v>41903.371527777781</v>
      </c>
      <c r="R11453" s="28">
        <v>41904.275000000001</v>
      </c>
      <c r="S11453" t="s">
        <v>36194</v>
      </c>
      <c r="T11453" s="27">
        <v>41903</v>
      </c>
      <c r="V11453">
        <v>1</v>
      </c>
      <c r="W11453" t="s">
        <v>36</v>
      </c>
      <c r="X11453" t="s">
        <v>3794</v>
      </c>
      <c r="Y11453">
        <v>0</v>
      </c>
      <c r="AB11453" t="s">
        <v>237</v>
      </c>
      <c r="AH11453">
        <v>0</v>
      </c>
      <c r="AN11453" t="s">
        <v>238</v>
      </c>
      <c r="AO11453">
        <v>2</v>
      </c>
      <c r="AP11453" t="s">
        <v>239</v>
      </c>
      <c r="AQ11453" s="27">
        <v>41904</v>
      </c>
      <c r="AR11453" t="s">
        <v>240</v>
      </c>
      <c r="AS11453">
        <v>3</v>
      </c>
      <c r="AT11453" t="s">
        <v>239</v>
      </c>
      <c r="AU11453" s="27">
        <v>41904</v>
      </c>
    </row>
    <row r="11454" spans="1:47" x14ac:dyDescent="0.2">
      <c r="A11454">
        <v>11453</v>
      </c>
      <c r="B11454" t="s">
        <v>36195</v>
      </c>
      <c r="C11454" t="s">
        <v>8443</v>
      </c>
      <c r="D11454" t="s">
        <v>603</v>
      </c>
      <c r="E11454" s="27">
        <v>41647</v>
      </c>
      <c r="F11454" t="s">
        <v>294</v>
      </c>
      <c r="G11454" s="27">
        <v>33431</v>
      </c>
      <c r="H11454">
        <v>24</v>
      </c>
      <c r="I11454" t="s">
        <v>259</v>
      </c>
      <c r="J11454" t="s">
        <v>250</v>
      </c>
      <c r="K11454">
        <v>0</v>
      </c>
      <c r="L11454">
        <v>5</v>
      </c>
      <c r="M11454">
        <v>0</v>
      </c>
      <c r="N11454">
        <v>0</v>
      </c>
      <c r="O11454">
        <v>2</v>
      </c>
      <c r="P11454">
        <v>-1</v>
      </c>
      <c r="Q11454" s="28">
        <v>41646.164583333331</v>
      </c>
      <c r="R11454" s="28">
        <v>41656.447222222225</v>
      </c>
      <c r="S11454" t="s">
        <v>36196</v>
      </c>
      <c r="U11454" s="27">
        <v>41646</v>
      </c>
      <c r="V11454">
        <v>1</v>
      </c>
      <c r="W11454" t="s">
        <v>32</v>
      </c>
      <c r="X11454" t="s">
        <v>274</v>
      </c>
      <c r="Y11454">
        <v>0</v>
      </c>
      <c r="AB11454" t="s">
        <v>237</v>
      </c>
      <c r="AH11454">
        <v>0</v>
      </c>
      <c r="AN11454" t="s">
        <v>238</v>
      </c>
      <c r="AO11454">
        <v>3</v>
      </c>
      <c r="AP11454" t="s">
        <v>239</v>
      </c>
      <c r="AQ11454" s="27">
        <v>41647</v>
      </c>
      <c r="AR11454" t="s">
        <v>240</v>
      </c>
      <c r="AS11454">
        <v>5</v>
      </c>
      <c r="AT11454" t="s">
        <v>246</v>
      </c>
      <c r="AU11454" s="27">
        <v>41647</v>
      </c>
    </row>
    <row r="11455" spans="1:47" x14ac:dyDescent="0.2">
      <c r="A11455">
        <v>11454</v>
      </c>
      <c r="B11455" t="s">
        <v>36197</v>
      </c>
      <c r="C11455" t="s">
        <v>901</v>
      </c>
      <c r="D11455" t="s">
        <v>36198</v>
      </c>
      <c r="E11455" s="27">
        <v>41938</v>
      </c>
      <c r="F11455" t="s">
        <v>233</v>
      </c>
      <c r="G11455" s="27">
        <v>22004</v>
      </c>
      <c r="H11455">
        <v>56</v>
      </c>
      <c r="I11455" t="s">
        <v>234</v>
      </c>
      <c r="J11455" t="s">
        <v>245</v>
      </c>
      <c r="K11455">
        <v>0</v>
      </c>
      <c r="L11455">
        <v>7</v>
      </c>
      <c r="M11455">
        <v>0</v>
      </c>
      <c r="N11455">
        <v>0</v>
      </c>
      <c r="O11455">
        <v>8</v>
      </c>
      <c r="P11455">
        <v>-1</v>
      </c>
      <c r="Q11455" s="28">
        <v>41937.145833333336</v>
      </c>
      <c r="R11455" s="28">
        <v>41962.539583333331</v>
      </c>
      <c r="S11455" t="s">
        <v>36199</v>
      </c>
      <c r="T11455" s="27">
        <v>41937</v>
      </c>
      <c r="V11455">
        <v>1</v>
      </c>
      <c r="W11455" t="s">
        <v>32</v>
      </c>
      <c r="X11455" t="s">
        <v>494</v>
      </c>
      <c r="Y11455">
        <v>0</v>
      </c>
      <c r="AB11455" t="s">
        <v>237</v>
      </c>
      <c r="AH11455">
        <v>0</v>
      </c>
      <c r="AN11455" t="s">
        <v>238</v>
      </c>
      <c r="AO11455">
        <v>1</v>
      </c>
      <c r="AP11455" t="s">
        <v>239</v>
      </c>
      <c r="AQ11455" s="27">
        <v>41938</v>
      </c>
      <c r="AR11455" t="s">
        <v>240</v>
      </c>
      <c r="AS11455">
        <v>7</v>
      </c>
      <c r="AT11455" t="s">
        <v>246</v>
      </c>
      <c r="AU11455" s="27">
        <v>41938</v>
      </c>
    </row>
    <row r="11456" spans="1:47" x14ac:dyDescent="0.2">
      <c r="A11456">
        <v>11455</v>
      </c>
      <c r="B11456" t="s">
        <v>36200</v>
      </c>
      <c r="C11456" t="s">
        <v>12671</v>
      </c>
      <c r="D11456" t="s">
        <v>7421</v>
      </c>
      <c r="E11456" s="27">
        <v>41632</v>
      </c>
      <c r="F11456" t="s">
        <v>294</v>
      </c>
      <c r="G11456" s="27">
        <v>23520</v>
      </c>
      <c r="H11456">
        <v>51</v>
      </c>
      <c r="I11456" t="s">
        <v>234</v>
      </c>
      <c r="J11456" t="s">
        <v>245</v>
      </c>
      <c r="K11456">
        <v>0</v>
      </c>
      <c r="L11456">
        <v>1</v>
      </c>
      <c r="M11456">
        <v>0</v>
      </c>
      <c r="N11456">
        <v>0</v>
      </c>
      <c r="O11456">
        <v>0</v>
      </c>
      <c r="P11456">
        <v>-1</v>
      </c>
      <c r="Q11456" s="28">
        <v>41631.388194444444</v>
      </c>
      <c r="R11456" s="28">
        <v>41632.370833333334</v>
      </c>
      <c r="S11456" t="s">
        <v>36201</v>
      </c>
      <c r="T11456" s="27">
        <v>41631</v>
      </c>
      <c r="V11456">
        <v>1</v>
      </c>
      <c r="W11456" t="s">
        <v>36</v>
      </c>
      <c r="X11456" t="s">
        <v>780</v>
      </c>
      <c r="Y11456">
        <v>0</v>
      </c>
      <c r="AB11456" t="s">
        <v>237</v>
      </c>
      <c r="AH11456">
        <v>0</v>
      </c>
      <c r="AN11456" t="s">
        <v>238</v>
      </c>
      <c r="AO11456">
        <v>1</v>
      </c>
      <c r="AP11456" t="s">
        <v>239</v>
      </c>
      <c r="AQ11456" s="27">
        <v>41632</v>
      </c>
      <c r="AR11456" t="s">
        <v>240</v>
      </c>
      <c r="AS11456">
        <v>1</v>
      </c>
      <c r="AT11456" t="s">
        <v>239</v>
      </c>
      <c r="AU11456" s="27">
        <v>41632</v>
      </c>
    </row>
    <row r="11457" spans="1:47" x14ac:dyDescent="0.2">
      <c r="A11457">
        <v>11456</v>
      </c>
      <c r="B11457" t="s">
        <v>36202</v>
      </c>
      <c r="C11457" t="s">
        <v>5277</v>
      </c>
      <c r="D11457" t="s">
        <v>36203</v>
      </c>
      <c r="E11457" s="27">
        <v>41800</v>
      </c>
      <c r="F11457" t="s">
        <v>233</v>
      </c>
      <c r="G11457" s="27">
        <v>28830</v>
      </c>
      <c r="H11457">
        <v>37</v>
      </c>
      <c r="I11457" t="s">
        <v>244</v>
      </c>
      <c r="J11457" t="s">
        <v>245</v>
      </c>
      <c r="K11457">
        <v>0</v>
      </c>
      <c r="L11457">
        <v>3</v>
      </c>
      <c r="M11457">
        <v>0</v>
      </c>
      <c r="N11457">
        <v>0</v>
      </c>
      <c r="O11457">
        <v>12</v>
      </c>
      <c r="S11457" t="s">
        <v>36204</v>
      </c>
      <c r="T11457" s="27">
        <v>41800</v>
      </c>
      <c r="V11457">
        <v>0</v>
      </c>
      <c r="W11457" t="s">
        <v>32</v>
      </c>
      <c r="X11457" t="s">
        <v>364</v>
      </c>
      <c r="Y11457">
        <v>0</v>
      </c>
      <c r="AB11457" t="s">
        <v>237</v>
      </c>
      <c r="AH11457">
        <v>0</v>
      </c>
      <c r="AN11457" t="s">
        <v>238</v>
      </c>
      <c r="AO11457">
        <v>2</v>
      </c>
      <c r="AP11457" t="s">
        <v>239</v>
      </c>
      <c r="AQ11457" s="27">
        <v>41800</v>
      </c>
      <c r="AR11457" t="s">
        <v>240</v>
      </c>
      <c r="AS11457">
        <v>3</v>
      </c>
      <c r="AT11457" t="s">
        <v>239</v>
      </c>
      <c r="AU11457" s="27">
        <v>41800</v>
      </c>
    </row>
    <row r="11458" spans="1:47" x14ac:dyDescent="0.2">
      <c r="A11458">
        <v>11457</v>
      </c>
      <c r="B11458" t="s">
        <v>36205</v>
      </c>
      <c r="C11458" t="s">
        <v>36206</v>
      </c>
      <c r="D11458" t="s">
        <v>477</v>
      </c>
      <c r="E11458" s="27">
        <v>41404</v>
      </c>
      <c r="F11458" t="s">
        <v>233</v>
      </c>
      <c r="G11458" s="27">
        <v>26959</v>
      </c>
      <c r="H11458">
        <v>42</v>
      </c>
      <c r="I11458" t="s">
        <v>244</v>
      </c>
      <c r="J11458" t="s">
        <v>245</v>
      </c>
      <c r="K11458">
        <v>0</v>
      </c>
      <c r="L11458">
        <v>6</v>
      </c>
      <c r="M11458">
        <v>0</v>
      </c>
      <c r="N11458">
        <v>0</v>
      </c>
      <c r="O11458">
        <v>4</v>
      </c>
      <c r="P11458">
        <v>0</v>
      </c>
      <c r="Q11458" s="28">
        <v>41404.398611111108</v>
      </c>
      <c r="R11458" s="28">
        <v>41611.297222222223</v>
      </c>
      <c r="S11458" t="s">
        <v>36207</v>
      </c>
      <c r="U11458" s="27">
        <v>41404</v>
      </c>
      <c r="V11458">
        <v>0</v>
      </c>
      <c r="W11458" t="s">
        <v>32</v>
      </c>
      <c r="X11458" t="s">
        <v>274</v>
      </c>
      <c r="Y11458">
        <v>0</v>
      </c>
      <c r="AB11458" t="s">
        <v>237</v>
      </c>
      <c r="AH11458">
        <v>0</v>
      </c>
      <c r="AN11458" t="s">
        <v>238</v>
      </c>
      <c r="AO11458">
        <v>3</v>
      </c>
      <c r="AP11458" t="s">
        <v>239</v>
      </c>
      <c r="AQ11458" s="27">
        <v>41404</v>
      </c>
      <c r="AR11458" t="s">
        <v>240</v>
      </c>
      <c r="AS11458">
        <v>6</v>
      </c>
      <c r="AT11458" t="s">
        <v>246</v>
      </c>
      <c r="AU11458" s="27">
        <v>41404</v>
      </c>
    </row>
    <row r="11459" spans="1:47" x14ac:dyDescent="0.2">
      <c r="A11459">
        <v>11458</v>
      </c>
      <c r="B11459" t="s">
        <v>36208</v>
      </c>
      <c r="C11459" t="s">
        <v>36209</v>
      </c>
      <c r="D11459" t="s">
        <v>6036</v>
      </c>
      <c r="E11459" s="27">
        <v>41405</v>
      </c>
      <c r="F11459" t="s">
        <v>233</v>
      </c>
      <c r="G11459" s="27">
        <v>28773</v>
      </c>
      <c r="H11459">
        <v>37</v>
      </c>
      <c r="I11459" t="s">
        <v>244</v>
      </c>
      <c r="J11459" t="s">
        <v>250</v>
      </c>
      <c r="K11459">
        <v>0</v>
      </c>
      <c r="L11459">
        <v>3</v>
      </c>
      <c r="M11459">
        <v>0</v>
      </c>
      <c r="N11459">
        <v>0</v>
      </c>
      <c r="O11459">
        <v>8</v>
      </c>
      <c r="P11459">
        <v>0</v>
      </c>
      <c r="Q11459" s="28">
        <v>41405.197916666664</v>
      </c>
      <c r="R11459" s="28">
        <v>41406.305555555555</v>
      </c>
      <c r="S11459" t="s">
        <v>36210</v>
      </c>
      <c r="T11459" s="27">
        <v>41405</v>
      </c>
      <c r="V11459">
        <v>0</v>
      </c>
      <c r="W11459" t="s">
        <v>36</v>
      </c>
      <c r="X11459" t="s">
        <v>279</v>
      </c>
      <c r="Y11459">
        <v>1</v>
      </c>
      <c r="AA11459" t="s">
        <v>36211</v>
      </c>
      <c r="AB11459" t="s">
        <v>36</v>
      </c>
      <c r="AC11459">
        <v>0</v>
      </c>
      <c r="AD11459" s="27">
        <v>41461</v>
      </c>
      <c r="AE11459" t="s">
        <v>550</v>
      </c>
      <c r="AF11459" s="27">
        <v>41461</v>
      </c>
      <c r="AG11459" s="27">
        <v>41485</v>
      </c>
      <c r="AH11459">
        <v>1</v>
      </c>
      <c r="AJ11459" t="s">
        <v>36211</v>
      </c>
      <c r="AK11459" t="s">
        <v>462</v>
      </c>
      <c r="AL11459" s="27">
        <v>41461</v>
      </c>
      <c r="AM11459" t="s">
        <v>279</v>
      </c>
      <c r="AN11459" t="s">
        <v>238</v>
      </c>
      <c r="AO11459">
        <v>3</v>
      </c>
      <c r="AP11459" t="s">
        <v>239</v>
      </c>
      <c r="AQ11459" s="27">
        <v>41405</v>
      </c>
      <c r="AR11459" t="s">
        <v>240</v>
      </c>
      <c r="AS11459">
        <v>3</v>
      </c>
      <c r="AT11459" t="s">
        <v>239</v>
      </c>
      <c r="AU11459" s="27">
        <v>41405</v>
      </c>
    </row>
    <row r="11460" spans="1:47" x14ac:dyDescent="0.2">
      <c r="A11460">
        <v>11459</v>
      </c>
      <c r="B11460" t="s">
        <v>36212</v>
      </c>
      <c r="C11460" t="s">
        <v>24405</v>
      </c>
      <c r="D11460" t="s">
        <v>36213</v>
      </c>
      <c r="E11460" s="27">
        <v>41789</v>
      </c>
      <c r="F11460" t="s">
        <v>233</v>
      </c>
      <c r="G11460" s="27">
        <v>28511</v>
      </c>
      <c r="H11460">
        <v>38</v>
      </c>
      <c r="I11460" t="s">
        <v>244</v>
      </c>
      <c r="J11460" t="s">
        <v>250</v>
      </c>
      <c r="K11460">
        <v>0</v>
      </c>
      <c r="L11460">
        <v>5</v>
      </c>
      <c r="M11460">
        <v>0</v>
      </c>
      <c r="N11460">
        <v>0</v>
      </c>
      <c r="O11460">
        <v>4</v>
      </c>
      <c r="P11460">
        <v>0</v>
      </c>
      <c r="Q11460" s="28">
        <v>41789.178472222222</v>
      </c>
      <c r="R11460" s="28">
        <v>41789.34097222222</v>
      </c>
      <c r="S11460" t="s">
        <v>36214</v>
      </c>
      <c r="T11460" s="27">
        <v>41789</v>
      </c>
      <c r="V11460">
        <v>0</v>
      </c>
      <c r="W11460" t="s">
        <v>32</v>
      </c>
      <c r="X11460" t="s">
        <v>459</v>
      </c>
      <c r="Y11460">
        <v>1</v>
      </c>
      <c r="AA11460" t="s">
        <v>36215</v>
      </c>
      <c r="AB11460" t="s">
        <v>32</v>
      </c>
      <c r="AC11460">
        <v>0</v>
      </c>
      <c r="AD11460" s="27">
        <v>42349</v>
      </c>
      <c r="AF11460" s="27">
        <v>42349</v>
      </c>
      <c r="AG11460" s="27">
        <v>42351</v>
      </c>
      <c r="AH11460">
        <v>0</v>
      </c>
      <c r="AN11460" t="s">
        <v>238</v>
      </c>
      <c r="AO11460">
        <v>1</v>
      </c>
      <c r="AP11460" t="s">
        <v>239</v>
      </c>
      <c r="AQ11460" s="27">
        <v>41789</v>
      </c>
      <c r="AR11460" t="s">
        <v>240</v>
      </c>
      <c r="AS11460">
        <v>5</v>
      </c>
      <c r="AT11460" t="s">
        <v>246</v>
      </c>
      <c r="AU11460" s="27">
        <v>41789</v>
      </c>
    </row>
    <row r="11461" spans="1:47" x14ac:dyDescent="0.2">
      <c r="A11461">
        <v>11460</v>
      </c>
      <c r="B11461" t="s">
        <v>36216</v>
      </c>
      <c r="C11461" t="s">
        <v>11495</v>
      </c>
      <c r="D11461" t="s">
        <v>36217</v>
      </c>
      <c r="E11461" s="27">
        <v>41612</v>
      </c>
      <c r="F11461" t="s">
        <v>233</v>
      </c>
      <c r="G11461" s="27">
        <v>24460</v>
      </c>
      <c r="H11461">
        <v>49</v>
      </c>
      <c r="I11461" t="s">
        <v>234</v>
      </c>
      <c r="J11461" t="s">
        <v>245</v>
      </c>
      <c r="K11461">
        <v>0</v>
      </c>
      <c r="L11461">
        <v>1</v>
      </c>
      <c r="M11461">
        <v>0</v>
      </c>
      <c r="N11461">
        <v>0</v>
      </c>
      <c r="O11461">
        <v>3</v>
      </c>
      <c r="S11461" t="s">
        <v>36218</v>
      </c>
      <c r="T11461" s="27">
        <v>41536</v>
      </c>
      <c r="V11461">
        <v>76</v>
      </c>
      <c r="W11461" t="s">
        <v>36</v>
      </c>
      <c r="X11461" t="s">
        <v>324</v>
      </c>
      <c r="Y11461">
        <v>0</v>
      </c>
      <c r="AB11461" t="s">
        <v>237</v>
      </c>
      <c r="AH11461">
        <v>0</v>
      </c>
      <c r="AN11461" t="s">
        <v>238</v>
      </c>
      <c r="AO11461">
        <v>1</v>
      </c>
      <c r="AP11461" t="s">
        <v>239</v>
      </c>
      <c r="AQ11461" s="27">
        <v>41612</v>
      </c>
      <c r="AR11461" t="s">
        <v>240</v>
      </c>
      <c r="AS11461">
        <v>1</v>
      </c>
      <c r="AT11461" t="s">
        <v>239</v>
      </c>
      <c r="AU11461" s="27">
        <v>41612</v>
      </c>
    </row>
    <row r="11462" spans="1:47" x14ac:dyDescent="0.2">
      <c r="A11462">
        <v>11461</v>
      </c>
      <c r="B11462" t="s">
        <v>36219</v>
      </c>
      <c r="C11462" t="s">
        <v>11785</v>
      </c>
      <c r="D11462" t="s">
        <v>36220</v>
      </c>
      <c r="E11462" s="27">
        <v>41304</v>
      </c>
      <c r="F11462" t="s">
        <v>233</v>
      </c>
      <c r="G11462" s="27">
        <v>32904</v>
      </c>
      <c r="H11462">
        <v>26</v>
      </c>
      <c r="I11462" t="s">
        <v>244</v>
      </c>
      <c r="J11462" t="s">
        <v>250</v>
      </c>
      <c r="K11462">
        <v>0</v>
      </c>
      <c r="L11462">
        <v>9</v>
      </c>
      <c r="M11462">
        <v>0</v>
      </c>
      <c r="N11462">
        <v>0</v>
      </c>
      <c r="O11462">
        <v>6</v>
      </c>
      <c r="P11462">
        <v>-1</v>
      </c>
      <c r="Q11462" s="28">
        <v>41303.143750000003</v>
      </c>
      <c r="R11462" s="28">
        <v>41308.131249999999</v>
      </c>
      <c r="S11462" t="s">
        <v>36221</v>
      </c>
      <c r="U11462" s="27">
        <v>41303</v>
      </c>
      <c r="V11462">
        <v>1</v>
      </c>
      <c r="W11462" t="s">
        <v>36</v>
      </c>
      <c r="X11462" t="s">
        <v>274</v>
      </c>
      <c r="Y11462">
        <v>0</v>
      </c>
      <c r="AB11462" t="s">
        <v>237</v>
      </c>
      <c r="AH11462">
        <v>0</v>
      </c>
      <c r="AN11462" t="s">
        <v>238</v>
      </c>
      <c r="AO11462">
        <v>6</v>
      </c>
      <c r="AP11462" t="s">
        <v>246</v>
      </c>
      <c r="AQ11462" s="27">
        <v>41304</v>
      </c>
      <c r="AR11462" t="s">
        <v>240</v>
      </c>
      <c r="AS11462">
        <v>9</v>
      </c>
      <c r="AT11462" t="s">
        <v>269</v>
      </c>
      <c r="AU11462" s="27">
        <v>41304</v>
      </c>
    </row>
    <row r="11463" spans="1:47" x14ac:dyDescent="0.2">
      <c r="A11463">
        <v>11462</v>
      </c>
      <c r="B11463" t="s">
        <v>36222</v>
      </c>
      <c r="C11463" t="s">
        <v>36223</v>
      </c>
      <c r="D11463" t="s">
        <v>586</v>
      </c>
      <c r="E11463" s="27">
        <v>41354</v>
      </c>
      <c r="F11463" t="s">
        <v>233</v>
      </c>
      <c r="G11463" s="27">
        <v>22904</v>
      </c>
      <c r="H11463">
        <v>53</v>
      </c>
      <c r="I11463" t="s">
        <v>234</v>
      </c>
      <c r="J11463" t="s">
        <v>250</v>
      </c>
      <c r="K11463">
        <v>0</v>
      </c>
      <c r="L11463">
        <v>1</v>
      </c>
      <c r="M11463">
        <v>0</v>
      </c>
      <c r="N11463">
        <v>0</v>
      </c>
      <c r="O11463">
        <v>2</v>
      </c>
      <c r="S11463" t="s">
        <v>36224</v>
      </c>
      <c r="T11463" s="27">
        <v>41218</v>
      </c>
      <c r="V11463">
        <v>136</v>
      </c>
      <c r="W11463" t="s">
        <v>36</v>
      </c>
      <c r="X11463" t="s">
        <v>2976</v>
      </c>
      <c r="Y11463">
        <v>0</v>
      </c>
      <c r="AB11463" t="s">
        <v>237</v>
      </c>
      <c r="AH11463">
        <v>0</v>
      </c>
      <c r="AN11463" t="s">
        <v>238</v>
      </c>
      <c r="AO11463">
        <v>1</v>
      </c>
      <c r="AP11463" t="s">
        <v>239</v>
      </c>
      <c r="AQ11463" s="27">
        <v>41354</v>
      </c>
      <c r="AR11463" t="s">
        <v>240</v>
      </c>
      <c r="AS11463">
        <v>1</v>
      </c>
      <c r="AT11463" t="s">
        <v>239</v>
      </c>
      <c r="AU11463" s="27">
        <v>41354</v>
      </c>
    </row>
    <row r="11464" spans="1:47" x14ac:dyDescent="0.2">
      <c r="A11464">
        <v>11463</v>
      </c>
      <c r="B11464" t="s">
        <v>36225</v>
      </c>
      <c r="C11464" t="s">
        <v>817</v>
      </c>
      <c r="D11464" t="s">
        <v>758</v>
      </c>
      <c r="E11464" s="27">
        <v>41698</v>
      </c>
      <c r="F11464" t="s">
        <v>233</v>
      </c>
      <c r="G11464" s="27">
        <v>25817</v>
      </c>
      <c r="H11464">
        <v>45</v>
      </c>
      <c r="I11464" t="s">
        <v>234</v>
      </c>
      <c r="J11464" t="s">
        <v>245</v>
      </c>
      <c r="K11464">
        <v>1</v>
      </c>
      <c r="L11464">
        <v>5</v>
      </c>
      <c r="M11464">
        <v>0</v>
      </c>
      <c r="N11464">
        <v>0</v>
      </c>
      <c r="O11464">
        <v>12</v>
      </c>
      <c r="P11464">
        <v>-1</v>
      </c>
      <c r="Q11464" s="28">
        <v>41697.272222222222</v>
      </c>
      <c r="R11464" s="28">
        <v>41704.406944444447</v>
      </c>
      <c r="S11464" t="s">
        <v>36226</v>
      </c>
      <c r="U11464" s="27">
        <v>41698</v>
      </c>
      <c r="V11464">
        <v>0</v>
      </c>
      <c r="W11464" t="s">
        <v>32</v>
      </c>
      <c r="X11464" t="s">
        <v>274</v>
      </c>
      <c r="Y11464">
        <v>1</v>
      </c>
      <c r="AA11464" t="s">
        <v>36227</v>
      </c>
      <c r="AB11464" t="s">
        <v>36</v>
      </c>
      <c r="AC11464">
        <v>223</v>
      </c>
      <c r="AD11464" s="27">
        <v>41789</v>
      </c>
      <c r="AE11464" t="s">
        <v>324</v>
      </c>
      <c r="AF11464" s="27">
        <v>42012</v>
      </c>
      <c r="AG11464" s="27">
        <v>42075</v>
      </c>
      <c r="AH11464">
        <v>0</v>
      </c>
      <c r="AN11464" t="s">
        <v>238</v>
      </c>
      <c r="AO11464">
        <v>1</v>
      </c>
      <c r="AP11464" t="s">
        <v>239</v>
      </c>
      <c r="AQ11464" s="27">
        <v>41698</v>
      </c>
      <c r="AR11464" t="s">
        <v>240</v>
      </c>
      <c r="AS11464">
        <v>5</v>
      </c>
      <c r="AT11464" t="s">
        <v>246</v>
      </c>
      <c r="AU11464" s="27">
        <v>41698</v>
      </c>
    </row>
    <row r="11465" spans="1:47" x14ac:dyDescent="0.2">
      <c r="A11465">
        <v>11464</v>
      </c>
      <c r="B11465" t="s">
        <v>36228</v>
      </c>
      <c r="C11465" t="s">
        <v>5409</v>
      </c>
      <c r="D11465" t="s">
        <v>3524</v>
      </c>
      <c r="E11465" s="27">
        <v>41593</v>
      </c>
      <c r="F11465" t="s">
        <v>294</v>
      </c>
      <c r="G11465" s="27">
        <v>33947</v>
      </c>
      <c r="H11465">
        <v>23</v>
      </c>
      <c r="I11465" t="s">
        <v>259</v>
      </c>
      <c r="J11465" t="s">
        <v>353</v>
      </c>
      <c r="K11465">
        <v>0</v>
      </c>
      <c r="L11465">
        <v>5</v>
      </c>
      <c r="M11465">
        <v>0</v>
      </c>
      <c r="N11465">
        <v>0</v>
      </c>
      <c r="O11465">
        <v>0</v>
      </c>
      <c r="P11465">
        <v>-1</v>
      </c>
      <c r="Q11465" s="28">
        <v>41592.214583333334</v>
      </c>
      <c r="R11465" s="28">
        <v>41593.361805555556</v>
      </c>
      <c r="S11465" t="s">
        <v>36229</v>
      </c>
      <c r="T11465" s="27">
        <v>41592</v>
      </c>
      <c r="V11465">
        <v>1</v>
      </c>
      <c r="W11465" t="s">
        <v>32</v>
      </c>
      <c r="X11465" t="s">
        <v>588</v>
      </c>
      <c r="Y11465">
        <v>1</v>
      </c>
      <c r="AA11465" t="s">
        <v>36230</v>
      </c>
      <c r="AB11465" t="s">
        <v>36</v>
      </c>
      <c r="AC11465">
        <v>1</v>
      </c>
      <c r="AD11465" s="27">
        <v>42341</v>
      </c>
      <c r="AE11465" t="s">
        <v>1280</v>
      </c>
      <c r="AF11465" s="27">
        <v>42342</v>
      </c>
      <c r="AG11465" s="27">
        <v>42342</v>
      </c>
      <c r="AH11465">
        <v>0</v>
      </c>
      <c r="AN11465" t="s">
        <v>238</v>
      </c>
      <c r="AO11465">
        <v>5</v>
      </c>
      <c r="AP11465" t="s">
        <v>246</v>
      </c>
      <c r="AQ11465" s="27">
        <v>41593</v>
      </c>
      <c r="AR11465" t="s">
        <v>240</v>
      </c>
      <c r="AS11465">
        <v>5</v>
      </c>
      <c r="AT11465" t="s">
        <v>246</v>
      </c>
      <c r="AU11465" s="27">
        <v>41593</v>
      </c>
    </row>
    <row r="11466" spans="1:47" x14ac:dyDescent="0.2">
      <c r="A11466">
        <v>11465</v>
      </c>
      <c r="B11466" t="s">
        <v>36231</v>
      </c>
      <c r="C11466" t="s">
        <v>424</v>
      </c>
      <c r="D11466" t="s">
        <v>689</v>
      </c>
      <c r="E11466" s="27">
        <v>41350</v>
      </c>
      <c r="F11466" t="s">
        <v>233</v>
      </c>
      <c r="G11466" s="27">
        <v>30043</v>
      </c>
      <c r="H11466">
        <v>34</v>
      </c>
      <c r="I11466" t="s">
        <v>244</v>
      </c>
      <c r="J11466" t="s">
        <v>250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-1</v>
      </c>
      <c r="Q11466" s="28">
        <v>41349.1</v>
      </c>
      <c r="R11466" s="28">
        <v>41350.311111111114</v>
      </c>
      <c r="S11466" t="s">
        <v>36232</v>
      </c>
      <c r="T11466" s="27">
        <v>41349</v>
      </c>
      <c r="V11466">
        <v>1</v>
      </c>
      <c r="W11466" t="s">
        <v>32</v>
      </c>
      <c r="X11466" t="s">
        <v>254</v>
      </c>
      <c r="Y11466">
        <v>0</v>
      </c>
      <c r="AB11466" t="s">
        <v>237</v>
      </c>
      <c r="AH11466">
        <v>0</v>
      </c>
      <c r="AN11466" t="s">
        <v>238</v>
      </c>
      <c r="AO11466">
        <v>2</v>
      </c>
      <c r="AP11466" t="s">
        <v>239</v>
      </c>
      <c r="AQ11466" s="27">
        <v>41350</v>
      </c>
      <c r="AR11466" t="s">
        <v>240</v>
      </c>
      <c r="AS11466">
        <v>1</v>
      </c>
      <c r="AT11466" t="s">
        <v>239</v>
      </c>
      <c r="AU11466" s="27">
        <v>41350</v>
      </c>
    </row>
    <row r="11467" spans="1:47" x14ac:dyDescent="0.2">
      <c r="A11467">
        <v>11466</v>
      </c>
      <c r="B11467" t="s">
        <v>36233</v>
      </c>
      <c r="C11467" t="s">
        <v>1317</v>
      </c>
      <c r="D11467" t="s">
        <v>26196</v>
      </c>
      <c r="E11467" s="27">
        <v>41666</v>
      </c>
      <c r="F11467" t="s">
        <v>233</v>
      </c>
      <c r="G11467" s="27">
        <v>28720</v>
      </c>
      <c r="H11467">
        <v>37</v>
      </c>
      <c r="I11467" t="s">
        <v>244</v>
      </c>
      <c r="J11467" t="s">
        <v>353</v>
      </c>
      <c r="K11467">
        <v>0</v>
      </c>
      <c r="L11467">
        <v>4</v>
      </c>
      <c r="M11467">
        <v>0</v>
      </c>
      <c r="N11467">
        <v>0</v>
      </c>
      <c r="O11467">
        <v>1</v>
      </c>
      <c r="P11467">
        <v>-1</v>
      </c>
      <c r="Q11467" s="28">
        <v>41665.521527777775</v>
      </c>
      <c r="R11467" s="28">
        <v>41670.131944444445</v>
      </c>
      <c r="S11467" t="s">
        <v>36234</v>
      </c>
      <c r="T11467" s="27">
        <v>41665</v>
      </c>
      <c r="V11467">
        <v>1</v>
      </c>
      <c r="W11467" t="s">
        <v>36</v>
      </c>
      <c r="X11467" t="s">
        <v>1231</v>
      </c>
      <c r="Y11467">
        <v>0</v>
      </c>
      <c r="AB11467" t="s">
        <v>237</v>
      </c>
      <c r="AH11467">
        <v>0</v>
      </c>
      <c r="AN11467" t="s">
        <v>238</v>
      </c>
      <c r="AO11467">
        <v>3</v>
      </c>
      <c r="AP11467" t="s">
        <v>239</v>
      </c>
      <c r="AQ11467" s="27">
        <v>41666</v>
      </c>
      <c r="AR11467" t="s">
        <v>240</v>
      </c>
      <c r="AS11467">
        <v>4</v>
      </c>
      <c r="AT11467" t="s">
        <v>239</v>
      </c>
      <c r="AU11467" s="27">
        <v>41666</v>
      </c>
    </row>
    <row r="11468" spans="1:47" x14ac:dyDescent="0.2">
      <c r="A11468">
        <v>11467</v>
      </c>
      <c r="B11468" t="s">
        <v>36235</v>
      </c>
      <c r="C11468" t="s">
        <v>3388</v>
      </c>
      <c r="D11468" t="s">
        <v>36236</v>
      </c>
      <c r="E11468" s="27">
        <v>41698</v>
      </c>
      <c r="F11468" t="s">
        <v>233</v>
      </c>
      <c r="G11468" s="27">
        <v>34509</v>
      </c>
      <c r="H11468">
        <v>21</v>
      </c>
      <c r="I11468" t="s">
        <v>259</v>
      </c>
      <c r="J11468" t="s">
        <v>22</v>
      </c>
      <c r="K11468">
        <v>0</v>
      </c>
      <c r="L11468">
        <v>3</v>
      </c>
      <c r="M11468">
        <v>0</v>
      </c>
      <c r="N11468">
        <v>1</v>
      </c>
      <c r="O11468">
        <v>0</v>
      </c>
      <c r="P11468">
        <v>-1</v>
      </c>
      <c r="Q11468" s="28">
        <v>41697.143750000003</v>
      </c>
      <c r="R11468" s="28">
        <v>41698.423611111109</v>
      </c>
      <c r="S11468" t="s">
        <v>36237</v>
      </c>
      <c r="T11468" s="27">
        <v>41697</v>
      </c>
      <c r="V11468">
        <v>1</v>
      </c>
      <c r="W11468" t="s">
        <v>32</v>
      </c>
      <c r="X11468" t="s">
        <v>459</v>
      </c>
      <c r="Y11468">
        <v>0</v>
      </c>
      <c r="AB11468" t="s">
        <v>237</v>
      </c>
      <c r="AH11468">
        <v>0</v>
      </c>
      <c r="AN11468" t="s">
        <v>238</v>
      </c>
      <c r="AO11468">
        <v>5</v>
      </c>
      <c r="AP11468" t="s">
        <v>246</v>
      </c>
      <c r="AQ11468" s="27">
        <v>41698</v>
      </c>
      <c r="AR11468" t="s">
        <v>240</v>
      </c>
      <c r="AS11468">
        <v>3</v>
      </c>
      <c r="AT11468" t="s">
        <v>239</v>
      </c>
      <c r="AU11468" s="27">
        <v>41698</v>
      </c>
    </row>
    <row r="11469" spans="1:47" x14ac:dyDescent="0.2">
      <c r="A11469">
        <v>11468</v>
      </c>
      <c r="B11469" t="s">
        <v>36238</v>
      </c>
      <c r="C11469" t="s">
        <v>1075</v>
      </c>
      <c r="D11469" t="s">
        <v>36239</v>
      </c>
      <c r="E11469" s="27">
        <v>41515</v>
      </c>
      <c r="F11469" t="s">
        <v>233</v>
      </c>
      <c r="G11469" s="27">
        <v>17484</v>
      </c>
      <c r="H11469">
        <v>68</v>
      </c>
      <c r="I11469" t="s">
        <v>234</v>
      </c>
      <c r="J11469" t="s">
        <v>245</v>
      </c>
      <c r="K11469">
        <v>0</v>
      </c>
      <c r="L11469">
        <v>1</v>
      </c>
      <c r="M11469">
        <v>0</v>
      </c>
      <c r="N11469">
        <v>0</v>
      </c>
      <c r="O11469">
        <v>0</v>
      </c>
      <c r="P11469">
        <v>-1</v>
      </c>
      <c r="Q11469" s="28">
        <v>41514.42291666667</v>
      </c>
      <c r="R11469" s="28">
        <v>41515.347222222219</v>
      </c>
      <c r="S11469" t="s">
        <v>36240</v>
      </c>
      <c r="T11469" s="27">
        <v>41514</v>
      </c>
      <c r="V11469">
        <v>1</v>
      </c>
      <c r="W11469" t="s">
        <v>36</v>
      </c>
      <c r="X11469" t="s">
        <v>780</v>
      </c>
      <c r="Y11469">
        <v>0</v>
      </c>
      <c r="AB11469" t="s">
        <v>237</v>
      </c>
      <c r="AH11469">
        <v>0</v>
      </c>
      <c r="AN11469" t="s">
        <v>238</v>
      </c>
      <c r="AO11469">
        <v>1</v>
      </c>
      <c r="AP11469" t="s">
        <v>239</v>
      </c>
      <c r="AQ11469" s="27">
        <v>41515</v>
      </c>
      <c r="AR11469" t="s">
        <v>240</v>
      </c>
      <c r="AS11469">
        <v>1</v>
      </c>
      <c r="AT11469" t="s">
        <v>239</v>
      </c>
      <c r="AU11469" s="27">
        <v>41515</v>
      </c>
    </row>
    <row r="11470" spans="1:47" x14ac:dyDescent="0.2">
      <c r="A11470">
        <v>11469</v>
      </c>
      <c r="B11470" t="s">
        <v>36241</v>
      </c>
      <c r="C11470" t="s">
        <v>1840</v>
      </c>
      <c r="D11470" t="s">
        <v>36242</v>
      </c>
      <c r="E11470" s="27">
        <v>41905</v>
      </c>
      <c r="F11470" t="s">
        <v>294</v>
      </c>
      <c r="G11470" s="27">
        <v>31034</v>
      </c>
      <c r="H11470">
        <v>31</v>
      </c>
      <c r="I11470" t="s">
        <v>244</v>
      </c>
      <c r="J11470" t="s">
        <v>250</v>
      </c>
      <c r="K11470">
        <v>0</v>
      </c>
      <c r="L11470">
        <v>2</v>
      </c>
      <c r="M11470">
        <v>0</v>
      </c>
      <c r="N11470">
        <v>0</v>
      </c>
      <c r="O11470">
        <v>1</v>
      </c>
      <c r="P11470">
        <v>-1</v>
      </c>
      <c r="Q11470" s="28">
        <v>41904.319444444445</v>
      </c>
      <c r="R11470" s="28">
        <v>41905.089583333334</v>
      </c>
      <c r="S11470" t="s">
        <v>36243</v>
      </c>
      <c r="U11470" s="27">
        <v>41904</v>
      </c>
      <c r="V11470">
        <v>1</v>
      </c>
      <c r="W11470" t="s">
        <v>32</v>
      </c>
      <c r="X11470" t="s">
        <v>274</v>
      </c>
      <c r="Y11470">
        <v>1</v>
      </c>
      <c r="AA11470" t="s">
        <v>36244</v>
      </c>
      <c r="AB11470" t="s">
        <v>36</v>
      </c>
      <c r="AC11470">
        <v>0</v>
      </c>
      <c r="AD11470" s="27">
        <v>42227</v>
      </c>
      <c r="AE11470" t="s">
        <v>404</v>
      </c>
      <c r="AF11470" s="27">
        <v>42227</v>
      </c>
      <c r="AG11470" s="27">
        <v>42243</v>
      </c>
      <c r="AH11470">
        <v>0</v>
      </c>
      <c r="AN11470" t="s">
        <v>238</v>
      </c>
      <c r="AO11470">
        <v>2</v>
      </c>
      <c r="AP11470" t="s">
        <v>239</v>
      </c>
      <c r="AQ11470" s="27">
        <v>41905</v>
      </c>
      <c r="AR11470" t="s">
        <v>240</v>
      </c>
      <c r="AS11470">
        <v>2</v>
      </c>
      <c r="AT11470" t="s">
        <v>239</v>
      </c>
      <c r="AU11470" s="27">
        <v>41905</v>
      </c>
    </row>
    <row r="11471" spans="1:47" x14ac:dyDescent="0.2">
      <c r="A11471">
        <v>11470</v>
      </c>
      <c r="B11471" t="s">
        <v>36245</v>
      </c>
      <c r="C11471" t="s">
        <v>28155</v>
      </c>
      <c r="D11471" t="s">
        <v>5971</v>
      </c>
      <c r="E11471" s="27">
        <v>41308</v>
      </c>
      <c r="F11471" t="s">
        <v>233</v>
      </c>
      <c r="G11471" s="27">
        <v>32687</v>
      </c>
      <c r="H11471">
        <v>26</v>
      </c>
      <c r="I11471" t="s">
        <v>244</v>
      </c>
      <c r="J11471" t="s">
        <v>22</v>
      </c>
      <c r="K11471">
        <v>0</v>
      </c>
      <c r="L11471">
        <v>7</v>
      </c>
      <c r="M11471">
        <v>0</v>
      </c>
      <c r="N11471">
        <v>0</v>
      </c>
      <c r="O11471">
        <v>6</v>
      </c>
      <c r="P11471">
        <v>-1</v>
      </c>
      <c r="Q11471" s="28">
        <v>41307.367361111108</v>
      </c>
      <c r="R11471" s="28">
        <v>41585.303472222222</v>
      </c>
      <c r="S11471" t="s">
        <v>36246</v>
      </c>
      <c r="T11471" s="27">
        <v>41307</v>
      </c>
      <c r="V11471">
        <v>1</v>
      </c>
      <c r="W11471" t="s">
        <v>32</v>
      </c>
      <c r="X11471" t="s">
        <v>236</v>
      </c>
      <c r="Y11471">
        <v>0</v>
      </c>
      <c r="AB11471" t="s">
        <v>237</v>
      </c>
      <c r="AH11471">
        <v>0</v>
      </c>
      <c r="AN11471" t="s">
        <v>238</v>
      </c>
      <c r="AO11471">
        <v>6</v>
      </c>
      <c r="AP11471" t="s">
        <v>246</v>
      </c>
      <c r="AQ11471" s="27">
        <v>41308</v>
      </c>
      <c r="AR11471" t="s">
        <v>240</v>
      </c>
      <c r="AS11471">
        <v>7</v>
      </c>
      <c r="AT11471" t="s">
        <v>246</v>
      </c>
      <c r="AU11471" s="27">
        <v>41308</v>
      </c>
    </row>
    <row r="11472" spans="1:47" x14ac:dyDescent="0.2">
      <c r="A11472">
        <v>11471</v>
      </c>
      <c r="B11472" t="s">
        <v>36247</v>
      </c>
      <c r="C11472" t="s">
        <v>2025</v>
      </c>
      <c r="D11472" t="s">
        <v>36248</v>
      </c>
      <c r="E11472" s="27">
        <v>41718</v>
      </c>
      <c r="F11472" t="s">
        <v>294</v>
      </c>
      <c r="G11472" s="27">
        <v>29890</v>
      </c>
      <c r="H11472">
        <v>34</v>
      </c>
      <c r="I11472" t="s">
        <v>244</v>
      </c>
      <c r="J11472" t="s">
        <v>245</v>
      </c>
      <c r="K11472">
        <v>0</v>
      </c>
      <c r="L11472">
        <v>2</v>
      </c>
      <c r="M11472">
        <v>0</v>
      </c>
      <c r="N11472">
        <v>0</v>
      </c>
      <c r="O11472">
        <v>0</v>
      </c>
      <c r="W11472" t="s">
        <v>237</v>
      </c>
      <c r="Y11472">
        <v>-1</v>
      </c>
      <c r="AB11472" t="s">
        <v>237</v>
      </c>
      <c r="AH11472">
        <v>0</v>
      </c>
      <c r="AN11472" t="s">
        <v>238</v>
      </c>
      <c r="AO11472">
        <v>1</v>
      </c>
      <c r="AP11472" t="s">
        <v>239</v>
      </c>
      <c r="AQ11472" s="27">
        <v>41718</v>
      </c>
      <c r="AR11472" t="s">
        <v>240</v>
      </c>
      <c r="AS11472">
        <v>2</v>
      </c>
      <c r="AT11472" t="s">
        <v>239</v>
      </c>
      <c r="AU11472" s="27">
        <v>41718</v>
      </c>
    </row>
    <row r="11473" spans="1:47" x14ac:dyDescent="0.2">
      <c r="A11473">
        <v>11472</v>
      </c>
      <c r="B11473" t="s">
        <v>36249</v>
      </c>
      <c r="C11473" t="s">
        <v>4825</v>
      </c>
      <c r="D11473" t="s">
        <v>381</v>
      </c>
      <c r="E11473" s="27">
        <v>41493</v>
      </c>
      <c r="F11473" t="s">
        <v>233</v>
      </c>
      <c r="G11473" s="27">
        <v>33978</v>
      </c>
      <c r="H11473">
        <v>23</v>
      </c>
      <c r="I11473" t="s">
        <v>259</v>
      </c>
      <c r="J11473" t="s">
        <v>250</v>
      </c>
      <c r="K11473">
        <v>0</v>
      </c>
      <c r="L11473">
        <v>7</v>
      </c>
      <c r="M11473">
        <v>0</v>
      </c>
      <c r="N11473">
        <v>0</v>
      </c>
      <c r="O11473">
        <v>0</v>
      </c>
      <c r="W11473" t="s">
        <v>237</v>
      </c>
      <c r="Y11473">
        <v>-1</v>
      </c>
      <c r="AB11473" t="s">
        <v>237</v>
      </c>
      <c r="AH11473">
        <v>0</v>
      </c>
      <c r="AN11473" t="s">
        <v>238</v>
      </c>
      <c r="AO11473">
        <v>6</v>
      </c>
      <c r="AP11473" t="s">
        <v>246</v>
      </c>
      <c r="AQ11473" s="27">
        <v>41493</v>
      </c>
      <c r="AR11473" t="s">
        <v>240</v>
      </c>
      <c r="AS11473">
        <v>7</v>
      </c>
      <c r="AT11473" t="s">
        <v>246</v>
      </c>
      <c r="AU11473" s="27">
        <v>41493</v>
      </c>
    </row>
    <row r="11474" spans="1:47" x14ac:dyDescent="0.2">
      <c r="A11474">
        <v>11473</v>
      </c>
      <c r="B11474" t="s">
        <v>36250</v>
      </c>
      <c r="C11474" t="s">
        <v>2931</v>
      </c>
      <c r="D11474" t="s">
        <v>36251</v>
      </c>
      <c r="E11474" s="27">
        <v>41410</v>
      </c>
      <c r="F11474" t="s">
        <v>233</v>
      </c>
      <c r="G11474" s="27">
        <v>32885</v>
      </c>
      <c r="H11474">
        <v>26</v>
      </c>
      <c r="I11474" t="s">
        <v>244</v>
      </c>
      <c r="J11474" t="s">
        <v>245</v>
      </c>
      <c r="K11474">
        <v>0</v>
      </c>
      <c r="L11474">
        <v>5</v>
      </c>
      <c r="M11474">
        <v>0</v>
      </c>
      <c r="N11474">
        <v>0</v>
      </c>
      <c r="O11474">
        <v>3</v>
      </c>
      <c r="P11474">
        <v>-1</v>
      </c>
      <c r="Q11474" s="28">
        <v>41409.412499999999</v>
      </c>
      <c r="R11474" s="28">
        <v>41410.097916666666</v>
      </c>
      <c r="S11474" t="s">
        <v>36252</v>
      </c>
      <c r="T11474" s="27">
        <v>41409</v>
      </c>
      <c r="V11474">
        <v>1</v>
      </c>
      <c r="W11474" t="s">
        <v>32</v>
      </c>
      <c r="X11474" t="s">
        <v>16762</v>
      </c>
      <c r="Y11474">
        <v>0</v>
      </c>
      <c r="AB11474" t="s">
        <v>237</v>
      </c>
      <c r="AH11474">
        <v>0</v>
      </c>
      <c r="AN11474" t="s">
        <v>238</v>
      </c>
      <c r="AO11474">
        <v>6</v>
      </c>
      <c r="AP11474" t="s">
        <v>246</v>
      </c>
      <c r="AQ11474" s="27">
        <v>41410</v>
      </c>
      <c r="AR11474" t="s">
        <v>240</v>
      </c>
      <c r="AS11474">
        <v>5</v>
      </c>
      <c r="AT11474" t="s">
        <v>246</v>
      </c>
      <c r="AU11474" s="27">
        <v>41410</v>
      </c>
    </row>
    <row r="11475" spans="1:47" x14ac:dyDescent="0.2">
      <c r="A11475">
        <v>11474</v>
      </c>
      <c r="B11475" t="s">
        <v>36253</v>
      </c>
      <c r="C11475" t="s">
        <v>36254</v>
      </c>
      <c r="D11475" t="s">
        <v>36255</v>
      </c>
      <c r="E11475" s="27">
        <v>41709</v>
      </c>
      <c r="F11475" t="s">
        <v>233</v>
      </c>
      <c r="G11475" s="27">
        <v>34404</v>
      </c>
      <c r="H11475">
        <v>22</v>
      </c>
      <c r="I11475" t="s">
        <v>259</v>
      </c>
      <c r="J11475" t="s">
        <v>250</v>
      </c>
      <c r="K11475">
        <v>0</v>
      </c>
      <c r="L11475">
        <v>10</v>
      </c>
      <c r="M11475">
        <v>0</v>
      </c>
      <c r="N11475">
        <v>0</v>
      </c>
      <c r="O11475">
        <v>1</v>
      </c>
      <c r="P11475">
        <v>-1</v>
      </c>
      <c r="Q11475" s="28">
        <v>41708.508333333331</v>
      </c>
      <c r="R11475" s="28">
        <v>41710.138194444444</v>
      </c>
      <c r="S11475" t="s">
        <v>36256</v>
      </c>
      <c r="T11475" s="27">
        <v>41708</v>
      </c>
      <c r="V11475">
        <v>1</v>
      </c>
      <c r="W11475" t="s">
        <v>32</v>
      </c>
      <c r="X11475" t="s">
        <v>1207</v>
      </c>
      <c r="Y11475">
        <v>0</v>
      </c>
      <c r="AB11475" t="s">
        <v>237</v>
      </c>
      <c r="AH11475">
        <v>0</v>
      </c>
      <c r="AN11475" t="s">
        <v>238</v>
      </c>
      <c r="AO11475">
        <v>7</v>
      </c>
      <c r="AP11475" t="s">
        <v>246</v>
      </c>
      <c r="AQ11475" s="27">
        <v>41709</v>
      </c>
      <c r="AR11475" t="s">
        <v>240</v>
      </c>
      <c r="AS11475">
        <v>10</v>
      </c>
      <c r="AT11475" t="s">
        <v>269</v>
      </c>
      <c r="AU11475" s="27">
        <v>41709</v>
      </c>
    </row>
    <row r="11476" spans="1:47" x14ac:dyDescent="0.2">
      <c r="A11476">
        <v>11475</v>
      </c>
      <c r="B11476" t="s">
        <v>36257</v>
      </c>
      <c r="C11476" t="s">
        <v>1832</v>
      </c>
      <c r="D11476" t="s">
        <v>36258</v>
      </c>
      <c r="E11476" s="27">
        <v>41606</v>
      </c>
      <c r="F11476" t="s">
        <v>233</v>
      </c>
      <c r="G11476" s="27">
        <v>24252</v>
      </c>
      <c r="H11476">
        <v>49</v>
      </c>
      <c r="I11476" t="s">
        <v>234</v>
      </c>
      <c r="J11476" t="s">
        <v>245</v>
      </c>
      <c r="K11476">
        <v>0</v>
      </c>
      <c r="L11476">
        <v>2</v>
      </c>
      <c r="M11476">
        <v>0</v>
      </c>
      <c r="N11476">
        <v>0</v>
      </c>
      <c r="O11476">
        <v>2</v>
      </c>
      <c r="P11476">
        <v>-1</v>
      </c>
      <c r="Q11476" s="28">
        <v>41605.470833333333</v>
      </c>
      <c r="R11476" s="28">
        <v>41606.538194444445</v>
      </c>
      <c r="S11476" t="s">
        <v>36259</v>
      </c>
      <c r="T11476" s="27">
        <v>41605</v>
      </c>
      <c r="V11476">
        <v>1</v>
      </c>
      <c r="W11476" t="s">
        <v>36</v>
      </c>
      <c r="X11476" t="s">
        <v>279</v>
      </c>
      <c r="Y11476">
        <v>0</v>
      </c>
      <c r="AB11476" t="s">
        <v>237</v>
      </c>
      <c r="AH11476">
        <v>0</v>
      </c>
      <c r="AN11476" t="s">
        <v>238</v>
      </c>
      <c r="AO11476">
        <v>1</v>
      </c>
      <c r="AP11476" t="s">
        <v>239</v>
      </c>
      <c r="AQ11476" s="27">
        <v>41606</v>
      </c>
      <c r="AR11476" t="s">
        <v>240</v>
      </c>
      <c r="AS11476">
        <v>2</v>
      </c>
      <c r="AT11476" t="s">
        <v>239</v>
      </c>
      <c r="AU11476" s="27">
        <v>41606</v>
      </c>
    </row>
    <row r="11477" spans="1:47" x14ac:dyDescent="0.2">
      <c r="A11477">
        <v>11476</v>
      </c>
      <c r="B11477" t="s">
        <v>36260</v>
      </c>
      <c r="C11477" t="s">
        <v>3443</v>
      </c>
      <c r="D11477" t="s">
        <v>36261</v>
      </c>
      <c r="E11477" s="27">
        <v>41638</v>
      </c>
      <c r="F11477" t="s">
        <v>233</v>
      </c>
      <c r="G11477" s="27">
        <v>23197</v>
      </c>
      <c r="H11477">
        <v>52</v>
      </c>
      <c r="I11477" t="s">
        <v>234</v>
      </c>
      <c r="J11477" t="s">
        <v>245</v>
      </c>
      <c r="K11477">
        <v>0</v>
      </c>
      <c r="L11477">
        <v>3</v>
      </c>
      <c r="M11477">
        <v>0</v>
      </c>
      <c r="N11477">
        <v>0</v>
      </c>
      <c r="O11477">
        <v>0</v>
      </c>
      <c r="P11477">
        <v>0</v>
      </c>
      <c r="Q11477" s="28">
        <v>41638.193055555559</v>
      </c>
      <c r="R11477" s="28">
        <v>41645.081944444442</v>
      </c>
      <c r="S11477" t="s">
        <v>36262</v>
      </c>
      <c r="U11477" s="27">
        <v>41638</v>
      </c>
      <c r="V11477">
        <v>0</v>
      </c>
      <c r="W11477" t="s">
        <v>32</v>
      </c>
      <c r="X11477" t="s">
        <v>274</v>
      </c>
      <c r="Y11477">
        <v>1</v>
      </c>
      <c r="AA11477" t="s">
        <v>36263</v>
      </c>
      <c r="AB11477" t="s">
        <v>32</v>
      </c>
      <c r="AC11477">
        <v>0</v>
      </c>
      <c r="AD11477" s="27">
        <v>41654</v>
      </c>
      <c r="AE11477" t="s">
        <v>261</v>
      </c>
      <c r="AF11477" s="27">
        <v>41654</v>
      </c>
      <c r="AG11477" s="27">
        <v>41690</v>
      </c>
      <c r="AH11477">
        <v>0</v>
      </c>
      <c r="AN11477" t="s">
        <v>238</v>
      </c>
      <c r="AO11477">
        <v>1</v>
      </c>
      <c r="AP11477" t="s">
        <v>239</v>
      </c>
      <c r="AQ11477" s="27">
        <v>41638</v>
      </c>
      <c r="AR11477" t="s">
        <v>240</v>
      </c>
      <c r="AS11477">
        <v>3</v>
      </c>
      <c r="AT11477" t="s">
        <v>239</v>
      </c>
      <c r="AU11477" s="27">
        <v>41638</v>
      </c>
    </row>
    <row r="11478" spans="1:47" x14ac:dyDescent="0.2">
      <c r="A11478">
        <v>11477</v>
      </c>
      <c r="B11478" t="s">
        <v>36264</v>
      </c>
      <c r="C11478" t="s">
        <v>242</v>
      </c>
      <c r="D11478" t="s">
        <v>18677</v>
      </c>
      <c r="E11478" s="27">
        <v>41736</v>
      </c>
      <c r="F11478" t="s">
        <v>233</v>
      </c>
      <c r="G11478" s="27">
        <v>32497</v>
      </c>
      <c r="H11478">
        <v>27</v>
      </c>
      <c r="I11478" t="s">
        <v>244</v>
      </c>
      <c r="J11478" t="s">
        <v>353</v>
      </c>
      <c r="K11478">
        <v>0</v>
      </c>
      <c r="L11478">
        <v>3</v>
      </c>
      <c r="M11478">
        <v>0</v>
      </c>
      <c r="N11478">
        <v>0</v>
      </c>
      <c r="O11478">
        <v>0</v>
      </c>
      <c r="P11478">
        <v>0</v>
      </c>
      <c r="Q11478" s="28">
        <v>41736.220833333333</v>
      </c>
      <c r="R11478" s="28">
        <v>41737.154861111114</v>
      </c>
      <c r="S11478" t="s">
        <v>36265</v>
      </c>
      <c r="T11478" s="27">
        <v>41736</v>
      </c>
      <c r="V11478">
        <v>0</v>
      </c>
      <c r="W11478" t="s">
        <v>36</v>
      </c>
      <c r="X11478" t="s">
        <v>263</v>
      </c>
      <c r="Y11478">
        <v>0</v>
      </c>
      <c r="AB11478" t="s">
        <v>237</v>
      </c>
      <c r="AH11478">
        <v>0</v>
      </c>
      <c r="AN11478" t="s">
        <v>238</v>
      </c>
      <c r="AO11478">
        <v>2</v>
      </c>
      <c r="AP11478" t="s">
        <v>239</v>
      </c>
      <c r="AQ11478" s="27">
        <v>41736</v>
      </c>
      <c r="AR11478" t="s">
        <v>240</v>
      </c>
      <c r="AS11478">
        <v>3</v>
      </c>
      <c r="AT11478" t="s">
        <v>239</v>
      </c>
      <c r="AU11478" s="27">
        <v>41736</v>
      </c>
    </row>
    <row r="11479" spans="1:47" x14ac:dyDescent="0.2">
      <c r="A11479">
        <v>11478</v>
      </c>
      <c r="B11479" t="s">
        <v>36266</v>
      </c>
      <c r="C11479" t="s">
        <v>1286</v>
      </c>
      <c r="D11479" t="s">
        <v>664</v>
      </c>
      <c r="E11479" s="27">
        <v>41523</v>
      </c>
      <c r="F11479" t="s">
        <v>233</v>
      </c>
      <c r="G11479" s="27">
        <v>32208</v>
      </c>
      <c r="H11479">
        <v>28</v>
      </c>
      <c r="I11479" t="s">
        <v>244</v>
      </c>
      <c r="J11479" t="s">
        <v>250</v>
      </c>
      <c r="K11479">
        <v>0</v>
      </c>
      <c r="L11479">
        <v>8</v>
      </c>
      <c r="M11479">
        <v>0</v>
      </c>
      <c r="N11479">
        <v>0</v>
      </c>
      <c r="O11479">
        <v>13</v>
      </c>
      <c r="P11479">
        <v>0</v>
      </c>
      <c r="Q11479" s="28">
        <v>41523.134722222225</v>
      </c>
      <c r="R11479" s="28">
        <v>41586.374305555553</v>
      </c>
      <c r="S11479" t="s">
        <v>36267</v>
      </c>
      <c r="T11479" s="27">
        <v>41523</v>
      </c>
      <c r="V11479">
        <v>0</v>
      </c>
      <c r="W11479" t="s">
        <v>32</v>
      </c>
      <c r="X11479" t="s">
        <v>729</v>
      </c>
      <c r="Y11479">
        <v>1</v>
      </c>
      <c r="AA11479" t="s">
        <v>36268</v>
      </c>
      <c r="AB11479" t="s">
        <v>36</v>
      </c>
      <c r="AC11479">
        <v>0</v>
      </c>
      <c r="AD11479" s="27">
        <v>42319</v>
      </c>
      <c r="AE11479" t="s">
        <v>474</v>
      </c>
      <c r="AF11479" s="27">
        <v>42319</v>
      </c>
      <c r="AG11479" s="27">
        <v>42320</v>
      </c>
      <c r="AH11479">
        <v>0</v>
      </c>
      <c r="AN11479" t="s">
        <v>238</v>
      </c>
      <c r="AO11479">
        <v>8</v>
      </c>
      <c r="AP11479" t="s">
        <v>269</v>
      </c>
      <c r="AQ11479" s="27">
        <v>41523</v>
      </c>
      <c r="AR11479" t="s">
        <v>240</v>
      </c>
      <c r="AS11479">
        <v>8</v>
      </c>
      <c r="AT11479" t="s">
        <v>269</v>
      </c>
      <c r="AU11479" s="27">
        <v>41523</v>
      </c>
    </row>
    <row r="11480" spans="1:47" x14ac:dyDescent="0.2">
      <c r="A11480">
        <v>11479</v>
      </c>
      <c r="B11480" t="s">
        <v>36269</v>
      </c>
      <c r="C11480" t="s">
        <v>36270</v>
      </c>
      <c r="D11480" t="s">
        <v>36271</v>
      </c>
      <c r="E11480" s="27">
        <v>41356</v>
      </c>
      <c r="F11480" t="s">
        <v>233</v>
      </c>
      <c r="G11480" s="27">
        <v>32088</v>
      </c>
      <c r="H11480">
        <v>28</v>
      </c>
      <c r="I11480" t="s">
        <v>244</v>
      </c>
      <c r="J11480" t="s">
        <v>245</v>
      </c>
      <c r="K11480">
        <v>0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 s="28">
        <v>41356.15902777778</v>
      </c>
      <c r="R11480" s="28">
        <v>41357.154166666667</v>
      </c>
      <c r="S11480" t="s">
        <v>36272</v>
      </c>
      <c r="T11480" s="27">
        <v>41356</v>
      </c>
      <c r="V11480">
        <v>0</v>
      </c>
      <c r="W11480" t="s">
        <v>32</v>
      </c>
      <c r="X11480" t="s">
        <v>1089</v>
      </c>
      <c r="Y11480">
        <v>0</v>
      </c>
      <c r="AB11480" t="s">
        <v>237</v>
      </c>
      <c r="AH11480">
        <v>0</v>
      </c>
      <c r="AN11480" t="s">
        <v>238</v>
      </c>
      <c r="AO11480">
        <v>2</v>
      </c>
      <c r="AP11480" t="s">
        <v>239</v>
      </c>
      <c r="AQ11480" s="27">
        <v>41356</v>
      </c>
      <c r="AR11480" t="s">
        <v>240</v>
      </c>
      <c r="AS11480">
        <v>1</v>
      </c>
      <c r="AT11480" t="s">
        <v>239</v>
      </c>
      <c r="AU11480" s="27">
        <v>41356</v>
      </c>
    </row>
    <row r="11481" spans="1:47" x14ac:dyDescent="0.2">
      <c r="A11481">
        <v>11480</v>
      </c>
      <c r="B11481" t="s">
        <v>36273</v>
      </c>
      <c r="C11481" t="s">
        <v>6612</v>
      </c>
      <c r="D11481" t="s">
        <v>36274</v>
      </c>
      <c r="E11481" s="27">
        <v>41814</v>
      </c>
      <c r="F11481" t="s">
        <v>294</v>
      </c>
      <c r="G11481" s="27">
        <v>29889</v>
      </c>
      <c r="H11481">
        <v>34</v>
      </c>
      <c r="I11481" t="s">
        <v>244</v>
      </c>
      <c r="J11481" t="s">
        <v>245</v>
      </c>
      <c r="K11481">
        <v>0</v>
      </c>
      <c r="L11481">
        <v>4</v>
      </c>
      <c r="M11481">
        <v>0</v>
      </c>
      <c r="N11481">
        <v>0</v>
      </c>
      <c r="O11481">
        <v>1</v>
      </c>
      <c r="P11481">
        <v>-1</v>
      </c>
      <c r="Q11481" s="28">
        <v>41813.452777777777</v>
      </c>
      <c r="R11481" s="28">
        <v>41814.118055555555</v>
      </c>
      <c r="S11481" t="s">
        <v>36275</v>
      </c>
      <c r="T11481" s="27">
        <v>41813</v>
      </c>
      <c r="V11481">
        <v>1</v>
      </c>
      <c r="W11481" t="s">
        <v>32</v>
      </c>
      <c r="X11481" t="s">
        <v>847</v>
      </c>
      <c r="Y11481">
        <v>0</v>
      </c>
      <c r="AB11481" t="s">
        <v>237</v>
      </c>
      <c r="AH11481">
        <v>0</v>
      </c>
      <c r="AN11481" t="s">
        <v>238</v>
      </c>
      <c r="AO11481">
        <v>2</v>
      </c>
      <c r="AP11481" t="s">
        <v>239</v>
      </c>
      <c r="AQ11481" s="27">
        <v>41814</v>
      </c>
      <c r="AR11481" t="s">
        <v>240</v>
      </c>
      <c r="AS11481">
        <v>4</v>
      </c>
      <c r="AT11481" t="s">
        <v>239</v>
      </c>
      <c r="AU11481" s="27">
        <v>41814</v>
      </c>
    </row>
    <row r="11482" spans="1:47" x14ac:dyDescent="0.2">
      <c r="A11482">
        <v>11481</v>
      </c>
      <c r="B11482" t="s">
        <v>36276</v>
      </c>
      <c r="C11482" t="s">
        <v>36277</v>
      </c>
      <c r="D11482" t="s">
        <v>603</v>
      </c>
      <c r="E11482" s="27">
        <v>41950</v>
      </c>
      <c r="F11482" t="s">
        <v>294</v>
      </c>
      <c r="G11482" s="27">
        <v>31559</v>
      </c>
      <c r="H11482">
        <v>29</v>
      </c>
      <c r="I11482" t="s">
        <v>244</v>
      </c>
      <c r="J11482" t="s">
        <v>250</v>
      </c>
      <c r="K11482">
        <v>0</v>
      </c>
      <c r="L11482">
        <v>5</v>
      </c>
      <c r="M11482">
        <v>0</v>
      </c>
      <c r="N11482">
        <v>0</v>
      </c>
      <c r="O11482">
        <v>0</v>
      </c>
      <c r="P11482">
        <v>-1</v>
      </c>
      <c r="Q11482" s="28">
        <v>41949.140277777777</v>
      </c>
      <c r="R11482" s="28">
        <v>41950.055555555555</v>
      </c>
      <c r="S11482" t="s">
        <v>36278</v>
      </c>
      <c r="T11482" s="27">
        <v>41949</v>
      </c>
      <c r="V11482">
        <v>1</v>
      </c>
      <c r="W11482" t="s">
        <v>36</v>
      </c>
      <c r="X11482" t="s">
        <v>279</v>
      </c>
      <c r="Y11482">
        <v>0</v>
      </c>
      <c r="AB11482" t="s">
        <v>237</v>
      </c>
      <c r="AH11482">
        <v>0</v>
      </c>
      <c r="AN11482" t="s">
        <v>238</v>
      </c>
      <c r="AO11482">
        <v>2</v>
      </c>
      <c r="AP11482" t="s">
        <v>239</v>
      </c>
      <c r="AQ11482" s="27">
        <v>41950</v>
      </c>
      <c r="AR11482" t="s">
        <v>240</v>
      </c>
      <c r="AS11482">
        <v>5</v>
      </c>
      <c r="AT11482" t="s">
        <v>246</v>
      </c>
      <c r="AU11482" s="27">
        <v>41950</v>
      </c>
    </row>
    <row r="11483" spans="1:47" x14ac:dyDescent="0.2">
      <c r="A11483">
        <v>11482</v>
      </c>
      <c r="B11483" t="s">
        <v>36279</v>
      </c>
      <c r="C11483" t="s">
        <v>24892</v>
      </c>
      <c r="D11483" t="s">
        <v>2524</v>
      </c>
      <c r="E11483" s="27">
        <v>41381</v>
      </c>
      <c r="F11483" t="s">
        <v>233</v>
      </c>
      <c r="G11483" s="27">
        <v>29514</v>
      </c>
      <c r="H11483">
        <v>35</v>
      </c>
      <c r="I11483" t="s">
        <v>244</v>
      </c>
      <c r="J11483" t="s">
        <v>250</v>
      </c>
      <c r="K11483">
        <v>0</v>
      </c>
      <c r="L11483">
        <v>8</v>
      </c>
      <c r="M11483">
        <v>0</v>
      </c>
      <c r="N11483">
        <v>0</v>
      </c>
      <c r="O11483">
        <v>1</v>
      </c>
      <c r="P11483">
        <v>0</v>
      </c>
      <c r="Q11483" s="28">
        <v>41381.517361111109</v>
      </c>
      <c r="R11483" s="28">
        <v>41382.383333333331</v>
      </c>
      <c r="S11483" t="s">
        <v>36280</v>
      </c>
      <c r="T11483" s="27">
        <v>41380</v>
      </c>
      <c r="V11483">
        <v>1</v>
      </c>
      <c r="W11483" t="s">
        <v>32</v>
      </c>
      <c r="X11483" t="s">
        <v>36281</v>
      </c>
      <c r="Y11483">
        <v>0</v>
      </c>
      <c r="AB11483" t="s">
        <v>237</v>
      </c>
      <c r="AH11483">
        <v>0</v>
      </c>
      <c r="AN11483" t="s">
        <v>238</v>
      </c>
      <c r="AO11483">
        <v>5</v>
      </c>
      <c r="AP11483" t="s">
        <v>246</v>
      </c>
      <c r="AQ11483" s="27">
        <v>41381</v>
      </c>
      <c r="AR11483" t="s">
        <v>240</v>
      </c>
      <c r="AS11483">
        <v>8</v>
      </c>
      <c r="AT11483" t="s">
        <v>269</v>
      </c>
      <c r="AU11483" s="27">
        <v>41381</v>
      </c>
    </row>
    <row r="11484" spans="1:47" x14ac:dyDescent="0.2">
      <c r="A11484">
        <v>11483</v>
      </c>
      <c r="B11484" t="s">
        <v>36282</v>
      </c>
      <c r="C11484" t="s">
        <v>36283</v>
      </c>
      <c r="D11484" t="s">
        <v>36284</v>
      </c>
      <c r="E11484" s="27">
        <v>41674</v>
      </c>
      <c r="F11484" t="s">
        <v>233</v>
      </c>
      <c r="G11484" s="27">
        <v>25119</v>
      </c>
      <c r="H11484">
        <v>47</v>
      </c>
      <c r="I11484" t="s">
        <v>234</v>
      </c>
      <c r="J11484" t="s">
        <v>245</v>
      </c>
      <c r="K11484">
        <v>0</v>
      </c>
      <c r="L11484">
        <v>1</v>
      </c>
      <c r="M11484">
        <v>0</v>
      </c>
      <c r="N11484">
        <v>0</v>
      </c>
      <c r="O11484">
        <v>1</v>
      </c>
      <c r="S11484" t="s">
        <v>36285</v>
      </c>
      <c r="T11484" s="27">
        <v>41230</v>
      </c>
      <c r="V11484">
        <v>444</v>
      </c>
      <c r="W11484" t="s">
        <v>36</v>
      </c>
      <c r="X11484" t="s">
        <v>263</v>
      </c>
      <c r="Y11484">
        <v>0</v>
      </c>
      <c r="AB11484" t="s">
        <v>237</v>
      </c>
      <c r="AH11484">
        <v>0</v>
      </c>
      <c r="AN11484" t="s">
        <v>238</v>
      </c>
      <c r="AO11484">
        <v>1</v>
      </c>
      <c r="AP11484" t="s">
        <v>239</v>
      </c>
      <c r="AQ11484" s="27">
        <v>41674</v>
      </c>
      <c r="AR11484" t="s">
        <v>240</v>
      </c>
      <c r="AS11484">
        <v>1</v>
      </c>
      <c r="AT11484" t="s">
        <v>239</v>
      </c>
      <c r="AU11484" s="27">
        <v>41674</v>
      </c>
    </row>
    <row r="11485" spans="1:47" x14ac:dyDescent="0.2">
      <c r="A11485">
        <v>11484</v>
      </c>
      <c r="B11485" t="s">
        <v>36286</v>
      </c>
      <c r="C11485" t="s">
        <v>25660</v>
      </c>
      <c r="D11485" t="s">
        <v>36287</v>
      </c>
      <c r="E11485" s="27">
        <v>41543</v>
      </c>
      <c r="F11485" t="s">
        <v>233</v>
      </c>
      <c r="G11485" s="27">
        <v>27110</v>
      </c>
      <c r="H11485">
        <v>42</v>
      </c>
      <c r="I11485" t="s">
        <v>244</v>
      </c>
      <c r="J11485" t="s">
        <v>353</v>
      </c>
      <c r="K11485">
        <v>0</v>
      </c>
      <c r="L11485">
        <v>2</v>
      </c>
      <c r="M11485">
        <v>0</v>
      </c>
      <c r="N11485">
        <v>0</v>
      </c>
      <c r="O11485">
        <v>0</v>
      </c>
      <c r="P11485">
        <v>-2</v>
      </c>
      <c r="Q11485" s="28">
        <v>41541.415972222225</v>
      </c>
      <c r="R11485" s="28">
        <v>41542.331250000003</v>
      </c>
      <c r="S11485" t="s">
        <v>36288</v>
      </c>
      <c r="T11485" s="27">
        <v>41541</v>
      </c>
      <c r="V11485">
        <v>2</v>
      </c>
      <c r="W11485" t="s">
        <v>36</v>
      </c>
      <c r="X11485" t="s">
        <v>324</v>
      </c>
      <c r="Y11485">
        <v>0</v>
      </c>
      <c r="AB11485" t="s">
        <v>237</v>
      </c>
      <c r="AH11485">
        <v>0</v>
      </c>
      <c r="AN11485" t="s">
        <v>238</v>
      </c>
      <c r="AO11485">
        <v>1</v>
      </c>
      <c r="AP11485" t="s">
        <v>239</v>
      </c>
      <c r="AQ11485" s="27">
        <v>41543</v>
      </c>
      <c r="AR11485" t="s">
        <v>240</v>
      </c>
      <c r="AS11485">
        <v>2</v>
      </c>
      <c r="AT11485" t="s">
        <v>239</v>
      </c>
      <c r="AU11485" s="27">
        <v>41543</v>
      </c>
    </row>
    <row r="11486" spans="1:47" x14ac:dyDescent="0.2">
      <c r="A11486">
        <v>11485</v>
      </c>
      <c r="B11486" t="s">
        <v>36289</v>
      </c>
      <c r="C11486" t="s">
        <v>36290</v>
      </c>
      <c r="D11486" t="s">
        <v>5051</v>
      </c>
      <c r="E11486" s="27">
        <v>41941</v>
      </c>
      <c r="F11486" t="s">
        <v>294</v>
      </c>
      <c r="G11486" s="27">
        <v>32032</v>
      </c>
      <c r="H11486">
        <v>28</v>
      </c>
      <c r="I11486" t="s">
        <v>244</v>
      </c>
      <c r="J11486" t="s">
        <v>250</v>
      </c>
      <c r="K11486">
        <v>0</v>
      </c>
      <c r="L11486">
        <v>5</v>
      </c>
      <c r="M11486">
        <v>0</v>
      </c>
      <c r="N11486">
        <v>0</v>
      </c>
      <c r="O11486">
        <v>3</v>
      </c>
      <c r="P11486">
        <v>-1</v>
      </c>
      <c r="Q11486" s="28">
        <v>41940.414583333331</v>
      </c>
      <c r="R11486" s="28">
        <v>41941.371527777781</v>
      </c>
      <c r="S11486" t="s">
        <v>36291</v>
      </c>
      <c r="T11486" s="27">
        <v>41940</v>
      </c>
      <c r="V11486">
        <v>1</v>
      </c>
      <c r="W11486" t="s">
        <v>32</v>
      </c>
      <c r="X11486" t="s">
        <v>383</v>
      </c>
      <c r="Y11486">
        <v>0</v>
      </c>
      <c r="AB11486" t="s">
        <v>237</v>
      </c>
      <c r="AH11486">
        <v>0</v>
      </c>
      <c r="AN11486" t="s">
        <v>238</v>
      </c>
      <c r="AO11486">
        <v>3</v>
      </c>
      <c r="AP11486" t="s">
        <v>239</v>
      </c>
      <c r="AQ11486" s="27">
        <v>41941</v>
      </c>
      <c r="AR11486" t="s">
        <v>240</v>
      </c>
      <c r="AS11486">
        <v>5</v>
      </c>
      <c r="AT11486" t="s">
        <v>246</v>
      </c>
      <c r="AU11486" s="27">
        <v>41941</v>
      </c>
    </row>
    <row r="11487" spans="1:47" x14ac:dyDescent="0.2">
      <c r="A11487">
        <v>11486</v>
      </c>
      <c r="B11487" t="s">
        <v>36292</v>
      </c>
      <c r="C11487" t="s">
        <v>36293</v>
      </c>
      <c r="D11487" t="s">
        <v>36294</v>
      </c>
      <c r="E11487" s="27">
        <v>41879</v>
      </c>
      <c r="F11487" t="s">
        <v>294</v>
      </c>
      <c r="G11487" s="27">
        <v>23321</v>
      </c>
      <c r="H11487">
        <v>52</v>
      </c>
      <c r="I11487" t="s">
        <v>234</v>
      </c>
      <c r="J11487" t="s">
        <v>250</v>
      </c>
      <c r="K11487">
        <v>0</v>
      </c>
      <c r="L11487">
        <v>1</v>
      </c>
      <c r="M11487">
        <v>0</v>
      </c>
      <c r="N11487">
        <v>0</v>
      </c>
      <c r="O11487">
        <v>0</v>
      </c>
      <c r="W11487" t="s">
        <v>237</v>
      </c>
      <c r="Y11487">
        <v>-1</v>
      </c>
      <c r="AB11487" t="s">
        <v>237</v>
      </c>
      <c r="AH11487">
        <v>0</v>
      </c>
      <c r="AN11487" t="s">
        <v>238</v>
      </c>
      <c r="AO11487">
        <v>1</v>
      </c>
      <c r="AP11487" t="s">
        <v>239</v>
      </c>
      <c r="AQ11487" s="27">
        <v>41879</v>
      </c>
      <c r="AR11487" t="s">
        <v>240</v>
      </c>
      <c r="AS11487">
        <v>1</v>
      </c>
      <c r="AT11487" t="s">
        <v>239</v>
      </c>
      <c r="AU11487" s="27">
        <v>41879</v>
      </c>
    </row>
    <row r="11488" spans="1:47" x14ac:dyDescent="0.2">
      <c r="A11488">
        <v>11487</v>
      </c>
      <c r="B11488" t="s">
        <v>36295</v>
      </c>
      <c r="C11488" t="s">
        <v>10680</v>
      </c>
      <c r="D11488" t="s">
        <v>3067</v>
      </c>
      <c r="E11488" s="27">
        <v>41896</v>
      </c>
      <c r="F11488" t="s">
        <v>294</v>
      </c>
      <c r="G11488" s="27">
        <v>33293</v>
      </c>
      <c r="H11488">
        <v>25</v>
      </c>
      <c r="I11488" t="s">
        <v>244</v>
      </c>
      <c r="J11488" t="s">
        <v>3068</v>
      </c>
      <c r="K11488">
        <v>0</v>
      </c>
      <c r="L11488">
        <v>3</v>
      </c>
      <c r="M11488">
        <v>0</v>
      </c>
      <c r="N11488">
        <v>0</v>
      </c>
      <c r="O11488">
        <v>2</v>
      </c>
      <c r="P11488">
        <v>0</v>
      </c>
      <c r="Q11488" s="28">
        <v>41896.204861111109</v>
      </c>
      <c r="R11488" s="28">
        <v>41897.048611111109</v>
      </c>
      <c r="S11488" t="s">
        <v>36296</v>
      </c>
      <c r="T11488" s="27">
        <v>41896</v>
      </c>
      <c r="V11488">
        <v>0</v>
      </c>
      <c r="W11488" t="s">
        <v>36</v>
      </c>
      <c r="X11488" t="s">
        <v>279</v>
      </c>
      <c r="Y11488">
        <v>1</v>
      </c>
      <c r="AA11488" t="s">
        <v>36297</v>
      </c>
      <c r="AB11488" t="s">
        <v>36</v>
      </c>
      <c r="AC11488">
        <v>0</v>
      </c>
      <c r="AD11488" s="27">
        <v>42278</v>
      </c>
      <c r="AE11488" t="s">
        <v>279</v>
      </c>
      <c r="AF11488" s="27">
        <v>42278</v>
      </c>
      <c r="AG11488" s="27">
        <v>42278</v>
      </c>
      <c r="AH11488">
        <v>1</v>
      </c>
      <c r="AJ11488" t="s">
        <v>36297</v>
      </c>
      <c r="AK11488" t="s">
        <v>462</v>
      </c>
      <c r="AL11488" s="27">
        <v>42278</v>
      </c>
      <c r="AM11488" t="s">
        <v>279</v>
      </c>
      <c r="AN11488" t="s">
        <v>238</v>
      </c>
      <c r="AO11488">
        <v>3</v>
      </c>
      <c r="AP11488" t="s">
        <v>239</v>
      </c>
      <c r="AQ11488" s="27">
        <v>41896</v>
      </c>
      <c r="AR11488" t="s">
        <v>240</v>
      </c>
      <c r="AS11488">
        <v>3</v>
      </c>
      <c r="AT11488" t="s">
        <v>239</v>
      </c>
      <c r="AU11488" s="27">
        <v>41896</v>
      </c>
    </row>
    <row r="11489" spans="1:47" x14ac:dyDescent="0.2">
      <c r="A11489">
        <v>11488</v>
      </c>
      <c r="B11489" t="s">
        <v>36298</v>
      </c>
      <c r="C11489" t="s">
        <v>4416</v>
      </c>
      <c r="D11489" t="s">
        <v>36299</v>
      </c>
      <c r="E11489" s="27">
        <v>41540</v>
      </c>
      <c r="F11489" t="s">
        <v>233</v>
      </c>
      <c r="G11489" s="27">
        <v>32406</v>
      </c>
      <c r="H11489">
        <v>27</v>
      </c>
      <c r="I11489" t="s">
        <v>244</v>
      </c>
      <c r="J11489" t="s">
        <v>22</v>
      </c>
      <c r="K11489">
        <v>0</v>
      </c>
      <c r="L11489">
        <v>1</v>
      </c>
      <c r="M11489">
        <v>0</v>
      </c>
      <c r="N11489">
        <v>0</v>
      </c>
      <c r="O11489">
        <v>0</v>
      </c>
      <c r="W11489" t="s">
        <v>237</v>
      </c>
      <c r="Y11489">
        <v>-1</v>
      </c>
      <c r="AB11489" t="s">
        <v>237</v>
      </c>
      <c r="AH11489">
        <v>0</v>
      </c>
      <c r="AN11489" t="s">
        <v>238</v>
      </c>
      <c r="AO11489">
        <v>2</v>
      </c>
      <c r="AP11489" t="s">
        <v>239</v>
      </c>
      <c r="AQ11489" s="27">
        <v>41540</v>
      </c>
      <c r="AR11489" t="s">
        <v>240</v>
      </c>
      <c r="AS11489">
        <v>1</v>
      </c>
      <c r="AT11489" t="s">
        <v>239</v>
      </c>
      <c r="AU11489" s="27">
        <v>41540</v>
      </c>
    </row>
    <row r="11490" spans="1:47" x14ac:dyDescent="0.2">
      <c r="A11490">
        <v>11489</v>
      </c>
      <c r="B11490" t="s">
        <v>36300</v>
      </c>
      <c r="C11490" t="s">
        <v>2103</v>
      </c>
      <c r="D11490" t="s">
        <v>6086</v>
      </c>
      <c r="E11490" s="27">
        <v>41336</v>
      </c>
      <c r="F11490" t="s">
        <v>233</v>
      </c>
      <c r="G11490" s="27">
        <v>34151</v>
      </c>
      <c r="H11490">
        <v>22</v>
      </c>
      <c r="I11490" t="s">
        <v>259</v>
      </c>
      <c r="J11490" t="s">
        <v>250</v>
      </c>
      <c r="K11490">
        <v>0</v>
      </c>
      <c r="L11490">
        <v>7</v>
      </c>
      <c r="M11490">
        <v>0</v>
      </c>
      <c r="N11490">
        <v>0</v>
      </c>
      <c r="O11490">
        <v>0</v>
      </c>
      <c r="P11490">
        <v>0</v>
      </c>
      <c r="Q11490" s="28">
        <v>41336.106944444444</v>
      </c>
      <c r="R11490" s="28">
        <v>41336.341666666667</v>
      </c>
      <c r="S11490" t="s">
        <v>36301</v>
      </c>
      <c r="T11490" s="27">
        <v>41336</v>
      </c>
      <c r="V11490">
        <v>0</v>
      </c>
      <c r="W11490" t="s">
        <v>32</v>
      </c>
      <c r="X11490" t="s">
        <v>1381</v>
      </c>
      <c r="Y11490">
        <v>0</v>
      </c>
      <c r="AB11490" t="s">
        <v>237</v>
      </c>
      <c r="AH11490">
        <v>0</v>
      </c>
      <c r="AN11490" t="s">
        <v>238</v>
      </c>
      <c r="AO11490">
        <v>5</v>
      </c>
      <c r="AP11490" t="s">
        <v>246</v>
      </c>
      <c r="AQ11490" s="27">
        <v>41336</v>
      </c>
      <c r="AR11490" t="s">
        <v>240</v>
      </c>
      <c r="AS11490">
        <v>7</v>
      </c>
      <c r="AT11490" t="s">
        <v>246</v>
      </c>
      <c r="AU11490" s="27">
        <v>41336</v>
      </c>
    </row>
    <row r="11491" spans="1:47" x14ac:dyDescent="0.2">
      <c r="A11491">
        <v>11490</v>
      </c>
      <c r="B11491" t="s">
        <v>36302</v>
      </c>
      <c r="C11491" t="s">
        <v>302</v>
      </c>
      <c r="D11491" t="s">
        <v>26381</v>
      </c>
      <c r="E11491" s="27">
        <v>41983</v>
      </c>
      <c r="F11491" t="s">
        <v>294</v>
      </c>
      <c r="G11491" s="27">
        <v>27968</v>
      </c>
      <c r="H11491">
        <v>39</v>
      </c>
      <c r="I11491" t="s">
        <v>244</v>
      </c>
      <c r="J11491" t="s">
        <v>245</v>
      </c>
      <c r="K11491">
        <v>0</v>
      </c>
      <c r="L11491">
        <v>1</v>
      </c>
      <c r="M11491">
        <v>0</v>
      </c>
      <c r="N11491">
        <v>0</v>
      </c>
      <c r="O11491">
        <v>0</v>
      </c>
      <c r="P11491">
        <v>-1</v>
      </c>
      <c r="Q11491" s="28">
        <v>41982.488194444442</v>
      </c>
      <c r="R11491" s="28">
        <v>41983.071527777778</v>
      </c>
      <c r="S11491" t="s">
        <v>36303</v>
      </c>
      <c r="T11491" s="27">
        <v>41982</v>
      </c>
      <c r="V11491">
        <v>1</v>
      </c>
      <c r="W11491" t="s">
        <v>32</v>
      </c>
      <c r="X11491" t="s">
        <v>997</v>
      </c>
      <c r="Y11491">
        <v>0</v>
      </c>
      <c r="AB11491" t="s">
        <v>237</v>
      </c>
      <c r="AH11491">
        <v>0</v>
      </c>
      <c r="AN11491" t="s">
        <v>238</v>
      </c>
      <c r="AO11491">
        <v>1</v>
      </c>
      <c r="AP11491" t="s">
        <v>239</v>
      </c>
      <c r="AQ11491" s="27">
        <v>41983</v>
      </c>
      <c r="AR11491" t="s">
        <v>240</v>
      </c>
      <c r="AS11491">
        <v>1</v>
      </c>
      <c r="AT11491" t="s">
        <v>239</v>
      </c>
      <c r="AU11491" s="27">
        <v>41983</v>
      </c>
    </row>
    <row r="11492" spans="1:47" x14ac:dyDescent="0.2">
      <c r="A11492">
        <v>11491</v>
      </c>
      <c r="B11492" t="s">
        <v>36304</v>
      </c>
      <c r="C11492" t="s">
        <v>36305</v>
      </c>
      <c r="D11492" t="s">
        <v>36306</v>
      </c>
      <c r="E11492" s="27">
        <v>41286</v>
      </c>
      <c r="F11492" t="s">
        <v>294</v>
      </c>
      <c r="G11492" s="27">
        <v>30492</v>
      </c>
      <c r="H11492">
        <v>32</v>
      </c>
      <c r="I11492" t="s">
        <v>244</v>
      </c>
      <c r="J11492" t="s">
        <v>245</v>
      </c>
      <c r="K11492">
        <v>0</v>
      </c>
      <c r="L11492">
        <v>8</v>
      </c>
      <c r="M11492">
        <v>0</v>
      </c>
      <c r="N11492">
        <v>0</v>
      </c>
      <c r="O11492">
        <v>3</v>
      </c>
      <c r="P11492">
        <v>-1</v>
      </c>
      <c r="Q11492" s="28">
        <v>41285.246527777781</v>
      </c>
      <c r="R11492" s="28">
        <v>41290.36041666667</v>
      </c>
      <c r="S11492" t="s">
        <v>36307</v>
      </c>
      <c r="U11492" s="27">
        <v>41275</v>
      </c>
      <c r="V11492">
        <v>11</v>
      </c>
      <c r="W11492" t="s">
        <v>36</v>
      </c>
      <c r="X11492" t="s">
        <v>274</v>
      </c>
      <c r="Y11492">
        <v>0</v>
      </c>
      <c r="AB11492" t="s">
        <v>237</v>
      </c>
      <c r="AH11492">
        <v>0</v>
      </c>
      <c r="AN11492" t="s">
        <v>238</v>
      </c>
      <c r="AO11492">
        <v>5</v>
      </c>
      <c r="AP11492" t="s">
        <v>246</v>
      </c>
      <c r="AQ11492" s="27">
        <v>41286</v>
      </c>
      <c r="AR11492" t="s">
        <v>240</v>
      </c>
      <c r="AS11492">
        <v>8</v>
      </c>
      <c r="AT11492" t="s">
        <v>269</v>
      </c>
      <c r="AU11492" s="27">
        <v>41286</v>
      </c>
    </row>
    <row r="11493" spans="1:47" x14ac:dyDescent="0.2">
      <c r="A11493">
        <v>11492</v>
      </c>
      <c r="B11493" t="s">
        <v>36308</v>
      </c>
      <c r="C11493" t="s">
        <v>10639</v>
      </c>
      <c r="D11493" t="s">
        <v>36309</v>
      </c>
      <c r="E11493" s="27">
        <v>41514</v>
      </c>
      <c r="F11493" t="s">
        <v>294</v>
      </c>
      <c r="G11493" s="27">
        <v>30096</v>
      </c>
      <c r="H11493">
        <v>33</v>
      </c>
      <c r="I11493" t="s">
        <v>244</v>
      </c>
      <c r="J11493" t="s">
        <v>250</v>
      </c>
      <c r="K11493">
        <v>0</v>
      </c>
      <c r="L11493">
        <v>5</v>
      </c>
      <c r="M11493">
        <v>0</v>
      </c>
      <c r="N11493">
        <v>0</v>
      </c>
      <c r="O11493">
        <v>0</v>
      </c>
      <c r="P11493">
        <v>-1</v>
      </c>
      <c r="Q11493" s="28">
        <v>41513.399305555555</v>
      </c>
      <c r="R11493" s="28">
        <v>41515.246527777781</v>
      </c>
      <c r="S11493" t="s">
        <v>36310</v>
      </c>
      <c r="T11493" s="27">
        <v>41513</v>
      </c>
      <c r="V11493">
        <v>1</v>
      </c>
      <c r="W11493" t="s">
        <v>36</v>
      </c>
      <c r="X11493" t="s">
        <v>279</v>
      </c>
      <c r="Y11493">
        <v>0</v>
      </c>
      <c r="AB11493" t="s">
        <v>237</v>
      </c>
      <c r="AH11493">
        <v>0</v>
      </c>
      <c r="AN11493" t="s">
        <v>238</v>
      </c>
      <c r="AO11493">
        <v>3</v>
      </c>
      <c r="AP11493" t="s">
        <v>239</v>
      </c>
      <c r="AQ11493" s="27">
        <v>41514</v>
      </c>
      <c r="AR11493" t="s">
        <v>240</v>
      </c>
      <c r="AS11493">
        <v>5</v>
      </c>
      <c r="AT11493" t="s">
        <v>246</v>
      </c>
      <c r="AU11493" s="27">
        <v>41514</v>
      </c>
    </row>
    <row r="11494" spans="1:47" x14ac:dyDescent="0.2">
      <c r="A11494">
        <v>11493</v>
      </c>
      <c r="B11494" t="s">
        <v>32773</v>
      </c>
      <c r="C11494" t="s">
        <v>793</v>
      </c>
      <c r="D11494" t="s">
        <v>5133</v>
      </c>
      <c r="E11494" s="27">
        <v>41828</v>
      </c>
      <c r="F11494" t="s">
        <v>233</v>
      </c>
      <c r="G11494" s="27">
        <v>30931</v>
      </c>
      <c r="H11494">
        <v>31</v>
      </c>
      <c r="I11494" t="s">
        <v>244</v>
      </c>
      <c r="J11494" t="s">
        <v>250</v>
      </c>
      <c r="K11494">
        <v>2</v>
      </c>
      <c r="L11494">
        <v>10</v>
      </c>
      <c r="M11494">
        <v>0</v>
      </c>
      <c r="N11494">
        <v>0</v>
      </c>
      <c r="O11494">
        <v>24</v>
      </c>
      <c r="P11494">
        <v>-7</v>
      </c>
      <c r="Q11494" s="28">
        <v>41821.267361111109</v>
      </c>
      <c r="R11494" s="28">
        <v>41821.354166666664</v>
      </c>
      <c r="S11494" t="s">
        <v>36311</v>
      </c>
      <c r="T11494" s="27">
        <v>41821</v>
      </c>
      <c r="V11494">
        <v>7</v>
      </c>
      <c r="W11494" t="s">
        <v>36</v>
      </c>
      <c r="X11494" t="s">
        <v>12586</v>
      </c>
      <c r="Y11494">
        <v>1</v>
      </c>
      <c r="AA11494" t="s">
        <v>36312</v>
      </c>
      <c r="AB11494" t="s">
        <v>32</v>
      </c>
      <c r="AC11494">
        <v>0</v>
      </c>
      <c r="AD11494" s="27">
        <v>41870</v>
      </c>
      <c r="AE11494" t="s">
        <v>5612</v>
      </c>
      <c r="AF11494" s="27">
        <v>41870</v>
      </c>
      <c r="AG11494" s="27">
        <v>41996</v>
      </c>
      <c r="AH11494">
        <v>0</v>
      </c>
      <c r="AN11494" t="s">
        <v>238</v>
      </c>
      <c r="AO11494">
        <v>9</v>
      </c>
      <c r="AP11494" t="s">
        <v>269</v>
      </c>
      <c r="AQ11494" s="27">
        <v>41828</v>
      </c>
      <c r="AR11494" t="s">
        <v>240</v>
      </c>
      <c r="AS11494">
        <v>10</v>
      </c>
      <c r="AT11494" t="s">
        <v>269</v>
      </c>
      <c r="AU11494" s="27">
        <v>41828</v>
      </c>
    </row>
    <row r="11495" spans="1:47" x14ac:dyDescent="0.2">
      <c r="A11495">
        <v>11494</v>
      </c>
      <c r="B11495" t="s">
        <v>36313</v>
      </c>
      <c r="C11495" t="s">
        <v>36314</v>
      </c>
      <c r="D11495" t="s">
        <v>266</v>
      </c>
      <c r="E11495" s="27">
        <v>41422</v>
      </c>
      <c r="F11495" t="s">
        <v>233</v>
      </c>
      <c r="G11495" s="27">
        <v>33796</v>
      </c>
      <c r="H11495">
        <v>23</v>
      </c>
      <c r="I11495" t="s">
        <v>259</v>
      </c>
      <c r="J11495" t="s">
        <v>250</v>
      </c>
      <c r="K11495">
        <v>0</v>
      </c>
      <c r="L11495">
        <v>5</v>
      </c>
      <c r="M11495">
        <v>0</v>
      </c>
      <c r="N11495">
        <v>0</v>
      </c>
      <c r="O11495">
        <v>3</v>
      </c>
      <c r="P11495">
        <v>-1</v>
      </c>
      <c r="Q11495" s="28">
        <v>41421.15902777778</v>
      </c>
      <c r="R11495" s="28">
        <v>41422.30972222222</v>
      </c>
      <c r="S11495" t="s">
        <v>36315</v>
      </c>
      <c r="T11495" s="27">
        <v>41421</v>
      </c>
      <c r="V11495">
        <v>1</v>
      </c>
      <c r="W11495" t="s">
        <v>32</v>
      </c>
      <c r="X11495" t="s">
        <v>11241</v>
      </c>
      <c r="Y11495">
        <v>1</v>
      </c>
      <c r="AA11495" t="s">
        <v>36316</v>
      </c>
      <c r="AB11495" t="s">
        <v>36</v>
      </c>
      <c r="AD11495" s="27">
        <v>41602</v>
      </c>
      <c r="AE11495" t="s">
        <v>324</v>
      </c>
      <c r="AH11495">
        <v>1</v>
      </c>
      <c r="AJ11495" t="s">
        <v>36317</v>
      </c>
      <c r="AK11495" t="s">
        <v>462</v>
      </c>
      <c r="AL11495" s="27">
        <v>41650</v>
      </c>
      <c r="AM11495" t="s">
        <v>279</v>
      </c>
      <c r="AN11495" t="s">
        <v>238</v>
      </c>
      <c r="AO11495">
        <v>5</v>
      </c>
      <c r="AP11495" t="s">
        <v>246</v>
      </c>
      <c r="AQ11495" s="27">
        <v>41422</v>
      </c>
      <c r="AR11495" t="s">
        <v>240</v>
      </c>
      <c r="AS11495">
        <v>5</v>
      </c>
      <c r="AT11495" t="s">
        <v>246</v>
      </c>
      <c r="AU11495" s="27">
        <v>41422</v>
      </c>
    </row>
    <row r="11496" spans="1:47" x14ac:dyDescent="0.2">
      <c r="A11496">
        <v>11495</v>
      </c>
      <c r="B11496" t="s">
        <v>36318</v>
      </c>
      <c r="C11496" t="s">
        <v>480</v>
      </c>
      <c r="D11496" t="s">
        <v>36319</v>
      </c>
      <c r="E11496" s="27">
        <v>41778</v>
      </c>
      <c r="F11496" t="s">
        <v>233</v>
      </c>
      <c r="G11496" s="27">
        <v>30210</v>
      </c>
      <c r="H11496">
        <v>33</v>
      </c>
      <c r="I11496" t="s">
        <v>244</v>
      </c>
      <c r="J11496" t="s">
        <v>245</v>
      </c>
      <c r="K11496">
        <v>0</v>
      </c>
      <c r="L11496">
        <v>5</v>
      </c>
      <c r="M11496">
        <v>0</v>
      </c>
      <c r="N11496">
        <v>0</v>
      </c>
      <c r="O11496">
        <v>6</v>
      </c>
      <c r="P11496">
        <v>0</v>
      </c>
      <c r="Q11496" s="28">
        <v>41778.20416666667</v>
      </c>
      <c r="R11496" s="28">
        <v>41781.185416666667</v>
      </c>
      <c r="S11496" t="s">
        <v>36320</v>
      </c>
      <c r="T11496" s="27">
        <v>41778</v>
      </c>
      <c r="V11496">
        <v>0</v>
      </c>
      <c r="W11496" t="s">
        <v>36</v>
      </c>
      <c r="X11496" t="s">
        <v>263</v>
      </c>
      <c r="Y11496">
        <v>1</v>
      </c>
      <c r="AA11496" t="s">
        <v>36321</v>
      </c>
      <c r="AB11496" t="s">
        <v>36</v>
      </c>
      <c r="AC11496">
        <v>75</v>
      </c>
      <c r="AD11496" s="27">
        <v>42116</v>
      </c>
      <c r="AE11496" t="s">
        <v>324</v>
      </c>
      <c r="AF11496" s="27">
        <v>42191</v>
      </c>
      <c r="AG11496" s="27">
        <v>42194</v>
      </c>
      <c r="AH11496">
        <v>0</v>
      </c>
      <c r="AN11496" t="s">
        <v>238</v>
      </c>
      <c r="AO11496">
        <v>3</v>
      </c>
      <c r="AP11496" t="s">
        <v>239</v>
      </c>
      <c r="AQ11496" s="27">
        <v>41778</v>
      </c>
      <c r="AR11496" t="s">
        <v>240</v>
      </c>
      <c r="AS11496">
        <v>5</v>
      </c>
      <c r="AT11496" t="s">
        <v>246</v>
      </c>
      <c r="AU11496" s="27">
        <v>41778</v>
      </c>
    </row>
    <row r="11497" spans="1:47" x14ac:dyDescent="0.2">
      <c r="A11497">
        <v>11496</v>
      </c>
      <c r="B11497" t="s">
        <v>12464</v>
      </c>
      <c r="C11497" t="s">
        <v>242</v>
      </c>
      <c r="D11497" t="s">
        <v>1569</v>
      </c>
      <c r="E11497" s="27">
        <v>41412</v>
      </c>
      <c r="F11497" t="s">
        <v>233</v>
      </c>
      <c r="G11497" s="27">
        <v>34278</v>
      </c>
      <c r="H11497">
        <v>22</v>
      </c>
      <c r="I11497" t="s">
        <v>259</v>
      </c>
      <c r="J11497" t="s">
        <v>353</v>
      </c>
      <c r="K11497">
        <v>0</v>
      </c>
      <c r="L11497">
        <v>10</v>
      </c>
      <c r="M11497">
        <v>0</v>
      </c>
      <c r="N11497">
        <v>0</v>
      </c>
      <c r="O11497">
        <v>0</v>
      </c>
      <c r="W11497" t="s">
        <v>237</v>
      </c>
      <c r="Y11497">
        <v>-1</v>
      </c>
      <c r="AB11497" t="s">
        <v>237</v>
      </c>
      <c r="AH11497">
        <v>0</v>
      </c>
      <c r="AN11497" t="s">
        <v>238</v>
      </c>
      <c r="AO11497">
        <v>9</v>
      </c>
      <c r="AP11497" t="s">
        <v>269</v>
      </c>
      <c r="AQ11497" s="27">
        <v>41412</v>
      </c>
      <c r="AR11497" t="s">
        <v>240</v>
      </c>
      <c r="AS11497">
        <v>10</v>
      </c>
      <c r="AT11497" t="s">
        <v>269</v>
      </c>
      <c r="AU11497" s="27">
        <v>41412</v>
      </c>
    </row>
    <row r="11498" spans="1:47" x14ac:dyDescent="0.2">
      <c r="A11498">
        <v>11497</v>
      </c>
      <c r="B11498" t="s">
        <v>36322</v>
      </c>
      <c r="C11498" t="s">
        <v>11431</v>
      </c>
      <c r="D11498" t="s">
        <v>783</v>
      </c>
      <c r="E11498" s="27">
        <v>41310</v>
      </c>
      <c r="F11498" t="s">
        <v>233</v>
      </c>
      <c r="G11498" s="27">
        <v>32743</v>
      </c>
      <c r="H11498">
        <v>26</v>
      </c>
      <c r="I11498" t="s">
        <v>244</v>
      </c>
      <c r="J11498" t="s">
        <v>250</v>
      </c>
      <c r="K11498">
        <v>0</v>
      </c>
      <c r="L11498">
        <v>2</v>
      </c>
      <c r="M11498">
        <v>0</v>
      </c>
      <c r="N11498">
        <v>0</v>
      </c>
      <c r="O11498">
        <v>0</v>
      </c>
      <c r="P11498">
        <v>-1</v>
      </c>
      <c r="Q11498" s="28">
        <v>41309.368750000001</v>
      </c>
      <c r="R11498" s="28">
        <v>41310.053472222222</v>
      </c>
      <c r="S11498" t="s">
        <v>36323</v>
      </c>
      <c r="T11498" s="27">
        <v>41309</v>
      </c>
      <c r="V11498">
        <v>1</v>
      </c>
      <c r="W11498" t="s">
        <v>32</v>
      </c>
      <c r="X11498" t="s">
        <v>1207</v>
      </c>
      <c r="Y11498">
        <v>0</v>
      </c>
      <c r="AB11498" t="s">
        <v>237</v>
      </c>
      <c r="AH11498">
        <v>0</v>
      </c>
      <c r="AN11498" t="s">
        <v>238</v>
      </c>
      <c r="AO11498">
        <v>3</v>
      </c>
      <c r="AP11498" t="s">
        <v>239</v>
      </c>
      <c r="AQ11498" s="27">
        <v>41310</v>
      </c>
      <c r="AR11498" t="s">
        <v>240</v>
      </c>
      <c r="AS11498">
        <v>2</v>
      </c>
      <c r="AT11498" t="s">
        <v>239</v>
      </c>
      <c r="AU11498" s="27">
        <v>41310</v>
      </c>
    </row>
    <row r="11499" spans="1:47" x14ac:dyDescent="0.2">
      <c r="A11499">
        <v>11498</v>
      </c>
      <c r="B11499" t="s">
        <v>36324</v>
      </c>
      <c r="C11499" t="s">
        <v>4688</v>
      </c>
      <c r="D11499" t="s">
        <v>5321</v>
      </c>
      <c r="E11499" s="27">
        <v>41538</v>
      </c>
      <c r="F11499" t="s">
        <v>233</v>
      </c>
      <c r="G11499" s="27">
        <v>26051</v>
      </c>
      <c r="H11499">
        <v>44</v>
      </c>
      <c r="I11499" t="s">
        <v>244</v>
      </c>
      <c r="J11499" t="s">
        <v>22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 s="28">
        <v>41538.143055555556</v>
      </c>
      <c r="R11499" s="28">
        <v>41540.386805555558</v>
      </c>
      <c r="S11499" t="s">
        <v>36325</v>
      </c>
      <c r="T11499" s="27">
        <v>41538</v>
      </c>
      <c r="V11499">
        <v>0</v>
      </c>
      <c r="W11499" t="s">
        <v>36</v>
      </c>
      <c r="X11499" t="s">
        <v>279</v>
      </c>
      <c r="Y11499">
        <v>0</v>
      </c>
      <c r="AB11499" t="s">
        <v>237</v>
      </c>
      <c r="AH11499">
        <v>0</v>
      </c>
      <c r="AN11499" t="s">
        <v>238</v>
      </c>
      <c r="AO11499">
        <v>1</v>
      </c>
      <c r="AP11499" t="s">
        <v>239</v>
      </c>
      <c r="AQ11499" s="27">
        <v>41538</v>
      </c>
      <c r="AR11499" t="s">
        <v>240</v>
      </c>
      <c r="AS11499">
        <v>1</v>
      </c>
      <c r="AT11499" t="s">
        <v>239</v>
      </c>
      <c r="AU11499" s="27">
        <v>41538</v>
      </c>
    </row>
    <row r="11500" spans="1:47" x14ac:dyDescent="0.2">
      <c r="A11500">
        <v>11499</v>
      </c>
      <c r="B11500" t="s">
        <v>36326</v>
      </c>
      <c r="C11500" t="s">
        <v>35316</v>
      </c>
      <c r="D11500" t="s">
        <v>249</v>
      </c>
      <c r="E11500" s="27">
        <v>41788</v>
      </c>
      <c r="F11500" t="s">
        <v>233</v>
      </c>
      <c r="G11500" s="27">
        <v>32586</v>
      </c>
      <c r="H11500">
        <v>27</v>
      </c>
      <c r="I11500" t="s">
        <v>244</v>
      </c>
      <c r="J11500" t="s">
        <v>22</v>
      </c>
      <c r="K11500">
        <v>0</v>
      </c>
      <c r="L11500">
        <v>4</v>
      </c>
      <c r="M11500">
        <v>0</v>
      </c>
      <c r="N11500">
        <v>0</v>
      </c>
      <c r="O11500">
        <v>4</v>
      </c>
      <c r="P11500">
        <v>-1</v>
      </c>
      <c r="Q11500" s="28">
        <v>41787.254166666666</v>
      </c>
      <c r="R11500" s="28">
        <v>41788.39166666667</v>
      </c>
      <c r="S11500" t="s">
        <v>36327</v>
      </c>
      <c r="T11500" s="27">
        <v>41787</v>
      </c>
      <c r="V11500">
        <v>1</v>
      </c>
      <c r="W11500" t="s">
        <v>32</v>
      </c>
      <c r="X11500" t="s">
        <v>359</v>
      </c>
      <c r="Y11500">
        <v>1</v>
      </c>
      <c r="AA11500" t="s">
        <v>36328</v>
      </c>
      <c r="AB11500" t="s">
        <v>32</v>
      </c>
      <c r="AC11500">
        <v>0</v>
      </c>
      <c r="AD11500" s="27">
        <v>42065</v>
      </c>
      <c r="AE11500" t="s">
        <v>2157</v>
      </c>
      <c r="AF11500" s="27">
        <v>42065</v>
      </c>
      <c r="AG11500" s="27">
        <v>42067</v>
      </c>
      <c r="AH11500">
        <v>1</v>
      </c>
      <c r="AJ11500" t="s">
        <v>36328</v>
      </c>
      <c r="AK11500" t="s">
        <v>312</v>
      </c>
      <c r="AL11500" s="27">
        <v>42065</v>
      </c>
      <c r="AM11500" t="s">
        <v>2157</v>
      </c>
      <c r="AN11500" t="s">
        <v>238</v>
      </c>
      <c r="AO11500">
        <v>6</v>
      </c>
      <c r="AP11500" t="s">
        <v>246</v>
      </c>
      <c r="AQ11500" s="27">
        <v>41788</v>
      </c>
      <c r="AR11500" t="s">
        <v>240</v>
      </c>
      <c r="AS11500">
        <v>4</v>
      </c>
      <c r="AT11500" t="s">
        <v>239</v>
      </c>
      <c r="AU11500" s="27">
        <v>41788</v>
      </c>
    </row>
    <row r="11501" spans="1:47" x14ac:dyDescent="0.2">
      <c r="A11501">
        <v>11500</v>
      </c>
      <c r="B11501" t="s">
        <v>36329</v>
      </c>
      <c r="C11501" t="s">
        <v>4287</v>
      </c>
      <c r="D11501" t="s">
        <v>8723</v>
      </c>
      <c r="E11501" s="27">
        <v>41865</v>
      </c>
      <c r="F11501" t="s">
        <v>233</v>
      </c>
      <c r="G11501" s="27">
        <v>26169</v>
      </c>
      <c r="H11501">
        <v>44</v>
      </c>
      <c r="I11501" t="s">
        <v>244</v>
      </c>
      <c r="J11501" t="s">
        <v>353</v>
      </c>
      <c r="K11501">
        <v>0</v>
      </c>
      <c r="L11501">
        <v>7</v>
      </c>
      <c r="M11501">
        <v>0</v>
      </c>
      <c r="N11501">
        <v>0</v>
      </c>
      <c r="O11501">
        <v>3</v>
      </c>
      <c r="P11501">
        <v>-1</v>
      </c>
      <c r="Q11501" s="28">
        <v>41864.268750000003</v>
      </c>
      <c r="R11501" s="28">
        <v>41874.072916666664</v>
      </c>
      <c r="S11501" t="s">
        <v>36330</v>
      </c>
      <c r="T11501" s="27">
        <v>41864</v>
      </c>
      <c r="V11501">
        <v>1</v>
      </c>
      <c r="W11501" t="s">
        <v>32</v>
      </c>
      <c r="X11501" t="s">
        <v>300</v>
      </c>
      <c r="Y11501">
        <v>1</v>
      </c>
      <c r="AA11501" t="s">
        <v>36331</v>
      </c>
      <c r="AB11501" t="s">
        <v>36</v>
      </c>
      <c r="AD11501" s="27">
        <v>42345</v>
      </c>
      <c r="AE11501" t="s">
        <v>392</v>
      </c>
      <c r="AH11501">
        <v>0</v>
      </c>
      <c r="AN11501" t="s">
        <v>238</v>
      </c>
      <c r="AO11501">
        <v>3</v>
      </c>
      <c r="AP11501" t="s">
        <v>239</v>
      </c>
      <c r="AQ11501" s="27">
        <v>41865</v>
      </c>
      <c r="AR11501" t="s">
        <v>240</v>
      </c>
      <c r="AS11501">
        <v>7</v>
      </c>
      <c r="AT11501" t="s">
        <v>246</v>
      </c>
      <c r="AU11501" s="27">
        <v>41865</v>
      </c>
    </row>
    <row r="11502" spans="1:47" x14ac:dyDescent="0.2">
      <c r="A11502">
        <v>11501</v>
      </c>
      <c r="B11502" t="s">
        <v>36332</v>
      </c>
      <c r="C11502" t="s">
        <v>464</v>
      </c>
      <c r="D11502" t="s">
        <v>2119</v>
      </c>
      <c r="E11502" s="27">
        <v>41356</v>
      </c>
      <c r="F11502" t="s">
        <v>233</v>
      </c>
      <c r="G11502" s="27">
        <v>27617</v>
      </c>
      <c r="H11502">
        <v>40</v>
      </c>
      <c r="I11502" t="s">
        <v>244</v>
      </c>
      <c r="J11502" t="s">
        <v>245</v>
      </c>
      <c r="K11502">
        <v>0</v>
      </c>
      <c r="L11502">
        <v>1</v>
      </c>
      <c r="M11502">
        <v>0</v>
      </c>
      <c r="N11502">
        <v>0</v>
      </c>
      <c r="O11502">
        <v>1</v>
      </c>
      <c r="P11502">
        <v>-1</v>
      </c>
      <c r="Q11502" s="28">
        <v>41355.19027777778</v>
      </c>
      <c r="R11502" s="28">
        <v>41356.081944444442</v>
      </c>
      <c r="S11502" t="s">
        <v>36333</v>
      </c>
      <c r="T11502" s="27">
        <v>41355</v>
      </c>
      <c r="V11502">
        <v>1</v>
      </c>
      <c r="W11502" t="s">
        <v>36</v>
      </c>
      <c r="X11502" t="s">
        <v>279</v>
      </c>
      <c r="Y11502">
        <v>0</v>
      </c>
      <c r="AB11502" t="s">
        <v>237</v>
      </c>
      <c r="AH11502">
        <v>0</v>
      </c>
      <c r="AN11502" t="s">
        <v>238</v>
      </c>
      <c r="AO11502">
        <v>1</v>
      </c>
      <c r="AP11502" t="s">
        <v>239</v>
      </c>
      <c r="AQ11502" s="27">
        <v>41356</v>
      </c>
      <c r="AR11502" t="s">
        <v>240</v>
      </c>
      <c r="AS11502">
        <v>1</v>
      </c>
      <c r="AT11502" t="s">
        <v>239</v>
      </c>
      <c r="AU11502" s="27">
        <v>41356</v>
      </c>
    </row>
    <row r="11503" spans="1:47" x14ac:dyDescent="0.2">
      <c r="A11503">
        <v>11502</v>
      </c>
      <c r="B11503" t="s">
        <v>36334</v>
      </c>
      <c r="C11503" t="s">
        <v>2931</v>
      </c>
      <c r="D11503" t="s">
        <v>2675</v>
      </c>
      <c r="E11503" s="27">
        <v>41495</v>
      </c>
      <c r="F11503" t="s">
        <v>233</v>
      </c>
      <c r="G11503" s="27">
        <v>27395</v>
      </c>
      <c r="H11503">
        <v>41</v>
      </c>
      <c r="I11503" t="s">
        <v>244</v>
      </c>
      <c r="J11503" t="s">
        <v>245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-1</v>
      </c>
      <c r="Q11503" s="28">
        <v>41494.151388888888</v>
      </c>
      <c r="R11503" s="28">
        <v>41495.352083333331</v>
      </c>
      <c r="S11503" t="s">
        <v>36335</v>
      </c>
      <c r="T11503" s="27">
        <v>41494</v>
      </c>
      <c r="V11503">
        <v>1</v>
      </c>
      <c r="W11503" t="s">
        <v>36</v>
      </c>
      <c r="X11503" t="s">
        <v>279</v>
      </c>
      <c r="Y11503">
        <v>1</v>
      </c>
      <c r="AA11503" t="s">
        <v>36336</v>
      </c>
      <c r="AB11503" t="s">
        <v>36</v>
      </c>
      <c r="AC11503">
        <v>0</v>
      </c>
      <c r="AD11503" s="27">
        <v>41910</v>
      </c>
      <c r="AE11503" t="s">
        <v>279</v>
      </c>
      <c r="AF11503" s="27">
        <v>41910</v>
      </c>
      <c r="AG11503" s="27">
        <v>41912</v>
      </c>
      <c r="AH11503">
        <v>1</v>
      </c>
      <c r="AJ11503" t="s">
        <v>36336</v>
      </c>
      <c r="AK11503" t="s">
        <v>462</v>
      </c>
      <c r="AL11503" s="27">
        <v>41910</v>
      </c>
      <c r="AM11503" t="s">
        <v>279</v>
      </c>
      <c r="AN11503" t="s">
        <v>238</v>
      </c>
      <c r="AO11503">
        <v>1</v>
      </c>
      <c r="AP11503" t="s">
        <v>239</v>
      </c>
      <c r="AQ11503" s="27">
        <v>41495</v>
      </c>
      <c r="AR11503" t="s">
        <v>240</v>
      </c>
      <c r="AS11503">
        <v>1</v>
      </c>
      <c r="AT11503" t="s">
        <v>239</v>
      </c>
      <c r="AU11503" s="27">
        <v>41495</v>
      </c>
    </row>
    <row r="11504" spans="1:47" x14ac:dyDescent="0.2">
      <c r="A11504">
        <v>11503</v>
      </c>
      <c r="B11504" t="s">
        <v>36337</v>
      </c>
      <c r="C11504" t="s">
        <v>11576</v>
      </c>
      <c r="D11504" t="s">
        <v>6200</v>
      </c>
      <c r="E11504" s="27">
        <v>41601</v>
      </c>
      <c r="F11504" t="s">
        <v>233</v>
      </c>
      <c r="G11504" s="27">
        <v>24346</v>
      </c>
      <c r="H11504">
        <v>49</v>
      </c>
      <c r="I11504" t="s">
        <v>234</v>
      </c>
      <c r="J11504" t="s">
        <v>245</v>
      </c>
      <c r="K11504">
        <v>0</v>
      </c>
      <c r="L11504">
        <v>7</v>
      </c>
      <c r="M11504">
        <v>0</v>
      </c>
      <c r="N11504">
        <v>0</v>
      </c>
      <c r="O11504">
        <v>0</v>
      </c>
      <c r="W11504" t="s">
        <v>237</v>
      </c>
      <c r="Y11504">
        <v>-1</v>
      </c>
      <c r="AB11504" t="s">
        <v>237</v>
      </c>
      <c r="AH11504">
        <v>0</v>
      </c>
      <c r="AN11504" t="s">
        <v>238</v>
      </c>
      <c r="AO11504">
        <v>2</v>
      </c>
      <c r="AP11504" t="s">
        <v>239</v>
      </c>
      <c r="AQ11504" s="27">
        <v>41601</v>
      </c>
      <c r="AR11504" t="s">
        <v>240</v>
      </c>
      <c r="AS11504">
        <v>7</v>
      </c>
      <c r="AT11504" t="s">
        <v>246</v>
      </c>
      <c r="AU11504" s="27">
        <v>41601</v>
      </c>
    </row>
    <row r="11505" spans="1:47" x14ac:dyDescent="0.2">
      <c r="A11505">
        <v>11504</v>
      </c>
      <c r="B11505" t="s">
        <v>36338</v>
      </c>
      <c r="C11505" t="s">
        <v>2871</v>
      </c>
      <c r="D11505" t="s">
        <v>36339</v>
      </c>
      <c r="E11505" s="27">
        <v>41538</v>
      </c>
      <c r="F11505" t="s">
        <v>233</v>
      </c>
      <c r="G11505" s="27">
        <v>33510</v>
      </c>
      <c r="H11505">
        <v>24</v>
      </c>
      <c r="I11505" t="s">
        <v>259</v>
      </c>
      <c r="J11505" t="s">
        <v>250</v>
      </c>
      <c r="K11505">
        <v>0</v>
      </c>
      <c r="L11505">
        <v>3</v>
      </c>
      <c r="M11505">
        <v>0</v>
      </c>
      <c r="N11505">
        <v>0</v>
      </c>
      <c r="O11505">
        <v>1</v>
      </c>
      <c r="P11505">
        <v>0</v>
      </c>
      <c r="Q11505" s="28">
        <v>41538.37777777778</v>
      </c>
      <c r="R11505" s="28">
        <v>41539.318749999999</v>
      </c>
      <c r="S11505" t="s">
        <v>36340</v>
      </c>
      <c r="T11505" s="27">
        <v>41538</v>
      </c>
      <c r="V11505">
        <v>0</v>
      </c>
      <c r="W11505" t="s">
        <v>36</v>
      </c>
      <c r="X11505" t="s">
        <v>279</v>
      </c>
      <c r="Y11505">
        <v>1</v>
      </c>
      <c r="AA11505" t="s">
        <v>36341</v>
      </c>
      <c r="AB11505" t="s">
        <v>36</v>
      </c>
      <c r="AD11505" s="27">
        <v>41952</v>
      </c>
      <c r="AE11505" t="s">
        <v>324</v>
      </c>
      <c r="AH11505">
        <v>0</v>
      </c>
      <c r="AN11505" t="s">
        <v>238</v>
      </c>
      <c r="AO11505">
        <v>4</v>
      </c>
      <c r="AP11505" t="s">
        <v>239</v>
      </c>
      <c r="AQ11505" s="27">
        <v>41538</v>
      </c>
      <c r="AR11505" t="s">
        <v>240</v>
      </c>
      <c r="AS11505">
        <v>3</v>
      </c>
      <c r="AT11505" t="s">
        <v>239</v>
      </c>
      <c r="AU11505" s="27">
        <v>41538</v>
      </c>
    </row>
    <row r="11506" spans="1:47" x14ac:dyDescent="0.2">
      <c r="A11506">
        <v>11505</v>
      </c>
      <c r="B11506" t="s">
        <v>36342</v>
      </c>
      <c r="C11506" t="s">
        <v>1397</v>
      </c>
      <c r="D11506" t="s">
        <v>36343</v>
      </c>
      <c r="E11506" s="27">
        <v>41420</v>
      </c>
      <c r="F11506" t="s">
        <v>294</v>
      </c>
      <c r="G11506" s="27">
        <v>34041</v>
      </c>
      <c r="H11506">
        <v>23</v>
      </c>
      <c r="I11506" t="s">
        <v>259</v>
      </c>
      <c r="J11506" t="s">
        <v>245</v>
      </c>
      <c r="K11506">
        <v>0</v>
      </c>
      <c r="L11506">
        <v>7</v>
      </c>
      <c r="M11506">
        <v>0</v>
      </c>
      <c r="N11506">
        <v>0</v>
      </c>
      <c r="O11506">
        <v>1</v>
      </c>
      <c r="P11506">
        <v>0</v>
      </c>
      <c r="Q11506" s="28">
        <v>41420.13958333333</v>
      </c>
      <c r="R11506" s="28">
        <v>41421.138888888891</v>
      </c>
      <c r="S11506" t="s">
        <v>36344</v>
      </c>
      <c r="U11506" s="27">
        <v>41420</v>
      </c>
      <c r="V11506">
        <v>0</v>
      </c>
      <c r="W11506" t="s">
        <v>32</v>
      </c>
      <c r="X11506" t="s">
        <v>274</v>
      </c>
      <c r="Y11506">
        <v>1</v>
      </c>
      <c r="AA11506" t="s">
        <v>36345</v>
      </c>
      <c r="AB11506" t="s">
        <v>36</v>
      </c>
      <c r="AD11506" s="27">
        <v>41500</v>
      </c>
      <c r="AE11506" t="s">
        <v>1488</v>
      </c>
      <c r="AH11506">
        <v>0</v>
      </c>
      <c r="AN11506" t="s">
        <v>238</v>
      </c>
      <c r="AO11506">
        <v>6</v>
      </c>
      <c r="AP11506" t="s">
        <v>246</v>
      </c>
      <c r="AQ11506" s="27">
        <v>41420</v>
      </c>
      <c r="AR11506" t="s">
        <v>240</v>
      </c>
      <c r="AS11506">
        <v>7</v>
      </c>
      <c r="AT11506" t="s">
        <v>246</v>
      </c>
      <c r="AU11506" s="27">
        <v>41420</v>
      </c>
    </row>
    <row r="11507" spans="1:47" x14ac:dyDescent="0.2">
      <c r="A11507">
        <v>11506</v>
      </c>
      <c r="B11507" t="s">
        <v>36346</v>
      </c>
      <c r="C11507" t="s">
        <v>242</v>
      </c>
      <c r="D11507" t="s">
        <v>36347</v>
      </c>
      <c r="E11507" s="27">
        <v>41701</v>
      </c>
      <c r="F11507" t="s">
        <v>233</v>
      </c>
      <c r="G11507" s="27">
        <v>24336</v>
      </c>
      <c r="H11507">
        <v>49</v>
      </c>
      <c r="I11507" t="s">
        <v>234</v>
      </c>
      <c r="J11507" t="s">
        <v>245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-1</v>
      </c>
      <c r="Q11507" s="28">
        <v>41700.380555555559</v>
      </c>
      <c r="R11507" s="28">
        <v>41702.423611111109</v>
      </c>
      <c r="S11507" t="s">
        <v>36348</v>
      </c>
      <c r="T11507" s="27">
        <v>41700</v>
      </c>
      <c r="V11507">
        <v>1</v>
      </c>
      <c r="W11507" t="s">
        <v>36</v>
      </c>
      <c r="X11507" t="s">
        <v>279</v>
      </c>
      <c r="Y11507">
        <v>0</v>
      </c>
      <c r="AB11507" t="s">
        <v>237</v>
      </c>
      <c r="AH11507">
        <v>0</v>
      </c>
      <c r="AN11507" t="s">
        <v>238</v>
      </c>
      <c r="AO11507">
        <v>1</v>
      </c>
      <c r="AP11507" t="s">
        <v>239</v>
      </c>
      <c r="AQ11507" s="27">
        <v>41701</v>
      </c>
      <c r="AR11507" t="s">
        <v>240</v>
      </c>
      <c r="AS11507">
        <v>1</v>
      </c>
      <c r="AT11507" t="s">
        <v>239</v>
      </c>
      <c r="AU11507" s="27">
        <v>41701</v>
      </c>
    </row>
    <row r="11508" spans="1:47" x14ac:dyDescent="0.2">
      <c r="A11508">
        <v>11507</v>
      </c>
      <c r="B11508" t="s">
        <v>36349</v>
      </c>
      <c r="C11508" t="s">
        <v>27777</v>
      </c>
      <c r="D11508" t="s">
        <v>36350</v>
      </c>
      <c r="E11508" s="27">
        <v>41999</v>
      </c>
      <c r="F11508" t="s">
        <v>294</v>
      </c>
      <c r="G11508" s="27">
        <v>30231</v>
      </c>
      <c r="H11508">
        <v>33</v>
      </c>
      <c r="I11508" t="s">
        <v>244</v>
      </c>
      <c r="J11508" t="s">
        <v>22</v>
      </c>
      <c r="K11508">
        <v>0</v>
      </c>
      <c r="L11508">
        <v>2</v>
      </c>
      <c r="M11508">
        <v>0</v>
      </c>
      <c r="N11508">
        <v>0</v>
      </c>
      <c r="O11508">
        <v>0</v>
      </c>
      <c r="P11508">
        <v>-1</v>
      </c>
      <c r="Q11508" s="28">
        <v>41998.283333333333</v>
      </c>
      <c r="R11508" s="28">
        <v>41999.053472222222</v>
      </c>
      <c r="S11508" t="s">
        <v>36351</v>
      </c>
      <c r="T11508" s="27">
        <v>41998</v>
      </c>
      <c r="V11508">
        <v>1</v>
      </c>
      <c r="W11508" t="s">
        <v>32</v>
      </c>
      <c r="X11508" t="s">
        <v>313</v>
      </c>
      <c r="Y11508">
        <v>0</v>
      </c>
      <c r="AB11508" t="s">
        <v>237</v>
      </c>
      <c r="AH11508">
        <v>0</v>
      </c>
      <c r="AN11508" t="s">
        <v>238</v>
      </c>
      <c r="AO11508">
        <v>1</v>
      </c>
      <c r="AP11508" t="s">
        <v>239</v>
      </c>
      <c r="AQ11508" s="27">
        <v>41999</v>
      </c>
      <c r="AR11508" t="s">
        <v>240</v>
      </c>
      <c r="AS11508">
        <v>2</v>
      </c>
      <c r="AT11508" t="s">
        <v>239</v>
      </c>
      <c r="AU11508" s="27">
        <v>41999</v>
      </c>
    </row>
    <row r="11509" spans="1:47" x14ac:dyDescent="0.2">
      <c r="A11509">
        <v>11508</v>
      </c>
      <c r="B11509" t="s">
        <v>36352</v>
      </c>
      <c r="C11509" t="s">
        <v>36353</v>
      </c>
      <c r="D11509" t="s">
        <v>36354</v>
      </c>
      <c r="E11509" s="27">
        <v>41890</v>
      </c>
      <c r="F11509" t="s">
        <v>233</v>
      </c>
      <c r="G11509" s="27">
        <v>33314</v>
      </c>
      <c r="H11509">
        <v>25</v>
      </c>
      <c r="I11509" t="s">
        <v>244</v>
      </c>
      <c r="J11509" t="s">
        <v>353</v>
      </c>
      <c r="K11509">
        <v>1</v>
      </c>
      <c r="L11509">
        <v>9</v>
      </c>
      <c r="M11509">
        <v>0</v>
      </c>
      <c r="N11509">
        <v>0</v>
      </c>
      <c r="O11509">
        <v>8</v>
      </c>
      <c r="P11509">
        <v>-20</v>
      </c>
      <c r="Q11509" s="28">
        <v>41870.364583333336</v>
      </c>
      <c r="R11509" s="28">
        <v>41890.470833333333</v>
      </c>
      <c r="S11509" t="s">
        <v>36355</v>
      </c>
      <c r="T11509" s="27">
        <v>41871</v>
      </c>
      <c r="V11509">
        <v>19</v>
      </c>
      <c r="W11509" t="s">
        <v>32</v>
      </c>
      <c r="X11509" t="s">
        <v>583</v>
      </c>
      <c r="Y11509">
        <v>0</v>
      </c>
      <c r="AB11509" t="s">
        <v>237</v>
      </c>
      <c r="AH11509">
        <v>0</v>
      </c>
      <c r="AN11509" t="s">
        <v>238</v>
      </c>
      <c r="AO11509">
        <v>9</v>
      </c>
      <c r="AP11509" t="s">
        <v>269</v>
      </c>
      <c r="AQ11509" s="27">
        <v>41890</v>
      </c>
      <c r="AR11509" t="s">
        <v>240</v>
      </c>
      <c r="AS11509">
        <v>9</v>
      </c>
      <c r="AT11509" t="s">
        <v>269</v>
      </c>
      <c r="AU11509" s="27">
        <v>41890</v>
      </c>
    </row>
    <row r="11510" spans="1:47" x14ac:dyDescent="0.2">
      <c r="A11510">
        <v>11509</v>
      </c>
      <c r="B11510" t="s">
        <v>36356</v>
      </c>
      <c r="C11510" t="s">
        <v>830</v>
      </c>
      <c r="D11510" t="s">
        <v>36357</v>
      </c>
      <c r="E11510" s="27">
        <v>41423</v>
      </c>
      <c r="F11510" t="s">
        <v>233</v>
      </c>
      <c r="G11510" s="27">
        <v>19902</v>
      </c>
      <c r="H11510">
        <v>61</v>
      </c>
      <c r="I11510" t="s">
        <v>234</v>
      </c>
      <c r="J11510" t="s">
        <v>245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-7</v>
      </c>
      <c r="Q11510" s="28">
        <v>41416.429166666669</v>
      </c>
      <c r="R11510" s="28">
        <v>41422.319444444445</v>
      </c>
      <c r="S11510" t="s">
        <v>36358</v>
      </c>
      <c r="T11510" s="27">
        <v>41416</v>
      </c>
      <c r="V11510">
        <v>7</v>
      </c>
      <c r="W11510" t="s">
        <v>36</v>
      </c>
      <c r="X11510" t="s">
        <v>5947</v>
      </c>
      <c r="Y11510">
        <v>0</v>
      </c>
      <c r="AB11510" t="s">
        <v>237</v>
      </c>
      <c r="AH11510">
        <v>0</v>
      </c>
      <c r="AN11510" t="s">
        <v>238</v>
      </c>
      <c r="AO11510">
        <v>1</v>
      </c>
      <c r="AP11510" t="s">
        <v>239</v>
      </c>
      <c r="AQ11510" s="27">
        <v>41423</v>
      </c>
      <c r="AR11510" t="s">
        <v>240</v>
      </c>
      <c r="AS11510">
        <v>1</v>
      </c>
      <c r="AT11510" t="s">
        <v>239</v>
      </c>
      <c r="AU11510" s="27">
        <v>41423</v>
      </c>
    </row>
    <row r="11511" spans="1:47" x14ac:dyDescent="0.2">
      <c r="A11511">
        <v>11510</v>
      </c>
      <c r="B11511" t="s">
        <v>36359</v>
      </c>
      <c r="C11511" t="s">
        <v>36360</v>
      </c>
      <c r="D11511" t="s">
        <v>6870</v>
      </c>
      <c r="E11511" s="27">
        <v>41668</v>
      </c>
      <c r="F11511" t="s">
        <v>233</v>
      </c>
      <c r="G11511" s="27">
        <v>32024</v>
      </c>
      <c r="H11511">
        <v>28</v>
      </c>
      <c r="I11511" t="s">
        <v>244</v>
      </c>
      <c r="J11511" t="s">
        <v>245</v>
      </c>
      <c r="K11511">
        <v>0</v>
      </c>
      <c r="L11511">
        <v>2</v>
      </c>
      <c r="M11511">
        <v>0</v>
      </c>
      <c r="N11511">
        <v>0</v>
      </c>
      <c r="O11511">
        <v>4</v>
      </c>
      <c r="P11511">
        <v>-1</v>
      </c>
      <c r="Q11511" s="28">
        <v>41667.282638888886</v>
      </c>
      <c r="R11511" s="28">
        <v>41668.078472222223</v>
      </c>
      <c r="S11511" t="s">
        <v>36361</v>
      </c>
      <c r="T11511" s="27">
        <v>41667</v>
      </c>
      <c r="V11511">
        <v>1</v>
      </c>
      <c r="W11511" t="s">
        <v>36</v>
      </c>
      <c r="X11511" t="s">
        <v>279</v>
      </c>
      <c r="Y11511">
        <v>0</v>
      </c>
      <c r="AB11511" t="s">
        <v>237</v>
      </c>
      <c r="AH11511">
        <v>0</v>
      </c>
      <c r="AN11511" t="s">
        <v>238</v>
      </c>
      <c r="AO11511">
        <v>3</v>
      </c>
      <c r="AP11511" t="s">
        <v>239</v>
      </c>
      <c r="AQ11511" s="27">
        <v>41668</v>
      </c>
      <c r="AR11511" t="s">
        <v>240</v>
      </c>
      <c r="AS11511">
        <v>2</v>
      </c>
      <c r="AT11511" t="s">
        <v>239</v>
      </c>
      <c r="AU11511" s="27">
        <v>41668</v>
      </c>
    </row>
    <row r="11512" spans="1:47" x14ac:dyDescent="0.2">
      <c r="A11512">
        <v>11511</v>
      </c>
      <c r="B11512" t="s">
        <v>36362</v>
      </c>
      <c r="C11512" t="s">
        <v>36363</v>
      </c>
      <c r="D11512" t="s">
        <v>995</v>
      </c>
      <c r="E11512" s="27">
        <v>41689</v>
      </c>
      <c r="F11512" t="s">
        <v>233</v>
      </c>
      <c r="G11512" s="27">
        <v>33373</v>
      </c>
      <c r="H11512">
        <v>24</v>
      </c>
      <c r="I11512" t="s">
        <v>259</v>
      </c>
      <c r="J11512" t="s">
        <v>250</v>
      </c>
      <c r="K11512">
        <v>0</v>
      </c>
      <c r="L11512">
        <v>5</v>
      </c>
      <c r="M11512">
        <v>0</v>
      </c>
      <c r="N11512">
        <v>0</v>
      </c>
      <c r="O11512">
        <v>2</v>
      </c>
      <c r="P11512">
        <v>0</v>
      </c>
      <c r="Q11512" s="28">
        <v>41689.06527777778</v>
      </c>
      <c r="R11512" s="28">
        <v>41863.38958333333</v>
      </c>
      <c r="S11512" t="s">
        <v>36364</v>
      </c>
      <c r="T11512" s="27">
        <v>41689</v>
      </c>
      <c r="V11512">
        <v>0</v>
      </c>
      <c r="W11512" t="s">
        <v>32</v>
      </c>
      <c r="X11512" t="s">
        <v>6072</v>
      </c>
      <c r="Y11512">
        <v>0</v>
      </c>
      <c r="AB11512" t="s">
        <v>237</v>
      </c>
      <c r="AH11512">
        <v>0</v>
      </c>
      <c r="AN11512" t="s">
        <v>238</v>
      </c>
      <c r="AO11512">
        <v>7</v>
      </c>
      <c r="AP11512" t="s">
        <v>246</v>
      </c>
      <c r="AQ11512" s="27">
        <v>41689</v>
      </c>
      <c r="AR11512" t="s">
        <v>240</v>
      </c>
      <c r="AS11512">
        <v>5</v>
      </c>
      <c r="AT11512" t="s">
        <v>246</v>
      </c>
      <c r="AU11512" s="27">
        <v>41689</v>
      </c>
    </row>
    <row r="11513" spans="1:47" x14ac:dyDescent="0.2">
      <c r="A11513">
        <v>11512</v>
      </c>
      <c r="B11513" t="s">
        <v>36365</v>
      </c>
      <c r="C11513" t="s">
        <v>9187</v>
      </c>
      <c r="D11513" t="s">
        <v>652</v>
      </c>
      <c r="E11513" s="27">
        <v>41953</v>
      </c>
      <c r="F11513" t="s">
        <v>233</v>
      </c>
      <c r="G11513" s="27">
        <v>25406</v>
      </c>
      <c r="H11513">
        <v>46</v>
      </c>
      <c r="I11513" t="s">
        <v>234</v>
      </c>
      <c r="J11513" t="s">
        <v>250</v>
      </c>
      <c r="K11513">
        <v>0</v>
      </c>
      <c r="L11513">
        <v>8</v>
      </c>
      <c r="M11513">
        <v>0</v>
      </c>
      <c r="N11513">
        <v>0</v>
      </c>
      <c r="O11513">
        <v>6</v>
      </c>
      <c r="P11513">
        <v>-1</v>
      </c>
      <c r="Q11513" s="28">
        <v>41952.309027777781</v>
      </c>
      <c r="R11513" s="28">
        <v>41964.169444444444</v>
      </c>
      <c r="S11513" t="s">
        <v>36366</v>
      </c>
      <c r="T11513" s="27">
        <v>41952</v>
      </c>
      <c r="V11513">
        <v>1</v>
      </c>
      <c r="W11513" t="s">
        <v>32</v>
      </c>
      <c r="X11513" t="s">
        <v>459</v>
      </c>
      <c r="Y11513">
        <v>1</v>
      </c>
      <c r="AA11513" t="s">
        <v>36367</v>
      </c>
      <c r="AB11513" t="s">
        <v>32</v>
      </c>
      <c r="AC11513">
        <v>0</v>
      </c>
      <c r="AD11513" s="27">
        <v>42045</v>
      </c>
      <c r="AE11513" t="s">
        <v>36368</v>
      </c>
      <c r="AF11513" s="27">
        <v>42045</v>
      </c>
      <c r="AG11513" s="27">
        <v>42047</v>
      </c>
      <c r="AH11513">
        <v>0</v>
      </c>
      <c r="AN11513" t="s">
        <v>238</v>
      </c>
      <c r="AO11513">
        <v>7</v>
      </c>
      <c r="AP11513" t="s">
        <v>246</v>
      </c>
      <c r="AQ11513" s="27">
        <v>41953</v>
      </c>
      <c r="AR11513" t="s">
        <v>240</v>
      </c>
      <c r="AS11513">
        <v>8</v>
      </c>
      <c r="AT11513" t="s">
        <v>269</v>
      </c>
      <c r="AU11513" s="27">
        <v>41953</v>
      </c>
    </row>
    <row r="11514" spans="1:47" x14ac:dyDescent="0.2">
      <c r="A11514">
        <v>11513</v>
      </c>
      <c r="B11514" t="s">
        <v>36369</v>
      </c>
      <c r="C11514" t="s">
        <v>803</v>
      </c>
      <c r="D11514" t="s">
        <v>36370</v>
      </c>
      <c r="E11514" s="27">
        <v>41712</v>
      </c>
      <c r="F11514" t="s">
        <v>233</v>
      </c>
      <c r="G11514" s="27">
        <v>18629</v>
      </c>
      <c r="H11514">
        <v>65</v>
      </c>
      <c r="I11514" t="s">
        <v>234</v>
      </c>
      <c r="J11514" t="s">
        <v>245</v>
      </c>
      <c r="K11514">
        <v>0</v>
      </c>
      <c r="L11514">
        <v>1</v>
      </c>
      <c r="M11514">
        <v>0</v>
      </c>
      <c r="N11514">
        <v>0</v>
      </c>
      <c r="O11514">
        <v>1</v>
      </c>
      <c r="S11514" t="s">
        <v>36371</v>
      </c>
      <c r="U11514" s="27">
        <v>40396</v>
      </c>
      <c r="V11514">
        <v>1316</v>
      </c>
      <c r="W11514" t="s">
        <v>32</v>
      </c>
      <c r="X11514" t="s">
        <v>274</v>
      </c>
      <c r="Y11514">
        <v>0</v>
      </c>
      <c r="AB11514" t="s">
        <v>237</v>
      </c>
      <c r="AH11514">
        <v>0</v>
      </c>
      <c r="AN11514" t="s">
        <v>238</v>
      </c>
      <c r="AO11514">
        <v>1</v>
      </c>
      <c r="AP11514" t="s">
        <v>239</v>
      </c>
      <c r="AQ11514" s="27">
        <v>41712</v>
      </c>
      <c r="AR11514" t="s">
        <v>240</v>
      </c>
      <c r="AS11514">
        <v>1</v>
      </c>
      <c r="AT11514" t="s">
        <v>239</v>
      </c>
      <c r="AU11514" s="27">
        <v>41712</v>
      </c>
    </row>
    <row r="11515" spans="1:47" x14ac:dyDescent="0.2">
      <c r="A11515">
        <v>11514</v>
      </c>
      <c r="B11515" t="s">
        <v>36372</v>
      </c>
      <c r="C11515" t="s">
        <v>1991</v>
      </c>
      <c r="D11515" t="s">
        <v>36373</v>
      </c>
      <c r="E11515" s="27">
        <v>41343</v>
      </c>
      <c r="F11515" t="s">
        <v>233</v>
      </c>
      <c r="G11515" s="27">
        <v>21228</v>
      </c>
      <c r="H11515">
        <v>58</v>
      </c>
      <c r="I11515" t="s">
        <v>234</v>
      </c>
      <c r="J11515" t="s">
        <v>245</v>
      </c>
      <c r="K11515">
        <v>0</v>
      </c>
      <c r="L11515">
        <v>6</v>
      </c>
      <c r="M11515">
        <v>0</v>
      </c>
      <c r="N11515">
        <v>0</v>
      </c>
      <c r="O11515">
        <v>6</v>
      </c>
      <c r="P11515">
        <v>0</v>
      </c>
      <c r="Q11515" s="28">
        <v>41343.078472222223</v>
      </c>
      <c r="R11515" s="28">
        <v>41375.34652777778</v>
      </c>
      <c r="S11515" t="s">
        <v>36374</v>
      </c>
      <c r="U11515" s="27">
        <v>41343</v>
      </c>
      <c r="V11515">
        <v>0</v>
      </c>
      <c r="W11515" t="s">
        <v>32</v>
      </c>
      <c r="X11515" t="s">
        <v>274</v>
      </c>
      <c r="Y11515">
        <v>0</v>
      </c>
      <c r="AB11515" t="s">
        <v>237</v>
      </c>
      <c r="AH11515">
        <v>0</v>
      </c>
      <c r="AN11515" t="s">
        <v>238</v>
      </c>
      <c r="AO11515">
        <v>2</v>
      </c>
      <c r="AP11515" t="s">
        <v>239</v>
      </c>
      <c r="AQ11515" s="27">
        <v>41343</v>
      </c>
      <c r="AR11515" t="s">
        <v>240</v>
      </c>
      <c r="AS11515">
        <v>6</v>
      </c>
      <c r="AT11515" t="s">
        <v>246</v>
      </c>
      <c r="AU11515" s="27">
        <v>41343</v>
      </c>
    </row>
    <row r="11516" spans="1:47" x14ac:dyDescent="0.2">
      <c r="A11516">
        <v>11515</v>
      </c>
      <c r="B11516" t="s">
        <v>36375</v>
      </c>
      <c r="C11516" t="s">
        <v>36376</v>
      </c>
      <c r="D11516" t="s">
        <v>2912</v>
      </c>
      <c r="E11516" s="27">
        <v>41373</v>
      </c>
      <c r="F11516" t="s">
        <v>233</v>
      </c>
      <c r="G11516" s="27">
        <v>20727</v>
      </c>
      <c r="H11516">
        <v>59</v>
      </c>
      <c r="I11516" t="s">
        <v>234</v>
      </c>
      <c r="J11516" t="s">
        <v>22</v>
      </c>
      <c r="K11516">
        <v>0</v>
      </c>
      <c r="L11516">
        <v>1</v>
      </c>
      <c r="M11516">
        <v>0</v>
      </c>
      <c r="N11516">
        <v>0</v>
      </c>
      <c r="O11516">
        <v>0</v>
      </c>
      <c r="W11516" t="s">
        <v>237</v>
      </c>
      <c r="Y11516">
        <v>-1</v>
      </c>
      <c r="AB11516" t="s">
        <v>237</v>
      </c>
      <c r="AH11516">
        <v>0</v>
      </c>
      <c r="AN11516" t="s">
        <v>238</v>
      </c>
      <c r="AO11516">
        <v>1</v>
      </c>
      <c r="AP11516" t="s">
        <v>239</v>
      </c>
      <c r="AQ11516" s="27">
        <v>41373</v>
      </c>
      <c r="AR11516" t="s">
        <v>240</v>
      </c>
      <c r="AS11516">
        <v>1</v>
      </c>
      <c r="AT11516" t="s">
        <v>239</v>
      </c>
      <c r="AU11516" s="27">
        <v>41373</v>
      </c>
    </row>
    <row r="11517" spans="1:47" x14ac:dyDescent="0.2">
      <c r="A11517">
        <v>11516</v>
      </c>
      <c r="B11517" t="s">
        <v>36377</v>
      </c>
      <c r="C11517" t="s">
        <v>2424</v>
      </c>
      <c r="D11517" t="s">
        <v>689</v>
      </c>
      <c r="E11517" s="27">
        <v>41748</v>
      </c>
      <c r="F11517" t="s">
        <v>233</v>
      </c>
      <c r="G11517" s="27">
        <v>32778</v>
      </c>
      <c r="H11517">
        <v>26</v>
      </c>
      <c r="I11517" t="s">
        <v>244</v>
      </c>
      <c r="J11517" t="s">
        <v>250</v>
      </c>
      <c r="K11517">
        <v>0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 s="28">
        <v>41748.077777777777</v>
      </c>
      <c r="R11517" s="28">
        <v>41752.249305555553</v>
      </c>
      <c r="S11517" t="s">
        <v>36378</v>
      </c>
      <c r="T11517" s="27">
        <v>41747</v>
      </c>
      <c r="V11517">
        <v>1</v>
      </c>
      <c r="W11517" t="s">
        <v>32</v>
      </c>
      <c r="X11517" t="s">
        <v>729</v>
      </c>
      <c r="Y11517">
        <v>0</v>
      </c>
      <c r="AB11517" t="s">
        <v>237</v>
      </c>
      <c r="AH11517">
        <v>0</v>
      </c>
      <c r="AN11517" t="s">
        <v>238</v>
      </c>
      <c r="AO11517">
        <v>2</v>
      </c>
      <c r="AP11517" t="s">
        <v>239</v>
      </c>
      <c r="AQ11517" s="27">
        <v>41748</v>
      </c>
      <c r="AR11517" t="s">
        <v>240</v>
      </c>
      <c r="AS11517">
        <v>1</v>
      </c>
      <c r="AT11517" t="s">
        <v>239</v>
      </c>
      <c r="AU11517" s="27">
        <v>41748</v>
      </c>
    </row>
    <row r="11518" spans="1:47" x14ac:dyDescent="0.2">
      <c r="A11518">
        <v>11517</v>
      </c>
      <c r="B11518" t="s">
        <v>36379</v>
      </c>
      <c r="C11518" t="s">
        <v>10815</v>
      </c>
      <c r="D11518" t="s">
        <v>36380</v>
      </c>
      <c r="E11518" s="27">
        <v>41689</v>
      </c>
      <c r="F11518" t="s">
        <v>233</v>
      </c>
      <c r="G11518" s="27">
        <v>32754</v>
      </c>
      <c r="H11518">
        <v>26</v>
      </c>
      <c r="I11518" t="s">
        <v>244</v>
      </c>
      <c r="J11518" t="s">
        <v>353</v>
      </c>
      <c r="K11518">
        <v>0</v>
      </c>
      <c r="L11518">
        <v>2</v>
      </c>
      <c r="M11518">
        <v>0</v>
      </c>
      <c r="N11518">
        <v>0</v>
      </c>
      <c r="O11518">
        <v>0</v>
      </c>
      <c r="W11518" t="s">
        <v>237</v>
      </c>
      <c r="Y11518">
        <v>-1</v>
      </c>
      <c r="AB11518" t="s">
        <v>237</v>
      </c>
      <c r="AH11518">
        <v>0</v>
      </c>
      <c r="AN11518" t="s">
        <v>238</v>
      </c>
      <c r="AO11518">
        <v>3</v>
      </c>
      <c r="AP11518" t="s">
        <v>239</v>
      </c>
      <c r="AQ11518" s="27">
        <v>41689</v>
      </c>
      <c r="AR11518" t="s">
        <v>240</v>
      </c>
      <c r="AS11518">
        <v>2</v>
      </c>
      <c r="AT11518" t="s">
        <v>239</v>
      </c>
      <c r="AU11518" s="27">
        <v>41689</v>
      </c>
    </row>
    <row r="11519" spans="1:47" x14ac:dyDescent="0.2">
      <c r="A11519">
        <v>11518</v>
      </c>
      <c r="B11519" t="s">
        <v>36381</v>
      </c>
      <c r="C11519" t="s">
        <v>1218</v>
      </c>
      <c r="D11519" t="s">
        <v>6152</v>
      </c>
      <c r="E11519" s="27">
        <v>41492</v>
      </c>
      <c r="F11519" t="s">
        <v>233</v>
      </c>
      <c r="G11519" s="27">
        <v>30578</v>
      </c>
      <c r="H11519">
        <v>32</v>
      </c>
      <c r="I11519" t="s">
        <v>244</v>
      </c>
      <c r="J11519" t="s">
        <v>250</v>
      </c>
      <c r="K11519">
        <v>1</v>
      </c>
      <c r="L11519">
        <v>9</v>
      </c>
      <c r="M11519">
        <v>1</v>
      </c>
      <c r="N11519">
        <v>0</v>
      </c>
      <c r="O11519">
        <v>10</v>
      </c>
      <c r="P11519">
        <v>-19</v>
      </c>
      <c r="Q11519" s="28">
        <v>41473.131249999999</v>
      </c>
      <c r="R11519" s="28">
        <v>41474.340277777781</v>
      </c>
      <c r="S11519" t="s">
        <v>36382</v>
      </c>
      <c r="T11519" s="27">
        <v>41473</v>
      </c>
      <c r="V11519">
        <v>19</v>
      </c>
      <c r="W11519" t="s">
        <v>32</v>
      </c>
      <c r="X11519" t="s">
        <v>254</v>
      </c>
      <c r="Y11519">
        <v>1</v>
      </c>
      <c r="AA11519" t="s">
        <v>36383</v>
      </c>
      <c r="AB11519" t="s">
        <v>36</v>
      </c>
      <c r="AC11519">
        <v>0</v>
      </c>
      <c r="AD11519" s="27">
        <v>41626</v>
      </c>
      <c r="AE11519" t="s">
        <v>3573</v>
      </c>
      <c r="AF11519" s="27">
        <v>41626</v>
      </c>
      <c r="AG11519" s="27">
        <v>41744</v>
      </c>
      <c r="AH11519">
        <v>0</v>
      </c>
      <c r="AN11519" t="s">
        <v>238</v>
      </c>
      <c r="AO11519">
        <v>5</v>
      </c>
      <c r="AP11519" t="s">
        <v>246</v>
      </c>
      <c r="AQ11519" s="27">
        <v>41492</v>
      </c>
      <c r="AR11519" t="s">
        <v>240</v>
      </c>
      <c r="AS11519">
        <v>9</v>
      </c>
      <c r="AT11519" t="s">
        <v>269</v>
      </c>
      <c r="AU11519" s="27">
        <v>41492</v>
      </c>
    </row>
    <row r="11520" spans="1:47" x14ac:dyDescent="0.2">
      <c r="A11520">
        <v>11519</v>
      </c>
      <c r="B11520" t="s">
        <v>36384</v>
      </c>
      <c r="C11520" t="s">
        <v>400</v>
      </c>
      <c r="D11520" t="s">
        <v>36385</v>
      </c>
      <c r="E11520" s="27">
        <v>41600</v>
      </c>
      <c r="F11520" t="s">
        <v>233</v>
      </c>
      <c r="G11520" s="27">
        <v>33190</v>
      </c>
      <c r="H11520">
        <v>25</v>
      </c>
      <c r="I11520" t="s">
        <v>244</v>
      </c>
      <c r="J11520" t="s">
        <v>245</v>
      </c>
      <c r="K11520">
        <v>0</v>
      </c>
      <c r="L11520">
        <v>2</v>
      </c>
      <c r="M11520">
        <v>0</v>
      </c>
      <c r="N11520">
        <v>0</v>
      </c>
      <c r="O11520">
        <v>0</v>
      </c>
      <c r="P11520">
        <v>-1</v>
      </c>
      <c r="Q11520" s="28">
        <v>41599.209722222222</v>
      </c>
      <c r="R11520" s="28">
        <v>41600.35833333333</v>
      </c>
      <c r="S11520" t="s">
        <v>36386</v>
      </c>
      <c r="T11520" s="27">
        <v>41599</v>
      </c>
      <c r="V11520">
        <v>1</v>
      </c>
      <c r="W11520" t="s">
        <v>36</v>
      </c>
      <c r="X11520" t="s">
        <v>595</v>
      </c>
      <c r="Y11520">
        <v>1</v>
      </c>
      <c r="AA11520" t="s">
        <v>36387</v>
      </c>
      <c r="AB11520" t="s">
        <v>32</v>
      </c>
      <c r="AC11520">
        <v>0</v>
      </c>
      <c r="AD11520" s="27">
        <v>41602</v>
      </c>
      <c r="AE11520" t="s">
        <v>2254</v>
      </c>
      <c r="AF11520" s="27">
        <v>41602</v>
      </c>
      <c r="AG11520" s="27">
        <v>41602</v>
      </c>
      <c r="AH11520">
        <v>0</v>
      </c>
      <c r="AN11520" t="s">
        <v>238</v>
      </c>
      <c r="AO11520">
        <v>2</v>
      </c>
      <c r="AP11520" t="s">
        <v>239</v>
      </c>
      <c r="AQ11520" s="27">
        <v>41600</v>
      </c>
      <c r="AR11520" t="s">
        <v>240</v>
      </c>
      <c r="AS11520">
        <v>2</v>
      </c>
      <c r="AT11520" t="s">
        <v>239</v>
      </c>
      <c r="AU11520" s="27">
        <v>41600</v>
      </c>
    </row>
    <row r="11521" spans="1:47" x14ac:dyDescent="0.2">
      <c r="A11521">
        <v>11520</v>
      </c>
      <c r="B11521" t="s">
        <v>36388</v>
      </c>
      <c r="C11521" t="s">
        <v>2272</v>
      </c>
      <c r="D11521" t="s">
        <v>15501</v>
      </c>
      <c r="E11521" s="27">
        <v>41696</v>
      </c>
      <c r="F11521" t="s">
        <v>233</v>
      </c>
      <c r="G11521" s="27">
        <v>30405</v>
      </c>
      <c r="H11521">
        <v>33</v>
      </c>
      <c r="I11521" t="s">
        <v>244</v>
      </c>
      <c r="J11521" t="s">
        <v>250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-1</v>
      </c>
      <c r="Q11521" s="28">
        <v>41695.186111111114</v>
      </c>
      <c r="R11521" s="28">
        <v>41696.444444444445</v>
      </c>
      <c r="S11521" t="s">
        <v>36389</v>
      </c>
      <c r="T11521" s="27">
        <v>41695</v>
      </c>
      <c r="V11521">
        <v>1</v>
      </c>
      <c r="W11521" t="s">
        <v>36</v>
      </c>
      <c r="X11521" t="s">
        <v>279</v>
      </c>
      <c r="Y11521">
        <v>0</v>
      </c>
      <c r="AB11521" t="s">
        <v>237</v>
      </c>
      <c r="AH11521">
        <v>0</v>
      </c>
      <c r="AN11521" t="s">
        <v>238</v>
      </c>
      <c r="AO11521">
        <v>1</v>
      </c>
      <c r="AP11521" t="s">
        <v>239</v>
      </c>
      <c r="AQ11521" s="27">
        <v>41696</v>
      </c>
      <c r="AR11521" t="s">
        <v>240</v>
      </c>
      <c r="AS11521">
        <v>1</v>
      </c>
      <c r="AT11521" t="s">
        <v>239</v>
      </c>
      <c r="AU11521" s="27">
        <v>41696</v>
      </c>
    </row>
    <row r="11522" spans="1:47" x14ac:dyDescent="0.2">
      <c r="A11522">
        <v>11521</v>
      </c>
      <c r="B11522" t="s">
        <v>36390</v>
      </c>
      <c r="C11522" t="s">
        <v>464</v>
      </c>
      <c r="D11522" t="s">
        <v>9074</v>
      </c>
      <c r="E11522" s="27">
        <v>41963</v>
      </c>
      <c r="F11522" t="s">
        <v>233</v>
      </c>
      <c r="G11522" s="27">
        <v>29582</v>
      </c>
      <c r="H11522">
        <v>35</v>
      </c>
      <c r="I11522" t="s">
        <v>244</v>
      </c>
      <c r="J11522" t="s">
        <v>245</v>
      </c>
      <c r="K11522">
        <v>0</v>
      </c>
      <c r="L11522">
        <v>1</v>
      </c>
      <c r="M11522">
        <v>0</v>
      </c>
      <c r="N11522">
        <v>0</v>
      </c>
      <c r="O11522">
        <v>1</v>
      </c>
      <c r="P11522">
        <v>-24</v>
      </c>
      <c r="Q11522" s="28">
        <v>41939.192361111112</v>
      </c>
      <c r="R11522" s="28">
        <v>41953.384027777778</v>
      </c>
      <c r="S11522" t="s">
        <v>36391</v>
      </c>
      <c r="T11522" s="27">
        <v>41939</v>
      </c>
      <c r="V11522">
        <v>24</v>
      </c>
      <c r="W11522" t="s">
        <v>36</v>
      </c>
      <c r="X11522" t="s">
        <v>279</v>
      </c>
      <c r="Y11522">
        <v>1</v>
      </c>
      <c r="AA11522" t="s">
        <v>36392</v>
      </c>
      <c r="AB11522" t="s">
        <v>36</v>
      </c>
      <c r="AC11522">
        <v>84</v>
      </c>
      <c r="AD11522" s="27">
        <v>42002</v>
      </c>
      <c r="AE11522" t="s">
        <v>404</v>
      </c>
      <c r="AF11522" s="27">
        <v>42086</v>
      </c>
      <c r="AG11522" s="27">
        <v>42101</v>
      </c>
      <c r="AH11522">
        <v>0</v>
      </c>
      <c r="AN11522" t="s">
        <v>238</v>
      </c>
      <c r="AO11522">
        <v>1</v>
      </c>
      <c r="AP11522" t="s">
        <v>239</v>
      </c>
      <c r="AQ11522" s="27">
        <v>41963</v>
      </c>
      <c r="AR11522" t="s">
        <v>240</v>
      </c>
      <c r="AS11522">
        <v>1</v>
      </c>
      <c r="AT11522" t="s">
        <v>239</v>
      </c>
      <c r="AU11522" s="27">
        <v>41963</v>
      </c>
    </row>
    <row r="11523" spans="1:47" x14ac:dyDescent="0.2">
      <c r="A11523">
        <v>11522</v>
      </c>
      <c r="B11523" t="s">
        <v>36393</v>
      </c>
      <c r="C11523" t="s">
        <v>36394</v>
      </c>
      <c r="D11523" t="s">
        <v>26103</v>
      </c>
      <c r="E11523" s="27">
        <v>41956</v>
      </c>
      <c r="F11523" t="s">
        <v>233</v>
      </c>
      <c r="G11523" s="27">
        <v>32101</v>
      </c>
      <c r="H11523">
        <v>28</v>
      </c>
      <c r="I11523" t="s">
        <v>244</v>
      </c>
      <c r="J11523" t="s">
        <v>353</v>
      </c>
      <c r="K11523">
        <v>0</v>
      </c>
      <c r="L11523">
        <v>4</v>
      </c>
      <c r="M11523">
        <v>0</v>
      </c>
      <c r="N11523">
        <v>0</v>
      </c>
      <c r="O11523">
        <v>1</v>
      </c>
      <c r="P11523">
        <v>-13</v>
      </c>
      <c r="Q11523" s="28">
        <v>41943.504861111112</v>
      </c>
      <c r="R11523" s="28">
        <v>41946.461805555555</v>
      </c>
      <c r="S11523" t="s">
        <v>36395</v>
      </c>
      <c r="T11523" s="27">
        <v>41942</v>
      </c>
      <c r="V11523">
        <v>14</v>
      </c>
      <c r="W11523" t="s">
        <v>32</v>
      </c>
      <c r="X11523" t="s">
        <v>583</v>
      </c>
      <c r="Y11523">
        <v>0</v>
      </c>
      <c r="AB11523" t="s">
        <v>237</v>
      </c>
      <c r="AH11523">
        <v>0</v>
      </c>
      <c r="AN11523" t="s">
        <v>238</v>
      </c>
      <c r="AO11523">
        <v>5</v>
      </c>
      <c r="AP11523" t="s">
        <v>246</v>
      </c>
      <c r="AQ11523" s="27">
        <v>41956</v>
      </c>
      <c r="AR11523" t="s">
        <v>240</v>
      </c>
      <c r="AS11523">
        <v>4</v>
      </c>
      <c r="AT11523" t="s">
        <v>239</v>
      </c>
      <c r="AU11523" s="27">
        <v>41956</v>
      </c>
    </row>
    <row r="11524" spans="1:47" x14ac:dyDescent="0.2">
      <c r="A11524">
        <v>11523</v>
      </c>
      <c r="B11524" t="s">
        <v>36396</v>
      </c>
      <c r="C11524" t="s">
        <v>4754</v>
      </c>
      <c r="D11524" t="s">
        <v>7269</v>
      </c>
      <c r="E11524" s="27">
        <v>41992</v>
      </c>
      <c r="F11524" t="s">
        <v>233</v>
      </c>
      <c r="G11524" s="27">
        <v>27876</v>
      </c>
      <c r="H11524">
        <v>39</v>
      </c>
      <c r="I11524" t="s">
        <v>244</v>
      </c>
      <c r="J11524" t="s">
        <v>250</v>
      </c>
      <c r="K11524">
        <v>0</v>
      </c>
      <c r="L11524">
        <v>2</v>
      </c>
      <c r="M11524">
        <v>0</v>
      </c>
      <c r="N11524">
        <v>0</v>
      </c>
      <c r="O11524">
        <v>1</v>
      </c>
      <c r="P11524">
        <v>-88</v>
      </c>
      <c r="Q11524" s="28">
        <v>41904.076388888891</v>
      </c>
      <c r="R11524" s="28">
        <v>41920.45208333333</v>
      </c>
      <c r="S11524" t="s">
        <v>36397</v>
      </c>
      <c r="U11524" s="27">
        <v>41904</v>
      </c>
      <c r="V11524">
        <v>88</v>
      </c>
      <c r="W11524" t="s">
        <v>32</v>
      </c>
      <c r="X11524" t="s">
        <v>274</v>
      </c>
      <c r="Y11524">
        <v>0</v>
      </c>
      <c r="AB11524" t="s">
        <v>237</v>
      </c>
      <c r="AH11524">
        <v>0</v>
      </c>
      <c r="AN11524" t="s">
        <v>238</v>
      </c>
      <c r="AO11524">
        <v>1</v>
      </c>
      <c r="AP11524" t="s">
        <v>239</v>
      </c>
      <c r="AQ11524" s="27">
        <v>41992</v>
      </c>
      <c r="AR11524" t="s">
        <v>240</v>
      </c>
      <c r="AS11524">
        <v>2</v>
      </c>
      <c r="AT11524" t="s">
        <v>239</v>
      </c>
      <c r="AU11524" s="27">
        <v>41992</v>
      </c>
    </row>
    <row r="11525" spans="1:47" x14ac:dyDescent="0.2">
      <c r="A11525">
        <v>11524</v>
      </c>
      <c r="B11525" t="s">
        <v>36398</v>
      </c>
      <c r="C11525" t="s">
        <v>36399</v>
      </c>
      <c r="D11525" t="s">
        <v>13258</v>
      </c>
      <c r="E11525" s="27">
        <v>41547</v>
      </c>
      <c r="F11525" t="s">
        <v>233</v>
      </c>
      <c r="G11525" s="27">
        <v>34592</v>
      </c>
      <c r="H11525">
        <v>21</v>
      </c>
      <c r="I11525" t="s">
        <v>259</v>
      </c>
      <c r="J11525" t="s">
        <v>250</v>
      </c>
      <c r="K11525">
        <v>0</v>
      </c>
      <c r="L11525">
        <v>6</v>
      </c>
      <c r="M11525">
        <v>0</v>
      </c>
      <c r="N11525">
        <v>0</v>
      </c>
      <c r="O11525">
        <v>0</v>
      </c>
      <c r="P11525">
        <v>-1</v>
      </c>
      <c r="Q11525" s="28">
        <v>41546.173611111109</v>
      </c>
      <c r="R11525" s="28">
        <v>41547.334027777775</v>
      </c>
      <c r="S11525" t="s">
        <v>36400</v>
      </c>
      <c r="T11525" s="27">
        <v>41546</v>
      </c>
      <c r="V11525">
        <v>1</v>
      </c>
      <c r="W11525" t="s">
        <v>32</v>
      </c>
      <c r="X11525" t="s">
        <v>1607</v>
      </c>
      <c r="Y11525">
        <v>1</v>
      </c>
      <c r="AA11525" t="s">
        <v>36401</v>
      </c>
      <c r="AB11525" t="s">
        <v>36</v>
      </c>
      <c r="AD11525" s="27">
        <v>41805</v>
      </c>
      <c r="AE11525" t="s">
        <v>392</v>
      </c>
      <c r="AH11525">
        <v>0</v>
      </c>
      <c r="AN11525" t="s">
        <v>238</v>
      </c>
      <c r="AO11525">
        <v>9</v>
      </c>
      <c r="AP11525" t="s">
        <v>269</v>
      </c>
      <c r="AQ11525" s="27">
        <v>41547</v>
      </c>
      <c r="AR11525" t="s">
        <v>240</v>
      </c>
      <c r="AS11525">
        <v>6</v>
      </c>
      <c r="AT11525" t="s">
        <v>246</v>
      </c>
      <c r="AU11525" s="27">
        <v>41547</v>
      </c>
    </row>
    <row r="11526" spans="1:47" x14ac:dyDescent="0.2">
      <c r="A11526">
        <v>11525</v>
      </c>
      <c r="B11526" t="s">
        <v>36402</v>
      </c>
      <c r="C11526" t="s">
        <v>36403</v>
      </c>
      <c r="D11526" t="s">
        <v>10282</v>
      </c>
      <c r="E11526" s="27">
        <v>41643</v>
      </c>
      <c r="F11526" t="s">
        <v>294</v>
      </c>
      <c r="G11526" s="27">
        <v>32087</v>
      </c>
      <c r="H11526">
        <v>28</v>
      </c>
      <c r="I11526" t="s">
        <v>244</v>
      </c>
      <c r="J11526" t="s">
        <v>250</v>
      </c>
      <c r="K11526">
        <v>0</v>
      </c>
      <c r="L11526">
        <v>6</v>
      </c>
      <c r="M11526">
        <v>0</v>
      </c>
      <c r="N11526">
        <v>0</v>
      </c>
      <c r="O11526">
        <v>8</v>
      </c>
      <c r="P11526">
        <v>-1</v>
      </c>
      <c r="Q11526" s="28">
        <v>41642.106249999997</v>
      </c>
      <c r="R11526" s="28">
        <v>41643.081250000003</v>
      </c>
      <c r="S11526" t="s">
        <v>36404</v>
      </c>
      <c r="T11526" s="27">
        <v>41642</v>
      </c>
      <c r="V11526">
        <v>1</v>
      </c>
      <c r="W11526" t="s">
        <v>32</v>
      </c>
      <c r="X11526" t="s">
        <v>2976</v>
      </c>
      <c r="Y11526">
        <v>1</v>
      </c>
      <c r="AA11526" t="s">
        <v>36405</v>
      </c>
      <c r="AB11526" t="s">
        <v>32</v>
      </c>
      <c r="AC11526">
        <v>1</v>
      </c>
      <c r="AD11526" s="27">
        <v>41927</v>
      </c>
      <c r="AE11526" t="s">
        <v>359</v>
      </c>
      <c r="AF11526" s="27">
        <v>41928</v>
      </c>
      <c r="AG11526" s="27">
        <v>41928</v>
      </c>
      <c r="AH11526">
        <v>0</v>
      </c>
      <c r="AN11526" t="s">
        <v>238</v>
      </c>
      <c r="AO11526">
        <v>3</v>
      </c>
      <c r="AP11526" t="s">
        <v>239</v>
      </c>
      <c r="AQ11526" s="27">
        <v>41643</v>
      </c>
      <c r="AR11526" t="s">
        <v>240</v>
      </c>
      <c r="AS11526">
        <v>6</v>
      </c>
      <c r="AT11526" t="s">
        <v>246</v>
      </c>
      <c r="AU11526" s="27">
        <v>41643</v>
      </c>
    </row>
    <row r="11527" spans="1:47" x14ac:dyDescent="0.2">
      <c r="A11527">
        <v>11526</v>
      </c>
      <c r="B11527" t="s">
        <v>36406</v>
      </c>
      <c r="C11527" t="s">
        <v>36407</v>
      </c>
      <c r="D11527" t="s">
        <v>35495</v>
      </c>
      <c r="E11527" s="27">
        <v>41885</v>
      </c>
      <c r="F11527" t="s">
        <v>294</v>
      </c>
      <c r="G11527" s="27">
        <v>33589</v>
      </c>
      <c r="H11527">
        <v>24</v>
      </c>
      <c r="I11527" t="s">
        <v>259</v>
      </c>
      <c r="J11527" t="s">
        <v>250</v>
      </c>
      <c r="K11527">
        <v>0</v>
      </c>
      <c r="L11527">
        <v>6</v>
      </c>
      <c r="M11527">
        <v>0</v>
      </c>
      <c r="N11527">
        <v>0</v>
      </c>
      <c r="O11527">
        <v>2</v>
      </c>
      <c r="P11527">
        <v>0</v>
      </c>
      <c r="Q11527" s="28">
        <v>41885.197916666664</v>
      </c>
      <c r="R11527" s="28">
        <v>41886.093055555553</v>
      </c>
      <c r="S11527" t="s">
        <v>36408</v>
      </c>
      <c r="T11527" s="27">
        <v>41885</v>
      </c>
      <c r="V11527">
        <v>0</v>
      </c>
      <c r="W11527" t="s">
        <v>32</v>
      </c>
      <c r="X11527" t="s">
        <v>402</v>
      </c>
      <c r="Y11527">
        <v>1</v>
      </c>
      <c r="AA11527" t="s">
        <v>36409</v>
      </c>
      <c r="AB11527" t="s">
        <v>32</v>
      </c>
      <c r="AC11527">
        <v>0</v>
      </c>
      <c r="AD11527" s="27">
        <v>41902</v>
      </c>
      <c r="AE11527" t="s">
        <v>313</v>
      </c>
      <c r="AF11527" s="27">
        <v>41902</v>
      </c>
      <c r="AG11527" s="27">
        <v>41931</v>
      </c>
      <c r="AH11527">
        <v>1</v>
      </c>
      <c r="AJ11527" t="s">
        <v>36409</v>
      </c>
      <c r="AK11527" t="s">
        <v>312</v>
      </c>
      <c r="AL11527" s="27">
        <v>41902</v>
      </c>
      <c r="AM11527" t="s">
        <v>313</v>
      </c>
      <c r="AN11527" t="s">
        <v>238</v>
      </c>
      <c r="AO11527">
        <v>3</v>
      </c>
      <c r="AP11527" t="s">
        <v>239</v>
      </c>
      <c r="AQ11527" s="27">
        <v>41885</v>
      </c>
      <c r="AR11527" t="s">
        <v>240</v>
      </c>
      <c r="AS11527">
        <v>6</v>
      </c>
      <c r="AT11527" t="s">
        <v>246</v>
      </c>
      <c r="AU11527" s="27">
        <v>41885</v>
      </c>
    </row>
    <row r="11528" spans="1:47" x14ac:dyDescent="0.2">
      <c r="A11528">
        <v>11527</v>
      </c>
      <c r="B11528" t="s">
        <v>36410</v>
      </c>
      <c r="C11528" t="s">
        <v>2895</v>
      </c>
      <c r="D11528" t="s">
        <v>36411</v>
      </c>
      <c r="E11528" s="27">
        <v>41580</v>
      </c>
      <c r="F11528" t="s">
        <v>233</v>
      </c>
      <c r="G11528" s="27">
        <v>31365</v>
      </c>
      <c r="H11528">
        <v>30</v>
      </c>
      <c r="I11528" t="s">
        <v>244</v>
      </c>
      <c r="J11528" t="s">
        <v>353</v>
      </c>
      <c r="K11528">
        <v>0</v>
      </c>
      <c r="L11528">
        <v>5</v>
      </c>
      <c r="M11528">
        <v>0</v>
      </c>
      <c r="N11528">
        <v>0</v>
      </c>
      <c r="O11528">
        <v>2</v>
      </c>
      <c r="P11528">
        <v>-1</v>
      </c>
      <c r="Q11528" s="28">
        <v>41579.507638888892</v>
      </c>
      <c r="R11528" s="28">
        <v>41580.359722222223</v>
      </c>
      <c r="S11528" t="s">
        <v>36412</v>
      </c>
      <c r="T11528" s="27">
        <v>41579</v>
      </c>
      <c r="V11528">
        <v>1</v>
      </c>
      <c r="W11528" t="s">
        <v>36</v>
      </c>
      <c r="X11528" t="s">
        <v>279</v>
      </c>
      <c r="Y11528">
        <v>0</v>
      </c>
      <c r="AB11528" t="s">
        <v>237</v>
      </c>
      <c r="AH11528">
        <v>0</v>
      </c>
      <c r="AN11528" t="s">
        <v>238</v>
      </c>
      <c r="AO11528">
        <v>5</v>
      </c>
      <c r="AP11528" t="s">
        <v>246</v>
      </c>
      <c r="AQ11528" s="27">
        <v>41580</v>
      </c>
      <c r="AR11528" t="s">
        <v>240</v>
      </c>
      <c r="AS11528">
        <v>5</v>
      </c>
      <c r="AT11528" t="s">
        <v>246</v>
      </c>
      <c r="AU11528" s="27">
        <v>41580</v>
      </c>
    </row>
    <row r="11529" spans="1:47" x14ac:dyDescent="0.2">
      <c r="A11529">
        <v>11528</v>
      </c>
      <c r="B11529" t="s">
        <v>36413</v>
      </c>
      <c r="C11529" t="s">
        <v>4333</v>
      </c>
      <c r="D11529" t="s">
        <v>1318</v>
      </c>
      <c r="E11529" s="27">
        <v>41593</v>
      </c>
      <c r="F11529" t="s">
        <v>233</v>
      </c>
      <c r="G11529" s="27">
        <v>31751</v>
      </c>
      <c r="H11529">
        <v>29</v>
      </c>
      <c r="I11529" t="s">
        <v>244</v>
      </c>
      <c r="J11529" t="s">
        <v>245</v>
      </c>
      <c r="K11529">
        <v>0</v>
      </c>
      <c r="L11529">
        <v>1</v>
      </c>
      <c r="M11529">
        <v>1</v>
      </c>
      <c r="N11529">
        <v>0</v>
      </c>
      <c r="O11529">
        <v>1</v>
      </c>
      <c r="P11529">
        <v>-1</v>
      </c>
      <c r="Q11529" s="28">
        <v>41592.340277777781</v>
      </c>
      <c r="R11529" s="28">
        <v>41593.370138888888</v>
      </c>
      <c r="S11529" t="s">
        <v>36414</v>
      </c>
      <c r="T11529" s="27">
        <v>41592</v>
      </c>
      <c r="V11529">
        <v>1</v>
      </c>
      <c r="W11529" t="s">
        <v>32</v>
      </c>
      <c r="X11529" t="s">
        <v>359</v>
      </c>
      <c r="Y11529">
        <v>0</v>
      </c>
      <c r="AB11529" t="s">
        <v>237</v>
      </c>
      <c r="AH11529">
        <v>0</v>
      </c>
      <c r="AN11529" t="s">
        <v>238</v>
      </c>
      <c r="AO11529">
        <v>2</v>
      </c>
      <c r="AP11529" t="s">
        <v>239</v>
      </c>
      <c r="AQ11529" s="27">
        <v>41593</v>
      </c>
      <c r="AR11529" t="s">
        <v>240</v>
      </c>
      <c r="AS11529">
        <v>1</v>
      </c>
      <c r="AT11529" t="s">
        <v>239</v>
      </c>
      <c r="AU11529" s="27">
        <v>41593</v>
      </c>
    </row>
    <row r="11530" spans="1:47" x14ac:dyDescent="0.2">
      <c r="A11530">
        <v>11529</v>
      </c>
      <c r="B11530" t="s">
        <v>18945</v>
      </c>
      <c r="C11530" t="s">
        <v>793</v>
      </c>
      <c r="D11530" t="s">
        <v>381</v>
      </c>
      <c r="E11530" s="27">
        <v>41289</v>
      </c>
      <c r="F11530" t="s">
        <v>233</v>
      </c>
      <c r="G11530" s="27">
        <v>34159</v>
      </c>
      <c r="H11530">
        <v>22</v>
      </c>
      <c r="I11530" t="s">
        <v>259</v>
      </c>
      <c r="J11530" t="s">
        <v>250</v>
      </c>
      <c r="K11530">
        <v>0</v>
      </c>
      <c r="L11530">
        <v>7</v>
      </c>
      <c r="M11530">
        <v>1</v>
      </c>
      <c r="N11530">
        <v>0</v>
      </c>
      <c r="O11530">
        <v>2</v>
      </c>
      <c r="P11530">
        <v>-1</v>
      </c>
      <c r="Q11530" s="28">
        <v>41288.067361111112</v>
      </c>
      <c r="R11530" s="28">
        <v>41314.229166666664</v>
      </c>
      <c r="S11530" t="s">
        <v>36415</v>
      </c>
      <c r="T11530" s="27">
        <v>41288</v>
      </c>
      <c r="V11530">
        <v>1</v>
      </c>
      <c r="W11530" t="s">
        <v>36</v>
      </c>
      <c r="X11530" t="s">
        <v>279</v>
      </c>
      <c r="Y11530">
        <v>1</v>
      </c>
      <c r="AA11530" t="s">
        <v>36416</v>
      </c>
      <c r="AB11530" t="s">
        <v>32</v>
      </c>
      <c r="AD11530" s="27">
        <v>41746</v>
      </c>
      <c r="AE11530" t="s">
        <v>588</v>
      </c>
      <c r="AH11530">
        <v>1</v>
      </c>
      <c r="AJ11530" t="s">
        <v>36417</v>
      </c>
      <c r="AK11530" t="s">
        <v>462</v>
      </c>
      <c r="AL11530" s="27">
        <v>41774</v>
      </c>
      <c r="AM11530" t="s">
        <v>279</v>
      </c>
      <c r="AN11530" t="s">
        <v>238</v>
      </c>
      <c r="AO11530">
        <v>6</v>
      </c>
      <c r="AP11530" t="s">
        <v>246</v>
      </c>
      <c r="AQ11530" s="27">
        <v>41289</v>
      </c>
      <c r="AR11530" t="s">
        <v>240</v>
      </c>
      <c r="AS11530">
        <v>7</v>
      </c>
      <c r="AT11530" t="s">
        <v>246</v>
      </c>
      <c r="AU11530" s="27">
        <v>41289</v>
      </c>
    </row>
    <row r="11531" spans="1:47" x14ac:dyDescent="0.2">
      <c r="A11531">
        <v>11530</v>
      </c>
      <c r="B11531" t="s">
        <v>36418</v>
      </c>
      <c r="C11531" t="s">
        <v>793</v>
      </c>
      <c r="D11531" t="s">
        <v>1734</v>
      </c>
      <c r="E11531" s="27">
        <v>41999</v>
      </c>
      <c r="F11531" t="s">
        <v>233</v>
      </c>
      <c r="G11531" s="27">
        <v>23598</v>
      </c>
      <c r="H11531">
        <v>51</v>
      </c>
      <c r="I11531" t="s">
        <v>234</v>
      </c>
      <c r="J11531" t="s">
        <v>245</v>
      </c>
      <c r="K11531">
        <v>0</v>
      </c>
      <c r="L11531">
        <v>8</v>
      </c>
      <c r="M11531">
        <v>0</v>
      </c>
      <c r="N11531">
        <v>0</v>
      </c>
      <c r="O11531">
        <v>6</v>
      </c>
      <c r="P11531">
        <v>-399</v>
      </c>
      <c r="Q11531" s="28">
        <v>41600.416666666664</v>
      </c>
      <c r="R11531" s="28">
        <v>41603.372916666667</v>
      </c>
      <c r="S11531" t="s">
        <v>36419</v>
      </c>
      <c r="T11531" s="27">
        <v>40583</v>
      </c>
      <c r="V11531">
        <v>1416</v>
      </c>
      <c r="W11531" t="s">
        <v>36</v>
      </c>
      <c r="X11531" t="s">
        <v>6556</v>
      </c>
      <c r="Y11531">
        <v>0</v>
      </c>
      <c r="AB11531" t="s">
        <v>237</v>
      </c>
      <c r="AH11531">
        <v>0</v>
      </c>
      <c r="AN11531" t="s">
        <v>238</v>
      </c>
      <c r="AO11531">
        <v>3</v>
      </c>
      <c r="AP11531" t="s">
        <v>239</v>
      </c>
      <c r="AQ11531" s="27">
        <v>41999</v>
      </c>
      <c r="AR11531" t="s">
        <v>240</v>
      </c>
      <c r="AS11531">
        <v>8</v>
      </c>
      <c r="AT11531" t="s">
        <v>269</v>
      </c>
      <c r="AU11531" s="27">
        <v>41999</v>
      </c>
    </row>
    <row r="11532" spans="1:47" x14ac:dyDescent="0.2">
      <c r="A11532">
        <v>11531</v>
      </c>
      <c r="B11532" t="s">
        <v>36420</v>
      </c>
      <c r="C11532" t="s">
        <v>579</v>
      </c>
      <c r="D11532" t="s">
        <v>36421</v>
      </c>
      <c r="E11532" s="27">
        <v>41396</v>
      </c>
      <c r="F11532" t="s">
        <v>233</v>
      </c>
      <c r="G11532" s="27">
        <v>30010</v>
      </c>
      <c r="H11532">
        <v>34</v>
      </c>
      <c r="I11532" t="s">
        <v>244</v>
      </c>
      <c r="J11532" t="s">
        <v>245</v>
      </c>
      <c r="K11532">
        <v>0</v>
      </c>
      <c r="L11532">
        <v>4</v>
      </c>
      <c r="M11532">
        <v>0</v>
      </c>
      <c r="N11532">
        <v>0</v>
      </c>
      <c r="O11532">
        <v>2</v>
      </c>
      <c r="P11532">
        <v>-1</v>
      </c>
      <c r="Q11532" s="28">
        <v>41395.224999999999</v>
      </c>
      <c r="R11532" s="28">
        <v>41415.455555555556</v>
      </c>
      <c r="S11532" t="s">
        <v>36422</v>
      </c>
      <c r="U11532" s="27">
        <v>41395</v>
      </c>
      <c r="V11532">
        <v>1</v>
      </c>
      <c r="W11532" t="s">
        <v>32</v>
      </c>
      <c r="X11532" t="s">
        <v>274</v>
      </c>
      <c r="Y11532">
        <v>1</v>
      </c>
      <c r="AA11532" t="s">
        <v>36423</v>
      </c>
      <c r="AB11532" t="s">
        <v>32</v>
      </c>
      <c r="AC11532">
        <v>0</v>
      </c>
      <c r="AD11532" s="27">
        <v>41751</v>
      </c>
      <c r="AE11532" t="s">
        <v>359</v>
      </c>
      <c r="AF11532" s="27">
        <v>41751</v>
      </c>
      <c r="AG11532" s="27">
        <v>41842</v>
      </c>
      <c r="AH11532">
        <v>0</v>
      </c>
      <c r="AN11532" t="s">
        <v>238</v>
      </c>
      <c r="AO11532">
        <v>6</v>
      </c>
      <c r="AP11532" t="s">
        <v>246</v>
      </c>
      <c r="AQ11532" s="27">
        <v>41396</v>
      </c>
      <c r="AR11532" t="s">
        <v>240</v>
      </c>
      <c r="AS11532">
        <v>4</v>
      </c>
      <c r="AT11532" t="s">
        <v>239</v>
      </c>
      <c r="AU11532" s="27">
        <v>41396</v>
      </c>
    </row>
    <row r="11533" spans="1:47" x14ac:dyDescent="0.2">
      <c r="A11533">
        <v>11532</v>
      </c>
      <c r="B11533" t="s">
        <v>36424</v>
      </c>
      <c r="C11533" t="s">
        <v>36425</v>
      </c>
      <c r="D11533" t="s">
        <v>689</v>
      </c>
      <c r="E11533" s="27">
        <v>41848</v>
      </c>
      <c r="F11533" t="s">
        <v>294</v>
      </c>
      <c r="G11533" s="27">
        <v>34800</v>
      </c>
      <c r="H11533">
        <v>21</v>
      </c>
      <c r="I11533" t="s">
        <v>259</v>
      </c>
      <c r="J11533" t="s">
        <v>250</v>
      </c>
      <c r="K11533">
        <v>0</v>
      </c>
      <c r="L11533">
        <v>10</v>
      </c>
      <c r="M11533">
        <v>0</v>
      </c>
      <c r="N11533">
        <v>0</v>
      </c>
      <c r="O11533">
        <v>3</v>
      </c>
      <c r="P11533">
        <v>-1</v>
      </c>
      <c r="Q11533" s="28">
        <v>41847.424305555556</v>
      </c>
      <c r="R11533" s="28">
        <v>41903.504166666666</v>
      </c>
      <c r="S11533" t="s">
        <v>36426</v>
      </c>
      <c r="T11533" s="27">
        <v>41847</v>
      </c>
      <c r="V11533">
        <v>1</v>
      </c>
      <c r="W11533" t="s">
        <v>32</v>
      </c>
      <c r="X11533" t="s">
        <v>261</v>
      </c>
      <c r="Y11533">
        <v>1</v>
      </c>
      <c r="AA11533" t="s">
        <v>36427</v>
      </c>
      <c r="AB11533" t="s">
        <v>32</v>
      </c>
      <c r="AC11533">
        <v>0</v>
      </c>
      <c r="AD11533" s="27">
        <v>41966</v>
      </c>
      <c r="AE11533" t="s">
        <v>459</v>
      </c>
      <c r="AF11533" s="27">
        <v>41966</v>
      </c>
      <c r="AG11533" s="27">
        <v>41984</v>
      </c>
      <c r="AH11533">
        <v>0</v>
      </c>
      <c r="AN11533" t="s">
        <v>238</v>
      </c>
      <c r="AO11533">
        <v>9</v>
      </c>
      <c r="AP11533" t="s">
        <v>269</v>
      </c>
      <c r="AQ11533" s="27">
        <v>41848</v>
      </c>
      <c r="AR11533" t="s">
        <v>240</v>
      </c>
      <c r="AS11533">
        <v>10</v>
      </c>
      <c r="AT11533" t="s">
        <v>269</v>
      </c>
      <c r="AU11533" s="27">
        <v>41848</v>
      </c>
    </row>
    <row r="11534" spans="1:47" x14ac:dyDescent="0.2">
      <c r="A11534">
        <v>11533</v>
      </c>
      <c r="B11534" t="s">
        <v>36428</v>
      </c>
      <c r="C11534" t="s">
        <v>693</v>
      </c>
      <c r="D11534" t="s">
        <v>8959</v>
      </c>
      <c r="E11534" s="27">
        <v>41928</v>
      </c>
      <c r="F11534" t="s">
        <v>233</v>
      </c>
      <c r="G11534" s="27">
        <v>28740</v>
      </c>
      <c r="H11534">
        <v>37</v>
      </c>
      <c r="I11534" t="s">
        <v>244</v>
      </c>
      <c r="J11534" t="s">
        <v>245</v>
      </c>
      <c r="K11534">
        <v>0</v>
      </c>
      <c r="L11534">
        <v>4</v>
      </c>
      <c r="M11534">
        <v>1</v>
      </c>
      <c r="N11534">
        <v>0</v>
      </c>
      <c r="O11534">
        <v>6</v>
      </c>
      <c r="P11534">
        <v>-51</v>
      </c>
      <c r="Q11534" s="28">
        <v>41877.484027777777</v>
      </c>
      <c r="R11534" s="28">
        <v>41928.4375</v>
      </c>
      <c r="S11534" t="s">
        <v>36429</v>
      </c>
      <c r="T11534" s="27">
        <v>41877</v>
      </c>
      <c r="V11534">
        <v>51</v>
      </c>
      <c r="W11534" t="s">
        <v>32</v>
      </c>
      <c r="X11534" t="s">
        <v>261</v>
      </c>
      <c r="Y11534">
        <v>0</v>
      </c>
      <c r="AB11534" t="s">
        <v>237</v>
      </c>
      <c r="AH11534">
        <v>0</v>
      </c>
      <c r="AN11534" t="s">
        <v>238</v>
      </c>
      <c r="AO11534">
        <v>2</v>
      </c>
      <c r="AP11534" t="s">
        <v>239</v>
      </c>
      <c r="AQ11534" s="27">
        <v>41928</v>
      </c>
      <c r="AR11534" t="s">
        <v>240</v>
      </c>
      <c r="AS11534">
        <v>4</v>
      </c>
      <c r="AT11534" t="s">
        <v>239</v>
      </c>
      <c r="AU11534" s="27">
        <v>41928</v>
      </c>
    </row>
    <row r="11535" spans="1:47" x14ac:dyDescent="0.2">
      <c r="A11535">
        <v>11534</v>
      </c>
      <c r="B11535" t="s">
        <v>36430</v>
      </c>
      <c r="C11535" t="s">
        <v>9712</v>
      </c>
      <c r="D11535" t="s">
        <v>2666</v>
      </c>
      <c r="E11535" s="27">
        <v>41470</v>
      </c>
      <c r="F11535" t="s">
        <v>233</v>
      </c>
      <c r="G11535" s="27">
        <v>21287</v>
      </c>
      <c r="H11535">
        <v>58</v>
      </c>
      <c r="I11535" t="s">
        <v>234</v>
      </c>
      <c r="J11535" t="s">
        <v>250</v>
      </c>
      <c r="K11535">
        <v>0</v>
      </c>
      <c r="L11535">
        <v>1</v>
      </c>
      <c r="M11535">
        <v>0</v>
      </c>
      <c r="N11535">
        <v>0</v>
      </c>
      <c r="O11535">
        <v>3</v>
      </c>
      <c r="P11535">
        <v>-2</v>
      </c>
      <c r="Q11535" s="28">
        <v>41468.056944444441</v>
      </c>
      <c r="R11535" s="28">
        <v>41468.068749999999</v>
      </c>
      <c r="S11535" t="s">
        <v>36431</v>
      </c>
      <c r="U11535" s="27">
        <v>41467</v>
      </c>
      <c r="V11535">
        <v>3</v>
      </c>
      <c r="W11535" t="s">
        <v>32</v>
      </c>
      <c r="X11535" t="s">
        <v>274</v>
      </c>
      <c r="Y11535">
        <v>0</v>
      </c>
      <c r="AB11535" t="s">
        <v>237</v>
      </c>
      <c r="AH11535">
        <v>0</v>
      </c>
      <c r="AN11535" t="s">
        <v>238</v>
      </c>
      <c r="AO11535">
        <v>1</v>
      </c>
      <c r="AP11535" t="s">
        <v>239</v>
      </c>
      <c r="AQ11535" s="27">
        <v>41470</v>
      </c>
      <c r="AR11535" t="s">
        <v>240</v>
      </c>
      <c r="AS11535">
        <v>1</v>
      </c>
      <c r="AT11535" t="s">
        <v>239</v>
      </c>
      <c r="AU11535" s="27">
        <v>41470</v>
      </c>
    </row>
    <row r="11536" spans="1:47" x14ac:dyDescent="0.2">
      <c r="A11536">
        <v>11535</v>
      </c>
      <c r="B11536" t="s">
        <v>36432</v>
      </c>
      <c r="C11536" t="s">
        <v>3539</v>
      </c>
      <c r="D11536" t="s">
        <v>3497</v>
      </c>
      <c r="E11536" s="27">
        <v>41682</v>
      </c>
      <c r="F11536" t="s">
        <v>233</v>
      </c>
      <c r="G11536" s="27">
        <v>28694</v>
      </c>
      <c r="H11536">
        <v>37</v>
      </c>
      <c r="I11536" t="s">
        <v>244</v>
      </c>
      <c r="J11536" t="s">
        <v>250</v>
      </c>
      <c r="K11536">
        <v>0</v>
      </c>
      <c r="L11536">
        <v>4</v>
      </c>
      <c r="M11536">
        <v>0</v>
      </c>
      <c r="N11536">
        <v>0</v>
      </c>
      <c r="O11536">
        <v>5</v>
      </c>
      <c r="P11536">
        <v>-45</v>
      </c>
      <c r="Q11536" s="28">
        <v>41637.411805555559</v>
      </c>
      <c r="R11536" s="28">
        <v>41682.470138888886</v>
      </c>
      <c r="S11536" t="s">
        <v>36433</v>
      </c>
      <c r="T11536" s="27">
        <v>41637</v>
      </c>
      <c r="V11536">
        <v>45</v>
      </c>
      <c r="W11536" t="s">
        <v>36</v>
      </c>
      <c r="X11536" t="s">
        <v>806</v>
      </c>
      <c r="Y11536">
        <v>0</v>
      </c>
      <c r="AB11536" t="s">
        <v>237</v>
      </c>
      <c r="AH11536">
        <v>0</v>
      </c>
      <c r="AN11536" t="s">
        <v>238</v>
      </c>
      <c r="AO11536">
        <v>2</v>
      </c>
      <c r="AP11536" t="s">
        <v>239</v>
      </c>
      <c r="AQ11536" s="27">
        <v>41682</v>
      </c>
      <c r="AR11536" t="s">
        <v>240</v>
      </c>
      <c r="AS11536">
        <v>4</v>
      </c>
      <c r="AT11536" t="s">
        <v>239</v>
      </c>
      <c r="AU11536" s="27">
        <v>41682</v>
      </c>
    </row>
    <row r="11537" spans="1:47" x14ac:dyDescent="0.2">
      <c r="A11537">
        <v>11536</v>
      </c>
      <c r="B11537" t="s">
        <v>36434</v>
      </c>
      <c r="C11537" t="s">
        <v>36435</v>
      </c>
      <c r="D11537" t="s">
        <v>27395</v>
      </c>
      <c r="E11537" s="27">
        <v>41346</v>
      </c>
      <c r="F11537" t="s">
        <v>233</v>
      </c>
      <c r="G11537" s="27">
        <v>32313</v>
      </c>
      <c r="H11537">
        <v>27</v>
      </c>
      <c r="I11537" t="s">
        <v>244</v>
      </c>
      <c r="J11537" t="s">
        <v>250</v>
      </c>
      <c r="K11537">
        <v>0</v>
      </c>
      <c r="L11537">
        <v>10</v>
      </c>
      <c r="M11537">
        <v>0</v>
      </c>
      <c r="N11537">
        <v>1</v>
      </c>
      <c r="O11537">
        <v>13</v>
      </c>
      <c r="P11537">
        <v>26</v>
      </c>
      <c r="Q11537" s="28">
        <v>41372.206944444442</v>
      </c>
      <c r="R11537" s="28">
        <v>41373.188888888886</v>
      </c>
      <c r="S11537" t="s">
        <v>36436</v>
      </c>
      <c r="T11537" s="27">
        <v>41345</v>
      </c>
      <c r="V11537">
        <v>1</v>
      </c>
      <c r="W11537" t="s">
        <v>36</v>
      </c>
      <c r="X11537" t="s">
        <v>474</v>
      </c>
      <c r="Y11537">
        <v>1</v>
      </c>
      <c r="AA11537" t="s">
        <v>36437</v>
      </c>
      <c r="AB11537" t="s">
        <v>36</v>
      </c>
      <c r="AC11537">
        <v>0</v>
      </c>
      <c r="AD11537" s="27">
        <v>41372</v>
      </c>
      <c r="AE11537" t="s">
        <v>385</v>
      </c>
      <c r="AF11537" s="27">
        <v>41372</v>
      </c>
      <c r="AG11537" s="27">
        <v>41373</v>
      </c>
      <c r="AH11537">
        <v>0</v>
      </c>
      <c r="AN11537" t="s">
        <v>238</v>
      </c>
      <c r="AO11537">
        <v>7</v>
      </c>
      <c r="AP11537" t="s">
        <v>246</v>
      </c>
      <c r="AQ11537" s="27">
        <v>41346</v>
      </c>
      <c r="AR11537" t="s">
        <v>240</v>
      </c>
      <c r="AS11537">
        <v>10</v>
      </c>
      <c r="AT11537" t="s">
        <v>269</v>
      </c>
      <c r="AU11537" s="27">
        <v>41346</v>
      </c>
    </row>
    <row r="11538" spans="1:47" x14ac:dyDescent="0.2">
      <c r="A11538">
        <v>11537</v>
      </c>
      <c r="B11538" t="s">
        <v>36438</v>
      </c>
      <c r="C11538" t="s">
        <v>1308</v>
      </c>
      <c r="D11538" t="s">
        <v>36439</v>
      </c>
      <c r="E11538" s="27">
        <v>41417</v>
      </c>
      <c r="F11538" t="s">
        <v>233</v>
      </c>
      <c r="G11538" s="27">
        <v>33892</v>
      </c>
      <c r="H11538">
        <v>23</v>
      </c>
      <c r="I11538" t="s">
        <v>259</v>
      </c>
      <c r="J11538" t="s">
        <v>245</v>
      </c>
      <c r="K11538">
        <v>0</v>
      </c>
      <c r="L11538">
        <v>9</v>
      </c>
      <c r="M11538">
        <v>0</v>
      </c>
      <c r="N11538">
        <v>0</v>
      </c>
      <c r="O11538">
        <v>2</v>
      </c>
      <c r="P11538">
        <v>-1</v>
      </c>
      <c r="Q11538" s="28">
        <v>41416.397222222222</v>
      </c>
      <c r="R11538" s="28">
        <v>41452.234722222223</v>
      </c>
      <c r="S11538" t="s">
        <v>36440</v>
      </c>
      <c r="T11538" s="27">
        <v>41416</v>
      </c>
      <c r="V11538">
        <v>1</v>
      </c>
      <c r="W11538" t="s">
        <v>32</v>
      </c>
      <c r="X11538" t="s">
        <v>261</v>
      </c>
      <c r="Y11538">
        <v>1</v>
      </c>
      <c r="AA11538" t="s">
        <v>36441</v>
      </c>
      <c r="AB11538" t="s">
        <v>32</v>
      </c>
      <c r="AC11538">
        <v>0</v>
      </c>
      <c r="AD11538" s="27">
        <v>41730</v>
      </c>
      <c r="AE11538" t="s">
        <v>261</v>
      </c>
      <c r="AF11538" s="27">
        <v>41730</v>
      </c>
      <c r="AG11538" s="27">
        <v>41801</v>
      </c>
      <c r="AH11538">
        <v>0</v>
      </c>
      <c r="AN11538" t="s">
        <v>238</v>
      </c>
      <c r="AO11538">
        <v>8</v>
      </c>
      <c r="AP11538" t="s">
        <v>269</v>
      </c>
      <c r="AQ11538" s="27">
        <v>41417</v>
      </c>
      <c r="AR11538" t="s">
        <v>240</v>
      </c>
      <c r="AS11538">
        <v>9</v>
      </c>
      <c r="AT11538" t="s">
        <v>269</v>
      </c>
      <c r="AU11538" s="27">
        <v>41417</v>
      </c>
    </row>
    <row r="11539" spans="1:47" x14ac:dyDescent="0.2">
      <c r="A11539">
        <v>11538</v>
      </c>
      <c r="B11539" t="s">
        <v>36442</v>
      </c>
      <c r="C11539" t="s">
        <v>36443</v>
      </c>
      <c r="D11539" t="s">
        <v>36444</v>
      </c>
      <c r="E11539" s="27">
        <v>41414</v>
      </c>
      <c r="F11539" t="s">
        <v>233</v>
      </c>
      <c r="G11539" s="27">
        <v>23137</v>
      </c>
      <c r="H11539">
        <v>52</v>
      </c>
      <c r="I11539" t="s">
        <v>234</v>
      </c>
      <c r="J11539" t="s">
        <v>245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-1</v>
      </c>
      <c r="Q11539" s="28">
        <v>41413.356944444444</v>
      </c>
      <c r="R11539" s="28">
        <v>41414.293749999997</v>
      </c>
      <c r="S11539" t="s">
        <v>36445</v>
      </c>
      <c r="T11539" s="27">
        <v>41413</v>
      </c>
      <c r="V11539">
        <v>1</v>
      </c>
      <c r="W11539" t="s">
        <v>36</v>
      </c>
      <c r="X11539" t="s">
        <v>279</v>
      </c>
      <c r="Y11539">
        <v>0</v>
      </c>
      <c r="AB11539" t="s">
        <v>237</v>
      </c>
      <c r="AH11539">
        <v>0</v>
      </c>
      <c r="AN11539" t="s">
        <v>238</v>
      </c>
      <c r="AO11539">
        <v>1</v>
      </c>
      <c r="AP11539" t="s">
        <v>239</v>
      </c>
      <c r="AQ11539" s="27">
        <v>41414</v>
      </c>
      <c r="AR11539" t="s">
        <v>240</v>
      </c>
      <c r="AS11539">
        <v>1</v>
      </c>
      <c r="AT11539" t="s">
        <v>239</v>
      </c>
      <c r="AU11539" s="27">
        <v>41414</v>
      </c>
    </row>
    <row r="11540" spans="1:47" x14ac:dyDescent="0.2">
      <c r="A11540">
        <v>11539</v>
      </c>
      <c r="B11540" t="s">
        <v>36446</v>
      </c>
      <c r="C11540" t="s">
        <v>2212</v>
      </c>
      <c r="D11540" t="s">
        <v>11738</v>
      </c>
      <c r="E11540" s="27">
        <v>41955</v>
      </c>
      <c r="F11540" t="s">
        <v>233</v>
      </c>
      <c r="G11540" s="27">
        <v>22788</v>
      </c>
      <c r="H11540">
        <v>53</v>
      </c>
      <c r="I11540" t="s">
        <v>234</v>
      </c>
      <c r="J11540" t="s">
        <v>353</v>
      </c>
      <c r="K11540">
        <v>0</v>
      </c>
      <c r="L11540">
        <v>1</v>
      </c>
      <c r="M11540">
        <v>0</v>
      </c>
      <c r="N11540">
        <v>0</v>
      </c>
      <c r="O11540">
        <v>1</v>
      </c>
      <c r="P11540">
        <v>-22</v>
      </c>
      <c r="Q11540" s="28">
        <v>41933.459027777775</v>
      </c>
      <c r="R11540" s="28">
        <v>41934.311805555553</v>
      </c>
      <c r="S11540" t="s">
        <v>36447</v>
      </c>
      <c r="U11540" s="27">
        <v>41933</v>
      </c>
      <c r="V11540">
        <v>22</v>
      </c>
      <c r="W11540" t="s">
        <v>32</v>
      </c>
      <c r="X11540" t="s">
        <v>274</v>
      </c>
      <c r="Y11540">
        <v>0</v>
      </c>
      <c r="AB11540" t="s">
        <v>237</v>
      </c>
      <c r="AH11540">
        <v>0</v>
      </c>
      <c r="AN11540" t="s">
        <v>238</v>
      </c>
      <c r="AO11540">
        <v>1</v>
      </c>
      <c r="AP11540" t="s">
        <v>239</v>
      </c>
      <c r="AQ11540" s="27">
        <v>41955</v>
      </c>
      <c r="AR11540" t="s">
        <v>240</v>
      </c>
      <c r="AS11540">
        <v>1</v>
      </c>
      <c r="AT11540" t="s">
        <v>239</v>
      </c>
      <c r="AU11540" s="27">
        <v>41955</v>
      </c>
    </row>
    <row r="11541" spans="1:47" x14ac:dyDescent="0.2">
      <c r="A11541">
        <v>11540</v>
      </c>
      <c r="B11541" t="s">
        <v>36448</v>
      </c>
      <c r="C11541" t="s">
        <v>4732</v>
      </c>
      <c r="D11541" t="s">
        <v>381</v>
      </c>
      <c r="E11541" s="27">
        <v>41384</v>
      </c>
      <c r="F11541" t="s">
        <v>233</v>
      </c>
      <c r="G11541" s="27">
        <v>21515</v>
      </c>
      <c r="H11541">
        <v>57</v>
      </c>
      <c r="I11541" t="s">
        <v>234</v>
      </c>
      <c r="J11541" t="s">
        <v>250</v>
      </c>
      <c r="K11541">
        <v>0</v>
      </c>
      <c r="L11541">
        <v>1</v>
      </c>
      <c r="M11541">
        <v>0</v>
      </c>
      <c r="N11541">
        <v>0</v>
      </c>
      <c r="O11541">
        <v>1</v>
      </c>
      <c r="P11541">
        <v>-1</v>
      </c>
      <c r="Q11541" s="28">
        <v>41383.498611111114</v>
      </c>
      <c r="R11541" s="28">
        <v>41384.072916666664</v>
      </c>
      <c r="S11541" t="s">
        <v>36449</v>
      </c>
      <c r="T11541" s="27">
        <v>41383</v>
      </c>
      <c r="V11541">
        <v>1</v>
      </c>
      <c r="W11541" t="s">
        <v>32</v>
      </c>
      <c r="X11541" t="s">
        <v>337</v>
      </c>
      <c r="Y11541">
        <v>0</v>
      </c>
      <c r="AB11541" t="s">
        <v>237</v>
      </c>
      <c r="AH11541">
        <v>0</v>
      </c>
      <c r="AN11541" t="s">
        <v>238</v>
      </c>
      <c r="AO11541">
        <v>1</v>
      </c>
      <c r="AP11541" t="s">
        <v>239</v>
      </c>
      <c r="AQ11541" s="27">
        <v>41384</v>
      </c>
      <c r="AR11541" t="s">
        <v>240</v>
      </c>
      <c r="AS11541">
        <v>1</v>
      </c>
      <c r="AT11541" t="s">
        <v>239</v>
      </c>
      <c r="AU11541" s="27">
        <v>41384</v>
      </c>
    </row>
    <row r="11542" spans="1:47" x14ac:dyDescent="0.2">
      <c r="A11542">
        <v>11541</v>
      </c>
      <c r="B11542" t="s">
        <v>36450</v>
      </c>
      <c r="C11542" t="s">
        <v>6345</v>
      </c>
      <c r="D11542" t="s">
        <v>1647</v>
      </c>
      <c r="E11542" s="27">
        <v>41982</v>
      </c>
      <c r="F11542" t="s">
        <v>294</v>
      </c>
      <c r="G11542" s="27">
        <v>32972</v>
      </c>
      <c r="H11542">
        <v>26</v>
      </c>
      <c r="I11542" t="s">
        <v>244</v>
      </c>
      <c r="J11542" t="s">
        <v>250</v>
      </c>
      <c r="K11542">
        <v>0</v>
      </c>
      <c r="L11542">
        <v>8</v>
      </c>
      <c r="M11542">
        <v>0</v>
      </c>
      <c r="N11542">
        <v>0</v>
      </c>
      <c r="O11542">
        <v>8</v>
      </c>
      <c r="P11542">
        <v>-1</v>
      </c>
      <c r="Q11542" s="28">
        <v>41981.304166666669</v>
      </c>
      <c r="R11542" s="28">
        <v>42012.43472222222</v>
      </c>
      <c r="S11542" t="s">
        <v>36451</v>
      </c>
      <c r="T11542" s="27">
        <v>41981</v>
      </c>
      <c r="V11542">
        <v>1</v>
      </c>
      <c r="W11542" t="s">
        <v>32</v>
      </c>
      <c r="X11542" t="s">
        <v>359</v>
      </c>
      <c r="Y11542">
        <v>0</v>
      </c>
      <c r="AB11542" t="s">
        <v>237</v>
      </c>
      <c r="AH11542">
        <v>0</v>
      </c>
      <c r="AN11542" t="s">
        <v>238</v>
      </c>
      <c r="AO11542">
        <v>7</v>
      </c>
      <c r="AP11542" t="s">
        <v>246</v>
      </c>
      <c r="AQ11542" s="27">
        <v>41982</v>
      </c>
      <c r="AR11542" t="s">
        <v>240</v>
      </c>
      <c r="AS11542">
        <v>8</v>
      </c>
      <c r="AT11542" t="s">
        <v>269</v>
      </c>
      <c r="AU11542" s="27">
        <v>41982</v>
      </c>
    </row>
    <row r="11543" spans="1:47" x14ac:dyDescent="0.2">
      <c r="A11543">
        <v>11542</v>
      </c>
      <c r="B11543" t="s">
        <v>36452</v>
      </c>
      <c r="C11543" t="s">
        <v>585</v>
      </c>
      <c r="D11543" t="s">
        <v>36453</v>
      </c>
      <c r="E11543" s="27">
        <v>41612</v>
      </c>
      <c r="F11543" t="s">
        <v>233</v>
      </c>
      <c r="G11543" s="27">
        <v>31381</v>
      </c>
      <c r="H11543">
        <v>30</v>
      </c>
      <c r="I11543" t="s">
        <v>244</v>
      </c>
      <c r="J11543" t="s">
        <v>250</v>
      </c>
      <c r="K11543">
        <v>0</v>
      </c>
      <c r="L11543">
        <v>8</v>
      </c>
      <c r="M11543">
        <v>0</v>
      </c>
      <c r="N11543">
        <v>0</v>
      </c>
      <c r="O11543">
        <v>1</v>
      </c>
      <c r="P11543">
        <v>0</v>
      </c>
      <c r="Q11543" s="28">
        <v>41612.177083333336</v>
      </c>
      <c r="R11543" s="28">
        <v>41612.331944444442</v>
      </c>
      <c r="S11543" t="s">
        <v>36454</v>
      </c>
      <c r="T11543" s="27">
        <v>38963</v>
      </c>
      <c r="V11543">
        <v>2649</v>
      </c>
      <c r="W11543" t="s">
        <v>36</v>
      </c>
      <c r="X11543" t="s">
        <v>392</v>
      </c>
      <c r="Y11543">
        <v>0</v>
      </c>
      <c r="AB11543" t="s">
        <v>237</v>
      </c>
      <c r="AH11543">
        <v>0</v>
      </c>
      <c r="AN11543" t="s">
        <v>238</v>
      </c>
      <c r="AO11543">
        <v>3</v>
      </c>
      <c r="AP11543" t="s">
        <v>239</v>
      </c>
      <c r="AQ11543" s="27">
        <v>41612</v>
      </c>
      <c r="AR11543" t="s">
        <v>240</v>
      </c>
      <c r="AS11543">
        <v>8</v>
      </c>
      <c r="AT11543" t="s">
        <v>269</v>
      </c>
      <c r="AU11543" s="27">
        <v>41612</v>
      </c>
    </row>
    <row r="11544" spans="1:47" x14ac:dyDescent="0.2">
      <c r="A11544">
        <v>11543</v>
      </c>
      <c r="B11544" t="s">
        <v>36455</v>
      </c>
      <c r="C11544" t="s">
        <v>484</v>
      </c>
      <c r="D11544" t="s">
        <v>36456</v>
      </c>
      <c r="E11544" s="27">
        <v>41470</v>
      </c>
      <c r="F11544" t="s">
        <v>233</v>
      </c>
      <c r="G11544" s="27">
        <v>24970</v>
      </c>
      <c r="H11544">
        <v>47</v>
      </c>
      <c r="I11544" t="s">
        <v>234</v>
      </c>
      <c r="J11544" t="s">
        <v>245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-1</v>
      </c>
      <c r="Q11544" s="28">
        <v>41469.177083333336</v>
      </c>
      <c r="R11544" s="28">
        <v>41470.047222222223</v>
      </c>
      <c r="S11544" t="s">
        <v>36457</v>
      </c>
      <c r="T11544" s="27">
        <v>41469</v>
      </c>
      <c r="V11544">
        <v>1</v>
      </c>
      <c r="W11544" t="s">
        <v>36</v>
      </c>
      <c r="X11544" t="s">
        <v>780</v>
      </c>
      <c r="Y11544">
        <v>0</v>
      </c>
      <c r="AB11544" t="s">
        <v>237</v>
      </c>
      <c r="AH11544">
        <v>0</v>
      </c>
      <c r="AN11544" t="s">
        <v>238</v>
      </c>
      <c r="AO11544">
        <v>1</v>
      </c>
      <c r="AP11544" t="s">
        <v>239</v>
      </c>
      <c r="AQ11544" s="27">
        <v>41470</v>
      </c>
      <c r="AR11544" t="s">
        <v>240</v>
      </c>
      <c r="AS11544">
        <v>1</v>
      </c>
      <c r="AT11544" t="s">
        <v>239</v>
      </c>
      <c r="AU11544" s="27">
        <v>41470</v>
      </c>
    </row>
    <row r="11545" spans="1:47" x14ac:dyDescent="0.2">
      <c r="A11545">
        <v>11544</v>
      </c>
      <c r="B11545" t="s">
        <v>36458</v>
      </c>
      <c r="C11545" t="s">
        <v>36459</v>
      </c>
      <c r="D11545" t="s">
        <v>4232</v>
      </c>
      <c r="E11545" s="27">
        <v>41919</v>
      </c>
      <c r="F11545" t="s">
        <v>233</v>
      </c>
      <c r="G11545" s="27">
        <v>30936</v>
      </c>
      <c r="H11545">
        <v>31</v>
      </c>
      <c r="I11545" t="s">
        <v>244</v>
      </c>
      <c r="J11545" t="s">
        <v>22</v>
      </c>
      <c r="K11545">
        <v>0</v>
      </c>
      <c r="L11545">
        <v>5</v>
      </c>
      <c r="M11545">
        <v>0</v>
      </c>
      <c r="N11545">
        <v>0</v>
      </c>
      <c r="O11545">
        <v>11</v>
      </c>
      <c r="P11545">
        <v>-68</v>
      </c>
      <c r="Q11545" s="28">
        <v>41851.130555555559</v>
      </c>
      <c r="R11545" s="28">
        <v>41901.238888888889</v>
      </c>
      <c r="S11545" t="s">
        <v>36460</v>
      </c>
      <c r="T11545" s="27">
        <v>41851</v>
      </c>
      <c r="V11545">
        <v>68</v>
      </c>
      <c r="W11545" t="s">
        <v>32</v>
      </c>
      <c r="X11545" t="s">
        <v>261</v>
      </c>
      <c r="Y11545">
        <v>0</v>
      </c>
      <c r="AB11545" t="s">
        <v>237</v>
      </c>
      <c r="AH11545">
        <v>0</v>
      </c>
      <c r="AN11545" t="s">
        <v>238</v>
      </c>
      <c r="AO11545">
        <v>3</v>
      </c>
      <c r="AP11545" t="s">
        <v>239</v>
      </c>
      <c r="AQ11545" s="27">
        <v>41919</v>
      </c>
      <c r="AR11545" t="s">
        <v>240</v>
      </c>
      <c r="AS11545">
        <v>5</v>
      </c>
      <c r="AT11545" t="s">
        <v>246</v>
      </c>
      <c r="AU11545" s="27">
        <v>41919</v>
      </c>
    </row>
    <row r="11546" spans="1:47" x14ac:dyDescent="0.2">
      <c r="A11546">
        <v>11545</v>
      </c>
      <c r="B11546" t="s">
        <v>36461</v>
      </c>
      <c r="C11546" t="s">
        <v>36462</v>
      </c>
      <c r="D11546" t="s">
        <v>6234</v>
      </c>
      <c r="E11546" s="27">
        <v>41734</v>
      </c>
      <c r="F11546" t="s">
        <v>233</v>
      </c>
      <c r="G11546" s="27">
        <v>34478</v>
      </c>
      <c r="H11546">
        <v>21</v>
      </c>
      <c r="I11546" t="s">
        <v>259</v>
      </c>
      <c r="J11546" t="s">
        <v>250</v>
      </c>
      <c r="K11546">
        <v>0</v>
      </c>
      <c r="L11546">
        <v>9</v>
      </c>
      <c r="M11546">
        <v>0</v>
      </c>
      <c r="N11546">
        <v>0</v>
      </c>
      <c r="O11546">
        <v>0</v>
      </c>
      <c r="W11546" t="s">
        <v>237</v>
      </c>
      <c r="Y11546">
        <v>-1</v>
      </c>
      <c r="AB11546" t="s">
        <v>237</v>
      </c>
      <c r="AH11546">
        <v>0</v>
      </c>
      <c r="AN11546" t="s">
        <v>238</v>
      </c>
      <c r="AO11546">
        <v>10</v>
      </c>
      <c r="AP11546" t="s">
        <v>269</v>
      </c>
      <c r="AQ11546" s="27">
        <v>41734</v>
      </c>
      <c r="AR11546" t="s">
        <v>240</v>
      </c>
      <c r="AS11546">
        <v>9</v>
      </c>
      <c r="AT11546" t="s">
        <v>269</v>
      </c>
      <c r="AU11546" s="27">
        <v>41734</v>
      </c>
    </row>
    <row r="11547" spans="1:47" x14ac:dyDescent="0.2">
      <c r="A11547">
        <v>11546</v>
      </c>
      <c r="B11547" t="s">
        <v>36463</v>
      </c>
      <c r="C11547" t="s">
        <v>14301</v>
      </c>
      <c r="D11547" t="s">
        <v>13258</v>
      </c>
      <c r="E11547" s="27">
        <v>41634</v>
      </c>
      <c r="F11547" t="s">
        <v>294</v>
      </c>
      <c r="G11547" s="27">
        <v>33996</v>
      </c>
      <c r="H11547">
        <v>23</v>
      </c>
      <c r="I11547" t="s">
        <v>259</v>
      </c>
      <c r="J11547" t="s">
        <v>250</v>
      </c>
      <c r="K11547">
        <v>0</v>
      </c>
      <c r="L11547">
        <v>9</v>
      </c>
      <c r="M11547">
        <v>0</v>
      </c>
      <c r="N11547">
        <v>0</v>
      </c>
      <c r="O11547">
        <v>4</v>
      </c>
      <c r="P11547">
        <v>-7</v>
      </c>
      <c r="Q11547" s="28">
        <v>41627.052777777775</v>
      </c>
      <c r="R11547" s="28">
        <v>41634.46597222222</v>
      </c>
      <c r="S11547" t="s">
        <v>36464</v>
      </c>
      <c r="T11547" s="27">
        <v>41626</v>
      </c>
      <c r="V11547">
        <v>8</v>
      </c>
      <c r="W11547" t="s">
        <v>36</v>
      </c>
      <c r="X11547" t="s">
        <v>404</v>
      </c>
      <c r="Y11547">
        <v>0</v>
      </c>
      <c r="AB11547" t="s">
        <v>237</v>
      </c>
      <c r="AH11547">
        <v>0</v>
      </c>
      <c r="AN11547" t="s">
        <v>238</v>
      </c>
      <c r="AO11547">
        <v>8</v>
      </c>
      <c r="AP11547" t="s">
        <v>269</v>
      </c>
      <c r="AQ11547" s="27">
        <v>41634</v>
      </c>
      <c r="AR11547" t="s">
        <v>240</v>
      </c>
      <c r="AS11547">
        <v>9</v>
      </c>
      <c r="AT11547" t="s">
        <v>269</v>
      </c>
      <c r="AU11547" s="27">
        <v>41634</v>
      </c>
    </row>
    <row r="11548" spans="1:47" x14ac:dyDescent="0.2">
      <c r="A11548">
        <v>11547</v>
      </c>
      <c r="B11548" t="s">
        <v>36465</v>
      </c>
      <c r="C11548" t="s">
        <v>1218</v>
      </c>
      <c r="D11548" t="s">
        <v>36466</v>
      </c>
      <c r="E11548" s="27">
        <v>41395</v>
      </c>
      <c r="F11548" t="s">
        <v>233</v>
      </c>
      <c r="G11548" s="27">
        <v>20528</v>
      </c>
      <c r="H11548">
        <v>60</v>
      </c>
      <c r="I11548" t="s">
        <v>234</v>
      </c>
      <c r="J11548" t="s">
        <v>250</v>
      </c>
      <c r="K11548">
        <v>0</v>
      </c>
      <c r="L11548">
        <v>9</v>
      </c>
      <c r="M11548">
        <v>0</v>
      </c>
      <c r="N11548">
        <v>0</v>
      </c>
      <c r="O11548">
        <v>2</v>
      </c>
      <c r="P11548">
        <v>-1</v>
      </c>
      <c r="Q11548" s="28">
        <v>41394.272916666669</v>
      </c>
      <c r="R11548" s="28">
        <v>41403.357638888891</v>
      </c>
      <c r="S11548" t="s">
        <v>36467</v>
      </c>
      <c r="T11548" s="27">
        <v>41394</v>
      </c>
      <c r="V11548">
        <v>1</v>
      </c>
      <c r="W11548" t="s">
        <v>32</v>
      </c>
      <c r="X11548" t="s">
        <v>261</v>
      </c>
      <c r="Y11548">
        <v>0</v>
      </c>
      <c r="AB11548" t="s">
        <v>237</v>
      </c>
      <c r="AH11548">
        <v>0</v>
      </c>
      <c r="AN11548" t="s">
        <v>238</v>
      </c>
      <c r="AO11548">
        <v>5</v>
      </c>
      <c r="AP11548" t="s">
        <v>246</v>
      </c>
      <c r="AQ11548" s="27">
        <v>41395</v>
      </c>
      <c r="AR11548" t="s">
        <v>240</v>
      </c>
      <c r="AS11548">
        <v>9</v>
      </c>
      <c r="AT11548" t="s">
        <v>269</v>
      </c>
      <c r="AU11548" s="27">
        <v>41395</v>
      </c>
    </row>
    <row r="11549" spans="1:47" x14ac:dyDescent="0.2">
      <c r="A11549">
        <v>11548</v>
      </c>
      <c r="B11549" t="s">
        <v>36468</v>
      </c>
      <c r="C11549" t="s">
        <v>36469</v>
      </c>
      <c r="D11549" t="s">
        <v>36470</v>
      </c>
      <c r="E11549" s="27">
        <v>41765</v>
      </c>
      <c r="F11549" t="s">
        <v>294</v>
      </c>
      <c r="G11549" s="27">
        <v>31395</v>
      </c>
      <c r="H11549">
        <v>30</v>
      </c>
      <c r="I11549" t="s">
        <v>244</v>
      </c>
      <c r="J11549" t="s">
        <v>22</v>
      </c>
      <c r="K11549">
        <v>0</v>
      </c>
      <c r="L11549">
        <v>2</v>
      </c>
      <c r="M11549">
        <v>0</v>
      </c>
      <c r="N11549">
        <v>0</v>
      </c>
      <c r="O11549">
        <v>0</v>
      </c>
      <c r="P11549">
        <v>-1</v>
      </c>
      <c r="Q11549" s="28">
        <v>41764.421527777777</v>
      </c>
      <c r="R11549" s="28">
        <v>41765.064583333333</v>
      </c>
      <c r="S11549" t="s">
        <v>36471</v>
      </c>
      <c r="T11549" s="27">
        <v>41764</v>
      </c>
      <c r="V11549">
        <v>1</v>
      </c>
      <c r="W11549" t="s">
        <v>36</v>
      </c>
      <c r="X11549" t="s">
        <v>279</v>
      </c>
      <c r="Y11549">
        <v>0</v>
      </c>
      <c r="AB11549" t="s">
        <v>237</v>
      </c>
      <c r="AH11549">
        <v>0</v>
      </c>
      <c r="AN11549" t="s">
        <v>238</v>
      </c>
      <c r="AO11549">
        <v>2</v>
      </c>
      <c r="AP11549" t="s">
        <v>239</v>
      </c>
      <c r="AQ11549" s="27">
        <v>41765</v>
      </c>
      <c r="AR11549" t="s">
        <v>240</v>
      </c>
      <c r="AS11549">
        <v>2</v>
      </c>
      <c r="AT11549" t="s">
        <v>239</v>
      </c>
      <c r="AU11549" s="27">
        <v>41765</v>
      </c>
    </row>
    <row r="11550" spans="1:47" x14ac:dyDescent="0.2">
      <c r="A11550">
        <v>11549</v>
      </c>
      <c r="B11550" t="s">
        <v>36472</v>
      </c>
      <c r="C11550" t="s">
        <v>36473</v>
      </c>
      <c r="D11550" t="s">
        <v>34360</v>
      </c>
      <c r="E11550" s="27">
        <v>41859</v>
      </c>
      <c r="F11550" t="s">
        <v>294</v>
      </c>
      <c r="G11550" s="27">
        <v>28125</v>
      </c>
      <c r="H11550">
        <v>39</v>
      </c>
      <c r="I11550" t="s">
        <v>244</v>
      </c>
      <c r="J11550" t="s">
        <v>250</v>
      </c>
      <c r="K11550">
        <v>0</v>
      </c>
      <c r="L11550">
        <v>1</v>
      </c>
      <c r="M11550">
        <v>0</v>
      </c>
      <c r="N11550">
        <v>0</v>
      </c>
      <c r="O11550">
        <v>0</v>
      </c>
      <c r="W11550" t="s">
        <v>237</v>
      </c>
      <c r="Y11550">
        <v>-1</v>
      </c>
      <c r="AB11550" t="s">
        <v>237</v>
      </c>
      <c r="AH11550">
        <v>0</v>
      </c>
      <c r="AN11550" t="s">
        <v>238</v>
      </c>
      <c r="AO11550">
        <v>1</v>
      </c>
      <c r="AP11550" t="s">
        <v>239</v>
      </c>
      <c r="AQ11550" s="27">
        <v>41859</v>
      </c>
      <c r="AR11550" t="s">
        <v>240</v>
      </c>
      <c r="AS11550">
        <v>1</v>
      </c>
      <c r="AT11550" t="s">
        <v>239</v>
      </c>
      <c r="AU11550" s="27">
        <v>41859</v>
      </c>
    </row>
    <row r="11551" spans="1:47" x14ac:dyDescent="0.2">
      <c r="A11551">
        <v>11550</v>
      </c>
      <c r="B11551" t="s">
        <v>36474</v>
      </c>
      <c r="C11551" t="s">
        <v>243</v>
      </c>
      <c r="D11551" t="s">
        <v>36475</v>
      </c>
      <c r="E11551" s="27">
        <v>41787</v>
      </c>
      <c r="F11551" t="s">
        <v>233</v>
      </c>
      <c r="G11551" s="27">
        <v>33901</v>
      </c>
      <c r="H11551">
        <v>23</v>
      </c>
      <c r="I11551" t="s">
        <v>259</v>
      </c>
      <c r="J11551" t="s">
        <v>245</v>
      </c>
      <c r="K11551">
        <v>0</v>
      </c>
      <c r="L11551">
        <v>4</v>
      </c>
      <c r="M11551">
        <v>0</v>
      </c>
      <c r="N11551">
        <v>0</v>
      </c>
      <c r="O11551">
        <v>0</v>
      </c>
      <c r="P11551">
        <v>-4</v>
      </c>
      <c r="Q11551" s="28">
        <v>41783.208333333336</v>
      </c>
      <c r="R11551" s="28">
        <v>41784.370138888888</v>
      </c>
      <c r="S11551" t="s">
        <v>36476</v>
      </c>
      <c r="T11551" s="27">
        <v>41783</v>
      </c>
      <c r="V11551">
        <v>4</v>
      </c>
      <c r="W11551" t="s">
        <v>32</v>
      </c>
      <c r="X11551" t="s">
        <v>359</v>
      </c>
      <c r="Y11551">
        <v>1</v>
      </c>
      <c r="AA11551" t="s">
        <v>36477</v>
      </c>
      <c r="AB11551" t="s">
        <v>32</v>
      </c>
      <c r="AD11551" s="27">
        <v>42184</v>
      </c>
      <c r="AE11551" t="s">
        <v>359</v>
      </c>
      <c r="AH11551">
        <v>0</v>
      </c>
      <c r="AN11551" t="s">
        <v>238</v>
      </c>
      <c r="AO11551">
        <v>4</v>
      </c>
      <c r="AP11551" t="s">
        <v>239</v>
      </c>
      <c r="AQ11551" s="27">
        <v>41787</v>
      </c>
      <c r="AR11551" t="s">
        <v>240</v>
      </c>
      <c r="AS11551">
        <v>4</v>
      </c>
      <c r="AT11551" t="s">
        <v>239</v>
      </c>
      <c r="AU11551" s="27">
        <v>41787</v>
      </c>
    </row>
    <row r="11552" spans="1:47" x14ac:dyDescent="0.2">
      <c r="A11552">
        <v>11551</v>
      </c>
      <c r="B11552" t="s">
        <v>12098</v>
      </c>
      <c r="C11552" t="s">
        <v>242</v>
      </c>
      <c r="D11552" t="s">
        <v>3425</v>
      </c>
      <c r="E11552" s="27">
        <v>41309</v>
      </c>
      <c r="F11552" t="s">
        <v>233</v>
      </c>
      <c r="G11552" s="27">
        <v>23014</v>
      </c>
      <c r="H11552">
        <v>53</v>
      </c>
      <c r="I11552" t="s">
        <v>234</v>
      </c>
      <c r="J11552" t="s">
        <v>245</v>
      </c>
      <c r="K11552">
        <v>0</v>
      </c>
      <c r="L11552">
        <v>3</v>
      </c>
      <c r="M11552">
        <v>0</v>
      </c>
      <c r="N11552">
        <v>0</v>
      </c>
      <c r="O11552">
        <v>4</v>
      </c>
      <c r="P11552">
        <v>-1</v>
      </c>
      <c r="Q11552" s="28">
        <v>41308.107638888891</v>
      </c>
      <c r="R11552" s="28">
        <v>41309.317361111112</v>
      </c>
      <c r="S11552" t="s">
        <v>36478</v>
      </c>
      <c r="T11552" s="27">
        <v>41307</v>
      </c>
      <c r="V11552">
        <v>2</v>
      </c>
      <c r="W11552" t="s">
        <v>36</v>
      </c>
      <c r="X11552" t="s">
        <v>263</v>
      </c>
      <c r="Y11552">
        <v>1</v>
      </c>
      <c r="AA11552" t="s">
        <v>36479</v>
      </c>
      <c r="AB11552" t="s">
        <v>36</v>
      </c>
      <c r="AC11552">
        <v>0</v>
      </c>
      <c r="AD11552" s="27">
        <v>41338</v>
      </c>
      <c r="AE11552" t="s">
        <v>263</v>
      </c>
      <c r="AF11552" s="27">
        <v>41338</v>
      </c>
      <c r="AG11552" s="27">
        <v>41375</v>
      </c>
      <c r="AH11552">
        <v>0</v>
      </c>
      <c r="AN11552" t="s">
        <v>238</v>
      </c>
      <c r="AO11552">
        <v>1</v>
      </c>
      <c r="AP11552" t="s">
        <v>239</v>
      </c>
      <c r="AQ11552" s="27">
        <v>41309</v>
      </c>
      <c r="AR11552" t="s">
        <v>240</v>
      </c>
      <c r="AS11552">
        <v>3</v>
      </c>
      <c r="AT11552" t="s">
        <v>239</v>
      </c>
      <c r="AU11552" s="27">
        <v>41309</v>
      </c>
    </row>
    <row r="11553" spans="1:47" x14ac:dyDescent="0.2">
      <c r="A11553">
        <v>11552</v>
      </c>
      <c r="B11553" t="s">
        <v>36480</v>
      </c>
      <c r="C11553" t="s">
        <v>569</v>
      </c>
      <c r="D11553" t="s">
        <v>1243</v>
      </c>
      <c r="E11553" s="27">
        <v>41957</v>
      </c>
      <c r="F11553" t="s">
        <v>233</v>
      </c>
      <c r="G11553" s="27">
        <v>24238</v>
      </c>
      <c r="H11553">
        <v>49</v>
      </c>
      <c r="I11553" t="s">
        <v>234</v>
      </c>
      <c r="J11553" t="s">
        <v>250</v>
      </c>
      <c r="K11553">
        <v>1</v>
      </c>
      <c r="L11553">
        <v>7</v>
      </c>
      <c r="M11553">
        <v>0</v>
      </c>
      <c r="N11553">
        <v>2</v>
      </c>
      <c r="O11553">
        <v>27</v>
      </c>
      <c r="P11553">
        <v>-2</v>
      </c>
      <c r="Q11553" s="28">
        <v>41955.462500000001</v>
      </c>
      <c r="R11553" s="28">
        <v>41988.366666666669</v>
      </c>
      <c r="S11553" t="s">
        <v>36481</v>
      </c>
      <c r="U11553" s="27">
        <v>41956</v>
      </c>
      <c r="V11553">
        <v>1</v>
      </c>
      <c r="W11553" t="s">
        <v>36</v>
      </c>
      <c r="X11553" t="s">
        <v>274</v>
      </c>
      <c r="Y11553">
        <v>1</v>
      </c>
      <c r="AA11553" t="s">
        <v>36482</v>
      </c>
      <c r="AB11553" t="s">
        <v>32</v>
      </c>
      <c r="AD11553" s="27">
        <v>42254</v>
      </c>
      <c r="AE11553" t="s">
        <v>343</v>
      </c>
      <c r="AH11553">
        <v>1</v>
      </c>
      <c r="AJ11553" t="s">
        <v>36482</v>
      </c>
      <c r="AK11553" t="s">
        <v>312</v>
      </c>
      <c r="AL11553" s="27">
        <v>42254</v>
      </c>
      <c r="AM11553" t="s">
        <v>2149</v>
      </c>
      <c r="AN11553" t="s">
        <v>238</v>
      </c>
      <c r="AO11553">
        <v>5</v>
      </c>
      <c r="AP11553" t="s">
        <v>246</v>
      </c>
      <c r="AQ11553" s="27">
        <v>41957</v>
      </c>
      <c r="AR11553" t="s">
        <v>240</v>
      </c>
      <c r="AS11553">
        <v>7</v>
      </c>
      <c r="AT11553" t="s">
        <v>246</v>
      </c>
      <c r="AU11553" s="27">
        <v>41957</v>
      </c>
    </row>
    <row r="11554" spans="1:47" x14ac:dyDescent="0.2">
      <c r="A11554">
        <v>11553</v>
      </c>
      <c r="B11554" t="s">
        <v>36483</v>
      </c>
      <c r="C11554" t="s">
        <v>702</v>
      </c>
      <c r="D11554" t="s">
        <v>25597</v>
      </c>
      <c r="E11554" s="27">
        <v>41690</v>
      </c>
      <c r="F11554" t="s">
        <v>233</v>
      </c>
      <c r="G11554" s="27">
        <v>30212</v>
      </c>
      <c r="H11554">
        <v>33</v>
      </c>
      <c r="I11554" t="s">
        <v>244</v>
      </c>
      <c r="J11554" t="s">
        <v>250</v>
      </c>
      <c r="K11554">
        <v>0</v>
      </c>
      <c r="L11554">
        <v>1</v>
      </c>
      <c r="M11554">
        <v>0</v>
      </c>
      <c r="N11554">
        <v>0</v>
      </c>
      <c r="O11554">
        <v>2</v>
      </c>
      <c r="P11554">
        <v>0</v>
      </c>
      <c r="Q11554" s="28">
        <v>41690.515277777777</v>
      </c>
      <c r="R11554" s="28">
        <v>41691.150694444441</v>
      </c>
      <c r="S11554" t="s">
        <v>36484</v>
      </c>
      <c r="T11554" s="27">
        <v>41689</v>
      </c>
      <c r="V11554">
        <v>1</v>
      </c>
      <c r="W11554" t="s">
        <v>32</v>
      </c>
      <c r="X11554" t="s">
        <v>313</v>
      </c>
      <c r="Y11554">
        <v>0</v>
      </c>
      <c r="AB11554" t="s">
        <v>237</v>
      </c>
      <c r="AH11554">
        <v>0</v>
      </c>
      <c r="AN11554" t="s">
        <v>238</v>
      </c>
      <c r="AO11554">
        <v>1</v>
      </c>
      <c r="AP11554" t="s">
        <v>239</v>
      </c>
      <c r="AQ11554" s="27">
        <v>41690</v>
      </c>
      <c r="AR11554" t="s">
        <v>240</v>
      </c>
      <c r="AS11554">
        <v>1</v>
      </c>
      <c r="AT11554" t="s">
        <v>239</v>
      </c>
      <c r="AU11554" s="27">
        <v>41690</v>
      </c>
    </row>
    <row r="11555" spans="1:47" x14ac:dyDescent="0.2">
      <c r="A11555">
        <v>11554</v>
      </c>
      <c r="B11555" t="s">
        <v>36485</v>
      </c>
      <c r="C11555" t="s">
        <v>1397</v>
      </c>
      <c r="D11555" t="s">
        <v>2014</v>
      </c>
      <c r="E11555" s="27">
        <v>41762</v>
      </c>
      <c r="F11555" t="s">
        <v>294</v>
      </c>
      <c r="G11555" s="27">
        <v>32213</v>
      </c>
      <c r="H11555">
        <v>28</v>
      </c>
      <c r="I11555" t="s">
        <v>244</v>
      </c>
      <c r="J11555" t="s">
        <v>250</v>
      </c>
      <c r="K11555">
        <v>0</v>
      </c>
      <c r="L11555">
        <v>6</v>
      </c>
      <c r="M11555">
        <v>0</v>
      </c>
      <c r="N11555">
        <v>0</v>
      </c>
      <c r="O11555">
        <v>6</v>
      </c>
      <c r="P11555">
        <v>0</v>
      </c>
      <c r="Q11555" s="28">
        <v>41762.105555555558</v>
      </c>
      <c r="R11555" s="28">
        <v>41762.367361111108</v>
      </c>
      <c r="S11555" t="s">
        <v>36486</v>
      </c>
      <c r="U11555" s="27">
        <v>41762</v>
      </c>
      <c r="V11555">
        <v>0</v>
      </c>
      <c r="W11555" t="s">
        <v>32</v>
      </c>
      <c r="X11555" t="s">
        <v>274</v>
      </c>
      <c r="Y11555">
        <v>1</v>
      </c>
      <c r="AA11555" t="s">
        <v>36487</v>
      </c>
      <c r="AB11555" t="s">
        <v>36</v>
      </c>
      <c r="AC11555">
        <v>47</v>
      </c>
      <c r="AD11555" s="27">
        <v>41784</v>
      </c>
      <c r="AE11555" t="s">
        <v>324</v>
      </c>
      <c r="AF11555" s="27">
        <v>41831</v>
      </c>
      <c r="AG11555" s="27">
        <v>41949</v>
      </c>
      <c r="AH11555">
        <v>0</v>
      </c>
      <c r="AN11555" t="s">
        <v>238</v>
      </c>
      <c r="AO11555">
        <v>7</v>
      </c>
      <c r="AP11555" t="s">
        <v>246</v>
      </c>
      <c r="AQ11555" s="27">
        <v>41762</v>
      </c>
      <c r="AR11555" t="s">
        <v>240</v>
      </c>
      <c r="AS11555">
        <v>6</v>
      </c>
      <c r="AT11555" t="s">
        <v>246</v>
      </c>
      <c r="AU11555" s="27">
        <v>41762</v>
      </c>
    </row>
    <row r="11556" spans="1:47" x14ac:dyDescent="0.2">
      <c r="A11556">
        <v>11555</v>
      </c>
      <c r="B11556" t="s">
        <v>36488</v>
      </c>
      <c r="C11556" t="s">
        <v>36489</v>
      </c>
      <c r="D11556" t="s">
        <v>36490</v>
      </c>
      <c r="E11556" s="27">
        <v>41845</v>
      </c>
      <c r="F11556" t="s">
        <v>294</v>
      </c>
      <c r="G11556" s="27">
        <v>26231</v>
      </c>
      <c r="H11556">
        <v>44</v>
      </c>
      <c r="I11556" t="s">
        <v>244</v>
      </c>
      <c r="J11556" t="s">
        <v>353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-1</v>
      </c>
      <c r="Q11556" s="28">
        <v>41844.318749999999</v>
      </c>
      <c r="R11556" s="28">
        <v>41845.070833333331</v>
      </c>
      <c r="S11556" t="s">
        <v>36491</v>
      </c>
      <c r="T11556" s="27">
        <v>41844</v>
      </c>
      <c r="V11556">
        <v>1</v>
      </c>
      <c r="W11556" t="s">
        <v>36</v>
      </c>
      <c r="X11556" t="s">
        <v>279</v>
      </c>
      <c r="Y11556">
        <v>0</v>
      </c>
      <c r="AB11556" t="s">
        <v>237</v>
      </c>
      <c r="AH11556">
        <v>0</v>
      </c>
      <c r="AN11556" t="s">
        <v>238</v>
      </c>
      <c r="AO11556">
        <v>1</v>
      </c>
      <c r="AP11556" t="s">
        <v>239</v>
      </c>
      <c r="AQ11556" s="27">
        <v>41845</v>
      </c>
      <c r="AR11556" t="s">
        <v>240</v>
      </c>
      <c r="AS11556">
        <v>1</v>
      </c>
      <c r="AT11556" t="s">
        <v>239</v>
      </c>
      <c r="AU11556" s="27">
        <v>41845</v>
      </c>
    </row>
    <row r="11557" spans="1:47" x14ac:dyDescent="0.2">
      <c r="A11557">
        <v>11556</v>
      </c>
      <c r="B11557" t="s">
        <v>36492</v>
      </c>
      <c r="C11557" t="s">
        <v>2114</v>
      </c>
      <c r="D11557" t="s">
        <v>5295</v>
      </c>
      <c r="E11557" s="27">
        <v>41418</v>
      </c>
      <c r="F11557" t="s">
        <v>233</v>
      </c>
      <c r="G11557" s="27">
        <v>32635</v>
      </c>
      <c r="H11557">
        <v>26</v>
      </c>
      <c r="I11557" t="s">
        <v>244</v>
      </c>
      <c r="J11557" t="s">
        <v>353</v>
      </c>
      <c r="K11557">
        <v>0</v>
      </c>
      <c r="L11557">
        <v>2</v>
      </c>
      <c r="M11557">
        <v>0</v>
      </c>
      <c r="N11557">
        <v>0</v>
      </c>
      <c r="O11557">
        <v>0</v>
      </c>
      <c r="P11557">
        <v>0</v>
      </c>
      <c r="Q11557" s="28">
        <v>41418.200694444444</v>
      </c>
      <c r="R11557" s="28">
        <v>41418.095138888886</v>
      </c>
      <c r="S11557" t="s">
        <v>36493</v>
      </c>
      <c r="T11557" s="27">
        <v>41418</v>
      </c>
      <c r="V11557">
        <v>0</v>
      </c>
      <c r="W11557" t="s">
        <v>36</v>
      </c>
      <c r="X11557" t="s">
        <v>412</v>
      </c>
      <c r="Y11557">
        <v>0</v>
      </c>
      <c r="AB11557" t="s">
        <v>237</v>
      </c>
      <c r="AH11557">
        <v>0</v>
      </c>
      <c r="AN11557" t="s">
        <v>238</v>
      </c>
      <c r="AO11557">
        <v>3</v>
      </c>
      <c r="AP11557" t="s">
        <v>239</v>
      </c>
      <c r="AQ11557" s="27">
        <v>41418</v>
      </c>
      <c r="AR11557" t="s">
        <v>240</v>
      </c>
      <c r="AS11557">
        <v>2</v>
      </c>
      <c r="AT11557" t="s">
        <v>239</v>
      </c>
      <c r="AU11557" s="27">
        <v>41418</v>
      </c>
    </row>
    <row r="11558" spans="1:47" x14ac:dyDescent="0.2">
      <c r="A11558">
        <v>11557</v>
      </c>
      <c r="B11558" t="s">
        <v>36494</v>
      </c>
      <c r="C11558" t="s">
        <v>3539</v>
      </c>
      <c r="D11558" t="s">
        <v>36495</v>
      </c>
      <c r="E11558" s="27">
        <v>41314</v>
      </c>
      <c r="F11558" t="s">
        <v>233</v>
      </c>
      <c r="G11558" s="27">
        <v>33329</v>
      </c>
      <c r="H11558">
        <v>25</v>
      </c>
      <c r="I11558" t="s">
        <v>244</v>
      </c>
      <c r="J11558" t="s">
        <v>245</v>
      </c>
      <c r="K11558">
        <v>0</v>
      </c>
      <c r="L11558">
        <v>4</v>
      </c>
      <c r="M11558">
        <v>0</v>
      </c>
      <c r="N11558">
        <v>0</v>
      </c>
      <c r="O11558">
        <v>0</v>
      </c>
      <c r="P11558">
        <v>-1</v>
      </c>
      <c r="Q11558" s="28">
        <v>41313.334027777775</v>
      </c>
      <c r="R11558" s="28">
        <v>41314.043749999997</v>
      </c>
      <c r="S11558" t="s">
        <v>36496</v>
      </c>
      <c r="T11558" s="27">
        <v>41313</v>
      </c>
      <c r="V11558">
        <v>1</v>
      </c>
      <c r="W11558" t="s">
        <v>32</v>
      </c>
      <c r="X11558" t="s">
        <v>36497</v>
      </c>
      <c r="Y11558">
        <v>0</v>
      </c>
      <c r="AB11558" t="s">
        <v>237</v>
      </c>
      <c r="AH11558">
        <v>0</v>
      </c>
      <c r="AN11558" t="s">
        <v>238</v>
      </c>
      <c r="AO11558">
        <v>6</v>
      </c>
      <c r="AP11558" t="s">
        <v>246</v>
      </c>
      <c r="AQ11558" s="27">
        <v>41314</v>
      </c>
      <c r="AR11558" t="s">
        <v>240</v>
      </c>
      <c r="AS11558">
        <v>4</v>
      </c>
      <c r="AT11558" t="s">
        <v>239</v>
      </c>
      <c r="AU11558" s="27">
        <v>41314</v>
      </c>
    </row>
    <row r="11559" spans="1:47" x14ac:dyDescent="0.2">
      <c r="A11559">
        <v>11558</v>
      </c>
      <c r="B11559" t="s">
        <v>36498</v>
      </c>
      <c r="C11559" t="s">
        <v>817</v>
      </c>
      <c r="D11559" t="s">
        <v>12028</v>
      </c>
      <c r="E11559" s="27">
        <v>41791</v>
      </c>
      <c r="F11559" t="s">
        <v>233</v>
      </c>
      <c r="G11559" s="27">
        <v>25775</v>
      </c>
      <c r="H11559">
        <v>45</v>
      </c>
      <c r="I11559" t="s">
        <v>234</v>
      </c>
      <c r="J11559" t="s">
        <v>250</v>
      </c>
      <c r="K11559">
        <v>1</v>
      </c>
      <c r="L11559">
        <v>10</v>
      </c>
      <c r="M11559">
        <v>0</v>
      </c>
      <c r="N11559">
        <v>0</v>
      </c>
      <c r="O11559">
        <v>15</v>
      </c>
      <c r="P11559">
        <v>-1</v>
      </c>
      <c r="Q11559" s="28">
        <v>41790.234722222223</v>
      </c>
      <c r="R11559" s="28">
        <v>41814.367361111108</v>
      </c>
      <c r="S11559" t="s">
        <v>36499</v>
      </c>
      <c r="U11559" s="27">
        <v>41791</v>
      </c>
      <c r="V11559">
        <v>0</v>
      </c>
      <c r="W11559" t="s">
        <v>32</v>
      </c>
      <c r="X11559" t="s">
        <v>274</v>
      </c>
      <c r="Y11559">
        <v>1</v>
      </c>
      <c r="AA11559" t="s">
        <v>36500</v>
      </c>
      <c r="AB11559" t="s">
        <v>36</v>
      </c>
      <c r="AD11559" s="27">
        <v>41906</v>
      </c>
      <c r="AE11559" t="s">
        <v>252</v>
      </c>
      <c r="AH11559">
        <v>1</v>
      </c>
      <c r="AJ11559" t="s">
        <v>36500</v>
      </c>
      <c r="AK11559" t="s">
        <v>462</v>
      </c>
      <c r="AL11559" s="27">
        <v>41906</v>
      </c>
      <c r="AM11559" t="s">
        <v>252</v>
      </c>
      <c r="AN11559" t="s">
        <v>238</v>
      </c>
      <c r="AO11559">
        <v>6</v>
      </c>
      <c r="AP11559" t="s">
        <v>246</v>
      </c>
      <c r="AQ11559" s="27">
        <v>41791</v>
      </c>
      <c r="AR11559" t="s">
        <v>240</v>
      </c>
      <c r="AS11559">
        <v>10</v>
      </c>
      <c r="AT11559" t="s">
        <v>269</v>
      </c>
      <c r="AU11559" s="27">
        <v>41791</v>
      </c>
    </row>
    <row r="11560" spans="1:47" x14ac:dyDescent="0.2">
      <c r="A11560">
        <v>11559</v>
      </c>
      <c r="B11560" t="s">
        <v>36501</v>
      </c>
      <c r="C11560" t="s">
        <v>4134</v>
      </c>
      <c r="D11560" t="s">
        <v>36502</v>
      </c>
      <c r="E11560" s="27">
        <v>41758</v>
      </c>
      <c r="F11560" t="s">
        <v>233</v>
      </c>
      <c r="G11560" s="27">
        <v>33696</v>
      </c>
      <c r="H11560">
        <v>24</v>
      </c>
      <c r="I11560" t="s">
        <v>259</v>
      </c>
      <c r="J11560" t="s">
        <v>245</v>
      </c>
      <c r="K11560">
        <v>0</v>
      </c>
      <c r="L11560">
        <v>8</v>
      </c>
      <c r="M11560">
        <v>0</v>
      </c>
      <c r="N11560">
        <v>0</v>
      </c>
      <c r="O11560">
        <v>0</v>
      </c>
      <c r="W11560" t="s">
        <v>237</v>
      </c>
      <c r="Y11560">
        <v>-1</v>
      </c>
      <c r="AB11560" t="s">
        <v>237</v>
      </c>
      <c r="AH11560">
        <v>0</v>
      </c>
      <c r="AN11560" t="s">
        <v>238</v>
      </c>
      <c r="AO11560">
        <v>6</v>
      </c>
      <c r="AP11560" t="s">
        <v>246</v>
      </c>
      <c r="AQ11560" s="27">
        <v>41758</v>
      </c>
      <c r="AR11560" t="s">
        <v>240</v>
      </c>
      <c r="AS11560">
        <v>8</v>
      </c>
      <c r="AT11560" t="s">
        <v>269</v>
      </c>
      <c r="AU11560" s="27">
        <v>41758</v>
      </c>
    </row>
    <row r="11561" spans="1:47" x14ac:dyDescent="0.2">
      <c r="A11561">
        <v>11560</v>
      </c>
      <c r="B11561" t="s">
        <v>36503</v>
      </c>
      <c r="C11561" t="s">
        <v>1832</v>
      </c>
      <c r="D11561" t="s">
        <v>1110</v>
      </c>
      <c r="E11561" s="27">
        <v>41985</v>
      </c>
      <c r="F11561" t="s">
        <v>233</v>
      </c>
      <c r="G11561" s="27">
        <v>32620</v>
      </c>
      <c r="H11561">
        <v>26</v>
      </c>
      <c r="I11561" t="s">
        <v>244</v>
      </c>
      <c r="J11561" t="s">
        <v>250</v>
      </c>
      <c r="K11561">
        <v>0</v>
      </c>
      <c r="L11561">
        <v>7</v>
      </c>
      <c r="M11561">
        <v>0</v>
      </c>
      <c r="N11561">
        <v>0</v>
      </c>
      <c r="O11561">
        <v>0</v>
      </c>
      <c r="W11561" t="s">
        <v>237</v>
      </c>
      <c r="Y11561">
        <v>-1</v>
      </c>
      <c r="AB11561" t="s">
        <v>237</v>
      </c>
      <c r="AH11561">
        <v>0</v>
      </c>
      <c r="AN11561" t="s">
        <v>238</v>
      </c>
      <c r="AO11561">
        <v>8</v>
      </c>
      <c r="AP11561" t="s">
        <v>269</v>
      </c>
      <c r="AQ11561" s="27">
        <v>41985</v>
      </c>
      <c r="AR11561" t="s">
        <v>240</v>
      </c>
      <c r="AS11561">
        <v>7</v>
      </c>
      <c r="AT11561" t="s">
        <v>246</v>
      </c>
      <c r="AU11561" s="27">
        <v>41985</v>
      </c>
    </row>
    <row r="11562" spans="1:47" x14ac:dyDescent="0.2">
      <c r="A11562">
        <v>11561</v>
      </c>
      <c r="B11562" t="s">
        <v>36504</v>
      </c>
      <c r="C11562" t="s">
        <v>36505</v>
      </c>
      <c r="D11562" t="s">
        <v>18499</v>
      </c>
      <c r="E11562" s="27">
        <v>41812</v>
      </c>
      <c r="F11562" t="s">
        <v>233</v>
      </c>
      <c r="G11562" s="27">
        <v>21248</v>
      </c>
      <c r="H11562">
        <v>58</v>
      </c>
      <c r="I11562" t="s">
        <v>234</v>
      </c>
      <c r="J11562" t="s">
        <v>250</v>
      </c>
      <c r="K11562">
        <v>0</v>
      </c>
      <c r="L11562">
        <v>1</v>
      </c>
      <c r="M11562">
        <v>0</v>
      </c>
      <c r="N11562">
        <v>0</v>
      </c>
      <c r="O11562">
        <v>6</v>
      </c>
      <c r="P11562">
        <v>0</v>
      </c>
      <c r="Q11562" s="28">
        <v>41812.501388888886</v>
      </c>
      <c r="R11562" s="28">
        <v>41821.21875</v>
      </c>
      <c r="S11562" t="s">
        <v>36506</v>
      </c>
      <c r="T11562" s="27">
        <v>41811</v>
      </c>
      <c r="V11562">
        <v>1</v>
      </c>
      <c r="W11562" t="s">
        <v>32</v>
      </c>
      <c r="X11562" t="s">
        <v>974</v>
      </c>
      <c r="Y11562">
        <v>1</v>
      </c>
      <c r="AA11562" t="s">
        <v>36507</v>
      </c>
      <c r="AB11562" t="s">
        <v>36</v>
      </c>
      <c r="AD11562" s="27">
        <v>42015</v>
      </c>
      <c r="AE11562" t="s">
        <v>404</v>
      </c>
      <c r="AH11562">
        <v>0</v>
      </c>
      <c r="AN11562" t="s">
        <v>238</v>
      </c>
      <c r="AO11562">
        <v>1</v>
      </c>
      <c r="AP11562" t="s">
        <v>239</v>
      </c>
      <c r="AQ11562" s="27">
        <v>41812</v>
      </c>
      <c r="AR11562" t="s">
        <v>240</v>
      </c>
      <c r="AS11562">
        <v>1</v>
      </c>
      <c r="AT11562" t="s">
        <v>239</v>
      </c>
      <c r="AU11562" s="27">
        <v>41812</v>
      </c>
    </row>
    <row r="11563" spans="1:47" x14ac:dyDescent="0.2">
      <c r="A11563">
        <v>11562</v>
      </c>
      <c r="B11563" t="s">
        <v>36508</v>
      </c>
      <c r="C11563" t="s">
        <v>36509</v>
      </c>
      <c r="D11563" t="s">
        <v>36510</v>
      </c>
      <c r="E11563" s="27">
        <v>41313</v>
      </c>
      <c r="F11563" t="s">
        <v>233</v>
      </c>
      <c r="G11563" s="27">
        <v>33305</v>
      </c>
      <c r="H11563">
        <v>25</v>
      </c>
      <c r="I11563" t="s">
        <v>244</v>
      </c>
      <c r="J11563" t="s">
        <v>245</v>
      </c>
      <c r="K11563">
        <v>0</v>
      </c>
      <c r="L11563">
        <v>5</v>
      </c>
      <c r="M11563">
        <v>0</v>
      </c>
      <c r="N11563">
        <v>0</v>
      </c>
      <c r="O11563">
        <v>0</v>
      </c>
      <c r="P11563">
        <v>-1</v>
      </c>
      <c r="Q11563" s="28">
        <v>41312.274305555555</v>
      </c>
      <c r="R11563" s="28">
        <v>41313.4</v>
      </c>
      <c r="S11563" t="s">
        <v>36511</v>
      </c>
      <c r="T11563" s="27">
        <v>41312</v>
      </c>
      <c r="V11563">
        <v>1</v>
      </c>
      <c r="W11563" t="s">
        <v>32</v>
      </c>
      <c r="X11563" t="s">
        <v>268</v>
      </c>
      <c r="Y11563">
        <v>0</v>
      </c>
      <c r="AB11563" t="s">
        <v>237</v>
      </c>
      <c r="AH11563">
        <v>0</v>
      </c>
      <c r="AN11563" t="s">
        <v>238</v>
      </c>
      <c r="AO11563">
        <v>4</v>
      </c>
      <c r="AP11563" t="s">
        <v>239</v>
      </c>
      <c r="AQ11563" s="27">
        <v>41313</v>
      </c>
      <c r="AR11563" t="s">
        <v>240</v>
      </c>
      <c r="AS11563">
        <v>5</v>
      </c>
      <c r="AT11563" t="s">
        <v>246</v>
      </c>
      <c r="AU11563" s="27">
        <v>41313</v>
      </c>
    </row>
    <row r="11564" spans="1:47" x14ac:dyDescent="0.2">
      <c r="A11564">
        <v>11563</v>
      </c>
      <c r="B11564" t="s">
        <v>36512</v>
      </c>
      <c r="C11564" t="s">
        <v>8512</v>
      </c>
      <c r="D11564" t="s">
        <v>1960</v>
      </c>
      <c r="E11564" s="27">
        <v>41314</v>
      </c>
      <c r="F11564" t="s">
        <v>233</v>
      </c>
      <c r="G11564" s="27">
        <v>33625</v>
      </c>
      <c r="H11564">
        <v>24</v>
      </c>
      <c r="I11564" t="s">
        <v>259</v>
      </c>
      <c r="J11564" t="s">
        <v>250</v>
      </c>
      <c r="K11564">
        <v>0</v>
      </c>
      <c r="L11564">
        <v>6</v>
      </c>
      <c r="M11564">
        <v>0</v>
      </c>
      <c r="N11564">
        <v>0</v>
      </c>
      <c r="O11564">
        <v>1</v>
      </c>
      <c r="P11564">
        <v>-1</v>
      </c>
      <c r="Q11564" s="28">
        <v>41313.301388888889</v>
      </c>
      <c r="R11564" s="28">
        <v>41314.413194444445</v>
      </c>
      <c r="S11564" t="s">
        <v>36513</v>
      </c>
      <c r="T11564" s="27">
        <v>41313</v>
      </c>
      <c r="V11564">
        <v>1</v>
      </c>
      <c r="W11564" t="s">
        <v>32</v>
      </c>
      <c r="X11564" t="s">
        <v>567</v>
      </c>
      <c r="Y11564">
        <v>0</v>
      </c>
      <c r="AB11564" t="s">
        <v>237</v>
      </c>
      <c r="AH11564">
        <v>0</v>
      </c>
      <c r="AN11564" t="s">
        <v>238</v>
      </c>
      <c r="AO11564">
        <v>5</v>
      </c>
      <c r="AP11564" t="s">
        <v>246</v>
      </c>
      <c r="AQ11564" s="27">
        <v>41314</v>
      </c>
      <c r="AR11564" t="s">
        <v>240</v>
      </c>
      <c r="AS11564">
        <v>6</v>
      </c>
      <c r="AT11564" t="s">
        <v>246</v>
      </c>
      <c r="AU11564" s="27">
        <v>41314</v>
      </c>
    </row>
    <row r="11565" spans="1:47" x14ac:dyDescent="0.2">
      <c r="A11565">
        <v>11564</v>
      </c>
      <c r="B11565" t="s">
        <v>36514</v>
      </c>
      <c r="C11565" t="s">
        <v>464</v>
      </c>
      <c r="D11565" t="s">
        <v>36515</v>
      </c>
      <c r="E11565" s="27">
        <v>41803</v>
      </c>
      <c r="F11565" t="s">
        <v>233</v>
      </c>
      <c r="G11565" s="27">
        <v>23380</v>
      </c>
      <c r="H11565">
        <v>52</v>
      </c>
      <c r="I11565" t="s">
        <v>234</v>
      </c>
      <c r="J11565" t="s">
        <v>245</v>
      </c>
      <c r="K11565">
        <v>0</v>
      </c>
      <c r="L11565">
        <v>2</v>
      </c>
      <c r="M11565">
        <v>0</v>
      </c>
      <c r="N11565">
        <v>0</v>
      </c>
      <c r="O11565">
        <v>3</v>
      </c>
      <c r="P11565">
        <v>-15</v>
      </c>
      <c r="Q11565" s="28">
        <v>41788.386805555558</v>
      </c>
      <c r="R11565" s="28">
        <v>41803.446527777778</v>
      </c>
      <c r="S11565" t="s">
        <v>36516</v>
      </c>
      <c r="T11565" s="27">
        <v>41788</v>
      </c>
      <c r="V11565">
        <v>15</v>
      </c>
      <c r="W11565" t="s">
        <v>32</v>
      </c>
      <c r="X11565" t="s">
        <v>2529</v>
      </c>
      <c r="Y11565">
        <v>0</v>
      </c>
      <c r="AB11565" t="s">
        <v>237</v>
      </c>
      <c r="AH11565">
        <v>0</v>
      </c>
      <c r="AN11565" t="s">
        <v>238</v>
      </c>
      <c r="AO11565">
        <v>1</v>
      </c>
      <c r="AP11565" t="s">
        <v>239</v>
      </c>
      <c r="AQ11565" s="27">
        <v>41803</v>
      </c>
      <c r="AR11565" t="s">
        <v>240</v>
      </c>
      <c r="AS11565">
        <v>2</v>
      </c>
      <c r="AT11565" t="s">
        <v>239</v>
      </c>
      <c r="AU11565" s="27">
        <v>41803</v>
      </c>
    </row>
    <row r="11566" spans="1:47" x14ac:dyDescent="0.2">
      <c r="A11566">
        <v>11565</v>
      </c>
      <c r="B11566" t="s">
        <v>36517</v>
      </c>
      <c r="C11566" t="s">
        <v>19375</v>
      </c>
      <c r="D11566" t="s">
        <v>3176</v>
      </c>
      <c r="E11566" s="27">
        <v>41425</v>
      </c>
      <c r="F11566" t="s">
        <v>294</v>
      </c>
      <c r="G11566" s="27">
        <v>32672</v>
      </c>
      <c r="H11566">
        <v>26</v>
      </c>
      <c r="I11566" t="s">
        <v>244</v>
      </c>
      <c r="J11566" t="s">
        <v>250</v>
      </c>
      <c r="K11566">
        <v>0</v>
      </c>
      <c r="L11566">
        <v>9</v>
      </c>
      <c r="M11566">
        <v>0</v>
      </c>
      <c r="N11566">
        <v>0</v>
      </c>
      <c r="O11566">
        <v>15</v>
      </c>
      <c r="P11566">
        <v>-31</v>
      </c>
      <c r="Q11566" s="28">
        <v>41394.431250000001</v>
      </c>
      <c r="R11566" s="28">
        <v>41396.164583333331</v>
      </c>
      <c r="S11566" t="s">
        <v>36518</v>
      </c>
      <c r="T11566" s="27">
        <v>41394</v>
      </c>
      <c r="V11566">
        <v>31</v>
      </c>
      <c r="W11566" t="s">
        <v>32</v>
      </c>
      <c r="X11566" t="s">
        <v>494</v>
      </c>
      <c r="Y11566">
        <v>1</v>
      </c>
      <c r="AA11566" t="s">
        <v>36519</v>
      </c>
      <c r="AB11566" t="s">
        <v>32</v>
      </c>
      <c r="AD11566" s="27">
        <v>41514</v>
      </c>
      <c r="AE11566" t="s">
        <v>359</v>
      </c>
      <c r="AH11566">
        <v>0</v>
      </c>
      <c r="AN11566" t="s">
        <v>238</v>
      </c>
      <c r="AO11566">
        <v>7</v>
      </c>
      <c r="AP11566" t="s">
        <v>246</v>
      </c>
      <c r="AQ11566" s="27">
        <v>41425</v>
      </c>
      <c r="AR11566" t="s">
        <v>240</v>
      </c>
      <c r="AS11566">
        <v>9</v>
      </c>
      <c r="AT11566" t="s">
        <v>269</v>
      </c>
      <c r="AU11566" s="27">
        <v>41425</v>
      </c>
    </row>
    <row r="11567" spans="1:47" x14ac:dyDescent="0.2">
      <c r="A11567">
        <v>11566</v>
      </c>
      <c r="B11567" t="s">
        <v>36520</v>
      </c>
      <c r="C11567" t="s">
        <v>36521</v>
      </c>
      <c r="D11567" t="s">
        <v>36522</v>
      </c>
      <c r="E11567" s="27">
        <v>41902</v>
      </c>
      <c r="F11567" t="s">
        <v>294</v>
      </c>
      <c r="G11567" s="27">
        <v>23983</v>
      </c>
      <c r="H11567">
        <v>50</v>
      </c>
      <c r="I11567" t="s">
        <v>234</v>
      </c>
      <c r="J11567" t="s">
        <v>245</v>
      </c>
      <c r="K11567">
        <v>0</v>
      </c>
      <c r="L11567">
        <v>1</v>
      </c>
      <c r="M11567">
        <v>0</v>
      </c>
      <c r="N11567">
        <v>0</v>
      </c>
      <c r="O11567">
        <v>1</v>
      </c>
      <c r="P11567">
        <v>0</v>
      </c>
      <c r="Q11567" s="28">
        <v>41902.045138888891</v>
      </c>
      <c r="R11567" s="28">
        <v>41902.086805555555</v>
      </c>
      <c r="S11567" t="s">
        <v>36523</v>
      </c>
      <c r="T11567" s="27">
        <v>41901</v>
      </c>
      <c r="V11567">
        <v>1</v>
      </c>
      <c r="W11567" t="s">
        <v>36</v>
      </c>
      <c r="X11567" t="s">
        <v>474</v>
      </c>
      <c r="Y11567">
        <v>0</v>
      </c>
      <c r="AB11567" t="s">
        <v>237</v>
      </c>
      <c r="AH11567">
        <v>0</v>
      </c>
      <c r="AN11567" t="s">
        <v>238</v>
      </c>
      <c r="AO11567">
        <v>1</v>
      </c>
      <c r="AP11567" t="s">
        <v>239</v>
      </c>
      <c r="AQ11567" s="27">
        <v>41902</v>
      </c>
      <c r="AR11567" t="s">
        <v>240</v>
      </c>
      <c r="AS11567">
        <v>1</v>
      </c>
      <c r="AT11567" t="s">
        <v>239</v>
      </c>
      <c r="AU11567" s="27">
        <v>41902</v>
      </c>
    </row>
    <row r="11568" spans="1:47" x14ac:dyDescent="0.2">
      <c r="A11568">
        <v>11567</v>
      </c>
      <c r="B11568" t="s">
        <v>36524</v>
      </c>
      <c r="C11568" t="s">
        <v>8395</v>
      </c>
      <c r="D11568" t="s">
        <v>36525</v>
      </c>
      <c r="E11568" s="27">
        <v>41548</v>
      </c>
      <c r="F11568" t="s">
        <v>294</v>
      </c>
      <c r="G11568" s="27">
        <v>26992</v>
      </c>
      <c r="H11568">
        <v>42</v>
      </c>
      <c r="I11568" t="s">
        <v>244</v>
      </c>
      <c r="J11568" t="s">
        <v>245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 s="28">
        <v>41548.117361111108</v>
      </c>
      <c r="R11568" s="28">
        <v>41695.489583333336</v>
      </c>
      <c r="S11568" t="s">
        <v>36526</v>
      </c>
      <c r="T11568" s="27">
        <v>41547</v>
      </c>
      <c r="V11568">
        <v>1</v>
      </c>
      <c r="W11568" t="s">
        <v>36</v>
      </c>
      <c r="X11568" t="s">
        <v>2223</v>
      </c>
      <c r="Y11568">
        <v>0</v>
      </c>
      <c r="AB11568" t="s">
        <v>237</v>
      </c>
      <c r="AH11568">
        <v>0</v>
      </c>
      <c r="AN11568" t="s">
        <v>238</v>
      </c>
      <c r="AO11568">
        <v>1</v>
      </c>
      <c r="AP11568" t="s">
        <v>239</v>
      </c>
      <c r="AQ11568" s="27">
        <v>41548</v>
      </c>
      <c r="AR11568" t="s">
        <v>240</v>
      </c>
      <c r="AS11568">
        <v>1</v>
      </c>
      <c r="AT11568" t="s">
        <v>239</v>
      </c>
      <c r="AU11568" s="27">
        <v>41548</v>
      </c>
    </row>
    <row r="11569" spans="1:47" x14ac:dyDescent="0.2">
      <c r="A11569">
        <v>11568</v>
      </c>
      <c r="B11569" t="s">
        <v>36527</v>
      </c>
      <c r="C11569" t="s">
        <v>464</v>
      </c>
      <c r="D11569" t="s">
        <v>2032</v>
      </c>
      <c r="E11569" s="27">
        <v>41584</v>
      </c>
      <c r="F11569" t="s">
        <v>233</v>
      </c>
      <c r="G11569" s="27">
        <v>21687</v>
      </c>
      <c r="H11569">
        <v>56</v>
      </c>
      <c r="I11569" t="s">
        <v>234</v>
      </c>
      <c r="J11569" t="s">
        <v>245</v>
      </c>
      <c r="K11569">
        <v>0</v>
      </c>
      <c r="L11569">
        <v>1</v>
      </c>
      <c r="M11569">
        <v>0</v>
      </c>
      <c r="N11569">
        <v>0</v>
      </c>
      <c r="O11569">
        <v>0</v>
      </c>
      <c r="W11569" t="s">
        <v>237</v>
      </c>
      <c r="Y11569">
        <v>-1</v>
      </c>
      <c r="AB11569" t="s">
        <v>237</v>
      </c>
      <c r="AH11569">
        <v>0</v>
      </c>
      <c r="AN11569" t="s">
        <v>238</v>
      </c>
      <c r="AO11569">
        <v>1</v>
      </c>
      <c r="AP11569" t="s">
        <v>239</v>
      </c>
      <c r="AQ11569" s="27">
        <v>41584</v>
      </c>
      <c r="AR11569" t="s">
        <v>240</v>
      </c>
      <c r="AS11569">
        <v>1</v>
      </c>
      <c r="AT11569" t="s">
        <v>239</v>
      </c>
      <c r="AU11569" s="27">
        <v>41584</v>
      </c>
    </row>
    <row r="11570" spans="1:47" x14ac:dyDescent="0.2">
      <c r="A11570">
        <v>11569</v>
      </c>
      <c r="B11570" t="s">
        <v>36528</v>
      </c>
      <c r="C11570" t="s">
        <v>36529</v>
      </c>
      <c r="D11570" t="s">
        <v>18292</v>
      </c>
      <c r="E11570" s="27">
        <v>41914</v>
      </c>
      <c r="F11570" t="s">
        <v>233</v>
      </c>
      <c r="G11570" s="27">
        <v>29379</v>
      </c>
      <c r="H11570">
        <v>35</v>
      </c>
      <c r="I11570" t="s">
        <v>244</v>
      </c>
      <c r="J11570" t="s">
        <v>250</v>
      </c>
      <c r="K11570">
        <v>0</v>
      </c>
      <c r="L11570">
        <v>4</v>
      </c>
      <c r="M11570">
        <v>0</v>
      </c>
      <c r="N11570">
        <v>0</v>
      </c>
      <c r="O11570">
        <v>0</v>
      </c>
      <c r="W11570" t="s">
        <v>237</v>
      </c>
      <c r="Y11570">
        <v>-1</v>
      </c>
      <c r="AB11570" t="s">
        <v>237</v>
      </c>
      <c r="AH11570">
        <v>0</v>
      </c>
      <c r="AN11570" t="s">
        <v>238</v>
      </c>
      <c r="AO11570">
        <v>2</v>
      </c>
      <c r="AP11570" t="s">
        <v>239</v>
      </c>
      <c r="AQ11570" s="27">
        <v>41914</v>
      </c>
      <c r="AR11570" t="s">
        <v>240</v>
      </c>
      <c r="AS11570">
        <v>4</v>
      </c>
      <c r="AT11570" t="s">
        <v>239</v>
      </c>
      <c r="AU11570" s="27">
        <v>41914</v>
      </c>
    </row>
    <row r="11571" spans="1:47" x14ac:dyDescent="0.2">
      <c r="A11571">
        <v>11570</v>
      </c>
      <c r="B11571" t="s">
        <v>36530</v>
      </c>
      <c r="C11571" t="s">
        <v>1928</v>
      </c>
      <c r="D11571" t="s">
        <v>11178</v>
      </c>
      <c r="E11571" s="27">
        <v>41807</v>
      </c>
      <c r="F11571" t="s">
        <v>233</v>
      </c>
      <c r="G11571" s="27">
        <v>32574</v>
      </c>
      <c r="H11571">
        <v>27</v>
      </c>
      <c r="I11571" t="s">
        <v>244</v>
      </c>
      <c r="J11571" t="s">
        <v>245</v>
      </c>
      <c r="K11571">
        <v>0</v>
      </c>
      <c r="L11571">
        <v>1</v>
      </c>
      <c r="M11571">
        <v>0</v>
      </c>
      <c r="N11571">
        <v>0</v>
      </c>
      <c r="O11571">
        <v>1</v>
      </c>
      <c r="P11571">
        <v>-1</v>
      </c>
      <c r="Q11571" s="28">
        <v>41806.474999999999</v>
      </c>
      <c r="R11571" s="28">
        <v>41807.356249999997</v>
      </c>
      <c r="S11571" t="s">
        <v>36531</v>
      </c>
      <c r="T11571" s="27">
        <v>41806</v>
      </c>
      <c r="V11571">
        <v>1</v>
      </c>
      <c r="W11571" t="s">
        <v>32</v>
      </c>
      <c r="X11571" t="s">
        <v>36532</v>
      </c>
      <c r="Y11571">
        <v>0</v>
      </c>
      <c r="AB11571" t="s">
        <v>237</v>
      </c>
      <c r="AH11571">
        <v>0</v>
      </c>
      <c r="AN11571" t="s">
        <v>238</v>
      </c>
      <c r="AO11571">
        <v>2</v>
      </c>
      <c r="AP11571" t="s">
        <v>239</v>
      </c>
      <c r="AQ11571" s="27">
        <v>41807</v>
      </c>
      <c r="AR11571" t="s">
        <v>240</v>
      </c>
      <c r="AS11571">
        <v>1</v>
      </c>
      <c r="AT11571" t="s">
        <v>239</v>
      </c>
      <c r="AU11571" s="27">
        <v>41807</v>
      </c>
    </row>
    <row r="11572" spans="1:47" x14ac:dyDescent="0.2">
      <c r="A11572">
        <v>11571</v>
      </c>
      <c r="B11572" t="s">
        <v>36533</v>
      </c>
      <c r="C11572" t="s">
        <v>674</v>
      </c>
      <c r="D11572" t="s">
        <v>1300</v>
      </c>
      <c r="E11572" s="27">
        <v>41311</v>
      </c>
      <c r="F11572" t="s">
        <v>233</v>
      </c>
      <c r="G11572" s="27">
        <v>21002</v>
      </c>
      <c r="H11572">
        <v>58</v>
      </c>
      <c r="I11572" t="s">
        <v>234</v>
      </c>
      <c r="J11572" t="s">
        <v>250</v>
      </c>
      <c r="K11572">
        <v>0</v>
      </c>
      <c r="L11572">
        <v>5</v>
      </c>
      <c r="M11572">
        <v>0</v>
      </c>
      <c r="N11572">
        <v>0</v>
      </c>
      <c r="O11572">
        <v>5</v>
      </c>
      <c r="P11572">
        <v>-5</v>
      </c>
      <c r="Q11572" s="28">
        <v>41306.200694444444</v>
      </c>
      <c r="R11572" s="28">
        <v>41307.067361111112</v>
      </c>
      <c r="S11572" t="s">
        <v>36534</v>
      </c>
      <c r="T11572" s="27">
        <v>41306</v>
      </c>
      <c r="V11572">
        <v>5</v>
      </c>
      <c r="W11572" t="s">
        <v>32</v>
      </c>
      <c r="X11572" t="s">
        <v>371</v>
      </c>
      <c r="Y11572">
        <v>0</v>
      </c>
      <c r="AB11572" t="s">
        <v>237</v>
      </c>
      <c r="AH11572">
        <v>0</v>
      </c>
      <c r="AN11572" t="s">
        <v>238</v>
      </c>
      <c r="AO11572">
        <v>2</v>
      </c>
      <c r="AP11572" t="s">
        <v>239</v>
      </c>
      <c r="AQ11572" s="27">
        <v>41311</v>
      </c>
      <c r="AR11572" t="s">
        <v>240</v>
      </c>
      <c r="AS11572">
        <v>5</v>
      </c>
      <c r="AT11572" t="s">
        <v>246</v>
      </c>
      <c r="AU11572" s="27">
        <v>41311</v>
      </c>
    </row>
    <row r="11573" spans="1:47" x14ac:dyDescent="0.2">
      <c r="A11573">
        <v>11572</v>
      </c>
      <c r="B11573" t="s">
        <v>36535</v>
      </c>
      <c r="C11573" t="s">
        <v>656</v>
      </c>
      <c r="D11573" t="s">
        <v>10744</v>
      </c>
      <c r="E11573" s="27">
        <v>41729</v>
      </c>
      <c r="F11573" t="s">
        <v>233</v>
      </c>
      <c r="G11573" s="27">
        <v>32869</v>
      </c>
      <c r="H11573">
        <v>26</v>
      </c>
      <c r="I11573" t="s">
        <v>244</v>
      </c>
      <c r="J11573" t="s">
        <v>353</v>
      </c>
      <c r="K11573">
        <v>0</v>
      </c>
      <c r="L11573">
        <v>2</v>
      </c>
      <c r="M11573">
        <v>0</v>
      </c>
      <c r="N11573">
        <v>0</v>
      </c>
      <c r="O11573">
        <v>0</v>
      </c>
      <c r="P11573">
        <v>0</v>
      </c>
      <c r="Q11573" s="28">
        <v>41729.527777777781</v>
      </c>
      <c r="R11573" s="28">
        <v>41730.384027777778</v>
      </c>
      <c r="S11573" t="s">
        <v>36536</v>
      </c>
      <c r="T11573" s="27">
        <v>41728</v>
      </c>
      <c r="V11573">
        <v>1</v>
      </c>
      <c r="W11573" t="s">
        <v>36</v>
      </c>
      <c r="X11573" t="s">
        <v>279</v>
      </c>
      <c r="Y11573">
        <v>0</v>
      </c>
      <c r="AB11573" t="s">
        <v>237</v>
      </c>
      <c r="AH11573">
        <v>0</v>
      </c>
      <c r="AN11573" t="s">
        <v>238</v>
      </c>
      <c r="AO11573">
        <v>3</v>
      </c>
      <c r="AP11573" t="s">
        <v>239</v>
      </c>
      <c r="AQ11573" s="27">
        <v>41729</v>
      </c>
      <c r="AR11573" t="s">
        <v>240</v>
      </c>
      <c r="AS11573">
        <v>2</v>
      </c>
      <c r="AT11573" t="s">
        <v>239</v>
      </c>
      <c r="AU11573" s="27">
        <v>41729</v>
      </c>
    </row>
    <row r="11574" spans="1:47" x14ac:dyDescent="0.2">
      <c r="A11574">
        <v>11573</v>
      </c>
      <c r="B11574" t="s">
        <v>36537</v>
      </c>
      <c r="C11574" t="s">
        <v>3130</v>
      </c>
      <c r="D11574" t="s">
        <v>3985</v>
      </c>
      <c r="E11574" s="27">
        <v>41986</v>
      </c>
      <c r="F11574" t="s">
        <v>233</v>
      </c>
      <c r="G11574" s="27">
        <v>25363</v>
      </c>
      <c r="H11574">
        <v>46</v>
      </c>
      <c r="I11574" t="s">
        <v>234</v>
      </c>
      <c r="J11574" t="s">
        <v>22</v>
      </c>
      <c r="K11574">
        <v>0</v>
      </c>
      <c r="L11574">
        <v>1</v>
      </c>
      <c r="M11574">
        <v>0</v>
      </c>
      <c r="N11574">
        <v>0</v>
      </c>
      <c r="O11574">
        <v>0</v>
      </c>
      <c r="P11574">
        <v>-1</v>
      </c>
      <c r="Q11574" s="28">
        <v>41985.330555555556</v>
      </c>
      <c r="R11574" s="28">
        <v>41986.538888888892</v>
      </c>
      <c r="S11574" t="s">
        <v>36538</v>
      </c>
      <c r="T11574" s="27">
        <v>41985</v>
      </c>
      <c r="V11574">
        <v>1</v>
      </c>
      <c r="W11574" t="s">
        <v>32</v>
      </c>
      <c r="X11574" t="s">
        <v>359</v>
      </c>
      <c r="Y11574">
        <v>0</v>
      </c>
      <c r="AB11574" t="s">
        <v>237</v>
      </c>
      <c r="AH11574">
        <v>0</v>
      </c>
      <c r="AN11574" t="s">
        <v>238</v>
      </c>
      <c r="AO11574">
        <v>1</v>
      </c>
      <c r="AP11574" t="s">
        <v>239</v>
      </c>
      <c r="AQ11574" s="27">
        <v>41986</v>
      </c>
      <c r="AR11574" t="s">
        <v>240</v>
      </c>
      <c r="AS11574">
        <v>1</v>
      </c>
      <c r="AT11574" t="s">
        <v>239</v>
      </c>
      <c r="AU11574" s="27">
        <v>41986</v>
      </c>
    </row>
    <row r="11575" spans="1:47" x14ac:dyDescent="0.2">
      <c r="A11575">
        <v>11574</v>
      </c>
      <c r="B11575" t="s">
        <v>36539</v>
      </c>
      <c r="C11575" t="s">
        <v>36540</v>
      </c>
      <c r="D11575" t="s">
        <v>1535</v>
      </c>
      <c r="E11575" s="27">
        <v>41541</v>
      </c>
      <c r="F11575" t="s">
        <v>233</v>
      </c>
      <c r="G11575" s="27">
        <v>23607</v>
      </c>
      <c r="H11575">
        <v>51</v>
      </c>
      <c r="I11575" t="s">
        <v>234</v>
      </c>
      <c r="J11575" t="s">
        <v>250</v>
      </c>
      <c r="K11575">
        <v>0</v>
      </c>
      <c r="L11575">
        <v>8</v>
      </c>
      <c r="M11575">
        <v>0</v>
      </c>
      <c r="N11575">
        <v>0</v>
      </c>
      <c r="O11575">
        <v>26</v>
      </c>
      <c r="P11575">
        <v>-1</v>
      </c>
      <c r="Q11575" s="28">
        <v>41540.100694444445</v>
      </c>
      <c r="R11575" s="28">
        <v>41638.197916666664</v>
      </c>
      <c r="S11575" t="s">
        <v>36541</v>
      </c>
      <c r="T11575" s="27">
        <v>41540</v>
      </c>
      <c r="V11575">
        <v>1</v>
      </c>
      <c r="W11575" t="s">
        <v>32</v>
      </c>
      <c r="X11575" t="s">
        <v>494</v>
      </c>
      <c r="Y11575">
        <v>1</v>
      </c>
      <c r="AA11575" t="s">
        <v>36542</v>
      </c>
      <c r="AB11575" t="s">
        <v>32</v>
      </c>
      <c r="AC11575">
        <v>0</v>
      </c>
      <c r="AD11575" s="27">
        <v>41739</v>
      </c>
      <c r="AE11575" t="s">
        <v>261</v>
      </c>
      <c r="AF11575" s="27">
        <v>41739</v>
      </c>
      <c r="AG11575" s="27">
        <v>41772</v>
      </c>
      <c r="AH11575">
        <v>1</v>
      </c>
      <c r="AJ11575" t="s">
        <v>36543</v>
      </c>
      <c r="AK11575" t="s">
        <v>255</v>
      </c>
      <c r="AL11575" s="27">
        <v>42063</v>
      </c>
      <c r="AM11575" t="s">
        <v>974</v>
      </c>
      <c r="AN11575" t="s">
        <v>238</v>
      </c>
      <c r="AO11575">
        <v>6</v>
      </c>
      <c r="AP11575" t="s">
        <v>246</v>
      </c>
      <c r="AQ11575" s="27">
        <v>41541</v>
      </c>
      <c r="AR11575" t="s">
        <v>240</v>
      </c>
      <c r="AS11575">
        <v>8</v>
      </c>
      <c r="AT11575" t="s">
        <v>269</v>
      </c>
      <c r="AU11575" s="27">
        <v>41541</v>
      </c>
    </row>
    <row r="11576" spans="1:47" x14ac:dyDescent="0.2">
      <c r="A11576">
        <v>11575</v>
      </c>
      <c r="B11576" t="s">
        <v>36544</v>
      </c>
      <c r="C11576" t="s">
        <v>1147</v>
      </c>
      <c r="D11576" t="s">
        <v>1803</v>
      </c>
      <c r="E11576" s="27">
        <v>41658</v>
      </c>
      <c r="F11576" t="s">
        <v>233</v>
      </c>
      <c r="G11576" s="27">
        <v>30085</v>
      </c>
      <c r="H11576">
        <v>33</v>
      </c>
      <c r="I11576" t="s">
        <v>244</v>
      </c>
      <c r="J11576" t="s">
        <v>245</v>
      </c>
      <c r="K11576">
        <v>0</v>
      </c>
      <c r="L11576">
        <v>6</v>
      </c>
      <c r="M11576">
        <v>0</v>
      </c>
      <c r="N11576">
        <v>0</v>
      </c>
      <c r="O11576">
        <v>11</v>
      </c>
      <c r="P11576">
        <v>-1</v>
      </c>
      <c r="Q11576" s="28">
        <v>41657.295138888891</v>
      </c>
      <c r="R11576" s="28">
        <v>41658.379861111112</v>
      </c>
      <c r="S11576" t="s">
        <v>36545</v>
      </c>
      <c r="T11576" s="27">
        <v>41657</v>
      </c>
      <c r="V11576">
        <v>1</v>
      </c>
      <c r="W11576" t="s">
        <v>32</v>
      </c>
      <c r="X11576" t="s">
        <v>359</v>
      </c>
      <c r="Y11576">
        <v>1</v>
      </c>
      <c r="AA11576" t="s">
        <v>36546</v>
      </c>
      <c r="AB11576" t="s">
        <v>32</v>
      </c>
      <c r="AC11576">
        <v>0</v>
      </c>
      <c r="AD11576" s="27">
        <v>42053</v>
      </c>
      <c r="AE11576" t="s">
        <v>261</v>
      </c>
      <c r="AF11576" s="27">
        <v>42053</v>
      </c>
      <c r="AG11576" s="27">
        <v>42065</v>
      </c>
      <c r="AH11576">
        <v>0</v>
      </c>
      <c r="AN11576" t="s">
        <v>238</v>
      </c>
      <c r="AO11576">
        <v>3</v>
      </c>
      <c r="AP11576" t="s">
        <v>239</v>
      </c>
      <c r="AQ11576" s="27">
        <v>41658</v>
      </c>
      <c r="AR11576" t="s">
        <v>240</v>
      </c>
      <c r="AS11576">
        <v>6</v>
      </c>
      <c r="AT11576" t="s">
        <v>246</v>
      </c>
      <c r="AU11576" s="27">
        <v>41658</v>
      </c>
    </row>
    <row r="11577" spans="1:47" x14ac:dyDescent="0.2">
      <c r="A11577">
        <v>11576</v>
      </c>
      <c r="B11577" t="s">
        <v>36547</v>
      </c>
      <c r="C11577" t="s">
        <v>36548</v>
      </c>
      <c r="D11577" t="s">
        <v>36549</v>
      </c>
      <c r="E11577" s="27">
        <v>41332</v>
      </c>
      <c r="F11577" t="s">
        <v>294</v>
      </c>
      <c r="G11577" s="27">
        <v>25383</v>
      </c>
      <c r="H11577">
        <v>46</v>
      </c>
      <c r="I11577" t="s">
        <v>234</v>
      </c>
      <c r="J11577" t="s">
        <v>250</v>
      </c>
      <c r="K11577">
        <v>0</v>
      </c>
      <c r="L11577">
        <v>1</v>
      </c>
      <c r="M11577">
        <v>0</v>
      </c>
      <c r="N11577">
        <v>0</v>
      </c>
      <c r="O11577">
        <v>0</v>
      </c>
      <c r="W11577" t="s">
        <v>237</v>
      </c>
      <c r="Y11577">
        <v>-1</v>
      </c>
      <c r="AB11577" t="s">
        <v>237</v>
      </c>
      <c r="AH11577">
        <v>0</v>
      </c>
      <c r="AN11577" t="s">
        <v>238</v>
      </c>
      <c r="AO11577">
        <v>1</v>
      </c>
      <c r="AP11577" t="s">
        <v>239</v>
      </c>
      <c r="AQ11577" s="27">
        <v>41332</v>
      </c>
      <c r="AR11577" t="s">
        <v>240</v>
      </c>
      <c r="AS11577">
        <v>1</v>
      </c>
      <c r="AT11577" t="s">
        <v>239</v>
      </c>
      <c r="AU11577" s="27">
        <v>41332</v>
      </c>
    </row>
    <row r="11578" spans="1:47" x14ac:dyDescent="0.2">
      <c r="A11578">
        <v>11577</v>
      </c>
      <c r="B11578" t="s">
        <v>36550</v>
      </c>
      <c r="C11578" t="s">
        <v>20954</v>
      </c>
      <c r="D11578" t="s">
        <v>2037</v>
      </c>
      <c r="E11578" s="27">
        <v>41563</v>
      </c>
      <c r="F11578" t="s">
        <v>294</v>
      </c>
      <c r="G11578" s="27">
        <v>23369</v>
      </c>
      <c r="H11578">
        <v>52</v>
      </c>
      <c r="I11578" t="s">
        <v>234</v>
      </c>
      <c r="J11578" t="s">
        <v>245</v>
      </c>
      <c r="K11578">
        <v>0</v>
      </c>
      <c r="L11578">
        <v>2</v>
      </c>
      <c r="M11578">
        <v>0</v>
      </c>
      <c r="N11578">
        <v>0</v>
      </c>
      <c r="O11578">
        <v>7</v>
      </c>
      <c r="P11578">
        <v>-1</v>
      </c>
      <c r="Q11578" s="28">
        <v>41562.094444444447</v>
      </c>
      <c r="R11578" s="28">
        <v>41600.46597222222</v>
      </c>
      <c r="S11578" t="s">
        <v>36551</v>
      </c>
      <c r="U11578" s="27">
        <v>41562</v>
      </c>
      <c r="V11578">
        <v>1</v>
      </c>
      <c r="W11578" t="s">
        <v>32</v>
      </c>
      <c r="X11578" t="s">
        <v>274</v>
      </c>
      <c r="Y11578">
        <v>1</v>
      </c>
      <c r="AA11578" t="s">
        <v>36552</v>
      </c>
      <c r="AB11578" t="s">
        <v>32</v>
      </c>
      <c r="AC11578">
        <v>0</v>
      </c>
      <c r="AD11578" s="27">
        <v>42255</v>
      </c>
      <c r="AE11578" t="s">
        <v>834</v>
      </c>
      <c r="AF11578" s="27">
        <v>42255</v>
      </c>
      <c r="AG11578" s="27">
        <v>42290</v>
      </c>
      <c r="AH11578">
        <v>1</v>
      </c>
      <c r="AJ11578" t="s">
        <v>36552</v>
      </c>
      <c r="AK11578" t="s">
        <v>255</v>
      </c>
      <c r="AL11578" s="27">
        <v>42255</v>
      </c>
      <c r="AM11578" t="s">
        <v>834</v>
      </c>
      <c r="AN11578" t="s">
        <v>238</v>
      </c>
      <c r="AO11578">
        <v>1</v>
      </c>
      <c r="AP11578" t="s">
        <v>239</v>
      </c>
      <c r="AQ11578" s="27">
        <v>41563</v>
      </c>
      <c r="AR11578" t="s">
        <v>240</v>
      </c>
      <c r="AS11578">
        <v>2</v>
      </c>
      <c r="AT11578" t="s">
        <v>239</v>
      </c>
      <c r="AU11578" s="27">
        <v>41563</v>
      </c>
    </row>
    <row r="11579" spans="1:47" x14ac:dyDescent="0.2">
      <c r="A11579">
        <v>11578</v>
      </c>
      <c r="B11579" t="s">
        <v>36553</v>
      </c>
      <c r="C11579" t="s">
        <v>35441</v>
      </c>
      <c r="D11579" t="s">
        <v>855</v>
      </c>
      <c r="E11579" s="27">
        <v>41513</v>
      </c>
      <c r="F11579" t="s">
        <v>294</v>
      </c>
      <c r="G11579" s="27">
        <v>23551</v>
      </c>
      <c r="H11579">
        <v>51</v>
      </c>
      <c r="I11579" t="s">
        <v>234</v>
      </c>
      <c r="J11579" t="s">
        <v>250</v>
      </c>
      <c r="K11579">
        <v>0</v>
      </c>
      <c r="L11579">
        <v>1</v>
      </c>
      <c r="M11579">
        <v>0</v>
      </c>
      <c r="N11579">
        <v>0</v>
      </c>
      <c r="O11579">
        <v>2</v>
      </c>
      <c r="P11579">
        <v>-1</v>
      </c>
      <c r="Q11579" s="28">
        <v>41512.238194444442</v>
      </c>
      <c r="R11579" s="28">
        <v>41513.289583333331</v>
      </c>
      <c r="S11579" t="s">
        <v>36554</v>
      </c>
      <c r="T11579" s="27">
        <v>41512</v>
      </c>
      <c r="V11579">
        <v>1</v>
      </c>
      <c r="W11579" t="s">
        <v>32</v>
      </c>
      <c r="X11579" t="s">
        <v>261</v>
      </c>
      <c r="Y11579">
        <v>0</v>
      </c>
      <c r="AB11579" t="s">
        <v>237</v>
      </c>
      <c r="AH11579">
        <v>0</v>
      </c>
      <c r="AN11579" t="s">
        <v>238</v>
      </c>
      <c r="AO11579">
        <v>1</v>
      </c>
      <c r="AP11579" t="s">
        <v>239</v>
      </c>
      <c r="AQ11579" s="27">
        <v>41513</v>
      </c>
      <c r="AR11579" t="s">
        <v>240</v>
      </c>
      <c r="AS11579">
        <v>1</v>
      </c>
      <c r="AT11579" t="s">
        <v>239</v>
      </c>
      <c r="AU11579" s="27">
        <v>41513</v>
      </c>
    </row>
    <row r="11580" spans="1:47" x14ac:dyDescent="0.2">
      <c r="A11580">
        <v>11579</v>
      </c>
      <c r="B11580" t="s">
        <v>6096</v>
      </c>
      <c r="C11580" t="s">
        <v>2359</v>
      </c>
      <c r="D11580" t="s">
        <v>1569</v>
      </c>
      <c r="E11580" s="27">
        <v>41307</v>
      </c>
      <c r="F11580" t="s">
        <v>233</v>
      </c>
      <c r="G11580" s="27">
        <v>31258</v>
      </c>
      <c r="H11580">
        <v>30</v>
      </c>
      <c r="I11580" t="s">
        <v>244</v>
      </c>
      <c r="J11580" t="s">
        <v>353</v>
      </c>
      <c r="K11580">
        <v>0</v>
      </c>
      <c r="L11580">
        <v>2</v>
      </c>
      <c r="M11580">
        <v>0</v>
      </c>
      <c r="N11580">
        <v>0</v>
      </c>
      <c r="O11580">
        <v>0</v>
      </c>
      <c r="W11580" t="s">
        <v>237</v>
      </c>
      <c r="Y11580">
        <v>-1</v>
      </c>
      <c r="AB11580" t="s">
        <v>237</v>
      </c>
      <c r="AH11580">
        <v>0</v>
      </c>
      <c r="AN11580" t="s">
        <v>238</v>
      </c>
      <c r="AO11580">
        <v>2</v>
      </c>
      <c r="AP11580" t="s">
        <v>239</v>
      </c>
      <c r="AQ11580" s="27">
        <v>41307</v>
      </c>
      <c r="AR11580" t="s">
        <v>240</v>
      </c>
      <c r="AS11580">
        <v>2</v>
      </c>
      <c r="AT11580" t="s">
        <v>239</v>
      </c>
      <c r="AU11580" s="27">
        <v>41307</v>
      </c>
    </row>
    <row r="11581" spans="1:47" x14ac:dyDescent="0.2">
      <c r="A11581">
        <v>11580</v>
      </c>
      <c r="B11581" t="s">
        <v>36555</v>
      </c>
      <c r="C11581" t="s">
        <v>957</v>
      </c>
      <c r="D11581" t="s">
        <v>1734</v>
      </c>
      <c r="E11581" s="27">
        <v>41913</v>
      </c>
      <c r="F11581" t="s">
        <v>233</v>
      </c>
      <c r="G11581" s="27">
        <v>26347</v>
      </c>
      <c r="H11581">
        <v>44</v>
      </c>
      <c r="I11581" t="s">
        <v>244</v>
      </c>
      <c r="J11581" t="s">
        <v>250</v>
      </c>
      <c r="K11581">
        <v>0</v>
      </c>
      <c r="L11581">
        <v>10</v>
      </c>
      <c r="M11581">
        <v>0</v>
      </c>
      <c r="N11581">
        <v>0</v>
      </c>
      <c r="O11581">
        <v>10</v>
      </c>
      <c r="P11581">
        <v>-1</v>
      </c>
      <c r="Q11581" s="28">
        <v>41912.29583333333</v>
      </c>
      <c r="R11581" s="28">
        <v>42355.267361111109</v>
      </c>
      <c r="S11581" t="s">
        <v>36556</v>
      </c>
      <c r="T11581" s="27">
        <v>41912</v>
      </c>
      <c r="V11581">
        <v>1</v>
      </c>
      <c r="W11581" t="s">
        <v>32</v>
      </c>
      <c r="X11581" t="s">
        <v>252</v>
      </c>
      <c r="Y11581">
        <v>0</v>
      </c>
      <c r="AB11581" t="s">
        <v>237</v>
      </c>
      <c r="AH11581">
        <v>0</v>
      </c>
      <c r="AN11581" t="s">
        <v>238</v>
      </c>
      <c r="AO11581">
        <v>9</v>
      </c>
      <c r="AP11581" t="s">
        <v>269</v>
      </c>
      <c r="AQ11581" s="27">
        <v>41913</v>
      </c>
      <c r="AR11581" t="s">
        <v>240</v>
      </c>
      <c r="AS11581">
        <v>10</v>
      </c>
      <c r="AT11581" t="s">
        <v>269</v>
      </c>
      <c r="AU11581" s="27">
        <v>41913</v>
      </c>
    </row>
    <row r="11582" spans="1:47" x14ac:dyDescent="0.2">
      <c r="A11582">
        <v>11581</v>
      </c>
      <c r="B11582" t="s">
        <v>36557</v>
      </c>
      <c r="C11582" t="s">
        <v>36558</v>
      </c>
      <c r="D11582" t="s">
        <v>2160</v>
      </c>
      <c r="E11582" s="27">
        <v>42002</v>
      </c>
      <c r="F11582" t="s">
        <v>233</v>
      </c>
      <c r="G11582" s="27">
        <v>19602</v>
      </c>
      <c r="H11582">
        <v>62</v>
      </c>
      <c r="I11582" t="s">
        <v>234</v>
      </c>
      <c r="J11582" t="s">
        <v>22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-1</v>
      </c>
      <c r="Q11582" s="28">
        <v>42001.238888888889</v>
      </c>
      <c r="R11582" s="28">
        <v>42002.265972222223</v>
      </c>
      <c r="S11582" t="s">
        <v>36559</v>
      </c>
      <c r="T11582" s="27">
        <v>42001</v>
      </c>
      <c r="V11582">
        <v>1</v>
      </c>
      <c r="W11582" t="s">
        <v>32</v>
      </c>
      <c r="X11582" t="s">
        <v>583</v>
      </c>
      <c r="Y11582">
        <v>0</v>
      </c>
      <c r="AB11582" t="s">
        <v>237</v>
      </c>
      <c r="AH11582">
        <v>0</v>
      </c>
      <c r="AN11582" t="s">
        <v>238</v>
      </c>
      <c r="AO11582">
        <v>1</v>
      </c>
      <c r="AP11582" t="s">
        <v>239</v>
      </c>
      <c r="AQ11582" s="27">
        <v>42002</v>
      </c>
      <c r="AR11582" t="s">
        <v>240</v>
      </c>
      <c r="AS11582">
        <v>1</v>
      </c>
      <c r="AT11582" t="s">
        <v>239</v>
      </c>
      <c r="AU11582" s="27">
        <v>42002</v>
      </c>
    </row>
    <row r="11583" spans="1:47" x14ac:dyDescent="0.2">
      <c r="A11583">
        <v>11582</v>
      </c>
      <c r="B11583" t="s">
        <v>36560</v>
      </c>
      <c r="C11583" t="s">
        <v>4357</v>
      </c>
      <c r="D11583" t="s">
        <v>7199</v>
      </c>
      <c r="E11583" s="27">
        <v>41640</v>
      </c>
      <c r="F11583" t="s">
        <v>233</v>
      </c>
      <c r="G11583" s="27">
        <v>30245</v>
      </c>
      <c r="H11583">
        <v>33</v>
      </c>
      <c r="I11583" t="s">
        <v>244</v>
      </c>
      <c r="J11583" t="s">
        <v>250</v>
      </c>
      <c r="K11583">
        <v>1</v>
      </c>
      <c r="L11583">
        <v>9</v>
      </c>
      <c r="M11583">
        <v>0</v>
      </c>
      <c r="N11583">
        <v>0</v>
      </c>
      <c r="O11583">
        <v>8</v>
      </c>
      <c r="P11583">
        <v>-1</v>
      </c>
      <c r="Q11583" s="28">
        <v>41639.279861111114</v>
      </c>
      <c r="R11583" s="28">
        <v>41984.315972222219</v>
      </c>
      <c r="S11583" t="s">
        <v>36561</v>
      </c>
      <c r="U11583" s="27">
        <v>41639</v>
      </c>
      <c r="V11583">
        <v>1</v>
      </c>
      <c r="W11583" t="s">
        <v>32</v>
      </c>
      <c r="X11583" t="s">
        <v>274</v>
      </c>
      <c r="Y11583">
        <v>0</v>
      </c>
      <c r="AB11583" t="s">
        <v>237</v>
      </c>
      <c r="AH11583">
        <v>0</v>
      </c>
      <c r="AN11583" t="s">
        <v>238</v>
      </c>
      <c r="AO11583">
        <v>4</v>
      </c>
      <c r="AP11583" t="s">
        <v>239</v>
      </c>
      <c r="AQ11583" s="27">
        <v>41640</v>
      </c>
      <c r="AR11583" t="s">
        <v>240</v>
      </c>
      <c r="AS11583">
        <v>9</v>
      </c>
      <c r="AT11583" t="s">
        <v>269</v>
      </c>
      <c r="AU11583" s="27">
        <v>41640</v>
      </c>
    </row>
    <row r="11584" spans="1:47" x14ac:dyDescent="0.2">
      <c r="A11584">
        <v>11583</v>
      </c>
      <c r="B11584" t="s">
        <v>36562</v>
      </c>
      <c r="C11584" t="s">
        <v>990</v>
      </c>
      <c r="D11584" t="s">
        <v>4358</v>
      </c>
      <c r="E11584" s="27">
        <v>41292</v>
      </c>
      <c r="F11584" t="s">
        <v>233</v>
      </c>
      <c r="G11584" s="27">
        <v>28427</v>
      </c>
      <c r="H11584">
        <v>38</v>
      </c>
      <c r="I11584" t="s">
        <v>244</v>
      </c>
      <c r="J11584" t="s">
        <v>245</v>
      </c>
      <c r="K11584">
        <v>0</v>
      </c>
      <c r="L11584">
        <v>1</v>
      </c>
      <c r="M11584">
        <v>0</v>
      </c>
      <c r="N11584">
        <v>0</v>
      </c>
      <c r="O11584">
        <v>1</v>
      </c>
      <c r="P11584">
        <v>-2</v>
      </c>
      <c r="Q11584" s="28">
        <v>41290.431250000001</v>
      </c>
      <c r="R11584" s="28">
        <v>41292.533333333333</v>
      </c>
      <c r="S11584" t="s">
        <v>36563</v>
      </c>
      <c r="U11584" s="27">
        <v>41290</v>
      </c>
      <c r="V11584">
        <v>2</v>
      </c>
      <c r="W11584" t="s">
        <v>32</v>
      </c>
      <c r="X11584" t="s">
        <v>274</v>
      </c>
      <c r="Y11584">
        <v>0</v>
      </c>
      <c r="AB11584" t="s">
        <v>237</v>
      </c>
      <c r="AH11584">
        <v>0</v>
      </c>
      <c r="AN11584" t="s">
        <v>238</v>
      </c>
      <c r="AO11584">
        <v>1</v>
      </c>
      <c r="AP11584" t="s">
        <v>239</v>
      </c>
      <c r="AQ11584" s="27">
        <v>41292</v>
      </c>
      <c r="AR11584" t="s">
        <v>240</v>
      </c>
      <c r="AS11584">
        <v>1</v>
      </c>
      <c r="AT11584" t="s">
        <v>239</v>
      </c>
      <c r="AU11584" s="27">
        <v>41292</v>
      </c>
    </row>
    <row r="11585" spans="1:47" x14ac:dyDescent="0.2">
      <c r="A11585">
        <v>11584</v>
      </c>
      <c r="B11585" t="s">
        <v>36564</v>
      </c>
      <c r="C11585" t="s">
        <v>23570</v>
      </c>
      <c r="D11585" t="s">
        <v>36565</v>
      </c>
      <c r="E11585" s="27">
        <v>41729</v>
      </c>
      <c r="F11585" t="s">
        <v>294</v>
      </c>
      <c r="G11585" s="27">
        <v>26716</v>
      </c>
      <c r="H11585">
        <v>43</v>
      </c>
      <c r="I11585" t="s">
        <v>244</v>
      </c>
      <c r="J11585" t="s">
        <v>22</v>
      </c>
      <c r="K11585">
        <v>0</v>
      </c>
      <c r="L11585">
        <v>1</v>
      </c>
      <c r="M11585">
        <v>0</v>
      </c>
      <c r="N11585">
        <v>0</v>
      </c>
      <c r="O11585">
        <v>0</v>
      </c>
      <c r="W11585" t="s">
        <v>237</v>
      </c>
      <c r="Y11585">
        <v>-1</v>
      </c>
      <c r="AB11585" t="s">
        <v>237</v>
      </c>
      <c r="AH11585">
        <v>0</v>
      </c>
      <c r="AN11585" t="s">
        <v>238</v>
      </c>
      <c r="AO11585">
        <v>1</v>
      </c>
      <c r="AP11585" t="s">
        <v>239</v>
      </c>
      <c r="AQ11585" s="27">
        <v>41729</v>
      </c>
      <c r="AR11585" t="s">
        <v>240</v>
      </c>
      <c r="AS11585">
        <v>1</v>
      </c>
      <c r="AT11585" t="s">
        <v>239</v>
      </c>
      <c r="AU11585" s="27">
        <v>41729</v>
      </c>
    </row>
    <row r="11586" spans="1:47" x14ac:dyDescent="0.2">
      <c r="A11586">
        <v>11585</v>
      </c>
      <c r="B11586" t="s">
        <v>36566</v>
      </c>
      <c r="C11586" t="s">
        <v>813</v>
      </c>
      <c r="D11586" t="s">
        <v>36567</v>
      </c>
      <c r="E11586" s="27">
        <v>41950</v>
      </c>
      <c r="F11586" t="s">
        <v>233</v>
      </c>
      <c r="G11586" s="27">
        <v>32608</v>
      </c>
      <c r="H11586">
        <v>27</v>
      </c>
      <c r="I11586" t="s">
        <v>244</v>
      </c>
      <c r="J11586" t="s">
        <v>245</v>
      </c>
      <c r="K11586">
        <v>0</v>
      </c>
      <c r="L11586">
        <v>6</v>
      </c>
      <c r="M11586">
        <v>0</v>
      </c>
      <c r="N11586">
        <v>0</v>
      </c>
      <c r="O11586">
        <v>0</v>
      </c>
      <c r="W11586" t="s">
        <v>237</v>
      </c>
      <c r="Y11586">
        <v>-1</v>
      </c>
      <c r="AB11586" t="s">
        <v>237</v>
      </c>
      <c r="AH11586">
        <v>0</v>
      </c>
      <c r="AN11586" t="s">
        <v>238</v>
      </c>
      <c r="AO11586">
        <v>5</v>
      </c>
      <c r="AP11586" t="s">
        <v>246</v>
      </c>
      <c r="AQ11586" s="27">
        <v>41950</v>
      </c>
      <c r="AR11586" t="s">
        <v>240</v>
      </c>
      <c r="AS11586">
        <v>6</v>
      </c>
      <c r="AT11586" t="s">
        <v>246</v>
      </c>
      <c r="AU11586" s="27">
        <v>41950</v>
      </c>
    </row>
    <row r="11587" spans="1:47" x14ac:dyDescent="0.2">
      <c r="A11587">
        <v>11586</v>
      </c>
      <c r="B11587" t="s">
        <v>21708</v>
      </c>
      <c r="C11587" t="s">
        <v>1592</v>
      </c>
      <c r="D11587" t="s">
        <v>15974</v>
      </c>
      <c r="E11587" s="27">
        <v>41554</v>
      </c>
      <c r="F11587" t="s">
        <v>233</v>
      </c>
      <c r="G11587" s="27">
        <v>32962</v>
      </c>
      <c r="H11587">
        <v>26</v>
      </c>
      <c r="I11587" t="s">
        <v>244</v>
      </c>
      <c r="J11587" t="s">
        <v>353</v>
      </c>
      <c r="K11587">
        <v>0</v>
      </c>
      <c r="L11587">
        <v>4</v>
      </c>
      <c r="M11587">
        <v>0</v>
      </c>
      <c r="N11587">
        <v>0</v>
      </c>
      <c r="O11587">
        <v>0</v>
      </c>
      <c r="W11587" t="s">
        <v>237</v>
      </c>
      <c r="Y11587">
        <v>-1</v>
      </c>
      <c r="AB11587" t="s">
        <v>237</v>
      </c>
      <c r="AH11587">
        <v>0</v>
      </c>
      <c r="AN11587" t="s">
        <v>238</v>
      </c>
      <c r="AO11587">
        <v>3</v>
      </c>
      <c r="AP11587" t="s">
        <v>239</v>
      </c>
      <c r="AQ11587" s="27">
        <v>41554</v>
      </c>
      <c r="AR11587" t="s">
        <v>240</v>
      </c>
      <c r="AS11587">
        <v>4</v>
      </c>
      <c r="AT11587" t="s">
        <v>239</v>
      </c>
      <c r="AU11587" s="27">
        <v>41554</v>
      </c>
    </row>
    <row r="11588" spans="1:47" x14ac:dyDescent="0.2">
      <c r="A11588">
        <v>11587</v>
      </c>
      <c r="B11588" t="s">
        <v>36568</v>
      </c>
      <c r="C11588" t="s">
        <v>242</v>
      </c>
      <c r="D11588" t="s">
        <v>36569</v>
      </c>
      <c r="E11588" s="27">
        <v>41801</v>
      </c>
      <c r="F11588" t="s">
        <v>233</v>
      </c>
      <c r="G11588" s="27">
        <v>28893</v>
      </c>
      <c r="H11588">
        <v>37</v>
      </c>
      <c r="I11588" t="s">
        <v>244</v>
      </c>
      <c r="J11588" t="s">
        <v>245</v>
      </c>
      <c r="K11588">
        <v>0</v>
      </c>
      <c r="L11588">
        <v>3</v>
      </c>
      <c r="M11588">
        <v>0</v>
      </c>
      <c r="N11588">
        <v>0</v>
      </c>
      <c r="O11588">
        <v>1</v>
      </c>
      <c r="P11588">
        <v>-25</v>
      </c>
      <c r="Q11588" s="28">
        <v>41776.533333333333</v>
      </c>
      <c r="R11588" s="28">
        <v>41776.066666666666</v>
      </c>
      <c r="S11588" t="s">
        <v>36570</v>
      </c>
      <c r="T11588" s="27">
        <v>41775</v>
      </c>
      <c r="V11588">
        <v>26</v>
      </c>
      <c r="W11588" t="s">
        <v>32</v>
      </c>
      <c r="X11588" t="s">
        <v>608</v>
      </c>
      <c r="Y11588">
        <v>0</v>
      </c>
      <c r="AB11588" t="s">
        <v>237</v>
      </c>
      <c r="AH11588">
        <v>0</v>
      </c>
      <c r="AN11588" t="s">
        <v>238</v>
      </c>
      <c r="AO11588">
        <v>1</v>
      </c>
      <c r="AP11588" t="s">
        <v>239</v>
      </c>
      <c r="AQ11588" s="27">
        <v>41801</v>
      </c>
      <c r="AR11588" t="s">
        <v>240</v>
      </c>
      <c r="AS11588">
        <v>3</v>
      </c>
      <c r="AT11588" t="s">
        <v>239</v>
      </c>
      <c r="AU11588" s="27">
        <v>41801</v>
      </c>
    </row>
    <row r="11589" spans="1:47" x14ac:dyDescent="0.2">
      <c r="A11589">
        <v>11588</v>
      </c>
      <c r="B11589" t="s">
        <v>36571</v>
      </c>
      <c r="C11589" t="s">
        <v>36572</v>
      </c>
      <c r="D11589" t="s">
        <v>36573</v>
      </c>
      <c r="E11589" s="27">
        <v>41494</v>
      </c>
      <c r="F11589" t="s">
        <v>233</v>
      </c>
      <c r="G11589" s="27">
        <v>34608</v>
      </c>
      <c r="H11589">
        <v>21</v>
      </c>
      <c r="I11589" t="s">
        <v>259</v>
      </c>
      <c r="J11589" t="s">
        <v>245</v>
      </c>
      <c r="K11589">
        <v>0</v>
      </c>
      <c r="L11589">
        <v>9</v>
      </c>
      <c r="M11589">
        <v>0</v>
      </c>
      <c r="N11589">
        <v>0</v>
      </c>
      <c r="O11589">
        <v>2</v>
      </c>
      <c r="P11589">
        <v>-1</v>
      </c>
      <c r="Q11589" s="28">
        <v>41493.303472222222</v>
      </c>
      <c r="R11589" s="28">
        <v>41506.327777777777</v>
      </c>
      <c r="S11589" t="s">
        <v>36574</v>
      </c>
      <c r="T11589" s="27">
        <v>41493</v>
      </c>
      <c r="V11589">
        <v>1</v>
      </c>
      <c r="W11589" t="s">
        <v>36</v>
      </c>
      <c r="X11589" t="s">
        <v>279</v>
      </c>
      <c r="Y11589">
        <v>0</v>
      </c>
      <c r="AB11589" t="s">
        <v>237</v>
      </c>
      <c r="AH11589">
        <v>0</v>
      </c>
      <c r="AN11589" t="s">
        <v>238</v>
      </c>
      <c r="AO11589">
        <v>8</v>
      </c>
      <c r="AP11589" t="s">
        <v>269</v>
      </c>
      <c r="AQ11589" s="27">
        <v>41494</v>
      </c>
      <c r="AR11589" t="s">
        <v>240</v>
      </c>
      <c r="AS11589">
        <v>9</v>
      </c>
      <c r="AT11589" t="s">
        <v>269</v>
      </c>
      <c r="AU11589" s="27">
        <v>41494</v>
      </c>
    </row>
    <row r="11590" spans="1:47" x14ac:dyDescent="0.2">
      <c r="A11590">
        <v>11589</v>
      </c>
      <c r="B11590" t="s">
        <v>36575</v>
      </c>
      <c r="C11590" t="s">
        <v>2131</v>
      </c>
      <c r="D11590" t="s">
        <v>36576</v>
      </c>
      <c r="E11590" s="27">
        <v>41754</v>
      </c>
      <c r="F11590" t="s">
        <v>233</v>
      </c>
      <c r="G11590" s="27">
        <v>29625</v>
      </c>
      <c r="H11590">
        <v>35</v>
      </c>
      <c r="I11590" t="s">
        <v>244</v>
      </c>
      <c r="J11590" t="s">
        <v>22</v>
      </c>
      <c r="K11590">
        <v>0</v>
      </c>
      <c r="L11590">
        <v>1</v>
      </c>
      <c r="M11590">
        <v>0</v>
      </c>
      <c r="N11590">
        <v>0</v>
      </c>
      <c r="O11590">
        <v>1</v>
      </c>
      <c r="P11590">
        <v>-1</v>
      </c>
      <c r="Q11590" s="28">
        <v>41753.23333333333</v>
      </c>
      <c r="R11590" s="28">
        <v>41754.393055555556</v>
      </c>
      <c r="S11590" t="s">
        <v>36577</v>
      </c>
      <c r="T11590" s="27">
        <v>41753</v>
      </c>
      <c r="V11590">
        <v>1</v>
      </c>
      <c r="W11590" t="s">
        <v>32</v>
      </c>
      <c r="X11590" t="s">
        <v>23872</v>
      </c>
      <c r="Y11590">
        <v>0</v>
      </c>
      <c r="AB11590" t="s">
        <v>237</v>
      </c>
      <c r="AH11590">
        <v>0</v>
      </c>
      <c r="AN11590" t="s">
        <v>238</v>
      </c>
      <c r="AO11590">
        <v>1</v>
      </c>
      <c r="AP11590" t="s">
        <v>239</v>
      </c>
      <c r="AQ11590" s="27">
        <v>41754</v>
      </c>
      <c r="AR11590" t="s">
        <v>240</v>
      </c>
      <c r="AS11590">
        <v>1</v>
      </c>
      <c r="AT11590" t="s">
        <v>239</v>
      </c>
      <c r="AU11590" s="27">
        <v>41754</v>
      </c>
    </row>
    <row r="11591" spans="1:47" x14ac:dyDescent="0.2">
      <c r="A11591">
        <v>11590</v>
      </c>
      <c r="B11591" t="s">
        <v>36578</v>
      </c>
      <c r="C11591" t="s">
        <v>3053</v>
      </c>
      <c r="D11591" t="s">
        <v>4733</v>
      </c>
      <c r="E11591" s="27">
        <v>41794</v>
      </c>
      <c r="F11591" t="s">
        <v>233</v>
      </c>
      <c r="G11591" s="27">
        <v>25437</v>
      </c>
      <c r="H11591">
        <v>46</v>
      </c>
      <c r="I11591" t="s">
        <v>234</v>
      </c>
      <c r="J11591" t="s">
        <v>245</v>
      </c>
      <c r="K11591">
        <v>0</v>
      </c>
      <c r="L11591">
        <v>1</v>
      </c>
      <c r="M11591">
        <v>0</v>
      </c>
      <c r="N11591">
        <v>0</v>
      </c>
      <c r="O11591">
        <v>1</v>
      </c>
      <c r="P11591">
        <v>0</v>
      </c>
      <c r="Q11591" s="28">
        <v>41794.145138888889</v>
      </c>
      <c r="R11591" s="28">
        <v>41795.168749999997</v>
      </c>
      <c r="S11591" t="s">
        <v>36579</v>
      </c>
      <c r="T11591" s="27">
        <v>41794</v>
      </c>
      <c r="V11591">
        <v>0</v>
      </c>
      <c r="W11591" t="s">
        <v>32</v>
      </c>
      <c r="X11591" t="s">
        <v>261</v>
      </c>
      <c r="Y11591">
        <v>0</v>
      </c>
      <c r="AB11591" t="s">
        <v>237</v>
      </c>
      <c r="AH11591">
        <v>0</v>
      </c>
      <c r="AN11591" t="s">
        <v>238</v>
      </c>
      <c r="AO11591">
        <v>1</v>
      </c>
      <c r="AP11591" t="s">
        <v>239</v>
      </c>
      <c r="AQ11591" s="27">
        <v>41794</v>
      </c>
      <c r="AR11591" t="s">
        <v>240</v>
      </c>
      <c r="AS11591">
        <v>1</v>
      </c>
      <c r="AT11591" t="s">
        <v>239</v>
      </c>
      <c r="AU11591" s="27">
        <v>41794</v>
      </c>
    </row>
    <row r="11592" spans="1:47" x14ac:dyDescent="0.2">
      <c r="A11592">
        <v>11591</v>
      </c>
      <c r="B11592" t="s">
        <v>36580</v>
      </c>
      <c r="C11592" t="s">
        <v>36581</v>
      </c>
      <c r="D11592" t="s">
        <v>990</v>
      </c>
      <c r="E11592" s="27">
        <v>41929</v>
      </c>
      <c r="F11592" t="s">
        <v>233</v>
      </c>
      <c r="G11592" s="27">
        <v>33006</v>
      </c>
      <c r="H11592">
        <v>25</v>
      </c>
      <c r="I11592" t="s">
        <v>244</v>
      </c>
      <c r="J11592" t="s">
        <v>250</v>
      </c>
      <c r="K11592">
        <v>0</v>
      </c>
      <c r="L11592">
        <v>7</v>
      </c>
      <c r="M11592">
        <v>0</v>
      </c>
      <c r="N11592">
        <v>0</v>
      </c>
      <c r="O11592">
        <v>0</v>
      </c>
      <c r="S11592" t="s">
        <v>36582</v>
      </c>
      <c r="U11592" s="27">
        <v>40038</v>
      </c>
      <c r="V11592">
        <v>1891</v>
      </c>
      <c r="W11592" t="s">
        <v>36</v>
      </c>
      <c r="X11592" t="s">
        <v>274</v>
      </c>
      <c r="Y11592">
        <v>0</v>
      </c>
      <c r="AB11592" t="s">
        <v>237</v>
      </c>
      <c r="AH11592">
        <v>0</v>
      </c>
      <c r="AN11592" t="s">
        <v>238</v>
      </c>
      <c r="AO11592">
        <v>4</v>
      </c>
      <c r="AP11592" t="s">
        <v>239</v>
      </c>
      <c r="AQ11592" s="27">
        <v>41929</v>
      </c>
      <c r="AR11592" t="s">
        <v>240</v>
      </c>
      <c r="AS11592">
        <v>7</v>
      </c>
      <c r="AT11592" t="s">
        <v>246</v>
      </c>
      <c r="AU11592" s="27">
        <v>41929</v>
      </c>
    </row>
    <row r="11593" spans="1:47" x14ac:dyDescent="0.2">
      <c r="A11593">
        <v>11592</v>
      </c>
      <c r="B11593" t="s">
        <v>36583</v>
      </c>
      <c r="C11593" t="s">
        <v>7955</v>
      </c>
      <c r="D11593" t="s">
        <v>26467</v>
      </c>
      <c r="E11593" s="27">
        <v>41842</v>
      </c>
      <c r="F11593" t="s">
        <v>294</v>
      </c>
      <c r="G11593" s="27">
        <v>34193</v>
      </c>
      <c r="H11593">
        <v>22</v>
      </c>
      <c r="I11593" t="s">
        <v>259</v>
      </c>
      <c r="J11593" t="s">
        <v>245</v>
      </c>
      <c r="K11593">
        <v>0</v>
      </c>
      <c r="L11593">
        <v>6</v>
      </c>
      <c r="M11593">
        <v>0</v>
      </c>
      <c r="N11593">
        <v>0</v>
      </c>
      <c r="O11593">
        <v>2</v>
      </c>
      <c r="P11593">
        <v>0</v>
      </c>
      <c r="Q11593" s="28">
        <v>41842.513888888891</v>
      </c>
      <c r="R11593" s="28">
        <v>41842.372916666667</v>
      </c>
      <c r="S11593" t="s">
        <v>36584</v>
      </c>
      <c r="U11593" s="27">
        <v>41841</v>
      </c>
      <c r="V11593">
        <v>1</v>
      </c>
      <c r="W11593" t="s">
        <v>32</v>
      </c>
      <c r="X11593" t="s">
        <v>274</v>
      </c>
      <c r="Y11593">
        <v>0</v>
      </c>
      <c r="AB11593" t="s">
        <v>237</v>
      </c>
      <c r="AH11593">
        <v>0</v>
      </c>
      <c r="AN11593" t="s">
        <v>238</v>
      </c>
      <c r="AO11593">
        <v>5</v>
      </c>
      <c r="AP11593" t="s">
        <v>246</v>
      </c>
      <c r="AQ11593" s="27">
        <v>41842</v>
      </c>
      <c r="AR11593" t="s">
        <v>240</v>
      </c>
      <c r="AS11593">
        <v>6</v>
      </c>
      <c r="AT11593" t="s">
        <v>246</v>
      </c>
      <c r="AU11593" s="27">
        <v>41842</v>
      </c>
    </row>
    <row r="11594" spans="1:47" x14ac:dyDescent="0.2">
      <c r="A11594">
        <v>11593</v>
      </c>
      <c r="B11594" t="s">
        <v>36585</v>
      </c>
      <c r="C11594" t="s">
        <v>36586</v>
      </c>
      <c r="D11594" t="s">
        <v>36587</v>
      </c>
      <c r="E11594" s="27">
        <v>41746</v>
      </c>
      <c r="F11594" t="s">
        <v>233</v>
      </c>
      <c r="G11594" s="27">
        <v>33835</v>
      </c>
      <c r="H11594">
        <v>23</v>
      </c>
      <c r="I11594" t="s">
        <v>259</v>
      </c>
      <c r="J11594" t="s">
        <v>250</v>
      </c>
      <c r="K11594">
        <v>0</v>
      </c>
      <c r="L11594">
        <v>3</v>
      </c>
      <c r="M11594">
        <v>0</v>
      </c>
      <c r="N11594">
        <v>0</v>
      </c>
      <c r="O11594">
        <v>0</v>
      </c>
      <c r="P11594">
        <v>-1</v>
      </c>
      <c r="Q11594" s="28">
        <v>41745.447222222225</v>
      </c>
      <c r="R11594" s="28">
        <v>41746.352083333331</v>
      </c>
      <c r="S11594" t="s">
        <v>36588</v>
      </c>
      <c r="T11594" s="27">
        <v>41745</v>
      </c>
      <c r="V11594">
        <v>1</v>
      </c>
      <c r="W11594" t="s">
        <v>32</v>
      </c>
      <c r="X11594" t="s">
        <v>402</v>
      </c>
      <c r="Y11594">
        <v>0</v>
      </c>
      <c r="AB11594" t="s">
        <v>237</v>
      </c>
      <c r="AH11594">
        <v>0</v>
      </c>
      <c r="AN11594" t="s">
        <v>238</v>
      </c>
      <c r="AO11594">
        <v>4</v>
      </c>
      <c r="AP11594" t="s">
        <v>239</v>
      </c>
      <c r="AQ11594" s="27">
        <v>41746</v>
      </c>
      <c r="AR11594" t="s">
        <v>240</v>
      </c>
      <c r="AS11594">
        <v>3</v>
      </c>
      <c r="AT11594" t="s">
        <v>239</v>
      </c>
      <c r="AU11594" s="27">
        <v>41746</v>
      </c>
    </row>
    <row r="11595" spans="1:47" x14ac:dyDescent="0.2">
      <c r="A11595">
        <v>11594</v>
      </c>
      <c r="B11595" t="s">
        <v>36589</v>
      </c>
      <c r="C11595" t="s">
        <v>2666</v>
      </c>
      <c r="D11595" t="s">
        <v>33881</v>
      </c>
      <c r="E11595" s="27">
        <v>41773</v>
      </c>
      <c r="F11595" t="s">
        <v>233</v>
      </c>
      <c r="G11595" s="27">
        <v>22183</v>
      </c>
      <c r="H11595">
        <v>55</v>
      </c>
      <c r="I11595" t="s">
        <v>234</v>
      </c>
      <c r="J11595" t="s">
        <v>245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-1</v>
      </c>
      <c r="Q11595" s="28">
        <v>41772.144444444442</v>
      </c>
      <c r="R11595" s="28">
        <v>41773.091666666667</v>
      </c>
      <c r="S11595" t="s">
        <v>36590</v>
      </c>
      <c r="T11595" s="27">
        <v>41772</v>
      </c>
      <c r="V11595">
        <v>1</v>
      </c>
      <c r="W11595" t="s">
        <v>36</v>
      </c>
      <c r="X11595" t="s">
        <v>279</v>
      </c>
      <c r="Y11595">
        <v>0</v>
      </c>
      <c r="AB11595" t="s">
        <v>237</v>
      </c>
      <c r="AH11595">
        <v>0</v>
      </c>
      <c r="AN11595" t="s">
        <v>238</v>
      </c>
      <c r="AO11595">
        <v>1</v>
      </c>
      <c r="AP11595" t="s">
        <v>239</v>
      </c>
      <c r="AQ11595" s="27">
        <v>41773</v>
      </c>
      <c r="AR11595" t="s">
        <v>240</v>
      </c>
      <c r="AS11595">
        <v>1</v>
      </c>
      <c r="AT11595" t="s">
        <v>239</v>
      </c>
      <c r="AU11595" s="27">
        <v>41773</v>
      </c>
    </row>
    <row r="11596" spans="1:47" x14ac:dyDescent="0.2">
      <c r="A11596">
        <v>11595</v>
      </c>
      <c r="B11596" t="s">
        <v>36591</v>
      </c>
      <c r="C11596" t="s">
        <v>561</v>
      </c>
      <c r="D11596" t="s">
        <v>2303</v>
      </c>
      <c r="E11596" s="27">
        <v>41543</v>
      </c>
      <c r="F11596" t="s">
        <v>233</v>
      </c>
      <c r="G11596" s="27">
        <v>34088</v>
      </c>
      <c r="H11596">
        <v>22</v>
      </c>
      <c r="I11596" t="s">
        <v>259</v>
      </c>
      <c r="J11596" t="s">
        <v>245</v>
      </c>
      <c r="K11596">
        <v>0</v>
      </c>
      <c r="L11596">
        <v>7</v>
      </c>
      <c r="M11596">
        <v>0</v>
      </c>
      <c r="N11596">
        <v>0</v>
      </c>
      <c r="O11596">
        <v>4</v>
      </c>
      <c r="P11596">
        <v>-1</v>
      </c>
      <c r="Q11596" s="28">
        <v>41542.532638888886</v>
      </c>
      <c r="R11596" s="28">
        <v>41548.361111111109</v>
      </c>
      <c r="S11596" t="s">
        <v>36592</v>
      </c>
      <c r="U11596" s="27">
        <v>41542</v>
      </c>
      <c r="V11596">
        <v>1</v>
      </c>
      <c r="W11596" t="s">
        <v>32</v>
      </c>
      <c r="X11596" t="s">
        <v>274</v>
      </c>
      <c r="Y11596">
        <v>1</v>
      </c>
      <c r="AA11596" t="s">
        <v>36593</v>
      </c>
      <c r="AB11596" t="s">
        <v>36</v>
      </c>
      <c r="AD11596" s="27">
        <v>42453</v>
      </c>
      <c r="AE11596" t="s">
        <v>1435</v>
      </c>
      <c r="AH11596">
        <v>0</v>
      </c>
      <c r="AN11596" t="s">
        <v>238</v>
      </c>
      <c r="AO11596">
        <v>8</v>
      </c>
      <c r="AP11596" t="s">
        <v>269</v>
      </c>
      <c r="AQ11596" s="27">
        <v>41543</v>
      </c>
      <c r="AR11596" t="s">
        <v>240</v>
      </c>
      <c r="AS11596">
        <v>7</v>
      </c>
      <c r="AT11596" t="s">
        <v>246</v>
      </c>
      <c r="AU11596" s="27">
        <v>41543</v>
      </c>
    </row>
    <row r="11597" spans="1:47" x14ac:dyDescent="0.2">
      <c r="A11597">
        <v>11596</v>
      </c>
      <c r="B11597" t="s">
        <v>36594</v>
      </c>
      <c r="C11597" t="s">
        <v>6369</v>
      </c>
      <c r="D11597" t="s">
        <v>36595</v>
      </c>
      <c r="E11597" s="27">
        <v>41493</v>
      </c>
      <c r="F11597" t="s">
        <v>233</v>
      </c>
      <c r="G11597" s="27">
        <v>34721</v>
      </c>
      <c r="H11597">
        <v>21</v>
      </c>
      <c r="I11597" t="s">
        <v>259</v>
      </c>
      <c r="J11597" t="s">
        <v>250</v>
      </c>
      <c r="K11597">
        <v>0</v>
      </c>
      <c r="L11597">
        <v>7</v>
      </c>
      <c r="M11597">
        <v>0</v>
      </c>
      <c r="N11597">
        <v>0</v>
      </c>
      <c r="O11597">
        <v>0</v>
      </c>
      <c r="P11597">
        <v>-1</v>
      </c>
      <c r="Q11597" s="28">
        <v>41492.453472222223</v>
      </c>
      <c r="R11597" s="28">
        <v>41493.375</v>
      </c>
      <c r="S11597" t="s">
        <v>36596</v>
      </c>
      <c r="T11597" s="27">
        <v>41492</v>
      </c>
      <c r="V11597">
        <v>1</v>
      </c>
      <c r="W11597" t="s">
        <v>32</v>
      </c>
      <c r="X11597" t="s">
        <v>847</v>
      </c>
      <c r="Y11597">
        <v>1</v>
      </c>
      <c r="AA11597" t="s">
        <v>36597</v>
      </c>
      <c r="AB11597" t="s">
        <v>36</v>
      </c>
      <c r="AD11597" s="27">
        <v>42336</v>
      </c>
      <c r="AE11597" t="s">
        <v>36598</v>
      </c>
      <c r="AH11597">
        <v>0</v>
      </c>
      <c r="AN11597" t="s">
        <v>238</v>
      </c>
      <c r="AO11597">
        <v>8</v>
      </c>
      <c r="AP11597" t="s">
        <v>269</v>
      </c>
      <c r="AQ11597" s="27">
        <v>41493</v>
      </c>
      <c r="AR11597" t="s">
        <v>240</v>
      </c>
      <c r="AS11597">
        <v>7</v>
      </c>
      <c r="AT11597" t="s">
        <v>246</v>
      </c>
      <c r="AU11597" s="27">
        <v>41493</v>
      </c>
    </row>
    <row r="11598" spans="1:47" x14ac:dyDescent="0.2">
      <c r="A11598">
        <v>11597</v>
      </c>
      <c r="B11598" t="s">
        <v>36599</v>
      </c>
      <c r="C11598" t="s">
        <v>2634</v>
      </c>
      <c r="D11598" t="s">
        <v>1524</v>
      </c>
      <c r="E11598" s="27">
        <v>41956</v>
      </c>
      <c r="F11598" t="s">
        <v>233</v>
      </c>
      <c r="G11598" s="27">
        <v>31970</v>
      </c>
      <c r="H11598">
        <v>28</v>
      </c>
      <c r="I11598" t="s">
        <v>244</v>
      </c>
      <c r="J11598" t="s">
        <v>250</v>
      </c>
      <c r="K11598">
        <v>0</v>
      </c>
      <c r="L11598">
        <v>7</v>
      </c>
      <c r="M11598">
        <v>1</v>
      </c>
      <c r="N11598">
        <v>0</v>
      </c>
      <c r="O11598">
        <v>21</v>
      </c>
      <c r="P11598">
        <v>1</v>
      </c>
      <c r="Q11598" s="28">
        <v>41957.063194444447</v>
      </c>
      <c r="R11598" s="28">
        <v>42061.163888888892</v>
      </c>
      <c r="S11598" t="s">
        <v>36600</v>
      </c>
      <c r="T11598" s="27">
        <v>41956</v>
      </c>
      <c r="V11598">
        <v>0</v>
      </c>
      <c r="W11598" t="s">
        <v>32</v>
      </c>
      <c r="X11598" t="s">
        <v>261</v>
      </c>
      <c r="Y11598">
        <v>0</v>
      </c>
      <c r="AB11598" t="s">
        <v>237</v>
      </c>
      <c r="AH11598">
        <v>0</v>
      </c>
      <c r="AN11598" t="s">
        <v>238</v>
      </c>
      <c r="AO11598">
        <v>6</v>
      </c>
      <c r="AP11598" t="s">
        <v>246</v>
      </c>
      <c r="AQ11598" s="27">
        <v>41956</v>
      </c>
      <c r="AR11598" t="s">
        <v>240</v>
      </c>
      <c r="AS11598">
        <v>7</v>
      </c>
      <c r="AT11598" t="s">
        <v>246</v>
      </c>
      <c r="AU11598" s="27">
        <v>41956</v>
      </c>
    </row>
    <row r="11599" spans="1:47" x14ac:dyDescent="0.2">
      <c r="A11599">
        <v>11598</v>
      </c>
      <c r="B11599" t="s">
        <v>36601</v>
      </c>
      <c r="C11599" t="s">
        <v>242</v>
      </c>
      <c r="D11599" t="s">
        <v>36602</v>
      </c>
      <c r="E11599" s="27">
        <v>41778</v>
      </c>
      <c r="F11599" t="s">
        <v>233</v>
      </c>
      <c r="G11599" s="27">
        <v>29585</v>
      </c>
      <c r="H11599">
        <v>35</v>
      </c>
      <c r="I11599" t="s">
        <v>244</v>
      </c>
      <c r="J11599" t="s">
        <v>245</v>
      </c>
      <c r="K11599">
        <v>0</v>
      </c>
      <c r="L11599">
        <v>9</v>
      </c>
      <c r="M11599">
        <v>0</v>
      </c>
      <c r="N11599">
        <v>0</v>
      </c>
      <c r="O11599">
        <v>13</v>
      </c>
      <c r="P11599">
        <v>290</v>
      </c>
      <c r="Q11599" s="28">
        <v>42068.420138888891</v>
      </c>
      <c r="R11599" s="28">
        <v>42187.294444444444</v>
      </c>
      <c r="S11599" t="s">
        <v>36603</v>
      </c>
      <c r="U11599" s="27">
        <v>41514</v>
      </c>
      <c r="V11599">
        <v>264</v>
      </c>
      <c r="W11599" t="s">
        <v>32</v>
      </c>
      <c r="X11599" t="s">
        <v>274</v>
      </c>
      <c r="Y11599">
        <v>1</v>
      </c>
      <c r="AA11599" t="s">
        <v>36604</v>
      </c>
      <c r="AB11599" t="s">
        <v>36</v>
      </c>
      <c r="AD11599" s="27">
        <v>42390</v>
      </c>
      <c r="AE11599" t="s">
        <v>1231</v>
      </c>
      <c r="AH11599">
        <v>0</v>
      </c>
      <c r="AN11599" t="s">
        <v>238</v>
      </c>
      <c r="AO11599">
        <v>4</v>
      </c>
      <c r="AP11599" t="s">
        <v>239</v>
      </c>
      <c r="AQ11599" s="27">
        <v>41778</v>
      </c>
      <c r="AR11599" t="s">
        <v>240</v>
      </c>
      <c r="AS11599">
        <v>9</v>
      </c>
      <c r="AT11599" t="s">
        <v>269</v>
      </c>
      <c r="AU11599" s="27">
        <v>41778</v>
      </c>
    </row>
    <row r="11600" spans="1:47" x14ac:dyDescent="0.2">
      <c r="A11600">
        <v>11599</v>
      </c>
      <c r="B11600" t="s">
        <v>36605</v>
      </c>
      <c r="C11600" t="s">
        <v>36606</v>
      </c>
      <c r="D11600" t="s">
        <v>1692</v>
      </c>
      <c r="E11600" s="27">
        <v>41364</v>
      </c>
      <c r="F11600" t="s">
        <v>233</v>
      </c>
      <c r="G11600" s="27">
        <v>34644</v>
      </c>
      <c r="H11600">
        <v>21</v>
      </c>
      <c r="I11600" t="s">
        <v>259</v>
      </c>
      <c r="J11600" t="s">
        <v>250</v>
      </c>
      <c r="K11600">
        <v>0</v>
      </c>
      <c r="L11600">
        <v>8</v>
      </c>
      <c r="M11600">
        <v>0</v>
      </c>
      <c r="N11600">
        <v>0</v>
      </c>
      <c r="O11600">
        <v>1</v>
      </c>
      <c r="P11600">
        <v>0</v>
      </c>
      <c r="Q11600" s="28">
        <v>41364.061805555553</v>
      </c>
      <c r="R11600" s="28">
        <v>41365.392361111109</v>
      </c>
      <c r="S11600" t="s">
        <v>36607</v>
      </c>
      <c r="T11600" s="27">
        <v>41363</v>
      </c>
      <c r="V11600">
        <v>1</v>
      </c>
      <c r="W11600" t="s">
        <v>36</v>
      </c>
      <c r="X11600" t="s">
        <v>474</v>
      </c>
      <c r="Y11600">
        <v>1</v>
      </c>
      <c r="AA11600" t="s">
        <v>36608</v>
      </c>
      <c r="AB11600" t="s">
        <v>32</v>
      </c>
      <c r="AD11600" s="27">
        <v>41394</v>
      </c>
      <c r="AE11600" t="s">
        <v>2157</v>
      </c>
      <c r="AH11600">
        <v>1</v>
      </c>
      <c r="AJ11600" t="s">
        <v>36608</v>
      </c>
      <c r="AK11600" t="s">
        <v>312</v>
      </c>
      <c r="AL11600" s="27">
        <v>41394</v>
      </c>
      <c r="AM11600" t="s">
        <v>2157</v>
      </c>
      <c r="AN11600" t="s">
        <v>238</v>
      </c>
      <c r="AO11600">
        <v>7</v>
      </c>
      <c r="AP11600" t="s">
        <v>246</v>
      </c>
      <c r="AQ11600" s="27">
        <v>41364</v>
      </c>
      <c r="AR11600" t="s">
        <v>240</v>
      </c>
      <c r="AS11600">
        <v>8</v>
      </c>
      <c r="AT11600" t="s">
        <v>269</v>
      </c>
      <c r="AU11600" s="27">
        <v>41364</v>
      </c>
    </row>
    <row r="11601" spans="1:47" x14ac:dyDescent="0.2">
      <c r="A11601">
        <v>11600</v>
      </c>
      <c r="B11601" t="s">
        <v>36609</v>
      </c>
      <c r="C11601" t="s">
        <v>914</v>
      </c>
      <c r="D11601" t="s">
        <v>266</v>
      </c>
      <c r="E11601" s="27">
        <v>41395</v>
      </c>
      <c r="F11601" t="s">
        <v>233</v>
      </c>
      <c r="G11601" s="27">
        <v>27523</v>
      </c>
      <c r="H11601">
        <v>40</v>
      </c>
      <c r="I11601" t="s">
        <v>244</v>
      </c>
      <c r="J11601" t="s">
        <v>245</v>
      </c>
      <c r="K11601">
        <v>0</v>
      </c>
      <c r="L11601">
        <v>1</v>
      </c>
      <c r="M11601">
        <v>0</v>
      </c>
      <c r="N11601">
        <v>0</v>
      </c>
      <c r="O11601">
        <v>1</v>
      </c>
      <c r="P11601">
        <v>-42</v>
      </c>
      <c r="Q11601" s="28">
        <v>41353.486805555556</v>
      </c>
      <c r="R11601" s="28">
        <v>41354.0625</v>
      </c>
      <c r="S11601" t="s">
        <v>36610</v>
      </c>
      <c r="T11601" s="27">
        <v>41353</v>
      </c>
      <c r="V11601">
        <v>42</v>
      </c>
      <c r="W11601" t="s">
        <v>32</v>
      </c>
      <c r="X11601" t="s">
        <v>8145</v>
      </c>
      <c r="Y11601">
        <v>0</v>
      </c>
      <c r="AB11601" t="s">
        <v>237</v>
      </c>
      <c r="AH11601">
        <v>0</v>
      </c>
      <c r="AN11601" t="s">
        <v>238</v>
      </c>
      <c r="AO11601">
        <v>1</v>
      </c>
      <c r="AP11601" t="s">
        <v>239</v>
      </c>
      <c r="AQ11601" s="27">
        <v>41395</v>
      </c>
      <c r="AR11601" t="s">
        <v>240</v>
      </c>
      <c r="AS11601">
        <v>1</v>
      </c>
      <c r="AT11601" t="s">
        <v>239</v>
      </c>
      <c r="AU11601" s="27">
        <v>41395</v>
      </c>
    </row>
    <row r="11602" spans="1:47" x14ac:dyDescent="0.2">
      <c r="A11602">
        <v>11601</v>
      </c>
      <c r="B11602" t="s">
        <v>36611</v>
      </c>
      <c r="C11602" t="s">
        <v>618</v>
      </c>
      <c r="D11602" t="s">
        <v>36612</v>
      </c>
      <c r="E11602" s="27">
        <v>41859</v>
      </c>
      <c r="F11602" t="s">
        <v>233</v>
      </c>
      <c r="G11602" s="27">
        <v>29912</v>
      </c>
      <c r="H11602">
        <v>34</v>
      </c>
      <c r="I11602" t="s">
        <v>244</v>
      </c>
      <c r="J11602" t="s">
        <v>250</v>
      </c>
      <c r="K11602">
        <v>0</v>
      </c>
      <c r="L11602">
        <v>1</v>
      </c>
      <c r="M11602">
        <v>0</v>
      </c>
      <c r="N11602">
        <v>0</v>
      </c>
      <c r="O11602">
        <v>2</v>
      </c>
      <c r="P11602">
        <v>-24</v>
      </c>
      <c r="Q11602" s="28">
        <v>41835.525694444441</v>
      </c>
      <c r="R11602" s="28">
        <v>41859.168055555558</v>
      </c>
      <c r="S11602" t="s">
        <v>36613</v>
      </c>
      <c r="U11602" s="27">
        <v>41835</v>
      </c>
      <c r="V11602">
        <v>24</v>
      </c>
      <c r="W11602" t="s">
        <v>32</v>
      </c>
      <c r="X11602" t="s">
        <v>274</v>
      </c>
      <c r="Y11602">
        <v>0</v>
      </c>
      <c r="AB11602" t="s">
        <v>237</v>
      </c>
      <c r="AH11602">
        <v>0</v>
      </c>
      <c r="AN11602" t="s">
        <v>238</v>
      </c>
      <c r="AO11602">
        <v>2</v>
      </c>
      <c r="AP11602" t="s">
        <v>239</v>
      </c>
      <c r="AQ11602" s="27">
        <v>41859</v>
      </c>
      <c r="AR11602" t="s">
        <v>240</v>
      </c>
      <c r="AS11602">
        <v>1</v>
      </c>
      <c r="AT11602" t="s">
        <v>239</v>
      </c>
      <c r="AU11602" s="27">
        <v>41859</v>
      </c>
    </row>
    <row r="11603" spans="1:47" x14ac:dyDescent="0.2">
      <c r="A11603">
        <v>11602</v>
      </c>
      <c r="B11603" t="s">
        <v>36614</v>
      </c>
      <c r="C11603" t="s">
        <v>36615</v>
      </c>
      <c r="D11603" t="s">
        <v>15969</v>
      </c>
      <c r="E11603" s="27">
        <v>41401</v>
      </c>
      <c r="F11603" t="s">
        <v>233</v>
      </c>
      <c r="G11603" s="27">
        <v>34477</v>
      </c>
      <c r="H11603">
        <v>21</v>
      </c>
      <c r="I11603" t="s">
        <v>259</v>
      </c>
      <c r="J11603" t="s">
        <v>22</v>
      </c>
      <c r="K11603">
        <v>0</v>
      </c>
      <c r="L11603">
        <v>3</v>
      </c>
      <c r="M11603">
        <v>0</v>
      </c>
      <c r="N11603">
        <v>0</v>
      </c>
      <c r="O11603">
        <v>0</v>
      </c>
      <c r="P11603">
        <v>-1</v>
      </c>
      <c r="Q11603" s="28">
        <v>41400.222916666666</v>
      </c>
      <c r="R11603" s="28">
        <v>41401.418749999997</v>
      </c>
      <c r="S11603" t="s">
        <v>36616</v>
      </c>
      <c r="T11603" s="27">
        <v>41400</v>
      </c>
      <c r="V11603">
        <v>1</v>
      </c>
      <c r="W11603" t="s">
        <v>32</v>
      </c>
      <c r="X11603" t="s">
        <v>268</v>
      </c>
      <c r="Y11603">
        <v>0</v>
      </c>
      <c r="AB11603" t="s">
        <v>237</v>
      </c>
      <c r="AH11603">
        <v>0</v>
      </c>
      <c r="AN11603" t="s">
        <v>238</v>
      </c>
      <c r="AO11603">
        <v>5</v>
      </c>
      <c r="AP11603" t="s">
        <v>246</v>
      </c>
      <c r="AQ11603" s="27">
        <v>41401</v>
      </c>
      <c r="AR11603" t="s">
        <v>240</v>
      </c>
      <c r="AS11603">
        <v>3</v>
      </c>
      <c r="AT11603" t="s">
        <v>239</v>
      </c>
      <c r="AU11603" s="27">
        <v>41401</v>
      </c>
    </row>
    <row r="11604" spans="1:47" x14ac:dyDescent="0.2">
      <c r="A11604">
        <v>11603</v>
      </c>
      <c r="B11604" t="s">
        <v>36617</v>
      </c>
      <c r="C11604" t="s">
        <v>6615</v>
      </c>
      <c r="D11604" t="s">
        <v>1535</v>
      </c>
      <c r="E11604" s="27">
        <v>41417</v>
      </c>
      <c r="F11604" t="s">
        <v>294</v>
      </c>
      <c r="G11604" s="27">
        <v>25444</v>
      </c>
      <c r="H11604">
        <v>46</v>
      </c>
      <c r="I11604" t="s">
        <v>234</v>
      </c>
      <c r="J11604" t="s">
        <v>245</v>
      </c>
      <c r="K11604">
        <v>0</v>
      </c>
      <c r="L11604">
        <v>3</v>
      </c>
      <c r="M11604">
        <v>0</v>
      </c>
      <c r="N11604">
        <v>0</v>
      </c>
      <c r="O11604">
        <v>0</v>
      </c>
      <c r="P11604">
        <v>-1</v>
      </c>
      <c r="Q11604" s="28">
        <v>41416.320833333331</v>
      </c>
      <c r="R11604" s="28">
        <v>41417.365277777775</v>
      </c>
      <c r="S11604" t="s">
        <v>36618</v>
      </c>
      <c r="T11604" s="27">
        <v>41416</v>
      </c>
      <c r="V11604">
        <v>1</v>
      </c>
      <c r="W11604" t="s">
        <v>36</v>
      </c>
      <c r="X11604" t="s">
        <v>1280</v>
      </c>
      <c r="Y11604">
        <v>0</v>
      </c>
      <c r="AB11604" t="s">
        <v>237</v>
      </c>
      <c r="AH11604">
        <v>0</v>
      </c>
      <c r="AN11604" t="s">
        <v>238</v>
      </c>
      <c r="AO11604">
        <v>1</v>
      </c>
      <c r="AP11604" t="s">
        <v>239</v>
      </c>
      <c r="AQ11604" s="27">
        <v>41417</v>
      </c>
      <c r="AR11604" t="s">
        <v>240</v>
      </c>
      <c r="AS11604">
        <v>3</v>
      </c>
      <c r="AT11604" t="s">
        <v>239</v>
      </c>
      <c r="AU11604" s="27">
        <v>41417</v>
      </c>
    </row>
    <row r="11605" spans="1:47" x14ac:dyDescent="0.2">
      <c r="A11605">
        <v>11604</v>
      </c>
      <c r="B11605" t="s">
        <v>27857</v>
      </c>
      <c r="C11605" t="s">
        <v>505</v>
      </c>
      <c r="D11605" t="s">
        <v>2683</v>
      </c>
      <c r="E11605" s="27">
        <v>41750</v>
      </c>
      <c r="F11605" t="s">
        <v>233</v>
      </c>
      <c r="G11605" s="27">
        <v>29088</v>
      </c>
      <c r="H11605">
        <v>36</v>
      </c>
      <c r="I11605" t="s">
        <v>244</v>
      </c>
      <c r="J11605" t="s">
        <v>250</v>
      </c>
      <c r="K11605">
        <v>0</v>
      </c>
      <c r="L11605">
        <v>3</v>
      </c>
      <c r="M11605">
        <v>0</v>
      </c>
      <c r="N11605">
        <v>0</v>
      </c>
      <c r="O11605">
        <v>4</v>
      </c>
      <c r="P11605">
        <v>-1</v>
      </c>
      <c r="Q11605" s="28">
        <v>41749.27847222222</v>
      </c>
      <c r="R11605" s="28">
        <v>41750.229166666664</v>
      </c>
      <c r="S11605" t="s">
        <v>36619</v>
      </c>
      <c r="U11605" s="27">
        <v>41749</v>
      </c>
      <c r="V11605">
        <v>1</v>
      </c>
      <c r="W11605" t="s">
        <v>32</v>
      </c>
      <c r="X11605" t="s">
        <v>274</v>
      </c>
      <c r="Y11605">
        <v>1</v>
      </c>
      <c r="AA11605" t="s">
        <v>36620</v>
      </c>
      <c r="AB11605" t="s">
        <v>36</v>
      </c>
      <c r="AD11605" s="27">
        <v>42359</v>
      </c>
      <c r="AE11605" t="s">
        <v>279</v>
      </c>
      <c r="AH11605">
        <v>1</v>
      </c>
      <c r="AJ11605" t="s">
        <v>36620</v>
      </c>
      <c r="AK11605" t="s">
        <v>462</v>
      </c>
      <c r="AL11605" s="27">
        <v>42359</v>
      </c>
      <c r="AM11605" t="s">
        <v>279</v>
      </c>
      <c r="AN11605" t="s">
        <v>238</v>
      </c>
      <c r="AO11605">
        <v>4</v>
      </c>
      <c r="AP11605" t="s">
        <v>239</v>
      </c>
      <c r="AQ11605" s="27">
        <v>41750</v>
      </c>
      <c r="AR11605" t="s">
        <v>240</v>
      </c>
      <c r="AS11605">
        <v>3</v>
      </c>
      <c r="AT11605" t="s">
        <v>239</v>
      </c>
      <c r="AU11605" s="27">
        <v>41750</v>
      </c>
    </row>
    <row r="11606" spans="1:47" x14ac:dyDescent="0.2">
      <c r="A11606">
        <v>11605</v>
      </c>
      <c r="B11606" t="s">
        <v>36621</v>
      </c>
      <c r="C11606" t="s">
        <v>8126</v>
      </c>
      <c r="D11606" t="s">
        <v>9688</v>
      </c>
      <c r="E11606" s="27">
        <v>41350</v>
      </c>
      <c r="F11606" t="s">
        <v>233</v>
      </c>
      <c r="G11606" s="27">
        <v>33504</v>
      </c>
      <c r="H11606">
        <v>24</v>
      </c>
      <c r="I11606" t="s">
        <v>259</v>
      </c>
      <c r="J11606" t="s">
        <v>22</v>
      </c>
      <c r="K11606">
        <v>0</v>
      </c>
      <c r="L11606">
        <v>5</v>
      </c>
      <c r="M11606">
        <v>0</v>
      </c>
      <c r="N11606">
        <v>0</v>
      </c>
      <c r="O11606">
        <v>3</v>
      </c>
      <c r="P11606">
        <v>-1</v>
      </c>
      <c r="Q11606" s="28">
        <v>41349.491666666669</v>
      </c>
      <c r="R11606" s="28">
        <v>41352.397222222222</v>
      </c>
      <c r="S11606" t="s">
        <v>36622</v>
      </c>
      <c r="U11606" s="27">
        <v>41349</v>
      </c>
      <c r="V11606">
        <v>1</v>
      </c>
      <c r="W11606" t="s">
        <v>36</v>
      </c>
      <c r="X11606" t="s">
        <v>274</v>
      </c>
      <c r="Y11606">
        <v>1</v>
      </c>
      <c r="AA11606" t="s">
        <v>36623</v>
      </c>
      <c r="AB11606" t="s">
        <v>36</v>
      </c>
      <c r="AC11606">
        <v>112</v>
      </c>
      <c r="AD11606" s="27">
        <v>41600</v>
      </c>
      <c r="AE11606" t="s">
        <v>324</v>
      </c>
      <c r="AF11606" s="27">
        <v>41712</v>
      </c>
      <c r="AG11606" s="27">
        <v>41713</v>
      </c>
      <c r="AH11606">
        <v>0</v>
      </c>
      <c r="AN11606" t="s">
        <v>238</v>
      </c>
      <c r="AO11606">
        <v>5</v>
      </c>
      <c r="AP11606" t="s">
        <v>246</v>
      </c>
      <c r="AQ11606" s="27">
        <v>41350</v>
      </c>
      <c r="AR11606" t="s">
        <v>240</v>
      </c>
      <c r="AS11606">
        <v>5</v>
      </c>
      <c r="AT11606" t="s">
        <v>246</v>
      </c>
      <c r="AU11606" s="27">
        <v>41350</v>
      </c>
    </row>
    <row r="11607" spans="1:47" x14ac:dyDescent="0.2">
      <c r="A11607">
        <v>11606</v>
      </c>
      <c r="B11607" t="s">
        <v>36624</v>
      </c>
      <c r="C11607" t="s">
        <v>986</v>
      </c>
      <c r="D11607" t="s">
        <v>15734</v>
      </c>
      <c r="E11607" s="27">
        <v>41583</v>
      </c>
      <c r="F11607" t="s">
        <v>233</v>
      </c>
      <c r="G11607" s="27">
        <v>31680</v>
      </c>
      <c r="H11607">
        <v>29</v>
      </c>
      <c r="I11607" t="s">
        <v>244</v>
      </c>
      <c r="J11607" t="s">
        <v>353</v>
      </c>
      <c r="K11607">
        <v>0</v>
      </c>
      <c r="L11607">
        <v>1</v>
      </c>
      <c r="M11607">
        <v>0</v>
      </c>
      <c r="N11607">
        <v>0</v>
      </c>
      <c r="O11607">
        <v>2</v>
      </c>
      <c r="P11607">
        <v>-13</v>
      </c>
      <c r="Q11607" s="28">
        <v>41570.395138888889</v>
      </c>
      <c r="R11607" s="28">
        <v>41583.472222222219</v>
      </c>
      <c r="S11607" t="s">
        <v>36625</v>
      </c>
      <c r="U11607" s="27">
        <v>41570</v>
      </c>
      <c r="V11607">
        <v>13</v>
      </c>
      <c r="W11607" t="s">
        <v>32</v>
      </c>
      <c r="X11607" t="s">
        <v>274</v>
      </c>
      <c r="Y11607">
        <v>0</v>
      </c>
      <c r="AB11607" t="s">
        <v>237</v>
      </c>
      <c r="AH11607">
        <v>0</v>
      </c>
      <c r="AN11607" t="s">
        <v>238</v>
      </c>
      <c r="AO11607">
        <v>2</v>
      </c>
      <c r="AP11607" t="s">
        <v>239</v>
      </c>
      <c r="AQ11607" s="27">
        <v>41583</v>
      </c>
      <c r="AR11607" t="s">
        <v>240</v>
      </c>
      <c r="AS11607">
        <v>1</v>
      </c>
      <c r="AT11607" t="s">
        <v>239</v>
      </c>
      <c r="AU11607" s="27">
        <v>41583</v>
      </c>
    </row>
    <row r="11608" spans="1:47" x14ac:dyDescent="0.2">
      <c r="A11608">
        <v>11607</v>
      </c>
      <c r="B11608" t="s">
        <v>36626</v>
      </c>
      <c r="C11608" t="s">
        <v>1101</v>
      </c>
      <c r="D11608" t="s">
        <v>36627</v>
      </c>
      <c r="E11608" s="27">
        <v>41417</v>
      </c>
      <c r="F11608" t="s">
        <v>294</v>
      </c>
      <c r="G11608" s="27">
        <v>22683</v>
      </c>
      <c r="H11608">
        <v>54</v>
      </c>
      <c r="I11608" t="s">
        <v>234</v>
      </c>
      <c r="J11608" t="s">
        <v>245</v>
      </c>
      <c r="K11608">
        <v>0</v>
      </c>
      <c r="L11608">
        <v>1</v>
      </c>
      <c r="M11608">
        <v>0</v>
      </c>
      <c r="N11608">
        <v>0</v>
      </c>
      <c r="O11608">
        <v>2</v>
      </c>
      <c r="P11608">
        <v>-81</v>
      </c>
      <c r="Q11608" s="28">
        <v>41336.367361111108</v>
      </c>
      <c r="R11608" s="28">
        <v>41340.236111111109</v>
      </c>
      <c r="S11608" t="s">
        <v>36628</v>
      </c>
      <c r="T11608" s="27">
        <v>41336</v>
      </c>
      <c r="V11608">
        <v>81</v>
      </c>
      <c r="W11608" t="s">
        <v>36</v>
      </c>
      <c r="X11608" t="s">
        <v>18360</v>
      </c>
      <c r="Y11608">
        <v>0</v>
      </c>
      <c r="AB11608" t="s">
        <v>237</v>
      </c>
      <c r="AH11608">
        <v>0</v>
      </c>
      <c r="AN11608" t="s">
        <v>238</v>
      </c>
      <c r="AO11608">
        <v>2</v>
      </c>
      <c r="AP11608" t="s">
        <v>239</v>
      </c>
      <c r="AQ11608" s="27">
        <v>41417</v>
      </c>
      <c r="AR11608" t="s">
        <v>240</v>
      </c>
      <c r="AS11608">
        <v>1</v>
      </c>
      <c r="AT11608" t="s">
        <v>239</v>
      </c>
      <c r="AU11608" s="27">
        <v>41417</v>
      </c>
    </row>
    <row r="11609" spans="1:47" x14ac:dyDescent="0.2">
      <c r="A11609">
        <v>11608</v>
      </c>
      <c r="B11609" t="s">
        <v>36629</v>
      </c>
      <c r="C11609" t="s">
        <v>456</v>
      </c>
      <c r="D11609" t="s">
        <v>6086</v>
      </c>
      <c r="E11609" s="27">
        <v>41382</v>
      </c>
      <c r="F11609" t="s">
        <v>233</v>
      </c>
      <c r="G11609" s="27">
        <v>19617</v>
      </c>
      <c r="H11609">
        <v>62</v>
      </c>
      <c r="I11609" t="s">
        <v>234</v>
      </c>
      <c r="J11609" t="s">
        <v>250</v>
      </c>
      <c r="K11609">
        <v>0</v>
      </c>
      <c r="L11609">
        <v>7</v>
      </c>
      <c r="M11609">
        <v>0</v>
      </c>
      <c r="N11609">
        <v>0</v>
      </c>
      <c r="O11609">
        <v>14</v>
      </c>
      <c r="P11609">
        <v>-1</v>
      </c>
      <c r="Q11609" s="28">
        <v>41381.484722222223</v>
      </c>
      <c r="R11609" s="28">
        <v>41907.26458333333</v>
      </c>
      <c r="S11609" t="s">
        <v>36630</v>
      </c>
      <c r="U11609" s="27">
        <v>41382</v>
      </c>
      <c r="V11609">
        <v>0</v>
      </c>
      <c r="W11609" t="s">
        <v>32</v>
      </c>
      <c r="X11609" t="s">
        <v>274</v>
      </c>
      <c r="Y11609">
        <v>0</v>
      </c>
      <c r="AB11609" t="s">
        <v>237</v>
      </c>
      <c r="AH11609">
        <v>0</v>
      </c>
      <c r="AN11609" t="s">
        <v>238</v>
      </c>
      <c r="AO11609">
        <v>4</v>
      </c>
      <c r="AP11609" t="s">
        <v>239</v>
      </c>
      <c r="AQ11609" s="27">
        <v>41382</v>
      </c>
      <c r="AR11609" t="s">
        <v>240</v>
      </c>
      <c r="AS11609">
        <v>7</v>
      </c>
      <c r="AT11609" t="s">
        <v>246</v>
      </c>
      <c r="AU11609" s="27">
        <v>41382</v>
      </c>
    </row>
    <row r="11610" spans="1:47" x14ac:dyDescent="0.2">
      <c r="A11610">
        <v>11609</v>
      </c>
      <c r="B11610" t="s">
        <v>36631</v>
      </c>
      <c r="C11610" t="s">
        <v>36632</v>
      </c>
      <c r="D11610" t="s">
        <v>27817</v>
      </c>
      <c r="E11610" s="27">
        <v>41311</v>
      </c>
      <c r="F11610" t="s">
        <v>294</v>
      </c>
      <c r="G11610" s="27">
        <v>23907</v>
      </c>
      <c r="H11610">
        <v>50</v>
      </c>
      <c r="I11610" t="s">
        <v>234</v>
      </c>
      <c r="J11610" t="s">
        <v>245</v>
      </c>
      <c r="K11610">
        <v>0</v>
      </c>
      <c r="L11610">
        <v>1</v>
      </c>
      <c r="M11610">
        <v>0</v>
      </c>
      <c r="N11610">
        <v>0</v>
      </c>
      <c r="O11610">
        <v>1</v>
      </c>
      <c r="P11610">
        <v>-1</v>
      </c>
      <c r="Q11610" s="28">
        <v>41310.345833333333</v>
      </c>
      <c r="R11610" s="28">
        <v>41311.488194444442</v>
      </c>
      <c r="S11610" t="s">
        <v>36633</v>
      </c>
      <c r="T11610" s="27">
        <v>41310</v>
      </c>
      <c r="V11610">
        <v>1</v>
      </c>
      <c r="W11610" t="s">
        <v>32</v>
      </c>
      <c r="X11610" t="s">
        <v>2149</v>
      </c>
      <c r="Y11610">
        <v>0</v>
      </c>
      <c r="AB11610" t="s">
        <v>237</v>
      </c>
      <c r="AH11610">
        <v>0</v>
      </c>
      <c r="AN11610" t="s">
        <v>238</v>
      </c>
      <c r="AO11610">
        <v>1</v>
      </c>
      <c r="AP11610" t="s">
        <v>239</v>
      </c>
      <c r="AQ11610" s="27">
        <v>41311</v>
      </c>
      <c r="AR11610" t="s">
        <v>240</v>
      </c>
      <c r="AS11610">
        <v>1</v>
      </c>
      <c r="AT11610" t="s">
        <v>239</v>
      </c>
      <c r="AU11610" s="27">
        <v>41311</v>
      </c>
    </row>
    <row r="11611" spans="1:47" x14ac:dyDescent="0.2">
      <c r="A11611">
        <v>11610</v>
      </c>
      <c r="B11611" t="s">
        <v>36634</v>
      </c>
      <c r="C11611" t="s">
        <v>242</v>
      </c>
      <c r="D11611" t="s">
        <v>24677</v>
      </c>
      <c r="E11611" s="27">
        <v>41324</v>
      </c>
      <c r="F11611" t="s">
        <v>233</v>
      </c>
      <c r="G11611" s="27">
        <v>30156</v>
      </c>
      <c r="H11611">
        <v>33</v>
      </c>
      <c r="I11611" t="s">
        <v>244</v>
      </c>
      <c r="J11611" t="s">
        <v>245</v>
      </c>
      <c r="K11611">
        <v>0</v>
      </c>
      <c r="L11611">
        <v>2</v>
      </c>
      <c r="M11611">
        <v>0</v>
      </c>
      <c r="N11611">
        <v>0</v>
      </c>
      <c r="O11611">
        <v>0</v>
      </c>
      <c r="P11611">
        <v>-2</v>
      </c>
      <c r="Q11611" s="28">
        <v>41322.515972222223</v>
      </c>
      <c r="R11611" s="28">
        <v>41322.070833333331</v>
      </c>
      <c r="S11611" t="s">
        <v>36635</v>
      </c>
      <c r="T11611" s="27">
        <v>41321</v>
      </c>
      <c r="V11611">
        <v>3</v>
      </c>
      <c r="W11611" t="s">
        <v>32</v>
      </c>
      <c r="X11611" t="s">
        <v>261</v>
      </c>
      <c r="Y11611">
        <v>0</v>
      </c>
      <c r="AB11611" t="s">
        <v>237</v>
      </c>
      <c r="AH11611">
        <v>0</v>
      </c>
      <c r="AN11611" t="s">
        <v>238</v>
      </c>
      <c r="AO11611">
        <v>3</v>
      </c>
      <c r="AP11611" t="s">
        <v>239</v>
      </c>
      <c r="AQ11611" s="27">
        <v>41324</v>
      </c>
      <c r="AR11611" t="s">
        <v>240</v>
      </c>
      <c r="AS11611">
        <v>2</v>
      </c>
      <c r="AT11611" t="s">
        <v>239</v>
      </c>
      <c r="AU11611" s="27">
        <v>41324</v>
      </c>
    </row>
    <row r="11612" spans="1:47" x14ac:dyDescent="0.2">
      <c r="A11612">
        <v>11611</v>
      </c>
      <c r="B11612" t="s">
        <v>36636</v>
      </c>
      <c r="C11612" t="s">
        <v>3072</v>
      </c>
      <c r="D11612" t="s">
        <v>6959</v>
      </c>
      <c r="E11612" s="27">
        <v>41815</v>
      </c>
      <c r="F11612" t="s">
        <v>233</v>
      </c>
      <c r="G11612" s="27">
        <v>31095</v>
      </c>
      <c r="H11612">
        <v>31</v>
      </c>
      <c r="I11612" t="s">
        <v>244</v>
      </c>
      <c r="J11612" t="s">
        <v>22</v>
      </c>
      <c r="K11612">
        <v>0</v>
      </c>
      <c r="L11612">
        <v>6</v>
      </c>
      <c r="M11612">
        <v>0</v>
      </c>
      <c r="N11612">
        <v>0</v>
      </c>
      <c r="O11612">
        <v>0</v>
      </c>
      <c r="P11612">
        <v>0</v>
      </c>
      <c r="Q11612" s="28">
        <v>41815.180555555555</v>
      </c>
      <c r="R11612" s="28">
        <v>41815.340277777781</v>
      </c>
      <c r="S11612" t="s">
        <v>36637</v>
      </c>
      <c r="T11612" s="27">
        <v>41815</v>
      </c>
      <c r="V11612">
        <v>0</v>
      </c>
      <c r="W11612" t="s">
        <v>36</v>
      </c>
      <c r="X11612" t="s">
        <v>279</v>
      </c>
      <c r="Y11612">
        <v>0</v>
      </c>
      <c r="AB11612" t="s">
        <v>237</v>
      </c>
      <c r="AH11612">
        <v>0</v>
      </c>
      <c r="AN11612" t="s">
        <v>238</v>
      </c>
      <c r="AO11612">
        <v>4</v>
      </c>
      <c r="AP11612" t="s">
        <v>239</v>
      </c>
      <c r="AQ11612" s="27">
        <v>41815</v>
      </c>
      <c r="AR11612" t="s">
        <v>240</v>
      </c>
      <c r="AS11612">
        <v>6</v>
      </c>
      <c r="AT11612" t="s">
        <v>246</v>
      </c>
      <c r="AU11612" s="27">
        <v>41815</v>
      </c>
    </row>
    <row r="11613" spans="1:47" x14ac:dyDescent="0.2">
      <c r="A11613">
        <v>11612</v>
      </c>
      <c r="B11613" t="s">
        <v>27160</v>
      </c>
      <c r="C11613" t="s">
        <v>1317</v>
      </c>
      <c r="D11613" t="s">
        <v>741</v>
      </c>
      <c r="E11613" s="27">
        <v>41640</v>
      </c>
      <c r="F11613" t="s">
        <v>233</v>
      </c>
      <c r="G11613" s="27">
        <v>23159</v>
      </c>
      <c r="H11613">
        <v>52</v>
      </c>
      <c r="I11613" t="s">
        <v>234</v>
      </c>
      <c r="J11613" t="s">
        <v>245</v>
      </c>
      <c r="K11613">
        <v>0</v>
      </c>
      <c r="L11613">
        <v>1</v>
      </c>
      <c r="M11613">
        <v>0</v>
      </c>
      <c r="N11613">
        <v>0</v>
      </c>
      <c r="O11613">
        <v>4</v>
      </c>
      <c r="P11613">
        <v>-1</v>
      </c>
      <c r="Q11613" s="28">
        <v>41639.072916666664</v>
      </c>
      <c r="R11613" s="28">
        <v>41642.367361111108</v>
      </c>
      <c r="S11613" t="s">
        <v>36638</v>
      </c>
      <c r="T11613" s="27">
        <v>41639</v>
      </c>
      <c r="V11613">
        <v>1</v>
      </c>
      <c r="W11613" t="s">
        <v>32</v>
      </c>
      <c r="X11613" t="s">
        <v>261</v>
      </c>
      <c r="Y11613">
        <v>0</v>
      </c>
      <c r="AB11613" t="s">
        <v>237</v>
      </c>
      <c r="AH11613">
        <v>0</v>
      </c>
      <c r="AN11613" t="s">
        <v>238</v>
      </c>
      <c r="AO11613">
        <v>1</v>
      </c>
      <c r="AP11613" t="s">
        <v>239</v>
      </c>
      <c r="AQ11613" s="27">
        <v>41640</v>
      </c>
      <c r="AR11613" t="s">
        <v>240</v>
      </c>
      <c r="AS11613">
        <v>1</v>
      </c>
      <c r="AT11613" t="s">
        <v>239</v>
      </c>
      <c r="AU11613" s="27">
        <v>41640</v>
      </c>
    </row>
    <row r="11614" spans="1:47" x14ac:dyDescent="0.2">
      <c r="A11614">
        <v>11613</v>
      </c>
      <c r="B11614" t="s">
        <v>36639</v>
      </c>
      <c r="C11614" t="s">
        <v>36640</v>
      </c>
      <c r="D11614" t="s">
        <v>2261</v>
      </c>
      <c r="E11614" s="27">
        <v>41383</v>
      </c>
      <c r="F11614" t="s">
        <v>294</v>
      </c>
      <c r="G11614" s="27">
        <v>33236</v>
      </c>
      <c r="H11614">
        <v>25</v>
      </c>
      <c r="I11614" t="s">
        <v>244</v>
      </c>
      <c r="J11614" t="s">
        <v>250</v>
      </c>
      <c r="K11614">
        <v>0</v>
      </c>
      <c r="L11614">
        <v>9</v>
      </c>
      <c r="M11614">
        <v>0</v>
      </c>
      <c r="N11614">
        <v>0</v>
      </c>
      <c r="O11614">
        <v>2</v>
      </c>
      <c r="P11614">
        <v>0</v>
      </c>
      <c r="Q11614" s="28">
        <v>41383.179166666669</v>
      </c>
      <c r="R11614" s="28">
        <v>41384.063194444447</v>
      </c>
      <c r="S11614" t="s">
        <v>36641</v>
      </c>
      <c r="U11614" s="27">
        <v>41383</v>
      </c>
      <c r="V11614">
        <v>0</v>
      </c>
      <c r="W11614" t="s">
        <v>32</v>
      </c>
      <c r="X11614" t="s">
        <v>274</v>
      </c>
      <c r="Y11614">
        <v>1</v>
      </c>
      <c r="AA11614" t="s">
        <v>36642</v>
      </c>
      <c r="AB11614" t="s">
        <v>32</v>
      </c>
      <c r="AC11614">
        <v>1</v>
      </c>
      <c r="AD11614" s="27">
        <v>41482</v>
      </c>
      <c r="AE11614" t="s">
        <v>236</v>
      </c>
      <c r="AF11614" s="27">
        <v>41483</v>
      </c>
      <c r="AG11614" s="27">
        <v>41690</v>
      </c>
      <c r="AH11614">
        <v>1</v>
      </c>
      <c r="AJ11614" t="s">
        <v>36642</v>
      </c>
      <c r="AK11614" t="s">
        <v>255</v>
      </c>
      <c r="AL11614" s="27">
        <v>41482</v>
      </c>
      <c r="AM11614" t="s">
        <v>236</v>
      </c>
      <c r="AN11614" t="s">
        <v>238</v>
      </c>
      <c r="AO11614">
        <v>8</v>
      </c>
      <c r="AP11614" t="s">
        <v>269</v>
      </c>
      <c r="AQ11614" s="27">
        <v>41383</v>
      </c>
      <c r="AR11614" t="s">
        <v>240</v>
      </c>
      <c r="AS11614">
        <v>9</v>
      </c>
      <c r="AT11614" t="s">
        <v>269</v>
      </c>
      <c r="AU11614" s="27">
        <v>41383</v>
      </c>
    </row>
    <row r="11615" spans="1:47" x14ac:dyDescent="0.2">
      <c r="A11615">
        <v>11614</v>
      </c>
      <c r="B11615" t="s">
        <v>36643</v>
      </c>
      <c r="C11615" t="s">
        <v>1246</v>
      </c>
      <c r="D11615" t="s">
        <v>4096</v>
      </c>
      <c r="E11615" s="27">
        <v>41744</v>
      </c>
      <c r="F11615" t="s">
        <v>233</v>
      </c>
      <c r="G11615" s="27">
        <v>29484</v>
      </c>
      <c r="H11615">
        <v>35</v>
      </c>
      <c r="I11615" t="s">
        <v>244</v>
      </c>
      <c r="J11615" t="s">
        <v>353</v>
      </c>
      <c r="K11615">
        <v>0</v>
      </c>
      <c r="L11615">
        <v>4</v>
      </c>
      <c r="M11615">
        <v>0</v>
      </c>
      <c r="N11615">
        <v>0</v>
      </c>
      <c r="O11615">
        <v>0</v>
      </c>
      <c r="P11615">
        <v>-5</v>
      </c>
      <c r="Q11615" s="28">
        <v>41739.107638888891</v>
      </c>
      <c r="R11615" s="28">
        <v>41739.335416666669</v>
      </c>
      <c r="S11615" t="s">
        <v>36644</v>
      </c>
      <c r="T11615" s="27">
        <v>41738</v>
      </c>
      <c r="V11615">
        <v>6</v>
      </c>
      <c r="W11615" t="s">
        <v>36</v>
      </c>
      <c r="X11615" t="s">
        <v>263</v>
      </c>
      <c r="Y11615">
        <v>0</v>
      </c>
      <c r="AB11615" t="s">
        <v>237</v>
      </c>
      <c r="AH11615">
        <v>0</v>
      </c>
      <c r="AN11615" t="s">
        <v>238</v>
      </c>
      <c r="AO11615">
        <v>2</v>
      </c>
      <c r="AP11615" t="s">
        <v>239</v>
      </c>
      <c r="AQ11615" s="27">
        <v>41744</v>
      </c>
      <c r="AR11615" t="s">
        <v>240</v>
      </c>
      <c r="AS11615">
        <v>4</v>
      </c>
      <c r="AT11615" t="s">
        <v>239</v>
      </c>
      <c r="AU11615" s="27">
        <v>41744</v>
      </c>
    </row>
    <row r="11616" spans="1:47" x14ac:dyDescent="0.2">
      <c r="A11616">
        <v>11615</v>
      </c>
      <c r="B11616" t="s">
        <v>36645</v>
      </c>
      <c r="C11616" t="s">
        <v>424</v>
      </c>
      <c r="D11616" t="s">
        <v>36646</v>
      </c>
      <c r="E11616" s="27">
        <v>41713</v>
      </c>
      <c r="F11616" t="s">
        <v>233</v>
      </c>
      <c r="G11616" s="27">
        <v>28172</v>
      </c>
      <c r="H11616">
        <v>39</v>
      </c>
      <c r="I11616" t="s">
        <v>244</v>
      </c>
      <c r="J11616" t="s">
        <v>250</v>
      </c>
      <c r="K11616">
        <v>0</v>
      </c>
      <c r="L11616">
        <v>1</v>
      </c>
      <c r="M11616">
        <v>0</v>
      </c>
      <c r="N11616">
        <v>0</v>
      </c>
      <c r="O11616">
        <v>1</v>
      </c>
      <c r="P11616">
        <v>-1</v>
      </c>
      <c r="Q11616" s="28">
        <v>41712.311111111114</v>
      </c>
      <c r="R11616" s="28">
        <v>41713.284722222219</v>
      </c>
      <c r="S11616" t="s">
        <v>36647</v>
      </c>
      <c r="T11616" s="27">
        <v>41712</v>
      </c>
      <c r="V11616">
        <v>1</v>
      </c>
      <c r="W11616" t="s">
        <v>32</v>
      </c>
      <c r="X11616" t="s">
        <v>252</v>
      </c>
      <c r="Y11616">
        <v>0</v>
      </c>
      <c r="AB11616" t="s">
        <v>237</v>
      </c>
      <c r="AH11616">
        <v>0</v>
      </c>
      <c r="AN11616" t="s">
        <v>238</v>
      </c>
      <c r="AO11616">
        <v>2</v>
      </c>
      <c r="AP11616" t="s">
        <v>239</v>
      </c>
      <c r="AQ11616" s="27">
        <v>41713</v>
      </c>
      <c r="AR11616" t="s">
        <v>240</v>
      </c>
      <c r="AS11616">
        <v>1</v>
      </c>
      <c r="AT11616" t="s">
        <v>239</v>
      </c>
      <c r="AU11616" s="27">
        <v>41713</v>
      </c>
    </row>
    <row r="11617" spans="1:47" x14ac:dyDescent="0.2">
      <c r="A11617">
        <v>11616</v>
      </c>
      <c r="B11617" t="s">
        <v>36648</v>
      </c>
      <c r="C11617" t="s">
        <v>1300</v>
      </c>
      <c r="D11617" t="s">
        <v>7653</v>
      </c>
      <c r="E11617" s="27">
        <v>41382</v>
      </c>
      <c r="F11617" t="s">
        <v>233</v>
      </c>
      <c r="G11617" s="27">
        <v>21180</v>
      </c>
      <c r="H11617">
        <v>58</v>
      </c>
      <c r="I11617" t="s">
        <v>234</v>
      </c>
      <c r="J11617" t="s">
        <v>245</v>
      </c>
      <c r="K11617">
        <v>0</v>
      </c>
      <c r="L11617">
        <v>1</v>
      </c>
      <c r="M11617">
        <v>0</v>
      </c>
      <c r="N11617">
        <v>0</v>
      </c>
      <c r="O11617">
        <v>1</v>
      </c>
      <c r="P11617">
        <v>0</v>
      </c>
      <c r="Q11617" s="28">
        <v>41382.199999999997</v>
      </c>
      <c r="R11617" s="28">
        <v>41530.247916666667</v>
      </c>
      <c r="S11617" t="s">
        <v>36649</v>
      </c>
      <c r="T11617" s="27">
        <v>41382</v>
      </c>
      <c r="V11617">
        <v>0</v>
      </c>
      <c r="W11617" t="s">
        <v>36</v>
      </c>
      <c r="X11617" t="s">
        <v>10555</v>
      </c>
      <c r="Y11617">
        <v>0</v>
      </c>
      <c r="AB11617" t="s">
        <v>237</v>
      </c>
      <c r="AH11617">
        <v>0</v>
      </c>
      <c r="AN11617" t="s">
        <v>238</v>
      </c>
      <c r="AO11617">
        <v>1</v>
      </c>
      <c r="AP11617" t="s">
        <v>239</v>
      </c>
      <c r="AQ11617" s="27">
        <v>41382</v>
      </c>
      <c r="AR11617" t="s">
        <v>240</v>
      </c>
      <c r="AS11617">
        <v>1</v>
      </c>
      <c r="AT11617" t="s">
        <v>239</v>
      </c>
      <c r="AU11617" s="27">
        <v>41382</v>
      </c>
    </row>
    <row r="11618" spans="1:47" x14ac:dyDescent="0.2">
      <c r="A11618">
        <v>11617</v>
      </c>
      <c r="B11618" t="s">
        <v>36650</v>
      </c>
      <c r="C11618" t="s">
        <v>36651</v>
      </c>
      <c r="D11618" t="s">
        <v>36652</v>
      </c>
      <c r="E11618" s="27">
        <v>41878</v>
      </c>
      <c r="F11618" t="s">
        <v>233</v>
      </c>
      <c r="G11618" s="27">
        <v>21870</v>
      </c>
      <c r="H11618">
        <v>56</v>
      </c>
      <c r="I11618" t="s">
        <v>234</v>
      </c>
      <c r="J11618" t="s">
        <v>245</v>
      </c>
      <c r="K11618">
        <v>0</v>
      </c>
      <c r="L11618">
        <v>4</v>
      </c>
      <c r="M11618">
        <v>0</v>
      </c>
      <c r="N11618">
        <v>0</v>
      </c>
      <c r="O11618">
        <v>0</v>
      </c>
      <c r="P11618">
        <v>-1</v>
      </c>
      <c r="Q11618" s="28">
        <v>41877.436111111114</v>
      </c>
      <c r="R11618" s="28">
        <v>41878.085416666669</v>
      </c>
      <c r="S11618" t="s">
        <v>36653</v>
      </c>
      <c r="T11618" s="27">
        <v>41877</v>
      </c>
      <c r="V11618">
        <v>1</v>
      </c>
      <c r="W11618" t="s">
        <v>36</v>
      </c>
      <c r="X11618" t="s">
        <v>279</v>
      </c>
      <c r="Y11618">
        <v>0</v>
      </c>
      <c r="AB11618" t="s">
        <v>237</v>
      </c>
      <c r="AH11618">
        <v>0</v>
      </c>
      <c r="AN11618" t="s">
        <v>238</v>
      </c>
      <c r="AO11618">
        <v>1</v>
      </c>
      <c r="AP11618" t="s">
        <v>239</v>
      </c>
      <c r="AQ11618" s="27">
        <v>41878</v>
      </c>
      <c r="AR11618" t="s">
        <v>240</v>
      </c>
      <c r="AS11618">
        <v>4</v>
      </c>
      <c r="AT11618" t="s">
        <v>239</v>
      </c>
      <c r="AU11618" s="27">
        <v>41878</v>
      </c>
    </row>
    <row r="11619" spans="1:47" x14ac:dyDescent="0.2">
      <c r="A11619">
        <v>11618</v>
      </c>
      <c r="B11619" t="s">
        <v>36654</v>
      </c>
      <c r="C11619" t="s">
        <v>3654</v>
      </c>
      <c r="D11619" t="s">
        <v>36655</v>
      </c>
      <c r="E11619" s="27">
        <v>41361</v>
      </c>
      <c r="F11619" t="s">
        <v>233</v>
      </c>
      <c r="G11619" s="27">
        <v>31387</v>
      </c>
      <c r="H11619">
        <v>30</v>
      </c>
      <c r="I11619" t="s">
        <v>244</v>
      </c>
      <c r="J11619" t="s">
        <v>353</v>
      </c>
      <c r="K11619">
        <v>0</v>
      </c>
      <c r="L11619">
        <v>1</v>
      </c>
      <c r="M11619">
        <v>0</v>
      </c>
      <c r="N11619">
        <v>0</v>
      </c>
      <c r="O11619">
        <v>0</v>
      </c>
      <c r="P11619">
        <v>-1</v>
      </c>
      <c r="Q11619" s="28">
        <v>41360.486805555556</v>
      </c>
      <c r="R11619" s="28">
        <v>41373.319444444445</v>
      </c>
      <c r="S11619" t="s">
        <v>36656</v>
      </c>
      <c r="T11619" s="27">
        <v>41360</v>
      </c>
      <c r="V11619">
        <v>1</v>
      </c>
      <c r="W11619" t="s">
        <v>32</v>
      </c>
      <c r="X11619" t="s">
        <v>261</v>
      </c>
      <c r="Y11619">
        <v>0</v>
      </c>
      <c r="AB11619" t="s">
        <v>237</v>
      </c>
      <c r="AH11619">
        <v>0</v>
      </c>
      <c r="AN11619" t="s">
        <v>238</v>
      </c>
      <c r="AO11619">
        <v>1</v>
      </c>
      <c r="AP11619" t="s">
        <v>239</v>
      </c>
      <c r="AQ11619" s="27">
        <v>41361</v>
      </c>
      <c r="AR11619" t="s">
        <v>240</v>
      </c>
      <c r="AS11619">
        <v>1</v>
      </c>
      <c r="AT11619" t="s">
        <v>239</v>
      </c>
      <c r="AU11619" s="27">
        <v>41361</v>
      </c>
    </row>
    <row r="11620" spans="1:47" x14ac:dyDescent="0.2">
      <c r="A11620">
        <v>11619</v>
      </c>
      <c r="B11620" t="s">
        <v>36657</v>
      </c>
      <c r="C11620" t="s">
        <v>3028</v>
      </c>
      <c r="D11620" t="s">
        <v>36658</v>
      </c>
      <c r="E11620" s="27">
        <v>41544</v>
      </c>
      <c r="F11620" t="s">
        <v>294</v>
      </c>
      <c r="G11620" s="27">
        <v>23719</v>
      </c>
      <c r="H11620">
        <v>51</v>
      </c>
      <c r="I11620" t="s">
        <v>234</v>
      </c>
      <c r="J11620" t="s">
        <v>250</v>
      </c>
      <c r="K11620">
        <v>0</v>
      </c>
      <c r="L11620">
        <v>6</v>
      </c>
      <c r="M11620">
        <v>0</v>
      </c>
      <c r="N11620">
        <v>0</v>
      </c>
      <c r="O11620">
        <v>2</v>
      </c>
      <c r="P11620">
        <v>-1</v>
      </c>
      <c r="Q11620" s="28">
        <v>41543.070138888892</v>
      </c>
      <c r="R11620" s="28">
        <v>41716.152083333334</v>
      </c>
      <c r="S11620" t="s">
        <v>36659</v>
      </c>
      <c r="T11620" s="27">
        <v>41543</v>
      </c>
      <c r="V11620">
        <v>1</v>
      </c>
      <c r="W11620" t="s">
        <v>36</v>
      </c>
      <c r="X11620" t="s">
        <v>2771</v>
      </c>
      <c r="Y11620">
        <v>1</v>
      </c>
      <c r="AA11620" t="s">
        <v>36660</v>
      </c>
      <c r="AB11620" t="s">
        <v>36</v>
      </c>
      <c r="AC11620">
        <v>220</v>
      </c>
      <c r="AD11620" s="27">
        <v>41769</v>
      </c>
      <c r="AE11620" t="s">
        <v>2771</v>
      </c>
      <c r="AF11620" s="27">
        <v>41989</v>
      </c>
      <c r="AG11620" s="27">
        <v>41995</v>
      </c>
      <c r="AH11620">
        <v>0</v>
      </c>
      <c r="AN11620" t="s">
        <v>238</v>
      </c>
      <c r="AO11620">
        <v>1</v>
      </c>
      <c r="AP11620" t="s">
        <v>239</v>
      </c>
      <c r="AQ11620" s="27">
        <v>41544</v>
      </c>
      <c r="AR11620" t="s">
        <v>240</v>
      </c>
      <c r="AS11620">
        <v>6</v>
      </c>
      <c r="AT11620" t="s">
        <v>246</v>
      </c>
      <c r="AU11620" s="27">
        <v>41544</v>
      </c>
    </row>
    <row r="11621" spans="1:47" x14ac:dyDescent="0.2">
      <c r="A11621">
        <v>11620</v>
      </c>
      <c r="B11621" t="s">
        <v>36661</v>
      </c>
      <c r="C11621" t="s">
        <v>242</v>
      </c>
      <c r="D11621" t="s">
        <v>36662</v>
      </c>
      <c r="E11621" s="27">
        <v>41416</v>
      </c>
      <c r="F11621" t="s">
        <v>233</v>
      </c>
      <c r="G11621" s="27">
        <v>32579</v>
      </c>
      <c r="H11621">
        <v>27</v>
      </c>
      <c r="I11621" t="s">
        <v>244</v>
      </c>
      <c r="J11621" t="s">
        <v>245</v>
      </c>
      <c r="K11621">
        <v>0</v>
      </c>
      <c r="L11621">
        <v>3</v>
      </c>
      <c r="M11621">
        <v>0</v>
      </c>
      <c r="N11621">
        <v>0</v>
      </c>
      <c r="O11621">
        <v>1</v>
      </c>
      <c r="P11621">
        <v>0</v>
      </c>
      <c r="Q11621" s="28">
        <v>41416.134027777778</v>
      </c>
      <c r="R11621" s="28">
        <v>41416.361111111109</v>
      </c>
      <c r="S11621" t="s">
        <v>36663</v>
      </c>
      <c r="T11621" s="27">
        <v>41416</v>
      </c>
      <c r="V11621">
        <v>0</v>
      </c>
      <c r="W11621" t="s">
        <v>32</v>
      </c>
      <c r="X11621" t="s">
        <v>1351</v>
      </c>
      <c r="Y11621">
        <v>1</v>
      </c>
      <c r="AA11621" t="s">
        <v>36664</v>
      </c>
      <c r="AB11621" t="s">
        <v>36</v>
      </c>
      <c r="AD11621" s="27">
        <v>42088</v>
      </c>
      <c r="AE11621" t="s">
        <v>412</v>
      </c>
      <c r="AH11621">
        <v>0</v>
      </c>
      <c r="AN11621" t="s">
        <v>238</v>
      </c>
      <c r="AO11621">
        <v>3</v>
      </c>
      <c r="AP11621" t="s">
        <v>239</v>
      </c>
      <c r="AQ11621" s="27">
        <v>41416</v>
      </c>
      <c r="AR11621" t="s">
        <v>240</v>
      </c>
      <c r="AS11621">
        <v>3</v>
      </c>
      <c r="AT11621" t="s">
        <v>239</v>
      </c>
      <c r="AU11621" s="27">
        <v>41416</v>
      </c>
    </row>
    <row r="11622" spans="1:47" x14ac:dyDescent="0.2">
      <c r="A11622">
        <v>11621</v>
      </c>
      <c r="B11622" t="s">
        <v>36665</v>
      </c>
      <c r="C11622" t="s">
        <v>36666</v>
      </c>
      <c r="D11622" t="s">
        <v>36667</v>
      </c>
      <c r="E11622" s="27">
        <v>41838</v>
      </c>
      <c r="F11622" t="s">
        <v>233</v>
      </c>
      <c r="G11622" s="27">
        <v>18377</v>
      </c>
      <c r="H11622">
        <v>65</v>
      </c>
      <c r="I11622" t="s">
        <v>234</v>
      </c>
      <c r="J11622" t="s">
        <v>22</v>
      </c>
      <c r="K11622">
        <v>0</v>
      </c>
      <c r="L11622">
        <v>1</v>
      </c>
      <c r="M11622">
        <v>0</v>
      </c>
      <c r="N11622">
        <v>0</v>
      </c>
      <c r="O11622">
        <v>0</v>
      </c>
      <c r="P11622">
        <v>-1</v>
      </c>
      <c r="Q11622" s="28">
        <v>41837.061805555553</v>
      </c>
      <c r="R11622" s="28">
        <v>41853.342361111114</v>
      </c>
      <c r="S11622" t="s">
        <v>36668</v>
      </c>
      <c r="T11622" s="27">
        <v>41837</v>
      </c>
      <c r="V11622">
        <v>1</v>
      </c>
      <c r="W11622" t="s">
        <v>32</v>
      </c>
      <c r="X11622" t="s">
        <v>2254</v>
      </c>
      <c r="Y11622">
        <v>0</v>
      </c>
      <c r="AB11622" t="s">
        <v>237</v>
      </c>
      <c r="AH11622">
        <v>0</v>
      </c>
      <c r="AN11622" t="s">
        <v>238</v>
      </c>
      <c r="AO11622">
        <v>1</v>
      </c>
      <c r="AP11622" t="s">
        <v>239</v>
      </c>
      <c r="AQ11622" s="27">
        <v>41838</v>
      </c>
      <c r="AR11622" t="s">
        <v>240</v>
      </c>
      <c r="AS11622">
        <v>1</v>
      </c>
      <c r="AT11622" t="s">
        <v>239</v>
      </c>
      <c r="AU11622" s="27">
        <v>41838</v>
      </c>
    </row>
    <row r="11623" spans="1:47" x14ac:dyDescent="0.2">
      <c r="A11623">
        <v>11622</v>
      </c>
      <c r="B11623" t="s">
        <v>36669</v>
      </c>
      <c r="C11623" t="s">
        <v>990</v>
      </c>
      <c r="D11623" t="s">
        <v>36670</v>
      </c>
      <c r="E11623" s="27">
        <v>41569</v>
      </c>
      <c r="F11623" t="s">
        <v>233</v>
      </c>
      <c r="G11623" s="27">
        <v>30449</v>
      </c>
      <c r="H11623">
        <v>32</v>
      </c>
      <c r="I11623" t="s">
        <v>244</v>
      </c>
      <c r="J11623" t="s">
        <v>245</v>
      </c>
      <c r="K11623">
        <v>0</v>
      </c>
      <c r="L11623">
        <v>4</v>
      </c>
      <c r="M11623">
        <v>0</v>
      </c>
      <c r="N11623">
        <v>0</v>
      </c>
      <c r="O11623">
        <v>1</v>
      </c>
      <c r="P11623">
        <v>-11</v>
      </c>
      <c r="Q11623" s="28">
        <v>41558.428472222222</v>
      </c>
      <c r="R11623" s="28">
        <v>41569.438888888886</v>
      </c>
      <c r="S11623" t="s">
        <v>36671</v>
      </c>
      <c r="U11623" s="27">
        <v>41558</v>
      </c>
      <c r="V11623">
        <v>11</v>
      </c>
      <c r="W11623" t="s">
        <v>32</v>
      </c>
      <c r="X11623" t="s">
        <v>274</v>
      </c>
      <c r="Y11623">
        <v>0</v>
      </c>
      <c r="AB11623" t="s">
        <v>237</v>
      </c>
      <c r="AH11623">
        <v>0</v>
      </c>
      <c r="AN11623" t="s">
        <v>238</v>
      </c>
      <c r="AO11623">
        <v>2</v>
      </c>
      <c r="AP11623" t="s">
        <v>239</v>
      </c>
      <c r="AQ11623" s="27">
        <v>41569</v>
      </c>
      <c r="AR11623" t="s">
        <v>240</v>
      </c>
      <c r="AS11623">
        <v>4</v>
      </c>
      <c r="AT11623" t="s">
        <v>239</v>
      </c>
      <c r="AU11623" s="27">
        <v>41569</v>
      </c>
    </row>
    <row r="11624" spans="1:47" x14ac:dyDescent="0.2">
      <c r="A11624">
        <v>11623</v>
      </c>
      <c r="B11624" t="s">
        <v>36672</v>
      </c>
      <c r="C11624" t="s">
        <v>1711</v>
      </c>
      <c r="D11624" t="s">
        <v>586</v>
      </c>
      <c r="E11624" s="27">
        <v>41919</v>
      </c>
      <c r="F11624" t="s">
        <v>233</v>
      </c>
      <c r="G11624" s="27">
        <v>32771</v>
      </c>
      <c r="H11624">
        <v>26</v>
      </c>
      <c r="I11624" t="s">
        <v>244</v>
      </c>
      <c r="J11624" t="s">
        <v>250</v>
      </c>
      <c r="K11624">
        <v>0</v>
      </c>
      <c r="L11624">
        <v>2</v>
      </c>
      <c r="M11624">
        <v>0</v>
      </c>
      <c r="N11624">
        <v>0</v>
      </c>
      <c r="O11624">
        <v>0</v>
      </c>
      <c r="P11624">
        <v>0</v>
      </c>
      <c r="Q11624" s="28">
        <v>41919.186805555553</v>
      </c>
      <c r="R11624" s="28">
        <v>41919.323611111111</v>
      </c>
      <c r="S11624" t="s">
        <v>36673</v>
      </c>
      <c r="T11624" s="27">
        <v>41919</v>
      </c>
      <c r="V11624">
        <v>0</v>
      </c>
      <c r="W11624" t="s">
        <v>36</v>
      </c>
      <c r="X11624" t="s">
        <v>780</v>
      </c>
      <c r="Y11624">
        <v>0</v>
      </c>
      <c r="AB11624" t="s">
        <v>237</v>
      </c>
      <c r="AH11624">
        <v>0</v>
      </c>
      <c r="AN11624" t="s">
        <v>238</v>
      </c>
      <c r="AO11624">
        <v>2</v>
      </c>
      <c r="AP11624" t="s">
        <v>239</v>
      </c>
      <c r="AQ11624" s="27">
        <v>41919</v>
      </c>
      <c r="AR11624" t="s">
        <v>240</v>
      </c>
      <c r="AS11624">
        <v>2</v>
      </c>
      <c r="AT11624" t="s">
        <v>239</v>
      </c>
      <c r="AU11624" s="27">
        <v>41919</v>
      </c>
    </row>
    <row r="11625" spans="1:47" x14ac:dyDescent="0.2">
      <c r="A11625">
        <v>11624</v>
      </c>
      <c r="B11625" t="s">
        <v>36674</v>
      </c>
      <c r="C11625" t="s">
        <v>456</v>
      </c>
      <c r="D11625" t="s">
        <v>36675</v>
      </c>
      <c r="E11625" s="27">
        <v>41602</v>
      </c>
      <c r="F11625" t="s">
        <v>233</v>
      </c>
      <c r="G11625" s="27">
        <v>31475</v>
      </c>
      <c r="H11625">
        <v>30</v>
      </c>
      <c r="I11625" t="s">
        <v>244</v>
      </c>
      <c r="J11625" t="s">
        <v>353</v>
      </c>
      <c r="K11625">
        <v>0</v>
      </c>
      <c r="L11625">
        <v>2</v>
      </c>
      <c r="M11625">
        <v>0</v>
      </c>
      <c r="N11625">
        <v>0</v>
      </c>
      <c r="O11625">
        <v>0</v>
      </c>
      <c r="P11625">
        <v>-1</v>
      </c>
      <c r="Q11625" s="28">
        <v>41601.067361111112</v>
      </c>
      <c r="R11625" s="28">
        <v>41604.261111111111</v>
      </c>
      <c r="S11625" t="s">
        <v>36676</v>
      </c>
      <c r="T11625" s="27">
        <v>41601</v>
      </c>
      <c r="V11625">
        <v>1</v>
      </c>
      <c r="W11625" t="s">
        <v>36</v>
      </c>
      <c r="X11625" t="s">
        <v>2882</v>
      </c>
      <c r="Y11625">
        <v>0</v>
      </c>
      <c r="AB11625" t="s">
        <v>237</v>
      </c>
      <c r="AH11625">
        <v>0</v>
      </c>
      <c r="AN11625" t="s">
        <v>238</v>
      </c>
      <c r="AO11625">
        <v>2</v>
      </c>
      <c r="AP11625" t="s">
        <v>239</v>
      </c>
      <c r="AQ11625" s="27">
        <v>41602</v>
      </c>
      <c r="AR11625" t="s">
        <v>240</v>
      </c>
      <c r="AS11625">
        <v>2</v>
      </c>
      <c r="AT11625" t="s">
        <v>239</v>
      </c>
      <c r="AU11625" s="27">
        <v>41602</v>
      </c>
    </row>
    <row r="11626" spans="1:47" x14ac:dyDescent="0.2">
      <c r="A11626">
        <v>11625</v>
      </c>
      <c r="B11626" t="s">
        <v>36677</v>
      </c>
      <c r="C11626" t="s">
        <v>1308</v>
      </c>
      <c r="D11626" t="s">
        <v>4501</v>
      </c>
      <c r="E11626" s="27">
        <v>41674</v>
      </c>
      <c r="F11626" t="s">
        <v>233</v>
      </c>
      <c r="G11626" s="27">
        <v>18675</v>
      </c>
      <c r="H11626">
        <v>65</v>
      </c>
      <c r="I11626" t="s">
        <v>234</v>
      </c>
      <c r="J11626" t="s">
        <v>245</v>
      </c>
      <c r="K11626">
        <v>0</v>
      </c>
      <c r="L11626">
        <v>1</v>
      </c>
      <c r="M11626">
        <v>0</v>
      </c>
      <c r="N11626">
        <v>0</v>
      </c>
      <c r="O11626">
        <v>3</v>
      </c>
      <c r="P11626">
        <v>-15</v>
      </c>
      <c r="Q11626" s="28">
        <v>41659.131944444445</v>
      </c>
      <c r="R11626" s="28">
        <v>41671.087500000001</v>
      </c>
      <c r="S11626" t="s">
        <v>36678</v>
      </c>
      <c r="T11626" s="27">
        <v>41659</v>
      </c>
      <c r="V11626">
        <v>15</v>
      </c>
      <c r="W11626" t="s">
        <v>32</v>
      </c>
      <c r="X11626" t="s">
        <v>847</v>
      </c>
      <c r="Y11626">
        <v>0</v>
      </c>
      <c r="AB11626" t="s">
        <v>237</v>
      </c>
      <c r="AH11626">
        <v>0</v>
      </c>
      <c r="AN11626" t="s">
        <v>238</v>
      </c>
      <c r="AO11626">
        <v>1</v>
      </c>
      <c r="AP11626" t="s">
        <v>239</v>
      </c>
      <c r="AQ11626" s="27">
        <v>41674</v>
      </c>
      <c r="AR11626" t="s">
        <v>240</v>
      </c>
      <c r="AS11626">
        <v>1</v>
      </c>
      <c r="AT11626" t="s">
        <v>239</v>
      </c>
      <c r="AU11626" s="27">
        <v>41674</v>
      </c>
    </row>
    <row r="11627" spans="1:47" x14ac:dyDescent="0.2">
      <c r="A11627">
        <v>11626</v>
      </c>
      <c r="B11627" t="s">
        <v>36679</v>
      </c>
      <c r="C11627" t="s">
        <v>1882</v>
      </c>
      <c r="D11627" t="s">
        <v>357</v>
      </c>
      <c r="E11627" s="27">
        <v>41946</v>
      </c>
      <c r="F11627" t="s">
        <v>233</v>
      </c>
      <c r="G11627" s="27">
        <v>30302</v>
      </c>
      <c r="H11627">
        <v>33</v>
      </c>
      <c r="I11627" t="s">
        <v>244</v>
      </c>
      <c r="J11627" t="s">
        <v>250</v>
      </c>
      <c r="K11627">
        <v>0</v>
      </c>
      <c r="L11627">
        <v>2</v>
      </c>
      <c r="M11627">
        <v>0</v>
      </c>
      <c r="N11627">
        <v>0</v>
      </c>
      <c r="O11627">
        <v>7</v>
      </c>
      <c r="P11627">
        <v>-1</v>
      </c>
      <c r="Q11627" s="28">
        <v>41945.418749999997</v>
      </c>
      <c r="R11627" s="28">
        <v>41946.352777777778</v>
      </c>
      <c r="S11627" t="s">
        <v>36680</v>
      </c>
      <c r="T11627" s="27">
        <v>41945</v>
      </c>
      <c r="V11627">
        <v>1</v>
      </c>
      <c r="W11627" t="s">
        <v>36</v>
      </c>
      <c r="X11627" t="s">
        <v>279</v>
      </c>
      <c r="Y11627">
        <v>0</v>
      </c>
      <c r="AB11627" t="s">
        <v>237</v>
      </c>
      <c r="AH11627">
        <v>0</v>
      </c>
      <c r="AN11627" t="s">
        <v>238</v>
      </c>
      <c r="AO11627">
        <v>3</v>
      </c>
      <c r="AP11627" t="s">
        <v>239</v>
      </c>
      <c r="AQ11627" s="27">
        <v>41946</v>
      </c>
      <c r="AR11627" t="s">
        <v>240</v>
      </c>
      <c r="AS11627">
        <v>2</v>
      </c>
      <c r="AT11627" t="s">
        <v>239</v>
      </c>
      <c r="AU11627" s="27">
        <v>41946</v>
      </c>
    </row>
    <row r="11628" spans="1:47" x14ac:dyDescent="0.2">
      <c r="A11628">
        <v>11627</v>
      </c>
      <c r="B11628" t="s">
        <v>36681</v>
      </c>
      <c r="C11628" t="s">
        <v>2244</v>
      </c>
      <c r="D11628" t="s">
        <v>3737</v>
      </c>
      <c r="E11628" s="27">
        <v>41583</v>
      </c>
      <c r="F11628" t="s">
        <v>233</v>
      </c>
      <c r="G11628" s="27">
        <v>24980</v>
      </c>
      <c r="H11628">
        <v>47</v>
      </c>
      <c r="I11628" t="s">
        <v>234</v>
      </c>
      <c r="J11628" t="s">
        <v>250</v>
      </c>
      <c r="K11628">
        <v>0</v>
      </c>
      <c r="L11628">
        <v>1</v>
      </c>
      <c r="M11628">
        <v>0</v>
      </c>
      <c r="N11628">
        <v>0</v>
      </c>
      <c r="O11628">
        <v>1</v>
      </c>
      <c r="P11628">
        <v>0</v>
      </c>
      <c r="Q11628" s="28">
        <v>41583.142361111109</v>
      </c>
      <c r="R11628" s="28">
        <v>41584.113888888889</v>
      </c>
      <c r="S11628" t="s">
        <v>36682</v>
      </c>
      <c r="T11628" s="27">
        <v>41582</v>
      </c>
      <c r="V11628">
        <v>1</v>
      </c>
      <c r="W11628" t="s">
        <v>36</v>
      </c>
      <c r="X11628" t="s">
        <v>279</v>
      </c>
      <c r="Y11628">
        <v>0</v>
      </c>
      <c r="AB11628" t="s">
        <v>237</v>
      </c>
      <c r="AH11628">
        <v>0</v>
      </c>
      <c r="AN11628" t="s">
        <v>238</v>
      </c>
      <c r="AO11628">
        <v>2</v>
      </c>
      <c r="AP11628" t="s">
        <v>239</v>
      </c>
      <c r="AQ11628" s="27">
        <v>41583</v>
      </c>
      <c r="AR11628" t="s">
        <v>240</v>
      </c>
      <c r="AS11628">
        <v>1</v>
      </c>
      <c r="AT11628" t="s">
        <v>239</v>
      </c>
      <c r="AU11628" s="27">
        <v>41583</v>
      </c>
    </row>
    <row r="11629" spans="1:47" x14ac:dyDescent="0.2">
      <c r="A11629">
        <v>11628</v>
      </c>
      <c r="B11629" t="s">
        <v>36683</v>
      </c>
      <c r="C11629" t="s">
        <v>36684</v>
      </c>
      <c r="D11629" t="s">
        <v>36685</v>
      </c>
      <c r="E11629" s="27">
        <v>41710</v>
      </c>
      <c r="F11629" t="s">
        <v>233</v>
      </c>
      <c r="G11629" s="27">
        <v>25763</v>
      </c>
      <c r="H11629">
        <v>45</v>
      </c>
      <c r="I11629" t="s">
        <v>234</v>
      </c>
      <c r="J11629" t="s">
        <v>22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-1</v>
      </c>
      <c r="Q11629" s="28">
        <v>41709.148611111108</v>
      </c>
      <c r="R11629" s="28">
        <v>41710.079861111109</v>
      </c>
      <c r="S11629" t="s">
        <v>36686</v>
      </c>
      <c r="T11629" s="27">
        <v>41709</v>
      </c>
      <c r="V11629">
        <v>1</v>
      </c>
      <c r="W11629" t="s">
        <v>36</v>
      </c>
      <c r="X11629" t="s">
        <v>279</v>
      </c>
      <c r="Y11629">
        <v>0</v>
      </c>
      <c r="AB11629" t="s">
        <v>237</v>
      </c>
      <c r="AH11629">
        <v>0</v>
      </c>
      <c r="AN11629" t="s">
        <v>238</v>
      </c>
      <c r="AO11629">
        <v>1</v>
      </c>
      <c r="AP11629" t="s">
        <v>239</v>
      </c>
      <c r="AQ11629" s="27">
        <v>41710</v>
      </c>
      <c r="AR11629" t="s">
        <v>240</v>
      </c>
      <c r="AS11629">
        <v>1</v>
      </c>
      <c r="AT11629" t="s">
        <v>239</v>
      </c>
      <c r="AU11629" s="27">
        <v>41710</v>
      </c>
    </row>
    <row r="11630" spans="1:47" x14ac:dyDescent="0.2">
      <c r="A11630">
        <v>11629</v>
      </c>
      <c r="B11630" t="s">
        <v>36687</v>
      </c>
      <c r="C11630" t="s">
        <v>1991</v>
      </c>
      <c r="D11630" t="s">
        <v>7673</v>
      </c>
      <c r="E11630" s="27">
        <v>41997</v>
      </c>
      <c r="F11630" t="s">
        <v>233</v>
      </c>
      <c r="G11630" s="27">
        <v>29936</v>
      </c>
      <c r="H11630">
        <v>34</v>
      </c>
      <c r="I11630" t="s">
        <v>244</v>
      </c>
      <c r="J11630" t="s">
        <v>250</v>
      </c>
      <c r="K11630">
        <v>0</v>
      </c>
      <c r="L11630">
        <v>4</v>
      </c>
      <c r="M11630">
        <v>0</v>
      </c>
      <c r="N11630">
        <v>0</v>
      </c>
      <c r="O11630">
        <v>2</v>
      </c>
      <c r="P11630">
        <v>0</v>
      </c>
      <c r="Q11630" s="28">
        <v>41997.29791666667</v>
      </c>
      <c r="R11630" s="28">
        <v>41999.094444444447</v>
      </c>
      <c r="S11630" t="s">
        <v>36688</v>
      </c>
      <c r="T11630" s="27">
        <v>41997</v>
      </c>
      <c r="V11630">
        <v>0</v>
      </c>
      <c r="W11630" t="s">
        <v>36</v>
      </c>
      <c r="X11630" t="s">
        <v>279</v>
      </c>
      <c r="Y11630">
        <v>0</v>
      </c>
      <c r="AB11630" t="s">
        <v>237</v>
      </c>
      <c r="AH11630">
        <v>0</v>
      </c>
      <c r="AN11630" t="s">
        <v>238</v>
      </c>
      <c r="AO11630">
        <v>4</v>
      </c>
      <c r="AP11630" t="s">
        <v>239</v>
      </c>
      <c r="AQ11630" s="27">
        <v>41997</v>
      </c>
      <c r="AR11630" t="s">
        <v>240</v>
      </c>
      <c r="AS11630">
        <v>4</v>
      </c>
      <c r="AT11630" t="s">
        <v>239</v>
      </c>
      <c r="AU11630" s="27">
        <v>41997</v>
      </c>
    </row>
    <row r="11631" spans="1:47" x14ac:dyDescent="0.2">
      <c r="A11631">
        <v>11630</v>
      </c>
      <c r="B11631" t="s">
        <v>36689</v>
      </c>
      <c r="C11631" t="s">
        <v>740</v>
      </c>
      <c r="D11631" t="s">
        <v>1569</v>
      </c>
      <c r="E11631" s="27">
        <v>41307</v>
      </c>
      <c r="F11631" t="s">
        <v>233</v>
      </c>
      <c r="G11631" s="27">
        <v>24609</v>
      </c>
      <c r="H11631">
        <v>48</v>
      </c>
      <c r="I11631" t="s">
        <v>234</v>
      </c>
      <c r="J11631" t="s">
        <v>353</v>
      </c>
      <c r="K11631">
        <v>0</v>
      </c>
      <c r="L11631">
        <v>1</v>
      </c>
      <c r="M11631">
        <v>0</v>
      </c>
      <c r="N11631">
        <v>0</v>
      </c>
      <c r="O11631">
        <v>0</v>
      </c>
      <c r="W11631" t="s">
        <v>237</v>
      </c>
      <c r="Y11631">
        <v>-1</v>
      </c>
      <c r="AB11631" t="s">
        <v>237</v>
      </c>
      <c r="AH11631">
        <v>0</v>
      </c>
      <c r="AN11631" t="s">
        <v>238</v>
      </c>
      <c r="AO11631">
        <v>1</v>
      </c>
      <c r="AP11631" t="s">
        <v>239</v>
      </c>
      <c r="AQ11631" s="27">
        <v>41307</v>
      </c>
      <c r="AR11631" t="s">
        <v>240</v>
      </c>
      <c r="AS11631">
        <v>1</v>
      </c>
      <c r="AT11631" t="s">
        <v>239</v>
      </c>
      <c r="AU11631" s="27">
        <v>41307</v>
      </c>
    </row>
    <row r="11632" spans="1:47" x14ac:dyDescent="0.2">
      <c r="A11632">
        <v>11631</v>
      </c>
      <c r="B11632" t="s">
        <v>36690</v>
      </c>
      <c r="C11632" t="s">
        <v>4980</v>
      </c>
      <c r="D11632" t="s">
        <v>5576</v>
      </c>
      <c r="E11632" s="27">
        <v>41523</v>
      </c>
      <c r="F11632" t="s">
        <v>233</v>
      </c>
      <c r="G11632" s="27">
        <v>34598</v>
      </c>
      <c r="H11632">
        <v>21</v>
      </c>
      <c r="I11632" t="s">
        <v>259</v>
      </c>
      <c r="J11632" t="s">
        <v>22</v>
      </c>
      <c r="K11632">
        <v>0</v>
      </c>
      <c r="L11632">
        <v>7</v>
      </c>
      <c r="M11632">
        <v>0</v>
      </c>
      <c r="N11632">
        <v>0</v>
      </c>
      <c r="O11632">
        <v>2</v>
      </c>
      <c r="P11632">
        <v>-1</v>
      </c>
      <c r="Q11632" s="28">
        <v>41522.143055555556</v>
      </c>
      <c r="R11632" s="28">
        <v>41525.197916666664</v>
      </c>
      <c r="S11632" t="s">
        <v>36691</v>
      </c>
      <c r="U11632" s="27">
        <v>41522</v>
      </c>
      <c r="V11632">
        <v>1</v>
      </c>
      <c r="W11632" t="s">
        <v>32</v>
      </c>
      <c r="X11632" t="s">
        <v>274</v>
      </c>
      <c r="Y11632">
        <v>1</v>
      </c>
      <c r="AA11632" t="s">
        <v>36692</v>
      </c>
      <c r="AB11632" t="s">
        <v>36</v>
      </c>
      <c r="AC11632">
        <v>0</v>
      </c>
      <c r="AD11632" s="27">
        <v>41542</v>
      </c>
      <c r="AE11632" t="s">
        <v>1617</v>
      </c>
      <c r="AF11632" s="27">
        <v>41542</v>
      </c>
      <c r="AG11632" s="27">
        <v>41654</v>
      </c>
      <c r="AH11632">
        <v>0</v>
      </c>
      <c r="AN11632" t="s">
        <v>238</v>
      </c>
      <c r="AO11632">
        <v>6</v>
      </c>
      <c r="AP11632" t="s">
        <v>246</v>
      </c>
      <c r="AQ11632" s="27">
        <v>41523</v>
      </c>
      <c r="AR11632" t="s">
        <v>240</v>
      </c>
      <c r="AS11632">
        <v>7</v>
      </c>
      <c r="AT11632" t="s">
        <v>246</v>
      </c>
      <c r="AU11632" s="27">
        <v>41523</v>
      </c>
    </row>
    <row r="11633" spans="1:47" x14ac:dyDescent="0.2">
      <c r="A11633">
        <v>11632</v>
      </c>
      <c r="B11633" t="s">
        <v>36693</v>
      </c>
      <c r="C11633" t="s">
        <v>1317</v>
      </c>
      <c r="D11633" t="s">
        <v>26954</v>
      </c>
      <c r="E11633" s="27">
        <v>41917</v>
      </c>
      <c r="F11633" t="s">
        <v>233</v>
      </c>
      <c r="G11633" s="27">
        <v>20324</v>
      </c>
      <c r="H11633">
        <v>60</v>
      </c>
      <c r="I11633" t="s">
        <v>234</v>
      </c>
      <c r="J11633" t="s">
        <v>353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 s="28">
        <v>41917.1</v>
      </c>
      <c r="R11633" s="28">
        <v>41918.350694444445</v>
      </c>
      <c r="S11633" t="s">
        <v>36694</v>
      </c>
      <c r="T11633" s="27">
        <v>41916</v>
      </c>
      <c r="V11633">
        <v>1</v>
      </c>
      <c r="W11633" t="s">
        <v>36</v>
      </c>
      <c r="X11633" t="s">
        <v>279</v>
      </c>
      <c r="Y11633">
        <v>0</v>
      </c>
      <c r="AB11633" t="s">
        <v>237</v>
      </c>
      <c r="AH11633">
        <v>0</v>
      </c>
      <c r="AN11633" t="s">
        <v>238</v>
      </c>
      <c r="AO11633">
        <v>1</v>
      </c>
      <c r="AP11633" t="s">
        <v>239</v>
      </c>
      <c r="AQ11633" s="27">
        <v>41917</v>
      </c>
      <c r="AR11633" t="s">
        <v>240</v>
      </c>
      <c r="AS11633">
        <v>1</v>
      </c>
      <c r="AT11633" t="s">
        <v>239</v>
      </c>
      <c r="AU11633" s="27">
        <v>41917</v>
      </c>
    </row>
    <row r="11634" spans="1:47" x14ac:dyDescent="0.2">
      <c r="A11634">
        <v>11633</v>
      </c>
      <c r="B11634" t="s">
        <v>36695</v>
      </c>
      <c r="C11634" t="s">
        <v>2931</v>
      </c>
      <c r="D11634" t="s">
        <v>36696</v>
      </c>
      <c r="E11634" s="27">
        <v>41605</v>
      </c>
      <c r="F11634" t="s">
        <v>233</v>
      </c>
      <c r="G11634" s="27">
        <v>24890</v>
      </c>
      <c r="H11634">
        <v>48</v>
      </c>
      <c r="I11634" t="s">
        <v>234</v>
      </c>
      <c r="J11634" t="s">
        <v>245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-1</v>
      </c>
      <c r="Q11634" s="28">
        <v>41604.460416666669</v>
      </c>
      <c r="R11634" s="28">
        <v>41605.461805555555</v>
      </c>
      <c r="S11634" t="s">
        <v>36697</v>
      </c>
      <c r="T11634" s="27">
        <v>41604</v>
      </c>
      <c r="V11634">
        <v>1</v>
      </c>
      <c r="W11634" t="s">
        <v>36</v>
      </c>
      <c r="X11634" t="s">
        <v>422</v>
      </c>
      <c r="Y11634">
        <v>0</v>
      </c>
      <c r="AB11634" t="s">
        <v>237</v>
      </c>
      <c r="AH11634">
        <v>0</v>
      </c>
      <c r="AN11634" t="s">
        <v>238</v>
      </c>
      <c r="AO11634">
        <v>1</v>
      </c>
      <c r="AP11634" t="s">
        <v>239</v>
      </c>
      <c r="AQ11634" s="27">
        <v>41605</v>
      </c>
      <c r="AR11634" t="s">
        <v>240</v>
      </c>
      <c r="AS11634">
        <v>1</v>
      </c>
      <c r="AT11634" t="s">
        <v>239</v>
      </c>
      <c r="AU11634" s="27">
        <v>41605</v>
      </c>
    </row>
    <row r="11635" spans="1:47" x14ac:dyDescent="0.2">
      <c r="A11635">
        <v>11634</v>
      </c>
      <c r="B11635" t="s">
        <v>36698</v>
      </c>
      <c r="C11635" t="s">
        <v>36699</v>
      </c>
      <c r="D11635" t="s">
        <v>36700</v>
      </c>
      <c r="E11635" s="27">
        <v>41903</v>
      </c>
      <c r="F11635" t="s">
        <v>233</v>
      </c>
      <c r="G11635" s="27">
        <v>30814</v>
      </c>
      <c r="H11635">
        <v>31</v>
      </c>
      <c r="I11635" t="s">
        <v>244</v>
      </c>
      <c r="J11635" t="s">
        <v>250</v>
      </c>
      <c r="K11635">
        <v>0</v>
      </c>
      <c r="L11635">
        <v>5</v>
      </c>
      <c r="M11635">
        <v>0</v>
      </c>
      <c r="N11635">
        <v>0</v>
      </c>
      <c r="O11635">
        <v>4</v>
      </c>
      <c r="P11635">
        <v>0</v>
      </c>
      <c r="Q11635" s="28">
        <v>41903.054166666669</v>
      </c>
      <c r="R11635" s="28">
        <v>41903.054861111108</v>
      </c>
      <c r="S11635" t="s">
        <v>36701</v>
      </c>
      <c r="T11635" s="27">
        <v>41902</v>
      </c>
      <c r="V11635">
        <v>1</v>
      </c>
      <c r="W11635" t="s">
        <v>32</v>
      </c>
      <c r="X11635" t="s">
        <v>348</v>
      </c>
      <c r="Y11635">
        <v>0</v>
      </c>
      <c r="AB11635" t="s">
        <v>237</v>
      </c>
      <c r="AH11635">
        <v>0</v>
      </c>
      <c r="AN11635" t="s">
        <v>238</v>
      </c>
      <c r="AO11635">
        <v>4</v>
      </c>
      <c r="AP11635" t="s">
        <v>239</v>
      </c>
      <c r="AQ11635" s="27">
        <v>41903</v>
      </c>
      <c r="AR11635" t="s">
        <v>240</v>
      </c>
      <c r="AS11635">
        <v>5</v>
      </c>
      <c r="AT11635" t="s">
        <v>246</v>
      </c>
      <c r="AU11635" s="27">
        <v>41903</v>
      </c>
    </row>
    <row r="11636" spans="1:47" x14ac:dyDescent="0.2">
      <c r="A11636">
        <v>11635</v>
      </c>
      <c r="B11636" t="s">
        <v>36702</v>
      </c>
      <c r="C11636" t="s">
        <v>1320</v>
      </c>
      <c r="D11636" t="s">
        <v>4884</v>
      </c>
      <c r="E11636" s="27">
        <v>41619</v>
      </c>
      <c r="F11636" t="s">
        <v>294</v>
      </c>
      <c r="G11636" s="27">
        <v>30825</v>
      </c>
      <c r="H11636">
        <v>31</v>
      </c>
      <c r="I11636" t="s">
        <v>244</v>
      </c>
      <c r="J11636" t="s">
        <v>245</v>
      </c>
      <c r="K11636">
        <v>0</v>
      </c>
      <c r="L11636">
        <v>2</v>
      </c>
      <c r="M11636">
        <v>0</v>
      </c>
      <c r="N11636">
        <v>0</v>
      </c>
      <c r="O11636">
        <v>0</v>
      </c>
      <c r="P11636">
        <v>-1</v>
      </c>
      <c r="Q11636" s="28">
        <v>41618.298611111109</v>
      </c>
      <c r="R11636" s="28">
        <v>41620.150694444441</v>
      </c>
      <c r="S11636" t="s">
        <v>36703</v>
      </c>
      <c r="T11636" s="27">
        <v>41618</v>
      </c>
      <c r="V11636">
        <v>1</v>
      </c>
      <c r="W11636" t="s">
        <v>32</v>
      </c>
      <c r="X11636" t="s">
        <v>5345</v>
      </c>
      <c r="Y11636">
        <v>0</v>
      </c>
      <c r="AB11636" t="s">
        <v>237</v>
      </c>
      <c r="AH11636">
        <v>0</v>
      </c>
      <c r="AN11636" t="s">
        <v>238</v>
      </c>
      <c r="AO11636">
        <v>1</v>
      </c>
      <c r="AP11636" t="s">
        <v>239</v>
      </c>
      <c r="AQ11636" s="27">
        <v>41619</v>
      </c>
      <c r="AR11636" t="s">
        <v>240</v>
      </c>
      <c r="AS11636">
        <v>2</v>
      </c>
      <c r="AT11636" t="s">
        <v>239</v>
      </c>
      <c r="AU11636" s="27">
        <v>41619</v>
      </c>
    </row>
    <row r="11637" spans="1:47" x14ac:dyDescent="0.2">
      <c r="A11637">
        <v>11636</v>
      </c>
      <c r="B11637" t="s">
        <v>36704</v>
      </c>
      <c r="C11637" t="s">
        <v>1262</v>
      </c>
      <c r="D11637" t="s">
        <v>3176</v>
      </c>
      <c r="E11637" s="27">
        <v>41572</v>
      </c>
      <c r="F11637" t="s">
        <v>233</v>
      </c>
      <c r="G11637" s="27">
        <v>33131</v>
      </c>
      <c r="H11637">
        <v>25</v>
      </c>
      <c r="I11637" t="s">
        <v>244</v>
      </c>
      <c r="J11637" t="s">
        <v>250</v>
      </c>
      <c r="K11637">
        <v>0</v>
      </c>
      <c r="L11637">
        <v>4</v>
      </c>
      <c r="M11637">
        <v>0</v>
      </c>
      <c r="N11637">
        <v>1</v>
      </c>
      <c r="O11637">
        <v>2</v>
      </c>
      <c r="P11637">
        <v>-1</v>
      </c>
      <c r="Q11637" s="28">
        <v>41571.490972222222</v>
      </c>
      <c r="R11637" s="28">
        <v>41576.13958333333</v>
      </c>
      <c r="S11637" t="s">
        <v>36705</v>
      </c>
      <c r="T11637" s="27">
        <v>41571</v>
      </c>
      <c r="V11637">
        <v>1</v>
      </c>
      <c r="W11637" t="s">
        <v>36</v>
      </c>
      <c r="X11637" t="s">
        <v>1077</v>
      </c>
      <c r="Y11637">
        <v>1</v>
      </c>
      <c r="AA11637" t="s">
        <v>36706</v>
      </c>
      <c r="AB11637" t="s">
        <v>36</v>
      </c>
      <c r="AD11637" s="27">
        <v>41763</v>
      </c>
      <c r="AE11637" t="s">
        <v>4758</v>
      </c>
      <c r="AH11637">
        <v>0</v>
      </c>
      <c r="AN11637" t="s">
        <v>238</v>
      </c>
      <c r="AO11637">
        <v>6</v>
      </c>
      <c r="AP11637" t="s">
        <v>246</v>
      </c>
      <c r="AQ11637" s="27">
        <v>41572</v>
      </c>
      <c r="AR11637" t="s">
        <v>240</v>
      </c>
      <c r="AS11637">
        <v>4</v>
      </c>
      <c r="AT11637" t="s">
        <v>239</v>
      </c>
      <c r="AU11637" s="27">
        <v>41572</v>
      </c>
    </row>
    <row r="11638" spans="1:47" x14ac:dyDescent="0.2">
      <c r="A11638">
        <v>11637</v>
      </c>
      <c r="B11638" t="s">
        <v>36707</v>
      </c>
      <c r="C11638" t="s">
        <v>36708</v>
      </c>
      <c r="D11638" t="s">
        <v>36709</v>
      </c>
      <c r="E11638" s="27">
        <v>41612</v>
      </c>
      <c r="F11638" t="s">
        <v>294</v>
      </c>
      <c r="G11638" s="27">
        <v>28576</v>
      </c>
      <c r="H11638">
        <v>38</v>
      </c>
      <c r="I11638" t="s">
        <v>244</v>
      </c>
      <c r="J11638" t="s">
        <v>245</v>
      </c>
      <c r="K11638">
        <v>0</v>
      </c>
      <c r="L11638">
        <v>3</v>
      </c>
      <c r="M11638">
        <v>0</v>
      </c>
      <c r="N11638">
        <v>0</v>
      </c>
      <c r="O11638">
        <v>0</v>
      </c>
      <c r="P11638">
        <v>0</v>
      </c>
      <c r="Q11638" s="28">
        <v>41612.169444444444</v>
      </c>
      <c r="R11638" s="28">
        <v>41613.18472222222</v>
      </c>
      <c r="S11638" t="s">
        <v>36710</v>
      </c>
      <c r="T11638" s="27">
        <v>41612</v>
      </c>
      <c r="V11638">
        <v>0</v>
      </c>
      <c r="W11638" t="s">
        <v>36</v>
      </c>
      <c r="X11638" t="s">
        <v>2882</v>
      </c>
      <c r="Y11638">
        <v>0</v>
      </c>
      <c r="AB11638" t="s">
        <v>237</v>
      </c>
      <c r="AH11638">
        <v>0</v>
      </c>
      <c r="AN11638" t="s">
        <v>238</v>
      </c>
      <c r="AO11638">
        <v>1</v>
      </c>
      <c r="AP11638" t="s">
        <v>239</v>
      </c>
      <c r="AQ11638" s="27">
        <v>41612</v>
      </c>
      <c r="AR11638" t="s">
        <v>240</v>
      </c>
      <c r="AS11638">
        <v>3</v>
      </c>
      <c r="AT11638" t="s">
        <v>239</v>
      </c>
      <c r="AU11638" s="27">
        <v>41612</v>
      </c>
    </row>
    <row r="11639" spans="1:47" x14ac:dyDescent="0.2">
      <c r="A11639">
        <v>11638</v>
      </c>
      <c r="B11639" t="s">
        <v>36711</v>
      </c>
      <c r="C11639" t="s">
        <v>2884</v>
      </c>
      <c r="D11639" t="s">
        <v>17905</v>
      </c>
      <c r="E11639" s="27">
        <v>41871</v>
      </c>
      <c r="F11639" t="s">
        <v>233</v>
      </c>
      <c r="G11639" s="27">
        <v>33269</v>
      </c>
      <c r="H11639">
        <v>25</v>
      </c>
      <c r="I11639" t="s">
        <v>244</v>
      </c>
      <c r="J11639" t="s">
        <v>250</v>
      </c>
      <c r="K11639">
        <v>1</v>
      </c>
      <c r="L11639">
        <v>10</v>
      </c>
      <c r="M11639">
        <v>3</v>
      </c>
      <c r="N11639">
        <v>0</v>
      </c>
      <c r="O11639">
        <v>11</v>
      </c>
      <c r="P11639">
        <v>0</v>
      </c>
      <c r="Q11639" s="28">
        <v>41871.509027777778</v>
      </c>
      <c r="R11639" s="28">
        <v>41886.341666666667</v>
      </c>
      <c r="S11639" t="s">
        <v>36712</v>
      </c>
      <c r="T11639" s="27">
        <v>41870</v>
      </c>
      <c r="V11639">
        <v>1</v>
      </c>
      <c r="W11639" t="s">
        <v>32</v>
      </c>
      <c r="X11639" t="s">
        <v>378</v>
      </c>
      <c r="Y11639">
        <v>1</v>
      </c>
      <c r="AA11639" t="s">
        <v>36713</v>
      </c>
      <c r="AB11639" t="s">
        <v>36</v>
      </c>
      <c r="AC11639">
        <v>1</v>
      </c>
      <c r="AD11639" s="27">
        <v>41935</v>
      </c>
      <c r="AE11639" t="s">
        <v>279</v>
      </c>
      <c r="AF11639" s="27">
        <v>41936</v>
      </c>
      <c r="AG11639" s="27">
        <v>42039</v>
      </c>
      <c r="AH11639">
        <v>1</v>
      </c>
      <c r="AJ11639" t="s">
        <v>36713</v>
      </c>
      <c r="AK11639" t="s">
        <v>255</v>
      </c>
      <c r="AL11639" s="27">
        <v>41935</v>
      </c>
      <c r="AM11639" t="s">
        <v>2170</v>
      </c>
      <c r="AN11639" t="s">
        <v>238</v>
      </c>
      <c r="AO11639">
        <v>7</v>
      </c>
      <c r="AP11639" t="s">
        <v>246</v>
      </c>
      <c r="AQ11639" s="27">
        <v>41871</v>
      </c>
      <c r="AR11639" t="s">
        <v>240</v>
      </c>
      <c r="AS11639">
        <v>10</v>
      </c>
      <c r="AT11639" t="s">
        <v>269</v>
      </c>
      <c r="AU11639" s="27">
        <v>41871</v>
      </c>
    </row>
    <row r="11640" spans="1:47" x14ac:dyDescent="0.2">
      <c r="A11640">
        <v>11639</v>
      </c>
      <c r="B11640" t="s">
        <v>36714</v>
      </c>
      <c r="C11640" t="s">
        <v>36715</v>
      </c>
      <c r="D11640" t="s">
        <v>12028</v>
      </c>
      <c r="E11640" s="27">
        <v>41958</v>
      </c>
      <c r="F11640" t="s">
        <v>294</v>
      </c>
      <c r="G11640" s="27">
        <v>31844</v>
      </c>
      <c r="H11640">
        <v>29</v>
      </c>
      <c r="I11640" t="s">
        <v>244</v>
      </c>
      <c r="J11640" t="s">
        <v>250</v>
      </c>
      <c r="K11640">
        <v>0</v>
      </c>
      <c r="L11640">
        <v>4</v>
      </c>
      <c r="M11640">
        <v>0</v>
      </c>
      <c r="N11640">
        <v>0</v>
      </c>
      <c r="O11640">
        <v>0</v>
      </c>
      <c r="P11640">
        <v>-1</v>
      </c>
      <c r="Q11640" s="28">
        <v>41957.072916666664</v>
      </c>
      <c r="R11640" s="28">
        <v>41958.322916666664</v>
      </c>
      <c r="S11640" t="s">
        <v>36716</v>
      </c>
      <c r="T11640" s="27">
        <v>41956</v>
      </c>
      <c r="V11640">
        <v>2</v>
      </c>
      <c r="W11640" t="s">
        <v>32</v>
      </c>
      <c r="X11640" t="s">
        <v>397</v>
      </c>
      <c r="Y11640">
        <v>0</v>
      </c>
      <c r="AB11640" t="s">
        <v>237</v>
      </c>
      <c r="AH11640">
        <v>0</v>
      </c>
      <c r="AN11640" t="s">
        <v>238</v>
      </c>
      <c r="AO11640">
        <v>2</v>
      </c>
      <c r="AP11640" t="s">
        <v>239</v>
      </c>
      <c r="AQ11640" s="27">
        <v>41958</v>
      </c>
      <c r="AR11640" t="s">
        <v>240</v>
      </c>
      <c r="AS11640">
        <v>4</v>
      </c>
      <c r="AT11640" t="s">
        <v>239</v>
      </c>
      <c r="AU11640" s="27">
        <v>41958</v>
      </c>
    </row>
    <row r="11641" spans="1:47" x14ac:dyDescent="0.2">
      <c r="A11641">
        <v>11640</v>
      </c>
      <c r="B11641" t="s">
        <v>36717</v>
      </c>
      <c r="C11641" t="s">
        <v>424</v>
      </c>
      <c r="D11641" t="s">
        <v>15657</v>
      </c>
      <c r="E11641" s="27">
        <v>41810</v>
      </c>
      <c r="F11641" t="s">
        <v>233</v>
      </c>
      <c r="G11641" s="27">
        <v>32836</v>
      </c>
      <c r="H11641">
        <v>26</v>
      </c>
      <c r="I11641" t="s">
        <v>244</v>
      </c>
      <c r="J11641" t="s">
        <v>250</v>
      </c>
      <c r="K11641">
        <v>0</v>
      </c>
      <c r="L11641">
        <v>8</v>
      </c>
      <c r="M11641">
        <v>0</v>
      </c>
      <c r="N11641">
        <v>0</v>
      </c>
      <c r="O11641">
        <v>6</v>
      </c>
      <c r="P11641">
        <v>-9</v>
      </c>
      <c r="Q11641" s="28">
        <v>41801.334722222222</v>
      </c>
      <c r="R11641" s="28">
        <v>41810.466666666667</v>
      </c>
      <c r="S11641" t="s">
        <v>36718</v>
      </c>
      <c r="T11641" s="27">
        <v>41801</v>
      </c>
      <c r="V11641">
        <v>9</v>
      </c>
      <c r="W11641" t="s">
        <v>32</v>
      </c>
      <c r="X11641" t="s">
        <v>261</v>
      </c>
      <c r="Y11641">
        <v>1</v>
      </c>
      <c r="AA11641" t="s">
        <v>36719</v>
      </c>
      <c r="AB11641" t="s">
        <v>32</v>
      </c>
      <c r="AC11641">
        <v>0</v>
      </c>
      <c r="AD11641" s="27">
        <v>41862</v>
      </c>
      <c r="AE11641" t="s">
        <v>4593</v>
      </c>
      <c r="AF11641" s="27">
        <v>41862</v>
      </c>
      <c r="AG11641" s="27">
        <v>41925</v>
      </c>
      <c r="AH11641">
        <v>0</v>
      </c>
      <c r="AN11641" t="s">
        <v>238</v>
      </c>
      <c r="AO11641">
        <v>7</v>
      </c>
      <c r="AP11641" t="s">
        <v>246</v>
      </c>
      <c r="AQ11641" s="27">
        <v>41810</v>
      </c>
      <c r="AR11641" t="s">
        <v>240</v>
      </c>
      <c r="AS11641">
        <v>8</v>
      </c>
      <c r="AT11641" t="s">
        <v>269</v>
      </c>
      <c r="AU11641" s="27">
        <v>41810</v>
      </c>
    </row>
    <row r="11642" spans="1:47" x14ac:dyDescent="0.2">
      <c r="A11642">
        <v>11641</v>
      </c>
      <c r="B11642" t="s">
        <v>36720</v>
      </c>
      <c r="C11642" t="s">
        <v>36721</v>
      </c>
      <c r="D11642" t="s">
        <v>36722</v>
      </c>
      <c r="E11642" s="27">
        <v>41634</v>
      </c>
      <c r="F11642" t="s">
        <v>233</v>
      </c>
      <c r="G11642" s="27">
        <v>31712</v>
      </c>
      <c r="H11642">
        <v>29</v>
      </c>
      <c r="I11642" t="s">
        <v>244</v>
      </c>
      <c r="J11642" t="s">
        <v>353</v>
      </c>
      <c r="K11642">
        <v>0</v>
      </c>
      <c r="L11642">
        <v>2</v>
      </c>
      <c r="M11642">
        <v>0</v>
      </c>
      <c r="N11642">
        <v>0</v>
      </c>
      <c r="O11642">
        <v>3</v>
      </c>
      <c r="P11642">
        <v>-10</v>
      </c>
      <c r="Q11642" s="28">
        <v>41624.427083333336</v>
      </c>
      <c r="R11642" s="28">
        <v>41626.448611111111</v>
      </c>
      <c r="S11642" t="s">
        <v>36723</v>
      </c>
      <c r="T11642" s="27">
        <v>41624</v>
      </c>
      <c r="V11642">
        <v>10</v>
      </c>
      <c r="W11642" t="s">
        <v>32</v>
      </c>
      <c r="X11642" t="s">
        <v>28675</v>
      </c>
      <c r="Y11642">
        <v>0</v>
      </c>
      <c r="AB11642" t="s">
        <v>237</v>
      </c>
      <c r="AH11642">
        <v>0</v>
      </c>
      <c r="AN11642" t="s">
        <v>238</v>
      </c>
      <c r="AO11642">
        <v>3</v>
      </c>
      <c r="AP11642" t="s">
        <v>239</v>
      </c>
      <c r="AQ11642" s="27">
        <v>41634</v>
      </c>
      <c r="AR11642" t="s">
        <v>240</v>
      </c>
      <c r="AS11642">
        <v>2</v>
      </c>
      <c r="AT11642" t="s">
        <v>239</v>
      </c>
      <c r="AU11642" s="27">
        <v>41634</v>
      </c>
    </row>
    <row r="11643" spans="1:47" x14ac:dyDescent="0.2">
      <c r="A11643">
        <v>11642</v>
      </c>
      <c r="B11643" t="s">
        <v>36724</v>
      </c>
      <c r="C11643" t="s">
        <v>36725</v>
      </c>
      <c r="D11643" t="s">
        <v>6867</v>
      </c>
      <c r="E11643" s="27">
        <v>41328</v>
      </c>
      <c r="F11643" t="s">
        <v>294</v>
      </c>
      <c r="G11643" s="27">
        <v>19586</v>
      </c>
      <c r="H11643">
        <v>62</v>
      </c>
      <c r="I11643" t="s">
        <v>234</v>
      </c>
      <c r="J11643" t="s">
        <v>245</v>
      </c>
      <c r="K11643">
        <v>0</v>
      </c>
      <c r="L11643">
        <v>1</v>
      </c>
      <c r="M11643">
        <v>0</v>
      </c>
      <c r="N11643">
        <v>0</v>
      </c>
      <c r="O11643">
        <v>0</v>
      </c>
      <c r="P11643">
        <v>-1</v>
      </c>
      <c r="Q11643" s="28">
        <v>41327.367361111108</v>
      </c>
      <c r="R11643" s="28">
        <v>41328.321527777778</v>
      </c>
      <c r="S11643" t="s">
        <v>36726</v>
      </c>
      <c r="T11643" s="27">
        <v>41327</v>
      </c>
      <c r="V11643">
        <v>1</v>
      </c>
      <c r="W11643" t="s">
        <v>36</v>
      </c>
      <c r="X11643" t="s">
        <v>279</v>
      </c>
      <c r="Y11643">
        <v>1</v>
      </c>
      <c r="AA11643" t="s">
        <v>36727</v>
      </c>
      <c r="AB11643" t="s">
        <v>36</v>
      </c>
      <c r="AC11643">
        <v>0</v>
      </c>
      <c r="AD11643" s="27">
        <v>41359</v>
      </c>
      <c r="AE11643" t="s">
        <v>279</v>
      </c>
      <c r="AF11643" s="27">
        <v>41359</v>
      </c>
      <c r="AG11643" s="27">
        <v>41360</v>
      </c>
      <c r="AH11643">
        <v>1</v>
      </c>
      <c r="AJ11643" t="s">
        <v>36727</v>
      </c>
      <c r="AK11643" t="s">
        <v>462</v>
      </c>
      <c r="AL11643" s="27">
        <v>41359</v>
      </c>
      <c r="AM11643" t="s">
        <v>279</v>
      </c>
      <c r="AN11643" t="s">
        <v>238</v>
      </c>
      <c r="AO11643">
        <v>1</v>
      </c>
      <c r="AP11643" t="s">
        <v>239</v>
      </c>
      <c r="AQ11643" s="27">
        <v>41328</v>
      </c>
      <c r="AR11643" t="s">
        <v>240</v>
      </c>
      <c r="AS11643">
        <v>1</v>
      </c>
      <c r="AT11643" t="s">
        <v>239</v>
      </c>
      <c r="AU11643" s="27">
        <v>41328</v>
      </c>
    </row>
    <row r="11644" spans="1:47" x14ac:dyDescent="0.2">
      <c r="A11644">
        <v>11643</v>
      </c>
      <c r="B11644" t="s">
        <v>36728</v>
      </c>
      <c r="C11644" t="s">
        <v>33131</v>
      </c>
      <c r="D11644" t="s">
        <v>31834</v>
      </c>
      <c r="E11644" s="27">
        <v>41672</v>
      </c>
      <c r="F11644" t="s">
        <v>233</v>
      </c>
      <c r="G11644" s="27">
        <v>29800</v>
      </c>
      <c r="H11644">
        <v>34</v>
      </c>
      <c r="I11644" t="s">
        <v>244</v>
      </c>
      <c r="J11644" t="s">
        <v>245</v>
      </c>
      <c r="K11644">
        <v>0</v>
      </c>
      <c r="L11644">
        <v>1</v>
      </c>
      <c r="M11644">
        <v>0</v>
      </c>
      <c r="N11644">
        <v>0</v>
      </c>
      <c r="O11644">
        <v>1</v>
      </c>
      <c r="P11644">
        <v>-1</v>
      </c>
      <c r="Q11644" s="28">
        <v>41671.111805555556</v>
      </c>
      <c r="R11644" s="28">
        <v>41672.336805555555</v>
      </c>
      <c r="S11644" t="s">
        <v>36729</v>
      </c>
      <c r="T11644" s="27">
        <v>41671</v>
      </c>
      <c r="V11644">
        <v>1</v>
      </c>
      <c r="W11644" t="s">
        <v>36</v>
      </c>
      <c r="X11644" t="s">
        <v>392</v>
      </c>
      <c r="Y11644">
        <v>0</v>
      </c>
      <c r="AB11644" t="s">
        <v>237</v>
      </c>
      <c r="AH11644">
        <v>0</v>
      </c>
      <c r="AN11644" t="s">
        <v>238</v>
      </c>
      <c r="AO11644">
        <v>1</v>
      </c>
      <c r="AP11644" t="s">
        <v>239</v>
      </c>
      <c r="AQ11644" s="27">
        <v>41672</v>
      </c>
      <c r="AR11644" t="s">
        <v>240</v>
      </c>
      <c r="AS11644">
        <v>1</v>
      </c>
      <c r="AT11644" t="s">
        <v>239</v>
      </c>
      <c r="AU11644" s="27">
        <v>41672</v>
      </c>
    </row>
    <row r="11645" spans="1:47" x14ac:dyDescent="0.2">
      <c r="A11645">
        <v>11644</v>
      </c>
      <c r="B11645" t="s">
        <v>36730</v>
      </c>
      <c r="C11645" t="s">
        <v>2021</v>
      </c>
      <c r="D11645" t="s">
        <v>1110</v>
      </c>
      <c r="E11645" s="27">
        <v>41715</v>
      </c>
      <c r="F11645" t="s">
        <v>233</v>
      </c>
      <c r="G11645" s="27">
        <v>26579</v>
      </c>
      <c r="H11645">
        <v>43</v>
      </c>
      <c r="I11645" t="s">
        <v>244</v>
      </c>
      <c r="J11645" t="s">
        <v>250</v>
      </c>
      <c r="K11645">
        <v>0</v>
      </c>
      <c r="L11645">
        <v>5</v>
      </c>
      <c r="M11645">
        <v>1</v>
      </c>
      <c r="N11645">
        <v>0</v>
      </c>
      <c r="O11645">
        <v>9</v>
      </c>
      <c r="P11645">
        <v>-1</v>
      </c>
      <c r="Q11645" s="28">
        <v>41714.439583333333</v>
      </c>
      <c r="R11645" s="28">
        <v>41721.186111111114</v>
      </c>
      <c r="S11645" t="s">
        <v>36731</v>
      </c>
      <c r="T11645" s="27">
        <v>41714</v>
      </c>
      <c r="V11645">
        <v>1</v>
      </c>
      <c r="W11645" t="s">
        <v>32</v>
      </c>
      <c r="X11645" t="s">
        <v>252</v>
      </c>
      <c r="Y11645">
        <v>0</v>
      </c>
      <c r="AB11645" t="s">
        <v>237</v>
      </c>
      <c r="AH11645">
        <v>0</v>
      </c>
      <c r="AN11645" t="s">
        <v>238</v>
      </c>
      <c r="AO11645">
        <v>7</v>
      </c>
      <c r="AP11645" t="s">
        <v>246</v>
      </c>
      <c r="AQ11645" s="27">
        <v>41715</v>
      </c>
      <c r="AR11645" t="s">
        <v>240</v>
      </c>
      <c r="AS11645">
        <v>5</v>
      </c>
      <c r="AT11645" t="s">
        <v>246</v>
      </c>
      <c r="AU11645" s="27">
        <v>41715</v>
      </c>
    </row>
    <row r="11646" spans="1:47" x14ac:dyDescent="0.2">
      <c r="A11646">
        <v>11645</v>
      </c>
      <c r="B11646" t="s">
        <v>36732</v>
      </c>
      <c r="C11646" t="s">
        <v>9782</v>
      </c>
      <c r="D11646" t="s">
        <v>10588</v>
      </c>
      <c r="E11646" s="27">
        <v>41543</v>
      </c>
      <c r="F11646" t="s">
        <v>233</v>
      </c>
      <c r="G11646" s="27">
        <v>31731</v>
      </c>
      <c r="H11646">
        <v>29</v>
      </c>
      <c r="I11646" t="s">
        <v>244</v>
      </c>
      <c r="J11646" t="s">
        <v>250</v>
      </c>
      <c r="K11646">
        <v>0</v>
      </c>
      <c r="L11646">
        <v>-1</v>
      </c>
      <c r="M11646">
        <v>0</v>
      </c>
      <c r="N11646">
        <v>0</v>
      </c>
      <c r="O11646">
        <v>0</v>
      </c>
      <c r="W11646" t="s">
        <v>237</v>
      </c>
      <c r="Y11646">
        <v>-1</v>
      </c>
      <c r="AB11646" t="s">
        <v>237</v>
      </c>
      <c r="AH11646">
        <v>0</v>
      </c>
      <c r="AN11646" t="s">
        <v>238</v>
      </c>
      <c r="AO11646">
        <v>6</v>
      </c>
      <c r="AP11646" t="s">
        <v>246</v>
      </c>
      <c r="AQ11646" s="27">
        <v>41543</v>
      </c>
      <c r="AR11646" t="s">
        <v>240</v>
      </c>
      <c r="AS11646">
        <v>-1</v>
      </c>
      <c r="AT11646" t="s">
        <v>405</v>
      </c>
      <c r="AU11646" s="27">
        <v>41543</v>
      </c>
    </row>
    <row r="11647" spans="1:47" x14ac:dyDescent="0.2">
      <c r="A11647">
        <v>11646</v>
      </c>
      <c r="B11647" t="s">
        <v>36733</v>
      </c>
      <c r="C11647" t="s">
        <v>2381</v>
      </c>
      <c r="D11647" t="s">
        <v>36734</v>
      </c>
      <c r="E11647" s="27">
        <v>41841</v>
      </c>
      <c r="F11647" t="s">
        <v>233</v>
      </c>
      <c r="G11647" s="27">
        <v>32868</v>
      </c>
      <c r="H11647">
        <v>26</v>
      </c>
      <c r="I11647" t="s">
        <v>244</v>
      </c>
      <c r="J11647" t="s">
        <v>245</v>
      </c>
      <c r="K11647">
        <v>0</v>
      </c>
      <c r="L11647">
        <v>4</v>
      </c>
      <c r="M11647">
        <v>0</v>
      </c>
      <c r="N11647">
        <v>0</v>
      </c>
      <c r="O11647">
        <v>2</v>
      </c>
      <c r="P11647">
        <v>-2</v>
      </c>
      <c r="Q11647" s="28">
        <v>41839.263194444444</v>
      </c>
      <c r="R11647" s="28">
        <v>41840.431250000001</v>
      </c>
      <c r="S11647" t="s">
        <v>36735</v>
      </c>
      <c r="T11647" s="27">
        <v>41839</v>
      </c>
      <c r="V11647">
        <v>2</v>
      </c>
      <c r="W11647" t="s">
        <v>36</v>
      </c>
      <c r="X11647" t="s">
        <v>279</v>
      </c>
      <c r="Y11647">
        <v>0</v>
      </c>
      <c r="AB11647" t="s">
        <v>237</v>
      </c>
      <c r="AH11647">
        <v>0</v>
      </c>
      <c r="AN11647" t="s">
        <v>238</v>
      </c>
      <c r="AO11647">
        <v>3</v>
      </c>
      <c r="AP11647" t="s">
        <v>239</v>
      </c>
      <c r="AQ11647" s="27">
        <v>41841</v>
      </c>
      <c r="AR11647" t="s">
        <v>240</v>
      </c>
      <c r="AS11647">
        <v>4</v>
      </c>
      <c r="AT11647" t="s">
        <v>239</v>
      </c>
      <c r="AU11647" s="27">
        <v>41841</v>
      </c>
    </row>
    <row r="11648" spans="1:47" x14ac:dyDescent="0.2">
      <c r="A11648">
        <v>11647</v>
      </c>
      <c r="B11648" t="s">
        <v>36736</v>
      </c>
      <c r="C11648" t="s">
        <v>1928</v>
      </c>
      <c r="D11648" t="s">
        <v>1049</v>
      </c>
      <c r="E11648" s="27">
        <v>41695</v>
      </c>
      <c r="F11648" t="s">
        <v>233</v>
      </c>
      <c r="G11648" s="27">
        <v>30356</v>
      </c>
      <c r="H11648">
        <v>33</v>
      </c>
      <c r="I11648" t="s">
        <v>244</v>
      </c>
      <c r="J11648" t="s">
        <v>250</v>
      </c>
      <c r="K11648">
        <v>0</v>
      </c>
      <c r="L11648">
        <v>5</v>
      </c>
      <c r="M11648">
        <v>0</v>
      </c>
      <c r="N11648">
        <v>0</v>
      </c>
      <c r="O11648">
        <v>2</v>
      </c>
      <c r="P11648">
        <v>-1</v>
      </c>
      <c r="Q11648" s="28">
        <v>41694.197916666664</v>
      </c>
      <c r="R11648" s="28">
        <v>41709.236111111109</v>
      </c>
      <c r="S11648" t="s">
        <v>36737</v>
      </c>
      <c r="T11648" s="27">
        <v>41694</v>
      </c>
      <c r="V11648">
        <v>1</v>
      </c>
      <c r="W11648" t="s">
        <v>32</v>
      </c>
      <c r="X11648" t="s">
        <v>11241</v>
      </c>
      <c r="Y11648">
        <v>1</v>
      </c>
      <c r="AA11648" t="s">
        <v>36738</v>
      </c>
      <c r="AB11648" t="s">
        <v>32</v>
      </c>
      <c r="AC11648">
        <v>1</v>
      </c>
      <c r="AD11648" s="27">
        <v>42391</v>
      </c>
      <c r="AE11648" t="s">
        <v>1994</v>
      </c>
      <c r="AF11648" s="27">
        <v>42392</v>
      </c>
      <c r="AG11648" s="27">
        <v>42393</v>
      </c>
      <c r="AH11648">
        <v>0</v>
      </c>
      <c r="AN11648" t="s">
        <v>238</v>
      </c>
      <c r="AO11648">
        <v>3</v>
      </c>
      <c r="AP11648" t="s">
        <v>239</v>
      </c>
      <c r="AQ11648" s="27">
        <v>41695</v>
      </c>
      <c r="AR11648" t="s">
        <v>240</v>
      </c>
      <c r="AS11648">
        <v>5</v>
      </c>
      <c r="AT11648" t="s">
        <v>246</v>
      </c>
      <c r="AU11648" s="27">
        <v>41695</v>
      </c>
    </row>
    <row r="11649" spans="1:47" x14ac:dyDescent="0.2">
      <c r="A11649">
        <v>11648</v>
      </c>
      <c r="B11649" t="s">
        <v>36739</v>
      </c>
      <c r="C11649" t="s">
        <v>491</v>
      </c>
      <c r="D11649" t="s">
        <v>4145</v>
      </c>
      <c r="E11649" s="27">
        <v>41487</v>
      </c>
      <c r="F11649" t="s">
        <v>233</v>
      </c>
      <c r="G11649" s="27">
        <v>28358</v>
      </c>
      <c r="H11649">
        <v>38</v>
      </c>
      <c r="I11649" t="s">
        <v>244</v>
      </c>
      <c r="J11649" t="s">
        <v>250</v>
      </c>
      <c r="K11649">
        <v>0</v>
      </c>
      <c r="L11649">
        <v>3</v>
      </c>
      <c r="M11649">
        <v>0</v>
      </c>
      <c r="N11649">
        <v>0</v>
      </c>
      <c r="O11649">
        <v>4</v>
      </c>
      <c r="S11649" t="s">
        <v>36740</v>
      </c>
      <c r="T11649" s="27">
        <v>41486</v>
      </c>
      <c r="V11649">
        <v>1</v>
      </c>
      <c r="W11649" t="s">
        <v>32</v>
      </c>
      <c r="X11649" t="s">
        <v>8885</v>
      </c>
      <c r="Y11649">
        <v>0</v>
      </c>
      <c r="AB11649" t="s">
        <v>237</v>
      </c>
      <c r="AH11649">
        <v>0</v>
      </c>
      <c r="AN11649" t="s">
        <v>238</v>
      </c>
      <c r="AO11649">
        <v>4</v>
      </c>
      <c r="AP11649" t="s">
        <v>239</v>
      </c>
      <c r="AQ11649" s="27">
        <v>41487</v>
      </c>
      <c r="AR11649" t="s">
        <v>240</v>
      </c>
      <c r="AS11649">
        <v>3</v>
      </c>
      <c r="AT11649" t="s">
        <v>239</v>
      </c>
      <c r="AU11649" s="27">
        <v>41487</v>
      </c>
    </row>
    <row r="11650" spans="1:47" x14ac:dyDescent="0.2">
      <c r="A11650">
        <v>11649</v>
      </c>
      <c r="B11650" t="s">
        <v>36741</v>
      </c>
      <c r="C11650" t="s">
        <v>3523</v>
      </c>
      <c r="D11650" t="s">
        <v>4965</v>
      </c>
      <c r="E11650" s="27">
        <v>41307</v>
      </c>
      <c r="F11650" t="s">
        <v>233</v>
      </c>
      <c r="G11650" s="27">
        <v>33729</v>
      </c>
      <c r="H11650">
        <v>23</v>
      </c>
      <c r="I11650" t="s">
        <v>259</v>
      </c>
      <c r="J11650" t="s">
        <v>245</v>
      </c>
      <c r="K11650">
        <v>0</v>
      </c>
      <c r="L11650">
        <v>4</v>
      </c>
      <c r="M11650">
        <v>0</v>
      </c>
      <c r="N11650">
        <v>0</v>
      </c>
      <c r="O11650">
        <v>1</v>
      </c>
      <c r="P11650">
        <v>-1</v>
      </c>
      <c r="Q11650" s="28">
        <v>41306.133333333331</v>
      </c>
      <c r="R11650" s="28">
        <v>41842.261111111111</v>
      </c>
      <c r="S11650" t="s">
        <v>36742</v>
      </c>
      <c r="U11650" s="27">
        <v>41306</v>
      </c>
      <c r="V11650">
        <v>1</v>
      </c>
      <c r="W11650" t="s">
        <v>32</v>
      </c>
      <c r="X11650" t="s">
        <v>274</v>
      </c>
      <c r="Y11650">
        <v>0</v>
      </c>
      <c r="AB11650" t="s">
        <v>237</v>
      </c>
      <c r="AH11650">
        <v>0</v>
      </c>
      <c r="AN11650" t="s">
        <v>238</v>
      </c>
      <c r="AO11650">
        <v>5</v>
      </c>
      <c r="AP11650" t="s">
        <v>246</v>
      </c>
      <c r="AQ11650" s="27">
        <v>41307</v>
      </c>
      <c r="AR11650" t="s">
        <v>240</v>
      </c>
      <c r="AS11650">
        <v>4</v>
      </c>
      <c r="AT11650" t="s">
        <v>239</v>
      </c>
      <c r="AU11650" s="27">
        <v>41307</v>
      </c>
    </row>
    <row r="11651" spans="1:47" x14ac:dyDescent="0.2">
      <c r="A11651">
        <v>11650</v>
      </c>
      <c r="B11651" t="s">
        <v>36743</v>
      </c>
      <c r="C11651" t="s">
        <v>36744</v>
      </c>
      <c r="D11651" t="s">
        <v>15501</v>
      </c>
      <c r="E11651" s="27">
        <v>41772</v>
      </c>
      <c r="F11651" t="s">
        <v>233</v>
      </c>
      <c r="G11651" s="27">
        <v>29054</v>
      </c>
      <c r="H11651">
        <v>36</v>
      </c>
      <c r="I11651" t="s">
        <v>244</v>
      </c>
      <c r="J11651" t="s">
        <v>22</v>
      </c>
      <c r="K11651">
        <v>0</v>
      </c>
      <c r="L11651">
        <v>1</v>
      </c>
      <c r="M11651">
        <v>0</v>
      </c>
      <c r="N11651">
        <v>0</v>
      </c>
      <c r="O11651">
        <v>0</v>
      </c>
      <c r="W11651" t="s">
        <v>237</v>
      </c>
      <c r="Y11651">
        <v>-1</v>
      </c>
      <c r="AB11651" t="s">
        <v>237</v>
      </c>
      <c r="AH11651">
        <v>0</v>
      </c>
      <c r="AN11651" t="s">
        <v>238</v>
      </c>
      <c r="AO11651">
        <v>1</v>
      </c>
      <c r="AP11651" t="s">
        <v>239</v>
      </c>
      <c r="AQ11651" s="27">
        <v>41772</v>
      </c>
      <c r="AR11651" t="s">
        <v>240</v>
      </c>
      <c r="AS11651">
        <v>1</v>
      </c>
      <c r="AT11651" t="s">
        <v>239</v>
      </c>
      <c r="AU11651" s="27">
        <v>41772</v>
      </c>
    </row>
    <row r="11652" spans="1:47" x14ac:dyDescent="0.2">
      <c r="A11652">
        <v>11651</v>
      </c>
      <c r="B11652" t="s">
        <v>36745</v>
      </c>
      <c r="C11652" t="s">
        <v>414</v>
      </c>
      <c r="D11652" t="s">
        <v>432</v>
      </c>
      <c r="E11652" s="27">
        <v>41384</v>
      </c>
      <c r="F11652" t="s">
        <v>233</v>
      </c>
      <c r="G11652" s="27">
        <v>30858</v>
      </c>
      <c r="H11652">
        <v>31</v>
      </c>
      <c r="I11652" t="s">
        <v>244</v>
      </c>
      <c r="J11652" t="s">
        <v>250</v>
      </c>
      <c r="K11652">
        <v>0</v>
      </c>
      <c r="L11652">
        <v>9</v>
      </c>
      <c r="M11652">
        <v>1</v>
      </c>
      <c r="N11652">
        <v>0</v>
      </c>
      <c r="O11652">
        <v>12</v>
      </c>
      <c r="P11652">
        <v>0</v>
      </c>
      <c r="Q11652" s="28">
        <v>41384.490277777775</v>
      </c>
      <c r="R11652" s="28">
        <v>41386.231249999997</v>
      </c>
      <c r="S11652" t="s">
        <v>36746</v>
      </c>
      <c r="T11652" s="27">
        <v>41384</v>
      </c>
      <c r="V11652">
        <v>0</v>
      </c>
      <c r="W11652" t="s">
        <v>32</v>
      </c>
      <c r="X11652" t="s">
        <v>2976</v>
      </c>
      <c r="Y11652">
        <v>1</v>
      </c>
      <c r="AA11652" t="s">
        <v>36747</v>
      </c>
      <c r="AB11652" t="s">
        <v>36</v>
      </c>
      <c r="AC11652">
        <v>0</v>
      </c>
      <c r="AD11652" s="27">
        <v>42114</v>
      </c>
      <c r="AE11652" t="s">
        <v>350</v>
      </c>
      <c r="AF11652" s="27">
        <v>42114</v>
      </c>
      <c r="AG11652" s="27">
        <v>42117</v>
      </c>
      <c r="AH11652">
        <v>1</v>
      </c>
      <c r="AJ11652" t="s">
        <v>36747</v>
      </c>
      <c r="AK11652" t="s">
        <v>312</v>
      </c>
      <c r="AL11652" s="27">
        <v>42114</v>
      </c>
      <c r="AM11652" t="s">
        <v>729</v>
      </c>
      <c r="AN11652" t="s">
        <v>238</v>
      </c>
      <c r="AO11652">
        <v>5</v>
      </c>
      <c r="AP11652" t="s">
        <v>246</v>
      </c>
      <c r="AQ11652" s="27">
        <v>41384</v>
      </c>
      <c r="AR11652" t="s">
        <v>240</v>
      </c>
      <c r="AS11652">
        <v>9</v>
      </c>
      <c r="AT11652" t="s">
        <v>269</v>
      </c>
      <c r="AU11652" s="27">
        <v>41384</v>
      </c>
    </row>
    <row r="11653" spans="1:47" x14ac:dyDescent="0.2">
      <c r="A11653">
        <v>11652</v>
      </c>
      <c r="B11653" t="s">
        <v>36748</v>
      </c>
      <c r="C11653" t="s">
        <v>9069</v>
      </c>
      <c r="D11653" t="s">
        <v>266</v>
      </c>
      <c r="E11653" s="27">
        <v>41354</v>
      </c>
      <c r="F11653" t="s">
        <v>233</v>
      </c>
      <c r="G11653" s="27">
        <v>30702</v>
      </c>
      <c r="H11653">
        <v>32</v>
      </c>
      <c r="I11653" t="s">
        <v>244</v>
      </c>
      <c r="J11653" t="s">
        <v>22</v>
      </c>
      <c r="K11653">
        <v>0</v>
      </c>
      <c r="L11653">
        <v>2</v>
      </c>
      <c r="M11653">
        <v>0</v>
      </c>
      <c r="N11653">
        <v>0</v>
      </c>
      <c r="O11653">
        <v>1</v>
      </c>
      <c r="P11653">
        <v>0</v>
      </c>
      <c r="Q11653" s="28">
        <v>41354.130555555559</v>
      </c>
      <c r="R11653" s="28">
        <v>41381.375</v>
      </c>
      <c r="S11653" t="s">
        <v>36749</v>
      </c>
      <c r="T11653" s="27">
        <v>41354</v>
      </c>
      <c r="V11653">
        <v>0</v>
      </c>
      <c r="W11653" t="s">
        <v>32</v>
      </c>
      <c r="X11653" t="s">
        <v>498</v>
      </c>
      <c r="Y11653">
        <v>1</v>
      </c>
      <c r="AA11653" t="s">
        <v>36750</v>
      </c>
      <c r="AB11653" t="s">
        <v>32</v>
      </c>
      <c r="AC11653">
        <v>1</v>
      </c>
      <c r="AD11653" s="27">
        <v>41718</v>
      </c>
      <c r="AE11653" t="s">
        <v>261</v>
      </c>
      <c r="AF11653" s="27">
        <v>41719</v>
      </c>
      <c r="AG11653" s="27">
        <v>41719</v>
      </c>
      <c r="AH11653">
        <v>1</v>
      </c>
      <c r="AJ11653" t="s">
        <v>36751</v>
      </c>
      <c r="AK11653" t="s">
        <v>462</v>
      </c>
      <c r="AL11653" s="27">
        <v>42079</v>
      </c>
      <c r="AM11653" t="s">
        <v>279</v>
      </c>
      <c r="AN11653" t="s">
        <v>238</v>
      </c>
      <c r="AO11653">
        <v>4</v>
      </c>
      <c r="AP11653" t="s">
        <v>239</v>
      </c>
      <c r="AQ11653" s="27">
        <v>41354</v>
      </c>
      <c r="AR11653" t="s">
        <v>240</v>
      </c>
      <c r="AS11653">
        <v>2</v>
      </c>
      <c r="AT11653" t="s">
        <v>239</v>
      </c>
      <c r="AU11653" s="27">
        <v>41354</v>
      </c>
    </row>
    <row r="11654" spans="1:47" x14ac:dyDescent="0.2">
      <c r="A11654">
        <v>11653</v>
      </c>
      <c r="B11654" t="s">
        <v>36752</v>
      </c>
      <c r="C11654" t="s">
        <v>36753</v>
      </c>
      <c r="D11654" t="s">
        <v>36754</v>
      </c>
      <c r="E11654" s="27">
        <v>41283</v>
      </c>
      <c r="F11654" t="s">
        <v>294</v>
      </c>
      <c r="G11654" s="27">
        <v>33772</v>
      </c>
      <c r="H11654">
        <v>23</v>
      </c>
      <c r="I11654" t="s">
        <v>259</v>
      </c>
      <c r="J11654" t="s">
        <v>250</v>
      </c>
      <c r="K11654">
        <v>0</v>
      </c>
      <c r="L11654">
        <v>4</v>
      </c>
      <c r="M11654">
        <v>0</v>
      </c>
      <c r="N11654">
        <v>0</v>
      </c>
      <c r="O11654">
        <v>5</v>
      </c>
      <c r="P11654">
        <v>-1</v>
      </c>
      <c r="Q11654" s="28">
        <v>41282.523611111108</v>
      </c>
      <c r="R11654" s="28">
        <v>41283.390972222223</v>
      </c>
      <c r="S11654" t="s">
        <v>36755</v>
      </c>
      <c r="T11654" s="27">
        <v>41282</v>
      </c>
      <c r="V11654">
        <v>1</v>
      </c>
      <c r="W11654" t="s">
        <v>36</v>
      </c>
      <c r="X11654" t="s">
        <v>279</v>
      </c>
      <c r="Y11654">
        <v>1</v>
      </c>
      <c r="AA11654" t="s">
        <v>36756</v>
      </c>
      <c r="AB11654" t="s">
        <v>36</v>
      </c>
      <c r="AD11654" s="27">
        <v>41296</v>
      </c>
      <c r="AE11654" t="s">
        <v>3189</v>
      </c>
      <c r="AH11654">
        <v>0</v>
      </c>
      <c r="AN11654" t="s">
        <v>238</v>
      </c>
      <c r="AO11654">
        <v>4</v>
      </c>
      <c r="AP11654" t="s">
        <v>239</v>
      </c>
      <c r="AQ11654" s="27">
        <v>41283</v>
      </c>
      <c r="AR11654" t="s">
        <v>240</v>
      </c>
      <c r="AS11654">
        <v>4</v>
      </c>
      <c r="AT11654" t="s">
        <v>239</v>
      </c>
      <c r="AU11654" s="27">
        <v>41283</v>
      </c>
    </row>
    <row r="11655" spans="1:47" x14ac:dyDescent="0.2">
      <c r="A11655">
        <v>11654</v>
      </c>
      <c r="B11655" t="s">
        <v>36757</v>
      </c>
      <c r="C11655" t="s">
        <v>2244</v>
      </c>
      <c r="D11655" t="s">
        <v>3399</v>
      </c>
      <c r="E11655" s="27">
        <v>41812</v>
      </c>
      <c r="F11655" t="s">
        <v>233</v>
      </c>
      <c r="G11655" s="27">
        <v>25428</v>
      </c>
      <c r="H11655">
        <v>46</v>
      </c>
      <c r="I11655" t="s">
        <v>234</v>
      </c>
      <c r="J11655" t="s">
        <v>250</v>
      </c>
      <c r="K11655">
        <v>0</v>
      </c>
      <c r="L11655">
        <v>9</v>
      </c>
      <c r="M11655">
        <v>0</v>
      </c>
      <c r="N11655">
        <v>0</v>
      </c>
      <c r="O11655">
        <v>0</v>
      </c>
      <c r="P11655">
        <v>472</v>
      </c>
      <c r="Q11655" s="28">
        <v>42284.350694444445</v>
      </c>
      <c r="R11655" s="28">
        <v>42341.336805555555</v>
      </c>
      <c r="S11655" t="s">
        <v>36758</v>
      </c>
      <c r="T11655" s="27">
        <v>41812</v>
      </c>
      <c r="V11655">
        <v>0</v>
      </c>
      <c r="W11655" t="s">
        <v>32</v>
      </c>
      <c r="X11655" t="s">
        <v>261</v>
      </c>
      <c r="Y11655">
        <v>0</v>
      </c>
      <c r="AB11655" t="s">
        <v>237</v>
      </c>
      <c r="AH11655">
        <v>0</v>
      </c>
      <c r="AN11655" t="s">
        <v>238</v>
      </c>
      <c r="AO11655">
        <v>4</v>
      </c>
      <c r="AP11655" t="s">
        <v>239</v>
      </c>
      <c r="AQ11655" s="27">
        <v>41812</v>
      </c>
      <c r="AR11655" t="s">
        <v>240</v>
      </c>
      <c r="AS11655">
        <v>9</v>
      </c>
      <c r="AT11655" t="s">
        <v>269</v>
      </c>
      <c r="AU11655" s="27">
        <v>41812</v>
      </c>
    </row>
    <row r="11656" spans="1:47" x14ac:dyDescent="0.2">
      <c r="A11656">
        <v>11655</v>
      </c>
      <c r="B11656" t="s">
        <v>36759</v>
      </c>
      <c r="C11656" t="s">
        <v>36760</v>
      </c>
      <c r="D11656" t="s">
        <v>36761</v>
      </c>
      <c r="E11656" s="27">
        <v>41621</v>
      </c>
      <c r="F11656" t="s">
        <v>294</v>
      </c>
      <c r="G11656" s="27">
        <v>29956</v>
      </c>
      <c r="H11656">
        <v>34</v>
      </c>
      <c r="I11656" t="s">
        <v>244</v>
      </c>
      <c r="J11656" t="s">
        <v>250</v>
      </c>
      <c r="K11656">
        <v>0</v>
      </c>
      <c r="L11656">
        <v>1</v>
      </c>
      <c r="M11656">
        <v>0</v>
      </c>
      <c r="N11656">
        <v>0</v>
      </c>
      <c r="O11656">
        <v>1</v>
      </c>
      <c r="P11656">
        <v>-1</v>
      </c>
      <c r="Q11656" s="28">
        <v>41620.107638888891</v>
      </c>
      <c r="R11656" s="28">
        <v>41621.072916666664</v>
      </c>
      <c r="S11656" t="s">
        <v>36762</v>
      </c>
      <c r="U11656" s="27">
        <v>41620</v>
      </c>
      <c r="V11656">
        <v>1</v>
      </c>
      <c r="W11656" t="s">
        <v>32</v>
      </c>
      <c r="X11656" t="s">
        <v>274</v>
      </c>
      <c r="Y11656">
        <v>0</v>
      </c>
      <c r="AB11656" t="s">
        <v>237</v>
      </c>
      <c r="AH11656">
        <v>0</v>
      </c>
      <c r="AN11656" t="s">
        <v>238</v>
      </c>
      <c r="AO11656">
        <v>1</v>
      </c>
      <c r="AP11656" t="s">
        <v>239</v>
      </c>
      <c r="AQ11656" s="27">
        <v>41621</v>
      </c>
      <c r="AR11656" t="s">
        <v>240</v>
      </c>
      <c r="AS11656">
        <v>1</v>
      </c>
      <c r="AT11656" t="s">
        <v>239</v>
      </c>
      <c r="AU11656" s="27">
        <v>41621</v>
      </c>
    </row>
    <row r="11657" spans="1:47" x14ac:dyDescent="0.2">
      <c r="A11657">
        <v>11656</v>
      </c>
      <c r="B11657" t="s">
        <v>36763</v>
      </c>
      <c r="C11657" t="s">
        <v>602</v>
      </c>
      <c r="D11657" t="s">
        <v>21471</v>
      </c>
      <c r="E11657" s="27">
        <v>41356</v>
      </c>
      <c r="F11657" t="s">
        <v>233</v>
      </c>
      <c r="G11657" s="27">
        <v>31616</v>
      </c>
      <c r="H11657">
        <v>29</v>
      </c>
      <c r="I11657" t="s">
        <v>244</v>
      </c>
      <c r="J11657" t="s">
        <v>250</v>
      </c>
      <c r="K11657">
        <v>0</v>
      </c>
      <c r="L11657">
        <v>10</v>
      </c>
      <c r="M11657">
        <v>0</v>
      </c>
      <c r="N11657">
        <v>0</v>
      </c>
      <c r="O11657">
        <v>6</v>
      </c>
      <c r="P11657">
        <v>-1</v>
      </c>
      <c r="Q11657" s="28">
        <v>41355.176388888889</v>
      </c>
      <c r="R11657" s="28">
        <v>41478.265972222223</v>
      </c>
      <c r="S11657" t="s">
        <v>36764</v>
      </c>
      <c r="T11657" s="27">
        <v>41355</v>
      </c>
      <c r="V11657">
        <v>1</v>
      </c>
      <c r="W11657" t="s">
        <v>32</v>
      </c>
      <c r="X11657" t="s">
        <v>261</v>
      </c>
      <c r="Y11657">
        <v>0</v>
      </c>
      <c r="AB11657" t="s">
        <v>237</v>
      </c>
      <c r="AH11657">
        <v>0</v>
      </c>
      <c r="AN11657" t="s">
        <v>238</v>
      </c>
      <c r="AO11657">
        <v>8</v>
      </c>
      <c r="AP11657" t="s">
        <v>269</v>
      </c>
      <c r="AQ11657" s="27">
        <v>41356</v>
      </c>
      <c r="AR11657" t="s">
        <v>240</v>
      </c>
      <c r="AS11657">
        <v>10</v>
      </c>
      <c r="AT11657" t="s">
        <v>269</v>
      </c>
      <c r="AU11657" s="27">
        <v>41356</v>
      </c>
    </row>
    <row r="11658" spans="1:47" x14ac:dyDescent="0.2">
      <c r="A11658">
        <v>11657</v>
      </c>
      <c r="B11658" t="s">
        <v>36765</v>
      </c>
      <c r="C11658" t="s">
        <v>36766</v>
      </c>
      <c r="D11658" t="s">
        <v>36767</v>
      </c>
      <c r="E11658" s="27">
        <v>41993</v>
      </c>
      <c r="F11658" t="s">
        <v>233</v>
      </c>
      <c r="G11658" s="27">
        <v>33662</v>
      </c>
      <c r="H11658">
        <v>24</v>
      </c>
      <c r="I11658" t="s">
        <v>259</v>
      </c>
      <c r="J11658" t="s">
        <v>353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-1</v>
      </c>
      <c r="Q11658" s="28">
        <v>41992.231944444444</v>
      </c>
      <c r="R11658" s="28">
        <v>41993.374305555553</v>
      </c>
      <c r="S11658" t="s">
        <v>36768</v>
      </c>
      <c r="T11658" s="27">
        <v>41992</v>
      </c>
      <c r="V11658">
        <v>1</v>
      </c>
      <c r="W11658" t="s">
        <v>32</v>
      </c>
      <c r="X11658" t="s">
        <v>729</v>
      </c>
      <c r="Y11658">
        <v>0</v>
      </c>
      <c r="AB11658" t="s">
        <v>237</v>
      </c>
      <c r="AH11658">
        <v>0</v>
      </c>
      <c r="AN11658" t="s">
        <v>238</v>
      </c>
      <c r="AO11658">
        <v>2</v>
      </c>
      <c r="AP11658" t="s">
        <v>239</v>
      </c>
      <c r="AQ11658" s="27">
        <v>41993</v>
      </c>
      <c r="AR11658" t="s">
        <v>240</v>
      </c>
      <c r="AS11658">
        <v>1</v>
      </c>
      <c r="AT11658" t="s">
        <v>239</v>
      </c>
      <c r="AU11658" s="27">
        <v>41993</v>
      </c>
    </row>
    <row r="11659" spans="1:47" x14ac:dyDescent="0.2">
      <c r="A11659">
        <v>11658</v>
      </c>
      <c r="B11659" t="s">
        <v>24142</v>
      </c>
      <c r="C11659" t="s">
        <v>1840</v>
      </c>
      <c r="D11659" t="s">
        <v>357</v>
      </c>
      <c r="E11659" s="27">
        <v>41495</v>
      </c>
      <c r="F11659" t="s">
        <v>294</v>
      </c>
      <c r="G11659" s="27">
        <v>34322</v>
      </c>
      <c r="H11659">
        <v>22</v>
      </c>
      <c r="I11659" t="s">
        <v>259</v>
      </c>
      <c r="J11659" t="s">
        <v>245</v>
      </c>
      <c r="K11659">
        <v>0</v>
      </c>
      <c r="L11659">
        <v>4</v>
      </c>
      <c r="M11659">
        <v>0</v>
      </c>
      <c r="N11659">
        <v>0</v>
      </c>
      <c r="O11659">
        <v>1</v>
      </c>
      <c r="P11659">
        <v>-80</v>
      </c>
      <c r="Q11659" s="28">
        <v>41415.236111111109</v>
      </c>
      <c r="R11659" s="28">
        <v>41416.046527777777</v>
      </c>
      <c r="S11659" t="s">
        <v>36769</v>
      </c>
      <c r="T11659" s="27">
        <v>41415</v>
      </c>
      <c r="V11659">
        <v>80</v>
      </c>
      <c r="W11659" t="s">
        <v>32</v>
      </c>
      <c r="X11659" t="s">
        <v>11241</v>
      </c>
      <c r="Y11659">
        <v>0</v>
      </c>
      <c r="AB11659" t="s">
        <v>237</v>
      </c>
      <c r="AH11659">
        <v>0</v>
      </c>
      <c r="AN11659" t="s">
        <v>238</v>
      </c>
      <c r="AO11659">
        <v>5</v>
      </c>
      <c r="AP11659" t="s">
        <v>246</v>
      </c>
      <c r="AQ11659" s="27">
        <v>41495</v>
      </c>
      <c r="AR11659" t="s">
        <v>240</v>
      </c>
      <c r="AS11659">
        <v>4</v>
      </c>
      <c r="AT11659" t="s">
        <v>239</v>
      </c>
      <c r="AU11659" s="27">
        <v>41495</v>
      </c>
    </row>
    <row r="11660" spans="1:47" x14ac:dyDescent="0.2">
      <c r="A11660">
        <v>11659</v>
      </c>
      <c r="B11660" t="s">
        <v>36770</v>
      </c>
      <c r="C11660" t="s">
        <v>1438</v>
      </c>
      <c r="D11660" t="s">
        <v>7815</v>
      </c>
      <c r="E11660" s="27">
        <v>41292</v>
      </c>
      <c r="F11660" t="s">
        <v>233</v>
      </c>
      <c r="G11660" s="27">
        <v>24302</v>
      </c>
      <c r="H11660">
        <v>49</v>
      </c>
      <c r="I11660" t="s">
        <v>234</v>
      </c>
      <c r="J11660" t="s">
        <v>353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-1</v>
      </c>
      <c r="Q11660" s="28">
        <v>41291.220138888886</v>
      </c>
      <c r="R11660" s="28">
        <v>41291.290277777778</v>
      </c>
      <c r="S11660" t="s">
        <v>36771</v>
      </c>
      <c r="T11660" s="27">
        <v>41291</v>
      </c>
      <c r="V11660">
        <v>1</v>
      </c>
      <c r="W11660" t="s">
        <v>36</v>
      </c>
      <c r="X11660" t="s">
        <v>595</v>
      </c>
      <c r="Y11660">
        <v>0</v>
      </c>
      <c r="AB11660" t="s">
        <v>237</v>
      </c>
      <c r="AH11660">
        <v>0</v>
      </c>
      <c r="AN11660" t="s">
        <v>238</v>
      </c>
      <c r="AO11660">
        <v>1</v>
      </c>
      <c r="AP11660" t="s">
        <v>239</v>
      </c>
      <c r="AQ11660" s="27">
        <v>41292</v>
      </c>
      <c r="AR11660" t="s">
        <v>240</v>
      </c>
      <c r="AS11660">
        <v>1</v>
      </c>
      <c r="AT11660" t="s">
        <v>239</v>
      </c>
      <c r="AU11660" s="27">
        <v>41292</v>
      </c>
    </row>
    <row r="11661" spans="1:47" x14ac:dyDescent="0.2">
      <c r="A11661">
        <v>11660</v>
      </c>
      <c r="B11661" t="s">
        <v>36772</v>
      </c>
      <c r="C11661" t="s">
        <v>36773</v>
      </c>
      <c r="D11661" t="s">
        <v>36774</v>
      </c>
      <c r="E11661" s="27">
        <v>41499</v>
      </c>
      <c r="F11661" t="s">
        <v>294</v>
      </c>
      <c r="G11661" s="27">
        <v>23294</v>
      </c>
      <c r="H11661">
        <v>52</v>
      </c>
      <c r="I11661" t="s">
        <v>234</v>
      </c>
      <c r="J11661" t="s">
        <v>22</v>
      </c>
      <c r="K11661">
        <v>0</v>
      </c>
      <c r="L11661">
        <v>1</v>
      </c>
      <c r="M11661">
        <v>0</v>
      </c>
      <c r="N11661">
        <v>0</v>
      </c>
      <c r="O11661">
        <v>0</v>
      </c>
      <c r="W11661" t="s">
        <v>237</v>
      </c>
      <c r="Y11661">
        <v>-1</v>
      </c>
      <c r="AB11661" t="s">
        <v>237</v>
      </c>
      <c r="AH11661">
        <v>0</v>
      </c>
      <c r="AN11661" t="s">
        <v>238</v>
      </c>
      <c r="AO11661">
        <v>1</v>
      </c>
      <c r="AP11661" t="s">
        <v>239</v>
      </c>
      <c r="AQ11661" s="27">
        <v>41499</v>
      </c>
      <c r="AR11661" t="s">
        <v>240</v>
      </c>
      <c r="AS11661">
        <v>1</v>
      </c>
      <c r="AT11661" t="s">
        <v>239</v>
      </c>
      <c r="AU11661" s="27">
        <v>41499</v>
      </c>
    </row>
    <row r="11662" spans="1:47" x14ac:dyDescent="0.2">
      <c r="A11662">
        <v>11661</v>
      </c>
      <c r="B11662" t="s">
        <v>36775</v>
      </c>
      <c r="C11662" t="s">
        <v>36776</v>
      </c>
      <c r="D11662" t="s">
        <v>36777</v>
      </c>
      <c r="E11662" s="27">
        <v>41356</v>
      </c>
      <c r="F11662" t="s">
        <v>233</v>
      </c>
      <c r="G11662" s="27">
        <v>29596</v>
      </c>
      <c r="H11662">
        <v>35</v>
      </c>
      <c r="I11662" t="s">
        <v>244</v>
      </c>
      <c r="J11662" t="s">
        <v>245</v>
      </c>
      <c r="K11662">
        <v>0</v>
      </c>
      <c r="L11662">
        <v>1</v>
      </c>
      <c r="M11662">
        <v>0</v>
      </c>
      <c r="N11662">
        <v>0</v>
      </c>
      <c r="O11662">
        <v>1</v>
      </c>
      <c r="P11662">
        <v>0</v>
      </c>
      <c r="Q11662" s="28">
        <v>41356.140972222223</v>
      </c>
      <c r="R11662" s="28">
        <v>41357.154166666667</v>
      </c>
      <c r="S11662" t="s">
        <v>36778</v>
      </c>
      <c r="T11662" s="27">
        <v>41356</v>
      </c>
      <c r="V11662">
        <v>0</v>
      </c>
      <c r="W11662" t="s">
        <v>32</v>
      </c>
      <c r="X11662" t="s">
        <v>1089</v>
      </c>
      <c r="Y11662">
        <v>0</v>
      </c>
      <c r="AB11662" t="s">
        <v>237</v>
      </c>
      <c r="AH11662">
        <v>0</v>
      </c>
      <c r="AN11662" t="s">
        <v>238</v>
      </c>
      <c r="AO11662">
        <v>1</v>
      </c>
      <c r="AP11662" t="s">
        <v>239</v>
      </c>
      <c r="AQ11662" s="27">
        <v>41356</v>
      </c>
      <c r="AR11662" t="s">
        <v>240</v>
      </c>
      <c r="AS11662">
        <v>1</v>
      </c>
      <c r="AT11662" t="s">
        <v>239</v>
      </c>
      <c r="AU11662" s="27">
        <v>41356</v>
      </c>
    </row>
    <row r="11663" spans="1:47" x14ac:dyDescent="0.2">
      <c r="A11663">
        <v>11662</v>
      </c>
      <c r="B11663" t="s">
        <v>36779</v>
      </c>
      <c r="C11663" t="s">
        <v>36780</v>
      </c>
      <c r="D11663" t="s">
        <v>36781</v>
      </c>
      <c r="E11663" s="27">
        <v>41350</v>
      </c>
      <c r="F11663" t="s">
        <v>294</v>
      </c>
      <c r="G11663" s="27">
        <v>26690</v>
      </c>
      <c r="H11663">
        <v>43</v>
      </c>
      <c r="I11663" t="s">
        <v>244</v>
      </c>
      <c r="J11663" t="s">
        <v>245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-1</v>
      </c>
      <c r="Q11663" s="28">
        <v>41349.151388888888</v>
      </c>
      <c r="R11663" s="28">
        <v>41350.089583333334</v>
      </c>
      <c r="S11663" t="s">
        <v>36782</v>
      </c>
      <c r="T11663" s="27">
        <v>41349</v>
      </c>
      <c r="V11663">
        <v>1</v>
      </c>
      <c r="W11663" t="s">
        <v>36</v>
      </c>
      <c r="X11663" t="s">
        <v>780</v>
      </c>
      <c r="Y11663">
        <v>0</v>
      </c>
      <c r="AB11663" t="s">
        <v>237</v>
      </c>
      <c r="AH11663">
        <v>0</v>
      </c>
      <c r="AN11663" t="s">
        <v>238</v>
      </c>
      <c r="AO11663">
        <v>1</v>
      </c>
      <c r="AP11663" t="s">
        <v>239</v>
      </c>
      <c r="AQ11663" s="27">
        <v>41350</v>
      </c>
      <c r="AR11663" t="s">
        <v>240</v>
      </c>
      <c r="AS11663">
        <v>1</v>
      </c>
      <c r="AT11663" t="s">
        <v>239</v>
      </c>
      <c r="AU11663" s="27">
        <v>41350</v>
      </c>
    </row>
    <row r="11664" spans="1:47" x14ac:dyDescent="0.2">
      <c r="A11664">
        <v>11663</v>
      </c>
      <c r="B11664" t="s">
        <v>36783</v>
      </c>
      <c r="C11664" t="s">
        <v>21322</v>
      </c>
      <c r="D11664" t="s">
        <v>1128</v>
      </c>
      <c r="E11664" s="27">
        <v>41730</v>
      </c>
      <c r="F11664" t="s">
        <v>233</v>
      </c>
      <c r="G11664" s="27">
        <v>24493</v>
      </c>
      <c r="H11664">
        <v>49</v>
      </c>
      <c r="I11664" t="s">
        <v>234</v>
      </c>
      <c r="J11664" t="s">
        <v>22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-1</v>
      </c>
      <c r="Q11664" s="28">
        <v>41729.255555555559</v>
      </c>
      <c r="R11664" s="28">
        <v>41730.052777777775</v>
      </c>
      <c r="S11664" t="s">
        <v>36784</v>
      </c>
      <c r="T11664" s="27">
        <v>41729</v>
      </c>
      <c r="V11664">
        <v>1</v>
      </c>
      <c r="W11664" t="s">
        <v>36</v>
      </c>
      <c r="X11664" t="s">
        <v>279</v>
      </c>
      <c r="Y11664">
        <v>0</v>
      </c>
      <c r="AB11664" t="s">
        <v>237</v>
      </c>
      <c r="AH11664">
        <v>0</v>
      </c>
      <c r="AN11664" t="s">
        <v>238</v>
      </c>
      <c r="AO11664">
        <v>1</v>
      </c>
      <c r="AP11664" t="s">
        <v>239</v>
      </c>
      <c r="AQ11664" s="27">
        <v>41730</v>
      </c>
      <c r="AR11664" t="s">
        <v>240</v>
      </c>
      <c r="AS11664">
        <v>1</v>
      </c>
      <c r="AT11664" t="s">
        <v>239</v>
      </c>
      <c r="AU11664" s="27">
        <v>41730</v>
      </c>
    </row>
    <row r="11665" spans="1:47" x14ac:dyDescent="0.2">
      <c r="A11665">
        <v>11664</v>
      </c>
      <c r="B11665" t="s">
        <v>36785</v>
      </c>
      <c r="C11665" t="s">
        <v>242</v>
      </c>
      <c r="D11665" t="s">
        <v>5029</v>
      </c>
      <c r="E11665" s="27">
        <v>41621</v>
      </c>
      <c r="F11665" t="s">
        <v>233</v>
      </c>
      <c r="G11665" s="27">
        <v>32763</v>
      </c>
      <c r="H11665">
        <v>26</v>
      </c>
      <c r="I11665" t="s">
        <v>244</v>
      </c>
      <c r="J11665" t="s">
        <v>245</v>
      </c>
      <c r="K11665">
        <v>0</v>
      </c>
      <c r="L11665">
        <v>5</v>
      </c>
      <c r="M11665">
        <v>0</v>
      </c>
      <c r="N11665">
        <v>0</v>
      </c>
      <c r="O11665">
        <v>0</v>
      </c>
      <c r="P11665">
        <v>-1</v>
      </c>
      <c r="Q11665" s="28">
        <v>41620.513194444444</v>
      </c>
      <c r="R11665" s="28">
        <v>41621.349305555559</v>
      </c>
      <c r="S11665" t="s">
        <v>36786</v>
      </c>
      <c r="T11665" s="27">
        <v>41620</v>
      </c>
      <c r="V11665">
        <v>1</v>
      </c>
      <c r="W11665" t="s">
        <v>36</v>
      </c>
      <c r="X11665" t="s">
        <v>279</v>
      </c>
      <c r="Y11665">
        <v>1</v>
      </c>
      <c r="AA11665" t="s">
        <v>36787</v>
      </c>
      <c r="AB11665" t="s">
        <v>32</v>
      </c>
      <c r="AC11665">
        <v>0</v>
      </c>
      <c r="AD11665" s="27">
        <v>42285</v>
      </c>
      <c r="AE11665" t="s">
        <v>2285</v>
      </c>
      <c r="AF11665" s="27">
        <v>42285</v>
      </c>
      <c r="AG11665" s="27">
        <v>42286</v>
      </c>
      <c r="AH11665">
        <v>1</v>
      </c>
      <c r="AJ11665" t="s">
        <v>36787</v>
      </c>
      <c r="AK11665" t="s">
        <v>255</v>
      </c>
      <c r="AL11665" s="27">
        <v>42285</v>
      </c>
      <c r="AM11665" t="s">
        <v>254</v>
      </c>
      <c r="AN11665" t="s">
        <v>238</v>
      </c>
      <c r="AO11665">
        <v>3</v>
      </c>
      <c r="AP11665" t="s">
        <v>239</v>
      </c>
      <c r="AQ11665" s="27">
        <v>41621</v>
      </c>
      <c r="AR11665" t="s">
        <v>240</v>
      </c>
      <c r="AS11665">
        <v>5</v>
      </c>
      <c r="AT11665" t="s">
        <v>246</v>
      </c>
      <c r="AU11665" s="27">
        <v>41621</v>
      </c>
    </row>
    <row r="11666" spans="1:47" x14ac:dyDescent="0.2">
      <c r="A11666">
        <v>11665</v>
      </c>
      <c r="B11666" t="s">
        <v>36788</v>
      </c>
      <c r="C11666" t="s">
        <v>16469</v>
      </c>
      <c r="D11666" t="s">
        <v>36789</v>
      </c>
      <c r="E11666" s="27">
        <v>41758</v>
      </c>
      <c r="F11666" t="s">
        <v>294</v>
      </c>
      <c r="G11666" s="27">
        <v>28136</v>
      </c>
      <c r="H11666">
        <v>39</v>
      </c>
      <c r="I11666" t="s">
        <v>244</v>
      </c>
      <c r="J11666" t="s">
        <v>250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-1</v>
      </c>
      <c r="Q11666" s="28">
        <v>41757.395138888889</v>
      </c>
      <c r="R11666" s="28">
        <v>41758.536805555559</v>
      </c>
      <c r="S11666" t="s">
        <v>36790</v>
      </c>
      <c r="T11666" s="27">
        <v>41757</v>
      </c>
      <c r="V11666">
        <v>1</v>
      </c>
      <c r="W11666" t="s">
        <v>36</v>
      </c>
      <c r="X11666" t="s">
        <v>279</v>
      </c>
      <c r="Y11666">
        <v>0</v>
      </c>
      <c r="AB11666" t="s">
        <v>237</v>
      </c>
      <c r="AH11666">
        <v>0</v>
      </c>
      <c r="AN11666" t="s">
        <v>238</v>
      </c>
      <c r="AO11666">
        <v>1</v>
      </c>
      <c r="AP11666" t="s">
        <v>239</v>
      </c>
      <c r="AQ11666" s="27">
        <v>41758</v>
      </c>
      <c r="AR11666" t="s">
        <v>240</v>
      </c>
      <c r="AS11666">
        <v>1</v>
      </c>
      <c r="AT11666" t="s">
        <v>239</v>
      </c>
      <c r="AU11666" s="27">
        <v>41758</v>
      </c>
    </row>
    <row r="11667" spans="1:47" x14ac:dyDescent="0.2">
      <c r="A11667">
        <v>11666</v>
      </c>
      <c r="B11667" t="s">
        <v>36791</v>
      </c>
      <c r="C11667" t="s">
        <v>2316</v>
      </c>
      <c r="D11667" t="s">
        <v>8177</v>
      </c>
      <c r="E11667" s="27">
        <v>41838</v>
      </c>
      <c r="F11667" t="s">
        <v>233</v>
      </c>
      <c r="G11667" s="27">
        <v>24459</v>
      </c>
      <c r="H11667">
        <v>49</v>
      </c>
      <c r="I11667" t="s">
        <v>234</v>
      </c>
      <c r="J11667" t="s">
        <v>250</v>
      </c>
      <c r="K11667">
        <v>0</v>
      </c>
      <c r="L11667">
        <v>3</v>
      </c>
      <c r="M11667">
        <v>0</v>
      </c>
      <c r="N11667">
        <v>0</v>
      </c>
      <c r="O11667">
        <v>9</v>
      </c>
      <c r="P11667">
        <v>-1</v>
      </c>
      <c r="Q11667" s="28">
        <v>41837.254861111112</v>
      </c>
      <c r="R11667" s="28">
        <v>41838.35</v>
      </c>
      <c r="S11667" t="s">
        <v>36792</v>
      </c>
      <c r="T11667" s="27">
        <v>41837</v>
      </c>
      <c r="V11667">
        <v>1</v>
      </c>
      <c r="W11667" t="s">
        <v>36</v>
      </c>
      <c r="X11667" t="s">
        <v>392</v>
      </c>
      <c r="Y11667">
        <v>0</v>
      </c>
      <c r="AB11667" t="s">
        <v>237</v>
      </c>
      <c r="AH11667">
        <v>0</v>
      </c>
      <c r="AN11667" t="s">
        <v>238</v>
      </c>
      <c r="AO11667">
        <v>2</v>
      </c>
      <c r="AP11667" t="s">
        <v>239</v>
      </c>
      <c r="AQ11667" s="27">
        <v>41838</v>
      </c>
      <c r="AR11667" t="s">
        <v>240</v>
      </c>
      <c r="AS11667">
        <v>3</v>
      </c>
      <c r="AT11667" t="s">
        <v>239</v>
      </c>
      <c r="AU11667" s="27">
        <v>41838</v>
      </c>
    </row>
    <row r="11668" spans="1:47" x14ac:dyDescent="0.2">
      <c r="A11668">
        <v>11667</v>
      </c>
      <c r="B11668" t="s">
        <v>36793</v>
      </c>
      <c r="C11668" t="s">
        <v>3280</v>
      </c>
      <c r="D11668" t="s">
        <v>1087</v>
      </c>
      <c r="E11668" s="27">
        <v>41387</v>
      </c>
      <c r="F11668" t="s">
        <v>233</v>
      </c>
      <c r="G11668" s="27">
        <v>30312</v>
      </c>
      <c r="H11668">
        <v>33</v>
      </c>
      <c r="I11668" t="s">
        <v>244</v>
      </c>
      <c r="J11668" t="s">
        <v>250</v>
      </c>
      <c r="K11668">
        <v>0</v>
      </c>
      <c r="L11668">
        <v>9</v>
      </c>
      <c r="M11668">
        <v>0</v>
      </c>
      <c r="N11668">
        <v>0</v>
      </c>
      <c r="O11668">
        <v>0</v>
      </c>
      <c r="P11668">
        <v>-1</v>
      </c>
      <c r="Q11668" s="28">
        <v>41386.261111111111</v>
      </c>
      <c r="R11668" s="28">
        <v>41390.443749999999</v>
      </c>
      <c r="S11668" t="s">
        <v>36794</v>
      </c>
      <c r="T11668" s="27">
        <v>41386</v>
      </c>
      <c r="V11668">
        <v>1</v>
      </c>
      <c r="W11668" t="s">
        <v>36</v>
      </c>
      <c r="X11668" t="s">
        <v>279</v>
      </c>
      <c r="Y11668">
        <v>0</v>
      </c>
      <c r="AB11668" t="s">
        <v>237</v>
      </c>
      <c r="AH11668">
        <v>0</v>
      </c>
      <c r="AN11668" t="s">
        <v>238</v>
      </c>
      <c r="AO11668">
        <v>8</v>
      </c>
      <c r="AP11668" t="s">
        <v>269</v>
      </c>
      <c r="AQ11668" s="27">
        <v>41387</v>
      </c>
      <c r="AR11668" t="s">
        <v>240</v>
      </c>
      <c r="AS11668">
        <v>9</v>
      </c>
      <c r="AT11668" t="s">
        <v>269</v>
      </c>
      <c r="AU11668" s="27">
        <v>41387</v>
      </c>
    </row>
    <row r="11669" spans="1:47" x14ac:dyDescent="0.2">
      <c r="A11669">
        <v>11668</v>
      </c>
      <c r="B11669" t="s">
        <v>36795</v>
      </c>
      <c r="C11669" t="s">
        <v>36796</v>
      </c>
      <c r="D11669" t="s">
        <v>10631</v>
      </c>
      <c r="E11669" s="27">
        <v>41293</v>
      </c>
      <c r="F11669" t="s">
        <v>233</v>
      </c>
      <c r="G11669" s="27">
        <v>27667</v>
      </c>
      <c r="H11669">
        <v>40</v>
      </c>
      <c r="I11669" t="s">
        <v>244</v>
      </c>
      <c r="J11669" t="s">
        <v>245</v>
      </c>
      <c r="K11669">
        <v>0</v>
      </c>
      <c r="L11669">
        <v>3</v>
      </c>
      <c r="M11669">
        <v>0</v>
      </c>
      <c r="N11669">
        <v>0</v>
      </c>
      <c r="O11669">
        <v>4</v>
      </c>
      <c r="P11669">
        <v>0</v>
      </c>
      <c r="Q11669" s="28">
        <v>41293.061805555553</v>
      </c>
      <c r="R11669" s="28">
        <v>41295.345833333333</v>
      </c>
      <c r="S11669" t="s">
        <v>36797</v>
      </c>
      <c r="T11669" s="27">
        <v>41292</v>
      </c>
      <c r="V11669">
        <v>1</v>
      </c>
      <c r="W11669" t="s">
        <v>32</v>
      </c>
      <c r="X11669" t="s">
        <v>261</v>
      </c>
      <c r="Y11669">
        <v>1</v>
      </c>
      <c r="AA11669" t="s">
        <v>36798</v>
      </c>
      <c r="AB11669" t="s">
        <v>36</v>
      </c>
      <c r="AD11669" s="27">
        <v>41301</v>
      </c>
      <c r="AE11669" t="s">
        <v>324</v>
      </c>
      <c r="AH11669">
        <v>0</v>
      </c>
      <c r="AN11669" t="s">
        <v>238</v>
      </c>
      <c r="AO11669">
        <v>2</v>
      </c>
      <c r="AP11669" t="s">
        <v>239</v>
      </c>
      <c r="AQ11669" s="27">
        <v>41293</v>
      </c>
      <c r="AR11669" t="s">
        <v>240</v>
      </c>
      <c r="AS11669">
        <v>3</v>
      </c>
      <c r="AT11669" t="s">
        <v>239</v>
      </c>
      <c r="AU11669" s="27">
        <v>41293</v>
      </c>
    </row>
    <row r="11670" spans="1:47" x14ac:dyDescent="0.2">
      <c r="A11670">
        <v>11669</v>
      </c>
      <c r="B11670" t="s">
        <v>36799</v>
      </c>
      <c r="C11670" t="s">
        <v>6393</v>
      </c>
      <c r="D11670" t="s">
        <v>3828</v>
      </c>
      <c r="E11670" s="27">
        <v>41837</v>
      </c>
      <c r="F11670" t="s">
        <v>233</v>
      </c>
      <c r="G11670" s="27">
        <v>17168</v>
      </c>
      <c r="H11670">
        <v>69</v>
      </c>
      <c r="I11670" t="s">
        <v>234</v>
      </c>
      <c r="J11670" t="s">
        <v>250</v>
      </c>
      <c r="K11670">
        <v>0</v>
      </c>
      <c r="L11670">
        <v>2</v>
      </c>
      <c r="M11670">
        <v>0</v>
      </c>
      <c r="N11670">
        <v>0</v>
      </c>
      <c r="O11670">
        <v>6</v>
      </c>
      <c r="P11670">
        <v>-1</v>
      </c>
      <c r="Q11670" s="28">
        <v>41836.080555555556</v>
      </c>
      <c r="R11670" s="28">
        <v>41845.244444444441</v>
      </c>
      <c r="S11670" t="s">
        <v>36800</v>
      </c>
      <c r="T11670" s="27">
        <v>41836</v>
      </c>
      <c r="V11670">
        <v>1</v>
      </c>
      <c r="W11670" t="s">
        <v>32</v>
      </c>
      <c r="X11670" t="s">
        <v>364</v>
      </c>
      <c r="Y11670">
        <v>0</v>
      </c>
      <c r="AB11670" t="s">
        <v>237</v>
      </c>
      <c r="AH11670">
        <v>0</v>
      </c>
      <c r="AN11670" t="s">
        <v>238</v>
      </c>
      <c r="AO11670">
        <v>1</v>
      </c>
      <c r="AP11670" t="s">
        <v>239</v>
      </c>
      <c r="AQ11670" s="27">
        <v>41837</v>
      </c>
      <c r="AR11670" t="s">
        <v>240</v>
      </c>
      <c r="AS11670">
        <v>2</v>
      </c>
      <c r="AT11670" t="s">
        <v>239</v>
      </c>
      <c r="AU11670" s="27">
        <v>41837</v>
      </c>
    </row>
    <row r="11671" spans="1:47" x14ac:dyDescent="0.2">
      <c r="A11671">
        <v>11670</v>
      </c>
      <c r="B11671" t="s">
        <v>36801</v>
      </c>
      <c r="C11671" t="s">
        <v>8694</v>
      </c>
      <c r="D11671" t="s">
        <v>5995</v>
      </c>
      <c r="E11671" s="27">
        <v>41804</v>
      </c>
      <c r="F11671" t="s">
        <v>233</v>
      </c>
      <c r="G11671" s="27">
        <v>26228</v>
      </c>
      <c r="H11671">
        <v>44</v>
      </c>
      <c r="I11671" t="s">
        <v>244</v>
      </c>
      <c r="J11671" t="s">
        <v>245</v>
      </c>
      <c r="K11671">
        <v>0</v>
      </c>
      <c r="L11671">
        <v>1</v>
      </c>
      <c r="M11671">
        <v>0</v>
      </c>
      <c r="N11671">
        <v>0</v>
      </c>
      <c r="O11671">
        <v>0</v>
      </c>
      <c r="W11671" t="s">
        <v>237</v>
      </c>
      <c r="Y11671">
        <v>-1</v>
      </c>
      <c r="AB11671" t="s">
        <v>237</v>
      </c>
      <c r="AH11671">
        <v>0</v>
      </c>
      <c r="AN11671" t="s">
        <v>238</v>
      </c>
      <c r="AO11671">
        <v>1</v>
      </c>
      <c r="AP11671" t="s">
        <v>239</v>
      </c>
      <c r="AQ11671" s="27">
        <v>41804</v>
      </c>
      <c r="AR11671" t="s">
        <v>240</v>
      </c>
      <c r="AS11671">
        <v>1</v>
      </c>
      <c r="AT11671" t="s">
        <v>239</v>
      </c>
      <c r="AU11671" s="27">
        <v>41804</v>
      </c>
    </row>
    <row r="11672" spans="1:47" x14ac:dyDescent="0.2">
      <c r="A11672">
        <v>11671</v>
      </c>
      <c r="B11672" t="s">
        <v>36802</v>
      </c>
      <c r="C11672" t="s">
        <v>36803</v>
      </c>
      <c r="D11672" t="s">
        <v>15974</v>
      </c>
      <c r="E11672" s="27">
        <v>41995</v>
      </c>
      <c r="F11672" t="s">
        <v>294</v>
      </c>
      <c r="G11672" s="27">
        <v>19923</v>
      </c>
      <c r="H11672">
        <v>61</v>
      </c>
      <c r="I11672" t="s">
        <v>234</v>
      </c>
      <c r="J11672" t="s">
        <v>353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-2</v>
      </c>
      <c r="Q11672" s="28">
        <v>41993.310416666667</v>
      </c>
      <c r="R11672" s="28">
        <v>41994.315972222219</v>
      </c>
      <c r="S11672" t="s">
        <v>36804</v>
      </c>
      <c r="T11672" s="27">
        <v>41993</v>
      </c>
      <c r="V11672">
        <v>2</v>
      </c>
      <c r="W11672" t="s">
        <v>32</v>
      </c>
      <c r="X11672" t="s">
        <v>5906</v>
      </c>
      <c r="Y11672">
        <v>0</v>
      </c>
      <c r="AB11672" t="s">
        <v>237</v>
      </c>
      <c r="AH11672">
        <v>0</v>
      </c>
      <c r="AN11672" t="s">
        <v>238</v>
      </c>
      <c r="AO11672">
        <v>1</v>
      </c>
      <c r="AP11672" t="s">
        <v>239</v>
      </c>
      <c r="AQ11672" s="27">
        <v>41995</v>
      </c>
      <c r="AR11672" t="s">
        <v>240</v>
      </c>
      <c r="AS11672">
        <v>1</v>
      </c>
      <c r="AT11672" t="s">
        <v>239</v>
      </c>
      <c r="AU11672" s="27">
        <v>41995</v>
      </c>
    </row>
    <row r="11673" spans="1:47" x14ac:dyDescent="0.2">
      <c r="A11673">
        <v>11672</v>
      </c>
      <c r="B11673" t="s">
        <v>36805</v>
      </c>
      <c r="C11673" t="s">
        <v>36353</v>
      </c>
      <c r="D11673" t="s">
        <v>2147</v>
      </c>
      <c r="E11673" s="27">
        <v>41995</v>
      </c>
      <c r="F11673" t="s">
        <v>233</v>
      </c>
      <c r="G11673" s="27">
        <v>32613</v>
      </c>
      <c r="H11673">
        <v>27</v>
      </c>
      <c r="I11673" t="s">
        <v>244</v>
      </c>
      <c r="J11673" t="s">
        <v>245</v>
      </c>
      <c r="K11673">
        <v>0</v>
      </c>
      <c r="L11673">
        <v>2</v>
      </c>
      <c r="M11673">
        <v>0</v>
      </c>
      <c r="N11673">
        <v>1</v>
      </c>
      <c r="O11673">
        <v>0</v>
      </c>
      <c r="P11673">
        <v>-1</v>
      </c>
      <c r="Q11673" s="28">
        <v>41994.432638888888</v>
      </c>
      <c r="R11673" s="28">
        <v>41995.063194444447</v>
      </c>
      <c r="S11673" t="s">
        <v>36806</v>
      </c>
      <c r="T11673" s="27">
        <v>41994</v>
      </c>
      <c r="V11673">
        <v>1</v>
      </c>
      <c r="W11673" t="s">
        <v>36</v>
      </c>
      <c r="X11673" t="s">
        <v>279</v>
      </c>
      <c r="Y11673">
        <v>0</v>
      </c>
      <c r="AB11673" t="s">
        <v>237</v>
      </c>
      <c r="AH11673">
        <v>0</v>
      </c>
      <c r="AN11673" t="s">
        <v>238</v>
      </c>
      <c r="AO11673">
        <v>2</v>
      </c>
      <c r="AP11673" t="s">
        <v>239</v>
      </c>
      <c r="AQ11673" s="27">
        <v>41995</v>
      </c>
      <c r="AR11673" t="s">
        <v>240</v>
      </c>
      <c r="AS11673">
        <v>2</v>
      </c>
      <c r="AT11673" t="s">
        <v>239</v>
      </c>
      <c r="AU11673" s="27">
        <v>41995</v>
      </c>
    </row>
    <row r="11674" spans="1:47" x14ac:dyDescent="0.2">
      <c r="A11674">
        <v>11673</v>
      </c>
      <c r="B11674" t="s">
        <v>36807</v>
      </c>
      <c r="C11674" t="s">
        <v>21915</v>
      </c>
      <c r="D11674" t="s">
        <v>20573</v>
      </c>
      <c r="E11674" s="27">
        <v>41405</v>
      </c>
      <c r="F11674" t="s">
        <v>233</v>
      </c>
      <c r="G11674" s="27">
        <v>29514</v>
      </c>
      <c r="H11674">
        <v>35</v>
      </c>
      <c r="I11674" t="s">
        <v>244</v>
      </c>
      <c r="J11674" t="s">
        <v>250</v>
      </c>
      <c r="K11674">
        <v>2</v>
      </c>
      <c r="L11674">
        <v>10</v>
      </c>
      <c r="M11674">
        <v>3</v>
      </c>
      <c r="N11674">
        <v>1</v>
      </c>
      <c r="O11674">
        <v>27</v>
      </c>
      <c r="P11674">
        <v>-1</v>
      </c>
      <c r="Q11674" s="28">
        <v>41404.058333333334</v>
      </c>
      <c r="R11674" s="28">
        <v>41597.268055555556</v>
      </c>
      <c r="S11674" t="s">
        <v>36808</v>
      </c>
      <c r="T11674" s="27">
        <v>41404</v>
      </c>
      <c r="V11674">
        <v>1</v>
      </c>
      <c r="W11674" t="s">
        <v>32</v>
      </c>
      <c r="X11674" t="s">
        <v>1406</v>
      </c>
      <c r="Y11674">
        <v>0</v>
      </c>
      <c r="AB11674" t="s">
        <v>237</v>
      </c>
      <c r="AH11674">
        <v>0</v>
      </c>
      <c r="AN11674" t="s">
        <v>238</v>
      </c>
      <c r="AO11674">
        <v>7</v>
      </c>
      <c r="AP11674" t="s">
        <v>246</v>
      </c>
      <c r="AQ11674" s="27">
        <v>41405</v>
      </c>
      <c r="AR11674" t="s">
        <v>240</v>
      </c>
      <c r="AS11674">
        <v>10</v>
      </c>
      <c r="AT11674" t="s">
        <v>269</v>
      </c>
      <c r="AU11674" s="27">
        <v>41405</v>
      </c>
    </row>
    <row r="11675" spans="1:47" x14ac:dyDescent="0.2">
      <c r="A11675">
        <v>11674</v>
      </c>
      <c r="B11675" t="s">
        <v>36809</v>
      </c>
      <c r="C11675" t="s">
        <v>36810</v>
      </c>
      <c r="D11675" t="s">
        <v>36811</v>
      </c>
      <c r="E11675" s="27">
        <v>41983</v>
      </c>
      <c r="F11675" t="s">
        <v>294</v>
      </c>
      <c r="G11675" s="27">
        <v>30993</v>
      </c>
      <c r="H11675">
        <v>31</v>
      </c>
      <c r="I11675" t="s">
        <v>244</v>
      </c>
      <c r="J11675" t="s">
        <v>353</v>
      </c>
      <c r="K11675">
        <v>0</v>
      </c>
      <c r="L11675">
        <v>2</v>
      </c>
      <c r="M11675">
        <v>0</v>
      </c>
      <c r="N11675">
        <v>0</v>
      </c>
      <c r="O11675">
        <v>0</v>
      </c>
      <c r="P11675">
        <v>-1</v>
      </c>
      <c r="Q11675" s="28">
        <v>41982.53402777778</v>
      </c>
      <c r="R11675" s="28">
        <v>41983.051388888889</v>
      </c>
      <c r="S11675" t="s">
        <v>36812</v>
      </c>
      <c r="T11675" s="27">
        <v>41982</v>
      </c>
      <c r="V11675">
        <v>1</v>
      </c>
      <c r="W11675" t="s">
        <v>36</v>
      </c>
      <c r="X11675" t="s">
        <v>279</v>
      </c>
      <c r="Y11675">
        <v>0</v>
      </c>
      <c r="AB11675" t="s">
        <v>237</v>
      </c>
      <c r="AH11675">
        <v>0</v>
      </c>
      <c r="AN11675" t="s">
        <v>238</v>
      </c>
      <c r="AO11675">
        <v>2</v>
      </c>
      <c r="AP11675" t="s">
        <v>239</v>
      </c>
      <c r="AQ11675" s="27">
        <v>41983</v>
      </c>
      <c r="AR11675" t="s">
        <v>240</v>
      </c>
      <c r="AS11675">
        <v>2</v>
      </c>
      <c r="AT11675" t="s">
        <v>239</v>
      </c>
      <c r="AU11675" s="27">
        <v>41983</v>
      </c>
    </row>
    <row r="11676" spans="1:47" x14ac:dyDescent="0.2">
      <c r="A11676">
        <v>11675</v>
      </c>
      <c r="B11676" t="s">
        <v>6779</v>
      </c>
      <c r="C11676" t="s">
        <v>726</v>
      </c>
      <c r="D11676" t="s">
        <v>266</v>
      </c>
      <c r="E11676" s="27">
        <v>41792</v>
      </c>
      <c r="F11676" t="s">
        <v>233</v>
      </c>
      <c r="G11676" s="27">
        <v>33193</v>
      </c>
      <c r="H11676">
        <v>25</v>
      </c>
      <c r="I11676" t="s">
        <v>244</v>
      </c>
      <c r="J11676" t="s">
        <v>250</v>
      </c>
      <c r="K11676">
        <v>2</v>
      </c>
      <c r="L11676">
        <v>10</v>
      </c>
      <c r="M11676">
        <v>3</v>
      </c>
      <c r="N11676">
        <v>1</v>
      </c>
      <c r="O11676">
        <v>14</v>
      </c>
      <c r="P11676">
        <v>175</v>
      </c>
      <c r="Q11676" s="28">
        <v>41967.35</v>
      </c>
      <c r="R11676" s="28">
        <v>42045.498611111114</v>
      </c>
      <c r="S11676" t="s">
        <v>36813</v>
      </c>
      <c r="U11676" s="27">
        <v>41516</v>
      </c>
      <c r="V11676">
        <v>276</v>
      </c>
      <c r="W11676" t="s">
        <v>32</v>
      </c>
      <c r="X11676" t="s">
        <v>274</v>
      </c>
      <c r="Y11676">
        <v>0</v>
      </c>
      <c r="AB11676" t="s">
        <v>237</v>
      </c>
      <c r="AH11676">
        <v>0</v>
      </c>
      <c r="AN11676" t="s">
        <v>238</v>
      </c>
      <c r="AO11676">
        <v>9</v>
      </c>
      <c r="AP11676" t="s">
        <v>269</v>
      </c>
      <c r="AQ11676" s="27">
        <v>41792</v>
      </c>
      <c r="AR11676" t="s">
        <v>240</v>
      </c>
      <c r="AS11676">
        <v>10</v>
      </c>
      <c r="AT11676" t="s">
        <v>269</v>
      </c>
      <c r="AU11676" s="27">
        <v>41792</v>
      </c>
    </row>
    <row r="11677" spans="1:47" x14ac:dyDescent="0.2">
      <c r="A11677">
        <v>11676</v>
      </c>
      <c r="B11677" t="s">
        <v>36814</v>
      </c>
      <c r="C11677" t="s">
        <v>1127</v>
      </c>
      <c r="D11677" t="s">
        <v>3964</v>
      </c>
      <c r="E11677" s="27">
        <v>41296</v>
      </c>
      <c r="F11677" t="s">
        <v>233</v>
      </c>
      <c r="G11677" s="27">
        <v>34317</v>
      </c>
      <c r="H11677">
        <v>22</v>
      </c>
      <c r="I11677" t="s">
        <v>259</v>
      </c>
      <c r="J11677" t="s">
        <v>250</v>
      </c>
      <c r="K11677">
        <v>0</v>
      </c>
      <c r="L11677">
        <v>7</v>
      </c>
      <c r="M11677">
        <v>0</v>
      </c>
      <c r="N11677">
        <v>0</v>
      </c>
      <c r="O11677">
        <v>2</v>
      </c>
      <c r="P11677">
        <v>-1</v>
      </c>
      <c r="Q11677" s="28">
        <v>41295.132638888892</v>
      </c>
      <c r="R11677" s="28">
        <v>41296.375694444447</v>
      </c>
      <c r="S11677" t="s">
        <v>36815</v>
      </c>
      <c r="T11677" s="27">
        <v>41295</v>
      </c>
      <c r="V11677">
        <v>1</v>
      </c>
      <c r="W11677" t="s">
        <v>36</v>
      </c>
      <c r="X11677" t="s">
        <v>279</v>
      </c>
      <c r="Y11677">
        <v>1</v>
      </c>
      <c r="AA11677" t="s">
        <v>36816</v>
      </c>
      <c r="AB11677" t="s">
        <v>32</v>
      </c>
      <c r="AC11677">
        <v>25</v>
      </c>
      <c r="AD11677" s="27">
        <v>41512</v>
      </c>
      <c r="AE11677" t="s">
        <v>867</v>
      </c>
      <c r="AF11677" s="27">
        <v>41537</v>
      </c>
      <c r="AG11677" s="27">
        <v>41626</v>
      </c>
      <c r="AH11677">
        <v>1</v>
      </c>
      <c r="AJ11677" t="s">
        <v>36816</v>
      </c>
      <c r="AK11677" t="s">
        <v>312</v>
      </c>
      <c r="AL11677" s="27">
        <v>41512</v>
      </c>
      <c r="AM11677" t="s">
        <v>867</v>
      </c>
      <c r="AN11677" t="s">
        <v>238</v>
      </c>
      <c r="AO11677">
        <v>6</v>
      </c>
      <c r="AP11677" t="s">
        <v>246</v>
      </c>
      <c r="AQ11677" s="27">
        <v>41296</v>
      </c>
      <c r="AR11677" t="s">
        <v>240</v>
      </c>
      <c r="AS11677">
        <v>7</v>
      </c>
      <c r="AT11677" t="s">
        <v>246</v>
      </c>
      <c r="AU11677" s="27">
        <v>41296</v>
      </c>
    </row>
    <row r="11678" spans="1:47" x14ac:dyDescent="0.2">
      <c r="A11678">
        <v>11677</v>
      </c>
      <c r="B11678" t="s">
        <v>4180</v>
      </c>
      <c r="C11678" t="s">
        <v>990</v>
      </c>
      <c r="D11678" t="s">
        <v>266</v>
      </c>
      <c r="E11678" s="27">
        <v>41604</v>
      </c>
      <c r="F11678" t="s">
        <v>233</v>
      </c>
      <c r="G11678" s="27">
        <v>28950</v>
      </c>
      <c r="H11678">
        <v>37</v>
      </c>
      <c r="I11678" t="s">
        <v>244</v>
      </c>
      <c r="J11678" t="s">
        <v>245</v>
      </c>
      <c r="K11678">
        <v>0</v>
      </c>
      <c r="L11678">
        <v>2</v>
      </c>
      <c r="M11678">
        <v>0</v>
      </c>
      <c r="N11678">
        <v>0</v>
      </c>
      <c r="O11678">
        <v>3</v>
      </c>
      <c r="P11678">
        <v>-18</v>
      </c>
      <c r="Q11678" s="28">
        <v>41586.165972222225</v>
      </c>
      <c r="R11678" s="28">
        <v>41600.398611111108</v>
      </c>
      <c r="S11678" t="s">
        <v>36817</v>
      </c>
      <c r="T11678" s="27">
        <v>41586</v>
      </c>
      <c r="V11678">
        <v>18</v>
      </c>
      <c r="W11678" t="s">
        <v>36</v>
      </c>
      <c r="X11678" t="s">
        <v>324</v>
      </c>
      <c r="Y11678">
        <v>0</v>
      </c>
      <c r="AB11678" t="s">
        <v>237</v>
      </c>
      <c r="AH11678">
        <v>0</v>
      </c>
      <c r="AN11678" t="s">
        <v>238</v>
      </c>
      <c r="AO11678">
        <v>1</v>
      </c>
      <c r="AP11678" t="s">
        <v>239</v>
      </c>
      <c r="AQ11678" s="27">
        <v>41604</v>
      </c>
      <c r="AR11678" t="s">
        <v>240</v>
      </c>
      <c r="AS11678">
        <v>2</v>
      </c>
      <c r="AT11678" t="s">
        <v>239</v>
      </c>
      <c r="AU11678" s="27">
        <v>41604</v>
      </c>
    </row>
    <row r="11679" spans="1:47" x14ac:dyDescent="0.2">
      <c r="A11679">
        <v>11678</v>
      </c>
      <c r="B11679" t="s">
        <v>36818</v>
      </c>
      <c r="C11679" t="s">
        <v>746</v>
      </c>
      <c r="D11679" t="s">
        <v>36819</v>
      </c>
      <c r="E11679" s="27">
        <v>41508</v>
      </c>
      <c r="F11679" t="s">
        <v>233</v>
      </c>
      <c r="G11679" s="27">
        <v>33177</v>
      </c>
      <c r="H11679">
        <v>25</v>
      </c>
      <c r="I11679" t="s">
        <v>244</v>
      </c>
      <c r="J11679" t="s">
        <v>353</v>
      </c>
      <c r="K11679">
        <v>0</v>
      </c>
      <c r="L11679">
        <v>2</v>
      </c>
      <c r="M11679">
        <v>0</v>
      </c>
      <c r="N11679">
        <v>1</v>
      </c>
      <c r="O11679">
        <v>0</v>
      </c>
      <c r="P11679">
        <v>-1</v>
      </c>
      <c r="Q11679" s="28">
        <v>41507.206250000003</v>
      </c>
      <c r="R11679" s="28">
        <v>41508.200694444444</v>
      </c>
      <c r="S11679" t="s">
        <v>36820</v>
      </c>
      <c r="T11679" s="27">
        <v>41507</v>
      </c>
      <c r="V11679">
        <v>1</v>
      </c>
      <c r="W11679" t="s">
        <v>32</v>
      </c>
      <c r="X11679" t="s">
        <v>268</v>
      </c>
      <c r="Y11679">
        <v>1</v>
      </c>
      <c r="AA11679" t="s">
        <v>36821</v>
      </c>
      <c r="AB11679" t="s">
        <v>32</v>
      </c>
      <c r="AC11679">
        <v>0</v>
      </c>
      <c r="AD11679" s="27">
        <v>41544</v>
      </c>
      <c r="AE11679" t="s">
        <v>261</v>
      </c>
      <c r="AF11679" s="27">
        <v>41544</v>
      </c>
      <c r="AG11679" s="27">
        <v>41544</v>
      </c>
      <c r="AH11679">
        <v>0</v>
      </c>
      <c r="AN11679" t="s">
        <v>238</v>
      </c>
      <c r="AO11679">
        <v>3</v>
      </c>
      <c r="AP11679" t="s">
        <v>239</v>
      </c>
      <c r="AQ11679" s="27">
        <v>41508</v>
      </c>
      <c r="AR11679" t="s">
        <v>240</v>
      </c>
      <c r="AS11679">
        <v>2</v>
      </c>
      <c r="AT11679" t="s">
        <v>239</v>
      </c>
      <c r="AU11679" s="27">
        <v>41508</v>
      </c>
    </row>
    <row r="11680" spans="1:47" x14ac:dyDescent="0.2">
      <c r="A11680">
        <v>11679</v>
      </c>
      <c r="B11680" t="s">
        <v>6266</v>
      </c>
      <c r="C11680" t="s">
        <v>1916</v>
      </c>
      <c r="D11680" t="s">
        <v>6267</v>
      </c>
      <c r="E11680" s="27">
        <v>41727</v>
      </c>
      <c r="F11680" t="s">
        <v>233</v>
      </c>
      <c r="G11680" s="27">
        <v>32667</v>
      </c>
      <c r="H11680">
        <v>26</v>
      </c>
      <c r="I11680" t="s">
        <v>244</v>
      </c>
      <c r="J11680" t="s">
        <v>250</v>
      </c>
      <c r="K11680">
        <v>0</v>
      </c>
      <c r="L11680">
        <v>3</v>
      </c>
      <c r="M11680">
        <v>0</v>
      </c>
      <c r="N11680">
        <v>0</v>
      </c>
      <c r="O11680">
        <v>1</v>
      </c>
      <c r="P11680">
        <v>-1</v>
      </c>
      <c r="Q11680" s="28">
        <v>41726.481249999997</v>
      </c>
      <c r="R11680" s="28">
        <v>41732.393750000003</v>
      </c>
      <c r="S11680" t="s">
        <v>36822</v>
      </c>
      <c r="T11680" s="27">
        <v>41726</v>
      </c>
      <c r="V11680">
        <v>1</v>
      </c>
      <c r="W11680" t="s">
        <v>32</v>
      </c>
      <c r="X11680" t="s">
        <v>10694</v>
      </c>
      <c r="Y11680">
        <v>1</v>
      </c>
      <c r="AA11680" t="s">
        <v>36823</v>
      </c>
      <c r="AB11680" t="s">
        <v>32</v>
      </c>
      <c r="AC11680">
        <v>1</v>
      </c>
      <c r="AD11680" s="27">
        <v>41978</v>
      </c>
      <c r="AE11680" t="s">
        <v>2730</v>
      </c>
      <c r="AF11680" s="27">
        <v>41979</v>
      </c>
      <c r="AG11680" s="27">
        <v>42066</v>
      </c>
      <c r="AH11680">
        <v>1</v>
      </c>
      <c r="AJ11680" t="s">
        <v>36823</v>
      </c>
      <c r="AK11680" t="s">
        <v>312</v>
      </c>
      <c r="AL11680" s="27">
        <v>41978</v>
      </c>
      <c r="AM11680" t="s">
        <v>2730</v>
      </c>
      <c r="AN11680" t="s">
        <v>238</v>
      </c>
      <c r="AO11680">
        <v>2</v>
      </c>
      <c r="AP11680" t="s">
        <v>239</v>
      </c>
      <c r="AQ11680" s="27">
        <v>41727</v>
      </c>
      <c r="AR11680" t="s">
        <v>240</v>
      </c>
      <c r="AS11680">
        <v>3</v>
      </c>
      <c r="AT11680" t="s">
        <v>239</v>
      </c>
      <c r="AU11680" s="27">
        <v>41727</v>
      </c>
    </row>
    <row r="11681" spans="1:47" x14ac:dyDescent="0.2">
      <c r="A11681">
        <v>11680</v>
      </c>
      <c r="B11681" t="s">
        <v>36824</v>
      </c>
      <c r="C11681" t="s">
        <v>963</v>
      </c>
      <c r="D11681" t="s">
        <v>36825</v>
      </c>
      <c r="E11681" s="27">
        <v>41611</v>
      </c>
      <c r="F11681" t="s">
        <v>233</v>
      </c>
      <c r="G11681" s="27">
        <v>29307</v>
      </c>
      <c r="H11681">
        <v>36</v>
      </c>
      <c r="I11681" t="s">
        <v>244</v>
      </c>
      <c r="J11681" t="s">
        <v>245</v>
      </c>
      <c r="K11681">
        <v>0</v>
      </c>
      <c r="L11681">
        <v>2</v>
      </c>
      <c r="M11681">
        <v>0</v>
      </c>
      <c r="N11681">
        <v>0</v>
      </c>
      <c r="O11681">
        <v>0</v>
      </c>
      <c r="W11681" t="s">
        <v>237</v>
      </c>
      <c r="Y11681">
        <v>-1</v>
      </c>
      <c r="AB11681" t="s">
        <v>237</v>
      </c>
      <c r="AH11681">
        <v>0</v>
      </c>
      <c r="AN11681" t="s">
        <v>238</v>
      </c>
      <c r="AO11681">
        <v>1</v>
      </c>
      <c r="AP11681" t="s">
        <v>239</v>
      </c>
      <c r="AQ11681" s="27">
        <v>41611</v>
      </c>
      <c r="AR11681" t="s">
        <v>240</v>
      </c>
      <c r="AS11681">
        <v>2</v>
      </c>
      <c r="AT11681" t="s">
        <v>239</v>
      </c>
      <c r="AU11681" s="27">
        <v>41611</v>
      </c>
    </row>
    <row r="11682" spans="1:47" x14ac:dyDescent="0.2">
      <c r="A11682">
        <v>11681</v>
      </c>
      <c r="B11682" t="s">
        <v>36826</v>
      </c>
      <c r="C11682" t="s">
        <v>2424</v>
      </c>
      <c r="D11682" t="s">
        <v>4363</v>
      </c>
      <c r="E11682" s="27">
        <v>41374</v>
      </c>
      <c r="F11682" t="s">
        <v>233</v>
      </c>
      <c r="G11682" s="27">
        <v>30147</v>
      </c>
      <c r="H11682">
        <v>33</v>
      </c>
      <c r="I11682" t="s">
        <v>244</v>
      </c>
      <c r="J11682" t="s">
        <v>250</v>
      </c>
      <c r="K11682">
        <v>0</v>
      </c>
      <c r="L11682">
        <v>9</v>
      </c>
      <c r="M11682">
        <v>2</v>
      </c>
      <c r="N11682">
        <v>0</v>
      </c>
      <c r="O11682">
        <v>7</v>
      </c>
      <c r="P11682">
        <v>-1</v>
      </c>
      <c r="Q11682" s="28">
        <v>41373.304166666669</v>
      </c>
      <c r="R11682" s="28">
        <v>41375.254861111112</v>
      </c>
      <c r="S11682" t="s">
        <v>36827</v>
      </c>
      <c r="T11682" s="27">
        <v>41373</v>
      </c>
      <c r="V11682">
        <v>1</v>
      </c>
      <c r="W11682" t="s">
        <v>32</v>
      </c>
      <c r="X11682" t="s">
        <v>286</v>
      </c>
      <c r="Y11682">
        <v>1</v>
      </c>
      <c r="AA11682" t="s">
        <v>36828</v>
      </c>
      <c r="AB11682" t="s">
        <v>32</v>
      </c>
      <c r="AC11682">
        <v>137</v>
      </c>
      <c r="AD11682" s="27">
        <v>42299</v>
      </c>
      <c r="AE11682" t="s">
        <v>254</v>
      </c>
      <c r="AF11682" s="27">
        <v>42436</v>
      </c>
      <c r="AG11682" s="27">
        <v>42437</v>
      </c>
      <c r="AH11682">
        <v>1</v>
      </c>
      <c r="AJ11682" t="s">
        <v>36828</v>
      </c>
      <c r="AK11682" t="s">
        <v>255</v>
      </c>
      <c r="AL11682" s="27">
        <v>42299</v>
      </c>
      <c r="AM11682" t="s">
        <v>254</v>
      </c>
      <c r="AN11682" t="s">
        <v>238</v>
      </c>
      <c r="AO11682">
        <v>6</v>
      </c>
      <c r="AP11682" t="s">
        <v>246</v>
      </c>
      <c r="AQ11682" s="27">
        <v>41374</v>
      </c>
      <c r="AR11682" t="s">
        <v>240</v>
      </c>
      <c r="AS11682">
        <v>9</v>
      </c>
      <c r="AT11682" t="s">
        <v>269</v>
      </c>
      <c r="AU11682" s="27">
        <v>41374</v>
      </c>
    </row>
    <row r="11683" spans="1:47" x14ac:dyDescent="0.2">
      <c r="A11683">
        <v>11682</v>
      </c>
      <c r="B11683" t="s">
        <v>36829</v>
      </c>
      <c r="C11683" t="s">
        <v>1908</v>
      </c>
      <c r="D11683" t="s">
        <v>331</v>
      </c>
      <c r="E11683" s="27">
        <v>41958</v>
      </c>
      <c r="F11683" t="s">
        <v>233</v>
      </c>
      <c r="G11683" s="27">
        <v>26522</v>
      </c>
      <c r="H11683">
        <v>43</v>
      </c>
      <c r="I11683" t="s">
        <v>244</v>
      </c>
      <c r="J11683" t="s">
        <v>250</v>
      </c>
      <c r="K11683">
        <v>0</v>
      </c>
      <c r="L11683">
        <v>8</v>
      </c>
      <c r="M11683">
        <v>0</v>
      </c>
      <c r="N11683">
        <v>0</v>
      </c>
      <c r="O11683">
        <v>6</v>
      </c>
      <c r="P11683">
        <v>-1</v>
      </c>
      <c r="Q11683" s="28">
        <v>41957.093055555553</v>
      </c>
      <c r="R11683" s="28">
        <v>41960.242361111108</v>
      </c>
      <c r="S11683" t="s">
        <v>36830</v>
      </c>
      <c r="U11683" s="27">
        <v>41957</v>
      </c>
      <c r="V11683">
        <v>1</v>
      </c>
      <c r="W11683" t="s">
        <v>36</v>
      </c>
      <c r="X11683" t="s">
        <v>274</v>
      </c>
      <c r="Y11683">
        <v>1</v>
      </c>
      <c r="AA11683" t="s">
        <v>36831</v>
      </c>
      <c r="AB11683" t="s">
        <v>36</v>
      </c>
      <c r="AC11683">
        <v>0</v>
      </c>
      <c r="AD11683" s="27">
        <v>41970</v>
      </c>
      <c r="AE11683" t="s">
        <v>474</v>
      </c>
      <c r="AF11683" s="27">
        <v>41970</v>
      </c>
      <c r="AG11683" s="27">
        <v>41978</v>
      </c>
      <c r="AH11683">
        <v>0</v>
      </c>
      <c r="AN11683" t="s">
        <v>238</v>
      </c>
      <c r="AO11683">
        <v>4</v>
      </c>
      <c r="AP11683" t="s">
        <v>239</v>
      </c>
      <c r="AQ11683" s="27">
        <v>41958</v>
      </c>
      <c r="AR11683" t="s">
        <v>240</v>
      </c>
      <c r="AS11683">
        <v>8</v>
      </c>
      <c r="AT11683" t="s">
        <v>269</v>
      </c>
      <c r="AU11683" s="27">
        <v>41958</v>
      </c>
    </row>
    <row r="11684" spans="1:47" x14ac:dyDescent="0.2">
      <c r="A11684">
        <v>11683</v>
      </c>
      <c r="B11684" t="s">
        <v>36832</v>
      </c>
      <c r="C11684" t="s">
        <v>2809</v>
      </c>
      <c r="D11684" t="s">
        <v>36833</v>
      </c>
      <c r="E11684" s="27">
        <v>41709</v>
      </c>
      <c r="F11684" t="s">
        <v>233</v>
      </c>
      <c r="G11684" s="27">
        <v>30892</v>
      </c>
      <c r="H11684">
        <v>31</v>
      </c>
      <c r="I11684" t="s">
        <v>244</v>
      </c>
      <c r="J11684" t="s">
        <v>250</v>
      </c>
      <c r="K11684">
        <v>0</v>
      </c>
      <c r="L11684">
        <v>3</v>
      </c>
      <c r="M11684">
        <v>0</v>
      </c>
      <c r="N11684">
        <v>0</v>
      </c>
      <c r="O11684">
        <v>0</v>
      </c>
      <c r="P11684">
        <v>0</v>
      </c>
      <c r="Q11684" s="28">
        <v>41709.219444444447</v>
      </c>
      <c r="R11684" s="28">
        <v>41710.159722222219</v>
      </c>
      <c r="S11684" t="s">
        <v>36834</v>
      </c>
      <c r="T11684" s="27">
        <v>41709</v>
      </c>
      <c r="V11684">
        <v>0</v>
      </c>
      <c r="W11684" t="s">
        <v>32</v>
      </c>
      <c r="X11684" t="s">
        <v>1089</v>
      </c>
      <c r="Y11684">
        <v>0</v>
      </c>
      <c r="AB11684" t="s">
        <v>237</v>
      </c>
      <c r="AH11684">
        <v>0</v>
      </c>
      <c r="AN11684" t="s">
        <v>238</v>
      </c>
      <c r="AO11684">
        <v>2</v>
      </c>
      <c r="AP11684" t="s">
        <v>239</v>
      </c>
      <c r="AQ11684" s="27">
        <v>41709</v>
      </c>
      <c r="AR11684" t="s">
        <v>240</v>
      </c>
      <c r="AS11684">
        <v>3</v>
      </c>
      <c r="AT11684" t="s">
        <v>239</v>
      </c>
      <c r="AU11684" s="27">
        <v>41709</v>
      </c>
    </row>
    <row r="11685" spans="1:47" x14ac:dyDescent="0.2">
      <c r="A11685">
        <v>11684</v>
      </c>
      <c r="B11685" t="s">
        <v>36835</v>
      </c>
      <c r="C11685" t="s">
        <v>400</v>
      </c>
      <c r="D11685" t="s">
        <v>22770</v>
      </c>
      <c r="E11685" s="27">
        <v>41618</v>
      </c>
      <c r="F11685" t="s">
        <v>233</v>
      </c>
      <c r="G11685" s="27">
        <v>25763</v>
      </c>
      <c r="H11685">
        <v>45</v>
      </c>
      <c r="I11685" t="s">
        <v>234</v>
      </c>
      <c r="J11685" t="s">
        <v>250</v>
      </c>
      <c r="K11685">
        <v>0</v>
      </c>
      <c r="L11685">
        <v>9</v>
      </c>
      <c r="M11685">
        <v>0</v>
      </c>
      <c r="N11685">
        <v>0</v>
      </c>
      <c r="O11685">
        <v>7</v>
      </c>
      <c r="P11685">
        <v>-1</v>
      </c>
      <c r="Q11685" s="28">
        <v>41617.449305555558</v>
      </c>
      <c r="R11685" s="28">
        <v>41765.525000000001</v>
      </c>
      <c r="S11685" t="s">
        <v>36836</v>
      </c>
      <c r="T11685" s="27">
        <v>41617</v>
      </c>
      <c r="V11685">
        <v>1</v>
      </c>
      <c r="W11685" t="s">
        <v>32</v>
      </c>
      <c r="X11685" t="s">
        <v>33738</v>
      </c>
      <c r="Y11685">
        <v>1</v>
      </c>
      <c r="AA11685" t="s">
        <v>36837</v>
      </c>
      <c r="AB11685" t="s">
        <v>36</v>
      </c>
      <c r="AD11685" s="27">
        <v>41832</v>
      </c>
      <c r="AE11685" t="s">
        <v>2030</v>
      </c>
      <c r="AH11685">
        <v>1</v>
      </c>
      <c r="AJ11685" t="s">
        <v>36838</v>
      </c>
      <c r="AK11685" t="s">
        <v>255</v>
      </c>
      <c r="AL11685" s="27">
        <v>42358</v>
      </c>
      <c r="AM11685" t="s">
        <v>974</v>
      </c>
      <c r="AN11685" t="s">
        <v>238</v>
      </c>
      <c r="AO11685">
        <v>9</v>
      </c>
      <c r="AP11685" t="s">
        <v>269</v>
      </c>
      <c r="AQ11685" s="27">
        <v>41618</v>
      </c>
      <c r="AR11685" t="s">
        <v>240</v>
      </c>
      <c r="AS11685">
        <v>9</v>
      </c>
      <c r="AT11685" t="s">
        <v>269</v>
      </c>
      <c r="AU11685" s="27">
        <v>41618</v>
      </c>
    </row>
    <row r="11686" spans="1:47" x14ac:dyDescent="0.2">
      <c r="A11686">
        <v>11685</v>
      </c>
      <c r="B11686" t="s">
        <v>36839</v>
      </c>
      <c r="C11686" t="s">
        <v>36840</v>
      </c>
      <c r="D11686" t="s">
        <v>18357</v>
      </c>
      <c r="E11686" s="27">
        <v>41578</v>
      </c>
      <c r="F11686" t="s">
        <v>294</v>
      </c>
      <c r="G11686" s="27">
        <v>30115</v>
      </c>
      <c r="H11686">
        <v>33</v>
      </c>
      <c r="I11686" t="s">
        <v>244</v>
      </c>
      <c r="J11686" t="s">
        <v>250</v>
      </c>
      <c r="K11686">
        <v>0</v>
      </c>
      <c r="L11686">
        <v>3</v>
      </c>
      <c r="M11686">
        <v>0</v>
      </c>
      <c r="N11686">
        <v>0</v>
      </c>
      <c r="O11686">
        <v>3</v>
      </c>
      <c r="P11686">
        <v>-1</v>
      </c>
      <c r="Q11686" s="28">
        <v>41577.274305555555</v>
      </c>
      <c r="R11686" s="28">
        <v>41590.127083333333</v>
      </c>
      <c r="S11686" t="s">
        <v>36841</v>
      </c>
      <c r="U11686" s="27">
        <v>41577</v>
      </c>
      <c r="V11686">
        <v>1</v>
      </c>
      <c r="W11686" t="s">
        <v>36</v>
      </c>
      <c r="X11686" t="s">
        <v>274</v>
      </c>
      <c r="Y11686">
        <v>1</v>
      </c>
      <c r="AA11686" t="s">
        <v>36842</v>
      </c>
      <c r="AB11686" t="s">
        <v>36</v>
      </c>
      <c r="AC11686">
        <v>102</v>
      </c>
      <c r="AD11686" s="27">
        <v>41601</v>
      </c>
      <c r="AE11686" t="s">
        <v>1508</v>
      </c>
      <c r="AF11686" s="27">
        <v>41703</v>
      </c>
      <c r="AG11686" s="27">
        <v>41704</v>
      </c>
      <c r="AH11686">
        <v>0</v>
      </c>
      <c r="AN11686" t="s">
        <v>238</v>
      </c>
      <c r="AO11686">
        <v>2</v>
      </c>
      <c r="AP11686" t="s">
        <v>239</v>
      </c>
      <c r="AQ11686" s="27">
        <v>41578</v>
      </c>
      <c r="AR11686" t="s">
        <v>240</v>
      </c>
      <c r="AS11686">
        <v>3</v>
      </c>
      <c r="AT11686" t="s">
        <v>239</v>
      </c>
      <c r="AU11686" s="27">
        <v>41578</v>
      </c>
    </row>
    <row r="11687" spans="1:47" x14ac:dyDescent="0.2">
      <c r="A11687">
        <v>11686</v>
      </c>
      <c r="B11687" t="s">
        <v>36843</v>
      </c>
      <c r="C11687" t="s">
        <v>1233</v>
      </c>
      <c r="D11687" t="s">
        <v>34348</v>
      </c>
      <c r="E11687" s="27">
        <v>41992</v>
      </c>
      <c r="F11687" t="s">
        <v>233</v>
      </c>
      <c r="G11687" s="27">
        <v>27499</v>
      </c>
      <c r="H11687">
        <v>41</v>
      </c>
      <c r="I11687" t="s">
        <v>244</v>
      </c>
      <c r="J11687" t="s">
        <v>250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-1</v>
      </c>
      <c r="Q11687" s="28">
        <v>41991.170138888891</v>
      </c>
      <c r="R11687" s="28">
        <v>41992.356944444444</v>
      </c>
      <c r="S11687" t="s">
        <v>36844</v>
      </c>
      <c r="T11687" s="27">
        <v>41991</v>
      </c>
      <c r="V11687">
        <v>1</v>
      </c>
      <c r="W11687" t="s">
        <v>36</v>
      </c>
      <c r="X11687" t="s">
        <v>279</v>
      </c>
      <c r="Y11687">
        <v>0</v>
      </c>
      <c r="AB11687" t="s">
        <v>237</v>
      </c>
      <c r="AH11687">
        <v>0</v>
      </c>
      <c r="AN11687" t="s">
        <v>238</v>
      </c>
      <c r="AO11687">
        <v>1</v>
      </c>
      <c r="AP11687" t="s">
        <v>239</v>
      </c>
      <c r="AQ11687" s="27">
        <v>41992</v>
      </c>
      <c r="AR11687" t="s">
        <v>240</v>
      </c>
      <c r="AS11687">
        <v>1</v>
      </c>
      <c r="AT11687" t="s">
        <v>239</v>
      </c>
      <c r="AU11687" s="27">
        <v>41992</v>
      </c>
    </row>
    <row r="11688" spans="1:47" x14ac:dyDescent="0.2">
      <c r="A11688">
        <v>11687</v>
      </c>
      <c r="B11688" t="s">
        <v>36845</v>
      </c>
      <c r="C11688" t="s">
        <v>36846</v>
      </c>
      <c r="D11688" t="s">
        <v>36847</v>
      </c>
      <c r="E11688" s="27">
        <v>41588</v>
      </c>
      <c r="F11688" t="s">
        <v>233</v>
      </c>
      <c r="G11688" s="27">
        <v>21991</v>
      </c>
      <c r="H11688">
        <v>56</v>
      </c>
      <c r="I11688" t="s">
        <v>234</v>
      </c>
      <c r="J11688" t="s">
        <v>245</v>
      </c>
      <c r="K11688">
        <v>0</v>
      </c>
      <c r="L11688">
        <v>1</v>
      </c>
      <c r="M11688">
        <v>0</v>
      </c>
      <c r="N11688">
        <v>0</v>
      </c>
      <c r="O11688">
        <v>0</v>
      </c>
      <c r="W11688" t="s">
        <v>237</v>
      </c>
      <c r="Y11688">
        <v>-1</v>
      </c>
      <c r="AB11688" t="s">
        <v>237</v>
      </c>
      <c r="AH11688">
        <v>0</v>
      </c>
      <c r="AN11688" t="s">
        <v>238</v>
      </c>
      <c r="AO11688">
        <v>1</v>
      </c>
      <c r="AP11688" t="s">
        <v>239</v>
      </c>
      <c r="AQ11688" s="27">
        <v>41588</v>
      </c>
      <c r="AR11688" t="s">
        <v>240</v>
      </c>
      <c r="AS11688">
        <v>1</v>
      </c>
      <c r="AT11688" t="s">
        <v>239</v>
      </c>
      <c r="AU11688" s="27">
        <v>41588</v>
      </c>
    </row>
    <row r="11689" spans="1:47" x14ac:dyDescent="0.2">
      <c r="A11689">
        <v>11688</v>
      </c>
      <c r="B11689" t="s">
        <v>36848</v>
      </c>
      <c r="C11689" t="s">
        <v>1010</v>
      </c>
      <c r="D11689" t="s">
        <v>2846</v>
      </c>
      <c r="E11689" s="27">
        <v>41666</v>
      </c>
      <c r="F11689" t="s">
        <v>233</v>
      </c>
      <c r="G11689" s="27">
        <v>30155</v>
      </c>
      <c r="H11689">
        <v>33</v>
      </c>
      <c r="I11689" t="s">
        <v>244</v>
      </c>
      <c r="J11689" t="s">
        <v>250</v>
      </c>
      <c r="K11689">
        <v>0</v>
      </c>
      <c r="L11689">
        <v>2</v>
      </c>
      <c r="M11689">
        <v>0</v>
      </c>
      <c r="N11689">
        <v>0</v>
      </c>
      <c r="O11689">
        <v>5</v>
      </c>
      <c r="P11689">
        <v>-178</v>
      </c>
      <c r="Q11689" s="28">
        <v>41488.15</v>
      </c>
      <c r="R11689" s="28">
        <v>41628.318055555559</v>
      </c>
      <c r="S11689" t="s">
        <v>36849</v>
      </c>
      <c r="U11689" s="27">
        <v>41512</v>
      </c>
      <c r="V11689">
        <v>154</v>
      </c>
      <c r="W11689" t="s">
        <v>32</v>
      </c>
      <c r="X11689" t="s">
        <v>274</v>
      </c>
      <c r="Y11689">
        <v>0</v>
      </c>
      <c r="AB11689" t="s">
        <v>237</v>
      </c>
      <c r="AH11689">
        <v>0</v>
      </c>
      <c r="AN11689" t="s">
        <v>238</v>
      </c>
      <c r="AO11689">
        <v>2</v>
      </c>
      <c r="AP11689" t="s">
        <v>239</v>
      </c>
      <c r="AQ11689" s="27">
        <v>41666</v>
      </c>
      <c r="AR11689" t="s">
        <v>240</v>
      </c>
      <c r="AS11689">
        <v>2</v>
      </c>
      <c r="AT11689" t="s">
        <v>239</v>
      </c>
      <c r="AU11689" s="27">
        <v>41666</v>
      </c>
    </row>
    <row r="11690" spans="1:47" x14ac:dyDescent="0.2">
      <c r="A11690">
        <v>11689</v>
      </c>
      <c r="B11690" t="s">
        <v>36850</v>
      </c>
      <c r="C11690" t="s">
        <v>2600</v>
      </c>
      <c r="D11690" t="s">
        <v>7363</v>
      </c>
      <c r="E11690" s="27">
        <v>41357</v>
      </c>
      <c r="F11690" t="s">
        <v>233</v>
      </c>
      <c r="G11690" s="27">
        <v>31139</v>
      </c>
      <c r="H11690">
        <v>31</v>
      </c>
      <c r="I11690" t="s">
        <v>244</v>
      </c>
      <c r="J11690" t="s">
        <v>353</v>
      </c>
      <c r="K11690">
        <v>0</v>
      </c>
      <c r="L11690">
        <v>4</v>
      </c>
      <c r="M11690">
        <v>0</v>
      </c>
      <c r="N11690">
        <v>0</v>
      </c>
      <c r="O11690">
        <v>4</v>
      </c>
      <c r="P11690">
        <v>-1</v>
      </c>
      <c r="Q11690" s="28">
        <v>41356.49722222222</v>
      </c>
      <c r="R11690" s="28">
        <v>41357.275000000001</v>
      </c>
      <c r="S11690" t="s">
        <v>36851</v>
      </c>
      <c r="T11690" s="27">
        <v>41356</v>
      </c>
      <c r="V11690">
        <v>1</v>
      </c>
      <c r="W11690" t="s">
        <v>32</v>
      </c>
      <c r="X11690" t="s">
        <v>364</v>
      </c>
      <c r="Y11690">
        <v>0</v>
      </c>
      <c r="AB11690" t="s">
        <v>237</v>
      </c>
      <c r="AH11690">
        <v>0</v>
      </c>
      <c r="AN11690" t="s">
        <v>238</v>
      </c>
      <c r="AO11690">
        <v>2</v>
      </c>
      <c r="AP11690" t="s">
        <v>239</v>
      </c>
      <c r="AQ11690" s="27">
        <v>41357</v>
      </c>
      <c r="AR11690" t="s">
        <v>240</v>
      </c>
      <c r="AS11690">
        <v>4</v>
      </c>
      <c r="AT11690" t="s">
        <v>239</v>
      </c>
      <c r="AU11690" s="27">
        <v>41357</v>
      </c>
    </row>
    <row r="11691" spans="1:47" x14ac:dyDescent="0.2">
      <c r="A11691">
        <v>11690</v>
      </c>
      <c r="B11691" t="s">
        <v>36852</v>
      </c>
      <c r="C11691" t="s">
        <v>34536</v>
      </c>
      <c r="D11691" t="s">
        <v>36853</v>
      </c>
      <c r="E11691" s="27">
        <v>41902</v>
      </c>
      <c r="F11691" t="s">
        <v>233</v>
      </c>
      <c r="G11691" s="27">
        <v>33330</v>
      </c>
      <c r="H11691">
        <v>25</v>
      </c>
      <c r="I11691" t="s">
        <v>244</v>
      </c>
      <c r="J11691" t="s">
        <v>245</v>
      </c>
      <c r="K11691">
        <v>0</v>
      </c>
      <c r="L11691">
        <v>9</v>
      </c>
      <c r="M11691">
        <v>0</v>
      </c>
      <c r="N11691">
        <v>0</v>
      </c>
      <c r="O11691">
        <v>0</v>
      </c>
      <c r="W11691" t="s">
        <v>237</v>
      </c>
      <c r="Y11691">
        <v>-1</v>
      </c>
      <c r="AB11691" t="s">
        <v>237</v>
      </c>
      <c r="AH11691">
        <v>0</v>
      </c>
      <c r="AN11691" t="s">
        <v>238</v>
      </c>
      <c r="AO11691">
        <v>4</v>
      </c>
      <c r="AP11691" t="s">
        <v>239</v>
      </c>
      <c r="AQ11691" s="27">
        <v>41902</v>
      </c>
      <c r="AR11691" t="s">
        <v>240</v>
      </c>
      <c r="AS11691">
        <v>9</v>
      </c>
      <c r="AT11691" t="s">
        <v>269</v>
      </c>
      <c r="AU11691" s="27">
        <v>41902</v>
      </c>
    </row>
    <row r="11692" spans="1:47" x14ac:dyDescent="0.2">
      <c r="A11692">
        <v>11691</v>
      </c>
      <c r="B11692" t="s">
        <v>36854</v>
      </c>
      <c r="C11692" t="s">
        <v>36855</v>
      </c>
      <c r="D11692" t="s">
        <v>30641</v>
      </c>
      <c r="E11692" s="27">
        <v>41702</v>
      </c>
      <c r="F11692" t="s">
        <v>233</v>
      </c>
      <c r="G11692" s="27">
        <v>27037</v>
      </c>
      <c r="H11692">
        <v>42</v>
      </c>
      <c r="I11692" t="s">
        <v>244</v>
      </c>
      <c r="J11692" t="s">
        <v>250</v>
      </c>
      <c r="K11692">
        <v>0</v>
      </c>
      <c r="L11692">
        <v>4</v>
      </c>
      <c r="M11692">
        <v>0</v>
      </c>
      <c r="N11692">
        <v>0</v>
      </c>
      <c r="O11692">
        <v>3</v>
      </c>
      <c r="S11692" t="s">
        <v>36856</v>
      </c>
      <c r="U11692" s="27">
        <v>41655</v>
      </c>
      <c r="V11692">
        <v>47</v>
      </c>
      <c r="W11692" t="s">
        <v>32</v>
      </c>
      <c r="X11692" t="s">
        <v>274</v>
      </c>
      <c r="Y11692">
        <v>0</v>
      </c>
      <c r="AB11692" t="s">
        <v>237</v>
      </c>
      <c r="AH11692">
        <v>0</v>
      </c>
      <c r="AN11692" t="s">
        <v>238</v>
      </c>
      <c r="AO11692">
        <v>2</v>
      </c>
      <c r="AP11692" t="s">
        <v>239</v>
      </c>
      <c r="AQ11692" s="27">
        <v>41702</v>
      </c>
      <c r="AR11692" t="s">
        <v>240</v>
      </c>
      <c r="AS11692">
        <v>4</v>
      </c>
      <c r="AT11692" t="s">
        <v>239</v>
      </c>
      <c r="AU11692" s="27">
        <v>41702</v>
      </c>
    </row>
    <row r="11693" spans="1:47" x14ac:dyDescent="0.2">
      <c r="A11693">
        <v>11692</v>
      </c>
      <c r="B11693" t="s">
        <v>36857</v>
      </c>
      <c r="C11693" t="s">
        <v>36858</v>
      </c>
      <c r="D11693" t="s">
        <v>12453</v>
      </c>
      <c r="E11693" s="27">
        <v>41561</v>
      </c>
      <c r="F11693" t="s">
        <v>233</v>
      </c>
      <c r="G11693" s="27">
        <v>35102</v>
      </c>
      <c r="H11693">
        <v>20</v>
      </c>
      <c r="I11693" t="s">
        <v>259</v>
      </c>
      <c r="J11693" t="s">
        <v>250</v>
      </c>
      <c r="K11693">
        <v>1</v>
      </c>
      <c r="L11693">
        <v>4</v>
      </c>
      <c r="M11693">
        <v>0</v>
      </c>
      <c r="N11693">
        <v>3</v>
      </c>
      <c r="O11693">
        <v>1</v>
      </c>
      <c r="P11693">
        <v>-55</v>
      </c>
      <c r="Q11693" s="28">
        <v>41506.259722222225</v>
      </c>
      <c r="R11693" s="28">
        <v>41561.073611111111</v>
      </c>
      <c r="S11693" t="s">
        <v>36859</v>
      </c>
      <c r="U11693" s="27">
        <v>41506</v>
      </c>
      <c r="V11693">
        <v>55</v>
      </c>
      <c r="W11693" t="s">
        <v>32</v>
      </c>
      <c r="X11693" t="s">
        <v>274</v>
      </c>
      <c r="Y11693">
        <v>1</v>
      </c>
      <c r="AA11693" t="s">
        <v>36860</v>
      </c>
      <c r="AB11693" t="s">
        <v>36</v>
      </c>
      <c r="AD11693" s="27">
        <v>41684</v>
      </c>
      <c r="AE11693" t="s">
        <v>412</v>
      </c>
      <c r="AH11693">
        <v>0</v>
      </c>
      <c r="AN11693" t="s">
        <v>238</v>
      </c>
      <c r="AO11693">
        <v>7</v>
      </c>
      <c r="AP11693" t="s">
        <v>246</v>
      </c>
      <c r="AQ11693" s="27">
        <v>41561</v>
      </c>
      <c r="AR11693" t="s">
        <v>240</v>
      </c>
      <c r="AS11693">
        <v>4</v>
      </c>
      <c r="AT11693" t="s">
        <v>239</v>
      </c>
      <c r="AU11693" s="27">
        <v>41561</v>
      </c>
    </row>
    <row r="11694" spans="1:47" x14ac:dyDescent="0.2">
      <c r="A11694">
        <v>11693</v>
      </c>
      <c r="B11694" t="s">
        <v>36861</v>
      </c>
      <c r="C11694" t="s">
        <v>36862</v>
      </c>
      <c r="D11694" t="s">
        <v>491</v>
      </c>
      <c r="E11694" s="27">
        <v>41642</v>
      </c>
      <c r="F11694" t="s">
        <v>294</v>
      </c>
      <c r="G11694" s="27">
        <v>33314</v>
      </c>
      <c r="H11694">
        <v>25</v>
      </c>
      <c r="I11694" t="s">
        <v>244</v>
      </c>
      <c r="J11694" t="s">
        <v>245</v>
      </c>
      <c r="K11694">
        <v>0</v>
      </c>
      <c r="L11694">
        <v>6</v>
      </c>
      <c r="M11694">
        <v>0</v>
      </c>
      <c r="N11694">
        <v>0</v>
      </c>
      <c r="O11694">
        <v>1</v>
      </c>
      <c r="P11694">
        <v>-1</v>
      </c>
      <c r="Q11694" s="28">
        <v>41641.319444444445</v>
      </c>
      <c r="R11694" s="28">
        <v>41642.075694444444</v>
      </c>
      <c r="S11694" t="s">
        <v>36863</v>
      </c>
      <c r="T11694" s="27">
        <v>41641</v>
      </c>
      <c r="V11694">
        <v>1</v>
      </c>
      <c r="W11694" t="s">
        <v>32</v>
      </c>
      <c r="X11694" t="s">
        <v>359</v>
      </c>
      <c r="Y11694">
        <v>0</v>
      </c>
      <c r="AB11694" t="s">
        <v>237</v>
      </c>
      <c r="AH11694">
        <v>0</v>
      </c>
      <c r="AN11694" t="s">
        <v>238</v>
      </c>
      <c r="AO11694">
        <v>5</v>
      </c>
      <c r="AP11694" t="s">
        <v>246</v>
      </c>
      <c r="AQ11694" s="27">
        <v>41642</v>
      </c>
      <c r="AR11694" t="s">
        <v>240</v>
      </c>
      <c r="AS11694">
        <v>6</v>
      </c>
      <c r="AT11694" t="s">
        <v>246</v>
      </c>
      <c r="AU11694" s="27">
        <v>41642</v>
      </c>
    </row>
    <row r="11695" spans="1:47" x14ac:dyDescent="0.2">
      <c r="A11695">
        <v>11694</v>
      </c>
      <c r="B11695" t="s">
        <v>36864</v>
      </c>
      <c r="C11695" t="s">
        <v>36865</v>
      </c>
      <c r="D11695" t="s">
        <v>36866</v>
      </c>
      <c r="E11695" s="27">
        <v>41290</v>
      </c>
      <c r="F11695" t="s">
        <v>294</v>
      </c>
      <c r="G11695" s="27">
        <v>18603</v>
      </c>
      <c r="H11695">
        <v>65</v>
      </c>
      <c r="I11695" t="s">
        <v>234</v>
      </c>
      <c r="J11695" t="s">
        <v>245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-2</v>
      </c>
      <c r="Q11695" s="28">
        <v>41288.17083333333</v>
      </c>
      <c r="R11695" s="28">
        <v>41289.081944444442</v>
      </c>
      <c r="S11695" t="s">
        <v>36867</v>
      </c>
      <c r="T11695" s="27">
        <v>41288</v>
      </c>
      <c r="V11695">
        <v>2</v>
      </c>
      <c r="W11695" t="s">
        <v>36</v>
      </c>
      <c r="X11695" t="s">
        <v>279</v>
      </c>
      <c r="Y11695">
        <v>0</v>
      </c>
      <c r="AB11695" t="s">
        <v>237</v>
      </c>
      <c r="AH11695">
        <v>0</v>
      </c>
      <c r="AN11695" t="s">
        <v>238</v>
      </c>
      <c r="AO11695">
        <v>1</v>
      </c>
      <c r="AP11695" t="s">
        <v>239</v>
      </c>
      <c r="AQ11695" s="27">
        <v>41290</v>
      </c>
      <c r="AR11695" t="s">
        <v>240</v>
      </c>
      <c r="AS11695">
        <v>1</v>
      </c>
      <c r="AT11695" t="s">
        <v>239</v>
      </c>
      <c r="AU11695" s="27">
        <v>41290</v>
      </c>
    </row>
    <row r="11696" spans="1:47" x14ac:dyDescent="0.2">
      <c r="A11696">
        <v>11695</v>
      </c>
      <c r="B11696" t="s">
        <v>36868</v>
      </c>
      <c r="C11696" t="s">
        <v>803</v>
      </c>
      <c r="D11696" t="s">
        <v>36869</v>
      </c>
      <c r="E11696" s="27">
        <v>41635</v>
      </c>
      <c r="F11696" t="s">
        <v>233</v>
      </c>
      <c r="G11696" s="27">
        <v>30090</v>
      </c>
      <c r="H11696">
        <v>33</v>
      </c>
      <c r="I11696" t="s">
        <v>244</v>
      </c>
      <c r="J11696" t="s">
        <v>250</v>
      </c>
      <c r="K11696">
        <v>0</v>
      </c>
      <c r="L11696">
        <v>4</v>
      </c>
      <c r="M11696">
        <v>0</v>
      </c>
      <c r="N11696">
        <v>0</v>
      </c>
      <c r="O11696">
        <v>14</v>
      </c>
      <c r="P11696">
        <v>0</v>
      </c>
      <c r="Q11696" s="28">
        <v>41635.519444444442</v>
      </c>
      <c r="R11696" s="28">
        <v>41635.390972222223</v>
      </c>
      <c r="S11696" t="s">
        <v>36870</v>
      </c>
      <c r="T11696" s="27">
        <v>41634</v>
      </c>
      <c r="V11696">
        <v>1</v>
      </c>
      <c r="W11696" t="s">
        <v>32</v>
      </c>
      <c r="X11696" t="s">
        <v>364</v>
      </c>
      <c r="Y11696">
        <v>0</v>
      </c>
      <c r="AB11696" t="s">
        <v>237</v>
      </c>
      <c r="AH11696">
        <v>0</v>
      </c>
      <c r="AN11696" t="s">
        <v>238</v>
      </c>
      <c r="AO11696">
        <v>2</v>
      </c>
      <c r="AP11696" t="s">
        <v>239</v>
      </c>
      <c r="AQ11696" s="27">
        <v>41635</v>
      </c>
      <c r="AR11696" t="s">
        <v>240</v>
      </c>
      <c r="AS11696">
        <v>4</v>
      </c>
      <c r="AT11696" t="s">
        <v>239</v>
      </c>
      <c r="AU11696" s="27">
        <v>41635</v>
      </c>
    </row>
    <row r="11697" spans="1:47" x14ac:dyDescent="0.2">
      <c r="A11697">
        <v>11696</v>
      </c>
      <c r="B11697" t="s">
        <v>36871</v>
      </c>
      <c r="C11697" t="s">
        <v>1412</v>
      </c>
      <c r="D11697" t="s">
        <v>34955</v>
      </c>
      <c r="E11697" s="27">
        <v>41912</v>
      </c>
      <c r="F11697" t="s">
        <v>233</v>
      </c>
      <c r="G11697" s="27">
        <v>20892</v>
      </c>
      <c r="H11697">
        <v>59</v>
      </c>
      <c r="I11697" t="s">
        <v>234</v>
      </c>
      <c r="J11697" t="s">
        <v>250</v>
      </c>
      <c r="K11697">
        <v>0</v>
      </c>
      <c r="L11697">
        <v>3</v>
      </c>
      <c r="M11697">
        <v>0</v>
      </c>
      <c r="N11697">
        <v>0</v>
      </c>
      <c r="O11697">
        <v>0</v>
      </c>
      <c r="W11697" t="s">
        <v>237</v>
      </c>
      <c r="Y11697">
        <v>-1</v>
      </c>
      <c r="AB11697" t="s">
        <v>237</v>
      </c>
      <c r="AH11697">
        <v>0</v>
      </c>
      <c r="AN11697" t="s">
        <v>238</v>
      </c>
      <c r="AO11697">
        <v>3</v>
      </c>
      <c r="AP11697" t="s">
        <v>239</v>
      </c>
      <c r="AQ11697" s="27">
        <v>41912</v>
      </c>
      <c r="AR11697" t="s">
        <v>240</v>
      </c>
      <c r="AS11697">
        <v>3</v>
      </c>
      <c r="AT11697" t="s">
        <v>239</v>
      </c>
      <c r="AU11697" s="27">
        <v>41912</v>
      </c>
    </row>
    <row r="11698" spans="1:47" x14ac:dyDescent="0.2">
      <c r="A11698">
        <v>11697</v>
      </c>
      <c r="B11698" t="s">
        <v>36872</v>
      </c>
      <c r="C11698" t="s">
        <v>2056</v>
      </c>
      <c r="D11698" t="s">
        <v>519</v>
      </c>
      <c r="E11698" s="27">
        <v>41872</v>
      </c>
      <c r="F11698" t="s">
        <v>233</v>
      </c>
      <c r="G11698" s="27">
        <v>31987</v>
      </c>
      <c r="H11698">
        <v>28</v>
      </c>
      <c r="I11698" t="s">
        <v>244</v>
      </c>
      <c r="J11698" t="s">
        <v>245</v>
      </c>
      <c r="K11698">
        <v>0</v>
      </c>
      <c r="L11698">
        <v>5</v>
      </c>
      <c r="M11698">
        <v>0</v>
      </c>
      <c r="N11698">
        <v>1</v>
      </c>
      <c r="O11698">
        <v>4</v>
      </c>
      <c r="P11698">
        <v>-29</v>
      </c>
      <c r="Q11698" s="28">
        <v>41843.429166666669</v>
      </c>
      <c r="R11698" s="28">
        <v>41847.35</v>
      </c>
      <c r="S11698" t="s">
        <v>36873</v>
      </c>
      <c r="T11698" s="27">
        <v>41842</v>
      </c>
      <c r="V11698">
        <v>30</v>
      </c>
      <c r="W11698" t="s">
        <v>36</v>
      </c>
      <c r="X11698" t="s">
        <v>279</v>
      </c>
      <c r="Y11698">
        <v>1</v>
      </c>
      <c r="AA11698" t="s">
        <v>36874</v>
      </c>
      <c r="AB11698" t="s">
        <v>36</v>
      </c>
      <c r="AC11698">
        <v>0</v>
      </c>
      <c r="AD11698" s="27">
        <v>42179</v>
      </c>
      <c r="AE11698" t="s">
        <v>474</v>
      </c>
      <c r="AF11698" s="27">
        <v>42179</v>
      </c>
      <c r="AG11698" s="27">
        <v>42314</v>
      </c>
      <c r="AH11698">
        <v>1</v>
      </c>
      <c r="AJ11698" t="s">
        <v>36874</v>
      </c>
      <c r="AK11698" t="s">
        <v>255</v>
      </c>
      <c r="AL11698" s="27">
        <v>42179</v>
      </c>
      <c r="AM11698" t="s">
        <v>383</v>
      </c>
      <c r="AN11698" t="s">
        <v>238</v>
      </c>
      <c r="AO11698">
        <v>4</v>
      </c>
      <c r="AP11698" t="s">
        <v>239</v>
      </c>
      <c r="AQ11698" s="27">
        <v>41872</v>
      </c>
      <c r="AR11698" t="s">
        <v>240</v>
      </c>
      <c r="AS11698">
        <v>5</v>
      </c>
      <c r="AT11698" t="s">
        <v>246</v>
      </c>
      <c r="AU11698" s="27">
        <v>41872</v>
      </c>
    </row>
    <row r="11699" spans="1:47" x14ac:dyDescent="0.2">
      <c r="A11699">
        <v>11698</v>
      </c>
      <c r="B11699" t="s">
        <v>36875</v>
      </c>
      <c r="C11699" t="s">
        <v>2114</v>
      </c>
      <c r="D11699" t="s">
        <v>2037</v>
      </c>
      <c r="E11699" s="27">
        <v>41957</v>
      </c>
      <c r="F11699" t="s">
        <v>233</v>
      </c>
      <c r="G11699" s="27">
        <v>29064</v>
      </c>
      <c r="H11699">
        <v>36</v>
      </c>
      <c r="I11699" t="s">
        <v>244</v>
      </c>
      <c r="J11699" t="s">
        <v>245</v>
      </c>
      <c r="K11699">
        <v>0</v>
      </c>
      <c r="L11699">
        <v>2</v>
      </c>
      <c r="M11699">
        <v>0</v>
      </c>
      <c r="N11699">
        <v>0</v>
      </c>
      <c r="O11699">
        <v>5</v>
      </c>
      <c r="P11699">
        <v>-140</v>
      </c>
      <c r="Q11699" s="28">
        <v>41817.51458333333</v>
      </c>
      <c r="R11699" s="28">
        <v>41817.334722222222</v>
      </c>
      <c r="S11699" t="s">
        <v>36876</v>
      </c>
      <c r="T11699" s="27">
        <v>41845</v>
      </c>
      <c r="V11699">
        <v>112</v>
      </c>
      <c r="W11699" t="s">
        <v>36</v>
      </c>
      <c r="X11699" t="s">
        <v>324</v>
      </c>
      <c r="Y11699">
        <v>0</v>
      </c>
      <c r="AB11699" t="s">
        <v>237</v>
      </c>
      <c r="AH11699">
        <v>0</v>
      </c>
      <c r="AN11699" t="s">
        <v>238</v>
      </c>
      <c r="AO11699">
        <v>1</v>
      </c>
      <c r="AP11699" t="s">
        <v>239</v>
      </c>
      <c r="AQ11699" s="27">
        <v>41957</v>
      </c>
      <c r="AR11699" t="s">
        <v>240</v>
      </c>
      <c r="AS11699">
        <v>2</v>
      </c>
      <c r="AT11699" t="s">
        <v>239</v>
      </c>
      <c r="AU11699" s="27">
        <v>41957</v>
      </c>
    </row>
    <row r="11700" spans="1:47" x14ac:dyDescent="0.2">
      <c r="A11700">
        <v>11699</v>
      </c>
      <c r="B11700" t="s">
        <v>36877</v>
      </c>
      <c r="C11700" t="s">
        <v>36878</v>
      </c>
      <c r="D11700" t="s">
        <v>12050</v>
      </c>
      <c r="E11700" s="27">
        <v>41796</v>
      </c>
      <c r="F11700" t="s">
        <v>233</v>
      </c>
      <c r="G11700" s="27">
        <v>34690</v>
      </c>
      <c r="H11700">
        <v>21</v>
      </c>
      <c r="I11700" t="s">
        <v>259</v>
      </c>
      <c r="J11700" t="s">
        <v>250</v>
      </c>
      <c r="K11700">
        <v>0</v>
      </c>
      <c r="L11700">
        <v>4</v>
      </c>
      <c r="M11700">
        <v>0</v>
      </c>
      <c r="N11700">
        <v>0</v>
      </c>
      <c r="O11700">
        <v>0</v>
      </c>
      <c r="P11700">
        <v>-1</v>
      </c>
      <c r="Q11700" s="28">
        <v>41795.068749999999</v>
      </c>
      <c r="R11700" s="28">
        <v>41796.104166666664</v>
      </c>
      <c r="S11700" t="s">
        <v>36879</v>
      </c>
      <c r="T11700" s="27">
        <v>41795</v>
      </c>
      <c r="V11700">
        <v>1</v>
      </c>
      <c r="W11700" t="s">
        <v>32</v>
      </c>
      <c r="X11700" t="s">
        <v>383</v>
      </c>
      <c r="Y11700">
        <v>1</v>
      </c>
      <c r="AA11700" t="s">
        <v>36880</v>
      </c>
      <c r="AB11700" t="s">
        <v>36</v>
      </c>
      <c r="AD11700" s="27">
        <v>42381</v>
      </c>
      <c r="AE11700" t="s">
        <v>1435</v>
      </c>
      <c r="AH11700">
        <v>0</v>
      </c>
      <c r="AN11700" t="s">
        <v>238</v>
      </c>
      <c r="AO11700">
        <v>6</v>
      </c>
      <c r="AP11700" t="s">
        <v>246</v>
      </c>
      <c r="AQ11700" s="27">
        <v>41796</v>
      </c>
      <c r="AR11700" t="s">
        <v>240</v>
      </c>
      <c r="AS11700">
        <v>4</v>
      </c>
      <c r="AT11700" t="s">
        <v>239</v>
      </c>
      <c r="AU11700" s="27">
        <v>41796</v>
      </c>
    </row>
    <row r="11701" spans="1:47" x14ac:dyDescent="0.2">
      <c r="A11701">
        <v>11700</v>
      </c>
      <c r="B11701" t="s">
        <v>36881</v>
      </c>
      <c r="C11701" t="s">
        <v>2639</v>
      </c>
      <c r="D11701" t="s">
        <v>36882</v>
      </c>
      <c r="E11701" s="27">
        <v>41644</v>
      </c>
      <c r="F11701" t="s">
        <v>233</v>
      </c>
      <c r="G11701" s="27">
        <v>31616</v>
      </c>
      <c r="H11701">
        <v>29</v>
      </c>
      <c r="I11701" t="s">
        <v>244</v>
      </c>
      <c r="J11701" t="s">
        <v>250</v>
      </c>
      <c r="K11701">
        <v>0</v>
      </c>
      <c r="L11701">
        <v>2</v>
      </c>
      <c r="M11701">
        <v>0</v>
      </c>
      <c r="N11701">
        <v>0</v>
      </c>
      <c r="O11701">
        <v>0</v>
      </c>
      <c r="P11701">
        <v>-1</v>
      </c>
      <c r="Q11701" s="28">
        <v>41643.408333333333</v>
      </c>
      <c r="R11701" s="28">
        <v>41644.104861111111</v>
      </c>
      <c r="S11701" t="s">
        <v>36883</v>
      </c>
      <c r="T11701" s="27">
        <v>41643</v>
      </c>
      <c r="V11701">
        <v>1</v>
      </c>
      <c r="W11701" t="s">
        <v>36</v>
      </c>
      <c r="X11701" t="s">
        <v>729</v>
      </c>
      <c r="Y11701">
        <v>0</v>
      </c>
      <c r="AB11701" t="s">
        <v>237</v>
      </c>
      <c r="AH11701">
        <v>0</v>
      </c>
      <c r="AN11701" t="s">
        <v>238</v>
      </c>
      <c r="AO11701">
        <v>1</v>
      </c>
      <c r="AP11701" t="s">
        <v>239</v>
      </c>
      <c r="AQ11701" s="27">
        <v>41644</v>
      </c>
      <c r="AR11701" t="s">
        <v>240</v>
      </c>
      <c r="AS11701">
        <v>2</v>
      </c>
      <c r="AT11701" t="s">
        <v>239</v>
      </c>
      <c r="AU11701" s="27">
        <v>41644</v>
      </c>
    </row>
    <row r="11702" spans="1:47" x14ac:dyDescent="0.2">
      <c r="A11702">
        <v>11701</v>
      </c>
      <c r="B11702" t="s">
        <v>36884</v>
      </c>
      <c r="C11702" t="s">
        <v>36885</v>
      </c>
      <c r="D11702" t="s">
        <v>506</v>
      </c>
      <c r="E11702" s="27">
        <v>41645</v>
      </c>
      <c r="F11702" t="s">
        <v>294</v>
      </c>
      <c r="G11702" s="27">
        <v>26572</v>
      </c>
      <c r="H11702">
        <v>43</v>
      </c>
      <c r="I11702" t="s">
        <v>244</v>
      </c>
      <c r="J11702" t="s">
        <v>250</v>
      </c>
      <c r="K11702">
        <v>0</v>
      </c>
      <c r="L11702">
        <v>2</v>
      </c>
      <c r="M11702">
        <v>0</v>
      </c>
      <c r="N11702">
        <v>0</v>
      </c>
      <c r="O11702">
        <v>0</v>
      </c>
      <c r="P11702">
        <v>-1</v>
      </c>
      <c r="Q11702" s="28">
        <v>41644.461111111108</v>
      </c>
      <c r="R11702" s="28">
        <v>41650.308333333334</v>
      </c>
      <c r="S11702" t="s">
        <v>36886</v>
      </c>
      <c r="T11702" s="27">
        <v>41644</v>
      </c>
      <c r="V11702">
        <v>1</v>
      </c>
      <c r="W11702" t="s">
        <v>36</v>
      </c>
      <c r="X11702" t="s">
        <v>279</v>
      </c>
      <c r="Y11702">
        <v>0</v>
      </c>
      <c r="AB11702" t="s">
        <v>237</v>
      </c>
      <c r="AH11702">
        <v>0</v>
      </c>
      <c r="AN11702" t="s">
        <v>238</v>
      </c>
      <c r="AO11702">
        <v>1</v>
      </c>
      <c r="AP11702" t="s">
        <v>239</v>
      </c>
      <c r="AQ11702" s="27">
        <v>41645</v>
      </c>
      <c r="AR11702" t="s">
        <v>240</v>
      </c>
      <c r="AS11702">
        <v>2</v>
      </c>
      <c r="AT11702" t="s">
        <v>239</v>
      </c>
      <c r="AU11702" s="27">
        <v>41645</v>
      </c>
    </row>
    <row r="11703" spans="1:47" x14ac:dyDescent="0.2">
      <c r="A11703">
        <v>11702</v>
      </c>
      <c r="B11703" t="s">
        <v>36887</v>
      </c>
      <c r="C11703" t="s">
        <v>17024</v>
      </c>
      <c r="D11703" t="s">
        <v>36888</v>
      </c>
      <c r="E11703" s="27">
        <v>41380</v>
      </c>
      <c r="F11703" t="s">
        <v>233</v>
      </c>
      <c r="G11703" s="27">
        <v>33431</v>
      </c>
      <c r="H11703">
        <v>24</v>
      </c>
      <c r="I11703" t="s">
        <v>259</v>
      </c>
      <c r="J11703" t="s">
        <v>22</v>
      </c>
      <c r="K11703">
        <v>0</v>
      </c>
      <c r="L11703">
        <v>10</v>
      </c>
      <c r="M11703">
        <v>0</v>
      </c>
      <c r="N11703">
        <v>0</v>
      </c>
      <c r="O11703">
        <v>1</v>
      </c>
      <c r="P11703">
        <v>155</v>
      </c>
      <c r="Q11703" s="28">
        <v>41535.4375</v>
      </c>
      <c r="R11703" s="28">
        <v>41579.426388888889</v>
      </c>
      <c r="S11703" t="s">
        <v>36889</v>
      </c>
      <c r="U11703" s="27">
        <v>41194</v>
      </c>
      <c r="V11703">
        <v>186</v>
      </c>
      <c r="W11703" t="s">
        <v>32</v>
      </c>
      <c r="X11703" t="s">
        <v>274</v>
      </c>
      <c r="Y11703">
        <v>0</v>
      </c>
      <c r="AB11703" t="s">
        <v>237</v>
      </c>
      <c r="AH11703">
        <v>0</v>
      </c>
      <c r="AN11703" t="s">
        <v>238</v>
      </c>
      <c r="AO11703">
        <v>8</v>
      </c>
      <c r="AP11703" t="s">
        <v>269</v>
      </c>
      <c r="AQ11703" s="27">
        <v>41380</v>
      </c>
      <c r="AR11703" t="s">
        <v>240</v>
      </c>
      <c r="AS11703">
        <v>10</v>
      </c>
      <c r="AT11703" t="s">
        <v>269</v>
      </c>
      <c r="AU11703" s="27">
        <v>41380</v>
      </c>
    </row>
    <row r="11704" spans="1:47" x14ac:dyDescent="0.2">
      <c r="A11704">
        <v>11703</v>
      </c>
      <c r="B11704" t="s">
        <v>36890</v>
      </c>
      <c r="C11704" t="s">
        <v>36891</v>
      </c>
      <c r="D11704" t="s">
        <v>2220</v>
      </c>
      <c r="E11704" s="27">
        <v>41371</v>
      </c>
      <c r="F11704" t="s">
        <v>233</v>
      </c>
      <c r="G11704" s="27">
        <v>28991</v>
      </c>
      <c r="H11704">
        <v>36</v>
      </c>
      <c r="I11704" t="s">
        <v>244</v>
      </c>
      <c r="J11704" t="s">
        <v>250</v>
      </c>
      <c r="K11704">
        <v>0</v>
      </c>
      <c r="L11704">
        <v>1</v>
      </c>
      <c r="M11704">
        <v>0</v>
      </c>
      <c r="N11704">
        <v>0</v>
      </c>
      <c r="O11704">
        <v>1</v>
      </c>
      <c r="P11704">
        <v>-1</v>
      </c>
      <c r="Q11704" s="28">
        <v>41370.49722222222</v>
      </c>
      <c r="R11704" s="28">
        <v>41371.270833333336</v>
      </c>
      <c r="S11704" t="s">
        <v>36892</v>
      </c>
      <c r="T11704" s="27">
        <v>41370</v>
      </c>
      <c r="V11704">
        <v>1</v>
      </c>
      <c r="W11704" t="s">
        <v>36</v>
      </c>
      <c r="X11704" t="s">
        <v>412</v>
      </c>
      <c r="Y11704">
        <v>0</v>
      </c>
      <c r="AB11704" t="s">
        <v>237</v>
      </c>
      <c r="AH11704">
        <v>0</v>
      </c>
      <c r="AN11704" t="s">
        <v>238</v>
      </c>
      <c r="AO11704">
        <v>1</v>
      </c>
      <c r="AP11704" t="s">
        <v>239</v>
      </c>
      <c r="AQ11704" s="27">
        <v>41371</v>
      </c>
      <c r="AR11704" t="s">
        <v>240</v>
      </c>
      <c r="AS11704">
        <v>1</v>
      </c>
      <c r="AT11704" t="s">
        <v>239</v>
      </c>
      <c r="AU11704" s="27">
        <v>41371</v>
      </c>
    </row>
    <row r="11705" spans="1:47" x14ac:dyDescent="0.2">
      <c r="A11705">
        <v>11704</v>
      </c>
      <c r="B11705" t="s">
        <v>36893</v>
      </c>
      <c r="C11705" t="s">
        <v>1313</v>
      </c>
      <c r="D11705" t="s">
        <v>36894</v>
      </c>
      <c r="E11705" s="27">
        <v>41309</v>
      </c>
      <c r="F11705" t="s">
        <v>233</v>
      </c>
      <c r="G11705" s="27">
        <v>20543</v>
      </c>
      <c r="H11705">
        <v>60</v>
      </c>
      <c r="I11705" t="s">
        <v>234</v>
      </c>
      <c r="J11705" t="s">
        <v>245</v>
      </c>
      <c r="K11705">
        <v>0</v>
      </c>
      <c r="L11705">
        <v>1</v>
      </c>
      <c r="M11705">
        <v>0</v>
      </c>
      <c r="N11705">
        <v>0</v>
      </c>
      <c r="O11705">
        <v>8</v>
      </c>
      <c r="P11705">
        <v>-1</v>
      </c>
      <c r="Q11705" s="28">
        <v>41308.145138888889</v>
      </c>
      <c r="R11705" s="28">
        <v>41310.13958333333</v>
      </c>
      <c r="S11705" t="s">
        <v>36895</v>
      </c>
      <c r="U11705" s="27">
        <v>41308</v>
      </c>
      <c r="V11705">
        <v>1</v>
      </c>
      <c r="W11705" t="s">
        <v>32</v>
      </c>
      <c r="X11705" t="s">
        <v>274</v>
      </c>
      <c r="Y11705">
        <v>0</v>
      </c>
      <c r="AB11705" t="s">
        <v>237</v>
      </c>
      <c r="AH11705">
        <v>0</v>
      </c>
      <c r="AN11705" t="s">
        <v>238</v>
      </c>
      <c r="AO11705">
        <v>1</v>
      </c>
      <c r="AP11705" t="s">
        <v>239</v>
      </c>
      <c r="AQ11705" s="27">
        <v>41309</v>
      </c>
      <c r="AR11705" t="s">
        <v>240</v>
      </c>
      <c r="AS11705">
        <v>1</v>
      </c>
      <c r="AT11705" t="s">
        <v>239</v>
      </c>
      <c r="AU11705" s="27">
        <v>41309</v>
      </c>
    </row>
    <row r="11706" spans="1:47" x14ac:dyDescent="0.2">
      <c r="A11706">
        <v>11705</v>
      </c>
      <c r="B11706" t="s">
        <v>36896</v>
      </c>
      <c r="C11706" t="s">
        <v>36897</v>
      </c>
      <c r="D11706" t="s">
        <v>36898</v>
      </c>
      <c r="E11706" s="27">
        <v>41409</v>
      </c>
      <c r="F11706" t="s">
        <v>294</v>
      </c>
      <c r="G11706" s="27">
        <v>33860</v>
      </c>
      <c r="H11706">
        <v>23</v>
      </c>
      <c r="I11706" t="s">
        <v>259</v>
      </c>
      <c r="J11706" t="s">
        <v>250</v>
      </c>
      <c r="K11706">
        <v>0</v>
      </c>
      <c r="L11706">
        <v>4</v>
      </c>
      <c r="M11706">
        <v>0</v>
      </c>
      <c r="N11706">
        <v>0</v>
      </c>
      <c r="O11706">
        <v>1</v>
      </c>
      <c r="P11706">
        <v>-1</v>
      </c>
      <c r="Q11706" s="28">
        <v>41408.368750000001</v>
      </c>
      <c r="R11706" s="28">
        <v>41415.241666666669</v>
      </c>
      <c r="S11706" t="s">
        <v>36899</v>
      </c>
      <c r="T11706" s="27">
        <v>41408</v>
      </c>
      <c r="V11706">
        <v>1</v>
      </c>
      <c r="W11706" t="s">
        <v>36</v>
      </c>
      <c r="X11706" t="s">
        <v>279</v>
      </c>
      <c r="Y11706">
        <v>0</v>
      </c>
      <c r="AB11706" t="s">
        <v>237</v>
      </c>
      <c r="AH11706">
        <v>0</v>
      </c>
      <c r="AN11706" t="s">
        <v>238</v>
      </c>
      <c r="AO11706">
        <v>5</v>
      </c>
      <c r="AP11706" t="s">
        <v>246</v>
      </c>
      <c r="AQ11706" s="27">
        <v>41409</v>
      </c>
      <c r="AR11706" t="s">
        <v>240</v>
      </c>
      <c r="AS11706">
        <v>4</v>
      </c>
      <c r="AT11706" t="s">
        <v>239</v>
      </c>
      <c r="AU11706" s="27">
        <v>41409</v>
      </c>
    </row>
    <row r="11707" spans="1:47" x14ac:dyDescent="0.2">
      <c r="A11707">
        <v>11706</v>
      </c>
      <c r="B11707" t="s">
        <v>36900</v>
      </c>
      <c r="C11707" t="s">
        <v>1863</v>
      </c>
      <c r="D11707" t="s">
        <v>36901</v>
      </c>
      <c r="E11707" s="27">
        <v>41397</v>
      </c>
      <c r="F11707" t="s">
        <v>233</v>
      </c>
      <c r="G11707" s="27">
        <v>31543</v>
      </c>
      <c r="H11707">
        <v>29</v>
      </c>
      <c r="I11707" t="s">
        <v>244</v>
      </c>
      <c r="J11707" t="s">
        <v>22</v>
      </c>
      <c r="K11707">
        <v>0</v>
      </c>
      <c r="L11707">
        <v>3</v>
      </c>
      <c r="M11707">
        <v>0</v>
      </c>
      <c r="N11707">
        <v>0</v>
      </c>
      <c r="O11707">
        <v>4</v>
      </c>
      <c r="P11707">
        <v>-1</v>
      </c>
      <c r="Q11707" s="28">
        <v>41396.456250000003</v>
      </c>
      <c r="R11707" s="28">
        <v>41397.451388888891</v>
      </c>
      <c r="S11707" t="s">
        <v>36902</v>
      </c>
      <c r="T11707" s="27">
        <v>41396</v>
      </c>
      <c r="V11707">
        <v>1</v>
      </c>
      <c r="W11707" t="s">
        <v>32</v>
      </c>
      <c r="X11707" t="s">
        <v>10197</v>
      </c>
      <c r="Y11707">
        <v>1</v>
      </c>
      <c r="AA11707" t="s">
        <v>36903</v>
      </c>
      <c r="AB11707" t="s">
        <v>36</v>
      </c>
      <c r="AC11707">
        <v>0</v>
      </c>
      <c r="AD11707" s="27">
        <v>41494</v>
      </c>
      <c r="AE11707" t="s">
        <v>474</v>
      </c>
      <c r="AF11707" s="27">
        <v>41494</v>
      </c>
      <c r="AG11707" s="27">
        <v>41501</v>
      </c>
      <c r="AH11707">
        <v>0</v>
      </c>
      <c r="AN11707" t="s">
        <v>238</v>
      </c>
      <c r="AO11707">
        <v>2</v>
      </c>
      <c r="AP11707" t="s">
        <v>239</v>
      </c>
      <c r="AQ11707" s="27">
        <v>41397</v>
      </c>
      <c r="AR11707" t="s">
        <v>240</v>
      </c>
      <c r="AS11707">
        <v>3</v>
      </c>
      <c r="AT11707" t="s">
        <v>239</v>
      </c>
      <c r="AU11707" s="27">
        <v>41397</v>
      </c>
    </row>
    <row r="11708" spans="1:47" x14ac:dyDescent="0.2">
      <c r="A11708">
        <v>11707</v>
      </c>
      <c r="B11708" t="s">
        <v>36904</v>
      </c>
      <c r="C11708" t="s">
        <v>36905</v>
      </c>
      <c r="D11708" t="s">
        <v>36906</v>
      </c>
      <c r="E11708" s="27">
        <v>41386</v>
      </c>
      <c r="F11708" t="s">
        <v>233</v>
      </c>
      <c r="G11708" s="27">
        <v>31694</v>
      </c>
      <c r="H11708">
        <v>29</v>
      </c>
      <c r="I11708" t="s">
        <v>244</v>
      </c>
      <c r="J11708" t="s">
        <v>22</v>
      </c>
      <c r="K11708">
        <v>0</v>
      </c>
      <c r="L11708">
        <v>2</v>
      </c>
      <c r="M11708">
        <v>0</v>
      </c>
      <c r="N11708">
        <v>0</v>
      </c>
      <c r="O11708">
        <v>1</v>
      </c>
      <c r="P11708">
        <v>-2</v>
      </c>
      <c r="Q11708" s="28">
        <v>41384.459722222222</v>
      </c>
      <c r="R11708" s="28">
        <v>41386.477777777778</v>
      </c>
      <c r="S11708" t="s">
        <v>36907</v>
      </c>
      <c r="T11708" s="27">
        <v>41384</v>
      </c>
      <c r="V11708">
        <v>2</v>
      </c>
      <c r="W11708" t="s">
        <v>36</v>
      </c>
      <c r="X11708" t="s">
        <v>279</v>
      </c>
      <c r="Y11708">
        <v>0</v>
      </c>
      <c r="AB11708" t="s">
        <v>237</v>
      </c>
      <c r="AH11708">
        <v>0</v>
      </c>
      <c r="AN11708" t="s">
        <v>238</v>
      </c>
      <c r="AO11708">
        <v>2</v>
      </c>
      <c r="AP11708" t="s">
        <v>239</v>
      </c>
      <c r="AQ11708" s="27">
        <v>41386</v>
      </c>
      <c r="AR11708" t="s">
        <v>240</v>
      </c>
      <c r="AS11708">
        <v>2</v>
      </c>
      <c r="AT11708" t="s">
        <v>239</v>
      </c>
      <c r="AU11708" s="27">
        <v>41386</v>
      </c>
    </row>
    <row r="11709" spans="1:47" x14ac:dyDescent="0.2">
      <c r="A11709">
        <v>11708</v>
      </c>
      <c r="B11709" t="s">
        <v>36908</v>
      </c>
      <c r="C11709" t="s">
        <v>36909</v>
      </c>
      <c r="D11709" t="s">
        <v>36910</v>
      </c>
      <c r="E11709" s="27">
        <v>41293</v>
      </c>
      <c r="F11709" t="s">
        <v>294</v>
      </c>
      <c r="G11709" s="27">
        <v>33683</v>
      </c>
      <c r="H11709">
        <v>24</v>
      </c>
      <c r="I11709" t="s">
        <v>259</v>
      </c>
      <c r="J11709" t="s">
        <v>250</v>
      </c>
      <c r="K11709">
        <v>0</v>
      </c>
      <c r="L11709">
        <v>10</v>
      </c>
      <c r="M11709">
        <v>0</v>
      </c>
      <c r="N11709">
        <v>0</v>
      </c>
      <c r="O11709">
        <v>3</v>
      </c>
      <c r="P11709">
        <v>-1</v>
      </c>
      <c r="Q11709" s="28">
        <v>41292.476388888892</v>
      </c>
      <c r="R11709" s="28">
        <v>41321.114583333336</v>
      </c>
      <c r="S11709" t="s">
        <v>36911</v>
      </c>
      <c r="U11709" s="27">
        <v>41292</v>
      </c>
      <c r="V11709">
        <v>1</v>
      </c>
      <c r="W11709" t="s">
        <v>32</v>
      </c>
      <c r="X11709" t="s">
        <v>274</v>
      </c>
      <c r="Y11709">
        <v>0</v>
      </c>
      <c r="AB11709" t="s">
        <v>237</v>
      </c>
      <c r="AH11709">
        <v>0</v>
      </c>
      <c r="AN11709" t="s">
        <v>238</v>
      </c>
      <c r="AO11709">
        <v>6</v>
      </c>
      <c r="AP11709" t="s">
        <v>246</v>
      </c>
      <c r="AQ11709" s="27">
        <v>41293</v>
      </c>
      <c r="AR11709" t="s">
        <v>240</v>
      </c>
      <c r="AS11709">
        <v>10</v>
      </c>
      <c r="AT11709" t="s">
        <v>269</v>
      </c>
      <c r="AU11709" s="27">
        <v>41293</v>
      </c>
    </row>
    <row r="11710" spans="1:47" x14ac:dyDescent="0.2">
      <c r="A11710">
        <v>11709</v>
      </c>
      <c r="B11710" t="s">
        <v>36912</v>
      </c>
      <c r="C11710" t="s">
        <v>5358</v>
      </c>
      <c r="D11710" t="s">
        <v>17671</v>
      </c>
      <c r="E11710" s="27">
        <v>41411</v>
      </c>
      <c r="F11710" t="s">
        <v>233</v>
      </c>
      <c r="G11710" s="27">
        <v>29693</v>
      </c>
      <c r="H11710">
        <v>35</v>
      </c>
      <c r="I11710" t="s">
        <v>244</v>
      </c>
      <c r="J11710" t="s">
        <v>250</v>
      </c>
      <c r="K11710">
        <v>0</v>
      </c>
      <c r="L11710">
        <v>6</v>
      </c>
      <c r="M11710">
        <v>0</v>
      </c>
      <c r="N11710">
        <v>0</v>
      </c>
      <c r="O11710">
        <v>6</v>
      </c>
      <c r="P11710">
        <v>-1</v>
      </c>
      <c r="Q11710" s="28">
        <v>41410.321527777778</v>
      </c>
      <c r="R11710" s="28">
        <v>41411.311805555553</v>
      </c>
      <c r="S11710" t="s">
        <v>36913</v>
      </c>
      <c r="T11710" s="27">
        <v>41410</v>
      </c>
      <c r="V11710">
        <v>1</v>
      </c>
      <c r="W11710" t="s">
        <v>32</v>
      </c>
      <c r="X11710" t="s">
        <v>15598</v>
      </c>
      <c r="Y11710">
        <v>0</v>
      </c>
      <c r="AB11710" t="s">
        <v>237</v>
      </c>
      <c r="AH11710">
        <v>0</v>
      </c>
      <c r="AN11710" t="s">
        <v>238</v>
      </c>
      <c r="AO11710">
        <v>2</v>
      </c>
      <c r="AP11710" t="s">
        <v>239</v>
      </c>
      <c r="AQ11710" s="27">
        <v>41411</v>
      </c>
      <c r="AR11710" t="s">
        <v>240</v>
      </c>
      <c r="AS11710">
        <v>6</v>
      </c>
      <c r="AT11710" t="s">
        <v>246</v>
      </c>
      <c r="AU11710" s="27">
        <v>41411</v>
      </c>
    </row>
    <row r="11711" spans="1:47" x14ac:dyDescent="0.2">
      <c r="A11711">
        <v>11710</v>
      </c>
      <c r="B11711" t="s">
        <v>36914</v>
      </c>
      <c r="C11711" t="s">
        <v>488</v>
      </c>
      <c r="D11711" t="s">
        <v>21771</v>
      </c>
      <c r="E11711" s="27">
        <v>41826</v>
      </c>
      <c r="F11711" t="s">
        <v>233</v>
      </c>
      <c r="G11711" s="27">
        <v>30643</v>
      </c>
      <c r="H11711">
        <v>32</v>
      </c>
      <c r="I11711" t="s">
        <v>244</v>
      </c>
      <c r="J11711" t="s">
        <v>245</v>
      </c>
      <c r="K11711">
        <v>0</v>
      </c>
      <c r="L11711">
        <v>4</v>
      </c>
      <c r="M11711">
        <v>0</v>
      </c>
      <c r="N11711">
        <v>0</v>
      </c>
      <c r="O11711">
        <v>2</v>
      </c>
      <c r="P11711">
        <v>-1</v>
      </c>
      <c r="Q11711" s="28">
        <v>41825.385416666664</v>
      </c>
      <c r="R11711" s="28">
        <v>41859.134722222225</v>
      </c>
      <c r="S11711" t="s">
        <v>36915</v>
      </c>
      <c r="T11711" s="27">
        <v>41825</v>
      </c>
      <c r="V11711">
        <v>1</v>
      </c>
      <c r="W11711" t="s">
        <v>32</v>
      </c>
      <c r="X11711" t="s">
        <v>390</v>
      </c>
      <c r="Y11711">
        <v>0</v>
      </c>
      <c r="AB11711" t="s">
        <v>237</v>
      </c>
      <c r="AH11711">
        <v>0</v>
      </c>
      <c r="AN11711" t="s">
        <v>238</v>
      </c>
      <c r="AO11711">
        <v>2</v>
      </c>
      <c r="AP11711" t="s">
        <v>239</v>
      </c>
      <c r="AQ11711" s="27">
        <v>41826</v>
      </c>
      <c r="AR11711" t="s">
        <v>240</v>
      </c>
      <c r="AS11711">
        <v>4</v>
      </c>
      <c r="AT11711" t="s">
        <v>239</v>
      </c>
      <c r="AU11711" s="27">
        <v>41826</v>
      </c>
    </row>
    <row r="11712" spans="1:47" x14ac:dyDescent="0.2">
      <c r="A11712">
        <v>11711</v>
      </c>
      <c r="B11712" t="s">
        <v>36916</v>
      </c>
      <c r="C11712" t="s">
        <v>25190</v>
      </c>
      <c r="D11712" t="s">
        <v>1079</v>
      </c>
      <c r="E11712" s="27">
        <v>41528</v>
      </c>
      <c r="F11712" t="s">
        <v>233</v>
      </c>
      <c r="G11712" s="27">
        <v>31836</v>
      </c>
      <c r="H11712">
        <v>29</v>
      </c>
      <c r="I11712" t="s">
        <v>244</v>
      </c>
      <c r="J11712" t="s">
        <v>250</v>
      </c>
      <c r="K11712">
        <v>0</v>
      </c>
      <c r="L11712">
        <v>9</v>
      </c>
      <c r="M11712">
        <v>1</v>
      </c>
      <c r="N11712">
        <v>1</v>
      </c>
      <c r="O11712">
        <v>3</v>
      </c>
      <c r="P11712">
        <v>-1</v>
      </c>
      <c r="Q11712" s="28">
        <v>41527.375694444447</v>
      </c>
      <c r="R11712" s="28">
        <v>41531.188194444447</v>
      </c>
      <c r="S11712" t="s">
        <v>36917</v>
      </c>
      <c r="U11712" s="27">
        <v>41303</v>
      </c>
      <c r="V11712">
        <v>225</v>
      </c>
      <c r="W11712" t="s">
        <v>36</v>
      </c>
      <c r="X11712" t="s">
        <v>274</v>
      </c>
      <c r="Y11712">
        <v>0</v>
      </c>
      <c r="AB11712" t="s">
        <v>237</v>
      </c>
      <c r="AH11712">
        <v>0</v>
      </c>
      <c r="AN11712" t="s">
        <v>238</v>
      </c>
      <c r="AO11712">
        <v>5</v>
      </c>
      <c r="AP11712" t="s">
        <v>246</v>
      </c>
      <c r="AQ11712" s="27">
        <v>41528</v>
      </c>
      <c r="AR11712" t="s">
        <v>240</v>
      </c>
      <c r="AS11712">
        <v>9</v>
      </c>
      <c r="AT11712" t="s">
        <v>269</v>
      </c>
      <c r="AU11712" s="27">
        <v>41528</v>
      </c>
    </row>
    <row r="11713" spans="1:47" x14ac:dyDescent="0.2">
      <c r="A11713">
        <v>11712</v>
      </c>
      <c r="B11713" t="s">
        <v>36918</v>
      </c>
      <c r="C11713" t="s">
        <v>5239</v>
      </c>
      <c r="D11713" t="s">
        <v>4965</v>
      </c>
      <c r="E11713" s="27">
        <v>41848</v>
      </c>
      <c r="F11713" t="s">
        <v>294</v>
      </c>
      <c r="G11713" s="27">
        <v>34740</v>
      </c>
      <c r="H11713">
        <v>21</v>
      </c>
      <c r="I11713" t="s">
        <v>259</v>
      </c>
      <c r="J11713" t="s">
        <v>250</v>
      </c>
      <c r="K11713">
        <v>0</v>
      </c>
      <c r="L11713">
        <v>5</v>
      </c>
      <c r="M11713">
        <v>0</v>
      </c>
      <c r="N11713">
        <v>0</v>
      </c>
      <c r="O11713">
        <v>0</v>
      </c>
      <c r="P11713">
        <v>-1</v>
      </c>
      <c r="Q11713" s="28">
        <v>41847.143055555556</v>
      </c>
      <c r="R11713" s="28">
        <v>41862.416666666664</v>
      </c>
      <c r="S11713" t="s">
        <v>36919</v>
      </c>
      <c r="T11713" s="27">
        <v>41847</v>
      </c>
      <c r="V11713">
        <v>1</v>
      </c>
      <c r="W11713" t="s">
        <v>32</v>
      </c>
      <c r="X11713" t="s">
        <v>313</v>
      </c>
      <c r="Y11713">
        <v>0</v>
      </c>
      <c r="AB11713" t="s">
        <v>237</v>
      </c>
      <c r="AH11713">
        <v>0</v>
      </c>
      <c r="AN11713" t="s">
        <v>238</v>
      </c>
      <c r="AO11713">
        <v>6</v>
      </c>
      <c r="AP11713" t="s">
        <v>246</v>
      </c>
      <c r="AQ11713" s="27">
        <v>41848</v>
      </c>
      <c r="AR11713" t="s">
        <v>240</v>
      </c>
      <c r="AS11713">
        <v>5</v>
      </c>
      <c r="AT11713" t="s">
        <v>246</v>
      </c>
      <c r="AU11713" s="27">
        <v>41848</v>
      </c>
    </row>
    <row r="11714" spans="1:47" x14ac:dyDescent="0.2">
      <c r="A11714">
        <v>11713</v>
      </c>
      <c r="B11714" t="s">
        <v>36920</v>
      </c>
      <c r="C11714" t="s">
        <v>1127</v>
      </c>
      <c r="D11714" t="s">
        <v>36921</v>
      </c>
      <c r="E11714" s="27">
        <v>41654</v>
      </c>
      <c r="F11714" t="s">
        <v>233</v>
      </c>
      <c r="G11714" s="27">
        <v>29101</v>
      </c>
      <c r="H11714">
        <v>36</v>
      </c>
      <c r="I11714" t="s">
        <v>244</v>
      </c>
      <c r="J11714" t="s">
        <v>250</v>
      </c>
      <c r="K11714">
        <v>2</v>
      </c>
      <c r="L11714">
        <v>9</v>
      </c>
      <c r="M11714">
        <v>0</v>
      </c>
      <c r="N11714">
        <v>0</v>
      </c>
      <c r="O11714">
        <v>14</v>
      </c>
      <c r="P11714">
        <v>-1</v>
      </c>
      <c r="Q11714" s="28">
        <v>41653.53402777778</v>
      </c>
      <c r="R11714" s="28">
        <v>41665.136111111111</v>
      </c>
      <c r="S11714" t="s">
        <v>36922</v>
      </c>
      <c r="T11714" s="27">
        <v>41653</v>
      </c>
      <c r="V11714">
        <v>1</v>
      </c>
      <c r="W11714" t="s">
        <v>32</v>
      </c>
      <c r="X11714" t="s">
        <v>1207</v>
      </c>
      <c r="Y11714">
        <v>0</v>
      </c>
      <c r="AB11714" t="s">
        <v>237</v>
      </c>
      <c r="AH11714">
        <v>0</v>
      </c>
      <c r="AN11714" t="s">
        <v>238</v>
      </c>
      <c r="AO11714">
        <v>2</v>
      </c>
      <c r="AP11714" t="s">
        <v>239</v>
      </c>
      <c r="AQ11714" s="27">
        <v>41654</v>
      </c>
      <c r="AR11714" t="s">
        <v>240</v>
      </c>
      <c r="AS11714">
        <v>9</v>
      </c>
      <c r="AT11714" t="s">
        <v>269</v>
      </c>
      <c r="AU11714" s="27">
        <v>41654</v>
      </c>
    </row>
    <row r="11715" spans="1:47" x14ac:dyDescent="0.2">
      <c r="A11715">
        <v>11714</v>
      </c>
      <c r="B11715" t="s">
        <v>4180</v>
      </c>
      <c r="C11715" t="s">
        <v>990</v>
      </c>
      <c r="D11715" t="s">
        <v>266</v>
      </c>
      <c r="E11715" s="27">
        <v>41540</v>
      </c>
      <c r="F11715" t="s">
        <v>233</v>
      </c>
      <c r="G11715" s="27">
        <v>18598</v>
      </c>
      <c r="H11715">
        <v>65</v>
      </c>
      <c r="I11715" t="s">
        <v>234</v>
      </c>
      <c r="J11715" t="s">
        <v>250</v>
      </c>
      <c r="K11715">
        <v>0</v>
      </c>
      <c r="L11715">
        <v>1</v>
      </c>
      <c r="M11715">
        <v>0</v>
      </c>
      <c r="N11715">
        <v>0</v>
      </c>
      <c r="O11715">
        <v>1</v>
      </c>
      <c r="P11715">
        <v>0</v>
      </c>
      <c r="Q11715" s="28">
        <v>41540.296527777777</v>
      </c>
      <c r="R11715" s="28">
        <v>41542.386805555558</v>
      </c>
      <c r="S11715" t="s">
        <v>36923</v>
      </c>
      <c r="T11715" s="27">
        <v>41540</v>
      </c>
      <c r="V11715">
        <v>0</v>
      </c>
      <c r="W11715" t="s">
        <v>32</v>
      </c>
      <c r="X11715" t="s">
        <v>36924</v>
      </c>
      <c r="Y11715">
        <v>0</v>
      </c>
      <c r="AB11715" t="s">
        <v>237</v>
      </c>
      <c r="AH11715">
        <v>0</v>
      </c>
      <c r="AN11715" t="s">
        <v>238</v>
      </c>
      <c r="AO11715">
        <v>1</v>
      </c>
      <c r="AP11715" t="s">
        <v>239</v>
      </c>
      <c r="AQ11715" s="27">
        <v>41540</v>
      </c>
      <c r="AR11715" t="s">
        <v>240</v>
      </c>
      <c r="AS11715">
        <v>1</v>
      </c>
      <c r="AT11715" t="s">
        <v>239</v>
      </c>
      <c r="AU11715" s="27">
        <v>41540</v>
      </c>
    </row>
    <row r="11716" spans="1:47" x14ac:dyDescent="0.2">
      <c r="A11716">
        <v>11715</v>
      </c>
      <c r="B11716" t="s">
        <v>36925</v>
      </c>
      <c r="C11716" t="s">
        <v>36926</v>
      </c>
      <c r="D11716" t="s">
        <v>432</v>
      </c>
      <c r="E11716" s="27">
        <v>41356</v>
      </c>
      <c r="F11716" t="s">
        <v>294</v>
      </c>
      <c r="G11716" s="27">
        <v>23394</v>
      </c>
      <c r="H11716">
        <v>52</v>
      </c>
      <c r="I11716" t="s">
        <v>234</v>
      </c>
      <c r="J11716" t="s">
        <v>250</v>
      </c>
      <c r="K11716">
        <v>0</v>
      </c>
      <c r="L11716">
        <v>10</v>
      </c>
      <c r="M11716">
        <v>0</v>
      </c>
      <c r="N11716">
        <v>0</v>
      </c>
      <c r="O11716">
        <v>0</v>
      </c>
      <c r="W11716" t="s">
        <v>237</v>
      </c>
      <c r="Y11716">
        <v>-1</v>
      </c>
      <c r="AB11716" t="s">
        <v>237</v>
      </c>
      <c r="AH11716">
        <v>0</v>
      </c>
      <c r="AN11716" t="s">
        <v>238</v>
      </c>
      <c r="AO11716">
        <v>6</v>
      </c>
      <c r="AP11716" t="s">
        <v>246</v>
      </c>
      <c r="AQ11716" s="27">
        <v>41356</v>
      </c>
      <c r="AR11716" t="s">
        <v>240</v>
      </c>
      <c r="AS11716">
        <v>10</v>
      </c>
      <c r="AT11716" t="s">
        <v>269</v>
      </c>
      <c r="AU11716" s="27">
        <v>41356</v>
      </c>
    </row>
    <row r="11717" spans="1:47" x14ac:dyDescent="0.2">
      <c r="A11717">
        <v>11716</v>
      </c>
      <c r="B11717" t="s">
        <v>36927</v>
      </c>
      <c r="C11717" t="s">
        <v>9089</v>
      </c>
      <c r="D11717" t="s">
        <v>3470</v>
      </c>
      <c r="E11717" s="27">
        <v>41361</v>
      </c>
      <c r="F11717" t="s">
        <v>233</v>
      </c>
      <c r="G11717" s="27">
        <v>23877</v>
      </c>
      <c r="H11717">
        <v>50</v>
      </c>
      <c r="I11717" t="s">
        <v>234</v>
      </c>
      <c r="J11717" t="s">
        <v>250</v>
      </c>
      <c r="K11717">
        <v>0</v>
      </c>
      <c r="L11717">
        <v>2</v>
      </c>
      <c r="M11717">
        <v>0</v>
      </c>
      <c r="N11717">
        <v>0</v>
      </c>
      <c r="O11717">
        <v>2</v>
      </c>
      <c r="P11717">
        <v>-43</v>
      </c>
      <c r="Q11717" s="28">
        <v>41318.387499999997</v>
      </c>
      <c r="R11717" s="28">
        <v>41340.347222222219</v>
      </c>
      <c r="S11717" t="s">
        <v>36928</v>
      </c>
      <c r="T11717" s="27">
        <v>41318</v>
      </c>
      <c r="V11717">
        <v>43</v>
      </c>
      <c r="W11717" t="s">
        <v>32</v>
      </c>
      <c r="X11717" t="s">
        <v>17726</v>
      </c>
      <c r="Y11717">
        <v>0</v>
      </c>
      <c r="AB11717" t="s">
        <v>237</v>
      </c>
      <c r="AH11717">
        <v>0</v>
      </c>
      <c r="AN11717" t="s">
        <v>238</v>
      </c>
      <c r="AO11717">
        <v>2</v>
      </c>
      <c r="AP11717" t="s">
        <v>239</v>
      </c>
      <c r="AQ11717" s="27">
        <v>41361</v>
      </c>
      <c r="AR11717" t="s">
        <v>240</v>
      </c>
      <c r="AS11717">
        <v>2</v>
      </c>
      <c r="AT11717" t="s">
        <v>239</v>
      </c>
      <c r="AU11717" s="27">
        <v>41361</v>
      </c>
    </row>
    <row r="11718" spans="1:47" x14ac:dyDescent="0.2">
      <c r="A11718">
        <v>11717</v>
      </c>
      <c r="B11718" t="s">
        <v>36929</v>
      </c>
      <c r="C11718" t="s">
        <v>242</v>
      </c>
      <c r="D11718" t="s">
        <v>36930</v>
      </c>
      <c r="E11718" s="27">
        <v>41696</v>
      </c>
      <c r="F11718" t="s">
        <v>233</v>
      </c>
      <c r="G11718" s="27">
        <v>32248</v>
      </c>
      <c r="H11718">
        <v>28</v>
      </c>
      <c r="I11718" t="s">
        <v>244</v>
      </c>
      <c r="J11718" t="s">
        <v>245</v>
      </c>
      <c r="K11718">
        <v>0</v>
      </c>
      <c r="L11718">
        <v>6</v>
      </c>
      <c r="M11718">
        <v>0</v>
      </c>
      <c r="N11718">
        <v>0</v>
      </c>
      <c r="O11718">
        <v>0</v>
      </c>
      <c r="W11718" t="s">
        <v>237</v>
      </c>
      <c r="Y11718">
        <v>-1</v>
      </c>
      <c r="AB11718" t="s">
        <v>237</v>
      </c>
      <c r="AH11718">
        <v>0</v>
      </c>
      <c r="AN11718" t="s">
        <v>238</v>
      </c>
      <c r="AO11718">
        <v>6</v>
      </c>
      <c r="AP11718" t="s">
        <v>246</v>
      </c>
      <c r="AQ11718" s="27">
        <v>41696</v>
      </c>
      <c r="AR11718" t="s">
        <v>240</v>
      </c>
      <c r="AS11718">
        <v>6</v>
      </c>
      <c r="AT11718" t="s">
        <v>246</v>
      </c>
      <c r="AU11718" s="27">
        <v>41696</v>
      </c>
    </row>
    <row r="11719" spans="1:47" x14ac:dyDescent="0.2">
      <c r="A11719">
        <v>11718</v>
      </c>
      <c r="B11719" t="s">
        <v>36931</v>
      </c>
      <c r="C11719" t="s">
        <v>36932</v>
      </c>
      <c r="D11719" t="s">
        <v>18140</v>
      </c>
      <c r="E11719" s="27">
        <v>41639</v>
      </c>
      <c r="F11719" t="s">
        <v>294</v>
      </c>
      <c r="G11719" s="27">
        <v>31573</v>
      </c>
      <c r="H11719">
        <v>29</v>
      </c>
      <c r="I11719" t="s">
        <v>244</v>
      </c>
      <c r="J11719" t="s">
        <v>250</v>
      </c>
      <c r="K11719">
        <v>0</v>
      </c>
      <c r="L11719">
        <v>3</v>
      </c>
      <c r="M11719">
        <v>0</v>
      </c>
      <c r="N11719">
        <v>0</v>
      </c>
      <c r="O11719">
        <v>3</v>
      </c>
      <c r="P11719">
        <v>-1</v>
      </c>
      <c r="Q11719" s="28">
        <v>41638.152083333334</v>
      </c>
      <c r="R11719" s="28">
        <v>41640.124305555553</v>
      </c>
      <c r="S11719" t="s">
        <v>36933</v>
      </c>
      <c r="T11719" s="27">
        <v>41638</v>
      </c>
      <c r="V11719">
        <v>1</v>
      </c>
      <c r="W11719" t="s">
        <v>32</v>
      </c>
      <c r="X11719" t="s">
        <v>348</v>
      </c>
      <c r="Y11719">
        <v>1</v>
      </c>
      <c r="AA11719" t="s">
        <v>36934</v>
      </c>
      <c r="AB11719" t="s">
        <v>36</v>
      </c>
      <c r="AC11719">
        <v>44</v>
      </c>
      <c r="AD11719" s="27">
        <v>41643</v>
      </c>
      <c r="AE11719" t="s">
        <v>1508</v>
      </c>
      <c r="AF11719" s="27">
        <v>41687</v>
      </c>
      <c r="AG11719" s="27">
        <v>41687</v>
      </c>
      <c r="AH11719">
        <v>0</v>
      </c>
      <c r="AN11719" t="s">
        <v>238</v>
      </c>
      <c r="AO11719">
        <v>3</v>
      </c>
      <c r="AP11719" t="s">
        <v>239</v>
      </c>
      <c r="AQ11719" s="27">
        <v>41639</v>
      </c>
      <c r="AR11719" t="s">
        <v>240</v>
      </c>
      <c r="AS11719">
        <v>3</v>
      </c>
      <c r="AT11719" t="s">
        <v>239</v>
      </c>
      <c r="AU11719" s="27">
        <v>41639</v>
      </c>
    </row>
    <row r="11720" spans="1:47" x14ac:dyDescent="0.2">
      <c r="A11720">
        <v>11719</v>
      </c>
      <c r="B11720" t="s">
        <v>36935</v>
      </c>
      <c r="C11720" t="s">
        <v>36936</v>
      </c>
      <c r="D11720" t="s">
        <v>36937</v>
      </c>
      <c r="E11720" s="27">
        <v>41402</v>
      </c>
      <c r="F11720" t="s">
        <v>294</v>
      </c>
      <c r="G11720" s="27">
        <v>19746</v>
      </c>
      <c r="H11720">
        <v>62</v>
      </c>
      <c r="I11720" t="s">
        <v>234</v>
      </c>
      <c r="J11720" t="s">
        <v>353</v>
      </c>
      <c r="K11720">
        <v>0</v>
      </c>
      <c r="L11720">
        <v>1</v>
      </c>
      <c r="M11720">
        <v>0</v>
      </c>
      <c r="N11720">
        <v>0</v>
      </c>
      <c r="O11720">
        <v>1</v>
      </c>
      <c r="P11720">
        <v>-25</v>
      </c>
      <c r="Q11720" s="28">
        <v>41377.517361111109</v>
      </c>
      <c r="R11720" s="28">
        <v>41377.336111111108</v>
      </c>
      <c r="S11720" t="s">
        <v>36938</v>
      </c>
      <c r="T11720" s="27">
        <v>41376</v>
      </c>
      <c r="V11720">
        <v>26</v>
      </c>
      <c r="W11720" t="s">
        <v>36</v>
      </c>
      <c r="X11720" t="s">
        <v>780</v>
      </c>
      <c r="Y11720">
        <v>1</v>
      </c>
      <c r="AA11720" t="s">
        <v>36939</v>
      </c>
      <c r="AB11720" t="s">
        <v>36</v>
      </c>
      <c r="AD11720" s="27">
        <v>41666</v>
      </c>
      <c r="AE11720" t="s">
        <v>324</v>
      </c>
      <c r="AH11720">
        <v>0</v>
      </c>
      <c r="AN11720" t="s">
        <v>238</v>
      </c>
      <c r="AO11720">
        <v>1</v>
      </c>
      <c r="AP11720" t="s">
        <v>239</v>
      </c>
      <c r="AQ11720" s="27">
        <v>41402</v>
      </c>
      <c r="AR11720" t="s">
        <v>240</v>
      </c>
      <c r="AS11720">
        <v>1</v>
      </c>
      <c r="AT11720" t="s">
        <v>239</v>
      </c>
      <c r="AU11720" s="27">
        <v>41402</v>
      </c>
    </row>
    <row r="11721" spans="1:47" x14ac:dyDescent="0.2">
      <c r="A11721">
        <v>11720</v>
      </c>
      <c r="B11721" t="s">
        <v>36940</v>
      </c>
      <c r="C11721" t="s">
        <v>860</v>
      </c>
      <c r="D11721" t="s">
        <v>2846</v>
      </c>
      <c r="E11721" s="27">
        <v>41580</v>
      </c>
      <c r="F11721" t="s">
        <v>294</v>
      </c>
      <c r="G11721" s="27">
        <v>20722</v>
      </c>
      <c r="H11721">
        <v>59</v>
      </c>
      <c r="I11721" t="s">
        <v>234</v>
      </c>
      <c r="J11721" t="s">
        <v>250</v>
      </c>
      <c r="K11721">
        <v>0</v>
      </c>
      <c r="L11721">
        <v>1</v>
      </c>
      <c r="M11721">
        <v>0</v>
      </c>
      <c r="N11721">
        <v>0</v>
      </c>
      <c r="O11721">
        <v>1</v>
      </c>
      <c r="P11721">
        <v>0</v>
      </c>
      <c r="Q11721" s="28">
        <v>41580.50277777778</v>
      </c>
      <c r="R11721" s="28">
        <v>41580.054861111108</v>
      </c>
      <c r="S11721" t="s">
        <v>36941</v>
      </c>
      <c r="T11721" s="27">
        <v>41579</v>
      </c>
      <c r="V11721">
        <v>1</v>
      </c>
      <c r="W11721" t="s">
        <v>32</v>
      </c>
      <c r="X11721" t="s">
        <v>583</v>
      </c>
      <c r="Y11721">
        <v>0</v>
      </c>
      <c r="AB11721" t="s">
        <v>237</v>
      </c>
      <c r="AH11721">
        <v>0</v>
      </c>
      <c r="AN11721" t="s">
        <v>238</v>
      </c>
      <c r="AO11721">
        <v>1</v>
      </c>
      <c r="AP11721" t="s">
        <v>239</v>
      </c>
      <c r="AQ11721" s="27">
        <v>41580</v>
      </c>
      <c r="AR11721" t="s">
        <v>240</v>
      </c>
      <c r="AS11721">
        <v>1</v>
      </c>
      <c r="AT11721" t="s">
        <v>239</v>
      </c>
      <c r="AU11721" s="27">
        <v>41580</v>
      </c>
    </row>
    <row r="11722" spans="1:47" x14ac:dyDescent="0.2">
      <c r="A11722">
        <v>11721</v>
      </c>
      <c r="B11722" t="s">
        <v>36942</v>
      </c>
      <c r="C11722" t="s">
        <v>2183</v>
      </c>
      <c r="D11722" t="s">
        <v>3524</v>
      </c>
      <c r="E11722" s="27">
        <v>41613</v>
      </c>
      <c r="F11722" t="s">
        <v>233</v>
      </c>
      <c r="G11722" s="27">
        <v>23234</v>
      </c>
      <c r="H11722">
        <v>52</v>
      </c>
      <c r="I11722" t="s">
        <v>234</v>
      </c>
      <c r="J11722" t="s">
        <v>245</v>
      </c>
      <c r="K11722">
        <v>0</v>
      </c>
      <c r="L11722">
        <v>2</v>
      </c>
      <c r="M11722">
        <v>0</v>
      </c>
      <c r="N11722">
        <v>0</v>
      </c>
      <c r="O11722">
        <v>11</v>
      </c>
      <c r="P11722">
        <v>67</v>
      </c>
      <c r="Q11722" s="28">
        <v>41680.047222222223</v>
      </c>
      <c r="R11722" s="28">
        <v>41683.287499999999</v>
      </c>
      <c r="S11722" t="s">
        <v>36943</v>
      </c>
      <c r="U11722" s="27">
        <v>41386</v>
      </c>
      <c r="V11722">
        <v>227</v>
      </c>
      <c r="W11722" t="s">
        <v>32</v>
      </c>
      <c r="X11722" t="s">
        <v>274</v>
      </c>
      <c r="Y11722">
        <v>0</v>
      </c>
      <c r="AB11722" t="s">
        <v>237</v>
      </c>
      <c r="AH11722">
        <v>0</v>
      </c>
      <c r="AN11722" t="s">
        <v>238</v>
      </c>
      <c r="AO11722">
        <v>1</v>
      </c>
      <c r="AP11722" t="s">
        <v>239</v>
      </c>
      <c r="AQ11722" s="27">
        <v>41613</v>
      </c>
      <c r="AR11722" t="s">
        <v>240</v>
      </c>
      <c r="AS11722">
        <v>2</v>
      </c>
      <c r="AT11722" t="s">
        <v>239</v>
      </c>
      <c r="AU11722" s="27">
        <v>41613</v>
      </c>
    </row>
    <row r="11723" spans="1:47" x14ac:dyDescent="0.2">
      <c r="A11723">
        <v>11722</v>
      </c>
      <c r="B11723" t="s">
        <v>36944</v>
      </c>
      <c r="C11723" t="s">
        <v>5244</v>
      </c>
      <c r="D11723" t="s">
        <v>565</v>
      </c>
      <c r="E11723" s="27">
        <v>41334</v>
      </c>
      <c r="F11723" t="s">
        <v>233</v>
      </c>
      <c r="G11723" s="27">
        <v>30694</v>
      </c>
      <c r="H11723">
        <v>32</v>
      </c>
      <c r="I11723" t="s">
        <v>244</v>
      </c>
      <c r="J11723" t="s">
        <v>250</v>
      </c>
      <c r="K11723">
        <v>0</v>
      </c>
      <c r="L11723">
        <v>2</v>
      </c>
      <c r="M11723">
        <v>0</v>
      </c>
      <c r="N11723">
        <v>0</v>
      </c>
      <c r="O11723">
        <v>4</v>
      </c>
      <c r="P11723">
        <v>-1</v>
      </c>
      <c r="Q11723" s="28">
        <v>41333.34652777778</v>
      </c>
      <c r="R11723" s="28">
        <v>41335.227083333331</v>
      </c>
      <c r="S11723" t="s">
        <v>36945</v>
      </c>
      <c r="T11723" s="27">
        <v>41333</v>
      </c>
      <c r="V11723">
        <v>1</v>
      </c>
      <c r="W11723" t="s">
        <v>36</v>
      </c>
      <c r="X11723" t="s">
        <v>279</v>
      </c>
      <c r="Y11723">
        <v>1</v>
      </c>
      <c r="AA11723" t="s">
        <v>36946</v>
      </c>
      <c r="AB11723" t="s">
        <v>36</v>
      </c>
      <c r="AD11723" s="27">
        <v>41938</v>
      </c>
      <c r="AE11723" t="s">
        <v>324</v>
      </c>
      <c r="AH11723">
        <v>0</v>
      </c>
      <c r="AN11723" t="s">
        <v>238</v>
      </c>
      <c r="AO11723">
        <v>2</v>
      </c>
      <c r="AP11723" t="s">
        <v>239</v>
      </c>
      <c r="AQ11723" s="27">
        <v>41334</v>
      </c>
      <c r="AR11723" t="s">
        <v>240</v>
      </c>
      <c r="AS11723">
        <v>2</v>
      </c>
      <c r="AT11723" t="s">
        <v>239</v>
      </c>
      <c r="AU11723" s="27">
        <v>41334</v>
      </c>
    </row>
    <row r="11724" spans="1:47" x14ac:dyDescent="0.2">
      <c r="A11724">
        <v>11723</v>
      </c>
      <c r="B11724" t="s">
        <v>36947</v>
      </c>
      <c r="C11724" t="s">
        <v>2296</v>
      </c>
      <c r="D11724" t="s">
        <v>33912</v>
      </c>
      <c r="E11724" s="27">
        <v>41416</v>
      </c>
      <c r="F11724" t="s">
        <v>233</v>
      </c>
      <c r="G11724" s="27">
        <v>33178</v>
      </c>
      <c r="H11724">
        <v>25</v>
      </c>
      <c r="I11724" t="s">
        <v>244</v>
      </c>
      <c r="J11724" t="s">
        <v>22</v>
      </c>
      <c r="K11724">
        <v>0</v>
      </c>
      <c r="L11724">
        <v>5</v>
      </c>
      <c r="M11724">
        <v>0</v>
      </c>
      <c r="N11724">
        <v>0</v>
      </c>
      <c r="O11724">
        <v>5</v>
      </c>
      <c r="P11724">
        <v>-61</v>
      </c>
      <c r="Q11724" s="28">
        <v>41355.474305555559</v>
      </c>
      <c r="R11724" s="28">
        <v>41415.340277777781</v>
      </c>
      <c r="S11724" t="s">
        <v>36948</v>
      </c>
      <c r="T11724" s="27">
        <v>41355</v>
      </c>
      <c r="V11724">
        <v>61</v>
      </c>
      <c r="W11724" t="s">
        <v>32</v>
      </c>
      <c r="X11724" t="s">
        <v>1207</v>
      </c>
      <c r="Y11724">
        <v>1</v>
      </c>
      <c r="AA11724" t="s">
        <v>36949</v>
      </c>
      <c r="AB11724" t="s">
        <v>36</v>
      </c>
      <c r="AC11724">
        <v>0</v>
      </c>
      <c r="AD11724" s="27">
        <v>41701</v>
      </c>
      <c r="AE11724" t="s">
        <v>412</v>
      </c>
      <c r="AF11724" s="27">
        <v>41701</v>
      </c>
      <c r="AG11724" s="27">
        <v>41731</v>
      </c>
      <c r="AH11724">
        <v>0</v>
      </c>
      <c r="AN11724" t="s">
        <v>238</v>
      </c>
      <c r="AO11724">
        <v>6</v>
      </c>
      <c r="AP11724" t="s">
        <v>246</v>
      </c>
      <c r="AQ11724" s="27">
        <v>41416</v>
      </c>
      <c r="AR11724" t="s">
        <v>240</v>
      </c>
      <c r="AS11724">
        <v>5</v>
      </c>
      <c r="AT11724" t="s">
        <v>246</v>
      </c>
      <c r="AU11724" s="27">
        <v>41416</v>
      </c>
    </row>
    <row r="11725" spans="1:47" x14ac:dyDescent="0.2">
      <c r="A11725">
        <v>11724</v>
      </c>
      <c r="B11725" t="s">
        <v>36950</v>
      </c>
      <c r="C11725" t="s">
        <v>4290</v>
      </c>
      <c r="D11725" t="s">
        <v>375</v>
      </c>
      <c r="E11725" s="27">
        <v>41323</v>
      </c>
      <c r="F11725" t="s">
        <v>294</v>
      </c>
      <c r="G11725" s="27">
        <v>25236</v>
      </c>
      <c r="H11725">
        <v>47</v>
      </c>
      <c r="I11725" t="s">
        <v>234</v>
      </c>
      <c r="J11725" t="s">
        <v>250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-1</v>
      </c>
      <c r="Q11725" s="28">
        <v>41322.142361111109</v>
      </c>
      <c r="R11725" s="28">
        <v>41323.334722222222</v>
      </c>
      <c r="S11725" t="s">
        <v>36951</v>
      </c>
      <c r="T11725" s="27">
        <v>41322</v>
      </c>
      <c r="V11725">
        <v>1</v>
      </c>
      <c r="W11725" t="s">
        <v>32</v>
      </c>
      <c r="X11725" t="s">
        <v>583</v>
      </c>
      <c r="Y11725">
        <v>0</v>
      </c>
      <c r="AB11725" t="s">
        <v>237</v>
      </c>
      <c r="AH11725">
        <v>0</v>
      </c>
      <c r="AN11725" t="s">
        <v>238</v>
      </c>
      <c r="AO11725">
        <v>1</v>
      </c>
      <c r="AP11725" t="s">
        <v>239</v>
      </c>
      <c r="AQ11725" s="27">
        <v>41323</v>
      </c>
      <c r="AR11725" t="s">
        <v>240</v>
      </c>
      <c r="AS11725">
        <v>1</v>
      </c>
      <c r="AT11725" t="s">
        <v>239</v>
      </c>
      <c r="AU11725" s="27">
        <v>41323</v>
      </c>
    </row>
    <row r="11726" spans="1:47" x14ac:dyDescent="0.2">
      <c r="A11726">
        <v>11725</v>
      </c>
      <c r="B11726" t="s">
        <v>36952</v>
      </c>
      <c r="C11726" t="s">
        <v>399</v>
      </c>
      <c r="D11726" t="s">
        <v>26920</v>
      </c>
      <c r="E11726" s="27">
        <v>41531</v>
      </c>
      <c r="F11726" t="s">
        <v>233</v>
      </c>
      <c r="G11726" s="27">
        <v>33089</v>
      </c>
      <c r="H11726">
        <v>25</v>
      </c>
      <c r="I11726" t="s">
        <v>244</v>
      </c>
      <c r="J11726" t="s">
        <v>250</v>
      </c>
      <c r="K11726">
        <v>0</v>
      </c>
      <c r="L11726">
        <v>7</v>
      </c>
      <c r="M11726">
        <v>0</v>
      </c>
      <c r="N11726">
        <v>0</v>
      </c>
      <c r="O11726">
        <v>3</v>
      </c>
      <c r="P11726">
        <v>0</v>
      </c>
      <c r="Q11726" s="28">
        <v>41531.515277777777</v>
      </c>
      <c r="R11726" s="28">
        <v>41532.177083333336</v>
      </c>
      <c r="S11726" t="s">
        <v>36953</v>
      </c>
      <c r="T11726" s="27">
        <v>41530</v>
      </c>
      <c r="V11726">
        <v>1</v>
      </c>
      <c r="W11726" t="s">
        <v>32</v>
      </c>
      <c r="X11726" t="s">
        <v>261</v>
      </c>
      <c r="Y11726">
        <v>0</v>
      </c>
      <c r="AB11726" t="s">
        <v>237</v>
      </c>
      <c r="AH11726">
        <v>0</v>
      </c>
      <c r="AN11726" t="s">
        <v>238</v>
      </c>
      <c r="AO11726">
        <v>4</v>
      </c>
      <c r="AP11726" t="s">
        <v>239</v>
      </c>
      <c r="AQ11726" s="27">
        <v>41531</v>
      </c>
      <c r="AR11726" t="s">
        <v>240</v>
      </c>
      <c r="AS11726">
        <v>7</v>
      </c>
      <c r="AT11726" t="s">
        <v>246</v>
      </c>
      <c r="AU11726" s="27">
        <v>41531</v>
      </c>
    </row>
    <row r="11727" spans="1:47" x14ac:dyDescent="0.2">
      <c r="A11727">
        <v>11726</v>
      </c>
      <c r="B11727" t="s">
        <v>36954</v>
      </c>
      <c r="C11727" t="s">
        <v>17183</v>
      </c>
      <c r="D11727" t="s">
        <v>16146</v>
      </c>
      <c r="E11727" s="27">
        <v>41278</v>
      </c>
      <c r="F11727" t="s">
        <v>233</v>
      </c>
      <c r="G11727" s="27">
        <v>33258</v>
      </c>
      <c r="H11727">
        <v>25</v>
      </c>
      <c r="I11727" t="s">
        <v>244</v>
      </c>
      <c r="J11727" t="s">
        <v>250</v>
      </c>
      <c r="K11727">
        <v>0</v>
      </c>
      <c r="L11727">
        <v>9</v>
      </c>
      <c r="M11727">
        <v>0</v>
      </c>
      <c r="N11727">
        <v>0</v>
      </c>
      <c r="O11727">
        <v>1</v>
      </c>
      <c r="P11727">
        <v>-1</v>
      </c>
      <c r="Q11727" s="28">
        <v>41277.435416666667</v>
      </c>
      <c r="R11727" s="28">
        <v>41278.074999999997</v>
      </c>
      <c r="S11727" t="s">
        <v>36955</v>
      </c>
      <c r="U11727" s="27">
        <v>41277</v>
      </c>
      <c r="V11727">
        <v>1</v>
      </c>
      <c r="W11727" t="s">
        <v>32</v>
      </c>
      <c r="X11727" t="s">
        <v>274</v>
      </c>
      <c r="Y11727">
        <v>0</v>
      </c>
      <c r="AB11727" t="s">
        <v>237</v>
      </c>
      <c r="AH11727">
        <v>0</v>
      </c>
      <c r="AN11727" t="s">
        <v>238</v>
      </c>
      <c r="AO11727">
        <v>8</v>
      </c>
      <c r="AP11727" t="s">
        <v>269</v>
      </c>
      <c r="AQ11727" s="27">
        <v>41278</v>
      </c>
      <c r="AR11727" t="s">
        <v>240</v>
      </c>
      <c r="AS11727">
        <v>9</v>
      </c>
      <c r="AT11727" t="s">
        <v>269</v>
      </c>
      <c r="AU11727" s="27">
        <v>41278</v>
      </c>
    </row>
    <row r="11728" spans="1:47" x14ac:dyDescent="0.2">
      <c r="A11728">
        <v>11727</v>
      </c>
      <c r="B11728" t="s">
        <v>36956</v>
      </c>
      <c r="C11728" t="s">
        <v>35810</v>
      </c>
      <c r="D11728" t="s">
        <v>21120</v>
      </c>
      <c r="E11728" s="27">
        <v>41602</v>
      </c>
      <c r="F11728" t="s">
        <v>294</v>
      </c>
      <c r="G11728" s="27">
        <v>29225</v>
      </c>
      <c r="H11728">
        <v>36</v>
      </c>
      <c r="I11728" t="s">
        <v>244</v>
      </c>
      <c r="J11728" t="s">
        <v>250</v>
      </c>
      <c r="K11728">
        <v>0</v>
      </c>
      <c r="L11728">
        <v>2</v>
      </c>
      <c r="M11728">
        <v>0</v>
      </c>
      <c r="N11728">
        <v>0</v>
      </c>
      <c r="O11728">
        <v>0</v>
      </c>
      <c r="P11728">
        <v>0</v>
      </c>
      <c r="Q11728" s="28">
        <v>41602.093055555553</v>
      </c>
      <c r="R11728" s="28">
        <v>41608.072916666664</v>
      </c>
      <c r="S11728" t="s">
        <v>36957</v>
      </c>
      <c r="T11728" s="27">
        <v>41601</v>
      </c>
      <c r="V11728">
        <v>1</v>
      </c>
      <c r="W11728" t="s">
        <v>32</v>
      </c>
      <c r="X11728" t="s">
        <v>583</v>
      </c>
      <c r="Y11728">
        <v>0</v>
      </c>
      <c r="AB11728" t="s">
        <v>237</v>
      </c>
      <c r="AH11728">
        <v>0</v>
      </c>
      <c r="AN11728" t="s">
        <v>238</v>
      </c>
      <c r="AO11728">
        <v>2</v>
      </c>
      <c r="AP11728" t="s">
        <v>239</v>
      </c>
      <c r="AQ11728" s="27">
        <v>41602</v>
      </c>
      <c r="AR11728" t="s">
        <v>240</v>
      </c>
      <c r="AS11728">
        <v>2</v>
      </c>
      <c r="AT11728" t="s">
        <v>239</v>
      </c>
      <c r="AU11728" s="27">
        <v>41602</v>
      </c>
    </row>
    <row r="11729" spans="1:47" x14ac:dyDescent="0.2">
      <c r="A11729">
        <v>11728</v>
      </c>
      <c r="B11729" t="s">
        <v>36958</v>
      </c>
      <c r="C11729" t="s">
        <v>24639</v>
      </c>
      <c r="D11729" t="s">
        <v>586</v>
      </c>
      <c r="E11729" s="27">
        <v>41669</v>
      </c>
      <c r="F11729" t="s">
        <v>233</v>
      </c>
      <c r="G11729" s="27">
        <v>33198</v>
      </c>
      <c r="H11729">
        <v>25</v>
      </c>
      <c r="I11729" t="s">
        <v>244</v>
      </c>
      <c r="J11729" t="s">
        <v>250</v>
      </c>
      <c r="K11729">
        <v>0</v>
      </c>
      <c r="L11729">
        <v>6</v>
      </c>
      <c r="M11729">
        <v>0</v>
      </c>
      <c r="N11729">
        <v>0</v>
      </c>
      <c r="O11729">
        <v>3</v>
      </c>
      <c r="P11729">
        <v>0</v>
      </c>
      <c r="Q11729" s="28">
        <v>41669.53402777778</v>
      </c>
      <c r="R11729" s="28">
        <v>41739.450694444444</v>
      </c>
      <c r="S11729" t="s">
        <v>36959</v>
      </c>
      <c r="T11729" s="27">
        <v>41669</v>
      </c>
      <c r="V11729">
        <v>0</v>
      </c>
      <c r="W11729" t="s">
        <v>32</v>
      </c>
      <c r="X11729" t="s">
        <v>555</v>
      </c>
      <c r="Y11729">
        <v>0</v>
      </c>
      <c r="AB11729" t="s">
        <v>237</v>
      </c>
      <c r="AH11729">
        <v>0</v>
      </c>
      <c r="AN11729" t="s">
        <v>238</v>
      </c>
      <c r="AO11729">
        <v>4</v>
      </c>
      <c r="AP11729" t="s">
        <v>239</v>
      </c>
      <c r="AQ11729" s="27">
        <v>41669</v>
      </c>
      <c r="AR11729" t="s">
        <v>240</v>
      </c>
      <c r="AS11729">
        <v>6</v>
      </c>
      <c r="AT11729" t="s">
        <v>246</v>
      </c>
      <c r="AU11729" s="27">
        <v>41669</v>
      </c>
    </row>
    <row r="11730" spans="1:47" x14ac:dyDescent="0.2">
      <c r="A11730">
        <v>11729</v>
      </c>
      <c r="B11730" t="s">
        <v>36960</v>
      </c>
      <c r="C11730" t="s">
        <v>2798</v>
      </c>
      <c r="D11730" t="s">
        <v>19794</v>
      </c>
      <c r="E11730" s="27">
        <v>41728</v>
      </c>
      <c r="F11730" t="s">
        <v>233</v>
      </c>
      <c r="G11730" s="27">
        <v>22350</v>
      </c>
      <c r="H11730">
        <v>55</v>
      </c>
      <c r="I11730" t="s">
        <v>234</v>
      </c>
      <c r="J11730" t="s">
        <v>245</v>
      </c>
      <c r="K11730">
        <v>0</v>
      </c>
      <c r="L11730">
        <v>1</v>
      </c>
      <c r="M11730">
        <v>0</v>
      </c>
      <c r="N11730">
        <v>0</v>
      </c>
      <c r="O11730">
        <v>6</v>
      </c>
      <c r="P11730">
        <v>-1</v>
      </c>
      <c r="Q11730" s="28">
        <v>41727.238194444442</v>
      </c>
      <c r="R11730" s="28">
        <v>41729.073611111111</v>
      </c>
      <c r="S11730" t="s">
        <v>36961</v>
      </c>
      <c r="T11730" s="27">
        <v>41727</v>
      </c>
      <c r="V11730">
        <v>1</v>
      </c>
      <c r="W11730" t="s">
        <v>32</v>
      </c>
      <c r="X11730" t="s">
        <v>997</v>
      </c>
      <c r="Y11730">
        <v>0</v>
      </c>
      <c r="AB11730" t="s">
        <v>237</v>
      </c>
      <c r="AH11730">
        <v>0</v>
      </c>
      <c r="AN11730" t="s">
        <v>238</v>
      </c>
      <c r="AO11730">
        <v>1</v>
      </c>
      <c r="AP11730" t="s">
        <v>239</v>
      </c>
      <c r="AQ11730" s="27">
        <v>41728</v>
      </c>
      <c r="AR11730" t="s">
        <v>240</v>
      </c>
      <c r="AS11730">
        <v>1</v>
      </c>
      <c r="AT11730" t="s">
        <v>239</v>
      </c>
      <c r="AU11730" s="27">
        <v>41728</v>
      </c>
    </row>
    <row r="11731" spans="1:47" x14ac:dyDescent="0.2">
      <c r="A11731">
        <v>11730</v>
      </c>
      <c r="B11731" t="s">
        <v>36962</v>
      </c>
      <c r="C11731" t="s">
        <v>693</v>
      </c>
      <c r="D11731" t="s">
        <v>16683</v>
      </c>
      <c r="E11731" s="27">
        <v>41647</v>
      </c>
      <c r="F11731" t="s">
        <v>233</v>
      </c>
      <c r="G11731" s="27">
        <v>33100</v>
      </c>
      <c r="H11731">
        <v>25</v>
      </c>
      <c r="I11731" t="s">
        <v>244</v>
      </c>
      <c r="J11731" t="s">
        <v>245</v>
      </c>
      <c r="K11731">
        <v>0</v>
      </c>
      <c r="L11731">
        <v>3</v>
      </c>
      <c r="M11731">
        <v>0</v>
      </c>
      <c r="N11731">
        <v>0</v>
      </c>
      <c r="O11731">
        <v>3</v>
      </c>
      <c r="P11731">
        <v>-69</v>
      </c>
      <c r="Q11731" s="28">
        <v>41578.128472222219</v>
      </c>
      <c r="R11731" s="28">
        <v>41591.191666666666</v>
      </c>
      <c r="S11731" t="s">
        <v>36963</v>
      </c>
      <c r="T11731" s="27">
        <v>41578</v>
      </c>
      <c r="V11731">
        <v>69</v>
      </c>
      <c r="W11731" t="s">
        <v>32</v>
      </c>
      <c r="X11731" t="s">
        <v>1801</v>
      </c>
      <c r="Y11731">
        <v>1</v>
      </c>
      <c r="AA11731" t="s">
        <v>36964</v>
      </c>
      <c r="AB11731" t="s">
        <v>32</v>
      </c>
      <c r="AD11731" s="27">
        <v>42382</v>
      </c>
      <c r="AE11731" t="s">
        <v>268</v>
      </c>
      <c r="AH11731">
        <v>0</v>
      </c>
      <c r="AN11731" t="s">
        <v>238</v>
      </c>
      <c r="AO11731">
        <v>3</v>
      </c>
      <c r="AP11731" t="s">
        <v>239</v>
      </c>
      <c r="AQ11731" s="27">
        <v>41647</v>
      </c>
      <c r="AR11731" t="s">
        <v>240</v>
      </c>
      <c r="AS11731">
        <v>3</v>
      </c>
      <c r="AT11731" t="s">
        <v>239</v>
      </c>
      <c r="AU11731" s="27">
        <v>41647</v>
      </c>
    </row>
    <row r="11732" spans="1:47" x14ac:dyDescent="0.2">
      <c r="A11732">
        <v>11731</v>
      </c>
      <c r="B11732" t="s">
        <v>36965</v>
      </c>
      <c r="C11732" t="s">
        <v>1317</v>
      </c>
      <c r="D11732" t="s">
        <v>12621</v>
      </c>
      <c r="E11732" s="27">
        <v>41541</v>
      </c>
      <c r="F11732" t="s">
        <v>233</v>
      </c>
      <c r="G11732" s="27">
        <v>30688</v>
      </c>
      <c r="H11732">
        <v>32</v>
      </c>
      <c r="I11732" t="s">
        <v>244</v>
      </c>
      <c r="J11732" t="s">
        <v>245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-1</v>
      </c>
      <c r="Q11732" s="28">
        <v>41540.28402777778</v>
      </c>
      <c r="R11732" s="28">
        <v>41541.315972222219</v>
      </c>
      <c r="S11732" t="s">
        <v>36966</v>
      </c>
      <c r="T11732" s="27">
        <v>41540</v>
      </c>
      <c r="V11732">
        <v>1</v>
      </c>
      <c r="W11732" t="s">
        <v>36</v>
      </c>
      <c r="X11732" t="s">
        <v>279</v>
      </c>
      <c r="Y11732">
        <v>0</v>
      </c>
      <c r="AB11732" t="s">
        <v>237</v>
      </c>
      <c r="AH11732">
        <v>0</v>
      </c>
      <c r="AN11732" t="s">
        <v>238</v>
      </c>
      <c r="AO11732">
        <v>1</v>
      </c>
      <c r="AP11732" t="s">
        <v>239</v>
      </c>
      <c r="AQ11732" s="27">
        <v>41541</v>
      </c>
      <c r="AR11732" t="s">
        <v>240</v>
      </c>
      <c r="AS11732">
        <v>1</v>
      </c>
      <c r="AT11732" t="s">
        <v>239</v>
      </c>
      <c r="AU11732" s="27">
        <v>41541</v>
      </c>
    </row>
    <row r="11733" spans="1:47" x14ac:dyDescent="0.2">
      <c r="A11733">
        <v>11732</v>
      </c>
      <c r="B11733" t="s">
        <v>36967</v>
      </c>
      <c r="C11733" t="s">
        <v>6822</v>
      </c>
      <c r="D11733" t="s">
        <v>2053</v>
      </c>
      <c r="E11733" s="27">
        <v>41298</v>
      </c>
      <c r="F11733" t="s">
        <v>233</v>
      </c>
      <c r="G11733" s="27">
        <v>34148</v>
      </c>
      <c r="H11733">
        <v>22</v>
      </c>
      <c r="I11733" t="s">
        <v>259</v>
      </c>
      <c r="J11733" t="s">
        <v>250</v>
      </c>
      <c r="K11733">
        <v>0</v>
      </c>
      <c r="L11733">
        <v>6</v>
      </c>
      <c r="M11733">
        <v>0</v>
      </c>
      <c r="N11733">
        <v>0</v>
      </c>
      <c r="O11733">
        <v>2</v>
      </c>
      <c r="P11733">
        <v>-1</v>
      </c>
      <c r="Q11733" s="28">
        <v>41297.280555555553</v>
      </c>
      <c r="R11733" s="28">
        <v>41298.293749999997</v>
      </c>
      <c r="S11733" t="s">
        <v>36968</v>
      </c>
      <c r="T11733" s="27">
        <v>41297</v>
      </c>
      <c r="V11733">
        <v>1</v>
      </c>
      <c r="W11733" t="s">
        <v>36</v>
      </c>
      <c r="X11733" t="s">
        <v>681</v>
      </c>
      <c r="Y11733">
        <v>0</v>
      </c>
      <c r="AB11733" t="s">
        <v>237</v>
      </c>
      <c r="AH11733">
        <v>0</v>
      </c>
      <c r="AN11733" t="s">
        <v>238</v>
      </c>
      <c r="AO11733">
        <v>6</v>
      </c>
      <c r="AP11733" t="s">
        <v>246</v>
      </c>
      <c r="AQ11733" s="27">
        <v>41298</v>
      </c>
      <c r="AR11733" t="s">
        <v>240</v>
      </c>
      <c r="AS11733">
        <v>6</v>
      </c>
      <c r="AT11733" t="s">
        <v>246</v>
      </c>
      <c r="AU11733" s="27">
        <v>41298</v>
      </c>
    </row>
    <row r="11734" spans="1:47" x14ac:dyDescent="0.2">
      <c r="A11734">
        <v>11733</v>
      </c>
      <c r="B11734" t="s">
        <v>36969</v>
      </c>
      <c r="C11734" t="s">
        <v>928</v>
      </c>
      <c r="D11734" t="s">
        <v>36970</v>
      </c>
      <c r="E11734" s="27">
        <v>41769</v>
      </c>
      <c r="F11734" t="s">
        <v>233</v>
      </c>
      <c r="G11734" s="27">
        <v>23195</v>
      </c>
      <c r="H11734">
        <v>52</v>
      </c>
      <c r="I11734" t="s">
        <v>234</v>
      </c>
      <c r="J11734" t="s">
        <v>245</v>
      </c>
      <c r="K11734">
        <v>0</v>
      </c>
      <c r="L11734">
        <v>5</v>
      </c>
      <c r="M11734">
        <v>0</v>
      </c>
      <c r="N11734">
        <v>0</v>
      </c>
      <c r="O11734">
        <v>0</v>
      </c>
      <c r="P11734">
        <v>-1</v>
      </c>
      <c r="Q11734" s="28">
        <v>41768.252083333333</v>
      </c>
      <c r="R11734" s="28">
        <v>41823.104861111111</v>
      </c>
      <c r="S11734" t="s">
        <v>36971</v>
      </c>
      <c r="T11734" s="27">
        <v>41768</v>
      </c>
      <c r="V11734">
        <v>1</v>
      </c>
      <c r="W11734" t="s">
        <v>32</v>
      </c>
      <c r="X11734" t="s">
        <v>390</v>
      </c>
      <c r="Y11734">
        <v>0</v>
      </c>
      <c r="AB11734" t="s">
        <v>237</v>
      </c>
      <c r="AH11734">
        <v>0</v>
      </c>
      <c r="AN11734" t="s">
        <v>238</v>
      </c>
      <c r="AO11734">
        <v>1</v>
      </c>
      <c r="AP11734" t="s">
        <v>239</v>
      </c>
      <c r="AQ11734" s="27">
        <v>41769</v>
      </c>
      <c r="AR11734" t="s">
        <v>240</v>
      </c>
      <c r="AS11734">
        <v>5</v>
      </c>
      <c r="AT11734" t="s">
        <v>246</v>
      </c>
      <c r="AU11734" s="27">
        <v>41769</v>
      </c>
    </row>
    <row r="11735" spans="1:47" x14ac:dyDescent="0.2">
      <c r="A11735">
        <v>11734</v>
      </c>
      <c r="B11735" t="s">
        <v>36972</v>
      </c>
      <c r="C11735" t="s">
        <v>2390</v>
      </c>
      <c r="D11735" t="s">
        <v>543</v>
      </c>
      <c r="E11735" s="27">
        <v>41642</v>
      </c>
      <c r="F11735" t="s">
        <v>233</v>
      </c>
      <c r="G11735" s="27">
        <v>28462</v>
      </c>
      <c r="H11735">
        <v>38</v>
      </c>
      <c r="I11735" t="s">
        <v>244</v>
      </c>
      <c r="J11735" t="s">
        <v>250</v>
      </c>
      <c r="K11735">
        <v>2</v>
      </c>
      <c r="L11735">
        <v>10</v>
      </c>
      <c r="M11735">
        <v>0</v>
      </c>
      <c r="N11735">
        <v>0</v>
      </c>
      <c r="O11735">
        <v>21</v>
      </c>
      <c r="P11735">
        <v>-1</v>
      </c>
      <c r="Q11735" s="28">
        <v>41641.272222222222</v>
      </c>
      <c r="R11735" s="28">
        <v>41642.309027777781</v>
      </c>
      <c r="S11735" t="s">
        <v>36973</v>
      </c>
      <c r="T11735" s="27">
        <v>41641</v>
      </c>
      <c r="V11735">
        <v>1</v>
      </c>
      <c r="W11735" t="s">
        <v>32</v>
      </c>
      <c r="X11735" t="s">
        <v>252</v>
      </c>
      <c r="Y11735">
        <v>1</v>
      </c>
      <c r="AA11735" t="s">
        <v>36974</v>
      </c>
      <c r="AB11735" t="s">
        <v>36</v>
      </c>
      <c r="AC11735">
        <v>0</v>
      </c>
      <c r="AD11735" s="27">
        <v>41830</v>
      </c>
      <c r="AE11735" t="s">
        <v>412</v>
      </c>
      <c r="AF11735" s="27">
        <v>41830</v>
      </c>
      <c r="AG11735" s="27">
        <v>41831</v>
      </c>
      <c r="AH11735">
        <v>0</v>
      </c>
      <c r="AN11735" t="s">
        <v>238</v>
      </c>
      <c r="AO11735">
        <v>10</v>
      </c>
      <c r="AP11735" t="s">
        <v>269</v>
      </c>
      <c r="AQ11735" s="27">
        <v>41642</v>
      </c>
      <c r="AR11735" t="s">
        <v>240</v>
      </c>
      <c r="AS11735">
        <v>10</v>
      </c>
      <c r="AT11735" t="s">
        <v>269</v>
      </c>
      <c r="AU11735" s="27">
        <v>41642</v>
      </c>
    </row>
    <row r="11736" spans="1:47" x14ac:dyDescent="0.2">
      <c r="A11736">
        <v>11735</v>
      </c>
      <c r="B11736" t="s">
        <v>36975</v>
      </c>
      <c r="C11736" t="s">
        <v>288</v>
      </c>
      <c r="D11736" t="s">
        <v>36976</v>
      </c>
      <c r="E11736" s="27">
        <v>41549</v>
      </c>
      <c r="F11736" t="s">
        <v>233</v>
      </c>
      <c r="G11736" s="27">
        <v>24980</v>
      </c>
      <c r="H11736">
        <v>47</v>
      </c>
      <c r="I11736" t="s">
        <v>234</v>
      </c>
      <c r="J11736" t="s">
        <v>245</v>
      </c>
      <c r="K11736">
        <v>0</v>
      </c>
      <c r="L11736">
        <v>1</v>
      </c>
      <c r="M11736">
        <v>0</v>
      </c>
      <c r="N11736">
        <v>0</v>
      </c>
      <c r="O11736">
        <v>0</v>
      </c>
      <c r="P11736">
        <v>-1</v>
      </c>
      <c r="Q11736" s="28">
        <v>41548.324999999997</v>
      </c>
      <c r="R11736" s="28">
        <v>41555.223611111112</v>
      </c>
      <c r="S11736" t="s">
        <v>36977</v>
      </c>
      <c r="T11736" s="27">
        <v>41548</v>
      </c>
      <c r="V11736">
        <v>1</v>
      </c>
      <c r="W11736" t="s">
        <v>32</v>
      </c>
      <c r="X11736" t="s">
        <v>974</v>
      </c>
      <c r="Y11736">
        <v>0</v>
      </c>
      <c r="AB11736" t="s">
        <v>237</v>
      </c>
      <c r="AH11736">
        <v>0</v>
      </c>
      <c r="AN11736" t="s">
        <v>238</v>
      </c>
      <c r="AO11736">
        <v>1</v>
      </c>
      <c r="AP11736" t="s">
        <v>239</v>
      </c>
      <c r="AQ11736" s="27">
        <v>41549</v>
      </c>
      <c r="AR11736" t="s">
        <v>240</v>
      </c>
      <c r="AS11736">
        <v>1</v>
      </c>
      <c r="AT11736" t="s">
        <v>239</v>
      </c>
      <c r="AU11736" s="27">
        <v>41549</v>
      </c>
    </row>
    <row r="11737" spans="1:47" x14ac:dyDescent="0.2">
      <c r="A11737">
        <v>11736</v>
      </c>
      <c r="B11737" t="s">
        <v>28057</v>
      </c>
      <c r="C11737" t="s">
        <v>1313</v>
      </c>
      <c r="D11737" t="s">
        <v>6896</v>
      </c>
      <c r="E11737" s="27">
        <v>41307</v>
      </c>
      <c r="F11737" t="s">
        <v>233</v>
      </c>
      <c r="G11737" s="27">
        <v>29241</v>
      </c>
      <c r="H11737">
        <v>36</v>
      </c>
      <c r="I11737" t="s">
        <v>244</v>
      </c>
      <c r="J11737" t="s">
        <v>353</v>
      </c>
      <c r="K11737">
        <v>1</v>
      </c>
      <c r="L11737">
        <v>10</v>
      </c>
      <c r="M11737">
        <v>5</v>
      </c>
      <c r="N11737">
        <v>0</v>
      </c>
      <c r="O11737">
        <v>29</v>
      </c>
      <c r="P11737">
        <v>-1</v>
      </c>
      <c r="Q11737" s="28">
        <v>41306.151388888888</v>
      </c>
      <c r="R11737" s="28">
        <v>41347.289583333331</v>
      </c>
      <c r="S11737" t="s">
        <v>36978</v>
      </c>
      <c r="T11737" s="27">
        <v>41306</v>
      </c>
      <c r="V11737">
        <v>1</v>
      </c>
      <c r="W11737" t="s">
        <v>32</v>
      </c>
      <c r="X11737" t="s">
        <v>364</v>
      </c>
      <c r="Y11737">
        <v>0</v>
      </c>
      <c r="AB11737" t="s">
        <v>237</v>
      </c>
      <c r="AH11737">
        <v>0</v>
      </c>
      <c r="AN11737" t="s">
        <v>238</v>
      </c>
      <c r="AO11737">
        <v>3</v>
      </c>
      <c r="AP11737" t="s">
        <v>239</v>
      </c>
      <c r="AQ11737" s="27">
        <v>41307</v>
      </c>
      <c r="AR11737" t="s">
        <v>240</v>
      </c>
      <c r="AS11737">
        <v>10</v>
      </c>
      <c r="AT11737" t="s">
        <v>269</v>
      </c>
      <c r="AU11737" s="27">
        <v>41307</v>
      </c>
    </row>
    <row r="11738" spans="1:47" x14ac:dyDescent="0.2">
      <c r="A11738">
        <v>11737</v>
      </c>
      <c r="B11738" t="s">
        <v>36979</v>
      </c>
      <c r="C11738" t="s">
        <v>3710</v>
      </c>
      <c r="D11738" t="s">
        <v>7269</v>
      </c>
      <c r="E11738" s="27">
        <v>41726</v>
      </c>
      <c r="F11738" t="s">
        <v>233</v>
      </c>
      <c r="G11738" s="27">
        <v>22993</v>
      </c>
      <c r="H11738">
        <v>53</v>
      </c>
      <c r="I11738" t="s">
        <v>234</v>
      </c>
      <c r="J11738" t="s">
        <v>250</v>
      </c>
      <c r="K11738">
        <v>0</v>
      </c>
      <c r="L11738">
        <v>6</v>
      </c>
      <c r="M11738">
        <v>0</v>
      </c>
      <c r="N11738">
        <v>0</v>
      </c>
      <c r="O11738">
        <v>14</v>
      </c>
      <c r="P11738">
        <v>-1</v>
      </c>
      <c r="Q11738" s="28">
        <v>41725.109027777777</v>
      </c>
      <c r="R11738" s="28">
        <v>41729.151388888888</v>
      </c>
      <c r="S11738" t="s">
        <v>36980</v>
      </c>
      <c r="T11738" s="27">
        <v>41725</v>
      </c>
      <c r="V11738">
        <v>1</v>
      </c>
      <c r="W11738" t="s">
        <v>32</v>
      </c>
      <c r="X11738" t="s">
        <v>359</v>
      </c>
      <c r="Y11738">
        <v>1</v>
      </c>
      <c r="AA11738" t="s">
        <v>36981</v>
      </c>
      <c r="AB11738" t="s">
        <v>36</v>
      </c>
      <c r="AC11738">
        <v>149</v>
      </c>
      <c r="AD11738" s="27">
        <v>42011</v>
      </c>
      <c r="AE11738" t="s">
        <v>412</v>
      </c>
      <c r="AF11738" s="27">
        <v>42160</v>
      </c>
      <c r="AG11738" s="27">
        <v>42160</v>
      </c>
      <c r="AH11738">
        <v>0</v>
      </c>
      <c r="AN11738" t="s">
        <v>238</v>
      </c>
      <c r="AO11738">
        <v>4</v>
      </c>
      <c r="AP11738" t="s">
        <v>239</v>
      </c>
      <c r="AQ11738" s="27">
        <v>41726</v>
      </c>
      <c r="AR11738" t="s">
        <v>240</v>
      </c>
      <c r="AS11738">
        <v>6</v>
      </c>
      <c r="AT11738" t="s">
        <v>246</v>
      </c>
      <c r="AU11738" s="27">
        <v>41726</v>
      </c>
    </row>
    <row r="11739" spans="1:47" x14ac:dyDescent="0.2">
      <c r="A11739">
        <v>11738</v>
      </c>
      <c r="B11739" t="s">
        <v>36982</v>
      </c>
      <c r="C11739" t="s">
        <v>8181</v>
      </c>
      <c r="D11739" t="s">
        <v>13987</v>
      </c>
      <c r="E11739" s="27">
        <v>41646</v>
      </c>
      <c r="F11739" t="s">
        <v>233</v>
      </c>
      <c r="G11739" s="27">
        <v>35015</v>
      </c>
      <c r="H11739">
        <v>20</v>
      </c>
      <c r="I11739" t="s">
        <v>259</v>
      </c>
      <c r="J11739" t="s">
        <v>250</v>
      </c>
      <c r="K11739">
        <v>0</v>
      </c>
      <c r="L11739">
        <v>9</v>
      </c>
      <c r="M11739">
        <v>0</v>
      </c>
      <c r="N11739">
        <v>0</v>
      </c>
      <c r="O11739">
        <v>1</v>
      </c>
      <c r="P11739">
        <v>-1</v>
      </c>
      <c r="Q11739" s="28">
        <v>41645.460416666669</v>
      </c>
      <c r="R11739" s="28">
        <v>41666.421527777777</v>
      </c>
      <c r="S11739" t="s">
        <v>36983</v>
      </c>
      <c r="U11739" s="27">
        <v>41645</v>
      </c>
      <c r="V11739">
        <v>1</v>
      </c>
      <c r="W11739" t="s">
        <v>32</v>
      </c>
      <c r="X11739" t="s">
        <v>274</v>
      </c>
      <c r="Y11739">
        <v>1</v>
      </c>
      <c r="AA11739" t="s">
        <v>36984</v>
      </c>
      <c r="AB11739" t="s">
        <v>32</v>
      </c>
      <c r="AC11739">
        <v>0</v>
      </c>
      <c r="AD11739" s="27">
        <v>41766</v>
      </c>
      <c r="AE11739" t="s">
        <v>567</v>
      </c>
      <c r="AF11739" s="27">
        <v>41766</v>
      </c>
      <c r="AG11739" s="27">
        <v>41856</v>
      </c>
      <c r="AH11739">
        <v>1</v>
      </c>
      <c r="AJ11739" t="s">
        <v>36985</v>
      </c>
      <c r="AK11739" t="s">
        <v>255</v>
      </c>
      <c r="AL11739" s="27">
        <v>41936</v>
      </c>
      <c r="AM11739" t="s">
        <v>254</v>
      </c>
      <c r="AN11739" t="s">
        <v>238</v>
      </c>
      <c r="AO11739">
        <v>10</v>
      </c>
      <c r="AP11739" t="s">
        <v>269</v>
      </c>
      <c r="AQ11739" s="27">
        <v>41646</v>
      </c>
      <c r="AR11739" t="s">
        <v>240</v>
      </c>
      <c r="AS11739">
        <v>9</v>
      </c>
      <c r="AT11739" t="s">
        <v>269</v>
      </c>
      <c r="AU11739" s="27">
        <v>41646</v>
      </c>
    </row>
    <row r="11740" spans="1:47" x14ac:dyDescent="0.2">
      <c r="A11740">
        <v>11739</v>
      </c>
      <c r="B11740" t="s">
        <v>36986</v>
      </c>
      <c r="C11740" t="s">
        <v>3823</v>
      </c>
      <c r="D11740" t="s">
        <v>36987</v>
      </c>
      <c r="E11740" s="27">
        <v>41821</v>
      </c>
      <c r="F11740" t="s">
        <v>294</v>
      </c>
      <c r="G11740" s="27">
        <v>34200</v>
      </c>
      <c r="H11740">
        <v>22</v>
      </c>
      <c r="I11740" t="s">
        <v>259</v>
      </c>
      <c r="J11740" t="s">
        <v>245</v>
      </c>
      <c r="K11740">
        <v>0</v>
      </c>
      <c r="L11740">
        <v>4</v>
      </c>
      <c r="M11740">
        <v>0</v>
      </c>
      <c r="N11740">
        <v>0</v>
      </c>
      <c r="O11740">
        <v>0</v>
      </c>
      <c r="P11740">
        <v>-1</v>
      </c>
      <c r="Q11740" s="28">
        <v>41820.089583333334</v>
      </c>
      <c r="R11740" s="28">
        <v>41821.083333333336</v>
      </c>
      <c r="S11740" t="s">
        <v>36988</v>
      </c>
      <c r="T11740" s="27">
        <v>41820</v>
      </c>
      <c r="V11740">
        <v>1</v>
      </c>
      <c r="W11740" t="s">
        <v>36</v>
      </c>
      <c r="X11740" t="s">
        <v>279</v>
      </c>
      <c r="Y11740">
        <v>1</v>
      </c>
      <c r="AA11740" t="s">
        <v>36989</v>
      </c>
      <c r="AB11740" t="s">
        <v>36</v>
      </c>
      <c r="AD11740" s="27">
        <v>42116</v>
      </c>
      <c r="AE11740" t="s">
        <v>392</v>
      </c>
      <c r="AH11740">
        <v>0</v>
      </c>
      <c r="AN11740" t="s">
        <v>238</v>
      </c>
      <c r="AO11740">
        <v>4</v>
      </c>
      <c r="AP11740" t="s">
        <v>239</v>
      </c>
      <c r="AQ11740" s="27">
        <v>41821</v>
      </c>
      <c r="AR11740" t="s">
        <v>240</v>
      </c>
      <c r="AS11740">
        <v>4</v>
      </c>
      <c r="AT11740" t="s">
        <v>239</v>
      </c>
      <c r="AU11740" s="27">
        <v>41821</v>
      </c>
    </row>
    <row r="11741" spans="1:47" x14ac:dyDescent="0.2">
      <c r="A11741">
        <v>11740</v>
      </c>
      <c r="B11741" t="s">
        <v>36990</v>
      </c>
      <c r="C11741" t="s">
        <v>36991</v>
      </c>
      <c r="D11741" t="s">
        <v>36992</v>
      </c>
      <c r="E11741" s="27">
        <v>41946</v>
      </c>
      <c r="F11741" t="s">
        <v>294</v>
      </c>
      <c r="G11741" s="27">
        <v>22742</v>
      </c>
      <c r="H11741">
        <v>54</v>
      </c>
      <c r="I11741" t="s">
        <v>234</v>
      </c>
      <c r="J11741" t="s">
        <v>22</v>
      </c>
      <c r="K11741">
        <v>0</v>
      </c>
      <c r="L11741">
        <v>1</v>
      </c>
      <c r="M11741">
        <v>0</v>
      </c>
      <c r="N11741">
        <v>0</v>
      </c>
      <c r="O11741">
        <v>0</v>
      </c>
      <c r="P11741">
        <v>-2</v>
      </c>
      <c r="Q11741" s="28">
        <v>41944.509722222225</v>
      </c>
      <c r="R11741" s="28">
        <v>41944.350694444445</v>
      </c>
      <c r="S11741" t="s">
        <v>36993</v>
      </c>
      <c r="T11741" s="27">
        <v>41943</v>
      </c>
      <c r="V11741">
        <v>3</v>
      </c>
      <c r="W11741" t="s">
        <v>36</v>
      </c>
      <c r="X11741" t="s">
        <v>595</v>
      </c>
      <c r="Y11741">
        <v>0</v>
      </c>
      <c r="AB11741" t="s">
        <v>237</v>
      </c>
      <c r="AH11741">
        <v>0</v>
      </c>
      <c r="AN11741" t="s">
        <v>238</v>
      </c>
      <c r="AO11741">
        <v>1</v>
      </c>
      <c r="AP11741" t="s">
        <v>239</v>
      </c>
      <c r="AQ11741" s="27">
        <v>41946</v>
      </c>
      <c r="AR11741" t="s">
        <v>240</v>
      </c>
      <c r="AS11741">
        <v>1</v>
      </c>
      <c r="AT11741" t="s">
        <v>239</v>
      </c>
      <c r="AU11741" s="27">
        <v>41946</v>
      </c>
    </row>
    <row r="11742" spans="1:47" x14ac:dyDescent="0.2">
      <c r="A11742">
        <v>11741</v>
      </c>
      <c r="B11742" t="s">
        <v>36994</v>
      </c>
      <c r="C11742" t="s">
        <v>901</v>
      </c>
      <c r="D11742" t="s">
        <v>36995</v>
      </c>
      <c r="E11742" s="27">
        <v>41302</v>
      </c>
      <c r="F11742" t="s">
        <v>233</v>
      </c>
      <c r="G11742" s="27">
        <v>29299</v>
      </c>
      <c r="H11742">
        <v>36</v>
      </c>
      <c r="I11742" t="s">
        <v>244</v>
      </c>
      <c r="J11742" t="s">
        <v>353</v>
      </c>
      <c r="K11742">
        <v>0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 s="28">
        <v>41302.22152777778</v>
      </c>
      <c r="R11742" s="28">
        <v>41368.443055555559</v>
      </c>
      <c r="S11742" t="s">
        <v>36996</v>
      </c>
      <c r="T11742" s="27">
        <v>41301</v>
      </c>
      <c r="V11742">
        <v>1</v>
      </c>
      <c r="W11742" t="s">
        <v>36</v>
      </c>
      <c r="X11742" t="s">
        <v>392</v>
      </c>
      <c r="Y11742">
        <v>0</v>
      </c>
      <c r="AB11742" t="s">
        <v>237</v>
      </c>
      <c r="AH11742">
        <v>0</v>
      </c>
      <c r="AN11742" t="s">
        <v>238</v>
      </c>
      <c r="AO11742">
        <v>1</v>
      </c>
      <c r="AP11742" t="s">
        <v>239</v>
      </c>
      <c r="AQ11742" s="27">
        <v>41302</v>
      </c>
      <c r="AR11742" t="s">
        <v>240</v>
      </c>
      <c r="AS11742">
        <v>1</v>
      </c>
      <c r="AT11742" t="s">
        <v>239</v>
      </c>
      <c r="AU11742" s="27">
        <v>41302</v>
      </c>
    </row>
    <row r="11743" spans="1:47" x14ac:dyDescent="0.2">
      <c r="A11743">
        <v>11742</v>
      </c>
      <c r="B11743" t="s">
        <v>36997</v>
      </c>
      <c r="C11743" t="s">
        <v>36998</v>
      </c>
      <c r="D11743" t="s">
        <v>7363</v>
      </c>
      <c r="E11743" s="27">
        <v>41839</v>
      </c>
      <c r="F11743" t="s">
        <v>233</v>
      </c>
      <c r="G11743" s="27">
        <v>23526</v>
      </c>
      <c r="H11743">
        <v>51</v>
      </c>
      <c r="I11743" t="s">
        <v>234</v>
      </c>
      <c r="J11743" t="s">
        <v>353</v>
      </c>
      <c r="K11743">
        <v>0</v>
      </c>
      <c r="L11743">
        <v>2</v>
      </c>
      <c r="M11743">
        <v>0</v>
      </c>
      <c r="N11743">
        <v>0</v>
      </c>
      <c r="O11743">
        <v>0</v>
      </c>
      <c r="P11743">
        <v>-1</v>
      </c>
      <c r="Q11743" s="28">
        <v>41838.43472222222</v>
      </c>
      <c r="R11743" s="28">
        <v>41839.367361111108</v>
      </c>
      <c r="S11743" t="s">
        <v>36999</v>
      </c>
      <c r="T11743" s="27">
        <v>41838</v>
      </c>
      <c r="V11743">
        <v>1</v>
      </c>
      <c r="W11743" t="s">
        <v>32</v>
      </c>
      <c r="X11743" t="s">
        <v>254</v>
      </c>
      <c r="Y11743">
        <v>0</v>
      </c>
      <c r="AB11743" t="s">
        <v>237</v>
      </c>
      <c r="AH11743">
        <v>0</v>
      </c>
      <c r="AN11743" t="s">
        <v>238</v>
      </c>
      <c r="AO11743">
        <v>1</v>
      </c>
      <c r="AP11743" t="s">
        <v>239</v>
      </c>
      <c r="AQ11743" s="27">
        <v>41839</v>
      </c>
      <c r="AR11743" t="s">
        <v>240</v>
      </c>
      <c r="AS11743">
        <v>2</v>
      </c>
      <c r="AT11743" t="s">
        <v>239</v>
      </c>
      <c r="AU11743" s="27">
        <v>41839</v>
      </c>
    </row>
    <row r="11744" spans="1:47" x14ac:dyDescent="0.2">
      <c r="A11744">
        <v>11743</v>
      </c>
      <c r="B11744" t="s">
        <v>37000</v>
      </c>
      <c r="C11744" t="s">
        <v>37001</v>
      </c>
      <c r="D11744" t="s">
        <v>3886</v>
      </c>
      <c r="E11744" s="27">
        <v>41637</v>
      </c>
      <c r="F11744" t="s">
        <v>294</v>
      </c>
      <c r="G11744" s="27">
        <v>34396</v>
      </c>
      <c r="H11744">
        <v>22</v>
      </c>
      <c r="I11744" t="s">
        <v>259</v>
      </c>
      <c r="J11744" t="s">
        <v>250</v>
      </c>
      <c r="K11744">
        <v>0</v>
      </c>
      <c r="L11744">
        <v>7</v>
      </c>
      <c r="M11744">
        <v>0</v>
      </c>
      <c r="N11744">
        <v>0</v>
      </c>
      <c r="O11744">
        <v>0</v>
      </c>
      <c r="P11744">
        <v>-1</v>
      </c>
      <c r="Q11744" s="28">
        <v>41636.192361111112</v>
      </c>
      <c r="R11744" s="28">
        <v>41671.206250000003</v>
      </c>
      <c r="S11744" t="s">
        <v>37002</v>
      </c>
      <c r="T11744" s="27">
        <v>41636</v>
      </c>
      <c r="V11744">
        <v>1</v>
      </c>
      <c r="W11744" t="s">
        <v>32</v>
      </c>
      <c r="X11744" t="s">
        <v>313</v>
      </c>
      <c r="Y11744">
        <v>0</v>
      </c>
      <c r="AB11744" t="s">
        <v>237</v>
      </c>
      <c r="AH11744">
        <v>0</v>
      </c>
      <c r="AN11744" t="s">
        <v>238</v>
      </c>
      <c r="AO11744">
        <v>7</v>
      </c>
      <c r="AP11744" t="s">
        <v>246</v>
      </c>
      <c r="AQ11744" s="27">
        <v>41637</v>
      </c>
      <c r="AR11744" t="s">
        <v>240</v>
      </c>
      <c r="AS11744">
        <v>7</v>
      </c>
      <c r="AT11744" t="s">
        <v>246</v>
      </c>
      <c r="AU11744" s="27">
        <v>41637</v>
      </c>
    </row>
    <row r="11745" spans="1:47" x14ac:dyDescent="0.2">
      <c r="A11745">
        <v>11744</v>
      </c>
      <c r="B11745" t="s">
        <v>37003</v>
      </c>
      <c r="C11745" t="s">
        <v>830</v>
      </c>
      <c r="D11745" t="s">
        <v>37004</v>
      </c>
      <c r="E11745" s="27">
        <v>41985</v>
      </c>
      <c r="F11745" t="s">
        <v>233</v>
      </c>
      <c r="G11745" s="27">
        <v>26452</v>
      </c>
      <c r="H11745">
        <v>43</v>
      </c>
      <c r="I11745" t="s">
        <v>244</v>
      </c>
      <c r="J11745" t="s">
        <v>245</v>
      </c>
      <c r="K11745">
        <v>0</v>
      </c>
      <c r="L11745">
        <v>2</v>
      </c>
      <c r="M11745">
        <v>0</v>
      </c>
      <c r="N11745">
        <v>0</v>
      </c>
      <c r="O11745">
        <v>7</v>
      </c>
      <c r="P11745">
        <v>0</v>
      </c>
      <c r="Q11745" s="28">
        <v>41985.51458333333</v>
      </c>
      <c r="R11745" s="28">
        <v>42019.218055555553</v>
      </c>
      <c r="S11745" t="s">
        <v>37005</v>
      </c>
      <c r="U11745" s="27">
        <v>41985</v>
      </c>
      <c r="V11745">
        <v>0</v>
      </c>
      <c r="W11745" t="s">
        <v>32</v>
      </c>
      <c r="X11745" t="s">
        <v>274</v>
      </c>
      <c r="Y11745">
        <v>1</v>
      </c>
      <c r="AA11745" t="s">
        <v>37006</v>
      </c>
      <c r="AB11745" t="s">
        <v>36</v>
      </c>
      <c r="AC11745">
        <v>0</v>
      </c>
      <c r="AD11745" s="27">
        <v>42161</v>
      </c>
      <c r="AE11745" t="s">
        <v>1508</v>
      </c>
      <c r="AF11745" s="27">
        <v>42161</v>
      </c>
      <c r="AG11745" s="27">
        <v>42219</v>
      </c>
      <c r="AH11745">
        <v>0</v>
      </c>
      <c r="AN11745" t="s">
        <v>238</v>
      </c>
      <c r="AO11745">
        <v>1</v>
      </c>
      <c r="AP11745" t="s">
        <v>239</v>
      </c>
      <c r="AQ11745" s="27">
        <v>41985</v>
      </c>
      <c r="AR11745" t="s">
        <v>240</v>
      </c>
      <c r="AS11745">
        <v>2</v>
      </c>
      <c r="AT11745" t="s">
        <v>239</v>
      </c>
      <c r="AU11745" s="27">
        <v>41985</v>
      </c>
    </row>
    <row r="11746" spans="1:47" x14ac:dyDescent="0.2">
      <c r="A11746">
        <v>11745</v>
      </c>
      <c r="B11746" t="s">
        <v>37007</v>
      </c>
      <c r="C11746" t="s">
        <v>1832</v>
      </c>
      <c r="D11746" t="s">
        <v>1300</v>
      </c>
      <c r="E11746" s="27">
        <v>41542</v>
      </c>
      <c r="F11746" t="s">
        <v>233</v>
      </c>
      <c r="G11746" s="27">
        <v>21824</v>
      </c>
      <c r="H11746">
        <v>56</v>
      </c>
      <c r="I11746" t="s">
        <v>234</v>
      </c>
      <c r="J11746" t="s">
        <v>250</v>
      </c>
      <c r="K11746">
        <v>0</v>
      </c>
      <c r="L11746">
        <v>4</v>
      </c>
      <c r="M11746">
        <v>0</v>
      </c>
      <c r="N11746">
        <v>0</v>
      </c>
      <c r="O11746">
        <v>3</v>
      </c>
      <c r="P11746">
        <v>-44</v>
      </c>
      <c r="Q11746" s="28">
        <v>41498.532638888886</v>
      </c>
      <c r="R11746" s="28">
        <v>41536.503472222219</v>
      </c>
      <c r="S11746" t="s">
        <v>37008</v>
      </c>
      <c r="T11746" s="27">
        <v>41497</v>
      </c>
      <c r="V11746">
        <v>45</v>
      </c>
      <c r="W11746" t="s">
        <v>32</v>
      </c>
      <c r="X11746" t="s">
        <v>974</v>
      </c>
      <c r="Y11746">
        <v>0</v>
      </c>
      <c r="AB11746" t="s">
        <v>237</v>
      </c>
      <c r="AH11746">
        <v>0</v>
      </c>
      <c r="AN11746" t="s">
        <v>238</v>
      </c>
      <c r="AO11746">
        <v>3</v>
      </c>
      <c r="AP11746" t="s">
        <v>239</v>
      </c>
      <c r="AQ11746" s="27">
        <v>41542</v>
      </c>
      <c r="AR11746" t="s">
        <v>240</v>
      </c>
      <c r="AS11746">
        <v>4</v>
      </c>
      <c r="AT11746" t="s">
        <v>239</v>
      </c>
      <c r="AU11746" s="27">
        <v>41542</v>
      </c>
    </row>
    <row r="11747" spans="1:47" x14ac:dyDescent="0.2">
      <c r="A11747">
        <v>11746</v>
      </c>
      <c r="B11747" t="s">
        <v>37009</v>
      </c>
      <c r="C11747" t="s">
        <v>37010</v>
      </c>
      <c r="D11747" t="s">
        <v>37011</v>
      </c>
      <c r="E11747" s="27">
        <v>41317</v>
      </c>
      <c r="F11747" t="s">
        <v>294</v>
      </c>
      <c r="G11747" s="27">
        <v>29824</v>
      </c>
      <c r="H11747">
        <v>34</v>
      </c>
      <c r="I11747" t="s">
        <v>244</v>
      </c>
      <c r="J11747" t="s">
        <v>250</v>
      </c>
      <c r="K11747">
        <v>0</v>
      </c>
      <c r="L11747">
        <v>2</v>
      </c>
      <c r="M11747">
        <v>0</v>
      </c>
      <c r="N11747">
        <v>0</v>
      </c>
      <c r="O11747">
        <v>1</v>
      </c>
      <c r="P11747">
        <v>0</v>
      </c>
      <c r="Q11747" s="28">
        <v>41317.098611111112</v>
      </c>
      <c r="R11747" s="28">
        <v>41317.354166666664</v>
      </c>
      <c r="S11747" t="s">
        <v>37012</v>
      </c>
      <c r="T11747" s="27">
        <v>41317</v>
      </c>
      <c r="V11747">
        <v>0</v>
      </c>
      <c r="W11747" t="s">
        <v>32</v>
      </c>
      <c r="X11747" t="s">
        <v>364</v>
      </c>
      <c r="Y11747">
        <v>0</v>
      </c>
      <c r="AB11747" t="s">
        <v>237</v>
      </c>
      <c r="AH11747">
        <v>0</v>
      </c>
      <c r="AN11747" t="s">
        <v>238</v>
      </c>
      <c r="AO11747">
        <v>1</v>
      </c>
      <c r="AP11747" t="s">
        <v>239</v>
      </c>
      <c r="AQ11747" s="27">
        <v>41317</v>
      </c>
      <c r="AR11747" t="s">
        <v>240</v>
      </c>
      <c r="AS11747">
        <v>2</v>
      </c>
      <c r="AT11747" t="s">
        <v>239</v>
      </c>
      <c r="AU11747" s="27">
        <v>41317</v>
      </c>
    </row>
    <row r="11748" spans="1:47" x14ac:dyDescent="0.2">
      <c r="A11748">
        <v>11747</v>
      </c>
      <c r="B11748" t="s">
        <v>30119</v>
      </c>
      <c r="C11748" t="s">
        <v>1087</v>
      </c>
      <c r="D11748" t="s">
        <v>357</v>
      </c>
      <c r="E11748" s="27">
        <v>41394</v>
      </c>
      <c r="F11748" t="s">
        <v>233</v>
      </c>
      <c r="G11748" s="27">
        <v>33534</v>
      </c>
      <c r="H11748">
        <v>24</v>
      </c>
      <c r="I11748" t="s">
        <v>259</v>
      </c>
      <c r="J11748" t="s">
        <v>250</v>
      </c>
      <c r="K11748">
        <v>0</v>
      </c>
      <c r="L11748">
        <v>4</v>
      </c>
      <c r="M11748">
        <v>0</v>
      </c>
      <c r="N11748">
        <v>0</v>
      </c>
      <c r="O11748">
        <v>1</v>
      </c>
      <c r="P11748">
        <v>0</v>
      </c>
      <c r="Q11748" s="28">
        <v>41394.51666666667</v>
      </c>
      <c r="R11748" s="28">
        <v>41394.04583333333</v>
      </c>
      <c r="S11748" t="s">
        <v>37013</v>
      </c>
      <c r="T11748" s="27">
        <v>41393</v>
      </c>
      <c r="V11748">
        <v>1</v>
      </c>
      <c r="W11748" t="s">
        <v>32</v>
      </c>
      <c r="X11748" t="s">
        <v>359</v>
      </c>
      <c r="Y11748">
        <v>1</v>
      </c>
      <c r="AA11748" t="s">
        <v>37014</v>
      </c>
      <c r="AB11748" t="s">
        <v>36</v>
      </c>
      <c r="AD11748" s="27">
        <v>41402</v>
      </c>
      <c r="AE11748" t="s">
        <v>404</v>
      </c>
      <c r="AH11748">
        <v>0</v>
      </c>
      <c r="AN11748" t="s">
        <v>238</v>
      </c>
      <c r="AO11748">
        <v>5</v>
      </c>
      <c r="AP11748" t="s">
        <v>246</v>
      </c>
      <c r="AQ11748" s="27">
        <v>41394</v>
      </c>
      <c r="AR11748" t="s">
        <v>240</v>
      </c>
      <c r="AS11748">
        <v>4</v>
      </c>
      <c r="AT11748" t="s">
        <v>239</v>
      </c>
      <c r="AU11748" s="27">
        <v>41394</v>
      </c>
    </row>
    <row r="11749" spans="1:47" x14ac:dyDescent="0.2">
      <c r="A11749">
        <v>11748</v>
      </c>
      <c r="B11749" t="s">
        <v>37015</v>
      </c>
      <c r="C11749" t="s">
        <v>6822</v>
      </c>
      <c r="D11749" t="s">
        <v>1535</v>
      </c>
      <c r="E11749" s="27">
        <v>41639</v>
      </c>
      <c r="F11749" t="s">
        <v>233</v>
      </c>
      <c r="G11749" s="27">
        <v>33613</v>
      </c>
      <c r="H11749">
        <v>24</v>
      </c>
      <c r="I11749" t="s">
        <v>259</v>
      </c>
      <c r="J11749" t="s">
        <v>245</v>
      </c>
      <c r="K11749">
        <v>0</v>
      </c>
      <c r="L11749">
        <v>3</v>
      </c>
      <c r="M11749">
        <v>0</v>
      </c>
      <c r="N11749">
        <v>0</v>
      </c>
      <c r="O11749">
        <v>0</v>
      </c>
      <c r="P11749">
        <v>0</v>
      </c>
      <c r="Q11749" s="28">
        <v>41639.211111111108</v>
      </c>
      <c r="R11749" s="28">
        <v>41675.382638888892</v>
      </c>
      <c r="S11749" t="s">
        <v>37016</v>
      </c>
      <c r="T11749" s="27">
        <v>41639</v>
      </c>
      <c r="V11749">
        <v>0</v>
      </c>
      <c r="W11749" t="s">
        <v>32</v>
      </c>
      <c r="X11749" t="s">
        <v>847</v>
      </c>
      <c r="Y11749">
        <v>0</v>
      </c>
      <c r="AB11749" t="s">
        <v>237</v>
      </c>
      <c r="AH11749">
        <v>0</v>
      </c>
      <c r="AN11749" t="s">
        <v>238</v>
      </c>
      <c r="AO11749">
        <v>5</v>
      </c>
      <c r="AP11749" t="s">
        <v>246</v>
      </c>
      <c r="AQ11749" s="27">
        <v>41639</v>
      </c>
      <c r="AR11749" t="s">
        <v>240</v>
      </c>
      <c r="AS11749">
        <v>3</v>
      </c>
      <c r="AT11749" t="s">
        <v>239</v>
      </c>
      <c r="AU11749" s="27">
        <v>41639</v>
      </c>
    </row>
    <row r="11750" spans="1:47" x14ac:dyDescent="0.2">
      <c r="A11750">
        <v>11749</v>
      </c>
      <c r="B11750" t="s">
        <v>37017</v>
      </c>
      <c r="C11750" t="s">
        <v>561</v>
      </c>
      <c r="D11750" t="s">
        <v>37018</v>
      </c>
      <c r="E11750" s="27">
        <v>41729</v>
      </c>
      <c r="F11750" t="s">
        <v>233</v>
      </c>
      <c r="G11750" s="27">
        <v>34003</v>
      </c>
      <c r="H11750">
        <v>23</v>
      </c>
      <c r="I11750" t="s">
        <v>259</v>
      </c>
      <c r="J11750" t="s">
        <v>245</v>
      </c>
      <c r="K11750">
        <v>0</v>
      </c>
      <c r="L11750">
        <v>7</v>
      </c>
      <c r="M11750">
        <v>0</v>
      </c>
      <c r="N11750">
        <v>0</v>
      </c>
      <c r="O11750">
        <v>0</v>
      </c>
      <c r="P11750">
        <v>-1</v>
      </c>
      <c r="Q11750" s="28">
        <v>41728.309027777781</v>
      </c>
      <c r="R11750" s="28">
        <v>41746.400694444441</v>
      </c>
      <c r="S11750" t="s">
        <v>37019</v>
      </c>
      <c r="T11750" s="27">
        <v>41728</v>
      </c>
      <c r="V11750">
        <v>1</v>
      </c>
      <c r="W11750" t="s">
        <v>32</v>
      </c>
      <c r="X11750" t="s">
        <v>3480</v>
      </c>
      <c r="Y11750">
        <v>0</v>
      </c>
      <c r="AB11750" t="s">
        <v>237</v>
      </c>
      <c r="AH11750">
        <v>0</v>
      </c>
      <c r="AN11750" t="s">
        <v>238</v>
      </c>
      <c r="AO11750">
        <v>5</v>
      </c>
      <c r="AP11750" t="s">
        <v>246</v>
      </c>
      <c r="AQ11750" s="27">
        <v>41729</v>
      </c>
      <c r="AR11750" t="s">
        <v>240</v>
      </c>
      <c r="AS11750">
        <v>7</v>
      </c>
      <c r="AT11750" t="s">
        <v>246</v>
      </c>
      <c r="AU11750" s="27">
        <v>41729</v>
      </c>
    </row>
    <row r="11751" spans="1:47" x14ac:dyDescent="0.2">
      <c r="A11751">
        <v>11750</v>
      </c>
      <c r="B11751" t="s">
        <v>37020</v>
      </c>
      <c r="C11751" t="s">
        <v>242</v>
      </c>
      <c r="D11751" t="s">
        <v>5448</v>
      </c>
      <c r="E11751" s="27">
        <v>41718</v>
      </c>
      <c r="F11751" t="s">
        <v>233</v>
      </c>
      <c r="G11751" s="27">
        <v>21815</v>
      </c>
      <c r="H11751">
        <v>56</v>
      </c>
      <c r="I11751" t="s">
        <v>234</v>
      </c>
      <c r="J11751" t="s">
        <v>250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-1</v>
      </c>
      <c r="Q11751" s="28">
        <v>41717.499305555553</v>
      </c>
      <c r="R11751" s="28">
        <v>41718.443749999999</v>
      </c>
      <c r="S11751" t="s">
        <v>37021</v>
      </c>
      <c r="T11751" s="27">
        <v>41717</v>
      </c>
      <c r="V11751">
        <v>1</v>
      </c>
      <c r="W11751" t="s">
        <v>32</v>
      </c>
      <c r="X11751" t="s">
        <v>343</v>
      </c>
      <c r="Y11751">
        <v>0</v>
      </c>
      <c r="AB11751" t="s">
        <v>237</v>
      </c>
      <c r="AH11751">
        <v>0</v>
      </c>
      <c r="AN11751" t="s">
        <v>238</v>
      </c>
      <c r="AO11751">
        <v>1</v>
      </c>
      <c r="AP11751" t="s">
        <v>239</v>
      </c>
      <c r="AQ11751" s="27">
        <v>41718</v>
      </c>
      <c r="AR11751" t="s">
        <v>240</v>
      </c>
      <c r="AS11751">
        <v>1</v>
      </c>
      <c r="AT11751" t="s">
        <v>239</v>
      </c>
      <c r="AU11751" s="27">
        <v>41718</v>
      </c>
    </row>
    <row r="11752" spans="1:47" x14ac:dyDescent="0.2">
      <c r="A11752">
        <v>11751</v>
      </c>
      <c r="B11752" t="s">
        <v>2341</v>
      </c>
      <c r="C11752" t="s">
        <v>1313</v>
      </c>
      <c r="D11752" t="s">
        <v>2342</v>
      </c>
      <c r="E11752" s="27">
        <v>41702</v>
      </c>
      <c r="F11752" t="s">
        <v>233</v>
      </c>
      <c r="G11752" s="27">
        <v>26241</v>
      </c>
      <c r="H11752">
        <v>44</v>
      </c>
      <c r="I11752" t="s">
        <v>244</v>
      </c>
      <c r="J11752" t="s">
        <v>353</v>
      </c>
      <c r="K11752">
        <v>0</v>
      </c>
      <c r="L11752">
        <v>1</v>
      </c>
      <c r="M11752">
        <v>0</v>
      </c>
      <c r="N11752">
        <v>0</v>
      </c>
      <c r="O11752">
        <v>0</v>
      </c>
      <c r="P11752">
        <v>-1</v>
      </c>
      <c r="Q11752" s="28">
        <v>41701.404166666667</v>
      </c>
      <c r="R11752" s="28">
        <v>41702.390972222223</v>
      </c>
      <c r="S11752" t="s">
        <v>37022</v>
      </c>
      <c r="T11752" s="27">
        <v>41701</v>
      </c>
      <c r="V11752">
        <v>1</v>
      </c>
      <c r="W11752" t="s">
        <v>36</v>
      </c>
      <c r="X11752" t="s">
        <v>279</v>
      </c>
      <c r="Y11752">
        <v>0</v>
      </c>
      <c r="AB11752" t="s">
        <v>237</v>
      </c>
      <c r="AH11752">
        <v>0</v>
      </c>
      <c r="AN11752" t="s">
        <v>238</v>
      </c>
      <c r="AO11752">
        <v>1</v>
      </c>
      <c r="AP11752" t="s">
        <v>239</v>
      </c>
      <c r="AQ11752" s="27">
        <v>41702</v>
      </c>
      <c r="AR11752" t="s">
        <v>240</v>
      </c>
      <c r="AS11752">
        <v>1</v>
      </c>
      <c r="AT11752" t="s">
        <v>239</v>
      </c>
      <c r="AU11752" s="27">
        <v>41702</v>
      </c>
    </row>
    <row r="11753" spans="1:47" x14ac:dyDescent="0.2">
      <c r="A11753">
        <v>11752</v>
      </c>
      <c r="B11753" t="s">
        <v>37023</v>
      </c>
      <c r="C11753" t="s">
        <v>2576</v>
      </c>
      <c r="D11753" t="s">
        <v>6086</v>
      </c>
      <c r="E11753" s="27">
        <v>41332</v>
      </c>
      <c r="F11753" t="s">
        <v>233</v>
      </c>
      <c r="G11753" s="27">
        <v>19414</v>
      </c>
      <c r="H11753">
        <v>63</v>
      </c>
      <c r="I11753" t="s">
        <v>234</v>
      </c>
      <c r="J11753" t="s">
        <v>250</v>
      </c>
      <c r="K11753">
        <v>0</v>
      </c>
      <c r="L11753">
        <v>1</v>
      </c>
      <c r="M11753">
        <v>0</v>
      </c>
      <c r="N11753">
        <v>0</v>
      </c>
      <c r="O11753">
        <v>5</v>
      </c>
      <c r="P11753">
        <v>-2</v>
      </c>
      <c r="Q11753" s="28">
        <v>41330.388888888891</v>
      </c>
      <c r="R11753" s="28">
        <v>41331.056250000001</v>
      </c>
      <c r="S11753" t="s">
        <v>37024</v>
      </c>
      <c r="T11753" s="27">
        <v>41330</v>
      </c>
      <c r="V11753">
        <v>2</v>
      </c>
      <c r="W11753" t="s">
        <v>36</v>
      </c>
      <c r="X11753" t="s">
        <v>263</v>
      </c>
      <c r="Y11753">
        <v>1</v>
      </c>
      <c r="AA11753" t="s">
        <v>37025</v>
      </c>
      <c r="AB11753" t="s">
        <v>36</v>
      </c>
      <c r="AC11753">
        <v>1</v>
      </c>
      <c r="AD11753" s="27">
        <v>41360</v>
      </c>
      <c r="AE11753" t="s">
        <v>10555</v>
      </c>
      <c r="AF11753" s="27">
        <v>41361</v>
      </c>
      <c r="AG11753" s="27">
        <v>41401</v>
      </c>
      <c r="AH11753">
        <v>0</v>
      </c>
      <c r="AN11753" t="s">
        <v>238</v>
      </c>
      <c r="AO11753">
        <v>1</v>
      </c>
      <c r="AP11753" t="s">
        <v>239</v>
      </c>
      <c r="AQ11753" s="27">
        <v>41332</v>
      </c>
      <c r="AR11753" t="s">
        <v>240</v>
      </c>
      <c r="AS11753">
        <v>1</v>
      </c>
      <c r="AT11753" t="s">
        <v>239</v>
      </c>
      <c r="AU11753" s="27">
        <v>41332</v>
      </c>
    </row>
    <row r="11754" spans="1:47" x14ac:dyDescent="0.2">
      <c r="A11754">
        <v>11753</v>
      </c>
      <c r="B11754" t="s">
        <v>37026</v>
      </c>
      <c r="C11754" t="s">
        <v>2021</v>
      </c>
      <c r="D11754" t="s">
        <v>892</v>
      </c>
      <c r="E11754" s="27">
        <v>41539</v>
      </c>
      <c r="F11754" t="s">
        <v>233</v>
      </c>
      <c r="G11754" s="27">
        <v>24960</v>
      </c>
      <c r="H11754">
        <v>47</v>
      </c>
      <c r="I11754" t="s">
        <v>234</v>
      </c>
      <c r="J11754" t="s">
        <v>22</v>
      </c>
      <c r="K11754">
        <v>0</v>
      </c>
      <c r="L11754">
        <v>3</v>
      </c>
      <c r="M11754">
        <v>0</v>
      </c>
      <c r="N11754">
        <v>0</v>
      </c>
      <c r="O11754">
        <v>1</v>
      </c>
      <c r="P11754">
        <v>-1</v>
      </c>
      <c r="Q11754" s="28">
        <v>41538.17083333333</v>
      </c>
      <c r="R11754" s="28">
        <v>41539.344444444447</v>
      </c>
      <c r="S11754" t="s">
        <v>37027</v>
      </c>
      <c r="T11754" s="27">
        <v>41538</v>
      </c>
      <c r="V11754">
        <v>1</v>
      </c>
      <c r="W11754" t="s">
        <v>32</v>
      </c>
      <c r="X11754" t="s">
        <v>749</v>
      </c>
      <c r="Y11754">
        <v>0</v>
      </c>
      <c r="AB11754" t="s">
        <v>237</v>
      </c>
      <c r="AH11754">
        <v>0</v>
      </c>
      <c r="AN11754" t="s">
        <v>238</v>
      </c>
      <c r="AO11754">
        <v>1</v>
      </c>
      <c r="AP11754" t="s">
        <v>239</v>
      </c>
      <c r="AQ11754" s="27">
        <v>41539</v>
      </c>
      <c r="AR11754" t="s">
        <v>240</v>
      </c>
      <c r="AS11754">
        <v>3</v>
      </c>
      <c r="AT11754" t="s">
        <v>239</v>
      </c>
      <c r="AU11754" s="27">
        <v>41539</v>
      </c>
    </row>
    <row r="11755" spans="1:47" x14ac:dyDescent="0.2">
      <c r="A11755">
        <v>11754</v>
      </c>
      <c r="B11755" t="s">
        <v>37028</v>
      </c>
      <c r="C11755" t="s">
        <v>3191</v>
      </c>
      <c r="D11755" t="s">
        <v>232</v>
      </c>
      <c r="E11755" s="27">
        <v>41411</v>
      </c>
      <c r="F11755" t="s">
        <v>233</v>
      </c>
      <c r="G11755" s="27">
        <v>34144</v>
      </c>
      <c r="H11755">
        <v>22</v>
      </c>
      <c r="I11755" t="s">
        <v>259</v>
      </c>
      <c r="J11755" t="s">
        <v>245</v>
      </c>
      <c r="K11755">
        <v>0</v>
      </c>
      <c r="L11755">
        <v>7</v>
      </c>
      <c r="M11755">
        <v>3</v>
      </c>
      <c r="N11755">
        <v>5</v>
      </c>
      <c r="O11755">
        <v>3</v>
      </c>
      <c r="P11755">
        <v>-1</v>
      </c>
      <c r="Q11755" s="28">
        <v>41410.373611111114</v>
      </c>
      <c r="R11755" s="28">
        <v>41412.332638888889</v>
      </c>
      <c r="S11755" t="s">
        <v>37029</v>
      </c>
      <c r="T11755" s="27">
        <v>41410</v>
      </c>
      <c r="V11755">
        <v>1</v>
      </c>
      <c r="W11755" t="s">
        <v>36</v>
      </c>
      <c r="X11755" t="s">
        <v>279</v>
      </c>
      <c r="Y11755">
        <v>1</v>
      </c>
      <c r="AA11755" t="s">
        <v>37030</v>
      </c>
      <c r="AB11755" t="s">
        <v>36</v>
      </c>
      <c r="AD11755" s="27">
        <v>41923</v>
      </c>
      <c r="AE11755" t="s">
        <v>324</v>
      </c>
      <c r="AH11755">
        <v>0</v>
      </c>
      <c r="AN11755" t="s">
        <v>238</v>
      </c>
      <c r="AO11755">
        <v>5</v>
      </c>
      <c r="AP11755" t="s">
        <v>246</v>
      </c>
      <c r="AQ11755" s="27">
        <v>41411</v>
      </c>
      <c r="AR11755" t="s">
        <v>240</v>
      </c>
      <c r="AS11755">
        <v>7</v>
      </c>
      <c r="AT11755" t="s">
        <v>246</v>
      </c>
      <c r="AU11755" s="27">
        <v>41411</v>
      </c>
    </row>
    <row r="11756" spans="1:47" x14ac:dyDescent="0.2">
      <c r="A11756">
        <v>11755</v>
      </c>
      <c r="B11756" t="s">
        <v>37031</v>
      </c>
      <c r="C11756" t="s">
        <v>30085</v>
      </c>
      <c r="D11756" t="s">
        <v>37032</v>
      </c>
      <c r="E11756" s="27">
        <v>41920</v>
      </c>
      <c r="F11756" t="s">
        <v>233</v>
      </c>
      <c r="G11756" s="27">
        <v>29610</v>
      </c>
      <c r="H11756">
        <v>35</v>
      </c>
      <c r="I11756" t="s">
        <v>244</v>
      </c>
      <c r="J11756" t="s">
        <v>22</v>
      </c>
      <c r="K11756">
        <v>0</v>
      </c>
      <c r="L11756">
        <v>4</v>
      </c>
      <c r="M11756">
        <v>0</v>
      </c>
      <c r="N11756">
        <v>0</v>
      </c>
      <c r="O11756">
        <v>0</v>
      </c>
      <c r="S11756" t="s">
        <v>37033</v>
      </c>
      <c r="T11756" s="27">
        <v>41919</v>
      </c>
      <c r="V11756">
        <v>1</v>
      </c>
      <c r="W11756" t="s">
        <v>36</v>
      </c>
      <c r="X11756" t="s">
        <v>279</v>
      </c>
      <c r="Y11756">
        <v>0</v>
      </c>
      <c r="AB11756" t="s">
        <v>237</v>
      </c>
      <c r="AH11756">
        <v>0</v>
      </c>
      <c r="AN11756" t="s">
        <v>238</v>
      </c>
      <c r="AO11756">
        <v>3</v>
      </c>
      <c r="AP11756" t="s">
        <v>239</v>
      </c>
      <c r="AQ11756" s="27">
        <v>41920</v>
      </c>
      <c r="AR11756" t="s">
        <v>240</v>
      </c>
      <c r="AS11756">
        <v>4</v>
      </c>
      <c r="AT11756" t="s">
        <v>239</v>
      </c>
      <c r="AU11756" s="27">
        <v>41920</v>
      </c>
    </row>
    <row r="11757" spans="1:47" x14ac:dyDescent="0.2">
      <c r="A11757">
        <v>11756</v>
      </c>
      <c r="B11757" t="s">
        <v>37034</v>
      </c>
      <c r="C11757" t="s">
        <v>1300</v>
      </c>
      <c r="D11757" t="s">
        <v>37035</v>
      </c>
      <c r="E11757" s="27">
        <v>41611</v>
      </c>
      <c r="F11757" t="s">
        <v>233</v>
      </c>
      <c r="G11757" s="27">
        <v>31750</v>
      </c>
      <c r="H11757">
        <v>29</v>
      </c>
      <c r="I11757" t="s">
        <v>244</v>
      </c>
      <c r="J11757" t="s">
        <v>245</v>
      </c>
      <c r="K11757">
        <v>0</v>
      </c>
      <c r="L11757">
        <v>3</v>
      </c>
      <c r="M11757">
        <v>0</v>
      </c>
      <c r="N11757">
        <v>0</v>
      </c>
      <c r="O11757">
        <v>2</v>
      </c>
      <c r="P11757">
        <v>-196</v>
      </c>
      <c r="Q11757" s="28">
        <v>41415.133333333331</v>
      </c>
      <c r="R11757" s="28">
        <v>41416.37777777778</v>
      </c>
      <c r="S11757" t="s">
        <v>37036</v>
      </c>
      <c r="U11757" s="27">
        <v>41415</v>
      </c>
      <c r="V11757">
        <v>196</v>
      </c>
      <c r="W11757" t="s">
        <v>36</v>
      </c>
      <c r="X11757" t="s">
        <v>274</v>
      </c>
      <c r="Y11757">
        <v>0</v>
      </c>
      <c r="AB11757" t="s">
        <v>237</v>
      </c>
      <c r="AH11757">
        <v>0</v>
      </c>
      <c r="AN11757" t="s">
        <v>238</v>
      </c>
      <c r="AO11757">
        <v>2</v>
      </c>
      <c r="AP11757" t="s">
        <v>239</v>
      </c>
      <c r="AQ11757" s="27">
        <v>41611</v>
      </c>
      <c r="AR11757" t="s">
        <v>240</v>
      </c>
      <c r="AS11757">
        <v>3</v>
      </c>
      <c r="AT11757" t="s">
        <v>239</v>
      </c>
      <c r="AU11757" s="27">
        <v>41611</v>
      </c>
    </row>
    <row r="11758" spans="1:47" x14ac:dyDescent="0.2">
      <c r="A11758">
        <v>11757</v>
      </c>
      <c r="B11758" t="s">
        <v>37037</v>
      </c>
      <c r="C11758" t="s">
        <v>6927</v>
      </c>
      <c r="D11758" t="s">
        <v>31375</v>
      </c>
      <c r="E11758" s="27">
        <v>41650</v>
      </c>
      <c r="F11758" t="s">
        <v>233</v>
      </c>
      <c r="G11758" s="27">
        <v>30001</v>
      </c>
      <c r="H11758">
        <v>34</v>
      </c>
      <c r="I11758" t="s">
        <v>244</v>
      </c>
      <c r="J11758" t="s">
        <v>1115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-1</v>
      </c>
      <c r="Q11758" s="28">
        <v>41649.28402777778</v>
      </c>
      <c r="R11758" s="28">
        <v>41650.072916666664</v>
      </c>
      <c r="S11758" t="s">
        <v>37038</v>
      </c>
      <c r="T11758" s="27">
        <v>41649</v>
      </c>
      <c r="V11758">
        <v>1</v>
      </c>
      <c r="W11758" t="s">
        <v>32</v>
      </c>
      <c r="X11758" t="s">
        <v>359</v>
      </c>
      <c r="Y11758">
        <v>0</v>
      </c>
      <c r="AB11758" t="s">
        <v>237</v>
      </c>
      <c r="AH11758">
        <v>0</v>
      </c>
      <c r="AN11758" t="s">
        <v>238</v>
      </c>
      <c r="AO11758">
        <v>1</v>
      </c>
      <c r="AP11758" t="s">
        <v>239</v>
      </c>
      <c r="AQ11758" s="27">
        <v>41650</v>
      </c>
      <c r="AR11758" t="s">
        <v>240</v>
      </c>
      <c r="AS11758">
        <v>1</v>
      </c>
      <c r="AT11758" t="s">
        <v>239</v>
      </c>
      <c r="AU11758" s="27">
        <v>41650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758"/>
  <sheetViews>
    <sheetView zoomScale="150" zoomScaleNormal="150" zoomScalePageLayoutView="150" workbookViewId="0">
      <selection activeCell="B9" sqref="B9"/>
    </sheetView>
  </sheetViews>
  <sheetFormatPr defaultColWidth="11.42578125" defaultRowHeight="12.75" x14ac:dyDescent="0.2"/>
  <cols>
    <col min="1" max="1" width="4.140625" bestFit="1" customWidth="1"/>
    <col min="2" max="2" width="7.28515625" customWidth="1"/>
    <col min="3" max="3" width="18.85546875" customWidth="1"/>
    <col min="4" max="4" width="12.85546875" customWidth="1"/>
    <col min="5" max="5" width="8" customWidth="1"/>
    <col min="6" max="6" width="13" customWidth="1"/>
    <col min="7" max="7" width="21.85546875" customWidth="1"/>
    <col min="8" max="8" width="21.7109375" customWidth="1"/>
  </cols>
  <sheetData>
    <row r="1" spans="1:8" ht="12.95" customHeight="1" x14ac:dyDescent="0.2">
      <c r="A1" t="s">
        <v>1</v>
      </c>
      <c r="C1" t="s">
        <v>74</v>
      </c>
      <c r="D1">
        <f>COUNT(A2:A11758)</f>
        <v>11757</v>
      </c>
      <c r="F1" t="s">
        <v>81</v>
      </c>
      <c r="G1" t="s">
        <v>83</v>
      </c>
      <c r="H1" t="s">
        <v>82</v>
      </c>
    </row>
    <row r="2" spans="1:8" ht="12.95" customHeight="1" x14ac:dyDescent="0.2">
      <c r="A2">
        <v>69</v>
      </c>
      <c r="C2" t="s">
        <v>65</v>
      </c>
      <c r="D2">
        <f>AVERAGE(A2:A11758)</f>
        <v>35.143318873862377</v>
      </c>
      <c r="F2">
        <f>STANDARDIZE(A2,AVERAGE(A$2:A$170),_xlfn.STDEV.P(A$2:A$170))</f>
        <v>2.8309838597002885</v>
      </c>
      <c r="G2">
        <f>10*F2+50</f>
        <v>78.30983859700288</v>
      </c>
      <c r="H2">
        <f>21.06*F2+50</f>
        <v>109.62052008528806</v>
      </c>
    </row>
    <row r="3" spans="1:8" ht="15" customHeight="1" x14ac:dyDescent="0.2">
      <c r="A3">
        <v>31</v>
      </c>
      <c r="C3" s="3" t="s">
        <v>174</v>
      </c>
      <c r="D3">
        <f>_xlfn.STDEV.P(A2:A11758)/SQRT(COUNT(A2:A11758))</f>
        <v>0.11087720792907969</v>
      </c>
      <c r="F3">
        <f t="shared" ref="F3:F66" si="0">STANDARDIZE(A3,AVERAGE(A$2:A$170),_xlfn.STDEV.P(A$2:A$170))</f>
        <v>-0.33030606326880418</v>
      </c>
      <c r="G3">
        <f t="shared" ref="G3:G66" si="1">10*F3+50</f>
        <v>46.696939367311955</v>
      </c>
      <c r="H3">
        <f t="shared" ref="H3:H66" si="2">21.06*F3+50</f>
        <v>43.043754307558984</v>
      </c>
    </row>
    <row r="4" spans="1:8" ht="14.1" customHeight="1" x14ac:dyDescent="0.2">
      <c r="A4">
        <v>34</v>
      </c>
      <c r="C4" t="s">
        <v>55</v>
      </c>
      <c r="D4">
        <f>MEDIAN(A2:A11758)</f>
        <v>32</v>
      </c>
      <c r="F4">
        <f t="shared" si="0"/>
        <v>-8.0730543034402136E-2</v>
      </c>
      <c r="G4">
        <f t="shared" si="1"/>
        <v>49.192694569655977</v>
      </c>
      <c r="H4">
        <f t="shared" si="2"/>
        <v>48.299814763695494</v>
      </c>
    </row>
    <row r="5" spans="1:8" ht="14.1" customHeight="1" x14ac:dyDescent="0.2">
      <c r="A5">
        <v>24</v>
      </c>
      <c r="C5" t="s">
        <v>73</v>
      </c>
      <c r="D5">
        <f>_xlfn.MODE.SNGL(A2:A11758)</f>
        <v>26</v>
      </c>
      <c r="F5">
        <f t="shared" si="0"/>
        <v>-0.91264894381574224</v>
      </c>
      <c r="G5">
        <f t="shared" si="1"/>
        <v>40.873510561842579</v>
      </c>
      <c r="H5">
        <f t="shared" si="2"/>
        <v>30.779613243240469</v>
      </c>
    </row>
    <row r="6" spans="1:8" ht="15.95" customHeight="1" x14ac:dyDescent="0.2">
      <c r="A6">
        <v>23</v>
      </c>
      <c r="F6">
        <f t="shared" si="0"/>
        <v>-0.99584078389387631</v>
      </c>
      <c r="G6">
        <f t="shared" si="1"/>
        <v>40.041592161061239</v>
      </c>
      <c r="H6">
        <f t="shared" si="2"/>
        <v>29.027593091194966</v>
      </c>
    </row>
    <row r="7" spans="1:8" ht="15" customHeight="1" x14ac:dyDescent="0.2">
      <c r="A7">
        <v>43</v>
      </c>
      <c r="C7" s="3" t="s">
        <v>72</v>
      </c>
      <c r="D7">
        <f>_xlfn.VAR.P(A2:A11758)</f>
        <v>144.53768033491042</v>
      </c>
      <c r="F7">
        <f t="shared" si="0"/>
        <v>0.66799601766880401</v>
      </c>
      <c r="G7">
        <f t="shared" si="1"/>
        <v>56.679960176688041</v>
      </c>
      <c r="H7">
        <f t="shared" si="2"/>
        <v>64.067996132105009</v>
      </c>
    </row>
    <row r="8" spans="1:8" ht="14.1" customHeight="1" x14ac:dyDescent="0.2">
      <c r="A8">
        <v>44</v>
      </c>
      <c r="C8" s="3" t="s">
        <v>85</v>
      </c>
      <c r="D8">
        <f>_xlfn.STDEV.P(A2:A11758)</f>
        <v>12.022382473324928</v>
      </c>
      <c r="F8">
        <f t="shared" si="0"/>
        <v>0.75118785774693797</v>
      </c>
      <c r="G8">
        <f t="shared" si="1"/>
        <v>57.511878577469382</v>
      </c>
      <c r="H8">
        <f t="shared" si="2"/>
        <v>65.820016284150512</v>
      </c>
    </row>
    <row r="9" spans="1:8" ht="15" customHeight="1" x14ac:dyDescent="0.2">
      <c r="A9">
        <v>41</v>
      </c>
      <c r="C9" s="3" t="s">
        <v>75</v>
      </c>
      <c r="D9">
        <f>MAX(A2:A11758)-MIN(A2:A11758)</f>
        <v>78</v>
      </c>
      <c r="F9">
        <f t="shared" si="0"/>
        <v>0.50161233751253598</v>
      </c>
      <c r="G9">
        <f t="shared" si="1"/>
        <v>55.01612337512536</v>
      </c>
      <c r="H9">
        <f t="shared" si="2"/>
        <v>60.563955828014009</v>
      </c>
    </row>
    <row r="10" spans="1:8" ht="15" customHeight="1" x14ac:dyDescent="0.2">
      <c r="A10">
        <v>43</v>
      </c>
      <c r="C10" s="3" t="s">
        <v>154</v>
      </c>
      <c r="D10">
        <f>_xlfn.QUARTILE.INC(A2:A11758,3)-_xlfn.QUARTILE.INC(A2:A11758,1)</f>
        <v>18</v>
      </c>
      <c r="F10">
        <f t="shared" si="0"/>
        <v>0.66799601766880401</v>
      </c>
      <c r="G10">
        <f t="shared" si="1"/>
        <v>56.679960176688041</v>
      </c>
      <c r="H10">
        <f t="shared" si="2"/>
        <v>64.067996132105009</v>
      </c>
    </row>
    <row r="11" spans="1:8" ht="17.100000000000001" customHeight="1" x14ac:dyDescent="0.2">
      <c r="A11">
        <v>39</v>
      </c>
      <c r="C11" s="3" t="s">
        <v>175</v>
      </c>
      <c r="D11">
        <f>MAX(A2:A11758)</f>
        <v>96</v>
      </c>
      <c r="F11">
        <f t="shared" si="0"/>
        <v>0.33522865735626795</v>
      </c>
      <c r="G11">
        <f t="shared" si="1"/>
        <v>53.352286573562679</v>
      </c>
      <c r="H11">
        <f t="shared" si="2"/>
        <v>57.059915523923003</v>
      </c>
    </row>
    <row r="12" spans="1:8" ht="14.1" customHeight="1" x14ac:dyDescent="0.2">
      <c r="A12">
        <v>20</v>
      </c>
      <c r="C12" s="3" t="s">
        <v>176</v>
      </c>
      <c r="D12">
        <f>MIN(A2:A11758)</f>
        <v>18</v>
      </c>
      <c r="F12">
        <f t="shared" si="0"/>
        <v>-1.2454163041282784</v>
      </c>
      <c r="G12">
        <f t="shared" si="1"/>
        <v>37.545836958717217</v>
      </c>
      <c r="H12">
        <f t="shared" si="2"/>
        <v>23.77153263505846</v>
      </c>
    </row>
    <row r="13" spans="1:8" ht="14.1" customHeight="1" x14ac:dyDescent="0.2">
      <c r="A13">
        <v>26</v>
      </c>
      <c r="F13">
        <f t="shared" si="0"/>
        <v>-0.74626526365947421</v>
      </c>
      <c r="G13">
        <f t="shared" si="1"/>
        <v>42.53734736340526</v>
      </c>
      <c r="H13">
        <f t="shared" si="2"/>
        <v>34.283653547331475</v>
      </c>
    </row>
    <row r="14" spans="1:8" ht="15.95" customHeight="1" x14ac:dyDescent="0.2">
      <c r="A14">
        <v>21</v>
      </c>
      <c r="C14" s="3" t="s">
        <v>150</v>
      </c>
      <c r="D14">
        <f>SKEW(A2:A11758)</f>
        <v>0.85280795390934627</v>
      </c>
      <c r="F14">
        <f t="shared" si="0"/>
        <v>-1.1622244640501442</v>
      </c>
      <c r="G14">
        <f t="shared" si="1"/>
        <v>38.377755359498558</v>
      </c>
      <c r="H14">
        <f t="shared" si="2"/>
        <v>25.523552787103963</v>
      </c>
    </row>
    <row r="15" spans="1:8" ht="12.95" customHeight="1" x14ac:dyDescent="0.2">
      <c r="A15">
        <v>27</v>
      </c>
      <c r="C15" s="3" t="s">
        <v>151</v>
      </c>
      <c r="D15">
        <f>SQRT(6/COUNT(A2:A11758))</f>
        <v>2.259057920785033E-2</v>
      </c>
      <c r="F15">
        <f t="shared" si="0"/>
        <v>-0.66307342358134025</v>
      </c>
      <c r="G15">
        <f t="shared" si="1"/>
        <v>43.369265764186594</v>
      </c>
      <c r="H15">
        <f t="shared" si="2"/>
        <v>36.035673699376972</v>
      </c>
    </row>
    <row r="16" spans="1:8" ht="26.1" customHeight="1" x14ac:dyDescent="0.2">
      <c r="A16">
        <v>23</v>
      </c>
      <c r="C16" s="3" t="s">
        <v>152</v>
      </c>
      <c r="D16">
        <f>D14/D15</f>
        <v>37.750601525656833</v>
      </c>
      <c r="F16">
        <f t="shared" si="0"/>
        <v>-0.99584078389387631</v>
      </c>
      <c r="G16">
        <f t="shared" si="1"/>
        <v>40.041592161061239</v>
      </c>
      <c r="H16">
        <f t="shared" si="2"/>
        <v>29.027593091194966</v>
      </c>
    </row>
    <row r="17" spans="1:8" ht="14.1" customHeight="1" x14ac:dyDescent="0.2">
      <c r="A17">
        <v>37</v>
      </c>
      <c r="C17" s="3" t="s">
        <v>177</v>
      </c>
      <c r="D17">
        <f>KURT(A2:A11758)</f>
        <v>-7.1783028402827576E-3</v>
      </c>
      <c r="F17">
        <f t="shared" si="0"/>
        <v>0.16884497719999991</v>
      </c>
      <c r="G17">
        <f t="shared" si="1"/>
        <v>51.688449771999998</v>
      </c>
      <c r="H17">
        <f t="shared" si="2"/>
        <v>53.555875219831997</v>
      </c>
    </row>
    <row r="18" spans="1:8" ht="15" customHeight="1" x14ac:dyDescent="0.2">
      <c r="A18">
        <v>22</v>
      </c>
      <c r="C18" s="3" t="s">
        <v>153</v>
      </c>
      <c r="D18">
        <f>SQRT(24/COUNT(A2:A11758))</f>
        <v>4.518115841570066E-2</v>
      </c>
      <c r="F18">
        <f t="shared" si="0"/>
        <v>-1.0790326239720103</v>
      </c>
      <c r="G18">
        <f t="shared" si="1"/>
        <v>39.209673760279898</v>
      </c>
      <c r="H18">
        <f t="shared" si="2"/>
        <v>27.275572939149466</v>
      </c>
    </row>
    <row r="19" spans="1:8" ht="29.1" customHeight="1" x14ac:dyDescent="0.2">
      <c r="A19">
        <v>41</v>
      </c>
      <c r="C19" s="3" t="s">
        <v>155</v>
      </c>
      <c r="D19">
        <f>D17/D18</f>
        <v>-0.15887823800879494</v>
      </c>
      <c r="F19">
        <f t="shared" si="0"/>
        <v>0.50161233751253598</v>
      </c>
      <c r="G19">
        <f t="shared" si="1"/>
        <v>55.01612337512536</v>
      </c>
      <c r="H19">
        <f t="shared" si="2"/>
        <v>60.563955828014009</v>
      </c>
    </row>
    <row r="20" spans="1:8" ht="15" customHeight="1" x14ac:dyDescent="0.2">
      <c r="A20">
        <v>47</v>
      </c>
      <c r="F20">
        <f t="shared" si="0"/>
        <v>1.0007633779813401</v>
      </c>
      <c r="G20">
        <f t="shared" si="1"/>
        <v>60.007633779813403</v>
      </c>
      <c r="H20">
        <f t="shared" si="2"/>
        <v>71.076076740287021</v>
      </c>
    </row>
    <row r="21" spans="1:8" ht="15.95" customHeight="1" x14ac:dyDescent="0.2">
      <c r="A21">
        <v>31</v>
      </c>
      <c r="C21" s="3" t="s">
        <v>76</v>
      </c>
      <c r="D21">
        <f>_xlfn.PERCENTILE.INC(A2:A11758,0.9)</f>
        <v>53</v>
      </c>
      <c r="F21">
        <f t="shared" si="0"/>
        <v>-0.33030606326880418</v>
      </c>
      <c r="G21">
        <f t="shared" si="1"/>
        <v>46.696939367311955</v>
      </c>
      <c r="H21">
        <f t="shared" si="2"/>
        <v>43.043754307558984</v>
      </c>
    </row>
    <row r="22" spans="1:8" x14ac:dyDescent="0.2">
      <c r="A22">
        <v>37</v>
      </c>
      <c r="C22" s="3" t="s">
        <v>80</v>
      </c>
      <c r="D22">
        <f>_xlfn.PERCENTILE.INC(A2:A11758,0.1)</f>
        <v>22</v>
      </c>
      <c r="F22">
        <f t="shared" si="0"/>
        <v>0.16884497719999991</v>
      </c>
      <c r="G22">
        <f t="shared" si="1"/>
        <v>51.688449771999998</v>
      </c>
      <c r="H22">
        <f t="shared" si="2"/>
        <v>53.555875219831997</v>
      </c>
    </row>
    <row r="23" spans="1:8" x14ac:dyDescent="0.2">
      <c r="A23">
        <v>25</v>
      </c>
      <c r="C23" s="3" t="s">
        <v>78</v>
      </c>
      <c r="D23">
        <f>_xlfn.QUARTILE.INC(A2:A11758,1)</f>
        <v>25</v>
      </c>
      <c r="F23">
        <f t="shared" si="0"/>
        <v>-0.82945710373760828</v>
      </c>
      <c r="G23">
        <f t="shared" si="1"/>
        <v>41.70542896262392</v>
      </c>
      <c r="H23">
        <f t="shared" si="2"/>
        <v>32.531633395285972</v>
      </c>
    </row>
    <row r="24" spans="1:8" x14ac:dyDescent="0.2">
      <c r="A24">
        <v>31</v>
      </c>
      <c r="C24" s="3" t="s">
        <v>79</v>
      </c>
      <c r="D24">
        <f>_xlfn.QUARTILE.INC(A2:A11758,2)</f>
        <v>32</v>
      </c>
      <c r="F24">
        <f t="shared" si="0"/>
        <v>-0.33030606326880418</v>
      </c>
      <c r="G24">
        <f t="shared" si="1"/>
        <v>46.696939367311955</v>
      </c>
      <c r="H24">
        <f t="shared" si="2"/>
        <v>43.043754307558984</v>
      </c>
    </row>
    <row r="25" spans="1:8" x14ac:dyDescent="0.2">
      <c r="A25">
        <v>31</v>
      </c>
      <c r="C25" s="3" t="s">
        <v>77</v>
      </c>
      <c r="D25">
        <f>_xlfn.QUARTILE.INC(A2:A11758,3)</f>
        <v>43</v>
      </c>
      <c r="F25">
        <f t="shared" si="0"/>
        <v>-0.33030606326880418</v>
      </c>
      <c r="G25">
        <f t="shared" si="1"/>
        <v>46.696939367311955</v>
      </c>
      <c r="H25">
        <f t="shared" si="2"/>
        <v>43.043754307558984</v>
      </c>
    </row>
    <row r="26" spans="1:8" x14ac:dyDescent="0.2">
      <c r="A26">
        <v>64</v>
      </c>
      <c r="F26">
        <f t="shared" si="0"/>
        <v>2.4150246593096183</v>
      </c>
      <c r="G26">
        <f t="shared" si="1"/>
        <v>74.150246593096185</v>
      </c>
      <c r="H26">
        <f t="shared" si="2"/>
        <v>100.86041932506055</v>
      </c>
    </row>
    <row r="27" spans="1:8" x14ac:dyDescent="0.2">
      <c r="A27">
        <v>21</v>
      </c>
      <c r="F27">
        <f t="shared" si="0"/>
        <v>-1.1622244640501442</v>
      </c>
      <c r="G27">
        <f t="shared" si="1"/>
        <v>38.377755359498558</v>
      </c>
      <c r="H27">
        <f t="shared" si="2"/>
        <v>25.523552787103963</v>
      </c>
    </row>
    <row r="28" spans="1:8" x14ac:dyDescent="0.2">
      <c r="A28">
        <v>27</v>
      </c>
      <c r="F28">
        <f t="shared" si="0"/>
        <v>-0.66307342358134025</v>
      </c>
      <c r="G28">
        <f t="shared" si="1"/>
        <v>43.369265764186594</v>
      </c>
      <c r="H28">
        <f t="shared" si="2"/>
        <v>36.035673699376972</v>
      </c>
    </row>
    <row r="29" spans="1:8" x14ac:dyDescent="0.2">
      <c r="A29">
        <v>21</v>
      </c>
      <c r="F29">
        <f t="shared" si="0"/>
        <v>-1.1622244640501442</v>
      </c>
      <c r="G29">
        <f t="shared" si="1"/>
        <v>38.377755359498558</v>
      </c>
      <c r="H29">
        <f t="shared" si="2"/>
        <v>25.523552787103963</v>
      </c>
    </row>
    <row r="30" spans="1:8" x14ac:dyDescent="0.2">
      <c r="A30">
        <v>24</v>
      </c>
      <c r="F30">
        <f t="shared" si="0"/>
        <v>-0.91264894381574224</v>
      </c>
      <c r="G30">
        <f t="shared" si="1"/>
        <v>40.873510561842579</v>
      </c>
      <c r="H30">
        <f t="shared" si="2"/>
        <v>30.779613243240469</v>
      </c>
    </row>
    <row r="31" spans="1:8" x14ac:dyDescent="0.2">
      <c r="A31">
        <v>24</v>
      </c>
      <c r="F31">
        <f t="shared" si="0"/>
        <v>-0.91264894381574224</v>
      </c>
      <c r="G31">
        <f t="shared" si="1"/>
        <v>40.873510561842579</v>
      </c>
      <c r="H31">
        <f t="shared" si="2"/>
        <v>30.779613243240469</v>
      </c>
    </row>
    <row r="32" spans="1:8" x14ac:dyDescent="0.2">
      <c r="A32">
        <v>42</v>
      </c>
      <c r="F32">
        <f t="shared" si="0"/>
        <v>0.58480417759066994</v>
      </c>
      <c r="G32">
        <f t="shared" si="1"/>
        <v>55.848041775906701</v>
      </c>
      <c r="H32">
        <f t="shared" si="2"/>
        <v>62.315975980059505</v>
      </c>
    </row>
    <row r="33" spans="1:8" x14ac:dyDescent="0.2">
      <c r="A33">
        <v>43</v>
      </c>
      <c r="F33">
        <f t="shared" si="0"/>
        <v>0.66799601766880401</v>
      </c>
      <c r="G33">
        <f t="shared" si="1"/>
        <v>56.679960176688041</v>
      </c>
      <c r="H33">
        <f t="shared" si="2"/>
        <v>64.067996132105009</v>
      </c>
    </row>
    <row r="34" spans="1:8" x14ac:dyDescent="0.2">
      <c r="A34">
        <v>32</v>
      </c>
      <c r="F34">
        <f t="shared" si="0"/>
        <v>-0.24711422319067017</v>
      </c>
      <c r="G34">
        <f t="shared" si="1"/>
        <v>47.528857768093296</v>
      </c>
      <c r="H34">
        <f t="shared" si="2"/>
        <v>44.795774459604488</v>
      </c>
    </row>
    <row r="35" spans="1:8" x14ac:dyDescent="0.2">
      <c r="A35">
        <v>54</v>
      </c>
      <c r="F35">
        <f t="shared" si="0"/>
        <v>1.5831062585282782</v>
      </c>
      <c r="G35">
        <f t="shared" si="1"/>
        <v>65.83106258528278</v>
      </c>
      <c r="H35">
        <f t="shared" si="2"/>
        <v>83.340217804605544</v>
      </c>
    </row>
    <row r="36" spans="1:8" x14ac:dyDescent="0.2">
      <c r="A36">
        <v>44</v>
      </c>
      <c r="F36">
        <f t="shared" si="0"/>
        <v>0.75118785774693797</v>
      </c>
      <c r="G36">
        <f t="shared" si="1"/>
        <v>57.511878577469382</v>
      </c>
      <c r="H36">
        <f t="shared" si="2"/>
        <v>65.820016284150512</v>
      </c>
    </row>
    <row r="37" spans="1:8" x14ac:dyDescent="0.2">
      <c r="A37">
        <v>49</v>
      </c>
      <c r="F37">
        <f t="shared" si="0"/>
        <v>1.167147058137608</v>
      </c>
      <c r="G37">
        <f t="shared" si="1"/>
        <v>61.671470581376084</v>
      </c>
      <c r="H37">
        <f t="shared" si="2"/>
        <v>74.580117044378028</v>
      </c>
    </row>
    <row r="38" spans="1:8" x14ac:dyDescent="0.2">
      <c r="A38">
        <v>27</v>
      </c>
      <c r="F38">
        <f t="shared" si="0"/>
        <v>-0.66307342358134025</v>
      </c>
      <c r="G38">
        <f t="shared" si="1"/>
        <v>43.369265764186594</v>
      </c>
      <c r="H38">
        <f t="shared" si="2"/>
        <v>36.035673699376972</v>
      </c>
    </row>
    <row r="39" spans="1:8" x14ac:dyDescent="0.2">
      <c r="A39">
        <v>36</v>
      </c>
      <c r="F39">
        <f t="shared" si="0"/>
        <v>8.5653137121865897E-2</v>
      </c>
      <c r="G39">
        <f t="shared" si="1"/>
        <v>50.856531371218658</v>
      </c>
      <c r="H39">
        <f t="shared" si="2"/>
        <v>51.803855067786493</v>
      </c>
    </row>
    <row r="40" spans="1:8" x14ac:dyDescent="0.2">
      <c r="A40">
        <v>26</v>
      </c>
      <c r="F40">
        <f t="shared" si="0"/>
        <v>-0.74626526365947421</v>
      </c>
      <c r="G40">
        <f t="shared" si="1"/>
        <v>42.53734736340526</v>
      </c>
      <c r="H40">
        <f t="shared" si="2"/>
        <v>34.283653547331475</v>
      </c>
    </row>
    <row r="41" spans="1:8" x14ac:dyDescent="0.2">
      <c r="A41">
        <v>33</v>
      </c>
      <c r="F41">
        <f t="shared" si="0"/>
        <v>-0.16392238311253615</v>
      </c>
      <c r="G41">
        <f t="shared" si="1"/>
        <v>48.360776168874636</v>
      </c>
      <c r="H41">
        <f t="shared" si="2"/>
        <v>46.547794611649991</v>
      </c>
    </row>
    <row r="42" spans="1:8" x14ac:dyDescent="0.2">
      <c r="A42">
        <v>30</v>
      </c>
      <c r="F42">
        <f t="shared" si="0"/>
        <v>-0.4134979033469382</v>
      </c>
      <c r="G42">
        <f t="shared" si="1"/>
        <v>45.865020966530615</v>
      </c>
      <c r="H42">
        <f t="shared" si="2"/>
        <v>41.291734155513481</v>
      </c>
    </row>
    <row r="43" spans="1:8" x14ac:dyDescent="0.2">
      <c r="A43">
        <v>32</v>
      </c>
      <c r="F43">
        <f t="shared" si="0"/>
        <v>-0.24711422319067017</v>
      </c>
      <c r="G43">
        <f t="shared" si="1"/>
        <v>47.528857768093296</v>
      </c>
      <c r="H43">
        <f t="shared" si="2"/>
        <v>44.795774459604488</v>
      </c>
    </row>
    <row r="44" spans="1:8" x14ac:dyDescent="0.2">
      <c r="A44">
        <v>63</v>
      </c>
      <c r="F44">
        <f t="shared" si="0"/>
        <v>2.3318328192314843</v>
      </c>
      <c r="G44">
        <f t="shared" si="1"/>
        <v>73.318328192314851</v>
      </c>
      <c r="H44">
        <f t="shared" si="2"/>
        <v>99.108399173015059</v>
      </c>
    </row>
    <row r="45" spans="1:8" x14ac:dyDescent="0.2">
      <c r="A45">
        <v>27</v>
      </c>
      <c r="F45">
        <f t="shared" si="0"/>
        <v>-0.66307342358134025</v>
      </c>
      <c r="G45">
        <f t="shared" si="1"/>
        <v>43.369265764186594</v>
      </c>
      <c r="H45">
        <f t="shared" si="2"/>
        <v>36.035673699376972</v>
      </c>
    </row>
    <row r="46" spans="1:8" x14ac:dyDescent="0.2">
      <c r="A46">
        <v>55</v>
      </c>
      <c r="F46">
        <f t="shared" si="0"/>
        <v>1.6662980986064122</v>
      </c>
      <c r="G46">
        <f t="shared" si="1"/>
        <v>66.662980986064127</v>
      </c>
      <c r="H46">
        <f t="shared" si="2"/>
        <v>85.092237956651047</v>
      </c>
    </row>
    <row r="47" spans="1:8" x14ac:dyDescent="0.2">
      <c r="A47">
        <v>29</v>
      </c>
      <c r="F47">
        <f t="shared" si="0"/>
        <v>-0.49668974342507222</v>
      </c>
      <c r="G47">
        <f t="shared" si="1"/>
        <v>45.033102565749275</v>
      </c>
      <c r="H47">
        <f t="shared" si="2"/>
        <v>39.539714003467978</v>
      </c>
    </row>
    <row r="48" spans="1:8" x14ac:dyDescent="0.2">
      <c r="A48">
        <v>32</v>
      </c>
      <c r="F48">
        <f t="shared" si="0"/>
        <v>-0.24711422319067017</v>
      </c>
      <c r="G48">
        <f t="shared" si="1"/>
        <v>47.528857768093296</v>
      </c>
      <c r="H48">
        <f t="shared" si="2"/>
        <v>44.795774459604488</v>
      </c>
    </row>
    <row r="49" spans="1:8" x14ac:dyDescent="0.2">
      <c r="A49">
        <v>38</v>
      </c>
      <c r="F49">
        <f t="shared" si="0"/>
        <v>0.25203681727813393</v>
      </c>
      <c r="G49">
        <f t="shared" si="1"/>
        <v>52.520368172781339</v>
      </c>
      <c r="H49">
        <f t="shared" si="2"/>
        <v>55.3078953718775</v>
      </c>
    </row>
    <row r="50" spans="1:8" x14ac:dyDescent="0.2">
      <c r="A50">
        <v>53</v>
      </c>
      <c r="F50">
        <f t="shared" si="0"/>
        <v>1.4999144184501441</v>
      </c>
      <c r="G50">
        <f t="shared" si="1"/>
        <v>64.999144184501446</v>
      </c>
      <c r="H50">
        <f t="shared" si="2"/>
        <v>81.588197652560041</v>
      </c>
    </row>
    <row r="51" spans="1:8" x14ac:dyDescent="0.2">
      <c r="A51">
        <v>49</v>
      </c>
      <c r="F51">
        <f t="shared" si="0"/>
        <v>1.167147058137608</v>
      </c>
      <c r="G51">
        <f t="shared" si="1"/>
        <v>61.671470581376084</v>
      </c>
      <c r="H51">
        <f t="shared" si="2"/>
        <v>74.580117044378028</v>
      </c>
    </row>
    <row r="52" spans="1:8" x14ac:dyDescent="0.2">
      <c r="A52">
        <v>26</v>
      </c>
      <c r="F52">
        <f t="shared" si="0"/>
        <v>-0.74626526365947421</v>
      </c>
      <c r="G52">
        <f t="shared" si="1"/>
        <v>42.53734736340526</v>
      </c>
      <c r="H52">
        <f t="shared" si="2"/>
        <v>34.283653547331475</v>
      </c>
    </row>
    <row r="53" spans="1:8" x14ac:dyDescent="0.2">
      <c r="A53">
        <v>33</v>
      </c>
      <c r="F53">
        <f t="shared" si="0"/>
        <v>-0.16392238311253615</v>
      </c>
      <c r="G53">
        <f t="shared" si="1"/>
        <v>48.360776168874636</v>
      </c>
      <c r="H53">
        <f t="shared" si="2"/>
        <v>46.547794611649991</v>
      </c>
    </row>
    <row r="54" spans="1:8" x14ac:dyDescent="0.2">
      <c r="A54">
        <v>24</v>
      </c>
      <c r="F54">
        <f t="shared" si="0"/>
        <v>-0.91264894381574224</v>
      </c>
      <c r="G54">
        <f t="shared" si="1"/>
        <v>40.873510561842579</v>
      </c>
      <c r="H54">
        <f t="shared" si="2"/>
        <v>30.779613243240469</v>
      </c>
    </row>
    <row r="55" spans="1:8" x14ac:dyDescent="0.2">
      <c r="A55">
        <v>34</v>
      </c>
      <c r="F55">
        <f t="shared" si="0"/>
        <v>-8.0730543034402136E-2</v>
      </c>
      <c r="G55">
        <f t="shared" si="1"/>
        <v>49.192694569655977</v>
      </c>
      <c r="H55">
        <f t="shared" si="2"/>
        <v>48.299814763695494</v>
      </c>
    </row>
    <row r="56" spans="1:8" x14ac:dyDescent="0.2">
      <c r="A56">
        <v>29</v>
      </c>
      <c r="F56">
        <f t="shared" si="0"/>
        <v>-0.49668974342507222</v>
      </c>
      <c r="G56">
        <f t="shared" si="1"/>
        <v>45.033102565749275</v>
      </c>
      <c r="H56">
        <f t="shared" si="2"/>
        <v>39.539714003467978</v>
      </c>
    </row>
    <row r="57" spans="1:8" x14ac:dyDescent="0.2">
      <c r="A57">
        <v>21</v>
      </c>
      <c r="F57">
        <f t="shared" si="0"/>
        <v>-1.1622244640501442</v>
      </c>
      <c r="G57">
        <f t="shared" si="1"/>
        <v>38.377755359498558</v>
      </c>
      <c r="H57">
        <f t="shared" si="2"/>
        <v>25.523552787103963</v>
      </c>
    </row>
    <row r="58" spans="1:8" x14ac:dyDescent="0.2">
      <c r="A58">
        <v>51</v>
      </c>
      <c r="F58">
        <f t="shared" si="0"/>
        <v>1.3335307382938761</v>
      </c>
      <c r="G58">
        <f t="shared" si="1"/>
        <v>63.335307382938765</v>
      </c>
      <c r="H58">
        <f t="shared" si="2"/>
        <v>78.084157348469034</v>
      </c>
    </row>
    <row r="59" spans="1:8" x14ac:dyDescent="0.2">
      <c r="A59">
        <v>36</v>
      </c>
      <c r="F59">
        <f t="shared" si="0"/>
        <v>8.5653137121865897E-2</v>
      </c>
      <c r="G59">
        <f t="shared" si="1"/>
        <v>50.856531371218658</v>
      </c>
      <c r="H59">
        <f t="shared" si="2"/>
        <v>51.803855067786493</v>
      </c>
    </row>
    <row r="60" spans="1:8" x14ac:dyDescent="0.2">
      <c r="A60">
        <v>29</v>
      </c>
      <c r="F60">
        <f t="shared" si="0"/>
        <v>-0.49668974342507222</v>
      </c>
      <c r="G60">
        <f t="shared" si="1"/>
        <v>45.033102565749275</v>
      </c>
      <c r="H60">
        <f t="shared" si="2"/>
        <v>39.539714003467978</v>
      </c>
    </row>
    <row r="61" spans="1:8" x14ac:dyDescent="0.2">
      <c r="A61">
        <v>25</v>
      </c>
      <c r="F61">
        <f t="shared" si="0"/>
        <v>-0.82945710373760828</v>
      </c>
      <c r="G61">
        <f t="shared" si="1"/>
        <v>41.70542896262392</v>
      </c>
      <c r="H61">
        <f t="shared" si="2"/>
        <v>32.531633395285972</v>
      </c>
    </row>
    <row r="62" spans="1:8" x14ac:dyDescent="0.2">
      <c r="A62">
        <v>51</v>
      </c>
      <c r="F62">
        <f t="shared" si="0"/>
        <v>1.3335307382938761</v>
      </c>
      <c r="G62">
        <f t="shared" si="1"/>
        <v>63.335307382938765</v>
      </c>
      <c r="H62">
        <f t="shared" si="2"/>
        <v>78.084157348469034</v>
      </c>
    </row>
    <row r="63" spans="1:8" x14ac:dyDescent="0.2">
      <c r="A63">
        <v>28</v>
      </c>
      <c r="F63">
        <f t="shared" si="0"/>
        <v>-0.57988158350320618</v>
      </c>
      <c r="G63">
        <f t="shared" si="1"/>
        <v>44.201184164967941</v>
      </c>
      <c r="H63">
        <f t="shared" si="2"/>
        <v>37.787693851422475</v>
      </c>
    </row>
    <row r="64" spans="1:8" x14ac:dyDescent="0.2">
      <c r="A64">
        <v>36</v>
      </c>
      <c r="F64">
        <f t="shared" si="0"/>
        <v>8.5653137121865897E-2</v>
      </c>
      <c r="G64">
        <f t="shared" si="1"/>
        <v>50.856531371218658</v>
      </c>
      <c r="H64">
        <f t="shared" si="2"/>
        <v>51.803855067786493</v>
      </c>
    </row>
    <row r="65" spans="1:8" x14ac:dyDescent="0.2">
      <c r="A65">
        <v>29</v>
      </c>
      <c r="F65">
        <f t="shared" si="0"/>
        <v>-0.49668974342507222</v>
      </c>
      <c r="G65">
        <f t="shared" si="1"/>
        <v>45.033102565749275</v>
      </c>
      <c r="H65">
        <f t="shared" si="2"/>
        <v>39.539714003467978</v>
      </c>
    </row>
    <row r="66" spans="1:8" x14ac:dyDescent="0.2">
      <c r="A66">
        <v>29</v>
      </c>
      <c r="F66">
        <f t="shared" si="0"/>
        <v>-0.49668974342507222</v>
      </c>
      <c r="G66">
        <f t="shared" si="1"/>
        <v>45.033102565749275</v>
      </c>
      <c r="H66">
        <f t="shared" si="2"/>
        <v>39.539714003467978</v>
      </c>
    </row>
    <row r="67" spans="1:8" x14ac:dyDescent="0.2">
      <c r="A67">
        <v>25</v>
      </c>
      <c r="F67">
        <f t="shared" ref="F67:F130" si="3">STANDARDIZE(A67,AVERAGE(A$2:A$170),_xlfn.STDEV.P(A$2:A$170))</f>
        <v>-0.82945710373760828</v>
      </c>
      <c r="G67">
        <f t="shared" ref="G67:G130" si="4">10*F67+50</f>
        <v>41.70542896262392</v>
      </c>
      <c r="H67">
        <f t="shared" ref="H67:H130" si="5">21.06*F67+50</f>
        <v>32.531633395285972</v>
      </c>
    </row>
    <row r="68" spans="1:8" x14ac:dyDescent="0.2">
      <c r="A68">
        <v>35</v>
      </c>
      <c r="F68">
        <f t="shared" si="3"/>
        <v>2.4612970437318804E-3</v>
      </c>
      <c r="G68">
        <f t="shared" si="4"/>
        <v>50.024612970437317</v>
      </c>
      <c r="H68">
        <f t="shared" si="5"/>
        <v>50.05183491574099</v>
      </c>
    </row>
    <row r="69" spans="1:8" x14ac:dyDescent="0.2">
      <c r="A69">
        <v>49</v>
      </c>
      <c r="F69">
        <f t="shared" si="3"/>
        <v>1.167147058137608</v>
      </c>
      <c r="G69">
        <f t="shared" si="4"/>
        <v>61.671470581376084</v>
      </c>
      <c r="H69">
        <f t="shared" si="5"/>
        <v>74.580117044378028</v>
      </c>
    </row>
    <row r="70" spans="1:8" x14ac:dyDescent="0.2">
      <c r="A70">
        <v>34</v>
      </c>
      <c r="F70">
        <f t="shared" si="3"/>
        <v>-8.0730543034402136E-2</v>
      </c>
      <c r="G70">
        <f t="shared" si="4"/>
        <v>49.192694569655977</v>
      </c>
      <c r="H70">
        <f t="shared" si="5"/>
        <v>48.299814763695494</v>
      </c>
    </row>
    <row r="71" spans="1:8" x14ac:dyDescent="0.2">
      <c r="A71">
        <v>29</v>
      </c>
      <c r="F71">
        <f t="shared" si="3"/>
        <v>-0.49668974342507222</v>
      </c>
      <c r="G71">
        <f t="shared" si="4"/>
        <v>45.033102565749275</v>
      </c>
      <c r="H71">
        <f t="shared" si="5"/>
        <v>39.539714003467978</v>
      </c>
    </row>
    <row r="72" spans="1:8" x14ac:dyDescent="0.2">
      <c r="A72">
        <v>29</v>
      </c>
      <c r="F72">
        <f t="shared" si="3"/>
        <v>-0.49668974342507222</v>
      </c>
      <c r="G72">
        <f t="shared" si="4"/>
        <v>45.033102565749275</v>
      </c>
      <c r="H72">
        <f t="shared" si="5"/>
        <v>39.539714003467978</v>
      </c>
    </row>
    <row r="73" spans="1:8" x14ac:dyDescent="0.2">
      <c r="A73">
        <v>28</v>
      </c>
      <c r="F73">
        <f t="shared" si="3"/>
        <v>-0.57988158350320618</v>
      </c>
      <c r="G73">
        <f t="shared" si="4"/>
        <v>44.201184164967941</v>
      </c>
      <c r="H73">
        <f t="shared" si="5"/>
        <v>37.787693851422475</v>
      </c>
    </row>
    <row r="74" spans="1:8" x14ac:dyDescent="0.2">
      <c r="A74">
        <v>51</v>
      </c>
      <c r="F74">
        <f t="shared" si="3"/>
        <v>1.3335307382938761</v>
      </c>
      <c r="G74">
        <f t="shared" si="4"/>
        <v>63.335307382938765</v>
      </c>
      <c r="H74">
        <f t="shared" si="5"/>
        <v>78.084157348469034</v>
      </c>
    </row>
    <row r="75" spans="1:8" x14ac:dyDescent="0.2">
      <c r="A75">
        <v>25</v>
      </c>
      <c r="F75">
        <f t="shared" si="3"/>
        <v>-0.82945710373760828</v>
      </c>
      <c r="G75">
        <f t="shared" si="4"/>
        <v>41.70542896262392</v>
      </c>
      <c r="H75">
        <f t="shared" si="5"/>
        <v>32.531633395285972</v>
      </c>
    </row>
    <row r="76" spans="1:8" x14ac:dyDescent="0.2">
      <c r="A76">
        <v>48</v>
      </c>
      <c r="F76">
        <f t="shared" si="3"/>
        <v>1.083955218059474</v>
      </c>
      <c r="G76">
        <f t="shared" si="4"/>
        <v>60.839552180594737</v>
      </c>
      <c r="H76">
        <f t="shared" si="5"/>
        <v>72.828096892332525</v>
      </c>
    </row>
    <row r="77" spans="1:8" x14ac:dyDescent="0.2">
      <c r="A77">
        <v>33</v>
      </c>
      <c r="F77">
        <f t="shared" si="3"/>
        <v>-0.16392238311253615</v>
      </c>
      <c r="G77">
        <f t="shared" si="4"/>
        <v>48.360776168874636</v>
      </c>
      <c r="H77">
        <f t="shared" si="5"/>
        <v>46.547794611649991</v>
      </c>
    </row>
    <row r="78" spans="1:8" x14ac:dyDescent="0.2">
      <c r="A78">
        <v>63</v>
      </c>
      <c r="F78">
        <f t="shared" si="3"/>
        <v>2.3318328192314843</v>
      </c>
      <c r="G78">
        <f t="shared" si="4"/>
        <v>73.318328192314851</v>
      </c>
      <c r="H78">
        <f t="shared" si="5"/>
        <v>99.108399173015059</v>
      </c>
    </row>
    <row r="79" spans="1:8" x14ac:dyDescent="0.2">
      <c r="A79">
        <v>30</v>
      </c>
      <c r="F79">
        <f t="shared" si="3"/>
        <v>-0.4134979033469382</v>
      </c>
      <c r="G79">
        <f t="shared" si="4"/>
        <v>45.865020966530615</v>
      </c>
      <c r="H79">
        <f t="shared" si="5"/>
        <v>41.291734155513481</v>
      </c>
    </row>
    <row r="80" spans="1:8" x14ac:dyDescent="0.2">
      <c r="A80">
        <v>31</v>
      </c>
      <c r="F80">
        <f t="shared" si="3"/>
        <v>-0.33030606326880418</v>
      </c>
      <c r="G80">
        <f t="shared" si="4"/>
        <v>46.696939367311955</v>
      </c>
      <c r="H80">
        <f t="shared" si="5"/>
        <v>43.043754307558984</v>
      </c>
    </row>
    <row r="81" spans="1:8" x14ac:dyDescent="0.2">
      <c r="A81">
        <v>24</v>
      </c>
      <c r="F81">
        <f t="shared" si="3"/>
        <v>-0.91264894381574224</v>
      </c>
      <c r="G81">
        <f t="shared" si="4"/>
        <v>40.873510561842579</v>
      </c>
      <c r="H81">
        <f t="shared" si="5"/>
        <v>30.779613243240469</v>
      </c>
    </row>
    <row r="82" spans="1:8" x14ac:dyDescent="0.2">
      <c r="A82">
        <v>27</v>
      </c>
      <c r="F82">
        <f t="shared" si="3"/>
        <v>-0.66307342358134025</v>
      </c>
      <c r="G82">
        <f t="shared" si="4"/>
        <v>43.369265764186594</v>
      </c>
      <c r="H82">
        <f t="shared" si="5"/>
        <v>36.035673699376972</v>
      </c>
    </row>
    <row r="83" spans="1:8" x14ac:dyDescent="0.2">
      <c r="A83">
        <v>32</v>
      </c>
      <c r="F83">
        <f t="shared" si="3"/>
        <v>-0.24711422319067017</v>
      </c>
      <c r="G83">
        <f t="shared" si="4"/>
        <v>47.528857768093296</v>
      </c>
      <c r="H83">
        <f t="shared" si="5"/>
        <v>44.795774459604488</v>
      </c>
    </row>
    <row r="84" spans="1:8" x14ac:dyDescent="0.2">
      <c r="A84">
        <v>30</v>
      </c>
      <c r="F84">
        <f t="shared" si="3"/>
        <v>-0.4134979033469382</v>
      </c>
      <c r="G84">
        <f t="shared" si="4"/>
        <v>45.865020966530615</v>
      </c>
      <c r="H84">
        <f t="shared" si="5"/>
        <v>41.291734155513481</v>
      </c>
    </row>
    <row r="85" spans="1:8" x14ac:dyDescent="0.2">
      <c r="A85">
        <v>49</v>
      </c>
      <c r="F85">
        <f t="shared" si="3"/>
        <v>1.167147058137608</v>
      </c>
      <c r="G85">
        <f t="shared" si="4"/>
        <v>61.671470581376084</v>
      </c>
      <c r="H85">
        <f t="shared" si="5"/>
        <v>74.580117044378028</v>
      </c>
    </row>
    <row r="86" spans="1:8" x14ac:dyDescent="0.2">
      <c r="A86">
        <v>53</v>
      </c>
      <c r="F86">
        <f t="shared" si="3"/>
        <v>1.4999144184501441</v>
      </c>
      <c r="G86">
        <f t="shared" si="4"/>
        <v>64.999144184501446</v>
      </c>
      <c r="H86">
        <f t="shared" si="5"/>
        <v>81.588197652560041</v>
      </c>
    </row>
    <row r="87" spans="1:8" x14ac:dyDescent="0.2">
      <c r="A87">
        <v>31</v>
      </c>
      <c r="F87">
        <f t="shared" si="3"/>
        <v>-0.33030606326880418</v>
      </c>
      <c r="G87">
        <f t="shared" si="4"/>
        <v>46.696939367311955</v>
      </c>
      <c r="H87">
        <f t="shared" si="5"/>
        <v>43.043754307558984</v>
      </c>
    </row>
    <row r="88" spans="1:8" x14ac:dyDescent="0.2">
      <c r="A88">
        <v>35</v>
      </c>
      <c r="F88">
        <f t="shared" si="3"/>
        <v>2.4612970437318804E-3</v>
      </c>
      <c r="G88">
        <f t="shared" si="4"/>
        <v>50.024612970437317</v>
      </c>
      <c r="H88">
        <f t="shared" si="5"/>
        <v>50.05183491574099</v>
      </c>
    </row>
    <row r="89" spans="1:8" x14ac:dyDescent="0.2">
      <c r="A89">
        <v>63</v>
      </c>
      <c r="F89">
        <f t="shared" si="3"/>
        <v>2.3318328192314843</v>
      </c>
      <c r="G89">
        <f t="shared" si="4"/>
        <v>73.318328192314851</v>
      </c>
      <c r="H89">
        <f t="shared" si="5"/>
        <v>99.108399173015059</v>
      </c>
    </row>
    <row r="90" spans="1:8" x14ac:dyDescent="0.2">
      <c r="A90">
        <v>33</v>
      </c>
      <c r="F90">
        <f t="shared" si="3"/>
        <v>-0.16392238311253615</v>
      </c>
      <c r="G90">
        <f t="shared" si="4"/>
        <v>48.360776168874636</v>
      </c>
      <c r="H90">
        <f t="shared" si="5"/>
        <v>46.547794611649991</v>
      </c>
    </row>
    <row r="91" spans="1:8" x14ac:dyDescent="0.2">
      <c r="A91">
        <v>27</v>
      </c>
      <c r="F91">
        <f t="shared" si="3"/>
        <v>-0.66307342358134025</v>
      </c>
      <c r="G91">
        <f t="shared" si="4"/>
        <v>43.369265764186594</v>
      </c>
      <c r="H91">
        <f t="shared" si="5"/>
        <v>36.035673699376972</v>
      </c>
    </row>
    <row r="92" spans="1:8" x14ac:dyDescent="0.2">
      <c r="A92">
        <v>38</v>
      </c>
      <c r="F92">
        <f t="shared" si="3"/>
        <v>0.25203681727813393</v>
      </c>
      <c r="G92">
        <f t="shared" si="4"/>
        <v>52.520368172781339</v>
      </c>
      <c r="H92">
        <f t="shared" si="5"/>
        <v>55.3078953718775</v>
      </c>
    </row>
    <row r="93" spans="1:8" x14ac:dyDescent="0.2">
      <c r="A93">
        <v>46</v>
      </c>
      <c r="F93">
        <f t="shared" si="3"/>
        <v>0.917571537903206</v>
      </c>
      <c r="G93">
        <f t="shared" si="4"/>
        <v>59.175715379032056</v>
      </c>
      <c r="H93">
        <f t="shared" si="5"/>
        <v>69.324056588241518</v>
      </c>
    </row>
    <row r="94" spans="1:8" x14ac:dyDescent="0.2">
      <c r="A94">
        <v>22</v>
      </c>
      <c r="F94">
        <f t="shared" si="3"/>
        <v>-1.0790326239720103</v>
      </c>
      <c r="G94">
        <f t="shared" si="4"/>
        <v>39.209673760279898</v>
      </c>
      <c r="H94">
        <f t="shared" si="5"/>
        <v>27.275572939149466</v>
      </c>
    </row>
    <row r="95" spans="1:8" x14ac:dyDescent="0.2">
      <c r="A95">
        <v>34</v>
      </c>
      <c r="F95">
        <f t="shared" si="3"/>
        <v>-8.0730543034402136E-2</v>
      </c>
      <c r="G95">
        <f t="shared" si="4"/>
        <v>49.192694569655977</v>
      </c>
      <c r="H95">
        <f t="shared" si="5"/>
        <v>48.299814763695494</v>
      </c>
    </row>
    <row r="96" spans="1:8" x14ac:dyDescent="0.2">
      <c r="A96">
        <v>22</v>
      </c>
      <c r="F96">
        <f t="shared" si="3"/>
        <v>-1.0790326239720103</v>
      </c>
      <c r="G96">
        <f t="shared" si="4"/>
        <v>39.209673760279898</v>
      </c>
      <c r="H96">
        <f t="shared" si="5"/>
        <v>27.275572939149466</v>
      </c>
    </row>
    <row r="97" spans="1:8" x14ac:dyDescent="0.2">
      <c r="A97">
        <v>29</v>
      </c>
      <c r="F97">
        <f t="shared" si="3"/>
        <v>-0.49668974342507222</v>
      </c>
      <c r="G97">
        <f t="shared" si="4"/>
        <v>45.033102565749275</v>
      </c>
      <c r="H97">
        <f t="shared" si="5"/>
        <v>39.539714003467978</v>
      </c>
    </row>
    <row r="98" spans="1:8" x14ac:dyDescent="0.2">
      <c r="A98">
        <v>62</v>
      </c>
      <c r="F98">
        <f t="shared" si="3"/>
        <v>2.2486409791533504</v>
      </c>
      <c r="G98">
        <f t="shared" si="4"/>
        <v>72.486409791533504</v>
      </c>
      <c r="H98">
        <f t="shared" si="5"/>
        <v>97.356379020969555</v>
      </c>
    </row>
    <row r="99" spans="1:8" x14ac:dyDescent="0.2">
      <c r="A99">
        <v>27</v>
      </c>
      <c r="F99">
        <f t="shared" si="3"/>
        <v>-0.66307342358134025</v>
      </c>
      <c r="G99">
        <f t="shared" si="4"/>
        <v>43.369265764186594</v>
      </c>
      <c r="H99">
        <f t="shared" si="5"/>
        <v>36.035673699376972</v>
      </c>
    </row>
    <row r="100" spans="1:8" x14ac:dyDescent="0.2">
      <c r="A100">
        <v>33</v>
      </c>
      <c r="F100">
        <f t="shared" si="3"/>
        <v>-0.16392238311253615</v>
      </c>
      <c r="G100">
        <f t="shared" si="4"/>
        <v>48.360776168874636</v>
      </c>
      <c r="H100">
        <f t="shared" si="5"/>
        <v>46.547794611649991</v>
      </c>
    </row>
    <row r="101" spans="1:8" x14ac:dyDescent="0.2">
      <c r="A101">
        <v>56</v>
      </c>
      <c r="F101">
        <f t="shared" si="3"/>
        <v>1.7494899386845462</v>
      </c>
      <c r="G101">
        <f t="shared" si="4"/>
        <v>67.494899386845461</v>
      </c>
      <c r="H101">
        <f t="shared" si="5"/>
        <v>86.84425810869655</v>
      </c>
    </row>
    <row r="102" spans="1:8" x14ac:dyDescent="0.2">
      <c r="A102">
        <v>45</v>
      </c>
      <c r="F102">
        <f t="shared" si="3"/>
        <v>0.83437969782507204</v>
      </c>
      <c r="G102">
        <f t="shared" si="4"/>
        <v>58.343796978250722</v>
      </c>
      <c r="H102">
        <f t="shared" si="5"/>
        <v>67.572036436196015</v>
      </c>
    </row>
    <row r="103" spans="1:8" x14ac:dyDescent="0.2">
      <c r="A103">
        <v>22</v>
      </c>
      <c r="F103">
        <f t="shared" si="3"/>
        <v>-1.0790326239720103</v>
      </c>
      <c r="G103">
        <f t="shared" si="4"/>
        <v>39.209673760279898</v>
      </c>
      <c r="H103">
        <f t="shared" si="5"/>
        <v>27.275572939149466</v>
      </c>
    </row>
    <row r="104" spans="1:8" x14ac:dyDescent="0.2">
      <c r="A104">
        <v>31</v>
      </c>
      <c r="F104">
        <f t="shared" si="3"/>
        <v>-0.33030606326880418</v>
      </c>
      <c r="G104">
        <f t="shared" si="4"/>
        <v>46.696939367311955</v>
      </c>
      <c r="H104">
        <f t="shared" si="5"/>
        <v>43.043754307558984</v>
      </c>
    </row>
    <row r="105" spans="1:8" x14ac:dyDescent="0.2">
      <c r="A105">
        <v>34</v>
      </c>
      <c r="F105">
        <f t="shared" si="3"/>
        <v>-8.0730543034402136E-2</v>
      </c>
      <c r="G105">
        <f t="shared" si="4"/>
        <v>49.192694569655977</v>
      </c>
      <c r="H105">
        <f t="shared" si="5"/>
        <v>48.299814763695494</v>
      </c>
    </row>
    <row r="106" spans="1:8" x14ac:dyDescent="0.2">
      <c r="A106">
        <v>39</v>
      </c>
      <c r="F106">
        <f t="shared" si="3"/>
        <v>0.33522865735626795</v>
      </c>
      <c r="G106">
        <f t="shared" si="4"/>
        <v>53.352286573562679</v>
      </c>
      <c r="H106">
        <f t="shared" si="5"/>
        <v>57.059915523923003</v>
      </c>
    </row>
    <row r="107" spans="1:8" x14ac:dyDescent="0.2">
      <c r="A107">
        <v>24</v>
      </c>
      <c r="F107">
        <f t="shared" si="3"/>
        <v>-0.91264894381574224</v>
      </c>
      <c r="G107">
        <f t="shared" si="4"/>
        <v>40.873510561842579</v>
      </c>
      <c r="H107">
        <f t="shared" si="5"/>
        <v>30.779613243240469</v>
      </c>
    </row>
    <row r="108" spans="1:8" x14ac:dyDescent="0.2">
      <c r="A108">
        <v>29</v>
      </c>
      <c r="F108">
        <f t="shared" si="3"/>
        <v>-0.49668974342507222</v>
      </c>
      <c r="G108">
        <f t="shared" si="4"/>
        <v>45.033102565749275</v>
      </c>
      <c r="H108">
        <f t="shared" si="5"/>
        <v>39.539714003467978</v>
      </c>
    </row>
    <row r="109" spans="1:8" x14ac:dyDescent="0.2">
      <c r="A109">
        <v>27</v>
      </c>
      <c r="F109">
        <f t="shared" si="3"/>
        <v>-0.66307342358134025</v>
      </c>
      <c r="G109">
        <f t="shared" si="4"/>
        <v>43.369265764186594</v>
      </c>
      <c r="H109">
        <f t="shared" si="5"/>
        <v>36.035673699376972</v>
      </c>
    </row>
    <row r="110" spans="1:8" x14ac:dyDescent="0.2">
      <c r="A110">
        <v>41</v>
      </c>
      <c r="F110">
        <f t="shared" si="3"/>
        <v>0.50161233751253598</v>
      </c>
      <c r="G110">
        <f t="shared" si="4"/>
        <v>55.01612337512536</v>
      </c>
      <c r="H110">
        <f t="shared" si="5"/>
        <v>60.563955828014009</v>
      </c>
    </row>
    <row r="111" spans="1:8" x14ac:dyDescent="0.2">
      <c r="A111">
        <v>24</v>
      </c>
      <c r="F111">
        <f t="shared" si="3"/>
        <v>-0.91264894381574224</v>
      </c>
      <c r="G111">
        <f t="shared" si="4"/>
        <v>40.873510561842579</v>
      </c>
      <c r="H111">
        <f t="shared" si="5"/>
        <v>30.779613243240469</v>
      </c>
    </row>
    <row r="112" spans="1:8" x14ac:dyDescent="0.2">
      <c r="A112">
        <v>40</v>
      </c>
      <c r="F112">
        <f t="shared" si="3"/>
        <v>0.41842049743440196</v>
      </c>
      <c r="G112">
        <f t="shared" si="4"/>
        <v>54.18420497434402</v>
      </c>
      <c r="H112">
        <f t="shared" si="5"/>
        <v>58.811935675968506</v>
      </c>
    </row>
    <row r="113" spans="1:8" x14ac:dyDescent="0.2">
      <c r="A113">
        <v>51</v>
      </c>
      <c r="F113">
        <f t="shared" si="3"/>
        <v>1.3335307382938761</v>
      </c>
      <c r="G113">
        <f t="shared" si="4"/>
        <v>63.335307382938765</v>
      </c>
      <c r="H113">
        <f t="shared" si="5"/>
        <v>78.084157348469034</v>
      </c>
    </row>
    <row r="114" spans="1:8" x14ac:dyDescent="0.2">
      <c r="A114">
        <v>22</v>
      </c>
      <c r="F114">
        <f t="shared" si="3"/>
        <v>-1.0790326239720103</v>
      </c>
      <c r="G114">
        <f t="shared" si="4"/>
        <v>39.209673760279898</v>
      </c>
      <c r="H114">
        <f t="shared" si="5"/>
        <v>27.275572939149466</v>
      </c>
    </row>
    <row r="115" spans="1:8" x14ac:dyDescent="0.2">
      <c r="A115">
        <v>22</v>
      </c>
      <c r="F115">
        <f t="shared" si="3"/>
        <v>-1.0790326239720103</v>
      </c>
      <c r="G115">
        <f t="shared" si="4"/>
        <v>39.209673760279898</v>
      </c>
      <c r="H115">
        <f t="shared" si="5"/>
        <v>27.275572939149466</v>
      </c>
    </row>
    <row r="116" spans="1:8" x14ac:dyDescent="0.2">
      <c r="A116">
        <v>26</v>
      </c>
      <c r="F116">
        <f t="shared" si="3"/>
        <v>-0.74626526365947421</v>
      </c>
      <c r="G116">
        <f t="shared" si="4"/>
        <v>42.53734736340526</v>
      </c>
      <c r="H116">
        <f t="shared" si="5"/>
        <v>34.283653547331475</v>
      </c>
    </row>
    <row r="117" spans="1:8" x14ac:dyDescent="0.2">
      <c r="A117">
        <v>27</v>
      </c>
      <c r="F117">
        <f t="shared" si="3"/>
        <v>-0.66307342358134025</v>
      </c>
      <c r="G117">
        <f t="shared" si="4"/>
        <v>43.369265764186594</v>
      </c>
      <c r="H117">
        <f t="shared" si="5"/>
        <v>36.035673699376972</v>
      </c>
    </row>
    <row r="118" spans="1:8" x14ac:dyDescent="0.2">
      <c r="A118">
        <v>59</v>
      </c>
      <c r="F118">
        <f t="shared" si="3"/>
        <v>1.9990654589189483</v>
      </c>
      <c r="G118">
        <f t="shared" si="4"/>
        <v>69.990654589189489</v>
      </c>
      <c r="H118">
        <f t="shared" si="5"/>
        <v>92.100318564833046</v>
      </c>
    </row>
    <row r="119" spans="1:8" x14ac:dyDescent="0.2">
      <c r="A119">
        <v>32</v>
      </c>
      <c r="F119">
        <f t="shared" si="3"/>
        <v>-0.24711422319067017</v>
      </c>
      <c r="G119">
        <f t="shared" si="4"/>
        <v>47.528857768093296</v>
      </c>
      <c r="H119">
        <f t="shared" si="5"/>
        <v>44.795774459604488</v>
      </c>
    </row>
    <row r="120" spans="1:8" x14ac:dyDescent="0.2">
      <c r="A120">
        <v>32</v>
      </c>
      <c r="F120">
        <f t="shared" si="3"/>
        <v>-0.24711422319067017</v>
      </c>
      <c r="G120">
        <f t="shared" si="4"/>
        <v>47.528857768093296</v>
      </c>
      <c r="H120">
        <f t="shared" si="5"/>
        <v>44.795774459604488</v>
      </c>
    </row>
    <row r="121" spans="1:8" x14ac:dyDescent="0.2">
      <c r="A121">
        <v>41</v>
      </c>
      <c r="F121">
        <f t="shared" si="3"/>
        <v>0.50161233751253598</v>
      </c>
      <c r="G121">
        <f t="shared" si="4"/>
        <v>55.01612337512536</v>
      </c>
      <c r="H121">
        <f t="shared" si="5"/>
        <v>60.563955828014009</v>
      </c>
    </row>
    <row r="122" spans="1:8" x14ac:dyDescent="0.2">
      <c r="A122">
        <v>50</v>
      </c>
      <c r="F122">
        <f t="shared" si="3"/>
        <v>1.2503388982157422</v>
      </c>
      <c r="G122">
        <f t="shared" si="4"/>
        <v>62.503388982157418</v>
      </c>
      <c r="H122">
        <f t="shared" si="5"/>
        <v>76.332137196423531</v>
      </c>
    </row>
    <row r="123" spans="1:8" x14ac:dyDescent="0.2">
      <c r="A123">
        <v>30</v>
      </c>
      <c r="F123">
        <f t="shared" si="3"/>
        <v>-0.4134979033469382</v>
      </c>
      <c r="G123">
        <f t="shared" si="4"/>
        <v>45.865020966530615</v>
      </c>
      <c r="H123">
        <f t="shared" si="5"/>
        <v>41.291734155513481</v>
      </c>
    </row>
    <row r="124" spans="1:8" x14ac:dyDescent="0.2">
      <c r="A124">
        <v>66</v>
      </c>
      <c r="F124">
        <f t="shared" si="3"/>
        <v>2.5814083394658862</v>
      </c>
      <c r="G124">
        <f t="shared" si="4"/>
        <v>75.814083394658866</v>
      </c>
      <c r="H124">
        <f t="shared" si="5"/>
        <v>104.36445962915155</v>
      </c>
    </row>
    <row r="125" spans="1:8" x14ac:dyDescent="0.2">
      <c r="A125">
        <v>52</v>
      </c>
      <c r="F125">
        <f t="shared" si="3"/>
        <v>1.4167225783720101</v>
      </c>
      <c r="G125">
        <f t="shared" si="4"/>
        <v>64.167225783720099</v>
      </c>
      <c r="H125">
        <f t="shared" si="5"/>
        <v>79.836177500514538</v>
      </c>
    </row>
    <row r="126" spans="1:8" x14ac:dyDescent="0.2">
      <c r="A126">
        <v>36</v>
      </c>
      <c r="F126">
        <f t="shared" si="3"/>
        <v>8.5653137121865897E-2</v>
      </c>
      <c r="G126">
        <f t="shared" si="4"/>
        <v>50.856531371218658</v>
      </c>
      <c r="H126">
        <f t="shared" si="5"/>
        <v>51.803855067786493</v>
      </c>
    </row>
    <row r="127" spans="1:8" x14ac:dyDescent="0.2">
      <c r="A127">
        <v>22</v>
      </c>
      <c r="F127">
        <f t="shared" si="3"/>
        <v>-1.0790326239720103</v>
      </c>
      <c r="G127">
        <f t="shared" si="4"/>
        <v>39.209673760279898</v>
      </c>
      <c r="H127">
        <f t="shared" si="5"/>
        <v>27.275572939149466</v>
      </c>
    </row>
    <row r="128" spans="1:8" x14ac:dyDescent="0.2">
      <c r="A128">
        <v>50</v>
      </c>
      <c r="F128">
        <f t="shared" si="3"/>
        <v>1.2503388982157422</v>
      </c>
      <c r="G128">
        <f t="shared" si="4"/>
        <v>62.503388982157418</v>
      </c>
      <c r="H128">
        <f t="shared" si="5"/>
        <v>76.332137196423531</v>
      </c>
    </row>
    <row r="129" spans="1:8" x14ac:dyDescent="0.2">
      <c r="A129">
        <v>25</v>
      </c>
      <c r="F129">
        <f t="shared" si="3"/>
        <v>-0.82945710373760828</v>
      </c>
      <c r="G129">
        <f t="shared" si="4"/>
        <v>41.70542896262392</v>
      </c>
      <c r="H129">
        <f t="shared" si="5"/>
        <v>32.531633395285972</v>
      </c>
    </row>
    <row r="130" spans="1:8" x14ac:dyDescent="0.2">
      <c r="A130">
        <v>44</v>
      </c>
      <c r="F130">
        <f t="shared" si="3"/>
        <v>0.75118785774693797</v>
      </c>
      <c r="G130">
        <f t="shared" si="4"/>
        <v>57.511878577469382</v>
      </c>
      <c r="H130">
        <f t="shared" si="5"/>
        <v>65.820016284150512</v>
      </c>
    </row>
    <row r="131" spans="1:8" x14ac:dyDescent="0.2">
      <c r="A131">
        <v>20</v>
      </c>
      <c r="F131">
        <f t="shared" ref="F131:F169" si="6">STANDARDIZE(A131,AVERAGE(A$2:A$170),_xlfn.STDEV.P(A$2:A$170))</f>
        <v>-1.2454163041282784</v>
      </c>
      <c r="G131">
        <f t="shared" ref="G131:G170" si="7">10*F131+50</f>
        <v>37.545836958717217</v>
      </c>
      <c r="H131">
        <f t="shared" ref="H131:H170" si="8">21.06*F131+50</f>
        <v>23.77153263505846</v>
      </c>
    </row>
    <row r="132" spans="1:8" x14ac:dyDescent="0.2">
      <c r="A132">
        <v>22</v>
      </c>
      <c r="F132">
        <f t="shared" si="6"/>
        <v>-1.0790326239720103</v>
      </c>
      <c r="G132">
        <f t="shared" si="7"/>
        <v>39.209673760279898</v>
      </c>
      <c r="H132">
        <f t="shared" si="8"/>
        <v>27.275572939149466</v>
      </c>
    </row>
    <row r="133" spans="1:8" x14ac:dyDescent="0.2">
      <c r="A133">
        <v>23</v>
      </c>
      <c r="F133">
        <f t="shared" si="6"/>
        <v>-0.99584078389387631</v>
      </c>
      <c r="G133">
        <f t="shared" si="7"/>
        <v>40.041592161061239</v>
      </c>
      <c r="H133">
        <f t="shared" si="8"/>
        <v>29.027593091194966</v>
      </c>
    </row>
    <row r="134" spans="1:8" x14ac:dyDescent="0.2">
      <c r="A134">
        <v>54</v>
      </c>
      <c r="F134">
        <f t="shared" si="6"/>
        <v>1.5831062585282782</v>
      </c>
      <c r="G134">
        <f t="shared" si="7"/>
        <v>65.83106258528278</v>
      </c>
      <c r="H134">
        <f t="shared" si="8"/>
        <v>83.340217804605544</v>
      </c>
    </row>
    <row r="135" spans="1:8" x14ac:dyDescent="0.2">
      <c r="A135">
        <v>40</v>
      </c>
      <c r="F135">
        <f t="shared" si="6"/>
        <v>0.41842049743440196</v>
      </c>
      <c r="G135">
        <f t="shared" si="7"/>
        <v>54.18420497434402</v>
      </c>
      <c r="H135">
        <f t="shared" si="8"/>
        <v>58.811935675968506</v>
      </c>
    </row>
    <row r="136" spans="1:8" x14ac:dyDescent="0.2">
      <c r="A136">
        <v>25</v>
      </c>
      <c r="F136">
        <f t="shared" si="6"/>
        <v>-0.82945710373760828</v>
      </c>
      <c r="G136">
        <f t="shared" si="7"/>
        <v>41.70542896262392</v>
      </c>
      <c r="H136">
        <f t="shared" si="8"/>
        <v>32.531633395285972</v>
      </c>
    </row>
    <row r="137" spans="1:8" x14ac:dyDescent="0.2">
      <c r="A137">
        <v>35</v>
      </c>
      <c r="F137">
        <f t="shared" si="6"/>
        <v>2.4612970437318804E-3</v>
      </c>
      <c r="G137">
        <f t="shared" si="7"/>
        <v>50.024612970437317</v>
      </c>
      <c r="H137">
        <f t="shared" si="8"/>
        <v>50.05183491574099</v>
      </c>
    </row>
    <row r="138" spans="1:8" x14ac:dyDescent="0.2">
      <c r="A138">
        <v>36</v>
      </c>
      <c r="F138">
        <f t="shared" si="6"/>
        <v>8.5653137121865897E-2</v>
      </c>
      <c r="G138">
        <f t="shared" si="7"/>
        <v>50.856531371218658</v>
      </c>
      <c r="H138">
        <f t="shared" si="8"/>
        <v>51.803855067786493</v>
      </c>
    </row>
    <row r="139" spans="1:8" x14ac:dyDescent="0.2">
      <c r="A139">
        <v>26</v>
      </c>
      <c r="F139">
        <f t="shared" si="6"/>
        <v>-0.74626526365947421</v>
      </c>
      <c r="G139">
        <f t="shared" si="7"/>
        <v>42.53734736340526</v>
      </c>
      <c r="H139">
        <f t="shared" si="8"/>
        <v>34.283653547331475</v>
      </c>
    </row>
    <row r="140" spans="1:8" x14ac:dyDescent="0.2">
      <c r="A140">
        <v>21</v>
      </c>
      <c r="F140">
        <f t="shared" si="6"/>
        <v>-1.1622244640501442</v>
      </c>
      <c r="G140">
        <f t="shared" si="7"/>
        <v>38.377755359498558</v>
      </c>
      <c r="H140">
        <f t="shared" si="8"/>
        <v>25.523552787103963</v>
      </c>
    </row>
    <row r="141" spans="1:8" x14ac:dyDescent="0.2">
      <c r="A141">
        <v>28</v>
      </c>
      <c r="F141">
        <f t="shared" si="6"/>
        <v>-0.57988158350320618</v>
      </c>
      <c r="G141">
        <f t="shared" si="7"/>
        <v>44.201184164967941</v>
      </c>
      <c r="H141">
        <f t="shared" si="8"/>
        <v>37.787693851422475</v>
      </c>
    </row>
    <row r="142" spans="1:8" x14ac:dyDescent="0.2">
      <c r="A142">
        <v>30</v>
      </c>
      <c r="F142">
        <f t="shared" si="6"/>
        <v>-0.4134979033469382</v>
      </c>
      <c r="G142">
        <f t="shared" si="7"/>
        <v>45.865020966530615</v>
      </c>
      <c r="H142">
        <f t="shared" si="8"/>
        <v>41.291734155513481</v>
      </c>
    </row>
    <row r="143" spans="1:8" x14ac:dyDescent="0.2">
      <c r="A143">
        <v>25</v>
      </c>
      <c r="F143">
        <f t="shared" si="6"/>
        <v>-0.82945710373760828</v>
      </c>
      <c r="G143">
        <f t="shared" si="7"/>
        <v>41.70542896262392</v>
      </c>
      <c r="H143">
        <f t="shared" si="8"/>
        <v>32.531633395285972</v>
      </c>
    </row>
    <row r="144" spans="1:8" x14ac:dyDescent="0.2">
      <c r="A144">
        <v>71</v>
      </c>
      <c r="F144">
        <f t="shared" si="6"/>
        <v>2.9973675398565565</v>
      </c>
      <c r="G144">
        <f t="shared" si="7"/>
        <v>79.973675398565561</v>
      </c>
      <c r="H144">
        <f t="shared" si="8"/>
        <v>113.12456038937907</v>
      </c>
    </row>
    <row r="145" spans="1:8" x14ac:dyDescent="0.2">
      <c r="A145">
        <v>34</v>
      </c>
      <c r="F145">
        <f t="shared" si="6"/>
        <v>-8.0730543034402136E-2</v>
      </c>
      <c r="G145">
        <f t="shared" si="7"/>
        <v>49.192694569655977</v>
      </c>
      <c r="H145">
        <f t="shared" si="8"/>
        <v>48.299814763695494</v>
      </c>
    </row>
    <row r="146" spans="1:8" x14ac:dyDescent="0.2">
      <c r="A146">
        <v>20</v>
      </c>
      <c r="F146">
        <f t="shared" si="6"/>
        <v>-1.2454163041282784</v>
      </c>
      <c r="G146">
        <f t="shared" si="7"/>
        <v>37.545836958717217</v>
      </c>
      <c r="H146">
        <f t="shared" si="8"/>
        <v>23.77153263505846</v>
      </c>
    </row>
    <row r="147" spans="1:8" x14ac:dyDescent="0.2">
      <c r="A147">
        <v>39</v>
      </c>
      <c r="F147">
        <f t="shared" si="6"/>
        <v>0.33522865735626795</v>
      </c>
      <c r="G147">
        <f t="shared" si="7"/>
        <v>53.352286573562679</v>
      </c>
      <c r="H147">
        <f t="shared" si="8"/>
        <v>57.059915523923003</v>
      </c>
    </row>
    <row r="148" spans="1:8" x14ac:dyDescent="0.2">
      <c r="A148">
        <v>66</v>
      </c>
      <c r="F148">
        <f t="shared" si="6"/>
        <v>2.5814083394658862</v>
      </c>
      <c r="G148">
        <f t="shared" si="7"/>
        <v>75.814083394658866</v>
      </c>
      <c r="H148">
        <f t="shared" si="8"/>
        <v>104.36445962915155</v>
      </c>
    </row>
    <row r="149" spans="1:8" x14ac:dyDescent="0.2">
      <c r="A149">
        <v>54</v>
      </c>
      <c r="F149">
        <f t="shared" si="6"/>
        <v>1.5831062585282782</v>
      </c>
      <c r="G149">
        <f t="shared" si="7"/>
        <v>65.83106258528278</v>
      </c>
      <c r="H149">
        <f t="shared" si="8"/>
        <v>83.340217804605544</v>
      </c>
    </row>
    <row r="150" spans="1:8" x14ac:dyDescent="0.2">
      <c r="A150">
        <v>28</v>
      </c>
      <c r="F150">
        <f t="shared" si="6"/>
        <v>-0.57988158350320618</v>
      </c>
      <c r="G150">
        <f t="shared" si="7"/>
        <v>44.201184164967941</v>
      </c>
      <c r="H150">
        <f t="shared" si="8"/>
        <v>37.787693851422475</v>
      </c>
    </row>
    <row r="151" spans="1:8" x14ac:dyDescent="0.2">
      <c r="A151">
        <v>44</v>
      </c>
      <c r="F151">
        <f t="shared" si="6"/>
        <v>0.75118785774693797</v>
      </c>
      <c r="G151">
        <f t="shared" si="7"/>
        <v>57.511878577469382</v>
      </c>
      <c r="H151">
        <f t="shared" si="8"/>
        <v>65.820016284150512</v>
      </c>
    </row>
    <row r="152" spans="1:8" x14ac:dyDescent="0.2">
      <c r="A152">
        <v>19</v>
      </c>
      <c r="F152">
        <f t="shared" si="6"/>
        <v>-1.3286081442064124</v>
      </c>
      <c r="G152">
        <f t="shared" si="7"/>
        <v>36.713918557935877</v>
      </c>
      <c r="H152">
        <f t="shared" si="8"/>
        <v>22.019512483012956</v>
      </c>
    </row>
    <row r="153" spans="1:8" x14ac:dyDescent="0.2">
      <c r="A153">
        <v>24</v>
      </c>
      <c r="F153">
        <f t="shared" si="6"/>
        <v>-0.91264894381574224</v>
      </c>
      <c r="G153">
        <f t="shared" si="7"/>
        <v>40.873510561842579</v>
      </c>
      <c r="H153">
        <f t="shared" si="8"/>
        <v>30.779613243240469</v>
      </c>
    </row>
    <row r="154" spans="1:8" x14ac:dyDescent="0.2">
      <c r="A154">
        <v>30</v>
      </c>
      <c r="F154">
        <f t="shared" si="6"/>
        <v>-0.4134979033469382</v>
      </c>
      <c r="G154">
        <f t="shared" si="7"/>
        <v>45.865020966530615</v>
      </c>
      <c r="H154">
        <f t="shared" si="8"/>
        <v>41.291734155513481</v>
      </c>
    </row>
    <row r="155" spans="1:8" x14ac:dyDescent="0.2">
      <c r="A155">
        <v>39</v>
      </c>
      <c r="F155">
        <f t="shared" si="6"/>
        <v>0.33522865735626795</v>
      </c>
      <c r="G155">
        <f t="shared" si="7"/>
        <v>53.352286573562679</v>
      </c>
      <c r="H155">
        <f t="shared" si="8"/>
        <v>57.059915523923003</v>
      </c>
    </row>
    <row r="156" spans="1:8" x14ac:dyDescent="0.2">
      <c r="A156">
        <v>32</v>
      </c>
      <c r="F156">
        <f t="shared" si="6"/>
        <v>-0.24711422319067017</v>
      </c>
      <c r="G156">
        <f t="shared" si="7"/>
        <v>47.528857768093296</v>
      </c>
      <c r="H156">
        <f t="shared" si="8"/>
        <v>44.795774459604488</v>
      </c>
    </row>
    <row r="157" spans="1:8" x14ac:dyDescent="0.2">
      <c r="A157">
        <v>24</v>
      </c>
      <c r="F157">
        <f t="shared" si="6"/>
        <v>-0.91264894381574224</v>
      </c>
      <c r="G157">
        <f t="shared" si="7"/>
        <v>40.873510561842579</v>
      </c>
      <c r="H157">
        <f t="shared" si="8"/>
        <v>30.779613243240469</v>
      </c>
    </row>
    <row r="158" spans="1:8" x14ac:dyDescent="0.2">
      <c r="A158">
        <v>30</v>
      </c>
      <c r="F158">
        <f t="shared" si="6"/>
        <v>-0.4134979033469382</v>
      </c>
      <c r="G158">
        <f t="shared" si="7"/>
        <v>45.865020966530615</v>
      </c>
      <c r="H158">
        <f t="shared" si="8"/>
        <v>41.291734155513481</v>
      </c>
    </row>
    <row r="159" spans="1:8" x14ac:dyDescent="0.2">
      <c r="A159">
        <v>31</v>
      </c>
      <c r="F159">
        <f t="shared" si="6"/>
        <v>-0.33030606326880418</v>
      </c>
      <c r="G159">
        <f t="shared" si="7"/>
        <v>46.696939367311955</v>
      </c>
      <c r="H159">
        <f t="shared" si="8"/>
        <v>43.043754307558984</v>
      </c>
    </row>
    <row r="160" spans="1:8" x14ac:dyDescent="0.2">
      <c r="A160">
        <v>39</v>
      </c>
      <c r="F160">
        <f t="shared" si="6"/>
        <v>0.33522865735626795</v>
      </c>
      <c r="G160">
        <f t="shared" si="7"/>
        <v>53.352286573562679</v>
      </c>
      <c r="H160">
        <f t="shared" si="8"/>
        <v>57.059915523923003</v>
      </c>
    </row>
    <row r="161" spans="1:8" x14ac:dyDescent="0.2">
      <c r="A161">
        <v>59</v>
      </c>
      <c r="F161">
        <f t="shared" si="6"/>
        <v>1.9990654589189483</v>
      </c>
      <c r="G161">
        <f t="shared" si="7"/>
        <v>69.990654589189489</v>
      </c>
      <c r="H161">
        <f t="shared" si="8"/>
        <v>92.100318564833046</v>
      </c>
    </row>
    <row r="162" spans="1:8" x14ac:dyDescent="0.2">
      <c r="A162">
        <v>35</v>
      </c>
      <c r="F162">
        <f t="shared" si="6"/>
        <v>2.4612970437318804E-3</v>
      </c>
      <c r="G162">
        <f t="shared" si="7"/>
        <v>50.024612970437317</v>
      </c>
      <c r="H162">
        <f t="shared" si="8"/>
        <v>50.05183491574099</v>
      </c>
    </row>
    <row r="163" spans="1:8" x14ac:dyDescent="0.2">
      <c r="A163">
        <v>24</v>
      </c>
      <c r="F163">
        <f t="shared" si="6"/>
        <v>-0.91264894381574224</v>
      </c>
      <c r="G163">
        <f t="shared" si="7"/>
        <v>40.873510561842579</v>
      </c>
      <c r="H163">
        <f t="shared" si="8"/>
        <v>30.779613243240469</v>
      </c>
    </row>
    <row r="164" spans="1:8" x14ac:dyDescent="0.2">
      <c r="A164">
        <v>43</v>
      </c>
      <c r="F164">
        <f t="shared" si="6"/>
        <v>0.66799601766880401</v>
      </c>
      <c r="G164">
        <f t="shared" si="7"/>
        <v>56.679960176688041</v>
      </c>
      <c r="H164">
        <f t="shared" si="8"/>
        <v>64.067996132105009</v>
      </c>
    </row>
    <row r="165" spans="1:8" x14ac:dyDescent="0.2">
      <c r="A165">
        <v>21</v>
      </c>
      <c r="F165">
        <f t="shared" si="6"/>
        <v>-1.1622244640501442</v>
      </c>
      <c r="G165">
        <f t="shared" si="7"/>
        <v>38.377755359498558</v>
      </c>
      <c r="H165">
        <f t="shared" si="8"/>
        <v>25.523552787103963</v>
      </c>
    </row>
    <row r="166" spans="1:8" x14ac:dyDescent="0.2">
      <c r="A166">
        <v>21</v>
      </c>
      <c r="F166">
        <f t="shared" si="6"/>
        <v>-1.1622244640501442</v>
      </c>
      <c r="G166">
        <f t="shared" si="7"/>
        <v>38.377755359498558</v>
      </c>
      <c r="H166">
        <f t="shared" si="8"/>
        <v>25.523552787103963</v>
      </c>
    </row>
    <row r="167" spans="1:8" x14ac:dyDescent="0.2">
      <c r="A167">
        <v>21</v>
      </c>
      <c r="F167">
        <f t="shared" si="6"/>
        <v>-1.1622244640501442</v>
      </c>
      <c r="G167">
        <f t="shared" si="7"/>
        <v>38.377755359498558</v>
      </c>
      <c r="H167">
        <f t="shared" si="8"/>
        <v>25.523552787103963</v>
      </c>
    </row>
    <row r="168" spans="1:8" x14ac:dyDescent="0.2">
      <c r="A168">
        <v>27</v>
      </c>
      <c r="F168">
        <f t="shared" si="6"/>
        <v>-0.66307342358134025</v>
      </c>
      <c r="G168">
        <f t="shared" si="7"/>
        <v>43.369265764186594</v>
      </c>
      <c r="H168">
        <f t="shared" si="8"/>
        <v>36.035673699376972</v>
      </c>
    </row>
    <row r="169" spans="1:8" x14ac:dyDescent="0.2">
      <c r="A169">
        <v>20</v>
      </c>
      <c r="F169">
        <f t="shared" si="6"/>
        <v>-1.2454163041282784</v>
      </c>
      <c r="G169">
        <f t="shared" si="7"/>
        <v>37.545836958717217</v>
      </c>
      <c r="H169">
        <f t="shared" si="8"/>
        <v>23.77153263505846</v>
      </c>
    </row>
    <row r="170" spans="1:8" x14ac:dyDescent="0.2">
      <c r="A170">
        <v>38</v>
      </c>
      <c r="F170">
        <f>STANDARDIZE(A11758,AVERAGE(A$2:A$170),_xlfn.STDEV.P(A$2:A$170))</f>
        <v>-8.0730543034402136E-2</v>
      </c>
      <c r="G170">
        <f t="shared" si="7"/>
        <v>49.192694569655977</v>
      </c>
      <c r="H170">
        <f t="shared" si="8"/>
        <v>48.299814763695494</v>
      </c>
    </row>
    <row r="171" spans="1:8" x14ac:dyDescent="0.2">
      <c r="A171">
        <v>27</v>
      </c>
    </row>
    <row r="172" spans="1:8" x14ac:dyDescent="0.2">
      <c r="A172">
        <v>34</v>
      </c>
    </row>
    <row r="173" spans="1:8" x14ac:dyDescent="0.2">
      <c r="A173">
        <v>30</v>
      </c>
    </row>
    <row r="174" spans="1:8" x14ac:dyDescent="0.2">
      <c r="A174">
        <v>33</v>
      </c>
    </row>
    <row r="175" spans="1:8" x14ac:dyDescent="0.2">
      <c r="A175">
        <v>37</v>
      </c>
    </row>
    <row r="176" spans="1:8" x14ac:dyDescent="0.2">
      <c r="A176">
        <v>42</v>
      </c>
    </row>
    <row r="177" spans="1:1" x14ac:dyDescent="0.2">
      <c r="A177">
        <v>41</v>
      </c>
    </row>
    <row r="178" spans="1:1" x14ac:dyDescent="0.2">
      <c r="A178">
        <v>22</v>
      </c>
    </row>
    <row r="179" spans="1:1" x14ac:dyDescent="0.2">
      <c r="A179">
        <v>33</v>
      </c>
    </row>
    <row r="180" spans="1:1" x14ac:dyDescent="0.2">
      <c r="A180">
        <v>44</v>
      </c>
    </row>
    <row r="181" spans="1:1" x14ac:dyDescent="0.2">
      <c r="A181">
        <v>31</v>
      </c>
    </row>
    <row r="182" spans="1:1" x14ac:dyDescent="0.2">
      <c r="A182">
        <v>26</v>
      </c>
    </row>
    <row r="183" spans="1:1" x14ac:dyDescent="0.2">
      <c r="A183">
        <v>30</v>
      </c>
    </row>
    <row r="184" spans="1:1" x14ac:dyDescent="0.2">
      <c r="A184">
        <v>31</v>
      </c>
    </row>
    <row r="185" spans="1:1" x14ac:dyDescent="0.2">
      <c r="A185">
        <v>27</v>
      </c>
    </row>
    <row r="186" spans="1:1" x14ac:dyDescent="0.2">
      <c r="A186">
        <v>31</v>
      </c>
    </row>
    <row r="187" spans="1:1" x14ac:dyDescent="0.2">
      <c r="A187">
        <v>47</v>
      </c>
    </row>
    <row r="188" spans="1:1" x14ac:dyDescent="0.2">
      <c r="A188">
        <v>56</v>
      </c>
    </row>
    <row r="189" spans="1:1" x14ac:dyDescent="0.2">
      <c r="A189">
        <v>33</v>
      </c>
    </row>
    <row r="190" spans="1:1" x14ac:dyDescent="0.2">
      <c r="A190">
        <v>52</v>
      </c>
    </row>
    <row r="191" spans="1:1" x14ac:dyDescent="0.2">
      <c r="A191">
        <v>33</v>
      </c>
    </row>
    <row r="192" spans="1:1" x14ac:dyDescent="0.2">
      <c r="A192">
        <v>61</v>
      </c>
    </row>
    <row r="193" spans="1:1" x14ac:dyDescent="0.2">
      <c r="A193">
        <v>64</v>
      </c>
    </row>
    <row r="194" spans="1:1" x14ac:dyDescent="0.2">
      <c r="A194">
        <v>22</v>
      </c>
    </row>
    <row r="195" spans="1:1" x14ac:dyDescent="0.2">
      <c r="A195">
        <v>42</v>
      </c>
    </row>
    <row r="196" spans="1:1" x14ac:dyDescent="0.2">
      <c r="A196">
        <v>25</v>
      </c>
    </row>
    <row r="197" spans="1:1" x14ac:dyDescent="0.2">
      <c r="A197">
        <v>27</v>
      </c>
    </row>
    <row r="198" spans="1:1" x14ac:dyDescent="0.2">
      <c r="A198">
        <v>30</v>
      </c>
    </row>
    <row r="199" spans="1:1" x14ac:dyDescent="0.2">
      <c r="A199">
        <v>23</v>
      </c>
    </row>
    <row r="200" spans="1:1" x14ac:dyDescent="0.2">
      <c r="A200">
        <v>28</v>
      </c>
    </row>
    <row r="201" spans="1:1" x14ac:dyDescent="0.2">
      <c r="A201">
        <v>37</v>
      </c>
    </row>
    <row r="202" spans="1:1" x14ac:dyDescent="0.2">
      <c r="A202">
        <v>21</v>
      </c>
    </row>
    <row r="203" spans="1:1" x14ac:dyDescent="0.2">
      <c r="A203">
        <v>28</v>
      </c>
    </row>
    <row r="204" spans="1:1" x14ac:dyDescent="0.2">
      <c r="A204">
        <v>24</v>
      </c>
    </row>
    <row r="205" spans="1:1" x14ac:dyDescent="0.2">
      <c r="A205">
        <v>37</v>
      </c>
    </row>
    <row r="206" spans="1:1" x14ac:dyDescent="0.2">
      <c r="A206">
        <v>22</v>
      </c>
    </row>
    <row r="207" spans="1:1" x14ac:dyDescent="0.2">
      <c r="A207">
        <v>29</v>
      </c>
    </row>
    <row r="208" spans="1:1" x14ac:dyDescent="0.2">
      <c r="A208">
        <v>25</v>
      </c>
    </row>
    <row r="209" spans="1:1" x14ac:dyDescent="0.2">
      <c r="A209">
        <v>44</v>
      </c>
    </row>
    <row r="210" spans="1:1" x14ac:dyDescent="0.2">
      <c r="A210">
        <v>30</v>
      </c>
    </row>
    <row r="211" spans="1:1" x14ac:dyDescent="0.2">
      <c r="A211">
        <v>32</v>
      </c>
    </row>
    <row r="212" spans="1:1" x14ac:dyDescent="0.2">
      <c r="A212">
        <v>53</v>
      </c>
    </row>
    <row r="213" spans="1:1" x14ac:dyDescent="0.2">
      <c r="A213">
        <v>34</v>
      </c>
    </row>
    <row r="214" spans="1:1" x14ac:dyDescent="0.2">
      <c r="A214">
        <v>31</v>
      </c>
    </row>
    <row r="215" spans="1:1" x14ac:dyDescent="0.2">
      <c r="A215">
        <v>27</v>
      </c>
    </row>
    <row r="216" spans="1:1" x14ac:dyDescent="0.2">
      <c r="A216">
        <v>31</v>
      </c>
    </row>
    <row r="217" spans="1:1" x14ac:dyDescent="0.2">
      <c r="A217">
        <v>59</v>
      </c>
    </row>
    <row r="218" spans="1:1" x14ac:dyDescent="0.2">
      <c r="A218">
        <v>28</v>
      </c>
    </row>
    <row r="219" spans="1:1" x14ac:dyDescent="0.2">
      <c r="A219">
        <v>45</v>
      </c>
    </row>
    <row r="220" spans="1:1" x14ac:dyDescent="0.2">
      <c r="A220">
        <v>23</v>
      </c>
    </row>
    <row r="221" spans="1:1" x14ac:dyDescent="0.2">
      <c r="A221">
        <v>20</v>
      </c>
    </row>
    <row r="222" spans="1:1" x14ac:dyDescent="0.2">
      <c r="A222">
        <v>42</v>
      </c>
    </row>
    <row r="223" spans="1:1" x14ac:dyDescent="0.2">
      <c r="A223">
        <v>43</v>
      </c>
    </row>
    <row r="224" spans="1:1" x14ac:dyDescent="0.2">
      <c r="A224">
        <v>38</v>
      </c>
    </row>
    <row r="225" spans="1:1" x14ac:dyDescent="0.2">
      <c r="A225">
        <v>32</v>
      </c>
    </row>
    <row r="226" spans="1:1" x14ac:dyDescent="0.2">
      <c r="A226">
        <v>33</v>
      </c>
    </row>
    <row r="227" spans="1:1" x14ac:dyDescent="0.2">
      <c r="A227">
        <v>55</v>
      </c>
    </row>
    <row r="228" spans="1:1" x14ac:dyDescent="0.2">
      <c r="A228">
        <v>31</v>
      </c>
    </row>
    <row r="229" spans="1:1" x14ac:dyDescent="0.2">
      <c r="A229">
        <v>33</v>
      </c>
    </row>
    <row r="230" spans="1:1" x14ac:dyDescent="0.2">
      <c r="A230">
        <v>27</v>
      </c>
    </row>
    <row r="231" spans="1:1" x14ac:dyDescent="0.2">
      <c r="A231">
        <v>52</v>
      </c>
    </row>
    <row r="232" spans="1:1" x14ac:dyDescent="0.2">
      <c r="A232">
        <v>20</v>
      </c>
    </row>
    <row r="233" spans="1:1" x14ac:dyDescent="0.2">
      <c r="A233">
        <v>26</v>
      </c>
    </row>
    <row r="234" spans="1:1" x14ac:dyDescent="0.2">
      <c r="A234">
        <v>25</v>
      </c>
    </row>
    <row r="235" spans="1:1" x14ac:dyDescent="0.2">
      <c r="A235">
        <v>61</v>
      </c>
    </row>
    <row r="236" spans="1:1" x14ac:dyDescent="0.2">
      <c r="A236">
        <v>52</v>
      </c>
    </row>
    <row r="237" spans="1:1" x14ac:dyDescent="0.2">
      <c r="A237">
        <v>63</v>
      </c>
    </row>
    <row r="238" spans="1:1" x14ac:dyDescent="0.2">
      <c r="A238">
        <v>40</v>
      </c>
    </row>
    <row r="239" spans="1:1" x14ac:dyDescent="0.2">
      <c r="A239">
        <v>32</v>
      </c>
    </row>
    <row r="240" spans="1:1" x14ac:dyDescent="0.2">
      <c r="A240">
        <v>29</v>
      </c>
    </row>
    <row r="241" spans="1:1" x14ac:dyDescent="0.2">
      <c r="A241">
        <v>46</v>
      </c>
    </row>
    <row r="242" spans="1:1" x14ac:dyDescent="0.2">
      <c r="A242">
        <v>26</v>
      </c>
    </row>
    <row r="243" spans="1:1" x14ac:dyDescent="0.2">
      <c r="A243">
        <v>55</v>
      </c>
    </row>
    <row r="244" spans="1:1" x14ac:dyDescent="0.2">
      <c r="A244">
        <v>39</v>
      </c>
    </row>
    <row r="245" spans="1:1" x14ac:dyDescent="0.2">
      <c r="A245">
        <v>30</v>
      </c>
    </row>
    <row r="246" spans="1:1" x14ac:dyDescent="0.2">
      <c r="A246">
        <v>30</v>
      </c>
    </row>
    <row r="247" spans="1:1" x14ac:dyDescent="0.2">
      <c r="A247">
        <v>48</v>
      </c>
    </row>
    <row r="248" spans="1:1" x14ac:dyDescent="0.2">
      <c r="A248">
        <v>33</v>
      </c>
    </row>
    <row r="249" spans="1:1" x14ac:dyDescent="0.2">
      <c r="A249">
        <v>22</v>
      </c>
    </row>
    <row r="250" spans="1:1" x14ac:dyDescent="0.2">
      <c r="A250">
        <v>46</v>
      </c>
    </row>
    <row r="251" spans="1:1" x14ac:dyDescent="0.2">
      <c r="A251">
        <v>41</v>
      </c>
    </row>
    <row r="252" spans="1:1" x14ac:dyDescent="0.2">
      <c r="A252">
        <v>49</v>
      </c>
    </row>
    <row r="253" spans="1:1" x14ac:dyDescent="0.2">
      <c r="A253">
        <v>31</v>
      </c>
    </row>
    <row r="254" spans="1:1" x14ac:dyDescent="0.2">
      <c r="A254">
        <v>31</v>
      </c>
    </row>
    <row r="255" spans="1:1" x14ac:dyDescent="0.2">
      <c r="A255">
        <v>25</v>
      </c>
    </row>
    <row r="256" spans="1:1" x14ac:dyDescent="0.2">
      <c r="A256">
        <v>31</v>
      </c>
    </row>
    <row r="257" spans="1:1" x14ac:dyDescent="0.2">
      <c r="A257">
        <v>21</v>
      </c>
    </row>
    <row r="258" spans="1:1" x14ac:dyDescent="0.2">
      <c r="A258">
        <v>23</v>
      </c>
    </row>
    <row r="259" spans="1:1" x14ac:dyDescent="0.2">
      <c r="A259">
        <v>32</v>
      </c>
    </row>
    <row r="260" spans="1:1" x14ac:dyDescent="0.2">
      <c r="A260">
        <v>52</v>
      </c>
    </row>
    <row r="261" spans="1:1" x14ac:dyDescent="0.2">
      <c r="A261">
        <v>62</v>
      </c>
    </row>
    <row r="262" spans="1:1" x14ac:dyDescent="0.2">
      <c r="A262">
        <v>30</v>
      </c>
    </row>
    <row r="263" spans="1:1" x14ac:dyDescent="0.2">
      <c r="A263">
        <v>37</v>
      </c>
    </row>
    <row r="264" spans="1:1" x14ac:dyDescent="0.2">
      <c r="A264">
        <v>55</v>
      </c>
    </row>
    <row r="265" spans="1:1" x14ac:dyDescent="0.2">
      <c r="A265">
        <v>31</v>
      </c>
    </row>
    <row r="266" spans="1:1" x14ac:dyDescent="0.2">
      <c r="A266">
        <v>28</v>
      </c>
    </row>
    <row r="267" spans="1:1" x14ac:dyDescent="0.2">
      <c r="A267">
        <v>54</v>
      </c>
    </row>
    <row r="268" spans="1:1" x14ac:dyDescent="0.2">
      <c r="A268">
        <v>58</v>
      </c>
    </row>
    <row r="269" spans="1:1" x14ac:dyDescent="0.2">
      <c r="A269">
        <v>78</v>
      </c>
    </row>
    <row r="270" spans="1:1" x14ac:dyDescent="0.2">
      <c r="A270">
        <v>56</v>
      </c>
    </row>
    <row r="271" spans="1:1" x14ac:dyDescent="0.2">
      <c r="A271">
        <v>21</v>
      </c>
    </row>
    <row r="272" spans="1:1" x14ac:dyDescent="0.2">
      <c r="A272">
        <v>24</v>
      </c>
    </row>
    <row r="273" spans="1:1" x14ac:dyDescent="0.2">
      <c r="A273">
        <v>38</v>
      </c>
    </row>
    <row r="274" spans="1:1" x14ac:dyDescent="0.2">
      <c r="A274">
        <v>39</v>
      </c>
    </row>
    <row r="275" spans="1:1" x14ac:dyDescent="0.2">
      <c r="A275">
        <v>35</v>
      </c>
    </row>
    <row r="276" spans="1:1" x14ac:dyDescent="0.2">
      <c r="A276">
        <v>22</v>
      </c>
    </row>
    <row r="277" spans="1:1" x14ac:dyDescent="0.2">
      <c r="A277">
        <v>21</v>
      </c>
    </row>
    <row r="278" spans="1:1" x14ac:dyDescent="0.2">
      <c r="A278">
        <v>47</v>
      </c>
    </row>
    <row r="279" spans="1:1" x14ac:dyDescent="0.2">
      <c r="A279">
        <v>23</v>
      </c>
    </row>
    <row r="280" spans="1:1" x14ac:dyDescent="0.2">
      <c r="A280">
        <v>57</v>
      </c>
    </row>
    <row r="281" spans="1:1" x14ac:dyDescent="0.2">
      <c r="A281">
        <v>38</v>
      </c>
    </row>
    <row r="282" spans="1:1" x14ac:dyDescent="0.2">
      <c r="A282">
        <v>66</v>
      </c>
    </row>
    <row r="283" spans="1:1" x14ac:dyDescent="0.2">
      <c r="A283">
        <v>45</v>
      </c>
    </row>
    <row r="284" spans="1:1" x14ac:dyDescent="0.2">
      <c r="A284">
        <v>28</v>
      </c>
    </row>
    <row r="285" spans="1:1" x14ac:dyDescent="0.2">
      <c r="A285">
        <v>45</v>
      </c>
    </row>
    <row r="286" spans="1:1" x14ac:dyDescent="0.2">
      <c r="A286">
        <v>52</v>
      </c>
    </row>
    <row r="287" spans="1:1" x14ac:dyDescent="0.2">
      <c r="A287">
        <v>32</v>
      </c>
    </row>
    <row r="288" spans="1:1" x14ac:dyDescent="0.2">
      <c r="A288">
        <v>37</v>
      </c>
    </row>
    <row r="289" spans="1:1" x14ac:dyDescent="0.2">
      <c r="A289">
        <v>39</v>
      </c>
    </row>
    <row r="290" spans="1:1" x14ac:dyDescent="0.2">
      <c r="A290">
        <v>26</v>
      </c>
    </row>
    <row r="291" spans="1:1" x14ac:dyDescent="0.2">
      <c r="A291">
        <v>25</v>
      </c>
    </row>
    <row r="292" spans="1:1" x14ac:dyDescent="0.2">
      <c r="A292">
        <v>45</v>
      </c>
    </row>
    <row r="293" spans="1:1" x14ac:dyDescent="0.2">
      <c r="A293">
        <v>57</v>
      </c>
    </row>
    <row r="294" spans="1:1" x14ac:dyDescent="0.2">
      <c r="A294">
        <v>23</v>
      </c>
    </row>
    <row r="295" spans="1:1" x14ac:dyDescent="0.2">
      <c r="A295">
        <v>34</v>
      </c>
    </row>
    <row r="296" spans="1:1" x14ac:dyDescent="0.2">
      <c r="A296">
        <v>38</v>
      </c>
    </row>
    <row r="297" spans="1:1" x14ac:dyDescent="0.2">
      <c r="A297">
        <v>36</v>
      </c>
    </row>
    <row r="298" spans="1:1" x14ac:dyDescent="0.2">
      <c r="A298">
        <v>23</v>
      </c>
    </row>
    <row r="299" spans="1:1" x14ac:dyDescent="0.2">
      <c r="A299">
        <v>36</v>
      </c>
    </row>
    <row r="300" spans="1:1" x14ac:dyDescent="0.2">
      <c r="A300">
        <v>50</v>
      </c>
    </row>
    <row r="301" spans="1:1" x14ac:dyDescent="0.2">
      <c r="A301">
        <v>37</v>
      </c>
    </row>
    <row r="302" spans="1:1" x14ac:dyDescent="0.2">
      <c r="A302">
        <v>44</v>
      </c>
    </row>
    <row r="303" spans="1:1" x14ac:dyDescent="0.2">
      <c r="A303">
        <v>35</v>
      </c>
    </row>
    <row r="304" spans="1:1" x14ac:dyDescent="0.2">
      <c r="A304">
        <v>31</v>
      </c>
    </row>
    <row r="305" spans="1:1" x14ac:dyDescent="0.2">
      <c r="A305">
        <v>24</v>
      </c>
    </row>
    <row r="306" spans="1:1" x14ac:dyDescent="0.2">
      <c r="A306">
        <v>40</v>
      </c>
    </row>
    <row r="307" spans="1:1" x14ac:dyDescent="0.2">
      <c r="A307">
        <v>26</v>
      </c>
    </row>
    <row r="308" spans="1:1" x14ac:dyDescent="0.2">
      <c r="A308">
        <v>37</v>
      </c>
    </row>
    <row r="309" spans="1:1" x14ac:dyDescent="0.2">
      <c r="A309">
        <v>27</v>
      </c>
    </row>
    <row r="310" spans="1:1" x14ac:dyDescent="0.2">
      <c r="A310">
        <v>31</v>
      </c>
    </row>
    <row r="311" spans="1:1" x14ac:dyDescent="0.2">
      <c r="A311">
        <v>28</v>
      </c>
    </row>
    <row r="312" spans="1:1" x14ac:dyDescent="0.2">
      <c r="A312">
        <v>43</v>
      </c>
    </row>
    <row r="313" spans="1:1" x14ac:dyDescent="0.2">
      <c r="A313">
        <v>42</v>
      </c>
    </row>
    <row r="314" spans="1:1" x14ac:dyDescent="0.2">
      <c r="A314">
        <v>28</v>
      </c>
    </row>
    <row r="315" spans="1:1" x14ac:dyDescent="0.2">
      <c r="A315">
        <v>38</v>
      </c>
    </row>
    <row r="316" spans="1:1" x14ac:dyDescent="0.2">
      <c r="A316">
        <v>38</v>
      </c>
    </row>
    <row r="317" spans="1:1" x14ac:dyDescent="0.2">
      <c r="A317">
        <v>27</v>
      </c>
    </row>
    <row r="318" spans="1:1" x14ac:dyDescent="0.2">
      <c r="A318">
        <v>28</v>
      </c>
    </row>
    <row r="319" spans="1:1" x14ac:dyDescent="0.2">
      <c r="A319">
        <v>21</v>
      </c>
    </row>
    <row r="320" spans="1:1" x14ac:dyDescent="0.2">
      <c r="A320">
        <v>56</v>
      </c>
    </row>
    <row r="321" spans="1:1" x14ac:dyDescent="0.2">
      <c r="A321">
        <v>38</v>
      </c>
    </row>
    <row r="322" spans="1:1" x14ac:dyDescent="0.2">
      <c r="A322">
        <v>28</v>
      </c>
    </row>
    <row r="323" spans="1:1" x14ac:dyDescent="0.2">
      <c r="A323">
        <v>45</v>
      </c>
    </row>
    <row r="324" spans="1:1" x14ac:dyDescent="0.2">
      <c r="A324">
        <v>28</v>
      </c>
    </row>
    <row r="325" spans="1:1" x14ac:dyDescent="0.2">
      <c r="A325">
        <v>24</v>
      </c>
    </row>
    <row r="326" spans="1:1" x14ac:dyDescent="0.2">
      <c r="A326">
        <v>61</v>
      </c>
    </row>
    <row r="327" spans="1:1" x14ac:dyDescent="0.2">
      <c r="A327">
        <v>51</v>
      </c>
    </row>
    <row r="328" spans="1:1" x14ac:dyDescent="0.2">
      <c r="A328">
        <v>51</v>
      </c>
    </row>
    <row r="329" spans="1:1" x14ac:dyDescent="0.2">
      <c r="A329">
        <v>20</v>
      </c>
    </row>
    <row r="330" spans="1:1" x14ac:dyDescent="0.2">
      <c r="A330">
        <v>36</v>
      </c>
    </row>
    <row r="331" spans="1:1" x14ac:dyDescent="0.2">
      <c r="A331">
        <v>48</v>
      </c>
    </row>
    <row r="332" spans="1:1" x14ac:dyDescent="0.2">
      <c r="A332">
        <v>37</v>
      </c>
    </row>
    <row r="333" spans="1:1" x14ac:dyDescent="0.2">
      <c r="A333">
        <v>30</v>
      </c>
    </row>
    <row r="334" spans="1:1" x14ac:dyDescent="0.2">
      <c r="A334">
        <v>41</v>
      </c>
    </row>
    <row r="335" spans="1:1" x14ac:dyDescent="0.2">
      <c r="A335">
        <v>27</v>
      </c>
    </row>
    <row r="336" spans="1:1" x14ac:dyDescent="0.2">
      <c r="A336">
        <v>37</v>
      </c>
    </row>
    <row r="337" spans="1:1" x14ac:dyDescent="0.2">
      <c r="A337">
        <v>33</v>
      </c>
    </row>
    <row r="338" spans="1:1" x14ac:dyDescent="0.2">
      <c r="A338">
        <v>54</v>
      </c>
    </row>
    <row r="339" spans="1:1" x14ac:dyDescent="0.2">
      <c r="A339">
        <v>23</v>
      </c>
    </row>
    <row r="340" spans="1:1" x14ac:dyDescent="0.2">
      <c r="A340">
        <v>22</v>
      </c>
    </row>
    <row r="341" spans="1:1" x14ac:dyDescent="0.2">
      <c r="A341">
        <v>68</v>
      </c>
    </row>
    <row r="342" spans="1:1" x14ac:dyDescent="0.2">
      <c r="A342">
        <v>26</v>
      </c>
    </row>
    <row r="343" spans="1:1" x14ac:dyDescent="0.2">
      <c r="A343">
        <v>23</v>
      </c>
    </row>
    <row r="344" spans="1:1" x14ac:dyDescent="0.2">
      <c r="A344">
        <v>32</v>
      </c>
    </row>
    <row r="345" spans="1:1" x14ac:dyDescent="0.2">
      <c r="A345">
        <v>41</v>
      </c>
    </row>
    <row r="346" spans="1:1" x14ac:dyDescent="0.2">
      <c r="A346">
        <v>52</v>
      </c>
    </row>
    <row r="347" spans="1:1" x14ac:dyDescent="0.2">
      <c r="A347">
        <v>23</v>
      </c>
    </row>
    <row r="348" spans="1:1" x14ac:dyDescent="0.2">
      <c r="A348">
        <v>43</v>
      </c>
    </row>
    <row r="349" spans="1:1" x14ac:dyDescent="0.2">
      <c r="A349">
        <v>52</v>
      </c>
    </row>
    <row r="350" spans="1:1" x14ac:dyDescent="0.2">
      <c r="A350">
        <v>28</v>
      </c>
    </row>
    <row r="351" spans="1:1" x14ac:dyDescent="0.2">
      <c r="A351">
        <v>30</v>
      </c>
    </row>
    <row r="352" spans="1:1" x14ac:dyDescent="0.2">
      <c r="A352">
        <v>28</v>
      </c>
    </row>
    <row r="353" spans="1:1" x14ac:dyDescent="0.2">
      <c r="A353">
        <v>47</v>
      </c>
    </row>
    <row r="354" spans="1:1" x14ac:dyDescent="0.2">
      <c r="A354">
        <v>34</v>
      </c>
    </row>
    <row r="355" spans="1:1" x14ac:dyDescent="0.2">
      <c r="A355">
        <v>22</v>
      </c>
    </row>
    <row r="356" spans="1:1" x14ac:dyDescent="0.2">
      <c r="A356">
        <v>30</v>
      </c>
    </row>
    <row r="357" spans="1:1" x14ac:dyDescent="0.2">
      <c r="A357">
        <v>25</v>
      </c>
    </row>
    <row r="358" spans="1:1" x14ac:dyDescent="0.2">
      <c r="A358">
        <v>31</v>
      </c>
    </row>
    <row r="359" spans="1:1" x14ac:dyDescent="0.2">
      <c r="A359">
        <v>37</v>
      </c>
    </row>
    <row r="360" spans="1:1" x14ac:dyDescent="0.2">
      <c r="A360">
        <v>32</v>
      </c>
    </row>
    <row r="361" spans="1:1" x14ac:dyDescent="0.2">
      <c r="A361">
        <v>26</v>
      </c>
    </row>
    <row r="362" spans="1:1" x14ac:dyDescent="0.2">
      <c r="A362">
        <v>53</v>
      </c>
    </row>
    <row r="363" spans="1:1" x14ac:dyDescent="0.2">
      <c r="A363">
        <v>28</v>
      </c>
    </row>
    <row r="364" spans="1:1" x14ac:dyDescent="0.2">
      <c r="A364">
        <v>44</v>
      </c>
    </row>
    <row r="365" spans="1:1" x14ac:dyDescent="0.2">
      <c r="A365">
        <v>25</v>
      </c>
    </row>
    <row r="366" spans="1:1" x14ac:dyDescent="0.2">
      <c r="A366">
        <v>30</v>
      </c>
    </row>
    <row r="367" spans="1:1" x14ac:dyDescent="0.2">
      <c r="A367">
        <v>22</v>
      </c>
    </row>
    <row r="368" spans="1:1" x14ac:dyDescent="0.2">
      <c r="A368">
        <v>30</v>
      </c>
    </row>
    <row r="369" spans="1:1" x14ac:dyDescent="0.2">
      <c r="A369">
        <v>20</v>
      </c>
    </row>
    <row r="370" spans="1:1" x14ac:dyDescent="0.2">
      <c r="A370">
        <v>37</v>
      </c>
    </row>
    <row r="371" spans="1:1" x14ac:dyDescent="0.2">
      <c r="A371">
        <v>33</v>
      </c>
    </row>
    <row r="372" spans="1:1" x14ac:dyDescent="0.2">
      <c r="A372">
        <v>47</v>
      </c>
    </row>
    <row r="373" spans="1:1" x14ac:dyDescent="0.2">
      <c r="A373">
        <v>40</v>
      </c>
    </row>
    <row r="374" spans="1:1" x14ac:dyDescent="0.2">
      <c r="A374">
        <v>24</v>
      </c>
    </row>
    <row r="375" spans="1:1" x14ac:dyDescent="0.2">
      <c r="A375">
        <v>36</v>
      </c>
    </row>
    <row r="376" spans="1:1" x14ac:dyDescent="0.2">
      <c r="A376">
        <v>30</v>
      </c>
    </row>
    <row r="377" spans="1:1" x14ac:dyDescent="0.2">
      <c r="A377">
        <v>22</v>
      </c>
    </row>
    <row r="378" spans="1:1" x14ac:dyDescent="0.2">
      <c r="A378">
        <v>24</v>
      </c>
    </row>
    <row r="379" spans="1:1" x14ac:dyDescent="0.2">
      <c r="A379">
        <v>27</v>
      </c>
    </row>
    <row r="380" spans="1:1" x14ac:dyDescent="0.2">
      <c r="A380">
        <v>31</v>
      </c>
    </row>
    <row r="381" spans="1:1" x14ac:dyDescent="0.2">
      <c r="A381">
        <v>47</v>
      </c>
    </row>
    <row r="382" spans="1:1" x14ac:dyDescent="0.2">
      <c r="A382">
        <v>23</v>
      </c>
    </row>
    <row r="383" spans="1:1" x14ac:dyDescent="0.2">
      <c r="A383">
        <v>23</v>
      </c>
    </row>
    <row r="384" spans="1:1" x14ac:dyDescent="0.2">
      <c r="A384">
        <v>24</v>
      </c>
    </row>
    <row r="385" spans="1:1" x14ac:dyDescent="0.2">
      <c r="A385">
        <v>29</v>
      </c>
    </row>
    <row r="386" spans="1:1" x14ac:dyDescent="0.2">
      <c r="A386">
        <v>20</v>
      </c>
    </row>
    <row r="387" spans="1:1" x14ac:dyDescent="0.2">
      <c r="A387">
        <v>30</v>
      </c>
    </row>
    <row r="388" spans="1:1" x14ac:dyDescent="0.2">
      <c r="A388">
        <v>39</v>
      </c>
    </row>
    <row r="389" spans="1:1" x14ac:dyDescent="0.2">
      <c r="A389">
        <v>38</v>
      </c>
    </row>
    <row r="390" spans="1:1" x14ac:dyDescent="0.2">
      <c r="A390">
        <v>39</v>
      </c>
    </row>
    <row r="391" spans="1:1" x14ac:dyDescent="0.2">
      <c r="A391">
        <v>27</v>
      </c>
    </row>
    <row r="392" spans="1:1" x14ac:dyDescent="0.2">
      <c r="A392">
        <v>18</v>
      </c>
    </row>
    <row r="393" spans="1:1" x14ac:dyDescent="0.2">
      <c r="A393">
        <v>31</v>
      </c>
    </row>
    <row r="394" spans="1:1" x14ac:dyDescent="0.2">
      <c r="A394">
        <v>37</v>
      </c>
    </row>
    <row r="395" spans="1:1" x14ac:dyDescent="0.2">
      <c r="A395">
        <v>31</v>
      </c>
    </row>
    <row r="396" spans="1:1" x14ac:dyDescent="0.2">
      <c r="A396">
        <v>27</v>
      </c>
    </row>
    <row r="397" spans="1:1" x14ac:dyDescent="0.2">
      <c r="A397">
        <v>20</v>
      </c>
    </row>
    <row r="398" spans="1:1" x14ac:dyDescent="0.2">
      <c r="A398">
        <v>46</v>
      </c>
    </row>
    <row r="399" spans="1:1" x14ac:dyDescent="0.2">
      <c r="A399">
        <v>22</v>
      </c>
    </row>
    <row r="400" spans="1:1" x14ac:dyDescent="0.2">
      <c r="A400">
        <v>52</v>
      </c>
    </row>
    <row r="401" spans="1:1" x14ac:dyDescent="0.2">
      <c r="A401">
        <v>23</v>
      </c>
    </row>
    <row r="402" spans="1:1" x14ac:dyDescent="0.2">
      <c r="A402">
        <v>20</v>
      </c>
    </row>
    <row r="403" spans="1:1" x14ac:dyDescent="0.2">
      <c r="A403">
        <v>48</v>
      </c>
    </row>
    <row r="404" spans="1:1" x14ac:dyDescent="0.2">
      <c r="A404">
        <v>66</v>
      </c>
    </row>
    <row r="405" spans="1:1" x14ac:dyDescent="0.2">
      <c r="A405">
        <v>25</v>
      </c>
    </row>
    <row r="406" spans="1:1" x14ac:dyDescent="0.2">
      <c r="A406">
        <v>27</v>
      </c>
    </row>
    <row r="407" spans="1:1" x14ac:dyDescent="0.2">
      <c r="A407">
        <v>30</v>
      </c>
    </row>
    <row r="408" spans="1:1" x14ac:dyDescent="0.2">
      <c r="A408">
        <v>22</v>
      </c>
    </row>
    <row r="409" spans="1:1" x14ac:dyDescent="0.2">
      <c r="A409">
        <v>22</v>
      </c>
    </row>
    <row r="410" spans="1:1" x14ac:dyDescent="0.2">
      <c r="A410">
        <v>35</v>
      </c>
    </row>
    <row r="411" spans="1:1" x14ac:dyDescent="0.2">
      <c r="A411">
        <v>32</v>
      </c>
    </row>
    <row r="412" spans="1:1" x14ac:dyDescent="0.2">
      <c r="A412">
        <v>41</v>
      </c>
    </row>
    <row r="413" spans="1:1" x14ac:dyDescent="0.2">
      <c r="A413">
        <v>35</v>
      </c>
    </row>
    <row r="414" spans="1:1" x14ac:dyDescent="0.2">
      <c r="A414">
        <v>43</v>
      </c>
    </row>
    <row r="415" spans="1:1" x14ac:dyDescent="0.2">
      <c r="A415">
        <v>25</v>
      </c>
    </row>
    <row r="416" spans="1:1" x14ac:dyDescent="0.2">
      <c r="A416">
        <v>44</v>
      </c>
    </row>
    <row r="417" spans="1:1" x14ac:dyDescent="0.2">
      <c r="A417">
        <v>52</v>
      </c>
    </row>
    <row r="418" spans="1:1" x14ac:dyDescent="0.2">
      <c r="A418">
        <v>43</v>
      </c>
    </row>
    <row r="419" spans="1:1" x14ac:dyDescent="0.2">
      <c r="A419">
        <v>37</v>
      </c>
    </row>
    <row r="420" spans="1:1" x14ac:dyDescent="0.2">
      <c r="A420">
        <v>24</v>
      </c>
    </row>
    <row r="421" spans="1:1" x14ac:dyDescent="0.2">
      <c r="A421">
        <v>47</v>
      </c>
    </row>
    <row r="422" spans="1:1" x14ac:dyDescent="0.2">
      <c r="A422">
        <v>45</v>
      </c>
    </row>
    <row r="423" spans="1:1" x14ac:dyDescent="0.2">
      <c r="A423">
        <v>23</v>
      </c>
    </row>
    <row r="424" spans="1:1" x14ac:dyDescent="0.2">
      <c r="A424">
        <v>37</v>
      </c>
    </row>
    <row r="425" spans="1:1" x14ac:dyDescent="0.2">
      <c r="A425">
        <v>28</v>
      </c>
    </row>
    <row r="426" spans="1:1" x14ac:dyDescent="0.2">
      <c r="A426">
        <v>70</v>
      </c>
    </row>
    <row r="427" spans="1:1" x14ac:dyDescent="0.2">
      <c r="A427">
        <v>54</v>
      </c>
    </row>
    <row r="428" spans="1:1" x14ac:dyDescent="0.2">
      <c r="A428">
        <v>58</v>
      </c>
    </row>
    <row r="429" spans="1:1" x14ac:dyDescent="0.2">
      <c r="A429">
        <v>46</v>
      </c>
    </row>
    <row r="430" spans="1:1" x14ac:dyDescent="0.2">
      <c r="A430">
        <v>21</v>
      </c>
    </row>
    <row r="431" spans="1:1" x14ac:dyDescent="0.2">
      <c r="A431">
        <v>26</v>
      </c>
    </row>
    <row r="432" spans="1:1" x14ac:dyDescent="0.2">
      <c r="A432">
        <v>38</v>
      </c>
    </row>
    <row r="433" spans="1:1" x14ac:dyDescent="0.2">
      <c r="A433">
        <v>34</v>
      </c>
    </row>
    <row r="434" spans="1:1" x14ac:dyDescent="0.2">
      <c r="A434">
        <v>34</v>
      </c>
    </row>
    <row r="435" spans="1:1" x14ac:dyDescent="0.2">
      <c r="A435">
        <v>19</v>
      </c>
    </row>
    <row r="436" spans="1:1" x14ac:dyDescent="0.2">
      <c r="A436">
        <v>34</v>
      </c>
    </row>
    <row r="437" spans="1:1" x14ac:dyDescent="0.2">
      <c r="A437">
        <v>32</v>
      </c>
    </row>
    <row r="438" spans="1:1" x14ac:dyDescent="0.2">
      <c r="A438">
        <v>23</v>
      </c>
    </row>
    <row r="439" spans="1:1" x14ac:dyDescent="0.2">
      <c r="A439">
        <v>34</v>
      </c>
    </row>
    <row r="440" spans="1:1" x14ac:dyDescent="0.2">
      <c r="A440">
        <v>30</v>
      </c>
    </row>
    <row r="441" spans="1:1" x14ac:dyDescent="0.2">
      <c r="A441">
        <v>39</v>
      </c>
    </row>
    <row r="442" spans="1:1" x14ac:dyDescent="0.2">
      <c r="A442">
        <v>24</v>
      </c>
    </row>
    <row r="443" spans="1:1" x14ac:dyDescent="0.2">
      <c r="A443">
        <v>33</v>
      </c>
    </row>
    <row r="444" spans="1:1" x14ac:dyDescent="0.2">
      <c r="A444">
        <v>33</v>
      </c>
    </row>
    <row r="445" spans="1:1" x14ac:dyDescent="0.2">
      <c r="A445">
        <v>40</v>
      </c>
    </row>
    <row r="446" spans="1:1" x14ac:dyDescent="0.2">
      <c r="A446">
        <v>58</v>
      </c>
    </row>
    <row r="447" spans="1:1" x14ac:dyDescent="0.2">
      <c r="A447">
        <v>21</v>
      </c>
    </row>
    <row r="448" spans="1:1" x14ac:dyDescent="0.2">
      <c r="A448">
        <v>44</v>
      </c>
    </row>
    <row r="449" spans="1:1" x14ac:dyDescent="0.2">
      <c r="A449">
        <v>56</v>
      </c>
    </row>
    <row r="450" spans="1:1" x14ac:dyDescent="0.2">
      <c r="A450">
        <v>27</v>
      </c>
    </row>
    <row r="451" spans="1:1" x14ac:dyDescent="0.2">
      <c r="A451">
        <v>21</v>
      </c>
    </row>
    <row r="452" spans="1:1" x14ac:dyDescent="0.2">
      <c r="A452">
        <v>23</v>
      </c>
    </row>
    <row r="453" spans="1:1" x14ac:dyDescent="0.2">
      <c r="A453">
        <v>62</v>
      </c>
    </row>
    <row r="454" spans="1:1" x14ac:dyDescent="0.2">
      <c r="A454">
        <v>62</v>
      </c>
    </row>
    <row r="455" spans="1:1" x14ac:dyDescent="0.2">
      <c r="A455">
        <v>27</v>
      </c>
    </row>
    <row r="456" spans="1:1" x14ac:dyDescent="0.2">
      <c r="A456">
        <v>57</v>
      </c>
    </row>
    <row r="457" spans="1:1" x14ac:dyDescent="0.2">
      <c r="A457">
        <v>37</v>
      </c>
    </row>
    <row r="458" spans="1:1" x14ac:dyDescent="0.2">
      <c r="A458">
        <v>43</v>
      </c>
    </row>
    <row r="459" spans="1:1" x14ac:dyDescent="0.2">
      <c r="A459">
        <v>22</v>
      </c>
    </row>
    <row r="460" spans="1:1" x14ac:dyDescent="0.2">
      <c r="A460">
        <v>32</v>
      </c>
    </row>
    <row r="461" spans="1:1" x14ac:dyDescent="0.2">
      <c r="A461">
        <v>33</v>
      </c>
    </row>
    <row r="462" spans="1:1" x14ac:dyDescent="0.2">
      <c r="A462">
        <v>23</v>
      </c>
    </row>
    <row r="463" spans="1:1" x14ac:dyDescent="0.2">
      <c r="A463">
        <v>27</v>
      </c>
    </row>
    <row r="464" spans="1:1" x14ac:dyDescent="0.2">
      <c r="A464">
        <v>44</v>
      </c>
    </row>
    <row r="465" spans="1:1" x14ac:dyDescent="0.2">
      <c r="A465">
        <v>28</v>
      </c>
    </row>
    <row r="466" spans="1:1" x14ac:dyDescent="0.2">
      <c r="A466">
        <v>42</v>
      </c>
    </row>
    <row r="467" spans="1:1" x14ac:dyDescent="0.2">
      <c r="A467">
        <v>48</v>
      </c>
    </row>
    <row r="468" spans="1:1" x14ac:dyDescent="0.2">
      <c r="A468">
        <v>24</v>
      </c>
    </row>
    <row r="469" spans="1:1" x14ac:dyDescent="0.2">
      <c r="A469">
        <v>27</v>
      </c>
    </row>
    <row r="470" spans="1:1" x14ac:dyDescent="0.2">
      <c r="A470">
        <v>20</v>
      </c>
    </row>
    <row r="471" spans="1:1" x14ac:dyDescent="0.2">
      <c r="A471">
        <v>39</v>
      </c>
    </row>
    <row r="472" spans="1:1" x14ac:dyDescent="0.2">
      <c r="A472">
        <v>24</v>
      </c>
    </row>
    <row r="473" spans="1:1" x14ac:dyDescent="0.2">
      <c r="A473">
        <v>31</v>
      </c>
    </row>
    <row r="474" spans="1:1" x14ac:dyDescent="0.2">
      <c r="A474">
        <v>22</v>
      </c>
    </row>
    <row r="475" spans="1:1" x14ac:dyDescent="0.2">
      <c r="A475">
        <v>51</v>
      </c>
    </row>
    <row r="476" spans="1:1" x14ac:dyDescent="0.2">
      <c r="A476">
        <v>56</v>
      </c>
    </row>
    <row r="477" spans="1:1" x14ac:dyDescent="0.2">
      <c r="A477">
        <v>20</v>
      </c>
    </row>
    <row r="478" spans="1:1" x14ac:dyDescent="0.2">
      <c r="A478">
        <v>54</v>
      </c>
    </row>
    <row r="479" spans="1:1" x14ac:dyDescent="0.2">
      <c r="A479">
        <v>29</v>
      </c>
    </row>
    <row r="480" spans="1:1" x14ac:dyDescent="0.2">
      <c r="A480">
        <v>42</v>
      </c>
    </row>
    <row r="481" spans="1:1" x14ac:dyDescent="0.2">
      <c r="A481">
        <v>20</v>
      </c>
    </row>
    <row r="482" spans="1:1" x14ac:dyDescent="0.2">
      <c r="A482">
        <v>53</v>
      </c>
    </row>
    <row r="483" spans="1:1" x14ac:dyDescent="0.2">
      <c r="A483">
        <v>48</v>
      </c>
    </row>
    <row r="484" spans="1:1" x14ac:dyDescent="0.2">
      <c r="A484">
        <v>24</v>
      </c>
    </row>
    <row r="485" spans="1:1" x14ac:dyDescent="0.2">
      <c r="A485">
        <v>27</v>
      </c>
    </row>
    <row r="486" spans="1:1" x14ac:dyDescent="0.2">
      <c r="A486">
        <v>24</v>
      </c>
    </row>
    <row r="487" spans="1:1" x14ac:dyDescent="0.2">
      <c r="A487">
        <v>22</v>
      </c>
    </row>
    <row r="488" spans="1:1" x14ac:dyDescent="0.2">
      <c r="A488">
        <v>53</v>
      </c>
    </row>
    <row r="489" spans="1:1" x14ac:dyDescent="0.2">
      <c r="A489">
        <v>36</v>
      </c>
    </row>
    <row r="490" spans="1:1" x14ac:dyDescent="0.2">
      <c r="A490">
        <v>28</v>
      </c>
    </row>
    <row r="491" spans="1:1" x14ac:dyDescent="0.2">
      <c r="A491">
        <v>34</v>
      </c>
    </row>
    <row r="492" spans="1:1" x14ac:dyDescent="0.2">
      <c r="A492">
        <v>46</v>
      </c>
    </row>
    <row r="493" spans="1:1" x14ac:dyDescent="0.2">
      <c r="A493">
        <v>21</v>
      </c>
    </row>
    <row r="494" spans="1:1" x14ac:dyDescent="0.2">
      <c r="A494">
        <v>45</v>
      </c>
    </row>
    <row r="495" spans="1:1" x14ac:dyDescent="0.2">
      <c r="A495">
        <v>21</v>
      </c>
    </row>
    <row r="496" spans="1:1" x14ac:dyDescent="0.2">
      <c r="A496">
        <v>36</v>
      </c>
    </row>
    <row r="497" spans="1:1" x14ac:dyDescent="0.2">
      <c r="A497">
        <v>25</v>
      </c>
    </row>
    <row r="498" spans="1:1" x14ac:dyDescent="0.2">
      <c r="A498">
        <v>23</v>
      </c>
    </row>
    <row r="499" spans="1:1" x14ac:dyDescent="0.2">
      <c r="A499">
        <v>54</v>
      </c>
    </row>
    <row r="500" spans="1:1" x14ac:dyDescent="0.2">
      <c r="A500">
        <v>28</v>
      </c>
    </row>
    <row r="501" spans="1:1" x14ac:dyDescent="0.2">
      <c r="A501">
        <v>21</v>
      </c>
    </row>
    <row r="502" spans="1:1" x14ac:dyDescent="0.2">
      <c r="A502">
        <v>36</v>
      </c>
    </row>
    <row r="503" spans="1:1" x14ac:dyDescent="0.2">
      <c r="A503">
        <v>24</v>
      </c>
    </row>
    <row r="504" spans="1:1" x14ac:dyDescent="0.2">
      <c r="A504">
        <v>28</v>
      </c>
    </row>
    <row r="505" spans="1:1" x14ac:dyDescent="0.2">
      <c r="A505">
        <v>30</v>
      </c>
    </row>
    <row r="506" spans="1:1" x14ac:dyDescent="0.2">
      <c r="A506">
        <v>29</v>
      </c>
    </row>
    <row r="507" spans="1:1" x14ac:dyDescent="0.2">
      <c r="A507">
        <v>22</v>
      </c>
    </row>
    <row r="508" spans="1:1" x14ac:dyDescent="0.2">
      <c r="A508">
        <v>31</v>
      </c>
    </row>
    <row r="509" spans="1:1" x14ac:dyDescent="0.2">
      <c r="A509">
        <v>38</v>
      </c>
    </row>
    <row r="510" spans="1:1" x14ac:dyDescent="0.2">
      <c r="A510">
        <v>30</v>
      </c>
    </row>
    <row r="511" spans="1:1" x14ac:dyDescent="0.2">
      <c r="A511">
        <v>51</v>
      </c>
    </row>
    <row r="512" spans="1:1" x14ac:dyDescent="0.2">
      <c r="A512">
        <v>33</v>
      </c>
    </row>
    <row r="513" spans="1:1" x14ac:dyDescent="0.2">
      <c r="A513">
        <v>25</v>
      </c>
    </row>
    <row r="514" spans="1:1" x14ac:dyDescent="0.2">
      <c r="A514">
        <v>30</v>
      </c>
    </row>
    <row r="515" spans="1:1" x14ac:dyDescent="0.2">
      <c r="A515">
        <v>22</v>
      </c>
    </row>
    <row r="516" spans="1:1" x14ac:dyDescent="0.2">
      <c r="A516">
        <v>37</v>
      </c>
    </row>
    <row r="517" spans="1:1" x14ac:dyDescent="0.2">
      <c r="A517">
        <v>32</v>
      </c>
    </row>
    <row r="518" spans="1:1" x14ac:dyDescent="0.2">
      <c r="A518">
        <v>23</v>
      </c>
    </row>
    <row r="519" spans="1:1" x14ac:dyDescent="0.2">
      <c r="A519">
        <v>47</v>
      </c>
    </row>
    <row r="520" spans="1:1" x14ac:dyDescent="0.2">
      <c r="A520">
        <v>43</v>
      </c>
    </row>
    <row r="521" spans="1:1" x14ac:dyDescent="0.2">
      <c r="A521">
        <v>41</v>
      </c>
    </row>
    <row r="522" spans="1:1" x14ac:dyDescent="0.2">
      <c r="A522">
        <v>32</v>
      </c>
    </row>
    <row r="523" spans="1:1" x14ac:dyDescent="0.2">
      <c r="A523">
        <v>37</v>
      </c>
    </row>
    <row r="524" spans="1:1" x14ac:dyDescent="0.2">
      <c r="A524">
        <v>19</v>
      </c>
    </row>
    <row r="525" spans="1:1" x14ac:dyDescent="0.2">
      <c r="A525">
        <v>27</v>
      </c>
    </row>
    <row r="526" spans="1:1" x14ac:dyDescent="0.2">
      <c r="A526">
        <v>39</v>
      </c>
    </row>
    <row r="527" spans="1:1" x14ac:dyDescent="0.2">
      <c r="A527">
        <v>21</v>
      </c>
    </row>
    <row r="528" spans="1:1" x14ac:dyDescent="0.2">
      <c r="A528">
        <v>69</v>
      </c>
    </row>
    <row r="529" spans="1:1" x14ac:dyDescent="0.2">
      <c r="A529">
        <v>36</v>
      </c>
    </row>
    <row r="530" spans="1:1" x14ac:dyDescent="0.2">
      <c r="A530">
        <v>60</v>
      </c>
    </row>
    <row r="531" spans="1:1" x14ac:dyDescent="0.2">
      <c r="A531">
        <v>21</v>
      </c>
    </row>
    <row r="532" spans="1:1" x14ac:dyDescent="0.2">
      <c r="A532">
        <v>26</v>
      </c>
    </row>
    <row r="533" spans="1:1" x14ac:dyDescent="0.2">
      <c r="A533">
        <v>22</v>
      </c>
    </row>
    <row r="534" spans="1:1" x14ac:dyDescent="0.2">
      <c r="A534">
        <v>23</v>
      </c>
    </row>
    <row r="535" spans="1:1" x14ac:dyDescent="0.2">
      <c r="A535">
        <v>20</v>
      </c>
    </row>
    <row r="536" spans="1:1" x14ac:dyDescent="0.2">
      <c r="A536">
        <v>28</v>
      </c>
    </row>
    <row r="537" spans="1:1" x14ac:dyDescent="0.2">
      <c r="A537">
        <v>45</v>
      </c>
    </row>
    <row r="538" spans="1:1" x14ac:dyDescent="0.2">
      <c r="A538">
        <v>49</v>
      </c>
    </row>
    <row r="539" spans="1:1" x14ac:dyDescent="0.2">
      <c r="A539">
        <v>29</v>
      </c>
    </row>
    <row r="540" spans="1:1" x14ac:dyDescent="0.2">
      <c r="A540">
        <v>24</v>
      </c>
    </row>
    <row r="541" spans="1:1" x14ac:dyDescent="0.2">
      <c r="A541">
        <v>60</v>
      </c>
    </row>
    <row r="542" spans="1:1" x14ac:dyDescent="0.2">
      <c r="A542">
        <v>26</v>
      </c>
    </row>
    <row r="543" spans="1:1" x14ac:dyDescent="0.2">
      <c r="A543">
        <v>23</v>
      </c>
    </row>
    <row r="544" spans="1:1" x14ac:dyDescent="0.2">
      <c r="A544">
        <v>34</v>
      </c>
    </row>
    <row r="545" spans="1:1" x14ac:dyDescent="0.2">
      <c r="A545">
        <v>30</v>
      </c>
    </row>
    <row r="546" spans="1:1" x14ac:dyDescent="0.2">
      <c r="A546">
        <v>20</v>
      </c>
    </row>
    <row r="547" spans="1:1" x14ac:dyDescent="0.2">
      <c r="A547">
        <v>36</v>
      </c>
    </row>
    <row r="548" spans="1:1" x14ac:dyDescent="0.2">
      <c r="A548">
        <v>30</v>
      </c>
    </row>
    <row r="549" spans="1:1" x14ac:dyDescent="0.2">
      <c r="A549">
        <v>21</v>
      </c>
    </row>
    <row r="550" spans="1:1" x14ac:dyDescent="0.2">
      <c r="A550">
        <v>34</v>
      </c>
    </row>
    <row r="551" spans="1:1" x14ac:dyDescent="0.2">
      <c r="A551">
        <v>25</v>
      </c>
    </row>
    <row r="552" spans="1:1" x14ac:dyDescent="0.2">
      <c r="A552">
        <v>25</v>
      </c>
    </row>
    <row r="553" spans="1:1" x14ac:dyDescent="0.2">
      <c r="A553">
        <v>22</v>
      </c>
    </row>
    <row r="554" spans="1:1" x14ac:dyDescent="0.2">
      <c r="A554">
        <v>57</v>
      </c>
    </row>
    <row r="555" spans="1:1" x14ac:dyDescent="0.2">
      <c r="A555">
        <v>29</v>
      </c>
    </row>
    <row r="556" spans="1:1" x14ac:dyDescent="0.2">
      <c r="A556">
        <v>36</v>
      </c>
    </row>
    <row r="557" spans="1:1" x14ac:dyDescent="0.2">
      <c r="A557">
        <v>29</v>
      </c>
    </row>
    <row r="558" spans="1:1" x14ac:dyDescent="0.2">
      <c r="A558">
        <v>21</v>
      </c>
    </row>
    <row r="559" spans="1:1" x14ac:dyDescent="0.2">
      <c r="A559">
        <v>21</v>
      </c>
    </row>
    <row r="560" spans="1:1" x14ac:dyDescent="0.2">
      <c r="A560">
        <v>37</v>
      </c>
    </row>
    <row r="561" spans="1:1" x14ac:dyDescent="0.2">
      <c r="A561">
        <v>33</v>
      </c>
    </row>
    <row r="562" spans="1:1" x14ac:dyDescent="0.2">
      <c r="A562">
        <v>34</v>
      </c>
    </row>
    <row r="563" spans="1:1" x14ac:dyDescent="0.2">
      <c r="A563">
        <v>27</v>
      </c>
    </row>
    <row r="564" spans="1:1" x14ac:dyDescent="0.2">
      <c r="A564">
        <v>50</v>
      </c>
    </row>
    <row r="565" spans="1:1" x14ac:dyDescent="0.2">
      <c r="A565">
        <v>26</v>
      </c>
    </row>
    <row r="566" spans="1:1" x14ac:dyDescent="0.2">
      <c r="A566">
        <v>40</v>
      </c>
    </row>
    <row r="567" spans="1:1" x14ac:dyDescent="0.2">
      <c r="A567">
        <v>25</v>
      </c>
    </row>
    <row r="568" spans="1:1" x14ac:dyDescent="0.2">
      <c r="A568">
        <v>53</v>
      </c>
    </row>
    <row r="569" spans="1:1" x14ac:dyDescent="0.2">
      <c r="A569">
        <v>26</v>
      </c>
    </row>
    <row r="570" spans="1:1" x14ac:dyDescent="0.2">
      <c r="A570">
        <v>24</v>
      </c>
    </row>
    <row r="571" spans="1:1" x14ac:dyDescent="0.2">
      <c r="A571">
        <v>47</v>
      </c>
    </row>
    <row r="572" spans="1:1" x14ac:dyDescent="0.2">
      <c r="A572">
        <v>39</v>
      </c>
    </row>
    <row r="573" spans="1:1" x14ac:dyDescent="0.2">
      <c r="A573">
        <v>42</v>
      </c>
    </row>
    <row r="574" spans="1:1" x14ac:dyDescent="0.2">
      <c r="A574">
        <v>28</v>
      </c>
    </row>
    <row r="575" spans="1:1" x14ac:dyDescent="0.2">
      <c r="A575">
        <v>24</v>
      </c>
    </row>
    <row r="576" spans="1:1" x14ac:dyDescent="0.2">
      <c r="A576">
        <v>23</v>
      </c>
    </row>
    <row r="577" spans="1:1" x14ac:dyDescent="0.2">
      <c r="A577">
        <v>26</v>
      </c>
    </row>
    <row r="578" spans="1:1" x14ac:dyDescent="0.2">
      <c r="A578">
        <v>42</v>
      </c>
    </row>
    <row r="579" spans="1:1" x14ac:dyDescent="0.2">
      <c r="A579">
        <v>22</v>
      </c>
    </row>
    <row r="580" spans="1:1" x14ac:dyDescent="0.2">
      <c r="A580">
        <v>22</v>
      </c>
    </row>
    <row r="581" spans="1:1" x14ac:dyDescent="0.2">
      <c r="A581">
        <v>21</v>
      </c>
    </row>
    <row r="582" spans="1:1" x14ac:dyDescent="0.2">
      <c r="A582">
        <v>37</v>
      </c>
    </row>
    <row r="583" spans="1:1" x14ac:dyDescent="0.2">
      <c r="A583">
        <v>44</v>
      </c>
    </row>
    <row r="584" spans="1:1" x14ac:dyDescent="0.2">
      <c r="A584">
        <v>64</v>
      </c>
    </row>
    <row r="585" spans="1:1" x14ac:dyDescent="0.2">
      <c r="A585">
        <v>35</v>
      </c>
    </row>
    <row r="586" spans="1:1" x14ac:dyDescent="0.2">
      <c r="A586">
        <v>36</v>
      </c>
    </row>
    <row r="587" spans="1:1" x14ac:dyDescent="0.2">
      <c r="A587">
        <v>53</v>
      </c>
    </row>
    <row r="588" spans="1:1" x14ac:dyDescent="0.2">
      <c r="A588">
        <v>60</v>
      </c>
    </row>
    <row r="589" spans="1:1" x14ac:dyDescent="0.2">
      <c r="A589">
        <v>29</v>
      </c>
    </row>
    <row r="590" spans="1:1" x14ac:dyDescent="0.2">
      <c r="A590">
        <v>44</v>
      </c>
    </row>
    <row r="591" spans="1:1" x14ac:dyDescent="0.2">
      <c r="A591">
        <v>48</v>
      </c>
    </row>
    <row r="592" spans="1:1" x14ac:dyDescent="0.2">
      <c r="A592">
        <v>23</v>
      </c>
    </row>
    <row r="593" spans="1:1" x14ac:dyDescent="0.2">
      <c r="A593">
        <v>48</v>
      </c>
    </row>
    <row r="594" spans="1:1" x14ac:dyDescent="0.2">
      <c r="A594">
        <v>23</v>
      </c>
    </row>
    <row r="595" spans="1:1" x14ac:dyDescent="0.2">
      <c r="A595">
        <v>52</v>
      </c>
    </row>
    <row r="596" spans="1:1" x14ac:dyDescent="0.2">
      <c r="A596">
        <v>44</v>
      </c>
    </row>
    <row r="597" spans="1:1" x14ac:dyDescent="0.2">
      <c r="A597">
        <v>28</v>
      </c>
    </row>
    <row r="598" spans="1:1" x14ac:dyDescent="0.2">
      <c r="A598">
        <v>27</v>
      </c>
    </row>
    <row r="599" spans="1:1" x14ac:dyDescent="0.2">
      <c r="A599">
        <v>28</v>
      </c>
    </row>
    <row r="600" spans="1:1" x14ac:dyDescent="0.2">
      <c r="A600">
        <v>33</v>
      </c>
    </row>
    <row r="601" spans="1:1" x14ac:dyDescent="0.2">
      <c r="A601">
        <v>28</v>
      </c>
    </row>
    <row r="602" spans="1:1" x14ac:dyDescent="0.2">
      <c r="A602">
        <v>47</v>
      </c>
    </row>
    <row r="603" spans="1:1" x14ac:dyDescent="0.2">
      <c r="A603">
        <v>36</v>
      </c>
    </row>
    <row r="604" spans="1:1" x14ac:dyDescent="0.2">
      <c r="A604">
        <v>29</v>
      </c>
    </row>
    <row r="605" spans="1:1" x14ac:dyDescent="0.2">
      <c r="A605">
        <v>22</v>
      </c>
    </row>
    <row r="606" spans="1:1" x14ac:dyDescent="0.2">
      <c r="A606">
        <v>26</v>
      </c>
    </row>
    <row r="607" spans="1:1" x14ac:dyDescent="0.2">
      <c r="A607">
        <v>40</v>
      </c>
    </row>
    <row r="608" spans="1:1" x14ac:dyDescent="0.2">
      <c r="A608">
        <v>65</v>
      </c>
    </row>
    <row r="609" spans="1:1" x14ac:dyDescent="0.2">
      <c r="A609">
        <v>25</v>
      </c>
    </row>
    <row r="610" spans="1:1" x14ac:dyDescent="0.2">
      <c r="A610">
        <v>68</v>
      </c>
    </row>
    <row r="611" spans="1:1" x14ac:dyDescent="0.2">
      <c r="A611">
        <v>32</v>
      </c>
    </row>
    <row r="612" spans="1:1" x14ac:dyDescent="0.2">
      <c r="A612">
        <v>56</v>
      </c>
    </row>
    <row r="613" spans="1:1" x14ac:dyDescent="0.2">
      <c r="A613">
        <v>27</v>
      </c>
    </row>
    <row r="614" spans="1:1" x14ac:dyDescent="0.2">
      <c r="A614">
        <v>52</v>
      </c>
    </row>
    <row r="615" spans="1:1" x14ac:dyDescent="0.2">
      <c r="A615">
        <v>31</v>
      </c>
    </row>
    <row r="616" spans="1:1" x14ac:dyDescent="0.2">
      <c r="A616">
        <v>44</v>
      </c>
    </row>
    <row r="617" spans="1:1" x14ac:dyDescent="0.2">
      <c r="A617">
        <v>32</v>
      </c>
    </row>
    <row r="618" spans="1:1" x14ac:dyDescent="0.2">
      <c r="A618">
        <v>60</v>
      </c>
    </row>
    <row r="619" spans="1:1" x14ac:dyDescent="0.2">
      <c r="A619">
        <v>35</v>
      </c>
    </row>
    <row r="620" spans="1:1" x14ac:dyDescent="0.2">
      <c r="A620">
        <v>31</v>
      </c>
    </row>
    <row r="621" spans="1:1" x14ac:dyDescent="0.2">
      <c r="A621">
        <v>51</v>
      </c>
    </row>
    <row r="622" spans="1:1" x14ac:dyDescent="0.2">
      <c r="A622">
        <v>23</v>
      </c>
    </row>
    <row r="623" spans="1:1" x14ac:dyDescent="0.2">
      <c r="A623">
        <v>39</v>
      </c>
    </row>
    <row r="624" spans="1:1" x14ac:dyDescent="0.2">
      <c r="A624">
        <v>56</v>
      </c>
    </row>
    <row r="625" spans="1:1" x14ac:dyDescent="0.2">
      <c r="A625">
        <v>22</v>
      </c>
    </row>
    <row r="626" spans="1:1" x14ac:dyDescent="0.2">
      <c r="A626">
        <v>27</v>
      </c>
    </row>
    <row r="627" spans="1:1" x14ac:dyDescent="0.2">
      <c r="A627">
        <v>47</v>
      </c>
    </row>
    <row r="628" spans="1:1" x14ac:dyDescent="0.2">
      <c r="A628">
        <v>53</v>
      </c>
    </row>
    <row r="629" spans="1:1" x14ac:dyDescent="0.2">
      <c r="A629">
        <v>25</v>
      </c>
    </row>
    <row r="630" spans="1:1" x14ac:dyDescent="0.2">
      <c r="A630">
        <v>21</v>
      </c>
    </row>
    <row r="631" spans="1:1" x14ac:dyDescent="0.2">
      <c r="A631">
        <v>22</v>
      </c>
    </row>
    <row r="632" spans="1:1" x14ac:dyDescent="0.2">
      <c r="A632">
        <v>43</v>
      </c>
    </row>
    <row r="633" spans="1:1" x14ac:dyDescent="0.2">
      <c r="A633">
        <v>59</v>
      </c>
    </row>
    <row r="634" spans="1:1" x14ac:dyDescent="0.2">
      <c r="A634">
        <v>58</v>
      </c>
    </row>
    <row r="635" spans="1:1" x14ac:dyDescent="0.2">
      <c r="A635">
        <v>53</v>
      </c>
    </row>
    <row r="636" spans="1:1" x14ac:dyDescent="0.2">
      <c r="A636">
        <v>31</v>
      </c>
    </row>
    <row r="637" spans="1:1" x14ac:dyDescent="0.2">
      <c r="A637">
        <v>22</v>
      </c>
    </row>
    <row r="638" spans="1:1" x14ac:dyDescent="0.2">
      <c r="A638">
        <v>22</v>
      </c>
    </row>
    <row r="639" spans="1:1" x14ac:dyDescent="0.2">
      <c r="A639">
        <v>28</v>
      </c>
    </row>
    <row r="640" spans="1:1" x14ac:dyDescent="0.2">
      <c r="A640">
        <v>42</v>
      </c>
    </row>
    <row r="641" spans="1:1" x14ac:dyDescent="0.2">
      <c r="A641">
        <v>20</v>
      </c>
    </row>
    <row r="642" spans="1:1" x14ac:dyDescent="0.2">
      <c r="A642">
        <v>29</v>
      </c>
    </row>
    <row r="643" spans="1:1" x14ac:dyDescent="0.2">
      <c r="A643">
        <v>41</v>
      </c>
    </row>
    <row r="644" spans="1:1" x14ac:dyDescent="0.2">
      <c r="A644">
        <v>29</v>
      </c>
    </row>
    <row r="645" spans="1:1" x14ac:dyDescent="0.2">
      <c r="A645">
        <v>58</v>
      </c>
    </row>
    <row r="646" spans="1:1" x14ac:dyDescent="0.2">
      <c r="A646">
        <v>22</v>
      </c>
    </row>
    <row r="647" spans="1:1" x14ac:dyDescent="0.2">
      <c r="A647">
        <v>48</v>
      </c>
    </row>
    <row r="648" spans="1:1" x14ac:dyDescent="0.2">
      <c r="A648">
        <v>37</v>
      </c>
    </row>
    <row r="649" spans="1:1" x14ac:dyDescent="0.2">
      <c r="A649">
        <v>57</v>
      </c>
    </row>
    <row r="650" spans="1:1" x14ac:dyDescent="0.2">
      <c r="A650">
        <v>27</v>
      </c>
    </row>
    <row r="651" spans="1:1" x14ac:dyDescent="0.2">
      <c r="A651">
        <v>49</v>
      </c>
    </row>
    <row r="652" spans="1:1" x14ac:dyDescent="0.2">
      <c r="A652">
        <v>26</v>
      </c>
    </row>
    <row r="653" spans="1:1" x14ac:dyDescent="0.2">
      <c r="A653">
        <v>29</v>
      </c>
    </row>
    <row r="654" spans="1:1" x14ac:dyDescent="0.2">
      <c r="A654">
        <v>24</v>
      </c>
    </row>
    <row r="655" spans="1:1" x14ac:dyDescent="0.2">
      <c r="A655">
        <v>33</v>
      </c>
    </row>
    <row r="656" spans="1:1" x14ac:dyDescent="0.2">
      <c r="A656">
        <v>28</v>
      </c>
    </row>
    <row r="657" spans="1:1" x14ac:dyDescent="0.2">
      <c r="A657">
        <v>29</v>
      </c>
    </row>
    <row r="658" spans="1:1" x14ac:dyDescent="0.2">
      <c r="A658">
        <v>24</v>
      </c>
    </row>
    <row r="659" spans="1:1" x14ac:dyDescent="0.2">
      <c r="A659">
        <v>24</v>
      </c>
    </row>
    <row r="660" spans="1:1" x14ac:dyDescent="0.2">
      <c r="A660">
        <v>19</v>
      </c>
    </row>
    <row r="661" spans="1:1" x14ac:dyDescent="0.2">
      <c r="A661">
        <v>36</v>
      </c>
    </row>
    <row r="662" spans="1:1" x14ac:dyDescent="0.2">
      <c r="A662">
        <v>33</v>
      </c>
    </row>
    <row r="663" spans="1:1" x14ac:dyDescent="0.2">
      <c r="A663">
        <v>24</v>
      </c>
    </row>
    <row r="664" spans="1:1" x14ac:dyDescent="0.2">
      <c r="A664">
        <v>32</v>
      </c>
    </row>
    <row r="665" spans="1:1" x14ac:dyDescent="0.2">
      <c r="A665">
        <v>34</v>
      </c>
    </row>
    <row r="666" spans="1:1" x14ac:dyDescent="0.2">
      <c r="A666">
        <v>31</v>
      </c>
    </row>
    <row r="667" spans="1:1" x14ac:dyDescent="0.2">
      <c r="A667">
        <v>36</v>
      </c>
    </row>
    <row r="668" spans="1:1" x14ac:dyDescent="0.2">
      <c r="A668">
        <v>24</v>
      </c>
    </row>
    <row r="669" spans="1:1" x14ac:dyDescent="0.2">
      <c r="A669">
        <v>25</v>
      </c>
    </row>
    <row r="670" spans="1:1" x14ac:dyDescent="0.2">
      <c r="A670">
        <v>20</v>
      </c>
    </row>
    <row r="671" spans="1:1" x14ac:dyDescent="0.2">
      <c r="A671">
        <v>58</v>
      </c>
    </row>
    <row r="672" spans="1:1" x14ac:dyDescent="0.2">
      <c r="A672">
        <v>35</v>
      </c>
    </row>
    <row r="673" spans="1:1" x14ac:dyDescent="0.2">
      <c r="A673">
        <v>22</v>
      </c>
    </row>
    <row r="674" spans="1:1" x14ac:dyDescent="0.2">
      <c r="A674">
        <v>28</v>
      </c>
    </row>
    <row r="675" spans="1:1" x14ac:dyDescent="0.2">
      <c r="A675">
        <v>24</v>
      </c>
    </row>
    <row r="676" spans="1:1" x14ac:dyDescent="0.2">
      <c r="A676">
        <v>61</v>
      </c>
    </row>
    <row r="677" spans="1:1" x14ac:dyDescent="0.2">
      <c r="A677">
        <v>34</v>
      </c>
    </row>
    <row r="678" spans="1:1" x14ac:dyDescent="0.2">
      <c r="A678">
        <v>27</v>
      </c>
    </row>
    <row r="679" spans="1:1" x14ac:dyDescent="0.2">
      <c r="A679">
        <v>50</v>
      </c>
    </row>
    <row r="680" spans="1:1" x14ac:dyDescent="0.2">
      <c r="A680">
        <v>30</v>
      </c>
    </row>
    <row r="681" spans="1:1" x14ac:dyDescent="0.2">
      <c r="A681">
        <v>38</v>
      </c>
    </row>
    <row r="682" spans="1:1" x14ac:dyDescent="0.2">
      <c r="A682">
        <v>24</v>
      </c>
    </row>
    <row r="683" spans="1:1" x14ac:dyDescent="0.2">
      <c r="A683">
        <v>27</v>
      </c>
    </row>
    <row r="684" spans="1:1" x14ac:dyDescent="0.2">
      <c r="A684">
        <v>34</v>
      </c>
    </row>
    <row r="685" spans="1:1" x14ac:dyDescent="0.2">
      <c r="A685">
        <v>45</v>
      </c>
    </row>
    <row r="686" spans="1:1" x14ac:dyDescent="0.2">
      <c r="A686">
        <v>46</v>
      </c>
    </row>
    <row r="687" spans="1:1" x14ac:dyDescent="0.2">
      <c r="A687">
        <v>41</v>
      </c>
    </row>
    <row r="688" spans="1:1" x14ac:dyDescent="0.2">
      <c r="A688">
        <v>20</v>
      </c>
    </row>
    <row r="689" spans="1:1" x14ac:dyDescent="0.2">
      <c r="A689">
        <v>27</v>
      </c>
    </row>
    <row r="690" spans="1:1" x14ac:dyDescent="0.2">
      <c r="A690">
        <v>51</v>
      </c>
    </row>
    <row r="691" spans="1:1" x14ac:dyDescent="0.2">
      <c r="A691">
        <v>21</v>
      </c>
    </row>
    <row r="692" spans="1:1" x14ac:dyDescent="0.2">
      <c r="A692">
        <v>26</v>
      </c>
    </row>
    <row r="693" spans="1:1" x14ac:dyDescent="0.2">
      <c r="A693">
        <v>29</v>
      </c>
    </row>
    <row r="694" spans="1:1" x14ac:dyDescent="0.2">
      <c r="A694">
        <v>52</v>
      </c>
    </row>
    <row r="695" spans="1:1" x14ac:dyDescent="0.2">
      <c r="A695">
        <v>28</v>
      </c>
    </row>
    <row r="696" spans="1:1" x14ac:dyDescent="0.2">
      <c r="A696">
        <v>36</v>
      </c>
    </row>
    <row r="697" spans="1:1" x14ac:dyDescent="0.2">
      <c r="A697">
        <v>34</v>
      </c>
    </row>
    <row r="698" spans="1:1" x14ac:dyDescent="0.2">
      <c r="A698">
        <v>55</v>
      </c>
    </row>
    <row r="699" spans="1:1" x14ac:dyDescent="0.2">
      <c r="A699">
        <v>46</v>
      </c>
    </row>
    <row r="700" spans="1:1" x14ac:dyDescent="0.2">
      <c r="A700">
        <v>59</v>
      </c>
    </row>
    <row r="701" spans="1:1" x14ac:dyDescent="0.2">
      <c r="A701">
        <v>26</v>
      </c>
    </row>
    <row r="702" spans="1:1" x14ac:dyDescent="0.2">
      <c r="A702">
        <v>28</v>
      </c>
    </row>
    <row r="703" spans="1:1" x14ac:dyDescent="0.2">
      <c r="A703">
        <v>27</v>
      </c>
    </row>
    <row r="704" spans="1:1" x14ac:dyDescent="0.2">
      <c r="A704">
        <v>63</v>
      </c>
    </row>
    <row r="705" spans="1:1" x14ac:dyDescent="0.2">
      <c r="A705">
        <v>42</v>
      </c>
    </row>
    <row r="706" spans="1:1" x14ac:dyDescent="0.2">
      <c r="A706">
        <v>21</v>
      </c>
    </row>
    <row r="707" spans="1:1" x14ac:dyDescent="0.2">
      <c r="A707">
        <v>57</v>
      </c>
    </row>
    <row r="708" spans="1:1" x14ac:dyDescent="0.2">
      <c r="A708">
        <v>23</v>
      </c>
    </row>
    <row r="709" spans="1:1" x14ac:dyDescent="0.2">
      <c r="A709">
        <v>54</v>
      </c>
    </row>
    <row r="710" spans="1:1" x14ac:dyDescent="0.2">
      <c r="A710">
        <v>35</v>
      </c>
    </row>
    <row r="711" spans="1:1" x14ac:dyDescent="0.2">
      <c r="A711">
        <v>42</v>
      </c>
    </row>
    <row r="712" spans="1:1" x14ac:dyDescent="0.2">
      <c r="A712">
        <v>24</v>
      </c>
    </row>
    <row r="713" spans="1:1" x14ac:dyDescent="0.2">
      <c r="A713">
        <v>54</v>
      </c>
    </row>
    <row r="714" spans="1:1" x14ac:dyDescent="0.2">
      <c r="A714">
        <v>58</v>
      </c>
    </row>
    <row r="715" spans="1:1" x14ac:dyDescent="0.2">
      <c r="A715">
        <v>40</v>
      </c>
    </row>
    <row r="716" spans="1:1" x14ac:dyDescent="0.2">
      <c r="A716">
        <v>23</v>
      </c>
    </row>
    <row r="717" spans="1:1" x14ac:dyDescent="0.2">
      <c r="A717">
        <v>35</v>
      </c>
    </row>
    <row r="718" spans="1:1" x14ac:dyDescent="0.2">
      <c r="A718">
        <v>53</v>
      </c>
    </row>
    <row r="719" spans="1:1" x14ac:dyDescent="0.2">
      <c r="A719">
        <v>20</v>
      </c>
    </row>
    <row r="720" spans="1:1" x14ac:dyDescent="0.2">
      <c r="A720">
        <v>24</v>
      </c>
    </row>
    <row r="721" spans="1:1" x14ac:dyDescent="0.2">
      <c r="A721">
        <v>51</v>
      </c>
    </row>
    <row r="722" spans="1:1" x14ac:dyDescent="0.2">
      <c r="A722">
        <v>24</v>
      </c>
    </row>
    <row r="723" spans="1:1" x14ac:dyDescent="0.2">
      <c r="A723">
        <v>37</v>
      </c>
    </row>
    <row r="724" spans="1:1" x14ac:dyDescent="0.2">
      <c r="A724">
        <v>46</v>
      </c>
    </row>
    <row r="725" spans="1:1" x14ac:dyDescent="0.2">
      <c r="A725">
        <v>47</v>
      </c>
    </row>
    <row r="726" spans="1:1" x14ac:dyDescent="0.2">
      <c r="A726">
        <v>44</v>
      </c>
    </row>
    <row r="727" spans="1:1" x14ac:dyDescent="0.2">
      <c r="A727">
        <v>34</v>
      </c>
    </row>
    <row r="728" spans="1:1" x14ac:dyDescent="0.2">
      <c r="A728">
        <v>56</v>
      </c>
    </row>
    <row r="729" spans="1:1" x14ac:dyDescent="0.2">
      <c r="A729">
        <v>34</v>
      </c>
    </row>
    <row r="730" spans="1:1" x14ac:dyDescent="0.2">
      <c r="A730">
        <v>59</v>
      </c>
    </row>
    <row r="731" spans="1:1" x14ac:dyDescent="0.2">
      <c r="A731">
        <v>35</v>
      </c>
    </row>
    <row r="732" spans="1:1" x14ac:dyDescent="0.2">
      <c r="A732">
        <v>58</v>
      </c>
    </row>
    <row r="733" spans="1:1" x14ac:dyDescent="0.2">
      <c r="A733">
        <v>29</v>
      </c>
    </row>
    <row r="734" spans="1:1" x14ac:dyDescent="0.2">
      <c r="A734">
        <v>53</v>
      </c>
    </row>
    <row r="735" spans="1:1" x14ac:dyDescent="0.2">
      <c r="A735">
        <v>35</v>
      </c>
    </row>
    <row r="736" spans="1:1" x14ac:dyDescent="0.2">
      <c r="A736">
        <v>29</v>
      </c>
    </row>
    <row r="737" spans="1:1" x14ac:dyDescent="0.2">
      <c r="A737">
        <v>30</v>
      </c>
    </row>
    <row r="738" spans="1:1" x14ac:dyDescent="0.2">
      <c r="A738">
        <v>24</v>
      </c>
    </row>
    <row r="739" spans="1:1" x14ac:dyDescent="0.2">
      <c r="A739">
        <v>21</v>
      </c>
    </row>
    <row r="740" spans="1:1" x14ac:dyDescent="0.2">
      <c r="A740">
        <v>26</v>
      </c>
    </row>
    <row r="741" spans="1:1" x14ac:dyDescent="0.2">
      <c r="A741">
        <v>50</v>
      </c>
    </row>
    <row r="742" spans="1:1" x14ac:dyDescent="0.2">
      <c r="A742">
        <v>24</v>
      </c>
    </row>
    <row r="743" spans="1:1" x14ac:dyDescent="0.2">
      <c r="A743">
        <v>33</v>
      </c>
    </row>
    <row r="744" spans="1:1" x14ac:dyDescent="0.2">
      <c r="A744">
        <v>26</v>
      </c>
    </row>
    <row r="745" spans="1:1" x14ac:dyDescent="0.2">
      <c r="A745">
        <v>49</v>
      </c>
    </row>
    <row r="746" spans="1:1" x14ac:dyDescent="0.2">
      <c r="A746">
        <v>30</v>
      </c>
    </row>
    <row r="747" spans="1:1" x14ac:dyDescent="0.2">
      <c r="A747">
        <v>31</v>
      </c>
    </row>
    <row r="748" spans="1:1" x14ac:dyDescent="0.2">
      <c r="A748">
        <v>37</v>
      </c>
    </row>
    <row r="749" spans="1:1" x14ac:dyDescent="0.2">
      <c r="A749">
        <v>61</v>
      </c>
    </row>
    <row r="750" spans="1:1" x14ac:dyDescent="0.2">
      <c r="A750">
        <v>60</v>
      </c>
    </row>
    <row r="751" spans="1:1" x14ac:dyDescent="0.2">
      <c r="A751">
        <v>29</v>
      </c>
    </row>
    <row r="752" spans="1:1" x14ac:dyDescent="0.2">
      <c r="A752">
        <v>55</v>
      </c>
    </row>
    <row r="753" spans="1:1" x14ac:dyDescent="0.2">
      <c r="A753">
        <v>29</v>
      </c>
    </row>
    <row r="754" spans="1:1" x14ac:dyDescent="0.2">
      <c r="A754">
        <v>54</v>
      </c>
    </row>
    <row r="755" spans="1:1" x14ac:dyDescent="0.2">
      <c r="A755">
        <v>29</v>
      </c>
    </row>
    <row r="756" spans="1:1" x14ac:dyDescent="0.2">
      <c r="A756">
        <v>29</v>
      </c>
    </row>
    <row r="757" spans="1:1" x14ac:dyDescent="0.2">
      <c r="A757">
        <v>59</v>
      </c>
    </row>
    <row r="758" spans="1:1" x14ac:dyDescent="0.2">
      <c r="A758">
        <v>38</v>
      </c>
    </row>
    <row r="759" spans="1:1" x14ac:dyDescent="0.2">
      <c r="A759">
        <v>22</v>
      </c>
    </row>
    <row r="760" spans="1:1" x14ac:dyDescent="0.2">
      <c r="A760">
        <v>27</v>
      </c>
    </row>
    <row r="761" spans="1:1" x14ac:dyDescent="0.2">
      <c r="A761">
        <v>29</v>
      </c>
    </row>
    <row r="762" spans="1:1" x14ac:dyDescent="0.2">
      <c r="A762">
        <v>59</v>
      </c>
    </row>
    <row r="763" spans="1:1" x14ac:dyDescent="0.2">
      <c r="A763">
        <v>27</v>
      </c>
    </row>
    <row r="764" spans="1:1" x14ac:dyDescent="0.2">
      <c r="A764">
        <v>26</v>
      </c>
    </row>
    <row r="765" spans="1:1" x14ac:dyDescent="0.2">
      <c r="A765">
        <v>52</v>
      </c>
    </row>
    <row r="766" spans="1:1" x14ac:dyDescent="0.2">
      <c r="A766">
        <v>66</v>
      </c>
    </row>
    <row r="767" spans="1:1" x14ac:dyDescent="0.2">
      <c r="A767">
        <v>31</v>
      </c>
    </row>
    <row r="768" spans="1:1" x14ac:dyDescent="0.2">
      <c r="A768">
        <v>27</v>
      </c>
    </row>
    <row r="769" spans="1:1" x14ac:dyDescent="0.2">
      <c r="A769">
        <v>22</v>
      </c>
    </row>
    <row r="770" spans="1:1" x14ac:dyDescent="0.2">
      <c r="A770">
        <v>27</v>
      </c>
    </row>
    <row r="771" spans="1:1" x14ac:dyDescent="0.2">
      <c r="A771">
        <v>51</v>
      </c>
    </row>
    <row r="772" spans="1:1" x14ac:dyDescent="0.2">
      <c r="A772">
        <v>35</v>
      </c>
    </row>
    <row r="773" spans="1:1" x14ac:dyDescent="0.2">
      <c r="A773">
        <v>71</v>
      </c>
    </row>
    <row r="774" spans="1:1" x14ac:dyDescent="0.2">
      <c r="A774">
        <v>36</v>
      </c>
    </row>
    <row r="775" spans="1:1" x14ac:dyDescent="0.2">
      <c r="A775">
        <v>26</v>
      </c>
    </row>
    <row r="776" spans="1:1" x14ac:dyDescent="0.2">
      <c r="A776">
        <v>52</v>
      </c>
    </row>
    <row r="777" spans="1:1" x14ac:dyDescent="0.2">
      <c r="A777">
        <v>43</v>
      </c>
    </row>
    <row r="778" spans="1:1" x14ac:dyDescent="0.2">
      <c r="A778">
        <v>39</v>
      </c>
    </row>
    <row r="779" spans="1:1" x14ac:dyDescent="0.2">
      <c r="A779">
        <v>30</v>
      </c>
    </row>
    <row r="780" spans="1:1" x14ac:dyDescent="0.2">
      <c r="A780">
        <v>35</v>
      </c>
    </row>
    <row r="781" spans="1:1" x14ac:dyDescent="0.2">
      <c r="A781">
        <v>25</v>
      </c>
    </row>
    <row r="782" spans="1:1" x14ac:dyDescent="0.2">
      <c r="A782">
        <v>48</v>
      </c>
    </row>
    <row r="783" spans="1:1" x14ac:dyDescent="0.2">
      <c r="A783">
        <v>55</v>
      </c>
    </row>
    <row r="784" spans="1:1" x14ac:dyDescent="0.2">
      <c r="A784">
        <v>62</v>
      </c>
    </row>
    <row r="785" spans="1:1" x14ac:dyDescent="0.2">
      <c r="A785">
        <v>34</v>
      </c>
    </row>
    <row r="786" spans="1:1" x14ac:dyDescent="0.2">
      <c r="A786">
        <v>26</v>
      </c>
    </row>
    <row r="787" spans="1:1" x14ac:dyDescent="0.2">
      <c r="A787">
        <v>48</v>
      </c>
    </row>
    <row r="788" spans="1:1" x14ac:dyDescent="0.2">
      <c r="A788">
        <v>30</v>
      </c>
    </row>
    <row r="789" spans="1:1" x14ac:dyDescent="0.2">
      <c r="A789">
        <v>28</v>
      </c>
    </row>
    <row r="790" spans="1:1" x14ac:dyDescent="0.2">
      <c r="A790">
        <v>33</v>
      </c>
    </row>
    <row r="791" spans="1:1" x14ac:dyDescent="0.2">
      <c r="A791">
        <v>34</v>
      </c>
    </row>
    <row r="792" spans="1:1" x14ac:dyDescent="0.2">
      <c r="A792">
        <v>22</v>
      </c>
    </row>
    <row r="793" spans="1:1" x14ac:dyDescent="0.2">
      <c r="A793">
        <v>25</v>
      </c>
    </row>
    <row r="794" spans="1:1" x14ac:dyDescent="0.2">
      <c r="A794">
        <v>59</v>
      </c>
    </row>
    <row r="795" spans="1:1" x14ac:dyDescent="0.2">
      <c r="A795">
        <v>29</v>
      </c>
    </row>
    <row r="796" spans="1:1" x14ac:dyDescent="0.2">
      <c r="A796">
        <v>42</v>
      </c>
    </row>
    <row r="797" spans="1:1" x14ac:dyDescent="0.2">
      <c r="A797">
        <v>24</v>
      </c>
    </row>
    <row r="798" spans="1:1" x14ac:dyDescent="0.2">
      <c r="A798">
        <v>58</v>
      </c>
    </row>
    <row r="799" spans="1:1" x14ac:dyDescent="0.2">
      <c r="A799">
        <v>48</v>
      </c>
    </row>
    <row r="800" spans="1:1" x14ac:dyDescent="0.2">
      <c r="A800">
        <v>54</v>
      </c>
    </row>
    <row r="801" spans="1:1" x14ac:dyDescent="0.2">
      <c r="A801">
        <v>55</v>
      </c>
    </row>
    <row r="802" spans="1:1" x14ac:dyDescent="0.2">
      <c r="A802">
        <v>30</v>
      </c>
    </row>
    <row r="803" spans="1:1" x14ac:dyDescent="0.2">
      <c r="A803">
        <v>24</v>
      </c>
    </row>
    <row r="804" spans="1:1" x14ac:dyDescent="0.2">
      <c r="A804">
        <v>52</v>
      </c>
    </row>
    <row r="805" spans="1:1" x14ac:dyDescent="0.2">
      <c r="A805">
        <v>20</v>
      </c>
    </row>
    <row r="806" spans="1:1" x14ac:dyDescent="0.2">
      <c r="A806">
        <v>25</v>
      </c>
    </row>
    <row r="807" spans="1:1" x14ac:dyDescent="0.2">
      <c r="A807">
        <v>24</v>
      </c>
    </row>
    <row r="808" spans="1:1" x14ac:dyDescent="0.2">
      <c r="A808">
        <v>23</v>
      </c>
    </row>
    <row r="809" spans="1:1" x14ac:dyDescent="0.2">
      <c r="A809">
        <v>27</v>
      </c>
    </row>
    <row r="810" spans="1:1" x14ac:dyDescent="0.2">
      <c r="A810">
        <v>53</v>
      </c>
    </row>
    <row r="811" spans="1:1" x14ac:dyDescent="0.2">
      <c r="A811">
        <v>25</v>
      </c>
    </row>
    <row r="812" spans="1:1" x14ac:dyDescent="0.2">
      <c r="A812">
        <v>29</v>
      </c>
    </row>
    <row r="813" spans="1:1" x14ac:dyDescent="0.2">
      <c r="A813">
        <v>31</v>
      </c>
    </row>
    <row r="814" spans="1:1" x14ac:dyDescent="0.2">
      <c r="A814">
        <v>25</v>
      </c>
    </row>
    <row r="815" spans="1:1" x14ac:dyDescent="0.2">
      <c r="A815">
        <v>32</v>
      </c>
    </row>
    <row r="816" spans="1:1" x14ac:dyDescent="0.2">
      <c r="A816">
        <v>21</v>
      </c>
    </row>
    <row r="817" spans="1:1" x14ac:dyDescent="0.2">
      <c r="A817">
        <v>45</v>
      </c>
    </row>
    <row r="818" spans="1:1" x14ac:dyDescent="0.2">
      <c r="A818">
        <v>37</v>
      </c>
    </row>
    <row r="819" spans="1:1" x14ac:dyDescent="0.2">
      <c r="A819">
        <v>25</v>
      </c>
    </row>
    <row r="820" spans="1:1" x14ac:dyDescent="0.2">
      <c r="A820">
        <v>21</v>
      </c>
    </row>
    <row r="821" spans="1:1" x14ac:dyDescent="0.2">
      <c r="A821">
        <v>32</v>
      </c>
    </row>
    <row r="822" spans="1:1" x14ac:dyDescent="0.2">
      <c r="A822">
        <v>35</v>
      </c>
    </row>
    <row r="823" spans="1:1" x14ac:dyDescent="0.2">
      <c r="A823">
        <v>34</v>
      </c>
    </row>
    <row r="824" spans="1:1" x14ac:dyDescent="0.2">
      <c r="A824">
        <v>42</v>
      </c>
    </row>
    <row r="825" spans="1:1" x14ac:dyDescent="0.2">
      <c r="A825">
        <v>31</v>
      </c>
    </row>
    <row r="826" spans="1:1" x14ac:dyDescent="0.2">
      <c r="A826">
        <v>24</v>
      </c>
    </row>
    <row r="827" spans="1:1" x14ac:dyDescent="0.2">
      <c r="A827">
        <v>26</v>
      </c>
    </row>
    <row r="828" spans="1:1" x14ac:dyDescent="0.2">
      <c r="A828">
        <v>35</v>
      </c>
    </row>
    <row r="829" spans="1:1" x14ac:dyDescent="0.2">
      <c r="A829">
        <v>26</v>
      </c>
    </row>
    <row r="830" spans="1:1" x14ac:dyDescent="0.2">
      <c r="A830">
        <v>22</v>
      </c>
    </row>
    <row r="831" spans="1:1" x14ac:dyDescent="0.2">
      <c r="A831">
        <v>21</v>
      </c>
    </row>
    <row r="832" spans="1:1" x14ac:dyDescent="0.2">
      <c r="A832">
        <v>47</v>
      </c>
    </row>
    <row r="833" spans="1:1" x14ac:dyDescent="0.2">
      <c r="A833">
        <v>71</v>
      </c>
    </row>
    <row r="834" spans="1:1" x14ac:dyDescent="0.2">
      <c r="A834">
        <v>21</v>
      </c>
    </row>
    <row r="835" spans="1:1" x14ac:dyDescent="0.2">
      <c r="A835">
        <v>68</v>
      </c>
    </row>
    <row r="836" spans="1:1" x14ac:dyDescent="0.2">
      <c r="A836">
        <v>27</v>
      </c>
    </row>
    <row r="837" spans="1:1" x14ac:dyDescent="0.2">
      <c r="A837">
        <v>43</v>
      </c>
    </row>
    <row r="838" spans="1:1" x14ac:dyDescent="0.2">
      <c r="A838">
        <v>46</v>
      </c>
    </row>
    <row r="839" spans="1:1" x14ac:dyDescent="0.2">
      <c r="A839">
        <v>44</v>
      </c>
    </row>
    <row r="840" spans="1:1" x14ac:dyDescent="0.2">
      <c r="A840">
        <v>39</v>
      </c>
    </row>
    <row r="841" spans="1:1" x14ac:dyDescent="0.2">
      <c r="A841">
        <v>27</v>
      </c>
    </row>
    <row r="842" spans="1:1" x14ac:dyDescent="0.2">
      <c r="A842">
        <v>23</v>
      </c>
    </row>
    <row r="843" spans="1:1" x14ac:dyDescent="0.2">
      <c r="A843">
        <v>50</v>
      </c>
    </row>
    <row r="844" spans="1:1" x14ac:dyDescent="0.2">
      <c r="A844">
        <v>42</v>
      </c>
    </row>
    <row r="845" spans="1:1" x14ac:dyDescent="0.2">
      <c r="A845">
        <v>58</v>
      </c>
    </row>
    <row r="846" spans="1:1" x14ac:dyDescent="0.2">
      <c r="A846">
        <v>24</v>
      </c>
    </row>
    <row r="847" spans="1:1" x14ac:dyDescent="0.2">
      <c r="A847">
        <v>49</v>
      </c>
    </row>
    <row r="848" spans="1:1" x14ac:dyDescent="0.2">
      <c r="A848">
        <v>26</v>
      </c>
    </row>
    <row r="849" spans="1:1" x14ac:dyDescent="0.2">
      <c r="A849">
        <v>48</v>
      </c>
    </row>
    <row r="850" spans="1:1" x14ac:dyDescent="0.2">
      <c r="A850">
        <v>39</v>
      </c>
    </row>
    <row r="851" spans="1:1" x14ac:dyDescent="0.2">
      <c r="A851">
        <v>21</v>
      </c>
    </row>
    <row r="852" spans="1:1" x14ac:dyDescent="0.2">
      <c r="A852">
        <v>63</v>
      </c>
    </row>
    <row r="853" spans="1:1" x14ac:dyDescent="0.2">
      <c r="A853">
        <v>22</v>
      </c>
    </row>
    <row r="854" spans="1:1" x14ac:dyDescent="0.2">
      <c r="A854">
        <v>50</v>
      </c>
    </row>
    <row r="855" spans="1:1" x14ac:dyDescent="0.2">
      <c r="A855">
        <v>26</v>
      </c>
    </row>
    <row r="856" spans="1:1" x14ac:dyDescent="0.2">
      <c r="A856">
        <v>38</v>
      </c>
    </row>
    <row r="857" spans="1:1" x14ac:dyDescent="0.2">
      <c r="A857">
        <v>41</v>
      </c>
    </row>
    <row r="858" spans="1:1" x14ac:dyDescent="0.2">
      <c r="A858">
        <v>28</v>
      </c>
    </row>
    <row r="859" spans="1:1" x14ac:dyDescent="0.2">
      <c r="A859">
        <v>30</v>
      </c>
    </row>
    <row r="860" spans="1:1" x14ac:dyDescent="0.2">
      <c r="A860">
        <v>23</v>
      </c>
    </row>
    <row r="861" spans="1:1" x14ac:dyDescent="0.2">
      <c r="A861">
        <v>21</v>
      </c>
    </row>
    <row r="862" spans="1:1" x14ac:dyDescent="0.2">
      <c r="A862">
        <v>25</v>
      </c>
    </row>
    <row r="863" spans="1:1" x14ac:dyDescent="0.2">
      <c r="A863">
        <v>53</v>
      </c>
    </row>
    <row r="864" spans="1:1" x14ac:dyDescent="0.2">
      <c r="A864">
        <v>40</v>
      </c>
    </row>
    <row r="865" spans="1:1" x14ac:dyDescent="0.2">
      <c r="A865">
        <v>24</v>
      </c>
    </row>
    <row r="866" spans="1:1" x14ac:dyDescent="0.2">
      <c r="A866">
        <v>23</v>
      </c>
    </row>
    <row r="867" spans="1:1" x14ac:dyDescent="0.2">
      <c r="A867">
        <v>41</v>
      </c>
    </row>
    <row r="868" spans="1:1" x14ac:dyDescent="0.2">
      <c r="A868">
        <v>27</v>
      </c>
    </row>
    <row r="869" spans="1:1" x14ac:dyDescent="0.2">
      <c r="A869">
        <v>37</v>
      </c>
    </row>
    <row r="870" spans="1:1" x14ac:dyDescent="0.2">
      <c r="A870">
        <v>44</v>
      </c>
    </row>
    <row r="871" spans="1:1" x14ac:dyDescent="0.2">
      <c r="A871">
        <v>35</v>
      </c>
    </row>
    <row r="872" spans="1:1" x14ac:dyDescent="0.2">
      <c r="A872">
        <v>42</v>
      </c>
    </row>
    <row r="873" spans="1:1" x14ac:dyDescent="0.2">
      <c r="A873">
        <v>38</v>
      </c>
    </row>
    <row r="874" spans="1:1" x14ac:dyDescent="0.2">
      <c r="A874">
        <v>53</v>
      </c>
    </row>
    <row r="875" spans="1:1" x14ac:dyDescent="0.2">
      <c r="A875">
        <v>26</v>
      </c>
    </row>
    <row r="876" spans="1:1" x14ac:dyDescent="0.2">
      <c r="A876">
        <v>25</v>
      </c>
    </row>
    <row r="877" spans="1:1" x14ac:dyDescent="0.2">
      <c r="A877">
        <v>34</v>
      </c>
    </row>
    <row r="878" spans="1:1" x14ac:dyDescent="0.2">
      <c r="A878">
        <v>22</v>
      </c>
    </row>
    <row r="879" spans="1:1" x14ac:dyDescent="0.2">
      <c r="A879">
        <v>36</v>
      </c>
    </row>
    <row r="880" spans="1:1" x14ac:dyDescent="0.2">
      <c r="A880">
        <v>24</v>
      </c>
    </row>
    <row r="881" spans="1:1" x14ac:dyDescent="0.2">
      <c r="A881">
        <v>64</v>
      </c>
    </row>
    <row r="882" spans="1:1" x14ac:dyDescent="0.2">
      <c r="A882">
        <v>49</v>
      </c>
    </row>
    <row r="883" spans="1:1" x14ac:dyDescent="0.2">
      <c r="A883">
        <v>50</v>
      </c>
    </row>
    <row r="884" spans="1:1" x14ac:dyDescent="0.2">
      <c r="A884">
        <v>28</v>
      </c>
    </row>
    <row r="885" spans="1:1" x14ac:dyDescent="0.2">
      <c r="A885">
        <v>66</v>
      </c>
    </row>
    <row r="886" spans="1:1" x14ac:dyDescent="0.2">
      <c r="A886">
        <v>32</v>
      </c>
    </row>
    <row r="887" spans="1:1" x14ac:dyDescent="0.2">
      <c r="A887">
        <v>46</v>
      </c>
    </row>
    <row r="888" spans="1:1" x14ac:dyDescent="0.2">
      <c r="A888">
        <v>30</v>
      </c>
    </row>
    <row r="889" spans="1:1" x14ac:dyDescent="0.2">
      <c r="A889">
        <v>22</v>
      </c>
    </row>
    <row r="890" spans="1:1" x14ac:dyDescent="0.2">
      <c r="A890">
        <v>23</v>
      </c>
    </row>
    <row r="891" spans="1:1" x14ac:dyDescent="0.2">
      <c r="A891">
        <v>30</v>
      </c>
    </row>
    <row r="892" spans="1:1" x14ac:dyDescent="0.2">
      <c r="A892">
        <v>24</v>
      </c>
    </row>
    <row r="893" spans="1:1" x14ac:dyDescent="0.2">
      <c r="A893">
        <v>53</v>
      </c>
    </row>
    <row r="894" spans="1:1" x14ac:dyDescent="0.2">
      <c r="A894">
        <v>31</v>
      </c>
    </row>
    <row r="895" spans="1:1" x14ac:dyDescent="0.2">
      <c r="A895">
        <v>56</v>
      </c>
    </row>
    <row r="896" spans="1:1" x14ac:dyDescent="0.2">
      <c r="A896">
        <v>31</v>
      </c>
    </row>
    <row r="897" spans="1:1" x14ac:dyDescent="0.2">
      <c r="A897">
        <v>31</v>
      </c>
    </row>
    <row r="898" spans="1:1" x14ac:dyDescent="0.2">
      <c r="A898">
        <v>21</v>
      </c>
    </row>
    <row r="899" spans="1:1" x14ac:dyDescent="0.2">
      <c r="A899">
        <v>28</v>
      </c>
    </row>
    <row r="900" spans="1:1" x14ac:dyDescent="0.2">
      <c r="A900">
        <v>25</v>
      </c>
    </row>
    <row r="901" spans="1:1" x14ac:dyDescent="0.2">
      <c r="A901">
        <v>21</v>
      </c>
    </row>
    <row r="902" spans="1:1" x14ac:dyDescent="0.2">
      <c r="A902">
        <v>27</v>
      </c>
    </row>
    <row r="903" spans="1:1" x14ac:dyDescent="0.2">
      <c r="A903">
        <v>48</v>
      </c>
    </row>
    <row r="904" spans="1:1" x14ac:dyDescent="0.2">
      <c r="A904">
        <v>20</v>
      </c>
    </row>
    <row r="905" spans="1:1" x14ac:dyDescent="0.2">
      <c r="A905">
        <v>20</v>
      </c>
    </row>
    <row r="906" spans="1:1" x14ac:dyDescent="0.2">
      <c r="A906">
        <v>32</v>
      </c>
    </row>
    <row r="907" spans="1:1" x14ac:dyDescent="0.2">
      <c r="A907">
        <v>24</v>
      </c>
    </row>
    <row r="908" spans="1:1" x14ac:dyDescent="0.2">
      <c r="A908">
        <v>22</v>
      </c>
    </row>
    <row r="909" spans="1:1" x14ac:dyDescent="0.2">
      <c r="A909">
        <v>24</v>
      </c>
    </row>
    <row r="910" spans="1:1" x14ac:dyDescent="0.2">
      <c r="A910">
        <v>20</v>
      </c>
    </row>
    <row r="911" spans="1:1" x14ac:dyDescent="0.2">
      <c r="A911">
        <v>26</v>
      </c>
    </row>
    <row r="912" spans="1:1" x14ac:dyDescent="0.2">
      <c r="A912">
        <v>48</v>
      </c>
    </row>
    <row r="913" spans="1:1" x14ac:dyDescent="0.2">
      <c r="A913">
        <v>26</v>
      </c>
    </row>
    <row r="914" spans="1:1" x14ac:dyDescent="0.2">
      <c r="A914">
        <v>31</v>
      </c>
    </row>
    <row r="915" spans="1:1" x14ac:dyDescent="0.2">
      <c r="A915">
        <v>27</v>
      </c>
    </row>
    <row r="916" spans="1:1" x14ac:dyDescent="0.2">
      <c r="A916">
        <v>59</v>
      </c>
    </row>
    <row r="917" spans="1:1" x14ac:dyDescent="0.2">
      <c r="A917">
        <v>40</v>
      </c>
    </row>
    <row r="918" spans="1:1" x14ac:dyDescent="0.2">
      <c r="A918">
        <v>22</v>
      </c>
    </row>
    <row r="919" spans="1:1" x14ac:dyDescent="0.2">
      <c r="A919">
        <v>38</v>
      </c>
    </row>
    <row r="920" spans="1:1" x14ac:dyDescent="0.2">
      <c r="A920">
        <v>36</v>
      </c>
    </row>
    <row r="921" spans="1:1" x14ac:dyDescent="0.2">
      <c r="A921">
        <v>50</v>
      </c>
    </row>
    <row r="922" spans="1:1" x14ac:dyDescent="0.2">
      <c r="A922">
        <v>30</v>
      </c>
    </row>
    <row r="923" spans="1:1" x14ac:dyDescent="0.2">
      <c r="A923">
        <v>27</v>
      </c>
    </row>
    <row r="924" spans="1:1" x14ac:dyDescent="0.2">
      <c r="A924">
        <v>43</v>
      </c>
    </row>
    <row r="925" spans="1:1" x14ac:dyDescent="0.2">
      <c r="A925">
        <v>59</v>
      </c>
    </row>
    <row r="926" spans="1:1" x14ac:dyDescent="0.2">
      <c r="A926">
        <v>37</v>
      </c>
    </row>
    <row r="927" spans="1:1" x14ac:dyDescent="0.2">
      <c r="A927">
        <v>28</v>
      </c>
    </row>
    <row r="928" spans="1:1" x14ac:dyDescent="0.2">
      <c r="A928">
        <v>38</v>
      </c>
    </row>
    <row r="929" spans="1:1" x14ac:dyDescent="0.2">
      <c r="A929">
        <v>33</v>
      </c>
    </row>
    <row r="930" spans="1:1" x14ac:dyDescent="0.2">
      <c r="A930">
        <v>24</v>
      </c>
    </row>
    <row r="931" spans="1:1" x14ac:dyDescent="0.2">
      <c r="A931">
        <v>22</v>
      </c>
    </row>
    <row r="932" spans="1:1" x14ac:dyDescent="0.2">
      <c r="A932">
        <v>60</v>
      </c>
    </row>
    <row r="933" spans="1:1" x14ac:dyDescent="0.2">
      <c r="A933">
        <v>43</v>
      </c>
    </row>
    <row r="934" spans="1:1" x14ac:dyDescent="0.2">
      <c r="A934">
        <v>28</v>
      </c>
    </row>
    <row r="935" spans="1:1" x14ac:dyDescent="0.2">
      <c r="A935">
        <v>25</v>
      </c>
    </row>
    <row r="936" spans="1:1" x14ac:dyDescent="0.2">
      <c r="A936">
        <v>51</v>
      </c>
    </row>
    <row r="937" spans="1:1" x14ac:dyDescent="0.2">
      <c r="A937">
        <v>33</v>
      </c>
    </row>
    <row r="938" spans="1:1" x14ac:dyDescent="0.2">
      <c r="A938">
        <v>30</v>
      </c>
    </row>
    <row r="939" spans="1:1" x14ac:dyDescent="0.2">
      <c r="A939">
        <v>58</v>
      </c>
    </row>
    <row r="940" spans="1:1" x14ac:dyDescent="0.2">
      <c r="A940">
        <v>63</v>
      </c>
    </row>
    <row r="941" spans="1:1" x14ac:dyDescent="0.2">
      <c r="A941">
        <v>28</v>
      </c>
    </row>
    <row r="942" spans="1:1" x14ac:dyDescent="0.2">
      <c r="A942">
        <v>38</v>
      </c>
    </row>
    <row r="943" spans="1:1" x14ac:dyDescent="0.2">
      <c r="A943">
        <v>28</v>
      </c>
    </row>
    <row r="944" spans="1:1" x14ac:dyDescent="0.2">
      <c r="A944">
        <v>29</v>
      </c>
    </row>
    <row r="945" spans="1:1" x14ac:dyDescent="0.2">
      <c r="A945">
        <v>28</v>
      </c>
    </row>
    <row r="946" spans="1:1" x14ac:dyDescent="0.2">
      <c r="A946">
        <v>26</v>
      </c>
    </row>
    <row r="947" spans="1:1" x14ac:dyDescent="0.2">
      <c r="A947">
        <v>55</v>
      </c>
    </row>
    <row r="948" spans="1:1" x14ac:dyDescent="0.2">
      <c r="A948">
        <v>23</v>
      </c>
    </row>
    <row r="949" spans="1:1" x14ac:dyDescent="0.2">
      <c r="A949">
        <v>22</v>
      </c>
    </row>
    <row r="950" spans="1:1" x14ac:dyDescent="0.2">
      <c r="A950">
        <v>19</v>
      </c>
    </row>
    <row r="951" spans="1:1" x14ac:dyDescent="0.2">
      <c r="A951">
        <v>23</v>
      </c>
    </row>
    <row r="952" spans="1:1" x14ac:dyDescent="0.2">
      <c r="A952">
        <v>31</v>
      </c>
    </row>
    <row r="953" spans="1:1" x14ac:dyDescent="0.2">
      <c r="A953">
        <v>45</v>
      </c>
    </row>
    <row r="954" spans="1:1" x14ac:dyDescent="0.2">
      <c r="A954">
        <v>29</v>
      </c>
    </row>
    <row r="955" spans="1:1" x14ac:dyDescent="0.2">
      <c r="A955">
        <v>21</v>
      </c>
    </row>
    <row r="956" spans="1:1" x14ac:dyDescent="0.2">
      <c r="A956">
        <v>61</v>
      </c>
    </row>
    <row r="957" spans="1:1" x14ac:dyDescent="0.2">
      <c r="A957">
        <v>24</v>
      </c>
    </row>
    <row r="958" spans="1:1" x14ac:dyDescent="0.2">
      <c r="A958">
        <v>26</v>
      </c>
    </row>
    <row r="959" spans="1:1" x14ac:dyDescent="0.2">
      <c r="A959">
        <v>31</v>
      </c>
    </row>
    <row r="960" spans="1:1" x14ac:dyDescent="0.2">
      <c r="A960">
        <v>20</v>
      </c>
    </row>
    <row r="961" spans="1:1" x14ac:dyDescent="0.2">
      <c r="A961">
        <v>26</v>
      </c>
    </row>
    <row r="962" spans="1:1" x14ac:dyDescent="0.2">
      <c r="A962">
        <v>22</v>
      </c>
    </row>
    <row r="963" spans="1:1" x14ac:dyDescent="0.2">
      <c r="A963">
        <v>27</v>
      </c>
    </row>
    <row r="964" spans="1:1" x14ac:dyDescent="0.2">
      <c r="A964">
        <v>25</v>
      </c>
    </row>
    <row r="965" spans="1:1" x14ac:dyDescent="0.2">
      <c r="A965">
        <v>23</v>
      </c>
    </row>
    <row r="966" spans="1:1" x14ac:dyDescent="0.2">
      <c r="A966">
        <v>38</v>
      </c>
    </row>
    <row r="967" spans="1:1" x14ac:dyDescent="0.2">
      <c r="A967">
        <v>51</v>
      </c>
    </row>
    <row r="968" spans="1:1" x14ac:dyDescent="0.2">
      <c r="A968">
        <v>27</v>
      </c>
    </row>
    <row r="969" spans="1:1" x14ac:dyDescent="0.2">
      <c r="A969">
        <v>35</v>
      </c>
    </row>
    <row r="970" spans="1:1" x14ac:dyDescent="0.2">
      <c r="A970">
        <v>22</v>
      </c>
    </row>
    <row r="971" spans="1:1" x14ac:dyDescent="0.2">
      <c r="A971">
        <v>38</v>
      </c>
    </row>
    <row r="972" spans="1:1" x14ac:dyDescent="0.2">
      <c r="A972">
        <v>58</v>
      </c>
    </row>
    <row r="973" spans="1:1" x14ac:dyDescent="0.2">
      <c r="A973">
        <v>44</v>
      </c>
    </row>
    <row r="974" spans="1:1" x14ac:dyDescent="0.2">
      <c r="A974">
        <v>57</v>
      </c>
    </row>
    <row r="975" spans="1:1" x14ac:dyDescent="0.2">
      <c r="A975">
        <v>36</v>
      </c>
    </row>
    <row r="976" spans="1:1" x14ac:dyDescent="0.2">
      <c r="A976">
        <v>21</v>
      </c>
    </row>
    <row r="977" spans="1:1" x14ac:dyDescent="0.2">
      <c r="A977">
        <v>20</v>
      </c>
    </row>
    <row r="978" spans="1:1" x14ac:dyDescent="0.2">
      <c r="A978">
        <v>22</v>
      </c>
    </row>
    <row r="979" spans="1:1" x14ac:dyDescent="0.2">
      <c r="A979">
        <v>30</v>
      </c>
    </row>
    <row r="980" spans="1:1" x14ac:dyDescent="0.2">
      <c r="A980">
        <v>24</v>
      </c>
    </row>
    <row r="981" spans="1:1" x14ac:dyDescent="0.2">
      <c r="A981">
        <v>24</v>
      </c>
    </row>
    <row r="982" spans="1:1" x14ac:dyDescent="0.2">
      <c r="A982">
        <v>56</v>
      </c>
    </row>
    <row r="983" spans="1:1" x14ac:dyDescent="0.2">
      <c r="A983">
        <v>32</v>
      </c>
    </row>
    <row r="984" spans="1:1" x14ac:dyDescent="0.2">
      <c r="A984">
        <v>22</v>
      </c>
    </row>
    <row r="985" spans="1:1" x14ac:dyDescent="0.2">
      <c r="A985">
        <v>43</v>
      </c>
    </row>
    <row r="986" spans="1:1" x14ac:dyDescent="0.2">
      <c r="A986">
        <v>31</v>
      </c>
    </row>
    <row r="987" spans="1:1" x14ac:dyDescent="0.2">
      <c r="A987">
        <v>29</v>
      </c>
    </row>
    <row r="988" spans="1:1" x14ac:dyDescent="0.2">
      <c r="A988">
        <v>30</v>
      </c>
    </row>
    <row r="989" spans="1:1" x14ac:dyDescent="0.2">
      <c r="A989">
        <v>31</v>
      </c>
    </row>
    <row r="990" spans="1:1" x14ac:dyDescent="0.2">
      <c r="A990">
        <v>53</v>
      </c>
    </row>
    <row r="991" spans="1:1" x14ac:dyDescent="0.2">
      <c r="A991">
        <v>45</v>
      </c>
    </row>
    <row r="992" spans="1:1" x14ac:dyDescent="0.2">
      <c r="A992">
        <v>23</v>
      </c>
    </row>
    <row r="993" spans="1:1" x14ac:dyDescent="0.2">
      <c r="A993">
        <v>36</v>
      </c>
    </row>
    <row r="994" spans="1:1" x14ac:dyDescent="0.2">
      <c r="A994">
        <v>39</v>
      </c>
    </row>
    <row r="995" spans="1:1" x14ac:dyDescent="0.2">
      <c r="A995">
        <v>23</v>
      </c>
    </row>
    <row r="996" spans="1:1" x14ac:dyDescent="0.2">
      <c r="A996">
        <v>31</v>
      </c>
    </row>
    <row r="997" spans="1:1" x14ac:dyDescent="0.2">
      <c r="A997">
        <v>22</v>
      </c>
    </row>
    <row r="998" spans="1:1" x14ac:dyDescent="0.2">
      <c r="A998">
        <v>27</v>
      </c>
    </row>
    <row r="999" spans="1:1" x14ac:dyDescent="0.2">
      <c r="A999">
        <v>27</v>
      </c>
    </row>
    <row r="1000" spans="1:1" x14ac:dyDescent="0.2">
      <c r="A1000">
        <v>38</v>
      </c>
    </row>
    <row r="1001" spans="1:1" x14ac:dyDescent="0.2">
      <c r="A1001">
        <v>31</v>
      </c>
    </row>
    <row r="1002" spans="1:1" x14ac:dyDescent="0.2">
      <c r="A1002">
        <v>47</v>
      </c>
    </row>
    <row r="1003" spans="1:1" x14ac:dyDescent="0.2">
      <c r="A1003">
        <v>22</v>
      </c>
    </row>
    <row r="1004" spans="1:1" x14ac:dyDescent="0.2">
      <c r="A1004">
        <v>35</v>
      </c>
    </row>
    <row r="1005" spans="1:1" x14ac:dyDescent="0.2">
      <c r="A1005">
        <v>23</v>
      </c>
    </row>
    <row r="1006" spans="1:1" x14ac:dyDescent="0.2">
      <c r="A1006">
        <v>65</v>
      </c>
    </row>
    <row r="1007" spans="1:1" x14ac:dyDescent="0.2">
      <c r="A1007">
        <v>35</v>
      </c>
    </row>
    <row r="1008" spans="1:1" x14ac:dyDescent="0.2">
      <c r="A1008">
        <v>33</v>
      </c>
    </row>
    <row r="1009" spans="1:1" x14ac:dyDescent="0.2">
      <c r="A1009">
        <v>53</v>
      </c>
    </row>
    <row r="1010" spans="1:1" x14ac:dyDescent="0.2">
      <c r="A1010">
        <v>52</v>
      </c>
    </row>
    <row r="1011" spans="1:1" x14ac:dyDescent="0.2">
      <c r="A1011">
        <v>48</v>
      </c>
    </row>
    <row r="1012" spans="1:1" x14ac:dyDescent="0.2">
      <c r="A1012">
        <v>36</v>
      </c>
    </row>
    <row r="1013" spans="1:1" x14ac:dyDescent="0.2">
      <c r="A1013">
        <v>62</v>
      </c>
    </row>
    <row r="1014" spans="1:1" x14ac:dyDescent="0.2">
      <c r="A1014">
        <v>44</v>
      </c>
    </row>
    <row r="1015" spans="1:1" x14ac:dyDescent="0.2">
      <c r="A1015">
        <v>21</v>
      </c>
    </row>
    <row r="1016" spans="1:1" x14ac:dyDescent="0.2">
      <c r="A1016">
        <v>37</v>
      </c>
    </row>
    <row r="1017" spans="1:1" x14ac:dyDescent="0.2">
      <c r="A1017">
        <v>30</v>
      </c>
    </row>
    <row r="1018" spans="1:1" x14ac:dyDescent="0.2">
      <c r="A1018">
        <v>33</v>
      </c>
    </row>
    <row r="1019" spans="1:1" x14ac:dyDescent="0.2">
      <c r="A1019">
        <v>31</v>
      </c>
    </row>
    <row r="1020" spans="1:1" x14ac:dyDescent="0.2">
      <c r="A1020">
        <v>36</v>
      </c>
    </row>
    <row r="1021" spans="1:1" x14ac:dyDescent="0.2">
      <c r="A1021">
        <v>54</v>
      </c>
    </row>
    <row r="1022" spans="1:1" x14ac:dyDescent="0.2">
      <c r="A1022">
        <v>28</v>
      </c>
    </row>
    <row r="1023" spans="1:1" x14ac:dyDescent="0.2">
      <c r="A1023">
        <v>31</v>
      </c>
    </row>
    <row r="1024" spans="1:1" x14ac:dyDescent="0.2">
      <c r="A1024">
        <v>59</v>
      </c>
    </row>
    <row r="1025" spans="1:1" x14ac:dyDescent="0.2">
      <c r="A1025">
        <v>27</v>
      </c>
    </row>
    <row r="1026" spans="1:1" x14ac:dyDescent="0.2">
      <c r="A1026">
        <v>36</v>
      </c>
    </row>
    <row r="1027" spans="1:1" x14ac:dyDescent="0.2">
      <c r="A1027">
        <v>46</v>
      </c>
    </row>
    <row r="1028" spans="1:1" x14ac:dyDescent="0.2">
      <c r="A1028">
        <v>22</v>
      </c>
    </row>
    <row r="1029" spans="1:1" x14ac:dyDescent="0.2">
      <c r="A1029">
        <v>27</v>
      </c>
    </row>
    <row r="1030" spans="1:1" x14ac:dyDescent="0.2">
      <c r="A1030">
        <v>30</v>
      </c>
    </row>
    <row r="1031" spans="1:1" x14ac:dyDescent="0.2">
      <c r="A1031">
        <v>28</v>
      </c>
    </row>
    <row r="1032" spans="1:1" x14ac:dyDescent="0.2">
      <c r="A1032">
        <v>34</v>
      </c>
    </row>
    <row r="1033" spans="1:1" x14ac:dyDescent="0.2">
      <c r="A1033">
        <v>29</v>
      </c>
    </row>
    <row r="1034" spans="1:1" x14ac:dyDescent="0.2">
      <c r="A1034">
        <v>46</v>
      </c>
    </row>
    <row r="1035" spans="1:1" x14ac:dyDescent="0.2">
      <c r="A1035">
        <v>23</v>
      </c>
    </row>
    <row r="1036" spans="1:1" x14ac:dyDescent="0.2">
      <c r="A1036">
        <v>65</v>
      </c>
    </row>
    <row r="1037" spans="1:1" x14ac:dyDescent="0.2">
      <c r="A1037">
        <v>27</v>
      </c>
    </row>
    <row r="1038" spans="1:1" x14ac:dyDescent="0.2">
      <c r="A1038">
        <v>21</v>
      </c>
    </row>
    <row r="1039" spans="1:1" x14ac:dyDescent="0.2">
      <c r="A1039">
        <v>48</v>
      </c>
    </row>
    <row r="1040" spans="1:1" x14ac:dyDescent="0.2">
      <c r="A1040">
        <v>30</v>
      </c>
    </row>
    <row r="1041" spans="1:1" x14ac:dyDescent="0.2">
      <c r="A1041">
        <v>36</v>
      </c>
    </row>
    <row r="1042" spans="1:1" x14ac:dyDescent="0.2">
      <c r="A1042">
        <v>32</v>
      </c>
    </row>
    <row r="1043" spans="1:1" x14ac:dyDescent="0.2">
      <c r="A1043">
        <v>53</v>
      </c>
    </row>
    <row r="1044" spans="1:1" x14ac:dyDescent="0.2">
      <c r="A1044">
        <v>31</v>
      </c>
    </row>
    <row r="1045" spans="1:1" x14ac:dyDescent="0.2">
      <c r="A1045">
        <v>36</v>
      </c>
    </row>
    <row r="1046" spans="1:1" x14ac:dyDescent="0.2">
      <c r="A1046">
        <v>20</v>
      </c>
    </row>
    <row r="1047" spans="1:1" x14ac:dyDescent="0.2">
      <c r="A1047">
        <v>36</v>
      </c>
    </row>
    <row r="1048" spans="1:1" x14ac:dyDescent="0.2">
      <c r="A1048">
        <v>37</v>
      </c>
    </row>
    <row r="1049" spans="1:1" x14ac:dyDescent="0.2">
      <c r="A1049">
        <v>44</v>
      </c>
    </row>
    <row r="1050" spans="1:1" x14ac:dyDescent="0.2">
      <c r="A1050">
        <v>53</v>
      </c>
    </row>
    <row r="1051" spans="1:1" x14ac:dyDescent="0.2">
      <c r="A1051">
        <v>32</v>
      </c>
    </row>
    <row r="1052" spans="1:1" x14ac:dyDescent="0.2">
      <c r="A1052">
        <v>33</v>
      </c>
    </row>
    <row r="1053" spans="1:1" x14ac:dyDescent="0.2">
      <c r="A1053">
        <v>27</v>
      </c>
    </row>
    <row r="1054" spans="1:1" x14ac:dyDescent="0.2">
      <c r="A1054">
        <v>48</v>
      </c>
    </row>
    <row r="1055" spans="1:1" x14ac:dyDescent="0.2">
      <c r="A1055">
        <v>21</v>
      </c>
    </row>
    <row r="1056" spans="1:1" x14ac:dyDescent="0.2">
      <c r="A1056">
        <v>33</v>
      </c>
    </row>
    <row r="1057" spans="1:1" x14ac:dyDescent="0.2">
      <c r="A1057">
        <v>47</v>
      </c>
    </row>
    <row r="1058" spans="1:1" x14ac:dyDescent="0.2">
      <c r="A1058">
        <v>57</v>
      </c>
    </row>
    <row r="1059" spans="1:1" x14ac:dyDescent="0.2">
      <c r="A1059">
        <v>28</v>
      </c>
    </row>
    <row r="1060" spans="1:1" x14ac:dyDescent="0.2">
      <c r="A1060">
        <v>24</v>
      </c>
    </row>
    <row r="1061" spans="1:1" x14ac:dyDescent="0.2">
      <c r="A1061">
        <v>44</v>
      </c>
    </row>
    <row r="1062" spans="1:1" x14ac:dyDescent="0.2">
      <c r="A1062">
        <v>46</v>
      </c>
    </row>
    <row r="1063" spans="1:1" x14ac:dyDescent="0.2">
      <c r="A1063">
        <v>37</v>
      </c>
    </row>
    <row r="1064" spans="1:1" x14ac:dyDescent="0.2">
      <c r="A1064">
        <v>26</v>
      </c>
    </row>
    <row r="1065" spans="1:1" x14ac:dyDescent="0.2">
      <c r="A1065">
        <v>51</v>
      </c>
    </row>
    <row r="1066" spans="1:1" x14ac:dyDescent="0.2">
      <c r="A1066">
        <v>27</v>
      </c>
    </row>
    <row r="1067" spans="1:1" x14ac:dyDescent="0.2">
      <c r="A1067">
        <v>40</v>
      </c>
    </row>
    <row r="1068" spans="1:1" x14ac:dyDescent="0.2">
      <c r="A1068">
        <v>33</v>
      </c>
    </row>
    <row r="1069" spans="1:1" x14ac:dyDescent="0.2">
      <c r="A1069">
        <v>60</v>
      </c>
    </row>
    <row r="1070" spans="1:1" x14ac:dyDescent="0.2">
      <c r="A1070">
        <v>53</v>
      </c>
    </row>
    <row r="1071" spans="1:1" x14ac:dyDescent="0.2">
      <c r="A1071">
        <v>26</v>
      </c>
    </row>
    <row r="1072" spans="1:1" x14ac:dyDescent="0.2">
      <c r="A1072">
        <v>37</v>
      </c>
    </row>
    <row r="1073" spans="1:1" x14ac:dyDescent="0.2">
      <c r="A1073">
        <v>28</v>
      </c>
    </row>
    <row r="1074" spans="1:1" x14ac:dyDescent="0.2">
      <c r="A1074">
        <v>23</v>
      </c>
    </row>
    <row r="1075" spans="1:1" x14ac:dyDescent="0.2">
      <c r="A1075">
        <v>21</v>
      </c>
    </row>
    <row r="1076" spans="1:1" x14ac:dyDescent="0.2">
      <c r="A1076">
        <v>41</v>
      </c>
    </row>
    <row r="1077" spans="1:1" x14ac:dyDescent="0.2">
      <c r="A1077">
        <v>46</v>
      </c>
    </row>
    <row r="1078" spans="1:1" x14ac:dyDescent="0.2">
      <c r="A1078">
        <v>23</v>
      </c>
    </row>
    <row r="1079" spans="1:1" x14ac:dyDescent="0.2">
      <c r="A1079">
        <v>61</v>
      </c>
    </row>
    <row r="1080" spans="1:1" x14ac:dyDescent="0.2">
      <c r="A1080">
        <v>37</v>
      </c>
    </row>
    <row r="1081" spans="1:1" x14ac:dyDescent="0.2">
      <c r="A1081">
        <v>30</v>
      </c>
    </row>
    <row r="1082" spans="1:1" x14ac:dyDescent="0.2">
      <c r="A1082">
        <v>44</v>
      </c>
    </row>
    <row r="1083" spans="1:1" x14ac:dyDescent="0.2">
      <c r="A1083">
        <v>50</v>
      </c>
    </row>
    <row r="1084" spans="1:1" x14ac:dyDescent="0.2">
      <c r="A1084">
        <v>49</v>
      </c>
    </row>
    <row r="1085" spans="1:1" x14ac:dyDescent="0.2">
      <c r="A1085">
        <v>45</v>
      </c>
    </row>
    <row r="1086" spans="1:1" x14ac:dyDescent="0.2">
      <c r="A1086">
        <v>40</v>
      </c>
    </row>
    <row r="1087" spans="1:1" x14ac:dyDescent="0.2">
      <c r="A1087">
        <v>22</v>
      </c>
    </row>
    <row r="1088" spans="1:1" x14ac:dyDescent="0.2">
      <c r="A1088">
        <v>26</v>
      </c>
    </row>
    <row r="1089" spans="1:1" x14ac:dyDescent="0.2">
      <c r="A1089">
        <v>62</v>
      </c>
    </row>
    <row r="1090" spans="1:1" x14ac:dyDescent="0.2">
      <c r="A1090">
        <v>34</v>
      </c>
    </row>
    <row r="1091" spans="1:1" x14ac:dyDescent="0.2">
      <c r="A1091">
        <v>37</v>
      </c>
    </row>
    <row r="1092" spans="1:1" x14ac:dyDescent="0.2">
      <c r="A1092">
        <v>23</v>
      </c>
    </row>
    <row r="1093" spans="1:1" x14ac:dyDescent="0.2">
      <c r="A1093">
        <v>24</v>
      </c>
    </row>
    <row r="1094" spans="1:1" x14ac:dyDescent="0.2">
      <c r="A1094">
        <v>21</v>
      </c>
    </row>
    <row r="1095" spans="1:1" x14ac:dyDescent="0.2">
      <c r="A1095">
        <v>25</v>
      </c>
    </row>
    <row r="1096" spans="1:1" x14ac:dyDescent="0.2">
      <c r="A1096">
        <v>30</v>
      </c>
    </row>
    <row r="1097" spans="1:1" x14ac:dyDescent="0.2">
      <c r="A1097">
        <v>68</v>
      </c>
    </row>
    <row r="1098" spans="1:1" x14ac:dyDescent="0.2">
      <c r="A1098">
        <v>41</v>
      </c>
    </row>
    <row r="1099" spans="1:1" x14ac:dyDescent="0.2">
      <c r="A1099">
        <v>39</v>
      </c>
    </row>
    <row r="1100" spans="1:1" x14ac:dyDescent="0.2">
      <c r="A1100">
        <v>21</v>
      </c>
    </row>
    <row r="1101" spans="1:1" x14ac:dyDescent="0.2">
      <c r="A1101">
        <v>31</v>
      </c>
    </row>
    <row r="1102" spans="1:1" x14ac:dyDescent="0.2">
      <c r="A1102">
        <v>37</v>
      </c>
    </row>
    <row r="1103" spans="1:1" x14ac:dyDescent="0.2">
      <c r="A1103">
        <v>29</v>
      </c>
    </row>
    <row r="1104" spans="1:1" x14ac:dyDescent="0.2">
      <c r="A1104">
        <v>22</v>
      </c>
    </row>
    <row r="1105" spans="1:1" x14ac:dyDescent="0.2">
      <c r="A1105">
        <v>22</v>
      </c>
    </row>
    <row r="1106" spans="1:1" x14ac:dyDescent="0.2">
      <c r="A1106">
        <v>38</v>
      </c>
    </row>
    <row r="1107" spans="1:1" x14ac:dyDescent="0.2">
      <c r="A1107">
        <v>42</v>
      </c>
    </row>
    <row r="1108" spans="1:1" x14ac:dyDescent="0.2">
      <c r="A1108">
        <v>22</v>
      </c>
    </row>
    <row r="1109" spans="1:1" x14ac:dyDescent="0.2">
      <c r="A1109">
        <v>30</v>
      </c>
    </row>
    <row r="1110" spans="1:1" x14ac:dyDescent="0.2">
      <c r="A1110">
        <v>45</v>
      </c>
    </row>
    <row r="1111" spans="1:1" x14ac:dyDescent="0.2">
      <c r="A1111">
        <v>36</v>
      </c>
    </row>
    <row r="1112" spans="1:1" x14ac:dyDescent="0.2">
      <c r="A1112">
        <v>48</v>
      </c>
    </row>
    <row r="1113" spans="1:1" x14ac:dyDescent="0.2">
      <c r="A1113">
        <v>35</v>
      </c>
    </row>
    <row r="1114" spans="1:1" x14ac:dyDescent="0.2">
      <c r="A1114">
        <v>53</v>
      </c>
    </row>
    <row r="1115" spans="1:1" x14ac:dyDescent="0.2">
      <c r="A1115">
        <v>39</v>
      </c>
    </row>
    <row r="1116" spans="1:1" x14ac:dyDescent="0.2">
      <c r="A1116">
        <v>37</v>
      </c>
    </row>
    <row r="1117" spans="1:1" x14ac:dyDescent="0.2">
      <c r="A1117">
        <v>49</v>
      </c>
    </row>
    <row r="1118" spans="1:1" x14ac:dyDescent="0.2">
      <c r="A1118">
        <v>55</v>
      </c>
    </row>
    <row r="1119" spans="1:1" x14ac:dyDescent="0.2">
      <c r="A1119">
        <v>45</v>
      </c>
    </row>
    <row r="1120" spans="1:1" x14ac:dyDescent="0.2">
      <c r="A1120">
        <v>23</v>
      </c>
    </row>
    <row r="1121" spans="1:1" x14ac:dyDescent="0.2">
      <c r="A1121">
        <v>24</v>
      </c>
    </row>
    <row r="1122" spans="1:1" x14ac:dyDescent="0.2">
      <c r="A1122">
        <v>29</v>
      </c>
    </row>
    <row r="1123" spans="1:1" x14ac:dyDescent="0.2">
      <c r="A1123">
        <v>24</v>
      </c>
    </row>
    <row r="1124" spans="1:1" x14ac:dyDescent="0.2">
      <c r="A1124">
        <v>50</v>
      </c>
    </row>
    <row r="1125" spans="1:1" x14ac:dyDescent="0.2">
      <c r="A1125">
        <v>22</v>
      </c>
    </row>
    <row r="1126" spans="1:1" x14ac:dyDescent="0.2">
      <c r="A1126">
        <v>34</v>
      </c>
    </row>
    <row r="1127" spans="1:1" x14ac:dyDescent="0.2">
      <c r="A1127">
        <v>41</v>
      </c>
    </row>
    <row r="1128" spans="1:1" x14ac:dyDescent="0.2">
      <c r="A1128">
        <v>23</v>
      </c>
    </row>
    <row r="1129" spans="1:1" x14ac:dyDescent="0.2">
      <c r="A1129">
        <v>22</v>
      </c>
    </row>
    <row r="1130" spans="1:1" x14ac:dyDescent="0.2">
      <c r="A1130">
        <v>36</v>
      </c>
    </row>
    <row r="1131" spans="1:1" x14ac:dyDescent="0.2">
      <c r="A1131">
        <v>30</v>
      </c>
    </row>
    <row r="1132" spans="1:1" x14ac:dyDescent="0.2">
      <c r="A1132">
        <v>21</v>
      </c>
    </row>
    <row r="1133" spans="1:1" x14ac:dyDescent="0.2">
      <c r="A1133">
        <v>53</v>
      </c>
    </row>
    <row r="1134" spans="1:1" x14ac:dyDescent="0.2">
      <c r="A1134">
        <v>39</v>
      </c>
    </row>
    <row r="1135" spans="1:1" x14ac:dyDescent="0.2">
      <c r="A1135">
        <v>25</v>
      </c>
    </row>
    <row r="1136" spans="1:1" x14ac:dyDescent="0.2">
      <c r="A1136">
        <v>24</v>
      </c>
    </row>
    <row r="1137" spans="1:1" x14ac:dyDescent="0.2">
      <c r="A1137">
        <v>25</v>
      </c>
    </row>
    <row r="1138" spans="1:1" x14ac:dyDescent="0.2">
      <c r="A1138">
        <v>26</v>
      </c>
    </row>
    <row r="1139" spans="1:1" x14ac:dyDescent="0.2">
      <c r="A1139">
        <v>25</v>
      </c>
    </row>
    <row r="1140" spans="1:1" x14ac:dyDescent="0.2">
      <c r="A1140">
        <v>27</v>
      </c>
    </row>
    <row r="1141" spans="1:1" x14ac:dyDescent="0.2">
      <c r="A1141">
        <v>71</v>
      </c>
    </row>
    <row r="1142" spans="1:1" x14ac:dyDescent="0.2">
      <c r="A1142">
        <v>39</v>
      </c>
    </row>
    <row r="1143" spans="1:1" x14ac:dyDescent="0.2">
      <c r="A1143">
        <v>37</v>
      </c>
    </row>
    <row r="1144" spans="1:1" x14ac:dyDescent="0.2">
      <c r="A1144">
        <v>20</v>
      </c>
    </row>
    <row r="1145" spans="1:1" x14ac:dyDescent="0.2">
      <c r="A1145">
        <v>29</v>
      </c>
    </row>
    <row r="1146" spans="1:1" x14ac:dyDescent="0.2">
      <c r="A1146">
        <v>22</v>
      </c>
    </row>
    <row r="1147" spans="1:1" x14ac:dyDescent="0.2">
      <c r="A1147">
        <v>26</v>
      </c>
    </row>
    <row r="1148" spans="1:1" x14ac:dyDescent="0.2">
      <c r="A1148">
        <v>22</v>
      </c>
    </row>
    <row r="1149" spans="1:1" x14ac:dyDescent="0.2">
      <c r="A1149">
        <v>24</v>
      </c>
    </row>
    <row r="1150" spans="1:1" x14ac:dyDescent="0.2">
      <c r="A1150">
        <v>35</v>
      </c>
    </row>
    <row r="1151" spans="1:1" x14ac:dyDescent="0.2">
      <c r="A1151">
        <v>47</v>
      </c>
    </row>
    <row r="1152" spans="1:1" x14ac:dyDescent="0.2">
      <c r="A1152">
        <v>21</v>
      </c>
    </row>
    <row r="1153" spans="1:1" x14ac:dyDescent="0.2">
      <c r="A1153">
        <v>23</v>
      </c>
    </row>
    <row r="1154" spans="1:1" x14ac:dyDescent="0.2">
      <c r="A1154">
        <v>20</v>
      </c>
    </row>
    <row r="1155" spans="1:1" x14ac:dyDescent="0.2">
      <c r="A1155">
        <v>53</v>
      </c>
    </row>
    <row r="1156" spans="1:1" x14ac:dyDescent="0.2">
      <c r="A1156">
        <v>26</v>
      </c>
    </row>
    <row r="1157" spans="1:1" x14ac:dyDescent="0.2">
      <c r="A1157">
        <v>23</v>
      </c>
    </row>
    <row r="1158" spans="1:1" x14ac:dyDescent="0.2">
      <c r="A1158">
        <v>27</v>
      </c>
    </row>
    <row r="1159" spans="1:1" x14ac:dyDescent="0.2">
      <c r="A1159">
        <v>55</v>
      </c>
    </row>
    <row r="1160" spans="1:1" x14ac:dyDescent="0.2">
      <c r="A1160">
        <v>53</v>
      </c>
    </row>
    <row r="1161" spans="1:1" x14ac:dyDescent="0.2">
      <c r="A1161">
        <v>23</v>
      </c>
    </row>
    <row r="1162" spans="1:1" x14ac:dyDescent="0.2">
      <c r="A1162">
        <v>55</v>
      </c>
    </row>
    <row r="1163" spans="1:1" x14ac:dyDescent="0.2">
      <c r="A1163">
        <v>26</v>
      </c>
    </row>
    <row r="1164" spans="1:1" x14ac:dyDescent="0.2">
      <c r="A1164">
        <v>25</v>
      </c>
    </row>
    <row r="1165" spans="1:1" x14ac:dyDescent="0.2">
      <c r="A1165">
        <v>39</v>
      </c>
    </row>
    <row r="1166" spans="1:1" x14ac:dyDescent="0.2">
      <c r="A1166">
        <v>23</v>
      </c>
    </row>
    <row r="1167" spans="1:1" x14ac:dyDescent="0.2">
      <c r="A1167">
        <v>27</v>
      </c>
    </row>
    <row r="1168" spans="1:1" x14ac:dyDescent="0.2">
      <c r="A1168">
        <v>26</v>
      </c>
    </row>
    <row r="1169" spans="1:1" x14ac:dyDescent="0.2">
      <c r="A1169">
        <v>32</v>
      </c>
    </row>
    <row r="1170" spans="1:1" x14ac:dyDescent="0.2">
      <c r="A1170">
        <v>29</v>
      </c>
    </row>
    <row r="1171" spans="1:1" x14ac:dyDescent="0.2">
      <c r="A1171">
        <v>27</v>
      </c>
    </row>
    <row r="1172" spans="1:1" x14ac:dyDescent="0.2">
      <c r="A1172">
        <v>28</v>
      </c>
    </row>
    <row r="1173" spans="1:1" x14ac:dyDescent="0.2">
      <c r="A1173">
        <v>31</v>
      </c>
    </row>
    <row r="1174" spans="1:1" x14ac:dyDescent="0.2">
      <c r="A1174">
        <v>41</v>
      </c>
    </row>
    <row r="1175" spans="1:1" x14ac:dyDescent="0.2">
      <c r="A1175">
        <v>25</v>
      </c>
    </row>
    <row r="1176" spans="1:1" x14ac:dyDescent="0.2">
      <c r="A1176">
        <v>30</v>
      </c>
    </row>
    <row r="1177" spans="1:1" x14ac:dyDescent="0.2">
      <c r="A1177">
        <v>25</v>
      </c>
    </row>
    <row r="1178" spans="1:1" x14ac:dyDescent="0.2">
      <c r="A1178">
        <v>47</v>
      </c>
    </row>
    <row r="1179" spans="1:1" x14ac:dyDescent="0.2">
      <c r="A1179">
        <v>26</v>
      </c>
    </row>
    <row r="1180" spans="1:1" x14ac:dyDescent="0.2">
      <c r="A1180">
        <v>37</v>
      </c>
    </row>
    <row r="1181" spans="1:1" x14ac:dyDescent="0.2">
      <c r="A1181">
        <v>21</v>
      </c>
    </row>
    <row r="1182" spans="1:1" x14ac:dyDescent="0.2">
      <c r="A1182">
        <v>35</v>
      </c>
    </row>
    <row r="1183" spans="1:1" x14ac:dyDescent="0.2">
      <c r="A1183">
        <v>21</v>
      </c>
    </row>
    <row r="1184" spans="1:1" x14ac:dyDescent="0.2">
      <c r="A1184">
        <v>66</v>
      </c>
    </row>
    <row r="1185" spans="1:1" x14ac:dyDescent="0.2">
      <c r="A1185">
        <v>48</v>
      </c>
    </row>
    <row r="1186" spans="1:1" x14ac:dyDescent="0.2">
      <c r="A1186">
        <v>26</v>
      </c>
    </row>
    <row r="1187" spans="1:1" x14ac:dyDescent="0.2">
      <c r="A1187">
        <v>24</v>
      </c>
    </row>
    <row r="1188" spans="1:1" x14ac:dyDescent="0.2">
      <c r="A1188">
        <v>21</v>
      </c>
    </row>
    <row r="1189" spans="1:1" x14ac:dyDescent="0.2">
      <c r="A1189">
        <v>23</v>
      </c>
    </row>
    <row r="1190" spans="1:1" x14ac:dyDescent="0.2">
      <c r="A1190">
        <v>40</v>
      </c>
    </row>
    <row r="1191" spans="1:1" x14ac:dyDescent="0.2">
      <c r="A1191">
        <v>49</v>
      </c>
    </row>
    <row r="1192" spans="1:1" x14ac:dyDescent="0.2">
      <c r="A1192">
        <v>22</v>
      </c>
    </row>
    <row r="1193" spans="1:1" x14ac:dyDescent="0.2">
      <c r="A1193">
        <v>57</v>
      </c>
    </row>
    <row r="1194" spans="1:1" x14ac:dyDescent="0.2">
      <c r="A1194">
        <v>48</v>
      </c>
    </row>
    <row r="1195" spans="1:1" x14ac:dyDescent="0.2">
      <c r="A1195">
        <v>36</v>
      </c>
    </row>
    <row r="1196" spans="1:1" x14ac:dyDescent="0.2">
      <c r="A1196">
        <v>37</v>
      </c>
    </row>
    <row r="1197" spans="1:1" x14ac:dyDescent="0.2">
      <c r="A1197">
        <v>31</v>
      </c>
    </row>
    <row r="1198" spans="1:1" x14ac:dyDescent="0.2">
      <c r="A1198">
        <v>22</v>
      </c>
    </row>
    <row r="1199" spans="1:1" x14ac:dyDescent="0.2">
      <c r="A1199">
        <v>31</v>
      </c>
    </row>
    <row r="1200" spans="1:1" x14ac:dyDescent="0.2">
      <c r="A1200">
        <v>41</v>
      </c>
    </row>
    <row r="1201" spans="1:1" x14ac:dyDescent="0.2">
      <c r="A1201">
        <v>24</v>
      </c>
    </row>
    <row r="1202" spans="1:1" x14ac:dyDescent="0.2">
      <c r="A1202">
        <v>32</v>
      </c>
    </row>
    <row r="1203" spans="1:1" x14ac:dyDescent="0.2">
      <c r="A1203">
        <v>32</v>
      </c>
    </row>
    <row r="1204" spans="1:1" x14ac:dyDescent="0.2">
      <c r="A1204">
        <v>29</v>
      </c>
    </row>
    <row r="1205" spans="1:1" x14ac:dyDescent="0.2">
      <c r="A1205">
        <v>23</v>
      </c>
    </row>
    <row r="1206" spans="1:1" x14ac:dyDescent="0.2">
      <c r="A1206">
        <v>63</v>
      </c>
    </row>
    <row r="1207" spans="1:1" x14ac:dyDescent="0.2">
      <c r="A1207">
        <v>30</v>
      </c>
    </row>
    <row r="1208" spans="1:1" x14ac:dyDescent="0.2">
      <c r="A1208">
        <v>26</v>
      </c>
    </row>
    <row r="1209" spans="1:1" x14ac:dyDescent="0.2">
      <c r="A1209">
        <v>48</v>
      </c>
    </row>
    <row r="1210" spans="1:1" x14ac:dyDescent="0.2">
      <c r="A1210">
        <v>20</v>
      </c>
    </row>
    <row r="1211" spans="1:1" x14ac:dyDescent="0.2">
      <c r="A1211">
        <v>33</v>
      </c>
    </row>
    <row r="1212" spans="1:1" x14ac:dyDescent="0.2">
      <c r="A1212">
        <v>24</v>
      </c>
    </row>
    <row r="1213" spans="1:1" x14ac:dyDescent="0.2">
      <c r="A1213">
        <v>24</v>
      </c>
    </row>
    <row r="1214" spans="1:1" x14ac:dyDescent="0.2">
      <c r="A1214">
        <v>36</v>
      </c>
    </row>
    <row r="1215" spans="1:1" x14ac:dyDescent="0.2">
      <c r="A1215">
        <v>26</v>
      </c>
    </row>
    <row r="1216" spans="1:1" x14ac:dyDescent="0.2">
      <c r="A1216">
        <v>83</v>
      </c>
    </row>
    <row r="1217" spans="1:1" x14ac:dyDescent="0.2">
      <c r="A1217">
        <v>28</v>
      </c>
    </row>
    <row r="1218" spans="1:1" x14ac:dyDescent="0.2">
      <c r="A1218">
        <v>36</v>
      </c>
    </row>
    <row r="1219" spans="1:1" x14ac:dyDescent="0.2">
      <c r="A1219">
        <v>30</v>
      </c>
    </row>
    <row r="1220" spans="1:1" x14ac:dyDescent="0.2">
      <c r="A1220">
        <v>33</v>
      </c>
    </row>
    <row r="1221" spans="1:1" x14ac:dyDescent="0.2">
      <c r="A1221">
        <v>39</v>
      </c>
    </row>
    <row r="1222" spans="1:1" x14ac:dyDescent="0.2">
      <c r="A1222">
        <v>29</v>
      </c>
    </row>
    <row r="1223" spans="1:1" x14ac:dyDescent="0.2">
      <c r="A1223">
        <v>30</v>
      </c>
    </row>
    <row r="1224" spans="1:1" x14ac:dyDescent="0.2">
      <c r="A1224">
        <v>19</v>
      </c>
    </row>
    <row r="1225" spans="1:1" x14ac:dyDescent="0.2">
      <c r="A1225">
        <v>33</v>
      </c>
    </row>
    <row r="1226" spans="1:1" x14ac:dyDescent="0.2">
      <c r="A1226">
        <v>24</v>
      </c>
    </row>
    <row r="1227" spans="1:1" x14ac:dyDescent="0.2">
      <c r="A1227">
        <v>34</v>
      </c>
    </row>
    <row r="1228" spans="1:1" x14ac:dyDescent="0.2">
      <c r="A1228">
        <v>36</v>
      </c>
    </row>
    <row r="1229" spans="1:1" x14ac:dyDescent="0.2">
      <c r="A1229">
        <v>29</v>
      </c>
    </row>
    <row r="1230" spans="1:1" x14ac:dyDescent="0.2">
      <c r="A1230">
        <v>35</v>
      </c>
    </row>
    <row r="1231" spans="1:1" x14ac:dyDescent="0.2">
      <c r="A1231">
        <v>24</v>
      </c>
    </row>
    <row r="1232" spans="1:1" x14ac:dyDescent="0.2">
      <c r="A1232">
        <v>26</v>
      </c>
    </row>
    <row r="1233" spans="1:1" x14ac:dyDescent="0.2">
      <c r="A1233">
        <v>22</v>
      </c>
    </row>
    <row r="1234" spans="1:1" x14ac:dyDescent="0.2">
      <c r="A1234">
        <v>26</v>
      </c>
    </row>
    <row r="1235" spans="1:1" x14ac:dyDescent="0.2">
      <c r="A1235">
        <v>52</v>
      </c>
    </row>
    <row r="1236" spans="1:1" x14ac:dyDescent="0.2">
      <c r="A1236">
        <v>28</v>
      </c>
    </row>
    <row r="1237" spans="1:1" x14ac:dyDescent="0.2">
      <c r="A1237">
        <v>32</v>
      </c>
    </row>
    <row r="1238" spans="1:1" x14ac:dyDescent="0.2">
      <c r="A1238">
        <v>32</v>
      </c>
    </row>
    <row r="1239" spans="1:1" x14ac:dyDescent="0.2">
      <c r="A1239">
        <v>32</v>
      </c>
    </row>
    <row r="1240" spans="1:1" x14ac:dyDescent="0.2">
      <c r="A1240">
        <v>33</v>
      </c>
    </row>
    <row r="1241" spans="1:1" x14ac:dyDescent="0.2">
      <c r="A1241">
        <v>29</v>
      </c>
    </row>
    <row r="1242" spans="1:1" x14ac:dyDescent="0.2">
      <c r="A1242">
        <v>34</v>
      </c>
    </row>
    <row r="1243" spans="1:1" x14ac:dyDescent="0.2">
      <c r="A1243">
        <v>37</v>
      </c>
    </row>
    <row r="1244" spans="1:1" x14ac:dyDescent="0.2">
      <c r="A1244">
        <v>43</v>
      </c>
    </row>
    <row r="1245" spans="1:1" x14ac:dyDescent="0.2">
      <c r="A1245">
        <v>47</v>
      </c>
    </row>
    <row r="1246" spans="1:1" x14ac:dyDescent="0.2">
      <c r="A1246">
        <v>21</v>
      </c>
    </row>
    <row r="1247" spans="1:1" x14ac:dyDescent="0.2">
      <c r="A1247">
        <v>25</v>
      </c>
    </row>
    <row r="1248" spans="1:1" x14ac:dyDescent="0.2">
      <c r="A1248">
        <v>23</v>
      </c>
    </row>
    <row r="1249" spans="1:1" x14ac:dyDescent="0.2">
      <c r="A1249">
        <v>39</v>
      </c>
    </row>
    <row r="1250" spans="1:1" x14ac:dyDescent="0.2">
      <c r="A1250">
        <v>22</v>
      </c>
    </row>
    <row r="1251" spans="1:1" x14ac:dyDescent="0.2">
      <c r="A1251">
        <v>35</v>
      </c>
    </row>
    <row r="1252" spans="1:1" x14ac:dyDescent="0.2">
      <c r="A1252">
        <v>20</v>
      </c>
    </row>
    <row r="1253" spans="1:1" x14ac:dyDescent="0.2">
      <c r="A1253">
        <v>33</v>
      </c>
    </row>
    <row r="1254" spans="1:1" x14ac:dyDescent="0.2">
      <c r="A1254">
        <v>21</v>
      </c>
    </row>
    <row r="1255" spans="1:1" x14ac:dyDescent="0.2">
      <c r="A1255">
        <v>43</v>
      </c>
    </row>
    <row r="1256" spans="1:1" x14ac:dyDescent="0.2">
      <c r="A1256">
        <v>25</v>
      </c>
    </row>
    <row r="1257" spans="1:1" x14ac:dyDescent="0.2">
      <c r="A1257">
        <v>48</v>
      </c>
    </row>
    <row r="1258" spans="1:1" x14ac:dyDescent="0.2">
      <c r="A1258">
        <v>22</v>
      </c>
    </row>
    <row r="1259" spans="1:1" x14ac:dyDescent="0.2">
      <c r="A1259">
        <v>52</v>
      </c>
    </row>
    <row r="1260" spans="1:1" x14ac:dyDescent="0.2">
      <c r="A1260">
        <v>26</v>
      </c>
    </row>
    <row r="1261" spans="1:1" x14ac:dyDescent="0.2">
      <c r="A1261">
        <v>67</v>
      </c>
    </row>
    <row r="1262" spans="1:1" x14ac:dyDescent="0.2">
      <c r="A1262">
        <v>34</v>
      </c>
    </row>
    <row r="1263" spans="1:1" x14ac:dyDescent="0.2">
      <c r="A1263">
        <v>56</v>
      </c>
    </row>
    <row r="1264" spans="1:1" x14ac:dyDescent="0.2">
      <c r="A1264">
        <v>22</v>
      </c>
    </row>
    <row r="1265" spans="1:1" x14ac:dyDescent="0.2">
      <c r="A1265">
        <v>63</v>
      </c>
    </row>
    <row r="1266" spans="1:1" x14ac:dyDescent="0.2">
      <c r="A1266">
        <v>34</v>
      </c>
    </row>
    <row r="1267" spans="1:1" x14ac:dyDescent="0.2">
      <c r="A1267">
        <v>32</v>
      </c>
    </row>
    <row r="1268" spans="1:1" x14ac:dyDescent="0.2">
      <c r="A1268">
        <v>23</v>
      </c>
    </row>
    <row r="1269" spans="1:1" x14ac:dyDescent="0.2">
      <c r="A1269">
        <v>28</v>
      </c>
    </row>
    <row r="1270" spans="1:1" x14ac:dyDescent="0.2">
      <c r="A1270">
        <v>29</v>
      </c>
    </row>
    <row r="1271" spans="1:1" x14ac:dyDescent="0.2">
      <c r="A1271">
        <v>27</v>
      </c>
    </row>
    <row r="1272" spans="1:1" x14ac:dyDescent="0.2">
      <c r="A1272">
        <v>24</v>
      </c>
    </row>
    <row r="1273" spans="1:1" x14ac:dyDescent="0.2">
      <c r="A1273">
        <v>37</v>
      </c>
    </row>
    <row r="1274" spans="1:1" x14ac:dyDescent="0.2">
      <c r="A1274">
        <v>51</v>
      </c>
    </row>
    <row r="1275" spans="1:1" x14ac:dyDescent="0.2">
      <c r="A1275">
        <v>43</v>
      </c>
    </row>
    <row r="1276" spans="1:1" x14ac:dyDescent="0.2">
      <c r="A1276">
        <v>51</v>
      </c>
    </row>
    <row r="1277" spans="1:1" x14ac:dyDescent="0.2">
      <c r="A1277">
        <v>20</v>
      </c>
    </row>
    <row r="1278" spans="1:1" x14ac:dyDescent="0.2">
      <c r="A1278">
        <v>41</v>
      </c>
    </row>
    <row r="1279" spans="1:1" x14ac:dyDescent="0.2">
      <c r="A1279">
        <v>57</v>
      </c>
    </row>
    <row r="1280" spans="1:1" x14ac:dyDescent="0.2">
      <c r="A1280">
        <v>40</v>
      </c>
    </row>
    <row r="1281" spans="1:1" x14ac:dyDescent="0.2">
      <c r="A1281">
        <v>26</v>
      </c>
    </row>
    <row r="1282" spans="1:1" x14ac:dyDescent="0.2">
      <c r="A1282">
        <v>39</v>
      </c>
    </row>
    <row r="1283" spans="1:1" x14ac:dyDescent="0.2">
      <c r="A1283">
        <v>21</v>
      </c>
    </row>
    <row r="1284" spans="1:1" x14ac:dyDescent="0.2">
      <c r="A1284">
        <v>21</v>
      </c>
    </row>
    <row r="1285" spans="1:1" x14ac:dyDescent="0.2">
      <c r="A1285">
        <v>42</v>
      </c>
    </row>
    <row r="1286" spans="1:1" x14ac:dyDescent="0.2">
      <c r="A1286">
        <v>37</v>
      </c>
    </row>
    <row r="1287" spans="1:1" x14ac:dyDescent="0.2">
      <c r="A1287">
        <v>24</v>
      </c>
    </row>
    <row r="1288" spans="1:1" x14ac:dyDescent="0.2">
      <c r="A1288">
        <v>39</v>
      </c>
    </row>
    <row r="1289" spans="1:1" x14ac:dyDescent="0.2">
      <c r="A1289">
        <v>64</v>
      </c>
    </row>
    <row r="1290" spans="1:1" x14ac:dyDescent="0.2">
      <c r="A1290">
        <v>34</v>
      </c>
    </row>
    <row r="1291" spans="1:1" x14ac:dyDescent="0.2">
      <c r="A1291">
        <v>26</v>
      </c>
    </row>
    <row r="1292" spans="1:1" x14ac:dyDescent="0.2">
      <c r="A1292">
        <v>58</v>
      </c>
    </row>
    <row r="1293" spans="1:1" x14ac:dyDescent="0.2">
      <c r="A1293">
        <v>48</v>
      </c>
    </row>
    <row r="1294" spans="1:1" x14ac:dyDescent="0.2">
      <c r="A1294">
        <v>24</v>
      </c>
    </row>
    <row r="1295" spans="1:1" x14ac:dyDescent="0.2">
      <c r="A1295">
        <v>25</v>
      </c>
    </row>
    <row r="1296" spans="1:1" x14ac:dyDescent="0.2">
      <c r="A1296">
        <v>26</v>
      </c>
    </row>
    <row r="1297" spans="1:1" x14ac:dyDescent="0.2">
      <c r="A1297">
        <v>46</v>
      </c>
    </row>
    <row r="1298" spans="1:1" x14ac:dyDescent="0.2">
      <c r="A1298">
        <v>30</v>
      </c>
    </row>
    <row r="1299" spans="1:1" x14ac:dyDescent="0.2">
      <c r="A1299">
        <v>24</v>
      </c>
    </row>
    <row r="1300" spans="1:1" x14ac:dyDescent="0.2">
      <c r="A1300">
        <v>25</v>
      </c>
    </row>
    <row r="1301" spans="1:1" x14ac:dyDescent="0.2">
      <c r="A1301">
        <v>21</v>
      </c>
    </row>
    <row r="1302" spans="1:1" x14ac:dyDescent="0.2">
      <c r="A1302">
        <v>29</v>
      </c>
    </row>
    <row r="1303" spans="1:1" x14ac:dyDescent="0.2">
      <c r="A1303">
        <v>24</v>
      </c>
    </row>
    <row r="1304" spans="1:1" x14ac:dyDescent="0.2">
      <c r="A1304">
        <v>24</v>
      </c>
    </row>
    <row r="1305" spans="1:1" x14ac:dyDescent="0.2">
      <c r="A1305">
        <v>30</v>
      </c>
    </row>
    <row r="1306" spans="1:1" x14ac:dyDescent="0.2">
      <c r="A1306">
        <v>36</v>
      </c>
    </row>
    <row r="1307" spans="1:1" x14ac:dyDescent="0.2">
      <c r="A1307">
        <v>30</v>
      </c>
    </row>
    <row r="1308" spans="1:1" x14ac:dyDescent="0.2">
      <c r="A1308">
        <v>24</v>
      </c>
    </row>
    <row r="1309" spans="1:1" x14ac:dyDescent="0.2">
      <c r="A1309">
        <v>21</v>
      </c>
    </row>
    <row r="1310" spans="1:1" x14ac:dyDescent="0.2">
      <c r="A1310">
        <v>52</v>
      </c>
    </row>
    <row r="1311" spans="1:1" x14ac:dyDescent="0.2">
      <c r="A1311">
        <v>22</v>
      </c>
    </row>
    <row r="1312" spans="1:1" x14ac:dyDescent="0.2">
      <c r="A1312">
        <v>38</v>
      </c>
    </row>
    <row r="1313" spans="1:1" x14ac:dyDescent="0.2">
      <c r="A1313">
        <v>33</v>
      </c>
    </row>
    <row r="1314" spans="1:1" x14ac:dyDescent="0.2">
      <c r="A1314">
        <v>25</v>
      </c>
    </row>
    <row r="1315" spans="1:1" x14ac:dyDescent="0.2">
      <c r="A1315">
        <v>31</v>
      </c>
    </row>
    <row r="1316" spans="1:1" x14ac:dyDescent="0.2">
      <c r="A1316">
        <v>24</v>
      </c>
    </row>
    <row r="1317" spans="1:1" x14ac:dyDescent="0.2">
      <c r="A1317">
        <v>30</v>
      </c>
    </row>
    <row r="1318" spans="1:1" x14ac:dyDescent="0.2">
      <c r="A1318">
        <v>30</v>
      </c>
    </row>
    <row r="1319" spans="1:1" x14ac:dyDescent="0.2">
      <c r="A1319">
        <v>39</v>
      </c>
    </row>
    <row r="1320" spans="1:1" x14ac:dyDescent="0.2">
      <c r="A1320">
        <v>46</v>
      </c>
    </row>
    <row r="1321" spans="1:1" x14ac:dyDescent="0.2">
      <c r="A1321">
        <v>46</v>
      </c>
    </row>
    <row r="1322" spans="1:1" x14ac:dyDescent="0.2">
      <c r="A1322">
        <v>48</v>
      </c>
    </row>
    <row r="1323" spans="1:1" x14ac:dyDescent="0.2">
      <c r="A1323">
        <v>23</v>
      </c>
    </row>
    <row r="1324" spans="1:1" x14ac:dyDescent="0.2">
      <c r="A1324">
        <v>30</v>
      </c>
    </row>
    <row r="1325" spans="1:1" x14ac:dyDescent="0.2">
      <c r="A1325">
        <v>40</v>
      </c>
    </row>
    <row r="1326" spans="1:1" x14ac:dyDescent="0.2">
      <c r="A1326">
        <v>52</v>
      </c>
    </row>
    <row r="1327" spans="1:1" x14ac:dyDescent="0.2">
      <c r="A1327">
        <v>23</v>
      </c>
    </row>
    <row r="1328" spans="1:1" x14ac:dyDescent="0.2">
      <c r="A1328">
        <v>41</v>
      </c>
    </row>
    <row r="1329" spans="1:1" x14ac:dyDescent="0.2">
      <c r="A1329">
        <v>26</v>
      </c>
    </row>
    <row r="1330" spans="1:1" x14ac:dyDescent="0.2">
      <c r="A1330">
        <v>22</v>
      </c>
    </row>
    <row r="1331" spans="1:1" x14ac:dyDescent="0.2">
      <c r="A1331">
        <v>42</v>
      </c>
    </row>
    <row r="1332" spans="1:1" x14ac:dyDescent="0.2">
      <c r="A1332">
        <v>23</v>
      </c>
    </row>
    <row r="1333" spans="1:1" x14ac:dyDescent="0.2">
      <c r="A1333">
        <v>33</v>
      </c>
    </row>
    <row r="1334" spans="1:1" x14ac:dyDescent="0.2">
      <c r="A1334">
        <v>35</v>
      </c>
    </row>
    <row r="1335" spans="1:1" x14ac:dyDescent="0.2">
      <c r="A1335">
        <v>28</v>
      </c>
    </row>
    <row r="1336" spans="1:1" x14ac:dyDescent="0.2">
      <c r="A1336">
        <v>37</v>
      </c>
    </row>
    <row r="1337" spans="1:1" x14ac:dyDescent="0.2">
      <c r="A1337">
        <v>50</v>
      </c>
    </row>
    <row r="1338" spans="1:1" x14ac:dyDescent="0.2">
      <c r="A1338">
        <v>26</v>
      </c>
    </row>
    <row r="1339" spans="1:1" x14ac:dyDescent="0.2">
      <c r="A1339">
        <v>48</v>
      </c>
    </row>
    <row r="1340" spans="1:1" x14ac:dyDescent="0.2">
      <c r="A1340">
        <v>21</v>
      </c>
    </row>
    <row r="1341" spans="1:1" x14ac:dyDescent="0.2">
      <c r="A1341">
        <v>18</v>
      </c>
    </row>
    <row r="1342" spans="1:1" x14ac:dyDescent="0.2">
      <c r="A1342">
        <v>38</v>
      </c>
    </row>
    <row r="1343" spans="1:1" x14ac:dyDescent="0.2">
      <c r="A1343">
        <v>32</v>
      </c>
    </row>
    <row r="1344" spans="1:1" x14ac:dyDescent="0.2">
      <c r="A1344">
        <v>24</v>
      </c>
    </row>
    <row r="1345" spans="1:1" x14ac:dyDescent="0.2">
      <c r="A1345">
        <v>51</v>
      </c>
    </row>
    <row r="1346" spans="1:1" x14ac:dyDescent="0.2">
      <c r="A1346">
        <v>19</v>
      </c>
    </row>
    <row r="1347" spans="1:1" x14ac:dyDescent="0.2">
      <c r="A1347">
        <v>32</v>
      </c>
    </row>
    <row r="1348" spans="1:1" x14ac:dyDescent="0.2">
      <c r="A1348">
        <v>31</v>
      </c>
    </row>
    <row r="1349" spans="1:1" x14ac:dyDescent="0.2">
      <c r="A1349">
        <v>29</v>
      </c>
    </row>
    <row r="1350" spans="1:1" x14ac:dyDescent="0.2">
      <c r="A1350">
        <v>43</v>
      </c>
    </row>
    <row r="1351" spans="1:1" x14ac:dyDescent="0.2">
      <c r="A1351">
        <v>25</v>
      </c>
    </row>
    <row r="1352" spans="1:1" x14ac:dyDescent="0.2">
      <c r="A1352">
        <v>26</v>
      </c>
    </row>
    <row r="1353" spans="1:1" x14ac:dyDescent="0.2">
      <c r="A1353">
        <v>27</v>
      </c>
    </row>
    <row r="1354" spans="1:1" x14ac:dyDescent="0.2">
      <c r="A1354">
        <v>52</v>
      </c>
    </row>
    <row r="1355" spans="1:1" x14ac:dyDescent="0.2">
      <c r="A1355">
        <v>27</v>
      </c>
    </row>
    <row r="1356" spans="1:1" x14ac:dyDescent="0.2">
      <c r="A1356">
        <v>23</v>
      </c>
    </row>
    <row r="1357" spans="1:1" x14ac:dyDescent="0.2">
      <c r="A1357">
        <v>57</v>
      </c>
    </row>
    <row r="1358" spans="1:1" x14ac:dyDescent="0.2">
      <c r="A1358">
        <v>47</v>
      </c>
    </row>
    <row r="1359" spans="1:1" x14ac:dyDescent="0.2">
      <c r="A1359">
        <v>28</v>
      </c>
    </row>
    <row r="1360" spans="1:1" x14ac:dyDescent="0.2">
      <c r="A1360">
        <v>38</v>
      </c>
    </row>
    <row r="1361" spans="1:1" x14ac:dyDescent="0.2">
      <c r="A1361">
        <v>32</v>
      </c>
    </row>
    <row r="1362" spans="1:1" x14ac:dyDescent="0.2">
      <c r="A1362">
        <v>27</v>
      </c>
    </row>
    <row r="1363" spans="1:1" x14ac:dyDescent="0.2">
      <c r="A1363">
        <v>53</v>
      </c>
    </row>
    <row r="1364" spans="1:1" x14ac:dyDescent="0.2">
      <c r="A1364">
        <v>45</v>
      </c>
    </row>
    <row r="1365" spans="1:1" x14ac:dyDescent="0.2">
      <c r="A1365">
        <v>20</v>
      </c>
    </row>
    <row r="1366" spans="1:1" x14ac:dyDescent="0.2">
      <c r="A1366">
        <v>29</v>
      </c>
    </row>
    <row r="1367" spans="1:1" x14ac:dyDescent="0.2">
      <c r="A1367">
        <v>42</v>
      </c>
    </row>
    <row r="1368" spans="1:1" x14ac:dyDescent="0.2">
      <c r="A1368">
        <v>33</v>
      </c>
    </row>
    <row r="1369" spans="1:1" x14ac:dyDescent="0.2">
      <c r="A1369">
        <v>26</v>
      </c>
    </row>
    <row r="1370" spans="1:1" x14ac:dyDescent="0.2">
      <c r="A1370">
        <v>28</v>
      </c>
    </row>
    <row r="1371" spans="1:1" x14ac:dyDescent="0.2">
      <c r="A1371">
        <v>53</v>
      </c>
    </row>
    <row r="1372" spans="1:1" x14ac:dyDescent="0.2">
      <c r="A1372">
        <v>39</v>
      </c>
    </row>
    <row r="1373" spans="1:1" x14ac:dyDescent="0.2">
      <c r="A1373">
        <v>24</v>
      </c>
    </row>
    <row r="1374" spans="1:1" x14ac:dyDescent="0.2">
      <c r="A1374">
        <v>40</v>
      </c>
    </row>
    <row r="1375" spans="1:1" x14ac:dyDescent="0.2">
      <c r="A1375">
        <v>35</v>
      </c>
    </row>
    <row r="1376" spans="1:1" x14ac:dyDescent="0.2">
      <c r="A1376">
        <v>28</v>
      </c>
    </row>
    <row r="1377" spans="1:1" x14ac:dyDescent="0.2">
      <c r="A1377">
        <v>28</v>
      </c>
    </row>
    <row r="1378" spans="1:1" x14ac:dyDescent="0.2">
      <c r="A1378">
        <v>39</v>
      </c>
    </row>
    <row r="1379" spans="1:1" x14ac:dyDescent="0.2">
      <c r="A1379">
        <v>35</v>
      </c>
    </row>
    <row r="1380" spans="1:1" x14ac:dyDescent="0.2">
      <c r="A1380">
        <v>22</v>
      </c>
    </row>
    <row r="1381" spans="1:1" x14ac:dyDescent="0.2">
      <c r="A1381">
        <v>46</v>
      </c>
    </row>
    <row r="1382" spans="1:1" x14ac:dyDescent="0.2">
      <c r="A1382">
        <v>42</v>
      </c>
    </row>
    <row r="1383" spans="1:1" x14ac:dyDescent="0.2">
      <c r="A1383">
        <v>25</v>
      </c>
    </row>
    <row r="1384" spans="1:1" x14ac:dyDescent="0.2">
      <c r="A1384">
        <v>30</v>
      </c>
    </row>
    <row r="1385" spans="1:1" x14ac:dyDescent="0.2">
      <c r="A1385">
        <v>52</v>
      </c>
    </row>
    <row r="1386" spans="1:1" x14ac:dyDescent="0.2">
      <c r="A1386">
        <v>28</v>
      </c>
    </row>
    <row r="1387" spans="1:1" x14ac:dyDescent="0.2">
      <c r="A1387">
        <v>40</v>
      </c>
    </row>
    <row r="1388" spans="1:1" x14ac:dyDescent="0.2">
      <c r="A1388">
        <v>35</v>
      </c>
    </row>
    <row r="1389" spans="1:1" x14ac:dyDescent="0.2">
      <c r="A1389">
        <v>57</v>
      </c>
    </row>
    <row r="1390" spans="1:1" x14ac:dyDescent="0.2">
      <c r="A1390">
        <v>25</v>
      </c>
    </row>
    <row r="1391" spans="1:1" x14ac:dyDescent="0.2">
      <c r="A1391">
        <v>20</v>
      </c>
    </row>
    <row r="1392" spans="1:1" x14ac:dyDescent="0.2">
      <c r="A1392">
        <v>51</v>
      </c>
    </row>
    <row r="1393" spans="1:1" x14ac:dyDescent="0.2">
      <c r="A1393">
        <v>44</v>
      </c>
    </row>
    <row r="1394" spans="1:1" x14ac:dyDescent="0.2">
      <c r="A1394">
        <v>49</v>
      </c>
    </row>
    <row r="1395" spans="1:1" x14ac:dyDescent="0.2">
      <c r="A1395">
        <v>42</v>
      </c>
    </row>
    <row r="1396" spans="1:1" x14ac:dyDescent="0.2">
      <c r="A1396">
        <v>21</v>
      </c>
    </row>
    <row r="1397" spans="1:1" x14ac:dyDescent="0.2">
      <c r="A1397">
        <v>32</v>
      </c>
    </row>
    <row r="1398" spans="1:1" x14ac:dyDescent="0.2">
      <c r="A1398">
        <v>63</v>
      </c>
    </row>
    <row r="1399" spans="1:1" x14ac:dyDescent="0.2">
      <c r="A1399">
        <v>29</v>
      </c>
    </row>
    <row r="1400" spans="1:1" x14ac:dyDescent="0.2">
      <c r="A1400">
        <v>29</v>
      </c>
    </row>
    <row r="1401" spans="1:1" x14ac:dyDescent="0.2">
      <c r="A1401">
        <v>58</v>
      </c>
    </row>
    <row r="1402" spans="1:1" x14ac:dyDescent="0.2">
      <c r="A1402">
        <v>27</v>
      </c>
    </row>
    <row r="1403" spans="1:1" x14ac:dyDescent="0.2">
      <c r="A1403">
        <v>46</v>
      </c>
    </row>
    <row r="1404" spans="1:1" x14ac:dyDescent="0.2">
      <c r="A1404">
        <v>23</v>
      </c>
    </row>
    <row r="1405" spans="1:1" x14ac:dyDescent="0.2">
      <c r="A1405">
        <v>25</v>
      </c>
    </row>
    <row r="1406" spans="1:1" x14ac:dyDescent="0.2">
      <c r="A1406">
        <v>24</v>
      </c>
    </row>
    <row r="1407" spans="1:1" x14ac:dyDescent="0.2">
      <c r="A1407">
        <v>51</v>
      </c>
    </row>
    <row r="1408" spans="1:1" x14ac:dyDescent="0.2">
      <c r="A1408">
        <v>40</v>
      </c>
    </row>
    <row r="1409" spans="1:1" x14ac:dyDescent="0.2">
      <c r="A1409">
        <v>28</v>
      </c>
    </row>
    <row r="1410" spans="1:1" x14ac:dyDescent="0.2">
      <c r="A1410">
        <v>52</v>
      </c>
    </row>
    <row r="1411" spans="1:1" x14ac:dyDescent="0.2">
      <c r="A1411">
        <v>27</v>
      </c>
    </row>
    <row r="1412" spans="1:1" x14ac:dyDescent="0.2">
      <c r="A1412">
        <v>69</v>
      </c>
    </row>
    <row r="1413" spans="1:1" x14ac:dyDescent="0.2">
      <c r="A1413">
        <v>47</v>
      </c>
    </row>
    <row r="1414" spans="1:1" x14ac:dyDescent="0.2">
      <c r="A1414">
        <v>27</v>
      </c>
    </row>
    <row r="1415" spans="1:1" x14ac:dyDescent="0.2">
      <c r="A1415">
        <v>49</v>
      </c>
    </row>
    <row r="1416" spans="1:1" x14ac:dyDescent="0.2">
      <c r="A1416">
        <v>32</v>
      </c>
    </row>
    <row r="1417" spans="1:1" x14ac:dyDescent="0.2">
      <c r="A1417">
        <v>23</v>
      </c>
    </row>
    <row r="1418" spans="1:1" x14ac:dyDescent="0.2">
      <c r="A1418">
        <v>31</v>
      </c>
    </row>
    <row r="1419" spans="1:1" x14ac:dyDescent="0.2">
      <c r="A1419">
        <v>45</v>
      </c>
    </row>
    <row r="1420" spans="1:1" x14ac:dyDescent="0.2">
      <c r="A1420">
        <v>33</v>
      </c>
    </row>
    <row r="1421" spans="1:1" x14ac:dyDescent="0.2">
      <c r="A1421">
        <v>33</v>
      </c>
    </row>
    <row r="1422" spans="1:1" x14ac:dyDescent="0.2">
      <c r="A1422">
        <v>25</v>
      </c>
    </row>
    <row r="1423" spans="1:1" x14ac:dyDescent="0.2">
      <c r="A1423">
        <v>27</v>
      </c>
    </row>
    <row r="1424" spans="1:1" x14ac:dyDescent="0.2">
      <c r="A1424">
        <v>51</v>
      </c>
    </row>
    <row r="1425" spans="1:1" x14ac:dyDescent="0.2">
      <c r="A1425">
        <v>47</v>
      </c>
    </row>
    <row r="1426" spans="1:1" x14ac:dyDescent="0.2">
      <c r="A1426">
        <v>23</v>
      </c>
    </row>
    <row r="1427" spans="1:1" x14ac:dyDescent="0.2">
      <c r="A1427">
        <v>41</v>
      </c>
    </row>
    <row r="1428" spans="1:1" x14ac:dyDescent="0.2">
      <c r="A1428">
        <v>32</v>
      </c>
    </row>
    <row r="1429" spans="1:1" x14ac:dyDescent="0.2">
      <c r="A1429">
        <v>24</v>
      </c>
    </row>
    <row r="1430" spans="1:1" x14ac:dyDescent="0.2">
      <c r="A1430">
        <v>26</v>
      </c>
    </row>
    <row r="1431" spans="1:1" x14ac:dyDescent="0.2">
      <c r="A1431">
        <v>47</v>
      </c>
    </row>
    <row r="1432" spans="1:1" x14ac:dyDescent="0.2">
      <c r="A1432">
        <v>25</v>
      </c>
    </row>
    <row r="1433" spans="1:1" x14ac:dyDescent="0.2">
      <c r="A1433">
        <v>26</v>
      </c>
    </row>
    <row r="1434" spans="1:1" x14ac:dyDescent="0.2">
      <c r="A1434">
        <v>21</v>
      </c>
    </row>
    <row r="1435" spans="1:1" x14ac:dyDescent="0.2">
      <c r="A1435">
        <v>54</v>
      </c>
    </row>
    <row r="1436" spans="1:1" x14ac:dyDescent="0.2">
      <c r="A1436">
        <v>25</v>
      </c>
    </row>
    <row r="1437" spans="1:1" x14ac:dyDescent="0.2">
      <c r="A1437">
        <v>22</v>
      </c>
    </row>
    <row r="1438" spans="1:1" x14ac:dyDescent="0.2">
      <c r="A1438">
        <v>35</v>
      </c>
    </row>
    <row r="1439" spans="1:1" x14ac:dyDescent="0.2">
      <c r="A1439">
        <v>26</v>
      </c>
    </row>
    <row r="1440" spans="1:1" x14ac:dyDescent="0.2">
      <c r="A1440">
        <v>20</v>
      </c>
    </row>
    <row r="1441" spans="1:1" x14ac:dyDescent="0.2">
      <c r="A1441">
        <v>30</v>
      </c>
    </row>
    <row r="1442" spans="1:1" x14ac:dyDescent="0.2">
      <c r="A1442">
        <v>30</v>
      </c>
    </row>
    <row r="1443" spans="1:1" x14ac:dyDescent="0.2">
      <c r="A1443">
        <v>26</v>
      </c>
    </row>
    <row r="1444" spans="1:1" x14ac:dyDescent="0.2">
      <c r="A1444">
        <v>45</v>
      </c>
    </row>
    <row r="1445" spans="1:1" x14ac:dyDescent="0.2">
      <c r="A1445">
        <v>20</v>
      </c>
    </row>
    <row r="1446" spans="1:1" x14ac:dyDescent="0.2">
      <c r="A1446">
        <v>33</v>
      </c>
    </row>
    <row r="1447" spans="1:1" x14ac:dyDescent="0.2">
      <c r="A1447">
        <v>35</v>
      </c>
    </row>
    <row r="1448" spans="1:1" x14ac:dyDescent="0.2">
      <c r="A1448">
        <v>41</v>
      </c>
    </row>
    <row r="1449" spans="1:1" x14ac:dyDescent="0.2">
      <c r="A1449">
        <v>23</v>
      </c>
    </row>
    <row r="1450" spans="1:1" x14ac:dyDescent="0.2">
      <c r="A1450">
        <v>37</v>
      </c>
    </row>
    <row r="1451" spans="1:1" x14ac:dyDescent="0.2">
      <c r="A1451">
        <v>42</v>
      </c>
    </row>
    <row r="1452" spans="1:1" x14ac:dyDescent="0.2">
      <c r="A1452">
        <v>42</v>
      </c>
    </row>
    <row r="1453" spans="1:1" x14ac:dyDescent="0.2">
      <c r="A1453">
        <v>21</v>
      </c>
    </row>
    <row r="1454" spans="1:1" x14ac:dyDescent="0.2">
      <c r="A1454">
        <v>64</v>
      </c>
    </row>
    <row r="1455" spans="1:1" x14ac:dyDescent="0.2">
      <c r="A1455">
        <v>25</v>
      </c>
    </row>
    <row r="1456" spans="1:1" x14ac:dyDescent="0.2">
      <c r="A1456">
        <v>54</v>
      </c>
    </row>
    <row r="1457" spans="1:1" x14ac:dyDescent="0.2">
      <c r="A1457">
        <v>27</v>
      </c>
    </row>
    <row r="1458" spans="1:1" x14ac:dyDescent="0.2">
      <c r="A1458">
        <v>41</v>
      </c>
    </row>
    <row r="1459" spans="1:1" x14ac:dyDescent="0.2">
      <c r="A1459">
        <v>22</v>
      </c>
    </row>
    <row r="1460" spans="1:1" x14ac:dyDescent="0.2">
      <c r="A1460">
        <v>38</v>
      </c>
    </row>
    <row r="1461" spans="1:1" x14ac:dyDescent="0.2">
      <c r="A1461">
        <v>21</v>
      </c>
    </row>
    <row r="1462" spans="1:1" x14ac:dyDescent="0.2">
      <c r="A1462">
        <v>23</v>
      </c>
    </row>
    <row r="1463" spans="1:1" x14ac:dyDescent="0.2">
      <c r="A1463">
        <v>30</v>
      </c>
    </row>
    <row r="1464" spans="1:1" x14ac:dyDescent="0.2">
      <c r="A1464">
        <v>36</v>
      </c>
    </row>
    <row r="1465" spans="1:1" x14ac:dyDescent="0.2">
      <c r="A1465">
        <v>24</v>
      </c>
    </row>
    <row r="1466" spans="1:1" x14ac:dyDescent="0.2">
      <c r="A1466">
        <v>33</v>
      </c>
    </row>
    <row r="1467" spans="1:1" x14ac:dyDescent="0.2">
      <c r="A1467">
        <v>38</v>
      </c>
    </row>
    <row r="1468" spans="1:1" x14ac:dyDescent="0.2">
      <c r="A1468">
        <v>29</v>
      </c>
    </row>
    <row r="1469" spans="1:1" x14ac:dyDescent="0.2">
      <c r="A1469">
        <v>41</v>
      </c>
    </row>
    <row r="1470" spans="1:1" x14ac:dyDescent="0.2">
      <c r="A1470">
        <v>56</v>
      </c>
    </row>
    <row r="1471" spans="1:1" x14ac:dyDescent="0.2">
      <c r="A1471">
        <v>54</v>
      </c>
    </row>
    <row r="1472" spans="1:1" x14ac:dyDescent="0.2">
      <c r="A1472">
        <v>22</v>
      </c>
    </row>
    <row r="1473" spans="1:1" x14ac:dyDescent="0.2">
      <c r="A1473">
        <v>38</v>
      </c>
    </row>
    <row r="1474" spans="1:1" x14ac:dyDescent="0.2">
      <c r="A1474">
        <v>26</v>
      </c>
    </row>
    <row r="1475" spans="1:1" x14ac:dyDescent="0.2">
      <c r="A1475">
        <v>20</v>
      </c>
    </row>
    <row r="1476" spans="1:1" x14ac:dyDescent="0.2">
      <c r="A1476">
        <v>56</v>
      </c>
    </row>
    <row r="1477" spans="1:1" x14ac:dyDescent="0.2">
      <c r="A1477">
        <v>20</v>
      </c>
    </row>
    <row r="1478" spans="1:1" x14ac:dyDescent="0.2">
      <c r="A1478">
        <v>28</v>
      </c>
    </row>
    <row r="1479" spans="1:1" x14ac:dyDescent="0.2">
      <c r="A1479">
        <v>37</v>
      </c>
    </row>
    <row r="1480" spans="1:1" x14ac:dyDescent="0.2">
      <c r="A1480">
        <v>52</v>
      </c>
    </row>
    <row r="1481" spans="1:1" x14ac:dyDescent="0.2">
      <c r="A1481">
        <v>27</v>
      </c>
    </row>
    <row r="1482" spans="1:1" x14ac:dyDescent="0.2">
      <c r="A1482">
        <v>29</v>
      </c>
    </row>
    <row r="1483" spans="1:1" x14ac:dyDescent="0.2">
      <c r="A1483">
        <v>23</v>
      </c>
    </row>
    <row r="1484" spans="1:1" x14ac:dyDescent="0.2">
      <c r="A1484">
        <v>35</v>
      </c>
    </row>
    <row r="1485" spans="1:1" x14ac:dyDescent="0.2">
      <c r="A1485">
        <v>32</v>
      </c>
    </row>
    <row r="1486" spans="1:1" x14ac:dyDescent="0.2">
      <c r="A1486">
        <v>21</v>
      </c>
    </row>
    <row r="1487" spans="1:1" x14ac:dyDescent="0.2">
      <c r="A1487">
        <v>25</v>
      </c>
    </row>
    <row r="1488" spans="1:1" x14ac:dyDescent="0.2">
      <c r="A1488">
        <v>22</v>
      </c>
    </row>
    <row r="1489" spans="1:1" x14ac:dyDescent="0.2">
      <c r="A1489">
        <v>32</v>
      </c>
    </row>
    <row r="1490" spans="1:1" x14ac:dyDescent="0.2">
      <c r="A1490">
        <v>29</v>
      </c>
    </row>
    <row r="1491" spans="1:1" x14ac:dyDescent="0.2">
      <c r="A1491">
        <v>30</v>
      </c>
    </row>
    <row r="1492" spans="1:1" x14ac:dyDescent="0.2">
      <c r="A1492">
        <v>30</v>
      </c>
    </row>
    <row r="1493" spans="1:1" x14ac:dyDescent="0.2">
      <c r="A1493">
        <v>43</v>
      </c>
    </row>
    <row r="1494" spans="1:1" x14ac:dyDescent="0.2">
      <c r="A1494">
        <v>26</v>
      </c>
    </row>
    <row r="1495" spans="1:1" x14ac:dyDescent="0.2">
      <c r="A1495">
        <v>22</v>
      </c>
    </row>
    <row r="1496" spans="1:1" x14ac:dyDescent="0.2">
      <c r="A1496">
        <v>56</v>
      </c>
    </row>
    <row r="1497" spans="1:1" x14ac:dyDescent="0.2">
      <c r="A1497">
        <v>23</v>
      </c>
    </row>
    <row r="1498" spans="1:1" x14ac:dyDescent="0.2">
      <c r="A1498">
        <v>32</v>
      </c>
    </row>
    <row r="1499" spans="1:1" x14ac:dyDescent="0.2">
      <c r="A1499">
        <v>52</v>
      </c>
    </row>
    <row r="1500" spans="1:1" x14ac:dyDescent="0.2">
      <c r="A1500">
        <v>29</v>
      </c>
    </row>
    <row r="1501" spans="1:1" x14ac:dyDescent="0.2">
      <c r="A1501">
        <v>51</v>
      </c>
    </row>
    <row r="1502" spans="1:1" x14ac:dyDescent="0.2">
      <c r="A1502">
        <v>42</v>
      </c>
    </row>
    <row r="1503" spans="1:1" x14ac:dyDescent="0.2">
      <c r="A1503">
        <v>41</v>
      </c>
    </row>
    <row r="1504" spans="1:1" x14ac:dyDescent="0.2">
      <c r="A1504">
        <v>19</v>
      </c>
    </row>
    <row r="1505" spans="1:1" x14ac:dyDescent="0.2">
      <c r="A1505">
        <v>55</v>
      </c>
    </row>
    <row r="1506" spans="1:1" x14ac:dyDescent="0.2">
      <c r="A1506">
        <v>21</v>
      </c>
    </row>
    <row r="1507" spans="1:1" x14ac:dyDescent="0.2">
      <c r="A1507">
        <v>36</v>
      </c>
    </row>
    <row r="1508" spans="1:1" x14ac:dyDescent="0.2">
      <c r="A1508">
        <v>34</v>
      </c>
    </row>
    <row r="1509" spans="1:1" x14ac:dyDescent="0.2">
      <c r="A1509">
        <v>22</v>
      </c>
    </row>
    <row r="1510" spans="1:1" x14ac:dyDescent="0.2">
      <c r="A1510">
        <v>45</v>
      </c>
    </row>
    <row r="1511" spans="1:1" x14ac:dyDescent="0.2">
      <c r="A1511">
        <v>30</v>
      </c>
    </row>
    <row r="1512" spans="1:1" x14ac:dyDescent="0.2">
      <c r="A1512">
        <v>29</v>
      </c>
    </row>
    <row r="1513" spans="1:1" x14ac:dyDescent="0.2">
      <c r="A1513">
        <v>54</v>
      </c>
    </row>
    <row r="1514" spans="1:1" x14ac:dyDescent="0.2">
      <c r="A1514">
        <v>30</v>
      </c>
    </row>
    <row r="1515" spans="1:1" x14ac:dyDescent="0.2">
      <c r="A1515">
        <v>35</v>
      </c>
    </row>
    <row r="1516" spans="1:1" x14ac:dyDescent="0.2">
      <c r="A1516">
        <v>51</v>
      </c>
    </row>
    <row r="1517" spans="1:1" x14ac:dyDescent="0.2">
      <c r="A1517">
        <v>45</v>
      </c>
    </row>
    <row r="1518" spans="1:1" x14ac:dyDescent="0.2">
      <c r="A1518">
        <v>27</v>
      </c>
    </row>
    <row r="1519" spans="1:1" x14ac:dyDescent="0.2">
      <c r="A1519">
        <v>24</v>
      </c>
    </row>
    <row r="1520" spans="1:1" x14ac:dyDescent="0.2">
      <c r="A1520">
        <v>25</v>
      </c>
    </row>
    <row r="1521" spans="1:1" x14ac:dyDescent="0.2">
      <c r="A1521">
        <v>24</v>
      </c>
    </row>
    <row r="1522" spans="1:1" x14ac:dyDescent="0.2">
      <c r="A1522">
        <v>50</v>
      </c>
    </row>
    <row r="1523" spans="1:1" x14ac:dyDescent="0.2">
      <c r="A1523">
        <v>23</v>
      </c>
    </row>
    <row r="1524" spans="1:1" x14ac:dyDescent="0.2">
      <c r="A1524">
        <v>42</v>
      </c>
    </row>
    <row r="1525" spans="1:1" x14ac:dyDescent="0.2">
      <c r="A1525">
        <v>55</v>
      </c>
    </row>
    <row r="1526" spans="1:1" x14ac:dyDescent="0.2">
      <c r="A1526">
        <v>29</v>
      </c>
    </row>
    <row r="1527" spans="1:1" x14ac:dyDescent="0.2">
      <c r="A1527">
        <v>36</v>
      </c>
    </row>
    <row r="1528" spans="1:1" x14ac:dyDescent="0.2">
      <c r="A1528">
        <v>23</v>
      </c>
    </row>
    <row r="1529" spans="1:1" x14ac:dyDescent="0.2">
      <c r="A1529">
        <v>27</v>
      </c>
    </row>
    <row r="1530" spans="1:1" x14ac:dyDescent="0.2">
      <c r="A1530">
        <v>38</v>
      </c>
    </row>
    <row r="1531" spans="1:1" x14ac:dyDescent="0.2">
      <c r="A1531">
        <v>69</v>
      </c>
    </row>
    <row r="1532" spans="1:1" x14ac:dyDescent="0.2">
      <c r="A1532">
        <v>21</v>
      </c>
    </row>
    <row r="1533" spans="1:1" x14ac:dyDescent="0.2">
      <c r="A1533">
        <v>59</v>
      </c>
    </row>
    <row r="1534" spans="1:1" x14ac:dyDescent="0.2">
      <c r="A1534">
        <v>39</v>
      </c>
    </row>
    <row r="1535" spans="1:1" x14ac:dyDescent="0.2">
      <c r="A1535">
        <v>29</v>
      </c>
    </row>
    <row r="1536" spans="1:1" x14ac:dyDescent="0.2">
      <c r="A1536">
        <v>22</v>
      </c>
    </row>
    <row r="1537" spans="1:1" x14ac:dyDescent="0.2">
      <c r="A1537">
        <v>28</v>
      </c>
    </row>
    <row r="1538" spans="1:1" x14ac:dyDescent="0.2">
      <c r="A1538">
        <v>34</v>
      </c>
    </row>
    <row r="1539" spans="1:1" x14ac:dyDescent="0.2">
      <c r="A1539">
        <v>44</v>
      </c>
    </row>
    <row r="1540" spans="1:1" x14ac:dyDescent="0.2">
      <c r="A1540">
        <v>27</v>
      </c>
    </row>
    <row r="1541" spans="1:1" x14ac:dyDescent="0.2">
      <c r="A1541">
        <v>25</v>
      </c>
    </row>
    <row r="1542" spans="1:1" x14ac:dyDescent="0.2">
      <c r="A1542">
        <v>31</v>
      </c>
    </row>
    <row r="1543" spans="1:1" x14ac:dyDescent="0.2">
      <c r="A1543">
        <v>35</v>
      </c>
    </row>
    <row r="1544" spans="1:1" x14ac:dyDescent="0.2">
      <c r="A1544">
        <v>27</v>
      </c>
    </row>
    <row r="1545" spans="1:1" x14ac:dyDescent="0.2">
      <c r="A1545">
        <v>30</v>
      </c>
    </row>
    <row r="1546" spans="1:1" x14ac:dyDescent="0.2">
      <c r="A1546">
        <v>33</v>
      </c>
    </row>
    <row r="1547" spans="1:1" x14ac:dyDescent="0.2">
      <c r="A1547">
        <v>29</v>
      </c>
    </row>
    <row r="1548" spans="1:1" x14ac:dyDescent="0.2">
      <c r="A1548">
        <v>50</v>
      </c>
    </row>
    <row r="1549" spans="1:1" x14ac:dyDescent="0.2">
      <c r="A1549">
        <v>28</v>
      </c>
    </row>
    <row r="1550" spans="1:1" x14ac:dyDescent="0.2">
      <c r="A1550">
        <v>20</v>
      </c>
    </row>
    <row r="1551" spans="1:1" x14ac:dyDescent="0.2">
      <c r="A1551">
        <v>60</v>
      </c>
    </row>
    <row r="1552" spans="1:1" x14ac:dyDescent="0.2">
      <c r="A1552">
        <v>53</v>
      </c>
    </row>
    <row r="1553" spans="1:1" x14ac:dyDescent="0.2">
      <c r="A1553">
        <v>38</v>
      </c>
    </row>
    <row r="1554" spans="1:1" x14ac:dyDescent="0.2">
      <c r="A1554">
        <v>51</v>
      </c>
    </row>
    <row r="1555" spans="1:1" x14ac:dyDescent="0.2">
      <c r="A1555">
        <v>25</v>
      </c>
    </row>
    <row r="1556" spans="1:1" x14ac:dyDescent="0.2">
      <c r="A1556">
        <v>23</v>
      </c>
    </row>
    <row r="1557" spans="1:1" x14ac:dyDescent="0.2">
      <c r="A1557">
        <v>27</v>
      </c>
    </row>
    <row r="1558" spans="1:1" x14ac:dyDescent="0.2">
      <c r="A1558">
        <v>54</v>
      </c>
    </row>
    <row r="1559" spans="1:1" x14ac:dyDescent="0.2">
      <c r="A1559">
        <v>26</v>
      </c>
    </row>
    <row r="1560" spans="1:1" x14ac:dyDescent="0.2">
      <c r="A1560">
        <v>24</v>
      </c>
    </row>
    <row r="1561" spans="1:1" x14ac:dyDescent="0.2">
      <c r="A1561">
        <v>55</v>
      </c>
    </row>
    <row r="1562" spans="1:1" x14ac:dyDescent="0.2">
      <c r="A1562">
        <v>35</v>
      </c>
    </row>
    <row r="1563" spans="1:1" x14ac:dyDescent="0.2">
      <c r="A1563">
        <v>26</v>
      </c>
    </row>
    <row r="1564" spans="1:1" x14ac:dyDescent="0.2">
      <c r="A1564">
        <v>75</v>
      </c>
    </row>
    <row r="1565" spans="1:1" x14ac:dyDescent="0.2">
      <c r="A1565">
        <v>30</v>
      </c>
    </row>
    <row r="1566" spans="1:1" x14ac:dyDescent="0.2">
      <c r="A1566">
        <v>36</v>
      </c>
    </row>
    <row r="1567" spans="1:1" x14ac:dyDescent="0.2">
      <c r="A1567">
        <v>56</v>
      </c>
    </row>
    <row r="1568" spans="1:1" x14ac:dyDescent="0.2">
      <c r="A1568">
        <v>24</v>
      </c>
    </row>
    <row r="1569" spans="1:1" x14ac:dyDescent="0.2">
      <c r="A1569">
        <v>34</v>
      </c>
    </row>
    <row r="1570" spans="1:1" x14ac:dyDescent="0.2">
      <c r="A1570">
        <v>25</v>
      </c>
    </row>
    <row r="1571" spans="1:1" x14ac:dyDescent="0.2">
      <c r="A1571">
        <v>39</v>
      </c>
    </row>
    <row r="1572" spans="1:1" x14ac:dyDescent="0.2">
      <c r="A1572">
        <v>46</v>
      </c>
    </row>
    <row r="1573" spans="1:1" x14ac:dyDescent="0.2">
      <c r="A1573">
        <v>27</v>
      </c>
    </row>
    <row r="1574" spans="1:1" x14ac:dyDescent="0.2">
      <c r="A1574">
        <v>24</v>
      </c>
    </row>
    <row r="1575" spans="1:1" x14ac:dyDescent="0.2">
      <c r="A1575">
        <v>32</v>
      </c>
    </row>
    <row r="1576" spans="1:1" x14ac:dyDescent="0.2">
      <c r="A1576">
        <v>28</v>
      </c>
    </row>
    <row r="1577" spans="1:1" x14ac:dyDescent="0.2">
      <c r="A1577">
        <v>42</v>
      </c>
    </row>
    <row r="1578" spans="1:1" x14ac:dyDescent="0.2">
      <c r="A1578">
        <v>59</v>
      </c>
    </row>
    <row r="1579" spans="1:1" x14ac:dyDescent="0.2">
      <c r="A1579">
        <v>39</v>
      </c>
    </row>
    <row r="1580" spans="1:1" x14ac:dyDescent="0.2">
      <c r="A1580">
        <v>55</v>
      </c>
    </row>
    <row r="1581" spans="1:1" x14ac:dyDescent="0.2">
      <c r="A1581">
        <v>27</v>
      </c>
    </row>
    <row r="1582" spans="1:1" x14ac:dyDescent="0.2">
      <c r="A1582">
        <v>46</v>
      </c>
    </row>
    <row r="1583" spans="1:1" x14ac:dyDescent="0.2">
      <c r="A1583">
        <v>29</v>
      </c>
    </row>
    <row r="1584" spans="1:1" x14ac:dyDescent="0.2">
      <c r="A1584">
        <v>37</v>
      </c>
    </row>
    <row r="1585" spans="1:1" x14ac:dyDescent="0.2">
      <c r="A1585">
        <v>25</v>
      </c>
    </row>
    <row r="1586" spans="1:1" x14ac:dyDescent="0.2">
      <c r="A1586">
        <v>26</v>
      </c>
    </row>
    <row r="1587" spans="1:1" x14ac:dyDescent="0.2">
      <c r="A1587">
        <v>29</v>
      </c>
    </row>
    <row r="1588" spans="1:1" x14ac:dyDescent="0.2">
      <c r="A1588">
        <v>55</v>
      </c>
    </row>
    <row r="1589" spans="1:1" x14ac:dyDescent="0.2">
      <c r="A1589">
        <v>35</v>
      </c>
    </row>
    <row r="1590" spans="1:1" x14ac:dyDescent="0.2">
      <c r="A1590">
        <v>33</v>
      </c>
    </row>
    <row r="1591" spans="1:1" x14ac:dyDescent="0.2">
      <c r="A1591">
        <v>43</v>
      </c>
    </row>
    <row r="1592" spans="1:1" x14ac:dyDescent="0.2">
      <c r="A1592">
        <v>53</v>
      </c>
    </row>
    <row r="1593" spans="1:1" x14ac:dyDescent="0.2">
      <c r="A1593">
        <v>60</v>
      </c>
    </row>
    <row r="1594" spans="1:1" x14ac:dyDescent="0.2">
      <c r="A1594">
        <v>57</v>
      </c>
    </row>
    <row r="1595" spans="1:1" x14ac:dyDescent="0.2">
      <c r="A1595">
        <v>21</v>
      </c>
    </row>
    <row r="1596" spans="1:1" x14ac:dyDescent="0.2">
      <c r="A1596">
        <v>55</v>
      </c>
    </row>
    <row r="1597" spans="1:1" x14ac:dyDescent="0.2">
      <c r="A1597">
        <v>27</v>
      </c>
    </row>
    <row r="1598" spans="1:1" x14ac:dyDescent="0.2">
      <c r="A1598">
        <v>40</v>
      </c>
    </row>
    <row r="1599" spans="1:1" x14ac:dyDescent="0.2">
      <c r="A1599">
        <v>57</v>
      </c>
    </row>
    <row r="1600" spans="1:1" x14ac:dyDescent="0.2">
      <c r="A1600">
        <v>37</v>
      </c>
    </row>
    <row r="1601" spans="1:1" x14ac:dyDescent="0.2">
      <c r="A1601">
        <v>36</v>
      </c>
    </row>
    <row r="1602" spans="1:1" x14ac:dyDescent="0.2">
      <c r="A1602">
        <v>32</v>
      </c>
    </row>
    <row r="1603" spans="1:1" x14ac:dyDescent="0.2">
      <c r="A1603">
        <v>32</v>
      </c>
    </row>
    <row r="1604" spans="1:1" x14ac:dyDescent="0.2">
      <c r="A1604">
        <v>26</v>
      </c>
    </row>
    <row r="1605" spans="1:1" x14ac:dyDescent="0.2">
      <c r="A1605">
        <v>36</v>
      </c>
    </row>
    <row r="1606" spans="1:1" x14ac:dyDescent="0.2">
      <c r="A1606">
        <v>22</v>
      </c>
    </row>
    <row r="1607" spans="1:1" x14ac:dyDescent="0.2">
      <c r="A1607">
        <v>31</v>
      </c>
    </row>
    <row r="1608" spans="1:1" x14ac:dyDescent="0.2">
      <c r="A1608">
        <v>26</v>
      </c>
    </row>
    <row r="1609" spans="1:1" x14ac:dyDescent="0.2">
      <c r="A1609">
        <v>50</v>
      </c>
    </row>
    <row r="1610" spans="1:1" x14ac:dyDescent="0.2">
      <c r="A1610">
        <v>38</v>
      </c>
    </row>
    <row r="1611" spans="1:1" x14ac:dyDescent="0.2">
      <c r="A1611">
        <v>21</v>
      </c>
    </row>
    <row r="1612" spans="1:1" x14ac:dyDescent="0.2">
      <c r="A1612">
        <v>47</v>
      </c>
    </row>
    <row r="1613" spans="1:1" x14ac:dyDescent="0.2">
      <c r="A1613">
        <v>30</v>
      </c>
    </row>
    <row r="1614" spans="1:1" x14ac:dyDescent="0.2">
      <c r="A1614">
        <v>36</v>
      </c>
    </row>
    <row r="1615" spans="1:1" x14ac:dyDescent="0.2">
      <c r="A1615">
        <v>43</v>
      </c>
    </row>
    <row r="1616" spans="1:1" x14ac:dyDescent="0.2">
      <c r="A1616">
        <v>38</v>
      </c>
    </row>
    <row r="1617" spans="1:1" x14ac:dyDescent="0.2">
      <c r="A1617">
        <v>52</v>
      </c>
    </row>
    <row r="1618" spans="1:1" x14ac:dyDescent="0.2">
      <c r="A1618">
        <v>35</v>
      </c>
    </row>
    <row r="1619" spans="1:1" x14ac:dyDescent="0.2">
      <c r="A1619">
        <v>35</v>
      </c>
    </row>
    <row r="1620" spans="1:1" x14ac:dyDescent="0.2">
      <c r="A1620">
        <v>38</v>
      </c>
    </row>
    <row r="1621" spans="1:1" x14ac:dyDescent="0.2">
      <c r="A1621">
        <v>53</v>
      </c>
    </row>
    <row r="1622" spans="1:1" x14ac:dyDescent="0.2">
      <c r="A1622">
        <v>51</v>
      </c>
    </row>
    <row r="1623" spans="1:1" x14ac:dyDescent="0.2">
      <c r="A1623">
        <v>53</v>
      </c>
    </row>
    <row r="1624" spans="1:1" x14ac:dyDescent="0.2">
      <c r="A1624">
        <v>57</v>
      </c>
    </row>
    <row r="1625" spans="1:1" x14ac:dyDescent="0.2">
      <c r="A1625">
        <v>22</v>
      </c>
    </row>
    <row r="1626" spans="1:1" x14ac:dyDescent="0.2">
      <c r="A1626">
        <v>21</v>
      </c>
    </row>
    <row r="1627" spans="1:1" x14ac:dyDescent="0.2">
      <c r="A1627">
        <v>26</v>
      </c>
    </row>
    <row r="1628" spans="1:1" x14ac:dyDescent="0.2">
      <c r="A1628">
        <v>24</v>
      </c>
    </row>
    <row r="1629" spans="1:1" x14ac:dyDescent="0.2">
      <c r="A1629">
        <v>48</v>
      </c>
    </row>
    <row r="1630" spans="1:1" x14ac:dyDescent="0.2">
      <c r="A1630">
        <v>27</v>
      </c>
    </row>
    <row r="1631" spans="1:1" x14ac:dyDescent="0.2">
      <c r="A1631">
        <v>49</v>
      </c>
    </row>
    <row r="1632" spans="1:1" x14ac:dyDescent="0.2">
      <c r="A1632">
        <v>47</v>
      </c>
    </row>
    <row r="1633" spans="1:1" x14ac:dyDescent="0.2">
      <c r="A1633">
        <v>30</v>
      </c>
    </row>
    <row r="1634" spans="1:1" x14ac:dyDescent="0.2">
      <c r="A1634">
        <v>55</v>
      </c>
    </row>
    <row r="1635" spans="1:1" x14ac:dyDescent="0.2">
      <c r="A1635">
        <v>44</v>
      </c>
    </row>
    <row r="1636" spans="1:1" x14ac:dyDescent="0.2">
      <c r="A1636">
        <v>20</v>
      </c>
    </row>
    <row r="1637" spans="1:1" x14ac:dyDescent="0.2">
      <c r="A1637">
        <v>23</v>
      </c>
    </row>
    <row r="1638" spans="1:1" x14ac:dyDescent="0.2">
      <c r="A1638">
        <v>34</v>
      </c>
    </row>
    <row r="1639" spans="1:1" x14ac:dyDescent="0.2">
      <c r="A1639">
        <v>45</v>
      </c>
    </row>
    <row r="1640" spans="1:1" x14ac:dyDescent="0.2">
      <c r="A1640">
        <v>38</v>
      </c>
    </row>
    <row r="1641" spans="1:1" x14ac:dyDescent="0.2">
      <c r="A1641">
        <v>50</v>
      </c>
    </row>
    <row r="1642" spans="1:1" x14ac:dyDescent="0.2">
      <c r="A1642">
        <v>32</v>
      </c>
    </row>
    <row r="1643" spans="1:1" x14ac:dyDescent="0.2">
      <c r="A1643">
        <v>29</v>
      </c>
    </row>
    <row r="1644" spans="1:1" x14ac:dyDescent="0.2">
      <c r="A1644">
        <v>26</v>
      </c>
    </row>
    <row r="1645" spans="1:1" x14ac:dyDescent="0.2">
      <c r="A1645">
        <v>44</v>
      </c>
    </row>
    <row r="1646" spans="1:1" x14ac:dyDescent="0.2">
      <c r="A1646">
        <v>22</v>
      </c>
    </row>
    <row r="1647" spans="1:1" x14ac:dyDescent="0.2">
      <c r="A1647">
        <v>47</v>
      </c>
    </row>
    <row r="1648" spans="1:1" x14ac:dyDescent="0.2">
      <c r="A1648">
        <v>23</v>
      </c>
    </row>
    <row r="1649" spans="1:1" x14ac:dyDescent="0.2">
      <c r="A1649">
        <v>49</v>
      </c>
    </row>
    <row r="1650" spans="1:1" x14ac:dyDescent="0.2">
      <c r="A1650">
        <v>35</v>
      </c>
    </row>
    <row r="1651" spans="1:1" x14ac:dyDescent="0.2">
      <c r="A1651">
        <v>60</v>
      </c>
    </row>
    <row r="1652" spans="1:1" x14ac:dyDescent="0.2">
      <c r="A1652">
        <v>49</v>
      </c>
    </row>
    <row r="1653" spans="1:1" x14ac:dyDescent="0.2">
      <c r="A1653">
        <v>59</v>
      </c>
    </row>
    <row r="1654" spans="1:1" x14ac:dyDescent="0.2">
      <c r="A1654">
        <v>32</v>
      </c>
    </row>
    <row r="1655" spans="1:1" x14ac:dyDescent="0.2">
      <c r="A1655">
        <v>28</v>
      </c>
    </row>
    <row r="1656" spans="1:1" x14ac:dyDescent="0.2">
      <c r="A1656">
        <v>24</v>
      </c>
    </row>
    <row r="1657" spans="1:1" x14ac:dyDescent="0.2">
      <c r="A1657">
        <v>40</v>
      </c>
    </row>
    <row r="1658" spans="1:1" x14ac:dyDescent="0.2">
      <c r="A1658">
        <v>32</v>
      </c>
    </row>
    <row r="1659" spans="1:1" x14ac:dyDescent="0.2">
      <c r="A1659">
        <v>54</v>
      </c>
    </row>
    <row r="1660" spans="1:1" x14ac:dyDescent="0.2">
      <c r="A1660">
        <v>26</v>
      </c>
    </row>
    <row r="1661" spans="1:1" x14ac:dyDescent="0.2">
      <c r="A1661">
        <v>27</v>
      </c>
    </row>
    <row r="1662" spans="1:1" x14ac:dyDescent="0.2">
      <c r="A1662">
        <v>34</v>
      </c>
    </row>
    <row r="1663" spans="1:1" x14ac:dyDescent="0.2">
      <c r="A1663">
        <v>29</v>
      </c>
    </row>
    <row r="1664" spans="1:1" x14ac:dyDescent="0.2">
      <c r="A1664">
        <v>40</v>
      </c>
    </row>
    <row r="1665" spans="1:1" x14ac:dyDescent="0.2">
      <c r="A1665">
        <v>25</v>
      </c>
    </row>
    <row r="1666" spans="1:1" x14ac:dyDescent="0.2">
      <c r="A1666">
        <v>34</v>
      </c>
    </row>
    <row r="1667" spans="1:1" x14ac:dyDescent="0.2">
      <c r="A1667">
        <v>62</v>
      </c>
    </row>
    <row r="1668" spans="1:1" x14ac:dyDescent="0.2">
      <c r="A1668">
        <v>20</v>
      </c>
    </row>
    <row r="1669" spans="1:1" x14ac:dyDescent="0.2">
      <c r="A1669">
        <v>37</v>
      </c>
    </row>
    <row r="1670" spans="1:1" x14ac:dyDescent="0.2">
      <c r="A1670">
        <v>30</v>
      </c>
    </row>
    <row r="1671" spans="1:1" x14ac:dyDescent="0.2">
      <c r="A1671">
        <v>23</v>
      </c>
    </row>
    <row r="1672" spans="1:1" x14ac:dyDescent="0.2">
      <c r="A1672">
        <v>23</v>
      </c>
    </row>
    <row r="1673" spans="1:1" x14ac:dyDescent="0.2">
      <c r="A1673">
        <v>20</v>
      </c>
    </row>
    <row r="1674" spans="1:1" x14ac:dyDescent="0.2">
      <c r="A1674">
        <v>29</v>
      </c>
    </row>
    <row r="1675" spans="1:1" x14ac:dyDescent="0.2">
      <c r="A1675">
        <v>24</v>
      </c>
    </row>
    <row r="1676" spans="1:1" x14ac:dyDescent="0.2">
      <c r="A1676">
        <v>22</v>
      </c>
    </row>
    <row r="1677" spans="1:1" x14ac:dyDescent="0.2">
      <c r="A1677">
        <v>54</v>
      </c>
    </row>
    <row r="1678" spans="1:1" x14ac:dyDescent="0.2">
      <c r="A1678">
        <v>51</v>
      </c>
    </row>
    <row r="1679" spans="1:1" x14ac:dyDescent="0.2">
      <c r="A1679">
        <v>66</v>
      </c>
    </row>
    <row r="1680" spans="1:1" x14ac:dyDescent="0.2">
      <c r="A1680">
        <v>31</v>
      </c>
    </row>
    <row r="1681" spans="1:1" x14ac:dyDescent="0.2">
      <c r="A1681">
        <v>50</v>
      </c>
    </row>
    <row r="1682" spans="1:1" x14ac:dyDescent="0.2">
      <c r="A1682">
        <v>50</v>
      </c>
    </row>
    <row r="1683" spans="1:1" x14ac:dyDescent="0.2">
      <c r="A1683">
        <v>40</v>
      </c>
    </row>
    <row r="1684" spans="1:1" x14ac:dyDescent="0.2">
      <c r="A1684">
        <v>30</v>
      </c>
    </row>
    <row r="1685" spans="1:1" x14ac:dyDescent="0.2">
      <c r="A1685">
        <v>24</v>
      </c>
    </row>
    <row r="1686" spans="1:1" x14ac:dyDescent="0.2">
      <c r="A1686">
        <v>24</v>
      </c>
    </row>
    <row r="1687" spans="1:1" x14ac:dyDescent="0.2">
      <c r="A1687">
        <v>23</v>
      </c>
    </row>
    <row r="1688" spans="1:1" x14ac:dyDescent="0.2">
      <c r="A1688">
        <v>25</v>
      </c>
    </row>
    <row r="1689" spans="1:1" x14ac:dyDescent="0.2">
      <c r="A1689">
        <v>24</v>
      </c>
    </row>
    <row r="1690" spans="1:1" x14ac:dyDescent="0.2">
      <c r="A1690">
        <v>54</v>
      </c>
    </row>
    <row r="1691" spans="1:1" x14ac:dyDescent="0.2">
      <c r="A1691">
        <v>31</v>
      </c>
    </row>
    <row r="1692" spans="1:1" x14ac:dyDescent="0.2">
      <c r="A1692">
        <v>25</v>
      </c>
    </row>
    <row r="1693" spans="1:1" x14ac:dyDescent="0.2">
      <c r="A1693">
        <v>46</v>
      </c>
    </row>
    <row r="1694" spans="1:1" x14ac:dyDescent="0.2">
      <c r="A1694">
        <v>30</v>
      </c>
    </row>
    <row r="1695" spans="1:1" x14ac:dyDescent="0.2">
      <c r="A1695">
        <v>24</v>
      </c>
    </row>
    <row r="1696" spans="1:1" x14ac:dyDescent="0.2">
      <c r="A1696">
        <v>35</v>
      </c>
    </row>
    <row r="1697" spans="1:1" x14ac:dyDescent="0.2">
      <c r="A1697">
        <v>35</v>
      </c>
    </row>
    <row r="1698" spans="1:1" x14ac:dyDescent="0.2">
      <c r="A1698">
        <v>25</v>
      </c>
    </row>
    <row r="1699" spans="1:1" x14ac:dyDescent="0.2">
      <c r="A1699">
        <v>22</v>
      </c>
    </row>
    <row r="1700" spans="1:1" x14ac:dyDescent="0.2">
      <c r="A1700">
        <v>32</v>
      </c>
    </row>
    <row r="1701" spans="1:1" x14ac:dyDescent="0.2">
      <c r="A1701">
        <v>25</v>
      </c>
    </row>
    <row r="1702" spans="1:1" x14ac:dyDescent="0.2">
      <c r="A1702">
        <v>22</v>
      </c>
    </row>
    <row r="1703" spans="1:1" x14ac:dyDescent="0.2">
      <c r="A1703">
        <v>33</v>
      </c>
    </row>
    <row r="1704" spans="1:1" x14ac:dyDescent="0.2">
      <c r="A1704">
        <v>38</v>
      </c>
    </row>
    <row r="1705" spans="1:1" x14ac:dyDescent="0.2">
      <c r="A1705">
        <v>49</v>
      </c>
    </row>
    <row r="1706" spans="1:1" x14ac:dyDescent="0.2">
      <c r="A1706">
        <v>30</v>
      </c>
    </row>
    <row r="1707" spans="1:1" x14ac:dyDescent="0.2">
      <c r="A1707">
        <v>33</v>
      </c>
    </row>
    <row r="1708" spans="1:1" x14ac:dyDescent="0.2">
      <c r="A1708">
        <v>24</v>
      </c>
    </row>
    <row r="1709" spans="1:1" x14ac:dyDescent="0.2">
      <c r="A1709">
        <v>23</v>
      </c>
    </row>
    <row r="1710" spans="1:1" x14ac:dyDescent="0.2">
      <c r="A1710">
        <v>33</v>
      </c>
    </row>
    <row r="1711" spans="1:1" x14ac:dyDescent="0.2">
      <c r="A1711">
        <v>37</v>
      </c>
    </row>
    <row r="1712" spans="1:1" x14ac:dyDescent="0.2">
      <c r="A1712">
        <v>40</v>
      </c>
    </row>
    <row r="1713" spans="1:1" x14ac:dyDescent="0.2">
      <c r="A1713">
        <v>54</v>
      </c>
    </row>
    <row r="1714" spans="1:1" x14ac:dyDescent="0.2">
      <c r="A1714">
        <v>23</v>
      </c>
    </row>
    <row r="1715" spans="1:1" x14ac:dyDescent="0.2">
      <c r="A1715">
        <v>27</v>
      </c>
    </row>
    <row r="1716" spans="1:1" x14ac:dyDescent="0.2">
      <c r="A1716">
        <v>43</v>
      </c>
    </row>
    <row r="1717" spans="1:1" x14ac:dyDescent="0.2">
      <c r="A1717">
        <v>26</v>
      </c>
    </row>
    <row r="1718" spans="1:1" x14ac:dyDescent="0.2">
      <c r="A1718">
        <v>35</v>
      </c>
    </row>
    <row r="1719" spans="1:1" x14ac:dyDescent="0.2">
      <c r="A1719">
        <v>25</v>
      </c>
    </row>
    <row r="1720" spans="1:1" x14ac:dyDescent="0.2">
      <c r="A1720">
        <v>61</v>
      </c>
    </row>
    <row r="1721" spans="1:1" x14ac:dyDescent="0.2">
      <c r="A1721">
        <v>27</v>
      </c>
    </row>
    <row r="1722" spans="1:1" x14ac:dyDescent="0.2">
      <c r="A1722">
        <v>42</v>
      </c>
    </row>
    <row r="1723" spans="1:1" x14ac:dyDescent="0.2">
      <c r="A1723">
        <v>30</v>
      </c>
    </row>
    <row r="1724" spans="1:1" x14ac:dyDescent="0.2">
      <c r="A1724">
        <v>42</v>
      </c>
    </row>
    <row r="1725" spans="1:1" x14ac:dyDescent="0.2">
      <c r="A1725">
        <v>53</v>
      </c>
    </row>
    <row r="1726" spans="1:1" x14ac:dyDescent="0.2">
      <c r="A1726">
        <v>27</v>
      </c>
    </row>
    <row r="1727" spans="1:1" x14ac:dyDescent="0.2">
      <c r="A1727">
        <v>25</v>
      </c>
    </row>
    <row r="1728" spans="1:1" x14ac:dyDescent="0.2">
      <c r="A1728">
        <v>52</v>
      </c>
    </row>
    <row r="1729" spans="1:1" x14ac:dyDescent="0.2">
      <c r="A1729">
        <v>26</v>
      </c>
    </row>
    <row r="1730" spans="1:1" x14ac:dyDescent="0.2">
      <c r="A1730">
        <v>39</v>
      </c>
    </row>
    <row r="1731" spans="1:1" x14ac:dyDescent="0.2">
      <c r="A1731">
        <v>47</v>
      </c>
    </row>
    <row r="1732" spans="1:1" x14ac:dyDescent="0.2">
      <c r="A1732">
        <v>50</v>
      </c>
    </row>
    <row r="1733" spans="1:1" x14ac:dyDescent="0.2">
      <c r="A1733">
        <v>25</v>
      </c>
    </row>
    <row r="1734" spans="1:1" x14ac:dyDescent="0.2">
      <c r="A1734">
        <v>52</v>
      </c>
    </row>
    <row r="1735" spans="1:1" x14ac:dyDescent="0.2">
      <c r="A1735">
        <v>41</v>
      </c>
    </row>
    <row r="1736" spans="1:1" x14ac:dyDescent="0.2">
      <c r="A1736">
        <v>37</v>
      </c>
    </row>
    <row r="1737" spans="1:1" x14ac:dyDescent="0.2">
      <c r="A1737">
        <v>24</v>
      </c>
    </row>
    <row r="1738" spans="1:1" x14ac:dyDescent="0.2">
      <c r="A1738">
        <v>34</v>
      </c>
    </row>
    <row r="1739" spans="1:1" x14ac:dyDescent="0.2">
      <c r="A1739">
        <v>30</v>
      </c>
    </row>
    <row r="1740" spans="1:1" x14ac:dyDescent="0.2">
      <c r="A1740">
        <v>20</v>
      </c>
    </row>
    <row r="1741" spans="1:1" x14ac:dyDescent="0.2">
      <c r="A1741">
        <v>69</v>
      </c>
    </row>
    <row r="1742" spans="1:1" x14ac:dyDescent="0.2">
      <c r="A1742">
        <v>24</v>
      </c>
    </row>
    <row r="1743" spans="1:1" x14ac:dyDescent="0.2">
      <c r="A1743">
        <v>20</v>
      </c>
    </row>
    <row r="1744" spans="1:1" x14ac:dyDescent="0.2">
      <c r="A1744">
        <v>40</v>
      </c>
    </row>
    <row r="1745" spans="1:1" x14ac:dyDescent="0.2">
      <c r="A1745">
        <v>28</v>
      </c>
    </row>
    <row r="1746" spans="1:1" x14ac:dyDescent="0.2">
      <c r="A1746">
        <v>27</v>
      </c>
    </row>
    <row r="1747" spans="1:1" x14ac:dyDescent="0.2">
      <c r="A1747">
        <v>25</v>
      </c>
    </row>
    <row r="1748" spans="1:1" x14ac:dyDescent="0.2">
      <c r="A1748">
        <v>31</v>
      </c>
    </row>
    <row r="1749" spans="1:1" x14ac:dyDescent="0.2">
      <c r="A1749">
        <v>22</v>
      </c>
    </row>
    <row r="1750" spans="1:1" x14ac:dyDescent="0.2">
      <c r="A1750">
        <v>62</v>
      </c>
    </row>
    <row r="1751" spans="1:1" x14ac:dyDescent="0.2">
      <c r="A1751">
        <v>23</v>
      </c>
    </row>
    <row r="1752" spans="1:1" x14ac:dyDescent="0.2">
      <c r="A1752">
        <v>39</v>
      </c>
    </row>
    <row r="1753" spans="1:1" x14ac:dyDescent="0.2">
      <c r="A1753">
        <v>60</v>
      </c>
    </row>
    <row r="1754" spans="1:1" x14ac:dyDescent="0.2">
      <c r="A1754">
        <v>32</v>
      </c>
    </row>
    <row r="1755" spans="1:1" x14ac:dyDescent="0.2">
      <c r="A1755">
        <v>35</v>
      </c>
    </row>
    <row r="1756" spans="1:1" x14ac:dyDescent="0.2">
      <c r="A1756">
        <v>24</v>
      </c>
    </row>
    <row r="1757" spans="1:1" x14ac:dyDescent="0.2">
      <c r="A1757">
        <v>56</v>
      </c>
    </row>
    <row r="1758" spans="1:1" x14ac:dyDescent="0.2">
      <c r="A1758">
        <v>30</v>
      </c>
    </row>
    <row r="1759" spans="1:1" x14ac:dyDescent="0.2">
      <c r="A1759">
        <v>20</v>
      </c>
    </row>
    <row r="1760" spans="1:1" x14ac:dyDescent="0.2">
      <c r="A1760">
        <v>41</v>
      </c>
    </row>
    <row r="1761" spans="1:1" x14ac:dyDescent="0.2">
      <c r="A1761">
        <v>35</v>
      </c>
    </row>
    <row r="1762" spans="1:1" x14ac:dyDescent="0.2">
      <c r="A1762">
        <v>21</v>
      </c>
    </row>
    <row r="1763" spans="1:1" x14ac:dyDescent="0.2">
      <c r="A1763">
        <v>60</v>
      </c>
    </row>
    <row r="1764" spans="1:1" x14ac:dyDescent="0.2">
      <c r="A1764">
        <v>34</v>
      </c>
    </row>
    <row r="1765" spans="1:1" x14ac:dyDescent="0.2">
      <c r="A1765">
        <v>28</v>
      </c>
    </row>
    <row r="1766" spans="1:1" x14ac:dyDescent="0.2">
      <c r="A1766">
        <v>23</v>
      </c>
    </row>
    <row r="1767" spans="1:1" x14ac:dyDescent="0.2">
      <c r="A1767">
        <v>26</v>
      </c>
    </row>
    <row r="1768" spans="1:1" x14ac:dyDescent="0.2">
      <c r="A1768">
        <v>52</v>
      </c>
    </row>
    <row r="1769" spans="1:1" x14ac:dyDescent="0.2">
      <c r="A1769">
        <v>56</v>
      </c>
    </row>
    <row r="1770" spans="1:1" x14ac:dyDescent="0.2">
      <c r="A1770">
        <v>25</v>
      </c>
    </row>
    <row r="1771" spans="1:1" x14ac:dyDescent="0.2">
      <c r="A1771">
        <v>23</v>
      </c>
    </row>
    <row r="1772" spans="1:1" x14ac:dyDescent="0.2">
      <c r="A1772">
        <v>20</v>
      </c>
    </row>
    <row r="1773" spans="1:1" x14ac:dyDescent="0.2">
      <c r="A1773">
        <v>37</v>
      </c>
    </row>
    <row r="1774" spans="1:1" x14ac:dyDescent="0.2">
      <c r="A1774">
        <v>47</v>
      </c>
    </row>
    <row r="1775" spans="1:1" x14ac:dyDescent="0.2">
      <c r="A1775">
        <v>23</v>
      </c>
    </row>
    <row r="1776" spans="1:1" x14ac:dyDescent="0.2">
      <c r="A1776">
        <v>21</v>
      </c>
    </row>
    <row r="1777" spans="1:1" x14ac:dyDescent="0.2">
      <c r="A1777">
        <v>21</v>
      </c>
    </row>
    <row r="1778" spans="1:1" x14ac:dyDescent="0.2">
      <c r="A1778">
        <v>21</v>
      </c>
    </row>
    <row r="1779" spans="1:1" x14ac:dyDescent="0.2">
      <c r="A1779">
        <v>41</v>
      </c>
    </row>
    <row r="1780" spans="1:1" x14ac:dyDescent="0.2">
      <c r="A1780">
        <v>61</v>
      </c>
    </row>
    <row r="1781" spans="1:1" x14ac:dyDescent="0.2">
      <c r="A1781">
        <v>35</v>
      </c>
    </row>
    <row r="1782" spans="1:1" x14ac:dyDescent="0.2">
      <c r="A1782">
        <v>33</v>
      </c>
    </row>
    <row r="1783" spans="1:1" x14ac:dyDescent="0.2">
      <c r="A1783">
        <v>26</v>
      </c>
    </row>
    <row r="1784" spans="1:1" x14ac:dyDescent="0.2">
      <c r="A1784">
        <v>21</v>
      </c>
    </row>
    <row r="1785" spans="1:1" x14ac:dyDescent="0.2">
      <c r="A1785">
        <v>25</v>
      </c>
    </row>
    <row r="1786" spans="1:1" x14ac:dyDescent="0.2">
      <c r="A1786">
        <v>32</v>
      </c>
    </row>
    <row r="1787" spans="1:1" x14ac:dyDescent="0.2">
      <c r="A1787">
        <v>41</v>
      </c>
    </row>
    <row r="1788" spans="1:1" x14ac:dyDescent="0.2">
      <c r="A1788">
        <v>24</v>
      </c>
    </row>
    <row r="1789" spans="1:1" x14ac:dyDescent="0.2">
      <c r="A1789">
        <v>20</v>
      </c>
    </row>
    <row r="1790" spans="1:1" x14ac:dyDescent="0.2">
      <c r="A1790">
        <v>25</v>
      </c>
    </row>
    <row r="1791" spans="1:1" x14ac:dyDescent="0.2">
      <c r="A1791">
        <v>23</v>
      </c>
    </row>
    <row r="1792" spans="1:1" x14ac:dyDescent="0.2">
      <c r="A1792">
        <v>28</v>
      </c>
    </row>
    <row r="1793" spans="1:1" x14ac:dyDescent="0.2">
      <c r="A1793">
        <v>25</v>
      </c>
    </row>
    <row r="1794" spans="1:1" x14ac:dyDescent="0.2">
      <c r="A1794">
        <v>58</v>
      </c>
    </row>
    <row r="1795" spans="1:1" x14ac:dyDescent="0.2">
      <c r="A1795">
        <v>49</v>
      </c>
    </row>
    <row r="1796" spans="1:1" x14ac:dyDescent="0.2">
      <c r="A1796">
        <v>22</v>
      </c>
    </row>
    <row r="1797" spans="1:1" x14ac:dyDescent="0.2">
      <c r="A1797">
        <v>21</v>
      </c>
    </row>
    <row r="1798" spans="1:1" x14ac:dyDescent="0.2">
      <c r="A1798">
        <v>27</v>
      </c>
    </row>
    <row r="1799" spans="1:1" x14ac:dyDescent="0.2">
      <c r="A1799">
        <v>32</v>
      </c>
    </row>
    <row r="1800" spans="1:1" x14ac:dyDescent="0.2">
      <c r="A1800">
        <v>25</v>
      </c>
    </row>
    <row r="1801" spans="1:1" x14ac:dyDescent="0.2">
      <c r="A1801">
        <v>50</v>
      </c>
    </row>
    <row r="1802" spans="1:1" x14ac:dyDescent="0.2">
      <c r="A1802">
        <v>23</v>
      </c>
    </row>
    <row r="1803" spans="1:1" x14ac:dyDescent="0.2">
      <c r="A1803">
        <v>65</v>
      </c>
    </row>
    <row r="1804" spans="1:1" x14ac:dyDescent="0.2">
      <c r="A1804">
        <v>34</v>
      </c>
    </row>
    <row r="1805" spans="1:1" x14ac:dyDescent="0.2">
      <c r="A1805">
        <v>35</v>
      </c>
    </row>
    <row r="1806" spans="1:1" x14ac:dyDescent="0.2">
      <c r="A1806">
        <v>25</v>
      </c>
    </row>
    <row r="1807" spans="1:1" x14ac:dyDescent="0.2">
      <c r="A1807">
        <v>33</v>
      </c>
    </row>
    <row r="1808" spans="1:1" x14ac:dyDescent="0.2">
      <c r="A1808">
        <v>42</v>
      </c>
    </row>
    <row r="1809" spans="1:1" x14ac:dyDescent="0.2">
      <c r="A1809">
        <v>30</v>
      </c>
    </row>
    <row r="1810" spans="1:1" x14ac:dyDescent="0.2">
      <c r="A1810">
        <v>25</v>
      </c>
    </row>
    <row r="1811" spans="1:1" x14ac:dyDescent="0.2">
      <c r="A1811">
        <v>30</v>
      </c>
    </row>
    <row r="1812" spans="1:1" x14ac:dyDescent="0.2">
      <c r="A1812">
        <v>39</v>
      </c>
    </row>
    <row r="1813" spans="1:1" x14ac:dyDescent="0.2">
      <c r="A1813">
        <v>27</v>
      </c>
    </row>
    <row r="1814" spans="1:1" x14ac:dyDescent="0.2">
      <c r="A1814">
        <v>31</v>
      </c>
    </row>
    <row r="1815" spans="1:1" x14ac:dyDescent="0.2">
      <c r="A1815">
        <v>39</v>
      </c>
    </row>
    <row r="1816" spans="1:1" x14ac:dyDescent="0.2">
      <c r="A1816">
        <v>42</v>
      </c>
    </row>
    <row r="1817" spans="1:1" x14ac:dyDescent="0.2">
      <c r="A1817">
        <v>29</v>
      </c>
    </row>
    <row r="1818" spans="1:1" x14ac:dyDescent="0.2">
      <c r="A1818">
        <v>32</v>
      </c>
    </row>
    <row r="1819" spans="1:1" x14ac:dyDescent="0.2">
      <c r="A1819">
        <v>27</v>
      </c>
    </row>
    <row r="1820" spans="1:1" x14ac:dyDescent="0.2">
      <c r="A1820">
        <v>24</v>
      </c>
    </row>
    <row r="1821" spans="1:1" x14ac:dyDescent="0.2">
      <c r="A1821">
        <v>52</v>
      </c>
    </row>
    <row r="1822" spans="1:1" x14ac:dyDescent="0.2">
      <c r="A1822">
        <v>26</v>
      </c>
    </row>
    <row r="1823" spans="1:1" x14ac:dyDescent="0.2">
      <c r="A1823">
        <v>31</v>
      </c>
    </row>
    <row r="1824" spans="1:1" x14ac:dyDescent="0.2">
      <c r="A1824">
        <v>38</v>
      </c>
    </row>
    <row r="1825" spans="1:1" x14ac:dyDescent="0.2">
      <c r="A1825">
        <v>20</v>
      </c>
    </row>
    <row r="1826" spans="1:1" x14ac:dyDescent="0.2">
      <c r="A1826">
        <v>36</v>
      </c>
    </row>
    <row r="1827" spans="1:1" x14ac:dyDescent="0.2">
      <c r="A1827">
        <v>47</v>
      </c>
    </row>
    <row r="1828" spans="1:1" x14ac:dyDescent="0.2">
      <c r="A1828">
        <v>25</v>
      </c>
    </row>
    <row r="1829" spans="1:1" x14ac:dyDescent="0.2">
      <c r="A1829">
        <v>36</v>
      </c>
    </row>
    <row r="1830" spans="1:1" x14ac:dyDescent="0.2">
      <c r="A1830">
        <v>30</v>
      </c>
    </row>
    <row r="1831" spans="1:1" x14ac:dyDescent="0.2">
      <c r="A1831">
        <v>20</v>
      </c>
    </row>
    <row r="1832" spans="1:1" x14ac:dyDescent="0.2">
      <c r="A1832">
        <v>29</v>
      </c>
    </row>
    <row r="1833" spans="1:1" x14ac:dyDescent="0.2">
      <c r="A1833">
        <v>29</v>
      </c>
    </row>
    <row r="1834" spans="1:1" x14ac:dyDescent="0.2">
      <c r="A1834">
        <v>24</v>
      </c>
    </row>
    <row r="1835" spans="1:1" x14ac:dyDescent="0.2">
      <c r="A1835">
        <v>31</v>
      </c>
    </row>
    <row r="1836" spans="1:1" x14ac:dyDescent="0.2">
      <c r="A1836">
        <v>28</v>
      </c>
    </row>
    <row r="1837" spans="1:1" x14ac:dyDescent="0.2">
      <c r="A1837">
        <v>33</v>
      </c>
    </row>
    <row r="1838" spans="1:1" x14ac:dyDescent="0.2">
      <c r="A1838">
        <v>26</v>
      </c>
    </row>
    <row r="1839" spans="1:1" x14ac:dyDescent="0.2">
      <c r="A1839">
        <v>41</v>
      </c>
    </row>
    <row r="1840" spans="1:1" x14ac:dyDescent="0.2">
      <c r="A1840">
        <v>39</v>
      </c>
    </row>
    <row r="1841" spans="1:1" x14ac:dyDescent="0.2">
      <c r="A1841">
        <v>54</v>
      </c>
    </row>
    <row r="1842" spans="1:1" x14ac:dyDescent="0.2">
      <c r="A1842">
        <v>37</v>
      </c>
    </row>
    <row r="1843" spans="1:1" x14ac:dyDescent="0.2">
      <c r="A1843">
        <v>27</v>
      </c>
    </row>
    <row r="1844" spans="1:1" x14ac:dyDescent="0.2">
      <c r="A1844">
        <v>43</v>
      </c>
    </row>
    <row r="1845" spans="1:1" x14ac:dyDescent="0.2">
      <c r="A1845">
        <v>49</v>
      </c>
    </row>
    <row r="1846" spans="1:1" x14ac:dyDescent="0.2">
      <c r="A1846">
        <v>33</v>
      </c>
    </row>
    <row r="1847" spans="1:1" x14ac:dyDescent="0.2">
      <c r="A1847">
        <v>20</v>
      </c>
    </row>
    <row r="1848" spans="1:1" x14ac:dyDescent="0.2">
      <c r="A1848">
        <v>42</v>
      </c>
    </row>
    <row r="1849" spans="1:1" x14ac:dyDescent="0.2">
      <c r="A1849">
        <v>44</v>
      </c>
    </row>
    <row r="1850" spans="1:1" x14ac:dyDescent="0.2">
      <c r="A1850">
        <v>28</v>
      </c>
    </row>
    <row r="1851" spans="1:1" x14ac:dyDescent="0.2">
      <c r="A1851">
        <v>32</v>
      </c>
    </row>
    <row r="1852" spans="1:1" x14ac:dyDescent="0.2">
      <c r="A1852">
        <v>30</v>
      </c>
    </row>
    <row r="1853" spans="1:1" x14ac:dyDescent="0.2">
      <c r="A1853">
        <v>28</v>
      </c>
    </row>
    <row r="1854" spans="1:1" x14ac:dyDescent="0.2">
      <c r="A1854">
        <v>38</v>
      </c>
    </row>
    <row r="1855" spans="1:1" x14ac:dyDescent="0.2">
      <c r="A1855">
        <v>38</v>
      </c>
    </row>
    <row r="1856" spans="1:1" x14ac:dyDescent="0.2">
      <c r="A1856">
        <v>27</v>
      </c>
    </row>
    <row r="1857" spans="1:1" x14ac:dyDescent="0.2">
      <c r="A1857">
        <v>21</v>
      </c>
    </row>
    <row r="1858" spans="1:1" x14ac:dyDescent="0.2">
      <c r="A1858">
        <v>29</v>
      </c>
    </row>
    <row r="1859" spans="1:1" x14ac:dyDescent="0.2">
      <c r="A1859">
        <v>21</v>
      </c>
    </row>
    <row r="1860" spans="1:1" x14ac:dyDescent="0.2">
      <c r="A1860">
        <v>34</v>
      </c>
    </row>
    <row r="1861" spans="1:1" x14ac:dyDescent="0.2">
      <c r="A1861">
        <v>21</v>
      </c>
    </row>
    <row r="1862" spans="1:1" x14ac:dyDescent="0.2">
      <c r="A1862">
        <v>36</v>
      </c>
    </row>
    <row r="1863" spans="1:1" x14ac:dyDescent="0.2">
      <c r="A1863">
        <v>29</v>
      </c>
    </row>
    <row r="1864" spans="1:1" x14ac:dyDescent="0.2">
      <c r="A1864">
        <v>34</v>
      </c>
    </row>
    <row r="1865" spans="1:1" x14ac:dyDescent="0.2">
      <c r="A1865">
        <v>38</v>
      </c>
    </row>
    <row r="1866" spans="1:1" x14ac:dyDescent="0.2">
      <c r="A1866">
        <v>36</v>
      </c>
    </row>
    <row r="1867" spans="1:1" x14ac:dyDescent="0.2">
      <c r="A1867">
        <v>32</v>
      </c>
    </row>
    <row r="1868" spans="1:1" x14ac:dyDescent="0.2">
      <c r="A1868">
        <v>27</v>
      </c>
    </row>
    <row r="1869" spans="1:1" x14ac:dyDescent="0.2">
      <c r="A1869">
        <v>23</v>
      </c>
    </row>
    <row r="1870" spans="1:1" x14ac:dyDescent="0.2">
      <c r="A1870">
        <v>47</v>
      </c>
    </row>
    <row r="1871" spans="1:1" x14ac:dyDescent="0.2">
      <c r="A1871">
        <v>20</v>
      </c>
    </row>
    <row r="1872" spans="1:1" x14ac:dyDescent="0.2">
      <c r="A1872">
        <v>25</v>
      </c>
    </row>
    <row r="1873" spans="1:1" x14ac:dyDescent="0.2">
      <c r="A1873">
        <v>35</v>
      </c>
    </row>
    <row r="1874" spans="1:1" x14ac:dyDescent="0.2">
      <c r="A1874">
        <v>30</v>
      </c>
    </row>
    <row r="1875" spans="1:1" x14ac:dyDescent="0.2">
      <c r="A1875">
        <v>28</v>
      </c>
    </row>
    <row r="1876" spans="1:1" x14ac:dyDescent="0.2">
      <c r="A1876">
        <v>30</v>
      </c>
    </row>
    <row r="1877" spans="1:1" x14ac:dyDescent="0.2">
      <c r="A1877">
        <v>45</v>
      </c>
    </row>
    <row r="1878" spans="1:1" x14ac:dyDescent="0.2">
      <c r="A1878">
        <v>24</v>
      </c>
    </row>
    <row r="1879" spans="1:1" x14ac:dyDescent="0.2">
      <c r="A1879">
        <v>23</v>
      </c>
    </row>
    <row r="1880" spans="1:1" x14ac:dyDescent="0.2">
      <c r="A1880">
        <v>22</v>
      </c>
    </row>
    <row r="1881" spans="1:1" x14ac:dyDescent="0.2">
      <c r="A1881">
        <v>20</v>
      </c>
    </row>
    <row r="1882" spans="1:1" x14ac:dyDescent="0.2">
      <c r="A1882">
        <v>42</v>
      </c>
    </row>
    <row r="1883" spans="1:1" x14ac:dyDescent="0.2">
      <c r="A1883">
        <v>24</v>
      </c>
    </row>
    <row r="1884" spans="1:1" x14ac:dyDescent="0.2">
      <c r="A1884">
        <v>40</v>
      </c>
    </row>
    <row r="1885" spans="1:1" x14ac:dyDescent="0.2">
      <c r="A1885">
        <v>27</v>
      </c>
    </row>
    <row r="1886" spans="1:1" x14ac:dyDescent="0.2">
      <c r="A1886">
        <v>57</v>
      </c>
    </row>
    <row r="1887" spans="1:1" x14ac:dyDescent="0.2">
      <c r="A1887">
        <v>60</v>
      </c>
    </row>
    <row r="1888" spans="1:1" x14ac:dyDescent="0.2">
      <c r="A1888">
        <v>20</v>
      </c>
    </row>
    <row r="1889" spans="1:1" x14ac:dyDescent="0.2">
      <c r="A1889">
        <v>33</v>
      </c>
    </row>
    <row r="1890" spans="1:1" x14ac:dyDescent="0.2">
      <c r="A1890">
        <v>19</v>
      </c>
    </row>
    <row r="1891" spans="1:1" x14ac:dyDescent="0.2">
      <c r="A1891">
        <v>34</v>
      </c>
    </row>
    <row r="1892" spans="1:1" x14ac:dyDescent="0.2">
      <c r="A1892">
        <v>37</v>
      </c>
    </row>
    <row r="1893" spans="1:1" x14ac:dyDescent="0.2">
      <c r="A1893">
        <v>22</v>
      </c>
    </row>
    <row r="1894" spans="1:1" x14ac:dyDescent="0.2">
      <c r="A1894">
        <v>24</v>
      </c>
    </row>
    <row r="1895" spans="1:1" x14ac:dyDescent="0.2">
      <c r="A1895">
        <v>27</v>
      </c>
    </row>
    <row r="1896" spans="1:1" x14ac:dyDescent="0.2">
      <c r="A1896">
        <v>29</v>
      </c>
    </row>
    <row r="1897" spans="1:1" x14ac:dyDescent="0.2">
      <c r="A1897">
        <v>40</v>
      </c>
    </row>
    <row r="1898" spans="1:1" x14ac:dyDescent="0.2">
      <c r="A1898">
        <v>21</v>
      </c>
    </row>
    <row r="1899" spans="1:1" x14ac:dyDescent="0.2">
      <c r="A1899">
        <v>26</v>
      </c>
    </row>
    <row r="1900" spans="1:1" x14ac:dyDescent="0.2">
      <c r="A1900">
        <v>32</v>
      </c>
    </row>
    <row r="1901" spans="1:1" x14ac:dyDescent="0.2">
      <c r="A1901">
        <v>30</v>
      </c>
    </row>
    <row r="1902" spans="1:1" x14ac:dyDescent="0.2">
      <c r="A1902">
        <v>42</v>
      </c>
    </row>
    <row r="1903" spans="1:1" x14ac:dyDescent="0.2">
      <c r="A1903">
        <v>29</v>
      </c>
    </row>
    <row r="1904" spans="1:1" x14ac:dyDescent="0.2">
      <c r="A1904">
        <v>38</v>
      </c>
    </row>
    <row r="1905" spans="1:1" x14ac:dyDescent="0.2">
      <c r="A1905">
        <v>32</v>
      </c>
    </row>
    <row r="1906" spans="1:1" x14ac:dyDescent="0.2">
      <c r="A1906">
        <v>27</v>
      </c>
    </row>
    <row r="1907" spans="1:1" x14ac:dyDescent="0.2">
      <c r="A1907">
        <v>30</v>
      </c>
    </row>
    <row r="1908" spans="1:1" x14ac:dyDescent="0.2">
      <c r="A1908">
        <v>22</v>
      </c>
    </row>
    <row r="1909" spans="1:1" x14ac:dyDescent="0.2">
      <c r="A1909">
        <v>20</v>
      </c>
    </row>
    <row r="1910" spans="1:1" x14ac:dyDescent="0.2">
      <c r="A1910">
        <v>57</v>
      </c>
    </row>
    <row r="1911" spans="1:1" x14ac:dyDescent="0.2">
      <c r="A1911">
        <v>51</v>
      </c>
    </row>
    <row r="1912" spans="1:1" x14ac:dyDescent="0.2">
      <c r="A1912">
        <v>37</v>
      </c>
    </row>
    <row r="1913" spans="1:1" x14ac:dyDescent="0.2">
      <c r="A1913">
        <v>49</v>
      </c>
    </row>
    <row r="1914" spans="1:1" x14ac:dyDescent="0.2">
      <c r="A1914">
        <v>21</v>
      </c>
    </row>
    <row r="1915" spans="1:1" x14ac:dyDescent="0.2">
      <c r="A1915">
        <v>22</v>
      </c>
    </row>
    <row r="1916" spans="1:1" x14ac:dyDescent="0.2">
      <c r="A1916">
        <v>35</v>
      </c>
    </row>
    <row r="1917" spans="1:1" x14ac:dyDescent="0.2">
      <c r="A1917">
        <v>54</v>
      </c>
    </row>
    <row r="1918" spans="1:1" x14ac:dyDescent="0.2">
      <c r="A1918">
        <v>58</v>
      </c>
    </row>
    <row r="1919" spans="1:1" x14ac:dyDescent="0.2">
      <c r="A1919">
        <v>44</v>
      </c>
    </row>
    <row r="1920" spans="1:1" x14ac:dyDescent="0.2">
      <c r="A1920">
        <v>32</v>
      </c>
    </row>
    <row r="1921" spans="1:1" x14ac:dyDescent="0.2">
      <c r="A1921">
        <v>26</v>
      </c>
    </row>
    <row r="1922" spans="1:1" x14ac:dyDescent="0.2">
      <c r="A1922">
        <v>39</v>
      </c>
    </row>
    <row r="1923" spans="1:1" x14ac:dyDescent="0.2">
      <c r="A1923">
        <v>31</v>
      </c>
    </row>
    <row r="1924" spans="1:1" x14ac:dyDescent="0.2">
      <c r="A1924">
        <v>30</v>
      </c>
    </row>
    <row r="1925" spans="1:1" x14ac:dyDescent="0.2">
      <c r="A1925">
        <v>20</v>
      </c>
    </row>
    <row r="1926" spans="1:1" x14ac:dyDescent="0.2">
      <c r="A1926">
        <v>40</v>
      </c>
    </row>
    <row r="1927" spans="1:1" x14ac:dyDescent="0.2">
      <c r="A1927">
        <v>45</v>
      </c>
    </row>
    <row r="1928" spans="1:1" x14ac:dyDescent="0.2">
      <c r="A1928">
        <v>31</v>
      </c>
    </row>
    <row r="1929" spans="1:1" x14ac:dyDescent="0.2">
      <c r="A1929">
        <v>23</v>
      </c>
    </row>
    <row r="1930" spans="1:1" x14ac:dyDescent="0.2">
      <c r="A1930">
        <v>26</v>
      </c>
    </row>
    <row r="1931" spans="1:1" x14ac:dyDescent="0.2">
      <c r="A1931">
        <v>53</v>
      </c>
    </row>
    <row r="1932" spans="1:1" x14ac:dyDescent="0.2">
      <c r="A1932">
        <v>44</v>
      </c>
    </row>
    <row r="1933" spans="1:1" x14ac:dyDescent="0.2">
      <c r="A1933">
        <v>39</v>
      </c>
    </row>
    <row r="1934" spans="1:1" x14ac:dyDescent="0.2">
      <c r="A1934">
        <v>26</v>
      </c>
    </row>
    <row r="1935" spans="1:1" x14ac:dyDescent="0.2">
      <c r="A1935">
        <v>54</v>
      </c>
    </row>
    <row r="1936" spans="1:1" x14ac:dyDescent="0.2">
      <c r="A1936">
        <v>38</v>
      </c>
    </row>
    <row r="1937" spans="1:1" x14ac:dyDescent="0.2">
      <c r="A1937">
        <v>28</v>
      </c>
    </row>
    <row r="1938" spans="1:1" x14ac:dyDescent="0.2">
      <c r="A1938">
        <v>73</v>
      </c>
    </row>
    <row r="1939" spans="1:1" x14ac:dyDescent="0.2">
      <c r="A1939">
        <v>44</v>
      </c>
    </row>
    <row r="1940" spans="1:1" x14ac:dyDescent="0.2">
      <c r="A1940">
        <v>21</v>
      </c>
    </row>
    <row r="1941" spans="1:1" x14ac:dyDescent="0.2">
      <c r="A1941">
        <v>35</v>
      </c>
    </row>
    <row r="1942" spans="1:1" x14ac:dyDescent="0.2">
      <c r="A1942">
        <v>28</v>
      </c>
    </row>
    <row r="1943" spans="1:1" x14ac:dyDescent="0.2">
      <c r="A1943">
        <v>28</v>
      </c>
    </row>
    <row r="1944" spans="1:1" x14ac:dyDescent="0.2">
      <c r="A1944">
        <v>24</v>
      </c>
    </row>
    <row r="1945" spans="1:1" x14ac:dyDescent="0.2">
      <c r="A1945">
        <v>57</v>
      </c>
    </row>
    <row r="1946" spans="1:1" x14ac:dyDescent="0.2">
      <c r="A1946">
        <v>28</v>
      </c>
    </row>
    <row r="1947" spans="1:1" x14ac:dyDescent="0.2">
      <c r="A1947">
        <v>56</v>
      </c>
    </row>
    <row r="1948" spans="1:1" x14ac:dyDescent="0.2">
      <c r="A1948">
        <v>32</v>
      </c>
    </row>
    <row r="1949" spans="1:1" x14ac:dyDescent="0.2">
      <c r="A1949">
        <v>53</v>
      </c>
    </row>
    <row r="1950" spans="1:1" x14ac:dyDescent="0.2">
      <c r="A1950">
        <v>47</v>
      </c>
    </row>
    <row r="1951" spans="1:1" x14ac:dyDescent="0.2">
      <c r="A1951">
        <v>50</v>
      </c>
    </row>
    <row r="1952" spans="1:1" x14ac:dyDescent="0.2">
      <c r="A1952">
        <v>20</v>
      </c>
    </row>
    <row r="1953" spans="1:1" x14ac:dyDescent="0.2">
      <c r="A1953">
        <v>21</v>
      </c>
    </row>
    <row r="1954" spans="1:1" x14ac:dyDescent="0.2">
      <c r="A1954">
        <v>30</v>
      </c>
    </row>
    <row r="1955" spans="1:1" x14ac:dyDescent="0.2">
      <c r="A1955">
        <v>37</v>
      </c>
    </row>
    <row r="1956" spans="1:1" x14ac:dyDescent="0.2">
      <c r="A1956">
        <v>60</v>
      </c>
    </row>
    <row r="1957" spans="1:1" x14ac:dyDescent="0.2">
      <c r="A1957">
        <v>26</v>
      </c>
    </row>
    <row r="1958" spans="1:1" x14ac:dyDescent="0.2">
      <c r="A1958">
        <v>30</v>
      </c>
    </row>
    <row r="1959" spans="1:1" x14ac:dyDescent="0.2">
      <c r="A1959">
        <v>19</v>
      </c>
    </row>
    <row r="1960" spans="1:1" x14ac:dyDescent="0.2">
      <c r="A1960">
        <v>23</v>
      </c>
    </row>
    <row r="1961" spans="1:1" x14ac:dyDescent="0.2">
      <c r="A1961">
        <v>26</v>
      </c>
    </row>
    <row r="1962" spans="1:1" x14ac:dyDescent="0.2">
      <c r="A1962">
        <v>26</v>
      </c>
    </row>
    <row r="1963" spans="1:1" x14ac:dyDescent="0.2">
      <c r="A1963">
        <v>30</v>
      </c>
    </row>
    <row r="1964" spans="1:1" x14ac:dyDescent="0.2">
      <c r="A1964">
        <v>72</v>
      </c>
    </row>
    <row r="1965" spans="1:1" x14ac:dyDescent="0.2">
      <c r="A1965">
        <v>20</v>
      </c>
    </row>
    <row r="1966" spans="1:1" x14ac:dyDescent="0.2">
      <c r="A1966">
        <v>26</v>
      </c>
    </row>
    <row r="1967" spans="1:1" x14ac:dyDescent="0.2">
      <c r="A1967">
        <v>21</v>
      </c>
    </row>
    <row r="1968" spans="1:1" x14ac:dyDescent="0.2">
      <c r="A1968">
        <v>39</v>
      </c>
    </row>
    <row r="1969" spans="1:1" x14ac:dyDescent="0.2">
      <c r="A1969">
        <v>30</v>
      </c>
    </row>
    <row r="1970" spans="1:1" x14ac:dyDescent="0.2">
      <c r="A1970">
        <v>30</v>
      </c>
    </row>
    <row r="1971" spans="1:1" x14ac:dyDescent="0.2">
      <c r="A1971">
        <v>37</v>
      </c>
    </row>
    <row r="1972" spans="1:1" x14ac:dyDescent="0.2">
      <c r="A1972">
        <v>44</v>
      </c>
    </row>
    <row r="1973" spans="1:1" x14ac:dyDescent="0.2">
      <c r="A1973">
        <v>45</v>
      </c>
    </row>
    <row r="1974" spans="1:1" x14ac:dyDescent="0.2">
      <c r="A1974">
        <v>69</v>
      </c>
    </row>
    <row r="1975" spans="1:1" x14ac:dyDescent="0.2">
      <c r="A1975">
        <v>30</v>
      </c>
    </row>
    <row r="1976" spans="1:1" x14ac:dyDescent="0.2">
      <c r="A1976">
        <v>38</v>
      </c>
    </row>
    <row r="1977" spans="1:1" x14ac:dyDescent="0.2">
      <c r="A1977">
        <v>23</v>
      </c>
    </row>
    <row r="1978" spans="1:1" x14ac:dyDescent="0.2">
      <c r="A1978">
        <v>48</v>
      </c>
    </row>
    <row r="1979" spans="1:1" x14ac:dyDescent="0.2">
      <c r="A1979">
        <v>50</v>
      </c>
    </row>
    <row r="1980" spans="1:1" x14ac:dyDescent="0.2">
      <c r="A1980">
        <v>32</v>
      </c>
    </row>
    <row r="1981" spans="1:1" x14ac:dyDescent="0.2">
      <c r="A1981">
        <v>37</v>
      </c>
    </row>
    <row r="1982" spans="1:1" x14ac:dyDescent="0.2">
      <c r="A1982">
        <v>27</v>
      </c>
    </row>
    <row r="1983" spans="1:1" x14ac:dyDescent="0.2">
      <c r="A1983">
        <v>46</v>
      </c>
    </row>
    <row r="1984" spans="1:1" x14ac:dyDescent="0.2">
      <c r="A1984">
        <v>42</v>
      </c>
    </row>
    <row r="1985" spans="1:1" x14ac:dyDescent="0.2">
      <c r="A1985">
        <v>20</v>
      </c>
    </row>
    <row r="1986" spans="1:1" x14ac:dyDescent="0.2">
      <c r="A1986">
        <v>65</v>
      </c>
    </row>
    <row r="1987" spans="1:1" x14ac:dyDescent="0.2">
      <c r="A1987">
        <v>34</v>
      </c>
    </row>
    <row r="1988" spans="1:1" x14ac:dyDescent="0.2">
      <c r="A1988">
        <v>54</v>
      </c>
    </row>
    <row r="1989" spans="1:1" x14ac:dyDescent="0.2">
      <c r="A1989">
        <v>28</v>
      </c>
    </row>
    <row r="1990" spans="1:1" x14ac:dyDescent="0.2">
      <c r="A1990">
        <v>44</v>
      </c>
    </row>
    <row r="1991" spans="1:1" x14ac:dyDescent="0.2">
      <c r="A1991">
        <v>47</v>
      </c>
    </row>
    <row r="1992" spans="1:1" x14ac:dyDescent="0.2">
      <c r="A1992">
        <v>39</v>
      </c>
    </row>
    <row r="1993" spans="1:1" x14ac:dyDescent="0.2">
      <c r="A1993">
        <v>31</v>
      </c>
    </row>
    <row r="1994" spans="1:1" x14ac:dyDescent="0.2">
      <c r="A1994">
        <v>26</v>
      </c>
    </row>
    <row r="1995" spans="1:1" x14ac:dyDescent="0.2">
      <c r="A1995">
        <v>29</v>
      </c>
    </row>
    <row r="1996" spans="1:1" x14ac:dyDescent="0.2">
      <c r="A1996">
        <v>51</v>
      </c>
    </row>
    <row r="1997" spans="1:1" x14ac:dyDescent="0.2">
      <c r="A1997">
        <v>27</v>
      </c>
    </row>
    <row r="1998" spans="1:1" x14ac:dyDescent="0.2">
      <c r="A1998">
        <v>41</v>
      </c>
    </row>
    <row r="1999" spans="1:1" x14ac:dyDescent="0.2">
      <c r="A1999">
        <v>73</v>
      </c>
    </row>
    <row r="2000" spans="1:1" x14ac:dyDescent="0.2">
      <c r="A2000">
        <v>44</v>
      </c>
    </row>
    <row r="2001" spans="1:1" x14ac:dyDescent="0.2">
      <c r="A2001">
        <v>24</v>
      </c>
    </row>
    <row r="2002" spans="1:1" x14ac:dyDescent="0.2">
      <c r="A2002">
        <v>24</v>
      </c>
    </row>
    <row r="2003" spans="1:1" x14ac:dyDescent="0.2">
      <c r="A2003">
        <v>49</v>
      </c>
    </row>
    <row r="2004" spans="1:1" x14ac:dyDescent="0.2">
      <c r="A2004">
        <v>22</v>
      </c>
    </row>
    <row r="2005" spans="1:1" x14ac:dyDescent="0.2">
      <c r="A2005">
        <v>26</v>
      </c>
    </row>
    <row r="2006" spans="1:1" x14ac:dyDescent="0.2">
      <c r="A2006">
        <v>23</v>
      </c>
    </row>
    <row r="2007" spans="1:1" x14ac:dyDescent="0.2">
      <c r="A2007">
        <v>22</v>
      </c>
    </row>
    <row r="2008" spans="1:1" x14ac:dyDescent="0.2">
      <c r="A2008">
        <v>57</v>
      </c>
    </row>
    <row r="2009" spans="1:1" x14ac:dyDescent="0.2">
      <c r="A2009">
        <v>65</v>
      </c>
    </row>
    <row r="2010" spans="1:1" x14ac:dyDescent="0.2">
      <c r="A2010">
        <v>32</v>
      </c>
    </row>
    <row r="2011" spans="1:1" x14ac:dyDescent="0.2">
      <c r="A2011">
        <v>27</v>
      </c>
    </row>
    <row r="2012" spans="1:1" x14ac:dyDescent="0.2">
      <c r="A2012">
        <v>36</v>
      </c>
    </row>
    <row r="2013" spans="1:1" x14ac:dyDescent="0.2">
      <c r="A2013">
        <v>30</v>
      </c>
    </row>
    <row r="2014" spans="1:1" x14ac:dyDescent="0.2">
      <c r="A2014">
        <v>23</v>
      </c>
    </row>
    <row r="2015" spans="1:1" x14ac:dyDescent="0.2">
      <c r="A2015">
        <v>30</v>
      </c>
    </row>
    <row r="2016" spans="1:1" x14ac:dyDescent="0.2">
      <c r="A2016">
        <v>57</v>
      </c>
    </row>
    <row r="2017" spans="1:1" x14ac:dyDescent="0.2">
      <c r="A2017">
        <v>25</v>
      </c>
    </row>
    <row r="2018" spans="1:1" x14ac:dyDescent="0.2">
      <c r="A2018">
        <v>34</v>
      </c>
    </row>
    <row r="2019" spans="1:1" x14ac:dyDescent="0.2">
      <c r="A2019">
        <v>22</v>
      </c>
    </row>
    <row r="2020" spans="1:1" x14ac:dyDescent="0.2">
      <c r="A2020">
        <v>20</v>
      </c>
    </row>
    <row r="2021" spans="1:1" x14ac:dyDescent="0.2">
      <c r="A2021">
        <v>28</v>
      </c>
    </row>
    <row r="2022" spans="1:1" x14ac:dyDescent="0.2">
      <c r="A2022">
        <v>45</v>
      </c>
    </row>
    <row r="2023" spans="1:1" x14ac:dyDescent="0.2">
      <c r="A2023">
        <v>60</v>
      </c>
    </row>
    <row r="2024" spans="1:1" x14ac:dyDescent="0.2">
      <c r="A2024">
        <v>22</v>
      </c>
    </row>
    <row r="2025" spans="1:1" x14ac:dyDescent="0.2">
      <c r="A2025">
        <v>51</v>
      </c>
    </row>
    <row r="2026" spans="1:1" x14ac:dyDescent="0.2">
      <c r="A2026">
        <v>22</v>
      </c>
    </row>
    <row r="2027" spans="1:1" x14ac:dyDescent="0.2">
      <c r="A2027">
        <v>27</v>
      </c>
    </row>
    <row r="2028" spans="1:1" x14ac:dyDescent="0.2">
      <c r="A2028">
        <v>32</v>
      </c>
    </row>
    <row r="2029" spans="1:1" x14ac:dyDescent="0.2">
      <c r="A2029">
        <v>50</v>
      </c>
    </row>
    <row r="2030" spans="1:1" x14ac:dyDescent="0.2">
      <c r="A2030">
        <v>43</v>
      </c>
    </row>
    <row r="2031" spans="1:1" x14ac:dyDescent="0.2">
      <c r="A2031">
        <v>25</v>
      </c>
    </row>
    <row r="2032" spans="1:1" x14ac:dyDescent="0.2">
      <c r="A2032">
        <v>26</v>
      </c>
    </row>
    <row r="2033" spans="1:1" x14ac:dyDescent="0.2">
      <c r="A2033">
        <v>22</v>
      </c>
    </row>
    <row r="2034" spans="1:1" x14ac:dyDescent="0.2">
      <c r="A2034">
        <v>63</v>
      </c>
    </row>
    <row r="2035" spans="1:1" x14ac:dyDescent="0.2">
      <c r="A2035">
        <v>37</v>
      </c>
    </row>
    <row r="2036" spans="1:1" x14ac:dyDescent="0.2">
      <c r="A2036">
        <v>26</v>
      </c>
    </row>
    <row r="2037" spans="1:1" x14ac:dyDescent="0.2">
      <c r="A2037">
        <v>32</v>
      </c>
    </row>
    <row r="2038" spans="1:1" x14ac:dyDescent="0.2">
      <c r="A2038">
        <v>26</v>
      </c>
    </row>
    <row r="2039" spans="1:1" x14ac:dyDescent="0.2">
      <c r="A2039">
        <v>32</v>
      </c>
    </row>
    <row r="2040" spans="1:1" x14ac:dyDescent="0.2">
      <c r="A2040">
        <v>21</v>
      </c>
    </row>
    <row r="2041" spans="1:1" x14ac:dyDescent="0.2">
      <c r="A2041">
        <v>39</v>
      </c>
    </row>
    <row r="2042" spans="1:1" x14ac:dyDescent="0.2">
      <c r="A2042">
        <v>36</v>
      </c>
    </row>
    <row r="2043" spans="1:1" x14ac:dyDescent="0.2">
      <c r="A2043">
        <v>58</v>
      </c>
    </row>
    <row r="2044" spans="1:1" x14ac:dyDescent="0.2">
      <c r="A2044">
        <v>51</v>
      </c>
    </row>
    <row r="2045" spans="1:1" x14ac:dyDescent="0.2">
      <c r="A2045">
        <v>33</v>
      </c>
    </row>
    <row r="2046" spans="1:1" x14ac:dyDescent="0.2">
      <c r="A2046">
        <v>22</v>
      </c>
    </row>
    <row r="2047" spans="1:1" x14ac:dyDescent="0.2">
      <c r="A2047">
        <v>28</v>
      </c>
    </row>
    <row r="2048" spans="1:1" x14ac:dyDescent="0.2">
      <c r="A2048">
        <v>26</v>
      </c>
    </row>
    <row r="2049" spans="1:1" x14ac:dyDescent="0.2">
      <c r="A2049">
        <v>21</v>
      </c>
    </row>
    <row r="2050" spans="1:1" x14ac:dyDescent="0.2">
      <c r="A2050">
        <v>29</v>
      </c>
    </row>
    <row r="2051" spans="1:1" x14ac:dyDescent="0.2">
      <c r="A2051">
        <v>26</v>
      </c>
    </row>
    <row r="2052" spans="1:1" x14ac:dyDescent="0.2">
      <c r="A2052">
        <v>31</v>
      </c>
    </row>
    <row r="2053" spans="1:1" x14ac:dyDescent="0.2">
      <c r="A2053">
        <v>43</v>
      </c>
    </row>
    <row r="2054" spans="1:1" x14ac:dyDescent="0.2">
      <c r="A2054">
        <v>23</v>
      </c>
    </row>
    <row r="2055" spans="1:1" x14ac:dyDescent="0.2">
      <c r="A2055">
        <v>25</v>
      </c>
    </row>
    <row r="2056" spans="1:1" x14ac:dyDescent="0.2">
      <c r="A2056">
        <v>22</v>
      </c>
    </row>
    <row r="2057" spans="1:1" x14ac:dyDescent="0.2">
      <c r="A2057">
        <v>30</v>
      </c>
    </row>
    <row r="2058" spans="1:1" x14ac:dyDescent="0.2">
      <c r="A2058">
        <v>25</v>
      </c>
    </row>
    <row r="2059" spans="1:1" x14ac:dyDescent="0.2">
      <c r="A2059">
        <v>20</v>
      </c>
    </row>
    <row r="2060" spans="1:1" x14ac:dyDescent="0.2">
      <c r="A2060">
        <v>39</v>
      </c>
    </row>
    <row r="2061" spans="1:1" x14ac:dyDescent="0.2">
      <c r="A2061">
        <v>31</v>
      </c>
    </row>
    <row r="2062" spans="1:1" x14ac:dyDescent="0.2">
      <c r="A2062">
        <v>33</v>
      </c>
    </row>
    <row r="2063" spans="1:1" x14ac:dyDescent="0.2">
      <c r="A2063">
        <v>59</v>
      </c>
    </row>
    <row r="2064" spans="1:1" x14ac:dyDescent="0.2">
      <c r="A2064">
        <v>21</v>
      </c>
    </row>
    <row r="2065" spans="1:1" x14ac:dyDescent="0.2">
      <c r="A2065">
        <v>53</v>
      </c>
    </row>
    <row r="2066" spans="1:1" x14ac:dyDescent="0.2">
      <c r="A2066">
        <v>34</v>
      </c>
    </row>
    <row r="2067" spans="1:1" x14ac:dyDescent="0.2">
      <c r="A2067">
        <v>36</v>
      </c>
    </row>
    <row r="2068" spans="1:1" x14ac:dyDescent="0.2">
      <c r="A2068">
        <v>20</v>
      </c>
    </row>
    <row r="2069" spans="1:1" x14ac:dyDescent="0.2">
      <c r="A2069">
        <v>22</v>
      </c>
    </row>
    <row r="2070" spans="1:1" x14ac:dyDescent="0.2">
      <c r="A2070">
        <v>23</v>
      </c>
    </row>
    <row r="2071" spans="1:1" x14ac:dyDescent="0.2">
      <c r="A2071">
        <v>32</v>
      </c>
    </row>
    <row r="2072" spans="1:1" x14ac:dyDescent="0.2">
      <c r="A2072">
        <v>32</v>
      </c>
    </row>
    <row r="2073" spans="1:1" x14ac:dyDescent="0.2">
      <c r="A2073">
        <v>66</v>
      </c>
    </row>
    <row r="2074" spans="1:1" x14ac:dyDescent="0.2">
      <c r="A2074">
        <v>36</v>
      </c>
    </row>
    <row r="2075" spans="1:1" x14ac:dyDescent="0.2">
      <c r="A2075">
        <v>66</v>
      </c>
    </row>
    <row r="2076" spans="1:1" x14ac:dyDescent="0.2">
      <c r="A2076">
        <v>24</v>
      </c>
    </row>
    <row r="2077" spans="1:1" x14ac:dyDescent="0.2">
      <c r="A2077">
        <v>30</v>
      </c>
    </row>
    <row r="2078" spans="1:1" x14ac:dyDescent="0.2">
      <c r="A2078">
        <v>28</v>
      </c>
    </row>
    <row r="2079" spans="1:1" x14ac:dyDescent="0.2">
      <c r="A2079">
        <v>43</v>
      </c>
    </row>
    <row r="2080" spans="1:1" x14ac:dyDescent="0.2">
      <c r="A2080">
        <v>35</v>
      </c>
    </row>
    <row r="2081" spans="1:1" x14ac:dyDescent="0.2">
      <c r="A2081">
        <v>25</v>
      </c>
    </row>
    <row r="2082" spans="1:1" x14ac:dyDescent="0.2">
      <c r="A2082">
        <v>21</v>
      </c>
    </row>
    <row r="2083" spans="1:1" x14ac:dyDescent="0.2">
      <c r="A2083">
        <v>29</v>
      </c>
    </row>
    <row r="2084" spans="1:1" x14ac:dyDescent="0.2">
      <c r="A2084">
        <v>19</v>
      </c>
    </row>
    <row r="2085" spans="1:1" x14ac:dyDescent="0.2">
      <c r="A2085">
        <v>32</v>
      </c>
    </row>
    <row r="2086" spans="1:1" x14ac:dyDescent="0.2">
      <c r="A2086">
        <v>33</v>
      </c>
    </row>
    <row r="2087" spans="1:1" x14ac:dyDescent="0.2">
      <c r="A2087">
        <v>48</v>
      </c>
    </row>
    <row r="2088" spans="1:1" x14ac:dyDescent="0.2">
      <c r="A2088">
        <v>22</v>
      </c>
    </row>
    <row r="2089" spans="1:1" x14ac:dyDescent="0.2">
      <c r="A2089">
        <v>35</v>
      </c>
    </row>
    <row r="2090" spans="1:1" x14ac:dyDescent="0.2">
      <c r="A2090">
        <v>29</v>
      </c>
    </row>
    <row r="2091" spans="1:1" x14ac:dyDescent="0.2">
      <c r="A2091">
        <v>23</v>
      </c>
    </row>
    <row r="2092" spans="1:1" x14ac:dyDescent="0.2">
      <c r="A2092">
        <v>62</v>
      </c>
    </row>
    <row r="2093" spans="1:1" x14ac:dyDescent="0.2">
      <c r="A2093">
        <v>37</v>
      </c>
    </row>
    <row r="2094" spans="1:1" x14ac:dyDescent="0.2">
      <c r="A2094">
        <v>33</v>
      </c>
    </row>
    <row r="2095" spans="1:1" x14ac:dyDescent="0.2">
      <c r="A2095">
        <v>35</v>
      </c>
    </row>
    <row r="2096" spans="1:1" x14ac:dyDescent="0.2">
      <c r="A2096">
        <v>53</v>
      </c>
    </row>
    <row r="2097" spans="1:1" x14ac:dyDescent="0.2">
      <c r="A2097">
        <v>59</v>
      </c>
    </row>
    <row r="2098" spans="1:1" x14ac:dyDescent="0.2">
      <c r="A2098">
        <v>34</v>
      </c>
    </row>
    <row r="2099" spans="1:1" x14ac:dyDescent="0.2">
      <c r="A2099">
        <v>48</v>
      </c>
    </row>
    <row r="2100" spans="1:1" x14ac:dyDescent="0.2">
      <c r="A2100">
        <v>33</v>
      </c>
    </row>
    <row r="2101" spans="1:1" x14ac:dyDescent="0.2">
      <c r="A2101">
        <v>44</v>
      </c>
    </row>
    <row r="2102" spans="1:1" x14ac:dyDescent="0.2">
      <c r="A2102">
        <v>31</v>
      </c>
    </row>
    <row r="2103" spans="1:1" x14ac:dyDescent="0.2">
      <c r="A2103">
        <v>26</v>
      </c>
    </row>
    <row r="2104" spans="1:1" x14ac:dyDescent="0.2">
      <c r="A2104">
        <v>28</v>
      </c>
    </row>
    <row r="2105" spans="1:1" x14ac:dyDescent="0.2">
      <c r="A2105">
        <v>56</v>
      </c>
    </row>
    <row r="2106" spans="1:1" x14ac:dyDescent="0.2">
      <c r="A2106">
        <v>51</v>
      </c>
    </row>
    <row r="2107" spans="1:1" x14ac:dyDescent="0.2">
      <c r="A2107">
        <v>47</v>
      </c>
    </row>
    <row r="2108" spans="1:1" x14ac:dyDescent="0.2">
      <c r="A2108">
        <v>23</v>
      </c>
    </row>
    <row r="2109" spans="1:1" x14ac:dyDescent="0.2">
      <c r="A2109">
        <v>21</v>
      </c>
    </row>
    <row r="2110" spans="1:1" x14ac:dyDescent="0.2">
      <c r="A2110">
        <v>26</v>
      </c>
    </row>
    <row r="2111" spans="1:1" x14ac:dyDescent="0.2">
      <c r="A2111">
        <v>22</v>
      </c>
    </row>
    <row r="2112" spans="1:1" x14ac:dyDescent="0.2">
      <c r="A2112">
        <v>29</v>
      </c>
    </row>
    <row r="2113" spans="1:1" x14ac:dyDescent="0.2">
      <c r="A2113">
        <v>57</v>
      </c>
    </row>
    <row r="2114" spans="1:1" x14ac:dyDescent="0.2">
      <c r="A2114">
        <v>20</v>
      </c>
    </row>
    <row r="2115" spans="1:1" x14ac:dyDescent="0.2">
      <c r="A2115">
        <v>27</v>
      </c>
    </row>
    <row r="2116" spans="1:1" x14ac:dyDescent="0.2">
      <c r="A2116">
        <v>44</v>
      </c>
    </row>
    <row r="2117" spans="1:1" x14ac:dyDescent="0.2">
      <c r="A2117">
        <v>41</v>
      </c>
    </row>
    <row r="2118" spans="1:1" x14ac:dyDescent="0.2">
      <c r="A2118">
        <v>57</v>
      </c>
    </row>
    <row r="2119" spans="1:1" x14ac:dyDescent="0.2">
      <c r="A2119">
        <v>65</v>
      </c>
    </row>
    <row r="2120" spans="1:1" x14ac:dyDescent="0.2">
      <c r="A2120">
        <v>27</v>
      </c>
    </row>
    <row r="2121" spans="1:1" x14ac:dyDescent="0.2">
      <c r="A2121">
        <v>65</v>
      </c>
    </row>
    <row r="2122" spans="1:1" x14ac:dyDescent="0.2">
      <c r="A2122">
        <v>28</v>
      </c>
    </row>
    <row r="2123" spans="1:1" x14ac:dyDescent="0.2">
      <c r="A2123">
        <v>38</v>
      </c>
    </row>
    <row r="2124" spans="1:1" x14ac:dyDescent="0.2">
      <c r="A2124">
        <v>27</v>
      </c>
    </row>
    <row r="2125" spans="1:1" x14ac:dyDescent="0.2">
      <c r="A2125">
        <v>61</v>
      </c>
    </row>
    <row r="2126" spans="1:1" x14ac:dyDescent="0.2">
      <c r="A2126">
        <v>31</v>
      </c>
    </row>
    <row r="2127" spans="1:1" x14ac:dyDescent="0.2">
      <c r="A2127">
        <v>23</v>
      </c>
    </row>
    <row r="2128" spans="1:1" x14ac:dyDescent="0.2">
      <c r="A2128">
        <v>33</v>
      </c>
    </row>
    <row r="2129" spans="1:1" x14ac:dyDescent="0.2">
      <c r="A2129">
        <v>26</v>
      </c>
    </row>
    <row r="2130" spans="1:1" x14ac:dyDescent="0.2">
      <c r="A2130">
        <v>20</v>
      </c>
    </row>
    <row r="2131" spans="1:1" x14ac:dyDescent="0.2">
      <c r="A2131">
        <v>55</v>
      </c>
    </row>
    <row r="2132" spans="1:1" x14ac:dyDescent="0.2">
      <c r="A2132">
        <v>36</v>
      </c>
    </row>
    <row r="2133" spans="1:1" x14ac:dyDescent="0.2">
      <c r="A2133">
        <v>48</v>
      </c>
    </row>
    <row r="2134" spans="1:1" x14ac:dyDescent="0.2">
      <c r="A2134">
        <v>22</v>
      </c>
    </row>
    <row r="2135" spans="1:1" x14ac:dyDescent="0.2">
      <c r="A2135">
        <v>23</v>
      </c>
    </row>
    <row r="2136" spans="1:1" x14ac:dyDescent="0.2">
      <c r="A2136">
        <v>21</v>
      </c>
    </row>
    <row r="2137" spans="1:1" x14ac:dyDescent="0.2">
      <c r="A2137">
        <v>28</v>
      </c>
    </row>
    <row r="2138" spans="1:1" x14ac:dyDescent="0.2">
      <c r="A2138">
        <v>22</v>
      </c>
    </row>
    <row r="2139" spans="1:1" x14ac:dyDescent="0.2">
      <c r="A2139">
        <v>34</v>
      </c>
    </row>
    <row r="2140" spans="1:1" x14ac:dyDescent="0.2">
      <c r="A2140">
        <v>48</v>
      </c>
    </row>
    <row r="2141" spans="1:1" x14ac:dyDescent="0.2">
      <c r="A2141">
        <v>59</v>
      </c>
    </row>
    <row r="2142" spans="1:1" x14ac:dyDescent="0.2">
      <c r="A2142">
        <v>37</v>
      </c>
    </row>
    <row r="2143" spans="1:1" x14ac:dyDescent="0.2">
      <c r="A2143">
        <v>20</v>
      </c>
    </row>
    <row r="2144" spans="1:1" x14ac:dyDescent="0.2">
      <c r="A2144">
        <v>28</v>
      </c>
    </row>
    <row r="2145" spans="1:1" x14ac:dyDescent="0.2">
      <c r="A2145">
        <v>40</v>
      </c>
    </row>
    <row r="2146" spans="1:1" x14ac:dyDescent="0.2">
      <c r="A2146">
        <v>21</v>
      </c>
    </row>
    <row r="2147" spans="1:1" x14ac:dyDescent="0.2">
      <c r="A2147">
        <v>20</v>
      </c>
    </row>
    <row r="2148" spans="1:1" x14ac:dyDescent="0.2">
      <c r="A2148">
        <v>31</v>
      </c>
    </row>
    <row r="2149" spans="1:1" x14ac:dyDescent="0.2">
      <c r="A2149">
        <v>38</v>
      </c>
    </row>
    <row r="2150" spans="1:1" x14ac:dyDescent="0.2">
      <c r="A2150">
        <v>33</v>
      </c>
    </row>
    <row r="2151" spans="1:1" x14ac:dyDescent="0.2">
      <c r="A2151">
        <v>27</v>
      </c>
    </row>
    <row r="2152" spans="1:1" x14ac:dyDescent="0.2">
      <c r="A2152">
        <v>25</v>
      </c>
    </row>
    <row r="2153" spans="1:1" x14ac:dyDescent="0.2">
      <c r="A2153">
        <v>42</v>
      </c>
    </row>
    <row r="2154" spans="1:1" x14ac:dyDescent="0.2">
      <c r="A2154">
        <v>22</v>
      </c>
    </row>
    <row r="2155" spans="1:1" x14ac:dyDescent="0.2">
      <c r="A2155">
        <v>21</v>
      </c>
    </row>
    <row r="2156" spans="1:1" x14ac:dyDescent="0.2">
      <c r="A2156">
        <v>57</v>
      </c>
    </row>
    <row r="2157" spans="1:1" x14ac:dyDescent="0.2">
      <c r="A2157">
        <v>45</v>
      </c>
    </row>
    <row r="2158" spans="1:1" x14ac:dyDescent="0.2">
      <c r="A2158">
        <v>21</v>
      </c>
    </row>
    <row r="2159" spans="1:1" x14ac:dyDescent="0.2">
      <c r="A2159">
        <v>51</v>
      </c>
    </row>
    <row r="2160" spans="1:1" x14ac:dyDescent="0.2">
      <c r="A2160">
        <v>52</v>
      </c>
    </row>
    <row r="2161" spans="1:1" x14ac:dyDescent="0.2">
      <c r="A2161">
        <v>34</v>
      </c>
    </row>
    <row r="2162" spans="1:1" x14ac:dyDescent="0.2">
      <c r="A2162">
        <v>29</v>
      </c>
    </row>
    <row r="2163" spans="1:1" x14ac:dyDescent="0.2">
      <c r="A2163">
        <v>37</v>
      </c>
    </row>
    <row r="2164" spans="1:1" x14ac:dyDescent="0.2">
      <c r="A2164">
        <v>34</v>
      </c>
    </row>
    <row r="2165" spans="1:1" x14ac:dyDescent="0.2">
      <c r="A2165">
        <v>55</v>
      </c>
    </row>
    <row r="2166" spans="1:1" x14ac:dyDescent="0.2">
      <c r="A2166">
        <v>53</v>
      </c>
    </row>
    <row r="2167" spans="1:1" x14ac:dyDescent="0.2">
      <c r="A2167">
        <v>30</v>
      </c>
    </row>
    <row r="2168" spans="1:1" x14ac:dyDescent="0.2">
      <c r="A2168">
        <v>31</v>
      </c>
    </row>
    <row r="2169" spans="1:1" x14ac:dyDescent="0.2">
      <c r="A2169">
        <v>35</v>
      </c>
    </row>
    <row r="2170" spans="1:1" x14ac:dyDescent="0.2">
      <c r="A2170">
        <v>28</v>
      </c>
    </row>
    <row r="2171" spans="1:1" x14ac:dyDescent="0.2">
      <c r="A2171">
        <v>21</v>
      </c>
    </row>
    <row r="2172" spans="1:1" x14ac:dyDescent="0.2">
      <c r="A2172">
        <v>22</v>
      </c>
    </row>
    <row r="2173" spans="1:1" x14ac:dyDescent="0.2">
      <c r="A2173">
        <v>41</v>
      </c>
    </row>
    <row r="2174" spans="1:1" x14ac:dyDescent="0.2">
      <c r="A2174">
        <v>47</v>
      </c>
    </row>
    <row r="2175" spans="1:1" x14ac:dyDescent="0.2">
      <c r="A2175">
        <v>43</v>
      </c>
    </row>
    <row r="2176" spans="1:1" x14ac:dyDescent="0.2">
      <c r="A2176">
        <v>23</v>
      </c>
    </row>
    <row r="2177" spans="1:1" x14ac:dyDescent="0.2">
      <c r="A2177">
        <v>42</v>
      </c>
    </row>
    <row r="2178" spans="1:1" x14ac:dyDescent="0.2">
      <c r="A2178">
        <v>34</v>
      </c>
    </row>
    <row r="2179" spans="1:1" x14ac:dyDescent="0.2">
      <c r="A2179">
        <v>26</v>
      </c>
    </row>
    <row r="2180" spans="1:1" x14ac:dyDescent="0.2">
      <c r="A2180">
        <v>54</v>
      </c>
    </row>
    <row r="2181" spans="1:1" x14ac:dyDescent="0.2">
      <c r="A2181">
        <v>39</v>
      </c>
    </row>
    <row r="2182" spans="1:1" x14ac:dyDescent="0.2">
      <c r="A2182">
        <v>30</v>
      </c>
    </row>
    <row r="2183" spans="1:1" x14ac:dyDescent="0.2">
      <c r="A2183">
        <v>26</v>
      </c>
    </row>
    <row r="2184" spans="1:1" x14ac:dyDescent="0.2">
      <c r="A2184">
        <v>41</v>
      </c>
    </row>
    <row r="2185" spans="1:1" x14ac:dyDescent="0.2">
      <c r="A2185">
        <v>23</v>
      </c>
    </row>
    <row r="2186" spans="1:1" x14ac:dyDescent="0.2">
      <c r="A2186">
        <v>39</v>
      </c>
    </row>
    <row r="2187" spans="1:1" x14ac:dyDescent="0.2">
      <c r="A2187">
        <v>43</v>
      </c>
    </row>
    <row r="2188" spans="1:1" x14ac:dyDescent="0.2">
      <c r="A2188">
        <v>42</v>
      </c>
    </row>
    <row r="2189" spans="1:1" x14ac:dyDescent="0.2">
      <c r="A2189">
        <v>22</v>
      </c>
    </row>
    <row r="2190" spans="1:1" x14ac:dyDescent="0.2">
      <c r="A2190">
        <v>23</v>
      </c>
    </row>
    <row r="2191" spans="1:1" x14ac:dyDescent="0.2">
      <c r="A2191">
        <v>42</v>
      </c>
    </row>
    <row r="2192" spans="1:1" x14ac:dyDescent="0.2">
      <c r="A2192">
        <v>53</v>
      </c>
    </row>
    <row r="2193" spans="1:1" x14ac:dyDescent="0.2">
      <c r="A2193">
        <v>24</v>
      </c>
    </row>
    <row r="2194" spans="1:1" x14ac:dyDescent="0.2">
      <c r="A2194">
        <v>27</v>
      </c>
    </row>
    <row r="2195" spans="1:1" x14ac:dyDescent="0.2">
      <c r="A2195">
        <v>42</v>
      </c>
    </row>
    <row r="2196" spans="1:1" x14ac:dyDescent="0.2">
      <c r="A2196">
        <v>25</v>
      </c>
    </row>
    <row r="2197" spans="1:1" x14ac:dyDescent="0.2">
      <c r="A2197">
        <v>49</v>
      </c>
    </row>
    <row r="2198" spans="1:1" x14ac:dyDescent="0.2">
      <c r="A2198">
        <v>26</v>
      </c>
    </row>
    <row r="2199" spans="1:1" x14ac:dyDescent="0.2">
      <c r="A2199">
        <v>52</v>
      </c>
    </row>
    <row r="2200" spans="1:1" x14ac:dyDescent="0.2">
      <c r="A2200">
        <v>27</v>
      </c>
    </row>
    <row r="2201" spans="1:1" x14ac:dyDescent="0.2">
      <c r="A2201">
        <v>40</v>
      </c>
    </row>
    <row r="2202" spans="1:1" x14ac:dyDescent="0.2">
      <c r="A2202">
        <v>60</v>
      </c>
    </row>
    <row r="2203" spans="1:1" x14ac:dyDescent="0.2">
      <c r="A2203">
        <v>44</v>
      </c>
    </row>
    <row r="2204" spans="1:1" x14ac:dyDescent="0.2">
      <c r="A2204">
        <v>30</v>
      </c>
    </row>
    <row r="2205" spans="1:1" x14ac:dyDescent="0.2">
      <c r="A2205">
        <v>21</v>
      </c>
    </row>
    <row r="2206" spans="1:1" x14ac:dyDescent="0.2">
      <c r="A2206">
        <v>23</v>
      </c>
    </row>
    <row r="2207" spans="1:1" x14ac:dyDescent="0.2">
      <c r="A2207">
        <v>30</v>
      </c>
    </row>
    <row r="2208" spans="1:1" x14ac:dyDescent="0.2">
      <c r="A2208">
        <v>48</v>
      </c>
    </row>
    <row r="2209" spans="1:1" x14ac:dyDescent="0.2">
      <c r="A2209">
        <v>32</v>
      </c>
    </row>
    <row r="2210" spans="1:1" x14ac:dyDescent="0.2">
      <c r="A2210">
        <v>28</v>
      </c>
    </row>
    <row r="2211" spans="1:1" x14ac:dyDescent="0.2">
      <c r="A2211">
        <v>26</v>
      </c>
    </row>
    <row r="2212" spans="1:1" x14ac:dyDescent="0.2">
      <c r="A2212">
        <v>24</v>
      </c>
    </row>
    <row r="2213" spans="1:1" x14ac:dyDescent="0.2">
      <c r="A2213">
        <v>26</v>
      </c>
    </row>
    <row r="2214" spans="1:1" x14ac:dyDescent="0.2">
      <c r="A2214">
        <v>27</v>
      </c>
    </row>
    <row r="2215" spans="1:1" x14ac:dyDescent="0.2">
      <c r="A2215">
        <v>29</v>
      </c>
    </row>
    <row r="2216" spans="1:1" x14ac:dyDescent="0.2">
      <c r="A2216">
        <v>22</v>
      </c>
    </row>
    <row r="2217" spans="1:1" x14ac:dyDescent="0.2">
      <c r="A2217">
        <v>44</v>
      </c>
    </row>
    <row r="2218" spans="1:1" x14ac:dyDescent="0.2">
      <c r="A2218">
        <v>32</v>
      </c>
    </row>
    <row r="2219" spans="1:1" x14ac:dyDescent="0.2">
      <c r="A2219">
        <v>27</v>
      </c>
    </row>
    <row r="2220" spans="1:1" x14ac:dyDescent="0.2">
      <c r="A2220">
        <v>32</v>
      </c>
    </row>
    <row r="2221" spans="1:1" x14ac:dyDescent="0.2">
      <c r="A2221">
        <v>52</v>
      </c>
    </row>
    <row r="2222" spans="1:1" x14ac:dyDescent="0.2">
      <c r="A2222">
        <v>61</v>
      </c>
    </row>
    <row r="2223" spans="1:1" x14ac:dyDescent="0.2">
      <c r="A2223">
        <v>69</v>
      </c>
    </row>
    <row r="2224" spans="1:1" x14ac:dyDescent="0.2">
      <c r="A2224">
        <v>51</v>
      </c>
    </row>
    <row r="2225" spans="1:1" x14ac:dyDescent="0.2">
      <c r="A2225">
        <v>21</v>
      </c>
    </row>
    <row r="2226" spans="1:1" x14ac:dyDescent="0.2">
      <c r="A2226">
        <v>30</v>
      </c>
    </row>
    <row r="2227" spans="1:1" x14ac:dyDescent="0.2">
      <c r="A2227">
        <v>31</v>
      </c>
    </row>
    <row r="2228" spans="1:1" x14ac:dyDescent="0.2">
      <c r="A2228">
        <v>34</v>
      </c>
    </row>
    <row r="2229" spans="1:1" x14ac:dyDescent="0.2">
      <c r="A2229">
        <v>19</v>
      </c>
    </row>
    <row r="2230" spans="1:1" x14ac:dyDescent="0.2">
      <c r="A2230">
        <v>26</v>
      </c>
    </row>
    <row r="2231" spans="1:1" x14ac:dyDescent="0.2">
      <c r="A2231">
        <v>24</v>
      </c>
    </row>
    <row r="2232" spans="1:1" x14ac:dyDescent="0.2">
      <c r="A2232">
        <v>24</v>
      </c>
    </row>
    <row r="2233" spans="1:1" x14ac:dyDescent="0.2">
      <c r="A2233">
        <v>22</v>
      </c>
    </row>
    <row r="2234" spans="1:1" x14ac:dyDescent="0.2">
      <c r="A2234">
        <v>24</v>
      </c>
    </row>
    <row r="2235" spans="1:1" x14ac:dyDescent="0.2">
      <c r="A2235">
        <v>57</v>
      </c>
    </row>
    <row r="2236" spans="1:1" x14ac:dyDescent="0.2">
      <c r="A2236">
        <v>30</v>
      </c>
    </row>
    <row r="2237" spans="1:1" x14ac:dyDescent="0.2">
      <c r="A2237">
        <v>43</v>
      </c>
    </row>
    <row r="2238" spans="1:1" x14ac:dyDescent="0.2">
      <c r="A2238">
        <v>24</v>
      </c>
    </row>
    <row r="2239" spans="1:1" x14ac:dyDescent="0.2">
      <c r="A2239">
        <v>25</v>
      </c>
    </row>
    <row r="2240" spans="1:1" x14ac:dyDescent="0.2">
      <c r="A2240">
        <v>30</v>
      </c>
    </row>
    <row r="2241" spans="1:1" x14ac:dyDescent="0.2">
      <c r="A2241">
        <v>25</v>
      </c>
    </row>
    <row r="2242" spans="1:1" x14ac:dyDescent="0.2">
      <c r="A2242">
        <v>46</v>
      </c>
    </row>
    <row r="2243" spans="1:1" x14ac:dyDescent="0.2">
      <c r="A2243">
        <v>23</v>
      </c>
    </row>
    <row r="2244" spans="1:1" x14ac:dyDescent="0.2">
      <c r="A2244">
        <v>57</v>
      </c>
    </row>
    <row r="2245" spans="1:1" x14ac:dyDescent="0.2">
      <c r="A2245">
        <v>31</v>
      </c>
    </row>
    <row r="2246" spans="1:1" x14ac:dyDescent="0.2">
      <c r="A2246">
        <v>56</v>
      </c>
    </row>
    <row r="2247" spans="1:1" x14ac:dyDescent="0.2">
      <c r="A2247">
        <v>21</v>
      </c>
    </row>
    <row r="2248" spans="1:1" x14ac:dyDescent="0.2">
      <c r="A2248">
        <v>31</v>
      </c>
    </row>
    <row r="2249" spans="1:1" x14ac:dyDescent="0.2">
      <c r="A2249">
        <v>23</v>
      </c>
    </row>
    <row r="2250" spans="1:1" x14ac:dyDescent="0.2">
      <c r="A2250">
        <v>26</v>
      </c>
    </row>
    <row r="2251" spans="1:1" x14ac:dyDescent="0.2">
      <c r="A2251">
        <v>30</v>
      </c>
    </row>
    <row r="2252" spans="1:1" x14ac:dyDescent="0.2">
      <c r="A2252">
        <v>47</v>
      </c>
    </row>
    <row r="2253" spans="1:1" x14ac:dyDescent="0.2">
      <c r="A2253">
        <v>42</v>
      </c>
    </row>
    <row r="2254" spans="1:1" x14ac:dyDescent="0.2">
      <c r="A2254">
        <v>24</v>
      </c>
    </row>
    <row r="2255" spans="1:1" x14ac:dyDescent="0.2">
      <c r="A2255">
        <v>27</v>
      </c>
    </row>
    <row r="2256" spans="1:1" x14ac:dyDescent="0.2">
      <c r="A2256">
        <v>60</v>
      </c>
    </row>
    <row r="2257" spans="1:1" x14ac:dyDescent="0.2">
      <c r="A2257">
        <v>64</v>
      </c>
    </row>
    <row r="2258" spans="1:1" x14ac:dyDescent="0.2">
      <c r="A2258">
        <v>28</v>
      </c>
    </row>
    <row r="2259" spans="1:1" x14ac:dyDescent="0.2">
      <c r="A2259">
        <v>21</v>
      </c>
    </row>
    <row r="2260" spans="1:1" x14ac:dyDescent="0.2">
      <c r="A2260">
        <v>36</v>
      </c>
    </row>
    <row r="2261" spans="1:1" x14ac:dyDescent="0.2">
      <c r="A2261">
        <v>24</v>
      </c>
    </row>
    <row r="2262" spans="1:1" x14ac:dyDescent="0.2">
      <c r="A2262">
        <v>50</v>
      </c>
    </row>
    <row r="2263" spans="1:1" x14ac:dyDescent="0.2">
      <c r="A2263">
        <v>23</v>
      </c>
    </row>
    <row r="2264" spans="1:1" x14ac:dyDescent="0.2">
      <c r="A2264">
        <v>28</v>
      </c>
    </row>
    <row r="2265" spans="1:1" x14ac:dyDescent="0.2">
      <c r="A2265">
        <v>29</v>
      </c>
    </row>
    <row r="2266" spans="1:1" x14ac:dyDescent="0.2">
      <c r="A2266">
        <v>31</v>
      </c>
    </row>
    <row r="2267" spans="1:1" x14ac:dyDescent="0.2">
      <c r="A2267">
        <v>42</v>
      </c>
    </row>
    <row r="2268" spans="1:1" x14ac:dyDescent="0.2">
      <c r="A2268">
        <v>26</v>
      </c>
    </row>
    <row r="2269" spans="1:1" x14ac:dyDescent="0.2">
      <c r="A2269">
        <v>25</v>
      </c>
    </row>
    <row r="2270" spans="1:1" x14ac:dyDescent="0.2">
      <c r="A2270">
        <v>47</v>
      </c>
    </row>
    <row r="2271" spans="1:1" x14ac:dyDescent="0.2">
      <c r="A2271">
        <v>46</v>
      </c>
    </row>
    <row r="2272" spans="1:1" x14ac:dyDescent="0.2">
      <c r="A2272">
        <v>28</v>
      </c>
    </row>
    <row r="2273" spans="1:1" x14ac:dyDescent="0.2">
      <c r="A2273">
        <v>53</v>
      </c>
    </row>
    <row r="2274" spans="1:1" x14ac:dyDescent="0.2">
      <c r="A2274">
        <v>19</v>
      </c>
    </row>
    <row r="2275" spans="1:1" x14ac:dyDescent="0.2">
      <c r="A2275">
        <v>54</v>
      </c>
    </row>
    <row r="2276" spans="1:1" x14ac:dyDescent="0.2">
      <c r="A2276">
        <v>23</v>
      </c>
    </row>
    <row r="2277" spans="1:1" x14ac:dyDescent="0.2">
      <c r="A2277">
        <v>37</v>
      </c>
    </row>
    <row r="2278" spans="1:1" x14ac:dyDescent="0.2">
      <c r="A2278">
        <v>25</v>
      </c>
    </row>
    <row r="2279" spans="1:1" x14ac:dyDescent="0.2">
      <c r="A2279">
        <v>63</v>
      </c>
    </row>
    <row r="2280" spans="1:1" x14ac:dyDescent="0.2">
      <c r="A2280">
        <v>35</v>
      </c>
    </row>
    <row r="2281" spans="1:1" x14ac:dyDescent="0.2">
      <c r="A2281">
        <v>20</v>
      </c>
    </row>
    <row r="2282" spans="1:1" x14ac:dyDescent="0.2">
      <c r="A2282">
        <v>26</v>
      </c>
    </row>
    <row r="2283" spans="1:1" x14ac:dyDescent="0.2">
      <c r="A2283">
        <v>32</v>
      </c>
    </row>
    <row r="2284" spans="1:1" x14ac:dyDescent="0.2">
      <c r="A2284">
        <v>25</v>
      </c>
    </row>
    <row r="2285" spans="1:1" x14ac:dyDescent="0.2">
      <c r="A2285">
        <v>33</v>
      </c>
    </row>
    <row r="2286" spans="1:1" x14ac:dyDescent="0.2">
      <c r="A2286">
        <v>29</v>
      </c>
    </row>
    <row r="2287" spans="1:1" x14ac:dyDescent="0.2">
      <c r="A2287">
        <v>27</v>
      </c>
    </row>
    <row r="2288" spans="1:1" x14ac:dyDescent="0.2">
      <c r="A2288">
        <v>37</v>
      </c>
    </row>
    <row r="2289" spans="1:1" x14ac:dyDescent="0.2">
      <c r="A2289">
        <v>39</v>
      </c>
    </row>
    <row r="2290" spans="1:1" x14ac:dyDescent="0.2">
      <c r="A2290">
        <v>20</v>
      </c>
    </row>
    <row r="2291" spans="1:1" x14ac:dyDescent="0.2">
      <c r="A2291">
        <v>32</v>
      </c>
    </row>
    <row r="2292" spans="1:1" x14ac:dyDescent="0.2">
      <c r="A2292">
        <v>72</v>
      </c>
    </row>
    <row r="2293" spans="1:1" x14ac:dyDescent="0.2">
      <c r="A2293">
        <v>38</v>
      </c>
    </row>
    <row r="2294" spans="1:1" x14ac:dyDescent="0.2">
      <c r="A2294">
        <v>40</v>
      </c>
    </row>
    <row r="2295" spans="1:1" x14ac:dyDescent="0.2">
      <c r="A2295">
        <v>23</v>
      </c>
    </row>
    <row r="2296" spans="1:1" x14ac:dyDescent="0.2">
      <c r="A2296">
        <v>44</v>
      </c>
    </row>
    <row r="2297" spans="1:1" x14ac:dyDescent="0.2">
      <c r="A2297">
        <v>22</v>
      </c>
    </row>
    <row r="2298" spans="1:1" x14ac:dyDescent="0.2">
      <c r="A2298">
        <v>21</v>
      </c>
    </row>
    <row r="2299" spans="1:1" x14ac:dyDescent="0.2">
      <c r="A2299">
        <v>36</v>
      </c>
    </row>
    <row r="2300" spans="1:1" x14ac:dyDescent="0.2">
      <c r="A2300">
        <v>27</v>
      </c>
    </row>
    <row r="2301" spans="1:1" x14ac:dyDescent="0.2">
      <c r="A2301">
        <v>55</v>
      </c>
    </row>
    <row r="2302" spans="1:1" x14ac:dyDescent="0.2">
      <c r="A2302">
        <v>23</v>
      </c>
    </row>
    <row r="2303" spans="1:1" x14ac:dyDescent="0.2">
      <c r="A2303">
        <v>37</v>
      </c>
    </row>
    <row r="2304" spans="1:1" x14ac:dyDescent="0.2">
      <c r="A2304">
        <v>41</v>
      </c>
    </row>
    <row r="2305" spans="1:1" x14ac:dyDescent="0.2">
      <c r="A2305">
        <v>21</v>
      </c>
    </row>
    <row r="2306" spans="1:1" x14ac:dyDescent="0.2">
      <c r="A2306">
        <v>33</v>
      </c>
    </row>
    <row r="2307" spans="1:1" x14ac:dyDescent="0.2">
      <c r="A2307">
        <v>56</v>
      </c>
    </row>
    <row r="2308" spans="1:1" x14ac:dyDescent="0.2">
      <c r="A2308">
        <v>55</v>
      </c>
    </row>
    <row r="2309" spans="1:1" x14ac:dyDescent="0.2">
      <c r="A2309">
        <v>23</v>
      </c>
    </row>
    <row r="2310" spans="1:1" x14ac:dyDescent="0.2">
      <c r="A2310">
        <v>23</v>
      </c>
    </row>
    <row r="2311" spans="1:1" x14ac:dyDescent="0.2">
      <c r="A2311">
        <v>28</v>
      </c>
    </row>
    <row r="2312" spans="1:1" x14ac:dyDescent="0.2">
      <c r="A2312">
        <v>31</v>
      </c>
    </row>
    <row r="2313" spans="1:1" x14ac:dyDescent="0.2">
      <c r="A2313">
        <v>28</v>
      </c>
    </row>
    <row r="2314" spans="1:1" x14ac:dyDescent="0.2">
      <c r="A2314">
        <v>32</v>
      </c>
    </row>
    <row r="2315" spans="1:1" x14ac:dyDescent="0.2">
      <c r="A2315">
        <v>56</v>
      </c>
    </row>
    <row r="2316" spans="1:1" x14ac:dyDescent="0.2">
      <c r="A2316">
        <v>46</v>
      </c>
    </row>
    <row r="2317" spans="1:1" x14ac:dyDescent="0.2">
      <c r="A2317">
        <v>53</v>
      </c>
    </row>
    <row r="2318" spans="1:1" x14ac:dyDescent="0.2">
      <c r="A2318">
        <v>27</v>
      </c>
    </row>
    <row r="2319" spans="1:1" x14ac:dyDescent="0.2">
      <c r="A2319">
        <v>22</v>
      </c>
    </row>
    <row r="2320" spans="1:1" x14ac:dyDescent="0.2">
      <c r="A2320">
        <v>23</v>
      </c>
    </row>
    <row r="2321" spans="1:1" x14ac:dyDescent="0.2">
      <c r="A2321">
        <v>22</v>
      </c>
    </row>
    <row r="2322" spans="1:1" x14ac:dyDescent="0.2">
      <c r="A2322">
        <v>33</v>
      </c>
    </row>
    <row r="2323" spans="1:1" x14ac:dyDescent="0.2">
      <c r="A2323">
        <v>34</v>
      </c>
    </row>
    <row r="2324" spans="1:1" x14ac:dyDescent="0.2">
      <c r="A2324">
        <v>35</v>
      </c>
    </row>
    <row r="2325" spans="1:1" x14ac:dyDescent="0.2">
      <c r="A2325">
        <v>22</v>
      </c>
    </row>
    <row r="2326" spans="1:1" x14ac:dyDescent="0.2">
      <c r="A2326">
        <v>25</v>
      </c>
    </row>
    <row r="2327" spans="1:1" x14ac:dyDescent="0.2">
      <c r="A2327">
        <v>32</v>
      </c>
    </row>
    <row r="2328" spans="1:1" x14ac:dyDescent="0.2">
      <c r="A2328">
        <v>47</v>
      </c>
    </row>
    <row r="2329" spans="1:1" x14ac:dyDescent="0.2">
      <c r="A2329">
        <v>24</v>
      </c>
    </row>
    <row r="2330" spans="1:1" x14ac:dyDescent="0.2">
      <c r="A2330">
        <v>25</v>
      </c>
    </row>
    <row r="2331" spans="1:1" x14ac:dyDescent="0.2">
      <c r="A2331">
        <v>27</v>
      </c>
    </row>
    <row r="2332" spans="1:1" x14ac:dyDescent="0.2">
      <c r="A2332">
        <v>41</v>
      </c>
    </row>
    <row r="2333" spans="1:1" x14ac:dyDescent="0.2">
      <c r="A2333">
        <v>56</v>
      </c>
    </row>
    <row r="2334" spans="1:1" x14ac:dyDescent="0.2">
      <c r="A2334">
        <v>45</v>
      </c>
    </row>
    <row r="2335" spans="1:1" x14ac:dyDescent="0.2">
      <c r="A2335">
        <v>36</v>
      </c>
    </row>
    <row r="2336" spans="1:1" x14ac:dyDescent="0.2">
      <c r="A2336">
        <v>28</v>
      </c>
    </row>
    <row r="2337" spans="1:1" x14ac:dyDescent="0.2">
      <c r="A2337">
        <v>20</v>
      </c>
    </row>
    <row r="2338" spans="1:1" x14ac:dyDescent="0.2">
      <c r="A2338">
        <v>31</v>
      </c>
    </row>
    <row r="2339" spans="1:1" x14ac:dyDescent="0.2">
      <c r="A2339">
        <v>59</v>
      </c>
    </row>
    <row r="2340" spans="1:1" x14ac:dyDescent="0.2">
      <c r="A2340">
        <v>27</v>
      </c>
    </row>
    <row r="2341" spans="1:1" x14ac:dyDescent="0.2">
      <c r="A2341">
        <v>48</v>
      </c>
    </row>
    <row r="2342" spans="1:1" x14ac:dyDescent="0.2">
      <c r="A2342">
        <v>51</v>
      </c>
    </row>
    <row r="2343" spans="1:1" x14ac:dyDescent="0.2">
      <c r="A2343">
        <v>29</v>
      </c>
    </row>
    <row r="2344" spans="1:1" x14ac:dyDescent="0.2">
      <c r="A2344">
        <v>72</v>
      </c>
    </row>
    <row r="2345" spans="1:1" x14ac:dyDescent="0.2">
      <c r="A2345">
        <v>24</v>
      </c>
    </row>
    <row r="2346" spans="1:1" x14ac:dyDescent="0.2">
      <c r="A2346">
        <v>20</v>
      </c>
    </row>
    <row r="2347" spans="1:1" x14ac:dyDescent="0.2">
      <c r="A2347">
        <v>27</v>
      </c>
    </row>
    <row r="2348" spans="1:1" x14ac:dyDescent="0.2">
      <c r="A2348">
        <v>31</v>
      </c>
    </row>
    <row r="2349" spans="1:1" x14ac:dyDescent="0.2">
      <c r="A2349">
        <v>49</v>
      </c>
    </row>
    <row r="2350" spans="1:1" x14ac:dyDescent="0.2">
      <c r="A2350">
        <v>45</v>
      </c>
    </row>
    <row r="2351" spans="1:1" x14ac:dyDescent="0.2">
      <c r="A2351">
        <v>30</v>
      </c>
    </row>
    <row r="2352" spans="1:1" x14ac:dyDescent="0.2">
      <c r="A2352">
        <v>59</v>
      </c>
    </row>
    <row r="2353" spans="1:1" x14ac:dyDescent="0.2">
      <c r="A2353">
        <v>45</v>
      </c>
    </row>
    <row r="2354" spans="1:1" x14ac:dyDescent="0.2">
      <c r="A2354">
        <v>47</v>
      </c>
    </row>
    <row r="2355" spans="1:1" x14ac:dyDescent="0.2">
      <c r="A2355">
        <v>24</v>
      </c>
    </row>
    <row r="2356" spans="1:1" x14ac:dyDescent="0.2">
      <c r="A2356">
        <v>20</v>
      </c>
    </row>
    <row r="2357" spans="1:1" x14ac:dyDescent="0.2">
      <c r="A2357">
        <v>51</v>
      </c>
    </row>
    <row r="2358" spans="1:1" x14ac:dyDescent="0.2">
      <c r="A2358">
        <v>34</v>
      </c>
    </row>
    <row r="2359" spans="1:1" x14ac:dyDescent="0.2">
      <c r="A2359">
        <v>34</v>
      </c>
    </row>
    <row r="2360" spans="1:1" x14ac:dyDescent="0.2">
      <c r="A2360">
        <v>37</v>
      </c>
    </row>
    <row r="2361" spans="1:1" x14ac:dyDescent="0.2">
      <c r="A2361">
        <v>22</v>
      </c>
    </row>
    <row r="2362" spans="1:1" x14ac:dyDescent="0.2">
      <c r="A2362">
        <v>49</v>
      </c>
    </row>
    <row r="2363" spans="1:1" x14ac:dyDescent="0.2">
      <c r="A2363">
        <v>32</v>
      </c>
    </row>
    <row r="2364" spans="1:1" x14ac:dyDescent="0.2">
      <c r="A2364">
        <v>41</v>
      </c>
    </row>
    <row r="2365" spans="1:1" x14ac:dyDescent="0.2">
      <c r="A2365">
        <v>21</v>
      </c>
    </row>
    <row r="2366" spans="1:1" x14ac:dyDescent="0.2">
      <c r="A2366">
        <v>49</v>
      </c>
    </row>
    <row r="2367" spans="1:1" x14ac:dyDescent="0.2">
      <c r="A2367">
        <v>26</v>
      </c>
    </row>
    <row r="2368" spans="1:1" x14ac:dyDescent="0.2">
      <c r="A2368">
        <v>34</v>
      </c>
    </row>
    <row r="2369" spans="1:1" x14ac:dyDescent="0.2">
      <c r="A2369">
        <v>21</v>
      </c>
    </row>
    <row r="2370" spans="1:1" x14ac:dyDescent="0.2">
      <c r="A2370">
        <v>30</v>
      </c>
    </row>
    <row r="2371" spans="1:1" x14ac:dyDescent="0.2">
      <c r="A2371">
        <v>28</v>
      </c>
    </row>
    <row r="2372" spans="1:1" x14ac:dyDescent="0.2">
      <c r="A2372">
        <v>33</v>
      </c>
    </row>
    <row r="2373" spans="1:1" x14ac:dyDescent="0.2">
      <c r="A2373">
        <v>46</v>
      </c>
    </row>
    <row r="2374" spans="1:1" x14ac:dyDescent="0.2">
      <c r="A2374">
        <v>22</v>
      </c>
    </row>
    <row r="2375" spans="1:1" x14ac:dyDescent="0.2">
      <c r="A2375">
        <v>21</v>
      </c>
    </row>
    <row r="2376" spans="1:1" x14ac:dyDescent="0.2">
      <c r="A2376">
        <v>32</v>
      </c>
    </row>
    <row r="2377" spans="1:1" x14ac:dyDescent="0.2">
      <c r="A2377">
        <v>26</v>
      </c>
    </row>
    <row r="2378" spans="1:1" x14ac:dyDescent="0.2">
      <c r="A2378">
        <v>37</v>
      </c>
    </row>
    <row r="2379" spans="1:1" x14ac:dyDescent="0.2">
      <c r="A2379">
        <v>24</v>
      </c>
    </row>
    <row r="2380" spans="1:1" x14ac:dyDescent="0.2">
      <c r="A2380">
        <v>42</v>
      </c>
    </row>
    <row r="2381" spans="1:1" x14ac:dyDescent="0.2">
      <c r="A2381">
        <v>28</v>
      </c>
    </row>
    <row r="2382" spans="1:1" x14ac:dyDescent="0.2">
      <c r="A2382">
        <v>48</v>
      </c>
    </row>
    <row r="2383" spans="1:1" x14ac:dyDescent="0.2">
      <c r="A2383">
        <v>58</v>
      </c>
    </row>
    <row r="2384" spans="1:1" x14ac:dyDescent="0.2">
      <c r="A2384">
        <v>29</v>
      </c>
    </row>
    <row r="2385" spans="1:1" x14ac:dyDescent="0.2">
      <c r="A2385">
        <v>24</v>
      </c>
    </row>
    <row r="2386" spans="1:1" x14ac:dyDescent="0.2">
      <c r="A2386">
        <v>20</v>
      </c>
    </row>
    <row r="2387" spans="1:1" x14ac:dyDescent="0.2">
      <c r="A2387">
        <v>28</v>
      </c>
    </row>
    <row r="2388" spans="1:1" x14ac:dyDescent="0.2">
      <c r="A2388">
        <v>21</v>
      </c>
    </row>
    <row r="2389" spans="1:1" x14ac:dyDescent="0.2">
      <c r="A2389">
        <v>26</v>
      </c>
    </row>
    <row r="2390" spans="1:1" x14ac:dyDescent="0.2">
      <c r="A2390">
        <v>34</v>
      </c>
    </row>
    <row r="2391" spans="1:1" x14ac:dyDescent="0.2">
      <c r="A2391">
        <v>32</v>
      </c>
    </row>
    <row r="2392" spans="1:1" x14ac:dyDescent="0.2">
      <c r="A2392">
        <v>40</v>
      </c>
    </row>
    <row r="2393" spans="1:1" x14ac:dyDescent="0.2">
      <c r="A2393">
        <v>38</v>
      </c>
    </row>
    <row r="2394" spans="1:1" x14ac:dyDescent="0.2">
      <c r="A2394">
        <v>22</v>
      </c>
    </row>
    <row r="2395" spans="1:1" x14ac:dyDescent="0.2">
      <c r="A2395">
        <v>42</v>
      </c>
    </row>
    <row r="2396" spans="1:1" x14ac:dyDescent="0.2">
      <c r="A2396">
        <v>51</v>
      </c>
    </row>
    <row r="2397" spans="1:1" x14ac:dyDescent="0.2">
      <c r="A2397">
        <v>57</v>
      </c>
    </row>
    <row r="2398" spans="1:1" x14ac:dyDescent="0.2">
      <c r="A2398">
        <v>20</v>
      </c>
    </row>
    <row r="2399" spans="1:1" x14ac:dyDescent="0.2">
      <c r="A2399">
        <v>56</v>
      </c>
    </row>
    <row r="2400" spans="1:1" x14ac:dyDescent="0.2">
      <c r="A2400">
        <v>32</v>
      </c>
    </row>
    <row r="2401" spans="1:1" x14ac:dyDescent="0.2">
      <c r="A2401">
        <v>30</v>
      </c>
    </row>
    <row r="2402" spans="1:1" x14ac:dyDescent="0.2">
      <c r="A2402">
        <v>29</v>
      </c>
    </row>
    <row r="2403" spans="1:1" x14ac:dyDescent="0.2">
      <c r="A2403">
        <v>46</v>
      </c>
    </row>
    <row r="2404" spans="1:1" x14ac:dyDescent="0.2">
      <c r="A2404">
        <v>22</v>
      </c>
    </row>
    <row r="2405" spans="1:1" x14ac:dyDescent="0.2">
      <c r="A2405">
        <v>36</v>
      </c>
    </row>
    <row r="2406" spans="1:1" x14ac:dyDescent="0.2">
      <c r="A2406">
        <v>24</v>
      </c>
    </row>
    <row r="2407" spans="1:1" x14ac:dyDescent="0.2">
      <c r="A2407">
        <v>70</v>
      </c>
    </row>
    <row r="2408" spans="1:1" x14ac:dyDescent="0.2">
      <c r="A2408">
        <v>21</v>
      </c>
    </row>
    <row r="2409" spans="1:1" x14ac:dyDescent="0.2">
      <c r="A2409">
        <v>45</v>
      </c>
    </row>
    <row r="2410" spans="1:1" x14ac:dyDescent="0.2">
      <c r="A2410">
        <v>33</v>
      </c>
    </row>
    <row r="2411" spans="1:1" x14ac:dyDescent="0.2">
      <c r="A2411">
        <v>33</v>
      </c>
    </row>
    <row r="2412" spans="1:1" x14ac:dyDescent="0.2">
      <c r="A2412">
        <v>39</v>
      </c>
    </row>
    <row r="2413" spans="1:1" x14ac:dyDescent="0.2">
      <c r="A2413">
        <v>25</v>
      </c>
    </row>
    <row r="2414" spans="1:1" x14ac:dyDescent="0.2">
      <c r="A2414">
        <v>23</v>
      </c>
    </row>
    <row r="2415" spans="1:1" x14ac:dyDescent="0.2">
      <c r="A2415">
        <v>37</v>
      </c>
    </row>
    <row r="2416" spans="1:1" x14ac:dyDescent="0.2">
      <c r="A2416">
        <v>48</v>
      </c>
    </row>
    <row r="2417" spans="1:1" x14ac:dyDescent="0.2">
      <c r="A2417">
        <v>32</v>
      </c>
    </row>
    <row r="2418" spans="1:1" x14ac:dyDescent="0.2">
      <c r="A2418">
        <v>45</v>
      </c>
    </row>
    <row r="2419" spans="1:1" x14ac:dyDescent="0.2">
      <c r="A2419">
        <v>46</v>
      </c>
    </row>
    <row r="2420" spans="1:1" x14ac:dyDescent="0.2">
      <c r="A2420">
        <v>54</v>
      </c>
    </row>
    <row r="2421" spans="1:1" x14ac:dyDescent="0.2">
      <c r="A2421">
        <v>28</v>
      </c>
    </row>
    <row r="2422" spans="1:1" x14ac:dyDescent="0.2">
      <c r="A2422">
        <v>32</v>
      </c>
    </row>
    <row r="2423" spans="1:1" x14ac:dyDescent="0.2">
      <c r="A2423">
        <v>27</v>
      </c>
    </row>
    <row r="2424" spans="1:1" x14ac:dyDescent="0.2">
      <c r="A2424">
        <v>20</v>
      </c>
    </row>
    <row r="2425" spans="1:1" x14ac:dyDescent="0.2">
      <c r="A2425">
        <v>23</v>
      </c>
    </row>
    <row r="2426" spans="1:1" x14ac:dyDescent="0.2">
      <c r="A2426">
        <v>43</v>
      </c>
    </row>
    <row r="2427" spans="1:1" x14ac:dyDescent="0.2">
      <c r="A2427">
        <v>56</v>
      </c>
    </row>
    <row r="2428" spans="1:1" x14ac:dyDescent="0.2">
      <c r="A2428">
        <v>30</v>
      </c>
    </row>
    <row r="2429" spans="1:1" x14ac:dyDescent="0.2">
      <c r="A2429">
        <v>35</v>
      </c>
    </row>
    <row r="2430" spans="1:1" x14ac:dyDescent="0.2">
      <c r="A2430">
        <v>29</v>
      </c>
    </row>
    <row r="2431" spans="1:1" x14ac:dyDescent="0.2">
      <c r="A2431">
        <v>54</v>
      </c>
    </row>
    <row r="2432" spans="1:1" x14ac:dyDescent="0.2">
      <c r="A2432">
        <v>20</v>
      </c>
    </row>
    <row r="2433" spans="1:1" x14ac:dyDescent="0.2">
      <c r="A2433">
        <v>29</v>
      </c>
    </row>
    <row r="2434" spans="1:1" x14ac:dyDescent="0.2">
      <c r="A2434">
        <v>32</v>
      </c>
    </row>
    <row r="2435" spans="1:1" x14ac:dyDescent="0.2">
      <c r="A2435">
        <v>41</v>
      </c>
    </row>
    <row r="2436" spans="1:1" x14ac:dyDescent="0.2">
      <c r="A2436">
        <v>67</v>
      </c>
    </row>
    <row r="2437" spans="1:1" x14ac:dyDescent="0.2">
      <c r="A2437">
        <v>44</v>
      </c>
    </row>
    <row r="2438" spans="1:1" x14ac:dyDescent="0.2">
      <c r="A2438">
        <v>28</v>
      </c>
    </row>
    <row r="2439" spans="1:1" x14ac:dyDescent="0.2">
      <c r="A2439">
        <v>67</v>
      </c>
    </row>
    <row r="2440" spans="1:1" x14ac:dyDescent="0.2">
      <c r="A2440">
        <v>46</v>
      </c>
    </row>
    <row r="2441" spans="1:1" x14ac:dyDescent="0.2">
      <c r="A2441">
        <v>45</v>
      </c>
    </row>
    <row r="2442" spans="1:1" x14ac:dyDescent="0.2">
      <c r="A2442">
        <v>25</v>
      </c>
    </row>
    <row r="2443" spans="1:1" x14ac:dyDescent="0.2">
      <c r="A2443">
        <v>24</v>
      </c>
    </row>
    <row r="2444" spans="1:1" x14ac:dyDescent="0.2">
      <c r="A2444">
        <v>29</v>
      </c>
    </row>
    <row r="2445" spans="1:1" x14ac:dyDescent="0.2">
      <c r="A2445">
        <v>45</v>
      </c>
    </row>
    <row r="2446" spans="1:1" x14ac:dyDescent="0.2">
      <c r="A2446">
        <v>31</v>
      </c>
    </row>
    <row r="2447" spans="1:1" x14ac:dyDescent="0.2">
      <c r="A2447">
        <v>23</v>
      </c>
    </row>
    <row r="2448" spans="1:1" x14ac:dyDescent="0.2">
      <c r="A2448">
        <v>22</v>
      </c>
    </row>
    <row r="2449" spans="1:1" x14ac:dyDescent="0.2">
      <c r="A2449">
        <v>21</v>
      </c>
    </row>
    <row r="2450" spans="1:1" x14ac:dyDescent="0.2">
      <c r="A2450">
        <v>26</v>
      </c>
    </row>
    <row r="2451" spans="1:1" x14ac:dyDescent="0.2">
      <c r="A2451">
        <v>25</v>
      </c>
    </row>
    <row r="2452" spans="1:1" x14ac:dyDescent="0.2">
      <c r="A2452">
        <v>61</v>
      </c>
    </row>
    <row r="2453" spans="1:1" x14ac:dyDescent="0.2">
      <c r="A2453">
        <v>54</v>
      </c>
    </row>
    <row r="2454" spans="1:1" x14ac:dyDescent="0.2">
      <c r="A2454">
        <v>51</v>
      </c>
    </row>
    <row r="2455" spans="1:1" x14ac:dyDescent="0.2">
      <c r="A2455">
        <v>32</v>
      </c>
    </row>
    <row r="2456" spans="1:1" x14ac:dyDescent="0.2">
      <c r="A2456">
        <v>36</v>
      </c>
    </row>
    <row r="2457" spans="1:1" x14ac:dyDescent="0.2">
      <c r="A2457">
        <v>43</v>
      </c>
    </row>
    <row r="2458" spans="1:1" x14ac:dyDescent="0.2">
      <c r="A2458">
        <v>32</v>
      </c>
    </row>
    <row r="2459" spans="1:1" x14ac:dyDescent="0.2">
      <c r="A2459">
        <v>33</v>
      </c>
    </row>
    <row r="2460" spans="1:1" x14ac:dyDescent="0.2">
      <c r="A2460">
        <v>36</v>
      </c>
    </row>
    <row r="2461" spans="1:1" x14ac:dyDescent="0.2">
      <c r="A2461">
        <v>58</v>
      </c>
    </row>
    <row r="2462" spans="1:1" x14ac:dyDescent="0.2">
      <c r="A2462">
        <v>49</v>
      </c>
    </row>
    <row r="2463" spans="1:1" x14ac:dyDescent="0.2">
      <c r="A2463">
        <v>32</v>
      </c>
    </row>
    <row r="2464" spans="1:1" x14ac:dyDescent="0.2">
      <c r="A2464">
        <v>25</v>
      </c>
    </row>
    <row r="2465" spans="1:1" x14ac:dyDescent="0.2">
      <c r="A2465">
        <v>57</v>
      </c>
    </row>
    <row r="2466" spans="1:1" x14ac:dyDescent="0.2">
      <c r="A2466">
        <v>37</v>
      </c>
    </row>
    <row r="2467" spans="1:1" x14ac:dyDescent="0.2">
      <c r="A2467">
        <v>32</v>
      </c>
    </row>
    <row r="2468" spans="1:1" x14ac:dyDescent="0.2">
      <c r="A2468">
        <v>44</v>
      </c>
    </row>
    <row r="2469" spans="1:1" x14ac:dyDescent="0.2">
      <c r="A2469">
        <v>32</v>
      </c>
    </row>
    <row r="2470" spans="1:1" x14ac:dyDescent="0.2">
      <c r="A2470">
        <v>52</v>
      </c>
    </row>
    <row r="2471" spans="1:1" x14ac:dyDescent="0.2">
      <c r="A2471">
        <v>51</v>
      </c>
    </row>
    <row r="2472" spans="1:1" x14ac:dyDescent="0.2">
      <c r="A2472">
        <v>45</v>
      </c>
    </row>
    <row r="2473" spans="1:1" x14ac:dyDescent="0.2">
      <c r="A2473">
        <v>28</v>
      </c>
    </row>
    <row r="2474" spans="1:1" x14ac:dyDescent="0.2">
      <c r="A2474">
        <v>26</v>
      </c>
    </row>
    <row r="2475" spans="1:1" x14ac:dyDescent="0.2">
      <c r="A2475">
        <v>45</v>
      </c>
    </row>
    <row r="2476" spans="1:1" x14ac:dyDescent="0.2">
      <c r="A2476">
        <v>48</v>
      </c>
    </row>
    <row r="2477" spans="1:1" x14ac:dyDescent="0.2">
      <c r="A2477">
        <v>26</v>
      </c>
    </row>
    <row r="2478" spans="1:1" x14ac:dyDescent="0.2">
      <c r="A2478">
        <v>34</v>
      </c>
    </row>
    <row r="2479" spans="1:1" x14ac:dyDescent="0.2">
      <c r="A2479">
        <v>25</v>
      </c>
    </row>
    <row r="2480" spans="1:1" x14ac:dyDescent="0.2">
      <c r="A2480">
        <v>31</v>
      </c>
    </row>
    <row r="2481" spans="1:1" x14ac:dyDescent="0.2">
      <c r="A2481">
        <v>43</v>
      </c>
    </row>
    <row r="2482" spans="1:1" x14ac:dyDescent="0.2">
      <c r="A2482">
        <v>35</v>
      </c>
    </row>
    <row r="2483" spans="1:1" x14ac:dyDescent="0.2">
      <c r="A2483">
        <v>30</v>
      </c>
    </row>
    <row r="2484" spans="1:1" x14ac:dyDescent="0.2">
      <c r="A2484">
        <v>21</v>
      </c>
    </row>
    <row r="2485" spans="1:1" x14ac:dyDescent="0.2">
      <c r="A2485">
        <v>50</v>
      </c>
    </row>
    <row r="2486" spans="1:1" x14ac:dyDescent="0.2">
      <c r="A2486">
        <v>31</v>
      </c>
    </row>
    <row r="2487" spans="1:1" x14ac:dyDescent="0.2">
      <c r="A2487">
        <v>33</v>
      </c>
    </row>
    <row r="2488" spans="1:1" x14ac:dyDescent="0.2">
      <c r="A2488">
        <v>32</v>
      </c>
    </row>
    <row r="2489" spans="1:1" x14ac:dyDescent="0.2">
      <c r="A2489">
        <v>46</v>
      </c>
    </row>
    <row r="2490" spans="1:1" x14ac:dyDescent="0.2">
      <c r="A2490">
        <v>22</v>
      </c>
    </row>
    <row r="2491" spans="1:1" x14ac:dyDescent="0.2">
      <c r="A2491">
        <v>37</v>
      </c>
    </row>
    <row r="2492" spans="1:1" x14ac:dyDescent="0.2">
      <c r="A2492">
        <v>32</v>
      </c>
    </row>
    <row r="2493" spans="1:1" x14ac:dyDescent="0.2">
      <c r="A2493">
        <v>51</v>
      </c>
    </row>
    <row r="2494" spans="1:1" x14ac:dyDescent="0.2">
      <c r="A2494">
        <v>32</v>
      </c>
    </row>
    <row r="2495" spans="1:1" x14ac:dyDescent="0.2">
      <c r="A2495">
        <v>23</v>
      </c>
    </row>
    <row r="2496" spans="1:1" x14ac:dyDescent="0.2">
      <c r="A2496">
        <v>21</v>
      </c>
    </row>
    <row r="2497" spans="1:1" x14ac:dyDescent="0.2">
      <c r="A2497">
        <v>22</v>
      </c>
    </row>
    <row r="2498" spans="1:1" x14ac:dyDescent="0.2">
      <c r="A2498">
        <v>52</v>
      </c>
    </row>
    <row r="2499" spans="1:1" x14ac:dyDescent="0.2">
      <c r="A2499">
        <v>49</v>
      </c>
    </row>
    <row r="2500" spans="1:1" x14ac:dyDescent="0.2">
      <c r="A2500">
        <v>55</v>
      </c>
    </row>
    <row r="2501" spans="1:1" x14ac:dyDescent="0.2">
      <c r="A2501">
        <v>58</v>
      </c>
    </row>
    <row r="2502" spans="1:1" x14ac:dyDescent="0.2">
      <c r="A2502">
        <v>22</v>
      </c>
    </row>
    <row r="2503" spans="1:1" x14ac:dyDescent="0.2">
      <c r="A2503">
        <v>45</v>
      </c>
    </row>
    <row r="2504" spans="1:1" x14ac:dyDescent="0.2">
      <c r="A2504">
        <v>31</v>
      </c>
    </row>
    <row r="2505" spans="1:1" x14ac:dyDescent="0.2">
      <c r="A2505">
        <v>22</v>
      </c>
    </row>
    <row r="2506" spans="1:1" x14ac:dyDescent="0.2">
      <c r="A2506">
        <v>37</v>
      </c>
    </row>
    <row r="2507" spans="1:1" x14ac:dyDescent="0.2">
      <c r="A2507">
        <v>21</v>
      </c>
    </row>
    <row r="2508" spans="1:1" x14ac:dyDescent="0.2">
      <c r="A2508">
        <v>28</v>
      </c>
    </row>
    <row r="2509" spans="1:1" x14ac:dyDescent="0.2">
      <c r="A2509">
        <v>25</v>
      </c>
    </row>
    <row r="2510" spans="1:1" x14ac:dyDescent="0.2">
      <c r="A2510">
        <v>21</v>
      </c>
    </row>
    <row r="2511" spans="1:1" x14ac:dyDescent="0.2">
      <c r="A2511">
        <v>42</v>
      </c>
    </row>
    <row r="2512" spans="1:1" x14ac:dyDescent="0.2">
      <c r="A2512">
        <v>37</v>
      </c>
    </row>
    <row r="2513" spans="1:1" x14ac:dyDescent="0.2">
      <c r="A2513">
        <v>30</v>
      </c>
    </row>
    <row r="2514" spans="1:1" x14ac:dyDescent="0.2">
      <c r="A2514">
        <v>22</v>
      </c>
    </row>
    <row r="2515" spans="1:1" x14ac:dyDescent="0.2">
      <c r="A2515">
        <v>35</v>
      </c>
    </row>
    <row r="2516" spans="1:1" x14ac:dyDescent="0.2">
      <c r="A2516">
        <v>28</v>
      </c>
    </row>
    <row r="2517" spans="1:1" x14ac:dyDescent="0.2">
      <c r="A2517">
        <v>24</v>
      </c>
    </row>
    <row r="2518" spans="1:1" x14ac:dyDescent="0.2">
      <c r="A2518">
        <v>44</v>
      </c>
    </row>
    <row r="2519" spans="1:1" x14ac:dyDescent="0.2">
      <c r="A2519">
        <v>25</v>
      </c>
    </row>
    <row r="2520" spans="1:1" x14ac:dyDescent="0.2">
      <c r="A2520">
        <v>32</v>
      </c>
    </row>
    <row r="2521" spans="1:1" x14ac:dyDescent="0.2">
      <c r="A2521">
        <v>29</v>
      </c>
    </row>
    <row r="2522" spans="1:1" x14ac:dyDescent="0.2">
      <c r="A2522">
        <v>24</v>
      </c>
    </row>
    <row r="2523" spans="1:1" x14ac:dyDescent="0.2">
      <c r="A2523">
        <v>29</v>
      </c>
    </row>
    <row r="2524" spans="1:1" x14ac:dyDescent="0.2">
      <c r="A2524">
        <v>57</v>
      </c>
    </row>
    <row r="2525" spans="1:1" x14ac:dyDescent="0.2">
      <c r="A2525">
        <v>21</v>
      </c>
    </row>
    <row r="2526" spans="1:1" x14ac:dyDescent="0.2">
      <c r="A2526">
        <v>28</v>
      </c>
    </row>
    <row r="2527" spans="1:1" x14ac:dyDescent="0.2">
      <c r="A2527">
        <v>51</v>
      </c>
    </row>
    <row r="2528" spans="1:1" x14ac:dyDescent="0.2">
      <c r="A2528">
        <v>34</v>
      </c>
    </row>
    <row r="2529" spans="1:1" x14ac:dyDescent="0.2">
      <c r="A2529">
        <v>25</v>
      </c>
    </row>
    <row r="2530" spans="1:1" x14ac:dyDescent="0.2">
      <c r="A2530">
        <v>26</v>
      </c>
    </row>
    <row r="2531" spans="1:1" x14ac:dyDescent="0.2">
      <c r="A2531">
        <v>20</v>
      </c>
    </row>
    <row r="2532" spans="1:1" x14ac:dyDescent="0.2">
      <c r="A2532">
        <v>23</v>
      </c>
    </row>
    <row r="2533" spans="1:1" x14ac:dyDescent="0.2">
      <c r="A2533">
        <v>25</v>
      </c>
    </row>
    <row r="2534" spans="1:1" x14ac:dyDescent="0.2">
      <c r="A2534">
        <v>19</v>
      </c>
    </row>
    <row r="2535" spans="1:1" x14ac:dyDescent="0.2">
      <c r="A2535">
        <v>49</v>
      </c>
    </row>
    <row r="2536" spans="1:1" x14ac:dyDescent="0.2">
      <c r="A2536">
        <v>60</v>
      </c>
    </row>
    <row r="2537" spans="1:1" x14ac:dyDescent="0.2">
      <c r="A2537">
        <v>57</v>
      </c>
    </row>
    <row r="2538" spans="1:1" x14ac:dyDescent="0.2">
      <c r="A2538">
        <v>27</v>
      </c>
    </row>
    <row r="2539" spans="1:1" x14ac:dyDescent="0.2">
      <c r="A2539">
        <v>66</v>
      </c>
    </row>
    <row r="2540" spans="1:1" x14ac:dyDescent="0.2">
      <c r="A2540">
        <v>25</v>
      </c>
    </row>
    <row r="2541" spans="1:1" x14ac:dyDescent="0.2">
      <c r="A2541">
        <v>21</v>
      </c>
    </row>
    <row r="2542" spans="1:1" x14ac:dyDescent="0.2">
      <c r="A2542">
        <v>45</v>
      </c>
    </row>
    <row r="2543" spans="1:1" x14ac:dyDescent="0.2">
      <c r="A2543">
        <v>38</v>
      </c>
    </row>
    <row r="2544" spans="1:1" x14ac:dyDescent="0.2">
      <c r="A2544">
        <v>37</v>
      </c>
    </row>
    <row r="2545" spans="1:1" x14ac:dyDescent="0.2">
      <c r="A2545">
        <v>44</v>
      </c>
    </row>
    <row r="2546" spans="1:1" x14ac:dyDescent="0.2">
      <c r="A2546">
        <v>32</v>
      </c>
    </row>
    <row r="2547" spans="1:1" x14ac:dyDescent="0.2">
      <c r="A2547">
        <v>64</v>
      </c>
    </row>
    <row r="2548" spans="1:1" x14ac:dyDescent="0.2">
      <c r="A2548">
        <v>32</v>
      </c>
    </row>
    <row r="2549" spans="1:1" x14ac:dyDescent="0.2">
      <c r="A2549">
        <v>30</v>
      </c>
    </row>
    <row r="2550" spans="1:1" x14ac:dyDescent="0.2">
      <c r="A2550">
        <v>61</v>
      </c>
    </row>
    <row r="2551" spans="1:1" x14ac:dyDescent="0.2">
      <c r="A2551">
        <v>33</v>
      </c>
    </row>
    <row r="2552" spans="1:1" x14ac:dyDescent="0.2">
      <c r="A2552">
        <v>38</v>
      </c>
    </row>
    <row r="2553" spans="1:1" x14ac:dyDescent="0.2">
      <c r="A2553">
        <v>34</v>
      </c>
    </row>
    <row r="2554" spans="1:1" x14ac:dyDescent="0.2">
      <c r="A2554">
        <v>31</v>
      </c>
    </row>
    <row r="2555" spans="1:1" x14ac:dyDescent="0.2">
      <c r="A2555">
        <v>49</v>
      </c>
    </row>
    <row r="2556" spans="1:1" x14ac:dyDescent="0.2">
      <c r="A2556">
        <v>24</v>
      </c>
    </row>
    <row r="2557" spans="1:1" x14ac:dyDescent="0.2">
      <c r="A2557">
        <v>23</v>
      </c>
    </row>
    <row r="2558" spans="1:1" x14ac:dyDescent="0.2">
      <c r="A2558">
        <v>33</v>
      </c>
    </row>
    <row r="2559" spans="1:1" x14ac:dyDescent="0.2">
      <c r="A2559">
        <v>27</v>
      </c>
    </row>
    <row r="2560" spans="1:1" x14ac:dyDescent="0.2">
      <c r="A2560">
        <v>37</v>
      </c>
    </row>
    <row r="2561" spans="1:1" x14ac:dyDescent="0.2">
      <c r="A2561">
        <v>21</v>
      </c>
    </row>
    <row r="2562" spans="1:1" x14ac:dyDescent="0.2">
      <c r="A2562">
        <v>30</v>
      </c>
    </row>
    <row r="2563" spans="1:1" x14ac:dyDescent="0.2">
      <c r="A2563">
        <v>26</v>
      </c>
    </row>
    <row r="2564" spans="1:1" x14ac:dyDescent="0.2">
      <c r="A2564">
        <v>38</v>
      </c>
    </row>
    <row r="2565" spans="1:1" x14ac:dyDescent="0.2">
      <c r="A2565">
        <v>35</v>
      </c>
    </row>
    <row r="2566" spans="1:1" x14ac:dyDescent="0.2">
      <c r="A2566">
        <v>39</v>
      </c>
    </row>
    <row r="2567" spans="1:1" x14ac:dyDescent="0.2">
      <c r="A2567">
        <v>27</v>
      </c>
    </row>
    <row r="2568" spans="1:1" x14ac:dyDescent="0.2">
      <c r="A2568">
        <v>38</v>
      </c>
    </row>
    <row r="2569" spans="1:1" x14ac:dyDescent="0.2">
      <c r="A2569">
        <v>48</v>
      </c>
    </row>
    <row r="2570" spans="1:1" x14ac:dyDescent="0.2">
      <c r="A2570">
        <v>26</v>
      </c>
    </row>
    <row r="2571" spans="1:1" x14ac:dyDescent="0.2">
      <c r="A2571">
        <v>22</v>
      </c>
    </row>
    <row r="2572" spans="1:1" x14ac:dyDescent="0.2">
      <c r="A2572">
        <v>24</v>
      </c>
    </row>
    <row r="2573" spans="1:1" x14ac:dyDescent="0.2">
      <c r="A2573">
        <v>28</v>
      </c>
    </row>
    <row r="2574" spans="1:1" x14ac:dyDescent="0.2">
      <c r="A2574">
        <v>44</v>
      </c>
    </row>
    <row r="2575" spans="1:1" x14ac:dyDescent="0.2">
      <c r="A2575">
        <v>23</v>
      </c>
    </row>
    <row r="2576" spans="1:1" x14ac:dyDescent="0.2">
      <c r="A2576">
        <v>34</v>
      </c>
    </row>
    <row r="2577" spans="1:1" x14ac:dyDescent="0.2">
      <c r="A2577">
        <v>20</v>
      </c>
    </row>
    <row r="2578" spans="1:1" x14ac:dyDescent="0.2">
      <c r="A2578">
        <v>23</v>
      </c>
    </row>
    <row r="2579" spans="1:1" x14ac:dyDescent="0.2">
      <c r="A2579">
        <v>63</v>
      </c>
    </row>
    <row r="2580" spans="1:1" x14ac:dyDescent="0.2">
      <c r="A2580">
        <v>36</v>
      </c>
    </row>
    <row r="2581" spans="1:1" x14ac:dyDescent="0.2">
      <c r="A2581">
        <v>58</v>
      </c>
    </row>
    <row r="2582" spans="1:1" x14ac:dyDescent="0.2">
      <c r="A2582">
        <v>25</v>
      </c>
    </row>
    <row r="2583" spans="1:1" x14ac:dyDescent="0.2">
      <c r="A2583">
        <v>46</v>
      </c>
    </row>
    <row r="2584" spans="1:1" x14ac:dyDescent="0.2">
      <c r="A2584">
        <v>35</v>
      </c>
    </row>
    <row r="2585" spans="1:1" x14ac:dyDescent="0.2">
      <c r="A2585">
        <v>23</v>
      </c>
    </row>
    <row r="2586" spans="1:1" x14ac:dyDescent="0.2">
      <c r="A2586">
        <v>29</v>
      </c>
    </row>
    <row r="2587" spans="1:1" x14ac:dyDescent="0.2">
      <c r="A2587">
        <v>40</v>
      </c>
    </row>
    <row r="2588" spans="1:1" x14ac:dyDescent="0.2">
      <c r="A2588">
        <v>22</v>
      </c>
    </row>
    <row r="2589" spans="1:1" x14ac:dyDescent="0.2">
      <c r="A2589">
        <v>31</v>
      </c>
    </row>
    <row r="2590" spans="1:1" x14ac:dyDescent="0.2">
      <c r="A2590">
        <v>34</v>
      </c>
    </row>
    <row r="2591" spans="1:1" x14ac:dyDescent="0.2">
      <c r="A2591">
        <v>26</v>
      </c>
    </row>
    <row r="2592" spans="1:1" x14ac:dyDescent="0.2">
      <c r="A2592">
        <v>23</v>
      </c>
    </row>
    <row r="2593" spans="1:1" x14ac:dyDescent="0.2">
      <c r="A2593">
        <v>27</v>
      </c>
    </row>
    <row r="2594" spans="1:1" x14ac:dyDescent="0.2">
      <c r="A2594">
        <v>26</v>
      </c>
    </row>
    <row r="2595" spans="1:1" x14ac:dyDescent="0.2">
      <c r="A2595">
        <v>49</v>
      </c>
    </row>
    <row r="2596" spans="1:1" x14ac:dyDescent="0.2">
      <c r="A2596">
        <v>47</v>
      </c>
    </row>
    <row r="2597" spans="1:1" x14ac:dyDescent="0.2">
      <c r="A2597">
        <v>23</v>
      </c>
    </row>
    <row r="2598" spans="1:1" x14ac:dyDescent="0.2">
      <c r="A2598">
        <v>31</v>
      </c>
    </row>
    <row r="2599" spans="1:1" x14ac:dyDescent="0.2">
      <c r="A2599">
        <v>43</v>
      </c>
    </row>
    <row r="2600" spans="1:1" x14ac:dyDescent="0.2">
      <c r="A2600">
        <v>45</v>
      </c>
    </row>
    <row r="2601" spans="1:1" x14ac:dyDescent="0.2">
      <c r="A2601">
        <v>48</v>
      </c>
    </row>
    <row r="2602" spans="1:1" x14ac:dyDescent="0.2">
      <c r="A2602">
        <v>64</v>
      </c>
    </row>
    <row r="2603" spans="1:1" x14ac:dyDescent="0.2">
      <c r="A2603">
        <v>47</v>
      </c>
    </row>
    <row r="2604" spans="1:1" x14ac:dyDescent="0.2">
      <c r="A2604">
        <v>53</v>
      </c>
    </row>
    <row r="2605" spans="1:1" x14ac:dyDescent="0.2">
      <c r="A2605">
        <v>34</v>
      </c>
    </row>
    <row r="2606" spans="1:1" x14ac:dyDescent="0.2">
      <c r="A2606">
        <v>45</v>
      </c>
    </row>
    <row r="2607" spans="1:1" x14ac:dyDescent="0.2">
      <c r="A2607">
        <v>27</v>
      </c>
    </row>
    <row r="2608" spans="1:1" x14ac:dyDescent="0.2">
      <c r="A2608">
        <v>52</v>
      </c>
    </row>
    <row r="2609" spans="1:1" x14ac:dyDescent="0.2">
      <c r="A2609">
        <v>26</v>
      </c>
    </row>
    <row r="2610" spans="1:1" x14ac:dyDescent="0.2">
      <c r="A2610">
        <v>25</v>
      </c>
    </row>
    <row r="2611" spans="1:1" x14ac:dyDescent="0.2">
      <c r="A2611">
        <v>51</v>
      </c>
    </row>
    <row r="2612" spans="1:1" x14ac:dyDescent="0.2">
      <c r="A2612">
        <v>29</v>
      </c>
    </row>
    <row r="2613" spans="1:1" x14ac:dyDescent="0.2">
      <c r="A2613">
        <v>39</v>
      </c>
    </row>
    <row r="2614" spans="1:1" x14ac:dyDescent="0.2">
      <c r="A2614">
        <v>46</v>
      </c>
    </row>
    <row r="2615" spans="1:1" x14ac:dyDescent="0.2">
      <c r="A2615">
        <v>28</v>
      </c>
    </row>
    <row r="2616" spans="1:1" x14ac:dyDescent="0.2">
      <c r="A2616">
        <v>57</v>
      </c>
    </row>
    <row r="2617" spans="1:1" x14ac:dyDescent="0.2">
      <c r="A2617">
        <v>23</v>
      </c>
    </row>
    <row r="2618" spans="1:1" x14ac:dyDescent="0.2">
      <c r="A2618">
        <v>36</v>
      </c>
    </row>
    <row r="2619" spans="1:1" x14ac:dyDescent="0.2">
      <c r="A2619">
        <v>34</v>
      </c>
    </row>
    <row r="2620" spans="1:1" x14ac:dyDescent="0.2">
      <c r="A2620">
        <v>27</v>
      </c>
    </row>
    <row r="2621" spans="1:1" x14ac:dyDescent="0.2">
      <c r="A2621">
        <v>25</v>
      </c>
    </row>
    <row r="2622" spans="1:1" x14ac:dyDescent="0.2">
      <c r="A2622">
        <v>31</v>
      </c>
    </row>
    <row r="2623" spans="1:1" x14ac:dyDescent="0.2">
      <c r="A2623">
        <v>20</v>
      </c>
    </row>
    <row r="2624" spans="1:1" x14ac:dyDescent="0.2">
      <c r="A2624">
        <v>37</v>
      </c>
    </row>
    <row r="2625" spans="1:1" x14ac:dyDescent="0.2">
      <c r="A2625">
        <v>51</v>
      </c>
    </row>
    <row r="2626" spans="1:1" x14ac:dyDescent="0.2">
      <c r="A2626">
        <v>51</v>
      </c>
    </row>
    <row r="2627" spans="1:1" x14ac:dyDescent="0.2">
      <c r="A2627">
        <v>21</v>
      </c>
    </row>
    <row r="2628" spans="1:1" x14ac:dyDescent="0.2">
      <c r="A2628">
        <v>31</v>
      </c>
    </row>
    <row r="2629" spans="1:1" x14ac:dyDescent="0.2">
      <c r="A2629">
        <v>22</v>
      </c>
    </row>
    <row r="2630" spans="1:1" x14ac:dyDescent="0.2">
      <c r="A2630">
        <v>23</v>
      </c>
    </row>
    <row r="2631" spans="1:1" x14ac:dyDescent="0.2">
      <c r="A2631">
        <v>28</v>
      </c>
    </row>
    <row r="2632" spans="1:1" x14ac:dyDescent="0.2">
      <c r="A2632">
        <v>21</v>
      </c>
    </row>
    <row r="2633" spans="1:1" x14ac:dyDescent="0.2">
      <c r="A2633">
        <v>56</v>
      </c>
    </row>
    <row r="2634" spans="1:1" x14ac:dyDescent="0.2">
      <c r="A2634">
        <v>45</v>
      </c>
    </row>
    <row r="2635" spans="1:1" x14ac:dyDescent="0.2">
      <c r="A2635">
        <v>26</v>
      </c>
    </row>
    <row r="2636" spans="1:1" x14ac:dyDescent="0.2">
      <c r="A2636">
        <v>24</v>
      </c>
    </row>
    <row r="2637" spans="1:1" x14ac:dyDescent="0.2">
      <c r="A2637">
        <v>30</v>
      </c>
    </row>
    <row r="2638" spans="1:1" x14ac:dyDescent="0.2">
      <c r="A2638">
        <v>33</v>
      </c>
    </row>
    <row r="2639" spans="1:1" x14ac:dyDescent="0.2">
      <c r="A2639">
        <v>23</v>
      </c>
    </row>
    <row r="2640" spans="1:1" x14ac:dyDescent="0.2">
      <c r="A2640">
        <v>31</v>
      </c>
    </row>
    <row r="2641" spans="1:1" x14ac:dyDescent="0.2">
      <c r="A2641">
        <v>29</v>
      </c>
    </row>
    <row r="2642" spans="1:1" x14ac:dyDescent="0.2">
      <c r="A2642">
        <v>31</v>
      </c>
    </row>
    <row r="2643" spans="1:1" x14ac:dyDescent="0.2">
      <c r="A2643">
        <v>19</v>
      </c>
    </row>
    <row r="2644" spans="1:1" x14ac:dyDescent="0.2">
      <c r="A2644">
        <v>32</v>
      </c>
    </row>
    <row r="2645" spans="1:1" x14ac:dyDescent="0.2">
      <c r="A2645">
        <v>30</v>
      </c>
    </row>
    <row r="2646" spans="1:1" x14ac:dyDescent="0.2">
      <c r="A2646">
        <v>48</v>
      </c>
    </row>
    <row r="2647" spans="1:1" x14ac:dyDescent="0.2">
      <c r="A2647">
        <v>36</v>
      </c>
    </row>
    <row r="2648" spans="1:1" x14ac:dyDescent="0.2">
      <c r="A2648">
        <v>23</v>
      </c>
    </row>
    <row r="2649" spans="1:1" x14ac:dyDescent="0.2">
      <c r="A2649">
        <v>30</v>
      </c>
    </row>
    <row r="2650" spans="1:1" x14ac:dyDescent="0.2">
      <c r="A2650">
        <v>66</v>
      </c>
    </row>
    <row r="2651" spans="1:1" x14ac:dyDescent="0.2">
      <c r="A2651">
        <v>40</v>
      </c>
    </row>
    <row r="2652" spans="1:1" x14ac:dyDescent="0.2">
      <c r="A2652">
        <v>59</v>
      </c>
    </row>
    <row r="2653" spans="1:1" x14ac:dyDescent="0.2">
      <c r="A2653">
        <v>25</v>
      </c>
    </row>
    <row r="2654" spans="1:1" x14ac:dyDescent="0.2">
      <c r="A2654">
        <v>50</v>
      </c>
    </row>
    <row r="2655" spans="1:1" x14ac:dyDescent="0.2">
      <c r="A2655">
        <v>27</v>
      </c>
    </row>
    <row r="2656" spans="1:1" x14ac:dyDescent="0.2">
      <c r="A2656">
        <v>22</v>
      </c>
    </row>
    <row r="2657" spans="1:1" x14ac:dyDescent="0.2">
      <c r="A2657">
        <v>58</v>
      </c>
    </row>
    <row r="2658" spans="1:1" x14ac:dyDescent="0.2">
      <c r="A2658">
        <v>49</v>
      </c>
    </row>
    <row r="2659" spans="1:1" x14ac:dyDescent="0.2">
      <c r="A2659">
        <v>29</v>
      </c>
    </row>
    <row r="2660" spans="1:1" x14ac:dyDescent="0.2">
      <c r="A2660">
        <v>37</v>
      </c>
    </row>
    <row r="2661" spans="1:1" x14ac:dyDescent="0.2">
      <c r="A2661">
        <v>31</v>
      </c>
    </row>
    <row r="2662" spans="1:1" x14ac:dyDescent="0.2">
      <c r="A2662">
        <v>44</v>
      </c>
    </row>
    <row r="2663" spans="1:1" x14ac:dyDescent="0.2">
      <c r="A2663">
        <v>24</v>
      </c>
    </row>
    <row r="2664" spans="1:1" x14ac:dyDescent="0.2">
      <c r="A2664">
        <v>26</v>
      </c>
    </row>
    <row r="2665" spans="1:1" x14ac:dyDescent="0.2">
      <c r="A2665">
        <v>27</v>
      </c>
    </row>
    <row r="2666" spans="1:1" x14ac:dyDescent="0.2">
      <c r="A2666">
        <v>35</v>
      </c>
    </row>
    <row r="2667" spans="1:1" x14ac:dyDescent="0.2">
      <c r="A2667">
        <v>34</v>
      </c>
    </row>
    <row r="2668" spans="1:1" x14ac:dyDescent="0.2">
      <c r="A2668">
        <v>24</v>
      </c>
    </row>
    <row r="2669" spans="1:1" x14ac:dyDescent="0.2">
      <c r="A2669">
        <v>35</v>
      </c>
    </row>
    <row r="2670" spans="1:1" x14ac:dyDescent="0.2">
      <c r="A2670">
        <v>65</v>
      </c>
    </row>
    <row r="2671" spans="1:1" x14ac:dyDescent="0.2">
      <c r="A2671">
        <v>63</v>
      </c>
    </row>
    <row r="2672" spans="1:1" x14ac:dyDescent="0.2">
      <c r="A2672">
        <v>29</v>
      </c>
    </row>
    <row r="2673" spans="1:1" x14ac:dyDescent="0.2">
      <c r="A2673">
        <v>30</v>
      </c>
    </row>
    <row r="2674" spans="1:1" x14ac:dyDescent="0.2">
      <c r="A2674">
        <v>23</v>
      </c>
    </row>
    <row r="2675" spans="1:1" x14ac:dyDescent="0.2">
      <c r="A2675">
        <v>47</v>
      </c>
    </row>
    <row r="2676" spans="1:1" x14ac:dyDescent="0.2">
      <c r="A2676">
        <v>41</v>
      </c>
    </row>
    <row r="2677" spans="1:1" x14ac:dyDescent="0.2">
      <c r="A2677">
        <v>32</v>
      </c>
    </row>
    <row r="2678" spans="1:1" x14ac:dyDescent="0.2">
      <c r="A2678">
        <v>22</v>
      </c>
    </row>
    <row r="2679" spans="1:1" x14ac:dyDescent="0.2">
      <c r="A2679">
        <v>21</v>
      </c>
    </row>
    <row r="2680" spans="1:1" x14ac:dyDescent="0.2">
      <c r="A2680">
        <v>43</v>
      </c>
    </row>
    <row r="2681" spans="1:1" x14ac:dyDescent="0.2">
      <c r="A2681">
        <v>29</v>
      </c>
    </row>
    <row r="2682" spans="1:1" x14ac:dyDescent="0.2">
      <c r="A2682">
        <v>43</v>
      </c>
    </row>
    <row r="2683" spans="1:1" x14ac:dyDescent="0.2">
      <c r="A2683">
        <v>25</v>
      </c>
    </row>
    <row r="2684" spans="1:1" x14ac:dyDescent="0.2">
      <c r="A2684">
        <v>47</v>
      </c>
    </row>
    <row r="2685" spans="1:1" x14ac:dyDescent="0.2">
      <c r="A2685">
        <v>49</v>
      </c>
    </row>
    <row r="2686" spans="1:1" x14ac:dyDescent="0.2">
      <c r="A2686">
        <v>21</v>
      </c>
    </row>
    <row r="2687" spans="1:1" x14ac:dyDescent="0.2">
      <c r="A2687">
        <v>25</v>
      </c>
    </row>
    <row r="2688" spans="1:1" x14ac:dyDescent="0.2">
      <c r="A2688">
        <v>54</v>
      </c>
    </row>
    <row r="2689" spans="1:1" x14ac:dyDescent="0.2">
      <c r="A2689">
        <v>34</v>
      </c>
    </row>
    <row r="2690" spans="1:1" x14ac:dyDescent="0.2">
      <c r="A2690">
        <v>28</v>
      </c>
    </row>
    <row r="2691" spans="1:1" x14ac:dyDescent="0.2">
      <c r="A2691">
        <v>53</v>
      </c>
    </row>
    <row r="2692" spans="1:1" x14ac:dyDescent="0.2">
      <c r="A2692">
        <v>54</v>
      </c>
    </row>
    <row r="2693" spans="1:1" x14ac:dyDescent="0.2">
      <c r="A2693">
        <v>37</v>
      </c>
    </row>
    <row r="2694" spans="1:1" x14ac:dyDescent="0.2">
      <c r="A2694">
        <v>26</v>
      </c>
    </row>
    <row r="2695" spans="1:1" x14ac:dyDescent="0.2">
      <c r="A2695">
        <v>28</v>
      </c>
    </row>
    <row r="2696" spans="1:1" x14ac:dyDescent="0.2">
      <c r="A2696">
        <v>77</v>
      </c>
    </row>
    <row r="2697" spans="1:1" x14ac:dyDescent="0.2">
      <c r="A2697">
        <v>34</v>
      </c>
    </row>
    <row r="2698" spans="1:1" x14ac:dyDescent="0.2">
      <c r="A2698">
        <v>50</v>
      </c>
    </row>
    <row r="2699" spans="1:1" x14ac:dyDescent="0.2">
      <c r="A2699">
        <v>60</v>
      </c>
    </row>
    <row r="2700" spans="1:1" x14ac:dyDescent="0.2">
      <c r="A2700">
        <v>26</v>
      </c>
    </row>
    <row r="2701" spans="1:1" x14ac:dyDescent="0.2">
      <c r="A2701">
        <v>22</v>
      </c>
    </row>
    <row r="2702" spans="1:1" x14ac:dyDescent="0.2">
      <c r="A2702">
        <v>36</v>
      </c>
    </row>
    <row r="2703" spans="1:1" x14ac:dyDescent="0.2">
      <c r="A2703">
        <v>22</v>
      </c>
    </row>
    <row r="2704" spans="1:1" x14ac:dyDescent="0.2">
      <c r="A2704">
        <v>51</v>
      </c>
    </row>
    <row r="2705" spans="1:1" x14ac:dyDescent="0.2">
      <c r="A2705">
        <v>29</v>
      </c>
    </row>
    <row r="2706" spans="1:1" x14ac:dyDescent="0.2">
      <c r="A2706">
        <v>26</v>
      </c>
    </row>
    <row r="2707" spans="1:1" x14ac:dyDescent="0.2">
      <c r="A2707">
        <v>28</v>
      </c>
    </row>
    <row r="2708" spans="1:1" x14ac:dyDescent="0.2">
      <c r="A2708">
        <v>36</v>
      </c>
    </row>
    <row r="2709" spans="1:1" x14ac:dyDescent="0.2">
      <c r="A2709">
        <v>28</v>
      </c>
    </row>
    <row r="2710" spans="1:1" x14ac:dyDescent="0.2">
      <c r="A2710">
        <v>22</v>
      </c>
    </row>
    <row r="2711" spans="1:1" x14ac:dyDescent="0.2">
      <c r="A2711">
        <v>25</v>
      </c>
    </row>
    <row r="2712" spans="1:1" x14ac:dyDescent="0.2">
      <c r="A2712">
        <v>33</v>
      </c>
    </row>
    <row r="2713" spans="1:1" x14ac:dyDescent="0.2">
      <c r="A2713">
        <v>37</v>
      </c>
    </row>
    <row r="2714" spans="1:1" x14ac:dyDescent="0.2">
      <c r="A2714">
        <v>43</v>
      </c>
    </row>
    <row r="2715" spans="1:1" x14ac:dyDescent="0.2">
      <c r="A2715">
        <v>45</v>
      </c>
    </row>
    <row r="2716" spans="1:1" x14ac:dyDescent="0.2">
      <c r="A2716">
        <v>20</v>
      </c>
    </row>
    <row r="2717" spans="1:1" x14ac:dyDescent="0.2">
      <c r="A2717">
        <v>32</v>
      </c>
    </row>
    <row r="2718" spans="1:1" x14ac:dyDescent="0.2">
      <c r="A2718">
        <v>31</v>
      </c>
    </row>
    <row r="2719" spans="1:1" x14ac:dyDescent="0.2">
      <c r="A2719">
        <v>35</v>
      </c>
    </row>
    <row r="2720" spans="1:1" x14ac:dyDescent="0.2">
      <c r="A2720">
        <v>23</v>
      </c>
    </row>
    <row r="2721" spans="1:1" x14ac:dyDescent="0.2">
      <c r="A2721">
        <v>41</v>
      </c>
    </row>
    <row r="2722" spans="1:1" x14ac:dyDescent="0.2">
      <c r="A2722">
        <v>25</v>
      </c>
    </row>
    <row r="2723" spans="1:1" x14ac:dyDescent="0.2">
      <c r="A2723">
        <v>35</v>
      </c>
    </row>
    <row r="2724" spans="1:1" x14ac:dyDescent="0.2">
      <c r="A2724">
        <v>25</v>
      </c>
    </row>
    <row r="2725" spans="1:1" x14ac:dyDescent="0.2">
      <c r="A2725">
        <v>69</v>
      </c>
    </row>
    <row r="2726" spans="1:1" x14ac:dyDescent="0.2">
      <c r="A2726">
        <v>22</v>
      </c>
    </row>
    <row r="2727" spans="1:1" x14ac:dyDescent="0.2">
      <c r="A2727">
        <v>25</v>
      </c>
    </row>
    <row r="2728" spans="1:1" x14ac:dyDescent="0.2">
      <c r="A2728">
        <v>29</v>
      </c>
    </row>
    <row r="2729" spans="1:1" x14ac:dyDescent="0.2">
      <c r="A2729">
        <v>24</v>
      </c>
    </row>
    <row r="2730" spans="1:1" x14ac:dyDescent="0.2">
      <c r="A2730">
        <v>22</v>
      </c>
    </row>
    <row r="2731" spans="1:1" x14ac:dyDescent="0.2">
      <c r="A2731">
        <v>21</v>
      </c>
    </row>
    <row r="2732" spans="1:1" x14ac:dyDescent="0.2">
      <c r="A2732">
        <v>28</v>
      </c>
    </row>
    <row r="2733" spans="1:1" x14ac:dyDescent="0.2">
      <c r="A2733">
        <v>47</v>
      </c>
    </row>
    <row r="2734" spans="1:1" x14ac:dyDescent="0.2">
      <c r="A2734">
        <v>59</v>
      </c>
    </row>
    <row r="2735" spans="1:1" x14ac:dyDescent="0.2">
      <c r="A2735">
        <v>35</v>
      </c>
    </row>
    <row r="2736" spans="1:1" x14ac:dyDescent="0.2">
      <c r="A2736">
        <v>29</v>
      </c>
    </row>
    <row r="2737" spans="1:1" x14ac:dyDescent="0.2">
      <c r="A2737">
        <v>36</v>
      </c>
    </row>
    <row r="2738" spans="1:1" x14ac:dyDescent="0.2">
      <c r="A2738">
        <v>26</v>
      </c>
    </row>
    <row r="2739" spans="1:1" x14ac:dyDescent="0.2">
      <c r="A2739">
        <v>31</v>
      </c>
    </row>
    <row r="2740" spans="1:1" x14ac:dyDescent="0.2">
      <c r="A2740">
        <v>31</v>
      </c>
    </row>
    <row r="2741" spans="1:1" x14ac:dyDescent="0.2">
      <c r="A2741">
        <v>32</v>
      </c>
    </row>
    <row r="2742" spans="1:1" x14ac:dyDescent="0.2">
      <c r="A2742">
        <v>33</v>
      </c>
    </row>
    <row r="2743" spans="1:1" x14ac:dyDescent="0.2">
      <c r="A2743">
        <v>27</v>
      </c>
    </row>
    <row r="2744" spans="1:1" x14ac:dyDescent="0.2">
      <c r="A2744">
        <v>32</v>
      </c>
    </row>
    <row r="2745" spans="1:1" x14ac:dyDescent="0.2">
      <c r="A2745">
        <v>68</v>
      </c>
    </row>
    <row r="2746" spans="1:1" x14ac:dyDescent="0.2">
      <c r="A2746">
        <v>28</v>
      </c>
    </row>
    <row r="2747" spans="1:1" x14ac:dyDescent="0.2">
      <c r="A2747">
        <v>48</v>
      </c>
    </row>
    <row r="2748" spans="1:1" x14ac:dyDescent="0.2">
      <c r="A2748">
        <v>23</v>
      </c>
    </row>
    <row r="2749" spans="1:1" x14ac:dyDescent="0.2">
      <c r="A2749">
        <v>44</v>
      </c>
    </row>
    <row r="2750" spans="1:1" x14ac:dyDescent="0.2">
      <c r="A2750">
        <v>42</v>
      </c>
    </row>
    <row r="2751" spans="1:1" x14ac:dyDescent="0.2">
      <c r="A2751">
        <v>39</v>
      </c>
    </row>
    <row r="2752" spans="1:1" x14ac:dyDescent="0.2">
      <c r="A2752">
        <v>46</v>
      </c>
    </row>
    <row r="2753" spans="1:1" x14ac:dyDescent="0.2">
      <c r="A2753">
        <v>55</v>
      </c>
    </row>
    <row r="2754" spans="1:1" x14ac:dyDescent="0.2">
      <c r="A2754">
        <v>27</v>
      </c>
    </row>
    <row r="2755" spans="1:1" x14ac:dyDescent="0.2">
      <c r="A2755">
        <v>31</v>
      </c>
    </row>
    <row r="2756" spans="1:1" x14ac:dyDescent="0.2">
      <c r="A2756">
        <v>30</v>
      </c>
    </row>
    <row r="2757" spans="1:1" x14ac:dyDescent="0.2">
      <c r="A2757">
        <v>23</v>
      </c>
    </row>
    <row r="2758" spans="1:1" x14ac:dyDescent="0.2">
      <c r="A2758">
        <v>52</v>
      </c>
    </row>
    <row r="2759" spans="1:1" x14ac:dyDescent="0.2">
      <c r="A2759">
        <v>25</v>
      </c>
    </row>
    <row r="2760" spans="1:1" x14ac:dyDescent="0.2">
      <c r="A2760">
        <v>32</v>
      </c>
    </row>
    <row r="2761" spans="1:1" x14ac:dyDescent="0.2">
      <c r="A2761">
        <v>36</v>
      </c>
    </row>
    <row r="2762" spans="1:1" x14ac:dyDescent="0.2">
      <c r="A2762">
        <v>52</v>
      </c>
    </row>
    <row r="2763" spans="1:1" x14ac:dyDescent="0.2">
      <c r="A2763">
        <v>21</v>
      </c>
    </row>
    <row r="2764" spans="1:1" x14ac:dyDescent="0.2">
      <c r="A2764">
        <v>39</v>
      </c>
    </row>
    <row r="2765" spans="1:1" x14ac:dyDescent="0.2">
      <c r="A2765">
        <v>39</v>
      </c>
    </row>
    <row r="2766" spans="1:1" x14ac:dyDescent="0.2">
      <c r="A2766">
        <v>26</v>
      </c>
    </row>
    <row r="2767" spans="1:1" x14ac:dyDescent="0.2">
      <c r="A2767">
        <v>28</v>
      </c>
    </row>
    <row r="2768" spans="1:1" x14ac:dyDescent="0.2">
      <c r="A2768">
        <v>67</v>
      </c>
    </row>
    <row r="2769" spans="1:1" x14ac:dyDescent="0.2">
      <c r="A2769">
        <v>51</v>
      </c>
    </row>
    <row r="2770" spans="1:1" x14ac:dyDescent="0.2">
      <c r="A2770">
        <v>29</v>
      </c>
    </row>
    <row r="2771" spans="1:1" x14ac:dyDescent="0.2">
      <c r="A2771">
        <v>22</v>
      </c>
    </row>
    <row r="2772" spans="1:1" x14ac:dyDescent="0.2">
      <c r="A2772">
        <v>37</v>
      </c>
    </row>
    <row r="2773" spans="1:1" x14ac:dyDescent="0.2">
      <c r="A2773">
        <v>23</v>
      </c>
    </row>
    <row r="2774" spans="1:1" x14ac:dyDescent="0.2">
      <c r="A2774">
        <v>49</v>
      </c>
    </row>
    <row r="2775" spans="1:1" x14ac:dyDescent="0.2">
      <c r="A2775">
        <v>38</v>
      </c>
    </row>
    <row r="2776" spans="1:1" x14ac:dyDescent="0.2">
      <c r="A2776">
        <v>32</v>
      </c>
    </row>
    <row r="2777" spans="1:1" x14ac:dyDescent="0.2">
      <c r="A2777">
        <v>41</v>
      </c>
    </row>
    <row r="2778" spans="1:1" x14ac:dyDescent="0.2">
      <c r="A2778">
        <v>25</v>
      </c>
    </row>
    <row r="2779" spans="1:1" x14ac:dyDescent="0.2">
      <c r="A2779">
        <v>27</v>
      </c>
    </row>
    <row r="2780" spans="1:1" x14ac:dyDescent="0.2">
      <c r="A2780">
        <v>57</v>
      </c>
    </row>
    <row r="2781" spans="1:1" x14ac:dyDescent="0.2">
      <c r="A2781">
        <v>58</v>
      </c>
    </row>
    <row r="2782" spans="1:1" x14ac:dyDescent="0.2">
      <c r="A2782">
        <v>35</v>
      </c>
    </row>
    <row r="2783" spans="1:1" x14ac:dyDescent="0.2">
      <c r="A2783">
        <v>44</v>
      </c>
    </row>
    <row r="2784" spans="1:1" x14ac:dyDescent="0.2">
      <c r="A2784">
        <v>27</v>
      </c>
    </row>
    <row r="2785" spans="1:1" x14ac:dyDescent="0.2">
      <c r="A2785">
        <v>59</v>
      </c>
    </row>
    <row r="2786" spans="1:1" x14ac:dyDescent="0.2">
      <c r="A2786">
        <v>31</v>
      </c>
    </row>
    <row r="2787" spans="1:1" x14ac:dyDescent="0.2">
      <c r="A2787">
        <v>28</v>
      </c>
    </row>
    <row r="2788" spans="1:1" x14ac:dyDescent="0.2">
      <c r="A2788">
        <v>39</v>
      </c>
    </row>
    <row r="2789" spans="1:1" x14ac:dyDescent="0.2">
      <c r="A2789">
        <v>54</v>
      </c>
    </row>
    <row r="2790" spans="1:1" x14ac:dyDescent="0.2">
      <c r="A2790">
        <v>21</v>
      </c>
    </row>
    <row r="2791" spans="1:1" x14ac:dyDescent="0.2">
      <c r="A2791">
        <v>43</v>
      </c>
    </row>
    <row r="2792" spans="1:1" x14ac:dyDescent="0.2">
      <c r="A2792">
        <v>46</v>
      </c>
    </row>
    <row r="2793" spans="1:1" x14ac:dyDescent="0.2">
      <c r="A2793">
        <v>31</v>
      </c>
    </row>
    <row r="2794" spans="1:1" x14ac:dyDescent="0.2">
      <c r="A2794">
        <v>30</v>
      </c>
    </row>
    <row r="2795" spans="1:1" x14ac:dyDescent="0.2">
      <c r="A2795">
        <v>27</v>
      </c>
    </row>
    <row r="2796" spans="1:1" x14ac:dyDescent="0.2">
      <c r="A2796">
        <v>60</v>
      </c>
    </row>
    <row r="2797" spans="1:1" x14ac:dyDescent="0.2">
      <c r="A2797">
        <v>53</v>
      </c>
    </row>
    <row r="2798" spans="1:1" x14ac:dyDescent="0.2">
      <c r="A2798">
        <v>28</v>
      </c>
    </row>
    <row r="2799" spans="1:1" x14ac:dyDescent="0.2">
      <c r="A2799">
        <v>46</v>
      </c>
    </row>
    <row r="2800" spans="1:1" x14ac:dyDescent="0.2">
      <c r="A2800">
        <v>23</v>
      </c>
    </row>
    <row r="2801" spans="1:1" x14ac:dyDescent="0.2">
      <c r="A2801">
        <v>24</v>
      </c>
    </row>
    <row r="2802" spans="1:1" x14ac:dyDescent="0.2">
      <c r="A2802">
        <v>30</v>
      </c>
    </row>
    <row r="2803" spans="1:1" x14ac:dyDescent="0.2">
      <c r="A2803">
        <v>43</v>
      </c>
    </row>
    <row r="2804" spans="1:1" x14ac:dyDescent="0.2">
      <c r="A2804">
        <v>69</v>
      </c>
    </row>
    <row r="2805" spans="1:1" x14ac:dyDescent="0.2">
      <c r="A2805">
        <v>44</v>
      </c>
    </row>
    <row r="2806" spans="1:1" x14ac:dyDescent="0.2">
      <c r="A2806">
        <v>51</v>
      </c>
    </row>
    <row r="2807" spans="1:1" x14ac:dyDescent="0.2">
      <c r="A2807">
        <v>25</v>
      </c>
    </row>
    <row r="2808" spans="1:1" x14ac:dyDescent="0.2">
      <c r="A2808">
        <v>24</v>
      </c>
    </row>
    <row r="2809" spans="1:1" x14ac:dyDescent="0.2">
      <c r="A2809">
        <v>31</v>
      </c>
    </row>
    <row r="2810" spans="1:1" x14ac:dyDescent="0.2">
      <c r="A2810">
        <v>23</v>
      </c>
    </row>
    <row r="2811" spans="1:1" x14ac:dyDescent="0.2">
      <c r="A2811">
        <v>29</v>
      </c>
    </row>
    <row r="2812" spans="1:1" x14ac:dyDescent="0.2">
      <c r="A2812">
        <v>23</v>
      </c>
    </row>
    <row r="2813" spans="1:1" x14ac:dyDescent="0.2">
      <c r="A2813">
        <v>24</v>
      </c>
    </row>
    <row r="2814" spans="1:1" x14ac:dyDescent="0.2">
      <c r="A2814">
        <v>26</v>
      </c>
    </row>
    <row r="2815" spans="1:1" x14ac:dyDescent="0.2">
      <c r="A2815">
        <v>36</v>
      </c>
    </row>
    <row r="2816" spans="1:1" x14ac:dyDescent="0.2">
      <c r="A2816">
        <v>55</v>
      </c>
    </row>
    <row r="2817" spans="1:1" x14ac:dyDescent="0.2">
      <c r="A2817">
        <v>59</v>
      </c>
    </row>
    <row r="2818" spans="1:1" x14ac:dyDescent="0.2">
      <c r="A2818">
        <v>27</v>
      </c>
    </row>
    <row r="2819" spans="1:1" x14ac:dyDescent="0.2">
      <c r="A2819">
        <v>41</v>
      </c>
    </row>
    <row r="2820" spans="1:1" x14ac:dyDescent="0.2">
      <c r="A2820">
        <v>24</v>
      </c>
    </row>
    <row r="2821" spans="1:1" x14ac:dyDescent="0.2">
      <c r="A2821">
        <v>66</v>
      </c>
    </row>
    <row r="2822" spans="1:1" x14ac:dyDescent="0.2">
      <c r="A2822">
        <v>36</v>
      </c>
    </row>
    <row r="2823" spans="1:1" x14ac:dyDescent="0.2">
      <c r="A2823">
        <v>35</v>
      </c>
    </row>
    <row r="2824" spans="1:1" x14ac:dyDescent="0.2">
      <c r="A2824">
        <v>40</v>
      </c>
    </row>
    <row r="2825" spans="1:1" x14ac:dyDescent="0.2">
      <c r="A2825">
        <v>53</v>
      </c>
    </row>
    <row r="2826" spans="1:1" x14ac:dyDescent="0.2">
      <c r="A2826">
        <v>23</v>
      </c>
    </row>
    <row r="2827" spans="1:1" x14ac:dyDescent="0.2">
      <c r="A2827">
        <v>23</v>
      </c>
    </row>
    <row r="2828" spans="1:1" x14ac:dyDescent="0.2">
      <c r="A2828">
        <v>24</v>
      </c>
    </row>
    <row r="2829" spans="1:1" x14ac:dyDescent="0.2">
      <c r="A2829">
        <v>22</v>
      </c>
    </row>
    <row r="2830" spans="1:1" x14ac:dyDescent="0.2">
      <c r="A2830">
        <v>25</v>
      </c>
    </row>
    <row r="2831" spans="1:1" x14ac:dyDescent="0.2">
      <c r="A2831">
        <v>56</v>
      </c>
    </row>
    <row r="2832" spans="1:1" x14ac:dyDescent="0.2">
      <c r="A2832">
        <v>29</v>
      </c>
    </row>
    <row r="2833" spans="1:1" x14ac:dyDescent="0.2">
      <c r="A2833">
        <v>36</v>
      </c>
    </row>
    <row r="2834" spans="1:1" x14ac:dyDescent="0.2">
      <c r="A2834">
        <v>62</v>
      </c>
    </row>
    <row r="2835" spans="1:1" x14ac:dyDescent="0.2">
      <c r="A2835">
        <v>29</v>
      </c>
    </row>
    <row r="2836" spans="1:1" x14ac:dyDescent="0.2">
      <c r="A2836">
        <v>29</v>
      </c>
    </row>
    <row r="2837" spans="1:1" x14ac:dyDescent="0.2">
      <c r="A2837">
        <v>51</v>
      </c>
    </row>
    <row r="2838" spans="1:1" x14ac:dyDescent="0.2">
      <c r="A2838">
        <v>58</v>
      </c>
    </row>
    <row r="2839" spans="1:1" x14ac:dyDescent="0.2">
      <c r="A2839">
        <v>27</v>
      </c>
    </row>
    <row r="2840" spans="1:1" x14ac:dyDescent="0.2">
      <c r="A2840">
        <v>38</v>
      </c>
    </row>
    <row r="2841" spans="1:1" x14ac:dyDescent="0.2">
      <c r="A2841">
        <v>43</v>
      </c>
    </row>
    <row r="2842" spans="1:1" x14ac:dyDescent="0.2">
      <c r="A2842">
        <v>24</v>
      </c>
    </row>
    <row r="2843" spans="1:1" x14ac:dyDescent="0.2">
      <c r="A2843">
        <v>22</v>
      </c>
    </row>
    <row r="2844" spans="1:1" x14ac:dyDescent="0.2">
      <c r="A2844">
        <v>39</v>
      </c>
    </row>
    <row r="2845" spans="1:1" x14ac:dyDescent="0.2">
      <c r="A2845">
        <v>20</v>
      </c>
    </row>
    <row r="2846" spans="1:1" x14ac:dyDescent="0.2">
      <c r="A2846">
        <v>46</v>
      </c>
    </row>
    <row r="2847" spans="1:1" x14ac:dyDescent="0.2">
      <c r="A2847">
        <v>38</v>
      </c>
    </row>
    <row r="2848" spans="1:1" x14ac:dyDescent="0.2">
      <c r="A2848">
        <v>26</v>
      </c>
    </row>
    <row r="2849" spans="1:1" x14ac:dyDescent="0.2">
      <c r="A2849">
        <v>23</v>
      </c>
    </row>
    <row r="2850" spans="1:1" x14ac:dyDescent="0.2">
      <c r="A2850">
        <v>52</v>
      </c>
    </row>
    <row r="2851" spans="1:1" x14ac:dyDescent="0.2">
      <c r="A2851">
        <v>53</v>
      </c>
    </row>
    <row r="2852" spans="1:1" x14ac:dyDescent="0.2">
      <c r="A2852">
        <v>39</v>
      </c>
    </row>
    <row r="2853" spans="1:1" x14ac:dyDescent="0.2">
      <c r="A2853">
        <v>25</v>
      </c>
    </row>
    <row r="2854" spans="1:1" x14ac:dyDescent="0.2">
      <c r="A2854">
        <v>52</v>
      </c>
    </row>
    <row r="2855" spans="1:1" x14ac:dyDescent="0.2">
      <c r="A2855">
        <v>31</v>
      </c>
    </row>
    <row r="2856" spans="1:1" x14ac:dyDescent="0.2">
      <c r="A2856">
        <v>25</v>
      </c>
    </row>
    <row r="2857" spans="1:1" x14ac:dyDescent="0.2">
      <c r="A2857">
        <v>26</v>
      </c>
    </row>
    <row r="2858" spans="1:1" x14ac:dyDescent="0.2">
      <c r="A2858">
        <v>25</v>
      </c>
    </row>
    <row r="2859" spans="1:1" x14ac:dyDescent="0.2">
      <c r="A2859">
        <v>24</v>
      </c>
    </row>
    <row r="2860" spans="1:1" x14ac:dyDescent="0.2">
      <c r="A2860">
        <v>37</v>
      </c>
    </row>
    <row r="2861" spans="1:1" x14ac:dyDescent="0.2">
      <c r="A2861">
        <v>36</v>
      </c>
    </row>
    <row r="2862" spans="1:1" x14ac:dyDescent="0.2">
      <c r="A2862">
        <v>30</v>
      </c>
    </row>
    <row r="2863" spans="1:1" x14ac:dyDescent="0.2">
      <c r="A2863">
        <v>26</v>
      </c>
    </row>
    <row r="2864" spans="1:1" x14ac:dyDescent="0.2">
      <c r="A2864">
        <v>21</v>
      </c>
    </row>
    <row r="2865" spans="1:1" x14ac:dyDescent="0.2">
      <c r="A2865">
        <v>35</v>
      </c>
    </row>
    <row r="2866" spans="1:1" x14ac:dyDescent="0.2">
      <c r="A2866">
        <v>22</v>
      </c>
    </row>
    <row r="2867" spans="1:1" x14ac:dyDescent="0.2">
      <c r="A2867">
        <v>61</v>
      </c>
    </row>
    <row r="2868" spans="1:1" x14ac:dyDescent="0.2">
      <c r="A2868">
        <v>25</v>
      </c>
    </row>
    <row r="2869" spans="1:1" x14ac:dyDescent="0.2">
      <c r="A2869">
        <v>24</v>
      </c>
    </row>
    <row r="2870" spans="1:1" x14ac:dyDescent="0.2">
      <c r="A2870">
        <v>36</v>
      </c>
    </row>
    <row r="2871" spans="1:1" x14ac:dyDescent="0.2">
      <c r="A2871">
        <v>24</v>
      </c>
    </row>
    <row r="2872" spans="1:1" x14ac:dyDescent="0.2">
      <c r="A2872">
        <v>21</v>
      </c>
    </row>
    <row r="2873" spans="1:1" x14ac:dyDescent="0.2">
      <c r="A2873">
        <v>50</v>
      </c>
    </row>
    <row r="2874" spans="1:1" x14ac:dyDescent="0.2">
      <c r="A2874">
        <v>32</v>
      </c>
    </row>
    <row r="2875" spans="1:1" x14ac:dyDescent="0.2">
      <c r="A2875">
        <v>33</v>
      </c>
    </row>
    <row r="2876" spans="1:1" x14ac:dyDescent="0.2">
      <c r="A2876">
        <v>33</v>
      </c>
    </row>
    <row r="2877" spans="1:1" x14ac:dyDescent="0.2">
      <c r="A2877">
        <v>23</v>
      </c>
    </row>
    <row r="2878" spans="1:1" x14ac:dyDescent="0.2">
      <c r="A2878">
        <v>25</v>
      </c>
    </row>
    <row r="2879" spans="1:1" x14ac:dyDescent="0.2">
      <c r="A2879">
        <v>42</v>
      </c>
    </row>
    <row r="2880" spans="1:1" x14ac:dyDescent="0.2">
      <c r="A2880">
        <v>29</v>
      </c>
    </row>
    <row r="2881" spans="1:1" x14ac:dyDescent="0.2">
      <c r="A2881">
        <v>50</v>
      </c>
    </row>
    <row r="2882" spans="1:1" x14ac:dyDescent="0.2">
      <c r="A2882">
        <v>22</v>
      </c>
    </row>
    <row r="2883" spans="1:1" x14ac:dyDescent="0.2">
      <c r="A2883">
        <v>32</v>
      </c>
    </row>
    <row r="2884" spans="1:1" x14ac:dyDescent="0.2">
      <c r="A2884">
        <v>33</v>
      </c>
    </row>
    <row r="2885" spans="1:1" x14ac:dyDescent="0.2">
      <c r="A2885">
        <v>23</v>
      </c>
    </row>
    <row r="2886" spans="1:1" x14ac:dyDescent="0.2">
      <c r="A2886">
        <v>37</v>
      </c>
    </row>
    <row r="2887" spans="1:1" x14ac:dyDescent="0.2">
      <c r="A2887">
        <v>27</v>
      </c>
    </row>
    <row r="2888" spans="1:1" x14ac:dyDescent="0.2">
      <c r="A2888">
        <v>27</v>
      </c>
    </row>
    <row r="2889" spans="1:1" x14ac:dyDescent="0.2">
      <c r="A2889">
        <v>28</v>
      </c>
    </row>
    <row r="2890" spans="1:1" x14ac:dyDescent="0.2">
      <c r="A2890">
        <v>26</v>
      </c>
    </row>
    <row r="2891" spans="1:1" x14ac:dyDescent="0.2">
      <c r="A2891">
        <v>52</v>
      </c>
    </row>
    <row r="2892" spans="1:1" x14ac:dyDescent="0.2">
      <c r="A2892">
        <v>21</v>
      </c>
    </row>
    <row r="2893" spans="1:1" x14ac:dyDescent="0.2">
      <c r="A2893">
        <v>58</v>
      </c>
    </row>
    <row r="2894" spans="1:1" x14ac:dyDescent="0.2">
      <c r="A2894">
        <v>27</v>
      </c>
    </row>
    <row r="2895" spans="1:1" x14ac:dyDescent="0.2">
      <c r="A2895">
        <v>36</v>
      </c>
    </row>
    <row r="2896" spans="1:1" x14ac:dyDescent="0.2">
      <c r="A2896">
        <v>33</v>
      </c>
    </row>
    <row r="2897" spans="1:1" x14ac:dyDescent="0.2">
      <c r="A2897">
        <v>28</v>
      </c>
    </row>
    <row r="2898" spans="1:1" x14ac:dyDescent="0.2">
      <c r="A2898">
        <v>28</v>
      </c>
    </row>
    <row r="2899" spans="1:1" x14ac:dyDescent="0.2">
      <c r="A2899">
        <v>31</v>
      </c>
    </row>
    <row r="2900" spans="1:1" x14ac:dyDescent="0.2">
      <c r="A2900">
        <v>30</v>
      </c>
    </row>
    <row r="2901" spans="1:1" x14ac:dyDescent="0.2">
      <c r="A2901">
        <v>24</v>
      </c>
    </row>
    <row r="2902" spans="1:1" x14ac:dyDescent="0.2">
      <c r="A2902">
        <v>26</v>
      </c>
    </row>
    <row r="2903" spans="1:1" x14ac:dyDescent="0.2">
      <c r="A2903">
        <v>43</v>
      </c>
    </row>
    <row r="2904" spans="1:1" x14ac:dyDescent="0.2">
      <c r="A2904">
        <v>31</v>
      </c>
    </row>
    <row r="2905" spans="1:1" x14ac:dyDescent="0.2">
      <c r="A2905">
        <v>59</v>
      </c>
    </row>
    <row r="2906" spans="1:1" x14ac:dyDescent="0.2">
      <c r="A2906">
        <v>40</v>
      </c>
    </row>
    <row r="2907" spans="1:1" x14ac:dyDescent="0.2">
      <c r="A2907">
        <v>54</v>
      </c>
    </row>
    <row r="2908" spans="1:1" x14ac:dyDescent="0.2">
      <c r="A2908">
        <v>22</v>
      </c>
    </row>
    <row r="2909" spans="1:1" x14ac:dyDescent="0.2">
      <c r="A2909">
        <v>23</v>
      </c>
    </row>
    <row r="2910" spans="1:1" x14ac:dyDescent="0.2">
      <c r="A2910">
        <v>21</v>
      </c>
    </row>
    <row r="2911" spans="1:1" x14ac:dyDescent="0.2">
      <c r="A2911">
        <v>42</v>
      </c>
    </row>
    <row r="2912" spans="1:1" x14ac:dyDescent="0.2">
      <c r="A2912">
        <v>34</v>
      </c>
    </row>
    <row r="2913" spans="1:1" x14ac:dyDescent="0.2">
      <c r="A2913">
        <v>43</v>
      </c>
    </row>
    <row r="2914" spans="1:1" x14ac:dyDescent="0.2">
      <c r="A2914">
        <v>30</v>
      </c>
    </row>
    <row r="2915" spans="1:1" x14ac:dyDescent="0.2">
      <c r="A2915">
        <v>29</v>
      </c>
    </row>
    <row r="2916" spans="1:1" x14ac:dyDescent="0.2">
      <c r="A2916">
        <v>38</v>
      </c>
    </row>
    <row r="2917" spans="1:1" x14ac:dyDescent="0.2">
      <c r="A2917">
        <v>21</v>
      </c>
    </row>
    <row r="2918" spans="1:1" x14ac:dyDescent="0.2">
      <c r="A2918">
        <v>26</v>
      </c>
    </row>
    <row r="2919" spans="1:1" x14ac:dyDescent="0.2">
      <c r="A2919">
        <v>25</v>
      </c>
    </row>
    <row r="2920" spans="1:1" x14ac:dyDescent="0.2">
      <c r="A2920">
        <v>19</v>
      </c>
    </row>
    <row r="2921" spans="1:1" x14ac:dyDescent="0.2">
      <c r="A2921">
        <v>47</v>
      </c>
    </row>
    <row r="2922" spans="1:1" x14ac:dyDescent="0.2">
      <c r="A2922">
        <v>35</v>
      </c>
    </row>
    <row r="2923" spans="1:1" x14ac:dyDescent="0.2">
      <c r="A2923">
        <v>51</v>
      </c>
    </row>
    <row r="2924" spans="1:1" x14ac:dyDescent="0.2">
      <c r="A2924">
        <v>36</v>
      </c>
    </row>
    <row r="2925" spans="1:1" x14ac:dyDescent="0.2">
      <c r="A2925">
        <v>25</v>
      </c>
    </row>
    <row r="2926" spans="1:1" x14ac:dyDescent="0.2">
      <c r="A2926">
        <v>62</v>
      </c>
    </row>
    <row r="2927" spans="1:1" x14ac:dyDescent="0.2">
      <c r="A2927">
        <v>23</v>
      </c>
    </row>
    <row r="2928" spans="1:1" x14ac:dyDescent="0.2">
      <c r="A2928">
        <v>34</v>
      </c>
    </row>
    <row r="2929" spans="1:1" x14ac:dyDescent="0.2">
      <c r="A2929">
        <v>35</v>
      </c>
    </row>
    <row r="2930" spans="1:1" x14ac:dyDescent="0.2">
      <c r="A2930">
        <v>22</v>
      </c>
    </row>
    <row r="2931" spans="1:1" x14ac:dyDescent="0.2">
      <c r="A2931">
        <v>29</v>
      </c>
    </row>
    <row r="2932" spans="1:1" x14ac:dyDescent="0.2">
      <c r="A2932">
        <v>40</v>
      </c>
    </row>
    <row r="2933" spans="1:1" x14ac:dyDescent="0.2">
      <c r="A2933">
        <v>36</v>
      </c>
    </row>
    <row r="2934" spans="1:1" x14ac:dyDescent="0.2">
      <c r="A2934">
        <v>26</v>
      </c>
    </row>
    <row r="2935" spans="1:1" x14ac:dyDescent="0.2">
      <c r="A2935">
        <v>25</v>
      </c>
    </row>
    <row r="2936" spans="1:1" x14ac:dyDescent="0.2">
      <c r="A2936">
        <v>69</v>
      </c>
    </row>
    <row r="2937" spans="1:1" x14ac:dyDescent="0.2">
      <c r="A2937">
        <v>27</v>
      </c>
    </row>
    <row r="2938" spans="1:1" x14ac:dyDescent="0.2">
      <c r="A2938">
        <v>20</v>
      </c>
    </row>
    <row r="2939" spans="1:1" x14ac:dyDescent="0.2">
      <c r="A2939">
        <v>27</v>
      </c>
    </row>
    <row r="2940" spans="1:1" x14ac:dyDescent="0.2">
      <c r="A2940">
        <v>24</v>
      </c>
    </row>
    <row r="2941" spans="1:1" x14ac:dyDescent="0.2">
      <c r="A2941">
        <v>39</v>
      </c>
    </row>
    <row r="2942" spans="1:1" x14ac:dyDescent="0.2">
      <c r="A2942">
        <v>26</v>
      </c>
    </row>
    <row r="2943" spans="1:1" x14ac:dyDescent="0.2">
      <c r="A2943">
        <v>22</v>
      </c>
    </row>
    <row r="2944" spans="1:1" x14ac:dyDescent="0.2">
      <c r="A2944">
        <v>42</v>
      </c>
    </row>
    <row r="2945" spans="1:1" x14ac:dyDescent="0.2">
      <c r="A2945">
        <v>47</v>
      </c>
    </row>
    <row r="2946" spans="1:1" x14ac:dyDescent="0.2">
      <c r="A2946">
        <v>47</v>
      </c>
    </row>
    <row r="2947" spans="1:1" x14ac:dyDescent="0.2">
      <c r="A2947">
        <v>25</v>
      </c>
    </row>
    <row r="2948" spans="1:1" x14ac:dyDescent="0.2">
      <c r="A2948">
        <v>33</v>
      </c>
    </row>
    <row r="2949" spans="1:1" x14ac:dyDescent="0.2">
      <c r="A2949">
        <v>29</v>
      </c>
    </row>
    <row r="2950" spans="1:1" x14ac:dyDescent="0.2">
      <c r="A2950">
        <v>46</v>
      </c>
    </row>
    <row r="2951" spans="1:1" x14ac:dyDescent="0.2">
      <c r="A2951">
        <v>32</v>
      </c>
    </row>
    <row r="2952" spans="1:1" x14ac:dyDescent="0.2">
      <c r="A2952">
        <v>25</v>
      </c>
    </row>
    <row r="2953" spans="1:1" x14ac:dyDescent="0.2">
      <c r="A2953">
        <v>22</v>
      </c>
    </row>
    <row r="2954" spans="1:1" x14ac:dyDescent="0.2">
      <c r="A2954">
        <v>31</v>
      </c>
    </row>
    <row r="2955" spans="1:1" x14ac:dyDescent="0.2">
      <c r="A2955">
        <v>21</v>
      </c>
    </row>
    <row r="2956" spans="1:1" x14ac:dyDescent="0.2">
      <c r="A2956">
        <v>30</v>
      </c>
    </row>
    <row r="2957" spans="1:1" x14ac:dyDescent="0.2">
      <c r="A2957">
        <v>46</v>
      </c>
    </row>
    <row r="2958" spans="1:1" x14ac:dyDescent="0.2">
      <c r="A2958">
        <v>33</v>
      </c>
    </row>
    <row r="2959" spans="1:1" x14ac:dyDescent="0.2">
      <c r="A2959">
        <v>55</v>
      </c>
    </row>
    <row r="2960" spans="1:1" x14ac:dyDescent="0.2">
      <c r="A2960">
        <v>26</v>
      </c>
    </row>
    <row r="2961" spans="1:1" x14ac:dyDescent="0.2">
      <c r="A2961">
        <v>21</v>
      </c>
    </row>
    <row r="2962" spans="1:1" x14ac:dyDescent="0.2">
      <c r="A2962">
        <v>33</v>
      </c>
    </row>
    <row r="2963" spans="1:1" x14ac:dyDescent="0.2">
      <c r="A2963">
        <v>40</v>
      </c>
    </row>
    <row r="2964" spans="1:1" x14ac:dyDescent="0.2">
      <c r="A2964">
        <v>34</v>
      </c>
    </row>
    <row r="2965" spans="1:1" x14ac:dyDescent="0.2">
      <c r="A2965">
        <v>22</v>
      </c>
    </row>
    <row r="2966" spans="1:1" x14ac:dyDescent="0.2">
      <c r="A2966">
        <v>28</v>
      </c>
    </row>
    <row r="2967" spans="1:1" x14ac:dyDescent="0.2">
      <c r="A2967">
        <v>21</v>
      </c>
    </row>
    <row r="2968" spans="1:1" x14ac:dyDescent="0.2">
      <c r="A2968">
        <v>22</v>
      </c>
    </row>
    <row r="2969" spans="1:1" x14ac:dyDescent="0.2">
      <c r="A2969">
        <v>31</v>
      </c>
    </row>
    <row r="2970" spans="1:1" x14ac:dyDescent="0.2">
      <c r="A2970">
        <v>59</v>
      </c>
    </row>
    <row r="2971" spans="1:1" x14ac:dyDescent="0.2">
      <c r="A2971">
        <v>37</v>
      </c>
    </row>
    <row r="2972" spans="1:1" x14ac:dyDescent="0.2">
      <c r="A2972">
        <v>41</v>
      </c>
    </row>
    <row r="2973" spans="1:1" x14ac:dyDescent="0.2">
      <c r="A2973">
        <v>50</v>
      </c>
    </row>
    <row r="2974" spans="1:1" x14ac:dyDescent="0.2">
      <c r="A2974">
        <v>21</v>
      </c>
    </row>
    <row r="2975" spans="1:1" x14ac:dyDescent="0.2">
      <c r="A2975">
        <v>57</v>
      </c>
    </row>
    <row r="2976" spans="1:1" x14ac:dyDescent="0.2">
      <c r="A2976">
        <v>35</v>
      </c>
    </row>
    <row r="2977" spans="1:1" x14ac:dyDescent="0.2">
      <c r="A2977">
        <v>31</v>
      </c>
    </row>
    <row r="2978" spans="1:1" x14ac:dyDescent="0.2">
      <c r="A2978">
        <v>51</v>
      </c>
    </row>
    <row r="2979" spans="1:1" x14ac:dyDescent="0.2">
      <c r="A2979">
        <v>21</v>
      </c>
    </row>
    <row r="2980" spans="1:1" x14ac:dyDescent="0.2">
      <c r="A2980">
        <v>44</v>
      </c>
    </row>
    <row r="2981" spans="1:1" x14ac:dyDescent="0.2">
      <c r="A2981">
        <v>27</v>
      </c>
    </row>
    <row r="2982" spans="1:1" x14ac:dyDescent="0.2">
      <c r="A2982">
        <v>39</v>
      </c>
    </row>
    <row r="2983" spans="1:1" x14ac:dyDescent="0.2">
      <c r="A2983">
        <v>48</v>
      </c>
    </row>
    <row r="2984" spans="1:1" x14ac:dyDescent="0.2">
      <c r="A2984">
        <v>25</v>
      </c>
    </row>
    <row r="2985" spans="1:1" x14ac:dyDescent="0.2">
      <c r="A2985">
        <v>51</v>
      </c>
    </row>
    <row r="2986" spans="1:1" x14ac:dyDescent="0.2">
      <c r="A2986">
        <v>50</v>
      </c>
    </row>
    <row r="2987" spans="1:1" x14ac:dyDescent="0.2">
      <c r="A2987">
        <v>30</v>
      </c>
    </row>
    <row r="2988" spans="1:1" x14ac:dyDescent="0.2">
      <c r="A2988">
        <v>34</v>
      </c>
    </row>
    <row r="2989" spans="1:1" x14ac:dyDescent="0.2">
      <c r="A2989">
        <v>57</v>
      </c>
    </row>
    <row r="2990" spans="1:1" x14ac:dyDescent="0.2">
      <c r="A2990">
        <v>69</v>
      </c>
    </row>
    <row r="2991" spans="1:1" x14ac:dyDescent="0.2">
      <c r="A2991">
        <v>55</v>
      </c>
    </row>
    <row r="2992" spans="1:1" x14ac:dyDescent="0.2">
      <c r="A2992">
        <v>59</v>
      </c>
    </row>
    <row r="2993" spans="1:1" x14ac:dyDescent="0.2">
      <c r="A2993">
        <v>42</v>
      </c>
    </row>
    <row r="2994" spans="1:1" x14ac:dyDescent="0.2">
      <c r="A2994">
        <v>20</v>
      </c>
    </row>
    <row r="2995" spans="1:1" x14ac:dyDescent="0.2">
      <c r="A2995">
        <v>26</v>
      </c>
    </row>
    <row r="2996" spans="1:1" x14ac:dyDescent="0.2">
      <c r="A2996">
        <v>58</v>
      </c>
    </row>
    <row r="2997" spans="1:1" x14ac:dyDescent="0.2">
      <c r="A2997">
        <v>21</v>
      </c>
    </row>
    <row r="2998" spans="1:1" x14ac:dyDescent="0.2">
      <c r="A2998">
        <v>32</v>
      </c>
    </row>
    <row r="2999" spans="1:1" x14ac:dyDescent="0.2">
      <c r="A2999">
        <v>24</v>
      </c>
    </row>
    <row r="3000" spans="1:1" x14ac:dyDescent="0.2">
      <c r="A3000">
        <v>66</v>
      </c>
    </row>
    <row r="3001" spans="1:1" x14ac:dyDescent="0.2">
      <c r="A3001">
        <v>27</v>
      </c>
    </row>
    <row r="3002" spans="1:1" x14ac:dyDescent="0.2">
      <c r="A3002">
        <v>25</v>
      </c>
    </row>
    <row r="3003" spans="1:1" x14ac:dyDescent="0.2">
      <c r="A3003">
        <v>53</v>
      </c>
    </row>
    <row r="3004" spans="1:1" x14ac:dyDescent="0.2">
      <c r="A3004">
        <v>42</v>
      </c>
    </row>
    <row r="3005" spans="1:1" x14ac:dyDescent="0.2">
      <c r="A3005">
        <v>29</v>
      </c>
    </row>
    <row r="3006" spans="1:1" x14ac:dyDescent="0.2">
      <c r="A3006">
        <v>21</v>
      </c>
    </row>
    <row r="3007" spans="1:1" x14ac:dyDescent="0.2">
      <c r="A3007">
        <v>71</v>
      </c>
    </row>
    <row r="3008" spans="1:1" x14ac:dyDescent="0.2">
      <c r="A3008">
        <v>48</v>
      </c>
    </row>
    <row r="3009" spans="1:1" x14ac:dyDescent="0.2">
      <c r="A3009">
        <v>31</v>
      </c>
    </row>
    <row r="3010" spans="1:1" x14ac:dyDescent="0.2">
      <c r="A3010">
        <v>56</v>
      </c>
    </row>
    <row r="3011" spans="1:1" x14ac:dyDescent="0.2">
      <c r="A3011">
        <v>58</v>
      </c>
    </row>
    <row r="3012" spans="1:1" x14ac:dyDescent="0.2">
      <c r="A3012">
        <v>51</v>
      </c>
    </row>
    <row r="3013" spans="1:1" x14ac:dyDescent="0.2">
      <c r="A3013">
        <v>28</v>
      </c>
    </row>
    <row r="3014" spans="1:1" x14ac:dyDescent="0.2">
      <c r="A3014">
        <v>39</v>
      </c>
    </row>
    <row r="3015" spans="1:1" x14ac:dyDescent="0.2">
      <c r="A3015">
        <v>22</v>
      </c>
    </row>
    <row r="3016" spans="1:1" x14ac:dyDescent="0.2">
      <c r="A3016">
        <v>46</v>
      </c>
    </row>
    <row r="3017" spans="1:1" x14ac:dyDescent="0.2">
      <c r="A3017">
        <v>32</v>
      </c>
    </row>
    <row r="3018" spans="1:1" x14ac:dyDescent="0.2">
      <c r="A3018">
        <v>29</v>
      </c>
    </row>
    <row r="3019" spans="1:1" x14ac:dyDescent="0.2">
      <c r="A3019">
        <v>39</v>
      </c>
    </row>
    <row r="3020" spans="1:1" x14ac:dyDescent="0.2">
      <c r="A3020">
        <v>50</v>
      </c>
    </row>
    <row r="3021" spans="1:1" x14ac:dyDescent="0.2">
      <c r="A3021">
        <v>46</v>
      </c>
    </row>
    <row r="3022" spans="1:1" x14ac:dyDescent="0.2">
      <c r="A3022">
        <v>44</v>
      </c>
    </row>
    <row r="3023" spans="1:1" x14ac:dyDescent="0.2">
      <c r="A3023">
        <v>35</v>
      </c>
    </row>
    <row r="3024" spans="1:1" x14ac:dyDescent="0.2">
      <c r="A3024">
        <v>30</v>
      </c>
    </row>
    <row r="3025" spans="1:1" x14ac:dyDescent="0.2">
      <c r="A3025">
        <v>28</v>
      </c>
    </row>
    <row r="3026" spans="1:1" x14ac:dyDescent="0.2">
      <c r="A3026">
        <v>42</v>
      </c>
    </row>
    <row r="3027" spans="1:1" x14ac:dyDescent="0.2">
      <c r="A3027">
        <v>52</v>
      </c>
    </row>
    <row r="3028" spans="1:1" x14ac:dyDescent="0.2">
      <c r="A3028">
        <v>46</v>
      </c>
    </row>
    <row r="3029" spans="1:1" x14ac:dyDescent="0.2">
      <c r="A3029">
        <v>53</v>
      </c>
    </row>
    <row r="3030" spans="1:1" x14ac:dyDescent="0.2">
      <c r="A3030">
        <v>42</v>
      </c>
    </row>
    <row r="3031" spans="1:1" x14ac:dyDescent="0.2">
      <c r="A3031">
        <v>37</v>
      </c>
    </row>
    <row r="3032" spans="1:1" x14ac:dyDescent="0.2">
      <c r="A3032">
        <v>29</v>
      </c>
    </row>
    <row r="3033" spans="1:1" x14ac:dyDescent="0.2">
      <c r="A3033">
        <v>32</v>
      </c>
    </row>
    <row r="3034" spans="1:1" x14ac:dyDescent="0.2">
      <c r="A3034">
        <v>31</v>
      </c>
    </row>
    <row r="3035" spans="1:1" x14ac:dyDescent="0.2">
      <c r="A3035">
        <v>33</v>
      </c>
    </row>
    <row r="3036" spans="1:1" x14ac:dyDescent="0.2">
      <c r="A3036">
        <v>25</v>
      </c>
    </row>
    <row r="3037" spans="1:1" x14ac:dyDescent="0.2">
      <c r="A3037">
        <v>33</v>
      </c>
    </row>
    <row r="3038" spans="1:1" x14ac:dyDescent="0.2">
      <c r="A3038">
        <v>21</v>
      </c>
    </row>
    <row r="3039" spans="1:1" x14ac:dyDescent="0.2">
      <c r="A3039">
        <v>64</v>
      </c>
    </row>
    <row r="3040" spans="1:1" x14ac:dyDescent="0.2">
      <c r="A3040">
        <v>35</v>
      </c>
    </row>
    <row r="3041" spans="1:1" x14ac:dyDescent="0.2">
      <c r="A3041">
        <v>56</v>
      </c>
    </row>
    <row r="3042" spans="1:1" x14ac:dyDescent="0.2">
      <c r="A3042">
        <v>38</v>
      </c>
    </row>
    <row r="3043" spans="1:1" x14ac:dyDescent="0.2">
      <c r="A3043">
        <v>40</v>
      </c>
    </row>
    <row r="3044" spans="1:1" x14ac:dyDescent="0.2">
      <c r="A3044">
        <v>34</v>
      </c>
    </row>
    <row r="3045" spans="1:1" x14ac:dyDescent="0.2">
      <c r="A3045">
        <v>52</v>
      </c>
    </row>
    <row r="3046" spans="1:1" x14ac:dyDescent="0.2">
      <c r="A3046">
        <v>64</v>
      </c>
    </row>
    <row r="3047" spans="1:1" x14ac:dyDescent="0.2">
      <c r="A3047">
        <v>28</v>
      </c>
    </row>
    <row r="3048" spans="1:1" x14ac:dyDescent="0.2">
      <c r="A3048">
        <v>38</v>
      </c>
    </row>
    <row r="3049" spans="1:1" x14ac:dyDescent="0.2">
      <c r="A3049">
        <v>63</v>
      </c>
    </row>
    <row r="3050" spans="1:1" x14ac:dyDescent="0.2">
      <c r="A3050">
        <v>28</v>
      </c>
    </row>
    <row r="3051" spans="1:1" x14ac:dyDescent="0.2">
      <c r="A3051">
        <v>21</v>
      </c>
    </row>
    <row r="3052" spans="1:1" x14ac:dyDescent="0.2">
      <c r="A3052">
        <v>51</v>
      </c>
    </row>
    <row r="3053" spans="1:1" x14ac:dyDescent="0.2">
      <c r="A3053">
        <v>29</v>
      </c>
    </row>
    <row r="3054" spans="1:1" x14ac:dyDescent="0.2">
      <c r="A3054">
        <v>35</v>
      </c>
    </row>
    <row r="3055" spans="1:1" x14ac:dyDescent="0.2">
      <c r="A3055">
        <v>30</v>
      </c>
    </row>
    <row r="3056" spans="1:1" x14ac:dyDescent="0.2">
      <c r="A3056">
        <v>61</v>
      </c>
    </row>
    <row r="3057" spans="1:1" x14ac:dyDescent="0.2">
      <c r="A3057">
        <v>25</v>
      </c>
    </row>
    <row r="3058" spans="1:1" x14ac:dyDescent="0.2">
      <c r="A3058">
        <v>25</v>
      </c>
    </row>
    <row r="3059" spans="1:1" x14ac:dyDescent="0.2">
      <c r="A3059">
        <v>26</v>
      </c>
    </row>
    <row r="3060" spans="1:1" x14ac:dyDescent="0.2">
      <c r="A3060">
        <v>32</v>
      </c>
    </row>
    <row r="3061" spans="1:1" x14ac:dyDescent="0.2">
      <c r="A3061">
        <v>36</v>
      </c>
    </row>
    <row r="3062" spans="1:1" x14ac:dyDescent="0.2">
      <c r="A3062">
        <v>24</v>
      </c>
    </row>
    <row r="3063" spans="1:1" x14ac:dyDescent="0.2">
      <c r="A3063">
        <v>39</v>
      </c>
    </row>
    <row r="3064" spans="1:1" x14ac:dyDescent="0.2">
      <c r="A3064">
        <v>50</v>
      </c>
    </row>
    <row r="3065" spans="1:1" x14ac:dyDescent="0.2">
      <c r="A3065">
        <v>42</v>
      </c>
    </row>
    <row r="3066" spans="1:1" x14ac:dyDescent="0.2">
      <c r="A3066">
        <v>45</v>
      </c>
    </row>
    <row r="3067" spans="1:1" x14ac:dyDescent="0.2">
      <c r="A3067">
        <v>25</v>
      </c>
    </row>
    <row r="3068" spans="1:1" x14ac:dyDescent="0.2">
      <c r="A3068">
        <v>26</v>
      </c>
    </row>
    <row r="3069" spans="1:1" x14ac:dyDescent="0.2">
      <c r="A3069">
        <v>31</v>
      </c>
    </row>
    <row r="3070" spans="1:1" x14ac:dyDescent="0.2">
      <c r="A3070">
        <v>35</v>
      </c>
    </row>
    <row r="3071" spans="1:1" x14ac:dyDescent="0.2">
      <c r="A3071">
        <v>39</v>
      </c>
    </row>
    <row r="3072" spans="1:1" x14ac:dyDescent="0.2">
      <c r="A3072">
        <v>41</v>
      </c>
    </row>
    <row r="3073" spans="1:1" x14ac:dyDescent="0.2">
      <c r="A3073">
        <v>40</v>
      </c>
    </row>
    <row r="3074" spans="1:1" x14ac:dyDescent="0.2">
      <c r="A3074">
        <v>23</v>
      </c>
    </row>
    <row r="3075" spans="1:1" x14ac:dyDescent="0.2">
      <c r="A3075">
        <v>34</v>
      </c>
    </row>
    <row r="3076" spans="1:1" x14ac:dyDescent="0.2">
      <c r="A3076">
        <v>46</v>
      </c>
    </row>
    <row r="3077" spans="1:1" x14ac:dyDescent="0.2">
      <c r="A3077">
        <v>60</v>
      </c>
    </row>
    <row r="3078" spans="1:1" x14ac:dyDescent="0.2">
      <c r="A3078">
        <v>61</v>
      </c>
    </row>
    <row r="3079" spans="1:1" x14ac:dyDescent="0.2">
      <c r="A3079">
        <v>33</v>
      </c>
    </row>
    <row r="3080" spans="1:1" x14ac:dyDescent="0.2">
      <c r="A3080">
        <v>38</v>
      </c>
    </row>
    <row r="3081" spans="1:1" x14ac:dyDescent="0.2">
      <c r="A3081">
        <v>46</v>
      </c>
    </row>
    <row r="3082" spans="1:1" x14ac:dyDescent="0.2">
      <c r="A3082">
        <v>30</v>
      </c>
    </row>
    <row r="3083" spans="1:1" x14ac:dyDescent="0.2">
      <c r="A3083">
        <v>52</v>
      </c>
    </row>
    <row r="3084" spans="1:1" x14ac:dyDescent="0.2">
      <c r="A3084">
        <v>34</v>
      </c>
    </row>
    <row r="3085" spans="1:1" x14ac:dyDescent="0.2">
      <c r="A3085">
        <v>50</v>
      </c>
    </row>
    <row r="3086" spans="1:1" x14ac:dyDescent="0.2">
      <c r="A3086">
        <v>21</v>
      </c>
    </row>
    <row r="3087" spans="1:1" x14ac:dyDescent="0.2">
      <c r="A3087">
        <v>31</v>
      </c>
    </row>
    <row r="3088" spans="1:1" x14ac:dyDescent="0.2">
      <c r="A3088">
        <v>31</v>
      </c>
    </row>
    <row r="3089" spans="1:1" x14ac:dyDescent="0.2">
      <c r="A3089">
        <v>24</v>
      </c>
    </row>
    <row r="3090" spans="1:1" x14ac:dyDescent="0.2">
      <c r="A3090">
        <v>23</v>
      </c>
    </row>
    <row r="3091" spans="1:1" x14ac:dyDescent="0.2">
      <c r="A3091">
        <v>25</v>
      </c>
    </row>
    <row r="3092" spans="1:1" x14ac:dyDescent="0.2">
      <c r="A3092">
        <v>36</v>
      </c>
    </row>
    <row r="3093" spans="1:1" x14ac:dyDescent="0.2">
      <c r="A3093">
        <v>31</v>
      </c>
    </row>
    <row r="3094" spans="1:1" x14ac:dyDescent="0.2">
      <c r="A3094">
        <v>24</v>
      </c>
    </row>
    <row r="3095" spans="1:1" x14ac:dyDescent="0.2">
      <c r="A3095">
        <v>31</v>
      </c>
    </row>
    <row r="3096" spans="1:1" x14ac:dyDescent="0.2">
      <c r="A3096">
        <v>49</v>
      </c>
    </row>
    <row r="3097" spans="1:1" x14ac:dyDescent="0.2">
      <c r="A3097">
        <v>60</v>
      </c>
    </row>
    <row r="3098" spans="1:1" x14ac:dyDescent="0.2">
      <c r="A3098">
        <v>26</v>
      </c>
    </row>
    <row r="3099" spans="1:1" x14ac:dyDescent="0.2">
      <c r="A3099">
        <v>48</v>
      </c>
    </row>
    <row r="3100" spans="1:1" x14ac:dyDescent="0.2">
      <c r="A3100">
        <v>37</v>
      </c>
    </row>
    <row r="3101" spans="1:1" x14ac:dyDescent="0.2">
      <c r="A3101">
        <v>37</v>
      </c>
    </row>
    <row r="3102" spans="1:1" x14ac:dyDescent="0.2">
      <c r="A3102">
        <v>30</v>
      </c>
    </row>
    <row r="3103" spans="1:1" x14ac:dyDescent="0.2">
      <c r="A3103">
        <v>24</v>
      </c>
    </row>
    <row r="3104" spans="1:1" x14ac:dyDescent="0.2">
      <c r="A3104">
        <v>27</v>
      </c>
    </row>
    <row r="3105" spans="1:1" x14ac:dyDescent="0.2">
      <c r="A3105">
        <v>32</v>
      </c>
    </row>
    <row r="3106" spans="1:1" x14ac:dyDescent="0.2">
      <c r="A3106">
        <v>21</v>
      </c>
    </row>
    <row r="3107" spans="1:1" x14ac:dyDescent="0.2">
      <c r="A3107">
        <v>33</v>
      </c>
    </row>
    <row r="3108" spans="1:1" x14ac:dyDescent="0.2">
      <c r="A3108">
        <v>46</v>
      </c>
    </row>
    <row r="3109" spans="1:1" x14ac:dyDescent="0.2">
      <c r="A3109">
        <v>36</v>
      </c>
    </row>
    <row r="3110" spans="1:1" x14ac:dyDescent="0.2">
      <c r="A3110">
        <v>27</v>
      </c>
    </row>
    <row r="3111" spans="1:1" x14ac:dyDescent="0.2">
      <c r="A3111">
        <v>21</v>
      </c>
    </row>
    <row r="3112" spans="1:1" x14ac:dyDescent="0.2">
      <c r="A3112">
        <v>28</v>
      </c>
    </row>
    <row r="3113" spans="1:1" x14ac:dyDescent="0.2">
      <c r="A3113">
        <v>35</v>
      </c>
    </row>
    <row r="3114" spans="1:1" x14ac:dyDescent="0.2">
      <c r="A3114">
        <v>34</v>
      </c>
    </row>
    <row r="3115" spans="1:1" x14ac:dyDescent="0.2">
      <c r="A3115">
        <v>41</v>
      </c>
    </row>
    <row r="3116" spans="1:1" x14ac:dyDescent="0.2">
      <c r="A3116">
        <v>40</v>
      </c>
    </row>
    <row r="3117" spans="1:1" x14ac:dyDescent="0.2">
      <c r="A3117">
        <v>23</v>
      </c>
    </row>
    <row r="3118" spans="1:1" x14ac:dyDescent="0.2">
      <c r="A3118">
        <v>23</v>
      </c>
    </row>
    <row r="3119" spans="1:1" x14ac:dyDescent="0.2">
      <c r="A3119">
        <v>28</v>
      </c>
    </row>
    <row r="3120" spans="1:1" x14ac:dyDescent="0.2">
      <c r="A3120">
        <v>20</v>
      </c>
    </row>
    <row r="3121" spans="1:1" x14ac:dyDescent="0.2">
      <c r="A3121">
        <v>21</v>
      </c>
    </row>
    <row r="3122" spans="1:1" x14ac:dyDescent="0.2">
      <c r="A3122">
        <v>37</v>
      </c>
    </row>
    <row r="3123" spans="1:1" x14ac:dyDescent="0.2">
      <c r="A3123">
        <v>46</v>
      </c>
    </row>
    <row r="3124" spans="1:1" x14ac:dyDescent="0.2">
      <c r="A3124">
        <v>22</v>
      </c>
    </row>
    <row r="3125" spans="1:1" x14ac:dyDescent="0.2">
      <c r="A3125">
        <v>29</v>
      </c>
    </row>
    <row r="3126" spans="1:1" x14ac:dyDescent="0.2">
      <c r="A3126">
        <v>29</v>
      </c>
    </row>
    <row r="3127" spans="1:1" x14ac:dyDescent="0.2">
      <c r="A3127">
        <v>42</v>
      </c>
    </row>
    <row r="3128" spans="1:1" x14ac:dyDescent="0.2">
      <c r="A3128">
        <v>57</v>
      </c>
    </row>
    <row r="3129" spans="1:1" x14ac:dyDescent="0.2">
      <c r="A3129">
        <v>27</v>
      </c>
    </row>
    <row r="3130" spans="1:1" x14ac:dyDescent="0.2">
      <c r="A3130">
        <v>56</v>
      </c>
    </row>
    <row r="3131" spans="1:1" x14ac:dyDescent="0.2">
      <c r="A3131">
        <v>41</v>
      </c>
    </row>
    <row r="3132" spans="1:1" x14ac:dyDescent="0.2">
      <c r="A3132">
        <v>40</v>
      </c>
    </row>
    <row r="3133" spans="1:1" x14ac:dyDescent="0.2">
      <c r="A3133">
        <v>30</v>
      </c>
    </row>
    <row r="3134" spans="1:1" x14ac:dyDescent="0.2">
      <c r="A3134">
        <v>21</v>
      </c>
    </row>
    <row r="3135" spans="1:1" x14ac:dyDescent="0.2">
      <c r="A3135">
        <v>24</v>
      </c>
    </row>
    <row r="3136" spans="1:1" x14ac:dyDescent="0.2">
      <c r="A3136">
        <v>25</v>
      </c>
    </row>
    <row r="3137" spans="1:1" x14ac:dyDescent="0.2">
      <c r="A3137">
        <v>33</v>
      </c>
    </row>
    <row r="3138" spans="1:1" x14ac:dyDescent="0.2">
      <c r="A3138">
        <v>48</v>
      </c>
    </row>
    <row r="3139" spans="1:1" x14ac:dyDescent="0.2">
      <c r="A3139">
        <v>33</v>
      </c>
    </row>
    <row r="3140" spans="1:1" x14ac:dyDescent="0.2">
      <c r="A3140">
        <v>25</v>
      </c>
    </row>
    <row r="3141" spans="1:1" x14ac:dyDescent="0.2">
      <c r="A3141">
        <v>30</v>
      </c>
    </row>
    <row r="3142" spans="1:1" x14ac:dyDescent="0.2">
      <c r="A3142">
        <v>41</v>
      </c>
    </row>
    <row r="3143" spans="1:1" x14ac:dyDescent="0.2">
      <c r="A3143">
        <v>52</v>
      </c>
    </row>
    <row r="3144" spans="1:1" x14ac:dyDescent="0.2">
      <c r="A3144">
        <v>25</v>
      </c>
    </row>
    <row r="3145" spans="1:1" x14ac:dyDescent="0.2">
      <c r="A3145">
        <v>58</v>
      </c>
    </row>
    <row r="3146" spans="1:1" x14ac:dyDescent="0.2">
      <c r="A3146">
        <v>30</v>
      </c>
    </row>
    <row r="3147" spans="1:1" x14ac:dyDescent="0.2">
      <c r="A3147">
        <v>37</v>
      </c>
    </row>
    <row r="3148" spans="1:1" x14ac:dyDescent="0.2">
      <c r="A3148">
        <v>23</v>
      </c>
    </row>
    <row r="3149" spans="1:1" x14ac:dyDescent="0.2">
      <c r="A3149">
        <v>33</v>
      </c>
    </row>
    <row r="3150" spans="1:1" x14ac:dyDescent="0.2">
      <c r="A3150">
        <v>25</v>
      </c>
    </row>
    <row r="3151" spans="1:1" x14ac:dyDescent="0.2">
      <c r="A3151">
        <v>25</v>
      </c>
    </row>
    <row r="3152" spans="1:1" x14ac:dyDescent="0.2">
      <c r="A3152">
        <v>34</v>
      </c>
    </row>
    <row r="3153" spans="1:1" x14ac:dyDescent="0.2">
      <c r="A3153">
        <v>43</v>
      </c>
    </row>
    <row r="3154" spans="1:1" x14ac:dyDescent="0.2">
      <c r="A3154">
        <v>32</v>
      </c>
    </row>
    <row r="3155" spans="1:1" x14ac:dyDescent="0.2">
      <c r="A3155">
        <v>33</v>
      </c>
    </row>
    <row r="3156" spans="1:1" x14ac:dyDescent="0.2">
      <c r="A3156">
        <v>39</v>
      </c>
    </row>
    <row r="3157" spans="1:1" x14ac:dyDescent="0.2">
      <c r="A3157">
        <v>49</v>
      </c>
    </row>
    <row r="3158" spans="1:1" x14ac:dyDescent="0.2">
      <c r="A3158">
        <v>24</v>
      </c>
    </row>
    <row r="3159" spans="1:1" x14ac:dyDescent="0.2">
      <c r="A3159">
        <v>26</v>
      </c>
    </row>
    <row r="3160" spans="1:1" x14ac:dyDescent="0.2">
      <c r="A3160">
        <v>42</v>
      </c>
    </row>
    <row r="3161" spans="1:1" x14ac:dyDescent="0.2">
      <c r="A3161">
        <v>22</v>
      </c>
    </row>
    <row r="3162" spans="1:1" x14ac:dyDescent="0.2">
      <c r="A3162">
        <v>36</v>
      </c>
    </row>
    <row r="3163" spans="1:1" x14ac:dyDescent="0.2">
      <c r="A3163">
        <v>29</v>
      </c>
    </row>
    <row r="3164" spans="1:1" x14ac:dyDescent="0.2">
      <c r="A3164">
        <v>39</v>
      </c>
    </row>
    <row r="3165" spans="1:1" x14ac:dyDescent="0.2">
      <c r="A3165">
        <v>27</v>
      </c>
    </row>
    <row r="3166" spans="1:1" x14ac:dyDescent="0.2">
      <c r="A3166">
        <v>38</v>
      </c>
    </row>
    <row r="3167" spans="1:1" x14ac:dyDescent="0.2">
      <c r="A3167">
        <v>20</v>
      </c>
    </row>
    <row r="3168" spans="1:1" x14ac:dyDescent="0.2">
      <c r="A3168">
        <v>50</v>
      </c>
    </row>
    <row r="3169" spans="1:1" x14ac:dyDescent="0.2">
      <c r="A3169">
        <v>25</v>
      </c>
    </row>
    <row r="3170" spans="1:1" x14ac:dyDescent="0.2">
      <c r="A3170">
        <v>53</v>
      </c>
    </row>
    <row r="3171" spans="1:1" x14ac:dyDescent="0.2">
      <c r="A3171">
        <v>27</v>
      </c>
    </row>
    <row r="3172" spans="1:1" x14ac:dyDescent="0.2">
      <c r="A3172">
        <v>38</v>
      </c>
    </row>
    <row r="3173" spans="1:1" x14ac:dyDescent="0.2">
      <c r="A3173">
        <v>30</v>
      </c>
    </row>
    <row r="3174" spans="1:1" x14ac:dyDescent="0.2">
      <c r="A3174">
        <v>60</v>
      </c>
    </row>
    <row r="3175" spans="1:1" x14ac:dyDescent="0.2">
      <c r="A3175">
        <v>21</v>
      </c>
    </row>
    <row r="3176" spans="1:1" x14ac:dyDescent="0.2">
      <c r="A3176">
        <v>50</v>
      </c>
    </row>
    <row r="3177" spans="1:1" x14ac:dyDescent="0.2">
      <c r="A3177">
        <v>41</v>
      </c>
    </row>
    <row r="3178" spans="1:1" x14ac:dyDescent="0.2">
      <c r="A3178">
        <v>34</v>
      </c>
    </row>
    <row r="3179" spans="1:1" x14ac:dyDescent="0.2">
      <c r="A3179">
        <v>22</v>
      </c>
    </row>
    <row r="3180" spans="1:1" x14ac:dyDescent="0.2">
      <c r="A3180">
        <v>45</v>
      </c>
    </row>
    <row r="3181" spans="1:1" x14ac:dyDescent="0.2">
      <c r="A3181">
        <v>29</v>
      </c>
    </row>
    <row r="3182" spans="1:1" x14ac:dyDescent="0.2">
      <c r="A3182">
        <v>22</v>
      </c>
    </row>
    <row r="3183" spans="1:1" x14ac:dyDescent="0.2">
      <c r="A3183">
        <v>25</v>
      </c>
    </row>
    <row r="3184" spans="1:1" x14ac:dyDescent="0.2">
      <c r="A3184">
        <v>42</v>
      </c>
    </row>
    <row r="3185" spans="1:1" x14ac:dyDescent="0.2">
      <c r="A3185">
        <v>60</v>
      </c>
    </row>
    <row r="3186" spans="1:1" x14ac:dyDescent="0.2">
      <c r="A3186">
        <v>34</v>
      </c>
    </row>
    <row r="3187" spans="1:1" x14ac:dyDescent="0.2">
      <c r="A3187">
        <v>27</v>
      </c>
    </row>
    <row r="3188" spans="1:1" x14ac:dyDescent="0.2">
      <c r="A3188">
        <v>21</v>
      </c>
    </row>
    <row r="3189" spans="1:1" x14ac:dyDescent="0.2">
      <c r="A3189">
        <v>51</v>
      </c>
    </row>
    <row r="3190" spans="1:1" x14ac:dyDescent="0.2">
      <c r="A3190">
        <v>33</v>
      </c>
    </row>
    <row r="3191" spans="1:1" x14ac:dyDescent="0.2">
      <c r="A3191">
        <v>24</v>
      </c>
    </row>
    <row r="3192" spans="1:1" x14ac:dyDescent="0.2">
      <c r="A3192">
        <v>37</v>
      </c>
    </row>
    <row r="3193" spans="1:1" x14ac:dyDescent="0.2">
      <c r="A3193">
        <v>37</v>
      </c>
    </row>
    <row r="3194" spans="1:1" x14ac:dyDescent="0.2">
      <c r="A3194">
        <v>30</v>
      </c>
    </row>
    <row r="3195" spans="1:1" x14ac:dyDescent="0.2">
      <c r="A3195">
        <v>44</v>
      </c>
    </row>
    <row r="3196" spans="1:1" x14ac:dyDescent="0.2">
      <c r="A3196">
        <v>33</v>
      </c>
    </row>
    <row r="3197" spans="1:1" x14ac:dyDescent="0.2">
      <c r="A3197">
        <v>24</v>
      </c>
    </row>
    <row r="3198" spans="1:1" x14ac:dyDescent="0.2">
      <c r="A3198">
        <v>27</v>
      </c>
    </row>
    <row r="3199" spans="1:1" x14ac:dyDescent="0.2">
      <c r="A3199">
        <v>21</v>
      </c>
    </row>
    <row r="3200" spans="1:1" x14ac:dyDescent="0.2">
      <c r="A3200">
        <v>60</v>
      </c>
    </row>
    <row r="3201" spans="1:1" x14ac:dyDescent="0.2">
      <c r="A3201">
        <v>35</v>
      </c>
    </row>
    <row r="3202" spans="1:1" x14ac:dyDescent="0.2">
      <c r="A3202">
        <v>50</v>
      </c>
    </row>
    <row r="3203" spans="1:1" x14ac:dyDescent="0.2">
      <c r="A3203">
        <v>38</v>
      </c>
    </row>
    <row r="3204" spans="1:1" x14ac:dyDescent="0.2">
      <c r="A3204">
        <v>24</v>
      </c>
    </row>
    <row r="3205" spans="1:1" x14ac:dyDescent="0.2">
      <c r="A3205">
        <v>21</v>
      </c>
    </row>
    <row r="3206" spans="1:1" x14ac:dyDescent="0.2">
      <c r="A3206">
        <v>49</v>
      </c>
    </row>
    <row r="3207" spans="1:1" x14ac:dyDescent="0.2">
      <c r="A3207">
        <v>38</v>
      </c>
    </row>
    <row r="3208" spans="1:1" x14ac:dyDescent="0.2">
      <c r="A3208">
        <v>61</v>
      </c>
    </row>
    <row r="3209" spans="1:1" x14ac:dyDescent="0.2">
      <c r="A3209">
        <v>30</v>
      </c>
    </row>
    <row r="3210" spans="1:1" x14ac:dyDescent="0.2">
      <c r="A3210">
        <v>22</v>
      </c>
    </row>
    <row r="3211" spans="1:1" x14ac:dyDescent="0.2">
      <c r="A3211">
        <v>30</v>
      </c>
    </row>
    <row r="3212" spans="1:1" x14ac:dyDescent="0.2">
      <c r="A3212">
        <v>31</v>
      </c>
    </row>
    <row r="3213" spans="1:1" x14ac:dyDescent="0.2">
      <c r="A3213">
        <v>25</v>
      </c>
    </row>
    <row r="3214" spans="1:1" x14ac:dyDescent="0.2">
      <c r="A3214">
        <v>28</v>
      </c>
    </row>
    <row r="3215" spans="1:1" x14ac:dyDescent="0.2">
      <c r="A3215">
        <v>30</v>
      </c>
    </row>
    <row r="3216" spans="1:1" x14ac:dyDescent="0.2">
      <c r="A3216">
        <v>52</v>
      </c>
    </row>
    <row r="3217" spans="1:1" x14ac:dyDescent="0.2">
      <c r="A3217">
        <v>24</v>
      </c>
    </row>
    <row r="3218" spans="1:1" x14ac:dyDescent="0.2">
      <c r="A3218">
        <v>26</v>
      </c>
    </row>
    <row r="3219" spans="1:1" x14ac:dyDescent="0.2">
      <c r="A3219">
        <v>26</v>
      </c>
    </row>
    <row r="3220" spans="1:1" x14ac:dyDescent="0.2">
      <c r="A3220">
        <v>31</v>
      </c>
    </row>
    <row r="3221" spans="1:1" x14ac:dyDescent="0.2">
      <c r="A3221">
        <v>24</v>
      </c>
    </row>
    <row r="3222" spans="1:1" x14ac:dyDescent="0.2">
      <c r="A3222">
        <v>43</v>
      </c>
    </row>
    <row r="3223" spans="1:1" x14ac:dyDescent="0.2">
      <c r="A3223">
        <v>29</v>
      </c>
    </row>
    <row r="3224" spans="1:1" x14ac:dyDescent="0.2">
      <c r="A3224">
        <v>45</v>
      </c>
    </row>
    <row r="3225" spans="1:1" x14ac:dyDescent="0.2">
      <c r="A3225">
        <v>50</v>
      </c>
    </row>
    <row r="3226" spans="1:1" x14ac:dyDescent="0.2">
      <c r="A3226">
        <v>20</v>
      </c>
    </row>
    <row r="3227" spans="1:1" x14ac:dyDescent="0.2">
      <c r="A3227">
        <v>29</v>
      </c>
    </row>
    <row r="3228" spans="1:1" x14ac:dyDescent="0.2">
      <c r="A3228">
        <v>43</v>
      </c>
    </row>
    <row r="3229" spans="1:1" x14ac:dyDescent="0.2">
      <c r="A3229">
        <v>37</v>
      </c>
    </row>
    <row r="3230" spans="1:1" x14ac:dyDescent="0.2">
      <c r="A3230">
        <v>26</v>
      </c>
    </row>
    <row r="3231" spans="1:1" x14ac:dyDescent="0.2">
      <c r="A3231">
        <v>46</v>
      </c>
    </row>
    <row r="3232" spans="1:1" x14ac:dyDescent="0.2">
      <c r="A3232">
        <v>27</v>
      </c>
    </row>
    <row r="3233" spans="1:1" x14ac:dyDescent="0.2">
      <c r="A3233">
        <v>46</v>
      </c>
    </row>
    <row r="3234" spans="1:1" x14ac:dyDescent="0.2">
      <c r="A3234">
        <v>38</v>
      </c>
    </row>
    <row r="3235" spans="1:1" x14ac:dyDescent="0.2">
      <c r="A3235">
        <v>39</v>
      </c>
    </row>
    <row r="3236" spans="1:1" x14ac:dyDescent="0.2">
      <c r="A3236">
        <v>36</v>
      </c>
    </row>
    <row r="3237" spans="1:1" x14ac:dyDescent="0.2">
      <c r="A3237">
        <v>29</v>
      </c>
    </row>
    <row r="3238" spans="1:1" x14ac:dyDescent="0.2">
      <c r="A3238">
        <v>41</v>
      </c>
    </row>
    <row r="3239" spans="1:1" x14ac:dyDescent="0.2">
      <c r="A3239">
        <v>29</v>
      </c>
    </row>
    <row r="3240" spans="1:1" x14ac:dyDescent="0.2">
      <c r="A3240">
        <v>27</v>
      </c>
    </row>
    <row r="3241" spans="1:1" x14ac:dyDescent="0.2">
      <c r="A3241">
        <v>25</v>
      </c>
    </row>
    <row r="3242" spans="1:1" x14ac:dyDescent="0.2">
      <c r="A3242">
        <v>41</v>
      </c>
    </row>
    <row r="3243" spans="1:1" x14ac:dyDescent="0.2">
      <c r="A3243">
        <v>23</v>
      </c>
    </row>
    <row r="3244" spans="1:1" x14ac:dyDescent="0.2">
      <c r="A3244">
        <v>46</v>
      </c>
    </row>
    <row r="3245" spans="1:1" x14ac:dyDescent="0.2">
      <c r="A3245">
        <v>31</v>
      </c>
    </row>
    <row r="3246" spans="1:1" x14ac:dyDescent="0.2">
      <c r="A3246">
        <v>45</v>
      </c>
    </row>
    <row r="3247" spans="1:1" x14ac:dyDescent="0.2">
      <c r="A3247">
        <v>30</v>
      </c>
    </row>
    <row r="3248" spans="1:1" x14ac:dyDescent="0.2">
      <c r="A3248">
        <v>34</v>
      </c>
    </row>
    <row r="3249" spans="1:1" x14ac:dyDescent="0.2">
      <c r="A3249">
        <v>70</v>
      </c>
    </row>
    <row r="3250" spans="1:1" x14ac:dyDescent="0.2">
      <c r="A3250">
        <v>53</v>
      </c>
    </row>
    <row r="3251" spans="1:1" x14ac:dyDescent="0.2">
      <c r="A3251">
        <v>52</v>
      </c>
    </row>
    <row r="3252" spans="1:1" x14ac:dyDescent="0.2">
      <c r="A3252">
        <v>36</v>
      </c>
    </row>
    <row r="3253" spans="1:1" x14ac:dyDescent="0.2">
      <c r="A3253">
        <v>23</v>
      </c>
    </row>
    <row r="3254" spans="1:1" x14ac:dyDescent="0.2">
      <c r="A3254">
        <v>51</v>
      </c>
    </row>
    <row r="3255" spans="1:1" x14ac:dyDescent="0.2">
      <c r="A3255">
        <v>25</v>
      </c>
    </row>
    <row r="3256" spans="1:1" x14ac:dyDescent="0.2">
      <c r="A3256">
        <v>51</v>
      </c>
    </row>
    <row r="3257" spans="1:1" x14ac:dyDescent="0.2">
      <c r="A3257">
        <v>41</v>
      </c>
    </row>
    <row r="3258" spans="1:1" x14ac:dyDescent="0.2">
      <c r="A3258">
        <v>25</v>
      </c>
    </row>
    <row r="3259" spans="1:1" x14ac:dyDescent="0.2">
      <c r="A3259">
        <v>28</v>
      </c>
    </row>
    <row r="3260" spans="1:1" x14ac:dyDescent="0.2">
      <c r="A3260">
        <v>45</v>
      </c>
    </row>
    <row r="3261" spans="1:1" x14ac:dyDescent="0.2">
      <c r="A3261">
        <v>55</v>
      </c>
    </row>
    <row r="3262" spans="1:1" x14ac:dyDescent="0.2">
      <c r="A3262">
        <v>49</v>
      </c>
    </row>
    <row r="3263" spans="1:1" x14ac:dyDescent="0.2">
      <c r="A3263">
        <v>26</v>
      </c>
    </row>
    <row r="3264" spans="1:1" x14ac:dyDescent="0.2">
      <c r="A3264">
        <v>25</v>
      </c>
    </row>
    <row r="3265" spans="1:1" x14ac:dyDescent="0.2">
      <c r="A3265">
        <v>40</v>
      </c>
    </row>
    <row r="3266" spans="1:1" x14ac:dyDescent="0.2">
      <c r="A3266">
        <v>47</v>
      </c>
    </row>
    <row r="3267" spans="1:1" x14ac:dyDescent="0.2">
      <c r="A3267">
        <v>24</v>
      </c>
    </row>
    <row r="3268" spans="1:1" x14ac:dyDescent="0.2">
      <c r="A3268">
        <v>27</v>
      </c>
    </row>
    <row r="3269" spans="1:1" x14ac:dyDescent="0.2">
      <c r="A3269">
        <v>25</v>
      </c>
    </row>
    <row r="3270" spans="1:1" x14ac:dyDescent="0.2">
      <c r="A3270">
        <v>31</v>
      </c>
    </row>
    <row r="3271" spans="1:1" x14ac:dyDescent="0.2">
      <c r="A3271">
        <v>21</v>
      </c>
    </row>
    <row r="3272" spans="1:1" x14ac:dyDescent="0.2">
      <c r="A3272">
        <v>21</v>
      </c>
    </row>
    <row r="3273" spans="1:1" x14ac:dyDescent="0.2">
      <c r="A3273">
        <v>37</v>
      </c>
    </row>
    <row r="3274" spans="1:1" x14ac:dyDescent="0.2">
      <c r="A3274">
        <v>21</v>
      </c>
    </row>
    <row r="3275" spans="1:1" x14ac:dyDescent="0.2">
      <c r="A3275">
        <v>21</v>
      </c>
    </row>
    <row r="3276" spans="1:1" x14ac:dyDescent="0.2">
      <c r="A3276">
        <v>22</v>
      </c>
    </row>
    <row r="3277" spans="1:1" x14ac:dyDescent="0.2">
      <c r="A3277">
        <v>26</v>
      </c>
    </row>
    <row r="3278" spans="1:1" x14ac:dyDescent="0.2">
      <c r="A3278">
        <v>31</v>
      </c>
    </row>
    <row r="3279" spans="1:1" x14ac:dyDescent="0.2">
      <c r="A3279">
        <v>25</v>
      </c>
    </row>
    <row r="3280" spans="1:1" x14ac:dyDescent="0.2">
      <c r="A3280">
        <v>54</v>
      </c>
    </row>
    <row r="3281" spans="1:1" x14ac:dyDescent="0.2">
      <c r="A3281">
        <v>27</v>
      </c>
    </row>
    <row r="3282" spans="1:1" x14ac:dyDescent="0.2">
      <c r="A3282">
        <v>30</v>
      </c>
    </row>
    <row r="3283" spans="1:1" x14ac:dyDescent="0.2">
      <c r="A3283">
        <v>28</v>
      </c>
    </row>
    <row r="3284" spans="1:1" x14ac:dyDescent="0.2">
      <c r="A3284">
        <v>70</v>
      </c>
    </row>
    <row r="3285" spans="1:1" x14ac:dyDescent="0.2">
      <c r="A3285">
        <v>37</v>
      </c>
    </row>
    <row r="3286" spans="1:1" x14ac:dyDescent="0.2">
      <c r="A3286">
        <v>46</v>
      </c>
    </row>
    <row r="3287" spans="1:1" x14ac:dyDescent="0.2">
      <c r="A3287">
        <v>40</v>
      </c>
    </row>
    <row r="3288" spans="1:1" x14ac:dyDescent="0.2">
      <c r="A3288">
        <v>20</v>
      </c>
    </row>
    <row r="3289" spans="1:1" x14ac:dyDescent="0.2">
      <c r="A3289">
        <v>43</v>
      </c>
    </row>
    <row r="3290" spans="1:1" x14ac:dyDescent="0.2">
      <c r="A3290">
        <v>38</v>
      </c>
    </row>
    <row r="3291" spans="1:1" x14ac:dyDescent="0.2">
      <c r="A3291">
        <v>29</v>
      </c>
    </row>
    <row r="3292" spans="1:1" x14ac:dyDescent="0.2">
      <c r="A3292">
        <v>37</v>
      </c>
    </row>
    <row r="3293" spans="1:1" x14ac:dyDescent="0.2">
      <c r="A3293">
        <v>38</v>
      </c>
    </row>
    <row r="3294" spans="1:1" x14ac:dyDescent="0.2">
      <c r="A3294">
        <v>27</v>
      </c>
    </row>
    <row r="3295" spans="1:1" x14ac:dyDescent="0.2">
      <c r="A3295">
        <v>20</v>
      </c>
    </row>
    <row r="3296" spans="1:1" x14ac:dyDescent="0.2">
      <c r="A3296">
        <v>44</v>
      </c>
    </row>
    <row r="3297" spans="1:1" x14ac:dyDescent="0.2">
      <c r="A3297">
        <v>42</v>
      </c>
    </row>
    <row r="3298" spans="1:1" x14ac:dyDescent="0.2">
      <c r="A3298">
        <v>47</v>
      </c>
    </row>
    <row r="3299" spans="1:1" x14ac:dyDescent="0.2">
      <c r="A3299">
        <v>31</v>
      </c>
    </row>
    <row r="3300" spans="1:1" x14ac:dyDescent="0.2">
      <c r="A3300">
        <v>29</v>
      </c>
    </row>
    <row r="3301" spans="1:1" x14ac:dyDescent="0.2">
      <c r="A3301">
        <v>48</v>
      </c>
    </row>
    <row r="3302" spans="1:1" x14ac:dyDescent="0.2">
      <c r="A3302">
        <v>30</v>
      </c>
    </row>
    <row r="3303" spans="1:1" x14ac:dyDescent="0.2">
      <c r="A3303">
        <v>25</v>
      </c>
    </row>
    <row r="3304" spans="1:1" x14ac:dyDescent="0.2">
      <c r="A3304">
        <v>24</v>
      </c>
    </row>
    <row r="3305" spans="1:1" x14ac:dyDescent="0.2">
      <c r="A3305">
        <v>40</v>
      </c>
    </row>
    <row r="3306" spans="1:1" x14ac:dyDescent="0.2">
      <c r="A3306">
        <v>49</v>
      </c>
    </row>
    <row r="3307" spans="1:1" x14ac:dyDescent="0.2">
      <c r="A3307">
        <v>33</v>
      </c>
    </row>
    <row r="3308" spans="1:1" x14ac:dyDescent="0.2">
      <c r="A3308">
        <v>64</v>
      </c>
    </row>
    <row r="3309" spans="1:1" x14ac:dyDescent="0.2">
      <c r="A3309">
        <v>49</v>
      </c>
    </row>
    <row r="3310" spans="1:1" x14ac:dyDescent="0.2">
      <c r="A3310">
        <v>26</v>
      </c>
    </row>
    <row r="3311" spans="1:1" x14ac:dyDescent="0.2">
      <c r="A3311">
        <v>31</v>
      </c>
    </row>
    <row r="3312" spans="1:1" x14ac:dyDescent="0.2">
      <c r="A3312">
        <v>33</v>
      </c>
    </row>
    <row r="3313" spans="1:1" x14ac:dyDescent="0.2">
      <c r="A3313">
        <v>61</v>
      </c>
    </row>
    <row r="3314" spans="1:1" x14ac:dyDescent="0.2">
      <c r="A3314">
        <v>42</v>
      </c>
    </row>
    <row r="3315" spans="1:1" x14ac:dyDescent="0.2">
      <c r="A3315">
        <v>30</v>
      </c>
    </row>
    <row r="3316" spans="1:1" x14ac:dyDescent="0.2">
      <c r="A3316">
        <v>62</v>
      </c>
    </row>
    <row r="3317" spans="1:1" x14ac:dyDescent="0.2">
      <c r="A3317">
        <v>27</v>
      </c>
    </row>
    <row r="3318" spans="1:1" x14ac:dyDescent="0.2">
      <c r="A3318">
        <v>32</v>
      </c>
    </row>
    <row r="3319" spans="1:1" x14ac:dyDescent="0.2">
      <c r="A3319">
        <v>48</v>
      </c>
    </row>
    <row r="3320" spans="1:1" x14ac:dyDescent="0.2">
      <c r="A3320">
        <v>40</v>
      </c>
    </row>
    <row r="3321" spans="1:1" x14ac:dyDescent="0.2">
      <c r="A3321">
        <v>24</v>
      </c>
    </row>
    <row r="3322" spans="1:1" x14ac:dyDescent="0.2">
      <c r="A3322">
        <v>38</v>
      </c>
    </row>
    <row r="3323" spans="1:1" x14ac:dyDescent="0.2">
      <c r="A3323">
        <v>22</v>
      </c>
    </row>
    <row r="3324" spans="1:1" x14ac:dyDescent="0.2">
      <c r="A3324">
        <v>30</v>
      </c>
    </row>
    <row r="3325" spans="1:1" x14ac:dyDescent="0.2">
      <c r="A3325">
        <v>63</v>
      </c>
    </row>
    <row r="3326" spans="1:1" x14ac:dyDescent="0.2">
      <c r="A3326">
        <v>46</v>
      </c>
    </row>
    <row r="3327" spans="1:1" x14ac:dyDescent="0.2">
      <c r="A3327">
        <v>33</v>
      </c>
    </row>
    <row r="3328" spans="1:1" x14ac:dyDescent="0.2">
      <c r="A3328">
        <v>29</v>
      </c>
    </row>
    <row r="3329" spans="1:1" x14ac:dyDescent="0.2">
      <c r="A3329">
        <v>21</v>
      </c>
    </row>
    <row r="3330" spans="1:1" x14ac:dyDescent="0.2">
      <c r="A3330">
        <v>43</v>
      </c>
    </row>
    <row r="3331" spans="1:1" x14ac:dyDescent="0.2">
      <c r="A3331">
        <v>22</v>
      </c>
    </row>
    <row r="3332" spans="1:1" x14ac:dyDescent="0.2">
      <c r="A3332">
        <v>26</v>
      </c>
    </row>
    <row r="3333" spans="1:1" x14ac:dyDescent="0.2">
      <c r="A3333">
        <v>51</v>
      </c>
    </row>
    <row r="3334" spans="1:1" x14ac:dyDescent="0.2">
      <c r="A3334">
        <v>39</v>
      </c>
    </row>
    <row r="3335" spans="1:1" x14ac:dyDescent="0.2">
      <c r="A3335">
        <v>77</v>
      </c>
    </row>
    <row r="3336" spans="1:1" x14ac:dyDescent="0.2">
      <c r="A3336">
        <v>30</v>
      </c>
    </row>
    <row r="3337" spans="1:1" x14ac:dyDescent="0.2">
      <c r="A3337">
        <v>33</v>
      </c>
    </row>
    <row r="3338" spans="1:1" x14ac:dyDescent="0.2">
      <c r="A3338">
        <v>32</v>
      </c>
    </row>
    <row r="3339" spans="1:1" x14ac:dyDescent="0.2">
      <c r="A3339">
        <v>22</v>
      </c>
    </row>
    <row r="3340" spans="1:1" x14ac:dyDescent="0.2">
      <c r="A3340">
        <v>59</v>
      </c>
    </row>
    <row r="3341" spans="1:1" x14ac:dyDescent="0.2">
      <c r="A3341">
        <v>38</v>
      </c>
    </row>
    <row r="3342" spans="1:1" x14ac:dyDescent="0.2">
      <c r="A3342">
        <v>23</v>
      </c>
    </row>
    <row r="3343" spans="1:1" x14ac:dyDescent="0.2">
      <c r="A3343">
        <v>42</v>
      </c>
    </row>
    <row r="3344" spans="1:1" x14ac:dyDescent="0.2">
      <c r="A3344">
        <v>20</v>
      </c>
    </row>
    <row r="3345" spans="1:1" x14ac:dyDescent="0.2">
      <c r="A3345">
        <v>38</v>
      </c>
    </row>
    <row r="3346" spans="1:1" x14ac:dyDescent="0.2">
      <c r="A3346">
        <v>34</v>
      </c>
    </row>
    <row r="3347" spans="1:1" x14ac:dyDescent="0.2">
      <c r="A3347">
        <v>24</v>
      </c>
    </row>
    <row r="3348" spans="1:1" x14ac:dyDescent="0.2">
      <c r="A3348">
        <v>36</v>
      </c>
    </row>
    <row r="3349" spans="1:1" x14ac:dyDescent="0.2">
      <c r="A3349">
        <v>35</v>
      </c>
    </row>
    <row r="3350" spans="1:1" x14ac:dyDescent="0.2">
      <c r="A3350">
        <v>36</v>
      </c>
    </row>
    <row r="3351" spans="1:1" x14ac:dyDescent="0.2">
      <c r="A3351">
        <v>31</v>
      </c>
    </row>
    <row r="3352" spans="1:1" x14ac:dyDescent="0.2">
      <c r="A3352">
        <v>28</v>
      </c>
    </row>
    <row r="3353" spans="1:1" x14ac:dyDescent="0.2">
      <c r="A3353">
        <v>34</v>
      </c>
    </row>
    <row r="3354" spans="1:1" x14ac:dyDescent="0.2">
      <c r="A3354">
        <v>41</v>
      </c>
    </row>
    <row r="3355" spans="1:1" x14ac:dyDescent="0.2">
      <c r="A3355">
        <v>28</v>
      </c>
    </row>
    <row r="3356" spans="1:1" x14ac:dyDescent="0.2">
      <c r="A3356">
        <v>35</v>
      </c>
    </row>
    <row r="3357" spans="1:1" x14ac:dyDescent="0.2">
      <c r="A3357">
        <v>60</v>
      </c>
    </row>
    <row r="3358" spans="1:1" x14ac:dyDescent="0.2">
      <c r="A3358">
        <v>43</v>
      </c>
    </row>
    <row r="3359" spans="1:1" x14ac:dyDescent="0.2">
      <c r="A3359">
        <v>40</v>
      </c>
    </row>
    <row r="3360" spans="1:1" x14ac:dyDescent="0.2">
      <c r="A3360">
        <v>31</v>
      </c>
    </row>
    <row r="3361" spans="1:1" x14ac:dyDescent="0.2">
      <c r="A3361">
        <v>54</v>
      </c>
    </row>
    <row r="3362" spans="1:1" x14ac:dyDescent="0.2">
      <c r="A3362">
        <v>26</v>
      </c>
    </row>
    <row r="3363" spans="1:1" x14ac:dyDescent="0.2">
      <c r="A3363">
        <v>24</v>
      </c>
    </row>
    <row r="3364" spans="1:1" x14ac:dyDescent="0.2">
      <c r="A3364">
        <v>41</v>
      </c>
    </row>
    <row r="3365" spans="1:1" x14ac:dyDescent="0.2">
      <c r="A3365">
        <v>21</v>
      </c>
    </row>
    <row r="3366" spans="1:1" x14ac:dyDescent="0.2">
      <c r="A3366">
        <v>31</v>
      </c>
    </row>
    <row r="3367" spans="1:1" x14ac:dyDescent="0.2">
      <c r="A3367">
        <v>34</v>
      </c>
    </row>
    <row r="3368" spans="1:1" x14ac:dyDescent="0.2">
      <c r="A3368">
        <v>24</v>
      </c>
    </row>
    <row r="3369" spans="1:1" x14ac:dyDescent="0.2">
      <c r="A3369">
        <v>32</v>
      </c>
    </row>
    <row r="3370" spans="1:1" x14ac:dyDescent="0.2">
      <c r="A3370">
        <v>21</v>
      </c>
    </row>
    <row r="3371" spans="1:1" x14ac:dyDescent="0.2">
      <c r="A3371">
        <v>29</v>
      </c>
    </row>
    <row r="3372" spans="1:1" x14ac:dyDescent="0.2">
      <c r="A3372">
        <v>22</v>
      </c>
    </row>
    <row r="3373" spans="1:1" x14ac:dyDescent="0.2">
      <c r="A3373">
        <v>32</v>
      </c>
    </row>
    <row r="3374" spans="1:1" x14ac:dyDescent="0.2">
      <c r="A3374">
        <v>33</v>
      </c>
    </row>
    <row r="3375" spans="1:1" x14ac:dyDescent="0.2">
      <c r="A3375">
        <v>48</v>
      </c>
    </row>
    <row r="3376" spans="1:1" x14ac:dyDescent="0.2">
      <c r="A3376">
        <v>52</v>
      </c>
    </row>
    <row r="3377" spans="1:1" x14ac:dyDescent="0.2">
      <c r="A3377">
        <v>40</v>
      </c>
    </row>
    <row r="3378" spans="1:1" x14ac:dyDescent="0.2">
      <c r="A3378">
        <v>37</v>
      </c>
    </row>
    <row r="3379" spans="1:1" x14ac:dyDescent="0.2">
      <c r="A3379">
        <v>21</v>
      </c>
    </row>
    <row r="3380" spans="1:1" x14ac:dyDescent="0.2">
      <c r="A3380">
        <v>21</v>
      </c>
    </row>
    <row r="3381" spans="1:1" x14ac:dyDescent="0.2">
      <c r="A3381">
        <v>45</v>
      </c>
    </row>
    <row r="3382" spans="1:1" x14ac:dyDescent="0.2">
      <c r="A3382">
        <v>29</v>
      </c>
    </row>
    <row r="3383" spans="1:1" x14ac:dyDescent="0.2">
      <c r="A3383">
        <v>26</v>
      </c>
    </row>
    <row r="3384" spans="1:1" x14ac:dyDescent="0.2">
      <c r="A3384">
        <v>46</v>
      </c>
    </row>
    <row r="3385" spans="1:1" x14ac:dyDescent="0.2">
      <c r="A3385">
        <v>21</v>
      </c>
    </row>
    <row r="3386" spans="1:1" x14ac:dyDescent="0.2">
      <c r="A3386">
        <v>50</v>
      </c>
    </row>
    <row r="3387" spans="1:1" x14ac:dyDescent="0.2">
      <c r="A3387">
        <v>35</v>
      </c>
    </row>
    <row r="3388" spans="1:1" x14ac:dyDescent="0.2">
      <c r="A3388">
        <v>52</v>
      </c>
    </row>
    <row r="3389" spans="1:1" x14ac:dyDescent="0.2">
      <c r="A3389">
        <v>38</v>
      </c>
    </row>
    <row r="3390" spans="1:1" x14ac:dyDescent="0.2">
      <c r="A3390">
        <v>50</v>
      </c>
    </row>
    <row r="3391" spans="1:1" x14ac:dyDescent="0.2">
      <c r="A3391">
        <v>48</v>
      </c>
    </row>
    <row r="3392" spans="1:1" x14ac:dyDescent="0.2">
      <c r="A3392">
        <v>29</v>
      </c>
    </row>
    <row r="3393" spans="1:1" x14ac:dyDescent="0.2">
      <c r="A3393">
        <v>48</v>
      </c>
    </row>
    <row r="3394" spans="1:1" x14ac:dyDescent="0.2">
      <c r="A3394">
        <v>31</v>
      </c>
    </row>
    <row r="3395" spans="1:1" x14ac:dyDescent="0.2">
      <c r="A3395">
        <v>21</v>
      </c>
    </row>
    <row r="3396" spans="1:1" x14ac:dyDescent="0.2">
      <c r="A3396">
        <v>32</v>
      </c>
    </row>
    <row r="3397" spans="1:1" x14ac:dyDescent="0.2">
      <c r="A3397">
        <v>47</v>
      </c>
    </row>
    <row r="3398" spans="1:1" x14ac:dyDescent="0.2">
      <c r="A3398">
        <v>62</v>
      </c>
    </row>
    <row r="3399" spans="1:1" x14ac:dyDescent="0.2">
      <c r="A3399">
        <v>21</v>
      </c>
    </row>
    <row r="3400" spans="1:1" x14ac:dyDescent="0.2">
      <c r="A3400">
        <v>35</v>
      </c>
    </row>
    <row r="3401" spans="1:1" x14ac:dyDescent="0.2">
      <c r="A3401">
        <v>45</v>
      </c>
    </row>
    <row r="3402" spans="1:1" x14ac:dyDescent="0.2">
      <c r="A3402">
        <v>46</v>
      </c>
    </row>
    <row r="3403" spans="1:1" x14ac:dyDescent="0.2">
      <c r="A3403">
        <v>35</v>
      </c>
    </row>
    <row r="3404" spans="1:1" x14ac:dyDescent="0.2">
      <c r="A3404">
        <v>34</v>
      </c>
    </row>
    <row r="3405" spans="1:1" x14ac:dyDescent="0.2">
      <c r="A3405">
        <v>52</v>
      </c>
    </row>
    <row r="3406" spans="1:1" x14ac:dyDescent="0.2">
      <c r="A3406">
        <v>39</v>
      </c>
    </row>
    <row r="3407" spans="1:1" x14ac:dyDescent="0.2">
      <c r="A3407">
        <v>21</v>
      </c>
    </row>
    <row r="3408" spans="1:1" x14ac:dyDescent="0.2">
      <c r="A3408">
        <v>53</v>
      </c>
    </row>
    <row r="3409" spans="1:1" x14ac:dyDescent="0.2">
      <c r="A3409">
        <v>19</v>
      </c>
    </row>
    <row r="3410" spans="1:1" x14ac:dyDescent="0.2">
      <c r="A3410">
        <v>22</v>
      </c>
    </row>
    <row r="3411" spans="1:1" x14ac:dyDescent="0.2">
      <c r="A3411">
        <v>45</v>
      </c>
    </row>
    <row r="3412" spans="1:1" x14ac:dyDescent="0.2">
      <c r="A3412">
        <v>27</v>
      </c>
    </row>
    <row r="3413" spans="1:1" x14ac:dyDescent="0.2">
      <c r="A3413">
        <v>25</v>
      </c>
    </row>
    <row r="3414" spans="1:1" x14ac:dyDescent="0.2">
      <c r="A3414">
        <v>30</v>
      </c>
    </row>
    <row r="3415" spans="1:1" x14ac:dyDescent="0.2">
      <c r="A3415">
        <v>21</v>
      </c>
    </row>
    <row r="3416" spans="1:1" x14ac:dyDescent="0.2">
      <c r="A3416">
        <v>31</v>
      </c>
    </row>
    <row r="3417" spans="1:1" x14ac:dyDescent="0.2">
      <c r="A3417">
        <v>49</v>
      </c>
    </row>
    <row r="3418" spans="1:1" x14ac:dyDescent="0.2">
      <c r="A3418">
        <v>28</v>
      </c>
    </row>
    <row r="3419" spans="1:1" x14ac:dyDescent="0.2">
      <c r="A3419">
        <v>36</v>
      </c>
    </row>
    <row r="3420" spans="1:1" x14ac:dyDescent="0.2">
      <c r="A3420">
        <v>27</v>
      </c>
    </row>
    <row r="3421" spans="1:1" x14ac:dyDescent="0.2">
      <c r="A3421">
        <v>42</v>
      </c>
    </row>
    <row r="3422" spans="1:1" x14ac:dyDescent="0.2">
      <c r="A3422">
        <v>26</v>
      </c>
    </row>
    <row r="3423" spans="1:1" x14ac:dyDescent="0.2">
      <c r="A3423">
        <v>35</v>
      </c>
    </row>
    <row r="3424" spans="1:1" x14ac:dyDescent="0.2">
      <c r="A3424">
        <v>33</v>
      </c>
    </row>
    <row r="3425" spans="1:1" x14ac:dyDescent="0.2">
      <c r="A3425">
        <v>28</v>
      </c>
    </row>
    <row r="3426" spans="1:1" x14ac:dyDescent="0.2">
      <c r="A3426">
        <v>24</v>
      </c>
    </row>
    <row r="3427" spans="1:1" x14ac:dyDescent="0.2">
      <c r="A3427">
        <v>25</v>
      </c>
    </row>
    <row r="3428" spans="1:1" x14ac:dyDescent="0.2">
      <c r="A3428">
        <v>42</v>
      </c>
    </row>
    <row r="3429" spans="1:1" x14ac:dyDescent="0.2">
      <c r="A3429">
        <v>47</v>
      </c>
    </row>
    <row r="3430" spans="1:1" x14ac:dyDescent="0.2">
      <c r="A3430">
        <v>21</v>
      </c>
    </row>
    <row r="3431" spans="1:1" x14ac:dyDescent="0.2">
      <c r="A3431">
        <v>39</v>
      </c>
    </row>
    <row r="3432" spans="1:1" x14ac:dyDescent="0.2">
      <c r="A3432">
        <v>28</v>
      </c>
    </row>
    <row r="3433" spans="1:1" x14ac:dyDescent="0.2">
      <c r="A3433">
        <v>52</v>
      </c>
    </row>
    <row r="3434" spans="1:1" x14ac:dyDescent="0.2">
      <c r="A3434">
        <v>23</v>
      </c>
    </row>
    <row r="3435" spans="1:1" x14ac:dyDescent="0.2">
      <c r="A3435">
        <v>27</v>
      </c>
    </row>
    <row r="3436" spans="1:1" x14ac:dyDescent="0.2">
      <c r="A3436">
        <v>29</v>
      </c>
    </row>
    <row r="3437" spans="1:1" x14ac:dyDescent="0.2">
      <c r="A3437">
        <v>47</v>
      </c>
    </row>
    <row r="3438" spans="1:1" x14ac:dyDescent="0.2">
      <c r="A3438">
        <v>21</v>
      </c>
    </row>
    <row r="3439" spans="1:1" x14ac:dyDescent="0.2">
      <c r="A3439">
        <v>26</v>
      </c>
    </row>
    <row r="3440" spans="1:1" x14ac:dyDescent="0.2">
      <c r="A3440">
        <v>36</v>
      </c>
    </row>
    <row r="3441" spans="1:1" x14ac:dyDescent="0.2">
      <c r="A3441">
        <v>23</v>
      </c>
    </row>
    <row r="3442" spans="1:1" x14ac:dyDescent="0.2">
      <c r="A3442">
        <v>49</v>
      </c>
    </row>
    <row r="3443" spans="1:1" x14ac:dyDescent="0.2">
      <c r="A3443">
        <v>29</v>
      </c>
    </row>
    <row r="3444" spans="1:1" x14ac:dyDescent="0.2">
      <c r="A3444">
        <v>76</v>
      </c>
    </row>
    <row r="3445" spans="1:1" x14ac:dyDescent="0.2">
      <c r="A3445">
        <v>44</v>
      </c>
    </row>
    <row r="3446" spans="1:1" x14ac:dyDescent="0.2">
      <c r="A3446">
        <v>28</v>
      </c>
    </row>
    <row r="3447" spans="1:1" x14ac:dyDescent="0.2">
      <c r="A3447">
        <v>27</v>
      </c>
    </row>
    <row r="3448" spans="1:1" x14ac:dyDescent="0.2">
      <c r="A3448">
        <v>52</v>
      </c>
    </row>
    <row r="3449" spans="1:1" x14ac:dyDescent="0.2">
      <c r="A3449">
        <v>35</v>
      </c>
    </row>
    <row r="3450" spans="1:1" x14ac:dyDescent="0.2">
      <c r="A3450">
        <v>36</v>
      </c>
    </row>
    <row r="3451" spans="1:1" x14ac:dyDescent="0.2">
      <c r="A3451">
        <v>21</v>
      </c>
    </row>
    <row r="3452" spans="1:1" x14ac:dyDescent="0.2">
      <c r="A3452">
        <v>46</v>
      </c>
    </row>
    <row r="3453" spans="1:1" x14ac:dyDescent="0.2">
      <c r="A3453">
        <v>34</v>
      </c>
    </row>
    <row r="3454" spans="1:1" x14ac:dyDescent="0.2">
      <c r="A3454">
        <v>45</v>
      </c>
    </row>
    <row r="3455" spans="1:1" x14ac:dyDescent="0.2">
      <c r="A3455">
        <v>28</v>
      </c>
    </row>
    <row r="3456" spans="1:1" x14ac:dyDescent="0.2">
      <c r="A3456">
        <v>25</v>
      </c>
    </row>
    <row r="3457" spans="1:1" x14ac:dyDescent="0.2">
      <c r="A3457">
        <v>21</v>
      </c>
    </row>
    <row r="3458" spans="1:1" x14ac:dyDescent="0.2">
      <c r="A3458">
        <v>48</v>
      </c>
    </row>
    <row r="3459" spans="1:1" x14ac:dyDescent="0.2">
      <c r="A3459">
        <v>37</v>
      </c>
    </row>
    <row r="3460" spans="1:1" x14ac:dyDescent="0.2">
      <c r="A3460">
        <v>39</v>
      </c>
    </row>
    <row r="3461" spans="1:1" x14ac:dyDescent="0.2">
      <c r="A3461">
        <v>24</v>
      </c>
    </row>
    <row r="3462" spans="1:1" x14ac:dyDescent="0.2">
      <c r="A3462">
        <v>51</v>
      </c>
    </row>
    <row r="3463" spans="1:1" x14ac:dyDescent="0.2">
      <c r="A3463">
        <v>37</v>
      </c>
    </row>
    <row r="3464" spans="1:1" x14ac:dyDescent="0.2">
      <c r="A3464">
        <v>39</v>
      </c>
    </row>
    <row r="3465" spans="1:1" x14ac:dyDescent="0.2">
      <c r="A3465">
        <v>24</v>
      </c>
    </row>
    <row r="3466" spans="1:1" x14ac:dyDescent="0.2">
      <c r="A3466">
        <v>49</v>
      </c>
    </row>
    <row r="3467" spans="1:1" x14ac:dyDescent="0.2">
      <c r="A3467">
        <v>23</v>
      </c>
    </row>
    <row r="3468" spans="1:1" x14ac:dyDescent="0.2">
      <c r="A3468">
        <v>31</v>
      </c>
    </row>
    <row r="3469" spans="1:1" x14ac:dyDescent="0.2">
      <c r="A3469">
        <v>35</v>
      </c>
    </row>
    <row r="3470" spans="1:1" x14ac:dyDescent="0.2">
      <c r="A3470">
        <v>22</v>
      </c>
    </row>
    <row r="3471" spans="1:1" x14ac:dyDescent="0.2">
      <c r="A3471">
        <v>23</v>
      </c>
    </row>
    <row r="3472" spans="1:1" x14ac:dyDescent="0.2">
      <c r="A3472">
        <v>43</v>
      </c>
    </row>
    <row r="3473" spans="1:1" x14ac:dyDescent="0.2">
      <c r="A3473">
        <v>69</v>
      </c>
    </row>
    <row r="3474" spans="1:1" x14ac:dyDescent="0.2">
      <c r="A3474">
        <v>37</v>
      </c>
    </row>
    <row r="3475" spans="1:1" x14ac:dyDescent="0.2">
      <c r="A3475">
        <v>36</v>
      </c>
    </row>
    <row r="3476" spans="1:1" x14ac:dyDescent="0.2">
      <c r="A3476">
        <v>43</v>
      </c>
    </row>
    <row r="3477" spans="1:1" x14ac:dyDescent="0.2">
      <c r="A3477">
        <v>28</v>
      </c>
    </row>
    <row r="3478" spans="1:1" x14ac:dyDescent="0.2">
      <c r="A3478">
        <v>43</v>
      </c>
    </row>
    <row r="3479" spans="1:1" x14ac:dyDescent="0.2">
      <c r="A3479">
        <v>27</v>
      </c>
    </row>
    <row r="3480" spans="1:1" x14ac:dyDescent="0.2">
      <c r="A3480">
        <v>21</v>
      </c>
    </row>
    <row r="3481" spans="1:1" x14ac:dyDescent="0.2">
      <c r="A3481">
        <v>53</v>
      </c>
    </row>
    <row r="3482" spans="1:1" x14ac:dyDescent="0.2">
      <c r="A3482">
        <v>27</v>
      </c>
    </row>
    <row r="3483" spans="1:1" x14ac:dyDescent="0.2">
      <c r="A3483">
        <v>29</v>
      </c>
    </row>
    <row r="3484" spans="1:1" x14ac:dyDescent="0.2">
      <c r="A3484">
        <v>39</v>
      </c>
    </row>
    <row r="3485" spans="1:1" x14ac:dyDescent="0.2">
      <c r="A3485">
        <v>47</v>
      </c>
    </row>
    <row r="3486" spans="1:1" x14ac:dyDescent="0.2">
      <c r="A3486">
        <v>28</v>
      </c>
    </row>
    <row r="3487" spans="1:1" x14ac:dyDescent="0.2">
      <c r="A3487">
        <v>27</v>
      </c>
    </row>
    <row r="3488" spans="1:1" x14ac:dyDescent="0.2">
      <c r="A3488">
        <v>49</v>
      </c>
    </row>
    <row r="3489" spans="1:1" x14ac:dyDescent="0.2">
      <c r="A3489">
        <v>36</v>
      </c>
    </row>
    <row r="3490" spans="1:1" x14ac:dyDescent="0.2">
      <c r="A3490">
        <v>24</v>
      </c>
    </row>
    <row r="3491" spans="1:1" x14ac:dyDescent="0.2">
      <c r="A3491">
        <v>33</v>
      </c>
    </row>
    <row r="3492" spans="1:1" x14ac:dyDescent="0.2">
      <c r="A3492">
        <v>35</v>
      </c>
    </row>
    <row r="3493" spans="1:1" x14ac:dyDescent="0.2">
      <c r="A3493">
        <v>23</v>
      </c>
    </row>
    <row r="3494" spans="1:1" x14ac:dyDescent="0.2">
      <c r="A3494">
        <v>26</v>
      </c>
    </row>
    <row r="3495" spans="1:1" x14ac:dyDescent="0.2">
      <c r="A3495">
        <v>22</v>
      </c>
    </row>
    <row r="3496" spans="1:1" x14ac:dyDescent="0.2">
      <c r="A3496">
        <v>34</v>
      </c>
    </row>
    <row r="3497" spans="1:1" x14ac:dyDescent="0.2">
      <c r="A3497">
        <v>35</v>
      </c>
    </row>
    <row r="3498" spans="1:1" x14ac:dyDescent="0.2">
      <c r="A3498">
        <v>70</v>
      </c>
    </row>
    <row r="3499" spans="1:1" x14ac:dyDescent="0.2">
      <c r="A3499">
        <v>31</v>
      </c>
    </row>
    <row r="3500" spans="1:1" x14ac:dyDescent="0.2">
      <c r="A3500">
        <v>30</v>
      </c>
    </row>
    <row r="3501" spans="1:1" x14ac:dyDescent="0.2">
      <c r="A3501">
        <v>25</v>
      </c>
    </row>
    <row r="3502" spans="1:1" x14ac:dyDescent="0.2">
      <c r="A3502">
        <v>24</v>
      </c>
    </row>
    <row r="3503" spans="1:1" x14ac:dyDescent="0.2">
      <c r="A3503">
        <v>34</v>
      </c>
    </row>
    <row r="3504" spans="1:1" x14ac:dyDescent="0.2">
      <c r="A3504">
        <v>24</v>
      </c>
    </row>
    <row r="3505" spans="1:1" x14ac:dyDescent="0.2">
      <c r="A3505">
        <v>26</v>
      </c>
    </row>
    <row r="3506" spans="1:1" x14ac:dyDescent="0.2">
      <c r="A3506">
        <v>61</v>
      </c>
    </row>
    <row r="3507" spans="1:1" x14ac:dyDescent="0.2">
      <c r="A3507">
        <v>26</v>
      </c>
    </row>
    <row r="3508" spans="1:1" x14ac:dyDescent="0.2">
      <c r="A3508">
        <v>60</v>
      </c>
    </row>
    <row r="3509" spans="1:1" x14ac:dyDescent="0.2">
      <c r="A3509">
        <v>20</v>
      </c>
    </row>
    <row r="3510" spans="1:1" x14ac:dyDescent="0.2">
      <c r="A3510">
        <v>58</v>
      </c>
    </row>
    <row r="3511" spans="1:1" x14ac:dyDescent="0.2">
      <c r="A3511">
        <v>36</v>
      </c>
    </row>
    <row r="3512" spans="1:1" x14ac:dyDescent="0.2">
      <c r="A3512">
        <v>23</v>
      </c>
    </row>
    <row r="3513" spans="1:1" x14ac:dyDescent="0.2">
      <c r="A3513">
        <v>26</v>
      </c>
    </row>
    <row r="3514" spans="1:1" x14ac:dyDescent="0.2">
      <c r="A3514">
        <v>47</v>
      </c>
    </row>
    <row r="3515" spans="1:1" x14ac:dyDescent="0.2">
      <c r="A3515">
        <v>58</v>
      </c>
    </row>
    <row r="3516" spans="1:1" x14ac:dyDescent="0.2">
      <c r="A3516">
        <v>40</v>
      </c>
    </row>
    <row r="3517" spans="1:1" x14ac:dyDescent="0.2">
      <c r="A3517">
        <v>28</v>
      </c>
    </row>
    <row r="3518" spans="1:1" x14ac:dyDescent="0.2">
      <c r="A3518">
        <v>49</v>
      </c>
    </row>
    <row r="3519" spans="1:1" x14ac:dyDescent="0.2">
      <c r="A3519">
        <v>19</v>
      </c>
    </row>
    <row r="3520" spans="1:1" x14ac:dyDescent="0.2">
      <c r="A3520">
        <v>46</v>
      </c>
    </row>
    <row r="3521" spans="1:1" x14ac:dyDescent="0.2">
      <c r="A3521">
        <v>25</v>
      </c>
    </row>
    <row r="3522" spans="1:1" x14ac:dyDescent="0.2">
      <c r="A3522">
        <v>19</v>
      </c>
    </row>
    <row r="3523" spans="1:1" x14ac:dyDescent="0.2">
      <c r="A3523">
        <v>22</v>
      </c>
    </row>
    <row r="3524" spans="1:1" x14ac:dyDescent="0.2">
      <c r="A3524">
        <v>53</v>
      </c>
    </row>
    <row r="3525" spans="1:1" x14ac:dyDescent="0.2">
      <c r="A3525">
        <v>20</v>
      </c>
    </row>
    <row r="3526" spans="1:1" x14ac:dyDescent="0.2">
      <c r="A3526">
        <v>56</v>
      </c>
    </row>
    <row r="3527" spans="1:1" x14ac:dyDescent="0.2">
      <c r="A3527">
        <v>65</v>
      </c>
    </row>
    <row r="3528" spans="1:1" x14ac:dyDescent="0.2">
      <c r="A3528">
        <v>49</v>
      </c>
    </row>
    <row r="3529" spans="1:1" x14ac:dyDescent="0.2">
      <c r="A3529">
        <v>24</v>
      </c>
    </row>
    <row r="3530" spans="1:1" x14ac:dyDescent="0.2">
      <c r="A3530">
        <v>31</v>
      </c>
    </row>
    <row r="3531" spans="1:1" x14ac:dyDescent="0.2">
      <c r="A3531">
        <v>21</v>
      </c>
    </row>
    <row r="3532" spans="1:1" x14ac:dyDescent="0.2">
      <c r="A3532">
        <v>33</v>
      </c>
    </row>
    <row r="3533" spans="1:1" x14ac:dyDescent="0.2">
      <c r="A3533">
        <v>27</v>
      </c>
    </row>
    <row r="3534" spans="1:1" x14ac:dyDescent="0.2">
      <c r="A3534">
        <v>26</v>
      </c>
    </row>
    <row r="3535" spans="1:1" x14ac:dyDescent="0.2">
      <c r="A3535">
        <v>56</v>
      </c>
    </row>
    <row r="3536" spans="1:1" x14ac:dyDescent="0.2">
      <c r="A3536">
        <v>32</v>
      </c>
    </row>
    <row r="3537" spans="1:1" x14ac:dyDescent="0.2">
      <c r="A3537">
        <v>25</v>
      </c>
    </row>
    <row r="3538" spans="1:1" x14ac:dyDescent="0.2">
      <c r="A3538">
        <v>26</v>
      </c>
    </row>
    <row r="3539" spans="1:1" x14ac:dyDescent="0.2">
      <c r="A3539">
        <v>21</v>
      </c>
    </row>
    <row r="3540" spans="1:1" x14ac:dyDescent="0.2">
      <c r="A3540">
        <v>38</v>
      </c>
    </row>
    <row r="3541" spans="1:1" x14ac:dyDescent="0.2">
      <c r="A3541">
        <v>23</v>
      </c>
    </row>
    <row r="3542" spans="1:1" x14ac:dyDescent="0.2">
      <c r="A3542">
        <v>67</v>
      </c>
    </row>
    <row r="3543" spans="1:1" x14ac:dyDescent="0.2">
      <c r="A3543">
        <v>20</v>
      </c>
    </row>
    <row r="3544" spans="1:1" x14ac:dyDescent="0.2">
      <c r="A3544">
        <v>39</v>
      </c>
    </row>
    <row r="3545" spans="1:1" x14ac:dyDescent="0.2">
      <c r="A3545">
        <v>24</v>
      </c>
    </row>
    <row r="3546" spans="1:1" x14ac:dyDescent="0.2">
      <c r="A3546">
        <v>45</v>
      </c>
    </row>
    <row r="3547" spans="1:1" x14ac:dyDescent="0.2">
      <c r="A3547">
        <v>23</v>
      </c>
    </row>
    <row r="3548" spans="1:1" x14ac:dyDescent="0.2">
      <c r="A3548">
        <v>49</v>
      </c>
    </row>
    <row r="3549" spans="1:1" x14ac:dyDescent="0.2">
      <c r="A3549">
        <v>28</v>
      </c>
    </row>
    <row r="3550" spans="1:1" x14ac:dyDescent="0.2">
      <c r="A3550">
        <v>34</v>
      </c>
    </row>
    <row r="3551" spans="1:1" x14ac:dyDescent="0.2">
      <c r="A3551">
        <v>31</v>
      </c>
    </row>
    <row r="3552" spans="1:1" x14ac:dyDescent="0.2">
      <c r="A3552">
        <v>20</v>
      </c>
    </row>
    <row r="3553" spans="1:1" x14ac:dyDescent="0.2">
      <c r="A3553">
        <v>28</v>
      </c>
    </row>
    <row r="3554" spans="1:1" x14ac:dyDescent="0.2">
      <c r="A3554">
        <v>36</v>
      </c>
    </row>
    <row r="3555" spans="1:1" x14ac:dyDescent="0.2">
      <c r="A3555">
        <v>67</v>
      </c>
    </row>
    <row r="3556" spans="1:1" x14ac:dyDescent="0.2">
      <c r="A3556">
        <v>37</v>
      </c>
    </row>
    <row r="3557" spans="1:1" x14ac:dyDescent="0.2">
      <c r="A3557">
        <v>33</v>
      </c>
    </row>
    <row r="3558" spans="1:1" x14ac:dyDescent="0.2">
      <c r="A3558">
        <v>20</v>
      </c>
    </row>
    <row r="3559" spans="1:1" x14ac:dyDescent="0.2">
      <c r="A3559">
        <v>36</v>
      </c>
    </row>
    <row r="3560" spans="1:1" x14ac:dyDescent="0.2">
      <c r="A3560">
        <v>54</v>
      </c>
    </row>
    <row r="3561" spans="1:1" x14ac:dyDescent="0.2">
      <c r="A3561">
        <v>40</v>
      </c>
    </row>
    <row r="3562" spans="1:1" x14ac:dyDescent="0.2">
      <c r="A3562">
        <v>59</v>
      </c>
    </row>
    <row r="3563" spans="1:1" x14ac:dyDescent="0.2">
      <c r="A3563">
        <v>52</v>
      </c>
    </row>
    <row r="3564" spans="1:1" x14ac:dyDescent="0.2">
      <c r="A3564">
        <v>45</v>
      </c>
    </row>
    <row r="3565" spans="1:1" x14ac:dyDescent="0.2">
      <c r="A3565">
        <v>27</v>
      </c>
    </row>
    <row r="3566" spans="1:1" x14ac:dyDescent="0.2">
      <c r="A3566">
        <v>42</v>
      </c>
    </row>
    <row r="3567" spans="1:1" x14ac:dyDescent="0.2">
      <c r="A3567">
        <v>22</v>
      </c>
    </row>
    <row r="3568" spans="1:1" x14ac:dyDescent="0.2">
      <c r="A3568">
        <v>34</v>
      </c>
    </row>
    <row r="3569" spans="1:1" x14ac:dyDescent="0.2">
      <c r="A3569">
        <v>36</v>
      </c>
    </row>
    <row r="3570" spans="1:1" x14ac:dyDescent="0.2">
      <c r="A3570">
        <v>20</v>
      </c>
    </row>
    <row r="3571" spans="1:1" x14ac:dyDescent="0.2">
      <c r="A3571">
        <v>40</v>
      </c>
    </row>
    <row r="3572" spans="1:1" x14ac:dyDescent="0.2">
      <c r="A3572">
        <v>30</v>
      </c>
    </row>
    <row r="3573" spans="1:1" x14ac:dyDescent="0.2">
      <c r="A3573">
        <v>40</v>
      </c>
    </row>
    <row r="3574" spans="1:1" x14ac:dyDescent="0.2">
      <c r="A3574">
        <v>42</v>
      </c>
    </row>
    <row r="3575" spans="1:1" x14ac:dyDescent="0.2">
      <c r="A3575">
        <v>24</v>
      </c>
    </row>
    <row r="3576" spans="1:1" x14ac:dyDescent="0.2">
      <c r="A3576">
        <v>44</v>
      </c>
    </row>
    <row r="3577" spans="1:1" x14ac:dyDescent="0.2">
      <c r="A3577">
        <v>46</v>
      </c>
    </row>
    <row r="3578" spans="1:1" x14ac:dyDescent="0.2">
      <c r="A3578">
        <v>38</v>
      </c>
    </row>
    <row r="3579" spans="1:1" x14ac:dyDescent="0.2">
      <c r="A3579">
        <v>39</v>
      </c>
    </row>
    <row r="3580" spans="1:1" x14ac:dyDescent="0.2">
      <c r="A3580">
        <v>25</v>
      </c>
    </row>
    <row r="3581" spans="1:1" x14ac:dyDescent="0.2">
      <c r="A3581">
        <v>47</v>
      </c>
    </row>
    <row r="3582" spans="1:1" x14ac:dyDescent="0.2">
      <c r="A3582">
        <v>26</v>
      </c>
    </row>
    <row r="3583" spans="1:1" x14ac:dyDescent="0.2">
      <c r="A3583">
        <v>32</v>
      </c>
    </row>
    <row r="3584" spans="1:1" x14ac:dyDescent="0.2">
      <c r="A3584">
        <v>21</v>
      </c>
    </row>
    <row r="3585" spans="1:1" x14ac:dyDescent="0.2">
      <c r="A3585">
        <v>26</v>
      </c>
    </row>
    <row r="3586" spans="1:1" x14ac:dyDescent="0.2">
      <c r="A3586">
        <v>54</v>
      </c>
    </row>
    <row r="3587" spans="1:1" x14ac:dyDescent="0.2">
      <c r="A3587">
        <v>63</v>
      </c>
    </row>
    <row r="3588" spans="1:1" x14ac:dyDescent="0.2">
      <c r="A3588">
        <v>48</v>
      </c>
    </row>
    <row r="3589" spans="1:1" x14ac:dyDescent="0.2">
      <c r="A3589">
        <v>38</v>
      </c>
    </row>
    <row r="3590" spans="1:1" x14ac:dyDescent="0.2">
      <c r="A3590">
        <v>24</v>
      </c>
    </row>
    <row r="3591" spans="1:1" x14ac:dyDescent="0.2">
      <c r="A3591">
        <v>35</v>
      </c>
    </row>
    <row r="3592" spans="1:1" x14ac:dyDescent="0.2">
      <c r="A3592">
        <v>27</v>
      </c>
    </row>
    <row r="3593" spans="1:1" x14ac:dyDescent="0.2">
      <c r="A3593">
        <v>25</v>
      </c>
    </row>
    <row r="3594" spans="1:1" x14ac:dyDescent="0.2">
      <c r="A3594">
        <v>61</v>
      </c>
    </row>
    <row r="3595" spans="1:1" x14ac:dyDescent="0.2">
      <c r="A3595">
        <v>51</v>
      </c>
    </row>
    <row r="3596" spans="1:1" x14ac:dyDescent="0.2">
      <c r="A3596">
        <v>26</v>
      </c>
    </row>
    <row r="3597" spans="1:1" x14ac:dyDescent="0.2">
      <c r="A3597">
        <v>57</v>
      </c>
    </row>
    <row r="3598" spans="1:1" x14ac:dyDescent="0.2">
      <c r="A3598">
        <v>24</v>
      </c>
    </row>
    <row r="3599" spans="1:1" x14ac:dyDescent="0.2">
      <c r="A3599">
        <v>34</v>
      </c>
    </row>
    <row r="3600" spans="1:1" x14ac:dyDescent="0.2">
      <c r="A3600">
        <v>40</v>
      </c>
    </row>
    <row r="3601" spans="1:1" x14ac:dyDescent="0.2">
      <c r="A3601">
        <v>27</v>
      </c>
    </row>
    <row r="3602" spans="1:1" x14ac:dyDescent="0.2">
      <c r="A3602">
        <v>28</v>
      </c>
    </row>
    <row r="3603" spans="1:1" x14ac:dyDescent="0.2">
      <c r="A3603">
        <v>35</v>
      </c>
    </row>
    <row r="3604" spans="1:1" x14ac:dyDescent="0.2">
      <c r="A3604">
        <v>30</v>
      </c>
    </row>
    <row r="3605" spans="1:1" x14ac:dyDescent="0.2">
      <c r="A3605">
        <v>53</v>
      </c>
    </row>
    <row r="3606" spans="1:1" x14ac:dyDescent="0.2">
      <c r="A3606">
        <v>44</v>
      </c>
    </row>
    <row r="3607" spans="1:1" x14ac:dyDescent="0.2">
      <c r="A3607">
        <v>55</v>
      </c>
    </row>
    <row r="3608" spans="1:1" x14ac:dyDescent="0.2">
      <c r="A3608">
        <v>57</v>
      </c>
    </row>
    <row r="3609" spans="1:1" x14ac:dyDescent="0.2">
      <c r="A3609">
        <v>37</v>
      </c>
    </row>
    <row r="3610" spans="1:1" x14ac:dyDescent="0.2">
      <c r="A3610">
        <v>54</v>
      </c>
    </row>
    <row r="3611" spans="1:1" x14ac:dyDescent="0.2">
      <c r="A3611">
        <v>45</v>
      </c>
    </row>
    <row r="3612" spans="1:1" x14ac:dyDescent="0.2">
      <c r="A3612">
        <v>61</v>
      </c>
    </row>
    <row r="3613" spans="1:1" x14ac:dyDescent="0.2">
      <c r="A3613">
        <v>27</v>
      </c>
    </row>
    <row r="3614" spans="1:1" x14ac:dyDescent="0.2">
      <c r="A3614">
        <v>22</v>
      </c>
    </row>
    <row r="3615" spans="1:1" x14ac:dyDescent="0.2">
      <c r="A3615">
        <v>26</v>
      </c>
    </row>
    <row r="3616" spans="1:1" x14ac:dyDescent="0.2">
      <c r="A3616">
        <v>29</v>
      </c>
    </row>
    <row r="3617" spans="1:1" x14ac:dyDescent="0.2">
      <c r="A3617">
        <v>48</v>
      </c>
    </row>
    <row r="3618" spans="1:1" x14ac:dyDescent="0.2">
      <c r="A3618">
        <v>42</v>
      </c>
    </row>
    <row r="3619" spans="1:1" x14ac:dyDescent="0.2">
      <c r="A3619">
        <v>38</v>
      </c>
    </row>
    <row r="3620" spans="1:1" x14ac:dyDescent="0.2">
      <c r="A3620">
        <v>39</v>
      </c>
    </row>
    <row r="3621" spans="1:1" x14ac:dyDescent="0.2">
      <c r="A3621">
        <v>53</v>
      </c>
    </row>
    <row r="3622" spans="1:1" x14ac:dyDescent="0.2">
      <c r="A3622">
        <v>38</v>
      </c>
    </row>
    <row r="3623" spans="1:1" x14ac:dyDescent="0.2">
      <c r="A3623">
        <v>26</v>
      </c>
    </row>
    <row r="3624" spans="1:1" x14ac:dyDescent="0.2">
      <c r="A3624">
        <v>24</v>
      </c>
    </row>
    <row r="3625" spans="1:1" x14ac:dyDescent="0.2">
      <c r="A3625">
        <v>22</v>
      </c>
    </row>
    <row r="3626" spans="1:1" x14ac:dyDescent="0.2">
      <c r="A3626">
        <v>42</v>
      </c>
    </row>
    <row r="3627" spans="1:1" x14ac:dyDescent="0.2">
      <c r="A3627">
        <v>50</v>
      </c>
    </row>
    <row r="3628" spans="1:1" x14ac:dyDescent="0.2">
      <c r="A3628">
        <v>44</v>
      </c>
    </row>
    <row r="3629" spans="1:1" x14ac:dyDescent="0.2">
      <c r="A3629">
        <v>24</v>
      </c>
    </row>
    <row r="3630" spans="1:1" x14ac:dyDescent="0.2">
      <c r="A3630">
        <v>21</v>
      </c>
    </row>
    <row r="3631" spans="1:1" x14ac:dyDescent="0.2">
      <c r="A3631">
        <v>50</v>
      </c>
    </row>
    <row r="3632" spans="1:1" x14ac:dyDescent="0.2">
      <c r="A3632">
        <v>36</v>
      </c>
    </row>
    <row r="3633" spans="1:1" x14ac:dyDescent="0.2">
      <c r="A3633">
        <v>30</v>
      </c>
    </row>
    <row r="3634" spans="1:1" x14ac:dyDescent="0.2">
      <c r="A3634">
        <v>31</v>
      </c>
    </row>
    <row r="3635" spans="1:1" x14ac:dyDescent="0.2">
      <c r="A3635">
        <v>39</v>
      </c>
    </row>
    <row r="3636" spans="1:1" x14ac:dyDescent="0.2">
      <c r="A3636">
        <v>24</v>
      </c>
    </row>
    <row r="3637" spans="1:1" x14ac:dyDescent="0.2">
      <c r="A3637">
        <v>54</v>
      </c>
    </row>
    <row r="3638" spans="1:1" x14ac:dyDescent="0.2">
      <c r="A3638">
        <v>37</v>
      </c>
    </row>
    <row r="3639" spans="1:1" x14ac:dyDescent="0.2">
      <c r="A3639">
        <v>28</v>
      </c>
    </row>
    <row r="3640" spans="1:1" x14ac:dyDescent="0.2">
      <c r="A3640">
        <v>29</v>
      </c>
    </row>
    <row r="3641" spans="1:1" x14ac:dyDescent="0.2">
      <c r="A3641">
        <v>24</v>
      </c>
    </row>
    <row r="3642" spans="1:1" x14ac:dyDescent="0.2">
      <c r="A3642">
        <v>26</v>
      </c>
    </row>
    <row r="3643" spans="1:1" x14ac:dyDescent="0.2">
      <c r="A3643">
        <v>41</v>
      </c>
    </row>
    <row r="3644" spans="1:1" x14ac:dyDescent="0.2">
      <c r="A3644">
        <v>23</v>
      </c>
    </row>
    <row r="3645" spans="1:1" x14ac:dyDescent="0.2">
      <c r="A3645">
        <v>50</v>
      </c>
    </row>
    <row r="3646" spans="1:1" x14ac:dyDescent="0.2">
      <c r="A3646">
        <v>34</v>
      </c>
    </row>
    <row r="3647" spans="1:1" x14ac:dyDescent="0.2">
      <c r="A3647">
        <v>31</v>
      </c>
    </row>
    <row r="3648" spans="1:1" x14ac:dyDescent="0.2">
      <c r="A3648">
        <v>20</v>
      </c>
    </row>
    <row r="3649" spans="1:1" x14ac:dyDescent="0.2">
      <c r="A3649">
        <v>49</v>
      </c>
    </row>
    <row r="3650" spans="1:1" x14ac:dyDescent="0.2">
      <c r="A3650">
        <v>26</v>
      </c>
    </row>
    <row r="3651" spans="1:1" x14ac:dyDescent="0.2">
      <c r="A3651">
        <v>39</v>
      </c>
    </row>
    <row r="3652" spans="1:1" x14ac:dyDescent="0.2">
      <c r="A3652">
        <v>23</v>
      </c>
    </row>
    <row r="3653" spans="1:1" x14ac:dyDescent="0.2">
      <c r="A3653">
        <v>28</v>
      </c>
    </row>
    <row r="3654" spans="1:1" x14ac:dyDescent="0.2">
      <c r="A3654">
        <v>26</v>
      </c>
    </row>
    <row r="3655" spans="1:1" x14ac:dyDescent="0.2">
      <c r="A3655">
        <v>39</v>
      </c>
    </row>
    <row r="3656" spans="1:1" x14ac:dyDescent="0.2">
      <c r="A3656">
        <v>55</v>
      </c>
    </row>
    <row r="3657" spans="1:1" x14ac:dyDescent="0.2">
      <c r="A3657">
        <v>22</v>
      </c>
    </row>
    <row r="3658" spans="1:1" x14ac:dyDescent="0.2">
      <c r="A3658">
        <v>26</v>
      </c>
    </row>
    <row r="3659" spans="1:1" x14ac:dyDescent="0.2">
      <c r="A3659">
        <v>56</v>
      </c>
    </row>
    <row r="3660" spans="1:1" x14ac:dyDescent="0.2">
      <c r="A3660">
        <v>66</v>
      </c>
    </row>
    <row r="3661" spans="1:1" x14ac:dyDescent="0.2">
      <c r="A3661">
        <v>46</v>
      </c>
    </row>
    <row r="3662" spans="1:1" x14ac:dyDescent="0.2">
      <c r="A3662">
        <v>58</v>
      </c>
    </row>
    <row r="3663" spans="1:1" x14ac:dyDescent="0.2">
      <c r="A3663">
        <v>28</v>
      </c>
    </row>
    <row r="3664" spans="1:1" x14ac:dyDescent="0.2">
      <c r="A3664">
        <v>33</v>
      </c>
    </row>
    <row r="3665" spans="1:1" x14ac:dyDescent="0.2">
      <c r="A3665">
        <v>39</v>
      </c>
    </row>
    <row r="3666" spans="1:1" x14ac:dyDescent="0.2">
      <c r="A3666">
        <v>34</v>
      </c>
    </row>
    <row r="3667" spans="1:1" x14ac:dyDescent="0.2">
      <c r="A3667">
        <v>31</v>
      </c>
    </row>
    <row r="3668" spans="1:1" x14ac:dyDescent="0.2">
      <c r="A3668">
        <v>26</v>
      </c>
    </row>
    <row r="3669" spans="1:1" x14ac:dyDescent="0.2">
      <c r="A3669">
        <v>35</v>
      </c>
    </row>
    <row r="3670" spans="1:1" x14ac:dyDescent="0.2">
      <c r="A3670">
        <v>41</v>
      </c>
    </row>
    <row r="3671" spans="1:1" x14ac:dyDescent="0.2">
      <c r="A3671">
        <v>42</v>
      </c>
    </row>
    <row r="3672" spans="1:1" x14ac:dyDescent="0.2">
      <c r="A3672">
        <v>34</v>
      </c>
    </row>
    <row r="3673" spans="1:1" x14ac:dyDescent="0.2">
      <c r="A3673">
        <v>29</v>
      </c>
    </row>
    <row r="3674" spans="1:1" x14ac:dyDescent="0.2">
      <c r="A3674">
        <v>33</v>
      </c>
    </row>
    <row r="3675" spans="1:1" x14ac:dyDescent="0.2">
      <c r="A3675">
        <v>32</v>
      </c>
    </row>
    <row r="3676" spans="1:1" x14ac:dyDescent="0.2">
      <c r="A3676">
        <v>37</v>
      </c>
    </row>
    <row r="3677" spans="1:1" x14ac:dyDescent="0.2">
      <c r="A3677">
        <v>50</v>
      </c>
    </row>
    <row r="3678" spans="1:1" x14ac:dyDescent="0.2">
      <c r="A3678">
        <v>22</v>
      </c>
    </row>
    <row r="3679" spans="1:1" x14ac:dyDescent="0.2">
      <c r="A3679">
        <v>35</v>
      </c>
    </row>
    <row r="3680" spans="1:1" x14ac:dyDescent="0.2">
      <c r="A3680">
        <v>47</v>
      </c>
    </row>
    <row r="3681" spans="1:1" x14ac:dyDescent="0.2">
      <c r="A3681">
        <v>26</v>
      </c>
    </row>
    <row r="3682" spans="1:1" x14ac:dyDescent="0.2">
      <c r="A3682">
        <v>52</v>
      </c>
    </row>
    <row r="3683" spans="1:1" x14ac:dyDescent="0.2">
      <c r="A3683">
        <v>27</v>
      </c>
    </row>
    <row r="3684" spans="1:1" x14ac:dyDescent="0.2">
      <c r="A3684">
        <v>29</v>
      </c>
    </row>
    <row r="3685" spans="1:1" x14ac:dyDescent="0.2">
      <c r="A3685">
        <v>26</v>
      </c>
    </row>
    <row r="3686" spans="1:1" x14ac:dyDescent="0.2">
      <c r="A3686">
        <v>36</v>
      </c>
    </row>
    <row r="3687" spans="1:1" x14ac:dyDescent="0.2">
      <c r="A3687">
        <v>24</v>
      </c>
    </row>
    <row r="3688" spans="1:1" x14ac:dyDescent="0.2">
      <c r="A3688">
        <v>45</v>
      </c>
    </row>
    <row r="3689" spans="1:1" x14ac:dyDescent="0.2">
      <c r="A3689">
        <v>29</v>
      </c>
    </row>
    <row r="3690" spans="1:1" x14ac:dyDescent="0.2">
      <c r="A3690">
        <v>29</v>
      </c>
    </row>
    <row r="3691" spans="1:1" x14ac:dyDescent="0.2">
      <c r="A3691">
        <v>48</v>
      </c>
    </row>
    <row r="3692" spans="1:1" x14ac:dyDescent="0.2">
      <c r="A3692">
        <v>19</v>
      </c>
    </row>
    <row r="3693" spans="1:1" x14ac:dyDescent="0.2">
      <c r="A3693">
        <v>41</v>
      </c>
    </row>
    <row r="3694" spans="1:1" x14ac:dyDescent="0.2">
      <c r="A3694">
        <v>24</v>
      </c>
    </row>
    <row r="3695" spans="1:1" x14ac:dyDescent="0.2">
      <c r="A3695">
        <v>49</v>
      </c>
    </row>
    <row r="3696" spans="1:1" x14ac:dyDescent="0.2">
      <c r="A3696">
        <v>29</v>
      </c>
    </row>
    <row r="3697" spans="1:1" x14ac:dyDescent="0.2">
      <c r="A3697">
        <v>21</v>
      </c>
    </row>
    <row r="3698" spans="1:1" x14ac:dyDescent="0.2">
      <c r="A3698">
        <v>54</v>
      </c>
    </row>
    <row r="3699" spans="1:1" x14ac:dyDescent="0.2">
      <c r="A3699">
        <v>49</v>
      </c>
    </row>
    <row r="3700" spans="1:1" x14ac:dyDescent="0.2">
      <c r="A3700">
        <v>42</v>
      </c>
    </row>
    <row r="3701" spans="1:1" x14ac:dyDescent="0.2">
      <c r="A3701">
        <v>21</v>
      </c>
    </row>
    <row r="3702" spans="1:1" x14ac:dyDescent="0.2">
      <c r="A3702">
        <v>61</v>
      </c>
    </row>
    <row r="3703" spans="1:1" x14ac:dyDescent="0.2">
      <c r="A3703">
        <v>46</v>
      </c>
    </row>
    <row r="3704" spans="1:1" x14ac:dyDescent="0.2">
      <c r="A3704">
        <v>74</v>
      </c>
    </row>
    <row r="3705" spans="1:1" x14ac:dyDescent="0.2">
      <c r="A3705">
        <v>38</v>
      </c>
    </row>
    <row r="3706" spans="1:1" x14ac:dyDescent="0.2">
      <c r="A3706">
        <v>75</v>
      </c>
    </row>
    <row r="3707" spans="1:1" x14ac:dyDescent="0.2">
      <c r="A3707">
        <v>39</v>
      </c>
    </row>
    <row r="3708" spans="1:1" x14ac:dyDescent="0.2">
      <c r="A3708">
        <v>43</v>
      </c>
    </row>
    <row r="3709" spans="1:1" x14ac:dyDescent="0.2">
      <c r="A3709">
        <v>39</v>
      </c>
    </row>
    <row r="3710" spans="1:1" x14ac:dyDescent="0.2">
      <c r="A3710">
        <v>38</v>
      </c>
    </row>
    <row r="3711" spans="1:1" x14ac:dyDescent="0.2">
      <c r="A3711">
        <v>19</v>
      </c>
    </row>
    <row r="3712" spans="1:1" x14ac:dyDescent="0.2">
      <c r="A3712">
        <v>28</v>
      </c>
    </row>
    <row r="3713" spans="1:1" x14ac:dyDescent="0.2">
      <c r="A3713">
        <v>53</v>
      </c>
    </row>
    <row r="3714" spans="1:1" x14ac:dyDescent="0.2">
      <c r="A3714">
        <v>25</v>
      </c>
    </row>
    <row r="3715" spans="1:1" x14ac:dyDescent="0.2">
      <c r="A3715">
        <v>53</v>
      </c>
    </row>
    <row r="3716" spans="1:1" x14ac:dyDescent="0.2">
      <c r="A3716">
        <v>27</v>
      </c>
    </row>
    <row r="3717" spans="1:1" x14ac:dyDescent="0.2">
      <c r="A3717">
        <v>53</v>
      </c>
    </row>
    <row r="3718" spans="1:1" x14ac:dyDescent="0.2">
      <c r="A3718">
        <v>32</v>
      </c>
    </row>
    <row r="3719" spans="1:1" x14ac:dyDescent="0.2">
      <c r="A3719">
        <v>57</v>
      </c>
    </row>
    <row r="3720" spans="1:1" x14ac:dyDescent="0.2">
      <c r="A3720">
        <v>23</v>
      </c>
    </row>
    <row r="3721" spans="1:1" x14ac:dyDescent="0.2">
      <c r="A3721">
        <v>55</v>
      </c>
    </row>
    <row r="3722" spans="1:1" x14ac:dyDescent="0.2">
      <c r="A3722">
        <v>64</v>
      </c>
    </row>
    <row r="3723" spans="1:1" x14ac:dyDescent="0.2">
      <c r="A3723">
        <v>23</v>
      </c>
    </row>
    <row r="3724" spans="1:1" x14ac:dyDescent="0.2">
      <c r="A3724">
        <v>25</v>
      </c>
    </row>
    <row r="3725" spans="1:1" x14ac:dyDescent="0.2">
      <c r="A3725">
        <v>38</v>
      </c>
    </row>
    <row r="3726" spans="1:1" x14ac:dyDescent="0.2">
      <c r="A3726">
        <v>23</v>
      </c>
    </row>
    <row r="3727" spans="1:1" x14ac:dyDescent="0.2">
      <c r="A3727">
        <v>41</v>
      </c>
    </row>
    <row r="3728" spans="1:1" x14ac:dyDescent="0.2">
      <c r="A3728">
        <v>27</v>
      </c>
    </row>
    <row r="3729" spans="1:1" x14ac:dyDescent="0.2">
      <c r="A3729">
        <v>53</v>
      </c>
    </row>
    <row r="3730" spans="1:1" x14ac:dyDescent="0.2">
      <c r="A3730">
        <v>34</v>
      </c>
    </row>
    <row r="3731" spans="1:1" x14ac:dyDescent="0.2">
      <c r="A3731">
        <v>24</v>
      </c>
    </row>
    <row r="3732" spans="1:1" x14ac:dyDescent="0.2">
      <c r="A3732">
        <v>28</v>
      </c>
    </row>
    <row r="3733" spans="1:1" x14ac:dyDescent="0.2">
      <c r="A3733">
        <v>26</v>
      </c>
    </row>
    <row r="3734" spans="1:1" x14ac:dyDescent="0.2">
      <c r="A3734">
        <v>31</v>
      </c>
    </row>
    <row r="3735" spans="1:1" x14ac:dyDescent="0.2">
      <c r="A3735">
        <v>32</v>
      </c>
    </row>
    <row r="3736" spans="1:1" x14ac:dyDescent="0.2">
      <c r="A3736">
        <v>27</v>
      </c>
    </row>
    <row r="3737" spans="1:1" x14ac:dyDescent="0.2">
      <c r="A3737">
        <v>44</v>
      </c>
    </row>
    <row r="3738" spans="1:1" x14ac:dyDescent="0.2">
      <c r="A3738">
        <v>27</v>
      </c>
    </row>
    <row r="3739" spans="1:1" x14ac:dyDescent="0.2">
      <c r="A3739">
        <v>28</v>
      </c>
    </row>
    <row r="3740" spans="1:1" x14ac:dyDescent="0.2">
      <c r="A3740">
        <v>55</v>
      </c>
    </row>
    <row r="3741" spans="1:1" x14ac:dyDescent="0.2">
      <c r="A3741">
        <v>22</v>
      </c>
    </row>
    <row r="3742" spans="1:1" x14ac:dyDescent="0.2">
      <c r="A3742">
        <v>36</v>
      </c>
    </row>
    <row r="3743" spans="1:1" x14ac:dyDescent="0.2">
      <c r="A3743">
        <v>29</v>
      </c>
    </row>
    <row r="3744" spans="1:1" x14ac:dyDescent="0.2">
      <c r="A3744">
        <v>23</v>
      </c>
    </row>
    <row r="3745" spans="1:1" x14ac:dyDescent="0.2">
      <c r="A3745">
        <v>56</v>
      </c>
    </row>
    <row r="3746" spans="1:1" x14ac:dyDescent="0.2">
      <c r="A3746">
        <v>27</v>
      </c>
    </row>
    <row r="3747" spans="1:1" x14ac:dyDescent="0.2">
      <c r="A3747">
        <v>28</v>
      </c>
    </row>
    <row r="3748" spans="1:1" x14ac:dyDescent="0.2">
      <c r="A3748">
        <v>37</v>
      </c>
    </row>
    <row r="3749" spans="1:1" x14ac:dyDescent="0.2">
      <c r="A3749">
        <v>38</v>
      </c>
    </row>
    <row r="3750" spans="1:1" x14ac:dyDescent="0.2">
      <c r="A3750">
        <v>32</v>
      </c>
    </row>
    <row r="3751" spans="1:1" x14ac:dyDescent="0.2">
      <c r="A3751">
        <v>27</v>
      </c>
    </row>
    <row r="3752" spans="1:1" x14ac:dyDescent="0.2">
      <c r="A3752">
        <v>41</v>
      </c>
    </row>
    <row r="3753" spans="1:1" x14ac:dyDescent="0.2">
      <c r="A3753">
        <v>34</v>
      </c>
    </row>
    <row r="3754" spans="1:1" x14ac:dyDescent="0.2">
      <c r="A3754">
        <v>21</v>
      </c>
    </row>
    <row r="3755" spans="1:1" x14ac:dyDescent="0.2">
      <c r="A3755">
        <v>22</v>
      </c>
    </row>
    <row r="3756" spans="1:1" x14ac:dyDescent="0.2">
      <c r="A3756">
        <v>61</v>
      </c>
    </row>
    <row r="3757" spans="1:1" x14ac:dyDescent="0.2">
      <c r="A3757">
        <v>58</v>
      </c>
    </row>
    <row r="3758" spans="1:1" x14ac:dyDescent="0.2">
      <c r="A3758">
        <v>37</v>
      </c>
    </row>
    <row r="3759" spans="1:1" x14ac:dyDescent="0.2">
      <c r="A3759">
        <v>45</v>
      </c>
    </row>
    <row r="3760" spans="1:1" x14ac:dyDescent="0.2">
      <c r="A3760">
        <v>31</v>
      </c>
    </row>
    <row r="3761" spans="1:1" x14ac:dyDescent="0.2">
      <c r="A3761">
        <v>30</v>
      </c>
    </row>
    <row r="3762" spans="1:1" x14ac:dyDescent="0.2">
      <c r="A3762">
        <v>42</v>
      </c>
    </row>
    <row r="3763" spans="1:1" x14ac:dyDescent="0.2">
      <c r="A3763">
        <v>26</v>
      </c>
    </row>
    <row r="3764" spans="1:1" x14ac:dyDescent="0.2">
      <c r="A3764">
        <v>26</v>
      </c>
    </row>
    <row r="3765" spans="1:1" x14ac:dyDescent="0.2">
      <c r="A3765">
        <v>35</v>
      </c>
    </row>
    <row r="3766" spans="1:1" x14ac:dyDescent="0.2">
      <c r="A3766">
        <v>33</v>
      </c>
    </row>
    <row r="3767" spans="1:1" x14ac:dyDescent="0.2">
      <c r="A3767">
        <v>22</v>
      </c>
    </row>
    <row r="3768" spans="1:1" x14ac:dyDescent="0.2">
      <c r="A3768">
        <v>32</v>
      </c>
    </row>
    <row r="3769" spans="1:1" x14ac:dyDescent="0.2">
      <c r="A3769">
        <v>36</v>
      </c>
    </row>
    <row r="3770" spans="1:1" x14ac:dyDescent="0.2">
      <c r="A3770">
        <v>54</v>
      </c>
    </row>
    <row r="3771" spans="1:1" x14ac:dyDescent="0.2">
      <c r="A3771">
        <v>35</v>
      </c>
    </row>
    <row r="3772" spans="1:1" x14ac:dyDescent="0.2">
      <c r="A3772">
        <v>25</v>
      </c>
    </row>
    <row r="3773" spans="1:1" x14ac:dyDescent="0.2">
      <c r="A3773">
        <v>24</v>
      </c>
    </row>
    <row r="3774" spans="1:1" x14ac:dyDescent="0.2">
      <c r="A3774">
        <v>23</v>
      </c>
    </row>
    <row r="3775" spans="1:1" x14ac:dyDescent="0.2">
      <c r="A3775">
        <v>61</v>
      </c>
    </row>
    <row r="3776" spans="1:1" x14ac:dyDescent="0.2">
      <c r="A3776">
        <v>41</v>
      </c>
    </row>
    <row r="3777" spans="1:1" x14ac:dyDescent="0.2">
      <c r="A3777">
        <v>42</v>
      </c>
    </row>
    <row r="3778" spans="1:1" x14ac:dyDescent="0.2">
      <c r="A3778">
        <v>35</v>
      </c>
    </row>
    <row r="3779" spans="1:1" x14ac:dyDescent="0.2">
      <c r="A3779">
        <v>28</v>
      </c>
    </row>
    <row r="3780" spans="1:1" x14ac:dyDescent="0.2">
      <c r="A3780">
        <v>27</v>
      </c>
    </row>
    <row r="3781" spans="1:1" x14ac:dyDescent="0.2">
      <c r="A3781">
        <v>24</v>
      </c>
    </row>
    <row r="3782" spans="1:1" x14ac:dyDescent="0.2">
      <c r="A3782">
        <v>33</v>
      </c>
    </row>
    <row r="3783" spans="1:1" x14ac:dyDescent="0.2">
      <c r="A3783">
        <v>32</v>
      </c>
    </row>
    <row r="3784" spans="1:1" x14ac:dyDescent="0.2">
      <c r="A3784">
        <v>38</v>
      </c>
    </row>
    <row r="3785" spans="1:1" x14ac:dyDescent="0.2">
      <c r="A3785">
        <v>33</v>
      </c>
    </row>
    <row r="3786" spans="1:1" x14ac:dyDescent="0.2">
      <c r="A3786">
        <v>21</v>
      </c>
    </row>
    <row r="3787" spans="1:1" x14ac:dyDescent="0.2">
      <c r="A3787">
        <v>40</v>
      </c>
    </row>
    <row r="3788" spans="1:1" x14ac:dyDescent="0.2">
      <c r="A3788">
        <v>27</v>
      </c>
    </row>
    <row r="3789" spans="1:1" x14ac:dyDescent="0.2">
      <c r="A3789">
        <v>39</v>
      </c>
    </row>
    <row r="3790" spans="1:1" x14ac:dyDescent="0.2">
      <c r="A3790">
        <v>29</v>
      </c>
    </row>
    <row r="3791" spans="1:1" x14ac:dyDescent="0.2">
      <c r="A3791">
        <v>29</v>
      </c>
    </row>
    <row r="3792" spans="1:1" x14ac:dyDescent="0.2">
      <c r="A3792">
        <v>38</v>
      </c>
    </row>
    <row r="3793" spans="1:1" x14ac:dyDescent="0.2">
      <c r="A3793">
        <v>65</v>
      </c>
    </row>
    <row r="3794" spans="1:1" x14ac:dyDescent="0.2">
      <c r="A3794">
        <v>36</v>
      </c>
    </row>
    <row r="3795" spans="1:1" x14ac:dyDescent="0.2">
      <c r="A3795">
        <v>46</v>
      </c>
    </row>
    <row r="3796" spans="1:1" x14ac:dyDescent="0.2">
      <c r="A3796">
        <v>57</v>
      </c>
    </row>
    <row r="3797" spans="1:1" x14ac:dyDescent="0.2">
      <c r="A3797">
        <v>54</v>
      </c>
    </row>
    <row r="3798" spans="1:1" x14ac:dyDescent="0.2">
      <c r="A3798">
        <v>44</v>
      </c>
    </row>
    <row r="3799" spans="1:1" x14ac:dyDescent="0.2">
      <c r="A3799">
        <v>20</v>
      </c>
    </row>
    <row r="3800" spans="1:1" x14ac:dyDescent="0.2">
      <c r="A3800">
        <v>27</v>
      </c>
    </row>
    <row r="3801" spans="1:1" x14ac:dyDescent="0.2">
      <c r="A3801">
        <v>27</v>
      </c>
    </row>
    <row r="3802" spans="1:1" x14ac:dyDescent="0.2">
      <c r="A3802">
        <v>61</v>
      </c>
    </row>
    <row r="3803" spans="1:1" x14ac:dyDescent="0.2">
      <c r="A3803">
        <v>47</v>
      </c>
    </row>
    <row r="3804" spans="1:1" x14ac:dyDescent="0.2">
      <c r="A3804">
        <v>31</v>
      </c>
    </row>
    <row r="3805" spans="1:1" x14ac:dyDescent="0.2">
      <c r="A3805">
        <v>27</v>
      </c>
    </row>
    <row r="3806" spans="1:1" x14ac:dyDescent="0.2">
      <c r="A3806">
        <v>28</v>
      </c>
    </row>
    <row r="3807" spans="1:1" x14ac:dyDescent="0.2">
      <c r="A3807">
        <v>33</v>
      </c>
    </row>
    <row r="3808" spans="1:1" x14ac:dyDescent="0.2">
      <c r="A3808">
        <v>31</v>
      </c>
    </row>
    <row r="3809" spans="1:1" x14ac:dyDescent="0.2">
      <c r="A3809">
        <v>20</v>
      </c>
    </row>
    <row r="3810" spans="1:1" x14ac:dyDescent="0.2">
      <c r="A3810">
        <v>26</v>
      </c>
    </row>
    <row r="3811" spans="1:1" x14ac:dyDescent="0.2">
      <c r="A3811">
        <v>43</v>
      </c>
    </row>
    <row r="3812" spans="1:1" x14ac:dyDescent="0.2">
      <c r="A3812">
        <v>53</v>
      </c>
    </row>
    <row r="3813" spans="1:1" x14ac:dyDescent="0.2">
      <c r="A3813">
        <v>26</v>
      </c>
    </row>
    <row r="3814" spans="1:1" x14ac:dyDescent="0.2">
      <c r="A3814">
        <v>27</v>
      </c>
    </row>
    <row r="3815" spans="1:1" x14ac:dyDescent="0.2">
      <c r="A3815">
        <v>25</v>
      </c>
    </row>
    <row r="3816" spans="1:1" x14ac:dyDescent="0.2">
      <c r="A3816">
        <v>30</v>
      </c>
    </row>
    <row r="3817" spans="1:1" x14ac:dyDescent="0.2">
      <c r="A3817">
        <v>23</v>
      </c>
    </row>
    <row r="3818" spans="1:1" x14ac:dyDescent="0.2">
      <c r="A3818">
        <v>21</v>
      </c>
    </row>
    <row r="3819" spans="1:1" x14ac:dyDescent="0.2">
      <c r="A3819">
        <v>23</v>
      </c>
    </row>
    <row r="3820" spans="1:1" x14ac:dyDescent="0.2">
      <c r="A3820">
        <v>32</v>
      </c>
    </row>
    <row r="3821" spans="1:1" x14ac:dyDescent="0.2">
      <c r="A3821">
        <v>30</v>
      </c>
    </row>
    <row r="3822" spans="1:1" x14ac:dyDescent="0.2">
      <c r="A3822">
        <v>45</v>
      </c>
    </row>
    <row r="3823" spans="1:1" x14ac:dyDescent="0.2">
      <c r="A3823">
        <v>40</v>
      </c>
    </row>
    <row r="3824" spans="1:1" x14ac:dyDescent="0.2">
      <c r="A3824">
        <v>32</v>
      </c>
    </row>
    <row r="3825" spans="1:1" x14ac:dyDescent="0.2">
      <c r="A3825">
        <v>27</v>
      </c>
    </row>
    <row r="3826" spans="1:1" x14ac:dyDescent="0.2">
      <c r="A3826">
        <v>45</v>
      </c>
    </row>
    <row r="3827" spans="1:1" x14ac:dyDescent="0.2">
      <c r="A3827">
        <v>57</v>
      </c>
    </row>
    <row r="3828" spans="1:1" x14ac:dyDescent="0.2">
      <c r="A3828">
        <v>24</v>
      </c>
    </row>
    <row r="3829" spans="1:1" x14ac:dyDescent="0.2">
      <c r="A3829">
        <v>44</v>
      </c>
    </row>
    <row r="3830" spans="1:1" x14ac:dyDescent="0.2">
      <c r="A3830">
        <v>67</v>
      </c>
    </row>
    <row r="3831" spans="1:1" x14ac:dyDescent="0.2">
      <c r="A3831">
        <v>26</v>
      </c>
    </row>
    <row r="3832" spans="1:1" x14ac:dyDescent="0.2">
      <c r="A3832">
        <v>21</v>
      </c>
    </row>
    <row r="3833" spans="1:1" x14ac:dyDescent="0.2">
      <c r="A3833">
        <v>40</v>
      </c>
    </row>
    <row r="3834" spans="1:1" x14ac:dyDescent="0.2">
      <c r="A3834">
        <v>21</v>
      </c>
    </row>
    <row r="3835" spans="1:1" x14ac:dyDescent="0.2">
      <c r="A3835">
        <v>63</v>
      </c>
    </row>
    <row r="3836" spans="1:1" x14ac:dyDescent="0.2">
      <c r="A3836">
        <v>62</v>
      </c>
    </row>
    <row r="3837" spans="1:1" x14ac:dyDescent="0.2">
      <c r="A3837">
        <v>48</v>
      </c>
    </row>
    <row r="3838" spans="1:1" x14ac:dyDescent="0.2">
      <c r="A3838">
        <v>35</v>
      </c>
    </row>
    <row r="3839" spans="1:1" x14ac:dyDescent="0.2">
      <c r="A3839">
        <v>53</v>
      </c>
    </row>
    <row r="3840" spans="1:1" x14ac:dyDescent="0.2">
      <c r="A3840">
        <v>62</v>
      </c>
    </row>
    <row r="3841" spans="1:1" x14ac:dyDescent="0.2">
      <c r="A3841">
        <v>28</v>
      </c>
    </row>
    <row r="3842" spans="1:1" x14ac:dyDescent="0.2">
      <c r="A3842">
        <v>56</v>
      </c>
    </row>
    <row r="3843" spans="1:1" x14ac:dyDescent="0.2">
      <c r="A3843">
        <v>35</v>
      </c>
    </row>
    <row r="3844" spans="1:1" x14ac:dyDescent="0.2">
      <c r="A3844">
        <v>56</v>
      </c>
    </row>
    <row r="3845" spans="1:1" x14ac:dyDescent="0.2">
      <c r="A3845">
        <v>30</v>
      </c>
    </row>
    <row r="3846" spans="1:1" x14ac:dyDescent="0.2">
      <c r="A3846">
        <v>28</v>
      </c>
    </row>
    <row r="3847" spans="1:1" x14ac:dyDescent="0.2">
      <c r="A3847">
        <v>21</v>
      </c>
    </row>
    <row r="3848" spans="1:1" x14ac:dyDescent="0.2">
      <c r="A3848">
        <v>22</v>
      </c>
    </row>
    <row r="3849" spans="1:1" x14ac:dyDescent="0.2">
      <c r="A3849">
        <v>26</v>
      </c>
    </row>
    <row r="3850" spans="1:1" x14ac:dyDescent="0.2">
      <c r="A3850">
        <v>43</v>
      </c>
    </row>
    <row r="3851" spans="1:1" x14ac:dyDescent="0.2">
      <c r="A3851">
        <v>40</v>
      </c>
    </row>
    <row r="3852" spans="1:1" x14ac:dyDescent="0.2">
      <c r="A3852">
        <v>54</v>
      </c>
    </row>
    <row r="3853" spans="1:1" x14ac:dyDescent="0.2">
      <c r="A3853">
        <v>43</v>
      </c>
    </row>
    <row r="3854" spans="1:1" x14ac:dyDescent="0.2">
      <c r="A3854">
        <v>35</v>
      </c>
    </row>
    <row r="3855" spans="1:1" x14ac:dyDescent="0.2">
      <c r="A3855">
        <v>22</v>
      </c>
    </row>
    <row r="3856" spans="1:1" x14ac:dyDescent="0.2">
      <c r="A3856">
        <v>60</v>
      </c>
    </row>
    <row r="3857" spans="1:1" x14ac:dyDescent="0.2">
      <c r="A3857">
        <v>37</v>
      </c>
    </row>
    <row r="3858" spans="1:1" x14ac:dyDescent="0.2">
      <c r="A3858">
        <v>32</v>
      </c>
    </row>
    <row r="3859" spans="1:1" x14ac:dyDescent="0.2">
      <c r="A3859">
        <v>33</v>
      </c>
    </row>
    <row r="3860" spans="1:1" x14ac:dyDescent="0.2">
      <c r="A3860">
        <v>38</v>
      </c>
    </row>
    <row r="3861" spans="1:1" x14ac:dyDescent="0.2">
      <c r="A3861">
        <v>53</v>
      </c>
    </row>
    <row r="3862" spans="1:1" x14ac:dyDescent="0.2">
      <c r="A3862">
        <v>26</v>
      </c>
    </row>
    <row r="3863" spans="1:1" x14ac:dyDescent="0.2">
      <c r="A3863">
        <v>32</v>
      </c>
    </row>
    <row r="3864" spans="1:1" x14ac:dyDescent="0.2">
      <c r="A3864">
        <v>26</v>
      </c>
    </row>
    <row r="3865" spans="1:1" x14ac:dyDescent="0.2">
      <c r="A3865">
        <v>61</v>
      </c>
    </row>
    <row r="3866" spans="1:1" x14ac:dyDescent="0.2">
      <c r="A3866">
        <v>21</v>
      </c>
    </row>
    <row r="3867" spans="1:1" x14ac:dyDescent="0.2">
      <c r="A3867">
        <v>20</v>
      </c>
    </row>
    <row r="3868" spans="1:1" x14ac:dyDescent="0.2">
      <c r="A3868">
        <v>69</v>
      </c>
    </row>
    <row r="3869" spans="1:1" x14ac:dyDescent="0.2">
      <c r="A3869">
        <v>31</v>
      </c>
    </row>
    <row r="3870" spans="1:1" x14ac:dyDescent="0.2">
      <c r="A3870">
        <v>26</v>
      </c>
    </row>
    <row r="3871" spans="1:1" x14ac:dyDescent="0.2">
      <c r="A3871">
        <v>30</v>
      </c>
    </row>
    <row r="3872" spans="1:1" x14ac:dyDescent="0.2">
      <c r="A3872">
        <v>38</v>
      </c>
    </row>
    <row r="3873" spans="1:1" x14ac:dyDescent="0.2">
      <c r="A3873">
        <v>21</v>
      </c>
    </row>
    <row r="3874" spans="1:1" x14ac:dyDescent="0.2">
      <c r="A3874">
        <v>54</v>
      </c>
    </row>
    <row r="3875" spans="1:1" x14ac:dyDescent="0.2">
      <c r="A3875">
        <v>29</v>
      </c>
    </row>
    <row r="3876" spans="1:1" x14ac:dyDescent="0.2">
      <c r="A3876">
        <v>32</v>
      </c>
    </row>
    <row r="3877" spans="1:1" x14ac:dyDescent="0.2">
      <c r="A3877">
        <v>24</v>
      </c>
    </row>
    <row r="3878" spans="1:1" x14ac:dyDescent="0.2">
      <c r="A3878">
        <v>23</v>
      </c>
    </row>
    <row r="3879" spans="1:1" x14ac:dyDescent="0.2">
      <c r="A3879">
        <v>26</v>
      </c>
    </row>
    <row r="3880" spans="1:1" x14ac:dyDescent="0.2">
      <c r="A3880">
        <v>41</v>
      </c>
    </row>
    <row r="3881" spans="1:1" x14ac:dyDescent="0.2">
      <c r="A3881">
        <v>45</v>
      </c>
    </row>
    <row r="3882" spans="1:1" x14ac:dyDescent="0.2">
      <c r="A3882">
        <v>31</v>
      </c>
    </row>
    <row r="3883" spans="1:1" x14ac:dyDescent="0.2">
      <c r="A3883">
        <v>22</v>
      </c>
    </row>
    <row r="3884" spans="1:1" x14ac:dyDescent="0.2">
      <c r="A3884">
        <v>64</v>
      </c>
    </row>
    <row r="3885" spans="1:1" x14ac:dyDescent="0.2">
      <c r="A3885">
        <v>54</v>
      </c>
    </row>
    <row r="3886" spans="1:1" x14ac:dyDescent="0.2">
      <c r="A3886">
        <v>50</v>
      </c>
    </row>
    <row r="3887" spans="1:1" x14ac:dyDescent="0.2">
      <c r="A3887">
        <v>40</v>
      </c>
    </row>
    <row r="3888" spans="1:1" x14ac:dyDescent="0.2">
      <c r="A3888">
        <v>19</v>
      </c>
    </row>
    <row r="3889" spans="1:1" x14ac:dyDescent="0.2">
      <c r="A3889">
        <v>50</v>
      </c>
    </row>
    <row r="3890" spans="1:1" x14ac:dyDescent="0.2">
      <c r="A3890">
        <v>32</v>
      </c>
    </row>
    <row r="3891" spans="1:1" x14ac:dyDescent="0.2">
      <c r="A3891">
        <v>37</v>
      </c>
    </row>
    <row r="3892" spans="1:1" x14ac:dyDescent="0.2">
      <c r="A3892">
        <v>21</v>
      </c>
    </row>
    <row r="3893" spans="1:1" x14ac:dyDescent="0.2">
      <c r="A3893">
        <v>31</v>
      </c>
    </row>
    <row r="3894" spans="1:1" x14ac:dyDescent="0.2">
      <c r="A3894">
        <v>50</v>
      </c>
    </row>
    <row r="3895" spans="1:1" x14ac:dyDescent="0.2">
      <c r="A3895">
        <v>39</v>
      </c>
    </row>
    <row r="3896" spans="1:1" x14ac:dyDescent="0.2">
      <c r="A3896">
        <v>47</v>
      </c>
    </row>
    <row r="3897" spans="1:1" x14ac:dyDescent="0.2">
      <c r="A3897">
        <v>23</v>
      </c>
    </row>
    <row r="3898" spans="1:1" x14ac:dyDescent="0.2">
      <c r="A3898">
        <v>30</v>
      </c>
    </row>
    <row r="3899" spans="1:1" x14ac:dyDescent="0.2">
      <c r="A3899">
        <v>53</v>
      </c>
    </row>
    <row r="3900" spans="1:1" x14ac:dyDescent="0.2">
      <c r="A3900">
        <v>30</v>
      </c>
    </row>
    <row r="3901" spans="1:1" x14ac:dyDescent="0.2">
      <c r="A3901">
        <v>35</v>
      </c>
    </row>
    <row r="3902" spans="1:1" x14ac:dyDescent="0.2">
      <c r="A3902">
        <v>21</v>
      </c>
    </row>
    <row r="3903" spans="1:1" x14ac:dyDescent="0.2">
      <c r="A3903">
        <v>26</v>
      </c>
    </row>
    <row r="3904" spans="1:1" x14ac:dyDescent="0.2">
      <c r="A3904">
        <v>30</v>
      </c>
    </row>
    <row r="3905" spans="1:1" x14ac:dyDescent="0.2">
      <c r="A3905">
        <v>59</v>
      </c>
    </row>
    <row r="3906" spans="1:1" x14ac:dyDescent="0.2">
      <c r="A3906">
        <v>35</v>
      </c>
    </row>
    <row r="3907" spans="1:1" x14ac:dyDescent="0.2">
      <c r="A3907">
        <v>29</v>
      </c>
    </row>
    <row r="3908" spans="1:1" x14ac:dyDescent="0.2">
      <c r="A3908">
        <v>67</v>
      </c>
    </row>
    <row r="3909" spans="1:1" x14ac:dyDescent="0.2">
      <c r="A3909">
        <v>26</v>
      </c>
    </row>
    <row r="3910" spans="1:1" x14ac:dyDescent="0.2">
      <c r="A3910">
        <v>30</v>
      </c>
    </row>
    <row r="3911" spans="1:1" x14ac:dyDescent="0.2">
      <c r="A3911">
        <v>25</v>
      </c>
    </row>
    <row r="3912" spans="1:1" x14ac:dyDescent="0.2">
      <c r="A3912">
        <v>45</v>
      </c>
    </row>
    <row r="3913" spans="1:1" x14ac:dyDescent="0.2">
      <c r="A3913">
        <v>35</v>
      </c>
    </row>
    <row r="3914" spans="1:1" x14ac:dyDescent="0.2">
      <c r="A3914">
        <v>27</v>
      </c>
    </row>
    <row r="3915" spans="1:1" x14ac:dyDescent="0.2">
      <c r="A3915">
        <v>24</v>
      </c>
    </row>
    <row r="3916" spans="1:1" x14ac:dyDescent="0.2">
      <c r="A3916">
        <v>32</v>
      </c>
    </row>
    <row r="3917" spans="1:1" x14ac:dyDescent="0.2">
      <c r="A3917">
        <v>31</v>
      </c>
    </row>
    <row r="3918" spans="1:1" x14ac:dyDescent="0.2">
      <c r="A3918">
        <v>22</v>
      </c>
    </row>
    <row r="3919" spans="1:1" x14ac:dyDescent="0.2">
      <c r="A3919">
        <v>41</v>
      </c>
    </row>
    <row r="3920" spans="1:1" x14ac:dyDescent="0.2">
      <c r="A3920">
        <v>46</v>
      </c>
    </row>
    <row r="3921" spans="1:1" x14ac:dyDescent="0.2">
      <c r="A3921">
        <v>27</v>
      </c>
    </row>
    <row r="3922" spans="1:1" x14ac:dyDescent="0.2">
      <c r="A3922">
        <v>28</v>
      </c>
    </row>
    <row r="3923" spans="1:1" x14ac:dyDescent="0.2">
      <c r="A3923">
        <v>51</v>
      </c>
    </row>
    <row r="3924" spans="1:1" x14ac:dyDescent="0.2">
      <c r="A3924">
        <v>56</v>
      </c>
    </row>
    <row r="3925" spans="1:1" x14ac:dyDescent="0.2">
      <c r="A3925">
        <v>37</v>
      </c>
    </row>
    <row r="3926" spans="1:1" x14ac:dyDescent="0.2">
      <c r="A3926">
        <v>22</v>
      </c>
    </row>
    <row r="3927" spans="1:1" x14ac:dyDescent="0.2">
      <c r="A3927">
        <v>34</v>
      </c>
    </row>
    <row r="3928" spans="1:1" x14ac:dyDescent="0.2">
      <c r="A3928">
        <v>33</v>
      </c>
    </row>
    <row r="3929" spans="1:1" x14ac:dyDescent="0.2">
      <c r="A3929">
        <v>42</v>
      </c>
    </row>
    <row r="3930" spans="1:1" x14ac:dyDescent="0.2">
      <c r="A3930">
        <v>19</v>
      </c>
    </row>
    <row r="3931" spans="1:1" x14ac:dyDescent="0.2">
      <c r="A3931">
        <v>45</v>
      </c>
    </row>
    <row r="3932" spans="1:1" x14ac:dyDescent="0.2">
      <c r="A3932">
        <v>34</v>
      </c>
    </row>
    <row r="3933" spans="1:1" x14ac:dyDescent="0.2">
      <c r="A3933">
        <v>32</v>
      </c>
    </row>
    <row r="3934" spans="1:1" x14ac:dyDescent="0.2">
      <c r="A3934">
        <v>33</v>
      </c>
    </row>
    <row r="3935" spans="1:1" x14ac:dyDescent="0.2">
      <c r="A3935">
        <v>52</v>
      </c>
    </row>
    <row r="3936" spans="1:1" x14ac:dyDescent="0.2">
      <c r="A3936">
        <v>21</v>
      </c>
    </row>
    <row r="3937" spans="1:1" x14ac:dyDescent="0.2">
      <c r="A3937">
        <v>43</v>
      </c>
    </row>
    <row r="3938" spans="1:1" x14ac:dyDescent="0.2">
      <c r="A3938">
        <v>23</v>
      </c>
    </row>
    <row r="3939" spans="1:1" x14ac:dyDescent="0.2">
      <c r="A3939">
        <v>33</v>
      </c>
    </row>
    <row r="3940" spans="1:1" x14ac:dyDescent="0.2">
      <c r="A3940">
        <v>26</v>
      </c>
    </row>
    <row r="3941" spans="1:1" x14ac:dyDescent="0.2">
      <c r="A3941">
        <v>20</v>
      </c>
    </row>
    <row r="3942" spans="1:1" x14ac:dyDescent="0.2">
      <c r="A3942">
        <v>37</v>
      </c>
    </row>
    <row r="3943" spans="1:1" x14ac:dyDescent="0.2">
      <c r="A3943">
        <v>38</v>
      </c>
    </row>
    <row r="3944" spans="1:1" x14ac:dyDescent="0.2">
      <c r="A3944">
        <v>25</v>
      </c>
    </row>
    <row r="3945" spans="1:1" x14ac:dyDescent="0.2">
      <c r="A3945">
        <v>35</v>
      </c>
    </row>
    <row r="3946" spans="1:1" x14ac:dyDescent="0.2">
      <c r="A3946">
        <v>25</v>
      </c>
    </row>
    <row r="3947" spans="1:1" x14ac:dyDescent="0.2">
      <c r="A3947">
        <v>27</v>
      </c>
    </row>
    <row r="3948" spans="1:1" x14ac:dyDescent="0.2">
      <c r="A3948">
        <v>40</v>
      </c>
    </row>
    <row r="3949" spans="1:1" x14ac:dyDescent="0.2">
      <c r="A3949">
        <v>21</v>
      </c>
    </row>
    <row r="3950" spans="1:1" x14ac:dyDescent="0.2">
      <c r="A3950">
        <v>37</v>
      </c>
    </row>
    <row r="3951" spans="1:1" x14ac:dyDescent="0.2">
      <c r="A3951">
        <v>38</v>
      </c>
    </row>
    <row r="3952" spans="1:1" x14ac:dyDescent="0.2">
      <c r="A3952">
        <v>30</v>
      </c>
    </row>
    <row r="3953" spans="1:1" x14ac:dyDescent="0.2">
      <c r="A3953">
        <v>37</v>
      </c>
    </row>
    <row r="3954" spans="1:1" x14ac:dyDescent="0.2">
      <c r="A3954">
        <v>51</v>
      </c>
    </row>
    <row r="3955" spans="1:1" x14ac:dyDescent="0.2">
      <c r="A3955">
        <v>31</v>
      </c>
    </row>
    <row r="3956" spans="1:1" x14ac:dyDescent="0.2">
      <c r="A3956">
        <v>34</v>
      </c>
    </row>
    <row r="3957" spans="1:1" x14ac:dyDescent="0.2">
      <c r="A3957">
        <v>22</v>
      </c>
    </row>
    <row r="3958" spans="1:1" x14ac:dyDescent="0.2">
      <c r="A3958">
        <v>24</v>
      </c>
    </row>
    <row r="3959" spans="1:1" x14ac:dyDescent="0.2">
      <c r="A3959">
        <v>44</v>
      </c>
    </row>
    <row r="3960" spans="1:1" x14ac:dyDescent="0.2">
      <c r="A3960">
        <v>32</v>
      </c>
    </row>
    <row r="3961" spans="1:1" x14ac:dyDescent="0.2">
      <c r="A3961">
        <v>30</v>
      </c>
    </row>
    <row r="3962" spans="1:1" x14ac:dyDescent="0.2">
      <c r="A3962">
        <v>40</v>
      </c>
    </row>
    <row r="3963" spans="1:1" x14ac:dyDescent="0.2">
      <c r="A3963">
        <v>27</v>
      </c>
    </row>
    <row r="3964" spans="1:1" x14ac:dyDescent="0.2">
      <c r="A3964">
        <v>49</v>
      </c>
    </row>
    <row r="3965" spans="1:1" x14ac:dyDescent="0.2">
      <c r="A3965">
        <v>58</v>
      </c>
    </row>
    <row r="3966" spans="1:1" x14ac:dyDescent="0.2">
      <c r="A3966">
        <v>67</v>
      </c>
    </row>
    <row r="3967" spans="1:1" x14ac:dyDescent="0.2">
      <c r="A3967">
        <v>59</v>
      </c>
    </row>
    <row r="3968" spans="1:1" x14ac:dyDescent="0.2">
      <c r="A3968">
        <v>37</v>
      </c>
    </row>
    <row r="3969" spans="1:1" x14ac:dyDescent="0.2">
      <c r="A3969">
        <v>24</v>
      </c>
    </row>
    <row r="3970" spans="1:1" x14ac:dyDescent="0.2">
      <c r="A3970">
        <v>21</v>
      </c>
    </row>
    <row r="3971" spans="1:1" x14ac:dyDescent="0.2">
      <c r="A3971">
        <v>34</v>
      </c>
    </row>
    <row r="3972" spans="1:1" x14ac:dyDescent="0.2">
      <c r="A3972">
        <v>35</v>
      </c>
    </row>
    <row r="3973" spans="1:1" x14ac:dyDescent="0.2">
      <c r="A3973">
        <v>31</v>
      </c>
    </row>
    <row r="3974" spans="1:1" x14ac:dyDescent="0.2">
      <c r="A3974">
        <v>50</v>
      </c>
    </row>
    <row r="3975" spans="1:1" x14ac:dyDescent="0.2">
      <c r="A3975">
        <v>30</v>
      </c>
    </row>
    <row r="3976" spans="1:1" x14ac:dyDescent="0.2">
      <c r="A3976">
        <v>28</v>
      </c>
    </row>
    <row r="3977" spans="1:1" x14ac:dyDescent="0.2">
      <c r="A3977">
        <v>48</v>
      </c>
    </row>
    <row r="3978" spans="1:1" x14ac:dyDescent="0.2">
      <c r="A3978">
        <v>55</v>
      </c>
    </row>
    <row r="3979" spans="1:1" x14ac:dyDescent="0.2">
      <c r="A3979">
        <v>24</v>
      </c>
    </row>
    <row r="3980" spans="1:1" x14ac:dyDescent="0.2">
      <c r="A3980">
        <v>42</v>
      </c>
    </row>
    <row r="3981" spans="1:1" x14ac:dyDescent="0.2">
      <c r="A3981">
        <v>34</v>
      </c>
    </row>
    <row r="3982" spans="1:1" x14ac:dyDescent="0.2">
      <c r="A3982">
        <v>43</v>
      </c>
    </row>
    <row r="3983" spans="1:1" x14ac:dyDescent="0.2">
      <c r="A3983">
        <v>44</v>
      </c>
    </row>
    <row r="3984" spans="1:1" x14ac:dyDescent="0.2">
      <c r="A3984">
        <v>29</v>
      </c>
    </row>
    <row r="3985" spans="1:1" x14ac:dyDescent="0.2">
      <c r="A3985">
        <v>25</v>
      </c>
    </row>
    <row r="3986" spans="1:1" x14ac:dyDescent="0.2">
      <c r="A3986">
        <v>29</v>
      </c>
    </row>
    <row r="3987" spans="1:1" x14ac:dyDescent="0.2">
      <c r="A3987">
        <v>32</v>
      </c>
    </row>
    <row r="3988" spans="1:1" x14ac:dyDescent="0.2">
      <c r="A3988">
        <v>25</v>
      </c>
    </row>
    <row r="3989" spans="1:1" x14ac:dyDescent="0.2">
      <c r="A3989">
        <v>32</v>
      </c>
    </row>
    <row r="3990" spans="1:1" x14ac:dyDescent="0.2">
      <c r="A3990">
        <v>96</v>
      </c>
    </row>
    <row r="3991" spans="1:1" x14ac:dyDescent="0.2">
      <c r="A3991">
        <v>35</v>
      </c>
    </row>
    <row r="3992" spans="1:1" x14ac:dyDescent="0.2">
      <c r="A3992">
        <v>29</v>
      </c>
    </row>
    <row r="3993" spans="1:1" x14ac:dyDescent="0.2">
      <c r="A3993">
        <v>27</v>
      </c>
    </row>
    <row r="3994" spans="1:1" x14ac:dyDescent="0.2">
      <c r="A3994">
        <v>41</v>
      </c>
    </row>
    <row r="3995" spans="1:1" x14ac:dyDescent="0.2">
      <c r="A3995">
        <v>31</v>
      </c>
    </row>
    <row r="3996" spans="1:1" x14ac:dyDescent="0.2">
      <c r="A3996">
        <v>24</v>
      </c>
    </row>
    <row r="3997" spans="1:1" x14ac:dyDescent="0.2">
      <c r="A3997">
        <v>49</v>
      </c>
    </row>
    <row r="3998" spans="1:1" x14ac:dyDescent="0.2">
      <c r="A3998">
        <v>34</v>
      </c>
    </row>
    <row r="3999" spans="1:1" x14ac:dyDescent="0.2">
      <c r="A3999">
        <v>48</v>
      </c>
    </row>
    <row r="4000" spans="1:1" x14ac:dyDescent="0.2">
      <c r="A4000">
        <v>41</v>
      </c>
    </row>
    <row r="4001" spans="1:1" x14ac:dyDescent="0.2">
      <c r="A4001">
        <v>26</v>
      </c>
    </row>
    <row r="4002" spans="1:1" x14ac:dyDescent="0.2">
      <c r="A4002">
        <v>42</v>
      </c>
    </row>
    <row r="4003" spans="1:1" x14ac:dyDescent="0.2">
      <c r="A4003">
        <v>29</v>
      </c>
    </row>
    <row r="4004" spans="1:1" x14ac:dyDescent="0.2">
      <c r="A4004">
        <v>26</v>
      </c>
    </row>
    <row r="4005" spans="1:1" x14ac:dyDescent="0.2">
      <c r="A4005">
        <v>27</v>
      </c>
    </row>
    <row r="4006" spans="1:1" x14ac:dyDescent="0.2">
      <c r="A4006">
        <v>35</v>
      </c>
    </row>
    <row r="4007" spans="1:1" x14ac:dyDescent="0.2">
      <c r="A4007">
        <v>54</v>
      </c>
    </row>
    <row r="4008" spans="1:1" x14ac:dyDescent="0.2">
      <c r="A4008">
        <v>24</v>
      </c>
    </row>
    <row r="4009" spans="1:1" x14ac:dyDescent="0.2">
      <c r="A4009">
        <v>42</v>
      </c>
    </row>
    <row r="4010" spans="1:1" x14ac:dyDescent="0.2">
      <c r="A4010">
        <v>25</v>
      </c>
    </row>
    <row r="4011" spans="1:1" x14ac:dyDescent="0.2">
      <c r="A4011">
        <v>20</v>
      </c>
    </row>
    <row r="4012" spans="1:1" x14ac:dyDescent="0.2">
      <c r="A4012">
        <v>27</v>
      </c>
    </row>
    <row r="4013" spans="1:1" x14ac:dyDescent="0.2">
      <c r="A4013">
        <v>21</v>
      </c>
    </row>
    <row r="4014" spans="1:1" x14ac:dyDescent="0.2">
      <c r="A4014">
        <v>27</v>
      </c>
    </row>
    <row r="4015" spans="1:1" x14ac:dyDescent="0.2">
      <c r="A4015">
        <v>34</v>
      </c>
    </row>
    <row r="4016" spans="1:1" x14ac:dyDescent="0.2">
      <c r="A4016">
        <v>26</v>
      </c>
    </row>
    <row r="4017" spans="1:1" x14ac:dyDescent="0.2">
      <c r="A4017">
        <v>27</v>
      </c>
    </row>
    <row r="4018" spans="1:1" x14ac:dyDescent="0.2">
      <c r="A4018">
        <v>64</v>
      </c>
    </row>
    <row r="4019" spans="1:1" x14ac:dyDescent="0.2">
      <c r="A4019">
        <v>54</v>
      </c>
    </row>
    <row r="4020" spans="1:1" x14ac:dyDescent="0.2">
      <c r="A4020">
        <v>29</v>
      </c>
    </row>
    <row r="4021" spans="1:1" x14ac:dyDescent="0.2">
      <c r="A4021">
        <v>29</v>
      </c>
    </row>
    <row r="4022" spans="1:1" x14ac:dyDescent="0.2">
      <c r="A4022">
        <v>39</v>
      </c>
    </row>
    <row r="4023" spans="1:1" x14ac:dyDescent="0.2">
      <c r="A4023">
        <v>22</v>
      </c>
    </row>
    <row r="4024" spans="1:1" x14ac:dyDescent="0.2">
      <c r="A4024">
        <v>33</v>
      </c>
    </row>
    <row r="4025" spans="1:1" x14ac:dyDescent="0.2">
      <c r="A4025">
        <v>25</v>
      </c>
    </row>
    <row r="4026" spans="1:1" x14ac:dyDescent="0.2">
      <c r="A4026">
        <v>21</v>
      </c>
    </row>
    <row r="4027" spans="1:1" x14ac:dyDescent="0.2">
      <c r="A4027">
        <v>40</v>
      </c>
    </row>
    <row r="4028" spans="1:1" x14ac:dyDescent="0.2">
      <c r="A4028">
        <v>25</v>
      </c>
    </row>
    <row r="4029" spans="1:1" x14ac:dyDescent="0.2">
      <c r="A4029">
        <v>35</v>
      </c>
    </row>
    <row r="4030" spans="1:1" x14ac:dyDescent="0.2">
      <c r="A4030">
        <v>28</v>
      </c>
    </row>
    <row r="4031" spans="1:1" x14ac:dyDescent="0.2">
      <c r="A4031">
        <v>57</v>
      </c>
    </row>
    <row r="4032" spans="1:1" x14ac:dyDescent="0.2">
      <c r="A4032">
        <v>53</v>
      </c>
    </row>
    <row r="4033" spans="1:1" x14ac:dyDescent="0.2">
      <c r="A4033">
        <v>28</v>
      </c>
    </row>
    <row r="4034" spans="1:1" x14ac:dyDescent="0.2">
      <c r="A4034">
        <v>26</v>
      </c>
    </row>
    <row r="4035" spans="1:1" x14ac:dyDescent="0.2">
      <c r="A4035">
        <v>52</v>
      </c>
    </row>
    <row r="4036" spans="1:1" x14ac:dyDescent="0.2">
      <c r="A4036">
        <v>30</v>
      </c>
    </row>
    <row r="4037" spans="1:1" x14ac:dyDescent="0.2">
      <c r="A4037">
        <v>31</v>
      </c>
    </row>
    <row r="4038" spans="1:1" x14ac:dyDescent="0.2">
      <c r="A4038">
        <v>24</v>
      </c>
    </row>
    <row r="4039" spans="1:1" x14ac:dyDescent="0.2">
      <c r="A4039">
        <v>45</v>
      </c>
    </row>
    <row r="4040" spans="1:1" x14ac:dyDescent="0.2">
      <c r="A4040">
        <v>33</v>
      </c>
    </row>
    <row r="4041" spans="1:1" x14ac:dyDescent="0.2">
      <c r="A4041">
        <v>26</v>
      </c>
    </row>
    <row r="4042" spans="1:1" x14ac:dyDescent="0.2">
      <c r="A4042">
        <v>28</v>
      </c>
    </row>
    <row r="4043" spans="1:1" x14ac:dyDescent="0.2">
      <c r="A4043">
        <v>57</v>
      </c>
    </row>
    <row r="4044" spans="1:1" x14ac:dyDescent="0.2">
      <c r="A4044">
        <v>21</v>
      </c>
    </row>
    <row r="4045" spans="1:1" x14ac:dyDescent="0.2">
      <c r="A4045">
        <v>25</v>
      </c>
    </row>
    <row r="4046" spans="1:1" x14ac:dyDescent="0.2">
      <c r="A4046">
        <v>45</v>
      </c>
    </row>
    <row r="4047" spans="1:1" x14ac:dyDescent="0.2">
      <c r="A4047">
        <v>29</v>
      </c>
    </row>
    <row r="4048" spans="1:1" x14ac:dyDescent="0.2">
      <c r="A4048">
        <v>22</v>
      </c>
    </row>
    <row r="4049" spans="1:1" x14ac:dyDescent="0.2">
      <c r="A4049">
        <v>33</v>
      </c>
    </row>
    <row r="4050" spans="1:1" x14ac:dyDescent="0.2">
      <c r="A4050">
        <v>23</v>
      </c>
    </row>
    <row r="4051" spans="1:1" x14ac:dyDescent="0.2">
      <c r="A4051">
        <v>42</v>
      </c>
    </row>
    <row r="4052" spans="1:1" x14ac:dyDescent="0.2">
      <c r="A4052">
        <v>23</v>
      </c>
    </row>
    <row r="4053" spans="1:1" x14ac:dyDescent="0.2">
      <c r="A4053">
        <v>36</v>
      </c>
    </row>
    <row r="4054" spans="1:1" x14ac:dyDescent="0.2">
      <c r="A4054">
        <v>44</v>
      </c>
    </row>
    <row r="4055" spans="1:1" x14ac:dyDescent="0.2">
      <c r="A4055">
        <v>22</v>
      </c>
    </row>
    <row r="4056" spans="1:1" x14ac:dyDescent="0.2">
      <c r="A4056">
        <v>43</v>
      </c>
    </row>
    <row r="4057" spans="1:1" x14ac:dyDescent="0.2">
      <c r="A4057">
        <v>23</v>
      </c>
    </row>
    <row r="4058" spans="1:1" x14ac:dyDescent="0.2">
      <c r="A4058">
        <v>40</v>
      </c>
    </row>
    <row r="4059" spans="1:1" x14ac:dyDescent="0.2">
      <c r="A4059">
        <v>45</v>
      </c>
    </row>
    <row r="4060" spans="1:1" x14ac:dyDescent="0.2">
      <c r="A4060">
        <v>28</v>
      </c>
    </row>
    <row r="4061" spans="1:1" x14ac:dyDescent="0.2">
      <c r="A4061">
        <v>37</v>
      </c>
    </row>
    <row r="4062" spans="1:1" x14ac:dyDescent="0.2">
      <c r="A4062">
        <v>52</v>
      </c>
    </row>
    <row r="4063" spans="1:1" x14ac:dyDescent="0.2">
      <c r="A4063">
        <v>26</v>
      </c>
    </row>
    <row r="4064" spans="1:1" x14ac:dyDescent="0.2">
      <c r="A4064">
        <v>28</v>
      </c>
    </row>
    <row r="4065" spans="1:1" x14ac:dyDescent="0.2">
      <c r="A4065">
        <v>33</v>
      </c>
    </row>
    <row r="4066" spans="1:1" x14ac:dyDescent="0.2">
      <c r="A4066">
        <v>23</v>
      </c>
    </row>
    <row r="4067" spans="1:1" x14ac:dyDescent="0.2">
      <c r="A4067">
        <v>36</v>
      </c>
    </row>
    <row r="4068" spans="1:1" x14ac:dyDescent="0.2">
      <c r="A4068">
        <v>31</v>
      </c>
    </row>
    <row r="4069" spans="1:1" x14ac:dyDescent="0.2">
      <c r="A4069">
        <v>55</v>
      </c>
    </row>
    <row r="4070" spans="1:1" x14ac:dyDescent="0.2">
      <c r="A4070">
        <v>24</v>
      </c>
    </row>
    <row r="4071" spans="1:1" x14ac:dyDescent="0.2">
      <c r="A4071">
        <v>37</v>
      </c>
    </row>
    <row r="4072" spans="1:1" x14ac:dyDescent="0.2">
      <c r="A4072">
        <v>67</v>
      </c>
    </row>
    <row r="4073" spans="1:1" x14ac:dyDescent="0.2">
      <c r="A4073">
        <v>41</v>
      </c>
    </row>
    <row r="4074" spans="1:1" x14ac:dyDescent="0.2">
      <c r="A4074">
        <v>26</v>
      </c>
    </row>
    <row r="4075" spans="1:1" x14ac:dyDescent="0.2">
      <c r="A4075">
        <v>41</v>
      </c>
    </row>
    <row r="4076" spans="1:1" x14ac:dyDescent="0.2">
      <c r="A4076">
        <v>41</v>
      </c>
    </row>
    <row r="4077" spans="1:1" x14ac:dyDescent="0.2">
      <c r="A4077">
        <v>33</v>
      </c>
    </row>
    <row r="4078" spans="1:1" x14ac:dyDescent="0.2">
      <c r="A4078">
        <v>27</v>
      </c>
    </row>
    <row r="4079" spans="1:1" x14ac:dyDescent="0.2">
      <c r="A4079">
        <v>47</v>
      </c>
    </row>
    <row r="4080" spans="1:1" x14ac:dyDescent="0.2">
      <c r="A4080">
        <v>36</v>
      </c>
    </row>
    <row r="4081" spans="1:1" x14ac:dyDescent="0.2">
      <c r="A4081">
        <v>23</v>
      </c>
    </row>
    <row r="4082" spans="1:1" x14ac:dyDescent="0.2">
      <c r="A4082">
        <v>27</v>
      </c>
    </row>
    <row r="4083" spans="1:1" x14ac:dyDescent="0.2">
      <c r="A4083">
        <v>24</v>
      </c>
    </row>
    <row r="4084" spans="1:1" x14ac:dyDescent="0.2">
      <c r="A4084">
        <v>23</v>
      </c>
    </row>
    <row r="4085" spans="1:1" x14ac:dyDescent="0.2">
      <c r="A4085">
        <v>30</v>
      </c>
    </row>
    <row r="4086" spans="1:1" x14ac:dyDescent="0.2">
      <c r="A4086">
        <v>55</v>
      </c>
    </row>
    <row r="4087" spans="1:1" x14ac:dyDescent="0.2">
      <c r="A4087">
        <v>26</v>
      </c>
    </row>
    <row r="4088" spans="1:1" x14ac:dyDescent="0.2">
      <c r="A4088">
        <v>41</v>
      </c>
    </row>
    <row r="4089" spans="1:1" x14ac:dyDescent="0.2">
      <c r="A4089">
        <v>35</v>
      </c>
    </row>
    <row r="4090" spans="1:1" x14ac:dyDescent="0.2">
      <c r="A4090">
        <v>32</v>
      </c>
    </row>
    <row r="4091" spans="1:1" x14ac:dyDescent="0.2">
      <c r="A4091">
        <v>21</v>
      </c>
    </row>
    <row r="4092" spans="1:1" x14ac:dyDescent="0.2">
      <c r="A4092">
        <v>34</v>
      </c>
    </row>
    <row r="4093" spans="1:1" x14ac:dyDescent="0.2">
      <c r="A4093">
        <v>32</v>
      </c>
    </row>
    <row r="4094" spans="1:1" x14ac:dyDescent="0.2">
      <c r="A4094">
        <v>23</v>
      </c>
    </row>
    <row r="4095" spans="1:1" x14ac:dyDescent="0.2">
      <c r="A4095">
        <v>20</v>
      </c>
    </row>
    <row r="4096" spans="1:1" x14ac:dyDescent="0.2">
      <c r="A4096">
        <v>45</v>
      </c>
    </row>
    <row r="4097" spans="1:1" x14ac:dyDescent="0.2">
      <c r="A4097">
        <v>70</v>
      </c>
    </row>
    <row r="4098" spans="1:1" x14ac:dyDescent="0.2">
      <c r="A4098">
        <v>35</v>
      </c>
    </row>
    <row r="4099" spans="1:1" x14ac:dyDescent="0.2">
      <c r="A4099">
        <v>26</v>
      </c>
    </row>
    <row r="4100" spans="1:1" x14ac:dyDescent="0.2">
      <c r="A4100">
        <v>20</v>
      </c>
    </row>
    <row r="4101" spans="1:1" x14ac:dyDescent="0.2">
      <c r="A4101">
        <v>24</v>
      </c>
    </row>
    <row r="4102" spans="1:1" x14ac:dyDescent="0.2">
      <c r="A4102">
        <v>31</v>
      </c>
    </row>
    <row r="4103" spans="1:1" x14ac:dyDescent="0.2">
      <c r="A4103">
        <v>22</v>
      </c>
    </row>
    <row r="4104" spans="1:1" x14ac:dyDescent="0.2">
      <c r="A4104">
        <v>30</v>
      </c>
    </row>
    <row r="4105" spans="1:1" x14ac:dyDescent="0.2">
      <c r="A4105">
        <v>55</v>
      </c>
    </row>
    <row r="4106" spans="1:1" x14ac:dyDescent="0.2">
      <c r="A4106">
        <v>33</v>
      </c>
    </row>
    <row r="4107" spans="1:1" x14ac:dyDescent="0.2">
      <c r="A4107">
        <v>44</v>
      </c>
    </row>
    <row r="4108" spans="1:1" x14ac:dyDescent="0.2">
      <c r="A4108">
        <v>29</v>
      </c>
    </row>
    <row r="4109" spans="1:1" x14ac:dyDescent="0.2">
      <c r="A4109">
        <v>41</v>
      </c>
    </row>
    <row r="4110" spans="1:1" x14ac:dyDescent="0.2">
      <c r="A4110">
        <v>41</v>
      </c>
    </row>
    <row r="4111" spans="1:1" x14ac:dyDescent="0.2">
      <c r="A4111">
        <v>58</v>
      </c>
    </row>
    <row r="4112" spans="1:1" x14ac:dyDescent="0.2">
      <c r="A4112">
        <v>56</v>
      </c>
    </row>
    <row r="4113" spans="1:1" x14ac:dyDescent="0.2">
      <c r="A4113">
        <v>21</v>
      </c>
    </row>
    <row r="4114" spans="1:1" x14ac:dyDescent="0.2">
      <c r="A4114">
        <v>58</v>
      </c>
    </row>
    <row r="4115" spans="1:1" x14ac:dyDescent="0.2">
      <c r="A4115">
        <v>44</v>
      </c>
    </row>
    <row r="4116" spans="1:1" x14ac:dyDescent="0.2">
      <c r="A4116">
        <v>26</v>
      </c>
    </row>
    <row r="4117" spans="1:1" x14ac:dyDescent="0.2">
      <c r="A4117">
        <v>36</v>
      </c>
    </row>
    <row r="4118" spans="1:1" x14ac:dyDescent="0.2">
      <c r="A4118">
        <v>48</v>
      </c>
    </row>
    <row r="4119" spans="1:1" x14ac:dyDescent="0.2">
      <c r="A4119">
        <v>27</v>
      </c>
    </row>
    <row r="4120" spans="1:1" x14ac:dyDescent="0.2">
      <c r="A4120">
        <v>56</v>
      </c>
    </row>
    <row r="4121" spans="1:1" x14ac:dyDescent="0.2">
      <c r="A4121">
        <v>39</v>
      </c>
    </row>
    <row r="4122" spans="1:1" x14ac:dyDescent="0.2">
      <c r="A4122">
        <v>31</v>
      </c>
    </row>
    <row r="4123" spans="1:1" x14ac:dyDescent="0.2">
      <c r="A4123">
        <v>25</v>
      </c>
    </row>
    <row r="4124" spans="1:1" x14ac:dyDescent="0.2">
      <c r="A4124">
        <v>51</v>
      </c>
    </row>
    <row r="4125" spans="1:1" x14ac:dyDescent="0.2">
      <c r="A4125">
        <v>45</v>
      </c>
    </row>
    <row r="4126" spans="1:1" x14ac:dyDescent="0.2">
      <c r="A4126">
        <v>28</v>
      </c>
    </row>
    <row r="4127" spans="1:1" x14ac:dyDescent="0.2">
      <c r="A4127">
        <v>30</v>
      </c>
    </row>
    <row r="4128" spans="1:1" x14ac:dyDescent="0.2">
      <c r="A4128">
        <v>19</v>
      </c>
    </row>
    <row r="4129" spans="1:1" x14ac:dyDescent="0.2">
      <c r="A4129">
        <v>20</v>
      </c>
    </row>
    <row r="4130" spans="1:1" x14ac:dyDescent="0.2">
      <c r="A4130">
        <v>32</v>
      </c>
    </row>
    <row r="4131" spans="1:1" x14ac:dyDescent="0.2">
      <c r="A4131">
        <v>57</v>
      </c>
    </row>
    <row r="4132" spans="1:1" x14ac:dyDescent="0.2">
      <c r="A4132">
        <v>25</v>
      </c>
    </row>
    <row r="4133" spans="1:1" x14ac:dyDescent="0.2">
      <c r="A4133">
        <v>58</v>
      </c>
    </row>
    <row r="4134" spans="1:1" x14ac:dyDescent="0.2">
      <c r="A4134">
        <v>20</v>
      </c>
    </row>
    <row r="4135" spans="1:1" x14ac:dyDescent="0.2">
      <c r="A4135">
        <v>51</v>
      </c>
    </row>
    <row r="4136" spans="1:1" x14ac:dyDescent="0.2">
      <c r="A4136">
        <v>27</v>
      </c>
    </row>
    <row r="4137" spans="1:1" x14ac:dyDescent="0.2">
      <c r="A4137">
        <v>26</v>
      </c>
    </row>
    <row r="4138" spans="1:1" x14ac:dyDescent="0.2">
      <c r="A4138">
        <v>23</v>
      </c>
    </row>
    <row r="4139" spans="1:1" x14ac:dyDescent="0.2">
      <c r="A4139">
        <v>53</v>
      </c>
    </row>
    <row r="4140" spans="1:1" x14ac:dyDescent="0.2">
      <c r="A4140">
        <v>35</v>
      </c>
    </row>
    <row r="4141" spans="1:1" x14ac:dyDescent="0.2">
      <c r="A4141">
        <v>41</v>
      </c>
    </row>
    <row r="4142" spans="1:1" x14ac:dyDescent="0.2">
      <c r="A4142">
        <v>37</v>
      </c>
    </row>
    <row r="4143" spans="1:1" x14ac:dyDescent="0.2">
      <c r="A4143">
        <v>27</v>
      </c>
    </row>
    <row r="4144" spans="1:1" x14ac:dyDescent="0.2">
      <c r="A4144">
        <v>48</v>
      </c>
    </row>
    <row r="4145" spans="1:1" x14ac:dyDescent="0.2">
      <c r="A4145">
        <v>21</v>
      </c>
    </row>
    <row r="4146" spans="1:1" x14ac:dyDescent="0.2">
      <c r="A4146">
        <v>19</v>
      </c>
    </row>
    <row r="4147" spans="1:1" x14ac:dyDescent="0.2">
      <c r="A4147">
        <v>21</v>
      </c>
    </row>
    <row r="4148" spans="1:1" x14ac:dyDescent="0.2">
      <c r="A4148">
        <v>36</v>
      </c>
    </row>
    <row r="4149" spans="1:1" x14ac:dyDescent="0.2">
      <c r="A4149">
        <v>20</v>
      </c>
    </row>
    <row r="4150" spans="1:1" x14ac:dyDescent="0.2">
      <c r="A4150">
        <v>57</v>
      </c>
    </row>
    <row r="4151" spans="1:1" x14ac:dyDescent="0.2">
      <c r="A4151">
        <v>26</v>
      </c>
    </row>
    <row r="4152" spans="1:1" x14ac:dyDescent="0.2">
      <c r="A4152">
        <v>29</v>
      </c>
    </row>
    <row r="4153" spans="1:1" x14ac:dyDescent="0.2">
      <c r="A4153">
        <v>29</v>
      </c>
    </row>
    <row r="4154" spans="1:1" x14ac:dyDescent="0.2">
      <c r="A4154">
        <v>41</v>
      </c>
    </row>
    <row r="4155" spans="1:1" x14ac:dyDescent="0.2">
      <c r="A4155">
        <v>52</v>
      </c>
    </row>
    <row r="4156" spans="1:1" x14ac:dyDescent="0.2">
      <c r="A4156">
        <v>23</v>
      </c>
    </row>
    <row r="4157" spans="1:1" x14ac:dyDescent="0.2">
      <c r="A4157">
        <v>33</v>
      </c>
    </row>
    <row r="4158" spans="1:1" x14ac:dyDescent="0.2">
      <c r="A4158">
        <v>22</v>
      </c>
    </row>
    <row r="4159" spans="1:1" x14ac:dyDescent="0.2">
      <c r="A4159">
        <v>19</v>
      </c>
    </row>
    <row r="4160" spans="1:1" x14ac:dyDescent="0.2">
      <c r="A4160">
        <v>41</v>
      </c>
    </row>
    <row r="4161" spans="1:1" x14ac:dyDescent="0.2">
      <c r="A4161">
        <v>25</v>
      </c>
    </row>
    <row r="4162" spans="1:1" x14ac:dyDescent="0.2">
      <c r="A4162">
        <v>54</v>
      </c>
    </row>
    <row r="4163" spans="1:1" x14ac:dyDescent="0.2">
      <c r="A4163">
        <v>25</v>
      </c>
    </row>
    <row r="4164" spans="1:1" x14ac:dyDescent="0.2">
      <c r="A4164">
        <v>30</v>
      </c>
    </row>
    <row r="4165" spans="1:1" x14ac:dyDescent="0.2">
      <c r="A4165">
        <v>40</v>
      </c>
    </row>
    <row r="4166" spans="1:1" x14ac:dyDescent="0.2">
      <c r="A4166">
        <v>22</v>
      </c>
    </row>
    <row r="4167" spans="1:1" x14ac:dyDescent="0.2">
      <c r="A4167">
        <v>38</v>
      </c>
    </row>
    <row r="4168" spans="1:1" x14ac:dyDescent="0.2">
      <c r="A4168">
        <v>37</v>
      </c>
    </row>
    <row r="4169" spans="1:1" x14ac:dyDescent="0.2">
      <c r="A4169">
        <v>50</v>
      </c>
    </row>
    <row r="4170" spans="1:1" x14ac:dyDescent="0.2">
      <c r="A4170">
        <v>35</v>
      </c>
    </row>
    <row r="4171" spans="1:1" x14ac:dyDescent="0.2">
      <c r="A4171">
        <v>28</v>
      </c>
    </row>
    <row r="4172" spans="1:1" x14ac:dyDescent="0.2">
      <c r="A4172">
        <v>21</v>
      </c>
    </row>
    <row r="4173" spans="1:1" x14ac:dyDescent="0.2">
      <c r="A4173">
        <v>38</v>
      </c>
    </row>
    <row r="4174" spans="1:1" x14ac:dyDescent="0.2">
      <c r="A4174">
        <v>58</v>
      </c>
    </row>
    <row r="4175" spans="1:1" x14ac:dyDescent="0.2">
      <c r="A4175">
        <v>36</v>
      </c>
    </row>
    <row r="4176" spans="1:1" x14ac:dyDescent="0.2">
      <c r="A4176">
        <v>27</v>
      </c>
    </row>
    <row r="4177" spans="1:1" x14ac:dyDescent="0.2">
      <c r="A4177">
        <v>39</v>
      </c>
    </row>
    <row r="4178" spans="1:1" x14ac:dyDescent="0.2">
      <c r="A4178">
        <v>46</v>
      </c>
    </row>
    <row r="4179" spans="1:1" x14ac:dyDescent="0.2">
      <c r="A4179">
        <v>27</v>
      </c>
    </row>
    <row r="4180" spans="1:1" x14ac:dyDescent="0.2">
      <c r="A4180">
        <v>22</v>
      </c>
    </row>
    <row r="4181" spans="1:1" x14ac:dyDescent="0.2">
      <c r="A4181">
        <v>38</v>
      </c>
    </row>
    <row r="4182" spans="1:1" x14ac:dyDescent="0.2">
      <c r="A4182">
        <v>32</v>
      </c>
    </row>
    <row r="4183" spans="1:1" x14ac:dyDescent="0.2">
      <c r="A4183">
        <v>32</v>
      </c>
    </row>
    <row r="4184" spans="1:1" x14ac:dyDescent="0.2">
      <c r="A4184">
        <v>59</v>
      </c>
    </row>
    <row r="4185" spans="1:1" x14ac:dyDescent="0.2">
      <c r="A4185">
        <v>30</v>
      </c>
    </row>
    <row r="4186" spans="1:1" x14ac:dyDescent="0.2">
      <c r="A4186">
        <v>20</v>
      </c>
    </row>
    <row r="4187" spans="1:1" x14ac:dyDescent="0.2">
      <c r="A4187">
        <v>59</v>
      </c>
    </row>
    <row r="4188" spans="1:1" x14ac:dyDescent="0.2">
      <c r="A4188">
        <v>44</v>
      </c>
    </row>
    <row r="4189" spans="1:1" x14ac:dyDescent="0.2">
      <c r="A4189">
        <v>26</v>
      </c>
    </row>
    <row r="4190" spans="1:1" x14ac:dyDescent="0.2">
      <c r="A4190">
        <v>26</v>
      </c>
    </row>
    <row r="4191" spans="1:1" x14ac:dyDescent="0.2">
      <c r="A4191">
        <v>30</v>
      </c>
    </row>
    <row r="4192" spans="1:1" x14ac:dyDescent="0.2">
      <c r="A4192">
        <v>35</v>
      </c>
    </row>
    <row r="4193" spans="1:1" x14ac:dyDescent="0.2">
      <c r="A4193">
        <v>25</v>
      </c>
    </row>
    <row r="4194" spans="1:1" x14ac:dyDescent="0.2">
      <c r="A4194">
        <v>44</v>
      </c>
    </row>
    <row r="4195" spans="1:1" x14ac:dyDescent="0.2">
      <c r="A4195">
        <v>40</v>
      </c>
    </row>
    <row r="4196" spans="1:1" x14ac:dyDescent="0.2">
      <c r="A4196">
        <v>31</v>
      </c>
    </row>
    <row r="4197" spans="1:1" x14ac:dyDescent="0.2">
      <c r="A4197">
        <v>32</v>
      </c>
    </row>
    <row r="4198" spans="1:1" x14ac:dyDescent="0.2">
      <c r="A4198">
        <v>47</v>
      </c>
    </row>
    <row r="4199" spans="1:1" x14ac:dyDescent="0.2">
      <c r="A4199">
        <v>37</v>
      </c>
    </row>
    <row r="4200" spans="1:1" x14ac:dyDescent="0.2">
      <c r="A4200">
        <v>22</v>
      </c>
    </row>
    <row r="4201" spans="1:1" x14ac:dyDescent="0.2">
      <c r="A4201">
        <v>33</v>
      </c>
    </row>
    <row r="4202" spans="1:1" x14ac:dyDescent="0.2">
      <c r="A4202">
        <v>22</v>
      </c>
    </row>
    <row r="4203" spans="1:1" x14ac:dyDescent="0.2">
      <c r="A4203">
        <v>38</v>
      </c>
    </row>
    <row r="4204" spans="1:1" x14ac:dyDescent="0.2">
      <c r="A4204">
        <v>34</v>
      </c>
    </row>
    <row r="4205" spans="1:1" x14ac:dyDescent="0.2">
      <c r="A4205">
        <v>30</v>
      </c>
    </row>
    <row r="4206" spans="1:1" x14ac:dyDescent="0.2">
      <c r="A4206">
        <v>38</v>
      </c>
    </row>
    <row r="4207" spans="1:1" x14ac:dyDescent="0.2">
      <c r="A4207">
        <v>35</v>
      </c>
    </row>
    <row r="4208" spans="1:1" x14ac:dyDescent="0.2">
      <c r="A4208">
        <v>36</v>
      </c>
    </row>
    <row r="4209" spans="1:1" x14ac:dyDescent="0.2">
      <c r="A4209">
        <v>34</v>
      </c>
    </row>
    <row r="4210" spans="1:1" x14ac:dyDescent="0.2">
      <c r="A4210">
        <v>30</v>
      </c>
    </row>
    <row r="4211" spans="1:1" x14ac:dyDescent="0.2">
      <c r="A4211">
        <v>20</v>
      </c>
    </row>
    <row r="4212" spans="1:1" x14ac:dyDescent="0.2">
      <c r="A4212">
        <v>46</v>
      </c>
    </row>
    <row r="4213" spans="1:1" x14ac:dyDescent="0.2">
      <c r="A4213">
        <v>22</v>
      </c>
    </row>
    <row r="4214" spans="1:1" x14ac:dyDescent="0.2">
      <c r="A4214">
        <v>25</v>
      </c>
    </row>
    <row r="4215" spans="1:1" x14ac:dyDescent="0.2">
      <c r="A4215">
        <v>43</v>
      </c>
    </row>
    <row r="4216" spans="1:1" x14ac:dyDescent="0.2">
      <c r="A4216">
        <v>20</v>
      </c>
    </row>
    <row r="4217" spans="1:1" x14ac:dyDescent="0.2">
      <c r="A4217">
        <v>27</v>
      </c>
    </row>
    <row r="4218" spans="1:1" x14ac:dyDescent="0.2">
      <c r="A4218">
        <v>35</v>
      </c>
    </row>
    <row r="4219" spans="1:1" x14ac:dyDescent="0.2">
      <c r="A4219">
        <v>46</v>
      </c>
    </row>
    <row r="4220" spans="1:1" x14ac:dyDescent="0.2">
      <c r="A4220">
        <v>35</v>
      </c>
    </row>
    <row r="4221" spans="1:1" x14ac:dyDescent="0.2">
      <c r="A4221">
        <v>20</v>
      </c>
    </row>
    <row r="4222" spans="1:1" x14ac:dyDescent="0.2">
      <c r="A4222">
        <v>22</v>
      </c>
    </row>
    <row r="4223" spans="1:1" x14ac:dyDescent="0.2">
      <c r="A4223">
        <v>40</v>
      </c>
    </row>
    <row r="4224" spans="1:1" x14ac:dyDescent="0.2">
      <c r="A4224">
        <v>30</v>
      </c>
    </row>
    <row r="4225" spans="1:1" x14ac:dyDescent="0.2">
      <c r="A4225">
        <v>49</v>
      </c>
    </row>
    <row r="4226" spans="1:1" x14ac:dyDescent="0.2">
      <c r="A4226">
        <v>34</v>
      </c>
    </row>
    <row r="4227" spans="1:1" x14ac:dyDescent="0.2">
      <c r="A4227">
        <v>31</v>
      </c>
    </row>
    <row r="4228" spans="1:1" x14ac:dyDescent="0.2">
      <c r="A4228">
        <v>32</v>
      </c>
    </row>
    <row r="4229" spans="1:1" x14ac:dyDescent="0.2">
      <c r="A4229">
        <v>31</v>
      </c>
    </row>
    <row r="4230" spans="1:1" x14ac:dyDescent="0.2">
      <c r="A4230">
        <v>22</v>
      </c>
    </row>
    <row r="4231" spans="1:1" x14ac:dyDescent="0.2">
      <c r="A4231">
        <v>31</v>
      </c>
    </row>
    <row r="4232" spans="1:1" x14ac:dyDescent="0.2">
      <c r="A4232">
        <v>29</v>
      </c>
    </row>
    <row r="4233" spans="1:1" x14ac:dyDescent="0.2">
      <c r="A4233">
        <v>36</v>
      </c>
    </row>
    <row r="4234" spans="1:1" x14ac:dyDescent="0.2">
      <c r="A4234">
        <v>39</v>
      </c>
    </row>
    <row r="4235" spans="1:1" x14ac:dyDescent="0.2">
      <c r="A4235">
        <v>60</v>
      </c>
    </row>
    <row r="4236" spans="1:1" x14ac:dyDescent="0.2">
      <c r="A4236">
        <v>51</v>
      </c>
    </row>
    <row r="4237" spans="1:1" x14ac:dyDescent="0.2">
      <c r="A4237">
        <v>35</v>
      </c>
    </row>
    <row r="4238" spans="1:1" x14ac:dyDescent="0.2">
      <c r="A4238">
        <v>31</v>
      </c>
    </row>
    <row r="4239" spans="1:1" x14ac:dyDescent="0.2">
      <c r="A4239">
        <v>30</v>
      </c>
    </row>
    <row r="4240" spans="1:1" x14ac:dyDescent="0.2">
      <c r="A4240">
        <v>35</v>
      </c>
    </row>
    <row r="4241" spans="1:1" x14ac:dyDescent="0.2">
      <c r="A4241">
        <v>23</v>
      </c>
    </row>
    <row r="4242" spans="1:1" x14ac:dyDescent="0.2">
      <c r="A4242">
        <v>24</v>
      </c>
    </row>
    <row r="4243" spans="1:1" x14ac:dyDescent="0.2">
      <c r="A4243">
        <v>53</v>
      </c>
    </row>
    <row r="4244" spans="1:1" x14ac:dyDescent="0.2">
      <c r="A4244">
        <v>27</v>
      </c>
    </row>
    <row r="4245" spans="1:1" x14ac:dyDescent="0.2">
      <c r="A4245">
        <v>43</v>
      </c>
    </row>
    <row r="4246" spans="1:1" x14ac:dyDescent="0.2">
      <c r="A4246">
        <v>37</v>
      </c>
    </row>
    <row r="4247" spans="1:1" x14ac:dyDescent="0.2">
      <c r="A4247">
        <v>49</v>
      </c>
    </row>
    <row r="4248" spans="1:1" x14ac:dyDescent="0.2">
      <c r="A4248">
        <v>25</v>
      </c>
    </row>
    <row r="4249" spans="1:1" x14ac:dyDescent="0.2">
      <c r="A4249">
        <v>33</v>
      </c>
    </row>
    <row r="4250" spans="1:1" x14ac:dyDescent="0.2">
      <c r="A4250">
        <v>49</v>
      </c>
    </row>
    <row r="4251" spans="1:1" x14ac:dyDescent="0.2">
      <c r="A4251">
        <v>27</v>
      </c>
    </row>
    <row r="4252" spans="1:1" x14ac:dyDescent="0.2">
      <c r="A4252">
        <v>28</v>
      </c>
    </row>
    <row r="4253" spans="1:1" x14ac:dyDescent="0.2">
      <c r="A4253">
        <v>47</v>
      </c>
    </row>
    <row r="4254" spans="1:1" x14ac:dyDescent="0.2">
      <c r="A4254">
        <v>29</v>
      </c>
    </row>
    <row r="4255" spans="1:1" x14ac:dyDescent="0.2">
      <c r="A4255">
        <v>46</v>
      </c>
    </row>
    <row r="4256" spans="1:1" x14ac:dyDescent="0.2">
      <c r="A4256">
        <v>27</v>
      </c>
    </row>
    <row r="4257" spans="1:1" x14ac:dyDescent="0.2">
      <c r="A4257">
        <v>34</v>
      </c>
    </row>
    <row r="4258" spans="1:1" x14ac:dyDescent="0.2">
      <c r="A4258">
        <v>30</v>
      </c>
    </row>
    <row r="4259" spans="1:1" x14ac:dyDescent="0.2">
      <c r="A4259">
        <v>25</v>
      </c>
    </row>
    <row r="4260" spans="1:1" x14ac:dyDescent="0.2">
      <c r="A4260">
        <v>21</v>
      </c>
    </row>
    <row r="4261" spans="1:1" x14ac:dyDescent="0.2">
      <c r="A4261">
        <v>26</v>
      </c>
    </row>
    <row r="4262" spans="1:1" x14ac:dyDescent="0.2">
      <c r="A4262">
        <v>23</v>
      </c>
    </row>
    <row r="4263" spans="1:1" x14ac:dyDescent="0.2">
      <c r="A4263">
        <v>25</v>
      </c>
    </row>
    <row r="4264" spans="1:1" x14ac:dyDescent="0.2">
      <c r="A4264">
        <v>47</v>
      </c>
    </row>
    <row r="4265" spans="1:1" x14ac:dyDescent="0.2">
      <c r="A4265">
        <v>28</v>
      </c>
    </row>
    <row r="4266" spans="1:1" x14ac:dyDescent="0.2">
      <c r="A4266">
        <v>60</v>
      </c>
    </row>
    <row r="4267" spans="1:1" x14ac:dyDescent="0.2">
      <c r="A4267">
        <v>48</v>
      </c>
    </row>
    <row r="4268" spans="1:1" x14ac:dyDescent="0.2">
      <c r="A4268">
        <v>49</v>
      </c>
    </row>
    <row r="4269" spans="1:1" x14ac:dyDescent="0.2">
      <c r="A4269">
        <v>41</v>
      </c>
    </row>
    <row r="4270" spans="1:1" x14ac:dyDescent="0.2">
      <c r="A4270">
        <v>30</v>
      </c>
    </row>
    <row r="4271" spans="1:1" x14ac:dyDescent="0.2">
      <c r="A4271">
        <v>21</v>
      </c>
    </row>
    <row r="4272" spans="1:1" x14ac:dyDescent="0.2">
      <c r="A4272">
        <v>24</v>
      </c>
    </row>
    <row r="4273" spans="1:1" x14ac:dyDescent="0.2">
      <c r="A4273">
        <v>47</v>
      </c>
    </row>
    <row r="4274" spans="1:1" x14ac:dyDescent="0.2">
      <c r="A4274">
        <v>32</v>
      </c>
    </row>
    <row r="4275" spans="1:1" x14ac:dyDescent="0.2">
      <c r="A4275">
        <v>25</v>
      </c>
    </row>
    <row r="4276" spans="1:1" x14ac:dyDescent="0.2">
      <c r="A4276">
        <v>53</v>
      </c>
    </row>
    <row r="4277" spans="1:1" x14ac:dyDescent="0.2">
      <c r="A4277">
        <v>21</v>
      </c>
    </row>
    <row r="4278" spans="1:1" x14ac:dyDescent="0.2">
      <c r="A4278">
        <v>22</v>
      </c>
    </row>
    <row r="4279" spans="1:1" x14ac:dyDescent="0.2">
      <c r="A4279">
        <v>45</v>
      </c>
    </row>
    <row r="4280" spans="1:1" x14ac:dyDescent="0.2">
      <c r="A4280">
        <v>26</v>
      </c>
    </row>
    <row r="4281" spans="1:1" x14ac:dyDescent="0.2">
      <c r="A4281">
        <v>29</v>
      </c>
    </row>
    <row r="4282" spans="1:1" x14ac:dyDescent="0.2">
      <c r="A4282">
        <v>29</v>
      </c>
    </row>
    <row r="4283" spans="1:1" x14ac:dyDescent="0.2">
      <c r="A4283">
        <v>21</v>
      </c>
    </row>
    <row r="4284" spans="1:1" x14ac:dyDescent="0.2">
      <c r="A4284">
        <v>24</v>
      </c>
    </row>
    <row r="4285" spans="1:1" x14ac:dyDescent="0.2">
      <c r="A4285">
        <v>53</v>
      </c>
    </row>
    <row r="4286" spans="1:1" x14ac:dyDescent="0.2">
      <c r="A4286">
        <v>38</v>
      </c>
    </row>
    <row r="4287" spans="1:1" x14ac:dyDescent="0.2">
      <c r="A4287">
        <v>22</v>
      </c>
    </row>
    <row r="4288" spans="1:1" x14ac:dyDescent="0.2">
      <c r="A4288">
        <v>20</v>
      </c>
    </row>
    <row r="4289" spans="1:1" x14ac:dyDescent="0.2">
      <c r="A4289">
        <v>51</v>
      </c>
    </row>
    <row r="4290" spans="1:1" x14ac:dyDescent="0.2">
      <c r="A4290">
        <v>26</v>
      </c>
    </row>
    <row r="4291" spans="1:1" x14ac:dyDescent="0.2">
      <c r="A4291">
        <v>29</v>
      </c>
    </row>
    <row r="4292" spans="1:1" x14ac:dyDescent="0.2">
      <c r="A4292">
        <v>49</v>
      </c>
    </row>
    <row r="4293" spans="1:1" x14ac:dyDescent="0.2">
      <c r="A4293">
        <v>24</v>
      </c>
    </row>
    <row r="4294" spans="1:1" x14ac:dyDescent="0.2">
      <c r="A4294">
        <v>24</v>
      </c>
    </row>
    <row r="4295" spans="1:1" x14ac:dyDescent="0.2">
      <c r="A4295">
        <v>24</v>
      </c>
    </row>
    <row r="4296" spans="1:1" x14ac:dyDescent="0.2">
      <c r="A4296">
        <v>39</v>
      </c>
    </row>
    <row r="4297" spans="1:1" x14ac:dyDescent="0.2">
      <c r="A4297">
        <v>37</v>
      </c>
    </row>
    <row r="4298" spans="1:1" x14ac:dyDescent="0.2">
      <c r="A4298">
        <v>20</v>
      </c>
    </row>
    <row r="4299" spans="1:1" x14ac:dyDescent="0.2">
      <c r="A4299">
        <v>54</v>
      </c>
    </row>
    <row r="4300" spans="1:1" x14ac:dyDescent="0.2">
      <c r="A4300">
        <v>51</v>
      </c>
    </row>
    <row r="4301" spans="1:1" x14ac:dyDescent="0.2">
      <c r="A4301">
        <v>53</v>
      </c>
    </row>
    <row r="4302" spans="1:1" x14ac:dyDescent="0.2">
      <c r="A4302">
        <v>31</v>
      </c>
    </row>
    <row r="4303" spans="1:1" x14ac:dyDescent="0.2">
      <c r="A4303">
        <v>29</v>
      </c>
    </row>
    <row r="4304" spans="1:1" x14ac:dyDescent="0.2">
      <c r="A4304">
        <v>25</v>
      </c>
    </row>
    <row r="4305" spans="1:1" x14ac:dyDescent="0.2">
      <c r="A4305">
        <v>28</v>
      </c>
    </row>
    <row r="4306" spans="1:1" x14ac:dyDescent="0.2">
      <c r="A4306">
        <v>38</v>
      </c>
    </row>
    <row r="4307" spans="1:1" x14ac:dyDescent="0.2">
      <c r="A4307">
        <v>22</v>
      </c>
    </row>
    <row r="4308" spans="1:1" x14ac:dyDescent="0.2">
      <c r="A4308">
        <v>21</v>
      </c>
    </row>
    <row r="4309" spans="1:1" x14ac:dyDescent="0.2">
      <c r="A4309">
        <v>29</v>
      </c>
    </row>
    <row r="4310" spans="1:1" x14ac:dyDescent="0.2">
      <c r="A4310">
        <v>69</v>
      </c>
    </row>
    <row r="4311" spans="1:1" x14ac:dyDescent="0.2">
      <c r="A4311">
        <v>21</v>
      </c>
    </row>
    <row r="4312" spans="1:1" x14ac:dyDescent="0.2">
      <c r="A4312">
        <v>27</v>
      </c>
    </row>
    <row r="4313" spans="1:1" x14ac:dyDescent="0.2">
      <c r="A4313">
        <v>24</v>
      </c>
    </row>
    <row r="4314" spans="1:1" x14ac:dyDescent="0.2">
      <c r="A4314">
        <v>26</v>
      </c>
    </row>
    <row r="4315" spans="1:1" x14ac:dyDescent="0.2">
      <c r="A4315">
        <v>28</v>
      </c>
    </row>
    <row r="4316" spans="1:1" x14ac:dyDescent="0.2">
      <c r="A4316">
        <v>49</v>
      </c>
    </row>
    <row r="4317" spans="1:1" x14ac:dyDescent="0.2">
      <c r="A4317">
        <v>52</v>
      </c>
    </row>
    <row r="4318" spans="1:1" x14ac:dyDescent="0.2">
      <c r="A4318">
        <v>25</v>
      </c>
    </row>
    <row r="4319" spans="1:1" x14ac:dyDescent="0.2">
      <c r="A4319">
        <v>21</v>
      </c>
    </row>
    <row r="4320" spans="1:1" x14ac:dyDescent="0.2">
      <c r="A4320">
        <v>56</v>
      </c>
    </row>
    <row r="4321" spans="1:1" x14ac:dyDescent="0.2">
      <c r="A4321">
        <v>34</v>
      </c>
    </row>
    <row r="4322" spans="1:1" x14ac:dyDescent="0.2">
      <c r="A4322">
        <v>38</v>
      </c>
    </row>
    <row r="4323" spans="1:1" x14ac:dyDescent="0.2">
      <c r="A4323">
        <v>35</v>
      </c>
    </row>
    <row r="4324" spans="1:1" x14ac:dyDescent="0.2">
      <c r="A4324">
        <v>23</v>
      </c>
    </row>
    <row r="4325" spans="1:1" x14ac:dyDescent="0.2">
      <c r="A4325">
        <v>22</v>
      </c>
    </row>
    <row r="4326" spans="1:1" x14ac:dyDescent="0.2">
      <c r="A4326">
        <v>39</v>
      </c>
    </row>
    <row r="4327" spans="1:1" x14ac:dyDescent="0.2">
      <c r="A4327">
        <v>23</v>
      </c>
    </row>
    <row r="4328" spans="1:1" x14ac:dyDescent="0.2">
      <c r="A4328">
        <v>21</v>
      </c>
    </row>
    <row r="4329" spans="1:1" x14ac:dyDescent="0.2">
      <c r="A4329">
        <v>23</v>
      </c>
    </row>
    <row r="4330" spans="1:1" x14ac:dyDescent="0.2">
      <c r="A4330">
        <v>30</v>
      </c>
    </row>
    <row r="4331" spans="1:1" x14ac:dyDescent="0.2">
      <c r="A4331">
        <v>42</v>
      </c>
    </row>
    <row r="4332" spans="1:1" x14ac:dyDescent="0.2">
      <c r="A4332">
        <v>50</v>
      </c>
    </row>
    <row r="4333" spans="1:1" x14ac:dyDescent="0.2">
      <c r="A4333">
        <v>54</v>
      </c>
    </row>
    <row r="4334" spans="1:1" x14ac:dyDescent="0.2">
      <c r="A4334">
        <v>37</v>
      </c>
    </row>
    <row r="4335" spans="1:1" x14ac:dyDescent="0.2">
      <c r="A4335">
        <v>28</v>
      </c>
    </row>
    <row r="4336" spans="1:1" x14ac:dyDescent="0.2">
      <c r="A4336">
        <v>37</v>
      </c>
    </row>
    <row r="4337" spans="1:1" x14ac:dyDescent="0.2">
      <c r="A4337">
        <v>23</v>
      </c>
    </row>
    <row r="4338" spans="1:1" x14ac:dyDescent="0.2">
      <c r="A4338">
        <v>41</v>
      </c>
    </row>
    <row r="4339" spans="1:1" x14ac:dyDescent="0.2">
      <c r="A4339">
        <v>50</v>
      </c>
    </row>
    <row r="4340" spans="1:1" x14ac:dyDescent="0.2">
      <c r="A4340">
        <v>41</v>
      </c>
    </row>
    <row r="4341" spans="1:1" x14ac:dyDescent="0.2">
      <c r="A4341">
        <v>26</v>
      </c>
    </row>
    <row r="4342" spans="1:1" x14ac:dyDescent="0.2">
      <c r="A4342">
        <v>40</v>
      </c>
    </row>
    <row r="4343" spans="1:1" x14ac:dyDescent="0.2">
      <c r="A4343">
        <v>23</v>
      </c>
    </row>
    <row r="4344" spans="1:1" x14ac:dyDescent="0.2">
      <c r="A4344">
        <v>50</v>
      </c>
    </row>
    <row r="4345" spans="1:1" x14ac:dyDescent="0.2">
      <c r="A4345">
        <v>40</v>
      </c>
    </row>
    <row r="4346" spans="1:1" x14ac:dyDescent="0.2">
      <c r="A4346">
        <v>20</v>
      </c>
    </row>
    <row r="4347" spans="1:1" x14ac:dyDescent="0.2">
      <c r="A4347">
        <v>55</v>
      </c>
    </row>
    <row r="4348" spans="1:1" x14ac:dyDescent="0.2">
      <c r="A4348">
        <v>59</v>
      </c>
    </row>
    <row r="4349" spans="1:1" x14ac:dyDescent="0.2">
      <c r="A4349">
        <v>24</v>
      </c>
    </row>
    <row r="4350" spans="1:1" x14ac:dyDescent="0.2">
      <c r="A4350">
        <v>44</v>
      </c>
    </row>
    <row r="4351" spans="1:1" x14ac:dyDescent="0.2">
      <c r="A4351">
        <v>50</v>
      </c>
    </row>
    <row r="4352" spans="1:1" x14ac:dyDescent="0.2">
      <c r="A4352">
        <v>25</v>
      </c>
    </row>
    <row r="4353" spans="1:1" x14ac:dyDescent="0.2">
      <c r="A4353">
        <v>51</v>
      </c>
    </row>
    <row r="4354" spans="1:1" x14ac:dyDescent="0.2">
      <c r="A4354">
        <v>33</v>
      </c>
    </row>
    <row r="4355" spans="1:1" x14ac:dyDescent="0.2">
      <c r="A4355">
        <v>51</v>
      </c>
    </row>
    <row r="4356" spans="1:1" x14ac:dyDescent="0.2">
      <c r="A4356">
        <v>37</v>
      </c>
    </row>
    <row r="4357" spans="1:1" x14ac:dyDescent="0.2">
      <c r="A4357">
        <v>23</v>
      </c>
    </row>
    <row r="4358" spans="1:1" x14ac:dyDescent="0.2">
      <c r="A4358">
        <v>37</v>
      </c>
    </row>
    <row r="4359" spans="1:1" x14ac:dyDescent="0.2">
      <c r="A4359">
        <v>64</v>
      </c>
    </row>
    <row r="4360" spans="1:1" x14ac:dyDescent="0.2">
      <c r="A4360">
        <v>23</v>
      </c>
    </row>
    <row r="4361" spans="1:1" x14ac:dyDescent="0.2">
      <c r="A4361">
        <v>51</v>
      </c>
    </row>
    <row r="4362" spans="1:1" x14ac:dyDescent="0.2">
      <c r="A4362">
        <v>20</v>
      </c>
    </row>
    <row r="4363" spans="1:1" x14ac:dyDescent="0.2">
      <c r="A4363">
        <v>40</v>
      </c>
    </row>
    <row r="4364" spans="1:1" x14ac:dyDescent="0.2">
      <c r="A4364">
        <v>25</v>
      </c>
    </row>
    <row r="4365" spans="1:1" x14ac:dyDescent="0.2">
      <c r="A4365">
        <v>48</v>
      </c>
    </row>
    <row r="4366" spans="1:1" x14ac:dyDescent="0.2">
      <c r="A4366">
        <v>43</v>
      </c>
    </row>
    <row r="4367" spans="1:1" x14ac:dyDescent="0.2">
      <c r="A4367">
        <v>23</v>
      </c>
    </row>
    <row r="4368" spans="1:1" x14ac:dyDescent="0.2">
      <c r="A4368">
        <v>35</v>
      </c>
    </row>
    <row r="4369" spans="1:1" x14ac:dyDescent="0.2">
      <c r="A4369">
        <v>22</v>
      </c>
    </row>
    <row r="4370" spans="1:1" x14ac:dyDescent="0.2">
      <c r="A4370">
        <v>45</v>
      </c>
    </row>
    <row r="4371" spans="1:1" x14ac:dyDescent="0.2">
      <c r="A4371">
        <v>29</v>
      </c>
    </row>
    <row r="4372" spans="1:1" x14ac:dyDescent="0.2">
      <c r="A4372">
        <v>57</v>
      </c>
    </row>
    <row r="4373" spans="1:1" x14ac:dyDescent="0.2">
      <c r="A4373">
        <v>20</v>
      </c>
    </row>
    <row r="4374" spans="1:1" x14ac:dyDescent="0.2">
      <c r="A4374">
        <v>39</v>
      </c>
    </row>
    <row r="4375" spans="1:1" x14ac:dyDescent="0.2">
      <c r="A4375">
        <v>25</v>
      </c>
    </row>
    <row r="4376" spans="1:1" x14ac:dyDescent="0.2">
      <c r="A4376">
        <v>37</v>
      </c>
    </row>
    <row r="4377" spans="1:1" x14ac:dyDescent="0.2">
      <c r="A4377">
        <v>23</v>
      </c>
    </row>
    <row r="4378" spans="1:1" x14ac:dyDescent="0.2">
      <c r="A4378">
        <v>23</v>
      </c>
    </row>
    <row r="4379" spans="1:1" x14ac:dyDescent="0.2">
      <c r="A4379">
        <v>36</v>
      </c>
    </row>
    <row r="4380" spans="1:1" x14ac:dyDescent="0.2">
      <c r="A4380">
        <v>38</v>
      </c>
    </row>
    <row r="4381" spans="1:1" x14ac:dyDescent="0.2">
      <c r="A4381">
        <v>30</v>
      </c>
    </row>
    <row r="4382" spans="1:1" x14ac:dyDescent="0.2">
      <c r="A4382">
        <v>55</v>
      </c>
    </row>
    <row r="4383" spans="1:1" x14ac:dyDescent="0.2">
      <c r="A4383">
        <v>55</v>
      </c>
    </row>
    <row r="4384" spans="1:1" x14ac:dyDescent="0.2">
      <c r="A4384">
        <v>53</v>
      </c>
    </row>
    <row r="4385" spans="1:1" x14ac:dyDescent="0.2">
      <c r="A4385">
        <v>21</v>
      </c>
    </row>
    <row r="4386" spans="1:1" x14ac:dyDescent="0.2">
      <c r="A4386">
        <v>27</v>
      </c>
    </row>
    <row r="4387" spans="1:1" x14ac:dyDescent="0.2">
      <c r="A4387">
        <v>18</v>
      </c>
    </row>
    <row r="4388" spans="1:1" x14ac:dyDescent="0.2">
      <c r="A4388">
        <v>28</v>
      </c>
    </row>
    <row r="4389" spans="1:1" x14ac:dyDescent="0.2">
      <c r="A4389">
        <v>26</v>
      </c>
    </row>
    <row r="4390" spans="1:1" x14ac:dyDescent="0.2">
      <c r="A4390">
        <v>25</v>
      </c>
    </row>
    <row r="4391" spans="1:1" x14ac:dyDescent="0.2">
      <c r="A4391">
        <v>66</v>
      </c>
    </row>
    <row r="4392" spans="1:1" x14ac:dyDescent="0.2">
      <c r="A4392">
        <v>28</v>
      </c>
    </row>
    <row r="4393" spans="1:1" x14ac:dyDescent="0.2">
      <c r="A4393">
        <v>50</v>
      </c>
    </row>
    <row r="4394" spans="1:1" x14ac:dyDescent="0.2">
      <c r="A4394">
        <v>21</v>
      </c>
    </row>
    <row r="4395" spans="1:1" x14ac:dyDescent="0.2">
      <c r="A4395">
        <v>24</v>
      </c>
    </row>
    <row r="4396" spans="1:1" x14ac:dyDescent="0.2">
      <c r="A4396">
        <v>34</v>
      </c>
    </row>
    <row r="4397" spans="1:1" x14ac:dyDescent="0.2">
      <c r="A4397">
        <v>60</v>
      </c>
    </row>
    <row r="4398" spans="1:1" x14ac:dyDescent="0.2">
      <c r="A4398">
        <v>37</v>
      </c>
    </row>
    <row r="4399" spans="1:1" x14ac:dyDescent="0.2">
      <c r="A4399">
        <v>23</v>
      </c>
    </row>
    <row r="4400" spans="1:1" x14ac:dyDescent="0.2">
      <c r="A4400">
        <v>27</v>
      </c>
    </row>
    <row r="4401" spans="1:1" x14ac:dyDescent="0.2">
      <c r="A4401">
        <v>73</v>
      </c>
    </row>
    <row r="4402" spans="1:1" x14ac:dyDescent="0.2">
      <c r="A4402">
        <v>44</v>
      </c>
    </row>
    <row r="4403" spans="1:1" x14ac:dyDescent="0.2">
      <c r="A4403">
        <v>42</v>
      </c>
    </row>
    <row r="4404" spans="1:1" x14ac:dyDescent="0.2">
      <c r="A4404">
        <v>40</v>
      </c>
    </row>
    <row r="4405" spans="1:1" x14ac:dyDescent="0.2">
      <c r="A4405">
        <v>28</v>
      </c>
    </row>
    <row r="4406" spans="1:1" x14ac:dyDescent="0.2">
      <c r="A4406">
        <v>35</v>
      </c>
    </row>
    <row r="4407" spans="1:1" x14ac:dyDescent="0.2">
      <c r="A4407">
        <v>21</v>
      </c>
    </row>
    <row r="4408" spans="1:1" x14ac:dyDescent="0.2">
      <c r="A4408">
        <v>56</v>
      </c>
    </row>
    <row r="4409" spans="1:1" x14ac:dyDescent="0.2">
      <c r="A4409">
        <v>42</v>
      </c>
    </row>
    <row r="4410" spans="1:1" x14ac:dyDescent="0.2">
      <c r="A4410">
        <v>32</v>
      </c>
    </row>
    <row r="4411" spans="1:1" x14ac:dyDescent="0.2">
      <c r="A4411">
        <v>34</v>
      </c>
    </row>
    <row r="4412" spans="1:1" x14ac:dyDescent="0.2">
      <c r="A4412">
        <v>50</v>
      </c>
    </row>
    <row r="4413" spans="1:1" x14ac:dyDescent="0.2">
      <c r="A4413">
        <v>29</v>
      </c>
    </row>
    <row r="4414" spans="1:1" x14ac:dyDescent="0.2">
      <c r="A4414">
        <v>45</v>
      </c>
    </row>
    <row r="4415" spans="1:1" x14ac:dyDescent="0.2">
      <c r="A4415">
        <v>34</v>
      </c>
    </row>
    <row r="4416" spans="1:1" x14ac:dyDescent="0.2">
      <c r="A4416">
        <v>47</v>
      </c>
    </row>
    <row r="4417" spans="1:1" x14ac:dyDescent="0.2">
      <c r="A4417">
        <v>58</v>
      </c>
    </row>
    <row r="4418" spans="1:1" x14ac:dyDescent="0.2">
      <c r="A4418">
        <v>21</v>
      </c>
    </row>
    <row r="4419" spans="1:1" x14ac:dyDescent="0.2">
      <c r="A4419">
        <v>48</v>
      </c>
    </row>
    <row r="4420" spans="1:1" x14ac:dyDescent="0.2">
      <c r="A4420">
        <v>20</v>
      </c>
    </row>
    <row r="4421" spans="1:1" x14ac:dyDescent="0.2">
      <c r="A4421">
        <v>45</v>
      </c>
    </row>
    <row r="4422" spans="1:1" x14ac:dyDescent="0.2">
      <c r="A4422">
        <v>53</v>
      </c>
    </row>
    <row r="4423" spans="1:1" x14ac:dyDescent="0.2">
      <c r="A4423">
        <v>29</v>
      </c>
    </row>
    <row r="4424" spans="1:1" x14ac:dyDescent="0.2">
      <c r="A4424">
        <v>30</v>
      </c>
    </row>
    <row r="4425" spans="1:1" x14ac:dyDescent="0.2">
      <c r="A4425">
        <v>25</v>
      </c>
    </row>
    <row r="4426" spans="1:1" x14ac:dyDescent="0.2">
      <c r="A4426">
        <v>38</v>
      </c>
    </row>
    <row r="4427" spans="1:1" x14ac:dyDescent="0.2">
      <c r="A4427">
        <v>43</v>
      </c>
    </row>
    <row r="4428" spans="1:1" x14ac:dyDescent="0.2">
      <c r="A4428">
        <v>24</v>
      </c>
    </row>
    <row r="4429" spans="1:1" x14ac:dyDescent="0.2">
      <c r="A4429">
        <v>35</v>
      </c>
    </row>
    <row r="4430" spans="1:1" x14ac:dyDescent="0.2">
      <c r="A4430">
        <v>28</v>
      </c>
    </row>
    <row r="4431" spans="1:1" x14ac:dyDescent="0.2">
      <c r="A4431">
        <v>25</v>
      </c>
    </row>
    <row r="4432" spans="1:1" x14ac:dyDescent="0.2">
      <c r="A4432">
        <v>53</v>
      </c>
    </row>
    <row r="4433" spans="1:1" x14ac:dyDescent="0.2">
      <c r="A4433">
        <v>22</v>
      </c>
    </row>
    <row r="4434" spans="1:1" x14ac:dyDescent="0.2">
      <c r="A4434">
        <v>32</v>
      </c>
    </row>
    <row r="4435" spans="1:1" x14ac:dyDescent="0.2">
      <c r="A4435">
        <v>26</v>
      </c>
    </row>
    <row r="4436" spans="1:1" x14ac:dyDescent="0.2">
      <c r="A4436">
        <v>48</v>
      </c>
    </row>
    <row r="4437" spans="1:1" x14ac:dyDescent="0.2">
      <c r="A4437">
        <v>23</v>
      </c>
    </row>
    <row r="4438" spans="1:1" x14ac:dyDescent="0.2">
      <c r="A4438">
        <v>71</v>
      </c>
    </row>
    <row r="4439" spans="1:1" x14ac:dyDescent="0.2">
      <c r="A4439">
        <v>61</v>
      </c>
    </row>
    <row r="4440" spans="1:1" x14ac:dyDescent="0.2">
      <c r="A4440">
        <v>22</v>
      </c>
    </row>
    <row r="4441" spans="1:1" x14ac:dyDescent="0.2">
      <c r="A4441">
        <v>29</v>
      </c>
    </row>
    <row r="4442" spans="1:1" x14ac:dyDescent="0.2">
      <c r="A4442">
        <v>54</v>
      </c>
    </row>
    <row r="4443" spans="1:1" x14ac:dyDescent="0.2">
      <c r="A4443">
        <v>24</v>
      </c>
    </row>
    <row r="4444" spans="1:1" x14ac:dyDescent="0.2">
      <c r="A4444">
        <v>28</v>
      </c>
    </row>
    <row r="4445" spans="1:1" x14ac:dyDescent="0.2">
      <c r="A4445">
        <v>25</v>
      </c>
    </row>
    <row r="4446" spans="1:1" x14ac:dyDescent="0.2">
      <c r="A4446">
        <v>22</v>
      </c>
    </row>
    <row r="4447" spans="1:1" x14ac:dyDescent="0.2">
      <c r="A4447">
        <v>32</v>
      </c>
    </row>
    <row r="4448" spans="1:1" x14ac:dyDescent="0.2">
      <c r="A4448">
        <v>24</v>
      </c>
    </row>
    <row r="4449" spans="1:1" x14ac:dyDescent="0.2">
      <c r="A4449">
        <v>35</v>
      </c>
    </row>
    <row r="4450" spans="1:1" x14ac:dyDescent="0.2">
      <c r="A4450">
        <v>56</v>
      </c>
    </row>
    <row r="4451" spans="1:1" x14ac:dyDescent="0.2">
      <c r="A4451">
        <v>21</v>
      </c>
    </row>
    <row r="4452" spans="1:1" x14ac:dyDescent="0.2">
      <c r="A4452">
        <v>49</v>
      </c>
    </row>
    <row r="4453" spans="1:1" x14ac:dyDescent="0.2">
      <c r="A4453">
        <v>26</v>
      </c>
    </row>
    <row r="4454" spans="1:1" x14ac:dyDescent="0.2">
      <c r="A4454">
        <v>30</v>
      </c>
    </row>
    <row r="4455" spans="1:1" x14ac:dyDescent="0.2">
      <c r="A4455">
        <v>27</v>
      </c>
    </row>
    <row r="4456" spans="1:1" x14ac:dyDescent="0.2">
      <c r="A4456">
        <v>32</v>
      </c>
    </row>
    <row r="4457" spans="1:1" x14ac:dyDescent="0.2">
      <c r="A4457">
        <v>29</v>
      </c>
    </row>
    <row r="4458" spans="1:1" x14ac:dyDescent="0.2">
      <c r="A4458">
        <v>30</v>
      </c>
    </row>
    <row r="4459" spans="1:1" x14ac:dyDescent="0.2">
      <c r="A4459">
        <v>42</v>
      </c>
    </row>
    <row r="4460" spans="1:1" x14ac:dyDescent="0.2">
      <c r="A4460">
        <v>21</v>
      </c>
    </row>
    <row r="4461" spans="1:1" x14ac:dyDescent="0.2">
      <c r="A4461">
        <v>44</v>
      </c>
    </row>
    <row r="4462" spans="1:1" x14ac:dyDescent="0.2">
      <c r="A4462">
        <v>64</v>
      </c>
    </row>
    <row r="4463" spans="1:1" x14ac:dyDescent="0.2">
      <c r="A4463">
        <v>26</v>
      </c>
    </row>
    <row r="4464" spans="1:1" x14ac:dyDescent="0.2">
      <c r="A4464">
        <v>45</v>
      </c>
    </row>
    <row r="4465" spans="1:1" x14ac:dyDescent="0.2">
      <c r="A4465">
        <v>37</v>
      </c>
    </row>
    <row r="4466" spans="1:1" x14ac:dyDescent="0.2">
      <c r="A4466">
        <v>40</v>
      </c>
    </row>
    <row r="4467" spans="1:1" x14ac:dyDescent="0.2">
      <c r="A4467">
        <v>34</v>
      </c>
    </row>
    <row r="4468" spans="1:1" x14ac:dyDescent="0.2">
      <c r="A4468">
        <v>30</v>
      </c>
    </row>
    <row r="4469" spans="1:1" x14ac:dyDescent="0.2">
      <c r="A4469">
        <v>60</v>
      </c>
    </row>
    <row r="4470" spans="1:1" x14ac:dyDescent="0.2">
      <c r="A4470">
        <v>58</v>
      </c>
    </row>
    <row r="4471" spans="1:1" x14ac:dyDescent="0.2">
      <c r="A4471">
        <v>48</v>
      </c>
    </row>
    <row r="4472" spans="1:1" x14ac:dyDescent="0.2">
      <c r="A4472">
        <v>27</v>
      </c>
    </row>
    <row r="4473" spans="1:1" x14ac:dyDescent="0.2">
      <c r="A4473">
        <v>26</v>
      </c>
    </row>
    <row r="4474" spans="1:1" x14ac:dyDescent="0.2">
      <c r="A4474">
        <v>30</v>
      </c>
    </row>
    <row r="4475" spans="1:1" x14ac:dyDescent="0.2">
      <c r="A4475">
        <v>27</v>
      </c>
    </row>
    <row r="4476" spans="1:1" x14ac:dyDescent="0.2">
      <c r="A4476">
        <v>25</v>
      </c>
    </row>
    <row r="4477" spans="1:1" x14ac:dyDescent="0.2">
      <c r="A4477">
        <v>60</v>
      </c>
    </row>
    <row r="4478" spans="1:1" x14ac:dyDescent="0.2">
      <c r="A4478">
        <v>28</v>
      </c>
    </row>
    <row r="4479" spans="1:1" x14ac:dyDescent="0.2">
      <c r="A4479">
        <v>56</v>
      </c>
    </row>
    <row r="4480" spans="1:1" x14ac:dyDescent="0.2">
      <c r="A4480">
        <v>33</v>
      </c>
    </row>
    <row r="4481" spans="1:1" x14ac:dyDescent="0.2">
      <c r="A4481">
        <v>25</v>
      </c>
    </row>
    <row r="4482" spans="1:1" x14ac:dyDescent="0.2">
      <c r="A4482">
        <v>47</v>
      </c>
    </row>
    <row r="4483" spans="1:1" x14ac:dyDescent="0.2">
      <c r="A4483">
        <v>30</v>
      </c>
    </row>
    <row r="4484" spans="1:1" x14ac:dyDescent="0.2">
      <c r="A4484">
        <v>32</v>
      </c>
    </row>
    <row r="4485" spans="1:1" x14ac:dyDescent="0.2">
      <c r="A4485">
        <v>60</v>
      </c>
    </row>
    <row r="4486" spans="1:1" x14ac:dyDescent="0.2">
      <c r="A4486">
        <v>24</v>
      </c>
    </row>
    <row r="4487" spans="1:1" x14ac:dyDescent="0.2">
      <c r="A4487">
        <v>23</v>
      </c>
    </row>
    <row r="4488" spans="1:1" x14ac:dyDescent="0.2">
      <c r="A4488">
        <v>33</v>
      </c>
    </row>
    <row r="4489" spans="1:1" x14ac:dyDescent="0.2">
      <c r="A4489">
        <v>23</v>
      </c>
    </row>
    <row r="4490" spans="1:1" x14ac:dyDescent="0.2">
      <c r="A4490">
        <v>28</v>
      </c>
    </row>
    <row r="4491" spans="1:1" x14ac:dyDescent="0.2">
      <c r="A4491">
        <v>23</v>
      </c>
    </row>
    <row r="4492" spans="1:1" x14ac:dyDescent="0.2">
      <c r="A4492">
        <v>25</v>
      </c>
    </row>
    <row r="4493" spans="1:1" x14ac:dyDescent="0.2">
      <c r="A4493">
        <v>20</v>
      </c>
    </row>
    <row r="4494" spans="1:1" x14ac:dyDescent="0.2">
      <c r="A4494">
        <v>32</v>
      </c>
    </row>
    <row r="4495" spans="1:1" x14ac:dyDescent="0.2">
      <c r="A4495">
        <v>49</v>
      </c>
    </row>
    <row r="4496" spans="1:1" x14ac:dyDescent="0.2">
      <c r="A4496">
        <v>22</v>
      </c>
    </row>
    <row r="4497" spans="1:1" x14ac:dyDescent="0.2">
      <c r="A4497">
        <v>24</v>
      </c>
    </row>
    <row r="4498" spans="1:1" x14ac:dyDescent="0.2">
      <c r="A4498">
        <v>60</v>
      </c>
    </row>
    <row r="4499" spans="1:1" x14ac:dyDescent="0.2">
      <c r="A4499">
        <v>26</v>
      </c>
    </row>
    <row r="4500" spans="1:1" x14ac:dyDescent="0.2">
      <c r="A4500">
        <v>34</v>
      </c>
    </row>
    <row r="4501" spans="1:1" x14ac:dyDescent="0.2">
      <c r="A4501">
        <v>29</v>
      </c>
    </row>
    <row r="4502" spans="1:1" x14ac:dyDescent="0.2">
      <c r="A4502">
        <v>20</v>
      </c>
    </row>
    <row r="4503" spans="1:1" x14ac:dyDescent="0.2">
      <c r="A4503">
        <v>49</v>
      </c>
    </row>
    <row r="4504" spans="1:1" x14ac:dyDescent="0.2">
      <c r="A4504">
        <v>29</v>
      </c>
    </row>
    <row r="4505" spans="1:1" x14ac:dyDescent="0.2">
      <c r="A4505">
        <v>18</v>
      </c>
    </row>
    <row r="4506" spans="1:1" x14ac:dyDescent="0.2">
      <c r="A4506">
        <v>22</v>
      </c>
    </row>
    <row r="4507" spans="1:1" x14ac:dyDescent="0.2">
      <c r="A4507">
        <v>34</v>
      </c>
    </row>
    <row r="4508" spans="1:1" x14ac:dyDescent="0.2">
      <c r="A4508">
        <v>47</v>
      </c>
    </row>
    <row r="4509" spans="1:1" x14ac:dyDescent="0.2">
      <c r="A4509">
        <v>26</v>
      </c>
    </row>
    <row r="4510" spans="1:1" x14ac:dyDescent="0.2">
      <c r="A4510">
        <v>21</v>
      </c>
    </row>
    <row r="4511" spans="1:1" x14ac:dyDescent="0.2">
      <c r="A4511">
        <v>54</v>
      </c>
    </row>
    <row r="4512" spans="1:1" x14ac:dyDescent="0.2">
      <c r="A4512">
        <v>59</v>
      </c>
    </row>
    <row r="4513" spans="1:1" x14ac:dyDescent="0.2">
      <c r="A4513">
        <v>22</v>
      </c>
    </row>
    <row r="4514" spans="1:1" x14ac:dyDescent="0.2">
      <c r="A4514">
        <v>24</v>
      </c>
    </row>
    <row r="4515" spans="1:1" x14ac:dyDescent="0.2">
      <c r="A4515">
        <v>64</v>
      </c>
    </row>
    <row r="4516" spans="1:1" x14ac:dyDescent="0.2">
      <c r="A4516">
        <v>41</v>
      </c>
    </row>
    <row r="4517" spans="1:1" x14ac:dyDescent="0.2">
      <c r="A4517">
        <v>45</v>
      </c>
    </row>
    <row r="4518" spans="1:1" x14ac:dyDescent="0.2">
      <c r="A4518">
        <v>22</v>
      </c>
    </row>
    <row r="4519" spans="1:1" x14ac:dyDescent="0.2">
      <c r="A4519">
        <v>24</v>
      </c>
    </row>
    <row r="4520" spans="1:1" x14ac:dyDescent="0.2">
      <c r="A4520">
        <v>54</v>
      </c>
    </row>
    <row r="4521" spans="1:1" x14ac:dyDescent="0.2">
      <c r="A4521">
        <v>30</v>
      </c>
    </row>
    <row r="4522" spans="1:1" x14ac:dyDescent="0.2">
      <c r="A4522">
        <v>27</v>
      </c>
    </row>
    <row r="4523" spans="1:1" x14ac:dyDescent="0.2">
      <c r="A4523">
        <v>23</v>
      </c>
    </row>
    <row r="4524" spans="1:1" x14ac:dyDescent="0.2">
      <c r="A4524">
        <v>48</v>
      </c>
    </row>
    <row r="4525" spans="1:1" x14ac:dyDescent="0.2">
      <c r="A4525">
        <v>20</v>
      </c>
    </row>
    <row r="4526" spans="1:1" x14ac:dyDescent="0.2">
      <c r="A4526">
        <v>29</v>
      </c>
    </row>
    <row r="4527" spans="1:1" x14ac:dyDescent="0.2">
      <c r="A4527">
        <v>28</v>
      </c>
    </row>
    <row r="4528" spans="1:1" x14ac:dyDescent="0.2">
      <c r="A4528">
        <v>37</v>
      </c>
    </row>
    <row r="4529" spans="1:1" x14ac:dyDescent="0.2">
      <c r="A4529">
        <v>53</v>
      </c>
    </row>
    <row r="4530" spans="1:1" x14ac:dyDescent="0.2">
      <c r="A4530">
        <v>29</v>
      </c>
    </row>
    <row r="4531" spans="1:1" x14ac:dyDescent="0.2">
      <c r="A4531">
        <v>25</v>
      </c>
    </row>
    <row r="4532" spans="1:1" x14ac:dyDescent="0.2">
      <c r="A4532">
        <v>31</v>
      </c>
    </row>
    <row r="4533" spans="1:1" x14ac:dyDescent="0.2">
      <c r="A4533">
        <v>33</v>
      </c>
    </row>
    <row r="4534" spans="1:1" x14ac:dyDescent="0.2">
      <c r="A4534">
        <v>23</v>
      </c>
    </row>
    <row r="4535" spans="1:1" x14ac:dyDescent="0.2">
      <c r="A4535">
        <v>32</v>
      </c>
    </row>
    <row r="4536" spans="1:1" x14ac:dyDescent="0.2">
      <c r="A4536">
        <v>34</v>
      </c>
    </row>
    <row r="4537" spans="1:1" x14ac:dyDescent="0.2">
      <c r="A4537">
        <v>44</v>
      </c>
    </row>
    <row r="4538" spans="1:1" x14ac:dyDescent="0.2">
      <c r="A4538">
        <v>41</v>
      </c>
    </row>
    <row r="4539" spans="1:1" x14ac:dyDescent="0.2">
      <c r="A4539">
        <v>37</v>
      </c>
    </row>
    <row r="4540" spans="1:1" x14ac:dyDescent="0.2">
      <c r="A4540">
        <v>40</v>
      </c>
    </row>
    <row r="4541" spans="1:1" x14ac:dyDescent="0.2">
      <c r="A4541">
        <v>26</v>
      </c>
    </row>
    <row r="4542" spans="1:1" x14ac:dyDescent="0.2">
      <c r="A4542">
        <v>30</v>
      </c>
    </row>
    <row r="4543" spans="1:1" x14ac:dyDescent="0.2">
      <c r="A4543">
        <v>43</v>
      </c>
    </row>
    <row r="4544" spans="1:1" x14ac:dyDescent="0.2">
      <c r="A4544">
        <v>33</v>
      </c>
    </row>
    <row r="4545" spans="1:1" x14ac:dyDescent="0.2">
      <c r="A4545">
        <v>27</v>
      </c>
    </row>
    <row r="4546" spans="1:1" x14ac:dyDescent="0.2">
      <c r="A4546">
        <v>49</v>
      </c>
    </row>
    <row r="4547" spans="1:1" x14ac:dyDescent="0.2">
      <c r="A4547">
        <v>32</v>
      </c>
    </row>
    <row r="4548" spans="1:1" x14ac:dyDescent="0.2">
      <c r="A4548">
        <v>58</v>
      </c>
    </row>
    <row r="4549" spans="1:1" x14ac:dyDescent="0.2">
      <c r="A4549">
        <v>22</v>
      </c>
    </row>
    <row r="4550" spans="1:1" x14ac:dyDescent="0.2">
      <c r="A4550">
        <v>44</v>
      </c>
    </row>
    <row r="4551" spans="1:1" x14ac:dyDescent="0.2">
      <c r="A4551">
        <v>40</v>
      </c>
    </row>
    <row r="4552" spans="1:1" x14ac:dyDescent="0.2">
      <c r="A4552">
        <v>35</v>
      </c>
    </row>
    <row r="4553" spans="1:1" x14ac:dyDescent="0.2">
      <c r="A4553">
        <v>23</v>
      </c>
    </row>
    <row r="4554" spans="1:1" x14ac:dyDescent="0.2">
      <c r="A4554">
        <v>34</v>
      </c>
    </row>
    <row r="4555" spans="1:1" x14ac:dyDescent="0.2">
      <c r="A4555">
        <v>33</v>
      </c>
    </row>
    <row r="4556" spans="1:1" x14ac:dyDescent="0.2">
      <c r="A4556">
        <v>50</v>
      </c>
    </row>
    <row r="4557" spans="1:1" x14ac:dyDescent="0.2">
      <c r="A4557">
        <v>33</v>
      </c>
    </row>
    <row r="4558" spans="1:1" x14ac:dyDescent="0.2">
      <c r="A4558">
        <v>33</v>
      </c>
    </row>
    <row r="4559" spans="1:1" x14ac:dyDescent="0.2">
      <c r="A4559">
        <v>33</v>
      </c>
    </row>
    <row r="4560" spans="1:1" x14ac:dyDescent="0.2">
      <c r="A4560">
        <v>41</v>
      </c>
    </row>
    <row r="4561" spans="1:1" x14ac:dyDescent="0.2">
      <c r="A4561">
        <v>37</v>
      </c>
    </row>
    <row r="4562" spans="1:1" x14ac:dyDescent="0.2">
      <c r="A4562">
        <v>35</v>
      </c>
    </row>
    <row r="4563" spans="1:1" x14ac:dyDescent="0.2">
      <c r="A4563">
        <v>28</v>
      </c>
    </row>
    <row r="4564" spans="1:1" x14ac:dyDescent="0.2">
      <c r="A4564">
        <v>25</v>
      </c>
    </row>
    <row r="4565" spans="1:1" x14ac:dyDescent="0.2">
      <c r="A4565">
        <v>51</v>
      </c>
    </row>
    <row r="4566" spans="1:1" x14ac:dyDescent="0.2">
      <c r="A4566">
        <v>46</v>
      </c>
    </row>
    <row r="4567" spans="1:1" x14ac:dyDescent="0.2">
      <c r="A4567">
        <v>30</v>
      </c>
    </row>
    <row r="4568" spans="1:1" x14ac:dyDescent="0.2">
      <c r="A4568">
        <v>47</v>
      </c>
    </row>
    <row r="4569" spans="1:1" x14ac:dyDescent="0.2">
      <c r="A4569">
        <v>24</v>
      </c>
    </row>
    <row r="4570" spans="1:1" x14ac:dyDescent="0.2">
      <c r="A4570">
        <v>37</v>
      </c>
    </row>
    <row r="4571" spans="1:1" x14ac:dyDescent="0.2">
      <c r="A4571">
        <v>29</v>
      </c>
    </row>
    <row r="4572" spans="1:1" x14ac:dyDescent="0.2">
      <c r="A4572">
        <v>21</v>
      </c>
    </row>
    <row r="4573" spans="1:1" x14ac:dyDescent="0.2">
      <c r="A4573">
        <v>38</v>
      </c>
    </row>
    <row r="4574" spans="1:1" x14ac:dyDescent="0.2">
      <c r="A4574">
        <v>46</v>
      </c>
    </row>
    <row r="4575" spans="1:1" x14ac:dyDescent="0.2">
      <c r="A4575">
        <v>31</v>
      </c>
    </row>
    <row r="4576" spans="1:1" x14ac:dyDescent="0.2">
      <c r="A4576">
        <v>21</v>
      </c>
    </row>
    <row r="4577" spans="1:1" x14ac:dyDescent="0.2">
      <c r="A4577">
        <v>30</v>
      </c>
    </row>
    <row r="4578" spans="1:1" x14ac:dyDescent="0.2">
      <c r="A4578">
        <v>41</v>
      </c>
    </row>
    <row r="4579" spans="1:1" x14ac:dyDescent="0.2">
      <c r="A4579">
        <v>50</v>
      </c>
    </row>
    <row r="4580" spans="1:1" x14ac:dyDescent="0.2">
      <c r="A4580">
        <v>52</v>
      </c>
    </row>
    <row r="4581" spans="1:1" x14ac:dyDescent="0.2">
      <c r="A4581">
        <v>25</v>
      </c>
    </row>
    <row r="4582" spans="1:1" x14ac:dyDescent="0.2">
      <c r="A4582">
        <v>60</v>
      </c>
    </row>
    <row r="4583" spans="1:1" x14ac:dyDescent="0.2">
      <c r="A4583">
        <v>46</v>
      </c>
    </row>
    <row r="4584" spans="1:1" x14ac:dyDescent="0.2">
      <c r="A4584">
        <v>22</v>
      </c>
    </row>
    <row r="4585" spans="1:1" x14ac:dyDescent="0.2">
      <c r="A4585">
        <v>62</v>
      </c>
    </row>
    <row r="4586" spans="1:1" x14ac:dyDescent="0.2">
      <c r="A4586">
        <v>75</v>
      </c>
    </row>
    <row r="4587" spans="1:1" x14ac:dyDescent="0.2">
      <c r="A4587">
        <v>57</v>
      </c>
    </row>
    <row r="4588" spans="1:1" x14ac:dyDescent="0.2">
      <c r="A4588">
        <v>36</v>
      </c>
    </row>
    <row r="4589" spans="1:1" x14ac:dyDescent="0.2">
      <c r="A4589">
        <v>24</v>
      </c>
    </row>
    <row r="4590" spans="1:1" x14ac:dyDescent="0.2">
      <c r="A4590">
        <v>23</v>
      </c>
    </row>
    <row r="4591" spans="1:1" x14ac:dyDescent="0.2">
      <c r="A4591">
        <v>37</v>
      </c>
    </row>
    <row r="4592" spans="1:1" x14ac:dyDescent="0.2">
      <c r="A4592">
        <v>25</v>
      </c>
    </row>
    <row r="4593" spans="1:1" x14ac:dyDescent="0.2">
      <c r="A4593">
        <v>21</v>
      </c>
    </row>
    <row r="4594" spans="1:1" x14ac:dyDescent="0.2">
      <c r="A4594">
        <v>38</v>
      </c>
    </row>
    <row r="4595" spans="1:1" x14ac:dyDescent="0.2">
      <c r="A4595">
        <v>25</v>
      </c>
    </row>
    <row r="4596" spans="1:1" x14ac:dyDescent="0.2">
      <c r="A4596">
        <v>29</v>
      </c>
    </row>
    <row r="4597" spans="1:1" x14ac:dyDescent="0.2">
      <c r="A4597">
        <v>52</v>
      </c>
    </row>
    <row r="4598" spans="1:1" x14ac:dyDescent="0.2">
      <c r="A4598">
        <v>33</v>
      </c>
    </row>
    <row r="4599" spans="1:1" x14ac:dyDescent="0.2">
      <c r="A4599">
        <v>29</v>
      </c>
    </row>
    <row r="4600" spans="1:1" x14ac:dyDescent="0.2">
      <c r="A4600">
        <v>59</v>
      </c>
    </row>
    <row r="4601" spans="1:1" x14ac:dyDescent="0.2">
      <c r="A4601">
        <v>22</v>
      </c>
    </row>
    <row r="4602" spans="1:1" x14ac:dyDescent="0.2">
      <c r="A4602">
        <v>40</v>
      </c>
    </row>
    <row r="4603" spans="1:1" x14ac:dyDescent="0.2">
      <c r="A4603">
        <v>36</v>
      </c>
    </row>
    <row r="4604" spans="1:1" x14ac:dyDescent="0.2">
      <c r="A4604">
        <v>39</v>
      </c>
    </row>
    <row r="4605" spans="1:1" x14ac:dyDescent="0.2">
      <c r="A4605">
        <v>48</v>
      </c>
    </row>
    <row r="4606" spans="1:1" x14ac:dyDescent="0.2">
      <c r="A4606">
        <v>31</v>
      </c>
    </row>
    <row r="4607" spans="1:1" x14ac:dyDescent="0.2">
      <c r="A4607">
        <v>20</v>
      </c>
    </row>
    <row r="4608" spans="1:1" x14ac:dyDescent="0.2">
      <c r="A4608">
        <v>61</v>
      </c>
    </row>
    <row r="4609" spans="1:1" x14ac:dyDescent="0.2">
      <c r="A4609">
        <v>20</v>
      </c>
    </row>
    <row r="4610" spans="1:1" x14ac:dyDescent="0.2">
      <c r="A4610">
        <v>50</v>
      </c>
    </row>
    <row r="4611" spans="1:1" x14ac:dyDescent="0.2">
      <c r="A4611">
        <v>27</v>
      </c>
    </row>
    <row r="4612" spans="1:1" x14ac:dyDescent="0.2">
      <c r="A4612">
        <v>27</v>
      </c>
    </row>
    <row r="4613" spans="1:1" x14ac:dyDescent="0.2">
      <c r="A4613">
        <v>31</v>
      </c>
    </row>
    <row r="4614" spans="1:1" x14ac:dyDescent="0.2">
      <c r="A4614">
        <v>32</v>
      </c>
    </row>
    <row r="4615" spans="1:1" x14ac:dyDescent="0.2">
      <c r="A4615">
        <v>39</v>
      </c>
    </row>
    <row r="4616" spans="1:1" x14ac:dyDescent="0.2">
      <c r="A4616">
        <v>24</v>
      </c>
    </row>
    <row r="4617" spans="1:1" x14ac:dyDescent="0.2">
      <c r="A4617">
        <v>24</v>
      </c>
    </row>
    <row r="4618" spans="1:1" x14ac:dyDescent="0.2">
      <c r="A4618">
        <v>30</v>
      </c>
    </row>
    <row r="4619" spans="1:1" x14ac:dyDescent="0.2">
      <c r="A4619">
        <v>21</v>
      </c>
    </row>
    <row r="4620" spans="1:1" x14ac:dyDescent="0.2">
      <c r="A4620">
        <v>24</v>
      </c>
    </row>
    <row r="4621" spans="1:1" x14ac:dyDescent="0.2">
      <c r="A4621">
        <v>41</v>
      </c>
    </row>
    <row r="4622" spans="1:1" x14ac:dyDescent="0.2">
      <c r="A4622">
        <v>67</v>
      </c>
    </row>
    <row r="4623" spans="1:1" x14ac:dyDescent="0.2">
      <c r="A4623">
        <v>38</v>
      </c>
    </row>
    <row r="4624" spans="1:1" x14ac:dyDescent="0.2">
      <c r="A4624">
        <v>20</v>
      </c>
    </row>
    <row r="4625" spans="1:1" x14ac:dyDescent="0.2">
      <c r="A4625">
        <v>32</v>
      </c>
    </row>
    <row r="4626" spans="1:1" x14ac:dyDescent="0.2">
      <c r="A4626">
        <v>27</v>
      </c>
    </row>
    <row r="4627" spans="1:1" x14ac:dyDescent="0.2">
      <c r="A4627">
        <v>24</v>
      </c>
    </row>
    <row r="4628" spans="1:1" x14ac:dyDescent="0.2">
      <c r="A4628">
        <v>69</v>
      </c>
    </row>
    <row r="4629" spans="1:1" x14ac:dyDescent="0.2">
      <c r="A4629">
        <v>25</v>
      </c>
    </row>
    <row r="4630" spans="1:1" x14ac:dyDescent="0.2">
      <c r="A4630">
        <v>55</v>
      </c>
    </row>
    <row r="4631" spans="1:1" x14ac:dyDescent="0.2">
      <c r="A4631">
        <v>55</v>
      </c>
    </row>
    <row r="4632" spans="1:1" x14ac:dyDescent="0.2">
      <c r="A4632">
        <v>28</v>
      </c>
    </row>
    <row r="4633" spans="1:1" x14ac:dyDescent="0.2">
      <c r="A4633">
        <v>20</v>
      </c>
    </row>
    <row r="4634" spans="1:1" x14ac:dyDescent="0.2">
      <c r="A4634">
        <v>21</v>
      </c>
    </row>
    <row r="4635" spans="1:1" x14ac:dyDescent="0.2">
      <c r="A4635">
        <v>27</v>
      </c>
    </row>
    <row r="4636" spans="1:1" x14ac:dyDescent="0.2">
      <c r="A4636">
        <v>28</v>
      </c>
    </row>
    <row r="4637" spans="1:1" x14ac:dyDescent="0.2">
      <c r="A4637">
        <v>20</v>
      </c>
    </row>
    <row r="4638" spans="1:1" x14ac:dyDescent="0.2">
      <c r="A4638">
        <v>36</v>
      </c>
    </row>
    <row r="4639" spans="1:1" x14ac:dyDescent="0.2">
      <c r="A4639">
        <v>26</v>
      </c>
    </row>
    <row r="4640" spans="1:1" x14ac:dyDescent="0.2">
      <c r="A4640">
        <v>39</v>
      </c>
    </row>
    <row r="4641" spans="1:1" x14ac:dyDescent="0.2">
      <c r="A4641">
        <v>25</v>
      </c>
    </row>
    <row r="4642" spans="1:1" x14ac:dyDescent="0.2">
      <c r="A4642">
        <v>35</v>
      </c>
    </row>
    <row r="4643" spans="1:1" x14ac:dyDescent="0.2">
      <c r="A4643">
        <v>31</v>
      </c>
    </row>
    <row r="4644" spans="1:1" x14ac:dyDescent="0.2">
      <c r="A4644">
        <v>32</v>
      </c>
    </row>
    <row r="4645" spans="1:1" x14ac:dyDescent="0.2">
      <c r="A4645">
        <v>25</v>
      </c>
    </row>
    <row r="4646" spans="1:1" x14ac:dyDescent="0.2">
      <c r="A4646">
        <v>69</v>
      </c>
    </row>
    <row r="4647" spans="1:1" x14ac:dyDescent="0.2">
      <c r="A4647">
        <v>21</v>
      </c>
    </row>
    <row r="4648" spans="1:1" x14ac:dyDescent="0.2">
      <c r="A4648">
        <v>21</v>
      </c>
    </row>
    <row r="4649" spans="1:1" x14ac:dyDescent="0.2">
      <c r="A4649">
        <v>41</v>
      </c>
    </row>
    <row r="4650" spans="1:1" x14ac:dyDescent="0.2">
      <c r="A4650">
        <v>21</v>
      </c>
    </row>
    <row r="4651" spans="1:1" x14ac:dyDescent="0.2">
      <c r="A4651">
        <v>29</v>
      </c>
    </row>
    <row r="4652" spans="1:1" x14ac:dyDescent="0.2">
      <c r="A4652">
        <v>38</v>
      </c>
    </row>
    <row r="4653" spans="1:1" x14ac:dyDescent="0.2">
      <c r="A4653">
        <v>21</v>
      </c>
    </row>
    <row r="4654" spans="1:1" x14ac:dyDescent="0.2">
      <c r="A4654">
        <v>26</v>
      </c>
    </row>
    <row r="4655" spans="1:1" x14ac:dyDescent="0.2">
      <c r="A4655">
        <v>56</v>
      </c>
    </row>
    <row r="4656" spans="1:1" x14ac:dyDescent="0.2">
      <c r="A4656">
        <v>31</v>
      </c>
    </row>
    <row r="4657" spans="1:1" x14ac:dyDescent="0.2">
      <c r="A4657">
        <v>56</v>
      </c>
    </row>
    <row r="4658" spans="1:1" x14ac:dyDescent="0.2">
      <c r="A4658">
        <v>35</v>
      </c>
    </row>
    <row r="4659" spans="1:1" x14ac:dyDescent="0.2">
      <c r="A4659">
        <v>34</v>
      </c>
    </row>
    <row r="4660" spans="1:1" x14ac:dyDescent="0.2">
      <c r="A4660">
        <v>52</v>
      </c>
    </row>
    <row r="4661" spans="1:1" x14ac:dyDescent="0.2">
      <c r="A4661">
        <v>21</v>
      </c>
    </row>
    <row r="4662" spans="1:1" x14ac:dyDescent="0.2">
      <c r="A4662">
        <v>43</v>
      </c>
    </row>
    <row r="4663" spans="1:1" x14ac:dyDescent="0.2">
      <c r="A4663">
        <v>32</v>
      </c>
    </row>
    <row r="4664" spans="1:1" x14ac:dyDescent="0.2">
      <c r="A4664">
        <v>49</v>
      </c>
    </row>
    <row r="4665" spans="1:1" x14ac:dyDescent="0.2">
      <c r="A4665">
        <v>56</v>
      </c>
    </row>
    <row r="4666" spans="1:1" x14ac:dyDescent="0.2">
      <c r="A4666">
        <v>21</v>
      </c>
    </row>
    <row r="4667" spans="1:1" x14ac:dyDescent="0.2">
      <c r="A4667">
        <v>29</v>
      </c>
    </row>
    <row r="4668" spans="1:1" x14ac:dyDescent="0.2">
      <c r="A4668">
        <v>28</v>
      </c>
    </row>
    <row r="4669" spans="1:1" x14ac:dyDescent="0.2">
      <c r="A4669">
        <v>65</v>
      </c>
    </row>
    <row r="4670" spans="1:1" x14ac:dyDescent="0.2">
      <c r="A4670">
        <v>25</v>
      </c>
    </row>
    <row r="4671" spans="1:1" x14ac:dyDescent="0.2">
      <c r="A4671">
        <v>27</v>
      </c>
    </row>
    <row r="4672" spans="1:1" x14ac:dyDescent="0.2">
      <c r="A4672">
        <v>29</v>
      </c>
    </row>
    <row r="4673" spans="1:1" x14ac:dyDescent="0.2">
      <c r="A4673">
        <v>48</v>
      </c>
    </row>
    <row r="4674" spans="1:1" x14ac:dyDescent="0.2">
      <c r="A4674">
        <v>25</v>
      </c>
    </row>
    <row r="4675" spans="1:1" x14ac:dyDescent="0.2">
      <c r="A4675">
        <v>20</v>
      </c>
    </row>
    <row r="4676" spans="1:1" x14ac:dyDescent="0.2">
      <c r="A4676">
        <v>49</v>
      </c>
    </row>
    <row r="4677" spans="1:1" x14ac:dyDescent="0.2">
      <c r="A4677">
        <v>36</v>
      </c>
    </row>
    <row r="4678" spans="1:1" x14ac:dyDescent="0.2">
      <c r="A4678">
        <v>42</v>
      </c>
    </row>
    <row r="4679" spans="1:1" x14ac:dyDescent="0.2">
      <c r="A4679">
        <v>63</v>
      </c>
    </row>
    <row r="4680" spans="1:1" x14ac:dyDescent="0.2">
      <c r="A4680">
        <v>40</v>
      </c>
    </row>
    <row r="4681" spans="1:1" x14ac:dyDescent="0.2">
      <c r="A4681">
        <v>34</v>
      </c>
    </row>
    <row r="4682" spans="1:1" x14ac:dyDescent="0.2">
      <c r="A4682">
        <v>21</v>
      </c>
    </row>
    <row r="4683" spans="1:1" x14ac:dyDescent="0.2">
      <c r="A4683">
        <v>27</v>
      </c>
    </row>
    <row r="4684" spans="1:1" x14ac:dyDescent="0.2">
      <c r="A4684">
        <v>29</v>
      </c>
    </row>
    <row r="4685" spans="1:1" x14ac:dyDescent="0.2">
      <c r="A4685">
        <v>35</v>
      </c>
    </row>
    <row r="4686" spans="1:1" x14ac:dyDescent="0.2">
      <c r="A4686">
        <v>32</v>
      </c>
    </row>
    <row r="4687" spans="1:1" x14ac:dyDescent="0.2">
      <c r="A4687">
        <v>50</v>
      </c>
    </row>
    <row r="4688" spans="1:1" x14ac:dyDescent="0.2">
      <c r="A4688">
        <v>24</v>
      </c>
    </row>
    <row r="4689" spans="1:1" x14ac:dyDescent="0.2">
      <c r="A4689">
        <v>31</v>
      </c>
    </row>
    <row r="4690" spans="1:1" x14ac:dyDescent="0.2">
      <c r="A4690">
        <v>28</v>
      </c>
    </row>
    <row r="4691" spans="1:1" x14ac:dyDescent="0.2">
      <c r="A4691">
        <v>25</v>
      </c>
    </row>
    <row r="4692" spans="1:1" x14ac:dyDescent="0.2">
      <c r="A4692">
        <v>34</v>
      </c>
    </row>
    <row r="4693" spans="1:1" x14ac:dyDescent="0.2">
      <c r="A4693">
        <v>47</v>
      </c>
    </row>
    <row r="4694" spans="1:1" x14ac:dyDescent="0.2">
      <c r="A4694">
        <v>33</v>
      </c>
    </row>
    <row r="4695" spans="1:1" x14ac:dyDescent="0.2">
      <c r="A4695">
        <v>44</v>
      </c>
    </row>
    <row r="4696" spans="1:1" x14ac:dyDescent="0.2">
      <c r="A4696">
        <v>44</v>
      </c>
    </row>
    <row r="4697" spans="1:1" x14ac:dyDescent="0.2">
      <c r="A4697">
        <v>56</v>
      </c>
    </row>
    <row r="4698" spans="1:1" x14ac:dyDescent="0.2">
      <c r="A4698">
        <v>23</v>
      </c>
    </row>
    <row r="4699" spans="1:1" x14ac:dyDescent="0.2">
      <c r="A4699">
        <v>54</v>
      </c>
    </row>
    <row r="4700" spans="1:1" x14ac:dyDescent="0.2">
      <c r="A4700">
        <v>21</v>
      </c>
    </row>
    <row r="4701" spans="1:1" x14ac:dyDescent="0.2">
      <c r="A4701">
        <v>24</v>
      </c>
    </row>
    <row r="4702" spans="1:1" x14ac:dyDescent="0.2">
      <c r="A4702">
        <v>38</v>
      </c>
    </row>
    <row r="4703" spans="1:1" x14ac:dyDescent="0.2">
      <c r="A4703">
        <v>21</v>
      </c>
    </row>
    <row r="4704" spans="1:1" x14ac:dyDescent="0.2">
      <c r="A4704">
        <v>25</v>
      </c>
    </row>
    <row r="4705" spans="1:1" x14ac:dyDescent="0.2">
      <c r="A4705">
        <v>44</v>
      </c>
    </row>
    <row r="4706" spans="1:1" x14ac:dyDescent="0.2">
      <c r="A4706">
        <v>52</v>
      </c>
    </row>
    <row r="4707" spans="1:1" x14ac:dyDescent="0.2">
      <c r="A4707">
        <v>52</v>
      </c>
    </row>
    <row r="4708" spans="1:1" x14ac:dyDescent="0.2">
      <c r="A4708">
        <v>21</v>
      </c>
    </row>
    <row r="4709" spans="1:1" x14ac:dyDescent="0.2">
      <c r="A4709">
        <v>31</v>
      </c>
    </row>
    <row r="4710" spans="1:1" x14ac:dyDescent="0.2">
      <c r="A4710">
        <v>32</v>
      </c>
    </row>
    <row r="4711" spans="1:1" x14ac:dyDescent="0.2">
      <c r="A4711">
        <v>30</v>
      </c>
    </row>
    <row r="4712" spans="1:1" x14ac:dyDescent="0.2">
      <c r="A4712">
        <v>39</v>
      </c>
    </row>
    <row r="4713" spans="1:1" x14ac:dyDescent="0.2">
      <c r="A4713">
        <v>56</v>
      </c>
    </row>
    <row r="4714" spans="1:1" x14ac:dyDescent="0.2">
      <c r="A4714">
        <v>22</v>
      </c>
    </row>
    <row r="4715" spans="1:1" x14ac:dyDescent="0.2">
      <c r="A4715">
        <v>49</v>
      </c>
    </row>
    <row r="4716" spans="1:1" x14ac:dyDescent="0.2">
      <c r="A4716">
        <v>35</v>
      </c>
    </row>
    <row r="4717" spans="1:1" x14ac:dyDescent="0.2">
      <c r="A4717">
        <v>34</v>
      </c>
    </row>
    <row r="4718" spans="1:1" x14ac:dyDescent="0.2">
      <c r="A4718">
        <v>57</v>
      </c>
    </row>
    <row r="4719" spans="1:1" x14ac:dyDescent="0.2">
      <c r="A4719">
        <v>39</v>
      </c>
    </row>
    <row r="4720" spans="1:1" x14ac:dyDescent="0.2">
      <c r="A4720">
        <v>29</v>
      </c>
    </row>
    <row r="4721" spans="1:1" x14ac:dyDescent="0.2">
      <c r="A4721">
        <v>28</v>
      </c>
    </row>
    <row r="4722" spans="1:1" x14ac:dyDescent="0.2">
      <c r="A4722">
        <v>23</v>
      </c>
    </row>
    <row r="4723" spans="1:1" x14ac:dyDescent="0.2">
      <c r="A4723">
        <v>26</v>
      </c>
    </row>
    <row r="4724" spans="1:1" x14ac:dyDescent="0.2">
      <c r="A4724">
        <v>22</v>
      </c>
    </row>
    <row r="4725" spans="1:1" x14ac:dyDescent="0.2">
      <c r="A4725">
        <v>64</v>
      </c>
    </row>
    <row r="4726" spans="1:1" x14ac:dyDescent="0.2">
      <c r="A4726">
        <v>51</v>
      </c>
    </row>
    <row r="4727" spans="1:1" x14ac:dyDescent="0.2">
      <c r="A4727">
        <v>58</v>
      </c>
    </row>
    <row r="4728" spans="1:1" x14ac:dyDescent="0.2">
      <c r="A4728">
        <v>20</v>
      </c>
    </row>
    <row r="4729" spans="1:1" x14ac:dyDescent="0.2">
      <c r="A4729">
        <v>27</v>
      </c>
    </row>
    <row r="4730" spans="1:1" x14ac:dyDescent="0.2">
      <c r="A4730">
        <v>43</v>
      </c>
    </row>
    <row r="4731" spans="1:1" x14ac:dyDescent="0.2">
      <c r="A4731">
        <v>20</v>
      </c>
    </row>
    <row r="4732" spans="1:1" x14ac:dyDescent="0.2">
      <c r="A4732">
        <v>21</v>
      </c>
    </row>
    <row r="4733" spans="1:1" x14ac:dyDescent="0.2">
      <c r="A4733">
        <v>21</v>
      </c>
    </row>
    <row r="4734" spans="1:1" x14ac:dyDescent="0.2">
      <c r="A4734">
        <v>50</v>
      </c>
    </row>
    <row r="4735" spans="1:1" x14ac:dyDescent="0.2">
      <c r="A4735">
        <v>51</v>
      </c>
    </row>
    <row r="4736" spans="1:1" x14ac:dyDescent="0.2">
      <c r="A4736">
        <v>23</v>
      </c>
    </row>
    <row r="4737" spans="1:1" x14ac:dyDescent="0.2">
      <c r="A4737">
        <v>35</v>
      </c>
    </row>
    <row r="4738" spans="1:1" x14ac:dyDescent="0.2">
      <c r="A4738">
        <v>46</v>
      </c>
    </row>
    <row r="4739" spans="1:1" x14ac:dyDescent="0.2">
      <c r="A4739">
        <v>30</v>
      </c>
    </row>
    <row r="4740" spans="1:1" x14ac:dyDescent="0.2">
      <c r="A4740">
        <v>25</v>
      </c>
    </row>
    <row r="4741" spans="1:1" x14ac:dyDescent="0.2">
      <c r="A4741">
        <v>55</v>
      </c>
    </row>
    <row r="4742" spans="1:1" x14ac:dyDescent="0.2">
      <c r="A4742">
        <v>21</v>
      </c>
    </row>
    <row r="4743" spans="1:1" x14ac:dyDescent="0.2">
      <c r="A4743">
        <v>27</v>
      </c>
    </row>
    <row r="4744" spans="1:1" x14ac:dyDescent="0.2">
      <c r="A4744">
        <v>35</v>
      </c>
    </row>
    <row r="4745" spans="1:1" x14ac:dyDescent="0.2">
      <c r="A4745">
        <v>26</v>
      </c>
    </row>
    <row r="4746" spans="1:1" x14ac:dyDescent="0.2">
      <c r="A4746">
        <v>31</v>
      </c>
    </row>
    <row r="4747" spans="1:1" x14ac:dyDescent="0.2">
      <c r="A4747">
        <v>27</v>
      </c>
    </row>
    <row r="4748" spans="1:1" x14ac:dyDescent="0.2">
      <c r="A4748">
        <v>34</v>
      </c>
    </row>
    <row r="4749" spans="1:1" x14ac:dyDescent="0.2">
      <c r="A4749">
        <v>30</v>
      </c>
    </row>
    <row r="4750" spans="1:1" x14ac:dyDescent="0.2">
      <c r="A4750">
        <v>47</v>
      </c>
    </row>
    <row r="4751" spans="1:1" x14ac:dyDescent="0.2">
      <c r="A4751">
        <v>30</v>
      </c>
    </row>
    <row r="4752" spans="1:1" x14ac:dyDescent="0.2">
      <c r="A4752">
        <v>46</v>
      </c>
    </row>
    <row r="4753" spans="1:1" x14ac:dyDescent="0.2">
      <c r="A4753">
        <v>21</v>
      </c>
    </row>
    <row r="4754" spans="1:1" x14ac:dyDescent="0.2">
      <c r="A4754">
        <v>33</v>
      </c>
    </row>
    <row r="4755" spans="1:1" x14ac:dyDescent="0.2">
      <c r="A4755">
        <v>47</v>
      </c>
    </row>
    <row r="4756" spans="1:1" x14ac:dyDescent="0.2">
      <c r="A4756">
        <v>42</v>
      </c>
    </row>
    <row r="4757" spans="1:1" x14ac:dyDescent="0.2">
      <c r="A4757">
        <v>24</v>
      </c>
    </row>
    <row r="4758" spans="1:1" x14ac:dyDescent="0.2">
      <c r="A4758">
        <v>39</v>
      </c>
    </row>
    <row r="4759" spans="1:1" x14ac:dyDescent="0.2">
      <c r="A4759">
        <v>33</v>
      </c>
    </row>
    <row r="4760" spans="1:1" x14ac:dyDescent="0.2">
      <c r="A4760">
        <v>38</v>
      </c>
    </row>
    <row r="4761" spans="1:1" x14ac:dyDescent="0.2">
      <c r="A4761">
        <v>50</v>
      </c>
    </row>
    <row r="4762" spans="1:1" x14ac:dyDescent="0.2">
      <c r="A4762">
        <v>30</v>
      </c>
    </row>
    <row r="4763" spans="1:1" x14ac:dyDescent="0.2">
      <c r="A4763">
        <v>23</v>
      </c>
    </row>
    <row r="4764" spans="1:1" x14ac:dyDescent="0.2">
      <c r="A4764">
        <v>24</v>
      </c>
    </row>
    <row r="4765" spans="1:1" x14ac:dyDescent="0.2">
      <c r="A4765">
        <v>22</v>
      </c>
    </row>
    <row r="4766" spans="1:1" x14ac:dyDescent="0.2">
      <c r="A4766">
        <v>45</v>
      </c>
    </row>
    <row r="4767" spans="1:1" x14ac:dyDescent="0.2">
      <c r="A4767">
        <v>26</v>
      </c>
    </row>
    <row r="4768" spans="1:1" x14ac:dyDescent="0.2">
      <c r="A4768">
        <v>39</v>
      </c>
    </row>
    <row r="4769" spans="1:1" x14ac:dyDescent="0.2">
      <c r="A4769">
        <v>22</v>
      </c>
    </row>
    <row r="4770" spans="1:1" x14ac:dyDescent="0.2">
      <c r="A4770">
        <v>40</v>
      </c>
    </row>
    <row r="4771" spans="1:1" x14ac:dyDescent="0.2">
      <c r="A4771">
        <v>28</v>
      </c>
    </row>
    <row r="4772" spans="1:1" x14ac:dyDescent="0.2">
      <c r="A4772">
        <v>36</v>
      </c>
    </row>
    <row r="4773" spans="1:1" x14ac:dyDescent="0.2">
      <c r="A4773">
        <v>24</v>
      </c>
    </row>
    <row r="4774" spans="1:1" x14ac:dyDescent="0.2">
      <c r="A4774">
        <v>23</v>
      </c>
    </row>
    <row r="4775" spans="1:1" x14ac:dyDescent="0.2">
      <c r="A4775">
        <v>61</v>
      </c>
    </row>
    <row r="4776" spans="1:1" x14ac:dyDescent="0.2">
      <c r="A4776">
        <v>42</v>
      </c>
    </row>
    <row r="4777" spans="1:1" x14ac:dyDescent="0.2">
      <c r="A4777">
        <v>38</v>
      </c>
    </row>
    <row r="4778" spans="1:1" x14ac:dyDescent="0.2">
      <c r="A4778">
        <v>29</v>
      </c>
    </row>
    <row r="4779" spans="1:1" x14ac:dyDescent="0.2">
      <c r="A4779">
        <v>67</v>
      </c>
    </row>
    <row r="4780" spans="1:1" x14ac:dyDescent="0.2">
      <c r="A4780">
        <v>27</v>
      </c>
    </row>
    <row r="4781" spans="1:1" x14ac:dyDescent="0.2">
      <c r="A4781">
        <v>23</v>
      </c>
    </row>
    <row r="4782" spans="1:1" x14ac:dyDescent="0.2">
      <c r="A4782">
        <v>44</v>
      </c>
    </row>
    <row r="4783" spans="1:1" x14ac:dyDescent="0.2">
      <c r="A4783">
        <v>43</v>
      </c>
    </row>
    <row r="4784" spans="1:1" x14ac:dyDescent="0.2">
      <c r="A4784">
        <v>31</v>
      </c>
    </row>
    <row r="4785" spans="1:1" x14ac:dyDescent="0.2">
      <c r="A4785">
        <v>40</v>
      </c>
    </row>
    <row r="4786" spans="1:1" x14ac:dyDescent="0.2">
      <c r="A4786">
        <v>60</v>
      </c>
    </row>
    <row r="4787" spans="1:1" x14ac:dyDescent="0.2">
      <c r="A4787">
        <v>34</v>
      </c>
    </row>
    <row r="4788" spans="1:1" x14ac:dyDescent="0.2">
      <c r="A4788">
        <v>44</v>
      </c>
    </row>
    <row r="4789" spans="1:1" x14ac:dyDescent="0.2">
      <c r="A4789">
        <v>40</v>
      </c>
    </row>
    <row r="4790" spans="1:1" x14ac:dyDescent="0.2">
      <c r="A4790">
        <v>37</v>
      </c>
    </row>
    <row r="4791" spans="1:1" x14ac:dyDescent="0.2">
      <c r="A4791">
        <v>54</v>
      </c>
    </row>
    <row r="4792" spans="1:1" x14ac:dyDescent="0.2">
      <c r="A4792">
        <v>23</v>
      </c>
    </row>
    <row r="4793" spans="1:1" x14ac:dyDescent="0.2">
      <c r="A4793">
        <v>22</v>
      </c>
    </row>
    <row r="4794" spans="1:1" x14ac:dyDescent="0.2">
      <c r="A4794">
        <v>31</v>
      </c>
    </row>
    <row r="4795" spans="1:1" x14ac:dyDescent="0.2">
      <c r="A4795">
        <v>28</v>
      </c>
    </row>
    <row r="4796" spans="1:1" x14ac:dyDescent="0.2">
      <c r="A4796">
        <v>57</v>
      </c>
    </row>
    <row r="4797" spans="1:1" x14ac:dyDescent="0.2">
      <c r="A4797">
        <v>24</v>
      </c>
    </row>
    <row r="4798" spans="1:1" x14ac:dyDescent="0.2">
      <c r="A4798">
        <v>33</v>
      </c>
    </row>
    <row r="4799" spans="1:1" x14ac:dyDescent="0.2">
      <c r="A4799">
        <v>31</v>
      </c>
    </row>
    <row r="4800" spans="1:1" x14ac:dyDescent="0.2">
      <c r="A4800">
        <v>28</v>
      </c>
    </row>
    <row r="4801" spans="1:1" x14ac:dyDescent="0.2">
      <c r="A4801">
        <v>30</v>
      </c>
    </row>
    <row r="4802" spans="1:1" x14ac:dyDescent="0.2">
      <c r="A4802">
        <v>31</v>
      </c>
    </row>
    <row r="4803" spans="1:1" x14ac:dyDescent="0.2">
      <c r="A4803">
        <v>56</v>
      </c>
    </row>
    <row r="4804" spans="1:1" x14ac:dyDescent="0.2">
      <c r="A4804">
        <v>32</v>
      </c>
    </row>
    <row r="4805" spans="1:1" x14ac:dyDescent="0.2">
      <c r="A4805">
        <v>67</v>
      </c>
    </row>
    <row r="4806" spans="1:1" x14ac:dyDescent="0.2">
      <c r="A4806">
        <v>35</v>
      </c>
    </row>
    <row r="4807" spans="1:1" x14ac:dyDescent="0.2">
      <c r="A4807">
        <v>33</v>
      </c>
    </row>
    <row r="4808" spans="1:1" x14ac:dyDescent="0.2">
      <c r="A4808">
        <v>61</v>
      </c>
    </row>
    <row r="4809" spans="1:1" x14ac:dyDescent="0.2">
      <c r="A4809">
        <v>57</v>
      </c>
    </row>
    <row r="4810" spans="1:1" x14ac:dyDescent="0.2">
      <c r="A4810">
        <v>39</v>
      </c>
    </row>
    <row r="4811" spans="1:1" x14ac:dyDescent="0.2">
      <c r="A4811">
        <v>69</v>
      </c>
    </row>
    <row r="4812" spans="1:1" x14ac:dyDescent="0.2">
      <c r="A4812">
        <v>65</v>
      </c>
    </row>
    <row r="4813" spans="1:1" x14ac:dyDescent="0.2">
      <c r="A4813">
        <v>22</v>
      </c>
    </row>
    <row r="4814" spans="1:1" x14ac:dyDescent="0.2">
      <c r="A4814">
        <v>60</v>
      </c>
    </row>
    <row r="4815" spans="1:1" x14ac:dyDescent="0.2">
      <c r="A4815">
        <v>39</v>
      </c>
    </row>
    <row r="4816" spans="1:1" x14ac:dyDescent="0.2">
      <c r="A4816">
        <v>35</v>
      </c>
    </row>
    <row r="4817" spans="1:1" x14ac:dyDescent="0.2">
      <c r="A4817">
        <v>37</v>
      </c>
    </row>
    <row r="4818" spans="1:1" x14ac:dyDescent="0.2">
      <c r="A4818">
        <v>29</v>
      </c>
    </row>
    <row r="4819" spans="1:1" x14ac:dyDescent="0.2">
      <c r="A4819">
        <v>37</v>
      </c>
    </row>
    <row r="4820" spans="1:1" x14ac:dyDescent="0.2">
      <c r="A4820">
        <v>47</v>
      </c>
    </row>
    <row r="4821" spans="1:1" x14ac:dyDescent="0.2">
      <c r="A4821">
        <v>62</v>
      </c>
    </row>
    <row r="4822" spans="1:1" x14ac:dyDescent="0.2">
      <c r="A4822">
        <v>22</v>
      </c>
    </row>
    <row r="4823" spans="1:1" x14ac:dyDescent="0.2">
      <c r="A4823">
        <v>27</v>
      </c>
    </row>
    <row r="4824" spans="1:1" x14ac:dyDescent="0.2">
      <c r="A4824">
        <v>55</v>
      </c>
    </row>
    <row r="4825" spans="1:1" x14ac:dyDescent="0.2">
      <c r="A4825">
        <v>31</v>
      </c>
    </row>
    <row r="4826" spans="1:1" x14ac:dyDescent="0.2">
      <c r="A4826">
        <v>22</v>
      </c>
    </row>
    <row r="4827" spans="1:1" x14ac:dyDescent="0.2">
      <c r="A4827">
        <v>31</v>
      </c>
    </row>
    <row r="4828" spans="1:1" x14ac:dyDescent="0.2">
      <c r="A4828">
        <v>56</v>
      </c>
    </row>
    <row r="4829" spans="1:1" x14ac:dyDescent="0.2">
      <c r="A4829">
        <v>25</v>
      </c>
    </row>
    <row r="4830" spans="1:1" x14ac:dyDescent="0.2">
      <c r="A4830">
        <v>33</v>
      </c>
    </row>
    <row r="4831" spans="1:1" x14ac:dyDescent="0.2">
      <c r="A4831">
        <v>34</v>
      </c>
    </row>
    <row r="4832" spans="1:1" x14ac:dyDescent="0.2">
      <c r="A4832">
        <v>33</v>
      </c>
    </row>
    <row r="4833" spans="1:1" x14ac:dyDescent="0.2">
      <c r="A4833">
        <v>58</v>
      </c>
    </row>
    <row r="4834" spans="1:1" x14ac:dyDescent="0.2">
      <c r="A4834">
        <v>25</v>
      </c>
    </row>
    <row r="4835" spans="1:1" x14ac:dyDescent="0.2">
      <c r="A4835">
        <v>27</v>
      </c>
    </row>
    <row r="4836" spans="1:1" x14ac:dyDescent="0.2">
      <c r="A4836">
        <v>37</v>
      </c>
    </row>
    <row r="4837" spans="1:1" x14ac:dyDescent="0.2">
      <c r="A4837">
        <v>51</v>
      </c>
    </row>
    <row r="4838" spans="1:1" x14ac:dyDescent="0.2">
      <c r="A4838">
        <v>41</v>
      </c>
    </row>
    <row r="4839" spans="1:1" x14ac:dyDescent="0.2">
      <c r="A4839">
        <v>25</v>
      </c>
    </row>
    <row r="4840" spans="1:1" x14ac:dyDescent="0.2">
      <c r="A4840">
        <v>35</v>
      </c>
    </row>
    <row r="4841" spans="1:1" x14ac:dyDescent="0.2">
      <c r="A4841">
        <v>25</v>
      </c>
    </row>
    <row r="4842" spans="1:1" x14ac:dyDescent="0.2">
      <c r="A4842">
        <v>55</v>
      </c>
    </row>
    <row r="4843" spans="1:1" x14ac:dyDescent="0.2">
      <c r="A4843">
        <v>26</v>
      </c>
    </row>
    <row r="4844" spans="1:1" x14ac:dyDescent="0.2">
      <c r="A4844">
        <v>51</v>
      </c>
    </row>
    <row r="4845" spans="1:1" x14ac:dyDescent="0.2">
      <c r="A4845">
        <v>24</v>
      </c>
    </row>
    <row r="4846" spans="1:1" x14ac:dyDescent="0.2">
      <c r="A4846">
        <v>26</v>
      </c>
    </row>
    <row r="4847" spans="1:1" x14ac:dyDescent="0.2">
      <c r="A4847">
        <v>35</v>
      </c>
    </row>
    <row r="4848" spans="1:1" x14ac:dyDescent="0.2">
      <c r="A4848">
        <v>50</v>
      </c>
    </row>
    <row r="4849" spans="1:1" x14ac:dyDescent="0.2">
      <c r="A4849">
        <v>30</v>
      </c>
    </row>
    <row r="4850" spans="1:1" x14ac:dyDescent="0.2">
      <c r="A4850">
        <v>33</v>
      </c>
    </row>
    <row r="4851" spans="1:1" x14ac:dyDescent="0.2">
      <c r="A4851">
        <v>52</v>
      </c>
    </row>
    <row r="4852" spans="1:1" x14ac:dyDescent="0.2">
      <c r="A4852">
        <v>25</v>
      </c>
    </row>
    <row r="4853" spans="1:1" x14ac:dyDescent="0.2">
      <c r="A4853">
        <v>31</v>
      </c>
    </row>
    <row r="4854" spans="1:1" x14ac:dyDescent="0.2">
      <c r="A4854">
        <v>65</v>
      </c>
    </row>
    <row r="4855" spans="1:1" x14ac:dyDescent="0.2">
      <c r="A4855">
        <v>43</v>
      </c>
    </row>
    <row r="4856" spans="1:1" x14ac:dyDescent="0.2">
      <c r="A4856">
        <v>54</v>
      </c>
    </row>
    <row r="4857" spans="1:1" x14ac:dyDescent="0.2">
      <c r="A4857">
        <v>31</v>
      </c>
    </row>
    <row r="4858" spans="1:1" x14ac:dyDescent="0.2">
      <c r="A4858">
        <v>31</v>
      </c>
    </row>
    <row r="4859" spans="1:1" x14ac:dyDescent="0.2">
      <c r="A4859">
        <v>24</v>
      </c>
    </row>
    <row r="4860" spans="1:1" x14ac:dyDescent="0.2">
      <c r="A4860">
        <v>24</v>
      </c>
    </row>
    <row r="4861" spans="1:1" x14ac:dyDescent="0.2">
      <c r="A4861">
        <v>24</v>
      </c>
    </row>
    <row r="4862" spans="1:1" x14ac:dyDescent="0.2">
      <c r="A4862">
        <v>34</v>
      </c>
    </row>
    <row r="4863" spans="1:1" x14ac:dyDescent="0.2">
      <c r="A4863">
        <v>24</v>
      </c>
    </row>
    <row r="4864" spans="1:1" x14ac:dyDescent="0.2">
      <c r="A4864">
        <v>25</v>
      </c>
    </row>
    <row r="4865" spans="1:1" x14ac:dyDescent="0.2">
      <c r="A4865">
        <v>30</v>
      </c>
    </row>
    <row r="4866" spans="1:1" x14ac:dyDescent="0.2">
      <c r="A4866">
        <v>35</v>
      </c>
    </row>
    <row r="4867" spans="1:1" x14ac:dyDescent="0.2">
      <c r="A4867">
        <v>30</v>
      </c>
    </row>
    <row r="4868" spans="1:1" x14ac:dyDescent="0.2">
      <c r="A4868">
        <v>40</v>
      </c>
    </row>
    <row r="4869" spans="1:1" x14ac:dyDescent="0.2">
      <c r="A4869">
        <v>24</v>
      </c>
    </row>
    <row r="4870" spans="1:1" x14ac:dyDescent="0.2">
      <c r="A4870">
        <v>63</v>
      </c>
    </row>
    <row r="4871" spans="1:1" x14ac:dyDescent="0.2">
      <c r="A4871">
        <v>24</v>
      </c>
    </row>
    <row r="4872" spans="1:1" x14ac:dyDescent="0.2">
      <c r="A4872">
        <v>51</v>
      </c>
    </row>
    <row r="4873" spans="1:1" x14ac:dyDescent="0.2">
      <c r="A4873">
        <v>28</v>
      </c>
    </row>
    <row r="4874" spans="1:1" x14ac:dyDescent="0.2">
      <c r="A4874">
        <v>27</v>
      </c>
    </row>
    <row r="4875" spans="1:1" x14ac:dyDescent="0.2">
      <c r="A4875">
        <v>40</v>
      </c>
    </row>
    <row r="4876" spans="1:1" x14ac:dyDescent="0.2">
      <c r="A4876">
        <v>63</v>
      </c>
    </row>
    <row r="4877" spans="1:1" x14ac:dyDescent="0.2">
      <c r="A4877">
        <v>50</v>
      </c>
    </row>
    <row r="4878" spans="1:1" x14ac:dyDescent="0.2">
      <c r="A4878">
        <v>22</v>
      </c>
    </row>
    <row r="4879" spans="1:1" x14ac:dyDescent="0.2">
      <c r="A4879">
        <v>26</v>
      </c>
    </row>
    <row r="4880" spans="1:1" x14ac:dyDescent="0.2">
      <c r="A4880">
        <v>29</v>
      </c>
    </row>
    <row r="4881" spans="1:1" x14ac:dyDescent="0.2">
      <c r="A4881">
        <v>27</v>
      </c>
    </row>
    <row r="4882" spans="1:1" x14ac:dyDescent="0.2">
      <c r="A4882">
        <v>31</v>
      </c>
    </row>
    <row r="4883" spans="1:1" x14ac:dyDescent="0.2">
      <c r="A4883">
        <v>23</v>
      </c>
    </row>
    <row r="4884" spans="1:1" x14ac:dyDescent="0.2">
      <c r="A4884">
        <v>21</v>
      </c>
    </row>
    <row r="4885" spans="1:1" x14ac:dyDescent="0.2">
      <c r="A4885">
        <v>31</v>
      </c>
    </row>
    <row r="4886" spans="1:1" x14ac:dyDescent="0.2">
      <c r="A4886">
        <v>32</v>
      </c>
    </row>
    <row r="4887" spans="1:1" x14ac:dyDescent="0.2">
      <c r="A4887">
        <v>27</v>
      </c>
    </row>
    <row r="4888" spans="1:1" x14ac:dyDescent="0.2">
      <c r="A4888">
        <v>29</v>
      </c>
    </row>
    <row r="4889" spans="1:1" x14ac:dyDescent="0.2">
      <c r="A4889">
        <v>59</v>
      </c>
    </row>
    <row r="4890" spans="1:1" x14ac:dyDescent="0.2">
      <c r="A4890">
        <v>29</v>
      </c>
    </row>
    <row r="4891" spans="1:1" x14ac:dyDescent="0.2">
      <c r="A4891">
        <v>24</v>
      </c>
    </row>
    <row r="4892" spans="1:1" x14ac:dyDescent="0.2">
      <c r="A4892">
        <v>27</v>
      </c>
    </row>
    <row r="4893" spans="1:1" x14ac:dyDescent="0.2">
      <c r="A4893">
        <v>24</v>
      </c>
    </row>
    <row r="4894" spans="1:1" x14ac:dyDescent="0.2">
      <c r="A4894">
        <v>33</v>
      </c>
    </row>
    <row r="4895" spans="1:1" x14ac:dyDescent="0.2">
      <c r="A4895">
        <v>35</v>
      </c>
    </row>
    <row r="4896" spans="1:1" x14ac:dyDescent="0.2">
      <c r="A4896">
        <v>40</v>
      </c>
    </row>
    <row r="4897" spans="1:1" x14ac:dyDescent="0.2">
      <c r="A4897">
        <v>27</v>
      </c>
    </row>
    <row r="4898" spans="1:1" x14ac:dyDescent="0.2">
      <c r="A4898">
        <v>28</v>
      </c>
    </row>
    <row r="4899" spans="1:1" x14ac:dyDescent="0.2">
      <c r="A4899">
        <v>20</v>
      </c>
    </row>
    <row r="4900" spans="1:1" x14ac:dyDescent="0.2">
      <c r="A4900">
        <v>48</v>
      </c>
    </row>
    <row r="4901" spans="1:1" x14ac:dyDescent="0.2">
      <c r="A4901">
        <v>40</v>
      </c>
    </row>
    <row r="4902" spans="1:1" x14ac:dyDescent="0.2">
      <c r="A4902">
        <v>23</v>
      </c>
    </row>
    <row r="4903" spans="1:1" x14ac:dyDescent="0.2">
      <c r="A4903">
        <v>53</v>
      </c>
    </row>
    <row r="4904" spans="1:1" x14ac:dyDescent="0.2">
      <c r="A4904">
        <v>27</v>
      </c>
    </row>
    <row r="4905" spans="1:1" x14ac:dyDescent="0.2">
      <c r="A4905">
        <v>45</v>
      </c>
    </row>
    <row r="4906" spans="1:1" x14ac:dyDescent="0.2">
      <c r="A4906">
        <v>31</v>
      </c>
    </row>
    <row r="4907" spans="1:1" x14ac:dyDescent="0.2">
      <c r="A4907">
        <v>24</v>
      </c>
    </row>
    <row r="4908" spans="1:1" x14ac:dyDescent="0.2">
      <c r="A4908">
        <v>31</v>
      </c>
    </row>
    <row r="4909" spans="1:1" x14ac:dyDescent="0.2">
      <c r="A4909">
        <v>24</v>
      </c>
    </row>
    <row r="4910" spans="1:1" x14ac:dyDescent="0.2">
      <c r="A4910">
        <v>25</v>
      </c>
    </row>
    <row r="4911" spans="1:1" x14ac:dyDescent="0.2">
      <c r="A4911">
        <v>24</v>
      </c>
    </row>
    <row r="4912" spans="1:1" x14ac:dyDescent="0.2">
      <c r="A4912">
        <v>24</v>
      </c>
    </row>
    <row r="4913" spans="1:1" x14ac:dyDescent="0.2">
      <c r="A4913">
        <v>23</v>
      </c>
    </row>
    <row r="4914" spans="1:1" x14ac:dyDescent="0.2">
      <c r="A4914">
        <v>31</v>
      </c>
    </row>
    <row r="4915" spans="1:1" x14ac:dyDescent="0.2">
      <c r="A4915">
        <v>23</v>
      </c>
    </row>
    <row r="4916" spans="1:1" x14ac:dyDescent="0.2">
      <c r="A4916">
        <v>22</v>
      </c>
    </row>
    <row r="4917" spans="1:1" x14ac:dyDescent="0.2">
      <c r="A4917">
        <v>33</v>
      </c>
    </row>
    <row r="4918" spans="1:1" x14ac:dyDescent="0.2">
      <c r="A4918">
        <v>47</v>
      </c>
    </row>
    <row r="4919" spans="1:1" x14ac:dyDescent="0.2">
      <c r="A4919">
        <v>26</v>
      </c>
    </row>
    <row r="4920" spans="1:1" x14ac:dyDescent="0.2">
      <c r="A4920">
        <v>34</v>
      </c>
    </row>
    <row r="4921" spans="1:1" x14ac:dyDescent="0.2">
      <c r="A4921">
        <v>42</v>
      </c>
    </row>
    <row r="4922" spans="1:1" x14ac:dyDescent="0.2">
      <c r="A4922">
        <v>48</v>
      </c>
    </row>
    <row r="4923" spans="1:1" x14ac:dyDescent="0.2">
      <c r="A4923">
        <v>35</v>
      </c>
    </row>
    <row r="4924" spans="1:1" x14ac:dyDescent="0.2">
      <c r="A4924">
        <v>24</v>
      </c>
    </row>
    <row r="4925" spans="1:1" x14ac:dyDescent="0.2">
      <c r="A4925">
        <v>47</v>
      </c>
    </row>
    <row r="4926" spans="1:1" x14ac:dyDescent="0.2">
      <c r="A4926">
        <v>62</v>
      </c>
    </row>
    <row r="4927" spans="1:1" x14ac:dyDescent="0.2">
      <c r="A4927">
        <v>52</v>
      </c>
    </row>
    <row r="4928" spans="1:1" x14ac:dyDescent="0.2">
      <c r="A4928">
        <v>25</v>
      </c>
    </row>
    <row r="4929" spans="1:1" x14ac:dyDescent="0.2">
      <c r="A4929">
        <v>25</v>
      </c>
    </row>
    <row r="4930" spans="1:1" x14ac:dyDescent="0.2">
      <c r="A4930">
        <v>49</v>
      </c>
    </row>
    <row r="4931" spans="1:1" x14ac:dyDescent="0.2">
      <c r="A4931">
        <v>30</v>
      </c>
    </row>
    <row r="4932" spans="1:1" x14ac:dyDescent="0.2">
      <c r="A4932">
        <v>50</v>
      </c>
    </row>
    <row r="4933" spans="1:1" x14ac:dyDescent="0.2">
      <c r="A4933">
        <v>47</v>
      </c>
    </row>
    <row r="4934" spans="1:1" x14ac:dyDescent="0.2">
      <c r="A4934">
        <v>37</v>
      </c>
    </row>
    <row r="4935" spans="1:1" x14ac:dyDescent="0.2">
      <c r="A4935">
        <v>26</v>
      </c>
    </row>
    <row r="4936" spans="1:1" x14ac:dyDescent="0.2">
      <c r="A4936">
        <v>28</v>
      </c>
    </row>
    <row r="4937" spans="1:1" x14ac:dyDescent="0.2">
      <c r="A4937">
        <v>26</v>
      </c>
    </row>
    <row r="4938" spans="1:1" x14ac:dyDescent="0.2">
      <c r="A4938">
        <v>48</v>
      </c>
    </row>
    <row r="4939" spans="1:1" x14ac:dyDescent="0.2">
      <c r="A4939">
        <v>25</v>
      </c>
    </row>
    <row r="4940" spans="1:1" x14ac:dyDescent="0.2">
      <c r="A4940">
        <v>20</v>
      </c>
    </row>
    <row r="4941" spans="1:1" x14ac:dyDescent="0.2">
      <c r="A4941">
        <v>34</v>
      </c>
    </row>
    <row r="4942" spans="1:1" x14ac:dyDescent="0.2">
      <c r="A4942">
        <v>26</v>
      </c>
    </row>
    <row r="4943" spans="1:1" x14ac:dyDescent="0.2">
      <c r="A4943">
        <v>21</v>
      </c>
    </row>
    <row r="4944" spans="1:1" x14ac:dyDescent="0.2">
      <c r="A4944">
        <v>46</v>
      </c>
    </row>
    <row r="4945" spans="1:1" x14ac:dyDescent="0.2">
      <c r="A4945">
        <v>21</v>
      </c>
    </row>
    <row r="4946" spans="1:1" x14ac:dyDescent="0.2">
      <c r="A4946">
        <v>27</v>
      </c>
    </row>
    <row r="4947" spans="1:1" x14ac:dyDescent="0.2">
      <c r="A4947">
        <v>20</v>
      </c>
    </row>
    <row r="4948" spans="1:1" x14ac:dyDescent="0.2">
      <c r="A4948">
        <v>21</v>
      </c>
    </row>
    <row r="4949" spans="1:1" x14ac:dyDescent="0.2">
      <c r="A4949">
        <v>29</v>
      </c>
    </row>
    <row r="4950" spans="1:1" x14ac:dyDescent="0.2">
      <c r="A4950">
        <v>46</v>
      </c>
    </row>
    <row r="4951" spans="1:1" x14ac:dyDescent="0.2">
      <c r="A4951">
        <v>24</v>
      </c>
    </row>
    <row r="4952" spans="1:1" x14ac:dyDescent="0.2">
      <c r="A4952">
        <v>51</v>
      </c>
    </row>
    <row r="4953" spans="1:1" x14ac:dyDescent="0.2">
      <c r="A4953">
        <v>57</v>
      </c>
    </row>
    <row r="4954" spans="1:1" x14ac:dyDescent="0.2">
      <c r="A4954">
        <v>33</v>
      </c>
    </row>
    <row r="4955" spans="1:1" x14ac:dyDescent="0.2">
      <c r="A4955">
        <v>22</v>
      </c>
    </row>
    <row r="4956" spans="1:1" x14ac:dyDescent="0.2">
      <c r="A4956">
        <v>23</v>
      </c>
    </row>
    <row r="4957" spans="1:1" x14ac:dyDescent="0.2">
      <c r="A4957">
        <v>29</v>
      </c>
    </row>
    <row r="4958" spans="1:1" x14ac:dyDescent="0.2">
      <c r="A4958">
        <v>55</v>
      </c>
    </row>
    <row r="4959" spans="1:1" x14ac:dyDescent="0.2">
      <c r="A4959">
        <v>22</v>
      </c>
    </row>
    <row r="4960" spans="1:1" x14ac:dyDescent="0.2">
      <c r="A4960">
        <v>56</v>
      </c>
    </row>
    <row r="4961" spans="1:1" x14ac:dyDescent="0.2">
      <c r="A4961">
        <v>33</v>
      </c>
    </row>
    <row r="4962" spans="1:1" x14ac:dyDescent="0.2">
      <c r="A4962">
        <v>27</v>
      </c>
    </row>
    <row r="4963" spans="1:1" x14ac:dyDescent="0.2">
      <c r="A4963">
        <v>31</v>
      </c>
    </row>
    <row r="4964" spans="1:1" x14ac:dyDescent="0.2">
      <c r="A4964">
        <v>20</v>
      </c>
    </row>
    <row r="4965" spans="1:1" x14ac:dyDescent="0.2">
      <c r="A4965">
        <v>40</v>
      </c>
    </row>
    <row r="4966" spans="1:1" x14ac:dyDescent="0.2">
      <c r="A4966">
        <v>48</v>
      </c>
    </row>
    <row r="4967" spans="1:1" x14ac:dyDescent="0.2">
      <c r="A4967">
        <v>33</v>
      </c>
    </row>
    <row r="4968" spans="1:1" x14ac:dyDescent="0.2">
      <c r="A4968">
        <v>32</v>
      </c>
    </row>
    <row r="4969" spans="1:1" x14ac:dyDescent="0.2">
      <c r="A4969">
        <v>68</v>
      </c>
    </row>
    <row r="4970" spans="1:1" x14ac:dyDescent="0.2">
      <c r="A4970">
        <v>24</v>
      </c>
    </row>
    <row r="4971" spans="1:1" x14ac:dyDescent="0.2">
      <c r="A4971">
        <v>32</v>
      </c>
    </row>
    <row r="4972" spans="1:1" x14ac:dyDescent="0.2">
      <c r="A4972">
        <v>19</v>
      </c>
    </row>
    <row r="4973" spans="1:1" x14ac:dyDescent="0.2">
      <c r="A4973">
        <v>56</v>
      </c>
    </row>
    <row r="4974" spans="1:1" x14ac:dyDescent="0.2">
      <c r="A4974">
        <v>23</v>
      </c>
    </row>
    <row r="4975" spans="1:1" x14ac:dyDescent="0.2">
      <c r="A4975">
        <v>27</v>
      </c>
    </row>
    <row r="4976" spans="1:1" x14ac:dyDescent="0.2">
      <c r="A4976">
        <v>52</v>
      </c>
    </row>
    <row r="4977" spans="1:1" x14ac:dyDescent="0.2">
      <c r="A4977">
        <v>21</v>
      </c>
    </row>
    <row r="4978" spans="1:1" x14ac:dyDescent="0.2">
      <c r="A4978">
        <v>39</v>
      </c>
    </row>
    <row r="4979" spans="1:1" x14ac:dyDescent="0.2">
      <c r="A4979">
        <v>25</v>
      </c>
    </row>
    <row r="4980" spans="1:1" x14ac:dyDescent="0.2">
      <c r="A4980">
        <v>42</v>
      </c>
    </row>
    <row r="4981" spans="1:1" x14ac:dyDescent="0.2">
      <c r="A4981">
        <v>29</v>
      </c>
    </row>
    <row r="4982" spans="1:1" x14ac:dyDescent="0.2">
      <c r="A4982">
        <v>33</v>
      </c>
    </row>
    <row r="4983" spans="1:1" x14ac:dyDescent="0.2">
      <c r="A4983">
        <v>38</v>
      </c>
    </row>
    <row r="4984" spans="1:1" x14ac:dyDescent="0.2">
      <c r="A4984">
        <v>32</v>
      </c>
    </row>
    <row r="4985" spans="1:1" x14ac:dyDescent="0.2">
      <c r="A4985">
        <v>29</v>
      </c>
    </row>
    <row r="4986" spans="1:1" x14ac:dyDescent="0.2">
      <c r="A4986">
        <v>20</v>
      </c>
    </row>
    <row r="4987" spans="1:1" x14ac:dyDescent="0.2">
      <c r="A4987">
        <v>27</v>
      </c>
    </row>
    <row r="4988" spans="1:1" x14ac:dyDescent="0.2">
      <c r="A4988">
        <v>23</v>
      </c>
    </row>
    <row r="4989" spans="1:1" x14ac:dyDescent="0.2">
      <c r="A4989">
        <v>39</v>
      </c>
    </row>
    <row r="4990" spans="1:1" x14ac:dyDescent="0.2">
      <c r="A4990">
        <v>41</v>
      </c>
    </row>
    <row r="4991" spans="1:1" x14ac:dyDescent="0.2">
      <c r="A4991">
        <v>23</v>
      </c>
    </row>
    <row r="4992" spans="1:1" x14ac:dyDescent="0.2">
      <c r="A4992">
        <v>58</v>
      </c>
    </row>
    <row r="4993" spans="1:1" x14ac:dyDescent="0.2">
      <c r="A4993">
        <v>42</v>
      </c>
    </row>
    <row r="4994" spans="1:1" x14ac:dyDescent="0.2">
      <c r="A4994">
        <v>52</v>
      </c>
    </row>
    <row r="4995" spans="1:1" x14ac:dyDescent="0.2">
      <c r="A4995">
        <v>26</v>
      </c>
    </row>
    <row r="4996" spans="1:1" x14ac:dyDescent="0.2">
      <c r="A4996">
        <v>53</v>
      </c>
    </row>
    <row r="4997" spans="1:1" x14ac:dyDescent="0.2">
      <c r="A4997">
        <v>27</v>
      </c>
    </row>
    <row r="4998" spans="1:1" x14ac:dyDescent="0.2">
      <c r="A4998">
        <v>47</v>
      </c>
    </row>
    <row r="4999" spans="1:1" x14ac:dyDescent="0.2">
      <c r="A4999">
        <v>33</v>
      </c>
    </row>
    <row r="5000" spans="1:1" x14ac:dyDescent="0.2">
      <c r="A5000">
        <v>33</v>
      </c>
    </row>
    <row r="5001" spans="1:1" x14ac:dyDescent="0.2">
      <c r="A5001">
        <v>28</v>
      </c>
    </row>
    <row r="5002" spans="1:1" x14ac:dyDescent="0.2">
      <c r="A5002">
        <v>23</v>
      </c>
    </row>
    <row r="5003" spans="1:1" x14ac:dyDescent="0.2">
      <c r="A5003">
        <v>45</v>
      </c>
    </row>
    <row r="5004" spans="1:1" x14ac:dyDescent="0.2">
      <c r="A5004">
        <v>25</v>
      </c>
    </row>
    <row r="5005" spans="1:1" x14ac:dyDescent="0.2">
      <c r="A5005">
        <v>32</v>
      </c>
    </row>
    <row r="5006" spans="1:1" x14ac:dyDescent="0.2">
      <c r="A5006">
        <v>34</v>
      </c>
    </row>
    <row r="5007" spans="1:1" x14ac:dyDescent="0.2">
      <c r="A5007">
        <v>25</v>
      </c>
    </row>
    <row r="5008" spans="1:1" x14ac:dyDescent="0.2">
      <c r="A5008">
        <v>21</v>
      </c>
    </row>
    <row r="5009" spans="1:1" x14ac:dyDescent="0.2">
      <c r="A5009">
        <v>23</v>
      </c>
    </row>
    <row r="5010" spans="1:1" x14ac:dyDescent="0.2">
      <c r="A5010">
        <v>29</v>
      </c>
    </row>
    <row r="5011" spans="1:1" x14ac:dyDescent="0.2">
      <c r="A5011">
        <v>38</v>
      </c>
    </row>
    <row r="5012" spans="1:1" x14ac:dyDescent="0.2">
      <c r="A5012">
        <v>29</v>
      </c>
    </row>
    <row r="5013" spans="1:1" x14ac:dyDescent="0.2">
      <c r="A5013">
        <v>29</v>
      </c>
    </row>
    <row r="5014" spans="1:1" x14ac:dyDescent="0.2">
      <c r="A5014">
        <v>40</v>
      </c>
    </row>
    <row r="5015" spans="1:1" x14ac:dyDescent="0.2">
      <c r="A5015">
        <v>27</v>
      </c>
    </row>
    <row r="5016" spans="1:1" x14ac:dyDescent="0.2">
      <c r="A5016">
        <v>25</v>
      </c>
    </row>
    <row r="5017" spans="1:1" x14ac:dyDescent="0.2">
      <c r="A5017">
        <v>34</v>
      </c>
    </row>
    <row r="5018" spans="1:1" x14ac:dyDescent="0.2">
      <c r="A5018">
        <v>31</v>
      </c>
    </row>
    <row r="5019" spans="1:1" x14ac:dyDescent="0.2">
      <c r="A5019">
        <v>21</v>
      </c>
    </row>
    <row r="5020" spans="1:1" x14ac:dyDescent="0.2">
      <c r="A5020">
        <v>30</v>
      </c>
    </row>
    <row r="5021" spans="1:1" x14ac:dyDescent="0.2">
      <c r="A5021">
        <v>41</v>
      </c>
    </row>
    <row r="5022" spans="1:1" x14ac:dyDescent="0.2">
      <c r="A5022">
        <v>38</v>
      </c>
    </row>
    <row r="5023" spans="1:1" x14ac:dyDescent="0.2">
      <c r="A5023">
        <v>59</v>
      </c>
    </row>
    <row r="5024" spans="1:1" x14ac:dyDescent="0.2">
      <c r="A5024">
        <v>21</v>
      </c>
    </row>
    <row r="5025" spans="1:1" x14ac:dyDescent="0.2">
      <c r="A5025">
        <v>61</v>
      </c>
    </row>
    <row r="5026" spans="1:1" x14ac:dyDescent="0.2">
      <c r="A5026">
        <v>33</v>
      </c>
    </row>
    <row r="5027" spans="1:1" x14ac:dyDescent="0.2">
      <c r="A5027">
        <v>39</v>
      </c>
    </row>
    <row r="5028" spans="1:1" x14ac:dyDescent="0.2">
      <c r="A5028">
        <v>27</v>
      </c>
    </row>
    <row r="5029" spans="1:1" x14ac:dyDescent="0.2">
      <c r="A5029">
        <v>53</v>
      </c>
    </row>
    <row r="5030" spans="1:1" x14ac:dyDescent="0.2">
      <c r="A5030">
        <v>22</v>
      </c>
    </row>
    <row r="5031" spans="1:1" x14ac:dyDescent="0.2">
      <c r="A5031">
        <v>31</v>
      </c>
    </row>
    <row r="5032" spans="1:1" x14ac:dyDescent="0.2">
      <c r="A5032">
        <v>21</v>
      </c>
    </row>
    <row r="5033" spans="1:1" x14ac:dyDescent="0.2">
      <c r="A5033">
        <v>29</v>
      </c>
    </row>
    <row r="5034" spans="1:1" x14ac:dyDescent="0.2">
      <c r="A5034">
        <v>30</v>
      </c>
    </row>
    <row r="5035" spans="1:1" x14ac:dyDescent="0.2">
      <c r="A5035">
        <v>34</v>
      </c>
    </row>
    <row r="5036" spans="1:1" x14ac:dyDescent="0.2">
      <c r="A5036">
        <v>43</v>
      </c>
    </row>
    <row r="5037" spans="1:1" x14ac:dyDescent="0.2">
      <c r="A5037">
        <v>21</v>
      </c>
    </row>
    <row r="5038" spans="1:1" x14ac:dyDescent="0.2">
      <c r="A5038">
        <v>24</v>
      </c>
    </row>
    <row r="5039" spans="1:1" x14ac:dyDescent="0.2">
      <c r="A5039">
        <v>34</v>
      </c>
    </row>
    <row r="5040" spans="1:1" x14ac:dyDescent="0.2">
      <c r="A5040">
        <v>34</v>
      </c>
    </row>
    <row r="5041" spans="1:1" x14ac:dyDescent="0.2">
      <c r="A5041">
        <v>23</v>
      </c>
    </row>
    <row r="5042" spans="1:1" x14ac:dyDescent="0.2">
      <c r="A5042">
        <v>22</v>
      </c>
    </row>
    <row r="5043" spans="1:1" x14ac:dyDescent="0.2">
      <c r="A5043">
        <v>45</v>
      </c>
    </row>
    <row r="5044" spans="1:1" x14ac:dyDescent="0.2">
      <c r="A5044">
        <v>23</v>
      </c>
    </row>
    <row r="5045" spans="1:1" x14ac:dyDescent="0.2">
      <c r="A5045">
        <v>34</v>
      </c>
    </row>
    <row r="5046" spans="1:1" x14ac:dyDescent="0.2">
      <c r="A5046">
        <v>40</v>
      </c>
    </row>
    <row r="5047" spans="1:1" x14ac:dyDescent="0.2">
      <c r="A5047">
        <v>23</v>
      </c>
    </row>
    <row r="5048" spans="1:1" x14ac:dyDescent="0.2">
      <c r="A5048">
        <v>39</v>
      </c>
    </row>
    <row r="5049" spans="1:1" x14ac:dyDescent="0.2">
      <c r="A5049">
        <v>26</v>
      </c>
    </row>
    <row r="5050" spans="1:1" x14ac:dyDescent="0.2">
      <c r="A5050">
        <v>26</v>
      </c>
    </row>
    <row r="5051" spans="1:1" x14ac:dyDescent="0.2">
      <c r="A5051">
        <v>21</v>
      </c>
    </row>
    <row r="5052" spans="1:1" x14ac:dyDescent="0.2">
      <c r="A5052">
        <v>30</v>
      </c>
    </row>
    <row r="5053" spans="1:1" x14ac:dyDescent="0.2">
      <c r="A5053">
        <v>44</v>
      </c>
    </row>
    <row r="5054" spans="1:1" x14ac:dyDescent="0.2">
      <c r="A5054">
        <v>21</v>
      </c>
    </row>
    <row r="5055" spans="1:1" x14ac:dyDescent="0.2">
      <c r="A5055">
        <v>23</v>
      </c>
    </row>
    <row r="5056" spans="1:1" x14ac:dyDescent="0.2">
      <c r="A5056">
        <v>34</v>
      </c>
    </row>
    <row r="5057" spans="1:1" x14ac:dyDescent="0.2">
      <c r="A5057">
        <v>35</v>
      </c>
    </row>
    <row r="5058" spans="1:1" x14ac:dyDescent="0.2">
      <c r="A5058">
        <v>49</v>
      </c>
    </row>
    <row r="5059" spans="1:1" x14ac:dyDescent="0.2">
      <c r="A5059">
        <v>23</v>
      </c>
    </row>
    <row r="5060" spans="1:1" x14ac:dyDescent="0.2">
      <c r="A5060">
        <v>32</v>
      </c>
    </row>
    <row r="5061" spans="1:1" x14ac:dyDescent="0.2">
      <c r="A5061">
        <v>24</v>
      </c>
    </row>
    <row r="5062" spans="1:1" x14ac:dyDescent="0.2">
      <c r="A5062">
        <v>21</v>
      </c>
    </row>
    <row r="5063" spans="1:1" x14ac:dyDescent="0.2">
      <c r="A5063">
        <v>37</v>
      </c>
    </row>
    <row r="5064" spans="1:1" x14ac:dyDescent="0.2">
      <c r="A5064">
        <v>21</v>
      </c>
    </row>
    <row r="5065" spans="1:1" x14ac:dyDescent="0.2">
      <c r="A5065">
        <v>28</v>
      </c>
    </row>
    <row r="5066" spans="1:1" x14ac:dyDescent="0.2">
      <c r="A5066">
        <v>42</v>
      </c>
    </row>
    <row r="5067" spans="1:1" x14ac:dyDescent="0.2">
      <c r="A5067">
        <v>23</v>
      </c>
    </row>
    <row r="5068" spans="1:1" x14ac:dyDescent="0.2">
      <c r="A5068">
        <v>24</v>
      </c>
    </row>
    <row r="5069" spans="1:1" x14ac:dyDescent="0.2">
      <c r="A5069">
        <v>31</v>
      </c>
    </row>
    <row r="5070" spans="1:1" x14ac:dyDescent="0.2">
      <c r="A5070">
        <v>24</v>
      </c>
    </row>
    <row r="5071" spans="1:1" x14ac:dyDescent="0.2">
      <c r="A5071">
        <v>24</v>
      </c>
    </row>
    <row r="5072" spans="1:1" x14ac:dyDescent="0.2">
      <c r="A5072">
        <v>25</v>
      </c>
    </row>
    <row r="5073" spans="1:1" x14ac:dyDescent="0.2">
      <c r="A5073">
        <v>44</v>
      </c>
    </row>
    <row r="5074" spans="1:1" x14ac:dyDescent="0.2">
      <c r="A5074">
        <v>55</v>
      </c>
    </row>
    <row r="5075" spans="1:1" x14ac:dyDescent="0.2">
      <c r="A5075">
        <v>33</v>
      </c>
    </row>
    <row r="5076" spans="1:1" x14ac:dyDescent="0.2">
      <c r="A5076">
        <v>26</v>
      </c>
    </row>
    <row r="5077" spans="1:1" x14ac:dyDescent="0.2">
      <c r="A5077">
        <v>20</v>
      </c>
    </row>
    <row r="5078" spans="1:1" x14ac:dyDescent="0.2">
      <c r="A5078">
        <v>28</v>
      </c>
    </row>
    <row r="5079" spans="1:1" x14ac:dyDescent="0.2">
      <c r="A5079">
        <v>27</v>
      </c>
    </row>
    <row r="5080" spans="1:1" x14ac:dyDescent="0.2">
      <c r="A5080">
        <v>26</v>
      </c>
    </row>
    <row r="5081" spans="1:1" x14ac:dyDescent="0.2">
      <c r="A5081">
        <v>35</v>
      </c>
    </row>
    <row r="5082" spans="1:1" x14ac:dyDescent="0.2">
      <c r="A5082">
        <v>45</v>
      </c>
    </row>
    <row r="5083" spans="1:1" x14ac:dyDescent="0.2">
      <c r="A5083">
        <v>26</v>
      </c>
    </row>
    <row r="5084" spans="1:1" x14ac:dyDescent="0.2">
      <c r="A5084">
        <v>21</v>
      </c>
    </row>
    <row r="5085" spans="1:1" x14ac:dyDescent="0.2">
      <c r="A5085">
        <v>27</v>
      </c>
    </row>
    <row r="5086" spans="1:1" x14ac:dyDescent="0.2">
      <c r="A5086">
        <v>20</v>
      </c>
    </row>
    <row r="5087" spans="1:1" x14ac:dyDescent="0.2">
      <c r="A5087">
        <v>46</v>
      </c>
    </row>
    <row r="5088" spans="1:1" x14ac:dyDescent="0.2">
      <c r="A5088">
        <v>28</v>
      </c>
    </row>
    <row r="5089" spans="1:1" x14ac:dyDescent="0.2">
      <c r="A5089">
        <v>38</v>
      </c>
    </row>
    <row r="5090" spans="1:1" x14ac:dyDescent="0.2">
      <c r="A5090">
        <v>55</v>
      </c>
    </row>
    <row r="5091" spans="1:1" x14ac:dyDescent="0.2">
      <c r="A5091">
        <v>44</v>
      </c>
    </row>
    <row r="5092" spans="1:1" x14ac:dyDescent="0.2">
      <c r="A5092">
        <v>32</v>
      </c>
    </row>
    <row r="5093" spans="1:1" x14ac:dyDescent="0.2">
      <c r="A5093">
        <v>35</v>
      </c>
    </row>
    <row r="5094" spans="1:1" x14ac:dyDescent="0.2">
      <c r="A5094">
        <v>24</v>
      </c>
    </row>
    <row r="5095" spans="1:1" x14ac:dyDescent="0.2">
      <c r="A5095">
        <v>24</v>
      </c>
    </row>
    <row r="5096" spans="1:1" x14ac:dyDescent="0.2">
      <c r="A5096">
        <v>26</v>
      </c>
    </row>
    <row r="5097" spans="1:1" x14ac:dyDescent="0.2">
      <c r="A5097">
        <v>38</v>
      </c>
    </row>
    <row r="5098" spans="1:1" x14ac:dyDescent="0.2">
      <c r="A5098">
        <v>62</v>
      </c>
    </row>
    <row r="5099" spans="1:1" x14ac:dyDescent="0.2">
      <c r="A5099">
        <v>27</v>
      </c>
    </row>
    <row r="5100" spans="1:1" x14ac:dyDescent="0.2">
      <c r="A5100">
        <v>48</v>
      </c>
    </row>
    <row r="5101" spans="1:1" x14ac:dyDescent="0.2">
      <c r="A5101">
        <v>31</v>
      </c>
    </row>
    <row r="5102" spans="1:1" x14ac:dyDescent="0.2">
      <c r="A5102">
        <v>28</v>
      </c>
    </row>
    <row r="5103" spans="1:1" x14ac:dyDescent="0.2">
      <c r="A5103">
        <v>21</v>
      </c>
    </row>
    <row r="5104" spans="1:1" x14ac:dyDescent="0.2">
      <c r="A5104">
        <v>30</v>
      </c>
    </row>
    <row r="5105" spans="1:1" x14ac:dyDescent="0.2">
      <c r="A5105">
        <v>42</v>
      </c>
    </row>
    <row r="5106" spans="1:1" x14ac:dyDescent="0.2">
      <c r="A5106">
        <v>25</v>
      </c>
    </row>
    <row r="5107" spans="1:1" x14ac:dyDescent="0.2">
      <c r="A5107">
        <v>25</v>
      </c>
    </row>
    <row r="5108" spans="1:1" x14ac:dyDescent="0.2">
      <c r="A5108">
        <v>27</v>
      </c>
    </row>
    <row r="5109" spans="1:1" x14ac:dyDescent="0.2">
      <c r="A5109">
        <v>55</v>
      </c>
    </row>
    <row r="5110" spans="1:1" x14ac:dyDescent="0.2">
      <c r="A5110">
        <v>33</v>
      </c>
    </row>
    <row r="5111" spans="1:1" x14ac:dyDescent="0.2">
      <c r="A5111">
        <v>47</v>
      </c>
    </row>
    <row r="5112" spans="1:1" x14ac:dyDescent="0.2">
      <c r="A5112">
        <v>25</v>
      </c>
    </row>
    <row r="5113" spans="1:1" x14ac:dyDescent="0.2">
      <c r="A5113">
        <v>40</v>
      </c>
    </row>
    <row r="5114" spans="1:1" x14ac:dyDescent="0.2">
      <c r="A5114">
        <v>21</v>
      </c>
    </row>
    <row r="5115" spans="1:1" x14ac:dyDescent="0.2">
      <c r="A5115">
        <v>50</v>
      </c>
    </row>
    <row r="5116" spans="1:1" x14ac:dyDescent="0.2">
      <c r="A5116">
        <v>46</v>
      </c>
    </row>
    <row r="5117" spans="1:1" x14ac:dyDescent="0.2">
      <c r="A5117">
        <v>28</v>
      </c>
    </row>
    <row r="5118" spans="1:1" x14ac:dyDescent="0.2">
      <c r="A5118">
        <v>20</v>
      </c>
    </row>
    <row r="5119" spans="1:1" x14ac:dyDescent="0.2">
      <c r="A5119">
        <v>33</v>
      </c>
    </row>
    <row r="5120" spans="1:1" x14ac:dyDescent="0.2">
      <c r="A5120">
        <v>31</v>
      </c>
    </row>
    <row r="5121" spans="1:1" x14ac:dyDescent="0.2">
      <c r="A5121">
        <v>57</v>
      </c>
    </row>
    <row r="5122" spans="1:1" x14ac:dyDescent="0.2">
      <c r="A5122">
        <v>25</v>
      </c>
    </row>
    <row r="5123" spans="1:1" x14ac:dyDescent="0.2">
      <c r="A5123">
        <v>22</v>
      </c>
    </row>
    <row r="5124" spans="1:1" x14ac:dyDescent="0.2">
      <c r="A5124">
        <v>31</v>
      </c>
    </row>
    <row r="5125" spans="1:1" x14ac:dyDescent="0.2">
      <c r="A5125">
        <v>28</v>
      </c>
    </row>
    <row r="5126" spans="1:1" x14ac:dyDescent="0.2">
      <c r="A5126">
        <v>41</v>
      </c>
    </row>
    <row r="5127" spans="1:1" x14ac:dyDescent="0.2">
      <c r="A5127">
        <v>43</v>
      </c>
    </row>
    <row r="5128" spans="1:1" x14ac:dyDescent="0.2">
      <c r="A5128">
        <v>25</v>
      </c>
    </row>
    <row r="5129" spans="1:1" x14ac:dyDescent="0.2">
      <c r="A5129">
        <v>39</v>
      </c>
    </row>
    <row r="5130" spans="1:1" x14ac:dyDescent="0.2">
      <c r="A5130">
        <v>23</v>
      </c>
    </row>
    <row r="5131" spans="1:1" x14ac:dyDescent="0.2">
      <c r="A5131">
        <v>40</v>
      </c>
    </row>
    <row r="5132" spans="1:1" x14ac:dyDescent="0.2">
      <c r="A5132">
        <v>20</v>
      </c>
    </row>
    <row r="5133" spans="1:1" x14ac:dyDescent="0.2">
      <c r="A5133">
        <v>35</v>
      </c>
    </row>
    <row r="5134" spans="1:1" x14ac:dyDescent="0.2">
      <c r="A5134">
        <v>34</v>
      </c>
    </row>
    <row r="5135" spans="1:1" x14ac:dyDescent="0.2">
      <c r="A5135">
        <v>27</v>
      </c>
    </row>
    <row r="5136" spans="1:1" x14ac:dyDescent="0.2">
      <c r="A5136">
        <v>25</v>
      </c>
    </row>
    <row r="5137" spans="1:1" x14ac:dyDescent="0.2">
      <c r="A5137">
        <v>37</v>
      </c>
    </row>
    <row r="5138" spans="1:1" x14ac:dyDescent="0.2">
      <c r="A5138">
        <v>38</v>
      </c>
    </row>
    <row r="5139" spans="1:1" x14ac:dyDescent="0.2">
      <c r="A5139">
        <v>21</v>
      </c>
    </row>
    <row r="5140" spans="1:1" x14ac:dyDescent="0.2">
      <c r="A5140">
        <v>27</v>
      </c>
    </row>
    <row r="5141" spans="1:1" x14ac:dyDescent="0.2">
      <c r="A5141">
        <v>25</v>
      </c>
    </row>
    <row r="5142" spans="1:1" x14ac:dyDescent="0.2">
      <c r="A5142">
        <v>53</v>
      </c>
    </row>
    <row r="5143" spans="1:1" x14ac:dyDescent="0.2">
      <c r="A5143">
        <v>50</v>
      </c>
    </row>
    <row r="5144" spans="1:1" x14ac:dyDescent="0.2">
      <c r="A5144">
        <v>23</v>
      </c>
    </row>
    <row r="5145" spans="1:1" x14ac:dyDescent="0.2">
      <c r="A5145">
        <v>45</v>
      </c>
    </row>
    <row r="5146" spans="1:1" x14ac:dyDescent="0.2">
      <c r="A5146">
        <v>27</v>
      </c>
    </row>
    <row r="5147" spans="1:1" x14ac:dyDescent="0.2">
      <c r="A5147">
        <v>52</v>
      </c>
    </row>
    <row r="5148" spans="1:1" x14ac:dyDescent="0.2">
      <c r="A5148">
        <v>22</v>
      </c>
    </row>
    <row r="5149" spans="1:1" x14ac:dyDescent="0.2">
      <c r="A5149">
        <v>27</v>
      </c>
    </row>
    <row r="5150" spans="1:1" x14ac:dyDescent="0.2">
      <c r="A5150">
        <v>29</v>
      </c>
    </row>
    <row r="5151" spans="1:1" x14ac:dyDescent="0.2">
      <c r="A5151">
        <v>38</v>
      </c>
    </row>
    <row r="5152" spans="1:1" x14ac:dyDescent="0.2">
      <c r="A5152">
        <v>54</v>
      </c>
    </row>
    <row r="5153" spans="1:1" x14ac:dyDescent="0.2">
      <c r="A5153">
        <v>26</v>
      </c>
    </row>
    <row r="5154" spans="1:1" x14ac:dyDescent="0.2">
      <c r="A5154">
        <v>37</v>
      </c>
    </row>
    <row r="5155" spans="1:1" x14ac:dyDescent="0.2">
      <c r="A5155">
        <v>36</v>
      </c>
    </row>
    <row r="5156" spans="1:1" x14ac:dyDescent="0.2">
      <c r="A5156">
        <v>28</v>
      </c>
    </row>
    <row r="5157" spans="1:1" x14ac:dyDescent="0.2">
      <c r="A5157">
        <v>27</v>
      </c>
    </row>
    <row r="5158" spans="1:1" x14ac:dyDescent="0.2">
      <c r="A5158">
        <v>22</v>
      </c>
    </row>
    <row r="5159" spans="1:1" x14ac:dyDescent="0.2">
      <c r="A5159">
        <v>49</v>
      </c>
    </row>
    <row r="5160" spans="1:1" x14ac:dyDescent="0.2">
      <c r="A5160">
        <v>20</v>
      </c>
    </row>
    <row r="5161" spans="1:1" x14ac:dyDescent="0.2">
      <c r="A5161">
        <v>36</v>
      </c>
    </row>
    <row r="5162" spans="1:1" x14ac:dyDescent="0.2">
      <c r="A5162">
        <v>26</v>
      </c>
    </row>
    <row r="5163" spans="1:1" x14ac:dyDescent="0.2">
      <c r="A5163">
        <v>41</v>
      </c>
    </row>
    <row r="5164" spans="1:1" x14ac:dyDescent="0.2">
      <c r="A5164">
        <v>26</v>
      </c>
    </row>
    <row r="5165" spans="1:1" x14ac:dyDescent="0.2">
      <c r="A5165">
        <v>43</v>
      </c>
    </row>
    <row r="5166" spans="1:1" x14ac:dyDescent="0.2">
      <c r="A5166">
        <v>22</v>
      </c>
    </row>
    <row r="5167" spans="1:1" x14ac:dyDescent="0.2">
      <c r="A5167">
        <v>40</v>
      </c>
    </row>
    <row r="5168" spans="1:1" x14ac:dyDescent="0.2">
      <c r="A5168">
        <v>29</v>
      </c>
    </row>
    <row r="5169" spans="1:1" x14ac:dyDescent="0.2">
      <c r="A5169">
        <v>21</v>
      </c>
    </row>
    <row r="5170" spans="1:1" x14ac:dyDescent="0.2">
      <c r="A5170">
        <v>25</v>
      </c>
    </row>
    <row r="5171" spans="1:1" x14ac:dyDescent="0.2">
      <c r="A5171">
        <v>22</v>
      </c>
    </row>
    <row r="5172" spans="1:1" x14ac:dyDescent="0.2">
      <c r="A5172">
        <v>33</v>
      </c>
    </row>
    <row r="5173" spans="1:1" x14ac:dyDescent="0.2">
      <c r="A5173">
        <v>26</v>
      </c>
    </row>
    <row r="5174" spans="1:1" x14ac:dyDescent="0.2">
      <c r="A5174">
        <v>27</v>
      </c>
    </row>
    <row r="5175" spans="1:1" x14ac:dyDescent="0.2">
      <c r="A5175">
        <v>35</v>
      </c>
    </row>
    <row r="5176" spans="1:1" x14ac:dyDescent="0.2">
      <c r="A5176">
        <v>57</v>
      </c>
    </row>
    <row r="5177" spans="1:1" x14ac:dyDescent="0.2">
      <c r="A5177">
        <v>27</v>
      </c>
    </row>
    <row r="5178" spans="1:1" x14ac:dyDescent="0.2">
      <c r="A5178">
        <v>37</v>
      </c>
    </row>
    <row r="5179" spans="1:1" x14ac:dyDescent="0.2">
      <c r="A5179">
        <v>31</v>
      </c>
    </row>
    <row r="5180" spans="1:1" x14ac:dyDescent="0.2">
      <c r="A5180">
        <v>36</v>
      </c>
    </row>
    <row r="5181" spans="1:1" x14ac:dyDescent="0.2">
      <c r="A5181">
        <v>32</v>
      </c>
    </row>
    <row r="5182" spans="1:1" x14ac:dyDescent="0.2">
      <c r="A5182">
        <v>50</v>
      </c>
    </row>
    <row r="5183" spans="1:1" x14ac:dyDescent="0.2">
      <c r="A5183">
        <v>52</v>
      </c>
    </row>
    <row r="5184" spans="1:1" x14ac:dyDescent="0.2">
      <c r="A5184">
        <v>24</v>
      </c>
    </row>
    <row r="5185" spans="1:1" x14ac:dyDescent="0.2">
      <c r="A5185">
        <v>38</v>
      </c>
    </row>
    <row r="5186" spans="1:1" x14ac:dyDescent="0.2">
      <c r="A5186">
        <v>26</v>
      </c>
    </row>
    <row r="5187" spans="1:1" x14ac:dyDescent="0.2">
      <c r="A5187">
        <v>54</v>
      </c>
    </row>
    <row r="5188" spans="1:1" x14ac:dyDescent="0.2">
      <c r="A5188">
        <v>71</v>
      </c>
    </row>
    <row r="5189" spans="1:1" x14ac:dyDescent="0.2">
      <c r="A5189">
        <v>27</v>
      </c>
    </row>
    <row r="5190" spans="1:1" x14ac:dyDescent="0.2">
      <c r="A5190">
        <v>39</v>
      </c>
    </row>
    <row r="5191" spans="1:1" x14ac:dyDescent="0.2">
      <c r="A5191">
        <v>34</v>
      </c>
    </row>
    <row r="5192" spans="1:1" x14ac:dyDescent="0.2">
      <c r="A5192">
        <v>23</v>
      </c>
    </row>
    <row r="5193" spans="1:1" x14ac:dyDescent="0.2">
      <c r="A5193">
        <v>46</v>
      </c>
    </row>
    <row r="5194" spans="1:1" x14ac:dyDescent="0.2">
      <c r="A5194">
        <v>36</v>
      </c>
    </row>
    <row r="5195" spans="1:1" x14ac:dyDescent="0.2">
      <c r="A5195">
        <v>55</v>
      </c>
    </row>
    <row r="5196" spans="1:1" x14ac:dyDescent="0.2">
      <c r="A5196">
        <v>27</v>
      </c>
    </row>
    <row r="5197" spans="1:1" x14ac:dyDescent="0.2">
      <c r="A5197">
        <v>33</v>
      </c>
    </row>
    <row r="5198" spans="1:1" x14ac:dyDescent="0.2">
      <c r="A5198">
        <v>45</v>
      </c>
    </row>
    <row r="5199" spans="1:1" x14ac:dyDescent="0.2">
      <c r="A5199">
        <v>27</v>
      </c>
    </row>
    <row r="5200" spans="1:1" x14ac:dyDescent="0.2">
      <c r="A5200">
        <v>22</v>
      </c>
    </row>
    <row r="5201" spans="1:1" x14ac:dyDescent="0.2">
      <c r="A5201">
        <v>31</v>
      </c>
    </row>
    <row r="5202" spans="1:1" x14ac:dyDescent="0.2">
      <c r="A5202">
        <v>23</v>
      </c>
    </row>
    <row r="5203" spans="1:1" x14ac:dyDescent="0.2">
      <c r="A5203">
        <v>39</v>
      </c>
    </row>
    <row r="5204" spans="1:1" x14ac:dyDescent="0.2">
      <c r="A5204">
        <v>20</v>
      </c>
    </row>
    <row r="5205" spans="1:1" x14ac:dyDescent="0.2">
      <c r="A5205">
        <v>31</v>
      </c>
    </row>
    <row r="5206" spans="1:1" x14ac:dyDescent="0.2">
      <c r="A5206">
        <v>24</v>
      </c>
    </row>
    <row r="5207" spans="1:1" x14ac:dyDescent="0.2">
      <c r="A5207">
        <v>23</v>
      </c>
    </row>
    <row r="5208" spans="1:1" x14ac:dyDescent="0.2">
      <c r="A5208">
        <v>37</v>
      </c>
    </row>
    <row r="5209" spans="1:1" x14ac:dyDescent="0.2">
      <c r="A5209">
        <v>25</v>
      </c>
    </row>
    <row r="5210" spans="1:1" x14ac:dyDescent="0.2">
      <c r="A5210">
        <v>26</v>
      </c>
    </row>
    <row r="5211" spans="1:1" x14ac:dyDescent="0.2">
      <c r="A5211">
        <v>24</v>
      </c>
    </row>
    <row r="5212" spans="1:1" x14ac:dyDescent="0.2">
      <c r="A5212">
        <v>29</v>
      </c>
    </row>
    <row r="5213" spans="1:1" x14ac:dyDescent="0.2">
      <c r="A5213">
        <v>24</v>
      </c>
    </row>
    <row r="5214" spans="1:1" x14ac:dyDescent="0.2">
      <c r="A5214">
        <v>33</v>
      </c>
    </row>
    <row r="5215" spans="1:1" x14ac:dyDescent="0.2">
      <c r="A5215">
        <v>42</v>
      </c>
    </row>
    <row r="5216" spans="1:1" x14ac:dyDescent="0.2">
      <c r="A5216">
        <v>29</v>
      </c>
    </row>
    <row r="5217" spans="1:1" x14ac:dyDescent="0.2">
      <c r="A5217">
        <v>41</v>
      </c>
    </row>
    <row r="5218" spans="1:1" x14ac:dyDescent="0.2">
      <c r="A5218">
        <v>37</v>
      </c>
    </row>
    <row r="5219" spans="1:1" x14ac:dyDescent="0.2">
      <c r="A5219">
        <v>46</v>
      </c>
    </row>
    <row r="5220" spans="1:1" x14ac:dyDescent="0.2">
      <c r="A5220">
        <v>56</v>
      </c>
    </row>
    <row r="5221" spans="1:1" x14ac:dyDescent="0.2">
      <c r="A5221">
        <v>28</v>
      </c>
    </row>
    <row r="5222" spans="1:1" x14ac:dyDescent="0.2">
      <c r="A5222">
        <v>36</v>
      </c>
    </row>
    <row r="5223" spans="1:1" x14ac:dyDescent="0.2">
      <c r="A5223">
        <v>23</v>
      </c>
    </row>
    <row r="5224" spans="1:1" x14ac:dyDescent="0.2">
      <c r="A5224">
        <v>23</v>
      </c>
    </row>
    <row r="5225" spans="1:1" x14ac:dyDescent="0.2">
      <c r="A5225">
        <v>25</v>
      </c>
    </row>
    <row r="5226" spans="1:1" x14ac:dyDescent="0.2">
      <c r="A5226">
        <v>24</v>
      </c>
    </row>
    <row r="5227" spans="1:1" x14ac:dyDescent="0.2">
      <c r="A5227">
        <v>35</v>
      </c>
    </row>
    <row r="5228" spans="1:1" x14ac:dyDescent="0.2">
      <c r="A5228">
        <v>48</v>
      </c>
    </row>
    <row r="5229" spans="1:1" x14ac:dyDescent="0.2">
      <c r="A5229">
        <v>72</v>
      </c>
    </row>
    <row r="5230" spans="1:1" x14ac:dyDescent="0.2">
      <c r="A5230">
        <v>55</v>
      </c>
    </row>
    <row r="5231" spans="1:1" x14ac:dyDescent="0.2">
      <c r="A5231">
        <v>21</v>
      </c>
    </row>
    <row r="5232" spans="1:1" x14ac:dyDescent="0.2">
      <c r="A5232">
        <v>26</v>
      </c>
    </row>
    <row r="5233" spans="1:1" x14ac:dyDescent="0.2">
      <c r="A5233">
        <v>24</v>
      </c>
    </row>
    <row r="5234" spans="1:1" x14ac:dyDescent="0.2">
      <c r="A5234">
        <v>43</v>
      </c>
    </row>
    <row r="5235" spans="1:1" x14ac:dyDescent="0.2">
      <c r="A5235">
        <v>36</v>
      </c>
    </row>
    <row r="5236" spans="1:1" x14ac:dyDescent="0.2">
      <c r="A5236">
        <v>49</v>
      </c>
    </row>
    <row r="5237" spans="1:1" x14ac:dyDescent="0.2">
      <c r="A5237">
        <v>25</v>
      </c>
    </row>
    <row r="5238" spans="1:1" x14ac:dyDescent="0.2">
      <c r="A5238">
        <v>32</v>
      </c>
    </row>
    <row r="5239" spans="1:1" x14ac:dyDescent="0.2">
      <c r="A5239">
        <v>27</v>
      </c>
    </row>
    <row r="5240" spans="1:1" x14ac:dyDescent="0.2">
      <c r="A5240">
        <v>46</v>
      </c>
    </row>
    <row r="5241" spans="1:1" x14ac:dyDescent="0.2">
      <c r="A5241">
        <v>26</v>
      </c>
    </row>
    <row r="5242" spans="1:1" x14ac:dyDescent="0.2">
      <c r="A5242">
        <v>32</v>
      </c>
    </row>
    <row r="5243" spans="1:1" x14ac:dyDescent="0.2">
      <c r="A5243">
        <v>34</v>
      </c>
    </row>
    <row r="5244" spans="1:1" x14ac:dyDescent="0.2">
      <c r="A5244">
        <v>23</v>
      </c>
    </row>
    <row r="5245" spans="1:1" x14ac:dyDescent="0.2">
      <c r="A5245">
        <v>43</v>
      </c>
    </row>
    <row r="5246" spans="1:1" x14ac:dyDescent="0.2">
      <c r="A5246">
        <v>25</v>
      </c>
    </row>
    <row r="5247" spans="1:1" x14ac:dyDescent="0.2">
      <c r="A5247">
        <v>53</v>
      </c>
    </row>
    <row r="5248" spans="1:1" x14ac:dyDescent="0.2">
      <c r="A5248">
        <v>24</v>
      </c>
    </row>
    <row r="5249" spans="1:1" x14ac:dyDescent="0.2">
      <c r="A5249">
        <v>25</v>
      </c>
    </row>
    <row r="5250" spans="1:1" x14ac:dyDescent="0.2">
      <c r="A5250">
        <v>28</v>
      </c>
    </row>
    <row r="5251" spans="1:1" x14ac:dyDescent="0.2">
      <c r="A5251">
        <v>32</v>
      </c>
    </row>
    <row r="5252" spans="1:1" x14ac:dyDescent="0.2">
      <c r="A5252">
        <v>21</v>
      </c>
    </row>
    <row r="5253" spans="1:1" x14ac:dyDescent="0.2">
      <c r="A5253">
        <v>31</v>
      </c>
    </row>
    <row r="5254" spans="1:1" x14ac:dyDescent="0.2">
      <c r="A5254">
        <v>33</v>
      </c>
    </row>
    <row r="5255" spans="1:1" x14ac:dyDescent="0.2">
      <c r="A5255">
        <v>36</v>
      </c>
    </row>
    <row r="5256" spans="1:1" x14ac:dyDescent="0.2">
      <c r="A5256">
        <v>35</v>
      </c>
    </row>
    <row r="5257" spans="1:1" x14ac:dyDescent="0.2">
      <c r="A5257">
        <v>25</v>
      </c>
    </row>
    <row r="5258" spans="1:1" x14ac:dyDescent="0.2">
      <c r="A5258">
        <v>30</v>
      </c>
    </row>
    <row r="5259" spans="1:1" x14ac:dyDescent="0.2">
      <c r="A5259">
        <v>55</v>
      </c>
    </row>
    <row r="5260" spans="1:1" x14ac:dyDescent="0.2">
      <c r="A5260">
        <v>50</v>
      </c>
    </row>
    <row r="5261" spans="1:1" x14ac:dyDescent="0.2">
      <c r="A5261">
        <v>28</v>
      </c>
    </row>
    <row r="5262" spans="1:1" x14ac:dyDescent="0.2">
      <c r="A5262">
        <v>44</v>
      </c>
    </row>
    <row r="5263" spans="1:1" x14ac:dyDescent="0.2">
      <c r="A5263">
        <v>48</v>
      </c>
    </row>
    <row r="5264" spans="1:1" x14ac:dyDescent="0.2">
      <c r="A5264">
        <v>19</v>
      </c>
    </row>
    <row r="5265" spans="1:1" x14ac:dyDescent="0.2">
      <c r="A5265">
        <v>23</v>
      </c>
    </row>
    <row r="5266" spans="1:1" x14ac:dyDescent="0.2">
      <c r="A5266">
        <v>24</v>
      </c>
    </row>
    <row r="5267" spans="1:1" x14ac:dyDescent="0.2">
      <c r="A5267">
        <v>50</v>
      </c>
    </row>
    <row r="5268" spans="1:1" x14ac:dyDescent="0.2">
      <c r="A5268">
        <v>27</v>
      </c>
    </row>
    <row r="5269" spans="1:1" x14ac:dyDescent="0.2">
      <c r="A5269">
        <v>23</v>
      </c>
    </row>
    <row r="5270" spans="1:1" x14ac:dyDescent="0.2">
      <c r="A5270">
        <v>31</v>
      </c>
    </row>
    <row r="5271" spans="1:1" x14ac:dyDescent="0.2">
      <c r="A5271">
        <v>31</v>
      </c>
    </row>
    <row r="5272" spans="1:1" x14ac:dyDescent="0.2">
      <c r="A5272">
        <v>28</v>
      </c>
    </row>
    <row r="5273" spans="1:1" x14ac:dyDescent="0.2">
      <c r="A5273">
        <v>42</v>
      </c>
    </row>
    <row r="5274" spans="1:1" x14ac:dyDescent="0.2">
      <c r="A5274">
        <v>36</v>
      </c>
    </row>
    <row r="5275" spans="1:1" x14ac:dyDescent="0.2">
      <c r="A5275">
        <v>21</v>
      </c>
    </row>
    <row r="5276" spans="1:1" x14ac:dyDescent="0.2">
      <c r="A5276">
        <v>29</v>
      </c>
    </row>
    <row r="5277" spans="1:1" x14ac:dyDescent="0.2">
      <c r="A5277">
        <v>48</v>
      </c>
    </row>
    <row r="5278" spans="1:1" x14ac:dyDescent="0.2">
      <c r="A5278">
        <v>54</v>
      </c>
    </row>
    <row r="5279" spans="1:1" x14ac:dyDescent="0.2">
      <c r="A5279">
        <v>21</v>
      </c>
    </row>
    <row r="5280" spans="1:1" x14ac:dyDescent="0.2">
      <c r="A5280">
        <v>24</v>
      </c>
    </row>
    <row r="5281" spans="1:1" x14ac:dyDescent="0.2">
      <c r="A5281">
        <v>31</v>
      </c>
    </row>
    <row r="5282" spans="1:1" x14ac:dyDescent="0.2">
      <c r="A5282">
        <v>23</v>
      </c>
    </row>
    <row r="5283" spans="1:1" x14ac:dyDescent="0.2">
      <c r="A5283">
        <v>27</v>
      </c>
    </row>
    <row r="5284" spans="1:1" x14ac:dyDescent="0.2">
      <c r="A5284">
        <v>36</v>
      </c>
    </row>
    <row r="5285" spans="1:1" x14ac:dyDescent="0.2">
      <c r="A5285">
        <v>24</v>
      </c>
    </row>
    <row r="5286" spans="1:1" x14ac:dyDescent="0.2">
      <c r="A5286">
        <v>28</v>
      </c>
    </row>
    <row r="5287" spans="1:1" x14ac:dyDescent="0.2">
      <c r="A5287">
        <v>20</v>
      </c>
    </row>
    <row r="5288" spans="1:1" x14ac:dyDescent="0.2">
      <c r="A5288">
        <v>32</v>
      </c>
    </row>
    <row r="5289" spans="1:1" x14ac:dyDescent="0.2">
      <c r="A5289">
        <v>75</v>
      </c>
    </row>
    <row r="5290" spans="1:1" x14ac:dyDescent="0.2">
      <c r="A5290">
        <v>28</v>
      </c>
    </row>
    <row r="5291" spans="1:1" x14ac:dyDescent="0.2">
      <c r="A5291">
        <v>67</v>
      </c>
    </row>
    <row r="5292" spans="1:1" x14ac:dyDescent="0.2">
      <c r="A5292">
        <v>30</v>
      </c>
    </row>
    <row r="5293" spans="1:1" x14ac:dyDescent="0.2">
      <c r="A5293">
        <v>36</v>
      </c>
    </row>
    <row r="5294" spans="1:1" x14ac:dyDescent="0.2">
      <c r="A5294">
        <v>32</v>
      </c>
    </row>
    <row r="5295" spans="1:1" x14ac:dyDescent="0.2">
      <c r="A5295">
        <v>44</v>
      </c>
    </row>
    <row r="5296" spans="1:1" x14ac:dyDescent="0.2">
      <c r="A5296">
        <v>25</v>
      </c>
    </row>
    <row r="5297" spans="1:1" x14ac:dyDescent="0.2">
      <c r="A5297">
        <v>38</v>
      </c>
    </row>
    <row r="5298" spans="1:1" x14ac:dyDescent="0.2">
      <c r="A5298">
        <v>30</v>
      </c>
    </row>
    <row r="5299" spans="1:1" x14ac:dyDescent="0.2">
      <c r="A5299">
        <v>28</v>
      </c>
    </row>
    <row r="5300" spans="1:1" x14ac:dyDescent="0.2">
      <c r="A5300">
        <v>58</v>
      </c>
    </row>
    <row r="5301" spans="1:1" x14ac:dyDescent="0.2">
      <c r="A5301">
        <v>32</v>
      </c>
    </row>
    <row r="5302" spans="1:1" x14ac:dyDescent="0.2">
      <c r="A5302">
        <v>27</v>
      </c>
    </row>
    <row r="5303" spans="1:1" x14ac:dyDescent="0.2">
      <c r="A5303">
        <v>26</v>
      </c>
    </row>
    <row r="5304" spans="1:1" x14ac:dyDescent="0.2">
      <c r="A5304">
        <v>54</v>
      </c>
    </row>
    <row r="5305" spans="1:1" x14ac:dyDescent="0.2">
      <c r="A5305">
        <v>23</v>
      </c>
    </row>
    <row r="5306" spans="1:1" x14ac:dyDescent="0.2">
      <c r="A5306">
        <v>42</v>
      </c>
    </row>
    <row r="5307" spans="1:1" x14ac:dyDescent="0.2">
      <c r="A5307">
        <v>39</v>
      </c>
    </row>
    <row r="5308" spans="1:1" x14ac:dyDescent="0.2">
      <c r="A5308">
        <v>36</v>
      </c>
    </row>
    <row r="5309" spans="1:1" x14ac:dyDescent="0.2">
      <c r="A5309">
        <v>36</v>
      </c>
    </row>
    <row r="5310" spans="1:1" x14ac:dyDescent="0.2">
      <c r="A5310">
        <v>25</v>
      </c>
    </row>
    <row r="5311" spans="1:1" x14ac:dyDescent="0.2">
      <c r="A5311">
        <v>33</v>
      </c>
    </row>
    <row r="5312" spans="1:1" x14ac:dyDescent="0.2">
      <c r="A5312">
        <v>26</v>
      </c>
    </row>
    <row r="5313" spans="1:1" x14ac:dyDescent="0.2">
      <c r="A5313">
        <v>31</v>
      </c>
    </row>
    <row r="5314" spans="1:1" x14ac:dyDescent="0.2">
      <c r="A5314">
        <v>30</v>
      </c>
    </row>
    <row r="5315" spans="1:1" x14ac:dyDescent="0.2">
      <c r="A5315">
        <v>33</v>
      </c>
    </row>
    <row r="5316" spans="1:1" x14ac:dyDescent="0.2">
      <c r="A5316">
        <v>38</v>
      </c>
    </row>
    <row r="5317" spans="1:1" x14ac:dyDescent="0.2">
      <c r="A5317">
        <v>26</v>
      </c>
    </row>
    <row r="5318" spans="1:1" x14ac:dyDescent="0.2">
      <c r="A5318">
        <v>25</v>
      </c>
    </row>
    <row r="5319" spans="1:1" x14ac:dyDescent="0.2">
      <c r="A5319">
        <v>52</v>
      </c>
    </row>
    <row r="5320" spans="1:1" x14ac:dyDescent="0.2">
      <c r="A5320">
        <v>31</v>
      </c>
    </row>
    <row r="5321" spans="1:1" x14ac:dyDescent="0.2">
      <c r="A5321">
        <v>37</v>
      </c>
    </row>
    <row r="5322" spans="1:1" x14ac:dyDescent="0.2">
      <c r="A5322">
        <v>22</v>
      </c>
    </row>
    <row r="5323" spans="1:1" x14ac:dyDescent="0.2">
      <c r="A5323">
        <v>50</v>
      </c>
    </row>
    <row r="5324" spans="1:1" x14ac:dyDescent="0.2">
      <c r="A5324">
        <v>37</v>
      </c>
    </row>
    <row r="5325" spans="1:1" x14ac:dyDescent="0.2">
      <c r="A5325">
        <v>58</v>
      </c>
    </row>
    <row r="5326" spans="1:1" x14ac:dyDescent="0.2">
      <c r="A5326">
        <v>28</v>
      </c>
    </row>
    <row r="5327" spans="1:1" x14ac:dyDescent="0.2">
      <c r="A5327">
        <v>34</v>
      </c>
    </row>
    <row r="5328" spans="1:1" x14ac:dyDescent="0.2">
      <c r="A5328">
        <v>32</v>
      </c>
    </row>
    <row r="5329" spans="1:1" x14ac:dyDescent="0.2">
      <c r="A5329">
        <v>43</v>
      </c>
    </row>
    <row r="5330" spans="1:1" x14ac:dyDescent="0.2">
      <c r="A5330">
        <v>30</v>
      </c>
    </row>
    <row r="5331" spans="1:1" x14ac:dyDescent="0.2">
      <c r="A5331">
        <v>29</v>
      </c>
    </row>
    <row r="5332" spans="1:1" x14ac:dyDescent="0.2">
      <c r="A5332">
        <v>27</v>
      </c>
    </row>
    <row r="5333" spans="1:1" x14ac:dyDescent="0.2">
      <c r="A5333">
        <v>39</v>
      </c>
    </row>
    <row r="5334" spans="1:1" x14ac:dyDescent="0.2">
      <c r="A5334">
        <v>24</v>
      </c>
    </row>
    <row r="5335" spans="1:1" x14ac:dyDescent="0.2">
      <c r="A5335">
        <v>38</v>
      </c>
    </row>
    <row r="5336" spans="1:1" x14ac:dyDescent="0.2">
      <c r="A5336">
        <v>52</v>
      </c>
    </row>
    <row r="5337" spans="1:1" x14ac:dyDescent="0.2">
      <c r="A5337">
        <v>23</v>
      </c>
    </row>
    <row r="5338" spans="1:1" x14ac:dyDescent="0.2">
      <c r="A5338">
        <v>56</v>
      </c>
    </row>
    <row r="5339" spans="1:1" x14ac:dyDescent="0.2">
      <c r="A5339">
        <v>48</v>
      </c>
    </row>
    <row r="5340" spans="1:1" x14ac:dyDescent="0.2">
      <c r="A5340">
        <v>46</v>
      </c>
    </row>
    <row r="5341" spans="1:1" x14ac:dyDescent="0.2">
      <c r="A5341">
        <v>57</v>
      </c>
    </row>
    <row r="5342" spans="1:1" x14ac:dyDescent="0.2">
      <c r="A5342">
        <v>38</v>
      </c>
    </row>
    <row r="5343" spans="1:1" x14ac:dyDescent="0.2">
      <c r="A5343">
        <v>47</v>
      </c>
    </row>
    <row r="5344" spans="1:1" x14ac:dyDescent="0.2">
      <c r="A5344">
        <v>26</v>
      </c>
    </row>
    <row r="5345" spans="1:1" x14ac:dyDescent="0.2">
      <c r="A5345">
        <v>32</v>
      </c>
    </row>
    <row r="5346" spans="1:1" x14ac:dyDescent="0.2">
      <c r="A5346">
        <v>32</v>
      </c>
    </row>
    <row r="5347" spans="1:1" x14ac:dyDescent="0.2">
      <c r="A5347">
        <v>34</v>
      </c>
    </row>
    <row r="5348" spans="1:1" x14ac:dyDescent="0.2">
      <c r="A5348">
        <v>42</v>
      </c>
    </row>
    <row r="5349" spans="1:1" x14ac:dyDescent="0.2">
      <c r="A5349">
        <v>35</v>
      </c>
    </row>
    <row r="5350" spans="1:1" x14ac:dyDescent="0.2">
      <c r="A5350">
        <v>20</v>
      </c>
    </row>
    <row r="5351" spans="1:1" x14ac:dyDescent="0.2">
      <c r="A5351">
        <v>32</v>
      </c>
    </row>
    <row r="5352" spans="1:1" x14ac:dyDescent="0.2">
      <c r="A5352">
        <v>21</v>
      </c>
    </row>
    <row r="5353" spans="1:1" x14ac:dyDescent="0.2">
      <c r="A5353">
        <v>24</v>
      </c>
    </row>
    <row r="5354" spans="1:1" x14ac:dyDescent="0.2">
      <c r="A5354">
        <v>42</v>
      </c>
    </row>
    <row r="5355" spans="1:1" x14ac:dyDescent="0.2">
      <c r="A5355">
        <v>24</v>
      </c>
    </row>
    <row r="5356" spans="1:1" x14ac:dyDescent="0.2">
      <c r="A5356">
        <v>55</v>
      </c>
    </row>
    <row r="5357" spans="1:1" x14ac:dyDescent="0.2">
      <c r="A5357">
        <v>23</v>
      </c>
    </row>
    <row r="5358" spans="1:1" x14ac:dyDescent="0.2">
      <c r="A5358">
        <v>30</v>
      </c>
    </row>
    <row r="5359" spans="1:1" x14ac:dyDescent="0.2">
      <c r="A5359">
        <v>26</v>
      </c>
    </row>
    <row r="5360" spans="1:1" x14ac:dyDescent="0.2">
      <c r="A5360">
        <v>27</v>
      </c>
    </row>
    <row r="5361" spans="1:1" x14ac:dyDescent="0.2">
      <c r="A5361">
        <v>52</v>
      </c>
    </row>
    <row r="5362" spans="1:1" x14ac:dyDescent="0.2">
      <c r="A5362">
        <v>26</v>
      </c>
    </row>
    <row r="5363" spans="1:1" x14ac:dyDescent="0.2">
      <c r="A5363">
        <v>32</v>
      </c>
    </row>
    <row r="5364" spans="1:1" x14ac:dyDescent="0.2">
      <c r="A5364">
        <v>27</v>
      </c>
    </row>
    <row r="5365" spans="1:1" x14ac:dyDescent="0.2">
      <c r="A5365">
        <v>27</v>
      </c>
    </row>
    <row r="5366" spans="1:1" x14ac:dyDescent="0.2">
      <c r="A5366">
        <v>56</v>
      </c>
    </row>
    <row r="5367" spans="1:1" x14ac:dyDescent="0.2">
      <c r="A5367">
        <v>52</v>
      </c>
    </row>
    <row r="5368" spans="1:1" x14ac:dyDescent="0.2">
      <c r="A5368">
        <v>37</v>
      </c>
    </row>
    <row r="5369" spans="1:1" x14ac:dyDescent="0.2">
      <c r="A5369">
        <v>57</v>
      </c>
    </row>
    <row r="5370" spans="1:1" x14ac:dyDescent="0.2">
      <c r="A5370">
        <v>45</v>
      </c>
    </row>
    <row r="5371" spans="1:1" x14ac:dyDescent="0.2">
      <c r="A5371">
        <v>23</v>
      </c>
    </row>
    <row r="5372" spans="1:1" x14ac:dyDescent="0.2">
      <c r="A5372">
        <v>36</v>
      </c>
    </row>
    <row r="5373" spans="1:1" x14ac:dyDescent="0.2">
      <c r="A5373">
        <v>29</v>
      </c>
    </row>
    <row r="5374" spans="1:1" x14ac:dyDescent="0.2">
      <c r="A5374">
        <v>21</v>
      </c>
    </row>
    <row r="5375" spans="1:1" x14ac:dyDescent="0.2">
      <c r="A5375">
        <v>20</v>
      </c>
    </row>
    <row r="5376" spans="1:1" x14ac:dyDescent="0.2">
      <c r="A5376">
        <v>51</v>
      </c>
    </row>
    <row r="5377" spans="1:1" x14ac:dyDescent="0.2">
      <c r="A5377">
        <v>53</v>
      </c>
    </row>
    <row r="5378" spans="1:1" x14ac:dyDescent="0.2">
      <c r="A5378">
        <v>69</v>
      </c>
    </row>
    <row r="5379" spans="1:1" x14ac:dyDescent="0.2">
      <c r="A5379">
        <v>28</v>
      </c>
    </row>
    <row r="5380" spans="1:1" x14ac:dyDescent="0.2">
      <c r="A5380">
        <v>27</v>
      </c>
    </row>
    <row r="5381" spans="1:1" x14ac:dyDescent="0.2">
      <c r="A5381">
        <v>28</v>
      </c>
    </row>
    <row r="5382" spans="1:1" x14ac:dyDescent="0.2">
      <c r="A5382">
        <v>38</v>
      </c>
    </row>
    <row r="5383" spans="1:1" x14ac:dyDescent="0.2">
      <c r="A5383">
        <v>30</v>
      </c>
    </row>
    <row r="5384" spans="1:1" x14ac:dyDescent="0.2">
      <c r="A5384">
        <v>19</v>
      </c>
    </row>
    <row r="5385" spans="1:1" x14ac:dyDescent="0.2">
      <c r="A5385">
        <v>53</v>
      </c>
    </row>
    <row r="5386" spans="1:1" x14ac:dyDescent="0.2">
      <c r="A5386">
        <v>65</v>
      </c>
    </row>
    <row r="5387" spans="1:1" x14ac:dyDescent="0.2">
      <c r="A5387">
        <v>37</v>
      </c>
    </row>
    <row r="5388" spans="1:1" x14ac:dyDescent="0.2">
      <c r="A5388">
        <v>34</v>
      </c>
    </row>
    <row r="5389" spans="1:1" x14ac:dyDescent="0.2">
      <c r="A5389">
        <v>37</v>
      </c>
    </row>
    <row r="5390" spans="1:1" x14ac:dyDescent="0.2">
      <c r="A5390">
        <v>21</v>
      </c>
    </row>
    <row r="5391" spans="1:1" x14ac:dyDescent="0.2">
      <c r="A5391">
        <v>21</v>
      </c>
    </row>
    <row r="5392" spans="1:1" x14ac:dyDescent="0.2">
      <c r="A5392">
        <v>38</v>
      </c>
    </row>
    <row r="5393" spans="1:1" x14ac:dyDescent="0.2">
      <c r="A5393">
        <v>47</v>
      </c>
    </row>
    <row r="5394" spans="1:1" x14ac:dyDescent="0.2">
      <c r="A5394">
        <v>26</v>
      </c>
    </row>
    <row r="5395" spans="1:1" x14ac:dyDescent="0.2">
      <c r="A5395">
        <v>56</v>
      </c>
    </row>
    <row r="5396" spans="1:1" x14ac:dyDescent="0.2">
      <c r="A5396">
        <v>27</v>
      </c>
    </row>
    <row r="5397" spans="1:1" x14ac:dyDescent="0.2">
      <c r="A5397">
        <v>44</v>
      </c>
    </row>
    <row r="5398" spans="1:1" x14ac:dyDescent="0.2">
      <c r="A5398">
        <v>32</v>
      </c>
    </row>
    <row r="5399" spans="1:1" x14ac:dyDescent="0.2">
      <c r="A5399">
        <v>23</v>
      </c>
    </row>
    <row r="5400" spans="1:1" x14ac:dyDescent="0.2">
      <c r="A5400">
        <v>57</v>
      </c>
    </row>
    <row r="5401" spans="1:1" x14ac:dyDescent="0.2">
      <c r="A5401">
        <v>25</v>
      </c>
    </row>
    <row r="5402" spans="1:1" x14ac:dyDescent="0.2">
      <c r="A5402">
        <v>38</v>
      </c>
    </row>
    <row r="5403" spans="1:1" x14ac:dyDescent="0.2">
      <c r="A5403">
        <v>23</v>
      </c>
    </row>
    <row r="5404" spans="1:1" x14ac:dyDescent="0.2">
      <c r="A5404">
        <v>32</v>
      </c>
    </row>
    <row r="5405" spans="1:1" x14ac:dyDescent="0.2">
      <c r="A5405">
        <v>36</v>
      </c>
    </row>
    <row r="5406" spans="1:1" x14ac:dyDescent="0.2">
      <c r="A5406">
        <v>41</v>
      </c>
    </row>
    <row r="5407" spans="1:1" x14ac:dyDescent="0.2">
      <c r="A5407">
        <v>31</v>
      </c>
    </row>
    <row r="5408" spans="1:1" x14ac:dyDescent="0.2">
      <c r="A5408">
        <v>36</v>
      </c>
    </row>
    <row r="5409" spans="1:1" x14ac:dyDescent="0.2">
      <c r="A5409">
        <v>62</v>
      </c>
    </row>
    <row r="5410" spans="1:1" x14ac:dyDescent="0.2">
      <c r="A5410">
        <v>41</v>
      </c>
    </row>
    <row r="5411" spans="1:1" x14ac:dyDescent="0.2">
      <c r="A5411">
        <v>39</v>
      </c>
    </row>
    <row r="5412" spans="1:1" x14ac:dyDescent="0.2">
      <c r="A5412">
        <v>21</v>
      </c>
    </row>
    <row r="5413" spans="1:1" x14ac:dyDescent="0.2">
      <c r="A5413">
        <v>43</v>
      </c>
    </row>
    <row r="5414" spans="1:1" x14ac:dyDescent="0.2">
      <c r="A5414">
        <v>22</v>
      </c>
    </row>
    <row r="5415" spans="1:1" x14ac:dyDescent="0.2">
      <c r="A5415">
        <v>28</v>
      </c>
    </row>
    <row r="5416" spans="1:1" x14ac:dyDescent="0.2">
      <c r="A5416">
        <v>22</v>
      </c>
    </row>
    <row r="5417" spans="1:1" x14ac:dyDescent="0.2">
      <c r="A5417">
        <v>31</v>
      </c>
    </row>
    <row r="5418" spans="1:1" x14ac:dyDescent="0.2">
      <c r="A5418">
        <v>37</v>
      </c>
    </row>
    <row r="5419" spans="1:1" x14ac:dyDescent="0.2">
      <c r="A5419">
        <v>27</v>
      </c>
    </row>
    <row r="5420" spans="1:1" x14ac:dyDescent="0.2">
      <c r="A5420">
        <v>49</v>
      </c>
    </row>
    <row r="5421" spans="1:1" x14ac:dyDescent="0.2">
      <c r="A5421">
        <v>22</v>
      </c>
    </row>
    <row r="5422" spans="1:1" x14ac:dyDescent="0.2">
      <c r="A5422">
        <v>49</v>
      </c>
    </row>
    <row r="5423" spans="1:1" x14ac:dyDescent="0.2">
      <c r="A5423">
        <v>28</v>
      </c>
    </row>
    <row r="5424" spans="1:1" x14ac:dyDescent="0.2">
      <c r="A5424">
        <v>59</v>
      </c>
    </row>
    <row r="5425" spans="1:1" x14ac:dyDescent="0.2">
      <c r="A5425">
        <v>65</v>
      </c>
    </row>
    <row r="5426" spans="1:1" x14ac:dyDescent="0.2">
      <c r="A5426">
        <v>33</v>
      </c>
    </row>
    <row r="5427" spans="1:1" x14ac:dyDescent="0.2">
      <c r="A5427">
        <v>39</v>
      </c>
    </row>
    <row r="5428" spans="1:1" x14ac:dyDescent="0.2">
      <c r="A5428">
        <v>43</v>
      </c>
    </row>
    <row r="5429" spans="1:1" x14ac:dyDescent="0.2">
      <c r="A5429">
        <v>25</v>
      </c>
    </row>
    <row r="5430" spans="1:1" x14ac:dyDescent="0.2">
      <c r="A5430">
        <v>36</v>
      </c>
    </row>
    <row r="5431" spans="1:1" x14ac:dyDescent="0.2">
      <c r="A5431">
        <v>23</v>
      </c>
    </row>
    <row r="5432" spans="1:1" x14ac:dyDescent="0.2">
      <c r="A5432">
        <v>43</v>
      </c>
    </row>
    <row r="5433" spans="1:1" x14ac:dyDescent="0.2">
      <c r="A5433">
        <v>56</v>
      </c>
    </row>
    <row r="5434" spans="1:1" x14ac:dyDescent="0.2">
      <c r="A5434">
        <v>20</v>
      </c>
    </row>
    <row r="5435" spans="1:1" x14ac:dyDescent="0.2">
      <c r="A5435">
        <v>50</v>
      </c>
    </row>
    <row r="5436" spans="1:1" x14ac:dyDescent="0.2">
      <c r="A5436">
        <v>24</v>
      </c>
    </row>
    <row r="5437" spans="1:1" x14ac:dyDescent="0.2">
      <c r="A5437">
        <v>54</v>
      </c>
    </row>
    <row r="5438" spans="1:1" x14ac:dyDescent="0.2">
      <c r="A5438">
        <v>23</v>
      </c>
    </row>
    <row r="5439" spans="1:1" x14ac:dyDescent="0.2">
      <c r="A5439">
        <v>20</v>
      </c>
    </row>
    <row r="5440" spans="1:1" x14ac:dyDescent="0.2">
      <c r="A5440">
        <v>36</v>
      </c>
    </row>
    <row r="5441" spans="1:1" x14ac:dyDescent="0.2">
      <c r="A5441">
        <v>36</v>
      </c>
    </row>
    <row r="5442" spans="1:1" x14ac:dyDescent="0.2">
      <c r="A5442">
        <v>56</v>
      </c>
    </row>
    <row r="5443" spans="1:1" x14ac:dyDescent="0.2">
      <c r="A5443">
        <v>25</v>
      </c>
    </row>
    <row r="5444" spans="1:1" x14ac:dyDescent="0.2">
      <c r="A5444">
        <v>25</v>
      </c>
    </row>
    <row r="5445" spans="1:1" x14ac:dyDescent="0.2">
      <c r="A5445">
        <v>42</v>
      </c>
    </row>
    <row r="5446" spans="1:1" x14ac:dyDescent="0.2">
      <c r="A5446">
        <v>34</v>
      </c>
    </row>
    <row r="5447" spans="1:1" x14ac:dyDescent="0.2">
      <c r="A5447">
        <v>48</v>
      </c>
    </row>
    <row r="5448" spans="1:1" x14ac:dyDescent="0.2">
      <c r="A5448">
        <v>34</v>
      </c>
    </row>
    <row r="5449" spans="1:1" x14ac:dyDescent="0.2">
      <c r="A5449">
        <v>28</v>
      </c>
    </row>
    <row r="5450" spans="1:1" x14ac:dyDescent="0.2">
      <c r="A5450">
        <v>32</v>
      </c>
    </row>
    <row r="5451" spans="1:1" x14ac:dyDescent="0.2">
      <c r="A5451">
        <v>55</v>
      </c>
    </row>
    <row r="5452" spans="1:1" x14ac:dyDescent="0.2">
      <c r="A5452">
        <v>31</v>
      </c>
    </row>
    <row r="5453" spans="1:1" x14ac:dyDescent="0.2">
      <c r="A5453">
        <v>29</v>
      </c>
    </row>
    <row r="5454" spans="1:1" x14ac:dyDescent="0.2">
      <c r="A5454">
        <v>24</v>
      </c>
    </row>
    <row r="5455" spans="1:1" x14ac:dyDescent="0.2">
      <c r="A5455">
        <v>25</v>
      </c>
    </row>
    <row r="5456" spans="1:1" x14ac:dyDescent="0.2">
      <c r="A5456">
        <v>32</v>
      </c>
    </row>
    <row r="5457" spans="1:1" x14ac:dyDescent="0.2">
      <c r="A5457">
        <v>37</v>
      </c>
    </row>
    <row r="5458" spans="1:1" x14ac:dyDescent="0.2">
      <c r="A5458">
        <v>20</v>
      </c>
    </row>
    <row r="5459" spans="1:1" x14ac:dyDescent="0.2">
      <c r="A5459">
        <v>24</v>
      </c>
    </row>
    <row r="5460" spans="1:1" x14ac:dyDescent="0.2">
      <c r="A5460">
        <v>48</v>
      </c>
    </row>
    <row r="5461" spans="1:1" x14ac:dyDescent="0.2">
      <c r="A5461">
        <v>25</v>
      </c>
    </row>
    <row r="5462" spans="1:1" x14ac:dyDescent="0.2">
      <c r="A5462">
        <v>35</v>
      </c>
    </row>
    <row r="5463" spans="1:1" x14ac:dyDescent="0.2">
      <c r="A5463">
        <v>57</v>
      </c>
    </row>
    <row r="5464" spans="1:1" x14ac:dyDescent="0.2">
      <c r="A5464">
        <v>21</v>
      </c>
    </row>
    <row r="5465" spans="1:1" x14ac:dyDescent="0.2">
      <c r="A5465">
        <v>42</v>
      </c>
    </row>
    <row r="5466" spans="1:1" x14ac:dyDescent="0.2">
      <c r="A5466">
        <v>21</v>
      </c>
    </row>
    <row r="5467" spans="1:1" x14ac:dyDescent="0.2">
      <c r="A5467">
        <v>21</v>
      </c>
    </row>
    <row r="5468" spans="1:1" x14ac:dyDescent="0.2">
      <c r="A5468">
        <v>39</v>
      </c>
    </row>
    <row r="5469" spans="1:1" x14ac:dyDescent="0.2">
      <c r="A5469">
        <v>22</v>
      </c>
    </row>
    <row r="5470" spans="1:1" x14ac:dyDescent="0.2">
      <c r="A5470">
        <v>25</v>
      </c>
    </row>
    <row r="5471" spans="1:1" x14ac:dyDescent="0.2">
      <c r="A5471">
        <v>32</v>
      </c>
    </row>
    <row r="5472" spans="1:1" x14ac:dyDescent="0.2">
      <c r="A5472">
        <v>44</v>
      </c>
    </row>
    <row r="5473" spans="1:1" x14ac:dyDescent="0.2">
      <c r="A5473">
        <v>27</v>
      </c>
    </row>
    <row r="5474" spans="1:1" x14ac:dyDescent="0.2">
      <c r="A5474">
        <v>22</v>
      </c>
    </row>
    <row r="5475" spans="1:1" x14ac:dyDescent="0.2">
      <c r="A5475">
        <v>28</v>
      </c>
    </row>
    <row r="5476" spans="1:1" x14ac:dyDescent="0.2">
      <c r="A5476">
        <v>26</v>
      </c>
    </row>
    <row r="5477" spans="1:1" x14ac:dyDescent="0.2">
      <c r="A5477">
        <v>23</v>
      </c>
    </row>
    <row r="5478" spans="1:1" x14ac:dyDescent="0.2">
      <c r="A5478">
        <v>34</v>
      </c>
    </row>
    <row r="5479" spans="1:1" x14ac:dyDescent="0.2">
      <c r="A5479">
        <v>34</v>
      </c>
    </row>
    <row r="5480" spans="1:1" x14ac:dyDescent="0.2">
      <c r="A5480">
        <v>22</v>
      </c>
    </row>
    <row r="5481" spans="1:1" x14ac:dyDescent="0.2">
      <c r="A5481">
        <v>56</v>
      </c>
    </row>
    <row r="5482" spans="1:1" x14ac:dyDescent="0.2">
      <c r="A5482">
        <v>40</v>
      </c>
    </row>
    <row r="5483" spans="1:1" x14ac:dyDescent="0.2">
      <c r="A5483">
        <v>30</v>
      </c>
    </row>
    <row r="5484" spans="1:1" x14ac:dyDescent="0.2">
      <c r="A5484">
        <v>44</v>
      </c>
    </row>
    <row r="5485" spans="1:1" x14ac:dyDescent="0.2">
      <c r="A5485">
        <v>57</v>
      </c>
    </row>
    <row r="5486" spans="1:1" x14ac:dyDescent="0.2">
      <c r="A5486">
        <v>22</v>
      </c>
    </row>
    <row r="5487" spans="1:1" x14ac:dyDescent="0.2">
      <c r="A5487">
        <v>36</v>
      </c>
    </row>
    <row r="5488" spans="1:1" x14ac:dyDescent="0.2">
      <c r="A5488">
        <v>34</v>
      </c>
    </row>
    <row r="5489" spans="1:1" x14ac:dyDescent="0.2">
      <c r="A5489">
        <v>33</v>
      </c>
    </row>
    <row r="5490" spans="1:1" x14ac:dyDescent="0.2">
      <c r="A5490">
        <v>24</v>
      </c>
    </row>
    <row r="5491" spans="1:1" x14ac:dyDescent="0.2">
      <c r="A5491">
        <v>28</v>
      </c>
    </row>
    <row r="5492" spans="1:1" x14ac:dyDescent="0.2">
      <c r="A5492">
        <v>20</v>
      </c>
    </row>
    <row r="5493" spans="1:1" x14ac:dyDescent="0.2">
      <c r="A5493">
        <v>35</v>
      </c>
    </row>
    <row r="5494" spans="1:1" x14ac:dyDescent="0.2">
      <c r="A5494">
        <v>39</v>
      </c>
    </row>
    <row r="5495" spans="1:1" x14ac:dyDescent="0.2">
      <c r="A5495">
        <v>53</v>
      </c>
    </row>
    <row r="5496" spans="1:1" x14ac:dyDescent="0.2">
      <c r="A5496">
        <v>60</v>
      </c>
    </row>
    <row r="5497" spans="1:1" x14ac:dyDescent="0.2">
      <c r="A5497">
        <v>22</v>
      </c>
    </row>
    <row r="5498" spans="1:1" x14ac:dyDescent="0.2">
      <c r="A5498">
        <v>43</v>
      </c>
    </row>
    <row r="5499" spans="1:1" x14ac:dyDescent="0.2">
      <c r="A5499">
        <v>27</v>
      </c>
    </row>
    <row r="5500" spans="1:1" x14ac:dyDescent="0.2">
      <c r="A5500">
        <v>48</v>
      </c>
    </row>
    <row r="5501" spans="1:1" x14ac:dyDescent="0.2">
      <c r="A5501">
        <v>72</v>
      </c>
    </row>
    <row r="5502" spans="1:1" x14ac:dyDescent="0.2">
      <c r="A5502">
        <v>33</v>
      </c>
    </row>
    <row r="5503" spans="1:1" x14ac:dyDescent="0.2">
      <c r="A5503">
        <v>24</v>
      </c>
    </row>
    <row r="5504" spans="1:1" x14ac:dyDescent="0.2">
      <c r="A5504">
        <v>25</v>
      </c>
    </row>
    <row r="5505" spans="1:1" x14ac:dyDescent="0.2">
      <c r="A5505">
        <v>38</v>
      </c>
    </row>
    <row r="5506" spans="1:1" x14ac:dyDescent="0.2">
      <c r="A5506">
        <v>60</v>
      </c>
    </row>
    <row r="5507" spans="1:1" x14ac:dyDescent="0.2">
      <c r="A5507">
        <v>24</v>
      </c>
    </row>
    <row r="5508" spans="1:1" x14ac:dyDescent="0.2">
      <c r="A5508">
        <v>43</v>
      </c>
    </row>
    <row r="5509" spans="1:1" x14ac:dyDescent="0.2">
      <c r="A5509">
        <v>30</v>
      </c>
    </row>
    <row r="5510" spans="1:1" x14ac:dyDescent="0.2">
      <c r="A5510">
        <v>36</v>
      </c>
    </row>
    <row r="5511" spans="1:1" x14ac:dyDescent="0.2">
      <c r="A5511">
        <v>41</v>
      </c>
    </row>
    <row r="5512" spans="1:1" x14ac:dyDescent="0.2">
      <c r="A5512">
        <v>43</v>
      </c>
    </row>
    <row r="5513" spans="1:1" x14ac:dyDescent="0.2">
      <c r="A5513">
        <v>48</v>
      </c>
    </row>
    <row r="5514" spans="1:1" x14ac:dyDescent="0.2">
      <c r="A5514">
        <v>50</v>
      </c>
    </row>
    <row r="5515" spans="1:1" x14ac:dyDescent="0.2">
      <c r="A5515">
        <v>54</v>
      </c>
    </row>
    <row r="5516" spans="1:1" x14ac:dyDescent="0.2">
      <c r="A5516">
        <v>45</v>
      </c>
    </row>
    <row r="5517" spans="1:1" x14ac:dyDescent="0.2">
      <c r="A5517">
        <v>45</v>
      </c>
    </row>
    <row r="5518" spans="1:1" x14ac:dyDescent="0.2">
      <c r="A5518">
        <v>36</v>
      </c>
    </row>
    <row r="5519" spans="1:1" x14ac:dyDescent="0.2">
      <c r="A5519">
        <v>31</v>
      </c>
    </row>
    <row r="5520" spans="1:1" x14ac:dyDescent="0.2">
      <c r="A5520">
        <v>40</v>
      </c>
    </row>
    <row r="5521" spans="1:1" x14ac:dyDescent="0.2">
      <c r="A5521">
        <v>50</v>
      </c>
    </row>
    <row r="5522" spans="1:1" x14ac:dyDescent="0.2">
      <c r="A5522">
        <v>47</v>
      </c>
    </row>
    <row r="5523" spans="1:1" x14ac:dyDescent="0.2">
      <c r="A5523">
        <v>26</v>
      </c>
    </row>
    <row r="5524" spans="1:1" x14ac:dyDescent="0.2">
      <c r="A5524">
        <v>42</v>
      </c>
    </row>
    <row r="5525" spans="1:1" x14ac:dyDescent="0.2">
      <c r="A5525">
        <v>41</v>
      </c>
    </row>
    <row r="5526" spans="1:1" x14ac:dyDescent="0.2">
      <c r="A5526">
        <v>34</v>
      </c>
    </row>
    <row r="5527" spans="1:1" x14ac:dyDescent="0.2">
      <c r="A5527">
        <v>46</v>
      </c>
    </row>
    <row r="5528" spans="1:1" x14ac:dyDescent="0.2">
      <c r="A5528">
        <v>26</v>
      </c>
    </row>
    <row r="5529" spans="1:1" x14ac:dyDescent="0.2">
      <c r="A5529">
        <v>28</v>
      </c>
    </row>
    <row r="5530" spans="1:1" x14ac:dyDescent="0.2">
      <c r="A5530">
        <v>27</v>
      </c>
    </row>
    <row r="5531" spans="1:1" x14ac:dyDescent="0.2">
      <c r="A5531">
        <v>30</v>
      </c>
    </row>
    <row r="5532" spans="1:1" x14ac:dyDescent="0.2">
      <c r="A5532">
        <v>23</v>
      </c>
    </row>
    <row r="5533" spans="1:1" x14ac:dyDescent="0.2">
      <c r="A5533">
        <v>37</v>
      </c>
    </row>
    <row r="5534" spans="1:1" x14ac:dyDescent="0.2">
      <c r="A5534">
        <v>26</v>
      </c>
    </row>
    <row r="5535" spans="1:1" x14ac:dyDescent="0.2">
      <c r="A5535">
        <v>35</v>
      </c>
    </row>
    <row r="5536" spans="1:1" x14ac:dyDescent="0.2">
      <c r="A5536">
        <v>21</v>
      </c>
    </row>
    <row r="5537" spans="1:1" x14ac:dyDescent="0.2">
      <c r="A5537">
        <v>45</v>
      </c>
    </row>
    <row r="5538" spans="1:1" x14ac:dyDescent="0.2">
      <c r="A5538">
        <v>22</v>
      </c>
    </row>
    <row r="5539" spans="1:1" x14ac:dyDescent="0.2">
      <c r="A5539">
        <v>22</v>
      </c>
    </row>
    <row r="5540" spans="1:1" x14ac:dyDescent="0.2">
      <c r="A5540">
        <v>29</v>
      </c>
    </row>
    <row r="5541" spans="1:1" x14ac:dyDescent="0.2">
      <c r="A5541">
        <v>32</v>
      </c>
    </row>
    <row r="5542" spans="1:1" x14ac:dyDescent="0.2">
      <c r="A5542">
        <v>43</v>
      </c>
    </row>
    <row r="5543" spans="1:1" x14ac:dyDescent="0.2">
      <c r="A5543">
        <v>30</v>
      </c>
    </row>
    <row r="5544" spans="1:1" x14ac:dyDescent="0.2">
      <c r="A5544">
        <v>45</v>
      </c>
    </row>
    <row r="5545" spans="1:1" x14ac:dyDescent="0.2">
      <c r="A5545">
        <v>24</v>
      </c>
    </row>
    <row r="5546" spans="1:1" x14ac:dyDescent="0.2">
      <c r="A5546">
        <v>31</v>
      </c>
    </row>
    <row r="5547" spans="1:1" x14ac:dyDescent="0.2">
      <c r="A5547">
        <v>56</v>
      </c>
    </row>
    <row r="5548" spans="1:1" x14ac:dyDescent="0.2">
      <c r="A5548">
        <v>42</v>
      </c>
    </row>
    <row r="5549" spans="1:1" x14ac:dyDescent="0.2">
      <c r="A5549">
        <v>44</v>
      </c>
    </row>
    <row r="5550" spans="1:1" x14ac:dyDescent="0.2">
      <c r="A5550">
        <v>21</v>
      </c>
    </row>
    <row r="5551" spans="1:1" x14ac:dyDescent="0.2">
      <c r="A5551">
        <v>24</v>
      </c>
    </row>
    <row r="5552" spans="1:1" x14ac:dyDescent="0.2">
      <c r="A5552">
        <v>38</v>
      </c>
    </row>
    <row r="5553" spans="1:1" x14ac:dyDescent="0.2">
      <c r="A5553">
        <v>51</v>
      </c>
    </row>
    <row r="5554" spans="1:1" x14ac:dyDescent="0.2">
      <c r="A5554">
        <v>22</v>
      </c>
    </row>
    <row r="5555" spans="1:1" x14ac:dyDescent="0.2">
      <c r="A5555">
        <v>28</v>
      </c>
    </row>
    <row r="5556" spans="1:1" x14ac:dyDescent="0.2">
      <c r="A5556">
        <v>33</v>
      </c>
    </row>
    <row r="5557" spans="1:1" x14ac:dyDescent="0.2">
      <c r="A5557">
        <v>47</v>
      </c>
    </row>
    <row r="5558" spans="1:1" x14ac:dyDescent="0.2">
      <c r="A5558">
        <v>51</v>
      </c>
    </row>
    <row r="5559" spans="1:1" x14ac:dyDescent="0.2">
      <c r="A5559">
        <v>25</v>
      </c>
    </row>
    <row r="5560" spans="1:1" x14ac:dyDescent="0.2">
      <c r="A5560">
        <v>55</v>
      </c>
    </row>
    <row r="5561" spans="1:1" x14ac:dyDescent="0.2">
      <c r="A5561">
        <v>53</v>
      </c>
    </row>
    <row r="5562" spans="1:1" x14ac:dyDescent="0.2">
      <c r="A5562">
        <v>30</v>
      </c>
    </row>
    <row r="5563" spans="1:1" x14ac:dyDescent="0.2">
      <c r="A5563">
        <v>31</v>
      </c>
    </row>
    <row r="5564" spans="1:1" x14ac:dyDescent="0.2">
      <c r="A5564">
        <v>33</v>
      </c>
    </row>
    <row r="5565" spans="1:1" x14ac:dyDescent="0.2">
      <c r="A5565">
        <v>35</v>
      </c>
    </row>
    <row r="5566" spans="1:1" x14ac:dyDescent="0.2">
      <c r="A5566">
        <v>39</v>
      </c>
    </row>
    <row r="5567" spans="1:1" x14ac:dyDescent="0.2">
      <c r="A5567">
        <v>20</v>
      </c>
    </row>
    <row r="5568" spans="1:1" x14ac:dyDescent="0.2">
      <c r="A5568">
        <v>33</v>
      </c>
    </row>
    <row r="5569" spans="1:1" x14ac:dyDescent="0.2">
      <c r="A5569">
        <v>65</v>
      </c>
    </row>
    <row r="5570" spans="1:1" x14ac:dyDescent="0.2">
      <c r="A5570">
        <v>59</v>
      </c>
    </row>
    <row r="5571" spans="1:1" x14ac:dyDescent="0.2">
      <c r="A5571">
        <v>30</v>
      </c>
    </row>
    <row r="5572" spans="1:1" x14ac:dyDescent="0.2">
      <c r="A5572">
        <v>29</v>
      </c>
    </row>
    <row r="5573" spans="1:1" x14ac:dyDescent="0.2">
      <c r="A5573">
        <v>37</v>
      </c>
    </row>
    <row r="5574" spans="1:1" x14ac:dyDescent="0.2">
      <c r="A5574">
        <v>33</v>
      </c>
    </row>
    <row r="5575" spans="1:1" x14ac:dyDescent="0.2">
      <c r="A5575">
        <v>27</v>
      </c>
    </row>
    <row r="5576" spans="1:1" x14ac:dyDescent="0.2">
      <c r="A5576">
        <v>29</v>
      </c>
    </row>
    <row r="5577" spans="1:1" x14ac:dyDescent="0.2">
      <c r="A5577">
        <v>26</v>
      </c>
    </row>
    <row r="5578" spans="1:1" x14ac:dyDescent="0.2">
      <c r="A5578">
        <v>45</v>
      </c>
    </row>
    <row r="5579" spans="1:1" x14ac:dyDescent="0.2">
      <c r="A5579">
        <v>24</v>
      </c>
    </row>
    <row r="5580" spans="1:1" x14ac:dyDescent="0.2">
      <c r="A5580">
        <v>43</v>
      </c>
    </row>
    <row r="5581" spans="1:1" x14ac:dyDescent="0.2">
      <c r="A5581">
        <v>31</v>
      </c>
    </row>
    <row r="5582" spans="1:1" x14ac:dyDescent="0.2">
      <c r="A5582">
        <v>50</v>
      </c>
    </row>
    <row r="5583" spans="1:1" x14ac:dyDescent="0.2">
      <c r="A5583">
        <v>42</v>
      </c>
    </row>
    <row r="5584" spans="1:1" x14ac:dyDescent="0.2">
      <c r="A5584">
        <v>37</v>
      </c>
    </row>
    <row r="5585" spans="1:1" x14ac:dyDescent="0.2">
      <c r="A5585">
        <v>53</v>
      </c>
    </row>
    <row r="5586" spans="1:1" x14ac:dyDescent="0.2">
      <c r="A5586">
        <v>43</v>
      </c>
    </row>
    <row r="5587" spans="1:1" x14ac:dyDescent="0.2">
      <c r="A5587">
        <v>26</v>
      </c>
    </row>
    <row r="5588" spans="1:1" x14ac:dyDescent="0.2">
      <c r="A5588">
        <v>28</v>
      </c>
    </row>
    <row r="5589" spans="1:1" x14ac:dyDescent="0.2">
      <c r="A5589">
        <v>19</v>
      </c>
    </row>
    <row r="5590" spans="1:1" x14ac:dyDescent="0.2">
      <c r="A5590">
        <v>37</v>
      </c>
    </row>
    <row r="5591" spans="1:1" x14ac:dyDescent="0.2">
      <c r="A5591">
        <v>30</v>
      </c>
    </row>
    <row r="5592" spans="1:1" x14ac:dyDescent="0.2">
      <c r="A5592">
        <v>27</v>
      </c>
    </row>
    <row r="5593" spans="1:1" x14ac:dyDescent="0.2">
      <c r="A5593">
        <v>39</v>
      </c>
    </row>
    <row r="5594" spans="1:1" x14ac:dyDescent="0.2">
      <c r="A5594">
        <v>37</v>
      </c>
    </row>
    <row r="5595" spans="1:1" x14ac:dyDescent="0.2">
      <c r="A5595">
        <v>22</v>
      </c>
    </row>
    <row r="5596" spans="1:1" x14ac:dyDescent="0.2">
      <c r="A5596">
        <v>42</v>
      </c>
    </row>
    <row r="5597" spans="1:1" x14ac:dyDescent="0.2">
      <c r="A5597">
        <v>25</v>
      </c>
    </row>
    <row r="5598" spans="1:1" x14ac:dyDescent="0.2">
      <c r="A5598">
        <v>39</v>
      </c>
    </row>
    <row r="5599" spans="1:1" x14ac:dyDescent="0.2">
      <c r="A5599">
        <v>26</v>
      </c>
    </row>
    <row r="5600" spans="1:1" x14ac:dyDescent="0.2">
      <c r="A5600">
        <v>28</v>
      </c>
    </row>
    <row r="5601" spans="1:1" x14ac:dyDescent="0.2">
      <c r="A5601">
        <v>25</v>
      </c>
    </row>
    <row r="5602" spans="1:1" x14ac:dyDescent="0.2">
      <c r="A5602">
        <v>58</v>
      </c>
    </row>
    <row r="5603" spans="1:1" x14ac:dyDescent="0.2">
      <c r="A5603">
        <v>22</v>
      </c>
    </row>
    <row r="5604" spans="1:1" x14ac:dyDescent="0.2">
      <c r="A5604">
        <v>29</v>
      </c>
    </row>
    <row r="5605" spans="1:1" x14ac:dyDescent="0.2">
      <c r="A5605">
        <v>33</v>
      </c>
    </row>
    <row r="5606" spans="1:1" x14ac:dyDescent="0.2">
      <c r="A5606">
        <v>38</v>
      </c>
    </row>
    <row r="5607" spans="1:1" x14ac:dyDescent="0.2">
      <c r="A5607">
        <v>21</v>
      </c>
    </row>
    <row r="5608" spans="1:1" x14ac:dyDescent="0.2">
      <c r="A5608">
        <v>38</v>
      </c>
    </row>
    <row r="5609" spans="1:1" x14ac:dyDescent="0.2">
      <c r="A5609">
        <v>20</v>
      </c>
    </row>
    <row r="5610" spans="1:1" x14ac:dyDescent="0.2">
      <c r="A5610">
        <v>59</v>
      </c>
    </row>
    <row r="5611" spans="1:1" x14ac:dyDescent="0.2">
      <c r="A5611">
        <v>33</v>
      </c>
    </row>
    <row r="5612" spans="1:1" x14ac:dyDescent="0.2">
      <c r="A5612">
        <v>29</v>
      </c>
    </row>
    <row r="5613" spans="1:1" x14ac:dyDescent="0.2">
      <c r="A5613">
        <v>57</v>
      </c>
    </row>
    <row r="5614" spans="1:1" x14ac:dyDescent="0.2">
      <c r="A5614">
        <v>53</v>
      </c>
    </row>
    <row r="5615" spans="1:1" x14ac:dyDescent="0.2">
      <c r="A5615">
        <v>33</v>
      </c>
    </row>
    <row r="5616" spans="1:1" x14ac:dyDescent="0.2">
      <c r="A5616">
        <v>45</v>
      </c>
    </row>
    <row r="5617" spans="1:1" x14ac:dyDescent="0.2">
      <c r="A5617">
        <v>45</v>
      </c>
    </row>
    <row r="5618" spans="1:1" x14ac:dyDescent="0.2">
      <c r="A5618">
        <v>58</v>
      </c>
    </row>
    <row r="5619" spans="1:1" x14ac:dyDescent="0.2">
      <c r="A5619">
        <v>51</v>
      </c>
    </row>
    <row r="5620" spans="1:1" x14ac:dyDescent="0.2">
      <c r="A5620">
        <v>20</v>
      </c>
    </row>
    <row r="5621" spans="1:1" x14ac:dyDescent="0.2">
      <c r="A5621">
        <v>25</v>
      </c>
    </row>
    <row r="5622" spans="1:1" x14ac:dyDescent="0.2">
      <c r="A5622">
        <v>53</v>
      </c>
    </row>
    <row r="5623" spans="1:1" x14ac:dyDescent="0.2">
      <c r="A5623">
        <v>55</v>
      </c>
    </row>
    <row r="5624" spans="1:1" x14ac:dyDescent="0.2">
      <c r="A5624">
        <v>32</v>
      </c>
    </row>
    <row r="5625" spans="1:1" x14ac:dyDescent="0.2">
      <c r="A5625">
        <v>25</v>
      </c>
    </row>
    <row r="5626" spans="1:1" x14ac:dyDescent="0.2">
      <c r="A5626">
        <v>44</v>
      </c>
    </row>
    <row r="5627" spans="1:1" x14ac:dyDescent="0.2">
      <c r="A5627">
        <v>27</v>
      </c>
    </row>
    <row r="5628" spans="1:1" x14ac:dyDescent="0.2">
      <c r="A5628">
        <v>35</v>
      </c>
    </row>
    <row r="5629" spans="1:1" x14ac:dyDescent="0.2">
      <c r="A5629">
        <v>39</v>
      </c>
    </row>
    <row r="5630" spans="1:1" x14ac:dyDescent="0.2">
      <c r="A5630">
        <v>58</v>
      </c>
    </row>
    <row r="5631" spans="1:1" x14ac:dyDescent="0.2">
      <c r="A5631">
        <v>25</v>
      </c>
    </row>
    <row r="5632" spans="1:1" x14ac:dyDescent="0.2">
      <c r="A5632">
        <v>36</v>
      </c>
    </row>
    <row r="5633" spans="1:1" x14ac:dyDescent="0.2">
      <c r="A5633">
        <v>42</v>
      </c>
    </row>
    <row r="5634" spans="1:1" x14ac:dyDescent="0.2">
      <c r="A5634">
        <v>37</v>
      </c>
    </row>
    <row r="5635" spans="1:1" x14ac:dyDescent="0.2">
      <c r="A5635">
        <v>39</v>
      </c>
    </row>
    <row r="5636" spans="1:1" x14ac:dyDescent="0.2">
      <c r="A5636">
        <v>52</v>
      </c>
    </row>
    <row r="5637" spans="1:1" x14ac:dyDescent="0.2">
      <c r="A5637">
        <v>42</v>
      </c>
    </row>
    <row r="5638" spans="1:1" x14ac:dyDescent="0.2">
      <c r="A5638">
        <v>60</v>
      </c>
    </row>
    <row r="5639" spans="1:1" x14ac:dyDescent="0.2">
      <c r="A5639">
        <v>37</v>
      </c>
    </row>
    <row r="5640" spans="1:1" x14ac:dyDescent="0.2">
      <c r="A5640">
        <v>42</v>
      </c>
    </row>
    <row r="5641" spans="1:1" x14ac:dyDescent="0.2">
      <c r="A5641">
        <v>20</v>
      </c>
    </row>
    <row r="5642" spans="1:1" x14ac:dyDescent="0.2">
      <c r="A5642">
        <v>52</v>
      </c>
    </row>
    <row r="5643" spans="1:1" x14ac:dyDescent="0.2">
      <c r="A5643">
        <v>24</v>
      </c>
    </row>
    <row r="5644" spans="1:1" x14ac:dyDescent="0.2">
      <c r="A5644">
        <v>35</v>
      </c>
    </row>
    <row r="5645" spans="1:1" x14ac:dyDescent="0.2">
      <c r="A5645">
        <v>44</v>
      </c>
    </row>
    <row r="5646" spans="1:1" x14ac:dyDescent="0.2">
      <c r="A5646">
        <v>29</v>
      </c>
    </row>
    <row r="5647" spans="1:1" x14ac:dyDescent="0.2">
      <c r="A5647">
        <v>23</v>
      </c>
    </row>
    <row r="5648" spans="1:1" x14ac:dyDescent="0.2">
      <c r="A5648">
        <v>42</v>
      </c>
    </row>
    <row r="5649" spans="1:1" x14ac:dyDescent="0.2">
      <c r="A5649">
        <v>36</v>
      </c>
    </row>
    <row r="5650" spans="1:1" x14ac:dyDescent="0.2">
      <c r="A5650">
        <v>28</v>
      </c>
    </row>
    <row r="5651" spans="1:1" x14ac:dyDescent="0.2">
      <c r="A5651">
        <v>28</v>
      </c>
    </row>
    <row r="5652" spans="1:1" x14ac:dyDescent="0.2">
      <c r="A5652">
        <v>38</v>
      </c>
    </row>
    <row r="5653" spans="1:1" x14ac:dyDescent="0.2">
      <c r="A5653">
        <v>43</v>
      </c>
    </row>
    <row r="5654" spans="1:1" x14ac:dyDescent="0.2">
      <c r="A5654">
        <v>45</v>
      </c>
    </row>
    <row r="5655" spans="1:1" x14ac:dyDescent="0.2">
      <c r="A5655">
        <v>42</v>
      </c>
    </row>
    <row r="5656" spans="1:1" x14ac:dyDescent="0.2">
      <c r="A5656">
        <v>25</v>
      </c>
    </row>
    <row r="5657" spans="1:1" x14ac:dyDescent="0.2">
      <c r="A5657">
        <v>25</v>
      </c>
    </row>
    <row r="5658" spans="1:1" x14ac:dyDescent="0.2">
      <c r="A5658">
        <v>32</v>
      </c>
    </row>
    <row r="5659" spans="1:1" x14ac:dyDescent="0.2">
      <c r="A5659">
        <v>21</v>
      </c>
    </row>
    <row r="5660" spans="1:1" x14ac:dyDescent="0.2">
      <c r="A5660">
        <v>35</v>
      </c>
    </row>
    <row r="5661" spans="1:1" x14ac:dyDescent="0.2">
      <c r="A5661">
        <v>37</v>
      </c>
    </row>
    <row r="5662" spans="1:1" x14ac:dyDescent="0.2">
      <c r="A5662">
        <v>33</v>
      </c>
    </row>
    <row r="5663" spans="1:1" x14ac:dyDescent="0.2">
      <c r="A5663">
        <v>28</v>
      </c>
    </row>
    <row r="5664" spans="1:1" x14ac:dyDescent="0.2">
      <c r="A5664">
        <v>33</v>
      </c>
    </row>
    <row r="5665" spans="1:1" x14ac:dyDescent="0.2">
      <c r="A5665">
        <v>33</v>
      </c>
    </row>
    <row r="5666" spans="1:1" x14ac:dyDescent="0.2">
      <c r="A5666">
        <v>51</v>
      </c>
    </row>
    <row r="5667" spans="1:1" x14ac:dyDescent="0.2">
      <c r="A5667">
        <v>39</v>
      </c>
    </row>
    <row r="5668" spans="1:1" x14ac:dyDescent="0.2">
      <c r="A5668">
        <v>35</v>
      </c>
    </row>
    <row r="5669" spans="1:1" x14ac:dyDescent="0.2">
      <c r="A5669">
        <v>40</v>
      </c>
    </row>
    <row r="5670" spans="1:1" x14ac:dyDescent="0.2">
      <c r="A5670">
        <v>32</v>
      </c>
    </row>
    <row r="5671" spans="1:1" x14ac:dyDescent="0.2">
      <c r="A5671">
        <v>18</v>
      </c>
    </row>
    <row r="5672" spans="1:1" x14ac:dyDescent="0.2">
      <c r="A5672">
        <v>32</v>
      </c>
    </row>
    <row r="5673" spans="1:1" x14ac:dyDescent="0.2">
      <c r="A5673">
        <v>37</v>
      </c>
    </row>
    <row r="5674" spans="1:1" x14ac:dyDescent="0.2">
      <c r="A5674">
        <v>32</v>
      </c>
    </row>
    <row r="5675" spans="1:1" x14ac:dyDescent="0.2">
      <c r="A5675">
        <v>25</v>
      </c>
    </row>
    <row r="5676" spans="1:1" x14ac:dyDescent="0.2">
      <c r="A5676">
        <v>47</v>
      </c>
    </row>
    <row r="5677" spans="1:1" x14ac:dyDescent="0.2">
      <c r="A5677">
        <v>23</v>
      </c>
    </row>
    <row r="5678" spans="1:1" x14ac:dyDescent="0.2">
      <c r="A5678">
        <v>63</v>
      </c>
    </row>
    <row r="5679" spans="1:1" x14ac:dyDescent="0.2">
      <c r="A5679">
        <v>38</v>
      </c>
    </row>
    <row r="5680" spans="1:1" x14ac:dyDescent="0.2">
      <c r="A5680">
        <v>24</v>
      </c>
    </row>
    <row r="5681" spans="1:1" x14ac:dyDescent="0.2">
      <c r="A5681">
        <v>32</v>
      </c>
    </row>
    <row r="5682" spans="1:1" x14ac:dyDescent="0.2">
      <c r="A5682">
        <v>31</v>
      </c>
    </row>
    <row r="5683" spans="1:1" x14ac:dyDescent="0.2">
      <c r="A5683">
        <v>25</v>
      </c>
    </row>
    <row r="5684" spans="1:1" x14ac:dyDescent="0.2">
      <c r="A5684">
        <v>34</v>
      </c>
    </row>
    <row r="5685" spans="1:1" x14ac:dyDescent="0.2">
      <c r="A5685">
        <v>23</v>
      </c>
    </row>
    <row r="5686" spans="1:1" x14ac:dyDescent="0.2">
      <c r="A5686">
        <v>38</v>
      </c>
    </row>
    <row r="5687" spans="1:1" x14ac:dyDescent="0.2">
      <c r="A5687">
        <v>47</v>
      </c>
    </row>
    <row r="5688" spans="1:1" x14ac:dyDescent="0.2">
      <c r="A5688">
        <v>33</v>
      </c>
    </row>
    <row r="5689" spans="1:1" x14ac:dyDescent="0.2">
      <c r="A5689">
        <v>35</v>
      </c>
    </row>
    <row r="5690" spans="1:1" x14ac:dyDescent="0.2">
      <c r="A5690">
        <v>22</v>
      </c>
    </row>
    <row r="5691" spans="1:1" x14ac:dyDescent="0.2">
      <c r="A5691">
        <v>28</v>
      </c>
    </row>
    <row r="5692" spans="1:1" x14ac:dyDescent="0.2">
      <c r="A5692">
        <v>26</v>
      </c>
    </row>
    <row r="5693" spans="1:1" x14ac:dyDescent="0.2">
      <c r="A5693">
        <v>40</v>
      </c>
    </row>
    <row r="5694" spans="1:1" x14ac:dyDescent="0.2">
      <c r="A5694">
        <v>36</v>
      </c>
    </row>
    <row r="5695" spans="1:1" x14ac:dyDescent="0.2">
      <c r="A5695">
        <v>46</v>
      </c>
    </row>
    <row r="5696" spans="1:1" x14ac:dyDescent="0.2">
      <c r="A5696">
        <v>65</v>
      </c>
    </row>
    <row r="5697" spans="1:1" x14ac:dyDescent="0.2">
      <c r="A5697">
        <v>44</v>
      </c>
    </row>
    <row r="5698" spans="1:1" x14ac:dyDescent="0.2">
      <c r="A5698">
        <v>22</v>
      </c>
    </row>
    <row r="5699" spans="1:1" x14ac:dyDescent="0.2">
      <c r="A5699">
        <v>34</v>
      </c>
    </row>
    <row r="5700" spans="1:1" x14ac:dyDescent="0.2">
      <c r="A5700">
        <v>38</v>
      </c>
    </row>
    <row r="5701" spans="1:1" x14ac:dyDescent="0.2">
      <c r="A5701">
        <v>26</v>
      </c>
    </row>
    <row r="5702" spans="1:1" x14ac:dyDescent="0.2">
      <c r="A5702">
        <v>20</v>
      </c>
    </row>
    <row r="5703" spans="1:1" x14ac:dyDescent="0.2">
      <c r="A5703">
        <v>29</v>
      </c>
    </row>
    <row r="5704" spans="1:1" x14ac:dyDescent="0.2">
      <c r="A5704">
        <v>49</v>
      </c>
    </row>
    <row r="5705" spans="1:1" x14ac:dyDescent="0.2">
      <c r="A5705">
        <v>35</v>
      </c>
    </row>
    <row r="5706" spans="1:1" x14ac:dyDescent="0.2">
      <c r="A5706">
        <v>31</v>
      </c>
    </row>
    <row r="5707" spans="1:1" x14ac:dyDescent="0.2">
      <c r="A5707">
        <v>44</v>
      </c>
    </row>
    <row r="5708" spans="1:1" x14ac:dyDescent="0.2">
      <c r="A5708">
        <v>56</v>
      </c>
    </row>
    <row r="5709" spans="1:1" x14ac:dyDescent="0.2">
      <c r="A5709">
        <v>25</v>
      </c>
    </row>
    <row r="5710" spans="1:1" x14ac:dyDescent="0.2">
      <c r="A5710">
        <v>28</v>
      </c>
    </row>
    <row r="5711" spans="1:1" x14ac:dyDescent="0.2">
      <c r="A5711">
        <v>34</v>
      </c>
    </row>
    <row r="5712" spans="1:1" x14ac:dyDescent="0.2">
      <c r="A5712">
        <v>52</v>
      </c>
    </row>
    <row r="5713" spans="1:1" x14ac:dyDescent="0.2">
      <c r="A5713">
        <v>29</v>
      </c>
    </row>
    <row r="5714" spans="1:1" x14ac:dyDescent="0.2">
      <c r="A5714">
        <v>25</v>
      </c>
    </row>
    <row r="5715" spans="1:1" x14ac:dyDescent="0.2">
      <c r="A5715">
        <v>33</v>
      </c>
    </row>
    <row r="5716" spans="1:1" x14ac:dyDescent="0.2">
      <c r="A5716">
        <v>23</v>
      </c>
    </row>
    <row r="5717" spans="1:1" x14ac:dyDescent="0.2">
      <c r="A5717">
        <v>34</v>
      </c>
    </row>
    <row r="5718" spans="1:1" x14ac:dyDescent="0.2">
      <c r="A5718">
        <v>33</v>
      </c>
    </row>
    <row r="5719" spans="1:1" x14ac:dyDescent="0.2">
      <c r="A5719">
        <v>20</v>
      </c>
    </row>
    <row r="5720" spans="1:1" x14ac:dyDescent="0.2">
      <c r="A5720">
        <v>21</v>
      </c>
    </row>
    <row r="5721" spans="1:1" x14ac:dyDescent="0.2">
      <c r="A5721">
        <v>36</v>
      </c>
    </row>
    <row r="5722" spans="1:1" x14ac:dyDescent="0.2">
      <c r="A5722">
        <v>19</v>
      </c>
    </row>
    <row r="5723" spans="1:1" x14ac:dyDescent="0.2">
      <c r="A5723">
        <v>46</v>
      </c>
    </row>
    <row r="5724" spans="1:1" x14ac:dyDescent="0.2">
      <c r="A5724">
        <v>22</v>
      </c>
    </row>
    <row r="5725" spans="1:1" x14ac:dyDescent="0.2">
      <c r="A5725">
        <v>57</v>
      </c>
    </row>
    <row r="5726" spans="1:1" x14ac:dyDescent="0.2">
      <c r="A5726">
        <v>22</v>
      </c>
    </row>
    <row r="5727" spans="1:1" x14ac:dyDescent="0.2">
      <c r="A5727">
        <v>48</v>
      </c>
    </row>
    <row r="5728" spans="1:1" x14ac:dyDescent="0.2">
      <c r="A5728">
        <v>40</v>
      </c>
    </row>
    <row r="5729" spans="1:1" x14ac:dyDescent="0.2">
      <c r="A5729">
        <v>30</v>
      </c>
    </row>
    <row r="5730" spans="1:1" x14ac:dyDescent="0.2">
      <c r="A5730">
        <v>21</v>
      </c>
    </row>
    <row r="5731" spans="1:1" x14ac:dyDescent="0.2">
      <c r="A5731">
        <v>39</v>
      </c>
    </row>
    <row r="5732" spans="1:1" x14ac:dyDescent="0.2">
      <c r="A5732">
        <v>27</v>
      </c>
    </row>
    <row r="5733" spans="1:1" x14ac:dyDescent="0.2">
      <c r="A5733">
        <v>33</v>
      </c>
    </row>
    <row r="5734" spans="1:1" x14ac:dyDescent="0.2">
      <c r="A5734">
        <v>24</v>
      </c>
    </row>
    <row r="5735" spans="1:1" x14ac:dyDescent="0.2">
      <c r="A5735">
        <v>22</v>
      </c>
    </row>
    <row r="5736" spans="1:1" x14ac:dyDescent="0.2">
      <c r="A5736">
        <v>43</v>
      </c>
    </row>
    <row r="5737" spans="1:1" x14ac:dyDescent="0.2">
      <c r="A5737">
        <v>45</v>
      </c>
    </row>
    <row r="5738" spans="1:1" x14ac:dyDescent="0.2">
      <c r="A5738">
        <v>28</v>
      </c>
    </row>
    <row r="5739" spans="1:1" x14ac:dyDescent="0.2">
      <c r="A5739">
        <v>51</v>
      </c>
    </row>
    <row r="5740" spans="1:1" x14ac:dyDescent="0.2">
      <c r="A5740">
        <v>35</v>
      </c>
    </row>
    <row r="5741" spans="1:1" x14ac:dyDescent="0.2">
      <c r="A5741">
        <v>31</v>
      </c>
    </row>
    <row r="5742" spans="1:1" x14ac:dyDescent="0.2">
      <c r="A5742">
        <v>27</v>
      </c>
    </row>
    <row r="5743" spans="1:1" x14ac:dyDescent="0.2">
      <c r="A5743">
        <v>32</v>
      </c>
    </row>
    <row r="5744" spans="1:1" x14ac:dyDescent="0.2">
      <c r="A5744">
        <v>49</v>
      </c>
    </row>
    <row r="5745" spans="1:1" x14ac:dyDescent="0.2">
      <c r="A5745">
        <v>44</v>
      </c>
    </row>
    <row r="5746" spans="1:1" x14ac:dyDescent="0.2">
      <c r="A5746">
        <v>29</v>
      </c>
    </row>
    <row r="5747" spans="1:1" x14ac:dyDescent="0.2">
      <c r="A5747">
        <v>29</v>
      </c>
    </row>
    <row r="5748" spans="1:1" x14ac:dyDescent="0.2">
      <c r="A5748">
        <v>52</v>
      </c>
    </row>
    <row r="5749" spans="1:1" x14ac:dyDescent="0.2">
      <c r="A5749">
        <v>23</v>
      </c>
    </row>
    <row r="5750" spans="1:1" x14ac:dyDescent="0.2">
      <c r="A5750">
        <v>30</v>
      </c>
    </row>
    <row r="5751" spans="1:1" x14ac:dyDescent="0.2">
      <c r="A5751">
        <v>55</v>
      </c>
    </row>
    <row r="5752" spans="1:1" x14ac:dyDescent="0.2">
      <c r="A5752">
        <v>28</v>
      </c>
    </row>
    <row r="5753" spans="1:1" x14ac:dyDescent="0.2">
      <c r="A5753">
        <v>19</v>
      </c>
    </row>
    <row r="5754" spans="1:1" x14ac:dyDescent="0.2">
      <c r="A5754">
        <v>30</v>
      </c>
    </row>
    <row r="5755" spans="1:1" x14ac:dyDescent="0.2">
      <c r="A5755">
        <v>34</v>
      </c>
    </row>
    <row r="5756" spans="1:1" x14ac:dyDescent="0.2">
      <c r="A5756">
        <v>56</v>
      </c>
    </row>
    <row r="5757" spans="1:1" x14ac:dyDescent="0.2">
      <c r="A5757">
        <v>33</v>
      </c>
    </row>
    <row r="5758" spans="1:1" x14ac:dyDescent="0.2">
      <c r="A5758">
        <v>28</v>
      </c>
    </row>
    <row r="5759" spans="1:1" x14ac:dyDescent="0.2">
      <c r="A5759">
        <v>42</v>
      </c>
    </row>
    <row r="5760" spans="1:1" x14ac:dyDescent="0.2">
      <c r="A5760">
        <v>29</v>
      </c>
    </row>
    <row r="5761" spans="1:1" x14ac:dyDescent="0.2">
      <c r="A5761">
        <v>38</v>
      </c>
    </row>
    <row r="5762" spans="1:1" x14ac:dyDescent="0.2">
      <c r="A5762">
        <v>37</v>
      </c>
    </row>
    <row r="5763" spans="1:1" x14ac:dyDescent="0.2">
      <c r="A5763">
        <v>33</v>
      </c>
    </row>
    <row r="5764" spans="1:1" x14ac:dyDescent="0.2">
      <c r="A5764">
        <v>30</v>
      </c>
    </row>
    <row r="5765" spans="1:1" x14ac:dyDescent="0.2">
      <c r="A5765">
        <v>40</v>
      </c>
    </row>
    <row r="5766" spans="1:1" x14ac:dyDescent="0.2">
      <c r="A5766">
        <v>51</v>
      </c>
    </row>
    <row r="5767" spans="1:1" x14ac:dyDescent="0.2">
      <c r="A5767">
        <v>42</v>
      </c>
    </row>
    <row r="5768" spans="1:1" x14ac:dyDescent="0.2">
      <c r="A5768">
        <v>35</v>
      </c>
    </row>
    <row r="5769" spans="1:1" x14ac:dyDescent="0.2">
      <c r="A5769">
        <v>65</v>
      </c>
    </row>
    <row r="5770" spans="1:1" x14ac:dyDescent="0.2">
      <c r="A5770">
        <v>32</v>
      </c>
    </row>
    <row r="5771" spans="1:1" x14ac:dyDescent="0.2">
      <c r="A5771">
        <v>38</v>
      </c>
    </row>
    <row r="5772" spans="1:1" x14ac:dyDescent="0.2">
      <c r="A5772">
        <v>23</v>
      </c>
    </row>
    <row r="5773" spans="1:1" x14ac:dyDescent="0.2">
      <c r="A5773">
        <v>38</v>
      </c>
    </row>
    <row r="5774" spans="1:1" x14ac:dyDescent="0.2">
      <c r="A5774">
        <v>35</v>
      </c>
    </row>
    <row r="5775" spans="1:1" x14ac:dyDescent="0.2">
      <c r="A5775">
        <v>57</v>
      </c>
    </row>
    <row r="5776" spans="1:1" x14ac:dyDescent="0.2">
      <c r="A5776">
        <v>25</v>
      </c>
    </row>
    <row r="5777" spans="1:1" x14ac:dyDescent="0.2">
      <c r="A5777">
        <v>26</v>
      </c>
    </row>
    <row r="5778" spans="1:1" x14ac:dyDescent="0.2">
      <c r="A5778">
        <v>39</v>
      </c>
    </row>
    <row r="5779" spans="1:1" x14ac:dyDescent="0.2">
      <c r="A5779">
        <v>23</v>
      </c>
    </row>
    <row r="5780" spans="1:1" x14ac:dyDescent="0.2">
      <c r="A5780">
        <v>36</v>
      </c>
    </row>
    <row r="5781" spans="1:1" x14ac:dyDescent="0.2">
      <c r="A5781">
        <v>25</v>
      </c>
    </row>
    <row r="5782" spans="1:1" x14ac:dyDescent="0.2">
      <c r="A5782">
        <v>31</v>
      </c>
    </row>
    <row r="5783" spans="1:1" x14ac:dyDescent="0.2">
      <c r="A5783">
        <v>33</v>
      </c>
    </row>
    <row r="5784" spans="1:1" x14ac:dyDescent="0.2">
      <c r="A5784">
        <v>40</v>
      </c>
    </row>
    <row r="5785" spans="1:1" x14ac:dyDescent="0.2">
      <c r="A5785">
        <v>35</v>
      </c>
    </row>
    <row r="5786" spans="1:1" x14ac:dyDescent="0.2">
      <c r="A5786">
        <v>33</v>
      </c>
    </row>
    <row r="5787" spans="1:1" x14ac:dyDescent="0.2">
      <c r="A5787">
        <v>26</v>
      </c>
    </row>
    <row r="5788" spans="1:1" x14ac:dyDescent="0.2">
      <c r="A5788">
        <v>47</v>
      </c>
    </row>
    <row r="5789" spans="1:1" x14ac:dyDescent="0.2">
      <c r="A5789">
        <v>55</v>
      </c>
    </row>
    <row r="5790" spans="1:1" x14ac:dyDescent="0.2">
      <c r="A5790">
        <v>53</v>
      </c>
    </row>
    <row r="5791" spans="1:1" x14ac:dyDescent="0.2">
      <c r="A5791">
        <v>31</v>
      </c>
    </row>
    <row r="5792" spans="1:1" x14ac:dyDescent="0.2">
      <c r="A5792">
        <v>22</v>
      </c>
    </row>
    <row r="5793" spans="1:1" x14ac:dyDescent="0.2">
      <c r="A5793">
        <v>35</v>
      </c>
    </row>
    <row r="5794" spans="1:1" x14ac:dyDescent="0.2">
      <c r="A5794">
        <v>36</v>
      </c>
    </row>
    <row r="5795" spans="1:1" x14ac:dyDescent="0.2">
      <c r="A5795">
        <v>33</v>
      </c>
    </row>
    <row r="5796" spans="1:1" x14ac:dyDescent="0.2">
      <c r="A5796">
        <v>25</v>
      </c>
    </row>
    <row r="5797" spans="1:1" x14ac:dyDescent="0.2">
      <c r="A5797">
        <v>38</v>
      </c>
    </row>
    <row r="5798" spans="1:1" x14ac:dyDescent="0.2">
      <c r="A5798">
        <v>52</v>
      </c>
    </row>
    <row r="5799" spans="1:1" x14ac:dyDescent="0.2">
      <c r="A5799">
        <v>58</v>
      </c>
    </row>
    <row r="5800" spans="1:1" x14ac:dyDescent="0.2">
      <c r="A5800">
        <v>23</v>
      </c>
    </row>
    <row r="5801" spans="1:1" x14ac:dyDescent="0.2">
      <c r="A5801">
        <v>34</v>
      </c>
    </row>
    <row r="5802" spans="1:1" x14ac:dyDescent="0.2">
      <c r="A5802">
        <v>51</v>
      </c>
    </row>
    <row r="5803" spans="1:1" x14ac:dyDescent="0.2">
      <c r="A5803">
        <v>29</v>
      </c>
    </row>
    <row r="5804" spans="1:1" x14ac:dyDescent="0.2">
      <c r="A5804">
        <v>58</v>
      </c>
    </row>
    <row r="5805" spans="1:1" x14ac:dyDescent="0.2">
      <c r="A5805">
        <v>24</v>
      </c>
    </row>
    <row r="5806" spans="1:1" x14ac:dyDescent="0.2">
      <c r="A5806">
        <v>54</v>
      </c>
    </row>
    <row r="5807" spans="1:1" x14ac:dyDescent="0.2">
      <c r="A5807">
        <v>32</v>
      </c>
    </row>
    <row r="5808" spans="1:1" x14ac:dyDescent="0.2">
      <c r="A5808">
        <v>39</v>
      </c>
    </row>
    <row r="5809" spans="1:1" x14ac:dyDescent="0.2">
      <c r="A5809">
        <v>43</v>
      </c>
    </row>
    <row r="5810" spans="1:1" x14ac:dyDescent="0.2">
      <c r="A5810">
        <v>45</v>
      </c>
    </row>
    <row r="5811" spans="1:1" x14ac:dyDescent="0.2">
      <c r="A5811">
        <v>42</v>
      </c>
    </row>
    <row r="5812" spans="1:1" x14ac:dyDescent="0.2">
      <c r="A5812">
        <v>22</v>
      </c>
    </row>
    <row r="5813" spans="1:1" x14ac:dyDescent="0.2">
      <c r="A5813">
        <v>49</v>
      </c>
    </row>
    <row r="5814" spans="1:1" x14ac:dyDescent="0.2">
      <c r="A5814">
        <v>42</v>
      </c>
    </row>
    <row r="5815" spans="1:1" x14ac:dyDescent="0.2">
      <c r="A5815">
        <v>40</v>
      </c>
    </row>
    <row r="5816" spans="1:1" x14ac:dyDescent="0.2">
      <c r="A5816">
        <v>40</v>
      </c>
    </row>
    <row r="5817" spans="1:1" x14ac:dyDescent="0.2">
      <c r="A5817">
        <v>25</v>
      </c>
    </row>
    <row r="5818" spans="1:1" x14ac:dyDescent="0.2">
      <c r="A5818">
        <v>25</v>
      </c>
    </row>
    <row r="5819" spans="1:1" x14ac:dyDescent="0.2">
      <c r="A5819">
        <v>23</v>
      </c>
    </row>
    <row r="5820" spans="1:1" x14ac:dyDescent="0.2">
      <c r="A5820">
        <v>32</v>
      </c>
    </row>
    <row r="5821" spans="1:1" x14ac:dyDescent="0.2">
      <c r="A5821">
        <v>21</v>
      </c>
    </row>
    <row r="5822" spans="1:1" x14ac:dyDescent="0.2">
      <c r="A5822">
        <v>31</v>
      </c>
    </row>
    <row r="5823" spans="1:1" x14ac:dyDescent="0.2">
      <c r="A5823">
        <v>37</v>
      </c>
    </row>
    <row r="5824" spans="1:1" x14ac:dyDescent="0.2">
      <c r="A5824">
        <v>36</v>
      </c>
    </row>
    <row r="5825" spans="1:1" x14ac:dyDescent="0.2">
      <c r="A5825">
        <v>28</v>
      </c>
    </row>
    <row r="5826" spans="1:1" x14ac:dyDescent="0.2">
      <c r="A5826">
        <v>24</v>
      </c>
    </row>
    <row r="5827" spans="1:1" x14ac:dyDescent="0.2">
      <c r="A5827">
        <v>45</v>
      </c>
    </row>
    <row r="5828" spans="1:1" x14ac:dyDescent="0.2">
      <c r="A5828">
        <v>23</v>
      </c>
    </row>
    <row r="5829" spans="1:1" x14ac:dyDescent="0.2">
      <c r="A5829">
        <v>39</v>
      </c>
    </row>
    <row r="5830" spans="1:1" x14ac:dyDescent="0.2">
      <c r="A5830">
        <v>25</v>
      </c>
    </row>
    <row r="5831" spans="1:1" x14ac:dyDescent="0.2">
      <c r="A5831">
        <v>25</v>
      </c>
    </row>
    <row r="5832" spans="1:1" x14ac:dyDescent="0.2">
      <c r="A5832">
        <v>24</v>
      </c>
    </row>
    <row r="5833" spans="1:1" x14ac:dyDescent="0.2">
      <c r="A5833">
        <v>46</v>
      </c>
    </row>
    <row r="5834" spans="1:1" x14ac:dyDescent="0.2">
      <c r="A5834">
        <v>47</v>
      </c>
    </row>
    <row r="5835" spans="1:1" x14ac:dyDescent="0.2">
      <c r="A5835">
        <v>49</v>
      </c>
    </row>
    <row r="5836" spans="1:1" x14ac:dyDescent="0.2">
      <c r="A5836">
        <v>54</v>
      </c>
    </row>
    <row r="5837" spans="1:1" x14ac:dyDescent="0.2">
      <c r="A5837">
        <v>22</v>
      </c>
    </row>
    <row r="5838" spans="1:1" x14ac:dyDescent="0.2">
      <c r="A5838">
        <v>34</v>
      </c>
    </row>
    <row r="5839" spans="1:1" x14ac:dyDescent="0.2">
      <c r="A5839">
        <v>33</v>
      </c>
    </row>
    <row r="5840" spans="1:1" x14ac:dyDescent="0.2">
      <c r="A5840">
        <v>35</v>
      </c>
    </row>
    <row r="5841" spans="1:1" x14ac:dyDescent="0.2">
      <c r="A5841">
        <v>26</v>
      </c>
    </row>
    <row r="5842" spans="1:1" x14ac:dyDescent="0.2">
      <c r="A5842">
        <v>27</v>
      </c>
    </row>
    <row r="5843" spans="1:1" x14ac:dyDescent="0.2">
      <c r="A5843">
        <v>29</v>
      </c>
    </row>
    <row r="5844" spans="1:1" x14ac:dyDescent="0.2">
      <c r="A5844">
        <v>38</v>
      </c>
    </row>
    <row r="5845" spans="1:1" x14ac:dyDescent="0.2">
      <c r="A5845">
        <v>26</v>
      </c>
    </row>
    <row r="5846" spans="1:1" x14ac:dyDescent="0.2">
      <c r="A5846">
        <v>47</v>
      </c>
    </row>
    <row r="5847" spans="1:1" x14ac:dyDescent="0.2">
      <c r="A5847">
        <v>34</v>
      </c>
    </row>
    <row r="5848" spans="1:1" x14ac:dyDescent="0.2">
      <c r="A5848">
        <v>32</v>
      </c>
    </row>
    <row r="5849" spans="1:1" x14ac:dyDescent="0.2">
      <c r="A5849">
        <v>49</v>
      </c>
    </row>
    <row r="5850" spans="1:1" x14ac:dyDescent="0.2">
      <c r="A5850">
        <v>29</v>
      </c>
    </row>
    <row r="5851" spans="1:1" x14ac:dyDescent="0.2">
      <c r="A5851">
        <v>25</v>
      </c>
    </row>
    <row r="5852" spans="1:1" x14ac:dyDescent="0.2">
      <c r="A5852">
        <v>34</v>
      </c>
    </row>
    <row r="5853" spans="1:1" x14ac:dyDescent="0.2">
      <c r="A5853">
        <v>55</v>
      </c>
    </row>
    <row r="5854" spans="1:1" x14ac:dyDescent="0.2">
      <c r="A5854">
        <v>27</v>
      </c>
    </row>
    <row r="5855" spans="1:1" x14ac:dyDescent="0.2">
      <c r="A5855">
        <v>26</v>
      </c>
    </row>
    <row r="5856" spans="1:1" x14ac:dyDescent="0.2">
      <c r="A5856">
        <v>20</v>
      </c>
    </row>
    <row r="5857" spans="1:1" x14ac:dyDescent="0.2">
      <c r="A5857">
        <v>39</v>
      </c>
    </row>
    <row r="5858" spans="1:1" x14ac:dyDescent="0.2">
      <c r="A5858">
        <v>24</v>
      </c>
    </row>
    <row r="5859" spans="1:1" x14ac:dyDescent="0.2">
      <c r="A5859">
        <v>29</v>
      </c>
    </row>
    <row r="5860" spans="1:1" x14ac:dyDescent="0.2">
      <c r="A5860">
        <v>46</v>
      </c>
    </row>
    <row r="5861" spans="1:1" x14ac:dyDescent="0.2">
      <c r="A5861">
        <v>51</v>
      </c>
    </row>
    <row r="5862" spans="1:1" x14ac:dyDescent="0.2">
      <c r="A5862">
        <v>31</v>
      </c>
    </row>
    <row r="5863" spans="1:1" x14ac:dyDescent="0.2">
      <c r="A5863">
        <v>62</v>
      </c>
    </row>
    <row r="5864" spans="1:1" x14ac:dyDescent="0.2">
      <c r="A5864">
        <v>50</v>
      </c>
    </row>
    <row r="5865" spans="1:1" x14ac:dyDescent="0.2">
      <c r="A5865">
        <v>25</v>
      </c>
    </row>
    <row r="5866" spans="1:1" x14ac:dyDescent="0.2">
      <c r="A5866">
        <v>31</v>
      </c>
    </row>
    <row r="5867" spans="1:1" x14ac:dyDescent="0.2">
      <c r="A5867">
        <v>22</v>
      </c>
    </row>
    <row r="5868" spans="1:1" x14ac:dyDescent="0.2">
      <c r="A5868">
        <v>31</v>
      </c>
    </row>
    <row r="5869" spans="1:1" x14ac:dyDescent="0.2">
      <c r="A5869">
        <v>54</v>
      </c>
    </row>
    <row r="5870" spans="1:1" x14ac:dyDescent="0.2">
      <c r="A5870">
        <v>26</v>
      </c>
    </row>
    <row r="5871" spans="1:1" x14ac:dyDescent="0.2">
      <c r="A5871">
        <v>44</v>
      </c>
    </row>
    <row r="5872" spans="1:1" x14ac:dyDescent="0.2">
      <c r="A5872">
        <v>54</v>
      </c>
    </row>
    <row r="5873" spans="1:1" x14ac:dyDescent="0.2">
      <c r="A5873">
        <v>50</v>
      </c>
    </row>
    <row r="5874" spans="1:1" x14ac:dyDescent="0.2">
      <c r="A5874">
        <v>33</v>
      </c>
    </row>
    <row r="5875" spans="1:1" x14ac:dyDescent="0.2">
      <c r="A5875">
        <v>43</v>
      </c>
    </row>
    <row r="5876" spans="1:1" x14ac:dyDescent="0.2">
      <c r="A5876">
        <v>22</v>
      </c>
    </row>
    <row r="5877" spans="1:1" x14ac:dyDescent="0.2">
      <c r="A5877">
        <v>37</v>
      </c>
    </row>
    <row r="5878" spans="1:1" x14ac:dyDescent="0.2">
      <c r="A5878">
        <v>35</v>
      </c>
    </row>
    <row r="5879" spans="1:1" x14ac:dyDescent="0.2">
      <c r="A5879">
        <v>30</v>
      </c>
    </row>
    <row r="5880" spans="1:1" x14ac:dyDescent="0.2">
      <c r="A5880">
        <v>34</v>
      </c>
    </row>
    <row r="5881" spans="1:1" x14ac:dyDescent="0.2">
      <c r="A5881">
        <v>25</v>
      </c>
    </row>
    <row r="5882" spans="1:1" x14ac:dyDescent="0.2">
      <c r="A5882">
        <v>25</v>
      </c>
    </row>
    <row r="5883" spans="1:1" x14ac:dyDescent="0.2">
      <c r="A5883">
        <v>44</v>
      </c>
    </row>
    <row r="5884" spans="1:1" x14ac:dyDescent="0.2">
      <c r="A5884">
        <v>29</v>
      </c>
    </row>
    <row r="5885" spans="1:1" x14ac:dyDescent="0.2">
      <c r="A5885">
        <v>49</v>
      </c>
    </row>
    <row r="5886" spans="1:1" x14ac:dyDescent="0.2">
      <c r="A5886">
        <v>46</v>
      </c>
    </row>
    <row r="5887" spans="1:1" x14ac:dyDescent="0.2">
      <c r="A5887">
        <v>53</v>
      </c>
    </row>
    <row r="5888" spans="1:1" x14ac:dyDescent="0.2">
      <c r="A5888">
        <v>24</v>
      </c>
    </row>
    <row r="5889" spans="1:1" x14ac:dyDescent="0.2">
      <c r="A5889">
        <v>27</v>
      </c>
    </row>
    <row r="5890" spans="1:1" x14ac:dyDescent="0.2">
      <c r="A5890">
        <v>52</v>
      </c>
    </row>
    <row r="5891" spans="1:1" x14ac:dyDescent="0.2">
      <c r="A5891">
        <v>27</v>
      </c>
    </row>
    <row r="5892" spans="1:1" x14ac:dyDescent="0.2">
      <c r="A5892">
        <v>41</v>
      </c>
    </row>
    <row r="5893" spans="1:1" x14ac:dyDescent="0.2">
      <c r="A5893">
        <v>21</v>
      </c>
    </row>
    <row r="5894" spans="1:1" x14ac:dyDescent="0.2">
      <c r="A5894">
        <v>23</v>
      </c>
    </row>
    <row r="5895" spans="1:1" x14ac:dyDescent="0.2">
      <c r="A5895">
        <v>42</v>
      </c>
    </row>
    <row r="5896" spans="1:1" x14ac:dyDescent="0.2">
      <c r="A5896">
        <v>24</v>
      </c>
    </row>
    <row r="5897" spans="1:1" x14ac:dyDescent="0.2">
      <c r="A5897">
        <v>38</v>
      </c>
    </row>
    <row r="5898" spans="1:1" x14ac:dyDescent="0.2">
      <c r="A5898">
        <v>62</v>
      </c>
    </row>
    <row r="5899" spans="1:1" x14ac:dyDescent="0.2">
      <c r="A5899">
        <v>23</v>
      </c>
    </row>
    <row r="5900" spans="1:1" x14ac:dyDescent="0.2">
      <c r="A5900">
        <v>42</v>
      </c>
    </row>
    <row r="5901" spans="1:1" x14ac:dyDescent="0.2">
      <c r="A5901">
        <v>32</v>
      </c>
    </row>
    <row r="5902" spans="1:1" x14ac:dyDescent="0.2">
      <c r="A5902">
        <v>24</v>
      </c>
    </row>
    <row r="5903" spans="1:1" x14ac:dyDescent="0.2">
      <c r="A5903">
        <v>24</v>
      </c>
    </row>
    <row r="5904" spans="1:1" x14ac:dyDescent="0.2">
      <c r="A5904">
        <v>29</v>
      </c>
    </row>
    <row r="5905" spans="1:1" x14ac:dyDescent="0.2">
      <c r="A5905">
        <v>26</v>
      </c>
    </row>
    <row r="5906" spans="1:1" x14ac:dyDescent="0.2">
      <c r="A5906">
        <v>50</v>
      </c>
    </row>
    <row r="5907" spans="1:1" x14ac:dyDescent="0.2">
      <c r="A5907">
        <v>32</v>
      </c>
    </row>
    <row r="5908" spans="1:1" x14ac:dyDescent="0.2">
      <c r="A5908">
        <v>40</v>
      </c>
    </row>
    <row r="5909" spans="1:1" x14ac:dyDescent="0.2">
      <c r="A5909">
        <v>25</v>
      </c>
    </row>
    <row r="5910" spans="1:1" x14ac:dyDescent="0.2">
      <c r="A5910">
        <v>42</v>
      </c>
    </row>
    <row r="5911" spans="1:1" x14ac:dyDescent="0.2">
      <c r="A5911">
        <v>56</v>
      </c>
    </row>
    <row r="5912" spans="1:1" x14ac:dyDescent="0.2">
      <c r="A5912">
        <v>39</v>
      </c>
    </row>
    <row r="5913" spans="1:1" x14ac:dyDescent="0.2">
      <c r="A5913">
        <v>42</v>
      </c>
    </row>
    <row r="5914" spans="1:1" x14ac:dyDescent="0.2">
      <c r="A5914">
        <v>52</v>
      </c>
    </row>
    <row r="5915" spans="1:1" x14ac:dyDescent="0.2">
      <c r="A5915">
        <v>27</v>
      </c>
    </row>
    <row r="5916" spans="1:1" x14ac:dyDescent="0.2">
      <c r="A5916">
        <v>23</v>
      </c>
    </row>
    <row r="5917" spans="1:1" x14ac:dyDescent="0.2">
      <c r="A5917">
        <v>37</v>
      </c>
    </row>
    <row r="5918" spans="1:1" x14ac:dyDescent="0.2">
      <c r="A5918">
        <v>32</v>
      </c>
    </row>
    <row r="5919" spans="1:1" x14ac:dyDescent="0.2">
      <c r="A5919">
        <v>38</v>
      </c>
    </row>
    <row r="5920" spans="1:1" x14ac:dyDescent="0.2">
      <c r="A5920">
        <v>35</v>
      </c>
    </row>
    <row r="5921" spans="1:1" x14ac:dyDescent="0.2">
      <c r="A5921">
        <v>50</v>
      </c>
    </row>
    <row r="5922" spans="1:1" x14ac:dyDescent="0.2">
      <c r="A5922">
        <v>52</v>
      </c>
    </row>
    <row r="5923" spans="1:1" x14ac:dyDescent="0.2">
      <c r="A5923">
        <v>52</v>
      </c>
    </row>
    <row r="5924" spans="1:1" x14ac:dyDescent="0.2">
      <c r="A5924">
        <v>29</v>
      </c>
    </row>
    <row r="5925" spans="1:1" x14ac:dyDescent="0.2">
      <c r="A5925">
        <v>28</v>
      </c>
    </row>
    <row r="5926" spans="1:1" x14ac:dyDescent="0.2">
      <c r="A5926">
        <v>63</v>
      </c>
    </row>
    <row r="5927" spans="1:1" x14ac:dyDescent="0.2">
      <c r="A5927">
        <v>49</v>
      </c>
    </row>
    <row r="5928" spans="1:1" x14ac:dyDescent="0.2">
      <c r="A5928">
        <v>20</v>
      </c>
    </row>
    <row r="5929" spans="1:1" x14ac:dyDescent="0.2">
      <c r="A5929">
        <v>50</v>
      </c>
    </row>
    <row r="5930" spans="1:1" x14ac:dyDescent="0.2">
      <c r="A5930">
        <v>26</v>
      </c>
    </row>
    <row r="5931" spans="1:1" x14ac:dyDescent="0.2">
      <c r="A5931">
        <v>34</v>
      </c>
    </row>
    <row r="5932" spans="1:1" x14ac:dyDescent="0.2">
      <c r="A5932">
        <v>28</v>
      </c>
    </row>
    <row r="5933" spans="1:1" x14ac:dyDescent="0.2">
      <c r="A5933">
        <v>36</v>
      </c>
    </row>
    <row r="5934" spans="1:1" x14ac:dyDescent="0.2">
      <c r="A5934">
        <v>45</v>
      </c>
    </row>
    <row r="5935" spans="1:1" x14ac:dyDescent="0.2">
      <c r="A5935">
        <v>30</v>
      </c>
    </row>
    <row r="5936" spans="1:1" x14ac:dyDescent="0.2">
      <c r="A5936">
        <v>24</v>
      </c>
    </row>
    <row r="5937" spans="1:1" x14ac:dyDescent="0.2">
      <c r="A5937">
        <v>44</v>
      </c>
    </row>
    <row r="5938" spans="1:1" x14ac:dyDescent="0.2">
      <c r="A5938">
        <v>25</v>
      </c>
    </row>
    <row r="5939" spans="1:1" x14ac:dyDescent="0.2">
      <c r="A5939">
        <v>25</v>
      </c>
    </row>
    <row r="5940" spans="1:1" x14ac:dyDescent="0.2">
      <c r="A5940">
        <v>45</v>
      </c>
    </row>
    <row r="5941" spans="1:1" x14ac:dyDescent="0.2">
      <c r="A5941">
        <v>53</v>
      </c>
    </row>
    <row r="5942" spans="1:1" x14ac:dyDescent="0.2">
      <c r="A5942">
        <v>26</v>
      </c>
    </row>
    <row r="5943" spans="1:1" x14ac:dyDescent="0.2">
      <c r="A5943">
        <v>26</v>
      </c>
    </row>
    <row r="5944" spans="1:1" x14ac:dyDescent="0.2">
      <c r="A5944">
        <v>37</v>
      </c>
    </row>
    <row r="5945" spans="1:1" x14ac:dyDescent="0.2">
      <c r="A5945">
        <v>20</v>
      </c>
    </row>
    <row r="5946" spans="1:1" x14ac:dyDescent="0.2">
      <c r="A5946">
        <v>71</v>
      </c>
    </row>
    <row r="5947" spans="1:1" x14ac:dyDescent="0.2">
      <c r="A5947">
        <v>24</v>
      </c>
    </row>
    <row r="5948" spans="1:1" x14ac:dyDescent="0.2">
      <c r="A5948">
        <v>40</v>
      </c>
    </row>
    <row r="5949" spans="1:1" x14ac:dyDescent="0.2">
      <c r="A5949">
        <v>60</v>
      </c>
    </row>
    <row r="5950" spans="1:1" x14ac:dyDescent="0.2">
      <c r="A5950">
        <v>33</v>
      </c>
    </row>
    <row r="5951" spans="1:1" x14ac:dyDescent="0.2">
      <c r="A5951">
        <v>39</v>
      </c>
    </row>
    <row r="5952" spans="1:1" x14ac:dyDescent="0.2">
      <c r="A5952">
        <v>33</v>
      </c>
    </row>
    <row r="5953" spans="1:1" x14ac:dyDescent="0.2">
      <c r="A5953">
        <v>31</v>
      </c>
    </row>
    <row r="5954" spans="1:1" x14ac:dyDescent="0.2">
      <c r="A5954">
        <v>53</v>
      </c>
    </row>
    <row r="5955" spans="1:1" x14ac:dyDescent="0.2">
      <c r="A5955">
        <v>55</v>
      </c>
    </row>
    <row r="5956" spans="1:1" x14ac:dyDescent="0.2">
      <c r="A5956">
        <v>36</v>
      </c>
    </row>
    <row r="5957" spans="1:1" x14ac:dyDescent="0.2">
      <c r="A5957">
        <v>34</v>
      </c>
    </row>
    <row r="5958" spans="1:1" x14ac:dyDescent="0.2">
      <c r="A5958">
        <v>30</v>
      </c>
    </row>
    <row r="5959" spans="1:1" x14ac:dyDescent="0.2">
      <c r="A5959">
        <v>21</v>
      </c>
    </row>
    <row r="5960" spans="1:1" x14ac:dyDescent="0.2">
      <c r="A5960">
        <v>44</v>
      </c>
    </row>
    <row r="5961" spans="1:1" x14ac:dyDescent="0.2">
      <c r="A5961">
        <v>55</v>
      </c>
    </row>
    <row r="5962" spans="1:1" x14ac:dyDescent="0.2">
      <c r="A5962">
        <v>27</v>
      </c>
    </row>
    <row r="5963" spans="1:1" x14ac:dyDescent="0.2">
      <c r="A5963">
        <v>22</v>
      </c>
    </row>
    <row r="5964" spans="1:1" x14ac:dyDescent="0.2">
      <c r="A5964">
        <v>22</v>
      </c>
    </row>
    <row r="5965" spans="1:1" x14ac:dyDescent="0.2">
      <c r="A5965">
        <v>23</v>
      </c>
    </row>
    <row r="5966" spans="1:1" x14ac:dyDescent="0.2">
      <c r="A5966">
        <v>24</v>
      </c>
    </row>
    <row r="5967" spans="1:1" x14ac:dyDescent="0.2">
      <c r="A5967">
        <v>25</v>
      </c>
    </row>
    <row r="5968" spans="1:1" x14ac:dyDescent="0.2">
      <c r="A5968">
        <v>40</v>
      </c>
    </row>
    <row r="5969" spans="1:1" x14ac:dyDescent="0.2">
      <c r="A5969">
        <v>57</v>
      </c>
    </row>
    <row r="5970" spans="1:1" x14ac:dyDescent="0.2">
      <c r="A5970">
        <v>33</v>
      </c>
    </row>
    <row r="5971" spans="1:1" x14ac:dyDescent="0.2">
      <c r="A5971">
        <v>32</v>
      </c>
    </row>
    <row r="5972" spans="1:1" x14ac:dyDescent="0.2">
      <c r="A5972">
        <v>47</v>
      </c>
    </row>
    <row r="5973" spans="1:1" x14ac:dyDescent="0.2">
      <c r="A5973">
        <v>43</v>
      </c>
    </row>
    <row r="5974" spans="1:1" x14ac:dyDescent="0.2">
      <c r="A5974">
        <v>51</v>
      </c>
    </row>
    <row r="5975" spans="1:1" x14ac:dyDescent="0.2">
      <c r="A5975">
        <v>22</v>
      </c>
    </row>
    <row r="5976" spans="1:1" x14ac:dyDescent="0.2">
      <c r="A5976">
        <v>47</v>
      </c>
    </row>
    <row r="5977" spans="1:1" x14ac:dyDescent="0.2">
      <c r="A5977">
        <v>28</v>
      </c>
    </row>
    <row r="5978" spans="1:1" x14ac:dyDescent="0.2">
      <c r="A5978">
        <v>21</v>
      </c>
    </row>
    <row r="5979" spans="1:1" x14ac:dyDescent="0.2">
      <c r="A5979">
        <v>28</v>
      </c>
    </row>
    <row r="5980" spans="1:1" x14ac:dyDescent="0.2">
      <c r="A5980">
        <v>39</v>
      </c>
    </row>
    <row r="5981" spans="1:1" x14ac:dyDescent="0.2">
      <c r="A5981">
        <v>29</v>
      </c>
    </row>
    <row r="5982" spans="1:1" x14ac:dyDescent="0.2">
      <c r="A5982">
        <v>44</v>
      </c>
    </row>
    <row r="5983" spans="1:1" x14ac:dyDescent="0.2">
      <c r="A5983">
        <v>25</v>
      </c>
    </row>
    <row r="5984" spans="1:1" x14ac:dyDescent="0.2">
      <c r="A5984">
        <v>34</v>
      </c>
    </row>
    <row r="5985" spans="1:1" x14ac:dyDescent="0.2">
      <c r="A5985">
        <v>34</v>
      </c>
    </row>
    <row r="5986" spans="1:1" x14ac:dyDescent="0.2">
      <c r="A5986">
        <v>65</v>
      </c>
    </row>
    <row r="5987" spans="1:1" x14ac:dyDescent="0.2">
      <c r="A5987">
        <v>20</v>
      </c>
    </row>
    <row r="5988" spans="1:1" x14ac:dyDescent="0.2">
      <c r="A5988">
        <v>33</v>
      </c>
    </row>
    <row r="5989" spans="1:1" x14ac:dyDescent="0.2">
      <c r="A5989">
        <v>23</v>
      </c>
    </row>
    <row r="5990" spans="1:1" x14ac:dyDescent="0.2">
      <c r="A5990">
        <v>44</v>
      </c>
    </row>
    <row r="5991" spans="1:1" x14ac:dyDescent="0.2">
      <c r="A5991">
        <v>21</v>
      </c>
    </row>
    <row r="5992" spans="1:1" x14ac:dyDescent="0.2">
      <c r="A5992">
        <v>66</v>
      </c>
    </row>
    <row r="5993" spans="1:1" x14ac:dyDescent="0.2">
      <c r="A5993">
        <v>24</v>
      </c>
    </row>
    <row r="5994" spans="1:1" x14ac:dyDescent="0.2">
      <c r="A5994">
        <v>51</v>
      </c>
    </row>
    <row r="5995" spans="1:1" x14ac:dyDescent="0.2">
      <c r="A5995">
        <v>21</v>
      </c>
    </row>
    <row r="5996" spans="1:1" x14ac:dyDescent="0.2">
      <c r="A5996">
        <v>39</v>
      </c>
    </row>
    <row r="5997" spans="1:1" x14ac:dyDescent="0.2">
      <c r="A5997">
        <v>29</v>
      </c>
    </row>
    <row r="5998" spans="1:1" x14ac:dyDescent="0.2">
      <c r="A5998">
        <v>24</v>
      </c>
    </row>
    <row r="5999" spans="1:1" x14ac:dyDescent="0.2">
      <c r="A5999">
        <v>38</v>
      </c>
    </row>
    <row r="6000" spans="1:1" x14ac:dyDescent="0.2">
      <c r="A6000">
        <v>32</v>
      </c>
    </row>
    <row r="6001" spans="1:1" x14ac:dyDescent="0.2">
      <c r="A6001">
        <v>23</v>
      </c>
    </row>
    <row r="6002" spans="1:1" x14ac:dyDescent="0.2">
      <c r="A6002">
        <v>31</v>
      </c>
    </row>
    <row r="6003" spans="1:1" x14ac:dyDescent="0.2">
      <c r="A6003">
        <v>35</v>
      </c>
    </row>
    <row r="6004" spans="1:1" x14ac:dyDescent="0.2">
      <c r="A6004">
        <v>29</v>
      </c>
    </row>
    <row r="6005" spans="1:1" x14ac:dyDescent="0.2">
      <c r="A6005">
        <v>30</v>
      </c>
    </row>
    <row r="6006" spans="1:1" x14ac:dyDescent="0.2">
      <c r="A6006">
        <v>34</v>
      </c>
    </row>
    <row r="6007" spans="1:1" x14ac:dyDescent="0.2">
      <c r="A6007">
        <v>39</v>
      </c>
    </row>
    <row r="6008" spans="1:1" x14ac:dyDescent="0.2">
      <c r="A6008">
        <v>32</v>
      </c>
    </row>
    <row r="6009" spans="1:1" x14ac:dyDescent="0.2">
      <c r="A6009">
        <v>42</v>
      </c>
    </row>
    <row r="6010" spans="1:1" x14ac:dyDescent="0.2">
      <c r="A6010">
        <v>29</v>
      </c>
    </row>
    <row r="6011" spans="1:1" x14ac:dyDescent="0.2">
      <c r="A6011">
        <v>51</v>
      </c>
    </row>
    <row r="6012" spans="1:1" x14ac:dyDescent="0.2">
      <c r="A6012">
        <v>22</v>
      </c>
    </row>
    <row r="6013" spans="1:1" x14ac:dyDescent="0.2">
      <c r="A6013">
        <v>31</v>
      </c>
    </row>
    <row r="6014" spans="1:1" x14ac:dyDescent="0.2">
      <c r="A6014">
        <v>29</v>
      </c>
    </row>
    <row r="6015" spans="1:1" x14ac:dyDescent="0.2">
      <c r="A6015">
        <v>35</v>
      </c>
    </row>
    <row r="6016" spans="1:1" x14ac:dyDescent="0.2">
      <c r="A6016">
        <v>49</v>
      </c>
    </row>
    <row r="6017" spans="1:1" x14ac:dyDescent="0.2">
      <c r="A6017">
        <v>21</v>
      </c>
    </row>
    <row r="6018" spans="1:1" x14ac:dyDescent="0.2">
      <c r="A6018">
        <v>31</v>
      </c>
    </row>
    <row r="6019" spans="1:1" x14ac:dyDescent="0.2">
      <c r="A6019">
        <v>28</v>
      </c>
    </row>
    <row r="6020" spans="1:1" x14ac:dyDescent="0.2">
      <c r="A6020">
        <v>32</v>
      </c>
    </row>
    <row r="6021" spans="1:1" x14ac:dyDescent="0.2">
      <c r="A6021">
        <v>48</v>
      </c>
    </row>
    <row r="6022" spans="1:1" x14ac:dyDescent="0.2">
      <c r="A6022">
        <v>33</v>
      </c>
    </row>
    <row r="6023" spans="1:1" x14ac:dyDescent="0.2">
      <c r="A6023">
        <v>58</v>
      </c>
    </row>
    <row r="6024" spans="1:1" x14ac:dyDescent="0.2">
      <c r="A6024">
        <v>54</v>
      </c>
    </row>
    <row r="6025" spans="1:1" x14ac:dyDescent="0.2">
      <c r="A6025">
        <v>30</v>
      </c>
    </row>
    <row r="6026" spans="1:1" x14ac:dyDescent="0.2">
      <c r="A6026">
        <v>28</v>
      </c>
    </row>
    <row r="6027" spans="1:1" x14ac:dyDescent="0.2">
      <c r="A6027">
        <v>54</v>
      </c>
    </row>
    <row r="6028" spans="1:1" x14ac:dyDescent="0.2">
      <c r="A6028">
        <v>33</v>
      </c>
    </row>
    <row r="6029" spans="1:1" x14ac:dyDescent="0.2">
      <c r="A6029">
        <v>43</v>
      </c>
    </row>
    <row r="6030" spans="1:1" x14ac:dyDescent="0.2">
      <c r="A6030">
        <v>24</v>
      </c>
    </row>
    <row r="6031" spans="1:1" x14ac:dyDescent="0.2">
      <c r="A6031">
        <v>48</v>
      </c>
    </row>
    <row r="6032" spans="1:1" x14ac:dyDescent="0.2">
      <c r="A6032">
        <v>34</v>
      </c>
    </row>
    <row r="6033" spans="1:1" x14ac:dyDescent="0.2">
      <c r="A6033">
        <v>23</v>
      </c>
    </row>
    <row r="6034" spans="1:1" x14ac:dyDescent="0.2">
      <c r="A6034">
        <v>23</v>
      </c>
    </row>
    <row r="6035" spans="1:1" x14ac:dyDescent="0.2">
      <c r="A6035">
        <v>23</v>
      </c>
    </row>
    <row r="6036" spans="1:1" x14ac:dyDescent="0.2">
      <c r="A6036">
        <v>47</v>
      </c>
    </row>
    <row r="6037" spans="1:1" x14ac:dyDescent="0.2">
      <c r="A6037">
        <v>21</v>
      </c>
    </row>
    <row r="6038" spans="1:1" x14ac:dyDescent="0.2">
      <c r="A6038">
        <v>62</v>
      </c>
    </row>
    <row r="6039" spans="1:1" x14ac:dyDescent="0.2">
      <c r="A6039">
        <v>40</v>
      </c>
    </row>
    <row r="6040" spans="1:1" x14ac:dyDescent="0.2">
      <c r="A6040">
        <v>52</v>
      </c>
    </row>
    <row r="6041" spans="1:1" x14ac:dyDescent="0.2">
      <c r="A6041">
        <v>29</v>
      </c>
    </row>
    <row r="6042" spans="1:1" x14ac:dyDescent="0.2">
      <c r="A6042">
        <v>48</v>
      </c>
    </row>
    <row r="6043" spans="1:1" x14ac:dyDescent="0.2">
      <c r="A6043">
        <v>37</v>
      </c>
    </row>
    <row r="6044" spans="1:1" x14ac:dyDescent="0.2">
      <c r="A6044">
        <v>50</v>
      </c>
    </row>
    <row r="6045" spans="1:1" x14ac:dyDescent="0.2">
      <c r="A6045">
        <v>19</v>
      </c>
    </row>
    <row r="6046" spans="1:1" x14ac:dyDescent="0.2">
      <c r="A6046">
        <v>39</v>
      </c>
    </row>
    <row r="6047" spans="1:1" x14ac:dyDescent="0.2">
      <c r="A6047">
        <v>49</v>
      </c>
    </row>
    <row r="6048" spans="1:1" x14ac:dyDescent="0.2">
      <c r="A6048">
        <v>58</v>
      </c>
    </row>
    <row r="6049" spans="1:1" x14ac:dyDescent="0.2">
      <c r="A6049">
        <v>31</v>
      </c>
    </row>
    <row r="6050" spans="1:1" x14ac:dyDescent="0.2">
      <c r="A6050">
        <v>38</v>
      </c>
    </row>
    <row r="6051" spans="1:1" x14ac:dyDescent="0.2">
      <c r="A6051">
        <v>24</v>
      </c>
    </row>
    <row r="6052" spans="1:1" x14ac:dyDescent="0.2">
      <c r="A6052">
        <v>23</v>
      </c>
    </row>
    <row r="6053" spans="1:1" x14ac:dyDescent="0.2">
      <c r="A6053">
        <v>30</v>
      </c>
    </row>
    <row r="6054" spans="1:1" x14ac:dyDescent="0.2">
      <c r="A6054">
        <v>29</v>
      </c>
    </row>
    <row r="6055" spans="1:1" x14ac:dyDescent="0.2">
      <c r="A6055">
        <v>48</v>
      </c>
    </row>
    <row r="6056" spans="1:1" x14ac:dyDescent="0.2">
      <c r="A6056">
        <v>23</v>
      </c>
    </row>
    <row r="6057" spans="1:1" x14ac:dyDescent="0.2">
      <c r="A6057">
        <v>31</v>
      </c>
    </row>
    <row r="6058" spans="1:1" x14ac:dyDescent="0.2">
      <c r="A6058">
        <v>62</v>
      </c>
    </row>
    <row r="6059" spans="1:1" x14ac:dyDescent="0.2">
      <c r="A6059">
        <v>33</v>
      </c>
    </row>
    <row r="6060" spans="1:1" x14ac:dyDescent="0.2">
      <c r="A6060">
        <v>50</v>
      </c>
    </row>
    <row r="6061" spans="1:1" x14ac:dyDescent="0.2">
      <c r="A6061">
        <v>25</v>
      </c>
    </row>
    <row r="6062" spans="1:1" x14ac:dyDescent="0.2">
      <c r="A6062">
        <v>35</v>
      </c>
    </row>
    <row r="6063" spans="1:1" x14ac:dyDescent="0.2">
      <c r="A6063">
        <v>57</v>
      </c>
    </row>
    <row r="6064" spans="1:1" x14ac:dyDescent="0.2">
      <c r="A6064">
        <v>45</v>
      </c>
    </row>
    <row r="6065" spans="1:1" x14ac:dyDescent="0.2">
      <c r="A6065">
        <v>31</v>
      </c>
    </row>
    <row r="6066" spans="1:1" x14ac:dyDescent="0.2">
      <c r="A6066">
        <v>57</v>
      </c>
    </row>
    <row r="6067" spans="1:1" x14ac:dyDescent="0.2">
      <c r="A6067">
        <v>57</v>
      </c>
    </row>
    <row r="6068" spans="1:1" x14ac:dyDescent="0.2">
      <c r="A6068">
        <v>29</v>
      </c>
    </row>
    <row r="6069" spans="1:1" x14ac:dyDescent="0.2">
      <c r="A6069">
        <v>24</v>
      </c>
    </row>
    <row r="6070" spans="1:1" x14ac:dyDescent="0.2">
      <c r="A6070">
        <v>26</v>
      </c>
    </row>
    <row r="6071" spans="1:1" x14ac:dyDescent="0.2">
      <c r="A6071">
        <v>30</v>
      </c>
    </row>
    <row r="6072" spans="1:1" x14ac:dyDescent="0.2">
      <c r="A6072">
        <v>45</v>
      </c>
    </row>
    <row r="6073" spans="1:1" x14ac:dyDescent="0.2">
      <c r="A6073">
        <v>27</v>
      </c>
    </row>
    <row r="6074" spans="1:1" x14ac:dyDescent="0.2">
      <c r="A6074">
        <v>42</v>
      </c>
    </row>
    <row r="6075" spans="1:1" x14ac:dyDescent="0.2">
      <c r="A6075">
        <v>48</v>
      </c>
    </row>
    <row r="6076" spans="1:1" x14ac:dyDescent="0.2">
      <c r="A6076">
        <v>29</v>
      </c>
    </row>
    <row r="6077" spans="1:1" x14ac:dyDescent="0.2">
      <c r="A6077">
        <v>44</v>
      </c>
    </row>
    <row r="6078" spans="1:1" x14ac:dyDescent="0.2">
      <c r="A6078">
        <v>23</v>
      </c>
    </row>
    <row r="6079" spans="1:1" x14ac:dyDescent="0.2">
      <c r="A6079">
        <v>28</v>
      </c>
    </row>
    <row r="6080" spans="1:1" x14ac:dyDescent="0.2">
      <c r="A6080">
        <v>41</v>
      </c>
    </row>
    <row r="6081" spans="1:1" x14ac:dyDescent="0.2">
      <c r="A6081">
        <v>25</v>
      </c>
    </row>
    <row r="6082" spans="1:1" x14ac:dyDescent="0.2">
      <c r="A6082">
        <v>34</v>
      </c>
    </row>
    <row r="6083" spans="1:1" x14ac:dyDescent="0.2">
      <c r="A6083">
        <v>53</v>
      </c>
    </row>
    <row r="6084" spans="1:1" x14ac:dyDescent="0.2">
      <c r="A6084">
        <v>28</v>
      </c>
    </row>
    <row r="6085" spans="1:1" x14ac:dyDescent="0.2">
      <c r="A6085">
        <v>27</v>
      </c>
    </row>
    <row r="6086" spans="1:1" x14ac:dyDescent="0.2">
      <c r="A6086">
        <v>39</v>
      </c>
    </row>
    <row r="6087" spans="1:1" x14ac:dyDescent="0.2">
      <c r="A6087">
        <v>23</v>
      </c>
    </row>
    <row r="6088" spans="1:1" x14ac:dyDescent="0.2">
      <c r="A6088">
        <v>55</v>
      </c>
    </row>
    <row r="6089" spans="1:1" x14ac:dyDescent="0.2">
      <c r="A6089">
        <v>52</v>
      </c>
    </row>
    <row r="6090" spans="1:1" x14ac:dyDescent="0.2">
      <c r="A6090">
        <v>27</v>
      </c>
    </row>
    <row r="6091" spans="1:1" x14ac:dyDescent="0.2">
      <c r="A6091">
        <v>47</v>
      </c>
    </row>
    <row r="6092" spans="1:1" x14ac:dyDescent="0.2">
      <c r="A6092">
        <v>35</v>
      </c>
    </row>
    <row r="6093" spans="1:1" x14ac:dyDescent="0.2">
      <c r="A6093">
        <v>33</v>
      </c>
    </row>
    <row r="6094" spans="1:1" x14ac:dyDescent="0.2">
      <c r="A6094">
        <v>24</v>
      </c>
    </row>
    <row r="6095" spans="1:1" x14ac:dyDescent="0.2">
      <c r="A6095">
        <v>30</v>
      </c>
    </row>
    <row r="6096" spans="1:1" x14ac:dyDescent="0.2">
      <c r="A6096">
        <v>31</v>
      </c>
    </row>
    <row r="6097" spans="1:1" x14ac:dyDescent="0.2">
      <c r="A6097">
        <v>20</v>
      </c>
    </row>
    <row r="6098" spans="1:1" x14ac:dyDescent="0.2">
      <c r="A6098">
        <v>26</v>
      </c>
    </row>
    <row r="6099" spans="1:1" x14ac:dyDescent="0.2">
      <c r="A6099">
        <v>44</v>
      </c>
    </row>
    <row r="6100" spans="1:1" x14ac:dyDescent="0.2">
      <c r="A6100">
        <v>33</v>
      </c>
    </row>
    <row r="6101" spans="1:1" x14ac:dyDescent="0.2">
      <c r="A6101">
        <v>34</v>
      </c>
    </row>
    <row r="6102" spans="1:1" x14ac:dyDescent="0.2">
      <c r="A6102">
        <v>27</v>
      </c>
    </row>
    <row r="6103" spans="1:1" x14ac:dyDescent="0.2">
      <c r="A6103">
        <v>26</v>
      </c>
    </row>
    <row r="6104" spans="1:1" x14ac:dyDescent="0.2">
      <c r="A6104">
        <v>21</v>
      </c>
    </row>
    <row r="6105" spans="1:1" x14ac:dyDescent="0.2">
      <c r="A6105">
        <v>41</v>
      </c>
    </row>
    <row r="6106" spans="1:1" x14ac:dyDescent="0.2">
      <c r="A6106">
        <v>29</v>
      </c>
    </row>
    <row r="6107" spans="1:1" x14ac:dyDescent="0.2">
      <c r="A6107">
        <v>27</v>
      </c>
    </row>
    <row r="6108" spans="1:1" x14ac:dyDescent="0.2">
      <c r="A6108">
        <v>24</v>
      </c>
    </row>
    <row r="6109" spans="1:1" x14ac:dyDescent="0.2">
      <c r="A6109">
        <v>29</v>
      </c>
    </row>
    <row r="6110" spans="1:1" x14ac:dyDescent="0.2">
      <c r="A6110">
        <v>20</v>
      </c>
    </row>
    <row r="6111" spans="1:1" x14ac:dyDescent="0.2">
      <c r="A6111">
        <v>23</v>
      </c>
    </row>
    <row r="6112" spans="1:1" x14ac:dyDescent="0.2">
      <c r="A6112">
        <v>48</v>
      </c>
    </row>
    <row r="6113" spans="1:1" x14ac:dyDescent="0.2">
      <c r="A6113">
        <v>34</v>
      </c>
    </row>
    <row r="6114" spans="1:1" x14ac:dyDescent="0.2">
      <c r="A6114">
        <v>46</v>
      </c>
    </row>
    <row r="6115" spans="1:1" x14ac:dyDescent="0.2">
      <c r="A6115">
        <v>41</v>
      </c>
    </row>
    <row r="6116" spans="1:1" x14ac:dyDescent="0.2">
      <c r="A6116">
        <v>44</v>
      </c>
    </row>
    <row r="6117" spans="1:1" x14ac:dyDescent="0.2">
      <c r="A6117">
        <v>26</v>
      </c>
    </row>
    <row r="6118" spans="1:1" x14ac:dyDescent="0.2">
      <c r="A6118">
        <v>37</v>
      </c>
    </row>
    <row r="6119" spans="1:1" x14ac:dyDescent="0.2">
      <c r="A6119">
        <v>54</v>
      </c>
    </row>
    <row r="6120" spans="1:1" x14ac:dyDescent="0.2">
      <c r="A6120">
        <v>25</v>
      </c>
    </row>
    <row r="6121" spans="1:1" x14ac:dyDescent="0.2">
      <c r="A6121">
        <v>27</v>
      </c>
    </row>
    <row r="6122" spans="1:1" x14ac:dyDescent="0.2">
      <c r="A6122">
        <v>41</v>
      </c>
    </row>
    <row r="6123" spans="1:1" x14ac:dyDescent="0.2">
      <c r="A6123">
        <v>21</v>
      </c>
    </row>
    <row r="6124" spans="1:1" x14ac:dyDescent="0.2">
      <c r="A6124">
        <v>22</v>
      </c>
    </row>
    <row r="6125" spans="1:1" x14ac:dyDescent="0.2">
      <c r="A6125">
        <v>27</v>
      </c>
    </row>
    <row r="6126" spans="1:1" x14ac:dyDescent="0.2">
      <c r="A6126">
        <v>32</v>
      </c>
    </row>
    <row r="6127" spans="1:1" x14ac:dyDescent="0.2">
      <c r="A6127">
        <v>52</v>
      </c>
    </row>
    <row r="6128" spans="1:1" x14ac:dyDescent="0.2">
      <c r="A6128">
        <v>44</v>
      </c>
    </row>
    <row r="6129" spans="1:1" x14ac:dyDescent="0.2">
      <c r="A6129">
        <v>21</v>
      </c>
    </row>
    <row r="6130" spans="1:1" x14ac:dyDescent="0.2">
      <c r="A6130">
        <v>28</v>
      </c>
    </row>
    <row r="6131" spans="1:1" x14ac:dyDescent="0.2">
      <c r="A6131">
        <v>31</v>
      </c>
    </row>
    <row r="6132" spans="1:1" x14ac:dyDescent="0.2">
      <c r="A6132">
        <v>60</v>
      </c>
    </row>
    <row r="6133" spans="1:1" x14ac:dyDescent="0.2">
      <c r="A6133">
        <v>40</v>
      </c>
    </row>
    <row r="6134" spans="1:1" x14ac:dyDescent="0.2">
      <c r="A6134">
        <v>49</v>
      </c>
    </row>
    <row r="6135" spans="1:1" x14ac:dyDescent="0.2">
      <c r="A6135">
        <v>32</v>
      </c>
    </row>
    <row r="6136" spans="1:1" x14ac:dyDescent="0.2">
      <c r="A6136">
        <v>30</v>
      </c>
    </row>
    <row r="6137" spans="1:1" x14ac:dyDescent="0.2">
      <c r="A6137">
        <v>26</v>
      </c>
    </row>
    <row r="6138" spans="1:1" x14ac:dyDescent="0.2">
      <c r="A6138">
        <v>52</v>
      </c>
    </row>
    <row r="6139" spans="1:1" x14ac:dyDescent="0.2">
      <c r="A6139">
        <v>55</v>
      </c>
    </row>
    <row r="6140" spans="1:1" x14ac:dyDescent="0.2">
      <c r="A6140">
        <v>27</v>
      </c>
    </row>
    <row r="6141" spans="1:1" x14ac:dyDescent="0.2">
      <c r="A6141">
        <v>34</v>
      </c>
    </row>
    <row r="6142" spans="1:1" x14ac:dyDescent="0.2">
      <c r="A6142">
        <v>47</v>
      </c>
    </row>
    <row r="6143" spans="1:1" x14ac:dyDescent="0.2">
      <c r="A6143">
        <v>20</v>
      </c>
    </row>
    <row r="6144" spans="1:1" x14ac:dyDescent="0.2">
      <c r="A6144">
        <v>55</v>
      </c>
    </row>
    <row r="6145" spans="1:1" x14ac:dyDescent="0.2">
      <c r="A6145">
        <v>36</v>
      </c>
    </row>
    <row r="6146" spans="1:1" x14ac:dyDescent="0.2">
      <c r="A6146">
        <v>37</v>
      </c>
    </row>
    <row r="6147" spans="1:1" x14ac:dyDescent="0.2">
      <c r="A6147">
        <v>33</v>
      </c>
    </row>
    <row r="6148" spans="1:1" x14ac:dyDescent="0.2">
      <c r="A6148">
        <v>22</v>
      </c>
    </row>
    <row r="6149" spans="1:1" x14ac:dyDescent="0.2">
      <c r="A6149">
        <v>27</v>
      </c>
    </row>
    <row r="6150" spans="1:1" x14ac:dyDescent="0.2">
      <c r="A6150">
        <v>20</v>
      </c>
    </row>
    <row r="6151" spans="1:1" x14ac:dyDescent="0.2">
      <c r="A6151">
        <v>33</v>
      </c>
    </row>
    <row r="6152" spans="1:1" x14ac:dyDescent="0.2">
      <c r="A6152">
        <v>55</v>
      </c>
    </row>
    <row r="6153" spans="1:1" x14ac:dyDescent="0.2">
      <c r="A6153">
        <v>26</v>
      </c>
    </row>
    <row r="6154" spans="1:1" x14ac:dyDescent="0.2">
      <c r="A6154">
        <v>29</v>
      </c>
    </row>
    <row r="6155" spans="1:1" x14ac:dyDescent="0.2">
      <c r="A6155">
        <v>32</v>
      </c>
    </row>
    <row r="6156" spans="1:1" x14ac:dyDescent="0.2">
      <c r="A6156">
        <v>25</v>
      </c>
    </row>
    <row r="6157" spans="1:1" x14ac:dyDescent="0.2">
      <c r="A6157">
        <v>37</v>
      </c>
    </row>
    <row r="6158" spans="1:1" x14ac:dyDescent="0.2">
      <c r="A6158">
        <v>20</v>
      </c>
    </row>
    <row r="6159" spans="1:1" x14ac:dyDescent="0.2">
      <c r="A6159">
        <v>20</v>
      </c>
    </row>
    <row r="6160" spans="1:1" x14ac:dyDescent="0.2">
      <c r="A6160">
        <v>31</v>
      </c>
    </row>
    <row r="6161" spans="1:1" x14ac:dyDescent="0.2">
      <c r="A6161">
        <v>29</v>
      </c>
    </row>
    <row r="6162" spans="1:1" x14ac:dyDescent="0.2">
      <c r="A6162">
        <v>31</v>
      </c>
    </row>
    <row r="6163" spans="1:1" x14ac:dyDescent="0.2">
      <c r="A6163">
        <v>36</v>
      </c>
    </row>
    <row r="6164" spans="1:1" x14ac:dyDescent="0.2">
      <c r="A6164">
        <v>35</v>
      </c>
    </row>
    <row r="6165" spans="1:1" x14ac:dyDescent="0.2">
      <c r="A6165">
        <v>37</v>
      </c>
    </row>
    <row r="6166" spans="1:1" x14ac:dyDescent="0.2">
      <c r="A6166">
        <v>34</v>
      </c>
    </row>
    <row r="6167" spans="1:1" x14ac:dyDescent="0.2">
      <c r="A6167">
        <v>20</v>
      </c>
    </row>
    <row r="6168" spans="1:1" x14ac:dyDescent="0.2">
      <c r="A6168">
        <v>50</v>
      </c>
    </row>
    <row r="6169" spans="1:1" x14ac:dyDescent="0.2">
      <c r="A6169">
        <v>66</v>
      </c>
    </row>
    <row r="6170" spans="1:1" x14ac:dyDescent="0.2">
      <c r="A6170">
        <v>24</v>
      </c>
    </row>
    <row r="6171" spans="1:1" x14ac:dyDescent="0.2">
      <c r="A6171">
        <v>29</v>
      </c>
    </row>
    <row r="6172" spans="1:1" x14ac:dyDescent="0.2">
      <c r="A6172">
        <v>45</v>
      </c>
    </row>
    <row r="6173" spans="1:1" x14ac:dyDescent="0.2">
      <c r="A6173">
        <v>34</v>
      </c>
    </row>
    <row r="6174" spans="1:1" x14ac:dyDescent="0.2">
      <c r="A6174">
        <v>70</v>
      </c>
    </row>
    <row r="6175" spans="1:1" x14ac:dyDescent="0.2">
      <c r="A6175">
        <v>33</v>
      </c>
    </row>
    <row r="6176" spans="1:1" x14ac:dyDescent="0.2">
      <c r="A6176">
        <v>26</v>
      </c>
    </row>
    <row r="6177" spans="1:1" x14ac:dyDescent="0.2">
      <c r="A6177">
        <v>23</v>
      </c>
    </row>
    <row r="6178" spans="1:1" x14ac:dyDescent="0.2">
      <c r="A6178">
        <v>23</v>
      </c>
    </row>
    <row r="6179" spans="1:1" x14ac:dyDescent="0.2">
      <c r="A6179">
        <v>27</v>
      </c>
    </row>
    <row r="6180" spans="1:1" x14ac:dyDescent="0.2">
      <c r="A6180">
        <v>44</v>
      </c>
    </row>
    <row r="6181" spans="1:1" x14ac:dyDescent="0.2">
      <c r="A6181">
        <v>23</v>
      </c>
    </row>
    <row r="6182" spans="1:1" x14ac:dyDescent="0.2">
      <c r="A6182">
        <v>36</v>
      </c>
    </row>
    <row r="6183" spans="1:1" x14ac:dyDescent="0.2">
      <c r="A6183">
        <v>26</v>
      </c>
    </row>
    <row r="6184" spans="1:1" x14ac:dyDescent="0.2">
      <c r="A6184">
        <v>23</v>
      </c>
    </row>
    <row r="6185" spans="1:1" x14ac:dyDescent="0.2">
      <c r="A6185">
        <v>22</v>
      </c>
    </row>
    <row r="6186" spans="1:1" x14ac:dyDescent="0.2">
      <c r="A6186">
        <v>27</v>
      </c>
    </row>
    <row r="6187" spans="1:1" x14ac:dyDescent="0.2">
      <c r="A6187">
        <v>53</v>
      </c>
    </row>
    <row r="6188" spans="1:1" x14ac:dyDescent="0.2">
      <c r="A6188">
        <v>29</v>
      </c>
    </row>
    <row r="6189" spans="1:1" x14ac:dyDescent="0.2">
      <c r="A6189">
        <v>65</v>
      </c>
    </row>
    <row r="6190" spans="1:1" x14ac:dyDescent="0.2">
      <c r="A6190">
        <v>46</v>
      </c>
    </row>
    <row r="6191" spans="1:1" x14ac:dyDescent="0.2">
      <c r="A6191">
        <v>20</v>
      </c>
    </row>
    <row r="6192" spans="1:1" x14ac:dyDescent="0.2">
      <c r="A6192">
        <v>27</v>
      </c>
    </row>
    <row r="6193" spans="1:1" x14ac:dyDescent="0.2">
      <c r="A6193">
        <v>45</v>
      </c>
    </row>
    <row r="6194" spans="1:1" x14ac:dyDescent="0.2">
      <c r="A6194">
        <v>42</v>
      </c>
    </row>
    <row r="6195" spans="1:1" x14ac:dyDescent="0.2">
      <c r="A6195">
        <v>53</v>
      </c>
    </row>
    <row r="6196" spans="1:1" x14ac:dyDescent="0.2">
      <c r="A6196">
        <v>24</v>
      </c>
    </row>
    <row r="6197" spans="1:1" x14ac:dyDescent="0.2">
      <c r="A6197">
        <v>20</v>
      </c>
    </row>
    <row r="6198" spans="1:1" x14ac:dyDescent="0.2">
      <c r="A6198">
        <v>19</v>
      </c>
    </row>
    <row r="6199" spans="1:1" x14ac:dyDescent="0.2">
      <c r="A6199">
        <v>49</v>
      </c>
    </row>
    <row r="6200" spans="1:1" x14ac:dyDescent="0.2">
      <c r="A6200">
        <v>29</v>
      </c>
    </row>
    <row r="6201" spans="1:1" x14ac:dyDescent="0.2">
      <c r="A6201">
        <v>29</v>
      </c>
    </row>
    <row r="6202" spans="1:1" x14ac:dyDescent="0.2">
      <c r="A6202">
        <v>52</v>
      </c>
    </row>
    <row r="6203" spans="1:1" x14ac:dyDescent="0.2">
      <c r="A6203">
        <v>37</v>
      </c>
    </row>
    <row r="6204" spans="1:1" x14ac:dyDescent="0.2">
      <c r="A6204">
        <v>26</v>
      </c>
    </row>
    <row r="6205" spans="1:1" x14ac:dyDescent="0.2">
      <c r="A6205">
        <v>33</v>
      </c>
    </row>
    <row r="6206" spans="1:1" x14ac:dyDescent="0.2">
      <c r="A6206">
        <v>53</v>
      </c>
    </row>
    <row r="6207" spans="1:1" x14ac:dyDescent="0.2">
      <c r="A6207">
        <v>47</v>
      </c>
    </row>
    <row r="6208" spans="1:1" x14ac:dyDescent="0.2">
      <c r="A6208">
        <v>38</v>
      </c>
    </row>
    <row r="6209" spans="1:1" x14ac:dyDescent="0.2">
      <c r="A6209">
        <v>25</v>
      </c>
    </row>
    <row r="6210" spans="1:1" x14ac:dyDescent="0.2">
      <c r="A6210">
        <v>54</v>
      </c>
    </row>
    <row r="6211" spans="1:1" x14ac:dyDescent="0.2">
      <c r="A6211">
        <v>21</v>
      </c>
    </row>
    <row r="6212" spans="1:1" x14ac:dyDescent="0.2">
      <c r="A6212">
        <v>37</v>
      </c>
    </row>
    <row r="6213" spans="1:1" x14ac:dyDescent="0.2">
      <c r="A6213">
        <v>48</v>
      </c>
    </row>
    <row r="6214" spans="1:1" x14ac:dyDescent="0.2">
      <c r="A6214">
        <v>40</v>
      </c>
    </row>
    <row r="6215" spans="1:1" x14ac:dyDescent="0.2">
      <c r="A6215">
        <v>51</v>
      </c>
    </row>
    <row r="6216" spans="1:1" x14ac:dyDescent="0.2">
      <c r="A6216">
        <v>24</v>
      </c>
    </row>
    <row r="6217" spans="1:1" x14ac:dyDescent="0.2">
      <c r="A6217">
        <v>22</v>
      </c>
    </row>
    <row r="6218" spans="1:1" x14ac:dyDescent="0.2">
      <c r="A6218">
        <v>42</v>
      </c>
    </row>
    <row r="6219" spans="1:1" x14ac:dyDescent="0.2">
      <c r="A6219">
        <v>24</v>
      </c>
    </row>
    <row r="6220" spans="1:1" x14ac:dyDescent="0.2">
      <c r="A6220">
        <v>36</v>
      </c>
    </row>
    <row r="6221" spans="1:1" x14ac:dyDescent="0.2">
      <c r="A6221">
        <v>26</v>
      </c>
    </row>
    <row r="6222" spans="1:1" x14ac:dyDescent="0.2">
      <c r="A6222">
        <v>38</v>
      </c>
    </row>
    <row r="6223" spans="1:1" x14ac:dyDescent="0.2">
      <c r="A6223">
        <v>23</v>
      </c>
    </row>
    <row r="6224" spans="1:1" x14ac:dyDescent="0.2">
      <c r="A6224">
        <v>54</v>
      </c>
    </row>
    <row r="6225" spans="1:1" x14ac:dyDescent="0.2">
      <c r="A6225">
        <v>24</v>
      </c>
    </row>
    <row r="6226" spans="1:1" x14ac:dyDescent="0.2">
      <c r="A6226">
        <v>26</v>
      </c>
    </row>
    <row r="6227" spans="1:1" x14ac:dyDescent="0.2">
      <c r="A6227">
        <v>44</v>
      </c>
    </row>
    <row r="6228" spans="1:1" x14ac:dyDescent="0.2">
      <c r="A6228">
        <v>23</v>
      </c>
    </row>
    <row r="6229" spans="1:1" x14ac:dyDescent="0.2">
      <c r="A6229">
        <v>64</v>
      </c>
    </row>
    <row r="6230" spans="1:1" x14ac:dyDescent="0.2">
      <c r="A6230">
        <v>38</v>
      </c>
    </row>
    <row r="6231" spans="1:1" x14ac:dyDescent="0.2">
      <c r="A6231">
        <v>45</v>
      </c>
    </row>
    <row r="6232" spans="1:1" x14ac:dyDescent="0.2">
      <c r="A6232">
        <v>49</v>
      </c>
    </row>
    <row r="6233" spans="1:1" x14ac:dyDescent="0.2">
      <c r="A6233">
        <v>37</v>
      </c>
    </row>
    <row r="6234" spans="1:1" x14ac:dyDescent="0.2">
      <c r="A6234">
        <v>42</v>
      </c>
    </row>
    <row r="6235" spans="1:1" x14ac:dyDescent="0.2">
      <c r="A6235">
        <v>45</v>
      </c>
    </row>
    <row r="6236" spans="1:1" x14ac:dyDescent="0.2">
      <c r="A6236">
        <v>24</v>
      </c>
    </row>
    <row r="6237" spans="1:1" x14ac:dyDescent="0.2">
      <c r="A6237">
        <v>33</v>
      </c>
    </row>
    <row r="6238" spans="1:1" x14ac:dyDescent="0.2">
      <c r="A6238">
        <v>40</v>
      </c>
    </row>
    <row r="6239" spans="1:1" x14ac:dyDescent="0.2">
      <c r="A6239">
        <v>44</v>
      </c>
    </row>
    <row r="6240" spans="1:1" x14ac:dyDescent="0.2">
      <c r="A6240">
        <v>51</v>
      </c>
    </row>
    <row r="6241" spans="1:1" x14ac:dyDescent="0.2">
      <c r="A6241">
        <v>50</v>
      </c>
    </row>
    <row r="6242" spans="1:1" x14ac:dyDescent="0.2">
      <c r="A6242">
        <v>33</v>
      </c>
    </row>
    <row r="6243" spans="1:1" x14ac:dyDescent="0.2">
      <c r="A6243">
        <v>54</v>
      </c>
    </row>
    <row r="6244" spans="1:1" x14ac:dyDescent="0.2">
      <c r="A6244">
        <v>45</v>
      </c>
    </row>
    <row r="6245" spans="1:1" x14ac:dyDescent="0.2">
      <c r="A6245">
        <v>28</v>
      </c>
    </row>
    <row r="6246" spans="1:1" x14ac:dyDescent="0.2">
      <c r="A6246">
        <v>33</v>
      </c>
    </row>
    <row r="6247" spans="1:1" x14ac:dyDescent="0.2">
      <c r="A6247">
        <v>41</v>
      </c>
    </row>
    <row r="6248" spans="1:1" x14ac:dyDescent="0.2">
      <c r="A6248">
        <v>42</v>
      </c>
    </row>
    <row r="6249" spans="1:1" x14ac:dyDescent="0.2">
      <c r="A6249">
        <v>34</v>
      </c>
    </row>
    <row r="6250" spans="1:1" x14ac:dyDescent="0.2">
      <c r="A6250">
        <v>38</v>
      </c>
    </row>
    <row r="6251" spans="1:1" x14ac:dyDescent="0.2">
      <c r="A6251">
        <v>21</v>
      </c>
    </row>
    <row r="6252" spans="1:1" x14ac:dyDescent="0.2">
      <c r="A6252">
        <v>33</v>
      </c>
    </row>
    <row r="6253" spans="1:1" x14ac:dyDescent="0.2">
      <c r="A6253">
        <v>31</v>
      </c>
    </row>
    <row r="6254" spans="1:1" x14ac:dyDescent="0.2">
      <c r="A6254">
        <v>36</v>
      </c>
    </row>
    <row r="6255" spans="1:1" x14ac:dyDescent="0.2">
      <c r="A6255">
        <v>28</v>
      </c>
    </row>
    <row r="6256" spans="1:1" x14ac:dyDescent="0.2">
      <c r="A6256">
        <v>25</v>
      </c>
    </row>
    <row r="6257" spans="1:1" x14ac:dyDescent="0.2">
      <c r="A6257">
        <v>32</v>
      </c>
    </row>
    <row r="6258" spans="1:1" x14ac:dyDescent="0.2">
      <c r="A6258">
        <v>32</v>
      </c>
    </row>
    <row r="6259" spans="1:1" x14ac:dyDescent="0.2">
      <c r="A6259">
        <v>31</v>
      </c>
    </row>
    <row r="6260" spans="1:1" x14ac:dyDescent="0.2">
      <c r="A6260">
        <v>45</v>
      </c>
    </row>
    <row r="6261" spans="1:1" x14ac:dyDescent="0.2">
      <c r="A6261">
        <v>30</v>
      </c>
    </row>
    <row r="6262" spans="1:1" x14ac:dyDescent="0.2">
      <c r="A6262">
        <v>53</v>
      </c>
    </row>
    <row r="6263" spans="1:1" x14ac:dyDescent="0.2">
      <c r="A6263">
        <v>40</v>
      </c>
    </row>
    <row r="6264" spans="1:1" x14ac:dyDescent="0.2">
      <c r="A6264">
        <v>48</v>
      </c>
    </row>
    <row r="6265" spans="1:1" x14ac:dyDescent="0.2">
      <c r="A6265">
        <v>29</v>
      </c>
    </row>
    <row r="6266" spans="1:1" x14ac:dyDescent="0.2">
      <c r="A6266">
        <v>55</v>
      </c>
    </row>
    <row r="6267" spans="1:1" x14ac:dyDescent="0.2">
      <c r="A6267">
        <v>44</v>
      </c>
    </row>
    <row r="6268" spans="1:1" x14ac:dyDescent="0.2">
      <c r="A6268">
        <v>51</v>
      </c>
    </row>
    <row r="6269" spans="1:1" x14ac:dyDescent="0.2">
      <c r="A6269">
        <v>28</v>
      </c>
    </row>
    <row r="6270" spans="1:1" x14ac:dyDescent="0.2">
      <c r="A6270">
        <v>52</v>
      </c>
    </row>
    <row r="6271" spans="1:1" x14ac:dyDescent="0.2">
      <c r="A6271">
        <v>64</v>
      </c>
    </row>
    <row r="6272" spans="1:1" x14ac:dyDescent="0.2">
      <c r="A6272">
        <v>27</v>
      </c>
    </row>
    <row r="6273" spans="1:1" x14ac:dyDescent="0.2">
      <c r="A6273">
        <v>23</v>
      </c>
    </row>
    <row r="6274" spans="1:1" x14ac:dyDescent="0.2">
      <c r="A6274">
        <v>28</v>
      </c>
    </row>
    <row r="6275" spans="1:1" x14ac:dyDescent="0.2">
      <c r="A6275">
        <v>28</v>
      </c>
    </row>
    <row r="6276" spans="1:1" x14ac:dyDescent="0.2">
      <c r="A6276">
        <v>22</v>
      </c>
    </row>
    <row r="6277" spans="1:1" x14ac:dyDescent="0.2">
      <c r="A6277">
        <v>26</v>
      </c>
    </row>
    <row r="6278" spans="1:1" x14ac:dyDescent="0.2">
      <c r="A6278">
        <v>51</v>
      </c>
    </row>
    <row r="6279" spans="1:1" x14ac:dyDescent="0.2">
      <c r="A6279">
        <v>30</v>
      </c>
    </row>
    <row r="6280" spans="1:1" x14ac:dyDescent="0.2">
      <c r="A6280">
        <v>23</v>
      </c>
    </row>
    <row r="6281" spans="1:1" x14ac:dyDescent="0.2">
      <c r="A6281">
        <v>32</v>
      </c>
    </row>
    <row r="6282" spans="1:1" x14ac:dyDescent="0.2">
      <c r="A6282">
        <v>27</v>
      </c>
    </row>
    <row r="6283" spans="1:1" x14ac:dyDescent="0.2">
      <c r="A6283">
        <v>21</v>
      </c>
    </row>
    <row r="6284" spans="1:1" x14ac:dyDescent="0.2">
      <c r="A6284">
        <v>62</v>
      </c>
    </row>
    <row r="6285" spans="1:1" x14ac:dyDescent="0.2">
      <c r="A6285">
        <v>21</v>
      </c>
    </row>
    <row r="6286" spans="1:1" x14ac:dyDescent="0.2">
      <c r="A6286">
        <v>34</v>
      </c>
    </row>
    <row r="6287" spans="1:1" x14ac:dyDescent="0.2">
      <c r="A6287">
        <v>24</v>
      </c>
    </row>
    <row r="6288" spans="1:1" x14ac:dyDescent="0.2">
      <c r="A6288">
        <v>32</v>
      </c>
    </row>
    <row r="6289" spans="1:1" x14ac:dyDescent="0.2">
      <c r="A6289">
        <v>53</v>
      </c>
    </row>
    <row r="6290" spans="1:1" x14ac:dyDescent="0.2">
      <c r="A6290">
        <v>38</v>
      </c>
    </row>
    <row r="6291" spans="1:1" x14ac:dyDescent="0.2">
      <c r="A6291">
        <v>60</v>
      </c>
    </row>
    <row r="6292" spans="1:1" x14ac:dyDescent="0.2">
      <c r="A6292">
        <v>25</v>
      </c>
    </row>
    <row r="6293" spans="1:1" x14ac:dyDescent="0.2">
      <c r="A6293">
        <v>56</v>
      </c>
    </row>
    <row r="6294" spans="1:1" x14ac:dyDescent="0.2">
      <c r="A6294">
        <v>44</v>
      </c>
    </row>
    <row r="6295" spans="1:1" x14ac:dyDescent="0.2">
      <c r="A6295">
        <v>27</v>
      </c>
    </row>
    <row r="6296" spans="1:1" x14ac:dyDescent="0.2">
      <c r="A6296">
        <v>26</v>
      </c>
    </row>
    <row r="6297" spans="1:1" x14ac:dyDescent="0.2">
      <c r="A6297">
        <v>31</v>
      </c>
    </row>
    <row r="6298" spans="1:1" x14ac:dyDescent="0.2">
      <c r="A6298">
        <v>25</v>
      </c>
    </row>
    <row r="6299" spans="1:1" x14ac:dyDescent="0.2">
      <c r="A6299">
        <v>56</v>
      </c>
    </row>
    <row r="6300" spans="1:1" x14ac:dyDescent="0.2">
      <c r="A6300">
        <v>20</v>
      </c>
    </row>
    <row r="6301" spans="1:1" x14ac:dyDescent="0.2">
      <c r="A6301">
        <v>35</v>
      </c>
    </row>
    <row r="6302" spans="1:1" x14ac:dyDescent="0.2">
      <c r="A6302">
        <v>33</v>
      </c>
    </row>
    <row r="6303" spans="1:1" x14ac:dyDescent="0.2">
      <c r="A6303">
        <v>24</v>
      </c>
    </row>
    <row r="6304" spans="1:1" x14ac:dyDescent="0.2">
      <c r="A6304">
        <v>40</v>
      </c>
    </row>
    <row r="6305" spans="1:1" x14ac:dyDescent="0.2">
      <c r="A6305">
        <v>27</v>
      </c>
    </row>
    <row r="6306" spans="1:1" x14ac:dyDescent="0.2">
      <c r="A6306">
        <v>21</v>
      </c>
    </row>
    <row r="6307" spans="1:1" x14ac:dyDescent="0.2">
      <c r="A6307">
        <v>62</v>
      </c>
    </row>
    <row r="6308" spans="1:1" x14ac:dyDescent="0.2">
      <c r="A6308">
        <v>38</v>
      </c>
    </row>
    <row r="6309" spans="1:1" x14ac:dyDescent="0.2">
      <c r="A6309">
        <v>28</v>
      </c>
    </row>
    <row r="6310" spans="1:1" x14ac:dyDescent="0.2">
      <c r="A6310">
        <v>61</v>
      </c>
    </row>
    <row r="6311" spans="1:1" x14ac:dyDescent="0.2">
      <c r="A6311">
        <v>21</v>
      </c>
    </row>
    <row r="6312" spans="1:1" x14ac:dyDescent="0.2">
      <c r="A6312">
        <v>54</v>
      </c>
    </row>
    <row r="6313" spans="1:1" x14ac:dyDescent="0.2">
      <c r="A6313">
        <v>38</v>
      </c>
    </row>
    <row r="6314" spans="1:1" x14ac:dyDescent="0.2">
      <c r="A6314">
        <v>29</v>
      </c>
    </row>
    <row r="6315" spans="1:1" x14ac:dyDescent="0.2">
      <c r="A6315">
        <v>20</v>
      </c>
    </row>
    <row r="6316" spans="1:1" x14ac:dyDescent="0.2">
      <c r="A6316">
        <v>30</v>
      </c>
    </row>
    <row r="6317" spans="1:1" x14ac:dyDescent="0.2">
      <c r="A6317">
        <v>41</v>
      </c>
    </row>
    <row r="6318" spans="1:1" x14ac:dyDescent="0.2">
      <c r="A6318">
        <v>36</v>
      </c>
    </row>
    <row r="6319" spans="1:1" x14ac:dyDescent="0.2">
      <c r="A6319">
        <v>59</v>
      </c>
    </row>
    <row r="6320" spans="1:1" x14ac:dyDescent="0.2">
      <c r="A6320">
        <v>23</v>
      </c>
    </row>
    <row r="6321" spans="1:1" x14ac:dyDescent="0.2">
      <c r="A6321">
        <v>39</v>
      </c>
    </row>
    <row r="6322" spans="1:1" x14ac:dyDescent="0.2">
      <c r="A6322">
        <v>32</v>
      </c>
    </row>
    <row r="6323" spans="1:1" x14ac:dyDescent="0.2">
      <c r="A6323">
        <v>29</v>
      </c>
    </row>
    <row r="6324" spans="1:1" x14ac:dyDescent="0.2">
      <c r="A6324">
        <v>58</v>
      </c>
    </row>
    <row r="6325" spans="1:1" x14ac:dyDescent="0.2">
      <c r="A6325">
        <v>23</v>
      </c>
    </row>
    <row r="6326" spans="1:1" x14ac:dyDescent="0.2">
      <c r="A6326">
        <v>27</v>
      </c>
    </row>
    <row r="6327" spans="1:1" x14ac:dyDescent="0.2">
      <c r="A6327">
        <v>23</v>
      </c>
    </row>
    <row r="6328" spans="1:1" x14ac:dyDescent="0.2">
      <c r="A6328">
        <v>38</v>
      </c>
    </row>
    <row r="6329" spans="1:1" x14ac:dyDescent="0.2">
      <c r="A6329">
        <v>68</v>
      </c>
    </row>
    <row r="6330" spans="1:1" x14ac:dyDescent="0.2">
      <c r="A6330">
        <v>24</v>
      </c>
    </row>
    <row r="6331" spans="1:1" x14ac:dyDescent="0.2">
      <c r="A6331">
        <v>26</v>
      </c>
    </row>
    <row r="6332" spans="1:1" x14ac:dyDescent="0.2">
      <c r="A6332">
        <v>23</v>
      </c>
    </row>
    <row r="6333" spans="1:1" x14ac:dyDescent="0.2">
      <c r="A6333">
        <v>51</v>
      </c>
    </row>
    <row r="6334" spans="1:1" x14ac:dyDescent="0.2">
      <c r="A6334">
        <v>32</v>
      </c>
    </row>
    <row r="6335" spans="1:1" x14ac:dyDescent="0.2">
      <c r="A6335">
        <v>28</v>
      </c>
    </row>
    <row r="6336" spans="1:1" x14ac:dyDescent="0.2">
      <c r="A6336">
        <v>25</v>
      </c>
    </row>
    <row r="6337" spans="1:1" x14ac:dyDescent="0.2">
      <c r="A6337">
        <v>40</v>
      </c>
    </row>
    <row r="6338" spans="1:1" x14ac:dyDescent="0.2">
      <c r="A6338">
        <v>51</v>
      </c>
    </row>
    <row r="6339" spans="1:1" x14ac:dyDescent="0.2">
      <c r="A6339">
        <v>27</v>
      </c>
    </row>
    <row r="6340" spans="1:1" x14ac:dyDescent="0.2">
      <c r="A6340">
        <v>49</v>
      </c>
    </row>
    <row r="6341" spans="1:1" x14ac:dyDescent="0.2">
      <c r="A6341">
        <v>41</v>
      </c>
    </row>
    <row r="6342" spans="1:1" x14ac:dyDescent="0.2">
      <c r="A6342">
        <v>36</v>
      </c>
    </row>
    <row r="6343" spans="1:1" x14ac:dyDescent="0.2">
      <c r="A6343">
        <v>38</v>
      </c>
    </row>
    <row r="6344" spans="1:1" x14ac:dyDescent="0.2">
      <c r="A6344">
        <v>52</v>
      </c>
    </row>
    <row r="6345" spans="1:1" x14ac:dyDescent="0.2">
      <c r="A6345">
        <v>28</v>
      </c>
    </row>
    <row r="6346" spans="1:1" x14ac:dyDescent="0.2">
      <c r="A6346">
        <v>20</v>
      </c>
    </row>
    <row r="6347" spans="1:1" x14ac:dyDescent="0.2">
      <c r="A6347">
        <v>55</v>
      </c>
    </row>
    <row r="6348" spans="1:1" x14ac:dyDescent="0.2">
      <c r="A6348">
        <v>21</v>
      </c>
    </row>
    <row r="6349" spans="1:1" x14ac:dyDescent="0.2">
      <c r="A6349">
        <v>26</v>
      </c>
    </row>
    <row r="6350" spans="1:1" x14ac:dyDescent="0.2">
      <c r="A6350">
        <v>31</v>
      </c>
    </row>
    <row r="6351" spans="1:1" x14ac:dyDescent="0.2">
      <c r="A6351">
        <v>64</v>
      </c>
    </row>
    <row r="6352" spans="1:1" x14ac:dyDescent="0.2">
      <c r="A6352">
        <v>22</v>
      </c>
    </row>
    <row r="6353" spans="1:1" x14ac:dyDescent="0.2">
      <c r="A6353">
        <v>29</v>
      </c>
    </row>
    <row r="6354" spans="1:1" x14ac:dyDescent="0.2">
      <c r="A6354">
        <v>57</v>
      </c>
    </row>
    <row r="6355" spans="1:1" x14ac:dyDescent="0.2">
      <c r="A6355">
        <v>61</v>
      </c>
    </row>
    <row r="6356" spans="1:1" x14ac:dyDescent="0.2">
      <c r="A6356">
        <v>29</v>
      </c>
    </row>
    <row r="6357" spans="1:1" x14ac:dyDescent="0.2">
      <c r="A6357">
        <v>35</v>
      </c>
    </row>
    <row r="6358" spans="1:1" x14ac:dyDescent="0.2">
      <c r="A6358">
        <v>54</v>
      </c>
    </row>
    <row r="6359" spans="1:1" x14ac:dyDescent="0.2">
      <c r="A6359">
        <v>25</v>
      </c>
    </row>
    <row r="6360" spans="1:1" x14ac:dyDescent="0.2">
      <c r="A6360">
        <v>54</v>
      </c>
    </row>
    <row r="6361" spans="1:1" x14ac:dyDescent="0.2">
      <c r="A6361">
        <v>39</v>
      </c>
    </row>
    <row r="6362" spans="1:1" x14ac:dyDescent="0.2">
      <c r="A6362">
        <v>24</v>
      </c>
    </row>
    <row r="6363" spans="1:1" x14ac:dyDescent="0.2">
      <c r="A6363">
        <v>29</v>
      </c>
    </row>
    <row r="6364" spans="1:1" x14ac:dyDescent="0.2">
      <c r="A6364">
        <v>23</v>
      </c>
    </row>
    <row r="6365" spans="1:1" x14ac:dyDescent="0.2">
      <c r="A6365">
        <v>50</v>
      </c>
    </row>
    <row r="6366" spans="1:1" x14ac:dyDescent="0.2">
      <c r="A6366">
        <v>48</v>
      </c>
    </row>
    <row r="6367" spans="1:1" x14ac:dyDescent="0.2">
      <c r="A6367">
        <v>42</v>
      </c>
    </row>
    <row r="6368" spans="1:1" x14ac:dyDescent="0.2">
      <c r="A6368">
        <v>30</v>
      </c>
    </row>
    <row r="6369" spans="1:1" x14ac:dyDescent="0.2">
      <c r="A6369">
        <v>26</v>
      </c>
    </row>
    <row r="6370" spans="1:1" x14ac:dyDescent="0.2">
      <c r="A6370">
        <v>36</v>
      </c>
    </row>
    <row r="6371" spans="1:1" x14ac:dyDescent="0.2">
      <c r="A6371">
        <v>25</v>
      </c>
    </row>
    <row r="6372" spans="1:1" x14ac:dyDescent="0.2">
      <c r="A6372">
        <v>37</v>
      </c>
    </row>
    <row r="6373" spans="1:1" x14ac:dyDescent="0.2">
      <c r="A6373">
        <v>26</v>
      </c>
    </row>
    <row r="6374" spans="1:1" x14ac:dyDescent="0.2">
      <c r="A6374">
        <v>29</v>
      </c>
    </row>
    <row r="6375" spans="1:1" x14ac:dyDescent="0.2">
      <c r="A6375">
        <v>46</v>
      </c>
    </row>
    <row r="6376" spans="1:1" x14ac:dyDescent="0.2">
      <c r="A6376">
        <v>26</v>
      </c>
    </row>
    <row r="6377" spans="1:1" x14ac:dyDescent="0.2">
      <c r="A6377">
        <v>60</v>
      </c>
    </row>
    <row r="6378" spans="1:1" x14ac:dyDescent="0.2">
      <c r="A6378">
        <v>27</v>
      </c>
    </row>
    <row r="6379" spans="1:1" x14ac:dyDescent="0.2">
      <c r="A6379">
        <v>41</v>
      </c>
    </row>
    <row r="6380" spans="1:1" x14ac:dyDescent="0.2">
      <c r="A6380">
        <v>22</v>
      </c>
    </row>
    <row r="6381" spans="1:1" x14ac:dyDescent="0.2">
      <c r="A6381">
        <v>28</v>
      </c>
    </row>
    <row r="6382" spans="1:1" x14ac:dyDescent="0.2">
      <c r="A6382">
        <v>33</v>
      </c>
    </row>
    <row r="6383" spans="1:1" x14ac:dyDescent="0.2">
      <c r="A6383">
        <v>28</v>
      </c>
    </row>
    <row r="6384" spans="1:1" x14ac:dyDescent="0.2">
      <c r="A6384">
        <v>55</v>
      </c>
    </row>
    <row r="6385" spans="1:1" x14ac:dyDescent="0.2">
      <c r="A6385">
        <v>21</v>
      </c>
    </row>
    <row r="6386" spans="1:1" x14ac:dyDescent="0.2">
      <c r="A6386">
        <v>30</v>
      </c>
    </row>
    <row r="6387" spans="1:1" x14ac:dyDescent="0.2">
      <c r="A6387">
        <v>28</v>
      </c>
    </row>
    <row r="6388" spans="1:1" x14ac:dyDescent="0.2">
      <c r="A6388">
        <v>22</v>
      </c>
    </row>
    <row r="6389" spans="1:1" x14ac:dyDescent="0.2">
      <c r="A6389">
        <v>24</v>
      </c>
    </row>
    <row r="6390" spans="1:1" x14ac:dyDescent="0.2">
      <c r="A6390">
        <v>29</v>
      </c>
    </row>
    <row r="6391" spans="1:1" x14ac:dyDescent="0.2">
      <c r="A6391">
        <v>45</v>
      </c>
    </row>
    <row r="6392" spans="1:1" x14ac:dyDescent="0.2">
      <c r="A6392">
        <v>24</v>
      </c>
    </row>
    <row r="6393" spans="1:1" x14ac:dyDescent="0.2">
      <c r="A6393">
        <v>50</v>
      </c>
    </row>
    <row r="6394" spans="1:1" x14ac:dyDescent="0.2">
      <c r="A6394">
        <v>24</v>
      </c>
    </row>
    <row r="6395" spans="1:1" x14ac:dyDescent="0.2">
      <c r="A6395">
        <v>47</v>
      </c>
    </row>
    <row r="6396" spans="1:1" x14ac:dyDescent="0.2">
      <c r="A6396">
        <v>57</v>
      </c>
    </row>
    <row r="6397" spans="1:1" x14ac:dyDescent="0.2">
      <c r="A6397">
        <v>54</v>
      </c>
    </row>
    <row r="6398" spans="1:1" x14ac:dyDescent="0.2">
      <c r="A6398">
        <v>40</v>
      </c>
    </row>
    <row r="6399" spans="1:1" x14ac:dyDescent="0.2">
      <c r="A6399">
        <v>42</v>
      </c>
    </row>
    <row r="6400" spans="1:1" x14ac:dyDescent="0.2">
      <c r="A6400">
        <v>35</v>
      </c>
    </row>
    <row r="6401" spans="1:1" x14ac:dyDescent="0.2">
      <c r="A6401">
        <v>30</v>
      </c>
    </row>
    <row r="6402" spans="1:1" x14ac:dyDescent="0.2">
      <c r="A6402">
        <v>53</v>
      </c>
    </row>
    <row r="6403" spans="1:1" x14ac:dyDescent="0.2">
      <c r="A6403">
        <v>31</v>
      </c>
    </row>
    <row r="6404" spans="1:1" x14ac:dyDescent="0.2">
      <c r="A6404">
        <v>34</v>
      </c>
    </row>
    <row r="6405" spans="1:1" x14ac:dyDescent="0.2">
      <c r="A6405">
        <v>25</v>
      </c>
    </row>
    <row r="6406" spans="1:1" x14ac:dyDescent="0.2">
      <c r="A6406">
        <v>83</v>
      </c>
    </row>
    <row r="6407" spans="1:1" x14ac:dyDescent="0.2">
      <c r="A6407">
        <v>46</v>
      </c>
    </row>
    <row r="6408" spans="1:1" x14ac:dyDescent="0.2">
      <c r="A6408">
        <v>35</v>
      </c>
    </row>
    <row r="6409" spans="1:1" x14ac:dyDescent="0.2">
      <c r="A6409">
        <v>25</v>
      </c>
    </row>
    <row r="6410" spans="1:1" x14ac:dyDescent="0.2">
      <c r="A6410">
        <v>31</v>
      </c>
    </row>
    <row r="6411" spans="1:1" x14ac:dyDescent="0.2">
      <c r="A6411">
        <v>24</v>
      </c>
    </row>
    <row r="6412" spans="1:1" x14ac:dyDescent="0.2">
      <c r="A6412">
        <v>32</v>
      </c>
    </row>
    <row r="6413" spans="1:1" x14ac:dyDescent="0.2">
      <c r="A6413">
        <v>23</v>
      </c>
    </row>
    <row r="6414" spans="1:1" x14ac:dyDescent="0.2">
      <c r="A6414">
        <v>47</v>
      </c>
    </row>
    <row r="6415" spans="1:1" x14ac:dyDescent="0.2">
      <c r="A6415">
        <v>31</v>
      </c>
    </row>
    <row r="6416" spans="1:1" x14ac:dyDescent="0.2">
      <c r="A6416">
        <v>50</v>
      </c>
    </row>
    <row r="6417" spans="1:1" x14ac:dyDescent="0.2">
      <c r="A6417">
        <v>35</v>
      </c>
    </row>
    <row r="6418" spans="1:1" x14ac:dyDescent="0.2">
      <c r="A6418">
        <v>27</v>
      </c>
    </row>
    <row r="6419" spans="1:1" x14ac:dyDescent="0.2">
      <c r="A6419">
        <v>24</v>
      </c>
    </row>
    <row r="6420" spans="1:1" x14ac:dyDescent="0.2">
      <c r="A6420">
        <v>28</v>
      </c>
    </row>
    <row r="6421" spans="1:1" x14ac:dyDescent="0.2">
      <c r="A6421">
        <v>24</v>
      </c>
    </row>
    <row r="6422" spans="1:1" x14ac:dyDescent="0.2">
      <c r="A6422">
        <v>42</v>
      </c>
    </row>
    <row r="6423" spans="1:1" x14ac:dyDescent="0.2">
      <c r="A6423">
        <v>22</v>
      </c>
    </row>
    <row r="6424" spans="1:1" x14ac:dyDescent="0.2">
      <c r="A6424">
        <v>58</v>
      </c>
    </row>
    <row r="6425" spans="1:1" x14ac:dyDescent="0.2">
      <c r="A6425">
        <v>45</v>
      </c>
    </row>
    <row r="6426" spans="1:1" x14ac:dyDescent="0.2">
      <c r="A6426">
        <v>30</v>
      </c>
    </row>
    <row r="6427" spans="1:1" x14ac:dyDescent="0.2">
      <c r="A6427">
        <v>30</v>
      </c>
    </row>
    <row r="6428" spans="1:1" x14ac:dyDescent="0.2">
      <c r="A6428">
        <v>36</v>
      </c>
    </row>
    <row r="6429" spans="1:1" x14ac:dyDescent="0.2">
      <c r="A6429">
        <v>43</v>
      </c>
    </row>
    <row r="6430" spans="1:1" x14ac:dyDescent="0.2">
      <c r="A6430">
        <v>20</v>
      </c>
    </row>
    <row r="6431" spans="1:1" x14ac:dyDescent="0.2">
      <c r="A6431">
        <v>50</v>
      </c>
    </row>
    <row r="6432" spans="1:1" x14ac:dyDescent="0.2">
      <c r="A6432">
        <v>24</v>
      </c>
    </row>
    <row r="6433" spans="1:1" x14ac:dyDescent="0.2">
      <c r="A6433">
        <v>42</v>
      </c>
    </row>
    <row r="6434" spans="1:1" x14ac:dyDescent="0.2">
      <c r="A6434">
        <v>29</v>
      </c>
    </row>
    <row r="6435" spans="1:1" x14ac:dyDescent="0.2">
      <c r="A6435">
        <v>28</v>
      </c>
    </row>
    <row r="6436" spans="1:1" x14ac:dyDescent="0.2">
      <c r="A6436">
        <v>36</v>
      </c>
    </row>
    <row r="6437" spans="1:1" x14ac:dyDescent="0.2">
      <c r="A6437">
        <v>31</v>
      </c>
    </row>
    <row r="6438" spans="1:1" x14ac:dyDescent="0.2">
      <c r="A6438">
        <v>78</v>
      </c>
    </row>
    <row r="6439" spans="1:1" x14ac:dyDescent="0.2">
      <c r="A6439">
        <v>29</v>
      </c>
    </row>
    <row r="6440" spans="1:1" x14ac:dyDescent="0.2">
      <c r="A6440">
        <v>25</v>
      </c>
    </row>
    <row r="6441" spans="1:1" x14ac:dyDescent="0.2">
      <c r="A6441">
        <v>35</v>
      </c>
    </row>
    <row r="6442" spans="1:1" x14ac:dyDescent="0.2">
      <c r="A6442">
        <v>36</v>
      </c>
    </row>
    <row r="6443" spans="1:1" x14ac:dyDescent="0.2">
      <c r="A6443">
        <v>24</v>
      </c>
    </row>
    <row r="6444" spans="1:1" x14ac:dyDescent="0.2">
      <c r="A6444">
        <v>28</v>
      </c>
    </row>
    <row r="6445" spans="1:1" x14ac:dyDescent="0.2">
      <c r="A6445">
        <v>29</v>
      </c>
    </row>
    <row r="6446" spans="1:1" x14ac:dyDescent="0.2">
      <c r="A6446">
        <v>25</v>
      </c>
    </row>
    <row r="6447" spans="1:1" x14ac:dyDescent="0.2">
      <c r="A6447">
        <v>31</v>
      </c>
    </row>
    <row r="6448" spans="1:1" x14ac:dyDescent="0.2">
      <c r="A6448">
        <v>23</v>
      </c>
    </row>
    <row r="6449" spans="1:1" x14ac:dyDescent="0.2">
      <c r="A6449">
        <v>29</v>
      </c>
    </row>
    <row r="6450" spans="1:1" x14ac:dyDescent="0.2">
      <c r="A6450">
        <v>51</v>
      </c>
    </row>
    <row r="6451" spans="1:1" x14ac:dyDescent="0.2">
      <c r="A6451">
        <v>34</v>
      </c>
    </row>
    <row r="6452" spans="1:1" x14ac:dyDescent="0.2">
      <c r="A6452">
        <v>29</v>
      </c>
    </row>
    <row r="6453" spans="1:1" x14ac:dyDescent="0.2">
      <c r="A6453">
        <v>39</v>
      </c>
    </row>
    <row r="6454" spans="1:1" x14ac:dyDescent="0.2">
      <c r="A6454">
        <v>39</v>
      </c>
    </row>
    <row r="6455" spans="1:1" x14ac:dyDescent="0.2">
      <c r="A6455">
        <v>53</v>
      </c>
    </row>
    <row r="6456" spans="1:1" x14ac:dyDescent="0.2">
      <c r="A6456">
        <v>20</v>
      </c>
    </row>
    <row r="6457" spans="1:1" x14ac:dyDescent="0.2">
      <c r="A6457">
        <v>24</v>
      </c>
    </row>
    <row r="6458" spans="1:1" x14ac:dyDescent="0.2">
      <c r="A6458">
        <v>35</v>
      </c>
    </row>
    <row r="6459" spans="1:1" x14ac:dyDescent="0.2">
      <c r="A6459">
        <v>36</v>
      </c>
    </row>
    <row r="6460" spans="1:1" x14ac:dyDescent="0.2">
      <c r="A6460">
        <v>59</v>
      </c>
    </row>
    <row r="6461" spans="1:1" x14ac:dyDescent="0.2">
      <c r="A6461">
        <v>19</v>
      </c>
    </row>
    <row r="6462" spans="1:1" x14ac:dyDescent="0.2">
      <c r="A6462">
        <v>25</v>
      </c>
    </row>
    <row r="6463" spans="1:1" x14ac:dyDescent="0.2">
      <c r="A6463">
        <v>23</v>
      </c>
    </row>
    <row r="6464" spans="1:1" x14ac:dyDescent="0.2">
      <c r="A6464">
        <v>31</v>
      </c>
    </row>
    <row r="6465" spans="1:1" x14ac:dyDescent="0.2">
      <c r="A6465">
        <v>34</v>
      </c>
    </row>
    <row r="6466" spans="1:1" x14ac:dyDescent="0.2">
      <c r="A6466">
        <v>28</v>
      </c>
    </row>
    <row r="6467" spans="1:1" x14ac:dyDescent="0.2">
      <c r="A6467">
        <v>53</v>
      </c>
    </row>
    <row r="6468" spans="1:1" x14ac:dyDescent="0.2">
      <c r="A6468">
        <v>34</v>
      </c>
    </row>
    <row r="6469" spans="1:1" x14ac:dyDescent="0.2">
      <c r="A6469">
        <v>63</v>
      </c>
    </row>
    <row r="6470" spans="1:1" x14ac:dyDescent="0.2">
      <c r="A6470">
        <v>21</v>
      </c>
    </row>
    <row r="6471" spans="1:1" x14ac:dyDescent="0.2">
      <c r="A6471">
        <v>21</v>
      </c>
    </row>
    <row r="6472" spans="1:1" x14ac:dyDescent="0.2">
      <c r="A6472">
        <v>47</v>
      </c>
    </row>
    <row r="6473" spans="1:1" x14ac:dyDescent="0.2">
      <c r="A6473">
        <v>25</v>
      </c>
    </row>
    <row r="6474" spans="1:1" x14ac:dyDescent="0.2">
      <c r="A6474">
        <v>34</v>
      </c>
    </row>
    <row r="6475" spans="1:1" x14ac:dyDescent="0.2">
      <c r="A6475">
        <v>42</v>
      </c>
    </row>
    <row r="6476" spans="1:1" x14ac:dyDescent="0.2">
      <c r="A6476">
        <v>43</v>
      </c>
    </row>
    <row r="6477" spans="1:1" x14ac:dyDescent="0.2">
      <c r="A6477">
        <v>22</v>
      </c>
    </row>
    <row r="6478" spans="1:1" x14ac:dyDescent="0.2">
      <c r="A6478">
        <v>58</v>
      </c>
    </row>
    <row r="6479" spans="1:1" x14ac:dyDescent="0.2">
      <c r="A6479">
        <v>40</v>
      </c>
    </row>
    <row r="6480" spans="1:1" x14ac:dyDescent="0.2">
      <c r="A6480">
        <v>20</v>
      </c>
    </row>
    <row r="6481" spans="1:1" x14ac:dyDescent="0.2">
      <c r="A6481">
        <v>36</v>
      </c>
    </row>
    <row r="6482" spans="1:1" x14ac:dyDescent="0.2">
      <c r="A6482">
        <v>23</v>
      </c>
    </row>
    <row r="6483" spans="1:1" x14ac:dyDescent="0.2">
      <c r="A6483">
        <v>34</v>
      </c>
    </row>
    <row r="6484" spans="1:1" x14ac:dyDescent="0.2">
      <c r="A6484">
        <v>56</v>
      </c>
    </row>
    <row r="6485" spans="1:1" x14ac:dyDescent="0.2">
      <c r="A6485">
        <v>52</v>
      </c>
    </row>
    <row r="6486" spans="1:1" x14ac:dyDescent="0.2">
      <c r="A6486">
        <v>56</v>
      </c>
    </row>
    <row r="6487" spans="1:1" x14ac:dyDescent="0.2">
      <c r="A6487">
        <v>53</v>
      </c>
    </row>
    <row r="6488" spans="1:1" x14ac:dyDescent="0.2">
      <c r="A6488">
        <v>37</v>
      </c>
    </row>
    <row r="6489" spans="1:1" x14ac:dyDescent="0.2">
      <c r="A6489">
        <v>50</v>
      </c>
    </row>
    <row r="6490" spans="1:1" x14ac:dyDescent="0.2">
      <c r="A6490">
        <v>25</v>
      </c>
    </row>
    <row r="6491" spans="1:1" x14ac:dyDescent="0.2">
      <c r="A6491">
        <v>22</v>
      </c>
    </row>
    <row r="6492" spans="1:1" x14ac:dyDescent="0.2">
      <c r="A6492">
        <v>43</v>
      </c>
    </row>
    <row r="6493" spans="1:1" x14ac:dyDescent="0.2">
      <c r="A6493">
        <v>30</v>
      </c>
    </row>
    <row r="6494" spans="1:1" x14ac:dyDescent="0.2">
      <c r="A6494">
        <v>25</v>
      </c>
    </row>
    <row r="6495" spans="1:1" x14ac:dyDescent="0.2">
      <c r="A6495">
        <v>22</v>
      </c>
    </row>
    <row r="6496" spans="1:1" x14ac:dyDescent="0.2">
      <c r="A6496">
        <v>29</v>
      </c>
    </row>
    <row r="6497" spans="1:1" x14ac:dyDescent="0.2">
      <c r="A6497">
        <v>24</v>
      </c>
    </row>
    <row r="6498" spans="1:1" x14ac:dyDescent="0.2">
      <c r="A6498">
        <v>29</v>
      </c>
    </row>
    <row r="6499" spans="1:1" x14ac:dyDescent="0.2">
      <c r="A6499">
        <v>27</v>
      </c>
    </row>
    <row r="6500" spans="1:1" x14ac:dyDescent="0.2">
      <c r="A6500">
        <v>20</v>
      </c>
    </row>
    <row r="6501" spans="1:1" x14ac:dyDescent="0.2">
      <c r="A6501">
        <v>24</v>
      </c>
    </row>
    <row r="6502" spans="1:1" x14ac:dyDescent="0.2">
      <c r="A6502">
        <v>74</v>
      </c>
    </row>
    <row r="6503" spans="1:1" x14ac:dyDescent="0.2">
      <c r="A6503">
        <v>27</v>
      </c>
    </row>
    <row r="6504" spans="1:1" x14ac:dyDescent="0.2">
      <c r="A6504">
        <v>37</v>
      </c>
    </row>
    <row r="6505" spans="1:1" x14ac:dyDescent="0.2">
      <c r="A6505">
        <v>39</v>
      </c>
    </row>
    <row r="6506" spans="1:1" x14ac:dyDescent="0.2">
      <c r="A6506">
        <v>29</v>
      </c>
    </row>
    <row r="6507" spans="1:1" x14ac:dyDescent="0.2">
      <c r="A6507">
        <v>26</v>
      </c>
    </row>
    <row r="6508" spans="1:1" x14ac:dyDescent="0.2">
      <c r="A6508">
        <v>25</v>
      </c>
    </row>
    <row r="6509" spans="1:1" x14ac:dyDescent="0.2">
      <c r="A6509">
        <v>35</v>
      </c>
    </row>
    <row r="6510" spans="1:1" x14ac:dyDescent="0.2">
      <c r="A6510">
        <v>44</v>
      </c>
    </row>
    <row r="6511" spans="1:1" x14ac:dyDescent="0.2">
      <c r="A6511">
        <v>45</v>
      </c>
    </row>
    <row r="6512" spans="1:1" x14ac:dyDescent="0.2">
      <c r="A6512">
        <v>29</v>
      </c>
    </row>
    <row r="6513" spans="1:1" x14ac:dyDescent="0.2">
      <c r="A6513">
        <v>36</v>
      </c>
    </row>
    <row r="6514" spans="1:1" x14ac:dyDescent="0.2">
      <c r="A6514">
        <v>61</v>
      </c>
    </row>
    <row r="6515" spans="1:1" x14ac:dyDescent="0.2">
      <c r="A6515">
        <v>26</v>
      </c>
    </row>
    <row r="6516" spans="1:1" x14ac:dyDescent="0.2">
      <c r="A6516">
        <v>30</v>
      </c>
    </row>
    <row r="6517" spans="1:1" x14ac:dyDescent="0.2">
      <c r="A6517">
        <v>34</v>
      </c>
    </row>
    <row r="6518" spans="1:1" x14ac:dyDescent="0.2">
      <c r="A6518">
        <v>50</v>
      </c>
    </row>
    <row r="6519" spans="1:1" x14ac:dyDescent="0.2">
      <c r="A6519">
        <v>28</v>
      </c>
    </row>
    <row r="6520" spans="1:1" x14ac:dyDescent="0.2">
      <c r="A6520">
        <v>29</v>
      </c>
    </row>
    <row r="6521" spans="1:1" x14ac:dyDescent="0.2">
      <c r="A6521">
        <v>26</v>
      </c>
    </row>
    <row r="6522" spans="1:1" x14ac:dyDescent="0.2">
      <c r="A6522">
        <v>39</v>
      </c>
    </row>
    <row r="6523" spans="1:1" x14ac:dyDescent="0.2">
      <c r="A6523">
        <v>22</v>
      </c>
    </row>
    <row r="6524" spans="1:1" x14ac:dyDescent="0.2">
      <c r="A6524">
        <v>28</v>
      </c>
    </row>
    <row r="6525" spans="1:1" x14ac:dyDescent="0.2">
      <c r="A6525">
        <v>28</v>
      </c>
    </row>
    <row r="6526" spans="1:1" x14ac:dyDescent="0.2">
      <c r="A6526">
        <v>51</v>
      </c>
    </row>
    <row r="6527" spans="1:1" x14ac:dyDescent="0.2">
      <c r="A6527">
        <v>35</v>
      </c>
    </row>
    <row r="6528" spans="1:1" x14ac:dyDescent="0.2">
      <c r="A6528">
        <v>23</v>
      </c>
    </row>
    <row r="6529" spans="1:1" x14ac:dyDescent="0.2">
      <c r="A6529">
        <v>29</v>
      </c>
    </row>
    <row r="6530" spans="1:1" x14ac:dyDescent="0.2">
      <c r="A6530">
        <v>20</v>
      </c>
    </row>
    <row r="6531" spans="1:1" x14ac:dyDescent="0.2">
      <c r="A6531">
        <v>60</v>
      </c>
    </row>
    <row r="6532" spans="1:1" x14ac:dyDescent="0.2">
      <c r="A6532">
        <v>24</v>
      </c>
    </row>
    <row r="6533" spans="1:1" x14ac:dyDescent="0.2">
      <c r="A6533">
        <v>21</v>
      </c>
    </row>
    <row r="6534" spans="1:1" x14ac:dyDescent="0.2">
      <c r="A6534">
        <v>23</v>
      </c>
    </row>
    <row r="6535" spans="1:1" x14ac:dyDescent="0.2">
      <c r="A6535">
        <v>33</v>
      </c>
    </row>
    <row r="6536" spans="1:1" x14ac:dyDescent="0.2">
      <c r="A6536">
        <v>21</v>
      </c>
    </row>
    <row r="6537" spans="1:1" x14ac:dyDescent="0.2">
      <c r="A6537">
        <v>59</v>
      </c>
    </row>
    <row r="6538" spans="1:1" x14ac:dyDescent="0.2">
      <c r="A6538">
        <v>26</v>
      </c>
    </row>
    <row r="6539" spans="1:1" x14ac:dyDescent="0.2">
      <c r="A6539">
        <v>36</v>
      </c>
    </row>
    <row r="6540" spans="1:1" x14ac:dyDescent="0.2">
      <c r="A6540">
        <v>38</v>
      </c>
    </row>
    <row r="6541" spans="1:1" x14ac:dyDescent="0.2">
      <c r="A6541">
        <v>23</v>
      </c>
    </row>
    <row r="6542" spans="1:1" x14ac:dyDescent="0.2">
      <c r="A6542">
        <v>19</v>
      </c>
    </row>
    <row r="6543" spans="1:1" x14ac:dyDescent="0.2">
      <c r="A6543">
        <v>60</v>
      </c>
    </row>
    <row r="6544" spans="1:1" x14ac:dyDescent="0.2">
      <c r="A6544">
        <v>28</v>
      </c>
    </row>
    <row r="6545" spans="1:1" x14ac:dyDescent="0.2">
      <c r="A6545">
        <v>52</v>
      </c>
    </row>
    <row r="6546" spans="1:1" x14ac:dyDescent="0.2">
      <c r="A6546">
        <v>26</v>
      </c>
    </row>
    <row r="6547" spans="1:1" x14ac:dyDescent="0.2">
      <c r="A6547">
        <v>28</v>
      </c>
    </row>
    <row r="6548" spans="1:1" x14ac:dyDescent="0.2">
      <c r="A6548">
        <v>23</v>
      </c>
    </row>
    <row r="6549" spans="1:1" x14ac:dyDescent="0.2">
      <c r="A6549">
        <v>21</v>
      </c>
    </row>
    <row r="6550" spans="1:1" x14ac:dyDescent="0.2">
      <c r="A6550">
        <v>52</v>
      </c>
    </row>
    <row r="6551" spans="1:1" x14ac:dyDescent="0.2">
      <c r="A6551">
        <v>56</v>
      </c>
    </row>
    <row r="6552" spans="1:1" x14ac:dyDescent="0.2">
      <c r="A6552">
        <v>40</v>
      </c>
    </row>
    <row r="6553" spans="1:1" x14ac:dyDescent="0.2">
      <c r="A6553">
        <v>48</v>
      </c>
    </row>
    <row r="6554" spans="1:1" x14ac:dyDescent="0.2">
      <c r="A6554">
        <v>24</v>
      </c>
    </row>
    <row r="6555" spans="1:1" x14ac:dyDescent="0.2">
      <c r="A6555">
        <v>26</v>
      </c>
    </row>
    <row r="6556" spans="1:1" x14ac:dyDescent="0.2">
      <c r="A6556">
        <v>66</v>
      </c>
    </row>
    <row r="6557" spans="1:1" x14ac:dyDescent="0.2">
      <c r="A6557">
        <v>24</v>
      </c>
    </row>
    <row r="6558" spans="1:1" x14ac:dyDescent="0.2">
      <c r="A6558">
        <v>59</v>
      </c>
    </row>
    <row r="6559" spans="1:1" x14ac:dyDescent="0.2">
      <c r="A6559">
        <v>66</v>
      </c>
    </row>
    <row r="6560" spans="1:1" x14ac:dyDescent="0.2">
      <c r="A6560">
        <v>70</v>
      </c>
    </row>
    <row r="6561" spans="1:1" x14ac:dyDescent="0.2">
      <c r="A6561">
        <v>54</v>
      </c>
    </row>
    <row r="6562" spans="1:1" x14ac:dyDescent="0.2">
      <c r="A6562">
        <v>19</v>
      </c>
    </row>
    <row r="6563" spans="1:1" x14ac:dyDescent="0.2">
      <c r="A6563">
        <v>44</v>
      </c>
    </row>
    <row r="6564" spans="1:1" x14ac:dyDescent="0.2">
      <c r="A6564">
        <v>31</v>
      </c>
    </row>
    <row r="6565" spans="1:1" x14ac:dyDescent="0.2">
      <c r="A6565">
        <v>34</v>
      </c>
    </row>
    <row r="6566" spans="1:1" x14ac:dyDescent="0.2">
      <c r="A6566">
        <v>41</v>
      </c>
    </row>
    <row r="6567" spans="1:1" x14ac:dyDescent="0.2">
      <c r="A6567">
        <v>25</v>
      </c>
    </row>
    <row r="6568" spans="1:1" x14ac:dyDescent="0.2">
      <c r="A6568">
        <v>60</v>
      </c>
    </row>
    <row r="6569" spans="1:1" x14ac:dyDescent="0.2">
      <c r="A6569">
        <v>27</v>
      </c>
    </row>
    <row r="6570" spans="1:1" x14ac:dyDescent="0.2">
      <c r="A6570">
        <v>54</v>
      </c>
    </row>
    <row r="6571" spans="1:1" x14ac:dyDescent="0.2">
      <c r="A6571">
        <v>47</v>
      </c>
    </row>
    <row r="6572" spans="1:1" x14ac:dyDescent="0.2">
      <c r="A6572">
        <v>51</v>
      </c>
    </row>
    <row r="6573" spans="1:1" x14ac:dyDescent="0.2">
      <c r="A6573">
        <v>25</v>
      </c>
    </row>
    <row r="6574" spans="1:1" x14ac:dyDescent="0.2">
      <c r="A6574">
        <v>25</v>
      </c>
    </row>
    <row r="6575" spans="1:1" x14ac:dyDescent="0.2">
      <c r="A6575">
        <v>31</v>
      </c>
    </row>
    <row r="6576" spans="1:1" x14ac:dyDescent="0.2">
      <c r="A6576">
        <v>44</v>
      </c>
    </row>
    <row r="6577" spans="1:1" x14ac:dyDescent="0.2">
      <c r="A6577">
        <v>32</v>
      </c>
    </row>
    <row r="6578" spans="1:1" x14ac:dyDescent="0.2">
      <c r="A6578">
        <v>36</v>
      </c>
    </row>
    <row r="6579" spans="1:1" x14ac:dyDescent="0.2">
      <c r="A6579">
        <v>77</v>
      </c>
    </row>
    <row r="6580" spans="1:1" x14ac:dyDescent="0.2">
      <c r="A6580">
        <v>19</v>
      </c>
    </row>
    <row r="6581" spans="1:1" x14ac:dyDescent="0.2">
      <c r="A6581">
        <v>49</v>
      </c>
    </row>
    <row r="6582" spans="1:1" x14ac:dyDescent="0.2">
      <c r="A6582">
        <v>36</v>
      </c>
    </row>
    <row r="6583" spans="1:1" x14ac:dyDescent="0.2">
      <c r="A6583">
        <v>25</v>
      </c>
    </row>
    <row r="6584" spans="1:1" x14ac:dyDescent="0.2">
      <c r="A6584">
        <v>31</v>
      </c>
    </row>
    <row r="6585" spans="1:1" x14ac:dyDescent="0.2">
      <c r="A6585">
        <v>30</v>
      </c>
    </row>
    <row r="6586" spans="1:1" x14ac:dyDescent="0.2">
      <c r="A6586">
        <v>29</v>
      </c>
    </row>
    <row r="6587" spans="1:1" x14ac:dyDescent="0.2">
      <c r="A6587">
        <v>53</v>
      </c>
    </row>
    <row r="6588" spans="1:1" x14ac:dyDescent="0.2">
      <c r="A6588">
        <v>21</v>
      </c>
    </row>
    <row r="6589" spans="1:1" x14ac:dyDescent="0.2">
      <c r="A6589">
        <v>21</v>
      </c>
    </row>
    <row r="6590" spans="1:1" x14ac:dyDescent="0.2">
      <c r="A6590">
        <v>27</v>
      </c>
    </row>
    <row r="6591" spans="1:1" x14ac:dyDescent="0.2">
      <c r="A6591">
        <v>50</v>
      </c>
    </row>
    <row r="6592" spans="1:1" x14ac:dyDescent="0.2">
      <c r="A6592">
        <v>65</v>
      </c>
    </row>
    <row r="6593" spans="1:1" x14ac:dyDescent="0.2">
      <c r="A6593">
        <v>59</v>
      </c>
    </row>
    <row r="6594" spans="1:1" x14ac:dyDescent="0.2">
      <c r="A6594">
        <v>59</v>
      </c>
    </row>
    <row r="6595" spans="1:1" x14ac:dyDescent="0.2">
      <c r="A6595">
        <v>24</v>
      </c>
    </row>
    <row r="6596" spans="1:1" x14ac:dyDescent="0.2">
      <c r="A6596">
        <v>40</v>
      </c>
    </row>
    <row r="6597" spans="1:1" x14ac:dyDescent="0.2">
      <c r="A6597">
        <v>51</v>
      </c>
    </row>
    <row r="6598" spans="1:1" x14ac:dyDescent="0.2">
      <c r="A6598">
        <v>34</v>
      </c>
    </row>
    <row r="6599" spans="1:1" x14ac:dyDescent="0.2">
      <c r="A6599">
        <v>23</v>
      </c>
    </row>
    <row r="6600" spans="1:1" x14ac:dyDescent="0.2">
      <c r="A6600">
        <v>31</v>
      </c>
    </row>
    <row r="6601" spans="1:1" x14ac:dyDescent="0.2">
      <c r="A6601">
        <v>30</v>
      </c>
    </row>
    <row r="6602" spans="1:1" x14ac:dyDescent="0.2">
      <c r="A6602">
        <v>52</v>
      </c>
    </row>
    <row r="6603" spans="1:1" x14ac:dyDescent="0.2">
      <c r="A6603">
        <v>29</v>
      </c>
    </row>
    <row r="6604" spans="1:1" x14ac:dyDescent="0.2">
      <c r="A6604">
        <v>24</v>
      </c>
    </row>
    <row r="6605" spans="1:1" x14ac:dyDescent="0.2">
      <c r="A6605">
        <v>38</v>
      </c>
    </row>
    <row r="6606" spans="1:1" x14ac:dyDescent="0.2">
      <c r="A6606">
        <v>22</v>
      </c>
    </row>
    <row r="6607" spans="1:1" x14ac:dyDescent="0.2">
      <c r="A6607">
        <v>43</v>
      </c>
    </row>
    <row r="6608" spans="1:1" x14ac:dyDescent="0.2">
      <c r="A6608">
        <v>45</v>
      </c>
    </row>
    <row r="6609" spans="1:1" x14ac:dyDescent="0.2">
      <c r="A6609">
        <v>32</v>
      </c>
    </row>
    <row r="6610" spans="1:1" x14ac:dyDescent="0.2">
      <c r="A6610">
        <v>36</v>
      </c>
    </row>
    <row r="6611" spans="1:1" x14ac:dyDescent="0.2">
      <c r="A6611">
        <v>22</v>
      </c>
    </row>
    <row r="6612" spans="1:1" x14ac:dyDescent="0.2">
      <c r="A6612">
        <v>55</v>
      </c>
    </row>
    <row r="6613" spans="1:1" x14ac:dyDescent="0.2">
      <c r="A6613">
        <v>36</v>
      </c>
    </row>
    <row r="6614" spans="1:1" x14ac:dyDescent="0.2">
      <c r="A6614">
        <v>26</v>
      </c>
    </row>
    <row r="6615" spans="1:1" x14ac:dyDescent="0.2">
      <c r="A6615">
        <v>23</v>
      </c>
    </row>
    <row r="6616" spans="1:1" x14ac:dyDescent="0.2">
      <c r="A6616">
        <v>47</v>
      </c>
    </row>
    <row r="6617" spans="1:1" x14ac:dyDescent="0.2">
      <c r="A6617">
        <v>28</v>
      </c>
    </row>
    <row r="6618" spans="1:1" x14ac:dyDescent="0.2">
      <c r="A6618">
        <v>42</v>
      </c>
    </row>
    <row r="6619" spans="1:1" x14ac:dyDescent="0.2">
      <c r="A6619">
        <v>41</v>
      </c>
    </row>
    <row r="6620" spans="1:1" x14ac:dyDescent="0.2">
      <c r="A6620">
        <v>42</v>
      </c>
    </row>
    <row r="6621" spans="1:1" x14ac:dyDescent="0.2">
      <c r="A6621">
        <v>21</v>
      </c>
    </row>
    <row r="6622" spans="1:1" x14ac:dyDescent="0.2">
      <c r="A6622">
        <v>27</v>
      </c>
    </row>
    <row r="6623" spans="1:1" x14ac:dyDescent="0.2">
      <c r="A6623">
        <v>32</v>
      </c>
    </row>
    <row r="6624" spans="1:1" x14ac:dyDescent="0.2">
      <c r="A6624">
        <v>55</v>
      </c>
    </row>
    <row r="6625" spans="1:1" x14ac:dyDescent="0.2">
      <c r="A6625">
        <v>61</v>
      </c>
    </row>
    <row r="6626" spans="1:1" x14ac:dyDescent="0.2">
      <c r="A6626">
        <v>27</v>
      </c>
    </row>
    <row r="6627" spans="1:1" x14ac:dyDescent="0.2">
      <c r="A6627">
        <v>26</v>
      </c>
    </row>
    <row r="6628" spans="1:1" x14ac:dyDescent="0.2">
      <c r="A6628">
        <v>41</v>
      </c>
    </row>
    <row r="6629" spans="1:1" x14ac:dyDescent="0.2">
      <c r="A6629">
        <v>41</v>
      </c>
    </row>
    <row r="6630" spans="1:1" x14ac:dyDescent="0.2">
      <c r="A6630">
        <v>28</v>
      </c>
    </row>
    <row r="6631" spans="1:1" x14ac:dyDescent="0.2">
      <c r="A6631">
        <v>58</v>
      </c>
    </row>
    <row r="6632" spans="1:1" x14ac:dyDescent="0.2">
      <c r="A6632">
        <v>43</v>
      </c>
    </row>
    <row r="6633" spans="1:1" x14ac:dyDescent="0.2">
      <c r="A6633">
        <v>29</v>
      </c>
    </row>
    <row r="6634" spans="1:1" x14ac:dyDescent="0.2">
      <c r="A6634">
        <v>30</v>
      </c>
    </row>
    <row r="6635" spans="1:1" x14ac:dyDescent="0.2">
      <c r="A6635">
        <v>33</v>
      </c>
    </row>
    <row r="6636" spans="1:1" x14ac:dyDescent="0.2">
      <c r="A6636">
        <v>55</v>
      </c>
    </row>
    <row r="6637" spans="1:1" x14ac:dyDescent="0.2">
      <c r="A6637">
        <v>21</v>
      </c>
    </row>
    <row r="6638" spans="1:1" x14ac:dyDescent="0.2">
      <c r="A6638">
        <v>32</v>
      </c>
    </row>
    <row r="6639" spans="1:1" x14ac:dyDescent="0.2">
      <c r="A6639">
        <v>22</v>
      </c>
    </row>
    <row r="6640" spans="1:1" x14ac:dyDescent="0.2">
      <c r="A6640">
        <v>51</v>
      </c>
    </row>
    <row r="6641" spans="1:1" x14ac:dyDescent="0.2">
      <c r="A6641">
        <v>35</v>
      </c>
    </row>
    <row r="6642" spans="1:1" x14ac:dyDescent="0.2">
      <c r="A6642">
        <v>20</v>
      </c>
    </row>
    <row r="6643" spans="1:1" x14ac:dyDescent="0.2">
      <c r="A6643">
        <v>35</v>
      </c>
    </row>
    <row r="6644" spans="1:1" x14ac:dyDescent="0.2">
      <c r="A6644">
        <v>27</v>
      </c>
    </row>
    <row r="6645" spans="1:1" x14ac:dyDescent="0.2">
      <c r="A6645">
        <v>21</v>
      </c>
    </row>
    <row r="6646" spans="1:1" x14ac:dyDescent="0.2">
      <c r="A6646">
        <v>37</v>
      </c>
    </row>
    <row r="6647" spans="1:1" x14ac:dyDescent="0.2">
      <c r="A6647">
        <v>28</v>
      </c>
    </row>
    <row r="6648" spans="1:1" x14ac:dyDescent="0.2">
      <c r="A6648">
        <v>30</v>
      </c>
    </row>
    <row r="6649" spans="1:1" x14ac:dyDescent="0.2">
      <c r="A6649">
        <v>40</v>
      </c>
    </row>
    <row r="6650" spans="1:1" x14ac:dyDescent="0.2">
      <c r="A6650">
        <v>41</v>
      </c>
    </row>
    <row r="6651" spans="1:1" x14ac:dyDescent="0.2">
      <c r="A6651">
        <v>24</v>
      </c>
    </row>
    <row r="6652" spans="1:1" x14ac:dyDescent="0.2">
      <c r="A6652">
        <v>33</v>
      </c>
    </row>
    <row r="6653" spans="1:1" x14ac:dyDescent="0.2">
      <c r="A6653">
        <v>25</v>
      </c>
    </row>
    <row r="6654" spans="1:1" x14ac:dyDescent="0.2">
      <c r="A6654">
        <v>30</v>
      </c>
    </row>
    <row r="6655" spans="1:1" x14ac:dyDescent="0.2">
      <c r="A6655">
        <v>20</v>
      </c>
    </row>
    <row r="6656" spans="1:1" x14ac:dyDescent="0.2">
      <c r="A6656">
        <v>42</v>
      </c>
    </row>
    <row r="6657" spans="1:1" x14ac:dyDescent="0.2">
      <c r="A6657">
        <v>51</v>
      </c>
    </row>
    <row r="6658" spans="1:1" x14ac:dyDescent="0.2">
      <c r="A6658">
        <v>40</v>
      </c>
    </row>
    <row r="6659" spans="1:1" x14ac:dyDescent="0.2">
      <c r="A6659">
        <v>39</v>
      </c>
    </row>
    <row r="6660" spans="1:1" x14ac:dyDescent="0.2">
      <c r="A6660">
        <v>21</v>
      </c>
    </row>
    <row r="6661" spans="1:1" x14ac:dyDescent="0.2">
      <c r="A6661">
        <v>39</v>
      </c>
    </row>
    <row r="6662" spans="1:1" x14ac:dyDescent="0.2">
      <c r="A6662">
        <v>24</v>
      </c>
    </row>
    <row r="6663" spans="1:1" x14ac:dyDescent="0.2">
      <c r="A6663">
        <v>41</v>
      </c>
    </row>
    <row r="6664" spans="1:1" x14ac:dyDescent="0.2">
      <c r="A6664">
        <v>39</v>
      </c>
    </row>
    <row r="6665" spans="1:1" x14ac:dyDescent="0.2">
      <c r="A6665">
        <v>39</v>
      </c>
    </row>
    <row r="6666" spans="1:1" x14ac:dyDescent="0.2">
      <c r="A6666">
        <v>24</v>
      </c>
    </row>
    <row r="6667" spans="1:1" x14ac:dyDescent="0.2">
      <c r="A6667">
        <v>50</v>
      </c>
    </row>
    <row r="6668" spans="1:1" x14ac:dyDescent="0.2">
      <c r="A6668">
        <v>24</v>
      </c>
    </row>
    <row r="6669" spans="1:1" x14ac:dyDescent="0.2">
      <c r="A6669">
        <v>29</v>
      </c>
    </row>
    <row r="6670" spans="1:1" x14ac:dyDescent="0.2">
      <c r="A6670">
        <v>39</v>
      </c>
    </row>
    <row r="6671" spans="1:1" x14ac:dyDescent="0.2">
      <c r="A6671">
        <v>25</v>
      </c>
    </row>
    <row r="6672" spans="1:1" x14ac:dyDescent="0.2">
      <c r="A6672">
        <v>23</v>
      </c>
    </row>
    <row r="6673" spans="1:1" x14ac:dyDescent="0.2">
      <c r="A6673">
        <v>22</v>
      </c>
    </row>
    <row r="6674" spans="1:1" x14ac:dyDescent="0.2">
      <c r="A6674">
        <v>24</v>
      </c>
    </row>
    <row r="6675" spans="1:1" x14ac:dyDescent="0.2">
      <c r="A6675">
        <v>28</v>
      </c>
    </row>
    <row r="6676" spans="1:1" x14ac:dyDescent="0.2">
      <c r="A6676">
        <v>44</v>
      </c>
    </row>
    <row r="6677" spans="1:1" x14ac:dyDescent="0.2">
      <c r="A6677">
        <v>20</v>
      </c>
    </row>
    <row r="6678" spans="1:1" x14ac:dyDescent="0.2">
      <c r="A6678">
        <v>33</v>
      </c>
    </row>
    <row r="6679" spans="1:1" x14ac:dyDescent="0.2">
      <c r="A6679">
        <v>39</v>
      </c>
    </row>
    <row r="6680" spans="1:1" x14ac:dyDescent="0.2">
      <c r="A6680">
        <v>26</v>
      </c>
    </row>
    <row r="6681" spans="1:1" x14ac:dyDescent="0.2">
      <c r="A6681">
        <v>26</v>
      </c>
    </row>
    <row r="6682" spans="1:1" x14ac:dyDescent="0.2">
      <c r="A6682">
        <v>26</v>
      </c>
    </row>
    <row r="6683" spans="1:1" x14ac:dyDescent="0.2">
      <c r="A6683">
        <v>27</v>
      </c>
    </row>
    <row r="6684" spans="1:1" x14ac:dyDescent="0.2">
      <c r="A6684">
        <v>24</v>
      </c>
    </row>
    <row r="6685" spans="1:1" x14ac:dyDescent="0.2">
      <c r="A6685">
        <v>21</v>
      </c>
    </row>
    <row r="6686" spans="1:1" x14ac:dyDescent="0.2">
      <c r="A6686">
        <v>44</v>
      </c>
    </row>
    <row r="6687" spans="1:1" x14ac:dyDescent="0.2">
      <c r="A6687">
        <v>36</v>
      </c>
    </row>
    <row r="6688" spans="1:1" x14ac:dyDescent="0.2">
      <c r="A6688">
        <v>39</v>
      </c>
    </row>
    <row r="6689" spans="1:1" x14ac:dyDescent="0.2">
      <c r="A6689">
        <v>42</v>
      </c>
    </row>
    <row r="6690" spans="1:1" x14ac:dyDescent="0.2">
      <c r="A6690">
        <v>45</v>
      </c>
    </row>
    <row r="6691" spans="1:1" x14ac:dyDescent="0.2">
      <c r="A6691">
        <v>25</v>
      </c>
    </row>
    <row r="6692" spans="1:1" x14ac:dyDescent="0.2">
      <c r="A6692">
        <v>28</v>
      </c>
    </row>
    <row r="6693" spans="1:1" x14ac:dyDescent="0.2">
      <c r="A6693">
        <v>33</v>
      </c>
    </row>
    <row r="6694" spans="1:1" x14ac:dyDescent="0.2">
      <c r="A6694">
        <v>25</v>
      </c>
    </row>
    <row r="6695" spans="1:1" x14ac:dyDescent="0.2">
      <c r="A6695">
        <v>50</v>
      </c>
    </row>
    <row r="6696" spans="1:1" x14ac:dyDescent="0.2">
      <c r="A6696">
        <v>32</v>
      </c>
    </row>
    <row r="6697" spans="1:1" x14ac:dyDescent="0.2">
      <c r="A6697">
        <v>23</v>
      </c>
    </row>
    <row r="6698" spans="1:1" x14ac:dyDescent="0.2">
      <c r="A6698">
        <v>39</v>
      </c>
    </row>
    <row r="6699" spans="1:1" x14ac:dyDescent="0.2">
      <c r="A6699">
        <v>27</v>
      </c>
    </row>
    <row r="6700" spans="1:1" x14ac:dyDescent="0.2">
      <c r="A6700">
        <v>35</v>
      </c>
    </row>
    <row r="6701" spans="1:1" x14ac:dyDescent="0.2">
      <c r="A6701">
        <v>21</v>
      </c>
    </row>
    <row r="6702" spans="1:1" x14ac:dyDescent="0.2">
      <c r="A6702">
        <v>23</v>
      </c>
    </row>
    <row r="6703" spans="1:1" x14ac:dyDescent="0.2">
      <c r="A6703">
        <v>38</v>
      </c>
    </row>
    <row r="6704" spans="1:1" x14ac:dyDescent="0.2">
      <c r="A6704">
        <v>30</v>
      </c>
    </row>
    <row r="6705" spans="1:1" x14ac:dyDescent="0.2">
      <c r="A6705">
        <v>30</v>
      </c>
    </row>
    <row r="6706" spans="1:1" x14ac:dyDescent="0.2">
      <c r="A6706">
        <v>30</v>
      </c>
    </row>
    <row r="6707" spans="1:1" x14ac:dyDescent="0.2">
      <c r="A6707">
        <v>26</v>
      </c>
    </row>
    <row r="6708" spans="1:1" x14ac:dyDescent="0.2">
      <c r="A6708">
        <v>29</v>
      </c>
    </row>
    <row r="6709" spans="1:1" x14ac:dyDescent="0.2">
      <c r="A6709">
        <v>31</v>
      </c>
    </row>
    <row r="6710" spans="1:1" x14ac:dyDescent="0.2">
      <c r="A6710">
        <v>22</v>
      </c>
    </row>
    <row r="6711" spans="1:1" x14ac:dyDescent="0.2">
      <c r="A6711">
        <v>22</v>
      </c>
    </row>
    <row r="6712" spans="1:1" x14ac:dyDescent="0.2">
      <c r="A6712">
        <v>24</v>
      </c>
    </row>
    <row r="6713" spans="1:1" x14ac:dyDescent="0.2">
      <c r="A6713">
        <v>41</v>
      </c>
    </row>
    <row r="6714" spans="1:1" x14ac:dyDescent="0.2">
      <c r="A6714">
        <v>34</v>
      </c>
    </row>
    <row r="6715" spans="1:1" x14ac:dyDescent="0.2">
      <c r="A6715">
        <v>63</v>
      </c>
    </row>
    <row r="6716" spans="1:1" x14ac:dyDescent="0.2">
      <c r="A6716">
        <v>25</v>
      </c>
    </row>
    <row r="6717" spans="1:1" x14ac:dyDescent="0.2">
      <c r="A6717">
        <v>32</v>
      </c>
    </row>
    <row r="6718" spans="1:1" x14ac:dyDescent="0.2">
      <c r="A6718">
        <v>26</v>
      </c>
    </row>
    <row r="6719" spans="1:1" x14ac:dyDescent="0.2">
      <c r="A6719">
        <v>69</v>
      </c>
    </row>
    <row r="6720" spans="1:1" x14ac:dyDescent="0.2">
      <c r="A6720">
        <v>38</v>
      </c>
    </row>
    <row r="6721" spans="1:1" x14ac:dyDescent="0.2">
      <c r="A6721">
        <v>43</v>
      </c>
    </row>
    <row r="6722" spans="1:1" x14ac:dyDescent="0.2">
      <c r="A6722">
        <v>37</v>
      </c>
    </row>
    <row r="6723" spans="1:1" x14ac:dyDescent="0.2">
      <c r="A6723">
        <v>34</v>
      </c>
    </row>
    <row r="6724" spans="1:1" x14ac:dyDescent="0.2">
      <c r="A6724">
        <v>39</v>
      </c>
    </row>
    <row r="6725" spans="1:1" x14ac:dyDescent="0.2">
      <c r="A6725">
        <v>21</v>
      </c>
    </row>
    <row r="6726" spans="1:1" x14ac:dyDescent="0.2">
      <c r="A6726">
        <v>24</v>
      </c>
    </row>
    <row r="6727" spans="1:1" x14ac:dyDescent="0.2">
      <c r="A6727">
        <v>44</v>
      </c>
    </row>
    <row r="6728" spans="1:1" x14ac:dyDescent="0.2">
      <c r="A6728">
        <v>40</v>
      </c>
    </row>
    <row r="6729" spans="1:1" x14ac:dyDescent="0.2">
      <c r="A6729">
        <v>38</v>
      </c>
    </row>
    <row r="6730" spans="1:1" x14ac:dyDescent="0.2">
      <c r="A6730">
        <v>38</v>
      </c>
    </row>
    <row r="6731" spans="1:1" x14ac:dyDescent="0.2">
      <c r="A6731">
        <v>31</v>
      </c>
    </row>
    <row r="6732" spans="1:1" x14ac:dyDescent="0.2">
      <c r="A6732">
        <v>29</v>
      </c>
    </row>
    <row r="6733" spans="1:1" x14ac:dyDescent="0.2">
      <c r="A6733">
        <v>20</v>
      </c>
    </row>
    <row r="6734" spans="1:1" x14ac:dyDescent="0.2">
      <c r="A6734">
        <v>22</v>
      </c>
    </row>
    <row r="6735" spans="1:1" x14ac:dyDescent="0.2">
      <c r="A6735">
        <v>22</v>
      </c>
    </row>
    <row r="6736" spans="1:1" x14ac:dyDescent="0.2">
      <c r="A6736">
        <v>51</v>
      </c>
    </row>
    <row r="6737" spans="1:1" x14ac:dyDescent="0.2">
      <c r="A6737">
        <v>25</v>
      </c>
    </row>
    <row r="6738" spans="1:1" x14ac:dyDescent="0.2">
      <c r="A6738">
        <v>24</v>
      </c>
    </row>
    <row r="6739" spans="1:1" x14ac:dyDescent="0.2">
      <c r="A6739">
        <v>44</v>
      </c>
    </row>
    <row r="6740" spans="1:1" x14ac:dyDescent="0.2">
      <c r="A6740">
        <v>47</v>
      </c>
    </row>
    <row r="6741" spans="1:1" x14ac:dyDescent="0.2">
      <c r="A6741">
        <v>36</v>
      </c>
    </row>
    <row r="6742" spans="1:1" x14ac:dyDescent="0.2">
      <c r="A6742">
        <v>21</v>
      </c>
    </row>
    <row r="6743" spans="1:1" x14ac:dyDescent="0.2">
      <c r="A6743">
        <v>32</v>
      </c>
    </row>
    <row r="6744" spans="1:1" x14ac:dyDescent="0.2">
      <c r="A6744">
        <v>35</v>
      </c>
    </row>
    <row r="6745" spans="1:1" x14ac:dyDescent="0.2">
      <c r="A6745">
        <v>25</v>
      </c>
    </row>
    <row r="6746" spans="1:1" x14ac:dyDescent="0.2">
      <c r="A6746">
        <v>29</v>
      </c>
    </row>
    <row r="6747" spans="1:1" x14ac:dyDescent="0.2">
      <c r="A6747">
        <v>25</v>
      </c>
    </row>
    <row r="6748" spans="1:1" x14ac:dyDescent="0.2">
      <c r="A6748">
        <v>23</v>
      </c>
    </row>
    <row r="6749" spans="1:1" x14ac:dyDescent="0.2">
      <c r="A6749">
        <v>23</v>
      </c>
    </row>
    <row r="6750" spans="1:1" x14ac:dyDescent="0.2">
      <c r="A6750">
        <v>24</v>
      </c>
    </row>
    <row r="6751" spans="1:1" x14ac:dyDescent="0.2">
      <c r="A6751">
        <v>22</v>
      </c>
    </row>
    <row r="6752" spans="1:1" x14ac:dyDescent="0.2">
      <c r="A6752">
        <v>35</v>
      </c>
    </row>
    <row r="6753" spans="1:1" x14ac:dyDescent="0.2">
      <c r="A6753">
        <v>29</v>
      </c>
    </row>
    <row r="6754" spans="1:1" x14ac:dyDescent="0.2">
      <c r="A6754">
        <v>30</v>
      </c>
    </row>
    <row r="6755" spans="1:1" x14ac:dyDescent="0.2">
      <c r="A6755">
        <v>23</v>
      </c>
    </row>
    <row r="6756" spans="1:1" x14ac:dyDescent="0.2">
      <c r="A6756">
        <v>19</v>
      </c>
    </row>
    <row r="6757" spans="1:1" x14ac:dyDescent="0.2">
      <c r="A6757">
        <v>32</v>
      </c>
    </row>
    <row r="6758" spans="1:1" x14ac:dyDescent="0.2">
      <c r="A6758">
        <v>39</v>
      </c>
    </row>
    <row r="6759" spans="1:1" x14ac:dyDescent="0.2">
      <c r="A6759">
        <v>39</v>
      </c>
    </row>
    <row r="6760" spans="1:1" x14ac:dyDescent="0.2">
      <c r="A6760">
        <v>30</v>
      </c>
    </row>
    <row r="6761" spans="1:1" x14ac:dyDescent="0.2">
      <c r="A6761">
        <v>33</v>
      </c>
    </row>
    <row r="6762" spans="1:1" x14ac:dyDescent="0.2">
      <c r="A6762">
        <v>30</v>
      </c>
    </row>
    <row r="6763" spans="1:1" x14ac:dyDescent="0.2">
      <c r="A6763">
        <v>20</v>
      </c>
    </row>
    <row r="6764" spans="1:1" x14ac:dyDescent="0.2">
      <c r="A6764">
        <v>36</v>
      </c>
    </row>
    <row r="6765" spans="1:1" x14ac:dyDescent="0.2">
      <c r="A6765">
        <v>24</v>
      </c>
    </row>
    <row r="6766" spans="1:1" x14ac:dyDescent="0.2">
      <c r="A6766">
        <v>61</v>
      </c>
    </row>
    <row r="6767" spans="1:1" x14ac:dyDescent="0.2">
      <c r="A6767">
        <v>29</v>
      </c>
    </row>
    <row r="6768" spans="1:1" x14ac:dyDescent="0.2">
      <c r="A6768">
        <v>54</v>
      </c>
    </row>
    <row r="6769" spans="1:1" x14ac:dyDescent="0.2">
      <c r="A6769">
        <v>20</v>
      </c>
    </row>
    <row r="6770" spans="1:1" x14ac:dyDescent="0.2">
      <c r="A6770">
        <v>40</v>
      </c>
    </row>
    <row r="6771" spans="1:1" x14ac:dyDescent="0.2">
      <c r="A6771">
        <v>26</v>
      </c>
    </row>
    <row r="6772" spans="1:1" x14ac:dyDescent="0.2">
      <c r="A6772">
        <v>53</v>
      </c>
    </row>
    <row r="6773" spans="1:1" x14ac:dyDescent="0.2">
      <c r="A6773">
        <v>20</v>
      </c>
    </row>
    <row r="6774" spans="1:1" x14ac:dyDescent="0.2">
      <c r="A6774">
        <v>28</v>
      </c>
    </row>
    <row r="6775" spans="1:1" x14ac:dyDescent="0.2">
      <c r="A6775">
        <v>38</v>
      </c>
    </row>
    <row r="6776" spans="1:1" x14ac:dyDescent="0.2">
      <c r="A6776">
        <v>27</v>
      </c>
    </row>
    <row r="6777" spans="1:1" x14ac:dyDescent="0.2">
      <c r="A6777">
        <v>55</v>
      </c>
    </row>
    <row r="6778" spans="1:1" x14ac:dyDescent="0.2">
      <c r="A6778">
        <v>59</v>
      </c>
    </row>
    <row r="6779" spans="1:1" x14ac:dyDescent="0.2">
      <c r="A6779">
        <v>22</v>
      </c>
    </row>
    <row r="6780" spans="1:1" x14ac:dyDescent="0.2">
      <c r="A6780">
        <v>32</v>
      </c>
    </row>
    <row r="6781" spans="1:1" x14ac:dyDescent="0.2">
      <c r="A6781">
        <v>34</v>
      </c>
    </row>
    <row r="6782" spans="1:1" x14ac:dyDescent="0.2">
      <c r="A6782">
        <v>55</v>
      </c>
    </row>
    <row r="6783" spans="1:1" x14ac:dyDescent="0.2">
      <c r="A6783">
        <v>24</v>
      </c>
    </row>
    <row r="6784" spans="1:1" x14ac:dyDescent="0.2">
      <c r="A6784">
        <v>47</v>
      </c>
    </row>
    <row r="6785" spans="1:1" x14ac:dyDescent="0.2">
      <c r="A6785">
        <v>41</v>
      </c>
    </row>
    <row r="6786" spans="1:1" x14ac:dyDescent="0.2">
      <c r="A6786">
        <v>22</v>
      </c>
    </row>
    <row r="6787" spans="1:1" x14ac:dyDescent="0.2">
      <c r="A6787">
        <v>41</v>
      </c>
    </row>
    <row r="6788" spans="1:1" x14ac:dyDescent="0.2">
      <c r="A6788">
        <v>23</v>
      </c>
    </row>
    <row r="6789" spans="1:1" x14ac:dyDescent="0.2">
      <c r="A6789">
        <v>61</v>
      </c>
    </row>
    <row r="6790" spans="1:1" x14ac:dyDescent="0.2">
      <c r="A6790">
        <v>54</v>
      </c>
    </row>
    <row r="6791" spans="1:1" x14ac:dyDescent="0.2">
      <c r="A6791">
        <v>34</v>
      </c>
    </row>
    <row r="6792" spans="1:1" x14ac:dyDescent="0.2">
      <c r="A6792">
        <v>57</v>
      </c>
    </row>
    <row r="6793" spans="1:1" x14ac:dyDescent="0.2">
      <c r="A6793">
        <v>22</v>
      </c>
    </row>
    <row r="6794" spans="1:1" x14ac:dyDescent="0.2">
      <c r="A6794">
        <v>38</v>
      </c>
    </row>
    <row r="6795" spans="1:1" x14ac:dyDescent="0.2">
      <c r="A6795">
        <v>25</v>
      </c>
    </row>
    <row r="6796" spans="1:1" x14ac:dyDescent="0.2">
      <c r="A6796">
        <v>72</v>
      </c>
    </row>
    <row r="6797" spans="1:1" x14ac:dyDescent="0.2">
      <c r="A6797">
        <v>23</v>
      </c>
    </row>
    <row r="6798" spans="1:1" x14ac:dyDescent="0.2">
      <c r="A6798">
        <v>29</v>
      </c>
    </row>
    <row r="6799" spans="1:1" x14ac:dyDescent="0.2">
      <c r="A6799">
        <v>23</v>
      </c>
    </row>
    <row r="6800" spans="1:1" x14ac:dyDescent="0.2">
      <c r="A6800">
        <v>24</v>
      </c>
    </row>
    <row r="6801" spans="1:1" x14ac:dyDescent="0.2">
      <c r="A6801">
        <v>20</v>
      </c>
    </row>
    <row r="6802" spans="1:1" x14ac:dyDescent="0.2">
      <c r="A6802">
        <v>44</v>
      </c>
    </row>
    <row r="6803" spans="1:1" x14ac:dyDescent="0.2">
      <c r="A6803">
        <v>38</v>
      </c>
    </row>
    <row r="6804" spans="1:1" x14ac:dyDescent="0.2">
      <c r="A6804">
        <v>56</v>
      </c>
    </row>
    <row r="6805" spans="1:1" x14ac:dyDescent="0.2">
      <c r="A6805">
        <v>43</v>
      </c>
    </row>
    <row r="6806" spans="1:1" x14ac:dyDescent="0.2">
      <c r="A6806">
        <v>22</v>
      </c>
    </row>
    <row r="6807" spans="1:1" x14ac:dyDescent="0.2">
      <c r="A6807">
        <v>41</v>
      </c>
    </row>
    <row r="6808" spans="1:1" x14ac:dyDescent="0.2">
      <c r="A6808">
        <v>31</v>
      </c>
    </row>
    <row r="6809" spans="1:1" x14ac:dyDescent="0.2">
      <c r="A6809">
        <v>32</v>
      </c>
    </row>
    <row r="6810" spans="1:1" x14ac:dyDescent="0.2">
      <c r="A6810">
        <v>29</v>
      </c>
    </row>
    <row r="6811" spans="1:1" x14ac:dyDescent="0.2">
      <c r="A6811">
        <v>22</v>
      </c>
    </row>
    <row r="6812" spans="1:1" x14ac:dyDescent="0.2">
      <c r="A6812">
        <v>23</v>
      </c>
    </row>
    <row r="6813" spans="1:1" x14ac:dyDescent="0.2">
      <c r="A6813">
        <v>24</v>
      </c>
    </row>
    <row r="6814" spans="1:1" x14ac:dyDescent="0.2">
      <c r="A6814">
        <v>45</v>
      </c>
    </row>
    <row r="6815" spans="1:1" x14ac:dyDescent="0.2">
      <c r="A6815">
        <v>35</v>
      </c>
    </row>
    <row r="6816" spans="1:1" x14ac:dyDescent="0.2">
      <c r="A6816">
        <v>21</v>
      </c>
    </row>
    <row r="6817" spans="1:1" x14ac:dyDescent="0.2">
      <c r="A6817">
        <v>29</v>
      </c>
    </row>
    <row r="6818" spans="1:1" x14ac:dyDescent="0.2">
      <c r="A6818">
        <v>54</v>
      </c>
    </row>
    <row r="6819" spans="1:1" x14ac:dyDescent="0.2">
      <c r="A6819">
        <v>51</v>
      </c>
    </row>
    <row r="6820" spans="1:1" x14ac:dyDescent="0.2">
      <c r="A6820">
        <v>36</v>
      </c>
    </row>
    <row r="6821" spans="1:1" x14ac:dyDescent="0.2">
      <c r="A6821">
        <v>25</v>
      </c>
    </row>
    <row r="6822" spans="1:1" x14ac:dyDescent="0.2">
      <c r="A6822">
        <v>61</v>
      </c>
    </row>
    <row r="6823" spans="1:1" x14ac:dyDescent="0.2">
      <c r="A6823">
        <v>24</v>
      </c>
    </row>
    <row r="6824" spans="1:1" x14ac:dyDescent="0.2">
      <c r="A6824">
        <v>39</v>
      </c>
    </row>
    <row r="6825" spans="1:1" x14ac:dyDescent="0.2">
      <c r="A6825">
        <v>46</v>
      </c>
    </row>
    <row r="6826" spans="1:1" x14ac:dyDescent="0.2">
      <c r="A6826">
        <v>62</v>
      </c>
    </row>
    <row r="6827" spans="1:1" x14ac:dyDescent="0.2">
      <c r="A6827">
        <v>36</v>
      </c>
    </row>
    <row r="6828" spans="1:1" x14ac:dyDescent="0.2">
      <c r="A6828">
        <v>25</v>
      </c>
    </row>
    <row r="6829" spans="1:1" x14ac:dyDescent="0.2">
      <c r="A6829">
        <v>27</v>
      </c>
    </row>
    <row r="6830" spans="1:1" x14ac:dyDescent="0.2">
      <c r="A6830">
        <v>49</v>
      </c>
    </row>
    <row r="6831" spans="1:1" x14ac:dyDescent="0.2">
      <c r="A6831">
        <v>22</v>
      </c>
    </row>
    <row r="6832" spans="1:1" x14ac:dyDescent="0.2">
      <c r="A6832">
        <v>34</v>
      </c>
    </row>
    <row r="6833" spans="1:1" x14ac:dyDescent="0.2">
      <c r="A6833">
        <v>41</v>
      </c>
    </row>
    <row r="6834" spans="1:1" x14ac:dyDescent="0.2">
      <c r="A6834">
        <v>30</v>
      </c>
    </row>
    <row r="6835" spans="1:1" x14ac:dyDescent="0.2">
      <c r="A6835">
        <v>37</v>
      </c>
    </row>
    <row r="6836" spans="1:1" x14ac:dyDescent="0.2">
      <c r="A6836">
        <v>57</v>
      </c>
    </row>
    <row r="6837" spans="1:1" x14ac:dyDescent="0.2">
      <c r="A6837">
        <v>21</v>
      </c>
    </row>
    <row r="6838" spans="1:1" x14ac:dyDescent="0.2">
      <c r="A6838">
        <v>51</v>
      </c>
    </row>
    <row r="6839" spans="1:1" x14ac:dyDescent="0.2">
      <c r="A6839">
        <v>39</v>
      </c>
    </row>
    <row r="6840" spans="1:1" x14ac:dyDescent="0.2">
      <c r="A6840">
        <v>37</v>
      </c>
    </row>
    <row r="6841" spans="1:1" x14ac:dyDescent="0.2">
      <c r="A6841">
        <v>43</v>
      </c>
    </row>
    <row r="6842" spans="1:1" x14ac:dyDescent="0.2">
      <c r="A6842">
        <v>31</v>
      </c>
    </row>
    <row r="6843" spans="1:1" x14ac:dyDescent="0.2">
      <c r="A6843">
        <v>58</v>
      </c>
    </row>
    <row r="6844" spans="1:1" x14ac:dyDescent="0.2">
      <c r="A6844">
        <v>31</v>
      </c>
    </row>
    <row r="6845" spans="1:1" x14ac:dyDescent="0.2">
      <c r="A6845">
        <v>46</v>
      </c>
    </row>
    <row r="6846" spans="1:1" x14ac:dyDescent="0.2">
      <c r="A6846">
        <v>23</v>
      </c>
    </row>
    <row r="6847" spans="1:1" x14ac:dyDescent="0.2">
      <c r="A6847">
        <v>22</v>
      </c>
    </row>
    <row r="6848" spans="1:1" x14ac:dyDescent="0.2">
      <c r="A6848">
        <v>28</v>
      </c>
    </row>
    <row r="6849" spans="1:1" x14ac:dyDescent="0.2">
      <c r="A6849">
        <v>38</v>
      </c>
    </row>
    <row r="6850" spans="1:1" x14ac:dyDescent="0.2">
      <c r="A6850">
        <v>29</v>
      </c>
    </row>
    <row r="6851" spans="1:1" x14ac:dyDescent="0.2">
      <c r="A6851">
        <v>43</v>
      </c>
    </row>
    <row r="6852" spans="1:1" x14ac:dyDescent="0.2">
      <c r="A6852">
        <v>27</v>
      </c>
    </row>
    <row r="6853" spans="1:1" x14ac:dyDescent="0.2">
      <c r="A6853">
        <v>27</v>
      </c>
    </row>
    <row r="6854" spans="1:1" x14ac:dyDescent="0.2">
      <c r="A6854">
        <v>58</v>
      </c>
    </row>
    <row r="6855" spans="1:1" x14ac:dyDescent="0.2">
      <c r="A6855">
        <v>45</v>
      </c>
    </row>
    <row r="6856" spans="1:1" x14ac:dyDescent="0.2">
      <c r="A6856">
        <v>31</v>
      </c>
    </row>
    <row r="6857" spans="1:1" x14ac:dyDescent="0.2">
      <c r="A6857">
        <v>53</v>
      </c>
    </row>
    <row r="6858" spans="1:1" x14ac:dyDescent="0.2">
      <c r="A6858">
        <v>28</v>
      </c>
    </row>
    <row r="6859" spans="1:1" x14ac:dyDescent="0.2">
      <c r="A6859">
        <v>58</v>
      </c>
    </row>
    <row r="6860" spans="1:1" x14ac:dyDescent="0.2">
      <c r="A6860">
        <v>22</v>
      </c>
    </row>
    <row r="6861" spans="1:1" x14ac:dyDescent="0.2">
      <c r="A6861">
        <v>21</v>
      </c>
    </row>
    <row r="6862" spans="1:1" x14ac:dyDescent="0.2">
      <c r="A6862">
        <v>38</v>
      </c>
    </row>
    <row r="6863" spans="1:1" x14ac:dyDescent="0.2">
      <c r="A6863">
        <v>31</v>
      </c>
    </row>
    <row r="6864" spans="1:1" x14ac:dyDescent="0.2">
      <c r="A6864">
        <v>33</v>
      </c>
    </row>
    <row r="6865" spans="1:1" x14ac:dyDescent="0.2">
      <c r="A6865">
        <v>26</v>
      </c>
    </row>
    <row r="6866" spans="1:1" x14ac:dyDescent="0.2">
      <c r="A6866">
        <v>59</v>
      </c>
    </row>
    <row r="6867" spans="1:1" x14ac:dyDescent="0.2">
      <c r="A6867">
        <v>23</v>
      </c>
    </row>
    <row r="6868" spans="1:1" x14ac:dyDescent="0.2">
      <c r="A6868">
        <v>68</v>
      </c>
    </row>
    <row r="6869" spans="1:1" x14ac:dyDescent="0.2">
      <c r="A6869">
        <v>38</v>
      </c>
    </row>
    <row r="6870" spans="1:1" x14ac:dyDescent="0.2">
      <c r="A6870">
        <v>36</v>
      </c>
    </row>
    <row r="6871" spans="1:1" x14ac:dyDescent="0.2">
      <c r="A6871">
        <v>32</v>
      </c>
    </row>
    <row r="6872" spans="1:1" x14ac:dyDescent="0.2">
      <c r="A6872">
        <v>23</v>
      </c>
    </row>
    <row r="6873" spans="1:1" x14ac:dyDescent="0.2">
      <c r="A6873">
        <v>57</v>
      </c>
    </row>
    <row r="6874" spans="1:1" x14ac:dyDescent="0.2">
      <c r="A6874">
        <v>34</v>
      </c>
    </row>
    <row r="6875" spans="1:1" x14ac:dyDescent="0.2">
      <c r="A6875">
        <v>19</v>
      </c>
    </row>
    <row r="6876" spans="1:1" x14ac:dyDescent="0.2">
      <c r="A6876">
        <v>22</v>
      </c>
    </row>
    <row r="6877" spans="1:1" x14ac:dyDescent="0.2">
      <c r="A6877">
        <v>38</v>
      </c>
    </row>
    <row r="6878" spans="1:1" x14ac:dyDescent="0.2">
      <c r="A6878">
        <v>35</v>
      </c>
    </row>
    <row r="6879" spans="1:1" x14ac:dyDescent="0.2">
      <c r="A6879">
        <v>47</v>
      </c>
    </row>
    <row r="6880" spans="1:1" x14ac:dyDescent="0.2">
      <c r="A6880">
        <v>39</v>
      </c>
    </row>
    <row r="6881" spans="1:1" x14ac:dyDescent="0.2">
      <c r="A6881">
        <v>31</v>
      </c>
    </row>
    <row r="6882" spans="1:1" x14ac:dyDescent="0.2">
      <c r="A6882">
        <v>35</v>
      </c>
    </row>
    <row r="6883" spans="1:1" x14ac:dyDescent="0.2">
      <c r="A6883">
        <v>29</v>
      </c>
    </row>
    <row r="6884" spans="1:1" x14ac:dyDescent="0.2">
      <c r="A6884">
        <v>54</v>
      </c>
    </row>
    <row r="6885" spans="1:1" x14ac:dyDescent="0.2">
      <c r="A6885">
        <v>29</v>
      </c>
    </row>
    <row r="6886" spans="1:1" x14ac:dyDescent="0.2">
      <c r="A6886">
        <v>28</v>
      </c>
    </row>
    <row r="6887" spans="1:1" x14ac:dyDescent="0.2">
      <c r="A6887">
        <v>51</v>
      </c>
    </row>
    <row r="6888" spans="1:1" x14ac:dyDescent="0.2">
      <c r="A6888">
        <v>44</v>
      </c>
    </row>
    <row r="6889" spans="1:1" x14ac:dyDescent="0.2">
      <c r="A6889">
        <v>36</v>
      </c>
    </row>
    <row r="6890" spans="1:1" x14ac:dyDescent="0.2">
      <c r="A6890">
        <v>35</v>
      </c>
    </row>
    <row r="6891" spans="1:1" x14ac:dyDescent="0.2">
      <c r="A6891">
        <v>51</v>
      </c>
    </row>
    <row r="6892" spans="1:1" x14ac:dyDescent="0.2">
      <c r="A6892">
        <v>43</v>
      </c>
    </row>
    <row r="6893" spans="1:1" x14ac:dyDescent="0.2">
      <c r="A6893">
        <v>20</v>
      </c>
    </row>
    <row r="6894" spans="1:1" x14ac:dyDescent="0.2">
      <c r="A6894">
        <v>25</v>
      </c>
    </row>
    <row r="6895" spans="1:1" x14ac:dyDescent="0.2">
      <c r="A6895">
        <v>29</v>
      </c>
    </row>
    <row r="6896" spans="1:1" x14ac:dyDescent="0.2">
      <c r="A6896">
        <v>35</v>
      </c>
    </row>
    <row r="6897" spans="1:1" x14ac:dyDescent="0.2">
      <c r="A6897">
        <v>31</v>
      </c>
    </row>
    <row r="6898" spans="1:1" x14ac:dyDescent="0.2">
      <c r="A6898">
        <v>20</v>
      </c>
    </row>
    <row r="6899" spans="1:1" x14ac:dyDescent="0.2">
      <c r="A6899">
        <v>62</v>
      </c>
    </row>
    <row r="6900" spans="1:1" x14ac:dyDescent="0.2">
      <c r="A6900">
        <v>39</v>
      </c>
    </row>
    <row r="6901" spans="1:1" x14ac:dyDescent="0.2">
      <c r="A6901">
        <v>30</v>
      </c>
    </row>
    <row r="6902" spans="1:1" x14ac:dyDescent="0.2">
      <c r="A6902">
        <v>23</v>
      </c>
    </row>
    <row r="6903" spans="1:1" x14ac:dyDescent="0.2">
      <c r="A6903">
        <v>45</v>
      </c>
    </row>
    <row r="6904" spans="1:1" x14ac:dyDescent="0.2">
      <c r="A6904">
        <v>43</v>
      </c>
    </row>
    <row r="6905" spans="1:1" x14ac:dyDescent="0.2">
      <c r="A6905">
        <v>23</v>
      </c>
    </row>
    <row r="6906" spans="1:1" x14ac:dyDescent="0.2">
      <c r="A6906">
        <v>52</v>
      </c>
    </row>
    <row r="6907" spans="1:1" x14ac:dyDescent="0.2">
      <c r="A6907">
        <v>37</v>
      </c>
    </row>
    <row r="6908" spans="1:1" x14ac:dyDescent="0.2">
      <c r="A6908">
        <v>29</v>
      </c>
    </row>
    <row r="6909" spans="1:1" x14ac:dyDescent="0.2">
      <c r="A6909">
        <v>30</v>
      </c>
    </row>
    <row r="6910" spans="1:1" x14ac:dyDescent="0.2">
      <c r="A6910">
        <v>21</v>
      </c>
    </row>
    <row r="6911" spans="1:1" x14ac:dyDescent="0.2">
      <c r="A6911">
        <v>33</v>
      </c>
    </row>
    <row r="6912" spans="1:1" x14ac:dyDescent="0.2">
      <c r="A6912">
        <v>20</v>
      </c>
    </row>
    <row r="6913" spans="1:1" x14ac:dyDescent="0.2">
      <c r="A6913">
        <v>61</v>
      </c>
    </row>
    <row r="6914" spans="1:1" x14ac:dyDescent="0.2">
      <c r="A6914">
        <v>26</v>
      </c>
    </row>
    <row r="6915" spans="1:1" x14ac:dyDescent="0.2">
      <c r="A6915">
        <v>44</v>
      </c>
    </row>
    <row r="6916" spans="1:1" x14ac:dyDescent="0.2">
      <c r="A6916">
        <v>30</v>
      </c>
    </row>
    <row r="6917" spans="1:1" x14ac:dyDescent="0.2">
      <c r="A6917">
        <v>23</v>
      </c>
    </row>
    <row r="6918" spans="1:1" x14ac:dyDescent="0.2">
      <c r="A6918">
        <v>45</v>
      </c>
    </row>
    <row r="6919" spans="1:1" x14ac:dyDescent="0.2">
      <c r="A6919">
        <v>43</v>
      </c>
    </row>
    <row r="6920" spans="1:1" x14ac:dyDescent="0.2">
      <c r="A6920">
        <v>27</v>
      </c>
    </row>
    <row r="6921" spans="1:1" x14ac:dyDescent="0.2">
      <c r="A6921">
        <v>38</v>
      </c>
    </row>
    <row r="6922" spans="1:1" x14ac:dyDescent="0.2">
      <c r="A6922">
        <v>42</v>
      </c>
    </row>
    <row r="6923" spans="1:1" x14ac:dyDescent="0.2">
      <c r="A6923">
        <v>27</v>
      </c>
    </row>
    <row r="6924" spans="1:1" x14ac:dyDescent="0.2">
      <c r="A6924">
        <v>31</v>
      </c>
    </row>
    <row r="6925" spans="1:1" x14ac:dyDescent="0.2">
      <c r="A6925">
        <v>23</v>
      </c>
    </row>
    <row r="6926" spans="1:1" x14ac:dyDescent="0.2">
      <c r="A6926">
        <v>25</v>
      </c>
    </row>
    <row r="6927" spans="1:1" x14ac:dyDescent="0.2">
      <c r="A6927">
        <v>31</v>
      </c>
    </row>
    <row r="6928" spans="1:1" x14ac:dyDescent="0.2">
      <c r="A6928">
        <v>43</v>
      </c>
    </row>
    <row r="6929" spans="1:1" x14ac:dyDescent="0.2">
      <c r="A6929">
        <v>53</v>
      </c>
    </row>
    <row r="6930" spans="1:1" x14ac:dyDescent="0.2">
      <c r="A6930">
        <v>39</v>
      </c>
    </row>
    <row r="6931" spans="1:1" x14ac:dyDescent="0.2">
      <c r="A6931">
        <v>48</v>
      </c>
    </row>
    <row r="6932" spans="1:1" x14ac:dyDescent="0.2">
      <c r="A6932">
        <v>31</v>
      </c>
    </row>
    <row r="6933" spans="1:1" x14ac:dyDescent="0.2">
      <c r="A6933">
        <v>22</v>
      </c>
    </row>
    <row r="6934" spans="1:1" x14ac:dyDescent="0.2">
      <c r="A6934">
        <v>44</v>
      </c>
    </row>
    <row r="6935" spans="1:1" x14ac:dyDescent="0.2">
      <c r="A6935">
        <v>33</v>
      </c>
    </row>
    <row r="6936" spans="1:1" x14ac:dyDescent="0.2">
      <c r="A6936">
        <v>21</v>
      </c>
    </row>
    <row r="6937" spans="1:1" x14ac:dyDescent="0.2">
      <c r="A6937">
        <v>23</v>
      </c>
    </row>
    <row r="6938" spans="1:1" x14ac:dyDescent="0.2">
      <c r="A6938">
        <v>29</v>
      </c>
    </row>
    <row r="6939" spans="1:1" x14ac:dyDescent="0.2">
      <c r="A6939">
        <v>66</v>
      </c>
    </row>
    <row r="6940" spans="1:1" x14ac:dyDescent="0.2">
      <c r="A6940">
        <v>62</v>
      </c>
    </row>
    <row r="6941" spans="1:1" x14ac:dyDescent="0.2">
      <c r="A6941">
        <v>32</v>
      </c>
    </row>
    <row r="6942" spans="1:1" x14ac:dyDescent="0.2">
      <c r="A6942">
        <v>56</v>
      </c>
    </row>
    <row r="6943" spans="1:1" x14ac:dyDescent="0.2">
      <c r="A6943">
        <v>29</v>
      </c>
    </row>
    <row r="6944" spans="1:1" x14ac:dyDescent="0.2">
      <c r="A6944">
        <v>24</v>
      </c>
    </row>
    <row r="6945" spans="1:1" x14ac:dyDescent="0.2">
      <c r="A6945">
        <v>44</v>
      </c>
    </row>
    <row r="6946" spans="1:1" x14ac:dyDescent="0.2">
      <c r="A6946">
        <v>54</v>
      </c>
    </row>
    <row r="6947" spans="1:1" x14ac:dyDescent="0.2">
      <c r="A6947">
        <v>22</v>
      </c>
    </row>
    <row r="6948" spans="1:1" x14ac:dyDescent="0.2">
      <c r="A6948">
        <v>28</v>
      </c>
    </row>
    <row r="6949" spans="1:1" x14ac:dyDescent="0.2">
      <c r="A6949">
        <v>30</v>
      </c>
    </row>
    <row r="6950" spans="1:1" x14ac:dyDescent="0.2">
      <c r="A6950">
        <v>32</v>
      </c>
    </row>
    <row r="6951" spans="1:1" x14ac:dyDescent="0.2">
      <c r="A6951">
        <v>51</v>
      </c>
    </row>
    <row r="6952" spans="1:1" x14ac:dyDescent="0.2">
      <c r="A6952">
        <v>33</v>
      </c>
    </row>
    <row r="6953" spans="1:1" x14ac:dyDescent="0.2">
      <c r="A6953">
        <v>21</v>
      </c>
    </row>
    <row r="6954" spans="1:1" x14ac:dyDescent="0.2">
      <c r="A6954">
        <v>48</v>
      </c>
    </row>
    <row r="6955" spans="1:1" x14ac:dyDescent="0.2">
      <c r="A6955">
        <v>28</v>
      </c>
    </row>
    <row r="6956" spans="1:1" x14ac:dyDescent="0.2">
      <c r="A6956">
        <v>21</v>
      </c>
    </row>
    <row r="6957" spans="1:1" x14ac:dyDescent="0.2">
      <c r="A6957">
        <v>26</v>
      </c>
    </row>
    <row r="6958" spans="1:1" x14ac:dyDescent="0.2">
      <c r="A6958">
        <v>27</v>
      </c>
    </row>
    <row r="6959" spans="1:1" x14ac:dyDescent="0.2">
      <c r="A6959">
        <v>20</v>
      </c>
    </row>
    <row r="6960" spans="1:1" x14ac:dyDescent="0.2">
      <c r="A6960">
        <v>28</v>
      </c>
    </row>
    <row r="6961" spans="1:1" x14ac:dyDescent="0.2">
      <c r="A6961">
        <v>31</v>
      </c>
    </row>
    <row r="6962" spans="1:1" x14ac:dyDescent="0.2">
      <c r="A6962">
        <v>33</v>
      </c>
    </row>
    <row r="6963" spans="1:1" x14ac:dyDescent="0.2">
      <c r="A6963">
        <v>40</v>
      </c>
    </row>
    <row r="6964" spans="1:1" x14ac:dyDescent="0.2">
      <c r="A6964">
        <v>49</v>
      </c>
    </row>
    <row r="6965" spans="1:1" x14ac:dyDescent="0.2">
      <c r="A6965">
        <v>44</v>
      </c>
    </row>
    <row r="6966" spans="1:1" x14ac:dyDescent="0.2">
      <c r="A6966">
        <v>41</v>
      </c>
    </row>
    <row r="6967" spans="1:1" x14ac:dyDescent="0.2">
      <c r="A6967">
        <v>49</v>
      </c>
    </row>
    <row r="6968" spans="1:1" x14ac:dyDescent="0.2">
      <c r="A6968">
        <v>20</v>
      </c>
    </row>
    <row r="6969" spans="1:1" x14ac:dyDescent="0.2">
      <c r="A6969">
        <v>31</v>
      </c>
    </row>
    <row r="6970" spans="1:1" x14ac:dyDescent="0.2">
      <c r="A6970">
        <v>50</v>
      </c>
    </row>
    <row r="6971" spans="1:1" x14ac:dyDescent="0.2">
      <c r="A6971">
        <v>23</v>
      </c>
    </row>
    <row r="6972" spans="1:1" x14ac:dyDescent="0.2">
      <c r="A6972">
        <v>25</v>
      </c>
    </row>
    <row r="6973" spans="1:1" x14ac:dyDescent="0.2">
      <c r="A6973">
        <v>33</v>
      </c>
    </row>
    <row r="6974" spans="1:1" x14ac:dyDescent="0.2">
      <c r="A6974">
        <v>32</v>
      </c>
    </row>
    <row r="6975" spans="1:1" x14ac:dyDescent="0.2">
      <c r="A6975">
        <v>56</v>
      </c>
    </row>
    <row r="6976" spans="1:1" x14ac:dyDescent="0.2">
      <c r="A6976">
        <v>23</v>
      </c>
    </row>
    <row r="6977" spans="1:1" x14ac:dyDescent="0.2">
      <c r="A6977">
        <v>26</v>
      </c>
    </row>
    <row r="6978" spans="1:1" x14ac:dyDescent="0.2">
      <c r="A6978">
        <v>45</v>
      </c>
    </row>
    <row r="6979" spans="1:1" x14ac:dyDescent="0.2">
      <c r="A6979">
        <v>41</v>
      </c>
    </row>
    <row r="6980" spans="1:1" x14ac:dyDescent="0.2">
      <c r="A6980">
        <v>28</v>
      </c>
    </row>
    <row r="6981" spans="1:1" x14ac:dyDescent="0.2">
      <c r="A6981">
        <v>28</v>
      </c>
    </row>
    <row r="6982" spans="1:1" x14ac:dyDescent="0.2">
      <c r="A6982">
        <v>39</v>
      </c>
    </row>
    <row r="6983" spans="1:1" x14ac:dyDescent="0.2">
      <c r="A6983">
        <v>59</v>
      </c>
    </row>
    <row r="6984" spans="1:1" x14ac:dyDescent="0.2">
      <c r="A6984">
        <v>52</v>
      </c>
    </row>
    <row r="6985" spans="1:1" x14ac:dyDescent="0.2">
      <c r="A6985">
        <v>24</v>
      </c>
    </row>
    <row r="6986" spans="1:1" x14ac:dyDescent="0.2">
      <c r="A6986">
        <v>22</v>
      </c>
    </row>
    <row r="6987" spans="1:1" x14ac:dyDescent="0.2">
      <c r="A6987">
        <v>36</v>
      </c>
    </row>
    <row r="6988" spans="1:1" x14ac:dyDescent="0.2">
      <c r="A6988">
        <v>40</v>
      </c>
    </row>
    <row r="6989" spans="1:1" x14ac:dyDescent="0.2">
      <c r="A6989">
        <v>54</v>
      </c>
    </row>
    <row r="6990" spans="1:1" x14ac:dyDescent="0.2">
      <c r="A6990">
        <v>32</v>
      </c>
    </row>
    <row r="6991" spans="1:1" x14ac:dyDescent="0.2">
      <c r="A6991">
        <v>54</v>
      </c>
    </row>
    <row r="6992" spans="1:1" x14ac:dyDescent="0.2">
      <c r="A6992">
        <v>30</v>
      </c>
    </row>
    <row r="6993" spans="1:1" x14ac:dyDescent="0.2">
      <c r="A6993">
        <v>35</v>
      </c>
    </row>
    <row r="6994" spans="1:1" x14ac:dyDescent="0.2">
      <c r="A6994">
        <v>43</v>
      </c>
    </row>
    <row r="6995" spans="1:1" x14ac:dyDescent="0.2">
      <c r="A6995">
        <v>26</v>
      </c>
    </row>
    <row r="6996" spans="1:1" x14ac:dyDescent="0.2">
      <c r="A6996">
        <v>55</v>
      </c>
    </row>
    <row r="6997" spans="1:1" x14ac:dyDescent="0.2">
      <c r="A6997">
        <v>21</v>
      </c>
    </row>
    <row r="6998" spans="1:1" x14ac:dyDescent="0.2">
      <c r="A6998">
        <v>25</v>
      </c>
    </row>
    <row r="6999" spans="1:1" x14ac:dyDescent="0.2">
      <c r="A6999">
        <v>26</v>
      </c>
    </row>
    <row r="7000" spans="1:1" x14ac:dyDescent="0.2">
      <c r="A7000">
        <v>22</v>
      </c>
    </row>
    <row r="7001" spans="1:1" x14ac:dyDescent="0.2">
      <c r="A7001">
        <v>52</v>
      </c>
    </row>
    <row r="7002" spans="1:1" x14ac:dyDescent="0.2">
      <c r="A7002">
        <v>32</v>
      </c>
    </row>
    <row r="7003" spans="1:1" x14ac:dyDescent="0.2">
      <c r="A7003">
        <v>19</v>
      </c>
    </row>
    <row r="7004" spans="1:1" x14ac:dyDescent="0.2">
      <c r="A7004">
        <v>61</v>
      </c>
    </row>
    <row r="7005" spans="1:1" x14ac:dyDescent="0.2">
      <c r="A7005">
        <v>24</v>
      </c>
    </row>
    <row r="7006" spans="1:1" x14ac:dyDescent="0.2">
      <c r="A7006">
        <v>32</v>
      </c>
    </row>
    <row r="7007" spans="1:1" x14ac:dyDescent="0.2">
      <c r="A7007">
        <v>26</v>
      </c>
    </row>
    <row r="7008" spans="1:1" x14ac:dyDescent="0.2">
      <c r="A7008">
        <v>34</v>
      </c>
    </row>
    <row r="7009" spans="1:1" x14ac:dyDescent="0.2">
      <c r="A7009">
        <v>45</v>
      </c>
    </row>
    <row r="7010" spans="1:1" x14ac:dyDescent="0.2">
      <c r="A7010">
        <v>22</v>
      </c>
    </row>
    <row r="7011" spans="1:1" x14ac:dyDescent="0.2">
      <c r="A7011">
        <v>54</v>
      </c>
    </row>
    <row r="7012" spans="1:1" x14ac:dyDescent="0.2">
      <c r="A7012">
        <v>51</v>
      </c>
    </row>
    <row r="7013" spans="1:1" x14ac:dyDescent="0.2">
      <c r="A7013">
        <v>28</v>
      </c>
    </row>
    <row r="7014" spans="1:1" x14ac:dyDescent="0.2">
      <c r="A7014">
        <v>22</v>
      </c>
    </row>
    <row r="7015" spans="1:1" x14ac:dyDescent="0.2">
      <c r="A7015">
        <v>26</v>
      </c>
    </row>
    <row r="7016" spans="1:1" x14ac:dyDescent="0.2">
      <c r="A7016">
        <v>23</v>
      </c>
    </row>
    <row r="7017" spans="1:1" x14ac:dyDescent="0.2">
      <c r="A7017">
        <v>22</v>
      </c>
    </row>
    <row r="7018" spans="1:1" x14ac:dyDescent="0.2">
      <c r="A7018">
        <v>24</v>
      </c>
    </row>
    <row r="7019" spans="1:1" x14ac:dyDescent="0.2">
      <c r="A7019">
        <v>26</v>
      </c>
    </row>
    <row r="7020" spans="1:1" x14ac:dyDescent="0.2">
      <c r="A7020">
        <v>26</v>
      </c>
    </row>
    <row r="7021" spans="1:1" x14ac:dyDescent="0.2">
      <c r="A7021">
        <v>30</v>
      </c>
    </row>
    <row r="7022" spans="1:1" x14ac:dyDescent="0.2">
      <c r="A7022">
        <v>38</v>
      </c>
    </row>
    <row r="7023" spans="1:1" x14ac:dyDescent="0.2">
      <c r="A7023">
        <v>25</v>
      </c>
    </row>
    <row r="7024" spans="1:1" x14ac:dyDescent="0.2">
      <c r="A7024">
        <v>25</v>
      </c>
    </row>
    <row r="7025" spans="1:1" x14ac:dyDescent="0.2">
      <c r="A7025">
        <v>28</v>
      </c>
    </row>
    <row r="7026" spans="1:1" x14ac:dyDescent="0.2">
      <c r="A7026">
        <v>32</v>
      </c>
    </row>
    <row r="7027" spans="1:1" x14ac:dyDescent="0.2">
      <c r="A7027">
        <v>35</v>
      </c>
    </row>
    <row r="7028" spans="1:1" x14ac:dyDescent="0.2">
      <c r="A7028">
        <v>49</v>
      </c>
    </row>
    <row r="7029" spans="1:1" x14ac:dyDescent="0.2">
      <c r="A7029">
        <v>36</v>
      </c>
    </row>
    <row r="7030" spans="1:1" x14ac:dyDescent="0.2">
      <c r="A7030">
        <v>33</v>
      </c>
    </row>
    <row r="7031" spans="1:1" x14ac:dyDescent="0.2">
      <c r="A7031">
        <v>30</v>
      </c>
    </row>
    <row r="7032" spans="1:1" x14ac:dyDescent="0.2">
      <c r="A7032">
        <v>23</v>
      </c>
    </row>
    <row r="7033" spans="1:1" x14ac:dyDescent="0.2">
      <c r="A7033">
        <v>58</v>
      </c>
    </row>
    <row r="7034" spans="1:1" x14ac:dyDescent="0.2">
      <c r="A7034">
        <v>22</v>
      </c>
    </row>
    <row r="7035" spans="1:1" x14ac:dyDescent="0.2">
      <c r="A7035">
        <v>28</v>
      </c>
    </row>
    <row r="7036" spans="1:1" x14ac:dyDescent="0.2">
      <c r="A7036">
        <v>25</v>
      </c>
    </row>
    <row r="7037" spans="1:1" x14ac:dyDescent="0.2">
      <c r="A7037">
        <v>28</v>
      </c>
    </row>
    <row r="7038" spans="1:1" x14ac:dyDescent="0.2">
      <c r="A7038">
        <v>26</v>
      </c>
    </row>
    <row r="7039" spans="1:1" x14ac:dyDescent="0.2">
      <c r="A7039">
        <v>28</v>
      </c>
    </row>
    <row r="7040" spans="1:1" x14ac:dyDescent="0.2">
      <c r="A7040">
        <v>36</v>
      </c>
    </row>
    <row r="7041" spans="1:1" x14ac:dyDescent="0.2">
      <c r="A7041">
        <v>23</v>
      </c>
    </row>
    <row r="7042" spans="1:1" x14ac:dyDescent="0.2">
      <c r="A7042">
        <v>22</v>
      </c>
    </row>
    <row r="7043" spans="1:1" x14ac:dyDescent="0.2">
      <c r="A7043">
        <v>25</v>
      </c>
    </row>
    <row r="7044" spans="1:1" x14ac:dyDescent="0.2">
      <c r="A7044">
        <v>26</v>
      </c>
    </row>
    <row r="7045" spans="1:1" x14ac:dyDescent="0.2">
      <c r="A7045">
        <v>25</v>
      </c>
    </row>
    <row r="7046" spans="1:1" x14ac:dyDescent="0.2">
      <c r="A7046">
        <v>26</v>
      </c>
    </row>
    <row r="7047" spans="1:1" x14ac:dyDescent="0.2">
      <c r="A7047">
        <v>27</v>
      </c>
    </row>
    <row r="7048" spans="1:1" x14ac:dyDescent="0.2">
      <c r="A7048">
        <v>40</v>
      </c>
    </row>
    <row r="7049" spans="1:1" x14ac:dyDescent="0.2">
      <c r="A7049">
        <v>28</v>
      </c>
    </row>
    <row r="7050" spans="1:1" x14ac:dyDescent="0.2">
      <c r="A7050">
        <v>38</v>
      </c>
    </row>
    <row r="7051" spans="1:1" x14ac:dyDescent="0.2">
      <c r="A7051">
        <v>40</v>
      </c>
    </row>
    <row r="7052" spans="1:1" x14ac:dyDescent="0.2">
      <c r="A7052">
        <v>56</v>
      </c>
    </row>
    <row r="7053" spans="1:1" x14ac:dyDescent="0.2">
      <c r="A7053">
        <v>51</v>
      </c>
    </row>
    <row r="7054" spans="1:1" x14ac:dyDescent="0.2">
      <c r="A7054">
        <v>36</v>
      </c>
    </row>
    <row r="7055" spans="1:1" x14ac:dyDescent="0.2">
      <c r="A7055">
        <v>51</v>
      </c>
    </row>
    <row r="7056" spans="1:1" x14ac:dyDescent="0.2">
      <c r="A7056">
        <v>25</v>
      </c>
    </row>
    <row r="7057" spans="1:1" x14ac:dyDescent="0.2">
      <c r="A7057">
        <v>22</v>
      </c>
    </row>
    <row r="7058" spans="1:1" x14ac:dyDescent="0.2">
      <c r="A7058">
        <v>25</v>
      </c>
    </row>
    <row r="7059" spans="1:1" x14ac:dyDescent="0.2">
      <c r="A7059">
        <v>22</v>
      </c>
    </row>
    <row r="7060" spans="1:1" x14ac:dyDescent="0.2">
      <c r="A7060">
        <v>43</v>
      </c>
    </row>
    <row r="7061" spans="1:1" x14ac:dyDescent="0.2">
      <c r="A7061">
        <v>35</v>
      </c>
    </row>
    <row r="7062" spans="1:1" x14ac:dyDescent="0.2">
      <c r="A7062">
        <v>24</v>
      </c>
    </row>
    <row r="7063" spans="1:1" x14ac:dyDescent="0.2">
      <c r="A7063">
        <v>39</v>
      </c>
    </row>
    <row r="7064" spans="1:1" x14ac:dyDescent="0.2">
      <c r="A7064">
        <v>66</v>
      </c>
    </row>
    <row r="7065" spans="1:1" x14ac:dyDescent="0.2">
      <c r="A7065">
        <v>27</v>
      </c>
    </row>
    <row r="7066" spans="1:1" x14ac:dyDescent="0.2">
      <c r="A7066">
        <v>33</v>
      </c>
    </row>
    <row r="7067" spans="1:1" x14ac:dyDescent="0.2">
      <c r="A7067">
        <v>30</v>
      </c>
    </row>
    <row r="7068" spans="1:1" x14ac:dyDescent="0.2">
      <c r="A7068">
        <v>22</v>
      </c>
    </row>
    <row r="7069" spans="1:1" x14ac:dyDescent="0.2">
      <c r="A7069">
        <v>43</v>
      </c>
    </row>
    <row r="7070" spans="1:1" x14ac:dyDescent="0.2">
      <c r="A7070">
        <v>30</v>
      </c>
    </row>
    <row r="7071" spans="1:1" x14ac:dyDescent="0.2">
      <c r="A7071">
        <v>22</v>
      </c>
    </row>
    <row r="7072" spans="1:1" x14ac:dyDescent="0.2">
      <c r="A7072">
        <v>28</v>
      </c>
    </row>
    <row r="7073" spans="1:1" x14ac:dyDescent="0.2">
      <c r="A7073">
        <v>55</v>
      </c>
    </row>
    <row r="7074" spans="1:1" x14ac:dyDescent="0.2">
      <c r="A7074">
        <v>31</v>
      </c>
    </row>
    <row r="7075" spans="1:1" x14ac:dyDescent="0.2">
      <c r="A7075">
        <v>23</v>
      </c>
    </row>
    <row r="7076" spans="1:1" x14ac:dyDescent="0.2">
      <c r="A7076">
        <v>26</v>
      </c>
    </row>
    <row r="7077" spans="1:1" x14ac:dyDescent="0.2">
      <c r="A7077">
        <v>27</v>
      </c>
    </row>
    <row r="7078" spans="1:1" x14ac:dyDescent="0.2">
      <c r="A7078">
        <v>31</v>
      </c>
    </row>
    <row r="7079" spans="1:1" x14ac:dyDescent="0.2">
      <c r="A7079">
        <v>61</v>
      </c>
    </row>
    <row r="7080" spans="1:1" x14ac:dyDescent="0.2">
      <c r="A7080">
        <v>25</v>
      </c>
    </row>
    <row r="7081" spans="1:1" x14ac:dyDescent="0.2">
      <c r="A7081">
        <v>52</v>
      </c>
    </row>
    <row r="7082" spans="1:1" x14ac:dyDescent="0.2">
      <c r="A7082">
        <v>20</v>
      </c>
    </row>
    <row r="7083" spans="1:1" x14ac:dyDescent="0.2">
      <c r="A7083">
        <v>35</v>
      </c>
    </row>
    <row r="7084" spans="1:1" x14ac:dyDescent="0.2">
      <c r="A7084">
        <v>58</v>
      </c>
    </row>
    <row r="7085" spans="1:1" x14ac:dyDescent="0.2">
      <c r="A7085">
        <v>24</v>
      </c>
    </row>
    <row r="7086" spans="1:1" x14ac:dyDescent="0.2">
      <c r="A7086">
        <v>49</v>
      </c>
    </row>
    <row r="7087" spans="1:1" x14ac:dyDescent="0.2">
      <c r="A7087">
        <v>50</v>
      </c>
    </row>
    <row r="7088" spans="1:1" x14ac:dyDescent="0.2">
      <c r="A7088">
        <v>57</v>
      </c>
    </row>
    <row r="7089" spans="1:1" x14ac:dyDescent="0.2">
      <c r="A7089">
        <v>40</v>
      </c>
    </row>
    <row r="7090" spans="1:1" x14ac:dyDescent="0.2">
      <c r="A7090">
        <v>31</v>
      </c>
    </row>
    <row r="7091" spans="1:1" x14ac:dyDescent="0.2">
      <c r="A7091">
        <v>19</v>
      </c>
    </row>
    <row r="7092" spans="1:1" x14ac:dyDescent="0.2">
      <c r="A7092">
        <v>23</v>
      </c>
    </row>
    <row r="7093" spans="1:1" x14ac:dyDescent="0.2">
      <c r="A7093">
        <v>38</v>
      </c>
    </row>
    <row r="7094" spans="1:1" x14ac:dyDescent="0.2">
      <c r="A7094">
        <v>22</v>
      </c>
    </row>
    <row r="7095" spans="1:1" x14ac:dyDescent="0.2">
      <c r="A7095">
        <v>53</v>
      </c>
    </row>
    <row r="7096" spans="1:1" x14ac:dyDescent="0.2">
      <c r="A7096">
        <v>26</v>
      </c>
    </row>
    <row r="7097" spans="1:1" x14ac:dyDescent="0.2">
      <c r="A7097">
        <v>22</v>
      </c>
    </row>
    <row r="7098" spans="1:1" x14ac:dyDescent="0.2">
      <c r="A7098">
        <v>25</v>
      </c>
    </row>
    <row r="7099" spans="1:1" x14ac:dyDescent="0.2">
      <c r="A7099">
        <v>20</v>
      </c>
    </row>
    <row r="7100" spans="1:1" x14ac:dyDescent="0.2">
      <c r="A7100">
        <v>34</v>
      </c>
    </row>
    <row r="7101" spans="1:1" x14ac:dyDescent="0.2">
      <c r="A7101">
        <v>25</v>
      </c>
    </row>
    <row r="7102" spans="1:1" x14ac:dyDescent="0.2">
      <c r="A7102">
        <v>24</v>
      </c>
    </row>
    <row r="7103" spans="1:1" x14ac:dyDescent="0.2">
      <c r="A7103">
        <v>29</v>
      </c>
    </row>
    <row r="7104" spans="1:1" x14ac:dyDescent="0.2">
      <c r="A7104">
        <v>24</v>
      </c>
    </row>
    <row r="7105" spans="1:1" x14ac:dyDescent="0.2">
      <c r="A7105">
        <v>49</v>
      </c>
    </row>
    <row r="7106" spans="1:1" x14ac:dyDescent="0.2">
      <c r="A7106">
        <v>27</v>
      </c>
    </row>
    <row r="7107" spans="1:1" x14ac:dyDescent="0.2">
      <c r="A7107">
        <v>23</v>
      </c>
    </row>
    <row r="7108" spans="1:1" x14ac:dyDescent="0.2">
      <c r="A7108">
        <v>28</v>
      </c>
    </row>
    <row r="7109" spans="1:1" x14ac:dyDescent="0.2">
      <c r="A7109">
        <v>33</v>
      </c>
    </row>
    <row r="7110" spans="1:1" x14ac:dyDescent="0.2">
      <c r="A7110">
        <v>55</v>
      </c>
    </row>
    <row r="7111" spans="1:1" x14ac:dyDescent="0.2">
      <c r="A7111">
        <v>25</v>
      </c>
    </row>
    <row r="7112" spans="1:1" x14ac:dyDescent="0.2">
      <c r="A7112">
        <v>47</v>
      </c>
    </row>
    <row r="7113" spans="1:1" x14ac:dyDescent="0.2">
      <c r="A7113">
        <v>55</v>
      </c>
    </row>
    <row r="7114" spans="1:1" x14ac:dyDescent="0.2">
      <c r="A7114">
        <v>33</v>
      </c>
    </row>
    <row r="7115" spans="1:1" x14ac:dyDescent="0.2">
      <c r="A7115">
        <v>22</v>
      </c>
    </row>
    <row r="7116" spans="1:1" x14ac:dyDescent="0.2">
      <c r="A7116">
        <v>51</v>
      </c>
    </row>
    <row r="7117" spans="1:1" x14ac:dyDescent="0.2">
      <c r="A7117">
        <v>32</v>
      </c>
    </row>
    <row r="7118" spans="1:1" x14ac:dyDescent="0.2">
      <c r="A7118">
        <v>55</v>
      </c>
    </row>
    <row r="7119" spans="1:1" x14ac:dyDescent="0.2">
      <c r="A7119">
        <v>55</v>
      </c>
    </row>
    <row r="7120" spans="1:1" x14ac:dyDescent="0.2">
      <c r="A7120">
        <v>23</v>
      </c>
    </row>
    <row r="7121" spans="1:1" x14ac:dyDescent="0.2">
      <c r="A7121">
        <v>54</v>
      </c>
    </row>
    <row r="7122" spans="1:1" x14ac:dyDescent="0.2">
      <c r="A7122">
        <v>40</v>
      </c>
    </row>
    <row r="7123" spans="1:1" x14ac:dyDescent="0.2">
      <c r="A7123">
        <v>39</v>
      </c>
    </row>
    <row r="7124" spans="1:1" x14ac:dyDescent="0.2">
      <c r="A7124">
        <v>27</v>
      </c>
    </row>
    <row r="7125" spans="1:1" x14ac:dyDescent="0.2">
      <c r="A7125">
        <v>36</v>
      </c>
    </row>
    <row r="7126" spans="1:1" x14ac:dyDescent="0.2">
      <c r="A7126">
        <v>29</v>
      </c>
    </row>
    <row r="7127" spans="1:1" x14ac:dyDescent="0.2">
      <c r="A7127">
        <v>45</v>
      </c>
    </row>
    <row r="7128" spans="1:1" x14ac:dyDescent="0.2">
      <c r="A7128">
        <v>25</v>
      </c>
    </row>
    <row r="7129" spans="1:1" x14ac:dyDescent="0.2">
      <c r="A7129">
        <v>34</v>
      </c>
    </row>
    <row r="7130" spans="1:1" x14ac:dyDescent="0.2">
      <c r="A7130">
        <v>34</v>
      </c>
    </row>
    <row r="7131" spans="1:1" x14ac:dyDescent="0.2">
      <c r="A7131">
        <v>40</v>
      </c>
    </row>
    <row r="7132" spans="1:1" x14ac:dyDescent="0.2">
      <c r="A7132">
        <v>38</v>
      </c>
    </row>
    <row r="7133" spans="1:1" x14ac:dyDescent="0.2">
      <c r="A7133">
        <v>60</v>
      </c>
    </row>
    <row r="7134" spans="1:1" x14ac:dyDescent="0.2">
      <c r="A7134">
        <v>27</v>
      </c>
    </row>
    <row r="7135" spans="1:1" x14ac:dyDescent="0.2">
      <c r="A7135">
        <v>60</v>
      </c>
    </row>
    <row r="7136" spans="1:1" x14ac:dyDescent="0.2">
      <c r="A7136">
        <v>57</v>
      </c>
    </row>
    <row r="7137" spans="1:1" x14ac:dyDescent="0.2">
      <c r="A7137">
        <v>26</v>
      </c>
    </row>
    <row r="7138" spans="1:1" x14ac:dyDescent="0.2">
      <c r="A7138">
        <v>26</v>
      </c>
    </row>
    <row r="7139" spans="1:1" x14ac:dyDescent="0.2">
      <c r="A7139">
        <v>21</v>
      </c>
    </row>
    <row r="7140" spans="1:1" x14ac:dyDescent="0.2">
      <c r="A7140">
        <v>37</v>
      </c>
    </row>
    <row r="7141" spans="1:1" x14ac:dyDescent="0.2">
      <c r="A7141">
        <v>42</v>
      </c>
    </row>
    <row r="7142" spans="1:1" x14ac:dyDescent="0.2">
      <c r="A7142">
        <v>41</v>
      </c>
    </row>
    <row r="7143" spans="1:1" x14ac:dyDescent="0.2">
      <c r="A7143">
        <v>33</v>
      </c>
    </row>
    <row r="7144" spans="1:1" x14ac:dyDescent="0.2">
      <c r="A7144">
        <v>57</v>
      </c>
    </row>
    <row r="7145" spans="1:1" x14ac:dyDescent="0.2">
      <c r="A7145">
        <v>34</v>
      </c>
    </row>
    <row r="7146" spans="1:1" x14ac:dyDescent="0.2">
      <c r="A7146">
        <v>29</v>
      </c>
    </row>
    <row r="7147" spans="1:1" x14ac:dyDescent="0.2">
      <c r="A7147">
        <v>51</v>
      </c>
    </row>
    <row r="7148" spans="1:1" x14ac:dyDescent="0.2">
      <c r="A7148">
        <v>37</v>
      </c>
    </row>
    <row r="7149" spans="1:1" x14ac:dyDescent="0.2">
      <c r="A7149">
        <v>45</v>
      </c>
    </row>
    <row r="7150" spans="1:1" x14ac:dyDescent="0.2">
      <c r="A7150">
        <v>22</v>
      </c>
    </row>
    <row r="7151" spans="1:1" x14ac:dyDescent="0.2">
      <c r="A7151">
        <v>22</v>
      </c>
    </row>
    <row r="7152" spans="1:1" x14ac:dyDescent="0.2">
      <c r="A7152">
        <v>42</v>
      </c>
    </row>
    <row r="7153" spans="1:1" x14ac:dyDescent="0.2">
      <c r="A7153">
        <v>22</v>
      </c>
    </row>
    <row r="7154" spans="1:1" x14ac:dyDescent="0.2">
      <c r="A7154">
        <v>21</v>
      </c>
    </row>
    <row r="7155" spans="1:1" x14ac:dyDescent="0.2">
      <c r="A7155">
        <v>56</v>
      </c>
    </row>
    <row r="7156" spans="1:1" x14ac:dyDescent="0.2">
      <c r="A7156">
        <v>26</v>
      </c>
    </row>
    <row r="7157" spans="1:1" x14ac:dyDescent="0.2">
      <c r="A7157">
        <v>48</v>
      </c>
    </row>
    <row r="7158" spans="1:1" x14ac:dyDescent="0.2">
      <c r="A7158">
        <v>27</v>
      </c>
    </row>
    <row r="7159" spans="1:1" x14ac:dyDescent="0.2">
      <c r="A7159">
        <v>27</v>
      </c>
    </row>
    <row r="7160" spans="1:1" x14ac:dyDescent="0.2">
      <c r="A7160">
        <v>34</v>
      </c>
    </row>
    <row r="7161" spans="1:1" x14ac:dyDescent="0.2">
      <c r="A7161">
        <v>23</v>
      </c>
    </row>
    <row r="7162" spans="1:1" x14ac:dyDescent="0.2">
      <c r="A7162">
        <v>46</v>
      </c>
    </row>
    <row r="7163" spans="1:1" x14ac:dyDescent="0.2">
      <c r="A7163">
        <v>47</v>
      </c>
    </row>
    <row r="7164" spans="1:1" x14ac:dyDescent="0.2">
      <c r="A7164">
        <v>33</v>
      </c>
    </row>
    <row r="7165" spans="1:1" x14ac:dyDescent="0.2">
      <c r="A7165">
        <v>58</v>
      </c>
    </row>
    <row r="7166" spans="1:1" x14ac:dyDescent="0.2">
      <c r="A7166">
        <v>27</v>
      </c>
    </row>
    <row r="7167" spans="1:1" x14ac:dyDescent="0.2">
      <c r="A7167">
        <v>33</v>
      </c>
    </row>
    <row r="7168" spans="1:1" x14ac:dyDescent="0.2">
      <c r="A7168">
        <v>40</v>
      </c>
    </row>
    <row r="7169" spans="1:1" x14ac:dyDescent="0.2">
      <c r="A7169">
        <v>37</v>
      </c>
    </row>
    <row r="7170" spans="1:1" x14ac:dyDescent="0.2">
      <c r="A7170">
        <v>32</v>
      </c>
    </row>
    <row r="7171" spans="1:1" x14ac:dyDescent="0.2">
      <c r="A7171">
        <v>22</v>
      </c>
    </row>
    <row r="7172" spans="1:1" x14ac:dyDescent="0.2">
      <c r="A7172">
        <v>39</v>
      </c>
    </row>
    <row r="7173" spans="1:1" x14ac:dyDescent="0.2">
      <c r="A7173">
        <v>20</v>
      </c>
    </row>
    <row r="7174" spans="1:1" x14ac:dyDescent="0.2">
      <c r="A7174">
        <v>30</v>
      </c>
    </row>
    <row r="7175" spans="1:1" x14ac:dyDescent="0.2">
      <c r="A7175">
        <v>50</v>
      </c>
    </row>
    <row r="7176" spans="1:1" x14ac:dyDescent="0.2">
      <c r="A7176">
        <v>23</v>
      </c>
    </row>
    <row r="7177" spans="1:1" x14ac:dyDescent="0.2">
      <c r="A7177">
        <v>35</v>
      </c>
    </row>
    <row r="7178" spans="1:1" x14ac:dyDescent="0.2">
      <c r="A7178">
        <v>22</v>
      </c>
    </row>
    <row r="7179" spans="1:1" x14ac:dyDescent="0.2">
      <c r="A7179">
        <v>43</v>
      </c>
    </row>
    <row r="7180" spans="1:1" x14ac:dyDescent="0.2">
      <c r="A7180">
        <v>67</v>
      </c>
    </row>
    <row r="7181" spans="1:1" x14ac:dyDescent="0.2">
      <c r="A7181">
        <v>37</v>
      </c>
    </row>
    <row r="7182" spans="1:1" x14ac:dyDescent="0.2">
      <c r="A7182">
        <v>20</v>
      </c>
    </row>
    <row r="7183" spans="1:1" x14ac:dyDescent="0.2">
      <c r="A7183">
        <v>19</v>
      </c>
    </row>
    <row r="7184" spans="1:1" x14ac:dyDescent="0.2">
      <c r="A7184">
        <v>38</v>
      </c>
    </row>
    <row r="7185" spans="1:1" x14ac:dyDescent="0.2">
      <c r="A7185">
        <v>26</v>
      </c>
    </row>
    <row r="7186" spans="1:1" x14ac:dyDescent="0.2">
      <c r="A7186">
        <v>60</v>
      </c>
    </row>
    <row r="7187" spans="1:1" x14ac:dyDescent="0.2">
      <c r="A7187">
        <v>39</v>
      </c>
    </row>
    <row r="7188" spans="1:1" x14ac:dyDescent="0.2">
      <c r="A7188">
        <v>36</v>
      </c>
    </row>
    <row r="7189" spans="1:1" x14ac:dyDescent="0.2">
      <c r="A7189">
        <v>25</v>
      </c>
    </row>
    <row r="7190" spans="1:1" x14ac:dyDescent="0.2">
      <c r="A7190">
        <v>21</v>
      </c>
    </row>
    <row r="7191" spans="1:1" x14ac:dyDescent="0.2">
      <c r="A7191">
        <v>28</v>
      </c>
    </row>
    <row r="7192" spans="1:1" x14ac:dyDescent="0.2">
      <c r="A7192">
        <v>22</v>
      </c>
    </row>
    <row r="7193" spans="1:1" x14ac:dyDescent="0.2">
      <c r="A7193">
        <v>70</v>
      </c>
    </row>
    <row r="7194" spans="1:1" x14ac:dyDescent="0.2">
      <c r="A7194">
        <v>56</v>
      </c>
    </row>
    <row r="7195" spans="1:1" x14ac:dyDescent="0.2">
      <c r="A7195">
        <v>25</v>
      </c>
    </row>
    <row r="7196" spans="1:1" x14ac:dyDescent="0.2">
      <c r="A7196">
        <v>23</v>
      </c>
    </row>
    <row r="7197" spans="1:1" x14ac:dyDescent="0.2">
      <c r="A7197">
        <v>53</v>
      </c>
    </row>
    <row r="7198" spans="1:1" x14ac:dyDescent="0.2">
      <c r="A7198">
        <v>37</v>
      </c>
    </row>
    <row r="7199" spans="1:1" x14ac:dyDescent="0.2">
      <c r="A7199">
        <v>21</v>
      </c>
    </row>
    <row r="7200" spans="1:1" x14ac:dyDescent="0.2">
      <c r="A7200">
        <v>28</v>
      </c>
    </row>
    <row r="7201" spans="1:1" x14ac:dyDescent="0.2">
      <c r="A7201">
        <v>21</v>
      </c>
    </row>
    <row r="7202" spans="1:1" x14ac:dyDescent="0.2">
      <c r="A7202">
        <v>32</v>
      </c>
    </row>
    <row r="7203" spans="1:1" x14ac:dyDescent="0.2">
      <c r="A7203">
        <v>32</v>
      </c>
    </row>
    <row r="7204" spans="1:1" x14ac:dyDescent="0.2">
      <c r="A7204">
        <v>56</v>
      </c>
    </row>
    <row r="7205" spans="1:1" x14ac:dyDescent="0.2">
      <c r="A7205">
        <v>30</v>
      </c>
    </row>
    <row r="7206" spans="1:1" x14ac:dyDescent="0.2">
      <c r="A7206">
        <v>27</v>
      </c>
    </row>
    <row r="7207" spans="1:1" x14ac:dyDescent="0.2">
      <c r="A7207">
        <v>37</v>
      </c>
    </row>
    <row r="7208" spans="1:1" x14ac:dyDescent="0.2">
      <c r="A7208">
        <v>27</v>
      </c>
    </row>
    <row r="7209" spans="1:1" x14ac:dyDescent="0.2">
      <c r="A7209">
        <v>22</v>
      </c>
    </row>
    <row r="7210" spans="1:1" x14ac:dyDescent="0.2">
      <c r="A7210">
        <v>43</v>
      </c>
    </row>
    <row r="7211" spans="1:1" x14ac:dyDescent="0.2">
      <c r="A7211">
        <v>27</v>
      </c>
    </row>
    <row r="7212" spans="1:1" x14ac:dyDescent="0.2">
      <c r="A7212">
        <v>41</v>
      </c>
    </row>
    <row r="7213" spans="1:1" x14ac:dyDescent="0.2">
      <c r="A7213">
        <v>26</v>
      </c>
    </row>
    <row r="7214" spans="1:1" x14ac:dyDescent="0.2">
      <c r="A7214">
        <v>37</v>
      </c>
    </row>
    <row r="7215" spans="1:1" x14ac:dyDescent="0.2">
      <c r="A7215">
        <v>30</v>
      </c>
    </row>
    <row r="7216" spans="1:1" x14ac:dyDescent="0.2">
      <c r="A7216">
        <v>52</v>
      </c>
    </row>
    <row r="7217" spans="1:1" x14ac:dyDescent="0.2">
      <c r="A7217">
        <v>32</v>
      </c>
    </row>
    <row r="7218" spans="1:1" x14ac:dyDescent="0.2">
      <c r="A7218">
        <v>26</v>
      </c>
    </row>
    <row r="7219" spans="1:1" x14ac:dyDescent="0.2">
      <c r="A7219">
        <v>31</v>
      </c>
    </row>
    <row r="7220" spans="1:1" x14ac:dyDescent="0.2">
      <c r="A7220">
        <v>32</v>
      </c>
    </row>
    <row r="7221" spans="1:1" x14ac:dyDescent="0.2">
      <c r="A7221">
        <v>43</v>
      </c>
    </row>
    <row r="7222" spans="1:1" x14ac:dyDescent="0.2">
      <c r="A7222">
        <v>59</v>
      </c>
    </row>
    <row r="7223" spans="1:1" x14ac:dyDescent="0.2">
      <c r="A7223">
        <v>34</v>
      </c>
    </row>
    <row r="7224" spans="1:1" x14ac:dyDescent="0.2">
      <c r="A7224">
        <v>46</v>
      </c>
    </row>
    <row r="7225" spans="1:1" x14ac:dyDescent="0.2">
      <c r="A7225">
        <v>24</v>
      </c>
    </row>
    <row r="7226" spans="1:1" x14ac:dyDescent="0.2">
      <c r="A7226">
        <v>32</v>
      </c>
    </row>
    <row r="7227" spans="1:1" x14ac:dyDescent="0.2">
      <c r="A7227">
        <v>43</v>
      </c>
    </row>
    <row r="7228" spans="1:1" x14ac:dyDescent="0.2">
      <c r="A7228">
        <v>50</v>
      </c>
    </row>
    <row r="7229" spans="1:1" x14ac:dyDescent="0.2">
      <c r="A7229">
        <v>30</v>
      </c>
    </row>
    <row r="7230" spans="1:1" x14ac:dyDescent="0.2">
      <c r="A7230">
        <v>36</v>
      </c>
    </row>
    <row r="7231" spans="1:1" x14ac:dyDescent="0.2">
      <c r="A7231">
        <v>44</v>
      </c>
    </row>
    <row r="7232" spans="1:1" x14ac:dyDescent="0.2">
      <c r="A7232">
        <v>37</v>
      </c>
    </row>
    <row r="7233" spans="1:1" x14ac:dyDescent="0.2">
      <c r="A7233">
        <v>25</v>
      </c>
    </row>
    <row r="7234" spans="1:1" x14ac:dyDescent="0.2">
      <c r="A7234">
        <v>31</v>
      </c>
    </row>
    <row r="7235" spans="1:1" x14ac:dyDescent="0.2">
      <c r="A7235">
        <v>37</v>
      </c>
    </row>
    <row r="7236" spans="1:1" x14ac:dyDescent="0.2">
      <c r="A7236">
        <v>21</v>
      </c>
    </row>
    <row r="7237" spans="1:1" x14ac:dyDescent="0.2">
      <c r="A7237">
        <v>75</v>
      </c>
    </row>
    <row r="7238" spans="1:1" x14ac:dyDescent="0.2">
      <c r="A7238">
        <v>40</v>
      </c>
    </row>
    <row r="7239" spans="1:1" x14ac:dyDescent="0.2">
      <c r="A7239">
        <v>53</v>
      </c>
    </row>
    <row r="7240" spans="1:1" x14ac:dyDescent="0.2">
      <c r="A7240">
        <v>31</v>
      </c>
    </row>
    <row r="7241" spans="1:1" x14ac:dyDescent="0.2">
      <c r="A7241">
        <v>33</v>
      </c>
    </row>
    <row r="7242" spans="1:1" x14ac:dyDescent="0.2">
      <c r="A7242">
        <v>23</v>
      </c>
    </row>
    <row r="7243" spans="1:1" x14ac:dyDescent="0.2">
      <c r="A7243">
        <v>22</v>
      </c>
    </row>
    <row r="7244" spans="1:1" x14ac:dyDescent="0.2">
      <c r="A7244">
        <v>27</v>
      </c>
    </row>
    <row r="7245" spans="1:1" x14ac:dyDescent="0.2">
      <c r="A7245">
        <v>27</v>
      </c>
    </row>
    <row r="7246" spans="1:1" x14ac:dyDescent="0.2">
      <c r="A7246">
        <v>25</v>
      </c>
    </row>
    <row r="7247" spans="1:1" x14ac:dyDescent="0.2">
      <c r="A7247">
        <v>24</v>
      </c>
    </row>
    <row r="7248" spans="1:1" x14ac:dyDescent="0.2">
      <c r="A7248">
        <v>24</v>
      </c>
    </row>
    <row r="7249" spans="1:1" x14ac:dyDescent="0.2">
      <c r="A7249">
        <v>52</v>
      </c>
    </row>
    <row r="7250" spans="1:1" x14ac:dyDescent="0.2">
      <c r="A7250">
        <v>26</v>
      </c>
    </row>
    <row r="7251" spans="1:1" x14ac:dyDescent="0.2">
      <c r="A7251">
        <v>56</v>
      </c>
    </row>
    <row r="7252" spans="1:1" x14ac:dyDescent="0.2">
      <c r="A7252">
        <v>35</v>
      </c>
    </row>
    <row r="7253" spans="1:1" x14ac:dyDescent="0.2">
      <c r="A7253">
        <v>26</v>
      </c>
    </row>
    <row r="7254" spans="1:1" x14ac:dyDescent="0.2">
      <c r="A7254">
        <v>26</v>
      </c>
    </row>
    <row r="7255" spans="1:1" x14ac:dyDescent="0.2">
      <c r="A7255">
        <v>20</v>
      </c>
    </row>
    <row r="7256" spans="1:1" x14ac:dyDescent="0.2">
      <c r="A7256">
        <v>27</v>
      </c>
    </row>
    <row r="7257" spans="1:1" x14ac:dyDescent="0.2">
      <c r="A7257">
        <v>40</v>
      </c>
    </row>
    <row r="7258" spans="1:1" x14ac:dyDescent="0.2">
      <c r="A7258">
        <v>24</v>
      </c>
    </row>
    <row r="7259" spans="1:1" x14ac:dyDescent="0.2">
      <c r="A7259">
        <v>26</v>
      </c>
    </row>
    <row r="7260" spans="1:1" x14ac:dyDescent="0.2">
      <c r="A7260">
        <v>26</v>
      </c>
    </row>
    <row r="7261" spans="1:1" x14ac:dyDescent="0.2">
      <c r="A7261">
        <v>54</v>
      </c>
    </row>
    <row r="7262" spans="1:1" x14ac:dyDescent="0.2">
      <c r="A7262">
        <v>39</v>
      </c>
    </row>
    <row r="7263" spans="1:1" x14ac:dyDescent="0.2">
      <c r="A7263">
        <v>36</v>
      </c>
    </row>
    <row r="7264" spans="1:1" x14ac:dyDescent="0.2">
      <c r="A7264">
        <v>65</v>
      </c>
    </row>
    <row r="7265" spans="1:1" x14ac:dyDescent="0.2">
      <c r="A7265">
        <v>33</v>
      </c>
    </row>
    <row r="7266" spans="1:1" x14ac:dyDescent="0.2">
      <c r="A7266">
        <v>64</v>
      </c>
    </row>
    <row r="7267" spans="1:1" x14ac:dyDescent="0.2">
      <c r="A7267">
        <v>24</v>
      </c>
    </row>
    <row r="7268" spans="1:1" x14ac:dyDescent="0.2">
      <c r="A7268">
        <v>29</v>
      </c>
    </row>
    <row r="7269" spans="1:1" x14ac:dyDescent="0.2">
      <c r="A7269">
        <v>35</v>
      </c>
    </row>
    <row r="7270" spans="1:1" x14ac:dyDescent="0.2">
      <c r="A7270">
        <v>57</v>
      </c>
    </row>
    <row r="7271" spans="1:1" x14ac:dyDescent="0.2">
      <c r="A7271">
        <v>27</v>
      </c>
    </row>
    <row r="7272" spans="1:1" x14ac:dyDescent="0.2">
      <c r="A7272">
        <v>46</v>
      </c>
    </row>
    <row r="7273" spans="1:1" x14ac:dyDescent="0.2">
      <c r="A7273">
        <v>56</v>
      </c>
    </row>
    <row r="7274" spans="1:1" x14ac:dyDescent="0.2">
      <c r="A7274">
        <v>39</v>
      </c>
    </row>
    <row r="7275" spans="1:1" x14ac:dyDescent="0.2">
      <c r="A7275">
        <v>31</v>
      </c>
    </row>
    <row r="7276" spans="1:1" x14ac:dyDescent="0.2">
      <c r="A7276">
        <v>39</v>
      </c>
    </row>
    <row r="7277" spans="1:1" x14ac:dyDescent="0.2">
      <c r="A7277">
        <v>68</v>
      </c>
    </row>
    <row r="7278" spans="1:1" x14ac:dyDescent="0.2">
      <c r="A7278">
        <v>25</v>
      </c>
    </row>
    <row r="7279" spans="1:1" x14ac:dyDescent="0.2">
      <c r="A7279">
        <v>22</v>
      </c>
    </row>
    <row r="7280" spans="1:1" x14ac:dyDescent="0.2">
      <c r="A7280">
        <v>28</v>
      </c>
    </row>
    <row r="7281" spans="1:1" x14ac:dyDescent="0.2">
      <c r="A7281">
        <v>39</v>
      </c>
    </row>
    <row r="7282" spans="1:1" x14ac:dyDescent="0.2">
      <c r="A7282">
        <v>38</v>
      </c>
    </row>
    <row r="7283" spans="1:1" x14ac:dyDescent="0.2">
      <c r="A7283">
        <v>31</v>
      </c>
    </row>
    <row r="7284" spans="1:1" x14ac:dyDescent="0.2">
      <c r="A7284">
        <v>25</v>
      </c>
    </row>
    <row r="7285" spans="1:1" x14ac:dyDescent="0.2">
      <c r="A7285">
        <v>25</v>
      </c>
    </row>
    <row r="7286" spans="1:1" x14ac:dyDescent="0.2">
      <c r="A7286">
        <v>21</v>
      </c>
    </row>
    <row r="7287" spans="1:1" x14ac:dyDescent="0.2">
      <c r="A7287">
        <v>31</v>
      </c>
    </row>
    <row r="7288" spans="1:1" x14ac:dyDescent="0.2">
      <c r="A7288">
        <v>35</v>
      </c>
    </row>
    <row r="7289" spans="1:1" x14ac:dyDescent="0.2">
      <c r="A7289">
        <v>33</v>
      </c>
    </row>
    <row r="7290" spans="1:1" x14ac:dyDescent="0.2">
      <c r="A7290">
        <v>26</v>
      </c>
    </row>
    <row r="7291" spans="1:1" x14ac:dyDescent="0.2">
      <c r="A7291">
        <v>30</v>
      </c>
    </row>
    <row r="7292" spans="1:1" x14ac:dyDescent="0.2">
      <c r="A7292">
        <v>31</v>
      </c>
    </row>
    <row r="7293" spans="1:1" x14ac:dyDescent="0.2">
      <c r="A7293">
        <v>35</v>
      </c>
    </row>
    <row r="7294" spans="1:1" x14ac:dyDescent="0.2">
      <c r="A7294">
        <v>34</v>
      </c>
    </row>
    <row r="7295" spans="1:1" x14ac:dyDescent="0.2">
      <c r="A7295">
        <v>41</v>
      </c>
    </row>
    <row r="7296" spans="1:1" x14ac:dyDescent="0.2">
      <c r="A7296">
        <v>25</v>
      </c>
    </row>
    <row r="7297" spans="1:1" x14ac:dyDescent="0.2">
      <c r="A7297">
        <v>57</v>
      </c>
    </row>
    <row r="7298" spans="1:1" x14ac:dyDescent="0.2">
      <c r="A7298">
        <v>32</v>
      </c>
    </row>
    <row r="7299" spans="1:1" x14ac:dyDescent="0.2">
      <c r="A7299">
        <v>42</v>
      </c>
    </row>
    <row r="7300" spans="1:1" x14ac:dyDescent="0.2">
      <c r="A7300">
        <v>26</v>
      </c>
    </row>
    <row r="7301" spans="1:1" x14ac:dyDescent="0.2">
      <c r="A7301">
        <v>24</v>
      </c>
    </row>
    <row r="7302" spans="1:1" x14ac:dyDescent="0.2">
      <c r="A7302">
        <v>36</v>
      </c>
    </row>
    <row r="7303" spans="1:1" x14ac:dyDescent="0.2">
      <c r="A7303">
        <v>41</v>
      </c>
    </row>
    <row r="7304" spans="1:1" x14ac:dyDescent="0.2">
      <c r="A7304">
        <v>28</v>
      </c>
    </row>
    <row r="7305" spans="1:1" x14ac:dyDescent="0.2">
      <c r="A7305">
        <v>27</v>
      </c>
    </row>
    <row r="7306" spans="1:1" x14ac:dyDescent="0.2">
      <c r="A7306">
        <v>58</v>
      </c>
    </row>
    <row r="7307" spans="1:1" x14ac:dyDescent="0.2">
      <c r="A7307">
        <v>22</v>
      </c>
    </row>
    <row r="7308" spans="1:1" x14ac:dyDescent="0.2">
      <c r="A7308">
        <v>29</v>
      </c>
    </row>
    <row r="7309" spans="1:1" x14ac:dyDescent="0.2">
      <c r="A7309">
        <v>45</v>
      </c>
    </row>
    <row r="7310" spans="1:1" x14ac:dyDescent="0.2">
      <c r="A7310">
        <v>36</v>
      </c>
    </row>
    <row r="7311" spans="1:1" x14ac:dyDescent="0.2">
      <c r="A7311">
        <v>34</v>
      </c>
    </row>
    <row r="7312" spans="1:1" x14ac:dyDescent="0.2">
      <c r="A7312">
        <v>50</v>
      </c>
    </row>
    <row r="7313" spans="1:1" x14ac:dyDescent="0.2">
      <c r="A7313">
        <v>25</v>
      </c>
    </row>
    <row r="7314" spans="1:1" x14ac:dyDescent="0.2">
      <c r="A7314">
        <v>26</v>
      </c>
    </row>
    <row r="7315" spans="1:1" x14ac:dyDescent="0.2">
      <c r="A7315">
        <v>34</v>
      </c>
    </row>
    <row r="7316" spans="1:1" x14ac:dyDescent="0.2">
      <c r="A7316">
        <v>24</v>
      </c>
    </row>
    <row r="7317" spans="1:1" x14ac:dyDescent="0.2">
      <c r="A7317">
        <v>39</v>
      </c>
    </row>
    <row r="7318" spans="1:1" x14ac:dyDescent="0.2">
      <c r="A7318">
        <v>27</v>
      </c>
    </row>
    <row r="7319" spans="1:1" x14ac:dyDescent="0.2">
      <c r="A7319">
        <v>25</v>
      </c>
    </row>
    <row r="7320" spans="1:1" x14ac:dyDescent="0.2">
      <c r="A7320">
        <v>30</v>
      </c>
    </row>
    <row r="7321" spans="1:1" x14ac:dyDescent="0.2">
      <c r="A7321">
        <v>22</v>
      </c>
    </row>
    <row r="7322" spans="1:1" x14ac:dyDescent="0.2">
      <c r="A7322">
        <v>27</v>
      </c>
    </row>
    <row r="7323" spans="1:1" x14ac:dyDescent="0.2">
      <c r="A7323">
        <v>20</v>
      </c>
    </row>
    <row r="7324" spans="1:1" x14ac:dyDescent="0.2">
      <c r="A7324">
        <v>41</v>
      </c>
    </row>
    <row r="7325" spans="1:1" x14ac:dyDescent="0.2">
      <c r="A7325">
        <v>30</v>
      </c>
    </row>
    <row r="7326" spans="1:1" x14ac:dyDescent="0.2">
      <c r="A7326">
        <v>26</v>
      </c>
    </row>
    <row r="7327" spans="1:1" x14ac:dyDescent="0.2">
      <c r="A7327">
        <v>24</v>
      </c>
    </row>
    <row r="7328" spans="1:1" x14ac:dyDescent="0.2">
      <c r="A7328">
        <v>39</v>
      </c>
    </row>
    <row r="7329" spans="1:1" x14ac:dyDescent="0.2">
      <c r="A7329">
        <v>32</v>
      </c>
    </row>
    <row r="7330" spans="1:1" x14ac:dyDescent="0.2">
      <c r="A7330">
        <v>45</v>
      </c>
    </row>
    <row r="7331" spans="1:1" x14ac:dyDescent="0.2">
      <c r="A7331">
        <v>32</v>
      </c>
    </row>
    <row r="7332" spans="1:1" x14ac:dyDescent="0.2">
      <c r="A7332">
        <v>29</v>
      </c>
    </row>
    <row r="7333" spans="1:1" x14ac:dyDescent="0.2">
      <c r="A7333">
        <v>37</v>
      </c>
    </row>
    <row r="7334" spans="1:1" x14ac:dyDescent="0.2">
      <c r="A7334">
        <v>57</v>
      </c>
    </row>
    <row r="7335" spans="1:1" x14ac:dyDescent="0.2">
      <c r="A7335">
        <v>26</v>
      </c>
    </row>
    <row r="7336" spans="1:1" x14ac:dyDescent="0.2">
      <c r="A7336">
        <v>24</v>
      </c>
    </row>
    <row r="7337" spans="1:1" x14ac:dyDescent="0.2">
      <c r="A7337">
        <v>30</v>
      </c>
    </row>
    <row r="7338" spans="1:1" x14ac:dyDescent="0.2">
      <c r="A7338">
        <v>30</v>
      </c>
    </row>
    <row r="7339" spans="1:1" x14ac:dyDescent="0.2">
      <c r="A7339">
        <v>20</v>
      </c>
    </row>
    <row r="7340" spans="1:1" x14ac:dyDescent="0.2">
      <c r="A7340">
        <v>25</v>
      </c>
    </row>
    <row r="7341" spans="1:1" x14ac:dyDescent="0.2">
      <c r="A7341">
        <v>31</v>
      </c>
    </row>
    <row r="7342" spans="1:1" x14ac:dyDescent="0.2">
      <c r="A7342">
        <v>25</v>
      </c>
    </row>
    <row r="7343" spans="1:1" x14ac:dyDescent="0.2">
      <c r="A7343">
        <v>41</v>
      </c>
    </row>
    <row r="7344" spans="1:1" x14ac:dyDescent="0.2">
      <c r="A7344">
        <v>25</v>
      </c>
    </row>
    <row r="7345" spans="1:1" x14ac:dyDescent="0.2">
      <c r="A7345">
        <v>25</v>
      </c>
    </row>
    <row r="7346" spans="1:1" x14ac:dyDescent="0.2">
      <c r="A7346">
        <v>22</v>
      </c>
    </row>
    <row r="7347" spans="1:1" x14ac:dyDescent="0.2">
      <c r="A7347">
        <v>33</v>
      </c>
    </row>
    <row r="7348" spans="1:1" x14ac:dyDescent="0.2">
      <c r="A7348">
        <v>25</v>
      </c>
    </row>
    <row r="7349" spans="1:1" x14ac:dyDescent="0.2">
      <c r="A7349">
        <v>38</v>
      </c>
    </row>
    <row r="7350" spans="1:1" x14ac:dyDescent="0.2">
      <c r="A7350">
        <v>55</v>
      </c>
    </row>
    <row r="7351" spans="1:1" x14ac:dyDescent="0.2">
      <c r="A7351">
        <v>34</v>
      </c>
    </row>
    <row r="7352" spans="1:1" x14ac:dyDescent="0.2">
      <c r="A7352">
        <v>40</v>
      </c>
    </row>
    <row r="7353" spans="1:1" x14ac:dyDescent="0.2">
      <c r="A7353">
        <v>50</v>
      </c>
    </row>
    <row r="7354" spans="1:1" x14ac:dyDescent="0.2">
      <c r="A7354">
        <v>37</v>
      </c>
    </row>
    <row r="7355" spans="1:1" x14ac:dyDescent="0.2">
      <c r="A7355">
        <v>49</v>
      </c>
    </row>
    <row r="7356" spans="1:1" x14ac:dyDescent="0.2">
      <c r="A7356">
        <v>35</v>
      </c>
    </row>
    <row r="7357" spans="1:1" x14ac:dyDescent="0.2">
      <c r="A7357">
        <v>21</v>
      </c>
    </row>
    <row r="7358" spans="1:1" x14ac:dyDescent="0.2">
      <c r="A7358">
        <v>34</v>
      </c>
    </row>
    <row r="7359" spans="1:1" x14ac:dyDescent="0.2">
      <c r="A7359">
        <v>25</v>
      </c>
    </row>
    <row r="7360" spans="1:1" x14ac:dyDescent="0.2">
      <c r="A7360">
        <v>21</v>
      </c>
    </row>
    <row r="7361" spans="1:1" x14ac:dyDescent="0.2">
      <c r="A7361">
        <v>24</v>
      </c>
    </row>
    <row r="7362" spans="1:1" x14ac:dyDescent="0.2">
      <c r="A7362">
        <v>45</v>
      </c>
    </row>
    <row r="7363" spans="1:1" x14ac:dyDescent="0.2">
      <c r="A7363">
        <v>24</v>
      </c>
    </row>
    <row r="7364" spans="1:1" x14ac:dyDescent="0.2">
      <c r="A7364">
        <v>52</v>
      </c>
    </row>
    <row r="7365" spans="1:1" x14ac:dyDescent="0.2">
      <c r="A7365">
        <v>29</v>
      </c>
    </row>
    <row r="7366" spans="1:1" x14ac:dyDescent="0.2">
      <c r="A7366">
        <v>28</v>
      </c>
    </row>
    <row r="7367" spans="1:1" x14ac:dyDescent="0.2">
      <c r="A7367">
        <v>52</v>
      </c>
    </row>
    <row r="7368" spans="1:1" x14ac:dyDescent="0.2">
      <c r="A7368">
        <v>46</v>
      </c>
    </row>
    <row r="7369" spans="1:1" x14ac:dyDescent="0.2">
      <c r="A7369">
        <v>34</v>
      </c>
    </row>
    <row r="7370" spans="1:1" x14ac:dyDescent="0.2">
      <c r="A7370">
        <v>34</v>
      </c>
    </row>
    <row r="7371" spans="1:1" x14ac:dyDescent="0.2">
      <c r="A7371">
        <v>57</v>
      </c>
    </row>
    <row r="7372" spans="1:1" x14ac:dyDescent="0.2">
      <c r="A7372">
        <v>25</v>
      </c>
    </row>
    <row r="7373" spans="1:1" x14ac:dyDescent="0.2">
      <c r="A7373">
        <v>47</v>
      </c>
    </row>
    <row r="7374" spans="1:1" x14ac:dyDescent="0.2">
      <c r="A7374">
        <v>40</v>
      </c>
    </row>
    <row r="7375" spans="1:1" x14ac:dyDescent="0.2">
      <c r="A7375">
        <v>25</v>
      </c>
    </row>
    <row r="7376" spans="1:1" x14ac:dyDescent="0.2">
      <c r="A7376">
        <v>22</v>
      </c>
    </row>
    <row r="7377" spans="1:1" x14ac:dyDescent="0.2">
      <c r="A7377">
        <v>24</v>
      </c>
    </row>
    <row r="7378" spans="1:1" x14ac:dyDescent="0.2">
      <c r="A7378">
        <v>29</v>
      </c>
    </row>
    <row r="7379" spans="1:1" x14ac:dyDescent="0.2">
      <c r="A7379">
        <v>50</v>
      </c>
    </row>
    <row r="7380" spans="1:1" x14ac:dyDescent="0.2">
      <c r="A7380">
        <v>47</v>
      </c>
    </row>
    <row r="7381" spans="1:1" x14ac:dyDescent="0.2">
      <c r="A7381">
        <v>37</v>
      </c>
    </row>
    <row r="7382" spans="1:1" x14ac:dyDescent="0.2">
      <c r="A7382">
        <v>43</v>
      </c>
    </row>
    <row r="7383" spans="1:1" x14ac:dyDescent="0.2">
      <c r="A7383">
        <v>26</v>
      </c>
    </row>
    <row r="7384" spans="1:1" x14ac:dyDescent="0.2">
      <c r="A7384">
        <v>24</v>
      </c>
    </row>
    <row r="7385" spans="1:1" x14ac:dyDescent="0.2">
      <c r="A7385">
        <v>23</v>
      </c>
    </row>
    <row r="7386" spans="1:1" x14ac:dyDescent="0.2">
      <c r="A7386">
        <v>56</v>
      </c>
    </row>
    <row r="7387" spans="1:1" x14ac:dyDescent="0.2">
      <c r="A7387">
        <v>23</v>
      </c>
    </row>
    <row r="7388" spans="1:1" x14ac:dyDescent="0.2">
      <c r="A7388">
        <v>43</v>
      </c>
    </row>
    <row r="7389" spans="1:1" x14ac:dyDescent="0.2">
      <c r="A7389">
        <v>32</v>
      </c>
    </row>
    <row r="7390" spans="1:1" x14ac:dyDescent="0.2">
      <c r="A7390">
        <v>36</v>
      </c>
    </row>
    <row r="7391" spans="1:1" x14ac:dyDescent="0.2">
      <c r="A7391">
        <v>51</v>
      </c>
    </row>
    <row r="7392" spans="1:1" x14ac:dyDescent="0.2">
      <c r="A7392">
        <v>21</v>
      </c>
    </row>
    <row r="7393" spans="1:1" x14ac:dyDescent="0.2">
      <c r="A7393">
        <v>51</v>
      </c>
    </row>
    <row r="7394" spans="1:1" x14ac:dyDescent="0.2">
      <c r="A7394">
        <v>20</v>
      </c>
    </row>
    <row r="7395" spans="1:1" x14ac:dyDescent="0.2">
      <c r="A7395">
        <v>39</v>
      </c>
    </row>
    <row r="7396" spans="1:1" x14ac:dyDescent="0.2">
      <c r="A7396">
        <v>42</v>
      </c>
    </row>
    <row r="7397" spans="1:1" x14ac:dyDescent="0.2">
      <c r="A7397">
        <v>58</v>
      </c>
    </row>
    <row r="7398" spans="1:1" x14ac:dyDescent="0.2">
      <c r="A7398">
        <v>22</v>
      </c>
    </row>
    <row r="7399" spans="1:1" x14ac:dyDescent="0.2">
      <c r="A7399">
        <v>48</v>
      </c>
    </row>
    <row r="7400" spans="1:1" x14ac:dyDescent="0.2">
      <c r="A7400">
        <v>28</v>
      </c>
    </row>
    <row r="7401" spans="1:1" x14ac:dyDescent="0.2">
      <c r="A7401">
        <v>30</v>
      </c>
    </row>
    <row r="7402" spans="1:1" x14ac:dyDescent="0.2">
      <c r="A7402">
        <v>45</v>
      </c>
    </row>
    <row r="7403" spans="1:1" x14ac:dyDescent="0.2">
      <c r="A7403">
        <v>28</v>
      </c>
    </row>
    <row r="7404" spans="1:1" x14ac:dyDescent="0.2">
      <c r="A7404">
        <v>29</v>
      </c>
    </row>
    <row r="7405" spans="1:1" x14ac:dyDescent="0.2">
      <c r="A7405">
        <v>36</v>
      </c>
    </row>
    <row r="7406" spans="1:1" x14ac:dyDescent="0.2">
      <c r="A7406">
        <v>24</v>
      </c>
    </row>
    <row r="7407" spans="1:1" x14ac:dyDescent="0.2">
      <c r="A7407">
        <v>22</v>
      </c>
    </row>
    <row r="7408" spans="1:1" x14ac:dyDescent="0.2">
      <c r="A7408">
        <v>32</v>
      </c>
    </row>
    <row r="7409" spans="1:1" x14ac:dyDescent="0.2">
      <c r="A7409">
        <v>63</v>
      </c>
    </row>
    <row r="7410" spans="1:1" x14ac:dyDescent="0.2">
      <c r="A7410">
        <v>27</v>
      </c>
    </row>
    <row r="7411" spans="1:1" x14ac:dyDescent="0.2">
      <c r="A7411">
        <v>50</v>
      </c>
    </row>
    <row r="7412" spans="1:1" x14ac:dyDescent="0.2">
      <c r="A7412">
        <v>30</v>
      </c>
    </row>
    <row r="7413" spans="1:1" x14ac:dyDescent="0.2">
      <c r="A7413">
        <v>28</v>
      </c>
    </row>
    <row r="7414" spans="1:1" x14ac:dyDescent="0.2">
      <c r="A7414">
        <v>21</v>
      </c>
    </row>
    <row r="7415" spans="1:1" x14ac:dyDescent="0.2">
      <c r="A7415">
        <v>21</v>
      </c>
    </row>
    <row r="7416" spans="1:1" x14ac:dyDescent="0.2">
      <c r="A7416">
        <v>56</v>
      </c>
    </row>
    <row r="7417" spans="1:1" x14ac:dyDescent="0.2">
      <c r="A7417">
        <v>26</v>
      </c>
    </row>
    <row r="7418" spans="1:1" x14ac:dyDescent="0.2">
      <c r="A7418">
        <v>51</v>
      </c>
    </row>
    <row r="7419" spans="1:1" x14ac:dyDescent="0.2">
      <c r="A7419">
        <v>49</v>
      </c>
    </row>
    <row r="7420" spans="1:1" x14ac:dyDescent="0.2">
      <c r="A7420">
        <v>21</v>
      </c>
    </row>
    <row r="7421" spans="1:1" x14ac:dyDescent="0.2">
      <c r="A7421">
        <v>29</v>
      </c>
    </row>
    <row r="7422" spans="1:1" x14ac:dyDescent="0.2">
      <c r="A7422">
        <v>43</v>
      </c>
    </row>
    <row r="7423" spans="1:1" x14ac:dyDescent="0.2">
      <c r="A7423">
        <v>22</v>
      </c>
    </row>
    <row r="7424" spans="1:1" x14ac:dyDescent="0.2">
      <c r="A7424">
        <v>52</v>
      </c>
    </row>
    <row r="7425" spans="1:1" x14ac:dyDescent="0.2">
      <c r="A7425">
        <v>36</v>
      </c>
    </row>
    <row r="7426" spans="1:1" x14ac:dyDescent="0.2">
      <c r="A7426">
        <v>24</v>
      </c>
    </row>
    <row r="7427" spans="1:1" x14ac:dyDescent="0.2">
      <c r="A7427">
        <v>26</v>
      </c>
    </row>
    <row r="7428" spans="1:1" x14ac:dyDescent="0.2">
      <c r="A7428">
        <v>27</v>
      </c>
    </row>
    <row r="7429" spans="1:1" x14ac:dyDescent="0.2">
      <c r="A7429">
        <v>68</v>
      </c>
    </row>
    <row r="7430" spans="1:1" x14ac:dyDescent="0.2">
      <c r="A7430">
        <v>19</v>
      </c>
    </row>
    <row r="7431" spans="1:1" x14ac:dyDescent="0.2">
      <c r="A7431">
        <v>33</v>
      </c>
    </row>
    <row r="7432" spans="1:1" x14ac:dyDescent="0.2">
      <c r="A7432">
        <v>22</v>
      </c>
    </row>
    <row r="7433" spans="1:1" x14ac:dyDescent="0.2">
      <c r="A7433">
        <v>26</v>
      </c>
    </row>
    <row r="7434" spans="1:1" x14ac:dyDescent="0.2">
      <c r="A7434">
        <v>30</v>
      </c>
    </row>
    <row r="7435" spans="1:1" x14ac:dyDescent="0.2">
      <c r="A7435">
        <v>24</v>
      </c>
    </row>
    <row r="7436" spans="1:1" x14ac:dyDescent="0.2">
      <c r="A7436">
        <v>29</v>
      </c>
    </row>
    <row r="7437" spans="1:1" x14ac:dyDescent="0.2">
      <c r="A7437">
        <v>34</v>
      </c>
    </row>
    <row r="7438" spans="1:1" x14ac:dyDescent="0.2">
      <c r="A7438">
        <v>29</v>
      </c>
    </row>
    <row r="7439" spans="1:1" x14ac:dyDescent="0.2">
      <c r="A7439">
        <v>51</v>
      </c>
    </row>
    <row r="7440" spans="1:1" x14ac:dyDescent="0.2">
      <c r="A7440">
        <v>38</v>
      </c>
    </row>
    <row r="7441" spans="1:1" x14ac:dyDescent="0.2">
      <c r="A7441">
        <v>34</v>
      </c>
    </row>
    <row r="7442" spans="1:1" x14ac:dyDescent="0.2">
      <c r="A7442">
        <v>23</v>
      </c>
    </row>
    <row r="7443" spans="1:1" x14ac:dyDescent="0.2">
      <c r="A7443">
        <v>26</v>
      </c>
    </row>
    <row r="7444" spans="1:1" x14ac:dyDescent="0.2">
      <c r="A7444">
        <v>29</v>
      </c>
    </row>
    <row r="7445" spans="1:1" x14ac:dyDescent="0.2">
      <c r="A7445">
        <v>24</v>
      </c>
    </row>
    <row r="7446" spans="1:1" x14ac:dyDescent="0.2">
      <c r="A7446">
        <v>31</v>
      </c>
    </row>
    <row r="7447" spans="1:1" x14ac:dyDescent="0.2">
      <c r="A7447">
        <v>50</v>
      </c>
    </row>
    <row r="7448" spans="1:1" x14ac:dyDescent="0.2">
      <c r="A7448">
        <v>24</v>
      </c>
    </row>
    <row r="7449" spans="1:1" x14ac:dyDescent="0.2">
      <c r="A7449">
        <v>31</v>
      </c>
    </row>
    <row r="7450" spans="1:1" x14ac:dyDescent="0.2">
      <c r="A7450">
        <v>36</v>
      </c>
    </row>
    <row r="7451" spans="1:1" x14ac:dyDescent="0.2">
      <c r="A7451">
        <v>32</v>
      </c>
    </row>
    <row r="7452" spans="1:1" x14ac:dyDescent="0.2">
      <c r="A7452">
        <v>63</v>
      </c>
    </row>
    <row r="7453" spans="1:1" x14ac:dyDescent="0.2">
      <c r="A7453">
        <v>22</v>
      </c>
    </row>
    <row r="7454" spans="1:1" x14ac:dyDescent="0.2">
      <c r="A7454">
        <v>26</v>
      </c>
    </row>
    <row r="7455" spans="1:1" x14ac:dyDescent="0.2">
      <c r="A7455">
        <v>42</v>
      </c>
    </row>
    <row r="7456" spans="1:1" x14ac:dyDescent="0.2">
      <c r="A7456">
        <v>22</v>
      </c>
    </row>
    <row r="7457" spans="1:1" x14ac:dyDescent="0.2">
      <c r="A7457">
        <v>21</v>
      </c>
    </row>
    <row r="7458" spans="1:1" x14ac:dyDescent="0.2">
      <c r="A7458">
        <v>26</v>
      </c>
    </row>
    <row r="7459" spans="1:1" x14ac:dyDescent="0.2">
      <c r="A7459">
        <v>28</v>
      </c>
    </row>
    <row r="7460" spans="1:1" x14ac:dyDescent="0.2">
      <c r="A7460">
        <v>26</v>
      </c>
    </row>
    <row r="7461" spans="1:1" x14ac:dyDescent="0.2">
      <c r="A7461">
        <v>30</v>
      </c>
    </row>
    <row r="7462" spans="1:1" x14ac:dyDescent="0.2">
      <c r="A7462">
        <v>27</v>
      </c>
    </row>
    <row r="7463" spans="1:1" x14ac:dyDescent="0.2">
      <c r="A7463">
        <v>53</v>
      </c>
    </row>
    <row r="7464" spans="1:1" x14ac:dyDescent="0.2">
      <c r="A7464">
        <v>58</v>
      </c>
    </row>
    <row r="7465" spans="1:1" x14ac:dyDescent="0.2">
      <c r="A7465">
        <v>23</v>
      </c>
    </row>
    <row r="7466" spans="1:1" x14ac:dyDescent="0.2">
      <c r="A7466">
        <v>22</v>
      </c>
    </row>
    <row r="7467" spans="1:1" x14ac:dyDescent="0.2">
      <c r="A7467">
        <v>27</v>
      </c>
    </row>
    <row r="7468" spans="1:1" x14ac:dyDescent="0.2">
      <c r="A7468">
        <v>21</v>
      </c>
    </row>
    <row r="7469" spans="1:1" x14ac:dyDescent="0.2">
      <c r="A7469">
        <v>42</v>
      </c>
    </row>
    <row r="7470" spans="1:1" x14ac:dyDescent="0.2">
      <c r="A7470">
        <v>31</v>
      </c>
    </row>
    <row r="7471" spans="1:1" x14ac:dyDescent="0.2">
      <c r="A7471">
        <v>33</v>
      </c>
    </row>
    <row r="7472" spans="1:1" x14ac:dyDescent="0.2">
      <c r="A7472">
        <v>21</v>
      </c>
    </row>
    <row r="7473" spans="1:1" x14ac:dyDescent="0.2">
      <c r="A7473">
        <v>80</v>
      </c>
    </row>
    <row r="7474" spans="1:1" x14ac:dyDescent="0.2">
      <c r="A7474">
        <v>20</v>
      </c>
    </row>
    <row r="7475" spans="1:1" x14ac:dyDescent="0.2">
      <c r="A7475">
        <v>33</v>
      </c>
    </row>
    <row r="7476" spans="1:1" x14ac:dyDescent="0.2">
      <c r="A7476">
        <v>58</v>
      </c>
    </row>
    <row r="7477" spans="1:1" x14ac:dyDescent="0.2">
      <c r="A7477">
        <v>68</v>
      </c>
    </row>
    <row r="7478" spans="1:1" x14ac:dyDescent="0.2">
      <c r="A7478">
        <v>23</v>
      </c>
    </row>
    <row r="7479" spans="1:1" x14ac:dyDescent="0.2">
      <c r="A7479">
        <v>36</v>
      </c>
    </row>
    <row r="7480" spans="1:1" x14ac:dyDescent="0.2">
      <c r="A7480">
        <v>24</v>
      </c>
    </row>
    <row r="7481" spans="1:1" x14ac:dyDescent="0.2">
      <c r="A7481">
        <v>41</v>
      </c>
    </row>
    <row r="7482" spans="1:1" x14ac:dyDescent="0.2">
      <c r="A7482">
        <v>21</v>
      </c>
    </row>
    <row r="7483" spans="1:1" x14ac:dyDescent="0.2">
      <c r="A7483">
        <v>26</v>
      </c>
    </row>
    <row r="7484" spans="1:1" x14ac:dyDescent="0.2">
      <c r="A7484">
        <v>45</v>
      </c>
    </row>
    <row r="7485" spans="1:1" x14ac:dyDescent="0.2">
      <c r="A7485">
        <v>30</v>
      </c>
    </row>
    <row r="7486" spans="1:1" x14ac:dyDescent="0.2">
      <c r="A7486">
        <v>39</v>
      </c>
    </row>
    <row r="7487" spans="1:1" x14ac:dyDescent="0.2">
      <c r="A7487">
        <v>26</v>
      </c>
    </row>
    <row r="7488" spans="1:1" x14ac:dyDescent="0.2">
      <c r="A7488">
        <v>36</v>
      </c>
    </row>
    <row r="7489" spans="1:1" x14ac:dyDescent="0.2">
      <c r="A7489">
        <v>21</v>
      </c>
    </row>
    <row r="7490" spans="1:1" x14ac:dyDescent="0.2">
      <c r="A7490">
        <v>22</v>
      </c>
    </row>
    <row r="7491" spans="1:1" x14ac:dyDescent="0.2">
      <c r="A7491">
        <v>31</v>
      </c>
    </row>
    <row r="7492" spans="1:1" x14ac:dyDescent="0.2">
      <c r="A7492">
        <v>20</v>
      </c>
    </row>
    <row r="7493" spans="1:1" x14ac:dyDescent="0.2">
      <c r="A7493">
        <v>31</v>
      </c>
    </row>
    <row r="7494" spans="1:1" x14ac:dyDescent="0.2">
      <c r="A7494">
        <v>20</v>
      </c>
    </row>
    <row r="7495" spans="1:1" x14ac:dyDescent="0.2">
      <c r="A7495">
        <v>23</v>
      </c>
    </row>
    <row r="7496" spans="1:1" x14ac:dyDescent="0.2">
      <c r="A7496">
        <v>49</v>
      </c>
    </row>
    <row r="7497" spans="1:1" x14ac:dyDescent="0.2">
      <c r="A7497">
        <v>24</v>
      </c>
    </row>
    <row r="7498" spans="1:1" x14ac:dyDescent="0.2">
      <c r="A7498">
        <v>20</v>
      </c>
    </row>
    <row r="7499" spans="1:1" x14ac:dyDescent="0.2">
      <c r="A7499">
        <v>24</v>
      </c>
    </row>
    <row r="7500" spans="1:1" x14ac:dyDescent="0.2">
      <c r="A7500">
        <v>44</v>
      </c>
    </row>
    <row r="7501" spans="1:1" x14ac:dyDescent="0.2">
      <c r="A7501">
        <v>25</v>
      </c>
    </row>
    <row r="7502" spans="1:1" x14ac:dyDescent="0.2">
      <c r="A7502">
        <v>27</v>
      </c>
    </row>
    <row r="7503" spans="1:1" x14ac:dyDescent="0.2">
      <c r="A7503">
        <v>41</v>
      </c>
    </row>
    <row r="7504" spans="1:1" x14ac:dyDescent="0.2">
      <c r="A7504">
        <v>25</v>
      </c>
    </row>
    <row r="7505" spans="1:1" x14ac:dyDescent="0.2">
      <c r="A7505">
        <v>47</v>
      </c>
    </row>
    <row r="7506" spans="1:1" x14ac:dyDescent="0.2">
      <c r="A7506">
        <v>48</v>
      </c>
    </row>
    <row r="7507" spans="1:1" x14ac:dyDescent="0.2">
      <c r="A7507">
        <v>29</v>
      </c>
    </row>
    <row r="7508" spans="1:1" x14ac:dyDescent="0.2">
      <c r="A7508">
        <v>53</v>
      </c>
    </row>
    <row r="7509" spans="1:1" x14ac:dyDescent="0.2">
      <c r="A7509">
        <v>44</v>
      </c>
    </row>
    <row r="7510" spans="1:1" x14ac:dyDescent="0.2">
      <c r="A7510">
        <v>21</v>
      </c>
    </row>
    <row r="7511" spans="1:1" x14ac:dyDescent="0.2">
      <c r="A7511">
        <v>33</v>
      </c>
    </row>
    <row r="7512" spans="1:1" x14ac:dyDescent="0.2">
      <c r="A7512">
        <v>20</v>
      </c>
    </row>
    <row r="7513" spans="1:1" x14ac:dyDescent="0.2">
      <c r="A7513">
        <v>22</v>
      </c>
    </row>
    <row r="7514" spans="1:1" x14ac:dyDescent="0.2">
      <c r="A7514">
        <v>21</v>
      </c>
    </row>
    <row r="7515" spans="1:1" x14ac:dyDescent="0.2">
      <c r="A7515">
        <v>44</v>
      </c>
    </row>
    <row r="7516" spans="1:1" x14ac:dyDescent="0.2">
      <c r="A7516">
        <v>23</v>
      </c>
    </row>
    <row r="7517" spans="1:1" x14ac:dyDescent="0.2">
      <c r="A7517">
        <v>35</v>
      </c>
    </row>
    <row r="7518" spans="1:1" x14ac:dyDescent="0.2">
      <c r="A7518">
        <v>41</v>
      </c>
    </row>
    <row r="7519" spans="1:1" x14ac:dyDescent="0.2">
      <c r="A7519">
        <v>26</v>
      </c>
    </row>
    <row r="7520" spans="1:1" x14ac:dyDescent="0.2">
      <c r="A7520">
        <v>30</v>
      </c>
    </row>
    <row r="7521" spans="1:1" x14ac:dyDescent="0.2">
      <c r="A7521">
        <v>23</v>
      </c>
    </row>
    <row r="7522" spans="1:1" x14ac:dyDescent="0.2">
      <c r="A7522">
        <v>25</v>
      </c>
    </row>
    <row r="7523" spans="1:1" x14ac:dyDescent="0.2">
      <c r="A7523">
        <v>36</v>
      </c>
    </row>
    <row r="7524" spans="1:1" x14ac:dyDescent="0.2">
      <c r="A7524">
        <v>26</v>
      </c>
    </row>
    <row r="7525" spans="1:1" x14ac:dyDescent="0.2">
      <c r="A7525">
        <v>32</v>
      </c>
    </row>
    <row r="7526" spans="1:1" x14ac:dyDescent="0.2">
      <c r="A7526">
        <v>26</v>
      </c>
    </row>
    <row r="7527" spans="1:1" x14ac:dyDescent="0.2">
      <c r="A7527">
        <v>23</v>
      </c>
    </row>
    <row r="7528" spans="1:1" x14ac:dyDescent="0.2">
      <c r="A7528">
        <v>34</v>
      </c>
    </row>
    <row r="7529" spans="1:1" x14ac:dyDescent="0.2">
      <c r="A7529">
        <v>30</v>
      </c>
    </row>
    <row r="7530" spans="1:1" x14ac:dyDescent="0.2">
      <c r="A7530">
        <v>23</v>
      </c>
    </row>
    <row r="7531" spans="1:1" x14ac:dyDescent="0.2">
      <c r="A7531">
        <v>43</v>
      </c>
    </row>
    <row r="7532" spans="1:1" x14ac:dyDescent="0.2">
      <c r="A7532">
        <v>30</v>
      </c>
    </row>
    <row r="7533" spans="1:1" x14ac:dyDescent="0.2">
      <c r="A7533">
        <v>38</v>
      </c>
    </row>
    <row r="7534" spans="1:1" x14ac:dyDescent="0.2">
      <c r="A7534">
        <v>43</v>
      </c>
    </row>
    <row r="7535" spans="1:1" x14ac:dyDescent="0.2">
      <c r="A7535">
        <v>44</v>
      </c>
    </row>
    <row r="7536" spans="1:1" x14ac:dyDescent="0.2">
      <c r="A7536">
        <v>37</v>
      </c>
    </row>
    <row r="7537" spans="1:1" x14ac:dyDescent="0.2">
      <c r="A7537">
        <v>39</v>
      </c>
    </row>
    <row r="7538" spans="1:1" x14ac:dyDescent="0.2">
      <c r="A7538">
        <v>37</v>
      </c>
    </row>
    <row r="7539" spans="1:1" x14ac:dyDescent="0.2">
      <c r="A7539">
        <v>49</v>
      </c>
    </row>
    <row r="7540" spans="1:1" x14ac:dyDescent="0.2">
      <c r="A7540">
        <v>55</v>
      </c>
    </row>
    <row r="7541" spans="1:1" x14ac:dyDescent="0.2">
      <c r="A7541">
        <v>31</v>
      </c>
    </row>
    <row r="7542" spans="1:1" x14ac:dyDescent="0.2">
      <c r="A7542">
        <v>63</v>
      </c>
    </row>
    <row r="7543" spans="1:1" x14ac:dyDescent="0.2">
      <c r="A7543">
        <v>66</v>
      </c>
    </row>
    <row r="7544" spans="1:1" x14ac:dyDescent="0.2">
      <c r="A7544">
        <v>19</v>
      </c>
    </row>
    <row r="7545" spans="1:1" x14ac:dyDescent="0.2">
      <c r="A7545">
        <v>51</v>
      </c>
    </row>
    <row r="7546" spans="1:1" x14ac:dyDescent="0.2">
      <c r="A7546">
        <v>24</v>
      </c>
    </row>
    <row r="7547" spans="1:1" x14ac:dyDescent="0.2">
      <c r="A7547">
        <v>21</v>
      </c>
    </row>
    <row r="7548" spans="1:1" x14ac:dyDescent="0.2">
      <c r="A7548">
        <v>48</v>
      </c>
    </row>
    <row r="7549" spans="1:1" x14ac:dyDescent="0.2">
      <c r="A7549">
        <v>37</v>
      </c>
    </row>
    <row r="7550" spans="1:1" x14ac:dyDescent="0.2">
      <c r="A7550">
        <v>58</v>
      </c>
    </row>
    <row r="7551" spans="1:1" x14ac:dyDescent="0.2">
      <c r="A7551">
        <v>51</v>
      </c>
    </row>
    <row r="7552" spans="1:1" x14ac:dyDescent="0.2">
      <c r="A7552">
        <v>21</v>
      </c>
    </row>
    <row r="7553" spans="1:1" x14ac:dyDescent="0.2">
      <c r="A7553">
        <v>31</v>
      </c>
    </row>
    <row r="7554" spans="1:1" x14ac:dyDescent="0.2">
      <c r="A7554">
        <v>20</v>
      </c>
    </row>
    <row r="7555" spans="1:1" x14ac:dyDescent="0.2">
      <c r="A7555">
        <v>56</v>
      </c>
    </row>
    <row r="7556" spans="1:1" x14ac:dyDescent="0.2">
      <c r="A7556">
        <v>64</v>
      </c>
    </row>
    <row r="7557" spans="1:1" x14ac:dyDescent="0.2">
      <c r="A7557">
        <v>22</v>
      </c>
    </row>
    <row r="7558" spans="1:1" x14ac:dyDescent="0.2">
      <c r="A7558">
        <v>30</v>
      </c>
    </row>
    <row r="7559" spans="1:1" x14ac:dyDescent="0.2">
      <c r="A7559">
        <v>40</v>
      </c>
    </row>
    <row r="7560" spans="1:1" x14ac:dyDescent="0.2">
      <c r="A7560">
        <v>43</v>
      </c>
    </row>
    <row r="7561" spans="1:1" x14ac:dyDescent="0.2">
      <c r="A7561">
        <v>25</v>
      </c>
    </row>
    <row r="7562" spans="1:1" x14ac:dyDescent="0.2">
      <c r="A7562">
        <v>33</v>
      </c>
    </row>
    <row r="7563" spans="1:1" x14ac:dyDescent="0.2">
      <c r="A7563">
        <v>26</v>
      </c>
    </row>
    <row r="7564" spans="1:1" x14ac:dyDescent="0.2">
      <c r="A7564">
        <v>33</v>
      </c>
    </row>
    <row r="7565" spans="1:1" x14ac:dyDescent="0.2">
      <c r="A7565">
        <v>25</v>
      </c>
    </row>
    <row r="7566" spans="1:1" x14ac:dyDescent="0.2">
      <c r="A7566">
        <v>46</v>
      </c>
    </row>
    <row r="7567" spans="1:1" x14ac:dyDescent="0.2">
      <c r="A7567">
        <v>61</v>
      </c>
    </row>
    <row r="7568" spans="1:1" x14ac:dyDescent="0.2">
      <c r="A7568">
        <v>30</v>
      </c>
    </row>
    <row r="7569" spans="1:1" x14ac:dyDescent="0.2">
      <c r="A7569">
        <v>20</v>
      </c>
    </row>
    <row r="7570" spans="1:1" x14ac:dyDescent="0.2">
      <c r="A7570">
        <v>45</v>
      </c>
    </row>
    <row r="7571" spans="1:1" x14ac:dyDescent="0.2">
      <c r="A7571">
        <v>44</v>
      </c>
    </row>
    <row r="7572" spans="1:1" x14ac:dyDescent="0.2">
      <c r="A7572">
        <v>31</v>
      </c>
    </row>
    <row r="7573" spans="1:1" x14ac:dyDescent="0.2">
      <c r="A7573">
        <v>50</v>
      </c>
    </row>
    <row r="7574" spans="1:1" x14ac:dyDescent="0.2">
      <c r="A7574">
        <v>33</v>
      </c>
    </row>
    <row r="7575" spans="1:1" x14ac:dyDescent="0.2">
      <c r="A7575">
        <v>50</v>
      </c>
    </row>
    <row r="7576" spans="1:1" x14ac:dyDescent="0.2">
      <c r="A7576">
        <v>34</v>
      </c>
    </row>
    <row r="7577" spans="1:1" x14ac:dyDescent="0.2">
      <c r="A7577">
        <v>31</v>
      </c>
    </row>
    <row r="7578" spans="1:1" x14ac:dyDescent="0.2">
      <c r="A7578">
        <v>25</v>
      </c>
    </row>
    <row r="7579" spans="1:1" x14ac:dyDescent="0.2">
      <c r="A7579">
        <v>43</v>
      </c>
    </row>
    <row r="7580" spans="1:1" x14ac:dyDescent="0.2">
      <c r="A7580">
        <v>29</v>
      </c>
    </row>
    <row r="7581" spans="1:1" x14ac:dyDescent="0.2">
      <c r="A7581">
        <v>51</v>
      </c>
    </row>
    <row r="7582" spans="1:1" x14ac:dyDescent="0.2">
      <c r="A7582">
        <v>27</v>
      </c>
    </row>
    <row r="7583" spans="1:1" x14ac:dyDescent="0.2">
      <c r="A7583">
        <v>23</v>
      </c>
    </row>
    <row r="7584" spans="1:1" x14ac:dyDescent="0.2">
      <c r="A7584">
        <v>28</v>
      </c>
    </row>
    <row r="7585" spans="1:1" x14ac:dyDescent="0.2">
      <c r="A7585">
        <v>43</v>
      </c>
    </row>
    <row r="7586" spans="1:1" x14ac:dyDescent="0.2">
      <c r="A7586">
        <v>34</v>
      </c>
    </row>
    <row r="7587" spans="1:1" x14ac:dyDescent="0.2">
      <c r="A7587">
        <v>44</v>
      </c>
    </row>
    <row r="7588" spans="1:1" x14ac:dyDescent="0.2">
      <c r="A7588">
        <v>31</v>
      </c>
    </row>
    <row r="7589" spans="1:1" x14ac:dyDescent="0.2">
      <c r="A7589">
        <v>30</v>
      </c>
    </row>
    <row r="7590" spans="1:1" x14ac:dyDescent="0.2">
      <c r="A7590">
        <v>26</v>
      </c>
    </row>
    <row r="7591" spans="1:1" x14ac:dyDescent="0.2">
      <c r="A7591">
        <v>51</v>
      </c>
    </row>
    <row r="7592" spans="1:1" x14ac:dyDescent="0.2">
      <c r="A7592">
        <v>20</v>
      </c>
    </row>
    <row r="7593" spans="1:1" x14ac:dyDescent="0.2">
      <c r="A7593">
        <v>22</v>
      </c>
    </row>
    <row r="7594" spans="1:1" x14ac:dyDescent="0.2">
      <c r="A7594">
        <v>41</v>
      </c>
    </row>
    <row r="7595" spans="1:1" x14ac:dyDescent="0.2">
      <c r="A7595">
        <v>39</v>
      </c>
    </row>
    <row r="7596" spans="1:1" x14ac:dyDescent="0.2">
      <c r="A7596">
        <v>55</v>
      </c>
    </row>
    <row r="7597" spans="1:1" x14ac:dyDescent="0.2">
      <c r="A7597">
        <v>29</v>
      </c>
    </row>
    <row r="7598" spans="1:1" x14ac:dyDescent="0.2">
      <c r="A7598">
        <v>31</v>
      </c>
    </row>
    <row r="7599" spans="1:1" x14ac:dyDescent="0.2">
      <c r="A7599">
        <v>27</v>
      </c>
    </row>
    <row r="7600" spans="1:1" x14ac:dyDescent="0.2">
      <c r="A7600">
        <v>44</v>
      </c>
    </row>
    <row r="7601" spans="1:1" x14ac:dyDescent="0.2">
      <c r="A7601">
        <v>24</v>
      </c>
    </row>
    <row r="7602" spans="1:1" x14ac:dyDescent="0.2">
      <c r="A7602">
        <v>23</v>
      </c>
    </row>
    <row r="7603" spans="1:1" x14ac:dyDescent="0.2">
      <c r="A7603">
        <v>31</v>
      </c>
    </row>
    <row r="7604" spans="1:1" x14ac:dyDescent="0.2">
      <c r="A7604">
        <v>52</v>
      </c>
    </row>
    <row r="7605" spans="1:1" x14ac:dyDescent="0.2">
      <c r="A7605">
        <v>59</v>
      </c>
    </row>
    <row r="7606" spans="1:1" x14ac:dyDescent="0.2">
      <c r="A7606">
        <v>49</v>
      </c>
    </row>
    <row r="7607" spans="1:1" x14ac:dyDescent="0.2">
      <c r="A7607">
        <v>36</v>
      </c>
    </row>
    <row r="7608" spans="1:1" x14ac:dyDescent="0.2">
      <c r="A7608">
        <v>23</v>
      </c>
    </row>
    <row r="7609" spans="1:1" x14ac:dyDescent="0.2">
      <c r="A7609">
        <v>24</v>
      </c>
    </row>
    <row r="7610" spans="1:1" x14ac:dyDescent="0.2">
      <c r="A7610">
        <v>30</v>
      </c>
    </row>
    <row r="7611" spans="1:1" x14ac:dyDescent="0.2">
      <c r="A7611">
        <v>45</v>
      </c>
    </row>
    <row r="7612" spans="1:1" x14ac:dyDescent="0.2">
      <c r="A7612">
        <v>46</v>
      </c>
    </row>
    <row r="7613" spans="1:1" x14ac:dyDescent="0.2">
      <c r="A7613">
        <v>59</v>
      </c>
    </row>
    <row r="7614" spans="1:1" x14ac:dyDescent="0.2">
      <c r="A7614">
        <v>51</v>
      </c>
    </row>
    <row r="7615" spans="1:1" x14ac:dyDescent="0.2">
      <c r="A7615">
        <v>31</v>
      </c>
    </row>
    <row r="7616" spans="1:1" x14ac:dyDescent="0.2">
      <c r="A7616">
        <v>34</v>
      </c>
    </row>
    <row r="7617" spans="1:1" x14ac:dyDescent="0.2">
      <c r="A7617">
        <v>37</v>
      </c>
    </row>
    <row r="7618" spans="1:1" x14ac:dyDescent="0.2">
      <c r="A7618">
        <v>31</v>
      </c>
    </row>
    <row r="7619" spans="1:1" x14ac:dyDescent="0.2">
      <c r="A7619">
        <v>32</v>
      </c>
    </row>
    <row r="7620" spans="1:1" x14ac:dyDescent="0.2">
      <c r="A7620">
        <v>28</v>
      </c>
    </row>
    <row r="7621" spans="1:1" x14ac:dyDescent="0.2">
      <c r="A7621">
        <v>54</v>
      </c>
    </row>
    <row r="7622" spans="1:1" x14ac:dyDescent="0.2">
      <c r="A7622">
        <v>39</v>
      </c>
    </row>
    <row r="7623" spans="1:1" x14ac:dyDescent="0.2">
      <c r="A7623">
        <v>24</v>
      </c>
    </row>
    <row r="7624" spans="1:1" x14ac:dyDescent="0.2">
      <c r="A7624">
        <v>32</v>
      </c>
    </row>
    <row r="7625" spans="1:1" x14ac:dyDescent="0.2">
      <c r="A7625">
        <v>35</v>
      </c>
    </row>
    <row r="7626" spans="1:1" x14ac:dyDescent="0.2">
      <c r="A7626">
        <v>32</v>
      </c>
    </row>
    <row r="7627" spans="1:1" x14ac:dyDescent="0.2">
      <c r="A7627">
        <v>21</v>
      </c>
    </row>
    <row r="7628" spans="1:1" x14ac:dyDescent="0.2">
      <c r="A7628">
        <v>21</v>
      </c>
    </row>
    <row r="7629" spans="1:1" x14ac:dyDescent="0.2">
      <c r="A7629">
        <v>20</v>
      </c>
    </row>
    <row r="7630" spans="1:1" x14ac:dyDescent="0.2">
      <c r="A7630">
        <v>45</v>
      </c>
    </row>
    <row r="7631" spans="1:1" x14ac:dyDescent="0.2">
      <c r="A7631">
        <v>39</v>
      </c>
    </row>
    <row r="7632" spans="1:1" x14ac:dyDescent="0.2">
      <c r="A7632">
        <v>22</v>
      </c>
    </row>
    <row r="7633" spans="1:1" x14ac:dyDescent="0.2">
      <c r="A7633">
        <v>55</v>
      </c>
    </row>
    <row r="7634" spans="1:1" x14ac:dyDescent="0.2">
      <c r="A7634">
        <v>27</v>
      </c>
    </row>
    <row r="7635" spans="1:1" x14ac:dyDescent="0.2">
      <c r="A7635">
        <v>36</v>
      </c>
    </row>
    <row r="7636" spans="1:1" x14ac:dyDescent="0.2">
      <c r="A7636">
        <v>61</v>
      </c>
    </row>
    <row r="7637" spans="1:1" x14ac:dyDescent="0.2">
      <c r="A7637">
        <v>38</v>
      </c>
    </row>
    <row r="7638" spans="1:1" x14ac:dyDescent="0.2">
      <c r="A7638">
        <v>41</v>
      </c>
    </row>
    <row r="7639" spans="1:1" x14ac:dyDescent="0.2">
      <c r="A7639">
        <v>34</v>
      </c>
    </row>
    <row r="7640" spans="1:1" x14ac:dyDescent="0.2">
      <c r="A7640">
        <v>32</v>
      </c>
    </row>
    <row r="7641" spans="1:1" x14ac:dyDescent="0.2">
      <c r="A7641">
        <v>37</v>
      </c>
    </row>
    <row r="7642" spans="1:1" x14ac:dyDescent="0.2">
      <c r="A7642">
        <v>51</v>
      </c>
    </row>
    <row r="7643" spans="1:1" x14ac:dyDescent="0.2">
      <c r="A7643">
        <v>46</v>
      </c>
    </row>
    <row r="7644" spans="1:1" x14ac:dyDescent="0.2">
      <c r="A7644">
        <v>23</v>
      </c>
    </row>
    <row r="7645" spans="1:1" x14ac:dyDescent="0.2">
      <c r="A7645">
        <v>21</v>
      </c>
    </row>
    <row r="7646" spans="1:1" x14ac:dyDescent="0.2">
      <c r="A7646">
        <v>57</v>
      </c>
    </row>
    <row r="7647" spans="1:1" x14ac:dyDescent="0.2">
      <c r="A7647">
        <v>32</v>
      </c>
    </row>
    <row r="7648" spans="1:1" x14ac:dyDescent="0.2">
      <c r="A7648">
        <v>68</v>
      </c>
    </row>
    <row r="7649" spans="1:1" x14ac:dyDescent="0.2">
      <c r="A7649">
        <v>24</v>
      </c>
    </row>
    <row r="7650" spans="1:1" x14ac:dyDescent="0.2">
      <c r="A7650">
        <v>46</v>
      </c>
    </row>
    <row r="7651" spans="1:1" x14ac:dyDescent="0.2">
      <c r="A7651">
        <v>41</v>
      </c>
    </row>
    <row r="7652" spans="1:1" x14ac:dyDescent="0.2">
      <c r="A7652">
        <v>30</v>
      </c>
    </row>
    <row r="7653" spans="1:1" x14ac:dyDescent="0.2">
      <c r="A7653">
        <v>25</v>
      </c>
    </row>
    <row r="7654" spans="1:1" x14ac:dyDescent="0.2">
      <c r="A7654">
        <v>24</v>
      </c>
    </row>
    <row r="7655" spans="1:1" x14ac:dyDescent="0.2">
      <c r="A7655">
        <v>41</v>
      </c>
    </row>
    <row r="7656" spans="1:1" x14ac:dyDescent="0.2">
      <c r="A7656">
        <v>55</v>
      </c>
    </row>
    <row r="7657" spans="1:1" x14ac:dyDescent="0.2">
      <c r="A7657">
        <v>26</v>
      </c>
    </row>
    <row r="7658" spans="1:1" x14ac:dyDescent="0.2">
      <c r="A7658">
        <v>39</v>
      </c>
    </row>
    <row r="7659" spans="1:1" x14ac:dyDescent="0.2">
      <c r="A7659">
        <v>24</v>
      </c>
    </row>
    <row r="7660" spans="1:1" x14ac:dyDescent="0.2">
      <c r="A7660">
        <v>33</v>
      </c>
    </row>
    <row r="7661" spans="1:1" x14ac:dyDescent="0.2">
      <c r="A7661">
        <v>23</v>
      </c>
    </row>
    <row r="7662" spans="1:1" x14ac:dyDescent="0.2">
      <c r="A7662">
        <v>47</v>
      </c>
    </row>
    <row r="7663" spans="1:1" x14ac:dyDescent="0.2">
      <c r="A7663">
        <v>30</v>
      </c>
    </row>
    <row r="7664" spans="1:1" x14ac:dyDescent="0.2">
      <c r="A7664">
        <v>51</v>
      </c>
    </row>
    <row r="7665" spans="1:1" x14ac:dyDescent="0.2">
      <c r="A7665">
        <v>25</v>
      </c>
    </row>
    <row r="7666" spans="1:1" x14ac:dyDescent="0.2">
      <c r="A7666">
        <v>38</v>
      </c>
    </row>
    <row r="7667" spans="1:1" x14ac:dyDescent="0.2">
      <c r="A7667">
        <v>29</v>
      </c>
    </row>
    <row r="7668" spans="1:1" x14ac:dyDescent="0.2">
      <c r="A7668">
        <v>36</v>
      </c>
    </row>
    <row r="7669" spans="1:1" x14ac:dyDescent="0.2">
      <c r="A7669">
        <v>57</v>
      </c>
    </row>
    <row r="7670" spans="1:1" x14ac:dyDescent="0.2">
      <c r="A7670">
        <v>43</v>
      </c>
    </row>
    <row r="7671" spans="1:1" x14ac:dyDescent="0.2">
      <c r="A7671">
        <v>26</v>
      </c>
    </row>
    <row r="7672" spans="1:1" x14ac:dyDescent="0.2">
      <c r="A7672">
        <v>26</v>
      </c>
    </row>
    <row r="7673" spans="1:1" x14ac:dyDescent="0.2">
      <c r="A7673">
        <v>47</v>
      </c>
    </row>
    <row r="7674" spans="1:1" x14ac:dyDescent="0.2">
      <c r="A7674">
        <v>60</v>
      </c>
    </row>
    <row r="7675" spans="1:1" x14ac:dyDescent="0.2">
      <c r="A7675">
        <v>24</v>
      </c>
    </row>
    <row r="7676" spans="1:1" x14ac:dyDescent="0.2">
      <c r="A7676">
        <v>20</v>
      </c>
    </row>
    <row r="7677" spans="1:1" x14ac:dyDescent="0.2">
      <c r="A7677">
        <v>39</v>
      </c>
    </row>
    <row r="7678" spans="1:1" x14ac:dyDescent="0.2">
      <c r="A7678">
        <v>28</v>
      </c>
    </row>
    <row r="7679" spans="1:1" x14ac:dyDescent="0.2">
      <c r="A7679">
        <v>28</v>
      </c>
    </row>
    <row r="7680" spans="1:1" x14ac:dyDescent="0.2">
      <c r="A7680">
        <v>58</v>
      </c>
    </row>
    <row r="7681" spans="1:1" x14ac:dyDescent="0.2">
      <c r="A7681">
        <v>67</v>
      </c>
    </row>
    <row r="7682" spans="1:1" x14ac:dyDescent="0.2">
      <c r="A7682">
        <v>54</v>
      </c>
    </row>
    <row r="7683" spans="1:1" x14ac:dyDescent="0.2">
      <c r="A7683">
        <v>26</v>
      </c>
    </row>
    <row r="7684" spans="1:1" x14ac:dyDescent="0.2">
      <c r="A7684">
        <v>24</v>
      </c>
    </row>
    <row r="7685" spans="1:1" x14ac:dyDescent="0.2">
      <c r="A7685">
        <v>26</v>
      </c>
    </row>
    <row r="7686" spans="1:1" x14ac:dyDescent="0.2">
      <c r="A7686">
        <v>34</v>
      </c>
    </row>
    <row r="7687" spans="1:1" x14ac:dyDescent="0.2">
      <c r="A7687">
        <v>48</v>
      </c>
    </row>
    <row r="7688" spans="1:1" x14ac:dyDescent="0.2">
      <c r="A7688">
        <v>56</v>
      </c>
    </row>
    <row r="7689" spans="1:1" x14ac:dyDescent="0.2">
      <c r="A7689">
        <v>37</v>
      </c>
    </row>
    <row r="7690" spans="1:1" x14ac:dyDescent="0.2">
      <c r="A7690">
        <v>28</v>
      </c>
    </row>
    <row r="7691" spans="1:1" x14ac:dyDescent="0.2">
      <c r="A7691">
        <v>46</v>
      </c>
    </row>
    <row r="7692" spans="1:1" x14ac:dyDescent="0.2">
      <c r="A7692">
        <v>44</v>
      </c>
    </row>
    <row r="7693" spans="1:1" x14ac:dyDescent="0.2">
      <c r="A7693">
        <v>45</v>
      </c>
    </row>
    <row r="7694" spans="1:1" x14ac:dyDescent="0.2">
      <c r="A7694">
        <v>20</v>
      </c>
    </row>
    <row r="7695" spans="1:1" x14ac:dyDescent="0.2">
      <c r="A7695">
        <v>52</v>
      </c>
    </row>
    <row r="7696" spans="1:1" x14ac:dyDescent="0.2">
      <c r="A7696">
        <v>28</v>
      </c>
    </row>
    <row r="7697" spans="1:1" x14ac:dyDescent="0.2">
      <c r="A7697">
        <v>31</v>
      </c>
    </row>
    <row r="7698" spans="1:1" x14ac:dyDescent="0.2">
      <c r="A7698">
        <v>29</v>
      </c>
    </row>
    <row r="7699" spans="1:1" x14ac:dyDescent="0.2">
      <c r="A7699">
        <v>34</v>
      </c>
    </row>
    <row r="7700" spans="1:1" x14ac:dyDescent="0.2">
      <c r="A7700">
        <v>24</v>
      </c>
    </row>
    <row r="7701" spans="1:1" x14ac:dyDescent="0.2">
      <c r="A7701">
        <v>28</v>
      </c>
    </row>
    <row r="7702" spans="1:1" x14ac:dyDescent="0.2">
      <c r="A7702">
        <v>35</v>
      </c>
    </row>
    <row r="7703" spans="1:1" x14ac:dyDescent="0.2">
      <c r="A7703">
        <v>26</v>
      </c>
    </row>
    <row r="7704" spans="1:1" x14ac:dyDescent="0.2">
      <c r="A7704">
        <v>28</v>
      </c>
    </row>
    <row r="7705" spans="1:1" x14ac:dyDescent="0.2">
      <c r="A7705">
        <v>29</v>
      </c>
    </row>
    <row r="7706" spans="1:1" x14ac:dyDescent="0.2">
      <c r="A7706">
        <v>55</v>
      </c>
    </row>
    <row r="7707" spans="1:1" x14ac:dyDescent="0.2">
      <c r="A7707">
        <v>68</v>
      </c>
    </row>
    <row r="7708" spans="1:1" x14ac:dyDescent="0.2">
      <c r="A7708">
        <v>22</v>
      </c>
    </row>
    <row r="7709" spans="1:1" x14ac:dyDescent="0.2">
      <c r="A7709">
        <v>28</v>
      </c>
    </row>
    <row r="7710" spans="1:1" x14ac:dyDescent="0.2">
      <c r="A7710">
        <v>52</v>
      </c>
    </row>
    <row r="7711" spans="1:1" x14ac:dyDescent="0.2">
      <c r="A7711">
        <v>24</v>
      </c>
    </row>
    <row r="7712" spans="1:1" x14ac:dyDescent="0.2">
      <c r="A7712">
        <v>20</v>
      </c>
    </row>
    <row r="7713" spans="1:1" x14ac:dyDescent="0.2">
      <c r="A7713">
        <v>23</v>
      </c>
    </row>
    <row r="7714" spans="1:1" x14ac:dyDescent="0.2">
      <c r="A7714">
        <v>33</v>
      </c>
    </row>
    <row r="7715" spans="1:1" x14ac:dyDescent="0.2">
      <c r="A7715">
        <v>44</v>
      </c>
    </row>
    <row r="7716" spans="1:1" x14ac:dyDescent="0.2">
      <c r="A7716">
        <v>37</v>
      </c>
    </row>
    <row r="7717" spans="1:1" x14ac:dyDescent="0.2">
      <c r="A7717">
        <v>19</v>
      </c>
    </row>
    <row r="7718" spans="1:1" x14ac:dyDescent="0.2">
      <c r="A7718">
        <v>34</v>
      </c>
    </row>
    <row r="7719" spans="1:1" x14ac:dyDescent="0.2">
      <c r="A7719">
        <v>24</v>
      </c>
    </row>
    <row r="7720" spans="1:1" x14ac:dyDescent="0.2">
      <c r="A7720">
        <v>25</v>
      </c>
    </row>
    <row r="7721" spans="1:1" x14ac:dyDescent="0.2">
      <c r="A7721">
        <v>55</v>
      </c>
    </row>
    <row r="7722" spans="1:1" x14ac:dyDescent="0.2">
      <c r="A7722">
        <v>23</v>
      </c>
    </row>
    <row r="7723" spans="1:1" x14ac:dyDescent="0.2">
      <c r="A7723">
        <v>23</v>
      </c>
    </row>
    <row r="7724" spans="1:1" x14ac:dyDescent="0.2">
      <c r="A7724">
        <v>24</v>
      </c>
    </row>
    <row r="7725" spans="1:1" x14ac:dyDescent="0.2">
      <c r="A7725">
        <v>22</v>
      </c>
    </row>
    <row r="7726" spans="1:1" x14ac:dyDescent="0.2">
      <c r="A7726">
        <v>77</v>
      </c>
    </row>
    <row r="7727" spans="1:1" x14ac:dyDescent="0.2">
      <c r="A7727">
        <v>52</v>
      </c>
    </row>
    <row r="7728" spans="1:1" x14ac:dyDescent="0.2">
      <c r="A7728">
        <v>21</v>
      </c>
    </row>
    <row r="7729" spans="1:1" x14ac:dyDescent="0.2">
      <c r="A7729">
        <v>34</v>
      </c>
    </row>
    <row r="7730" spans="1:1" x14ac:dyDescent="0.2">
      <c r="A7730">
        <v>39</v>
      </c>
    </row>
    <row r="7731" spans="1:1" x14ac:dyDescent="0.2">
      <c r="A7731">
        <v>30</v>
      </c>
    </row>
    <row r="7732" spans="1:1" x14ac:dyDescent="0.2">
      <c r="A7732">
        <v>28</v>
      </c>
    </row>
    <row r="7733" spans="1:1" x14ac:dyDescent="0.2">
      <c r="A7733">
        <v>53</v>
      </c>
    </row>
    <row r="7734" spans="1:1" x14ac:dyDescent="0.2">
      <c r="A7734">
        <v>30</v>
      </c>
    </row>
    <row r="7735" spans="1:1" x14ac:dyDescent="0.2">
      <c r="A7735">
        <v>26</v>
      </c>
    </row>
    <row r="7736" spans="1:1" x14ac:dyDescent="0.2">
      <c r="A7736">
        <v>51</v>
      </c>
    </row>
    <row r="7737" spans="1:1" x14ac:dyDescent="0.2">
      <c r="A7737">
        <v>34</v>
      </c>
    </row>
    <row r="7738" spans="1:1" x14ac:dyDescent="0.2">
      <c r="A7738">
        <v>23</v>
      </c>
    </row>
    <row r="7739" spans="1:1" x14ac:dyDescent="0.2">
      <c r="A7739">
        <v>32</v>
      </c>
    </row>
    <row r="7740" spans="1:1" x14ac:dyDescent="0.2">
      <c r="A7740">
        <v>42</v>
      </c>
    </row>
    <row r="7741" spans="1:1" x14ac:dyDescent="0.2">
      <c r="A7741">
        <v>38</v>
      </c>
    </row>
    <row r="7742" spans="1:1" x14ac:dyDescent="0.2">
      <c r="A7742">
        <v>21</v>
      </c>
    </row>
    <row r="7743" spans="1:1" x14ac:dyDescent="0.2">
      <c r="A7743">
        <v>34</v>
      </c>
    </row>
    <row r="7744" spans="1:1" x14ac:dyDescent="0.2">
      <c r="A7744">
        <v>32</v>
      </c>
    </row>
    <row r="7745" spans="1:1" x14ac:dyDescent="0.2">
      <c r="A7745">
        <v>53</v>
      </c>
    </row>
    <row r="7746" spans="1:1" x14ac:dyDescent="0.2">
      <c r="A7746">
        <v>34</v>
      </c>
    </row>
    <row r="7747" spans="1:1" x14ac:dyDescent="0.2">
      <c r="A7747">
        <v>26</v>
      </c>
    </row>
    <row r="7748" spans="1:1" x14ac:dyDescent="0.2">
      <c r="A7748">
        <v>28</v>
      </c>
    </row>
    <row r="7749" spans="1:1" x14ac:dyDescent="0.2">
      <c r="A7749">
        <v>40</v>
      </c>
    </row>
    <row r="7750" spans="1:1" x14ac:dyDescent="0.2">
      <c r="A7750">
        <v>26</v>
      </c>
    </row>
    <row r="7751" spans="1:1" x14ac:dyDescent="0.2">
      <c r="A7751">
        <v>28</v>
      </c>
    </row>
    <row r="7752" spans="1:1" x14ac:dyDescent="0.2">
      <c r="A7752">
        <v>27</v>
      </c>
    </row>
    <row r="7753" spans="1:1" x14ac:dyDescent="0.2">
      <c r="A7753">
        <v>25</v>
      </c>
    </row>
    <row r="7754" spans="1:1" x14ac:dyDescent="0.2">
      <c r="A7754">
        <v>54</v>
      </c>
    </row>
    <row r="7755" spans="1:1" x14ac:dyDescent="0.2">
      <c r="A7755">
        <v>25</v>
      </c>
    </row>
    <row r="7756" spans="1:1" x14ac:dyDescent="0.2">
      <c r="A7756">
        <v>41</v>
      </c>
    </row>
    <row r="7757" spans="1:1" x14ac:dyDescent="0.2">
      <c r="A7757">
        <v>25</v>
      </c>
    </row>
    <row r="7758" spans="1:1" x14ac:dyDescent="0.2">
      <c r="A7758">
        <v>34</v>
      </c>
    </row>
    <row r="7759" spans="1:1" x14ac:dyDescent="0.2">
      <c r="A7759">
        <v>46</v>
      </c>
    </row>
    <row r="7760" spans="1:1" x14ac:dyDescent="0.2">
      <c r="A7760">
        <v>22</v>
      </c>
    </row>
    <row r="7761" spans="1:1" x14ac:dyDescent="0.2">
      <c r="A7761">
        <v>23</v>
      </c>
    </row>
    <row r="7762" spans="1:1" x14ac:dyDescent="0.2">
      <c r="A7762">
        <v>21</v>
      </c>
    </row>
    <row r="7763" spans="1:1" x14ac:dyDescent="0.2">
      <c r="A7763">
        <v>27</v>
      </c>
    </row>
    <row r="7764" spans="1:1" x14ac:dyDescent="0.2">
      <c r="A7764">
        <v>45</v>
      </c>
    </row>
    <row r="7765" spans="1:1" x14ac:dyDescent="0.2">
      <c r="A7765">
        <v>49</v>
      </c>
    </row>
    <row r="7766" spans="1:1" x14ac:dyDescent="0.2">
      <c r="A7766">
        <v>46</v>
      </c>
    </row>
    <row r="7767" spans="1:1" x14ac:dyDescent="0.2">
      <c r="A7767">
        <v>31</v>
      </c>
    </row>
    <row r="7768" spans="1:1" x14ac:dyDescent="0.2">
      <c r="A7768">
        <v>20</v>
      </c>
    </row>
    <row r="7769" spans="1:1" x14ac:dyDescent="0.2">
      <c r="A7769">
        <v>45</v>
      </c>
    </row>
    <row r="7770" spans="1:1" x14ac:dyDescent="0.2">
      <c r="A7770">
        <v>34</v>
      </c>
    </row>
    <row r="7771" spans="1:1" x14ac:dyDescent="0.2">
      <c r="A7771">
        <v>28</v>
      </c>
    </row>
    <row r="7772" spans="1:1" x14ac:dyDescent="0.2">
      <c r="A7772">
        <v>31</v>
      </c>
    </row>
    <row r="7773" spans="1:1" x14ac:dyDescent="0.2">
      <c r="A7773">
        <v>24</v>
      </c>
    </row>
    <row r="7774" spans="1:1" x14ac:dyDescent="0.2">
      <c r="A7774">
        <v>21</v>
      </c>
    </row>
    <row r="7775" spans="1:1" x14ac:dyDescent="0.2">
      <c r="A7775">
        <v>28</v>
      </c>
    </row>
    <row r="7776" spans="1:1" x14ac:dyDescent="0.2">
      <c r="A7776">
        <v>41</v>
      </c>
    </row>
    <row r="7777" spans="1:1" x14ac:dyDescent="0.2">
      <c r="A7777">
        <v>23</v>
      </c>
    </row>
    <row r="7778" spans="1:1" x14ac:dyDescent="0.2">
      <c r="A7778">
        <v>23</v>
      </c>
    </row>
    <row r="7779" spans="1:1" x14ac:dyDescent="0.2">
      <c r="A7779">
        <v>36</v>
      </c>
    </row>
    <row r="7780" spans="1:1" x14ac:dyDescent="0.2">
      <c r="A7780">
        <v>37</v>
      </c>
    </row>
    <row r="7781" spans="1:1" x14ac:dyDescent="0.2">
      <c r="A7781">
        <v>35</v>
      </c>
    </row>
    <row r="7782" spans="1:1" x14ac:dyDescent="0.2">
      <c r="A7782">
        <v>20</v>
      </c>
    </row>
    <row r="7783" spans="1:1" x14ac:dyDescent="0.2">
      <c r="A7783">
        <v>49</v>
      </c>
    </row>
    <row r="7784" spans="1:1" x14ac:dyDescent="0.2">
      <c r="A7784">
        <v>50</v>
      </c>
    </row>
    <row r="7785" spans="1:1" x14ac:dyDescent="0.2">
      <c r="A7785">
        <v>38</v>
      </c>
    </row>
    <row r="7786" spans="1:1" x14ac:dyDescent="0.2">
      <c r="A7786">
        <v>32</v>
      </c>
    </row>
    <row r="7787" spans="1:1" x14ac:dyDescent="0.2">
      <c r="A7787">
        <v>28</v>
      </c>
    </row>
    <row r="7788" spans="1:1" x14ac:dyDescent="0.2">
      <c r="A7788">
        <v>36</v>
      </c>
    </row>
    <row r="7789" spans="1:1" x14ac:dyDescent="0.2">
      <c r="A7789">
        <v>33</v>
      </c>
    </row>
    <row r="7790" spans="1:1" x14ac:dyDescent="0.2">
      <c r="A7790">
        <v>34</v>
      </c>
    </row>
    <row r="7791" spans="1:1" x14ac:dyDescent="0.2">
      <c r="A7791">
        <v>26</v>
      </c>
    </row>
    <row r="7792" spans="1:1" x14ac:dyDescent="0.2">
      <c r="A7792">
        <v>22</v>
      </c>
    </row>
    <row r="7793" spans="1:1" x14ac:dyDescent="0.2">
      <c r="A7793">
        <v>25</v>
      </c>
    </row>
    <row r="7794" spans="1:1" x14ac:dyDescent="0.2">
      <c r="A7794">
        <v>21</v>
      </c>
    </row>
    <row r="7795" spans="1:1" x14ac:dyDescent="0.2">
      <c r="A7795">
        <v>23</v>
      </c>
    </row>
    <row r="7796" spans="1:1" x14ac:dyDescent="0.2">
      <c r="A7796">
        <v>34</v>
      </c>
    </row>
    <row r="7797" spans="1:1" x14ac:dyDescent="0.2">
      <c r="A7797">
        <v>30</v>
      </c>
    </row>
    <row r="7798" spans="1:1" x14ac:dyDescent="0.2">
      <c r="A7798">
        <v>69</v>
      </c>
    </row>
    <row r="7799" spans="1:1" x14ac:dyDescent="0.2">
      <c r="A7799">
        <v>45</v>
      </c>
    </row>
    <row r="7800" spans="1:1" x14ac:dyDescent="0.2">
      <c r="A7800">
        <v>25</v>
      </c>
    </row>
    <row r="7801" spans="1:1" x14ac:dyDescent="0.2">
      <c r="A7801">
        <v>56</v>
      </c>
    </row>
    <row r="7802" spans="1:1" x14ac:dyDescent="0.2">
      <c r="A7802">
        <v>26</v>
      </c>
    </row>
    <row r="7803" spans="1:1" x14ac:dyDescent="0.2">
      <c r="A7803">
        <v>27</v>
      </c>
    </row>
    <row r="7804" spans="1:1" x14ac:dyDescent="0.2">
      <c r="A7804">
        <v>27</v>
      </c>
    </row>
    <row r="7805" spans="1:1" x14ac:dyDescent="0.2">
      <c r="A7805">
        <v>33</v>
      </c>
    </row>
    <row r="7806" spans="1:1" x14ac:dyDescent="0.2">
      <c r="A7806">
        <v>38</v>
      </c>
    </row>
    <row r="7807" spans="1:1" x14ac:dyDescent="0.2">
      <c r="A7807">
        <v>35</v>
      </c>
    </row>
    <row r="7808" spans="1:1" x14ac:dyDescent="0.2">
      <c r="A7808">
        <v>34</v>
      </c>
    </row>
    <row r="7809" spans="1:1" x14ac:dyDescent="0.2">
      <c r="A7809">
        <v>37</v>
      </c>
    </row>
    <row r="7810" spans="1:1" x14ac:dyDescent="0.2">
      <c r="A7810">
        <v>55</v>
      </c>
    </row>
    <row r="7811" spans="1:1" x14ac:dyDescent="0.2">
      <c r="A7811">
        <v>23</v>
      </c>
    </row>
    <row r="7812" spans="1:1" x14ac:dyDescent="0.2">
      <c r="A7812">
        <v>43</v>
      </c>
    </row>
    <row r="7813" spans="1:1" x14ac:dyDescent="0.2">
      <c r="A7813">
        <v>27</v>
      </c>
    </row>
    <row r="7814" spans="1:1" x14ac:dyDescent="0.2">
      <c r="A7814">
        <v>26</v>
      </c>
    </row>
    <row r="7815" spans="1:1" x14ac:dyDescent="0.2">
      <c r="A7815">
        <v>37</v>
      </c>
    </row>
    <row r="7816" spans="1:1" x14ac:dyDescent="0.2">
      <c r="A7816">
        <v>42</v>
      </c>
    </row>
    <row r="7817" spans="1:1" x14ac:dyDescent="0.2">
      <c r="A7817">
        <v>35</v>
      </c>
    </row>
    <row r="7818" spans="1:1" x14ac:dyDescent="0.2">
      <c r="A7818">
        <v>27</v>
      </c>
    </row>
    <row r="7819" spans="1:1" x14ac:dyDescent="0.2">
      <c r="A7819">
        <v>41</v>
      </c>
    </row>
    <row r="7820" spans="1:1" x14ac:dyDescent="0.2">
      <c r="A7820">
        <v>21</v>
      </c>
    </row>
    <row r="7821" spans="1:1" x14ac:dyDescent="0.2">
      <c r="A7821">
        <v>30</v>
      </c>
    </row>
    <row r="7822" spans="1:1" x14ac:dyDescent="0.2">
      <c r="A7822">
        <v>30</v>
      </c>
    </row>
    <row r="7823" spans="1:1" x14ac:dyDescent="0.2">
      <c r="A7823">
        <v>53</v>
      </c>
    </row>
    <row r="7824" spans="1:1" x14ac:dyDescent="0.2">
      <c r="A7824">
        <v>45</v>
      </c>
    </row>
    <row r="7825" spans="1:1" x14ac:dyDescent="0.2">
      <c r="A7825">
        <v>29</v>
      </c>
    </row>
    <row r="7826" spans="1:1" x14ac:dyDescent="0.2">
      <c r="A7826">
        <v>23</v>
      </c>
    </row>
    <row r="7827" spans="1:1" x14ac:dyDescent="0.2">
      <c r="A7827">
        <v>28</v>
      </c>
    </row>
    <row r="7828" spans="1:1" x14ac:dyDescent="0.2">
      <c r="A7828">
        <v>50</v>
      </c>
    </row>
    <row r="7829" spans="1:1" x14ac:dyDescent="0.2">
      <c r="A7829">
        <v>49</v>
      </c>
    </row>
    <row r="7830" spans="1:1" x14ac:dyDescent="0.2">
      <c r="A7830">
        <v>24</v>
      </c>
    </row>
    <row r="7831" spans="1:1" x14ac:dyDescent="0.2">
      <c r="A7831">
        <v>31</v>
      </c>
    </row>
    <row r="7832" spans="1:1" x14ac:dyDescent="0.2">
      <c r="A7832">
        <v>22</v>
      </c>
    </row>
    <row r="7833" spans="1:1" x14ac:dyDescent="0.2">
      <c r="A7833">
        <v>40</v>
      </c>
    </row>
    <row r="7834" spans="1:1" x14ac:dyDescent="0.2">
      <c r="A7834">
        <v>24</v>
      </c>
    </row>
    <row r="7835" spans="1:1" x14ac:dyDescent="0.2">
      <c r="A7835">
        <v>33</v>
      </c>
    </row>
    <row r="7836" spans="1:1" x14ac:dyDescent="0.2">
      <c r="A7836">
        <v>40</v>
      </c>
    </row>
    <row r="7837" spans="1:1" x14ac:dyDescent="0.2">
      <c r="A7837">
        <v>65</v>
      </c>
    </row>
    <row r="7838" spans="1:1" x14ac:dyDescent="0.2">
      <c r="A7838">
        <v>56</v>
      </c>
    </row>
    <row r="7839" spans="1:1" x14ac:dyDescent="0.2">
      <c r="A7839">
        <v>21</v>
      </c>
    </row>
    <row r="7840" spans="1:1" x14ac:dyDescent="0.2">
      <c r="A7840">
        <v>42</v>
      </c>
    </row>
    <row r="7841" spans="1:1" x14ac:dyDescent="0.2">
      <c r="A7841">
        <v>22</v>
      </c>
    </row>
    <row r="7842" spans="1:1" x14ac:dyDescent="0.2">
      <c r="A7842">
        <v>21</v>
      </c>
    </row>
    <row r="7843" spans="1:1" x14ac:dyDescent="0.2">
      <c r="A7843">
        <v>51</v>
      </c>
    </row>
    <row r="7844" spans="1:1" x14ac:dyDescent="0.2">
      <c r="A7844">
        <v>36</v>
      </c>
    </row>
    <row r="7845" spans="1:1" x14ac:dyDescent="0.2">
      <c r="A7845">
        <v>22</v>
      </c>
    </row>
    <row r="7846" spans="1:1" x14ac:dyDescent="0.2">
      <c r="A7846">
        <v>45</v>
      </c>
    </row>
    <row r="7847" spans="1:1" x14ac:dyDescent="0.2">
      <c r="A7847">
        <v>25</v>
      </c>
    </row>
    <row r="7848" spans="1:1" x14ac:dyDescent="0.2">
      <c r="A7848">
        <v>30</v>
      </c>
    </row>
    <row r="7849" spans="1:1" x14ac:dyDescent="0.2">
      <c r="A7849">
        <v>21</v>
      </c>
    </row>
    <row r="7850" spans="1:1" x14ac:dyDescent="0.2">
      <c r="A7850">
        <v>44</v>
      </c>
    </row>
    <row r="7851" spans="1:1" x14ac:dyDescent="0.2">
      <c r="A7851">
        <v>25</v>
      </c>
    </row>
    <row r="7852" spans="1:1" x14ac:dyDescent="0.2">
      <c r="A7852">
        <v>38</v>
      </c>
    </row>
    <row r="7853" spans="1:1" x14ac:dyDescent="0.2">
      <c r="A7853">
        <v>28</v>
      </c>
    </row>
    <row r="7854" spans="1:1" x14ac:dyDescent="0.2">
      <c r="A7854">
        <v>41</v>
      </c>
    </row>
    <row r="7855" spans="1:1" x14ac:dyDescent="0.2">
      <c r="A7855">
        <v>34</v>
      </c>
    </row>
    <row r="7856" spans="1:1" x14ac:dyDescent="0.2">
      <c r="A7856">
        <v>42</v>
      </c>
    </row>
    <row r="7857" spans="1:1" x14ac:dyDescent="0.2">
      <c r="A7857">
        <v>22</v>
      </c>
    </row>
    <row r="7858" spans="1:1" x14ac:dyDescent="0.2">
      <c r="A7858">
        <v>32</v>
      </c>
    </row>
    <row r="7859" spans="1:1" x14ac:dyDescent="0.2">
      <c r="A7859">
        <v>42</v>
      </c>
    </row>
    <row r="7860" spans="1:1" x14ac:dyDescent="0.2">
      <c r="A7860">
        <v>29</v>
      </c>
    </row>
    <row r="7861" spans="1:1" x14ac:dyDescent="0.2">
      <c r="A7861">
        <v>24</v>
      </c>
    </row>
    <row r="7862" spans="1:1" x14ac:dyDescent="0.2">
      <c r="A7862">
        <v>20</v>
      </c>
    </row>
    <row r="7863" spans="1:1" x14ac:dyDescent="0.2">
      <c r="A7863">
        <v>21</v>
      </c>
    </row>
    <row r="7864" spans="1:1" x14ac:dyDescent="0.2">
      <c r="A7864">
        <v>36</v>
      </c>
    </row>
    <row r="7865" spans="1:1" x14ac:dyDescent="0.2">
      <c r="A7865">
        <v>40</v>
      </c>
    </row>
    <row r="7866" spans="1:1" x14ac:dyDescent="0.2">
      <c r="A7866">
        <v>47</v>
      </c>
    </row>
    <row r="7867" spans="1:1" x14ac:dyDescent="0.2">
      <c r="A7867">
        <v>22</v>
      </c>
    </row>
    <row r="7868" spans="1:1" x14ac:dyDescent="0.2">
      <c r="A7868">
        <v>37</v>
      </c>
    </row>
    <row r="7869" spans="1:1" x14ac:dyDescent="0.2">
      <c r="A7869">
        <v>37</v>
      </c>
    </row>
    <row r="7870" spans="1:1" x14ac:dyDescent="0.2">
      <c r="A7870">
        <v>23</v>
      </c>
    </row>
    <row r="7871" spans="1:1" x14ac:dyDescent="0.2">
      <c r="A7871">
        <v>55</v>
      </c>
    </row>
    <row r="7872" spans="1:1" x14ac:dyDescent="0.2">
      <c r="A7872">
        <v>19</v>
      </c>
    </row>
    <row r="7873" spans="1:1" x14ac:dyDescent="0.2">
      <c r="A7873">
        <v>29</v>
      </c>
    </row>
    <row r="7874" spans="1:1" x14ac:dyDescent="0.2">
      <c r="A7874">
        <v>56</v>
      </c>
    </row>
    <row r="7875" spans="1:1" x14ac:dyDescent="0.2">
      <c r="A7875">
        <v>26</v>
      </c>
    </row>
    <row r="7876" spans="1:1" x14ac:dyDescent="0.2">
      <c r="A7876">
        <v>25</v>
      </c>
    </row>
    <row r="7877" spans="1:1" x14ac:dyDescent="0.2">
      <c r="A7877">
        <v>23</v>
      </c>
    </row>
    <row r="7878" spans="1:1" x14ac:dyDescent="0.2">
      <c r="A7878">
        <v>24</v>
      </c>
    </row>
    <row r="7879" spans="1:1" x14ac:dyDescent="0.2">
      <c r="A7879">
        <v>27</v>
      </c>
    </row>
    <row r="7880" spans="1:1" x14ac:dyDescent="0.2">
      <c r="A7880">
        <v>36</v>
      </c>
    </row>
    <row r="7881" spans="1:1" x14ac:dyDescent="0.2">
      <c r="A7881">
        <v>43</v>
      </c>
    </row>
    <row r="7882" spans="1:1" x14ac:dyDescent="0.2">
      <c r="A7882">
        <v>25</v>
      </c>
    </row>
    <row r="7883" spans="1:1" x14ac:dyDescent="0.2">
      <c r="A7883">
        <v>48</v>
      </c>
    </row>
    <row r="7884" spans="1:1" x14ac:dyDescent="0.2">
      <c r="A7884">
        <v>25</v>
      </c>
    </row>
    <row r="7885" spans="1:1" x14ac:dyDescent="0.2">
      <c r="A7885">
        <v>39</v>
      </c>
    </row>
    <row r="7886" spans="1:1" x14ac:dyDescent="0.2">
      <c r="A7886">
        <v>33</v>
      </c>
    </row>
    <row r="7887" spans="1:1" x14ac:dyDescent="0.2">
      <c r="A7887">
        <v>48</v>
      </c>
    </row>
    <row r="7888" spans="1:1" x14ac:dyDescent="0.2">
      <c r="A7888">
        <v>23</v>
      </c>
    </row>
    <row r="7889" spans="1:1" x14ac:dyDescent="0.2">
      <c r="A7889">
        <v>22</v>
      </c>
    </row>
    <row r="7890" spans="1:1" x14ac:dyDescent="0.2">
      <c r="A7890">
        <v>36</v>
      </c>
    </row>
    <row r="7891" spans="1:1" x14ac:dyDescent="0.2">
      <c r="A7891">
        <v>26</v>
      </c>
    </row>
    <row r="7892" spans="1:1" x14ac:dyDescent="0.2">
      <c r="A7892">
        <v>51</v>
      </c>
    </row>
    <row r="7893" spans="1:1" x14ac:dyDescent="0.2">
      <c r="A7893">
        <v>67</v>
      </c>
    </row>
    <row r="7894" spans="1:1" x14ac:dyDescent="0.2">
      <c r="A7894">
        <v>60</v>
      </c>
    </row>
    <row r="7895" spans="1:1" x14ac:dyDescent="0.2">
      <c r="A7895">
        <v>20</v>
      </c>
    </row>
    <row r="7896" spans="1:1" x14ac:dyDescent="0.2">
      <c r="A7896">
        <v>43</v>
      </c>
    </row>
    <row r="7897" spans="1:1" x14ac:dyDescent="0.2">
      <c r="A7897">
        <v>22</v>
      </c>
    </row>
    <row r="7898" spans="1:1" x14ac:dyDescent="0.2">
      <c r="A7898">
        <v>24</v>
      </c>
    </row>
    <row r="7899" spans="1:1" x14ac:dyDescent="0.2">
      <c r="A7899">
        <v>35</v>
      </c>
    </row>
    <row r="7900" spans="1:1" x14ac:dyDescent="0.2">
      <c r="A7900">
        <v>61</v>
      </c>
    </row>
    <row r="7901" spans="1:1" x14ac:dyDescent="0.2">
      <c r="A7901">
        <v>57</v>
      </c>
    </row>
    <row r="7902" spans="1:1" x14ac:dyDescent="0.2">
      <c r="A7902">
        <v>25</v>
      </c>
    </row>
    <row r="7903" spans="1:1" x14ac:dyDescent="0.2">
      <c r="A7903">
        <v>55</v>
      </c>
    </row>
    <row r="7904" spans="1:1" x14ac:dyDescent="0.2">
      <c r="A7904">
        <v>52</v>
      </c>
    </row>
    <row r="7905" spans="1:1" x14ac:dyDescent="0.2">
      <c r="A7905">
        <v>33</v>
      </c>
    </row>
    <row r="7906" spans="1:1" x14ac:dyDescent="0.2">
      <c r="A7906">
        <v>30</v>
      </c>
    </row>
    <row r="7907" spans="1:1" x14ac:dyDescent="0.2">
      <c r="A7907">
        <v>32</v>
      </c>
    </row>
    <row r="7908" spans="1:1" x14ac:dyDescent="0.2">
      <c r="A7908">
        <v>48</v>
      </c>
    </row>
    <row r="7909" spans="1:1" x14ac:dyDescent="0.2">
      <c r="A7909">
        <v>20</v>
      </c>
    </row>
    <row r="7910" spans="1:1" x14ac:dyDescent="0.2">
      <c r="A7910">
        <v>67</v>
      </c>
    </row>
    <row r="7911" spans="1:1" x14ac:dyDescent="0.2">
      <c r="A7911">
        <v>31</v>
      </c>
    </row>
    <row r="7912" spans="1:1" x14ac:dyDescent="0.2">
      <c r="A7912">
        <v>54</v>
      </c>
    </row>
    <row r="7913" spans="1:1" x14ac:dyDescent="0.2">
      <c r="A7913">
        <v>21</v>
      </c>
    </row>
    <row r="7914" spans="1:1" x14ac:dyDescent="0.2">
      <c r="A7914">
        <v>30</v>
      </c>
    </row>
    <row r="7915" spans="1:1" x14ac:dyDescent="0.2">
      <c r="A7915">
        <v>55</v>
      </c>
    </row>
    <row r="7916" spans="1:1" x14ac:dyDescent="0.2">
      <c r="A7916">
        <v>25</v>
      </c>
    </row>
    <row r="7917" spans="1:1" x14ac:dyDescent="0.2">
      <c r="A7917">
        <v>25</v>
      </c>
    </row>
    <row r="7918" spans="1:1" x14ac:dyDescent="0.2">
      <c r="A7918">
        <v>47</v>
      </c>
    </row>
    <row r="7919" spans="1:1" x14ac:dyDescent="0.2">
      <c r="A7919">
        <v>58</v>
      </c>
    </row>
    <row r="7920" spans="1:1" x14ac:dyDescent="0.2">
      <c r="A7920">
        <v>27</v>
      </c>
    </row>
    <row r="7921" spans="1:1" x14ac:dyDescent="0.2">
      <c r="A7921">
        <v>22</v>
      </c>
    </row>
    <row r="7922" spans="1:1" x14ac:dyDescent="0.2">
      <c r="A7922">
        <v>42</v>
      </c>
    </row>
    <row r="7923" spans="1:1" x14ac:dyDescent="0.2">
      <c r="A7923">
        <v>37</v>
      </c>
    </row>
    <row r="7924" spans="1:1" x14ac:dyDescent="0.2">
      <c r="A7924">
        <v>68</v>
      </c>
    </row>
    <row r="7925" spans="1:1" x14ac:dyDescent="0.2">
      <c r="A7925">
        <v>25</v>
      </c>
    </row>
    <row r="7926" spans="1:1" x14ac:dyDescent="0.2">
      <c r="A7926">
        <v>23</v>
      </c>
    </row>
    <row r="7927" spans="1:1" x14ac:dyDescent="0.2">
      <c r="A7927">
        <v>49</v>
      </c>
    </row>
    <row r="7928" spans="1:1" x14ac:dyDescent="0.2">
      <c r="A7928">
        <v>60</v>
      </c>
    </row>
    <row r="7929" spans="1:1" x14ac:dyDescent="0.2">
      <c r="A7929">
        <v>37</v>
      </c>
    </row>
    <row r="7930" spans="1:1" x14ac:dyDescent="0.2">
      <c r="A7930">
        <v>42</v>
      </c>
    </row>
    <row r="7931" spans="1:1" x14ac:dyDescent="0.2">
      <c r="A7931">
        <v>22</v>
      </c>
    </row>
    <row r="7932" spans="1:1" x14ac:dyDescent="0.2">
      <c r="A7932">
        <v>30</v>
      </c>
    </row>
    <row r="7933" spans="1:1" x14ac:dyDescent="0.2">
      <c r="A7933">
        <v>34</v>
      </c>
    </row>
    <row r="7934" spans="1:1" x14ac:dyDescent="0.2">
      <c r="A7934">
        <v>53</v>
      </c>
    </row>
    <row r="7935" spans="1:1" x14ac:dyDescent="0.2">
      <c r="A7935">
        <v>21</v>
      </c>
    </row>
    <row r="7936" spans="1:1" x14ac:dyDescent="0.2">
      <c r="A7936">
        <v>28</v>
      </c>
    </row>
    <row r="7937" spans="1:1" x14ac:dyDescent="0.2">
      <c r="A7937">
        <v>37</v>
      </c>
    </row>
    <row r="7938" spans="1:1" x14ac:dyDescent="0.2">
      <c r="A7938">
        <v>50</v>
      </c>
    </row>
    <row r="7939" spans="1:1" x14ac:dyDescent="0.2">
      <c r="A7939">
        <v>28</v>
      </c>
    </row>
    <row r="7940" spans="1:1" x14ac:dyDescent="0.2">
      <c r="A7940">
        <v>24</v>
      </c>
    </row>
    <row r="7941" spans="1:1" x14ac:dyDescent="0.2">
      <c r="A7941">
        <v>29</v>
      </c>
    </row>
    <row r="7942" spans="1:1" x14ac:dyDescent="0.2">
      <c r="A7942">
        <v>24</v>
      </c>
    </row>
    <row r="7943" spans="1:1" x14ac:dyDescent="0.2">
      <c r="A7943">
        <v>41</v>
      </c>
    </row>
    <row r="7944" spans="1:1" x14ac:dyDescent="0.2">
      <c r="A7944">
        <v>52</v>
      </c>
    </row>
    <row r="7945" spans="1:1" x14ac:dyDescent="0.2">
      <c r="A7945">
        <v>36</v>
      </c>
    </row>
    <row r="7946" spans="1:1" x14ac:dyDescent="0.2">
      <c r="A7946">
        <v>26</v>
      </c>
    </row>
    <row r="7947" spans="1:1" x14ac:dyDescent="0.2">
      <c r="A7947">
        <v>24</v>
      </c>
    </row>
    <row r="7948" spans="1:1" x14ac:dyDescent="0.2">
      <c r="A7948">
        <v>23</v>
      </c>
    </row>
    <row r="7949" spans="1:1" x14ac:dyDescent="0.2">
      <c r="A7949">
        <v>27</v>
      </c>
    </row>
    <row r="7950" spans="1:1" x14ac:dyDescent="0.2">
      <c r="A7950">
        <v>37</v>
      </c>
    </row>
    <row r="7951" spans="1:1" x14ac:dyDescent="0.2">
      <c r="A7951">
        <v>40</v>
      </c>
    </row>
    <row r="7952" spans="1:1" x14ac:dyDescent="0.2">
      <c r="A7952">
        <v>35</v>
      </c>
    </row>
    <row r="7953" spans="1:1" x14ac:dyDescent="0.2">
      <c r="A7953">
        <v>31</v>
      </c>
    </row>
    <row r="7954" spans="1:1" x14ac:dyDescent="0.2">
      <c r="A7954">
        <v>37</v>
      </c>
    </row>
    <row r="7955" spans="1:1" x14ac:dyDescent="0.2">
      <c r="A7955">
        <v>49</v>
      </c>
    </row>
    <row r="7956" spans="1:1" x14ac:dyDescent="0.2">
      <c r="A7956">
        <v>23</v>
      </c>
    </row>
    <row r="7957" spans="1:1" x14ac:dyDescent="0.2">
      <c r="A7957">
        <v>33</v>
      </c>
    </row>
    <row r="7958" spans="1:1" x14ac:dyDescent="0.2">
      <c r="A7958">
        <v>56</v>
      </c>
    </row>
    <row r="7959" spans="1:1" x14ac:dyDescent="0.2">
      <c r="A7959">
        <v>58</v>
      </c>
    </row>
    <row r="7960" spans="1:1" x14ac:dyDescent="0.2">
      <c r="A7960">
        <v>54</v>
      </c>
    </row>
    <row r="7961" spans="1:1" x14ac:dyDescent="0.2">
      <c r="A7961">
        <v>62</v>
      </c>
    </row>
    <row r="7962" spans="1:1" x14ac:dyDescent="0.2">
      <c r="A7962">
        <v>23</v>
      </c>
    </row>
    <row r="7963" spans="1:1" x14ac:dyDescent="0.2">
      <c r="A7963">
        <v>41</v>
      </c>
    </row>
    <row r="7964" spans="1:1" x14ac:dyDescent="0.2">
      <c r="A7964">
        <v>33</v>
      </c>
    </row>
    <row r="7965" spans="1:1" x14ac:dyDescent="0.2">
      <c r="A7965">
        <v>33</v>
      </c>
    </row>
    <row r="7966" spans="1:1" x14ac:dyDescent="0.2">
      <c r="A7966">
        <v>25</v>
      </c>
    </row>
    <row r="7967" spans="1:1" x14ac:dyDescent="0.2">
      <c r="A7967">
        <v>33</v>
      </c>
    </row>
    <row r="7968" spans="1:1" x14ac:dyDescent="0.2">
      <c r="A7968">
        <v>42</v>
      </c>
    </row>
    <row r="7969" spans="1:1" x14ac:dyDescent="0.2">
      <c r="A7969">
        <v>41</v>
      </c>
    </row>
    <row r="7970" spans="1:1" x14ac:dyDescent="0.2">
      <c r="A7970">
        <v>22</v>
      </c>
    </row>
    <row r="7971" spans="1:1" x14ac:dyDescent="0.2">
      <c r="A7971">
        <v>50</v>
      </c>
    </row>
    <row r="7972" spans="1:1" x14ac:dyDescent="0.2">
      <c r="A7972">
        <v>26</v>
      </c>
    </row>
    <row r="7973" spans="1:1" x14ac:dyDescent="0.2">
      <c r="A7973">
        <v>33</v>
      </c>
    </row>
    <row r="7974" spans="1:1" x14ac:dyDescent="0.2">
      <c r="A7974">
        <v>25</v>
      </c>
    </row>
    <row r="7975" spans="1:1" x14ac:dyDescent="0.2">
      <c r="A7975">
        <v>37</v>
      </c>
    </row>
    <row r="7976" spans="1:1" x14ac:dyDescent="0.2">
      <c r="A7976">
        <v>23</v>
      </c>
    </row>
    <row r="7977" spans="1:1" x14ac:dyDescent="0.2">
      <c r="A7977">
        <v>37</v>
      </c>
    </row>
    <row r="7978" spans="1:1" x14ac:dyDescent="0.2">
      <c r="A7978">
        <v>21</v>
      </c>
    </row>
    <row r="7979" spans="1:1" x14ac:dyDescent="0.2">
      <c r="A7979">
        <v>31</v>
      </c>
    </row>
    <row r="7980" spans="1:1" x14ac:dyDescent="0.2">
      <c r="A7980">
        <v>45</v>
      </c>
    </row>
    <row r="7981" spans="1:1" x14ac:dyDescent="0.2">
      <c r="A7981">
        <v>22</v>
      </c>
    </row>
    <row r="7982" spans="1:1" x14ac:dyDescent="0.2">
      <c r="A7982">
        <v>37</v>
      </c>
    </row>
    <row r="7983" spans="1:1" x14ac:dyDescent="0.2">
      <c r="A7983">
        <v>23</v>
      </c>
    </row>
    <row r="7984" spans="1:1" x14ac:dyDescent="0.2">
      <c r="A7984">
        <v>24</v>
      </c>
    </row>
    <row r="7985" spans="1:1" x14ac:dyDescent="0.2">
      <c r="A7985">
        <v>32</v>
      </c>
    </row>
    <row r="7986" spans="1:1" x14ac:dyDescent="0.2">
      <c r="A7986">
        <v>35</v>
      </c>
    </row>
    <row r="7987" spans="1:1" x14ac:dyDescent="0.2">
      <c r="A7987">
        <v>22</v>
      </c>
    </row>
    <row r="7988" spans="1:1" x14ac:dyDescent="0.2">
      <c r="A7988">
        <v>29</v>
      </c>
    </row>
    <row r="7989" spans="1:1" x14ac:dyDescent="0.2">
      <c r="A7989">
        <v>41</v>
      </c>
    </row>
    <row r="7990" spans="1:1" x14ac:dyDescent="0.2">
      <c r="A7990">
        <v>22</v>
      </c>
    </row>
    <row r="7991" spans="1:1" x14ac:dyDescent="0.2">
      <c r="A7991">
        <v>30</v>
      </c>
    </row>
    <row r="7992" spans="1:1" x14ac:dyDescent="0.2">
      <c r="A7992">
        <v>34</v>
      </c>
    </row>
    <row r="7993" spans="1:1" x14ac:dyDescent="0.2">
      <c r="A7993">
        <v>55</v>
      </c>
    </row>
    <row r="7994" spans="1:1" x14ac:dyDescent="0.2">
      <c r="A7994">
        <v>40</v>
      </c>
    </row>
    <row r="7995" spans="1:1" x14ac:dyDescent="0.2">
      <c r="A7995">
        <v>37</v>
      </c>
    </row>
    <row r="7996" spans="1:1" x14ac:dyDescent="0.2">
      <c r="A7996">
        <v>21</v>
      </c>
    </row>
    <row r="7997" spans="1:1" x14ac:dyDescent="0.2">
      <c r="A7997">
        <v>23</v>
      </c>
    </row>
    <row r="7998" spans="1:1" x14ac:dyDescent="0.2">
      <c r="A7998">
        <v>51</v>
      </c>
    </row>
    <row r="7999" spans="1:1" x14ac:dyDescent="0.2">
      <c r="A7999">
        <v>56</v>
      </c>
    </row>
    <row r="8000" spans="1:1" x14ac:dyDescent="0.2">
      <c r="A8000">
        <v>26</v>
      </c>
    </row>
    <row r="8001" spans="1:1" x14ac:dyDescent="0.2">
      <c r="A8001">
        <v>26</v>
      </c>
    </row>
    <row r="8002" spans="1:1" x14ac:dyDescent="0.2">
      <c r="A8002">
        <v>26</v>
      </c>
    </row>
    <row r="8003" spans="1:1" x14ac:dyDescent="0.2">
      <c r="A8003">
        <v>46</v>
      </c>
    </row>
    <row r="8004" spans="1:1" x14ac:dyDescent="0.2">
      <c r="A8004">
        <v>41</v>
      </c>
    </row>
    <row r="8005" spans="1:1" x14ac:dyDescent="0.2">
      <c r="A8005">
        <v>31</v>
      </c>
    </row>
    <row r="8006" spans="1:1" x14ac:dyDescent="0.2">
      <c r="A8006">
        <v>41</v>
      </c>
    </row>
    <row r="8007" spans="1:1" x14ac:dyDescent="0.2">
      <c r="A8007">
        <v>47</v>
      </c>
    </row>
    <row r="8008" spans="1:1" x14ac:dyDescent="0.2">
      <c r="A8008">
        <v>25</v>
      </c>
    </row>
    <row r="8009" spans="1:1" x14ac:dyDescent="0.2">
      <c r="A8009">
        <v>27</v>
      </c>
    </row>
    <row r="8010" spans="1:1" x14ac:dyDescent="0.2">
      <c r="A8010">
        <v>31</v>
      </c>
    </row>
    <row r="8011" spans="1:1" x14ac:dyDescent="0.2">
      <c r="A8011">
        <v>23</v>
      </c>
    </row>
    <row r="8012" spans="1:1" x14ac:dyDescent="0.2">
      <c r="A8012">
        <v>23</v>
      </c>
    </row>
    <row r="8013" spans="1:1" x14ac:dyDescent="0.2">
      <c r="A8013">
        <v>23</v>
      </c>
    </row>
    <row r="8014" spans="1:1" x14ac:dyDescent="0.2">
      <c r="A8014">
        <v>43</v>
      </c>
    </row>
    <row r="8015" spans="1:1" x14ac:dyDescent="0.2">
      <c r="A8015">
        <v>52</v>
      </c>
    </row>
    <row r="8016" spans="1:1" x14ac:dyDescent="0.2">
      <c r="A8016">
        <v>23</v>
      </c>
    </row>
    <row r="8017" spans="1:1" x14ac:dyDescent="0.2">
      <c r="A8017">
        <v>29</v>
      </c>
    </row>
    <row r="8018" spans="1:1" x14ac:dyDescent="0.2">
      <c r="A8018">
        <v>22</v>
      </c>
    </row>
    <row r="8019" spans="1:1" x14ac:dyDescent="0.2">
      <c r="A8019">
        <v>40</v>
      </c>
    </row>
    <row r="8020" spans="1:1" x14ac:dyDescent="0.2">
      <c r="A8020">
        <v>49</v>
      </c>
    </row>
    <row r="8021" spans="1:1" x14ac:dyDescent="0.2">
      <c r="A8021">
        <v>29</v>
      </c>
    </row>
    <row r="8022" spans="1:1" x14ac:dyDescent="0.2">
      <c r="A8022">
        <v>49</v>
      </c>
    </row>
    <row r="8023" spans="1:1" x14ac:dyDescent="0.2">
      <c r="A8023">
        <v>24</v>
      </c>
    </row>
    <row r="8024" spans="1:1" x14ac:dyDescent="0.2">
      <c r="A8024">
        <v>41</v>
      </c>
    </row>
    <row r="8025" spans="1:1" x14ac:dyDescent="0.2">
      <c r="A8025">
        <v>27</v>
      </c>
    </row>
    <row r="8026" spans="1:1" x14ac:dyDescent="0.2">
      <c r="A8026">
        <v>65</v>
      </c>
    </row>
    <row r="8027" spans="1:1" x14ac:dyDescent="0.2">
      <c r="A8027">
        <v>40</v>
      </c>
    </row>
    <row r="8028" spans="1:1" x14ac:dyDescent="0.2">
      <c r="A8028">
        <v>47</v>
      </c>
    </row>
    <row r="8029" spans="1:1" x14ac:dyDescent="0.2">
      <c r="A8029">
        <v>20</v>
      </c>
    </row>
    <row r="8030" spans="1:1" x14ac:dyDescent="0.2">
      <c r="A8030">
        <v>26</v>
      </c>
    </row>
    <row r="8031" spans="1:1" x14ac:dyDescent="0.2">
      <c r="A8031">
        <v>21</v>
      </c>
    </row>
    <row r="8032" spans="1:1" x14ac:dyDescent="0.2">
      <c r="A8032">
        <v>44</v>
      </c>
    </row>
    <row r="8033" spans="1:1" x14ac:dyDescent="0.2">
      <c r="A8033">
        <v>41</v>
      </c>
    </row>
    <row r="8034" spans="1:1" x14ac:dyDescent="0.2">
      <c r="A8034">
        <v>32</v>
      </c>
    </row>
    <row r="8035" spans="1:1" x14ac:dyDescent="0.2">
      <c r="A8035">
        <v>25</v>
      </c>
    </row>
    <row r="8036" spans="1:1" x14ac:dyDescent="0.2">
      <c r="A8036">
        <v>31</v>
      </c>
    </row>
    <row r="8037" spans="1:1" x14ac:dyDescent="0.2">
      <c r="A8037">
        <v>42</v>
      </c>
    </row>
    <row r="8038" spans="1:1" x14ac:dyDescent="0.2">
      <c r="A8038">
        <v>38</v>
      </c>
    </row>
    <row r="8039" spans="1:1" x14ac:dyDescent="0.2">
      <c r="A8039">
        <v>67</v>
      </c>
    </row>
    <row r="8040" spans="1:1" x14ac:dyDescent="0.2">
      <c r="A8040">
        <v>42</v>
      </c>
    </row>
    <row r="8041" spans="1:1" x14ac:dyDescent="0.2">
      <c r="A8041">
        <v>25</v>
      </c>
    </row>
    <row r="8042" spans="1:1" x14ac:dyDescent="0.2">
      <c r="A8042">
        <v>27</v>
      </c>
    </row>
    <row r="8043" spans="1:1" x14ac:dyDescent="0.2">
      <c r="A8043">
        <v>43</v>
      </c>
    </row>
    <row r="8044" spans="1:1" x14ac:dyDescent="0.2">
      <c r="A8044">
        <v>41</v>
      </c>
    </row>
    <row r="8045" spans="1:1" x14ac:dyDescent="0.2">
      <c r="A8045">
        <v>20</v>
      </c>
    </row>
    <row r="8046" spans="1:1" x14ac:dyDescent="0.2">
      <c r="A8046">
        <v>23</v>
      </c>
    </row>
    <row r="8047" spans="1:1" x14ac:dyDescent="0.2">
      <c r="A8047">
        <v>27</v>
      </c>
    </row>
    <row r="8048" spans="1:1" x14ac:dyDescent="0.2">
      <c r="A8048">
        <v>23</v>
      </c>
    </row>
    <row r="8049" spans="1:1" x14ac:dyDescent="0.2">
      <c r="A8049">
        <v>33</v>
      </c>
    </row>
    <row r="8050" spans="1:1" x14ac:dyDescent="0.2">
      <c r="A8050">
        <v>41</v>
      </c>
    </row>
    <row r="8051" spans="1:1" x14ac:dyDescent="0.2">
      <c r="A8051">
        <v>31</v>
      </c>
    </row>
    <row r="8052" spans="1:1" x14ac:dyDescent="0.2">
      <c r="A8052">
        <v>54</v>
      </c>
    </row>
    <row r="8053" spans="1:1" x14ac:dyDescent="0.2">
      <c r="A8053">
        <v>23</v>
      </c>
    </row>
    <row r="8054" spans="1:1" x14ac:dyDescent="0.2">
      <c r="A8054">
        <v>21</v>
      </c>
    </row>
    <row r="8055" spans="1:1" x14ac:dyDescent="0.2">
      <c r="A8055">
        <v>53</v>
      </c>
    </row>
    <row r="8056" spans="1:1" x14ac:dyDescent="0.2">
      <c r="A8056">
        <v>49</v>
      </c>
    </row>
    <row r="8057" spans="1:1" x14ac:dyDescent="0.2">
      <c r="A8057">
        <v>36</v>
      </c>
    </row>
    <row r="8058" spans="1:1" x14ac:dyDescent="0.2">
      <c r="A8058">
        <v>22</v>
      </c>
    </row>
    <row r="8059" spans="1:1" x14ac:dyDescent="0.2">
      <c r="A8059">
        <v>40</v>
      </c>
    </row>
    <row r="8060" spans="1:1" x14ac:dyDescent="0.2">
      <c r="A8060">
        <v>58</v>
      </c>
    </row>
    <row r="8061" spans="1:1" x14ac:dyDescent="0.2">
      <c r="A8061">
        <v>62</v>
      </c>
    </row>
    <row r="8062" spans="1:1" x14ac:dyDescent="0.2">
      <c r="A8062">
        <v>25</v>
      </c>
    </row>
    <row r="8063" spans="1:1" x14ac:dyDescent="0.2">
      <c r="A8063">
        <v>51</v>
      </c>
    </row>
    <row r="8064" spans="1:1" x14ac:dyDescent="0.2">
      <c r="A8064">
        <v>46</v>
      </c>
    </row>
    <row r="8065" spans="1:1" x14ac:dyDescent="0.2">
      <c r="A8065">
        <v>50</v>
      </c>
    </row>
    <row r="8066" spans="1:1" x14ac:dyDescent="0.2">
      <c r="A8066">
        <v>28</v>
      </c>
    </row>
    <row r="8067" spans="1:1" x14ac:dyDescent="0.2">
      <c r="A8067">
        <v>24</v>
      </c>
    </row>
    <row r="8068" spans="1:1" x14ac:dyDescent="0.2">
      <c r="A8068">
        <v>49</v>
      </c>
    </row>
    <row r="8069" spans="1:1" x14ac:dyDescent="0.2">
      <c r="A8069">
        <v>32</v>
      </c>
    </row>
    <row r="8070" spans="1:1" x14ac:dyDescent="0.2">
      <c r="A8070">
        <v>24</v>
      </c>
    </row>
    <row r="8071" spans="1:1" x14ac:dyDescent="0.2">
      <c r="A8071">
        <v>30</v>
      </c>
    </row>
    <row r="8072" spans="1:1" x14ac:dyDescent="0.2">
      <c r="A8072">
        <v>56</v>
      </c>
    </row>
    <row r="8073" spans="1:1" x14ac:dyDescent="0.2">
      <c r="A8073">
        <v>23</v>
      </c>
    </row>
    <row r="8074" spans="1:1" x14ac:dyDescent="0.2">
      <c r="A8074">
        <v>38</v>
      </c>
    </row>
    <row r="8075" spans="1:1" x14ac:dyDescent="0.2">
      <c r="A8075">
        <v>31</v>
      </c>
    </row>
    <row r="8076" spans="1:1" x14ac:dyDescent="0.2">
      <c r="A8076">
        <v>25</v>
      </c>
    </row>
    <row r="8077" spans="1:1" x14ac:dyDescent="0.2">
      <c r="A8077">
        <v>48</v>
      </c>
    </row>
    <row r="8078" spans="1:1" x14ac:dyDescent="0.2">
      <c r="A8078">
        <v>26</v>
      </c>
    </row>
    <row r="8079" spans="1:1" x14ac:dyDescent="0.2">
      <c r="A8079">
        <v>58</v>
      </c>
    </row>
    <row r="8080" spans="1:1" x14ac:dyDescent="0.2">
      <c r="A8080">
        <v>26</v>
      </c>
    </row>
    <row r="8081" spans="1:1" x14ac:dyDescent="0.2">
      <c r="A8081">
        <v>31</v>
      </c>
    </row>
    <row r="8082" spans="1:1" x14ac:dyDescent="0.2">
      <c r="A8082">
        <v>33</v>
      </c>
    </row>
    <row r="8083" spans="1:1" x14ac:dyDescent="0.2">
      <c r="A8083">
        <v>59</v>
      </c>
    </row>
    <row r="8084" spans="1:1" x14ac:dyDescent="0.2">
      <c r="A8084">
        <v>34</v>
      </c>
    </row>
    <row r="8085" spans="1:1" x14ac:dyDescent="0.2">
      <c r="A8085">
        <v>44</v>
      </c>
    </row>
    <row r="8086" spans="1:1" x14ac:dyDescent="0.2">
      <c r="A8086">
        <v>20</v>
      </c>
    </row>
    <row r="8087" spans="1:1" x14ac:dyDescent="0.2">
      <c r="A8087">
        <v>45</v>
      </c>
    </row>
    <row r="8088" spans="1:1" x14ac:dyDescent="0.2">
      <c r="A8088">
        <v>57</v>
      </c>
    </row>
    <row r="8089" spans="1:1" x14ac:dyDescent="0.2">
      <c r="A8089">
        <v>45</v>
      </c>
    </row>
    <row r="8090" spans="1:1" x14ac:dyDescent="0.2">
      <c r="A8090">
        <v>27</v>
      </c>
    </row>
    <row r="8091" spans="1:1" x14ac:dyDescent="0.2">
      <c r="A8091">
        <v>37</v>
      </c>
    </row>
    <row r="8092" spans="1:1" x14ac:dyDescent="0.2">
      <c r="A8092">
        <v>43</v>
      </c>
    </row>
    <row r="8093" spans="1:1" x14ac:dyDescent="0.2">
      <c r="A8093">
        <v>65</v>
      </c>
    </row>
    <row r="8094" spans="1:1" x14ac:dyDescent="0.2">
      <c r="A8094">
        <v>36</v>
      </c>
    </row>
    <row r="8095" spans="1:1" x14ac:dyDescent="0.2">
      <c r="A8095">
        <v>59</v>
      </c>
    </row>
    <row r="8096" spans="1:1" x14ac:dyDescent="0.2">
      <c r="A8096">
        <v>35</v>
      </c>
    </row>
    <row r="8097" spans="1:1" x14ac:dyDescent="0.2">
      <c r="A8097">
        <v>37</v>
      </c>
    </row>
    <row r="8098" spans="1:1" x14ac:dyDescent="0.2">
      <c r="A8098">
        <v>29</v>
      </c>
    </row>
    <row r="8099" spans="1:1" x14ac:dyDescent="0.2">
      <c r="A8099">
        <v>21</v>
      </c>
    </row>
    <row r="8100" spans="1:1" x14ac:dyDescent="0.2">
      <c r="A8100">
        <v>28</v>
      </c>
    </row>
    <row r="8101" spans="1:1" x14ac:dyDescent="0.2">
      <c r="A8101">
        <v>34</v>
      </c>
    </row>
    <row r="8102" spans="1:1" x14ac:dyDescent="0.2">
      <c r="A8102">
        <v>21</v>
      </c>
    </row>
    <row r="8103" spans="1:1" x14ac:dyDescent="0.2">
      <c r="A8103">
        <v>21</v>
      </c>
    </row>
    <row r="8104" spans="1:1" x14ac:dyDescent="0.2">
      <c r="A8104">
        <v>29</v>
      </c>
    </row>
    <row r="8105" spans="1:1" x14ac:dyDescent="0.2">
      <c r="A8105">
        <v>42</v>
      </c>
    </row>
    <row r="8106" spans="1:1" x14ac:dyDescent="0.2">
      <c r="A8106">
        <v>21</v>
      </c>
    </row>
    <row r="8107" spans="1:1" x14ac:dyDescent="0.2">
      <c r="A8107">
        <v>69</v>
      </c>
    </row>
    <row r="8108" spans="1:1" x14ac:dyDescent="0.2">
      <c r="A8108">
        <v>49</v>
      </c>
    </row>
    <row r="8109" spans="1:1" x14ac:dyDescent="0.2">
      <c r="A8109">
        <v>29</v>
      </c>
    </row>
    <row r="8110" spans="1:1" x14ac:dyDescent="0.2">
      <c r="A8110">
        <v>50</v>
      </c>
    </row>
    <row r="8111" spans="1:1" x14ac:dyDescent="0.2">
      <c r="A8111">
        <v>24</v>
      </c>
    </row>
    <row r="8112" spans="1:1" x14ac:dyDescent="0.2">
      <c r="A8112">
        <v>27</v>
      </c>
    </row>
    <row r="8113" spans="1:1" x14ac:dyDescent="0.2">
      <c r="A8113">
        <v>55</v>
      </c>
    </row>
    <row r="8114" spans="1:1" x14ac:dyDescent="0.2">
      <c r="A8114">
        <v>19</v>
      </c>
    </row>
    <row r="8115" spans="1:1" x14ac:dyDescent="0.2">
      <c r="A8115">
        <v>24</v>
      </c>
    </row>
    <row r="8116" spans="1:1" x14ac:dyDescent="0.2">
      <c r="A8116">
        <v>39</v>
      </c>
    </row>
    <row r="8117" spans="1:1" x14ac:dyDescent="0.2">
      <c r="A8117">
        <v>21</v>
      </c>
    </row>
    <row r="8118" spans="1:1" x14ac:dyDescent="0.2">
      <c r="A8118">
        <v>28</v>
      </c>
    </row>
    <row r="8119" spans="1:1" x14ac:dyDescent="0.2">
      <c r="A8119">
        <v>34</v>
      </c>
    </row>
    <row r="8120" spans="1:1" x14ac:dyDescent="0.2">
      <c r="A8120">
        <v>27</v>
      </c>
    </row>
    <row r="8121" spans="1:1" x14ac:dyDescent="0.2">
      <c r="A8121">
        <v>37</v>
      </c>
    </row>
    <row r="8122" spans="1:1" x14ac:dyDescent="0.2">
      <c r="A8122">
        <v>40</v>
      </c>
    </row>
    <row r="8123" spans="1:1" x14ac:dyDescent="0.2">
      <c r="A8123">
        <v>24</v>
      </c>
    </row>
    <row r="8124" spans="1:1" x14ac:dyDescent="0.2">
      <c r="A8124">
        <v>60</v>
      </c>
    </row>
    <row r="8125" spans="1:1" x14ac:dyDescent="0.2">
      <c r="A8125">
        <v>36</v>
      </c>
    </row>
    <row r="8126" spans="1:1" x14ac:dyDescent="0.2">
      <c r="A8126">
        <v>23</v>
      </c>
    </row>
    <row r="8127" spans="1:1" x14ac:dyDescent="0.2">
      <c r="A8127">
        <v>34</v>
      </c>
    </row>
    <row r="8128" spans="1:1" x14ac:dyDescent="0.2">
      <c r="A8128">
        <v>52</v>
      </c>
    </row>
    <row r="8129" spans="1:1" x14ac:dyDescent="0.2">
      <c r="A8129">
        <v>38</v>
      </c>
    </row>
    <row r="8130" spans="1:1" x14ac:dyDescent="0.2">
      <c r="A8130">
        <v>27</v>
      </c>
    </row>
    <row r="8131" spans="1:1" x14ac:dyDescent="0.2">
      <c r="A8131">
        <v>50</v>
      </c>
    </row>
    <row r="8132" spans="1:1" x14ac:dyDescent="0.2">
      <c r="A8132">
        <v>27</v>
      </c>
    </row>
    <row r="8133" spans="1:1" x14ac:dyDescent="0.2">
      <c r="A8133">
        <v>22</v>
      </c>
    </row>
    <row r="8134" spans="1:1" x14ac:dyDescent="0.2">
      <c r="A8134">
        <v>43</v>
      </c>
    </row>
    <row r="8135" spans="1:1" x14ac:dyDescent="0.2">
      <c r="A8135">
        <v>29</v>
      </c>
    </row>
    <row r="8136" spans="1:1" x14ac:dyDescent="0.2">
      <c r="A8136">
        <v>50</v>
      </c>
    </row>
    <row r="8137" spans="1:1" x14ac:dyDescent="0.2">
      <c r="A8137">
        <v>61</v>
      </c>
    </row>
    <row r="8138" spans="1:1" x14ac:dyDescent="0.2">
      <c r="A8138">
        <v>34</v>
      </c>
    </row>
    <row r="8139" spans="1:1" x14ac:dyDescent="0.2">
      <c r="A8139">
        <v>56</v>
      </c>
    </row>
    <row r="8140" spans="1:1" x14ac:dyDescent="0.2">
      <c r="A8140">
        <v>22</v>
      </c>
    </row>
    <row r="8141" spans="1:1" x14ac:dyDescent="0.2">
      <c r="A8141">
        <v>31</v>
      </c>
    </row>
    <row r="8142" spans="1:1" x14ac:dyDescent="0.2">
      <c r="A8142">
        <v>21</v>
      </c>
    </row>
    <row r="8143" spans="1:1" x14ac:dyDescent="0.2">
      <c r="A8143">
        <v>23</v>
      </c>
    </row>
    <row r="8144" spans="1:1" x14ac:dyDescent="0.2">
      <c r="A8144">
        <v>45</v>
      </c>
    </row>
    <row r="8145" spans="1:1" x14ac:dyDescent="0.2">
      <c r="A8145">
        <v>26</v>
      </c>
    </row>
    <row r="8146" spans="1:1" x14ac:dyDescent="0.2">
      <c r="A8146">
        <v>24</v>
      </c>
    </row>
    <row r="8147" spans="1:1" x14ac:dyDescent="0.2">
      <c r="A8147">
        <v>30</v>
      </c>
    </row>
    <row r="8148" spans="1:1" x14ac:dyDescent="0.2">
      <c r="A8148">
        <v>32</v>
      </c>
    </row>
    <row r="8149" spans="1:1" x14ac:dyDescent="0.2">
      <c r="A8149">
        <v>61</v>
      </c>
    </row>
    <row r="8150" spans="1:1" x14ac:dyDescent="0.2">
      <c r="A8150">
        <v>27</v>
      </c>
    </row>
    <row r="8151" spans="1:1" x14ac:dyDescent="0.2">
      <c r="A8151">
        <v>27</v>
      </c>
    </row>
    <row r="8152" spans="1:1" x14ac:dyDescent="0.2">
      <c r="A8152">
        <v>41</v>
      </c>
    </row>
    <row r="8153" spans="1:1" x14ac:dyDescent="0.2">
      <c r="A8153">
        <v>25</v>
      </c>
    </row>
    <row r="8154" spans="1:1" x14ac:dyDescent="0.2">
      <c r="A8154">
        <v>60</v>
      </c>
    </row>
    <row r="8155" spans="1:1" x14ac:dyDescent="0.2">
      <c r="A8155">
        <v>23</v>
      </c>
    </row>
    <row r="8156" spans="1:1" x14ac:dyDescent="0.2">
      <c r="A8156">
        <v>40</v>
      </c>
    </row>
    <row r="8157" spans="1:1" x14ac:dyDescent="0.2">
      <c r="A8157">
        <v>35</v>
      </c>
    </row>
    <row r="8158" spans="1:1" x14ac:dyDescent="0.2">
      <c r="A8158">
        <v>30</v>
      </c>
    </row>
    <row r="8159" spans="1:1" x14ac:dyDescent="0.2">
      <c r="A8159">
        <v>34</v>
      </c>
    </row>
    <row r="8160" spans="1:1" x14ac:dyDescent="0.2">
      <c r="A8160">
        <v>49</v>
      </c>
    </row>
    <row r="8161" spans="1:1" x14ac:dyDescent="0.2">
      <c r="A8161">
        <v>20</v>
      </c>
    </row>
    <row r="8162" spans="1:1" x14ac:dyDescent="0.2">
      <c r="A8162">
        <v>20</v>
      </c>
    </row>
    <row r="8163" spans="1:1" x14ac:dyDescent="0.2">
      <c r="A8163">
        <v>48</v>
      </c>
    </row>
    <row r="8164" spans="1:1" x14ac:dyDescent="0.2">
      <c r="A8164">
        <v>24</v>
      </c>
    </row>
    <row r="8165" spans="1:1" x14ac:dyDescent="0.2">
      <c r="A8165">
        <v>30</v>
      </c>
    </row>
    <row r="8166" spans="1:1" x14ac:dyDescent="0.2">
      <c r="A8166">
        <v>25</v>
      </c>
    </row>
    <row r="8167" spans="1:1" x14ac:dyDescent="0.2">
      <c r="A8167">
        <v>50</v>
      </c>
    </row>
    <row r="8168" spans="1:1" x14ac:dyDescent="0.2">
      <c r="A8168">
        <v>25</v>
      </c>
    </row>
    <row r="8169" spans="1:1" x14ac:dyDescent="0.2">
      <c r="A8169">
        <v>20</v>
      </c>
    </row>
    <row r="8170" spans="1:1" x14ac:dyDescent="0.2">
      <c r="A8170">
        <v>25</v>
      </c>
    </row>
    <row r="8171" spans="1:1" x14ac:dyDescent="0.2">
      <c r="A8171">
        <v>37</v>
      </c>
    </row>
    <row r="8172" spans="1:1" x14ac:dyDescent="0.2">
      <c r="A8172">
        <v>38</v>
      </c>
    </row>
    <row r="8173" spans="1:1" x14ac:dyDescent="0.2">
      <c r="A8173">
        <v>29</v>
      </c>
    </row>
    <row r="8174" spans="1:1" x14ac:dyDescent="0.2">
      <c r="A8174">
        <v>38</v>
      </c>
    </row>
    <row r="8175" spans="1:1" x14ac:dyDescent="0.2">
      <c r="A8175">
        <v>27</v>
      </c>
    </row>
    <row r="8176" spans="1:1" x14ac:dyDescent="0.2">
      <c r="A8176">
        <v>29</v>
      </c>
    </row>
    <row r="8177" spans="1:1" x14ac:dyDescent="0.2">
      <c r="A8177">
        <v>45</v>
      </c>
    </row>
    <row r="8178" spans="1:1" x14ac:dyDescent="0.2">
      <c r="A8178">
        <v>24</v>
      </c>
    </row>
    <row r="8179" spans="1:1" x14ac:dyDescent="0.2">
      <c r="A8179">
        <v>29</v>
      </c>
    </row>
    <row r="8180" spans="1:1" x14ac:dyDescent="0.2">
      <c r="A8180">
        <v>21</v>
      </c>
    </row>
    <row r="8181" spans="1:1" x14ac:dyDescent="0.2">
      <c r="A8181">
        <v>36</v>
      </c>
    </row>
    <row r="8182" spans="1:1" x14ac:dyDescent="0.2">
      <c r="A8182">
        <v>29</v>
      </c>
    </row>
    <row r="8183" spans="1:1" x14ac:dyDescent="0.2">
      <c r="A8183">
        <v>24</v>
      </c>
    </row>
    <row r="8184" spans="1:1" x14ac:dyDescent="0.2">
      <c r="A8184">
        <v>53</v>
      </c>
    </row>
    <row r="8185" spans="1:1" x14ac:dyDescent="0.2">
      <c r="A8185">
        <v>36</v>
      </c>
    </row>
    <row r="8186" spans="1:1" x14ac:dyDescent="0.2">
      <c r="A8186">
        <v>64</v>
      </c>
    </row>
    <row r="8187" spans="1:1" x14ac:dyDescent="0.2">
      <c r="A8187">
        <v>31</v>
      </c>
    </row>
    <row r="8188" spans="1:1" x14ac:dyDescent="0.2">
      <c r="A8188">
        <v>23</v>
      </c>
    </row>
    <row r="8189" spans="1:1" x14ac:dyDescent="0.2">
      <c r="A8189">
        <v>26</v>
      </c>
    </row>
    <row r="8190" spans="1:1" x14ac:dyDescent="0.2">
      <c r="A8190">
        <v>48</v>
      </c>
    </row>
    <row r="8191" spans="1:1" x14ac:dyDescent="0.2">
      <c r="A8191">
        <v>27</v>
      </c>
    </row>
    <row r="8192" spans="1:1" x14ac:dyDescent="0.2">
      <c r="A8192">
        <v>21</v>
      </c>
    </row>
    <row r="8193" spans="1:1" x14ac:dyDescent="0.2">
      <c r="A8193">
        <v>25</v>
      </c>
    </row>
    <row r="8194" spans="1:1" x14ac:dyDescent="0.2">
      <c r="A8194">
        <v>20</v>
      </c>
    </row>
    <row r="8195" spans="1:1" x14ac:dyDescent="0.2">
      <c r="A8195">
        <v>29</v>
      </c>
    </row>
    <row r="8196" spans="1:1" x14ac:dyDescent="0.2">
      <c r="A8196">
        <v>37</v>
      </c>
    </row>
    <row r="8197" spans="1:1" x14ac:dyDescent="0.2">
      <c r="A8197">
        <v>51</v>
      </c>
    </row>
    <row r="8198" spans="1:1" x14ac:dyDescent="0.2">
      <c r="A8198">
        <v>47</v>
      </c>
    </row>
    <row r="8199" spans="1:1" x14ac:dyDescent="0.2">
      <c r="A8199">
        <v>42</v>
      </c>
    </row>
    <row r="8200" spans="1:1" x14ac:dyDescent="0.2">
      <c r="A8200">
        <v>23</v>
      </c>
    </row>
    <row r="8201" spans="1:1" x14ac:dyDescent="0.2">
      <c r="A8201">
        <v>49</v>
      </c>
    </row>
    <row r="8202" spans="1:1" x14ac:dyDescent="0.2">
      <c r="A8202">
        <v>29</v>
      </c>
    </row>
    <row r="8203" spans="1:1" x14ac:dyDescent="0.2">
      <c r="A8203">
        <v>25</v>
      </c>
    </row>
    <row r="8204" spans="1:1" x14ac:dyDescent="0.2">
      <c r="A8204">
        <v>27</v>
      </c>
    </row>
    <row r="8205" spans="1:1" x14ac:dyDescent="0.2">
      <c r="A8205">
        <v>45</v>
      </c>
    </row>
    <row r="8206" spans="1:1" x14ac:dyDescent="0.2">
      <c r="A8206">
        <v>41</v>
      </c>
    </row>
    <row r="8207" spans="1:1" x14ac:dyDescent="0.2">
      <c r="A8207">
        <v>20</v>
      </c>
    </row>
    <row r="8208" spans="1:1" x14ac:dyDescent="0.2">
      <c r="A8208">
        <v>31</v>
      </c>
    </row>
    <row r="8209" spans="1:1" x14ac:dyDescent="0.2">
      <c r="A8209">
        <v>26</v>
      </c>
    </row>
    <row r="8210" spans="1:1" x14ac:dyDescent="0.2">
      <c r="A8210">
        <v>28</v>
      </c>
    </row>
    <row r="8211" spans="1:1" x14ac:dyDescent="0.2">
      <c r="A8211">
        <v>29</v>
      </c>
    </row>
    <row r="8212" spans="1:1" x14ac:dyDescent="0.2">
      <c r="A8212">
        <v>39</v>
      </c>
    </row>
    <row r="8213" spans="1:1" x14ac:dyDescent="0.2">
      <c r="A8213">
        <v>33</v>
      </c>
    </row>
    <row r="8214" spans="1:1" x14ac:dyDescent="0.2">
      <c r="A8214">
        <v>41</v>
      </c>
    </row>
    <row r="8215" spans="1:1" x14ac:dyDescent="0.2">
      <c r="A8215">
        <v>21</v>
      </c>
    </row>
    <row r="8216" spans="1:1" x14ac:dyDescent="0.2">
      <c r="A8216">
        <v>48</v>
      </c>
    </row>
    <row r="8217" spans="1:1" x14ac:dyDescent="0.2">
      <c r="A8217">
        <v>27</v>
      </c>
    </row>
    <row r="8218" spans="1:1" x14ac:dyDescent="0.2">
      <c r="A8218">
        <v>24</v>
      </c>
    </row>
    <row r="8219" spans="1:1" x14ac:dyDescent="0.2">
      <c r="A8219">
        <v>24</v>
      </c>
    </row>
    <row r="8220" spans="1:1" x14ac:dyDescent="0.2">
      <c r="A8220">
        <v>29</v>
      </c>
    </row>
    <row r="8221" spans="1:1" x14ac:dyDescent="0.2">
      <c r="A8221">
        <v>33</v>
      </c>
    </row>
    <row r="8222" spans="1:1" x14ac:dyDescent="0.2">
      <c r="A8222">
        <v>34</v>
      </c>
    </row>
    <row r="8223" spans="1:1" x14ac:dyDescent="0.2">
      <c r="A8223">
        <v>21</v>
      </c>
    </row>
    <row r="8224" spans="1:1" x14ac:dyDescent="0.2">
      <c r="A8224">
        <v>31</v>
      </c>
    </row>
    <row r="8225" spans="1:1" x14ac:dyDescent="0.2">
      <c r="A8225">
        <v>32</v>
      </c>
    </row>
    <row r="8226" spans="1:1" x14ac:dyDescent="0.2">
      <c r="A8226">
        <v>62</v>
      </c>
    </row>
    <row r="8227" spans="1:1" x14ac:dyDescent="0.2">
      <c r="A8227">
        <v>39</v>
      </c>
    </row>
    <row r="8228" spans="1:1" x14ac:dyDescent="0.2">
      <c r="A8228">
        <v>30</v>
      </c>
    </row>
    <row r="8229" spans="1:1" x14ac:dyDescent="0.2">
      <c r="A8229">
        <v>37</v>
      </c>
    </row>
    <row r="8230" spans="1:1" x14ac:dyDescent="0.2">
      <c r="A8230">
        <v>44</v>
      </c>
    </row>
    <row r="8231" spans="1:1" x14ac:dyDescent="0.2">
      <c r="A8231">
        <v>56</v>
      </c>
    </row>
    <row r="8232" spans="1:1" x14ac:dyDescent="0.2">
      <c r="A8232">
        <v>28</v>
      </c>
    </row>
    <row r="8233" spans="1:1" x14ac:dyDescent="0.2">
      <c r="A8233">
        <v>26</v>
      </c>
    </row>
    <row r="8234" spans="1:1" x14ac:dyDescent="0.2">
      <c r="A8234">
        <v>27</v>
      </c>
    </row>
    <row r="8235" spans="1:1" x14ac:dyDescent="0.2">
      <c r="A8235">
        <v>23</v>
      </c>
    </row>
    <row r="8236" spans="1:1" x14ac:dyDescent="0.2">
      <c r="A8236">
        <v>24</v>
      </c>
    </row>
    <row r="8237" spans="1:1" x14ac:dyDescent="0.2">
      <c r="A8237">
        <v>51</v>
      </c>
    </row>
    <row r="8238" spans="1:1" x14ac:dyDescent="0.2">
      <c r="A8238">
        <v>51</v>
      </c>
    </row>
    <row r="8239" spans="1:1" x14ac:dyDescent="0.2">
      <c r="A8239">
        <v>56</v>
      </c>
    </row>
    <row r="8240" spans="1:1" x14ac:dyDescent="0.2">
      <c r="A8240">
        <v>28</v>
      </c>
    </row>
    <row r="8241" spans="1:1" x14ac:dyDescent="0.2">
      <c r="A8241">
        <v>36</v>
      </c>
    </row>
    <row r="8242" spans="1:1" x14ac:dyDescent="0.2">
      <c r="A8242">
        <v>21</v>
      </c>
    </row>
    <row r="8243" spans="1:1" x14ac:dyDescent="0.2">
      <c r="A8243">
        <v>39</v>
      </c>
    </row>
    <row r="8244" spans="1:1" x14ac:dyDescent="0.2">
      <c r="A8244">
        <v>26</v>
      </c>
    </row>
    <row r="8245" spans="1:1" x14ac:dyDescent="0.2">
      <c r="A8245">
        <v>35</v>
      </c>
    </row>
    <row r="8246" spans="1:1" x14ac:dyDescent="0.2">
      <c r="A8246">
        <v>38</v>
      </c>
    </row>
    <row r="8247" spans="1:1" x14ac:dyDescent="0.2">
      <c r="A8247">
        <v>24</v>
      </c>
    </row>
    <row r="8248" spans="1:1" x14ac:dyDescent="0.2">
      <c r="A8248">
        <v>23</v>
      </c>
    </row>
    <row r="8249" spans="1:1" x14ac:dyDescent="0.2">
      <c r="A8249">
        <v>28</v>
      </c>
    </row>
    <row r="8250" spans="1:1" x14ac:dyDescent="0.2">
      <c r="A8250">
        <v>29</v>
      </c>
    </row>
    <row r="8251" spans="1:1" x14ac:dyDescent="0.2">
      <c r="A8251">
        <v>20</v>
      </c>
    </row>
    <row r="8252" spans="1:1" x14ac:dyDescent="0.2">
      <c r="A8252">
        <v>38</v>
      </c>
    </row>
    <row r="8253" spans="1:1" x14ac:dyDescent="0.2">
      <c r="A8253">
        <v>26</v>
      </c>
    </row>
    <row r="8254" spans="1:1" x14ac:dyDescent="0.2">
      <c r="A8254">
        <v>29</v>
      </c>
    </row>
    <row r="8255" spans="1:1" x14ac:dyDescent="0.2">
      <c r="A8255">
        <v>34</v>
      </c>
    </row>
    <row r="8256" spans="1:1" x14ac:dyDescent="0.2">
      <c r="A8256">
        <v>49</v>
      </c>
    </row>
    <row r="8257" spans="1:1" x14ac:dyDescent="0.2">
      <c r="A8257">
        <v>29</v>
      </c>
    </row>
    <row r="8258" spans="1:1" x14ac:dyDescent="0.2">
      <c r="A8258">
        <v>34</v>
      </c>
    </row>
    <row r="8259" spans="1:1" x14ac:dyDescent="0.2">
      <c r="A8259">
        <v>26</v>
      </c>
    </row>
    <row r="8260" spans="1:1" x14ac:dyDescent="0.2">
      <c r="A8260">
        <v>58</v>
      </c>
    </row>
    <row r="8261" spans="1:1" x14ac:dyDescent="0.2">
      <c r="A8261">
        <v>37</v>
      </c>
    </row>
    <row r="8262" spans="1:1" x14ac:dyDescent="0.2">
      <c r="A8262">
        <v>23</v>
      </c>
    </row>
    <row r="8263" spans="1:1" x14ac:dyDescent="0.2">
      <c r="A8263">
        <v>48</v>
      </c>
    </row>
    <row r="8264" spans="1:1" x14ac:dyDescent="0.2">
      <c r="A8264">
        <v>61</v>
      </c>
    </row>
    <row r="8265" spans="1:1" x14ac:dyDescent="0.2">
      <c r="A8265">
        <v>30</v>
      </c>
    </row>
    <row r="8266" spans="1:1" x14ac:dyDescent="0.2">
      <c r="A8266">
        <v>44</v>
      </c>
    </row>
    <row r="8267" spans="1:1" x14ac:dyDescent="0.2">
      <c r="A8267">
        <v>26</v>
      </c>
    </row>
    <row r="8268" spans="1:1" x14ac:dyDescent="0.2">
      <c r="A8268">
        <v>46</v>
      </c>
    </row>
    <row r="8269" spans="1:1" x14ac:dyDescent="0.2">
      <c r="A8269">
        <v>36</v>
      </c>
    </row>
    <row r="8270" spans="1:1" x14ac:dyDescent="0.2">
      <c r="A8270">
        <v>29</v>
      </c>
    </row>
    <row r="8271" spans="1:1" x14ac:dyDescent="0.2">
      <c r="A8271">
        <v>26</v>
      </c>
    </row>
    <row r="8272" spans="1:1" x14ac:dyDescent="0.2">
      <c r="A8272">
        <v>42</v>
      </c>
    </row>
    <row r="8273" spans="1:1" x14ac:dyDescent="0.2">
      <c r="A8273">
        <v>30</v>
      </c>
    </row>
    <row r="8274" spans="1:1" x14ac:dyDescent="0.2">
      <c r="A8274">
        <v>40</v>
      </c>
    </row>
    <row r="8275" spans="1:1" x14ac:dyDescent="0.2">
      <c r="A8275">
        <v>43</v>
      </c>
    </row>
    <row r="8276" spans="1:1" x14ac:dyDescent="0.2">
      <c r="A8276">
        <v>29</v>
      </c>
    </row>
    <row r="8277" spans="1:1" x14ac:dyDescent="0.2">
      <c r="A8277">
        <v>22</v>
      </c>
    </row>
    <row r="8278" spans="1:1" x14ac:dyDescent="0.2">
      <c r="A8278">
        <v>23</v>
      </c>
    </row>
    <row r="8279" spans="1:1" x14ac:dyDescent="0.2">
      <c r="A8279">
        <v>53</v>
      </c>
    </row>
    <row r="8280" spans="1:1" x14ac:dyDescent="0.2">
      <c r="A8280">
        <v>33</v>
      </c>
    </row>
    <row r="8281" spans="1:1" x14ac:dyDescent="0.2">
      <c r="A8281">
        <v>35</v>
      </c>
    </row>
    <row r="8282" spans="1:1" x14ac:dyDescent="0.2">
      <c r="A8282">
        <v>39</v>
      </c>
    </row>
    <row r="8283" spans="1:1" x14ac:dyDescent="0.2">
      <c r="A8283">
        <v>21</v>
      </c>
    </row>
    <row r="8284" spans="1:1" x14ac:dyDescent="0.2">
      <c r="A8284">
        <v>26</v>
      </c>
    </row>
    <row r="8285" spans="1:1" x14ac:dyDescent="0.2">
      <c r="A8285">
        <v>26</v>
      </c>
    </row>
    <row r="8286" spans="1:1" x14ac:dyDescent="0.2">
      <c r="A8286">
        <v>28</v>
      </c>
    </row>
    <row r="8287" spans="1:1" x14ac:dyDescent="0.2">
      <c r="A8287">
        <v>31</v>
      </c>
    </row>
    <row r="8288" spans="1:1" x14ac:dyDescent="0.2">
      <c r="A8288">
        <v>21</v>
      </c>
    </row>
    <row r="8289" spans="1:1" x14ac:dyDescent="0.2">
      <c r="A8289">
        <v>37</v>
      </c>
    </row>
    <row r="8290" spans="1:1" x14ac:dyDescent="0.2">
      <c r="A8290">
        <v>29</v>
      </c>
    </row>
    <row r="8291" spans="1:1" x14ac:dyDescent="0.2">
      <c r="A8291">
        <v>22</v>
      </c>
    </row>
    <row r="8292" spans="1:1" x14ac:dyDescent="0.2">
      <c r="A8292">
        <v>59</v>
      </c>
    </row>
    <row r="8293" spans="1:1" x14ac:dyDescent="0.2">
      <c r="A8293">
        <v>28</v>
      </c>
    </row>
    <row r="8294" spans="1:1" x14ac:dyDescent="0.2">
      <c r="A8294">
        <v>31</v>
      </c>
    </row>
    <row r="8295" spans="1:1" x14ac:dyDescent="0.2">
      <c r="A8295">
        <v>56</v>
      </c>
    </row>
    <row r="8296" spans="1:1" x14ac:dyDescent="0.2">
      <c r="A8296">
        <v>37</v>
      </c>
    </row>
    <row r="8297" spans="1:1" x14ac:dyDescent="0.2">
      <c r="A8297">
        <v>32</v>
      </c>
    </row>
    <row r="8298" spans="1:1" x14ac:dyDescent="0.2">
      <c r="A8298">
        <v>29</v>
      </c>
    </row>
    <row r="8299" spans="1:1" x14ac:dyDescent="0.2">
      <c r="A8299">
        <v>30</v>
      </c>
    </row>
    <row r="8300" spans="1:1" x14ac:dyDescent="0.2">
      <c r="A8300">
        <v>27</v>
      </c>
    </row>
    <row r="8301" spans="1:1" x14ac:dyDescent="0.2">
      <c r="A8301">
        <v>51</v>
      </c>
    </row>
    <row r="8302" spans="1:1" x14ac:dyDescent="0.2">
      <c r="A8302">
        <v>29</v>
      </c>
    </row>
    <row r="8303" spans="1:1" x14ac:dyDescent="0.2">
      <c r="A8303">
        <v>41</v>
      </c>
    </row>
    <row r="8304" spans="1:1" x14ac:dyDescent="0.2">
      <c r="A8304">
        <v>24</v>
      </c>
    </row>
    <row r="8305" spans="1:1" x14ac:dyDescent="0.2">
      <c r="A8305">
        <v>27</v>
      </c>
    </row>
    <row r="8306" spans="1:1" x14ac:dyDescent="0.2">
      <c r="A8306">
        <v>41</v>
      </c>
    </row>
    <row r="8307" spans="1:1" x14ac:dyDescent="0.2">
      <c r="A8307">
        <v>43</v>
      </c>
    </row>
    <row r="8308" spans="1:1" x14ac:dyDescent="0.2">
      <c r="A8308">
        <v>53</v>
      </c>
    </row>
    <row r="8309" spans="1:1" x14ac:dyDescent="0.2">
      <c r="A8309">
        <v>27</v>
      </c>
    </row>
    <row r="8310" spans="1:1" x14ac:dyDescent="0.2">
      <c r="A8310">
        <v>26</v>
      </c>
    </row>
    <row r="8311" spans="1:1" x14ac:dyDescent="0.2">
      <c r="A8311">
        <v>22</v>
      </c>
    </row>
    <row r="8312" spans="1:1" x14ac:dyDescent="0.2">
      <c r="A8312">
        <v>24</v>
      </c>
    </row>
    <row r="8313" spans="1:1" x14ac:dyDescent="0.2">
      <c r="A8313">
        <v>30</v>
      </c>
    </row>
    <row r="8314" spans="1:1" x14ac:dyDescent="0.2">
      <c r="A8314">
        <v>56</v>
      </c>
    </row>
    <row r="8315" spans="1:1" x14ac:dyDescent="0.2">
      <c r="A8315">
        <v>26</v>
      </c>
    </row>
    <row r="8316" spans="1:1" x14ac:dyDescent="0.2">
      <c r="A8316">
        <v>24</v>
      </c>
    </row>
    <row r="8317" spans="1:1" x14ac:dyDescent="0.2">
      <c r="A8317">
        <v>30</v>
      </c>
    </row>
    <row r="8318" spans="1:1" x14ac:dyDescent="0.2">
      <c r="A8318">
        <v>37</v>
      </c>
    </row>
    <row r="8319" spans="1:1" x14ac:dyDescent="0.2">
      <c r="A8319">
        <v>54</v>
      </c>
    </row>
    <row r="8320" spans="1:1" x14ac:dyDescent="0.2">
      <c r="A8320">
        <v>23</v>
      </c>
    </row>
    <row r="8321" spans="1:1" x14ac:dyDescent="0.2">
      <c r="A8321">
        <v>25</v>
      </c>
    </row>
    <row r="8322" spans="1:1" x14ac:dyDescent="0.2">
      <c r="A8322">
        <v>48</v>
      </c>
    </row>
    <row r="8323" spans="1:1" x14ac:dyDescent="0.2">
      <c r="A8323">
        <v>36</v>
      </c>
    </row>
    <row r="8324" spans="1:1" x14ac:dyDescent="0.2">
      <c r="A8324">
        <v>46</v>
      </c>
    </row>
    <row r="8325" spans="1:1" x14ac:dyDescent="0.2">
      <c r="A8325">
        <v>45</v>
      </c>
    </row>
    <row r="8326" spans="1:1" x14ac:dyDescent="0.2">
      <c r="A8326">
        <v>21</v>
      </c>
    </row>
    <row r="8327" spans="1:1" x14ac:dyDescent="0.2">
      <c r="A8327">
        <v>26</v>
      </c>
    </row>
    <row r="8328" spans="1:1" x14ac:dyDescent="0.2">
      <c r="A8328">
        <v>53</v>
      </c>
    </row>
    <row r="8329" spans="1:1" x14ac:dyDescent="0.2">
      <c r="A8329">
        <v>26</v>
      </c>
    </row>
    <row r="8330" spans="1:1" x14ac:dyDescent="0.2">
      <c r="A8330">
        <v>22</v>
      </c>
    </row>
    <row r="8331" spans="1:1" x14ac:dyDescent="0.2">
      <c r="A8331">
        <v>32</v>
      </c>
    </row>
    <row r="8332" spans="1:1" x14ac:dyDescent="0.2">
      <c r="A8332">
        <v>37</v>
      </c>
    </row>
    <row r="8333" spans="1:1" x14ac:dyDescent="0.2">
      <c r="A8333">
        <v>27</v>
      </c>
    </row>
    <row r="8334" spans="1:1" x14ac:dyDescent="0.2">
      <c r="A8334">
        <v>28</v>
      </c>
    </row>
    <row r="8335" spans="1:1" x14ac:dyDescent="0.2">
      <c r="A8335">
        <v>22</v>
      </c>
    </row>
    <row r="8336" spans="1:1" x14ac:dyDescent="0.2">
      <c r="A8336">
        <v>53</v>
      </c>
    </row>
    <row r="8337" spans="1:1" x14ac:dyDescent="0.2">
      <c r="A8337">
        <v>54</v>
      </c>
    </row>
    <row r="8338" spans="1:1" x14ac:dyDescent="0.2">
      <c r="A8338">
        <v>25</v>
      </c>
    </row>
    <row r="8339" spans="1:1" x14ac:dyDescent="0.2">
      <c r="A8339">
        <v>30</v>
      </c>
    </row>
    <row r="8340" spans="1:1" x14ac:dyDescent="0.2">
      <c r="A8340">
        <v>20</v>
      </c>
    </row>
    <row r="8341" spans="1:1" x14ac:dyDescent="0.2">
      <c r="A8341">
        <v>45</v>
      </c>
    </row>
    <row r="8342" spans="1:1" x14ac:dyDescent="0.2">
      <c r="A8342">
        <v>47</v>
      </c>
    </row>
    <row r="8343" spans="1:1" x14ac:dyDescent="0.2">
      <c r="A8343">
        <v>63</v>
      </c>
    </row>
    <row r="8344" spans="1:1" x14ac:dyDescent="0.2">
      <c r="A8344">
        <v>30</v>
      </c>
    </row>
    <row r="8345" spans="1:1" x14ac:dyDescent="0.2">
      <c r="A8345">
        <v>41</v>
      </c>
    </row>
    <row r="8346" spans="1:1" x14ac:dyDescent="0.2">
      <c r="A8346">
        <v>26</v>
      </c>
    </row>
    <row r="8347" spans="1:1" x14ac:dyDescent="0.2">
      <c r="A8347">
        <v>45</v>
      </c>
    </row>
    <row r="8348" spans="1:1" x14ac:dyDescent="0.2">
      <c r="A8348">
        <v>50</v>
      </c>
    </row>
    <row r="8349" spans="1:1" x14ac:dyDescent="0.2">
      <c r="A8349">
        <v>57</v>
      </c>
    </row>
    <row r="8350" spans="1:1" x14ac:dyDescent="0.2">
      <c r="A8350">
        <v>31</v>
      </c>
    </row>
    <row r="8351" spans="1:1" x14ac:dyDescent="0.2">
      <c r="A8351">
        <v>21</v>
      </c>
    </row>
    <row r="8352" spans="1:1" x14ac:dyDescent="0.2">
      <c r="A8352">
        <v>33</v>
      </c>
    </row>
    <row r="8353" spans="1:1" x14ac:dyDescent="0.2">
      <c r="A8353">
        <v>41</v>
      </c>
    </row>
    <row r="8354" spans="1:1" x14ac:dyDescent="0.2">
      <c r="A8354">
        <v>28</v>
      </c>
    </row>
    <row r="8355" spans="1:1" x14ac:dyDescent="0.2">
      <c r="A8355">
        <v>29</v>
      </c>
    </row>
    <row r="8356" spans="1:1" x14ac:dyDescent="0.2">
      <c r="A8356">
        <v>28</v>
      </c>
    </row>
    <row r="8357" spans="1:1" x14ac:dyDescent="0.2">
      <c r="A8357">
        <v>25</v>
      </c>
    </row>
    <row r="8358" spans="1:1" x14ac:dyDescent="0.2">
      <c r="A8358">
        <v>22</v>
      </c>
    </row>
    <row r="8359" spans="1:1" x14ac:dyDescent="0.2">
      <c r="A8359">
        <v>21</v>
      </c>
    </row>
    <row r="8360" spans="1:1" x14ac:dyDescent="0.2">
      <c r="A8360">
        <v>48</v>
      </c>
    </row>
    <row r="8361" spans="1:1" x14ac:dyDescent="0.2">
      <c r="A8361">
        <v>25</v>
      </c>
    </row>
    <row r="8362" spans="1:1" x14ac:dyDescent="0.2">
      <c r="A8362">
        <v>37</v>
      </c>
    </row>
    <row r="8363" spans="1:1" x14ac:dyDescent="0.2">
      <c r="A8363">
        <v>31</v>
      </c>
    </row>
    <row r="8364" spans="1:1" x14ac:dyDescent="0.2">
      <c r="A8364">
        <v>33</v>
      </c>
    </row>
    <row r="8365" spans="1:1" x14ac:dyDescent="0.2">
      <c r="A8365">
        <v>56</v>
      </c>
    </row>
    <row r="8366" spans="1:1" x14ac:dyDescent="0.2">
      <c r="A8366">
        <v>24</v>
      </c>
    </row>
    <row r="8367" spans="1:1" x14ac:dyDescent="0.2">
      <c r="A8367">
        <v>59</v>
      </c>
    </row>
    <row r="8368" spans="1:1" x14ac:dyDescent="0.2">
      <c r="A8368">
        <v>30</v>
      </c>
    </row>
    <row r="8369" spans="1:1" x14ac:dyDescent="0.2">
      <c r="A8369">
        <v>30</v>
      </c>
    </row>
    <row r="8370" spans="1:1" x14ac:dyDescent="0.2">
      <c r="A8370">
        <v>47</v>
      </c>
    </row>
    <row r="8371" spans="1:1" x14ac:dyDescent="0.2">
      <c r="A8371">
        <v>27</v>
      </c>
    </row>
    <row r="8372" spans="1:1" x14ac:dyDescent="0.2">
      <c r="A8372">
        <v>43</v>
      </c>
    </row>
    <row r="8373" spans="1:1" x14ac:dyDescent="0.2">
      <c r="A8373">
        <v>43</v>
      </c>
    </row>
    <row r="8374" spans="1:1" x14ac:dyDescent="0.2">
      <c r="A8374">
        <v>66</v>
      </c>
    </row>
    <row r="8375" spans="1:1" x14ac:dyDescent="0.2">
      <c r="A8375">
        <v>26</v>
      </c>
    </row>
    <row r="8376" spans="1:1" x14ac:dyDescent="0.2">
      <c r="A8376">
        <v>51</v>
      </c>
    </row>
    <row r="8377" spans="1:1" x14ac:dyDescent="0.2">
      <c r="A8377">
        <v>49</v>
      </c>
    </row>
    <row r="8378" spans="1:1" x14ac:dyDescent="0.2">
      <c r="A8378">
        <v>21</v>
      </c>
    </row>
    <row r="8379" spans="1:1" x14ac:dyDescent="0.2">
      <c r="A8379">
        <v>64</v>
      </c>
    </row>
    <row r="8380" spans="1:1" x14ac:dyDescent="0.2">
      <c r="A8380">
        <v>76</v>
      </c>
    </row>
    <row r="8381" spans="1:1" x14ac:dyDescent="0.2">
      <c r="A8381">
        <v>28</v>
      </c>
    </row>
    <row r="8382" spans="1:1" x14ac:dyDescent="0.2">
      <c r="A8382">
        <v>35</v>
      </c>
    </row>
    <row r="8383" spans="1:1" x14ac:dyDescent="0.2">
      <c r="A8383">
        <v>44</v>
      </c>
    </row>
    <row r="8384" spans="1:1" x14ac:dyDescent="0.2">
      <c r="A8384">
        <v>55</v>
      </c>
    </row>
    <row r="8385" spans="1:1" x14ac:dyDescent="0.2">
      <c r="A8385">
        <v>39</v>
      </c>
    </row>
    <row r="8386" spans="1:1" x14ac:dyDescent="0.2">
      <c r="A8386">
        <v>38</v>
      </c>
    </row>
    <row r="8387" spans="1:1" x14ac:dyDescent="0.2">
      <c r="A8387">
        <v>24</v>
      </c>
    </row>
    <row r="8388" spans="1:1" x14ac:dyDescent="0.2">
      <c r="A8388">
        <v>27</v>
      </c>
    </row>
    <row r="8389" spans="1:1" x14ac:dyDescent="0.2">
      <c r="A8389">
        <v>45</v>
      </c>
    </row>
    <row r="8390" spans="1:1" x14ac:dyDescent="0.2">
      <c r="A8390">
        <v>27</v>
      </c>
    </row>
    <row r="8391" spans="1:1" x14ac:dyDescent="0.2">
      <c r="A8391">
        <v>36</v>
      </c>
    </row>
    <row r="8392" spans="1:1" x14ac:dyDescent="0.2">
      <c r="A8392">
        <v>38</v>
      </c>
    </row>
    <row r="8393" spans="1:1" x14ac:dyDescent="0.2">
      <c r="A8393">
        <v>20</v>
      </c>
    </row>
    <row r="8394" spans="1:1" x14ac:dyDescent="0.2">
      <c r="A8394">
        <v>57</v>
      </c>
    </row>
    <row r="8395" spans="1:1" x14ac:dyDescent="0.2">
      <c r="A8395">
        <v>21</v>
      </c>
    </row>
    <row r="8396" spans="1:1" x14ac:dyDescent="0.2">
      <c r="A8396">
        <v>22</v>
      </c>
    </row>
    <row r="8397" spans="1:1" x14ac:dyDescent="0.2">
      <c r="A8397">
        <v>27</v>
      </c>
    </row>
    <row r="8398" spans="1:1" x14ac:dyDescent="0.2">
      <c r="A8398">
        <v>53</v>
      </c>
    </row>
    <row r="8399" spans="1:1" x14ac:dyDescent="0.2">
      <c r="A8399">
        <v>27</v>
      </c>
    </row>
    <row r="8400" spans="1:1" x14ac:dyDescent="0.2">
      <c r="A8400">
        <v>28</v>
      </c>
    </row>
    <row r="8401" spans="1:1" x14ac:dyDescent="0.2">
      <c r="A8401">
        <v>52</v>
      </c>
    </row>
    <row r="8402" spans="1:1" x14ac:dyDescent="0.2">
      <c r="A8402">
        <v>39</v>
      </c>
    </row>
    <row r="8403" spans="1:1" x14ac:dyDescent="0.2">
      <c r="A8403">
        <v>49</v>
      </c>
    </row>
    <row r="8404" spans="1:1" x14ac:dyDescent="0.2">
      <c r="A8404">
        <v>19</v>
      </c>
    </row>
    <row r="8405" spans="1:1" x14ac:dyDescent="0.2">
      <c r="A8405">
        <v>46</v>
      </c>
    </row>
    <row r="8406" spans="1:1" x14ac:dyDescent="0.2">
      <c r="A8406">
        <v>40</v>
      </c>
    </row>
    <row r="8407" spans="1:1" x14ac:dyDescent="0.2">
      <c r="A8407">
        <v>30</v>
      </c>
    </row>
    <row r="8408" spans="1:1" x14ac:dyDescent="0.2">
      <c r="A8408">
        <v>28</v>
      </c>
    </row>
    <row r="8409" spans="1:1" x14ac:dyDescent="0.2">
      <c r="A8409">
        <v>27</v>
      </c>
    </row>
    <row r="8410" spans="1:1" x14ac:dyDescent="0.2">
      <c r="A8410">
        <v>23</v>
      </c>
    </row>
    <row r="8411" spans="1:1" x14ac:dyDescent="0.2">
      <c r="A8411">
        <v>33</v>
      </c>
    </row>
    <row r="8412" spans="1:1" x14ac:dyDescent="0.2">
      <c r="A8412">
        <v>25</v>
      </c>
    </row>
    <row r="8413" spans="1:1" x14ac:dyDescent="0.2">
      <c r="A8413">
        <v>54</v>
      </c>
    </row>
    <row r="8414" spans="1:1" x14ac:dyDescent="0.2">
      <c r="A8414">
        <v>25</v>
      </c>
    </row>
    <row r="8415" spans="1:1" x14ac:dyDescent="0.2">
      <c r="A8415">
        <v>28</v>
      </c>
    </row>
    <row r="8416" spans="1:1" x14ac:dyDescent="0.2">
      <c r="A8416">
        <v>33</v>
      </c>
    </row>
    <row r="8417" spans="1:1" x14ac:dyDescent="0.2">
      <c r="A8417">
        <v>24</v>
      </c>
    </row>
    <row r="8418" spans="1:1" x14ac:dyDescent="0.2">
      <c r="A8418">
        <v>24</v>
      </c>
    </row>
    <row r="8419" spans="1:1" x14ac:dyDescent="0.2">
      <c r="A8419">
        <v>44</v>
      </c>
    </row>
    <row r="8420" spans="1:1" x14ac:dyDescent="0.2">
      <c r="A8420">
        <v>44</v>
      </c>
    </row>
    <row r="8421" spans="1:1" x14ac:dyDescent="0.2">
      <c r="A8421">
        <v>28</v>
      </c>
    </row>
    <row r="8422" spans="1:1" x14ac:dyDescent="0.2">
      <c r="A8422">
        <v>23</v>
      </c>
    </row>
    <row r="8423" spans="1:1" x14ac:dyDescent="0.2">
      <c r="A8423">
        <v>31</v>
      </c>
    </row>
    <row r="8424" spans="1:1" x14ac:dyDescent="0.2">
      <c r="A8424">
        <v>27</v>
      </c>
    </row>
    <row r="8425" spans="1:1" x14ac:dyDescent="0.2">
      <c r="A8425">
        <v>26</v>
      </c>
    </row>
    <row r="8426" spans="1:1" x14ac:dyDescent="0.2">
      <c r="A8426">
        <v>57</v>
      </c>
    </row>
    <row r="8427" spans="1:1" x14ac:dyDescent="0.2">
      <c r="A8427">
        <v>55</v>
      </c>
    </row>
    <row r="8428" spans="1:1" x14ac:dyDescent="0.2">
      <c r="A8428">
        <v>67</v>
      </c>
    </row>
    <row r="8429" spans="1:1" x14ac:dyDescent="0.2">
      <c r="A8429">
        <v>36</v>
      </c>
    </row>
    <row r="8430" spans="1:1" x14ac:dyDescent="0.2">
      <c r="A8430">
        <v>45</v>
      </c>
    </row>
    <row r="8431" spans="1:1" x14ac:dyDescent="0.2">
      <c r="A8431">
        <v>32</v>
      </c>
    </row>
    <row r="8432" spans="1:1" x14ac:dyDescent="0.2">
      <c r="A8432">
        <v>26</v>
      </c>
    </row>
    <row r="8433" spans="1:1" x14ac:dyDescent="0.2">
      <c r="A8433">
        <v>30</v>
      </c>
    </row>
    <row r="8434" spans="1:1" x14ac:dyDescent="0.2">
      <c r="A8434">
        <v>49</v>
      </c>
    </row>
    <row r="8435" spans="1:1" x14ac:dyDescent="0.2">
      <c r="A8435">
        <v>34</v>
      </c>
    </row>
    <row r="8436" spans="1:1" x14ac:dyDescent="0.2">
      <c r="A8436">
        <v>24</v>
      </c>
    </row>
    <row r="8437" spans="1:1" x14ac:dyDescent="0.2">
      <c r="A8437">
        <v>21</v>
      </c>
    </row>
    <row r="8438" spans="1:1" x14ac:dyDescent="0.2">
      <c r="A8438">
        <v>42</v>
      </c>
    </row>
    <row r="8439" spans="1:1" x14ac:dyDescent="0.2">
      <c r="A8439">
        <v>34</v>
      </c>
    </row>
    <row r="8440" spans="1:1" x14ac:dyDescent="0.2">
      <c r="A8440">
        <v>30</v>
      </c>
    </row>
    <row r="8441" spans="1:1" x14ac:dyDescent="0.2">
      <c r="A8441">
        <v>40</v>
      </c>
    </row>
    <row r="8442" spans="1:1" x14ac:dyDescent="0.2">
      <c r="A8442">
        <v>34</v>
      </c>
    </row>
    <row r="8443" spans="1:1" x14ac:dyDescent="0.2">
      <c r="A8443">
        <v>39</v>
      </c>
    </row>
    <row r="8444" spans="1:1" x14ac:dyDescent="0.2">
      <c r="A8444">
        <v>41</v>
      </c>
    </row>
    <row r="8445" spans="1:1" x14ac:dyDescent="0.2">
      <c r="A8445">
        <v>28</v>
      </c>
    </row>
    <row r="8446" spans="1:1" x14ac:dyDescent="0.2">
      <c r="A8446">
        <v>24</v>
      </c>
    </row>
    <row r="8447" spans="1:1" x14ac:dyDescent="0.2">
      <c r="A8447">
        <v>24</v>
      </c>
    </row>
    <row r="8448" spans="1:1" x14ac:dyDescent="0.2">
      <c r="A8448">
        <v>30</v>
      </c>
    </row>
    <row r="8449" spans="1:1" x14ac:dyDescent="0.2">
      <c r="A8449">
        <v>30</v>
      </c>
    </row>
    <row r="8450" spans="1:1" x14ac:dyDescent="0.2">
      <c r="A8450">
        <v>31</v>
      </c>
    </row>
    <row r="8451" spans="1:1" x14ac:dyDescent="0.2">
      <c r="A8451">
        <v>33</v>
      </c>
    </row>
    <row r="8452" spans="1:1" x14ac:dyDescent="0.2">
      <c r="A8452">
        <v>34</v>
      </c>
    </row>
    <row r="8453" spans="1:1" x14ac:dyDescent="0.2">
      <c r="A8453">
        <v>27</v>
      </c>
    </row>
    <row r="8454" spans="1:1" x14ac:dyDescent="0.2">
      <c r="A8454">
        <v>22</v>
      </c>
    </row>
    <row r="8455" spans="1:1" x14ac:dyDescent="0.2">
      <c r="A8455">
        <v>21</v>
      </c>
    </row>
    <row r="8456" spans="1:1" x14ac:dyDescent="0.2">
      <c r="A8456">
        <v>21</v>
      </c>
    </row>
    <row r="8457" spans="1:1" x14ac:dyDescent="0.2">
      <c r="A8457">
        <v>37</v>
      </c>
    </row>
    <row r="8458" spans="1:1" x14ac:dyDescent="0.2">
      <c r="A8458">
        <v>25</v>
      </c>
    </row>
    <row r="8459" spans="1:1" x14ac:dyDescent="0.2">
      <c r="A8459">
        <v>45</v>
      </c>
    </row>
    <row r="8460" spans="1:1" x14ac:dyDescent="0.2">
      <c r="A8460">
        <v>45</v>
      </c>
    </row>
    <row r="8461" spans="1:1" x14ac:dyDescent="0.2">
      <c r="A8461">
        <v>47</v>
      </c>
    </row>
    <row r="8462" spans="1:1" x14ac:dyDescent="0.2">
      <c r="A8462">
        <v>22</v>
      </c>
    </row>
    <row r="8463" spans="1:1" x14ac:dyDescent="0.2">
      <c r="A8463">
        <v>31</v>
      </c>
    </row>
    <row r="8464" spans="1:1" x14ac:dyDescent="0.2">
      <c r="A8464">
        <v>23</v>
      </c>
    </row>
    <row r="8465" spans="1:1" x14ac:dyDescent="0.2">
      <c r="A8465">
        <v>39</v>
      </c>
    </row>
    <row r="8466" spans="1:1" x14ac:dyDescent="0.2">
      <c r="A8466">
        <v>21</v>
      </c>
    </row>
    <row r="8467" spans="1:1" x14ac:dyDescent="0.2">
      <c r="A8467">
        <v>32</v>
      </c>
    </row>
    <row r="8468" spans="1:1" x14ac:dyDescent="0.2">
      <c r="A8468">
        <v>28</v>
      </c>
    </row>
    <row r="8469" spans="1:1" x14ac:dyDescent="0.2">
      <c r="A8469">
        <v>35</v>
      </c>
    </row>
    <row r="8470" spans="1:1" x14ac:dyDescent="0.2">
      <c r="A8470">
        <v>29</v>
      </c>
    </row>
    <row r="8471" spans="1:1" x14ac:dyDescent="0.2">
      <c r="A8471">
        <v>51</v>
      </c>
    </row>
    <row r="8472" spans="1:1" x14ac:dyDescent="0.2">
      <c r="A8472">
        <v>23</v>
      </c>
    </row>
    <row r="8473" spans="1:1" x14ac:dyDescent="0.2">
      <c r="A8473">
        <v>28</v>
      </c>
    </row>
    <row r="8474" spans="1:1" x14ac:dyDescent="0.2">
      <c r="A8474">
        <v>34</v>
      </c>
    </row>
    <row r="8475" spans="1:1" x14ac:dyDescent="0.2">
      <c r="A8475">
        <v>20</v>
      </c>
    </row>
    <row r="8476" spans="1:1" x14ac:dyDescent="0.2">
      <c r="A8476">
        <v>32</v>
      </c>
    </row>
    <row r="8477" spans="1:1" x14ac:dyDescent="0.2">
      <c r="A8477">
        <v>52</v>
      </c>
    </row>
    <row r="8478" spans="1:1" x14ac:dyDescent="0.2">
      <c r="A8478">
        <v>25</v>
      </c>
    </row>
    <row r="8479" spans="1:1" x14ac:dyDescent="0.2">
      <c r="A8479">
        <v>34</v>
      </c>
    </row>
    <row r="8480" spans="1:1" x14ac:dyDescent="0.2">
      <c r="A8480">
        <v>47</v>
      </c>
    </row>
    <row r="8481" spans="1:1" x14ac:dyDescent="0.2">
      <c r="A8481">
        <v>47</v>
      </c>
    </row>
    <row r="8482" spans="1:1" x14ac:dyDescent="0.2">
      <c r="A8482">
        <v>45</v>
      </c>
    </row>
    <row r="8483" spans="1:1" x14ac:dyDescent="0.2">
      <c r="A8483">
        <v>50</v>
      </c>
    </row>
    <row r="8484" spans="1:1" x14ac:dyDescent="0.2">
      <c r="A8484">
        <v>30</v>
      </c>
    </row>
    <row r="8485" spans="1:1" x14ac:dyDescent="0.2">
      <c r="A8485">
        <v>22</v>
      </c>
    </row>
    <row r="8486" spans="1:1" x14ac:dyDescent="0.2">
      <c r="A8486">
        <v>53</v>
      </c>
    </row>
    <row r="8487" spans="1:1" x14ac:dyDescent="0.2">
      <c r="A8487">
        <v>47</v>
      </c>
    </row>
    <row r="8488" spans="1:1" x14ac:dyDescent="0.2">
      <c r="A8488">
        <v>37</v>
      </c>
    </row>
    <row r="8489" spans="1:1" x14ac:dyDescent="0.2">
      <c r="A8489">
        <v>37</v>
      </c>
    </row>
    <row r="8490" spans="1:1" x14ac:dyDescent="0.2">
      <c r="A8490">
        <v>20</v>
      </c>
    </row>
    <row r="8491" spans="1:1" x14ac:dyDescent="0.2">
      <c r="A8491">
        <v>39</v>
      </c>
    </row>
    <row r="8492" spans="1:1" x14ac:dyDescent="0.2">
      <c r="A8492">
        <v>50</v>
      </c>
    </row>
    <row r="8493" spans="1:1" x14ac:dyDescent="0.2">
      <c r="A8493">
        <v>26</v>
      </c>
    </row>
    <row r="8494" spans="1:1" x14ac:dyDescent="0.2">
      <c r="A8494">
        <v>22</v>
      </c>
    </row>
    <row r="8495" spans="1:1" x14ac:dyDescent="0.2">
      <c r="A8495">
        <v>31</v>
      </c>
    </row>
    <row r="8496" spans="1:1" x14ac:dyDescent="0.2">
      <c r="A8496">
        <v>28</v>
      </c>
    </row>
    <row r="8497" spans="1:1" x14ac:dyDescent="0.2">
      <c r="A8497">
        <v>20</v>
      </c>
    </row>
    <row r="8498" spans="1:1" x14ac:dyDescent="0.2">
      <c r="A8498">
        <v>29</v>
      </c>
    </row>
    <row r="8499" spans="1:1" x14ac:dyDescent="0.2">
      <c r="A8499">
        <v>21</v>
      </c>
    </row>
    <row r="8500" spans="1:1" x14ac:dyDescent="0.2">
      <c r="A8500">
        <v>25</v>
      </c>
    </row>
    <row r="8501" spans="1:1" x14ac:dyDescent="0.2">
      <c r="A8501">
        <v>22</v>
      </c>
    </row>
    <row r="8502" spans="1:1" x14ac:dyDescent="0.2">
      <c r="A8502">
        <v>33</v>
      </c>
    </row>
    <row r="8503" spans="1:1" x14ac:dyDescent="0.2">
      <c r="A8503">
        <v>52</v>
      </c>
    </row>
    <row r="8504" spans="1:1" x14ac:dyDescent="0.2">
      <c r="A8504">
        <v>30</v>
      </c>
    </row>
    <row r="8505" spans="1:1" x14ac:dyDescent="0.2">
      <c r="A8505">
        <v>27</v>
      </c>
    </row>
    <row r="8506" spans="1:1" x14ac:dyDescent="0.2">
      <c r="A8506">
        <v>24</v>
      </c>
    </row>
    <row r="8507" spans="1:1" x14ac:dyDescent="0.2">
      <c r="A8507">
        <v>31</v>
      </c>
    </row>
    <row r="8508" spans="1:1" x14ac:dyDescent="0.2">
      <c r="A8508">
        <v>20</v>
      </c>
    </row>
    <row r="8509" spans="1:1" x14ac:dyDescent="0.2">
      <c r="A8509">
        <v>29</v>
      </c>
    </row>
    <row r="8510" spans="1:1" x14ac:dyDescent="0.2">
      <c r="A8510">
        <v>20</v>
      </c>
    </row>
    <row r="8511" spans="1:1" x14ac:dyDescent="0.2">
      <c r="A8511">
        <v>26</v>
      </c>
    </row>
    <row r="8512" spans="1:1" x14ac:dyDescent="0.2">
      <c r="A8512">
        <v>24</v>
      </c>
    </row>
    <row r="8513" spans="1:1" x14ac:dyDescent="0.2">
      <c r="A8513">
        <v>44</v>
      </c>
    </row>
    <row r="8514" spans="1:1" x14ac:dyDescent="0.2">
      <c r="A8514">
        <v>46</v>
      </c>
    </row>
    <row r="8515" spans="1:1" x14ac:dyDescent="0.2">
      <c r="A8515">
        <v>46</v>
      </c>
    </row>
    <row r="8516" spans="1:1" x14ac:dyDescent="0.2">
      <c r="A8516">
        <v>36</v>
      </c>
    </row>
    <row r="8517" spans="1:1" x14ac:dyDescent="0.2">
      <c r="A8517">
        <v>57</v>
      </c>
    </row>
    <row r="8518" spans="1:1" x14ac:dyDescent="0.2">
      <c r="A8518">
        <v>23</v>
      </c>
    </row>
    <row r="8519" spans="1:1" x14ac:dyDescent="0.2">
      <c r="A8519">
        <v>21</v>
      </c>
    </row>
    <row r="8520" spans="1:1" x14ac:dyDescent="0.2">
      <c r="A8520">
        <v>54</v>
      </c>
    </row>
    <row r="8521" spans="1:1" x14ac:dyDescent="0.2">
      <c r="A8521">
        <v>29</v>
      </c>
    </row>
    <row r="8522" spans="1:1" x14ac:dyDescent="0.2">
      <c r="A8522">
        <v>62</v>
      </c>
    </row>
    <row r="8523" spans="1:1" x14ac:dyDescent="0.2">
      <c r="A8523">
        <v>25</v>
      </c>
    </row>
    <row r="8524" spans="1:1" x14ac:dyDescent="0.2">
      <c r="A8524">
        <v>22</v>
      </c>
    </row>
    <row r="8525" spans="1:1" x14ac:dyDescent="0.2">
      <c r="A8525">
        <v>29</v>
      </c>
    </row>
    <row r="8526" spans="1:1" x14ac:dyDescent="0.2">
      <c r="A8526">
        <v>39</v>
      </c>
    </row>
    <row r="8527" spans="1:1" x14ac:dyDescent="0.2">
      <c r="A8527">
        <v>26</v>
      </c>
    </row>
    <row r="8528" spans="1:1" x14ac:dyDescent="0.2">
      <c r="A8528">
        <v>50</v>
      </c>
    </row>
    <row r="8529" spans="1:1" x14ac:dyDescent="0.2">
      <c r="A8529">
        <v>32</v>
      </c>
    </row>
    <row r="8530" spans="1:1" x14ac:dyDescent="0.2">
      <c r="A8530">
        <v>52</v>
      </c>
    </row>
    <row r="8531" spans="1:1" x14ac:dyDescent="0.2">
      <c r="A8531">
        <v>45</v>
      </c>
    </row>
    <row r="8532" spans="1:1" x14ac:dyDescent="0.2">
      <c r="A8532">
        <v>28</v>
      </c>
    </row>
    <row r="8533" spans="1:1" x14ac:dyDescent="0.2">
      <c r="A8533">
        <v>30</v>
      </c>
    </row>
    <row r="8534" spans="1:1" x14ac:dyDescent="0.2">
      <c r="A8534">
        <v>25</v>
      </c>
    </row>
    <row r="8535" spans="1:1" x14ac:dyDescent="0.2">
      <c r="A8535">
        <v>44</v>
      </c>
    </row>
    <row r="8536" spans="1:1" x14ac:dyDescent="0.2">
      <c r="A8536">
        <v>58</v>
      </c>
    </row>
    <row r="8537" spans="1:1" x14ac:dyDescent="0.2">
      <c r="A8537">
        <v>27</v>
      </c>
    </row>
    <row r="8538" spans="1:1" x14ac:dyDescent="0.2">
      <c r="A8538">
        <v>35</v>
      </c>
    </row>
    <row r="8539" spans="1:1" x14ac:dyDescent="0.2">
      <c r="A8539">
        <v>28</v>
      </c>
    </row>
    <row r="8540" spans="1:1" x14ac:dyDescent="0.2">
      <c r="A8540">
        <v>24</v>
      </c>
    </row>
    <row r="8541" spans="1:1" x14ac:dyDescent="0.2">
      <c r="A8541">
        <v>49</v>
      </c>
    </row>
    <row r="8542" spans="1:1" x14ac:dyDescent="0.2">
      <c r="A8542">
        <v>27</v>
      </c>
    </row>
    <row r="8543" spans="1:1" x14ac:dyDescent="0.2">
      <c r="A8543">
        <v>44</v>
      </c>
    </row>
    <row r="8544" spans="1:1" x14ac:dyDescent="0.2">
      <c r="A8544">
        <v>20</v>
      </c>
    </row>
    <row r="8545" spans="1:1" x14ac:dyDescent="0.2">
      <c r="A8545">
        <v>29</v>
      </c>
    </row>
    <row r="8546" spans="1:1" x14ac:dyDescent="0.2">
      <c r="A8546">
        <v>26</v>
      </c>
    </row>
    <row r="8547" spans="1:1" x14ac:dyDescent="0.2">
      <c r="A8547">
        <v>21</v>
      </c>
    </row>
    <row r="8548" spans="1:1" x14ac:dyDescent="0.2">
      <c r="A8548">
        <v>30</v>
      </c>
    </row>
    <row r="8549" spans="1:1" x14ac:dyDescent="0.2">
      <c r="A8549">
        <v>38</v>
      </c>
    </row>
    <row r="8550" spans="1:1" x14ac:dyDescent="0.2">
      <c r="A8550">
        <v>73</v>
      </c>
    </row>
    <row r="8551" spans="1:1" x14ac:dyDescent="0.2">
      <c r="A8551">
        <v>62</v>
      </c>
    </row>
    <row r="8552" spans="1:1" x14ac:dyDescent="0.2">
      <c r="A8552">
        <v>46</v>
      </c>
    </row>
    <row r="8553" spans="1:1" x14ac:dyDescent="0.2">
      <c r="A8553">
        <v>29</v>
      </c>
    </row>
    <row r="8554" spans="1:1" x14ac:dyDescent="0.2">
      <c r="A8554">
        <v>26</v>
      </c>
    </row>
    <row r="8555" spans="1:1" x14ac:dyDescent="0.2">
      <c r="A8555">
        <v>30</v>
      </c>
    </row>
    <row r="8556" spans="1:1" x14ac:dyDescent="0.2">
      <c r="A8556">
        <v>24</v>
      </c>
    </row>
    <row r="8557" spans="1:1" x14ac:dyDescent="0.2">
      <c r="A8557">
        <v>34</v>
      </c>
    </row>
    <row r="8558" spans="1:1" x14ac:dyDescent="0.2">
      <c r="A8558">
        <v>26</v>
      </c>
    </row>
    <row r="8559" spans="1:1" x14ac:dyDescent="0.2">
      <c r="A8559">
        <v>55</v>
      </c>
    </row>
    <row r="8560" spans="1:1" x14ac:dyDescent="0.2">
      <c r="A8560">
        <v>25</v>
      </c>
    </row>
    <row r="8561" spans="1:1" x14ac:dyDescent="0.2">
      <c r="A8561">
        <v>47</v>
      </c>
    </row>
    <row r="8562" spans="1:1" x14ac:dyDescent="0.2">
      <c r="A8562">
        <v>21</v>
      </c>
    </row>
    <row r="8563" spans="1:1" x14ac:dyDescent="0.2">
      <c r="A8563">
        <v>23</v>
      </c>
    </row>
    <row r="8564" spans="1:1" x14ac:dyDescent="0.2">
      <c r="A8564">
        <v>27</v>
      </c>
    </row>
    <row r="8565" spans="1:1" x14ac:dyDescent="0.2">
      <c r="A8565">
        <v>33</v>
      </c>
    </row>
    <row r="8566" spans="1:1" x14ac:dyDescent="0.2">
      <c r="A8566">
        <v>30</v>
      </c>
    </row>
    <row r="8567" spans="1:1" x14ac:dyDescent="0.2">
      <c r="A8567">
        <v>24</v>
      </c>
    </row>
    <row r="8568" spans="1:1" x14ac:dyDescent="0.2">
      <c r="A8568">
        <v>52</v>
      </c>
    </row>
    <row r="8569" spans="1:1" x14ac:dyDescent="0.2">
      <c r="A8569">
        <v>24</v>
      </c>
    </row>
    <row r="8570" spans="1:1" x14ac:dyDescent="0.2">
      <c r="A8570">
        <v>48</v>
      </c>
    </row>
    <row r="8571" spans="1:1" x14ac:dyDescent="0.2">
      <c r="A8571">
        <v>45</v>
      </c>
    </row>
    <row r="8572" spans="1:1" x14ac:dyDescent="0.2">
      <c r="A8572">
        <v>61</v>
      </c>
    </row>
    <row r="8573" spans="1:1" x14ac:dyDescent="0.2">
      <c r="A8573">
        <v>26</v>
      </c>
    </row>
    <row r="8574" spans="1:1" x14ac:dyDescent="0.2">
      <c r="A8574">
        <v>28</v>
      </c>
    </row>
    <row r="8575" spans="1:1" x14ac:dyDescent="0.2">
      <c r="A8575">
        <v>42</v>
      </c>
    </row>
    <row r="8576" spans="1:1" x14ac:dyDescent="0.2">
      <c r="A8576">
        <v>34</v>
      </c>
    </row>
    <row r="8577" spans="1:1" x14ac:dyDescent="0.2">
      <c r="A8577">
        <v>21</v>
      </c>
    </row>
    <row r="8578" spans="1:1" x14ac:dyDescent="0.2">
      <c r="A8578">
        <v>69</v>
      </c>
    </row>
    <row r="8579" spans="1:1" x14ac:dyDescent="0.2">
      <c r="A8579">
        <v>24</v>
      </c>
    </row>
    <row r="8580" spans="1:1" x14ac:dyDescent="0.2">
      <c r="A8580">
        <v>45</v>
      </c>
    </row>
    <row r="8581" spans="1:1" x14ac:dyDescent="0.2">
      <c r="A8581">
        <v>28</v>
      </c>
    </row>
    <row r="8582" spans="1:1" x14ac:dyDescent="0.2">
      <c r="A8582">
        <v>66</v>
      </c>
    </row>
    <row r="8583" spans="1:1" x14ac:dyDescent="0.2">
      <c r="A8583">
        <v>47</v>
      </c>
    </row>
    <row r="8584" spans="1:1" x14ac:dyDescent="0.2">
      <c r="A8584">
        <v>25</v>
      </c>
    </row>
    <row r="8585" spans="1:1" x14ac:dyDescent="0.2">
      <c r="A8585">
        <v>38</v>
      </c>
    </row>
    <row r="8586" spans="1:1" x14ac:dyDescent="0.2">
      <c r="A8586">
        <v>28</v>
      </c>
    </row>
    <row r="8587" spans="1:1" x14ac:dyDescent="0.2">
      <c r="A8587">
        <v>52</v>
      </c>
    </row>
    <row r="8588" spans="1:1" x14ac:dyDescent="0.2">
      <c r="A8588">
        <v>46</v>
      </c>
    </row>
    <row r="8589" spans="1:1" x14ac:dyDescent="0.2">
      <c r="A8589">
        <v>46</v>
      </c>
    </row>
    <row r="8590" spans="1:1" x14ac:dyDescent="0.2">
      <c r="A8590">
        <v>30</v>
      </c>
    </row>
    <row r="8591" spans="1:1" x14ac:dyDescent="0.2">
      <c r="A8591">
        <v>26</v>
      </c>
    </row>
    <row r="8592" spans="1:1" x14ac:dyDescent="0.2">
      <c r="A8592">
        <v>19</v>
      </c>
    </row>
    <row r="8593" spans="1:1" x14ac:dyDescent="0.2">
      <c r="A8593">
        <v>38</v>
      </c>
    </row>
    <row r="8594" spans="1:1" x14ac:dyDescent="0.2">
      <c r="A8594">
        <v>34</v>
      </c>
    </row>
    <row r="8595" spans="1:1" x14ac:dyDescent="0.2">
      <c r="A8595">
        <v>32</v>
      </c>
    </row>
    <row r="8596" spans="1:1" x14ac:dyDescent="0.2">
      <c r="A8596">
        <v>47</v>
      </c>
    </row>
    <row r="8597" spans="1:1" x14ac:dyDescent="0.2">
      <c r="A8597">
        <v>38</v>
      </c>
    </row>
    <row r="8598" spans="1:1" x14ac:dyDescent="0.2">
      <c r="A8598">
        <v>32</v>
      </c>
    </row>
    <row r="8599" spans="1:1" x14ac:dyDescent="0.2">
      <c r="A8599">
        <v>23</v>
      </c>
    </row>
    <row r="8600" spans="1:1" x14ac:dyDescent="0.2">
      <c r="A8600">
        <v>64</v>
      </c>
    </row>
    <row r="8601" spans="1:1" x14ac:dyDescent="0.2">
      <c r="A8601">
        <v>30</v>
      </c>
    </row>
    <row r="8602" spans="1:1" x14ac:dyDescent="0.2">
      <c r="A8602">
        <v>59</v>
      </c>
    </row>
    <row r="8603" spans="1:1" x14ac:dyDescent="0.2">
      <c r="A8603">
        <v>24</v>
      </c>
    </row>
    <row r="8604" spans="1:1" x14ac:dyDescent="0.2">
      <c r="A8604">
        <v>38</v>
      </c>
    </row>
    <row r="8605" spans="1:1" x14ac:dyDescent="0.2">
      <c r="A8605">
        <v>22</v>
      </c>
    </row>
    <row r="8606" spans="1:1" x14ac:dyDescent="0.2">
      <c r="A8606">
        <v>35</v>
      </c>
    </row>
    <row r="8607" spans="1:1" x14ac:dyDescent="0.2">
      <c r="A8607">
        <v>24</v>
      </c>
    </row>
    <row r="8608" spans="1:1" x14ac:dyDescent="0.2">
      <c r="A8608">
        <v>34</v>
      </c>
    </row>
    <row r="8609" spans="1:1" x14ac:dyDescent="0.2">
      <c r="A8609">
        <v>35</v>
      </c>
    </row>
    <row r="8610" spans="1:1" x14ac:dyDescent="0.2">
      <c r="A8610">
        <v>25</v>
      </c>
    </row>
    <row r="8611" spans="1:1" x14ac:dyDescent="0.2">
      <c r="A8611">
        <v>58</v>
      </c>
    </row>
    <row r="8612" spans="1:1" x14ac:dyDescent="0.2">
      <c r="A8612">
        <v>27</v>
      </c>
    </row>
    <row r="8613" spans="1:1" x14ac:dyDescent="0.2">
      <c r="A8613">
        <v>24</v>
      </c>
    </row>
    <row r="8614" spans="1:1" x14ac:dyDescent="0.2">
      <c r="A8614">
        <v>33</v>
      </c>
    </row>
    <row r="8615" spans="1:1" x14ac:dyDescent="0.2">
      <c r="A8615">
        <v>42</v>
      </c>
    </row>
    <row r="8616" spans="1:1" x14ac:dyDescent="0.2">
      <c r="A8616">
        <v>29</v>
      </c>
    </row>
    <row r="8617" spans="1:1" x14ac:dyDescent="0.2">
      <c r="A8617">
        <v>44</v>
      </c>
    </row>
    <row r="8618" spans="1:1" x14ac:dyDescent="0.2">
      <c r="A8618">
        <v>30</v>
      </c>
    </row>
    <row r="8619" spans="1:1" x14ac:dyDescent="0.2">
      <c r="A8619">
        <v>39</v>
      </c>
    </row>
    <row r="8620" spans="1:1" x14ac:dyDescent="0.2">
      <c r="A8620">
        <v>28</v>
      </c>
    </row>
    <row r="8621" spans="1:1" x14ac:dyDescent="0.2">
      <c r="A8621">
        <v>32</v>
      </c>
    </row>
    <row r="8622" spans="1:1" x14ac:dyDescent="0.2">
      <c r="A8622">
        <v>34</v>
      </c>
    </row>
    <row r="8623" spans="1:1" x14ac:dyDescent="0.2">
      <c r="A8623">
        <v>26</v>
      </c>
    </row>
    <row r="8624" spans="1:1" x14ac:dyDescent="0.2">
      <c r="A8624">
        <v>31</v>
      </c>
    </row>
    <row r="8625" spans="1:1" x14ac:dyDescent="0.2">
      <c r="A8625">
        <v>35</v>
      </c>
    </row>
    <row r="8626" spans="1:1" x14ac:dyDescent="0.2">
      <c r="A8626">
        <v>23</v>
      </c>
    </row>
    <row r="8627" spans="1:1" x14ac:dyDescent="0.2">
      <c r="A8627">
        <v>29</v>
      </c>
    </row>
    <row r="8628" spans="1:1" x14ac:dyDescent="0.2">
      <c r="A8628">
        <v>31</v>
      </c>
    </row>
    <row r="8629" spans="1:1" x14ac:dyDescent="0.2">
      <c r="A8629">
        <v>54</v>
      </c>
    </row>
    <row r="8630" spans="1:1" x14ac:dyDescent="0.2">
      <c r="A8630">
        <v>38</v>
      </c>
    </row>
    <row r="8631" spans="1:1" x14ac:dyDescent="0.2">
      <c r="A8631">
        <v>30</v>
      </c>
    </row>
    <row r="8632" spans="1:1" x14ac:dyDescent="0.2">
      <c r="A8632">
        <v>57</v>
      </c>
    </row>
    <row r="8633" spans="1:1" x14ac:dyDescent="0.2">
      <c r="A8633">
        <v>26</v>
      </c>
    </row>
    <row r="8634" spans="1:1" x14ac:dyDescent="0.2">
      <c r="A8634">
        <v>21</v>
      </c>
    </row>
    <row r="8635" spans="1:1" x14ac:dyDescent="0.2">
      <c r="A8635">
        <v>44</v>
      </c>
    </row>
    <row r="8636" spans="1:1" x14ac:dyDescent="0.2">
      <c r="A8636">
        <v>52</v>
      </c>
    </row>
    <row r="8637" spans="1:1" x14ac:dyDescent="0.2">
      <c r="A8637">
        <v>30</v>
      </c>
    </row>
    <row r="8638" spans="1:1" x14ac:dyDescent="0.2">
      <c r="A8638">
        <v>36</v>
      </c>
    </row>
    <row r="8639" spans="1:1" x14ac:dyDescent="0.2">
      <c r="A8639">
        <v>31</v>
      </c>
    </row>
    <row r="8640" spans="1:1" x14ac:dyDescent="0.2">
      <c r="A8640">
        <v>21</v>
      </c>
    </row>
    <row r="8641" spans="1:1" x14ac:dyDescent="0.2">
      <c r="A8641">
        <v>32</v>
      </c>
    </row>
    <row r="8642" spans="1:1" x14ac:dyDescent="0.2">
      <c r="A8642">
        <v>77</v>
      </c>
    </row>
    <row r="8643" spans="1:1" x14ac:dyDescent="0.2">
      <c r="A8643">
        <v>61</v>
      </c>
    </row>
    <row r="8644" spans="1:1" x14ac:dyDescent="0.2">
      <c r="A8644">
        <v>40</v>
      </c>
    </row>
    <row r="8645" spans="1:1" x14ac:dyDescent="0.2">
      <c r="A8645">
        <v>41</v>
      </c>
    </row>
    <row r="8646" spans="1:1" x14ac:dyDescent="0.2">
      <c r="A8646">
        <v>50</v>
      </c>
    </row>
    <row r="8647" spans="1:1" x14ac:dyDescent="0.2">
      <c r="A8647">
        <v>24</v>
      </c>
    </row>
    <row r="8648" spans="1:1" x14ac:dyDescent="0.2">
      <c r="A8648">
        <v>34</v>
      </c>
    </row>
    <row r="8649" spans="1:1" x14ac:dyDescent="0.2">
      <c r="A8649">
        <v>33</v>
      </c>
    </row>
    <row r="8650" spans="1:1" x14ac:dyDescent="0.2">
      <c r="A8650">
        <v>34</v>
      </c>
    </row>
    <row r="8651" spans="1:1" x14ac:dyDescent="0.2">
      <c r="A8651">
        <v>27</v>
      </c>
    </row>
    <row r="8652" spans="1:1" x14ac:dyDescent="0.2">
      <c r="A8652">
        <v>25</v>
      </c>
    </row>
    <row r="8653" spans="1:1" x14ac:dyDescent="0.2">
      <c r="A8653">
        <v>30</v>
      </c>
    </row>
    <row r="8654" spans="1:1" x14ac:dyDescent="0.2">
      <c r="A8654">
        <v>59</v>
      </c>
    </row>
    <row r="8655" spans="1:1" x14ac:dyDescent="0.2">
      <c r="A8655">
        <v>23</v>
      </c>
    </row>
    <row r="8656" spans="1:1" x14ac:dyDescent="0.2">
      <c r="A8656">
        <v>55</v>
      </c>
    </row>
    <row r="8657" spans="1:1" x14ac:dyDescent="0.2">
      <c r="A8657">
        <v>22</v>
      </c>
    </row>
    <row r="8658" spans="1:1" x14ac:dyDescent="0.2">
      <c r="A8658">
        <v>32</v>
      </c>
    </row>
    <row r="8659" spans="1:1" x14ac:dyDescent="0.2">
      <c r="A8659">
        <v>21</v>
      </c>
    </row>
    <row r="8660" spans="1:1" x14ac:dyDescent="0.2">
      <c r="A8660">
        <v>53</v>
      </c>
    </row>
    <row r="8661" spans="1:1" x14ac:dyDescent="0.2">
      <c r="A8661">
        <v>30</v>
      </c>
    </row>
    <row r="8662" spans="1:1" x14ac:dyDescent="0.2">
      <c r="A8662">
        <v>50</v>
      </c>
    </row>
    <row r="8663" spans="1:1" x14ac:dyDescent="0.2">
      <c r="A8663">
        <v>29</v>
      </c>
    </row>
    <row r="8664" spans="1:1" x14ac:dyDescent="0.2">
      <c r="A8664">
        <v>26</v>
      </c>
    </row>
    <row r="8665" spans="1:1" x14ac:dyDescent="0.2">
      <c r="A8665">
        <v>21</v>
      </c>
    </row>
    <row r="8666" spans="1:1" x14ac:dyDescent="0.2">
      <c r="A8666">
        <v>36</v>
      </c>
    </row>
    <row r="8667" spans="1:1" x14ac:dyDescent="0.2">
      <c r="A8667">
        <v>25</v>
      </c>
    </row>
    <row r="8668" spans="1:1" x14ac:dyDescent="0.2">
      <c r="A8668">
        <v>35</v>
      </c>
    </row>
    <row r="8669" spans="1:1" x14ac:dyDescent="0.2">
      <c r="A8669">
        <v>25</v>
      </c>
    </row>
    <row r="8670" spans="1:1" x14ac:dyDescent="0.2">
      <c r="A8670">
        <v>44</v>
      </c>
    </row>
    <row r="8671" spans="1:1" x14ac:dyDescent="0.2">
      <c r="A8671">
        <v>31</v>
      </c>
    </row>
    <row r="8672" spans="1:1" x14ac:dyDescent="0.2">
      <c r="A8672">
        <v>62</v>
      </c>
    </row>
    <row r="8673" spans="1:1" x14ac:dyDescent="0.2">
      <c r="A8673">
        <v>26</v>
      </c>
    </row>
    <row r="8674" spans="1:1" x14ac:dyDescent="0.2">
      <c r="A8674">
        <v>25</v>
      </c>
    </row>
    <row r="8675" spans="1:1" x14ac:dyDescent="0.2">
      <c r="A8675">
        <v>32</v>
      </c>
    </row>
    <row r="8676" spans="1:1" x14ac:dyDescent="0.2">
      <c r="A8676">
        <v>40</v>
      </c>
    </row>
    <row r="8677" spans="1:1" x14ac:dyDescent="0.2">
      <c r="A8677">
        <v>35</v>
      </c>
    </row>
    <row r="8678" spans="1:1" x14ac:dyDescent="0.2">
      <c r="A8678">
        <v>40</v>
      </c>
    </row>
    <row r="8679" spans="1:1" x14ac:dyDescent="0.2">
      <c r="A8679">
        <v>31</v>
      </c>
    </row>
    <row r="8680" spans="1:1" x14ac:dyDescent="0.2">
      <c r="A8680">
        <v>27</v>
      </c>
    </row>
    <row r="8681" spans="1:1" x14ac:dyDescent="0.2">
      <c r="A8681">
        <v>37</v>
      </c>
    </row>
    <row r="8682" spans="1:1" x14ac:dyDescent="0.2">
      <c r="A8682">
        <v>33</v>
      </c>
    </row>
    <row r="8683" spans="1:1" x14ac:dyDescent="0.2">
      <c r="A8683">
        <v>36</v>
      </c>
    </row>
    <row r="8684" spans="1:1" x14ac:dyDescent="0.2">
      <c r="A8684">
        <v>30</v>
      </c>
    </row>
    <row r="8685" spans="1:1" x14ac:dyDescent="0.2">
      <c r="A8685">
        <v>30</v>
      </c>
    </row>
    <row r="8686" spans="1:1" x14ac:dyDescent="0.2">
      <c r="A8686">
        <v>41</v>
      </c>
    </row>
    <row r="8687" spans="1:1" x14ac:dyDescent="0.2">
      <c r="A8687">
        <v>21</v>
      </c>
    </row>
    <row r="8688" spans="1:1" x14ac:dyDescent="0.2">
      <c r="A8688">
        <v>35</v>
      </c>
    </row>
    <row r="8689" spans="1:1" x14ac:dyDescent="0.2">
      <c r="A8689">
        <v>29</v>
      </c>
    </row>
    <row r="8690" spans="1:1" x14ac:dyDescent="0.2">
      <c r="A8690">
        <v>41</v>
      </c>
    </row>
    <row r="8691" spans="1:1" x14ac:dyDescent="0.2">
      <c r="A8691">
        <v>23</v>
      </c>
    </row>
    <row r="8692" spans="1:1" x14ac:dyDescent="0.2">
      <c r="A8692">
        <v>32</v>
      </c>
    </row>
    <row r="8693" spans="1:1" x14ac:dyDescent="0.2">
      <c r="A8693">
        <v>41</v>
      </c>
    </row>
    <row r="8694" spans="1:1" x14ac:dyDescent="0.2">
      <c r="A8694">
        <v>26</v>
      </c>
    </row>
    <row r="8695" spans="1:1" x14ac:dyDescent="0.2">
      <c r="A8695">
        <v>25</v>
      </c>
    </row>
    <row r="8696" spans="1:1" x14ac:dyDescent="0.2">
      <c r="A8696">
        <v>50</v>
      </c>
    </row>
    <row r="8697" spans="1:1" x14ac:dyDescent="0.2">
      <c r="A8697">
        <v>35</v>
      </c>
    </row>
    <row r="8698" spans="1:1" x14ac:dyDescent="0.2">
      <c r="A8698">
        <v>20</v>
      </c>
    </row>
    <row r="8699" spans="1:1" x14ac:dyDescent="0.2">
      <c r="A8699">
        <v>44</v>
      </c>
    </row>
    <row r="8700" spans="1:1" x14ac:dyDescent="0.2">
      <c r="A8700">
        <v>27</v>
      </c>
    </row>
    <row r="8701" spans="1:1" x14ac:dyDescent="0.2">
      <c r="A8701">
        <v>37</v>
      </c>
    </row>
    <row r="8702" spans="1:1" x14ac:dyDescent="0.2">
      <c r="A8702">
        <v>43</v>
      </c>
    </row>
    <row r="8703" spans="1:1" x14ac:dyDescent="0.2">
      <c r="A8703">
        <v>29</v>
      </c>
    </row>
    <row r="8704" spans="1:1" x14ac:dyDescent="0.2">
      <c r="A8704">
        <v>61</v>
      </c>
    </row>
    <row r="8705" spans="1:1" x14ac:dyDescent="0.2">
      <c r="A8705">
        <v>28</v>
      </c>
    </row>
    <row r="8706" spans="1:1" x14ac:dyDescent="0.2">
      <c r="A8706">
        <v>22</v>
      </c>
    </row>
    <row r="8707" spans="1:1" x14ac:dyDescent="0.2">
      <c r="A8707">
        <v>27</v>
      </c>
    </row>
    <row r="8708" spans="1:1" x14ac:dyDescent="0.2">
      <c r="A8708">
        <v>31</v>
      </c>
    </row>
    <row r="8709" spans="1:1" x14ac:dyDescent="0.2">
      <c r="A8709">
        <v>44</v>
      </c>
    </row>
    <row r="8710" spans="1:1" x14ac:dyDescent="0.2">
      <c r="A8710">
        <v>40</v>
      </c>
    </row>
    <row r="8711" spans="1:1" x14ac:dyDescent="0.2">
      <c r="A8711">
        <v>34</v>
      </c>
    </row>
    <row r="8712" spans="1:1" x14ac:dyDescent="0.2">
      <c r="A8712">
        <v>24</v>
      </c>
    </row>
    <row r="8713" spans="1:1" x14ac:dyDescent="0.2">
      <c r="A8713">
        <v>34</v>
      </c>
    </row>
    <row r="8714" spans="1:1" x14ac:dyDescent="0.2">
      <c r="A8714">
        <v>22</v>
      </c>
    </row>
    <row r="8715" spans="1:1" x14ac:dyDescent="0.2">
      <c r="A8715">
        <v>41</v>
      </c>
    </row>
    <row r="8716" spans="1:1" x14ac:dyDescent="0.2">
      <c r="A8716">
        <v>20</v>
      </c>
    </row>
    <row r="8717" spans="1:1" x14ac:dyDescent="0.2">
      <c r="A8717">
        <v>30</v>
      </c>
    </row>
    <row r="8718" spans="1:1" x14ac:dyDescent="0.2">
      <c r="A8718">
        <v>43</v>
      </c>
    </row>
    <row r="8719" spans="1:1" x14ac:dyDescent="0.2">
      <c r="A8719">
        <v>20</v>
      </c>
    </row>
    <row r="8720" spans="1:1" x14ac:dyDescent="0.2">
      <c r="A8720">
        <v>51</v>
      </c>
    </row>
    <row r="8721" spans="1:1" x14ac:dyDescent="0.2">
      <c r="A8721">
        <v>50</v>
      </c>
    </row>
    <row r="8722" spans="1:1" x14ac:dyDescent="0.2">
      <c r="A8722">
        <v>30</v>
      </c>
    </row>
    <row r="8723" spans="1:1" x14ac:dyDescent="0.2">
      <c r="A8723">
        <v>25</v>
      </c>
    </row>
    <row r="8724" spans="1:1" x14ac:dyDescent="0.2">
      <c r="A8724">
        <v>37</v>
      </c>
    </row>
    <row r="8725" spans="1:1" x14ac:dyDescent="0.2">
      <c r="A8725">
        <v>42</v>
      </c>
    </row>
    <row r="8726" spans="1:1" x14ac:dyDescent="0.2">
      <c r="A8726">
        <v>21</v>
      </c>
    </row>
    <row r="8727" spans="1:1" x14ac:dyDescent="0.2">
      <c r="A8727">
        <v>29</v>
      </c>
    </row>
    <row r="8728" spans="1:1" x14ac:dyDescent="0.2">
      <c r="A8728">
        <v>44</v>
      </c>
    </row>
    <row r="8729" spans="1:1" x14ac:dyDescent="0.2">
      <c r="A8729">
        <v>24</v>
      </c>
    </row>
    <row r="8730" spans="1:1" x14ac:dyDescent="0.2">
      <c r="A8730">
        <v>36</v>
      </c>
    </row>
    <row r="8731" spans="1:1" x14ac:dyDescent="0.2">
      <c r="A8731">
        <v>36</v>
      </c>
    </row>
    <row r="8732" spans="1:1" x14ac:dyDescent="0.2">
      <c r="A8732">
        <v>39</v>
      </c>
    </row>
    <row r="8733" spans="1:1" x14ac:dyDescent="0.2">
      <c r="A8733">
        <v>32</v>
      </c>
    </row>
    <row r="8734" spans="1:1" x14ac:dyDescent="0.2">
      <c r="A8734">
        <v>30</v>
      </c>
    </row>
    <row r="8735" spans="1:1" x14ac:dyDescent="0.2">
      <c r="A8735">
        <v>50</v>
      </c>
    </row>
    <row r="8736" spans="1:1" x14ac:dyDescent="0.2">
      <c r="A8736">
        <v>38</v>
      </c>
    </row>
    <row r="8737" spans="1:1" x14ac:dyDescent="0.2">
      <c r="A8737">
        <v>38</v>
      </c>
    </row>
    <row r="8738" spans="1:1" x14ac:dyDescent="0.2">
      <c r="A8738">
        <v>27</v>
      </c>
    </row>
    <row r="8739" spans="1:1" x14ac:dyDescent="0.2">
      <c r="A8739">
        <v>21</v>
      </c>
    </row>
    <row r="8740" spans="1:1" x14ac:dyDescent="0.2">
      <c r="A8740">
        <v>24</v>
      </c>
    </row>
    <row r="8741" spans="1:1" x14ac:dyDescent="0.2">
      <c r="A8741">
        <v>54</v>
      </c>
    </row>
    <row r="8742" spans="1:1" x14ac:dyDescent="0.2">
      <c r="A8742">
        <v>30</v>
      </c>
    </row>
    <row r="8743" spans="1:1" x14ac:dyDescent="0.2">
      <c r="A8743">
        <v>43</v>
      </c>
    </row>
    <row r="8744" spans="1:1" x14ac:dyDescent="0.2">
      <c r="A8744">
        <v>30</v>
      </c>
    </row>
    <row r="8745" spans="1:1" x14ac:dyDescent="0.2">
      <c r="A8745">
        <v>22</v>
      </c>
    </row>
    <row r="8746" spans="1:1" x14ac:dyDescent="0.2">
      <c r="A8746">
        <v>26</v>
      </c>
    </row>
    <row r="8747" spans="1:1" x14ac:dyDescent="0.2">
      <c r="A8747">
        <v>37</v>
      </c>
    </row>
    <row r="8748" spans="1:1" x14ac:dyDescent="0.2">
      <c r="A8748">
        <v>25</v>
      </c>
    </row>
    <row r="8749" spans="1:1" x14ac:dyDescent="0.2">
      <c r="A8749">
        <v>65</v>
      </c>
    </row>
    <row r="8750" spans="1:1" x14ac:dyDescent="0.2">
      <c r="A8750">
        <v>52</v>
      </c>
    </row>
    <row r="8751" spans="1:1" x14ac:dyDescent="0.2">
      <c r="A8751">
        <v>37</v>
      </c>
    </row>
    <row r="8752" spans="1:1" x14ac:dyDescent="0.2">
      <c r="A8752">
        <v>43</v>
      </c>
    </row>
    <row r="8753" spans="1:1" x14ac:dyDescent="0.2">
      <c r="A8753">
        <v>29</v>
      </c>
    </row>
    <row r="8754" spans="1:1" x14ac:dyDescent="0.2">
      <c r="A8754">
        <v>29</v>
      </c>
    </row>
    <row r="8755" spans="1:1" x14ac:dyDescent="0.2">
      <c r="A8755">
        <v>32</v>
      </c>
    </row>
    <row r="8756" spans="1:1" x14ac:dyDescent="0.2">
      <c r="A8756">
        <v>36</v>
      </c>
    </row>
    <row r="8757" spans="1:1" x14ac:dyDescent="0.2">
      <c r="A8757">
        <v>21</v>
      </c>
    </row>
    <row r="8758" spans="1:1" x14ac:dyDescent="0.2">
      <c r="A8758">
        <v>21</v>
      </c>
    </row>
    <row r="8759" spans="1:1" x14ac:dyDescent="0.2">
      <c r="A8759">
        <v>47</v>
      </c>
    </row>
    <row r="8760" spans="1:1" x14ac:dyDescent="0.2">
      <c r="A8760">
        <v>36</v>
      </c>
    </row>
    <row r="8761" spans="1:1" x14ac:dyDescent="0.2">
      <c r="A8761">
        <v>25</v>
      </c>
    </row>
    <row r="8762" spans="1:1" x14ac:dyDescent="0.2">
      <c r="A8762">
        <v>32</v>
      </c>
    </row>
    <row r="8763" spans="1:1" x14ac:dyDescent="0.2">
      <c r="A8763">
        <v>43</v>
      </c>
    </row>
    <row r="8764" spans="1:1" x14ac:dyDescent="0.2">
      <c r="A8764">
        <v>34</v>
      </c>
    </row>
    <row r="8765" spans="1:1" x14ac:dyDescent="0.2">
      <c r="A8765">
        <v>27</v>
      </c>
    </row>
    <row r="8766" spans="1:1" x14ac:dyDescent="0.2">
      <c r="A8766">
        <v>26</v>
      </c>
    </row>
    <row r="8767" spans="1:1" x14ac:dyDescent="0.2">
      <c r="A8767">
        <v>62</v>
      </c>
    </row>
    <row r="8768" spans="1:1" x14ac:dyDescent="0.2">
      <c r="A8768">
        <v>51</v>
      </c>
    </row>
    <row r="8769" spans="1:1" x14ac:dyDescent="0.2">
      <c r="A8769">
        <v>21</v>
      </c>
    </row>
    <row r="8770" spans="1:1" x14ac:dyDescent="0.2">
      <c r="A8770">
        <v>61</v>
      </c>
    </row>
    <row r="8771" spans="1:1" x14ac:dyDescent="0.2">
      <c r="A8771">
        <v>34</v>
      </c>
    </row>
    <row r="8772" spans="1:1" x14ac:dyDescent="0.2">
      <c r="A8772">
        <v>46</v>
      </c>
    </row>
    <row r="8773" spans="1:1" x14ac:dyDescent="0.2">
      <c r="A8773">
        <v>33</v>
      </c>
    </row>
    <row r="8774" spans="1:1" x14ac:dyDescent="0.2">
      <c r="A8774">
        <v>40</v>
      </c>
    </row>
    <row r="8775" spans="1:1" x14ac:dyDescent="0.2">
      <c r="A8775">
        <v>38</v>
      </c>
    </row>
    <row r="8776" spans="1:1" x14ac:dyDescent="0.2">
      <c r="A8776">
        <v>41</v>
      </c>
    </row>
    <row r="8777" spans="1:1" x14ac:dyDescent="0.2">
      <c r="A8777">
        <v>25</v>
      </c>
    </row>
    <row r="8778" spans="1:1" x14ac:dyDescent="0.2">
      <c r="A8778">
        <v>21</v>
      </c>
    </row>
    <row r="8779" spans="1:1" x14ac:dyDescent="0.2">
      <c r="A8779">
        <v>74</v>
      </c>
    </row>
    <row r="8780" spans="1:1" x14ac:dyDescent="0.2">
      <c r="A8780">
        <v>23</v>
      </c>
    </row>
    <row r="8781" spans="1:1" x14ac:dyDescent="0.2">
      <c r="A8781">
        <v>21</v>
      </c>
    </row>
    <row r="8782" spans="1:1" x14ac:dyDescent="0.2">
      <c r="A8782">
        <v>41</v>
      </c>
    </row>
    <row r="8783" spans="1:1" x14ac:dyDescent="0.2">
      <c r="A8783">
        <v>54</v>
      </c>
    </row>
    <row r="8784" spans="1:1" x14ac:dyDescent="0.2">
      <c r="A8784">
        <v>57</v>
      </c>
    </row>
    <row r="8785" spans="1:1" x14ac:dyDescent="0.2">
      <c r="A8785">
        <v>22</v>
      </c>
    </row>
    <row r="8786" spans="1:1" x14ac:dyDescent="0.2">
      <c r="A8786">
        <v>27</v>
      </c>
    </row>
    <row r="8787" spans="1:1" x14ac:dyDescent="0.2">
      <c r="A8787">
        <v>30</v>
      </c>
    </row>
    <row r="8788" spans="1:1" x14ac:dyDescent="0.2">
      <c r="A8788">
        <v>33</v>
      </c>
    </row>
    <row r="8789" spans="1:1" x14ac:dyDescent="0.2">
      <c r="A8789">
        <v>23</v>
      </c>
    </row>
    <row r="8790" spans="1:1" x14ac:dyDescent="0.2">
      <c r="A8790">
        <v>24</v>
      </c>
    </row>
    <row r="8791" spans="1:1" x14ac:dyDescent="0.2">
      <c r="A8791">
        <v>52</v>
      </c>
    </row>
    <row r="8792" spans="1:1" x14ac:dyDescent="0.2">
      <c r="A8792">
        <v>29</v>
      </c>
    </row>
    <row r="8793" spans="1:1" x14ac:dyDescent="0.2">
      <c r="A8793">
        <v>42</v>
      </c>
    </row>
    <row r="8794" spans="1:1" x14ac:dyDescent="0.2">
      <c r="A8794">
        <v>21</v>
      </c>
    </row>
    <row r="8795" spans="1:1" x14ac:dyDescent="0.2">
      <c r="A8795">
        <v>30</v>
      </c>
    </row>
    <row r="8796" spans="1:1" x14ac:dyDescent="0.2">
      <c r="A8796">
        <v>33</v>
      </c>
    </row>
    <row r="8797" spans="1:1" x14ac:dyDescent="0.2">
      <c r="A8797">
        <v>64</v>
      </c>
    </row>
    <row r="8798" spans="1:1" x14ac:dyDescent="0.2">
      <c r="A8798">
        <v>33</v>
      </c>
    </row>
    <row r="8799" spans="1:1" x14ac:dyDescent="0.2">
      <c r="A8799">
        <v>38</v>
      </c>
    </row>
    <row r="8800" spans="1:1" x14ac:dyDescent="0.2">
      <c r="A8800">
        <v>21</v>
      </c>
    </row>
    <row r="8801" spans="1:1" x14ac:dyDescent="0.2">
      <c r="A8801">
        <v>41</v>
      </c>
    </row>
    <row r="8802" spans="1:1" x14ac:dyDescent="0.2">
      <c r="A8802">
        <v>27</v>
      </c>
    </row>
    <row r="8803" spans="1:1" x14ac:dyDescent="0.2">
      <c r="A8803">
        <v>28</v>
      </c>
    </row>
    <row r="8804" spans="1:1" x14ac:dyDescent="0.2">
      <c r="A8804">
        <v>28</v>
      </c>
    </row>
    <row r="8805" spans="1:1" x14ac:dyDescent="0.2">
      <c r="A8805">
        <v>23</v>
      </c>
    </row>
    <row r="8806" spans="1:1" x14ac:dyDescent="0.2">
      <c r="A8806">
        <v>52</v>
      </c>
    </row>
    <row r="8807" spans="1:1" x14ac:dyDescent="0.2">
      <c r="A8807">
        <v>20</v>
      </c>
    </row>
    <row r="8808" spans="1:1" x14ac:dyDescent="0.2">
      <c r="A8808">
        <v>21</v>
      </c>
    </row>
    <row r="8809" spans="1:1" x14ac:dyDescent="0.2">
      <c r="A8809">
        <v>30</v>
      </c>
    </row>
    <row r="8810" spans="1:1" x14ac:dyDescent="0.2">
      <c r="A8810">
        <v>22</v>
      </c>
    </row>
    <row r="8811" spans="1:1" x14ac:dyDescent="0.2">
      <c r="A8811">
        <v>28</v>
      </c>
    </row>
    <row r="8812" spans="1:1" x14ac:dyDescent="0.2">
      <c r="A8812">
        <v>34</v>
      </c>
    </row>
    <row r="8813" spans="1:1" x14ac:dyDescent="0.2">
      <c r="A8813">
        <v>32</v>
      </c>
    </row>
    <row r="8814" spans="1:1" x14ac:dyDescent="0.2">
      <c r="A8814">
        <v>25</v>
      </c>
    </row>
    <row r="8815" spans="1:1" x14ac:dyDescent="0.2">
      <c r="A8815">
        <v>27</v>
      </c>
    </row>
    <row r="8816" spans="1:1" x14ac:dyDescent="0.2">
      <c r="A8816">
        <v>33</v>
      </c>
    </row>
    <row r="8817" spans="1:1" x14ac:dyDescent="0.2">
      <c r="A8817">
        <v>35</v>
      </c>
    </row>
    <row r="8818" spans="1:1" x14ac:dyDescent="0.2">
      <c r="A8818">
        <v>59</v>
      </c>
    </row>
    <row r="8819" spans="1:1" x14ac:dyDescent="0.2">
      <c r="A8819">
        <v>40</v>
      </c>
    </row>
    <row r="8820" spans="1:1" x14ac:dyDescent="0.2">
      <c r="A8820">
        <v>29</v>
      </c>
    </row>
    <row r="8821" spans="1:1" x14ac:dyDescent="0.2">
      <c r="A8821">
        <v>24</v>
      </c>
    </row>
    <row r="8822" spans="1:1" x14ac:dyDescent="0.2">
      <c r="A8822">
        <v>24</v>
      </c>
    </row>
    <row r="8823" spans="1:1" x14ac:dyDescent="0.2">
      <c r="A8823">
        <v>23</v>
      </c>
    </row>
    <row r="8824" spans="1:1" x14ac:dyDescent="0.2">
      <c r="A8824">
        <v>36</v>
      </c>
    </row>
    <row r="8825" spans="1:1" x14ac:dyDescent="0.2">
      <c r="A8825">
        <v>29</v>
      </c>
    </row>
    <row r="8826" spans="1:1" x14ac:dyDescent="0.2">
      <c r="A8826">
        <v>44</v>
      </c>
    </row>
    <row r="8827" spans="1:1" x14ac:dyDescent="0.2">
      <c r="A8827">
        <v>54</v>
      </c>
    </row>
    <row r="8828" spans="1:1" x14ac:dyDescent="0.2">
      <c r="A8828">
        <v>26</v>
      </c>
    </row>
    <row r="8829" spans="1:1" x14ac:dyDescent="0.2">
      <c r="A8829">
        <v>50</v>
      </c>
    </row>
    <row r="8830" spans="1:1" x14ac:dyDescent="0.2">
      <c r="A8830">
        <v>59</v>
      </c>
    </row>
    <row r="8831" spans="1:1" x14ac:dyDescent="0.2">
      <c r="A8831">
        <v>21</v>
      </c>
    </row>
    <row r="8832" spans="1:1" x14ac:dyDescent="0.2">
      <c r="A8832">
        <v>51</v>
      </c>
    </row>
    <row r="8833" spans="1:1" x14ac:dyDescent="0.2">
      <c r="A8833">
        <v>24</v>
      </c>
    </row>
    <row r="8834" spans="1:1" x14ac:dyDescent="0.2">
      <c r="A8834">
        <v>45</v>
      </c>
    </row>
    <row r="8835" spans="1:1" x14ac:dyDescent="0.2">
      <c r="A8835">
        <v>33</v>
      </c>
    </row>
    <row r="8836" spans="1:1" x14ac:dyDescent="0.2">
      <c r="A8836">
        <v>29</v>
      </c>
    </row>
    <row r="8837" spans="1:1" x14ac:dyDescent="0.2">
      <c r="A8837">
        <v>20</v>
      </c>
    </row>
    <row r="8838" spans="1:1" x14ac:dyDescent="0.2">
      <c r="A8838">
        <v>20</v>
      </c>
    </row>
    <row r="8839" spans="1:1" x14ac:dyDescent="0.2">
      <c r="A8839">
        <v>25</v>
      </c>
    </row>
    <row r="8840" spans="1:1" x14ac:dyDescent="0.2">
      <c r="A8840">
        <v>21</v>
      </c>
    </row>
    <row r="8841" spans="1:1" x14ac:dyDescent="0.2">
      <c r="A8841">
        <v>41</v>
      </c>
    </row>
    <row r="8842" spans="1:1" x14ac:dyDescent="0.2">
      <c r="A8842">
        <v>38</v>
      </c>
    </row>
    <row r="8843" spans="1:1" x14ac:dyDescent="0.2">
      <c r="A8843">
        <v>46</v>
      </c>
    </row>
    <row r="8844" spans="1:1" x14ac:dyDescent="0.2">
      <c r="A8844">
        <v>33</v>
      </c>
    </row>
    <row r="8845" spans="1:1" x14ac:dyDescent="0.2">
      <c r="A8845">
        <v>31</v>
      </c>
    </row>
    <row r="8846" spans="1:1" x14ac:dyDescent="0.2">
      <c r="A8846">
        <v>21</v>
      </c>
    </row>
    <row r="8847" spans="1:1" x14ac:dyDescent="0.2">
      <c r="A8847">
        <v>60</v>
      </c>
    </row>
    <row r="8848" spans="1:1" x14ac:dyDescent="0.2">
      <c r="A8848">
        <v>39</v>
      </c>
    </row>
    <row r="8849" spans="1:1" x14ac:dyDescent="0.2">
      <c r="A8849">
        <v>58</v>
      </c>
    </row>
    <row r="8850" spans="1:1" x14ac:dyDescent="0.2">
      <c r="A8850">
        <v>23</v>
      </c>
    </row>
    <row r="8851" spans="1:1" x14ac:dyDescent="0.2">
      <c r="A8851">
        <v>23</v>
      </c>
    </row>
    <row r="8852" spans="1:1" x14ac:dyDescent="0.2">
      <c r="A8852">
        <v>38</v>
      </c>
    </row>
    <row r="8853" spans="1:1" x14ac:dyDescent="0.2">
      <c r="A8853">
        <v>23</v>
      </c>
    </row>
    <row r="8854" spans="1:1" x14ac:dyDescent="0.2">
      <c r="A8854">
        <v>31</v>
      </c>
    </row>
    <row r="8855" spans="1:1" x14ac:dyDescent="0.2">
      <c r="A8855">
        <v>35</v>
      </c>
    </row>
    <row r="8856" spans="1:1" x14ac:dyDescent="0.2">
      <c r="A8856">
        <v>49</v>
      </c>
    </row>
    <row r="8857" spans="1:1" x14ac:dyDescent="0.2">
      <c r="A8857">
        <v>26</v>
      </c>
    </row>
    <row r="8858" spans="1:1" x14ac:dyDescent="0.2">
      <c r="A8858">
        <v>27</v>
      </c>
    </row>
    <row r="8859" spans="1:1" x14ac:dyDescent="0.2">
      <c r="A8859">
        <v>22</v>
      </c>
    </row>
    <row r="8860" spans="1:1" x14ac:dyDescent="0.2">
      <c r="A8860">
        <v>29</v>
      </c>
    </row>
    <row r="8861" spans="1:1" x14ac:dyDescent="0.2">
      <c r="A8861">
        <v>24</v>
      </c>
    </row>
    <row r="8862" spans="1:1" x14ac:dyDescent="0.2">
      <c r="A8862">
        <v>31</v>
      </c>
    </row>
    <row r="8863" spans="1:1" x14ac:dyDescent="0.2">
      <c r="A8863">
        <v>24</v>
      </c>
    </row>
    <row r="8864" spans="1:1" x14ac:dyDescent="0.2">
      <c r="A8864">
        <v>31</v>
      </c>
    </row>
    <row r="8865" spans="1:1" x14ac:dyDescent="0.2">
      <c r="A8865">
        <v>29</v>
      </c>
    </row>
    <row r="8866" spans="1:1" x14ac:dyDescent="0.2">
      <c r="A8866">
        <v>65</v>
      </c>
    </row>
    <row r="8867" spans="1:1" x14ac:dyDescent="0.2">
      <c r="A8867">
        <v>34</v>
      </c>
    </row>
    <row r="8868" spans="1:1" x14ac:dyDescent="0.2">
      <c r="A8868">
        <v>24</v>
      </c>
    </row>
    <row r="8869" spans="1:1" x14ac:dyDescent="0.2">
      <c r="A8869">
        <v>27</v>
      </c>
    </row>
    <row r="8870" spans="1:1" x14ac:dyDescent="0.2">
      <c r="A8870">
        <v>46</v>
      </c>
    </row>
    <row r="8871" spans="1:1" x14ac:dyDescent="0.2">
      <c r="A8871">
        <v>26</v>
      </c>
    </row>
    <row r="8872" spans="1:1" x14ac:dyDescent="0.2">
      <c r="A8872">
        <v>20</v>
      </c>
    </row>
    <row r="8873" spans="1:1" x14ac:dyDescent="0.2">
      <c r="A8873">
        <v>24</v>
      </c>
    </row>
    <row r="8874" spans="1:1" x14ac:dyDescent="0.2">
      <c r="A8874">
        <v>29</v>
      </c>
    </row>
    <row r="8875" spans="1:1" x14ac:dyDescent="0.2">
      <c r="A8875">
        <v>39</v>
      </c>
    </row>
    <row r="8876" spans="1:1" x14ac:dyDescent="0.2">
      <c r="A8876">
        <v>25</v>
      </c>
    </row>
    <row r="8877" spans="1:1" x14ac:dyDescent="0.2">
      <c r="A8877">
        <v>29</v>
      </c>
    </row>
    <row r="8878" spans="1:1" x14ac:dyDescent="0.2">
      <c r="A8878">
        <v>56</v>
      </c>
    </row>
    <row r="8879" spans="1:1" x14ac:dyDescent="0.2">
      <c r="A8879">
        <v>43</v>
      </c>
    </row>
    <row r="8880" spans="1:1" x14ac:dyDescent="0.2">
      <c r="A8880">
        <v>21</v>
      </c>
    </row>
    <row r="8881" spans="1:1" x14ac:dyDescent="0.2">
      <c r="A8881">
        <v>26</v>
      </c>
    </row>
    <row r="8882" spans="1:1" x14ac:dyDescent="0.2">
      <c r="A8882">
        <v>40</v>
      </c>
    </row>
    <row r="8883" spans="1:1" x14ac:dyDescent="0.2">
      <c r="A8883">
        <v>22</v>
      </c>
    </row>
    <row r="8884" spans="1:1" x14ac:dyDescent="0.2">
      <c r="A8884">
        <v>55</v>
      </c>
    </row>
    <row r="8885" spans="1:1" x14ac:dyDescent="0.2">
      <c r="A8885">
        <v>39</v>
      </c>
    </row>
    <row r="8886" spans="1:1" x14ac:dyDescent="0.2">
      <c r="A8886">
        <v>22</v>
      </c>
    </row>
    <row r="8887" spans="1:1" x14ac:dyDescent="0.2">
      <c r="A8887">
        <v>31</v>
      </c>
    </row>
    <row r="8888" spans="1:1" x14ac:dyDescent="0.2">
      <c r="A8888">
        <v>27</v>
      </c>
    </row>
    <row r="8889" spans="1:1" x14ac:dyDescent="0.2">
      <c r="A8889">
        <v>21</v>
      </c>
    </row>
    <row r="8890" spans="1:1" x14ac:dyDescent="0.2">
      <c r="A8890">
        <v>36</v>
      </c>
    </row>
    <row r="8891" spans="1:1" x14ac:dyDescent="0.2">
      <c r="A8891">
        <v>30</v>
      </c>
    </row>
    <row r="8892" spans="1:1" x14ac:dyDescent="0.2">
      <c r="A8892">
        <v>56</v>
      </c>
    </row>
    <row r="8893" spans="1:1" x14ac:dyDescent="0.2">
      <c r="A8893">
        <v>29</v>
      </c>
    </row>
    <row r="8894" spans="1:1" x14ac:dyDescent="0.2">
      <c r="A8894">
        <v>36</v>
      </c>
    </row>
    <row r="8895" spans="1:1" x14ac:dyDescent="0.2">
      <c r="A8895">
        <v>38</v>
      </c>
    </row>
    <row r="8896" spans="1:1" x14ac:dyDescent="0.2">
      <c r="A8896">
        <v>23</v>
      </c>
    </row>
    <row r="8897" spans="1:1" x14ac:dyDescent="0.2">
      <c r="A8897">
        <v>36</v>
      </c>
    </row>
    <row r="8898" spans="1:1" x14ac:dyDescent="0.2">
      <c r="A8898">
        <v>32</v>
      </c>
    </row>
    <row r="8899" spans="1:1" x14ac:dyDescent="0.2">
      <c r="A8899">
        <v>28</v>
      </c>
    </row>
    <row r="8900" spans="1:1" x14ac:dyDescent="0.2">
      <c r="A8900">
        <v>34</v>
      </c>
    </row>
    <row r="8901" spans="1:1" x14ac:dyDescent="0.2">
      <c r="A8901">
        <v>24</v>
      </c>
    </row>
    <row r="8902" spans="1:1" x14ac:dyDescent="0.2">
      <c r="A8902">
        <v>52</v>
      </c>
    </row>
    <row r="8903" spans="1:1" x14ac:dyDescent="0.2">
      <c r="A8903">
        <v>23</v>
      </c>
    </row>
    <row r="8904" spans="1:1" x14ac:dyDescent="0.2">
      <c r="A8904">
        <v>33</v>
      </c>
    </row>
    <row r="8905" spans="1:1" x14ac:dyDescent="0.2">
      <c r="A8905">
        <v>33</v>
      </c>
    </row>
    <row r="8906" spans="1:1" x14ac:dyDescent="0.2">
      <c r="A8906">
        <v>52</v>
      </c>
    </row>
    <row r="8907" spans="1:1" x14ac:dyDescent="0.2">
      <c r="A8907">
        <v>20</v>
      </c>
    </row>
    <row r="8908" spans="1:1" x14ac:dyDescent="0.2">
      <c r="A8908">
        <v>32</v>
      </c>
    </row>
    <row r="8909" spans="1:1" x14ac:dyDescent="0.2">
      <c r="A8909">
        <v>38</v>
      </c>
    </row>
    <row r="8910" spans="1:1" x14ac:dyDescent="0.2">
      <c r="A8910">
        <v>46</v>
      </c>
    </row>
    <row r="8911" spans="1:1" x14ac:dyDescent="0.2">
      <c r="A8911">
        <v>27</v>
      </c>
    </row>
    <row r="8912" spans="1:1" x14ac:dyDescent="0.2">
      <c r="A8912">
        <v>20</v>
      </c>
    </row>
    <row r="8913" spans="1:1" x14ac:dyDescent="0.2">
      <c r="A8913">
        <v>21</v>
      </c>
    </row>
    <row r="8914" spans="1:1" x14ac:dyDescent="0.2">
      <c r="A8914">
        <v>25</v>
      </c>
    </row>
    <row r="8915" spans="1:1" x14ac:dyDescent="0.2">
      <c r="A8915">
        <v>20</v>
      </c>
    </row>
    <row r="8916" spans="1:1" x14ac:dyDescent="0.2">
      <c r="A8916">
        <v>36</v>
      </c>
    </row>
    <row r="8917" spans="1:1" x14ac:dyDescent="0.2">
      <c r="A8917">
        <v>51</v>
      </c>
    </row>
    <row r="8918" spans="1:1" x14ac:dyDescent="0.2">
      <c r="A8918">
        <v>23</v>
      </c>
    </row>
    <row r="8919" spans="1:1" x14ac:dyDescent="0.2">
      <c r="A8919">
        <v>29</v>
      </c>
    </row>
    <row r="8920" spans="1:1" x14ac:dyDescent="0.2">
      <c r="A8920">
        <v>47</v>
      </c>
    </row>
    <row r="8921" spans="1:1" x14ac:dyDescent="0.2">
      <c r="A8921">
        <v>35</v>
      </c>
    </row>
    <row r="8922" spans="1:1" x14ac:dyDescent="0.2">
      <c r="A8922">
        <v>37</v>
      </c>
    </row>
    <row r="8923" spans="1:1" x14ac:dyDescent="0.2">
      <c r="A8923">
        <v>63</v>
      </c>
    </row>
    <row r="8924" spans="1:1" x14ac:dyDescent="0.2">
      <c r="A8924">
        <v>27</v>
      </c>
    </row>
    <row r="8925" spans="1:1" x14ac:dyDescent="0.2">
      <c r="A8925">
        <v>27</v>
      </c>
    </row>
    <row r="8926" spans="1:1" x14ac:dyDescent="0.2">
      <c r="A8926">
        <v>27</v>
      </c>
    </row>
    <row r="8927" spans="1:1" x14ac:dyDescent="0.2">
      <c r="A8927">
        <v>24</v>
      </c>
    </row>
    <row r="8928" spans="1:1" x14ac:dyDescent="0.2">
      <c r="A8928">
        <v>41</v>
      </c>
    </row>
    <row r="8929" spans="1:1" x14ac:dyDescent="0.2">
      <c r="A8929">
        <v>50</v>
      </c>
    </row>
    <row r="8930" spans="1:1" x14ac:dyDescent="0.2">
      <c r="A8930">
        <v>30</v>
      </c>
    </row>
    <row r="8931" spans="1:1" x14ac:dyDescent="0.2">
      <c r="A8931">
        <v>32</v>
      </c>
    </row>
    <row r="8932" spans="1:1" x14ac:dyDescent="0.2">
      <c r="A8932">
        <v>43</v>
      </c>
    </row>
    <row r="8933" spans="1:1" x14ac:dyDescent="0.2">
      <c r="A8933">
        <v>26</v>
      </c>
    </row>
    <row r="8934" spans="1:1" x14ac:dyDescent="0.2">
      <c r="A8934">
        <v>25</v>
      </c>
    </row>
    <row r="8935" spans="1:1" x14ac:dyDescent="0.2">
      <c r="A8935">
        <v>48</v>
      </c>
    </row>
    <row r="8936" spans="1:1" x14ac:dyDescent="0.2">
      <c r="A8936">
        <v>24</v>
      </c>
    </row>
    <row r="8937" spans="1:1" x14ac:dyDescent="0.2">
      <c r="A8937">
        <v>27</v>
      </c>
    </row>
    <row r="8938" spans="1:1" x14ac:dyDescent="0.2">
      <c r="A8938">
        <v>22</v>
      </c>
    </row>
    <row r="8939" spans="1:1" x14ac:dyDescent="0.2">
      <c r="A8939">
        <v>48</v>
      </c>
    </row>
    <row r="8940" spans="1:1" x14ac:dyDescent="0.2">
      <c r="A8940">
        <v>26</v>
      </c>
    </row>
    <row r="8941" spans="1:1" x14ac:dyDescent="0.2">
      <c r="A8941">
        <v>58</v>
      </c>
    </row>
    <row r="8942" spans="1:1" x14ac:dyDescent="0.2">
      <c r="A8942">
        <v>23</v>
      </c>
    </row>
    <row r="8943" spans="1:1" x14ac:dyDescent="0.2">
      <c r="A8943">
        <v>22</v>
      </c>
    </row>
    <row r="8944" spans="1:1" x14ac:dyDescent="0.2">
      <c r="A8944">
        <v>51</v>
      </c>
    </row>
    <row r="8945" spans="1:1" x14ac:dyDescent="0.2">
      <c r="A8945">
        <v>41</v>
      </c>
    </row>
    <row r="8946" spans="1:1" x14ac:dyDescent="0.2">
      <c r="A8946">
        <v>21</v>
      </c>
    </row>
    <row r="8947" spans="1:1" x14ac:dyDescent="0.2">
      <c r="A8947">
        <v>32</v>
      </c>
    </row>
    <row r="8948" spans="1:1" x14ac:dyDescent="0.2">
      <c r="A8948">
        <v>33</v>
      </c>
    </row>
    <row r="8949" spans="1:1" x14ac:dyDescent="0.2">
      <c r="A8949">
        <v>26</v>
      </c>
    </row>
    <row r="8950" spans="1:1" x14ac:dyDescent="0.2">
      <c r="A8950">
        <v>39</v>
      </c>
    </row>
    <row r="8951" spans="1:1" x14ac:dyDescent="0.2">
      <c r="A8951">
        <v>48</v>
      </c>
    </row>
    <row r="8952" spans="1:1" x14ac:dyDescent="0.2">
      <c r="A8952">
        <v>22</v>
      </c>
    </row>
    <row r="8953" spans="1:1" x14ac:dyDescent="0.2">
      <c r="A8953">
        <v>49</v>
      </c>
    </row>
    <row r="8954" spans="1:1" x14ac:dyDescent="0.2">
      <c r="A8954">
        <v>60</v>
      </c>
    </row>
    <row r="8955" spans="1:1" x14ac:dyDescent="0.2">
      <c r="A8955">
        <v>46</v>
      </c>
    </row>
    <row r="8956" spans="1:1" x14ac:dyDescent="0.2">
      <c r="A8956">
        <v>56</v>
      </c>
    </row>
    <row r="8957" spans="1:1" x14ac:dyDescent="0.2">
      <c r="A8957">
        <v>42</v>
      </c>
    </row>
    <row r="8958" spans="1:1" x14ac:dyDescent="0.2">
      <c r="A8958">
        <v>22</v>
      </c>
    </row>
    <row r="8959" spans="1:1" x14ac:dyDescent="0.2">
      <c r="A8959">
        <v>46</v>
      </c>
    </row>
    <row r="8960" spans="1:1" x14ac:dyDescent="0.2">
      <c r="A8960">
        <v>33</v>
      </c>
    </row>
    <row r="8961" spans="1:1" x14ac:dyDescent="0.2">
      <c r="A8961">
        <v>36</v>
      </c>
    </row>
    <row r="8962" spans="1:1" x14ac:dyDescent="0.2">
      <c r="A8962">
        <v>20</v>
      </c>
    </row>
    <row r="8963" spans="1:1" x14ac:dyDescent="0.2">
      <c r="A8963">
        <v>32</v>
      </c>
    </row>
    <row r="8964" spans="1:1" x14ac:dyDescent="0.2">
      <c r="A8964">
        <v>28</v>
      </c>
    </row>
    <row r="8965" spans="1:1" x14ac:dyDescent="0.2">
      <c r="A8965">
        <v>38</v>
      </c>
    </row>
    <row r="8966" spans="1:1" x14ac:dyDescent="0.2">
      <c r="A8966">
        <v>48</v>
      </c>
    </row>
    <row r="8967" spans="1:1" x14ac:dyDescent="0.2">
      <c r="A8967">
        <v>25</v>
      </c>
    </row>
    <row r="8968" spans="1:1" x14ac:dyDescent="0.2">
      <c r="A8968">
        <v>64</v>
      </c>
    </row>
    <row r="8969" spans="1:1" x14ac:dyDescent="0.2">
      <c r="A8969">
        <v>22</v>
      </c>
    </row>
    <row r="8970" spans="1:1" x14ac:dyDescent="0.2">
      <c r="A8970">
        <v>22</v>
      </c>
    </row>
    <row r="8971" spans="1:1" x14ac:dyDescent="0.2">
      <c r="A8971">
        <v>69</v>
      </c>
    </row>
    <row r="8972" spans="1:1" x14ac:dyDescent="0.2">
      <c r="A8972">
        <v>26</v>
      </c>
    </row>
    <row r="8973" spans="1:1" x14ac:dyDescent="0.2">
      <c r="A8973">
        <v>27</v>
      </c>
    </row>
    <row r="8974" spans="1:1" x14ac:dyDescent="0.2">
      <c r="A8974">
        <v>30</v>
      </c>
    </row>
    <row r="8975" spans="1:1" x14ac:dyDescent="0.2">
      <c r="A8975">
        <v>22</v>
      </c>
    </row>
    <row r="8976" spans="1:1" x14ac:dyDescent="0.2">
      <c r="A8976">
        <v>28</v>
      </c>
    </row>
    <row r="8977" spans="1:1" x14ac:dyDescent="0.2">
      <c r="A8977">
        <v>43</v>
      </c>
    </row>
    <row r="8978" spans="1:1" x14ac:dyDescent="0.2">
      <c r="A8978">
        <v>28</v>
      </c>
    </row>
    <row r="8979" spans="1:1" x14ac:dyDescent="0.2">
      <c r="A8979">
        <v>29</v>
      </c>
    </row>
    <row r="8980" spans="1:1" x14ac:dyDescent="0.2">
      <c r="A8980">
        <v>49</v>
      </c>
    </row>
    <row r="8981" spans="1:1" x14ac:dyDescent="0.2">
      <c r="A8981">
        <v>24</v>
      </c>
    </row>
    <row r="8982" spans="1:1" x14ac:dyDescent="0.2">
      <c r="A8982">
        <v>22</v>
      </c>
    </row>
    <row r="8983" spans="1:1" x14ac:dyDescent="0.2">
      <c r="A8983">
        <v>46</v>
      </c>
    </row>
    <row r="8984" spans="1:1" x14ac:dyDescent="0.2">
      <c r="A8984">
        <v>55</v>
      </c>
    </row>
    <row r="8985" spans="1:1" x14ac:dyDescent="0.2">
      <c r="A8985">
        <v>34</v>
      </c>
    </row>
    <row r="8986" spans="1:1" x14ac:dyDescent="0.2">
      <c r="A8986">
        <v>27</v>
      </c>
    </row>
    <row r="8987" spans="1:1" x14ac:dyDescent="0.2">
      <c r="A8987">
        <v>40</v>
      </c>
    </row>
    <row r="8988" spans="1:1" x14ac:dyDescent="0.2">
      <c r="A8988">
        <v>39</v>
      </c>
    </row>
    <row r="8989" spans="1:1" x14ac:dyDescent="0.2">
      <c r="A8989">
        <v>20</v>
      </c>
    </row>
    <row r="8990" spans="1:1" x14ac:dyDescent="0.2">
      <c r="A8990">
        <v>22</v>
      </c>
    </row>
    <row r="8991" spans="1:1" x14ac:dyDescent="0.2">
      <c r="A8991">
        <v>37</v>
      </c>
    </row>
    <row r="8992" spans="1:1" x14ac:dyDescent="0.2">
      <c r="A8992">
        <v>29</v>
      </c>
    </row>
    <row r="8993" spans="1:1" x14ac:dyDescent="0.2">
      <c r="A8993">
        <v>33</v>
      </c>
    </row>
    <row r="8994" spans="1:1" x14ac:dyDescent="0.2">
      <c r="A8994">
        <v>27</v>
      </c>
    </row>
    <row r="8995" spans="1:1" x14ac:dyDescent="0.2">
      <c r="A8995">
        <v>39</v>
      </c>
    </row>
    <row r="8996" spans="1:1" x14ac:dyDescent="0.2">
      <c r="A8996">
        <v>55</v>
      </c>
    </row>
    <row r="8997" spans="1:1" x14ac:dyDescent="0.2">
      <c r="A8997">
        <v>22</v>
      </c>
    </row>
    <row r="8998" spans="1:1" x14ac:dyDescent="0.2">
      <c r="A8998">
        <v>55</v>
      </c>
    </row>
    <row r="8999" spans="1:1" x14ac:dyDescent="0.2">
      <c r="A8999">
        <v>43</v>
      </c>
    </row>
    <row r="9000" spans="1:1" x14ac:dyDescent="0.2">
      <c r="A9000">
        <v>21</v>
      </c>
    </row>
    <row r="9001" spans="1:1" x14ac:dyDescent="0.2">
      <c r="A9001">
        <v>45</v>
      </c>
    </row>
    <row r="9002" spans="1:1" x14ac:dyDescent="0.2">
      <c r="A9002">
        <v>19</v>
      </c>
    </row>
    <row r="9003" spans="1:1" x14ac:dyDescent="0.2">
      <c r="A9003">
        <v>25</v>
      </c>
    </row>
    <row r="9004" spans="1:1" x14ac:dyDescent="0.2">
      <c r="A9004">
        <v>38</v>
      </c>
    </row>
    <row r="9005" spans="1:1" x14ac:dyDescent="0.2">
      <c r="A9005">
        <v>23</v>
      </c>
    </row>
    <row r="9006" spans="1:1" x14ac:dyDescent="0.2">
      <c r="A9006">
        <v>28</v>
      </c>
    </row>
    <row r="9007" spans="1:1" x14ac:dyDescent="0.2">
      <c r="A9007">
        <v>45</v>
      </c>
    </row>
    <row r="9008" spans="1:1" x14ac:dyDescent="0.2">
      <c r="A9008">
        <v>55</v>
      </c>
    </row>
    <row r="9009" spans="1:1" x14ac:dyDescent="0.2">
      <c r="A9009">
        <v>45</v>
      </c>
    </row>
    <row r="9010" spans="1:1" x14ac:dyDescent="0.2">
      <c r="A9010">
        <v>24</v>
      </c>
    </row>
    <row r="9011" spans="1:1" x14ac:dyDescent="0.2">
      <c r="A9011">
        <v>39</v>
      </c>
    </row>
    <row r="9012" spans="1:1" x14ac:dyDescent="0.2">
      <c r="A9012">
        <v>70</v>
      </c>
    </row>
    <row r="9013" spans="1:1" x14ac:dyDescent="0.2">
      <c r="A9013">
        <v>79</v>
      </c>
    </row>
    <row r="9014" spans="1:1" x14ac:dyDescent="0.2">
      <c r="A9014">
        <v>48</v>
      </c>
    </row>
    <row r="9015" spans="1:1" x14ac:dyDescent="0.2">
      <c r="A9015">
        <v>46</v>
      </c>
    </row>
    <row r="9016" spans="1:1" x14ac:dyDescent="0.2">
      <c r="A9016">
        <v>23</v>
      </c>
    </row>
    <row r="9017" spans="1:1" x14ac:dyDescent="0.2">
      <c r="A9017">
        <v>59</v>
      </c>
    </row>
    <row r="9018" spans="1:1" x14ac:dyDescent="0.2">
      <c r="A9018">
        <v>20</v>
      </c>
    </row>
    <row r="9019" spans="1:1" x14ac:dyDescent="0.2">
      <c r="A9019">
        <v>31</v>
      </c>
    </row>
    <row r="9020" spans="1:1" x14ac:dyDescent="0.2">
      <c r="A9020">
        <v>57</v>
      </c>
    </row>
    <row r="9021" spans="1:1" x14ac:dyDescent="0.2">
      <c r="A9021">
        <v>30</v>
      </c>
    </row>
    <row r="9022" spans="1:1" x14ac:dyDescent="0.2">
      <c r="A9022">
        <v>33</v>
      </c>
    </row>
    <row r="9023" spans="1:1" x14ac:dyDescent="0.2">
      <c r="A9023">
        <v>32</v>
      </c>
    </row>
    <row r="9024" spans="1:1" x14ac:dyDescent="0.2">
      <c r="A9024">
        <v>56</v>
      </c>
    </row>
    <row r="9025" spans="1:1" x14ac:dyDescent="0.2">
      <c r="A9025">
        <v>22</v>
      </c>
    </row>
    <row r="9026" spans="1:1" x14ac:dyDescent="0.2">
      <c r="A9026">
        <v>21</v>
      </c>
    </row>
    <row r="9027" spans="1:1" x14ac:dyDescent="0.2">
      <c r="A9027">
        <v>35</v>
      </c>
    </row>
    <row r="9028" spans="1:1" x14ac:dyDescent="0.2">
      <c r="A9028">
        <v>28</v>
      </c>
    </row>
    <row r="9029" spans="1:1" x14ac:dyDescent="0.2">
      <c r="A9029">
        <v>43</v>
      </c>
    </row>
    <row r="9030" spans="1:1" x14ac:dyDescent="0.2">
      <c r="A9030">
        <v>52</v>
      </c>
    </row>
    <row r="9031" spans="1:1" x14ac:dyDescent="0.2">
      <c r="A9031">
        <v>20</v>
      </c>
    </row>
    <row r="9032" spans="1:1" x14ac:dyDescent="0.2">
      <c r="A9032">
        <v>27</v>
      </c>
    </row>
    <row r="9033" spans="1:1" x14ac:dyDescent="0.2">
      <c r="A9033">
        <v>41</v>
      </c>
    </row>
    <row r="9034" spans="1:1" x14ac:dyDescent="0.2">
      <c r="A9034">
        <v>24</v>
      </c>
    </row>
    <row r="9035" spans="1:1" x14ac:dyDescent="0.2">
      <c r="A9035">
        <v>43</v>
      </c>
    </row>
    <row r="9036" spans="1:1" x14ac:dyDescent="0.2">
      <c r="A9036">
        <v>46</v>
      </c>
    </row>
    <row r="9037" spans="1:1" x14ac:dyDescent="0.2">
      <c r="A9037">
        <v>48</v>
      </c>
    </row>
    <row r="9038" spans="1:1" x14ac:dyDescent="0.2">
      <c r="A9038">
        <v>26</v>
      </c>
    </row>
    <row r="9039" spans="1:1" x14ac:dyDescent="0.2">
      <c r="A9039">
        <v>33</v>
      </c>
    </row>
    <row r="9040" spans="1:1" x14ac:dyDescent="0.2">
      <c r="A9040">
        <v>22</v>
      </c>
    </row>
    <row r="9041" spans="1:1" x14ac:dyDescent="0.2">
      <c r="A9041">
        <v>34</v>
      </c>
    </row>
    <row r="9042" spans="1:1" x14ac:dyDescent="0.2">
      <c r="A9042">
        <v>36</v>
      </c>
    </row>
    <row r="9043" spans="1:1" x14ac:dyDescent="0.2">
      <c r="A9043">
        <v>69</v>
      </c>
    </row>
    <row r="9044" spans="1:1" x14ac:dyDescent="0.2">
      <c r="A9044">
        <v>32</v>
      </c>
    </row>
    <row r="9045" spans="1:1" x14ac:dyDescent="0.2">
      <c r="A9045">
        <v>22</v>
      </c>
    </row>
    <row r="9046" spans="1:1" x14ac:dyDescent="0.2">
      <c r="A9046">
        <v>46</v>
      </c>
    </row>
    <row r="9047" spans="1:1" x14ac:dyDescent="0.2">
      <c r="A9047">
        <v>34</v>
      </c>
    </row>
    <row r="9048" spans="1:1" x14ac:dyDescent="0.2">
      <c r="A9048">
        <v>32</v>
      </c>
    </row>
    <row r="9049" spans="1:1" x14ac:dyDescent="0.2">
      <c r="A9049">
        <v>58</v>
      </c>
    </row>
    <row r="9050" spans="1:1" x14ac:dyDescent="0.2">
      <c r="A9050">
        <v>39</v>
      </c>
    </row>
    <row r="9051" spans="1:1" x14ac:dyDescent="0.2">
      <c r="A9051">
        <v>35</v>
      </c>
    </row>
    <row r="9052" spans="1:1" x14ac:dyDescent="0.2">
      <c r="A9052">
        <v>39</v>
      </c>
    </row>
    <row r="9053" spans="1:1" x14ac:dyDescent="0.2">
      <c r="A9053">
        <v>22</v>
      </c>
    </row>
    <row r="9054" spans="1:1" x14ac:dyDescent="0.2">
      <c r="A9054">
        <v>23</v>
      </c>
    </row>
    <row r="9055" spans="1:1" x14ac:dyDescent="0.2">
      <c r="A9055">
        <v>25</v>
      </c>
    </row>
    <row r="9056" spans="1:1" x14ac:dyDescent="0.2">
      <c r="A9056">
        <v>21</v>
      </c>
    </row>
    <row r="9057" spans="1:1" x14ac:dyDescent="0.2">
      <c r="A9057">
        <v>63</v>
      </c>
    </row>
    <row r="9058" spans="1:1" x14ac:dyDescent="0.2">
      <c r="A9058">
        <v>38</v>
      </c>
    </row>
    <row r="9059" spans="1:1" x14ac:dyDescent="0.2">
      <c r="A9059">
        <v>24</v>
      </c>
    </row>
    <row r="9060" spans="1:1" x14ac:dyDescent="0.2">
      <c r="A9060">
        <v>28</v>
      </c>
    </row>
    <row r="9061" spans="1:1" x14ac:dyDescent="0.2">
      <c r="A9061">
        <v>29</v>
      </c>
    </row>
    <row r="9062" spans="1:1" x14ac:dyDescent="0.2">
      <c r="A9062">
        <v>20</v>
      </c>
    </row>
    <row r="9063" spans="1:1" x14ac:dyDescent="0.2">
      <c r="A9063">
        <v>40</v>
      </c>
    </row>
    <row r="9064" spans="1:1" x14ac:dyDescent="0.2">
      <c r="A9064">
        <v>47</v>
      </c>
    </row>
    <row r="9065" spans="1:1" x14ac:dyDescent="0.2">
      <c r="A9065">
        <v>30</v>
      </c>
    </row>
    <row r="9066" spans="1:1" x14ac:dyDescent="0.2">
      <c r="A9066">
        <v>31</v>
      </c>
    </row>
    <row r="9067" spans="1:1" x14ac:dyDescent="0.2">
      <c r="A9067">
        <v>43</v>
      </c>
    </row>
    <row r="9068" spans="1:1" x14ac:dyDescent="0.2">
      <c r="A9068">
        <v>36</v>
      </c>
    </row>
    <row r="9069" spans="1:1" x14ac:dyDescent="0.2">
      <c r="A9069">
        <v>31</v>
      </c>
    </row>
    <row r="9070" spans="1:1" x14ac:dyDescent="0.2">
      <c r="A9070">
        <v>27</v>
      </c>
    </row>
    <row r="9071" spans="1:1" x14ac:dyDescent="0.2">
      <c r="A9071">
        <v>50</v>
      </c>
    </row>
    <row r="9072" spans="1:1" x14ac:dyDescent="0.2">
      <c r="A9072">
        <v>34</v>
      </c>
    </row>
    <row r="9073" spans="1:1" x14ac:dyDescent="0.2">
      <c r="A9073">
        <v>37</v>
      </c>
    </row>
    <row r="9074" spans="1:1" x14ac:dyDescent="0.2">
      <c r="A9074">
        <v>36</v>
      </c>
    </row>
    <row r="9075" spans="1:1" x14ac:dyDescent="0.2">
      <c r="A9075">
        <v>34</v>
      </c>
    </row>
    <row r="9076" spans="1:1" x14ac:dyDescent="0.2">
      <c r="A9076">
        <v>35</v>
      </c>
    </row>
    <row r="9077" spans="1:1" x14ac:dyDescent="0.2">
      <c r="A9077">
        <v>31</v>
      </c>
    </row>
    <row r="9078" spans="1:1" x14ac:dyDescent="0.2">
      <c r="A9078">
        <v>23</v>
      </c>
    </row>
    <row r="9079" spans="1:1" x14ac:dyDescent="0.2">
      <c r="A9079">
        <v>22</v>
      </c>
    </row>
    <row r="9080" spans="1:1" x14ac:dyDescent="0.2">
      <c r="A9080">
        <v>22</v>
      </c>
    </row>
    <row r="9081" spans="1:1" x14ac:dyDescent="0.2">
      <c r="A9081">
        <v>37</v>
      </c>
    </row>
    <row r="9082" spans="1:1" x14ac:dyDescent="0.2">
      <c r="A9082">
        <v>20</v>
      </c>
    </row>
    <row r="9083" spans="1:1" x14ac:dyDescent="0.2">
      <c r="A9083">
        <v>36</v>
      </c>
    </row>
    <row r="9084" spans="1:1" x14ac:dyDescent="0.2">
      <c r="A9084">
        <v>54</v>
      </c>
    </row>
    <row r="9085" spans="1:1" x14ac:dyDescent="0.2">
      <c r="A9085">
        <v>20</v>
      </c>
    </row>
    <row r="9086" spans="1:1" x14ac:dyDescent="0.2">
      <c r="A9086">
        <v>26</v>
      </c>
    </row>
    <row r="9087" spans="1:1" x14ac:dyDescent="0.2">
      <c r="A9087">
        <v>34</v>
      </c>
    </row>
    <row r="9088" spans="1:1" x14ac:dyDescent="0.2">
      <c r="A9088">
        <v>59</v>
      </c>
    </row>
    <row r="9089" spans="1:1" x14ac:dyDescent="0.2">
      <c r="A9089">
        <v>45</v>
      </c>
    </row>
    <row r="9090" spans="1:1" x14ac:dyDescent="0.2">
      <c r="A9090">
        <v>37</v>
      </c>
    </row>
    <row r="9091" spans="1:1" x14ac:dyDescent="0.2">
      <c r="A9091">
        <v>49</v>
      </c>
    </row>
    <row r="9092" spans="1:1" x14ac:dyDescent="0.2">
      <c r="A9092">
        <v>38</v>
      </c>
    </row>
    <row r="9093" spans="1:1" x14ac:dyDescent="0.2">
      <c r="A9093">
        <v>45</v>
      </c>
    </row>
    <row r="9094" spans="1:1" x14ac:dyDescent="0.2">
      <c r="A9094">
        <v>22</v>
      </c>
    </row>
    <row r="9095" spans="1:1" x14ac:dyDescent="0.2">
      <c r="A9095">
        <v>24</v>
      </c>
    </row>
    <row r="9096" spans="1:1" x14ac:dyDescent="0.2">
      <c r="A9096">
        <v>37</v>
      </c>
    </row>
    <row r="9097" spans="1:1" x14ac:dyDescent="0.2">
      <c r="A9097">
        <v>25</v>
      </c>
    </row>
    <row r="9098" spans="1:1" x14ac:dyDescent="0.2">
      <c r="A9098">
        <v>24</v>
      </c>
    </row>
    <row r="9099" spans="1:1" x14ac:dyDescent="0.2">
      <c r="A9099">
        <v>33</v>
      </c>
    </row>
    <row r="9100" spans="1:1" x14ac:dyDescent="0.2">
      <c r="A9100">
        <v>52</v>
      </c>
    </row>
    <row r="9101" spans="1:1" x14ac:dyDescent="0.2">
      <c r="A9101">
        <v>34</v>
      </c>
    </row>
    <row r="9102" spans="1:1" x14ac:dyDescent="0.2">
      <c r="A9102">
        <v>26</v>
      </c>
    </row>
    <row r="9103" spans="1:1" x14ac:dyDescent="0.2">
      <c r="A9103">
        <v>20</v>
      </c>
    </row>
    <row r="9104" spans="1:1" x14ac:dyDescent="0.2">
      <c r="A9104">
        <v>21</v>
      </c>
    </row>
    <row r="9105" spans="1:1" x14ac:dyDescent="0.2">
      <c r="A9105">
        <v>32</v>
      </c>
    </row>
    <row r="9106" spans="1:1" x14ac:dyDescent="0.2">
      <c r="A9106">
        <v>47</v>
      </c>
    </row>
    <row r="9107" spans="1:1" x14ac:dyDescent="0.2">
      <c r="A9107">
        <v>32</v>
      </c>
    </row>
    <row r="9108" spans="1:1" x14ac:dyDescent="0.2">
      <c r="A9108">
        <v>30</v>
      </c>
    </row>
    <row r="9109" spans="1:1" x14ac:dyDescent="0.2">
      <c r="A9109">
        <v>55</v>
      </c>
    </row>
    <row r="9110" spans="1:1" x14ac:dyDescent="0.2">
      <c r="A9110">
        <v>39</v>
      </c>
    </row>
    <row r="9111" spans="1:1" x14ac:dyDescent="0.2">
      <c r="A9111">
        <v>49</v>
      </c>
    </row>
    <row r="9112" spans="1:1" x14ac:dyDescent="0.2">
      <c r="A9112">
        <v>20</v>
      </c>
    </row>
    <row r="9113" spans="1:1" x14ac:dyDescent="0.2">
      <c r="A9113">
        <v>31</v>
      </c>
    </row>
    <row r="9114" spans="1:1" x14ac:dyDescent="0.2">
      <c r="A9114">
        <v>43</v>
      </c>
    </row>
    <row r="9115" spans="1:1" x14ac:dyDescent="0.2">
      <c r="A9115">
        <v>28</v>
      </c>
    </row>
    <row r="9116" spans="1:1" x14ac:dyDescent="0.2">
      <c r="A9116">
        <v>58</v>
      </c>
    </row>
    <row r="9117" spans="1:1" x14ac:dyDescent="0.2">
      <c r="A9117">
        <v>50</v>
      </c>
    </row>
    <row r="9118" spans="1:1" x14ac:dyDescent="0.2">
      <c r="A9118">
        <v>23</v>
      </c>
    </row>
    <row r="9119" spans="1:1" x14ac:dyDescent="0.2">
      <c r="A9119">
        <v>30</v>
      </c>
    </row>
    <row r="9120" spans="1:1" x14ac:dyDescent="0.2">
      <c r="A9120">
        <v>26</v>
      </c>
    </row>
    <row r="9121" spans="1:1" x14ac:dyDescent="0.2">
      <c r="A9121">
        <v>20</v>
      </c>
    </row>
    <row r="9122" spans="1:1" x14ac:dyDescent="0.2">
      <c r="A9122">
        <v>34</v>
      </c>
    </row>
    <row r="9123" spans="1:1" x14ac:dyDescent="0.2">
      <c r="A9123">
        <v>22</v>
      </c>
    </row>
    <row r="9124" spans="1:1" x14ac:dyDescent="0.2">
      <c r="A9124">
        <v>39</v>
      </c>
    </row>
    <row r="9125" spans="1:1" x14ac:dyDescent="0.2">
      <c r="A9125">
        <v>24</v>
      </c>
    </row>
    <row r="9126" spans="1:1" x14ac:dyDescent="0.2">
      <c r="A9126">
        <v>51</v>
      </c>
    </row>
    <row r="9127" spans="1:1" x14ac:dyDescent="0.2">
      <c r="A9127">
        <v>30</v>
      </c>
    </row>
    <row r="9128" spans="1:1" x14ac:dyDescent="0.2">
      <c r="A9128">
        <v>39</v>
      </c>
    </row>
    <row r="9129" spans="1:1" x14ac:dyDescent="0.2">
      <c r="A9129">
        <v>26</v>
      </c>
    </row>
    <row r="9130" spans="1:1" x14ac:dyDescent="0.2">
      <c r="A9130">
        <v>26</v>
      </c>
    </row>
    <row r="9131" spans="1:1" x14ac:dyDescent="0.2">
      <c r="A9131">
        <v>35</v>
      </c>
    </row>
    <row r="9132" spans="1:1" x14ac:dyDescent="0.2">
      <c r="A9132">
        <v>20</v>
      </c>
    </row>
    <row r="9133" spans="1:1" x14ac:dyDescent="0.2">
      <c r="A9133">
        <v>51</v>
      </c>
    </row>
    <row r="9134" spans="1:1" x14ac:dyDescent="0.2">
      <c r="A9134">
        <v>26</v>
      </c>
    </row>
    <row r="9135" spans="1:1" x14ac:dyDescent="0.2">
      <c r="A9135">
        <v>64</v>
      </c>
    </row>
    <row r="9136" spans="1:1" x14ac:dyDescent="0.2">
      <c r="A9136">
        <v>32</v>
      </c>
    </row>
    <row r="9137" spans="1:1" x14ac:dyDescent="0.2">
      <c r="A9137">
        <v>26</v>
      </c>
    </row>
    <row r="9138" spans="1:1" x14ac:dyDescent="0.2">
      <c r="A9138">
        <v>26</v>
      </c>
    </row>
    <row r="9139" spans="1:1" x14ac:dyDescent="0.2">
      <c r="A9139">
        <v>26</v>
      </c>
    </row>
    <row r="9140" spans="1:1" x14ac:dyDescent="0.2">
      <c r="A9140">
        <v>45</v>
      </c>
    </row>
    <row r="9141" spans="1:1" x14ac:dyDescent="0.2">
      <c r="A9141">
        <v>22</v>
      </c>
    </row>
    <row r="9142" spans="1:1" x14ac:dyDescent="0.2">
      <c r="A9142">
        <v>28</v>
      </c>
    </row>
    <row r="9143" spans="1:1" x14ac:dyDescent="0.2">
      <c r="A9143">
        <v>38</v>
      </c>
    </row>
    <row r="9144" spans="1:1" x14ac:dyDescent="0.2">
      <c r="A9144">
        <v>20</v>
      </c>
    </row>
    <row r="9145" spans="1:1" x14ac:dyDescent="0.2">
      <c r="A9145">
        <v>28</v>
      </c>
    </row>
    <row r="9146" spans="1:1" x14ac:dyDescent="0.2">
      <c r="A9146">
        <v>23</v>
      </c>
    </row>
    <row r="9147" spans="1:1" x14ac:dyDescent="0.2">
      <c r="A9147">
        <v>21</v>
      </c>
    </row>
    <row r="9148" spans="1:1" x14ac:dyDescent="0.2">
      <c r="A9148">
        <v>25</v>
      </c>
    </row>
    <row r="9149" spans="1:1" x14ac:dyDescent="0.2">
      <c r="A9149">
        <v>30</v>
      </c>
    </row>
    <row r="9150" spans="1:1" x14ac:dyDescent="0.2">
      <c r="A9150">
        <v>33</v>
      </c>
    </row>
    <row r="9151" spans="1:1" x14ac:dyDescent="0.2">
      <c r="A9151">
        <v>21</v>
      </c>
    </row>
    <row r="9152" spans="1:1" x14ac:dyDescent="0.2">
      <c r="A9152">
        <v>32</v>
      </c>
    </row>
    <row r="9153" spans="1:1" x14ac:dyDescent="0.2">
      <c r="A9153">
        <v>37</v>
      </c>
    </row>
    <row r="9154" spans="1:1" x14ac:dyDescent="0.2">
      <c r="A9154">
        <v>33</v>
      </c>
    </row>
    <row r="9155" spans="1:1" x14ac:dyDescent="0.2">
      <c r="A9155">
        <v>62</v>
      </c>
    </row>
    <row r="9156" spans="1:1" x14ac:dyDescent="0.2">
      <c r="A9156">
        <v>20</v>
      </c>
    </row>
    <row r="9157" spans="1:1" x14ac:dyDescent="0.2">
      <c r="A9157">
        <v>24</v>
      </c>
    </row>
    <row r="9158" spans="1:1" x14ac:dyDescent="0.2">
      <c r="A9158">
        <v>35</v>
      </c>
    </row>
    <row r="9159" spans="1:1" x14ac:dyDescent="0.2">
      <c r="A9159">
        <v>27</v>
      </c>
    </row>
    <row r="9160" spans="1:1" x14ac:dyDescent="0.2">
      <c r="A9160">
        <v>50</v>
      </c>
    </row>
    <row r="9161" spans="1:1" x14ac:dyDescent="0.2">
      <c r="A9161">
        <v>25</v>
      </c>
    </row>
    <row r="9162" spans="1:1" x14ac:dyDescent="0.2">
      <c r="A9162">
        <v>48</v>
      </c>
    </row>
    <row r="9163" spans="1:1" x14ac:dyDescent="0.2">
      <c r="A9163">
        <v>47</v>
      </c>
    </row>
    <row r="9164" spans="1:1" x14ac:dyDescent="0.2">
      <c r="A9164">
        <v>31</v>
      </c>
    </row>
    <row r="9165" spans="1:1" x14ac:dyDescent="0.2">
      <c r="A9165">
        <v>21</v>
      </c>
    </row>
    <row r="9166" spans="1:1" x14ac:dyDescent="0.2">
      <c r="A9166">
        <v>26</v>
      </c>
    </row>
    <row r="9167" spans="1:1" x14ac:dyDescent="0.2">
      <c r="A9167">
        <v>22</v>
      </c>
    </row>
    <row r="9168" spans="1:1" x14ac:dyDescent="0.2">
      <c r="A9168">
        <v>29</v>
      </c>
    </row>
    <row r="9169" spans="1:1" x14ac:dyDescent="0.2">
      <c r="A9169">
        <v>34</v>
      </c>
    </row>
    <row r="9170" spans="1:1" x14ac:dyDescent="0.2">
      <c r="A9170">
        <v>33</v>
      </c>
    </row>
    <row r="9171" spans="1:1" x14ac:dyDescent="0.2">
      <c r="A9171">
        <v>52</v>
      </c>
    </row>
    <row r="9172" spans="1:1" x14ac:dyDescent="0.2">
      <c r="A9172">
        <v>37</v>
      </c>
    </row>
    <row r="9173" spans="1:1" x14ac:dyDescent="0.2">
      <c r="A9173">
        <v>21</v>
      </c>
    </row>
    <row r="9174" spans="1:1" x14ac:dyDescent="0.2">
      <c r="A9174">
        <v>21</v>
      </c>
    </row>
    <row r="9175" spans="1:1" x14ac:dyDescent="0.2">
      <c r="A9175">
        <v>20</v>
      </c>
    </row>
    <row r="9176" spans="1:1" x14ac:dyDescent="0.2">
      <c r="A9176">
        <v>43</v>
      </c>
    </row>
    <row r="9177" spans="1:1" x14ac:dyDescent="0.2">
      <c r="A9177">
        <v>30</v>
      </c>
    </row>
    <row r="9178" spans="1:1" x14ac:dyDescent="0.2">
      <c r="A9178">
        <v>32</v>
      </c>
    </row>
    <row r="9179" spans="1:1" x14ac:dyDescent="0.2">
      <c r="A9179">
        <v>33</v>
      </c>
    </row>
    <row r="9180" spans="1:1" x14ac:dyDescent="0.2">
      <c r="A9180">
        <v>21</v>
      </c>
    </row>
    <row r="9181" spans="1:1" x14ac:dyDescent="0.2">
      <c r="A9181">
        <v>24</v>
      </c>
    </row>
    <row r="9182" spans="1:1" x14ac:dyDescent="0.2">
      <c r="A9182">
        <v>52</v>
      </c>
    </row>
    <row r="9183" spans="1:1" x14ac:dyDescent="0.2">
      <c r="A9183">
        <v>30</v>
      </c>
    </row>
    <row r="9184" spans="1:1" x14ac:dyDescent="0.2">
      <c r="A9184">
        <v>30</v>
      </c>
    </row>
    <row r="9185" spans="1:1" x14ac:dyDescent="0.2">
      <c r="A9185">
        <v>44</v>
      </c>
    </row>
    <row r="9186" spans="1:1" x14ac:dyDescent="0.2">
      <c r="A9186">
        <v>47</v>
      </c>
    </row>
    <row r="9187" spans="1:1" x14ac:dyDescent="0.2">
      <c r="A9187">
        <v>41</v>
      </c>
    </row>
    <row r="9188" spans="1:1" x14ac:dyDescent="0.2">
      <c r="A9188">
        <v>21</v>
      </c>
    </row>
    <row r="9189" spans="1:1" x14ac:dyDescent="0.2">
      <c r="A9189">
        <v>53</v>
      </c>
    </row>
    <row r="9190" spans="1:1" x14ac:dyDescent="0.2">
      <c r="A9190">
        <v>48</v>
      </c>
    </row>
    <row r="9191" spans="1:1" x14ac:dyDescent="0.2">
      <c r="A9191">
        <v>38</v>
      </c>
    </row>
    <row r="9192" spans="1:1" x14ac:dyDescent="0.2">
      <c r="A9192">
        <v>52</v>
      </c>
    </row>
    <row r="9193" spans="1:1" x14ac:dyDescent="0.2">
      <c r="A9193">
        <v>34</v>
      </c>
    </row>
    <row r="9194" spans="1:1" x14ac:dyDescent="0.2">
      <c r="A9194">
        <v>31</v>
      </c>
    </row>
    <row r="9195" spans="1:1" x14ac:dyDescent="0.2">
      <c r="A9195">
        <v>24</v>
      </c>
    </row>
    <row r="9196" spans="1:1" x14ac:dyDescent="0.2">
      <c r="A9196">
        <v>35</v>
      </c>
    </row>
    <row r="9197" spans="1:1" x14ac:dyDescent="0.2">
      <c r="A9197">
        <v>35</v>
      </c>
    </row>
    <row r="9198" spans="1:1" x14ac:dyDescent="0.2">
      <c r="A9198">
        <v>25</v>
      </c>
    </row>
    <row r="9199" spans="1:1" x14ac:dyDescent="0.2">
      <c r="A9199">
        <v>21</v>
      </c>
    </row>
    <row r="9200" spans="1:1" x14ac:dyDescent="0.2">
      <c r="A9200">
        <v>27</v>
      </c>
    </row>
    <row r="9201" spans="1:1" x14ac:dyDescent="0.2">
      <c r="A9201">
        <v>39</v>
      </c>
    </row>
    <row r="9202" spans="1:1" x14ac:dyDescent="0.2">
      <c r="A9202">
        <v>24</v>
      </c>
    </row>
    <row r="9203" spans="1:1" x14ac:dyDescent="0.2">
      <c r="A9203">
        <v>48</v>
      </c>
    </row>
    <row r="9204" spans="1:1" x14ac:dyDescent="0.2">
      <c r="A9204">
        <v>31</v>
      </c>
    </row>
    <row r="9205" spans="1:1" x14ac:dyDescent="0.2">
      <c r="A9205">
        <v>33</v>
      </c>
    </row>
    <row r="9206" spans="1:1" x14ac:dyDescent="0.2">
      <c r="A9206">
        <v>26</v>
      </c>
    </row>
    <row r="9207" spans="1:1" x14ac:dyDescent="0.2">
      <c r="A9207">
        <v>43</v>
      </c>
    </row>
    <row r="9208" spans="1:1" x14ac:dyDescent="0.2">
      <c r="A9208">
        <v>25</v>
      </c>
    </row>
    <row r="9209" spans="1:1" x14ac:dyDescent="0.2">
      <c r="A9209">
        <v>34</v>
      </c>
    </row>
    <row r="9210" spans="1:1" x14ac:dyDescent="0.2">
      <c r="A9210">
        <v>25</v>
      </c>
    </row>
    <row r="9211" spans="1:1" x14ac:dyDescent="0.2">
      <c r="A9211">
        <v>24</v>
      </c>
    </row>
    <row r="9212" spans="1:1" x14ac:dyDescent="0.2">
      <c r="A9212">
        <v>22</v>
      </c>
    </row>
    <row r="9213" spans="1:1" x14ac:dyDescent="0.2">
      <c r="A9213">
        <v>56</v>
      </c>
    </row>
    <row r="9214" spans="1:1" x14ac:dyDescent="0.2">
      <c r="A9214">
        <v>34</v>
      </c>
    </row>
    <row r="9215" spans="1:1" x14ac:dyDescent="0.2">
      <c r="A9215">
        <v>23</v>
      </c>
    </row>
    <row r="9216" spans="1:1" x14ac:dyDescent="0.2">
      <c r="A9216">
        <v>21</v>
      </c>
    </row>
    <row r="9217" spans="1:1" x14ac:dyDescent="0.2">
      <c r="A9217">
        <v>66</v>
      </c>
    </row>
    <row r="9218" spans="1:1" x14ac:dyDescent="0.2">
      <c r="A9218">
        <v>34</v>
      </c>
    </row>
    <row r="9219" spans="1:1" x14ac:dyDescent="0.2">
      <c r="A9219">
        <v>31</v>
      </c>
    </row>
    <row r="9220" spans="1:1" x14ac:dyDescent="0.2">
      <c r="A9220">
        <v>28</v>
      </c>
    </row>
    <row r="9221" spans="1:1" x14ac:dyDescent="0.2">
      <c r="A9221">
        <v>29</v>
      </c>
    </row>
    <row r="9222" spans="1:1" x14ac:dyDescent="0.2">
      <c r="A9222">
        <v>22</v>
      </c>
    </row>
    <row r="9223" spans="1:1" x14ac:dyDescent="0.2">
      <c r="A9223">
        <v>33</v>
      </c>
    </row>
    <row r="9224" spans="1:1" x14ac:dyDescent="0.2">
      <c r="A9224">
        <v>25</v>
      </c>
    </row>
    <row r="9225" spans="1:1" x14ac:dyDescent="0.2">
      <c r="A9225">
        <v>39</v>
      </c>
    </row>
    <row r="9226" spans="1:1" x14ac:dyDescent="0.2">
      <c r="A9226">
        <v>33</v>
      </c>
    </row>
    <row r="9227" spans="1:1" x14ac:dyDescent="0.2">
      <c r="A9227">
        <v>29</v>
      </c>
    </row>
    <row r="9228" spans="1:1" x14ac:dyDescent="0.2">
      <c r="A9228">
        <v>31</v>
      </c>
    </row>
    <row r="9229" spans="1:1" x14ac:dyDescent="0.2">
      <c r="A9229">
        <v>49</v>
      </c>
    </row>
    <row r="9230" spans="1:1" x14ac:dyDescent="0.2">
      <c r="A9230">
        <v>22</v>
      </c>
    </row>
    <row r="9231" spans="1:1" x14ac:dyDescent="0.2">
      <c r="A9231">
        <v>22</v>
      </c>
    </row>
    <row r="9232" spans="1:1" x14ac:dyDescent="0.2">
      <c r="A9232">
        <v>35</v>
      </c>
    </row>
    <row r="9233" spans="1:1" x14ac:dyDescent="0.2">
      <c r="A9233">
        <v>29</v>
      </c>
    </row>
    <row r="9234" spans="1:1" x14ac:dyDescent="0.2">
      <c r="A9234">
        <v>37</v>
      </c>
    </row>
    <row r="9235" spans="1:1" x14ac:dyDescent="0.2">
      <c r="A9235">
        <v>30</v>
      </c>
    </row>
    <row r="9236" spans="1:1" x14ac:dyDescent="0.2">
      <c r="A9236">
        <v>56</v>
      </c>
    </row>
    <row r="9237" spans="1:1" x14ac:dyDescent="0.2">
      <c r="A9237">
        <v>20</v>
      </c>
    </row>
    <row r="9238" spans="1:1" x14ac:dyDescent="0.2">
      <c r="A9238">
        <v>61</v>
      </c>
    </row>
    <row r="9239" spans="1:1" x14ac:dyDescent="0.2">
      <c r="A9239">
        <v>34</v>
      </c>
    </row>
    <row r="9240" spans="1:1" x14ac:dyDescent="0.2">
      <c r="A9240">
        <v>23</v>
      </c>
    </row>
    <row r="9241" spans="1:1" x14ac:dyDescent="0.2">
      <c r="A9241">
        <v>27</v>
      </c>
    </row>
    <row r="9242" spans="1:1" x14ac:dyDescent="0.2">
      <c r="A9242">
        <v>43</v>
      </c>
    </row>
    <row r="9243" spans="1:1" x14ac:dyDescent="0.2">
      <c r="A9243">
        <v>38</v>
      </c>
    </row>
    <row r="9244" spans="1:1" x14ac:dyDescent="0.2">
      <c r="A9244">
        <v>39</v>
      </c>
    </row>
    <row r="9245" spans="1:1" x14ac:dyDescent="0.2">
      <c r="A9245">
        <v>24</v>
      </c>
    </row>
    <row r="9246" spans="1:1" x14ac:dyDescent="0.2">
      <c r="A9246">
        <v>26</v>
      </c>
    </row>
    <row r="9247" spans="1:1" x14ac:dyDescent="0.2">
      <c r="A9247">
        <v>55</v>
      </c>
    </row>
    <row r="9248" spans="1:1" x14ac:dyDescent="0.2">
      <c r="A9248">
        <v>35</v>
      </c>
    </row>
    <row r="9249" spans="1:1" x14ac:dyDescent="0.2">
      <c r="A9249">
        <v>61</v>
      </c>
    </row>
    <row r="9250" spans="1:1" x14ac:dyDescent="0.2">
      <c r="A9250">
        <v>33</v>
      </c>
    </row>
    <row r="9251" spans="1:1" x14ac:dyDescent="0.2">
      <c r="A9251">
        <v>62</v>
      </c>
    </row>
    <row r="9252" spans="1:1" x14ac:dyDescent="0.2">
      <c r="A9252">
        <v>22</v>
      </c>
    </row>
    <row r="9253" spans="1:1" x14ac:dyDescent="0.2">
      <c r="A9253">
        <v>31</v>
      </c>
    </row>
    <row r="9254" spans="1:1" x14ac:dyDescent="0.2">
      <c r="A9254">
        <v>40</v>
      </c>
    </row>
    <row r="9255" spans="1:1" x14ac:dyDescent="0.2">
      <c r="A9255">
        <v>33</v>
      </c>
    </row>
    <row r="9256" spans="1:1" x14ac:dyDescent="0.2">
      <c r="A9256">
        <v>26</v>
      </c>
    </row>
    <row r="9257" spans="1:1" x14ac:dyDescent="0.2">
      <c r="A9257">
        <v>32</v>
      </c>
    </row>
    <row r="9258" spans="1:1" x14ac:dyDescent="0.2">
      <c r="A9258">
        <v>28</v>
      </c>
    </row>
    <row r="9259" spans="1:1" x14ac:dyDescent="0.2">
      <c r="A9259">
        <v>45</v>
      </c>
    </row>
    <row r="9260" spans="1:1" x14ac:dyDescent="0.2">
      <c r="A9260">
        <v>30</v>
      </c>
    </row>
    <row r="9261" spans="1:1" x14ac:dyDescent="0.2">
      <c r="A9261">
        <v>57</v>
      </c>
    </row>
    <row r="9262" spans="1:1" x14ac:dyDescent="0.2">
      <c r="A9262">
        <v>26</v>
      </c>
    </row>
    <row r="9263" spans="1:1" x14ac:dyDescent="0.2">
      <c r="A9263">
        <v>35</v>
      </c>
    </row>
    <row r="9264" spans="1:1" x14ac:dyDescent="0.2">
      <c r="A9264">
        <v>25</v>
      </c>
    </row>
    <row r="9265" spans="1:1" x14ac:dyDescent="0.2">
      <c r="A9265">
        <v>54</v>
      </c>
    </row>
    <row r="9266" spans="1:1" x14ac:dyDescent="0.2">
      <c r="A9266">
        <v>38</v>
      </c>
    </row>
    <row r="9267" spans="1:1" x14ac:dyDescent="0.2">
      <c r="A9267">
        <v>29</v>
      </c>
    </row>
    <row r="9268" spans="1:1" x14ac:dyDescent="0.2">
      <c r="A9268">
        <v>40</v>
      </c>
    </row>
    <row r="9269" spans="1:1" x14ac:dyDescent="0.2">
      <c r="A9269">
        <v>28</v>
      </c>
    </row>
    <row r="9270" spans="1:1" x14ac:dyDescent="0.2">
      <c r="A9270">
        <v>25</v>
      </c>
    </row>
    <row r="9271" spans="1:1" x14ac:dyDescent="0.2">
      <c r="A9271">
        <v>44</v>
      </c>
    </row>
    <row r="9272" spans="1:1" x14ac:dyDescent="0.2">
      <c r="A9272">
        <v>48</v>
      </c>
    </row>
    <row r="9273" spans="1:1" x14ac:dyDescent="0.2">
      <c r="A9273">
        <v>59</v>
      </c>
    </row>
    <row r="9274" spans="1:1" x14ac:dyDescent="0.2">
      <c r="A9274">
        <v>23</v>
      </c>
    </row>
    <row r="9275" spans="1:1" x14ac:dyDescent="0.2">
      <c r="A9275">
        <v>24</v>
      </c>
    </row>
    <row r="9276" spans="1:1" x14ac:dyDescent="0.2">
      <c r="A9276">
        <v>29</v>
      </c>
    </row>
    <row r="9277" spans="1:1" x14ac:dyDescent="0.2">
      <c r="A9277">
        <v>56</v>
      </c>
    </row>
    <row r="9278" spans="1:1" x14ac:dyDescent="0.2">
      <c r="A9278">
        <v>27</v>
      </c>
    </row>
    <row r="9279" spans="1:1" x14ac:dyDescent="0.2">
      <c r="A9279">
        <v>47</v>
      </c>
    </row>
    <row r="9280" spans="1:1" x14ac:dyDescent="0.2">
      <c r="A9280">
        <v>29</v>
      </c>
    </row>
    <row r="9281" spans="1:1" x14ac:dyDescent="0.2">
      <c r="A9281">
        <v>34</v>
      </c>
    </row>
    <row r="9282" spans="1:1" x14ac:dyDescent="0.2">
      <c r="A9282">
        <v>47</v>
      </c>
    </row>
    <row r="9283" spans="1:1" x14ac:dyDescent="0.2">
      <c r="A9283">
        <v>22</v>
      </c>
    </row>
    <row r="9284" spans="1:1" x14ac:dyDescent="0.2">
      <c r="A9284">
        <v>40</v>
      </c>
    </row>
    <row r="9285" spans="1:1" x14ac:dyDescent="0.2">
      <c r="A9285">
        <v>31</v>
      </c>
    </row>
    <row r="9286" spans="1:1" x14ac:dyDescent="0.2">
      <c r="A9286">
        <v>47</v>
      </c>
    </row>
    <row r="9287" spans="1:1" x14ac:dyDescent="0.2">
      <c r="A9287">
        <v>33</v>
      </c>
    </row>
    <row r="9288" spans="1:1" x14ac:dyDescent="0.2">
      <c r="A9288">
        <v>24</v>
      </c>
    </row>
    <row r="9289" spans="1:1" x14ac:dyDescent="0.2">
      <c r="A9289">
        <v>20</v>
      </c>
    </row>
    <row r="9290" spans="1:1" x14ac:dyDescent="0.2">
      <c r="A9290">
        <v>46</v>
      </c>
    </row>
    <row r="9291" spans="1:1" x14ac:dyDescent="0.2">
      <c r="A9291">
        <v>37</v>
      </c>
    </row>
    <row r="9292" spans="1:1" x14ac:dyDescent="0.2">
      <c r="A9292">
        <v>21</v>
      </c>
    </row>
    <row r="9293" spans="1:1" x14ac:dyDescent="0.2">
      <c r="A9293">
        <v>39</v>
      </c>
    </row>
    <row r="9294" spans="1:1" x14ac:dyDescent="0.2">
      <c r="A9294">
        <v>29</v>
      </c>
    </row>
    <row r="9295" spans="1:1" x14ac:dyDescent="0.2">
      <c r="A9295">
        <v>35</v>
      </c>
    </row>
    <row r="9296" spans="1:1" x14ac:dyDescent="0.2">
      <c r="A9296">
        <v>30</v>
      </c>
    </row>
    <row r="9297" spans="1:1" x14ac:dyDescent="0.2">
      <c r="A9297">
        <v>26</v>
      </c>
    </row>
    <row r="9298" spans="1:1" x14ac:dyDescent="0.2">
      <c r="A9298">
        <v>61</v>
      </c>
    </row>
    <row r="9299" spans="1:1" x14ac:dyDescent="0.2">
      <c r="A9299">
        <v>37</v>
      </c>
    </row>
    <row r="9300" spans="1:1" x14ac:dyDescent="0.2">
      <c r="A9300">
        <v>38</v>
      </c>
    </row>
    <row r="9301" spans="1:1" x14ac:dyDescent="0.2">
      <c r="A9301">
        <v>24</v>
      </c>
    </row>
    <row r="9302" spans="1:1" x14ac:dyDescent="0.2">
      <c r="A9302">
        <v>28</v>
      </c>
    </row>
    <row r="9303" spans="1:1" x14ac:dyDescent="0.2">
      <c r="A9303">
        <v>24</v>
      </c>
    </row>
    <row r="9304" spans="1:1" x14ac:dyDescent="0.2">
      <c r="A9304">
        <v>30</v>
      </c>
    </row>
    <row r="9305" spans="1:1" x14ac:dyDescent="0.2">
      <c r="A9305">
        <v>40</v>
      </c>
    </row>
    <row r="9306" spans="1:1" x14ac:dyDescent="0.2">
      <c r="A9306">
        <v>22</v>
      </c>
    </row>
    <row r="9307" spans="1:1" x14ac:dyDescent="0.2">
      <c r="A9307">
        <v>20</v>
      </c>
    </row>
    <row r="9308" spans="1:1" x14ac:dyDescent="0.2">
      <c r="A9308">
        <v>56</v>
      </c>
    </row>
    <row r="9309" spans="1:1" x14ac:dyDescent="0.2">
      <c r="A9309">
        <v>50</v>
      </c>
    </row>
    <row r="9310" spans="1:1" x14ac:dyDescent="0.2">
      <c r="A9310">
        <v>47</v>
      </c>
    </row>
    <row r="9311" spans="1:1" x14ac:dyDescent="0.2">
      <c r="A9311">
        <v>56</v>
      </c>
    </row>
    <row r="9312" spans="1:1" x14ac:dyDescent="0.2">
      <c r="A9312">
        <v>58</v>
      </c>
    </row>
    <row r="9313" spans="1:1" x14ac:dyDescent="0.2">
      <c r="A9313">
        <v>48</v>
      </c>
    </row>
    <row r="9314" spans="1:1" x14ac:dyDescent="0.2">
      <c r="A9314">
        <v>30</v>
      </c>
    </row>
    <row r="9315" spans="1:1" x14ac:dyDescent="0.2">
      <c r="A9315">
        <v>53</v>
      </c>
    </row>
    <row r="9316" spans="1:1" x14ac:dyDescent="0.2">
      <c r="A9316">
        <v>24</v>
      </c>
    </row>
    <row r="9317" spans="1:1" x14ac:dyDescent="0.2">
      <c r="A9317">
        <v>26</v>
      </c>
    </row>
    <row r="9318" spans="1:1" x14ac:dyDescent="0.2">
      <c r="A9318">
        <v>48</v>
      </c>
    </row>
    <row r="9319" spans="1:1" x14ac:dyDescent="0.2">
      <c r="A9319">
        <v>30</v>
      </c>
    </row>
    <row r="9320" spans="1:1" x14ac:dyDescent="0.2">
      <c r="A9320">
        <v>28</v>
      </c>
    </row>
    <row r="9321" spans="1:1" x14ac:dyDescent="0.2">
      <c r="A9321">
        <v>59</v>
      </c>
    </row>
    <row r="9322" spans="1:1" x14ac:dyDescent="0.2">
      <c r="A9322">
        <v>56</v>
      </c>
    </row>
    <row r="9323" spans="1:1" x14ac:dyDescent="0.2">
      <c r="A9323">
        <v>20</v>
      </c>
    </row>
    <row r="9324" spans="1:1" x14ac:dyDescent="0.2">
      <c r="A9324">
        <v>23</v>
      </c>
    </row>
    <row r="9325" spans="1:1" x14ac:dyDescent="0.2">
      <c r="A9325">
        <v>28</v>
      </c>
    </row>
    <row r="9326" spans="1:1" x14ac:dyDescent="0.2">
      <c r="A9326">
        <v>50</v>
      </c>
    </row>
    <row r="9327" spans="1:1" x14ac:dyDescent="0.2">
      <c r="A9327">
        <v>35</v>
      </c>
    </row>
    <row r="9328" spans="1:1" x14ac:dyDescent="0.2">
      <c r="A9328">
        <v>22</v>
      </c>
    </row>
    <row r="9329" spans="1:1" x14ac:dyDescent="0.2">
      <c r="A9329">
        <v>41</v>
      </c>
    </row>
    <row r="9330" spans="1:1" x14ac:dyDescent="0.2">
      <c r="A9330">
        <v>50</v>
      </c>
    </row>
    <row r="9331" spans="1:1" x14ac:dyDescent="0.2">
      <c r="A9331">
        <v>21</v>
      </c>
    </row>
    <row r="9332" spans="1:1" x14ac:dyDescent="0.2">
      <c r="A9332">
        <v>23</v>
      </c>
    </row>
    <row r="9333" spans="1:1" x14ac:dyDescent="0.2">
      <c r="A9333">
        <v>22</v>
      </c>
    </row>
    <row r="9334" spans="1:1" x14ac:dyDescent="0.2">
      <c r="A9334">
        <v>35</v>
      </c>
    </row>
    <row r="9335" spans="1:1" x14ac:dyDescent="0.2">
      <c r="A9335">
        <v>46</v>
      </c>
    </row>
    <row r="9336" spans="1:1" x14ac:dyDescent="0.2">
      <c r="A9336">
        <v>61</v>
      </c>
    </row>
    <row r="9337" spans="1:1" x14ac:dyDescent="0.2">
      <c r="A9337">
        <v>26</v>
      </c>
    </row>
    <row r="9338" spans="1:1" x14ac:dyDescent="0.2">
      <c r="A9338">
        <v>44</v>
      </c>
    </row>
    <row r="9339" spans="1:1" x14ac:dyDescent="0.2">
      <c r="A9339">
        <v>34</v>
      </c>
    </row>
    <row r="9340" spans="1:1" x14ac:dyDescent="0.2">
      <c r="A9340">
        <v>29</v>
      </c>
    </row>
    <row r="9341" spans="1:1" x14ac:dyDescent="0.2">
      <c r="A9341">
        <v>23</v>
      </c>
    </row>
    <row r="9342" spans="1:1" x14ac:dyDescent="0.2">
      <c r="A9342">
        <v>20</v>
      </c>
    </row>
    <row r="9343" spans="1:1" x14ac:dyDescent="0.2">
      <c r="A9343">
        <v>20</v>
      </c>
    </row>
    <row r="9344" spans="1:1" x14ac:dyDescent="0.2">
      <c r="A9344">
        <v>29</v>
      </c>
    </row>
    <row r="9345" spans="1:1" x14ac:dyDescent="0.2">
      <c r="A9345">
        <v>48</v>
      </c>
    </row>
    <row r="9346" spans="1:1" x14ac:dyDescent="0.2">
      <c r="A9346">
        <v>77</v>
      </c>
    </row>
    <row r="9347" spans="1:1" x14ac:dyDescent="0.2">
      <c r="A9347">
        <v>31</v>
      </c>
    </row>
    <row r="9348" spans="1:1" x14ac:dyDescent="0.2">
      <c r="A9348">
        <v>34</v>
      </c>
    </row>
    <row r="9349" spans="1:1" x14ac:dyDescent="0.2">
      <c r="A9349">
        <v>21</v>
      </c>
    </row>
    <row r="9350" spans="1:1" x14ac:dyDescent="0.2">
      <c r="A9350">
        <v>28</v>
      </c>
    </row>
    <row r="9351" spans="1:1" x14ac:dyDescent="0.2">
      <c r="A9351">
        <v>34</v>
      </c>
    </row>
    <row r="9352" spans="1:1" x14ac:dyDescent="0.2">
      <c r="A9352">
        <v>54</v>
      </c>
    </row>
    <row r="9353" spans="1:1" x14ac:dyDescent="0.2">
      <c r="A9353">
        <v>20</v>
      </c>
    </row>
    <row r="9354" spans="1:1" x14ac:dyDescent="0.2">
      <c r="A9354">
        <v>31</v>
      </c>
    </row>
    <row r="9355" spans="1:1" x14ac:dyDescent="0.2">
      <c r="A9355">
        <v>22</v>
      </c>
    </row>
    <row r="9356" spans="1:1" x14ac:dyDescent="0.2">
      <c r="A9356">
        <v>45</v>
      </c>
    </row>
    <row r="9357" spans="1:1" x14ac:dyDescent="0.2">
      <c r="A9357">
        <v>25</v>
      </c>
    </row>
    <row r="9358" spans="1:1" x14ac:dyDescent="0.2">
      <c r="A9358">
        <v>36</v>
      </c>
    </row>
    <row r="9359" spans="1:1" x14ac:dyDescent="0.2">
      <c r="A9359">
        <v>34</v>
      </c>
    </row>
    <row r="9360" spans="1:1" x14ac:dyDescent="0.2">
      <c r="A9360">
        <v>36</v>
      </c>
    </row>
    <row r="9361" spans="1:1" x14ac:dyDescent="0.2">
      <c r="A9361">
        <v>27</v>
      </c>
    </row>
    <row r="9362" spans="1:1" x14ac:dyDescent="0.2">
      <c r="A9362">
        <v>36</v>
      </c>
    </row>
    <row r="9363" spans="1:1" x14ac:dyDescent="0.2">
      <c r="A9363">
        <v>50</v>
      </c>
    </row>
    <row r="9364" spans="1:1" x14ac:dyDescent="0.2">
      <c r="A9364">
        <v>32</v>
      </c>
    </row>
    <row r="9365" spans="1:1" x14ac:dyDescent="0.2">
      <c r="A9365">
        <v>50</v>
      </c>
    </row>
    <row r="9366" spans="1:1" x14ac:dyDescent="0.2">
      <c r="A9366">
        <v>47</v>
      </c>
    </row>
    <row r="9367" spans="1:1" x14ac:dyDescent="0.2">
      <c r="A9367">
        <v>49</v>
      </c>
    </row>
    <row r="9368" spans="1:1" x14ac:dyDescent="0.2">
      <c r="A9368">
        <v>25</v>
      </c>
    </row>
    <row r="9369" spans="1:1" x14ac:dyDescent="0.2">
      <c r="A9369">
        <v>39</v>
      </c>
    </row>
    <row r="9370" spans="1:1" x14ac:dyDescent="0.2">
      <c r="A9370">
        <v>31</v>
      </c>
    </row>
    <row r="9371" spans="1:1" x14ac:dyDescent="0.2">
      <c r="A9371">
        <v>49</v>
      </c>
    </row>
    <row r="9372" spans="1:1" x14ac:dyDescent="0.2">
      <c r="A9372">
        <v>40</v>
      </c>
    </row>
    <row r="9373" spans="1:1" x14ac:dyDescent="0.2">
      <c r="A9373">
        <v>21</v>
      </c>
    </row>
    <row r="9374" spans="1:1" x14ac:dyDescent="0.2">
      <c r="A9374">
        <v>39</v>
      </c>
    </row>
    <row r="9375" spans="1:1" x14ac:dyDescent="0.2">
      <c r="A9375">
        <v>32</v>
      </c>
    </row>
    <row r="9376" spans="1:1" x14ac:dyDescent="0.2">
      <c r="A9376">
        <v>26</v>
      </c>
    </row>
    <row r="9377" spans="1:1" x14ac:dyDescent="0.2">
      <c r="A9377">
        <v>29</v>
      </c>
    </row>
    <row r="9378" spans="1:1" x14ac:dyDescent="0.2">
      <c r="A9378">
        <v>61</v>
      </c>
    </row>
    <row r="9379" spans="1:1" x14ac:dyDescent="0.2">
      <c r="A9379">
        <v>25</v>
      </c>
    </row>
    <row r="9380" spans="1:1" x14ac:dyDescent="0.2">
      <c r="A9380">
        <v>26</v>
      </c>
    </row>
    <row r="9381" spans="1:1" x14ac:dyDescent="0.2">
      <c r="A9381">
        <v>38</v>
      </c>
    </row>
    <row r="9382" spans="1:1" x14ac:dyDescent="0.2">
      <c r="A9382">
        <v>35</v>
      </c>
    </row>
    <row r="9383" spans="1:1" x14ac:dyDescent="0.2">
      <c r="A9383">
        <v>24</v>
      </c>
    </row>
    <row r="9384" spans="1:1" x14ac:dyDescent="0.2">
      <c r="A9384">
        <v>50</v>
      </c>
    </row>
    <row r="9385" spans="1:1" x14ac:dyDescent="0.2">
      <c r="A9385">
        <v>22</v>
      </c>
    </row>
    <row r="9386" spans="1:1" x14ac:dyDescent="0.2">
      <c r="A9386">
        <v>55</v>
      </c>
    </row>
    <row r="9387" spans="1:1" x14ac:dyDescent="0.2">
      <c r="A9387">
        <v>32</v>
      </c>
    </row>
    <row r="9388" spans="1:1" x14ac:dyDescent="0.2">
      <c r="A9388">
        <v>29</v>
      </c>
    </row>
    <row r="9389" spans="1:1" x14ac:dyDescent="0.2">
      <c r="A9389">
        <v>46</v>
      </c>
    </row>
    <row r="9390" spans="1:1" x14ac:dyDescent="0.2">
      <c r="A9390">
        <v>27</v>
      </c>
    </row>
    <row r="9391" spans="1:1" x14ac:dyDescent="0.2">
      <c r="A9391">
        <v>32</v>
      </c>
    </row>
    <row r="9392" spans="1:1" x14ac:dyDescent="0.2">
      <c r="A9392">
        <v>29</v>
      </c>
    </row>
    <row r="9393" spans="1:1" x14ac:dyDescent="0.2">
      <c r="A9393">
        <v>53</v>
      </c>
    </row>
    <row r="9394" spans="1:1" x14ac:dyDescent="0.2">
      <c r="A9394">
        <v>27</v>
      </c>
    </row>
    <row r="9395" spans="1:1" x14ac:dyDescent="0.2">
      <c r="A9395">
        <v>29</v>
      </c>
    </row>
    <row r="9396" spans="1:1" x14ac:dyDescent="0.2">
      <c r="A9396">
        <v>29</v>
      </c>
    </row>
    <row r="9397" spans="1:1" x14ac:dyDescent="0.2">
      <c r="A9397">
        <v>40</v>
      </c>
    </row>
    <row r="9398" spans="1:1" x14ac:dyDescent="0.2">
      <c r="A9398">
        <v>26</v>
      </c>
    </row>
    <row r="9399" spans="1:1" x14ac:dyDescent="0.2">
      <c r="A9399">
        <v>23</v>
      </c>
    </row>
    <row r="9400" spans="1:1" x14ac:dyDescent="0.2">
      <c r="A9400">
        <v>43</v>
      </c>
    </row>
    <row r="9401" spans="1:1" x14ac:dyDescent="0.2">
      <c r="A9401">
        <v>53</v>
      </c>
    </row>
    <row r="9402" spans="1:1" x14ac:dyDescent="0.2">
      <c r="A9402">
        <v>24</v>
      </c>
    </row>
    <row r="9403" spans="1:1" x14ac:dyDescent="0.2">
      <c r="A9403">
        <v>33</v>
      </c>
    </row>
    <row r="9404" spans="1:1" x14ac:dyDescent="0.2">
      <c r="A9404">
        <v>30</v>
      </c>
    </row>
    <row r="9405" spans="1:1" x14ac:dyDescent="0.2">
      <c r="A9405">
        <v>32</v>
      </c>
    </row>
    <row r="9406" spans="1:1" x14ac:dyDescent="0.2">
      <c r="A9406">
        <v>38</v>
      </c>
    </row>
    <row r="9407" spans="1:1" x14ac:dyDescent="0.2">
      <c r="A9407">
        <v>56</v>
      </c>
    </row>
    <row r="9408" spans="1:1" x14ac:dyDescent="0.2">
      <c r="A9408">
        <v>40</v>
      </c>
    </row>
    <row r="9409" spans="1:1" x14ac:dyDescent="0.2">
      <c r="A9409">
        <v>55</v>
      </c>
    </row>
    <row r="9410" spans="1:1" x14ac:dyDescent="0.2">
      <c r="A9410">
        <v>31</v>
      </c>
    </row>
    <row r="9411" spans="1:1" x14ac:dyDescent="0.2">
      <c r="A9411">
        <v>29</v>
      </c>
    </row>
    <row r="9412" spans="1:1" x14ac:dyDescent="0.2">
      <c r="A9412">
        <v>51</v>
      </c>
    </row>
    <row r="9413" spans="1:1" x14ac:dyDescent="0.2">
      <c r="A9413">
        <v>36</v>
      </c>
    </row>
    <row r="9414" spans="1:1" x14ac:dyDescent="0.2">
      <c r="A9414">
        <v>34</v>
      </c>
    </row>
    <row r="9415" spans="1:1" x14ac:dyDescent="0.2">
      <c r="A9415">
        <v>41</v>
      </c>
    </row>
    <row r="9416" spans="1:1" x14ac:dyDescent="0.2">
      <c r="A9416">
        <v>57</v>
      </c>
    </row>
    <row r="9417" spans="1:1" x14ac:dyDescent="0.2">
      <c r="A9417">
        <v>26</v>
      </c>
    </row>
    <row r="9418" spans="1:1" x14ac:dyDescent="0.2">
      <c r="A9418">
        <v>39</v>
      </c>
    </row>
    <row r="9419" spans="1:1" x14ac:dyDescent="0.2">
      <c r="A9419">
        <v>27</v>
      </c>
    </row>
    <row r="9420" spans="1:1" x14ac:dyDescent="0.2">
      <c r="A9420">
        <v>45</v>
      </c>
    </row>
    <row r="9421" spans="1:1" x14ac:dyDescent="0.2">
      <c r="A9421">
        <v>26</v>
      </c>
    </row>
    <row r="9422" spans="1:1" x14ac:dyDescent="0.2">
      <c r="A9422">
        <v>41</v>
      </c>
    </row>
    <row r="9423" spans="1:1" x14ac:dyDescent="0.2">
      <c r="A9423">
        <v>64</v>
      </c>
    </row>
    <row r="9424" spans="1:1" x14ac:dyDescent="0.2">
      <c r="A9424">
        <v>20</v>
      </c>
    </row>
    <row r="9425" spans="1:1" x14ac:dyDescent="0.2">
      <c r="A9425">
        <v>49</v>
      </c>
    </row>
    <row r="9426" spans="1:1" x14ac:dyDescent="0.2">
      <c r="A9426">
        <v>48</v>
      </c>
    </row>
    <row r="9427" spans="1:1" x14ac:dyDescent="0.2">
      <c r="A9427">
        <v>48</v>
      </c>
    </row>
    <row r="9428" spans="1:1" x14ac:dyDescent="0.2">
      <c r="A9428">
        <v>33</v>
      </c>
    </row>
    <row r="9429" spans="1:1" x14ac:dyDescent="0.2">
      <c r="A9429">
        <v>52</v>
      </c>
    </row>
    <row r="9430" spans="1:1" x14ac:dyDescent="0.2">
      <c r="A9430">
        <v>22</v>
      </c>
    </row>
    <row r="9431" spans="1:1" x14ac:dyDescent="0.2">
      <c r="A9431">
        <v>57</v>
      </c>
    </row>
    <row r="9432" spans="1:1" x14ac:dyDescent="0.2">
      <c r="A9432">
        <v>41</v>
      </c>
    </row>
    <row r="9433" spans="1:1" x14ac:dyDescent="0.2">
      <c r="A9433">
        <v>49</v>
      </c>
    </row>
    <row r="9434" spans="1:1" x14ac:dyDescent="0.2">
      <c r="A9434">
        <v>43</v>
      </c>
    </row>
    <row r="9435" spans="1:1" x14ac:dyDescent="0.2">
      <c r="A9435">
        <v>35</v>
      </c>
    </row>
    <row r="9436" spans="1:1" x14ac:dyDescent="0.2">
      <c r="A9436">
        <v>24</v>
      </c>
    </row>
    <row r="9437" spans="1:1" x14ac:dyDescent="0.2">
      <c r="A9437">
        <v>27</v>
      </c>
    </row>
    <row r="9438" spans="1:1" x14ac:dyDescent="0.2">
      <c r="A9438">
        <v>23</v>
      </c>
    </row>
    <row r="9439" spans="1:1" x14ac:dyDescent="0.2">
      <c r="A9439">
        <v>56</v>
      </c>
    </row>
    <row r="9440" spans="1:1" x14ac:dyDescent="0.2">
      <c r="A9440">
        <v>28</v>
      </c>
    </row>
    <row r="9441" spans="1:1" x14ac:dyDescent="0.2">
      <c r="A9441">
        <v>21</v>
      </c>
    </row>
    <row r="9442" spans="1:1" x14ac:dyDescent="0.2">
      <c r="A9442">
        <v>33</v>
      </c>
    </row>
    <row r="9443" spans="1:1" x14ac:dyDescent="0.2">
      <c r="A9443">
        <v>25</v>
      </c>
    </row>
    <row r="9444" spans="1:1" x14ac:dyDescent="0.2">
      <c r="A9444">
        <v>36</v>
      </c>
    </row>
    <row r="9445" spans="1:1" x14ac:dyDescent="0.2">
      <c r="A9445">
        <v>25</v>
      </c>
    </row>
    <row r="9446" spans="1:1" x14ac:dyDescent="0.2">
      <c r="A9446">
        <v>29</v>
      </c>
    </row>
    <row r="9447" spans="1:1" x14ac:dyDescent="0.2">
      <c r="A9447">
        <v>31</v>
      </c>
    </row>
    <row r="9448" spans="1:1" x14ac:dyDescent="0.2">
      <c r="A9448">
        <v>26</v>
      </c>
    </row>
    <row r="9449" spans="1:1" x14ac:dyDescent="0.2">
      <c r="A9449">
        <v>46</v>
      </c>
    </row>
    <row r="9450" spans="1:1" x14ac:dyDescent="0.2">
      <c r="A9450">
        <v>26</v>
      </c>
    </row>
    <row r="9451" spans="1:1" x14ac:dyDescent="0.2">
      <c r="A9451">
        <v>24</v>
      </c>
    </row>
    <row r="9452" spans="1:1" x14ac:dyDescent="0.2">
      <c r="A9452">
        <v>28</v>
      </c>
    </row>
    <row r="9453" spans="1:1" x14ac:dyDescent="0.2">
      <c r="A9453">
        <v>28</v>
      </c>
    </row>
    <row r="9454" spans="1:1" x14ac:dyDescent="0.2">
      <c r="A9454">
        <v>30</v>
      </c>
    </row>
    <row r="9455" spans="1:1" x14ac:dyDescent="0.2">
      <c r="A9455">
        <v>36</v>
      </c>
    </row>
    <row r="9456" spans="1:1" x14ac:dyDescent="0.2">
      <c r="A9456">
        <v>56</v>
      </c>
    </row>
    <row r="9457" spans="1:1" x14ac:dyDescent="0.2">
      <c r="A9457">
        <v>21</v>
      </c>
    </row>
    <row r="9458" spans="1:1" x14ac:dyDescent="0.2">
      <c r="A9458">
        <v>27</v>
      </c>
    </row>
    <row r="9459" spans="1:1" x14ac:dyDescent="0.2">
      <c r="A9459">
        <v>23</v>
      </c>
    </row>
    <row r="9460" spans="1:1" x14ac:dyDescent="0.2">
      <c r="A9460">
        <v>24</v>
      </c>
    </row>
    <row r="9461" spans="1:1" x14ac:dyDescent="0.2">
      <c r="A9461">
        <v>40</v>
      </c>
    </row>
    <row r="9462" spans="1:1" x14ac:dyDescent="0.2">
      <c r="A9462">
        <v>36</v>
      </c>
    </row>
    <row r="9463" spans="1:1" x14ac:dyDescent="0.2">
      <c r="A9463">
        <v>50</v>
      </c>
    </row>
    <row r="9464" spans="1:1" x14ac:dyDescent="0.2">
      <c r="A9464">
        <v>33</v>
      </c>
    </row>
    <row r="9465" spans="1:1" x14ac:dyDescent="0.2">
      <c r="A9465">
        <v>24</v>
      </c>
    </row>
    <row r="9466" spans="1:1" x14ac:dyDescent="0.2">
      <c r="A9466">
        <v>55</v>
      </c>
    </row>
    <row r="9467" spans="1:1" x14ac:dyDescent="0.2">
      <c r="A9467">
        <v>48</v>
      </c>
    </row>
    <row r="9468" spans="1:1" x14ac:dyDescent="0.2">
      <c r="A9468">
        <v>22</v>
      </c>
    </row>
    <row r="9469" spans="1:1" x14ac:dyDescent="0.2">
      <c r="A9469">
        <v>27</v>
      </c>
    </row>
    <row r="9470" spans="1:1" x14ac:dyDescent="0.2">
      <c r="A9470">
        <v>26</v>
      </c>
    </row>
    <row r="9471" spans="1:1" x14ac:dyDescent="0.2">
      <c r="A9471">
        <v>25</v>
      </c>
    </row>
    <row r="9472" spans="1:1" x14ac:dyDescent="0.2">
      <c r="A9472">
        <v>58</v>
      </c>
    </row>
    <row r="9473" spans="1:1" x14ac:dyDescent="0.2">
      <c r="A9473">
        <v>28</v>
      </c>
    </row>
    <row r="9474" spans="1:1" x14ac:dyDescent="0.2">
      <c r="A9474">
        <v>38</v>
      </c>
    </row>
    <row r="9475" spans="1:1" x14ac:dyDescent="0.2">
      <c r="A9475">
        <v>20</v>
      </c>
    </row>
    <row r="9476" spans="1:1" x14ac:dyDescent="0.2">
      <c r="A9476">
        <v>31</v>
      </c>
    </row>
    <row r="9477" spans="1:1" x14ac:dyDescent="0.2">
      <c r="A9477">
        <v>30</v>
      </c>
    </row>
    <row r="9478" spans="1:1" x14ac:dyDescent="0.2">
      <c r="A9478">
        <v>27</v>
      </c>
    </row>
    <row r="9479" spans="1:1" x14ac:dyDescent="0.2">
      <c r="A9479">
        <v>26</v>
      </c>
    </row>
    <row r="9480" spans="1:1" x14ac:dyDescent="0.2">
      <c r="A9480">
        <v>52</v>
      </c>
    </row>
    <row r="9481" spans="1:1" x14ac:dyDescent="0.2">
      <c r="A9481">
        <v>55</v>
      </c>
    </row>
    <row r="9482" spans="1:1" x14ac:dyDescent="0.2">
      <c r="A9482">
        <v>23</v>
      </c>
    </row>
    <row r="9483" spans="1:1" x14ac:dyDescent="0.2">
      <c r="A9483">
        <v>37</v>
      </c>
    </row>
    <row r="9484" spans="1:1" x14ac:dyDescent="0.2">
      <c r="A9484">
        <v>37</v>
      </c>
    </row>
    <row r="9485" spans="1:1" x14ac:dyDescent="0.2">
      <c r="A9485">
        <v>41</v>
      </c>
    </row>
    <row r="9486" spans="1:1" x14ac:dyDescent="0.2">
      <c r="A9486">
        <v>51</v>
      </c>
    </row>
    <row r="9487" spans="1:1" x14ac:dyDescent="0.2">
      <c r="A9487">
        <v>20</v>
      </c>
    </row>
    <row r="9488" spans="1:1" x14ac:dyDescent="0.2">
      <c r="A9488">
        <v>45</v>
      </c>
    </row>
    <row r="9489" spans="1:1" x14ac:dyDescent="0.2">
      <c r="A9489">
        <v>21</v>
      </c>
    </row>
    <row r="9490" spans="1:1" x14ac:dyDescent="0.2">
      <c r="A9490">
        <v>24</v>
      </c>
    </row>
    <row r="9491" spans="1:1" x14ac:dyDescent="0.2">
      <c r="A9491">
        <v>22</v>
      </c>
    </row>
    <row r="9492" spans="1:1" x14ac:dyDescent="0.2">
      <c r="A9492">
        <v>22</v>
      </c>
    </row>
    <row r="9493" spans="1:1" x14ac:dyDescent="0.2">
      <c r="A9493">
        <v>38</v>
      </c>
    </row>
    <row r="9494" spans="1:1" x14ac:dyDescent="0.2">
      <c r="A9494">
        <v>31</v>
      </c>
    </row>
    <row r="9495" spans="1:1" x14ac:dyDescent="0.2">
      <c r="A9495">
        <v>28</v>
      </c>
    </row>
    <row r="9496" spans="1:1" x14ac:dyDescent="0.2">
      <c r="A9496">
        <v>21</v>
      </c>
    </row>
    <row r="9497" spans="1:1" x14ac:dyDescent="0.2">
      <c r="A9497">
        <v>30</v>
      </c>
    </row>
    <row r="9498" spans="1:1" x14ac:dyDescent="0.2">
      <c r="A9498">
        <v>39</v>
      </c>
    </row>
    <row r="9499" spans="1:1" x14ac:dyDescent="0.2">
      <c r="A9499">
        <v>36</v>
      </c>
    </row>
    <row r="9500" spans="1:1" x14ac:dyDescent="0.2">
      <c r="A9500">
        <v>34</v>
      </c>
    </row>
    <row r="9501" spans="1:1" x14ac:dyDescent="0.2">
      <c r="A9501">
        <v>32</v>
      </c>
    </row>
    <row r="9502" spans="1:1" x14ac:dyDescent="0.2">
      <c r="A9502">
        <v>45</v>
      </c>
    </row>
    <row r="9503" spans="1:1" x14ac:dyDescent="0.2">
      <c r="A9503">
        <v>26</v>
      </c>
    </row>
    <row r="9504" spans="1:1" x14ac:dyDescent="0.2">
      <c r="A9504">
        <v>57</v>
      </c>
    </row>
    <row r="9505" spans="1:1" x14ac:dyDescent="0.2">
      <c r="A9505">
        <v>36</v>
      </c>
    </row>
    <row r="9506" spans="1:1" x14ac:dyDescent="0.2">
      <c r="A9506">
        <v>37</v>
      </c>
    </row>
    <row r="9507" spans="1:1" x14ac:dyDescent="0.2">
      <c r="A9507">
        <v>24</v>
      </c>
    </row>
    <row r="9508" spans="1:1" x14ac:dyDescent="0.2">
      <c r="A9508">
        <v>43</v>
      </c>
    </row>
    <row r="9509" spans="1:1" x14ac:dyDescent="0.2">
      <c r="A9509">
        <v>25</v>
      </c>
    </row>
    <row r="9510" spans="1:1" x14ac:dyDescent="0.2">
      <c r="A9510">
        <v>27</v>
      </c>
    </row>
    <row r="9511" spans="1:1" x14ac:dyDescent="0.2">
      <c r="A9511">
        <v>45</v>
      </c>
    </row>
    <row r="9512" spans="1:1" x14ac:dyDescent="0.2">
      <c r="A9512">
        <v>30</v>
      </c>
    </row>
    <row r="9513" spans="1:1" x14ac:dyDescent="0.2">
      <c r="A9513">
        <v>61</v>
      </c>
    </row>
    <row r="9514" spans="1:1" x14ac:dyDescent="0.2">
      <c r="A9514">
        <v>43</v>
      </c>
    </row>
    <row r="9515" spans="1:1" x14ac:dyDescent="0.2">
      <c r="A9515">
        <v>48</v>
      </c>
    </row>
    <row r="9516" spans="1:1" x14ac:dyDescent="0.2">
      <c r="A9516">
        <v>26</v>
      </c>
    </row>
    <row r="9517" spans="1:1" x14ac:dyDescent="0.2">
      <c r="A9517">
        <v>32</v>
      </c>
    </row>
    <row r="9518" spans="1:1" x14ac:dyDescent="0.2">
      <c r="A9518">
        <v>57</v>
      </c>
    </row>
    <row r="9519" spans="1:1" x14ac:dyDescent="0.2">
      <c r="A9519">
        <v>40</v>
      </c>
    </row>
    <row r="9520" spans="1:1" x14ac:dyDescent="0.2">
      <c r="A9520">
        <v>33</v>
      </c>
    </row>
    <row r="9521" spans="1:1" x14ac:dyDescent="0.2">
      <c r="A9521">
        <v>53</v>
      </c>
    </row>
    <row r="9522" spans="1:1" x14ac:dyDescent="0.2">
      <c r="A9522">
        <v>30</v>
      </c>
    </row>
    <row r="9523" spans="1:1" x14ac:dyDescent="0.2">
      <c r="A9523">
        <v>36</v>
      </c>
    </row>
    <row r="9524" spans="1:1" x14ac:dyDescent="0.2">
      <c r="A9524">
        <v>30</v>
      </c>
    </row>
    <row r="9525" spans="1:1" x14ac:dyDescent="0.2">
      <c r="A9525">
        <v>29</v>
      </c>
    </row>
    <row r="9526" spans="1:1" x14ac:dyDescent="0.2">
      <c r="A9526">
        <v>41</v>
      </c>
    </row>
    <row r="9527" spans="1:1" x14ac:dyDescent="0.2">
      <c r="A9527">
        <v>21</v>
      </c>
    </row>
    <row r="9528" spans="1:1" x14ac:dyDescent="0.2">
      <c r="A9528">
        <v>36</v>
      </c>
    </row>
    <row r="9529" spans="1:1" x14ac:dyDescent="0.2">
      <c r="A9529">
        <v>59</v>
      </c>
    </row>
    <row r="9530" spans="1:1" x14ac:dyDescent="0.2">
      <c r="A9530">
        <v>35</v>
      </c>
    </row>
    <row r="9531" spans="1:1" x14ac:dyDescent="0.2">
      <c r="A9531">
        <v>49</v>
      </c>
    </row>
    <row r="9532" spans="1:1" x14ac:dyDescent="0.2">
      <c r="A9532">
        <v>26</v>
      </c>
    </row>
    <row r="9533" spans="1:1" x14ac:dyDescent="0.2">
      <c r="A9533">
        <v>21</v>
      </c>
    </row>
    <row r="9534" spans="1:1" x14ac:dyDescent="0.2">
      <c r="A9534">
        <v>19</v>
      </c>
    </row>
    <row r="9535" spans="1:1" x14ac:dyDescent="0.2">
      <c r="A9535">
        <v>49</v>
      </c>
    </row>
    <row r="9536" spans="1:1" x14ac:dyDescent="0.2">
      <c r="A9536">
        <v>23</v>
      </c>
    </row>
    <row r="9537" spans="1:1" x14ac:dyDescent="0.2">
      <c r="A9537">
        <v>37</v>
      </c>
    </row>
    <row r="9538" spans="1:1" x14ac:dyDescent="0.2">
      <c r="A9538">
        <v>33</v>
      </c>
    </row>
    <row r="9539" spans="1:1" x14ac:dyDescent="0.2">
      <c r="A9539">
        <v>20</v>
      </c>
    </row>
    <row r="9540" spans="1:1" x14ac:dyDescent="0.2">
      <c r="A9540">
        <v>28</v>
      </c>
    </row>
    <row r="9541" spans="1:1" x14ac:dyDescent="0.2">
      <c r="A9541">
        <v>29</v>
      </c>
    </row>
    <row r="9542" spans="1:1" x14ac:dyDescent="0.2">
      <c r="A9542">
        <v>25</v>
      </c>
    </row>
    <row r="9543" spans="1:1" x14ac:dyDescent="0.2">
      <c r="A9543">
        <v>20</v>
      </c>
    </row>
    <row r="9544" spans="1:1" x14ac:dyDescent="0.2">
      <c r="A9544">
        <v>49</v>
      </c>
    </row>
    <row r="9545" spans="1:1" x14ac:dyDescent="0.2">
      <c r="A9545">
        <v>30</v>
      </c>
    </row>
    <row r="9546" spans="1:1" x14ac:dyDescent="0.2">
      <c r="A9546">
        <v>55</v>
      </c>
    </row>
    <row r="9547" spans="1:1" x14ac:dyDescent="0.2">
      <c r="A9547">
        <v>21</v>
      </c>
    </row>
    <row r="9548" spans="1:1" x14ac:dyDescent="0.2">
      <c r="A9548">
        <v>26</v>
      </c>
    </row>
    <row r="9549" spans="1:1" x14ac:dyDescent="0.2">
      <c r="A9549">
        <v>52</v>
      </c>
    </row>
    <row r="9550" spans="1:1" x14ac:dyDescent="0.2">
      <c r="A9550">
        <v>27</v>
      </c>
    </row>
    <row r="9551" spans="1:1" x14ac:dyDescent="0.2">
      <c r="A9551">
        <v>52</v>
      </c>
    </row>
    <row r="9552" spans="1:1" x14ac:dyDescent="0.2">
      <c r="A9552">
        <v>48</v>
      </c>
    </row>
    <row r="9553" spans="1:1" x14ac:dyDescent="0.2">
      <c r="A9553">
        <v>27</v>
      </c>
    </row>
    <row r="9554" spans="1:1" x14ac:dyDescent="0.2">
      <c r="A9554">
        <v>60</v>
      </c>
    </row>
    <row r="9555" spans="1:1" x14ac:dyDescent="0.2">
      <c r="A9555">
        <v>44</v>
      </c>
    </row>
    <row r="9556" spans="1:1" x14ac:dyDescent="0.2">
      <c r="A9556">
        <v>29</v>
      </c>
    </row>
    <row r="9557" spans="1:1" x14ac:dyDescent="0.2">
      <c r="A9557">
        <v>30</v>
      </c>
    </row>
    <row r="9558" spans="1:1" x14ac:dyDescent="0.2">
      <c r="A9558">
        <v>25</v>
      </c>
    </row>
    <row r="9559" spans="1:1" x14ac:dyDescent="0.2">
      <c r="A9559">
        <v>29</v>
      </c>
    </row>
    <row r="9560" spans="1:1" x14ac:dyDescent="0.2">
      <c r="A9560">
        <v>43</v>
      </c>
    </row>
    <row r="9561" spans="1:1" x14ac:dyDescent="0.2">
      <c r="A9561">
        <v>20</v>
      </c>
    </row>
    <row r="9562" spans="1:1" x14ac:dyDescent="0.2">
      <c r="A9562">
        <v>28</v>
      </c>
    </row>
    <row r="9563" spans="1:1" x14ac:dyDescent="0.2">
      <c r="A9563">
        <v>39</v>
      </c>
    </row>
    <row r="9564" spans="1:1" x14ac:dyDescent="0.2">
      <c r="A9564">
        <v>22</v>
      </c>
    </row>
    <row r="9565" spans="1:1" x14ac:dyDescent="0.2">
      <c r="A9565">
        <v>20</v>
      </c>
    </row>
    <row r="9566" spans="1:1" x14ac:dyDescent="0.2">
      <c r="A9566">
        <v>31</v>
      </c>
    </row>
    <row r="9567" spans="1:1" x14ac:dyDescent="0.2">
      <c r="A9567">
        <v>24</v>
      </c>
    </row>
    <row r="9568" spans="1:1" x14ac:dyDescent="0.2">
      <c r="A9568">
        <v>28</v>
      </c>
    </row>
    <row r="9569" spans="1:1" x14ac:dyDescent="0.2">
      <c r="A9569">
        <v>35</v>
      </c>
    </row>
    <row r="9570" spans="1:1" x14ac:dyDescent="0.2">
      <c r="A9570">
        <v>30</v>
      </c>
    </row>
    <row r="9571" spans="1:1" x14ac:dyDescent="0.2">
      <c r="A9571">
        <v>22</v>
      </c>
    </row>
    <row r="9572" spans="1:1" x14ac:dyDescent="0.2">
      <c r="A9572">
        <v>49</v>
      </c>
    </row>
    <row r="9573" spans="1:1" x14ac:dyDescent="0.2">
      <c r="A9573">
        <v>27</v>
      </c>
    </row>
    <row r="9574" spans="1:1" x14ac:dyDescent="0.2">
      <c r="A9574">
        <v>59</v>
      </c>
    </row>
    <row r="9575" spans="1:1" x14ac:dyDescent="0.2">
      <c r="A9575">
        <v>39</v>
      </c>
    </row>
    <row r="9576" spans="1:1" x14ac:dyDescent="0.2">
      <c r="A9576">
        <v>30</v>
      </c>
    </row>
    <row r="9577" spans="1:1" x14ac:dyDescent="0.2">
      <c r="A9577">
        <v>46</v>
      </c>
    </row>
    <row r="9578" spans="1:1" x14ac:dyDescent="0.2">
      <c r="A9578">
        <v>47</v>
      </c>
    </row>
    <row r="9579" spans="1:1" x14ac:dyDescent="0.2">
      <c r="A9579">
        <v>26</v>
      </c>
    </row>
    <row r="9580" spans="1:1" x14ac:dyDescent="0.2">
      <c r="A9580">
        <v>33</v>
      </c>
    </row>
    <row r="9581" spans="1:1" x14ac:dyDescent="0.2">
      <c r="A9581">
        <v>26</v>
      </c>
    </row>
    <row r="9582" spans="1:1" x14ac:dyDescent="0.2">
      <c r="A9582">
        <v>23</v>
      </c>
    </row>
    <row r="9583" spans="1:1" x14ac:dyDescent="0.2">
      <c r="A9583">
        <v>22</v>
      </c>
    </row>
    <row r="9584" spans="1:1" x14ac:dyDescent="0.2">
      <c r="A9584">
        <v>49</v>
      </c>
    </row>
    <row r="9585" spans="1:1" x14ac:dyDescent="0.2">
      <c r="A9585">
        <v>52</v>
      </c>
    </row>
    <row r="9586" spans="1:1" x14ac:dyDescent="0.2">
      <c r="A9586">
        <v>43</v>
      </c>
    </row>
    <row r="9587" spans="1:1" x14ac:dyDescent="0.2">
      <c r="A9587">
        <v>22</v>
      </c>
    </row>
    <row r="9588" spans="1:1" x14ac:dyDescent="0.2">
      <c r="A9588">
        <v>24</v>
      </c>
    </row>
    <row r="9589" spans="1:1" x14ac:dyDescent="0.2">
      <c r="A9589">
        <v>54</v>
      </c>
    </row>
    <row r="9590" spans="1:1" x14ac:dyDescent="0.2">
      <c r="A9590">
        <v>50</v>
      </c>
    </row>
    <row r="9591" spans="1:1" x14ac:dyDescent="0.2">
      <c r="A9591">
        <v>22</v>
      </c>
    </row>
    <row r="9592" spans="1:1" x14ac:dyDescent="0.2">
      <c r="A9592">
        <v>20</v>
      </c>
    </row>
    <row r="9593" spans="1:1" x14ac:dyDescent="0.2">
      <c r="A9593">
        <v>25</v>
      </c>
    </row>
    <row r="9594" spans="1:1" x14ac:dyDescent="0.2">
      <c r="A9594">
        <v>46</v>
      </c>
    </row>
    <row r="9595" spans="1:1" x14ac:dyDescent="0.2">
      <c r="A9595">
        <v>52</v>
      </c>
    </row>
    <row r="9596" spans="1:1" x14ac:dyDescent="0.2">
      <c r="A9596">
        <v>53</v>
      </c>
    </row>
    <row r="9597" spans="1:1" x14ac:dyDescent="0.2">
      <c r="A9597">
        <v>26</v>
      </c>
    </row>
    <row r="9598" spans="1:1" x14ac:dyDescent="0.2">
      <c r="A9598">
        <v>22</v>
      </c>
    </row>
    <row r="9599" spans="1:1" x14ac:dyDescent="0.2">
      <c r="A9599">
        <v>49</v>
      </c>
    </row>
    <row r="9600" spans="1:1" x14ac:dyDescent="0.2">
      <c r="A9600">
        <v>21</v>
      </c>
    </row>
    <row r="9601" spans="1:1" x14ac:dyDescent="0.2">
      <c r="A9601">
        <v>38</v>
      </c>
    </row>
    <row r="9602" spans="1:1" x14ac:dyDescent="0.2">
      <c r="A9602">
        <v>36</v>
      </c>
    </row>
    <row r="9603" spans="1:1" x14ac:dyDescent="0.2">
      <c r="A9603">
        <v>22</v>
      </c>
    </row>
    <row r="9604" spans="1:1" x14ac:dyDescent="0.2">
      <c r="A9604">
        <v>34</v>
      </c>
    </row>
    <row r="9605" spans="1:1" x14ac:dyDescent="0.2">
      <c r="A9605">
        <v>18</v>
      </c>
    </row>
    <row r="9606" spans="1:1" x14ac:dyDescent="0.2">
      <c r="A9606">
        <v>30</v>
      </c>
    </row>
    <row r="9607" spans="1:1" x14ac:dyDescent="0.2">
      <c r="A9607">
        <v>26</v>
      </c>
    </row>
    <row r="9608" spans="1:1" x14ac:dyDescent="0.2">
      <c r="A9608">
        <v>53</v>
      </c>
    </row>
    <row r="9609" spans="1:1" x14ac:dyDescent="0.2">
      <c r="A9609">
        <v>23</v>
      </c>
    </row>
    <row r="9610" spans="1:1" x14ac:dyDescent="0.2">
      <c r="A9610">
        <v>32</v>
      </c>
    </row>
    <row r="9611" spans="1:1" x14ac:dyDescent="0.2">
      <c r="A9611">
        <v>71</v>
      </c>
    </row>
    <row r="9612" spans="1:1" x14ac:dyDescent="0.2">
      <c r="A9612">
        <v>50</v>
      </c>
    </row>
    <row r="9613" spans="1:1" x14ac:dyDescent="0.2">
      <c r="A9613">
        <v>44</v>
      </c>
    </row>
    <row r="9614" spans="1:1" x14ac:dyDescent="0.2">
      <c r="A9614">
        <v>53</v>
      </c>
    </row>
    <row r="9615" spans="1:1" x14ac:dyDescent="0.2">
      <c r="A9615">
        <v>27</v>
      </c>
    </row>
    <row r="9616" spans="1:1" x14ac:dyDescent="0.2">
      <c r="A9616">
        <v>22</v>
      </c>
    </row>
    <row r="9617" spans="1:1" x14ac:dyDescent="0.2">
      <c r="A9617">
        <v>27</v>
      </c>
    </row>
    <row r="9618" spans="1:1" x14ac:dyDescent="0.2">
      <c r="A9618">
        <v>27</v>
      </c>
    </row>
    <row r="9619" spans="1:1" x14ac:dyDescent="0.2">
      <c r="A9619">
        <v>25</v>
      </c>
    </row>
    <row r="9620" spans="1:1" x14ac:dyDescent="0.2">
      <c r="A9620">
        <v>48</v>
      </c>
    </row>
    <row r="9621" spans="1:1" x14ac:dyDescent="0.2">
      <c r="A9621">
        <v>19</v>
      </c>
    </row>
    <row r="9622" spans="1:1" x14ac:dyDescent="0.2">
      <c r="A9622">
        <v>53</v>
      </c>
    </row>
    <row r="9623" spans="1:1" x14ac:dyDescent="0.2">
      <c r="A9623">
        <v>35</v>
      </c>
    </row>
    <row r="9624" spans="1:1" x14ac:dyDescent="0.2">
      <c r="A9624">
        <v>52</v>
      </c>
    </row>
    <row r="9625" spans="1:1" x14ac:dyDescent="0.2">
      <c r="A9625">
        <v>39</v>
      </c>
    </row>
    <row r="9626" spans="1:1" x14ac:dyDescent="0.2">
      <c r="A9626">
        <v>37</v>
      </c>
    </row>
    <row r="9627" spans="1:1" x14ac:dyDescent="0.2">
      <c r="A9627">
        <v>27</v>
      </c>
    </row>
    <row r="9628" spans="1:1" x14ac:dyDescent="0.2">
      <c r="A9628">
        <v>29</v>
      </c>
    </row>
    <row r="9629" spans="1:1" x14ac:dyDescent="0.2">
      <c r="A9629">
        <v>21</v>
      </c>
    </row>
    <row r="9630" spans="1:1" x14ac:dyDescent="0.2">
      <c r="A9630">
        <v>24</v>
      </c>
    </row>
    <row r="9631" spans="1:1" x14ac:dyDescent="0.2">
      <c r="A9631">
        <v>33</v>
      </c>
    </row>
    <row r="9632" spans="1:1" x14ac:dyDescent="0.2">
      <c r="A9632">
        <v>24</v>
      </c>
    </row>
    <row r="9633" spans="1:1" x14ac:dyDescent="0.2">
      <c r="A9633">
        <v>46</v>
      </c>
    </row>
    <row r="9634" spans="1:1" x14ac:dyDescent="0.2">
      <c r="A9634">
        <v>32</v>
      </c>
    </row>
    <row r="9635" spans="1:1" x14ac:dyDescent="0.2">
      <c r="A9635">
        <v>24</v>
      </c>
    </row>
    <row r="9636" spans="1:1" x14ac:dyDescent="0.2">
      <c r="A9636">
        <v>38</v>
      </c>
    </row>
    <row r="9637" spans="1:1" x14ac:dyDescent="0.2">
      <c r="A9637">
        <v>30</v>
      </c>
    </row>
    <row r="9638" spans="1:1" x14ac:dyDescent="0.2">
      <c r="A9638">
        <v>50</v>
      </c>
    </row>
    <row r="9639" spans="1:1" x14ac:dyDescent="0.2">
      <c r="A9639">
        <v>22</v>
      </c>
    </row>
    <row r="9640" spans="1:1" x14ac:dyDescent="0.2">
      <c r="A9640">
        <v>26</v>
      </c>
    </row>
    <row r="9641" spans="1:1" x14ac:dyDescent="0.2">
      <c r="A9641">
        <v>26</v>
      </c>
    </row>
    <row r="9642" spans="1:1" x14ac:dyDescent="0.2">
      <c r="A9642">
        <v>57</v>
      </c>
    </row>
    <row r="9643" spans="1:1" x14ac:dyDescent="0.2">
      <c r="A9643">
        <v>32</v>
      </c>
    </row>
    <row r="9644" spans="1:1" x14ac:dyDescent="0.2">
      <c r="A9644">
        <v>43</v>
      </c>
    </row>
    <row r="9645" spans="1:1" x14ac:dyDescent="0.2">
      <c r="A9645">
        <v>22</v>
      </c>
    </row>
    <row r="9646" spans="1:1" x14ac:dyDescent="0.2">
      <c r="A9646">
        <v>26</v>
      </c>
    </row>
    <row r="9647" spans="1:1" x14ac:dyDescent="0.2">
      <c r="A9647">
        <v>28</v>
      </c>
    </row>
    <row r="9648" spans="1:1" x14ac:dyDescent="0.2">
      <c r="A9648">
        <v>32</v>
      </c>
    </row>
    <row r="9649" spans="1:1" x14ac:dyDescent="0.2">
      <c r="A9649">
        <v>51</v>
      </c>
    </row>
    <row r="9650" spans="1:1" x14ac:dyDescent="0.2">
      <c r="A9650">
        <v>31</v>
      </c>
    </row>
    <row r="9651" spans="1:1" x14ac:dyDescent="0.2">
      <c r="A9651">
        <v>30</v>
      </c>
    </row>
    <row r="9652" spans="1:1" x14ac:dyDescent="0.2">
      <c r="A9652">
        <v>41</v>
      </c>
    </row>
    <row r="9653" spans="1:1" x14ac:dyDescent="0.2">
      <c r="A9653">
        <v>63</v>
      </c>
    </row>
    <row r="9654" spans="1:1" x14ac:dyDescent="0.2">
      <c r="A9654">
        <v>24</v>
      </c>
    </row>
    <row r="9655" spans="1:1" x14ac:dyDescent="0.2">
      <c r="A9655">
        <v>48</v>
      </c>
    </row>
    <row r="9656" spans="1:1" x14ac:dyDescent="0.2">
      <c r="A9656">
        <v>26</v>
      </c>
    </row>
    <row r="9657" spans="1:1" x14ac:dyDescent="0.2">
      <c r="A9657">
        <v>31</v>
      </c>
    </row>
    <row r="9658" spans="1:1" x14ac:dyDescent="0.2">
      <c r="A9658">
        <v>51</v>
      </c>
    </row>
    <row r="9659" spans="1:1" x14ac:dyDescent="0.2">
      <c r="A9659">
        <v>27</v>
      </c>
    </row>
    <row r="9660" spans="1:1" x14ac:dyDescent="0.2">
      <c r="A9660">
        <v>25</v>
      </c>
    </row>
    <row r="9661" spans="1:1" x14ac:dyDescent="0.2">
      <c r="A9661">
        <v>24</v>
      </c>
    </row>
    <row r="9662" spans="1:1" x14ac:dyDescent="0.2">
      <c r="A9662">
        <v>36</v>
      </c>
    </row>
    <row r="9663" spans="1:1" x14ac:dyDescent="0.2">
      <c r="A9663">
        <v>56</v>
      </c>
    </row>
    <row r="9664" spans="1:1" x14ac:dyDescent="0.2">
      <c r="A9664">
        <v>29</v>
      </c>
    </row>
    <row r="9665" spans="1:1" x14ac:dyDescent="0.2">
      <c r="A9665">
        <v>30</v>
      </c>
    </row>
    <row r="9666" spans="1:1" x14ac:dyDescent="0.2">
      <c r="A9666">
        <v>21</v>
      </c>
    </row>
    <row r="9667" spans="1:1" x14ac:dyDescent="0.2">
      <c r="A9667">
        <v>21</v>
      </c>
    </row>
    <row r="9668" spans="1:1" x14ac:dyDescent="0.2">
      <c r="A9668">
        <v>22</v>
      </c>
    </row>
    <row r="9669" spans="1:1" x14ac:dyDescent="0.2">
      <c r="A9669">
        <v>28</v>
      </c>
    </row>
    <row r="9670" spans="1:1" x14ac:dyDescent="0.2">
      <c r="A9670">
        <v>35</v>
      </c>
    </row>
    <row r="9671" spans="1:1" x14ac:dyDescent="0.2">
      <c r="A9671">
        <v>23</v>
      </c>
    </row>
    <row r="9672" spans="1:1" x14ac:dyDescent="0.2">
      <c r="A9672">
        <v>49</v>
      </c>
    </row>
    <row r="9673" spans="1:1" x14ac:dyDescent="0.2">
      <c r="A9673">
        <v>48</v>
      </c>
    </row>
    <row r="9674" spans="1:1" x14ac:dyDescent="0.2">
      <c r="A9674">
        <v>49</v>
      </c>
    </row>
    <row r="9675" spans="1:1" x14ac:dyDescent="0.2">
      <c r="A9675">
        <v>22</v>
      </c>
    </row>
    <row r="9676" spans="1:1" x14ac:dyDescent="0.2">
      <c r="A9676">
        <v>27</v>
      </c>
    </row>
    <row r="9677" spans="1:1" x14ac:dyDescent="0.2">
      <c r="A9677">
        <v>37</v>
      </c>
    </row>
    <row r="9678" spans="1:1" x14ac:dyDescent="0.2">
      <c r="A9678">
        <v>33</v>
      </c>
    </row>
    <row r="9679" spans="1:1" x14ac:dyDescent="0.2">
      <c r="A9679">
        <v>44</v>
      </c>
    </row>
    <row r="9680" spans="1:1" x14ac:dyDescent="0.2">
      <c r="A9680">
        <v>22</v>
      </c>
    </row>
    <row r="9681" spans="1:1" x14ac:dyDescent="0.2">
      <c r="A9681">
        <v>44</v>
      </c>
    </row>
    <row r="9682" spans="1:1" x14ac:dyDescent="0.2">
      <c r="A9682">
        <v>23</v>
      </c>
    </row>
    <row r="9683" spans="1:1" x14ac:dyDescent="0.2">
      <c r="A9683">
        <v>44</v>
      </c>
    </row>
    <row r="9684" spans="1:1" x14ac:dyDescent="0.2">
      <c r="A9684">
        <v>69</v>
      </c>
    </row>
    <row r="9685" spans="1:1" x14ac:dyDescent="0.2">
      <c r="A9685">
        <v>49</v>
      </c>
    </row>
    <row r="9686" spans="1:1" x14ac:dyDescent="0.2">
      <c r="A9686">
        <v>22</v>
      </c>
    </row>
    <row r="9687" spans="1:1" x14ac:dyDescent="0.2">
      <c r="A9687">
        <v>24</v>
      </c>
    </row>
    <row r="9688" spans="1:1" x14ac:dyDescent="0.2">
      <c r="A9688">
        <v>44</v>
      </c>
    </row>
    <row r="9689" spans="1:1" x14ac:dyDescent="0.2">
      <c r="A9689">
        <v>64</v>
      </c>
    </row>
    <row r="9690" spans="1:1" x14ac:dyDescent="0.2">
      <c r="A9690">
        <v>26</v>
      </c>
    </row>
    <row r="9691" spans="1:1" x14ac:dyDescent="0.2">
      <c r="A9691">
        <v>26</v>
      </c>
    </row>
    <row r="9692" spans="1:1" x14ac:dyDescent="0.2">
      <c r="A9692">
        <v>29</v>
      </c>
    </row>
    <row r="9693" spans="1:1" x14ac:dyDescent="0.2">
      <c r="A9693">
        <v>69</v>
      </c>
    </row>
    <row r="9694" spans="1:1" x14ac:dyDescent="0.2">
      <c r="A9694">
        <v>26</v>
      </c>
    </row>
    <row r="9695" spans="1:1" x14ac:dyDescent="0.2">
      <c r="A9695">
        <v>35</v>
      </c>
    </row>
    <row r="9696" spans="1:1" x14ac:dyDescent="0.2">
      <c r="A9696">
        <v>30</v>
      </c>
    </row>
    <row r="9697" spans="1:1" x14ac:dyDescent="0.2">
      <c r="A9697">
        <v>23</v>
      </c>
    </row>
    <row r="9698" spans="1:1" x14ac:dyDescent="0.2">
      <c r="A9698">
        <v>25</v>
      </c>
    </row>
    <row r="9699" spans="1:1" x14ac:dyDescent="0.2">
      <c r="A9699">
        <v>23</v>
      </c>
    </row>
    <row r="9700" spans="1:1" x14ac:dyDescent="0.2">
      <c r="A9700">
        <v>42</v>
      </c>
    </row>
    <row r="9701" spans="1:1" x14ac:dyDescent="0.2">
      <c r="A9701">
        <v>31</v>
      </c>
    </row>
    <row r="9702" spans="1:1" x14ac:dyDescent="0.2">
      <c r="A9702">
        <v>23</v>
      </c>
    </row>
    <row r="9703" spans="1:1" x14ac:dyDescent="0.2">
      <c r="A9703">
        <v>23</v>
      </c>
    </row>
    <row r="9704" spans="1:1" x14ac:dyDescent="0.2">
      <c r="A9704">
        <v>28</v>
      </c>
    </row>
    <row r="9705" spans="1:1" x14ac:dyDescent="0.2">
      <c r="A9705">
        <v>20</v>
      </c>
    </row>
    <row r="9706" spans="1:1" x14ac:dyDescent="0.2">
      <c r="A9706">
        <v>41</v>
      </c>
    </row>
    <row r="9707" spans="1:1" x14ac:dyDescent="0.2">
      <c r="A9707">
        <v>24</v>
      </c>
    </row>
    <row r="9708" spans="1:1" x14ac:dyDescent="0.2">
      <c r="A9708">
        <v>36</v>
      </c>
    </row>
    <row r="9709" spans="1:1" x14ac:dyDescent="0.2">
      <c r="A9709">
        <v>37</v>
      </c>
    </row>
    <row r="9710" spans="1:1" x14ac:dyDescent="0.2">
      <c r="A9710">
        <v>21</v>
      </c>
    </row>
    <row r="9711" spans="1:1" x14ac:dyDescent="0.2">
      <c r="A9711">
        <v>27</v>
      </c>
    </row>
    <row r="9712" spans="1:1" x14ac:dyDescent="0.2">
      <c r="A9712">
        <v>30</v>
      </c>
    </row>
    <row r="9713" spans="1:1" x14ac:dyDescent="0.2">
      <c r="A9713">
        <v>26</v>
      </c>
    </row>
    <row r="9714" spans="1:1" x14ac:dyDescent="0.2">
      <c r="A9714">
        <v>42</v>
      </c>
    </row>
    <row r="9715" spans="1:1" x14ac:dyDescent="0.2">
      <c r="A9715">
        <v>23</v>
      </c>
    </row>
    <row r="9716" spans="1:1" x14ac:dyDescent="0.2">
      <c r="A9716">
        <v>43</v>
      </c>
    </row>
    <row r="9717" spans="1:1" x14ac:dyDescent="0.2">
      <c r="A9717">
        <v>22</v>
      </c>
    </row>
    <row r="9718" spans="1:1" x14ac:dyDescent="0.2">
      <c r="A9718">
        <v>55</v>
      </c>
    </row>
    <row r="9719" spans="1:1" x14ac:dyDescent="0.2">
      <c r="A9719">
        <v>29</v>
      </c>
    </row>
    <row r="9720" spans="1:1" x14ac:dyDescent="0.2">
      <c r="A9720">
        <v>44</v>
      </c>
    </row>
    <row r="9721" spans="1:1" x14ac:dyDescent="0.2">
      <c r="A9721">
        <v>38</v>
      </c>
    </row>
    <row r="9722" spans="1:1" x14ac:dyDescent="0.2">
      <c r="A9722">
        <v>33</v>
      </c>
    </row>
    <row r="9723" spans="1:1" x14ac:dyDescent="0.2">
      <c r="A9723">
        <v>24</v>
      </c>
    </row>
    <row r="9724" spans="1:1" x14ac:dyDescent="0.2">
      <c r="A9724">
        <v>23</v>
      </c>
    </row>
    <row r="9725" spans="1:1" x14ac:dyDescent="0.2">
      <c r="A9725">
        <v>64</v>
      </c>
    </row>
    <row r="9726" spans="1:1" x14ac:dyDescent="0.2">
      <c r="A9726">
        <v>48</v>
      </c>
    </row>
    <row r="9727" spans="1:1" x14ac:dyDescent="0.2">
      <c r="A9727">
        <v>36</v>
      </c>
    </row>
    <row r="9728" spans="1:1" x14ac:dyDescent="0.2">
      <c r="A9728">
        <v>32</v>
      </c>
    </row>
    <row r="9729" spans="1:1" x14ac:dyDescent="0.2">
      <c r="A9729">
        <v>59</v>
      </c>
    </row>
    <row r="9730" spans="1:1" x14ac:dyDescent="0.2">
      <c r="A9730">
        <v>39</v>
      </c>
    </row>
    <row r="9731" spans="1:1" x14ac:dyDescent="0.2">
      <c r="A9731">
        <v>30</v>
      </c>
    </row>
    <row r="9732" spans="1:1" x14ac:dyDescent="0.2">
      <c r="A9732">
        <v>22</v>
      </c>
    </row>
    <row r="9733" spans="1:1" x14ac:dyDescent="0.2">
      <c r="A9733">
        <v>20</v>
      </c>
    </row>
    <row r="9734" spans="1:1" x14ac:dyDescent="0.2">
      <c r="A9734">
        <v>21</v>
      </c>
    </row>
    <row r="9735" spans="1:1" x14ac:dyDescent="0.2">
      <c r="A9735">
        <v>24</v>
      </c>
    </row>
    <row r="9736" spans="1:1" x14ac:dyDescent="0.2">
      <c r="A9736">
        <v>49</v>
      </c>
    </row>
    <row r="9737" spans="1:1" x14ac:dyDescent="0.2">
      <c r="A9737">
        <v>55</v>
      </c>
    </row>
    <row r="9738" spans="1:1" x14ac:dyDescent="0.2">
      <c r="A9738">
        <v>50</v>
      </c>
    </row>
    <row r="9739" spans="1:1" x14ac:dyDescent="0.2">
      <c r="A9739">
        <v>30</v>
      </c>
    </row>
    <row r="9740" spans="1:1" x14ac:dyDescent="0.2">
      <c r="A9740">
        <v>51</v>
      </c>
    </row>
    <row r="9741" spans="1:1" x14ac:dyDescent="0.2">
      <c r="A9741">
        <v>21</v>
      </c>
    </row>
    <row r="9742" spans="1:1" x14ac:dyDescent="0.2">
      <c r="A9742">
        <v>21</v>
      </c>
    </row>
    <row r="9743" spans="1:1" x14ac:dyDescent="0.2">
      <c r="A9743">
        <v>24</v>
      </c>
    </row>
    <row r="9744" spans="1:1" x14ac:dyDescent="0.2">
      <c r="A9744">
        <v>31</v>
      </c>
    </row>
    <row r="9745" spans="1:1" x14ac:dyDescent="0.2">
      <c r="A9745">
        <v>22</v>
      </c>
    </row>
    <row r="9746" spans="1:1" x14ac:dyDescent="0.2">
      <c r="A9746">
        <v>23</v>
      </c>
    </row>
    <row r="9747" spans="1:1" x14ac:dyDescent="0.2">
      <c r="A9747">
        <v>23</v>
      </c>
    </row>
    <row r="9748" spans="1:1" x14ac:dyDescent="0.2">
      <c r="A9748">
        <v>32</v>
      </c>
    </row>
    <row r="9749" spans="1:1" x14ac:dyDescent="0.2">
      <c r="A9749">
        <v>28</v>
      </c>
    </row>
    <row r="9750" spans="1:1" x14ac:dyDescent="0.2">
      <c r="A9750">
        <v>50</v>
      </c>
    </row>
    <row r="9751" spans="1:1" x14ac:dyDescent="0.2">
      <c r="A9751">
        <v>24</v>
      </c>
    </row>
    <row r="9752" spans="1:1" x14ac:dyDescent="0.2">
      <c r="A9752">
        <v>46</v>
      </c>
    </row>
    <row r="9753" spans="1:1" x14ac:dyDescent="0.2">
      <c r="A9753">
        <v>19</v>
      </c>
    </row>
    <row r="9754" spans="1:1" x14ac:dyDescent="0.2">
      <c r="A9754">
        <v>31</v>
      </c>
    </row>
    <row r="9755" spans="1:1" x14ac:dyDescent="0.2">
      <c r="A9755">
        <v>29</v>
      </c>
    </row>
    <row r="9756" spans="1:1" x14ac:dyDescent="0.2">
      <c r="A9756">
        <v>41</v>
      </c>
    </row>
    <row r="9757" spans="1:1" x14ac:dyDescent="0.2">
      <c r="A9757">
        <v>28</v>
      </c>
    </row>
    <row r="9758" spans="1:1" x14ac:dyDescent="0.2">
      <c r="A9758">
        <v>21</v>
      </c>
    </row>
    <row r="9759" spans="1:1" x14ac:dyDescent="0.2">
      <c r="A9759">
        <v>29</v>
      </c>
    </row>
    <row r="9760" spans="1:1" x14ac:dyDescent="0.2">
      <c r="A9760">
        <v>49</v>
      </c>
    </row>
    <row r="9761" spans="1:1" x14ac:dyDescent="0.2">
      <c r="A9761">
        <v>21</v>
      </c>
    </row>
    <row r="9762" spans="1:1" x14ac:dyDescent="0.2">
      <c r="A9762">
        <v>59</v>
      </c>
    </row>
    <row r="9763" spans="1:1" x14ac:dyDescent="0.2">
      <c r="A9763">
        <v>36</v>
      </c>
    </row>
    <row r="9764" spans="1:1" x14ac:dyDescent="0.2">
      <c r="A9764">
        <v>28</v>
      </c>
    </row>
    <row r="9765" spans="1:1" x14ac:dyDescent="0.2">
      <c r="A9765">
        <v>26</v>
      </c>
    </row>
    <row r="9766" spans="1:1" x14ac:dyDescent="0.2">
      <c r="A9766">
        <v>36</v>
      </c>
    </row>
    <row r="9767" spans="1:1" x14ac:dyDescent="0.2">
      <c r="A9767">
        <v>34</v>
      </c>
    </row>
    <row r="9768" spans="1:1" x14ac:dyDescent="0.2">
      <c r="A9768">
        <v>42</v>
      </c>
    </row>
    <row r="9769" spans="1:1" x14ac:dyDescent="0.2">
      <c r="A9769">
        <v>43</v>
      </c>
    </row>
    <row r="9770" spans="1:1" x14ac:dyDescent="0.2">
      <c r="A9770">
        <v>45</v>
      </c>
    </row>
    <row r="9771" spans="1:1" x14ac:dyDescent="0.2">
      <c r="A9771">
        <v>22</v>
      </c>
    </row>
    <row r="9772" spans="1:1" x14ac:dyDescent="0.2">
      <c r="A9772">
        <v>38</v>
      </c>
    </row>
    <row r="9773" spans="1:1" x14ac:dyDescent="0.2">
      <c r="A9773">
        <v>30</v>
      </c>
    </row>
    <row r="9774" spans="1:1" x14ac:dyDescent="0.2">
      <c r="A9774">
        <v>22</v>
      </c>
    </row>
    <row r="9775" spans="1:1" x14ac:dyDescent="0.2">
      <c r="A9775">
        <v>46</v>
      </c>
    </row>
    <row r="9776" spans="1:1" x14ac:dyDescent="0.2">
      <c r="A9776">
        <v>54</v>
      </c>
    </row>
    <row r="9777" spans="1:1" x14ac:dyDescent="0.2">
      <c r="A9777">
        <v>63</v>
      </c>
    </row>
    <row r="9778" spans="1:1" x14ac:dyDescent="0.2">
      <c r="A9778">
        <v>38</v>
      </c>
    </row>
    <row r="9779" spans="1:1" x14ac:dyDescent="0.2">
      <c r="A9779">
        <v>36</v>
      </c>
    </row>
    <row r="9780" spans="1:1" x14ac:dyDescent="0.2">
      <c r="A9780">
        <v>31</v>
      </c>
    </row>
    <row r="9781" spans="1:1" x14ac:dyDescent="0.2">
      <c r="A9781">
        <v>27</v>
      </c>
    </row>
    <row r="9782" spans="1:1" x14ac:dyDescent="0.2">
      <c r="A9782">
        <v>22</v>
      </c>
    </row>
    <row r="9783" spans="1:1" x14ac:dyDescent="0.2">
      <c r="A9783">
        <v>29</v>
      </c>
    </row>
    <row r="9784" spans="1:1" x14ac:dyDescent="0.2">
      <c r="A9784">
        <v>23</v>
      </c>
    </row>
    <row r="9785" spans="1:1" x14ac:dyDescent="0.2">
      <c r="A9785">
        <v>39</v>
      </c>
    </row>
    <row r="9786" spans="1:1" x14ac:dyDescent="0.2">
      <c r="A9786">
        <v>47</v>
      </c>
    </row>
    <row r="9787" spans="1:1" x14ac:dyDescent="0.2">
      <c r="A9787">
        <v>26</v>
      </c>
    </row>
    <row r="9788" spans="1:1" x14ac:dyDescent="0.2">
      <c r="A9788">
        <v>21</v>
      </c>
    </row>
    <row r="9789" spans="1:1" x14ac:dyDescent="0.2">
      <c r="A9789">
        <v>55</v>
      </c>
    </row>
    <row r="9790" spans="1:1" x14ac:dyDescent="0.2">
      <c r="A9790">
        <v>63</v>
      </c>
    </row>
    <row r="9791" spans="1:1" x14ac:dyDescent="0.2">
      <c r="A9791">
        <v>27</v>
      </c>
    </row>
    <row r="9792" spans="1:1" x14ac:dyDescent="0.2">
      <c r="A9792">
        <v>55</v>
      </c>
    </row>
    <row r="9793" spans="1:1" x14ac:dyDescent="0.2">
      <c r="A9793">
        <v>60</v>
      </c>
    </row>
    <row r="9794" spans="1:1" x14ac:dyDescent="0.2">
      <c r="A9794">
        <v>57</v>
      </c>
    </row>
    <row r="9795" spans="1:1" x14ac:dyDescent="0.2">
      <c r="A9795">
        <v>20</v>
      </c>
    </row>
    <row r="9796" spans="1:1" x14ac:dyDescent="0.2">
      <c r="A9796">
        <v>24</v>
      </c>
    </row>
    <row r="9797" spans="1:1" x14ac:dyDescent="0.2">
      <c r="A9797">
        <v>54</v>
      </c>
    </row>
    <row r="9798" spans="1:1" x14ac:dyDescent="0.2">
      <c r="A9798">
        <v>30</v>
      </c>
    </row>
    <row r="9799" spans="1:1" x14ac:dyDescent="0.2">
      <c r="A9799">
        <v>26</v>
      </c>
    </row>
    <row r="9800" spans="1:1" x14ac:dyDescent="0.2">
      <c r="A9800">
        <v>26</v>
      </c>
    </row>
    <row r="9801" spans="1:1" x14ac:dyDescent="0.2">
      <c r="A9801">
        <v>37</v>
      </c>
    </row>
    <row r="9802" spans="1:1" x14ac:dyDescent="0.2">
      <c r="A9802">
        <v>25</v>
      </c>
    </row>
    <row r="9803" spans="1:1" x14ac:dyDescent="0.2">
      <c r="A9803">
        <v>34</v>
      </c>
    </row>
    <row r="9804" spans="1:1" x14ac:dyDescent="0.2">
      <c r="A9804">
        <v>60</v>
      </c>
    </row>
    <row r="9805" spans="1:1" x14ac:dyDescent="0.2">
      <c r="A9805">
        <v>48</v>
      </c>
    </row>
    <row r="9806" spans="1:1" x14ac:dyDescent="0.2">
      <c r="A9806">
        <v>25</v>
      </c>
    </row>
    <row r="9807" spans="1:1" x14ac:dyDescent="0.2">
      <c r="A9807">
        <v>57</v>
      </c>
    </row>
    <row r="9808" spans="1:1" x14ac:dyDescent="0.2">
      <c r="A9808">
        <v>26</v>
      </c>
    </row>
    <row r="9809" spans="1:1" x14ac:dyDescent="0.2">
      <c r="A9809">
        <v>46</v>
      </c>
    </row>
    <row r="9810" spans="1:1" x14ac:dyDescent="0.2">
      <c r="A9810">
        <v>21</v>
      </c>
    </row>
    <row r="9811" spans="1:1" x14ac:dyDescent="0.2">
      <c r="A9811">
        <v>32</v>
      </c>
    </row>
    <row r="9812" spans="1:1" x14ac:dyDescent="0.2">
      <c r="A9812">
        <v>25</v>
      </c>
    </row>
    <row r="9813" spans="1:1" x14ac:dyDescent="0.2">
      <c r="A9813">
        <v>30</v>
      </c>
    </row>
    <row r="9814" spans="1:1" x14ac:dyDescent="0.2">
      <c r="A9814">
        <v>20</v>
      </c>
    </row>
    <row r="9815" spans="1:1" x14ac:dyDescent="0.2">
      <c r="A9815">
        <v>35</v>
      </c>
    </row>
    <row r="9816" spans="1:1" x14ac:dyDescent="0.2">
      <c r="A9816">
        <v>33</v>
      </c>
    </row>
    <row r="9817" spans="1:1" x14ac:dyDescent="0.2">
      <c r="A9817">
        <v>18</v>
      </c>
    </row>
    <row r="9818" spans="1:1" x14ac:dyDescent="0.2">
      <c r="A9818">
        <v>26</v>
      </c>
    </row>
    <row r="9819" spans="1:1" x14ac:dyDescent="0.2">
      <c r="A9819">
        <v>49</v>
      </c>
    </row>
    <row r="9820" spans="1:1" x14ac:dyDescent="0.2">
      <c r="A9820">
        <v>53</v>
      </c>
    </row>
    <row r="9821" spans="1:1" x14ac:dyDescent="0.2">
      <c r="A9821">
        <v>29</v>
      </c>
    </row>
    <row r="9822" spans="1:1" x14ac:dyDescent="0.2">
      <c r="A9822">
        <v>39</v>
      </c>
    </row>
    <row r="9823" spans="1:1" x14ac:dyDescent="0.2">
      <c r="A9823">
        <v>28</v>
      </c>
    </row>
    <row r="9824" spans="1:1" x14ac:dyDescent="0.2">
      <c r="A9824">
        <v>53</v>
      </c>
    </row>
    <row r="9825" spans="1:1" x14ac:dyDescent="0.2">
      <c r="A9825">
        <v>57</v>
      </c>
    </row>
    <row r="9826" spans="1:1" x14ac:dyDescent="0.2">
      <c r="A9826">
        <v>44</v>
      </c>
    </row>
    <row r="9827" spans="1:1" x14ac:dyDescent="0.2">
      <c r="A9827">
        <v>29</v>
      </c>
    </row>
    <row r="9828" spans="1:1" x14ac:dyDescent="0.2">
      <c r="A9828">
        <v>27</v>
      </c>
    </row>
    <row r="9829" spans="1:1" x14ac:dyDescent="0.2">
      <c r="A9829">
        <v>22</v>
      </c>
    </row>
    <row r="9830" spans="1:1" x14ac:dyDescent="0.2">
      <c r="A9830">
        <v>39</v>
      </c>
    </row>
    <row r="9831" spans="1:1" x14ac:dyDescent="0.2">
      <c r="A9831">
        <v>48</v>
      </c>
    </row>
    <row r="9832" spans="1:1" x14ac:dyDescent="0.2">
      <c r="A9832">
        <v>29</v>
      </c>
    </row>
    <row r="9833" spans="1:1" x14ac:dyDescent="0.2">
      <c r="A9833">
        <v>25</v>
      </c>
    </row>
    <row r="9834" spans="1:1" x14ac:dyDescent="0.2">
      <c r="A9834">
        <v>67</v>
      </c>
    </row>
    <row r="9835" spans="1:1" x14ac:dyDescent="0.2">
      <c r="A9835">
        <v>29</v>
      </c>
    </row>
    <row r="9836" spans="1:1" x14ac:dyDescent="0.2">
      <c r="A9836">
        <v>53</v>
      </c>
    </row>
    <row r="9837" spans="1:1" x14ac:dyDescent="0.2">
      <c r="A9837">
        <v>43</v>
      </c>
    </row>
    <row r="9838" spans="1:1" x14ac:dyDescent="0.2">
      <c r="A9838">
        <v>23</v>
      </c>
    </row>
    <row r="9839" spans="1:1" x14ac:dyDescent="0.2">
      <c r="A9839">
        <v>49</v>
      </c>
    </row>
    <row r="9840" spans="1:1" x14ac:dyDescent="0.2">
      <c r="A9840">
        <v>56</v>
      </c>
    </row>
    <row r="9841" spans="1:1" x14ac:dyDescent="0.2">
      <c r="A9841">
        <v>44</v>
      </c>
    </row>
    <row r="9842" spans="1:1" x14ac:dyDescent="0.2">
      <c r="A9842">
        <v>28</v>
      </c>
    </row>
    <row r="9843" spans="1:1" x14ac:dyDescent="0.2">
      <c r="A9843">
        <v>55</v>
      </c>
    </row>
    <row r="9844" spans="1:1" x14ac:dyDescent="0.2">
      <c r="A9844">
        <v>26</v>
      </c>
    </row>
    <row r="9845" spans="1:1" x14ac:dyDescent="0.2">
      <c r="A9845">
        <v>51</v>
      </c>
    </row>
    <row r="9846" spans="1:1" x14ac:dyDescent="0.2">
      <c r="A9846">
        <v>46</v>
      </c>
    </row>
    <row r="9847" spans="1:1" x14ac:dyDescent="0.2">
      <c r="A9847">
        <v>30</v>
      </c>
    </row>
    <row r="9848" spans="1:1" x14ac:dyDescent="0.2">
      <c r="A9848">
        <v>48</v>
      </c>
    </row>
    <row r="9849" spans="1:1" x14ac:dyDescent="0.2">
      <c r="A9849">
        <v>45</v>
      </c>
    </row>
    <row r="9850" spans="1:1" x14ac:dyDescent="0.2">
      <c r="A9850">
        <v>33</v>
      </c>
    </row>
    <row r="9851" spans="1:1" x14ac:dyDescent="0.2">
      <c r="A9851">
        <v>24</v>
      </c>
    </row>
    <row r="9852" spans="1:1" x14ac:dyDescent="0.2">
      <c r="A9852">
        <v>77</v>
      </c>
    </row>
    <row r="9853" spans="1:1" x14ac:dyDescent="0.2">
      <c r="A9853">
        <v>21</v>
      </c>
    </row>
    <row r="9854" spans="1:1" x14ac:dyDescent="0.2">
      <c r="A9854">
        <v>46</v>
      </c>
    </row>
    <row r="9855" spans="1:1" x14ac:dyDescent="0.2">
      <c r="A9855">
        <v>54</v>
      </c>
    </row>
    <row r="9856" spans="1:1" x14ac:dyDescent="0.2">
      <c r="A9856">
        <v>54</v>
      </c>
    </row>
    <row r="9857" spans="1:1" x14ac:dyDescent="0.2">
      <c r="A9857">
        <v>26</v>
      </c>
    </row>
    <row r="9858" spans="1:1" x14ac:dyDescent="0.2">
      <c r="A9858">
        <v>23</v>
      </c>
    </row>
    <row r="9859" spans="1:1" x14ac:dyDescent="0.2">
      <c r="A9859">
        <v>27</v>
      </c>
    </row>
    <row r="9860" spans="1:1" x14ac:dyDescent="0.2">
      <c r="A9860">
        <v>21</v>
      </c>
    </row>
    <row r="9861" spans="1:1" x14ac:dyDescent="0.2">
      <c r="A9861">
        <v>38</v>
      </c>
    </row>
    <row r="9862" spans="1:1" x14ac:dyDescent="0.2">
      <c r="A9862">
        <v>39</v>
      </c>
    </row>
    <row r="9863" spans="1:1" x14ac:dyDescent="0.2">
      <c r="A9863">
        <v>35</v>
      </c>
    </row>
    <row r="9864" spans="1:1" x14ac:dyDescent="0.2">
      <c r="A9864">
        <v>20</v>
      </c>
    </row>
    <row r="9865" spans="1:1" x14ac:dyDescent="0.2">
      <c r="A9865">
        <v>29</v>
      </c>
    </row>
    <row r="9866" spans="1:1" x14ac:dyDescent="0.2">
      <c r="A9866">
        <v>30</v>
      </c>
    </row>
    <row r="9867" spans="1:1" x14ac:dyDescent="0.2">
      <c r="A9867">
        <v>29</v>
      </c>
    </row>
    <row r="9868" spans="1:1" x14ac:dyDescent="0.2">
      <c r="A9868">
        <v>41</v>
      </c>
    </row>
    <row r="9869" spans="1:1" x14ac:dyDescent="0.2">
      <c r="A9869">
        <v>32</v>
      </c>
    </row>
    <row r="9870" spans="1:1" x14ac:dyDescent="0.2">
      <c r="A9870">
        <v>48</v>
      </c>
    </row>
    <row r="9871" spans="1:1" x14ac:dyDescent="0.2">
      <c r="A9871">
        <v>25</v>
      </c>
    </row>
    <row r="9872" spans="1:1" x14ac:dyDescent="0.2">
      <c r="A9872">
        <v>39</v>
      </c>
    </row>
    <row r="9873" spans="1:1" x14ac:dyDescent="0.2">
      <c r="A9873">
        <v>52</v>
      </c>
    </row>
    <row r="9874" spans="1:1" x14ac:dyDescent="0.2">
      <c r="A9874">
        <v>30</v>
      </c>
    </row>
    <row r="9875" spans="1:1" x14ac:dyDescent="0.2">
      <c r="A9875">
        <v>47</v>
      </c>
    </row>
    <row r="9876" spans="1:1" x14ac:dyDescent="0.2">
      <c r="A9876">
        <v>31</v>
      </c>
    </row>
    <row r="9877" spans="1:1" x14ac:dyDescent="0.2">
      <c r="A9877">
        <v>30</v>
      </c>
    </row>
    <row r="9878" spans="1:1" x14ac:dyDescent="0.2">
      <c r="A9878">
        <v>22</v>
      </c>
    </row>
    <row r="9879" spans="1:1" x14ac:dyDescent="0.2">
      <c r="A9879">
        <v>44</v>
      </c>
    </row>
    <row r="9880" spans="1:1" x14ac:dyDescent="0.2">
      <c r="A9880">
        <v>56</v>
      </c>
    </row>
    <row r="9881" spans="1:1" x14ac:dyDescent="0.2">
      <c r="A9881">
        <v>46</v>
      </c>
    </row>
    <row r="9882" spans="1:1" x14ac:dyDescent="0.2">
      <c r="A9882">
        <v>52</v>
      </c>
    </row>
    <row r="9883" spans="1:1" x14ac:dyDescent="0.2">
      <c r="A9883">
        <v>27</v>
      </c>
    </row>
    <row r="9884" spans="1:1" x14ac:dyDescent="0.2">
      <c r="A9884">
        <v>29</v>
      </c>
    </row>
    <row r="9885" spans="1:1" x14ac:dyDescent="0.2">
      <c r="A9885">
        <v>26</v>
      </c>
    </row>
    <row r="9886" spans="1:1" x14ac:dyDescent="0.2">
      <c r="A9886">
        <v>22</v>
      </c>
    </row>
    <row r="9887" spans="1:1" x14ac:dyDescent="0.2">
      <c r="A9887">
        <v>32</v>
      </c>
    </row>
    <row r="9888" spans="1:1" x14ac:dyDescent="0.2">
      <c r="A9888">
        <v>32</v>
      </c>
    </row>
    <row r="9889" spans="1:1" x14ac:dyDescent="0.2">
      <c r="A9889">
        <v>39</v>
      </c>
    </row>
    <row r="9890" spans="1:1" x14ac:dyDescent="0.2">
      <c r="A9890">
        <v>35</v>
      </c>
    </row>
    <row r="9891" spans="1:1" x14ac:dyDescent="0.2">
      <c r="A9891">
        <v>26</v>
      </c>
    </row>
    <row r="9892" spans="1:1" x14ac:dyDescent="0.2">
      <c r="A9892">
        <v>27</v>
      </c>
    </row>
    <row r="9893" spans="1:1" x14ac:dyDescent="0.2">
      <c r="A9893">
        <v>27</v>
      </c>
    </row>
    <row r="9894" spans="1:1" x14ac:dyDescent="0.2">
      <c r="A9894">
        <v>42</v>
      </c>
    </row>
    <row r="9895" spans="1:1" x14ac:dyDescent="0.2">
      <c r="A9895">
        <v>34</v>
      </c>
    </row>
    <row r="9896" spans="1:1" x14ac:dyDescent="0.2">
      <c r="A9896">
        <v>29</v>
      </c>
    </row>
    <row r="9897" spans="1:1" x14ac:dyDescent="0.2">
      <c r="A9897">
        <v>31</v>
      </c>
    </row>
    <row r="9898" spans="1:1" x14ac:dyDescent="0.2">
      <c r="A9898">
        <v>53</v>
      </c>
    </row>
    <row r="9899" spans="1:1" x14ac:dyDescent="0.2">
      <c r="A9899">
        <v>47</v>
      </c>
    </row>
    <row r="9900" spans="1:1" x14ac:dyDescent="0.2">
      <c r="A9900">
        <v>27</v>
      </c>
    </row>
    <row r="9901" spans="1:1" x14ac:dyDescent="0.2">
      <c r="A9901">
        <v>27</v>
      </c>
    </row>
    <row r="9902" spans="1:1" x14ac:dyDescent="0.2">
      <c r="A9902">
        <v>24</v>
      </c>
    </row>
    <row r="9903" spans="1:1" x14ac:dyDescent="0.2">
      <c r="A9903">
        <v>32</v>
      </c>
    </row>
    <row r="9904" spans="1:1" x14ac:dyDescent="0.2">
      <c r="A9904">
        <v>28</v>
      </c>
    </row>
    <row r="9905" spans="1:1" x14ac:dyDescent="0.2">
      <c r="A9905">
        <v>25</v>
      </c>
    </row>
    <row r="9906" spans="1:1" x14ac:dyDescent="0.2">
      <c r="A9906">
        <v>22</v>
      </c>
    </row>
    <row r="9907" spans="1:1" x14ac:dyDescent="0.2">
      <c r="A9907">
        <v>43</v>
      </c>
    </row>
    <row r="9908" spans="1:1" x14ac:dyDescent="0.2">
      <c r="A9908">
        <v>52</v>
      </c>
    </row>
    <row r="9909" spans="1:1" x14ac:dyDescent="0.2">
      <c r="A9909">
        <v>21</v>
      </c>
    </row>
    <row r="9910" spans="1:1" x14ac:dyDescent="0.2">
      <c r="A9910">
        <v>28</v>
      </c>
    </row>
    <row r="9911" spans="1:1" x14ac:dyDescent="0.2">
      <c r="A9911">
        <v>21</v>
      </c>
    </row>
    <row r="9912" spans="1:1" x14ac:dyDescent="0.2">
      <c r="A9912">
        <v>47</v>
      </c>
    </row>
    <row r="9913" spans="1:1" x14ac:dyDescent="0.2">
      <c r="A9913">
        <v>26</v>
      </c>
    </row>
    <row r="9914" spans="1:1" x14ac:dyDescent="0.2">
      <c r="A9914">
        <v>50</v>
      </c>
    </row>
    <row r="9915" spans="1:1" x14ac:dyDescent="0.2">
      <c r="A9915">
        <v>23</v>
      </c>
    </row>
    <row r="9916" spans="1:1" x14ac:dyDescent="0.2">
      <c r="A9916">
        <v>39</v>
      </c>
    </row>
    <row r="9917" spans="1:1" x14ac:dyDescent="0.2">
      <c r="A9917">
        <v>20</v>
      </c>
    </row>
    <row r="9918" spans="1:1" x14ac:dyDescent="0.2">
      <c r="A9918">
        <v>31</v>
      </c>
    </row>
    <row r="9919" spans="1:1" x14ac:dyDescent="0.2">
      <c r="A9919">
        <v>34</v>
      </c>
    </row>
    <row r="9920" spans="1:1" x14ac:dyDescent="0.2">
      <c r="A9920">
        <v>32</v>
      </c>
    </row>
    <row r="9921" spans="1:1" x14ac:dyDescent="0.2">
      <c r="A9921">
        <v>50</v>
      </c>
    </row>
    <row r="9922" spans="1:1" x14ac:dyDescent="0.2">
      <c r="A9922">
        <v>27</v>
      </c>
    </row>
    <row r="9923" spans="1:1" x14ac:dyDescent="0.2">
      <c r="A9923">
        <v>26</v>
      </c>
    </row>
    <row r="9924" spans="1:1" x14ac:dyDescent="0.2">
      <c r="A9924">
        <v>27</v>
      </c>
    </row>
    <row r="9925" spans="1:1" x14ac:dyDescent="0.2">
      <c r="A9925">
        <v>29</v>
      </c>
    </row>
    <row r="9926" spans="1:1" x14ac:dyDescent="0.2">
      <c r="A9926">
        <v>21</v>
      </c>
    </row>
    <row r="9927" spans="1:1" x14ac:dyDescent="0.2">
      <c r="A9927">
        <v>30</v>
      </c>
    </row>
    <row r="9928" spans="1:1" x14ac:dyDescent="0.2">
      <c r="A9928">
        <v>70</v>
      </c>
    </row>
    <row r="9929" spans="1:1" x14ac:dyDescent="0.2">
      <c r="A9929">
        <v>24</v>
      </c>
    </row>
    <row r="9930" spans="1:1" x14ac:dyDescent="0.2">
      <c r="A9930">
        <v>47</v>
      </c>
    </row>
    <row r="9931" spans="1:1" x14ac:dyDescent="0.2">
      <c r="A9931">
        <v>57</v>
      </c>
    </row>
    <row r="9932" spans="1:1" x14ac:dyDescent="0.2">
      <c r="A9932">
        <v>58</v>
      </c>
    </row>
    <row r="9933" spans="1:1" x14ac:dyDescent="0.2">
      <c r="A9933">
        <v>32</v>
      </c>
    </row>
    <row r="9934" spans="1:1" x14ac:dyDescent="0.2">
      <c r="A9934">
        <v>27</v>
      </c>
    </row>
    <row r="9935" spans="1:1" x14ac:dyDescent="0.2">
      <c r="A9935">
        <v>28</v>
      </c>
    </row>
    <row r="9936" spans="1:1" x14ac:dyDescent="0.2">
      <c r="A9936">
        <v>24</v>
      </c>
    </row>
    <row r="9937" spans="1:1" x14ac:dyDescent="0.2">
      <c r="A9937">
        <v>47</v>
      </c>
    </row>
    <row r="9938" spans="1:1" x14ac:dyDescent="0.2">
      <c r="A9938">
        <v>45</v>
      </c>
    </row>
    <row r="9939" spans="1:1" x14ac:dyDescent="0.2">
      <c r="A9939">
        <v>53</v>
      </c>
    </row>
    <row r="9940" spans="1:1" x14ac:dyDescent="0.2">
      <c r="A9940">
        <v>50</v>
      </c>
    </row>
    <row r="9941" spans="1:1" x14ac:dyDescent="0.2">
      <c r="A9941">
        <v>30</v>
      </c>
    </row>
    <row r="9942" spans="1:1" x14ac:dyDescent="0.2">
      <c r="A9942">
        <v>25</v>
      </c>
    </row>
    <row r="9943" spans="1:1" x14ac:dyDescent="0.2">
      <c r="A9943">
        <v>46</v>
      </c>
    </row>
    <row r="9944" spans="1:1" x14ac:dyDescent="0.2">
      <c r="A9944">
        <v>43</v>
      </c>
    </row>
    <row r="9945" spans="1:1" x14ac:dyDescent="0.2">
      <c r="A9945">
        <v>43</v>
      </c>
    </row>
    <row r="9946" spans="1:1" x14ac:dyDescent="0.2">
      <c r="A9946">
        <v>24</v>
      </c>
    </row>
    <row r="9947" spans="1:1" x14ac:dyDescent="0.2">
      <c r="A9947">
        <v>29</v>
      </c>
    </row>
    <row r="9948" spans="1:1" x14ac:dyDescent="0.2">
      <c r="A9948">
        <v>20</v>
      </c>
    </row>
    <row r="9949" spans="1:1" x14ac:dyDescent="0.2">
      <c r="A9949">
        <v>34</v>
      </c>
    </row>
    <row r="9950" spans="1:1" x14ac:dyDescent="0.2">
      <c r="A9950">
        <v>56</v>
      </c>
    </row>
    <row r="9951" spans="1:1" x14ac:dyDescent="0.2">
      <c r="A9951">
        <v>33</v>
      </c>
    </row>
    <row r="9952" spans="1:1" x14ac:dyDescent="0.2">
      <c r="A9952">
        <v>26</v>
      </c>
    </row>
    <row r="9953" spans="1:1" x14ac:dyDescent="0.2">
      <c r="A9953">
        <v>31</v>
      </c>
    </row>
    <row r="9954" spans="1:1" x14ac:dyDescent="0.2">
      <c r="A9954">
        <v>23</v>
      </c>
    </row>
    <row r="9955" spans="1:1" x14ac:dyDescent="0.2">
      <c r="A9955">
        <v>60</v>
      </c>
    </row>
    <row r="9956" spans="1:1" x14ac:dyDescent="0.2">
      <c r="A9956">
        <v>39</v>
      </c>
    </row>
    <row r="9957" spans="1:1" x14ac:dyDescent="0.2">
      <c r="A9957">
        <v>50</v>
      </c>
    </row>
    <row r="9958" spans="1:1" x14ac:dyDescent="0.2">
      <c r="A9958">
        <v>46</v>
      </c>
    </row>
    <row r="9959" spans="1:1" x14ac:dyDescent="0.2">
      <c r="A9959">
        <v>25</v>
      </c>
    </row>
    <row r="9960" spans="1:1" x14ac:dyDescent="0.2">
      <c r="A9960">
        <v>22</v>
      </c>
    </row>
    <row r="9961" spans="1:1" x14ac:dyDescent="0.2">
      <c r="A9961">
        <v>25</v>
      </c>
    </row>
    <row r="9962" spans="1:1" x14ac:dyDescent="0.2">
      <c r="A9962">
        <v>32</v>
      </c>
    </row>
    <row r="9963" spans="1:1" x14ac:dyDescent="0.2">
      <c r="A9963">
        <v>20</v>
      </c>
    </row>
    <row r="9964" spans="1:1" x14ac:dyDescent="0.2">
      <c r="A9964">
        <v>21</v>
      </c>
    </row>
    <row r="9965" spans="1:1" x14ac:dyDescent="0.2">
      <c r="A9965">
        <v>28</v>
      </c>
    </row>
    <row r="9966" spans="1:1" x14ac:dyDescent="0.2">
      <c r="A9966">
        <v>20</v>
      </c>
    </row>
    <row r="9967" spans="1:1" x14ac:dyDescent="0.2">
      <c r="A9967">
        <v>54</v>
      </c>
    </row>
    <row r="9968" spans="1:1" x14ac:dyDescent="0.2">
      <c r="A9968">
        <v>22</v>
      </c>
    </row>
    <row r="9969" spans="1:1" x14ac:dyDescent="0.2">
      <c r="A9969">
        <v>27</v>
      </c>
    </row>
    <row r="9970" spans="1:1" x14ac:dyDescent="0.2">
      <c r="A9970">
        <v>45</v>
      </c>
    </row>
    <row r="9971" spans="1:1" x14ac:dyDescent="0.2">
      <c r="A9971">
        <v>34</v>
      </c>
    </row>
    <row r="9972" spans="1:1" x14ac:dyDescent="0.2">
      <c r="A9972">
        <v>55</v>
      </c>
    </row>
    <row r="9973" spans="1:1" x14ac:dyDescent="0.2">
      <c r="A9973">
        <v>24</v>
      </c>
    </row>
    <row r="9974" spans="1:1" x14ac:dyDescent="0.2">
      <c r="A9974">
        <v>20</v>
      </c>
    </row>
    <row r="9975" spans="1:1" x14ac:dyDescent="0.2">
      <c r="A9975">
        <v>24</v>
      </c>
    </row>
    <row r="9976" spans="1:1" x14ac:dyDescent="0.2">
      <c r="A9976">
        <v>46</v>
      </c>
    </row>
    <row r="9977" spans="1:1" x14ac:dyDescent="0.2">
      <c r="A9977">
        <v>36</v>
      </c>
    </row>
    <row r="9978" spans="1:1" x14ac:dyDescent="0.2">
      <c r="A9978">
        <v>37</v>
      </c>
    </row>
    <row r="9979" spans="1:1" x14ac:dyDescent="0.2">
      <c r="A9979">
        <v>39</v>
      </c>
    </row>
    <row r="9980" spans="1:1" x14ac:dyDescent="0.2">
      <c r="A9980">
        <v>34</v>
      </c>
    </row>
    <row r="9981" spans="1:1" x14ac:dyDescent="0.2">
      <c r="A9981">
        <v>41</v>
      </c>
    </row>
    <row r="9982" spans="1:1" x14ac:dyDescent="0.2">
      <c r="A9982">
        <v>21</v>
      </c>
    </row>
    <row r="9983" spans="1:1" x14ac:dyDescent="0.2">
      <c r="A9983">
        <v>38</v>
      </c>
    </row>
    <row r="9984" spans="1:1" x14ac:dyDescent="0.2">
      <c r="A9984">
        <v>22</v>
      </c>
    </row>
    <row r="9985" spans="1:1" x14ac:dyDescent="0.2">
      <c r="A9985">
        <v>24</v>
      </c>
    </row>
    <row r="9986" spans="1:1" x14ac:dyDescent="0.2">
      <c r="A9986">
        <v>42</v>
      </c>
    </row>
    <row r="9987" spans="1:1" x14ac:dyDescent="0.2">
      <c r="A9987">
        <v>25</v>
      </c>
    </row>
    <row r="9988" spans="1:1" x14ac:dyDescent="0.2">
      <c r="A9988">
        <v>23</v>
      </c>
    </row>
    <row r="9989" spans="1:1" x14ac:dyDescent="0.2">
      <c r="A9989">
        <v>40</v>
      </c>
    </row>
    <row r="9990" spans="1:1" x14ac:dyDescent="0.2">
      <c r="A9990">
        <v>19</v>
      </c>
    </row>
    <row r="9991" spans="1:1" x14ac:dyDescent="0.2">
      <c r="A9991">
        <v>33</v>
      </c>
    </row>
    <row r="9992" spans="1:1" x14ac:dyDescent="0.2">
      <c r="A9992">
        <v>20</v>
      </c>
    </row>
    <row r="9993" spans="1:1" x14ac:dyDescent="0.2">
      <c r="A9993">
        <v>27</v>
      </c>
    </row>
    <row r="9994" spans="1:1" x14ac:dyDescent="0.2">
      <c r="A9994">
        <v>57</v>
      </c>
    </row>
    <row r="9995" spans="1:1" x14ac:dyDescent="0.2">
      <c r="A9995">
        <v>51</v>
      </c>
    </row>
    <row r="9996" spans="1:1" x14ac:dyDescent="0.2">
      <c r="A9996">
        <v>31</v>
      </c>
    </row>
    <row r="9997" spans="1:1" x14ac:dyDescent="0.2">
      <c r="A9997">
        <v>44</v>
      </c>
    </row>
    <row r="9998" spans="1:1" x14ac:dyDescent="0.2">
      <c r="A9998">
        <v>20</v>
      </c>
    </row>
    <row r="9999" spans="1:1" x14ac:dyDescent="0.2">
      <c r="A9999">
        <v>27</v>
      </c>
    </row>
    <row r="10000" spans="1:1" x14ac:dyDescent="0.2">
      <c r="A10000">
        <v>34</v>
      </c>
    </row>
    <row r="10001" spans="1:1" x14ac:dyDescent="0.2">
      <c r="A10001">
        <v>53</v>
      </c>
    </row>
    <row r="10002" spans="1:1" x14ac:dyDescent="0.2">
      <c r="A10002">
        <v>34</v>
      </c>
    </row>
    <row r="10003" spans="1:1" x14ac:dyDescent="0.2">
      <c r="A10003">
        <v>60</v>
      </c>
    </row>
    <row r="10004" spans="1:1" x14ac:dyDescent="0.2">
      <c r="A10004">
        <v>57</v>
      </c>
    </row>
    <row r="10005" spans="1:1" x14ac:dyDescent="0.2">
      <c r="A10005">
        <v>27</v>
      </c>
    </row>
    <row r="10006" spans="1:1" x14ac:dyDescent="0.2">
      <c r="A10006">
        <v>29</v>
      </c>
    </row>
    <row r="10007" spans="1:1" x14ac:dyDescent="0.2">
      <c r="A10007">
        <v>20</v>
      </c>
    </row>
    <row r="10008" spans="1:1" x14ac:dyDescent="0.2">
      <c r="A10008">
        <v>20</v>
      </c>
    </row>
    <row r="10009" spans="1:1" x14ac:dyDescent="0.2">
      <c r="A10009">
        <v>28</v>
      </c>
    </row>
    <row r="10010" spans="1:1" x14ac:dyDescent="0.2">
      <c r="A10010">
        <v>29</v>
      </c>
    </row>
    <row r="10011" spans="1:1" x14ac:dyDescent="0.2">
      <c r="A10011">
        <v>21</v>
      </c>
    </row>
    <row r="10012" spans="1:1" x14ac:dyDescent="0.2">
      <c r="A10012">
        <v>45</v>
      </c>
    </row>
    <row r="10013" spans="1:1" x14ac:dyDescent="0.2">
      <c r="A10013">
        <v>24</v>
      </c>
    </row>
    <row r="10014" spans="1:1" x14ac:dyDescent="0.2">
      <c r="A10014">
        <v>60</v>
      </c>
    </row>
    <row r="10015" spans="1:1" x14ac:dyDescent="0.2">
      <c r="A10015">
        <v>47</v>
      </c>
    </row>
    <row r="10016" spans="1:1" x14ac:dyDescent="0.2">
      <c r="A10016">
        <v>43</v>
      </c>
    </row>
    <row r="10017" spans="1:1" x14ac:dyDescent="0.2">
      <c r="A10017">
        <v>44</v>
      </c>
    </row>
    <row r="10018" spans="1:1" x14ac:dyDescent="0.2">
      <c r="A10018">
        <v>21</v>
      </c>
    </row>
    <row r="10019" spans="1:1" x14ac:dyDescent="0.2">
      <c r="A10019">
        <v>24</v>
      </c>
    </row>
    <row r="10020" spans="1:1" x14ac:dyDescent="0.2">
      <c r="A10020">
        <v>23</v>
      </c>
    </row>
    <row r="10021" spans="1:1" x14ac:dyDescent="0.2">
      <c r="A10021">
        <v>27</v>
      </c>
    </row>
    <row r="10022" spans="1:1" x14ac:dyDescent="0.2">
      <c r="A10022">
        <v>24</v>
      </c>
    </row>
    <row r="10023" spans="1:1" x14ac:dyDescent="0.2">
      <c r="A10023">
        <v>31</v>
      </c>
    </row>
    <row r="10024" spans="1:1" x14ac:dyDescent="0.2">
      <c r="A10024">
        <v>21</v>
      </c>
    </row>
    <row r="10025" spans="1:1" x14ac:dyDescent="0.2">
      <c r="A10025">
        <v>23</v>
      </c>
    </row>
    <row r="10026" spans="1:1" x14ac:dyDescent="0.2">
      <c r="A10026">
        <v>22</v>
      </c>
    </row>
    <row r="10027" spans="1:1" x14ac:dyDescent="0.2">
      <c r="A10027">
        <v>23</v>
      </c>
    </row>
    <row r="10028" spans="1:1" x14ac:dyDescent="0.2">
      <c r="A10028">
        <v>46</v>
      </c>
    </row>
    <row r="10029" spans="1:1" x14ac:dyDescent="0.2">
      <c r="A10029">
        <v>53</v>
      </c>
    </row>
    <row r="10030" spans="1:1" x14ac:dyDescent="0.2">
      <c r="A10030">
        <v>54</v>
      </c>
    </row>
    <row r="10031" spans="1:1" x14ac:dyDescent="0.2">
      <c r="A10031">
        <v>52</v>
      </c>
    </row>
    <row r="10032" spans="1:1" x14ac:dyDescent="0.2">
      <c r="A10032">
        <v>26</v>
      </c>
    </row>
    <row r="10033" spans="1:1" x14ac:dyDescent="0.2">
      <c r="A10033">
        <v>37</v>
      </c>
    </row>
    <row r="10034" spans="1:1" x14ac:dyDescent="0.2">
      <c r="A10034">
        <v>35</v>
      </c>
    </row>
    <row r="10035" spans="1:1" x14ac:dyDescent="0.2">
      <c r="A10035">
        <v>20</v>
      </c>
    </row>
    <row r="10036" spans="1:1" x14ac:dyDescent="0.2">
      <c r="A10036">
        <v>53</v>
      </c>
    </row>
    <row r="10037" spans="1:1" x14ac:dyDescent="0.2">
      <c r="A10037">
        <v>26</v>
      </c>
    </row>
    <row r="10038" spans="1:1" x14ac:dyDescent="0.2">
      <c r="A10038">
        <v>48</v>
      </c>
    </row>
    <row r="10039" spans="1:1" x14ac:dyDescent="0.2">
      <c r="A10039">
        <v>19</v>
      </c>
    </row>
    <row r="10040" spans="1:1" x14ac:dyDescent="0.2">
      <c r="A10040">
        <v>63</v>
      </c>
    </row>
    <row r="10041" spans="1:1" x14ac:dyDescent="0.2">
      <c r="A10041">
        <v>56</v>
      </c>
    </row>
    <row r="10042" spans="1:1" x14ac:dyDescent="0.2">
      <c r="A10042">
        <v>47</v>
      </c>
    </row>
    <row r="10043" spans="1:1" x14ac:dyDescent="0.2">
      <c r="A10043">
        <v>25</v>
      </c>
    </row>
    <row r="10044" spans="1:1" x14ac:dyDescent="0.2">
      <c r="A10044">
        <v>49</v>
      </c>
    </row>
    <row r="10045" spans="1:1" x14ac:dyDescent="0.2">
      <c r="A10045">
        <v>34</v>
      </c>
    </row>
    <row r="10046" spans="1:1" x14ac:dyDescent="0.2">
      <c r="A10046">
        <v>21</v>
      </c>
    </row>
    <row r="10047" spans="1:1" x14ac:dyDescent="0.2">
      <c r="A10047">
        <v>23</v>
      </c>
    </row>
    <row r="10048" spans="1:1" x14ac:dyDescent="0.2">
      <c r="A10048">
        <v>57</v>
      </c>
    </row>
    <row r="10049" spans="1:1" x14ac:dyDescent="0.2">
      <c r="A10049">
        <v>29</v>
      </c>
    </row>
    <row r="10050" spans="1:1" x14ac:dyDescent="0.2">
      <c r="A10050">
        <v>48</v>
      </c>
    </row>
    <row r="10051" spans="1:1" x14ac:dyDescent="0.2">
      <c r="A10051">
        <v>34</v>
      </c>
    </row>
    <row r="10052" spans="1:1" x14ac:dyDescent="0.2">
      <c r="A10052">
        <v>25</v>
      </c>
    </row>
    <row r="10053" spans="1:1" x14ac:dyDescent="0.2">
      <c r="A10053">
        <v>42</v>
      </c>
    </row>
    <row r="10054" spans="1:1" x14ac:dyDescent="0.2">
      <c r="A10054">
        <v>33</v>
      </c>
    </row>
    <row r="10055" spans="1:1" x14ac:dyDescent="0.2">
      <c r="A10055">
        <v>51</v>
      </c>
    </row>
    <row r="10056" spans="1:1" x14ac:dyDescent="0.2">
      <c r="A10056">
        <v>26</v>
      </c>
    </row>
    <row r="10057" spans="1:1" x14ac:dyDescent="0.2">
      <c r="A10057">
        <v>31</v>
      </c>
    </row>
    <row r="10058" spans="1:1" x14ac:dyDescent="0.2">
      <c r="A10058">
        <v>34</v>
      </c>
    </row>
    <row r="10059" spans="1:1" x14ac:dyDescent="0.2">
      <c r="A10059">
        <v>53</v>
      </c>
    </row>
    <row r="10060" spans="1:1" x14ac:dyDescent="0.2">
      <c r="A10060">
        <v>43</v>
      </c>
    </row>
    <row r="10061" spans="1:1" x14ac:dyDescent="0.2">
      <c r="A10061">
        <v>25</v>
      </c>
    </row>
    <row r="10062" spans="1:1" x14ac:dyDescent="0.2">
      <c r="A10062">
        <v>34</v>
      </c>
    </row>
    <row r="10063" spans="1:1" x14ac:dyDescent="0.2">
      <c r="A10063">
        <v>27</v>
      </c>
    </row>
    <row r="10064" spans="1:1" x14ac:dyDescent="0.2">
      <c r="A10064">
        <v>40</v>
      </c>
    </row>
    <row r="10065" spans="1:1" x14ac:dyDescent="0.2">
      <c r="A10065">
        <v>51</v>
      </c>
    </row>
    <row r="10066" spans="1:1" x14ac:dyDescent="0.2">
      <c r="A10066">
        <v>26</v>
      </c>
    </row>
    <row r="10067" spans="1:1" x14ac:dyDescent="0.2">
      <c r="A10067">
        <v>47</v>
      </c>
    </row>
    <row r="10068" spans="1:1" x14ac:dyDescent="0.2">
      <c r="A10068">
        <v>27</v>
      </c>
    </row>
    <row r="10069" spans="1:1" x14ac:dyDescent="0.2">
      <c r="A10069">
        <v>22</v>
      </c>
    </row>
    <row r="10070" spans="1:1" x14ac:dyDescent="0.2">
      <c r="A10070">
        <v>36</v>
      </c>
    </row>
    <row r="10071" spans="1:1" x14ac:dyDescent="0.2">
      <c r="A10071">
        <v>57</v>
      </c>
    </row>
    <row r="10072" spans="1:1" x14ac:dyDescent="0.2">
      <c r="A10072">
        <v>36</v>
      </c>
    </row>
    <row r="10073" spans="1:1" x14ac:dyDescent="0.2">
      <c r="A10073">
        <v>41</v>
      </c>
    </row>
    <row r="10074" spans="1:1" x14ac:dyDescent="0.2">
      <c r="A10074">
        <v>37</v>
      </c>
    </row>
    <row r="10075" spans="1:1" x14ac:dyDescent="0.2">
      <c r="A10075">
        <v>53</v>
      </c>
    </row>
    <row r="10076" spans="1:1" x14ac:dyDescent="0.2">
      <c r="A10076">
        <v>36</v>
      </c>
    </row>
    <row r="10077" spans="1:1" x14ac:dyDescent="0.2">
      <c r="A10077">
        <v>21</v>
      </c>
    </row>
    <row r="10078" spans="1:1" x14ac:dyDescent="0.2">
      <c r="A10078">
        <v>25</v>
      </c>
    </row>
    <row r="10079" spans="1:1" x14ac:dyDescent="0.2">
      <c r="A10079">
        <v>27</v>
      </c>
    </row>
    <row r="10080" spans="1:1" x14ac:dyDescent="0.2">
      <c r="A10080">
        <v>31</v>
      </c>
    </row>
    <row r="10081" spans="1:1" x14ac:dyDescent="0.2">
      <c r="A10081">
        <v>24</v>
      </c>
    </row>
    <row r="10082" spans="1:1" x14ac:dyDescent="0.2">
      <c r="A10082">
        <v>24</v>
      </c>
    </row>
    <row r="10083" spans="1:1" x14ac:dyDescent="0.2">
      <c r="A10083">
        <v>52</v>
      </c>
    </row>
    <row r="10084" spans="1:1" x14ac:dyDescent="0.2">
      <c r="A10084">
        <v>33</v>
      </c>
    </row>
    <row r="10085" spans="1:1" x14ac:dyDescent="0.2">
      <c r="A10085">
        <v>46</v>
      </c>
    </row>
    <row r="10086" spans="1:1" x14ac:dyDescent="0.2">
      <c r="A10086">
        <v>21</v>
      </c>
    </row>
    <row r="10087" spans="1:1" x14ac:dyDescent="0.2">
      <c r="A10087">
        <v>44</v>
      </c>
    </row>
    <row r="10088" spans="1:1" x14ac:dyDescent="0.2">
      <c r="A10088">
        <v>46</v>
      </c>
    </row>
    <row r="10089" spans="1:1" x14ac:dyDescent="0.2">
      <c r="A10089">
        <v>28</v>
      </c>
    </row>
    <row r="10090" spans="1:1" x14ac:dyDescent="0.2">
      <c r="A10090">
        <v>28</v>
      </c>
    </row>
    <row r="10091" spans="1:1" x14ac:dyDescent="0.2">
      <c r="A10091">
        <v>55</v>
      </c>
    </row>
    <row r="10092" spans="1:1" x14ac:dyDescent="0.2">
      <c r="A10092">
        <v>28</v>
      </c>
    </row>
    <row r="10093" spans="1:1" x14ac:dyDescent="0.2">
      <c r="A10093">
        <v>66</v>
      </c>
    </row>
    <row r="10094" spans="1:1" x14ac:dyDescent="0.2">
      <c r="A10094">
        <v>30</v>
      </c>
    </row>
    <row r="10095" spans="1:1" x14ac:dyDescent="0.2">
      <c r="A10095">
        <v>20</v>
      </c>
    </row>
    <row r="10096" spans="1:1" x14ac:dyDescent="0.2">
      <c r="A10096">
        <v>27</v>
      </c>
    </row>
    <row r="10097" spans="1:1" x14ac:dyDescent="0.2">
      <c r="A10097">
        <v>24</v>
      </c>
    </row>
    <row r="10098" spans="1:1" x14ac:dyDescent="0.2">
      <c r="A10098">
        <v>25</v>
      </c>
    </row>
    <row r="10099" spans="1:1" x14ac:dyDescent="0.2">
      <c r="A10099">
        <v>53</v>
      </c>
    </row>
    <row r="10100" spans="1:1" x14ac:dyDescent="0.2">
      <c r="A10100">
        <v>35</v>
      </c>
    </row>
    <row r="10101" spans="1:1" x14ac:dyDescent="0.2">
      <c r="A10101">
        <v>20</v>
      </c>
    </row>
    <row r="10102" spans="1:1" x14ac:dyDescent="0.2">
      <c r="A10102">
        <v>52</v>
      </c>
    </row>
    <row r="10103" spans="1:1" x14ac:dyDescent="0.2">
      <c r="A10103">
        <v>34</v>
      </c>
    </row>
    <row r="10104" spans="1:1" x14ac:dyDescent="0.2">
      <c r="A10104">
        <v>42</v>
      </c>
    </row>
    <row r="10105" spans="1:1" x14ac:dyDescent="0.2">
      <c r="A10105">
        <v>30</v>
      </c>
    </row>
    <row r="10106" spans="1:1" x14ac:dyDescent="0.2">
      <c r="A10106">
        <v>31</v>
      </c>
    </row>
    <row r="10107" spans="1:1" x14ac:dyDescent="0.2">
      <c r="A10107">
        <v>47</v>
      </c>
    </row>
    <row r="10108" spans="1:1" x14ac:dyDescent="0.2">
      <c r="A10108">
        <v>39</v>
      </c>
    </row>
    <row r="10109" spans="1:1" x14ac:dyDescent="0.2">
      <c r="A10109">
        <v>47</v>
      </c>
    </row>
    <row r="10110" spans="1:1" x14ac:dyDescent="0.2">
      <c r="A10110">
        <v>28</v>
      </c>
    </row>
    <row r="10111" spans="1:1" x14ac:dyDescent="0.2">
      <c r="A10111">
        <v>41</v>
      </c>
    </row>
    <row r="10112" spans="1:1" x14ac:dyDescent="0.2">
      <c r="A10112">
        <v>26</v>
      </c>
    </row>
    <row r="10113" spans="1:1" x14ac:dyDescent="0.2">
      <c r="A10113">
        <v>25</v>
      </c>
    </row>
    <row r="10114" spans="1:1" x14ac:dyDescent="0.2">
      <c r="A10114">
        <v>31</v>
      </c>
    </row>
    <row r="10115" spans="1:1" x14ac:dyDescent="0.2">
      <c r="A10115">
        <v>24</v>
      </c>
    </row>
    <row r="10116" spans="1:1" x14ac:dyDescent="0.2">
      <c r="A10116">
        <v>35</v>
      </c>
    </row>
    <row r="10117" spans="1:1" x14ac:dyDescent="0.2">
      <c r="A10117">
        <v>50</v>
      </c>
    </row>
    <row r="10118" spans="1:1" x14ac:dyDescent="0.2">
      <c r="A10118">
        <v>24</v>
      </c>
    </row>
    <row r="10119" spans="1:1" x14ac:dyDescent="0.2">
      <c r="A10119">
        <v>55</v>
      </c>
    </row>
    <row r="10120" spans="1:1" x14ac:dyDescent="0.2">
      <c r="A10120">
        <v>22</v>
      </c>
    </row>
    <row r="10121" spans="1:1" x14ac:dyDescent="0.2">
      <c r="A10121">
        <v>29</v>
      </c>
    </row>
    <row r="10122" spans="1:1" x14ac:dyDescent="0.2">
      <c r="A10122">
        <v>25</v>
      </c>
    </row>
    <row r="10123" spans="1:1" x14ac:dyDescent="0.2">
      <c r="A10123">
        <v>50</v>
      </c>
    </row>
    <row r="10124" spans="1:1" x14ac:dyDescent="0.2">
      <c r="A10124">
        <v>50</v>
      </c>
    </row>
    <row r="10125" spans="1:1" x14ac:dyDescent="0.2">
      <c r="A10125">
        <v>27</v>
      </c>
    </row>
    <row r="10126" spans="1:1" x14ac:dyDescent="0.2">
      <c r="A10126">
        <v>50</v>
      </c>
    </row>
    <row r="10127" spans="1:1" x14ac:dyDescent="0.2">
      <c r="A10127">
        <v>20</v>
      </c>
    </row>
    <row r="10128" spans="1:1" x14ac:dyDescent="0.2">
      <c r="A10128">
        <v>56</v>
      </c>
    </row>
    <row r="10129" spans="1:1" x14ac:dyDescent="0.2">
      <c r="A10129">
        <v>19</v>
      </c>
    </row>
    <row r="10130" spans="1:1" x14ac:dyDescent="0.2">
      <c r="A10130">
        <v>25</v>
      </c>
    </row>
    <row r="10131" spans="1:1" x14ac:dyDescent="0.2">
      <c r="A10131">
        <v>48</v>
      </c>
    </row>
    <row r="10132" spans="1:1" x14ac:dyDescent="0.2">
      <c r="A10132">
        <v>21</v>
      </c>
    </row>
    <row r="10133" spans="1:1" x14ac:dyDescent="0.2">
      <c r="A10133">
        <v>31</v>
      </c>
    </row>
    <row r="10134" spans="1:1" x14ac:dyDescent="0.2">
      <c r="A10134">
        <v>35</v>
      </c>
    </row>
    <row r="10135" spans="1:1" x14ac:dyDescent="0.2">
      <c r="A10135">
        <v>25</v>
      </c>
    </row>
    <row r="10136" spans="1:1" x14ac:dyDescent="0.2">
      <c r="A10136">
        <v>29</v>
      </c>
    </row>
    <row r="10137" spans="1:1" x14ac:dyDescent="0.2">
      <c r="A10137">
        <v>34</v>
      </c>
    </row>
    <row r="10138" spans="1:1" x14ac:dyDescent="0.2">
      <c r="A10138">
        <v>32</v>
      </c>
    </row>
    <row r="10139" spans="1:1" x14ac:dyDescent="0.2">
      <c r="A10139">
        <v>33</v>
      </c>
    </row>
    <row r="10140" spans="1:1" x14ac:dyDescent="0.2">
      <c r="A10140">
        <v>31</v>
      </c>
    </row>
    <row r="10141" spans="1:1" x14ac:dyDescent="0.2">
      <c r="A10141">
        <v>49</v>
      </c>
    </row>
    <row r="10142" spans="1:1" x14ac:dyDescent="0.2">
      <c r="A10142">
        <v>29</v>
      </c>
    </row>
    <row r="10143" spans="1:1" x14ac:dyDescent="0.2">
      <c r="A10143">
        <v>25</v>
      </c>
    </row>
    <row r="10144" spans="1:1" x14ac:dyDescent="0.2">
      <c r="A10144">
        <v>26</v>
      </c>
    </row>
    <row r="10145" spans="1:1" x14ac:dyDescent="0.2">
      <c r="A10145">
        <v>71</v>
      </c>
    </row>
    <row r="10146" spans="1:1" x14ac:dyDescent="0.2">
      <c r="A10146">
        <v>44</v>
      </c>
    </row>
    <row r="10147" spans="1:1" x14ac:dyDescent="0.2">
      <c r="A10147">
        <v>51</v>
      </c>
    </row>
    <row r="10148" spans="1:1" x14ac:dyDescent="0.2">
      <c r="A10148">
        <v>58</v>
      </c>
    </row>
    <row r="10149" spans="1:1" x14ac:dyDescent="0.2">
      <c r="A10149">
        <v>31</v>
      </c>
    </row>
    <row r="10150" spans="1:1" x14ac:dyDescent="0.2">
      <c r="A10150">
        <v>26</v>
      </c>
    </row>
    <row r="10151" spans="1:1" x14ac:dyDescent="0.2">
      <c r="A10151">
        <v>28</v>
      </c>
    </row>
    <row r="10152" spans="1:1" x14ac:dyDescent="0.2">
      <c r="A10152">
        <v>47</v>
      </c>
    </row>
    <row r="10153" spans="1:1" x14ac:dyDescent="0.2">
      <c r="A10153">
        <v>40</v>
      </c>
    </row>
    <row r="10154" spans="1:1" x14ac:dyDescent="0.2">
      <c r="A10154">
        <v>55</v>
      </c>
    </row>
    <row r="10155" spans="1:1" x14ac:dyDescent="0.2">
      <c r="A10155">
        <v>19</v>
      </c>
    </row>
    <row r="10156" spans="1:1" x14ac:dyDescent="0.2">
      <c r="A10156">
        <v>20</v>
      </c>
    </row>
    <row r="10157" spans="1:1" x14ac:dyDescent="0.2">
      <c r="A10157">
        <v>25</v>
      </c>
    </row>
    <row r="10158" spans="1:1" x14ac:dyDescent="0.2">
      <c r="A10158">
        <v>27</v>
      </c>
    </row>
    <row r="10159" spans="1:1" x14ac:dyDescent="0.2">
      <c r="A10159">
        <v>24</v>
      </c>
    </row>
    <row r="10160" spans="1:1" x14ac:dyDescent="0.2">
      <c r="A10160">
        <v>49</v>
      </c>
    </row>
    <row r="10161" spans="1:1" x14ac:dyDescent="0.2">
      <c r="A10161">
        <v>28</v>
      </c>
    </row>
    <row r="10162" spans="1:1" x14ac:dyDescent="0.2">
      <c r="A10162">
        <v>40</v>
      </c>
    </row>
    <row r="10163" spans="1:1" x14ac:dyDescent="0.2">
      <c r="A10163">
        <v>25</v>
      </c>
    </row>
    <row r="10164" spans="1:1" x14ac:dyDescent="0.2">
      <c r="A10164">
        <v>22</v>
      </c>
    </row>
    <row r="10165" spans="1:1" x14ac:dyDescent="0.2">
      <c r="A10165">
        <v>25</v>
      </c>
    </row>
    <row r="10166" spans="1:1" x14ac:dyDescent="0.2">
      <c r="A10166">
        <v>28</v>
      </c>
    </row>
    <row r="10167" spans="1:1" x14ac:dyDescent="0.2">
      <c r="A10167">
        <v>51</v>
      </c>
    </row>
    <row r="10168" spans="1:1" x14ac:dyDescent="0.2">
      <c r="A10168">
        <v>24</v>
      </c>
    </row>
    <row r="10169" spans="1:1" x14ac:dyDescent="0.2">
      <c r="A10169">
        <v>49</v>
      </c>
    </row>
    <row r="10170" spans="1:1" x14ac:dyDescent="0.2">
      <c r="A10170">
        <v>33</v>
      </c>
    </row>
    <row r="10171" spans="1:1" x14ac:dyDescent="0.2">
      <c r="A10171">
        <v>47</v>
      </c>
    </row>
    <row r="10172" spans="1:1" x14ac:dyDescent="0.2">
      <c r="A10172">
        <v>34</v>
      </c>
    </row>
    <row r="10173" spans="1:1" x14ac:dyDescent="0.2">
      <c r="A10173">
        <v>25</v>
      </c>
    </row>
    <row r="10174" spans="1:1" x14ac:dyDescent="0.2">
      <c r="A10174">
        <v>30</v>
      </c>
    </row>
    <row r="10175" spans="1:1" x14ac:dyDescent="0.2">
      <c r="A10175">
        <v>44</v>
      </c>
    </row>
    <row r="10176" spans="1:1" x14ac:dyDescent="0.2">
      <c r="A10176">
        <v>52</v>
      </c>
    </row>
    <row r="10177" spans="1:1" x14ac:dyDescent="0.2">
      <c r="A10177">
        <v>41</v>
      </c>
    </row>
    <row r="10178" spans="1:1" x14ac:dyDescent="0.2">
      <c r="A10178">
        <v>41</v>
      </c>
    </row>
    <row r="10179" spans="1:1" x14ac:dyDescent="0.2">
      <c r="A10179">
        <v>46</v>
      </c>
    </row>
    <row r="10180" spans="1:1" x14ac:dyDescent="0.2">
      <c r="A10180">
        <v>57</v>
      </c>
    </row>
    <row r="10181" spans="1:1" x14ac:dyDescent="0.2">
      <c r="A10181">
        <v>44</v>
      </c>
    </row>
    <row r="10182" spans="1:1" x14ac:dyDescent="0.2">
      <c r="A10182">
        <v>32</v>
      </c>
    </row>
    <row r="10183" spans="1:1" x14ac:dyDescent="0.2">
      <c r="A10183">
        <v>27</v>
      </c>
    </row>
    <row r="10184" spans="1:1" x14ac:dyDescent="0.2">
      <c r="A10184">
        <v>36</v>
      </c>
    </row>
    <row r="10185" spans="1:1" x14ac:dyDescent="0.2">
      <c r="A10185">
        <v>30</v>
      </c>
    </row>
    <row r="10186" spans="1:1" x14ac:dyDescent="0.2">
      <c r="A10186">
        <v>28</v>
      </c>
    </row>
    <row r="10187" spans="1:1" x14ac:dyDescent="0.2">
      <c r="A10187">
        <v>44</v>
      </c>
    </row>
    <row r="10188" spans="1:1" x14ac:dyDescent="0.2">
      <c r="A10188">
        <v>48</v>
      </c>
    </row>
    <row r="10189" spans="1:1" x14ac:dyDescent="0.2">
      <c r="A10189">
        <v>31</v>
      </c>
    </row>
    <row r="10190" spans="1:1" x14ac:dyDescent="0.2">
      <c r="A10190">
        <v>29</v>
      </c>
    </row>
    <row r="10191" spans="1:1" x14ac:dyDescent="0.2">
      <c r="A10191">
        <v>26</v>
      </c>
    </row>
    <row r="10192" spans="1:1" x14ac:dyDescent="0.2">
      <c r="A10192">
        <v>37</v>
      </c>
    </row>
    <row r="10193" spans="1:1" x14ac:dyDescent="0.2">
      <c r="A10193">
        <v>27</v>
      </c>
    </row>
    <row r="10194" spans="1:1" x14ac:dyDescent="0.2">
      <c r="A10194">
        <v>21</v>
      </c>
    </row>
    <row r="10195" spans="1:1" x14ac:dyDescent="0.2">
      <c r="A10195">
        <v>23</v>
      </c>
    </row>
    <row r="10196" spans="1:1" x14ac:dyDescent="0.2">
      <c r="A10196">
        <v>27</v>
      </c>
    </row>
    <row r="10197" spans="1:1" x14ac:dyDescent="0.2">
      <c r="A10197">
        <v>25</v>
      </c>
    </row>
    <row r="10198" spans="1:1" x14ac:dyDescent="0.2">
      <c r="A10198">
        <v>49</v>
      </c>
    </row>
    <row r="10199" spans="1:1" x14ac:dyDescent="0.2">
      <c r="A10199">
        <v>35</v>
      </c>
    </row>
    <row r="10200" spans="1:1" x14ac:dyDescent="0.2">
      <c r="A10200">
        <v>57</v>
      </c>
    </row>
    <row r="10201" spans="1:1" x14ac:dyDescent="0.2">
      <c r="A10201">
        <v>45</v>
      </c>
    </row>
    <row r="10202" spans="1:1" x14ac:dyDescent="0.2">
      <c r="A10202">
        <v>35</v>
      </c>
    </row>
    <row r="10203" spans="1:1" x14ac:dyDescent="0.2">
      <c r="A10203">
        <v>25</v>
      </c>
    </row>
    <row r="10204" spans="1:1" x14ac:dyDescent="0.2">
      <c r="A10204">
        <v>26</v>
      </c>
    </row>
    <row r="10205" spans="1:1" x14ac:dyDescent="0.2">
      <c r="A10205">
        <v>52</v>
      </c>
    </row>
    <row r="10206" spans="1:1" x14ac:dyDescent="0.2">
      <c r="A10206">
        <v>32</v>
      </c>
    </row>
    <row r="10207" spans="1:1" x14ac:dyDescent="0.2">
      <c r="A10207">
        <v>21</v>
      </c>
    </row>
    <row r="10208" spans="1:1" x14ac:dyDescent="0.2">
      <c r="A10208">
        <v>35</v>
      </c>
    </row>
    <row r="10209" spans="1:1" x14ac:dyDescent="0.2">
      <c r="A10209">
        <v>33</v>
      </c>
    </row>
    <row r="10210" spans="1:1" x14ac:dyDescent="0.2">
      <c r="A10210">
        <v>38</v>
      </c>
    </row>
    <row r="10211" spans="1:1" x14ac:dyDescent="0.2">
      <c r="A10211">
        <v>32</v>
      </c>
    </row>
    <row r="10212" spans="1:1" x14ac:dyDescent="0.2">
      <c r="A10212">
        <v>23</v>
      </c>
    </row>
    <row r="10213" spans="1:1" x14ac:dyDescent="0.2">
      <c r="A10213">
        <v>67</v>
      </c>
    </row>
    <row r="10214" spans="1:1" x14ac:dyDescent="0.2">
      <c r="A10214">
        <v>25</v>
      </c>
    </row>
    <row r="10215" spans="1:1" x14ac:dyDescent="0.2">
      <c r="A10215">
        <v>23</v>
      </c>
    </row>
    <row r="10216" spans="1:1" x14ac:dyDescent="0.2">
      <c r="A10216">
        <v>25</v>
      </c>
    </row>
    <row r="10217" spans="1:1" x14ac:dyDescent="0.2">
      <c r="A10217">
        <v>26</v>
      </c>
    </row>
    <row r="10218" spans="1:1" x14ac:dyDescent="0.2">
      <c r="A10218">
        <v>31</v>
      </c>
    </row>
    <row r="10219" spans="1:1" x14ac:dyDescent="0.2">
      <c r="A10219">
        <v>22</v>
      </c>
    </row>
    <row r="10220" spans="1:1" x14ac:dyDescent="0.2">
      <c r="A10220">
        <v>20</v>
      </c>
    </row>
    <row r="10221" spans="1:1" x14ac:dyDescent="0.2">
      <c r="A10221">
        <v>24</v>
      </c>
    </row>
    <row r="10222" spans="1:1" x14ac:dyDescent="0.2">
      <c r="A10222">
        <v>26</v>
      </c>
    </row>
    <row r="10223" spans="1:1" x14ac:dyDescent="0.2">
      <c r="A10223">
        <v>53</v>
      </c>
    </row>
    <row r="10224" spans="1:1" x14ac:dyDescent="0.2">
      <c r="A10224">
        <v>37</v>
      </c>
    </row>
    <row r="10225" spans="1:1" x14ac:dyDescent="0.2">
      <c r="A10225">
        <v>29</v>
      </c>
    </row>
    <row r="10226" spans="1:1" x14ac:dyDescent="0.2">
      <c r="A10226">
        <v>34</v>
      </c>
    </row>
    <row r="10227" spans="1:1" x14ac:dyDescent="0.2">
      <c r="A10227">
        <v>29</v>
      </c>
    </row>
    <row r="10228" spans="1:1" x14ac:dyDescent="0.2">
      <c r="A10228">
        <v>26</v>
      </c>
    </row>
    <row r="10229" spans="1:1" x14ac:dyDescent="0.2">
      <c r="A10229">
        <v>49</v>
      </c>
    </row>
    <row r="10230" spans="1:1" x14ac:dyDescent="0.2">
      <c r="A10230">
        <v>31</v>
      </c>
    </row>
    <row r="10231" spans="1:1" x14ac:dyDescent="0.2">
      <c r="A10231">
        <v>59</v>
      </c>
    </row>
    <row r="10232" spans="1:1" x14ac:dyDescent="0.2">
      <c r="A10232">
        <v>51</v>
      </c>
    </row>
    <row r="10233" spans="1:1" x14ac:dyDescent="0.2">
      <c r="A10233">
        <v>39</v>
      </c>
    </row>
    <row r="10234" spans="1:1" x14ac:dyDescent="0.2">
      <c r="A10234">
        <v>23</v>
      </c>
    </row>
    <row r="10235" spans="1:1" x14ac:dyDescent="0.2">
      <c r="A10235">
        <v>27</v>
      </c>
    </row>
    <row r="10236" spans="1:1" x14ac:dyDescent="0.2">
      <c r="A10236">
        <v>22</v>
      </c>
    </row>
    <row r="10237" spans="1:1" x14ac:dyDescent="0.2">
      <c r="A10237">
        <v>22</v>
      </c>
    </row>
    <row r="10238" spans="1:1" x14ac:dyDescent="0.2">
      <c r="A10238">
        <v>21</v>
      </c>
    </row>
    <row r="10239" spans="1:1" x14ac:dyDescent="0.2">
      <c r="A10239">
        <v>34</v>
      </c>
    </row>
    <row r="10240" spans="1:1" x14ac:dyDescent="0.2">
      <c r="A10240">
        <v>36</v>
      </c>
    </row>
    <row r="10241" spans="1:1" x14ac:dyDescent="0.2">
      <c r="A10241">
        <v>21</v>
      </c>
    </row>
    <row r="10242" spans="1:1" x14ac:dyDescent="0.2">
      <c r="A10242">
        <v>30</v>
      </c>
    </row>
    <row r="10243" spans="1:1" x14ac:dyDescent="0.2">
      <c r="A10243">
        <v>31</v>
      </c>
    </row>
    <row r="10244" spans="1:1" x14ac:dyDescent="0.2">
      <c r="A10244">
        <v>29</v>
      </c>
    </row>
    <row r="10245" spans="1:1" x14ac:dyDescent="0.2">
      <c r="A10245">
        <v>47</v>
      </c>
    </row>
    <row r="10246" spans="1:1" x14ac:dyDescent="0.2">
      <c r="A10246">
        <v>55</v>
      </c>
    </row>
    <row r="10247" spans="1:1" x14ac:dyDescent="0.2">
      <c r="A10247">
        <v>19</v>
      </c>
    </row>
    <row r="10248" spans="1:1" x14ac:dyDescent="0.2">
      <c r="A10248">
        <v>20</v>
      </c>
    </row>
    <row r="10249" spans="1:1" x14ac:dyDescent="0.2">
      <c r="A10249">
        <v>71</v>
      </c>
    </row>
    <row r="10250" spans="1:1" x14ac:dyDescent="0.2">
      <c r="A10250">
        <v>75</v>
      </c>
    </row>
    <row r="10251" spans="1:1" x14ac:dyDescent="0.2">
      <c r="A10251">
        <v>25</v>
      </c>
    </row>
    <row r="10252" spans="1:1" x14ac:dyDescent="0.2">
      <c r="A10252">
        <v>26</v>
      </c>
    </row>
    <row r="10253" spans="1:1" x14ac:dyDescent="0.2">
      <c r="A10253">
        <v>24</v>
      </c>
    </row>
    <row r="10254" spans="1:1" x14ac:dyDescent="0.2">
      <c r="A10254">
        <v>43</v>
      </c>
    </row>
    <row r="10255" spans="1:1" x14ac:dyDescent="0.2">
      <c r="A10255">
        <v>27</v>
      </c>
    </row>
    <row r="10256" spans="1:1" x14ac:dyDescent="0.2">
      <c r="A10256">
        <v>20</v>
      </c>
    </row>
    <row r="10257" spans="1:1" x14ac:dyDescent="0.2">
      <c r="A10257">
        <v>28</v>
      </c>
    </row>
    <row r="10258" spans="1:1" x14ac:dyDescent="0.2">
      <c r="A10258">
        <v>33</v>
      </c>
    </row>
    <row r="10259" spans="1:1" x14ac:dyDescent="0.2">
      <c r="A10259">
        <v>54</v>
      </c>
    </row>
    <row r="10260" spans="1:1" x14ac:dyDescent="0.2">
      <c r="A10260">
        <v>57</v>
      </c>
    </row>
    <row r="10261" spans="1:1" x14ac:dyDescent="0.2">
      <c r="A10261">
        <v>54</v>
      </c>
    </row>
    <row r="10262" spans="1:1" x14ac:dyDescent="0.2">
      <c r="A10262">
        <v>30</v>
      </c>
    </row>
    <row r="10263" spans="1:1" x14ac:dyDescent="0.2">
      <c r="A10263">
        <v>27</v>
      </c>
    </row>
    <row r="10264" spans="1:1" x14ac:dyDescent="0.2">
      <c r="A10264">
        <v>23</v>
      </c>
    </row>
    <row r="10265" spans="1:1" x14ac:dyDescent="0.2">
      <c r="A10265">
        <v>39</v>
      </c>
    </row>
    <row r="10266" spans="1:1" x14ac:dyDescent="0.2">
      <c r="A10266">
        <v>40</v>
      </c>
    </row>
    <row r="10267" spans="1:1" x14ac:dyDescent="0.2">
      <c r="A10267">
        <v>21</v>
      </c>
    </row>
    <row r="10268" spans="1:1" x14ac:dyDescent="0.2">
      <c r="A10268">
        <v>31</v>
      </c>
    </row>
    <row r="10269" spans="1:1" x14ac:dyDescent="0.2">
      <c r="A10269">
        <v>22</v>
      </c>
    </row>
    <row r="10270" spans="1:1" x14ac:dyDescent="0.2">
      <c r="A10270">
        <v>29</v>
      </c>
    </row>
    <row r="10271" spans="1:1" x14ac:dyDescent="0.2">
      <c r="A10271">
        <v>29</v>
      </c>
    </row>
    <row r="10272" spans="1:1" x14ac:dyDescent="0.2">
      <c r="A10272">
        <v>33</v>
      </c>
    </row>
    <row r="10273" spans="1:1" x14ac:dyDescent="0.2">
      <c r="A10273">
        <v>22</v>
      </c>
    </row>
    <row r="10274" spans="1:1" x14ac:dyDescent="0.2">
      <c r="A10274">
        <v>28</v>
      </c>
    </row>
    <row r="10275" spans="1:1" x14ac:dyDescent="0.2">
      <c r="A10275">
        <v>35</v>
      </c>
    </row>
    <row r="10276" spans="1:1" x14ac:dyDescent="0.2">
      <c r="A10276">
        <v>28</v>
      </c>
    </row>
    <row r="10277" spans="1:1" x14ac:dyDescent="0.2">
      <c r="A10277">
        <v>29</v>
      </c>
    </row>
    <row r="10278" spans="1:1" x14ac:dyDescent="0.2">
      <c r="A10278">
        <v>30</v>
      </c>
    </row>
    <row r="10279" spans="1:1" x14ac:dyDescent="0.2">
      <c r="A10279">
        <v>20</v>
      </c>
    </row>
    <row r="10280" spans="1:1" x14ac:dyDescent="0.2">
      <c r="A10280">
        <v>44</v>
      </c>
    </row>
    <row r="10281" spans="1:1" x14ac:dyDescent="0.2">
      <c r="A10281">
        <v>27</v>
      </c>
    </row>
    <row r="10282" spans="1:1" x14ac:dyDescent="0.2">
      <c r="A10282">
        <v>63</v>
      </c>
    </row>
    <row r="10283" spans="1:1" x14ac:dyDescent="0.2">
      <c r="A10283">
        <v>53</v>
      </c>
    </row>
    <row r="10284" spans="1:1" x14ac:dyDescent="0.2">
      <c r="A10284">
        <v>27</v>
      </c>
    </row>
    <row r="10285" spans="1:1" x14ac:dyDescent="0.2">
      <c r="A10285">
        <v>28</v>
      </c>
    </row>
    <row r="10286" spans="1:1" x14ac:dyDescent="0.2">
      <c r="A10286">
        <v>37</v>
      </c>
    </row>
    <row r="10287" spans="1:1" x14ac:dyDescent="0.2">
      <c r="A10287">
        <v>27</v>
      </c>
    </row>
    <row r="10288" spans="1:1" x14ac:dyDescent="0.2">
      <c r="A10288">
        <v>59</v>
      </c>
    </row>
    <row r="10289" spans="1:1" x14ac:dyDescent="0.2">
      <c r="A10289">
        <v>34</v>
      </c>
    </row>
    <row r="10290" spans="1:1" x14ac:dyDescent="0.2">
      <c r="A10290">
        <v>36</v>
      </c>
    </row>
    <row r="10291" spans="1:1" x14ac:dyDescent="0.2">
      <c r="A10291">
        <v>31</v>
      </c>
    </row>
    <row r="10292" spans="1:1" x14ac:dyDescent="0.2">
      <c r="A10292">
        <v>47</v>
      </c>
    </row>
    <row r="10293" spans="1:1" x14ac:dyDescent="0.2">
      <c r="A10293">
        <v>21</v>
      </c>
    </row>
    <row r="10294" spans="1:1" x14ac:dyDescent="0.2">
      <c r="A10294">
        <v>23</v>
      </c>
    </row>
    <row r="10295" spans="1:1" x14ac:dyDescent="0.2">
      <c r="A10295">
        <v>19</v>
      </c>
    </row>
    <row r="10296" spans="1:1" x14ac:dyDescent="0.2">
      <c r="A10296">
        <v>55</v>
      </c>
    </row>
    <row r="10297" spans="1:1" x14ac:dyDescent="0.2">
      <c r="A10297">
        <v>40</v>
      </c>
    </row>
    <row r="10298" spans="1:1" x14ac:dyDescent="0.2">
      <c r="A10298">
        <v>28</v>
      </c>
    </row>
    <row r="10299" spans="1:1" x14ac:dyDescent="0.2">
      <c r="A10299">
        <v>30</v>
      </c>
    </row>
    <row r="10300" spans="1:1" x14ac:dyDescent="0.2">
      <c r="A10300">
        <v>41</v>
      </c>
    </row>
    <row r="10301" spans="1:1" x14ac:dyDescent="0.2">
      <c r="A10301">
        <v>56</v>
      </c>
    </row>
    <row r="10302" spans="1:1" x14ac:dyDescent="0.2">
      <c r="A10302">
        <v>23</v>
      </c>
    </row>
    <row r="10303" spans="1:1" x14ac:dyDescent="0.2">
      <c r="A10303">
        <v>61</v>
      </c>
    </row>
    <row r="10304" spans="1:1" x14ac:dyDescent="0.2">
      <c r="A10304">
        <v>22</v>
      </c>
    </row>
    <row r="10305" spans="1:1" x14ac:dyDescent="0.2">
      <c r="A10305">
        <v>39</v>
      </c>
    </row>
    <row r="10306" spans="1:1" x14ac:dyDescent="0.2">
      <c r="A10306">
        <v>20</v>
      </c>
    </row>
    <row r="10307" spans="1:1" x14ac:dyDescent="0.2">
      <c r="A10307">
        <v>49</v>
      </c>
    </row>
    <row r="10308" spans="1:1" x14ac:dyDescent="0.2">
      <c r="A10308">
        <v>31</v>
      </c>
    </row>
    <row r="10309" spans="1:1" x14ac:dyDescent="0.2">
      <c r="A10309">
        <v>47</v>
      </c>
    </row>
    <row r="10310" spans="1:1" x14ac:dyDescent="0.2">
      <c r="A10310">
        <v>50</v>
      </c>
    </row>
    <row r="10311" spans="1:1" x14ac:dyDescent="0.2">
      <c r="A10311">
        <v>51</v>
      </c>
    </row>
    <row r="10312" spans="1:1" x14ac:dyDescent="0.2">
      <c r="A10312">
        <v>27</v>
      </c>
    </row>
    <row r="10313" spans="1:1" x14ac:dyDescent="0.2">
      <c r="A10313">
        <v>31</v>
      </c>
    </row>
    <row r="10314" spans="1:1" x14ac:dyDescent="0.2">
      <c r="A10314">
        <v>32</v>
      </c>
    </row>
    <row r="10315" spans="1:1" x14ac:dyDescent="0.2">
      <c r="A10315">
        <v>26</v>
      </c>
    </row>
    <row r="10316" spans="1:1" x14ac:dyDescent="0.2">
      <c r="A10316">
        <v>44</v>
      </c>
    </row>
    <row r="10317" spans="1:1" x14ac:dyDescent="0.2">
      <c r="A10317">
        <v>56</v>
      </c>
    </row>
    <row r="10318" spans="1:1" x14ac:dyDescent="0.2">
      <c r="A10318">
        <v>62</v>
      </c>
    </row>
    <row r="10319" spans="1:1" x14ac:dyDescent="0.2">
      <c r="A10319">
        <v>42</v>
      </c>
    </row>
    <row r="10320" spans="1:1" x14ac:dyDescent="0.2">
      <c r="A10320">
        <v>43</v>
      </c>
    </row>
    <row r="10321" spans="1:1" x14ac:dyDescent="0.2">
      <c r="A10321">
        <v>27</v>
      </c>
    </row>
    <row r="10322" spans="1:1" x14ac:dyDescent="0.2">
      <c r="A10322">
        <v>27</v>
      </c>
    </row>
    <row r="10323" spans="1:1" x14ac:dyDescent="0.2">
      <c r="A10323">
        <v>28</v>
      </c>
    </row>
    <row r="10324" spans="1:1" x14ac:dyDescent="0.2">
      <c r="A10324">
        <v>31</v>
      </c>
    </row>
    <row r="10325" spans="1:1" x14ac:dyDescent="0.2">
      <c r="A10325">
        <v>24</v>
      </c>
    </row>
    <row r="10326" spans="1:1" x14ac:dyDescent="0.2">
      <c r="A10326">
        <v>34</v>
      </c>
    </row>
    <row r="10327" spans="1:1" x14ac:dyDescent="0.2">
      <c r="A10327">
        <v>41</v>
      </c>
    </row>
    <row r="10328" spans="1:1" x14ac:dyDescent="0.2">
      <c r="A10328">
        <v>23</v>
      </c>
    </row>
    <row r="10329" spans="1:1" x14ac:dyDescent="0.2">
      <c r="A10329">
        <v>25</v>
      </c>
    </row>
    <row r="10330" spans="1:1" x14ac:dyDescent="0.2">
      <c r="A10330">
        <v>53</v>
      </c>
    </row>
    <row r="10331" spans="1:1" x14ac:dyDescent="0.2">
      <c r="A10331">
        <v>67</v>
      </c>
    </row>
    <row r="10332" spans="1:1" x14ac:dyDescent="0.2">
      <c r="A10332">
        <v>34</v>
      </c>
    </row>
    <row r="10333" spans="1:1" x14ac:dyDescent="0.2">
      <c r="A10333">
        <v>38</v>
      </c>
    </row>
    <row r="10334" spans="1:1" x14ac:dyDescent="0.2">
      <c r="A10334">
        <v>40</v>
      </c>
    </row>
    <row r="10335" spans="1:1" x14ac:dyDescent="0.2">
      <c r="A10335">
        <v>20</v>
      </c>
    </row>
    <row r="10336" spans="1:1" x14ac:dyDescent="0.2">
      <c r="A10336">
        <v>45</v>
      </c>
    </row>
    <row r="10337" spans="1:1" x14ac:dyDescent="0.2">
      <c r="A10337">
        <v>29</v>
      </c>
    </row>
    <row r="10338" spans="1:1" x14ac:dyDescent="0.2">
      <c r="A10338">
        <v>32</v>
      </c>
    </row>
    <row r="10339" spans="1:1" x14ac:dyDescent="0.2">
      <c r="A10339">
        <v>34</v>
      </c>
    </row>
    <row r="10340" spans="1:1" x14ac:dyDescent="0.2">
      <c r="A10340">
        <v>23</v>
      </c>
    </row>
    <row r="10341" spans="1:1" x14ac:dyDescent="0.2">
      <c r="A10341">
        <v>24</v>
      </c>
    </row>
    <row r="10342" spans="1:1" x14ac:dyDescent="0.2">
      <c r="A10342">
        <v>29</v>
      </c>
    </row>
    <row r="10343" spans="1:1" x14ac:dyDescent="0.2">
      <c r="A10343">
        <v>32</v>
      </c>
    </row>
    <row r="10344" spans="1:1" x14ac:dyDescent="0.2">
      <c r="A10344">
        <v>39</v>
      </c>
    </row>
    <row r="10345" spans="1:1" x14ac:dyDescent="0.2">
      <c r="A10345">
        <v>29</v>
      </c>
    </row>
    <row r="10346" spans="1:1" x14ac:dyDescent="0.2">
      <c r="A10346">
        <v>46</v>
      </c>
    </row>
    <row r="10347" spans="1:1" x14ac:dyDescent="0.2">
      <c r="A10347">
        <v>31</v>
      </c>
    </row>
    <row r="10348" spans="1:1" x14ac:dyDescent="0.2">
      <c r="A10348">
        <v>24</v>
      </c>
    </row>
    <row r="10349" spans="1:1" x14ac:dyDescent="0.2">
      <c r="A10349">
        <v>24</v>
      </c>
    </row>
    <row r="10350" spans="1:1" x14ac:dyDescent="0.2">
      <c r="A10350">
        <v>28</v>
      </c>
    </row>
    <row r="10351" spans="1:1" x14ac:dyDescent="0.2">
      <c r="A10351">
        <v>34</v>
      </c>
    </row>
    <row r="10352" spans="1:1" x14ac:dyDescent="0.2">
      <c r="A10352">
        <v>25</v>
      </c>
    </row>
    <row r="10353" spans="1:1" x14ac:dyDescent="0.2">
      <c r="A10353">
        <v>29</v>
      </c>
    </row>
    <row r="10354" spans="1:1" x14ac:dyDescent="0.2">
      <c r="A10354">
        <v>38</v>
      </c>
    </row>
    <row r="10355" spans="1:1" x14ac:dyDescent="0.2">
      <c r="A10355">
        <v>24</v>
      </c>
    </row>
    <row r="10356" spans="1:1" x14ac:dyDescent="0.2">
      <c r="A10356">
        <v>29</v>
      </c>
    </row>
    <row r="10357" spans="1:1" x14ac:dyDescent="0.2">
      <c r="A10357">
        <v>28</v>
      </c>
    </row>
    <row r="10358" spans="1:1" x14ac:dyDescent="0.2">
      <c r="A10358">
        <v>36</v>
      </c>
    </row>
    <row r="10359" spans="1:1" x14ac:dyDescent="0.2">
      <c r="A10359">
        <v>48</v>
      </c>
    </row>
    <row r="10360" spans="1:1" x14ac:dyDescent="0.2">
      <c r="A10360">
        <v>25</v>
      </c>
    </row>
    <row r="10361" spans="1:1" x14ac:dyDescent="0.2">
      <c r="A10361">
        <v>29</v>
      </c>
    </row>
    <row r="10362" spans="1:1" x14ac:dyDescent="0.2">
      <c r="A10362">
        <v>26</v>
      </c>
    </row>
    <row r="10363" spans="1:1" x14ac:dyDescent="0.2">
      <c r="A10363">
        <v>48</v>
      </c>
    </row>
    <row r="10364" spans="1:1" x14ac:dyDescent="0.2">
      <c r="A10364">
        <v>23</v>
      </c>
    </row>
    <row r="10365" spans="1:1" x14ac:dyDescent="0.2">
      <c r="A10365">
        <v>20</v>
      </c>
    </row>
    <row r="10366" spans="1:1" x14ac:dyDescent="0.2">
      <c r="A10366">
        <v>30</v>
      </c>
    </row>
    <row r="10367" spans="1:1" x14ac:dyDescent="0.2">
      <c r="A10367">
        <v>51</v>
      </c>
    </row>
    <row r="10368" spans="1:1" x14ac:dyDescent="0.2">
      <c r="A10368">
        <v>32</v>
      </c>
    </row>
    <row r="10369" spans="1:1" x14ac:dyDescent="0.2">
      <c r="A10369">
        <v>43</v>
      </c>
    </row>
    <row r="10370" spans="1:1" x14ac:dyDescent="0.2">
      <c r="A10370">
        <v>29</v>
      </c>
    </row>
    <row r="10371" spans="1:1" x14ac:dyDescent="0.2">
      <c r="A10371">
        <v>26</v>
      </c>
    </row>
    <row r="10372" spans="1:1" x14ac:dyDescent="0.2">
      <c r="A10372">
        <v>45</v>
      </c>
    </row>
    <row r="10373" spans="1:1" x14ac:dyDescent="0.2">
      <c r="A10373">
        <v>35</v>
      </c>
    </row>
    <row r="10374" spans="1:1" x14ac:dyDescent="0.2">
      <c r="A10374">
        <v>22</v>
      </c>
    </row>
    <row r="10375" spans="1:1" x14ac:dyDescent="0.2">
      <c r="A10375">
        <v>21</v>
      </c>
    </row>
    <row r="10376" spans="1:1" x14ac:dyDescent="0.2">
      <c r="A10376">
        <v>23</v>
      </c>
    </row>
    <row r="10377" spans="1:1" x14ac:dyDescent="0.2">
      <c r="A10377">
        <v>46</v>
      </c>
    </row>
    <row r="10378" spans="1:1" x14ac:dyDescent="0.2">
      <c r="A10378">
        <v>41</v>
      </c>
    </row>
    <row r="10379" spans="1:1" x14ac:dyDescent="0.2">
      <c r="A10379">
        <v>22</v>
      </c>
    </row>
    <row r="10380" spans="1:1" x14ac:dyDescent="0.2">
      <c r="A10380">
        <v>27</v>
      </c>
    </row>
    <row r="10381" spans="1:1" x14ac:dyDescent="0.2">
      <c r="A10381">
        <v>38</v>
      </c>
    </row>
    <row r="10382" spans="1:1" x14ac:dyDescent="0.2">
      <c r="A10382">
        <v>24</v>
      </c>
    </row>
    <row r="10383" spans="1:1" x14ac:dyDescent="0.2">
      <c r="A10383">
        <v>21</v>
      </c>
    </row>
    <row r="10384" spans="1:1" x14ac:dyDescent="0.2">
      <c r="A10384">
        <v>27</v>
      </c>
    </row>
    <row r="10385" spans="1:1" x14ac:dyDescent="0.2">
      <c r="A10385">
        <v>30</v>
      </c>
    </row>
    <row r="10386" spans="1:1" x14ac:dyDescent="0.2">
      <c r="A10386">
        <v>21</v>
      </c>
    </row>
    <row r="10387" spans="1:1" x14ac:dyDescent="0.2">
      <c r="A10387">
        <v>22</v>
      </c>
    </row>
    <row r="10388" spans="1:1" x14ac:dyDescent="0.2">
      <c r="A10388">
        <v>43</v>
      </c>
    </row>
    <row r="10389" spans="1:1" x14ac:dyDescent="0.2">
      <c r="A10389">
        <v>26</v>
      </c>
    </row>
    <row r="10390" spans="1:1" x14ac:dyDescent="0.2">
      <c r="A10390">
        <v>26</v>
      </c>
    </row>
    <row r="10391" spans="1:1" x14ac:dyDescent="0.2">
      <c r="A10391">
        <v>29</v>
      </c>
    </row>
    <row r="10392" spans="1:1" x14ac:dyDescent="0.2">
      <c r="A10392">
        <v>54</v>
      </c>
    </row>
    <row r="10393" spans="1:1" x14ac:dyDescent="0.2">
      <c r="A10393">
        <v>26</v>
      </c>
    </row>
    <row r="10394" spans="1:1" x14ac:dyDescent="0.2">
      <c r="A10394">
        <v>42</v>
      </c>
    </row>
    <row r="10395" spans="1:1" x14ac:dyDescent="0.2">
      <c r="A10395">
        <v>30</v>
      </c>
    </row>
    <row r="10396" spans="1:1" x14ac:dyDescent="0.2">
      <c r="A10396">
        <v>58</v>
      </c>
    </row>
    <row r="10397" spans="1:1" x14ac:dyDescent="0.2">
      <c r="A10397">
        <v>22</v>
      </c>
    </row>
    <row r="10398" spans="1:1" x14ac:dyDescent="0.2">
      <c r="A10398">
        <v>25</v>
      </c>
    </row>
    <row r="10399" spans="1:1" x14ac:dyDescent="0.2">
      <c r="A10399">
        <v>32</v>
      </c>
    </row>
    <row r="10400" spans="1:1" x14ac:dyDescent="0.2">
      <c r="A10400">
        <v>34</v>
      </c>
    </row>
    <row r="10401" spans="1:1" x14ac:dyDescent="0.2">
      <c r="A10401">
        <v>23</v>
      </c>
    </row>
    <row r="10402" spans="1:1" x14ac:dyDescent="0.2">
      <c r="A10402">
        <v>47</v>
      </c>
    </row>
    <row r="10403" spans="1:1" x14ac:dyDescent="0.2">
      <c r="A10403">
        <v>55</v>
      </c>
    </row>
    <row r="10404" spans="1:1" x14ac:dyDescent="0.2">
      <c r="A10404">
        <v>30</v>
      </c>
    </row>
    <row r="10405" spans="1:1" x14ac:dyDescent="0.2">
      <c r="A10405">
        <v>30</v>
      </c>
    </row>
    <row r="10406" spans="1:1" x14ac:dyDescent="0.2">
      <c r="A10406">
        <v>33</v>
      </c>
    </row>
    <row r="10407" spans="1:1" x14ac:dyDescent="0.2">
      <c r="A10407">
        <v>43</v>
      </c>
    </row>
    <row r="10408" spans="1:1" x14ac:dyDescent="0.2">
      <c r="A10408">
        <v>45</v>
      </c>
    </row>
    <row r="10409" spans="1:1" x14ac:dyDescent="0.2">
      <c r="A10409">
        <v>30</v>
      </c>
    </row>
    <row r="10410" spans="1:1" x14ac:dyDescent="0.2">
      <c r="A10410">
        <v>41</v>
      </c>
    </row>
    <row r="10411" spans="1:1" x14ac:dyDescent="0.2">
      <c r="A10411">
        <v>61</v>
      </c>
    </row>
    <row r="10412" spans="1:1" x14ac:dyDescent="0.2">
      <c r="A10412">
        <v>63</v>
      </c>
    </row>
    <row r="10413" spans="1:1" x14ac:dyDescent="0.2">
      <c r="A10413">
        <v>49</v>
      </c>
    </row>
    <row r="10414" spans="1:1" x14ac:dyDescent="0.2">
      <c r="A10414">
        <v>49</v>
      </c>
    </row>
    <row r="10415" spans="1:1" x14ac:dyDescent="0.2">
      <c r="A10415">
        <v>49</v>
      </c>
    </row>
    <row r="10416" spans="1:1" x14ac:dyDescent="0.2">
      <c r="A10416">
        <v>42</v>
      </c>
    </row>
    <row r="10417" spans="1:1" x14ac:dyDescent="0.2">
      <c r="A10417">
        <v>24</v>
      </c>
    </row>
    <row r="10418" spans="1:1" x14ac:dyDescent="0.2">
      <c r="A10418">
        <v>51</v>
      </c>
    </row>
    <row r="10419" spans="1:1" x14ac:dyDescent="0.2">
      <c r="A10419">
        <v>26</v>
      </c>
    </row>
    <row r="10420" spans="1:1" x14ac:dyDescent="0.2">
      <c r="A10420">
        <v>32</v>
      </c>
    </row>
    <row r="10421" spans="1:1" x14ac:dyDescent="0.2">
      <c r="A10421">
        <v>28</v>
      </c>
    </row>
    <row r="10422" spans="1:1" x14ac:dyDescent="0.2">
      <c r="A10422">
        <v>49</v>
      </c>
    </row>
    <row r="10423" spans="1:1" x14ac:dyDescent="0.2">
      <c r="A10423">
        <v>26</v>
      </c>
    </row>
    <row r="10424" spans="1:1" x14ac:dyDescent="0.2">
      <c r="A10424">
        <v>28</v>
      </c>
    </row>
    <row r="10425" spans="1:1" x14ac:dyDescent="0.2">
      <c r="A10425">
        <v>49</v>
      </c>
    </row>
    <row r="10426" spans="1:1" x14ac:dyDescent="0.2">
      <c r="A10426">
        <v>33</v>
      </c>
    </row>
    <row r="10427" spans="1:1" x14ac:dyDescent="0.2">
      <c r="A10427">
        <v>47</v>
      </c>
    </row>
    <row r="10428" spans="1:1" x14ac:dyDescent="0.2">
      <c r="A10428">
        <v>56</v>
      </c>
    </row>
    <row r="10429" spans="1:1" x14ac:dyDescent="0.2">
      <c r="A10429">
        <v>53</v>
      </c>
    </row>
    <row r="10430" spans="1:1" x14ac:dyDescent="0.2">
      <c r="A10430">
        <v>27</v>
      </c>
    </row>
    <row r="10431" spans="1:1" x14ac:dyDescent="0.2">
      <c r="A10431">
        <v>34</v>
      </c>
    </row>
    <row r="10432" spans="1:1" x14ac:dyDescent="0.2">
      <c r="A10432">
        <v>41</v>
      </c>
    </row>
    <row r="10433" spans="1:1" x14ac:dyDescent="0.2">
      <c r="A10433">
        <v>45</v>
      </c>
    </row>
    <row r="10434" spans="1:1" x14ac:dyDescent="0.2">
      <c r="A10434">
        <v>52</v>
      </c>
    </row>
    <row r="10435" spans="1:1" x14ac:dyDescent="0.2">
      <c r="A10435">
        <v>47</v>
      </c>
    </row>
    <row r="10436" spans="1:1" x14ac:dyDescent="0.2">
      <c r="A10436">
        <v>61</v>
      </c>
    </row>
    <row r="10437" spans="1:1" x14ac:dyDescent="0.2">
      <c r="A10437">
        <v>21</v>
      </c>
    </row>
    <row r="10438" spans="1:1" x14ac:dyDescent="0.2">
      <c r="A10438">
        <v>27</v>
      </c>
    </row>
    <row r="10439" spans="1:1" x14ac:dyDescent="0.2">
      <c r="A10439">
        <v>27</v>
      </c>
    </row>
    <row r="10440" spans="1:1" x14ac:dyDescent="0.2">
      <c r="A10440">
        <v>21</v>
      </c>
    </row>
    <row r="10441" spans="1:1" x14ac:dyDescent="0.2">
      <c r="A10441">
        <v>31</v>
      </c>
    </row>
    <row r="10442" spans="1:1" x14ac:dyDescent="0.2">
      <c r="A10442">
        <v>42</v>
      </c>
    </row>
    <row r="10443" spans="1:1" x14ac:dyDescent="0.2">
      <c r="A10443">
        <v>25</v>
      </c>
    </row>
    <row r="10444" spans="1:1" x14ac:dyDescent="0.2">
      <c r="A10444">
        <v>45</v>
      </c>
    </row>
    <row r="10445" spans="1:1" x14ac:dyDescent="0.2">
      <c r="A10445">
        <v>30</v>
      </c>
    </row>
    <row r="10446" spans="1:1" x14ac:dyDescent="0.2">
      <c r="A10446">
        <v>43</v>
      </c>
    </row>
    <row r="10447" spans="1:1" x14ac:dyDescent="0.2">
      <c r="A10447">
        <v>23</v>
      </c>
    </row>
    <row r="10448" spans="1:1" x14ac:dyDescent="0.2">
      <c r="A10448">
        <v>52</v>
      </c>
    </row>
    <row r="10449" spans="1:1" x14ac:dyDescent="0.2">
      <c r="A10449">
        <v>48</v>
      </c>
    </row>
    <row r="10450" spans="1:1" x14ac:dyDescent="0.2">
      <c r="A10450">
        <v>51</v>
      </c>
    </row>
    <row r="10451" spans="1:1" x14ac:dyDescent="0.2">
      <c r="A10451">
        <v>30</v>
      </c>
    </row>
    <row r="10452" spans="1:1" x14ac:dyDescent="0.2">
      <c r="A10452">
        <v>29</v>
      </c>
    </row>
    <row r="10453" spans="1:1" x14ac:dyDescent="0.2">
      <c r="A10453">
        <v>44</v>
      </c>
    </row>
    <row r="10454" spans="1:1" x14ac:dyDescent="0.2">
      <c r="A10454">
        <v>28</v>
      </c>
    </row>
    <row r="10455" spans="1:1" x14ac:dyDescent="0.2">
      <c r="A10455">
        <v>34</v>
      </c>
    </row>
    <row r="10456" spans="1:1" x14ac:dyDescent="0.2">
      <c r="A10456">
        <v>25</v>
      </c>
    </row>
    <row r="10457" spans="1:1" x14ac:dyDescent="0.2">
      <c r="A10457">
        <v>28</v>
      </c>
    </row>
    <row r="10458" spans="1:1" x14ac:dyDescent="0.2">
      <c r="A10458">
        <v>28</v>
      </c>
    </row>
    <row r="10459" spans="1:1" x14ac:dyDescent="0.2">
      <c r="A10459">
        <v>28</v>
      </c>
    </row>
    <row r="10460" spans="1:1" x14ac:dyDescent="0.2">
      <c r="A10460">
        <v>44</v>
      </c>
    </row>
    <row r="10461" spans="1:1" x14ac:dyDescent="0.2">
      <c r="A10461">
        <v>37</v>
      </c>
    </row>
    <row r="10462" spans="1:1" x14ac:dyDescent="0.2">
      <c r="A10462">
        <v>37</v>
      </c>
    </row>
    <row r="10463" spans="1:1" x14ac:dyDescent="0.2">
      <c r="A10463">
        <v>34</v>
      </c>
    </row>
    <row r="10464" spans="1:1" x14ac:dyDescent="0.2">
      <c r="A10464">
        <v>23</v>
      </c>
    </row>
    <row r="10465" spans="1:1" x14ac:dyDescent="0.2">
      <c r="A10465">
        <v>71</v>
      </c>
    </row>
    <row r="10466" spans="1:1" x14ac:dyDescent="0.2">
      <c r="A10466">
        <v>34</v>
      </c>
    </row>
    <row r="10467" spans="1:1" x14ac:dyDescent="0.2">
      <c r="A10467">
        <v>33</v>
      </c>
    </row>
    <row r="10468" spans="1:1" x14ac:dyDescent="0.2">
      <c r="A10468">
        <v>45</v>
      </c>
    </row>
    <row r="10469" spans="1:1" x14ac:dyDescent="0.2">
      <c r="A10469">
        <v>33</v>
      </c>
    </row>
    <row r="10470" spans="1:1" x14ac:dyDescent="0.2">
      <c r="A10470">
        <v>29</v>
      </c>
    </row>
    <row r="10471" spans="1:1" x14ac:dyDescent="0.2">
      <c r="A10471">
        <v>43</v>
      </c>
    </row>
    <row r="10472" spans="1:1" x14ac:dyDescent="0.2">
      <c r="A10472">
        <v>52</v>
      </c>
    </row>
    <row r="10473" spans="1:1" x14ac:dyDescent="0.2">
      <c r="A10473">
        <v>40</v>
      </c>
    </row>
    <row r="10474" spans="1:1" x14ac:dyDescent="0.2">
      <c r="A10474">
        <v>35</v>
      </c>
    </row>
    <row r="10475" spans="1:1" x14ac:dyDescent="0.2">
      <c r="A10475">
        <v>47</v>
      </c>
    </row>
    <row r="10476" spans="1:1" x14ac:dyDescent="0.2">
      <c r="A10476">
        <v>31</v>
      </c>
    </row>
    <row r="10477" spans="1:1" x14ac:dyDescent="0.2">
      <c r="A10477">
        <v>26</v>
      </c>
    </row>
    <row r="10478" spans="1:1" x14ac:dyDescent="0.2">
      <c r="A10478">
        <v>31</v>
      </c>
    </row>
    <row r="10479" spans="1:1" x14ac:dyDescent="0.2">
      <c r="A10479">
        <v>30</v>
      </c>
    </row>
    <row r="10480" spans="1:1" x14ac:dyDescent="0.2">
      <c r="A10480">
        <v>36</v>
      </c>
    </row>
    <row r="10481" spans="1:1" x14ac:dyDescent="0.2">
      <c r="A10481">
        <v>52</v>
      </c>
    </row>
    <row r="10482" spans="1:1" x14ac:dyDescent="0.2">
      <c r="A10482">
        <v>35</v>
      </c>
    </row>
    <row r="10483" spans="1:1" x14ac:dyDescent="0.2">
      <c r="A10483">
        <v>42</v>
      </c>
    </row>
    <row r="10484" spans="1:1" x14ac:dyDescent="0.2">
      <c r="A10484">
        <v>21</v>
      </c>
    </row>
    <row r="10485" spans="1:1" x14ac:dyDescent="0.2">
      <c r="A10485">
        <v>29</v>
      </c>
    </row>
    <row r="10486" spans="1:1" x14ac:dyDescent="0.2">
      <c r="A10486">
        <v>34</v>
      </c>
    </row>
    <row r="10487" spans="1:1" x14ac:dyDescent="0.2">
      <c r="A10487">
        <v>54</v>
      </c>
    </row>
    <row r="10488" spans="1:1" x14ac:dyDescent="0.2">
      <c r="A10488">
        <v>58</v>
      </c>
    </row>
    <row r="10489" spans="1:1" x14ac:dyDescent="0.2">
      <c r="A10489">
        <v>45</v>
      </c>
    </row>
    <row r="10490" spans="1:1" x14ac:dyDescent="0.2">
      <c r="A10490">
        <v>22</v>
      </c>
    </row>
    <row r="10491" spans="1:1" x14ac:dyDescent="0.2">
      <c r="A10491">
        <v>27</v>
      </c>
    </row>
    <row r="10492" spans="1:1" x14ac:dyDescent="0.2">
      <c r="A10492">
        <v>29</v>
      </c>
    </row>
    <row r="10493" spans="1:1" x14ac:dyDescent="0.2">
      <c r="A10493">
        <v>25</v>
      </c>
    </row>
    <row r="10494" spans="1:1" x14ac:dyDescent="0.2">
      <c r="A10494">
        <v>62</v>
      </c>
    </row>
    <row r="10495" spans="1:1" x14ac:dyDescent="0.2">
      <c r="A10495">
        <v>23</v>
      </c>
    </row>
    <row r="10496" spans="1:1" x14ac:dyDescent="0.2">
      <c r="A10496">
        <v>26</v>
      </c>
    </row>
    <row r="10497" spans="1:1" x14ac:dyDescent="0.2">
      <c r="A10497">
        <v>34</v>
      </c>
    </row>
    <row r="10498" spans="1:1" x14ac:dyDescent="0.2">
      <c r="A10498">
        <v>22</v>
      </c>
    </row>
    <row r="10499" spans="1:1" x14ac:dyDescent="0.2">
      <c r="A10499">
        <v>65</v>
      </c>
    </row>
    <row r="10500" spans="1:1" x14ac:dyDescent="0.2">
      <c r="A10500">
        <v>28</v>
      </c>
    </row>
    <row r="10501" spans="1:1" x14ac:dyDescent="0.2">
      <c r="A10501">
        <v>31</v>
      </c>
    </row>
    <row r="10502" spans="1:1" x14ac:dyDescent="0.2">
      <c r="A10502">
        <v>32</v>
      </c>
    </row>
    <row r="10503" spans="1:1" x14ac:dyDescent="0.2">
      <c r="A10503">
        <v>31</v>
      </c>
    </row>
    <row r="10504" spans="1:1" x14ac:dyDescent="0.2">
      <c r="A10504">
        <v>32</v>
      </c>
    </row>
    <row r="10505" spans="1:1" x14ac:dyDescent="0.2">
      <c r="A10505">
        <v>24</v>
      </c>
    </row>
    <row r="10506" spans="1:1" x14ac:dyDescent="0.2">
      <c r="A10506">
        <v>21</v>
      </c>
    </row>
    <row r="10507" spans="1:1" x14ac:dyDescent="0.2">
      <c r="A10507">
        <v>27</v>
      </c>
    </row>
    <row r="10508" spans="1:1" x14ac:dyDescent="0.2">
      <c r="A10508">
        <v>33</v>
      </c>
    </row>
    <row r="10509" spans="1:1" x14ac:dyDescent="0.2">
      <c r="A10509">
        <v>21</v>
      </c>
    </row>
    <row r="10510" spans="1:1" x14ac:dyDescent="0.2">
      <c r="A10510">
        <v>25</v>
      </c>
    </row>
    <row r="10511" spans="1:1" x14ac:dyDescent="0.2">
      <c r="A10511">
        <v>39</v>
      </c>
    </row>
    <row r="10512" spans="1:1" x14ac:dyDescent="0.2">
      <c r="A10512">
        <v>29</v>
      </c>
    </row>
    <row r="10513" spans="1:1" x14ac:dyDescent="0.2">
      <c r="A10513">
        <v>27</v>
      </c>
    </row>
    <row r="10514" spans="1:1" x14ac:dyDescent="0.2">
      <c r="A10514">
        <v>42</v>
      </c>
    </row>
    <row r="10515" spans="1:1" x14ac:dyDescent="0.2">
      <c r="A10515">
        <v>21</v>
      </c>
    </row>
    <row r="10516" spans="1:1" x14ac:dyDescent="0.2">
      <c r="A10516">
        <v>38</v>
      </c>
    </row>
    <row r="10517" spans="1:1" x14ac:dyDescent="0.2">
      <c r="A10517">
        <v>35</v>
      </c>
    </row>
    <row r="10518" spans="1:1" x14ac:dyDescent="0.2">
      <c r="A10518">
        <v>44</v>
      </c>
    </row>
    <row r="10519" spans="1:1" x14ac:dyDescent="0.2">
      <c r="A10519">
        <v>27</v>
      </c>
    </row>
    <row r="10520" spans="1:1" x14ac:dyDescent="0.2">
      <c r="A10520">
        <v>36</v>
      </c>
    </row>
    <row r="10521" spans="1:1" x14ac:dyDescent="0.2">
      <c r="A10521">
        <v>24</v>
      </c>
    </row>
    <row r="10522" spans="1:1" x14ac:dyDescent="0.2">
      <c r="A10522">
        <v>53</v>
      </c>
    </row>
    <row r="10523" spans="1:1" x14ac:dyDescent="0.2">
      <c r="A10523">
        <v>67</v>
      </c>
    </row>
    <row r="10524" spans="1:1" x14ac:dyDescent="0.2">
      <c r="A10524">
        <v>29</v>
      </c>
    </row>
    <row r="10525" spans="1:1" x14ac:dyDescent="0.2">
      <c r="A10525">
        <v>27</v>
      </c>
    </row>
    <row r="10526" spans="1:1" x14ac:dyDescent="0.2">
      <c r="A10526">
        <v>39</v>
      </c>
    </row>
    <row r="10527" spans="1:1" x14ac:dyDescent="0.2">
      <c r="A10527">
        <v>42</v>
      </c>
    </row>
    <row r="10528" spans="1:1" x14ac:dyDescent="0.2">
      <c r="A10528">
        <v>37</v>
      </c>
    </row>
    <row r="10529" spans="1:1" x14ac:dyDescent="0.2">
      <c r="A10529">
        <v>41</v>
      </c>
    </row>
    <row r="10530" spans="1:1" x14ac:dyDescent="0.2">
      <c r="A10530">
        <v>29</v>
      </c>
    </row>
    <row r="10531" spans="1:1" x14ac:dyDescent="0.2">
      <c r="A10531">
        <v>25</v>
      </c>
    </row>
    <row r="10532" spans="1:1" x14ac:dyDescent="0.2">
      <c r="A10532">
        <v>40</v>
      </c>
    </row>
    <row r="10533" spans="1:1" x14ac:dyDescent="0.2">
      <c r="A10533">
        <v>37</v>
      </c>
    </row>
    <row r="10534" spans="1:1" x14ac:dyDescent="0.2">
      <c r="A10534">
        <v>42</v>
      </c>
    </row>
    <row r="10535" spans="1:1" x14ac:dyDescent="0.2">
      <c r="A10535">
        <v>53</v>
      </c>
    </row>
    <row r="10536" spans="1:1" x14ac:dyDescent="0.2">
      <c r="A10536">
        <v>27</v>
      </c>
    </row>
    <row r="10537" spans="1:1" x14ac:dyDescent="0.2">
      <c r="A10537">
        <v>26</v>
      </c>
    </row>
    <row r="10538" spans="1:1" x14ac:dyDescent="0.2">
      <c r="A10538">
        <v>27</v>
      </c>
    </row>
    <row r="10539" spans="1:1" x14ac:dyDescent="0.2">
      <c r="A10539">
        <v>23</v>
      </c>
    </row>
    <row r="10540" spans="1:1" x14ac:dyDescent="0.2">
      <c r="A10540">
        <v>32</v>
      </c>
    </row>
    <row r="10541" spans="1:1" x14ac:dyDescent="0.2">
      <c r="A10541">
        <v>31</v>
      </c>
    </row>
    <row r="10542" spans="1:1" x14ac:dyDescent="0.2">
      <c r="A10542">
        <v>20</v>
      </c>
    </row>
    <row r="10543" spans="1:1" x14ac:dyDescent="0.2">
      <c r="A10543">
        <v>26</v>
      </c>
    </row>
    <row r="10544" spans="1:1" x14ac:dyDescent="0.2">
      <c r="A10544">
        <v>51</v>
      </c>
    </row>
    <row r="10545" spans="1:1" x14ac:dyDescent="0.2">
      <c r="A10545">
        <v>67</v>
      </c>
    </row>
    <row r="10546" spans="1:1" x14ac:dyDescent="0.2">
      <c r="A10546">
        <v>27</v>
      </c>
    </row>
    <row r="10547" spans="1:1" x14ac:dyDescent="0.2">
      <c r="A10547">
        <v>26</v>
      </c>
    </row>
    <row r="10548" spans="1:1" x14ac:dyDescent="0.2">
      <c r="A10548">
        <v>55</v>
      </c>
    </row>
    <row r="10549" spans="1:1" x14ac:dyDescent="0.2">
      <c r="A10549">
        <v>51</v>
      </c>
    </row>
    <row r="10550" spans="1:1" x14ac:dyDescent="0.2">
      <c r="A10550">
        <v>31</v>
      </c>
    </row>
    <row r="10551" spans="1:1" x14ac:dyDescent="0.2">
      <c r="A10551">
        <v>28</v>
      </c>
    </row>
    <row r="10552" spans="1:1" x14ac:dyDescent="0.2">
      <c r="A10552">
        <v>32</v>
      </c>
    </row>
    <row r="10553" spans="1:1" x14ac:dyDescent="0.2">
      <c r="A10553">
        <v>51</v>
      </c>
    </row>
    <row r="10554" spans="1:1" x14ac:dyDescent="0.2">
      <c r="A10554">
        <v>28</v>
      </c>
    </row>
    <row r="10555" spans="1:1" x14ac:dyDescent="0.2">
      <c r="A10555">
        <v>22</v>
      </c>
    </row>
    <row r="10556" spans="1:1" x14ac:dyDescent="0.2">
      <c r="A10556">
        <v>26</v>
      </c>
    </row>
    <row r="10557" spans="1:1" x14ac:dyDescent="0.2">
      <c r="A10557">
        <v>27</v>
      </c>
    </row>
    <row r="10558" spans="1:1" x14ac:dyDescent="0.2">
      <c r="A10558">
        <v>32</v>
      </c>
    </row>
    <row r="10559" spans="1:1" x14ac:dyDescent="0.2">
      <c r="A10559">
        <v>36</v>
      </c>
    </row>
    <row r="10560" spans="1:1" x14ac:dyDescent="0.2">
      <c r="A10560">
        <v>27</v>
      </c>
    </row>
    <row r="10561" spans="1:1" x14ac:dyDescent="0.2">
      <c r="A10561">
        <v>41</v>
      </c>
    </row>
    <row r="10562" spans="1:1" x14ac:dyDescent="0.2">
      <c r="A10562">
        <v>24</v>
      </c>
    </row>
    <row r="10563" spans="1:1" x14ac:dyDescent="0.2">
      <c r="A10563">
        <v>24</v>
      </c>
    </row>
    <row r="10564" spans="1:1" x14ac:dyDescent="0.2">
      <c r="A10564">
        <v>61</v>
      </c>
    </row>
    <row r="10565" spans="1:1" x14ac:dyDescent="0.2">
      <c r="A10565">
        <v>33</v>
      </c>
    </row>
    <row r="10566" spans="1:1" x14ac:dyDescent="0.2">
      <c r="A10566">
        <v>53</v>
      </c>
    </row>
    <row r="10567" spans="1:1" x14ac:dyDescent="0.2">
      <c r="A10567">
        <v>47</v>
      </c>
    </row>
    <row r="10568" spans="1:1" x14ac:dyDescent="0.2">
      <c r="A10568">
        <v>29</v>
      </c>
    </row>
    <row r="10569" spans="1:1" x14ac:dyDescent="0.2">
      <c r="A10569">
        <v>34</v>
      </c>
    </row>
    <row r="10570" spans="1:1" x14ac:dyDescent="0.2">
      <c r="A10570">
        <v>31</v>
      </c>
    </row>
    <row r="10571" spans="1:1" x14ac:dyDescent="0.2">
      <c r="A10571">
        <v>45</v>
      </c>
    </row>
    <row r="10572" spans="1:1" x14ac:dyDescent="0.2">
      <c r="A10572">
        <v>21</v>
      </c>
    </row>
    <row r="10573" spans="1:1" x14ac:dyDescent="0.2">
      <c r="A10573">
        <v>28</v>
      </c>
    </row>
    <row r="10574" spans="1:1" x14ac:dyDescent="0.2">
      <c r="A10574">
        <v>23</v>
      </c>
    </row>
    <row r="10575" spans="1:1" x14ac:dyDescent="0.2">
      <c r="A10575">
        <v>41</v>
      </c>
    </row>
    <row r="10576" spans="1:1" x14ac:dyDescent="0.2">
      <c r="A10576">
        <v>31</v>
      </c>
    </row>
    <row r="10577" spans="1:1" x14ac:dyDescent="0.2">
      <c r="A10577">
        <v>39</v>
      </c>
    </row>
    <row r="10578" spans="1:1" x14ac:dyDescent="0.2">
      <c r="A10578">
        <v>59</v>
      </c>
    </row>
    <row r="10579" spans="1:1" x14ac:dyDescent="0.2">
      <c r="A10579">
        <v>32</v>
      </c>
    </row>
    <row r="10580" spans="1:1" x14ac:dyDescent="0.2">
      <c r="A10580">
        <v>40</v>
      </c>
    </row>
    <row r="10581" spans="1:1" x14ac:dyDescent="0.2">
      <c r="A10581">
        <v>22</v>
      </c>
    </row>
    <row r="10582" spans="1:1" x14ac:dyDescent="0.2">
      <c r="A10582">
        <v>21</v>
      </c>
    </row>
    <row r="10583" spans="1:1" x14ac:dyDescent="0.2">
      <c r="A10583">
        <v>24</v>
      </c>
    </row>
    <row r="10584" spans="1:1" x14ac:dyDescent="0.2">
      <c r="A10584">
        <v>32</v>
      </c>
    </row>
    <row r="10585" spans="1:1" x14ac:dyDescent="0.2">
      <c r="A10585">
        <v>25</v>
      </c>
    </row>
    <row r="10586" spans="1:1" x14ac:dyDescent="0.2">
      <c r="A10586">
        <v>25</v>
      </c>
    </row>
    <row r="10587" spans="1:1" x14ac:dyDescent="0.2">
      <c r="A10587">
        <v>47</v>
      </c>
    </row>
    <row r="10588" spans="1:1" x14ac:dyDescent="0.2">
      <c r="A10588">
        <v>29</v>
      </c>
    </row>
    <row r="10589" spans="1:1" x14ac:dyDescent="0.2">
      <c r="A10589">
        <v>25</v>
      </c>
    </row>
    <row r="10590" spans="1:1" x14ac:dyDescent="0.2">
      <c r="A10590">
        <v>21</v>
      </c>
    </row>
    <row r="10591" spans="1:1" x14ac:dyDescent="0.2">
      <c r="A10591">
        <v>29</v>
      </c>
    </row>
    <row r="10592" spans="1:1" x14ac:dyDescent="0.2">
      <c r="A10592">
        <v>40</v>
      </c>
    </row>
    <row r="10593" spans="1:1" x14ac:dyDescent="0.2">
      <c r="A10593">
        <v>33</v>
      </c>
    </row>
    <row r="10594" spans="1:1" x14ac:dyDescent="0.2">
      <c r="A10594">
        <v>31</v>
      </c>
    </row>
    <row r="10595" spans="1:1" x14ac:dyDescent="0.2">
      <c r="A10595">
        <v>32</v>
      </c>
    </row>
    <row r="10596" spans="1:1" x14ac:dyDescent="0.2">
      <c r="A10596">
        <v>39</v>
      </c>
    </row>
    <row r="10597" spans="1:1" x14ac:dyDescent="0.2">
      <c r="A10597">
        <v>22</v>
      </c>
    </row>
    <row r="10598" spans="1:1" x14ac:dyDescent="0.2">
      <c r="A10598">
        <v>30</v>
      </c>
    </row>
    <row r="10599" spans="1:1" x14ac:dyDescent="0.2">
      <c r="A10599">
        <v>25</v>
      </c>
    </row>
    <row r="10600" spans="1:1" x14ac:dyDescent="0.2">
      <c r="A10600">
        <v>30</v>
      </c>
    </row>
    <row r="10601" spans="1:1" x14ac:dyDescent="0.2">
      <c r="A10601">
        <v>38</v>
      </c>
    </row>
    <row r="10602" spans="1:1" x14ac:dyDescent="0.2">
      <c r="A10602">
        <v>36</v>
      </c>
    </row>
    <row r="10603" spans="1:1" x14ac:dyDescent="0.2">
      <c r="A10603">
        <v>35</v>
      </c>
    </row>
    <row r="10604" spans="1:1" x14ac:dyDescent="0.2">
      <c r="A10604">
        <v>51</v>
      </c>
    </row>
    <row r="10605" spans="1:1" x14ac:dyDescent="0.2">
      <c r="A10605">
        <v>22</v>
      </c>
    </row>
    <row r="10606" spans="1:1" x14ac:dyDescent="0.2">
      <c r="A10606">
        <v>42</v>
      </c>
    </row>
    <row r="10607" spans="1:1" x14ac:dyDescent="0.2">
      <c r="A10607">
        <v>25</v>
      </c>
    </row>
    <row r="10608" spans="1:1" x14ac:dyDescent="0.2">
      <c r="A10608">
        <v>21</v>
      </c>
    </row>
    <row r="10609" spans="1:1" x14ac:dyDescent="0.2">
      <c r="A10609">
        <v>25</v>
      </c>
    </row>
    <row r="10610" spans="1:1" x14ac:dyDescent="0.2">
      <c r="A10610">
        <v>22</v>
      </c>
    </row>
    <row r="10611" spans="1:1" x14ac:dyDescent="0.2">
      <c r="A10611">
        <v>20</v>
      </c>
    </row>
    <row r="10612" spans="1:1" x14ac:dyDescent="0.2">
      <c r="A10612">
        <v>54</v>
      </c>
    </row>
    <row r="10613" spans="1:1" x14ac:dyDescent="0.2">
      <c r="A10613">
        <v>42</v>
      </c>
    </row>
    <row r="10614" spans="1:1" x14ac:dyDescent="0.2">
      <c r="A10614">
        <v>47</v>
      </c>
    </row>
    <row r="10615" spans="1:1" x14ac:dyDescent="0.2">
      <c r="A10615">
        <v>27</v>
      </c>
    </row>
    <row r="10616" spans="1:1" x14ac:dyDescent="0.2">
      <c r="A10616">
        <v>24</v>
      </c>
    </row>
    <row r="10617" spans="1:1" x14ac:dyDescent="0.2">
      <c r="A10617">
        <v>28</v>
      </c>
    </row>
    <row r="10618" spans="1:1" x14ac:dyDescent="0.2">
      <c r="A10618">
        <v>45</v>
      </c>
    </row>
    <row r="10619" spans="1:1" x14ac:dyDescent="0.2">
      <c r="A10619">
        <v>32</v>
      </c>
    </row>
    <row r="10620" spans="1:1" x14ac:dyDescent="0.2">
      <c r="A10620">
        <v>22</v>
      </c>
    </row>
    <row r="10621" spans="1:1" x14ac:dyDescent="0.2">
      <c r="A10621">
        <v>34</v>
      </c>
    </row>
    <row r="10622" spans="1:1" x14ac:dyDescent="0.2">
      <c r="A10622">
        <v>23</v>
      </c>
    </row>
    <row r="10623" spans="1:1" x14ac:dyDescent="0.2">
      <c r="A10623">
        <v>44</v>
      </c>
    </row>
    <row r="10624" spans="1:1" x14ac:dyDescent="0.2">
      <c r="A10624">
        <v>59</v>
      </c>
    </row>
    <row r="10625" spans="1:1" x14ac:dyDescent="0.2">
      <c r="A10625">
        <v>28</v>
      </c>
    </row>
    <row r="10626" spans="1:1" x14ac:dyDescent="0.2">
      <c r="A10626">
        <v>23</v>
      </c>
    </row>
    <row r="10627" spans="1:1" x14ac:dyDescent="0.2">
      <c r="A10627">
        <v>46</v>
      </c>
    </row>
    <row r="10628" spans="1:1" x14ac:dyDescent="0.2">
      <c r="A10628">
        <v>33</v>
      </c>
    </row>
    <row r="10629" spans="1:1" x14ac:dyDescent="0.2">
      <c r="A10629">
        <v>30</v>
      </c>
    </row>
    <row r="10630" spans="1:1" x14ac:dyDescent="0.2">
      <c r="A10630">
        <v>40</v>
      </c>
    </row>
    <row r="10631" spans="1:1" x14ac:dyDescent="0.2">
      <c r="A10631">
        <v>39</v>
      </c>
    </row>
    <row r="10632" spans="1:1" x14ac:dyDescent="0.2">
      <c r="A10632">
        <v>54</v>
      </c>
    </row>
    <row r="10633" spans="1:1" x14ac:dyDescent="0.2">
      <c r="A10633">
        <v>60</v>
      </c>
    </row>
    <row r="10634" spans="1:1" x14ac:dyDescent="0.2">
      <c r="A10634">
        <v>40</v>
      </c>
    </row>
    <row r="10635" spans="1:1" x14ac:dyDescent="0.2">
      <c r="A10635">
        <v>22</v>
      </c>
    </row>
    <row r="10636" spans="1:1" x14ac:dyDescent="0.2">
      <c r="A10636">
        <v>44</v>
      </c>
    </row>
    <row r="10637" spans="1:1" x14ac:dyDescent="0.2">
      <c r="A10637">
        <v>21</v>
      </c>
    </row>
    <row r="10638" spans="1:1" x14ac:dyDescent="0.2">
      <c r="A10638">
        <v>43</v>
      </c>
    </row>
    <row r="10639" spans="1:1" x14ac:dyDescent="0.2">
      <c r="A10639">
        <v>36</v>
      </c>
    </row>
    <row r="10640" spans="1:1" x14ac:dyDescent="0.2">
      <c r="A10640">
        <v>47</v>
      </c>
    </row>
    <row r="10641" spans="1:1" x14ac:dyDescent="0.2">
      <c r="A10641">
        <v>27</v>
      </c>
    </row>
    <row r="10642" spans="1:1" x14ac:dyDescent="0.2">
      <c r="A10642">
        <v>22</v>
      </c>
    </row>
    <row r="10643" spans="1:1" x14ac:dyDescent="0.2">
      <c r="A10643">
        <v>30</v>
      </c>
    </row>
    <row r="10644" spans="1:1" x14ac:dyDescent="0.2">
      <c r="A10644">
        <v>22</v>
      </c>
    </row>
    <row r="10645" spans="1:1" x14ac:dyDescent="0.2">
      <c r="A10645">
        <v>31</v>
      </c>
    </row>
    <row r="10646" spans="1:1" x14ac:dyDescent="0.2">
      <c r="A10646">
        <v>31</v>
      </c>
    </row>
    <row r="10647" spans="1:1" x14ac:dyDescent="0.2">
      <c r="A10647">
        <v>32</v>
      </c>
    </row>
    <row r="10648" spans="1:1" x14ac:dyDescent="0.2">
      <c r="A10648">
        <v>50</v>
      </c>
    </row>
    <row r="10649" spans="1:1" x14ac:dyDescent="0.2">
      <c r="A10649">
        <v>27</v>
      </c>
    </row>
    <row r="10650" spans="1:1" x14ac:dyDescent="0.2">
      <c r="A10650">
        <v>21</v>
      </c>
    </row>
    <row r="10651" spans="1:1" x14ac:dyDescent="0.2">
      <c r="A10651">
        <v>22</v>
      </c>
    </row>
    <row r="10652" spans="1:1" x14ac:dyDescent="0.2">
      <c r="A10652">
        <v>23</v>
      </c>
    </row>
    <row r="10653" spans="1:1" x14ac:dyDescent="0.2">
      <c r="A10653">
        <v>33</v>
      </c>
    </row>
    <row r="10654" spans="1:1" x14ac:dyDescent="0.2">
      <c r="A10654">
        <v>64</v>
      </c>
    </row>
    <row r="10655" spans="1:1" x14ac:dyDescent="0.2">
      <c r="A10655">
        <v>31</v>
      </c>
    </row>
    <row r="10656" spans="1:1" x14ac:dyDescent="0.2">
      <c r="A10656">
        <v>42</v>
      </c>
    </row>
    <row r="10657" spans="1:1" x14ac:dyDescent="0.2">
      <c r="A10657">
        <v>20</v>
      </c>
    </row>
    <row r="10658" spans="1:1" x14ac:dyDescent="0.2">
      <c r="A10658">
        <v>26</v>
      </c>
    </row>
    <row r="10659" spans="1:1" x14ac:dyDescent="0.2">
      <c r="A10659">
        <v>20</v>
      </c>
    </row>
    <row r="10660" spans="1:1" x14ac:dyDescent="0.2">
      <c r="A10660">
        <v>30</v>
      </c>
    </row>
    <row r="10661" spans="1:1" x14ac:dyDescent="0.2">
      <c r="A10661">
        <v>23</v>
      </c>
    </row>
    <row r="10662" spans="1:1" x14ac:dyDescent="0.2">
      <c r="A10662">
        <v>38</v>
      </c>
    </row>
    <row r="10663" spans="1:1" x14ac:dyDescent="0.2">
      <c r="A10663">
        <v>56</v>
      </c>
    </row>
    <row r="10664" spans="1:1" x14ac:dyDescent="0.2">
      <c r="A10664">
        <v>50</v>
      </c>
    </row>
    <row r="10665" spans="1:1" x14ac:dyDescent="0.2">
      <c r="A10665">
        <v>23</v>
      </c>
    </row>
    <row r="10666" spans="1:1" x14ac:dyDescent="0.2">
      <c r="A10666">
        <v>60</v>
      </c>
    </row>
    <row r="10667" spans="1:1" x14ac:dyDescent="0.2">
      <c r="A10667">
        <v>46</v>
      </c>
    </row>
    <row r="10668" spans="1:1" x14ac:dyDescent="0.2">
      <c r="A10668">
        <v>29</v>
      </c>
    </row>
    <row r="10669" spans="1:1" x14ac:dyDescent="0.2">
      <c r="A10669">
        <v>31</v>
      </c>
    </row>
    <row r="10670" spans="1:1" x14ac:dyDescent="0.2">
      <c r="A10670">
        <v>56</v>
      </c>
    </row>
    <row r="10671" spans="1:1" x14ac:dyDescent="0.2">
      <c r="A10671">
        <v>45</v>
      </c>
    </row>
    <row r="10672" spans="1:1" x14ac:dyDescent="0.2">
      <c r="A10672">
        <v>26</v>
      </c>
    </row>
    <row r="10673" spans="1:1" x14ac:dyDescent="0.2">
      <c r="A10673">
        <v>47</v>
      </c>
    </row>
    <row r="10674" spans="1:1" x14ac:dyDescent="0.2">
      <c r="A10674">
        <v>29</v>
      </c>
    </row>
    <row r="10675" spans="1:1" x14ac:dyDescent="0.2">
      <c r="A10675">
        <v>32</v>
      </c>
    </row>
    <row r="10676" spans="1:1" x14ac:dyDescent="0.2">
      <c r="A10676">
        <v>27</v>
      </c>
    </row>
    <row r="10677" spans="1:1" x14ac:dyDescent="0.2">
      <c r="A10677">
        <v>23</v>
      </c>
    </row>
    <row r="10678" spans="1:1" x14ac:dyDescent="0.2">
      <c r="A10678">
        <v>29</v>
      </c>
    </row>
    <row r="10679" spans="1:1" x14ac:dyDescent="0.2">
      <c r="A10679">
        <v>33</v>
      </c>
    </row>
    <row r="10680" spans="1:1" x14ac:dyDescent="0.2">
      <c r="A10680">
        <v>76</v>
      </c>
    </row>
    <row r="10681" spans="1:1" x14ac:dyDescent="0.2">
      <c r="A10681">
        <v>22</v>
      </c>
    </row>
    <row r="10682" spans="1:1" x14ac:dyDescent="0.2">
      <c r="A10682">
        <v>26</v>
      </c>
    </row>
    <row r="10683" spans="1:1" x14ac:dyDescent="0.2">
      <c r="A10683">
        <v>33</v>
      </c>
    </row>
    <row r="10684" spans="1:1" x14ac:dyDescent="0.2">
      <c r="A10684">
        <v>43</v>
      </c>
    </row>
    <row r="10685" spans="1:1" x14ac:dyDescent="0.2">
      <c r="A10685">
        <v>63</v>
      </c>
    </row>
    <row r="10686" spans="1:1" x14ac:dyDescent="0.2">
      <c r="A10686">
        <v>28</v>
      </c>
    </row>
    <row r="10687" spans="1:1" x14ac:dyDescent="0.2">
      <c r="A10687">
        <v>36</v>
      </c>
    </row>
    <row r="10688" spans="1:1" x14ac:dyDescent="0.2">
      <c r="A10688">
        <v>22</v>
      </c>
    </row>
    <row r="10689" spans="1:1" x14ac:dyDescent="0.2">
      <c r="A10689">
        <v>43</v>
      </c>
    </row>
    <row r="10690" spans="1:1" x14ac:dyDescent="0.2">
      <c r="A10690">
        <v>32</v>
      </c>
    </row>
    <row r="10691" spans="1:1" x14ac:dyDescent="0.2">
      <c r="A10691">
        <v>24</v>
      </c>
    </row>
    <row r="10692" spans="1:1" x14ac:dyDescent="0.2">
      <c r="A10692">
        <v>44</v>
      </c>
    </row>
    <row r="10693" spans="1:1" x14ac:dyDescent="0.2">
      <c r="A10693">
        <v>33</v>
      </c>
    </row>
    <row r="10694" spans="1:1" x14ac:dyDescent="0.2">
      <c r="A10694">
        <v>53</v>
      </c>
    </row>
    <row r="10695" spans="1:1" x14ac:dyDescent="0.2">
      <c r="A10695">
        <v>46</v>
      </c>
    </row>
    <row r="10696" spans="1:1" x14ac:dyDescent="0.2">
      <c r="A10696">
        <v>31</v>
      </c>
    </row>
    <row r="10697" spans="1:1" x14ac:dyDescent="0.2">
      <c r="A10697">
        <v>19</v>
      </c>
    </row>
    <row r="10698" spans="1:1" x14ac:dyDescent="0.2">
      <c r="A10698">
        <v>49</v>
      </c>
    </row>
    <row r="10699" spans="1:1" x14ac:dyDescent="0.2">
      <c r="A10699">
        <v>24</v>
      </c>
    </row>
    <row r="10700" spans="1:1" x14ac:dyDescent="0.2">
      <c r="A10700">
        <v>57</v>
      </c>
    </row>
    <row r="10701" spans="1:1" x14ac:dyDescent="0.2">
      <c r="A10701">
        <v>36</v>
      </c>
    </row>
    <row r="10702" spans="1:1" x14ac:dyDescent="0.2">
      <c r="A10702">
        <v>49</v>
      </c>
    </row>
    <row r="10703" spans="1:1" x14ac:dyDescent="0.2">
      <c r="A10703">
        <v>38</v>
      </c>
    </row>
    <row r="10704" spans="1:1" x14ac:dyDescent="0.2">
      <c r="A10704">
        <v>43</v>
      </c>
    </row>
    <row r="10705" spans="1:1" x14ac:dyDescent="0.2">
      <c r="A10705">
        <v>43</v>
      </c>
    </row>
    <row r="10706" spans="1:1" x14ac:dyDescent="0.2">
      <c r="A10706">
        <v>69</v>
      </c>
    </row>
    <row r="10707" spans="1:1" x14ac:dyDescent="0.2">
      <c r="A10707">
        <v>42</v>
      </c>
    </row>
    <row r="10708" spans="1:1" x14ac:dyDescent="0.2">
      <c r="A10708">
        <v>32</v>
      </c>
    </row>
    <row r="10709" spans="1:1" x14ac:dyDescent="0.2">
      <c r="A10709">
        <v>26</v>
      </c>
    </row>
    <row r="10710" spans="1:1" x14ac:dyDescent="0.2">
      <c r="A10710">
        <v>74</v>
      </c>
    </row>
    <row r="10711" spans="1:1" x14ac:dyDescent="0.2">
      <c r="A10711">
        <v>20</v>
      </c>
    </row>
    <row r="10712" spans="1:1" x14ac:dyDescent="0.2">
      <c r="A10712">
        <v>26</v>
      </c>
    </row>
    <row r="10713" spans="1:1" x14ac:dyDescent="0.2">
      <c r="A10713">
        <v>24</v>
      </c>
    </row>
    <row r="10714" spans="1:1" x14ac:dyDescent="0.2">
      <c r="A10714">
        <v>24</v>
      </c>
    </row>
    <row r="10715" spans="1:1" x14ac:dyDescent="0.2">
      <c r="A10715">
        <v>55</v>
      </c>
    </row>
    <row r="10716" spans="1:1" x14ac:dyDescent="0.2">
      <c r="A10716">
        <v>37</v>
      </c>
    </row>
    <row r="10717" spans="1:1" x14ac:dyDescent="0.2">
      <c r="A10717">
        <v>28</v>
      </c>
    </row>
    <row r="10718" spans="1:1" x14ac:dyDescent="0.2">
      <c r="A10718">
        <v>25</v>
      </c>
    </row>
    <row r="10719" spans="1:1" x14ac:dyDescent="0.2">
      <c r="A10719">
        <v>22</v>
      </c>
    </row>
    <row r="10720" spans="1:1" x14ac:dyDescent="0.2">
      <c r="A10720">
        <v>33</v>
      </c>
    </row>
    <row r="10721" spans="1:1" x14ac:dyDescent="0.2">
      <c r="A10721">
        <v>22</v>
      </c>
    </row>
    <row r="10722" spans="1:1" x14ac:dyDescent="0.2">
      <c r="A10722">
        <v>50</v>
      </c>
    </row>
    <row r="10723" spans="1:1" x14ac:dyDescent="0.2">
      <c r="A10723">
        <v>36</v>
      </c>
    </row>
    <row r="10724" spans="1:1" x14ac:dyDescent="0.2">
      <c r="A10724">
        <v>28</v>
      </c>
    </row>
    <row r="10725" spans="1:1" x14ac:dyDescent="0.2">
      <c r="A10725">
        <v>27</v>
      </c>
    </row>
    <row r="10726" spans="1:1" x14ac:dyDescent="0.2">
      <c r="A10726">
        <v>41</v>
      </c>
    </row>
    <row r="10727" spans="1:1" x14ac:dyDescent="0.2">
      <c r="A10727">
        <v>25</v>
      </c>
    </row>
    <row r="10728" spans="1:1" x14ac:dyDescent="0.2">
      <c r="A10728">
        <v>58</v>
      </c>
    </row>
    <row r="10729" spans="1:1" x14ac:dyDescent="0.2">
      <c r="A10729">
        <v>35</v>
      </c>
    </row>
    <row r="10730" spans="1:1" x14ac:dyDescent="0.2">
      <c r="A10730">
        <v>33</v>
      </c>
    </row>
    <row r="10731" spans="1:1" x14ac:dyDescent="0.2">
      <c r="A10731">
        <v>36</v>
      </c>
    </row>
    <row r="10732" spans="1:1" x14ac:dyDescent="0.2">
      <c r="A10732">
        <v>21</v>
      </c>
    </row>
    <row r="10733" spans="1:1" x14ac:dyDescent="0.2">
      <c r="A10733">
        <v>51</v>
      </c>
    </row>
    <row r="10734" spans="1:1" x14ac:dyDescent="0.2">
      <c r="A10734">
        <v>28</v>
      </c>
    </row>
    <row r="10735" spans="1:1" x14ac:dyDescent="0.2">
      <c r="A10735">
        <v>27</v>
      </c>
    </row>
    <row r="10736" spans="1:1" x14ac:dyDescent="0.2">
      <c r="A10736">
        <v>63</v>
      </c>
    </row>
    <row r="10737" spans="1:1" x14ac:dyDescent="0.2">
      <c r="A10737">
        <v>24</v>
      </c>
    </row>
    <row r="10738" spans="1:1" x14ac:dyDescent="0.2">
      <c r="A10738">
        <v>69</v>
      </c>
    </row>
    <row r="10739" spans="1:1" x14ac:dyDescent="0.2">
      <c r="A10739">
        <v>33</v>
      </c>
    </row>
    <row r="10740" spans="1:1" x14ac:dyDescent="0.2">
      <c r="A10740">
        <v>33</v>
      </c>
    </row>
    <row r="10741" spans="1:1" x14ac:dyDescent="0.2">
      <c r="A10741">
        <v>35</v>
      </c>
    </row>
    <row r="10742" spans="1:1" x14ac:dyDescent="0.2">
      <c r="A10742">
        <v>31</v>
      </c>
    </row>
    <row r="10743" spans="1:1" x14ac:dyDescent="0.2">
      <c r="A10743">
        <v>33</v>
      </c>
    </row>
    <row r="10744" spans="1:1" x14ac:dyDescent="0.2">
      <c r="A10744">
        <v>41</v>
      </c>
    </row>
    <row r="10745" spans="1:1" x14ac:dyDescent="0.2">
      <c r="A10745">
        <v>39</v>
      </c>
    </row>
    <row r="10746" spans="1:1" x14ac:dyDescent="0.2">
      <c r="A10746">
        <v>30</v>
      </c>
    </row>
    <row r="10747" spans="1:1" x14ac:dyDescent="0.2">
      <c r="A10747">
        <v>31</v>
      </c>
    </row>
    <row r="10748" spans="1:1" x14ac:dyDescent="0.2">
      <c r="A10748">
        <v>44</v>
      </c>
    </row>
    <row r="10749" spans="1:1" x14ac:dyDescent="0.2">
      <c r="A10749">
        <v>44</v>
      </c>
    </row>
    <row r="10750" spans="1:1" x14ac:dyDescent="0.2">
      <c r="A10750">
        <v>29</v>
      </c>
    </row>
    <row r="10751" spans="1:1" x14ac:dyDescent="0.2">
      <c r="A10751">
        <v>52</v>
      </c>
    </row>
    <row r="10752" spans="1:1" x14ac:dyDescent="0.2">
      <c r="A10752">
        <v>23</v>
      </c>
    </row>
    <row r="10753" spans="1:1" x14ac:dyDescent="0.2">
      <c r="A10753">
        <v>44</v>
      </c>
    </row>
    <row r="10754" spans="1:1" x14ac:dyDescent="0.2">
      <c r="A10754">
        <v>23</v>
      </c>
    </row>
    <row r="10755" spans="1:1" x14ac:dyDescent="0.2">
      <c r="A10755">
        <v>22</v>
      </c>
    </row>
    <row r="10756" spans="1:1" x14ac:dyDescent="0.2">
      <c r="A10756">
        <v>44</v>
      </c>
    </row>
    <row r="10757" spans="1:1" x14ac:dyDescent="0.2">
      <c r="A10757">
        <v>26</v>
      </c>
    </row>
    <row r="10758" spans="1:1" x14ac:dyDescent="0.2">
      <c r="A10758">
        <v>24</v>
      </c>
    </row>
    <row r="10759" spans="1:1" x14ac:dyDescent="0.2">
      <c r="A10759">
        <v>45</v>
      </c>
    </row>
    <row r="10760" spans="1:1" x14ac:dyDescent="0.2">
      <c r="A10760">
        <v>52</v>
      </c>
    </row>
    <row r="10761" spans="1:1" x14ac:dyDescent="0.2">
      <c r="A10761">
        <v>22</v>
      </c>
    </row>
    <row r="10762" spans="1:1" x14ac:dyDescent="0.2">
      <c r="A10762">
        <v>24</v>
      </c>
    </row>
    <row r="10763" spans="1:1" x14ac:dyDescent="0.2">
      <c r="A10763">
        <v>26</v>
      </c>
    </row>
    <row r="10764" spans="1:1" x14ac:dyDescent="0.2">
      <c r="A10764">
        <v>47</v>
      </c>
    </row>
    <row r="10765" spans="1:1" x14ac:dyDescent="0.2">
      <c r="A10765">
        <v>20</v>
      </c>
    </row>
    <row r="10766" spans="1:1" x14ac:dyDescent="0.2">
      <c r="A10766">
        <v>26</v>
      </c>
    </row>
    <row r="10767" spans="1:1" x14ac:dyDescent="0.2">
      <c r="A10767">
        <v>36</v>
      </c>
    </row>
    <row r="10768" spans="1:1" x14ac:dyDescent="0.2">
      <c r="A10768">
        <v>62</v>
      </c>
    </row>
    <row r="10769" spans="1:1" x14ac:dyDescent="0.2">
      <c r="A10769">
        <v>33</v>
      </c>
    </row>
    <row r="10770" spans="1:1" x14ac:dyDescent="0.2">
      <c r="A10770">
        <v>52</v>
      </c>
    </row>
    <row r="10771" spans="1:1" x14ac:dyDescent="0.2">
      <c r="A10771">
        <v>51</v>
      </c>
    </row>
    <row r="10772" spans="1:1" x14ac:dyDescent="0.2">
      <c r="A10772">
        <v>22</v>
      </c>
    </row>
    <row r="10773" spans="1:1" x14ac:dyDescent="0.2">
      <c r="A10773">
        <v>27</v>
      </c>
    </row>
    <row r="10774" spans="1:1" x14ac:dyDescent="0.2">
      <c r="A10774">
        <v>20</v>
      </c>
    </row>
    <row r="10775" spans="1:1" x14ac:dyDescent="0.2">
      <c r="A10775">
        <v>47</v>
      </c>
    </row>
    <row r="10776" spans="1:1" x14ac:dyDescent="0.2">
      <c r="A10776">
        <v>65</v>
      </c>
    </row>
    <row r="10777" spans="1:1" x14ac:dyDescent="0.2">
      <c r="A10777">
        <v>41</v>
      </c>
    </row>
    <row r="10778" spans="1:1" x14ac:dyDescent="0.2">
      <c r="A10778">
        <v>21</v>
      </c>
    </row>
    <row r="10779" spans="1:1" x14ac:dyDescent="0.2">
      <c r="A10779">
        <v>38</v>
      </c>
    </row>
    <row r="10780" spans="1:1" x14ac:dyDescent="0.2">
      <c r="A10780">
        <v>67</v>
      </c>
    </row>
    <row r="10781" spans="1:1" x14ac:dyDescent="0.2">
      <c r="A10781">
        <v>44</v>
      </c>
    </row>
    <row r="10782" spans="1:1" x14ac:dyDescent="0.2">
      <c r="A10782">
        <v>47</v>
      </c>
    </row>
    <row r="10783" spans="1:1" x14ac:dyDescent="0.2">
      <c r="A10783">
        <v>29</v>
      </c>
    </row>
    <row r="10784" spans="1:1" x14ac:dyDescent="0.2">
      <c r="A10784">
        <v>66</v>
      </c>
    </row>
    <row r="10785" spans="1:1" x14ac:dyDescent="0.2">
      <c r="A10785">
        <v>39</v>
      </c>
    </row>
    <row r="10786" spans="1:1" x14ac:dyDescent="0.2">
      <c r="A10786">
        <v>26</v>
      </c>
    </row>
    <row r="10787" spans="1:1" x14ac:dyDescent="0.2">
      <c r="A10787">
        <v>49</v>
      </c>
    </row>
    <row r="10788" spans="1:1" x14ac:dyDescent="0.2">
      <c r="A10788">
        <v>45</v>
      </c>
    </row>
    <row r="10789" spans="1:1" x14ac:dyDescent="0.2">
      <c r="A10789">
        <v>22</v>
      </c>
    </row>
    <row r="10790" spans="1:1" x14ac:dyDescent="0.2">
      <c r="A10790">
        <v>31</v>
      </c>
    </row>
    <row r="10791" spans="1:1" x14ac:dyDescent="0.2">
      <c r="A10791">
        <v>29</v>
      </c>
    </row>
    <row r="10792" spans="1:1" x14ac:dyDescent="0.2">
      <c r="A10792">
        <v>33</v>
      </c>
    </row>
    <row r="10793" spans="1:1" x14ac:dyDescent="0.2">
      <c r="A10793">
        <v>25</v>
      </c>
    </row>
    <row r="10794" spans="1:1" x14ac:dyDescent="0.2">
      <c r="A10794">
        <v>46</v>
      </c>
    </row>
    <row r="10795" spans="1:1" x14ac:dyDescent="0.2">
      <c r="A10795">
        <v>29</v>
      </c>
    </row>
    <row r="10796" spans="1:1" x14ac:dyDescent="0.2">
      <c r="A10796">
        <v>28</v>
      </c>
    </row>
    <row r="10797" spans="1:1" x14ac:dyDescent="0.2">
      <c r="A10797">
        <v>49</v>
      </c>
    </row>
    <row r="10798" spans="1:1" x14ac:dyDescent="0.2">
      <c r="A10798">
        <v>31</v>
      </c>
    </row>
    <row r="10799" spans="1:1" x14ac:dyDescent="0.2">
      <c r="A10799">
        <v>25</v>
      </c>
    </row>
    <row r="10800" spans="1:1" x14ac:dyDescent="0.2">
      <c r="A10800">
        <v>22</v>
      </c>
    </row>
    <row r="10801" spans="1:1" x14ac:dyDescent="0.2">
      <c r="A10801">
        <v>22</v>
      </c>
    </row>
    <row r="10802" spans="1:1" x14ac:dyDescent="0.2">
      <c r="A10802">
        <v>20</v>
      </c>
    </row>
    <row r="10803" spans="1:1" x14ac:dyDescent="0.2">
      <c r="A10803">
        <v>34</v>
      </c>
    </row>
    <row r="10804" spans="1:1" x14ac:dyDescent="0.2">
      <c r="A10804">
        <v>34</v>
      </c>
    </row>
    <row r="10805" spans="1:1" x14ac:dyDescent="0.2">
      <c r="A10805">
        <v>54</v>
      </c>
    </row>
    <row r="10806" spans="1:1" x14ac:dyDescent="0.2">
      <c r="A10806">
        <v>34</v>
      </c>
    </row>
    <row r="10807" spans="1:1" x14ac:dyDescent="0.2">
      <c r="A10807">
        <v>22</v>
      </c>
    </row>
    <row r="10808" spans="1:1" x14ac:dyDescent="0.2">
      <c r="A10808">
        <v>25</v>
      </c>
    </row>
    <row r="10809" spans="1:1" x14ac:dyDescent="0.2">
      <c r="A10809">
        <v>27</v>
      </c>
    </row>
    <row r="10810" spans="1:1" x14ac:dyDescent="0.2">
      <c r="A10810">
        <v>35</v>
      </c>
    </row>
    <row r="10811" spans="1:1" x14ac:dyDescent="0.2">
      <c r="A10811">
        <v>34</v>
      </c>
    </row>
    <row r="10812" spans="1:1" x14ac:dyDescent="0.2">
      <c r="A10812">
        <v>34</v>
      </c>
    </row>
    <row r="10813" spans="1:1" x14ac:dyDescent="0.2">
      <c r="A10813">
        <v>50</v>
      </c>
    </row>
    <row r="10814" spans="1:1" x14ac:dyDescent="0.2">
      <c r="A10814">
        <v>27</v>
      </c>
    </row>
    <row r="10815" spans="1:1" x14ac:dyDescent="0.2">
      <c r="A10815">
        <v>54</v>
      </c>
    </row>
    <row r="10816" spans="1:1" x14ac:dyDescent="0.2">
      <c r="A10816">
        <v>28</v>
      </c>
    </row>
    <row r="10817" spans="1:1" x14ac:dyDescent="0.2">
      <c r="A10817">
        <v>22</v>
      </c>
    </row>
    <row r="10818" spans="1:1" x14ac:dyDescent="0.2">
      <c r="A10818">
        <v>51</v>
      </c>
    </row>
    <row r="10819" spans="1:1" x14ac:dyDescent="0.2">
      <c r="A10819">
        <v>36</v>
      </c>
    </row>
    <row r="10820" spans="1:1" x14ac:dyDescent="0.2">
      <c r="A10820">
        <v>20</v>
      </c>
    </row>
    <row r="10821" spans="1:1" x14ac:dyDescent="0.2">
      <c r="A10821">
        <v>29</v>
      </c>
    </row>
    <row r="10822" spans="1:1" x14ac:dyDescent="0.2">
      <c r="A10822">
        <v>30</v>
      </c>
    </row>
    <row r="10823" spans="1:1" x14ac:dyDescent="0.2">
      <c r="A10823">
        <v>20</v>
      </c>
    </row>
    <row r="10824" spans="1:1" x14ac:dyDescent="0.2">
      <c r="A10824">
        <v>44</v>
      </c>
    </row>
    <row r="10825" spans="1:1" x14ac:dyDescent="0.2">
      <c r="A10825">
        <v>23</v>
      </c>
    </row>
    <row r="10826" spans="1:1" x14ac:dyDescent="0.2">
      <c r="A10826">
        <v>23</v>
      </c>
    </row>
    <row r="10827" spans="1:1" x14ac:dyDescent="0.2">
      <c r="A10827">
        <v>53</v>
      </c>
    </row>
    <row r="10828" spans="1:1" x14ac:dyDescent="0.2">
      <c r="A10828">
        <v>40</v>
      </c>
    </row>
    <row r="10829" spans="1:1" x14ac:dyDescent="0.2">
      <c r="A10829">
        <v>65</v>
      </c>
    </row>
    <row r="10830" spans="1:1" x14ac:dyDescent="0.2">
      <c r="A10830">
        <v>22</v>
      </c>
    </row>
    <row r="10831" spans="1:1" x14ac:dyDescent="0.2">
      <c r="A10831">
        <v>50</v>
      </c>
    </row>
    <row r="10832" spans="1:1" x14ac:dyDescent="0.2">
      <c r="A10832">
        <v>27</v>
      </c>
    </row>
    <row r="10833" spans="1:1" x14ac:dyDescent="0.2">
      <c r="A10833">
        <v>23</v>
      </c>
    </row>
    <row r="10834" spans="1:1" x14ac:dyDescent="0.2">
      <c r="A10834">
        <v>26</v>
      </c>
    </row>
    <row r="10835" spans="1:1" x14ac:dyDescent="0.2">
      <c r="A10835">
        <v>41</v>
      </c>
    </row>
    <row r="10836" spans="1:1" x14ac:dyDescent="0.2">
      <c r="A10836">
        <v>23</v>
      </c>
    </row>
    <row r="10837" spans="1:1" x14ac:dyDescent="0.2">
      <c r="A10837">
        <v>25</v>
      </c>
    </row>
    <row r="10838" spans="1:1" x14ac:dyDescent="0.2">
      <c r="A10838">
        <v>47</v>
      </c>
    </row>
    <row r="10839" spans="1:1" x14ac:dyDescent="0.2">
      <c r="A10839">
        <v>27</v>
      </c>
    </row>
    <row r="10840" spans="1:1" x14ac:dyDescent="0.2">
      <c r="A10840">
        <v>38</v>
      </c>
    </row>
    <row r="10841" spans="1:1" x14ac:dyDescent="0.2">
      <c r="A10841">
        <v>59</v>
      </c>
    </row>
    <row r="10842" spans="1:1" x14ac:dyDescent="0.2">
      <c r="A10842">
        <v>27</v>
      </c>
    </row>
    <row r="10843" spans="1:1" x14ac:dyDescent="0.2">
      <c r="A10843">
        <v>20</v>
      </c>
    </row>
    <row r="10844" spans="1:1" x14ac:dyDescent="0.2">
      <c r="A10844">
        <v>24</v>
      </c>
    </row>
    <row r="10845" spans="1:1" x14ac:dyDescent="0.2">
      <c r="A10845">
        <v>30</v>
      </c>
    </row>
    <row r="10846" spans="1:1" x14ac:dyDescent="0.2">
      <c r="A10846">
        <v>50</v>
      </c>
    </row>
    <row r="10847" spans="1:1" x14ac:dyDescent="0.2">
      <c r="A10847">
        <v>22</v>
      </c>
    </row>
    <row r="10848" spans="1:1" x14ac:dyDescent="0.2">
      <c r="A10848">
        <v>31</v>
      </c>
    </row>
    <row r="10849" spans="1:1" x14ac:dyDescent="0.2">
      <c r="A10849">
        <v>31</v>
      </c>
    </row>
    <row r="10850" spans="1:1" x14ac:dyDescent="0.2">
      <c r="A10850">
        <v>33</v>
      </c>
    </row>
    <row r="10851" spans="1:1" x14ac:dyDescent="0.2">
      <c r="A10851">
        <v>23</v>
      </c>
    </row>
    <row r="10852" spans="1:1" x14ac:dyDescent="0.2">
      <c r="A10852">
        <v>29</v>
      </c>
    </row>
    <row r="10853" spans="1:1" x14ac:dyDescent="0.2">
      <c r="A10853">
        <v>52</v>
      </c>
    </row>
    <row r="10854" spans="1:1" x14ac:dyDescent="0.2">
      <c r="A10854">
        <v>30</v>
      </c>
    </row>
    <row r="10855" spans="1:1" x14ac:dyDescent="0.2">
      <c r="A10855">
        <v>38</v>
      </c>
    </row>
    <row r="10856" spans="1:1" x14ac:dyDescent="0.2">
      <c r="A10856">
        <v>56</v>
      </c>
    </row>
    <row r="10857" spans="1:1" x14ac:dyDescent="0.2">
      <c r="A10857">
        <v>61</v>
      </c>
    </row>
    <row r="10858" spans="1:1" x14ac:dyDescent="0.2">
      <c r="A10858">
        <v>49</v>
      </c>
    </row>
    <row r="10859" spans="1:1" x14ac:dyDescent="0.2">
      <c r="A10859">
        <v>26</v>
      </c>
    </row>
    <row r="10860" spans="1:1" x14ac:dyDescent="0.2">
      <c r="A10860">
        <v>28</v>
      </c>
    </row>
    <row r="10861" spans="1:1" x14ac:dyDescent="0.2">
      <c r="A10861">
        <v>43</v>
      </c>
    </row>
    <row r="10862" spans="1:1" x14ac:dyDescent="0.2">
      <c r="A10862">
        <v>48</v>
      </c>
    </row>
    <row r="10863" spans="1:1" x14ac:dyDescent="0.2">
      <c r="A10863">
        <v>60</v>
      </c>
    </row>
    <row r="10864" spans="1:1" x14ac:dyDescent="0.2">
      <c r="A10864">
        <v>29</v>
      </c>
    </row>
    <row r="10865" spans="1:1" x14ac:dyDescent="0.2">
      <c r="A10865">
        <v>22</v>
      </c>
    </row>
    <row r="10866" spans="1:1" x14ac:dyDescent="0.2">
      <c r="A10866">
        <v>74</v>
      </c>
    </row>
    <row r="10867" spans="1:1" x14ac:dyDescent="0.2">
      <c r="A10867">
        <v>58</v>
      </c>
    </row>
    <row r="10868" spans="1:1" x14ac:dyDescent="0.2">
      <c r="A10868">
        <v>32</v>
      </c>
    </row>
    <row r="10869" spans="1:1" x14ac:dyDescent="0.2">
      <c r="A10869">
        <v>25</v>
      </c>
    </row>
    <row r="10870" spans="1:1" x14ac:dyDescent="0.2">
      <c r="A10870">
        <v>47</v>
      </c>
    </row>
    <row r="10871" spans="1:1" x14ac:dyDescent="0.2">
      <c r="A10871">
        <v>42</v>
      </c>
    </row>
    <row r="10872" spans="1:1" x14ac:dyDescent="0.2">
      <c r="A10872">
        <v>43</v>
      </c>
    </row>
    <row r="10873" spans="1:1" x14ac:dyDescent="0.2">
      <c r="A10873">
        <v>30</v>
      </c>
    </row>
    <row r="10874" spans="1:1" x14ac:dyDescent="0.2">
      <c r="A10874">
        <v>28</v>
      </c>
    </row>
    <row r="10875" spans="1:1" x14ac:dyDescent="0.2">
      <c r="A10875">
        <v>24</v>
      </c>
    </row>
    <row r="10876" spans="1:1" x14ac:dyDescent="0.2">
      <c r="A10876">
        <v>26</v>
      </c>
    </row>
    <row r="10877" spans="1:1" x14ac:dyDescent="0.2">
      <c r="A10877">
        <v>56</v>
      </c>
    </row>
    <row r="10878" spans="1:1" x14ac:dyDescent="0.2">
      <c r="A10878">
        <v>26</v>
      </c>
    </row>
    <row r="10879" spans="1:1" x14ac:dyDescent="0.2">
      <c r="A10879">
        <v>47</v>
      </c>
    </row>
    <row r="10880" spans="1:1" x14ac:dyDescent="0.2">
      <c r="A10880">
        <v>49</v>
      </c>
    </row>
    <row r="10881" spans="1:1" x14ac:dyDescent="0.2">
      <c r="A10881">
        <v>36</v>
      </c>
    </row>
    <row r="10882" spans="1:1" x14ac:dyDescent="0.2">
      <c r="A10882">
        <v>36</v>
      </c>
    </row>
    <row r="10883" spans="1:1" x14ac:dyDescent="0.2">
      <c r="A10883">
        <v>24</v>
      </c>
    </row>
    <row r="10884" spans="1:1" x14ac:dyDescent="0.2">
      <c r="A10884">
        <v>30</v>
      </c>
    </row>
    <row r="10885" spans="1:1" x14ac:dyDescent="0.2">
      <c r="A10885">
        <v>28</v>
      </c>
    </row>
    <row r="10886" spans="1:1" x14ac:dyDescent="0.2">
      <c r="A10886">
        <v>50</v>
      </c>
    </row>
    <row r="10887" spans="1:1" x14ac:dyDescent="0.2">
      <c r="A10887">
        <v>39</v>
      </c>
    </row>
    <row r="10888" spans="1:1" x14ac:dyDescent="0.2">
      <c r="A10888">
        <v>49</v>
      </c>
    </row>
    <row r="10889" spans="1:1" x14ac:dyDescent="0.2">
      <c r="A10889">
        <v>26</v>
      </c>
    </row>
    <row r="10890" spans="1:1" x14ac:dyDescent="0.2">
      <c r="A10890">
        <v>56</v>
      </c>
    </row>
    <row r="10891" spans="1:1" x14ac:dyDescent="0.2">
      <c r="A10891">
        <v>28</v>
      </c>
    </row>
    <row r="10892" spans="1:1" x14ac:dyDescent="0.2">
      <c r="A10892">
        <v>49</v>
      </c>
    </row>
    <row r="10893" spans="1:1" x14ac:dyDescent="0.2">
      <c r="A10893">
        <v>51</v>
      </c>
    </row>
    <row r="10894" spans="1:1" x14ac:dyDescent="0.2">
      <c r="A10894">
        <v>58</v>
      </c>
    </row>
    <row r="10895" spans="1:1" x14ac:dyDescent="0.2">
      <c r="A10895">
        <v>33</v>
      </c>
    </row>
    <row r="10896" spans="1:1" x14ac:dyDescent="0.2">
      <c r="A10896">
        <v>31</v>
      </c>
    </row>
    <row r="10897" spans="1:1" x14ac:dyDescent="0.2">
      <c r="A10897">
        <v>35</v>
      </c>
    </row>
    <row r="10898" spans="1:1" x14ac:dyDescent="0.2">
      <c r="A10898">
        <v>25</v>
      </c>
    </row>
    <row r="10899" spans="1:1" x14ac:dyDescent="0.2">
      <c r="A10899">
        <v>29</v>
      </c>
    </row>
    <row r="10900" spans="1:1" x14ac:dyDescent="0.2">
      <c r="A10900">
        <v>25</v>
      </c>
    </row>
    <row r="10901" spans="1:1" x14ac:dyDescent="0.2">
      <c r="A10901">
        <v>23</v>
      </c>
    </row>
    <row r="10902" spans="1:1" x14ac:dyDescent="0.2">
      <c r="A10902">
        <v>55</v>
      </c>
    </row>
    <row r="10903" spans="1:1" x14ac:dyDescent="0.2">
      <c r="A10903">
        <v>34</v>
      </c>
    </row>
    <row r="10904" spans="1:1" x14ac:dyDescent="0.2">
      <c r="A10904">
        <v>20</v>
      </c>
    </row>
    <row r="10905" spans="1:1" x14ac:dyDescent="0.2">
      <c r="A10905">
        <v>52</v>
      </c>
    </row>
    <row r="10906" spans="1:1" x14ac:dyDescent="0.2">
      <c r="A10906">
        <v>29</v>
      </c>
    </row>
    <row r="10907" spans="1:1" x14ac:dyDescent="0.2">
      <c r="A10907">
        <v>55</v>
      </c>
    </row>
    <row r="10908" spans="1:1" x14ac:dyDescent="0.2">
      <c r="A10908">
        <v>30</v>
      </c>
    </row>
    <row r="10909" spans="1:1" x14ac:dyDescent="0.2">
      <c r="A10909">
        <v>20</v>
      </c>
    </row>
    <row r="10910" spans="1:1" x14ac:dyDescent="0.2">
      <c r="A10910">
        <v>29</v>
      </c>
    </row>
    <row r="10911" spans="1:1" x14ac:dyDescent="0.2">
      <c r="A10911">
        <v>31</v>
      </c>
    </row>
    <row r="10912" spans="1:1" x14ac:dyDescent="0.2">
      <c r="A10912">
        <v>39</v>
      </c>
    </row>
    <row r="10913" spans="1:1" x14ac:dyDescent="0.2">
      <c r="A10913">
        <v>24</v>
      </c>
    </row>
    <row r="10914" spans="1:1" x14ac:dyDescent="0.2">
      <c r="A10914">
        <v>21</v>
      </c>
    </row>
    <row r="10915" spans="1:1" x14ac:dyDescent="0.2">
      <c r="A10915">
        <v>46</v>
      </c>
    </row>
    <row r="10916" spans="1:1" x14ac:dyDescent="0.2">
      <c r="A10916">
        <v>38</v>
      </c>
    </row>
    <row r="10917" spans="1:1" x14ac:dyDescent="0.2">
      <c r="A10917">
        <v>35</v>
      </c>
    </row>
    <row r="10918" spans="1:1" x14ac:dyDescent="0.2">
      <c r="A10918">
        <v>44</v>
      </c>
    </row>
    <row r="10919" spans="1:1" x14ac:dyDescent="0.2">
      <c r="A10919">
        <v>30</v>
      </c>
    </row>
    <row r="10920" spans="1:1" x14ac:dyDescent="0.2">
      <c r="A10920">
        <v>35</v>
      </c>
    </row>
    <row r="10921" spans="1:1" x14ac:dyDescent="0.2">
      <c r="A10921">
        <v>34</v>
      </c>
    </row>
    <row r="10922" spans="1:1" x14ac:dyDescent="0.2">
      <c r="A10922">
        <v>26</v>
      </c>
    </row>
    <row r="10923" spans="1:1" x14ac:dyDescent="0.2">
      <c r="A10923">
        <v>51</v>
      </c>
    </row>
    <row r="10924" spans="1:1" x14ac:dyDescent="0.2">
      <c r="A10924">
        <v>50</v>
      </c>
    </row>
    <row r="10925" spans="1:1" x14ac:dyDescent="0.2">
      <c r="A10925">
        <v>36</v>
      </c>
    </row>
    <row r="10926" spans="1:1" x14ac:dyDescent="0.2">
      <c r="A10926">
        <v>26</v>
      </c>
    </row>
    <row r="10927" spans="1:1" x14ac:dyDescent="0.2">
      <c r="A10927">
        <v>42</v>
      </c>
    </row>
    <row r="10928" spans="1:1" x14ac:dyDescent="0.2">
      <c r="A10928">
        <v>21</v>
      </c>
    </row>
    <row r="10929" spans="1:1" x14ac:dyDescent="0.2">
      <c r="A10929">
        <v>59</v>
      </c>
    </row>
    <row r="10930" spans="1:1" x14ac:dyDescent="0.2">
      <c r="A10930">
        <v>22</v>
      </c>
    </row>
    <row r="10931" spans="1:1" x14ac:dyDescent="0.2">
      <c r="A10931">
        <v>29</v>
      </c>
    </row>
    <row r="10932" spans="1:1" x14ac:dyDescent="0.2">
      <c r="A10932">
        <v>28</v>
      </c>
    </row>
    <row r="10933" spans="1:1" x14ac:dyDescent="0.2">
      <c r="A10933">
        <v>37</v>
      </c>
    </row>
    <row r="10934" spans="1:1" x14ac:dyDescent="0.2">
      <c r="A10934">
        <v>39</v>
      </c>
    </row>
    <row r="10935" spans="1:1" x14ac:dyDescent="0.2">
      <c r="A10935">
        <v>41</v>
      </c>
    </row>
    <row r="10936" spans="1:1" x14ac:dyDescent="0.2">
      <c r="A10936">
        <v>31</v>
      </c>
    </row>
    <row r="10937" spans="1:1" x14ac:dyDescent="0.2">
      <c r="A10937">
        <v>23</v>
      </c>
    </row>
    <row r="10938" spans="1:1" x14ac:dyDescent="0.2">
      <c r="A10938">
        <v>19</v>
      </c>
    </row>
    <row r="10939" spans="1:1" x14ac:dyDescent="0.2">
      <c r="A10939">
        <v>67</v>
      </c>
    </row>
    <row r="10940" spans="1:1" x14ac:dyDescent="0.2">
      <c r="A10940">
        <v>54</v>
      </c>
    </row>
    <row r="10941" spans="1:1" x14ac:dyDescent="0.2">
      <c r="A10941">
        <v>30</v>
      </c>
    </row>
    <row r="10942" spans="1:1" x14ac:dyDescent="0.2">
      <c r="A10942">
        <v>28</v>
      </c>
    </row>
    <row r="10943" spans="1:1" x14ac:dyDescent="0.2">
      <c r="A10943">
        <v>22</v>
      </c>
    </row>
    <row r="10944" spans="1:1" x14ac:dyDescent="0.2">
      <c r="A10944">
        <v>53</v>
      </c>
    </row>
    <row r="10945" spans="1:1" x14ac:dyDescent="0.2">
      <c r="A10945">
        <v>35</v>
      </c>
    </row>
    <row r="10946" spans="1:1" x14ac:dyDescent="0.2">
      <c r="A10946">
        <v>21</v>
      </c>
    </row>
    <row r="10947" spans="1:1" x14ac:dyDescent="0.2">
      <c r="A10947">
        <v>27</v>
      </c>
    </row>
    <row r="10948" spans="1:1" x14ac:dyDescent="0.2">
      <c r="A10948">
        <v>61</v>
      </c>
    </row>
    <row r="10949" spans="1:1" x14ac:dyDescent="0.2">
      <c r="A10949">
        <v>51</v>
      </c>
    </row>
    <row r="10950" spans="1:1" x14ac:dyDescent="0.2">
      <c r="A10950">
        <v>19</v>
      </c>
    </row>
    <row r="10951" spans="1:1" x14ac:dyDescent="0.2">
      <c r="A10951">
        <v>60</v>
      </c>
    </row>
    <row r="10952" spans="1:1" x14ac:dyDescent="0.2">
      <c r="A10952">
        <v>22</v>
      </c>
    </row>
    <row r="10953" spans="1:1" x14ac:dyDescent="0.2">
      <c r="A10953">
        <v>34</v>
      </c>
    </row>
    <row r="10954" spans="1:1" x14ac:dyDescent="0.2">
      <c r="A10954">
        <v>75</v>
      </c>
    </row>
    <row r="10955" spans="1:1" x14ac:dyDescent="0.2">
      <c r="A10955">
        <v>22</v>
      </c>
    </row>
    <row r="10956" spans="1:1" x14ac:dyDescent="0.2">
      <c r="A10956">
        <v>49</v>
      </c>
    </row>
    <row r="10957" spans="1:1" x14ac:dyDescent="0.2">
      <c r="A10957">
        <v>61</v>
      </c>
    </row>
    <row r="10958" spans="1:1" x14ac:dyDescent="0.2">
      <c r="A10958">
        <v>51</v>
      </c>
    </row>
    <row r="10959" spans="1:1" x14ac:dyDescent="0.2">
      <c r="A10959">
        <v>49</v>
      </c>
    </row>
    <row r="10960" spans="1:1" x14ac:dyDescent="0.2">
      <c r="A10960">
        <v>56</v>
      </c>
    </row>
    <row r="10961" spans="1:1" x14ac:dyDescent="0.2">
      <c r="A10961">
        <v>24</v>
      </c>
    </row>
    <row r="10962" spans="1:1" x14ac:dyDescent="0.2">
      <c r="A10962">
        <v>43</v>
      </c>
    </row>
    <row r="10963" spans="1:1" x14ac:dyDescent="0.2">
      <c r="A10963">
        <v>36</v>
      </c>
    </row>
    <row r="10964" spans="1:1" x14ac:dyDescent="0.2">
      <c r="A10964">
        <v>42</v>
      </c>
    </row>
    <row r="10965" spans="1:1" x14ac:dyDescent="0.2">
      <c r="A10965">
        <v>36</v>
      </c>
    </row>
    <row r="10966" spans="1:1" x14ac:dyDescent="0.2">
      <c r="A10966">
        <v>57</v>
      </c>
    </row>
    <row r="10967" spans="1:1" x14ac:dyDescent="0.2">
      <c r="A10967">
        <v>36</v>
      </c>
    </row>
    <row r="10968" spans="1:1" x14ac:dyDescent="0.2">
      <c r="A10968">
        <v>34</v>
      </c>
    </row>
    <row r="10969" spans="1:1" x14ac:dyDescent="0.2">
      <c r="A10969">
        <v>22</v>
      </c>
    </row>
    <row r="10970" spans="1:1" x14ac:dyDescent="0.2">
      <c r="A10970">
        <v>24</v>
      </c>
    </row>
    <row r="10971" spans="1:1" x14ac:dyDescent="0.2">
      <c r="A10971">
        <v>24</v>
      </c>
    </row>
    <row r="10972" spans="1:1" x14ac:dyDescent="0.2">
      <c r="A10972">
        <v>67</v>
      </c>
    </row>
    <row r="10973" spans="1:1" x14ac:dyDescent="0.2">
      <c r="A10973">
        <v>32</v>
      </c>
    </row>
    <row r="10974" spans="1:1" x14ac:dyDescent="0.2">
      <c r="A10974">
        <v>23</v>
      </c>
    </row>
    <row r="10975" spans="1:1" x14ac:dyDescent="0.2">
      <c r="A10975">
        <v>32</v>
      </c>
    </row>
    <row r="10976" spans="1:1" x14ac:dyDescent="0.2">
      <c r="A10976">
        <v>25</v>
      </c>
    </row>
    <row r="10977" spans="1:1" x14ac:dyDescent="0.2">
      <c r="A10977">
        <v>30</v>
      </c>
    </row>
    <row r="10978" spans="1:1" x14ac:dyDescent="0.2">
      <c r="A10978">
        <v>35</v>
      </c>
    </row>
    <row r="10979" spans="1:1" x14ac:dyDescent="0.2">
      <c r="A10979">
        <v>29</v>
      </c>
    </row>
    <row r="10980" spans="1:1" x14ac:dyDescent="0.2">
      <c r="A10980">
        <v>43</v>
      </c>
    </row>
    <row r="10981" spans="1:1" x14ac:dyDescent="0.2">
      <c r="A10981">
        <v>28</v>
      </c>
    </row>
    <row r="10982" spans="1:1" x14ac:dyDescent="0.2">
      <c r="A10982">
        <v>32</v>
      </c>
    </row>
    <row r="10983" spans="1:1" x14ac:dyDescent="0.2">
      <c r="A10983">
        <v>23</v>
      </c>
    </row>
    <row r="10984" spans="1:1" x14ac:dyDescent="0.2">
      <c r="A10984">
        <v>29</v>
      </c>
    </row>
    <row r="10985" spans="1:1" x14ac:dyDescent="0.2">
      <c r="A10985">
        <v>20</v>
      </c>
    </row>
    <row r="10986" spans="1:1" x14ac:dyDescent="0.2">
      <c r="A10986">
        <v>30</v>
      </c>
    </row>
    <row r="10987" spans="1:1" x14ac:dyDescent="0.2">
      <c r="A10987">
        <v>43</v>
      </c>
    </row>
    <row r="10988" spans="1:1" x14ac:dyDescent="0.2">
      <c r="A10988">
        <v>26</v>
      </c>
    </row>
    <row r="10989" spans="1:1" x14ac:dyDescent="0.2">
      <c r="A10989">
        <v>44</v>
      </c>
    </row>
    <row r="10990" spans="1:1" x14ac:dyDescent="0.2">
      <c r="A10990">
        <v>30</v>
      </c>
    </row>
    <row r="10991" spans="1:1" x14ac:dyDescent="0.2">
      <c r="A10991">
        <v>23</v>
      </c>
    </row>
    <row r="10992" spans="1:1" x14ac:dyDescent="0.2">
      <c r="A10992">
        <v>30</v>
      </c>
    </row>
    <row r="10993" spans="1:1" x14ac:dyDescent="0.2">
      <c r="A10993">
        <v>21</v>
      </c>
    </row>
    <row r="10994" spans="1:1" x14ac:dyDescent="0.2">
      <c r="A10994">
        <v>34</v>
      </c>
    </row>
    <row r="10995" spans="1:1" x14ac:dyDescent="0.2">
      <c r="A10995">
        <v>30</v>
      </c>
    </row>
    <row r="10996" spans="1:1" x14ac:dyDescent="0.2">
      <c r="A10996">
        <v>20</v>
      </c>
    </row>
    <row r="10997" spans="1:1" x14ac:dyDescent="0.2">
      <c r="A10997">
        <v>23</v>
      </c>
    </row>
    <row r="10998" spans="1:1" x14ac:dyDescent="0.2">
      <c r="A10998">
        <v>23</v>
      </c>
    </row>
    <row r="10999" spans="1:1" x14ac:dyDescent="0.2">
      <c r="A10999">
        <v>31</v>
      </c>
    </row>
    <row r="11000" spans="1:1" x14ac:dyDescent="0.2">
      <c r="A11000">
        <v>57</v>
      </c>
    </row>
    <row r="11001" spans="1:1" x14ac:dyDescent="0.2">
      <c r="A11001">
        <v>33</v>
      </c>
    </row>
    <row r="11002" spans="1:1" x14ac:dyDescent="0.2">
      <c r="A11002">
        <v>23</v>
      </c>
    </row>
    <row r="11003" spans="1:1" x14ac:dyDescent="0.2">
      <c r="A11003">
        <v>49</v>
      </c>
    </row>
    <row r="11004" spans="1:1" x14ac:dyDescent="0.2">
      <c r="A11004">
        <v>52</v>
      </c>
    </row>
    <row r="11005" spans="1:1" x14ac:dyDescent="0.2">
      <c r="A11005">
        <v>47</v>
      </c>
    </row>
    <row r="11006" spans="1:1" x14ac:dyDescent="0.2">
      <c r="A11006">
        <v>41</v>
      </c>
    </row>
    <row r="11007" spans="1:1" x14ac:dyDescent="0.2">
      <c r="A11007">
        <v>34</v>
      </c>
    </row>
    <row r="11008" spans="1:1" x14ac:dyDescent="0.2">
      <c r="A11008">
        <v>29</v>
      </c>
    </row>
    <row r="11009" spans="1:1" x14ac:dyDescent="0.2">
      <c r="A11009">
        <v>24</v>
      </c>
    </row>
    <row r="11010" spans="1:1" x14ac:dyDescent="0.2">
      <c r="A11010">
        <v>37</v>
      </c>
    </row>
    <row r="11011" spans="1:1" x14ac:dyDescent="0.2">
      <c r="A11011">
        <v>33</v>
      </c>
    </row>
    <row r="11012" spans="1:1" x14ac:dyDescent="0.2">
      <c r="A11012">
        <v>47</v>
      </c>
    </row>
    <row r="11013" spans="1:1" x14ac:dyDescent="0.2">
      <c r="A11013">
        <v>45</v>
      </c>
    </row>
    <row r="11014" spans="1:1" x14ac:dyDescent="0.2">
      <c r="A11014">
        <v>53</v>
      </c>
    </row>
    <row r="11015" spans="1:1" x14ac:dyDescent="0.2">
      <c r="A11015">
        <v>47</v>
      </c>
    </row>
    <row r="11016" spans="1:1" x14ac:dyDescent="0.2">
      <c r="A11016">
        <v>38</v>
      </c>
    </row>
    <row r="11017" spans="1:1" x14ac:dyDescent="0.2">
      <c r="A11017">
        <v>38</v>
      </c>
    </row>
    <row r="11018" spans="1:1" x14ac:dyDescent="0.2">
      <c r="A11018">
        <v>39</v>
      </c>
    </row>
    <row r="11019" spans="1:1" x14ac:dyDescent="0.2">
      <c r="A11019">
        <v>24</v>
      </c>
    </row>
    <row r="11020" spans="1:1" x14ac:dyDescent="0.2">
      <c r="A11020">
        <v>62</v>
      </c>
    </row>
    <row r="11021" spans="1:1" x14ac:dyDescent="0.2">
      <c r="A11021">
        <v>28</v>
      </c>
    </row>
    <row r="11022" spans="1:1" x14ac:dyDescent="0.2">
      <c r="A11022">
        <v>20</v>
      </c>
    </row>
    <row r="11023" spans="1:1" x14ac:dyDescent="0.2">
      <c r="A11023">
        <v>27</v>
      </c>
    </row>
    <row r="11024" spans="1:1" x14ac:dyDescent="0.2">
      <c r="A11024">
        <v>53</v>
      </c>
    </row>
    <row r="11025" spans="1:1" x14ac:dyDescent="0.2">
      <c r="A11025">
        <v>21</v>
      </c>
    </row>
    <row r="11026" spans="1:1" x14ac:dyDescent="0.2">
      <c r="A11026">
        <v>22</v>
      </c>
    </row>
    <row r="11027" spans="1:1" x14ac:dyDescent="0.2">
      <c r="A11027">
        <v>30</v>
      </c>
    </row>
    <row r="11028" spans="1:1" x14ac:dyDescent="0.2">
      <c r="A11028">
        <v>50</v>
      </c>
    </row>
    <row r="11029" spans="1:1" x14ac:dyDescent="0.2">
      <c r="A11029">
        <v>40</v>
      </c>
    </row>
    <row r="11030" spans="1:1" x14ac:dyDescent="0.2">
      <c r="A11030">
        <v>35</v>
      </c>
    </row>
    <row r="11031" spans="1:1" x14ac:dyDescent="0.2">
      <c r="A11031">
        <v>48</v>
      </c>
    </row>
    <row r="11032" spans="1:1" x14ac:dyDescent="0.2">
      <c r="A11032">
        <v>40</v>
      </c>
    </row>
    <row r="11033" spans="1:1" x14ac:dyDescent="0.2">
      <c r="A11033">
        <v>27</v>
      </c>
    </row>
    <row r="11034" spans="1:1" x14ac:dyDescent="0.2">
      <c r="A11034">
        <v>21</v>
      </c>
    </row>
    <row r="11035" spans="1:1" x14ac:dyDescent="0.2">
      <c r="A11035">
        <v>23</v>
      </c>
    </row>
    <row r="11036" spans="1:1" x14ac:dyDescent="0.2">
      <c r="A11036">
        <v>37</v>
      </c>
    </row>
    <row r="11037" spans="1:1" x14ac:dyDescent="0.2">
      <c r="A11037">
        <v>33</v>
      </c>
    </row>
    <row r="11038" spans="1:1" x14ac:dyDescent="0.2">
      <c r="A11038">
        <v>33</v>
      </c>
    </row>
    <row r="11039" spans="1:1" x14ac:dyDescent="0.2">
      <c r="A11039">
        <v>34</v>
      </c>
    </row>
    <row r="11040" spans="1:1" x14ac:dyDescent="0.2">
      <c r="A11040">
        <v>30</v>
      </c>
    </row>
    <row r="11041" spans="1:1" x14ac:dyDescent="0.2">
      <c r="A11041">
        <v>43</v>
      </c>
    </row>
    <row r="11042" spans="1:1" x14ac:dyDescent="0.2">
      <c r="A11042">
        <v>31</v>
      </c>
    </row>
    <row r="11043" spans="1:1" x14ac:dyDescent="0.2">
      <c r="A11043">
        <v>31</v>
      </c>
    </row>
    <row r="11044" spans="1:1" x14ac:dyDescent="0.2">
      <c r="A11044">
        <v>25</v>
      </c>
    </row>
    <row r="11045" spans="1:1" x14ac:dyDescent="0.2">
      <c r="A11045">
        <v>51</v>
      </c>
    </row>
    <row r="11046" spans="1:1" x14ac:dyDescent="0.2">
      <c r="A11046">
        <v>27</v>
      </c>
    </row>
    <row r="11047" spans="1:1" x14ac:dyDescent="0.2">
      <c r="A11047">
        <v>21</v>
      </c>
    </row>
    <row r="11048" spans="1:1" x14ac:dyDescent="0.2">
      <c r="A11048">
        <v>20</v>
      </c>
    </row>
    <row r="11049" spans="1:1" x14ac:dyDescent="0.2">
      <c r="A11049">
        <v>61</v>
      </c>
    </row>
    <row r="11050" spans="1:1" x14ac:dyDescent="0.2">
      <c r="A11050">
        <v>35</v>
      </c>
    </row>
    <row r="11051" spans="1:1" x14ac:dyDescent="0.2">
      <c r="A11051">
        <v>35</v>
      </c>
    </row>
    <row r="11052" spans="1:1" x14ac:dyDescent="0.2">
      <c r="A11052">
        <v>34</v>
      </c>
    </row>
    <row r="11053" spans="1:1" x14ac:dyDescent="0.2">
      <c r="A11053">
        <v>21</v>
      </c>
    </row>
    <row r="11054" spans="1:1" x14ac:dyDescent="0.2">
      <c r="A11054">
        <v>21</v>
      </c>
    </row>
    <row r="11055" spans="1:1" x14ac:dyDescent="0.2">
      <c r="A11055">
        <v>21</v>
      </c>
    </row>
    <row r="11056" spans="1:1" x14ac:dyDescent="0.2">
      <c r="A11056">
        <v>57</v>
      </c>
    </row>
    <row r="11057" spans="1:1" x14ac:dyDescent="0.2">
      <c r="A11057">
        <v>52</v>
      </c>
    </row>
    <row r="11058" spans="1:1" x14ac:dyDescent="0.2">
      <c r="A11058">
        <v>21</v>
      </c>
    </row>
    <row r="11059" spans="1:1" x14ac:dyDescent="0.2">
      <c r="A11059">
        <v>29</v>
      </c>
    </row>
    <row r="11060" spans="1:1" x14ac:dyDescent="0.2">
      <c r="A11060">
        <v>35</v>
      </c>
    </row>
    <row r="11061" spans="1:1" x14ac:dyDescent="0.2">
      <c r="A11061">
        <v>27</v>
      </c>
    </row>
    <row r="11062" spans="1:1" x14ac:dyDescent="0.2">
      <c r="A11062">
        <v>28</v>
      </c>
    </row>
    <row r="11063" spans="1:1" x14ac:dyDescent="0.2">
      <c r="A11063">
        <v>51</v>
      </c>
    </row>
    <row r="11064" spans="1:1" x14ac:dyDescent="0.2">
      <c r="A11064">
        <v>43</v>
      </c>
    </row>
    <row r="11065" spans="1:1" x14ac:dyDescent="0.2">
      <c r="A11065">
        <v>26</v>
      </c>
    </row>
    <row r="11066" spans="1:1" x14ac:dyDescent="0.2">
      <c r="A11066">
        <v>29</v>
      </c>
    </row>
    <row r="11067" spans="1:1" x14ac:dyDescent="0.2">
      <c r="A11067">
        <v>37</v>
      </c>
    </row>
    <row r="11068" spans="1:1" x14ac:dyDescent="0.2">
      <c r="A11068">
        <v>40</v>
      </c>
    </row>
    <row r="11069" spans="1:1" x14ac:dyDescent="0.2">
      <c r="A11069">
        <v>41</v>
      </c>
    </row>
    <row r="11070" spans="1:1" x14ac:dyDescent="0.2">
      <c r="A11070">
        <v>30</v>
      </c>
    </row>
    <row r="11071" spans="1:1" x14ac:dyDescent="0.2">
      <c r="A11071">
        <v>20</v>
      </c>
    </row>
    <row r="11072" spans="1:1" x14ac:dyDescent="0.2">
      <c r="A11072">
        <v>26</v>
      </c>
    </row>
    <row r="11073" spans="1:1" x14ac:dyDescent="0.2">
      <c r="A11073">
        <v>25</v>
      </c>
    </row>
    <row r="11074" spans="1:1" x14ac:dyDescent="0.2">
      <c r="A11074">
        <v>54</v>
      </c>
    </row>
    <row r="11075" spans="1:1" x14ac:dyDescent="0.2">
      <c r="A11075">
        <v>19</v>
      </c>
    </row>
    <row r="11076" spans="1:1" x14ac:dyDescent="0.2">
      <c r="A11076">
        <v>24</v>
      </c>
    </row>
    <row r="11077" spans="1:1" x14ac:dyDescent="0.2">
      <c r="A11077">
        <v>51</v>
      </c>
    </row>
    <row r="11078" spans="1:1" x14ac:dyDescent="0.2">
      <c r="A11078">
        <v>37</v>
      </c>
    </row>
    <row r="11079" spans="1:1" x14ac:dyDescent="0.2">
      <c r="A11079">
        <v>19</v>
      </c>
    </row>
    <row r="11080" spans="1:1" x14ac:dyDescent="0.2">
      <c r="A11080">
        <v>34</v>
      </c>
    </row>
    <row r="11081" spans="1:1" x14ac:dyDescent="0.2">
      <c r="A11081">
        <v>25</v>
      </c>
    </row>
    <row r="11082" spans="1:1" x14ac:dyDescent="0.2">
      <c r="A11082">
        <v>26</v>
      </c>
    </row>
    <row r="11083" spans="1:1" x14ac:dyDescent="0.2">
      <c r="A11083">
        <v>54</v>
      </c>
    </row>
    <row r="11084" spans="1:1" x14ac:dyDescent="0.2">
      <c r="A11084">
        <v>39</v>
      </c>
    </row>
    <row r="11085" spans="1:1" x14ac:dyDescent="0.2">
      <c r="A11085">
        <v>22</v>
      </c>
    </row>
    <row r="11086" spans="1:1" x14ac:dyDescent="0.2">
      <c r="A11086">
        <v>53</v>
      </c>
    </row>
    <row r="11087" spans="1:1" x14ac:dyDescent="0.2">
      <c r="A11087">
        <v>24</v>
      </c>
    </row>
    <row r="11088" spans="1:1" x14ac:dyDescent="0.2">
      <c r="A11088">
        <v>28</v>
      </c>
    </row>
    <row r="11089" spans="1:1" x14ac:dyDescent="0.2">
      <c r="A11089">
        <v>41</v>
      </c>
    </row>
    <row r="11090" spans="1:1" x14ac:dyDescent="0.2">
      <c r="A11090">
        <v>32</v>
      </c>
    </row>
    <row r="11091" spans="1:1" x14ac:dyDescent="0.2">
      <c r="A11091">
        <v>50</v>
      </c>
    </row>
    <row r="11092" spans="1:1" x14ac:dyDescent="0.2">
      <c r="A11092">
        <v>26</v>
      </c>
    </row>
    <row r="11093" spans="1:1" x14ac:dyDescent="0.2">
      <c r="A11093">
        <v>29</v>
      </c>
    </row>
    <row r="11094" spans="1:1" x14ac:dyDescent="0.2">
      <c r="A11094">
        <v>57</v>
      </c>
    </row>
    <row r="11095" spans="1:1" x14ac:dyDescent="0.2">
      <c r="A11095">
        <v>29</v>
      </c>
    </row>
    <row r="11096" spans="1:1" x14ac:dyDescent="0.2">
      <c r="A11096">
        <v>55</v>
      </c>
    </row>
    <row r="11097" spans="1:1" x14ac:dyDescent="0.2">
      <c r="A11097">
        <v>37</v>
      </c>
    </row>
    <row r="11098" spans="1:1" x14ac:dyDescent="0.2">
      <c r="A11098">
        <v>21</v>
      </c>
    </row>
    <row r="11099" spans="1:1" x14ac:dyDescent="0.2">
      <c r="A11099">
        <v>36</v>
      </c>
    </row>
    <row r="11100" spans="1:1" x14ac:dyDescent="0.2">
      <c r="A11100">
        <v>25</v>
      </c>
    </row>
    <row r="11101" spans="1:1" x14ac:dyDescent="0.2">
      <c r="A11101">
        <v>51</v>
      </c>
    </row>
    <row r="11102" spans="1:1" x14ac:dyDescent="0.2">
      <c r="A11102">
        <v>59</v>
      </c>
    </row>
    <row r="11103" spans="1:1" x14ac:dyDescent="0.2">
      <c r="A11103">
        <v>28</v>
      </c>
    </row>
    <row r="11104" spans="1:1" x14ac:dyDescent="0.2">
      <c r="A11104">
        <v>28</v>
      </c>
    </row>
    <row r="11105" spans="1:1" x14ac:dyDescent="0.2">
      <c r="A11105">
        <v>36</v>
      </c>
    </row>
    <row r="11106" spans="1:1" x14ac:dyDescent="0.2">
      <c r="A11106">
        <v>23</v>
      </c>
    </row>
    <row r="11107" spans="1:1" x14ac:dyDescent="0.2">
      <c r="A11107">
        <v>27</v>
      </c>
    </row>
    <row r="11108" spans="1:1" x14ac:dyDescent="0.2">
      <c r="A11108">
        <v>30</v>
      </c>
    </row>
    <row r="11109" spans="1:1" x14ac:dyDescent="0.2">
      <c r="A11109">
        <v>23</v>
      </c>
    </row>
    <row r="11110" spans="1:1" x14ac:dyDescent="0.2">
      <c r="A11110">
        <v>44</v>
      </c>
    </row>
    <row r="11111" spans="1:1" x14ac:dyDescent="0.2">
      <c r="A11111">
        <v>40</v>
      </c>
    </row>
    <row r="11112" spans="1:1" x14ac:dyDescent="0.2">
      <c r="A11112">
        <v>22</v>
      </c>
    </row>
    <row r="11113" spans="1:1" x14ac:dyDescent="0.2">
      <c r="A11113">
        <v>53</v>
      </c>
    </row>
    <row r="11114" spans="1:1" x14ac:dyDescent="0.2">
      <c r="A11114">
        <v>25</v>
      </c>
    </row>
    <row r="11115" spans="1:1" x14ac:dyDescent="0.2">
      <c r="A11115">
        <v>28</v>
      </c>
    </row>
    <row r="11116" spans="1:1" x14ac:dyDescent="0.2">
      <c r="A11116">
        <v>22</v>
      </c>
    </row>
    <row r="11117" spans="1:1" x14ac:dyDescent="0.2">
      <c r="A11117">
        <v>21</v>
      </c>
    </row>
    <row r="11118" spans="1:1" x14ac:dyDescent="0.2">
      <c r="A11118">
        <v>34</v>
      </c>
    </row>
    <row r="11119" spans="1:1" x14ac:dyDescent="0.2">
      <c r="A11119">
        <v>26</v>
      </c>
    </row>
    <row r="11120" spans="1:1" x14ac:dyDescent="0.2">
      <c r="A11120">
        <v>21</v>
      </c>
    </row>
    <row r="11121" spans="1:1" x14ac:dyDescent="0.2">
      <c r="A11121">
        <v>23</v>
      </c>
    </row>
    <row r="11122" spans="1:1" x14ac:dyDescent="0.2">
      <c r="A11122">
        <v>27</v>
      </c>
    </row>
    <row r="11123" spans="1:1" x14ac:dyDescent="0.2">
      <c r="A11123">
        <v>20</v>
      </c>
    </row>
    <row r="11124" spans="1:1" x14ac:dyDescent="0.2">
      <c r="A11124">
        <v>35</v>
      </c>
    </row>
    <row r="11125" spans="1:1" x14ac:dyDescent="0.2">
      <c r="A11125">
        <v>22</v>
      </c>
    </row>
    <row r="11126" spans="1:1" x14ac:dyDescent="0.2">
      <c r="A11126">
        <v>33</v>
      </c>
    </row>
    <row r="11127" spans="1:1" x14ac:dyDescent="0.2">
      <c r="A11127">
        <v>23</v>
      </c>
    </row>
    <row r="11128" spans="1:1" x14ac:dyDescent="0.2">
      <c r="A11128">
        <v>24</v>
      </c>
    </row>
    <row r="11129" spans="1:1" x14ac:dyDescent="0.2">
      <c r="A11129">
        <v>23</v>
      </c>
    </row>
    <row r="11130" spans="1:1" x14ac:dyDescent="0.2">
      <c r="A11130">
        <v>22</v>
      </c>
    </row>
    <row r="11131" spans="1:1" x14ac:dyDescent="0.2">
      <c r="A11131">
        <v>38</v>
      </c>
    </row>
    <row r="11132" spans="1:1" x14ac:dyDescent="0.2">
      <c r="A11132">
        <v>36</v>
      </c>
    </row>
    <row r="11133" spans="1:1" x14ac:dyDescent="0.2">
      <c r="A11133">
        <v>21</v>
      </c>
    </row>
    <row r="11134" spans="1:1" x14ac:dyDescent="0.2">
      <c r="A11134">
        <v>49</v>
      </c>
    </row>
    <row r="11135" spans="1:1" x14ac:dyDescent="0.2">
      <c r="A11135">
        <v>20</v>
      </c>
    </row>
    <row r="11136" spans="1:1" x14ac:dyDescent="0.2">
      <c r="A11136">
        <v>56</v>
      </c>
    </row>
    <row r="11137" spans="1:1" x14ac:dyDescent="0.2">
      <c r="A11137">
        <v>40</v>
      </c>
    </row>
    <row r="11138" spans="1:1" x14ac:dyDescent="0.2">
      <c r="A11138">
        <v>30</v>
      </c>
    </row>
    <row r="11139" spans="1:1" x14ac:dyDescent="0.2">
      <c r="A11139">
        <v>30</v>
      </c>
    </row>
    <row r="11140" spans="1:1" x14ac:dyDescent="0.2">
      <c r="A11140">
        <v>46</v>
      </c>
    </row>
    <row r="11141" spans="1:1" x14ac:dyDescent="0.2">
      <c r="A11141">
        <v>25</v>
      </c>
    </row>
    <row r="11142" spans="1:1" x14ac:dyDescent="0.2">
      <c r="A11142">
        <v>43</v>
      </c>
    </row>
    <row r="11143" spans="1:1" x14ac:dyDescent="0.2">
      <c r="A11143">
        <v>45</v>
      </c>
    </row>
    <row r="11144" spans="1:1" x14ac:dyDescent="0.2">
      <c r="A11144">
        <v>28</v>
      </c>
    </row>
    <row r="11145" spans="1:1" x14ac:dyDescent="0.2">
      <c r="A11145">
        <v>21</v>
      </c>
    </row>
    <row r="11146" spans="1:1" x14ac:dyDescent="0.2">
      <c r="A11146">
        <v>33</v>
      </c>
    </row>
    <row r="11147" spans="1:1" x14ac:dyDescent="0.2">
      <c r="A11147">
        <v>22</v>
      </c>
    </row>
    <row r="11148" spans="1:1" x14ac:dyDescent="0.2">
      <c r="A11148">
        <v>37</v>
      </c>
    </row>
    <row r="11149" spans="1:1" x14ac:dyDescent="0.2">
      <c r="A11149">
        <v>30</v>
      </c>
    </row>
    <row r="11150" spans="1:1" x14ac:dyDescent="0.2">
      <c r="A11150">
        <v>59</v>
      </c>
    </row>
    <row r="11151" spans="1:1" x14ac:dyDescent="0.2">
      <c r="A11151">
        <v>54</v>
      </c>
    </row>
    <row r="11152" spans="1:1" x14ac:dyDescent="0.2">
      <c r="A11152">
        <v>21</v>
      </c>
    </row>
    <row r="11153" spans="1:1" x14ac:dyDescent="0.2">
      <c r="A11153">
        <v>31</v>
      </c>
    </row>
    <row r="11154" spans="1:1" x14ac:dyDescent="0.2">
      <c r="A11154">
        <v>38</v>
      </c>
    </row>
    <row r="11155" spans="1:1" x14ac:dyDescent="0.2">
      <c r="A11155">
        <v>21</v>
      </c>
    </row>
    <row r="11156" spans="1:1" x14ac:dyDescent="0.2">
      <c r="A11156">
        <v>21</v>
      </c>
    </row>
    <row r="11157" spans="1:1" x14ac:dyDescent="0.2">
      <c r="A11157">
        <v>24</v>
      </c>
    </row>
    <row r="11158" spans="1:1" x14ac:dyDescent="0.2">
      <c r="A11158">
        <v>29</v>
      </c>
    </row>
    <row r="11159" spans="1:1" x14ac:dyDescent="0.2">
      <c r="A11159">
        <v>26</v>
      </c>
    </row>
    <row r="11160" spans="1:1" x14ac:dyDescent="0.2">
      <c r="A11160">
        <v>35</v>
      </c>
    </row>
    <row r="11161" spans="1:1" x14ac:dyDescent="0.2">
      <c r="A11161">
        <v>30</v>
      </c>
    </row>
    <row r="11162" spans="1:1" x14ac:dyDescent="0.2">
      <c r="A11162">
        <v>27</v>
      </c>
    </row>
    <row r="11163" spans="1:1" x14ac:dyDescent="0.2">
      <c r="A11163">
        <v>40</v>
      </c>
    </row>
    <row r="11164" spans="1:1" x14ac:dyDescent="0.2">
      <c r="A11164">
        <v>33</v>
      </c>
    </row>
    <row r="11165" spans="1:1" x14ac:dyDescent="0.2">
      <c r="A11165">
        <v>25</v>
      </c>
    </row>
    <row r="11166" spans="1:1" x14ac:dyDescent="0.2">
      <c r="A11166">
        <v>21</v>
      </c>
    </row>
    <row r="11167" spans="1:1" x14ac:dyDescent="0.2">
      <c r="A11167">
        <v>22</v>
      </c>
    </row>
    <row r="11168" spans="1:1" x14ac:dyDescent="0.2">
      <c r="A11168">
        <v>40</v>
      </c>
    </row>
    <row r="11169" spans="1:1" x14ac:dyDescent="0.2">
      <c r="A11169">
        <v>31</v>
      </c>
    </row>
    <row r="11170" spans="1:1" x14ac:dyDescent="0.2">
      <c r="A11170">
        <v>24</v>
      </c>
    </row>
    <row r="11171" spans="1:1" x14ac:dyDescent="0.2">
      <c r="A11171">
        <v>55</v>
      </c>
    </row>
    <row r="11172" spans="1:1" x14ac:dyDescent="0.2">
      <c r="A11172">
        <v>24</v>
      </c>
    </row>
    <row r="11173" spans="1:1" x14ac:dyDescent="0.2">
      <c r="A11173">
        <v>22</v>
      </c>
    </row>
    <row r="11174" spans="1:1" x14ac:dyDescent="0.2">
      <c r="A11174">
        <v>48</v>
      </c>
    </row>
    <row r="11175" spans="1:1" x14ac:dyDescent="0.2">
      <c r="A11175">
        <v>50</v>
      </c>
    </row>
    <row r="11176" spans="1:1" x14ac:dyDescent="0.2">
      <c r="A11176">
        <v>35</v>
      </c>
    </row>
    <row r="11177" spans="1:1" x14ac:dyDescent="0.2">
      <c r="A11177">
        <v>36</v>
      </c>
    </row>
    <row r="11178" spans="1:1" x14ac:dyDescent="0.2">
      <c r="A11178">
        <v>27</v>
      </c>
    </row>
    <row r="11179" spans="1:1" x14ac:dyDescent="0.2">
      <c r="A11179">
        <v>45</v>
      </c>
    </row>
    <row r="11180" spans="1:1" x14ac:dyDescent="0.2">
      <c r="A11180">
        <v>35</v>
      </c>
    </row>
    <row r="11181" spans="1:1" x14ac:dyDescent="0.2">
      <c r="A11181">
        <v>66</v>
      </c>
    </row>
    <row r="11182" spans="1:1" x14ac:dyDescent="0.2">
      <c r="A11182">
        <v>51</v>
      </c>
    </row>
    <row r="11183" spans="1:1" x14ac:dyDescent="0.2">
      <c r="A11183">
        <v>52</v>
      </c>
    </row>
    <row r="11184" spans="1:1" x14ac:dyDescent="0.2">
      <c r="A11184">
        <v>30</v>
      </c>
    </row>
    <row r="11185" spans="1:1" x14ac:dyDescent="0.2">
      <c r="A11185">
        <v>20</v>
      </c>
    </row>
    <row r="11186" spans="1:1" x14ac:dyDescent="0.2">
      <c r="A11186">
        <v>50</v>
      </c>
    </row>
    <row r="11187" spans="1:1" x14ac:dyDescent="0.2">
      <c r="A11187">
        <v>43</v>
      </c>
    </row>
    <row r="11188" spans="1:1" x14ac:dyDescent="0.2">
      <c r="A11188">
        <v>35</v>
      </c>
    </row>
    <row r="11189" spans="1:1" x14ac:dyDescent="0.2">
      <c r="A11189">
        <v>30</v>
      </c>
    </row>
    <row r="11190" spans="1:1" x14ac:dyDescent="0.2">
      <c r="A11190">
        <v>24</v>
      </c>
    </row>
    <row r="11191" spans="1:1" x14ac:dyDescent="0.2">
      <c r="A11191">
        <v>34</v>
      </c>
    </row>
    <row r="11192" spans="1:1" x14ac:dyDescent="0.2">
      <c r="A11192">
        <v>41</v>
      </c>
    </row>
    <row r="11193" spans="1:1" x14ac:dyDescent="0.2">
      <c r="A11193">
        <v>43</v>
      </c>
    </row>
    <row r="11194" spans="1:1" x14ac:dyDescent="0.2">
      <c r="A11194">
        <v>29</v>
      </c>
    </row>
    <row r="11195" spans="1:1" x14ac:dyDescent="0.2">
      <c r="A11195">
        <v>41</v>
      </c>
    </row>
    <row r="11196" spans="1:1" x14ac:dyDescent="0.2">
      <c r="A11196">
        <v>39</v>
      </c>
    </row>
    <row r="11197" spans="1:1" x14ac:dyDescent="0.2">
      <c r="A11197">
        <v>53</v>
      </c>
    </row>
    <row r="11198" spans="1:1" x14ac:dyDescent="0.2">
      <c r="A11198">
        <v>28</v>
      </c>
    </row>
    <row r="11199" spans="1:1" x14ac:dyDescent="0.2">
      <c r="A11199">
        <v>26</v>
      </c>
    </row>
    <row r="11200" spans="1:1" x14ac:dyDescent="0.2">
      <c r="A11200">
        <v>54</v>
      </c>
    </row>
    <row r="11201" spans="1:1" x14ac:dyDescent="0.2">
      <c r="A11201">
        <v>36</v>
      </c>
    </row>
    <row r="11202" spans="1:1" x14ac:dyDescent="0.2">
      <c r="A11202">
        <v>38</v>
      </c>
    </row>
    <row r="11203" spans="1:1" x14ac:dyDescent="0.2">
      <c r="A11203">
        <v>28</v>
      </c>
    </row>
    <row r="11204" spans="1:1" x14ac:dyDescent="0.2">
      <c r="A11204">
        <v>59</v>
      </c>
    </row>
    <row r="11205" spans="1:1" x14ac:dyDescent="0.2">
      <c r="A11205">
        <v>38</v>
      </c>
    </row>
    <row r="11206" spans="1:1" x14ac:dyDescent="0.2">
      <c r="A11206">
        <v>22</v>
      </c>
    </row>
    <row r="11207" spans="1:1" x14ac:dyDescent="0.2">
      <c r="A11207">
        <v>22</v>
      </c>
    </row>
    <row r="11208" spans="1:1" x14ac:dyDescent="0.2">
      <c r="A11208">
        <v>86</v>
      </c>
    </row>
    <row r="11209" spans="1:1" x14ac:dyDescent="0.2">
      <c r="A11209">
        <v>29</v>
      </c>
    </row>
    <row r="11210" spans="1:1" x14ac:dyDescent="0.2">
      <c r="A11210">
        <v>27</v>
      </c>
    </row>
    <row r="11211" spans="1:1" x14ac:dyDescent="0.2">
      <c r="A11211">
        <v>25</v>
      </c>
    </row>
    <row r="11212" spans="1:1" x14ac:dyDescent="0.2">
      <c r="A11212">
        <v>21</v>
      </c>
    </row>
    <row r="11213" spans="1:1" x14ac:dyDescent="0.2">
      <c r="A11213">
        <v>23</v>
      </c>
    </row>
    <row r="11214" spans="1:1" x14ac:dyDescent="0.2">
      <c r="A11214">
        <v>30</v>
      </c>
    </row>
    <row r="11215" spans="1:1" x14ac:dyDescent="0.2">
      <c r="A11215">
        <v>60</v>
      </c>
    </row>
    <row r="11216" spans="1:1" x14ac:dyDescent="0.2">
      <c r="A11216">
        <v>51</v>
      </c>
    </row>
    <row r="11217" spans="1:1" x14ac:dyDescent="0.2">
      <c r="A11217">
        <v>40</v>
      </c>
    </row>
    <row r="11218" spans="1:1" x14ac:dyDescent="0.2">
      <c r="A11218">
        <v>31</v>
      </c>
    </row>
    <row r="11219" spans="1:1" x14ac:dyDescent="0.2">
      <c r="A11219">
        <v>25</v>
      </c>
    </row>
    <row r="11220" spans="1:1" x14ac:dyDescent="0.2">
      <c r="A11220">
        <v>30</v>
      </c>
    </row>
    <row r="11221" spans="1:1" x14ac:dyDescent="0.2">
      <c r="A11221">
        <v>44</v>
      </c>
    </row>
    <row r="11222" spans="1:1" x14ac:dyDescent="0.2">
      <c r="A11222">
        <v>42</v>
      </c>
    </row>
    <row r="11223" spans="1:1" x14ac:dyDescent="0.2">
      <c r="A11223">
        <v>38</v>
      </c>
    </row>
    <row r="11224" spans="1:1" x14ac:dyDescent="0.2">
      <c r="A11224">
        <v>60</v>
      </c>
    </row>
    <row r="11225" spans="1:1" x14ac:dyDescent="0.2">
      <c r="A11225">
        <v>41</v>
      </c>
    </row>
    <row r="11226" spans="1:1" x14ac:dyDescent="0.2">
      <c r="A11226">
        <v>34</v>
      </c>
    </row>
    <row r="11227" spans="1:1" x14ac:dyDescent="0.2">
      <c r="A11227">
        <v>22</v>
      </c>
    </row>
    <row r="11228" spans="1:1" x14ac:dyDescent="0.2">
      <c r="A11228">
        <v>42</v>
      </c>
    </row>
    <row r="11229" spans="1:1" x14ac:dyDescent="0.2">
      <c r="A11229">
        <v>34</v>
      </c>
    </row>
    <row r="11230" spans="1:1" x14ac:dyDescent="0.2">
      <c r="A11230">
        <v>36</v>
      </c>
    </row>
    <row r="11231" spans="1:1" x14ac:dyDescent="0.2">
      <c r="A11231">
        <v>55</v>
      </c>
    </row>
    <row r="11232" spans="1:1" x14ac:dyDescent="0.2">
      <c r="A11232">
        <v>26</v>
      </c>
    </row>
    <row r="11233" spans="1:1" x14ac:dyDescent="0.2">
      <c r="A11233">
        <v>26</v>
      </c>
    </row>
    <row r="11234" spans="1:1" x14ac:dyDescent="0.2">
      <c r="A11234">
        <v>53</v>
      </c>
    </row>
    <row r="11235" spans="1:1" x14ac:dyDescent="0.2">
      <c r="A11235">
        <v>43</v>
      </c>
    </row>
    <row r="11236" spans="1:1" x14ac:dyDescent="0.2">
      <c r="A11236">
        <v>32</v>
      </c>
    </row>
    <row r="11237" spans="1:1" x14ac:dyDescent="0.2">
      <c r="A11237">
        <v>24</v>
      </c>
    </row>
    <row r="11238" spans="1:1" x14ac:dyDescent="0.2">
      <c r="A11238">
        <v>42</v>
      </c>
    </row>
    <row r="11239" spans="1:1" x14ac:dyDescent="0.2">
      <c r="A11239">
        <v>29</v>
      </c>
    </row>
    <row r="11240" spans="1:1" x14ac:dyDescent="0.2">
      <c r="A11240">
        <v>40</v>
      </c>
    </row>
    <row r="11241" spans="1:1" x14ac:dyDescent="0.2">
      <c r="A11241">
        <v>39</v>
      </c>
    </row>
    <row r="11242" spans="1:1" x14ac:dyDescent="0.2">
      <c r="A11242">
        <v>22</v>
      </c>
    </row>
    <row r="11243" spans="1:1" x14ac:dyDescent="0.2">
      <c r="A11243">
        <v>36</v>
      </c>
    </row>
    <row r="11244" spans="1:1" x14ac:dyDescent="0.2">
      <c r="A11244">
        <v>31</v>
      </c>
    </row>
    <row r="11245" spans="1:1" x14ac:dyDescent="0.2">
      <c r="A11245">
        <v>30</v>
      </c>
    </row>
    <row r="11246" spans="1:1" x14ac:dyDescent="0.2">
      <c r="A11246">
        <v>38</v>
      </c>
    </row>
    <row r="11247" spans="1:1" x14ac:dyDescent="0.2">
      <c r="A11247">
        <v>27</v>
      </c>
    </row>
    <row r="11248" spans="1:1" x14ac:dyDescent="0.2">
      <c r="A11248">
        <v>24</v>
      </c>
    </row>
    <row r="11249" spans="1:1" x14ac:dyDescent="0.2">
      <c r="A11249">
        <v>56</v>
      </c>
    </row>
    <row r="11250" spans="1:1" x14ac:dyDescent="0.2">
      <c r="A11250">
        <v>52</v>
      </c>
    </row>
    <row r="11251" spans="1:1" x14ac:dyDescent="0.2">
      <c r="A11251">
        <v>23</v>
      </c>
    </row>
    <row r="11252" spans="1:1" x14ac:dyDescent="0.2">
      <c r="A11252">
        <v>50</v>
      </c>
    </row>
    <row r="11253" spans="1:1" x14ac:dyDescent="0.2">
      <c r="A11253">
        <v>32</v>
      </c>
    </row>
    <row r="11254" spans="1:1" x14ac:dyDescent="0.2">
      <c r="A11254">
        <v>54</v>
      </c>
    </row>
    <row r="11255" spans="1:1" x14ac:dyDescent="0.2">
      <c r="A11255">
        <v>47</v>
      </c>
    </row>
    <row r="11256" spans="1:1" x14ac:dyDescent="0.2">
      <c r="A11256">
        <v>25</v>
      </c>
    </row>
    <row r="11257" spans="1:1" x14ac:dyDescent="0.2">
      <c r="A11257">
        <v>37</v>
      </c>
    </row>
    <row r="11258" spans="1:1" x14ac:dyDescent="0.2">
      <c r="A11258">
        <v>51</v>
      </c>
    </row>
    <row r="11259" spans="1:1" x14ac:dyDescent="0.2">
      <c r="A11259">
        <v>40</v>
      </c>
    </row>
    <row r="11260" spans="1:1" x14ac:dyDescent="0.2">
      <c r="A11260">
        <v>23</v>
      </c>
    </row>
    <row r="11261" spans="1:1" x14ac:dyDescent="0.2">
      <c r="A11261">
        <v>56</v>
      </c>
    </row>
    <row r="11262" spans="1:1" x14ac:dyDescent="0.2">
      <c r="A11262">
        <v>23</v>
      </c>
    </row>
    <row r="11263" spans="1:1" x14ac:dyDescent="0.2">
      <c r="A11263">
        <v>23</v>
      </c>
    </row>
    <row r="11264" spans="1:1" x14ac:dyDescent="0.2">
      <c r="A11264">
        <v>26</v>
      </c>
    </row>
    <row r="11265" spans="1:1" x14ac:dyDescent="0.2">
      <c r="A11265">
        <v>22</v>
      </c>
    </row>
    <row r="11266" spans="1:1" x14ac:dyDescent="0.2">
      <c r="A11266">
        <v>47</v>
      </c>
    </row>
    <row r="11267" spans="1:1" x14ac:dyDescent="0.2">
      <c r="A11267">
        <v>58</v>
      </c>
    </row>
    <row r="11268" spans="1:1" x14ac:dyDescent="0.2">
      <c r="A11268">
        <v>22</v>
      </c>
    </row>
    <row r="11269" spans="1:1" x14ac:dyDescent="0.2">
      <c r="A11269">
        <v>25</v>
      </c>
    </row>
    <row r="11270" spans="1:1" x14ac:dyDescent="0.2">
      <c r="A11270">
        <v>33</v>
      </c>
    </row>
    <row r="11271" spans="1:1" x14ac:dyDescent="0.2">
      <c r="A11271">
        <v>23</v>
      </c>
    </row>
    <row r="11272" spans="1:1" x14ac:dyDescent="0.2">
      <c r="A11272">
        <v>23</v>
      </c>
    </row>
    <row r="11273" spans="1:1" x14ac:dyDescent="0.2">
      <c r="A11273">
        <v>38</v>
      </c>
    </row>
    <row r="11274" spans="1:1" x14ac:dyDescent="0.2">
      <c r="A11274">
        <v>57</v>
      </c>
    </row>
    <row r="11275" spans="1:1" x14ac:dyDescent="0.2">
      <c r="A11275">
        <v>30</v>
      </c>
    </row>
    <row r="11276" spans="1:1" x14ac:dyDescent="0.2">
      <c r="A11276">
        <v>33</v>
      </c>
    </row>
    <row r="11277" spans="1:1" x14ac:dyDescent="0.2">
      <c r="A11277">
        <v>23</v>
      </c>
    </row>
    <row r="11278" spans="1:1" x14ac:dyDescent="0.2">
      <c r="A11278">
        <v>31</v>
      </c>
    </row>
    <row r="11279" spans="1:1" x14ac:dyDescent="0.2">
      <c r="A11279">
        <v>53</v>
      </c>
    </row>
    <row r="11280" spans="1:1" x14ac:dyDescent="0.2">
      <c r="A11280">
        <v>22</v>
      </c>
    </row>
    <row r="11281" spans="1:1" x14ac:dyDescent="0.2">
      <c r="A11281">
        <v>25</v>
      </c>
    </row>
    <row r="11282" spans="1:1" x14ac:dyDescent="0.2">
      <c r="A11282">
        <v>28</v>
      </c>
    </row>
    <row r="11283" spans="1:1" x14ac:dyDescent="0.2">
      <c r="A11283">
        <v>60</v>
      </c>
    </row>
    <row r="11284" spans="1:1" x14ac:dyDescent="0.2">
      <c r="A11284">
        <v>23</v>
      </c>
    </row>
    <row r="11285" spans="1:1" x14ac:dyDescent="0.2">
      <c r="A11285">
        <v>59</v>
      </c>
    </row>
    <row r="11286" spans="1:1" x14ac:dyDescent="0.2">
      <c r="A11286">
        <v>38</v>
      </c>
    </row>
    <row r="11287" spans="1:1" x14ac:dyDescent="0.2">
      <c r="A11287">
        <v>35</v>
      </c>
    </row>
    <row r="11288" spans="1:1" x14ac:dyDescent="0.2">
      <c r="A11288">
        <v>25</v>
      </c>
    </row>
    <row r="11289" spans="1:1" x14ac:dyDescent="0.2">
      <c r="A11289">
        <v>20</v>
      </c>
    </row>
    <row r="11290" spans="1:1" x14ac:dyDescent="0.2">
      <c r="A11290">
        <v>30</v>
      </c>
    </row>
    <row r="11291" spans="1:1" x14ac:dyDescent="0.2">
      <c r="A11291">
        <v>21</v>
      </c>
    </row>
    <row r="11292" spans="1:1" x14ac:dyDescent="0.2">
      <c r="A11292">
        <v>26</v>
      </c>
    </row>
    <row r="11293" spans="1:1" x14ac:dyDescent="0.2">
      <c r="A11293">
        <v>48</v>
      </c>
    </row>
    <row r="11294" spans="1:1" x14ac:dyDescent="0.2">
      <c r="A11294">
        <v>20</v>
      </c>
    </row>
    <row r="11295" spans="1:1" x14ac:dyDescent="0.2">
      <c r="A11295">
        <v>35</v>
      </c>
    </row>
    <row r="11296" spans="1:1" x14ac:dyDescent="0.2">
      <c r="A11296">
        <v>25</v>
      </c>
    </row>
    <row r="11297" spans="1:1" x14ac:dyDescent="0.2">
      <c r="A11297">
        <v>25</v>
      </c>
    </row>
    <row r="11298" spans="1:1" x14ac:dyDescent="0.2">
      <c r="A11298">
        <v>39</v>
      </c>
    </row>
    <row r="11299" spans="1:1" x14ac:dyDescent="0.2">
      <c r="A11299">
        <v>32</v>
      </c>
    </row>
    <row r="11300" spans="1:1" x14ac:dyDescent="0.2">
      <c r="A11300">
        <v>37</v>
      </c>
    </row>
    <row r="11301" spans="1:1" x14ac:dyDescent="0.2">
      <c r="A11301">
        <v>28</v>
      </c>
    </row>
    <row r="11302" spans="1:1" x14ac:dyDescent="0.2">
      <c r="A11302">
        <v>40</v>
      </c>
    </row>
    <row r="11303" spans="1:1" x14ac:dyDescent="0.2">
      <c r="A11303">
        <v>30</v>
      </c>
    </row>
    <row r="11304" spans="1:1" x14ac:dyDescent="0.2">
      <c r="A11304">
        <v>32</v>
      </c>
    </row>
    <row r="11305" spans="1:1" x14ac:dyDescent="0.2">
      <c r="A11305">
        <v>27</v>
      </c>
    </row>
    <row r="11306" spans="1:1" x14ac:dyDescent="0.2">
      <c r="A11306">
        <v>34</v>
      </c>
    </row>
    <row r="11307" spans="1:1" x14ac:dyDescent="0.2">
      <c r="A11307">
        <v>47</v>
      </c>
    </row>
    <row r="11308" spans="1:1" x14ac:dyDescent="0.2">
      <c r="A11308">
        <v>26</v>
      </c>
    </row>
    <row r="11309" spans="1:1" x14ac:dyDescent="0.2">
      <c r="A11309">
        <v>26</v>
      </c>
    </row>
    <row r="11310" spans="1:1" x14ac:dyDescent="0.2">
      <c r="A11310">
        <v>44</v>
      </c>
    </row>
    <row r="11311" spans="1:1" x14ac:dyDescent="0.2">
      <c r="A11311">
        <v>35</v>
      </c>
    </row>
    <row r="11312" spans="1:1" x14ac:dyDescent="0.2">
      <c r="A11312">
        <v>22</v>
      </c>
    </row>
    <row r="11313" spans="1:1" x14ac:dyDescent="0.2">
      <c r="A11313">
        <v>78</v>
      </c>
    </row>
    <row r="11314" spans="1:1" x14ac:dyDescent="0.2">
      <c r="A11314">
        <v>51</v>
      </c>
    </row>
    <row r="11315" spans="1:1" x14ac:dyDescent="0.2">
      <c r="A11315">
        <v>23</v>
      </c>
    </row>
    <row r="11316" spans="1:1" x14ac:dyDescent="0.2">
      <c r="A11316">
        <v>27</v>
      </c>
    </row>
    <row r="11317" spans="1:1" x14ac:dyDescent="0.2">
      <c r="A11317">
        <v>37</v>
      </c>
    </row>
    <row r="11318" spans="1:1" x14ac:dyDescent="0.2">
      <c r="A11318">
        <v>47</v>
      </c>
    </row>
    <row r="11319" spans="1:1" x14ac:dyDescent="0.2">
      <c r="A11319">
        <v>20</v>
      </c>
    </row>
    <row r="11320" spans="1:1" x14ac:dyDescent="0.2">
      <c r="A11320">
        <v>28</v>
      </c>
    </row>
    <row r="11321" spans="1:1" x14ac:dyDescent="0.2">
      <c r="A11321">
        <v>24</v>
      </c>
    </row>
    <row r="11322" spans="1:1" x14ac:dyDescent="0.2">
      <c r="A11322">
        <v>38</v>
      </c>
    </row>
    <row r="11323" spans="1:1" x14ac:dyDescent="0.2">
      <c r="A11323">
        <v>43</v>
      </c>
    </row>
    <row r="11324" spans="1:1" x14ac:dyDescent="0.2">
      <c r="A11324">
        <v>26</v>
      </c>
    </row>
    <row r="11325" spans="1:1" x14ac:dyDescent="0.2">
      <c r="A11325">
        <v>22</v>
      </c>
    </row>
    <row r="11326" spans="1:1" x14ac:dyDescent="0.2">
      <c r="A11326">
        <v>32</v>
      </c>
    </row>
    <row r="11327" spans="1:1" x14ac:dyDescent="0.2">
      <c r="A11327">
        <v>22</v>
      </c>
    </row>
    <row r="11328" spans="1:1" x14ac:dyDescent="0.2">
      <c r="A11328">
        <v>51</v>
      </c>
    </row>
    <row r="11329" spans="1:1" x14ac:dyDescent="0.2">
      <c r="A11329">
        <v>36</v>
      </c>
    </row>
    <row r="11330" spans="1:1" x14ac:dyDescent="0.2">
      <c r="A11330">
        <v>27</v>
      </c>
    </row>
    <row r="11331" spans="1:1" x14ac:dyDescent="0.2">
      <c r="A11331">
        <v>58</v>
      </c>
    </row>
    <row r="11332" spans="1:1" x14ac:dyDescent="0.2">
      <c r="A11332">
        <v>31</v>
      </c>
    </row>
    <row r="11333" spans="1:1" x14ac:dyDescent="0.2">
      <c r="A11333">
        <v>53</v>
      </c>
    </row>
    <row r="11334" spans="1:1" x14ac:dyDescent="0.2">
      <c r="A11334">
        <v>38</v>
      </c>
    </row>
    <row r="11335" spans="1:1" x14ac:dyDescent="0.2">
      <c r="A11335">
        <v>29</v>
      </c>
    </row>
    <row r="11336" spans="1:1" x14ac:dyDescent="0.2">
      <c r="A11336">
        <v>33</v>
      </c>
    </row>
    <row r="11337" spans="1:1" x14ac:dyDescent="0.2">
      <c r="A11337">
        <v>23</v>
      </c>
    </row>
    <row r="11338" spans="1:1" x14ac:dyDescent="0.2">
      <c r="A11338">
        <v>46</v>
      </c>
    </row>
    <row r="11339" spans="1:1" x14ac:dyDescent="0.2">
      <c r="A11339">
        <v>42</v>
      </c>
    </row>
    <row r="11340" spans="1:1" x14ac:dyDescent="0.2">
      <c r="A11340">
        <v>44</v>
      </c>
    </row>
    <row r="11341" spans="1:1" x14ac:dyDescent="0.2">
      <c r="A11341">
        <v>29</v>
      </c>
    </row>
    <row r="11342" spans="1:1" x14ac:dyDescent="0.2">
      <c r="A11342">
        <v>49</v>
      </c>
    </row>
    <row r="11343" spans="1:1" x14ac:dyDescent="0.2">
      <c r="A11343">
        <v>36</v>
      </c>
    </row>
    <row r="11344" spans="1:1" x14ac:dyDescent="0.2">
      <c r="A11344">
        <v>41</v>
      </c>
    </row>
    <row r="11345" spans="1:1" x14ac:dyDescent="0.2">
      <c r="A11345">
        <v>40</v>
      </c>
    </row>
    <row r="11346" spans="1:1" x14ac:dyDescent="0.2">
      <c r="A11346">
        <v>58</v>
      </c>
    </row>
    <row r="11347" spans="1:1" x14ac:dyDescent="0.2">
      <c r="A11347">
        <v>27</v>
      </c>
    </row>
    <row r="11348" spans="1:1" x14ac:dyDescent="0.2">
      <c r="A11348">
        <v>25</v>
      </c>
    </row>
    <row r="11349" spans="1:1" x14ac:dyDescent="0.2">
      <c r="A11349">
        <v>55</v>
      </c>
    </row>
    <row r="11350" spans="1:1" x14ac:dyDescent="0.2">
      <c r="A11350">
        <v>30</v>
      </c>
    </row>
    <row r="11351" spans="1:1" x14ac:dyDescent="0.2">
      <c r="A11351">
        <v>29</v>
      </c>
    </row>
    <row r="11352" spans="1:1" x14ac:dyDescent="0.2">
      <c r="A11352">
        <v>47</v>
      </c>
    </row>
    <row r="11353" spans="1:1" x14ac:dyDescent="0.2">
      <c r="A11353">
        <v>19</v>
      </c>
    </row>
    <row r="11354" spans="1:1" x14ac:dyDescent="0.2">
      <c r="A11354">
        <v>37</v>
      </c>
    </row>
    <row r="11355" spans="1:1" x14ac:dyDescent="0.2">
      <c r="A11355">
        <v>49</v>
      </c>
    </row>
    <row r="11356" spans="1:1" x14ac:dyDescent="0.2">
      <c r="A11356">
        <v>44</v>
      </c>
    </row>
    <row r="11357" spans="1:1" x14ac:dyDescent="0.2">
      <c r="A11357">
        <v>23</v>
      </c>
    </row>
    <row r="11358" spans="1:1" x14ac:dyDescent="0.2">
      <c r="A11358">
        <v>51</v>
      </c>
    </row>
    <row r="11359" spans="1:1" x14ac:dyDescent="0.2">
      <c r="A11359">
        <v>28</v>
      </c>
    </row>
    <row r="11360" spans="1:1" x14ac:dyDescent="0.2">
      <c r="A11360">
        <v>23</v>
      </c>
    </row>
    <row r="11361" spans="1:1" x14ac:dyDescent="0.2">
      <c r="A11361">
        <v>23</v>
      </c>
    </row>
    <row r="11362" spans="1:1" x14ac:dyDescent="0.2">
      <c r="A11362">
        <v>37</v>
      </c>
    </row>
    <row r="11363" spans="1:1" x14ac:dyDescent="0.2">
      <c r="A11363">
        <v>28</v>
      </c>
    </row>
    <row r="11364" spans="1:1" x14ac:dyDescent="0.2">
      <c r="A11364">
        <v>38</v>
      </c>
    </row>
    <row r="11365" spans="1:1" x14ac:dyDescent="0.2">
      <c r="A11365">
        <v>54</v>
      </c>
    </row>
    <row r="11366" spans="1:1" x14ac:dyDescent="0.2">
      <c r="A11366">
        <v>23</v>
      </c>
    </row>
    <row r="11367" spans="1:1" x14ac:dyDescent="0.2">
      <c r="A11367">
        <v>50</v>
      </c>
    </row>
    <row r="11368" spans="1:1" x14ac:dyDescent="0.2">
      <c r="A11368">
        <v>56</v>
      </c>
    </row>
    <row r="11369" spans="1:1" x14ac:dyDescent="0.2">
      <c r="A11369">
        <v>23</v>
      </c>
    </row>
    <row r="11370" spans="1:1" x14ac:dyDescent="0.2">
      <c r="A11370">
        <v>24</v>
      </c>
    </row>
    <row r="11371" spans="1:1" x14ac:dyDescent="0.2">
      <c r="A11371">
        <v>38</v>
      </c>
    </row>
    <row r="11372" spans="1:1" x14ac:dyDescent="0.2">
      <c r="A11372">
        <v>44</v>
      </c>
    </row>
    <row r="11373" spans="1:1" x14ac:dyDescent="0.2">
      <c r="A11373">
        <v>49</v>
      </c>
    </row>
    <row r="11374" spans="1:1" x14ac:dyDescent="0.2">
      <c r="A11374">
        <v>26</v>
      </c>
    </row>
    <row r="11375" spans="1:1" x14ac:dyDescent="0.2">
      <c r="A11375">
        <v>38</v>
      </c>
    </row>
    <row r="11376" spans="1:1" x14ac:dyDescent="0.2">
      <c r="A11376">
        <v>23</v>
      </c>
    </row>
    <row r="11377" spans="1:1" x14ac:dyDescent="0.2">
      <c r="A11377">
        <v>21</v>
      </c>
    </row>
    <row r="11378" spans="1:1" x14ac:dyDescent="0.2">
      <c r="A11378">
        <v>27</v>
      </c>
    </row>
    <row r="11379" spans="1:1" x14ac:dyDescent="0.2">
      <c r="A11379">
        <v>35</v>
      </c>
    </row>
    <row r="11380" spans="1:1" x14ac:dyDescent="0.2">
      <c r="A11380">
        <v>30</v>
      </c>
    </row>
    <row r="11381" spans="1:1" x14ac:dyDescent="0.2">
      <c r="A11381">
        <v>21</v>
      </c>
    </row>
    <row r="11382" spans="1:1" x14ac:dyDescent="0.2">
      <c r="A11382">
        <v>37</v>
      </c>
    </row>
    <row r="11383" spans="1:1" x14ac:dyDescent="0.2">
      <c r="A11383">
        <v>43</v>
      </c>
    </row>
    <row r="11384" spans="1:1" x14ac:dyDescent="0.2">
      <c r="A11384">
        <v>29</v>
      </c>
    </row>
    <row r="11385" spans="1:1" x14ac:dyDescent="0.2">
      <c r="A11385">
        <v>41</v>
      </c>
    </row>
    <row r="11386" spans="1:1" x14ac:dyDescent="0.2">
      <c r="A11386">
        <v>36</v>
      </c>
    </row>
    <row r="11387" spans="1:1" x14ac:dyDescent="0.2">
      <c r="A11387">
        <v>26</v>
      </c>
    </row>
    <row r="11388" spans="1:1" x14ac:dyDescent="0.2">
      <c r="A11388">
        <v>32</v>
      </c>
    </row>
    <row r="11389" spans="1:1" x14ac:dyDescent="0.2">
      <c r="A11389">
        <v>39</v>
      </c>
    </row>
    <row r="11390" spans="1:1" x14ac:dyDescent="0.2">
      <c r="A11390">
        <v>24</v>
      </c>
    </row>
    <row r="11391" spans="1:1" x14ac:dyDescent="0.2">
      <c r="A11391">
        <v>24</v>
      </c>
    </row>
    <row r="11392" spans="1:1" x14ac:dyDescent="0.2">
      <c r="A11392">
        <v>45</v>
      </c>
    </row>
    <row r="11393" spans="1:1" x14ac:dyDescent="0.2">
      <c r="A11393">
        <v>27</v>
      </c>
    </row>
    <row r="11394" spans="1:1" x14ac:dyDescent="0.2">
      <c r="A11394">
        <v>33</v>
      </c>
    </row>
    <row r="11395" spans="1:1" x14ac:dyDescent="0.2">
      <c r="A11395">
        <v>24</v>
      </c>
    </row>
    <row r="11396" spans="1:1" x14ac:dyDescent="0.2">
      <c r="A11396">
        <v>20</v>
      </c>
    </row>
    <row r="11397" spans="1:1" x14ac:dyDescent="0.2">
      <c r="A11397">
        <v>41</v>
      </c>
    </row>
    <row r="11398" spans="1:1" x14ac:dyDescent="0.2">
      <c r="A11398">
        <v>29</v>
      </c>
    </row>
    <row r="11399" spans="1:1" x14ac:dyDescent="0.2">
      <c r="A11399">
        <v>29</v>
      </c>
    </row>
    <row r="11400" spans="1:1" x14ac:dyDescent="0.2">
      <c r="A11400">
        <v>37</v>
      </c>
    </row>
    <row r="11401" spans="1:1" x14ac:dyDescent="0.2">
      <c r="A11401">
        <v>29</v>
      </c>
    </row>
    <row r="11402" spans="1:1" x14ac:dyDescent="0.2">
      <c r="A11402">
        <v>40</v>
      </c>
    </row>
    <row r="11403" spans="1:1" x14ac:dyDescent="0.2">
      <c r="A11403">
        <v>51</v>
      </c>
    </row>
    <row r="11404" spans="1:1" x14ac:dyDescent="0.2">
      <c r="A11404">
        <v>27</v>
      </c>
    </row>
    <row r="11405" spans="1:1" x14ac:dyDescent="0.2">
      <c r="A11405">
        <v>23</v>
      </c>
    </row>
    <row r="11406" spans="1:1" x14ac:dyDescent="0.2">
      <c r="A11406">
        <v>31</v>
      </c>
    </row>
    <row r="11407" spans="1:1" x14ac:dyDescent="0.2">
      <c r="A11407">
        <v>21</v>
      </c>
    </row>
    <row r="11408" spans="1:1" x14ac:dyDescent="0.2">
      <c r="A11408">
        <v>23</v>
      </c>
    </row>
    <row r="11409" spans="1:1" x14ac:dyDescent="0.2">
      <c r="A11409">
        <v>43</v>
      </c>
    </row>
    <row r="11410" spans="1:1" x14ac:dyDescent="0.2">
      <c r="A11410">
        <v>41</v>
      </c>
    </row>
    <row r="11411" spans="1:1" x14ac:dyDescent="0.2">
      <c r="A11411">
        <v>23</v>
      </c>
    </row>
    <row r="11412" spans="1:1" x14ac:dyDescent="0.2">
      <c r="A11412">
        <v>26</v>
      </c>
    </row>
    <row r="11413" spans="1:1" x14ac:dyDescent="0.2">
      <c r="A11413">
        <v>20</v>
      </c>
    </row>
    <row r="11414" spans="1:1" x14ac:dyDescent="0.2">
      <c r="A11414">
        <v>25</v>
      </c>
    </row>
    <row r="11415" spans="1:1" x14ac:dyDescent="0.2">
      <c r="A11415">
        <v>49</v>
      </c>
    </row>
    <row r="11416" spans="1:1" x14ac:dyDescent="0.2">
      <c r="A11416">
        <v>67</v>
      </c>
    </row>
    <row r="11417" spans="1:1" x14ac:dyDescent="0.2">
      <c r="A11417">
        <v>23</v>
      </c>
    </row>
    <row r="11418" spans="1:1" x14ac:dyDescent="0.2">
      <c r="A11418">
        <v>49</v>
      </c>
    </row>
    <row r="11419" spans="1:1" x14ac:dyDescent="0.2">
      <c r="A11419">
        <v>36</v>
      </c>
    </row>
    <row r="11420" spans="1:1" x14ac:dyDescent="0.2">
      <c r="A11420">
        <v>40</v>
      </c>
    </row>
    <row r="11421" spans="1:1" x14ac:dyDescent="0.2">
      <c r="A11421">
        <v>52</v>
      </c>
    </row>
    <row r="11422" spans="1:1" x14ac:dyDescent="0.2">
      <c r="A11422">
        <v>22</v>
      </c>
    </row>
    <row r="11423" spans="1:1" x14ac:dyDescent="0.2">
      <c r="A11423">
        <v>34</v>
      </c>
    </row>
    <row r="11424" spans="1:1" x14ac:dyDescent="0.2">
      <c r="A11424">
        <v>21</v>
      </c>
    </row>
    <row r="11425" spans="1:1" x14ac:dyDescent="0.2">
      <c r="A11425">
        <v>31</v>
      </c>
    </row>
    <row r="11426" spans="1:1" x14ac:dyDescent="0.2">
      <c r="A11426">
        <v>33</v>
      </c>
    </row>
    <row r="11427" spans="1:1" x14ac:dyDescent="0.2">
      <c r="A11427">
        <v>46</v>
      </c>
    </row>
    <row r="11428" spans="1:1" x14ac:dyDescent="0.2">
      <c r="A11428">
        <v>52</v>
      </c>
    </row>
    <row r="11429" spans="1:1" x14ac:dyDescent="0.2">
      <c r="A11429">
        <v>21</v>
      </c>
    </row>
    <row r="11430" spans="1:1" x14ac:dyDescent="0.2">
      <c r="A11430">
        <v>39</v>
      </c>
    </row>
    <row r="11431" spans="1:1" x14ac:dyDescent="0.2">
      <c r="A11431">
        <v>30</v>
      </c>
    </row>
    <row r="11432" spans="1:1" x14ac:dyDescent="0.2">
      <c r="A11432">
        <v>33</v>
      </c>
    </row>
    <row r="11433" spans="1:1" x14ac:dyDescent="0.2">
      <c r="A11433">
        <v>35</v>
      </c>
    </row>
    <row r="11434" spans="1:1" x14ac:dyDescent="0.2">
      <c r="A11434">
        <v>38</v>
      </c>
    </row>
    <row r="11435" spans="1:1" x14ac:dyDescent="0.2">
      <c r="A11435">
        <v>27</v>
      </c>
    </row>
    <row r="11436" spans="1:1" x14ac:dyDescent="0.2">
      <c r="A11436">
        <v>30</v>
      </c>
    </row>
    <row r="11437" spans="1:1" x14ac:dyDescent="0.2">
      <c r="A11437">
        <v>31</v>
      </c>
    </row>
    <row r="11438" spans="1:1" x14ac:dyDescent="0.2">
      <c r="A11438">
        <v>53</v>
      </c>
    </row>
    <row r="11439" spans="1:1" x14ac:dyDescent="0.2">
      <c r="A11439">
        <v>68</v>
      </c>
    </row>
    <row r="11440" spans="1:1" x14ac:dyDescent="0.2">
      <c r="A11440">
        <v>26</v>
      </c>
    </row>
    <row r="11441" spans="1:1" x14ac:dyDescent="0.2">
      <c r="A11441">
        <v>53</v>
      </c>
    </row>
    <row r="11442" spans="1:1" x14ac:dyDescent="0.2">
      <c r="A11442">
        <v>31</v>
      </c>
    </row>
    <row r="11443" spans="1:1" x14ac:dyDescent="0.2">
      <c r="A11443">
        <v>36</v>
      </c>
    </row>
    <row r="11444" spans="1:1" x14ac:dyDescent="0.2">
      <c r="A11444">
        <v>25</v>
      </c>
    </row>
    <row r="11445" spans="1:1" x14ac:dyDescent="0.2">
      <c r="A11445">
        <v>34</v>
      </c>
    </row>
    <row r="11446" spans="1:1" x14ac:dyDescent="0.2">
      <c r="A11446">
        <v>28</v>
      </c>
    </row>
    <row r="11447" spans="1:1" x14ac:dyDescent="0.2">
      <c r="A11447">
        <v>45</v>
      </c>
    </row>
    <row r="11448" spans="1:1" x14ac:dyDescent="0.2">
      <c r="A11448">
        <v>48</v>
      </c>
    </row>
    <row r="11449" spans="1:1" x14ac:dyDescent="0.2">
      <c r="A11449">
        <v>31</v>
      </c>
    </row>
    <row r="11450" spans="1:1" x14ac:dyDescent="0.2">
      <c r="A11450">
        <v>42</v>
      </c>
    </row>
    <row r="11451" spans="1:1" x14ac:dyDescent="0.2">
      <c r="A11451">
        <v>47</v>
      </c>
    </row>
    <row r="11452" spans="1:1" x14ac:dyDescent="0.2">
      <c r="A11452">
        <v>38</v>
      </c>
    </row>
    <row r="11453" spans="1:1" x14ac:dyDescent="0.2">
      <c r="A11453">
        <v>30</v>
      </c>
    </row>
    <row r="11454" spans="1:1" x14ac:dyDescent="0.2">
      <c r="A11454">
        <v>24</v>
      </c>
    </row>
    <row r="11455" spans="1:1" x14ac:dyDescent="0.2">
      <c r="A11455">
        <v>56</v>
      </c>
    </row>
    <row r="11456" spans="1:1" x14ac:dyDescent="0.2">
      <c r="A11456">
        <v>51</v>
      </c>
    </row>
    <row r="11457" spans="1:1" x14ac:dyDescent="0.2">
      <c r="A11457">
        <v>37</v>
      </c>
    </row>
    <row r="11458" spans="1:1" x14ac:dyDescent="0.2">
      <c r="A11458">
        <v>42</v>
      </c>
    </row>
    <row r="11459" spans="1:1" x14ac:dyDescent="0.2">
      <c r="A11459">
        <v>37</v>
      </c>
    </row>
    <row r="11460" spans="1:1" x14ac:dyDescent="0.2">
      <c r="A11460">
        <v>38</v>
      </c>
    </row>
    <row r="11461" spans="1:1" x14ac:dyDescent="0.2">
      <c r="A11461">
        <v>49</v>
      </c>
    </row>
    <row r="11462" spans="1:1" x14ac:dyDescent="0.2">
      <c r="A11462">
        <v>26</v>
      </c>
    </row>
    <row r="11463" spans="1:1" x14ac:dyDescent="0.2">
      <c r="A11463">
        <v>53</v>
      </c>
    </row>
    <row r="11464" spans="1:1" x14ac:dyDescent="0.2">
      <c r="A11464">
        <v>45</v>
      </c>
    </row>
    <row r="11465" spans="1:1" x14ac:dyDescent="0.2">
      <c r="A11465">
        <v>23</v>
      </c>
    </row>
    <row r="11466" spans="1:1" x14ac:dyDescent="0.2">
      <c r="A11466">
        <v>34</v>
      </c>
    </row>
    <row r="11467" spans="1:1" x14ac:dyDescent="0.2">
      <c r="A11467">
        <v>37</v>
      </c>
    </row>
    <row r="11468" spans="1:1" x14ac:dyDescent="0.2">
      <c r="A11468">
        <v>21</v>
      </c>
    </row>
    <row r="11469" spans="1:1" x14ac:dyDescent="0.2">
      <c r="A11469">
        <v>68</v>
      </c>
    </row>
    <row r="11470" spans="1:1" x14ac:dyDescent="0.2">
      <c r="A11470">
        <v>31</v>
      </c>
    </row>
    <row r="11471" spans="1:1" x14ac:dyDescent="0.2">
      <c r="A11471">
        <v>26</v>
      </c>
    </row>
    <row r="11472" spans="1:1" x14ac:dyDescent="0.2">
      <c r="A11472">
        <v>34</v>
      </c>
    </row>
    <row r="11473" spans="1:1" x14ac:dyDescent="0.2">
      <c r="A11473">
        <v>23</v>
      </c>
    </row>
    <row r="11474" spans="1:1" x14ac:dyDescent="0.2">
      <c r="A11474">
        <v>26</v>
      </c>
    </row>
    <row r="11475" spans="1:1" x14ac:dyDescent="0.2">
      <c r="A11475">
        <v>22</v>
      </c>
    </row>
    <row r="11476" spans="1:1" x14ac:dyDescent="0.2">
      <c r="A11476">
        <v>49</v>
      </c>
    </row>
    <row r="11477" spans="1:1" x14ac:dyDescent="0.2">
      <c r="A11477">
        <v>52</v>
      </c>
    </row>
    <row r="11478" spans="1:1" x14ac:dyDescent="0.2">
      <c r="A11478">
        <v>27</v>
      </c>
    </row>
    <row r="11479" spans="1:1" x14ac:dyDescent="0.2">
      <c r="A11479">
        <v>28</v>
      </c>
    </row>
    <row r="11480" spans="1:1" x14ac:dyDescent="0.2">
      <c r="A11480">
        <v>28</v>
      </c>
    </row>
    <row r="11481" spans="1:1" x14ac:dyDescent="0.2">
      <c r="A11481">
        <v>34</v>
      </c>
    </row>
    <row r="11482" spans="1:1" x14ac:dyDescent="0.2">
      <c r="A11482">
        <v>29</v>
      </c>
    </row>
    <row r="11483" spans="1:1" x14ac:dyDescent="0.2">
      <c r="A11483">
        <v>35</v>
      </c>
    </row>
    <row r="11484" spans="1:1" x14ac:dyDescent="0.2">
      <c r="A11484">
        <v>47</v>
      </c>
    </row>
    <row r="11485" spans="1:1" x14ac:dyDescent="0.2">
      <c r="A11485">
        <v>42</v>
      </c>
    </row>
    <row r="11486" spans="1:1" x14ac:dyDescent="0.2">
      <c r="A11486">
        <v>28</v>
      </c>
    </row>
    <row r="11487" spans="1:1" x14ac:dyDescent="0.2">
      <c r="A11487">
        <v>52</v>
      </c>
    </row>
    <row r="11488" spans="1:1" x14ac:dyDescent="0.2">
      <c r="A11488">
        <v>25</v>
      </c>
    </row>
    <row r="11489" spans="1:1" x14ac:dyDescent="0.2">
      <c r="A11489">
        <v>27</v>
      </c>
    </row>
    <row r="11490" spans="1:1" x14ac:dyDescent="0.2">
      <c r="A11490">
        <v>22</v>
      </c>
    </row>
    <row r="11491" spans="1:1" x14ac:dyDescent="0.2">
      <c r="A11491">
        <v>39</v>
      </c>
    </row>
    <row r="11492" spans="1:1" x14ac:dyDescent="0.2">
      <c r="A11492">
        <v>32</v>
      </c>
    </row>
    <row r="11493" spans="1:1" x14ac:dyDescent="0.2">
      <c r="A11493">
        <v>33</v>
      </c>
    </row>
    <row r="11494" spans="1:1" x14ac:dyDescent="0.2">
      <c r="A11494">
        <v>31</v>
      </c>
    </row>
    <row r="11495" spans="1:1" x14ac:dyDescent="0.2">
      <c r="A11495">
        <v>23</v>
      </c>
    </row>
    <row r="11496" spans="1:1" x14ac:dyDescent="0.2">
      <c r="A11496">
        <v>33</v>
      </c>
    </row>
    <row r="11497" spans="1:1" x14ac:dyDescent="0.2">
      <c r="A11497">
        <v>22</v>
      </c>
    </row>
    <row r="11498" spans="1:1" x14ac:dyDescent="0.2">
      <c r="A11498">
        <v>26</v>
      </c>
    </row>
    <row r="11499" spans="1:1" x14ac:dyDescent="0.2">
      <c r="A11499">
        <v>44</v>
      </c>
    </row>
    <row r="11500" spans="1:1" x14ac:dyDescent="0.2">
      <c r="A11500">
        <v>27</v>
      </c>
    </row>
    <row r="11501" spans="1:1" x14ac:dyDescent="0.2">
      <c r="A11501">
        <v>44</v>
      </c>
    </row>
    <row r="11502" spans="1:1" x14ac:dyDescent="0.2">
      <c r="A11502">
        <v>40</v>
      </c>
    </row>
    <row r="11503" spans="1:1" x14ac:dyDescent="0.2">
      <c r="A11503">
        <v>41</v>
      </c>
    </row>
    <row r="11504" spans="1:1" x14ac:dyDescent="0.2">
      <c r="A11504">
        <v>49</v>
      </c>
    </row>
    <row r="11505" spans="1:1" x14ac:dyDescent="0.2">
      <c r="A11505">
        <v>24</v>
      </c>
    </row>
    <row r="11506" spans="1:1" x14ac:dyDescent="0.2">
      <c r="A11506">
        <v>23</v>
      </c>
    </row>
    <row r="11507" spans="1:1" x14ac:dyDescent="0.2">
      <c r="A11507">
        <v>49</v>
      </c>
    </row>
    <row r="11508" spans="1:1" x14ac:dyDescent="0.2">
      <c r="A11508">
        <v>33</v>
      </c>
    </row>
    <row r="11509" spans="1:1" x14ac:dyDescent="0.2">
      <c r="A11509">
        <v>25</v>
      </c>
    </row>
    <row r="11510" spans="1:1" x14ac:dyDescent="0.2">
      <c r="A11510">
        <v>61</v>
      </c>
    </row>
    <row r="11511" spans="1:1" x14ac:dyDescent="0.2">
      <c r="A11511">
        <v>28</v>
      </c>
    </row>
    <row r="11512" spans="1:1" x14ac:dyDescent="0.2">
      <c r="A11512">
        <v>24</v>
      </c>
    </row>
    <row r="11513" spans="1:1" x14ac:dyDescent="0.2">
      <c r="A11513">
        <v>46</v>
      </c>
    </row>
    <row r="11514" spans="1:1" x14ac:dyDescent="0.2">
      <c r="A11514">
        <v>65</v>
      </c>
    </row>
    <row r="11515" spans="1:1" x14ac:dyDescent="0.2">
      <c r="A11515">
        <v>58</v>
      </c>
    </row>
    <row r="11516" spans="1:1" x14ac:dyDescent="0.2">
      <c r="A11516">
        <v>59</v>
      </c>
    </row>
    <row r="11517" spans="1:1" x14ac:dyDescent="0.2">
      <c r="A11517">
        <v>26</v>
      </c>
    </row>
    <row r="11518" spans="1:1" x14ac:dyDescent="0.2">
      <c r="A11518">
        <v>26</v>
      </c>
    </row>
    <row r="11519" spans="1:1" x14ac:dyDescent="0.2">
      <c r="A11519">
        <v>32</v>
      </c>
    </row>
    <row r="11520" spans="1:1" x14ac:dyDescent="0.2">
      <c r="A11520">
        <v>25</v>
      </c>
    </row>
    <row r="11521" spans="1:1" x14ac:dyDescent="0.2">
      <c r="A11521">
        <v>33</v>
      </c>
    </row>
    <row r="11522" spans="1:1" x14ac:dyDescent="0.2">
      <c r="A11522">
        <v>35</v>
      </c>
    </row>
    <row r="11523" spans="1:1" x14ac:dyDescent="0.2">
      <c r="A11523">
        <v>28</v>
      </c>
    </row>
    <row r="11524" spans="1:1" x14ac:dyDescent="0.2">
      <c r="A11524">
        <v>39</v>
      </c>
    </row>
    <row r="11525" spans="1:1" x14ac:dyDescent="0.2">
      <c r="A11525">
        <v>21</v>
      </c>
    </row>
    <row r="11526" spans="1:1" x14ac:dyDescent="0.2">
      <c r="A11526">
        <v>28</v>
      </c>
    </row>
    <row r="11527" spans="1:1" x14ac:dyDescent="0.2">
      <c r="A11527">
        <v>24</v>
      </c>
    </row>
    <row r="11528" spans="1:1" x14ac:dyDescent="0.2">
      <c r="A11528">
        <v>30</v>
      </c>
    </row>
    <row r="11529" spans="1:1" x14ac:dyDescent="0.2">
      <c r="A11529">
        <v>29</v>
      </c>
    </row>
    <row r="11530" spans="1:1" x14ac:dyDescent="0.2">
      <c r="A11530">
        <v>22</v>
      </c>
    </row>
    <row r="11531" spans="1:1" x14ac:dyDescent="0.2">
      <c r="A11531">
        <v>51</v>
      </c>
    </row>
    <row r="11532" spans="1:1" x14ac:dyDescent="0.2">
      <c r="A11532">
        <v>34</v>
      </c>
    </row>
    <row r="11533" spans="1:1" x14ac:dyDescent="0.2">
      <c r="A11533">
        <v>21</v>
      </c>
    </row>
    <row r="11534" spans="1:1" x14ac:dyDescent="0.2">
      <c r="A11534">
        <v>37</v>
      </c>
    </row>
    <row r="11535" spans="1:1" x14ac:dyDescent="0.2">
      <c r="A11535">
        <v>58</v>
      </c>
    </row>
    <row r="11536" spans="1:1" x14ac:dyDescent="0.2">
      <c r="A11536">
        <v>37</v>
      </c>
    </row>
    <row r="11537" spans="1:1" x14ac:dyDescent="0.2">
      <c r="A11537">
        <v>27</v>
      </c>
    </row>
    <row r="11538" spans="1:1" x14ac:dyDescent="0.2">
      <c r="A11538">
        <v>23</v>
      </c>
    </row>
    <row r="11539" spans="1:1" x14ac:dyDescent="0.2">
      <c r="A11539">
        <v>52</v>
      </c>
    </row>
    <row r="11540" spans="1:1" x14ac:dyDescent="0.2">
      <c r="A11540">
        <v>53</v>
      </c>
    </row>
    <row r="11541" spans="1:1" x14ac:dyDescent="0.2">
      <c r="A11541">
        <v>57</v>
      </c>
    </row>
    <row r="11542" spans="1:1" x14ac:dyDescent="0.2">
      <c r="A11542">
        <v>26</v>
      </c>
    </row>
    <row r="11543" spans="1:1" x14ac:dyDescent="0.2">
      <c r="A11543">
        <v>30</v>
      </c>
    </row>
    <row r="11544" spans="1:1" x14ac:dyDescent="0.2">
      <c r="A11544">
        <v>47</v>
      </c>
    </row>
    <row r="11545" spans="1:1" x14ac:dyDescent="0.2">
      <c r="A11545">
        <v>31</v>
      </c>
    </row>
    <row r="11546" spans="1:1" x14ac:dyDescent="0.2">
      <c r="A11546">
        <v>21</v>
      </c>
    </row>
    <row r="11547" spans="1:1" x14ac:dyDescent="0.2">
      <c r="A11547">
        <v>23</v>
      </c>
    </row>
    <row r="11548" spans="1:1" x14ac:dyDescent="0.2">
      <c r="A11548">
        <v>60</v>
      </c>
    </row>
    <row r="11549" spans="1:1" x14ac:dyDescent="0.2">
      <c r="A11549">
        <v>30</v>
      </c>
    </row>
    <row r="11550" spans="1:1" x14ac:dyDescent="0.2">
      <c r="A11550">
        <v>39</v>
      </c>
    </row>
    <row r="11551" spans="1:1" x14ac:dyDescent="0.2">
      <c r="A11551">
        <v>23</v>
      </c>
    </row>
    <row r="11552" spans="1:1" x14ac:dyDescent="0.2">
      <c r="A11552">
        <v>53</v>
      </c>
    </row>
    <row r="11553" spans="1:1" x14ac:dyDescent="0.2">
      <c r="A11553">
        <v>49</v>
      </c>
    </row>
    <row r="11554" spans="1:1" x14ac:dyDescent="0.2">
      <c r="A11554">
        <v>33</v>
      </c>
    </row>
    <row r="11555" spans="1:1" x14ac:dyDescent="0.2">
      <c r="A11555">
        <v>28</v>
      </c>
    </row>
    <row r="11556" spans="1:1" x14ac:dyDescent="0.2">
      <c r="A11556">
        <v>44</v>
      </c>
    </row>
    <row r="11557" spans="1:1" x14ac:dyDescent="0.2">
      <c r="A11557">
        <v>26</v>
      </c>
    </row>
    <row r="11558" spans="1:1" x14ac:dyDescent="0.2">
      <c r="A11558">
        <v>25</v>
      </c>
    </row>
    <row r="11559" spans="1:1" x14ac:dyDescent="0.2">
      <c r="A11559">
        <v>45</v>
      </c>
    </row>
    <row r="11560" spans="1:1" x14ac:dyDescent="0.2">
      <c r="A11560">
        <v>24</v>
      </c>
    </row>
    <row r="11561" spans="1:1" x14ac:dyDescent="0.2">
      <c r="A11561">
        <v>26</v>
      </c>
    </row>
    <row r="11562" spans="1:1" x14ac:dyDescent="0.2">
      <c r="A11562">
        <v>58</v>
      </c>
    </row>
    <row r="11563" spans="1:1" x14ac:dyDescent="0.2">
      <c r="A11563">
        <v>25</v>
      </c>
    </row>
    <row r="11564" spans="1:1" x14ac:dyDescent="0.2">
      <c r="A11564">
        <v>24</v>
      </c>
    </row>
    <row r="11565" spans="1:1" x14ac:dyDescent="0.2">
      <c r="A11565">
        <v>52</v>
      </c>
    </row>
    <row r="11566" spans="1:1" x14ac:dyDescent="0.2">
      <c r="A11566">
        <v>26</v>
      </c>
    </row>
    <row r="11567" spans="1:1" x14ac:dyDescent="0.2">
      <c r="A11567">
        <v>50</v>
      </c>
    </row>
    <row r="11568" spans="1:1" x14ac:dyDescent="0.2">
      <c r="A11568">
        <v>42</v>
      </c>
    </row>
    <row r="11569" spans="1:1" x14ac:dyDescent="0.2">
      <c r="A11569">
        <v>56</v>
      </c>
    </row>
    <row r="11570" spans="1:1" x14ac:dyDescent="0.2">
      <c r="A11570">
        <v>35</v>
      </c>
    </row>
    <row r="11571" spans="1:1" x14ac:dyDescent="0.2">
      <c r="A11571">
        <v>27</v>
      </c>
    </row>
    <row r="11572" spans="1:1" x14ac:dyDescent="0.2">
      <c r="A11572">
        <v>58</v>
      </c>
    </row>
    <row r="11573" spans="1:1" x14ac:dyDescent="0.2">
      <c r="A11573">
        <v>26</v>
      </c>
    </row>
    <row r="11574" spans="1:1" x14ac:dyDescent="0.2">
      <c r="A11574">
        <v>46</v>
      </c>
    </row>
    <row r="11575" spans="1:1" x14ac:dyDescent="0.2">
      <c r="A11575">
        <v>51</v>
      </c>
    </row>
    <row r="11576" spans="1:1" x14ac:dyDescent="0.2">
      <c r="A11576">
        <v>33</v>
      </c>
    </row>
    <row r="11577" spans="1:1" x14ac:dyDescent="0.2">
      <c r="A11577">
        <v>46</v>
      </c>
    </row>
    <row r="11578" spans="1:1" x14ac:dyDescent="0.2">
      <c r="A11578">
        <v>52</v>
      </c>
    </row>
    <row r="11579" spans="1:1" x14ac:dyDescent="0.2">
      <c r="A11579">
        <v>51</v>
      </c>
    </row>
    <row r="11580" spans="1:1" x14ac:dyDescent="0.2">
      <c r="A11580">
        <v>30</v>
      </c>
    </row>
    <row r="11581" spans="1:1" x14ac:dyDescent="0.2">
      <c r="A11581">
        <v>44</v>
      </c>
    </row>
    <row r="11582" spans="1:1" x14ac:dyDescent="0.2">
      <c r="A11582">
        <v>62</v>
      </c>
    </row>
    <row r="11583" spans="1:1" x14ac:dyDescent="0.2">
      <c r="A11583">
        <v>33</v>
      </c>
    </row>
    <row r="11584" spans="1:1" x14ac:dyDescent="0.2">
      <c r="A11584">
        <v>38</v>
      </c>
    </row>
    <row r="11585" spans="1:1" x14ac:dyDescent="0.2">
      <c r="A11585">
        <v>43</v>
      </c>
    </row>
    <row r="11586" spans="1:1" x14ac:dyDescent="0.2">
      <c r="A11586">
        <v>27</v>
      </c>
    </row>
    <row r="11587" spans="1:1" x14ac:dyDescent="0.2">
      <c r="A11587">
        <v>26</v>
      </c>
    </row>
    <row r="11588" spans="1:1" x14ac:dyDescent="0.2">
      <c r="A11588">
        <v>37</v>
      </c>
    </row>
    <row r="11589" spans="1:1" x14ac:dyDescent="0.2">
      <c r="A11589">
        <v>21</v>
      </c>
    </row>
    <row r="11590" spans="1:1" x14ac:dyDescent="0.2">
      <c r="A11590">
        <v>35</v>
      </c>
    </row>
    <row r="11591" spans="1:1" x14ac:dyDescent="0.2">
      <c r="A11591">
        <v>46</v>
      </c>
    </row>
    <row r="11592" spans="1:1" x14ac:dyDescent="0.2">
      <c r="A11592">
        <v>25</v>
      </c>
    </row>
    <row r="11593" spans="1:1" x14ac:dyDescent="0.2">
      <c r="A11593">
        <v>22</v>
      </c>
    </row>
    <row r="11594" spans="1:1" x14ac:dyDescent="0.2">
      <c r="A11594">
        <v>23</v>
      </c>
    </row>
    <row r="11595" spans="1:1" x14ac:dyDescent="0.2">
      <c r="A11595">
        <v>55</v>
      </c>
    </row>
    <row r="11596" spans="1:1" x14ac:dyDescent="0.2">
      <c r="A11596">
        <v>22</v>
      </c>
    </row>
    <row r="11597" spans="1:1" x14ac:dyDescent="0.2">
      <c r="A11597">
        <v>21</v>
      </c>
    </row>
    <row r="11598" spans="1:1" x14ac:dyDescent="0.2">
      <c r="A11598">
        <v>28</v>
      </c>
    </row>
    <row r="11599" spans="1:1" x14ac:dyDescent="0.2">
      <c r="A11599">
        <v>35</v>
      </c>
    </row>
    <row r="11600" spans="1:1" x14ac:dyDescent="0.2">
      <c r="A11600">
        <v>21</v>
      </c>
    </row>
    <row r="11601" spans="1:1" x14ac:dyDescent="0.2">
      <c r="A11601">
        <v>40</v>
      </c>
    </row>
    <row r="11602" spans="1:1" x14ac:dyDescent="0.2">
      <c r="A11602">
        <v>34</v>
      </c>
    </row>
    <row r="11603" spans="1:1" x14ac:dyDescent="0.2">
      <c r="A11603">
        <v>21</v>
      </c>
    </row>
    <row r="11604" spans="1:1" x14ac:dyDescent="0.2">
      <c r="A11604">
        <v>46</v>
      </c>
    </row>
    <row r="11605" spans="1:1" x14ac:dyDescent="0.2">
      <c r="A11605">
        <v>36</v>
      </c>
    </row>
    <row r="11606" spans="1:1" x14ac:dyDescent="0.2">
      <c r="A11606">
        <v>24</v>
      </c>
    </row>
    <row r="11607" spans="1:1" x14ac:dyDescent="0.2">
      <c r="A11607">
        <v>29</v>
      </c>
    </row>
    <row r="11608" spans="1:1" x14ac:dyDescent="0.2">
      <c r="A11608">
        <v>54</v>
      </c>
    </row>
    <row r="11609" spans="1:1" x14ac:dyDescent="0.2">
      <c r="A11609">
        <v>62</v>
      </c>
    </row>
    <row r="11610" spans="1:1" x14ac:dyDescent="0.2">
      <c r="A11610">
        <v>50</v>
      </c>
    </row>
    <row r="11611" spans="1:1" x14ac:dyDescent="0.2">
      <c r="A11611">
        <v>33</v>
      </c>
    </row>
    <row r="11612" spans="1:1" x14ac:dyDescent="0.2">
      <c r="A11612">
        <v>31</v>
      </c>
    </row>
    <row r="11613" spans="1:1" x14ac:dyDescent="0.2">
      <c r="A11613">
        <v>52</v>
      </c>
    </row>
    <row r="11614" spans="1:1" x14ac:dyDescent="0.2">
      <c r="A11614">
        <v>25</v>
      </c>
    </row>
    <row r="11615" spans="1:1" x14ac:dyDescent="0.2">
      <c r="A11615">
        <v>35</v>
      </c>
    </row>
    <row r="11616" spans="1:1" x14ac:dyDescent="0.2">
      <c r="A11616">
        <v>39</v>
      </c>
    </row>
    <row r="11617" spans="1:1" x14ac:dyDescent="0.2">
      <c r="A11617">
        <v>58</v>
      </c>
    </row>
    <row r="11618" spans="1:1" x14ac:dyDescent="0.2">
      <c r="A11618">
        <v>56</v>
      </c>
    </row>
    <row r="11619" spans="1:1" x14ac:dyDescent="0.2">
      <c r="A11619">
        <v>30</v>
      </c>
    </row>
    <row r="11620" spans="1:1" x14ac:dyDescent="0.2">
      <c r="A11620">
        <v>51</v>
      </c>
    </row>
    <row r="11621" spans="1:1" x14ac:dyDescent="0.2">
      <c r="A11621">
        <v>27</v>
      </c>
    </row>
    <row r="11622" spans="1:1" x14ac:dyDescent="0.2">
      <c r="A11622">
        <v>65</v>
      </c>
    </row>
    <row r="11623" spans="1:1" x14ac:dyDescent="0.2">
      <c r="A11623">
        <v>32</v>
      </c>
    </row>
    <row r="11624" spans="1:1" x14ac:dyDescent="0.2">
      <c r="A11624">
        <v>26</v>
      </c>
    </row>
    <row r="11625" spans="1:1" x14ac:dyDescent="0.2">
      <c r="A11625">
        <v>30</v>
      </c>
    </row>
    <row r="11626" spans="1:1" x14ac:dyDescent="0.2">
      <c r="A11626">
        <v>65</v>
      </c>
    </row>
    <row r="11627" spans="1:1" x14ac:dyDescent="0.2">
      <c r="A11627">
        <v>33</v>
      </c>
    </row>
    <row r="11628" spans="1:1" x14ac:dyDescent="0.2">
      <c r="A11628">
        <v>47</v>
      </c>
    </row>
    <row r="11629" spans="1:1" x14ac:dyDescent="0.2">
      <c r="A11629">
        <v>45</v>
      </c>
    </row>
    <row r="11630" spans="1:1" x14ac:dyDescent="0.2">
      <c r="A11630">
        <v>34</v>
      </c>
    </row>
    <row r="11631" spans="1:1" x14ac:dyDescent="0.2">
      <c r="A11631">
        <v>48</v>
      </c>
    </row>
    <row r="11632" spans="1:1" x14ac:dyDescent="0.2">
      <c r="A11632">
        <v>21</v>
      </c>
    </row>
    <row r="11633" spans="1:1" x14ac:dyDescent="0.2">
      <c r="A11633">
        <v>60</v>
      </c>
    </row>
    <row r="11634" spans="1:1" x14ac:dyDescent="0.2">
      <c r="A11634">
        <v>48</v>
      </c>
    </row>
    <row r="11635" spans="1:1" x14ac:dyDescent="0.2">
      <c r="A11635">
        <v>31</v>
      </c>
    </row>
    <row r="11636" spans="1:1" x14ac:dyDescent="0.2">
      <c r="A11636">
        <v>31</v>
      </c>
    </row>
    <row r="11637" spans="1:1" x14ac:dyDescent="0.2">
      <c r="A11637">
        <v>25</v>
      </c>
    </row>
    <row r="11638" spans="1:1" x14ac:dyDescent="0.2">
      <c r="A11638">
        <v>38</v>
      </c>
    </row>
    <row r="11639" spans="1:1" x14ac:dyDescent="0.2">
      <c r="A11639">
        <v>25</v>
      </c>
    </row>
    <row r="11640" spans="1:1" x14ac:dyDescent="0.2">
      <c r="A11640">
        <v>29</v>
      </c>
    </row>
    <row r="11641" spans="1:1" x14ac:dyDescent="0.2">
      <c r="A11641">
        <v>26</v>
      </c>
    </row>
    <row r="11642" spans="1:1" x14ac:dyDescent="0.2">
      <c r="A11642">
        <v>29</v>
      </c>
    </row>
    <row r="11643" spans="1:1" x14ac:dyDescent="0.2">
      <c r="A11643">
        <v>62</v>
      </c>
    </row>
    <row r="11644" spans="1:1" x14ac:dyDescent="0.2">
      <c r="A11644">
        <v>34</v>
      </c>
    </row>
    <row r="11645" spans="1:1" x14ac:dyDescent="0.2">
      <c r="A11645">
        <v>43</v>
      </c>
    </row>
    <row r="11646" spans="1:1" x14ac:dyDescent="0.2">
      <c r="A11646">
        <v>29</v>
      </c>
    </row>
    <row r="11647" spans="1:1" x14ac:dyDescent="0.2">
      <c r="A11647">
        <v>26</v>
      </c>
    </row>
    <row r="11648" spans="1:1" x14ac:dyDescent="0.2">
      <c r="A11648">
        <v>33</v>
      </c>
    </row>
    <row r="11649" spans="1:1" x14ac:dyDescent="0.2">
      <c r="A11649">
        <v>38</v>
      </c>
    </row>
    <row r="11650" spans="1:1" x14ac:dyDescent="0.2">
      <c r="A11650">
        <v>23</v>
      </c>
    </row>
    <row r="11651" spans="1:1" x14ac:dyDescent="0.2">
      <c r="A11651">
        <v>36</v>
      </c>
    </row>
    <row r="11652" spans="1:1" x14ac:dyDescent="0.2">
      <c r="A11652">
        <v>31</v>
      </c>
    </row>
    <row r="11653" spans="1:1" x14ac:dyDescent="0.2">
      <c r="A11653">
        <v>32</v>
      </c>
    </row>
    <row r="11654" spans="1:1" x14ac:dyDescent="0.2">
      <c r="A11654">
        <v>23</v>
      </c>
    </row>
    <row r="11655" spans="1:1" x14ac:dyDescent="0.2">
      <c r="A11655">
        <v>46</v>
      </c>
    </row>
    <row r="11656" spans="1:1" x14ac:dyDescent="0.2">
      <c r="A11656">
        <v>34</v>
      </c>
    </row>
    <row r="11657" spans="1:1" x14ac:dyDescent="0.2">
      <c r="A11657">
        <v>29</v>
      </c>
    </row>
    <row r="11658" spans="1:1" x14ac:dyDescent="0.2">
      <c r="A11658">
        <v>24</v>
      </c>
    </row>
    <row r="11659" spans="1:1" x14ac:dyDescent="0.2">
      <c r="A11659">
        <v>22</v>
      </c>
    </row>
    <row r="11660" spans="1:1" x14ac:dyDescent="0.2">
      <c r="A11660">
        <v>49</v>
      </c>
    </row>
    <row r="11661" spans="1:1" x14ac:dyDescent="0.2">
      <c r="A11661">
        <v>52</v>
      </c>
    </row>
    <row r="11662" spans="1:1" x14ac:dyDescent="0.2">
      <c r="A11662">
        <v>35</v>
      </c>
    </row>
    <row r="11663" spans="1:1" x14ac:dyDescent="0.2">
      <c r="A11663">
        <v>43</v>
      </c>
    </row>
    <row r="11664" spans="1:1" x14ac:dyDescent="0.2">
      <c r="A11664">
        <v>49</v>
      </c>
    </row>
    <row r="11665" spans="1:1" x14ac:dyDescent="0.2">
      <c r="A11665">
        <v>26</v>
      </c>
    </row>
    <row r="11666" spans="1:1" x14ac:dyDescent="0.2">
      <c r="A11666">
        <v>39</v>
      </c>
    </row>
    <row r="11667" spans="1:1" x14ac:dyDescent="0.2">
      <c r="A11667">
        <v>49</v>
      </c>
    </row>
    <row r="11668" spans="1:1" x14ac:dyDescent="0.2">
      <c r="A11668">
        <v>33</v>
      </c>
    </row>
    <row r="11669" spans="1:1" x14ac:dyDescent="0.2">
      <c r="A11669">
        <v>40</v>
      </c>
    </row>
    <row r="11670" spans="1:1" x14ac:dyDescent="0.2">
      <c r="A11670">
        <v>69</v>
      </c>
    </row>
    <row r="11671" spans="1:1" x14ac:dyDescent="0.2">
      <c r="A11671">
        <v>44</v>
      </c>
    </row>
    <row r="11672" spans="1:1" x14ac:dyDescent="0.2">
      <c r="A11672">
        <v>61</v>
      </c>
    </row>
    <row r="11673" spans="1:1" x14ac:dyDescent="0.2">
      <c r="A11673">
        <v>27</v>
      </c>
    </row>
    <row r="11674" spans="1:1" x14ac:dyDescent="0.2">
      <c r="A11674">
        <v>35</v>
      </c>
    </row>
    <row r="11675" spans="1:1" x14ac:dyDescent="0.2">
      <c r="A11675">
        <v>31</v>
      </c>
    </row>
    <row r="11676" spans="1:1" x14ac:dyDescent="0.2">
      <c r="A11676">
        <v>25</v>
      </c>
    </row>
    <row r="11677" spans="1:1" x14ac:dyDescent="0.2">
      <c r="A11677">
        <v>22</v>
      </c>
    </row>
    <row r="11678" spans="1:1" x14ac:dyDescent="0.2">
      <c r="A11678">
        <v>37</v>
      </c>
    </row>
    <row r="11679" spans="1:1" x14ac:dyDescent="0.2">
      <c r="A11679">
        <v>25</v>
      </c>
    </row>
    <row r="11680" spans="1:1" x14ac:dyDescent="0.2">
      <c r="A11680">
        <v>26</v>
      </c>
    </row>
    <row r="11681" spans="1:1" x14ac:dyDescent="0.2">
      <c r="A11681">
        <v>36</v>
      </c>
    </row>
    <row r="11682" spans="1:1" x14ac:dyDescent="0.2">
      <c r="A11682">
        <v>33</v>
      </c>
    </row>
    <row r="11683" spans="1:1" x14ac:dyDescent="0.2">
      <c r="A11683">
        <v>43</v>
      </c>
    </row>
    <row r="11684" spans="1:1" x14ac:dyDescent="0.2">
      <c r="A11684">
        <v>31</v>
      </c>
    </row>
    <row r="11685" spans="1:1" x14ac:dyDescent="0.2">
      <c r="A11685">
        <v>45</v>
      </c>
    </row>
    <row r="11686" spans="1:1" x14ac:dyDescent="0.2">
      <c r="A11686">
        <v>33</v>
      </c>
    </row>
    <row r="11687" spans="1:1" x14ac:dyDescent="0.2">
      <c r="A11687">
        <v>41</v>
      </c>
    </row>
    <row r="11688" spans="1:1" x14ac:dyDescent="0.2">
      <c r="A11688">
        <v>56</v>
      </c>
    </row>
    <row r="11689" spans="1:1" x14ac:dyDescent="0.2">
      <c r="A11689">
        <v>33</v>
      </c>
    </row>
    <row r="11690" spans="1:1" x14ac:dyDescent="0.2">
      <c r="A11690">
        <v>31</v>
      </c>
    </row>
    <row r="11691" spans="1:1" x14ac:dyDescent="0.2">
      <c r="A11691">
        <v>25</v>
      </c>
    </row>
    <row r="11692" spans="1:1" x14ac:dyDescent="0.2">
      <c r="A11692">
        <v>42</v>
      </c>
    </row>
    <row r="11693" spans="1:1" x14ac:dyDescent="0.2">
      <c r="A11693">
        <v>20</v>
      </c>
    </row>
    <row r="11694" spans="1:1" x14ac:dyDescent="0.2">
      <c r="A11694">
        <v>25</v>
      </c>
    </row>
    <row r="11695" spans="1:1" x14ac:dyDescent="0.2">
      <c r="A11695">
        <v>65</v>
      </c>
    </row>
    <row r="11696" spans="1:1" x14ac:dyDescent="0.2">
      <c r="A11696">
        <v>33</v>
      </c>
    </row>
    <row r="11697" spans="1:1" x14ac:dyDescent="0.2">
      <c r="A11697">
        <v>59</v>
      </c>
    </row>
    <row r="11698" spans="1:1" x14ac:dyDescent="0.2">
      <c r="A11698">
        <v>28</v>
      </c>
    </row>
    <row r="11699" spans="1:1" x14ac:dyDescent="0.2">
      <c r="A11699">
        <v>36</v>
      </c>
    </row>
    <row r="11700" spans="1:1" x14ac:dyDescent="0.2">
      <c r="A11700">
        <v>21</v>
      </c>
    </row>
    <row r="11701" spans="1:1" x14ac:dyDescent="0.2">
      <c r="A11701">
        <v>29</v>
      </c>
    </row>
    <row r="11702" spans="1:1" x14ac:dyDescent="0.2">
      <c r="A11702">
        <v>43</v>
      </c>
    </row>
    <row r="11703" spans="1:1" x14ac:dyDescent="0.2">
      <c r="A11703">
        <v>24</v>
      </c>
    </row>
    <row r="11704" spans="1:1" x14ac:dyDescent="0.2">
      <c r="A11704">
        <v>36</v>
      </c>
    </row>
    <row r="11705" spans="1:1" x14ac:dyDescent="0.2">
      <c r="A11705">
        <v>60</v>
      </c>
    </row>
    <row r="11706" spans="1:1" x14ac:dyDescent="0.2">
      <c r="A11706">
        <v>23</v>
      </c>
    </row>
    <row r="11707" spans="1:1" x14ac:dyDescent="0.2">
      <c r="A11707">
        <v>29</v>
      </c>
    </row>
    <row r="11708" spans="1:1" x14ac:dyDescent="0.2">
      <c r="A11708">
        <v>29</v>
      </c>
    </row>
    <row r="11709" spans="1:1" x14ac:dyDescent="0.2">
      <c r="A11709">
        <v>24</v>
      </c>
    </row>
    <row r="11710" spans="1:1" x14ac:dyDescent="0.2">
      <c r="A11710">
        <v>35</v>
      </c>
    </row>
    <row r="11711" spans="1:1" x14ac:dyDescent="0.2">
      <c r="A11711">
        <v>32</v>
      </c>
    </row>
    <row r="11712" spans="1:1" x14ac:dyDescent="0.2">
      <c r="A11712">
        <v>29</v>
      </c>
    </row>
    <row r="11713" spans="1:1" x14ac:dyDescent="0.2">
      <c r="A11713">
        <v>21</v>
      </c>
    </row>
    <row r="11714" spans="1:1" x14ac:dyDescent="0.2">
      <c r="A11714">
        <v>36</v>
      </c>
    </row>
    <row r="11715" spans="1:1" x14ac:dyDescent="0.2">
      <c r="A11715">
        <v>65</v>
      </c>
    </row>
    <row r="11716" spans="1:1" x14ac:dyDescent="0.2">
      <c r="A11716">
        <v>52</v>
      </c>
    </row>
    <row r="11717" spans="1:1" x14ac:dyDescent="0.2">
      <c r="A11717">
        <v>50</v>
      </c>
    </row>
    <row r="11718" spans="1:1" x14ac:dyDescent="0.2">
      <c r="A11718">
        <v>28</v>
      </c>
    </row>
    <row r="11719" spans="1:1" x14ac:dyDescent="0.2">
      <c r="A11719">
        <v>29</v>
      </c>
    </row>
    <row r="11720" spans="1:1" x14ac:dyDescent="0.2">
      <c r="A11720">
        <v>62</v>
      </c>
    </row>
    <row r="11721" spans="1:1" x14ac:dyDescent="0.2">
      <c r="A11721">
        <v>59</v>
      </c>
    </row>
    <row r="11722" spans="1:1" x14ac:dyDescent="0.2">
      <c r="A11722">
        <v>52</v>
      </c>
    </row>
    <row r="11723" spans="1:1" x14ac:dyDescent="0.2">
      <c r="A11723">
        <v>32</v>
      </c>
    </row>
    <row r="11724" spans="1:1" x14ac:dyDescent="0.2">
      <c r="A11724">
        <v>25</v>
      </c>
    </row>
    <row r="11725" spans="1:1" x14ac:dyDescent="0.2">
      <c r="A11725">
        <v>47</v>
      </c>
    </row>
    <row r="11726" spans="1:1" x14ac:dyDescent="0.2">
      <c r="A11726">
        <v>25</v>
      </c>
    </row>
    <row r="11727" spans="1:1" x14ac:dyDescent="0.2">
      <c r="A11727">
        <v>25</v>
      </c>
    </row>
    <row r="11728" spans="1:1" x14ac:dyDescent="0.2">
      <c r="A11728">
        <v>36</v>
      </c>
    </row>
    <row r="11729" spans="1:1" x14ac:dyDescent="0.2">
      <c r="A11729">
        <v>25</v>
      </c>
    </row>
    <row r="11730" spans="1:1" x14ac:dyDescent="0.2">
      <c r="A11730">
        <v>55</v>
      </c>
    </row>
    <row r="11731" spans="1:1" x14ac:dyDescent="0.2">
      <c r="A11731">
        <v>25</v>
      </c>
    </row>
    <row r="11732" spans="1:1" x14ac:dyDescent="0.2">
      <c r="A11732">
        <v>32</v>
      </c>
    </row>
    <row r="11733" spans="1:1" x14ac:dyDescent="0.2">
      <c r="A11733">
        <v>22</v>
      </c>
    </row>
    <row r="11734" spans="1:1" x14ac:dyDescent="0.2">
      <c r="A11734">
        <v>52</v>
      </c>
    </row>
    <row r="11735" spans="1:1" x14ac:dyDescent="0.2">
      <c r="A11735">
        <v>38</v>
      </c>
    </row>
    <row r="11736" spans="1:1" x14ac:dyDescent="0.2">
      <c r="A11736">
        <v>47</v>
      </c>
    </row>
    <row r="11737" spans="1:1" x14ac:dyDescent="0.2">
      <c r="A11737">
        <v>36</v>
      </c>
    </row>
    <row r="11738" spans="1:1" x14ac:dyDescent="0.2">
      <c r="A11738">
        <v>53</v>
      </c>
    </row>
    <row r="11739" spans="1:1" x14ac:dyDescent="0.2">
      <c r="A11739">
        <v>20</v>
      </c>
    </row>
    <row r="11740" spans="1:1" x14ac:dyDescent="0.2">
      <c r="A11740">
        <v>22</v>
      </c>
    </row>
    <row r="11741" spans="1:1" x14ac:dyDescent="0.2">
      <c r="A11741">
        <v>54</v>
      </c>
    </row>
    <row r="11742" spans="1:1" x14ac:dyDescent="0.2">
      <c r="A11742">
        <v>36</v>
      </c>
    </row>
    <row r="11743" spans="1:1" x14ac:dyDescent="0.2">
      <c r="A11743">
        <v>51</v>
      </c>
    </row>
    <row r="11744" spans="1:1" x14ac:dyDescent="0.2">
      <c r="A11744">
        <v>22</v>
      </c>
    </row>
    <row r="11745" spans="1:1" x14ac:dyDescent="0.2">
      <c r="A11745">
        <v>43</v>
      </c>
    </row>
    <row r="11746" spans="1:1" x14ac:dyDescent="0.2">
      <c r="A11746">
        <v>56</v>
      </c>
    </row>
    <row r="11747" spans="1:1" x14ac:dyDescent="0.2">
      <c r="A11747">
        <v>34</v>
      </c>
    </row>
    <row r="11748" spans="1:1" x14ac:dyDescent="0.2">
      <c r="A11748">
        <v>24</v>
      </c>
    </row>
    <row r="11749" spans="1:1" x14ac:dyDescent="0.2">
      <c r="A11749">
        <v>24</v>
      </c>
    </row>
    <row r="11750" spans="1:1" x14ac:dyDescent="0.2">
      <c r="A11750">
        <v>23</v>
      </c>
    </row>
    <row r="11751" spans="1:1" x14ac:dyDescent="0.2">
      <c r="A11751">
        <v>56</v>
      </c>
    </row>
    <row r="11752" spans="1:1" x14ac:dyDescent="0.2">
      <c r="A11752">
        <v>44</v>
      </c>
    </row>
    <row r="11753" spans="1:1" x14ac:dyDescent="0.2">
      <c r="A11753">
        <v>63</v>
      </c>
    </row>
    <row r="11754" spans="1:1" x14ac:dyDescent="0.2">
      <c r="A11754">
        <v>47</v>
      </c>
    </row>
    <row r="11755" spans="1:1" x14ac:dyDescent="0.2">
      <c r="A11755">
        <v>22</v>
      </c>
    </row>
    <row r="11756" spans="1:1" x14ac:dyDescent="0.2">
      <c r="A11756">
        <v>35</v>
      </c>
    </row>
    <row r="11757" spans="1:1" x14ac:dyDescent="0.2">
      <c r="A11757">
        <v>29</v>
      </c>
    </row>
    <row r="11758" spans="1:1" x14ac:dyDescent="0.2">
      <c r="A11758">
        <v>34</v>
      </c>
    </row>
  </sheetData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71"/>
  <sheetViews>
    <sheetView workbookViewId="0"/>
  </sheetViews>
  <sheetFormatPr defaultColWidth="11.42578125" defaultRowHeight="12.75" x14ac:dyDescent="0.2"/>
  <cols>
    <col min="5" max="5" width="12.140625" customWidth="1"/>
    <col min="6" max="6" width="14.28515625" customWidth="1"/>
    <col min="7" max="7" width="11.85546875" customWidth="1"/>
    <col min="8" max="8" width="11" customWidth="1"/>
    <col min="9" max="9" width="14.28515625" customWidth="1"/>
    <col min="10" max="10" width="11.7109375" customWidth="1"/>
    <col min="11" max="11" width="11" customWidth="1"/>
    <col min="15" max="15" width="11.28515625" customWidth="1"/>
    <col min="19" max="19" width="18.42578125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</v>
      </c>
      <c r="B2">
        <v>2</v>
      </c>
      <c r="C2">
        <v>2</v>
      </c>
      <c r="D2">
        <v>1.58</v>
      </c>
      <c r="E2">
        <v>7</v>
      </c>
      <c r="F2">
        <v>23</v>
      </c>
      <c r="G2">
        <v>9</v>
      </c>
      <c r="H2">
        <v>14</v>
      </c>
      <c r="I2">
        <v>30</v>
      </c>
      <c r="J2">
        <v>15</v>
      </c>
      <c r="K2">
        <v>15</v>
      </c>
      <c r="L2">
        <v>29</v>
      </c>
      <c r="M2">
        <v>51</v>
      </c>
      <c r="N2">
        <v>4</v>
      </c>
      <c r="O2">
        <v>72</v>
      </c>
      <c r="P2">
        <v>26</v>
      </c>
      <c r="Q2">
        <v>29</v>
      </c>
      <c r="R2">
        <v>17</v>
      </c>
      <c r="S2">
        <v>95</v>
      </c>
    </row>
    <row r="3" spans="1:19" x14ac:dyDescent="0.2">
      <c r="A3">
        <v>1</v>
      </c>
      <c r="B3">
        <v>2</v>
      </c>
      <c r="C3">
        <v>2</v>
      </c>
      <c r="D3">
        <v>1.87</v>
      </c>
      <c r="E3">
        <v>7</v>
      </c>
      <c r="F3">
        <v>22</v>
      </c>
      <c r="G3">
        <v>5</v>
      </c>
      <c r="H3">
        <v>17</v>
      </c>
      <c r="I3">
        <v>28</v>
      </c>
      <c r="J3">
        <v>12</v>
      </c>
      <c r="K3">
        <v>16</v>
      </c>
      <c r="L3">
        <v>41</v>
      </c>
      <c r="M3">
        <v>73</v>
      </c>
      <c r="N3">
        <v>25</v>
      </c>
      <c r="O3">
        <v>89</v>
      </c>
      <c r="P3">
        <v>33</v>
      </c>
      <c r="Q3">
        <v>32</v>
      </c>
      <c r="R3">
        <v>24</v>
      </c>
      <c r="S3">
        <v>85</v>
      </c>
    </row>
    <row r="4" spans="1:19" x14ac:dyDescent="0.2">
      <c r="A4">
        <v>1</v>
      </c>
      <c r="B4">
        <v>2</v>
      </c>
      <c r="C4">
        <v>2</v>
      </c>
      <c r="D4">
        <v>2</v>
      </c>
      <c r="E4">
        <v>5</v>
      </c>
      <c r="F4">
        <v>23</v>
      </c>
      <c r="G4">
        <v>10</v>
      </c>
      <c r="H4">
        <v>13</v>
      </c>
      <c r="I4">
        <v>28</v>
      </c>
      <c r="J4">
        <v>15</v>
      </c>
      <c r="K4">
        <v>13</v>
      </c>
      <c r="L4">
        <v>48</v>
      </c>
      <c r="M4">
        <v>58</v>
      </c>
      <c r="N4">
        <v>5</v>
      </c>
      <c r="O4">
        <v>68</v>
      </c>
      <c r="P4">
        <v>26</v>
      </c>
      <c r="Q4">
        <v>27</v>
      </c>
      <c r="R4">
        <v>15</v>
      </c>
      <c r="S4">
        <v>89</v>
      </c>
    </row>
    <row r="5" spans="1:19" x14ac:dyDescent="0.2">
      <c r="A5">
        <v>1</v>
      </c>
      <c r="B5">
        <v>2</v>
      </c>
      <c r="C5">
        <v>2</v>
      </c>
      <c r="D5">
        <v>2</v>
      </c>
      <c r="E5">
        <v>7</v>
      </c>
      <c r="F5">
        <v>23</v>
      </c>
      <c r="G5">
        <v>8</v>
      </c>
      <c r="H5">
        <v>15</v>
      </c>
      <c r="I5">
        <v>26</v>
      </c>
      <c r="J5">
        <v>11</v>
      </c>
      <c r="K5">
        <v>15</v>
      </c>
      <c r="L5">
        <v>52</v>
      </c>
      <c r="M5">
        <v>67</v>
      </c>
      <c r="N5">
        <v>4</v>
      </c>
      <c r="O5">
        <v>82</v>
      </c>
      <c r="P5">
        <v>30</v>
      </c>
      <c r="Q5">
        <v>29</v>
      </c>
      <c r="R5">
        <v>23</v>
      </c>
      <c r="S5">
        <v>97</v>
      </c>
    </row>
    <row r="6" spans="1:19" x14ac:dyDescent="0.2">
      <c r="A6">
        <v>1</v>
      </c>
      <c r="B6">
        <v>3</v>
      </c>
      <c r="C6">
        <v>2</v>
      </c>
      <c r="D6">
        <v>2.1</v>
      </c>
      <c r="E6">
        <v>5</v>
      </c>
      <c r="F6">
        <v>22</v>
      </c>
      <c r="G6">
        <v>11</v>
      </c>
      <c r="H6">
        <v>11</v>
      </c>
      <c r="I6">
        <v>17</v>
      </c>
      <c r="J6">
        <v>4</v>
      </c>
      <c r="K6">
        <v>13</v>
      </c>
      <c r="L6">
        <v>48</v>
      </c>
      <c r="M6">
        <v>73</v>
      </c>
      <c r="N6">
        <v>9</v>
      </c>
      <c r="O6">
        <v>93</v>
      </c>
      <c r="P6">
        <v>38</v>
      </c>
      <c r="Q6">
        <v>33</v>
      </c>
      <c r="R6">
        <v>22</v>
      </c>
      <c r="S6">
        <v>98</v>
      </c>
    </row>
    <row r="7" spans="1:19" x14ac:dyDescent="0.2">
      <c r="A7">
        <v>1</v>
      </c>
      <c r="B7">
        <v>3</v>
      </c>
      <c r="C7">
        <v>2</v>
      </c>
      <c r="D7">
        <v>2.4</v>
      </c>
      <c r="E7">
        <v>8</v>
      </c>
      <c r="F7">
        <v>32</v>
      </c>
      <c r="G7">
        <v>16</v>
      </c>
      <c r="H7">
        <v>16</v>
      </c>
      <c r="I7">
        <v>19</v>
      </c>
      <c r="J7">
        <v>11</v>
      </c>
      <c r="K7">
        <v>8</v>
      </c>
      <c r="L7">
        <v>57</v>
      </c>
      <c r="M7">
        <v>75</v>
      </c>
      <c r="N7">
        <v>11</v>
      </c>
      <c r="O7">
        <v>76</v>
      </c>
      <c r="P7">
        <v>29</v>
      </c>
      <c r="Q7">
        <v>29</v>
      </c>
      <c r="R7">
        <v>18</v>
      </c>
      <c r="S7">
        <v>91</v>
      </c>
    </row>
    <row r="8" spans="1:19" x14ac:dyDescent="0.2">
      <c r="A8">
        <v>1</v>
      </c>
      <c r="B8">
        <v>4</v>
      </c>
      <c r="C8">
        <v>2</v>
      </c>
      <c r="D8">
        <v>2.5</v>
      </c>
      <c r="E8">
        <v>7</v>
      </c>
      <c r="F8">
        <v>24</v>
      </c>
      <c r="G8">
        <v>10</v>
      </c>
      <c r="H8">
        <v>14</v>
      </c>
      <c r="I8">
        <v>16</v>
      </c>
      <c r="J8">
        <v>10</v>
      </c>
      <c r="K8">
        <v>6</v>
      </c>
      <c r="L8">
        <v>41</v>
      </c>
      <c r="M8">
        <v>61</v>
      </c>
      <c r="N8">
        <v>4</v>
      </c>
      <c r="O8">
        <v>66</v>
      </c>
      <c r="P8">
        <v>30</v>
      </c>
      <c r="Q8">
        <v>22</v>
      </c>
      <c r="R8">
        <v>14</v>
      </c>
      <c r="S8">
        <v>100</v>
      </c>
    </row>
    <row r="9" spans="1:19" x14ac:dyDescent="0.2">
      <c r="A9">
        <v>1</v>
      </c>
      <c r="B9">
        <v>2</v>
      </c>
      <c r="C9">
        <v>2</v>
      </c>
      <c r="D9">
        <v>2.5</v>
      </c>
      <c r="E9">
        <v>6</v>
      </c>
      <c r="F9">
        <v>22</v>
      </c>
      <c r="G9">
        <v>5</v>
      </c>
      <c r="H9">
        <v>17</v>
      </c>
      <c r="I9">
        <v>40</v>
      </c>
      <c r="J9">
        <v>20</v>
      </c>
      <c r="K9">
        <v>20</v>
      </c>
      <c r="L9">
        <v>49</v>
      </c>
      <c r="M9">
        <v>82</v>
      </c>
      <c r="N9">
        <v>5</v>
      </c>
      <c r="O9">
        <v>75</v>
      </c>
      <c r="P9">
        <v>28</v>
      </c>
      <c r="Q9">
        <v>28</v>
      </c>
      <c r="R9">
        <v>19</v>
      </c>
      <c r="S9">
        <v>92</v>
      </c>
    </row>
    <row r="10" spans="1:19" x14ac:dyDescent="0.2">
      <c r="A10">
        <v>1</v>
      </c>
      <c r="B10">
        <v>3</v>
      </c>
      <c r="C10">
        <v>4</v>
      </c>
      <c r="D10">
        <v>2.5</v>
      </c>
      <c r="E10">
        <v>5</v>
      </c>
      <c r="F10">
        <v>28</v>
      </c>
      <c r="G10">
        <v>15</v>
      </c>
      <c r="H10">
        <v>13</v>
      </c>
      <c r="I10">
        <v>25</v>
      </c>
      <c r="J10">
        <v>12</v>
      </c>
      <c r="K10">
        <v>13</v>
      </c>
      <c r="L10">
        <v>72</v>
      </c>
      <c r="M10">
        <v>84</v>
      </c>
      <c r="N10">
        <v>4</v>
      </c>
      <c r="O10">
        <v>60</v>
      </c>
      <c r="P10">
        <v>25</v>
      </c>
      <c r="Q10">
        <v>21</v>
      </c>
      <c r="R10">
        <v>14</v>
      </c>
      <c r="S10">
        <v>99</v>
      </c>
    </row>
    <row r="11" spans="1:19" x14ac:dyDescent="0.2">
      <c r="A11">
        <v>1</v>
      </c>
      <c r="B11">
        <v>2</v>
      </c>
      <c r="C11">
        <v>2</v>
      </c>
      <c r="D11">
        <v>2.5</v>
      </c>
      <c r="E11">
        <v>5</v>
      </c>
      <c r="F11">
        <v>25</v>
      </c>
      <c r="G11">
        <v>14</v>
      </c>
      <c r="H11">
        <v>11</v>
      </c>
      <c r="I11">
        <v>30</v>
      </c>
      <c r="J11">
        <v>15</v>
      </c>
      <c r="K11">
        <v>15</v>
      </c>
      <c r="L11">
        <v>72</v>
      </c>
      <c r="M11">
        <v>72</v>
      </c>
      <c r="N11">
        <v>12</v>
      </c>
      <c r="O11">
        <v>62</v>
      </c>
      <c r="P11">
        <v>28</v>
      </c>
      <c r="Q11">
        <v>20</v>
      </c>
      <c r="R11">
        <v>14</v>
      </c>
      <c r="S11">
        <v>95</v>
      </c>
    </row>
    <row r="12" spans="1:19" x14ac:dyDescent="0.2">
      <c r="A12">
        <v>1</v>
      </c>
      <c r="B12">
        <v>3</v>
      </c>
      <c r="C12">
        <v>2</v>
      </c>
      <c r="D12">
        <v>2.5499999999999998</v>
      </c>
      <c r="E12">
        <v>7</v>
      </c>
      <c r="F12">
        <v>22</v>
      </c>
      <c r="G12">
        <v>11</v>
      </c>
      <c r="H12">
        <v>11</v>
      </c>
      <c r="I12">
        <v>15</v>
      </c>
      <c r="J12">
        <v>5</v>
      </c>
      <c r="K12">
        <v>10</v>
      </c>
      <c r="L12">
        <v>38</v>
      </c>
      <c r="M12">
        <v>62</v>
      </c>
      <c r="N12">
        <v>5</v>
      </c>
      <c r="O12">
        <v>87</v>
      </c>
      <c r="P12">
        <v>33</v>
      </c>
      <c r="Q12">
        <v>32</v>
      </c>
      <c r="R12">
        <v>22</v>
      </c>
      <c r="S12">
        <v>87</v>
      </c>
    </row>
    <row r="13" spans="1:19" x14ac:dyDescent="0.2">
      <c r="A13">
        <v>1</v>
      </c>
      <c r="B13">
        <v>2</v>
      </c>
      <c r="C13">
        <v>2</v>
      </c>
      <c r="D13">
        <v>2.6</v>
      </c>
      <c r="E13">
        <v>6</v>
      </c>
      <c r="F13">
        <v>23</v>
      </c>
      <c r="G13">
        <v>10</v>
      </c>
      <c r="H13">
        <v>13</v>
      </c>
      <c r="I13">
        <v>31</v>
      </c>
      <c r="J13">
        <v>15</v>
      </c>
      <c r="K13">
        <v>16</v>
      </c>
      <c r="L13">
        <v>38</v>
      </c>
      <c r="M13">
        <v>57</v>
      </c>
      <c r="N13">
        <v>9</v>
      </c>
      <c r="O13">
        <v>82</v>
      </c>
      <c r="P13">
        <v>34</v>
      </c>
      <c r="Q13">
        <v>31</v>
      </c>
      <c r="R13">
        <v>17</v>
      </c>
      <c r="S13">
        <v>92</v>
      </c>
    </row>
    <row r="14" spans="1:19" x14ac:dyDescent="0.2">
      <c r="A14">
        <v>1</v>
      </c>
      <c r="B14">
        <v>3</v>
      </c>
      <c r="C14">
        <v>2</v>
      </c>
      <c r="D14">
        <v>2.6</v>
      </c>
      <c r="E14">
        <v>9</v>
      </c>
      <c r="F14">
        <v>33</v>
      </c>
      <c r="G14">
        <v>14</v>
      </c>
      <c r="H14">
        <v>19</v>
      </c>
      <c r="I14">
        <v>32</v>
      </c>
      <c r="J14">
        <v>13</v>
      </c>
      <c r="K14">
        <v>19</v>
      </c>
      <c r="L14">
        <v>75</v>
      </c>
      <c r="M14">
        <v>76</v>
      </c>
      <c r="N14">
        <v>25</v>
      </c>
      <c r="O14">
        <v>67</v>
      </c>
      <c r="P14">
        <v>23</v>
      </c>
      <c r="Q14">
        <v>27</v>
      </c>
      <c r="R14">
        <v>17</v>
      </c>
      <c r="S14">
        <v>96</v>
      </c>
    </row>
    <row r="15" spans="1:19" x14ac:dyDescent="0.2">
      <c r="A15">
        <v>1</v>
      </c>
      <c r="B15">
        <v>3</v>
      </c>
      <c r="C15">
        <v>2</v>
      </c>
      <c r="D15">
        <v>2.62</v>
      </c>
      <c r="E15">
        <v>2</v>
      </c>
      <c r="F15">
        <v>19</v>
      </c>
      <c r="G15">
        <v>15</v>
      </c>
      <c r="H15">
        <v>4</v>
      </c>
      <c r="I15">
        <v>39</v>
      </c>
      <c r="J15">
        <v>19</v>
      </c>
      <c r="K15">
        <v>20</v>
      </c>
      <c r="L15">
        <v>66</v>
      </c>
      <c r="M15">
        <v>81</v>
      </c>
      <c r="N15">
        <v>4</v>
      </c>
      <c r="O15">
        <v>78</v>
      </c>
      <c r="P15">
        <v>29</v>
      </c>
      <c r="Q15">
        <v>32</v>
      </c>
      <c r="R15">
        <v>17</v>
      </c>
      <c r="S15">
        <v>88</v>
      </c>
    </row>
    <row r="16" spans="1:19" x14ac:dyDescent="0.2">
      <c r="A16">
        <v>1</v>
      </c>
      <c r="B16">
        <v>3</v>
      </c>
      <c r="C16">
        <v>4</v>
      </c>
      <c r="D16">
        <v>2.65</v>
      </c>
      <c r="E16">
        <v>5</v>
      </c>
      <c r="F16">
        <v>38</v>
      </c>
      <c r="G16">
        <v>19</v>
      </c>
      <c r="H16">
        <v>19</v>
      </c>
      <c r="I16">
        <v>40</v>
      </c>
      <c r="J16">
        <v>20</v>
      </c>
      <c r="K16">
        <v>20</v>
      </c>
      <c r="L16">
        <v>61</v>
      </c>
      <c r="M16">
        <v>80</v>
      </c>
      <c r="N16">
        <v>4</v>
      </c>
      <c r="O16">
        <v>69</v>
      </c>
      <c r="P16">
        <v>27</v>
      </c>
      <c r="Q16">
        <v>26</v>
      </c>
      <c r="R16">
        <v>16</v>
      </c>
      <c r="S16">
        <v>96</v>
      </c>
    </row>
    <row r="17" spans="1:19" x14ac:dyDescent="0.2">
      <c r="A17">
        <v>1</v>
      </c>
      <c r="B17">
        <v>2</v>
      </c>
      <c r="C17">
        <v>2</v>
      </c>
      <c r="D17">
        <v>2.7</v>
      </c>
      <c r="E17">
        <v>6</v>
      </c>
      <c r="F17">
        <v>27</v>
      </c>
      <c r="G17">
        <v>9</v>
      </c>
      <c r="H17">
        <v>18</v>
      </c>
      <c r="I17">
        <v>30</v>
      </c>
      <c r="J17">
        <v>16</v>
      </c>
      <c r="K17">
        <v>14</v>
      </c>
      <c r="L17">
        <v>31</v>
      </c>
      <c r="M17">
        <v>58</v>
      </c>
      <c r="N17">
        <v>9</v>
      </c>
      <c r="O17">
        <v>86</v>
      </c>
      <c r="P17">
        <v>37</v>
      </c>
      <c r="Q17">
        <v>27</v>
      </c>
      <c r="R17">
        <v>22</v>
      </c>
      <c r="S17">
        <v>96</v>
      </c>
    </row>
    <row r="18" spans="1:19" x14ac:dyDescent="0.2">
      <c r="A18">
        <v>1</v>
      </c>
      <c r="B18">
        <v>2</v>
      </c>
      <c r="C18">
        <v>2</v>
      </c>
      <c r="D18">
        <v>2.7</v>
      </c>
      <c r="E18">
        <v>7</v>
      </c>
      <c r="F18">
        <v>19</v>
      </c>
      <c r="G18">
        <v>8</v>
      </c>
      <c r="H18">
        <v>11</v>
      </c>
      <c r="I18">
        <v>28</v>
      </c>
      <c r="J18">
        <v>15</v>
      </c>
      <c r="K18">
        <v>13</v>
      </c>
      <c r="L18">
        <v>57</v>
      </c>
      <c r="M18">
        <v>76</v>
      </c>
      <c r="N18">
        <v>12</v>
      </c>
      <c r="O18">
        <v>68</v>
      </c>
      <c r="P18">
        <v>31</v>
      </c>
      <c r="Q18">
        <v>26</v>
      </c>
      <c r="R18">
        <v>11</v>
      </c>
      <c r="S18">
        <v>93</v>
      </c>
    </row>
    <row r="19" spans="1:19" x14ac:dyDescent="0.2">
      <c r="A19">
        <v>1</v>
      </c>
      <c r="B19">
        <v>3</v>
      </c>
      <c r="C19">
        <v>4</v>
      </c>
      <c r="D19">
        <v>2.8</v>
      </c>
      <c r="E19">
        <v>7</v>
      </c>
      <c r="F19">
        <v>24</v>
      </c>
      <c r="G19">
        <v>12</v>
      </c>
      <c r="H19">
        <v>12</v>
      </c>
      <c r="I19">
        <v>22</v>
      </c>
      <c r="J19">
        <v>7</v>
      </c>
      <c r="K19">
        <v>15</v>
      </c>
      <c r="L19">
        <v>52</v>
      </c>
      <c r="M19">
        <v>76</v>
      </c>
      <c r="N19">
        <v>4</v>
      </c>
      <c r="O19">
        <v>61</v>
      </c>
      <c r="P19">
        <v>25</v>
      </c>
      <c r="Q19">
        <v>22</v>
      </c>
      <c r="R19">
        <v>14</v>
      </c>
      <c r="S19">
        <v>101</v>
      </c>
    </row>
    <row r="20" spans="1:19" x14ac:dyDescent="0.2">
      <c r="A20">
        <v>1</v>
      </c>
      <c r="B20">
        <v>3</v>
      </c>
      <c r="C20">
        <v>2</v>
      </c>
      <c r="D20">
        <v>2.8</v>
      </c>
      <c r="E20">
        <v>4</v>
      </c>
      <c r="F20">
        <v>15</v>
      </c>
      <c r="G20">
        <v>13</v>
      </c>
      <c r="H20">
        <v>2</v>
      </c>
      <c r="I20">
        <v>33</v>
      </c>
      <c r="J20">
        <v>16</v>
      </c>
      <c r="K20">
        <v>17</v>
      </c>
      <c r="L20">
        <v>36</v>
      </c>
      <c r="M20">
        <v>53</v>
      </c>
      <c r="N20">
        <v>4</v>
      </c>
      <c r="O20">
        <v>67</v>
      </c>
      <c r="P20">
        <v>29</v>
      </c>
      <c r="Q20">
        <v>26</v>
      </c>
      <c r="R20">
        <v>12</v>
      </c>
      <c r="S20">
        <v>93</v>
      </c>
    </row>
    <row r="21" spans="1:19" x14ac:dyDescent="0.2">
      <c r="A21">
        <v>1</v>
      </c>
      <c r="B21">
        <v>3</v>
      </c>
      <c r="C21">
        <v>4</v>
      </c>
      <c r="D21">
        <v>2.8</v>
      </c>
      <c r="E21">
        <v>7</v>
      </c>
      <c r="F21">
        <v>32</v>
      </c>
      <c r="G21">
        <v>15</v>
      </c>
      <c r="H21">
        <v>17</v>
      </c>
      <c r="I21">
        <v>22</v>
      </c>
      <c r="J21">
        <v>9</v>
      </c>
      <c r="K21">
        <v>13</v>
      </c>
      <c r="L21">
        <v>53</v>
      </c>
      <c r="M21">
        <v>56</v>
      </c>
      <c r="N21">
        <v>4</v>
      </c>
      <c r="O21">
        <v>51</v>
      </c>
      <c r="P21">
        <v>23</v>
      </c>
      <c r="Q21">
        <v>22</v>
      </c>
      <c r="R21">
        <v>6</v>
      </c>
      <c r="S21">
        <v>95</v>
      </c>
    </row>
    <row r="22" spans="1:19" x14ac:dyDescent="0.2">
      <c r="A22">
        <v>1</v>
      </c>
      <c r="B22">
        <v>2</v>
      </c>
      <c r="C22">
        <v>2</v>
      </c>
      <c r="D22">
        <v>2.8</v>
      </c>
      <c r="E22">
        <v>7</v>
      </c>
      <c r="F22">
        <v>26</v>
      </c>
      <c r="G22">
        <v>13</v>
      </c>
      <c r="H22">
        <v>13</v>
      </c>
      <c r="I22">
        <v>19</v>
      </c>
      <c r="J22">
        <v>6</v>
      </c>
      <c r="K22">
        <v>13</v>
      </c>
      <c r="L22">
        <v>58</v>
      </c>
      <c r="M22">
        <v>66</v>
      </c>
      <c r="N22">
        <v>4</v>
      </c>
      <c r="O22">
        <v>91</v>
      </c>
      <c r="P22">
        <v>42</v>
      </c>
      <c r="Q22">
        <v>27</v>
      </c>
      <c r="R22">
        <v>22</v>
      </c>
      <c r="S22">
        <v>96</v>
      </c>
    </row>
    <row r="23" spans="1:19" x14ac:dyDescent="0.2">
      <c r="A23">
        <v>1</v>
      </c>
      <c r="B23">
        <v>5</v>
      </c>
      <c r="C23">
        <v>2</v>
      </c>
      <c r="D23">
        <v>2.9</v>
      </c>
      <c r="E23">
        <v>7</v>
      </c>
      <c r="F23">
        <v>20</v>
      </c>
      <c r="G23">
        <v>10</v>
      </c>
      <c r="H23">
        <v>10</v>
      </c>
      <c r="I23">
        <v>31</v>
      </c>
      <c r="J23">
        <v>15</v>
      </c>
      <c r="K23">
        <v>16</v>
      </c>
      <c r="L23">
        <v>64</v>
      </c>
      <c r="M23">
        <v>74</v>
      </c>
      <c r="N23">
        <v>7</v>
      </c>
      <c r="O23">
        <v>68</v>
      </c>
      <c r="P23">
        <v>25</v>
      </c>
      <c r="Q23">
        <v>24</v>
      </c>
      <c r="R23">
        <v>19</v>
      </c>
      <c r="S23">
        <v>95</v>
      </c>
    </row>
    <row r="24" spans="1:19" x14ac:dyDescent="0.2">
      <c r="A24">
        <v>1</v>
      </c>
      <c r="B24">
        <v>3</v>
      </c>
      <c r="C24">
        <v>4</v>
      </c>
      <c r="D24">
        <v>2.9</v>
      </c>
      <c r="E24">
        <v>5</v>
      </c>
      <c r="F24">
        <v>24</v>
      </c>
      <c r="G24">
        <v>10</v>
      </c>
      <c r="H24">
        <v>14</v>
      </c>
      <c r="I24">
        <v>20</v>
      </c>
      <c r="J24">
        <v>9</v>
      </c>
      <c r="K24">
        <v>11</v>
      </c>
      <c r="L24">
        <v>65</v>
      </c>
      <c r="M24">
        <v>68</v>
      </c>
      <c r="N24">
        <v>5</v>
      </c>
      <c r="O24">
        <v>79</v>
      </c>
      <c r="P24">
        <v>33</v>
      </c>
      <c r="Q24">
        <v>29</v>
      </c>
      <c r="R24">
        <v>17</v>
      </c>
      <c r="S24">
        <v>97</v>
      </c>
    </row>
    <row r="25" spans="1:19" x14ac:dyDescent="0.2">
      <c r="A25">
        <v>1</v>
      </c>
      <c r="B25">
        <v>3</v>
      </c>
      <c r="C25">
        <v>4</v>
      </c>
      <c r="D25">
        <v>2.91</v>
      </c>
      <c r="E25">
        <v>7</v>
      </c>
      <c r="F25">
        <v>29</v>
      </c>
      <c r="G25">
        <v>14</v>
      </c>
      <c r="H25">
        <v>15</v>
      </c>
      <c r="I25">
        <v>27</v>
      </c>
      <c r="J25">
        <v>17</v>
      </c>
      <c r="K25">
        <v>10</v>
      </c>
      <c r="L25">
        <v>55</v>
      </c>
      <c r="M25">
        <v>54</v>
      </c>
      <c r="N25">
        <v>11</v>
      </c>
      <c r="O25">
        <v>76</v>
      </c>
      <c r="P25">
        <v>25</v>
      </c>
      <c r="Q25">
        <v>28</v>
      </c>
      <c r="R25">
        <v>23</v>
      </c>
      <c r="S25">
        <v>86</v>
      </c>
    </row>
    <row r="26" spans="1:19" x14ac:dyDescent="0.2">
      <c r="A26">
        <v>1</v>
      </c>
      <c r="B26">
        <v>3</v>
      </c>
      <c r="C26">
        <v>4</v>
      </c>
      <c r="D26">
        <v>3</v>
      </c>
      <c r="E26">
        <v>3</v>
      </c>
      <c r="F26">
        <v>23</v>
      </c>
      <c r="G26">
        <v>15</v>
      </c>
      <c r="H26">
        <v>8</v>
      </c>
      <c r="I26">
        <v>32</v>
      </c>
      <c r="J26">
        <v>15</v>
      </c>
      <c r="K26">
        <v>17</v>
      </c>
      <c r="L26">
        <v>23</v>
      </c>
      <c r="M26">
        <v>47</v>
      </c>
      <c r="N26">
        <v>6</v>
      </c>
      <c r="O26">
        <v>56</v>
      </c>
      <c r="P26">
        <v>29</v>
      </c>
      <c r="Q26">
        <v>16</v>
      </c>
      <c r="R26">
        <v>11</v>
      </c>
      <c r="S26">
        <v>103</v>
      </c>
    </row>
    <row r="27" spans="1:19" x14ac:dyDescent="0.2">
      <c r="A27">
        <v>1</v>
      </c>
      <c r="B27">
        <v>5</v>
      </c>
      <c r="C27">
        <v>4</v>
      </c>
      <c r="D27">
        <v>3</v>
      </c>
      <c r="E27">
        <v>8</v>
      </c>
      <c r="F27">
        <v>32</v>
      </c>
      <c r="G27">
        <v>15</v>
      </c>
      <c r="H27">
        <v>17</v>
      </c>
      <c r="I27">
        <v>25</v>
      </c>
      <c r="J27">
        <v>9</v>
      </c>
      <c r="K27">
        <v>16</v>
      </c>
      <c r="L27">
        <v>60</v>
      </c>
      <c r="M27">
        <v>78</v>
      </c>
      <c r="N27">
        <v>4</v>
      </c>
      <c r="O27">
        <v>52</v>
      </c>
      <c r="P27">
        <v>23</v>
      </c>
      <c r="Q27">
        <v>19</v>
      </c>
      <c r="R27">
        <v>10</v>
      </c>
      <c r="S27">
        <v>104</v>
      </c>
    </row>
    <row r="28" spans="1:19" x14ac:dyDescent="0.2">
      <c r="A28">
        <v>1</v>
      </c>
      <c r="B28">
        <v>5</v>
      </c>
      <c r="C28">
        <v>4</v>
      </c>
      <c r="D28">
        <v>3</v>
      </c>
      <c r="E28">
        <v>8</v>
      </c>
      <c r="F28">
        <v>22</v>
      </c>
      <c r="G28">
        <v>6</v>
      </c>
      <c r="H28">
        <v>16</v>
      </c>
      <c r="I28">
        <v>17</v>
      </c>
      <c r="J28">
        <v>2</v>
      </c>
      <c r="K28">
        <v>15</v>
      </c>
      <c r="L28">
        <v>45</v>
      </c>
      <c r="M28">
        <v>55</v>
      </c>
      <c r="N28">
        <v>6</v>
      </c>
      <c r="O28">
        <v>57</v>
      </c>
      <c r="P28">
        <v>26</v>
      </c>
      <c r="Q28">
        <v>19</v>
      </c>
      <c r="R28">
        <v>12</v>
      </c>
      <c r="S28">
        <v>98</v>
      </c>
    </row>
    <row r="29" spans="1:19" x14ac:dyDescent="0.2">
      <c r="A29">
        <v>1</v>
      </c>
      <c r="B29">
        <v>3</v>
      </c>
      <c r="C29">
        <v>4</v>
      </c>
      <c r="D29">
        <v>3</v>
      </c>
      <c r="E29">
        <v>8</v>
      </c>
      <c r="F29">
        <v>36</v>
      </c>
      <c r="G29">
        <v>18</v>
      </c>
      <c r="H29">
        <v>18</v>
      </c>
      <c r="I29">
        <v>38</v>
      </c>
      <c r="J29">
        <v>19</v>
      </c>
      <c r="K29">
        <v>19</v>
      </c>
      <c r="L29">
        <v>60</v>
      </c>
      <c r="M29">
        <v>62</v>
      </c>
      <c r="N29">
        <v>4</v>
      </c>
      <c r="O29">
        <v>78</v>
      </c>
      <c r="P29">
        <v>28</v>
      </c>
      <c r="Q29">
        <v>30</v>
      </c>
      <c r="R29">
        <v>20</v>
      </c>
      <c r="S29">
        <v>91</v>
      </c>
    </row>
    <row r="30" spans="1:19" x14ac:dyDescent="0.2">
      <c r="A30">
        <v>1</v>
      </c>
      <c r="B30">
        <v>2</v>
      </c>
      <c r="C30">
        <v>2</v>
      </c>
      <c r="D30">
        <v>3</v>
      </c>
      <c r="E30">
        <v>6</v>
      </c>
      <c r="F30">
        <v>18</v>
      </c>
      <c r="G30">
        <v>7</v>
      </c>
      <c r="H30">
        <v>11</v>
      </c>
      <c r="I30">
        <v>20</v>
      </c>
      <c r="J30">
        <v>10</v>
      </c>
      <c r="K30">
        <v>10</v>
      </c>
      <c r="L30">
        <v>59</v>
      </c>
      <c r="M30">
        <v>64</v>
      </c>
      <c r="N30">
        <v>5</v>
      </c>
      <c r="O30">
        <v>75</v>
      </c>
      <c r="P30">
        <v>29</v>
      </c>
      <c r="Q30">
        <v>26</v>
      </c>
      <c r="R30">
        <v>20</v>
      </c>
      <c r="S30">
        <v>89</v>
      </c>
    </row>
    <row r="31" spans="1:19" x14ac:dyDescent="0.2">
      <c r="A31">
        <v>1</v>
      </c>
      <c r="B31">
        <v>3</v>
      </c>
      <c r="C31">
        <v>2</v>
      </c>
      <c r="D31">
        <v>3</v>
      </c>
      <c r="E31">
        <v>4</v>
      </c>
      <c r="F31">
        <v>26</v>
      </c>
      <c r="G31">
        <v>12</v>
      </c>
      <c r="H31">
        <v>14</v>
      </c>
      <c r="I31">
        <v>27</v>
      </c>
      <c r="J31">
        <v>9</v>
      </c>
      <c r="K31">
        <v>18</v>
      </c>
      <c r="L31">
        <v>66</v>
      </c>
      <c r="M31">
        <v>65</v>
      </c>
      <c r="N31">
        <v>4</v>
      </c>
      <c r="O31">
        <v>61</v>
      </c>
      <c r="P31">
        <v>27</v>
      </c>
      <c r="Q31">
        <v>23</v>
      </c>
      <c r="R31">
        <v>11</v>
      </c>
      <c r="S31">
        <v>93</v>
      </c>
    </row>
    <row r="32" spans="1:19" x14ac:dyDescent="0.2">
      <c r="A32">
        <v>1</v>
      </c>
      <c r="B32">
        <v>3</v>
      </c>
      <c r="C32">
        <v>2</v>
      </c>
      <c r="D32">
        <v>3</v>
      </c>
      <c r="E32">
        <v>5</v>
      </c>
      <c r="F32">
        <v>22</v>
      </c>
      <c r="G32">
        <v>11</v>
      </c>
      <c r="H32">
        <v>11</v>
      </c>
      <c r="I32">
        <v>28</v>
      </c>
      <c r="J32">
        <v>13</v>
      </c>
      <c r="K32">
        <v>15</v>
      </c>
      <c r="L32">
        <v>56</v>
      </c>
      <c r="M32">
        <v>75</v>
      </c>
      <c r="N32">
        <v>4</v>
      </c>
      <c r="O32">
        <v>84</v>
      </c>
      <c r="P32">
        <v>35</v>
      </c>
      <c r="Q32">
        <v>25</v>
      </c>
      <c r="R32">
        <v>24</v>
      </c>
      <c r="S32">
        <v>96</v>
      </c>
    </row>
    <row r="33" spans="1:19" x14ac:dyDescent="0.2">
      <c r="A33">
        <v>1</v>
      </c>
      <c r="B33">
        <v>3</v>
      </c>
      <c r="C33">
        <v>4</v>
      </c>
      <c r="D33">
        <v>3</v>
      </c>
      <c r="E33">
        <v>5</v>
      </c>
      <c r="F33">
        <v>25</v>
      </c>
      <c r="G33">
        <v>13</v>
      </c>
      <c r="H33">
        <v>12</v>
      </c>
      <c r="I33">
        <v>21</v>
      </c>
      <c r="J33">
        <v>9</v>
      </c>
      <c r="K33">
        <v>12</v>
      </c>
      <c r="L33">
        <v>47</v>
      </c>
      <c r="M33">
        <v>57</v>
      </c>
      <c r="N33">
        <v>7</v>
      </c>
      <c r="O33">
        <v>79</v>
      </c>
      <c r="P33">
        <v>31</v>
      </c>
      <c r="Q33">
        <v>28</v>
      </c>
      <c r="R33">
        <v>20</v>
      </c>
      <c r="S33">
        <v>97</v>
      </c>
    </row>
    <row r="34" spans="1:19" x14ac:dyDescent="0.2">
      <c r="A34">
        <v>1</v>
      </c>
      <c r="B34">
        <v>3</v>
      </c>
      <c r="C34">
        <v>4</v>
      </c>
      <c r="D34">
        <v>3</v>
      </c>
      <c r="E34">
        <v>2</v>
      </c>
      <c r="F34">
        <v>27</v>
      </c>
      <c r="G34">
        <v>8</v>
      </c>
      <c r="H34">
        <v>19</v>
      </c>
      <c r="I34">
        <v>32</v>
      </c>
      <c r="J34">
        <v>15</v>
      </c>
      <c r="K34">
        <v>17</v>
      </c>
      <c r="L34">
        <v>63</v>
      </c>
      <c r="M34">
        <v>78</v>
      </c>
      <c r="N34">
        <v>4</v>
      </c>
      <c r="O34">
        <v>57</v>
      </c>
      <c r="P34">
        <v>25</v>
      </c>
      <c r="Q34">
        <v>21</v>
      </c>
      <c r="R34">
        <v>11</v>
      </c>
      <c r="S34">
        <v>104</v>
      </c>
    </row>
    <row r="35" spans="1:19" x14ac:dyDescent="0.2">
      <c r="A35">
        <v>1</v>
      </c>
      <c r="B35">
        <v>3</v>
      </c>
      <c r="C35">
        <v>2</v>
      </c>
      <c r="D35">
        <v>3</v>
      </c>
      <c r="E35">
        <v>5</v>
      </c>
      <c r="F35">
        <v>26</v>
      </c>
      <c r="G35">
        <v>16</v>
      </c>
      <c r="H35">
        <v>10</v>
      </c>
      <c r="I35">
        <v>29</v>
      </c>
      <c r="J35">
        <v>13</v>
      </c>
      <c r="K35">
        <v>16</v>
      </c>
      <c r="L35">
        <v>34</v>
      </c>
      <c r="M35">
        <v>25</v>
      </c>
      <c r="N35">
        <v>23</v>
      </c>
      <c r="O35">
        <v>68</v>
      </c>
      <c r="P35">
        <v>25</v>
      </c>
      <c r="Q35">
        <v>22</v>
      </c>
      <c r="R35">
        <v>21</v>
      </c>
      <c r="S35">
        <v>98</v>
      </c>
    </row>
    <row r="36" spans="1:19" x14ac:dyDescent="0.2">
      <c r="A36">
        <v>1</v>
      </c>
      <c r="B36">
        <v>3</v>
      </c>
      <c r="C36">
        <v>2</v>
      </c>
      <c r="D36">
        <v>3</v>
      </c>
      <c r="E36">
        <v>9</v>
      </c>
      <c r="F36">
        <v>34</v>
      </c>
      <c r="G36">
        <v>16</v>
      </c>
      <c r="H36">
        <v>18</v>
      </c>
      <c r="I36">
        <v>25</v>
      </c>
      <c r="J36">
        <v>9</v>
      </c>
      <c r="K36">
        <v>16</v>
      </c>
      <c r="L36">
        <v>42</v>
      </c>
      <c r="M36">
        <v>39</v>
      </c>
      <c r="N36">
        <v>4</v>
      </c>
      <c r="O36">
        <v>57</v>
      </c>
      <c r="P36">
        <v>25</v>
      </c>
      <c r="Q36">
        <v>21</v>
      </c>
      <c r="R36">
        <v>11</v>
      </c>
      <c r="S36">
        <v>100</v>
      </c>
    </row>
    <row r="37" spans="1:19" x14ac:dyDescent="0.2">
      <c r="A37">
        <v>1</v>
      </c>
      <c r="B37">
        <v>4</v>
      </c>
      <c r="C37">
        <v>2</v>
      </c>
      <c r="D37">
        <v>3</v>
      </c>
      <c r="E37">
        <v>8</v>
      </c>
      <c r="F37">
        <v>33</v>
      </c>
      <c r="G37">
        <v>15</v>
      </c>
      <c r="H37">
        <v>18</v>
      </c>
      <c r="I37">
        <v>26</v>
      </c>
      <c r="J37">
        <v>10</v>
      </c>
      <c r="K37">
        <v>16</v>
      </c>
      <c r="L37">
        <v>45</v>
      </c>
      <c r="M37">
        <v>54</v>
      </c>
      <c r="N37">
        <v>4</v>
      </c>
      <c r="O37">
        <v>73</v>
      </c>
      <c r="P37">
        <v>31</v>
      </c>
      <c r="Q37">
        <v>26</v>
      </c>
      <c r="R37">
        <v>16</v>
      </c>
      <c r="S37">
        <v>99</v>
      </c>
    </row>
    <row r="38" spans="1:19" x14ac:dyDescent="0.2">
      <c r="A38">
        <v>1</v>
      </c>
      <c r="B38">
        <v>5</v>
      </c>
      <c r="C38">
        <v>2</v>
      </c>
      <c r="D38">
        <v>3</v>
      </c>
      <c r="E38">
        <v>9</v>
      </c>
      <c r="F38">
        <v>35</v>
      </c>
      <c r="G38">
        <v>17</v>
      </c>
      <c r="H38">
        <v>18</v>
      </c>
      <c r="I38">
        <v>31</v>
      </c>
      <c r="J38">
        <v>16</v>
      </c>
      <c r="K38">
        <v>15</v>
      </c>
      <c r="L38">
        <v>71</v>
      </c>
      <c r="M38">
        <v>77</v>
      </c>
      <c r="N38">
        <v>4</v>
      </c>
      <c r="O38">
        <v>68</v>
      </c>
      <c r="P38">
        <v>21</v>
      </c>
      <c r="Q38">
        <v>26</v>
      </c>
      <c r="R38">
        <v>21</v>
      </c>
      <c r="S38">
        <v>96</v>
      </c>
    </row>
    <row r="39" spans="1:19" x14ac:dyDescent="0.2">
      <c r="A39">
        <v>1</v>
      </c>
      <c r="B39">
        <v>3</v>
      </c>
      <c r="C39">
        <v>4</v>
      </c>
      <c r="D39">
        <v>3.02</v>
      </c>
      <c r="E39">
        <v>8</v>
      </c>
      <c r="F39">
        <v>27</v>
      </c>
      <c r="G39">
        <v>14</v>
      </c>
      <c r="H39">
        <v>13</v>
      </c>
      <c r="I39">
        <v>27</v>
      </c>
      <c r="J39">
        <v>12</v>
      </c>
      <c r="K39">
        <v>15</v>
      </c>
      <c r="L39">
        <v>56</v>
      </c>
      <c r="M39">
        <v>73</v>
      </c>
      <c r="N39">
        <v>5</v>
      </c>
      <c r="O39">
        <v>67</v>
      </c>
      <c r="P39">
        <v>24</v>
      </c>
      <c r="Q39">
        <v>26</v>
      </c>
      <c r="R39">
        <v>17</v>
      </c>
      <c r="S39">
        <v>93</v>
      </c>
    </row>
    <row r="40" spans="1:19" x14ac:dyDescent="0.2">
      <c r="A40">
        <v>1</v>
      </c>
      <c r="B40">
        <v>3</v>
      </c>
      <c r="C40">
        <v>4</v>
      </c>
      <c r="D40">
        <v>3.02</v>
      </c>
      <c r="E40">
        <v>7</v>
      </c>
      <c r="F40">
        <v>29</v>
      </c>
      <c r="G40">
        <v>14</v>
      </c>
      <c r="H40">
        <v>15</v>
      </c>
      <c r="I40">
        <v>16</v>
      </c>
      <c r="J40">
        <v>1</v>
      </c>
      <c r="K40">
        <v>15</v>
      </c>
      <c r="L40">
        <v>36</v>
      </c>
      <c r="M40">
        <v>50</v>
      </c>
      <c r="N40">
        <v>4</v>
      </c>
      <c r="O40">
        <v>84</v>
      </c>
      <c r="P40">
        <v>39</v>
      </c>
      <c r="Q40">
        <v>28</v>
      </c>
      <c r="R40">
        <v>17</v>
      </c>
      <c r="S40">
        <v>100</v>
      </c>
    </row>
    <row r="41" spans="1:19" x14ac:dyDescent="0.2">
      <c r="A41">
        <v>1</v>
      </c>
      <c r="B41">
        <v>3</v>
      </c>
      <c r="C41">
        <v>4</v>
      </c>
      <c r="D41">
        <v>3.11</v>
      </c>
      <c r="E41">
        <v>2</v>
      </c>
      <c r="F41">
        <v>20</v>
      </c>
      <c r="G41">
        <v>11</v>
      </c>
      <c r="H41">
        <v>9</v>
      </c>
      <c r="I41">
        <v>24</v>
      </c>
      <c r="J41">
        <v>10</v>
      </c>
      <c r="K41">
        <v>14</v>
      </c>
      <c r="L41">
        <v>42</v>
      </c>
      <c r="M41">
        <v>52</v>
      </c>
      <c r="N41">
        <v>4</v>
      </c>
      <c r="O41">
        <v>58</v>
      </c>
      <c r="P41">
        <v>23</v>
      </c>
      <c r="Q41">
        <v>20</v>
      </c>
      <c r="R41">
        <v>15</v>
      </c>
      <c r="S41">
        <v>98</v>
      </c>
    </row>
    <row r="42" spans="1:19" x14ac:dyDescent="0.2">
      <c r="A42">
        <v>1</v>
      </c>
      <c r="B42">
        <v>4</v>
      </c>
      <c r="C42">
        <v>2</v>
      </c>
      <c r="D42">
        <v>3.12</v>
      </c>
      <c r="E42">
        <v>7</v>
      </c>
      <c r="F42">
        <v>28</v>
      </c>
      <c r="G42">
        <v>14</v>
      </c>
      <c r="H42">
        <v>14</v>
      </c>
      <c r="I42">
        <v>30</v>
      </c>
      <c r="J42">
        <v>15</v>
      </c>
      <c r="K42">
        <v>15</v>
      </c>
      <c r="L42">
        <v>60</v>
      </c>
      <c r="M42">
        <v>60</v>
      </c>
      <c r="N42">
        <v>4</v>
      </c>
      <c r="O42">
        <v>76</v>
      </c>
      <c r="P42">
        <v>28</v>
      </c>
      <c r="Q42">
        <v>28</v>
      </c>
      <c r="R42">
        <v>20</v>
      </c>
      <c r="S42">
        <v>95</v>
      </c>
    </row>
    <row r="43" spans="1:19" x14ac:dyDescent="0.2">
      <c r="A43">
        <v>1</v>
      </c>
      <c r="B43">
        <v>2</v>
      </c>
      <c r="C43">
        <v>2</v>
      </c>
      <c r="D43">
        <v>3.15</v>
      </c>
      <c r="E43">
        <v>4</v>
      </c>
      <c r="F43">
        <v>19</v>
      </c>
      <c r="G43">
        <v>8</v>
      </c>
      <c r="H43">
        <v>11</v>
      </c>
      <c r="I43">
        <v>21</v>
      </c>
      <c r="J43">
        <v>9</v>
      </c>
      <c r="K43">
        <v>12</v>
      </c>
      <c r="L43">
        <v>47</v>
      </c>
      <c r="M43">
        <v>70</v>
      </c>
      <c r="N43">
        <v>4</v>
      </c>
      <c r="O43">
        <v>74</v>
      </c>
      <c r="P43">
        <v>31</v>
      </c>
      <c r="Q43">
        <v>25</v>
      </c>
      <c r="R43">
        <v>18</v>
      </c>
      <c r="S43">
        <v>100</v>
      </c>
    </row>
    <row r="44" spans="1:19" x14ac:dyDescent="0.2">
      <c r="A44">
        <v>1</v>
      </c>
      <c r="B44">
        <v>3</v>
      </c>
      <c r="C44">
        <v>4</v>
      </c>
      <c r="D44">
        <v>3.2</v>
      </c>
      <c r="E44">
        <v>4</v>
      </c>
      <c r="F44">
        <v>25</v>
      </c>
      <c r="G44">
        <v>14</v>
      </c>
      <c r="H44">
        <v>11</v>
      </c>
      <c r="I44">
        <v>22</v>
      </c>
      <c r="J44">
        <v>8</v>
      </c>
      <c r="K44">
        <v>14</v>
      </c>
      <c r="L44">
        <v>47</v>
      </c>
      <c r="M44">
        <v>49</v>
      </c>
      <c r="N44">
        <v>4</v>
      </c>
      <c r="O44">
        <v>72</v>
      </c>
      <c r="P44">
        <v>28</v>
      </c>
      <c r="Q44">
        <v>27</v>
      </c>
      <c r="R44">
        <v>17</v>
      </c>
      <c r="S44">
        <v>97</v>
      </c>
    </row>
    <row r="45" spans="1:19" x14ac:dyDescent="0.2">
      <c r="A45">
        <v>1</v>
      </c>
      <c r="B45">
        <v>3</v>
      </c>
      <c r="C45">
        <v>4</v>
      </c>
      <c r="D45">
        <v>3.2</v>
      </c>
      <c r="E45">
        <v>6</v>
      </c>
      <c r="F45">
        <v>27</v>
      </c>
      <c r="G45">
        <v>14</v>
      </c>
      <c r="H45">
        <v>13</v>
      </c>
      <c r="I45">
        <v>23</v>
      </c>
      <c r="J45">
        <v>13</v>
      </c>
      <c r="K45">
        <v>10</v>
      </c>
      <c r="L45">
        <v>44</v>
      </c>
      <c r="M45">
        <v>60</v>
      </c>
      <c r="N45">
        <v>4</v>
      </c>
      <c r="O45">
        <v>59</v>
      </c>
      <c r="P45">
        <v>27</v>
      </c>
      <c r="Q45">
        <v>20</v>
      </c>
      <c r="R45">
        <v>12</v>
      </c>
      <c r="S45">
        <v>98</v>
      </c>
    </row>
    <row r="46" spans="1:19" x14ac:dyDescent="0.2">
      <c r="A46">
        <v>1</v>
      </c>
      <c r="B46">
        <v>3</v>
      </c>
      <c r="C46">
        <v>4</v>
      </c>
      <c r="D46">
        <v>3.2</v>
      </c>
      <c r="E46">
        <v>8</v>
      </c>
      <c r="F46">
        <v>37</v>
      </c>
      <c r="G46">
        <v>20</v>
      </c>
      <c r="H46">
        <v>17</v>
      </c>
      <c r="I46">
        <v>31</v>
      </c>
      <c r="J46">
        <v>13</v>
      </c>
      <c r="K46">
        <v>18</v>
      </c>
      <c r="L46">
        <v>79</v>
      </c>
      <c r="M46">
        <v>64</v>
      </c>
      <c r="N46">
        <v>4</v>
      </c>
      <c r="O46">
        <v>63</v>
      </c>
      <c r="P46">
        <v>20</v>
      </c>
      <c r="Q46">
        <v>23</v>
      </c>
      <c r="R46">
        <v>20</v>
      </c>
      <c r="S46">
        <v>97</v>
      </c>
    </row>
    <row r="47" spans="1:19" x14ac:dyDescent="0.2">
      <c r="A47">
        <v>1</v>
      </c>
      <c r="B47">
        <v>3</v>
      </c>
      <c r="C47">
        <v>4</v>
      </c>
      <c r="D47">
        <v>3.2</v>
      </c>
      <c r="E47">
        <v>6</v>
      </c>
      <c r="F47">
        <v>24</v>
      </c>
      <c r="G47">
        <v>10</v>
      </c>
      <c r="H47">
        <v>14</v>
      </c>
      <c r="I47">
        <v>8</v>
      </c>
      <c r="J47">
        <v>5</v>
      </c>
      <c r="K47">
        <v>3</v>
      </c>
      <c r="L47">
        <v>38</v>
      </c>
      <c r="M47">
        <v>37</v>
      </c>
      <c r="N47">
        <v>7</v>
      </c>
      <c r="O47">
        <v>65</v>
      </c>
      <c r="P47">
        <v>29</v>
      </c>
      <c r="Q47">
        <v>25</v>
      </c>
      <c r="R47">
        <v>11</v>
      </c>
      <c r="S47">
        <v>94</v>
      </c>
    </row>
    <row r="48" spans="1:19" x14ac:dyDescent="0.2">
      <c r="A48">
        <v>1</v>
      </c>
      <c r="B48">
        <v>3</v>
      </c>
      <c r="C48">
        <v>2</v>
      </c>
      <c r="D48">
        <v>3.22</v>
      </c>
      <c r="E48">
        <v>4</v>
      </c>
      <c r="F48">
        <v>28</v>
      </c>
      <c r="G48">
        <v>14</v>
      </c>
      <c r="H48">
        <v>14</v>
      </c>
      <c r="I48">
        <v>35</v>
      </c>
      <c r="J48">
        <v>19</v>
      </c>
      <c r="K48">
        <v>16</v>
      </c>
      <c r="L48">
        <v>61</v>
      </c>
      <c r="M48">
        <v>74</v>
      </c>
      <c r="N48">
        <v>4</v>
      </c>
      <c r="O48">
        <v>82</v>
      </c>
      <c r="P48">
        <v>32</v>
      </c>
      <c r="Q48">
        <v>27</v>
      </c>
      <c r="R48">
        <v>23</v>
      </c>
      <c r="S48">
        <v>97</v>
      </c>
    </row>
    <row r="49" spans="1:19" x14ac:dyDescent="0.2">
      <c r="A49">
        <v>1</v>
      </c>
      <c r="B49">
        <v>4</v>
      </c>
      <c r="C49">
        <v>2</v>
      </c>
      <c r="D49">
        <v>3.24</v>
      </c>
      <c r="E49">
        <v>6</v>
      </c>
      <c r="F49">
        <v>31</v>
      </c>
      <c r="G49">
        <v>14</v>
      </c>
      <c r="H49">
        <v>17</v>
      </c>
      <c r="I49">
        <v>22</v>
      </c>
      <c r="J49">
        <v>7</v>
      </c>
      <c r="K49">
        <v>15</v>
      </c>
      <c r="L49">
        <v>83</v>
      </c>
      <c r="M49">
        <v>84</v>
      </c>
      <c r="N49">
        <v>4</v>
      </c>
      <c r="O49">
        <v>54</v>
      </c>
      <c r="P49">
        <v>26</v>
      </c>
      <c r="Q49">
        <v>17</v>
      </c>
      <c r="R49">
        <v>11</v>
      </c>
      <c r="S49">
        <v>97</v>
      </c>
    </row>
    <row r="50" spans="1:19" x14ac:dyDescent="0.2">
      <c r="A50">
        <v>1</v>
      </c>
      <c r="B50">
        <v>4</v>
      </c>
      <c r="C50">
        <v>4</v>
      </c>
      <c r="D50">
        <v>3.25</v>
      </c>
      <c r="E50">
        <v>8</v>
      </c>
      <c r="F50">
        <v>32</v>
      </c>
      <c r="G50">
        <v>15</v>
      </c>
      <c r="H50">
        <v>17</v>
      </c>
      <c r="I50">
        <v>25</v>
      </c>
      <c r="J50">
        <v>8</v>
      </c>
      <c r="K50">
        <v>17</v>
      </c>
      <c r="L50">
        <v>69</v>
      </c>
      <c r="M50">
        <v>54</v>
      </c>
      <c r="N50">
        <v>4</v>
      </c>
      <c r="O50">
        <v>61</v>
      </c>
      <c r="P50">
        <v>26</v>
      </c>
      <c r="Q50">
        <v>23</v>
      </c>
      <c r="R50">
        <v>12</v>
      </c>
      <c r="S50">
        <v>91</v>
      </c>
    </row>
    <row r="51" spans="1:19" x14ac:dyDescent="0.2">
      <c r="A51">
        <v>1</v>
      </c>
      <c r="B51">
        <v>2</v>
      </c>
      <c r="C51">
        <v>2</v>
      </c>
      <c r="D51">
        <v>3.25</v>
      </c>
      <c r="E51">
        <v>5</v>
      </c>
      <c r="F51">
        <v>21</v>
      </c>
      <c r="G51">
        <v>12</v>
      </c>
      <c r="H51">
        <v>9</v>
      </c>
      <c r="I51">
        <v>26</v>
      </c>
      <c r="J51">
        <v>13</v>
      </c>
      <c r="K51">
        <v>13</v>
      </c>
      <c r="L51">
        <v>46</v>
      </c>
      <c r="M51">
        <v>69</v>
      </c>
      <c r="N51">
        <v>4</v>
      </c>
      <c r="O51">
        <v>76</v>
      </c>
      <c r="P51">
        <v>27</v>
      </c>
      <c r="Q51">
        <v>27</v>
      </c>
      <c r="R51">
        <v>22</v>
      </c>
      <c r="S51">
        <v>91</v>
      </c>
    </row>
    <row r="52" spans="1:19" x14ac:dyDescent="0.2">
      <c r="A52">
        <v>1</v>
      </c>
      <c r="B52">
        <v>3</v>
      </c>
      <c r="C52">
        <v>4</v>
      </c>
      <c r="D52">
        <v>3.3</v>
      </c>
      <c r="E52">
        <v>7</v>
      </c>
      <c r="F52">
        <v>29</v>
      </c>
      <c r="G52">
        <v>15</v>
      </c>
      <c r="H52">
        <v>14</v>
      </c>
      <c r="I52">
        <v>28</v>
      </c>
      <c r="J52">
        <v>16</v>
      </c>
      <c r="K52">
        <v>12</v>
      </c>
      <c r="L52">
        <v>64</v>
      </c>
      <c r="M52">
        <v>68</v>
      </c>
      <c r="N52">
        <v>4</v>
      </c>
      <c r="O52">
        <v>75</v>
      </c>
      <c r="P52">
        <v>26</v>
      </c>
      <c r="Q52">
        <v>29</v>
      </c>
      <c r="R52">
        <v>20</v>
      </c>
      <c r="S52">
        <v>88</v>
      </c>
    </row>
    <row r="53" spans="1:19" x14ac:dyDescent="0.2">
      <c r="A53">
        <v>1</v>
      </c>
      <c r="B53">
        <v>4</v>
      </c>
      <c r="C53">
        <v>4</v>
      </c>
      <c r="D53">
        <v>3.3</v>
      </c>
      <c r="E53">
        <v>8</v>
      </c>
      <c r="F53">
        <v>35</v>
      </c>
      <c r="G53">
        <v>15</v>
      </c>
      <c r="H53">
        <v>20</v>
      </c>
      <c r="I53">
        <v>32</v>
      </c>
      <c r="J53">
        <v>15</v>
      </c>
      <c r="K53">
        <v>17</v>
      </c>
      <c r="L53">
        <v>71</v>
      </c>
      <c r="M53">
        <v>77</v>
      </c>
      <c r="N53">
        <v>4</v>
      </c>
      <c r="O53">
        <v>66</v>
      </c>
      <c r="P53">
        <v>28</v>
      </c>
      <c r="Q53">
        <v>23</v>
      </c>
      <c r="R53">
        <v>15</v>
      </c>
      <c r="S53">
        <v>91</v>
      </c>
    </row>
    <row r="54" spans="1:19" x14ac:dyDescent="0.2">
      <c r="A54">
        <v>1</v>
      </c>
      <c r="B54">
        <v>3</v>
      </c>
      <c r="C54">
        <v>4</v>
      </c>
      <c r="D54">
        <v>3.3</v>
      </c>
      <c r="E54">
        <v>3</v>
      </c>
      <c r="F54">
        <v>27</v>
      </c>
      <c r="G54">
        <v>14</v>
      </c>
      <c r="H54">
        <v>13</v>
      </c>
      <c r="I54">
        <v>24</v>
      </c>
      <c r="J54">
        <v>12</v>
      </c>
      <c r="K54">
        <v>12</v>
      </c>
      <c r="L54">
        <v>75</v>
      </c>
      <c r="M54">
        <v>84</v>
      </c>
      <c r="N54">
        <v>4</v>
      </c>
      <c r="O54">
        <v>86</v>
      </c>
      <c r="P54">
        <v>36</v>
      </c>
      <c r="Q54">
        <v>29</v>
      </c>
      <c r="R54">
        <v>21</v>
      </c>
      <c r="S54">
        <v>91</v>
      </c>
    </row>
    <row r="55" spans="1:19" x14ac:dyDescent="0.2">
      <c r="A55">
        <v>1</v>
      </c>
      <c r="B55">
        <v>2</v>
      </c>
      <c r="C55">
        <v>2</v>
      </c>
      <c r="D55">
        <v>3.32</v>
      </c>
      <c r="E55">
        <v>8</v>
      </c>
      <c r="F55">
        <v>29</v>
      </c>
      <c r="G55">
        <v>16</v>
      </c>
      <c r="H55">
        <v>13</v>
      </c>
      <c r="I55">
        <v>37</v>
      </c>
      <c r="J55">
        <v>19</v>
      </c>
      <c r="K55">
        <v>18</v>
      </c>
      <c r="L55">
        <v>72</v>
      </c>
      <c r="M55">
        <v>79</v>
      </c>
      <c r="N55">
        <v>4</v>
      </c>
      <c r="O55">
        <v>77</v>
      </c>
      <c r="P55">
        <v>30</v>
      </c>
      <c r="Q55">
        <v>29</v>
      </c>
      <c r="R55">
        <v>18</v>
      </c>
      <c r="S55">
        <v>94</v>
      </c>
    </row>
    <row r="56" spans="1:19" x14ac:dyDescent="0.2">
      <c r="A56">
        <v>1</v>
      </c>
      <c r="B56">
        <v>3</v>
      </c>
      <c r="C56">
        <v>4</v>
      </c>
      <c r="D56">
        <v>3.34</v>
      </c>
      <c r="E56">
        <v>8</v>
      </c>
      <c r="F56">
        <v>30</v>
      </c>
      <c r="G56">
        <v>13</v>
      </c>
      <c r="H56">
        <v>17</v>
      </c>
      <c r="I56">
        <v>27</v>
      </c>
      <c r="J56">
        <v>11</v>
      </c>
      <c r="K56">
        <v>16</v>
      </c>
      <c r="L56">
        <v>68</v>
      </c>
      <c r="M56">
        <v>78</v>
      </c>
      <c r="N56">
        <v>4</v>
      </c>
      <c r="O56">
        <v>79</v>
      </c>
      <c r="P56">
        <v>36</v>
      </c>
      <c r="Q56">
        <v>24</v>
      </c>
      <c r="R56">
        <v>19</v>
      </c>
      <c r="S56">
        <v>92</v>
      </c>
    </row>
    <row r="57" spans="1:19" x14ac:dyDescent="0.2">
      <c r="A57">
        <v>1</v>
      </c>
      <c r="B57">
        <v>3</v>
      </c>
      <c r="C57">
        <v>2</v>
      </c>
      <c r="D57">
        <v>3.37</v>
      </c>
      <c r="E57">
        <v>7</v>
      </c>
      <c r="F57">
        <v>26</v>
      </c>
      <c r="G57">
        <v>15</v>
      </c>
      <c r="H57">
        <v>11</v>
      </c>
      <c r="I57">
        <v>35</v>
      </c>
      <c r="J57">
        <v>16</v>
      </c>
      <c r="K57">
        <v>19</v>
      </c>
      <c r="L57">
        <v>45</v>
      </c>
      <c r="M57">
        <v>69</v>
      </c>
      <c r="N57">
        <v>4</v>
      </c>
      <c r="O57">
        <v>62</v>
      </c>
      <c r="P57">
        <v>31</v>
      </c>
      <c r="Q57">
        <v>20</v>
      </c>
      <c r="R57">
        <v>11</v>
      </c>
      <c r="S57">
        <v>96</v>
      </c>
    </row>
    <row r="58" spans="1:19" x14ac:dyDescent="0.2">
      <c r="A58">
        <v>1</v>
      </c>
      <c r="B58">
        <v>3</v>
      </c>
      <c r="C58">
        <v>4</v>
      </c>
      <c r="D58">
        <v>3.4</v>
      </c>
      <c r="E58">
        <v>7</v>
      </c>
      <c r="F58">
        <v>26</v>
      </c>
      <c r="G58">
        <v>12</v>
      </c>
      <c r="H58">
        <v>14</v>
      </c>
      <c r="I58">
        <v>25</v>
      </c>
      <c r="J58">
        <v>10</v>
      </c>
      <c r="K58">
        <v>15</v>
      </c>
      <c r="L58">
        <v>20</v>
      </c>
      <c r="M58">
        <v>29</v>
      </c>
      <c r="N58">
        <v>5</v>
      </c>
      <c r="O58">
        <v>82</v>
      </c>
      <c r="P58">
        <v>31</v>
      </c>
      <c r="Q58">
        <v>30</v>
      </c>
      <c r="R58">
        <v>21</v>
      </c>
      <c r="S58">
        <v>99</v>
      </c>
    </row>
    <row r="59" spans="1:19" x14ac:dyDescent="0.2">
      <c r="A59">
        <v>1</v>
      </c>
      <c r="B59">
        <v>2</v>
      </c>
      <c r="C59">
        <v>2</v>
      </c>
      <c r="D59">
        <v>3.4</v>
      </c>
      <c r="E59">
        <v>7</v>
      </c>
      <c r="F59">
        <v>26</v>
      </c>
      <c r="G59">
        <v>12</v>
      </c>
      <c r="H59">
        <v>14</v>
      </c>
      <c r="I59">
        <v>29</v>
      </c>
      <c r="J59">
        <v>14</v>
      </c>
      <c r="K59">
        <v>15</v>
      </c>
      <c r="L59">
        <v>70</v>
      </c>
      <c r="M59">
        <v>63</v>
      </c>
      <c r="N59">
        <v>4</v>
      </c>
      <c r="O59">
        <v>80</v>
      </c>
      <c r="P59">
        <v>36</v>
      </c>
      <c r="Q59">
        <v>27</v>
      </c>
      <c r="R59">
        <v>17</v>
      </c>
      <c r="S59">
        <v>96</v>
      </c>
    </row>
    <row r="60" spans="1:19" x14ac:dyDescent="0.2">
      <c r="A60">
        <v>1</v>
      </c>
      <c r="B60">
        <v>3</v>
      </c>
      <c r="C60">
        <v>4</v>
      </c>
      <c r="D60">
        <v>3.5</v>
      </c>
      <c r="E60">
        <v>7</v>
      </c>
      <c r="F60">
        <v>30</v>
      </c>
      <c r="G60">
        <v>15</v>
      </c>
      <c r="H60">
        <v>15</v>
      </c>
      <c r="I60">
        <v>27</v>
      </c>
      <c r="J60">
        <v>11</v>
      </c>
      <c r="K60">
        <v>16</v>
      </c>
      <c r="L60">
        <v>48</v>
      </c>
      <c r="M60">
        <v>47</v>
      </c>
      <c r="N60">
        <v>4</v>
      </c>
      <c r="O60">
        <v>47</v>
      </c>
      <c r="P60">
        <v>27</v>
      </c>
      <c r="Q60">
        <v>14</v>
      </c>
      <c r="R60">
        <v>6</v>
      </c>
      <c r="S60">
        <v>101</v>
      </c>
    </row>
    <row r="61" spans="1:19" x14ac:dyDescent="0.2">
      <c r="A61">
        <v>1</v>
      </c>
      <c r="B61">
        <v>3</v>
      </c>
      <c r="C61">
        <v>4</v>
      </c>
      <c r="D61">
        <v>3.5</v>
      </c>
      <c r="E61">
        <v>7</v>
      </c>
      <c r="F61">
        <v>22</v>
      </c>
      <c r="G61">
        <v>14</v>
      </c>
      <c r="H61">
        <v>8</v>
      </c>
      <c r="I61">
        <v>25</v>
      </c>
      <c r="J61">
        <v>9</v>
      </c>
      <c r="K61">
        <v>16</v>
      </c>
      <c r="L61">
        <v>68</v>
      </c>
      <c r="M61">
        <v>68</v>
      </c>
      <c r="N61">
        <v>4</v>
      </c>
      <c r="O61">
        <v>52</v>
      </c>
      <c r="P61">
        <v>22</v>
      </c>
      <c r="Q61">
        <v>17</v>
      </c>
      <c r="R61">
        <v>13</v>
      </c>
      <c r="S61">
        <v>101</v>
      </c>
    </row>
    <row r="62" spans="1:19" x14ac:dyDescent="0.2">
      <c r="A62">
        <v>1</v>
      </c>
      <c r="B62">
        <v>3</v>
      </c>
      <c r="C62">
        <v>4</v>
      </c>
      <c r="D62">
        <v>3.5</v>
      </c>
      <c r="E62">
        <v>7</v>
      </c>
      <c r="F62">
        <v>31</v>
      </c>
      <c r="G62">
        <v>20</v>
      </c>
      <c r="H62">
        <v>11</v>
      </c>
      <c r="I62">
        <v>36</v>
      </c>
      <c r="J62">
        <v>18</v>
      </c>
      <c r="K62">
        <v>18</v>
      </c>
      <c r="L62">
        <v>81</v>
      </c>
      <c r="M62">
        <v>84</v>
      </c>
      <c r="N62">
        <v>4</v>
      </c>
      <c r="O62">
        <v>69</v>
      </c>
      <c r="P62">
        <v>28</v>
      </c>
      <c r="Q62">
        <v>26</v>
      </c>
      <c r="R62">
        <v>15</v>
      </c>
      <c r="S62">
        <v>93</v>
      </c>
    </row>
    <row r="63" spans="1:19" x14ac:dyDescent="0.2">
      <c r="A63">
        <v>1</v>
      </c>
      <c r="B63">
        <v>3</v>
      </c>
      <c r="C63">
        <v>4</v>
      </c>
      <c r="D63">
        <v>3.5</v>
      </c>
      <c r="E63">
        <v>4</v>
      </c>
      <c r="F63">
        <v>21</v>
      </c>
      <c r="G63">
        <v>17</v>
      </c>
      <c r="H63">
        <v>4</v>
      </c>
      <c r="I63">
        <v>28</v>
      </c>
      <c r="J63">
        <v>13</v>
      </c>
      <c r="K63">
        <v>15</v>
      </c>
      <c r="L63">
        <v>33</v>
      </c>
      <c r="M63">
        <v>56</v>
      </c>
      <c r="N63">
        <v>4</v>
      </c>
      <c r="O63">
        <v>58</v>
      </c>
      <c r="P63">
        <v>21</v>
      </c>
      <c r="Q63">
        <v>23</v>
      </c>
      <c r="R63">
        <v>14</v>
      </c>
      <c r="S63">
        <v>99</v>
      </c>
    </row>
    <row r="64" spans="1:19" x14ac:dyDescent="0.2">
      <c r="A64">
        <v>1</v>
      </c>
      <c r="B64">
        <v>6</v>
      </c>
      <c r="C64">
        <v>4</v>
      </c>
      <c r="D64">
        <v>3.5</v>
      </c>
      <c r="E64">
        <v>8</v>
      </c>
      <c r="F64">
        <v>40</v>
      </c>
      <c r="G64">
        <v>20</v>
      </c>
      <c r="H64">
        <v>20</v>
      </c>
      <c r="I64">
        <v>38</v>
      </c>
      <c r="J64">
        <v>19</v>
      </c>
      <c r="K64">
        <v>19</v>
      </c>
      <c r="L64">
        <v>84</v>
      </c>
      <c r="M64">
        <v>84</v>
      </c>
      <c r="N64">
        <v>4</v>
      </c>
      <c r="O64">
        <v>81</v>
      </c>
      <c r="P64">
        <v>30</v>
      </c>
      <c r="Q64">
        <v>30</v>
      </c>
      <c r="R64">
        <v>21</v>
      </c>
      <c r="S64">
        <v>92</v>
      </c>
    </row>
    <row r="65" spans="1:19" x14ac:dyDescent="0.2">
      <c r="A65">
        <v>1</v>
      </c>
      <c r="B65">
        <v>3</v>
      </c>
      <c r="C65">
        <v>4</v>
      </c>
      <c r="D65">
        <v>3.5</v>
      </c>
      <c r="E65">
        <v>8</v>
      </c>
      <c r="F65">
        <v>32</v>
      </c>
      <c r="G65">
        <v>17</v>
      </c>
      <c r="H65">
        <v>15</v>
      </c>
      <c r="I65">
        <v>23</v>
      </c>
      <c r="J65">
        <v>10</v>
      </c>
      <c r="K65">
        <v>13</v>
      </c>
      <c r="L65">
        <v>51</v>
      </c>
      <c r="M65">
        <v>67</v>
      </c>
      <c r="N65">
        <v>9</v>
      </c>
      <c r="O65">
        <v>63</v>
      </c>
      <c r="P65">
        <v>23</v>
      </c>
      <c r="Q65">
        <v>26</v>
      </c>
      <c r="R65">
        <v>14</v>
      </c>
      <c r="S65">
        <v>95</v>
      </c>
    </row>
    <row r="66" spans="1:19" x14ac:dyDescent="0.2">
      <c r="A66">
        <v>1</v>
      </c>
      <c r="B66">
        <v>3</v>
      </c>
      <c r="C66">
        <v>4</v>
      </c>
      <c r="D66">
        <v>3.5</v>
      </c>
      <c r="E66">
        <v>8</v>
      </c>
      <c r="F66">
        <v>39</v>
      </c>
      <c r="G66">
        <v>20</v>
      </c>
      <c r="H66">
        <v>19</v>
      </c>
      <c r="I66">
        <v>26</v>
      </c>
      <c r="J66">
        <v>11</v>
      </c>
      <c r="K66">
        <v>15</v>
      </c>
      <c r="L66">
        <v>65</v>
      </c>
      <c r="M66">
        <v>64</v>
      </c>
      <c r="N66">
        <v>4</v>
      </c>
      <c r="O66">
        <v>51</v>
      </c>
      <c r="P66">
        <v>26</v>
      </c>
      <c r="Q66">
        <v>16</v>
      </c>
      <c r="R66">
        <v>9</v>
      </c>
      <c r="S66">
        <v>95</v>
      </c>
    </row>
    <row r="67" spans="1:19" x14ac:dyDescent="0.2">
      <c r="A67">
        <v>1</v>
      </c>
      <c r="B67">
        <v>4</v>
      </c>
      <c r="C67">
        <v>2</v>
      </c>
      <c r="D67">
        <v>3.5</v>
      </c>
      <c r="E67">
        <v>8</v>
      </c>
      <c r="F67">
        <v>30</v>
      </c>
      <c r="G67">
        <v>17</v>
      </c>
      <c r="H67">
        <v>13</v>
      </c>
      <c r="I67">
        <v>31</v>
      </c>
      <c r="J67">
        <v>16</v>
      </c>
      <c r="K67">
        <v>15</v>
      </c>
      <c r="L67">
        <v>59</v>
      </c>
      <c r="M67">
        <v>58</v>
      </c>
      <c r="N67">
        <v>20</v>
      </c>
      <c r="O67">
        <v>68</v>
      </c>
      <c r="P67">
        <v>27</v>
      </c>
      <c r="Q67">
        <v>23</v>
      </c>
      <c r="R67">
        <v>18</v>
      </c>
      <c r="S67">
        <v>111</v>
      </c>
    </row>
    <row r="68" spans="1:19" x14ac:dyDescent="0.2">
      <c r="A68">
        <v>1</v>
      </c>
      <c r="B68">
        <v>3</v>
      </c>
      <c r="C68">
        <v>2</v>
      </c>
      <c r="D68">
        <v>3.5</v>
      </c>
      <c r="E68">
        <v>7</v>
      </c>
      <c r="F68">
        <v>22</v>
      </c>
      <c r="G68">
        <v>10</v>
      </c>
      <c r="H68">
        <v>12</v>
      </c>
      <c r="I68">
        <v>18</v>
      </c>
      <c r="J68">
        <v>10</v>
      </c>
      <c r="K68">
        <v>8</v>
      </c>
      <c r="L68">
        <v>84</v>
      </c>
      <c r="M68">
        <v>81</v>
      </c>
      <c r="N68">
        <v>8</v>
      </c>
      <c r="O68">
        <v>57</v>
      </c>
      <c r="P68">
        <v>28</v>
      </c>
      <c r="Q68">
        <v>17</v>
      </c>
      <c r="R68">
        <v>12</v>
      </c>
      <c r="S68">
        <v>100</v>
      </c>
    </row>
    <row r="69" spans="1:19" x14ac:dyDescent="0.2">
      <c r="A69">
        <v>1</v>
      </c>
      <c r="B69">
        <v>3</v>
      </c>
      <c r="C69">
        <v>2</v>
      </c>
      <c r="D69">
        <v>3.5</v>
      </c>
      <c r="E69">
        <v>7</v>
      </c>
      <c r="F69">
        <v>30</v>
      </c>
      <c r="G69">
        <v>14</v>
      </c>
      <c r="H69">
        <v>16</v>
      </c>
      <c r="I69">
        <v>21</v>
      </c>
      <c r="J69">
        <v>7</v>
      </c>
      <c r="K69">
        <v>14</v>
      </c>
      <c r="L69">
        <v>83</v>
      </c>
      <c r="M69">
        <v>84</v>
      </c>
      <c r="N69">
        <v>4</v>
      </c>
      <c r="O69">
        <v>62</v>
      </c>
      <c r="P69">
        <v>27</v>
      </c>
      <c r="Q69">
        <v>22</v>
      </c>
      <c r="R69">
        <v>13</v>
      </c>
      <c r="S69">
        <v>96</v>
      </c>
    </row>
    <row r="70" spans="1:19" x14ac:dyDescent="0.2">
      <c r="A70">
        <v>1</v>
      </c>
      <c r="B70">
        <v>3</v>
      </c>
      <c r="C70">
        <v>4</v>
      </c>
      <c r="D70">
        <v>3.5</v>
      </c>
      <c r="E70">
        <v>5</v>
      </c>
      <c r="F70">
        <v>20</v>
      </c>
      <c r="G70">
        <v>10</v>
      </c>
      <c r="H70">
        <v>10</v>
      </c>
      <c r="I70">
        <v>21</v>
      </c>
      <c r="J70">
        <v>11</v>
      </c>
      <c r="K70">
        <v>10</v>
      </c>
      <c r="L70">
        <v>58</v>
      </c>
      <c r="M70">
        <v>56</v>
      </c>
      <c r="N70">
        <v>20</v>
      </c>
      <c r="O70">
        <v>73</v>
      </c>
      <c r="P70">
        <v>28</v>
      </c>
      <c r="Q70">
        <v>27</v>
      </c>
      <c r="R70">
        <v>18</v>
      </c>
      <c r="S70">
        <v>94</v>
      </c>
    </row>
    <row r="71" spans="1:19" x14ac:dyDescent="0.2">
      <c r="A71">
        <v>1</v>
      </c>
      <c r="B71">
        <v>3</v>
      </c>
      <c r="C71">
        <v>2</v>
      </c>
      <c r="D71">
        <v>3.5</v>
      </c>
      <c r="E71">
        <v>7</v>
      </c>
      <c r="F71">
        <v>23</v>
      </c>
      <c r="G71">
        <v>9</v>
      </c>
      <c r="H71">
        <v>14</v>
      </c>
      <c r="I71">
        <v>30</v>
      </c>
      <c r="J71">
        <v>15</v>
      </c>
      <c r="K71">
        <v>15</v>
      </c>
      <c r="L71">
        <v>47</v>
      </c>
      <c r="M71">
        <v>48</v>
      </c>
      <c r="N71">
        <v>16</v>
      </c>
      <c r="O71">
        <v>30</v>
      </c>
      <c r="P71">
        <v>13</v>
      </c>
      <c r="Q71">
        <v>9</v>
      </c>
      <c r="R71">
        <v>8</v>
      </c>
      <c r="S71">
        <v>98</v>
      </c>
    </row>
    <row r="72" spans="1:19" x14ac:dyDescent="0.2">
      <c r="A72">
        <v>1</v>
      </c>
      <c r="B72">
        <v>2</v>
      </c>
      <c r="C72">
        <v>4</v>
      </c>
      <c r="D72">
        <v>3.5</v>
      </c>
      <c r="E72">
        <v>6</v>
      </c>
      <c r="F72">
        <v>33</v>
      </c>
      <c r="G72">
        <v>18</v>
      </c>
      <c r="H72">
        <v>15</v>
      </c>
      <c r="I72">
        <v>25</v>
      </c>
      <c r="J72">
        <v>12</v>
      </c>
      <c r="K72">
        <v>13</v>
      </c>
      <c r="L72">
        <v>56</v>
      </c>
      <c r="M72">
        <v>82</v>
      </c>
      <c r="N72">
        <v>5</v>
      </c>
      <c r="O72">
        <v>86</v>
      </c>
      <c r="P72">
        <v>32</v>
      </c>
      <c r="Q72">
        <v>32</v>
      </c>
      <c r="R72">
        <v>22</v>
      </c>
      <c r="S72">
        <v>96</v>
      </c>
    </row>
    <row r="73" spans="1:19" x14ac:dyDescent="0.2">
      <c r="A73">
        <v>1</v>
      </c>
      <c r="B73">
        <v>4</v>
      </c>
      <c r="C73">
        <v>4</v>
      </c>
      <c r="D73">
        <v>3.5</v>
      </c>
      <c r="E73">
        <v>2</v>
      </c>
      <c r="F73">
        <v>21</v>
      </c>
      <c r="G73">
        <v>13</v>
      </c>
      <c r="H73">
        <v>8</v>
      </c>
      <c r="I73">
        <v>32</v>
      </c>
      <c r="J73">
        <v>17</v>
      </c>
      <c r="K73">
        <v>15</v>
      </c>
      <c r="L73">
        <v>82</v>
      </c>
      <c r="M73">
        <v>77</v>
      </c>
      <c r="N73">
        <v>4</v>
      </c>
      <c r="O73">
        <v>56</v>
      </c>
      <c r="P73">
        <v>23</v>
      </c>
      <c r="Q73">
        <v>23</v>
      </c>
      <c r="R73">
        <v>10</v>
      </c>
      <c r="S73">
        <v>95</v>
      </c>
    </row>
    <row r="74" spans="1:19" x14ac:dyDescent="0.2">
      <c r="A74">
        <v>1</v>
      </c>
      <c r="B74">
        <v>4</v>
      </c>
      <c r="C74">
        <v>4</v>
      </c>
      <c r="D74">
        <v>3.53</v>
      </c>
      <c r="E74">
        <v>5</v>
      </c>
      <c r="F74">
        <v>32</v>
      </c>
      <c r="G74">
        <v>15</v>
      </c>
      <c r="H74">
        <v>17</v>
      </c>
      <c r="I74">
        <v>31</v>
      </c>
      <c r="J74">
        <v>15</v>
      </c>
      <c r="K74">
        <v>16</v>
      </c>
      <c r="L74">
        <v>77</v>
      </c>
      <c r="M74">
        <v>76</v>
      </c>
      <c r="N74">
        <v>4</v>
      </c>
      <c r="O74">
        <v>55</v>
      </c>
      <c r="P74">
        <v>21</v>
      </c>
      <c r="Q74">
        <v>20</v>
      </c>
      <c r="R74">
        <v>14</v>
      </c>
      <c r="S74">
        <v>98</v>
      </c>
    </row>
    <row r="75" spans="1:19" x14ac:dyDescent="0.2">
      <c r="A75">
        <v>1</v>
      </c>
      <c r="B75">
        <v>3</v>
      </c>
      <c r="C75">
        <v>4</v>
      </c>
      <c r="D75">
        <v>3.54</v>
      </c>
      <c r="E75">
        <v>7</v>
      </c>
      <c r="F75">
        <v>24</v>
      </c>
      <c r="G75">
        <v>13</v>
      </c>
      <c r="H75">
        <v>11</v>
      </c>
      <c r="I75">
        <v>21</v>
      </c>
      <c r="J75">
        <v>15</v>
      </c>
      <c r="K75">
        <v>6</v>
      </c>
      <c r="L75">
        <v>50</v>
      </c>
      <c r="M75">
        <v>45</v>
      </c>
      <c r="N75">
        <v>6</v>
      </c>
      <c r="O75">
        <v>64</v>
      </c>
      <c r="P75">
        <v>25</v>
      </c>
      <c r="Q75">
        <v>23</v>
      </c>
      <c r="R75">
        <v>16</v>
      </c>
      <c r="S75">
        <v>97</v>
      </c>
    </row>
    <row r="76" spans="1:19" x14ac:dyDescent="0.2">
      <c r="A76">
        <v>1</v>
      </c>
      <c r="B76">
        <v>4</v>
      </c>
      <c r="C76">
        <v>4</v>
      </c>
      <c r="D76">
        <v>3.58</v>
      </c>
      <c r="E76">
        <v>5</v>
      </c>
      <c r="F76">
        <v>20</v>
      </c>
      <c r="G76">
        <v>10</v>
      </c>
      <c r="H76">
        <v>10</v>
      </c>
      <c r="I76">
        <v>16</v>
      </c>
      <c r="J76">
        <v>6</v>
      </c>
      <c r="K76">
        <v>10</v>
      </c>
      <c r="L76">
        <v>40</v>
      </c>
      <c r="M76">
        <v>58</v>
      </c>
      <c r="N76">
        <v>10</v>
      </c>
      <c r="O76">
        <v>74</v>
      </c>
      <c r="P76">
        <v>28</v>
      </c>
      <c r="Q76">
        <v>30</v>
      </c>
      <c r="R76">
        <v>16</v>
      </c>
      <c r="S76">
        <v>94</v>
      </c>
    </row>
    <row r="77" spans="1:19" x14ac:dyDescent="0.2">
      <c r="A77">
        <v>1</v>
      </c>
      <c r="B77">
        <v>4</v>
      </c>
      <c r="C77">
        <v>4</v>
      </c>
      <c r="D77">
        <v>3.6</v>
      </c>
      <c r="E77">
        <v>7</v>
      </c>
      <c r="F77">
        <v>24</v>
      </c>
      <c r="G77">
        <v>10</v>
      </c>
      <c r="H77">
        <v>14</v>
      </c>
      <c r="I77">
        <v>16</v>
      </c>
      <c r="J77">
        <v>3</v>
      </c>
      <c r="K77">
        <v>13</v>
      </c>
      <c r="L77">
        <v>44</v>
      </c>
      <c r="M77">
        <v>60</v>
      </c>
      <c r="N77">
        <v>6</v>
      </c>
      <c r="O77">
        <v>73</v>
      </c>
      <c r="P77">
        <v>30</v>
      </c>
      <c r="Q77">
        <v>26</v>
      </c>
      <c r="R77">
        <v>17</v>
      </c>
      <c r="S77">
        <v>88</v>
      </c>
    </row>
    <row r="78" spans="1:19" x14ac:dyDescent="0.2">
      <c r="A78">
        <v>1</v>
      </c>
      <c r="B78">
        <v>4</v>
      </c>
      <c r="C78">
        <v>2</v>
      </c>
      <c r="D78">
        <v>3.6</v>
      </c>
      <c r="E78">
        <v>7</v>
      </c>
      <c r="F78">
        <v>29</v>
      </c>
      <c r="G78">
        <v>14</v>
      </c>
      <c r="H78">
        <v>15</v>
      </c>
      <c r="I78">
        <v>24</v>
      </c>
      <c r="J78">
        <v>8</v>
      </c>
      <c r="K78">
        <v>16</v>
      </c>
      <c r="L78">
        <v>79</v>
      </c>
      <c r="M78">
        <v>79</v>
      </c>
      <c r="N78">
        <v>4</v>
      </c>
      <c r="O78">
        <v>65</v>
      </c>
      <c r="P78">
        <v>25</v>
      </c>
      <c r="Q78">
        <v>24</v>
      </c>
      <c r="R78">
        <v>16</v>
      </c>
      <c r="S78">
        <v>98</v>
      </c>
    </row>
    <row r="79" spans="1:19" x14ac:dyDescent="0.2">
      <c r="A79">
        <v>1</v>
      </c>
      <c r="B79">
        <v>4</v>
      </c>
      <c r="C79">
        <v>4</v>
      </c>
      <c r="D79">
        <v>3.62</v>
      </c>
      <c r="E79">
        <v>7</v>
      </c>
      <c r="F79">
        <v>27</v>
      </c>
      <c r="G79">
        <v>14</v>
      </c>
      <c r="H79">
        <v>13</v>
      </c>
      <c r="I79">
        <v>30</v>
      </c>
      <c r="J79">
        <v>15</v>
      </c>
      <c r="K79">
        <v>15</v>
      </c>
      <c r="L79">
        <v>50</v>
      </c>
      <c r="M79">
        <v>58</v>
      </c>
      <c r="N79">
        <v>4</v>
      </c>
      <c r="O79">
        <v>57</v>
      </c>
      <c r="P79">
        <v>29</v>
      </c>
      <c r="Q79">
        <v>18</v>
      </c>
      <c r="R79">
        <v>10</v>
      </c>
      <c r="S79">
        <v>99</v>
      </c>
    </row>
    <row r="80" spans="1:19" x14ac:dyDescent="0.2">
      <c r="A80">
        <v>1</v>
      </c>
      <c r="B80">
        <v>2</v>
      </c>
      <c r="C80">
        <v>2</v>
      </c>
      <c r="D80">
        <v>3.65</v>
      </c>
      <c r="E80">
        <v>5</v>
      </c>
      <c r="F80">
        <v>25</v>
      </c>
      <c r="G80">
        <v>9</v>
      </c>
      <c r="H80">
        <v>16</v>
      </c>
      <c r="I80">
        <v>30</v>
      </c>
      <c r="J80">
        <v>15</v>
      </c>
      <c r="K80">
        <v>15</v>
      </c>
      <c r="L80">
        <v>63</v>
      </c>
      <c r="M80">
        <v>69</v>
      </c>
      <c r="N80">
        <v>4</v>
      </c>
      <c r="O80">
        <v>74</v>
      </c>
      <c r="P80">
        <v>31</v>
      </c>
      <c r="Q80">
        <v>23</v>
      </c>
      <c r="R80">
        <v>20</v>
      </c>
      <c r="S80">
        <v>101</v>
      </c>
    </row>
    <row r="81" spans="1:19" x14ac:dyDescent="0.2">
      <c r="A81">
        <v>1</v>
      </c>
      <c r="B81">
        <v>3</v>
      </c>
      <c r="C81">
        <v>4</v>
      </c>
      <c r="D81">
        <v>3.66</v>
      </c>
      <c r="E81">
        <v>3</v>
      </c>
      <c r="F81">
        <v>24</v>
      </c>
      <c r="G81">
        <v>15</v>
      </c>
      <c r="H81">
        <v>9</v>
      </c>
      <c r="I81">
        <v>29</v>
      </c>
      <c r="J81">
        <v>14</v>
      </c>
      <c r="K81">
        <v>15</v>
      </c>
      <c r="L81">
        <v>49</v>
      </c>
      <c r="M81">
        <v>66</v>
      </c>
      <c r="N81">
        <v>4</v>
      </c>
      <c r="O81">
        <v>71</v>
      </c>
      <c r="P81">
        <v>36</v>
      </c>
      <c r="Q81">
        <v>25</v>
      </c>
      <c r="R81">
        <v>10</v>
      </c>
      <c r="S81">
        <v>97</v>
      </c>
    </row>
    <row r="82" spans="1:19" x14ac:dyDescent="0.2">
      <c r="A82">
        <v>1</v>
      </c>
      <c r="B82">
        <v>3</v>
      </c>
      <c r="C82">
        <v>4</v>
      </c>
      <c r="D82">
        <v>3.66</v>
      </c>
      <c r="E82">
        <v>7</v>
      </c>
      <c r="F82">
        <v>33</v>
      </c>
      <c r="G82">
        <v>15</v>
      </c>
      <c r="H82">
        <v>18</v>
      </c>
      <c r="I82">
        <v>31</v>
      </c>
      <c r="J82">
        <v>15</v>
      </c>
      <c r="K82">
        <v>16</v>
      </c>
      <c r="L82">
        <v>52</v>
      </c>
      <c r="M82">
        <v>70</v>
      </c>
      <c r="N82">
        <v>4</v>
      </c>
      <c r="O82">
        <v>51</v>
      </c>
      <c r="P82">
        <v>19</v>
      </c>
      <c r="Q82">
        <v>19</v>
      </c>
      <c r="R82">
        <v>13</v>
      </c>
      <c r="S82">
        <v>104</v>
      </c>
    </row>
    <row r="83" spans="1:19" x14ac:dyDescent="0.2">
      <c r="A83">
        <v>1</v>
      </c>
      <c r="B83">
        <v>3</v>
      </c>
      <c r="C83">
        <v>2</v>
      </c>
      <c r="D83">
        <v>3.7</v>
      </c>
      <c r="E83">
        <v>6</v>
      </c>
      <c r="F83">
        <v>25</v>
      </c>
      <c r="G83">
        <v>11</v>
      </c>
      <c r="H83">
        <v>14</v>
      </c>
      <c r="I83">
        <v>27</v>
      </c>
      <c r="J83">
        <v>9</v>
      </c>
      <c r="K83">
        <v>18</v>
      </c>
      <c r="L83">
        <v>56</v>
      </c>
      <c r="M83">
        <v>72</v>
      </c>
      <c r="N83">
        <v>4</v>
      </c>
      <c r="O83">
        <v>53</v>
      </c>
      <c r="P83">
        <v>21</v>
      </c>
      <c r="Q83">
        <v>20</v>
      </c>
      <c r="R83">
        <v>12</v>
      </c>
      <c r="S83">
        <v>88</v>
      </c>
    </row>
    <row r="84" spans="1:19" x14ac:dyDescent="0.2">
      <c r="A84">
        <v>1</v>
      </c>
      <c r="B84">
        <v>2</v>
      </c>
      <c r="C84">
        <v>2</v>
      </c>
      <c r="D84">
        <v>3.7</v>
      </c>
      <c r="E84">
        <v>7</v>
      </c>
      <c r="F84">
        <v>24</v>
      </c>
      <c r="G84">
        <v>10</v>
      </c>
      <c r="H84">
        <v>14</v>
      </c>
      <c r="I84">
        <v>30</v>
      </c>
      <c r="J84">
        <v>14</v>
      </c>
      <c r="K84">
        <v>16</v>
      </c>
      <c r="L84">
        <v>75</v>
      </c>
      <c r="M84">
        <v>80</v>
      </c>
      <c r="N84">
        <v>4</v>
      </c>
      <c r="O84">
        <v>65</v>
      </c>
      <c r="P84">
        <v>28</v>
      </c>
      <c r="Q84">
        <v>26</v>
      </c>
      <c r="R84">
        <v>11</v>
      </c>
      <c r="S84">
        <v>95</v>
      </c>
    </row>
    <row r="85" spans="1:19" x14ac:dyDescent="0.2">
      <c r="A85">
        <v>1</v>
      </c>
      <c r="B85">
        <v>5</v>
      </c>
      <c r="C85">
        <v>4</v>
      </c>
      <c r="D85">
        <v>3.75</v>
      </c>
      <c r="E85">
        <v>7</v>
      </c>
      <c r="F85">
        <v>34</v>
      </c>
      <c r="G85">
        <v>18</v>
      </c>
      <c r="H85">
        <v>16</v>
      </c>
      <c r="I85">
        <v>27</v>
      </c>
      <c r="J85">
        <v>11</v>
      </c>
      <c r="K85">
        <v>16</v>
      </c>
      <c r="L85">
        <v>32</v>
      </c>
      <c r="M85">
        <v>17</v>
      </c>
      <c r="N85">
        <v>4</v>
      </c>
      <c r="O85">
        <v>49</v>
      </c>
      <c r="P85">
        <v>23</v>
      </c>
      <c r="Q85">
        <v>18</v>
      </c>
      <c r="R85">
        <v>8</v>
      </c>
      <c r="S85">
        <v>102</v>
      </c>
    </row>
    <row r="86" spans="1:19" x14ac:dyDescent="0.2">
      <c r="A86">
        <v>1</v>
      </c>
      <c r="B86">
        <v>5</v>
      </c>
      <c r="C86">
        <v>4</v>
      </c>
      <c r="D86">
        <v>3.8</v>
      </c>
      <c r="E86">
        <v>7</v>
      </c>
      <c r="F86">
        <v>30</v>
      </c>
      <c r="G86">
        <v>15</v>
      </c>
      <c r="H86">
        <v>15</v>
      </c>
      <c r="I86">
        <v>26</v>
      </c>
      <c r="J86">
        <v>11</v>
      </c>
      <c r="K86">
        <v>15</v>
      </c>
      <c r="L86">
        <v>55</v>
      </c>
      <c r="M86">
        <v>40</v>
      </c>
      <c r="N86">
        <v>4</v>
      </c>
      <c r="O86">
        <v>42</v>
      </c>
      <c r="P86">
        <v>23</v>
      </c>
      <c r="Q86">
        <v>13</v>
      </c>
      <c r="R86">
        <v>6</v>
      </c>
      <c r="S86">
        <v>90</v>
      </c>
    </row>
    <row r="87" spans="1:19" x14ac:dyDescent="0.2">
      <c r="A87">
        <v>1</v>
      </c>
      <c r="B87">
        <v>4</v>
      </c>
      <c r="C87">
        <v>4</v>
      </c>
      <c r="D87">
        <v>3.8</v>
      </c>
      <c r="E87">
        <v>7</v>
      </c>
      <c r="F87">
        <v>36</v>
      </c>
      <c r="G87">
        <v>18</v>
      </c>
      <c r="H87">
        <v>18</v>
      </c>
      <c r="I87">
        <v>25</v>
      </c>
      <c r="J87">
        <v>10</v>
      </c>
      <c r="K87">
        <v>15</v>
      </c>
      <c r="L87">
        <v>46</v>
      </c>
      <c r="M87">
        <v>40</v>
      </c>
      <c r="N87">
        <v>7</v>
      </c>
      <c r="O87">
        <v>61</v>
      </c>
      <c r="P87">
        <v>22</v>
      </c>
      <c r="Q87">
        <v>25</v>
      </c>
      <c r="R87">
        <v>14</v>
      </c>
      <c r="S87">
        <v>106</v>
      </c>
    </row>
    <row r="88" spans="1:19" x14ac:dyDescent="0.2">
      <c r="A88">
        <v>1</v>
      </c>
      <c r="B88">
        <v>4</v>
      </c>
      <c r="C88">
        <v>2</v>
      </c>
      <c r="D88">
        <v>3.8</v>
      </c>
      <c r="E88">
        <v>6</v>
      </c>
      <c r="F88">
        <v>27</v>
      </c>
      <c r="G88">
        <v>12</v>
      </c>
      <c r="H88">
        <v>15</v>
      </c>
      <c r="I88">
        <v>30</v>
      </c>
      <c r="J88">
        <v>12</v>
      </c>
      <c r="K88">
        <v>18</v>
      </c>
      <c r="L88">
        <v>82</v>
      </c>
      <c r="M88">
        <v>42</v>
      </c>
      <c r="N88">
        <v>5</v>
      </c>
      <c r="O88">
        <v>55</v>
      </c>
      <c r="P88">
        <v>25</v>
      </c>
      <c r="Q88">
        <v>21</v>
      </c>
      <c r="R88">
        <v>9</v>
      </c>
      <c r="S88">
        <v>94</v>
      </c>
    </row>
    <row r="89" spans="1:19" x14ac:dyDescent="0.2">
      <c r="A89">
        <v>1</v>
      </c>
      <c r="B89">
        <v>4</v>
      </c>
      <c r="C89">
        <v>4</v>
      </c>
      <c r="D89">
        <v>3.8</v>
      </c>
      <c r="E89">
        <v>8</v>
      </c>
      <c r="F89">
        <v>34</v>
      </c>
      <c r="G89">
        <v>14</v>
      </c>
      <c r="H89">
        <v>20</v>
      </c>
      <c r="I89">
        <v>32</v>
      </c>
      <c r="J89">
        <v>12</v>
      </c>
      <c r="K89">
        <v>20</v>
      </c>
      <c r="L89">
        <v>42</v>
      </c>
      <c r="M89">
        <v>34</v>
      </c>
      <c r="N89">
        <v>4</v>
      </c>
      <c r="O89">
        <v>57</v>
      </c>
      <c r="P89">
        <v>21</v>
      </c>
      <c r="Q89">
        <v>24</v>
      </c>
      <c r="R89">
        <v>12</v>
      </c>
      <c r="S89">
        <v>106</v>
      </c>
    </row>
    <row r="90" spans="1:19" x14ac:dyDescent="0.2">
      <c r="A90">
        <v>1</v>
      </c>
      <c r="B90">
        <v>4</v>
      </c>
      <c r="C90">
        <v>4</v>
      </c>
      <c r="D90">
        <v>3.8</v>
      </c>
      <c r="E90">
        <v>8</v>
      </c>
      <c r="F90">
        <v>29</v>
      </c>
      <c r="G90">
        <v>13</v>
      </c>
      <c r="H90">
        <v>16</v>
      </c>
      <c r="I90">
        <v>18</v>
      </c>
      <c r="J90">
        <v>5</v>
      </c>
      <c r="K90">
        <v>13</v>
      </c>
      <c r="L90">
        <v>36</v>
      </c>
      <c r="M90">
        <v>64</v>
      </c>
      <c r="N90">
        <v>8</v>
      </c>
      <c r="O90">
        <v>81</v>
      </c>
      <c r="P90">
        <v>30</v>
      </c>
      <c r="Q90">
        <v>31</v>
      </c>
      <c r="R90">
        <v>20</v>
      </c>
      <c r="S90">
        <v>90</v>
      </c>
    </row>
    <row r="91" spans="1:19" x14ac:dyDescent="0.2">
      <c r="A91">
        <v>1</v>
      </c>
      <c r="B91">
        <v>3</v>
      </c>
      <c r="C91">
        <v>4</v>
      </c>
      <c r="D91">
        <v>3.8</v>
      </c>
      <c r="E91">
        <v>7</v>
      </c>
      <c r="F91">
        <v>37</v>
      </c>
      <c r="G91">
        <v>20</v>
      </c>
      <c r="H91">
        <v>17</v>
      </c>
      <c r="I91">
        <v>21</v>
      </c>
      <c r="J91">
        <v>9</v>
      </c>
      <c r="K91">
        <v>12</v>
      </c>
      <c r="M91">
        <v>72</v>
      </c>
      <c r="N91">
        <v>14</v>
      </c>
      <c r="O91">
        <v>67</v>
      </c>
      <c r="P91">
        <v>28</v>
      </c>
      <c r="Q91">
        <v>25</v>
      </c>
      <c r="R91">
        <v>14</v>
      </c>
      <c r="S91">
        <v>82</v>
      </c>
    </row>
    <row r="92" spans="1:19" x14ac:dyDescent="0.2">
      <c r="A92">
        <v>1</v>
      </c>
      <c r="B92">
        <v>5</v>
      </c>
      <c r="C92">
        <v>2</v>
      </c>
      <c r="D92">
        <v>3.8</v>
      </c>
      <c r="E92">
        <v>9</v>
      </c>
      <c r="F92">
        <v>39</v>
      </c>
      <c r="G92">
        <v>19</v>
      </c>
      <c r="H92">
        <v>20</v>
      </c>
      <c r="I92">
        <v>34</v>
      </c>
      <c r="J92">
        <v>14</v>
      </c>
      <c r="K92">
        <v>20</v>
      </c>
      <c r="L92">
        <v>66</v>
      </c>
      <c r="M92">
        <v>73</v>
      </c>
      <c r="N92">
        <v>4</v>
      </c>
      <c r="O92">
        <v>83</v>
      </c>
      <c r="P92">
        <v>31</v>
      </c>
      <c r="Q92">
        <v>31</v>
      </c>
      <c r="R92">
        <v>21</v>
      </c>
      <c r="S92">
        <v>88</v>
      </c>
    </row>
    <row r="93" spans="1:19" x14ac:dyDescent="0.2">
      <c r="A93">
        <v>1</v>
      </c>
      <c r="B93">
        <v>4</v>
      </c>
      <c r="C93">
        <v>2</v>
      </c>
      <c r="D93">
        <v>3.8</v>
      </c>
      <c r="F93">
        <v>32</v>
      </c>
      <c r="G93">
        <v>16</v>
      </c>
      <c r="H93">
        <v>16</v>
      </c>
      <c r="I93">
        <v>28</v>
      </c>
      <c r="J93">
        <v>11</v>
      </c>
      <c r="K93">
        <v>17</v>
      </c>
      <c r="L93">
        <v>62</v>
      </c>
      <c r="M93">
        <v>73</v>
      </c>
      <c r="N93">
        <v>5</v>
      </c>
      <c r="O93">
        <v>63</v>
      </c>
      <c r="P93">
        <v>28</v>
      </c>
      <c r="Q93">
        <v>23</v>
      </c>
      <c r="R93">
        <v>12</v>
      </c>
      <c r="S93">
        <v>103</v>
      </c>
    </row>
    <row r="94" spans="1:19" x14ac:dyDescent="0.2">
      <c r="A94">
        <v>1</v>
      </c>
      <c r="B94">
        <v>3</v>
      </c>
      <c r="C94">
        <v>4</v>
      </c>
      <c r="D94">
        <v>3.8</v>
      </c>
      <c r="E94">
        <v>8</v>
      </c>
      <c r="F94">
        <v>33</v>
      </c>
      <c r="G94">
        <v>17</v>
      </c>
      <c r="H94">
        <v>16</v>
      </c>
      <c r="I94">
        <v>27</v>
      </c>
      <c r="J94">
        <v>15</v>
      </c>
      <c r="K94">
        <v>12</v>
      </c>
      <c r="L94">
        <v>44</v>
      </c>
      <c r="M94">
        <v>55</v>
      </c>
      <c r="N94">
        <v>4</v>
      </c>
      <c r="O94">
        <v>67</v>
      </c>
      <c r="P94">
        <v>25</v>
      </c>
      <c r="Q94">
        <v>27</v>
      </c>
      <c r="R94">
        <v>15</v>
      </c>
      <c r="S94">
        <v>100</v>
      </c>
    </row>
    <row r="95" spans="1:19" x14ac:dyDescent="0.2">
      <c r="A95">
        <v>1</v>
      </c>
      <c r="B95">
        <v>3</v>
      </c>
      <c r="C95">
        <v>2</v>
      </c>
      <c r="D95">
        <v>3.8</v>
      </c>
      <c r="E95">
        <v>7</v>
      </c>
      <c r="F95">
        <v>28</v>
      </c>
      <c r="G95">
        <v>14</v>
      </c>
      <c r="H95">
        <v>14</v>
      </c>
      <c r="I95">
        <v>22</v>
      </c>
      <c r="J95">
        <v>8</v>
      </c>
      <c r="K95">
        <v>14</v>
      </c>
      <c r="L95">
        <v>54</v>
      </c>
      <c r="M95">
        <v>58</v>
      </c>
      <c r="N95">
        <v>4</v>
      </c>
      <c r="O95">
        <v>74</v>
      </c>
      <c r="P95">
        <v>30</v>
      </c>
      <c r="Q95">
        <v>31</v>
      </c>
      <c r="R95">
        <v>13</v>
      </c>
      <c r="S95">
        <v>95</v>
      </c>
    </row>
    <row r="96" spans="1:19" x14ac:dyDescent="0.2">
      <c r="A96">
        <v>1</v>
      </c>
      <c r="B96">
        <v>5</v>
      </c>
      <c r="C96">
        <v>2</v>
      </c>
      <c r="D96">
        <v>3.8</v>
      </c>
      <c r="E96">
        <v>9</v>
      </c>
      <c r="F96">
        <v>38</v>
      </c>
      <c r="G96">
        <v>18</v>
      </c>
      <c r="H96">
        <v>20</v>
      </c>
      <c r="I96">
        <v>34</v>
      </c>
      <c r="J96">
        <v>14</v>
      </c>
      <c r="K96">
        <v>20</v>
      </c>
      <c r="L96">
        <v>62</v>
      </c>
      <c r="M96">
        <v>66</v>
      </c>
      <c r="N96">
        <v>4</v>
      </c>
      <c r="O96">
        <v>44</v>
      </c>
      <c r="P96">
        <v>19</v>
      </c>
      <c r="Q96">
        <v>18</v>
      </c>
      <c r="R96">
        <v>7</v>
      </c>
      <c r="S96">
        <v>93</v>
      </c>
    </row>
    <row r="97" spans="1:19" x14ac:dyDescent="0.2">
      <c r="A97">
        <v>1</v>
      </c>
      <c r="B97">
        <v>4</v>
      </c>
      <c r="C97">
        <v>4</v>
      </c>
      <c r="D97">
        <v>3.85</v>
      </c>
      <c r="E97">
        <v>8</v>
      </c>
      <c r="F97">
        <v>40</v>
      </c>
      <c r="G97">
        <v>20</v>
      </c>
      <c r="H97">
        <v>20</v>
      </c>
      <c r="I97">
        <v>36</v>
      </c>
      <c r="J97">
        <v>16</v>
      </c>
      <c r="K97">
        <v>20</v>
      </c>
      <c r="L97">
        <v>72</v>
      </c>
      <c r="M97">
        <v>70</v>
      </c>
      <c r="N97">
        <v>4</v>
      </c>
      <c r="O97">
        <v>57</v>
      </c>
      <c r="P97">
        <v>29</v>
      </c>
      <c r="Q97">
        <v>22</v>
      </c>
      <c r="R97">
        <v>6</v>
      </c>
      <c r="S97">
        <v>88</v>
      </c>
    </row>
    <row r="98" spans="1:19" x14ac:dyDescent="0.2">
      <c r="A98">
        <v>1</v>
      </c>
      <c r="B98">
        <v>3</v>
      </c>
      <c r="C98">
        <v>4</v>
      </c>
      <c r="D98">
        <v>3.85</v>
      </c>
      <c r="E98">
        <v>9</v>
      </c>
      <c r="F98">
        <v>27</v>
      </c>
      <c r="G98">
        <v>20</v>
      </c>
      <c r="H98">
        <v>7</v>
      </c>
      <c r="I98">
        <v>34</v>
      </c>
      <c r="J98">
        <v>16</v>
      </c>
      <c r="K98">
        <v>18</v>
      </c>
      <c r="L98">
        <v>46</v>
      </c>
      <c r="M98">
        <v>75</v>
      </c>
      <c r="N98">
        <v>4</v>
      </c>
      <c r="O98">
        <v>54</v>
      </c>
      <c r="P98">
        <v>17</v>
      </c>
      <c r="Q98">
        <v>24</v>
      </c>
      <c r="R98">
        <v>13</v>
      </c>
      <c r="S98">
        <v>91</v>
      </c>
    </row>
    <row r="99" spans="1:19" x14ac:dyDescent="0.2">
      <c r="A99">
        <v>1</v>
      </c>
      <c r="B99">
        <v>4</v>
      </c>
      <c r="C99">
        <v>4</v>
      </c>
      <c r="D99">
        <v>3.86</v>
      </c>
      <c r="E99">
        <v>7</v>
      </c>
      <c r="F99">
        <v>29</v>
      </c>
      <c r="G99">
        <v>13</v>
      </c>
      <c r="H99">
        <v>16</v>
      </c>
      <c r="I99">
        <v>30</v>
      </c>
      <c r="J99">
        <v>14</v>
      </c>
      <c r="K99">
        <v>16</v>
      </c>
      <c r="L99">
        <v>39</v>
      </c>
      <c r="M99">
        <v>43</v>
      </c>
      <c r="N99">
        <v>17</v>
      </c>
      <c r="O99">
        <v>60</v>
      </c>
      <c r="P99">
        <v>30</v>
      </c>
      <c r="Q99">
        <v>20</v>
      </c>
      <c r="R99">
        <v>10</v>
      </c>
      <c r="S99">
        <v>96</v>
      </c>
    </row>
    <row r="100" spans="1:19" x14ac:dyDescent="0.2">
      <c r="A100">
        <v>1</v>
      </c>
      <c r="B100">
        <v>4</v>
      </c>
      <c r="C100">
        <v>2</v>
      </c>
      <c r="D100">
        <v>3.88</v>
      </c>
      <c r="E100">
        <v>9</v>
      </c>
      <c r="F100">
        <v>37</v>
      </c>
      <c r="G100">
        <v>17</v>
      </c>
      <c r="H100">
        <v>20</v>
      </c>
      <c r="I100">
        <v>22</v>
      </c>
      <c r="J100">
        <v>8</v>
      </c>
      <c r="K100">
        <v>14</v>
      </c>
      <c r="L100">
        <v>45</v>
      </c>
      <c r="M100">
        <v>60</v>
      </c>
      <c r="N100">
        <v>7</v>
      </c>
      <c r="O100">
        <v>79</v>
      </c>
      <c r="P100">
        <v>38</v>
      </c>
      <c r="Q100">
        <v>26</v>
      </c>
      <c r="R100">
        <v>15</v>
      </c>
      <c r="S100">
        <v>84</v>
      </c>
    </row>
    <row r="101" spans="1:19" x14ac:dyDescent="0.2">
      <c r="A101">
        <v>1</v>
      </c>
      <c r="B101">
        <v>4</v>
      </c>
      <c r="C101">
        <v>4</v>
      </c>
      <c r="D101">
        <v>3.89</v>
      </c>
      <c r="E101">
        <v>9</v>
      </c>
      <c r="F101">
        <v>40</v>
      </c>
      <c r="G101">
        <v>20</v>
      </c>
      <c r="H101">
        <v>20</v>
      </c>
      <c r="I101">
        <v>37</v>
      </c>
      <c r="J101">
        <v>17</v>
      </c>
      <c r="K101">
        <v>20</v>
      </c>
      <c r="L101">
        <v>56</v>
      </c>
      <c r="M101">
        <v>64</v>
      </c>
      <c r="N101">
        <v>4</v>
      </c>
      <c r="O101">
        <v>75</v>
      </c>
      <c r="P101">
        <v>32</v>
      </c>
      <c r="Q101">
        <v>27</v>
      </c>
      <c r="R101">
        <v>16</v>
      </c>
      <c r="S101">
        <v>98</v>
      </c>
    </row>
    <row r="102" spans="1:19" x14ac:dyDescent="0.2">
      <c r="A102">
        <v>1</v>
      </c>
      <c r="B102">
        <v>4</v>
      </c>
      <c r="C102">
        <v>4</v>
      </c>
      <c r="D102">
        <v>3.89</v>
      </c>
      <c r="E102">
        <v>8</v>
      </c>
      <c r="F102">
        <v>36</v>
      </c>
      <c r="G102">
        <v>19</v>
      </c>
      <c r="H102">
        <v>17</v>
      </c>
      <c r="I102">
        <v>29</v>
      </c>
      <c r="J102">
        <v>13</v>
      </c>
      <c r="K102">
        <v>16</v>
      </c>
      <c r="L102">
        <v>50</v>
      </c>
      <c r="M102">
        <v>68</v>
      </c>
      <c r="N102">
        <v>4</v>
      </c>
      <c r="O102">
        <v>66</v>
      </c>
      <c r="P102">
        <v>30</v>
      </c>
      <c r="Q102">
        <v>24</v>
      </c>
      <c r="R102">
        <v>12</v>
      </c>
      <c r="S102">
        <v>103</v>
      </c>
    </row>
    <row r="103" spans="1:19" x14ac:dyDescent="0.2">
      <c r="A103">
        <v>1</v>
      </c>
      <c r="B103">
        <v>5</v>
      </c>
      <c r="C103">
        <v>4</v>
      </c>
      <c r="D103">
        <v>3.9</v>
      </c>
      <c r="E103">
        <v>8.5</v>
      </c>
      <c r="F103">
        <v>35</v>
      </c>
      <c r="G103">
        <v>15</v>
      </c>
      <c r="H103">
        <v>20</v>
      </c>
      <c r="I103">
        <v>35</v>
      </c>
      <c r="J103">
        <v>15</v>
      </c>
      <c r="K103">
        <v>20</v>
      </c>
      <c r="L103">
        <v>80</v>
      </c>
      <c r="M103">
        <v>73</v>
      </c>
      <c r="N103">
        <v>4</v>
      </c>
      <c r="O103">
        <v>56</v>
      </c>
      <c r="P103">
        <v>30</v>
      </c>
      <c r="Q103">
        <v>18</v>
      </c>
      <c r="R103">
        <v>8</v>
      </c>
      <c r="S103">
        <v>98</v>
      </c>
    </row>
    <row r="104" spans="1:19" x14ac:dyDescent="0.2">
      <c r="A104">
        <v>1</v>
      </c>
      <c r="B104">
        <v>4</v>
      </c>
      <c r="C104">
        <v>4</v>
      </c>
      <c r="D104">
        <v>3.9</v>
      </c>
      <c r="E104">
        <v>7</v>
      </c>
      <c r="F104">
        <v>39</v>
      </c>
      <c r="G104">
        <v>20</v>
      </c>
      <c r="H104">
        <v>19</v>
      </c>
      <c r="I104">
        <v>35</v>
      </c>
      <c r="J104">
        <v>18</v>
      </c>
      <c r="K104">
        <v>17</v>
      </c>
      <c r="L104">
        <v>31</v>
      </c>
      <c r="M104">
        <v>26</v>
      </c>
      <c r="N104">
        <v>4</v>
      </c>
      <c r="O104">
        <v>57</v>
      </c>
      <c r="P104">
        <v>25</v>
      </c>
      <c r="Q104">
        <v>20</v>
      </c>
      <c r="R104">
        <v>12</v>
      </c>
      <c r="S104">
        <v>110</v>
      </c>
    </row>
    <row r="105" spans="1:19" x14ac:dyDescent="0.2">
      <c r="A105">
        <v>1</v>
      </c>
      <c r="B105">
        <v>6</v>
      </c>
      <c r="C105">
        <v>4</v>
      </c>
      <c r="D105">
        <v>3.9</v>
      </c>
      <c r="E105">
        <v>6</v>
      </c>
      <c r="F105">
        <v>33</v>
      </c>
      <c r="G105">
        <v>15</v>
      </c>
      <c r="H105">
        <v>18</v>
      </c>
      <c r="I105">
        <v>27</v>
      </c>
      <c r="J105">
        <v>11</v>
      </c>
      <c r="K105">
        <v>16</v>
      </c>
      <c r="L105">
        <v>61</v>
      </c>
      <c r="M105">
        <v>63</v>
      </c>
      <c r="N105">
        <v>10</v>
      </c>
      <c r="O105">
        <v>59</v>
      </c>
      <c r="P105">
        <v>23</v>
      </c>
      <c r="Q105">
        <v>22</v>
      </c>
      <c r="R105">
        <v>14</v>
      </c>
      <c r="S105">
        <v>79</v>
      </c>
    </row>
    <row r="106" spans="1:19" x14ac:dyDescent="0.2">
      <c r="A106">
        <v>1</v>
      </c>
      <c r="B106">
        <v>3</v>
      </c>
      <c r="C106">
        <v>4</v>
      </c>
      <c r="D106">
        <v>3.9</v>
      </c>
      <c r="E106">
        <v>9</v>
      </c>
      <c r="F106">
        <v>24</v>
      </c>
      <c r="G106">
        <v>8</v>
      </c>
      <c r="H106">
        <v>16</v>
      </c>
      <c r="I106">
        <v>17</v>
      </c>
      <c r="J106">
        <v>7</v>
      </c>
      <c r="K106">
        <v>10</v>
      </c>
      <c r="L106">
        <v>78</v>
      </c>
      <c r="M106">
        <v>65</v>
      </c>
      <c r="N106">
        <v>4</v>
      </c>
      <c r="O106">
        <v>73</v>
      </c>
      <c r="P106">
        <v>29</v>
      </c>
      <c r="Q106">
        <v>28</v>
      </c>
      <c r="R106">
        <v>16</v>
      </c>
      <c r="S106">
        <v>96</v>
      </c>
    </row>
    <row r="107" spans="1:19" x14ac:dyDescent="0.2">
      <c r="A107">
        <v>1</v>
      </c>
      <c r="B107">
        <v>4</v>
      </c>
      <c r="C107">
        <v>4</v>
      </c>
      <c r="D107">
        <v>3.9</v>
      </c>
      <c r="E107">
        <v>3</v>
      </c>
      <c r="F107">
        <v>29</v>
      </c>
      <c r="G107">
        <v>19</v>
      </c>
      <c r="H107">
        <v>10</v>
      </c>
      <c r="I107">
        <v>38</v>
      </c>
      <c r="J107">
        <v>19</v>
      </c>
      <c r="K107">
        <v>19</v>
      </c>
      <c r="L107">
        <v>40</v>
      </c>
      <c r="M107">
        <v>63</v>
      </c>
      <c r="N107">
        <v>4</v>
      </c>
      <c r="O107">
        <v>66</v>
      </c>
      <c r="P107">
        <v>28</v>
      </c>
      <c r="Q107">
        <v>25</v>
      </c>
      <c r="R107">
        <v>13</v>
      </c>
      <c r="S107">
        <v>91</v>
      </c>
    </row>
    <row r="108" spans="1:19" x14ac:dyDescent="0.2">
      <c r="A108">
        <v>1</v>
      </c>
      <c r="B108">
        <v>2</v>
      </c>
      <c r="C108">
        <v>4</v>
      </c>
      <c r="D108">
        <v>3.91</v>
      </c>
      <c r="E108">
        <v>8</v>
      </c>
      <c r="F108">
        <v>32</v>
      </c>
      <c r="G108">
        <v>15</v>
      </c>
      <c r="H108">
        <v>17</v>
      </c>
      <c r="I108">
        <v>32</v>
      </c>
      <c r="J108">
        <v>16</v>
      </c>
      <c r="K108">
        <v>16</v>
      </c>
      <c r="L108">
        <v>43</v>
      </c>
      <c r="M108">
        <v>54</v>
      </c>
      <c r="N108">
        <v>4</v>
      </c>
      <c r="O108">
        <v>64</v>
      </c>
      <c r="P108">
        <v>26</v>
      </c>
      <c r="Q108">
        <v>23</v>
      </c>
      <c r="R108">
        <v>15</v>
      </c>
      <c r="S108">
        <v>103</v>
      </c>
    </row>
    <row r="109" spans="1:19" x14ac:dyDescent="0.2">
      <c r="A109">
        <v>1</v>
      </c>
      <c r="B109">
        <v>4</v>
      </c>
      <c r="C109">
        <v>4</v>
      </c>
      <c r="D109">
        <v>3.92</v>
      </c>
      <c r="E109">
        <v>7</v>
      </c>
      <c r="F109">
        <v>37</v>
      </c>
      <c r="G109">
        <v>19</v>
      </c>
      <c r="H109">
        <v>18</v>
      </c>
      <c r="I109">
        <v>40</v>
      </c>
      <c r="J109">
        <v>20</v>
      </c>
      <c r="K109">
        <v>20</v>
      </c>
      <c r="L109">
        <v>51</v>
      </c>
      <c r="M109">
        <v>74</v>
      </c>
      <c r="N109">
        <v>4</v>
      </c>
      <c r="O109">
        <v>64</v>
      </c>
      <c r="P109">
        <v>29</v>
      </c>
      <c r="Q109">
        <v>24</v>
      </c>
      <c r="R109">
        <v>11</v>
      </c>
      <c r="S109">
        <v>88</v>
      </c>
    </row>
    <row r="110" spans="1:19" x14ac:dyDescent="0.2">
      <c r="A110">
        <v>1</v>
      </c>
      <c r="B110">
        <v>4</v>
      </c>
      <c r="C110">
        <v>4</v>
      </c>
      <c r="D110">
        <v>3.96</v>
      </c>
      <c r="E110">
        <v>6</v>
      </c>
      <c r="F110">
        <v>31</v>
      </c>
      <c r="G110">
        <v>16</v>
      </c>
      <c r="H110">
        <v>15</v>
      </c>
      <c r="I110">
        <v>28</v>
      </c>
      <c r="J110">
        <v>13</v>
      </c>
      <c r="K110">
        <v>15</v>
      </c>
      <c r="L110">
        <v>39</v>
      </c>
      <c r="M110">
        <v>51</v>
      </c>
      <c r="N110">
        <v>5</v>
      </c>
      <c r="O110">
        <v>61</v>
      </c>
      <c r="P110">
        <v>27</v>
      </c>
      <c r="Q110">
        <v>22</v>
      </c>
      <c r="R110">
        <v>12</v>
      </c>
      <c r="S110">
        <v>105</v>
      </c>
    </row>
    <row r="111" spans="1:19" x14ac:dyDescent="0.2">
      <c r="A111">
        <v>1</v>
      </c>
      <c r="B111">
        <v>3</v>
      </c>
      <c r="C111">
        <v>4</v>
      </c>
      <c r="D111">
        <v>4</v>
      </c>
      <c r="E111">
        <v>4</v>
      </c>
      <c r="F111">
        <v>17</v>
      </c>
      <c r="G111">
        <v>10</v>
      </c>
      <c r="H111">
        <v>7</v>
      </c>
      <c r="I111">
        <v>24</v>
      </c>
      <c r="J111">
        <v>8</v>
      </c>
      <c r="K111">
        <v>16</v>
      </c>
      <c r="L111">
        <v>42</v>
      </c>
      <c r="M111">
        <v>66</v>
      </c>
      <c r="N111">
        <v>4</v>
      </c>
      <c r="O111">
        <v>59</v>
      </c>
      <c r="P111">
        <v>19</v>
      </c>
      <c r="Q111">
        <v>24</v>
      </c>
      <c r="R111">
        <v>16</v>
      </c>
      <c r="S111">
        <v>95</v>
      </c>
    </row>
    <row r="112" spans="1:19" x14ac:dyDescent="0.2">
      <c r="A112">
        <v>1</v>
      </c>
      <c r="B112">
        <v>3</v>
      </c>
      <c r="C112">
        <v>4</v>
      </c>
      <c r="D112">
        <v>4</v>
      </c>
      <c r="E112">
        <v>5</v>
      </c>
      <c r="F112">
        <v>23</v>
      </c>
      <c r="G112">
        <v>15</v>
      </c>
      <c r="H112">
        <v>8</v>
      </c>
      <c r="I112">
        <v>16</v>
      </c>
      <c r="J112">
        <v>7</v>
      </c>
      <c r="K112">
        <v>9</v>
      </c>
      <c r="L112">
        <v>68</v>
      </c>
      <c r="M112">
        <v>37</v>
      </c>
      <c r="N112">
        <v>4</v>
      </c>
      <c r="O112">
        <v>70</v>
      </c>
      <c r="P112">
        <v>29</v>
      </c>
      <c r="Q112">
        <v>22</v>
      </c>
      <c r="R112">
        <v>19</v>
      </c>
      <c r="S112">
        <v>103</v>
      </c>
    </row>
    <row r="113" spans="1:19" x14ac:dyDescent="0.2">
      <c r="A113">
        <v>1</v>
      </c>
      <c r="B113">
        <v>4</v>
      </c>
      <c r="C113">
        <v>4</v>
      </c>
      <c r="D113">
        <v>4</v>
      </c>
      <c r="E113">
        <v>7</v>
      </c>
      <c r="F113">
        <v>20</v>
      </c>
      <c r="G113">
        <v>10</v>
      </c>
      <c r="H113">
        <v>10</v>
      </c>
      <c r="I113">
        <v>26</v>
      </c>
      <c r="J113">
        <v>11</v>
      </c>
      <c r="K113">
        <v>15</v>
      </c>
      <c r="L113">
        <v>37</v>
      </c>
      <c r="M113">
        <v>18</v>
      </c>
      <c r="N113">
        <v>4</v>
      </c>
      <c r="O113">
        <v>50</v>
      </c>
      <c r="P113">
        <v>20</v>
      </c>
      <c r="Q113">
        <v>17</v>
      </c>
      <c r="R113">
        <v>13</v>
      </c>
      <c r="S113">
        <v>103</v>
      </c>
    </row>
    <row r="114" spans="1:19" x14ac:dyDescent="0.2">
      <c r="A114">
        <v>1</v>
      </c>
      <c r="B114">
        <v>4</v>
      </c>
      <c r="C114">
        <v>4</v>
      </c>
      <c r="D114">
        <v>4</v>
      </c>
      <c r="E114">
        <v>8</v>
      </c>
      <c r="F114">
        <v>22</v>
      </c>
      <c r="G114">
        <v>13</v>
      </c>
      <c r="H114">
        <v>9</v>
      </c>
      <c r="I114">
        <v>22</v>
      </c>
      <c r="J114">
        <v>9</v>
      </c>
      <c r="K114">
        <v>13</v>
      </c>
      <c r="L114">
        <v>48</v>
      </c>
      <c r="M114">
        <v>51</v>
      </c>
      <c r="N114">
        <v>4</v>
      </c>
      <c r="O114">
        <v>57</v>
      </c>
      <c r="P114">
        <v>26</v>
      </c>
      <c r="Q114">
        <v>20</v>
      </c>
      <c r="R114">
        <v>11</v>
      </c>
      <c r="S114">
        <v>96</v>
      </c>
    </row>
    <row r="115" spans="1:19" x14ac:dyDescent="0.2">
      <c r="A115">
        <v>1</v>
      </c>
      <c r="B115">
        <v>3</v>
      </c>
      <c r="C115">
        <v>4</v>
      </c>
      <c r="D115">
        <v>4</v>
      </c>
      <c r="E115">
        <v>5</v>
      </c>
      <c r="F115">
        <v>24</v>
      </c>
      <c r="G115">
        <v>14</v>
      </c>
      <c r="H115">
        <v>10</v>
      </c>
      <c r="I115">
        <v>22</v>
      </c>
      <c r="J115">
        <v>9</v>
      </c>
      <c r="K115">
        <v>13</v>
      </c>
      <c r="L115">
        <v>82</v>
      </c>
      <c r="M115">
        <v>73</v>
      </c>
      <c r="N115">
        <v>4</v>
      </c>
      <c r="O115">
        <v>68</v>
      </c>
      <c r="P115">
        <v>29</v>
      </c>
      <c r="Q115">
        <v>22</v>
      </c>
      <c r="R115">
        <v>17</v>
      </c>
      <c r="S115">
        <v>93</v>
      </c>
    </row>
    <row r="116" spans="1:19" x14ac:dyDescent="0.2">
      <c r="A116">
        <v>1</v>
      </c>
      <c r="B116">
        <v>4</v>
      </c>
      <c r="C116">
        <v>4</v>
      </c>
      <c r="D116">
        <v>4</v>
      </c>
      <c r="E116">
        <v>7</v>
      </c>
      <c r="F116">
        <v>20</v>
      </c>
      <c r="G116">
        <v>9</v>
      </c>
      <c r="H116">
        <v>11</v>
      </c>
      <c r="I116">
        <v>20</v>
      </c>
      <c r="J116">
        <v>8</v>
      </c>
      <c r="K116">
        <v>12</v>
      </c>
      <c r="L116">
        <v>64</v>
      </c>
      <c r="M116">
        <v>48</v>
      </c>
      <c r="N116">
        <v>4</v>
      </c>
      <c r="O116">
        <v>82</v>
      </c>
      <c r="P116">
        <v>30</v>
      </c>
      <c r="Q116">
        <v>33</v>
      </c>
      <c r="R116">
        <v>19</v>
      </c>
      <c r="S116">
        <v>95</v>
      </c>
    </row>
    <row r="117" spans="1:19" x14ac:dyDescent="0.2">
      <c r="A117">
        <v>1</v>
      </c>
      <c r="B117">
        <v>4</v>
      </c>
      <c r="C117">
        <v>4</v>
      </c>
      <c r="D117">
        <v>4</v>
      </c>
      <c r="E117">
        <v>9</v>
      </c>
      <c r="F117">
        <v>29</v>
      </c>
      <c r="G117">
        <v>14</v>
      </c>
      <c r="H117">
        <v>15</v>
      </c>
      <c r="I117">
        <v>32</v>
      </c>
      <c r="J117">
        <v>15</v>
      </c>
      <c r="K117">
        <v>17</v>
      </c>
      <c r="L117">
        <v>48</v>
      </c>
      <c r="M117">
        <v>63</v>
      </c>
      <c r="N117">
        <v>8</v>
      </c>
      <c r="O117">
        <v>73</v>
      </c>
      <c r="P117">
        <v>26</v>
      </c>
      <c r="Q117">
        <v>28</v>
      </c>
      <c r="R117">
        <v>19</v>
      </c>
      <c r="S117">
        <v>98</v>
      </c>
    </row>
    <row r="118" spans="1:19" x14ac:dyDescent="0.2">
      <c r="A118">
        <v>1</v>
      </c>
      <c r="B118">
        <v>4</v>
      </c>
      <c r="C118">
        <v>4</v>
      </c>
      <c r="D118">
        <v>4</v>
      </c>
      <c r="E118">
        <v>7</v>
      </c>
      <c r="F118">
        <v>36</v>
      </c>
      <c r="G118">
        <v>16</v>
      </c>
      <c r="H118">
        <v>20</v>
      </c>
      <c r="I118">
        <v>31</v>
      </c>
      <c r="J118">
        <v>13</v>
      </c>
      <c r="K118">
        <v>18</v>
      </c>
      <c r="L118">
        <v>19</v>
      </c>
      <c r="M118">
        <v>47</v>
      </c>
      <c r="N118">
        <v>4</v>
      </c>
      <c r="O118">
        <v>87</v>
      </c>
      <c r="P118">
        <v>36</v>
      </c>
      <c r="Q118">
        <v>27</v>
      </c>
      <c r="R118">
        <v>24</v>
      </c>
      <c r="S118">
        <v>96</v>
      </c>
    </row>
    <row r="119" spans="1:19" x14ac:dyDescent="0.2">
      <c r="A119">
        <v>1</v>
      </c>
      <c r="B119">
        <v>4</v>
      </c>
      <c r="C119">
        <v>4</v>
      </c>
      <c r="D119">
        <v>4</v>
      </c>
      <c r="E119">
        <v>4</v>
      </c>
      <c r="F119">
        <v>28</v>
      </c>
      <c r="G119">
        <v>13</v>
      </c>
      <c r="H119">
        <v>15</v>
      </c>
      <c r="I119">
        <v>31</v>
      </c>
      <c r="J119">
        <v>14</v>
      </c>
      <c r="K119">
        <v>17</v>
      </c>
      <c r="L119">
        <v>46</v>
      </c>
      <c r="M119">
        <v>66</v>
      </c>
      <c r="N119">
        <v>5</v>
      </c>
      <c r="O119">
        <v>86</v>
      </c>
      <c r="P119">
        <v>41</v>
      </c>
      <c r="Q119">
        <v>29</v>
      </c>
      <c r="R119">
        <v>16</v>
      </c>
      <c r="S119">
        <v>89</v>
      </c>
    </row>
    <row r="120" spans="1:19" x14ac:dyDescent="0.2">
      <c r="A120">
        <v>1</v>
      </c>
      <c r="B120">
        <v>3</v>
      </c>
      <c r="C120">
        <v>4</v>
      </c>
      <c r="D120">
        <v>4</v>
      </c>
      <c r="E120">
        <v>8</v>
      </c>
      <c r="F120">
        <v>36</v>
      </c>
      <c r="G120">
        <v>19</v>
      </c>
      <c r="H120">
        <v>17</v>
      </c>
      <c r="I120">
        <v>31</v>
      </c>
      <c r="J120">
        <v>13</v>
      </c>
      <c r="K120">
        <v>18</v>
      </c>
      <c r="L120">
        <v>54</v>
      </c>
      <c r="M120">
        <v>68</v>
      </c>
      <c r="N120">
        <v>5</v>
      </c>
      <c r="O120">
        <v>59</v>
      </c>
      <c r="P120">
        <v>20</v>
      </c>
      <c r="Q120">
        <v>24</v>
      </c>
      <c r="R120">
        <v>15</v>
      </c>
      <c r="S120">
        <v>95</v>
      </c>
    </row>
    <row r="121" spans="1:19" x14ac:dyDescent="0.2">
      <c r="A121">
        <v>1</v>
      </c>
      <c r="B121">
        <v>3</v>
      </c>
      <c r="C121">
        <v>4</v>
      </c>
      <c r="D121">
        <v>4</v>
      </c>
      <c r="E121">
        <v>7</v>
      </c>
      <c r="F121">
        <v>22</v>
      </c>
      <c r="G121">
        <v>9</v>
      </c>
      <c r="H121">
        <v>13</v>
      </c>
      <c r="I121">
        <v>22</v>
      </c>
      <c r="J121">
        <v>10</v>
      </c>
      <c r="K121">
        <v>12</v>
      </c>
      <c r="L121">
        <v>78</v>
      </c>
      <c r="M121">
        <v>77</v>
      </c>
      <c r="N121">
        <v>4</v>
      </c>
      <c r="O121">
        <v>65</v>
      </c>
      <c r="P121">
        <v>30</v>
      </c>
      <c r="Q121">
        <v>25</v>
      </c>
      <c r="R121">
        <v>10</v>
      </c>
      <c r="S121">
        <v>101</v>
      </c>
    </row>
    <row r="122" spans="1:19" x14ac:dyDescent="0.2">
      <c r="A122">
        <v>1</v>
      </c>
      <c r="B122">
        <v>6</v>
      </c>
      <c r="C122">
        <v>4</v>
      </c>
      <c r="D122">
        <v>4</v>
      </c>
      <c r="E122">
        <v>7</v>
      </c>
      <c r="F122">
        <v>26</v>
      </c>
      <c r="G122">
        <v>11</v>
      </c>
      <c r="H122">
        <v>15</v>
      </c>
      <c r="I122">
        <v>21</v>
      </c>
      <c r="J122">
        <v>6</v>
      </c>
      <c r="K122">
        <v>15</v>
      </c>
      <c r="L122">
        <v>54</v>
      </c>
      <c r="M122">
        <v>58</v>
      </c>
      <c r="N122">
        <v>5</v>
      </c>
      <c r="O122">
        <v>66</v>
      </c>
      <c r="P122">
        <v>24</v>
      </c>
      <c r="Q122">
        <v>27</v>
      </c>
      <c r="R122">
        <v>15</v>
      </c>
      <c r="S122">
        <v>99</v>
      </c>
    </row>
    <row r="123" spans="1:19" x14ac:dyDescent="0.2">
      <c r="A123">
        <v>1</v>
      </c>
      <c r="B123">
        <v>4</v>
      </c>
      <c r="C123">
        <v>4</v>
      </c>
      <c r="D123">
        <v>4</v>
      </c>
      <c r="E123">
        <v>7</v>
      </c>
      <c r="F123">
        <v>31</v>
      </c>
      <c r="G123">
        <v>15</v>
      </c>
      <c r="H123">
        <v>16</v>
      </c>
      <c r="I123">
        <v>25</v>
      </c>
      <c r="J123">
        <v>10</v>
      </c>
      <c r="K123">
        <v>15</v>
      </c>
      <c r="L123">
        <v>40</v>
      </c>
      <c r="M123">
        <v>69</v>
      </c>
      <c r="N123">
        <v>4</v>
      </c>
      <c r="O123">
        <v>75</v>
      </c>
      <c r="P123">
        <v>26</v>
      </c>
      <c r="Q123">
        <v>33</v>
      </c>
      <c r="R123">
        <v>16</v>
      </c>
      <c r="S123">
        <v>97</v>
      </c>
    </row>
    <row r="124" spans="1:19" x14ac:dyDescent="0.2">
      <c r="A124">
        <v>1</v>
      </c>
      <c r="B124">
        <v>4</v>
      </c>
      <c r="C124">
        <v>4</v>
      </c>
      <c r="D124">
        <v>4</v>
      </c>
      <c r="E124">
        <v>6</v>
      </c>
      <c r="F124">
        <v>38</v>
      </c>
      <c r="G124">
        <v>20</v>
      </c>
      <c r="H124">
        <v>18</v>
      </c>
      <c r="I124">
        <v>38</v>
      </c>
      <c r="J124">
        <v>18</v>
      </c>
      <c r="K124">
        <v>20</v>
      </c>
      <c r="L124">
        <v>78</v>
      </c>
      <c r="M124">
        <v>72</v>
      </c>
      <c r="N124">
        <v>4</v>
      </c>
      <c r="O124">
        <v>54</v>
      </c>
      <c r="P124">
        <v>19</v>
      </c>
      <c r="Q124">
        <v>23</v>
      </c>
      <c r="R124">
        <v>12</v>
      </c>
      <c r="S124">
        <v>99</v>
      </c>
    </row>
    <row r="125" spans="1:19" x14ac:dyDescent="0.2">
      <c r="A125">
        <v>1</v>
      </c>
      <c r="B125">
        <v>6</v>
      </c>
      <c r="C125">
        <v>4</v>
      </c>
      <c r="D125">
        <v>4</v>
      </c>
      <c r="E125">
        <v>7</v>
      </c>
      <c r="F125">
        <v>36</v>
      </c>
      <c r="G125">
        <v>20</v>
      </c>
      <c r="H125">
        <v>16</v>
      </c>
      <c r="I125">
        <v>30</v>
      </c>
      <c r="J125">
        <v>15</v>
      </c>
      <c r="K125">
        <v>15</v>
      </c>
      <c r="L125">
        <v>28</v>
      </c>
      <c r="M125">
        <v>32</v>
      </c>
      <c r="N125">
        <v>4</v>
      </c>
      <c r="O125">
        <v>62</v>
      </c>
      <c r="P125">
        <v>24</v>
      </c>
      <c r="Q125">
        <v>24</v>
      </c>
      <c r="R125">
        <v>14</v>
      </c>
      <c r="S125">
        <v>97</v>
      </c>
    </row>
    <row r="126" spans="1:19" x14ac:dyDescent="0.2">
      <c r="A126">
        <v>1</v>
      </c>
      <c r="B126">
        <v>4</v>
      </c>
      <c r="C126">
        <v>4</v>
      </c>
      <c r="D126">
        <v>4</v>
      </c>
      <c r="E126">
        <v>7</v>
      </c>
      <c r="F126">
        <v>37</v>
      </c>
      <c r="G126">
        <v>19</v>
      </c>
      <c r="H126">
        <v>18</v>
      </c>
      <c r="I126">
        <v>33</v>
      </c>
      <c r="J126">
        <v>18</v>
      </c>
      <c r="K126">
        <v>15</v>
      </c>
      <c r="L126">
        <v>67</v>
      </c>
      <c r="M126">
        <v>52</v>
      </c>
      <c r="N126">
        <v>4</v>
      </c>
      <c r="O126">
        <v>63</v>
      </c>
      <c r="P126">
        <v>24</v>
      </c>
      <c r="Q126">
        <v>26</v>
      </c>
      <c r="R126">
        <v>13</v>
      </c>
      <c r="S126">
        <v>101</v>
      </c>
    </row>
    <row r="127" spans="1:19" x14ac:dyDescent="0.2">
      <c r="A127">
        <v>1</v>
      </c>
      <c r="B127">
        <v>4</v>
      </c>
      <c r="C127">
        <v>4</v>
      </c>
      <c r="D127">
        <v>4</v>
      </c>
      <c r="E127">
        <v>7</v>
      </c>
      <c r="F127">
        <v>34</v>
      </c>
      <c r="G127">
        <v>18</v>
      </c>
      <c r="H127">
        <v>16</v>
      </c>
      <c r="I127">
        <v>32</v>
      </c>
      <c r="J127">
        <v>15</v>
      </c>
      <c r="K127">
        <v>17</v>
      </c>
      <c r="L127">
        <v>50</v>
      </c>
      <c r="M127">
        <v>79</v>
      </c>
      <c r="N127">
        <v>4</v>
      </c>
      <c r="O127">
        <v>86</v>
      </c>
      <c r="P127">
        <v>32</v>
      </c>
      <c r="Q127">
        <v>32</v>
      </c>
      <c r="R127">
        <v>22</v>
      </c>
      <c r="S127">
        <v>84</v>
      </c>
    </row>
    <row r="128" spans="1:19" x14ac:dyDescent="0.2">
      <c r="A128">
        <v>1</v>
      </c>
      <c r="B128">
        <v>5</v>
      </c>
      <c r="C128">
        <v>4</v>
      </c>
      <c r="D128">
        <v>4</v>
      </c>
      <c r="E128">
        <v>8</v>
      </c>
      <c r="F128">
        <v>34</v>
      </c>
      <c r="G128">
        <v>18</v>
      </c>
      <c r="H128">
        <v>16</v>
      </c>
      <c r="I128">
        <v>28</v>
      </c>
      <c r="J128">
        <v>13</v>
      </c>
      <c r="K128">
        <v>15</v>
      </c>
      <c r="L128">
        <v>63</v>
      </c>
      <c r="M128">
        <v>70</v>
      </c>
      <c r="N128">
        <v>4</v>
      </c>
      <c r="O128">
        <v>61</v>
      </c>
      <c r="P128">
        <v>29</v>
      </c>
      <c r="Q128">
        <v>18</v>
      </c>
      <c r="R128">
        <v>14</v>
      </c>
      <c r="S128">
        <v>96</v>
      </c>
    </row>
    <row r="129" spans="1:19" x14ac:dyDescent="0.2">
      <c r="A129">
        <v>1</v>
      </c>
      <c r="B129">
        <v>5</v>
      </c>
      <c r="C129">
        <v>4</v>
      </c>
      <c r="D129">
        <v>4</v>
      </c>
      <c r="E129">
        <v>7</v>
      </c>
      <c r="F129">
        <v>35</v>
      </c>
      <c r="G129">
        <v>20</v>
      </c>
      <c r="H129">
        <v>15</v>
      </c>
      <c r="I129">
        <v>28</v>
      </c>
      <c r="J129">
        <v>13</v>
      </c>
      <c r="K129">
        <v>15</v>
      </c>
      <c r="L129">
        <v>57</v>
      </c>
      <c r="M129">
        <v>60</v>
      </c>
      <c r="N129">
        <v>4</v>
      </c>
      <c r="O129">
        <v>58</v>
      </c>
      <c r="P129">
        <v>23</v>
      </c>
      <c r="Q129">
        <v>21</v>
      </c>
      <c r="R129">
        <v>14</v>
      </c>
      <c r="S129">
        <v>97</v>
      </c>
    </row>
    <row r="130" spans="1:19" x14ac:dyDescent="0.2">
      <c r="A130">
        <v>1</v>
      </c>
      <c r="B130">
        <v>4</v>
      </c>
      <c r="C130">
        <v>4</v>
      </c>
      <c r="D130">
        <v>4</v>
      </c>
      <c r="E130">
        <v>7</v>
      </c>
      <c r="F130">
        <v>39</v>
      </c>
      <c r="G130">
        <v>19</v>
      </c>
      <c r="H130">
        <v>20</v>
      </c>
      <c r="I130">
        <v>31</v>
      </c>
      <c r="J130">
        <v>14</v>
      </c>
      <c r="K130">
        <v>17</v>
      </c>
      <c r="L130">
        <v>40</v>
      </c>
      <c r="M130">
        <v>69</v>
      </c>
      <c r="N130">
        <v>4</v>
      </c>
      <c r="O130">
        <v>54</v>
      </c>
      <c r="P130">
        <v>26</v>
      </c>
      <c r="Q130">
        <v>19</v>
      </c>
      <c r="R130">
        <v>9</v>
      </c>
      <c r="S130">
        <v>98</v>
      </c>
    </row>
    <row r="131" spans="1:19" x14ac:dyDescent="0.2">
      <c r="A131">
        <v>1</v>
      </c>
      <c r="B131">
        <v>5</v>
      </c>
      <c r="C131">
        <v>4</v>
      </c>
      <c r="D131">
        <v>4</v>
      </c>
      <c r="E131">
        <v>8</v>
      </c>
      <c r="F131">
        <v>33</v>
      </c>
      <c r="G131">
        <v>16</v>
      </c>
      <c r="H131">
        <v>17</v>
      </c>
      <c r="I131">
        <v>31</v>
      </c>
      <c r="J131">
        <v>15</v>
      </c>
      <c r="K131">
        <v>16</v>
      </c>
      <c r="L131">
        <v>70</v>
      </c>
      <c r="M131">
        <v>73</v>
      </c>
      <c r="N131">
        <v>5</v>
      </c>
      <c r="O131">
        <v>61</v>
      </c>
      <c r="P131">
        <v>32</v>
      </c>
      <c r="Q131">
        <v>22</v>
      </c>
      <c r="R131">
        <v>7</v>
      </c>
      <c r="S131">
        <v>89</v>
      </c>
    </row>
    <row r="132" spans="1:19" x14ac:dyDescent="0.2">
      <c r="A132">
        <v>1</v>
      </c>
      <c r="B132">
        <v>5</v>
      </c>
      <c r="C132">
        <v>4</v>
      </c>
      <c r="D132">
        <v>4</v>
      </c>
      <c r="E132">
        <v>7</v>
      </c>
      <c r="F132">
        <v>40</v>
      </c>
      <c r="G132">
        <v>20</v>
      </c>
      <c r="H132">
        <v>20</v>
      </c>
      <c r="I132">
        <v>37</v>
      </c>
      <c r="J132">
        <v>17</v>
      </c>
      <c r="K132">
        <v>20</v>
      </c>
      <c r="L132">
        <v>43</v>
      </c>
      <c r="M132">
        <v>51</v>
      </c>
      <c r="N132">
        <v>4</v>
      </c>
      <c r="O132">
        <v>59</v>
      </c>
      <c r="P132">
        <v>20</v>
      </c>
      <c r="Q132">
        <v>25</v>
      </c>
      <c r="R132">
        <v>14</v>
      </c>
      <c r="S132">
        <v>96</v>
      </c>
    </row>
    <row r="133" spans="1:19" x14ac:dyDescent="0.2">
      <c r="A133">
        <v>1</v>
      </c>
      <c r="B133">
        <v>4</v>
      </c>
      <c r="C133">
        <v>4</v>
      </c>
      <c r="D133">
        <v>4</v>
      </c>
      <c r="E133">
        <v>6</v>
      </c>
      <c r="F133">
        <v>37</v>
      </c>
      <c r="G133">
        <v>19</v>
      </c>
      <c r="H133">
        <v>18</v>
      </c>
      <c r="I133">
        <v>32</v>
      </c>
      <c r="J133">
        <v>15</v>
      </c>
      <c r="K133">
        <v>17</v>
      </c>
      <c r="L133">
        <v>39</v>
      </c>
      <c r="M133">
        <v>34</v>
      </c>
      <c r="N133">
        <v>4</v>
      </c>
      <c r="O133">
        <v>67</v>
      </c>
      <c r="P133">
        <v>22</v>
      </c>
      <c r="Q133">
        <v>25</v>
      </c>
      <c r="R133">
        <v>20</v>
      </c>
      <c r="S133">
        <v>104</v>
      </c>
    </row>
    <row r="134" spans="1:19" x14ac:dyDescent="0.2">
      <c r="A134">
        <v>1</v>
      </c>
      <c r="B134">
        <v>4</v>
      </c>
      <c r="C134">
        <v>4</v>
      </c>
      <c r="D134">
        <v>4</v>
      </c>
      <c r="E134">
        <v>4</v>
      </c>
      <c r="F134">
        <v>19</v>
      </c>
      <c r="G134">
        <v>11</v>
      </c>
      <c r="H134">
        <v>8</v>
      </c>
      <c r="I134">
        <v>18</v>
      </c>
      <c r="J134">
        <v>7</v>
      </c>
      <c r="K134">
        <v>11</v>
      </c>
      <c r="L134">
        <v>32</v>
      </c>
      <c r="M134">
        <v>53</v>
      </c>
      <c r="N134">
        <v>11</v>
      </c>
      <c r="O134">
        <v>78</v>
      </c>
      <c r="P134">
        <v>34</v>
      </c>
      <c r="Q134">
        <v>31</v>
      </c>
      <c r="R134">
        <v>13</v>
      </c>
      <c r="S134">
        <v>98</v>
      </c>
    </row>
    <row r="135" spans="1:19" x14ac:dyDescent="0.2">
      <c r="A135">
        <v>1</v>
      </c>
      <c r="B135">
        <v>6</v>
      </c>
      <c r="C135">
        <v>4</v>
      </c>
      <c r="D135">
        <v>4</v>
      </c>
      <c r="E135">
        <v>9</v>
      </c>
      <c r="F135">
        <v>38</v>
      </c>
      <c r="G135">
        <v>20</v>
      </c>
      <c r="H135">
        <v>18</v>
      </c>
      <c r="I135">
        <v>36</v>
      </c>
      <c r="J135">
        <v>17</v>
      </c>
      <c r="K135">
        <v>19</v>
      </c>
      <c r="L135">
        <v>71</v>
      </c>
      <c r="M135">
        <v>74</v>
      </c>
      <c r="N135">
        <v>4</v>
      </c>
      <c r="O135">
        <v>51</v>
      </c>
      <c r="P135">
        <v>25</v>
      </c>
      <c r="Q135">
        <v>20</v>
      </c>
      <c r="R135">
        <v>6</v>
      </c>
      <c r="S135">
        <v>99</v>
      </c>
    </row>
    <row r="136" spans="1:19" x14ac:dyDescent="0.2">
      <c r="A136">
        <v>1</v>
      </c>
      <c r="B136">
        <v>5</v>
      </c>
      <c r="C136">
        <v>4</v>
      </c>
      <c r="D136">
        <v>4</v>
      </c>
      <c r="E136">
        <v>7</v>
      </c>
      <c r="F136">
        <v>36</v>
      </c>
      <c r="G136">
        <v>18</v>
      </c>
      <c r="H136">
        <v>18</v>
      </c>
      <c r="I136">
        <v>31</v>
      </c>
      <c r="J136">
        <v>11</v>
      </c>
      <c r="K136">
        <v>20</v>
      </c>
      <c r="L136">
        <v>51</v>
      </c>
      <c r="M136">
        <v>53</v>
      </c>
      <c r="N136">
        <v>4</v>
      </c>
      <c r="O136">
        <v>65</v>
      </c>
      <c r="P136">
        <v>29</v>
      </c>
      <c r="Q136">
        <v>21</v>
      </c>
      <c r="R136">
        <v>15</v>
      </c>
      <c r="S136">
        <v>103</v>
      </c>
    </row>
    <row r="137" spans="1:19" x14ac:dyDescent="0.2">
      <c r="A137">
        <v>1</v>
      </c>
      <c r="B137">
        <v>4</v>
      </c>
      <c r="C137">
        <v>4</v>
      </c>
      <c r="D137">
        <v>4</v>
      </c>
      <c r="E137">
        <v>7</v>
      </c>
      <c r="F137">
        <v>40</v>
      </c>
      <c r="G137">
        <v>20</v>
      </c>
      <c r="H137">
        <v>20</v>
      </c>
      <c r="I137">
        <v>34</v>
      </c>
      <c r="J137">
        <v>17</v>
      </c>
      <c r="K137">
        <v>17</v>
      </c>
      <c r="L137">
        <v>71</v>
      </c>
      <c r="M137">
        <v>73</v>
      </c>
      <c r="N137">
        <v>4</v>
      </c>
      <c r="O137">
        <v>58</v>
      </c>
      <c r="P137">
        <v>25</v>
      </c>
      <c r="Q137">
        <v>23</v>
      </c>
      <c r="R137">
        <v>10</v>
      </c>
      <c r="S137">
        <v>97</v>
      </c>
    </row>
    <row r="138" spans="1:19" x14ac:dyDescent="0.2">
      <c r="A138">
        <v>1</v>
      </c>
      <c r="B138">
        <v>3</v>
      </c>
      <c r="C138">
        <v>4</v>
      </c>
      <c r="D138">
        <v>4</v>
      </c>
      <c r="E138">
        <v>9</v>
      </c>
      <c r="F138">
        <v>40</v>
      </c>
      <c r="G138">
        <v>20</v>
      </c>
      <c r="H138">
        <v>20</v>
      </c>
      <c r="I138">
        <v>38</v>
      </c>
      <c r="J138">
        <v>18</v>
      </c>
      <c r="K138">
        <v>20</v>
      </c>
      <c r="L138">
        <v>62</v>
      </c>
      <c r="M138">
        <v>60</v>
      </c>
      <c r="N138">
        <v>4</v>
      </c>
      <c r="O138">
        <v>50</v>
      </c>
      <c r="P138">
        <v>19</v>
      </c>
      <c r="Q138">
        <v>20</v>
      </c>
      <c r="R138">
        <v>11</v>
      </c>
      <c r="S138">
        <v>93</v>
      </c>
    </row>
    <row r="139" spans="1:19" x14ac:dyDescent="0.2">
      <c r="A139">
        <v>1</v>
      </c>
      <c r="B139">
        <v>4</v>
      </c>
      <c r="C139">
        <v>2</v>
      </c>
      <c r="D139">
        <v>4</v>
      </c>
      <c r="E139">
        <v>7</v>
      </c>
      <c r="F139">
        <v>34</v>
      </c>
      <c r="G139">
        <v>19</v>
      </c>
      <c r="H139">
        <v>15</v>
      </c>
      <c r="I139">
        <v>25</v>
      </c>
      <c r="J139">
        <v>10</v>
      </c>
      <c r="K139">
        <v>15</v>
      </c>
      <c r="L139">
        <v>52</v>
      </c>
      <c r="M139">
        <v>40</v>
      </c>
      <c r="N139">
        <v>8</v>
      </c>
      <c r="O139">
        <v>75</v>
      </c>
      <c r="P139">
        <v>33</v>
      </c>
      <c r="Q139">
        <v>27</v>
      </c>
      <c r="R139">
        <v>15</v>
      </c>
      <c r="S139">
        <v>98</v>
      </c>
    </row>
    <row r="140" spans="1:19" x14ac:dyDescent="0.2">
      <c r="A140">
        <v>1</v>
      </c>
      <c r="B140">
        <v>5</v>
      </c>
      <c r="C140">
        <v>2</v>
      </c>
      <c r="D140">
        <v>4</v>
      </c>
      <c r="E140">
        <v>8</v>
      </c>
      <c r="F140">
        <v>33</v>
      </c>
      <c r="G140">
        <v>20</v>
      </c>
      <c r="H140">
        <v>13</v>
      </c>
      <c r="I140">
        <v>36</v>
      </c>
      <c r="J140">
        <v>19</v>
      </c>
      <c r="K140">
        <v>17</v>
      </c>
      <c r="L140">
        <v>56</v>
      </c>
      <c r="M140">
        <v>61</v>
      </c>
      <c r="N140">
        <v>4</v>
      </c>
      <c r="O140">
        <v>62</v>
      </c>
      <c r="P140">
        <v>24</v>
      </c>
      <c r="Q140">
        <v>22</v>
      </c>
      <c r="R140">
        <v>16</v>
      </c>
      <c r="S140">
        <v>101</v>
      </c>
    </row>
    <row r="141" spans="1:19" x14ac:dyDescent="0.2">
      <c r="A141">
        <v>1</v>
      </c>
      <c r="B141">
        <v>4</v>
      </c>
      <c r="C141">
        <v>4</v>
      </c>
      <c r="D141">
        <v>4</v>
      </c>
      <c r="E141">
        <v>7</v>
      </c>
      <c r="F141">
        <v>30</v>
      </c>
      <c r="G141">
        <v>15</v>
      </c>
      <c r="H141">
        <v>15</v>
      </c>
      <c r="I141">
        <v>25</v>
      </c>
      <c r="J141">
        <v>10</v>
      </c>
      <c r="K141">
        <v>15</v>
      </c>
      <c r="L141">
        <v>64</v>
      </c>
      <c r="M141">
        <v>34</v>
      </c>
      <c r="N141">
        <v>4</v>
      </c>
      <c r="O141">
        <v>62</v>
      </c>
      <c r="P141">
        <v>28</v>
      </c>
      <c r="Q141">
        <v>21</v>
      </c>
      <c r="R141">
        <v>13</v>
      </c>
      <c r="S141">
        <v>97</v>
      </c>
    </row>
    <row r="142" spans="1:19" x14ac:dyDescent="0.2">
      <c r="A142">
        <v>1</v>
      </c>
      <c r="B142">
        <v>5</v>
      </c>
      <c r="C142">
        <v>4</v>
      </c>
      <c r="D142">
        <v>4</v>
      </c>
      <c r="E142">
        <v>6</v>
      </c>
      <c r="F142">
        <v>27</v>
      </c>
      <c r="G142">
        <v>13</v>
      </c>
      <c r="H142">
        <v>14</v>
      </c>
      <c r="I142">
        <v>22</v>
      </c>
      <c r="J142">
        <v>15</v>
      </c>
      <c r="K142">
        <v>7</v>
      </c>
      <c r="L142">
        <v>69</v>
      </c>
      <c r="M142">
        <v>69</v>
      </c>
      <c r="N142">
        <v>4</v>
      </c>
      <c r="O142">
        <v>56</v>
      </c>
      <c r="P142">
        <v>25</v>
      </c>
      <c r="Q142">
        <v>23</v>
      </c>
      <c r="R142">
        <v>8</v>
      </c>
      <c r="S142">
        <v>93</v>
      </c>
    </row>
    <row r="143" spans="1:19" x14ac:dyDescent="0.2">
      <c r="A143">
        <v>1</v>
      </c>
      <c r="B143">
        <v>3</v>
      </c>
      <c r="C143">
        <v>4</v>
      </c>
      <c r="D143">
        <v>4</v>
      </c>
      <c r="E143">
        <v>8</v>
      </c>
      <c r="F143">
        <v>28</v>
      </c>
      <c r="G143">
        <v>15</v>
      </c>
      <c r="H143">
        <v>13</v>
      </c>
      <c r="I143">
        <v>29</v>
      </c>
      <c r="J143">
        <v>14</v>
      </c>
      <c r="K143">
        <v>15</v>
      </c>
      <c r="L143">
        <v>78</v>
      </c>
      <c r="M143">
        <v>83</v>
      </c>
      <c r="N143">
        <v>4</v>
      </c>
      <c r="O143">
        <v>68</v>
      </c>
      <c r="P143">
        <v>30</v>
      </c>
      <c r="Q143">
        <v>22</v>
      </c>
      <c r="R143">
        <v>16</v>
      </c>
      <c r="S143">
        <v>100</v>
      </c>
    </row>
    <row r="144" spans="1:19" x14ac:dyDescent="0.2">
      <c r="A144">
        <v>1</v>
      </c>
      <c r="B144">
        <v>3</v>
      </c>
      <c r="C144">
        <v>2</v>
      </c>
      <c r="D144">
        <v>4</v>
      </c>
      <c r="E144">
        <v>9</v>
      </c>
      <c r="F144">
        <v>32</v>
      </c>
      <c r="G144">
        <v>14</v>
      </c>
      <c r="H144">
        <v>18</v>
      </c>
      <c r="I144">
        <v>25</v>
      </c>
      <c r="J144">
        <v>9</v>
      </c>
      <c r="K144">
        <v>16</v>
      </c>
      <c r="L144">
        <v>78</v>
      </c>
      <c r="M144">
        <v>73</v>
      </c>
      <c r="N144">
        <v>4</v>
      </c>
      <c r="O144">
        <v>75</v>
      </c>
      <c r="P144">
        <v>26</v>
      </c>
      <c r="Q144">
        <v>28</v>
      </c>
      <c r="R144">
        <v>21</v>
      </c>
      <c r="S144">
        <v>102</v>
      </c>
    </row>
    <row r="145" spans="1:19" x14ac:dyDescent="0.2">
      <c r="A145">
        <v>1</v>
      </c>
      <c r="B145">
        <v>4</v>
      </c>
      <c r="C145">
        <v>4</v>
      </c>
      <c r="D145">
        <v>4</v>
      </c>
      <c r="E145">
        <v>1</v>
      </c>
      <c r="F145">
        <v>22</v>
      </c>
      <c r="G145">
        <v>12</v>
      </c>
      <c r="H145">
        <v>10</v>
      </c>
      <c r="I145">
        <v>32</v>
      </c>
      <c r="J145">
        <v>13</v>
      </c>
      <c r="K145">
        <v>19</v>
      </c>
      <c r="L145">
        <v>55</v>
      </c>
      <c r="M145">
        <v>70</v>
      </c>
      <c r="N145">
        <v>15</v>
      </c>
      <c r="O145">
        <v>51</v>
      </c>
      <c r="P145">
        <v>23</v>
      </c>
      <c r="Q145">
        <v>20</v>
      </c>
      <c r="R145">
        <v>8</v>
      </c>
      <c r="S145">
        <v>93</v>
      </c>
    </row>
    <row r="146" spans="1:19" x14ac:dyDescent="0.2">
      <c r="A146">
        <v>2</v>
      </c>
      <c r="B146">
        <v>2</v>
      </c>
      <c r="C146">
        <v>2</v>
      </c>
      <c r="D146">
        <v>1.3</v>
      </c>
      <c r="E146">
        <v>9</v>
      </c>
      <c r="F146">
        <v>36</v>
      </c>
      <c r="G146">
        <v>16</v>
      </c>
      <c r="H146">
        <v>20</v>
      </c>
      <c r="I146">
        <v>12</v>
      </c>
      <c r="J146">
        <v>12</v>
      </c>
      <c r="K146">
        <v>0</v>
      </c>
      <c r="L146">
        <v>18</v>
      </c>
      <c r="M146">
        <v>78</v>
      </c>
      <c r="N146">
        <v>28</v>
      </c>
      <c r="O146">
        <v>95</v>
      </c>
      <c r="P146">
        <v>36</v>
      </c>
      <c r="Q146">
        <v>33</v>
      </c>
      <c r="R146">
        <v>26</v>
      </c>
      <c r="S146">
        <v>88</v>
      </c>
    </row>
    <row r="147" spans="1:19" x14ac:dyDescent="0.2">
      <c r="A147">
        <v>2</v>
      </c>
      <c r="B147">
        <v>2</v>
      </c>
      <c r="C147">
        <v>2</v>
      </c>
      <c r="D147">
        <v>1.4</v>
      </c>
      <c r="E147">
        <v>5</v>
      </c>
      <c r="F147">
        <v>21</v>
      </c>
      <c r="G147">
        <v>7</v>
      </c>
      <c r="H147">
        <v>14</v>
      </c>
      <c r="I147">
        <v>25</v>
      </c>
      <c r="J147">
        <v>12</v>
      </c>
      <c r="K147">
        <v>13</v>
      </c>
      <c r="L147">
        <v>50</v>
      </c>
      <c r="M147">
        <v>43</v>
      </c>
      <c r="N147">
        <v>16</v>
      </c>
      <c r="O147">
        <v>69</v>
      </c>
      <c r="P147">
        <v>30</v>
      </c>
      <c r="Q147">
        <v>24</v>
      </c>
      <c r="R147">
        <v>15</v>
      </c>
      <c r="S147">
        <v>105</v>
      </c>
    </row>
    <row r="148" spans="1:19" x14ac:dyDescent="0.2">
      <c r="A148">
        <v>2</v>
      </c>
      <c r="B148">
        <v>2</v>
      </c>
      <c r="C148">
        <v>2</v>
      </c>
      <c r="D148">
        <v>1.79</v>
      </c>
      <c r="E148">
        <v>9</v>
      </c>
      <c r="F148">
        <v>25</v>
      </c>
      <c r="G148">
        <v>7</v>
      </c>
      <c r="H148">
        <v>18</v>
      </c>
      <c r="I148">
        <v>25</v>
      </c>
      <c r="J148">
        <v>16</v>
      </c>
      <c r="K148">
        <v>9</v>
      </c>
      <c r="L148">
        <v>53</v>
      </c>
      <c r="M148">
        <v>70</v>
      </c>
      <c r="N148">
        <v>4</v>
      </c>
      <c r="O148">
        <v>73</v>
      </c>
      <c r="P148">
        <v>23</v>
      </c>
      <c r="Q148">
        <v>28</v>
      </c>
      <c r="R148">
        <v>22</v>
      </c>
      <c r="S148">
        <v>100</v>
      </c>
    </row>
    <row r="149" spans="1:19" x14ac:dyDescent="0.2">
      <c r="A149">
        <v>2</v>
      </c>
      <c r="B149">
        <v>3</v>
      </c>
      <c r="C149">
        <v>2</v>
      </c>
      <c r="D149">
        <v>2</v>
      </c>
      <c r="E149">
        <v>6</v>
      </c>
      <c r="F149">
        <v>34</v>
      </c>
      <c r="G149">
        <v>18</v>
      </c>
      <c r="H149">
        <v>16</v>
      </c>
      <c r="I149">
        <v>29</v>
      </c>
      <c r="J149">
        <v>15</v>
      </c>
      <c r="K149">
        <v>14</v>
      </c>
      <c r="L149">
        <v>50</v>
      </c>
      <c r="M149">
        <v>55</v>
      </c>
      <c r="N149">
        <v>8</v>
      </c>
      <c r="O149">
        <v>64</v>
      </c>
      <c r="P149">
        <v>24</v>
      </c>
      <c r="Q149">
        <v>25</v>
      </c>
      <c r="R149">
        <v>15</v>
      </c>
      <c r="S149">
        <v>96</v>
      </c>
    </row>
    <row r="150" spans="1:19" x14ac:dyDescent="0.2">
      <c r="A150">
        <v>2</v>
      </c>
      <c r="B150">
        <v>3</v>
      </c>
      <c r="C150">
        <v>2</v>
      </c>
      <c r="D150">
        <v>2.2999999999999998</v>
      </c>
      <c r="E150">
        <v>7</v>
      </c>
      <c r="F150">
        <v>25</v>
      </c>
      <c r="G150">
        <v>14</v>
      </c>
      <c r="H150">
        <v>11</v>
      </c>
      <c r="I150">
        <v>19</v>
      </c>
      <c r="J150">
        <v>7</v>
      </c>
      <c r="K150">
        <v>12</v>
      </c>
      <c r="L150">
        <v>57</v>
      </c>
      <c r="M150">
        <v>79</v>
      </c>
      <c r="N150">
        <v>13</v>
      </c>
      <c r="O150">
        <v>80</v>
      </c>
      <c r="P150">
        <v>29</v>
      </c>
      <c r="Q150">
        <v>30</v>
      </c>
      <c r="R150">
        <v>21</v>
      </c>
      <c r="S150">
        <v>91</v>
      </c>
    </row>
    <row r="151" spans="1:19" x14ac:dyDescent="0.2">
      <c r="A151">
        <v>2</v>
      </c>
      <c r="B151">
        <v>2</v>
      </c>
      <c r="C151">
        <v>2</v>
      </c>
      <c r="D151">
        <v>2.48</v>
      </c>
      <c r="E151">
        <v>7</v>
      </c>
      <c r="F151">
        <v>20</v>
      </c>
      <c r="G151">
        <v>1</v>
      </c>
      <c r="H151">
        <v>19</v>
      </c>
      <c r="I151">
        <v>18</v>
      </c>
      <c r="J151">
        <v>11</v>
      </c>
      <c r="K151">
        <v>7</v>
      </c>
      <c r="L151">
        <v>25</v>
      </c>
      <c r="M151">
        <v>65</v>
      </c>
      <c r="N151">
        <v>7</v>
      </c>
      <c r="O151">
        <v>79</v>
      </c>
      <c r="P151">
        <v>30</v>
      </c>
      <c r="Q151">
        <v>24</v>
      </c>
      <c r="R151">
        <v>25</v>
      </c>
      <c r="S151">
        <v>89</v>
      </c>
    </row>
    <row r="152" spans="1:19" x14ac:dyDescent="0.2">
      <c r="A152">
        <v>2</v>
      </c>
      <c r="B152">
        <v>3</v>
      </c>
      <c r="C152">
        <v>2</v>
      </c>
      <c r="D152">
        <v>2.6</v>
      </c>
      <c r="E152">
        <v>7</v>
      </c>
      <c r="F152">
        <v>34</v>
      </c>
      <c r="G152">
        <v>18</v>
      </c>
      <c r="H152">
        <v>16</v>
      </c>
      <c r="I152">
        <v>25</v>
      </c>
      <c r="J152">
        <v>15</v>
      </c>
      <c r="K152">
        <v>10</v>
      </c>
      <c r="L152">
        <v>40</v>
      </c>
      <c r="M152">
        <v>50</v>
      </c>
      <c r="N152">
        <v>7</v>
      </c>
      <c r="O152">
        <v>79</v>
      </c>
      <c r="P152">
        <v>29</v>
      </c>
      <c r="Q152">
        <v>30</v>
      </c>
      <c r="R152">
        <v>20</v>
      </c>
      <c r="S152">
        <v>97</v>
      </c>
    </row>
    <row r="153" spans="1:19" x14ac:dyDescent="0.2">
      <c r="A153">
        <v>2</v>
      </c>
      <c r="B153">
        <v>3</v>
      </c>
      <c r="C153">
        <v>2</v>
      </c>
      <c r="D153">
        <v>3</v>
      </c>
      <c r="E153">
        <v>7</v>
      </c>
      <c r="F153">
        <v>22</v>
      </c>
      <c r="G153">
        <v>15</v>
      </c>
      <c r="H153">
        <v>7</v>
      </c>
      <c r="I153">
        <v>17</v>
      </c>
      <c r="J153">
        <v>9</v>
      </c>
      <c r="K153">
        <v>8</v>
      </c>
      <c r="L153">
        <v>79</v>
      </c>
      <c r="M153">
        <v>78</v>
      </c>
      <c r="N153">
        <v>10</v>
      </c>
      <c r="O153">
        <v>75</v>
      </c>
      <c r="P153">
        <v>29</v>
      </c>
      <c r="Q153">
        <v>28</v>
      </c>
      <c r="R153">
        <v>18</v>
      </c>
      <c r="S153">
        <v>93</v>
      </c>
    </row>
    <row r="154" spans="1:19" x14ac:dyDescent="0.2">
      <c r="A154">
        <v>2</v>
      </c>
      <c r="B154">
        <v>3</v>
      </c>
      <c r="C154">
        <v>4</v>
      </c>
      <c r="D154">
        <v>3</v>
      </c>
      <c r="E154">
        <v>5</v>
      </c>
      <c r="F154">
        <v>22</v>
      </c>
      <c r="G154">
        <v>10</v>
      </c>
      <c r="H154">
        <v>12</v>
      </c>
      <c r="I154">
        <v>29</v>
      </c>
      <c r="J154">
        <v>14</v>
      </c>
      <c r="K154">
        <v>15</v>
      </c>
      <c r="L154">
        <v>66</v>
      </c>
      <c r="M154">
        <v>65</v>
      </c>
      <c r="N154">
        <v>4</v>
      </c>
      <c r="O154">
        <v>72</v>
      </c>
      <c r="P154">
        <v>26</v>
      </c>
      <c r="Q154">
        <v>28</v>
      </c>
      <c r="R154">
        <v>18</v>
      </c>
      <c r="S154">
        <v>89</v>
      </c>
    </row>
    <row r="155" spans="1:19" x14ac:dyDescent="0.2">
      <c r="A155">
        <v>2</v>
      </c>
      <c r="B155">
        <v>2</v>
      </c>
      <c r="C155">
        <v>2</v>
      </c>
      <c r="D155">
        <v>3.04</v>
      </c>
      <c r="E155">
        <v>7</v>
      </c>
      <c r="F155">
        <v>30</v>
      </c>
      <c r="G155">
        <v>13</v>
      </c>
      <c r="H155">
        <v>17</v>
      </c>
      <c r="I155">
        <v>38</v>
      </c>
      <c r="J155">
        <v>18</v>
      </c>
      <c r="K155">
        <v>20</v>
      </c>
      <c r="L155">
        <v>80</v>
      </c>
      <c r="M155">
        <v>80</v>
      </c>
      <c r="N155">
        <v>4</v>
      </c>
      <c r="O155">
        <v>70</v>
      </c>
      <c r="P155">
        <v>24</v>
      </c>
      <c r="Q155">
        <v>28</v>
      </c>
      <c r="R155">
        <v>18</v>
      </c>
      <c r="S155">
        <v>99</v>
      </c>
    </row>
    <row r="156" spans="1:19" x14ac:dyDescent="0.2">
      <c r="A156">
        <v>2</v>
      </c>
      <c r="B156">
        <v>4</v>
      </c>
      <c r="C156">
        <v>4</v>
      </c>
      <c r="D156">
        <v>3.3</v>
      </c>
      <c r="E156">
        <v>8</v>
      </c>
      <c r="F156">
        <v>31</v>
      </c>
      <c r="G156">
        <v>15</v>
      </c>
      <c r="H156">
        <v>16</v>
      </c>
      <c r="I156">
        <v>32</v>
      </c>
      <c r="J156">
        <v>13</v>
      </c>
      <c r="K156">
        <v>19</v>
      </c>
      <c r="L156">
        <v>42</v>
      </c>
      <c r="M156">
        <v>59</v>
      </c>
      <c r="N156">
        <v>4</v>
      </c>
      <c r="O156">
        <v>77</v>
      </c>
      <c r="P156">
        <v>34</v>
      </c>
      <c r="Q156">
        <v>25</v>
      </c>
      <c r="R156">
        <v>18</v>
      </c>
      <c r="S156">
        <v>92</v>
      </c>
    </row>
    <row r="157" spans="1:19" x14ac:dyDescent="0.2">
      <c r="A157">
        <v>2</v>
      </c>
      <c r="B157">
        <v>4</v>
      </c>
      <c r="C157">
        <v>4</v>
      </c>
      <c r="D157">
        <v>3.3</v>
      </c>
      <c r="E157">
        <v>2</v>
      </c>
      <c r="F157">
        <v>19</v>
      </c>
      <c r="G157">
        <v>10</v>
      </c>
      <c r="H157">
        <v>9</v>
      </c>
      <c r="I157">
        <v>22</v>
      </c>
      <c r="J157">
        <v>14</v>
      </c>
      <c r="K157">
        <v>8</v>
      </c>
      <c r="L157">
        <v>51</v>
      </c>
      <c r="M157">
        <v>56</v>
      </c>
      <c r="N157">
        <v>16</v>
      </c>
      <c r="O157">
        <v>75</v>
      </c>
      <c r="P157">
        <v>27</v>
      </c>
      <c r="Q157">
        <v>29</v>
      </c>
      <c r="R157">
        <v>19</v>
      </c>
      <c r="S157">
        <v>96</v>
      </c>
    </row>
    <row r="158" spans="1:19" x14ac:dyDescent="0.2">
      <c r="A158">
        <v>2</v>
      </c>
      <c r="B158">
        <v>5</v>
      </c>
      <c r="C158">
        <v>4</v>
      </c>
      <c r="D158">
        <v>3.3</v>
      </c>
      <c r="E158">
        <v>6</v>
      </c>
      <c r="F158">
        <v>31</v>
      </c>
      <c r="G158">
        <v>17</v>
      </c>
      <c r="H158">
        <v>14</v>
      </c>
      <c r="I158">
        <v>26</v>
      </c>
      <c r="J158">
        <v>11</v>
      </c>
      <c r="K158">
        <v>15</v>
      </c>
      <c r="L158">
        <v>70</v>
      </c>
      <c r="M158">
        <v>66</v>
      </c>
      <c r="N158">
        <v>4</v>
      </c>
      <c r="O158">
        <v>72</v>
      </c>
      <c r="P158">
        <v>28</v>
      </c>
      <c r="Q158">
        <v>27</v>
      </c>
      <c r="R158">
        <v>17</v>
      </c>
      <c r="S158">
        <v>99</v>
      </c>
    </row>
    <row r="159" spans="1:19" x14ac:dyDescent="0.2">
      <c r="A159">
        <v>2</v>
      </c>
      <c r="B159">
        <v>4</v>
      </c>
      <c r="C159">
        <v>2</v>
      </c>
      <c r="D159">
        <v>3.41</v>
      </c>
      <c r="E159">
        <v>7</v>
      </c>
      <c r="F159">
        <v>25</v>
      </c>
      <c r="G159">
        <v>8</v>
      </c>
      <c r="H159">
        <v>17</v>
      </c>
      <c r="I159">
        <v>20</v>
      </c>
      <c r="J159">
        <v>2</v>
      </c>
      <c r="K159">
        <v>18</v>
      </c>
      <c r="L159">
        <v>39</v>
      </c>
      <c r="M159">
        <v>60</v>
      </c>
      <c r="N159">
        <v>4</v>
      </c>
      <c r="O159">
        <v>60</v>
      </c>
      <c r="P159">
        <v>25</v>
      </c>
      <c r="Q159">
        <v>21</v>
      </c>
      <c r="R159">
        <v>14</v>
      </c>
      <c r="S159">
        <v>97</v>
      </c>
    </row>
    <row r="160" spans="1:19" x14ac:dyDescent="0.2">
      <c r="A160">
        <v>2</v>
      </c>
      <c r="B160">
        <v>4</v>
      </c>
      <c r="C160">
        <v>4</v>
      </c>
      <c r="D160">
        <v>3.5</v>
      </c>
      <c r="E160">
        <v>4</v>
      </c>
      <c r="F160">
        <v>22</v>
      </c>
      <c r="G160">
        <v>8</v>
      </c>
      <c r="H160">
        <v>14</v>
      </c>
      <c r="I160">
        <v>10</v>
      </c>
      <c r="J160">
        <v>3</v>
      </c>
      <c r="K160">
        <v>7</v>
      </c>
      <c r="L160">
        <v>44</v>
      </c>
      <c r="M160">
        <v>37</v>
      </c>
      <c r="N160">
        <v>4</v>
      </c>
      <c r="O160">
        <v>84</v>
      </c>
      <c r="P160">
        <v>35</v>
      </c>
      <c r="Q160">
        <v>30</v>
      </c>
      <c r="R160">
        <v>19</v>
      </c>
      <c r="S160">
        <v>103</v>
      </c>
    </row>
    <row r="161" spans="1:19" x14ac:dyDescent="0.2">
      <c r="A161">
        <v>2</v>
      </c>
      <c r="B161">
        <v>4</v>
      </c>
      <c r="C161">
        <v>2</v>
      </c>
      <c r="D161">
        <v>3.5</v>
      </c>
      <c r="E161">
        <v>8</v>
      </c>
      <c r="F161">
        <v>30</v>
      </c>
      <c r="G161">
        <v>14</v>
      </c>
      <c r="H161">
        <v>16</v>
      </c>
      <c r="I161">
        <v>24</v>
      </c>
      <c r="J161">
        <v>9</v>
      </c>
      <c r="K161">
        <v>15</v>
      </c>
      <c r="L161">
        <v>62</v>
      </c>
      <c r="M161">
        <v>68</v>
      </c>
      <c r="N161">
        <v>4</v>
      </c>
      <c r="O161">
        <v>71</v>
      </c>
      <c r="P161">
        <v>30</v>
      </c>
      <c r="Q161">
        <v>27</v>
      </c>
      <c r="R161">
        <v>14</v>
      </c>
      <c r="S161">
        <v>98</v>
      </c>
    </row>
    <row r="162" spans="1:19" x14ac:dyDescent="0.2">
      <c r="A162">
        <v>2</v>
      </c>
      <c r="B162">
        <v>3</v>
      </c>
      <c r="C162">
        <v>4</v>
      </c>
      <c r="D162">
        <v>3.56</v>
      </c>
      <c r="E162">
        <v>2</v>
      </c>
      <c r="F162">
        <v>21</v>
      </c>
      <c r="G162">
        <v>13</v>
      </c>
      <c r="H162">
        <v>8</v>
      </c>
      <c r="I162">
        <v>23</v>
      </c>
      <c r="J162">
        <v>8</v>
      </c>
      <c r="K162">
        <v>15</v>
      </c>
      <c r="L162">
        <v>39</v>
      </c>
      <c r="M162">
        <v>51</v>
      </c>
      <c r="N162">
        <v>4</v>
      </c>
      <c r="O162">
        <v>68</v>
      </c>
      <c r="P162">
        <v>34</v>
      </c>
      <c r="Q162">
        <v>23</v>
      </c>
      <c r="R162">
        <v>11</v>
      </c>
      <c r="S162">
        <v>97</v>
      </c>
    </row>
    <row r="163" spans="1:19" x14ac:dyDescent="0.2">
      <c r="A163">
        <v>2</v>
      </c>
      <c r="B163">
        <v>6</v>
      </c>
      <c r="C163">
        <v>2</v>
      </c>
      <c r="D163">
        <v>3.7</v>
      </c>
      <c r="E163">
        <v>7</v>
      </c>
      <c r="F163">
        <v>35</v>
      </c>
      <c r="G163">
        <v>16</v>
      </c>
      <c r="H163">
        <v>19</v>
      </c>
      <c r="I163">
        <v>35</v>
      </c>
      <c r="J163">
        <v>16</v>
      </c>
      <c r="K163">
        <v>19</v>
      </c>
      <c r="L163">
        <v>53</v>
      </c>
      <c r="M163">
        <v>61</v>
      </c>
      <c r="N163">
        <v>4</v>
      </c>
      <c r="O163">
        <v>58</v>
      </c>
      <c r="P163">
        <v>29</v>
      </c>
      <c r="Q163">
        <v>19</v>
      </c>
      <c r="R163">
        <v>10</v>
      </c>
      <c r="S163">
        <v>84</v>
      </c>
    </row>
    <row r="164" spans="1:19" x14ac:dyDescent="0.2">
      <c r="A164">
        <v>2</v>
      </c>
      <c r="B164">
        <v>5</v>
      </c>
      <c r="C164">
        <v>4</v>
      </c>
      <c r="D164">
        <v>3.95</v>
      </c>
      <c r="E164">
        <v>8</v>
      </c>
      <c r="F164">
        <v>40</v>
      </c>
      <c r="G164">
        <v>20</v>
      </c>
      <c r="H164">
        <v>20</v>
      </c>
      <c r="I164">
        <v>38</v>
      </c>
      <c r="J164">
        <v>18</v>
      </c>
      <c r="K164">
        <v>20</v>
      </c>
      <c r="L164">
        <v>53</v>
      </c>
      <c r="M164">
        <v>71</v>
      </c>
      <c r="N164">
        <v>4</v>
      </c>
      <c r="O164">
        <v>78</v>
      </c>
      <c r="P164">
        <v>33</v>
      </c>
      <c r="Q164">
        <v>29</v>
      </c>
      <c r="R164">
        <v>16</v>
      </c>
      <c r="S164">
        <v>85</v>
      </c>
    </row>
    <row r="165" spans="1:19" x14ac:dyDescent="0.2">
      <c r="A165">
        <v>2</v>
      </c>
      <c r="B165">
        <v>4</v>
      </c>
      <c r="C165">
        <v>4</v>
      </c>
      <c r="D165">
        <v>3.96</v>
      </c>
      <c r="E165">
        <v>7</v>
      </c>
      <c r="F165">
        <v>33</v>
      </c>
      <c r="G165">
        <v>14</v>
      </c>
      <c r="H165">
        <v>19</v>
      </c>
      <c r="I165">
        <v>26</v>
      </c>
      <c r="J165">
        <v>8</v>
      </c>
      <c r="K165">
        <v>18</v>
      </c>
      <c r="L165">
        <v>67</v>
      </c>
      <c r="M165">
        <v>71</v>
      </c>
      <c r="N165">
        <v>4</v>
      </c>
      <c r="O165">
        <v>63</v>
      </c>
      <c r="P165">
        <v>27</v>
      </c>
      <c r="Q165">
        <v>24</v>
      </c>
      <c r="R165">
        <v>12</v>
      </c>
      <c r="S165">
        <v>99</v>
      </c>
    </row>
    <row r="166" spans="1:19" x14ac:dyDescent="0.2">
      <c r="A166">
        <v>2</v>
      </c>
      <c r="B166">
        <v>4</v>
      </c>
      <c r="C166">
        <v>4</v>
      </c>
      <c r="D166">
        <v>3.98</v>
      </c>
      <c r="E166">
        <v>4</v>
      </c>
      <c r="F166">
        <v>39</v>
      </c>
      <c r="G166">
        <v>20</v>
      </c>
      <c r="H166">
        <v>19</v>
      </c>
      <c r="I166">
        <v>36</v>
      </c>
      <c r="J166">
        <v>16</v>
      </c>
      <c r="K166">
        <v>20</v>
      </c>
      <c r="L166">
        <v>67</v>
      </c>
      <c r="M166">
        <v>80</v>
      </c>
      <c r="N166">
        <v>4</v>
      </c>
      <c r="O166">
        <v>55</v>
      </c>
      <c r="P166">
        <v>20</v>
      </c>
      <c r="Q166">
        <v>22</v>
      </c>
      <c r="R166">
        <v>13</v>
      </c>
      <c r="S166">
        <v>70</v>
      </c>
    </row>
    <row r="167" spans="1:19" x14ac:dyDescent="0.2">
      <c r="A167">
        <v>2</v>
      </c>
      <c r="B167">
        <v>6</v>
      </c>
      <c r="C167">
        <v>4</v>
      </c>
      <c r="D167">
        <v>4</v>
      </c>
      <c r="E167">
        <v>8</v>
      </c>
      <c r="F167">
        <v>39</v>
      </c>
      <c r="G167">
        <v>20</v>
      </c>
      <c r="H167">
        <v>19</v>
      </c>
      <c r="I167">
        <v>27</v>
      </c>
      <c r="J167">
        <v>10</v>
      </c>
      <c r="K167">
        <v>17</v>
      </c>
      <c r="L167">
        <v>75</v>
      </c>
      <c r="M167">
        <v>59</v>
      </c>
      <c r="N167">
        <v>4</v>
      </c>
      <c r="O167">
        <v>53</v>
      </c>
      <c r="P167">
        <v>26</v>
      </c>
      <c r="Q167">
        <v>19</v>
      </c>
      <c r="R167">
        <v>8</v>
      </c>
      <c r="S167">
        <v>100</v>
      </c>
    </row>
    <row r="168" spans="1:19" x14ac:dyDescent="0.2">
      <c r="A168">
        <v>2</v>
      </c>
      <c r="B168">
        <v>5</v>
      </c>
      <c r="C168">
        <v>4</v>
      </c>
      <c r="D168">
        <v>4</v>
      </c>
      <c r="E168">
        <v>7</v>
      </c>
      <c r="F168">
        <v>33</v>
      </c>
      <c r="G168">
        <v>14</v>
      </c>
      <c r="H168">
        <v>19</v>
      </c>
      <c r="I168">
        <v>33</v>
      </c>
      <c r="J168">
        <v>15</v>
      </c>
      <c r="K168">
        <v>18</v>
      </c>
      <c r="L168">
        <v>66</v>
      </c>
      <c r="M168">
        <v>67</v>
      </c>
      <c r="N168">
        <v>6</v>
      </c>
      <c r="O168">
        <v>57</v>
      </c>
      <c r="P168">
        <v>27</v>
      </c>
      <c r="Q168">
        <v>18</v>
      </c>
      <c r="R168">
        <v>12</v>
      </c>
      <c r="S168">
        <v>90</v>
      </c>
    </row>
    <row r="169" spans="1:19" x14ac:dyDescent="0.2">
      <c r="A169">
        <v>2</v>
      </c>
      <c r="B169">
        <v>4</v>
      </c>
      <c r="C169">
        <v>4</v>
      </c>
      <c r="D169">
        <v>4</v>
      </c>
      <c r="E169">
        <v>6</v>
      </c>
      <c r="F169">
        <v>33</v>
      </c>
      <c r="G169">
        <v>16</v>
      </c>
      <c r="H169">
        <v>17</v>
      </c>
      <c r="I169">
        <v>37</v>
      </c>
      <c r="J169">
        <v>20</v>
      </c>
      <c r="K169">
        <v>17</v>
      </c>
      <c r="L169">
        <v>72</v>
      </c>
      <c r="M169">
        <v>72</v>
      </c>
      <c r="N169">
        <v>4</v>
      </c>
      <c r="O169">
        <v>55</v>
      </c>
      <c r="P169">
        <v>20</v>
      </c>
      <c r="Q169">
        <v>23</v>
      </c>
      <c r="R169">
        <v>12</v>
      </c>
      <c r="S169">
        <v>90</v>
      </c>
    </row>
    <row r="170" spans="1:19" x14ac:dyDescent="0.2">
      <c r="C170">
        <v>2</v>
      </c>
      <c r="D170">
        <v>3.24</v>
      </c>
      <c r="E170">
        <v>2</v>
      </c>
      <c r="F170">
        <v>21</v>
      </c>
      <c r="G170">
        <v>10</v>
      </c>
      <c r="H170">
        <v>11</v>
      </c>
      <c r="I170">
        <v>20</v>
      </c>
      <c r="J170">
        <v>9</v>
      </c>
      <c r="K170">
        <v>11</v>
      </c>
      <c r="L170">
        <v>84</v>
      </c>
      <c r="M170">
        <v>84</v>
      </c>
      <c r="N170">
        <v>4</v>
      </c>
      <c r="O170">
        <v>66</v>
      </c>
      <c r="P170">
        <v>26</v>
      </c>
      <c r="Q170">
        <v>23</v>
      </c>
      <c r="R170">
        <v>17</v>
      </c>
      <c r="S170">
        <v>87</v>
      </c>
    </row>
    <row r="171" spans="1:19" x14ac:dyDescent="0.2">
      <c r="A171" t="s">
        <v>24</v>
      </c>
      <c r="S171">
        <f>SUBTOTAL(109,Table1[acad_self_concept])</f>
        <v>16148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69"/>
  <sheetViews>
    <sheetView zoomScale="150" zoomScaleNormal="150" zoomScalePageLayoutView="150" workbookViewId="0"/>
  </sheetViews>
  <sheetFormatPr defaultColWidth="11.42578125" defaultRowHeight="12.75" x14ac:dyDescent="0.2"/>
  <cols>
    <col min="1" max="1" width="6" customWidth="1"/>
    <col min="2" max="2" width="8.28515625" customWidth="1"/>
    <col min="3" max="4" width="7.42578125" customWidth="1"/>
    <col min="5" max="5" width="6.140625" customWidth="1"/>
    <col min="6" max="6" width="7.140625" customWidth="1"/>
    <col min="7" max="7" width="17" customWidth="1"/>
    <col min="8" max="8" width="15" customWidth="1"/>
    <col min="9" max="10" width="12.140625" customWidth="1"/>
    <col min="11" max="11" width="14" customWidth="1"/>
    <col min="12" max="12" width="15" customWidth="1"/>
    <col min="13" max="13" width="16" customWidth="1"/>
    <col min="14" max="14" width="14.85546875" customWidth="1"/>
    <col min="15" max="15" width="14" customWidth="1"/>
    <col min="16" max="16" width="19" customWidth="1"/>
    <col min="17" max="17" width="19.85546875" customWidth="1"/>
    <col min="18" max="18" width="18.7109375" customWidth="1"/>
    <col min="19" max="19" width="18" customWidth="1"/>
    <col min="20" max="27" width="3.140625" customWidth="1"/>
    <col min="28" max="28" width="14" bestFit="1" customWidth="1"/>
    <col min="29" max="37" width="3.140625" customWidth="1"/>
    <col min="38" max="38" width="17" bestFit="1" customWidth="1"/>
    <col min="39" max="47" width="3.140625" customWidth="1"/>
    <col min="48" max="48" width="16.28515625" bestFit="1" customWidth="1"/>
    <col min="49" max="57" width="7" customWidth="1"/>
    <col min="58" max="58" width="19.85546875" bestFit="1" customWidth="1"/>
    <col min="59" max="59" width="18.7109375" bestFit="1" customWidth="1"/>
    <col min="60" max="60" width="18" bestFit="1" customWidth="1"/>
    <col min="61" max="61" width="21" bestFit="1" customWidth="1"/>
    <col min="62" max="62" width="20.28515625" bestFit="1" customWidth="1"/>
  </cols>
  <sheetData>
    <row r="1" spans="1:11" ht="14.1" customHeight="1" x14ac:dyDescent="0.2">
      <c r="A1" t="s">
        <v>0</v>
      </c>
      <c r="B1" t="s">
        <v>14</v>
      </c>
      <c r="C1" t="s">
        <v>15</v>
      </c>
      <c r="D1" t="s">
        <v>16</v>
      </c>
      <c r="E1" t="s">
        <v>17</v>
      </c>
    </row>
    <row r="2" spans="1:11" x14ac:dyDescent="0.2">
      <c r="A2">
        <v>1</v>
      </c>
      <c r="B2">
        <v>72</v>
      </c>
      <c r="C2">
        <v>26</v>
      </c>
      <c r="D2">
        <v>29</v>
      </c>
      <c r="E2">
        <v>17</v>
      </c>
    </row>
    <row r="3" spans="1:11" x14ac:dyDescent="0.2">
      <c r="A3">
        <v>1</v>
      </c>
      <c r="B3">
        <v>89</v>
      </c>
      <c r="C3">
        <v>33</v>
      </c>
      <c r="D3">
        <v>32</v>
      </c>
      <c r="E3">
        <v>24</v>
      </c>
      <c r="H3" s="16" t="s">
        <v>110</v>
      </c>
    </row>
    <row r="4" spans="1:11" ht="25.5" x14ac:dyDescent="0.2">
      <c r="A4">
        <v>1</v>
      </c>
      <c r="B4">
        <v>68</v>
      </c>
      <c r="C4">
        <v>26</v>
      </c>
      <c r="D4">
        <v>27</v>
      </c>
      <c r="E4">
        <v>15</v>
      </c>
      <c r="G4" s="19" t="s">
        <v>108</v>
      </c>
      <c r="H4" s="3" t="s">
        <v>114</v>
      </c>
      <c r="I4" s="3" t="s">
        <v>111</v>
      </c>
      <c r="J4" s="3" t="s">
        <v>112</v>
      </c>
      <c r="K4" s="3" t="s">
        <v>113</v>
      </c>
    </row>
    <row r="5" spans="1:11" x14ac:dyDescent="0.2">
      <c r="A5">
        <v>1</v>
      </c>
      <c r="B5">
        <v>82</v>
      </c>
      <c r="C5">
        <v>30</v>
      </c>
      <c r="D5">
        <v>29</v>
      </c>
      <c r="E5">
        <v>23</v>
      </c>
      <c r="G5" s="18">
        <v>1</v>
      </c>
      <c r="H5" s="17">
        <v>66.652777777777771</v>
      </c>
      <c r="I5" s="17">
        <v>27.444444444444443</v>
      </c>
      <c r="J5" s="17">
        <v>24.256944444444443</v>
      </c>
      <c r="K5" s="17">
        <v>14.951388888888889</v>
      </c>
    </row>
    <row r="6" spans="1:11" x14ac:dyDescent="0.2">
      <c r="A6">
        <v>1</v>
      </c>
      <c r="B6">
        <v>93</v>
      </c>
      <c r="C6">
        <v>38</v>
      </c>
      <c r="D6">
        <v>33</v>
      </c>
      <c r="E6">
        <v>22</v>
      </c>
      <c r="G6" s="18">
        <v>2</v>
      </c>
      <c r="H6" s="17">
        <v>70.083333333333329</v>
      </c>
      <c r="I6" s="17">
        <v>28.125</v>
      </c>
      <c r="J6" s="17">
        <v>25.583333333333332</v>
      </c>
      <c r="K6" s="17">
        <v>16.375</v>
      </c>
    </row>
    <row r="7" spans="1:11" x14ac:dyDescent="0.2">
      <c r="A7">
        <v>1</v>
      </c>
      <c r="B7">
        <v>76</v>
      </c>
      <c r="C7">
        <v>29</v>
      </c>
      <c r="D7">
        <v>29</v>
      </c>
      <c r="E7">
        <v>18</v>
      </c>
      <c r="G7" s="20" t="s">
        <v>109</v>
      </c>
      <c r="H7" s="17">
        <v>67.142857142857139</v>
      </c>
      <c r="I7" s="17">
        <v>27.541666666666668</v>
      </c>
      <c r="J7" s="17">
        <v>24.446428571428573</v>
      </c>
      <c r="K7" s="17">
        <v>15.154761904761905</v>
      </c>
    </row>
    <row r="8" spans="1:11" ht="12.95" customHeight="1" x14ac:dyDescent="0.2">
      <c r="A8">
        <v>1</v>
      </c>
      <c r="B8">
        <v>66</v>
      </c>
      <c r="C8">
        <v>30</v>
      </c>
      <c r="D8">
        <v>22</v>
      </c>
      <c r="E8">
        <v>14</v>
      </c>
    </row>
    <row r="9" spans="1:11" x14ac:dyDescent="0.2">
      <c r="A9">
        <v>1</v>
      </c>
      <c r="B9">
        <v>75</v>
      </c>
      <c r="C9">
        <v>28</v>
      </c>
      <c r="D9">
        <v>28</v>
      </c>
      <c r="E9">
        <v>19</v>
      </c>
    </row>
    <row r="10" spans="1:11" x14ac:dyDescent="0.2">
      <c r="A10">
        <v>1</v>
      </c>
      <c r="B10">
        <v>60</v>
      </c>
      <c r="C10">
        <v>25</v>
      </c>
      <c r="D10">
        <v>21</v>
      </c>
      <c r="E10">
        <v>14</v>
      </c>
    </row>
    <row r="11" spans="1:11" x14ac:dyDescent="0.2">
      <c r="A11">
        <v>1</v>
      </c>
      <c r="B11">
        <v>62</v>
      </c>
      <c r="C11">
        <v>28</v>
      </c>
      <c r="D11">
        <v>20</v>
      </c>
      <c r="E11">
        <v>14</v>
      </c>
      <c r="H11" s="16" t="s">
        <v>115</v>
      </c>
    </row>
    <row r="12" spans="1:11" ht="12.95" customHeight="1" x14ac:dyDescent="0.2">
      <c r="A12">
        <v>1</v>
      </c>
      <c r="B12">
        <v>87</v>
      </c>
      <c r="C12">
        <v>33</v>
      </c>
      <c r="D12">
        <v>32</v>
      </c>
      <c r="E12">
        <v>22</v>
      </c>
      <c r="G12" s="16" t="s">
        <v>110</v>
      </c>
      <c r="H12">
        <v>1</v>
      </c>
      <c r="I12">
        <v>2</v>
      </c>
      <c r="J12" t="s">
        <v>109</v>
      </c>
    </row>
    <row r="13" spans="1:11" x14ac:dyDescent="0.2">
      <c r="A13">
        <v>1</v>
      </c>
      <c r="B13">
        <v>82</v>
      </c>
      <c r="C13">
        <v>34</v>
      </c>
      <c r="D13">
        <v>31</v>
      </c>
      <c r="E13">
        <v>17</v>
      </c>
      <c r="G13" s="18" t="s">
        <v>114</v>
      </c>
      <c r="H13" s="17">
        <v>66.652777777777771</v>
      </c>
      <c r="I13" s="17">
        <v>70.083333333333329</v>
      </c>
      <c r="J13" s="17">
        <v>67.142857142857139</v>
      </c>
    </row>
    <row r="14" spans="1:11" x14ac:dyDescent="0.2">
      <c r="A14">
        <v>1</v>
      </c>
      <c r="B14">
        <v>67</v>
      </c>
      <c r="C14">
        <v>23</v>
      </c>
      <c r="D14">
        <v>27</v>
      </c>
      <c r="E14">
        <v>17</v>
      </c>
      <c r="G14" s="18" t="s">
        <v>111</v>
      </c>
      <c r="H14" s="17">
        <v>27.444444444444443</v>
      </c>
      <c r="I14" s="17">
        <v>28.125</v>
      </c>
      <c r="J14" s="17">
        <v>27.541666666666668</v>
      </c>
    </row>
    <row r="15" spans="1:11" ht="12.95" customHeight="1" x14ac:dyDescent="0.2">
      <c r="A15">
        <v>1</v>
      </c>
      <c r="B15">
        <v>78</v>
      </c>
      <c r="C15">
        <v>29</v>
      </c>
      <c r="D15">
        <v>32</v>
      </c>
      <c r="E15">
        <v>17</v>
      </c>
      <c r="G15" s="18" t="s">
        <v>112</v>
      </c>
      <c r="H15" s="17">
        <v>24.256944444444443</v>
      </c>
      <c r="I15" s="17">
        <v>25.583333333333332</v>
      </c>
      <c r="J15" s="17">
        <v>24.446428571428573</v>
      </c>
    </row>
    <row r="16" spans="1:11" x14ac:dyDescent="0.2">
      <c r="A16">
        <v>1</v>
      </c>
      <c r="B16">
        <v>69</v>
      </c>
      <c r="C16">
        <v>27</v>
      </c>
      <c r="D16">
        <v>26</v>
      </c>
      <c r="E16">
        <v>16</v>
      </c>
      <c r="G16" s="18" t="s">
        <v>113</v>
      </c>
      <c r="H16" s="17">
        <v>14.951388888888889</v>
      </c>
      <c r="I16" s="17">
        <v>16.375</v>
      </c>
      <c r="J16" s="17">
        <v>15.154761904761905</v>
      </c>
    </row>
    <row r="17" spans="1:10" x14ac:dyDescent="0.2">
      <c r="A17">
        <v>1</v>
      </c>
      <c r="B17">
        <v>86</v>
      </c>
      <c r="C17">
        <v>37</v>
      </c>
      <c r="D17">
        <v>27</v>
      </c>
      <c r="E17">
        <v>22</v>
      </c>
      <c r="G17" s="18" t="s">
        <v>116</v>
      </c>
      <c r="H17" s="17">
        <v>11.368167705713921</v>
      </c>
      <c r="I17" s="17">
        <v>10.437876956657355</v>
      </c>
      <c r="J17" s="17">
        <v>11.274626121653114</v>
      </c>
    </row>
    <row r="18" spans="1:10" x14ac:dyDescent="0.2">
      <c r="A18">
        <v>1</v>
      </c>
      <c r="B18">
        <v>68</v>
      </c>
      <c r="C18">
        <v>31</v>
      </c>
      <c r="D18">
        <v>26</v>
      </c>
      <c r="E18">
        <v>11</v>
      </c>
      <c r="G18" s="18" t="s">
        <v>119</v>
      </c>
      <c r="H18" s="17">
        <v>4.8700278969603206</v>
      </c>
      <c r="I18" s="17">
        <v>4.3269881080211583</v>
      </c>
      <c r="J18" s="17">
        <v>4.7900272731420932</v>
      </c>
    </row>
    <row r="19" spans="1:10" x14ac:dyDescent="0.2">
      <c r="A19">
        <v>1</v>
      </c>
      <c r="B19">
        <v>61</v>
      </c>
      <c r="C19">
        <v>25</v>
      </c>
      <c r="D19">
        <v>22</v>
      </c>
      <c r="E19">
        <v>14</v>
      </c>
      <c r="G19" s="18" t="s">
        <v>117</v>
      </c>
      <c r="H19" s="17">
        <v>4.4482203996839873</v>
      </c>
      <c r="I19" s="17">
        <v>3.9772906079025923</v>
      </c>
      <c r="J19" s="17">
        <v>4.3975482126171785</v>
      </c>
    </row>
    <row r="20" spans="1:10" ht="14.1" customHeight="1" x14ac:dyDescent="0.2">
      <c r="A20">
        <v>1</v>
      </c>
      <c r="B20">
        <v>67</v>
      </c>
      <c r="C20">
        <v>29</v>
      </c>
      <c r="D20">
        <v>26</v>
      </c>
      <c r="E20">
        <v>12</v>
      </c>
      <c r="G20" s="18" t="s">
        <v>118</v>
      </c>
      <c r="H20" s="17">
        <v>4.4773397775991368</v>
      </c>
      <c r="I20" s="17">
        <v>4.5760482286908148</v>
      </c>
      <c r="J20" s="17">
        <v>4.5054698562531668</v>
      </c>
    </row>
    <row r="21" spans="1:10" ht="18.95" customHeight="1" x14ac:dyDescent="0.2">
      <c r="A21">
        <v>1</v>
      </c>
      <c r="B21">
        <v>51</v>
      </c>
      <c r="C21">
        <v>23</v>
      </c>
      <c r="D21">
        <v>22</v>
      </c>
      <c r="E21">
        <v>6</v>
      </c>
    </row>
    <row r="22" spans="1:10" x14ac:dyDescent="0.2">
      <c r="A22">
        <v>1</v>
      </c>
      <c r="B22">
        <v>91</v>
      </c>
      <c r="C22">
        <v>42</v>
      </c>
      <c r="D22">
        <v>27</v>
      </c>
      <c r="E22">
        <v>22</v>
      </c>
    </row>
    <row r="23" spans="1:10" x14ac:dyDescent="0.2">
      <c r="A23">
        <v>1</v>
      </c>
      <c r="B23">
        <v>68</v>
      </c>
      <c r="C23">
        <v>25</v>
      </c>
      <c r="D23">
        <v>24</v>
      </c>
      <c r="E23">
        <v>19</v>
      </c>
    </row>
    <row r="24" spans="1:10" x14ac:dyDescent="0.2">
      <c r="A24">
        <v>1</v>
      </c>
      <c r="B24">
        <v>79</v>
      </c>
      <c r="C24">
        <v>33</v>
      </c>
      <c r="D24">
        <v>29</v>
      </c>
      <c r="E24">
        <v>17</v>
      </c>
    </row>
    <row r="25" spans="1:10" x14ac:dyDescent="0.2">
      <c r="A25">
        <v>1</v>
      </c>
      <c r="B25">
        <v>76</v>
      </c>
      <c r="C25">
        <v>25</v>
      </c>
      <c r="D25">
        <v>28</v>
      </c>
      <c r="E25">
        <v>23</v>
      </c>
    </row>
    <row r="26" spans="1:10" x14ac:dyDescent="0.2">
      <c r="A26">
        <v>1</v>
      </c>
      <c r="B26">
        <v>56</v>
      </c>
      <c r="C26">
        <v>29</v>
      </c>
      <c r="D26">
        <v>16</v>
      </c>
      <c r="E26">
        <v>11</v>
      </c>
    </row>
    <row r="27" spans="1:10" x14ac:dyDescent="0.2">
      <c r="A27">
        <v>1</v>
      </c>
      <c r="B27">
        <v>52</v>
      </c>
      <c r="C27">
        <v>23</v>
      </c>
      <c r="D27">
        <v>19</v>
      </c>
      <c r="E27">
        <v>10</v>
      </c>
    </row>
    <row r="28" spans="1:10" x14ac:dyDescent="0.2">
      <c r="A28">
        <v>1</v>
      </c>
      <c r="B28">
        <v>57</v>
      </c>
      <c r="C28">
        <v>26</v>
      </c>
      <c r="D28">
        <v>19</v>
      </c>
      <c r="E28">
        <v>12</v>
      </c>
    </row>
    <row r="29" spans="1:10" x14ac:dyDescent="0.2">
      <c r="A29">
        <v>1</v>
      </c>
      <c r="B29">
        <v>78</v>
      </c>
      <c r="C29">
        <v>28</v>
      </c>
      <c r="D29">
        <v>30</v>
      </c>
      <c r="E29">
        <v>20</v>
      </c>
    </row>
    <row r="30" spans="1:10" x14ac:dyDescent="0.2">
      <c r="A30">
        <v>1</v>
      </c>
      <c r="B30">
        <v>75</v>
      </c>
      <c r="C30">
        <v>29</v>
      </c>
      <c r="D30">
        <v>26</v>
      </c>
      <c r="E30">
        <v>20</v>
      </c>
    </row>
    <row r="31" spans="1:10" x14ac:dyDescent="0.2">
      <c r="A31">
        <v>1</v>
      </c>
      <c r="B31">
        <v>61</v>
      </c>
      <c r="C31">
        <v>27</v>
      </c>
      <c r="D31">
        <v>23</v>
      </c>
      <c r="E31">
        <v>11</v>
      </c>
    </row>
    <row r="32" spans="1:10" x14ac:dyDescent="0.2">
      <c r="A32">
        <v>1</v>
      </c>
      <c r="B32">
        <v>84</v>
      </c>
      <c r="C32">
        <v>35</v>
      </c>
      <c r="D32">
        <v>25</v>
      </c>
      <c r="E32">
        <v>24</v>
      </c>
    </row>
    <row r="33" spans="1:5" x14ac:dyDescent="0.2">
      <c r="A33">
        <v>1</v>
      </c>
      <c r="B33">
        <v>79</v>
      </c>
      <c r="C33">
        <v>31</v>
      </c>
      <c r="D33">
        <v>28</v>
      </c>
      <c r="E33">
        <v>20</v>
      </c>
    </row>
    <row r="34" spans="1:5" x14ac:dyDescent="0.2">
      <c r="A34">
        <v>1</v>
      </c>
      <c r="B34">
        <v>57</v>
      </c>
      <c r="C34">
        <v>25</v>
      </c>
      <c r="D34">
        <v>21</v>
      </c>
      <c r="E34">
        <v>11</v>
      </c>
    </row>
    <row r="35" spans="1:5" x14ac:dyDescent="0.2">
      <c r="A35">
        <v>1</v>
      </c>
      <c r="B35">
        <v>68</v>
      </c>
      <c r="C35">
        <v>25</v>
      </c>
      <c r="D35">
        <v>22</v>
      </c>
      <c r="E35">
        <v>21</v>
      </c>
    </row>
    <row r="36" spans="1:5" x14ac:dyDescent="0.2">
      <c r="A36">
        <v>1</v>
      </c>
      <c r="B36">
        <v>57</v>
      </c>
      <c r="C36">
        <v>25</v>
      </c>
      <c r="D36">
        <v>21</v>
      </c>
      <c r="E36">
        <v>11</v>
      </c>
    </row>
    <row r="37" spans="1:5" x14ac:dyDescent="0.2">
      <c r="A37">
        <v>1</v>
      </c>
      <c r="B37">
        <v>73</v>
      </c>
      <c r="C37">
        <v>31</v>
      </c>
      <c r="D37">
        <v>26</v>
      </c>
      <c r="E37">
        <v>16</v>
      </c>
    </row>
    <row r="38" spans="1:5" x14ac:dyDescent="0.2">
      <c r="A38">
        <v>1</v>
      </c>
      <c r="B38">
        <v>68</v>
      </c>
      <c r="C38">
        <v>21</v>
      </c>
      <c r="D38">
        <v>26</v>
      </c>
      <c r="E38">
        <v>21</v>
      </c>
    </row>
    <row r="39" spans="1:5" x14ac:dyDescent="0.2">
      <c r="A39">
        <v>1</v>
      </c>
      <c r="B39">
        <v>67</v>
      </c>
      <c r="C39">
        <v>24</v>
      </c>
      <c r="D39">
        <v>26</v>
      </c>
      <c r="E39">
        <v>17</v>
      </c>
    </row>
    <row r="40" spans="1:5" x14ac:dyDescent="0.2">
      <c r="A40">
        <v>1</v>
      </c>
      <c r="B40">
        <v>84</v>
      </c>
      <c r="C40">
        <v>39</v>
      </c>
      <c r="D40">
        <v>28</v>
      </c>
      <c r="E40">
        <v>17</v>
      </c>
    </row>
    <row r="41" spans="1:5" x14ac:dyDescent="0.2">
      <c r="A41">
        <v>1</v>
      </c>
      <c r="B41">
        <v>58</v>
      </c>
      <c r="C41">
        <v>23</v>
      </c>
      <c r="D41">
        <v>20</v>
      </c>
      <c r="E41">
        <v>15</v>
      </c>
    </row>
    <row r="42" spans="1:5" x14ac:dyDescent="0.2">
      <c r="A42">
        <v>1</v>
      </c>
      <c r="B42">
        <v>76</v>
      </c>
      <c r="C42">
        <v>28</v>
      </c>
      <c r="D42">
        <v>28</v>
      </c>
      <c r="E42">
        <v>20</v>
      </c>
    </row>
    <row r="43" spans="1:5" x14ac:dyDescent="0.2">
      <c r="A43">
        <v>1</v>
      </c>
      <c r="B43">
        <v>74</v>
      </c>
      <c r="C43">
        <v>31</v>
      </c>
      <c r="D43">
        <v>25</v>
      </c>
      <c r="E43">
        <v>18</v>
      </c>
    </row>
    <row r="44" spans="1:5" x14ac:dyDescent="0.2">
      <c r="A44">
        <v>1</v>
      </c>
      <c r="B44">
        <v>72</v>
      </c>
      <c r="C44">
        <v>28</v>
      </c>
      <c r="D44">
        <v>27</v>
      </c>
      <c r="E44">
        <v>17</v>
      </c>
    </row>
    <row r="45" spans="1:5" x14ac:dyDescent="0.2">
      <c r="A45">
        <v>1</v>
      </c>
      <c r="B45">
        <v>59</v>
      </c>
      <c r="C45">
        <v>27</v>
      </c>
      <c r="D45">
        <v>20</v>
      </c>
      <c r="E45">
        <v>12</v>
      </c>
    </row>
    <row r="46" spans="1:5" x14ac:dyDescent="0.2">
      <c r="A46">
        <v>1</v>
      </c>
      <c r="B46">
        <v>63</v>
      </c>
      <c r="C46">
        <v>20</v>
      </c>
      <c r="D46">
        <v>23</v>
      </c>
      <c r="E46">
        <v>20</v>
      </c>
    </row>
    <row r="47" spans="1:5" x14ac:dyDescent="0.2">
      <c r="A47">
        <v>1</v>
      </c>
      <c r="B47">
        <v>65</v>
      </c>
      <c r="C47">
        <v>29</v>
      </c>
      <c r="D47">
        <v>25</v>
      </c>
      <c r="E47">
        <v>11</v>
      </c>
    </row>
    <row r="48" spans="1:5" x14ac:dyDescent="0.2">
      <c r="A48">
        <v>1</v>
      </c>
      <c r="B48">
        <v>82</v>
      </c>
      <c r="C48">
        <v>32</v>
      </c>
      <c r="D48">
        <v>27</v>
      </c>
      <c r="E48">
        <v>23</v>
      </c>
    </row>
    <row r="49" spans="1:5" x14ac:dyDescent="0.2">
      <c r="A49">
        <v>1</v>
      </c>
      <c r="B49">
        <v>54</v>
      </c>
      <c r="C49">
        <v>26</v>
      </c>
      <c r="D49">
        <v>17</v>
      </c>
      <c r="E49">
        <v>11</v>
      </c>
    </row>
    <row r="50" spans="1:5" x14ac:dyDescent="0.2">
      <c r="A50">
        <v>1</v>
      </c>
      <c r="B50">
        <v>61</v>
      </c>
      <c r="C50">
        <v>26</v>
      </c>
      <c r="D50">
        <v>23</v>
      </c>
      <c r="E50">
        <v>12</v>
      </c>
    </row>
    <row r="51" spans="1:5" x14ac:dyDescent="0.2">
      <c r="A51">
        <v>1</v>
      </c>
      <c r="B51">
        <v>76</v>
      </c>
      <c r="C51">
        <v>27</v>
      </c>
      <c r="D51">
        <v>27</v>
      </c>
      <c r="E51">
        <v>22</v>
      </c>
    </row>
    <row r="52" spans="1:5" x14ac:dyDescent="0.2">
      <c r="A52">
        <v>1</v>
      </c>
      <c r="B52">
        <v>75</v>
      </c>
      <c r="C52">
        <v>26</v>
      </c>
      <c r="D52">
        <v>29</v>
      </c>
      <c r="E52">
        <v>20</v>
      </c>
    </row>
    <row r="53" spans="1:5" x14ac:dyDescent="0.2">
      <c r="A53">
        <v>1</v>
      </c>
      <c r="B53">
        <v>66</v>
      </c>
      <c r="C53">
        <v>28</v>
      </c>
      <c r="D53">
        <v>23</v>
      </c>
      <c r="E53">
        <v>15</v>
      </c>
    </row>
    <row r="54" spans="1:5" x14ac:dyDescent="0.2">
      <c r="A54">
        <v>1</v>
      </c>
      <c r="B54">
        <v>86</v>
      </c>
      <c r="C54">
        <v>36</v>
      </c>
      <c r="D54">
        <v>29</v>
      </c>
      <c r="E54">
        <v>21</v>
      </c>
    </row>
    <row r="55" spans="1:5" x14ac:dyDescent="0.2">
      <c r="A55">
        <v>1</v>
      </c>
      <c r="B55">
        <v>77</v>
      </c>
      <c r="C55">
        <v>30</v>
      </c>
      <c r="D55">
        <v>29</v>
      </c>
      <c r="E55">
        <v>18</v>
      </c>
    </row>
    <row r="56" spans="1:5" x14ac:dyDescent="0.2">
      <c r="A56">
        <v>1</v>
      </c>
      <c r="B56">
        <v>79</v>
      </c>
      <c r="C56">
        <v>36</v>
      </c>
      <c r="D56">
        <v>24</v>
      </c>
      <c r="E56">
        <v>19</v>
      </c>
    </row>
    <row r="57" spans="1:5" x14ac:dyDescent="0.2">
      <c r="A57">
        <v>1</v>
      </c>
      <c r="B57">
        <v>62</v>
      </c>
      <c r="C57">
        <v>31</v>
      </c>
      <c r="D57">
        <v>20</v>
      </c>
      <c r="E57">
        <v>11</v>
      </c>
    </row>
    <row r="58" spans="1:5" x14ac:dyDescent="0.2">
      <c r="A58">
        <v>1</v>
      </c>
      <c r="B58">
        <v>82</v>
      </c>
      <c r="C58">
        <v>31</v>
      </c>
      <c r="D58">
        <v>30</v>
      </c>
      <c r="E58">
        <v>21</v>
      </c>
    </row>
    <row r="59" spans="1:5" x14ac:dyDescent="0.2">
      <c r="A59">
        <v>1</v>
      </c>
      <c r="B59">
        <v>80</v>
      </c>
      <c r="C59">
        <v>36</v>
      </c>
      <c r="D59">
        <v>27</v>
      </c>
      <c r="E59">
        <v>17</v>
      </c>
    </row>
    <row r="60" spans="1:5" x14ac:dyDescent="0.2">
      <c r="A60">
        <v>1</v>
      </c>
      <c r="B60">
        <v>47</v>
      </c>
      <c r="C60">
        <v>27</v>
      </c>
      <c r="D60">
        <v>14</v>
      </c>
      <c r="E60">
        <v>6</v>
      </c>
    </row>
    <row r="61" spans="1:5" x14ac:dyDescent="0.2">
      <c r="A61">
        <v>1</v>
      </c>
      <c r="B61">
        <v>52</v>
      </c>
      <c r="C61">
        <v>22</v>
      </c>
      <c r="D61">
        <v>17</v>
      </c>
      <c r="E61">
        <v>13</v>
      </c>
    </row>
    <row r="62" spans="1:5" x14ac:dyDescent="0.2">
      <c r="A62">
        <v>1</v>
      </c>
      <c r="B62">
        <v>69</v>
      </c>
      <c r="C62">
        <v>28</v>
      </c>
      <c r="D62">
        <v>26</v>
      </c>
      <c r="E62">
        <v>15</v>
      </c>
    </row>
    <row r="63" spans="1:5" x14ac:dyDescent="0.2">
      <c r="A63">
        <v>1</v>
      </c>
      <c r="B63">
        <v>58</v>
      </c>
      <c r="C63">
        <v>21</v>
      </c>
      <c r="D63">
        <v>23</v>
      </c>
      <c r="E63">
        <v>14</v>
      </c>
    </row>
    <row r="64" spans="1:5" x14ac:dyDescent="0.2">
      <c r="A64">
        <v>1</v>
      </c>
      <c r="B64">
        <v>81</v>
      </c>
      <c r="C64">
        <v>30</v>
      </c>
      <c r="D64">
        <v>30</v>
      </c>
      <c r="E64">
        <v>21</v>
      </c>
    </row>
    <row r="65" spans="1:5" x14ac:dyDescent="0.2">
      <c r="A65">
        <v>1</v>
      </c>
      <c r="B65">
        <v>63</v>
      </c>
      <c r="C65">
        <v>23</v>
      </c>
      <c r="D65">
        <v>26</v>
      </c>
      <c r="E65">
        <v>14</v>
      </c>
    </row>
    <row r="66" spans="1:5" x14ac:dyDescent="0.2">
      <c r="A66">
        <v>1</v>
      </c>
      <c r="B66">
        <v>51</v>
      </c>
      <c r="C66">
        <v>26</v>
      </c>
      <c r="D66">
        <v>16</v>
      </c>
      <c r="E66">
        <v>9</v>
      </c>
    </row>
    <row r="67" spans="1:5" x14ac:dyDescent="0.2">
      <c r="A67">
        <v>1</v>
      </c>
      <c r="B67">
        <v>68</v>
      </c>
      <c r="C67">
        <v>27</v>
      </c>
      <c r="D67">
        <v>23</v>
      </c>
      <c r="E67">
        <v>18</v>
      </c>
    </row>
    <row r="68" spans="1:5" x14ac:dyDescent="0.2">
      <c r="A68">
        <v>1</v>
      </c>
      <c r="B68">
        <v>57</v>
      </c>
      <c r="C68">
        <v>28</v>
      </c>
      <c r="D68">
        <v>17</v>
      </c>
      <c r="E68">
        <v>12</v>
      </c>
    </row>
    <row r="69" spans="1:5" x14ac:dyDescent="0.2">
      <c r="A69">
        <v>1</v>
      </c>
      <c r="B69">
        <v>62</v>
      </c>
      <c r="C69">
        <v>27</v>
      </c>
      <c r="D69">
        <v>22</v>
      </c>
      <c r="E69">
        <v>13</v>
      </c>
    </row>
    <row r="70" spans="1:5" x14ac:dyDescent="0.2">
      <c r="A70">
        <v>1</v>
      </c>
      <c r="B70">
        <v>73</v>
      </c>
      <c r="C70">
        <v>28</v>
      </c>
      <c r="D70">
        <v>27</v>
      </c>
      <c r="E70">
        <v>18</v>
      </c>
    </row>
    <row r="71" spans="1:5" x14ac:dyDescent="0.2">
      <c r="A71">
        <v>1</v>
      </c>
      <c r="B71">
        <v>30</v>
      </c>
      <c r="C71">
        <v>13</v>
      </c>
      <c r="D71">
        <v>9</v>
      </c>
      <c r="E71">
        <v>8</v>
      </c>
    </row>
    <row r="72" spans="1:5" x14ac:dyDescent="0.2">
      <c r="A72">
        <v>1</v>
      </c>
      <c r="B72">
        <v>86</v>
      </c>
      <c r="C72">
        <v>32</v>
      </c>
      <c r="D72">
        <v>32</v>
      </c>
      <c r="E72">
        <v>22</v>
      </c>
    </row>
    <row r="73" spans="1:5" x14ac:dyDescent="0.2">
      <c r="A73">
        <v>1</v>
      </c>
      <c r="B73">
        <v>56</v>
      </c>
      <c r="C73">
        <v>23</v>
      </c>
      <c r="D73">
        <v>23</v>
      </c>
      <c r="E73">
        <v>10</v>
      </c>
    </row>
    <row r="74" spans="1:5" x14ac:dyDescent="0.2">
      <c r="A74">
        <v>1</v>
      </c>
      <c r="B74">
        <v>55</v>
      </c>
      <c r="C74">
        <v>21</v>
      </c>
      <c r="D74">
        <v>20</v>
      </c>
      <c r="E74">
        <v>14</v>
      </c>
    </row>
    <row r="75" spans="1:5" x14ac:dyDescent="0.2">
      <c r="A75">
        <v>1</v>
      </c>
      <c r="B75">
        <v>64</v>
      </c>
      <c r="C75">
        <v>25</v>
      </c>
      <c r="D75">
        <v>23</v>
      </c>
      <c r="E75">
        <v>16</v>
      </c>
    </row>
    <row r="76" spans="1:5" x14ac:dyDescent="0.2">
      <c r="A76">
        <v>1</v>
      </c>
      <c r="B76">
        <v>74</v>
      </c>
      <c r="C76">
        <v>28</v>
      </c>
      <c r="D76">
        <v>30</v>
      </c>
      <c r="E76">
        <v>16</v>
      </c>
    </row>
    <row r="77" spans="1:5" x14ac:dyDescent="0.2">
      <c r="A77">
        <v>1</v>
      </c>
      <c r="B77">
        <v>73</v>
      </c>
      <c r="C77">
        <v>30</v>
      </c>
      <c r="D77">
        <v>26</v>
      </c>
      <c r="E77">
        <v>17</v>
      </c>
    </row>
    <row r="78" spans="1:5" x14ac:dyDescent="0.2">
      <c r="A78">
        <v>1</v>
      </c>
      <c r="B78">
        <v>65</v>
      </c>
      <c r="C78">
        <v>25</v>
      </c>
      <c r="D78">
        <v>24</v>
      </c>
      <c r="E78">
        <v>16</v>
      </c>
    </row>
    <row r="79" spans="1:5" x14ac:dyDescent="0.2">
      <c r="A79">
        <v>1</v>
      </c>
      <c r="B79">
        <v>57</v>
      </c>
      <c r="C79">
        <v>29</v>
      </c>
      <c r="D79">
        <v>18</v>
      </c>
      <c r="E79">
        <v>10</v>
      </c>
    </row>
    <row r="80" spans="1:5" x14ac:dyDescent="0.2">
      <c r="A80">
        <v>1</v>
      </c>
      <c r="B80">
        <v>74</v>
      </c>
      <c r="C80">
        <v>31</v>
      </c>
      <c r="D80">
        <v>23</v>
      </c>
      <c r="E80">
        <v>20</v>
      </c>
    </row>
    <row r="81" spans="1:5" x14ac:dyDescent="0.2">
      <c r="A81">
        <v>1</v>
      </c>
      <c r="B81">
        <v>71</v>
      </c>
      <c r="C81">
        <v>36</v>
      </c>
      <c r="D81">
        <v>25</v>
      </c>
      <c r="E81">
        <v>10</v>
      </c>
    </row>
    <row r="82" spans="1:5" x14ac:dyDescent="0.2">
      <c r="A82">
        <v>1</v>
      </c>
      <c r="B82">
        <v>51</v>
      </c>
      <c r="C82">
        <v>19</v>
      </c>
      <c r="D82">
        <v>19</v>
      </c>
      <c r="E82">
        <v>13</v>
      </c>
    </row>
    <row r="83" spans="1:5" x14ac:dyDescent="0.2">
      <c r="A83">
        <v>1</v>
      </c>
      <c r="B83">
        <v>53</v>
      </c>
      <c r="C83">
        <v>21</v>
      </c>
      <c r="D83">
        <v>20</v>
      </c>
      <c r="E83">
        <v>12</v>
      </c>
    </row>
    <row r="84" spans="1:5" x14ac:dyDescent="0.2">
      <c r="A84">
        <v>1</v>
      </c>
      <c r="B84">
        <v>65</v>
      </c>
      <c r="C84">
        <v>28</v>
      </c>
      <c r="D84">
        <v>26</v>
      </c>
      <c r="E84">
        <v>11</v>
      </c>
    </row>
    <row r="85" spans="1:5" x14ac:dyDescent="0.2">
      <c r="A85">
        <v>1</v>
      </c>
      <c r="B85">
        <v>49</v>
      </c>
      <c r="C85">
        <v>23</v>
      </c>
      <c r="D85">
        <v>18</v>
      </c>
      <c r="E85">
        <v>8</v>
      </c>
    </row>
    <row r="86" spans="1:5" x14ac:dyDescent="0.2">
      <c r="A86">
        <v>1</v>
      </c>
      <c r="B86">
        <v>42</v>
      </c>
      <c r="C86">
        <v>23</v>
      </c>
      <c r="D86">
        <v>13</v>
      </c>
      <c r="E86">
        <v>6</v>
      </c>
    </row>
    <row r="87" spans="1:5" x14ac:dyDescent="0.2">
      <c r="A87">
        <v>1</v>
      </c>
      <c r="B87">
        <v>61</v>
      </c>
      <c r="C87">
        <v>22</v>
      </c>
      <c r="D87">
        <v>25</v>
      </c>
      <c r="E87">
        <v>14</v>
      </c>
    </row>
    <row r="88" spans="1:5" x14ac:dyDescent="0.2">
      <c r="A88">
        <v>1</v>
      </c>
      <c r="B88">
        <v>55</v>
      </c>
      <c r="C88">
        <v>25</v>
      </c>
      <c r="D88">
        <v>21</v>
      </c>
      <c r="E88">
        <v>9</v>
      </c>
    </row>
    <row r="89" spans="1:5" x14ac:dyDescent="0.2">
      <c r="A89">
        <v>1</v>
      </c>
      <c r="B89">
        <v>57</v>
      </c>
      <c r="C89">
        <v>21</v>
      </c>
      <c r="D89">
        <v>24</v>
      </c>
      <c r="E89">
        <v>12</v>
      </c>
    </row>
    <row r="90" spans="1:5" x14ac:dyDescent="0.2">
      <c r="A90">
        <v>1</v>
      </c>
      <c r="B90">
        <v>81</v>
      </c>
      <c r="C90">
        <v>30</v>
      </c>
      <c r="D90">
        <v>31</v>
      </c>
      <c r="E90">
        <v>20</v>
      </c>
    </row>
    <row r="91" spans="1:5" x14ac:dyDescent="0.2">
      <c r="A91">
        <v>1</v>
      </c>
      <c r="B91">
        <v>67</v>
      </c>
      <c r="C91">
        <v>28</v>
      </c>
      <c r="D91">
        <v>25</v>
      </c>
      <c r="E91">
        <v>14</v>
      </c>
    </row>
    <row r="92" spans="1:5" x14ac:dyDescent="0.2">
      <c r="A92">
        <v>1</v>
      </c>
      <c r="B92">
        <v>83</v>
      </c>
      <c r="C92">
        <v>31</v>
      </c>
      <c r="D92">
        <v>31</v>
      </c>
      <c r="E92">
        <v>21</v>
      </c>
    </row>
    <row r="93" spans="1:5" x14ac:dyDescent="0.2">
      <c r="A93">
        <v>1</v>
      </c>
      <c r="B93">
        <v>63</v>
      </c>
      <c r="C93">
        <v>28</v>
      </c>
      <c r="D93">
        <v>23</v>
      </c>
      <c r="E93">
        <v>12</v>
      </c>
    </row>
    <row r="94" spans="1:5" x14ac:dyDescent="0.2">
      <c r="A94">
        <v>1</v>
      </c>
      <c r="B94">
        <v>67</v>
      </c>
      <c r="C94">
        <v>25</v>
      </c>
      <c r="D94">
        <v>27</v>
      </c>
      <c r="E94">
        <v>15</v>
      </c>
    </row>
    <row r="95" spans="1:5" x14ac:dyDescent="0.2">
      <c r="A95">
        <v>1</v>
      </c>
      <c r="B95">
        <v>74</v>
      </c>
      <c r="C95">
        <v>30</v>
      </c>
      <c r="D95">
        <v>31</v>
      </c>
      <c r="E95">
        <v>13</v>
      </c>
    </row>
    <row r="96" spans="1:5" x14ac:dyDescent="0.2">
      <c r="A96">
        <v>1</v>
      </c>
      <c r="B96">
        <v>44</v>
      </c>
      <c r="C96">
        <v>19</v>
      </c>
      <c r="D96">
        <v>18</v>
      </c>
      <c r="E96">
        <v>7</v>
      </c>
    </row>
    <row r="97" spans="1:5" x14ac:dyDescent="0.2">
      <c r="A97">
        <v>1</v>
      </c>
      <c r="B97">
        <v>57</v>
      </c>
      <c r="C97">
        <v>29</v>
      </c>
      <c r="D97">
        <v>22</v>
      </c>
      <c r="E97">
        <v>6</v>
      </c>
    </row>
    <row r="98" spans="1:5" x14ac:dyDescent="0.2">
      <c r="A98">
        <v>1</v>
      </c>
      <c r="B98">
        <v>54</v>
      </c>
      <c r="C98">
        <v>17</v>
      </c>
      <c r="D98">
        <v>24</v>
      </c>
      <c r="E98">
        <v>13</v>
      </c>
    </row>
    <row r="99" spans="1:5" x14ac:dyDescent="0.2">
      <c r="A99">
        <v>1</v>
      </c>
      <c r="B99">
        <v>60</v>
      </c>
      <c r="C99">
        <v>30</v>
      </c>
      <c r="D99">
        <v>20</v>
      </c>
      <c r="E99">
        <v>10</v>
      </c>
    </row>
    <row r="100" spans="1:5" x14ac:dyDescent="0.2">
      <c r="A100">
        <v>1</v>
      </c>
      <c r="B100">
        <v>79</v>
      </c>
      <c r="C100">
        <v>38</v>
      </c>
      <c r="D100">
        <v>26</v>
      </c>
      <c r="E100">
        <v>15</v>
      </c>
    </row>
    <row r="101" spans="1:5" x14ac:dyDescent="0.2">
      <c r="A101">
        <v>1</v>
      </c>
      <c r="B101">
        <v>75</v>
      </c>
      <c r="C101">
        <v>32</v>
      </c>
      <c r="D101">
        <v>27</v>
      </c>
      <c r="E101">
        <v>16</v>
      </c>
    </row>
    <row r="102" spans="1:5" x14ac:dyDescent="0.2">
      <c r="A102">
        <v>1</v>
      </c>
      <c r="B102">
        <v>66</v>
      </c>
      <c r="C102">
        <v>30</v>
      </c>
      <c r="D102">
        <v>24</v>
      </c>
      <c r="E102">
        <v>12</v>
      </c>
    </row>
    <row r="103" spans="1:5" x14ac:dyDescent="0.2">
      <c r="A103">
        <v>1</v>
      </c>
      <c r="B103">
        <v>56</v>
      </c>
      <c r="C103">
        <v>30</v>
      </c>
      <c r="D103">
        <v>18</v>
      </c>
      <c r="E103">
        <v>8</v>
      </c>
    </row>
    <row r="104" spans="1:5" x14ac:dyDescent="0.2">
      <c r="A104">
        <v>1</v>
      </c>
      <c r="B104">
        <v>57</v>
      </c>
      <c r="C104">
        <v>25</v>
      </c>
      <c r="D104">
        <v>20</v>
      </c>
      <c r="E104">
        <v>12</v>
      </c>
    </row>
    <row r="105" spans="1:5" x14ac:dyDescent="0.2">
      <c r="A105">
        <v>1</v>
      </c>
      <c r="B105">
        <v>59</v>
      </c>
      <c r="C105">
        <v>23</v>
      </c>
      <c r="D105">
        <v>22</v>
      </c>
      <c r="E105">
        <v>14</v>
      </c>
    </row>
    <row r="106" spans="1:5" x14ac:dyDescent="0.2">
      <c r="A106">
        <v>1</v>
      </c>
      <c r="B106">
        <v>73</v>
      </c>
      <c r="C106">
        <v>29</v>
      </c>
      <c r="D106">
        <v>28</v>
      </c>
      <c r="E106">
        <v>16</v>
      </c>
    </row>
    <row r="107" spans="1:5" x14ac:dyDescent="0.2">
      <c r="A107">
        <v>1</v>
      </c>
      <c r="B107">
        <v>66</v>
      </c>
      <c r="C107">
        <v>28</v>
      </c>
      <c r="D107">
        <v>25</v>
      </c>
      <c r="E107">
        <v>13</v>
      </c>
    </row>
    <row r="108" spans="1:5" x14ac:dyDescent="0.2">
      <c r="A108">
        <v>1</v>
      </c>
      <c r="B108">
        <v>64</v>
      </c>
      <c r="C108">
        <v>26</v>
      </c>
      <c r="D108">
        <v>23</v>
      </c>
      <c r="E108">
        <v>15</v>
      </c>
    </row>
    <row r="109" spans="1:5" x14ac:dyDescent="0.2">
      <c r="A109">
        <v>1</v>
      </c>
      <c r="B109">
        <v>64</v>
      </c>
      <c r="C109">
        <v>29</v>
      </c>
      <c r="D109">
        <v>24</v>
      </c>
      <c r="E109">
        <v>11</v>
      </c>
    </row>
    <row r="110" spans="1:5" x14ac:dyDescent="0.2">
      <c r="A110">
        <v>1</v>
      </c>
      <c r="B110">
        <v>61</v>
      </c>
      <c r="C110">
        <v>27</v>
      </c>
      <c r="D110">
        <v>22</v>
      </c>
      <c r="E110">
        <v>12</v>
      </c>
    </row>
    <row r="111" spans="1:5" x14ac:dyDescent="0.2">
      <c r="A111">
        <v>1</v>
      </c>
      <c r="B111">
        <v>59</v>
      </c>
      <c r="C111">
        <v>19</v>
      </c>
      <c r="D111">
        <v>24</v>
      </c>
      <c r="E111">
        <v>16</v>
      </c>
    </row>
    <row r="112" spans="1:5" x14ac:dyDescent="0.2">
      <c r="A112">
        <v>1</v>
      </c>
      <c r="B112">
        <v>70</v>
      </c>
      <c r="C112">
        <v>29</v>
      </c>
      <c r="D112">
        <v>22</v>
      </c>
      <c r="E112">
        <v>19</v>
      </c>
    </row>
    <row r="113" spans="1:5" x14ac:dyDescent="0.2">
      <c r="A113">
        <v>1</v>
      </c>
      <c r="B113">
        <v>50</v>
      </c>
      <c r="C113">
        <v>20</v>
      </c>
      <c r="D113">
        <v>17</v>
      </c>
      <c r="E113">
        <v>13</v>
      </c>
    </row>
    <row r="114" spans="1:5" x14ac:dyDescent="0.2">
      <c r="A114">
        <v>1</v>
      </c>
      <c r="B114">
        <v>57</v>
      </c>
      <c r="C114">
        <v>26</v>
      </c>
      <c r="D114">
        <v>20</v>
      </c>
      <c r="E114">
        <v>11</v>
      </c>
    </row>
    <row r="115" spans="1:5" x14ac:dyDescent="0.2">
      <c r="A115">
        <v>1</v>
      </c>
      <c r="B115">
        <v>68</v>
      </c>
      <c r="C115">
        <v>29</v>
      </c>
      <c r="D115">
        <v>22</v>
      </c>
      <c r="E115">
        <v>17</v>
      </c>
    </row>
    <row r="116" spans="1:5" x14ac:dyDescent="0.2">
      <c r="A116">
        <v>1</v>
      </c>
      <c r="B116">
        <v>82</v>
      </c>
      <c r="C116">
        <v>30</v>
      </c>
      <c r="D116">
        <v>33</v>
      </c>
      <c r="E116">
        <v>19</v>
      </c>
    </row>
    <row r="117" spans="1:5" x14ac:dyDescent="0.2">
      <c r="A117">
        <v>1</v>
      </c>
      <c r="B117">
        <v>73</v>
      </c>
      <c r="C117">
        <v>26</v>
      </c>
      <c r="D117">
        <v>28</v>
      </c>
      <c r="E117">
        <v>19</v>
      </c>
    </row>
    <row r="118" spans="1:5" x14ac:dyDescent="0.2">
      <c r="A118">
        <v>1</v>
      </c>
      <c r="B118">
        <v>87</v>
      </c>
      <c r="C118">
        <v>36</v>
      </c>
      <c r="D118">
        <v>27</v>
      </c>
      <c r="E118">
        <v>24</v>
      </c>
    </row>
    <row r="119" spans="1:5" x14ac:dyDescent="0.2">
      <c r="A119">
        <v>1</v>
      </c>
      <c r="B119">
        <v>86</v>
      </c>
      <c r="C119">
        <v>41</v>
      </c>
      <c r="D119">
        <v>29</v>
      </c>
      <c r="E119">
        <v>16</v>
      </c>
    </row>
    <row r="120" spans="1:5" x14ac:dyDescent="0.2">
      <c r="A120">
        <v>1</v>
      </c>
      <c r="B120">
        <v>59</v>
      </c>
      <c r="C120">
        <v>20</v>
      </c>
      <c r="D120">
        <v>24</v>
      </c>
      <c r="E120">
        <v>15</v>
      </c>
    </row>
    <row r="121" spans="1:5" x14ac:dyDescent="0.2">
      <c r="A121">
        <v>1</v>
      </c>
      <c r="B121">
        <v>65</v>
      </c>
      <c r="C121">
        <v>30</v>
      </c>
      <c r="D121">
        <v>25</v>
      </c>
      <c r="E121">
        <v>10</v>
      </c>
    </row>
    <row r="122" spans="1:5" x14ac:dyDescent="0.2">
      <c r="A122">
        <v>1</v>
      </c>
      <c r="B122">
        <v>66</v>
      </c>
      <c r="C122">
        <v>24</v>
      </c>
      <c r="D122">
        <v>27</v>
      </c>
      <c r="E122">
        <v>15</v>
      </c>
    </row>
    <row r="123" spans="1:5" x14ac:dyDescent="0.2">
      <c r="A123">
        <v>1</v>
      </c>
      <c r="B123">
        <v>75</v>
      </c>
      <c r="C123">
        <v>26</v>
      </c>
      <c r="D123">
        <v>33</v>
      </c>
      <c r="E123">
        <v>16</v>
      </c>
    </row>
    <row r="124" spans="1:5" x14ac:dyDescent="0.2">
      <c r="A124">
        <v>1</v>
      </c>
      <c r="B124">
        <v>54</v>
      </c>
      <c r="C124">
        <v>19</v>
      </c>
      <c r="D124">
        <v>23</v>
      </c>
      <c r="E124">
        <v>12</v>
      </c>
    </row>
    <row r="125" spans="1:5" x14ac:dyDescent="0.2">
      <c r="A125">
        <v>1</v>
      </c>
      <c r="B125">
        <v>62</v>
      </c>
      <c r="C125">
        <v>24</v>
      </c>
      <c r="D125">
        <v>24</v>
      </c>
      <c r="E125">
        <v>14</v>
      </c>
    </row>
    <row r="126" spans="1:5" x14ac:dyDescent="0.2">
      <c r="A126">
        <v>1</v>
      </c>
      <c r="B126">
        <v>63</v>
      </c>
      <c r="C126">
        <v>24</v>
      </c>
      <c r="D126">
        <v>26</v>
      </c>
      <c r="E126">
        <v>13</v>
      </c>
    </row>
    <row r="127" spans="1:5" x14ac:dyDescent="0.2">
      <c r="A127">
        <v>1</v>
      </c>
      <c r="B127">
        <v>86</v>
      </c>
      <c r="C127">
        <v>32</v>
      </c>
      <c r="D127">
        <v>32</v>
      </c>
      <c r="E127">
        <v>22</v>
      </c>
    </row>
    <row r="128" spans="1:5" x14ac:dyDescent="0.2">
      <c r="A128">
        <v>1</v>
      </c>
      <c r="B128">
        <v>61</v>
      </c>
      <c r="C128">
        <v>29</v>
      </c>
      <c r="D128">
        <v>18</v>
      </c>
      <c r="E128">
        <v>14</v>
      </c>
    </row>
    <row r="129" spans="1:5" x14ac:dyDescent="0.2">
      <c r="A129">
        <v>1</v>
      </c>
      <c r="B129">
        <v>58</v>
      </c>
      <c r="C129">
        <v>23</v>
      </c>
      <c r="D129">
        <v>21</v>
      </c>
      <c r="E129">
        <v>14</v>
      </c>
    </row>
    <row r="130" spans="1:5" x14ac:dyDescent="0.2">
      <c r="A130">
        <v>1</v>
      </c>
      <c r="B130">
        <v>54</v>
      </c>
      <c r="C130">
        <v>26</v>
      </c>
      <c r="D130">
        <v>19</v>
      </c>
      <c r="E130">
        <v>9</v>
      </c>
    </row>
    <row r="131" spans="1:5" x14ac:dyDescent="0.2">
      <c r="A131">
        <v>1</v>
      </c>
      <c r="B131">
        <v>61</v>
      </c>
      <c r="C131">
        <v>32</v>
      </c>
      <c r="D131">
        <v>22</v>
      </c>
      <c r="E131">
        <v>7</v>
      </c>
    </row>
    <row r="132" spans="1:5" x14ac:dyDescent="0.2">
      <c r="A132">
        <v>1</v>
      </c>
      <c r="B132">
        <v>59</v>
      </c>
      <c r="C132">
        <v>20</v>
      </c>
      <c r="D132">
        <v>25</v>
      </c>
      <c r="E132">
        <v>14</v>
      </c>
    </row>
    <row r="133" spans="1:5" x14ac:dyDescent="0.2">
      <c r="A133">
        <v>1</v>
      </c>
      <c r="B133">
        <v>67</v>
      </c>
      <c r="C133">
        <v>22</v>
      </c>
      <c r="D133">
        <v>25</v>
      </c>
      <c r="E133">
        <v>20</v>
      </c>
    </row>
    <row r="134" spans="1:5" x14ac:dyDescent="0.2">
      <c r="A134">
        <v>1</v>
      </c>
      <c r="B134">
        <v>78</v>
      </c>
      <c r="C134">
        <v>34</v>
      </c>
      <c r="D134">
        <v>31</v>
      </c>
      <c r="E134">
        <v>13</v>
      </c>
    </row>
    <row r="135" spans="1:5" x14ac:dyDescent="0.2">
      <c r="A135">
        <v>1</v>
      </c>
      <c r="B135">
        <v>51</v>
      </c>
      <c r="C135">
        <v>25</v>
      </c>
      <c r="D135">
        <v>20</v>
      </c>
      <c r="E135">
        <v>6</v>
      </c>
    </row>
    <row r="136" spans="1:5" x14ac:dyDescent="0.2">
      <c r="A136">
        <v>1</v>
      </c>
      <c r="B136">
        <v>65</v>
      </c>
      <c r="C136">
        <v>29</v>
      </c>
      <c r="D136">
        <v>21</v>
      </c>
      <c r="E136">
        <v>15</v>
      </c>
    </row>
    <row r="137" spans="1:5" x14ac:dyDescent="0.2">
      <c r="A137">
        <v>1</v>
      </c>
      <c r="B137">
        <v>58</v>
      </c>
      <c r="C137">
        <v>25</v>
      </c>
      <c r="D137">
        <v>23</v>
      </c>
      <c r="E137">
        <v>10</v>
      </c>
    </row>
    <row r="138" spans="1:5" x14ac:dyDescent="0.2">
      <c r="A138">
        <v>1</v>
      </c>
      <c r="B138">
        <v>50</v>
      </c>
      <c r="C138">
        <v>19</v>
      </c>
      <c r="D138">
        <v>20</v>
      </c>
      <c r="E138">
        <v>11</v>
      </c>
    </row>
    <row r="139" spans="1:5" x14ac:dyDescent="0.2">
      <c r="A139">
        <v>1</v>
      </c>
      <c r="B139">
        <v>75</v>
      </c>
      <c r="C139">
        <v>33</v>
      </c>
      <c r="D139">
        <v>27</v>
      </c>
      <c r="E139">
        <v>15</v>
      </c>
    </row>
    <row r="140" spans="1:5" x14ac:dyDescent="0.2">
      <c r="A140">
        <v>1</v>
      </c>
      <c r="B140">
        <v>62</v>
      </c>
      <c r="C140">
        <v>24</v>
      </c>
      <c r="D140">
        <v>22</v>
      </c>
      <c r="E140">
        <v>16</v>
      </c>
    </row>
    <row r="141" spans="1:5" x14ac:dyDescent="0.2">
      <c r="A141">
        <v>1</v>
      </c>
      <c r="B141">
        <v>62</v>
      </c>
      <c r="C141">
        <v>28</v>
      </c>
      <c r="D141">
        <v>21</v>
      </c>
      <c r="E141">
        <v>13</v>
      </c>
    </row>
    <row r="142" spans="1:5" x14ac:dyDescent="0.2">
      <c r="A142">
        <v>1</v>
      </c>
      <c r="B142">
        <v>56</v>
      </c>
      <c r="C142">
        <v>25</v>
      </c>
      <c r="D142">
        <v>23</v>
      </c>
      <c r="E142">
        <v>8</v>
      </c>
    </row>
    <row r="143" spans="1:5" x14ac:dyDescent="0.2">
      <c r="A143">
        <v>1</v>
      </c>
      <c r="B143">
        <v>68</v>
      </c>
      <c r="C143">
        <v>30</v>
      </c>
      <c r="D143">
        <v>22</v>
      </c>
      <c r="E143">
        <v>16</v>
      </c>
    </row>
    <row r="144" spans="1:5" x14ac:dyDescent="0.2">
      <c r="A144">
        <v>1</v>
      </c>
      <c r="B144">
        <v>75</v>
      </c>
      <c r="C144">
        <v>26</v>
      </c>
      <c r="D144">
        <v>28</v>
      </c>
      <c r="E144">
        <v>21</v>
      </c>
    </row>
    <row r="145" spans="1:5" x14ac:dyDescent="0.2">
      <c r="A145">
        <v>1</v>
      </c>
      <c r="B145">
        <v>51</v>
      </c>
      <c r="C145">
        <v>23</v>
      </c>
      <c r="D145">
        <v>20</v>
      </c>
      <c r="E145">
        <v>8</v>
      </c>
    </row>
    <row r="146" spans="1:5" x14ac:dyDescent="0.2">
      <c r="A146">
        <v>2</v>
      </c>
      <c r="B146">
        <v>95</v>
      </c>
      <c r="C146">
        <v>36</v>
      </c>
      <c r="D146">
        <v>33</v>
      </c>
      <c r="E146">
        <v>26</v>
      </c>
    </row>
    <row r="147" spans="1:5" x14ac:dyDescent="0.2">
      <c r="A147">
        <v>2</v>
      </c>
      <c r="B147">
        <v>69</v>
      </c>
      <c r="C147">
        <v>30</v>
      </c>
      <c r="D147">
        <v>24</v>
      </c>
      <c r="E147">
        <v>15</v>
      </c>
    </row>
    <row r="148" spans="1:5" x14ac:dyDescent="0.2">
      <c r="A148">
        <v>2</v>
      </c>
      <c r="B148">
        <v>73</v>
      </c>
      <c r="C148">
        <v>23</v>
      </c>
      <c r="D148">
        <v>28</v>
      </c>
      <c r="E148">
        <v>22</v>
      </c>
    </row>
    <row r="149" spans="1:5" x14ac:dyDescent="0.2">
      <c r="A149">
        <v>2</v>
      </c>
      <c r="B149">
        <v>64</v>
      </c>
      <c r="C149">
        <v>24</v>
      </c>
      <c r="D149">
        <v>25</v>
      </c>
      <c r="E149">
        <v>15</v>
      </c>
    </row>
    <row r="150" spans="1:5" x14ac:dyDescent="0.2">
      <c r="A150">
        <v>2</v>
      </c>
      <c r="B150">
        <v>80</v>
      </c>
      <c r="C150">
        <v>29</v>
      </c>
      <c r="D150">
        <v>30</v>
      </c>
      <c r="E150">
        <v>21</v>
      </c>
    </row>
    <row r="151" spans="1:5" x14ac:dyDescent="0.2">
      <c r="A151">
        <v>2</v>
      </c>
      <c r="B151">
        <v>79</v>
      </c>
      <c r="C151">
        <v>30</v>
      </c>
      <c r="D151">
        <v>24</v>
      </c>
      <c r="E151">
        <v>25</v>
      </c>
    </row>
    <row r="152" spans="1:5" x14ac:dyDescent="0.2">
      <c r="A152">
        <v>2</v>
      </c>
      <c r="B152">
        <v>79</v>
      </c>
      <c r="C152">
        <v>29</v>
      </c>
      <c r="D152">
        <v>30</v>
      </c>
      <c r="E152">
        <v>20</v>
      </c>
    </row>
    <row r="153" spans="1:5" x14ac:dyDescent="0.2">
      <c r="A153">
        <v>2</v>
      </c>
      <c r="B153">
        <v>75</v>
      </c>
      <c r="C153">
        <v>29</v>
      </c>
      <c r="D153">
        <v>28</v>
      </c>
      <c r="E153">
        <v>18</v>
      </c>
    </row>
    <row r="154" spans="1:5" x14ac:dyDescent="0.2">
      <c r="A154">
        <v>2</v>
      </c>
      <c r="B154">
        <v>72</v>
      </c>
      <c r="C154">
        <v>26</v>
      </c>
      <c r="D154">
        <v>28</v>
      </c>
      <c r="E154">
        <v>18</v>
      </c>
    </row>
    <row r="155" spans="1:5" x14ac:dyDescent="0.2">
      <c r="A155">
        <v>2</v>
      </c>
      <c r="B155">
        <v>70</v>
      </c>
      <c r="C155">
        <v>24</v>
      </c>
      <c r="D155">
        <v>28</v>
      </c>
      <c r="E155">
        <v>18</v>
      </c>
    </row>
    <row r="156" spans="1:5" x14ac:dyDescent="0.2">
      <c r="A156">
        <v>2</v>
      </c>
      <c r="B156">
        <v>77</v>
      </c>
      <c r="C156">
        <v>34</v>
      </c>
      <c r="D156">
        <v>25</v>
      </c>
      <c r="E156">
        <v>18</v>
      </c>
    </row>
    <row r="157" spans="1:5" x14ac:dyDescent="0.2">
      <c r="A157">
        <v>2</v>
      </c>
      <c r="B157">
        <v>75</v>
      </c>
      <c r="C157">
        <v>27</v>
      </c>
      <c r="D157">
        <v>29</v>
      </c>
      <c r="E157">
        <v>19</v>
      </c>
    </row>
    <row r="158" spans="1:5" x14ac:dyDescent="0.2">
      <c r="A158">
        <v>2</v>
      </c>
      <c r="B158">
        <v>72</v>
      </c>
      <c r="C158">
        <v>28</v>
      </c>
      <c r="D158">
        <v>27</v>
      </c>
      <c r="E158">
        <v>17</v>
      </c>
    </row>
    <row r="159" spans="1:5" x14ac:dyDescent="0.2">
      <c r="A159">
        <v>2</v>
      </c>
      <c r="B159">
        <v>60</v>
      </c>
      <c r="C159">
        <v>25</v>
      </c>
      <c r="D159">
        <v>21</v>
      </c>
      <c r="E159">
        <v>14</v>
      </c>
    </row>
    <row r="160" spans="1:5" x14ac:dyDescent="0.2">
      <c r="A160">
        <v>2</v>
      </c>
      <c r="B160">
        <v>84</v>
      </c>
      <c r="C160">
        <v>35</v>
      </c>
      <c r="D160">
        <v>30</v>
      </c>
      <c r="E160">
        <v>19</v>
      </c>
    </row>
    <row r="161" spans="1:5" x14ac:dyDescent="0.2">
      <c r="A161">
        <v>2</v>
      </c>
      <c r="B161">
        <v>71</v>
      </c>
      <c r="C161">
        <v>30</v>
      </c>
      <c r="D161">
        <v>27</v>
      </c>
      <c r="E161">
        <v>14</v>
      </c>
    </row>
    <row r="162" spans="1:5" x14ac:dyDescent="0.2">
      <c r="A162">
        <v>2</v>
      </c>
      <c r="B162">
        <v>68</v>
      </c>
      <c r="C162">
        <v>34</v>
      </c>
      <c r="D162">
        <v>23</v>
      </c>
      <c r="E162">
        <v>11</v>
      </c>
    </row>
    <row r="163" spans="1:5" x14ac:dyDescent="0.2">
      <c r="A163">
        <v>2</v>
      </c>
      <c r="B163">
        <v>58</v>
      </c>
      <c r="C163">
        <v>29</v>
      </c>
      <c r="D163">
        <v>19</v>
      </c>
      <c r="E163">
        <v>10</v>
      </c>
    </row>
    <row r="164" spans="1:5" x14ac:dyDescent="0.2">
      <c r="A164">
        <v>2</v>
      </c>
      <c r="B164">
        <v>78</v>
      </c>
      <c r="C164">
        <v>33</v>
      </c>
      <c r="D164">
        <v>29</v>
      </c>
      <c r="E164">
        <v>16</v>
      </c>
    </row>
    <row r="165" spans="1:5" x14ac:dyDescent="0.2">
      <c r="A165">
        <v>2</v>
      </c>
      <c r="B165">
        <v>63</v>
      </c>
      <c r="C165">
        <v>27</v>
      </c>
      <c r="D165">
        <v>24</v>
      </c>
      <c r="E165">
        <v>12</v>
      </c>
    </row>
    <row r="166" spans="1:5" x14ac:dyDescent="0.2">
      <c r="A166">
        <v>2</v>
      </c>
      <c r="B166">
        <v>55</v>
      </c>
      <c r="C166">
        <v>20</v>
      </c>
      <c r="D166">
        <v>22</v>
      </c>
      <c r="E166">
        <v>13</v>
      </c>
    </row>
    <row r="167" spans="1:5" x14ac:dyDescent="0.2">
      <c r="A167">
        <v>2</v>
      </c>
      <c r="B167">
        <v>53</v>
      </c>
      <c r="C167">
        <v>26</v>
      </c>
      <c r="D167">
        <v>19</v>
      </c>
      <c r="E167">
        <v>8</v>
      </c>
    </row>
    <row r="168" spans="1:5" x14ac:dyDescent="0.2">
      <c r="A168">
        <v>2</v>
      </c>
      <c r="B168">
        <v>57</v>
      </c>
      <c r="C168">
        <v>27</v>
      </c>
      <c r="D168">
        <v>18</v>
      </c>
      <c r="E168">
        <v>12</v>
      </c>
    </row>
    <row r="169" spans="1:5" x14ac:dyDescent="0.2">
      <c r="A169">
        <v>2</v>
      </c>
      <c r="B169">
        <v>55</v>
      </c>
      <c r="C169">
        <v>20</v>
      </c>
      <c r="D169">
        <v>23</v>
      </c>
      <c r="E169">
        <v>12</v>
      </c>
    </row>
  </sheetData>
  <pageMargins left="0.75" right="0.75" top="1" bottom="1" header="0.5" footer="0.5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70"/>
  <sheetViews>
    <sheetView zoomScale="150" zoomScaleNormal="150" zoomScalePageLayoutView="150" workbookViewId="0">
      <selection activeCell="K26" sqref="K26"/>
    </sheetView>
  </sheetViews>
  <sheetFormatPr defaultColWidth="11.42578125" defaultRowHeight="12.75" x14ac:dyDescent="0.2"/>
  <cols>
    <col min="5" max="5" width="11.140625" customWidth="1"/>
    <col min="6" max="6" width="10.42578125" customWidth="1"/>
    <col min="7" max="8" width="8.28515625" customWidth="1"/>
    <col min="9" max="9" width="14" customWidth="1"/>
    <col min="10" max="10" width="21" customWidth="1"/>
    <col min="11" max="11" width="16.140625" customWidth="1"/>
    <col min="12" max="12" width="18.7109375" customWidth="1"/>
  </cols>
  <sheetData>
    <row r="1" spans="1:12" ht="14.1" customHeight="1" x14ac:dyDescent="0.2">
      <c r="A1" t="s">
        <v>5</v>
      </c>
      <c r="B1" t="s">
        <v>84</v>
      </c>
      <c r="C1" s="3" t="s">
        <v>90</v>
      </c>
      <c r="D1" s="3" t="s">
        <v>93</v>
      </c>
      <c r="F1" t="s">
        <v>27</v>
      </c>
      <c r="G1" t="s">
        <v>65</v>
      </c>
      <c r="H1" s="3" t="s">
        <v>85</v>
      </c>
      <c r="I1" t="s">
        <v>86</v>
      </c>
      <c r="J1" t="s">
        <v>87</v>
      </c>
      <c r="K1" t="s">
        <v>88</v>
      </c>
      <c r="L1" s="3" t="s">
        <v>89</v>
      </c>
    </row>
    <row r="2" spans="1:12" x14ac:dyDescent="0.2">
      <c r="A2">
        <v>15</v>
      </c>
      <c r="B2">
        <v>15</v>
      </c>
      <c r="C2">
        <f t="array" ref="C2:C26">FREQUENCY(A2:A170,B2:B26)</f>
        <v>1</v>
      </c>
      <c r="D2">
        <f>C2</f>
        <v>1</v>
      </c>
      <c r="E2" t="s">
        <v>5</v>
      </c>
      <c r="F2">
        <f>COUNT(A2:A170)</f>
        <v>169</v>
      </c>
      <c r="G2">
        <f>AVERAGE(A2:A170)</f>
        <v>28.840236686390533</v>
      </c>
      <c r="H2">
        <f>_xlfn.STDEV.S(A2:A170)</f>
        <v>6.2415115645420922</v>
      </c>
      <c r="I2">
        <f>D2/$F$2</f>
        <v>5.9171597633136093E-3</v>
      </c>
      <c r="J2">
        <f>STANDARDIZE(B2,$G$2,$H$2)</f>
        <v>-2.2174494981338579</v>
      </c>
      <c r="K2">
        <f>_xlfn.NORM.DIST(J2,0,1,TRUE)</f>
        <v>1.3296195229268261E-2</v>
      </c>
      <c r="L2">
        <f>ABS(K2-J2)</f>
        <v>2.2307456933631262</v>
      </c>
    </row>
    <row r="3" spans="1:12" x14ac:dyDescent="0.2">
      <c r="A3">
        <v>17</v>
      </c>
      <c r="B3">
        <v>17</v>
      </c>
      <c r="C3">
        <v>1</v>
      </c>
      <c r="D3">
        <f>D2+C3</f>
        <v>2</v>
      </c>
      <c r="I3">
        <f t="shared" ref="I3:I26" si="0">D3/$F$2</f>
        <v>1.1834319526627219E-2</v>
      </c>
      <c r="J3">
        <f t="shared" ref="J3:J26" si="1">STANDARDIZE(B3,$G$2,$H$2)</f>
        <v>-1.8970142991730867</v>
      </c>
      <c r="K3">
        <f t="shared" ref="K3:K26" si="2">_xlfn.NORM.DIST(J3,0,1,TRUE)</f>
        <v>2.8913025448300565E-2</v>
      </c>
      <c r="L3">
        <f t="shared" ref="L3:L26" si="3">ABS(K3-J3)</f>
        <v>1.9259273246213873</v>
      </c>
    </row>
    <row r="4" spans="1:12" x14ac:dyDescent="0.2">
      <c r="A4">
        <v>18</v>
      </c>
      <c r="B4">
        <v>18</v>
      </c>
      <c r="C4">
        <v>1</v>
      </c>
      <c r="D4">
        <f t="shared" ref="D4:D26" si="4">D3+C4</f>
        <v>3</v>
      </c>
      <c r="E4" t="s">
        <v>92</v>
      </c>
      <c r="F4">
        <f>MAX(L2:L26)</f>
        <v>2.2307456933631262</v>
      </c>
      <c r="I4">
        <f t="shared" si="0"/>
        <v>1.7751479289940829E-2</v>
      </c>
      <c r="J4">
        <f t="shared" si="1"/>
        <v>-1.7367966996927011</v>
      </c>
      <c r="K4">
        <f t="shared" si="2"/>
        <v>4.1211530905820193E-2</v>
      </c>
      <c r="L4">
        <f t="shared" si="3"/>
        <v>1.7780082305985214</v>
      </c>
    </row>
    <row r="5" spans="1:12" x14ac:dyDescent="0.2">
      <c r="A5">
        <v>19</v>
      </c>
      <c r="B5">
        <v>19</v>
      </c>
      <c r="C5">
        <v>5</v>
      </c>
      <c r="D5">
        <f t="shared" si="4"/>
        <v>8</v>
      </c>
      <c r="E5" t="s">
        <v>91</v>
      </c>
      <c r="F5">
        <f>1.36/SQRT(F2)</f>
        <v>0.10461538461538462</v>
      </c>
      <c r="I5">
        <f t="shared" si="0"/>
        <v>4.7337278106508875E-2</v>
      </c>
      <c r="J5">
        <f t="shared" si="1"/>
        <v>-1.5765791002123155</v>
      </c>
      <c r="K5">
        <f t="shared" si="2"/>
        <v>5.7446202426400944E-2</v>
      </c>
      <c r="L5">
        <f t="shared" si="3"/>
        <v>1.6340253026387164</v>
      </c>
    </row>
    <row r="6" spans="1:12" ht="15" customHeight="1" x14ac:dyDescent="0.2">
      <c r="A6">
        <v>19</v>
      </c>
      <c r="B6">
        <v>20</v>
      </c>
      <c r="C6">
        <v>7</v>
      </c>
      <c r="D6">
        <f t="shared" si="4"/>
        <v>15</v>
      </c>
      <c r="I6">
        <f t="shared" si="0"/>
        <v>8.8757396449704137E-2</v>
      </c>
      <c r="J6">
        <f t="shared" si="1"/>
        <v>-1.4163615007319299</v>
      </c>
      <c r="K6">
        <f t="shared" si="2"/>
        <v>7.8334844917739579E-2</v>
      </c>
      <c r="L6">
        <f t="shared" si="3"/>
        <v>1.4946963456496696</v>
      </c>
    </row>
    <row r="7" spans="1:12" ht="13.5" thickBot="1" x14ac:dyDescent="0.25">
      <c r="A7">
        <v>19</v>
      </c>
      <c r="B7">
        <v>21</v>
      </c>
      <c r="C7">
        <v>6</v>
      </c>
      <c r="D7">
        <f t="shared" si="4"/>
        <v>21</v>
      </c>
      <c r="E7" t="s">
        <v>94</v>
      </c>
      <c r="I7">
        <f t="shared" si="0"/>
        <v>0.1242603550295858</v>
      </c>
      <c r="J7">
        <f t="shared" si="1"/>
        <v>-1.2561439012515441</v>
      </c>
      <c r="K7">
        <f t="shared" si="2"/>
        <v>0.10453190082595824</v>
      </c>
      <c r="L7">
        <f t="shared" si="3"/>
        <v>1.3606758020775023</v>
      </c>
    </row>
    <row r="8" spans="1:12" ht="27" thickTop="1" thickBot="1" x14ac:dyDescent="0.25">
      <c r="A8">
        <v>19</v>
      </c>
      <c r="B8">
        <v>22</v>
      </c>
      <c r="C8">
        <v>14</v>
      </c>
      <c r="D8">
        <f t="shared" si="4"/>
        <v>35</v>
      </c>
      <c r="E8" s="5"/>
      <c r="F8" s="25" t="s">
        <v>27</v>
      </c>
      <c r="G8" s="25" t="s">
        <v>59</v>
      </c>
      <c r="H8" s="26" t="s">
        <v>95</v>
      </c>
      <c r="I8">
        <f t="shared" si="0"/>
        <v>0.20710059171597633</v>
      </c>
      <c r="J8">
        <f t="shared" si="1"/>
        <v>-1.0959263017711585</v>
      </c>
      <c r="K8">
        <f t="shared" si="2"/>
        <v>0.13655551387799425</v>
      </c>
      <c r="L8">
        <f t="shared" si="3"/>
        <v>1.2324818156491526</v>
      </c>
    </row>
    <row r="9" spans="1:12" ht="14.25" thickTop="1" thickBot="1" x14ac:dyDescent="0.25">
      <c r="A9">
        <v>19</v>
      </c>
      <c r="B9">
        <v>23</v>
      </c>
      <c r="C9">
        <v>7</v>
      </c>
      <c r="D9">
        <f t="shared" si="4"/>
        <v>42</v>
      </c>
      <c r="E9" s="5" t="s">
        <v>92</v>
      </c>
      <c r="F9" s="5">
        <f>F2</f>
        <v>169</v>
      </c>
      <c r="G9" s="5">
        <f>F4</f>
        <v>2.2307456933631262</v>
      </c>
      <c r="H9" s="5">
        <f>F5</f>
        <v>0.10461538461538462</v>
      </c>
      <c r="I9">
        <f t="shared" si="0"/>
        <v>0.24852071005917159</v>
      </c>
      <c r="J9">
        <f t="shared" si="1"/>
        <v>-0.93570870229077296</v>
      </c>
      <c r="K9">
        <f t="shared" si="2"/>
        <v>0.17471159441679601</v>
      </c>
      <c r="L9">
        <f t="shared" si="3"/>
        <v>1.1104202967075689</v>
      </c>
    </row>
    <row r="10" spans="1:12" ht="13.5" thickTop="1" x14ac:dyDescent="0.2">
      <c r="A10">
        <v>20</v>
      </c>
      <c r="B10">
        <v>24</v>
      </c>
      <c r="C10">
        <v>10</v>
      </c>
      <c r="D10">
        <f t="shared" si="4"/>
        <v>52</v>
      </c>
      <c r="I10">
        <f t="shared" si="0"/>
        <v>0.30769230769230771</v>
      </c>
      <c r="J10">
        <f t="shared" si="1"/>
        <v>-0.77549110281038725</v>
      </c>
      <c r="K10">
        <f t="shared" si="2"/>
        <v>0.21902476041116906</v>
      </c>
      <c r="L10">
        <f t="shared" si="3"/>
        <v>0.99451586322155627</v>
      </c>
    </row>
    <row r="11" spans="1:12" x14ac:dyDescent="0.2">
      <c r="A11">
        <v>20</v>
      </c>
      <c r="B11">
        <v>25</v>
      </c>
      <c r="C11">
        <v>8</v>
      </c>
      <c r="D11">
        <f t="shared" si="4"/>
        <v>60</v>
      </c>
      <c r="I11">
        <f t="shared" si="0"/>
        <v>0.35502958579881655</v>
      </c>
      <c r="J11">
        <f t="shared" si="1"/>
        <v>-0.61527350333000164</v>
      </c>
      <c r="K11">
        <f t="shared" si="2"/>
        <v>0.26918705649331076</v>
      </c>
      <c r="L11">
        <f t="shared" si="3"/>
        <v>0.8844605598233124</v>
      </c>
    </row>
    <row r="12" spans="1:12" x14ac:dyDescent="0.2">
      <c r="A12">
        <v>20</v>
      </c>
      <c r="B12">
        <v>26</v>
      </c>
      <c r="C12">
        <v>7</v>
      </c>
      <c r="D12">
        <f t="shared" si="4"/>
        <v>67</v>
      </c>
      <c r="I12">
        <f t="shared" si="0"/>
        <v>0.39644970414201186</v>
      </c>
      <c r="J12">
        <f t="shared" si="1"/>
        <v>-0.45505590384961603</v>
      </c>
      <c r="K12">
        <f t="shared" si="2"/>
        <v>0.32453451037740394</v>
      </c>
      <c r="L12">
        <f t="shared" si="3"/>
        <v>0.77959041422702002</v>
      </c>
    </row>
    <row r="13" spans="1:12" x14ac:dyDescent="0.2">
      <c r="A13">
        <v>20</v>
      </c>
      <c r="B13">
        <v>27</v>
      </c>
      <c r="C13">
        <v>9</v>
      </c>
      <c r="D13">
        <f t="shared" si="4"/>
        <v>76</v>
      </c>
      <c r="I13">
        <f t="shared" si="0"/>
        <v>0.44970414201183434</v>
      </c>
      <c r="J13">
        <f t="shared" si="1"/>
        <v>-0.29483830436923042</v>
      </c>
      <c r="K13">
        <f t="shared" si="2"/>
        <v>0.38405870187018853</v>
      </c>
      <c r="L13">
        <f t="shared" si="3"/>
        <v>0.67889700623941895</v>
      </c>
    </row>
    <row r="14" spans="1:12" x14ac:dyDescent="0.2">
      <c r="A14">
        <v>20</v>
      </c>
      <c r="B14">
        <v>28</v>
      </c>
      <c r="C14">
        <v>6</v>
      </c>
      <c r="D14">
        <f t="shared" si="4"/>
        <v>82</v>
      </c>
      <c r="I14">
        <f t="shared" si="0"/>
        <v>0.48520710059171596</v>
      </c>
      <c r="J14">
        <f t="shared" si="1"/>
        <v>-0.13462070488884478</v>
      </c>
      <c r="K14">
        <f t="shared" si="2"/>
        <v>0.44645588524621649</v>
      </c>
      <c r="L14">
        <f t="shared" si="3"/>
        <v>0.5810765901350613</v>
      </c>
    </row>
    <row r="15" spans="1:12" x14ac:dyDescent="0.2">
      <c r="A15">
        <v>20</v>
      </c>
      <c r="B15">
        <v>29</v>
      </c>
      <c r="C15">
        <v>9</v>
      </c>
      <c r="D15">
        <f t="shared" si="4"/>
        <v>91</v>
      </c>
      <c r="I15">
        <f t="shared" si="0"/>
        <v>0.53846153846153844</v>
      </c>
      <c r="J15">
        <f t="shared" si="1"/>
        <v>2.5596894591540853E-2</v>
      </c>
      <c r="K15">
        <f t="shared" si="2"/>
        <v>0.51021056849156809</v>
      </c>
      <c r="L15">
        <f t="shared" si="3"/>
        <v>0.48461367390002724</v>
      </c>
    </row>
    <row r="16" spans="1:12" x14ac:dyDescent="0.2">
      <c r="A16">
        <v>20</v>
      </c>
      <c r="B16">
        <v>30</v>
      </c>
      <c r="C16">
        <v>8</v>
      </c>
      <c r="D16">
        <f t="shared" si="4"/>
        <v>99</v>
      </c>
      <c r="I16">
        <f t="shared" si="0"/>
        <v>0.58579881656804733</v>
      </c>
      <c r="J16">
        <f t="shared" si="1"/>
        <v>0.18581449407192649</v>
      </c>
      <c r="K16">
        <f t="shared" si="2"/>
        <v>0.57370488107328987</v>
      </c>
      <c r="L16">
        <f t="shared" si="3"/>
        <v>0.38789038700136336</v>
      </c>
    </row>
    <row r="17" spans="1:12" x14ac:dyDescent="0.2">
      <c r="A17">
        <v>21</v>
      </c>
      <c r="B17">
        <v>31</v>
      </c>
      <c r="C17">
        <v>6</v>
      </c>
      <c r="D17">
        <f t="shared" si="4"/>
        <v>105</v>
      </c>
      <c r="I17">
        <f t="shared" si="0"/>
        <v>0.62130177514792895</v>
      </c>
      <c r="J17">
        <f t="shared" si="1"/>
        <v>0.34603209355231213</v>
      </c>
      <c r="K17">
        <f t="shared" si="2"/>
        <v>0.63534070213524252</v>
      </c>
      <c r="L17">
        <f t="shared" si="3"/>
        <v>0.28930860858293039</v>
      </c>
    </row>
    <row r="18" spans="1:12" x14ac:dyDescent="0.2">
      <c r="A18">
        <v>21</v>
      </c>
      <c r="B18">
        <v>32</v>
      </c>
      <c r="C18">
        <v>9</v>
      </c>
      <c r="D18">
        <f t="shared" si="4"/>
        <v>114</v>
      </c>
      <c r="I18">
        <f t="shared" si="0"/>
        <v>0.67455621301775148</v>
      </c>
      <c r="J18">
        <f t="shared" si="1"/>
        <v>0.50624969303269773</v>
      </c>
      <c r="K18">
        <f t="shared" si="2"/>
        <v>0.69365931298172512</v>
      </c>
      <c r="L18">
        <f t="shared" si="3"/>
        <v>0.18740961994902738</v>
      </c>
    </row>
    <row r="19" spans="1:12" x14ac:dyDescent="0.2">
      <c r="A19">
        <v>21</v>
      </c>
      <c r="B19">
        <v>33</v>
      </c>
      <c r="C19">
        <v>11</v>
      </c>
      <c r="D19">
        <f t="shared" si="4"/>
        <v>125</v>
      </c>
      <c r="I19">
        <f t="shared" si="0"/>
        <v>0.73964497041420119</v>
      </c>
      <c r="J19">
        <f t="shared" si="1"/>
        <v>0.66646729251308334</v>
      </c>
      <c r="K19">
        <f t="shared" si="2"/>
        <v>0.74744376854490491</v>
      </c>
      <c r="L19">
        <f t="shared" si="3"/>
        <v>8.0976476031821565E-2</v>
      </c>
    </row>
    <row r="20" spans="1:12" x14ac:dyDescent="0.2">
      <c r="A20">
        <v>21</v>
      </c>
      <c r="B20">
        <v>34</v>
      </c>
      <c r="C20">
        <v>8</v>
      </c>
      <c r="D20">
        <f t="shared" si="4"/>
        <v>133</v>
      </c>
      <c r="I20">
        <f t="shared" si="0"/>
        <v>0.78698224852071008</v>
      </c>
      <c r="J20">
        <f t="shared" si="1"/>
        <v>0.82668489199346895</v>
      </c>
      <c r="K20">
        <f t="shared" si="2"/>
        <v>0.79579215664760405</v>
      </c>
      <c r="L20">
        <f t="shared" si="3"/>
        <v>3.0892735345864897E-2</v>
      </c>
    </row>
    <row r="21" spans="1:12" x14ac:dyDescent="0.2">
      <c r="A21">
        <v>21</v>
      </c>
      <c r="B21">
        <v>35</v>
      </c>
      <c r="C21">
        <v>5</v>
      </c>
      <c r="D21">
        <f t="shared" si="4"/>
        <v>138</v>
      </c>
      <c r="I21">
        <f t="shared" si="0"/>
        <v>0.81656804733727806</v>
      </c>
      <c r="J21">
        <f t="shared" si="1"/>
        <v>0.98690249147385467</v>
      </c>
      <c r="K21">
        <f t="shared" si="2"/>
        <v>0.8381547786347513</v>
      </c>
      <c r="L21">
        <f t="shared" si="3"/>
        <v>0.14874771283910337</v>
      </c>
    </row>
    <row r="22" spans="1:12" x14ac:dyDescent="0.2">
      <c r="A22">
        <v>21</v>
      </c>
      <c r="B22">
        <v>36</v>
      </c>
      <c r="C22">
        <v>8</v>
      </c>
      <c r="D22">
        <f t="shared" si="4"/>
        <v>146</v>
      </c>
      <c r="I22">
        <f t="shared" si="0"/>
        <v>0.86390532544378695</v>
      </c>
      <c r="J22">
        <f t="shared" si="1"/>
        <v>1.1471200909542403</v>
      </c>
      <c r="K22">
        <f t="shared" si="2"/>
        <v>0.87433400427076902</v>
      </c>
      <c r="L22">
        <f t="shared" si="3"/>
        <v>0.27278608668347126</v>
      </c>
    </row>
    <row r="23" spans="1:12" x14ac:dyDescent="0.2">
      <c r="A23">
        <v>22</v>
      </c>
      <c r="B23">
        <v>37</v>
      </c>
      <c r="C23">
        <v>6</v>
      </c>
      <c r="D23">
        <f t="shared" si="4"/>
        <v>152</v>
      </c>
      <c r="I23">
        <f t="shared" si="0"/>
        <v>0.89940828402366868</v>
      </c>
      <c r="J23">
        <f t="shared" si="1"/>
        <v>1.3073376904346259</v>
      </c>
      <c r="K23">
        <f t="shared" si="2"/>
        <v>0.90445097550933506</v>
      </c>
      <c r="L23">
        <f t="shared" si="3"/>
        <v>0.40288671492529082</v>
      </c>
    </row>
    <row r="24" spans="1:12" x14ac:dyDescent="0.2">
      <c r="A24">
        <v>22</v>
      </c>
      <c r="B24">
        <v>38</v>
      </c>
      <c r="C24">
        <v>4</v>
      </c>
      <c r="D24">
        <f t="shared" si="4"/>
        <v>156</v>
      </c>
      <c r="I24">
        <f t="shared" si="0"/>
        <v>0.92307692307692313</v>
      </c>
      <c r="J24">
        <f t="shared" si="1"/>
        <v>1.4675552899150115</v>
      </c>
      <c r="K24">
        <f t="shared" si="2"/>
        <v>0.92888746985958437</v>
      </c>
      <c r="L24">
        <f t="shared" si="3"/>
        <v>0.53866782005542713</v>
      </c>
    </row>
    <row r="25" spans="1:12" x14ac:dyDescent="0.2">
      <c r="A25">
        <v>22</v>
      </c>
      <c r="B25">
        <v>39</v>
      </c>
      <c r="C25">
        <v>6</v>
      </c>
      <c r="D25">
        <f t="shared" si="4"/>
        <v>162</v>
      </c>
      <c r="I25">
        <f t="shared" si="0"/>
        <v>0.95857988165680474</v>
      </c>
      <c r="J25">
        <f t="shared" si="1"/>
        <v>1.6277728893953971</v>
      </c>
      <c r="K25">
        <f t="shared" si="2"/>
        <v>0.94821347446938764</v>
      </c>
      <c r="L25">
        <f t="shared" si="3"/>
        <v>0.67955941492600946</v>
      </c>
    </row>
    <row r="26" spans="1:12" x14ac:dyDescent="0.2">
      <c r="A26">
        <v>22</v>
      </c>
      <c r="B26">
        <v>40</v>
      </c>
      <c r="C26">
        <v>7</v>
      </c>
      <c r="D26">
        <f t="shared" si="4"/>
        <v>169</v>
      </c>
      <c r="I26">
        <f t="shared" si="0"/>
        <v>1</v>
      </c>
      <c r="J26">
        <f t="shared" si="1"/>
        <v>1.7879904888757827</v>
      </c>
      <c r="K26">
        <f t="shared" si="2"/>
        <v>0.96311122883410571</v>
      </c>
      <c r="L26">
        <f t="shared" si="3"/>
        <v>0.824879260041677</v>
      </c>
    </row>
    <row r="27" spans="1:12" x14ac:dyDescent="0.2">
      <c r="A27">
        <v>22</v>
      </c>
    </row>
    <row r="28" spans="1:12" x14ac:dyDescent="0.2">
      <c r="A28">
        <v>22</v>
      </c>
    </row>
    <row r="29" spans="1:12" x14ac:dyDescent="0.2">
      <c r="A29">
        <v>22</v>
      </c>
    </row>
    <row r="30" spans="1:12" x14ac:dyDescent="0.2">
      <c r="A30">
        <v>22</v>
      </c>
    </row>
    <row r="31" spans="1:12" x14ac:dyDescent="0.2">
      <c r="A31">
        <v>22</v>
      </c>
    </row>
    <row r="32" spans="1:12" x14ac:dyDescent="0.2">
      <c r="A32">
        <v>22</v>
      </c>
    </row>
    <row r="33" spans="1:1" x14ac:dyDescent="0.2">
      <c r="A33">
        <v>22</v>
      </c>
    </row>
    <row r="34" spans="1:1" x14ac:dyDescent="0.2">
      <c r="A34">
        <v>22</v>
      </c>
    </row>
    <row r="35" spans="1:1" x14ac:dyDescent="0.2">
      <c r="A35">
        <v>22</v>
      </c>
    </row>
    <row r="36" spans="1:1" x14ac:dyDescent="0.2">
      <c r="A36">
        <v>22</v>
      </c>
    </row>
    <row r="37" spans="1:1" x14ac:dyDescent="0.2">
      <c r="A37">
        <v>23</v>
      </c>
    </row>
    <row r="38" spans="1:1" x14ac:dyDescent="0.2">
      <c r="A38">
        <v>23</v>
      </c>
    </row>
    <row r="39" spans="1:1" x14ac:dyDescent="0.2">
      <c r="A39">
        <v>23</v>
      </c>
    </row>
    <row r="40" spans="1:1" x14ac:dyDescent="0.2">
      <c r="A40">
        <v>23</v>
      </c>
    </row>
    <row r="41" spans="1:1" x14ac:dyDescent="0.2">
      <c r="A41">
        <v>23</v>
      </c>
    </row>
    <row r="42" spans="1:1" x14ac:dyDescent="0.2">
      <c r="A42">
        <v>23</v>
      </c>
    </row>
    <row r="43" spans="1:1" x14ac:dyDescent="0.2">
      <c r="A43">
        <v>23</v>
      </c>
    </row>
    <row r="44" spans="1:1" x14ac:dyDescent="0.2">
      <c r="A44">
        <v>24</v>
      </c>
    </row>
    <row r="45" spans="1:1" x14ac:dyDescent="0.2">
      <c r="A45">
        <v>24</v>
      </c>
    </row>
    <row r="46" spans="1:1" x14ac:dyDescent="0.2">
      <c r="A46">
        <v>24</v>
      </c>
    </row>
    <row r="47" spans="1:1" x14ac:dyDescent="0.2">
      <c r="A47">
        <v>24</v>
      </c>
    </row>
    <row r="48" spans="1:1" x14ac:dyDescent="0.2">
      <c r="A48">
        <v>24</v>
      </c>
    </row>
    <row r="49" spans="1:1" x14ac:dyDescent="0.2">
      <c r="A49">
        <v>24</v>
      </c>
    </row>
    <row r="50" spans="1:1" x14ac:dyDescent="0.2">
      <c r="A50">
        <v>24</v>
      </c>
    </row>
    <row r="51" spans="1:1" x14ac:dyDescent="0.2">
      <c r="A51">
        <v>24</v>
      </c>
    </row>
    <row r="52" spans="1:1" x14ac:dyDescent="0.2">
      <c r="A52">
        <v>24</v>
      </c>
    </row>
    <row r="53" spans="1:1" x14ac:dyDescent="0.2">
      <c r="A53">
        <v>24</v>
      </c>
    </row>
    <row r="54" spans="1:1" x14ac:dyDescent="0.2">
      <c r="A54">
        <v>25</v>
      </c>
    </row>
    <row r="55" spans="1:1" x14ac:dyDescent="0.2">
      <c r="A55">
        <v>25</v>
      </c>
    </row>
    <row r="56" spans="1:1" x14ac:dyDescent="0.2">
      <c r="A56">
        <v>25</v>
      </c>
    </row>
    <row r="57" spans="1:1" x14ac:dyDescent="0.2">
      <c r="A57">
        <v>25</v>
      </c>
    </row>
    <row r="58" spans="1:1" x14ac:dyDescent="0.2">
      <c r="A58">
        <v>25</v>
      </c>
    </row>
    <row r="59" spans="1:1" x14ac:dyDescent="0.2">
      <c r="A59">
        <v>25</v>
      </c>
    </row>
    <row r="60" spans="1:1" x14ac:dyDescent="0.2">
      <c r="A60">
        <v>25</v>
      </c>
    </row>
    <row r="61" spans="1:1" x14ac:dyDescent="0.2">
      <c r="A61">
        <v>25</v>
      </c>
    </row>
    <row r="62" spans="1:1" x14ac:dyDescent="0.2">
      <c r="A62">
        <v>26</v>
      </c>
    </row>
    <row r="63" spans="1:1" x14ac:dyDescent="0.2">
      <c r="A63">
        <v>26</v>
      </c>
    </row>
    <row r="64" spans="1:1" x14ac:dyDescent="0.2">
      <c r="A64">
        <v>26</v>
      </c>
    </row>
    <row r="65" spans="1:1" x14ac:dyDescent="0.2">
      <c r="A65">
        <v>26</v>
      </c>
    </row>
    <row r="66" spans="1:1" x14ac:dyDescent="0.2">
      <c r="A66">
        <v>26</v>
      </c>
    </row>
    <row r="67" spans="1:1" x14ac:dyDescent="0.2">
      <c r="A67">
        <v>26</v>
      </c>
    </row>
    <row r="68" spans="1:1" x14ac:dyDescent="0.2">
      <c r="A68">
        <v>26</v>
      </c>
    </row>
    <row r="69" spans="1:1" x14ac:dyDescent="0.2">
      <c r="A69">
        <v>27</v>
      </c>
    </row>
    <row r="70" spans="1:1" x14ac:dyDescent="0.2">
      <c r="A70">
        <v>27</v>
      </c>
    </row>
    <row r="71" spans="1:1" x14ac:dyDescent="0.2">
      <c r="A71">
        <v>27</v>
      </c>
    </row>
    <row r="72" spans="1:1" x14ac:dyDescent="0.2">
      <c r="A72">
        <v>27</v>
      </c>
    </row>
    <row r="73" spans="1:1" x14ac:dyDescent="0.2">
      <c r="A73">
        <v>27</v>
      </c>
    </row>
    <row r="74" spans="1:1" x14ac:dyDescent="0.2">
      <c r="A74">
        <v>27</v>
      </c>
    </row>
    <row r="75" spans="1:1" x14ac:dyDescent="0.2">
      <c r="A75">
        <v>27</v>
      </c>
    </row>
    <row r="76" spans="1:1" x14ac:dyDescent="0.2">
      <c r="A76">
        <v>27</v>
      </c>
    </row>
    <row r="77" spans="1:1" x14ac:dyDescent="0.2">
      <c r="A77">
        <v>27</v>
      </c>
    </row>
    <row r="78" spans="1:1" x14ac:dyDescent="0.2">
      <c r="A78">
        <v>28</v>
      </c>
    </row>
    <row r="79" spans="1:1" x14ac:dyDescent="0.2">
      <c r="A79">
        <v>28</v>
      </c>
    </row>
    <row r="80" spans="1:1" x14ac:dyDescent="0.2">
      <c r="A80">
        <v>28</v>
      </c>
    </row>
    <row r="81" spans="1:1" x14ac:dyDescent="0.2">
      <c r="A81">
        <v>28</v>
      </c>
    </row>
    <row r="82" spans="1:1" x14ac:dyDescent="0.2">
      <c r="A82">
        <v>28</v>
      </c>
    </row>
    <row r="83" spans="1:1" x14ac:dyDescent="0.2">
      <c r="A83">
        <v>28</v>
      </c>
    </row>
    <row r="84" spans="1:1" x14ac:dyDescent="0.2">
      <c r="A84">
        <v>29</v>
      </c>
    </row>
    <row r="85" spans="1:1" x14ac:dyDescent="0.2">
      <c r="A85">
        <v>29</v>
      </c>
    </row>
    <row r="86" spans="1:1" x14ac:dyDescent="0.2">
      <c r="A86">
        <v>29</v>
      </c>
    </row>
    <row r="87" spans="1:1" x14ac:dyDescent="0.2">
      <c r="A87">
        <v>29</v>
      </c>
    </row>
    <row r="88" spans="1:1" x14ac:dyDescent="0.2">
      <c r="A88">
        <v>29</v>
      </c>
    </row>
    <row r="89" spans="1:1" x14ac:dyDescent="0.2">
      <c r="A89">
        <v>29</v>
      </c>
    </row>
    <row r="90" spans="1:1" x14ac:dyDescent="0.2">
      <c r="A90">
        <v>29</v>
      </c>
    </row>
    <row r="91" spans="1:1" x14ac:dyDescent="0.2">
      <c r="A91">
        <v>29</v>
      </c>
    </row>
    <row r="92" spans="1:1" x14ac:dyDescent="0.2">
      <c r="A92">
        <v>29</v>
      </c>
    </row>
    <row r="93" spans="1:1" x14ac:dyDescent="0.2">
      <c r="A93">
        <v>30</v>
      </c>
    </row>
    <row r="94" spans="1:1" x14ac:dyDescent="0.2">
      <c r="A94">
        <v>30</v>
      </c>
    </row>
    <row r="95" spans="1:1" x14ac:dyDescent="0.2">
      <c r="A95">
        <v>30</v>
      </c>
    </row>
    <row r="96" spans="1:1" x14ac:dyDescent="0.2">
      <c r="A96">
        <v>30</v>
      </c>
    </row>
    <row r="97" spans="1:1" x14ac:dyDescent="0.2">
      <c r="A97">
        <v>30</v>
      </c>
    </row>
    <row r="98" spans="1:1" x14ac:dyDescent="0.2">
      <c r="A98">
        <v>30</v>
      </c>
    </row>
    <row r="99" spans="1:1" x14ac:dyDescent="0.2">
      <c r="A99">
        <v>30</v>
      </c>
    </row>
    <row r="100" spans="1:1" x14ac:dyDescent="0.2">
      <c r="A100">
        <v>30</v>
      </c>
    </row>
    <row r="101" spans="1:1" x14ac:dyDescent="0.2">
      <c r="A101">
        <v>31</v>
      </c>
    </row>
    <row r="102" spans="1:1" x14ac:dyDescent="0.2">
      <c r="A102">
        <v>31</v>
      </c>
    </row>
    <row r="103" spans="1:1" x14ac:dyDescent="0.2">
      <c r="A103">
        <v>31</v>
      </c>
    </row>
    <row r="104" spans="1:1" x14ac:dyDescent="0.2">
      <c r="A104">
        <v>31</v>
      </c>
    </row>
    <row r="105" spans="1:1" x14ac:dyDescent="0.2">
      <c r="A105">
        <v>31</v>
      </c>
    </row>
    <row r="106" spans="1:1" x14ac:dyDescent="0.2">
      <c r="A106">
        <v>31</v>
      </c>
    </row>
    <row r="107" spans="1:1" x14ac:dyDescent="0.2">
      <c r="A107">
        <v>32</v>
      </c>
    </row>
    <row r="108" spans="1:1" x14ac:dyDescent="0.2">
      <c r="A108">
        <v>32</v>
      </c>
    </row>
    <row r="109" spans="1:1" x14ac:dyDescent="0.2">
      <c r="A109">
        <v>32</v>
      </c>
    </row>
    <row r="110" spans="1:1" x14ac:dyDescent="0.2">
      <c r="A110">
        <v>32</v>
      </c>
    </row>
    <row r="111" spans="1:1" x14ac:dyDescent="0.2">
      <c r="A111">
        <v>32</v>
      </c>
    </row>
    <row r="112" spans="1:1" x14ac:dyDescent="0.2">
      <c r="A112">
        <v>32</v>
      </c>
    </row>
    <row r="113" spans="1:1" x14ac:dyDescent="0.2">
      <c r="A113">
        <v>32</v>
      </c>
    </row>
    <row r="114" spans="1:1" x14ac:dyDescent="0.2">
      <c r="A114">
        <v>32</v>
      </c>
    </row>
    <row r="115" spans="1:1" x14ac:dyDescent="0.2">
      <c r="A115">
        <v>32</v>
      </c>
    </row>
    <row r="116" spans="1:1" x14ac:dyDescent="0.2">
      <c r="A116">
        <v>33</v>
      </c>
    </row>
    <row r="117" spans="1:1" x14ac:dyDescent="0.2">
      <c r="A117">
        <v>33</v>
      </c>
    </row>
    <row r="118" spans="1:1" x14ac:dyDescent="0.2">
      <c r="A118">
        <v>33</v>
      </c>
    </row>
    <row r="119" spans="1:1" x14ac:dyDescent="0.2">
      <c r="A119">
        <v>33</v>
      </c>
    </row>
    <row r="120" spans="1:1" x14ac:dyDescent="0.2">
      <c r="A120">
        <v>33</v>
      </c>
    </row>
    <row r="121" spans="1:1" x14ac:dyDescent="0.2">
      <c r="A121">
        <v>33</v>
      </c>
    </row>
    <row r="122" spans="1:1" x14ac:dyDescent="0.2">
      <c r="A122">
        <v>33</v>
      </c>
    </row>
    <row r="123" spans="1:1" x14ac:dyDescent="0.2">
      <c r="A123">
        <v>33</v>
      </c>
    </row>
    <row r="124" spans="1:1" x14ac:dyDescent="0.2">
      <c r="A124">
        <v>33</v>
      </c>
    </row>
    <row r="125" spans="1:1" x14ac:dyDescent="0.2">
      <c r="A125">
        <v>33</v>
      </c>
    </row>
    <row r="126" spans="1:1" x14ac:dyDescent="0.2">
      <c r="A126">
        <v>33</v>
      </c>
    </row>
    <row r="127" spans="1:1" x14ac:dyDescent="0.2">
      <c r="A127">
        <v>34</v>
      </c>
    </row>
    <row r="128" spans="1:1" x14ac:dyDescent="0.2">
      <c r="A128">
        <v>34</v>
      </c>
    </row>
    <row r="129" spans="1:1" x14ac:dyDescent="0.2">
      <c r="A129">
        <v>34</v>
      </c>
    </row>
    <row r="130" spans="1:1" x14ac:dyDescent="0.2">
      <c r="A130">
        <v>34</v>
      </c>
    </row>
    <row r="131" spans="1:1" x14ac:dyDescent="0.2">
      <c r="A131">
        <v>34</v>
      </c>
    </row>
    <row r="132" spans="1:1" x14ac:dyDescent="0.2">
      <c r="A132">
        <v>34</v>
      </c>
    </row>
    <row r="133" spans="1:1" x14ac:dyDescent="0.2">
      <c r="A133">
        <v>34</v>
      </c>
    </row>
    <row r="134" spans="1:1" x14ac:dyDescent="0.2">
      <c r="A134">
        <v>34</v>
      </c>
    </row>
    <row r="135" spans="1:1" x14ac:dyDescent="0.2">
      <c r="A135">
        <v>35</v>
      </c>
    </row>
    <row r="136" spans="1:1" x14ac:dyDescent="0.2">
      <c r="A136">
        <v>35</v>
      </c>
    </row>
    <row r="137" spans="1:1" x14ac:dyDescent="0.2">
      <c r="A137">
        <v>35</v>
      </c>
    </row>
    <row r="138" spans="1:1" x14ac:dyDescent="0.2">
      <c r="A138">
        <v>35</v>
      </c>
    </row>
    <row r="139" spans="1:1" x14ac:dyDescent="0.2">
      <c r="A139">
        <v>35</v>
      </c>
    </row>
    <row r="140" spans="1:1" x14ac:dyDescent="0.2">
      <c r="A140">
        <v>36</v>
      </c>
    </row>
    <row r="141" spans="1:1" x14ac:dyDescent="0.2">
      <c r="A141">
        <v>36</v>
      </c>
    </row>
    <row r="142" spans="1:1" x14ac:dyDescent="0.2">
      <c r="A142">
        <v>36</v>
      </c>
    </row>
    <row r="143" spans="1:1" x14ac:dyDescent="0.2">
      <c r="A143">
        <v>36</v>
      </c>
    </row>
    <row r="144" spans="1:1" x14ac:dyDescent="0.2">
      <c r="A144">
        <v>36</v>
      </c>
    </row>
    <row r="145" spans="1:1" x14ac:dyDescent="0.2">
      <c r="A145">
        <v>36</v>
      </c>
    </row>
    <row r="146" spans="1:1" x14ac:dyDescent="0.2">
      <c r="A146">
        <v>36</v>
      </c>
    </row>
    <row r="147" spans="1:1" x14ac:dyDescent="0.2">
      <c r="A147">
        <v>36</v>
      </c>
    </row>
    <row r="148" spans="1:1" x14ac:dyDescent="0.2">
      <c r="A148">
        <v>37</v>
      </c>
    </row>
    <row r="149" spans="1:1" x14ac:dyDescent="0.2">
      <c r="A149">
        <v>37</v>
      </c>
    </row>
    <row r="150" spans="1:1" x14ac:dyDescent="0.2">
      <c r="A150">
        <v>37</v>
      </c>
    </row>
    <row r="151" spans="1:1" x14ac:dyDescent="0.2">
      <c r="A151">
        <v>37</v>
      </c>
    </row>
    <row r="152" spans="1:1" x14ac:dyDescent="0.2">
      <c r="A152">
        <v>37</v>
      </c>
    </row>
    <row r="153" spans="1:1" x14ac:dyDescent="0.2">
      <c r="A153">
        <v>37</v>
      </c>
    </row>
    <row r="154" spans="1:1" x14ac:dyDescent="0.2">
      <c r="A154">
        <v>38</v>
      </c>
    </row>
    <row r="155" spans="1:1" x14ac:dyDescent="0.2">
      <c r="A155">
        <v>38</v>
      </c>
    </row>
    <row r="156" spans="1:1" x14ac:dyDescent="0.2">
      <c r="A156">
        <v>38</v>
      </c>
    </row>
    <row r="157" spans="1:1" x14ac:dyDescent="0.2">
      <c r="A157">
        <v>38</v>
      </c>
    </row>
    <row r="158" spans="1:1" x14ac:dyDescent="0.2">
      <c r="A158">
        <v>39</v>
      </c>
    </row>
    <row r="159" spans="1:1" x14ac:dyDescent="0.2">
      <c r="A159">
        <v>39</v>
      </c>
    </row>
    <row r="160" spans="1:1" x14ac:dyDescent="0.2">
      <c r="A160">
        <v>39</v>
      </c>
    </row>
    <row r="161" spans="1:1" x14ac:dyDescent="0.2">
      <c r="A161">
        <v>39</v>
      </c>
    </row>
    <row r="162" spans="1:1" x14ac:dyDescent="0.2">
      <c r="A162">
        <v>39</v>
      </c>
    </row>
    <row r="163" spans="1:1" x14ac:dyDescent="0.2">
      <c r="A163">
        <v>39</v>
      </c>
    </row>
    <row r="164" spans="1:1" x14ac:dyDescent="0.2">
      <c r="A164">
        <v>40</v>
      </c>
    </row>
    <row r="165" spans="1:1" x14ac:dyDescent="0.2">
      <c r="A165">
        <v>40</v>
      </c>
    </row>
    <row r="166" spans="1:1" x14ac:dyDescent="0.2">
      <c r="A166">
        <v>40</v>
      </c>
    </row>
    <row r="167" spans="1:1" x14ac:dyDescent="0.2">
      <c r="A167">
        <v>40</v>
      </c>
    </row>
    <row r="168" spans="1:1" x14ac:dyDescent="0.2">
      <c r="A168">
        <v>40</v>
      </c>
    </row>
    <row r="169" spans="1:1" x14ac:dyDescent="0.2">
      <c r="A169">
        <v>40</v>
      </c>
    </row>
    <row r="170" spans="1:1" x14ac:dyDescent="0.2">
      <c r="A170">
        <v>40</v>
      </c>
    </row>
  </sheetData>
  <sortState xmlns:xlrd2="http://schemas.microsoft.com/office/spreadsheetml/2017/richdata2" ref="A2:A170">
    <sortCondition ref="A2"/>
  </sortState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9"/>
  <sheetViews>
    <sheetView zoomScale="150" zoomScaleNormal="150" zoomScalePageLayoutView="150" workbookViewId="0">
      <selection activeCell="C12" sqref="C12:G14"/>
    </sheetView>
  </sheetViews>
  <sheetFormatPr defaultColWidth="11.42578125" defaultRowHeight="12.75" x14ac:dyDescent="0.2"/>
  <cols>
    <col min="3" max="3" width="15.28515625" customWidth="1"/>
    <col min="4" max="4" width="9.7109375" customWidth="1"/>
    <col min="5" max="5" width="6.28515625" customWidth="1"/>
    <col min="6" max="6" width="5.85546875" customWidth="1"/>
    <col min="7" max="7" width="8.85546875" customWidth="1"/>
  </cols>
  <sheetData>
    <row r="1" spans="1:7" x14ac:dyDescent="0.2">
      <c r="A1" t="s">
        <v>0</v>
      </c>
      <c r="B1" t="s">
        <v>5</v>
      </c>
      <c r="C1" t="s">
        <v>27</v>
      </c>
      <c r="D1">
        <f>COUNT(A2:A169)</f>
        <v>168</v>
      </c>
    </row>
    <row r="2" spans="1:7" x14ac:dyDescent="0.2">
      <c r="A2">
        <v>1</v>
      </c>
      <c r="B2">
        <v>23</v>
      </c>
      <c r="C2" t="s">
        <v>28</v>
      </c>
      <c r="D2">
        <f>COUNT(A2:A145)</f>
        <v>144</v>
      </c>
    </row>
    <row r="3" spans="1:7" x14ac:dyDescent="0.2">
      <c r="A3">
        <v>1</v>
      </c>
      <c r="B3">
        <v>22</v>
      </c>
      <c r="C3" t="s">
        <v>29</v>
      </c>
      <c r="D3">
        <f>COUNT(A146:A169)</f>
        <v>24</v>
      </c>
    </row>
    <row r="4" spans="1:7" x14ac:dyDescent="0.2">
      <c r="A4">
        <v>1</v>
      </c>
      <c r="B4">
        <v>23</v>
      </c>
      <c r="C4" t="s">
        <v>31</v>
      </c>
      <c r="D4">
        <f>_xlfn.VAR.S(B2:B144)</f>
        <v>38.142322466266116</v>
      </c>
    </row>
    <row r="5" spans="1:7" x14ac:dyDescent="0.2">
      <c r="A5">
        <v>1</v>
      </c>
      <c r="B5">
        <v>23</v>
      </c>
      <c r="C5" t="s">
        <v>30</v>
      </c>
      <c r="D5">
        <f>_xlfn.VAR.S(B146:B169)</f>
        <v>44.231884057970959</v>
      </c>
    </row>
    <row r="6" spans="1:7" x14ac:dyDescent="0.2">
      <c r="A6">
        <v>1</v>
      </c>
      <c r="B6">
        <v>22</v>
      </c>
      <c r="C6" t="s">
        <v>34</v>
      </c>
      <c r="D6">
        <f>D3-1</f>
        <v>23</v>
      </c>
    </row>
    <row r="7" spans="1:7" x14ac:dyDescent="0.2">
      <c r="A7">
        <v>1</v>
      </c>
      <c r="B7">
        <v>32</v>
      </c>
      <c r="C7" t="s">
        <v>35</v>
      </c>
      <c r="D7">
        <f>D2-1</f>
        <v>143</v>
      </c>
    </row>
    <row r="8" spans="1:7" x14ac:dyDescent="0.2">
      <c r="A8">
        <v>1</v>
      </c>
      <c r="B8">
        <v>24</v>
      </c>
      <c r="C8" t="s">
        <v>32</v>
      </c>
      <c r="D8">
        <f>D5/D4</f>
        <v>1.1596536654811878</v>
      </c>
    </row>
    <row r="9" spans="1:7" x14ac:dyDescent="0.2">
      <c r="A9">
        <v>1</v>
      </c>
      <c r="B9">
        <v>22</v>
      </c>
      <c r="C9" t="s">
        <v>157</v>
      </c>
      <c r="D9">
        <f>_xlfn.F.DIST.RT(D8,D6,D7)</f>
        <v>0.29142299494358476</v>
      </c>
    </row>
    <row r="10" spans="1:7" x14ac:dyDescent="0.2">
      <c r="A10">
        <v>1</v>
      </c>
      <c r="B10">
        <v>28</v>
      </c>
      <c r="C10" t="s">
        <v>33</v>
      </c>
      <c r="D10">
        <f>D9*2</f>
        <v>0.58284598988716951</v>
      </c>
    </row>
    <row r="11" spans="1:7" x14ac:dyDescent="0.2">
      <c r="A11">
        <v>1</v>
      </c>
      <c r="B11">
        <v>25</v>
      </c>
    </row>
    <row r="12" spans="1:7" ht="13.5" thickBot="1" x14ac:dyDescent="0.25">
      <c r="A12">
        <v>1</v>
      </c>
      <c r="B12">
        <v>22</v>
      </c>
      <c r="C12" t="s">
        <v>63</v>
      </c>
    </row>
    <row r="13" spans="1:7" ht="27.95" customHeight="1" thickTop="1" thickBot="1" x14ac:dyDescent="0.25">
      <c r="A13">
        <v>1</v>
      </c>
      <c r="B13">
        <v>23</v>
      </c>
      <c r="C13" s="5"/>
      <c r="D13" s="25" t="s">
        <v>59</v>
      </c>
      <c r="E13" s="25" t="s">
        <v>34</v>
      </c>
      <c r="F13" s="25" t="s">
        <v>35</v>
      </c>
      <c r="G13" s="26" t="s">
        <v>33</v>
      </c>
    </row>
    <row r="14" spans="1:7" ht="14.25" thickTop="1" thickBot="1" x14ac:dyDescent="0.25">
      <c r="A14">
        <v>1</v>
      </c>
      <c r="B14">
        <v>33</v>
      </c>
      <c r="C14" s="5" t="s">
        <v>32</v>
      </c>
      <c r="D14" s="5">
        <f>D8</f>
        <v>1.1596536654811878</v>
      </c>
      <c r="E14" s="5">
        <f>D6</f>
        <v>23</v>
      </c>
      <c r="F14" s="5">
        <f>D7</f>
        <v>143</v>
      </c>
      <c r="G14" s="5">
        <f>D10</f>
        <v>0.58284598988716951</v>
      </c>
    </row>
    <row r="15" spans="1:7" ht="13.5" thickTop="1" x14ac:dyDescent="0.2">
      <c r="A15">
        <v>1</v>
      </c>
      <c r="B15">
        <v>19</v>
      </c>
    </row>
    <row r="16" spans="1:7" x14ac:dyDescent="0.2">
      <c r="A16">
        <v>1</v>
      </c>
      <c r="B16">
        <v>38</v>
      </c>
    </row>
    <row r="17" spans="1:2" x14ac:dyDescent="0.2">
      <c r="A17">
        <v>1</v>
      </c>
      <c r="B17">
        <v>27</v>
      </c>
    </row>
    <row r="18" spans="1:2" x14ac:dyDescent="0.2">
      <c r="A18">
        <v>1</v>
      </c>
      <c r="B18">
        <v>19</v>
      </c>
    </row>
    <row r="19" spans="1:2" x14ac:dyDescent="0.2">
      <c r="A19">
        <v>1</v>
      </c>
      <c r="B19">
        <v>24</v>
      </c>
    </row>
    <row r="20" spans="1:2" x14ac:dyDescent="0.2">
      <c r="A20">
        <v>1</v>
      </c>
      <c r="B20">
        <v>15</v>
      </c>
    </row>
    <row r="21" spans="1:2" x14ac:dyDescent="0.2">
      <c r="A21">
        <v>1</v>
      </c>
      <c r="B21">
        <v>32</v>
      </c>
    </row>
    <row r="22" spans="1:2" x14ac:dyDescent="0.2">
      <c r="A22">
        <v>1</v>
      </c>
      <c r="B22">
        <v>26</v>
      </c>
    </row>
    <row r="23" spans="1:2" x14ac:dyDescent="0.2">
      <c r="A23">
        <v>1</v>
      </c>
      <c r="B23">
        <v>20</v>
      </c>
    </row>
    <row r="24" spans="1:2" x14ac:dyDescent="0.2">
      <c r="A24">
        <v>1</v>
      </c>
      <c r="B24">
        <v>24</v>
      </c>
    </row>
    <row r="25" spans="1:2" x14ac:dyDescent="0.2">
      <c r="A25">
        <v>1</v>
      </c>
      <c r="B25">
        <v>29</v>
      </c>
    </row>
    <row r="26" spans="1:2" x14ac:dyDescent="0.2">
      <c r="A26">
        <v>1</v>
      </c>
      <c r="B26">
        <v>23</v>
      </c>
    </row>
    <row r="27" spans="1:2" x14ac:dyDescent="0.2">
      <c r="A27">
        <v>1</v>
      </c>
      <c r="B27">
        <v>32</v>
      </c>
    </row>
    <row r="28" spans="1:2" x14ac:dyDescent="0.2">
      <c r="A28">
        <v>1</v>
      </c>
      <c r="B28">
        <v>22</v>
      </c>
    </row>
    <row r="29" spans="1:2" x14ac:dyDescent="0.2">
      <c r="A29">
        <v>1</v>
      </c>
      <c r="B29">
        <v>36</v>
      </c>
    </row>
    <row r="30" spans="1:2" x14ac:dyDescent="0.2">
      <c r="A30">
        <v>1</v>
      </c>
      <c r="B30">
        <v>18</v>
      </c>
    </row>
    <row r="31" spans="1:2" x14ac:dyDescent="0.2">
      <c r="A31">
        <v>1</v>
      </c>
      <c r="B31">
        <v>26</v>
      </c>
    </row>
    <row r="32" spans="1:2" x14ac:dyDescent="0.2">
      <c r="A32">
        <v>1</v>
      </c>
      <c r="B32">
        <v>22</v>
      </c>
    </row>
    <row r="33" spans="1:2" x14ac:dyDescent="0.2">
      <c r="A33">
        <v>1</v>
      </c>
      <c r="B33">
        <v>25</v>
      </c>
    </row>
    <row r="34" spans="1:2" x14ac:dyDescent="0.2">
      <c r="A34">
        <v>1</v>
      </c>
      <c r="B34">
        <v>27</v>
      </c>
    </row>
    <row r="35" spans="1:2" x14ac:dyDescent="0.2">
      <c r="A35">
        <v>1</v>
      </c>
      <c r="B35">
        <v>26</v>
      </c>
    </row>
    <row r="36" spans="1:2" x14ac:dyDescent="0.2">
      <c r="A36">
        <v>1</v>
      </c>
      <c r="B36">
        <v>34</v>
      </c>
    </row>
    <row r="37" spans="1:2" x14ac:dyDescent="0.2">
      <c r="A37">
        <v>1</v>
      </c>
      <c r="B37">
        <v>33</v>
      </c>
    </row>
    <row r="38" spans="1:2" x14ac:dyDescent="0.2">
      <c r="A38">
        <v>1</v>
      </c>
      <c r="B38">
        <v>35</v>
      </c>
    </row>
    <row r="39" spans="1:2" x14ac:dyDescent="0.2">
      <c r="A39">
        <v>1</v>
      </c>
      <c r="B39">
        <v>27</v>
      </c>
    </row>
    <row r="40" spans="1:2" x14ac:dyDescent="0.2">
      <c r="A40">
        <v>1</v>
      </c>
      <c r="B40">
        <v>29</v>
      </c>
    </row>
    <row r="41" spans="1:2" x14ac:dyDescent="0.2">
      <c r="A41">
        <v>1</v>
      </c>
      <c r="B41">
        <v>20</v>
      </c>
    </row>
    <row r="42" spans="1:2" x14ac:dyDescent="0.2">
      <c r="A42">
        <v>1</v>
      </c>
      <c r="B42">
        <v>28</v>
      </c>
    </row>
    <row r="43" spans="1:2" x14ac:dyDescent="0.2">
      <c r="A43">
        <v>1</v>
      </c>
      <c r="B43">
        <v>19</v>
      </c>
    </row>
    <row r="44" spans="1:2" x14ac:dyDescent="0.2">
      <c r="A44">
        <v>1</v>
      </c>
      <c r="B44">
        <v>25</v>
      </c>
    </row>
    <row r="45" spans="1:2" x14ac:dyDescent="0.2">
      <c r="A45">
        <v>1</v>
      </c>
      <c r="B45">
        <v>27</v>
      </c>
    </row>
    <row r="46" spans="1:2" x14ac:dyDescent="0.2">
      <c r="A46">
        <v>1</v>
      </c>
      <c r="B46">
        <v>37</v>
      </c>
    </row>
    <row r="47" spans="1:2" x14ac:dyDescent="0.2">
      <c r="A47">
        <v>1</v>
      </c>
      <c r="B47">
        <v>24</v>
      </c>
    </row>
    <row r="48" spans="1:2" x14ac:dyDescent="0.2">
      <c r="A48">
        <v>1</v>
      </c>
      <c r="B48">
        <v>28</v>
      </c>
    </row>
    <row r="49" spans="1:2" x14ac:dyDescent="0.2">
      <c r="A49">
        <v>1</v>
      </c>
      <c r="B49">
        <v>31</v>
      </c>
    </row>
    <row r="50" spans="1:2" x14ac:dyDescent="0.2">
      <c r="A50">
        <v>1</v>
      </c>
      <c r="B50">
        <v>32</v>
      </c>
    </row>
    <row r="51" spans="1:2" x14ac:dyDescent="0.2">
      <c r="A51">
        <v>1</v>
      </c>
      <c r="B51">
        <v>21</v>
      </c>
    </row>
    <row r="52" spans="1:2" x14ac:dyDescent="0.2">
      <c r="A52">
        <v>1</v>
      </c>
      <c r="B52">
        <v>29</v>
      </c>
    </row>
    <row r="53" spans="1:2" x14ac:dyDescent="0.2">
      <c r="A53">
        <v>1</v>
      </c>
      <c r="B53">
        <v>35</v>
      </c>
    </row>
    <row r="54" spans="1:2" x14ac:dyDescent="0.2">
      <c r="A54">
        <v>1</v>
      </c>
      <c r="B54">
        <v>27</v>
      </c>
    </row>
    <row r="55" spans="1:2" x14ac:dyDescent="0.2">
      <c r="A55">
        <v>1</v>
      </c>
      <c r="B55">
        <v>29</v>
      </c>
    </row>
    <row r="56" spans="1:2" x14ac:dyDescent="0.2">
      <c r="A56">
        <v>1</v>
      </c>
      <c r="B56">
        <v>30</v>
      </c>
    </row>
    <row r="57" spans="1:2" x14ac:dyDescent="0.2">
      <c r="A57">
        <v>1</v>
      </c>
      <c r="B57">
        <v>26</v>
      </c>
    </row>
    <row r="58" spans="1:2" x14ac:dyDescent="0.2">
      <c r="A58">
        <v>1</v>
      </c>
      <c r="B58">
        <v>26</v>
      </c>
    </row>
    <row r="59" spans="1:2" x14ac:dyDescent="0.2">
      <c r="A59">
        <v>1</v>
      </c>
      <c r="B59">
        <v>26</v>
      </c>
    </row>
    <row r="60" spans="1:2" x14ac:dyDescent="0.2">
      <c r="A60">
        <v>1</v>
      </c>
      <c r="B60">
        <v>30</v>
      </c>
    </row>
    <row r="61" spans="1:2" x14ac:dyDescent="0.2">
      <c r="A61">
        <v>1</v>
      </c>
      <c r="B61">
        <v>22</v>
      </c>
    </row>
    <row r="62" spans="1:2" x14ac:dyDescent="0.2">
      <c r="A62">
        <v>1</v>
      </c>
      <c r="B62">
        <v>31</v>
      </c>
    </row>
    <row r="63" spans="1:2" x14ac:dyDescent="0.2">
      <c r="A63">
        <v>1</v>
      </c>
      <c r="B63">
        <v>21</v>
      </c>
    </row>
    <row r="64" spans="1:2" x14ac:dyDescent="0.2">
      <c r="A64">
        <v>1</v>
      </c>
      <c r="B64">
        <v>40</v>
      </c>
    </row>
    <row r="65" spans="1:2" x14ac:dyDescent="0.2">
      <c r="A65">
        <v>1</v>
      </c>
      <c r="B65">
        <v>32</v>
      </c>
    </row>
    <row r="66" spans="1:2" x14ac:dyDescent="0.2">
      <c r="A66">
        <v>1</v>
      </c>
      <c r="B66">
        <v>39</v>
      </c>
    </row>
    <row r="67" spans="1:2" x14ac:dyDescent="0.2">
      <c r="A67">
        <v>1</v>
      </c>
      <c r="B67">
        <v>30</v>
      </c>
    </row>
    <row r="68" spans="1:2" x14ac:dyDescent="0.2">
      <c r="A68">
        <v>1</v>
      </c>
      <c r="B68">
        <v>22</v>
      </c>
    </row>
    <row r="69" spans="1:2" x14ac:dyDescent="0.2">
      <c r="A69">
        <v>1</v>
      </c>
      <c r="B69">
        <v>30</v>
      </c>
    </row>
    <row r="70" spans="1:2" x14ac:dyDescent="0.2">
      <c r="A70">
        <v>1</v>
      </c>
      <c r="B70">
        <v>20</v>
      </c>
    </row>
    <row r="71" spans="1:2" x14ac:dyDescent="0.2">
      <c r="A71">
        <v>1</v>
      </c>
      <c r="B71">
        <v>23</v>
      </c>
    </row>
    <row r="72" spans="1:2" x14ac:dyDescent="0.2">
      <c r="A72">
        <v>1</v>
      </c>
      <c r="B72">
        <v>33</v>
      </c>
    </row>
    <row r="73" spans="1:2" x14ac:dyDescent="0.2">
      <c r="A73">
        <v>1</v>
      </c>
      <c r="B73">
        <v>21</v>
      </c>
    </row>
    <row r="74" spans="1:2" x14ac:dyDescent="0.2">
      <c r="A74">
        <v>1</v>
      </c>
      <c r="B74">
        <v>32</v>
      </c>
    </row>
    <row r="75" spans="1:2" x14ac:dyDescent="0.2">
      <c r="A75">
        <v>1</v>
      </c>
      <c r="B75">
        <v>24</v>
      </c>
    </row>
    <row r="76" spans="1:2" x14ac:dyDescent="0.2">
      <c r="A76">
        <v>1</v>
      </c>
      <c r="B76">
        <v>20</v>
      </c>
    </row>
    <row r="77" spans="1:2" x14ac:dyDescent="0.2">
      <c r="A77">
        <v>1</v>
      </c>
      <c r="B77">
        <v>24</v>
      </c>
    </row>
    <row r="78" spans="1:2" x14ac:dyDescent="0.2">
      <c r="A78">
        <v>1</v>
      </c>
      <c r="B78">
        <v>29</v>
      </c>
    </row>
    <row r="79" spans="1:2" x14ac:dyDescent="0.2">
      <c r="A79">
        <v>1</v>
      </c>
      <c r="B79">
        <v>27</v>
      </c>
    </row>
    <row r="80" spans="1:2" x14ac:dyDescent="0.2">
      <c r="A80">
        <v>1</v>
      </c>
      <c r="B80">
        <v>25</v>
      </c>
    </row>
    <row r="81" spans="1:2" x14ac:dyDescent="0.2">
      <c r="A81">
        <v>1</v>
      </c>
      <c r="B81">
        <v>24</v>
      </c>
    </row>
    <row r="82" spans="1:2" x14ac:dyDescent="0.2">
      <c r="A82">
        <v>1</v>
      </c>
      <c r="B82">
        <v>33</v>
      </c>
    </row>
    <row r="83" spans="1:2" x14ac:dyDescent="0.2">
      <c r="A83">
        <v>1</v>
      </c>
      <c r="B83">
        <v>25</v>
      </c>
    </row>
    <row r="84" spans="1:2" x14ac:dyDescent="0.2">
      <c r="A84">
        <v>1</v>
      </c>
      <c r="B84">
        <v>24</v>
      </c>
    </row>
    <row r="85" spans="1:2" x14ac:dyDescent="0.2">
      <c r="A85">
        <v>1</v>
      </c>
      <c r="B85">
        <v>34</v>
      </c>
    </row>
    <row r="86" spans="1:2" x14ac:dyDescent="0.2">
      <c r="A86">
        <v>1</v>
      </c>
      <c r="B86">
        <v>30</v>
      </c>
    </row>
    <row r="87" spans="1:2" x14ac:dyDescent="0.2">
      <c r="A87">
        <v>1</v>
      </c>
      <c r="B87">
        <v>36</v>
      </c>
    </row>
    <row r="88" spans="1:2" x14ac:dyDescent="0.2">
      <c r="A88">
        <v>1</v>
      </c>
      <c r="B88">
        <v>27</v>
      </c>
    </row>
    <row r="89" spans="1:2" x14ac:dyDescent="0.2">
      <c r="A89">
        <v>1</v>
      </c>
      <c r="B89">
        <v>34</v>
      </c>
    </row>
    <row r="90" spans="1:2" x14ac:dyDescent="0.2">
      <c r="A90">
        <v>1</v>
      </c>
      <c r="B90">
        <v>29</v>
      </c>
    </row>
    <row r="91" spans="1:2" x14ac:dyDescent="0.2">
      <c r="A91">
        <v>1</v>
      </c>
      <c r="B91">
        <v>37</v>
      </c>
    </row>
    <row r="92" spans="1:2" x14ac:dyDescent="0.2">
      <c r="A92">
        <v>1</v>
      </c>
      <c r="B92">
        <v>39</v>
      </c>
    </row>
    <row r="93" spans="1:2" x14ac:dyDescent="0.2">
      <c r="A93">
        <v>1</v>
      </c>
      <c r="B93">
        <v>32</v>
      </c>
    </row>
    <row r="94" spans="1:2" x14ac:dyDescent="0.2">
      <c r="A94">
        <v>1</v>
      </c>
      <c r="B94">
        <v>33</v>
      </c>
    </row>
    <row r="95" spans="1:2" x14ac:dyDescent="0.2">
      <c r="A95">
        <v>1</v>
      </c>
      <c r="B95">
        <v>28</v>
      </c>
    </row>
    <row r="96" spans="1:2" x14ac:dyDescent="0.2">
      <c r="A96">
        <v>1</v>
      </c>
      <c r="B96">
        <v>38</v>
      </c>
    </row>
    <row r="97" spans="1:2" x14ac:dyDescent="0.2">
      <c r="A97">
        <v>1</v>
      </c>
      <c r="B97">
        <v>40</v>
      </c>
    </row>
    <row r="98" spans="1:2" x14ac:dyDescent="0.2">
      <c r="A98">
        <v>1</v>
      </c>
      <c r="B98">
        <v>27</v>
      </c>
    </row>
    <row r="99" spans="1:2" x14ac:dyDescent="0.2">
      <c r="A99">
        <v>1</v>
      </c>
      <c r="B99">
        <v>29</v>
      </c>
    </row>
    <row r="100" spans="1:2" x14ac:dyDescent="0.2">
      <c r="A100">
        <v>1</v>
      </c>
      <c r="B100">
        <v>37</v>
      </c>
    </row>
    <row r="101" spans="1:2" x14ac:dyDescent="0.2">
      <c r="A101">
        <v>1</v>
      </c>
      <c r="B101">
        <v>40</v>
      </c>
    </row>
    <row r="102" spans="1:2" x14ac:dyDescent="0.2">
      <c r="A102">
        <v>1</v>
      </c>
      <c r="B102">
        <v>36</v>
      </c>
    </row>
    <row r="103" spans="1:2" x14ac:dyDescent="0.2">
      <c r="A103">
        <v>1</v>
      </c>
      <c r="B103">
        <v>35</v>
      </c>
    </row>
    <row r="104" spans="1:2" x14ac:dyDescent="0.2">
      <c r="A104">
        <v>1</v>
      </c>
      <c r="B104">
        <v>39</v>
      </c>
    </row>
    <row r="105" spans="1:2" x14ac:dyDescent="0.2">
      <c r="A105">
        <v>1</v>
      </c>
      <c r="B105">
        <v>33</v>
      </c>
    </row>
    <row r="106" spans="1:2" x14ac:dyDescent="0.2">
      <c r="A106">
        <v>1</v>
      </c>
      <c r="B106">
        <v>24</v>
      </c>
    </row>
    <row r="107" spans="1:2" x14ac:dyDescent="0.2">
      <c r="A107">
        <v>1</v>
      </c>
      <c r="B107">
        <v>29</v>
      </c>
    </row>
    <row r="108" spans="1:2" x14ac:dyDescent="0.2">
      <c r="A108">
        <v>1</v>
      </c>
      <c r="B108">
        <v>32</v>
      </c>
    </row>
    <row r="109" spans="1:2" x14ac:dyDescent="0.2">
      <c r="A109">
        <v>1</v>
      </c>
      <c r="B109">
        <v>37</v>
      </c>
    </row>
    <row r="110" spans="1:2" x14ac:dyDescent="0.2">
      <c r="A110">
        <v>1</v>
      </c>
      <c r="B110">
        <v>31</v>
      </c>
    </row>
    <row r="111" spans="1:2" x14ac:dyDescent="0.2">
      <c r="A111">
        <v>1</v>
      </c>
      <c r="B111">
        <v>17</v>
      </c>
    </row>
    <row r="112" spans="1:2" x14ac:dyDescent="0.2">
      <c r="A112">
        <v>1</v>
      </c>
      <c r="B112">
        <v>23</v>
      </c>
    </row>
    <row r="113" spans="1:2" x14ac:dyDescent="0.2">
      <c r="A113">
        <v>1</v>
      </c>
      <c r="B113">
        <v>20</v>
      </c>
    </row>
    <row r="114" spans="1:2" x14ac:dyDescent="0.2">
      <c r="A114">
        <v>1</v>
      </c>
      <c r="B114">
        <v>22</v>
      </c>
    </row>
    <row r="115" spans="1:2" x14ac:dyDescent="0.2">
      <c r="A115">
        <v>1</v>
      </c>
      <c r="B115">
        <v>24</v>
      </c>
    </row>
    <row r="116" spans="1:2" x14ac:dyDescent="0.2">
      <c r="A116">
        <v>1</v>
      </c>
      <c r="B116">
        <v>20</v>
      </c>
    </row>
    <row r="117" spans="1:2" x14ac:dyDescent="0.2">
      <c r="A117">
        <v>1</v>
      </c>
      <c r="B117">
        <v>29</v>
      </c>
    </row>
    <row r="118" spans="1:2" x14ac:dyDescent="0.2">
      <c r="A118">
        <v>1</v>
      </c>
      <c r="B118">
        <v>36</v>
      </c>
    </row>
    <row r="119" spans="1:2" x14ac:dyDescent="0.2">
      <c r="A119">
        <v>1</v>
      </c>
      <c r="B119">
        <v>28</v>
      </c>
    </row>
    <row r="120" spans="1:2" x14ac:dyDescent="0.2">
      <c r="A120">
        <v>1</v>
      </c>
      <c r="B120">
        <v>36</v>
      </c>
    </row>
    <row r="121" spans="1:2" x14ac:dyDescent="0.2">
      <c r="A121">
        <v>1</v>
      </c>
      <c r="B121">
        <v>22</v>
      </c>
    </row>
    <row r="122" spans="1:2" x14ac:dyDescent="0.2">
      <c r="A122">
        <v>1</v>
      </c>
      <c r="B122">
        <v>26</v>
      </c>
    </row>
    <row r="123" spans="1:2" x14ac:dyDescent="0.2">
      <c r="A123">
        <v>1</v>
      </c>
      <c r="B123">
        <v>31</v>
      </c>
    </row>
    <row r="124" spans="1:2" x14ac:dyDescent="0.2">
      <c r="A124">
        <v>1</v>
      </c>
      <c r="B124">
        <v>38</v>
      </c>
    </row>
    <row r="125" spans="1:2" x14ac:dyDescent="0.2">
      <c r="A125">
        <v>1</v>
      </c>
      <c r="B125">
        <v>36</v>
      </c>
    </row>
    <row r="126" spans="1:2" x14ac:dyDescent="0.2">
      <c r="A126">
        <v>1</v>
      </c>
      <c r="B126">
        <v>37</v>
      </c>
    </row>
    <row r="127" spans="1:2" x14ac:dyDescent="0.2">
      <c r="A127">
        <v>1</v>
      </c>
      <c r="B127">
        <v>34</v>
      </c>
    </row>
    <row r="128" spans="1:2" x14ac:dyDescent="0.2">
      <c r="A128">
        <v>1</v>
      </c>
      <c r="B128">
        <v>34</v>
      </c>
    </row>
    <row r="129" spans="1:2" x14ac:dyDescent="0.2">
      <c r="A129">
        <v>1</v>
      </c>
      <c r="B129">
        <v>35</v>
      </c>
    </row>
    <row r="130" spans="1:2" x14ac:dyDescent="0.2">
      <c r="A130">
        <v>1</v>
      </c>
      <c r="B130">
        <v>39</v>
      </c>
    </row>
    <row r="131" spans="1:2" x14ac:dyDescent="0.2">
      <c r="A131">
        <v>1</v>
      </c>
      <c r="B131">
        <v>33</v>
      </c>
    </row>
    <row r="132" spans="1:2" x14ac:dyDescent="0.2">
      <c r="A132">
        <v>1</v>
      </c>
      <c r="B132">
        <v>40</v>
      </c>
    </row>
    <row r="133" spans="1:2" x14ac:dyDescent="0.2">
      <c r="A133">
        <v>1</v>
      </c>
      <c r="B133">
        <v>37</v>
      </c>
    </row>
    <row r="134" spans="1:2" x14ac:dyDescent="0.2">
      <c r="A134">
        <v>1</v>
      </c>
      <c r="B134">
        <v>19</v>
      </c>
    </row>
    <row r="135" spans="1:2" x14ac:dyDescent="0.2">
      <c r="A135">
        <v>1</v>
      </c>
      <c r="B135">
        <v>38</v>
      </c>
    </row>
    <row r="136" spans="1:2" x14ac:dyDescent="0.2">
      <c r="A136">
        <v>1</v>
      </c>
      <c r="B136">
        <v>36</v>
      </c>
    </row>
    <row r="137" spans="1:2" x14ac:dyDescent="0.2">
      <c r="A137">
        <v>1</v>
      </c>
      <c r="B137">
        <v>40</v>
      </c>
    </row>
    <row r="138" spans="1:2" x14ac:dyDescent="0.2">
      <c r="A138">
        <v>1</v>
      </c>
      <c r="B138">
        <v>40</v>
      </c>
    </row>
    <row r="139" spans="1:2" x14ac:dyDescent="0.2">
      <c r="A139">
        <v>1</v>
      </c>
      <c r="B139">
        <v>34</v>
      </c>
    </row>
    <row r="140" spans="1:2" x14ac:dyDescent="0.2">
      <c r="A140">
        <v>1</v>
      </c>
      <c r="B140">
        <v>33</v>
      </c>
    </row>
    <row r="141" spans="1:2" x14ac:dyDescent="0.2">
      <c r="A141">
        <v>1</v>
      </c>
      <c r="B141">
        <v>30</v>
      </c>
    </row>
    <row r="142" spans="1:2" x14ac:dyDescent="0.2">
      <c r="A142">
        <v>1</v>
      </c>
      <c r="B142">
        <v>27</v>
      </c>
    </row>
    <row r="143" spans="1:2" x14ac:dyDescent="0.2">
      <c r="A143">
        <v>1</v>
      </c>
      <c r="B143">
        <v>28</v>
      </c>
    </row>
    <row r="144" spans="1:2" x14ac:dyDescent="0.2">
      <c r="A144">
        <v>1</v>
      </c>
      <c r="B144">
        <v>32</v>
      </c>
    </row>
    <row r="145" spans="1:2" x14ac:dyDescent="0.2">
      <c r="A145">
        <v>1</v>
      </c>
      <c r="B145">
        <v>22</v>
      </c>
    </row>
    <row r="146" spans="1:2" x14ac:dyDescent="0.2">
      <c r="A146">
        <v>2</v>
      </c>
      <c r="B146">
        <v>36</v>
      </c>
    </row>
    <row r="147" spans="1:2" x14ac:dyDescent="0.2">
      <c r="A147">
        <v>2</v>
      </c>
      <c r="B147">
        <v>21</v>
      </c>
    </row>
    <row r="148" spans="1:2" x14ac:dyDescent="0.2">
      <c r="A148">
        <v>2</v>
      </c>
      <c r="B148">
        <v>25</v>
      </c>
    </row>
    <row r="149" spans="1:2" x14ac:dyDescent="0.2">
      <c r="A149">
        <v>2</v>
      </c>
      <c r="B149">
        <v>34</v>
      </c>
    </row>
    <row r="150" spans="1:2" x14ac:dyDescent="0.2">
      <c r="A150">
        <v>2</v>
      </c>
      <c r="B150">
        <v>25</v>
      </c>
    </row>
    <row r="151" spans="1:2" x14ac:dyDescent="0.2">
      <c r="A151">
        <v>2</v>
      </c>
      <c r="B151">
        <v>20</v>
      </c>
    </row>
    <row r="152" spans="1:2" x14ac:dyDescent="0.2">
      <c r="A152">
        <v>2</v>
      </c>
      <c r="B152">
        <v>34</v>
      </c>
    </row>
    <row r="153" spans="1:2" x14ac:dyDescent="0.2">
      <c r="A153">
        <v>2</v>
      </c>
      <c r="B153">
        <v>22</v>
      </c>
    </row>
    <row r="154" spans="1:2" x14ac:dyDescent="0.2">
      <c r="A154">
        <v>2</v>
      </c>
      <c r="B154">
        <v>22</v>
      </c>
    </row>
    <row r="155" spans="1:2" x14ac:dyDescent="0.2">
      <c r="A155">
        <v>2</v>
      </c>
      <c r="B155">
        <v>30</v>
      </c>
    </row>
    <row r="156" spans="1:2" x14ac:dyDescent="0.2">
      <c r="A156">
        <v>2</v>
      </c>
      <c r="B156">
        <v>31</v>
      </c>
    </row>
    <row r="157" spans="1:2" x14ac:dyDescent="0.2">
      <c r="A157">
        <v>2</v>
      </c>
      <c r="B157">
        <v>19</v>
      </c>
    </row>
    <row r="158" spans="1:2" x14ac:dyDescent="0.2">
      <c r="A158">
        <v>2</v>
      </c>
      <c r="B158">
        <v>31</v>
      </c>
    </row>
    <row r="159" spans="1:2" x14ac:dyDescent="0.2">
      <c r="A159">
        <v>2</v>
      </c>
      <c r="B159">
        <v>25</v>
      </c>
    </row>
    <row r="160" spans="1:2" x14ac:dyDescent="0.2">
      <c r="A160">
        <v>2</v>
      </c>
      <c r="B160">
        <v>22</v>
      </c>
    </row>
    <row r="161" spans="1:2" x14ac:dyDescent="0.2">
      <c r="A161">
        <v>2</v>
      </c>
      <c r="B161">
        <v>30</v>
      </c>
    </row>
    <row r="162" spans="1:2" x14ac:dyDescent="0.2">
      <c r="A162">
        <v>2</v>
      </c>
      <c r="B162">
        <v>21</v>
      </c>
    </row>
    <row r="163" spans="1:2" x14ac:dyDescent="0.2">
      <c r="A163">
        <v>2</v>
      </c>
      <c r="B163">
        <v>35</v>
      </c>
    </row>
    <row r="164" spans="1:2" x14ac:dyDescent="0.2">
      <c r="A164">
        <v>2</v>
      </c>
      <c r="B164">
        <v>40</v>
      </c>
    </row>
    <row r="165" spans="1:2" x14ac:dyDescent="0.2">
      <c r="A165">
        <v>2</v>
      </c>
      <c r="B165">
        <v>33</v>
      </c>
    </row>
    <row r="166" spans="1:2" x14ac:dyDescent="0.2">
      <c r="A166">
        <v>2</v>
      </c>
      <c r="B166">
        <v>39</v>
      </c>
    </row>
    <row r="167" spans="1:2" x14ac:dyDescent="0.2">
      <c r="A167">
        <v>2</v>
      </c>
      <c r="B167">
        <v>39</v>
      </c>
    </row>
    <row r="168" spans="1:2" x14ac:dyDescent="0.2">
      <c r="A168">
        <v>2</v>
      </c>
      <c r="B168">
        <v>33</v>
      </c>
    </row>
    <row r="169" spans="1:2" x14ac:dyDescent="0.2">
      <c r="A169">
        <v>2</v>
      </c>
      <c r="B169">
        <v>33</v>
      </c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69"/>
  <sheetViews>
    <sheetView zoomScale="150" zoomScaleNormal="150" zoomScalePageLayoutView="150" workbookViewId="0"/>
  </sheetViews>
  <sheetFormatPr defaultColWidth="11.42578125" defaultRowHeight="12.75" x14ac:dyDescent="0.2"/>
  <cols>
    <col min="2" max="2" width="13.7109375" customWidth="1"/>
    <col min="3" max="3" width="15.28515625" customWidth="1"/>
    <col min="4" max="4" width="16.140625" customWidth="1"/>
    <col min="5" max="5" width="18.42578125" customWidth="1"/>
    <col min="6" max="6" width="17.28515625" customWidth="1"/>
    <col min="7" max="7" width="18.85546875" customWidth="1"/>
    <col min="8" max="8" width="16.140625" customWidth="1"/>
    <col min="10" max="10" width="15.7109375" customWidth="1"/>
    <col min="11" max="11" width="11.7109375" customWidth="1"/>
    <col min="12" max="12" width="13.85546875" customWidth="1"/>
    <col min="13" max="13" width="13.28515625" customWidth="1"/>
    <col min="14" max="14" width="15.85546875" customWidth="1"/>
  </cols>
  <sheetData>
    <row r="1" spans="1:15" ht="25.5" x14ac:dyDescent="0.2">
      <c r="A1" s="23" t="s">
        <v>0</v>
      </c>
      <c r="B1" s="23" t="s">
        <v>5</v>
      </c>
      <c r="C1" s="23" t="s">
        <v>158</v>
      </c>
      <c r="D1" s="23" t="s">
        <v>159</v>
      </c>
      <c r="E1" s="23" t="s">
        <v>160</v>
      </c>
      <c r="F1" s="23" t="s">
        <v>161</v>
      </c>
      <c r="G1" s="23" t="s">
        <v>162</v>
      </c>
      <c r="H1" s="23" t="s">
        <v>163</v>
      </c>
      <c r="J1" t="s">
        <v>164</v>
      </c>
    </row>
    <row r="2" spans="1:15" x14ac:dyDescent="0.2">
      <c r="A2">
        <v>1</v>
      </c>
      <c r="B2">
        <v>23</v>
      </c>
      <c r="C2">
        <f>AVERAGE(B$2:B$145)</f>
        <v>28.840277777777779</v>
      </c>
      <c r="D2">
        <f>ABS(B2-C2)</f>
        <v>5.8402777777777786</v>
      </c>
      <c r="E2">
        <f>SUMIF($A$2:$A$169,"="&amp;A2,$D$2:$D$169)/COUNTIF($A$2:$A$169,"="&amp;A2)</f>
        <v>5.2452739197530818</v>
      </c>
      <c r="F2">
        <f>AVERAGE(D$2:D$169)</f>
        <v>5.3253141534391499</v>
      </c>
      <c r="G2">
        <f>POWER(E2-F2,2)</f>
        <v>6.4064390085204004E-3</v>
      </c>
      <c r="H2">
        <f>POWER(D2-E2,2)</f>
        <v>0.35402959106427356</v>
      </c>
      <c r="K2" s="22" t="s">
        <v>64</v>
      </c>
      <c r="L2" s="22" t="s">
        <v>36</v>
      </c>
      <c r="M2" s="22" t="s">
        <v>37</v>
      </c>
      <c r="N2" s="22" t="s">
        <v>72</v>
      </c>
      <c r="O2" s="22"/>
    </row>
    <row r="3" spans="1:15" x14ac:dyDescent="0.2">
      <c r="A3">
        <v>1</v>
      </c>
      <c r="B3">
        <v>22</v>
      </c>
      <c r="C3">
        <f t="shared" ref="C3:C66" si="0">AVERAGE(B$2:B$145)</f>
        <v>28.840277777777779</v>
      </c>
      <c r="D3">
        <f t="shared" ref="D3:D66" si="1">ABS(B3-C3)</f>
        <v>6.8402777777777786</v>
      </c>
      <c r="E3">
        <f t="shared" ref="E3:E66" si="2">SUMIF($A$2:$A$169,"="&amp;A3,$D$2:$D$169)/COUNTIF($A$2:$A$169,"="&amp;A3)</f>
        <v>5.2452739197530818</v>
      </c>
      <c r="F3">
        <f t="shared" ref="F3:F66" si="3">AVERAGE(D$2:D$169)</f>
        <v>5.3253141534391499</v>
      </c>
      <c r="G3">
        <f t="shared" ref="G3:G66" si="4">POWER(E3-F3,2)</f>
        <v>6.4064390085204004E-3</v>
      </c>
      <c r="H3">
        <f t="shared" ref="H3:H66" si="5">POWER(D3-E3,2)</f>
        <v>2.5440373071136673</v>
      </c>
      <c r="J3" t="s">
        <v>165</v>
      </c>
      <c r="K3">
        <f>COUNTIF(A2:A169,1)</f>
        <v>144</v>
      </c>
      <c r="L3">
        <f>AVERAGE(B2:B145)</f>
        <v>28.840277777777779</v>
      </c>
      <c r="M3">
        <f>_xlfn.STDEV.S(B2:B145)</f>
        <v>6.1810257759193705</v>
      </c>
      <c r="N3">
        <f>_xlfn.VAR.S(B2:B145)</f>
        <v>38.205079642579655</v>
      </c>
    </row>
    <row r="4" spans="1:15" x14ac:dyDescent="0.2">
      <c r="A4">
        <v>1</v>
      </c>
      <c r="B4">
        <v>23</v>
      </c>
      <c r="C4">
        <f t="shared" si="0"/>
        <v>28.840277777777779</v>
      </c>
      <c r="D4">
        <f t="shared" si="1"/>
        <v>5.8402777777777786</v>
      </c>
      <c r="E4">
        <f t="shared" si="2"/>
        <v>5.2452739197530818</v>
      </c>
      <c r="F4">
        <f t="shared" si="3"/>
        <v>5.3253141534391499</v>
      </c>
      <c r="G4">
        <f t="shared" si="4"/>
        <v>6.4064390085204004E-3</v>
      </c>
      <c r="H4">
        <f t="shared" si="5"/>
        <v>0.35402959106427356</v>
      </c>
      <c r="J4" t="s">
        <v>166</v>
      </c>
      <c r="K4">
        <f>COUNTIF(A2:A169,2)</f>
        <v>24</v>
      </c>
      <c r="L4">
        <f>AVERAGE(B146:B169)</f>
        <v>29.166666666666668</v>
      </c>
      <c r="M4">
        <f>_xlfn.STDEV.S(B146:B169)</f>
        <v>6.6507055308418943</v>
      </c>
      <c r="N4">
        <f>_xlfn.VAR.S(B146:B169)</f>
        <v>44.231884057970959</v>
      </c>
    </row>
    <row r="5" spans="1:15" x14ac:dyDescent="0.2">
      <c r="A5">
        <v>1</v>
      </c>
      <c r="B5">
        <v>23</v>
      </c>
      <c r="C5">
        <f t="shared" si="0"/>
        <v>28.840277777777779</v>
      </c>
      <c r="D5">
        <f t="shared" si="1"/>
        <v>5.8402777777777786</v>
      </c>
      <c r="E5">
        <f t="shared" si="2"/>
        <v>5.2452739197530818</v>
      </c>
      <c r="F5">
        <f t="shared" si="3"/>
        <v>5.3253141534391499</v>
      </c>
      <c r="G5">
        <f t="shared" si="4"/>
        <v>6.4064390085204004E-3</v>
      </c>
      <c r="H5">
        <f t="shared" si="5"/>
        <v>0.35402959106427356</v>
      </c>
      <c r="J5" t="s">
        <v>24</v>
      </c>
      <c r="K5">
        <f>K3+K4</f>
        <v>168</v>
      </c>
      <c r="L5">
        <f>AVERAGE(B2:B169)</f>
        <v>28.886904761904763</v>
      </c>
      <c r="M5">
        <f>_xlfn.STDEV.S(B2:B169)</f>
        <v>6.2305271210744451</v>
      </c>
      <c r="N5">
        <f>_xlfn.VAR.S(B2:D169)</f>
        <v>139.91656680943231</v>
      </c>
    </row>
    <row r="6" spans="1:15" x14ac:dyDescent="0.2">
      <c r="A6">
        <v>1</v>
      </c>
      <c r="B6">
        <v>22</v>
      </c>
      <c r="C6">
        <f t="shared" si="0"/>
        <v>28.840277777777779</v>
      </c>
      <c r="D6">
        <f t="shared" si="1"/>
        <v>6.8402777777777786</v>
      </c>
      <c r="E6">
        <f t="shared" si="2"/>
        <v>5.2452739197530818</v>
      </c>
      <c r="F6">
        <f t="shared" si="3"/>
        <v>5.3253141534391499</v>
      </c>
      <c r="G6">
        <f t="shared" si="4"/>
        <v>6.4064390085204004E-3</v>
      </c>
      <c r="H6">
        <f t="shared" si="5"/>
        <v>2.5440373071136673</v>
      </c>
    </row>
    <row r="7" spans="1:15" x14ac:dyDescent="0.2">
      <c r="A7">
        <v>1</v>
      </c>
      <c r="B7">
        <v>32</v>
      </c>
      <c r="C7">
        <f t="shared" si="0"/>
        <v>28.840277777777779</v>
      </c>
      <c r="D7">
        <f t="shared" si="1"/>
        <v>3.1597222222222214</v>
      </c>
      <c r="E7">
        <f t="shared" si="2"/>
        <v>5.2452739197530818</v>
      </c>
      <c r="F7">
        <f t="shared" si="3"/>
        <v>5.3253141534391499</v>
      </c>
      <c r="G7">
        <f t="shared" si="4"/>
        <v>6.4064390085204004E-3</v>
      </c>
      <c r="H7">
        <f t="shared" si="5"/>
        <v>4.349525883073853</v>
      </c>
      <c r="J7" t="s">
        <v>167</v>
      </c>
    </row>
    <row r="8" spans="1:15" x14ac:dyDescent="0.2">
      <c r="A8">
        <v>1</v>
      </c>
      <c r="B8">
        <v>24</v>
      </c>
      <c r="C8">
        <f t="shared" si="0"/>
        <v>28.840277777777779</v>
      </c>
      <c r="D8">
        <f t="shared" si="1"/>
        <v>4.8402777777777786</v>
      </c>
      <c r="E8">
        <f t="shared" si="2"/>
        <v>5.2452739197530818</v>
      </c>
      <c r="F8">
        <f t="shared" si="3"/>
        <v>5.3253141534391499</v>
      </c>
      <c r="G8">
        <f t="shared" si="4"/>
        <v>6.4064390085204004E-3</v>
      </c>
      <c r="H8">
        <f t="shared" si="5"/>
        <v>0.16402187501487994</v>
      </c>
      <c r="J8" t="s">
        <v>168</v>
      </c>
      <c r="K8" s="22" t="s">
        <v>169</v>
      </c>
      <c r="L8" s="22" t="s">
        <v>52</v>
      </c>
      <c r="M8" s="22" t="s">
        <v>170</v>
      </c>
      <c r="N8" s="22" t="s">
        <v>173</v>
      </c>
      <c r="O8" s="22" t="s">
        <v>171</v>
      </c>
    </row>
    <row r="9" spans="1:15" x14ac:dyDescent="0.2">
      <c r="A9">
        <v>1</v>
      </c>
      <c r="B9">
        <v>22</v>
      </c>
      <c r="C9">
        <f t="shared" si="0"/>
        <v>28.840277777777779</v>
      </c>
      <c r="D9">
        <f t="shared" si="1"/>
        <v>6.8402777777777786</v>
      </c>
      <c r="E9">
        <f t="shared" si="2"/>
        <v>5.2452739197530818</v>
      </c>
      <c r="F9">
        <f t="shared" si="3"/>
        <v>5.3253141534391499</v>
      </c>
      <c r="G9">
        <f t="shared" si="4"/>
        <v>6.4064390085204004E-3</v>
      </c>
      <c r="H9">
        <f t="shared" si="5"/>
        <v>2.5440373071136673</v>
      </c>
      <c r="J9" t="s">
        <v>172</v>
      </c>
      <c r="K9">
        <f>SUM(G2:G169)</f>
        <v>6.4576905205885069</v>
      </c>
      <c r="L9">
        <f>COUNT(K3:K4)-1</f>
        <v>1</v>
      </c>
      <c r="M9">
        <f>K9/L9</f>
        <v>6.4576905205885069</v>
      </c>
      <c r="N9">
        <f>M9/M10</f>
        <v>0.62692543646337451</v>
      </c>
      <c r="O9">
        <f>_xlfn.F.DIST.RT(N9,L9,L10)</f>
        <v>0.42961529678259447</v>
      </c>
    </row>
    <row r="10" spans="1:15" x14ac:dyDescent="0.2">
      <c r="A10">
        <v>1</v>
      </c>
      <c r="B10">
        <v>28</v>
      </c>
      <c r="C10">
        <f t="shared" si="0"/>
        <v>28.840277777777779</v>
      </c>
      <c r="D10">
        <f t="shared" si="1"/>
        <v>0.84027777777777857</v>
      </c>
      <c r="E10">
        <f t="shared" si="2"/>
        <v>5.2452739197530818</v>
      </c>
      <c r="F10">
        <f t="shared" si="3"/>
        <v>5.3253141534391499</v>
      </c>
      <c r="G10">
        <f t="shared" si="4"/>
        <v>6.4064390085204004E-3</v>
      </c>
      <c r="H10">
        <f t="shared" si="5"/>
        <v>19.403991010817304</v>
      </c>
      <c r="J10" t="s">
        <v>125</v>
      </c>
      <c r="K10">
        <f>SUM(H2:H169)</f>
        <v>1709.894931787981</v>
      </c>
      <c r="L10">
        <f>K5-COUNT(K3:K4)</f>
        <v>166</v>
      </c>
      <c r="M10">
        <f>K10/L10</f>
        <v>10.30057187824085</v>
      </c>
    </row>
    <row r="11" spans="1:15" x14ac:dyDescent="0.2">
      <c r="A11">
        <v>1</v>
      </c>
      <c r="B11">
        <v>25</v>
      </c>
      <c r="C11">
        <f t="shared" si="0"/>
        <v>28.840277777777779</v>
      </c>
      <c r="D11">
        <f t="shared" si="1"/>
        <v>3.8402777777777786</v>
      </c>
      <c r="E11">
        <f t="shared" si="2"/>
        <v>5.2452739197530818</v>
      </c>
      <c r="F11">
        <f t="shared" si="3"/>
        <v>5.3253141534391499</v>
      </c>
      <c r="G11">
        <f t="shared" si="4"/>
        <v>6.4064390085204004E-3</v>
      </c>
      <c r="H11">
        <f t="shared" si="5"/>
        <v>1.9740141589654863</v>
      </c>
    </row>
    <row r="12" spans="1:15" x14ac:dyDescent="0.2">
      <c r="A12">
        <v>1</v>
      </c>
      <c r="B12">
        <v>22</v>
      </c>
      <c r="C12">
        <f t="shared" si="0"/>
        <v>28.840277777777779</v>
      </c>
      <c r="D12">
        <f t="shared" si="1"/>
        <v>6.8402777777777786</v>
      </c>
      <c r="E12">
        <f t="shared" si="2"/>
        <v>5.2452739197530818</v>
      </c>
      <c r="F12">
        <f t="shared" si="3"/>
        <v>5.3253141534391499</v>
      </c>
      <c r="G12">
        <f t="shared" si="4"/>
        <v>6.4064390085204004E-3</v>
      </c>
      <c r="H12">
        <f t="shared" si="5"/>
        <v>2.5440373071136673</v>
      </c>
    </row>
    <row r="13" spans="1:15" ht="13.5" thickBot="1" x14ac:dyDescent="0.25">
      <c r="A13">
        <v>1</v>
      </c>
      <c r="B13">
        <v>23</v>
      </c>
      <c r="C13">
        <f t="shared" si="0"/>
        <v>28.840277777777779</v>
      </c>
      <c r="D13">
        <f t="shared" si="1"/>
        <v>5.8402777777777786</v>
      </c>
      <c r="E13">
        <f t="shared" si="2"/>
        <v>5.2452739197530818</v>
      </c>
      <c r="F13">
        <f t="shared" si="3"/>
        <v>5.3253141534391499</v>
      </c>
      <c r="G13">
        <f t="shared" si="4"/>
        <v>6.4064390085204004E-3</v>
      </c>
      <c r="H13">
        <f t="shared" si="5"/>
        <v>0.35402959106427356</v>
      </c>
      <c r="J13" t="s">
        <v>167</v>
      </c>
    </row>
    <row r="14" spans="1:15" ht="14.25" thickTop="1" thickBot="1" x14ac:dyDescent="0.25">
      <c r="A14">
        <v>1</v>
      </c>
      <c r="B14">
        <v>33</v>
      </c>
      <c r="C14">
        <f t="shared" si="0"/>
        <v>28.840277777777779</v>
      </c>
      <c r="D14">
        <f t="shared" si="1"/>
        <v>4.1597222222222214</v>
      </c>
      <c r="E14">
        <f t="shared" si="2"/>
        <v>5.2452739197530818</v>
      </c>
      <c r="F14">
        <f t="shared" si="3"/>
        <v>5.3253141534391499</v>
      </c>
      <c r="G14">
        <f t="shared" si="4"/>
        <v>6.4064390085204004E-3</v>
      </c>
      <c r="H14">
        <f t="shared" si="5"/>
        <v>1.1784224880121326</v>
      </c>
      <c r="J14" s="5"/>
      <c r="K14" s="25" t="s">
        <v>59</v>
      </c>
      <c r="L14" s="25" t="s">
        <v>34</v>
      </c>
      <c r="M14" s="25" t="s">
        <v>35</v>
      </c>
      <c r="N14" s="26" t="s">
        <v>25</v>
      </c>
    </row>
    <row r="15" spans="1:15" ht="14.25" thickTop="1" thickBot="1" x14ac:dyDescent="0.25">
      <c r="A15">
        <v>1</v>
      </c>
      <c r="B15">
        <v>19</v>
      </c>
      <c r="C15">
        <f t="shared" si="0"/>
        <v>28.840277777777779</v>
      </c>
      <c r="D15">
        <f t="shared" si="1"/>
        <v>9.8402777777777786</v>
      </c>
      <c r="E15">
        <f t="shared" si="2"/>
        <v>5.2452739197530818</v>
      </c>
      <c r="F15">
        <f t="shared" si="3"/>
        <v>5.3253141534391499</v>
      </c>
      <c r="G15">
        <f t="shared" si="4"/>
        <v>6.4064390085204004E-3</v>
      </c>
      <c r="H15">
        <f t="shared" si="5"/>
        <v>21.114060455261846</v>
      </c>
      <c r="J15" s="5" t="s">
        <v>173</v>
      </c>
      <c r="K15" s="5">
        <f>N9</f>
        <v>0.62692543646337451</v>
      </c>
      <c r="L15" s="5">
        <f>L9</f>
        <v>1</v>
      </c>
      <c r="M15" s="5">
        <f>L10</f>
        <v>166</v>
      </c>
      <c r="N15" s="5">
        <f>O9</f>
        <v>0.42961529678259447</v>
      </c>
    </row>
    <row r="16" spans="1:15" ht="13.5" thickTop="1" x14ac:dyDescent="0.2">
      <c r="A16">
        <v>1</v>
      </c>
      <c r="B16">
        <v>38</v>
      </c>
      <c r="C16">
        <f t="shared" si="0"/>
        <v>28.840277777777779</v>
      </c>
      <c r="D16">
        <f t="shared" si="1"/>
        <v>9.1597222222222214</v>
      </c>
      <c r="E16">
        <f t="shared" si="2"/>
        <v>5.2452739197530818</v>
      </c>
      <c r="F16">
        <f t="shared" si="3"/>
        <v>5.3253141534391499</v>
      </c>
      <c r="G16">
        <f t="shared" si="4"/>
        <v>6.4064390085204004E-3</v>
      </c>
      <c r="H16">
        <f t="shared" si="5"/>
        <v>15.32290551270353</v>
      </c>
    </row>
    <row r="17" spans="1:8" x14ac:dyDescent="0.2">
      <c r="A17">
        <v>1</v>
      </c>
      <c r="B17">
        <v>27</v>
      </c>
      <c r="C17">
        <f t="shared" si="0"/>
        <v>28.840277777777779</v>
      </c>
      <c r="D17">
        <f t="shared" si="1"/>
        <v>1.8402777777777786</v>
      </c>
      <c r="E17">
        <f t="shared" si="2"/>
        <v>5.2452739197530818</v>
      </c>
      <c r="F17">
        <f t="shared" si="3"/>
        <v>5.3253141534391499</v>
      </c>
      <c r="G17">
        <f t="shared" si="4"/>
        <v>6.4064390085204004E-3</v>
      </c>
      <c r="H17">
        <f t="shared" si="5"/>
        <v>11.593998726866699</v>
      </c>
    </row>
    <row r="18" spans="1:8" x14ac:dyDescent="0.2">
      <c r="A18">
        <v>1</v>
      </c>
      <c r="B18">
        <v>19</v>
      </c>
      <c r="C18">
        <f t="shared" si="0"/>
        <v>28.840277777777779</v>
      </c>
      <c r="D18">
        <f t="shared" si="1"/>
        <v>9.8402777777777786</v>
      </c>
      <c r="E18">
        <f t="shared" si="2"/>
        <v>5.2452739197530818</v>
      </c>
      <c r="F18">
        <f t="shared" si="3"/>
        <v>5.3253141534391499</v>
      </c>
      <c r="G18">
        <f t="shared" si="4"/>
        <v>6.4064390085204004E-3</v>
      </c>
      <c r="H18">
        <f t="shared" si="5"/>
        <v>21.114060455261846</v>
      </c>
    </row>
    <row r="19" spans="1:8" x14ac:dyDescent="0.2">
      <c r="A19">
        <v>1</v>
      </c>
      <c r="B19">
        <v>24</v>
      </c>
      <c r="C19">
        <f t="shared" si="0"/>
        <v>28.840277777777779</v>
      </c>
      <c r="D19">
        <f t="shared" si="1"/>
        <v>4.8402777777777786</v>
      </c>
      <c r="E19">
        <f t="shared" si="2"/>
        <v>5.2452739197530818</v>
      </c>
      <c r="F19">
        <f t="shared" si="3"/>
        <v>5.3253141534391499</v>
      </c>
      <c r="G19">
        <f t="shared" si="4"/>
        <v>6.4064390085204004E-3</v>
      </c>
      <c r="H19">
        <f t="shared" si="5"/>
        <v>0.16402187501487994</v>
      </c>
    </row>
    <row r="20" spans="1:8" x14ac:dyDescent="0.2">
      <c r="A20">
        <v>1</v>
      </c>
      <c r="B20">
        <v>15</v>
      </c>
      <c r="C20">
        <f t="shared" si="0"/>
        <v>28.840277777777779</v>
      </c>
      <c r="D20">
        <f t="shared" si="1"/>
        <v>13.840277777777779</v>
      </c>
      <c r="E20">
        <f t="shared" si="2"/>
        <v>5.2452739197530818</v>
      </c>
      <c r="F20">
        <f t="shared" si="3"/>
        <v>5.3253141534391499</v>
      </c>
      <c r="G20">
        <f t="shared" si="4"/>
        <v>6.4064390085204004E-3</v>
      </c>
      <c r="H20">
        <f t="shared" si="5"/>
        <v>73.874091319459424</v>
      </c>
    </row>
    <row r="21" spans="1:8" x14ac:dyDescent="0.2">
      <c r="A21">
        <v>1</v>
      </c>
      <c r="B21">
        <v>32</v>
      </c>
      <c r="C21">
        <f t="shared" si="0"/>
        <v>28.840277777777779</v>
      </c>
      <c r="D21">
        <f t="shared" si="1"/>
        <v>3.1597222222222214</v>
      </c>
      <c r="E21">
        <f t="shared" si="2"/>
        <v>5.2452739197530818</v>
      </c>
      <c r="F21">
        <f t="shared" si="3"/>
        <v>5.3253141534391499</v>
      </c>
      <c r="G21">
        <f t="shared" si="4"/>
        <v>6.4064390085204004E-3</v>
      </c>
      <c r="H21">
        <f t="shared" si="5"/>
        <v>4.349525883073853</v>
      </c>
    </row>
    <row r="22" spans="1:8" x14ac:dyDescent="0.2">
      <c r="A22">
        <v>1</v>
      </c>
      <c r="B22">
        <v>26</v>
      </c>
      <c r="C22">
        <f t="shared" si="0"/>
        <v>28.840277777777779</v>
      </c>
      <c r="D22">
        <f t="shared" si="1"/>
        <v>2.8402777777777786</v>
      </c>
      <c r="E22">
        <f t="shared" si="2"/>
        <v>5.2452739197530818</v>
      </c>
      <c r="F22">
        <f t="shared" si="3"/>
        <v>5.3253141534391499</v>
      </c>
      <c r="G22">
        <f t="shared" si="4"/>
        <v>6.4064390085204004E-3</v>
      </c>
      <c r="H22">
        <f t="shared" si="5"/>
        <v>5.7840064429160929</v>
      </c>
    </row>
    <row r="23" spans="1:8" x14ac:dyDescent="0.2">
      <c r="A23">
        <v>1</v>
      </c>
      <c r="B23">
        <v>20</v>
      </c>
      <c r="C23">
        <f t="shared" si="0"/>
        <v>28.840277777777779</v>
      </c>
      <c r="D23">
        <f t="shared" si="1"/>
        <v>8.8402777777777786</v>
      </c>
      <c r="E23">
        <f t="shared" si="2"/>
        <v>5.2452739197530818</v>
      </c>
      <c r="F23">
        <f t="shared" si="3"/>
        <v>5.3253141534391499</v>
      </c>
      <c r="G23">
        <f t="shared" si="4"/>
        <v>6.4064390085204004E-3</v>
      </c>
      <c r="H23">
        <f t="shared" si="5"/>
        <v>12.924052739212454</v>
      </c>
    </row>
    <row r="24" spans="1:8" x14ac:dyDescent="0.2">
      <c r="A24">
        <v>1</v>
      </c>
      <c r="B24">
        <v>24</v>
      </c>
      <c r="C24">
        <f t="shared" si="0"/>
        <v>28.840277777777779</v>
      </c>
      <c r="D24">
        <f t="shared" si="1"/>
        <v>4.8402777777777786</v>
      </c>
      <c r="E24">
        <f t="shared" si="2"/>
        <v>5.2452739197530818</v>
      </c>
      <c r="F24">
        <f t="shared" si="3"/>
        <v>5.3253141534391499</v>
      </c>
      <c r="G24">
        <f t="shared" si="4"/>
        <v>6.4064390085204004E-3</v>
      </c>
      <c r="H24">
        <f t="shared" si="5"/>
        <v>0.16402187501487994</v>
      </c>
    </row>
    <row r="25" spans="1:8" x14ac:dyDescent="0.2">
      <c r="A25">
        <v>1</v>
      </c>
      <c r="B25">
        <v>29</v>
      </c>
      <c r="C25">
        <f t="shared" si="0"/>
        <v>28.840277777777779</v>
      </c>
      <c r="D25">
        <f t="shared" si="1"/>
        <v>0.15972222222222143</v>
      </c>
      <c r="E25">
        <f t="shared" si="2"/>
        <v>5.2452739197530818</v>
      </c>
      <c r="F25">
        <f t="shared" si="3"/>
        <v>5.3253141534391499</v>
      </c>
      <c r="G25">
        <f t="shared" si="4"/>
        <v>6.4064390085204004E-3</v>
      </c>
      <c r="H25">
        <f t="shared" si="5"/>
        <v>25.862836068259014</v>
      </c>
    </row>
    <row r="26" spans="1:8" x14ac:dyDescent="0.2">
      <c r="A26">
        <v>1</v>
      </c>
      <c r="B26">
        <v>23</v>
      </c>
      <c r="C26">
        <f t="shared" si="0"/>
        <v>28.840277777777779</v>
      </c>
      <c r="D26">
        <f t="shared" si="1"/>
        <v>5.8402777777777786</v>
      </c>
      <c r="E26">
        <f t="shared" si="2"/>
        <v>5.2452739197530818</v>
      </c>
      <c r="F26">
        <f t="shared" si="3"/>
        <v>5.3253141534391499</v>
      </c>
      <c r="G26">
        <f t="shared" si="4"/>
        <v>6.4064390085204004E-3</v>
      </c>
      <c r="H26">
        <f t="shared" si="5"/>
        <v>0.35402959106427356</v>
      </c>
    </row>
    <row r="27" spans="1:8" x14ac:dyDescent="0.2">
      <c r="A27">
        <v>1</v>
      </c>
      <c r="B27">
        <v>32</v>
      </c>
      <c r="C27">
        <f t="shared" si="0"/>
        <v>28.840277777777779</v>
      </c>
      <c r="D27">
        <f t="shared" si="1"/>
        <v>3.1597222222222214</v>
      </c>
      <c r="E27">
        <f t="shared" si="2"/>
        <v>5.2452739197530818</v>
      </c>
      <c r="F27">
        <f t="shared" si="3"/>
        <v>5.3253141534391499</v>
      </c>
      <c r="G27">
        <f t="shared" si="4"/>
        <v>6.4064390085204004E-3</v>
      </c>
      <c r="H27">
        <f t="shared" si="5"/>
        <v>4.349525883073853</v>
      </c>
    </row>
    <row r="28" spans="1:8" x14ac:dyDescent="0.2">
      <c r="A28">
        <v>1</v>
      </c>
      <c r="B28">
        <v>22</v>
      </c>
      <c r="C28">
        <f t="shared" si="0"/>
        <v>28.840277777777779</v>
      </c>
      <c r="D28">
        <f t="shared" si="1"/>
        <v>6.8402777777777786</v>
      </c>
      <c r="E28">
        <f t="shared" si="2"/>
        <v>5.2452739197530818</v>
      </c>
      <c r="F28">
        <f t="shared" si="3"/>
        <v>5.3253141534391499</v>
      </c>
      <c r="G28">
        <f t="shared" si="4"/>
        <v>6.4064390085204004E-3</v>
      </c>
      <c r="H28">
        <f t="shared" si="5"/>
        <v>2.5440373071136673</v>
      </c>
    </row>
    <row r="29" spans="1:8" x14ac:dyDescent="0.2">
      <c r="A29">
        <v>1</v>
      </c>
      <c r="B29">
        <v>36</v>
      </c>
      <c r="C29">
        <f t="shared" si="0"/>
        <v>28.840277777777779</v>
      </c>
      <c r="D29">
        <f t="shared" si="1"/>
        <v>7.1597222222222214</v>
      </c>
      <c r="E29">
        <f t="shared" si="2"/>
        <v>5.2452739197530818</v>
      </c>
      <c r="F29">
        <f t="shared" si="3"/>
        <v>5.3253141534391499</v>
      </c>
      <c r="G29">
        <f t="shared" si="4"/>
        <v>6.4064390085204004E-3</v>
      </c>
      <c r="H29">
        <f t="shared" si="5"/>
        <v>3.6651123028269703</v>
      </c>
    </row>
    <row r="30" spans="1:8" x14ac:dyDescent="0.2">
      <c r="A30">
        <v>1</v>
      </c>
      <c r="B30">
        <v>18</v>
      </c>
      <c r="C30">
        <f t="shared" si="0"/>
        <v>28.840277777777779</v>
      </c>
      <c r="D30">
        <f t="shared" si="1"/>
        <v>10.840277777777779</v>
      </c>
      <c r="E30">
        <f t="shared" si="2"/>
        <v>5.2452739197530818</v>
      </c>
      <c r="F30">
        <f t="shared" si="3"/>
        <v>5.3253141534391499</v>
      </c>
      <c r="G30">
        <f t="shared" si="4"/>
        <v>6.4064390085204004E-3</v>
      </c>
      <c r="H30">
        <f t="shared" si="5"/>
        <v>31.30406817131124</v>
      </c>
    </row>
    <row r="31" spans="1:8" x14ac:dyDescent="0.2">
      <c r="A31">
        <v>1</v>
      </c>
      <c r="B31">
        <v>26</v>
      </c>
      <c r="C31">
        <f t="shared" si="0"/>
        <v>28.840277777777779</v>
      </c>
      <c r="D31">
        <f t="shared" si="1"/>
        <v>2.8402777777777786</v>
      </c>
      <c r="E31">
        <f t="shared" si="2"/>
        <v>5.2452739197530818</v>
      </c>
      <c r="F31">
        <f t="shared" si="3"/>
        <v>5.3253141534391499</v>
      </c>
      <c r="G31">
        <f t="shared" si="4"/>
        <v>6.4064390085204004E-3</v>
      </c>
      <c r="H31">
        <f t="shared" si="5"/>
        <v>5.7840064429160929</v>
      </c>
    </row>
    <row r="32" spans="1:8" x14ac:dyDescent="0.2">
      <c r="A32">
        <v>1</v>
      </c>
      <c r="B32">
        <v>22</v>
      </c>
      <c r="C32">
        <f t="shared" si="0"/>
        <v>28.840277777777779</v>
      </c>
      <c r="D32">
        <f t="shared" si="1"/>
        <v>6.8402777777777786</v>
      </c>
      <c r="E32">
        <f t="shared" si="2"/>
        <v>5.2452739197530818</v>
      </c>
      <c r="F32">
        <f t="shared" si="3"/>
        <v>5.3253141534391499</v>
      </c>
      <c r="G32">
        <f t="shared" si="4"/>
        <v>6.4064390085204004E-3</v>
      </c>
      <c r="H32">
        <f t="shared" si="5"/>
        <v>2.5440373071136673</v>
      </c>
    </row>
    <row r="33" spans="1:8" x14ac:dyDescent="0.2">
      <c r="A33">
        <v>1</v>
      </c>
      <c r="B33">
        <v>25</v>
      </c>
      <c r="C33">
        <f t="shared" si="0"/>
        <v>28.840277777777779</v>
      </c>
      <c r="D33">
        <f t="shared" si="1"/>
        <v>3.8402777777777786</v>
      </c>
      <c r="E33">
        <f t="shared" si="2"/>
        <v>5.2452739197530818</v>
      </c>
      <c r="F33">
        <f t="shared" si="3"/>
        <v>5.3253141534391499</v>
      </c>
      <c r="G33">
        <f t="shared" si="4"/>
        <v>6.4064390085204004E-3</v>
      </c>
      <c r="H33">
        <f t="shared" si="5"/>
        <v>1.9740141589654863</v>
      </c>
    </row>
    <row r="34" spans="1:8" x14ac:dyDescent="0.2">
      <c r="A34">
        <v>1</v>
      </c>
      <c r="B34">
        <v>27</v>
      </c>
      <c r="C34">
        <f t="shared" si="0"/>
        <v>28.840277777777779</v>
      </c>
      <c r="D34">
        <f t="shared" si="1"/>
        <v>1.8402777777777786</v>
      </c>
      <c r="E34">
        <f t="shared" si="2"/>
        <v>5.2452739197530818</v>
      </c>
      <c r="F34">
        <f t="shared" si="3"/>
        <v>5.3253141534391499</v>
      </c>
      <c r="G34">
        <f t="shared" si="4"/>
        <v>6.4064390085204004E-3</v>
      </c>
      <c r="H34">
        <f t="shared" si="5"/>
        <v>11.593998726866699</v>
      </c>
    </row>
    <row r="35" spans="1:8" x14ac:dyDescent="0.2">
      <c r="A35">
        <v>1</v>
      </c>
      <c r="B35">
        <v>26</v>
      </c>
      <c r="C35">
        <f t="shared" si="0"/>
        <v>28.840277777777779</v>
      </c>
      <c r="D35">
        <f t="shared" si="1"/>
        <v>2.8402777777777786</v>
      </c>
      <c r="E35">
        <f t="shared" si="2"/>
        <v>5.2452739197530818</v>
      </c>
      <c r="F35">
        <f t="shared" si="3"/>
        <v>5.3253141534391499</v>
      </c>
      <c r="G35">
        <f t="shared" si="4"/>
        <v>6.4064390085204004E-3</v>
      </c>
      <c r="H35">
        <f t="shared" si="5"/>
        <v>5.7840064429160929</v>
      </c>
    </row>
    <row r="36" spans="1:8" x14ac:dyDescent="0.2">
      <c r="A36">
        <v>1</v>
      </c>
      <c r="B36">
        <v>34</v>
      </c>
      <c r="C36">
        <f t="shared" si="0"/>
        <v>28.840277777777779</v>
      </c>
      <c r="D36">
        <f t="shared" si="1"/>
        <v>5.1597222222222214</v>
      </c>
      <c r="E36">
        <f t="shared" si="2"/>
        <v>5.2452739197530818</v>
      </c>
      <c r="F36">
        <f t="shared" si="3"/>
        <v>5.3253141534391499</v>
      </c>
      <c r="G36">
        <f t="shared" si="4"/>
        <v>6.4064390085204004E-3</v>
      </c>
      <c r="H36">
        <f t="shared" si="5"/>
        <v>7.3190929504118145E-3</v>
      </c>
    </row>
    <row r="37" spans="1:8" x14ac:dyDescent="0.2">
      <c r="A37">
        <v>1</v>
      </c>
      <c r="B37">
        <v>33</v>
      </c>
      <c r="C37">
        <f t="shared" si="0"/>
        <v>28.840277777777779</v>
      </c>
      <c r="D37">
        <f t="shared" si="1"/>
        <v>4.1597222222222214</v>
      </c>
      <c r="E37">
        <f t="shared" si="2"/>
        <v>5.2452739197530818</v>
      </c>
      <c r="F37">
        <f t="shared" si="3"/>
        <v>5.3253141534391499</v>
      </c>
      <c r="G37">
        <f t="shared" si="4"/>
        <v>6.4064390085204004E-3</v>
      </c>
      <c r="H37">
        <f t="shared" si="5"/>
        <v>1.1784224880121326</v>
      </c>
    </row>
    <row r="38" spans="1:8" x14ac:dyDescent="0.2">
      <c r="A38">
        <v>1</v>
      </c>
      <c r="B38">
        <v>35</v>
      </c>
      <c r="C38">
        <f t="shared" si="0"/>
        <v>28.840277777777779</v>
      </c>
      <c r="D38">
        <f t="shared" si="1"/>
        <v>6.1597222222222214</v>
      </c>
      <c r="E38">
        <f t="shared" si="2"/>
        <v>5.2452739197530818</v>
      </c>
      <c r="F38">
        <f t="shared" si="3"/>
        <v>5.3253141534391499</v>
      </c>
      <c r="G38">
        <f t="shared" si="4"/>
        <v>6.4064390085204004E-3</v>
      </c>
      <c r="H38">
        <f t="shared" si="5"/>
        <v>0.8362156978886911</v>
      </c>
    </row>
    <row r="39" spans="1:8" x14ac:dyDescent="0.2">
      <c r="A39">
        <v>1</v>
      </c>
      <c r="B39">
        <v>27</v>
      </c>
      <c r="C39">
        <f t="shared" si="0"/>
        <v>28.840277777777779</v>
      </c>
      <c r="D39">
        <f t="shared" si="1"/>
        <v>1.8402777777777786</v>
      </c>
      <c r="E39">
        <f t="shared" si="2"/>
        <v>5.2452739197530818</v>
      </c>
      <c r="F39">
        <f t="shared" si="3"/>
        <v>5.3253141534391499</v>
      </c>
      <c r="G39">
        <f t="shared" si="4"/>
        <v>6.4064390085204004E-3</v>
      </c>
      <c r="H39">
        <f t="shared" si="5"/>
        <v>11.593998726866699</v>
      </c>
    </row>
    <row r="40" spans="1:8" x14ac:dyDescent="0.2">
      <c r="A40">
        <v>1</v>
      </c>
      <c r="B40">
        <v>29</v>
      </c>
      <c r="C40">
        <f t="shared" si="0"/>
        <v>28.840277777777779</v>
      </c>
      <c r="D40">
        <f t="shared" si="1"/>
        <v>0.15972222222222143</v>
      </c>
      <c r="E40">
        <f t="shared" si="2"/>
        <v>5.2452739197530818</v>
      </c>
      <c r="F40">
        <f t="shared" si="3"/>
        <v>5.3253141534391499</v>
      </c>
      <c r="G40">
        <f t="shared" si="4"/>
        <v>6.4064390085204004E-3</v>
      </c>
      <c r="H40">
        <f t="shared" si="5"/>
        <v>25.862836068259014</v>
      </c>
    </row>
    <row r="41" spans="1:8" x14ac:dyDescent="0.2">
      <c r="A41">
        <v>1</v>
      </c>
      <c r="B41">
        <v>20</v>
      </c>
      <c r="C41">
        <f t="shared" si="0"/>
        <v>28.840277777777779</v>
      </c>
      <c r="D41">
        <f t="shared" si="1"/>
        <v>8.8402777777777786</v>
      </c>
      <c r="E41">
        <f t="shared" si="2"/>
        <v>5.2452739197530818</v>
      </c>
      <c r="F41">
        <f t="shared" si="3"/>
        <v>5.3253141534391499</v>
      </c>
      <c r="G41">
        <f t="shared" si="4"/>
        <v>6.4064390085204004E-3</v>
      </c>
      <c r="H41">
        <f t="shared" si="5"/>
        <v>12.924052739212454</v>
      </c>
    </row>
    <row r="42" spans="1:8" x14ac:dyDescent="0.2">
      <c r="A42">
        <v>1</v>
      </c>
      <c r="B42">
        <v>28</v>
      </c>
      <c r="C42">
        <f t="shared" si="0"/>
        <v>28.840277777777779</v>
      </c>
      <c r="D42">
        <f t="shared" si="1"/>
        <v>0.84027777777777857</v>
      </c>
      <c r="E42">
        <f t="shared" si="2"/>
        <v>5.2452739197530818</v>
      </c>
      <c r="F42">
        <f t="shared" si="3"/>
        <v>5.3253141534391499</v>
      </c>
      <c r="G42">
        <f t="shared" si="4"/>
        <v>6.4064390085204004E-3</v>
      </c>
      <c r="H42">
        <f t="shared" si="5"/>
        <v>19.403991010817304</v>
      </c>
    </row>
    <row r="43" spans="1:8" x14ac:dyDescent="0.2">
      <c r="A43">
        <v>1</v>
      </c>
      <c r="B43">
        <v>19</v>
      </c>
      <c r="C43">
        <f t="shared" si="0"/>
        <v>28.840277777777779</v>
      </c>
      <c r="D43">
        <f t="shared" si="1"/>
        <v>9.8402777777777786</v>
      </c>
      <c r="E43">
        <f t="shared" si="2"/>
        <v>5.2452739197530818</v>
      </c>
      <c r="F43">
        <f t="shared" si="3"/>
        <v>5.3253141534391499</v>
      </c>
      <c r="G43">
        <f t="shared" si="4"/>
        <v>6.4064390085204004E-3</v>
      </c>
      <c r="H43">
        <f t="shared" si="5"/>
        <v>21.114060455261846</v>
      </c>
    </row>
    <row r="44" spans="1:8" x14ac:dyDescent="0.2">
      <c r="A44">
        <v>1</v>
      </c>
      <c r="B44">
        <v>25</v>
      </c>
      <c r="C44">
        <f t="shared" si="0"/>
        <v>28.840277777777779</v>
      </c>
      <c r="D44">
        <f t="shared" si="1"/>
        <v>3.8402777777777786</v>
      </c>
      <c r="E44">
        <f t="shared" si="2"/>
        <v>5.2452739197530818</v>
      </c>
      <c r="F44">
        <f t="shared" si="3"/>
        <v>5.3253141534391499</v>
      </c>
      <c r="G44">
        <f t="shared" si="4"/>
        <v>6.4064390085204004E-3</v>
      </c>
      <c r="H44">
        <f t="shared" si="5"/>
        <v>1.9740141589654863</v>
      </c>
    </row>
    <row r="45" spans="1:8" x14ac:dyDescent="0.2">
      <c r="A45">
        <v>1</v>
      </c>
      <c r="B45">
        <v>27</v>
      </c>
      <c r="C45">
        <f t="shared" si="0"/>
        <v>28.840277777777779</v>
      </c>
      <c r="D45">
        <f t="shared" si="1"/>
        <v>1.8402777777777786</v>
      </c>
      <c r="E45">
        <f t="shared" si="2"/>
        <v>5.2452739197530818</v>
      </c>
      <c r="F45">
        <f t="shared" si="3"/>
        <v>5.3253141534391499</v>
      </c>
      <c r="G45">
        <f t="shared" si="4"/>
        <v>6.4064390085204004E-3</v>
      </c>
      <c r="H45">
        <f t="shared" si="5"/>
        <v>11.593998726866699</v>
      </c>
    </row>
    <row r="46" spans="1:8" x14ac:dyDescent="0.2">
      <c r="A46">
        <v>1</v>
      </c>
      <c r="B46">
        <v>37</v>
      </c>
      <c r="C46">
        <f t="shared" si="0"/>
        <v>28.840277777777779</v>
      </c>
      <c r="D46">
        <f t="shared" si="1"/>
        <v>8.1597222222222214</v>
      </c>
      <c r="E46">
        <f t="shared" si="2"/>
        <v>5.2452739197530818</v>
      </c>
      <c r="F46">
        <f t="shared" si="3"/>
        <v>5.3253141534391499</v>
      </c>
      <c r="G46">
        <f t="shared" si="4"/>
        <v>6.4064390085204004E-3</v>
      </c>
      <c r="H46">
        <f t="shared" si="5"/>
        <v>8.4940089077652505</v>
      </c>
    </row>
    <row r="47" spans="1:8" x14ac:dyDescent="0.2">
      <c r="A47">
        <v>1</v>
      </c>
      <c r="B47">
        <v>24</v>
      </c>
      <c r="C47">
        <f t="shared" si="0"/>
        <v>28.840277777777779</v>
      </c>
      <c r="D47">
        <f t="shared" si="1"/>
        <v>4.8402777777777786</v>
      </c>
      <c r="E47">
        <f t="shared" si="2"/>
        <v>5.2452739197530818</v>
      </c>
      <c r="F47">
        <f t="shared" si="3"/>
        <v>5.3253141534391499</v>
      </c>
      <c r="G47">
        <f t="shared" si="4"/>
        <v>6.4064390085204004E-3</v>
      </c>
      <c r="H47">
        <f t="shared" si="5"/>
        <v>0.16402187501487994</v>
      </c>
    </row>
    <row r="48" spans="1:8" x14ac:dyDescent="0.2">
      <c r="A48">
        <v>1</v>
      </c>
      <c r="B48">
        <v>28</v>
      </c>
      <c r="C48">
        <f t="shared" si="0"/>
        <v>28.840277777777779</v>
      </c>
      <c r="D48">
        <f t="shared" si="1"/>
        <v>0.84027777777777857</v>
      </c>
      <c r="E48">
        <f t="shared" si="2"/>
        <v>5.2452739197530818</v>
      </c>
      <c r="F48">
        <f t="shared" si="3"/>
        <v>5.3253141534391499</v>
      </c>
      <c r="G48">
        <f t="shared" si="4"/>
        <v>6.4064390085204004E-3</v>
      </c>
      <c r="H48">
        <f t="shared" si="5"/>
        <v>19.403991010817304</v>
      </c>
    </row>
    <row r="49" spans="1:8" x14ac:dyDescent="0.2">
      <c r="A49">
        <v>1</v>
      </c>
      <c r="B49">
        <v>31</v>
      </c>
      <c r="C49">
        <f t="shared" si="0"/>
        <v>28.840277777777779</v>
      </c>
      <c r="D49">
        <f t="shared" si="1"/>
        <v>2.1597222222222214</v>
      </c>
      <c r="E49">
        <f t="shared" si="2"/>
        <v>5.2452739197530818</v>
      </c>
      <c r="F49">
        <f t="shared" si="3"/>
        <v>5.3253141534391499</v>
      </c>
      <c r="G49">
        <f t="shared" si="4"/>
        <v>6.4064390085204004E-3</v>
      </c>
      <c r="H49">
        <f t="shared" si="5"/>
        <v>9.5206292781355746</v>
      </c>
    </row>
    <row r="50" spans="1:8" x14ac:dyDescent="0.2">
      <c r="A50">
        <v>1</v>
      </c>
      <c r="B50">
        <v>32</v>
      </c>
      <c r="C50">
        <f t="shared" si="0"/>
        <v>28.840277777777779</v>
      </c>
      <c r="D50">
        <f t="shared" si="1"/>
        <v>3.1597222222222214</v>
      </c>
      <c r="E50">
        <f t="shared" si="2"/>
        <v>5.2452739197530818</v>
      </c>
      <c r="F50">
        <f t="shared" si="3"/>
        <v>5.3253141534391499</v>
      </c>
      <c r="G50">
        <f t="shared" si="4"/>
        <v>6.4064390085204004E-3</v>
      </c>
      <c r="H50">
        <f t="shared" si="5"/>
        <v>4.349525883073853</v>
      </c>
    </row>
    <row r="51" spans="1:8" x14ac:dyDescent="0.2">
      <c r="A51">
        <v>1</v>
      </c>
      <c r="B51">
        <v>21</v>
      </c>
      <c r="C51">
        <f t="shared" si="0"/>
        <v>28.840277777777779</v>
      </c>
      <c r="D51">
        <f t="shared" si="1"/>
        <v>7.8402777777777786</v>
      </c>
      <c r="E51">
        <f t="shared" si="2"/>
        <v>5.2452739197530818</v>
      </c>
      <c r="F51">
        <f t="shared" si="3"/>
        <v>5.3253141534391499</v>
      </c>
      <c r="G51">
        <f t="shared" si="4"/>
        <v>6.4064390085204004E-3</v>
      </c>
      <c r="H51">
        <f t="shared" si="5"/>
        <v>6.7340450231630609</v>
      </c>
    </row>
    <row r="52" spans="1:8" x14ac:dyDescent="0.2">
      <c r="A52">
        <v>1</v>
      </c>
      <c r="B52">
        <v>29</v>
      </c>
      <c r="C52">
        <f t="shared" si="0"/>
        <v>28.840277777777779</v>
      </c>
      <c r="D52">
        <f t="shared" si="1"/>
        <v>0.15972222222222143</v>
      </c>
      <c r="E52">
        <f t="shared" si="2"/>
        <v>5.2452739197530818</v>
      </c>
      <c r="F52">
        <f t="shared" si="3"/>
        <v>5.3253141534391499</v>
      </c>
      <c r="G52">
        <f t="shared" si="4"/>
        <v>6.4064390085204004E-3</v>
      </c>
      <c r="H52">
        <f t="shared" si="5"/>
        <v>25.862836068259014</v>
      </c>
    </row>
    <row r="53" spans="1:8" x14ac:dyDescent="0.2">
      <c r="A53">
        <v>1</v>
      </c>
      <c r="B53">
        <v>35</v>
      </c>
      <c r="C53">
        <f t="shared" si="0"/>
        <v>28.840277777777779</v>
      </c>
      <c r="D53">
        <f t="shared" si="1"/>
        <v>6.1597222222222214</v>
      </c>
      <c r="E53">
        <f t="shared" si="2"/>
        <v>5.2452739197530818</v>
      </c>
      <c r="F53">
        <f t="shared" si="3"/>
        <v>5.3253141534391499</v>
      </c>
      <c r="G53">
        <f t="shared" si="4"/>
        <v>6.4064390085204004E-3</v>
      </c>
      <c r="H53">
        <f t="shared" si="5"/>
        <v>0.8362156978886911</v>
      </c>
    </row>
    <row r="54" spans="1:8" x14ac:dyDescent="0.2">
      <c r="A54">
        <v>1</v>
      </c>
      <c r="B54">
        <v>27</v>
      </c>
      <c r="C54">
        <f t="shared" si="0"/>
        <v>28.840277777777779</v>
      </c>
      <c r="D54">
        <f t="shared" si="1"/>
        <v>1.8402777777777786</v>
      </c>
      <c r="E54">
        <f t="shared" si="2"/>
        <v>5.2452739197530818</v>
      </c>
      <c r="F54">
        <f t="shared" si="3"/>
        <v>5.3253141534391499</v>
      </c>
      <c r="G54">
        <f t="shared" si="4"/>
        <v>6.4064390085204004E-3</v>
      </c>
      <c r="H54">
        <f t="shared" si="5"/>
        <v>11.593998726866699</v>
      </c>
    </row>
    <row r="55" spans="1:8" x14ac:dyDescent="0.2">
      <c r="A55">
        <v>1</v>
      </c>
      <c r="B55">
        <v>29</v>
      </c>
      <c r="C55">
        <f t="shared" si="0"/>
        <v>28.840277777777779</v>
      </c>
      <c r="D55">
        <f t="shared" si="1"/>
        <v>0.15972222222222143</v>
      </c>
      <c r="E55">
        <f t="shared" si="2"/>
        <v>5.2452739197530818</v>
      </c>
      <c r="F55">
        <f t="shared" si="3"/>
        <v>5.3253141534391499</v>
      </c>
      <c r="G55">
        <f t="shared" si="4"/>
        <v>6.4064390085204004E-3</v>
      </c>
      <c r="H55">
        <f t="shared" si="5"/>
        <v>25.862836068259014</v>
      </c>
    </row>
    <row r="56" spans="1:8" x14ac:dyDescent="0.2">
      <c r="A56">
        <v>1</v>
      </c>
      <c r="B56">
        <v>30</v>
      </c>
      <c r="C56">
        <f t="shared" si="0"/>
        <v>28.840277777777779</v>
      </c>
      <c r="D56">
        <f t="shared" si="1"/>
        <v>1.1597222222222214</v>
      </c>
      <c r="E56">
        <f t="shared" si="2"/>
        <v>5.2452739197530818</v>
      </c>
      <c r="F56">
        <f t="shared" si="3"/>
        <v>5.3253141534391499</v>
      </c>
      <c r="G56">
        <f t="shared" si="4"/>
        <v>6.4064390085204004E-3</v>
      </c>
      <c r="H56">
        <f t="shared" si="5"/>
        <v>16.691732673197293</v>
      </c>
    </row>
    <row r="57" spans="1:8" x14ac:dyDescent="0.2">
      <c r="A57">
        <v>1</v>
      </c>
      <c r="B57">
        <v>26</v>
      </c>
      <c r="C57">
        <f t="shared" si="0"/>
        <v>28.840277777777779</v>
      </c>
      <c r="D57">
        <f t="shared" si="1"/>
        <v>2.8402777777777786</v>
      </c>
      <c r="E57">
        <f t="shared" si="2"/>
        <v>5.2452739197530818</v>
      </c>
      <c r="F57">
        <f t="shared" si="3"/>
        <v>5.3253141534391499</v>
      </c>
      <c r="G57">
        <f t="shared" si="4"/>
        <v>6.4064390085204004E-3</v>
      </c>
      <c r="H57">
        <f t="shared" si="5"/>
        <v>5.7840064429160929</v>
      </c>
    </row>
    <row r="58" spans="1:8" x14ac:dyDescent="0.2">
      <c r="A58">
        <v>1</v>
      </c>
      <c r="B58">
        <v>26</v>
      </c>
      <c r="C58">
        <f t="shared" si="0"/>
        <v>28.840277777777779</v>
      </c>
      <c r="D58">
        <f t="shared" si="1"/>
        <v>2.8402777777777786</v>
      </c>
      <c r="E58">
        <f t="shared" si="2"/>
        <v>5.2452739197530818</v>
      </c>
      <c r="F58">
        <f t="shared" si="3"/>
        <v>5.3253141534391499</v>
      </c>
      <c r="G58">
        <f t="shared" si="4"/>
        <v>6.4064390085204004E-3</v>
      </c>
      <c r="H58">
        <f t="shared" si="5"/>
        <v>5.7840064429160929</v>
      </c>
    </row>
    <row r="59" spans="1:8" x14ac:dyDescent="0.2">
      <c r="A59">
        <v>1</v>
      </c>
      <c r="B59">
        <v>26</v>
      </c>
      <c r="C59">
        <f t="shared" si="0"/>
        <v>28.840277777777779</v>
      </c>
      <c r="D59">
        <f t="shared" si="1"/>
        <v>2.8402777777777786</v>
      </c>
      <c r="E59">
        <f t="shared" si="2"/>
        <v>5.2452739197530818</v>
      </c>
      <c r="F59">
        <f t="shared" si="3"/>
        <v>5.3253141534391499</v>
      </c>
      <c r="G59">
        <f t="shared" si="4"/>
        <v>6.4064390085204004E-3</v>
      </c>
      <c r="H59">
        <f t="shared" si="5"/>
        <v>5.7840064429160929</v>
      </c>
    </row>
    <row r="60" spans="1:8" x14ac:dyDescent="0.2">
      <c r="A60">
        <v>1</v>
      </c>
      <c r="B60">
        <v>30</v>
      </c>
      <c r="C60">
        <f t="shared" si="0"/>
        <v>28.840277777777779</v>
      </c>
      <c r="D60">
        <f t="shared" si="1"/>
        <v>1.1597222222222214</v>
      </c>
      <c r="E60">
        <f t="shared" si="2"/>
        <v>5.2452739197530818</v>
      </c>
      <c r="F60">
        <f t="shared" si="3"/>
        <v>5.3253141534391499</v>
      </c>
      <c r="G60">
        <f t="shared" si="4"/>
        <v>6.4064390085204004E-3</v>
      </c>
      <c r="H60">
        <f t="shared" si="5"/>
        <v>16.691732673197293</v>
      </c>
    </row>
    <row r="61" spans="1:8" x14ac:dyDescent="0.2">
      <c r="A61">
        <v>1</v>
      </c>
      <c r="B61">
        <v>22</v>
      </c>
      <c r="C61">
        <f t="shared" si="0"/>
        <v>28.840277777777779</v>
      </c>
      <c r="D61">
        <f t="shared" si="1"/>
        <v>6.8402777777777786</v>
      </c>
      <c r="E61">
        <f t="shared" si="2"/>
        <v>5.2452739197530818</v>
      </c>
      <c r="F61">
        <f t="shared" si="3"/>
        <v>5.3253141534391499</v>
      </c>
      <c r="G61">
        <f t="shared" si="4"/>
        <v>6.4064390085204004E-3</v>
      </c>
      <c r="H61">
        <f t="shared" si="5"/>
        <v>2.5440373071136673</v>
      </c>
    </row>
    <row r="62" spans="1:8" x14ac:dyDescent="0.2">
      <c r="A62">
        <v>1</v>
      </c>
      <c r="B62">
        <v>31</v>
      </c>
      <c r="C62">
        <f t="shared" si="0"/>
        <v>28.840277777777779</v>
      </c>
      <c r="D62">
        <f t="shared" si="1"/>
        <v>2.1597222222222214</v>
      </c>
      <c r="E62">
        <f t="shared" si="2"/>
        <v>5.2452739197530818</v>
      </c>
      <c r="F62">
        <f t="shared" si="3"/>
        <v>5.3253141534391499</v>
      </c>
      <c r="G62">
        <f t="shared" si="4"/>
        <v>6.4064390085204004E-3</v>
      </c>
      <c r="H62">
        <f t="shared" si="5"/>
        <v>9.5206292781355746</v>
      </c>
    </row>
    <row r="63" spans="1:8" x14ac:dyDescent="0.2">
      <c r="A63">
        <v>1</v>
      </c>
      <c r="B63">
        <v>21</v>
      </c>
      <c r="C63">
        <f t="shared" si="0"/>
        <v>28.840277777777779</v>
      </c>
      <c r="D63">
        <f t="shared" si="1"/>
        <v>7.8402777777777786</v>
      </c>
      <c r="E63">
        <f t="shared" si="2"/>
        <v>5.2452739197530818</v>
      </c>
      <c r="F63">
        <f t="shared" si="3"/>
        <v>5.3253141534391499</v>
      </c>
      <c r="G63">
        <f t="shared" si="4"/>
        <v>6.4064390085204004E-3</v>
      </c>
      <c r="H63">
        <f t="shared" si="5"/>
        <v>6.7340450231630609</v>
      </c>
    </row>
    <row r="64" spans="1:8" x14ac:dyDescent="0.2">
      <c r="A64">
        <v>1</v>
      </c>
      <c r="B64">
        <v>40</v>
      </c>
      <c r="C64">
        <f t="shared" si="0"/>
        <v>28.840277777777779</v>
      </c>
      <c r="D64">
        <f t="shared" si="1"/>
        <v>11.159722222222221</v>
      </c>
      <c r="E64">
        <f t="shared" si="2"/>
        <v>5.2452739197530818</v>
      </c>
      <c r="F64">
        <f t="shared" si="3"/>
        <v>5.3253141534391499</v>
      </c>
      <c r="G64">
        <f t="shared" si="4"/>
        <v>6.4064390085204004E-3</v>
      </c>
      <c r="H64">
        <f t="shared" si="5"/>
        <v>34.980698722580087</v>
      </c>
    </row>
    <row r="65" spans="1:8" x14ac:dyDescent="0.2">
      <c r="A65">
        <v>1</v>
      </c>
      <c r="B65">
        <v>32</v>
      </c>
      <c r="C65">
        <f t="shared" si="0"/>
        <v>28.840277777777779</v>
      </c>
      <c r="D65">
        <f t="shared" si="1"/>
        <v>3.1597222222222214</v>
      </c>
      <c r="E65">
        <f t="shared" si="2"/>
        <v>5.2452739197530818</v>
      </c>
      <c r="F65">
        <f t="shared" si="3"/>
        <v>5.3253141534391499</v>
      </c>
      <c r="G65">
        <f t="shared" si="4"/>
        <v>6.4064390085204004E-3</v>
      </c>
      <c r="H65">
        <f t="shared" si="5"/>
        <v>4.349525883073853</v>
      </c>
    </row>
    <row r="66" spans="1:8" x14ac:dyDescent="0.2">
      <c r="A66">
        <v>1</v>
      </c>
      <c r="B66">
        <v>39</v>
      </c>
      <c r="C66">
        <f t="shared" si="0"/>
        <v>28.840277777777779</v>
      </c>
      <c r="D66">
        <f t="shared" si="1"/>
        <v>10.159722222222221</v>
      </c>
      <c r="E66">
        <f t="shared" si="2"/>
        <v>5.2452739197530818</v>
      </c>
      <c r="F66">
        <f t="shared" si="3"/>
        <v>5.3253141534391499</v>
      </c>
      <c r="G66">
        <f t="shared" si="4"/>
        <v>6.4064390085204004E-3</v>
      </c>
      <c r="H66">
        <f t="shared" si="5"/>
        <v>24.151802117641807</v>
      </c>
    </row>
    <row r="67" spans="1:8" x14ac:dyDescent="0.2">
      <c r="A67">
        <v>1</v>
      </c>
      <c r="B67">
        <v>30</v>
      </c>
      <c r="C67">
        <f t="shared" ref="C67:C130" si="6">AVERAGE(B$2:B$145)</f>
        <v>28.840277777777779</v>
      </c>
      <c r="D67">
        <f t="shared" ref="D67:D130" si="7">ABS(B67-C67)</f>
        <v>1.1597222222222214</v>
      </c>
      <c r="E67">
        <f t="shared" ref="E67:E130" si="8">SUMIF($A$2:$A$169,"="&amp;A67,$D$2:$D$169)/COUNTIF($A$2:$A$169,"="&amp;A67)</f>
        <v>5.2452739197530818</v>
      </c>
      <c r="F67">
        <f t="shared" ref="F67:F130" si="9">AVERAGE(D$2:D$169)</f>
        <v>5.3253141534391499</v>
      </c>
      <c r="G67">
        <f t="shared" ref="G67:G130" si="10">POWER(E67-F67,2)</f>
        <v>6.4064390085204004E-3</v>
      </c>
      <c r="H67">
        <f t="shared" ref="H67:H130" si="11">POWER(D67-E67,2)</f>
        <v>16.691732673197293</v>
      </c>
    </row>
    <row r="68" spans="1:8" x14ac:dyDescent="0.2">
      <c r="A68">
        <v>1</v>
      </c>
      <c r="B68">
        <v>22</v>
      </c>
      <c r="C68">
        <f t="shared" si="6"/>
        <v>28.840277777777779</v>
      </c>
      <c r="D68">
        <f t="shared" si="7"/>
        <v>6.8402777777777786</v>
      </c>
      <c r="E68">
        <f t="shared" si="8"/>
        <v>5.2452739197530818</v>
      </c>
      <c r="F68">
        <f t="shared" si="9"/>
        <v>5.3253141534391499</v>
      </c>
      <c r="G68">
        <f t="shared" si="10"/>
        <v>6.4064390085204004E-3</v>
      </c>
      <c r="H68">
        <f t="shared" si="11"/>
        <v>2.5440373071136673</v>
      </c>
    </row>
    <row r="69" spans="1:8" x14ac:dyDescent="0.2">
      <c r="A69">
        <v>1</v>
      </c>
      <c r="B69">
        <v>30</v>
      </c>
      <c r="C69">
        <f t="shared" si="6"/>
        <v>28.840277777777779</v>
      </c>
      <c r="D69">
        <f t="shared" si="7"/>
        <v>1.1597222222222214</v>
      </c>
      <c r="E69">
        <f t="shared" si="8"/>
        <v>5.2452739197530818</v>
      </c>
      <c r="F69">
        <f t="shared" si="9"/>
        <v>5.3253141534391499</v>
      </c>
      <c r="G69">
        <f t="shared" si="10"/>
        <v>6.4064390085204004E-3</v>
      </c>
      <c r="H69">
        <f t="shared" si="11"/>
        <v>16.691732673197293</v>
      </c>
    </row>
    <row r="70" spans="1:8" x14ac:dyDescent="0.2">
      <c r="A70">
        <v>1</v>
      </c>
      <c r="B70">
        <v>20</v>
      </c>
      <c r="C70">
        <f t="shared" si="6"/>
        <v>28.840277777777779</v>
      </c>
      <c r="D70">
        <f t="shared" si="7"/>
        <v>8.8402777777777786</v>
      </c>
      <c r="E70">
        <f t="shared" si="8"/>
        <v>5.2452739197530818</v>
      </c>
      <c r="F70">
        <f t="shared" si="9"/>
        <v>5.3253141534391499</v>
      </c>
      <c r="G70">
        <f t="shared" si="10"/>
        <v>6.4064390085204004E-3</v>
      </c>
      <c r="H70">
        <f t="shared" si="11"/>
        <v>12.924052739212454</v>
      </c>
    </row>
    <row r="71" spans="1:8" x14ac:dyDescent="0.2">
      <c r="A71">
        <v>1</v>
      </c>
      <c r="B71">
        <v>23</v>
      </c>
      <c r="C71">
        <f t="shared" si="6"/>
        <v>28.840277777777779</v>
      </c>
      <c r="D71">
        <f t="shared" si="7"/>
        <v>5.8402777777777786</v>
      </c>
      <c r="E71">
        <f t="shared" si="8"/>
        <v>5.2452739197530818</v>
      </c>
      <c r="F71">
        <f t="shared" si="9"/>
        <v>5.3253141534391499</v>
      </c>
      <c r="G71">
        <f t="shared" si="10"/>
        <v>6.4064390085204004E-3</v>
      </c>
      <c r="H71">
        <f t="shared" si="11"/>
        <v>0.35402959106427356</v>
      </c>
    </row>
    <row r="72" spans="1:8" x14ac:dyDescent="0.2">
      <c r="A72">
        <v>1</v>
      </c>
      <c r="B72">
        <v>33</v>
      </c>
      <c r="C72">
        <f t="shared" si="6"/>
        <v>28.840277777777779</v>
      </c>
      <c r="D72">
        <f t="shared" si="7"/>
        <v>4.1597222222222214</v>
      </c>
      <c r="E72">
        <f t="shared" si="8"/>
        <v>5.2452739197530818</v>
      </c>
      <c r="F72">
        <f t="shared" si="9"/>
        <v>5.3253141534391499</v>
      </c>
      <c r="G72">
        <f t="shared" si="10"/>
        <v>6.4064390085204004E-3</v>
      </c>
      <c r="H72">
        <f t="shared" si="11"/>
        <v>1.1784224880121326</v>
      </c>
    </row>
    <row r="73" spans="1:8" x14ac:dyDescent="0.2">
      <c r="A73">
        <v>1</v>
      </c>
      <c r="B73">
        <v>21</v>
      </c>
      <c r="C73">
        <f t="shared" si="6"/>
        <v>28.840277777777779</v>
      </c>
      <c r="D73">
        <f t="shared" si="7"/>
        <v>7.8402777777777786</v>
      </c>
      <c r="E73">
        <f t="shared" si="8"/>
        <v>5.2452739197530818</v>
      </c>
      <c r="F73">
        <f t="shared" si="9"/>
        <v>5.3253141534391499</v>
      </c>
      <c r="G73">
        <f t="shared" si="10"/>
        <v>6.4064390085204004E-3</v>
      </c>
      <c r="H73">
        <f t="shared" si="11"/>
        <v>6.7340450231630609</v>
      </c>
    </row>
    <row r="74" spans="1:8" x14ac:dyDescent="0.2">
      <c r="A74">
        <v>1</v>
      </c>
      <c r="B74">
        <v>32</v>
      </c>
      <c r="C74">
        <f t="shared" si="6"/>
        <v>28.840277777777779</v>
      </c>
      <c r="D74">
        <f t="shared" si="7"/>
        <v>3.1597222222222214</v>
      </c>
      <c r="E74">
        <f t="shared" si="8"/>
        <v>5.2452739197530818</v>
      </c>
      <c r="F74">
        <f t="shared" si="9"/>
        <v>5.3253141534391499</v>
      </c>
      <c r="G74">
        <f t="shared" si="10"/>
        <v>6.4064390085204004E-3</v>
      </c>
      <c r="H74">
        <f t="shared" si="11"/>
        <v>4.349525883073853</v>
      </c>
    </row>
    <row r="75" spans="1:8" x14ac:dyDescent="0.2">
      <c r="A75">
        <v>1</v>
      </c>
      <c r="B75">
        <v>24</v>
      </c>
      <c r="C75">
        <f t="shared" si="6"/>
        <v>28.840277777777779</v>
      </c>
      <c r="D75">
        <f t="shared" si="7"/>
        <v>4.8402777777777786</v>
      </c>
      <c r="E75">
        <f t="shared" si="8"/>
        <v>5.2452739197530818</v>
      </c>
      <c r="F75">
        <f t="shared" si="9"/>
        <v>5.3253141534391499</v>
      </c>
      <c r="G75">
        <f t="shared" si="10"/>
        <v>6.4064390085204004E-3</v>
      </c>
      <c r="H75">
        <f t="shared" si="11"/>
        <v>0.16402187501487994</v>
      </c>
    </row>
    <row r="76" spans="1:8" x14ac:dyDescent="0.2">
      <c r="A76">
        <v>1</v>
      </c>
      <c r="B76">
        <v>20</v>
      </c>
      <c r="C76">
        <f t="shared" si="6"/>
        <v>28.840277777777779</v>
      </c>
      <c r="D76">
        <f t="shared" si="7"/>
        <v>8.8402777777777786</v>
      </c>
      <c r="E76">
        <f t="shared" si="8"/>
        <v>5.2452739197530818</v>
      </c>
      <c r="F76">
        <f t="shared" si="9"/>
        <v>5.3253141534391499</v>
      </c>
      <c r="G76">
        <f t="shared" si="10"/>
        <v>6.4064390085204004E-3</v>
      </c>
      <c r="H76">
        <f t="shared" si="11"/>
        <v>12.924052739212454</v>
      </c>
    </row>
    <row r="77" spans="1:8" x14ac:dyDescent="0.2">
      <c r="A77">
        <v>1</v>
      </c>
      <c r="B77">
        <v>24</v>
      </c>
      <c r="C77">
        <f t="shared" si="6"/>
        <v>28.840277777777779</v>
      </c>
      <c r="D77">
        <f t="shared" si="7"/>
        <v>4.8402777777777786</v>
      </c>
      <c r="E77">
        <f t="shared" si="8"/>
        <v>5.2452739197530818</v>
      </c>
      <c r="F77">
        <f t="shared" si="9"/>
        <v>5.3253141534391499</v>
      </c>
      <c r="G77">
        <f t="shared" si="10"/>
        <v>6.4064390085204004E-3</v>
      </c>
      <c r="H77">
        <f t="shared" si="11"/>
        <v>0.16402187501487994</v>
      </c>
    </row>
    <row r="78" spans="1:8" x14ac:dyDescent="0.2">
      <c r="A78">
        <v>1</v>
      </c>
      <c r="B78">
        <v>29</v>
      </c>
      <c r="C78">
        <f t="shared" si="6"/>
        <v>28.840277777777779</v>
      </c>
      <c r="D78">
        <f t="shared" si="7"/>
        <v>0.15972222222222143</v>
      </c>
      <c r="E78">
        <f t="shared" si="8"/>
        <v>5.2452739197530818</v>
      </c>
      <c r="F78">
        <f t="shared" si="9"/>
        <v>5.3253141534391499</v>
      </c>
      <c r="G78">
        <f t="shared" si="10"/>
        <v>6.4064390085204004E-3</v>
      </c>
      <c r="H78">
        <f t="shared" si="11"/>
        <v>25.862836068259014</v>
      </c>
    </row>
    <row r="79" spans="1:8" x14ac:dyDescent="0.2">
      <c r="A79">
        <v>1</v>
      </c>
      <c r="B79">
        <v>27</v>
      </c>
      <c r="C79">
        <f t="shared" si="6"/>
        <v>28.840277777777779</v>
      </c>
      <c r="D79">
        <f t="shared" si="7"/>
        <v>1.8402777777777786</v>
      </c>
      <c r="E79">
        <f t="shared" si="8"/>
        <v>5.2452739197530818</v>
      </c>
      <c r="F79">
        <f t="shared" si="9"/>
        <v>5.3253141534391499</v>
      </c>
      <c r="G79">
        <f t="shared" si="10"/>
        <v>6.4064390085204004E-3</v>
      </c>
      <c r="H79">
        <f t="shared" si="11"/>
        <v>11.593998726866699</v>
      </c>
    </row>
    <row r="80" spans="1:8" x14ac:dyDescent="0.2">
      <c r="A80">
        <v>1</v>
      </c>
      <c r="B80">
        <v>25</v>
      </c>
      <c r="C80">
        <f t="shared" si="6"/>
        <v>28.840277777777779</v>
      </c>
      <c r="D80">
        <f t="shared" si="7"/>
        <v>3.8402777777777786</v>
      </c>
      <c r="E80">
        <f t="shared" si="8"/>
        <v>5.2452739197530818</v>
      </c>
      <c r="F80">
        <f t="shared" si="9"/>
        <v>5.3253141534391499</v>
      </c>
      <c r="G80">
        <f t="shared" si="10"/>
        <v>6.4064390085204004E-3</v>
      </c>
      <c r="H80">
        <f t="shared" si="11"/>
        <v>1.9740141589654863</v>
      </c>
    </row>
    <row r="81" spans="1:8" x14ac:dyDescent="0.2">
      <c r="A81">
        <v>1</v>
      </c>
      <c r="B81">
        <v>24</v>
      </c>
      <c r="C81">
        <f t="shared" si="6"/>
        <v>28.840277777777779</v>
      </c>
      <c r="D81">
        <f t="shared" si="7"/>
        <v>4.8402777777777786</v>
      </c>
      <c r="E81">
        <f t="shared" si="8"/>
        <v>5.2452739197530818</v>
      </c>
      <c r="F81">
        <f t="shared" si="9"/>
        <v>5.3253141534391499</v>
      </c>
      <c r="G81">
        <f t="shared" si="10"/>
        <v>6.4064390085204004E-3</v>
      </c>
      <c r="H81">
        <f t="shared" si="11"/>
        <v>0.16402187501487994</v>
      </c>
    </row>
    <row r="82" spans="1:8" x14ac:dyDescent="0.2">
      <c r="A82">
        <v>1</v>
      </c>
      <c r="B82">
        <v>33</v>
      </c>
      <c r="C82">
        <f t="shared" si="6"/>
        <v>28.840277777777779</v>
      </c>
      <c r="D82">
        <f t="shared" si="7"/>
        <v>4.1597222222222214</v>
      </c>
      <c r="E82">
        <f t="shared" si="8"/>
        <v>5.2452739197530818</v>
      </c>
      <c r="F82">
        <f t="shared" si="9"/>
        <v>5.3253141534391499</v>
      </c>
      <c r="G82">
        <f t="shared" si="10"/>
        <v>6.4064390085204004E-3</v>
      </c>
      <c r="H82">
        <f t="shared" si="11"/>
        <v>1.1784224880121326</v>
      </c>
    </row>
    <row r="83" spans="1:8" x14ac:dyDescent="0.2">
      <c r="A83">
        <v>1</v>
      </c>
      <c r="B83">
        <v>25</v>
      </c>
      <c r="C83">
        <f t="shared" si="6"/>
        <v>28.840277777777779</v>
      </c>
      <c r="D83">
        <f t="shared" si="7"/>
        <v>3.8402777777777786</v>
      </c>
      <c r="E83">
        <f t="shared" si="8"/>
        <v>5.2452739197530818</v>
      </c>
      <c r="F83">
        <f t="shared" si="9"/>
        <v>5.3253141534391499</v>
      </c>
      <c r="G83">
        <f t="shared" si="10"/>
        <v>6.4064390085204004E-3</v>
      </c>
      <c r="H83">
        <f t="shared" si="11"/>
        <v>1.9740141589654863</v>
      </c>
    </row>
    <row r="84" spans="1:8" x14ac:dyDescent="0.2">
      <c r="A84">
        <v>1</v>
      </c>
      <c r="B84">
        <v>24</v>
      </c>
      <c r="C84">
        <f t="shared" si="6"/>
        <v>28.840277777777779</v>
      </c>
      <c r="D84">
        <f t="shared" si="7"/>
        <v>4.8402777777777786</v>
      </c>
      <c r="E84">
        <f t="shared" si="8"/>
        <v>5.2452739197530818</v>
      </c>
      <c r="F84">
        <f t="shared" si="9"/>
        <v>5.3253141534391499</v>
      </c>
      <c r="G84">
        <f t="shared" si="10"/>
        <v>6.4064390085204004E-3</v>
      </c>
      <c r="H84">
        <f t="shared" si="11"/>
        <v>0.16402187501487994</v>
      </c>
    </row>
    <row r="85" spans="1:8" x14ac:dyDescent="0.2">
      <c r="A85">
        <v>1</v>
      </c>
      <c r="B85">
        <v>34</v>
      </c>
      <c r="C85">
        <f t="shared" si="6"/>
        <v>28.840277777777779</v>
      </c>
      <c r="D85">
        <f t="shared" si="7"/>
        <v>5.1597222222222214</v>
      </c>
      <c r="E85">
        <f t="shared" si="8"/>
        <v>5.2452739197530818</v>
      </c>
      <c r="F85">
        <f t="shared" si="9"/>
        <v>5.3253141534391499</v>
      </c>
      <c r="G85">
        <f t="shared" si="10"/>
        <v>6.4064390085204004E-3</v>
      </c>
      <c r="H85">
        <f t="shared" si="11"/>
        <v>7.3190929504118145E-3</v>
      </c>
    </row>
    <row r="86" spans="1:8" x14ac:dyDescent="0.2">
      <c r="A86">
        <v>1</v>
      </c>
      <c r="B86">
        <v>30</v>
      </c>
      <c r="C86">
        <f t="shared" si="6"/>
        <v>28.840277777777779</v>
      </c>
      <c r="D86">
        <f t="shared" si="7"/>
        <v>1.1597222222222214</v>
      </c>
      <c r="E86">
        <f t="shared" si="8"/>
        <v>5.2452739197530818</v>
      </c>
      <c r="F86">
        <f t="shared" si="9"/>
        <v>5.3253141534391499</v>
      </c>
      <c r="G86">
        <f t="shared" si="10"/>
        <v>6.4064390085204004E-3</v>
      </c>
      <c r="H86">
        <f t="shared" si="11"/>
        <v>16.691732673197293</v>
      </c>
    </row>
    <row r="87" spans="1:8" x14ac:dyDescent="0.2">
      <c r="A87">
        <v>1</v>
      </c>
      <c r="B87">
        <v>36</v>
      </c>
      <c r="C87">
        <f t="shared" si="6"/>
        <v>28.840277777777779</v>
      </c>
      <c r="D87">
        <f t="shared" si="7"/>
        <v>7.1597222222222214</v>
      </c>
      <c r="E87">
        <f t="shared" si="8"/>
        <v>5.2452739197530818</v>
      </c>
      <c r="F87">
        <f t="shared" si="9"/>
        <v>5.3253141534391499</v>
      </c>
      <c r="G87">
        <f t="shared" si="10"/>
        <v>6.4064390085204004E-3</v>
      </c>
      <c r="H87">
        <f t="shared" si="11"/>
        <v>3.6651123028269703</v>
      </c>
    </row>
    <row r="88" spans="1:8" x14ac:dyDescent="0.2">
      <c r="A88">
        <v>1</v>
      </c>
      <c r="B88">
        <v>27</v>
      </c>
      <c r="C88">
        <f t="shared" si="6"/>
        <v>28.840277777777779</v>
      </c>
      <c r="D88">
        <f t="shared" si="7"/>
        <v>1.8402777777777786</v>
      </c>
      <c r="E88">
        <f t="shared" si="8"/>
        <v>5.2452739197530818</v>
      </c>
      <c r="F88">
        <f t="shared" si="9"/>
        <v>5.3253141534391499</v>
      </c>
      <c r="G88">
        <f t="shared" si="10"/>
        <v>6.4064390085204004E-3</v>
      </c>
      <c r="H88">
        <f t="shared" si="11"/>
        <v>11.593998726866699</v>
      </c>
    </row>
    <row r="89" spans="1:8" x14ac:dyDescent="0.2">
      <c r="A89">
        <v>1</v>
      </c>
      <c r="B89">
        <v>34</v>
      </c>
      <c r="C89">
        <f t="shared" si="6"/>
        <v>28.840277777777779</v>
      </c>
      <c r="D89">
        <f t="shared" si="7"/>
        <v>5.1597222222222214</v>
      </c>
      <c r="E89">
        <f t="shared" si="8"/>
        <v>5.2452739197530818</v>
      </c>
      <c r="F89">
        <f t="shared" si="9"/>
        <v>5.3253141534391499</v>
      </c>
      <c r="G89">
        <f t="shared" si="10"/>
        <v>6.4064390085204004E-3</v>
      </c>
      <c r="H89">
        <f t="shared" si="11"/>
        <v>7.3190929504118145E-3</v>
      </c>
    </row>
    <row r="90" spans="1:8" x14ac:dyDescent="0.2">
      <c r="A90">
        <v>1</v>
      </c>
      <c r="B90">
        <v>29</v>
      </c>
      <c r="C90">
        <f t="shared" si="6"/>
        <v>28.840277777777779</v>
      </c>
      <c r="D90">
        <f t="shared" si="7"/>
        <v>0.15972222222222143</v>
      </c>
      <c r="E90">
        <f t="shared" si="8"/>
        <v>5.2452739197530818</v>
      </c>
      <c r="F90">
        <f t="shared" si="9"/>
        <v>5.3253141534391499</v>
      </c>
      <c r="G90">
        <f t="shared" si="10"/>
        <v>6.4064390085204004E-3</v>
      </c>
      <c r="H90">
        <f t="shared" si="11"/>
        <v>25.862836068259014</v>
      </c>
    </row>
    <row r="91" spans="1:8" x14ac:dyDescent="0.2">
      <c r="A91">
        <v>1</v>
      </c>
      <c r="B91">
        <v>37</v>
      </c>
      <c r="C91">
        <f t="shared" si="6"/>
        <v>28.840277777777779</v>
      </c>
      <c r="D91">
        <f t="shared" si="7"/>
        <v>8.1597222222222214</v>
      </c>
      <c r="E91">
        <f t="shared" si="8"/>
        <v>5.2452739197530818</v>
      </c>
      <c r="F91">
        <f t="shared" si="9"/>
        <v>5.3253141534391499</v>
      </c>
      <c r="G91">
        <f t="shared" si="10"/>
        <v>6.4064390085204004E-3</v>
      </c>
      <c r="H91">
        <f t="shared" si="11"/>
        <v>8.4940089077652505</v>
      </c>
    </row>
    <row r="92" spans="1:8" x14ac:dyDescent="0.2">
      <c r="A92">
        <v>1</v>
      </c>
      <c r="B92">
        <v>39</v>
      </c>
      <c r="C92">
        <f t="shared" si="6"/>
        <v>28.840277777777779</v>
      </c>
      <c r="D92">
        <f t="shared" si="7"/>
        <v>10.159722222222221</v>
      </c>
      <c r="E92">
        <f t="shared" si="8"/>
        <v>5.2452739197530818</v>
      </c>
      <c r="F92">
        <f t="shared" si="9"/>
        <v>5.3253141534391499</v>
      </c>
      <c r="G92">
        <f t="shared" si="10"/>
        <v>6.4064390085204004E-3</v>
      </c>
      <c r="H92">
        <f t="shared" si="11"/>
        <v>24.151802117641807</v>
      </c>
    </row>
    <row r="93" spans="1:8" x14ac:dyDescent="0.2">
      <c r="A93">
        <v>1</v>
      </c>
      <c r="B93">
        <v>32</v>
      </c>
      <c r="C93">
        <f t="shared" si="6"/>
        <v>28.840277777777779</v>
      </c>
      <c r="D93">
        <f t="shared" si="7"/>
        <v>3.1597222222222214</v>
      </c>
      <c r="E93">
        <f t="shared" si="8"/>
        <v>5.2452739197530818</v>
      </c>
      <c r="F93">
        <f t="shared" si="9"/>
        <v>5.3253141534391499</v>
      </c>
      <c r="G93">
        <f t="shared" si="10"/>
        <v>6.4064390085204004E-3</v>
      </c>
      <c r="H93">
        <f t="shared" si="11"/>
        <v>4.349525883073853</v>
      </c>
    </row>
    <row r="94" spans="1:8" x14ac:dyDescent="0.2">
      <c r="A94">
        <v>1</v>
      </c>
      <c r="B94">
        <v>33</v>
      </c>
      <c r="C94">
        <f t="shared" si="6"/>
        <v>28.840277777777779</v>
      </c>
      <c r="D94">
        <f t="shared" si="7"/>
        <v>4.1597222222222214</v>
      </c>
      <c r="E94">
        <f t="shared" si="8"/>
        <v>5.2452739197530818</v>
      </c>
      <c r="F94">
        <f t="shared" si="9"/>
        <v>5.3253141534391499</v>
      </c>
      <c r="G94">
        <f t="shared" si="10"/>
        <v>6.4064390085204004E-3</v>
      </c>
      <c r="H94">
        <f t="shared" si="11"/>
        <v>1.1784224880121326</v>
      </c>
    </row>
    <row r="95" spans="1:8" x14ac:dyDescent="0.2">
      <c r="A95">
        <v>1</v>
      </c>
      <c r="B95">
        <v>28</v>
      </c>
      <c r="C95">
        <f t="shared" si="6"/>
        <v>28.840277777777779</v>
      </c>
      <c r="D95">
        <f t="shared" si="7"/>
        <v>0.84027777777777857</v>
      </c>
      <c r="E95">
        <f t="shared" si="8"/>
        <v>5.2452739197530818</v>
      </c>
      <c r="F95">
        <f t="shared" si="9"/>
        <v>5.3253141534391499</v>
      </c>
      <c r="G95">
        <f t="shared" si="10"/>
        <v>6.4064390085204004E-3</v>
      </c>
      <c r="H95">
        <f t="shared" si="11"/>
        <v>19.403991010817304</v>
      </c>
    </row>
    <row r="96" spans="1:8" x14ac:dyDescent="0.2">
      <c r="A96">
        <v>1</v>
      </c>
      <c r="B96">
        <v>38</v>
      </c>
      <c r="C96">
        <f t="shared" si="6"/>
        <v>28.840277777777779</v>
      </c>
      <c r="D96">
        <f t="shared" si="7"/>
        <v>9.1597222222222214</v>
      </c>
      <c r="E96">
        <f t="shared" si="8"/>
        <v>5.2452739197530818</v>
      </c>
      <c r="F96">
        <f t="shared" si="9"/>
        <v>5.3253141534391499</v>
      </c>
      <c r="G96">
        <f t="shared" si="10"/>
        <v>6.4064390085204004E-3</v>
      </c>
      <c r="H96">
        <f t="shared" si="11"/>
        <v>15.32290551270353</v>
      </c>
    </row>
    <row r="97" spans="1:8" x14ac:dyDescent="0.2">
      <c r="A97">
        <v>1</v>
      </c>
      <c r="B97">
        <v>40</v>
      </c>
      <c r="C97">
        <f t="shared" si="6"/>
        <v>28.840277777777779</v>
      </c>
      <c r="D97">
        <f t="shared" si="7"/>
        <v>11.159722222222221</v>
      </c>
      <c r="E97">
        <f t="shared" si="8"/>
        <v>5.2452739197530818</v>
      </c>
      <c r="F97">
        <f t="shared" si="9"/>
        <v>5.3253141534391499</v>
      </c>
      <c r="G97">
        <f t="shared" si="10"/>
        <v>6.4064390085204004E-3</v>
      </c>
      <c r="H97">
        <f t="shared" si="11"/>
        <v>34.980698722580087</v>
      </c>
    </row>
    <row r="98" spans="1:8" x14ac:dyDescent="0.2">
      <c r="A98">
        <v>1</v>
      </c>
      <c r="B98">
        <v>27</v>
      </c>
      <c r="C98">
        <f t="shared" si="6"/>
        <v>28.840277777777779</v>
      </c>
      <c r="D98">
        <f t="shared" si="7"/>
        <v>1.8402777777777786</v>
      </c>
      <c r="E98">
        <f t="shared" si="8"/>
        <v>5.2452739197530818</v>
      </c>
      <c r="F98">
        <f t="shared" si="9"/>
        <v>5.3253141534391499</v>
      </c>
      <c r="G98">
        <f t="shared" si="10"/>
        <v>6.4064390085204004E-3</v>
      </c>
      <c r="H98">
        <f t="shared" si="11"/>
        <v>11.593998726866699</v>
      </c>
    </row>
    <row r="99" spans="1:8" x14ac:dyDescent="0.2">
      <c r="A99">
        <v>1</v>
      </c>
      <c r="B99">
        <v>29</v>
      </c>
      <c r="C99">
        <f t="shared" si="6"/>
        <v>28.840277777777779</v>
      </c>
      <c r="D99">
        <f t="shared" si="7"/>
        <v>0.15972222222222143</v>
      </c>
      <c r="E99">
        <f t="shared" si="8"/>
        <v>5.2452739197530818</v>
      </c>
      <c r="F99">
        <f t="shared" si="9"/>
        <v>5.3253141534391499</v>
      </c>
      <c r="G99">
        <f t="shared" si="10"/>
        <v>6.4064390085204004E-3</v>
      </c>
      <c r="H99">
        <f t="shared" si="11"/>
        <v>25.862836068259014</v>
      </c>
    </row>
    <row r="100" spans="1:8" x14ac:dyDescent="0.2">
      <c r="A100">
        <v>1</v>
      </c>
      <c r="B100">
        <v>37</v>
      </c>
      <c r="C100">
        <f t="shared" si="6"/>
        <v>28.840277777777779</v>
      </c>
      <c r="D100">
        <f t="shared" si="7"/>
        <v>8.1597222222222214</v>
      </c>
      <c r="E100">
        <f t="shared" si="8"/>
        <v>5.2452739197530818</v>
      </c>
      <c r="F100">
        <f t="shared" si="9"/>
        <v>5.3253141534391499</v>
      </c>
      <c r="G100">
        <f t="shared" si="10"/>
        <v>6.4064390085204004E-3</v>
      </c>
      <c r="H100">
        <f t="shared" si="11"/>
        <v>8.4940089077652505</v>
      </c>
    </row>
    <row r="101" spans="1:8" x14ac:dyDescent="0.2">
      <c r="A101">
        <v>1</v>
      </c>
      <c r="B101">
        <v>40</v>
      </c>
      <c r="C101">
        <f t="shared" si="6"/>
        <v>28.840277777777779</v>
      </c>
      <c r="D101">
        <f t="shared" si="7"/>
        <v>11.159722222222221</v>
      </c>
      <c r="E101">
        <f t="shared" si="8"/>
        <v>5.2452739197530818</v>
      </c>
      <c r="F101">
        <f t="shared" si="9"/>
        <v>5.3253141534391499</v>
      </c>
      <c r="G101">
        <f t="shared" si="10"/>
        <v>6.4064390085204004E-3</v>
      </c>
      <c r="H101">
        <f t="shared" si="11"/>
        <v>34.980698722580087</v>
      </c>
    </row>
    <row r="102" spans="1:8" x14ac:dyDescent="0.2">
      <c r="A102">
        <v>1</v>
      </c>
      <c r="B102">
        <v>36</v>
      </c>
      <c r="C102">
        <f t="shared" si="6"/>
        <v>28.840277777777779</v>
      </c>
      <c r="D102">
        <f t="shared" si="7"/>
        <v>7.1597222222222214</v>
      </c>
      <c r="E102">
        <f t="shared" si="8"/>
        <v>5.2452739197530818</v>
      </c>
      <c r="F102">
        <f t="shared" si="9"/>
        <v>5.3253141534391499</v>
      </c>
      <c r="G102">
        <f t="shared" si="10"/>
        <v>6.4064390085204004E-3</v>
      </c>
      <c r="H102">
        <f t="shared" si="11"/>
        <v>3.6651123028269703</v>
      </c>
    </row>
    <row r="103" spans="1:8" x14ac:dyDescent="0.2">
      <c r="A103">
        <v>1</v>
      </c>
      <c r="B103">
        <v>35</v>
      </c>
      <c r="C103">
        <f t="shared" si="6"/>
        <v>28.840277777777779</v>
      </c>
      <c r="D103">
        <f t="shared" si="7"/>
        <v>6.1597222222222214</v>
      </c>
      <c r="E103">
        <f t="shared" si="8"/>
        <v>5.2452739197530818</v>
      </c>
      <c r="F103">
        <f t="shared" si="9"/>
        <v>5.3253141534391499</v>
      </c>
      <c r="G103">
        <f t="shared" si="10"/>
        <v>6.4064390085204004E-3</v>
      </c>
      <c r="H103">
        <f t="shared" si="11"/>
        <v>0.8362156978886911</v>
      </c>
    </row>
    <row r="104" spans="1:8" x14ac:dyDescent="0.2">
      <c r="A104">
        <v>1</v>
      </c>
      <c r="B104">
        <v>39</v>
      </c>
      <c r="C104">
        <f t="shared" si="6"/>
        <v>28.840277777777779</v>
      </c>
      <c r="D104">
        <f t="shared" si="7"/>
        <v>10.159722222222221</v>
      </c>
      <c r="E104">
        <f t="shared" si="8"/>
        <v>5.2452739197530818</v>
      </c>
      <c r="F104">
        <f t="shared" si="9"/>
        <v>5.3253141534391499</v>
      </c>
      <c r="G104">
        <f t="shared" si="10"/>
        <v>6.4064390085204004E-3</v>
      </c>
      <c r="H104">
        <f t="shared" si="11"/>
        <v>24.151802117641807</v>
      </c>
    </row>
    <row r="105" spans="1:8" x14ac:dyDescent="0.2">
      <c r="A105">
        <v>1</v>
      </c>
      <c r="B105">
        <v>33</v>
      </c>
      <c r="C105">
        <f t="shared" si="6"/>
        <v>28.840277777777779</v>
      </c>
      <c r="D105">
        <f t="shared" si="7"/>
        <v>4.1597222222222214</v>
      </c>
      <c r="E105">
        <f t="shared" si="8"/>
        <v>5.2452739197530818</v>
      </c>
      <c r="F105">
        <f t="shared" si="9"/>
        <v>5.3253141534391499</v>
      </c>
      <c r="G105">
        <f t="shared" si="10"/>
        <v>6.4064390085204004E-3</v>
      </c>
      <c r="H105">
        <f t="shared" si="11"/>
        <v>1.1784224880121326</v>
      </c>
    </row>
    <row r="106" spans="1:8" x14ac:dyDescent="0.2">
      <c r="A106">
        <v>1</v>
      </c>
      <c r="B106">
        <v>24</v>
      </c>
      <c r="C106">
        <f t="shared" si="6"/>
        <v>28.840277777777779</v>
      </c>
      <c r="D106">
        <f t="shared" si="7"/>
        <v>4.8402777777777786</v>
      </c>
      <c r="E106">
        <f t="shared" si="8"/>
        <v>5.2452739197530818</v>
      </c>
      <c r="F106">
        <f t="shared" si="9"/>
        <v>5.3253141534391499</v>
      </c>
      <c r="G106">
        <f t="shared" si="10"/>
        <v>6.4064390085204004E-3</v>
      </c>
      <c r="H106">
        <f t="shared" si="11"/>
        <v>0.16402187501487994</v>
      </c>
    </row>
    <row r="107" spans="1:8" x14ac:dyDescent="0.2">
      <c r="A107">
        <v>1</v>
      </c>
      <c r="B107">
        <v>29</v>
      </c>
      <c r="C107">
        <f t="shared" si="6"/>
        <v>28.840277777777779</v>
      </c>
      <c r="D107">
        <f t="shared" si="7"/>
        <v>0.15972222222222143</v>
      </c>
      <c r="E107">
        <f t="shared" si="8"/>
        <v>5.2452739197530818</v>
      </c>
      <c r="F107">
        <f t="shared" si="9"/>
        <v>5.3253141534391499</v>
      </c>
      <c r="G107">
        <f t="shared" si="10"/>
        <v>6.4064390085204004E-3</v>
      </c>
      <c r="H107">
        <f t="shared" si="11"/>
        <v>25.862836068259014</v>
      </c>
    </row>
    <row r="108" spans="1:8" x14ac:dyDescent="0.2">
      <c r="A108">
        <v>1</v>
      </c>
      <c r="B108">
        <v>32</v>
      </c>
      <c r="C108">
        <f t="shared" si="6"/>
        <v>28.840277777777779</v>
      </c>
      <c r="D108">
        <f t="shared" si="7"/>
        <v>3.1597222222222214</v>
      </c>
      <c r="E108">
        <f t="shared" si="8"/>
        <v>5.2452739197530818</v>
      </c>
      <c r="F108">
        <f t="shared" si="9"/>
        <v>5.3253141534391499</v>
      </c>
      <c r="G108">
        <f t="shared" si="10"/>
        <v>6.4064390085204004E-3</v>
      </c>
      <c r="H108">
        <f t="shared" si="11"/>
        <v>4.349525883073853</v>
      </c>
    </row>
    <row r="109" spans="1:8" x14ac:dyDescent="0.2">
      <c r="A109">
        <v>1</v>
      </c>
      <c r="B109">
        <v>37</v>
      </c>
      <c r="C109">
        <f t="shared" si="6"/>
        <v>28.840277777777779</v>
      </c>
      <c r="D109">
        <f t="shared" si="7"/>
        <v>8.1597222222222214</v>
      </c>
      <c r="E109">
        <f t="shared" si="8"/>
        <v>5.2452739197530818</v>
      </c>
      <c r="F109">
        <f t="shared" si="9"/>
        <v>5.3253141534391499</v>
      </c>
      <c r="G109">
        <f t="shared" si="10"/>
        <v>6.4064390085204004E-3</v>
      </c>
      <c r="H109">
        <f t="shared" si="11"/>
        <v>8.4940089077652505</v>
      </c>
    </row>
    <row r="110" spans="1:8" x14ac:dyDescent="0.2">
      <c r="A110">
        <v>1</v>
      </c>
      <c r="B110">
        <v>31</v>
      </c>
      <c r="C110">
        <f t="shared" si="6"/>
        <v>28.840277777777779</v>
      </c>
      <c r="D110">
        <f t="shared" si="7"/>
        <v>2.1597222222222214</v>
      </c>
      <c r="E110">
        <f t="shared" si="8"/>
        <v>5.2452739197530818</v>
      </c>
      <c r="F110">
        <f t="shared" si="9"/>
        <v>5.3253141534391499</v>
      </c>
      <c r="G110">
        <f t="shared" si="10"/>
        <v>6.4064390085204004E-3</v>
      </c>
      <c r="H110">
        <f t="shared" si="11"/>
        <v>9.5206292781355746</v>
      </c>
    </row>
    <row r="111" spans="1:8" x14ac:dyDescent="0.2">
      <c r="A111">
        <v>1</v>
      </c>
      <c r="B111">
        <v>17</v>
      </c>
      <c r="C111">
        <f t="shared" si="6"/>
        <v>28.840277777777779</v>
      </c>
      <c r="D111">
        <f t="shared" si="7"/>
        <v>11.840277777777779</v>
      </c>
      <c r="E111">
        <f t="shared" si="8"/>
        <v>5.2452739197530818</v>
      </c>
      <c r="F111">
        <f t="shared" si="9"/>
        <v>5.3253141534391499</v>
      </c>
      <c r="G111">
        <f t="shared" si="10"/>
        <v>6.4064390085204004E-3</v>
      </c>
      <c r="H111">
        <f t="shared" si="11"/>
        <v>43.494075887360637</v>
      </c>
    </row>
    <row r="112" spans="1:8" x14ac:dyDescent="0.2">
      <c r="A112">
        <v>1</v>
      </c>
      <c r="B112">
        <v>23</v>
      </c>
      <c r="C112">
        <f t="shared" si="6"/>
        <v>28.840277777777779</v>
      </c>
      <c r="D112">
        <f t="shared" si="7"/>
        <v>5.8402777777777786</v>
      </c>
      <c r="E112">
        <f t="shared" si="8"/>
        <v>5.2452739197530818</v>
      </c>
      <c r="F112">
        <f t="shared" si="9"/>
        <v>5.3253141534391499</v>
      </c>
      <c r="G112">
        <f t="shared" si="10"/>
        <v>6.4064390085204004E-3</v>
      </c>
      <c r="H112">
        <f t="shared" si="11"/>
        <v>0.35402959106427356</v>
      </c>
    </row>
    <row r="113" spans="1:8" x14ac:dyDescent="0.2">
      <c r="A113">
        <v>1</v>
      </c>
      <c r="B113">
        <v>20</v>
      </c>
      <c r="C113">
        <f t="shared" si="6"/>
        <v>28.840277777777779</v>
      </c>
      <c r="D113">
        <f t="shared" si="7"/>
        <v>8.8402777777777786</v>
      </c>
      <c r="E113">
        <f t="shared" si="8"/>
        <v>5.2452739197530818</v>
      </c>
      <c r="F113">
        <f t="shared" si="9"/>
        <v>5.3253141534391499</v>
      </c>
      <c r="G113">
        <f t="shared" si="10"/>
        <v>6.4064390085204004E-3</v>
      </c>
      <c r="H113">
        <f t="shared" si="11"/>
        <v>12.924052739212454</v>
      </c>
    </row>
    <row r="114" spans="1:8" x14ac:dyDescent="0.2">
      <c r="A114">
        <v>1</v>
      </c>
      <c r="B114">
        <v>22</v>
      </c>
      <c r="C114">
        <f t="shared" si="6"/>
        <v>28.840277777777779</v>
      </c>
      <c r="D114">
        <f t="shared" si="7"/>
        <v>6.8402777777777786</v>
      </c>
      <c r="E114">
        <f t="shared" si="8"/>
        <v>5.2452739197530818</v>
      </c>
      <c r="F114">
        <f t="shared" si="9"/>
        <v>5.3253141534391499</v>
      </c>
      <c r="G114">
        <f t="shared" si="10"/>
        <v>6.4064390085204004E-3</v>
      </c>
      <c r="H114">
        <f t="shared" si="11"/>
        <v>2.5440373071136673</v>
      </c>
    </row>
    <row r="115" spans="1:8" x14ac:dyDescent="0.2">
      <c r="A115">
        <v>1</v>
      </c>
      <c r="B115">
        <v>24</v>
      </c>
      <c r="C115">
        <f t="shared" si="6"/>
        <v>28.840277777777779</v>
      </c>
      <c r="D115">
        <f t="shared" si="7"/>
        <v>4.8402777777777786</v>
      </c>
      <c r="E115">
        <f t="shared" si="8"/>
        <v>5.2452739197530818</v>
      </c>
      <c r="F115">
        <f t="shared" si="9"/>
        <v>5.3253141534391499</v>
      </c>
      <c r="G115">
        <f t="shared" si="10"/>
        <v>6.4064390085204004E-3</v>
      </c>
      <c r="H115">
        <f t="shared" si="11"/>
        <v>0.16402187501487994</v>
      </c>
    </row>
    <row r="116" spans="1:8" x14ac:dyDescent="0.2">
      <c r="A116">
        <v>1</v>
      </c>
      <c r="B116">
        <v>20</v>
      </c>
      <c r="C116">
        <f t="shared" si="6"/>
        <v>28.840277777777779</v>
      </c>
      <c r="D116">
        <f t="shared" si="7"/>
        <v>8.8402777777777786</v>
      </c>
      <c r="E116">
        <f t="shared" si="8"/>
        <v>5.2452739197530818</v>
      </c>
      <c r="F116">
        <f t="shared" si="9"/>
        <v>5.3253141534391499</v>
      </c>
      <c r="G116">
        <f t="shared" si="10"/>
        <v>6.4064390085204004E-3</v>
      </c>
      <c r="H116">
        <f t="shared" si="11"/>
        <v>12.924052739212454</v>
      </c>
    </row>
    <row r="117" spans="1:8" x14ac:dyDescent="0.2">
      <c r="A117">
        <v>1</v>
      </c>
      <c r="B117">
        <v>29</v>
      </c>
      <c r="C117">
        <f t="shared" si="6"/>
        <v>28.840277777777779</v>
      </c>
      <c r="D117">
        <f t="shared" si="7"/>
        <v>0.15972222222222143</v>
      </c>
      <c r="E117">
        <f t="shared" si="8"/>
        <v>5.2452739197530818</v>
      </c>
      <c r="F117">
        <f t="shared" si="9"/>
        <v>5.3253141534391499</v>
      </c>
      <c r="G117">
        <f t="shared" si="10"/>
        <v>6.4064390085204004E-3</v>
      </c>
      <c r="H117">
        <f t="shared" si="11"/>
        <v>25.862836068259014</v>
      </c>
    </row>
    <row r="118" spans="1:8" x14ac:dyDescent="0.2">
      <c r="A118">
        <v>1</v>
      </c>
      <c r="B118">
        <v>36</v>
      </c>
      <c r="C118">
        <f t="shared" si="6"/>
        <v>28.840277777777779</v>
      </c>
      <c r="D118">
        <f t="shared" si="7"/>
        <v>7.1597222222222214</v>
      </c>
      <c r="E118">
        <f t="shared" si="8"/>
        <v>5.2452739197530818</v>
      </c>
      <c r="F118">
        <f t="shared" si="9"/>
        <v>5.3253141534391499</v>
      </c>
      <c r="G118">
        <f t="shared" si="10"/>
        <v>6.4064390085204004E-3</v>
      </c>
      <c r="H118">
        <f t="shared" si="11"/>
        <v>3.6651123028269703</v>
      </c>
    </row>
    <row r="119" spans="1:8" x14ac:dyDescent="0.2">
      <c r="A119">
        <v>1</v>
      </c>
      <c r="B119">
        <v>28</v>
      </c>
      <c r="C119">
        <f t="shared" si="6"/>
        <v>28.840277777777779</v>
      </c>
      <c r="D119">
        <f t="shared" si="7"/>
        <v>0.84027777777777857</v>
      </c>
      <c r="E119">
        <f t="shared" si="8"/>
        <v>5.2452739197530818</v>
      </c>
      <c r="F119">
        <f t="shared" si="9"/>
        <v>5.3253141534391499</v>
      </c>
      <c r="G119">
        <f t="shared" si="10"/>
        <v>6.4064390085204004E-3</v>
      </c>
      <c r="H119">
        <f t="shared" si="11"/>
        <v>19.403991010817304</v>
      </c>
    </row>
    <row r="120" spans="1:8" x14ac:dyDescent="0.2">
      <c r="A120">
        <v>1</v>
      </c>
      <c r="B120">
        <v>36</v>
      </c>
      <c r="C120">
        <f t="shared" si="6"/>
        <v>28.840277777777779</v>
      </c>
      <c r="D120">
        <f t="shared" si="7"/>
        <v>7.1597222222222214</v>
      </c>
      <c r="E120">
        <f t="shared" si="8"/>
        <v>5.2452739197530818</v>
      </c>
      <c r="F120">
        <f t="shared" si="9"/>
        <v>5.3253141534391499</v>
      </c>
      <c r="G120">
        <f t="shared" si="10"/>
        <v>6.4064390085204004E-3</v>
      </c>
      <c r="H120">
        <f t="shared" si="11"/>
        <v>3.6651123028269703</v>
      </c>
    </row>
    <row r="121" spans="1:8" x14ac:dyDescent="0.2">
      <c r="A121">
        <v>1</v>
      </c>
      <c r="B121">
        <v>22</v>
      </c>
      <c r="C121">
        <f t="shared" si="6"/>
        <v>28.840277777777779</v>
      </c>
      <c r="D121">
        <f t="shared" si="7"/>
        <v>6.8402777777777786</v>
      </c>
      <c r="E121">
        <f t="shared" si="8"/>
        <v>5.2452739197530818</v>
      </c>
      <c r="F121">
        <f t="shared" si="9"/>
        <v>5.3253141534391499</v>
      </c>
      <c r="G121">
        <f t="shared" si="10"/>
        <v>6.4064390085204004E-3</v>
      </c>
      <c r="H121">
        <f t="shared" si="11"/>
        <v>2.5440373071136673</v>
      </c>
    </row>
    <row r="122" spans="1:8" x14ac:dyDescent="0.2">
      <c r="A122">
        <v>1</v>
      </c>
      <c r="B122">
        <v>26</v>
      </c>
      <c r="C122">
        <f t="shared" si="6"/>
        <v>28.840277777777779</v>
      </c>
      <c r="D122">
        <f t="shared" si="7"/>
        <v>2.8402777777777786</v>
      </c>
      <c r="E122">
        <f t="shared" si="8"/>
        <v>5.2452739197530818</v>
      </c>
      <c r="F122">
        <f t="shared" si="9"/>
        <v>5.3253141534391499</v>
      </c>
      <c r="G122">
        <f t="shared" si="10"/>
        <v>6.4064390085204004E-3</v>
      </c>
      <c r="H122">
        <f t="shared" si="11"/>
        <v>5.7840064429160929</v>
      </c>
    </row>
    <row r="123" spans="1:8" x14ac:dyDescent="0.2">
      <c r="A123">
        <v>1</v>
      </c>
      <c r="B123">
        <v>31</v>
      </c>
      <c r="C123">
        <f t="shared" si="6"/>
        <v>28.840277777777779</v>
      </c>
      <c r="D123">
        <f t="shared" si="7"/>
        <v>2.1597222222222214</v>
      </c>
      <c r="E123">
        <f t="shared" si="8"/>
        <v>5.2452739197530818</v>
      </c>
      <c r="F123">
        <f t="shared" si="9"/>
        <v>5.3253141534391499</v>
      </c>
      <c r="G123">
        <f t="shared" si="10"/>
        <v>6.4064390085204004E-3</v>
      </c>
      <c r="H123">
        <f t="shared" si="11"/>
        <v>9.5206292781355746</v>
      </c>
    </row>
    <row r="124" spans="1:8" x14ac:dyDescent="0.2">
      <c r="A124">
        <v>1</v>
      </c>
      <c r="B124">
        <v>38</v>
      </c>
      <c r="C124">
        <f t="shared" si="6"/>
        <v>28.840277777777779</v>
      </c>
      <c r="D124">
        <f t="shared" si="7"/>
        <v>9.1597222222222214</v>
      </c>
      <c r="E124">
        <f t="shared" si="8"/>
        <v>5.2452739197530818</v>
      </c>
      <c r="F124">
        <f t="shared" si="9"/>
        <v>5.3253141534391499</v>
      </c>
      <c r="G124">
        <f t="shared" si="10"/>
        <v>6.4064390085204004E-3</v>
      </c>
      <c r="H124">
        <f t="shared" si="11"/>
        <v>15.32290551270353</v>
      </c>
    </row>
    <row r="125" spans="1:8" x14ac:dyDescent="0.2">
      <c r="A125">
        <v>1</v>
      </c>
      <c r="B125">
        <v>36</v>
      </c>
      <c r="C125">
        <f t="shared" si="6"/>
        <v>28.840277777777779</v>
      </c>
      <c r="D125">
        <f t="shared" si="7"/>
        <v>7.1597222222222214</v>
      </c>
      <c r="E125">
        <f t="shared" si="8"/>
        <v>5.2452739197530818</v>
      </c>
      <c r="F125">
        <f t="shared" si="9"/>
        <v>5.3253141534391499</v>
      </c>
      <c r="G125">
        <f t="shared" si="10"/>
        <v>6.4064390085204004E-3</v>
      </c>
      <c r="H125">
        <f t="shared" si="11"/>
        <v>3.6651123028269703</v>
      </c>
    </row>
    <row r="126" spans="1:8" x14ac:dyDescent="0.2">
      <c r="A126">
        <v>1</v>
      </c>
      <c r="B126">
        <v>37</v>
      </c>
      <c r="C126">
        <f t="shared" si="6"/>
        <v>28.840277777777779</v>
      </c>
      <c r="D126">
        <f t="shared" si="7"/>
        <v>8.1597222222222214</v>
      </c>
      <c r="E126">
        <f t="shared" si="8"/>
        <v>5.2452739197530818</v>
      </c>
      <c r="F126">
        <f t="shared" si="9"/>
        <v>5.3253141534391499</v>
      </c>
      <c r="G126">
        <f t="shared" si="10"/>
        <v>6.4064390085204004E-3</v>
      </c>
      <c r="H126">
        <f t="shared" si="11"/>
        <v>8.4940089077652505</v>
      </c>
    </row>
    <row r="127" spans="1:8" x14ac:dyDescent="0.2">
      <c r="A127">
        <v>1</v>
      </c>
      <c r="B127">
        <v>34</v>
      </c>
      <c r="C127">
        <f t="shared" si="6"/>
        <v>28.840277777777779</v>
      </c>
      <c r="D127">
        <f t="shared" si="7"/>
        <v>5.1597222222222214</v>
      </c>
      <c r="E127">
        <f t="shared" si="8"/>
        <v>5.2452739197530818</v>
      </c>
      <c r="F127">
        <f t="shared" si="9"/>
        <v>5.3253141534391499</v>
      </c>
      <c r="G127">
        <f t="shared" si="10"/>
        <v>6.4064390085204004E-3</v>
      </c>
      <c r="H127">
        <f t="shared" si="11"/>
        <v>7.3190929504118145E-3</v>
      </c>
    </row>
    <row r="128" spans="1:8" x14ac:dyDescent="0.2">
      <c r="A128">
        <v>1</v>
      </c>
      <c r="B128">
        <v>34</v>
      </c>
      <c r="C128">
        <f t="shared" si="6"/>
        <v>28.840277777777779</v>
      </c>
      <c r="D128">
        <f t="shared" si="7"/>
        <v>5.1597222222222214</v>
      </c>
      <c r="E128">
        <f t="shared" si="8"/>
        <v>5.2452739197530818</v>
      </c>
      <c r="F128">
        <f t="shared" si="9"/>
        <v>5.3253141534391499</v>
      </c>
      <c r="G128">
        <f t="shared" si="10"/>
        <v>6.4064390085204004E-3</v>
      </c>
      <c r="H128">
        <f t="shared" si="11"/>
        <v>7.3190929504118145E-3</v>
      </c>
    </row>
    <row r="129" spans="1:8" x14ac:dyDescent="0.2">
      <c r="A129">
        <v>1</v>
      </c>
      <c r="B129">
        <v>35</v>
      </c>
      <c r="C129">
        <f t="shared" si="6"/>
        <v>28.840277777777779</v>
      </c>
      <c r="D129">
        <f t="shared" si="7"/>
        <v>6.1597222222222214</v>
      </c>
      <c r="E129">
        <f t="shared" si="8"/>
        <v>5.2452739197530818</v>
      </c>
      <c r="F129">
        <f t="shared" si="9"/>
        <v>5.3253141534391499</v>
      </c>
      <c r="G129">
        <f t="shared" si="10"/>
        <v>6.4064390085204004E-3</v>
      </c>
      <c r="H129">
        <f t="shared" si="11"/>
        <v>0.8362156978886911</v>
      </c>
    </row>
    <row r="130" spans="1:8" x14ac:dyDescent="0.2">
      <c r="A130">
        <v>1</v>
      </c>
      <c r="B130">
        <v>39</v>
      </c>
      <c r="C130">
        <f t="shared" si="6"/>
        <v>28.840277777777779</v>
      </c>
      <c r="D130">
        <f t="shared" si="7"/>
        <v>10.159722222222221</v>
      </c>
      <c r="E130">
        <f t="shared" si="8"/>
        <v>5.2452739197530818</v>
      </c>
      <c r="F130">
        <f t="shared" si="9"/>
        <v>5.3253141534391499</v>
      </c>
      <c r="G130">
        <f t="shared" si="10"/>
        <v>6.4064390085204004E-3</v>
      </c>
      <c r="H130">
        <f t="shared" si="11"/>
        <v>24.151802117641807</v>
      </c>
    </row>
    <row r="131" spans="1:8" x14ac:dyDescent="0.2">
      <c r="A131">
        <v>1</v>
      </c>
      <c r="B131">
        <v>33</v>
      </c>
      <c r="C131">
        <f t="shared" ref="C131:C145" si="12">AVERAGE(B$2:B$145)</f>
        <v>28.840277777777779</v>
      </c>
      <c r="D131">
        <f t="shared" ref="D131:D169" si="13">ABS(B131-C131)</f>
        <v>4.1597222222222214</v>
      </c>
      <c r="E131">
        <f t="shared" ref="E131:E169" si="14">SUMIF($A$2:$A$169,"="&amp;A131,$D$2:$D$169)/COUNTIF($A$2:$A$169,"="&amp;A131)</f>
        <v>5.2452739197530818</v>
      </c>
      <c r="F131">
        <f t="shared" ref="F131:F169" si="15">AVERAGE(D$2:D$169)</f>
        <v>5.3253141534391499</v>
      </c>
      <c r="G131">
        <f t="shared" ref="G131:G169" si="16">POWER(E131-F131,2)</f>
        <v>6.4064390085204004E-3</v>
      </c>
      <c r="H131">
        <f t="shared" ref="H131:H169" si="17">POWER(D131-E131,2)</f>
        <v>1.1784224880121326</v>
      </c>
    </row>
    <row r="132" spans="1:8" x14ac:dyDescent="0.2">
      <c r="A132">
        <v>1</v>
      </c>
      <c r="B132">
        <v>40</v>
      </c>
      <c r="C132">
        <f t="shared" si="12"/>
        <v>28.840277777777779</v>
      </c>
      <c r="D132">
        <f t="shared" si="13"/>
        <v>11.159722222222221</v>
      </c>
      <c r="E132">
        <f t="shared" si="14"/>
        <v>5.2452739197530818</v>
      </c>
      <c r="F132">
        <f t="shared" si="15"/>
        <v>5.3253141534391499</v>
      </c>
      <c r="G132">
        <f t="shared" si="16"/>
        <v>6.4064390085204004E-3</v>
      </c>
      <c r="H132">
        <f t="shared" si="17"/>
        <v>34.980698722580087</v>
      </c>
    </row>
    <row r="133" spans="1:8" x14ac:dyDescent="0.2">
      <c r="A133">
        <v>1</v>
      </c>
      <c r="B133">
        <v>37</v>
      </c>
      <c r="C133">
        <f t="shared" si="12"/>
        <v>28.840277777777779</v>
      </c>
      <c r="D133">
        <f t="shared" si="13"/>
        <v>8.1597222222222214</v>
      </c>
      <c r="E133">
        <f t="shared" si="14"/>
        <v>5.2452739197530818</v>
      </c>
      <c r="F133">
        <f t="shared" si="15"/>
        <v>5.3253141534391499</v>
      </c>
      <c r="G133">
        <f t="shared" si="16"/>
        <v>6.4064390085204004E-3</v>
      </c>
      <c r="H133">
        <f t="shared" si="17"/>
        <v>8.4940089077652505</v>
      </c>
    </row>
    <row r="134" spans="1:8" x14ac:dyDescent="0.2">
      <c r="A134">
        <v>1</v>
      </c>
      <c r="B134">
        <v>19</v>
      </c>
      <c r="C134">
        <f t="shared" si="12"/>
        <v>28.840277777777779</v>
      </c>
      <c r="D134">
        <f t="shared" si="13"/>
        <v>9.8402777777777786</v>
      </c>
      <c r="E134">
        <f t="shared" si="14"/>
        <v>5.2452739197530818</v>
      </c>
      <c r="F134">
        <f t="shared" si="15"/>
        <v>5.3253141534391499</v>
      </c>
      <c r="G134">
        <f t="shared" si="16"/>
        <v>6.4064390085204004E-3</v>
      </c>
      <c r="H134">
        <f t="shared" si="17"/>
        <v>21.114060455261846</v>
      </c>
    </row>
    <row r="135" spans="1:8" x14ac:dyDescent="0.2">
      <c r="A135">
        <v>1</v>
      </c>
      <c r="B135">
        <v>38</v>
      </c>
      <c r="C135">
        <f t="shared" si="12"/>
        <v>28.840277777777779</v>
      </c>
      <c r="D135">
        <f t="shared" si="13"/>
        <v>9.1597222222222214</v>
      </c>
      <c r="E135">
        <f t="shared" si="14"/>
        <v>5.2452739197530818</v>
      </c>
      <c r="F135">
        <f t="shared" si="15"/>
        <v>5.3253141534391499</v>
      </c>
      <c r="G135">
        <f t="shared" si="16"/>
        <v>6.4064390085204004E-3</v>
      </c>
      <c r="H135">
        <f t="shared" si="17"/>
        <v>15.32290551270353</v>
      </c>
    </row>
    <row r="136" spans="1:8" x14ac:dyDescent="0.2">
      <c r="A136">
        <v>1</v>
      </c>
      <c r="B136">
        <v>36</v>
      </c>
      <c r="C136">
        <f t="shared" si="12"/>
        <v>28.840277777777779</v>
      </c>
      <c r="D136">
        <f t="shared" si="13"/>
        <v>7.1597222222222214</v>
      </c>
      <c r="E136">
        <f t="shared" si="14"/>
        <v>5.2452739197530818</v>
      </c>
      <c r="F136">
        <f t="shared" si="15"/>
        <v>5.3253141534391499</v>
      </c>
      <c r="G136">
        <f t="shared" si="16"/>
        <v>6.4064390085204004E-3</v>
      </c>
      <c r="H136">
        <f t="shared" si="17"/>
        <v>3.6651123028269703</v>
      </c>
    </row>
    <row r="137" spans="1:8" x14ac:dyDescent="0.2">
      <c r="A137">
        <v>1</v>
      </c>
      <c r="B137">
        <v>40</v>
      </c>
      <c r="C137">
        <f t="shared" si="12"/>
        <v>28.840277777777779</v>
      </c>
      <c r="D137">
        <f t="shared" si="13"/>
        <v>11.159722222222221</v>
      </c>
      <c r="E137">
        <f t="shared" si="14"/>
        <v>5.2452739197530818</v>
      </c>
      <c r="F137">
        <f t="shared" si="15"/>
        <v>5.3253141534391499</v>
      </c>
      <c r="G137">
        <f t="shared" si="16"/>
        <v>6.4064390085204004E-3</v>
      </c>
      <c r="H137">
        <f t="shared" si="17"/>
        <v>34.980698722580087</v>
      </c>
    </row>
    <row r="138" spans="1:8" x14ac:dyDescent="0.2">
      <c r="A138">
        <v>1</v>
      </c>
      <c r="B138">
        <v>40</v>
      </c>
      <c r="C138">
        <f t="shared" si="12"/>
        <v>28.840277777777779</v>
      </c>
      <c r="D138">
        <f t="shared" si="13"/>
        <v>11.159722222222221</v>
      </c>
      <c r="E138">
        <f t="shared" si="14"/>
        <v>5.2452739197530818</v>
      </c>
      <c r="F138">
        <f t="shared" si="15"/>
        <v>5.3253141534391499</v>
      </c>
      <c r="G138">
        <f t="shared" si="16"/>
        <v>6.4064390085204004E-3</v>
      </c>
      <c r="H138">
        <f t="shared" si="17"/>
        <v>34.980698722580087</v>
      </c>
    </row>
    <row r="139" spans="1:8" x14ac:dyDescent="0.2">
      <c r="A139">
        <v>1</v>
      </c>
      <c r="B139">
        <v>34</v>
      </c>
      <c r="C139">
        <f t="shared" si="12"/>
        <v>28.840277777777779</v>
      </c>
      <c r="D139">
        <f t="shared" si="13"/>
        <v>5.1597222222222214</v>
      </c>
      <c r="E139">
        <f t="shared" si="14"/>
        <v>5.2452739197530818</v>
      </c>
      <c r="F139">
        <f t="shared" si="15"/>
        <v>5.3253141534391499</v>
      </c>
      <c r="G139">
        <f t="shared" si="16"/>
        <v>6.4064390085204004E-3</v>
      </c>
      <c r="H139">
        <f t="shared" si="17"/>
        <v>7.3190929504118145E-3</v>
      </c>
    </row>
    <row r="140" spans="1:8" x14ac:dyDescent="0.2">
      <c r="A140">
        <v>1</v>
      </c>
      <c r="B140">
        <v>33</v>
      </c>
      <c r="C140">
        <f t="shared" si="12"/>
        <v>28.840277777777779</v>
      </c>
      <c r="D140">
        <f t="shared" si="13"/>
        <v>4.1597222222222214</v>
      </c>
      <c r="E140">
        <f t="shared" si="14"/>
        <v>5.2452739197530818</v>
      </c>
      <c r="F140">
        <f t="shared" si="15"/>
        <v>5.3253141534391499</v>
      </c>
      <c r="G140">
        <f t="shared" si="16"/>
        <v>6.4064390085204004E-3</v>
      </c>
      <c r="H140">
        <f t="shared" si="17"/>
        <v>1.1784224880121326</v>
      </c>
    </row>
    <row r="141" spans="1:8" x14ac:dyDescent="0.2">
      <c r="A141">
        <v>1</v>
      </c>
      <c r="B141">
        <v>30</v>
      </c>
      <c r="C141">
        <f t="shared" si="12"/>
        <v>28.840277777777779</v>
      </c>
      <c r="D141">
        <f t="shared" si="13"/>
        <v>1.1597222222222214</v>
      </c>
      <c r="E141">
        <f t="shared" si="14"/>
        <v>5.2452739197530818</v>
      </c>
      <c r="F141">
        <f t="shared" si="15"/>
        <v>5.3253141534391499</v>
      </c>
      <c r="G141">
        <f t="shared" si="16"/>
        <v>6.4064390085204004E-3</v>
      </c>
      <c r="H141">
        <f t="shared" si="17"/>
        <v>16.691732673197293</v>
      </c>
    </row>
    <row r="142" spans="1:8" x14ac:dyDescent="0.2">
      <c r="A142">
        <v>1</v>
      </c>
      <c r="B142">
        <v>27</v>
      </c>
      <c r="C142">
        <f t="shared" si="12"/>
        <v>28.840277777777779</v>
      </c>
      <c r="D142">
        <f t="shared" si="13"/>
        <v>1.8402777777777786</v>
      </c>
      <c r="E142">
        <f t="shared" si="14"/>
        <v>5.2452739197530818</v>
      </c>
      <c r="F142">
        <f t="shared" si="15"/>
        <v>5.3253141534391499</v>
      </c>
      <c r="G142">
        <f t="shared" si="16"/>
        <v>6.4064390085204004E-3</v>
      </c>
      <c r="H142">
        <f t="shared" si="17"/>
        <v>11.593998726866699</v>
      </c>
    </row>
    <row r="143" spans="1:8" x14ac:dyDescent="0.2">
      <c r="A143">
        <v>1</v>
      </c>
      <c r="B143">
        <v>28</v>
      </c>
      <c r="C143">
        <f t="shared" si="12"/>
        <v>28.840277777777779</v>
      </c>
      <c r="D143">
        <f t="shared" si="13"/>
        <v>0.84027777777777857</v>
      </c>
      <c r="E143">
        <f t="shared" si="14"/>
        <v>5.2452739197530818</v>
      </c>
      <c r="F143">
        <f t="shared" si="15"/>
        <v>5.3253141534391499</v>
      </c>
      <c r="G143">
        <f t="shared" si="16"/>
        <v>6.4064390085204004E-3</v>
      </c>
      <c r="H143">
        <f t="shared" si="17"/>
        <v>19.403991010817304</v>
      </c>
    </row>
    <row r="144" spans="1:8" x14ac:dyDescent="0.2">
      <c r="A144">
        <v>1</v>
      </c>
      <c r="B144">
        <v>32</v>
      </c>
      <c r="C144">
        <f t="shared" si="12"/>
        <v>28.840277777777779</v>
      </c>
      <c r="D144">
        <f t="shared" si="13"/>
        <v>3.1597222222222214</v>
      </c>
      <c r="E144">
        <f t="shared" si="14"/>
        <v>5.2452739197530818</v>
      </c>
      <c r="F144">
        <f t="shared" si="15"/>
        <v>5.3253141534391499</v>
      </c>
      <c r="G144">
        <f t="shared" si="16"/>
        <v>6.4064390085204004E-3</v>
      </c>
      <c r="H144">
        <f t="shared" si="17"/>
        <v>4.349525883073853</v>
      </c>
    </row>
    <row r="145" spans="1:8" x14ac:dyDescent="0.2">
      <c r="A145">
        <v>1</v>
      </c>
      <c r="B145">
        <v>22</v>
      </c>
      <c r="C145">
        <f t="shared" si="12"/>
        <v>28.840277777777779</v>
      </c>
      <c r="D145">
        <f t="shared" si="13"/>
        <v>6.8402777777777786</v>
      </c>
      <c r="E145">
        <f t="shared" si="14"/>
        <v>5.2452739197530818</v>
      </c>
      <c r="F145">
        <f t="shared" si="15"/>
        <v>5.3253141534391499</v>
      </c>
      <c r="G145">
        <f t="shared" si="16"/>
        <v>6.4064390085204004E-3</v>
      </c>
      <c r="H145">
        <f t="shared" si="17"/>
        <v>2.5440373071136673</v>
      </c>
    </row>
    <row r="146" spans="1:8" x14ac:dyDescent="0.2">
      <c r="A146">
        <v>2</v>
      </c>
      <c r="B146">
        <v>36</v>
      </c>
      <c r="C146">
        <f>AVERAGE(B$146:B$169)</f>
        <v>29.166666666666668</v>
      </c>
      <c r="D146">
        <f t="shared" si="13"/>
        <v>6.8333333333333321</v>
      </c>
      <c r="E146">
        <f t="shared" si="14"/>
        <v>5.8055555555555562</v>
      </c>
      <c r="F146">
        <f t="shared" si="15"/>
        <v>5.3253141534391499</v>
      </c>
      <c r="G146">
        <f t="shared" si="16"/>
        <v>0.23063180430673186</v>
      </c>
      <c r="H146">
        <f t="shared" si="17"/>
        <v>1.0563271604938234</v>
      </c>
    </row>
    <row r="147" spans="1:8" x14ac:dyDescent="0.2">
      <c r="A147">
        <v>2</v>
      </c>
      <c r="B147">
        <v>21</v>
      </c>
      <c r="C147">
        <f t="shared" ref="C147:C169" si="18">AVERAGE(B$146:B$169)</f>
        <v>29.166666666666668</v>
      </c>
      <c r="D147">
        <f t="shared" si="13"/>
        <v>8.1666666666666679</v>
      </c>
      <c r="E147">
        <f t="shared" si="14"/>
        <v>5.8055555555555562</v>
      </c>
      <c r="F147">
        <f t="shared" si="15"/>
        <v>5.3253141534391499</v>
      </c>
      <c r="G147">
        <f t="shared" si="16"/>
        <v>0.23063180430673186</v>
      </c>
      <c r="H147">
        <f t="shared" si="17"/>
        <v>5.5748456790123484</v>
      </c>
    </row>
    <row r="148" spans="1:8" x14ac:dyDescent="0.2">
      <c r="A148">
        <v>2</v>
      </c>
      <c r="B148">
        <v>25</v>
      </c>
      <c r="C148">
        <f t="shared" si="18"/>
        <v>29.166666666666668</v>
      </c>
      <c r="D148">
        <f t="shared" si="13"/>
        <v>4.1666666666666679</v>
      </c>
      <c r="E148">
        <f t="shared" si="14"/>
        <v>5.8055555555555562</v>
      </c>
      <c r="F148">
        <f t="shared" si="15"/>
        <v>5.3253141534391499</v>
      </c>
      <c r="G148">
        <f t="shared" si="16"/>
        <v>0.23063180430673186</v>
      </c>
      <c r="H148">
        <f t="shared" si="17"/>
        <v>2.6859567901234551</v>
      </c>
    </row>
    <row r="149" spans="1:8" x14ac:dyDescent="0.2">
      <c r="A149">
        <v>2</v>
      </c>
      <c r="B149">
        <v>34</v>
      </c>
      <c r="C149">
        <f t="shared" si="18"/>
        <v>29.166666666666668</v>
      </c>
      <c r="D149">
        <f t="shared" si="13"/>
        <v>4.8333333333333321</v>
      </c>
      <c r="E149">
        <f t="shared" si="14"/>
        <v>5.8055555555555562</v>
      </c>
      <c r="F149">
        <f t="shared" si="15"/>
        <v>5.3253141534391499</v>
      </c>
      <c r="G149">
        <f t="shared" si="16"/>
        <v>0.23063180430673186</v>
      </c>
      <c r="H149">
        <f t="shared" si="17"/>
        <v>0.94521604938271975</v>
      </c>
    </row>
    <row r="150" spans="1:8" x14ac:dyDescent="0.2">
      <c r="A150">
        <v>2</v>
      </c>
      <c r="B150">
        <v>25</v>
      </c>
      <c r="C150">
        <f t="shared" si="18"/>
        <v>29.166666666666668</v>
      </c>
      <c r="D150">
        <f t="shared" si="13"/>
        <v>4.1666666666666679</v>
      </c>
      <c r="E150">
        <f t="shared" si="14"/>
        <v>5.8055555555555562</v>
      </c>
      <c r="F150">
        <f t="shared" si="15"/>
        <v>5.3253141534391499</v>
      </c>
      <c r="G150">
        <f t="shared" si="16"/>
        <v>0.23063180430673186</v>
      </c>
      <c r="H150">
        <f t="shared" si="17"/>
        <v>2.6859567901234551</v>
      </c>
    </row>
    <row r="151" spans="1:8" x14ac:dyDescent="0.2">
      <c r="A151">
        <v>2</v>
      </c>
      <c r="B151">
        <v>20</v>
      </c>
      <c r="C151">
        <f t="shared" si="18"/>
        <v>29.166666666666668</v>
      </c>
      <c r="D151">
        <f t="shared" si="13"/>
        <v>9.1666666666666679</v>
      </c>
      <c r="E151">
        <f t="shared" si="14"/>
        <v>5.8055555555555562</v>
      </c>
      <c r="F151">
        <f t="shared" si="15"/>
        <v>5.3253141534391499</v>
      </c>
      <c r="G151">
        <f t="shared" si="16"/>
        <v>0.23063180430673186</v>
      </c>
      <c r="H151">
        <f t="shared" si="17"/>
        <v>11.297067901234572</v>
      </c>
    </row>
    <row r="152" spans="1:8" x14ac:dyDescent="0.2">
      <c r="A152">
        <v>2</v>
      </c>
      <c r="B152">
        <v>34</v>
      </c>
      <c r="C152">
        <f t="shared" si="18"/>
        <v>29.166666666666668</v>
      </c>
      <c r="D152">
        <f t="shared" si="13"/>
        <v>4.8333333333333321</v>
      </c>
      <c r="E152">
        <f t="shared" si="14"/>
        <v>5.8055555555555562</v>
      </c>
      <c r="F152">
        <f t="shared" si="15"/>
        <v>5.3253141534391499</v>
      </c>
      <c r="G152">
        <f t="shared" si="16"/>
        <v>0.23063180430673186</v>
      </c>
      <c r="H152">
        <f t="shared" si="17"/>
        <v>0.94521604938271975</v>
      </c>
    </row>
    <row r="153" spans="1:8" x14ac:dyDescent="0.2">
      <c r="A153">
        <v>2</v>
      </c>
      <c r="B153">
        <v>22</v>
      </c>
      <c r="C153">
        <f t="shared" si="18"/>
        <v>29.166666666666668</v>
      </c>
      <c r="D153">
        <f t="shared" si="13"/>
        <v>7.1666666666666679</v>
      </c>
      <c r="E153">
        <f t="shared" si="14"/>
        <v>5.8055555555555562</v>
      </c>
      <c r="F153">
        <f t="shared" si="15"/>
        <v>5.3253141534391499</v>
      </c>
      <c r="G153">
        <f t="shared" si="16"/>
        <v>0.23063180430673186</v>
      </c>
      <c r="H153">
        <f t="shared" si="17"/>
        <v>1.8526234567901247</v>
      </c>
    </row>
    <row r="154" spans="1:8" x14ac:dyDescent="0.2">
      <c r="A154">
        <v>2</v>
      </c>
      <c r="B154">
        <v>22</v>
      </c>
      <c r="C154">
        <f t="shared" si="18"/>
        <v>29.166666666666668</v>
      </c>
      <c r="D154">
        <f t="shared" si="13"/>
        <v>7.1666666666666679</v>
      </c>
      <c r="E154">
        <f t="shared" si="14"/>
        <v>5.8055555555555562</v>
      </c>
      <c r="F154">
        <f t="shared" si="15"/>
        <v>5.3253141534391499</v>
      </c>
      <c r="G154">
        <f t="shared" si="16"/>
        <v>0.23063180430673186</v>
      </c>
      <c r="H154">
        <f t="shared" si="17"/>
        <v>1.8526234567901247</v>
      </c>
    </row>
    <row r="155" spans="1:8" x14ac:dyDescent="0.2">
      <c r="A155">
        <v>2</v>
      </c>
      <c r="B155">
        <v>30</v>
      </c>
      <c r="C155">
        <f t="shared" si="18"/>
        <v>29.166666666666668</v>
      </c>
      <c r="D155">
        <f t="shared" si="13"/>
        <v>0.83333333333333215</v>
      </c>
      <c r="E155">
        <f t="shared" si="14"/>
        <v>5.8055555555555562</v>
      </c>
      <c r="F155">
        <f t="shared" si="15"/>
        <v>5.3253141534391499</v>
      </c>
      <c r="G155">
        <f t="shared" si="16"/>
        <v>0.23063180430673186</v>
      </c>
      <c r="H155">
        <f t="shared" si="17"/>
        <v>24.722993827160511</v>
      </c>
    </row>
    <row r="156" spans="1:8" x14ac:dyDescent="0.2">
      <c r="A156">
        <v>2</v>
      </c>
      <c r="B156">
        <v>31</v>
      </c>
      <c r="C156">
        <f t="shared" si="18"/>
        <v>29.166666666666668</v>
      </c>
      <c r="D156">
        <f t="shared" si="13"/>
        <v>1.8333333333333321</v>
      </c>
      <c r="E156">
        <f t="shared" si="14"/>
        <v>5.8055555555555562</v>
      </c>
      <c r="F156">
        <f t="shared" si="15"/>
        <v>5.3253141534391499</v>
      </c>
      <c r="G156">
        <f t="shared" si="16"/>
        <v>0.23063180430673186</v>
      </c>
      <c r="H156">
        <f t="shared" si="17"/>
        <v>15.778549382716065</v>
      </c>
    </row>
    <row r="157" spans="1:8" x14ac:dyDescent="0.2">
      <c r="A157">
        <v>2</v>
      </c>
      <c r="B157">
        <v>19</v>
      </c>
      <c r="C157">
        <f t="shared" si="18"/>
        <v>29.166666666666668</v>
      </c>
      <c r="D157">
        <f t="shared" si="13"/>
        <v>10.166666666666668</v>
      </c>
      <c r="E157">
        <f t="shared" si="14"/>
        <v>5.8055555555555562</v>
      </c>
      <c r="F157">
        <f t="shared" si="15"/>
        <v>5.3253141534391499</v>
      </c>
      <c r="G157">
        <f t="shared" si="16"/>
        <v>0.23063180430673186</v>
      </c>
      <c r="H157">
        <f t="shared" si="17"/>
        <v>19.019290123456795</v>
      </c>
    </row>
    <row r="158" spans="1:8" x14ac:dyDescent="0.2">
      <c r="A158">
        <v>2</v>
      </c>
      <c r="B158">
        <v>31</v>
      </c>
      <c r="C158">
        <f t="shared" si="18"/>
        <v>29.166666666666668</v>
      </c>
      <c r="D158">
        <f t="shared" si="13"/>
        <v>1.8333333333333321</v>
      </c>
      <c r="E158">
        <f t="shared" si="14"/>
        <v>5.8055555555555562</v>
      </c>
      <c r="F158">
        <f t="shared" si="15"/>
        <v>5.3253141534391499</v>
      </c>
      <c r="G158">
        <f t="shared" si="16"/>
        <v>0.23063180430673186</v>
      </c>
      <c r="H158">
        <f t="shared" si="17"/>
        <v>15.778549382716065</v>
      </c>
    </row>
    <row r="159" spans="1:8" x14ac:dyDescent="0.2">
      <c r="A159">
        <v>2</v>
      </c>
      <c r="B159">
        <v>25</v>
      </c>
      <c r="C159">
        <f t="shared" si="18"/>
        <v>29.166666666666668</v>
      </c>
      <c r="D159">
        <f t="shared" si="13"/>
        <v>4.1666666666666679</v>
      </c>
      <c r="E159">
        <f t="shared" si="14"/>
        <v>5.8055555555555562</v>
      </c>
      <c r="F159">
        <f t="shared" si="15"/>
        <v>5.3253141534391499</v>
      </c>
      <c r="G159">
        <f t="shared" si="16"/>
        <v>0.23063180430673186</v>
      </c>
      <c r="H159">
        <f t="shared" si="17"/>
        <v>2.6859567901234551</v>
      </c>
    </row>
    <row r="160" spans="1:8" x14ac:dyDescent="0.2">
      <c r="A160">
        <v>2</v>
      </c>
      <c r="B160">
        <v>22</v>
      </c>
      <c r="C160">
        <f t="shared" si="18"/>
        <v>29.166666666666668</v>
      </c>
      <c r="D160">
        <f t="shared" si="13"/>
        <v>7.1666666666666679</v>
      </c>
      <c r="E160">
        <f t="shared" si="14"/>
        <v>5.8055555555555562</v>
      </c>
      <c r="F160">
        <f t="shared" si="15"/>
        <v>5.3253141534391499</v>
      </c>
      <c r="G160">
        <f t="shared" si="16"/>
        <v>0.23063180430673186</v>
      </c>
      <c r="H160">
        <f t="shared" si="17"/>
        <v>1.8526234567901247</v>
      </c>
    </row>
    <row r="161" spans="1:8" x14ac:dyDescent="0.2">
      <c r="A161">
        <v>2</v>
      </c>
      <c r="B161">
        <v>30</v>
      </c>
      <c r="C161">
        <f t="shared" si="18"/>
        <v>29.166666666666668</v>
      </c>
      <c r="D161">
        <f t="shared" si="13"/>
        <v>0.83333333333333215</v>
      </c>
      <c r="E161">
        <f t="shared" si="14"/>
        <v>5.8055555555555562</v>
      </c>
      <c r="F161">
        <f t="shared" si="15"/>
        <v>5.3253141534391499</v>
      </c>
      <c r="G161">
        <f t="shared" si="16"/>
        <v>0.23063180430673186</v>
      </c>
      <c r="H161">
        <f t="shared" si="17"/>
        <v>24.722993827160511</v>
      </c>
    </row>
    <row r="162" spans="1:8" x14ac:dyDescent="0.2">
      <c r="A162">
        <v>2</v>
      </c>
      <c r="B162">
        <v>21</v>
      </c>
      <c r="C162">
        <f t="shared" si="18"/>
        <v>29.166666666666668</v>
      </c>
      <c r="D162">
        <f t="shared" si="13"/>
        <v>8.1666666666666679</v>
      </c>
      <c r="E162">
        <f t="shared" si="14"/>
        <v>5.8055555555555562</v>
      </c>
      <c r="F162">
        <f t="shared" si="15"/>
        <v>5.3253141534391499</v>
      </c>
      <c r="G162">
        <f t="shared" si="16"/>
        <v>0.23063180430673186</v>
      </c>
      <c r="H162">
        <f t="shared" si="17"/>
        <v>5.5748456790123484</v>
      </c>
    </row>
    <row r="163" spans="1:8" x14ac:dyDescent="0.2">
      <c r="A163">
        <v>2</v>
      </c>
      <c r="B163">
        <v>35</v>
      </c>
      <c r="C163">
        <f t="shared" si="18"/>
        <v>29.166666666666668</v>
      </c>
      <c r="D163">
        <f t="shared" si="13"/>
        <v>5.8333333333333321</v>
      </c>
      <c r="E163">
        <f t="shared" si="14"/>
        <v>5.8055555555555562</v>
      </c>
      <c r="F163">
        <f t="shared" si="15"/>
        <v>5.3253141534391499</v>
      </c>
      <c r="G163">
        <f t="shared" si="16"/>
        <v>0.23063180430673186</v>
      </c>
      <c r="H163">
        <f t="shared" si="17"/>
        <v>7.7160493827150081E-4</v>
      </c>
    </row>
    <row r="164" spans="1:8" x14ac:dyDescent="0.2">
      <c r="A164">
        <v>2</v>
      </c>
      <c r="B164">
        <v>40</v>
      </c>
      <c r="C164">
        <f t="shared" si="18"/>
        <v>29.166666666666668</v>
      </c>
      <c r="D164">
        <f t="shared" si="13"/>
        <v>10.833333333333332</v>
      </c>
      <c r="E164">
        <f t="shared" si="14"/>
        <v>5.8055555555555562</v>
      </c>
      <c r="F164">
        <f t="shared" si="15"/>
        <v>5.3253141534391499</v>
      </c>
      <c r="G164">
        <f t="shared" si="16"/>
        <v>0.23063180430673186</v>
      </c>
      <c r="H164">
        <f t="shared" si="17"/>
        <v>25.278549382716029</v>
      </c>
    </row>
    <row r="165" spans="1:8" x14ac:dyDescent="0.2">
      <c r="A165">
        <v>2</v>
      </c>
      <c r="B165">
        <v>33</v>
      </c>
      <c r="C165">
        <f t="shared" si="18"/>
        <v>29.166666666666668</v>
      </c>
      <c r="D165">
        <f t="shared" si="13"/>
        <v>3.8333333333333321</v>
      </c>
      <c r="E165">
        <f t="shared" si="14"/>
        <v>5.8055555555555562</v>
      </c>
      <c r="F165">
        <f t="shared" si="15"/>
        <v>5.3253141534391499</v>
      </c>
      <c r="G165">
        <f t="shared" si="16"/>
        <v>0.23063180430673186</v>
      </c>
      <c r="H165">
        <f t="shared" si="17"/>
        <v>3.8896604938271677</v>
      </c>
    </row>
    <row r="166" spans="1:8" x14ac:dyDescent="0.2">
      <c r="A166">
        <v>2</v>
      </c>
      <c r="B166">
        <v>39</v>
      </c>
      <c r="C166">
        <f t="shared" si="18"/>
        <v>29.166666666666668</v>
      </c>
      <c r="D166">
        <f t="shared" si="13"/>
        <v>9.8333333333333321</v>
      </c>
      <c r="E166">
        <f t="shared" si="14"/>
        <v>5.8055555555555562</v>
      </c>
      <c r="F166">
        <f t="shared" si="15"/>
        <v>5.3253141534391499</v>
      </c>
      <c r="G166">
        <f t="shared" si="16"/>
        <v>0.23063180430673186</v>
      </c>
      <c r="H166">
        <f t="shared" si="17"/>
        <v>16.222993827160479</v>
      </c>
    </row>
    <row r="167" spans="1:8" x14ac:dyDescent="0.2">
      <c r="A167">
        <v>2</v>
      </c>
      <c r="B167">
        <v>39</v>
      </c>
      <c r="C167">
        <f t="shared" si="18"/>
        <v>29.166666666666668</v>
      </c>
      <c r="D167">
        <f t="shared" si="13"/>
        <v>9.8333333333333321</v>
      </c>
      <c r="E167">
        <f t="shared" si="14"/>
        <v>5.8055555555555562</v>
      </c>
      <c r="F167">
        <f t="shared" si="15"/>
        <v>5.3253141534391499</v>
      </c>
      <c r="G167">
        <f t="shared" si="16"/>
        <v>0.23063180430673186</v>
      </c>
      <c r="H167">
        <f t="shared" si="17"/>
        <v>16.222993827160479</v>
      </c>
    </row>
    <row r="168" spans="1:8" x14ac:dyDescent="0.2">
      <c r="A168">
        <v>2</v>
      </c>
      <c r="B168">
        <v>33</v>
      </c>
      <c r="C168">
        <f t="shared" si="18"/>
        <v>29.166666666666668</v>
      </c>
      <c r="D168">
        <f t="shared" si="13"/>
        <v>3.8333333333333321</v>
      </c>
      <c r="E168">
        <f t="shared" si="14"/>
        <v>5.8055555555555562</v>
      </c>
      <c r="F168">
        <f t="shared" si="15"/>
        <v>5.3253141534391499</v>
      </c>
      <c r="G168">
        <f t="shared" si="16"/>
        <v>0.23063180430673186</v>
      </c>
      <c r="H168">
        <f t="shared" si="17"/>
        <v>3.8896604938271677</v>
      </c>
    </row>
    <row r="169" spans="1:8" x14ac:dyDescent="0.2">
      <c r="A169">
        <v>2</v>
      </c>
      <c r="B169">
        <v>33</v>
      </c>
      <c r="C169">
        <f t="shared" si="18"/>
        <v>29.166666666666668</v>
      </c>
      <c r="D169">
        <f t="shared" si="13"/>
        <v>3.8333333333333321</v>
      </c>
      <c r="E169">
        <f t="shared" si="14"/>
        <v>5.8055555555555562</v>
      </c>
      <c r="F169">
        <f t="shared" si="15"/>
        <v>5.3253141534391499</v>
      </c>
      <c r="G169">
        <f t="shared" si="16"/>
        <v>0.23063180430673186</v>
      </c>
      <c r="H169">
        <f t="shared" si="17"/>
        <v>3.8896604938271677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70"/>
  <sheetViews>
    <sheetView zoomScale="200" zoomScaleNormal="200" zoomScalePageLayoutView="200" workbookViewId="0"/>
  </sheetViews>
  <sheetFormatPr defaultColWidth="11.42578125" defaultRowHeight="12.75" x14ac:dyDescent="0.2"/>
  <cols>
    <col min="1" max="1" width="8.140625" customWidth="1"/>
    <col min="2" max="2" width="21.7109375" customWidth="1"/>
    <col min="3" max="3" width="14.7109375" customWidth="1"/>
    <col min="4" max="4" width="9.85546875" customWidth="1"/>
    <col min="5" max="5" width="8.140625" customWidth="1"/>
    <col min="6" max="6" width="10" customWidth="1"/>
    <col min="7" max="7" width="13.85546875" customWidth="1"/>
  </cols>
  <sheetData>
    <row r="1" spans="1:5" x14ac:dyDescent="0.2">
      <c r="A1" t="s">
        <v>49</v>
      </c>
      <c r="C1" s="22" t="s">
        <v>19</v>
      </c>
      <c r="D1" s="22" t="s">
        <v>20</v>
      </c>
      <c r="E1" s="22" t="s">
        <v>21</v>
      </c>
    </row>
    <row r="2" spans="1:5" x14ac:dyDescent="0.2">
      <c r="A2">
        <v>2</v>
      </c>
      <c r="B2" t="s">
        <v>22</v>
      </c>
      <c r="C2" s="1">
        <f>COUNT(A2:A64)</f>
        <v>63</v>
      </c>
      <c r="D2" s="1">
        <f>C4/2</f>
        <v>84.5</v>
      </c>
      <c r="E2" s="4">
        <f>C2-D2</f>
        <v>-21.5</v>
      </c>
    </row>
    <row r="3" spans="1:5" x14ac:dyDescent="0.2">
      <c r="A3">
        <v>2</v>
      </c>
      <c r="B3" t="s">
        <v>23</v>
      </c>
      <c r="C3" s="1">
        <f>COUNT(A65:A170)</f>
        <v>106</v>
      </c>
      <c r="D3" s="1">
        <f>C4/2</f>
        <v>84.5</v>
      </c>
      <c r="E3" s="4">
        <f>C3-D3</f>
        <v>21.5</v>
      </c>
    </row>
    <row r="4" spans="1:5" x14ac:dyDescent="0.2">
      <c r="A4">
        <v>2</v>
      </c>
      <c r="B4" t="s">
        <v>24</v>
      </c>
      <c r="C4" s="1">
        <f>C2+C3</f>
        <v>169</v>
      </c>
    </row>
    <row r="5" spans="1:5" x14ac:dyDescent="0.2">
      <c r="A5">
        <v>2</v>
      </c>
    </row>
    <row r="6" spans="1:5" ht="14.1" customHeight="1" x14ac:dyDescent="0.2">
      <c r="A6">
        <v>2</v>
      </c>
      <c r="B6" t="s">
        <v>26</v>
      </c>
      <c r="C6">
        <f>(POWER(D2-C2,2)/D2)+(POWER(C3-D3,2)/D3)</f>
        <v>10.940828402366863</v>
      </c>
    </row>
    <row r="7" spans="1:5" x14ac:dyDescent="0.2">
      <c r="A7">
        <v>2</v>
      </c>
      <c r="B7" t="s">
        <v>52</v>
      </c>
      <c r="C7">
        <f>COUNT(C2:C3)-1</f>
        <v>1</v>
      </c>
    </row>
    <row r="8" spans="1:5" ht="12.95" customHeight="1" x14ac:dyDescent="0.2">
      <c r="A8">
        <v>2</v>
      </c>
      <c r="B8" t="s">
        <v>142</v>
      </c>
      <c r="C8" s="2">
        <f>_xlfn.CHISQ.TEST(C2:D2,C3:D3)</f>
        <v>2.9599075127518267E-5</v>
      </c>
    </row>
    <row r="9" spans="1:5" x14ac:dyDescent="0.2">
      <c r="A9">
        <v>2</v>
      </c>
      <c r="B9" t="s">
        <v>156</v>
      </c>
      <c r="C9">
        <f>SQRT(C6/C4*(COUNTA(B2:B3)-1))</f>
        <v>0.25443786982248517</v>
      </c>
    </row>
    <row r="10" spans="1:5" ht="21" customHeight="1" x14ac:dyDescent="0.2">
      <c r="A10">
        <v>2</v>
      </c>
    </row>
    <row r="11" spans="1:5" ht="13.5" thickBot="1" x14ac:dyDescent="0.25">
      <c r="A11">
        <v>2</v>
      </c>
      <c r="B11" t="s">
        <v>50</v>
      </c>
    </row>
    <row r="12" spans="1:5" ht="14.25" thickTop="1" thickBot="1" x14ac:dyDescent="0.25">
      <c r="A12">
        <v>2</v>
      </c>
      <c r="B12" s="5"/>
      <c r="C12" s="25" t="s">
        <v>49</v>
      </c>
    </row>
    <row r="13" spans="1:5" ht="14.25" thickTop="1" thickBot="1" x14ac:dyDescent="0.25">
      <c r="A13">
        <v>2</v>
      </c>
      <c r="B13" s="5" t="s">
        <v>51</v>
      </c>
      <c r="C13" s="5">
        <f>C6</f>
        <v>10.940828402366863</v>
      </c>
    </row>
    <row r="14" spans="1:5" ht="14.25" thickTop="1" thickBot="1" x14ac:dyDescent="0.25">
      <c r="A14">
        <v>2</v>
      </c>
      <c r="B14" s="5" t="s">
        <v>52</v>
      </c>
      <c r="C14" s="5">
        <f>C7</f>
        <v>1</v>
      </c>
    </row>
    <row r="15" spans="1:5" ht="14.25" thickTop="1" thickBot="1" x14ac:dyDescent="0.25">
      <c r="A15">
        <v>2</v>
      </c>
      <c r="B15" s="5" t="s">
        <v>142</v>
      </c>
      <c r="C15" s="6">
        <f>C8</f>
        <v>2.9599075127518267E-5</v>
      </c>
    </row>
    <row r="16" spans="1:5" ht="13.5" thickTop="1" x14ac:dyDescent="0.2">
      <c r="A16">
        <v>2</v>
      </c>
    </row>
    <row r="17" spans="1:1" x14ac:dyDescent="0.2">
      <c r="A17">
        <v>2</v>
      </c>
    </row>
    <row r="18" spans="1:1" x14ac:dyDescent="0.2">
      <c r="A18">
        <v>2</v>
      </c>
    </row>
    <row r="19" spans="1:1" x14ac:dyDescent="0.2">
      <c r="A19">
        <v>2</v>
      </c>
    </row>
    <row r="20" spans="1:1" x14ac:dyDescent="0.2">
      <c r="A20">
        <v>2</v>
      </c>
    </row>
    <row r="21" spans="1:1" x14ac:dyDescent="0.2">
      <c r="A21">
        <v>2</v>
      </c>
    </row>
    <row r="22" spans="1:1" x14ac:dyDescent="0.2">
      <c r="A22">
        <v>2</v>
      </c>
    </row>
    <row r="23" spans="1:1" x14ac:dyDescent="0.2">
      <c r="A23">
        <v>2</v>
      </c>
    </row>
    <row r="24" spans="1:1" x14ac:dyDescent="0.2">
      <c r="A24">
        <v>2</v>
      </c>
    </row>
    <row r="25" spans="1:1" x14ac:dyDescent="0.2">
      <c r="A25">
        <v>2</v>
      </c>
    </row>
    <row r="26" spans="1:1" x14ac:dyDescent="0.2">
      <c r="A26">
        <v>2</v>
      </c>
    </row>
    <row r="27" spans="1:1" x14ac:dyDescent="0.2">
      <c r="A27">
        <v>2</v>
      </c>
    </row>
    <row r="28" spans="1:1" x14ac:dyDescent="0.2">
      <c r="A28">
        <v>2</v>
      </c>
    </row>
    <row r="29" spans="1:1" x14ac:dyDescent="0.2">
      <c r="A29">
        <v>2</v>
      </c>
    </row>
    <row r="30" spans="1:1" x14ac:dyDescent="0.2">
      <c r="A30">
        <v>2</v>
      </c>
    </row>
    <row r="31" spans="1:1" x14ac:dyDescent="0.2">
      <c r="A31">
        <v>2</v>
      </c>
    </row>
    <row r="32" spans="1:1" x14ac:dyDescent="0.2">
      <c r="A32">
        <v>2</v>
      </c>
    </row>
    <row r="33" spans="1:1" x14ac:dyDescent="0.2">
      <c r="A33">
        <v>2</v>
      </c>
    </row>
    <row r="34" spans="1:1" x14ac:dyDescent="0.2">
      <c r="A34">
        <v>2</v>
      </c>
    </row>
    <row r="35" spans="1:1" x14ac:dyDescent="0.2">
      <c r="A35">
        <v>2</v>
      </c>
    </row>
    <row r="36" spans="1:1" x14ac:dyDescent="0.2">
      <c r="A36">
        <v>2</v>
      </c>
    </row>
    <row r="37" spans="1:1" x14ac:dyDescent="0.2">
      <c r="A37">
        <v>2</v>
      </c>
    </row>
    <row r="38" spans="1:1" x14ac:dyDescent="0.2">
      <c r="A38">
        <v>2</v>
      </c>
    </row>
    <row r="39" spans="1:1" x14ac:dyDescent="0.2">
      <c r="A39">
        <v>2</v>
      </c>
    </row>
    <row r="40" spans="1:1" x14ac:dyDescent="0.2">
      <c r="A40">
        <v>2</v>
      </c>
    </row>
    <row r="41" spans="1:1" x14ac:dyDescent="0.2">
      <c r="A41">
        <v>2</v>
      </c>
    </row>
    <row r="42" spans="1:1" x14ac:dyDescent="0.2">
      <c r="A42">
        <v>2</v>
      </c>
    </row>
    <row r="43" spans="1:1" x14ac:dyDescent="0.2">
      <c r="A43">
        <v>2</v>
      </c>
    </row>
    <row r="44" spans="1:1" x14ac:dyDescent="0.2">
      <c r="A44">
        <v>2</v>
      </c>
    </row>
    <row r="45" spans="1:1" x14ac:dyDescent="0.2">
      <c r="A45">
        <v>2</v>
      </c>
    </row>
    <row r="46" spans="1:1" x14ac:dyDescent="0.2">
      <c r="A46">
        <v>2</v>
      </c>
    </row>
    <row r="47" spans="1:1" x14ac:dyDescent="0.2">
      <c r="A47">
        <v>2</v>
      </c>
    </row>
    <row r="48" spans="1:1" x14ac:dyDescent="0.2">
      <c r="A48">
        <v>2</v>
      </c>
    </row>
    <row r="49" spans="1:1" x14ac:dyDescent="0.2">
      <c r="A49">
        <v>2</v>
      </c>
    </row>
    <row r="50" spans="1:1" x14ac:dyDescent="0.2">
      <c r="A50">
        <v>2</v>
      </c>
    </row>
    <row r="51" spans="1:1" x14ac:dyDescent="0.2">
      <c r="A51">
        <v>2</v>
      </c>
    </row>
    <row r="52" spans="1:1" x14ac:dyDescent="0.2">
      <c r="A52">
        <v>2</v>
      </c>
    </row>
    <row r="53" spans="1:1" x14ac:dyDescent="0.2">
      <c r="A53">
        <v>2</v>
      </c>
    </row>
    <row r="54" spans="1:1" x14ac:dyDescent="0.2">
      <c r="A54">
        <v>2</v>
      </c>
    </row>
    <row r="55" spans="1:1" x14ac:dyDescent="0.2">
      <c r="A55">
        <v>2</v>
      </c>
    </row>
    <row r="56" spans="1:1" x14ac:dyDescent="0.2">
      <c r="A56">
        <v>2</v>
      </c>
    </row>
    <row r="57" spans="1:1" x14ac:dyDescent="0.2">
      <c r="A57">
        <v>2</v>
      </c>
    </row>
    <row r="58" spans="1:1" x14ac:dyDescent="0.2">
      <c r="A58">
        <v>2</v>
      </c>
    </row>
    <row r="59" spans="1:1" x14ac:dyDescent="0.2">
      <c r="A59">
        <v>2</v>
      </c>
    </row>
    <row r="60" spans="1:1" x14ac:dyDescent="0.2">
      <c r="A60">
        <v>2</v>
      </c>
    </row>
    <row r="61" spans="1:1" x14ac:dyDescent="0.2">
      <c r="A61">
        <v>2</v>
      </c>
    </row>
    <row r="62" spans="1:1" x14ac:dyDescent="0.2">
      <c r="A62">
        <v>2</v>
      </c>
    </row>
    <row r="63" spans="1:1" x14ac:dyDescent="0.2">
      <c r="A63">
        <v>2</v>
      </c>
    </row>
    <row r="64" spans="1:1" x14ac:dyDescent="0.2">
      <c r="A64">
        <v>2</v>
      </c>
    </row>
    <row r="65" spans="1:1" x14ac:dyDescent="0.2">
      <c r="A65">
        <v>4</v>
      </c>
    </row>
    <row r="66" spans="1:1" x14ac:dyDescent="0.2">
      <c r="A66">
        <v>4</v>
      </c>
    </row>
    <row r="67" spans="1:1" x14ac:dyDescent="0.2">
      <c r="A67">
        <v>4</v>
      </c>
    </row>
    <row r="68" spans="1:1" x14ac:dyDescent="0.2">
      <c r="A68">
        <v>4</v>
      </c>
    </row>
    <row r="69" spans="1:1" x14ac:dyDescent="0.2">
      <c r="A69">
        <v>4</v>
      </c>
    </row>
    <row r="70" spans="1:1" x14ac:dyDescent="0.2">
      <c r="A70">
        <v>4</v>
      </c>
    </row>
    <row r="71" spans="1:1" x14ac:dyDescent="0.2">
      <c r="A71">
        <v>4</v>
      </c>
    </row>
    <row r="72" spans="1:1" x14ac:dyDescent="0.2">
      <c r="A72">
        <v>4</v>
      </c>
    </row>
    <row r="73" spans="1:1" x14ac:dyDescent="0.2">
      <c r="A73">
        <v>4</v>
      </c>
    </row>
    <row r="74" spans="1:1" x14ac:dyDescent="0.2">
      <c r="A74">
        <v>4</v>
      </c>
    </row>
    <row r="75" spans="1:1" x14ac:dyDescent="0.2">
      <c r="A75">
        <v>4</v>
      </c>
    </row>
    <row r="76" spans="1:1" x14ac:dyDescent="0.2">
      <c r="A76">
        <v>4</v>
      </c>
    </row>
    <row r="77" spans="1:1" x14ac:dyDescent="0.2">
      <c r="A77">
        <v>4</v>
      </c>
    </row>
    <row r="78" spans="1:1" x14ac:dyDescent="0.2">
      <c r="A78">
        <v>4</v>
      </c>
    </row>
    <row r="79" spans="1:1" x14ac:dyDescent="0.2">
      <c r="A79">
        <v>4</v>
      </c>
    </row>
    <row r="80" spans="1:1" x14ac:dyDescent="0.2">
      <c r="A80">
        <v>4</v>
      </c>
    </row>
    <row r="81" spans="1:1" x14ac:dyDescent="0.2">
      <c r="A81">
        <v>4</v>
      </c>
    </row>
    <row r="82" spans="1:1" x14ac:dyDescent="0.2">
      <c r="A82">
        <v>4</v>
      </c>
    </row>
    <row r="83" spans="1:1" x14ac:dyDescent="0.2">
      <c r="A83">
        <v>4</v>
      </c>
    </row>
    <row r="84" spans="1:1" x14ac:dyDescent="0.2">
      <c r="A84">
        <v>4</v>
      </c>
    </row>
    <row r="85" spans="1:1" x14ac:dyDescent="0.2">
      <c r="A85">
        <v>4</v>
      </c>
    </row>
    <row r="86" spans="1:1" x14ac:dyDescent="0.2">
      <c r="A86">
        <v>4</v>
      </c>
    </row>
    <row r="87" spans="1:1" x14ac:dyDescent="0.2">
      <c r="A87">
        <v>4</v>
      </c>
    </row>
    <row r="88" spans="1:1" x14ac:dyDescent="0.2">
      <c r="A88">
        <v>4</v>
      </c>
    </row>
    <row r="89" spans="1:1" x14ac:dyDescent="0.2">
      <c r="A89">
        <v>4</v>
      </c>
    </row>
    <row r="90" spans="1:1" x14ac:dyDescent="0.2">
      <c r="A90">
        <v>4</v>
      </c>
    </row>
    <row r="91" spans="1:1" x14ac:dyDescent="0.2">
      <c r="A91">
        <v>4</v>
      </c>
    </row>
    <row r="92" spans="1:1" x14ac:dyDescent="0.2">
      <c r="A92">
        <v>4</v>
      </c>
    </row>
    <row r="93" spans="1:1" x14ac:dyDescent="0.2">
      <c r="A93">
        <v>4</v>
      </c>
    </row>
    <row r="94" spans="1:1" x14ac:dyDescent="0.2">
      <c r="A94">
        <v>4</v>
      </c>
    </row>
    <row r="95" spans="1:1" x14ac:dyDescent="0.2">
      <c r="A95">
        <v>4</v>
      </c>
    </row>
    <row r="96" spans="1:1" x14ac:dyDescent="0.2">
      <c r="A96">
        <v>4</v>
      </c>
    </row>
    <row r="97" spans="1:1" x14ac:dyDescent="0.2">
      <c r="A97">
        <v>4</v>
      </c>
    </row>
    <row r="98" spans="1:1" x14ac:dyDescent="0.2">
      <c r="A98">
        <v>4</v>
      </c>
    </row>
    <row r="99" spans="1:1" x14ac:dyDescent="0.2">
      <c r="A99">
        <v>4</v>
      </c>
    </row>
    <row r="100" spans="1:1" x14ac:dyDescent="0.2">
      <c r="A100">
        <v>4</v>
      </c>
    </row>
    <row r="101" spans="1:1" x14ac:dyDescent="0.2">
      <c r="A101">
        <v>4</v>
      </c>
    </row>
    <row r="102" spans="1:1" x14ac:dyDescent="0.2">
      <c r="A102">
        <v>4</v>
      </c>
    </row>
    <row r="103" spans="1:1" x14ac:dyDescent="0.2">
      <c r="A103">
        <v>4</v>
      </c>
    </row>
    <row r="104" spans="1:1" x14ac:dyDescent="0.2">
      <c r="A104">
        <v>4</v>
      </c>
    </row>
    <row r="105" spans="1:1" x14ac:dyDescent="0.2">
      <c r="A105">
        <v>4</v>
      </c>
    </row>
    <row r="106" spans="1:1" x14ac:dyDescent="0.2">
      <c r="A106">
        <v>4</v>
      </c>
    </row>
    <row r="107" spans="1:1" x14ac:dyDescent="0.2">
      <c r="A107">
        <v>4</v>
      </c>
    </row>
    <row r="108" spans="1:1" x14ac:dyDescent="0.2">
      <c r="A108">
        <v>4</v>
      </c>
    </row>
    <row r="109" spans="1:1" x14ac:dyDescent="0.2">
      <c r="A109">
        <v>4</v>
      </c>
    </row>
    <row r="110" spans="1:1" x14ac:dyDescent="0.2">
      <c r="A110">
        <v>4</v>
      </c>
    </row>
    <row r="111" spans="1:1" x14ac:dyDescent="0.2">
      <c r="A111">
        <v>4</v>
      </c>
    </row>
    <row r="112" spans="1:1" x14ac:dyDescent="0.2">
      <c r="A112">
        <v>4</v>
      </c>
    </row>
    <row r="113" spans="1:1" x14ac:dyDescent="0.2">
      <c r="A113">
        <v>4</v>
      </c>
    </row>
    <row r="114" spans="1:1" x14ac:dyDescent="0.2">
      <c r="A114">
        <v>4</v>
      </c>
    </row>
    <row r="115" spans="1:1" x14ac:dyDescent="0.2">
      <c r="A115">
        <v>4</v>
      </c>
    </row>
    <row r="116" spans="1:1" x14ac:dyDescent="0.2">
      <c r="A116">
        <v>4</v>
      </c>
    </row>
    <row r="117" spans="1:1" x14ac:dyDescent="0.2">
      <c r="A117">
        <v>4</v>
      </c>
    </row>
    <row r="118" spans="1:1" x14ac:dyDescent="0.2">
      <c r="A118">
        <v>4</v>
      </c>
    </row>
    <row r="119" spans="1:1" x14ac:dyDescent="0.2">
      <c r="A119">
        <v>4</v>
      </c>
    </row>
    <row r="120" spans="1:1" x14ac:dyDescent="0.2">
      <c r="A120">
        <v>4</v>
      </c>
    </row>
    <row r="121" spans="1:1" x14ac:dyDescent="0.2">
      <c r="A121">
        <v>4</v>
      </c>
    </row>
    <row r="122" spans="1:1" x14ac:dyDescent="0.2">
      <c r="A122">
        <v>4</v>
      </c>
    </row>
    <row r="123" spans="1:1" x14ac:dyDescent="0.2">
      <c r="A123">
        <v>4</v>
      </c>
    </row>
    <row r="124" spans="1:1" x14ac:dyDescent="0.2">
      <c r="A124">
        <v>4</v>
      </c>
    </row>
    <row r="125" spans="1:1" x14ac:dyDescent="0.2">
      <c r="A125">
        <v>4</v>
      </c>
    </row>
    <row r="126" spans="1:1" x14ac:dyDescent="0.2">
      <c r="A126">
        <v>4</v>
      </c>
    </row>
    <row r="127" spans="1:1" x14ac:dyDescent="0.2">
      <c r="A127">
        <v>4</v>
      </c>
    </row>
    <row r="128" spans="1:1" x14ac:dyDescent="0.2">
      <c r="A128">
        <v>4</v>
      </c>
    </row>
    <row r="129" spans="1:1" x14ac:dyDescent="0.2">
      <c r="A129">
        <v>4</v>
      </c>
    </row>
    <row r="130" spans="1:1" x14ac:dyDescent="0.2">
      <c r="A130">
        <v>4</v>
      </c>
    </row>
    <row r="131" spans="1:1" x14ac:dyDescent="0.2">
      <c r="A131">
        <v>4</v>
      </c>
    </row>
    <row r="132" spans="1:1" x14ac:dyDescent="0.2">
      <c r="A132">
        <v>4</v>
      </c>
    </row>
    <row r="133" spans="1:1" x14ac:dyDescent="0.2">
      <c r="A133">
        <v>4</v>
      </c>
    </row>
    <row r="134" spans="1:1" x14ac:dyDescent="0.2">
      <c r="A134">
        <v>4</v>
      </c>
    </row>
    <row r="135" spans="1:1" x14ac:dyDescent="0.2">
      <c r="A135">
        <v>4</v>
      </c>
    </row>
    <row r="136" spans="1:1" x14ac:dyDescent="0.2">
      <c r="A136">
        <v>4</v>
      </c>
    </row>
    <row r="137" spans="1:1" x14ac:dyDescent="0.2">
      <c r="A137">
        <v>4</v>
      </c>
    </row>
    <row r="138" spans="1:1" x14ac:dyDescent="0.2">
      <c r="A138">
        <v>4</v>
      </c>
    </row>
    <row r="139" spans="1:1" x14ac:dyDescent="0.2">
      <c r="A139">
        <v>4</v>
      </c>
    </row>
    <row r="140" spans="1:1" x14ac:dyDescent="0.2">
      <c r="A140">
        <v>4</v>
      </c>
    </row>
    <row r="141" spans="1:1" x14ac:dyDescent="0.2">
      <c r="A141">
        <v>4</v>
      </c>
    </row>
    <row r="142" spans="1:1" x14ac:dyDescent="0.2">
      <c r="A142">
        <v>4</v>
      </c>
    </row>
    <row r="143" spans="1:1" x14ac:dyDescent="0.2">
      <c r="A143">
        <v>4</v>
      </c>
    </row>
    <row r="144" spans="1:1" x14ac:dyDescent="0.2">
      <c r="A144">
        <v>4</v>
      </c>
    </row>
    <row r="145" spans="1:1" x14ac:dyDescent="0.2">
      <c r="A145">
        <v>4</v>
      </c>
    </row>
    <row r="146" spans="1:1" x14ac:dyDescent="0.2">
      <c r="A146">
        <v>4</v>
      </c>
    </row>
    <row r="147" spans="1:1" x14ac:dyDescent="0.2">
      <c r="A147">
        <v>4</v>
      </c>
    </row>
    <row r="148" spans="1:1" x14ac:dyDescent="0.2">
      <c r="A148">
        <v>4</v>
      </c>
    </row>
    <row r="149" spans="1:1" x14ac:dyDescent="0.2">
      <c r="A149">
        <v>4</v>
      </c>
    </row>
    <row r="150" spans="1:1" x14ac:dyDescent="0.2">
      <c r="A150">
        <v>4</v>
      </c>
    </row>
    <row r="151" spans="1:1" x14ac:dyDescent="0.2">
      <c r="A151">
        <v>4</v>
      </c>
    </row>
    <row r="152" spans="1:1" x14ac:dyDescent="0.2">
      <c r="A152">
        <v>4</v>
      </c>
    </row>
    <row r="153" spans="1:1" x14ac:dyDescent="0.2">
      <c r="A153">
        <v>4</v>
      </c>
    </row>
    <row r="154" spans="1:1" x14ac:dyDescent="0.2">
      <c r="A154">
        <v>4</v>
      </c>
    </row>
    <row r="155" spans="1:1" x14ac:dyDescent="0.2">
      <c r="A155">
        <v>4</v>
      </c>
    </row>
    <row r="156" spans="1:1" x14ac:dyDescent="0.2">
      <c r="A156">
        <v>4</v>
      </c>
    </row>
    <row r="157" spans="1:1" x14ac:dyDescent="0.2">
      <c r="A157">
        <v>4</v>
      </c>
    </row>
    <row r="158" spans="1:1" x14ac:dyDescent="0.2">
      <c r="A158">
        <v>4</v>
      </c>
    </row>
    <row r="159" spans="1:1" x14ac:dyDescent="0.2">
      <c r="A159">
        <v>4</v>
      </c>
    </row>
    <row r="160" spans="1:1" x14ac:dyDescent="0.2">
      <c r="A160">
        <v>4</v>
      </c>
    </row>
    <row r="161" spans="1:1" x14ac:dyDescent="0.2">
      <c r="A161">
        <v>4</v>
      </c>
    </row>
    <row r="162" spans="1:1" x14ac:dyDescent="0.2">
      <c r="A162">
        <v>4</v>
      </c>
    </row>
    <row r="163" spans="1:1" x14ac:dyDescent="0.2">
      <c r="A163">
        <v>4</v>
      </c>
    </row>
    <row r="164" spans="1:1" x14ac:dyDescent="0.2">
      <c r="A164">
        <v>4</v>
      </c>
    </row>
    <row r="165" spans="1:1" x14ac:dyDescent="0.2">
      <c r="A165">
        <v>4</v>
      </c>
    </row>
    <row r="166" spans="1:1" x14ac:dyDescent="0.2">
      <c r="A166">
        <v>4</v>
      </c>
    </row>
    <row r="167" spans="1:1" x14ac:dyDescent="0.2">
      <c r="A167">
        <v>4</v>
      </c>
    </row>
    <row r="168" spans="1:1" x14ac:dyDescent="0.2">
      <c r="A168">
        <v>4</v>
      </c>
    </row>
    <row r="169" spans="1:1" x14ac:dyDescent="0.2">
      <c r="A169">
        <v>4</v>
      </c>
    </row>
    <row r="170" spans="1:1" x14ac:dyDescent="0.2">
      <c r="A170">
        <v>4</v>
      </c>
    </row>
  </sheetData>
  <sortState xmlns:xlrd2="http://schemas.microsoft.com/office/spreadsheetml/2017/richdata2" ref="A1:F170">
    <sortCondition ref="A2"/>
  </sortState>
  <pageMargins left="0.75" right="0.75" top="1" bottom="1" header="0.5" footer="0.5"/>
  <pageSetup orientation="portrait" horizontalDpi="4294967292" verticalDpi="4294967292"/>
  <ignoredErrors>
    <ignoredError sqref="C2:C3" formulaRange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zoomScale="150" zoomScaleNormal="150" zoomScalePageLayoutView="150" workbookViewId="0"/>
  </sheetViews>
  <sheetFormatPr defaultColWidth="11.42578125" defaultRowHeight="12.75" x14ac:dyDescent="0.2"/>
  <cols>
    <col min="1" max="1" width="17.28515625" customWidth="1"/>
    <col min="2" max="2" width="18.85546875" customWidth="1"/>
    <col min="3" max="3" width="11.28515625" customWidth="1"/>
    <col min="4" max="4" width="10.7109375" customWidth="1"/>
    <col min="5" max="5" width="6.85546875" customWidth="1"/>
    <col min="6" max="6" width="8.85546875" customWidth="1"/>
    <col min="7" max="7" width="8.28515625" customWidth="1"/>
  </cols>
  <sheetData>
    <row r="1" spans="1:7" x14ac:dyDescent="0.2">
      <c r="A1" t="s">
        <v>5</v>
      </c>
      <c r="B1" t="s">
        <v>27</v>
      </c>
      <c r="C1">
        <f>COUNT(A2:A170)</f>
        <v>169</v>
      </c>
    </row>
    <row r="2" spans="1:7" x14ac:dyDescent="0.2">
      <c r="A2">
        <v>23</v>
      </c>
      <c r="B2" t="s">
        <v>36</v>
      </c>
      <c r="C2">
        <f>AVERAGE(A2:A170)</f>
        <v>28.840236686390533</v>
      </c>
    </row>
    <row r="3" spans="1:7" x14ac:dyDescent="0.2">
      <c r="A3">
        <v>22</v>
      </c>
      <c r="B3" t="s">
        <v>37</v>
      </c>
      <c r="C3">
        <f>_xlfn.STDEV.S(A2:A170)</f>
        <v>6.2415115645420922</v>
      </c>
    </row>
    <row r="4" spans="1:7" x14ac:dyDescent="0.2">
      <c r="A4">
        <v>23</v>
      </c>
      <c r="B4" t="s">
        <v>40</v>
      </c>
      <c r="C4">
        <v>30</v>
      </c>
    </row>
    <row r="5" spans="1:7" x14ac:dyDescent="0.2">
      <c r="A5">
        <v>23</v>
      </c>
      <c r="B5" t="s">
        <v>149</v>
      </c>
      <c r="C5">
        <f>C3/SQRT(C1)</f>
        <v>0.48011627419554553</v>
      </c>
    </row>
    <row r="6" spans="1:7" x14ac:dyDescent="0.2">
      <c r="A6">
        <v>22</v>
      </c>
      <c r="B6" t="s">
        <v>38</v>
      </c>
      <c r="C6">
        <f>(C2-C4)/(C3/SQRT(C1))</f>
        <v>-2.4155884229350444</v>
      </c>
    </row>
    <row r="7" spans="1:7" x14ac:dyDescent="0.2">
      <c r="A7">
        <v>32</v>
      </c>
      <c r="B7" t="s">
        <v>52</v>
      </c>
      <c r="C7">
        <f>C1-1</f>
        <v>168</v>
      </c>
    </row>
    <row r="8" spans="1:7" x14ac:dyDescent="0.2">
      <c r="A8">
        <v>24</v>
      </c>
      <c r="B8" t="s">
        <v>148</v>
      </c>
      <c r="C8">
        <f>_xlfn.T.INV.2T(0.05,C7)</f>
        <v>1.9741851911433261</v>
      </c>
    </row>
    <row r="9" spans="1:7" x14ac:dyDescent="0.2">
      <c r="A9">
        <v>22</v>
      </c>
      <c r="B9" t="s">
        <v>143</v>
      </c>
      <c r="C9">
        <f>C2-C8*C5</f>
        <v>27.892398247846778</v>
      </c>
    </row>
    <row r="10" spans="1:7" x14ac:dyDescent="0.2">
      <c r="A10">
        <v>28</v>
      </c>
      <c r="B10" t="s">
        <v>144</v>
      </c>
      <c r="C10">
        <f>C2+C8*C5</f>
        <v>29.788075124934288</v>
      </c>
    </row>
    <row r="11" spans="1:7" x14ac:dyDescent="0.2">
      <c r="A11">
        <v>25</v>
      </c>
      <c r="B11" t="s">
        <v>33</v>
      </c>
      <c r="C11">
        <f>_xlfn.T.DIST.2T(ABS(C6),C7)</f>
        <v>1.6782061162658794E-2</v>
      </c>
    </row>
    <row r="12" spans="1:7" x14ac:dyDescent="0.2">
      <c r="A12">
        <v>22</v>
      </c>
      <c r="B12" t="s">
        <v>41</v>
      </c>
      <c r="C12">
        <f>C2-C4</f>
        <v>-1.1597633136094672</v>
      </c>
    </row>
    <row r="13" spans="1:7" x14ac:dyDescent="0.2">
      <c r="A13">
        <v>23</v>
      </c>
      <c r="B13" t="s">
        <v>39</v>
      </c>
      <c r="C13">
        <f>C6/SQRT(C1)</f>
        <v>-0.18581449407192649</v>
      </c>
    </row>
    <row r="14" spans="1:7" x14ac:dyDescent="0.2">
      <c r="A14">
        <v>33</v>
      </c>
    </row>
    <row r="15" spans="1:7" ht="13.5" thickBot="1" x14ac:dyDescent="0.25">
      <c r="A15">
        <v>19</v>
      </c>
      <c r="B15" t="s">
        <v>62</v>
      </c>
    </row>
    <row r="16" spans="1:7" ht="39.75" thickTop="1" thickBot="1" x14ac:dyDescent="0.25">
      <c r="A16">
        <v>38</v>
      </c>
      <c r="B16" s="25"/>
      <c r="C16" s="25" t="s">
        <v>38</v>
      </c>
      <c r="D16" s="25" t="s">
        <v>52</v>
      </c>
      <c r="E16" s="26" t="s">
        <v>33</v>
      </c>
      <c r="F16" s="26" t="s">
        <v>61</v>
      </c>
      <c r="G16" s="25" t="s">
        <v>39</v>
      </c>
    </row>
    <row r="17" spans="1:7" ht="27" thickTop="1" thickBot="1" x14ac:dyDescent="0.25">
      <c r="A17">
        <v>27</v>
      </c>
      <c r="B17" s="10" t="s">
        <v>60</v>
      </c>
      <c r="C17" s="5">
        <f>C6</f>
        <v>-2.4155884229350444</v>
      </c>
      <c r="D17" s="5">
        <f>C7</f>
        <v>168</v>
      </c>
      <c r="E17" s="5">
        <f>C11</f>
        <v>1.6782061162658794E-2</v>
      </c>
      <c r="F17" s="5">
        <f>C12</f>
        <v>-1.1597633136094672</v>
      </c>
      <c r="G17" s="5">
        <f>C13</f>
        <v>-0.18581449407192649</v>
      </c>
    </row>
    <row r="18" spans="1:7" ht="14.25" thickTop="1" thickBot="1" x14ac:dyDescent="0.25">
      <c r="A18">
        <v>19</v>
      </c>
    </row>
    <row r="19" spans="1:7" ht="14.25" thickTop="1" thickBot="1" x14ac:dyDescent="0.25">
      <c r="A19">
        <v>24</v>
      </c>
      <c r="B19" s="5"/>
      <c r="C19" s="5" t="s">
        <v>146</v>
      </c>
      <c r="D19" s="5" t="s">
        <v>147</v>
      </c>
    </row>
    <row r="20" spans="1:7" ht="14.25" thickTop="1" thickBot="1" x14ac:dyDescent="0.25">
      <c r="A20">
        <v>15</v>
      </c>
      <c r="B20" s="5" t="s">
        <v>145</v>
      </c>
      <c r="C20" s="5">
        <f>C9</f>
        <v>27.892398247846778</v>
      </c>
      <c r="D20" s="5">
        <f>C10</f>
        <v>29.788075124934288</v>
      </c>
    </row>
    <row r="21" spans="1:7" ht="13.5" thickTop="1" x14ac:dyDescent="0.2">
      <c r="A21">
        <v>32</v>
      </c>
    </row>
    <row r="22" spans="1:7" x14ac:dyDescent="0.2">
      <c r="A22">
        <v>26</v>
      </c>
    </row>
    <row r="23" spans="1:7" x14ac:dyDescent="0.2">
      <c r="A23">
        <v>20</v>
      </c>
    </row>
    <row r="24" spans="1:7" x14ac:dyDescent="0.2">
      <c r="A24">
        <v>24</v>
      </c>
    </row>
    <row r="25" spans="1:7" x14ac:dyDescent="0.2">
      <c r="A25">
        <v>29</v>
      </c>
    </row>
    <row r="26" spans="1:7" x14ac:dyDescent="0.2">
      <c r="A26">
        <v>23</v>
      </c>
    </row>
    <row r="27" spans="1:7" x14ac:dyDescent="0.2">
      <c r="A27">
        <v>32</v>
      </c>
    </row>
    <row r="28" spans="1:7" x14ac:dyDescent="0.2">
      <c r="A28">
        <v>22</v>
      </c>
    </row>
    <row r="29" spans="1:7" x14ac:dyDescent="0.2">
      <c r="A29">
        <v>36</v>
      </c>
    </row>
    <row r="30" spans="1:7" x14ac:dyDescent="0.2">
      <c r="A30">
        <v>18</v>
      </c>
    </row>
    <row r="31" spans="1:7" x14ac:dyDescent="0.2">
      <c r="A31">
        <v>26</v>
      </c>
    </row>
    <row r="32" spans="1:7" x14ac:dyDescent="0.2">
      <c r="A32">
        <v>22</v>
      </c>
    </row>
    <row r="33" spans="1:1" x14ac:dyDescent="0.2">
      <c r="A33">
        <v>25</v>
      </c>
    </row>
    <row r="34" spans="1:1" x14ac:dyDescent="0.2">
      <c r="A34">
        <v>27</v>
      </c>
    </row>
    <row r="35" spans="1:1" x14ac:dyDescent="0.2">
      <c r="A35">
        <v>26</v>
      </c>
    </row>
    <row r="36" spans="1:1" x14ac:dyDescent="0.2">
      <c r="A36">
        <v>34</v>
      </c>
    </row>
    <row r="37" spans="1:1" x14ac:dyDescent="0.2">
      <c r="A37">
        <v>33</v>
      </c>
    </row>
    <row r="38" spans="1:1" x14ac:dyDescent="0.2">
      <c r="A38">
        <v>35</v>
      </c>
    </row>
    <row r="39" spans="1:1" x14ac:dyDescent="0.2">
      <c r="A39">
        <v>27</v>
      </c>
    </row>
    <row r="40" spans="1:1" x14ac:dyDescent="0.2">
      <c r="A40">
        <v>29</v>
      </c>
    </row>
    <row r="41" spans="1:1" x14ac:dyDescent="0.2">
      <c r="A41">
        <v>20</v>
      </c>
    </row>
    <row r="42" spans="1:1" x14ac:dyDescent="0.2">
      <c r="A42">
        <v>28</v>
      </c>
    </row>
    <row r="43" spans="1:1" x14ac:dyDescent="0.2">
      <c r="A43">
        <v>19</v>
      </c>
    </row>
    <row r="44" spans="1:1" x14ac:dyDescent="0.2">
      <c r="A44">
        <v>25</v>
      </c>
    </row>
    <row r="45" spans="1:1" x14ac:dyDescent="0.2">
      <c r="A45">
        <v>27</v>
      </c>
    </row>
    <row r="46" spans="1:1" x14ac:dyDescent="0.2">
      <c r="A46">
        <v>37</v>
      </c>
    </row>
    <row r="47" spans="1:1" x14ac:dyDescent="0.2">
      <c r="A47">
        <v>24</v>
      </c>
    </row>
    <row r="48" spans="1:1" x14ac:dyDescent="0.2">
      <c r="A48">
        <v>28</v>
      </c>
    </row>
    <row r="49" spans="1:1" x14ac:dyDescent="0.2">
      <c r="A49">
        <v>31</v>
      </c>
    </row>
    <row r="50" spans="1:1" x14ac:dyDescent="0.2">
      <c r="A50">
        <v>32</v>
      </c>
    </row>
    <row r="51" spans="1:1" x14ac:dyDescent="0.2">
      <c r="A51">
        <v>21</v>
      </c>
    </row>
    <row r="52" spans="1:1" x14ac:dyDescent="0.2">
      <c r="A52">
        <v>29</v>
      </c>
    </row>
    <row r="53" spans="1:1" x14ac:dyDescent="0.2">
      <c r="A53">
        <v>35</v>
      </c>
    </row>
    <row r="54" spans="1:1" x14ac:dyDescent="0.2">
      <c r="A54">
        <v>27</v>
      </c>
    </row>
    <row r="55" spans="1:1" x14ac:dyDescent="0.2">
      <c r="A55">
        <v>29</v>
      </c>
    </row>
    <row r="56" spans="1:1" x14ac:dyDescent="0.2">
      <c r="A56">
        <v>30</v>
      </c>
    </row>
    <row r="57" spans="1:1" x14ac:dyDescent="0.2">
      <c r="A57">
        <v>26</v>
      </c>
    </row>
    <row r="58" spans="1:1" x14ac:dyDescent="0.2">
      <c r="A58">
        <v>26</v>
      </c>
    </row>
    <row r="59" spans="1:1" x14ac:dyDescent="0.2">
      <c r="A59">
        <v>26</v>
      </c>
    </row>
    <row r="60" spans="1:1" x14ac:dyDescent="0.2">
      <c r="A60">
        <v>30</v>
      </c>
    </row>
    <row r="61" spans="1:1" x14ac:dyDescent="0.2">
      <c r="A61">
        <v>22</v>
      </c>
    </row>
    <row r="62" spans="1:1" x14ac:dyDescent="0.2">
      <c r="A62">
        <v>31</v>
      </c>
    </row>
    <row r="63" spans="1:1" x14ac:dyDescent="0.2">
      <c r="A63">
        <v>21</v>
      </c>
    </row>
    <row r="64" spans="1:1" x14ac:dyDescent="0.2">
      <c r="A64">
        <v>40</v>
      </c>
    </row>
    <row r="65" spans="1:1" x14ac:dyDescent="0.2">
      <c r="A65">
        <v>32</v>
      </c>
    </row>
    <row r="66" spans="1:1" x14ac:dyDescent="0.2">
      <c r="A66">
        <v>39</v>
      </c>
    </row>
    <row r="67" spans="1:1" x14ac:dyDescent="0.2">
      <c r="A67">
        <v>30</v>
      </c>
    </row>
    <row r="68" spans="1:1" x14ac:dyDescent="0.2">
      <c r="A68">
        <v>22</v>
      </c>
    </row>
    <row r="69" spans="1:1" x14ac:dyDescent="0.2">
      <c r="A69">
        <v>30</v>
      </c>
    </row>
    <row r="70" spans="1:1" x14ac:dyDescent="0.2">
      <c r="A70">
        <v>20</v>
      </c>
    </row>
    <row r="71" spans="1:1" x14ac:dyDescent="0.2">
      <c r="A71">
        <v>23</v>
      </c>
    </row>
    <row r="72" spans="1:1" x14ac:dyDescent="0.2">
      <c r="A72">
        <v>33</v>
      </c>
    </row>
    <row r="73" spans="1:1" x14ac:dyDescent="0.2">
      <c r="A73">
        <v>21</v>
      </c>
    </row>
    <row r="74" spans="1:1" x14ac:dyDescent="0.2">
      <c r="A74">
        <v>32</v>
      </c>
    </row>
    <row r="75" spans="1:1" x14ac:dyDescent="0.2">
      <c r="A75">
        <v>24</v>
      </c>
    </row>
    <row r="76" spans="1:1" x14ac:dyDescent="0.2">
      <c r="A76">
        <v>20</v>
      </c>
    </row>
    <row r="77" spans="1:1" x14ac:dyDescent="0.2">
      <c r="A77">
        <v>24</v>
      </c>
    </row>
    <row r="78" spans="1:1" x14ac:dyDescent="0.2">
      <c r="A78">
        <v>29</v>
      </c>
    </row>
    <row r="79" spans="1:1" x14ac:dyDescent="0.2">
      <c r="A79">
        <v>27</v>
      </c>
    </row>
    <row r="80" spans="1:1" x14ac:dyDescent="0.2">
      <c r="A80">
        <v>25</v>
      </c>
    </row>
    <row r="81" spans="1:1" x14ac:dyDescent="0.2">
      <c r="A81">
        <v>24</v>
      </c>
    </row>
    <row r="82" spans="1:1" x14ac:dyDescent="0.2">
      <c r="A82">
        <v>33</v>
      </c>
    </row>
    <row r="83" spans="1:1" x14ac:dyDescent="0.2">
      <c r="A83">
        <v>25</v>
      </c>
    </row>
    <row r="84" spans="1:1" x14ac:dyDescent="0.2">
      <c r="A84">
        <v>24</v>
      </c>
    </row>
    <row r="85" spans="1:1" x14ac:dyDescent="0.2">
      <c r="A85">
        <v>34</v>
      </c>
    </row>
    <row r="86" spans="1:1" x14ac:dyDescent="0.2">
      <c r="A86">
        <v>30</v>
      </c>
    </row>
    <row r="87" spans="1:1" x14ac:dyDescent="0.2">
      <c r="A87">
        <v>36</v>
      </c>
    </row>
    <row r="88" spans="1:1" x14ac:dyDescent="0.2">
      <c r="A88">
        <v>27</v>
      </c>
    </row>
    <row r="89" spans="1:1" x14ac:dyDescent="0.2">
      <c r="A89">
        <v>34</v>
      </c>
    </row>
    <row r="90" spans="1:1" x14ac:dyDescent="0.2">
      <c r="A90">
        <v>29</v>
      </c>
    </row>
    <row r="91" spans="1:1" x14ac:dyDescent="0.2">
      <c r="A91">
        <v>37</v>
      </c>
    </row>
    <row r="92" spans="1:1" x14ac:dyDescent="0.2">
      <c r="A92">
        <v>39</v>
      </c>
    </row>
    <row r="93" spans="1:1" x14ac:dyDescent="0.2">
      <c r="A93">
        <v>32</v>
      </c>
    </row>
    <row r="94" spans="1:1" x14ac:dyDescent="0.2">
      <c r="A94">
        <v>33</v>
      </c>
    </row>
    <row r="95" spans="1:1" x14ac:dyDescent="0.2">
      <c r="A95">
        <v>28</v>
      </c>
    </row>
    <row r="96" spans="1:1" x14ac:dyDescent="0.2">
      <c r="A96">
        <v>38</v>
      </c>
    </row>
    <row r="97" spans="1:1" x14ac:dyDescent="0.2">
      <c r="A97">
        <v>40</v>
      </c>
    </row>
    <row r="98" spans="1:1" x14ac:dyDescent="0.2">
      <c r="A98">
        <v>27</v>
      </c>
    </row>
    <row r="99" spans="1:1" x14ac:dyDescent="0.2">
      <c r="A99">
        <v>29</v>
      </c>
    </row>
    <row r="100" spans="1:1" x14ac:dyDescent="0.2">
      <c r="A100">
        <v>37</v>
      </c>
    </row>
    <row r="101" spans="1:1" x14ac:dyDescent="0.2">
      <c r="A101">
        <v>40</v>
      </c>
    </row>
    <row r="102" spans="1:1" x14ac:dyDescent="0.2">
      <c r="A102">
        <v>36</v>
      </c>
    </row>
    <row r="103" spans="1:1" x14ac:dyDescent="0.2">
      <c r="A103">
        <v>35</v>
      </c>
    </row>
    <row r="104" spans="1:1" x14ac:dyDescent="0.2">
      <c r="A104">
        <v>39</v>
      </c>
    </row>
    <row r="105" spans="1:1" x14ac:dyDescent="0.2">
      <c r="A105">
        <v>33</v>
      </c>
    </row>
    <row r="106" spans="1:1" x14ac:dyDescent="0.2">
      <c r="A106">
        <v>24</v>
      </c>
    </row>
    <row r="107" spans="1:1" x14ac:dyDescent="0.2">
      <c r="A107">
        <v>29</v>
      </c>
    </row>
    <row r="108" spans="1:1" x14ac:dyDescent="0.2">
      <c r="A108">
        <v>32</v>
      </c>
    </row>
    <row r="109" spans="1:1" x14ac:dyDescent="0.2">
      <c r="A109">
        <v>37</v>
      </c>
    </row>
    <row r="110" spans="1:1" x14ac:dyDescent="0.2">
      <c r="A110">
        <v>31</v>
      </c>
    </row>
    <row r="111" spans="1:1" x14ac:dyDescent="0.2">
      <c r="A111">
        <v>17</v>
      </c>
    </row>
    <row r="112" spans="1:1" x14ac:dyDescent="0.2">
      <c r="A112">
        <v>23</v>
      </c>
    </row>
    <row r="113" spans="1:1" x14ac:dyDescent="0.2">
      <c r="A113">
        <v>20</v>
      </c>
    </row>
    <row r="114" spans="1:1" x14ac:dyDescent="0.2">
      <c r="A114">
        <v>22</v>
      </c>
    </row>
    <row r="115" spans="1:1" x14ac:dyDescent="0.2">
      <c r="A115">
        <v>24</v>
      </c>
    </row>
    <row r="116" spans="1:1" x14ac:dyDescent="0.2">
      <c r="A116">
        <v>20</v>
      </c>
    </row>
    <row r="117" spans="1:1" x14ac:dyDescent="0.2">
      <c r="A117">
        <v>29</v>
      </c>
    </row>
    <row r="118" spans="1:1" x14ac:dyDescent="0.2">
      <c r="A118">
        <v>36</v>
      </c>
    </row>
    <row r="119" spans="1:1" x14ac:dyDescent="0.2">
      <c r="A119">
        <v>28</v>
      </c>
    </row>
    <row r="120" spans="1:1" x14ac:dyDescent="0.2">
      <c r="A120">
        <v>36</v>
      </c>
    </row>
    <row r="121" spans="1:1" x14ac:dyDescent="0.2">
      <c r="A121">
        <v>22</v>
      </c>
    </row>
    <row r="122" spans="1:1" x14ac:dyDescent="0.2">
      <c r="A122">
        <v>26</v>
      </c>
    </row>
    <row r="123" spans="1:1" x14ac:dyDescent="0.2">
      <c r="A123">
        <v>31</v>
      </c>
    </row>
    <row r="124" spans="1:1" x14ac:dyDescent="0.2">
      <c r="A124">
        <v>38</v>
      </c>
    </row>
    <row r="125" spans="1:1" x14ac:dyDescent="0.2">
      <c r="A125">
        <v>36</v>
      </c>
    </row>
    <row r="126" spans="1:1" x14ac:dyDescent="0.2">
      <c r="A126">
        <v>37</v>
      </c>
    </row>
    <row r="127" spans="1:1" x14ac:dyDescent="0.2">
      <c r="A127">
        <v>34</v>
      </c>
    </row>
    <row r="128" spans="1:1" x14ac:dyDescent="0.2">
      <c r="A128">
        <v>34</v>
      </c>
    </row>
    <row r="129" spans="1:1" x14ac:dyDescent="0.2">
      <c r="A129">
        <v>35</v>
      </c>
    </row>
    <row r="130" spans="1:1" x14ac:dyDescent="0.2">
      <c r="A130">
        <v>39</v>
      </c>
    </row>
    <row r="131" spans="1:1" x14ac:dyDescent="0.2">
      <c r="A131">
        <v>33</v>
      </c>
    </row>
    <row r="132" spans="1:1" x14ac:dyDescent="0.2">
      <c r="A132">
        <v>40</v>
      </c>
    </row>
    <row r="133" spans="1:1" x14ac:dyDescent="0.2">
      <c r="A133">
        <v>37</v>
      </c>
    </row>
    <row r="134" spans="1:1" x14ac:dyDescent="0.2">
      <c r="A134">
        <v>19</v>
      </c>
    </row>
    <row r="135" spans="1:1" x14ac:dyDescent="0.2">
      <c r="A135">
        <v>38</v>
      </c>
    </row>
    <row r="136" spans="1:1" x14ac:dyDescent="0.2">
      <c r="A136">
        <v>36</v>
      </c>
    </row>
    <row r="137" spans="1:1" x14ac:dyDescent="0.2">
      <c r="A137">
        <v>40</v>
      </c>
    </row>
    <row r="138" spans="1:1" x14ac:dyDescent="0.2">
      <c r="A138">
        <v>40</v>
      </c>
    </row>
    <row r="139" spans="1:1" x14ac:dyDescent="0.2">
      <c r="A139">
        <v>34</v>
      </c>
    </row>
    <row r="140" spans="1:1" x14ac:dyDescent="0.2">
      <c r="A140">
        <v>33</v>
      </c>
    </row>
    <row r="141" spans="1:1" x14ac:dyDescent="0.2">
      <c r="A141">
        <v>30</v>
      </c>
    </row>
    <row r="142" spans="1:1" x14ac:dyDescent="0.2">
      <c r="A142">
        <v>27</v>
      </c>
    </row>
    <row r="143" spans="1:1" x14ac:dyDescent="0.2">
      <c r="A143">
        <v>28</v>
      </c>
    </row>
    <row r="144" spans="1:1" x14ac:dyDescent="0.2">
      <c r="A144">
        <v>32</v>
      </c>
    </row>
    <row r="145" spans="1:1" x14ac:dyDescent="0.2">
      <c r="A145">
        <v>22</v>
      </c>
    </row>
    <row r="146" spans="1:1" x14ac:dyDescent="0.2">
      <c r="A146">
        <v>36</v>
      </c>
    </row>
    <row r="147" spans="1:1" x14ac:dyDescent="0.2">
      <c r="A147">
        <v>21</v>
      </c>
    </row>
    <row r="148" spans="1:1" x14ac:dyDescent="0.2">
      <c r="A148">
        <v>25</v>
      </c>
    </row>
    <row r="149" spans="1:1" x14ac:dyDescent="0.2">
      <c r="A149">
        <v>34</v>
      </c>
    </row>
    <row r="150" spans="1:1" x14ac:dyDescent="0.2">
      <c r="A150">
        <v>25</v>
      </c>
    </row>
    <row r="151" spans="1:1" x14ac:dyDescent="0.2">
      <c r="A151">
        <v>20</v>
      </c>
    </row>
    <row r="152" spans="1:1" x14ac:dyDescent="0.2">
      <c r="A152">
        <v>34</v>
      </c>
    </row>
    <row r="153" spans="1:1" x14ac:dyDescent="0.2">
      <c r="A153">
        <v>22</v>
      </c>
    </row>
    <row r="154" spans="1:1" x14ac:dyDescent="0.2">
      <c r="A154">
        <v>22</v>
      </c>
    </row>
    <row r="155" spans="1:1" x14ac:dyDescent="0.2">
      <c r="A155">
        <v>30</v>
      </c>
    </row>
    <row r="156" spans="1:1" x14ac:dyDescent="0.2">
      <c r="A156">
        <v>31</v>
      </c>
    </row>
    <row r="157" spans="1:1" x14ac:dyDescent="0.2">
      <c r="A157">
        <v>19</v>
      </c>
    </row>
    <row r="158" spans="1:1" x14ac:dyDescent="0.2">
      <c r="A158">
        <v>31</v>
      </c>
    </row>
    <row r="159" spans="1:1" x14ac:dyDescent="0.2">
      <c r="A159">
        <v>25</v>
      </c>
    </row>
    <row r="160" spans="1:1" x14ac:dyDescent="0.2">
      <c r="A160">
        <v>22</v>
      </c>
    </row>
    <row r="161" spans="1:1" x14ac:dyDescent="0.2">
      <c r="A161">
        <v>30</v>
      </c>
    </row>
    <row r="162" spans="1:1" x14ac:dyDescent="0.2">
      <c r="A162">
        <v>21</v>
      </c>
    </row>
    <row r="163" spans="1:1" x14ac:dyDescent="0.2">
      <c r="A163">
        <v>35</v>
      </c>
    </row>
    <row r="164" spans="1:1" x14ac:dyDescent="0.2">
      <c r="A164">
        <v>40</v>
      </c>
    </row>
    <row r="165" spans="1:1" x14ac:dyDescent="0.2">
      <c r="A165">
        <v>33</v>
      </c>
    </row>
    <row r="166" spans="1:1" x14ac:dyDescent="0.2">
      <c r="A166">
        <v>39</v>
      </c>
    </row>
    <row r="167" spans="1:1" x14ac:dyDescent="0.2">
      <c r="A167">
        <v>39</v>
      </c>
    </row>
    <row r="168" spans="1:1" x14ac:dyDescent="0.2">
      <c r="A168">
        <v>33</v>
      </c>
    </row>
    <row r="169" spans="1:1" x14ac:dyDescent="0.2">
      <c r="A169">
        <v>33</v>
      </c>
    </row>
    <row r="170" spans="1:1" x14ac:dyDescent="0.2">
      <c r="A170">
        <v>21</v>
      </c>
    </row>
  </sheetData>
  <pageMargins left="0.75" right="0.75" top="1" bottom="1" header="0.5" footer="0.5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69"/>
  <sheetViews>
    <sheetView zoomScale="150" zoomScaleNormal="150" zoomScalePageLayoutView="150" workbookViewId="0"/>
  </sheetViews>
  <sheetFormatPr defaultColWidth="11.42578125" defaultRowHeight="12.75" x14ac:dyDescent="0.2"/>
  <cols>
    <col min="1" max="1" width="16.85546875" customWidth="1"/>
    <col min="2" max="2" width="18.140625" customWidth="1"/>
    <col min="3" max="3" width="13.42578125" customWidth="1"/>
    <col min="4" max="4" width="10.7109375" customWidth="1"/>
    <col min="5" max="5" width="4.42578125" customWidth="1"/>
    <col min="6" max="6" width="11.140625" customWidth="1"/>
    <col min="7" max="7" width="9.140625" customWidth="1"/>
  </cols>
  <sheetData>
    <row r="1" spans="1:6" x14ac:dyDescent="0.2">
      <c r="A1" t="s">
        <v>11</v>
      </c>
      <c r="B1" t="s">
        <v>14</v>
      </c>
      <c r="D1" t="s">
        <v>64</v>
      </c>
      <c r="E1" t="s">
        <v>65</v>
      </c>
      <c r="F1" t="s">
        <v>37</v>
      </c>
    </row>
    <row r="2" spans="1:6" x14ac:dyDescent="0.2">
      <c r="A2">
        <v>29</v>
      </c>
      <c r="B2">
        <v>72</v>
      </c>
      <c r="C2" t="s">
        <v>11</v>
      </c>
      <c r="D2">
        <f>COUNT(A2:A169)</f>
        <v>168</v>
      </c>
      <c r="E2">
        <f>AVERAGE(A2:A169)</f>
        <v>55.5</v>
      </c>
      <c r="F2">
        <f>_xlfn.STDEV.S(A2:A169)</f>
        <v>15.374370149213592</v>
      </c>
    </row>
    <row r="3" spans="1:6" x14ac:dyDescent="0.2">
      <c r="A3">
        <v>41</v>
      </c>
      <c r="B3">
        <v>89</v>
      </c>
      <c r="C3" t="s">
        <v>14</v>
      </c>
      <c r="D3">
        <f>COUNT(B2:B169)</f>
        <v>168</v>
      </c>
      <c r="E3">
        <f>AVERAGE(B2:B169)</f>
        <v>67.136904761904759</v>
      </c>
      <c r="F3">
        <f>_xlfn.STDEV.S(B2:B169)</f>
        <v>11.274965961279053</v>
      </c>
    </row>
    <row r="4" spans="1:6" x14ac:dyDescent="0.2">
      <c r="A4">
        <v>48</v>
      </c>
      <c r="B4">
        <v>68</v>
      </c>
      <c r="C4" t="s">
        <v>27</v>
      </c>
      <c r="D4">
        <f>D2</f>
        <v>168</v>
      </c>
    </row>
    <row r="5" spans="1:6" x14ac:dyDescent="0.2">
      <c r="A5">
        <v>52</v>
      </c>
      <c r="B5">
        <v>82</v>
      </c>
      <c r="C5" t="s">
        <v>52</v>
      </c>
      <c r="D5">
        <f>D4-2</f>
        <v>166</v>
      </c>
    </row>
    <row r="6" spans="1:6" x14ac:dyDescent="0.2">
      <c r="A6">
        <v>48</v>
      </c>
      <c r="B6">
        <v>93</v>
      </c>
      <c r="C6" t="s">
        <v>45</v>
      </c>
      <c r="D6">
        <f>PEARSON(A2:A169,B2:B169)</f>
        <v>-0.17940357480145991</v>
      </c>
    </row>
    <row r="7" spans="1:6" x14ac:dyDescent="0.2">
      <c r="A7">
        <v>57</v>
      </c>
      <c r="B7">
        <v>76</v>
      </c>
      <c r="C7" t="s">
        <v>66</v>
      </c>
      <c r="D7">
        <f>POWER(D6,2)</f>
        <v>3.2185642651543021E-2</v>
      </c>
    </row>
    <row r="8" spans="1:6" x14ac:dyDescent="0.2">
      <c r="A8">
        <v>41</v>
      </c>
      <c r="B8">
        <v>66</v>
      </c>
      <c r="C8" t="s">
        <v>38</v>
      </c>
      <c r="D8">
        <f>D6*SQRT(D4-2)/SQRT(1-D7)</f>
        <v>-2.3495738843358067</v>
      </c>
    </row>
    <row r="9" spans="1:6" ht="15.95" customHeight="1" x14ac:dyDescent="0.2">
      <c r="A9">
        <v>49</v>
      </c>
      <c r="B9">
        <v>75</v>
      </c>
      <c r="C9" t="s">
        <v>33</v>
      </c>
      <c r="D9">
        <f>_xlfn.T.DIST.2T(ABS(D8),D5)</f>
        <v>1.9971314774795735E-2</v>
      </c>
    </row>
    <row r="10" spans="1:6" ht="17.100000000000001" customHeight="1" x14ac:dyDescent="0.2">
      <c r="A10">
        <v>72</v>
      </c>
      <c r="B10">
        <v>60</v>
      </c>
      <c r="C10" s="3"/>
    </row>
    <row r="11" spans="1:6" ht="13.5" thickBot="1" x14ac:dyDescent="0.25">
      <c r="A11">
        <v>72</v>
      </c>
      <c r="B11">
        <v>62</v>
      </c>
      <c r="C11" t="s">
        <v>45</v>
      </c>
    </row>
    <row r="12" spans="1:6" ht="27" thickTop="1" thickBot="1" x14ac:dyDescent="0.25">
      <c r="A12">
        <v>38</v>
      </c>
      <c r="B12">
        <v>87</v>
      </c>
      <c r="C12" s="7"/>
      <c r="D12" s="8" t="s">
        <v>59</v>
      </c>
      <c r="E12" s="8" t="s">
        <v>52</v>
      </c>
      <c r="F12" s="14" t="s">
        <v>71</v>
      </c>
    </row>
    <row r="13" spans="1:6" ht="14.25" thickTop="1" thickBot="1" x14ac:dyDescent="0.25">
      <c r="A13">
        <v>38</v>
      </c>
      <c r="B13">
        <v>82</v>
      </c>
      <c r="C13" s="7" t="s">
        <v>67</v>
      </c>
      <c r="D13" s="8">
        <f>D6</f>
        <v>-0.17940357480145991</v>
      </c>
      <c r="E13" s="8">
        <f>D5</f>
        <v>166</v>
      </c>
      <c r="F13" s="9">
        <f>D9</f>
        <v>1.9971314774795735E-2</v>
      </c>
    </row>
    <row r="14" spans="1:6" ht="13.5" thickTop="1" x14ac:dyDescent="0.2">
      <c r="A14">
        <v>75</v>
      </c>
      <c r="B14">
        <v>67</v>
      </c>
    </row>
    <row r="15" spans="1:6" x14ac:dyDescent="0.2">
      <c r="A15">
        <v>66</v>
      </c>
      <c r="B15">
        <v>78</v>
      </c>
    </row>
    <row r="16" spans="1:6" x14ac:dyDescent="0.2">
      <c r="A16">
        <v>61</v>
      </c>
      <c r="B16">
        <v>69</v>
      </c>
    </row>
    <row r="17" spans="1:2" x14ac:dyDescent="0.2">
      <c r="A17">
        <v>31</v>
      </c>
      <c r="B17">
        <v>86</v>
      </c>
    </row>
    <row r="18" spans="1:2" x14ac:dyDescent="0.2">
      <c r="A18">
        <v>57</v>
      </c>
      <c r="B18">
        <v>68</v>
      </c>
    </row>
    <row r="19" spans="1:2" x14ac:dyDescent="0.2">
      <c r="A19">
        <v>52</v>
      </c>
      <c r="B19">
        <v>61</v>
      </c>
    </row>
    <row r="20" spans="1:2" x14ac:dyDescent="0.2">
      <c r="A20">
        <v>36</v>
      </c>
      <c r="B20">
        <v>67</v>
      </c>
    </row>
    <row r="21" spans="1:2" x14ac:dyDescent="0.2">
      <c r="A21">
        <v>53</v>
      </c>
      <c r="B21">
        <v>51</v>
      </c>
    </row>
    <row r="22" spans="1:2" x14ac:dyDescent="0.2">
      <c r="A22">
        <v>58</v>
      </c>
      <c r="B22">
        <v>91</v>
      </c>
    </row>
    <row r="23" spans="1:2" x14ac:dyDescent="0.2">
      <c r="A23">
        <v>64</v>
      </c>
      <c r="B23">
        <v>68</v>
      </c>
    </row>
    <row r="24" spans="1:2" x14ac:dyDescent="0.2">
      <c r="A24">
        <v>65</v>
      </c>
      <c r="B24">
        <v>79</v>
      </c>
    </row>
    <row r="25" spans="1:2" x14ac:dyDescent="0.2">
      <c r="A25">
        <v>55</v>
      </c>
      <c r="B25">
        <v>76</v>
      </c>
    </row>
    <row r="26" spans="1:2" x14ac:dyDescent="0.2">
      <c r="A26">
        <v>23</v>
      </c>
      <c r="B26">
        <v>56</v>
      </c>
    </row>
    <row r="27" spans="1:2" x14ac:dyDescent="0.2">
      <c r="A27">
        <v>60</v>
      </c>
      <c r="B27">
        <v>52</v>
      </c>
    </row>
    <row r="28" spans="1:2" x14ac:dyDescent="0.2">
      <c r="A28">
        <v>45</v>
      </c>
      <c r="B28">
        <v>57</v>
      </c>
    </row>
    <row r="29" spans="1:2" x14ac:dyDescent="0.2">
      <c r="A29">
        <v>60</v>
      </c>
      <c r="B29">
        <v>78</v>
      </c>
    </row>
    <row r="30" spans="1:2" x14ac:dyDescent="0.2">
      <c r="A30">
        <v>59</v>
      </c>
      <c r="B30">
        <v>75</v>
      </c>
    </row>
    <row r="31" spans="1:2" x14ac:dyDescent="0.2">
      <c r="A31">
        <v>66</v>
      </c>
      <c r="B31">
        <v>61</v>
      </c>
    </row>
    <row r="32" spans="1:2" x14ac:dyDescent="0.2">
      <c r="A32">
        <v>56</v>
      </c>
      <c r="B32">
        <v>84</v>
      </c>
    </row>
    <row r="33" spans="1:2" x14ac:dyDescent="0.2">
      <c r="A33">
        <v>47</v>
      </c>
      <c r="B33">
        <v>79</v>
      </c>
    </row>
    <row r="34" spans="1:2" x14ac:dyDescent="0.2">
      <c r="A34">
        <v>63</v>
      </c>
      <c r="B34">
        <v>57</v>
      </c>
    </row>
    <row r="35" spans="1:2" x14ac:dyDescent="0.2">
      <c r="A35">
        <v>34</v>
      </c>
      <c r="B35">
        <v>68</v>
      </c>
    </row>
    <row r="36" spans="1:2" x14ac:dyDescent="0.2">
      <c r="A36">
        <v>42</v>
      </c>
      <c r="B36">
        <v>57</v>
      </c>
    </row>
    <row r="37" spans="1:2" x14ac:dyDescent="0.2">
      <c r="A37">
        <v>45</v>
      </c>
      <c r="B37">
        <v>73</v>
      </c>
    </row>
    <row r="38" spans="1:2" x14ac:dyDescent="0.2">
      <c r="A38">
        <v>71</v>
      </c>
      <c r="B38">
        <v>68</v>
      </c>
    </row>
    <row r="39" spans="1:2" x14ac:dyDescent="0.2">
      <c r="A39">
        <v>56</v>
      </c>
      <c r="B39">
        <v>67</v>
      </c>
    </row>
    <row r="40" spans="1:2" x14ac:dyDescent="0.2">
      <c r="A40">
        <v>36</v>
      </c>
      <c r="B40">
        <v>84</v>
      </c>
    </row>
    <row r="41" spans="1:2" x14ac:dyDescent="0.2">
      <c r="A41">
        <v>42</v>
      </c>
      <c r="B41">
        <v>58</v>
      </c>
    </row>
    <row r="42" spans="1:2" x14ac:dyDescent="0.2">
      <c r="A42">
        <v>60</v>
      </c>
      <c r="B42">
        <v>76</v>
      </c>
    </row>
    <row r="43" spans="1:2" x14ac:dyDescent="0.2">
      <c r="A43">
        <v>47</v>
      </c>
      <c r="B43">
        <v>74</v>
      </c>
    </row>
    <row r="44" spans="1:2" x14ac:dyDescent="0.2">
      <c r="A44">
        <v>47</v>
      </c>
      <c r="B44">
        <v>72</v>
      </c>
    </row>
    <row r="45" spans="1:2" x14ac:dyDescent="0.2">
      <c r="A45">
        <v>44</v>
      </c>
      <c r="B45">
        <v>59</v>
      </c>
    </row>
    <row r="46" spans="1:2" x14ac:dyDescent="0.2">
      <c r="A46">
        <v>79</v>
      </c>
      <c r="B46">
        <v>63</v>
      </c>
    </row>
    <row r="47" spans="1:2" x14ac:dyDescent="0.2">
      <c r="A47">
        <v>38</v>
      </c>
      <c r="B47">
        <v>65</v>
      </c>
    </row>
    <row r="48" spans="1:2" x14ac:dyDescent="0.2">
      <c r="A48">
        <v>61</v>
      </c>
      <c r="B48">
        <v>82</v>
      </c>
    </row>
    <row r="49" spans="1:2" x14ac:dyDescent="0.2">
      <c r="A49">
        <v>83</v>
      </c>
      <c r="B49">
        <v>54</v>
      </c>
    </row>
    <row r="50" spans="1:2" x14ac:dyDescent="0.2">
      <c r="A50">
        <v>69</v>
      </c>
      <c r="B50">
        <v>61</v>
      </c>
    </row>
    <row r="51" spans="1:2" x14ac:dyDescent="0.2">
      <c r="A51">
        <v>46</v>
      </c>
      <c r="B51">
        <v>76</v>
      </c>
    </row>
    <row r="52" spans="1:2" x14ac:dyDescent="0.2">
      <c r="A52">
        <v>64</v>
      </c>
      <c r="B52">
        <v>75</v>
      </c>
    </row>
    <row r="53" spans="1:2" x14ac:dyDescent="0.2">
      <c r="A53">
        <v>71</v>
      </c>
      <c r="B53">
        <v>66</v>
      </c>
    </row>
    <row r="54" spans="1:2" x14ac:dyDescent="0.2">
      <c r="A54">
        <v>75</v>
      </c>
      <c r="B54">
        <v>86</v>
      </c>
    </row>
    <row r="55" spans="1:2" x14ac:dyDescent="0.2">
      <c r="A55">
        <v>72</v>
      </c>
      <c r="B55">
        <v>77</v>
      </c>
    </row>
    <row r="56" spans="1:2" x14ac:dyDescent="0.2">
      <c r="A56">
        <v>68</v>
      </c>
      <c r="B56">
        <v>79</v>
      </c>
    </row>
    <row r="57" spans="1:2" x14ac:dyDescent="0.2">
      <c r="A57">
        <v>45</v>
      </c>
      <c r="B57">
        <v>62</v>
      </c>
    </row>
    <row r="58" spans="1:2" x14ac:dyDescent="0.2">
      <c r="A58">
        <v>20</v>
      </c>
      <c r="B58">
        <v>82</v>
      </c>
    </row>
    <row r="59" spans="1:2" x14ac:dyDescent="0.2">
      <c r="A59">
        <v>70</v>
      </c>
      <c r="B59">
        <v>80</v>
      </c>
    </row>
    <row r="60" spans="1:2" x14ac:dyDescent="0.2">
      <c r="A60">
        <v>48</v>
      </c>
      <c r="B60">
        <v>47</v>
      </c>
    </row>
    <row r="61" spans="1:2" x14ac:dyDescent="0.2">
      <c r="A61">
        <v>68</v>
      </c>
      <c r="B61">
        <v>52</v>
      </c>
    </row>
    <row r="62" spans="1:2" x14ac:dyDescent="0.2">
      <c r="A62">
        <v>81</v>
      </c>
      <c r="B62">
        <v>69</v>
      </c>
    </row>
    <row r="63" spans="1:2" x14ac:dyDescent="0.2">
      <c r="A63">
        <v>33</v>
      </c>
      <c r="B63">
        <v>58</v>
      </c>
    </row>
    <row r="64" spans="1:2" x14ac:dyDescent="0.2">
      <c r="A64">
        <v>84</v>
      </c>
      <c r="B64">
        <v>81</v>
      </c>
    </row>
    <row r="65" spans="1:2" x14ac:dyDescent="0.2">
      <c r="A65">
        <v>51</v>
      </c>
      <c r="B65">
        <v>63</v>
      </c>
    </row>
    <row r="66" spans="1:2" x14ac:dyDescent="0.2">
      <c r="A66">
        <v>65</v>
      </c>
      <c r="B66">
        <v>51</v>
      </c>
    </row>
    <row r="67" spans="1:2" x14ac:dyDescent="0.2">
      <c r="A67">
        <v>59</v>
      </c>
      <c r="B67">
        <v>68</v>
      </c>
    </row>
    <row r="68" spans="1:2" x14ac:dyDescent="0.2">
      <c r="A68">
        <v>84</v>
      </c>
      <c r="B68">
        <v>57</v>
      </c>
    </row>
    <row r="69" spans="1:2" x14ac:dyDescent="0.2">
      <c r="A69">
        <v>83</v>
      </c>
      <c r="B69">
        <v>62</v>
      </c>
    </row>
    <row r="70" spans="1:2" x14ac:dyDescent="0.2">
      <c r="A70">
        <v>58</v>
      </c>
      <c r="B70">
        <v>73</v>
      </c>
    </row>
    <row r="71" spans="1:2" x14ac:dyDescent="0.2">
      <c r="A71">
        <v>47</v>
      </c>
      <c r="B71">
        <v>30</v>
      </c>
    </row>
    <row r="72" spans="1:2" x14ac:dyDescent="0.2">
      <c r="A72">
        <v>56</v>
      </c>
      <c r="B72">
        <v>86</v>
      </c>
    </row>
    <row r="73" spans="1:2" x14ac:dyDescent="0.2">
      <c r="A73">
        <v>82</v>
      </c>
      <c r="B73">
        <v>56</v>
      </c>
    </row>
    <row r="74" spans="1:2" x14ac:dyDescent="0.2">
      <c r="A74">
        <v>77</v>
      </c>
      <c r="B74">
        <v>55</v>
      </c>
    </row>
    <row r="75" spans="1:2" x14ac:dyDescent="0.2">
      <c r="A75">
        <v>50</v>
      </c>
      <c r="B75">
        <v>64</v>
      </c>
    </row>
    <row r="76" spans="1:2" x14ac:dyDescent="0.2">
      <c r="A76">
        <v>40</v>
      </c>
      <c r="B76">
        <v>74</v>
      </c>
    </row>
    <row r="77" spans="1:2" x14ac:dyDescent="0.2">
      <c r="A77">
        <v>44</v>
      </c>
      <c r="B77">
        <v>73</v>
      </c>
    </row>
    <row r="78" spans="1:2" x14ac:dyDescent="0.2">
      <c r="A78">
        <v>79</v>
      </c>
      <c r="B78">
        <v>65</v>
      </c>
    </row>
    <row r="79" spans="1:2" x14ac:dyDescent="0.2">
      <c r="A79">
        <v>50</v>
      </c>
      <c r="B79">
        <v>57</v>
      </c>
    </row>
    <row r="80" spans="1:2" x14ac:dyDescent="0.2">
      <c r="A80">
        <v>63</v>
      </c>
      <c r="B80">
        <v>74</v>
      </c>
    </row>
    <row r="81" spans="1:2" x14ac:dyDescent="0.2">
      <c r="A81">
        <v>49</v>
      </c>
      <c r="B81">
        <v>71</v>
      </c>
    </row>
    <row r="82" spans="1:2" x14ac:dyDescent="0.2">
      <c r="A82">
        <v>52</v>
      </c>
      <c r="B82">
        <v>51</v>
      </c>
    </row>
    <row r="83" spans="1:2" x14ac:dyDescent="0.2">
      <c r="A83">
        <v>56</v>
      </c>
      <c r="B83">
        <v>53</v>
      </c>
    </row>
    <row r="84" spans="1:2" x14ac:dyDescent="0.2">
      <c r="A84">
        <v>75</v>
      </c>
      <c r="B84">
        <v>65</v>
      </c>
    </row>
    <row r="85" spans="1:2" x14ac:dyDescent="0.2">
      <c r="A85">
        <v>32</v>
      </c>
      <c r="B85">
        <v>49</v>
      </c>
    </row>
    <row r="86" spans="1:2" x14ac:dyDescent="0.2">
      <c r="A86">
        <v>55</v>
      </c>
      <c r="B86">
        <v>42</v>
      </c>
    </row>
    <row r="87" spans="1:2" x14ac:dyDescent="0.2">
      <c r="A87">
        <v>46</v>
      </c>
      <c r="B87">
        <v>61</v>
      </c>
    </row>
    <row r="88" spans="1:2" x14ac:dyDescent="0.2">
      <c r="A88">
        <v>82</v>
      </c>
      <c r="B88">
        <v>55</v>
      </c>
    </row>
    <row r="89" spans="1:2" x14ac:dyDescent="0.2">
      <c r="A89">
        <v>42</v>
      </c>
      <c r="B89">
        <v>57</v>
      </c>
    </row>
    <row r="90" spans="1:2" x14ac:dyDescent="0.2">
      <c r="A90">
        <v>36</v>
      </c>
      <c r="B90">
        <v>81</v>
      </c>
    </row>
    <row r="91" spans="1:2" x14ac:dyDescent="0.2">
      <c r="A91">
        <v>66</v>
      </c>
      <c r="B91">
        <v>83</v>
      </c>
    </row>
    <row r="92" spans="1:2" x14ac:dyDescent="0.2">
      <c r="A92">
        <v>62</v>
      </c>
      <c r="B92">
        <v>63</v>
      </c>
    </row>
    <row r="93" spans="1:2" x14ac:dyDescent="0.2">
      <c r="A93">
        <v>44</v>
      </c>
      <c r="B93">
        <v>67</v>
      </c>
    </row>
    <row r="94" spans="1:2" x14ac:dyDescent="0.2">
      <c r="A94">
        <v>54</v>
      </c>
      <c r="B94">
        <v>74</v>
      </c>
    </row>
    <row r="95" spans="1:2" x14ac:dyDescent="0.2">
      <c r="A95">
        <v>62</v>
      </c>
      <c r="B95">
        <v>44</v>
      </c>
    </row>
    <row r="96" spans="1:2" x14ac:dyDescent="0.2">
      <c r="A96">
        <v>72</v>
      </c>
      <c r="B96">
        <v>57</v>
      </c>
    </row>
    <row r="97" spans="1:2" x14ac:dyDescent="0.2">
      <c r="A97">
        <v>46</v>
      </c>
      <c r="B97">
        <v>54</v>
      </c>
    </row>
    <row r="98" spans="1:2" x14ac:dyDescent="0.2">
      <c r="A98">
        <v>39</v>
      </c>
      <c r="B98">
        <v>60</v>
      </c>
    </row>
    <row r="99" spans="1:2" x14ac:dyDescent="0.2">
      <c r="A99">
        <v>45</v>
      </c>
      <c r="B99">
        <v>79</v>
      </c>
    </row>
    <row r="100" spans="1:2" x14ac:dyDescent="0.2">
      <c r="A100">
        <v>56</v>
      </c>
      <c r="B100">
        <v>75</v>
      </c>
    </row>
    <row r="101" spans="1:2" x14ac:dyDescent="0.2">
      <c r="A101">
        <v>50</v>
      </c>
      <c r="B101">
        <v>66</v>
      </c>
    </row>
    <row r="102" spans="1:2" x14ac:dyDescent="0.2">
      <c r="A102">
        <v>80</v>
      </c>
      <c r="B102">
        <v>56</v>
      </c>
    </row>
    <row r="103" spans="1:2" x14ac:dyDescent="0.2">
      <c r="A103">
        <v>31</v>
      </c>
      <c r="B103">
        <v>57</v>
      </c>
    </row>
    <row r="104" spans="1:2" x14ac:dyDescent="0.2">
      <c r="A104">
        <v>61</v>
      </c>
      <c r="B104">
        <v>59</v>
      </c>
    </row>
    <row r="105" spans="1:2" x14ac:dyDescent="0.2">
      <c r="A105">
        <v>78</v>
      </c>
      <c r="B105">
        <v>73</v>
      </c>
    </row>
    <row r="106" spans="1:2" x14ac:dyDescent="0.2">
      <c r="A106">
        <v>40</v>
      </c>
      <c r="B106">
        <v>66</v>
      </c>
    </row>
    <row r="107" spans="1:2" x14ac:dyDescent="0.2">
      <c r="A107">
        <v>43</v>
      </c>
      <c r="B107">
        <v>64</v>
      </c>
    </row>
    <row r="108" spans="1:2" x14ac:dyDescent="0.2">
      <c r="A108">
        <v>51</v>
      </c>
      <c r="B108">
        <v>64</v>
      </c>
    </row>
    <row r="109" spans="1:2" x14ac:dyDescent="0.2">
      <c r="A109">
        <v>39</v>
      </c>
      <c r="B109">
        <v>61</v>
      </c>
    </row>
    <row r="110" spans="1:2" x14ac:dyDescent="0.2">
      <c r="A110">
        <v>42</v>
      </c>
      <c r="B110">
        <v>59</v>
      </c>
    </row>
    <row r="111" spans="1:2" x14ac:dyDescent="0.2">
      <c r="A111">
        <v>68</v>
      </c>
      <c r="B111">
        <v>70</v>
      </c>
    </row>
    <row r="112" spans="1:2" x14ac:dyDescent="0.2">
      <c r="A112">
        <v>37</v>
      </c>
      <c r="B112">
        <v>50</v>
      </c>
    </row>
    <row r="113" spans="1:2" x14ac:dyDescent="0.2">
      <c r="A113">
        <v>48</v>
      </c>
      <c r="B113">
        <v>57</v>
      </c>
    </row>
    <row r="114" spans="1:2" x14ac:dyDescent="0.2">
      <c r="A114">
        <v>82</v>
      </c>
      <c r="B114">
        <v>68</v>
      </c>
    </row>
    <row r="115" spans="1:2" x14ac:dyDescent="0.2">
      <c r="A115">
        <v>64</v>
      </c>
      <c r="B115">
        <v>82</v>
      </c>
    </row>
    <row r="116" spans="1:2" x14ac:dyDescent="0.2">
      <c r="A116">
        <v>48</v>
      </c>
      <c r="B116">
        <v>73</v>
      </c>
    </row>
    <row r="117" spans="1:2" x14ac:dyDescent="0.2">
      <c r="A117">
        <v>19</v>
      </c>
      <c r="B117">
        <v>87</v>
      </c>
    </row>
    <row r="118" spans="1:2" x14ac:dyDescent="0.2">
      <c r="A118">
        <v>46</v>
      </c>
      <c r="B118">
        <v>86</v>
      </c>
    </row>
    <row r="119" spans="1:2" x14ac:dyDescent="0.2">
      <c r="A119">
        <v>54</v>
      </c>
      <c r="B119">
        <v>59</v>
      </c>
    </row>
    <row r="120" spans="1:2" x14ac:dyDescent="0.2">
      <c r="A120">
        <v>78</v>
      </c>
      <c r="B120">
        <v>65</v>
      </c>
    </row>
    <row r="121" spans="1:2" x14ac:dyDescent="0.2">
      <c r="A121">
        <v>54</v>
      </c>
      <c r="B121">
        <v>66</v>
      </c>
    </row>
    <row r="122" spans="1:2" x14ac:dyDescent="0.2">
      <c r="A122">
        <v>40</v>
      </c>
      <c r="B122">
        <v>75</v>
      </c>
    </row>
    <row r="123" spans="1:2" x14ac:dyDescent="0.2">
      <c r="A123">
        <v>78</v>
      </c>
      <c r="B123">
        <v>54</v>
      </c>
    </row>
    <row r="124" spans="1:2" x14ac:dyDescent="0.2">
      <c r="A124">
        <v>28</v>
      </c>
      <c r="B124">
        <v>62</v>
      </c>
    </row>
    <row r="125" spans="1:2" x14ac:dyDescent="0.2">
      <c r="A125">
        <v>67</v>
      </c>
      <c r="B125">
        <v>63</v>
      </c>
    </row>
    <row r="126" spans="1:2" x14ac:dyDescent="0.2">
      <c r="A126">
        <v>50</v>
      </c>
      <c r="B126">
        <v>86</v>
      </c>
    </row>
    <row r="127" spans="1:2" x14ac:dyDescent="0.2">
      <c r="A127">
        <v>63</v>
      </c>
      <c r="B127">
        <v>61</v>
      </c>
    </row>
    <row r="128" spans="1:2" x14ac:dyDescent="0.2">
      <c r="A128">
        <v>57</v>
      </c>
      <c r="B128">
        <v>58</v>
      </c>
    </row>
    <row r="129" spans="1:2" x14ac:dyDescent="0.2">
      <c r="A129">
        <v>40</v>
      </c>
      <c r="B129">
        <v>54</v>
      </c>
    </row>
    <row r="130" spans="1:2" x14ac:dyDescent="0.2">
      <c r="A130">
        <v>70</v>
      </c>
      <c r="B130">
        <v>61</v>
      </c>
    </row>
    <row r="131" spans="1:2" x14ac:dyDescent="0.2">
      <c r="A131">
        <v>43</v>
      </c>
      <c r="B131">
        <v>59</v>
      </c>
    </row>
    <row r="132" spans="1:2" x14ac:dyDescent="0.2">
      <c r="A132">
        <v>39</v>
      </c>
      <c r="B132">
        <v>67</v>
      </c>
    </row>
    <row r="133" spans="1:2" x14ac:dyDescent="0.2">
      <c r="A133">
        <v>32</v>
      </c>
      <c r="B133">
        <v>78</v>
      </c>
    </row>
    <row r="134" spans="1:2" x14ac:dyDescent="0.2">
      <c r="A134">
        <v>71</v>
      </c>
      <c r="B134">
        <v>51</v>
      </c>
    </row>
    <row r="135" spans="1:2" x14ac:dyDescent="0.2">
      <c r="A135">
        <v>51</v>
      </c>
      <c r="B135">
        <v>65</v>
      </c>
    </row>
    <row r="136" spans="1:2" x14ac:dyDescent="0.2">
      <c r="A136">
        <v>71</v>
      </c>
      <c r="B136">
        <v>58</v>
      </c>
    </row>
    <row r="137" spans="1:2" x14ac:dyDescent="0.2">
      <c r="A137">
        <v>62</v>
      </c>
      <c r="B137">
        <v>50</v>
      </c>
    </row>
    <row r="138" spans="1:2" x14ac:dyDescent="0.2">
      <c r="A138">
        <v>52</v>
      </c>
      <c r="B138">
        <v>75</v>
      </c>
    </row>
    <row r="139" spans="1:2" x14ac:dyDescent="0.2">
      <c r="A139">
        <v>56</v>
      </c>
      <c r="B139">
        <v>62</v>
      </c>
    </row>
    <row r="140" spans="1:2" x14ac:dyDescent="0.2">
      <c r="A140">
        <v>64</v>
      </c>
      <c r="B140">
        <v>62</v>
      </c>
    </row>
    <row r="141" spans="1:2" x14ac:dyDescent="0.2">
      <c r="A141">
        <v>69</v>
      </c>
      <c r="B141">
        <v>56</v>
      </c>
    </row>
    <row r="142" spans="1:2" x14ac:dyDescent="0.2">
      <c r="A142">
        <v>78</v>
      </c>
      <c r="B142">
        <v>68</v>
      </c>
    </row>
    <row r="143" spans="1:2" x14ac:dyDescent="0.2">
      <c r="A143">
        <v>78</v>
      </c>
      <c r="B143">
        <v>75</v>
      </c>
    </row>
    <row r="144" spans="1:2" x14ac:dyDescent="0.2">
      <c r="A144">
        <v>55</v>
      </c>
      <c r="B144">
        <v>51</v>
      </c>
    </row>
    <row r="145" spans="1:2" x14ac:dyDescent="0.2">
      <c r="A145">
        <v>18</v>
      </c>
      <c r="B145">
        <v>95</v>
      </c>
    </row>
    <row r="146" spans="1:2" x14ac:dyDescent="0.2">
      <c r="A146">
        <v>50</v>
      </c>
      <c r="B146">
        <v>69</v>
      </c>
    </row>
    <row r="147" spans="1:2" x14ac:dyDescent="0.2">
      <c r="A147">
        <v>53</v>
      </c>
      <c r="B147">
        <v>73</v>
      </c>
    </row>
    <row r="148" spans="1:2" x14ac:dyDescent="0.2">
      <c r="A148">
        <v>50</v>
      </c>
      <c r="B148">
        <v>64</v>
      </c>
    </row>
    <row r="149" spans="1:2" x14ac:dyDescent="0.2">
      <c r="A149">
        <v>57</v>
      </c>
      <c r="B149">
        <v>80</v>
      </c>
    </row>
    <row r="150" spans="1:2" x14ac:dyDescent="0.2">
      <c r="A150">
        <v>25</v>
      </c>
      <c r="B150">
        <v>79</v>
      </c>
    </row>
    <row r="151" spans="1:2" x14ac:dyDescent="0.2">
      <c r="A151">
        <v>40</v>
      </c>
      <c r="B151">
        <v>79</v>
      </c>
    </row>
    <row r="152" spans="1:2" x14ac:dyDescent="0.2">
      <c r="A152">
        <v>79</v>
      </c>
      <c r="B152">
        <v>75</v>
      </c>
    </row>
    <row r="153" spans="1:2" x14ac:dyDescent="0.2">
      <c r="A153">
        <v>66</v>
      </c>
      <c r="B153">
        <v>72</v>
      </c>
    </row>
    <row r="154" spans="1:2" x14ac:dyDescent="0.2">
      <c r="A154">
        <v>80</v>
      </c>
      <c r="B154">
        <v>70</v>
      </c>
    </row>
    <row r="155" spans="1:2" x14ac:dyDescent="0.2">
      <c r="A155">
        <v>42</v>
      </c>
      <c r="B155">
        <v>77</v>
      </c>
    </row>
    <row r="156" spans="1:2" x14ac:dyDescent="0.2">
      <c r="A156">
        <v>51</v>
      </c>
      <c r="B156">
        <v>75</v>
      </c>
    </row>
    <row r="157" spans="1:2" x14ac:dyDescent="0.2">
      <c r="A157">
        <v>70</v>
      </c>
      <c r="B157">
        <v>72</v>
      </c>
    </row>
    <row r="158" spans="1:2" x14ac:dyDescent="0.2">
      <c r="A158">
        <v>39</v>
      </c>
      <c r="B158">
        <v>60</v>
      </c>
    </row>
    <row r="159" spans="1:2" x14ac:dyDescent="0.2">
      <c r="A159">
        <v>44</v>
      </c>
      <c r="B159">
        <v>84</v>
      </c>
    </row>
    <row r="160" spans="1:2" x14ac:dyDescent="0.2">
      <c r="A160">
        <v>62</v>
      </c>
      <c r="B160">
        <v>71</v>
      </c>
    </row>
    <row r="161" spans="1:2" x14ac:dyDescent="0.2">
      <c r="A161">
        <v>39</v>
      </c>
      <c r="B161">
        <v>68</v>
      </c>
    </row>
    <row r="162" spans="1:2" x14ac:dyDescent="0.2">
      <c r="A162">
        <v>53</v>
      </c>
      <c r="B162">
        <v>58</v>
      </c>
    </row>
    <row r="163" spans="1:2" x14ac:dyDescent="0.2">
      <c r="A163">
        <v>53</v>
      </c>
      <c r="B163">
        <v>78</v>
      </c>
    </row>
    <row r="164" spans="1:2" x14ac:dyDescent="0.2">
      <c r="A164">
        <v>67</v>
      </c>
      <c r="B164">
        <v>63</v>
      </c>
    </row>
    <row r="165" spans="1:2" x14ac:dyDescent="0.2">
      <c r="A165">
        <v>67</v>
      </c>
      <c r="B165">
        <v>55</v>
      </c>
    </row>
    <row r="166" spans="1:2" x14ac:dyDescent="0.2">
      <c r="A166">
        <v>75</v>
      </c>
      <c r="B166">
        <v>53</v>
      </c>
    </row>
    <row r="167" spans="1:2" x14ac:dyDescent="0.2">
      <c r="A167">
        <v>66</v>
      </c>
      <c r="B167">
        <v>57</v>
      </c>
    </row>
    <row r="168" spans="1:2" x14ac:dyDescent="0.2">
      <c r="A168">
        <v>72</v>
      </c>
      <c r="B168">
        <v>55</v>
      </c>
    </row>
    <row r="169" spans="1:2" x14ac:dyDescent="0.2">
      <c r="A169">
        <v>84</v>
      </c>
      <c r="B169">
        <v>66</v>
      </c>
    </row>
  </sheetData>
  <pageMargins left="0.75" right="0.75" top="1" bottom="1" header="0.5" footer="0.5"/>
  <pageSetup orientation="portrait" horizontalDpi="4294967292" verticalDpi="429496729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70"/>
  <sheetViews>
    <sheetView zoomScale="150" zoomScaleNormal="150" zoomScalePageLayoutView="150" workbookViewId="0"/>
  </sheetViews>
  <sheetFormatPr defaultColWidth="11.42578125" defaultRowHeight="12.75" x14ac:dyDescent="0.2"/>
  <cols>
    <col min="1" max="2" width="10" customWidth="1"/>
    <col min="3" max="3" width="15" customWidth="1"/>
    <col min="4" max="4" width="12" customWidth="1"/>
    <col min="5" max="5" width="13.7109375" customWidth="1"/>
    <col min="6" max="6" width="21.7109375" customWidth="1"/>
    <col min="7" max="7" width="17.85546875" customWidth="1"/>
    <col min="8" max="8" width="17.7109375" customWidth="1"/>
  </cols>
  <sheetData>
    <row r="1" spans="1:8" ht="24.95" customHeight="1" x14ac:dyDescent="0.2">
      <c r="A1" t="s">
        <v>12</v>
      </c>
      <c r="B1" t="s">
        <v>14</v>
      </c>
      <c r="C1" s="3" t="s">
        <v>18</v>
      </c>
      <c r="E1" t="s">
        <v>64</v>
      </c>
      <c r="F1" t="s">
        <v>65</v>
      </c>
      <c r="G1" s="3" t="s">
        <v>85</v>
      </c>
    </row>
    <row r="2" spans="1:8" ht="15" customHeight="1" x14ac:dyDescent="0.2">
      <c r="A2">
        <v>51</v>
      </c>
      <c r="B2">
        <v>72</v>
      </c>
      <c r="C2">
        <v>95</v>
      </c>
      <c r="D2" t="s">
        <v>98</v>
      </c>
      <c r="E2">
        <f>COUNT(A2:A170)</f>
        <v>169</v>
      </c>
      <c r="F2">
        <f>AVERAGE(A2:A170)</f>
        <v>62.869822485207102</v>
      </c>
      <c r="G2">
        <f>_xlfn.STDEV.S(A2:A170)</f>
        <v>14.28517715248309</v>
      </c>
    </row>
    <row r="3" spans="1:8" x14ac:dyDescent="0.2">
      <c r="A3">
        <v>73</v>
      </c>
      <c r="B3">
        <v>89</v>
      </c>
      <c r="C3">
        <v>85</v>
      </c>
      <c r="D3" t="s">
        <v>99</v>
      </c>
      <c r="E3">
        <f>COUNT(B2:B170)</f>
        <v>169</v>
      </c>
      <c r="F3">
        <f>AVERAGE(B2:B170)</f>
        <v>67.136094674556219</v>
      </c>
      <c r="G3">
        <f>_xlfn.STDEV.S(B2:B170)</f>
        <v>11.241364363496471</v>
      </c>
    </row>
    <row r="4" spans="1:8" ht="27" customHeight="1" x14ac:dyDescent="0.2">
      <c r="A4">
        <v>58</v>
      </c>
      <c r="B4">
        <v>68</v>
      </c>
      <c r="C4">
        <v>89</v>
      </c>
      <c r="D4" s="3" t="s">
        <v>100</v>
      </c>
      <c r="E4">
        <f>COUNT(C2:C170)</f>
        <v>169</v>
      </c>
      <c r="F4">
        <f>AVERAGE(C2:C170)</f>
        <v>95.550295857988161</v>
      </c>
      <c r="G4">
        <f>_xlfn.STDEV.S(C2:C170)</f>
        <v>5.6945162035856409</v>
      </c>
    </row>
    <row r="5" spans="1:8" x14ac:dyDescent="0.2">
      <c r="A5">
        <v>67</v>
      </c>
      <c r="B5">
        <v>82</v>
      </c>
      <c r="C5">
        <v>97</v>
      </c>
    </row>
    <row r="6" spans="1:8" x14ac:dyDescent="0.2">
      <c r="A6">
        <v>73</v>
      </c>
      <c r="B6">
        <v>93</v>
      </c>
      <c r="C6">
        <v>98</v>
      </c>
      <c r="D6" t="s">
        <v>27</v>
      </c>
      <c r="E6">
        <f>COUNT(A2:A170)</f>
        <v>169</v>
      </c>
    </row>
    <row r="7" spans="1:8" x14ac:dyDescent="0.2">
      <c r="A7">
        <v>75</v>
      </c>
      <c r="B7">
        <v>76</v>
      </c>
      <c r="C7">
        <v>91</v>
      </c>
      <c r="D7" t="s">
        <v>52</v>
      </c>
      <c r="E7">
        <f>E6-3</f>
        <v>166</v>
      </c>
    </row>
    <row r="8" spans="1:8" x14ac:dyDescent="0.2">
      <c r="A8">
        <v>61</v>
      </c>
      <c r="B8">
        <v>66</v>
      </c>
      <c r="C8">
        <v>100</v>
      </c>
    </row>
    <row r="9" spans="1:8" ht="26.1" customHeight="1" x14ac:dyDescent="0.2">
      <c r="A9">
        <v>82</v>
      </c>
      <c r="B9">
        <v>75</v>
      </c>
      <c r="C9">
        <v>92</v>
      </c>
      <c r="E9" s="3" t="s">
        <v>96</v>
      </c>
    </row>
    <row r="10" spans="1:8" x14ac:dyDescent="0.2">
      <c r="A10">
        <v>84</v>
      </c>
      <c r="B10">
        <v>60</v>
      </c>
      <c r="C10">
        <v>99</v>
      </c>
      <c r="F10" t="s">
        <v>67</v>
      </c>
      <c r="G10" t="s">
        <v>38</v>
      </c>
      <c r="H10" t="s">
        <v>25</v>
      </c>
    </row>
    <row r="11" spans="1:8" x14ac:dyDescent="0.2">
      <c r="A11">
        <v>72</v>
      </c>
      <c r="B11">
        <v>62</v>
      </c>
      <c r="C11">
        <v>95</v>
      </c>
      <c r="E11" t="s">
        <v>101</v>
      </c>
      <c r="F11">
        <f>PEARSON(A2:A170,B2:B170)</f>
        <v>0.15430921312425921</v>
      </c>
      <c r="G11">
        <f>F11*SQRT(E6-2)/SQRT(1-POWER(F11,2))</f>
        <v>2.018288341594364</v>
      </c>
      <c r="H11">
        <f>_xlfn.T.DIST.2T(ABS(G11),(E6-2))</f>
        <v>4.5161637129457664E-2</v>
      </c>
    </row>
    <row r="12" spans="1:8" ht="12.95" customHeight="1" x14ac:dyDescent="0.2">
      <c r="A12">
        <v>62</v>
      </c>
      <c r="B12">
        <v>87</v>
      </c>
      <c r="C12">
        <v>87</v>
      </c>
      <c r="E12" t="s">
        <v>102</v>
      </c>
      <c r="F12">
        <f>PEARSON(A2:A170,C2:C170)</f>
        <v>-0.34843994142737433</v>
      </c>
      <c r="G12">
        <f>F12*SQRT(E6-2)/SQRT(1-POWER(F12,2))</f>
        <v>-4.8038909120727906</v>
      </c>
      <c r="H12" s="15">
        <f>_xlfn.T.DIST.2T(ABS(G12),(E6-2))</f>
        <v>3.4434214191521786E-6</v>
      </c>
    </row>
    <row r="13" spans="1:8" ht="12.95" customHeight="1" x14ac:dyDescent="0.2">
      <c r="A13">
        <v>57</v>
      </c>
      <c r="B13">
        <v>82</v>
      </c>
      <c r="C13">
        <v>92</v>
      </c>
      <c r="E13" t="s">
        <v>103</v>
      </c>
      <c r="F13">
        <f>PEARSON(B2:B170,C2:C170)</f>
        <v>-0.21336962843641813</v>
      </c>
      <c r="G13">
        <f>F13*SQRT(E6-2)/SQRT(1-POWER(F13,2))</f>
        <v>-2.8223373381527241</v>
      </c>
      <c r="H13">
        <f>_xlfn.T.DIST.2T(ABS(G13),(E6-2))</f>
        <v>5.346695390635329E-3</v>
      </c>
    </row>
    <row r="14" spans="1:8" ht="18" customHeight="1" x14ac:dyDescent="0.2">
      <c r="A14">
        <v>76</v>
      </c>
      <c r="B14">
        <v>67</v>
      </c>
      <c r="C14">
        <v>96</v>
      </c>
    </row>
    <row r="15" spans="1:8" x14ac:dyDescent="0.2">
      <c r="A15">
        <v>81</v>
      </c>
      <c r="B15">
        <v>78</v>
      </c>
      <c r="C15">
        <v>88</v>
      </c>
      <c r="E15" t="s">
        <v>97</v>
      </c>
    </row>
    <row r="16" spans="1:8" x14ac:dyDescent="0.2">
      <c r="A16">
        <v>80</v>
      </c>
      <c r="B16">
        <v>69</v>
      </c>
      <c r="C16">
        <v>96</v>
      </c>
      <c r="F16" t="s">
        <v>67</v>
      </c>
      <c r="G16" t="s">
        <v>38</v>
      </c>
      <c r="H16" t="s">
        <v>25</v>
      </c>
    </row>
    <row r="17" spans="1:8" x14ac:dyDescent="0.2">
      <c r="A17">
        <v>58</v>
      </c>
      <c r="B17">
        <v>86</v>
      </c>
      <c r="C17">
        <v>96</v>
      </c>
      <c r="E17" t="s">
        <v>104</v>
      </c>
      <c r="F17">
        <f>(F11-(F12*F13))/(SQRT(1-F12*F12)*SQRT(1-F13*F13))</f>
        <v>8.7319767496615075E-2</v>
      </c>
      <c r="G17">
        <f>F17*SQRT(E6-2)/SQRT(1-F17*F17)</f>
        <v>1.132746795516661</v>
      </c>
      <c r="H17">
        <f>_xlfn.T.DIST.2T(ABS(G17),(E6-3))</f>
        <v>0.25895406390238135</v>
      </c>
    </row>
    <row r="18" spans="1:8" x14ac:dyDescent="0.2">
      <c r="A18">
        <v>76</v>
      </c>
      <c r="B18">
        <v>68</v>
      </c>
      <c r="C18">
        <v>93</v>
      </c>
    </row>
    <row r="19" spans="1:8" ht="13.5" thickBot="1" x14ac:dyDescent="0.25">
      <c r="A19">
        <v>76</v>
      </c>
      <c r="B19">
        <v>61</v>
      </c>
      <c r="C19">
        <v>101</v>
      </c>
      <c r="E19" t="s">
        <v>97</v>
      </c>
    </row>
    <row r="20" spans="1:8" ht="14.25" thickTop="1" thickBot="1" x14ac:dyDescent="0.25">
      <c r="A20">
        <v>53</v>
      </c>
      <c r="B20">
        <v>67</v>
      </c>
      <c r="C20">
        <v>93</v>
      </c>
      <c r="E20" s="5"/>
      <c r="F20" s="5" t="s">
        <v>59</v>
      </c>
      <c r="G20" s="5" t="s">
        <v>52</v>
      </c>
      <c r="H20" s="5" t="s">
        <v>25</v>
      </c>
    </row>
    <row r="21" spans="1:8" ht="14.25" thickTop="1" thickBot="1" x14ac:dyDescent="0.25">
      <c r="A21">
        <v>56</v>
      </c>
      <c r="B21">
        <v>51</v>
      </c>
      <c r="C21">
        <v>95</v>
      </c>
      <c r="E21" s="5" t="s">
        <v>104</v>
      </c>
      <c r="F21" s="5">
        <f>F17</f>
        <v>8.7319767496615075E-2</v>
      </c>
      <c r="G21" s="5">
        <f>E7</f>
        <v>166</v>
      </c>
      <c r="H21" s="5">
        <f>H17</f>
        <v>0.25895406390238135</v>
      </c>
    </row>
    <row r="22" spans="1:8" ht="17.100000000000001" customHeight="1" thickTop="1" x14ac:dyDescent="0.2">
      <c r="A22">
        <v>66</v>
      </c>
      <c r="B22">
        <v>91</v>
      </c>
      <c r="C22">
        <v>96</v>
      </c>
    </row>
    <row r="23" spans="1:8" ht="14.1" customHeight="1" x14ac:dyDescent="0.2">
      <c r="A23">
        <v>74</v>
      </c>
      <c r="B23">
        <v>68</v>
      </c>
      <c r="C23">
        <v>95</v>
      </c>
      <c r="E23" t="s">
        <v>105</v>
      </c>
    </row>
    <row r="24" spans="1:8" ht="14.1" customHeight="1" x14ac:dyDescent="0.2">
      <c r="A24">
        <v>68</v>
      </c>
      <c r="B24">
        <v>79</v>
      </c>
      <c r="C24">
        <v>97</v>
      </c>
      <c r="F24" t="s">
        <v>67</v>
      </c>
      <c r="G24" t="s">
        <v>38</v>
      </c>
      <c r="H24" t="s">
        <v>25</v>
      </c>
    </row>
    <row r="25" spans="1:8" ht="15" customHeight="1" x14ac:dyDescent="0.2">
      <c r="A25">
        <v>54</v>
      </c>
      <c r="B25">
        <v>76</v>
      </c>
      <c r="C25">
        <v>86</v>
      </c>
      <c r="E25" t="s">
        <v>106</v>
      </c>
      <c r="F25">
        <f>(F11-F12*F13)/SQRT(1-F13*F13)</f>
        <v>8.184753447350028E-2</v>
      </c>
      <c r="G25">
        <f>F25*SQRT(E6-3)/SQRT(1-F25*F25)</f>
        <v>1.0580817248182428</v>
      </c>
      <c r="H25">
        <f>_xlfn.T.DIST.2T(ABS(G25),(E6-3))</f>
        <v>0.29155545433263763</v>
      </c>
    </row>
    <row r="26" spans="1:8" ht="14.1" customHeight="1" x14ac:dyDescent="0.2">
      <c r="A26">
        <v>47</v>
      </c>
      <c r="B26">
        <v>56</v>
      </c>
      <c r="C26">
        <v>103</v>
      </c>
      <c r="E26" t="s">
        <v>107</v>
      </c>
      <c r="F26">
        <f>(F11-F12*F13)/SQRT(1-F12*F12)</f>
        <v>8.5308928246066104E-2</v>
      </c>
      <c r="G26">
        <f>F26*SQRT(E6-3)/SQRT(1-F26*F26)</f>
        <v>1.1031501338573446</v>
      </c>
      <c r="H26">
        <f>_xlfn.T.DIST.2T(ABS(G26),(E6-3))</f>
        <v>0.27155863732063917</v>
      </c>
    </row>
    <row r="27" spans="1:8" ht="12.95" customHeight="1" x14ac:dyDescent="0.2">
      <c r="A27">
        <v>78</v>
      </c>
      <c r="B27">
        <v>52</v>
      </c>
      <c r="C27">
        <v>104</v>
      </c>
    </row>
    <row r="28" spans="1:8" ht="13.5" thickBot="1" x14ac:dyDescent="0.25">
      <c r="A28">
        <v>55</v>
      </c>
      <c r="B28">
        <v>57</v>
      </c>
      <c r="C28">
        <v>98</v>
      </c>
      <c r="E28" t="s">
        <v>105</v>
      </c>
    </row>
    <row r="29" spans="1:8" ht="14.25" thickTop="1" thickBot="1" x14ac:dyDescent="0.25">
      <c r="A29">
        <v>62</v>
      </c>
      <c r="B29">
        <v>78</v>
      </c>
      <c r="C29">
        <v>91</v>
      </c>
      <c r="E29" s="5"/>
      <c r="F29" s="5" t="s">
        <v>59</v>
      </c>
      <c r="G29" s="5" t="s">
        <v>52</v>
      </c>
      <c r="H29" s="5" t="s">
        <v>25</v>
      </c>
    </row>
    <row r="30" spans="1:8" ht="14.25" thickTop="1" thickBot="1" x14ac:dyDescent="0.25">
      <c r="A30">
        <v>64</v>
      </c>
      <c r="B30">
        <v>75</v>
      </c>
      <c r="C30">
        <v>89</v>
      </c>
      <c r="E30" s="5" t="s">
        <v>106</v>
      </c>
      <c r="F30" s="5">
        <f>F25</f>
        <v>8.184753447350028E-2</v>
      </c>
      <c r="G30" s="5">
        <f>E7</f>
        <v>166</v>
      </c>
      <c r="H30" s="5">
        <f>H25</f>
        <v>0.29155545433263763</v>
      </c>
    </row>
    <row r="31" spans="1:8" ht="14.25" thickTop="1" thickBot="1" x14ac:dyDescent="0.25">
      <c r="A31">
        <v>65</v>
      </c>
      <c r="B31">
        <v>61</v>
      </c>
      <c r="C31">
        <v>93</v>
      </c>
      <c r="E31" s="5" t="s">
        <v>107</v>
      </c>
      <c r="F31" s="5">
        <f>F26</f>
        <v>8.5308928246066104E-2</v>
      </c>
      <c r="G31" s="5">
        <f>E7</f>
        <v>166</v>
      </c>
      <c r="H31" s="5">
        <f>H26</f>
        <v>0.27155863732063917</v>
      </c>
    </row>
    <row r="32" spans="1:8" ht="13.5" thickTop="1" x14ac:dyDescent="0.2">
      <c r="A32">
        <v>75</v>
      </c>
      <c r="B32">
        <v>84</v>
      </c>
      <c r="C32">
        <v>96</v>
      </c>
    </row>
    <row r="33" spans="1:3" x14ac:dyDescent="0.2">
      <c r="A33">
        <v>57</v>
      </c>
      <c r="B33">
        <v>79</v>
      </c>
      <c r="C33">
        <v>97</v>
      </c>
    </row>
    <row r="34" spans="1:3" x14ac:dyDescent="0.2">
      <c r="A34">
        <v>78</v>
      </c>
      <c r="B34">
        <v>57</v>
      </c>
      <c r="C34">
        <v>104</v>
      </c>
    </row>
    <row r="35" spans="1:3" x14ac:dyDescent="0.2">
      <c r="A35">
        <v>25</v>
      </c>
      <c r="B35">
        <v>68</v>
      </c>
      <c r="C35">
        <v>98</v>
      </c>
    </row>
    <row r="36" spans="1:3" x14ac:dyDescent="0.2">
      <c r="A36">
        <v>39</v>
      </c>
      <c r="B36">
        <v>57</v>
      </c>
      <c r="C36">
        <v>100</v>
      </c>
    </row>
    <row r="37" spans="1:3" x14ac:dyDescent="0.2">
      <c r="A37">
        <v>54</v>
      </c>
      <c r="B37">
        <v>73</v>
      </c>
      <c r="C37">
        <v>99</v>
      </c>
    </row>
    <row r="38" spans="1:3" x14ac:dyDescent="0.2">
      <c r="A38">
        <v>77</v>
      </c>
      <c r="B38">
        <v>68</v>
      </c>
      <c r="C38">
        <v>96</v>
      </c>
    </row>
    <row r="39" spans="1:3" x14ac:dyDescent="0.2">
      <c r="A39">
        <v>73</v>
      </c>
      <c r="B39">
        <v>67</v>
      </c>
      <c r="C39">
        <v>93</v>
      </c>
    </row>
    <row r="40" spans="1:3" x14ac:dyDescent="0.2">
      <c r="A40">
        <v>50</v>
      </c>
      <c r="B40">
        <v>84</v>
      </c>
      <c r="C40">
        <v>100</v>
      </c>
    </row>
    <row r="41" spans="1:3" x14ac:dyDescent="0.2">
      <c r="A41">
        <v>52</v>
      </c>
      <c r="B41">
        <v>58</v>
      </c>
      <c r="C41">
        <v>98</v>
      </c>
    </row>
    <row r="42" spans="1:3" x14ac:dyDescent="0.2">
      <c r="A42">
        <v>60</v>
      </c>
      <c r="B42">
        <v>76</v>
      </c>
      <c r="C42">
        <v>95</v>
      </c>
    </row>
    <row r="43" spans="1:3" x14ac:dyDescent="0.2">
      <c r="A43">
        <v>70</v>
      </c>
      <c r="B43">
        <v>74</v>
      </c>
      <c r="C43">
        <v>100</v>
      </c>
    </row>
    <row r="44" spans="1:3" x14ac:dyDescent="0.2">
      <c r="A44">
        <v>49</v>
      </c>
      <c r="B44">
        <v>72</v>
      </c>
      <c r="C44">
        <v>97</v>
      </c>
    </row>
    <row r="45" spans="1:3" x14ac:dyDescent="0.2">
      <c r="A45">
        <v>60</v>
      </c>
      <c r="B45">
        <v>59</v>
      </c>
      <c r="C45">
        <v>98</v>
      </c>
    </row>
    <row r="46" spans="1:3" x14ac:dyDescent="0.2">
      <c r="A46">
        <v>64</v>
      </c>
      <c r="B46">
        <v>63</v>
      </c>
      <c r="C46">
        <v>97</v>
      </c>
    </row>
    <row r="47" spans="1:3" x14ac:dyDescent="0.2">
      <c r="A47">
        <v>37</v>
      </c>
      <c r="B47">
        <v>65</v>
      </c>
      <c r="C47">
        <v>94</v>
      </c>
    </row>
    <row r="48" spans="1:3" x14ac:dyDescent="0.2">
      <c r="A48">
        <v>74</v>
      </c>
      <c r="B48">
        <v>82</v>
      </c>
      <c r="C48">
        <v>97</v>
      </c>
    </row>
    <row r="49" spans="1:3" x14ac:dyDescent="0.2">
      <c r="A49">
        <v>84</v>
      </c>
      <c r="B49">
        <v>54</v>
      </c>
      <c r="C49">
        <v>97</v>
      </c>
    </row>
    <row r="50" spans="1:3" x14ac:dyDescent="0.2">
      <c r="A50">
        <v>54</v>
      </c>
      <c r="B50">
        <v>61</v>
      </c>
      <c r="C50">
        <v>91</v>
      </c>
    </row>
    <row r="51" spans="1:3" x14ac:dyDescent="0.2">
      <c r="A51">
        <v>69</v>
      </c>
      <c r="B51">
        <v>76</v>
      </c>
      <c r="C51">
        <v>91</v>
      </c>
    </row>
    <row r="52" spans="1:3" x14ac:dyDescent="0.2">
      <c r="A52">
        <v>68</v>
      </c>
      <c r="B52">
        <v>75</v>
      </c>
      <c r="C52">
        <v>88</v>
      </c>
    </row>
    <row r="53" spans="1:3" x14ac:dyDescent="0.2">
      <c r="A53">
        <v>77</v>
      </c>
      <c r="B53">
        <v>66</v>
      </c>
      <c r="C53">
        <v>91</v>
      </c>
    </row>
    <row r="54" spans="1:3" x14ac:dyDescent="0.2">
      <c r="A54">
        <v>84</v>
      </c>
      <c r="B54">
        <v>86</v>
      </c>
      <c r="C54">
        <v>91</v>
      </c>
    </row>
    <row r="55" spans="1:3" x14ac:dyDescent="0.2">
      <c r="A55">
        <v>79</v>
      </c>
      <c r="B55">
        <v>77</v>
      </c>
      <c r="C55">
        <v>94</v>
      </c>
    </row>
    <row r="56" spans="1:3" x14ac:dyDescent="0.2">
      <c r="A56">
        <v>78</v>
      </c>
      <c r="B56">
        <v>79</v>
      </c>
      <c r="C56">
        <v>92</v>
      </c>
    </row>
    <row r="57" spans="1:3" x14ac:dyDescent="0.2">
      <c r="A57">
        <v>69</v>
      </c>
      <c r="B57">
        <v>62</v>
      </c>
      <c r="C57">
        <v>96</v>
      </c>
    </row>
    <row r="58" spans="1:3" x14ac:dyDescent="0.2">
      <c r="A58">
        <v>29</v>
      </c>
      <c r="B58">
        <v>82</v>
      </c>
      <c r="C58">
        <v>99</v>
      </c>
    </row>
    <row r="59" spans="1:3" x14ac:dyDescent="0.2">
      <c r="A59">
        <v>63</v>
      </c>
      <c r="B59">
        <v>80</v>
      </c>
      <c r="C59">
        <v>96</v>
      </c>
    </row>
    <row r="60" spans="1:3" x14ac:dyDescent="0.2">
      <c r="A60">
        <v>47</v>
      </c>
      <c r="B60">
        <v>47</v>
      </c>
      <c r="C60">
        <v>101</v>
      </c>
    </row>
    <row r="61" spans="1:3" x14ac:dyDescent="0.2">
      <c r="A61">
        <v>68</v>
      </c>
      <c r="B61">
        <v>52</v>
      </c>
      <c r="C61">
        <v>101</v>
      </c>
    </row>
    <row r="62" spans="1:3" x14ac:dyDescent="0.2">
      <c r="A62">
        <v>84</v>
      </c>
      <c r="B62">
        <v>69</v>
      </c>
      <c r="C62">
        <v>93</v>
      </c>
    </row>
    <row r="63" spans="1:3" x14ac:dyDescent="0.2">
      <c r="A63">
        <v>56</v>
      </c>
      <c r="B63">
        <v>58</v>
      </c>
      <c r="C63">
        <v>99</v>
      </c>
    </row>
    <row r="64" spans="1:3" x14ac:dyDescent="0.2">
      <c r="A64">
        <v>84</v>
      </c>
      <c r="B64">
        <v>81</v>
      </c>
      <c r="C64">
        <v>92</v>
      </c>
    </row>
    <row r="65" spans="1:3" x14ac:dyDescent="0.2">
      <c r="A65">
        <v>67</v>
      </c>
      <c r="B65">
        <v>63</v>
      </c>
      <c r="C65">
        <v>95</v>
      </c>
    </row>
    <row r="66" spans="1:3" x14ac:dyDescent="0.2">
      <c r="A66">
        <v>64</v>
      </c>
      <c r="B66">
        <v>51</v>
      </c>
      <c r="C66">
        <v>95</v>
      </c>
    </row>
    <row r="67" spans="1:3" x14ac:dyDescent="0.2">
      <c r="A67">
        <v>58</v>
      </c>
      <c r="B67">
        <v>68</v>
      </c>
      <c r="C67">
        <v>111</v>
      </c>
    </row>
    <row r="68" spans="1:3" x14ac:dyDescent="0.2">
      <c r="A68">
        <v>81</v>
      </c>
      <c r="B68">
        <v>57</v>
      </c>
      <c r="C68">
        <v>100</v>
      </c>
    </row>
    <row r="69" spans="1:3" x14ac:dyDescent="0.2">
      <c r="A69">
        <v>84</v>
      </c>
      <c r="B69">
        <v>62</v>
      </c>
      <c r="C69">
        <v>96</v>
      </c>
    </row>
    <row r="70" spans="1:3" x14ac:dyDescent="0.2">
      <c r="A70">
        <v>56</v>
      </c>
      <c r="B70">
        <v>73</v>
      </c>
      <c r="C70">
        <v>94</v>
      </c>
    </row>
    <row r="71" spans="1:3" x14ac:dyDescent="0.2">
      <c r="A71">
        <v>48</v>
      </c>
      <c r="B71">
        <v>30</v>
      </c>
      <c r="C71">
        <v>98</v>
      </c>
    </row>
    <row r="72" spans="1:3" x14ac:dyDescent="0.2">
      <c r="A72">
        <v>82</v>
      </c>
      <c r="B72">
        <v>86</v>
      </c>
      <c r="C72">
        <v>96</v>
      </c>
    </row>
    <row r="73" spans="1:3" x14ac:dyDescent="0.2">
      <c r="A73">
        <v>77</v>
      </c>
      <c r="B73">
        <v>56</v>
      </c>
      <c r="C73">
        <v>95</v>
      </c>
    </row>
    <row r="74" spans="1:3" x14ac:dyDescent="0.2">
      <c r="A74">
        <v>76</v>
      </c>
      <c r="B74">
        <v>55</v>
      </c>
      <c r="C74">
        <v>98</v>
      </c>
    </row>
    <row r="75" spans="1:3" x14ac:dyDescent="0.2">
      <c r="A75">
        <v>45</v>
      </c>
      <c r="B75">
        <v>64</v>
      </c>
      <c r="C75">
        <v>97</v>
      </c>
    </row>
    <row r="76" spans="1:3" x14ac:dyDescent="0.2">
      <c r="A76">
        <v>58</v>
      </c>
      <c r="B76">
        <v>74</v>
      </c>
      <c r="C76">
        <v>94</v>
      </c>
    </row>
    <row r="77" spans="1:3" x14ac:dyDescent="0.2">
      <c r="A77">
        <v>60</v>
      </c>
      <c r="B77">
        <v>73</v>
      </c>
      <c r="C77">
        <v>88</v>
      </c>
    </row>
    <row r="78" spans="1:3" x14ac:dyDescent="0.2">
      <c r="A78">
        <v>79</v>
      </c>
      <c r="B78">
        <v>65</v>
      </c>
      <c r="C78">
        <v>98</v>
      </c>
    </row>
    <row r="79" spans="1:3" x14ac:dyDescent="0.2">
      <c r="A79">
        <v>58</v>
      </c>
      <c r="B79">
        <v>57</v>
      </c>
      <c r="C79">
        <v>99</v>
      </c>
    </row>
    <row r="80" spans="1:3" x14ac:dyDescent="0.2">
      <c r="A80">
        <v>69</v>
      </c>
      <c r="B80">
        <v>74</v>
      </c>
      <c r="C80">
        <v>101</v>
      </c>
    </row>
    <row r="81" spans="1:3" x14ac:dyDescent="0.2">
      <c r="A81">
        <v>66</v>
      </c>
      <c r="B81">
        <v>71</v>
      </c>
      <c r="C81">
        <v>97</v>
      </c>
    </row>
    <row r="82" spans="1:3" x14ac:dyDescent="0.2">
      <c r="A82">
        <v>70</v>
      </c>
      <c r="B82">
        <v>51</v>
      </c>
      <c r="C82">
        <v>104</v>
      </c>
    </row>
    <row r="83" spans="1:3" x14ac:dyDescent="0.2">
      <c r="A83">
        <v>72</v>
      </c>
      <c r="B83">
        <v>53</v>
      </c>
      <c r="C83">
        <v>88</v>
      </c>
    </row>
    <row r="84" spans="1:3" x14ac:dyDescent="0.2">
      <c r="A84">
        <v>80</v>
      </c>
      <c r="B84">
        <v>65</v>
      </c>
      <c r="C84">
        <v>95</v>
      </c>
    </row>
    <row r="85" spans="1:3" x14ac:dyDescent="0.2">
      <c r="A85">
        <v>17</v>
      </c>
      <c r="B85">
        <v>49</v>
      </c>
      <c r="C85">
        <v>102</v>
      </c>
    </row>
    <row r="86" spans="1:3" x14ac:dyDescent="0.2">
      <c r="A86">
        <v>40</v>
      </c>
      <c r="B86">
        <v>42</v>
      </c>
      <c r="C86">
        <v>90</v>
      </c>
    </row>
    <row r="87" spans="1:3" x14ac:dyDescent="0.2">
      <c r="A87">
        <v>40</v>
      </c>
      <c r="B87">
        <v>61</v>
      </c>
      <c r="C87">
        <v>106</v>
      </c>
    </row>
    <row r="88" spans="1:3" x14ac:dyDescent="0.2">
      <c r="A88">
        <v>42</v>
      </c>
      <c r="B88">
        <v>55</v>
      </c>
      <c r="C88">
        <v>94</v>
      </c>
    </row>
    <row r="89" spans="1:3" x14ac:dyDescent="0.2">
      <c r="A89">
        <v>34</v>
      </c>
      <c r="B89">
        <v>57</v>
      </c>
      <c r="C89">
        <v>106</v>
      </c>
    </row>
    <row r="90" spans="1:3" x14ac:dyDescent="0.2">
      <c r="A90">
        <v>64</v>
      </c>
      <c r="B90">
        <v>81</v>
      </c>
      <c r="C90">
        <v>90</v>
      </c>
    </row>
    <row r="91" spans="1:3" x14ac:dyDescent="0.2">
      <c r="A91">
        <v>72</v>
      </c>
      <c r="B91">
        <v>67</v>
      </c>
      <c r="C91">
        <v>82</v>
      </c>
    </row>
    <row r="92" spans="1:3" x14ac:dyDescent="0.2">
      <c r="A92">
        <v>73</v>
      </c>
      <c r="B92">
        <v>83</v>
      </c>
      <c r="C92">
        <v>88</v>
      </c>
    </row>
    <row r="93" spans="1:3" x14ac:dyDescent="0.2">
      <c r="A93">
        <v>73</v>
      </c>
      <c r="B93">
        <v>63</v>
      </c>
      <c r="C93">
        <v>103</v>
      </c>
    </row>
    <row r="94" spans="1:3" x14ac:dyDescent="0.2">
      <c r="A94">
        <v>55</v>
      </c>
      <c r="B94">
        <v>67</v>
      </c>
      <c r="C94">
        <v>100</v>
      </c>
    </row>
    <row r="95" spans="1:3" x14ac:dyDescent="0.2">
      <c r="A95">
        <v>58</v>
      </c>
      <c r="B95">
        <v>74</v>
      </c>
      <c r="C95">
        <v>95</v>
      </c>
    </row>
    <row r="96" spans="1:3" x14ac:dyDescent="0.2">
      <c r="A96">
        <v>66</v>
      </c>
      <c r="B96">
        <v>44</v>
      </c>
      <c r="C96">
        <v>93</v>
      </c>
    </row>
    <row r="97" spans="1:3" x14ac:dyDescent="0.2">
      <c r="A97">
        <v>70</v>
      </c>
      <c r="B97">
        <v>57</v>
      </c>
      <c r="C97">
        <v>88</v>
      </c>
    </row>
    <row r="98" spans="1:3" x14ac:dyDescent="0.2">
      <c r="A98">
        <v>75</v>
      </c>
      <c r="B98">
        <v>54</v>
      </c>
      <c r="C98">
        <v>91</v>
      </c>
    </row>
    <row r="99" spans="1:3" x14ac:dyDescent="0.2">
      <c r="A99">
        <v>43</v>
      </c>
      <c r="B99">
        <v>60</v>
      </c>
      <c r="C99">
        <v>96</v>
      </c>
    </row>
    <row r="100" spans="1:3" x14ac:dyDescent="0.2">
      <c r="A100">
        <v>60</v>
      </c>
      <c r="B100">
        <v>79</v>
      </c>
      <c r="C100">
        <v>84</v>
      </c>
    </row>
    <row r="101" spans="1:3" x14ac:dyDescent="0.2">
      <c r="A101">
        <v>64</v>
      </c>
      <c r="B101">
        <v>75</v>
      </c>
      <c r="C101">
        <v>98</v>
      </c>
    </row>
    <row r="102" spans="1:3" x14ac:dyDescent="0.2">
      <c r="A102">
        <v>68</v>
      </c>
      <c r="B102">
        <v>66</v>
      </c>
      <c r="C102">
        <v>103</v>
      </c>
    </row>
    <row r="103" spans="1:3" x14ac:dyDescent="0.2">
      <c r="A103">
        <v>73</v>
      </c>
      <c r="B103">
        <v>56</v>
      </c>
      <c r="C103">
        <v>98</v>
      </c>
    </row>
    <row r="104" spans="1:3" x14ac:dyDescent="0.2">
      <c r="A104">
        <v>26</v>
      </c>
      <c r="B104">
        <v>57</v>
      </c>
      <c r="C104">
        <v>110</v>
      </c>
    </row>
    <row r="105" spans="1:3" x14ac:dyDescent="0.2">
      <c r="A105">
        <v>63</v>
      </c>
      <c r="B105">
        <v>59</v>
      </c>
      <c r="C105">
        <v>79</v>
      </c>
    </row>
    <row r="106" spans="1:3" x14ac:dyDescent="0.2">
      <c r="A106">
        <v>65</v>
      </c>
      <c r="B106">
        <v>73</v>
      </c>
      <c r="C106">
        <v>96</v>
      </c>
    </row>
    <row r="107" spans="1:3" x14ac:dyDescent="0.2">
      <c r="A107">
        <v>63</v>
      </c>
      <c r="B107">
        <v>66</v>
      </c>
      <c r="C107">
        <v>91</v>
      </c>
    </row>
    <row r="108" spans="1:3" x14ac:dyDescent="0.2">
      <c r="A108">
        <v>54</v>
      </c>
      <c r="B108">
        <v>64</v>
      </c>
      <c r="C108">
        <v>103</v>
      </c>
    </row>
    <row r="109" spans="1:3" x14ac:dyDescent="0.2">
      <c r="A109">
        <v>74</v>
      </c>
      <c r="B109">
        <v>64</v>
      </c>
      <c r="C109">
        <v>88</v>
      </c>
    </row>
    <row r="110" spans="1:3" x14ac:dyDescent="0.2">
      <c r="A110">
        <v>51</v>
      </c>
      <c r="B110">
        <v>61</v>
      </c>
      <c r="C110">
        <v>105</v>
      </c>
    </row>
    <row r="111" spans="1:3" x14ac:dyDescent="0.2">
      <c r="A111">
        <v>66</v>
      </c>
      <c r="B111">
        <v>59</v>
      </c>
      <c r="C111">
        <v>95</v>
      </c>
    </row>
    <row r="112" spans="1:3" x14ac:dyDescent="0.2">
      <c r="A112">
        <v>37</v>
      </c>
      <c r="B112">
        <v>70</v>
      </c>
      <c r="C112">
        <v>103</v>
      </c>
    </row>
    <row r="113" spans="1:3" x14ac:dyDescent="0.2">
      <c r="A113">
        <v>18</v>
      </c>
      <c r="B113">
        <v>50</v>
      </c>
      <c r="C113">
        <v>103</v>
      </c>
    </row>
    <row r="114" spans="1:3" x14ac:dyDescent="0.2">
      <c r="A114">
        <v>51</v>
      </c>
      <c r="B114">
        <v>57</v>
      </c>
      <c r="C114">
        <v>96</v>
      </c>
    </row>
    <row r="115" spans="1:3" x14ac:dyDescent="0.2">
      <c r="A115">
        <v>73</v>
      </c>
      <c r="B115">
        <v>68</v>
      </c>
      <c r="C115">
        <v>93</v>
      </c>
    </row>
    <row r="116" spans="1:3" x14ac:dyDescent="0.2">
      <c r="A116">
        <v>48</v>
      </c>
      <c r="B116">
        <v>82</v>
      </c>
      <c r="C116">
        <v>95</v>
      </c>
    </row>
    <row r="117" spans="1:3" x14ac:dyDescent="0.2">
      <c r="A117">
        <v>63</v>
      </c>
      <c r="B117">
        <v>73</v>
      </c>
      <c r="C117">
        <v>98</v>
      </c>
    </row>
    <row r="118" spans="1:3" x14ac:dyDescent="0.2">
      <c r="A118">
        <v>47</v>
      </c>
      <c r="B118">
        <v>87</v>
      </c>
      <c r="C118">
        <v>96</v>
      </c>
    </row>
    <row r="119" spans="1:3" x14ac:dyDescent="0.2">
      <c r="A119">
        <v>66</v>
      </c>
      <c r="B119">
        <v>86</v>
      </c>
      <c r="C119">
        <v>89</v>
      </c>
    </row>
    <row r="120" spans="1:3" x14ac:dyDescent="0.2">
      <c r="A120">
        <v>68</v>
      </c>
      <c r="B120">
        <v>59</v>
      </c>
      <c r="C120">
        <v>95</v>
      </c>
    </row>
    <row r="121" spans="1:3" x14ac:dyDescent="0.2">
      <c r="A121">
        <v>77</v>
      </c>
      <c r="B121">
        <v>65</v>
      </c>
      <c r="C121">
        <v>101</v>
      </c>
    </row>
    <row r="122" spans="1:3" x14ac:dyDescent="0.2">
      <c r="A122">
        <v>58</v>
      </c>
      <c r="B122">
        <v>66</v>
      </c>
      <c r="C122">
        <v>99</v>
      </c>
    </row>
    <row r="123" spans="1:3" x14ac:dyDescent="0.2">
      <c r="A123">
        <v>69</v>
      </c>
      <c r="B123">
        <v>75</v>
      </c>
      <c r="C123">
        <v>97</v>
      </c>
    </row>
    <row r="124" spans="1:3" x14ac:dyDescent="0.2">
      <c r="A124">
        <v>72</v>
      </c>
      <c r="B124">
        <v>54</v>
      </c>
      <c r="C124">
        <v>99</v>
      </c>
    </row>
    <row r="125" spans="1:3" x14ac:dyDescent="0.2">
      <c r="A125">
        <v>32</v>
      </c>
      <c r="B125">
        <v>62</v>
      </c>
      <c r="C125">
        <v>97</v>
      </c>
    </row>
    <row r="126" spans="1:3" x14ac:dyDescent="0.2">
      <c r="A126">
        <v>52</v>
      </c>
      <c r="B126">
        <v>63</v>
      </c>
      <c r="C126">
        <v>101</v>
      </c>
    </row>
    <row r="127" spans="1:3" x14ac:dyDescent="0.2">
      <c r="A127">
        <v>79</v>
      </c>
      <c r="B127">
        <v>86</v>
      </c>
      <c r="C127">
        <v>84</v>
      </c>
    </row>
    <row r="128" spans="1:3" x14ac:dyDescent="0.2">
      <c r="A128">
        <v>70</v>
      </c>
      <c r="B128">
        <v>61</v>
      </c>
      <c r="C128">
        <v>96</v>
      </c>
    </row>
    <row r="129" spans="1:3" x14ac:dyDescent="0.2">
      <c r="A129">
        <v>60</v>
      </c>
      <c r="B129">
        <v>58</v>
      </c>
      <c r="C129">
        <v>97</v>
      </c>
    </row>
    <row r="130" spans="1:3" x14ac:dyDescent="0.2">
      <c r="A130">
        <v>69</v>
      </c>
      <c r="B130">
        <v>54</v>
      </c>
      <c r="C130">
        <v>98</v>
      </c>
    </row>
    <row r="131" spans="1:3" x14ac:dyDescent="0.2">
      <c r="A131">
        <v>73</v>
      </c>
      <c r="B131">
        <v>61</v>
      </c>
      <c r="C131">
        <v>89</v>
      </c>
    </row>
    <row r="132" spans="1:3" x14ac:dyDescent="0.2">
      <c r="A132">
        <v>51</v>
      </c>
      <c r="B132">
        <v>59</v>
      </c>
      <c r="C132">
        <v>96</v>
      </c>
    </row>
    <row r="133" spans="1:3" x14ac:dyDescent="0.2">
      <c r="A133">
        <v>34</v>
      </c>
      <c r="B133">
        <v>67</v>
      </c>
      <c r="C133">
        <v>104</v>
      </c>
    </row>
    <row r="134" spans="1:3" x14ac:dyDescent="0.2">
      <c r="A134">
        <v>53</v>
      </c>
      <c r="B134">
        <v>78</v>
      </c>
      <c r="C134">
        <v>98</v>
      </c>
    </row>
    <row r="135" spans="1:3" x14ac:dyDescent="0.2">
      <c r="A135">
        <v>74</v>
      </c>
      <c r="B135">
        <v>51</v>
      </c>
      <c r="C135">
        <v>99</v>
      </c>
    </row>
    <row r="136" spans="1:3" x14ac:dyDescent="0.2">
      <c r="A136">
        <v>53</v>
      </c>
      <c r="B136">
        <v>65</v>
      </c>
      <c r="C136">
        <v>103</v>
      </c>
    </row>
    <row r="137" spans="1:3" x14ac:dyDescent="0.2">
      <c r="A137">
        <v>73</v>
      </c>
      <c r="B137">
        <v>58</v>
      </c>
      <c r="C137">
        <v>97</v>
      </c>
    </row>
    <row r="138" spans="1:3" x14ac:dyDescent="0.2">
      <c r="A138">
        <v>60</v>
      </c>
      <c r="B138">
        <v>50</v>
      </c>
      <c r="C138">
        <v>93</v>
      </c>
    </row>
    <row r="139" spans="1:3" x14ac:dyDescent="0.2">
      <c r="A139">
        <v>40</v>
      </c>
      <c r="B139">
        <v>75</v>
      </c>
      <c r="C139">
        <v>98</v>
      </c>
    </row>
    <row r="140" spans="1:3" x14ac:dyDescent="0.2">
      <c r="A140">
        <v>61</v>
      </c>
      <c r="B140">
        <v>62</v>
      </c>
      <c r="C140">
        <v>101</v>
      </c>
    </row>
    <row r="141" spans="1:3" x14ac:dyDescent="0.2">
      <c r="A141">
        <v>34</v>
      </c>
      <c r="B141">
        <v>62</v>
      </c>
      <c r="C141">
        <v>97</v>
      </c>
    </row>
    <row r="142" spans="1:3" x14ac:dyDescent="0.2">
      <c r="A142">
        <v>69</v>
      </c>
      <c r="B142">
        <v>56</v>
      </c>
      <c r="C142">
        <v>93</v>
      </c>
    </row>
    <row r="143" spans="1:3" x14ac:dyDescent="0.2">
      <c r="A143">
        <v>83</v>
      </c>
      <c r="B143">
        <v>68</v>
      </c>
      <c r="C143">
        <v>100</v>
      </c>
    </row>
    <row r="144" spans="1:3" x14ac:dyDescent="0.2">
      <c r="A144">
        <v>73</v>
      </c>
      <c r="B144">
        <v>75</v>
      </c>
      <c r="C144">
        <v>102</v>
      </c>
    </row>
    <row r="145" spans="1:3" x14ac:dyDescent="0.2">
      <c r="A145">
        <v>70</v>
      </c>
      <c r="B145">
        <v>51</v>
      </c>
      <c r="C145">
        <v>93</v>
      </c>
    </row>
    <row r="146" spans="1:3" x14ac:dyDescent="0.2">
      <c r="A146">
        <v>78</v>
      </c>
      <c r="B146">
        <v>95</v>
      </c>
      <c r="C146">
        <v>88</v>
      </c>
    </row>
    <row r="147" spans="1:3" x14ac:dyDescent="0.2">
      <c r="A147">
        <v>43</v>
      </c>
      <c r="B147">
        <v>69</v>
      </c>
      <c r="C147">
        <v>105</v>
      </c>
    </row>
    <row r="148" spans="1:3" x14ac:dyDescent="0.2">
      <c r="A148">
        <v>70</v>
      </c>
      <c r="B148">
        <v>73</v>
      </c>
      <c r="C148">
        <v>100</v>
      </c>
    </row>
    <row r="149" spans="1:3" x14ac:dyDescent="0.2">
      <c r="A149">
        <v>55</v>
      </c>
      <c r="B149">
        <v>64</v>
      </c>
      <c r="C149">
        <v>96</v>
      </c>
    </row>
    <row r="150" spans="1:3" x14ac:dyDescent="0.2">
      <c r="A150">
        <v>79</v>
      </c>
      <c r="B150">
        <v>80</v>
      </c>
      <c r="C150">
        <v>91</v>
      </c>
    </row>
    <row r="151" spans="1:3" x14ac:dyDescent="0.2">
      <c r="A151">
        <v>65</v>
      </c>
      <c r="B151">
        <v>79</v>
      </c>
      <c r="C151">
        <v>89</v>
      </c>
    </row>
    <row r="152" spans="1:3" x14ac:dyDescent="0.2">
      <c r="A152">
        <v>50</v>
      </c>
      <c r="B152">
        <v>79</v>
      </c>
      <c r="C152">
        <v>97</v>
      </c>
    </row>
    <row r="153" spans="1:3" x14ac:dyDescent="0.2">
      <c r="A153">
        <v>78</v>
      </c>
      <c r="B153">
        <v>75</v>
      </c>
      <c r="C153">
        <v>93</v>
      </c>
    </row>
    <row r="154" spans="1:3" x14ac:dyDescent="0.2">
      <c r="A154">
        <v>65</v>
      </c>
      <c r="B154">
        <v>72</v>
      </c>
      <c r="C154">
        <v>89</v>
      </c>
    </row>
    <row r="155" spans="1:3" x14ac:dyDescent="0.2">
      <c r="A155">
        <v>80</v>
      </c>
      <c r="B155">
        <v>70</v>
      </c>
      <c r="C155">
        <v>99</v>
      </c>
    </row>
    <row r="156" spans="1:3" x14ac:dyDescent="0.2">
      <c r="A156">
        <v>59</v>
      </c>
      <c r="B156">
        <v>77</v>
      </c>
      <c r="C156">
        <v>92</v>
      </c>
    </row>
    <row r="157" spans="1:3" x14ac:dyDescent="0.2">
      <c r="A157">
        <v>56</v>
      </c>
      <c r="B157">
        <v>75</v>
      </c>
      <c r="C157">
        <v>96</v>
      </c>
    </row>
    <row r="158" spans="1:3" x14ac:dyDescent="0.2">
      <c r="A158">
        <v>66</v>
      </c>
      <c r="B158">
        <v>72</v>
      </c>
      <c r="C158">
        <v>99</v>
      </c>
    </row>
    <row r="159" spans="1:3" x14ac:dyDescent="0.2">
      <c r="A159">
        <v>60</v>
      </c>
      <c r="B159">
        <v>60</v>
      </c>
      <c r="C159">
        <v>97</v>
      </c>
    </row>
    <row r="160" spans="1:3" x14ac:dyDescent="0.2">
      <c r="A160">
        <v>37</v>
      </c>
      <c r="B160">
        <v>84</v>
      </c>
      <c r="C160">
        <v>103</v>
      </c>
    </row>
    <row r="161" spans="1:3" x14ac:dyDescent="0.2">
      <c r="A161">
        <v>68</v>
      </c>
      <c r="B161">
        <v>71</v>
      </c>
      <c r="C161">
        <v>98</v>
      </c>
    </row>
    <row r="162" spans="1:3" x14ac:dyDescent="0.2">
      <c r="A162">
        <v>51</v>
      </c>
      <c r="B162">
        <v>68</v>
      </c>
      <c r="C162">
        <v>97</v>
      </c>
    </row>
    <row r="163" spans="1:3" x14ac:dyDescent="0.2">
      <c r="A163">
        <v>61</v>
      </c>
      <c r="B163">
        <v>58</v>
      </c>
      <c r="C163">
        <v>84</v>
      </c>
    </row>
    <row r="164" spans="1:3" x14ac:dyDescent="0.2">
      <c r="A164">
        <v>71</v>
      </c>
      <c r="B164">
        <v>78</v>
      </c>
      <c r="C164">
        <v>85</v>
      </c>
    </row>
    <row r="165" spans="1:3" x14ac:dyDescent="0.2">
      <c r="A165">
        <v>71</v>
      </c>
      <c r="B165">
        <v>63</v>
      </c>
      <c r="C165">
        <v>99</v>
      </c>
    </row>
    <row r="166" spans="1:3" x14ac:dyDescent="0.2">
      <c r="A166">
        <v>80</v>
      </c>
      <c r="B166">
        <v>55</v>
      </c>
      <c r="C166">
        <v>70</v>
      </c>
    </row>
    <row r="167" spans="1:3" x14ac:dyDescent="0.2">
      <c r="A167">
        <v>59</v>
      </c>
      <c r="B167">
        <v>53</v>
      </c>
      <c r="C167">
        <v>100</v>
      </c>
    </row>
    <row r="168" spans="1:3" x14ac:dyDescent="0.2">
      <c r="A168">
        <v>67</v>
      </c>
      <c r="B168">
        <v>57</v>
      </c>
      <c r="C168">
        <v>90</v>
      </c>
    </row>
    <row r="169" spans="1:3" x14ac:dyDescent="0.2">
      <c r="A169">
        <v>72</v>
      </c>
      <c r="B169">
        <v>55</v>
      </c>
      <c r="C169">
        <v>90</v>
      </c>
    </row>
    <row r="170" spans="1:3" x14ac:dyDescent="0.2">
      <c r="A170">
        <v>84</v>
      </c>
      <c r="B170">
        <v>66</v>
      </c>
      <c r="C170">
        <v>87</v>
      </c>
    </row>
  </sheetData>
  <pageMargins left="0.75" right="0.75" top="1" bottom="1" header="0.5" footer="0.5"/>
  <pageSetup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70"/>
  <sheetViews>
    <sheetView zoomScale="150" zoomScaleNormal="150" zoomScalePageLayoutView="150" workbookViewId="0"/>
  </sheetViews>
  <sheetFormatPr defaultColWidth="11.42578125" defaultRowHeight="12.75" x14ac:dyDescent="0.2"/>
  <cols>
    <col min="1" max="1" width="8.28515625" customWidth="1"/>
    <col min="2" max="2" width="11.85546875" customWidth="1"/>
    <col min="3" max="3" width="10.7109375" customWidth="1"/>
    <col min="4" max="4" width="13.28515625" customWidth="1"/>
    <col min="5" max="5" width="14.28515625" customWidth="1"/>
    <col min="6" max="6" width="14.42578125" customWidth="1"/>
    <col min="7" max="7" width="5.42578125" customWidth="1"/>
    <col min="8" max="8" width="12.28515625" customWidth="1"/>
  </cols>
  <sheetData>
    <row r="1" spans="1:8" ht="14.1" customHeight="1" x14ac:dyDescent="0.2">
      <c r="A1" t="s">
        <v>3</v>
      </c>
      <c r="B1" t="s">
        <v>5</v>
      </c>
      <c r="C1" t="s">
        <v>53</v>
      </c>
      <c r="D1" s="3" t="s">
        <v>54</v>
      </c>
      <c r="F1" t="s">
        <v>55</v>
      </c>
    </row>
    <row r="2" spans="1:8" x14ac:dyDescent="0.2">
      <c r="A2">
        <v>1.58</v>
      </c>
      <c r="B2">
        <v>23</v>
      </c>
      <c r="C2">
        <f>_xlfn.RANK.AVG(A2,$A$2:$A$170,1)</f>
        <v>3</v>
      </c>
      <c r="D2">
        <f>_xlfn.RANK.AVG(B2,$B$2:$B$170,1)</f>
        <v>39</v>
      </c>
      <c r="E2" t="s">
        <v>3</v>
      </c>
      <c r="F2">
        <f>MEDIAN(A2:A170)</f>
        <v>3.5</v>
      </c>
    </row>
    <row r="3" spans="1:8" x14ac:dyDescent="0.2">
      <c r="A3">
        <v>1.87</v>
      </c>
      <c r="B3">
        <v>22</v>
      </c>
      <c r="C3">
        <f t="shared" ref="C3:C66" si="0">_xlfn.RANK.AVG(A3,$A$2:$A$170,1)</f>
        <v>5</v>
      </c>
      <c r="D3">
        <f t="shared" ref="D3:D66" si="1">_xlfn.RANK.AVG(B3,$B$2:$B$170,1)</f>
        <v>28.5</v>
      </c>
      <c r="E3" t="s">
        <v>5</v>
      </c>
      <c r="F3">
        <f>MEDIAN(B2:B170)</f>
        <v>29</v>
      </c>
    </row>
    <row r="4" spans="1:8" x14ac:dyDescent="0.2">
      <c r="A4">
        <v>2</v>
      </c>
      <c r="B4">
        <v>23</v>
      </c>
      <c r="C4">
        <f t="shared" si="0"/>
        <v>7</v>
      </c>
      <c r="D4">
        <f t="shared" si="1"/>
        <v>39</v>
      </c>
    </row>
    <row r="5" spans="1:8" x14ac:dyDescent="0.2">
      <c r="A5">
        <v>2</v>
      </c>
      <c r="B5">
        <v>23</v>
      </c>
      <c r="C5">
        <f t="shared" si="0"/>
        <v>7</v>
      </c>
      <c r="D5">
        <f t="shared" si="1"/>
        <v>39</v>
      </c>
      <c r="E5" t="s">
        <v>27</v>
      </c>
      <c r="F5">
        <f>COUNT(A2:A170)</f>
        <v>169</v>
      </c>
    </row>
    <row r="6" spans="1:8" x14ac:dyDescent="0.2">
      <c r="A6">
        <v>2.1</v>
      </c>
      <c r="B6">
        <v>22</v>
      </c>
      <c r="C6">
        <f t="shared" si="0"/>
        <v>9</v>
      </c>
      <c r="D6">
        <f t="shared" si="1"/>
        <v>28.5</v>
      </c>
      <c r="E6" t="s">
        <v>52</v>
      </c>
      <c r="F6">
        <f>F5-2</f>
        <v>167</v>
      </c>
    </row>
    <row r="7" spans="1:8" x14ac:dyDescent="0.2">
      <c r="A7">
        <v>2.4</v>
      </c>
      <c r="B7">
        <v>32</v>
      </c>
      <c r="C7">
        <f t="shared" si="0"/>
        <v>11</v>
      </c>
      <c r="D7">
        <f t="shared" si="1"/>
        <v>110</v>
      </c>
      <c r="E7" t="s">
        <v>56</v>
      </c>
      <c r="F7">
        <f>CORREL(C2:C170,D2:D170)</f>
        <v>0.38234412939110307</v>
      </c>
    </row>
    <row r="8" spans="1:8" x14ac:dyDescent="0.2">
      <c r="A8">
        <v>2.5</v>
      </c>
      <c r="B8">
        <v>24</v>
      </c>
      <c r="C8">
        <f t="shared" si="0"/>
        <v>14.5</v>
      </c>
      <c r="D8">
        <f t="shared" si="1"/>
        <v>47.5</v>
      </c>
      <c r="E8" t="s">
        <v>57</v>
      </c>
      <c r="F8">
        <f>POWER(F7,2)</f>
        <v>0.14618703327984056</v>
      </c>
    </row>
    <row r="9" spans="1:8" x14ac:dyDescent="0.2">
      <c r="A9">
        <v>2.5</v>
      </c>
      <c r="B9">
        <v>22</v>
      </c>
      <c r="C9">
        <f t="shared" si="0"/>
        <v>14.5</v>
      </c>
      <c r="D9">
        <f t="shared" si="1"/>
        <v>28.5</v>
      </c>
      <c r="E9" t="s">
        <v>38</v>
      </c>
      <c r="F9">
        <f>F7*SQRT(F5-2)/SQRT(1-F8)</f>
        <v>5.3472598462683258</v>
      </c>
    </row>
    <row r="10" spans="1:8" x14ac:dyDescent="0.2">
      <c r="A10">
        <v>2.5</v>
      </c>
      <c r="B10">
        <v>28</v>
      </c>
      <c r="C10">
        <f t="shared" si="0"/>
        <v>14.5</v>
      </c>
      <c r="D10">
        <f t="shared" si="1"/>
        <v>79.5</v>
      </c>
      <c r="E10" t="s">
        <v>33</v>
      </c>
      <c r="F10" s="12">
        <f>_xlfn.T.DIST.2T(F9,F6)</f>
        <v>2.8997657700621979E-7</v>
      </c>
    </row>
    <row r="11" spans="1:8" x14ac:dyDescent="0.2">
      <c r="A11">
        <v>2.5</v>
      </c>
      <c r="B11">
        <v>25</v>
      </c>
      <c r="C11">
        <f t="shared" si="0"/>
        <v>14.5</v>
      </c>
      <c r="D11">
        <f t="shared" si="1"/>
        <v>56.5</v>
      </c>
    </row>
    <row r="12" spans="1:8" ht="13.5" thickBot="1" x14ac:dyDescent="0.25">
      <c r="A12">
        <v>2.5499999999999998</v>
      </c>
      <c r="B12">
        <v>22</v>
      </c>
      <c r="C12">
        <f t="shared" si="0"/>
        <v>17</v>
      </c>
      <c r="D12">
        <f t="shared" si="1"/>
        <v>28.5</v>
      </c>
      <c r="E12" t="s">
        <v>58</v>
      </c>
    </row>
    <row r="13" spans="1:8" ht="15" customHeight="1" thickTop="1" thickBot="1" x14ac:dyDescent="0.25">
      <c r="A13">
        <v>2.6</v>
      </c>
      <c r="B13">
        <v>23</v>
      </c>
      <c r="C13">
        <f t="shared" si="0"/>
        <v>19</v>
      </c>
      <c r="D13">
        <f t="shared" si="1"/>
        <v>39</v>
      </c>
      <c r="E13" s="7"/>
      <c r="F13" s="8" t="s">
        <v>59</v>
      </c>
      <c r="G13" s="8" t="s">
        <v>52</v>
      </c>
      <c r="H13" s="14" t="s">
        <v>33</v>
      </c>
    </row>
    <row r="14" spans="1:8" ht="14.25" thickTop="1" thickBot="1" x14ac:dyDescent="0.25">
      <c r="A14">
        <v>2.6</v>
      </c>
      <c r="B14">
        <v>33</v>
      </c>
      <c r="C14">
        <f t="shared" si="0"/>
        <v>19</v>
      </c>
      <c r="D14">
        <f t="shared" si="1"/>
        <v>120</v>
      </c>
      <c r="E14" s="7" t="s">
        <v>56</v>
      </c>
      <c r="F14" s="8">
        <f>F7</f>
        <v>0.38234412939110307</v>
      </c>
      <c r="G14" s="8">
        <f>F6</f>
        <v>167</v>
      </c>
      <c r="H14" s="13">
        <f>F10</f>
        <v>2.8997657700621979E-7</v>
      </c>
    </row>
    <row r="15" spans="1:8" ht="13.5" thickTop="1" x14ac:dyDescent="0.2">
      <c r="A15">
        <v>2.62</v>
      </c>
      <c r="B15">
        <v>19</v>
      </c>
      <c r="C15">
        <f t="shared" si="0"/>
        <v>21</v>
      </c>
      <c r="D15">
        <f t="shared" si="1"/>
        <v>6</v>
      </c>
    </row>
    <row r="16" spans="1:8" x14ac:dyDescent="0.2">
      <c r="A16">
        <v>2.65</v>
      </c>
      <c r="B16">
        <v>38</v>
      </c>
      <c r="C16">
        <f t="shared" si="0"/>
        <v>22</v>
      </c>
      <c r="D16">
        <f t="shared" si="1"/>
        <v>154.5</v>
      </c>
    </row>
    <row r="17" spans="1:4" x14ac:dyDescent="0.2">
      <c r="A17">
        <v>2.7</v>
      </c>
      <c r="B17">
        <v>27</v>
      </c>
      <c r="C17">
        <f t="shared" si="0"/>
        <v>23.5</v>
      </c>
      <c r="D17">
        <f t="shared" si="1"/>
        <v>72</v>
      </c>
    </row>
    <row r="18" spans="1:4" x14ac:dyDescent="0.2">
      <c r="A18">
        <v>2.7</v>
      </c>
      <c r="B18">
        <v>19</v>
      </c>
      <c r="C18">
        <f t="shared" si="0"/>
        <v>23.5</v>
      </c>
      <c r="D18">
        <f t="shared" si="1"/>
        <v>6</v>
      </c>
    </row>
    <row r="19" spans="1:4" x14ac:dyDescent="0.2">
      <c r="A19">
        <v>2.8</v>
      </c>
      <c r="B19">
        <v>24</v>
      </c>
      <c r="C19">
        <f t="shared" si="0"/>
        <v>26.5</v>
      </c>
      <c r="D19">
        <f t="shared" si="1"/>
        <v>47.5</v>
      </c>
    </row>
    <row r="20" spans="1:4" x14ac:dyDescent="0.2">
      <c r="A20">
        <v>2.8</v>
      </c>
      <c r="B20">
        <v>15</v>
      </c>
      <c r="C20">
        <f t="shared" si="0"/>
        <v>26.5</v>
      </c>
      <c r="D20">
        <f t="shared" si="1"/>
        <v>1</v>
      </c>
    </row>
    <row r="21" spans="1:4" x14ac:dyDescent="0.2">
      <c r="A21">
        <v>2.8</v>
      </c>
      <c r="B21">
        <v>32</v>
      </c>
      <c r="C21">
        <f t="shared" si="0"/>
        <v>26.5</v>
      </c>
      <c r="D21">
        <f t="shared" si="1"/>
        <v>110</v>
      </c>
    </row>
    <row r="22" spans="1:4" x14ac:dyDescent="0.2">
      <c r="A22">
        <v>2.8</v>
      </c>
      <c r="B22">
        <v>26</v>
      </c>
      <c r="C22">
        <f t="shared" si="0"/>
        <v>26.5</v>
      </c>
      <c r="D22">
        <f t="shared" si="1"/>
        <v>64</v>
      </c>
    </row>
    <row r="23" spans="1:4" x14ac:dyDescent="0.2">
      <c r="A23">
        <v>2.9</v>
      </c>
      <c r="B23">
        <v>20</v>
      </c>
      <c r="C23">
        <f t="shared" si="0"/>
        <v>29.5</v>
      </c>
      <c r="D23">
        <f t="shared" si="1"/>
        <v>12</v>
      </c>
    </row>
    <row r="24" spans="1:4" x14ac:dyDescent="0.2">
      <c r="A24">
        <v>2.9</v>
      </c>
      <c r="B24">
        <v>24</v>
      </c>
      <c r="C24">
        <f t="shared" si="0"/>
        <v>29.5</v>
      </c>
      <c r="D24">
        <f t="shared" si="1"/>
        <v>47.5</v>
      </c>
    </row>
    <row r="25" spans="1:4" x14ac:dyDescent="0.2">
      <c r="A25">
        <v>2.91</v>
      </c>
      <c r="B25">
        <v>29</v>
      </c>
      <c r="C25">
        <f t="shared" si="0"/>
        <v>31</v>
      </c>
      <c r="D25">
        <f t="shared" si="1"/>
        <v>87</v>
      </c>
    </row>
    <row r="26" spans="1:4" x14ac:dyDescent="0.2">
      <c r="A26">
        <v>3</v>
      </c>
      <c r="B26">
        <v>23</v>
      </c>
      <c r="C26">
        <f t="shared" si="0"/>
        <v>39</v>
      </c>
      <c r="D26">
        <f t="shared" si="1"/>
        <v>39</v>
      </c>
    </row>
    <row r="27" spans="1:4" x14ac:dyDescent="0.2">
      <c r="A27">
        <v>3</v>
      </c>
      <c r="B27">
        <v>32</v>
      </c>
      <c r="C27">
        <f t="shared" si="0"/>
        <v>39</v>
      </c>
      <c r="D27">
        <f t="shared" si="1"/>
        <v>110</v>
      </c>
    </row>
    <row r="28" spans="1:4" x14ac:dyDescent="0.2">
      <c r="A28">
        <v>3</v>
      </c>
      <c r="B28">
        <v>22</v>
      </c>
      <c r="C28">
        <f t="shared" si="0"/>
        <v>39</v>
      </c>
      <c r="D28">
        <f t="shared" si="1"/>
        <v>28.5</v>
      </c>
    </row>
    <row r="29" spans="1:4" x14ac:dyDescent="0.2">
      <c r="A29">
        <v>3</v>
      </c>
      <c r="B29">
        <v>36</v>
      </c>
      <c r="C29">
        <f t="shared" si="0"/>
        <v>39</v>
      </c>
      <c r="D29">
        <f t="shared" si="1"/>
        <v>142.5</v>
      </c>
    </row>
    <row r="30" spans="1:4" x14ac:dyDescent="0.2">
      <c r="A30">
        <v>3</v>
      </c>
      <c r="B30">
        <v>18</v>
      </c>
      <c r="C30">
        <f t="shared" si="0"/>
        <v>39</v>
      </c>
      <c r="D30">
        <f t="shared" si="1"/>
        <v>3</v>
      </c>
    </row>
    <row r="31" spans="1:4" x14ac:dyDescent="0.2">
      <c r="A31">
        <v>3</v>
      </c>
      <c r="B31">
        <v>26</v>
      </c>
      <c r="C31">
        <f t="shared" si="0"/>
        <v>39</v>
      </c>
      <c r="D31">
        <f t="shared" si="1"/>
        <v>64</v>
      </c>
    </row>
    <row r="32" spans="1:4" x14ac:dyDescent="0.2">
      <c r="A32">
        <v>3</v>
      </c>
      <c r="B32">
        <v>22</v>
      </c>
      <c r="C32">
        <f t="shared" si="0"/>
        <v>39</v>
      </c>
      <c r="D32">
        <f t="shared" si="1"/>
        <v>28.5</v>
      </c>
    </row>
    <row r="33" spans="1:4" x14ac:dyDescent="0.2">
      <c r="A33">
        <v>3</v>
      </c>
      <c r="B33">
        <v>25</v>
      </c>
      <c r="C33">
        <f t="shared" si="0"/>
        <v>39</v>
      </c>
      <c r="D33">
        <f t="shared" si="1"/>
        <v>56.5</v>
      </c>
    </row>
    <row r="34" spans="1:4" x14ac:dyDescent="0.2">
      <c r="A34">
        <v>3</v>
      </c>
      <c r="B34">
        <v>27</v>
      </c>
      <c r="C34">
        <f t="shared" si="0"/>
        <v>39</v>
      </c>
      <c r="D34">
        <f t="shared" si="1"/>
        <v>72</v>
      </c>
    </row>
    <row r="35" spans="1:4" x14ac:dyDescent="0.2">
      <c r="A35">
        <v>3</v>
      </c>
      <c r="B35">
        <v>26</v>
      </c>
      <c r="C35">
        <f t="shared" si="0"/>
        <v>39</v>
      </c>
      <c r="D35">
        <f t="shared" si="1"/>
        <v>64</v>
      </c>
    </row>
    <row r="36" spans="1:4" x14ac:dyDescent="0.2">
      <c r="A36">
        <v>3</v>
      </c>
      <c r="B36">
        <v>34</v>
      </c>
      <c r="C36">
        <f t="shared" si="0"/>
        <v>39</v>
      </c>
      <c r="D36">
        <f t="shared" si="1"/>
        <v>129.5</v>
      </c>
    </row>
    <row r="37" spans="1:4" x14ac:dyDescent="0.2">
      <c r="A37">
        <v>3</v>
      </c>
      <c r="B37">
        <v>33</v>
      </c>
      <c r="C37">
        <f t="shared" si="0"/>
        <v>39</v>
      </c>
      <c r="D37">
        <f t="shared" si="1"/>
        <v>120</v>
      </c>
    </row>
    <row r="38" spans="1:4" x14ac:dyDescent="0.2">
      <c r="A38">
        <v>3</v>
      </c>
      <c r="B38">
        <v>35</v>
      </c>
      <c r="C38">
        <f t="shared" si="0"/>
        <v>39</v>
      </c>
      <c r="D38">
        <f t="shared" si="1"/>
        <v>136</v>
      </c>
    </row>
    <row r="39" spans="1:4" x14ac:dyDescent="0.2">
      <c r="A39">
        <v>3.02</v>
      </c>
      <c r="B39">
        <v>27</v>
      </c>
      <c r="C39">
        <f t="shared" si="0"/>
        <v>47.5</v>
      </c>
      <c r="D39">
        <f t="shared" si="1"/>
        <v>72</v>
      </c>
    </row>
    <row r="40" spans="1:4" x14ac:dyDescent="0.2">
      <c r="A40">
        <v>3.02</v>
      </c>
      <c r="B40">
        <v>29</v>
      </c>
      <c r="C40">
        <f t="shared" si="0"/>
        <v>47.5</v>
      </c>
      <c r="D40">
        <f t="shared" si="1"/>
        <v>87</v>
      </c>
    </row>
    <row r="41" spans="1:4" x14ac:dyDescent="0.2">
      <c r="A41">
        <v>3.11</v>
      </c>
      <c r="B41">
        <v>20</v>
      </c>
      <c r="C41">
        <f t="shared" si="0"/>
        <v>50</v>
      </c>
      <c r="D41">
        <f t="shared" si="1"/>
        <v>12</v>
      </c>
    </row>
    <row r="42" spans="1:4" x14ac:dyDescent="0.2">
      <c r="A42">
        <v>3.12</v>
      </c>
      <c r="B42">
        <v>28</v>
      </c>
      <c r="C42">
        <f t="shared" si="0"/>
        <v>51</v>
      </c>
      <c r="D42">
        <f t="shared" si="1"/>
        <v>79.5</v>
      </c>
    </row>
    <row r="43" spans="1:4" x14ac:dyDescent="0.2">
      <c r="A43">
        <v>3.15</v>
      </c>
      <c r="B43">
        <v>19</v>
      </c>
      <c r="C43">
        <f t="shared" si="0"/>
        <v>52</v>
      </c>
      <c r="D43">
        <f t="shared" si="1"/>
        <v>6</v>
      </c>
    </row>
    <row r="44" spans="1:4" x14ac:dyDescent="0.2">
      <c r="A44">
        <v>3.2</v>
      </c>
      <c r="B44">
        <v>25</v>
      </c>
      <c r="C44">
        <f t="shared" si="0"/>
        <v>54.5</v>
      </c>
      <c r="D44">
        <f t="shared" si="1"/>
        <v>56.5</v>
      </c>
    </row>
    <row r="45" spans="1:4" x14ac:dyDescent="0.2">
      <c r="A45">
        <v>3.2</v>
      </c>
      <c r="B45">
        <v>27</v>
      </c>
      <c r="C45">
        <f t="shared" si="0"/>
        <v>54.5</v>
      </c>
      <c r="D45">
        <f t="shared" si="1"/>
        <v>72</v>
      </c>
    </row>
    <row r="46" spans="1:4" x14ac:dyDescent="0.2">
      <c r="A46">
        <v>3.2</v>
      </c>
      <c r="B46">
        <v>37</v>
      </c>
      <c r="C46">
        <f t="shared" si="0"/>
        <v>54.5</v>
      </c>
      <c r="D46">
        <f t="shared" si="1"/>
        <v>149.5</v>
      </c>
    </row>
    <row r="47" spans="1:4" x14ac:dyDescent="0.2">
      <c r="A47">
        <v>3.2</v>
      </c>
      <c r="B47">
        <v>24</v>
      </c>
      <c r="C47">
        <f t="shared" si="0"/>
        <v>54.5</v>
      </c>
      <c r="D47">
        <f t="shared" si="1"/>
        <v>47.5</v>
      </c>
    </row>
    <row r="48" spans="1:4" x14ac:dyDescent="0.2">
      <c r="A48">
        <v>3.22</v>
      </c>
      <c r="B48">
        <v>28</v>
      </c>
      <c r="C48">
        <f t="shared" si="0"/>
        <v>57</v>
      </c>
      <c r="D48">
        <f t="shared" si="1"/>
        <v>79.5</v>
      </c>
    </row>
    <row r="49" spans="1:4" x14ac:dyDescent="0.2">
      <c r="A49">
        <v>3.24</v>
      </c>
      <c r="B49">
        <v>31</v>
      </c>
      <c r="C49">
        <f t="shared" si="0"/>
        <v>58.5</v>
      </c>
      <c r="D49">
        <f t="shared" si="1"/>
        <v>102.5</v>
      </c>
    </row>
    <row r="50" spans="1:4" x14ac:dyDescent="0.2">
      <c r="A50">
        <v>3.25</v>
      </c>
      <c r="B50">
        <v>32</v>
      </c>
      <c r="C50">
        <f t="shared" si="0"/>
        <v>60.5</v>
      </c>
      <c r="D50">
        <f t="shared" si="1"/>
        <v>110</v>
      </c>
    </row>
    <row r="51" spans="1:4" x14ac:dyDescent="0.2">
      <c r="A51">
        <v>3.25</v>
      </c>
      <c r="B51">
        <v>21</v>
      </c>
      <c r="C51">
        <f t="shared" si="0"/>
        <v>60.5</v>
      </c>
      <c r="D51">
        <f t="shared" si="1"/>
        <v>18.5</v>
      </c>
    </row>
    <row r="52" spans="1:4" x14ac:dyDescent="0.2">
      <c r="A52">
        <v>3.3</v>
      </c>
      <c r="B52">
        <v>29</v>
      </c>
      <c r="C52">
        <f t="shared" si="0"/>
        <v>64.5</v>
      </c>
      <c r="D52">
        <f t="shared" si="1"/>
        <v>87</v>
      </c>
    </row>
    <row r="53" spans="1:4" x14ac:dyDescent="0.2">
      <c r="A53">
        <v>3.3</v>
      </c>
      <c r="B53">
        <v>35</v>
      </c>
      <c r="C53">
        <f t="shared" si="0"/>
        <v>64.5</v>
      </c>
      <c r="D53">
        <f t="shared" si="1"/>
        <v>136</v>
      </c>
    </row>
    <row r="54" spans="1:4" x14ac:dyDescent="0.2">
      <c r="A54">
        <v>3.3</v>
      </c>
      <c r="B54">
        <v>27</v>
      </c>
      <c r="C54">
        <f t="shared" si="0"/>
        <v>64.5</v>
      </c>
      <c r="D54">
        <f t="shared" si="1"/>
        <v>72</v>
      </c>
    </row>
    <row r="55" spans="1:4" x14ac:dyDescent="0.2">
      <c r="A55">
        <v>3.32</v>
      </c>
      <c r="B55">
        <v>29</v>
      </c>
      <c r="C55">
        <f t="shared" si="0"/>
        <v>68</v>
      </c>
      <c r="D55">
        <f t="shared" si="1"/>
        <v>87</v>
      </c>
    </row>
    <row r="56" spans="1:4" x14ac:dyDescent="0.2">
      <c r="A56">
        <v>3.34</v>
      </c>
      <c r="B56">
        <v>30</v>
      </c>
      <c r="C56">
        <f t="shared" si="0"/>
        <v>69</v>
      </c>
      <c r="D56">
        <f t="shared" si="1"/>
        <v>95.5</v>
      </c>
    </row>
    <row r="57" spans="1:4" x14ac:dyDescent="0.2">
      <c r="A57">
        <v>3.37</v>
      </c>
      <c r="B57">
        <v>26</v>
      </c>
      <c r="C57">
        <f t="shared" si="0"/>
        <v>70</v>
      </c>
      <c r="D57">
        <f t="shared" si="1"/>
        <v>64</v>
      </c>
    </row>
    <row r="58" spans="1:4" x14ac:dyDescent="0.2">
      <c r="A58">
        <v>3.4</v>
      </c>
      <c r="B58">
        <v>26</v>
      </c>
      <c r="C58">
        <f t="shared" si="0"/>
        <v>71.5</v>
      </c>
      <c r="D58">
        <f t="shared" si="1"/>
        <v>64</v>
      </c>
    </row>
    <row r="59" spans="1:4" x14ac:dyDescent="0.2">
      <c r="A59">
        <v>3.4</v>
      </c>
      <c r="B59">
        <v>26</v>
      </c>
      <c r="C59">
        <f t="shared" si="0"/>
        <v>71.5</v>
      </c>
      <c r="D59">
        <f t="shared" si="1"/>
        <v>64</v>
      </c>
    </row>
    <row r="60" spans="1:4" x14ac:dyDescent="0.2">
      <c r="A60">
        <v>3.5</v>
      </c>
      <c r="B60">
        <v>30</v>
      </c>
      <c r="C60">
        <f t="shared" si="0"/>
        <v>81.5</v>
      </c>
      <c r="D60">
        <f t="shared" si="1"/>
        <v>95.5</v>
      </c>
    </row>
    <row r="61" spans="1:4" x14ac:dyDescent="0.2">
      <c r="A61">
        <v>3.5</v>
      </c>
      <c r="B61">
        <v>22</v>
      </c>
      <c r="C61">
        <f t="shared" si="0"/>
        <v>81.5</v>
      </c>
      <c r="D61">
        <f t="shared" si="1"/>
        <v>28.5</v>
      </c>
    </row>
    <row r="62" spans="1:4" x14ac:dyDescent="0.2">
      <c r="A62">
        <v>3.5</v>
      </c>
      <c r="B62">
        <v>31</v>
      </c>
      <c r="C62">
        <f t="shared" si="0"/>
        <v>81.5</v>
      </c>
      <c r="D62">
        <f t="shared" si="1"/>
        <v>102.5</v>
      </c>
    </row>
    <row r="63" spans="1:4" x14ac:dyDescent="0.2">
      <c r="A63">
        <v>3.5</v>
      </c>
      <c r="B63">
        <v>21</v>
      </c>
      <c r="C63">
        <f t="shared" si="0"/>
        <v>81.5</v>
      </c>
      <c r="D63">
        <f t="shared" si="1"/>
        <v>18.5</v>
      </c>
    </row>
    <row r="64" spans="1:4" x14ac:dyDescent="0.2">
      <c r="A64">
        <v>3.5</v>
      </c>
      <c r="B64">
        <v>40</v>
      </c>
      <c r="C64">
        <f t="shared" si="0"/>
        <v>81.5</v>
      </c>
      <c r="D64">
        <f t="shared" si="1"/>
        <v>166</v>
      </c>
    </row>
    <row r="65" spans="1:4" x14ac:dyDescent="0.2">
      <c r="A65">
        <v>3.5</v>
      </c>
      <c r="B65">
        <v>32</v>
      </c>
      <c r="C65">
        <f t="shared" si="0"/>
        <v>81.5</v>
      </c>
      <c r="D65">
        <f t="shared" si="1"/>
        <v>110</v>
      </c>
    </row>
    <row r="66" spans="1:4" x14ac:dyDescent="0.2">
      <c r="A66">
        <v>3.5</v>
      </c>
      <c r="B66">
        <v>39</v>
      </c>
      <c r="C66">
        <f t="shared" si="0"/>
        <v>81.5</v>
      </c>
      <c r="D66">
        <f t="shared" si="1"/>
        <v>159.5</v>
      </c>
    </row>
    <row r="67" spans="1:4" x14ac:dyDescent="0.2">
      <c r="A67">
        <v>3.5</v>
      </c>
      <c r="B67">
        <v>30</v>
      </c>
      <c r="C67">
        <f t="shared" ref="C67:C130" si="2">_xlfn.RANK.AVG(A67,$A$2:$A$170,1)</f>
        <v>81.5</v>
      </c>
      <c r="D67">
        <f t="shared" ref="D67:D130" si="3">_xlfn.RANK.AVG(B67,$B$2:$B$170,1)</f>
        <v>95.5</v>
      </c>
    </row>
    <row r="68" spans="1:4" x14ac:dyDescent="0.2">
      <c r="A68">
        <v>3.5</v>
      </c>
      <c r="B68">
        <v>22</v>
      </c>
      <c r="C68">
        <f t="shared" si="2"/>
        <v>81.5</v>
      </c>
      <c r="D68">
        <f t="shared" si="3"/>
        <v>28.5</v>
      </c>
    </row>
    <row r="69" spans="1:4" x14ac:dyDescent="0.2">
      <c r="A69">
        <v>3.5</v>
      </c>
      <c r="B69">
        <v>30</v>
      </c>
      <c r="C69">
        <f t="shared" si="2"/>
        <v>81.5</v>
      </c>
      <c r="D69">
        <f t="shared" si="3"/>
        <v>95.5</v>
      </c>
    </row>
    <row r="70" spans="1:4" x14ac:dyDescent="0.2">
      <c r="A70">
        <v>3.5</v>
      </c>
      <c r="B70">
        <v>20</v>
      </c>
      <c r="C70">
        <f t="shared" si="2"/>
        <v>81.5</v>
      </c>
      <c r="D70">
        <f t="shared" si="3"/>
        <v>12</v>
      </c>
    </row>
    <row r="71" spans="1:4" x14ac:dyDescent="0.2">
      <c r="A71">
        <v>3.5</v>
      </c>
      <c r="B71">
        <v>23</v>
      </c>
      <c r="C71">
        <f t="shared" si="2"/>
        <v>81.5</v>
      </c>
      <c r="D71">
        <f t="shared" si="3"/>
        <v>39</v>
      </c>
    </row>
    <row r="72" spans="1:4" x14ac:dyDescent="0.2">
      <c r="A72">
        <v>3.5</v>
      </c>
      <c r="B72">
        <v>33</v>
      </c>
      <c r="C72">
        <f t="shared" si="2"/>
        <v>81.5</v>
      </c>
      <c r="D72">
        <f t="shared" si="3"/>
        <v>120</v>
      </c>
    </row>
    <row r="73" spans="1:4" x14ac:dyDescent="0.2">
      <c r="A73">
        <v>3.5</v>
      </c>
      <c r="B73">
        <v>21</v>
      </c>
      <c r="C73">
        <f t="shared" si="2"/>
        <v>81.5</v>
      </c>
      <c r="D73">
        <f t="shared" si="3"/>
        <v>18.5</v>
      </c>
    </row>
    <row r="74" spans="1:4" x14ac:dyDescent="0.2">
      <c r="A74">
        <v>3.53</v>
      </c>
      <c r="B74">
        <v>32</v>
      </c>
      <c r="C74">
        <f t="shared" si="2"/>
        <v>90</v>
      </c>
      <c r="D74">
        <f t="shared" si="3"/>
        <v>110</v>
      </c>
    </row>
    <row r="75" spans="1:4" x14ac:dyDescent="0.2">
      <c r="A75">
        <v>3.54</v>
      </c>
      <c r="B75">
        <v>24</v>
      </c>
      <c r="C75">
        <f t="shared" si="2"/>
        <v>91</v>
      </c>
      <c r="D75">
        <f t="shared" si="3"/>
        <v>47.5</v>
      </c>
    </row>
    <row r="76" spans="1:4" x14ac:dyDescent="0.2">
      <c r="A76">
        <v>3.58</v>
      </c>
      <c r="B76">
        <v>20</v>
      </c>
      <c r="C76">
        <f t="shared" si="2"/>
        <v>93</v>
      </c>
      <c r="D76">
        <f t="shared" si="3"/>
        <v>12</v>
      </c>
    </row>
    <row r="77" spans="1:4" x14ac:dyDescent="0.2">
      <c r="A77">
        <v>3.6</v>
      </c>
      <c r="B77">
        <v>24</v>
      </c>
      <c r="C77">
        <f t="shared" si="2"/>
        <v>94.5</v>
      </c>
      <c r="D77">
        <f t="shared" si="3"/>
        <v>47.5</v>
      </c>
    </row>
    <row r="78" spans="1:4" x14ac:dyDescent="0.2">
      <c r="A78">
        <v>3.6</v>
      </c>
      <c r="B78">
        <v>29</v>
      </c>
      <c r="C78">
        <f t="shared" si="2"/>
        <v>94.5</v>
      </c>
      <c r="D78">
        <f t="shared" si="3"/>
        <v>87</v>
      </c>
    </row>
    <row r="79" spans="1:4" x14ac:dyDescent="0.2">
      <c r="A79">
        <v>3.62</v>
      </c>
      <c r="B79">
        <v>27</v>
      </c>
      <c r="C79">
        <f t="shared" si="2"/>
        <v>96</v>
      </c>
      <c r="D79">
        <f t="shared" si="3"/>
        <v>72</v>
      </c>
    </row>
    <row r="80" spans="1:4" x14ac:dyDescent="0.2">
      <c r="A80">
        <v>3.65</v>
      </c>
      <c r="B80">
        <v>25</v>
      </c>
      <c r="C80">
        <f t="shared" si="2"/>
        <v>97</v>
      </c>
      <c r="D80">
        <f t="shared" si="3"/>
        <v>56.5</v>
      </c>
    </row>
    <row r="81" spans="1:4" x14ac:dyDescent="0.2">
      <c r="A81">
        <v>3.66</v>
      </c>
      <c r="B81">
        <v>24</v>
      </c>
      <c r="C81">
        <f t="shared" si="2"/>
        <v>98.5</v>
      </c>
      <c r="D81">
        <f t="shared" si="3"/>
        <v>47.5</v>
      </c>
    </row>
    <row r="82" spans="1:4" x14ac:dyDescent="0.2">
      <c r="A82">
        <v>3.66</v>
      </c>
      <c r="B82">
        <v>33</v>
      </c>
      <c r="C82">
        <f t="shared" si="2"/>
        <v>98.5</v>
      </c>
      <c r="D82">
        <f t="shared" si="3"/>
        <v>120</v>
      </c>
    </row>
    <row r="83" spans="1:4" x14ac:dyDescent="0.2">
      <c r="A83">
        <v>3.7</v>
      </c>
      <c r="B83">
        <v>25</v>
      </c>
      <c r="C83">
        <f t="shared" si="2"/>
        <v>101</v>
      </c>
      <c r="D83">
        <f t="shared" si="3"/>
        <v>56.5</v>
      </c>
    </row>
    <row r="84" spans="1:4" x14ac:dyDescent="0.2">
      <c r="A84">
        <v>3.7</v>
      </c>
      <c r="B84">
        <v>24</v>
      </c>
      <c r="C84">
        <f t="shared" si="2"/>
        <v>101</v>
      </c>
      <c r="D84">
        <f t="shared" si="3"/>
        <v>47.5</v>
      </c>
    </row>
    <row r="85" spans="1:4" x14ac:dyDescent="0.2">
      <c r="A85">
        <v>3.75</v>
      </c>
      <c r="B85">
        <v>34</v>
      </c>
      <c r="C85">
        <f t="shared" si="2"/>
        <v>103</v>
      </c>
      <c r="D85">
        <f t="shared" si="3"/>
        <v>129.5</v>
      </c>
    </row>
    <row r="86" spans="1:4" x14ac:dyDescent="0.2">
      <c r="A86">
        <v>3.8</v>
      </c>
      <c r="B86">
        <v>30</v>
      </c>
      <c r="C86">
        <f t="shared" si="2"/>
        <v>109</v>
      </c>
      <c r="D86">
        <f t="shared" si="3"/>
        <v>95.5</v>
      </c>
    </row>
    <row r="87" spans="1:4" x14ac:dyDescent="0.2">
      <c r="A87">
        <v>3.8</v>
      </c>
      <c r="B87">
        <v>36</v>
      </c>
      <c r="C87">
        <f t="shared" si="2"/>
        <v>109</v>
      </c>
      <c r="D87">
        <f t="shared" si="3"/>
        <v>142.5</v>
      </c>
    </row>
    <row r="88" spans="1:4" x14ac:dyDescent="0.2">
      <c r="A88">
        <v>3.8</v>
      </c>
      <c r="B88">
        <v>27</v>
      </c>
      <c r="C88">
        <f t="shared" si="2"/>
        <v>109</v>
      </c>
      <c r="D88">
        <f t="shared" si="3"/>
        <v>72</v>
      </c>
    </row>
    <row r="89" spans="1:4" x14ac:dyDescent="0.2">
      <c r="A89">
        <v>3.8</v>
      </c>
      <c r="B89">
        <v>34</v>
      </c>
      <c r="C89">
        <f t="shared" si="2"/>
        <v>109</v>
      </c>
      <c r="D89">
        <f t="shared" si="3"/>
        <v>129.5</v>
      </c>
    </row>
    <row r="90" spans="1:4" x14ac:dyDescent="0.2">
      <c r="A90">
        <v>3.8</v>
      </c>
      <c r="B90">
        <v>29</v>
      </c>
      <c r="C90">
        <f t="shared" si="2"/>
        <v>109</v>
      </c>
      <c r="D90">
        <f t="shared" si="3"/>
        <v>87</v>
      </c>
    </row>
    <row r="91" spans="1:4" x14ac:dyDescent="0.2">
      <c r="A91">
        <v>3.8</v>
      </c>
      <c r="B91">
        <v>37</v>
      </c>
      <c r="C91">
        <f t="shared" si="2"/>
        <v>109</v>
      </c>
      <c r="D91">
        <f t="shared" si="3"/>
        <v>149.5</v>
      </c>
    </row>
    <row r="92" spans="1:4" x14ac:dyDescent="0.2">
      <c r="A92">
        <v>3.8</v>
      </c>
      <c r="B92">
        <v>39</v>
      </c>
      <c r="C92">
        <f t="shared" si="2"/>
        <v>109</v>
      </c>
      <c r="D92">
        <f t="shared" si="3"/>
        <v>159.5</v>
      </c>
    </row>
    <row r="93" spans="1:4" x14ac:dyDescent="0.2">
      <c r="A93">
        <v>3.8</v>
      </c>
      <c r="B93">
        <v>32</v>
      </c>
      <c r="C93">
        <f t="shared" si="2"/>
        <v>109</v>
      </c>
      <c r="D93">
        <f t="shared" si="3"/>
        <v>110</v>
      </c>
    </row>
    <row r="94" spans="1:4" x14ac:dyDescent="0.2">
      <c r="A94">
        <v>3.8</v>
      </c>
      <c r="B94">
        <v>33</v>
      </c>
      <c r="C94">
        <f t="shared" si="2"/>
        <v>109</v>
      </c>
      <c r="D94">
        <f t="shared" si="3"/>
        <v>120</v>
      </c>
    </row>
    <row r="95" spans="1:4" x14ac:dyDescent="0.2">
      <c r="A95">
        <v>3.8</v>
      </c>
      <c r="B95">
        <v>28</v>
      </c>
      <c r="C95">
        <f t="shared" si="2"/>
        <v>109</v>
      </c>
      <c r="D95">
        <f t="shared" si="3"/>
        <v>79.5</v>
      </c>
    </row>
    <row r="96" spans="1:4" x14ac:dyDescent="0.2">
      <c r="A96">
        <v>3.8</v>
      </c>
      <c r="B96">
        <v>38</v>
      </c>
      <c r="C96">
        <f t="shared" si="2"/>
        <v>109</v>
      </c>
      <c r="D96">
        <f t="shared" si="3"/>
        <v>154.5</v>
      </c>
    </row>
    <row r="97" spans="1:4" x14ac:dyDescent="0.2">
      <c r="A97">
        <v>3.85</v>
      </c>
      <c r="B97">
        <v>40</v>
      </c>
      <c r="C97">
        <f t="shared" si="2"/>
        <v>115.5</v>
      </c>
      <c r="D97">
        <f t="shared" si="3"/>
        <v>166</v>
      </c>
    </row>
    <row r="98" spans="1:4" x14ac:dyDescent="0.2">
      <c r="A98">
        <v>3.85</v>
      </c>
      <c r="B98">
        <v>27</v>
      </c>
      <c r="C98">
        <f t="shared" si="2"/>
        <v>115.5</v>
      </c>
      <c r="D98">
        <f t="shared" si="3"/>
        <v>72</v>
      </c>
    </row>
    <row r="99" spans="1:4" x14ac:dyDescent="0.2">
      <c r="A99">
        <v>3.86</v>
      </c>
      <c r="B99">
        <v>29</v>
      </c>
      <c r="C99">
        <f t="shared" si="2"/>
        <v>117</v>
      </c>
      <c r="D99">
        <f t="shared" si="3"/>
        <v>87</v>
      </c>
    </row>
    <row r="100" spans="1:4" x14ac:dyDescent="0.2">
      <c r="A100">
        <v>3.88</v>
      </c>
      <c r="B100">
        <v>37</v>
      </c>
      <c r="C100">
        <f t="shared" si="2"/>
        <v>118</v>
      </c>
      <c r="D100">
        <f t="shared" si="3"/>
        <v>149.5</v>
      </c>
    </row>
    <row r="101" spans="1:4" x14ac:dyDescent="0.2">
      <c r="A101">
        <v>3.89</v>
      </c>
      <c r="B101">
        <v>40</v>
      </c>
      <c r="C101">
        <f t="shared" si="2"/>
        <v>119.5</v>
      </c>
      <c r="D101">
        <f t="shared" si="3"/>
        <v>166</v>
      </c>
    </row>
    <row r="102" spans="1:4" x14ac:dyDescent="0.2">
      <c r="A102">
        <v>3.89</v>
      </c>
      <c r="B102">
        <v>36</v>
      </c>
      <c r="C102">
        <f t="shared" si="2"/>
        <v>119.5</v>
      </c>
      <c r="D102">
        <f t="shared" si="3"/>
        <v>142.5</v>
      </c>
    </row>
    <row r="103" spans="1:4" x14ac:dyDescent="0.2">
      <c r="A103">
        <v>3.9</v>
      </c>
      <c r="B103">
        <v>35</v>
      </c>
      <c r="C103">
        <f t="shared" si="2"/>
        <v>123</v>
      </c>
      <c r="D103">
        <f t="shared" si="3"/>
        <v>136</v>
      </c>
    </row>
    <row r="104" spans="1:4" x14ac:dyDescent="0.2">
      <c r="A104">
        <v>3.9</v>
      </c>
      <c r="B104">
        <v>39</v>
      </c>
      <c r="C104">
        <f t="shared" si="2"/>
        <v>123</v>
      </c>
      <c r="D104">
        <f t="shared" si="3"/>
        <v>159.5</v>
      </c>
    </row>
    <row r="105" spans="1:4" x14ac:dyDescent="0.2">
      <c r="A105">
        <v>3.9</v>
      </c>
      <c r="B105">
        <v>33</v>
      </c>
      <c r="C105">
        <f t="shared" si="2"/>
        <v>123</v>
      </c>
      <c r="D105">
        <f t="shared" si="3"/>
        <v>120</v>
      </c>
    </row>
    <row r="106" spans="1:4" x14ac:dyDescent="0.2">
      <c r="A106">
        <v>3.9</v>
      </c>
      <c r="B106">
        <v>24</v>
      </c>
      <c r="C106">
        <f t="shared" si="2"/>
        <v>123</v>
      </c>
      <c r="D106">
        <f t="shared" si="3"/>
        <v>47.5</v>
      </c>
    </row>
    <row r="107" spans="1:4" x14ac:dyDescent="0.2">
      <c r="A107">
        <v>3.9</v>
      </c>
      <c r="B107">
        <v>29</v>
      </c>
      <c r="C107">
        <f t="shared" si="2"/>
        <v>123</v>
      </c>
      <c r="D107">
        <f t="shared" si="3"/>
        <v>87</v>
      </c>
    </row>
    <row r="108" spans="1:4" x14ac:dyDescent="0.2">
      <c r="A108">
        <v>3.91</v>
      </c>
      <c r="B108">
        <v>32</v>
      </c>
      <c r="C108">
        <f t="shared" si="2"/>
        <v>126</v>
      </c>
      <c r="D108">
        <f t="shared" si="3"/>
        <v>110</v>
      </c>
    </row>
    <row r="109" spans="1:4" x14ac:dyDescent="0.2">
      <c r="A109">
        <v>3.92</v>
      </c>
      <c r="B109">
        <v>37</v>
      </c>
      <c r="C109">
        <f t="shared" si="2"/>
        <v>127</v>
      </c>
      <c r="D109">
        <f t="shared" si="3"/>
        <v>149.5</v>
      </c>
    </row>
    <row r="110" spans="1:4" x14ac:dyDescent="0.2">
      <c r="A110">
        <v>3.96</v>
      </c>
      <c r="B110">
        <v>31</v>
      </c>
      <c r="C110">
        <f t="shared" si="2"/>
        <v>129.5</v>
      </c>
      <c r="D110">
        <f t="shared" si="3"/>
        <v>102.5</v>
      </c>
    </row>
    <row r="111" spans="1:4" x14ac:dyDescent="0.2">
      <c r="A111">
        <v>4</v>
      </c>
      <c r="B111">
        <v>17</v>
      </c>
      <c r="C111">
        <f t="shared" si="2"/>
        <v>150.5</v>
      </c>
      <c r="D111">
        <f t="shared" si="3"/>
        <v>2</v>
      </c>
    </row>
    <row r="112" spans="1:4" x14ac:dyDescent="0.2">
      <c r="A112">
        <v>4</v>
      </c>
      <c r="B112">
        <v>23</v>
      </c>
      <c r="C112">
        <f t="shared" si="2"/>
        <v>150.5</v>
      </c>
      <c r="D112">
        <f t="shared" si="3"/>
        <v>39</v>
      </c>
    </row>
    <row r="113" spans="1:4" x14ac:dyDescent="0.2">
      <c r="A113">
        <v>4</v>
      </c>
      <c r="B113">
        <v>20</v>
      </c>
      <c r="C113">
        <f t="shared" si="2"/>
        <v>150.5</v>
      </c>
      <c r="D113">
        <f t="shared" si="3"/>
        <v>12</v>
      </c>
    </row>
    <row r="114" spans="1:4" x14ac:dyDescent="0.2">
      <c r="A114">
        <v>4</v>
      </c>
      <c r="B114">
        <v>22</v>
      </c>
      <c r="C114">
        <f t="shared" si="2"/>
        <v>150.5</v>
      </c>
      <c r="D114">
        <f t="shared" si="3"/>
        <v>28.5</v>
      </c>
    </row>
    <row r="115" spans="1:4" x14ac:dyDescent="0.2">
      <c r="A115">
        <v>4</v>
      </c>
      <c r="B115">
        <v>24</v>
      </c>
      <c r="C115">
        <f t="shared" si="2"/>
        <v>150.5</v>
      </c>
      <c r="D115">
        <f t="shared" si="3"/>
        <v>47.5</v>
      </c>
    </row>
    <row r="116" spans="1:4" x14ac:dyDescent="0.2">
      <c r="A116">
        <v>4</v>
      </c>
      <c r="B116">
        <v>20</v>
      </c>
      <c r="C116">
        <f t="shared" si="2"/>
        <v>150.5</v>
      </c>
      <c r="D116">
        <f t="shared" si="3"/>
        <v>12</v>
      </c>
    </row>
    <row r="117" spans="1:4" x14ac:dyDescent="0.2">
      <c r="A117">
        <v>4</v>
      </c>
      <c r="B117">
        <v>29</v>
      </c>
      <c r="C117">
        <f t="shared" si="2"/>
        <v>150.5</v>
      </c>
      <c r="D117">
        <f t="shared" si="3"/>
        <v>87</v>
      </c>
    </row>
    <row r="118" spans="1:4" x14ac:dyDescent="0.2">
      <c r="A118">
        <v>4</v>
      </c>
      <c r="B118">
        <v>36</v>
      </c>
      <c r="C118">
        <f t="shared" si="2"/>
        <v>150.5</v>
      </c>
      <c r="D118">
        <f t="shared" si="3"/>
        <v>142.5</v>
      </c>
    </row>
    <row r="119" spans="1:4" x14ac:dyDescent="0.2">
      <c r="A119">
        <v>4</v>
      </c>
      <c r="B119">
        <v>28</v>
      </c>
      <c r="C119">
        <f t="shared" si="2"/>
        <v>150.5</v>
      </c>
      <c r="D119">
        <f t="shared" si="3"/>
        <v>79.5</v>
      </c>
    </row>
    <row r="120" spans="1:4" x14ac:dyDescent="0.2">
      <c r="A120">
        <v>4</v>
      </c>
      <c r="B120">
        <v>36</v>
      </c>
      <c r="C120">
        <f t="shared" si="2"/>
        <v>150.5</v>
      </c>
      <c r="D120">
        <f t="shared" si="3"/>
        <v>142.5</v>
      </c>
    </row>
    <row r="121" spans="1:4" x14ac:dyDescent="0.2">
      <c r="A121">
        <v>4</v>
      </c>
      <c r="B121">
        <v>22</v>
      </c>
      <c r="C121">
        <f t="shared" si="2"/>
        <v>150.5</v>
      </c>
      <c r="D121">
        <f t="shared" si="3"/>
        <v>28.5</v>
      </c>
    </row>
    <row r="122" spans="1:4" x14ac:dyDescent="0.2">
      <c r="A122">
        <v>4</v>
      </c>
      <c r="B122">
        <v>26</v>
      </c>
      <c r="C122">
        <f t="shared" si="2"/>
        <v>150.5</v>
      </c>
      <c r="D122">
        <f t="shared" si="3"/>
        <v>64</v>
      </c>
    </row>
    <row r="123" spans="1:4" x14ac:dyDescent="0.2">
      <c r="A123">
        <v>4</v>
      </c>
      <c r="B123">
        <v>31</v>
      </c>
      <c r="C123">
        <f t="shared" si="2"/>
        <v>150.5</v>
      </c>
      <c r="D123">
        <f t="shared" si="3"/>
        <v>102.5</v>
      </c>
    </row>
    <row r="124" spans="1:4" x14ac:dyDescent="0.2">
      <c r="A124">
        <v>4</v>
      </c>
      <c r="B124">
        <v>38</v>
      </c>
      <c r="C124">
        <f t="shared" si="2"/>
        <v>150.5</v>
      </c>
      <c r="D124">
        <f t="shared" si="3"/>
        <v>154.5</v>
      </c>
    </row>
    <row r="125" spans="1:4" x14ac:dyDescent="0.2">
      <c r="A125">
        <v>4</v>
      </c>
      <c r="B125">
        <v>36</v>
      </c>
      <c r="C125">
        <f t="shared" si="2"/>
        <v>150.5</v>
      </c>
      <c r="D125">
        <f t="shared" si="3"/>
        <v>142.5</v>
      </c>
    </row>
    <row r="126" spans="1:4" x14ac:dyDescent="0.2">
      <c r="A126">
        <v>4</v>
      </c>
      <c r="B126">
        <v>37</v>
      </c>
      <c r="C126">
        <f t="shared" si="2"/>
        <v>150.5</v>
      </c>
      <c r="D126">
        <f t="shared" si="3"/>
        <v>149.5</v>
      </c>
    </row>
    <row r="127" spans="1:4" x14ac:dyDescent="0.2">
      <c r="A127">
        <v>4</v>
      </c>
      <c r="B127">
        <v>34</v>
      </c>
      <c r="C127">
        <f t="shared" si="2"/>
        <v>150.5</v>
      </c>
      <c r="D127">
        <f t="shared" si="3"/>
        <v>129.5</v>
      </c>
    </row>
    <row r="128" spans="1:4" x14ac:dyDescent="0.2">
      <c r="A128">
        <v>4</v>
      </c>
      <c r="B128">
        <v>34</v>
      </c>
      <c r="C128">
        <f t="shared" si="2"/>
        <v>150.5</v>
      </c>
      <c r="D128">
        <f t="shared" si="3"/>
        <v>129.5</v>
      </c>
    </row>
    <row r="129" spans="1:4" x14ac:dyDescent="0.2">
      <c r="A129">
        <v>4</v>
      </c>
      <c r="B129">
        <v>35</v>
      </c>
      <c r="C129">
        <f t="shared" si="2"/>
        <v>150.5</v>
      </c>
      <c r="D129">
        <f t="shared" si="3"/>
        <v>136</v>
      </c>
    </row>
    <row r="130" spans="1:4" x14ac:dyDescent="0.2">
      <c r="A130">
        <v>4</v>
      </c>
      <c r="B130">
        <v>39</v>
      </c>
      <c r="C130">
        <f t="shared" si="2"/>
        <v>150.5</v>
      </c>
      <c r="D130">
        <f t="shared" si="3"/>
        <v>159.5</v>
      </c>
    </row>
    <row r="131" spans="1:4" x14ac:dyDescent="0.2">
      <c r="A131">
        <v>4</v>
      </c>
      <c r="B131">
        <v>33</v>
      </c>
      <c r="C131">
        <f t="shared" ref="C131:C170" si="4">_xlfn.RANK.AVG(A131,$A$2:$A$170,1)</f>
        <v>150.5</v>
      </c>
      <c r="D131">
        <f t="shared" ref="D131:D170" si="5">_xlfn.RANK.AVG(B131,$B$2:$B$170,1)</f>
        <v>120</v>
      </c>
    </row>
    <row r="132" spans="1:4" x14ac:dyDescent="0.2">
      <c r="A132">
        <v>4</v>
      </c>
      <c r="B132">
        <v>40</v>
      </c>
      <c r="C132">
        <f t="shared" si="4"/>
        <v>150.5</v>
      </c>
      <c r="D132">
        <f t="shared" si="5"/>
        <v>166</v>
      </c>
    </row>
    <row r="133" spans="1:4" x14ac:dyDescent="0.2">
      <c r="A133">
        <v>4</v>
      </c>
      <c r="B133">
        <v>37</v>
      </c>
      <c r="C133">
        <f t="shared" si="4"/>
        <v>150.5</v>
      </c>
      <c r="D133">
        <f t="shared" si="5"/>
        <v>149.5</v>
      </c>
    </row>
    <row r="134" spans="1:4" x14ac:dyDescent="0.2">
      <c r="A134">
        <v>4</v>
      </c>
      <c r="B134">
        <v>19</v>
      </c>
      <c r="C134">
        <f t="shared" si="4"/>
        <v>150.5</v>
      </c>
      <c r="D134">
        <f t="shared" si="5"/>
        <v>6</v>
      </c>
    </row>
    <row r="135" spans="1:4" x14ac:dyDescent="0.2">
      <c r="A135">
        <v>4</v>
      </c>
      <c r="B135">
        <v>38</v>
      </c>
      <c r="C135">
        <f t="shared" si="4"/>
        <v>150.5</v>
      </c>
      <c r="D135">
        <f t="shared" si="5"/>
        <v>154.5</v>
      </c>
    </row>
    <row r="136" spans="1:4" x14ac:dyDescent="0.2">
      <c r="A136">
        <v>4</v>
      </c>
      <c r="B136">
        <v>36</v>
      </c>
      <c r="C136">
        <f t="shared" si="4"/>
        <v>150.5</v>
      </c>
      <c r="D136">
        <f t="shared" si="5"/>
        <v>142.5</v>
      </c>
    </row>
    <row r="137" spans="1:4" x14ac:dyDescent="0.2">
      <c r="A137">
        <v>4</v>
      </c>
      <c r="B137">
        <v>40</v>
      </c>
      <c r="C137">
        <f t="shared" si="4"/>
        <v>150.5</v>
      </c>
      <c r="D137">
        <f t="shared" si="5"/>
        <v>166</v>
      </c>
    </row>
    <row r="138" spans="1:4" x14ac:dyDescent="0.2">
      <c r="A138">
        <v>4</v>
      </c>
      <c r="B138">
        <v>40</v>
      </c>
      <c r="C138">
        <f t="shared" si="4"/>
        <v>150.5</v>
      </c>
      <c r="D138">
        <f t="shared" si="5"/>
        <v>166</v>
      </c>
    </row>
    <row r="139" spans="1:4" x14ac:dyDescent="0.2">
      <c r="A139">
        <v>4</v>
      </c>
      <c r="B139">
        <v>34</v>
      </c>
      <c r="C139">
        <f t="shared" si="4"/>
        <v>150.5</v>
      </c>
      <c r="D139">
        <f t="shared" si="5"/>
        <v>129.5</v>
      </c>
    </row>
    <row r="140" spans="1:4" x14ac:dyDescent="0.2">
      <c r="A140">
        <v>4</v>
      </c>
      <c r="B140">
        <v>33</v>
      </c>
      <c r="C140">
        <f t="shared" si="4"/>
        <v>150.5</v>
      </c>
      <c r="D140">
        <f t="shared" si="5"/>
        <v>120</v>
      </c>
    </row>
    <row r="141" spans="1:4" x14ac:dyDescent="0.2">
      <c r="A141">
        <v>4</v>
      </c>
      <c r="B141">
        <v>30</v>
      </c>
      <c r="C141">
        <f t="shared" si="4"/>
        <v>150.5</v>
      </c>
      <c r="D141">
        <f t="shared" si="5"/>
        <v>95.5</v>
      </c>
    </row>
    <row r="142" spans="1:4" x14ac:dyDescent="0.2">
      <c r="A142">
        <v>4</v>
      </c>
      <c r="B142">
        <v>27</v>
      </c>
      <c r="C142">
        <f t="shared" si="4"/>
        <v>150.5</v>
      </c>
      <c r="D142">
        <f t="shared" si="5"/>
        <v>72</v>
      </c>
    </row>
    <row r="143" spans="1:4" x14ac:dyDescent="0.2">
      <c r="A143">
        <v>4</v>
      </c>
      <c r="B143">
        <v>28</v>
      </c>
      <c r="C143">
        <f t="shared" si="4"/>
        <v>150.5</v>
      </c>
      <c r="D143">
        <f t="shared" si="5"/>
        <v>79.5</v>
      </c>
    </row>
    <row r="144" spans="1:4" x14ac:dyDescent="0.2">
      <c r="A144">
        <v>4</v>
      </c>
      <c r="B144">
        <v>32</v>
      </c>
      <c r="C144">
        <f t="shared" si="4"/>
        <v>150.5</v>
      </c>
      <c r="D144">
        <f t="shared" si="5"/>
        <v>110</v>
      </c>
    </row>
    <row r="145" spans="1:4" x14ac:dyDescent="0.2">
      <c r="A145">
        <v>4</v>
      </c>
      <c r="B145">
        <v>22</v>
      </c>
      <c r="C145">
        <f t="shared" si="4"/>
        <v>150.5</v>
      </c>
      <c r="D145">
        <f t="shared" si="5"/>
        <v>28.5</v>
      </c>
    </row>
    <row r="146" spans="1:4" x14ac:dyDescent="0.2">
      <c r="A146">
        <v>1.3</v>
      </c>
      <c r="B146">
        <v>36</v>
      </c>
      <c r="C146">
        <f t="shared" si="4"/>
        <v>1</v>
      </c>
      <c r="D146">
        <f t="shared" si="5"/>
        <v>142.5</v>
      </c>
    </row>
    <row r="147" spans="1:4" x14ac:dyDescent="0.2">
      <c r="A147">
        <v>1.4</v>
      </c>
      <c r="B147">
        <v>21</v>
      </c>
      <c r="C147">
        <f t="shared" si="4"/>
        <v>2</v>
      </c>
      <c r="D147">
        <f t="shared" si="5"/>
        <v>18.5</v>
      </c>
    </row>
    <row r="148" spans="1:4" x14ac:dyDescent="0.2">
      <c r="A148">
        <v>1.79</v>
      </c>
      <c r="B148">
        <v>25</v>
      </c>
      <c r="C148">
        <f t="shared" si="4"/>
        <v>4</v>
      </c>
      <c r="D148">
        <f t="shared" si="5"/>
        <v>56.5</v>
      </c>
    </row>
    <row r="149" spans="1:4" x14ac:dyDescent="0.2">
      <c r="A149">
        <v>2</v>
      </c>
      <c r="B149">
        <v>34</v>
      </c>
      <c r="C149">
        <f t="shared" si="4"/>
        <v>7</v>
      </c>
      <c r="D149">
        <f t="shared" si="5"/>
        <v>129.5</v>
      </c>
    </row>
    <row r="150" spans="1:4" x14ac:dyDescent="0.2">
      <c r="A150">
        <v>2.2999999999999998</v>
      </c>
      <c r="B150">
        <v>25</v>
      </c>
      <c r="C150">
        <f t="shared" si="4"/>
        <v>10</v>
      </c>
      <c r="D150">
        <f t="shared" si="5"/>
        <v>56.5</v>
      </c>
    </row>
    <row r="151" spans="1:4" x14ac:dyDescent="0.2">
      <c r="A151">
        <v>2.48</v>
      </c>
      <c r="B151">
        <v>20</v>
      </c>
      <c r="C151">
        <f t="shared" si="4"/>
        <v>12</v>
      </c>
      <c r="D151">
        <f t="shared" si="5"/>
        <v>12</v>
      </c>
    </row>
    <row r="152" spans="1:4" x14ac:dyDescent="0.2">
      <c r="A152">
        <v>2.6</v>
      </c>
      <c r="B152">
        <v>34</v>
      </c>
      <c r="C152">
        <f t="shared" si="4"/>
        <v>19</v>
      </c>
      <c r="D152">
        <f t="shared" si="5"/>
        <v>129.5</v>
      </c>
    </row>
    <row r="153" spans="1:4" x14ac:dyDescent="0.2">
      <c r="A153">
        <v>3</v>
      </c>
      <c r="B153">
        <v>22</v>
      </c>
      <c r="C153">
        <f t="shared" si="4"/>
        <v>39</v>
      </c>
      <c r="D153">
        <f t="shared" si="5"/>
        <v>28.5</v>
      </c>
    </row>
    <row r="154" spans="1:4" x14ac:dyDescent="0.2">
      <c r="A154">
        <v>3</v>
      </c>
      <c r="B154">
        <v>22</v>
      </c>
      <c r="C154">
        <f t="shared" si="4"/>
        <v>39</v>
      </c>
      <c r="D154">
        <f t="shared" si="5"/>
        <v>28.5</v>
      </c>
    </row>
    <row r="155" spans="1:4" x14ac:dyDescent="0.2">
      <c r="A155">
        <v>3.04</v>
      </c>
      <c r="B155">
        <v>30</v>
      </c>
      <c r="C155">
        <f t="shared" si="4"/>
        <v>49</v>
      </c>
      <c r="D155">
        <f t="shared" si="5"/>
        <v>95.5</v>
      </c>
    </row>
    <row r="156" spans="1:4" x14ac:dyDescent="0.2">
      <c r="A156">
        <v>3.3</v>
      </c>
      <c r="B156">
        <v>31</v>
      </c>
      <c r="C156">
        <f t="shared" si="4"/>
        <v>64.5</v>
      </c>
      <c r="D156">
        <f t="shared" si="5"/>
        <v>102.5</v>
      </c>
    </row>
    <row r="157" spans="1:4" x14ac:dyDescent="0.2">
      <c r="A157">
        <v>3.3</v>
      </c>
      <c r="B157">
        <v>19</v>
      </c>
      <c r="C157">
        <f t="shared" si="4"/>
        <v>64.5</v>
      </c>
      <c r="D157">
        <f t="shared" si="5"/>
        <v>6</v>
      </c>
    </row>
    <row r="158" spans="1:4" x14ac:dyDescent="0.2">
      <c r="A158">
        <v>3.3</v>
      </c>
      <c r="B158">
        <v>31</v>
      </c>
      <c r="C158">
        <f t="shared" si="4"/>
        <v>64.5</v>
      </c>
      <c r="D158">
        <f t="shared" si="5"/>
        <v>102.5</v>
      </c>
    </row>
    <row r="159" spans="1:4" x14ac:dyDescent="0.2">
      <c r="A159">
        <v>3.41</v>
      </c>
      <c r="B159">
        <v>25</v>
      </c>
      <c r="C159">
        <f t="shared" si="4"/>
        <v>73</v>
      </c>
      <c r="D159">
        <f t="shared" si="5"/>
        <v>56.5</v>
      </c>
    </row>
    <row r="160" spans="1:4" x14ac:dyDescent="0.2">
      <c r="A160">
        <v>3.5</v>
      </c>
      <c r="B160">
        <v>22</v>
      </c>
      <c r="C160">
        <f t="shared" si="4"/>
        <v>81.5</v>
      </c>
      <c r="D160">
        <f t="shared" si="5"/>
        <v>28.5</v>
      </c>
    </row>
    <row r="161" spans="1:4" x14ac:dyDescent="0.2">
      <c r="A161">
        <v>3.5</v>
      </c>
      <c r="B161">
        <v>30</v>
      </c>
      <c r="C161">
        <f t="shared" si="4"/>
        <v>81.5</v>
      </c>
      <c r="D161">
        <f t="shared" si="5"/>
        <v>95.5</v>
      </c>
    </row>
    <row r="162" spans="1:4" x14ac:dyDescent="0.2">
      <c r="A162">
        <v>3.56</v>
      </c>
      <c r="B162">
        <v>21</v>
      </c>
      <c r="C162">
        <f t="shared" si="4"/>
        <v>92</v>
      </c>
      <c r="D162">
        <f t="shared" si="5"/>
        <v>18.5</v>
      </c>
    </row>
    <row r="163" spans="1:4" x14ac:dyDescent="0.2">
      <c r="A163">
        <v>3.7</v>
      </c>
      <c r="B163">
        <v>35</v>
      </c>
      <c r="C163">
        <f t="shared" si="4"/>
        <v>101</v>
      </c>
      <c r="D163">
        <f t="shared" si="5"/>
        <v>136</v>
      </c>
    </row>
    <row r="164" spans="1:4" x14ac:dyDescent="0.2">
      <c r="A164">
        <v>3.95</v>
      </c>
      <c r="B164">
        <v>40</v>
      </c>
      <c r="C164">
        <f t="shared" si="4"/>
        <v>128</v>
      </c>
      <c r="D164">
        <f t="shared" si="5"/>
        <v>166</v>
      </c>
    </row>
    <row r="165" spans="1:4" x14ac:dyDescent="0.2">
      <c r="A165">
        <v>3.96</v>
      </c>
      <c r="B165">
        <v>33</v>
      </c>
      <c r="C165">
        <f t="shared" si="4"/>
        <v>129.5</v>
      </c>
      <c r="D165">
        <f t="shared" si="5"/>
        <v>120</v>
      </c>
    </row>
    <row r="166" spans="1:4" x14ac:dyDescent="0.2">
      <c r="A166">
        <v>3.98</v>
      </c>
      <c r="B166">
        <v>39</v>
      </c>
      <c r="C166">
        <f t="shared" si="4"/>
        <v>131</v>
      </c>
      <c r="D166">
        <f t="shared" si="5"/>
        <v>159.5</v>
      </c>
    </row>
    <row r="167" spans="1:4" x14ac:dyDescent="0.2">
      <c r="A167">
        <v>4</v>
      </c>
      <c r="B167">
        <v>39</v>
      </c>
      <c r="C167">
        <f t="shared" si="4"/>
        <v>150.5</v>
      </c>
      <c r="D167">
        <f t="shared" si="5"/>
        <v>159.5</v>
      </c>
    </row>
    <row r="168" spans="1:4" x14ac:dyDescent="0.2">
      <c r="A168">
        <v>4</v>
      </c>
      <c r="B168">
        <v>33</v>
      </c>
      <c r="C168">
        <f t="shared" si="4"/>
        <v>150.5</v>
      </c>
      <c r="D168">
        <f t="shared" si="5"/>
        <v>120</v>
      </c>
    </row>
    <row r="169" spans="1:4" x14ac:dyDescent="0.2">
      <c r="A169">
        <v>4</v>
      </c>
      <c r="B169">
        <v>33</v>
      </c>
      <c r="C169">
        <f t="shared" si="4"/>
        <v>150.5</v>
      </c>
      <c r="D169">
        <f t="shared" si="5"/>
        <v>120</v>
      </c>
    </row>
    <row r="170" spans="1:4" x14ac:dyDescent="0.2">
      <c r="A170">
        <v>3.24</v>
      </c>
      <c r="B170">
        <v>21</v>
      </c>
      <c r="C170">
        <f t="shared" si="4"/>
        <v>58.5</v>
      </c>
      <c r="D170">
        <f t="shared" si="5"/>
        <v>18.5</v>
      </c>
    </row>
  </sheetData>
  <pageMargins left="0.75" right="0.75" top="1" bottom="1" header="0.5" footer="0.5"/>
  <pageSetup orientation="portrait" horizontalDpi="4294967292" verticalDpi="429496729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172"/>
  <sheetViews>
    <sheetView zoomScale="150" zoomScaleNormal="150" zoomScalePageLayoutView="150" workbookViewId="0">
      <selection activeCell="U17" sqref="U17"/>
    </sheetView>
  </sheetViews>
  <sheetFormatPr defaultColWidth="11.42578125" defaultRowHeight="12.75" x14ac:dyDescent="0.2"/>
  <cols>
    <col min="2" max="2" width="11.28515625" customWidth="1"/>
    <col min="3" max="3" width="14.140625" customWidth="1"/>
    <col min="4" max="5" width="10.42578125" customWidth="1"/>
    <col min="6" max="6" width="10" customWidth="1"/>
    <col min="7" max="7" width="13.28515625" customWidth="1"/>
    <col min="8" max="8" width="13.140625" customWidth="1"/>
    <col min="9" max="9" width="14.42578125" customWidth="1"/>
    <col min="10" max="11" width="13" customWidth="1"/>
    <col min="12" max="12" width="8.28515625" customWidth="1"/>
    <col min="13" max="13" width="7.7109375" customWidth="1"/>
    <col min="14" max="14" width="7.85546875" customWidth="1"/>
    <col min="15" max="15" width="9.140625" customWidth="1"/>
    <col min="16" max="16" width="12" customWidth="1"/>
    <col min="17" max="17" width="12.7109375" customWidth="1"/>
    <col min="18" max="18" width="11.85546875" customWidth="1"/>
    <col min="19" max="19" width="11" customWidth="1"/>
    <col min="20" max="20" width="19.28515625" customWidth="1"/>
    <col min="21" max="21" width="16.42578125" customWidth="1"/>
    <col min="22" max="22" width="17.85546875" customWidth="1"/>
    <col min="23" max="23" width="15.140625" customWidth="1"/>
    <col min="24" max="24" width="5" customWidth="1"/>
    <col min="25" max="25" width="14.42578125" customWidth="1"/>
    <col min="26" max="26" width="14.28515625" customWidth="1"/>
    <col min="27" max="27" width="15.28515625" customWidth="1"/>
    <col min="30" max="30" width="11.28515625" bestFit="1" customWidth="1"/>
  </cols>
  <sheetData>
    <row r="1" spans="2:25" ht="12" customHeight="1" x14ac:dyDescent="0.2">
      <c r="B1" s="22" t="s">
        <v>128</v>
      </c>
      <c r="C1" s="22" t="s">
        <v>129</v>
      </c>
      <c r="D1" s="22" t="s">
        <v>130</v>
      </c>
      <c r="E1" s="22" t="s">
        <v>131</v>
      </c>
      <c r="F1" s="22" t="s">
        <v>132</v>
      </c>
      <c r="G1" s="22" t="s">
        <v>133</v>
      </c>
      <c r="H1" s="22" t="s">
        <v>134</v>
      </c>
      <c r="I1" s="22" t="s">
        <v>135</v>
      </c>
      <c r="K1" s="22" t="s">
        <v>36</v>
      </c>
      <c r="L1" s="22" t="s">
        <v>37</v>
      </c>
      <c r="M1" s="22" t="s">
        <v>136</v>
      </c>
      <c r="N1" s="22" t="s">
        <v>137</v>
      </c>
      <c r="O1" s="22" t="s">
        <v>138</v>
      </c>
      <c r="P1" s="23" t="s">
        <v>46</v>
      </c>
      <c r="Q1" s="22" t="s">
        <v>47</v>
      </c>
      <c r="R1" s="22" t="s">
        <v>48</v>
      </c>
      <c r="U1" s="22" t="s">
        <v>52</v>
      </c>
      <c r="V1" s="22" t="s">
        <v>127</v>
      </c>
      <c r="W1" s="22" t="s">
        <v>141</v>
      </c>
      <c r="X1" s="22"/>
    </row>
    <row r="2" spans="2:25" x14ac:dyDescent="0.2">
      <c r="B2">
        <v>7</v>
      </c>
      <c r="C2">
        <v>23</v>
      </c>
      <c r="D2">
        <f>POWER(B2,2)</f>
        <v>49</v>
      </c>
      <c r="E2">
        <f>C2-C$172</f>
        <v>-5.821428571428573</v>
      </c>
      <c r="F2">
        <f>B2-B$172</f>
        <v>0.48511904761904745</v>
      </c>
      <c r="G2">
        <f>E2*F2</f>
        <v>-2.8240858843537411</v>
      </c>
      <c r="H2">
        <f>POWER(F2,2)</f>
        <v>0.23534049036281163</v>
      </c>
      <c r="I2">
        <f>POWER(E2,2)</f>
        <v>33.889030612244916</v>
      </c>
      <c r="J2" t="s">
        <v>128</v>
      </c>
      <c r="K2">
        <f>AVERAGE(B2:B169)</f>
        <v>6.5148809523809526</v>
      </c>
      <c r="L2">
        <f>_xlfn.STDEV.S(B2:B169)</f>
        <v>1.7607034481846702</v>
      </c>
      <c r="M2">
        <f t="shared" ref="M2:M33" si="0">$K$10+$K$11*B2</f>
        <v>29.727967278235603</v>
      </c>
      <c r="N2">
        <f>POWER(C2-M2,2)</f>
        <v>45.265543697008987</v>
      </c>
      <c r="O2">
        <f>POWER(M2-C$172,2)</f>
        <v>0.82181242693936241</v>
      </c>
      <c r="P2">
        <f t="shared" ref="P2:P33" si="1">C2-M2</f>
        <v>-6.727967278235603</v>
      </c>
      <c r="Q2">
        <f t="shared" ref="Q2:Q33" si="2">P2/$K$7</f>
        <v>-1.2608258906648764</v>
      </c>
      <c r="R2">
        <f t="shared" ref="R2:R33" si="3">P2/_xlfn.STDEV.S($P$2:$P$169)</f>
        <v>-1.2646178567926745</v>
      </c>
      <c r="T2" t="s">
        <v>125</v>
      </c>
      <c r="U2">
        <f>K5-2</f>
        <v>166</v>
      </c>
      <c r="V2">
        <f>N171</f>
        <v>4726.7822122833059</v>
      </c>
      <c r="W2">
        <f>V2/(K5-2)</f>
        <v>28.474591640260879</v>
      </c>
    </row>
    <row r="3" spans="2:25" x14ac:dyDescent="0.2">
      <c r="B3">
        <v>7</v>
      </c>
      <c r="C3">
        <v>22</v>
      </c>
      <c r="D3">
        <f t="shared" ref="D3:D66" si="4">POWER(B3,2)</f>
        <v>49</v>
      </c>
      <c r="E3">
        <f t="shared" ref="E3:E66" si="5">C3-C$172</f>
        <v>-6.821428571428573</v>
      </c>
      <c r="F3">
        <f t="shared" ref="F3:F66" si="6">B3-B$172</f>
        <v>0.48511904761904745</v>
      </c>
      <c r="G3">
        <f t="shared" ref="G3:G66" si="7">E3*F3</f>
        <v>-3.3092049319727885</v>
      </c>
      <c r="H3">
        <f t="shared" ref="H3:H66" si="8">POWER(F3,2)</f>
        <v>0.23534049036281163</v>
      </c>
      <c r="I3">
        <f t="shared" ref="I3:I66" si="9">POWER(E3,2)</f>
        <v>46.531887755102062</v>
      </c>
      <c r="J3" t="s">
        <v>129</v>
      </c>
      <c r="K3">
        <f>AVERAGE(C2:C169)</f>
        <v>28.821428571428573</v>
      </c>
      <c r="L3">
        <f>_xlfn.STDEV.S(C2:C169)</f>
        <v>6.2553655326418207</v>
      </c>
      <c r="M3">
        <f t="shared" si="0"/>
        <v>29.727967278235603</v>
      </c>
      <c r="N3">
        <f t="shared" ref="N3:N66" si="10">POWER(C3-M3,2)</f>
        <v>59.721478253480193</v>
      </c>
      <c r="O3">
        <f t="shared" ref="O3:O66" si="11">POWER(M3-C$172,2)</f>
        <v>0.82181242693936241</v>
      </c>
      <c r="P3">
        <f t="shared" si="1"/>
        <v>-7.727967278235603</v>
      </c>
      <c r="Q3">
        <f t="shared" si="2"/>
        <v>-1.4482266074822041</v>
      </c>
      <c r="R3">
        <f t="shared" si="3"/>
        <v>-1.4525821860609818</v>
      </c>
      <c r="T3" t="s">
        <v>126</v>
      </c>
      <c r="U3">
        <v>1</v>
      </c>
      <c r="V3">
        <f>O171</f>
        <v>1807.8606448595503</v>
      </c>
      <c r="W3">
        <f>V3</f>
        <v>1807.8606448595503</v>
      </c>
    </row>
    <row r="4" spans="2:25" x14ac:dyDescent="0.2">
      <c r="B4">
        <v>5</v>
      </c>
      <c r="C4">
        <v>23</v>
      </c>
      <c r="D4">
        <f t="shared" si="4"/>
        <v>25</v>
      </c>
      <c r="E4">
        <f t="shared" si="5"/>
        <v>-5.821428571428573</v>
      </c>
      <c r="F4">
        <f t="shared" si="6"/>
        <v>-1.5148809523809526</v>
      </c>
      <c r="G4">
        <f t="shared" si="7"/>
        <v>8.8187712585034053</v>
      </c>
      <c r="H4">
        <f t="shared" si="8"/>
        <v>2.2948642998866218</v>
      </c>
      <c r="I4">
        <f t="shared" si="9"/>
        <v>33.889030612244916</v>
      </c>
      <c r="M4">
        <f t="shared" si="0"/>
        <v>25.990580707840984</v>
      </c>
      <c r="N4">
        <f t="shared" si="10"/>
        <v>8.9435729701106794</v>
      </c>
      <c r="O4">
        <f t="shared" si="11"/>
        <v>8.0136996267784184</v>
      </c>
      <c r="P4">
        <f t="shared" si="1"/>
        <v>-2.9905807078409836</v>
      </c>
      <c r="Q4">
        <f t="shared" si="2"/>
        <v>-0.56043696834947121</v>
      </c>
      <c r="R4">
        <f t="shared" si="3"/>
        <v>-0.56212249687207028</v>
      </c>
      <c r="T4" t="s">
        <v>24</v>
      </c>
      <c r="U4">
        <f>U2+U3</f>
        <v>167</v>
      </c>
      <c r="V4">
        <f>I171</f>
        <v>6534.6428571428569</v>
      </c>
    </row>
    <row r="5" spans="2:25" x14ac:dyDescent="0.2">
      <c r="B5">
        <v>7</v>
      </c>
      <c r="C5">
        <v>23</v>
      </c>
      <c r="D5">
        <f t="shared" si="4"/>
        <v>49</v>
      </c>
      <c r="E5">
        <f t="shared" si="5"/>
        <v>-5.821428571428573</v>
      </c>
      <c r="F5">
        <f t="shared" si="6"/>
        <v>0.48511904761904745</v>
      </c>
      <c r="G5">
        <f t="shared" si="7"/>
        <v>-2.8240858843537411</v>
      </c>
      <c r="H5">
        <f t="shared" si="8"/>
        <v>0.23534049036281163</v>
      </c>
      <c r="I5">
        <f t="shared" si="9"/>
        <v>33.889030612244916</v>
      </c>
      <c r="J5" t="s">
        <v>27</v>
      </c>
      <c r="K5">
        <f>COUNT(B2:B169)</f>
        <v>168</v>
      </c>
      <c r="M5">
        <f t="shared" si="0"/>
        <v>29.727967278235603</v>
      </c>
      <c r="N5">
        <f t="shared" si="10"/>
        <v>45.265543697008987</v>
      </c>
      <c r="O5">
        <f t="shared" si="11"/>
        <v>0.82181242693936241</v>
      </c>
      <c r="P5">
        <f t="shared" si="1"/>
        <v>-6.727967278235603</v>
      </c>
      <c r="Q5">
        <f t="shared" si="2"/>
        <v>-1.2608258906648764</v>
      </c>
      <c r="R5">
        <f t="shared" si="3"/>
        <v>-1.2646178567926745</v>
      </c>
    </row>
    <row r="6" spans="2:25" ht="12" customHeight="1" x14ac:dyDescent="0.2">
      <c r="B6">
        <v>5</v>
      </c>
      <c r="C6">
        <v>22</v>
      </c>
      <c r="D6">
        <f t="shared" si="4"/>
        <v>25</v>
      </c>
      <c r="E6">
        <f t="shared" si="5"/>
        <v>-6.821428571428573</v>
      </c>
      <c r="F6">
        <f t="shared" si="6"/>
        <v>-1.5148809523809526</v>
      </c>
      <c r="G6">
        <f t="shared" si="7"/>
        <v>10.333652210884358</v>
      </c>
      <c r="H6">
        <f t="shared" si="8"/>
        <v>2.2948642998866218</v>
      </c>
      <c r="I6">
        <f t="shared" si="9"/>
        <v>46.531887755102062</v>
      </c>
      <c r="M6">
        <f t="shared" si="0"/>
        <v>25.990580707840984</v>
      </c>
      <c r="N6">
        <f t="shared" si="10"/>
        <v>15.924734385792647</v>
      </c>
      <c r="O6">
        <f t="shared" si="11"/>
        <v>8.0136996267784184</v>
      </c>
      <c r="P6">
        <f t="shared" si="1"/>
        <v>-3.9905807078409836</v>
      </c>
      <c r="Q6">
        <f t="shared" si="2"/>
        <v>-0.74783768516679883</v>
      </c>
      <c r="R6">
        <f t="shared" si="3"/>
        <v>-0.75008682614037758</v>
      </c>
    </row>
    <row r="7" spans="2:25" ht="12.95" customHeight="1" x14ac:dyDescent="0.2">
      <c r="B7">
        <v>8</v>
      </c>
      <c r="C7">
        <v>32</v>
      </c>
      <c r="D7">
        <f t="shared" si="4"/>
        <v>64</v>
      </c>
      <c r="E7">
        <f t="shared" si="5"/>
        <v>3.178571428571427</v>
      </c>
      <c r="F7">
        <f t="shared" si="6"/>
        <v>1.4851190476190474</v>
      </c>
      <c r="G7">
        <f t="shared" si="7"/>
        <v>4.7205569727891126</v>
      </c>
      <c r="H7">
        <f t="shared" si="8"/>
        <v>2.2055785856009065</v>
      </c>
      <c r="I7">
        <f t="shared" si="9"/>
        <v>10.103316326530603</v>
      </c>
      <c r="J7" t="s">
        <v>42</v>
      </c>
      <c r="K7">
        <f>STEYX(C2:C169,B2:B169)</f>
        <v>5.3361588844655756</v>
      </c>
      <c r="M7">
        <f t="shared" si="0"/>
        <v>31.596660563432913</v>
      </c>
      <c r="N7">
        <f t="shared" si="10"/>
        <v>0.1626827010902554</v>
      </c>
      <c r="O7">
        <f t="shared" si="11"/>
        <v>7.7019126094443759</v>
      </c>
      <c r="P7">
        <f t="shared" si="1"/>
        <v>0.40333943656708726</v>
      </c>
      <c r="Q7">
        <f t="shared" si="2"/>
        <v>7.5586099533369186E-2</v>
      </c>
      <c r="R7">
        <f t="shared" si="3"/>
        <v>7.5813426661789557E-2</v>
      </c>
    </row>
    <row r="8" spans="2:25" ht="12.95" customHeight="1" x14ac:dyDescent="0.2">
      <c r="B8">
        <v>7</v>
      </c>
      <c r="C8">
        <v>24</v>
      </c>
      <c r="D8">
        <f t="shared" si="4"/>
        <v>49</v>
      </c>
      <c r="E8">
        <f t="shared" si="5"/>
        <v>-4.821428571428573</v>
      </c>
      <c r="F8">
        <f t="shared" si="6"/>
        <v>0.48511904761904745</v>
      </c>
      <c r="G8">
        <f t="shared" si="7"/>
        <v>-2.3389668367346936</v>
      </c>
      <c r="H8">
        <f t="shared" si="8"/>
        <v>0.23534049036281163</v>
      </c>
      <c r="I8">
        <f t="shared" si="9"/>
        <v>23.24617346938777</v>
      </c>
      <c r="M8">
        <f t="shared" si="0"/>
        <v>29.727967278235603</v>
      </c>
      <c r="N8">
        <f t="shared" si="10"/>
        <v>32.809609140537781</v>
      </c>
      <c r="O8">
        <f t="shared" si="11"/>
        <v>0.82181242693936241</v>
      </c>
      <c r="P8">
        <f t="shared" si="1"/>
        <v>-5.727967278235603</v>
      </c>
      <c r="Q8">
        <f t="shared" si="2"/>
        <v>-1.0734251738475489</v>
      </c>
      <c r="R8">
        <f t="shared" si="3"/>
        <v>-1.0766535275243672</v>
      </c>
      <c r="U8" s="22" t="s">
        <v>122</v>
      </c>
      <c r="V8" s="22" t="s">
        <v>123</v>
      </c>
      <c r="W8" s="22" t="s">
        <v>38</v>
      </c>
      <c r="X8" s="22" t="s">
        <v>52</v>
      </c>
      <c r="Y8" s="22" t="s">
        <v>124</v>
      </c>
    </row>
    <row r="9" spans="2:25" x14ac:dyDescent="0.2">
      <c r="B9">
        <v>6</v>
      </c>
      <c r="C9">
        <v>22</v>
      </c>
      <c r="D9">
        <f t="shared" si="4"/>
        <v>36</v>
      </c>
      <c r="E9">
        <f t="shared" si="5"/>
        <v>-6.821428571428573</v>
      </c>
      <c r="F9">
        <f t="shared" si="6"/>
        <v>-0.51488095238095255</v>
      </c>
      <c r="G9">
        <f t="shared" si="7"/>
        <v>3.5122236394557844</v>
      </c>
      <c r="H9">
        <f t="shared" si="8"/>
        <v>0.26510239512471673</v>
      </c>
      <c r="I9">
        <f t="shared" si="9"/>
        <v>46.531887755102062</v>
      </c>
      <c r="K9" s="22" t="s">
        <v>122</v>
      </c>
      <c r="M9">
        <f t="shared" si="0"/>
        <v>27.859273993038293</v>
      </c>
      <c r="N9">
        <f t="shared" si="10"/>
        <v>34.331091725494908</v>
      </c>
      <c r="O9">
        <f t="shared" si="11"/>
        <v>0.92574143271737674</v>
      </c>
      <c r="P9">
        <f t="shared" si="1"/>
        <v>-5.8592739930382933</v>
      </c>
      <c r="Q9">
        <f t="shared" si="2"/>
        <v>-1.0980321463245015</v>
      </c>
      <c r="R9">
        <f t="shared" si="3"/>
        <v>-1.1013345061006796</v>
      </c>
      <c r="T9" t="s">
        <v>44</v>
      </c>
      <c r="U9">
        <f>K10</f>
        <v>16.647114281854428</v>
      </c>
      <c r="V9">
        <f>(SQRT(D171/(K5*H171)))*K7</f>
        <v>1.5823796851186218</v>
      </c>
      <c r="W9">
        <f>K10/V9</f>
        <v>10.520303337063185</v>
      </c>
      <c r="X9">
        <f>K5-2</f>
        <v>166</v>
      </c>
      <c r="Y9">
        <f>TDIST(ABS(W9),X9,2)</f>
        <v>3.729327342879891E-20</v>
      </c>
    </row>
    <row r="10" spans="2:25" x14ac:dyDescent="0.2">
      <c r="B10">
        <v>5</v>
      </c>
      <c r="C10">
        <v>28</v>
      </c>
      <c r="D10">
        <f t="shared" si="4"/>
        <v>25</v>
      </c>
      <c r="E10">
        <f t="shared" si="5"/>
        <v>-0.82142857142857295</v>
      </c>
      <c r="F10">
        <f t="shared" si="6"/>
        <v>-1.5148809523809526</v>
      </c>
      <c r="G10">
        <f t="shared" si="7"/>
        <v>1.2443664965986418</v>
      </c>
      <c r="H10">
        <f t="shared" si="8"/>
        <v>2.2948642998866218</v>
      </c>
      <c r="I10">
        <f t="shared" si="9"/>
        <v>0.67474489795918613</v>
      </c>
      <c r="J10" t="s">
        <v>44</v>
      </c>
      <c r="K10">
        <f>INTERCEPT(C2:C169,B2:B169)</f>
        <v>16.647114281854428</v>
      </c>
      <c r="M10">
        <f t="shared" si="0"/>
        <v>25.990580707840984</v>
      </c>
      <c r="N10">
        <f t="shared" si="10"/>
        <v>4.0377658917008423</v>
      </c>
      <c r="O10">
        <f t="shared" si="11"/>
        <v>8.0136996267784184</v>
      </c>
      <c r="P10">
        <f t="shared" si="1"/>
        <v>2.0094192921590164</v>
      </c>
      <c r="Q10">
        <f t="shared" si="2"/>
        <v>0.37656661573716665</v>
      </c>
      <c r="R10">
        <f t="shared" si="3"/>
        <v>0.37769914946946642</v>
      </c>
      <c r="T10" t="s">
        <v>139</v>
      </c>
      <c r="U10">
        <f>K11</f>
        <v>1.8686932851973108</v>
      </c>
      <c r="V10">
        <f>SQRT(W2/H171)</f>
        <v>0.2345223848769229</v>
      </c>
      <c r="W10">
        <f>K11/V10</f>
        <v>7.968080685253133</v>
      </c>
      <c r="X10">
        <f>K5-2</f>
        <v>166</v>
      </c>
      <c r="Y10">
        <f>TDIST(ABS(W10),X10,2)</f>
        <v>2.4506048686127343E-13</v>
      </c>
    </row>
    <row r="11" spans="2:25" x14ac:dyDescent="0.2">
      <c r="B11">
        <v>5</v>
      </c>
      <c r="C11">
        <v>25</v>
      </c>
      <c r="D11">
        <f t="shared" si="4"/>
        <v>25</v>
      </c>
      <c r="E11">
        <f t="shared" si="5"/>
        <v>-3.821428571428573</v>
      </c>
      <c r="F11">
        <f t="shared" si="6"/>
        <v>-1.5148809523809526</v>
      </c>
      <c r="G11">
        <f t="shared" si="7"/>
        <v>5.7890093537414993</v>
      </c>
      <c r="H11">
        <f t="shared" si="8"/>
        <v>2.2948642998866218</v>
      </c>
      <c r="I11">
        <f t="shared" si="9"/>
        <v>14.603316326530624</v>
      </c>
      <c r="J11" t="s">
        <v>139</v>
      </c>
      <c r="K11">
        <f>SLOPE(C2:C169,B2:B169)</f>
        <v>1.8686932851973108</v>
      </c>
      <c r="M11">
        <f t="shared" si="0"/>
        <v>25.990580707840984</v>
      </c>
      <c r="N11">
        <f t="shared" si="10"/>
        <v>0.98125013874674416</v>
      </c>
      <c r="O11">
        <f t="shared" si="11"/>
        <v>8.0136996267784184</v>
      </c>
      <c r="P11">
        <f t="shared" si="1"/>
        <v>-0.99058070784098362</v>
      </c>
      <c r="Q11">
        <f t="shared" si="2"/>
        <v>-0.18563553471481609</v>
      </c>
      <c r="R11">
        <f t="shared" si="3"/>
        <v>-0.18619383833545561</v>
      </c>
      <c r="X11" s="22"/>
    </row>
    <row r="12" spans="2:25" x14ac:dyDescent="0.2">
      <c r="B12">
        <v>7</v>
      </c>
      <c r="C12">
        <v>22</v>
      </c>
      <c r="D12">
        <f t="shared" si="4"/>
        <v>49</v>
      </c>
      <c r="E12">
        <f t="shared" si="5"/>
        <v>-6.821428571428573</v>
      </c>
      <c r="F12">
        <f t="shared" si="6"/>
        <v>0.48511904761904745</v>
      </c>
      <c r="G12">
        <f t="shared" si="7"/>
        <v>-3.3092049319727885</v>
      </c>
      <c r="H12">
        <f t="shared" si="8"/>
        <v>0.23534049036281163</v>
      </c>
      <c r="I12">
        <f t="shared" si="9"/>
        <v>46.531887755102062</v>
      </c>
      <c r="M12">
        <f t="shared" si="0"/>
        <v>29.727967278235603</v>
      </c>
      <c r="N12">
        <f t="shared" si="10"/>
        <v>59.721478253480193</v>
      </c>
      <c r="O12">
        <f t="shared" si="11"/>
        <v>0.82181242693936241</v>
      </c>
      <c r="P12">
        <f t="shared" si="1"/>
        <v>-7.727967278235603</v>
      </c>
      <c r="Q12">
        <f t="shared" si="2"/>
        <v>-1.4482266074822041</v>
      </c>
      <c r="R12">
        <f t="shared" si="3"/>
        <v>-1.4525821860609818</v>
      </c>
      <c r="T12" t="s">
        <v>43</v>
      </c>
      <c r="U12">
        <f>RSQ(C2:C169,B2:B169)</f>
        <v>0.27665791143940183</v>
      </c>
    </row>
    <row r="13" spans="2:25" x14ac:dyDescent="0.2">
      <c r="B13">
        <v>6</v>
      </c>
      <c r="C13">
        <v>23</v>
      </c>
      <c r="D13">
        <f t="shared" si="4"/>
        <v>36</v>
      </c>
      <c r="E13">
        <f t="shared" si="5"/>
        <v>-5.821428571428573</v>
      </c>
      <c r="F13">
        <f t="shared" si="6"/>
        <v>-0.51488095238095255</v>
      </c>
      <c r="G13">
        <f t="shared" si="7"/>
        <v>2.9973426870748319</v>
      </c>
      <c r="H13">
        <f t="shared" si="8"/>
        <v>0.26510239512471673</v>
      </c>
      <c r="I13">
        <f t="shared" si="9"/>
        <v>33.889030612244916</v>
      </c>
      <c r="M13">
        <f t="shared" si="0"/>
        <v>27.859273993038293</v>
      </c>
      <c r="N13">
        <f t="shared" si="10"/>
        <v>23.612543739418321</v>
      </c>
      <c r="O13">
        <f t="shared" si="11"/>
        <v>0.92574143271737674</v>
      </c>
      <c r="P13">
        <f t="shared" si="1"/>
        <v>-4.8592739930382933</v>
      </c>
      <c r="Q13">
        <f t="shared" si="2"/>
        <v>-0.91063142950717391</v>
      </c>
      <c r="R13">
        <f t="shared" si="3"/>
        <v>-0.91337017683237232</v>
      </c>
      <c r="T13" t="s">
        <v>69</v>
      </c>
      <c r="U13">
        <f>SQRT(U12)</f>
        <v>0.52598280526971775</v>
      </c>
    </row>
    <row r="14" spans="2:25" x14ac:dyDescent="0.2">
      <c r="B14">
        <v>9</v>
      </c>
      <c r="C14">
        <v>33</v>
      </c>
      <c r="D14">
        <f t="shared" si="4"/>
        <v>81</v>
      </c>
      <c r="E14">
        <f t="shared" si="5"/>
        <v>4.178571428571427</v>
      </c>
      <c r="F14">
        <f t="shared" si="6"/>
        <v>2.4851190476190474</v>
      </c>
      <c r="G14">
        <f t="shared" si="7"/>
        <v>10.384247448979588</v>
      </c>
      <c r="H14">
        <f t="shared" si="8"/>
        <v>6.1758166808390014</v>
      </c>
      <c r="I14">
        <f t="shared" si="9"/>
        <v>17.460459183673457</v>
      </c>
      <c r="M14">
        <f t="shared" si="0"/>
        <v>33.46535384863023</v>
      </c>
      <c r="N14">
        <f t="shared" si="10"/>
        <v>0.21655420443496659</v>
      </c>
      <c r="O14">
        <f t="shared" si="11"/>
        <v>21.566041980232484</v>
      </c>
      <c r="P14">
        <f t="shared" si="1"/>
        <v>-0.46535384863022955</v>
      </c>
      <c r="Q14">
        <f t="shared" si="2"/>
        <v>-8.720764480700717E-2</v>
      </c>
      <c r="R14">
        <f t="shared" si="3"/>
        <v>-8.7469924030206522E-2</v>
      </c>
      <c r="T14" t="s">
        <v>34</v>
      </c>
      <c r="U14">
        <v>1</v>
      </c>
    </row>
    <row r="15" spans="2:25" x14ac:dyDescent="0.2">
      <c r="B15">
        <v>2</v>
      </c>
      <c r="C15">
        <v>19</v>
      </c>
      <c r="D15">
        <f t="shared" si="4"/>
        <v>4</v>
      </c>
      <c r="E15">
        <f t="shared" si="5"/>
        <v>-9.821428571428573</v>
      </c>
      <c r="F15">
        <f t="shared" si="6"/>
        <v>-4.5148809523809526</v>
      </c>
      <c r="G15">
        <f t="shared" si="7"/>
        <v>44.342580782312936</v>
      </c>
      <c r="H15">
        <f t="shared" si="8"/>
        <v>20.384150014172338</v>
      </c>
      <c r="I15">
        <f t="shared" si="9"/>
        <v>96.460459183673493</v>
      </c>
      <c r="M15">
        <f t="shared" si="0"/>
        <v>20.384500852249051</v>
      </c>
      <c r="N15">
        <f t="shared" si="10"/>
        <v>1.9168426098783484</v>
      </c>
      <c r="O15">
        <f t="shared" si="11"/>
        <v>71.18174933865977</v>
      </c>
      <c r="P15">
        <f t="shared" si="1"/>
        <v>-1.384500852249051</v>
      </c>
      <c r="Q15">
        <f t="shared" si="2"/>
        <v>-0.25945645214567309</v>
      </c>
      <c r="R15">
        <f t="shared" si="3"/>
        <v>-0.26023677406439272</v>
      </c>
      <c r="T15" t="s">
        <v>35</v>
      </c>
      <c r="U15">
        <f>K5-(U14+1)</f>
        <v>166</v>
      </c>
    </row>
    <row r="16" spans="2:25" x14ac:dyDescent="0.2">
      <c r="B16">
        <v>5</v>
      </c>
      <c r="C16">
        <v>38</v>
      </c>
      <c r="D16">
        <f t="shared" si="4"/>
        <v>25</v>
      </c>
      <c r="E16">
        <f t="shared" si="5"/>
        <v>9.178571428571427</v>
      </c>
      <c r="F16">
        <f t="shared" si="6"/>
        <v>-1.5148809523809526</v>
      </c>
      <c r="G16">
        <f t="shared" si="7"/>
        <v>-13.904443027210883</v>
      </c>
      <c r="H16">
        <f t="shared" si="8"/>
        <v>2.2948642998866218</v>
      </c>
      <c r="I16">
        <f t="shared" si="9"/>
        <v>84.246173469387728</v>
      </c>
      <c r="M16">
        <f t="shared" si="0"/>
        <v>25.990580707840984</v>
      </c>
      <c r="N16">
        <f t="shared" si="10"/>
        <v>144.22615173488117</v>
      </c>
      <c r="O16">
        <f t="shared" si="11"/>
        <v>8.0136996267784184</v>
      </c>
      <c r="P16">
        <f t="shared" si="1"/>
        <v>12.009419292159016</v>
      </c>
      <c r="Q16">
        <f t="shared" si="2"/>
        <v>2.2505737839104425</v>
      </c>
      <c r="R16">
        <f t="shared" si="3"/>
        <v>2.2573424421525399</v>
      </c>
      <c r="T16" t="s">
        <v>32</v>
      </c>
      <c r="U16">
        <f>W3/W2</f>
        <v>63.490309806704119</v>
      </c>
    </row>
    <row r="17" spans="2:21" x14ac:dyDescent="0.2">
      <c r="B17">
        <v>6</v>
      </c>
      <c r="C17">
        <v>27</v>
      </c>
      <c r="D17">
        <f t="shared" si="4"/>
        <v>36</v>
      </c>
      <c r="E17">
        <f t="shared" si="5"/>
        <v>-1.821428571428573</v>
      </c>
      <c r="F17">
        <f t="shared" si="6"/>
        <v>-0.51488095238095255</v>
      </c>
      <c r="G17">
        <f t="shared" si="7"/>
        <v>0.93781887755102145</v>
      </c>
      <c r="H17">
        <f t="shared" si="8"/>
        <v>0.26510239512471673</v>
      </c>
      <c r="I17">
        <f t="shared" si="9"/>
        <v>3.317602040816332</v>
      </c>
      <c r="M17">
        <f t="shared" si="0"/>
        <v>27.859273993038293</v>
      </c>
      <c r="N17">
        <f t="shared" si="10"/>
        <v>0.73835179511197302</v>
      </c>
      <c r="O17">
        <f t="shared" si="11"/>
        <v>0.92574143271737674</v>
      </c>
      <c r="P17">
        <f t="shared" si="1"/>
        <v>-0.85927399303829333</v>
      </c>
      <c r="Q17">
        <f t="shared" si="2"/>
        <v>-0.16102856223786352</v>
      </c>
      <c r="R17">
        <f t="shared" si="3"/>
        <v>-0.16151285975914298</v>
      </c>
      <c r="T17" t="s">
        <v>142</v>
      </c>
      <c r="U17">
        <f>_xlfn.F.DIST.RT(U16,U14,U15)</f>
        <v>2.4506048686126642E-13</v>
      </c>
    </row>
    <row r="18" spans="2:21" x14ac:dyDescent="0.2">
      <c r="B18">
        <v>7</v>
      </c>
      <c r="C18">
        <v>19</v>
      </c>
      <c r="D18">
        <f t="shared" si="4"/>
        <v>49</v>
      </c>
      <c r="E18">
        <f t="shared" si="5"/>
        <v>-9.821428571428573</v>
      </c>
      <c r="F18">
        <f t="shared" si="6"/>
        <v>0.48511904761904745</v>
      </c>
      <c r="G18">
        <f t="shared" si="7"/>
        <v>-4.7645620748299313</v>
      </c>
      <c r="H18">
        <f t="shared" si="8"/>
        <v>0.23534049036281163</v>
      </c>
      <c r="I18">
        <f t="shared" si="9"/>
        <v>96.460459183673493</v>
      </c>
      <c r="M18">
        <f t="shared" si="0"/>
        <v>29.727967278235603</v>
      </c>
      <c r="N18">
        <f t="shared" si="10"/>
        <v>115.08928192289382</v>
      </c>
      <c r="O18">
        <f t="shared" si="11"/>
        <v>0.82181242693936241</v>
      </c>
      <c r="P18">
        <f t="shared" si="1"/>
        <v>-10.727967278235603</v>
      </c>
      <c r="Q18">
        <f t="shared" si="2"/>
        <v>-2.0104287579341866</v>
      </c>
      <c r="R18">
        <f t="shared" si="3"/>
        <v>-2.0164751738659037</v>
      </c>
    </row>
    <row r="19" spans="2:21" x14ac:dyDescent="0.2">
      <c r="B19">
        <v>7</v>
      </c>
      <c r="C19">
        <v>24</v>
      </c>
      <c r="D19">
        <f t="shared" si="4"/>
        <v>49</v>
      </c>
      <c r="E19">
        <f t="shared" si="5"/>
        <v>-4.821428571428573</v>
      </c>
      <c r="F19">
        <f t="shared" si="6"/>
        <v>0.48511904761904745</v>
      </c>
      <c r="G19">
        <f t="shared" si="7"/>
        <v>-2.3389668367346936</v>
      </c>
      <c r="H19">
        <f t="shared" si="8"/>
        <v>0.23534049036281163</v>
      </c>
      <c r="I19">
        <f t="shared" si="9"/>
        <v>23.24617346938777</v>
      </c>
      <c r="M19">
        <f t="shared" si="0"/>
        <v>29.727967278235603</v>
      </c>
      <c r="N19">
        <f t="shared" si="10"/>
        <v>32.809609140537781</v>
      </c>
      <c r="O19">
        <f t="shared" si="11"/>
        <v>0.82181242693936241</v>
      </c>
      <c r="P19">
        <f t="shared" si="1"/>
        <v>-5.727967278235603</v>
      </c>
      <c r="Q19">
        <f t="shared" si="2"/>
        <v>-1.0734251738475489</v>
      </c>
      <c r="R19">
        <f t="shared" si="3"/>
        <v>-1.0766535275243672</v>
      </c>
    </row>
    <row r="20" spans="2:21" ht="13.5" thickBot="1" x14ac:dyDescent="0.25">
      <c r="B20">
        <v>4</v>
      </c>
      <c r="C20">
        <v>15</v>
      </c>
      <c r="D20">
        <f t="shared" si="4"/>
        <v>16</v>
      </c>
      <c r="E20">
        <f t="shared" si="5"/>
        <v>-13.821428571428573</v>
      </c>
      <c r="F20">
        <f t="shared" si="6"/>
        <v>-2.5148809523809526</v>
      </c>
      <c r="G20">
        <f t="shared" si="7"/>
        <v>34.7592474489796</v>
      </c>
      <c r="H20">
        <f t="shared" si="8"/>
        <v>6.3246262046485269</v>
      </c>
      <c r="I20">
        <f t="shared" si="9"/>
        <v>191.03188775510208</v>
      </c>
      <c r="M20">
        <f t="shared" si="0"/>
        <v>24.12188742264367</v>
      </c>
      <c r="N20">
        <f t="shared" si="10"/>
        <v>83.208830151384788</v>
      </c>
      <c r="O20">
        <f t="shared" si="11"/>
        <v>22.085687009122523</v>
      </c>
      <c r="P20">
        <f t="shared" si="1"/>
        <v>-9.1218874226436704</v>
      </c>
      <c r="Q20">
        <f t="shared" si="2"/>
        <v>-1.7094482417303887</v>
      </c>
      <c r="R20">
        <f t="shared" si="3"/>
        <v>-1.7145894510582262</v>
      </c>
      <c r="T20" t="s">
        <v>68</v>
      </c>
    </row>
    <row r="21" spans="2:21" ht="14.25" thickTop="1" thickBot="1" x14ac:dyDescent="0.25">
      <c r="B21">
        <v>7</v>
      </c>
      <c r="C21">
        <v>32</v>
      </c>
      <c r="D21">
        <f t="shared" si="4"/>
        <v>49</v>
      </c>
      <c r="E21">
        <f t="shared" si="5"/>
        <v>3.178571428571427</v>
      </c>
      <c r="F21">
        <f t="shared" si="6"/>
        <v>0.48511904761904745</v>
      </c>
      <c r="G21">
        <f t="shared" si="7"/>
        <v>1.5419855442176857</v>
      </c>
      <c r="H21">
        <f t="shared" si="8"/>
        <v>0.23534049036281163</v>
      </c>
      <c r="I21">
        <f t="shared" si="9"/>
        <v>10.103316326530603</v>
      </c>
      <c r="M21">
        <f t="shared" si="0"/>
        <v>29.727967278235603</v>
      </c>
      <c r="N21">
        <f t="shared" si="10"/>
        <v>5.1621326887681338</v>
      </c>
      <c r="O21">
        <f t="shared" si="11"/>
        <v>0.82181242693936241</v>
      </c>
      <c r="P21">
        <f t="shared" si="1"/>
        <v>2.272032721764397</v>
      </c>
      <c r="Q21">
        <f t="shared" si="2"/>
        <v>0.42578056069107179</v>
      </c>
      <c r="R21">
        <f t="shared" si="3"/>
        <v>0.42706110662209162</v>
      </c>
      <c r="T21" s="7" t="s">
        <v>69</v>
      </c>
      <c r="U21" s="9">
        <f>U13</f>
        <v>0.52598280526971775</v>
      </c>
    </row>
    <row r="22" spans="2:21" ht="14.25" thickTop="1" thickBot="1" x14ac:dyDescent="0.25">
      <c r="B22">
        <v>7</v>
      </c>
      <c r="C22">
        <v>26</v>
      </c>
      <c r="D22">
        <f t="shared" si="4"/>
        <v>49</v>
      </c>
      <c r="E22">
        <f t="shared" si="5"/>
        <v>-2.821428571428573</v>
      </c>
      <c r="F22">
        <f t="shared" si="6"/>
        <v>0.48511904761904745</v>
      </c>
      <c r="G22">
        <f t="shared" si="7"/>
        <v>-1.368728741496599</v>
      </c>
      <c r="H22">
        <f t="shared" si="8"/>
        <v>0.23534049036281163</v>
      </c>
      <c r="I22">
        <f t="shared" si="9"/>
        <v>7.9604591836734784</v>
      </c>
      <c r="M22">
        <f t="shared" si="0"/>
        <v>29.727967278235603</v>
      </c>
      <c r="N22">
        <f t="shared" si="10"/>
        <v>13.89774002759537</v>
      </c>
      <c r="O22">
        <f t="shared" si="11"/>
        <v>0.82181242693936241</v>
      </c>
      <c r="P22">
        <f t="shared" si="1"/>
        <v>-3.727967278235603</v>
      </c>
      <c r="Q22">
        <f t="shared" si="2"/>
        <v>-0.69862374021289375</v>
      </c>
      <c r="R22">
        <f t="shared" si="3"/>
        <v>-0.70072486898775244</v>
      </c>
      <c r="T22" s="7" t="s">
        <v>43</v>
      </c>
      <c r="U22" s="9">
        <f>U12</f>
        <v>0.27665791143940183</v>
      </c>
    </row>
    <row r="23" spans="2:21" ht="15.95" customHeight="1" thickTop="1" thickBot="1" x14ac:dyDescent="0.25">
      <c r="B23">
        <v>7</v>
      </c>
      <c r="C23">
        <v>20</v>
      </c>
      <c r="D23">
        <f t="shared" si="4"/>
        <v>49</v>
      </c>
      <c r="E23">
        <f t="shared" si="5"/>
        <v>-8.821428571428573</v>
      </c>
      <c r="F23">
        <f t="shared" si="6"/>
        <v>0.48511904761904745</v>
      </c>
      <c r="G23">
        <f t="shared" si="7"/>
        <v>-4.2794430272108839</v>
      </c>
      <c r="H23">
        <f t="shared" si="8"/>
        <v>0.23534049036281163</v>
      </c>
      <c r="I23">
        <f t="shared" si="9"/>
        <v>77.817602040816354</v>
      </c>
      <c r="M23">
        <f t="shared" si="0"/>
        <v>29.727967278235603</v>
      </c>
      <c r="N23">
        <f t="shared" si="10"/>
        <v>94.633347366422612</v>
      </c>
      <c r="O23">
        <f t="shared" si="11"/>
        <v>0.82181242693936241</v>
      </c>
      <c r="P23">
        <f t="shared" si="1"/>
        <v>-9.727967278235603</v>
      </c>
      <c r="Q23">
        <f t="shared" si="2"/>
        <v>-1.8230280411168591</v>
      </c>
      <c r="R23">
        <f t="shared" si="3"/>
        <v>-1.8285108445975964</v>
      </c>
      <c r="T23" s="7" t="s">
        <v>42</v>
      </c>
      <c r="U23" s="9">
        <f>K7</f>
        <v>5.3361588844655756</v>
      </c>
    </row>
    <row r="24" spans="2:21" ht="14.25" thickTop="1" thickBot="1" x14ac:dyDescent="0.25">
      <c r="B24">
        <v>5</v>
      </c>
      <c r="C24">
        <v>24</v>
      </c>
      <c r="D24">
        <f t="shared" si="4"/>
        <v>25</v>
      </c>
      <c r="E24">
        <f t="shared" si="5"/>
        <v>-4.821428571428573</v>
      </c>
      <c r="F24">
        <f t="shared" si="6"/>
        <v>-1.5148809523809526</v>
      </c>
      <c r="G24">
        <f t="shared" si="7"/>
        <v>7.3038903061224518</v>
      </c>
      <c r="H24">
        <f t="shared" si="8"/>
        <v>2.2948642998866218</v>
      </c>
      <c r="I24">
        <f t="shared" si="9"/>
        <v>23.24617346938777</v>
      </c>
      <c r="M24">
        <f t="shared" si="0"/>
        <v>25.990580707840984</v>
      </c>
      <c r="N24">
        <f t="shared" si="10"/>
        <v>3.9624115544287113</v>
      </c>
      <c r="O24">
        <f t="shared" si="11"/>
        <v>8.0136996267784184</v>
      </c>
      <c r="P24">
        <f t="shared" si="1"/>
        <v>-1.9905807078409836</v>
      </c>
      <c r="Q24">
        <f t="shared" si="2"/>
        <v>-0.37303625153214365</v>
      </c>
      <c r="R24">
        <f t="shared" si="3"/>
        <v>-0.37415816760376291</v>
      </c>
      <c r="T24" s="7" t="s">
        <v>44</v>
      </c>
      <c r="U24" s="9">
        <f>K10</f>
        <v>16.647114281854428</v>
      </c>
    </row>
    <row r="25" spans="2:21" ht="14.25" thickTop="1" thickBot="1" x14ac:dyDescent="0.25">
      <c r="B25">
        <v>7</v>
      </c>
      <c r="C25">
        <v>29</v>
      </c>
      <c r="D25">
        <f t="shared" si="4"/>
        <v>49</v>
      </c>
      <c r="E25">
        <f t="shared" si="5"/>
        <v>0.17857142857142705</v>
      </c>
      <c r="F25">
        <f t="shared" si="6"/>
        <v>0.48511904761904745</v>
      </c>
      <c r="G25">
        <f t="shared" si="7"/>
        <v>8.662840136054345E-2</v>
      </c>
      <c r="H25">
        <f t="shared" si="8"/>
        <v>0.23534049036281163</v>
      </c>
      <c r="I25">
        <f t="shared" si="9"/>
        <v>3.1887755102040276E-2</v>
      </c>
      <c r="M25">
        <f t="shared" si="0"/>
        <v>29.727967278235603</v>
      </c>
      <c r="N25">
        <f t="shared" si="10"/>
        <v>0.52993635818175189</v>
      </c>
      <c r="O25">
        <f t="shared" si="11"/>
        <v>0.82181242693936241</v>
      </c>
      <c r="P25">
        <f t="shared" si="1"/>
        <v>-0.72796727823560303</v>
      </c>
      <c r="Q25">
        <f t="shared" si="2"/>
        <v>-0.13642158976091096</v>
      </c>
      <c r="R25">
        <f t="shared" si="3"/>
        <v>-0.13683188118283038</v>
      </c>
      <c r="T25" s="7" t="s">
        <v>139</v>
      </c>
      <c r="U25" s="9">
        <f>K11</f>
        <v>1.8686932851973108</v>
      </c>
    </row>
    <row r="26" spans="2:21" ht="14.25" thickTop="1" thickBot="1" x14ac:dyDescent="0.25">
      <c r="B26">
        <v>3</v>
      </c>
      <c r="C26">
        <v>23</v>
      </c>
      <c r="D26">
        <f t="shared" si="4"/>
        <v>9</v>
      </c>
      <c r="E26">
        <f t="shared" si="5"/>
        <v>-5.821428571428573</v>
      </c>
      <c r="F26">
        <f t="shared" si="6"/>
        <v>-3.5148809523809526</v>
      </c>
      <c r="G26">
        <f t="shared" si="7"/>
        <v>20.461628401360549</v>
      </c>
      <c r="H26">
        <f t="shared" si="8"/>
        <v>12.354388109410433</v>
      </c>
      <c r="I26">
        <f t="shared" si="9"/>
        <v>33.889030612244916</v>
      </c>
      <c r="M26">
        <f t="shared" si="0"/>
        <v>22.253194137446361</v>
      </c>
      <c r="N26">
        <f t="shared" si="10"/>
        <v>0.5577189963444853</v>
      </c>
      <c r="O26">
        <f t="shared" si="11"/>
        <v>43.141703579749631</v>
      </c>
      <c r="P26">
        <f t="shared" si="1"/>
        <v>0.74680586255363934</v>
      </c>
      <c r="Q26">
        <f t="shared" si="2"/>
        <v>0.13995195396593463</v>
      </c>
      <c r="R26">
        <f t="shared" si="3"/>
        <v>0.14037286304853452</v>
      </c>
      <c r="T26" s="7" t="s">
        <v>70</v>
      </c>
      <c r="U26" s="9">
        <f>W10</f>
        <v>7.968080685253133</v>
      </c>
    </row>
    <row r="27" spans="2:21" ht="14.25" thickTop="1" thickBot="1" x14ac:dyDescent="0.25">
      <c r="B27">
        <v>8</v>
      </c>
      <c r="C27">
        <v>32</v>
      </c>
      <c r="D27">
        <f t="shared" si="4"/>
        <v>64</v>
      </c>
      <c r="E27">
        <f t="shared" si="5"/>
        <v>3.178571428571427</v>
      </c>
      <c r="F27">
        <f t="shared" si="6"/>
        <v>1.4851190476190474</v>
      </c>
      <c r="G27">
        <f t="shared" si="7"/>
        <v>4.7205569727891126</v>
      </c>
      <c r="H27">
        <f t="shared" si="8"/>
        <v>2.2055785856009065</v>
      </c>
      <c r="I27">
        <f t="shared" si="9"/>
        <v>10.103316326530603</v>
      </c>
      <c r="M27">
        <f t="shared" si="0"/>
        <v>31.596660563432913</v>
      </c>
      <c r="N27">
        <f t="shared" si="10"/>
        <v>0.1626827010902554</v>
      </c>
      <c r="O27">
        <f t="shared" si="11"/>
        <v>7.7019126094443759</v>
      </c>
      <c r="P27">
        <f t="shared" si="1"/>
        <v>0.40333943656708726</v>
      </c>
      <c r="Q27">
        <f t="shared" si="2"/>
        <v>7.5586099533369186E-2</v>
      </c>
      <c r="R27">
        <f t="shared" si="3"/>
        <v>7.5813426661789557E-2</v>
      </c>
      <c r="T27" s="11" t="s">
        <v>120</v>
      </c>
      <c r="U27" s="9">
        <f>Y10</f>
        <v>2.4506048686127343E-13</v>
      </c>
    </row>
    <row r="28" spans="2:21" ht="14.25" thickTop="1" thickBot="1" x14ac:dyDescent="0.25">
      <c r="B28">
        <v>8</v>
      </c>
      <c r="C28">
        <v>22</v>
      </c>
      <c r="D28">
        <f t="shared" si="4"/>
        <v>64</v>
      </c>
      <c r="E28">
        <f t="shared" si="5"/>
        <v>-6.821428571428573</v>
      </c>
      <c r="F28">
        <f t="shared" si="6"/>
        <v>1.4851190476190474</v>
      </c>
      <c r="G28">
        <f t="shared" si="7"/>
        <v>-10.130633503401361</v>
      </c>
      <c r="H28">
        <f t="shared" si="8"/>
        <v>2.2055785856009065</v>
      </c>
      <c r="I28">
        <f t="shared" si="9"/>
        <v>46.531887755102062</v>
      </c>
      <c r="M28">
        <f t="shared" si="0"/>
        <v>31.596660563432913</v>
      </c>
      <c r="N28">
        <f t="shared" si="10"/>
        <v>92.095893969748516</v>
      </c>
      <c r="O28">
        <f t="shared" si="11"/>
        <v>7.7019126094443759</v>
      </c>
      <c r="P28">
        <f t="shared" si="1"/>
        <v>-9.5966605634329127</v>
      </c>
      <c r="Q28">
        <f t="shared" si="2"/>
        <v>-1.7984210686399067</v>
      </c>
      <c r="R28">
        <f t="shared" si="3"/>
        <v>-1.8038298660212839</v>
      </c>
      <c r="T28" s="21" t="s">
        <v>32</v>
      </c>
      <c r="U28" s="9">
        <f>U16</f>
        <v>63.490309806704119</v>
      </c>
    </row>
    <row r="29" spans="2:21" ht="14.25" thickTop="1" thickBot="1" x14ac:dyDescent="0.25">
      <c r="B29">
        <v>8</v>
      </c>
      <c r="C29">
        <v>36</v>
      </c>
      <c r="D29">
        <f t="shared" si="4"/>
        <v>64</v>
      </c>
      <c r="E29">
        <f t="shared" si="5"/>
        <v>7.178571428571427</v>
      </c>
      <c r="F29">
        <f t="shared" si="6"/>
        <v>1.4851190476190474</v>
      </c>
      <c r="G29">
        <f t="shared" si="7"/>
        <v>10.661033163265303</v>
      </c>
      <c r="H29">
        <f t="shared" si="8"/>
        <v>2.2055785856009065</v>
      </c>
      <c r="I29">
        <f t="shared" si="9"/>
        <v>51.531887755102019</v>
      </c>
      <c r="M29">
        <f t="shared" si="0"/>
        <v>31.596660563432913</v>
      </c>
      <c r="N29">
        <f t="shared" si="10"/>
        <v>19.389398193626953</v>
      </c>
      <c r="O29">
        <f t="shared" si="11"/>
        <v>7.7019126094443759</v>
      </c>
      <c r="P29">
        <f t="shared" si="1"/>
        <v>4.4033394365670873</v>
      </c>
      <c r="Q29">
        <f t="shared" si="2"/>
        <v>0.8251889668026795</v>
      </c>
      <c r="R29">
        <f t="shared" si="3"/>
        <v>0.82767074373501892</v>
      </c>
      <c r="T29" s="21" t="s">
        <v>121</v>
      </c>
      <c r="U29" s="9">
        <f>U17</f>
        <v>2.4506048686126642E-13</v>
      </c>
    </row>
    <row r="30" spans="2:21" ht="13.5" thickTop="1" x14ac:dyDescent="0.2">
      <c r="B30">
        <v>6</v>
      </c>
      <c r="C30">
        <v>18</v>
      </c>
      <c r="D30">
        <f t="shared" si="4"/>
        <v>36</v>
      </c>
      <c r="E30">
        <f t="shared" si="5"/>
        <v>-10.821428571428573</v>
      </c>
      <c r="F30">
        <f t="shared" si="6"/>
        <v>-0.51488095238095255</v>
      </c>
      <c r="G30">
        <f t="shared" si="7"/>
        <v>5.5717474489795942</v>
      </c>
      <c r="H30">
        <f t="shared" si="8"/>
        <v>0.26510239512471673</v>
      </c>
      <c r="I30">
        <f t="shared" si="9"/>
        <v>117.10331632653065</v>
      </c>
      <c r="M30">
        <f t="shared" si="0"/>
        <v>27.859273993038293</v>
      </c>
      <c r="N30">
        <f t="shared" si="10"/>
        <v>97.205283669801247</v>
      </c>
      <c r="O30">
        <f t="shared" si="11"/>
        <v>0.92574143271737674</v>
      </c>
      <c r="P30">
        <f t="shared" si="1"/>
        <v>-9.8592739930382933</v>
      </c>
      <c r="Q30">
        <f t="shared" si="2"/>
        <v>-1.8476350135938118</v>
      </c>
      <c r="R30">
        <f t="shared" si="3"/>
        <v>-1.8531918231739091</v>
      </c>
    </row>
    <row r="31" spans="2:21" x14ac:dyDescent="0.2">
      <c r="B31">
        <v>4</v>
      </c>
      <c r="C31">
        <v>26</v>
      </c>
      <c r="D31">
        <f t="shared" si="4"/>
        <v>16</v>
      </c>
      <c r="E31">
        <f t="shared" si="5"/>
        <v>-2.821428571428573</v>
      </c>
      <c r="F31">
        <f t="shared" si="6"/>
        <v>-2.5148809523809526</v>
      </c>
      <c r="G31">
        <f t="shared" si="7"/>
        <v>7.0955569727891197</v>
      </c>
      <c r="H31">
        <f t="shared" si="8"/>
        <v>6.3246262046485269</v>
      </c>
      <c r="I31">
        <f t="shared" si="9"/>
        <v>7.9604591836734784</v>
      </c>
      <c r="M31">
        <f t="shared" si="0"/>
        <v>24.12188742264367</v>
      </c>
      <c r="N31">
        <f t="shared" si="10"/>
        <v>3.5273068532240353</v>
      </c>
      <c r="O31">
        <f t="shared" si="11"/>
        <v>22.085687009122523</v>
      </c>
      <c r="P31">
        <f t="shared" si="1"/>
        <v>1.8781125773563296</v>
      </c>
      <c r="Q31">
        <f t="shared" si="2"/>
        <v>0.35195964326021478</v>
      </c>
      <c r="R31">
        <f t="shared" si="3"/>
        <v>0.35301817089315446</v>
      </c>
    </row>
    <row r="32" spans="2:21" x14ac:dyDescent="0.2">
      <c r="B32">
        <v>5</v>
      </c>
      <c r="C32">
        <v>22</v>
      </c>
      <c r="D32">
        <f t="shared" si="4"/>
        <v>25</v>
      </c>
      <c r="E32">
        <f t="shared" si="5"/>
        <v>-6.821428571428573</v>
      </c>
      <c r="F32">
        <f t="shared" si="6"/>
        <v>-1.5148809523809526</v>
      </c>
      <c r="G32">
        <f t="shared" si="7"/>
        <v>10.333652210884358</v>
      </c>
      <c r="H32">
        <f t="shared" si="8"/>
        <v>2.2948642998866218</v>
      </c>
      <c r="I32">
        <f t="shared" si="9"/>
        <v>46.531887755102062</v>
      </c>
      <c r="M32">
        <f t="shared" si="0"/>
        <v>25.990580707840984</v>
      </c>
      <c r="N32">
        <f t="shared" si="10"/>
        <v>15.924734385792647</v>
      </c>
      <c r="O32">
        <f t="shared" si="11"/>
        <v>8.0136996267784184</v>
      </c>
      <c r="P32">
        <f t="shared" si="1"/>
        <v>-3.9905807078409836</v>
      </c>
      <c r="Q32">
        <f t="shared" si="2"/>
        <v>-0.74783768516679883</v>
      </c>
      <c r="R32">
        <f t="shared" si="3"/>
        <v>-0.75008682614037758</v>
      </c>
    </row>
    <row r="33" spans="2:18" x14ac:dyDescent="0.2">
      <c r="B33">
        <v>5</v>
      </c>
      <c r="C33">
        <v>25</v>
      </c>
      <c r="D33">
        <f t="shared" si="4"/>
        <v>25</v>
      </c>
      <c r="E33">
        <f t="shared" si="5"/>
        <v>-3.821428571428573</v>
      </c>
      <c r="F33">
        <f t="shared" si="6"/>
        <v>-1.5148809523809526</v>
      </c>
      <c r="G33">
        <f t="shared" si="7"/>
        <v>5.7890093537414993</v>
      </c>
      <c r="H33">
        <f t="shared" si="8"/>
        <v>2.2948642998866218</v>
      </c>
      <c r="I33">
        <f t="shared" si="9"/>
        <v>14.603316326530624</v>
      </c>
      <c r="M33">
        <f t="shared" si="0"/>
        <v>25.990580707840984</v>
      </c>
      <c r="N33">
        <f t="shared" si="10"/>
        <v>0.98125013874674416</v>
      </c>
      <c r="O33">
        <f t="shared" si="11"/>
        <v>8.0136996267784184</v>
      </c>
      <c r="P33">
        <f t="shared" si="1"/>
        <v>-0.99058070784098362</v>
      </c>
      <c r="Q33">
        <f t="shared" si="2"/>
        <v>-0.18563553471481609</v>
      </c>
      <c r="R33">
        <f t="shared" si="3"/>
        <v>-0.18619383833545561</v>
      </c>
    </row>
    <row r="34" spans="2:18" x14ac:dyDescent="0.2">
      <c r="B34">
        <v>2</v>
      </c>
      <c r="C34">
        <v>27</v>
      </c>
      <c r="D34">
        <f t="shared" si="4"/>
        <v>4</v>
      </c>
      <c r="E34">
        <f t="shared" si="5"/>
        <v>-1.821428571428573</v>
      </c>
      <c r="F34">
        <f t="shared" si="6"/>
        <v>-4.5148809523809526</v>
      </c>
      <c r="G34">
        <f t="shared" si="7"/>
        <v>8.2235331632653139</v>
      </c>
      <c r="H34">
        <f t="shared" si="8"/>
        <v>20.384150014172338</v>
      </c>
      <c r="I34">
        <f t="shared" si="9"/>
        <v>3.317602040816332</v>
      </c>
      <c r="M34">
        <f t="shared" ref="M34:M65" si="12">$K$10+$K$11*B34</f>
        <v>20.384500852249051</v>
      </c>
      <c r="N34">
        <f t="shared" si="10"/>
        <v>43.764828973893536</v>
      </c>
      <c r="O34">
        <f t="shared" si="11"/>
        <v>71.18174933865977</v>
      </c>
      <c r="P34">
        <f t="shared" ref="P34:P65" si="13">C34-M34</f>
        <v>6.615499147750949</v>
      </c>
      <c r="Q34">
        <f t="shared" ref="Q34:Q65" si="14">P34/$K$7</f>
        <v>1.2397492823929477</v>
      </c>
      <c r="R34">
        <f t="shared" ref="R34:R65" si="15">P34/_xlfn.STDEV.S($P$2:$P$169)</f>
        <v>1.243477860082066</v>
      </c>
    </row>
    <row r="35" spans="2:18" x14ac:dyDescent="0.2">
      <c r="B35">
        <v>5</v>
      </c>
      <c r="C35">
        <v>26</v>
      </c>
      <c r="D35">
        <f t="shared" si="4"/>
        <v>25</v>
      </c>
      <c r="E35">
        <f t="shared" si="5"/>
        <v>-2.821428571428573</v>
      </c>
      <c r="F35">
        <f t="shared" si="6"/>
        <v>-1.5148809523809526</v>
      </c>
      <c r="G35">
        <f t="shared" si="7"/>
        <v>4.2741284013605467</v>
      </c>
      <c r="H35">
        <f t="shared" si="8"/>
        <v>2.2948642998866218</v>
      </c>
      <c r="I35">
        <f t="shared" si="9"/>
        <v>7.9604591836734784</v>
      </c>
      <c r="M35">
        <f t="shared" si="12"/>
        <v>25.990580707840984</v>
      </c>
      <c r="N35">
        <f t="shared" si="10"/>
        <v>8.8723064776907441E-5</v>
      </c>
      <c r="O35">
        <f t="shared" si="11"/>
        <v>8.0136996267784184</v>
      </c>
      <c r="P35">
        <f t="shared" si="13"/>
        <v>9.4192921590163792E-3</v>
      </c>
      <c r="Q35">
        <f t="shared" si="14"/>
        <v>1.7651821025115027E-3</v>
      </c>
      <c r="R35">
        <f t="shared" si="15"/>
        <v>1.7704909328517403E-3</v>
      </c>
    </row>
    <row r="36" spans="2:18" x14ac:dyDescent="0.2">
      <c r="B36">
        <v>9</v>
      </c>
      <c r="C36">
        <v>34</v>
      </c>
      <c r="D36">
        <f t="shared" si="4"/>
        <v>81</v>
      </c>
      <c r="E36">
        <f t="shared" si="5"/>
        <v>5.178571428571427</v>
      </c>
      <c r="F36">
        <f t="shared" si="6"/>
        <v>2.4851190476190474</v>
      </c>
      <c r="G36">
        <f t="shared" si="7"/>
        <v>12.869366496598635</v>
      </c>
      <c r="H36">
        <f t="shared" si="8"/>
        <v>6.1758166808390014</v>
      </c>
      <c r="I36">
        <f t="shared" si="9"/>
        <v>26.817602040816311</v>
      </c>
      <c r="M36">
        <f t="shared" si="12"/>
        <v>33.46535384863023</v>
      </c>
      <c r="N36">
        <f t="shared" si="10"/>
        <v>0.28584650717450749</v>
      </c>
      <c r="O36">
        <f t="shared" si="11"/>
        <v>21.566041980232484</v>
      </c>
      <c r="P36">
        <f t="shared" si="13"/>
        <v>0.53464615136977045</v>
      </c>
      <c r="Q36">
        <f t="shared" si="14"/>
        <v>0.10019307201032041</v>
      </c>
      <c r="R36">
        <f t="shared" si="15"/>
        <v>0.10049440523810081</v>
      </c>
    </row>
    <row r="37" spans="2:18" x14ac:dyDescent="0.2">
      <c r="B37">
        <v>8</v>
      </c>
      <c r="C37">
        <v>33</v>
      </c>
      <c r="D37">
        <f t="shared" si="4"/>
        <v>64</v>
      </c>
      <c r="E37">
        <f t="shared" si="5"/>
        <v>4.178571428571427</v>
      </c>
      <c r="F37">
        <f t="shared" si="6"/>
        <v>1.4851190476190474</v>
      </c>
      <c r="G37">
        <f t="shared" si="7"/>
        <v>6.20567602040816</v>
      </c>
      <c r="H37">
        <f t="shared" si="8"/>
        <v>2.2055785856009065</v>
      </c>
      <c r="I37">
        <f t="shared" si="9"/>
        <v>17.460459183673457</v>
      </c>
      <c r="M37">
        <f t="shared" si="12"/>
        <v>31.596660563432913</v>
      </c>
      <c r="N37">
        <f t="shared" si="10"/>
        <v>1.9693615742244299</v>
      </c>
      <c r="O37">
        <f t="shared" si="11"/>
        <v>7.7019126094443759</v>
      </c>
      <c r="P37">
        <f t="shared" si="13"/>
        <v>1.4033394365670873</v>
      </c>
      <c r="Q37">
        <f t="shared" si="14"/>
        <v>0.26298681635069676</v>
      </c>
      <c r="R37">
        <f t="shared" si="15"/>
        <v>0.26377775593009689</v>
      </c>
    </row>
    <row r="38" spans="2:18" x14ac:dyDescent="0.2">
      <c r="B38">
        <v>9</v>
      </c>
      <c r="C38">
        <v>35</v>
      </c>
      <c r="D38">
        <f t="shared" si="4"/>
        <v>81</v>
      </c>
      <c r="E38">
        <f t="shared" si="5"/>
        <v>6.178571428571427</v>
      </c>
      <c r="F38">
        <f t="shared" si="6"/>
        <v>2.4851190476190474</v>
      </c>
      <c r="G38">
        <f t="shared" si="7"/>
        <v>15.354485544217683</v>
      </c>
      <c r="H38">
        <f t="shared" si="8"/>
        <v>6.1758166808390014</v>
      </c>
      <c r="I38">
        <f t="shared" si="9"/>
        <v>38.174744897959165</v>
      </c>
      <c r="M38">
        <f t="shared" si="12"/>
        <v>33.46535384863023</v>
      </c>
      <c r="N38">
        <f t="shared" si="10"/>
        <v>2.3551388099140484</v>
      </c>
      <c r="O38">
        <f t="shared" si="11"/>
        <v>21.566041980232484</v>
      </c>
      <c r="P38">
        <f t="shared" si="13"/>
        <v>1.5346461513697705</v>
      </c>
      <c r="Q38">
        <f t="shared" si="14"/>
        <v>0.28759378882764802</v>
      </c>
      <c r="R38">
        <f t="shared" si="15"/>
        <v>0.28845873450640813</v>
      </c>
    </row>
    <row r="39" spans="2:18" x14ac:dyDescent="0.2">
      <c r="B39">
        <v>8</v>
      </c>
      <c r="C39">
        <v>27</v>
      </c>
      <c r="D39">
        <f t="shared" si="4"/>
        <v>64</v>
      </c>
      <c r="E39">
        <f t="shared" si="5"/>
        <v>-1.821428571428573</v>
      </c>
      <c r="F39">
        <f t="shared" si="6"/>
        <v>1.4851190476190474</v>
      </c>
      <c r="G39">
        <f t="shared" si="7"/>
        <v>-2.7050382653061242</v>
      </c>
      <c r="H39">
        <f t="shared" si="8"/>
        <v>2.2055785856009065</v>
      </c>
      <c r="I39">
        <f t="shared" si="9"/>
        <v>3.317602040816332</v>
      </c>
      <c r="M39">
        <f t="shared" si="12"/>
        <v>31.596660563432913</v>
      </c>
      <c r="N39">
        <f t="shared" si="10"/>
        <v>21.129288335419382</v>
      </c>
      <c r="O39">
        <f t="shared" si="11"/>
        <v>7.7019126094443759</v>
      </c>
      <c r="P39">
        <f t="shared" si="13"/>
        <v>-4.5966605634329127</v>
      </c>
      <c r="Q39">
        <f t="shared" si="14"/>
        <v>-0.86141748455326872</v>
      </c>
      <c r="R39">
        <f t="shared" si="15"/>
        <v>-0.86400821967974717</v>
      </c>
    </row>
    <row r="40" spans="2:18" x14ac:dyDescent="0.2">
      <c r="B40">
        <v>7</v>
      </c>
      <c r="C40">
        <v>29</v>
      </c>
      <c r="D40">
        <f t="shared" si="4"/>
        <v>49</v>
      </c>
      <c r="E40">
        <f t="shared" si="5"/>
        <v>0.17857142857142705</v>
      </c>
      <c r="F40">
        <f t="shared" si="6"/>
        <v>0.48511904761904745</v>
      </c>
      <c r="G40">
        <f t="shared" si="7"/>
        <v>8.662840136054345E-2</v>
      </c>
      <c r="H40">
        <f t="shared" si="8"/>
        <v>0.23534049036281163</v>
      </c>
      <c r="I40">
        <f t="shared" si="9"/>
        <v>3.1887755102040276E-2</v>
      </c>
      <c r="M40">
        <f t="shared" si="12"/>
        <v>29.727967278235603</v>
      </c>
      <c r="N40">
        <f t="shared" si="10"/>
        <v>0.52993635818175189</v>
      </c>
      <c r="O40">
        <f t="shared" si="11"/>
        <v>0.82181242693936241</v>
      </c>
      <c r="P40">
        <f t="shared" si="13"/>
        <v>-0.72796727823560303</v>
      </c>
      <c r="Q40">
        <f t="shared" si="14"/>
        <v>-0.13642158976091096</v>
      </c>
      <c r="R40">
        <f t="shared" si="15"/>
        <v>-0.13683188118283038</v>
      </c>
    </row>
    <row r="41" spans="2:18" x14ac:dyDescent="0.2">
      <c r="B41">
        <v>2</v>
      </c>
      <c r="C41">
        <v>20</v>
      </c>
      <c r="D41">
        <f t="shared" si="4"/>
        <v>4</v>
      </c>
      <c r="E41">
        <f t="shared" si="5"/>
        <v>-8.821428571428573</v>
      </c>
      <c r="F41">
        <f t="shared" si="6"/>
        <v>-4.5148809523809526</v>
      </c>
      <c r="G41">
        <f t="shared" si="7"/>
        <v>39.82769982993198</v>
      </c>
      <c r="H41">
        <f t="shared" si="8"/>
        <v>20.384150014172338</v>
      </c>
      <c r="I41">
        <f t="shared" si="9"/>
        <v>77.817602040816354</v>
      </c>
      <c r="M41">
        <f t="shared" si="12"/>
        <v>20.384500852249051</v>
      </c>
      <c r="N41">
        <f t="shared" si="10"/>
        <v>0.1478409053802465</v>
      </c>
      <c r="O41">
        <f t="shared" si="11"/>
        <v>71.18174933865977</v>
      </c>
      <c r="P41">
        <f t="shared" si="13"/>
        <v>-0.38450085224905095</v>
      </c>
      <c r="Q41">
        <f t="shared" si="14"/>
        <v>-7.2055735328345513E-2</v>
      </c>
      <c r="R41">
        <f t="shared" si="15"/>
        <v>-7.2272444796085397E-2</v>
      </c>
    </row>
    <row r="42" spans="2:18" x14ac:dyDescent="0.2">
      <c r="B42">
        <v>7</v>
      </c>
      <c r="C42">
        <v>28</v>
      </c>
      <c r="D42">
        <f t="shared" si="4"/>
        <v>49</v>
      </c>
      <c r="E42">
        <f t="shared" si="5"/>
        <v>-0.82142857142857295</v>
      </c>
      <c r="F42">
        <f t="shared" si="6"/>
        <v>0.48511904761904745</v>
      </c>
      <c r="G42">
        <f t="shared" si="7"/>
        <v>-0.398490646258504</v>
      </c>
      <c r="H42">
        <f t="shared" si="8"/>
        <v>0.23534049036281163</v>
      </c>
      <c r="I42">
        <f t="shared" si="9"/>
        <v>0.67474489795918613</v>
      </c>
      <c r="M42">
        <f t="shared" si="12"/>
        <v>29.727967278235603</v>
      </c>
      <c r="N42">
        <f t="shared" si="10"/>
        <v>2.9858709146529581</v>
      </c>
      <c r="O42">
        <f t="shared" si="11"/>
        <v>0.82181242693936241</v>
      </c>
      <c r="P42">
        <f t="shared" si="13"/>
        <v>-1.727967278235603</v>
      </c>
      <c r="Q42">
        <f t="shared" si="14"/>
        <v>-0.32382230657823857</v>
      </c>
      <c r="R42">
        <f t="shared" si="15"/>
        <v>-0.32479621045113771</v>
      </c>
    </row>
    <row r="43" spans="2:18" x14ac:dyDescent="0.2">
      <c r="B43">
        <v>4</v>
      </c>
      <c r="C43">
        <v>19</v>
      </c>
      <c r="D43">
        <f t="shared" si="4"/>
        <v>16</v>
      </c>
      <c r="E43">
        <f t="shared" si="5"/>
        <v>-9.821428571428573</v>
      </c>
      <c r="F43">
        <f t="shared" si="6"/>
        <v>-2.5148809523809526</v>
      </c>
      <c r="G43">
        <f t="shared" si="7"/>
        <v>24.699723639455787</v>
      </c>
      <c r="H43">
        <f t="shared" si="8"/>
        <v>6.3246262046485269</v>
      </c>
      <c r="I43">
        <f t="shared" si="9"/>
        <v>96.460459183673493</v>
      </c>
      <c r="M43">
        <f t="shared" si="12"/>
        <v>24.12188742264367</v>
      </c>
      <c r="N43">
        <f t="shared" si="10"/>
        <v>26.233730770235422</v>
      </c>
      <c r="O43">
        <f t="shared" si="11"/>
        <v>22.085687009122523</v>
      </c>
      <c r="P43">
        <f t="shared" si="13"/>
        <v>-5.1218874226436704</v>
      </c>
      <c r="Q43">
        <f t="shared" si="14"/>
        <v>-0.95984537446107832</v>
      </c>
      <c r="R43">
        <f t="shared" si="15"/>
        <v>-0.96273213398499691</v>
      </c>
    </row>
    <row r="44" spans="2:18" x14ac:dyDescent="0.2">
      <c r="B44">
        <v>4</v>
      </c>
      <c r="C44">
        <v>25</v>
      </c>
      <c r="D44">
        <f t="shared" si="4"/>
        <v>16</v>
      </c>
      <c r="E44">
        <f t="shared" si="5"/>
        <v>-3.821428571428573</v>
      </c>
      <c r="F44">
        <f t="shared" si="6"/>
        <v>-2.5148809523809526</v>
      </c>
      <c r="G44">
        <f t="shared" si="7"/>
        <v>9.6104379251700731</v>
      </c>
      <c r="H44">
        <f t="shared" si="8"/>
        <v>6.3246262046485269</v>
      </c>
      <c r="I44">
        <f t="shared" si="9"/>
        <v>14.603316326530624</v>
      </c>
      <c r="M44">
        <f t="shared" si="12"/>
        <v>24.12188742264367</v>
      </c>
      <c r="N44">
        <f t="shared" si="10"/>
        <v>0.77108169851137598</v>
      </c>
      <c r="O44">
        <f t="shared" si="11"/>
        <v>22.085687009122523</v>
      </c>
      <c r="P44">
        <f t="shared" si="13"/>
        <v>0.87811257735632964</v>
      </c>
      <c r="Q44">
        <f t="shared" si="14"/>
        <v>0.16455892644288719</v>
      </c>
      <c r="R44">
        <f t="shared" si="15"/>
        <v>0.16505384162484715</v>
      </c>
    </row>
    <row r="45" spans="2:18" x14ac:dyDescent="0.2">
      <c r="B45">
        <v>6</v>
      </c>
      <c r="C45">
        <v>27</v>
      </c>
      <c r="D45">
        <f t="shared" si="4"/>
        <v>36</v>
      </c>
      <c r="E45">
        <f t="shared" si="5"/>
        <v>-1.821428571428573</v>
      </c>
      <c r="F45">
        <f t="shared" si="6"/>
        <v>-0.51488095238095255</v>
      </c>
      <c r="G45">
        <f t="shared" si="7"/>
        <v>0.93781887755102145</v>
      </c>
      <c r="H45">
        <f t="shared" si="8"/>
        <v>0.26510239512471673</v>
      </c>
      <c r="I45">
        <f t="shared" si="9"/>
        <v>3.317602040816332</v>
      </c>
      <c r="M45">
        <f t="shared" si="12"/>
        <v>27.859273993038293</v>
      </c>
      <c r="N45">
        <f t="shared" si="10"/>
        <v>0.73835179511197302</v>
      </c>
      <c r="O45">
        <f t="shared" si="11"/>
        <v>0.92574143271737674</v>
      </c>
      <c r="P45">
        <f t="shared" si="13"/>
        <v>-0.85927399303829333</v>
      </c>
      <c r="Q45">
        <f t="shared" si="14"/>
        <v>-0.16102856223786352</v>
      </c>
      <c r="R45">
        <f t="shared" si="15"/>
        <v>-0.16151285975914298</v>
      </c>
    </row>
    <row r="46" spans="2:18" x14ac:dyDescent="0.2">
      <c r="B46">
        <v>8</v>
      </c>
      <c r="C46">
        <v>37</v>
      </c>
      <c r="D46">
        <f t="shared" si="4"/>
        <v>64</v>
      </c>
      <c r="E46">
        <f t="shared" si="5"/>
        <v>8.178571428571427</v>
      </c>
      <c r="F46">
        <f t="shared" si="6"/>
        <v>1.4851190476190474</v>
      </c>
      <c r="G46">
        <f t="shared" si="7"/>
        <v>12.146152210884351</v>
      </c>
      <c r="H46">
        <f t="shared" si="8"/>
        <v>2.2055785856009065</v>
      </c>
      <c r="I46">
        <f t="shared" si="9"/>
        <v>66.889030612244866</v>
      </c>
      <c r="M46">
        <f t="shared" si="12"/>
        <v>31.596660563432913</v>
      </c>
      <c r="N46">
        <f t="shared" si="10"/>
        <v>29.196077066761127</v>
      </c>
      <c r="O46">
        <f t="shared" si="11"/>
        <v>7.7019126094443759</v>
      </c>
      <c r="P46">
        <f t="shared" si="13"/>
        <v>5.4033394365670873</v>
      </c>
      <c r="Q46">
        <f t="shared" si="14"/>
        <v>1.012589683620007</v>
      </c>
      <c r="R46">
        <f t="shared" si="15"/>
        <v>1.0156350730033263</v>
      </c>
    </row>
    <row r="47" spans="2:18" x14ac:dyDescent="0.2">
      <c r="B47">
        <v>6</v>
      </c>
      <c r="C47">
        <v>24</v>
      </c>
      <c r="D47">
        <f t="shared" si="4"/>
        <v>36</v>
      </c>
      <c r="E47">
        <f t="shared" si="5"/>
        <v>-4.821428571428573</v>
      </c>
      <c r="F47">
        <f t="shared" si="6"/>
        <v>-0.51488095238095255</v>
      </c>
      <c r="G47">
        <f t="shared" si="7"/>
        <v>2.4824617346938793</v>
      </c>
      <c r="H47">
        <f t="shared" si="8"/>
        <v>0.26510239512471673</v>
      </c>
      <c r="I47">
        <f t="shared" si="9"/>
        <v>23.24617346938777</v>
      </c>
      <c r="M47">
        <f t="shared" si="12"/>
        <v>27.859273993038293</v>
      </c>
      <c r="N47">
        <f t="shared" si="10"/>
        <v>14.893995753341732</v>
      </c>
      <c r="O47">
        <f t="shared" si="11"/>
        <v>0.92574143271737674</v>
      </c>
      <c r="P47">
        <f t="shared" si="13"/>
        <v>-3.8592739930382933</v>
      </c>
      <c r="Q47">
        <f t="shared" si="14"/>
        <v>-0.72323071268984629</v>
      </c>
      <c r="R47">
        <f t="shared" si="15"/>
        <v>-0.72540584756406501</v>
      </c>
    </row>
    <row r="48" spans="2:18" x14ac:dyDescent="0.2">
      <c r="B48">
        <v>4</v>
      </c>
      <c r="C48">
        <v>28</v>
      </c>
      <c r="D48">
        <f t="shared" si="4"/>
        <v>16</v>
      </c>
      <c r="E48">
        <f t="shared" si="5"/>
        <v>-0.82142857142857295</v>
      </c>
      <c r="F48">
        <f t="shared" si="6"/>
        <v>-2.5148809523809526</v>
      </c>
      <c r="G48">
        <f t="shared" si="7"/>
        <v>2.065795068027215</v>
      </c>
      <c r="H48">
        <f t="shared" si="8"/>
        <v>6.3246262046485269</v>
      </c>
      <c r="I48">
        <f t="shared" si="9"/>
        <v>0.67474489795918613</v>
      </c>
      <c r="M48">
        <f t="shared" si="12"/>
        <v>24.12188742264367</v>
      </c>
      <c r="N48">
        <f t="shared" si="10"/>
        <v>15.039757162649353</v>
      </c>
      <c r="O48">
        <f t="shared" si="11"/>
        <v>22.085687009122523</v>
      </c>
      <c r="P48">
        <f t="shared" si="13"/>
        <v>3.8781125773563296</v>
      </c>
      <c r="Q48">
        <f t="shared" si="14"/>
        <v>0.72676107689486991</v>
      </c>
      <c r="R48">
        <f t="shared" si="15"/>
        <v>0.72894682942976918</v>
      </c>
    </row>
    <row r="49" spans="2:18" x14ac:dyDescent="0.2">
      <c r="B49">
        <v>6</v>
      </c>
      <c r="C49">
        <v>31</v>
      </c>
      <c r="D49">
        <f t="shared" si="4"/>
        <v>36</v>
      </c>
      <c r="E49">
        <f t="shared" si="5"/>
        <v>2.178571428571427</v>
      </c>
      <c r="F49">
        <f t="shared" si="6"/>
        <v>-0.51488095238095255</v>
      </c>
      <c r="G49">
        <f t="shared" si="7"/>
        <v>-1.1217049319727888</v>
      </c>
      <c r="H49">
        <f t="shared" si="8"/>
        <v>0.26510239512471673</v>
      </c>
      <c r="I49">
        <f t="shared" si="9"/>
        <v>4.7461734693877489</v>
      </c>
      <c r="M49">
        <f t="shared" si="12"/>
        <v>27.859273993038293</v>
      </c>
      <c r="N49">
        <f t="shared" si="10"/>
        <v>9.8641598508056259</v>
      </c>
      <c r="O49">
        <f t="shared" si="11"/>
        <v>0.92574143271737674</v>
      </c>
      <c r="P49">
        <f t="shared" si="13"/>
        <v>3.1407260069617067</v>
      </c>
      <c r="Q49">
        <f t="shared" si="14"/>
        <v>0.58857430503144681</v>
      </c>
      <c r="R49">
        <f t="shared" si="15"/>
        <v>0.59034445731408636</v>
      </c>
    </row>
    <row r="50" spans="2:18" x14ac:dyDescent="0.2">
      <c r="B50">
        <v>8</v>
      </c>
      <c r="C50">
        <v>32</v>
      </c>
      <c r="D50">
        <f t="shared" si="4"/>
        <v>64</v>
      </c>
      <c r="E50">
        <f t="shared" si="5"/>
        <v>3.178571428571427</v>
      </c>
      <c r="F50">
        <f t="shared" si="6"/>
        <v>1.4851190476190474</v>
      </c>
      <c r="G50">
        <f t="shared" si="7"/>
        <v>4.7205569727891126</v>
      </c>
      <c r="H50">
        <f t="shared" si="8"/>
        <v>2.2055785856009065</v>
      </c>
      <c r="I50">
        <f t="shared" si="9"/>
        <v>10.103316326530603</v>
      </c>
      <c r="M50">
        <f t="shared" si="12"/>
        <v>31.596660563432913</v>
      </c>
      <c r="N50">
        <f t="shared" si="10"/>
        <v>0.1626827010902554</v>
      </c>
      <c r="O50">
        <f t="shared" si="11"/>
        <v>7.7019126094443759</v>
      </c>
      <c r="P50">
        <f t="shared" si="13"/>
        <v>0.40333943656708726</v>
      </c>
      <c r="Q50">
        <f t="shared" si="14"/>
        <v>7.5586099533369186E-2</v>
      </c>
      <c r="R50">
        <f t="shared" si="15"/>
        <v>7.5813426661789557E-2</v>
      </c>
    </row>
    <row r="51" spans="2:18" x14ac:dyDescent="0.2">
      <c r="B51">
        <v>5</v>
      </c>
      <c r="C51">
        <v>21</v>
      </c>
      <c r="D51">
        <f t="shared" si="4"/>
        <v>25</v>
      </c>
      <c r="E51">
        <f t="shared" si="5"/>
        <v>-7.821428571428573</v>
      </c>
      <c r="F51">
        <f t="shared" si="6"/>
        <v>-1.5148809523809526</v>
      </c>
      <c r="G51">
        <f t="shared" si="7"/>
        <v>11.84853316326531</v>
      </c>
      <c r="H51">
        <f t="shared" si="8"/>
        <v>2.2948642998866218</v>
      </c>
      <c r="I51">
        <f t="shared" si="9"/>
        <v>61.174744897959208</v>
      </c>
      <c r="M51">
        <f t="shared" si="12"/>
        <v>25.990580707840984</v>
      </c>
      <c r="N51">
        <f t="shared" si="10"/>
        <v>24.905895801474614</v>
      </c>
      <c r="O51">
        <f t="shared" si="11"/>
        <v>8.0136996267784184</v>
      </c>
      <c r="P51">
        <f t="shared" si="13"/>
        <v>-4.9905807078409836</v>
      </c>
      <c r="Q51">
        <f t="shared" si="14"/>
        <v>-0.93523840198412644</v>
      </c>
      <c r="R51">
        <f t="shared" si="15"/>
        <v>-0.93805115540868489</v>
      </c>
    </row>
    <row r="52" spans="2:18" x14ac:dyDescent="0.2">
      <c r="B52">
        <v>7</v>
      </c>
      <c r="C52">
        <v>29</v>
      </c>
      <c r="D52">
        <f t="shared" si="4"/>
        <v>49</v>
      </c>
      <c r="E52">
        <f t="shared" si="5"/>
        <v>0.17857142857142705</v>
      </c>
      <c r="F52">
        <f t="shared" si="6"/>
        <v>0.48511904761904745</v>
      </c>
      <c r="G52">
        <f t="shared" si="7"/>
        <v>8.662840136054345E-2</v>
      </c>
      <c r="H52">
        <f t="shared" si="8"/>
        <v>0.23534049036281163</v>
      </c>
      <c r="I52">
        <f t="shared" si="9"/>
        <v>3.1887755102040276E-2</v>
      </c>
      <c r="M52">
        <f t="shared" si="12"/>
        <v>29.727967278235603</v>
      </c>
      <c r="N52">
        <f t="shared" si="10"/>
        <v>0.52993635818175189</v>
      </c>
      <c r="O52">
        <f t="shared" si="11"/>
        <v>0.82181242693936241</v>
      </c>
      <c r="P52">
        <f t="shared" si="13"/>
        <v>-0.72796727823560303</v>
      </c>
      <c r="Q52">
        <f t="shared" si="14"/>
        <v>-0.13642158976091096</v>
      </c>
      <c r="R52">
        <f t="shared" si="15"/>
        <v>-0.13683188118283038</v>
      </c>
    </row>
    <row r="53" spans="2:18" x14ac:dyDescent="0.2">
      <c r="B53">
        <v>8</v>
      </c>
      <c r="C53">
        <v>35</v>
      </c>
      <c r="D53">
        <f t="shared" si="4"/>
        <v>64</v>
      </c>
      <c r="E53">
        <f t="shared" si="5"/>
        <v>6.178571428571427</v>
      </c>
      <c r="F53">
        <f t="shared" si="6"/>
        <v>1.4851190476190474</v>
      </c>
      <c r="G53">
        <f t="shared" si="7"/>
        <v>9.1759141156462558</v>
      </c>
      <c r="H53">
        <f t="shared" si="8"/>
        <v>2.2055785856009065</v>
      </c>
      <c r="I53">
        <f t="shared" si="9"/>
        <v>38.174744897959165</v>
      </c>
      <c r="M53">
        <f t="shared" si="12"/>
        <v>31.596660563432913</v>
      </c>
      <c r="N53">
        <f t="shared" si="10"/>
        <v>11.58271932049278</v>
      </c>
      <c r="O53">
        <f t="shared" si="11"/>
        <v>7.7019126094443759</v>
      </c>
      <c r="P53">
        <f t="shared" si="13"/>
        <v>3.4033394365670873</v>
      </c>
      <c r="Q53">
        <f t="shared" si="14"/>
        <v>0.63778824998535188</v>
      </c>
      <c r="R53">
        <f t="shared" si="15"/>
        <v>0.63970641446671161</v>
      </c>
    </row>
    <row r="54" spans="2:18" x14ac:dyDescent="0.2">
      <c r="B54">
        <v>3</v>
      </c>
      <c r="C54">
        <v>27</v>
      </c>
      <c r="D54">
        <f t="shared" si="4"/>
        <v>9</v>
      </c>
      <c r="E54">
        <f t="shared" si="5"/>
        <v>-1.821428571428573</v>
      </c>
      <c r="F54">
        <f t="shared" si="6"/>
        <v>-3.5148809523809526</v>
      </c>
      <c r="G54">
        <f t="shared" si="7"/>
        <v>6.4021045918367401</v>
      </c>
      <c r="H54">
        <f t="shared" si="8"/>
        <v>12.354388109410433</v>
      </c>
      <c r="I54">
        <f t="shared" si="9"/>
        <v>3.317602040816332</v>
      </c>
      <c r="M54">
        <f t="shared" si="12"/>
        <v>22.253194137446361</v>
      </c>
      <c r="N54">
        <f t="shared" si="10"/>
        <v>22.532165896773598</v>
      </c>
      <c r="O54">
        <f t="shared" si="11"/>
        <v>43.141703579749631</v>
      </c>
      <c r="P54">
        <f t="shared" si="13"/>
        <v>4.7468058625536393</v>
      </c>
      <c r="Q54">
        <f t="shared" si="14"/>
        <v>0.88955482123524499</v>
      </c>
      <c r="R54">
        <f t="shared" si="15"/>
        <v>0.89223018012176392</v>
      </c>
    </row>
    <row r="55" spans="2:18" x14ac:dyDescent="0.2">
      <c r="B55">
        <v>8</v>
      </c>
      <c r="C55">
        <v>29</v>
      </c>
      <c r="D55">
        <f t="shared" si="4"/>
        <v>64</v>
      </c>
      <c r="E55">
        <f t="shared" si="5"/>
        <v>0.17857142857142705</v>
      </c>
      <c r="F55">
        <f t="shared" si="6"/>
        <v>1.4851190476190474</v>
      </c>
      <c r="G55">
        <f t="shared" si="7"/>
        <v>0.2651998299319705</v>
      </c>
      <c r="H55">
        <f t="shared" si="8"/>
        <v>2.2055785856009065</v>
      </c>
      <c r="I55">
        <f t="shared" si="9"/>
        <v>3.1887755102040276E-2</v>
      </c>
      <c r="M55">
        <f t="shared" si="12"/>
        <v>31.596660563432913</v>
      </c>
      <c r="N55">
        <f t="shared" si="10"/>
        <v>6.7426460816877318</v>
      </c>
      <c r="O55">
        <f t="shared" si="11"/>
        <v>7.7019126094443759</v>
      </c>
      <c r="P55">
        <f t="shared" si="13"/>
        <v>-2.5966605634329127</v>
      </c>
      <c r="Q55">
        <f t="shared" si="14"/>
        <v>-0.4866160509186136</v>
      </c>
      <c r="R55">
        <f t="shared" si="15"/>
        <v>-0.48807956114313245</v>
      </c>
    </row>
    <row r="56" spans="2:18" x14ac:dyDescent="0.2">
      <c r="B56">
        <v>8</v>
      </c>
      <c r="C56">
        <v>30</v>
      </c>
      <c r="D56">
        <f t="shared" si="4"/>
        <v>64</v>
      </c>
      <c r="E56">
        <f t="shared" si="5"/>
        <v>1.178571428571427</v>
      </c>
      <c r="F56">
        <f t="shared" si="6"/>
        <v>1.4851190476190474</v>
      </c>
      <c r="G56">
        <f t="shared" si="7"/>
        <v>1.7503188775510179</v>
      </c>
      <c r="H56">
        <f t="shared" si="8"/>
        <v>2.2055785856009065</v>
      </c>
      <c r="I56">
        <f t="shared" si="9"/>
        <v>1.3890306122448943</v>
      </c>
      <c r="M56">
        <f t="shared" si="12"/>
        <v>31.596660563432913</v>
      </c>
      <c r="N56">
        <f t="shared" si="10"/>
        <v>2.5493249548219064</v>
      </c>
      <c r="O56">
        <f t="shared" si="11"/>
        <v>7.7019126094443759</v>
      </c>
      <c r="P56">
        <f t="shared" si="13"/>
        <v>-1.5966605634329127</v>
      </c>
      <c r="Q56">
        <f t="shared" si="14"/>
        <v>-0.29921533410128598</v>
      </c>
      <c r="R56">
        <f t="shared" si="15"/>
        <v>-0.30011523187482514</v>
      </c>
    </row>
    <row r="57" spans="2:18" x14ac:dyDescent="0.2">
      <c r="B57">
        <v>7</v>
      </c>
      <c r="C57">
        <v>26</v>
      </c>
      <c r="D57">
        <f t="shared" si="4"/>
        <v>49</v>
      </c>
      <c r="E57">
        <f t="shared" si="5"/>
        <v>-2.821428571428573</v>
      </c>
      <c r="F57">
        <f t="shared" si="6"/>
        <v>0.48511904761904745</v>
      </c>
      <c r="G57">
        <f t="shared" si="7"/>
        <v>-1.368728741496599</v>
      </c>
      <c r="H57">
        <f t="shared" si="8"/>
        <v>0.23534049036281163</v>
      </c>
      <c r="I57">
        <f t="shared" si="9"/>
        <v>7.9604591836734784</v>
      </c>
      <c r="M57">
        <f t="shared" si="12"/>
        <v>29.727967278235603</v>
      </c>
      <c r="N57">
        <f t="shared" si="10"/>
        <v>13.89774002759537</v>
      </c>
      <c r="O57">
        <f t="shared" si="11"/>
        <v>0.82181242693936241</v>
      </c>
      <c r="P57">
        <f t="shared" si="13"/>
        <v>-3.727967278235603</v>
      </c>
      <c r="Q57">
        <f t="shared" si="14"/>
        <v>-0.69862374021289375</v>
      </c>
      <c r="R57">
        <f t="shared" si="15"/>
        <v>-0.70072486898775244</v>
      </c>
    </row>
    <row r="58" spans="2:18" x14ac:dyDescent="0.2">
      <c r="B58">
        <v>7</v>
      </c>
      <c r="C58">
        <v>26</v>
      </c>
      <c r="D58">
        <f t="shared" si="4"/>
        <v>49</v>
      </c>
      <c r="E58">
        <f t="shared" si="5"/>
        <v>-2.821428571428573</v>
      </c>
      <c r="F58">
        <f t="shared" si="6"/>
        <v>0.48511904761904745</v>
      </c>
      <c r="G58">
        <f t="shared" si="7"/>
        <v>-1.368728741496599</v>
      </c>
      <c r="H58">
        <f t="shared" si="8"/>
        <v>0.23534049036281163</v>
      </c>
      <c r="I58">
        <f t="shared" si="9"/>
        <v>7.9604591836734784</v>
      </c>
      <c r="M58">
        <f t="shared" si="12"/>
        <v>29.727967278235603</v>
      </c>
      <c r="N58">
        <f t="shared" si="10"/>
        <v>13.89774002759537</v>
      </c>
      <c r="O58">
        <f t="shared" si="11"/>
        <v>0.82181242693936241</v>
      </c>
      <c r="P58">
        <f t="shared" si="13"/>
        <v>-3.727967278235603</v>
      </c>
      <c r="Q58">
        <f t="shared" si="14"/>
        <v>-0.69862374021289375</v>
      </c>
      <c r="R58">
        <f t="shared" si="15"/>
        <v>-0.70072486898775244</v>
      </c>
    </row>
    <row r="59" spans="2:18" x14ac:dyDescent="0.2">
      <c r="B59">
        <v>7</v>
      </c>
      <c r="C59">
        <v>26</v>
      </c>
      <c r="D59">
        <f t="shared" si="4"/>
        <v>49</v>
      </c>
      <c r="E59">
        <f t="shared" si="5"/>
        <v>-2.821428571428573</v>
      </c>
      <c r="F59">
        <f t="shared" si="6"/>
        <v>0.48511904761904745</v>
      </c>
      <c r="G59">
        <f t="shared" si="7"/>
        <v>-1.368728741496599</v>
      </c>
      <c r="H59">
        <f t="shared" si="8"/>
        <v>0.23534049036281163</v>
      </c>
      <c r="I59">
        <f t="shared" si="9"/>
        <v>7.9604591836734784</v>
      </c>
      <c r="M59">
        <f t="shared" si="12"/>
        <v>29.727967278235603</v>
      </c>
      <c r="N59">
        <f t="shared" si="10"/>
        <v>13.89774002759537</v>
      </c>
      <c r="O59">
        <f t="shared" si="11"/>
        <v>0.82181242693936241</v>
      </c>
      <c r="P59">
        <f t="shared" si="13"/>
        <v>-3.727967278235603</v>
      </c>
      <c r="Q59">
        <f t="shared" si="14"/>
        <v>-0.69862374021289375</v>
      </c>
      <c r="R59">
        <f t="shared" si="15"/>
        <v>-0.70072486898775244</v>
      </c>
    </row>
    <row r="60" spans="2:18" x14ac:dyDescent="0.2">
      <c r="B60">
        <v>7</v>
      </c>
      <c r="C60">
        <v>30</v>
      </c>
      <c r="D60">
        <f t="shared" si="4"/>
        <v>49</v>
      </c>
      <c r="E60">
        <f t="shared" si="5"/>
        <v>1.178571428571427</v>
      </c>
      <c r="F60">
        <f t="shared" si="6"/>
        <v>0.48511904761904745</v>
      </c>
      <c r="G60">
        <f t="shared" si="7"/>
        <v>0.57174744897959084</v>
      </c>
      <c r="H60">
        <f t="shared" si="8"/>
        <v>0.23534049036281163</v>
      </c>
      <c r="I60">
        <f t="shared" si="9"/>
        <v>1.3890306122448943</v>
      </c>
      <c r="M60">
        <f t="shared" si="12"/>
        <v>29.727967278235603</v>
      </c>
      <c r="N60">
        <f t="shared" si="10"/>
        <v>7.4001801710545809E-2</v>
      </c>
      <c r="O60">
        <f t="shared" si="11"/>
        <v>0.82181242693936241</v>
      </c>
      <c r="P60">
        <f t="shared" si="13"/>
        <v>0.27203272176439697</v>
      </c>
      <c r="Q60">
        <f t="shared" si="14"/>
        <v>5.097912705641662E-2</v>
      </c>
      <c r="R60">
        <f t="shared" si="15"/>
        <v>5.1132448085476949E-2</v>
      </c>
    </row>
    <row r="61" spans="2:18" x14ac:dyDescent="0.2">
      <c r="B61">
        <v>7</v>
      </c>
      <c r="C61">
        <v>22</v>
      </c>
      <c r="D61">
        <f t="shared" si="4"/>
        <v>49</v>
      </c>
      <c r="E61">
        <f t="shared" si="5"/>
        <v>-6.821428571428573</v>
      </c>
      <c r="F61">
        <f t="shared" si="6"/>
        <v>0.48511904761904745</v>
      </c>
      <c r="G61">
        <f t="shared" si="7"/>
        <v>-3.3092049319727885</v>
      </c>
      <c r="H61">
        <f t="shared" si="8"/>
        <v>0.23534049036281163</v>
      </c>
      <c r="I61">
        <f t="shared" si="9"/>
        <v>46.531887755102062</v>
      </c>
      <c r="M61">
        <f t="shared" si="12"/>
        <v>29.727967278235603</v>
      </c>
      <c r="N61">
        <f t="shared" si="10"/>
        <v>59.721478253480193</v>
      </c>
      <c r="O61">
        <f t="shared" si="11"/>
        <v>0.82181242693936241</v>
      </c>
      <c r="P61">
        <f t="shared" si="13"/>
        <v>-7.727967278235603</v>
      </c>
      <c r="Q61">
        <f t="shared" si="14"/>
        <v>-1.4482266074822041</v>
      </c>
      <c r="R61">
        <f t="shared" si="15"/>
        <v>-1.4525821860609818</v>
      </c>
    </row>
    <row r="62" spans="2:18" x14ac:dyDescent="0.2">
      <c r="B62">
        <v>7</v>
      </c>
      <c r="C62">
        <v>31</v>
      </c>
      <c r="D62">
        <f t="shared" si="4"/>
        <v>49</v>
      </c>
      <c r="E62">
        <f t="shared" si="5"/>
        <v>2.178571428571427</v>
      </c>
      <c r="F62">
        <f t="shared" si="6"/>
        <v>0.48511904761904745</v>
      </c>
      <c r="G62">
        <f t="shared" si="7"/>
        <v>1.0568664965986383</v>
      </c>
      <c r="H62">
        <f t="shared" si="8"/>
        <v>0.23534049036281163</v>
      </c>
      <c r="I62">
        <f t="shared" si="9"/>
        <v>4.7461734693877489</v>
      </c>
      <c r="M62">
        <f t="shared" si="12"/>
        <v>29.727967278235603</v>
      </c>
      <c r="N62">
        <f t="shared" si="10"/>
        <v>1.6180672452393396</v>
      </c>
      <c r="O62">
        <f t="shared" si="11"/>
        <v>0.82181242693936241</v>
      </c>
      <c r="P62">
        <f t="shared" si="13"/>
        <v>1.272032721764397</v>
      </c>
      <c r="Q62">
        <f t="shared" si="14"/>
        <v>0.2383798438737442</v>
      </c>
      <c r="R62">
        <f t="shared" si="15"/>
        <v>0.23909677735378429</v>
      </c>
    </row>
    <row r="63" spans="2:18" x14ac:dyDescent="0.2">
      <c r="B63">
        <v>4</v>
      </c>
      <c r="C63">
        <v>21</v>
      </c>
      <c r="D63">
        <f t="shared" si="4"/>
        <v>16</v>
      </c>
      <c r="E63">
        <f t="shared" si="5"/>
        <v>-7.821428571428573</v>
      </c>
      <c r="F63">
        <f t="shared" si="6"/>
        <v>-2.5148809523809526</v>
      </c>
      <c r="G63">
        <f t="shared" si="7"/>
        <v>19.669961734693882</v>
      </c>
      <c r="H63">
        <f t="shared" si="8"/>
        <v>6.3246262046485269</v>
      </c>
      <c r="I63">
        <f t="shared" si="9"/>
        <v>61.174744897959208</v>
      </c>
      <c r="M63">
        <f t="shared" si="12"/>
        <v>24.12188742264367</v>
      </c>
      <c r="N63">
        <f t="shared" si="10"/>
        <v>9.7461810796607384</v>
      </c>
      <c r="O63">
        <f t="shared" si="11"/>
        <v>22.085687009122523</v>
      </c>
      <c r="P63">
        <f t="shared" si="13"/>
        <v>-3.1218874226436704</v>
      </c>
      <c r="Q63">
        <f t="shared" si="14"/>
        <v>-0.58504394082642319</v>
      </c>
      <c r="R63">
        <f t="shared" si="15"/>
        <v>-0.58680347544838218</v>
      </c>
    </row>
    <row r="64" spans="2:18" x14ac:dyDescent="0.2">
      <c r="B64">
        <v>8</v>
      </c>
      <c r="C64">
        <v>40</v>
      </c>
      <c r="D64">
        <f t="shared" si="4"/>
        <v>64</v>
      </c>
      <c r="E64">
        <f t="shared" si="5"/>
        <v>11.178571428571427</v>
      </c>
      <c r="F64">
        <f t="shared" si="6"/>
        <v>1.4851190476190474</v>
      </c>
      <c r="G64">
        <f t="shared" si="7"/>
        <v>16.601509353741491</v>
      </c>
      <c r="H64">
        <f t="shared" si="8"/>
        <v>2.2055785856009065</v>
      </c>
      <c r="I64">
        <f t="shared" si="9"/>
        <v>124.96045918367344</v>
      </c>
      <c r="M64">
        <f t="shared" si="12"/>
        <v>31.596660563432913</v>
      </c>
      <c r="N64">
        <f t="shared" si="10"/>
        <v>70.616113686163658</v>
      </c>
      <c r="O64">
        <f t="shared" si="11"/>
        <v>7.7019126094443759</v>
      </c>
      <c r="P64">
        <f t="shared" si="13"/>
        <v>8.4033394365670873</v>
      </c>
      <c r="Q64">
        <f t="shared" si="14"/>
        <v>1.5747918340719897</v>
      </c>
      <c r="R64">
        <f t="shared" si="15"/>
        <v>1.5795280608082483</v>
      </c>
    </row>
    <row r="65" spans="2:18" x14ac:dyDescent="0.2">
      <c r="B65">
        <v>8</v>
      </c>
      <c r="C65">
        <v>32</v>
      </c>
      <c r="D65">
        <f t="shared" si="4"/>
        <v>64</v>
      </c>
      <c r="E65">
        <f t="shared" si="5"/>
        <v>3.178571428571427</v>
      </c>
      <c r="F65">
        <f t="shared" si="6"/>
        <v>1.4851190476190474</v>
      </c>
      <c r="G65">
        <f t="shared" si="7"/>
        <v>4.7205569727891126</v>
      </c>
      <c r="H65">
        <f t="shared" si="8"/>
        <v>2.2055785856009065</v>
      </c>
      <c r="I65">
        <f t="shared" si="9"/>
        <v>10.103316326530603</v>
      </c>
      <c r="M65">
        <f t="shared" si="12"/>
        <v>31.596660563432913</v>
      </c>
      <c r="N65">
        <f t="shared" si="10"/>
        <v>0.1626827010902554</v>
      </c>
      <c r="O65">
        <f t="shared" si="11"/>
        <v>7.7019126094443759</v>
      </c>
      <c r="P65">
        <f t="shared" si="13"/>
        <v>0.40333943656708726</v>
      </c>
      <c r="Q65">
        <f t="shared" si="14"/>
        <v>7.5586099533369186E-2</v>
      </c>
      <c r="R65">
        <f t="shared" si="15"/>
        <v>7.5813426661789557E-2</v>
      </c>
    </row>
    <row r="66" spans="2:18" x14ac:dyDescent="0.2">
      <c r="B66">
        <v>8</v>
      </c>
      <c r="C66">
        <v>39</v>
      </c>
      <c r="D66">
        <f t="shared" si="4"/>
        <v>64</v>
      </c>
      <c r="E66">
        <f t="shared" si="5"/>
        <v>10.178571428571427</v>
      </c>
      <c r="F66">
        <f t="shared" si="6"/>
        <v>1.4851190476190474</v>
      </c>
      <c r="G66">
        <f t="shared" si="7"/>
        <v>15.116390306122446</v>
      </c>
      <c r="H66">
        <f t="shared" si="8"/>
        <v>2.2055785856009065</v>
      </c>
      <c r="I66">
        <f t="shared" si="9"/>
        <v>103.60331632653057</v>
      </c>
      <c r="M66">
        <f t="shared" ref="M66:M97" si="16">$K$10+$K$11*B66</f>
        <v>31.596660563432913</v>
      </c>
      <c r="N66">
        <f t="shared" si="10"/>
        <v>54.809434813029476</v>
      </c>
      <c r="O66">
        <f t="shared" si="11"/>
        <v>7.7019126094443759</v>
      </c>
      <c r="P66">
        <f t="shared" ref="P66:P97" si="17">C66-M66</f>
        <v>7.4033394365670873</v>
      </c>
      <c r="Q66">
        <f t="shared" ref="Q66:Q97" si="18">P66/$K$7</f>
        <v>1.3873911172546622</v>
      </c>
      <c r="R66">
        <f t="shared" ref="R66:R97" si="19">P66/_xlfn.STDEV.S($P$2:$P$169)</f>
        <v>1.391563731539941</v>
      </c>
    </row>
    <row r="67" spans="2:18" x14ac:dyDescent="0.2">
      <c r="B67">
        <v>8</v>
      </c>
      <c r="C67">
        <v>30</v>
      </c>
      <c r="D67">
        <f t="shared" ref="D67:D130" si="20">POWER(B67,2)</f>
        <v>64</v>
      </c>
      <c r="E67">
        <f t="shared" ref="E67:E130" si="21">C67-C$172</f>
        <v>1.178571428571427</v>
      </c>
      <c r="F67">
        <f t="shared" ref="F67:F130" si="22">B67-B$172</f>
        <v>1.4851190476190474</v>
      </c>
      <c r="G67">
        <f t="shared" ref="G67:G130" si="23">E67*F67</f>
        <v>1.7503188775510179</v>
      </c>
      <c r="H67">
        <f t="shared" ref="H67:H130" si="24">POWER(F67,2)</f>
        <v>2.2055785856009065</v>
      </c>
      <c r="I67">
        <f t="shared" ref="I67:I130" si="25">POWER(E67,2)</f>
        <v>1.3890306122448943</v>
      </c>
      <c r="M67">
        <f t="shared" si="16"/>
        <v>31.596660563432913</v>
      </c>
      <c r="N67">
        <f t="shared" ref="N67:N130" si="26">POWER(C67-M67,2)</f>
        <v>2.5493249548219064</v>
      </c>
      <c r="O67">
        <f t="shared" ref="O67:O130" si="27">POWER(M67-C$172,2)</f>
        <v>7.7019126094443759</v>
      </c>
      <c r="P67">
        <f t="shared" si="17"/>
        <v>-1.5966605634329127</v>
      </c>
      <c r="Q67">
        <f t="shared" si="18"/>
        <v>-0.29921533410128598</v>
      </c>
      <c r="R67">
        <f t="shared" si="19"/>
        <v>-0.30011523187482514</v>
      </c>
    </row>
    <row r="68" spans="2:18" x14ac:dyDescent="0.2">
      <c r="B68">
        <v>7</v>
      </c>
      <c r="C68">
        <v>22</v>
      </c>
      <c r="D68">
        <f t="shared" si="20"/>
        <v>49</v>
      </c>
      <c r="E68">
        <f t="shared" si="21"/>
        <v>-6.821428571428573</v>
      </c>
      <c r="F68">
        <f t="shared" si="22"/>
        <v>0.48511904761904745</v>
      </c>
      <c r="G68">
        <f t="shared" si="23"/>
        <v>-3.3092049319727885</v>
      </c>
      <c r="H68">
        <f t="shared" si="24"/>
        <v>0.23534049036281163</v>
      </c>
      <c r="I68">
        <f t="shared" si="25"/>
        <v>46.531887755102062</v>
      </c>
      <c r="M68">
        <f t="shared" si="16"/>
        <v>29.727967278235603</v>
      </c>
      <c r="N68">
        <f t="shared" si="26"/>
        <v>59.721478253480193</v>
      </c>
      <c r="O68">
        <f t="shared" si="27"/>
        <v>0.82181242693936241</v>
      </c>
      <c r="P68">
        <f t="shared" si="17"/>
        <v>-7.727967278235603</v>
      </c>
      <c r="Q68">
        <f t="shared" si="18"/>
        <v>-1.4482266074822041</v>
      </c>
      <c r="R68">
        <f t="shared" si="19"/>
        <v>-1.4525821860609818</v>
      </c>
    </row>
    <row r="69" spans="2:18" x14ac:dyDescent="0.2">
      <c r="B69">
        <v>7</v>
      </c>
      <c r="C69">
        <v>30</v>
      </c>
      <c r="D69">
        <f t="shared" si="20"/>
        <v>49</v>
      </c>
      <c r="E69">
        <f t="shared" si="21"/>
        <v>1.178571428571427</v>
      </c>
      <c r="F69">
        <f t="shared" si="22"/>
        <v>0.48511904761904745</v>
      </c>
      <c r="G69">
        <f t="shared" si="23"/>
        <v>0.57174744897959084</v>
      </c>
      <c r="H69">
        <f t="shared" si="24"/>
        <v>0.23534049036281163</v>
      </c>
      <c r="I69">
        <f t="shared" si="25"/>
        <v>1.3890306122448943</v>
      </c>
      <c r="M69">
        <f t="shared" si="16"/>
        <v>29.727967278235603</v>
      </c>
      <c r="N69">
        <f t="shared" si="26"/>
        <v>7.4001801710545809E-2</v>
      </c>
      <c r="O69">
        <f t="shared" si="27"/>
        <v>0.82181242693936241</v>
      </c>
      <c r="P69">
        <f t="shared" si="17"/>
        <v>0.27203272176439697</v>
      </c>
      <c r="Q69">
        <f t="shared" si="18"/>
        <v>5.097912705641662E-2</v>
      </c>
      <c r="R69">
        <f t="shared" si="19"/>
        <v>5.1132448085476949E-2</v>
      </c>
    </row>
    <row r="70" spans="2:18" x14ac:dyDescent="0.2">
      <c r="B70">
        <v>5</v>
      </c>
      <c r="C70">
        <v>20</v>
      </c>
      <c r="D70">
        <f t="shared" si="20"/>
        <v>25</v>
      </c>
      <c r="E70">
        <f t="shared" si="21"/>
        <v>-8.821428571428573</v>
      </c>
      <c r="F70">
        <f t="shared" si="22"/>
        <v>-1.5148809523809526</v>
      </c>
      <c r="G70">
        <f t="shared" si="23"/>
        <v>13.363414115646263</v>
      </c>
      <c r="H70">
        <f t="shared" si="24"/>
        <v>2.2948642998866218</v>
      </c>
      <c r="I70">
        <f t="shared" si="25"/>
        <v>77.817602040816354</v>
      </c>
      <c r="M70">
        <f t="shared" si="16"/>
        <v>25.990580707840984</v>
      </c>
      <c r="N70">
        <f t="shared" si="26"/>
        <v>35.887057217156581</v>
      </c>
      <c r="O70">
        <f t="shared" si="27"/>
        <v>8.0136996267784184</v>
      </c>
      <c r="P70">
        <f t="shared" si="17"/>
        <v>-5.9905807078409836</v>
      </c>
      <c r="Q70">
        <f t="shared" si="18"/>
        <v>-1.122639118801454</v>
      </c>
      <c r="R70">
        <f t="shared" si="19"/>
        <v>-1.1260154846769923</v>
      </c>
    </row>
    <row r="71" spans="2:18" x14ac:dyDescent="0.2">
      <c r="B71">
        <v>7</v>
      </c>
      <c r="C71">
        <v>23</v>
      </c>
      <c r="D71">
        <f t="shared" si="20"/>
        <v>49</v>
      </c>
      <c r="E71">
        <f t="shared" si="21"/>
        <v>-5.821428571428573</v>
      </c>
      <c r="F71">
        <f t="shared" si="22"/>
        <v>0.48511904761904745</v>
      </c>
      <c r="G71">
        <f t="shared" si="23"/>
        <v>-2.8240858843537411</v>
      </c>
      <c r="H71">
        <f t="shared" si="24"/>
        <v>0.23534049036281163</v>
      </c>
      <c r="I71">
        <f t="shared" si="25"/>
        <v>33.889030612244916</v>
      </c>
      <c r="M71">
        <f t="shared" si="16"/>
        <v>29.727967278235603</v>
      </c>
      <c r="N71">
        <f t="shared" si="26"/>
        <v>45.265543697008987</v>
      </c>
      <c r="O71">
        <f t="shared" si="27"/>
        <v>0.82181242693936241</v>
      </c>
      <c r="P71">
        <f t="shared" si="17"/>
        <v>-6.727967278235603</v>
      </c>
      <c r="Q71">
        <f t="shared" si="18"/>
        <v>-1.2608258906648764</v>
      </c>
      <c r="R71">
        <f t="shared" si="19"/>
        <v>-1.2646178567926745</v>
      </c>
    </row>
    <row r="72" spans="2:18" x14ac:dyDescent="0.2">
      <c r="B72">
        <v>6</v>
      </c>
      <c r="C72">
        <v>33</v>
      </c>
      <c r="D72">
        <f t="shared" si="20"/>
        <v>36</v>
      </c>
      <c r="E72">
        <f t="shared" si="21"/>
        <v>4.178571428571427</v>
      </c>
      <c r="F72">
        <f t="shared" si="22"/>
        <v>-0.51488095238095255</v>
      </c>
      <c r="G72">
        <f t="shared" si="23"/>
        <v>-2.1514668367346936</v>
      </c>
      <c r="H72">
        <f t="shared" si="24"/>
        <v>0.26510239512471673</v>
      </c>
      <c r="I72">
        <f t="shared" si="25"/>
        <v>17.460459183673457</v>
      </c>
      <c r="M72">
        <f t="shared" si="16"/>
        <v>27.859273993038293</v>
      </c>
      <c r="N72">
        <f t="shared" si="26"/>
        <v>26.427063878652454</v>
      </c>
      <c r="O72">
        <f t="shared" si="27"/>
        <v>0.92574143271737674</v>
      </c>
      <c r="P72">
        <f t="shared" si="17"/>
        <v>5.1407260069617067</v>
      </c>
      <c r="Q72">
        <f t="shared" si="18"/>
        <v>0.96337573866610193</v>
      </c>
      <c r="R72">
        <f t="shared" si="19"/>
        <v>0.96627311585070108</v>
      </c>
    </row>
    <row r="73" spans="2:18" x14ac:dyDescent="0.2">
      <c r="B73">
        <v>2</v>
      </c>
      <c r="C73">
        <v>21</v>
      </c>
      <c r="D73">
        <f t="shared" si="20"/>
        <v>4</v>
      </c>
      <c r="E73">
        <f t="shared" si="21"/>
        <v>-7.821428571428573</v>
      </c>
      <c r="F73">
        <f t="shared" si="22"/>
        <v>-4.5148809523809526</v>
      </c>
      <c r="G73">
        <f t="shared" si="23"/>
        <v>35.312818877551031</v>
      </c>
      <c r="H73">
        <f t="shared" si="24"/>
        <v>20.384150014172338</v>
      </c>
      <c r="I73">
        <f t="shared" si="25"/>
        <v>61.174744897959208</v>
      </c>
      <c r="M73">
        <f t="shared" si="16"/>
        <v>20.384500852249051</v>
      </c>
      <c r="N73">
        <f t="shared" si="26"/>
        <v>0.37883920088214462</v>
      </c>
      <c r="O73">
        <f t="shared" si="27"/>
        <v>71.18174933865977</v>
      </c>
      <c r="P73">
        <f t="shared" si="17"/>
        <v>0.61549914775094905</v>
      </c>
      <c r="Q73">
        <f t="shared" si="18"/>
        <v>0.11534498148898208</v>
      </c>
      <c r="R73">
        <f t="shared" si="19"/>
        <v>0.11569188447222194</v>
      </c>
    </row>
    <row r="74" spans="2:18" x14ac:dyDescent="0.2">
      <c r="B74">
        <v>5</v>
      </c>
      <c r="C74">
        <v>32</v>
      </c>
      <c r="D74">
        <f t="shared" si="20"/>
        <v>25</v>
      </c>
      <c r="E74">
        <f t="shared" si="21"/>
        <v>3.178571428571427</v>
      </c>
      <c r="F74">
        <f t="shared" si="22"/>
        <v>-1.5148809523809526</v>
      </c>
      <c r="G74">
        <f t="shared" si="23"/>
        <v>-4.8151573129251686</v>
      </c>
      <c r="H74">
        <f t="shared" si="24"/>
        <v>2.2948642998866218</v>
      </c>
      <c r="I74">
        <f t="shared" si="25"/>
        <v>10.103316326530603</v>
      </c>
      <c r="M74">
        <f t="shared" si="16"/>
        <v>25.990580707840984</v>
      </c>
      <c r="N74">
        <f t="shared" si="26"/>
        <v>36.113120228972974</v>
      </c>
      <c r="O74">
        <f t="shared" si="27"/>
        <v>8.0136996267784184</v>
      </c>
      <c r="P74">
        <f t="shared" si="17"/>
        <v>6.0094192921590164</v>
      </c>
      <c r="Q74">
        <f t="shared" si="18"/>
        <v>1.126169483006477</v>
      </c>
      <c r="R74">
        <f t="shared" si="19"/>
        <v>1.1295564665426958</v>
      </c>
    </row>
    <row r="75" spans="2:18" x14ac:dyDescent="0.2">
      <c r="B75">
        <v>7</v>
      </c>
      <c r="C75">
        <v>24</v>
      </c>
      <c r="D75">
        <f t="shared" si="20"/>
        <v>49</v>
      </c>
      <c r="E75">
        <f t="shared" si="21"/>
        <v>-4.821428571428573</v>
      </c>
      <c r="F75">
        <f t="shared" si="22"/>
        <v>0.48511904761904745</v>
      </c>
      <c r="G75">
        <f t="shared" si="23"/>
        <v>-2.3389668367346936</v>
      </c>
      <c r="H75">
        <f t="shared" si="24"/>
        <v>0.23534049036281163</v>
      </c>
      <c r="I75">
        <f t="shared" si="25"/>
        <v>23.24617346938777</v>
      </c>
      <c r="M75">
        <f t="shared" si="16"/>
        <v>29.727967278235603</v>
      </c>
      <c r="N75">
        <f t="shared" si="26"/>
        <v>32.809609140537781</v>
      </c>
      <c r="O75">
        <f t="shared" si="27"/>
        <v>0.82181242693936241</v>
      </c>
      <c r="P75">
        <f t="shared" si="17"/>
        <v>-5.727967278235603</v>
      </c>
      <c r="Q75">
        <f t="shared" si="18"/>
        <v>-1.0734251738475489</v>
      </c>
      <c r="R75">
        <f t="shared" si="19"/>
        <v>-1.0766535275243672</v>
      </c>
    </row>
    <row r="76" spans="2:18" x14ac:dyDescent="0.2">
      <c r="B76">
        <v>5</v>
      </c>
      <c r="C76">
        <v>20</v>
      </c>
      <c r="D76">
        <f t="shared" si="20"/>
        <v>25</v>
      </c>
      <c r="E76">
        <f t="shared" si="21"/>
        <v>-8.821428571428573</v>
      </c>
      <c r="F76">
        <f t="shared" si="22"/>
        <v>-1.5148809523809526</v>
      </c>
      <c r="G76">
        <f t="shared" si="23"/>
        <v>13.363414115646263</v>
      </c>
      <c r="H76">
        <f t="shared" si="24"/>
        <v>2.2948642998866218</v>
      </c>
      <c r="I76">
        <f t="shared" si="25"/>
        <v>77.817602040816354</v>
      </c>
      <c r="M76">
        <f t="shared" si="16"/>
        <v>25.990580707840984</v>
      </c>
      <c r="N76">
        <f t="shared" si="26"/>
        <v>35.887057217156581</v>
      </c>
      <c r="O76">
        <f t="shared" si="27"/>
        <v>8.0136996267784184</v>
      </c>
      <c r="P76">
        <f t="shared" si="17"/>
        <v>-5.9905807078409836</v>
      </c>
      <c r="Q76">
        <f t="shared" si="18"/>
        <v>-1.122639118801454</v>
      </c>
      <c r="R76">
        <f t="shared" si="19"/>
        <v>-1.1260154846769923</v>
      </c>
    </row>
    <row r="77" spans="2:18" x14ac:dyDescent="0.2">
      <c r="B77">
        <v>7</v>
      </c>
      <c r="C77">
        <v>24</v>
      </c>
      <c r="D77">
        <f t="shared" si="20"/>
        <v>49</v>
      </c>
      <c r="E77">
        <f t="shared" si="21"/>
        <v>-4.821428571428573</v>
      </c>
      <c r="F77">
        <f t="shared" si="22"/>
        <v>0.48511904761904745</v>
      </c>
      <c r="G77">
        <f t="shared" si="23"/>
        <v>-2.3389668367346936</v>
      </c>
      <c r="H77">
        <f t="shared" si="24"/>
        <v>0.23534049036281163</v>
      </c>
      <c r="I77">
        <f t="shared" si="25"/>
        <v>23.24617346938777</v>
      </c>
      <c r="M77">
        <f t="shared" si="16"/>
        <v>29.727967278235603</v>
      </c>
      <c r="N77">
        <f t="shared" si="26"/>
        <v>32.809609140537781</v>
      </c>
      <c r="O77">
        <f t="shared" si="27"/>
        <v>0.82181242693936241</v>
      </c>
      <c r="P77">
        <f t="shared" si="17"/>
        <v>-5.727967278235603</v>
      </c>
      <c r="Q77">
        <f t="shared" si="18"/>
        <v>-1.0734251738475489</v>
      </c>
      <c r="R77">
        <f t="shared" si="19"/>
        <v>-1.0766535275243672</v>
      </c>
    </row>
    <row r="78" spans="2:18" x14ac:dyDescent="0.2">
      <c r="B78">
        <v>7</v>
      </c>
      <c r="C78">
        <v>29</v>
      </c>
      <c r="D78">
        <f t="shared" si="20"/>
        <v>49</v>
      </c>
      <c r="E78">
        <f t="shared" si="21"/>
        <v>0.17857142857142705</v>
      </c>
      <c r="F78">
        <f t="shared" si="22"/>
        <v>0.48511904761904745</v>
      </c>
      <c r="G78">
        <f t="shared" si="23"/>
        <v>8.662840136054345E-2</v>
      </c>
      <c r="H78">
        <f t="shared" si="24"/>
        <v>0.23534049036281163</v>
      </c>
      <c r="I78">
        <f t="shared" si="25"/>
        <v>3.1887755102040276E-2</v>
      </c>
      <c r="M78">
        <f t="shared" si="16"/>
        <v>29.727967278235603</v>
      </c>
      <c r="N78">
        <f t="shared" si="26"/>
        <v>0.52993635818175189</v>
      </c>
      <c r="O78">
        <f t="shared" si="27"/>
        <v>0.82181242693936241</v>
      </c>
      <c r="P78">
        <f t="shared" si="17"/>
        <v>-0.72796727823560303</v>
      </c>
      <c r="Q78">
        <f t="shared" si="18"/>
        <v>-0.13642158976091096</v>
      </c>
      <c r="R78">
        <f t="shared" si="19"/>
        <v>-0.13683188118283038</v>
      </c>
    </row>
    <row r="79" spans="2:18" x14ac:dyDescent="0.2">
      <c r="B79">
        <v>7</v>
      </c>
      <c r="C79">
        <v>27</v>
      </c>
      <c r="D79">
        <f t="shared" si="20"/>
        <v>49</v>
      </c>
      <c r="E79">
        <f t="shared" si="21"/>
        <v>-1.821428571428573</v>
      </c>
      <c r="F79">
        <f t="shared" si="22"/>
        <v>0.48511904761904745</v>
      </c>
      <c r="G79">
        <f t="shared" si="23"/>
        <v>-0.88360969387755151</v>
      </c>
      <c r="H79">
        <f t="shared" si="24"/>
        <v>0.23534049036281163</v>
      </c>
      <c r="I79">
        <f t="shared" si="25"/>
        <v>3.317602040816332</v>
      </c>
      <c r="M79">
        <f t="shared" si="16"/>
        <v>29.727967278235603</v>
      </c>
      <c r="N79">
        <f t="shared" si="26"/>
        <v>7.4418054711241641</v>
      </c>
      <c r="O79">
        <f t="shared" si="27"/>
        <v>0.82181242693936241</v>
      </c>
      <c r="P79">
        <f t="shared" si="17"/>
        <v>-2.727967278235603</v>
      </c>
      <c r="Q79">
        <f t="shared" si="18"/>
        <v>-0.51122302339556613</v>
      </c>
      <c r="R79">
        <f t="shared" si="19"/>
        <v>-0.51276053971944502</v>
      </c>
    </row>
    <row r="80" spans="2:18" x14ac:dyDescent="0.2">
      <c r="B80">
        <v>5</v>
      </c>
      <c r="C80">
        <v>25</v>
      </c>
      <c r="D80">
        <f t="shared" si="20"/>
        <v>25</v>
      </c>
      <c r="E80">
        <f t="shared" si="21"/>
        <v>-3.821428571428573</v>
      </c>
      <c r="F80">
        <f t="shared" si="22"/>
        <v>-1.5148809523809526</v>
      </c>
      <c r="G80">
        <f t="shared" si="23"/>
        <v>5.7890093537414993</v>
      </c>
      <c r="H80">
        <f t="shared" si="24"/>
        <v>2.2948642998866218</v>
      </c>
      <c r="I80">
        <f t="shared" si="25"/>
        <v>14.603316326530624</v>
      </c>
      <c r="M80">
        <f t="shared" si="16"/>
        <v>25.990580707840984</v>
      </c>
      <c r="N80">
        <f t="shared" si="26"/>
        <v>0.98125013874674416</v>
      </c>
      <c r="O80">
        <f t="shared" si="27"/>
        <v>8.0136996267784184</v>
      </c>
      <c r="P80">
        <f t="shared" si="17"/>
        <v>-0.99058070784098362</v>
      </c>
      <c r="Q80">
        <f t="shared" si="18"/>
        <v>-0.18563553471481609</v>
      </c>
      <c r="R80">
        <f t="shared" si="19"/>
        <v>-0.18619383833545561</v>
      </c>
    </row>
    <row r="81" spans="2:18" x14ac:dyDescent="0.2">
      <c r="B81">
        <v>3</v>
      </c>
      <c r="C81">
        <v>24</v>
      </c>
      <c r="D81">
        <f t="shared" si="20"/>
        <v>9</v>
      </c>
      <c r="E81">
        <f t="shared" si="21"/>
        <v>-4.821428571428573</v>
      </c>
      <c r="F81">
        <f t="shared" si="22"/>
        <v>-3.5148809523809526</v>
      </c>
      <c r="G81">
        <f t="shared" si="23"/>
        <v>16.946747448979597</v>
      </c>
      <c r="H81">
        <f t="shared" si="24"/>
        <v>12.354388109410433</v>
      </c>
      <c r="I81">
        <f t="shared" si="25"/>
        <v>23.24617346938777</v>
      </c>
      <c r="M81">
        <f t="shared" si="16"/>
        <v>22.253194137446361</v>
      </c>
      <c r="N81">
        <f t="shared" si="26"/>
        <v>3.0513307214517638</v>
      </c>
      <c r="O81">
        <f t="shared" si="27"/>
        <v>43.141703579749631</v>
      </c>
      <c r="P81">
        <f t="shared" si="17"/>
        <v>1.7468058625536393</v>
      </c>
      <c r="Q81">
        <f t="shared" si="18"/>
        <v>0.32735267078326219</v>
      </c>
      <c r="R81">
        <f t="shared" si="19"/>
        <v>0.32833719231684189</v>
      </c>
    </row>
    <row r="82" spans="2:18" x14ac:dyDescent="0.2">
      <c r="B82">
        <v>7</v>
      </c>
      <c r="C82">
        <v>33</v>
      </c>
      <c r="D82">
        <f t="shared" si="20"/>
        <v>49</v>
      </c>
      <c r="E82">
        <f t="shared" si="21"/>
        <v>4.178571428571427</v>
      </c>
      <c r="F82">
        <f t="shared" si="22"/>
        <v>0.48511904761904745</v>
      </c>
      <c r="G82">
        <f t="shared" si="23"/>
        <v>2.0271045918367334</v>
      </c>
      <c r="H82">
        <f t="shared" si="24"/>
        <v>0.23534049036281163</v>
      </c>
      <c r="I82">
        <f t="shared" si="25"/>
        <v>17.460459183673457</v>
      </c>
      <c r="M82">
        <f t="shared" si="16"/>
        <v>29.727967278235603</v>
      </c>
      <c r="N82">
        <f t="shared" si="26"/>
        <v>10.706198132296928</v>
      </c>
      <c r="O82">
        <f t="shared" si="27"/>
        <v>0.82181242693936241</v>
      </c>
      <c r="P82">
        <f t="shared" si="17"/>
        <v>3.272032721764397</v>
      </c>
      <c r="Q82">
        <f t="shared" si="18"/>
        <v>0.61318127750839935</v>
      </c>
      <c r="R82">
        <f t="shared" si="19"/>
        <v>0.61502543589039893</v>
      </c>
    </row>
    <row r="83" spans="2:18" x14ac:dyDescent="0.2">
      <c r="B83">
        <v>6</v>
      </c>
      <c r="C83">
        <v>25</v>
      </c>
      <c r="D83">
        <f t="shared" si="20"/>
        <v>36</v>
      </c>
      <c r="E83">
        <f t="shared" si="21"/>
        <v>-3.821428571428573</v>
      </c>
      <c r="F83">
        <f t="shared" si="22"/>
        <v>-0.51488095238095255</v>
      </c>
      <c r="G83">
        <f t="shared" si="23"/>
        <v>1.9675807823129265</v>
      </c>
      <c r="H83">
        <f t="shared" si="24"/>
        <v>0.26510239512471673</v>
      </c>
      <c r="I83">
        <f t="shared" si="25"/>
        <v>14.603316326530624</v>
      </c>
      <c r="M83">
        <f t="shared" si="16"/>
        <v>27.859273993038293</v>
      </c>
      <c r="N83">
        <f t="shared" si="26"/>
        <v>8.1754477672651458</v>
      </c>
      <c r="O83">
        <f t="shared" si="27"/>
        <v>0.92574143271737674</v>
      </c>
      <c r="P83">
        <f t="shared" si="17"/>
        <v>-2.8592739930382933</v>
      </c>
      <c r="Q83">
        <f t="shared" si="18"/>
        <v>-0.53582999587251867</v>
      </c>
      <c r="R83">
        <f t="shared" si="19"/>
        <v>-0.5374415182957577</v>
      </c>
    </row>
    <row r="84" spans="2:18" x14ac:dyDescent="0.2">
      <c r="B84">
        <v>7</v>
      </c>
      <c r="C84">
        <v>24</v>
      </c>
      <c r="D84">
        <f t="shared" si="20"/>
        <v>49</v>
      </c>
      <c r="E84">
        <f t="shared" si="21"/>
        <v>-4.821428571428573</v>
      </c>
      <c r="F84">
        <f t="shared" si="22"/>
        <v>0.48511904761904745</v>
      </c>
      <c r="G84">
        <f t="shared" si="23"/>
        <v>-2.3389668367346936</v>
      </c>
      <c r="H84">
        <f t="shared" si="24"/>
        <v>0.23534049036281163</v>
      </c>
      <c r="I84">
        <f t="shared" si="25"/>
        <v>23.24617346938777</v>
      </c>
      <c r="M84">
        <f t="shared" si="16"/>
        <v>29.727967278235603</v>
      </c>
      <c r="N84">
        <f t="shared" si="26"/>
        <v>32.809609140537781</v>
      </c>
      <c r="O84">
        <f t="shared" si="27"/>
        <v>0.82181242693936241</v>
      </c>
      <c r="P84">
        <f t="shared" si="17"/>
        <v>-5.727967278235603</v>
      </c>
      <c r="Q84">
        <f t="shared" si="18"/>
        <v>-1.0734251738475489</v>
      </c>
      <c r="R84">
        <f t="shared" si="19"/>
        <v>-1.0766535275243672</v>
      </c>
    </row>
    <row r="85" spans="2:18" x14ac:dyDescent="0.2">
      <c r="B85">
        <v>7</v>
      </c>
      <c r="C85">
        <v>34</v>
      </c>
      <c r="D85">
        <f t="shared" si="20"/>
        <v>49</v>
      </c>
      <c r="E85">
        <f t="shared" si="21"/>
        <v>5.178571428571427</v>
      </c>
      <c r="F85">
        <f t="shared" si="22"/>
        <v>0.48511904761904745</v>
      </c>
      <c r="G85">
        <f t="shared" si="23"/>
        <v>2.5122236394557809</v>
      </c>
      <c r="H85">
        <f t="shared" si="24"/>
        <v>0.23534049036281163</v>
      </c>
      <c r="I85">
        <f t="shared" si="25"/>
        <v>26.817602040816311</v>
      </c>
      <c r="M85">
        <f t="shared" si="16"/>
        <v>29.727967278235603</v>
      </c>
      <c r="N85">
        <f t="shared" si="26"/>
        <v>18.25026357582572</v>
      </c>
      <c r="O85">
        <f t="shared" si="27"/>
        <v>0.82181242693936241</v>
      </c>
      <c r="P85">
        <f t="shared" si="17"/>
        <v>4.272032721764397</v>
      </c>
      <c r="Q85">
        <f t="shared" si="18"/>
        <v>0.80058199432572696</v>
      </c>
      <c r="R85">
        <f t="shared" si="19"/>
        <v>0.80298976515870635</v>
      </c>
    </row>
    <row r="86" spans="2:18" x14ac:dyDescent="0.2">
      <c r="B86">
        <v>7</v>
      </c>
      <c r="C86">
        <v>30</v>
      </c>
      <c r="D86">
        <f t="shared" si="20"/>
        <v>49</v>
      </c>
      <c r="E86">
        <f t="shared" si="21"/>
        <v>1.178571428571427</v>
      </c>
      <c r="F86">
        <f t="shared" si="22"/>
        <v>0.48511904761904745</v>
      </c>
      <c r="G86">
        <f t="shared" si="23"/>
        <v>0.57174744897959084</v>
      </c>
      <c r="H86">
        <f t="shared" si="24"/>
        <v>0.23534049036281163</v>
      </c>
      <c r="I86">
        <f t="shared" si="25"/>
        <v>1.3890306122448943</v>
      </c>
      <c r="M86">
        <f t="shared" si="16"/>
        <v>29.727967278235603</v>
      </c>
      <c r="N86">
        <f t="shared" si="26"/>
        <v>7.4001801710545809E-2</v>
      </c>
      <c r="O86">
        <f t="shared" si="27"/>
        <v>0.82181242693936241</v>
      </c>
      <c r="P86">
        <f t="shared" si="17"/>
        <v>0.27203272176439697</v>
      </c>
      <c r="Q86">
        <f t="shared" si="18"/>
        <v>5.097912705641662E-2</v>
      </c>
      <c r="R86">
        <f t="shared" si="19"/>
        <v>5.1132448085476949E-2</v>
      </c>
    </row>
    <row r="87" spans="2:18" x14ac:dyDescent="0.2">
      <c r="B87">
        <v>7</v>
      </c>
      <c r="C87">
        <v>36</v>
      </c>
      <c r="D87">
        <f t="shared" si="20"/>
        <v>49</v>
      </c>
      <c r="E87">
        <f t="shared" si="21"/>
        <v>7.178571428571427</v>
      </c>
      <c r="F87">
        <f t="shared" si="22"/>
        <v>0.48511904761904745</v>
      </c>
      <c r="G87">
        <f t="shared" si="23"/>
        <v>3.4824617346938758</v>
      </c>
      <c r="H87">
        <f t="shared" si="24"/>
        <v>0.23534049036281163</v>
      </c>
      <c r="I87">
        <f t="shared" si="25"/>
        <v>51.531887755102019</v>
      </c>
      <c r="M87">
        <f t="shared" si="16"/>
        <v>29.727967278235603</v>
      </c>
      <c r="N87">
        <f t="shared" si="26"/>
        <v>39.338394462883308</v>
      </c>
      <c r="O87">
        <f t="shared" si="27"/>
        <v>0.82181242693936241</v>
      </c>
      <c r="P87">
        <f t="shared" si="17"/>
        <v>6.272032721764397</v>
      </c>
      <c r="Q87">
        <f t="shared" si="18"/>
        <v>1.1753834279603821</v>
      </c>
      <c r="R87">
        <f t="shared" si="19"/>
        <v>1.178918423695321</v>
      </c>
    </row>
    <row r="88" spans="2:18" x14ac:dyDescent="0.2">
      <c r="B88">
        <v>6</v>
      </c>
      <c r="C88">
        <v>27</v>
      </c>
      <c r="D88">
        <f t="shared" si="20"/>
        <v>36</v>
      </c>
      <c r="E88">
        <f t="shared" si="21"/>
        <v>-1.821428571428573</v>
      </c>
      <c r="F88">
        <f t="shared" si="22"/>
        <v>-0.51488095238095255</v>
      </c>
      <c r="G88">
        <f t="shared" si="23"/>
        <v>0.93781887755102145</v>
      </c>
      <c r="H88">
        <f t="shared" si="24"/>
        <v>0.26510239512471673</v>
      </c>
      <c r="I88">
        <f t="shared" si="25"/>
        <v>3.317602040816332</v>
      </c>
      <c r="M88">
        <f t="shared" si="16"/>
        <v>27.859273993038293</v>
      </c>
      <c r="N88">
        <f t="shared" si="26"/>
        <v>0.73835179511197302</v>
      </c>
      <c r="O88">
        <f t="shared" si="27"/>
        <v>0.92574143271737674</v>
      </c>
      <c r="P88">
        <f t="shared" si="17"/>
        <v>-0.85927399303829333</v>
      </c>
      <c r="Q88">
        <f t="shared" si="18"/>
        <v>-0.16102856223786352</v>
      </c>
      <c r="R88">
        <f t="shared" si="19"/>
        <v>-0.16151285975914298</v>
      </c>
    </row>
    <row r="89" spans="2:18" x14ac:dyDescent="0.2">
      <c r="B89">
        <v>8</v>
      </c>
      <c r="C89">
        <v>34</v>
      </c>
      <c r="D89">
        <f t="shared" si="20"/>
        <v>64</v>
      </c>
      <c r="E89">
        <f t="shared" si="21"/>
        <v>5.178571428571427</v>
      </c>
      <c r="F89">
        <f t="shared" si="22"/>
        <v>1.4851190476190474</v>
      </c>
      <c r="G89">
        <f t="shared" si="23"/>
        <v>7.6907950680272075</v>
      </c>
      <c r="H89">
        <f t="shared" si="24"/>
        <v>2.2055785856009065</v>
      </c>
      <c r="I89">
        <f t="shared" si="25"/>
        <v>26.817602040816311</v>
      </c>
      <c r="M89">
        <f t="shared" si="16"/>
        <v>31.596660563432913</v>
      </c>
      <c r="N89">
        <f t="shared" si="26"/>
        <v>5.7760404473586044</v>
      </c>
      <c r="O89">
        <f t="shared" si="27"/>
        <v>7.7019126094443759</v>
      </c>
      <c r="P89">
        <f t="shared" si="17"/>
        <v>2.4033394365670873</v>
      </c>
      <c r="Q89">
        <f t="shared" si="18"/>
        <v>0.45038753316802432</v>
      </c>
      <c r="R89">
        <f t="shared" si="19"/>
        <v>0.4517420851984042</v>
      </c>
    </row>
    <row r="90" spans="2:18" x14ac:dyDescent="0.2">
      <c r="B90">
        <v>8</v>
      </c>
      <c r="C90">
        <v>29</v>
      </c>
      <c r="D90">
        <f t="shared" si="20"/>
        <v>64</v>
      </c>
      <c r="E90">
        <f t="shared" si="21"/>
        <v>0.17857142857142705</v>
      </c>
      <c r="F90">
        <f t="shared" si="22"/>
        <v>1.4851190476190474</v>
      </c>
      <c r="G90">
        <f t="shared" si="23"/>
        <v>0.2651998299319705</v>
      </c>
      <c r="H90">
        <f t="shared" si="24"/>
        <v>2.2055785856009065</v>
      </c>
      <c r="I90">
        <f t="shared" si="25"/>
        <v>3.1887755102040276E-2</v>
      </c>
      <c r="M90">
        <f t="shared" si="16"/>
        <v>31.596660563432913</v>
      </c>
      <c r="N90">
        <f t="shared" si="26"/>
        <v>6.7426460816877318</v>
      </c>
      <c r="O90">
        <f t="shared" si="27"/>
        <v>7.7019126094443759</v>
      </c>
      <c r="P90">
        <f t="shared" si="17"/>
        <v>-2.5966605634329127</v>
      </c>
      <c r="Q90">
        <f t="shared" si="18"/>
        <v>-0.4866160509186136</v>
      </c>
      <c r="R90">
        <f t="shared" si="19"/>
        <v>-0.48807956114313245</v>
      </c>
    </row>
    <row r="91" spans="2:18" x14ac:dyDescent="0.2">
      <c r="B91">
        <v>7</v>
      </c>
      <c r="C91">
        <v>37</v>
      </c>
      <c r="D91">
        <f t="shared" si="20"/>
        <v>49</v>
      </c>
      <c r="E91">
        <f t="shared" si="21"/>
        <v>8.178571428571427</v>
      </c>
      <c r="F91">
        <f t="shared" si="22"/>
        <v>0.48511904761904745</v>
      </c>
      <c r="G91">
        <f t="shared" si="23"/>
        <v>3.9675807823129232</v>
      </c>
      <c r="H91">
        <f t="shared" si="24"/>
        <v>0.23534049036281163</v>
      </c>
      <c r="I91">
        <f t="shared" si="25"/>
        <v>66.889030612244866</v>
      </c>
      <c r="M91">
        <f t="shared" si="16"/>
        <v>29.727967278235603</v>
      </c>
      <c r="N91">
        <f t="shared" si="26"/>
        <v>52.882459906412102</v>
      </c>
      <c r="O91">
        <f t="shared" si="27"/>
        <v>0.82181242693936241</v>
      </c>
      <c r="P91">
        <f t="shared" si="17"/>
        <v>7.272032721764397</v>
      </c>
      <c r="Q91">
        <f t="shared" si="18"/>
        <v>1.3627841447777098</v>
      </c>
      <c r="R91">
        <f t="shared" si="19"/>
        <v>1.3668827529636283</v>
      </c>
    </row>
    <row r="92" spans="2:18" x14ac:dyDescent="0.2">
      <c r="B92">
        <v>9</v>
      </c>
      <c r="C92">
        <v>39</v>
      </c>
      <c r="D92">
        <f t="shared" si="20"/>
        <v>81</v>
      </c>
      <c r="E92">
        <f t="shared" si="21"/>
        <v>10.178571428571427</v>
      </c>
      <c r="F92">
        <f t="shared" si="22"/>
        <v>2.4851190476190474</v>
      </c>
      <c r="G92">
        <f t="shared" si="23"/>
        <v>25.294961734693871</v>
      </c>
      <c r="H92">
        <f t="shared" si="24"/>
        <v>6.1758166808390014</v>
      </c>
      <c r="I92">
        <f t="shared" si="25"/>
        <v>103.60331632653057</v>
      </c>
      <c r="M92">
        <f t="shared" si="16"/>
        <v>33.46535384863023</v>
      </c>
      <c r="N92">
        <f t="shared" si="26"/>
        <v>30.632308020872212</v>
      </c>
      <c r="O92">
        <f t="shared" si="27"/>
        <v>21.566041980232484</v>
      </c>
      <c r="P92">
        <f t="shared" si="17"/>
        <v>5.5346461513697705</v>
      </c>
      <c r="Q92">
        <f t="shared" si="18"/>
        <v>1.0371966560969583</v>
      </c>
      <c r="R92">
        <f t="shared" si="19"/>
        <v>1.0403160515796375</v>
      </c>
    </row>
    <row r="93" spans="2:18" x14ac:dyDescent="0.2">
      <c r="B93">
        <v>8</v>
      </c>
      <c r="C93">
        <v>33</v>
      </c>
      <c r="D93">
        <f t="shared" si="20"/>
        <v>64</v>
      </c>
      <c r="E93">
        <f t="shared" si="21"/>
        <v>4.178571428571427</v>
      </c>
      <c r="F93">
        <f t="shared" si="22"/>
        <v>1.4851190476190474</v>
      </c>
      <c r="G93">
        <f t="shared" si="23"/>
        <v>6.20567602040816</v>
      </c>
      <c r="H93">
        <f t="shared" si="24"/>
        <v>2.2055785856009065</v>
      </c>
      <c r="I93">
        <f t="shared" si="25"/>
        <v>17.460459183673457</v>
      </c>
      <c r="M93">
        <f t="shared" si="16"/>
        <v>31.596660563432913</v>
      </c>
      <c r="N93">
        <f t="shared" si="26"/>
        <v>1.9693615742244299</v>
      </c>
      <c r="O93">
        <f t="shared" si="27"/>
        <v>7.7019126094443759</v>
      </c>
      <c r="P93">
        <f t="shared" si="17"/>
        <v>1.4033394365670873</v>
      </c>
      <c r="Q93">
        <f t="shared" si="18"/>
        <v>0.26298681635069676</v>
      </c>
      <c r="R93">
        <f t="shared" si="19"/>
        <v>0.26377775593009689</v>
      </c>
    </row>
    <row r="94" spans="2:18" x14ac:dyDescent="0.2">
      <c r="B94">
        <v>7</v>
      </c>
      <c r="C94">
        <v>28</v>
      </c>
      <c r="D94">
        <f t="shared" si="20"/>
        <v>49</v>
      </c>
      <c r="E94">
        <f t="shared" si="21"/>
        <v>-0.82142857142857295</v>
      </c>
      <c r="F94">
        <f t="shared" si="22"/>
        <v>0.48511904761904745</v>
      </c>
      <c r="G94">
        <f t="shared" si="23"/>
        <v>-0.398490646258504</v>
      </c>
      <c r="H94">
        <f t="shared" si="24"/>
        <v>0.23534049036281163</v>
      </c>
      <c r="I94">
        <f t="shared" si="25"/>
        <v>0.67474489795918613</v>
      </c>
      <c r="M94">
        <f t="shared" si="16"/>
        <v>29.727967278235603</v>
      </c>
      <c r="N94">
        <f t="shared" si="26"/>
        <v>2.9858709146529581</v>
      </c>
      <c r="O94">
        <f t="shared" si="27"/>
        <v>0.82181242693936241</v>
      </c>
      <c r="P94">
        <f t="shared" si="17"/>
        <v>-1.727967278235603</v>
      </c>
      <c r="Q94">
        <f t="shared" si="18"/>
        <v>-0.32382230657823857</v>
      </c>
      <c r="R94">
        <f t="shared" si="19"/>
        <v>-0.32479621045113771</v>
      </c>
    </row>
    <row r="95" spans="2:18" x14ac:dyDescent="0.2">
      <c r="B95">
        <v>9</v>
      </c>
      <c r="C95">
        <v>38</v>
      </c>
      <c r="D95">
        <f t="shared" si="20"/>
        <v>81</v>
      </c>
      <c r="E95">
        <f t="shared" si="21"/>
        <v>9.178571428571427</v>
      </c>
      <c r="F95">
        <f t="shared" si="22"/>
        <v>2.4851190476190474</v>
      </c>
      <c r="G95">
        <f t="shared" si="23"/>
        <v>22.809842687074823</v>
      </c>
      <c r="H95">
        <f t="shared" si="24"/>
        <v>6.1758166808390014</v>
      </c>
      <c r="I95">
        <f t="shared" si="25"/>
        <v>84.246173469387728</v>
      </c>
      <c r="M95">
        <f t="shared" si="16"/>
        <v>33.46535384863023</v>
      </c>
      <c r="N95">
        <f t="shared" si="26"/>
        <v>20.563015718132672</v>
      </c>
      <c r="O95">
        <f t="shared" si="27"/>
        <v>21.566041980232484</v>
      </c>
      <c r="P95">
        <f t="shared" si="17"/>
        <v>4.5346461513697705</v>
      </c>
      <c r="Q95">
        <f t="shared" si="18"/>
        <v>0.84979593927963071</v>
      </c>
      <c r="R95">
        <f t="shared" si="19"/>
        <v>0.85235172231133016</v>
      </c>
    </row>
    <row r="96" spans="2:18" x14ac:dyDescent="0.2">
      <c r="B96">
        <v>8</v>
      </c>
      <c r="C96">
        <v>40</v>
      </c>
      <c r="D96">
        <f t="shared" si="20"/>
        <v>64</v>
      </c>
      <c r="E96">
        <f t="shared" si="21"/>
        <v>11.178571428571427</v>
      </c>
      <c r="F96">
        <f t="shared" si="22"/>
        <v>1.4851190476190474</v>
      </c>
      <c r="G96">
        <f t="shared" si="23"/>
        <v>16.601509353741491</v>
      </c>
      <c r="H96">
        <f t="shared" si="24"/>
        <v>2.2055785856009065</v>
      </c>
      <c r="I96">
        <f t="shared" si="25"/>
        <v>124.96045918367344</v>
      </c>
      <c r="M96">
        <f t="shared" si="16"/>
        <v>31.596660563432913</v>
      </c>
      <c r="N96">
        <f t="shared" si="26"/>
        <v>70.616113686163658</v>
      </c>
      <c r="O96">
        <f t="shared" si="27"/>
        <v>7.7019126094443759</v>
      </c>
      <c r="P96">
        <f t="shared" si="17"/>
        <v>8.4033394365670873</v>
      </c>
      <c r="Q96">
        <f t="shared" si="18"/>
        <v>1.5747918340719897</v>
      </c>
      <c r="R96">
        <f t="shared" si="19"/>
        <v>1.5795280608082483</v>
      </c>
    </row>
    <row r="97" spans="2:18" x14ac:dyDescent="0.2">
      <c r="B97">
        <v>9</v>
      </c>
      <c r="C97">
        <v>27</v>
      </c>
      <c r="D97">
        <f t="shared" si="20"/>
        <v>81</v>
      </c>
      <c r="E97">
        <f t="shared" si="21"/>
        <v>-1.821428571428573</v>
      </c>
      <c r="F97">
        <f t="shared" si="22"/>
        <v>2.4851190476190474</v>
      </c>
      <c r="G97">
        <f t="shared" si="23"/>
        <v>-4.5264668367346976</v>
      </c>
      <c r="H97">
        <f t="shared" si="24"/>
        <v>6.1758166808390014</v>
      </c>
      <c r="I97">
        <f t="shared" si="25"/>
        <v>3.317602040816332</v>
      </c>
      <c r="M97">
        <f t="shared" si="16"/>
        <v>33.46535384863023</v>
      </c>
      <c r="N97">
        <f t="shared" si="26"/>
        <v>41.800800387997718</v>
      </c>
      <c r="O97">
        <f t="shared" si="27"/>
        <v>21.566041980232484</v>
      </c>
      <c r="P97">
        <f t="shared" si="17"/>
        <v>-6.4653538486302295</v>
      </c>
      <c r="Q97">
        <f t="shared" si="18"/>
        <v>-1.2116119457109726</v>
      </c>
      <c r="R97">
        <f t="shared" si="19"/>
        <v>-1.2152558996400504</v>
      </c>
    </row>
    <row r="98" spans="2:18" x14ac:dyDescent="0.2">
      <c r="B98">
        <v>7</v>
      </c>
      <c r="C98">
        <v>29</v>
      </c>
      <c r="D98">
        <f t="shared" si="20"/>
        <v>49</v>
      </c>
      <c r="E98">
        <f t="shared" si="21"/>
        <v>0.17857142857142705</v>
      </c>
      <c r="F98">
        <f t="shared" si="22"/>
        <v>0.48511904761904745</v>
      </c>
      <c r="G98">
        <f t="shared" si="23"/>
        <v>8.662840136054345E-2</v>
      </c>
      <c r="H98">
        <f t="shared" si="24"/>
        <v>0.23534049036281163</v>
      </c>
      <c r="I98">
        <f t="shared" si="25"/>
        <v>3.1887755102040276E-2</v>
      </c>
      <c r="M98">
        <f t="shared" ref="M98:M129" si="28">$K$10+$K$11*B98</f>
        <v>29.727967278235603</v>
      </c>
      <c r="N98">
        <f t="shared" si="26"/>
        <v>0.52993635818175189</v>
      </c>
      <c r="O98">
        <f t="shared" si="27"/>
        <v>0.82181242693936241</v>
      </c>
      <c r="P98">
        <f t="shared" ref="P98:P129" si="29">C98-M98</f>
        <v>-0.72796727823560303</v>
      </c>
      <c r="Q98">
        <f t="shared" ref="Q98:Q129" si="30">P98/$K$7</f>
        <v>-0.13642158976091096</v>
      </c>
      <c r="R98">
        <f t="shared" ref="R98:R129" si="31">P98/_xlfn.STDEV.S($P$2:$P$169)</f>
        <v>-0.13683188118283038</v>
      </c>
    </row>
    <row r="99" spans="2:18" x14ac:dyDescent="0.2">
      <c r="B99">
        <v>9</v>
      </c>
      <c r="C99">
        <v>37</v>
      </c>
      <c r="D99">
        <f t="shared" si="20"/>
        <v>81</v>
      </c>
      <c r="E99">
        <f t="shared" si="21"/>
        <v>8.178571428571427</v>
      </c>
      <c r="F99">
        <f t="shared" si="22"/>
        <v>2.4851190476190474</v>
      </c>
      <c r="G99">
        <f t="shared" si="23"/>
        <v>20.324723639455776</v>
      </c>
      <c r="H99">
        <f t="shared" si="24"/>
        <v>6.1758166808390014</v>
      </c>
      <c r="I99">
        <f t="shared" si="25"/>
        <v>66.889030612244866</v>
      </c>
      <c r="M99">
        <f t="shared" si="28"/>
        <v>33.46535384863023</v>
      </c>
      <c r="N99">
        <f t="shared" si="26"/>
        <v>12.493723415393131</v>
      </c>
      <c r="O99">
        <f t="shared" si="27"/>
        <v>21.566041980232484</v>
      </c>
      <c r="P99">
        <f t="shared" si="29"/>
        <v>3.5346461513697705</v>
      </c>
      <c r="Q99">
        <f t="shared" si="30"/>
        <v>0.6623952224623032</v>
      </c>
      <c r="R99">
        <f t="shared" si="31"/>
        <v>0.66438739304302286</v>
      </c>
    </row>
    <row r="100" spans="2:18" x14ac:dyDescent="0.2">
      <c r="B100">
        <v>9</v>
      </c>
      <c r="C100">
        <v>40</v>
      </c>
      <c r="D100">
        <f t="shared" si="20"/>
        <v>81</v>
      </c>
      <c r="E100">
        <f t="shared" si="21"/>
        <v>11.178571428571427</v>
      </c>
      <c r="F100">
        <f t="shared" si="22"/>
        <v>2.4851190476190474</v>
      </c>
      <c r="G100">
        <f t="shared" si="23"/>
        <v>27.780080782312918</v>
      </c>
      <c r="H100">
        <f t="shared" si="24"/>
        <v>6.1758166808390014</v>
      </c>
      <c r="I100">
        <f t="shared" si="25"/>
        <v>124.96045918367344</v>
      </c>
      <c r="M100">
        <f t="shared" si="28"/>
        <v>33.46535384863023</v>
      </c>
      <c r="N100">
        <f t="shared" si="26"/>
        <v>42.70160032361175</v>
      </c>
      <c r="O100">
        <f t="shared" si="27"/>
        <v>21.566041980232484</v>
      </c>
      <c r="P100">
        <f t="shared" si="29"/>
        <v>6.5346461513697705</v>
      </c>
      <c r="Q100">
        <f t="shared" si="30"/>
        <v>1.2245973729142858</v>
      </c>
      <c r="R100">
        <f t="shared" si="31"/>
        <v>1.2282803808479448</v>
      </c>
    </row>
    <row r="101" spans="2:18" x14ac:dyDescent="0.2">
      <c r="B101">
        <v>8</v>
      </c>
      <c r="C101">
        <v>36</v>
      </c>
      <c r="D101">
        <f t="shared" si="20"/>
        <v>64</v>
      </c>
      <c r="E101">
        <f t="shared" si="21"/>
        <v>7.178571428571427</v>
      </c>
      <c r="F101">
        <f t="shared" si="22"/>
        <v>1.4851190476190474</v>
      </c>
      <c r="G101">
        <f t="shared" si="23"/>
        <v>10.661033163265303</v>
      </c>
      <c r="H101">
        <f t="shared" si="24"/>
        <v>2.2055785856009065</v>
      </c>
      <c r="I101">
        <f t="shared" si="25"/>
        <v>51.531887755102019</v>
      </c>
      <c r="M101">
        <f t="shared" si="28"/>
        <v>31.596660563432913</v>
      </c>
      <c r="N101">
        <f t="shared" si="26"/>
        <v>19.389398193626953</v>
      </c>
      <c r="O101">
        <f t="shared" si="27"/>
        <v>7.7019126094443759</v>
      </c>
      <c r="P101">
        <f t="shared" si="29"/>
        <v>4.4033394365670873</v>
      </c>
      <c r="Q101">
        <f t="shared" si="30"/>
        <v>0.8251889668026795</v>
      </c>
      <c r="R101">
        <f t="shared" si="31"/>
        <v>0.82767074373501892</v>
      </c>
    </row>
    <row r="102" spans="2:18" x14ac:dyDescent="0.2">
      <c r="B102">
        <v>8.5</v>
      </c>
      <c r="C102">
        <v>35</v>
      </c>
      <c r="D102">
        <f t="shared" si="20"/>
        <v>72.25</v>
      </c>
      <c r="E102">
        <f t="shared" si="21"/>
        <v>6.178571428571427</v>
      </c>
      <c r="F102">
        <f t="shared" si="22"/>
        <v>1.9851190476190474</v>
      </c>
      <c r="G102">
        <f t="shared" si="23"/>
        <v>12.265199829931969</v>
      </c>
      <c r="H102">
        <f t="shared" si="24"/>
        <v>3.9406976332199539</v>
      </c>
      <c r="I102">
        <f t="shared" si="25"/>
        <v>38.174744897959165</v>
      </c>
      <c r="M102">
        <f t="shared" si="28"/>
        <v>32.531007206031568</v>
      </c>
      <c r="N102">
        <f t="shared" si="26"/>
        <v>6.0959254166680461</v>
      </c>
      <c r="O102">
        <f t="shared" si="27"/>
        <v>13.760973646303018</v>
      </c>
      <c r="P102">
        <f t="shared" si="29"/>
        <v>2.4689927939684324</v>
      </c>
      <c r="Q102">
        <f t="shared" si="30"/>
        <v>0.46269101940650065</v>
      </c>
      <c r="R102">
        <f t="shared" si="31"/>
        <v>0.46408257448656054</v>
      </c>
    </row>
    <row r="103" spans="2:18" x14ac:dyDescent="0.2">
      <c r="B103">
        <v>7</v>
      </c>
      <c r="C103">
        <v>39</v>
      </c>
      <c r="D103">
        <f t="shared" si="20"/>
        <v>49</v>
      </c>
      <c r="E103">
        <f t="shared" si="21"/>
        <v>10.178571428571427</v>
      </c>
      <c r="F103">
        <f t="shared" si="22"/>
        <v>0.48511904761904745</v>
      </c>
      <c r="G103">
        <f t="shared" si="23"/>
        <v>4.9378188775510177</v>
      </c>
      <c r="H103">
        <f t="shared" si="24"/>
        <v>0.23534049036281163</v>
      </c>
      <c r="I103">
        <f t="shared" si="25"/>
        <v>103.60331632653057</v>
      </c>
      <c r="M103">
        <f t="shared" si="28"/>
        <v>29.727967278235603</v>
      </c>
      <c r="N103">
        <f t="shared" si="26"/>
        <v>85.970590793469697</v>
      </c>
      <c r="O103">
        <f t="shared" si="27"/>
        <v>0.82181242693936241</v>
      </c>
      <c r="P103">
        <f t="shared" si="29"/>
        <v>9.272032721764397</v>
      </c>
      <c r="Q103">
        <f t="shared" si="30"/>
        <v>1.7375855784123648</v>
      </c>
      <c r="R103">
        <f t="shared" si="31"/>
        <v>1.7428114115002429</v>
      </c>
    </row>
    <row r="104" spans="2:18" x14ac:dyDescent="0.2">
      <c r="B104">
        <v>6</v>
      </c>
      <c r="C104">
        <v>33</v>
      </c>
      <c r="D104">
        <f t="shared" si="20"/>
        <v>36</v>
      </c>
      <c r="E104">
        <f t="shared" si="21"/>
        <v>4.178571428571427</v>
      </c>
      <c r="F104">
        <f t="shared" si="22"/>
        <v>-0.51488095238095255</v>
      </c>
      <c r="G104">
        <f t="shared" si="23"/>
        <v>-2.1514668367346936</v>
      </c>
      <c r="H104">
        <f t="shared" si="24"/>
        <v>0.26510239512471673</v>
      </c>
      <c r="I104">
        <f t="shared" si="25"/>
        <v>17.460459183673457</v>
      </c>
      <c r="M104">
        <f t="shared" si="28"/>
        <v>27.859273993038293</v>
      </c>
      <c r="N104">
        <f t="shared" si="26"/>
        <v>26.427063878652454</v>
      </c>
      <c r="O104">
        <f t="shared" si="27"/>
        <v>0.92574143271737674</v>
      </c>
      <c r="P104">
        <f t="shared" si="29"/>
        <v>5.1407260069617067</v>
      </c>
      <c r="Q104">
        <f t="shared" si="30"/>
        <v>0.96337573866610193</v>
      </c>
      <c r="R104">
        <f t="shared" si="31"/>
        <v>0.96627311585070108</v>
      </c>
    </row>
    <row r="105" spans="2:18" x14ac:dyDescent="0.2">
      <c r="B105">
        <v>9</v>
      </c>
      <c r="C105">
        <v>24</v>
      </c>
      <c r="D105">
        <f t="shared" si="20"/>
        <v>81</v>
      </c>
      <c r="E105">
        <f t="shared" si="21"/>
        <v>-4.821428571428573</v>
      </c>
      <c r="F105">
        <f t="shared" si="22"/>
        <v>2.4851190476190474</v>
      </c>
      <c r="G105">
        <f t="shared" si="23"/>
        <v>-11.981823979591839</v>
      </c>
      <c r="H105">
        <f t="shared" si="24"/>
        <v>6.1758166808390014</v>
      </c>
      <c r="I105">
        <f t="shared" si="25"/>
        <v>23.24617346938777</v>
      </c>
      <c r="M105">
        <f t="shared" si="28"/>
        <v>33.46535384863023</v>
      </c>
      <c r="N105">
        <f t="shared" si="26"/>
        <v>89.592923479779103</v>
      </c>
      <c r="O105">
        <f t="shared" si="27"/>
        <v>21.566041980232484</v>
      </c>
      <c r="P105">
        <f t="shared" si="29"/>
        <v>-9.4653538486302295</v>
      </c>
      <c r="Q105">
        <f t="shared" si="30"/>
        <v>-1.7738140961629554</v>
      </c>
      <c r="R105">
        <f t="shared" si="31"/>
        <v>-1.7791488874449726</v>
      </c>
    </row>
    <row r="106" spans="2:18" x14ac:dyDescent="0.2">
      <c r="B106">
        <v>3</v>
      </c>
      <c r="C106">
        <v>29</v>
      </c>
      <c r="D106">
        <f t="shared" si="20"/>
        <v>9</v>
      </c>
      <c r="E106">
        <f t="shared" si="21"/>
        <v>0.17857142857142705</v>
      </c>
      <c r="F106">
        <f t="shared" si="22"/>
        <v>-3.5148809523809526</v>
      </c>
      <c r="G106">
        <f t="shared" si="23"/>
        <v>-0.6276573129251648</v>
      </c>
      <c r="H106">
        <f t="shared" si="24"/>
        <v>12.354388109410433</v>
      </c>
      <c r="I106">
        <f t="shared" si="25"/>
        <v>3.1887755102040276E-2</v>
      </c>
      <c r="M106">
        <f t="shared" si="28"/>
        <v>22.253194137446361</v>
      </c>
      <c r="N106">
        <f t="shared" si="26"/>
        <v>45.519389346988156</v>
      </c>
      <c r="O106">
        <f t="shared" si="27"/>
        <v>43.141703579749631</v>
      </c>
      <c r="P106">
        <f t="shared" si="29"/>
        <v>6.7468058625536393</v>
      </c>
      <c r="Q106">
        <f t="shared" si="30"/>
        <v>1.2643562548699001</v>
      </c>
      <c r="R106">
        <f t="shared" si="31"/>
        <v>1.2681588386583786</v>
      </c>
    </row>
    <row r="107" spans="2:18" x14ac:dyDescent="0.2">
      <c r="B107">
        <v>8</v>
      </c>
      <c r="C107">
        <v>32</v>
      </c>
      <c r="D107">
        <f t="shared" si="20"/>
        <v>64</v>
      </c>
      <c r="E107">
        <f t="shared" si="21"/>
        <v>3.178571428571427</v>
      </c>
      <c r="F107">
        <f t="shared" si="22"/>
        <v>1.4851190476190474</v>
      </c>
      <c r="G107">
        <f t="shared" si="23"/>
        <v>4.7205569727891126</v>
      </c>
      <c r="H107">
        <f t="shared" si="24"/>
        <v>2.2055785856009065</v>
      </c>
      <c r="I107">
        <f t="shared" si="25"/>
        <v>10.103316326530603</v>
      </c>
      <c r="M107">
        <f t="shared" si="28"/>
        <v>31.596660563432913</v>
      </c>
      <c r="N107">
        <f t="shared" si="26"/>
        <v>0.1626827010902554</v>
      </c>
      <c r="O107">
        <f t="shared" si="27"/>
        <v>7.7019126094443759</v>
      </c>
      <c r="P107">
        <f t="shared" si="29"/>
        <v>0.40333943656708726</v>
      </c>
      <c r="Q107">
        <f t="shared" si="30"/>
        <v>7.5586099533369186E-2</v>
      </c>
      <c r="R107">
        <f t="shared" si="31"/>
        <v>7.5813426661789557E-2</v>
      </c>
    </row>
    <row r="108" spans="2:18" x14ac:dyDescent="0.2">
      <c r="B108">
        <v>7</v>
      </c>
      <c r="C108">
        <v>37</v>
      </c>
      <c r="D108">
        <f t="shared" si="20"/>
        <v>49</v>
      </c>
      <c r="E108">
        <f t="shared" si="21"/>
        <v>8.178571428571427</v>
      </c>
      <c r="F108">
        <f t="shared" si="22"/>
        <v>0.48511904761904745</v>
      </c>
      <c r="G108">
        <f t="shared" si="23"/>
        <v>3.9675807823129232</v>
      </c>
      <c r="H108">
        <f t="shared" si="24"/>
        <v>0.23534049036281163</v>
      </c>
      <c r="I108">
        <f t="shared" si="25"/>
        <v>66.889030612244866</v>
      </c>
      <c r="M108">
        <f t="shared" si="28"/>
        <v>29.727967278235603</v>
      </c>
      <c r="N108">
        <f t="shared" si="26"/>
        <v>52.882459906412102</v>
      </c>
      <c r="O108">
        <f t="shared" si="27"/>
        <v>0.82181242693936241</v>
      </c>
      <c r="P108">
        <f t="shared" si="29"/>
        <v>7.272032721764397</v>
      </c>
      <c r="Q108">
        <f t="shared" si="30"/>
        <v>1.3627841447777098</v>
      </c>
      <c r="R108">
        <f t="shared" si="31"/>
        <v>1.3668827529636283</v>
      </c>
    </row>
    <row r="109" spans="2:18" x14ac:dyDescent="0.2">
      <c r="B109">
        <v>6</v>
      </c>
      <c r="C109">
        <v>31</v>
      </c>
      <c r="D109">
        <f t="shared" si="20"/>
        <v>36</v>
      </c>
      <c r="E109">
        <f t="shared" si="21"/>
        <v>2.178571428571427</v>
      </c>
      <c r="F109">
        <f t="shared" si="22"/>
        <v>-0.51488095238095255</v>
      </c>
      <c r="G109">
        <f t="shared" si="23"/>
        <v>-1.1217049319727888</v>
      </c>
      <c r="H109">
        <f t="shared" si="24"/>
        <v>0.26510239512471673</v>
      </c>
      <c r="I109">
        <f t="shared" si="25"/>
        <v>4.7461734693877489</v>
      </c>
      <c r="M109">
        <f t="shared" si="28"/>
        <v>27.859273993038293</v>
      </c>
      <c r="N109">
        <f t="shared" si="26"/>
        <v>9.8641598508056259</v>
      </c>
      <c r="O109">
        <f t="shared" si="27"/>
        <v>0.92574143271737674</v>
      </c>
      <c r="P109">
        <f t="shared" si="29"/>
        <v>3.1407260069617067</v>
      </c>
      <c r="Q109">
        <f t="shared" si="30"/>
        <v>0.58857430503144681</v>
      </c>
      <c r="R109">
        <f t="shared" si="31"/>
        <v>0.59034445731408636</v>
      </c>
    </row>
    <row r="110" spans="2:18" x14ac:dyDescent="0.2">
      <c r="B110">
        <v>4</v>
      </c>
      <c r="C110">
        <v>17</v>
      </c>
      <c r="D110">
        <f t="shared" si="20"/>
        <v>16</v>
      </c>
      <c r="E110">
        <f t="shared" si="21"/>
        <v>-11.821428571428573</v>
      </c>
      <c r="F110">
        <f t="shared" si="22"/>
        <v>-2.5148809523809526</v>
      </c>
      <c r="G110">
        <f t="shared" si="23"/>
        <v>29.729485544217692</v>
      </c>
      <c r="H110">
        <f t="shared" si="24"/>
        <v>6.3246262046485269</v>
      </c>
      <c r="I110">
        <f t="shared" si="25"/>
        <v>139.7461734693878</v>
      </c>
      <c r="M110">
        <f t="shared" si="28"/>
        <v>24.12188742264367</v>
      </c>
      <c r="N110">
        <f t="shared" si="26"/>
        <v>50.7212804608101</v>
      </c>
      <c r="O110">
        <f t="shared" si="27"/>
        <v>22.085687009122523</v>
      </c>
      <c r="P110">
        <f t="shared" si="29"/>
        <v>-7.1218874226436704</v>
      </c>
      <c r="Q110">
        <f t="shared" si="30"/>
        <v>-1.3346468080957334</v>
      </c>
      <c r="R110">
        <f t="shared" si="31"/>
        <v>-1.3386607925216116</v>
      </c>
    </row>
    <row r="111" spans="2:18" x14ac:dyDescent="0.2">
      <c r="B111">
        <v>5</v>
      </c>
      <c r="C111">
        <v>23</v>
      </c>
      <c r="D111">
        <f t="shared" si="20"/>
        <v>25</v>
      </c>
      <c r="E111">
        <f t="shared" si="21"/>
        <v>-5.821428571428573</v>
      </c>
      <c r="F111">
        <f t="shared" si="22"/>
        <v>-1.5148809523809526</v>
      </c>
      <c r="G111">
        <f t="shared" si="23"/>
        <v>8.8187712585034053</v>
      </c>
      <c r="H111">
        <f t="shared" si="24"/>
        <v>2.2948642998866218</v>
      </c>
      <c r="I111">
        <f t="shared" si="25"/>
        <v>33.889030612244916</v>
      </c>
      <c r="M111">
        <f t="shared" si="28"/>
        <v>25.990580707840984</v>
      </c>
      <c r="N111">
        <f t="shared" si="26"/>
        <v>8.9435729701106794</v>
      </c>
      <c r="O111">
        <f t="shared" si="27"/>
        <v>8.0136996267784184</v>
      </c>
      <c r="P111">
        <f t="shared" si="29"/>
        <v>-2.9905807078409836</v>
      </c>
      <c r="Q111">
        <f t="shared" si="30"/>
        <v>-0.56043696834947121</v>
      </c>
      <c r="R111">
        <f t="shared" si="31"/>
        <v>-0.56212249687207028</v>
      </c>
    </row>
    <row r="112" spans="2:18" x14ac:dyDescent="0.2">
      <c r="B112">
        <v>7</v>
      </c>
      <c r="C112">
        <v>20</v>
      </c>
      <c r="D112">
        <f t="shared" si="20"/>
        <v>49</v>
      </c>
      <c r="E112">
        <f t="shared" si="21"/>
        <v>-8.821428571428573</v>
      </c>
      <c r="F112">
        <f t="shared" si="22"/>
        <v>0.48511904761904745</v>
      </c>
      <c r="G112">
        <f t="shared" si="23"/>
        <v>-4.2794430272108839</v>
      </c>
      <c r="H112">
        <f t="shared" si="24"/>
        <v>0.23534049036281163</v>
      </c>
      <c r="I112">
        <f t="shared" si="25"/>
        <v>77.817602040816354</v>
      </c>
      <c r="M112">
        <f t="shared" si="28"/>
        <v>29.727967278235603</v>
      </c>
      <c r="N112">
        <f t="shared" si="26"/>
        <v>94.633347366422612</v>
      </c>
      <c r="O112">
        <f t="shared" si="27"/>
        <v>0.82181242693936241</v>
      </c>
      <c r="P112">
        <f t="shared" si="29"/>
        <v>-9.727967278235603</v>
      </c>
      <c r="Q112">
        <f t="shared" si="30"/>
        <v>-1.8230280411168591</v>
      </c>
      <c r="R112">
        <f t="shared" si="31"/>
        <v>-1.8285108445975964</v>
      </c>
    </row>
    <row r="113" spans="2:18" x14ac:dyDescent="0.2">
      <c r="B113">
        <v>8</v>
      </c>
      <c r="C113">
        <v>22</v>
      </c>
      <c r="D113">
        <f t="shared" si="20"/>
        <v>64</v>
      </c>
      <c r="E113">
        <f t="shared" si="21"/>
        <v>-6.821428571428573</v>
      </c>
      <c r="F113">
        <f t="shared" si="22"/>
        <v>1.4851190476190474</v>
      </c>
      <c r="G113">
        <f t="shared" si="23"/>
        <v>-10.130633503401361</v>
      </c>
      <c r="H113">
        <f t="shared" si="24"/>
        <v>2.2055785856009065</v>
      </c>
      <c r="I113">
        <f t="shared" si="25"/>
        <v>46.531887755102062</v>
      </c>
      <c r="M113">
        <f t="shared" si="28"/>
        <v>31.596660563432913</v>
      </c>
      <c r="N113">
        <f t="shared" si="26"/>
        <v>92.095893969748516</v>
      </c>
      <c r="O113">
        <f t="shared" si="27"/>
        <v>7.7019126094443759</v>
      </c>
      <c r="P113">
        <f t="shared" si="29"/>
        <v>-9.5966605634329127</v>
      </c>
      <c r="Q113">
        <f t="shared" si="30"/>
        <v>-1.7984210686399067</v>
      </c>
      <c r="R113">
        <f t="shared" si="31"/>
        <v>-1.8038298660212839</v>
      </c>
    </row>
    <row r="114" spans="2:18" x14ac:dyDescent="0.2">
      <c r="B114">
        <v>5</v>
      </c>
      <c r="C114">
        <v>24</v>
      </c>
      <c r="D114">
        <f t="shared" si="20"/>
        <v>25</v>
      </c>
      <c r="E114">
        <f t="shared" si="21"/>
        <v>-4.821428571428573</v>
      </c>
      <c r="F114">
        <f t="shared" si="22"/>
        <v>-1.5148809523809526</v>
      </c>
      <c r="G114">
        <f t="shared" si="23"/>
        <v>7.3038903061224518</v>
      </c>
      <c r="H114">
        <f t="shared" si="24"/>
        <v>2.2948642998866218</v>
      </c>
      <c r="I114">
        <f t="shared" si="25"/>
        <v>23.24617346938777</v>
      </c>
      <c r="M114">
        <f t="shared" si="28"/>
        <v>25.990580707840984</v>
      </c>
      <c r="N114">
        <f t="shared" si="26"/>
        <v>3.9624115544287113</v>
      </c>
      <c r="O114">
        <f t="shared" si="27"/>
        <v>8.0136996267784184</v>
      </c>
      <c r="P114">
        <f t="shared" si="29"/>
        <v>-1.9905807078409836</v>
      </c>
      <c r="Q114">
        <f t="shared" si="30"/>
        <v>-0.37303625153214365</v>
      </c>
      <c r="R114">
        <f t="shared" si="31"/>
        <v>-0.37415816760376291</v>
      </c>
    </row>
    <row r="115" spans="2:18" x14ac:dyDescent="0.2">
      <c r="B115">
        <v>7</v>
      </c>
      <c r="C115">
        <v>20</v>
      </c>
      <c r="D115">
        <f t="shared" si="20"/>
        <v>49</v>
      </c>
      <c r="E115">
        <f t="shared" si="21"/>
        <v>-8.821428571428573</v>
      </c>
      <c r="F115">
        <f t="shared" si="22"/>
        <v>0.48511904761904745</v>
      </c>
      <c r="G115">
        <f t="shared" si="23"/>
        <v>-4.2794430272108839</v>
      </c>
      <c r="H115">
        <f t="shared" si="24"/>
        <v>0.23534049036281163</v>
      </c>
      <c r="I115">
        <f t="shared" si="25"/>
        <v>77.817602040816354</v>
      </c>
      <c r="M115">
        <f t="shared" si="28"/>
        <v>29.727967278235603</v>
      </c>
      <c r="N115">
        <f t="shared" si="26"/>
        <v>94.633347366422612</v>
      </c>
      <c r="O115">
        <f t="shared" si="27"/>
        <v>0.82181242693936241</v>
      </c>
      <c r="P115">
        <f t="shared" si="29"/>
        <v>-9.727967278235603</v>
      </c>
      <c r="Q115">
        <f t="shared" si="30"/>
        <v>-1.8230280411168591</v>
      </c>
      <c r="R115">
        <f t="shared" si="31"/>
        <v>-1.8285108445975964</v>
      </c>
    </row>
    <row r="116" spans="2:18" x14ac:dyDescent="0.2">
      <c r="B116">
        <v>9</v>
      </c>
      <c r="C116">
        <v>29</v>
      </c>
      <c r="D116">
        <f t="shared" si="20"/>
        <v>81</v>
      </c>
      <c r="E116">
        <f t="shared" si="21"/>
        <v>0.17857142857142705</v>
      </c>
      <c r="F116">
        <f t="shared" si="22"/>
        <v>2.4851190476190474</v>
      </c>
      <c r="G116">
        <f t="shared" si="23"/>
        <v>0.44377125850339755</v>
      </c>
      <c r="H116">
        <f t="shared" si="24"/>
        <v>6.1758166808390014</v>
      </c>
      <c r="I116">
        <f t="shared" si="25"/>
        <v>3.1887755102040276E-2</v>
      </c>
      <c r="M116">
        <f t="shared" si="28"/>
        <v>33.46535384863023</v>
      </c>
      <c r="N116">
        <f t="shared" si="26"/>
        <v>19.939384993476803</v>
      </c>
      <c r="O116">
        <f t="shared" si="27"/>
        <v>21.566041980232484</v>
      </c>
      <c r="P116">
        <f t="shared" si="29"/>
        <v>-4.4653538486302295</v>
      </c>
      <c r="Q116">
        <f t="shared" si="30"/>
        <v>-0.83681051207631751</v>
      </c>
      <c r="R116">
        <f t="shared" si="31"/>
        <v>-0.83932724110343582</v>
      </c>
    </row>
    <row r="117" spans="2:18" x14ac:dyDescent="0.2">
      <c r="B117">
        <v>7</v>
      </c>
      <c r="C117">
        <v>36</v>
      </c>
      <c r="D117">
        <f t="shared" si="20"/>
        <v>49</v>
      </c>
      <c r="E117">
        <f t="shared" si="21"/>
        <v>7.178571428571427</v>
      </c>
      <c r="F117">
        <f t="shared" si="22"/>
        <v>0.48511904761904745</v>
      </c>
      <c r="G117">
        <f t="shared" si="23"/>
        <v>3.4824617346938758</v>
      </c>
      <c r="H117">
        <f t="shared" si="24"/>
        <v>0.23534049036281163</v>
      </c>
      <c r="I117">
        <f t="shared" si="25"/>
        <v>51.531887755102019</v>
      </c>
      <c r="M117">
        <f t="shared" si="28"/>
        <v>29.727967278235603</v>
      </c>
      <c r="N117">
        <f t="shared" si="26"/>
        <v>39.338394462883308</v>
      </c>
      <c r="O117">
        <f t="shared" si="27"/>
        <v>0.82181242693936241</v>
      </c>
      <c r="P117">
        <f t="shared" si="29"/>
        <v>6.272032721764397</v>
      </c>
      <c r="Q117">
        <f t="shared" si="30"/>
        <v>1.1753834279603821</v>
      </c>
      <c r="R117">
        <f t="shared" si="31"/>
        <v>1.178918423695321</v>
      </c>
    </row>
    <row r="118" spans="2:18" x14ac:dyDescent="0.2">
      <c r="B118">
        <v>4</v>
      </c>
      <c r="C118">
        <v>28</v>
      </c>
      <c r="D118">
        <f t="shared" si="20"/>
        <v>16</v>
      </c>
      <c r="E118">
        <f t="shared" si="21"/>
        <v>-0.82142857142857295</v>
      </c>
      <c r="F118">
        <f t="shared" si="22"/>
        <v>-2.5148809523809526</v>
      </c>
      <c r="G118">
        <f t="shared" si="23"/>
        <v>2.065795068027215</v>
      </c>
      <c r="H118">
        <f t="shared" si="24"/>
        <v>6.3246262046485269</v>
      </c>
      <c r="I118">
        <f t="shared" si="25"/>
        <v>0.67474489795918613</v>
      </c>
      <c r="M118">
        <f t="shared" si="28"/>
        <v>24.12188742264367</v>
      </c>
      <c r="N118">
        <f t="shared" si="26"/>
        <v>15.039757162649353</v>
      </c>
      <c r="O118">
        <f t="shared" si="27"/>
        <v>22.085687009122523</v>
      </c>
      <c r="P118">
        <f t="shared" si="29"/>
        <v>3.8781125773563296</v>
      </c>
      <c r="Q118">
        <f t="shared" si="30"/>
        <v>0.72676107689486991</v>
      </c>
      <c r="R118">
        <f t="shared" si="31"/>
        <v>0.72894682942976918</v>
      </c>
    </row>
    <row r="119" spans="2:18" x14ac:dyDescent="0.2">
      <c r="B119">
        <v>8</v>
      </c>
      <c r="C119">
        <v>36</v>
      </c>
      <c r="D119">
        <f t="shared" si="20"/>
        <v>64</v>
      </c>
      <c r="E119">
        <f t="shared" si="21"/>
        <v>7.178571428571427</v>
      </c>
      <c r="F119">
        <f t="shared" si="22"/>
        <v>1.4851190476190474</v>
      </c>
      <c r="G119">
        <f t="shared" si="23"/>
        <v>10.661033163265303</v>
      </c>
      <c r="H119">
        <f t="shared" si="24"/>
        <v>2.2055785856009065</v>
      </c>
      <c r="I119">
        <f t="shared" si="25"/>
        <v>51.531887755102019</v>
      </c>
      <c r="M119">
        <f t="shared" si="28"/>
        <v>31.596660563432913</v>
      </c>
      <c r="N119">
        <f t="shared" si="26"/>
        <v>19.389398193626953</v>
      </c>
      <c r="O119">
        <f t="shared" si="27"/>
        <v>7.7019126094443759</v>
      </c>
      <c r="P119">
        <f t="shared" si="29"/>
        <v>4.4033394365670873</v>
      </c>
      <c r="Q119">
        <f t="shared" si="30"/>
        <v>0.8251889668026795</v>
      </c>
      <c r="R119">
        <f t="shared" si="31"/>
        <v>0.82767074373501892</v>
      </c>
    </row>
    <row r="120" spans="2:18" x14ac:dyDescent="0.2">
      <c r="B120">
        <v>7</v>
      </c>
      <c r="C120">
        <v>22</v>
      </c>
      <c r="D120">
        <f t="shared" si="20"/>
        <v>49</v>
      </c>
      <c r="E120">
        <f t="shared" si="21"/>
        <v>-6.821428571428573</v>
      </c>
      <c r="F120">
        <f t="shared" si="22"/>
        <v>0.48511904761904745</v>
      </c>
      <c r="G120">
        <f t="shared" si="23"/>
        <v>-3.3092049319727885</v>
      </c>
      <c r="H120">
        <f t="shared" si="24"/>
        <v>0.23534049036281163</v>
      </c>
      <c r="I120">
        <f t="shared" si="25"/>
        <v>46.531887755102062</v>
      </c>
      <c r="M120">
        <f t="shared" si="28"/>
        <v>29.727967278235603</v>
      </c>
      <c r="N120">
        <f t="shared" si="26"/>
        <v>59.721478253480193</v>
      </c>
      <c r="O120">
        <f t="shared" si="27"/>
        <v>0.82181242693936241</v>
      </c>
      <c r="P120">
        <f t="shared" si="29"/>
        <v>-7.727967278235603</v>
      </c>
      <c r="Q120">
        <f t="shared" si="30"/>
        <v>-1.4482266074822041</v>
      </c>
      <c r="R120">
        <f t="shared" si="31"/>
        <v>-1.4525821860609818</v>
      </c>
    </row>
    <row r="121" spans="2:18" x14ac:dyDescent="0.2">
      <c r="B121">
        <v>7</v>
      </c>
      <c r="C121">
        <v>26</v>
      </c>
      <c r="D121">
        <f t="shared" si="20"/>
        <v>49</v>
      </c>
      <c r="E121">
        <f t="shared" si="21"/>
        <v>-2.821428571428573</v>
      </c>
      <c r="F121">
        <f t="shared" si="22"/>
        <v>0.48511904761904745</v>
      </c>
      <c r="G121">
        <f t="shared" si="23"/>
        <v>-1.368728741496599</v>
      </c>
      <c r="H121">
        <f t="shared" si="24"/>
        <v>0.23534049036281163</v>
      </c>
      <c r="I121">
        <f t="shared" si="25"/>
        <v>7.9604591836734784</v>
      </c>
      <c r="M121">
        <f t="shared" si="28"/>
        <v>29.727967278235603</v>
      </c>
      <c r="N121">
        <f t="shared" si="26"/>
        <v>13.89774002759537</v>
      </c>
      <c r="O121">
        <f t="shared" si="27"/>
        <v>0.82181242693936241</v>
      </c>
      <c r="P121">
        <f t="shared" si="29"/>
        <v>-3.727967278235603</v>
      </c>
      <c r="Q121">
        <f t="shared" si="30"/>
        <v>-0.69862374021289375</v>
      </c>
      <c r="R121">
        <f t="shared" si="31"/>
        <v>-0.70072486898775244</v>
      </c>
    </row>
    <row r="122" spans="2:18" x14ac:dyDescent="0.2">
      <c r="B122">
        <v>7</v>
      </c>
      <c r="C122">
        <v>31</v>
      </c>
      <c r="D122">
        <f t="shared" si="20"/>
        <v>49</v>
      </c>
      <c r="E122">
        <f t="shared" si="21"/>
        <v>2.178571428571427</v>
      </c>
      <c r="F122">
        <f t="shared" si="22"/>
        <v>0.48511904761904745</v>
      </c>
      <c r="G122">
        <f t="shared" si="23"/>
        <v>1.0568664965986383</v>
      </c>
      <c r="H122">
        <f t="shared" si="24"/>
        <v>0.23534049036281163</v>
      </c>
      <c r="I122">
        <f t="shared" si="25"/>
        <v>4.7461734693877489</v>
      </c>
      <c r="M122">
        <f t="shared" si="28"/>
        <v>29.727967278235603</v>
      </c>
      <c r="N122">
        <f t="shared" si="26"/>
        <v>1.6180672452393396</v>
      </c>
      <c r="O122">
        <f t="shared" si="27"/>
        <v>0.82181242693936241</v>
      </c>
      <c r="P122">
        <f t="shared" si="29"/>
        <v>1.272032721764397</v>
      </c>
      <c r="Q122">
        <f t="shared" si="30"/>
        <v>0.2383798438737442</v>
      </c>
      <c r="R122">
        <f t="shared" si="31"/>
        <v>0.23909677735378429</v>
      </c>
    </row>
    <row r="123" spans="2:18" x14ac:dyDescent="0.2">
      <c r="B123">
        <v>6</v>
      </c>
      <c r="C123">
        <v>38</v>
      </c>
      <c r="D123">
        <f t="shared" si="20"/>
        <v>36</v>
      </c>
      <c r="E123">
        <f t="shared" si="21"/>
        <v>9.178571428571427</v>
      </c>
      <c r="F123">
        <f t="shared" si="22"/>
        <v>-0.51488095238095255</v>
      </c>
      <c r="G123">
        <f t="shared" si="23"/>
        <v>-4.7258715986394568</v>
      </c>
      <c r="H123">
        <f t="shared" si="24"/>
        <v>0.26510239512471673</v>
      </c>
      <c r="I123">
        <f t="shared" si="25"/>
        <v>84.246173469387728</v>
      </c>
      <c r="M123">
        <f t="shared" si="28"/>
        <v>27.859273993038293</v>
      </c>
      <c r="N123">
        <f t="shared" si="26"/>
        <v>102.83432394826951</v>
      </c>
      <c r="O123">
        <f t="shared" si="27"/>
        <v>0.92574143271737674</v>
      </c>
      <c r="P123">
        <f t="shared" si="29"/>
        <v>10.140726006961707</v>
      </c>
      <c r="Q123">
        <f t="shared" si="30"/>
        <v>1.9003793227527399</v>
      </c>
      <c r="R123">
        <f t="shared" si="31"/>
        <v>1.9060947621922377</v>
      </c>
    </row>
    <row r="124" spans="2:18" x14ac:dyDescent="0.2">
      <c r="B124">
        <v>7</v>
      </c>
      <c r="C124">
        <v>36</v>
      </c>
      <c r="D124">
        <f t="shared" si="20"/>
        <v>49</v>
      </c>
      <c r="E124">
        <f t="shared" si="21"/>
        <v>7.178571428571427</v>
      </c>
      <c r="F124">
        <f t="shared" si="22"/>
        <v>0.48511904761904745</v>
      </c>
      <c r="G124">
        <f t="shared" si="23"/>
        <v>3.4824617346938758</v>
      </c>
      <c r="H124">
        <f t="shared" si="24"/>
        <v>0.23534049036281163</v>
      </c>
      <c r="I124">
        <f t="shared" si="25"/>
        <v>51.531887755102019</v>
      </c>
      <c r="M124">
        <f t="shared" si="28"/>
        <v>29.727967278235603</v>
      </c>
      <c r="N124">
        <f t="shared" si="26"/>
        <v>39.338394462883308</v>
      </c>
      <c r="O124">
        <f t="shared" si="27"/>
        <v>0.82181242693936241</v>
      </c>
      <c r="P124">
        <f t="shared" si="29"/>
        <v>6.272032721764397</v>
      </c>
      <c r="Q124">
        <f t="shared" si="30"/>
        <v>1.1753834279603821</v>
      </c>
      <c r="R124">
        <f t="shared" si="31"/>
        <v>1.178918423695321</v>
      </c>
    </row>
    <row r="125" spans="2:18" x14ac:dyDescent="0.2">
      <c r="B125">
        <v>7</v>
      </c>
      <c r="C125">
        <v>37</v>
      </c>
      <c r="D125">
        <f t="shared" si="20"/>
        <v>49</v>
      </c>
      <c r="E125">
        <f t="shared" si="21"/>
        <v>8.178571428571427</v>
      </c>
      <c r="F125">
        <f t="shared" si="22"/>
        <v>0.48511904761904745</v>
      </c>
      <c r="G125">
        <f t="shared" si="23"/>
        <v>3.9675807823129232</v>
      </c>
      <c r="H125">
        <f t="shared" si="24"/>
        <v>0.23534049036281163</v>
      </c>
      <c r="I125">
        <f t="shared" si="25"/>
        <v>66.889030612244866</v>
      </c>
      <c r="M125">
        <f t="shared" si="28"/>
        <v>29.727967278235603</v>
      </c>
      <c r="N125">
        <f t="shared" si="26"/>
        <v>52.882459906412102</v>
      </c>
      <c r="O125">
        <f t="shared" si="27"/>
        <v>0.82181242693936241</v>
      </c>
      <c r="P125">
        <f t="shared" si="29"/>
        <v>7.272032721764397</v>
      </c>
      <c r="Q125">
        <f t="shared" si="30"/>
        <v>1.3627841447777098</v>
      </c>
      <c r="R125">
        <f t="shared" si="31"/>
        <v>1.3668827529636283</v>
      </c>
    </row>
    <row r="126" spans="2:18" x14ac:dyDescent="0.2">
      <c r="B126">
        <v>7</v>
      </c>
      <c r="C126">
        <v>34</v>
      </c>
      <c r="D126">
        <f t="shared" si="20"/>
        <v>49</v>
      </c>
      <c r="E126">
        <f t="shared" si="21"/>
        <v>5.178571428571427</v>
      </c>
      <c r="F126">
        <f t="shared" si="22"/>
        <v>0.48511904761904745</v>
      </c>
      <c r="G126">
        <f t="shared" si="23"/>
        <v>2.5122236394557809</v>
      </c>
      <c r="H126">
        <f t="shared" si="24"/>
        <v>0.23534049036281163</v>
      </c>
      <c r="I126">
        <f t="shared" si="25"/>
        <v>26.817602040816311</v>
      </c>
      <c r="M126">
        <f t="shared" si="28"/>
        <v>29.727967278235603</v>
      </c>
      <c r="N126">
        <f t="shared" si="26"/>
        <v>18.25026357582572</v>
      </c>
      <c r="O126">
        <f t="shared" si="27"/>
        <v>0.82181242693936241</v>
      </c>
      <c r="P126">
        <f t="shared" si="29"/>
        <v>4.272032721764397</v>
      </c>
      <c r="Q126">
        <f t="shared" si="30"/>
        <v>0.80058199432572696</v>
      </c>
      <c r="R126">
        <f t="shared" si="31"/>
        <v>0.80298976515870635</v>
      </c>
    </row>
    <row r="127" spans="2:18" x14ac:dyDescent="0.2">
      <c r="B127">
        <v>8</v>
      </c>
      <c r="C127">
        <v>34</v>
      </c>
      <c r="D127">
        <f t="shared" si="20"/>
        <v>64</v>
      </c>
      <c r="E127">
        <f t="shared" si="21"/>
        <v>5.178571428571427</v>
      </c>
      <c r="F127">
        <f t="shared" si="22"/>
        <v>1.4851190476190474</v>
      </c>
      <c r="G127">
        <f t="shared" si="23"/>
        <v>7.6907950680272075</v>
      </c>
      <c r="H127">
        <f t="shared" si="24"/>
        <v>2.2055785856009065</v>
      </c>
      <c r="I127">
        <f t="shared" si="25"/>
        <v>26.817602040816311</v>
      </c>
      <c r="M127">
        <f t="shared" si="28"/>
        <v>31.596660563432913</v>
      </c>
      <c r="N127">
        <f t="shared" si="26"/>
        <v>5.7760404473586044</v>
      </c>
      <c r="O127">
        <f t="shared" si="27"/>
        <v>7.7019126094443759</v>
      </c>
      <c r="P127">
        <f t="shared" si="29"/>
        <v>2.4033394365670873</v>
      </c>
      <c r="Q127">
        <f t="shared" si="30"/>
        <v>0.45038753316802432</v>
      </c>
      <c r="R127">
        <f t="shared" si="31"/>
        <v>0.4517420851984042</v>
      </c>
    </row>
    <row r="128" spans="2:18" x14ac:dyDescent="0.2">
      <c r="B128">
        <v>7</v>
      </c>
      <c r="C128">
        <v>35</v>
      </c>
      <c r="D128">
        <f t="shared" si="20"/>
        <v>49</v>
      </c>
      <c r="E128">
        <f t="shared" si="21"/>
        <v>6.178571428571427</v>
      </c>
      <c r="F128">
        <f t="shared" si="22"/>
        <v>0.48511904761904745</v>
      </c>
      <c r="G128">
        <f t="shared" si="23"/>
        <v>2.9973426870748283</v>
      </c>
      <c r="H128">
        <f t="shared" si="24"/>
        <v>0.23534049036281163</v>
      </c>
      <c r="I128">
        <f t="shared" si="25"/>
        <v>38.174744897959165</v>
      </c>
      <c r="M128">
        <f t="shared" si="28"/>
        <v>29.727967278235603</v>
      </c>
      <c r="N128">
        <f t="shared" si="26"/>
        <v>27.794329019354514</v>
      </c>
      <c r="O128">
        <f t="shared" si="27"/>
        <v>0.82181242693936241</v>
      </c>
      <c r="P128">
        <f t="shared" si="29"/>
        <v>5.272032721764397</v>
      </c>
      <c r="Q128">
        <f t="shared" si="30"/>
        <v>0.98798271114305458</v>
      </c>
      <c r="R128">
        <f t="shared" si="31"/>
        <v>0.99095409442701365</v>
      </c>
    </row>
    <row r="129" spans="2:18" x14ac:dyDescent="0.2">
      <c r="B129">
        <v>7</v>
      </c>
      <c r="C129">
        <v>39</v>
      </c>
      <c r="D129">
        <f t="shared" si="20"/>
        <v>49</v>
      </c>
      <c r="E129">
        <f t="shared" si="21"/>
        <v>10.178571428571427</v>
      </c>
      <c r="F129">
        <f t="shared" si="22"/>
        <v>0.48511904761904745</v>
      </c>
      <c r="G129">
        <f t="shared" si="23"/>
        <v>4.9378188775510177</v>
      </c>
      <c r="H129">
        <f t="shared" si="24"/>
        <v>0.23534049036281163</v>
      </c>
      <c r="I129">
        <f t="shared" si="25"/>
        <v>103.60331632653057</v>
      </c>
      <c r="M129">
        <f t="shared" si="28"/>
        <v>29.727967278235603</v>
      </c>
      <c r="N129">
        <f t="shared" si="26"/>
        <v>85.970590793469697</v>
      </c>
      <c r="O129">
        <f t="shared" si="27"/>
        <v>0.82181242693936241</v>
      </c>
      <c r="P129">
        <f t="shared" si="29"/>
        <v>9.272032721764397</v>
      </c>
      <c r="Q129">
        <f t="shared" si="30"/>
        <v>1.7375855784123648</v>
      </c>
      <c r="R129">
        <f t="shared" si="31"/>
        <v>1.7428114115002429</v>
      </c>
    </row>
    <row r="130" spans="2:18" x14ac:dyDescent="0.2">
      <c r="B130">
        <v>8</v>
      </c>
      <c r="C130">
        <v>33</v>
      </c>
      <c r="D130">
        <f t="shared" si="20"/>
        <v>64</v>
      </c>
      <c r="E130">
        <f t="shared" si="21"/>
        <v>4.178571428571427</v>
      </c>
      <c r="F130">
        <f t="shared" si="22"/>
        <v>1.4851190476190474</v>
      </c>
      <c r="G130">
        <f t="shared" si="23"/>
        <v>6.20567602040816</v>
      </c>
      <c r="H130">
        <f t="shared" si="24"/>
        <v>2.2055785856009065</v>
      </c>
      <c r="I130">
        <f t="shared" si="25"/>
        <v>17.460459183673457</v>
      </c>
      <c r="M130">
        <f t="shared" ref="M130:M161" si="32">$K$10+$K$11*B130</f>
        <v>31.596660563432913</v>
      </c>
      <c r="N130">
        <f t="shared" si="26"/>
        <v>1.9693615742244299</v>
      </c>
      <c r="O130">
        <f t="shared" si="27"/>
        <v>7.7019126094443759</v>
      </c>
      <c r="P130">
        <f t="shared" ref="P130:P161" si="33">C130-M130</f>
        <v>1.4033394365670873</v>
      </c>
      <c r="Q130">
        <f t="shared" ref="Q130:Q161" si="34">P130/$K$7</f>
        <v>0.26298681635069676</v>
      </c>
      <c r="R130">
        <f t="shared" ref="R130:R161" si="35">P130/_xlfn.STDEV.S($P$2:$P$169)</f>
        <v>0.26377775593009689</v>
      </c>
    </row>
    <row r="131" spans="2:18" x14ac:dyDescent="0.2">
      <c r="B131">
        <v>7</v>
      </c>
      <c r="C131">
        <v>40</v>
      </c>
      <c r="D131">
        <f t="shared" ref="D131:D169" si="36">POWER(B131,2)</f>
        <v>49</v>
      </c>
      <c r="E131">
        <f t="shared" ref="E131:E169" si="37">C131-C$172</f>
        <v>11.178571428571427</v>
      </c>
      <c r="F131">
        <f t="shared" ref="F131:F169" si="38">B131-B$172</f>
        <v>0.48511904761904745</v>
      </c>
      <c r="G131">
        <f t="shared" ref="G131:G169" si="39">E131*F131</f>
        <v>5.4229379251700651</v>
      </c>
      <c r="H131">
        <f t="shared" ref="H131:H169" si="40">POWER(F131,2)</f>
        <v>0.23534049036281163</v>
      </c>
      <c r="I131">
        <f t="shared" ref="I131:I169" si="41">POWER(E131,2)</f>
        <v>124.96045918367344</v>
      </c>
      <c r="M131">
        <f t="shared" si="32"/>
        <v>29.727967278235603</v>
      </c>
      <c r="N131">
        <f t="shared" ref="N131:N169" si="42">POWER(C131-M131,2)</f>
        <v>105.51465623699849</v>
      </c>
      <c r="O131">
        <f t="shared" ref="O131:O169" si="43">POWER(M131-C$172,2)</f>
        <v>0.82181242693936241</v>
      </c>
      <c r="P131">
        <f t="shared" si="33"/>
        <v>10.272032721764397</v>
      </c>
      <c r="Q131">
        <f t="shared" si="34"/>
        <v>1.9249862952296926</v>
      </c>
      <c r="R131">
        <f t="shared" si="35"/>
        <v>1.9307757407685504</v>
      </c>
    </row>
    <row r="132" spans="2:18" x14ac:dyDescent="0.2">
      <c r="B132">
        <v>6</v>
      </c>
      <c r="C132">
        <v>37</v>
      </c>
      <c r="D132">
        <f t="shared" si="36"/>
        <v>36</v>
      </c>
      <c r="E132">
        <f t="shared" si="37"/>
        <v>8.178571428571427</v>
      </c>
      <c r="F132">
        <f t="shared" si="38"/>
        <v>-0.51488095238095255</v>
      </c>
      <c r="G132">
        <f t="shared" si="39"/>
        <v>-4.2109906462585043</v>
      </c>
      <c r="H132">
        <f t="shared" si="40"/>
        <v>0.26510239512471673</v>
      </c>
      <c r="I132">
        <f t="shared" si="41"/>
        <v>66.889030612244866</v>
      </c>
      <c r="M132">
        <f t="shared" si="32"/>
        <v>27.859273993038293</v>
      </c>
      <c r="N132">
        <f t="shared" si="42"/>
        <v>83.552871934346101</v>
      </c>
      <c r="O132">
        <f t="shared" si="43"/>
        <v>0.92574143271737674</v>
      </c>
      <c r="P132">
        <f t="shared" si="33"/>
        <v>9.1407260069617067</v>
      </c>
      <c r="Q132">
        <f t="shared" si="34"/>
        <v>1.7129786059354124</v>
      </c>
      <c r="R132">
        <f t="shared" si="35"/>
        <v>1.7181304329239304</v>
      </c>
    </row>
    <row r="133" spans="2:18" x14ac:dyDescent="0.2">
      <c r="B133">
        <v>4</v>
      </c>
      <c r="C133">
        <v>19</v>
      </c>
      <c r="D133">
        <f t="shared" si="36"/>
        <v>16</v>
      </c>
      <c r="E133">
        <f t="shared" si="37"/>
        <v>-9.821428571428573</v>
      </c>
      <c r="F133">
        <f t="shared" si="38"/>
        <v>-2.5148809523809526</v>
      </c>
      <c r="G133">
        <f t="shared" si="39"/>
        <v>24.699723639455787</v>
      </c>
      <c r="H133">
        <f t="shared" si="40"/>
        <v>6.3246262046485269</v>
      </c>
      <c r="I133">
        <f t="shared" si="41"/>
        <v>96.460459183673493</v>
      </c>
      <c r="M133">
        <f t="shared" si="32"/>
        <v>24.12188742264367</v>
      </c>
      <c r="N133">
        <f t="shared" si="42"/>
        <v>26.233730770235422</v>
      </c>
      <c r="O133">
        <f t="shared" si="43"/>
        <v>22.085687009122523</v>
      </c>
      <c r="P133">
        <f t="shared" si="33"/>
        <v>-5.1218874226436704</v>
      </c>
      <c r="Q133">
        <f t="shared" si="34"/>
        <v>-0.95984537446107832</v>
      </c>
      <c r="R133">
        <f t="shared" si="35"/>
        <v>-0.96273213398499691</v>
      </c>
    </row>
    <row r="134" spans="2:18" x14ac:dyDescent="0.2">
      <c r="B134">
        <v>9</v>
      </c>
      <c r="C134">
        <v>38</v>
      </c>
      <c r="D134">
        <f t="shared" si="36"/>
        <v>81</v>
      </c>
      <c r="E134">
        <f t="shared" si="37"/>
        <v>9.178571428571427</v>
      </c>
      <c r="F134">
        <f t="shared" si="38"/>
        <v>2.4851190476190474</v>
      </c>
      <c r="G134">
        <f t="shared" si="39"/>
        <v>22.809842687074823</v>
      </c>
      <c r="H134">
        <f t="shared" si="40"/>
        <v>6.1758166808390014</v>
      </c>
      <c r="I134">
        <f t="shared" si="41"/>
        <v>84.246173469387728</v>
      </c>
      <c r="M134">
        <f t="shared" si="32"/>
        <v>33.46535384863023</v>
      </c>
      <c r="N134">
        <f t="shared" si="42"/>
        <v>20.563015718132672</v>
      </c>
      <c r="O134">
        <f t="shared" si="43"/>
        <v>21.566041980232484</v>
      </c>
      <c r="P134">
        <f t="shared" si="33"/>
        <v>4.5346461513697705</v>
      </c>
      <c r="Q134">
        <f t="shared" si="34"/>
        <v>0.84979593927963071</v>
      </c>
      <c r="R134">
        <f t="shared" si="35"/>
        <v>0.85235172231133016</v>
      </c>
    </row>
    <row r="135" spans="2:18" x14ac:dyDescent="0.2">
      <c r="B135">
        <v>7</v>
      </c>
      <c r="C135">
        <v>36</v>
      </c>
      <c r="D135">
        <f t="shared" si="36"/>
        <v>49</v>
      </c>
      <c r="E135">
        <f t="shared" si="37"/>
        <v>7.178571428571427</v>
      </c>
      <c r="F135">
        <f t="shared" si="38"/>
        <v>0.48511904761904745</v>
      </c>
      <c r="G135">
        <f t="shared" si="39"/>
        <v>3.4824617346938758</v>
      </c>
      <c r="H135">
        <f t="shared" si="40"/>
        <v>0.23534049036281163</v>
      </c>
      <c r="I135">
        <f t="shared" si="41"/>
        <v>51.531887755102019</v>
      </c>
      <c r="M135">
        <f t="shared" si="32"/>
        <v>29.727967278235603</v>
      </c>
      <c r="N135">
        <f t="shared" si="42"/>
        <v>39.338394462883308</v>
      </c>
      <c r="O135">
        <f t="shared" si="43"/>
        <v>0.82181242693936241</v>
      </c>
      <c r="P135">
        <f t="shared" si="33"/>
        <v>6.272032721764397</v>
      </c>
      <c r="Q135">
        <f t="shared" si="34"/>
        <v>1.1753834279603821</v>
      </c>
      <c r="R135">
        <f t="shared" si="35"/>
        <v>1.178918423695321</v>
      </c>
    </row>
    <row r="136" spans="2:18" x14ac:dyDescent="0.2">
      <c r="B136">
        <v>7</v>
      </c>
      <c r="C136">
        <v>40</v>
      </c>
      <c r="D136">
        <f t="shared" si="36"/>
        <v>49</v>
      </c>
      <c r="E136">
        <f t="shared" si="37"/>
        <v>11.178571428571427</v>
      </c>
      <c r="F136">
        <f t="shared" si="38"/>
        <v>0.48511904761904745</v>
      </c>
      <c r="G136">
        <f t="shared" si="39"/>
        <v>5.4229379251700651</v>
      </c>
      <c r="H136">
        <f t="shared" si="40"/>
        <v>0.23534049036281163</v>
      </c>
      <c r="I136">
        <f t="shared" si="41"/>
        <v>124.96045918367344</v>
      </c>
      <c r="M136">
        <f t="shared" si="32"/>
        <v>29.727967278235603</v>
      </c>
      <c r="N136">
        <f t="shared" si="42"/>
        <v>105.51465623699849</v>
      </c>
      <c r="O136">
        <f t="shared" si="43"/>
        <v>0.82181242693936241</v>
      </c>
      <c r="P136">
        <f t="shared" si="33"/>
        <v>10.272032721764397</v>
      </c>
      <c r="Q136">
        <f t="shared" si="34"/>
        <v>1.9249862952296926</v>
      </c>
      <c r="R136">
        <f t="shared" si="35"/>
        <v>1.9307757407685504</v>
      </c>
    </row>
    <row r="137" spans="2:18" x14ac:dyDescent="0.2">
      <c r="B137">
        <v>9</v>
      </c>
      <c r="C137">
        <v>40</v>
      </c>
      <c r="D137">
        <f t="shared" si="36"/>
        <v>81</v>
      </c>
      <c r="E137">
        <f t="shared" si="37"/>
        <v>11.178571428571427</v>
      </c>
      <c r="F137">
        <f t="shared" si="38"/>
        <v>2.4851190476190474</v>
      </c>
      <c r="G137">
        <f t="shared" si="39"/>
        <v>27.780080782312918</v>
      </c>
      <c r="H137">
        <f t="shared" si="40"/>
        <v>6.1758166808390014</v>
      </c>
      <c r="I137">
        <f t="shared" si="41"/>
        <v>124.96045918367344</v>
      </c>
      <c r="M137">
        <f t="shared" si="32"/>
        <v>33.46535384863023</v>
      </c>
      <c r="N137">
        <f t="shared" si="42"/>
        <v>42.70160032361175</v>
      </c>
      <c r="O137">
        <f t="shared" si="43"/>
        <v>21.566041980232484</v>
      </c>
      <c r="P137">
        <f t="shared" si="33"/>
        <v>6.5346461513697705</v>
      </c>
      <c r="Q137">
        <f t="shared" si="34"/>
        <v>1.2245973729142858</v>
      </c>
      <c r="R137">
        <f t="shared" si="35"/>
        <v>1.2282803808479448</v>
      </c>
    </row>
    <row r="138" spans="2:18" x14ac:dyDescent="0.2">
      <c r="B138">
        <v>7</v>
      </c>
      <c r="C138">
        <v>34</v>
      </c>
      <c r="D138">
        <f t="shared" si="36"/>
        <v>49</v>
      </c>
      <c r="E138">
        <f t="shared" si="37"/>
        <v>5.178571428571427</v>
      </c>
      <c r="F138">
        <f t="shared" si="38"/>
        <v>0.48511904761904745</v>
      </c>
      <c r="G138">
        <f t="shared" si="39"/>
        <v>2.5122236394557809</v>
      </c>
      <c r="H138">
        <f t="shared" si="40"/>
        <v>0.23534049036281163</v>
      </c>
      <c r="I138">
        <f t="shared" si="41"/>
        <v>26.817602040816311</v>
      </c>
      <c r="M138">
        <f t="shared" si="32"/>
        <v>29.727967278235603</v>
      </c>
      <c r="N138">
        <f t="shared" si="42"/>
        <v>18.25026357582572</v>
      </c>
      <c r="O138">
        <f t="shared" si="43"/>
        <v>0.82181242693936241</v>
      </c>
      <c r="P138">
        <f t="shared" si="33"/>
        <v>4.272032721764397</v>
      </c>
      <c r="Q138">
        <f t="shared" si="34"/>
        <v>0.80058199432572696</v>
      </c>
      <c r="R138">
        <f t="shared" si="35"/>
        <v>0.80298976515870635</v>
      </c>
    </row>
    <row r="139" spans="2:18" x14ac:dyDescent="0.2">
      <c r="B139">
        <v>8</v>
      </c>
      <c r="C139">
        <v>33</v>
      </c>
      <c r="D139">
        <f t="shared" si="36"/>
        <v>64</v>
      </c>
      <c r="E139">
        <f t="shared" si="37"/>
        <v>4.178571428571427</v>
      </c>
      <c r="F139">
        <f t="shared" si="38"/>
        <v>1.4851190476190474</v>
      </c>
      <c r="G139">
        <f t="shared" si="39"/>
        <v>6.20567602040816</v>
      </c>
      <c r="H139">
        <f t="shared" si="40"/>
        <v>2.2055785856009065</v>
      </c>
      <c r="I139">
        <f t="shared" si="41"/>
        <v>17.460459183673457</v>
      </c>
      <c r="M139">
        <f t="shared" si="32"/>
        <v>31.596660563432913</v>
      </c>
      <c r="N139">
        <f t="shared" si="42"/>
        <v>1.9693615742244299</v>
      </c>
      <c r="O139">
        <f t="shared" si="43"/>
        <v>7.7019126094443759</v>
      </c>
      <c r="P139">
        <f t="shared" si="33"/>
        <v>1.4033394365670873</v>
      </c>
      <c r="Q139">
        <f t="shared" si="34"/>
        <v>0.26298681635069676</v>
      </c>
      <c r="R139">
        <f t="shared" si="35"/>
        <v>0.26377775593009689</v>
      </c>
    </row>
    <row r="140" spans="2:18" x14ac:dyDescent="0.2">
      <c r="B140">
        <v>7</v>
      </c>
      <c r="C140">
        <v>30</v>
      </c>
      <c r="D140">
        <f t="shared" si="36"/>
        <v>49</v>
      </c>
      <c r="E140">
        <f t="shared" si="37"/>
        <v>1.178571428571427</v>
      </c>
      <c r="F140">
        <f t="shared" si="38"/>
        <v>0.48511904761904745</v>
      </c>
      <c r="G140">
        <f t="shared" si="39"/>
        <v>0.57174744897959084</v>
      </c>
      <c r="H140">
        <f t="shared" si="40"/>
        <v>0.23534049036281163</v>
      </c>
      <c r="I140">
        <f t="shared" si="41"/>
        <v>1.3890306122448943</v>
      </c>
      <c r="M140">
        <f t="shared" si="32"/>
        <v>29.727967278235603</v>
      </c>
      <c r="N140">
        <f t="shared" si="42"/>
        <v>7.4001801710545809E-2</v>
      </c>
      <c r="O140">
        <f t="shared" si="43"/>
        <v>0.82181242693936241</v>
      </c>
      <c r="P140">
        <f t="shared" si="33"/>
        <v>0.27203272176439697</v>
      </c>
      <c r="Q140">
        <f t="shared" si="34"/>
        <v>5.097912705641662E-2</v>
      </c>
      <c r="R140">
        <f t="shared" si="35"/>
        <v>5.1132448085476949E-2</v>
      </c>
    </row>
    <row r="141" spans="2:18" x14ac:dyDescent="0.2">
      <c r="B141">
        <v>6</v>
      </c>
      <c r="C141">
        <v>27</v>
      </c>
      <c r="D141">
        <f t="shared" si="36"/>
        <v>36</v>
      </c>
      <c r="E141">
        <f t="shared" si="37"/>
        <v>-1.821428571428573</v>
      </c>
      <c r="F141">
        <f t="shared" si="38"/>
        <v>-0.51488095238095255</v>
      </c>
      <c r="G141">
        <f t="shared" si="39"/>
        <v>0.93781887755102145</v>
      </c>
      <c r="H141">
        <f t="shared" si="40"/>
        <v>0.26510239512471673</v>
      </c>
      <c r="I141">
        <f t="shared" si="41"/>
        <v>3.317602040816332</v>
      </c>
      <c r="M141">
        <f t="shared" si="32"/>
        <v>27.859273993038293</v>
      </c>
      <c r="N141">
        <f t="shared" si="42"/>
        <v>0.73835179511197302</v>
      </c>
      <c r="O141">
        <f t="shared" si="43"/>
        <v>0.92574143271737674</v>
      </c>
      <c r="P141">
        <f t="shared" si="33"/>
        <v>-0.85927399303829333</v>
      </c>
      <c r="Q141">
        <f t="shared" si="34"/>
        <v>-0.16102856223786352</v>
      </c>
      <c r="R141">
        <f t="shared" si="35"/>
        <v>-0.16151285975914298</v>
      </c>
    </row>
    <row r="142" spans="2:18" x14ac:dyDescent="0.2">
      <c r="B142">
        <v>8</v>
      </c>
      <c r="C142">
        <v>28</v>
      </c>
      <c r="D142">
        <f t="shared" si="36"/>
        <v>64</v>
      </c>
      <c r="E142">
        <f t="shared" si="37"/>
        <v>-0.82142857142857295</v>
      </c>
      <c r="F142">
        <f t="shared" si="38"/>
        <v>1.4851190476190474</v>
      </c>
      <c r="G142">
        <f t="shared" si="39"/>
        <v>-1.219919217687077</v>
      </c>
      <c r="H142">
        <f t="shared" si="40"/>
        <v>2.2055785856009065</v>
      </c>
      <c r="I142">
        <f t="shared" si="41"/>
        <v>0.67474489795918613</v>
      </c>
      <c r="M142">
        <f t="shared" si="32"/>
        <v>31.596660563432913</v>
      </c>
      <c r="N142">
        <f t="shared" si="42"/>
        <v>12.935967208553558</v>
      </c>
      <c r="O142">
        <f t="shared" si="43"/>
        <v>7.7019126094443759</v>
      </c>
      <c r="P142">
        <f t="shared" si="33"/>
        <v>-3.5966605634329127</v>
      </c>
      <c r="Q142">
        <f t="shared" si="34"/>
        <v>-0.6740167677359411</v>
      </c>
      <c r="R142">
        <f t="shared" si="35"/>
        <v>-0.67604389041143975</v>
      </c>
    </row>
    <row r="143" spans="2:18" x14ac:dyDescent="0.2">
      <c r="B143">
        <v>9</v>
      </c>
      <c r="C143">
        <v>32</v>
      </c>
      <c r="D143">
        <f t="shared" si="36"/>
        <v>81</v>
      </c>
      <c r="E143">
        <f t="shared" si="37"/>
        <v>3.178571428571427</v>
      </c>
      <c r="F143">
        <f t="shared" si="38"/>
        <v>2.4851190476190474</v>
      </c>
      <c r="G143">
        <f t="shared" si="39"/>
        <v>7.8991284013605396</v>
      </c>
      <c r="H143">
        <f t="shared" si="40"/>
        <v>6.1758166808390014</v>
      </c>
      <c r="I143">
        <f t="shared" si="41"/>
        <v>10.103316326530603</v>
      </c>
      <c r="M143">
        <f t="shared" si="32"/>
        <v>33.46535384863023</v>
      </c>
      <c r="N143">
        <f t="shared" si="42"/>
        <v>2.1472619016954257</v>
      </c>
      <c r="O143">
        <f t="shared" si="43"/>
        <v>21.566041980232484</v>
      </c>
      <c r="P143">
        <f t="shared" si="33"/>
        <v>-1.4653538486302295</v>
      </c>
      <c r="Q143">
        <f t="shared" si="34"/>
        <v>-0.27460836162433477</v>
      </c>
      <c r="R143">
        <f t="shared" si="35"/>
        <v>-0.27543425329851384</v>
      </c>
    </row>
    <row r="144" spans="2:18" x14ac:dyDescent="0.2">
      <c r="B144">
        <v>1</v>
      </c>
      <c r="C144">
        <v>22</v>
      </c>
      <c r="D144">
        <f t="shared" si="36"/>
        <v>1</v>
      </c>
      <c r="E144">
        <f t="shared" si="37"/>
        <v>-6.821428571428573</v>
      </c>
      <c r="F144">
        <f t="shared" si="38"/>
        <v>-5.5148809523809526</v>
      </c>
      <c r="G144">
        <f t="shared" si="39"/>
        <v>37.619366496598651</v>
      </c>
      <c r="H144">
        <f t="shared" si="40"/>
        <v>30.413911918934243</v>
      </c>
      <c r="I144">
        <f t="shared" si="41"/>
        <v>46.531887755102062</v>
      </c>
      <c r="M144">
        <f t="shared" si="32"/>
        <v>18.515807567051738</v>
      </c>
      <c r="N144">
        <f t="shared" si="42"/>
        <v>12.139596909813932</v>
      </c>
      <c r="O144">
        <f t="shared" si="43"/>
        <v>106.20582428585301</v>
      </c>
      <c r="P144">
        <f t="shared" si="33"/>
        <v>3.4841924329482623</v>
      </c>
      <c r="Q144">
        <f t="shared" si="34"/>
        <v>0.65294015946401296</v>
      </c>
      <c r="R144">
        <f t="shared" si="35"/>
        <v>0.65490389370083202</v>
      </c>
    </row>
    <row r="145" spans="2:18" x14ac:dyDescent="0.2">
      <c r="B145">
        <v>9</v>
      </c>
      <c r="C145">
        <v>36</v>
      </c>
      <c r="D145">
        <f t="shared" si="36"/>
        <v>81</v>
      </c>
      <c r="E145">
        <f t="shared" si="37"/>
        <v>7.178571428571427</v>
      </c>
      <c r="F145">
        <f t="shared" si="38"/>
        <v>2.4851190476190474</v>
      </c>
      <c r="G145">
        <f t="shared" si="39"/>
        <v>17.839604591836729</v>
      </c>
      <c r="H145">
        <f t="shared" si="40"/>
        <v>6.1758166808390014</v>
      </c>
      <c r="I145">
        <f t="shared" si="41"/>
        <v>51.531887755102019</v>
      </c>
      <c r="M145">
        <f t="shared" si="32"/>
        <v>33.46535384863023</v>
      </c>
      <c r="N145">
        <f t="shared" si="42"/>
        <v>6.4244311126535889</v>
      </c>
      <c r="O145">
        <f t="shared" si="43"/>
        <v>21.566041980232484</v>
      </c>
      <c r="P145">
        <f t="shared" si="33"/>
        <v>2.5346461513697705</v>
      </c>
      <c r="Q145">
        <f t="shared" si="34"/>
        <v>0.47499450564497558</v>
      </c>
      <c r="R145">
        <f t="shared" si="35"/>
        <v>0.47642306377471549</v>
      </c>
    </row>
    <row r="146" spans="2:18" x14ac:dyDescent="0.2">
      <c r="B146">
        <v>5</v>
      </c>
      <c r="C146">
        <v>21</v>
      </c>
      <c r="D146">
        <f t="shared" si="36"/>
        <v>25</v>
      </c>
      <c r="E146">
        <f t="shared" si="37"/>
        <v>-7.821428571428573</v>
      </c>
      <c r="F146">
        <f t="shared" si="38"/>
        <v>-1.5148809523809526</v>
      </c>
      <c r="G146">
        <f t="shared" si="39"/>
        <v>11.84853316326531</v>
      </c>
      <c r="H146">
        <f t="shared" si="40"/>
        <v>2.2948642998866218</v>
      </c>
      <c r="I146">
        <f t="shared" si="41"/>
        <v>61.174744897959208</v>
      </c>
      <c r="M146">
        <f t="shared" si="32"/>
        <v>25.990580707840984</v>
      </c>
      <c r="N146">
        <f t="shared" si="42"/>
        <v>24.905895801474614</v>
      </c>
      <c r="O146">
        <f t="shared" si="43"/>
        <v>8.0136996267784184</v>
      </c>
      <c r="P146">
        <f t="shared" si="33"/>
        <v>-4.9905807078409836</v>
      </c>
      <c r="Q146">
        <f t="shared" si="34"/>
        <v>-0.93523840198412644</v>
      </c>
      <c r="R146">
        <f t="shared" si="35"/>
        <v>-0.93805115540868489</v>
      </c>
    </row>
    <row r="147" spans="2:18" x14ac:dyDescent="0.2">
      <c r="B147">
        <v>9</v>
      </c>
      <c r="C147">
        <v>25</v>
      </c>
      <c r="D147">
        <f t="shared" si="36"/>
        <v>81</v>
      </c>
      <c r="E147">
        <f t="shared" si="37"/>
        <v>-3.821428571428573</v>
      </c>
      <c r="F147">
        <f t="shared" si="38"/>
        <v>2.4851190476190474</v>
      </c>
      <c r="G147">
        <f t="shared" si="39"/>
        <v>-9.4967049319727916</v>
      </c>
      <c r="H147">
        <f t="shared" si="40"/>
        <v>6.1758166808390014</v>
      </c>
      <c r="I147">
        <f t="shared" si="41"/>
        <v>14.603316326530624</v>
      </c>
      <c r="M147">
        <f t="shared" si="32"/>
        <v>33.46535384863023</v>
      </c>
      <c r="N147">
        <f t="shared" si="42"/>
        <v>71.662215782518643</v>
      </c>
      <c r="O147">
        <f t="shared" si="43"/>
        <v>21.566041980232484</v>
      </c>
      <c r="P147">
        <f t="shared" si="33"/>
        <v>-8.4653538486302295</v>
      </c>
      <c r="Q147">
        <f t="shared" si="34"/>
        <v>-1.5864133793456279</v>
      </c>
      <c r="R147">
        <f t="shared" si="35"/>
        <v>-1.5911845581766653</v>
      </c>
    </row>
    <row r="148" spans="2:18" x14ac:dyDescent="0.2">
      <c r="B148">
        <v>6</v>
      </c>
      <c r="C148">
        <v>34</v>
      </c>
      <c r="D148">
        <f t="shared" si="36"/>
        <v>36</v>
      </c>
      <c r="E148">
        <f t="shared" si="37"/>
        <v>5.178571428571427</v>
      </c>
      <c r="F148">
        <f t="shared" si="38"/>
        <v>-0.51488095238095255</v>
      </c>
      <c r="G148">
        <f t="shared" si="39"/>
        <v>-2.6663477891156462</v>
      </c>
      <c r="H148">
        <f t="shared" si="40"/>
        <v>0.26510239512471673</v>
      </c>
      <c r="I148">
        <f t="shared" si="41"/>
        <v>26.817602040816311</v>
      </c>
      <c r="M148">
        <f t="shared" si="32"/>
        <v>27.859273993038293</v>
      </c>
      <c r="N148">
        <f t="shared" si="42"/>
        <v>37.708515892575868</v>
      </c>
      <c r="O148">
        <f t="shared" si="43"/>
        <v>0.92574143271737674</v>
      </c>
      <c r="P148">
        <f t="shared" si="33"/>
        <v>6.1407260069617067</v>
      </c>
      <c r="Q148">
        <f t="shared" si="34"/>
        <v>1.1507764554834297</v>
      </c>
      <c r="R148">
        <f t="shared" si="35"/>
        <v>1.1542374451190083</v>
      </c>
    </row>
    <row r="149" spans="2:18" x14ac:dyDescent="0.2">
      <c r="B149">
        <v>7</v>
      </c>
      <c r="C149">
        <v>25</v>
      </c>
      <c r="D149">
        <f t="shared" si="36"/>
        <v>49</v>
      </c>
      <c r="E149">
        <f t="shared" si="37"/>
        <v>-3.821428571428573</v>
      </c>
      <c r="F149">
        <f t="shared" si="38"/>
        <v>0.48511904761904745</v>
      </c>
      <c r="G149">
        <f t="shared" si="39"/>
        <v>-1.8538477891156464</v>
      </c>
      <c r="H149">
        <f t="shared" si="40"/>
        <v>0.23534049036281163</v>
      </c>
      <c r="I149">
        <f t="shared" si="41"/>
        <v>14.603316326530624</v>
      </c>
      <c r="M149">
        <f t="shared" si="32"/>
        <v>29.727967278235603</v>
      </c>
      <c r="N149">
        <f t="shared" si="42"/>
        <v>22.353674584066574</v>
      </c>
      <c r="O149">
        <f t="shared" si="43"/>
        <v>0.82181242693936241</v>
      </c>
      <c r="P149">
        <f t="shared" si="33"/>
        <v>-4.727967278235603</v>
      </c>
      <c r="Q149">
        <f t="shared" si="34"/>
        <v>-0.88602445703022126</v>
      </c>
      <c r="R149">
        <f t="shared" si="35"/>
        <v>-0.88868919825605974</v>
      </c>
    </row>
    <row r="150" spans="2:18" x14ac:dyDescent="0.2">
      <c r="B150">
        <v>7</v>
      </c>
      <c r="C150">
        <v>20</v>
      </c>
      <c r="D150">
        <f t="shared" si="36"/>
        <v>49</v>
      </c>
      <c r="E150">
        <f t="shared" si="37"/>
        <v>-8.821428571428573</v>
      </c>
      <c r="F150">
        <f t="shared" si="38"/>
        <v>0.48511904761904745</v>
      </c>
      <c r="G150">
        <f t="shared" si="39"/>
        <v>-4.2794430272108839</v>
      </c>
      <c r="H150">
        <f t="shared" si="40"/>
        <v>0.23534049036281163</v>
      </c>
      <c r="I150">
        <f t="shared" si="41"/>
        <v>77.817602040816354</v>
      </c>
      <c r="M150">
        <f t="shared" si="32"/>
        <v>29.727967278235603</v>
      </c>
      <c r="N150">
        <f t="shared" si="42"/>
        <v>94.633347366422612</v>
      </c>
      <c r="O150">
        <f t="shared" si="43"/>
        <v>0.82181242693936241</v>
      </c>
      <c r="P150">
        <f t="shared" si="33"/>
        <v>-9.727967278235603</v>
      </c>
      <c r="Q150">
        <f t="shared" si="34"/>
        <v>-1.8230280411168591</v>
      </c>
      <c r="R150">
        <f t="shared" si="35"/>
        <v>-1.8285108445975964</v>
      </c>
    </row>
    <row r="151" spans="2:18" x14ac:dyDescent="0.2">
      <c r="B151">
        <v>7</v>
      </c>
      <c r="C151">
        <v>34</v>
      </c>
      <c r="D151">
        <f t="shared" si="36"/>
        <v>49</v>
      </c>
      <c r="E151">
        <f t="shared" si="37"/>
        <v>5.178571428571427</v>
      </c>
      <c r="F151">
        <f t="shared" si="38"/>
        <v>0.48511904761904745</v>
      </c>
      <c r="G151">
        <f t="shared" si="39"/>
        <v>2.5122236394557809</v>
      </c>
      <c r="H151">
        <f t="shared" si="40"/>
        <v>0.23534049036281163</v>
      </c>
      <c r="I151">
        <f t="shared" si="41"/>
        <v>26.817602040816311</v>
      </c>
      <c r="M151">
        <f t="shared" si="32"/>
        <v>29.727967278235603</v>
      </c>
      <c r="N151">
        <f t="shared" si="42"/>
        <v>18.25026357582572</v>
      </c>
      <c r="O151">
        <f t="shared" si="43"/>
        <v>0.82181242693936241</v>
      </c>
      <c r="P151">
        <f t="shared" si="33"/>
        <v>4.272032721764397</v>
      </c>
      <c r="Q151">
        <f t="shared" si="34"/>
        <v>0.80058199432572696</v>
      </c>
      <c r="R151">
        <f t="shared" si="35"/>
        <v>0.80298976515870635</v>
      </c>
    </row>
    <row r="152" spans="2:18" x14ac:dyDescent="0.2">
      <c r="B152">
        <v>7</v>
      </c>
      <c r="C152">
        <v>22</v>
      </c>
      <c r="D152">
        <f t="shared" si="36"/>
        <v>49</v>
      </c>
      <c r="E152">
        <f t="shared" si="37"/>
        <v>-6.821428571428573</v>
      </c>
      <c r="F152">
        <f t="shared" si="38"/>
        <v>0.48511904761904745</v>
      </c>
      <c r="G152">
        <f t="shared" si="39"/>
        <v>-3.3092049319727885</v>
      </c>
      <c r="H152">
        <f t="shared" si="40"/>
        <v>0.23534049036281163</v>
      </c>
      <c r="I152">
        <f t="shared" si="41"/>
        <v>46.531887755102062</v>
      </c>
      <c r="M152">
        <f t="shared" si="32"/>
        <v>29.727967278235603</v>
      </c>
      <c r="N152">
        <f t="shared" si="42"/>
        <v>59.721478253480193</v>
      </c>
      <c r="O152">
        <f t="shared" si="43"/>
        <v>0.82181242693936241</v>
      </c>
      <c r="P152">
        <f t="shared" si="33"/>
        <v>-7.727967278235603</v>
      </c>
      <c r="Q152">
        <f t="shared" si="34"/>
        <v>-1.4482266074822041</v>
      </c>
      <c r="R152">
        <f t="shared" si="35"/>
        <v>-1.4525821860609818</v>
      </c>
    </row>
    <row r="153" spans="2:18" x14ac:dyDescent="0.2">
      <c r="B153">
        <v>5</v>
      </c>
      <c r="C153">
        <v>22</v>
      </c>
      <c r="D153">
        <f t="shared" si="36"/>
        <v>25</v>
      </c>
      <c r="E153">
        <f t="shared" si="37"/>
        <v>-6.821428571428573</v>
      </c>
      <c r="F153">
        <f t="shared" si="38"/>
        <v>-1.5148809523809526</v>
      </c>
      <c r="G153">
        <f t="shared" si="39"/>
        <v>10.333652210884358</v>
      </c>
      <c r="H153">
        <f t="shared" si="40"/>
        <v>2.2948642998866218</v>
      </c>
      <c r="I153">
        <f t="shared" si="41"/>
        <v>46.531887755102062</v>
      </c>
      <c r="M153">
        <f t="shared" si="32"/>
        <v>25.990580707840984</v>
      </c>
      <c r="N153">
        <f t="shared" si="42"/>
        <v>15.924734385792647</v>
      </c>
      <c r="O153">
        <f t="shared" si="43"/>
        <v>8.0136996267784184</v>
      </c>
      <c r="P153">
        <f t="shared" si="33"/>
        <v>-3.9905807078409836</v>
      </c>
      <c r="Q153">
        <f t="shared" si="34"/>
        <v>-0.74783768516679883</v>
      </c>
      <c r="R153">
        <f t="shared" si="35"/>
        <v>-0.75008682614037758</v>
      </c>
    </row>
    <row r="154" spans="2:18" x14ac:dyDescent="0.2">
      <c r="B154">
        <v>7</v>
      </c>
      <c r="C154">
        <v>30</v>
      </c>
      <c r="D154">
        <f t="shared" si="36"/>
        <v>49</v>
      </c>
      <c r="E154">
        <f t="shared" si="37"/>
        <v>1.178571428571427</v>
      </c>
      <c r="F154">
        <f t="shared" si="38"/>
        <v>0.48511904761904745</v>
      </c>
      <c r="G154">
        <f t="shared" si="39"/>
        <v>0.57174744897959084</v>
      </c>
      <c r="H154">
        <f t="shared" si="40"/>
        <v>0.23534049036281163</v>
      </c>
      <c r="I154">
        <f t="shared" si="41"/>
        <v>1.3890306122448943</v>
      </c>
      <c r="M154">
        <f t="shared" si="32"/>
        <v>29.727967278235603</v>
      </c>
      <c r="N154">
        <f t="shared" si="42"/>
        <v>7.4001801710545809E-2</v>
      </c>
      <c r="O154">
        <f t="shared" si="43"/>
        <v>0.82181242693936241</v>
      </c>
      <c r="P154">
        <f t="shared" si="33"/>
        <v>0.27203272176439697</v>
      </c>
      <c r="Q154">
        <f t="shared" si="34"/>
        <v>5.097912705641662E-2</v>
      </c>
      <c r="R154">
        <f t="shared" si="35"/>
        <v>5.1132448085476949E-2</v>
      </c>
    </row>
    <row r="155" spans="2:18" x14ac:dyDescent="0.2">
      <c r="B155">
        <v>8</v>
      </c>
      <c r="C155">
        <v>31</v>
      </c>
      <c r="D155">
        <f t="shared" si="36"/>
        <v>64</v>
      </c>
      <c r="E155">
        <f t="shared" si="37"/>
        <v>2.178571428571427</v>
      </c>
      <c r="F155">
        <f t="shared" si="38"/>
        <v>1.4851190476190474</v>
      </c>
      <c r="G155">
        <f t="shared" si="39"/>
        <v>3.2354379251700656</v>
      </c>
      <c r="H155">
        <f t="shared" si="40"/>
        <v>2.2055785856009065</v>
      </c>
      <c r="I155">
        <f t="shared" si="41"/>
        <v>4.7461734693877489</v>
      </c>
      <c r="M155">
        <f t="shared" si="32"/>
        <v>31.596660563432913</v>
      </c>
      <c r="N155">
        <f t="shared" si="42"/>
        <v>0.35600382795608088</v>
      </c>
      <c r="O155">
        <f t="shared" si="43"/>
        <v>7.7019126094443759</v>
      </c>
      <c r="P155">
        <f t="shared" si="33"/>
        <v>-0.59666056343291274</v>
      </c>
      <c r="Q155">
        <f t="shared" si="34"/>
        <v>-0.1118146172839584</v>
      </c>
      <c r="R155">
        <f t="shared" si="35"/>
        <v>-0.11215090260651779</v>
      </c>
    </row>
    <row r="156" spans="2:18" x14ac:dyDescent="0.2">
      <c r="B156">
        <v>2</v>
      </c>
      <c r="C156">
        <v>19</v>
      </c>
      <c r="D156">
        <f t="shared" si="36"/>
        <v>4</v>
      </c>
      <c r="E156">
        <f t="shared" si="37"/>
        <v>-9.821428571428573</v>
      </c>
      <c r="F156">
        <f t="shared" si="38"/>
        <v>-4.5148809523809526</v>
      </c>
      <c r="G156">
        <f t="shared" si="39"/>
        <v>44.342580782312936</v>
      </c>
      <c r="H156">
        <f t="shared" si="40"/>
        <v>20.384150014172338</v>
      </c>
      <c r="I156">
        <f t="shared" si="41"/>
        <v>96.460459183673493</v>
      </c>
      <c r="M156">
        <f t="shared" si="32"/>
        <v>20.384500852249051</v>
      </c>
      <c r="N156">
        <f t="shared" si="42"/>
        <v>1.9168426098783484</v>
      </c>
      <c r="O156">
        <f t="shared" si="43"/>
        <v>71.18174933865977</v>
      </c>
      <c r="P156">
        <f t="shared" si="33"/>
        <v>-1.384500852249051</v>
      </c>
      <c r="Q156">
        <f t="shared" si="34"/>
        <v>-0.25945645214567309</v>
      </c>
      <c r="R156">
        <f t="shared" si="35"/>
        <v>-0.26023677406439272</v>
      </c>
    </row>
    <row r="157" spans="2:18" x14ac:dyDescent="0.2">
      <c r="B157">
        <v>6</v>
      </c>
      <c r="C157">
        <v>31</v>
      </c>
      <c r="D157">
        <f t="shared" si="36"/>
        <v>36</v>
      </c>
      <c r="E157">
        <f t="shared" si="37"/>
        <v>2.178571428571427</v>
      </c>
      <c r="F157">
        <f t="shared" si="38"/>
        <v>-0.51488095238095255</v>
      </c>
      <c r="G157">
        <f t="shared" si="39"/>
        <v>-1.1217049319727888</v>
      </c>
      <c r="H157">
        <f t="shared" si="40"/>
        <v>0.26510239512471673</v>
      </c>
      <c r="I157">
        <f t="shared" si="41"/>
        <v>4.7461734693877489</v>
      </c>
      <c r="M157">
        <f t="shared" si="32"/>
        <v>27.859273993038293</v>
      </c>
      <c r="N157">
        <f t="shared" si="42"/>
        <v>9.8641598508056259</v>
      </c>
      <c r="O157">
        <f t="shared" si="43"/>
        <v>0.92574143271737674</v>
      </c>
      <c r="P157">
        <f t="shared" si="33"/>
        <v>3.1407260069617067</v>
      </c>
      <c r="Q157">
        <f t="shared" si="34"/>
        <v>0.58857430503144681</v>
      </c>
      <c r="R157">
        <f t="shared" si="35"/>
        <v>0.59034445731408636</v>
      </c>
    </row>
    <row r="158" spans="2:18" x14ac:dyDescent="0.2">
      <c r="B158">
        <v>7</v>
      </c>
      <c r="C158">
        <v>25</v>
      </c>
      <c r="D158">
        <f t="shared" si="36"/>
        <v>49</v>
      </c>
      <c r="E158">
        <f t="shared" si="37"/>
        <v>-3.821428571428573</v>
      </c>
      <c r="F158">
        <f t="shared" si="38"/>
        <v>0.48511904761904745</v>
      </c>
      <c r="G158">
        <f t="shared" si="39"/>
        <v>-1.8538477891156464</v>
      </c>
      <c r="H158">
        <f t="shared" si="40"/>
        <v>0.23534049036281163</v>
      </c>
      <c r="I158">
        <f t="shared" si="41"/>
        <v>14.603316326530624</v>
      </c>
      <c r="M158">
        <f t="shared" si="32"/>
        <v>29.727967278235603</v>
      </c>
      <c r="N158">
        <f t="shared" si="42"/>
        <v>22.353674584066574</v>
      </c>
      <c r="O158">
        <f t="shared" si="43"/>
        <v>0.82181242693936241</v>
      </c>
      <c r="P158">
        <f t="shared" si="33"/>
        <v>-4.727967278235603</v>
      </c>
      <c r="Q158">
        <f t="shared" si="34"/>
        <v>-0.88602445703022126</v>
      </c>
      <c r="R158">
        <f t="shared" si="35"/>
        <v>-0.88868919825605974</v>
      </c>
    </row>
    <row r="159" spans="2:18" x14ac:dyDescent="0.2">
      <c r="B159">
        <v>4</v>
      </c>
      <c r="C159">
        <v>22</v>
      </c>
      <c r="D159">
        <f t="shared" si="36"/>
        <v>16</v>
      </c>
      <c r="E159">
        <f t="shared" si="37"/>
        <v>-6.821428571428573</v>
      </c>
      <c r="F159">
        <f t="shared" si="38"/>
        <v>-2.5148809523809526</v>
      </c>
      <c r="G159">
        <f t="shared" si="39"/>
        <v>17.155080782312929</v>
      </c>
      <c r="H159">
        <f t="shared" si="40"/>
        <v>6.3246262046485269</v>
      </c>
      <c r="I159">
        <f t="shared" si="41"/>
        <v>46.531887755102062</v>
      </c>
      <c r="M159">
        <f t="shared" si="32"/>
        <v>24.12188742264367</v>
      </c>
      <c r="N159">
        <f t="shared" si="42"/>
        <v>4.5024062343733986</v>
      </c>
      <c r="O159">
        <f t="shared" si="43"/>
        <v>22.085687009122523</v>
      </c>
      <c r="P159">
        <f t="shared" si="33"/>
        <v>-2.1218874226436704</v>
      </c>
      <c r="Q159">
        <f t="shared" si="34"/>
        <v>-0.39764322400909557</v>
      </c>
      <c r="R159">
        <f t="shared" si="35"/>
        <v>-0.39883914618007488</v>
      </c>
    </row>
    <row r="160" spans="2:18" x14ac:dyDescent="0.2">
      <c r="B160">
        <v>8</v>
      </c>
      <c r="C160">
        <v>30</v>
      </c>
      <c r="D160">
        <f t="shared" si="36"/>
        <v>64</v>
      </c>
      <c r="E160">
        <f t="shared" si="37"/>
        <v>1.178571428571427</v>
      </c>
      <c r="F160">
        <f t="shared" si="38"/>
        <v>1.4851190476190474</v>
      </c>
      <c r="G160">
        <f t="shared" si="39"/>
        <v>1.7503188775510179</v>
      </c>
      <c r="H160">
        <f t="shared" si="40"/>
        <v>2.2055785856009065</v>
      </c>
      <c r="I160">
        <f t="shared" si="41"/>
        <v>1.3890306122448943</v>
      </c>
      <c r="M160">
        <f t="shared" si="32"/>
        <v>31.596660563432913</v>
      </c>
      <c r="N160">
        <f t="shared" si="42"/>
        <v>2.5493249548219064</v>
      </c>
      <c r="O160">
        <f t="shared" si="43"/>
        <v>7.7019126094443759</v>
      </c>
      <c r="P160">
        <f t="shared" si="33"/>
        <v>-1.5966605634329127</v>
      </c>
      <c r="Q160">
        <f t="shared" si="34"/>
        <v>-0.29921533410128598</v>
      </c>
      <c r="R160">
        <f t="shared" si="35"/>
        <v>-0.30011523187482514</v>
      </c>
    </row>
    <row r="161" spans="1:18" x14ac:dyDescent="0.2">
      <c r="B161">
        <v>2</v>
      </c>
      <c r="C161">
        <v>21</v>
      </c>
      <c r="D161">
        <f t="shared" si="36"/>
        <v>4</v>
      </c>
      <c r="E161">
        <f t="shared" si="37"/>
        <v>-7.821428571428573</v>
      </c>
      <c r="F161">
        <f t="shared" si="38"/>
        <v>-4.5148809523809526</v>
      </c>
      <c r="G161">
        <f t="shared" si="39"/>
        <v>35.312818877551031</v>
      </c>
      <c r="H161">
        <f t="shared" si="40"/>
        <v>20.384150014172338</v>
      </c>
      <c r="I161">
        <f t="shared" si="41"/>
        <v>61.174744897959208</v>
      </c>
      <c r="M161">
        <f t="shared" si="32"/>
        <v>20.384500852249051</v>
      </c>
      <c r="N161">
        <f t="shared" si="42"/>
        <v>0.37883920088214462</v>
      </c>
      <c r="O161">
        <f t="shared" si="43"/>
        <v>71.18174933865977</v>
      </c>
      <c r="P161">
        <f t="shared" si="33"/>
        <v>0.61549914775094905</v>
      </c>
      <c r="Q161">
        <f t="shared" si="34"/>
        <v>0.11534498148898208</v>
      </c>
      <c r="R161">
        <f t="shared" si="35"/>
        <v>0.11569188447222194</v>
      </c>
    </row>
    <row r="162" spans="1:18" x14ac:dyDescent="0.2">
      <c r="B162">
        <v>7</v>
      </c>
      <c r="C162">
        <v>35</v>
      </c>
      <c r="D162">
        <f t="shared" si="36"/>
        <v>49</v>
      </c>
      <c r="E162">
        <f t="shared" si="37"/>
        <v>6.178571428571427</v>
      </c>
      <c r="F162">
        <f t="shared" si="38"/>
        <v>0.48511904761904745</v>
      </c>
      <c r="G162">
        <f t="shared" si="39"/>
        <v>2.9973426870748283</v>
      </c>
      <c r="H162">
        <f t="shared" si="40"/>
        <v>0.23534049036281163</v>
      </c>
      <c r="I162">
        <f t="shared" si="41"/>
        <v>38.174744897959165</v>
      </c>
      <c r="M162">
        <f t="shared" ref="M162:M169" si="44">$K$10+$K$11*B162</f>
        <v>29.727967278235603</v>
      </c>
      <c r="N162">
        <f t="shared" si="42"/>
        <v>27.794329019354514</v>
      </c>
      <c r="O162">
        <f t="shared" si="43"/>
        <v>0.82181242693936241</v>
      </c>
      <c r="P162">
        <f t="shared" ref="P162:P169" si="45">C162-M162</f>
        <v>5.272032721764397</v>
      </c>
      <c r="Q162">
        <f t="shared" ref="Q162:Q169" si="46">P162/$K$7</f>
        <v>0.98798271114305458</v>
      </c>
      <c r="R162">
        <f t="shared" ref="R162:R169" si="47">P162/_xlfn.STDEV.S($P$2:$P$169)</f>
        <v>0.99095409442701365</v>
      </c>
    </row>
    <row r="163" spans="1:18" x14ac:dyDescent="0.2">
      <c r="B163">
        <v>8</v>
      </c>
      <c r="C163">
        <v>40</v>
      </c>
      <c r="D163">
        <f t="shared" si="36"/>
        <v>64</v>
      </c>
      <c r="E163">
        <f t="shared" si="37"/>
        <v>11.178571428571427</v>
      </c>
      <c r="F163">
        <f t="shared" si="38"/>
        <v>1.4851190476190474</v>
      </c>
      <c r="G163">
        <f t="shared" si="39"/>
        <v>16.601509353741491</v>
      </c>
      <c r="H163">
        <f t="shared" si="40"/>
        <v>2.2055785856009065</v>
      </c>
      <c r="I163">
        <f t="shared" si="41"/>
        <v>124.96045918367344</v>
      </c>
      <c r="M163">
        <f t="shared" si="44"/>
        <v>31.596660563432913</v>
      </c>
      <c r="N163">
        <f t="shared" si="42"/>
        <v>70.616113686163658</v>
      </c>
      <c r="O163">
        <f t="shared" si="43"/>
        <v>7.7019126094443759</v>
      </c>
      <c r="P163">
        <f t="shared" si="45"/>
        <v>8.4033394365670873</v>
      </c>
      <c r="Q163">
        <f t="shared" si="46"/>
        <v>1.5747918340719897</v>
      </c>
      <c r="R163">
        <f t="shared" si="47"/>
        <v>1.5795280608082483</v>
      </c>
    </row>
    <row r="164" spans="1:18" x14ac:dyDescent="0.2">
      <c r="B164">
        <v>7</v>
      </c>
      <c r="C164">
        <v>33</v>
      </c>
      <c r="D164">
        <f t="shared" si="36"/>
        <v>49</v>
      </c>
      <c r="E164">
        <f t="shared" si="37"/>
        <v>4.178571428571427</v>
      </c>
      <c r="F164">
        <f t="shared" si="38"/>
        <v>0.48511904761904745</v>
      </c>
      <c r="G164">
        <f t="shared" si="39"/>
        <v>2.0271045918367334</v>
      </c>
      <c r="H164">
        <f t="shared" si="40"/>
        <v>0.23534049036281163</v>
      </c>
      <c r="I164">
        <f t="shared" si="41"/>
        <v>17.460459183673457</v>
      </c>
      <c r="M164">
        <f t="shared" si="44"/>
        <v>29.727967278235603</v>
      </c>
      <c r="N164">
        <f t="shared" si="42"/>
        <v>10.706198132296928</v>
      </c>
      <c r="O164">
        <f t="shared" si="43"/>
        <v>0.82181242693936241</v>
      </c>
      <c r="P164">
        <f t="shared" si="45"/>
        <v>3.272032721764397</v>
      </c>
      <c r="Q164">
        <f t="shared" si="46"/>
        <v>0.61318127750839935</v>
      </c>
      <c r="R164">
        <f t="shared" si="47"/>
        <v>0.61502543589039893</v>
      </c>
    </row>
    <row r="165" spans="1:18" x14ac:dyDescent="0.2">
      <c r="B165">
        <v>4</v>
      </c>
      <c r="C165">
        <v>39</v>
      </c>
      <c r="D165">
        <f t="shared" si="36"/>
        <v>16</v>
      </c>
      <c r="E165">
        <f t="shared" si="37"/>
        <v>10.178571428571427</v>
      </c>
      <c r="F165">
        <f t="shared" si="38"/>
        <v>-2.5148809523809526</v>
      </c>
      <c r="G165">
        <f t="shared" si="39"/>
        <v>-25.597895408163264</v>
      </c>
      <c r="H165">
        <f t="shared" si="40"/>
        <v>6.3246262046485269</v>
      </c>
      <c r="I165">
        <f t="shared" si="41"/>
        <v>103.60331632653057</v>
      </c>
      <c r="M165">
        <f t="shared" si="44"/>
        <v>24.12188742264367</v>
      </c>
      <c r="N165">
        <f t="shared" si="42"/>
        <v>221.3582338644886</v>
      </c>
      <c r="O165">
        <f t="shared" si="43"/>
        <v>22.085687009122523</v>
      </c>
      <c r="P165">
        <f t="shared" si="45"/>
        <v>14.87811257735633</v>
      </c>
      <c r="Q165">
        <f t="shared" si="46"/>
        <v>2.7881689618854733</v>
      </c>
      <c r="R165">
        <f t="shared" si="47"/>
        <v>2.7965544513811498</v>
      </c>
    </row>
    <row r="166" spans="1:18" x14ac:dyDescent="0.2">
      <c r="B166">
        <v>8</v>
      </c>
      <c r="C166">
        <v>39</v>
      </c>
      <c r="D166">
        <f t="shared" si="36"/>
        <v>64</v>
      </c>
      <c r="E166">
        <f t="shared" si="37"/>
        <v>10.178571428571427</v>
      </c>
      <c r="F166">
        <f t="shared" si="38"/>
        <v>1.4851190476190474</v>
      </c>
      <c r="G166">
        <f t="shared" si="39"/>
        <v>15.116390306122446</v>
      </c>
      <c r="H166">
        <f t="shared" si="40"/>
        <v>2.2055785856009065</v>
      </c>
      <c r="I166">
        <f t="shared" si="41"/>
        <v>103.60331632653057</v>
      </c>
      <c r="M166">
        <f t="shared" si="44"/>
        <v>31.596660563432913</v>
      </c>
      <c r="N166">
        <f t="shared" si="42"/>
        <v>54.809434813029476</v>
      </c>
      <c r="O166">
        <f t="shared" si="43"/>
        <v>7.7019126094443759</v>
      </c>
      <c r="P166">
        <f t="shared" si="45"/>
        <v>7.4033394365670873</v>
      </c>
      <c r="Q166">
        <f t="shared" si="46"/>
        <v>1.3873911172546622</v>
      </c>
      <c r="R166">
        <f t="shared" si="47"/>
        <v>1.391563731539941</v>
      </c>
    </row>
    <row r="167" spans="1:18" x14ac:dyDescent="0.2">
      <c r="B167">
        <v>7</v>
      </c>
      <c r="C167">
        <v>33</v>
      </c>
      <c r="D167">
        <f t="shared" si="36"/>
        <v>49</v>
      </c>
      <c r="E167">
        <f t="shared" si="37"/>
        <v>4.178571428571427</v>
      </c>
      <c r="F167">
        <f t="shared" si="38"/>
        <v>0.48511904761904745</v>
      </c>
      <c r="G167">
        <f t="shared" si="39"/>
        <v>2.0271045918367334</v>
      </c>
      <c r="H167">
        <f t="shared" si="40"/>
        <v>0.23534049036281163</v>
      </c>
      <c r="I167">
        <f t="shared" si="41"/>
        <v>17.460459183673457</v>
      </c>
      <c r="M167">
        <f t="shared" si="44"/>
        <v>29.727967278235603</v>
      </c>
      <c r="N167">
        <f t="shared" si="42"/>
        <v>10.706198132296928</v>
      </c>
      <c r="O167">
        <f t="shared" si="43"/>
        <v>0.82181242693936241</v>
      </c>
      <c r="P167">
        <f t="shared" si="45"/>
        <v>3.272032721764397</v>
      </c>
      <c r="Q167">
        <f t="shared" si="46"/>
        <v>0.61318127750839935</v>
      </c>
      <c r="R167">
        <f t="shared" si="47"/>
        <v>0.61502543589039893</v>
      </c>
    </row>
    <row r="168" spans="1:18" x14ac:dyDescent="0.2">
      <c r="B168">
        <v>6</v>
      </c>
      <c r="C168">
        <v>33</v>
      </c>
      <c r="D168">
        <f t="shared" si="36"/>
        <v>36</v>
      </c>
      <c r="E168">
        <f t="shared" si="37"/>
        <v>4.178571428571427</v>
      </c>
      <c r="F168">
        <f t="shared" si="38"/>
        <v>-0.51488095238095255</v>
      </c>
      <c r="G168">
        <f t="shared" si="39"/>
        <v>-2.1514668367346936</v>
      </c>
      <c r="H168">
        <f t="shared" si="40"/>
        <v>0.26510239512471673</v>
      </c>
      <c r="I168">
        <f t="shared" si="41"/>
        <v>17.460459183673457</v>
      </c>
      <c r="M168">
        <f t="shared" si="44"/>
        <v>27.859273993038293</v>
      </c>
      <c r="N168">
        <f t="shared" si="42"/>
        <v>26.427063878652454</v>
      </c>
      <c r="O168">
        <f t="shared" si="43"/>
        <v>0.92574143271737674</v>
      </c>
      <c r="P168">
        <f t="shared" si="45"/>
        <v>5.1407260069617067</v>
      </c>
      <c r="Q168">
        <f t="shared" si="46"/>
        <v>0.96337573866610193</v>
      </c>
      <c r="R168">
        <f t="shared" si="47"/>
        <v>0.96627311585070108</v>
      </c>
    </row>
    <row r="169" spans="1:18" x14ac:dyDescent="0.2">
      <c r="B169">
        <v>2</v>
      </c>
      <c r="C169">
        <v>21</v>
      </c>
      <c r="D169">
        <f t="shared" si="36"/>
        <v>4</v>
      </c>
      <c r="E169">
        <f t="shared" si="37"/>
        <v>-7.821428571428573</v>
      </c>
      <c r="F169">
        <f t="shared" si="38"/>
        <v>-4.5148809523809526</v>
      </c>
      <c r="G169">
        <f t="shared" si="39"/>
        <v>35.312818877551031</v>
      </c>
      <c r="H169">
        <f t="shared" si="40"/>
        <v>20.384150014172338</v>
      </c>
      <c r="I169">
        <f t="shared" si="41"/>
        <v>61.174744897959208</v>
      </c>
      <c r="M169">
        <f t="shared" si="44"/>
        <v>20.384500852249051</v>
      </c>
      <c r="N169">
        <f t="shared" si="42"/>
        <v>0.37883920088214462</v>
      </c>
      <c r="O169">
        <f t="shared" si="43"/>
        <v>71.18174933865977</v>
      </c>
      <c r="P169">
        <f t="shared" si="45"/>
        <v>0.61549914775094905</v>
      </c>
      <c r="Q169">
        <f t="shared" si="46"/>
        <v>0.11534498148898208</v>
      </c>
      <c r="R169">
        <f t="shared" si="47"/>
        <v>0.11569188447222194</v>
      </c>
    </row>
    <row r="171" spans="1:18" x14ac:dyDescent="0.2">
      <c r="A171" s="24" t="s">
        <v>140</v>
      </c>
      <c r="D171">
        <f>SUM(D2:D169)</f>
        <v>7648.25</v>
      </c>
      <c r="H171">
        <f>SUM(H2:H169)</f>
        <v>517.71279761904759</v>
      </c>
      <c r="I171">
        <f>SUM(I2:I169)</f>
        <v>6534.6428571428569</v>
      </c>
      <c r="N171">
        <f>SUM(N2:N169)</f>
        <v>4726.7822122833059</v>
      </c>
      <c r="O171">
        <f>SUM(O2:O169)</f>
        <v>1807.8606448595503</v>
      </c>
    </row>
    <row r="172" spans="1:18" x14ac:dyDescent="0.2">
      <c r="A172" s="24" t="s">
        <v>65</v>
      </c>
      <c r="B172">
        <f>AVERAGE(B2:B169)</f>
        <v>6.5148809523809526</v>
      </c>
      <c r="C172">
        <f>AVERAGE(C2:C169)</f>
        <v>28.821428571428573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70"/>
  <sheetViews>
    <sheetView zoomScale="150" zoomScaleNormal="150" zoomScalePageLayoutView="150" workbookViewId="0">
      <selection activeCell="G29" sqref="G29"/>
    </sheetView>
  </sheetViews>
  <sheetFormatPr defaultColWidth="11.42578125" defaultRowHeight="12.75" x14ac:dyDescent="0.2"/>
  <cols>
    <col min="1" max="1" width="15.7109375" customWidth="1"/>
    <col min="2" max="2" width="18.85546875" customWidth="1"/>
  </cols>
  <sheetData>
    <row r="1" spans="1:2" x14ac:dyDescent="0.2">
      <c r="A1" t="s">
        <v>13</v>
      </c>
      <c r="B1" t="s">
        <v>81</v>
      </c>
    </row>
    <row r="2" spans="1:2" x14ac:dyDescent="0.2">
      <c r="A2">
        <v>28</v>
      </c>
      <c r="B2">
        <f t="shared" ref="B2:B33" si="0">STANDARDIZE(A2,AVERAGE($A$2:$A$170),_xlfn.STDEV.S($A$2:$A$170))</f>
        <v>5.0241703998340119</v>
      </c>
    </row>
    <row r="3" spans="1:2" x14ac:dyDescent="0.2">
      <c r="A3">
        <v>25</v>
      </c>
      <c r="B3">
        <f t="shared" si="0"/>
        <v>4.3392404743928061</v>
      </c>
    </row>
    <row r="4" spans="1:2" x14ac:dyDescent="0.2">
      <c r="A4">
        <v>25</v>
      </c>
      <c r="B4">
        <f t="shared" si="0"/>
        <v>4.3392404743928061</v>
      </c>
    </row>
    <row r="5" spans="1:2" x14ac:dyDescent="0.2">
      <c r="A5">
        <v>23</v>
      </c>
      <c r="B5">
        <f t="shared" si="0"/>
        <v>3.8826205240986695</v>
      </c>
    </row>
    <row r="6" spans="1:2" x14ac:dyDescent="0.2">
      <c r="A6">
        <v>20</v>
      </c>
      <c r="B6">
        <f t="shared" si="0"/>
        <v>3.1976905986574637</v>
      </c>
    </row>
    <row r="7" spans="1:2" x14ac:dyDescent="0.2">
      <c r="A7">
        <v>20</v>
      </c>
      <c r="B7">
        <f t="shared" si="0"/>
        <v>3.1976905986574637</v>
      </c>
    </row>
    <row r="8" spans="1:2" x14ac:dyDescent="0.2">
      <c r="A8">
        <v>17</v>
      </c>
      <c r="B8">
        <f t="shared" si="0"/>
        <v>2.512760673216258</v>
      </c>
    </row>
    <row r="9" spans="1:2" x14ac:dyDescent="0.2">
      <c r="A9">
        <v>16</v>
      </c>
      <c r="B9">
        <f t="shared" si="0"/>
        <v>2.2844506980691892</v>
      </c>
    </row>
    <row r="10" spans="1:2" x14ac:dyDescent="0.2">
      <c r="A10">
        <v>16</v>
      </c>
      <c r="B10">
        <f t="shared" si="0"/>
        <v>2.2844506980691892</v>
      </c>
    </row>
    <row r="11" spans="1:2" x14ac:dyDescent="0.2">
      <c r="A11">
        <v>16</v>
      </c>
      <c r="B11">
        <f t="shared" si="0"/>
        <v>2.2844506980691892</v>
      </c>
    </row>
    <row r="12" spans="1:2" x14ac:dyDescent="0.2">
      <c r="A12">
        <v>15</v>
      </c>
      <c r="B12">
        <f t="shared" si="0"/>
        <v>2.0561407229221209</v>
      </c>
    </row>
    <row r="13" spans="1:2" x14ac:dyDescent="0.2">
      <c r="A13">
        <v>14</v>
      </c>
      <c r="B13">
        <f t="shared" si="0"/>
        <v>1.8278307477750522</v>
      </c>
    </row>
    <row r="14" spans="1:2" x14ac:dyDescent="0.2">
      <c r="A14">
        <v>13</v>
      </c>
      <c r="B14">
        <f t="shared" si="0"/>
        <v>1.5995207726279834</v>
      </c>
    </row>
    <row r="15" spans="1:2" x14ac:dyDescent="0.2">
      <c r="A15">
        <v>12</v>
      </c>
      <c r="B15">
        <f t="shared" si="0"/>
        <v>1.3712107974809149</v>
      </c>
    </row>
    <row r="16" spans="1:2" x14ac:dyDescent="0.2">
      <c r="A16">
        <v>12</v>
      </c>
      <c r="B16">
        <f t="shared" si="0"/>
        <v>1.3712107974809149</v>
      </c>
    </row>
    <row r="17" spans="1:2" x14ac:dyDescent="0.2">
      <c r="A17">
        <v>11</v>
      </c>
      <c r="B17">
        <f t="shared" si="0"/>
        <v>1.1429008223338464</v>
      </c>
    </row>
    <row r="18" spans="1:2" x14ac:dyDescent="0.2">
      <c r="A18">
        <v>11</v>
      </c>
      <c r="B18">
        <f t="shared" si="0"/>
        <v>1.1429008223338464</v>
      </c>
    </row>
    <row r="19" spans="1:2" x14ac:dyDescent="0.2">
      <c r="A19">
        <v>11</v>
      </c>
      <c r="B19">
        <f t="shared" si="0"/>
        <v>1.1429008223338464</v>
      </c>
    </row>
    <row r="20" spans="1:2" x14ac:dyDescent="0.2">
      <c r="A20">
        <v>10</v>
      </c>
      <c r="B20">
        <f t="shared" si="0"/>
        <v>0.91459084718677774</v>
      </c>
    </row>
    <row r="21" spans="1:2" x14ac:dyDescent="0.2">
      <c r="A21">
        <v>10</v>
      </c>
      <c r="B21">
        <f t="shared" si="0"/>
        <v>0.91459084718677774</v>
      </c>
    </row>
    <row r="22" spans="1:2" x14ac:dyDescent="0.2">
      <c r="A22">
        <v>10</v>
      </c>
      <c r="B22">
        <f t="shared" si="0"/>
        <v>0.91459084718677774</v>
      </c>
    </row>
    <row r="23" spans="1:2" x14ac:dyDescent="0.2">
      <c r="A23">
        <v>9</v>
      </c>
      <c r="B23">
        <f t="shared" si="0"/>
        <v>0.68628087203970922</v>
      </c>
    </row>
    <row r="24" spans="1:2" x14ac:dyDescent="0.2">
      <c r="A24">
        <v>9</v>
      </c>
      <c r="B24">
        <f t="shared" si="0"/>
        <v>0.68628087203970922</v>
      </c>
    </row>
    <row r="25" spans="1:2" x14ac:dyDescent="0.2">
      <c r="A25">
        <v>9</v>
      </c>
      <c r="B25">
        <f t="shared" si="0"/>
        <v>0.68628087203970922</v>
      </c>
    </row>
    <row r="26" spans="1:2" x14ac:dyDescent="0.2">
      <c r="A26">
        <v>9</v>
      </c>
      <c r="B26">
        <f t="shared" si="0"/>
        <v>0.68628087203970922</v>
      </c>
    </row>
    <row r="27" spans="1:2" x14ac:dyDescent="0.2">
      <c r="A27">
        <v>8</v>
      </c>
      <c r="B27">
        <f t="shared" si="0"/>
        <v>0.45797089689264059</v>
      </c>
    </row>
    <row r="28" spans="1:2" x14ac:dyDescent="0.2">
      <c r="A28">
        <v>8</v>
      </c>
      <c r="B28">
        <f t="shared" si="0"/>
        <v>0.45797089689264059</v>
      </c>
    </row>
    <row r="29" spans="1:2" x14ac:dyDescent="0.2">
      <c r="A29">
        <v>8</v>
      </c>
      <c r="B29">
        <f t="shared" si="0"/>
        <v>0.45797089689264059</v>
      </c>
    </row>
    <row r="30" spans="1:2" x14ac:dyDescent="0.2">
      <c r="A30">
        <v>8</v>
      </c>
      <c r="B30">
        <f t="shared" si="0"/>
        <v>0.45797089689264059</v>
      </c>
    </row>
    <row r="31" spans="1:2" x14ac:dyDescent="0.2">
      <c r="A31">
        <v>8</v>
      </c>
      <c r="B31">
        <f t="shared" si="0"/>
        <v>0.45797089689264059</v>
      </c>
    </row>
    <row r="32" spans="1:2" x14ac:dyDescent="0.2">
      <c r="A32">
        <v>7</v>
      </c>
      <c r="B32">
        <f t="shared" si="0"/>
        <v>0.22966092174557201</v>
      </c>
    </row>
    <row r="33" spans="1:2" x14ac:dyDescent="0.2">
      <c r="A33">
        <v>7</v>
      </c>
      <c r="B33">
        <f t="shared" si="0"/>
        <v>0.22966092174557201</v>
      </c>
    </row>
    <row r="34" spans="1:2" x14ac:dyDescent="0.2">
      <c r="A34">
        <v>7</v>
      </c>
      <c r="B34">
        <f t="shared" ref="B34:B65" si="1">STANDARDIZE(A34,AVERAGE($A$2:$A$170),_xlfn.STDEV.S($A$2:$A$170))</f>
        <v>0.22966092174557201</v>
      </c>
    </row>
    <row r="35" spans="1:2" x14ac:dyDescent="0.2">
      <c r="A35">
        <v>7</v>
      </c>
      <c r="B35">
        <f t="shared" si="1"/>
        <v>0.22966092174557201</v>
      </c>
    </row>
    <row r="36" spans="1:2" x14ac:dyDescent="0.2">
      <c r="A36">
        <v>7</v>
      </c>
      <c r="B36">
        <f t="shared" si="1"/>
        <v>0.22966092174557201</v>
      </c>
    </row>
    <row r="37" spans="1:2" x14ac:dyDescent="0.2">
      <c r="A37">
        <v>7</v>
      </c>
      <c r="B37">
        <f t="shared" si="1"/>
        <v>0.22966092174557201</v>
      </c>
    </row>
    <row r="38" spans="1:2" x14ac:dyDescent="0.2">
      <c r="A38">
        <v>7</v>
      </c>
      <c r="B38">
        <f t="shared" si="1"/>
        <v>0.22966092174557201</v>
      </c>
    </row>
    <row r="39" spans="1:2" x14ac:dyDescent="0.2">
      <c r="A39">
        <v>6</v>
      </c>
      <c r="B39">
        <f t="shared" si="1"/>
        <v>1.350946598503422E-3</v>
      </c>
    </row>
    <row r="40" spans="1:2" x14ac:dyDescent="0.2">
      <c r="A40">
        <v>6</v>
      </c>
      <c r="B40">
        <f t="shared" si="1"/>
        <v>1.350946598503422E-3</v>
      </c>
    </row>
    <row r="41" spans="1:2" x14ac:dyDescent="0.2">
      <c r="A41">
        <v>6</v>
      </c>
      <c r="B41">
        <f t="shared" si="1"/>
        <v>1.350946598503422E-3</v>
      </c>
    </row>
    <row r="42" spans="1:2" x14ac:dyDescent="0.2">
      <c r="A42">
        <v>6</v>
      </c>
      <c r="B42">
        <f t="shared" si="1"/>
        <v>1.350946598503422E-3</v>
      </c>
    </row>
    <row r="43" spans="1:2" x14ac:dyDescent="0.2">
      <c r="A43">
        <v>6</v>
      </c>
      <c r="B43">
        <f t="shared" si="1"/>
        <v>1.350946598503422E-3</v>
      </c>
    </row>
    <row r="44" spans="1:2" x14ac:dyDescent="0.2">
      <c r="A44">
        <v>5</v>
      </c>
      <c r="B44">
        <f t="shared" si="1"/>
        <v>-0.22695902854856517</v>
      </c>
    </row>
    <row r="45" spans="1:2" x14ac:dyDescent="0.2">
      <c r="A45">
        <v>5</v>
      </c>
      <c r="B45">
        <f t="shared" si="1"/>
        <v>-0.22695902854856517</v>
      </c>
    </row>
    <row r="46" spans="1:2" x14ac:dyDescent="0.2">
      <c r="A46">
        <v>5</v>
      </c>
      <c r="B46">
        <f t="shared" si="1"/>
        <v>-0.22695902854856517</v>
      </c>
    </row>
    <row r="47" spans="1:2" x14ac:dyDescent="0.2">
      <c r="A47">
        <v>5</v>
      </c>
      <c r="B47">
        <f t="shared" si="1"/>
        <v>-0.22695902854856517</v>
      </c>
    </row>
    <row r="48" spans="1:2" x14ac:dyDescent="0.2">
      <c r="A48">
        <v>5</v>
      </c>
      <c r="B48">
        <f t="shared" si="1"/>
        <v>-0.22695902854856517</v>
      </c>
    </row>
    <row r="49" spans="1:2" x14ac:dyDescent="0.2">
      <c r="A49">
        <v>5</v>
      </c>
      <c r="B49">
        <f t="shared" si="1"/>
        <v>-0.22695902854856517</v>
      </c>
    </row>
    <row r="50" spans="1:2" x14ac:dyDescent="0.2">
      <c r="A50">
        <v>5</v>
      </c>
      <c r="B50">
        <f t="shared" si="1"/>
        <v>-0.22695902854856517</v>
      </c>
    </row>
    <row r="51" spans="1:2" x14ac:dyDescent="0.2">
      <c r="A51">
        <v>5</v>
      </c>
      <c r="B51">
        <f t="shared" si="1"/>
        <v>-0.22695902854856517</v>
      </c>
    </row>
    <row r="52" spans="1:2" x14ac:dyDescent="0.2">
      <c r="A52">
        <v>5</v>
      </c>
      <c r="B52">
        <f t="shared" si="1"/>
        <v>-0.22695902854856517</v>
      </c>
    </row>
    <row r="53" spans="1:2" x14ac:dyDescent="0.2">
      <c r="A53">
        <v>5</v>
      </c>
      <c r="B53">
        <f t="shared" si="1"/>
        <v>-0.22695902854856517</v>
      </c>
    </row>
    <row r="54" spans="1:2" x14ac:dyDescent="0.2">
      <c r="A54">
        <v>5</v>
      </c>
      <c r="B54">
        <f t="shared" si="1"/>
        <v>-0.22695902854856517</v>
      </c>
    </row>
    <row r="55" spans="1:2" x14ac:dyDescent="0.2">
      <c r="A55">
        <v>5</v>
      </c>
      <c r="B55">
        <f t="shared" si="1"/>
        <v>-0.22695902854856517</v>
      </c>
    </row>
    <row r="56" spans="1:2" x14ac:dyDescent="0.2">
      <c r="A56">
        <v>5</v>
      </c>
      <c r="B56">
        <f t="shared" si="1"/>
        <v>-0.22695902854856517</v>
      </c>
    </row>
    <row r="57" spans="1:2" x14ac:dyDescent="0.2">
      <c r="A57">
        <v>5</v>
      </c>
      <c r="B57">
        <f t="shared" si="1"/>
        <v>-0.22695902854856517</v>
      </c>
    </row>
    <row r="58" spans="1:2" x14ac:dyDescent="0.2">
      <c r="A58">
        <v>5</v>
      </c>
      <c r="B58">
        <f t="shared" si="1"/>
        <v>-0.22695902854856517</v>
      </c>
    </row>
    <row r="59" spans="1:2" x14ac:dyDescent="0.2">
      <c r="A59">
        <v>4</v>
      </c>
      <c r="B59">
        <f t="shared" si="1"/>
        <v>-0.45526900369563378</v>
      </c>
    </row>
    <row r="60" spans="1:2" x14ac:dyDescent="0.2">
      <c r="A60">
        <v>4</v>
      </c>
      <c r="B60">
        <f t="shared" si="1"/>
        <v>-0.45526900369563378</v>
      </c>
    </row>
    <row r="61" spans="1:2" x14ac:dyDescent="0.2">
      <c r="A61">
        <v>4</v>
      </c>
      <c r="B61">
        <f t="shared" si="1"/>
        <v>-0.45526900369563378</v>
      </c>
    </row>
    <row r="62" spans="1:2" x14ac:dyDescent="0.2">
      <c r="A62">
        <v>4</v>
      </c>
      <c r="B62">
        <f t="shared" si="1"/>
        <v>-0.45526900369563378</v>
      </c>
    </row>
    <row r="63" spans="1:2" x14ac:dyDescent="0.2">
      <c r="A63">
        <v>4</v>
      </c>
      <c r="B63">
        <f t="shared" si="1"/>
        <v>-0.45526900369563378</v>
      </c>
    </row>
    <row r="64" spans="1:2" x14ac:dyDescent="0.2">
      <c r="A64">
        <v>4</v>
      </c>
      <c r="B64">
        <f t="shared" si="1"/>
        <v>-0.45526900369563378</v>
      </c>
    </row>
    <row r="65" spans="1:2" x14ac:dyDescent="0.2">
      <c r="A65">
        <v>4</v>
      </c>
      <c r="B65">
        <f t="shared" si="1"/>
        <v>-0.45526900369563378</v>
      </c>
    </row>
    <row r="66" spans="1:2" x14ac:dyDescent="0.2">
      <c r="A66">
        <v>4</v>
      </c>
      <c r="B66">
        <f t="shared" ref="B66:B97" si="2">STANDARDIZE(A66,AVERAGE($A$2:$A$170),_xlfn.STDEV.S($A$2:$A$170))</f>
        <v>-0.45526900369563378</v>
      </c>
    </row>
    <row r="67" spans="1:2" x14ac:dyDescent="0.2">
      <c r="A67">
        <v>4</v>
      </c>
      <c r="B67">
        <f t="shared" si="2"/>
        <v>-0.45526900369563378</v>
      </c>
    </row>
    <row r="68" spans="1:2" x14ac:dyDescent="0.2">
      <c r="A68">
        <v>4</v>
      </c>
      <c r="B68">
        <f t="shared" si="2"/>
        <v>-0.45526900369563378</v>
      </c>
    </row>
    <row r="69" spans="1:2" x14ac:dyDescent="0.2">
      <c r="A69">
        <v>4</v>
      </c>
      <c r="B69">
        <f t="shared" si="2"/>
        <v>-0.45526900369563378</v>
      </c>
    </row>
    <row r="70" spans="1:2" x14ac:dyDescent="0.2">
      <c r="A70">
        <v>4</v>
      </c>
      <c r="B70">
        <f t="shared" si="2"/>
        <v>-0.45526900369563378</v>
      </c>
    </row>
    <row r="71" spans="1:2" x14ac:dyDescent="0.2">
      <c r="A71">
        <v>4</v>
      </c>
      <c r="B71">
        <f t="shared" si="2"/>
        <v>-0.45526900369563378</v>
      </c>
    </row>
    <row r="72" spans="1:2" x14ac:dyDescent="0.2">
      <c r="A72">
        <v>4</v>
      </c>
      <c r="B72">
        <f t="shared" si="2"/>
        <v>-0.45526900369563378</v>
      </c>
    </row>
    <row r="73" spans="1:2" x14ac:dyDescent="0.2">
      <c r="A73">
        <v>4</v>
      </c>
      <c r="B73">
        <f t="shared" si="2"/>
        <v>-0.45526900369563378</v>
      </c>
    </row>
    <row r="74" spans="1:2" x14ac:dyDescent="0.2">
      <c r="A74">
        <v>4</v>
      </c>
      <c r="B74">
        <f t="shared" si="2"/>
        <v>-0.45526900369563378</v>
      </c>
    </row>
    <row r="75" spans="1:2" x14ac:dyDescent="0.2">
      <c r="A75">
        <v>4</v>
      </c>
      <c r="B75">
        <f t="shared" si="2"/>
        <v>-0.45526900369563378</v>
      </c>
    </row>
    <row r="76" spans="1:2" x14ac:dyDescent="0.2">
      <c r="A76">
        <v>4</v>
      </c>
      <c r="B76">
        <f t="shared" si="2"/>
        <v>-0.45526900369563378</v>
      </c>
    </row>
    <row r="77" spans="1:2" x14ac:dyDescent="0.2">
      <c r="A77">
        <v>4</v>
      </c>
      <c r="B77">
        <f t="shared" si="2"/>
        <v>-0.45526900369563378</v>
      </c>
    </row>
    <row r="78" spans="1:2" x14ac:dyDescent="0.2">
      <c r="A78">
        <v>4</v>
      </c>
      <c r="B78">
        <f t="shared" si="2"/>
        <v>-0.45526900369563378</v>
      </c>
    </row>
    <row r="79" spans="1:2" x14ac:dyDescent="0.2">
      <c r="A79">
        <v>4</v>
      </c>
      <c r="B79">
        <f t="shared" si="2"/>
        <v>-0.45526900369563378</v>
      </c>
    </row>
    <row r="80" spans="1:2" x14ac:dyDescent="0.2">
      <c r="A80">
        <v>4</v>
      </c>
      <c r="B80">
        <f t="shared" si="2"/>
        <v>-0.45526900369563378</v>
      </c>
    </row>
    <row r="81" spans="1:2" x14ac:dyDescent="0.2">
      <c r="A81">
        <v>4</v>
      </c>
      <c r="B81">
        <f t="shared" si="2"/>
        <v>-0.45526900369563378</v>
      </c>
    </row>
    <row r="82" spans="1:2" x14ac:dyDescent="0.2">
      <c r="A82">
        <v>4</v>
      </c>
      <c r="B82">
        <f t="shared" si="2"/>
        <v>-0.45526900369563378</v>
      </c>
    </row>
    <row r="83" spans="1:2" x14ac:dyDescent="0.2">
      <c r="A83">
        <v>4</v>
      </c>
      <c r="B83">
        <f t="shared" si="2"/>
        <v>-0.45526900369563378</v>
      </c>
    </row>
    <row r="84" spans="1:2" x14ac:dyDescent="0.2">
      <c r="A84">
        <v>4</v>
      </c>
      <c r="B84">
        <f t="shared" si="2"/>
        <v>-0.45526900369563378</v>
      </c>
    </row>
    <row r="85" spans="1:2" x14ac:dyDescent="0.2">
      <c r="A85">
        <v>4</v>
      </c>
      <c r="B85">
        <f t="shared" si="2"/>
        <v>-0.45526900369563378</v>
      </c>
    </row>
    <row r="86" spans="1:2" x14ac:dyDescent="0.2">
      <c r="A86">
        <v>4</v>
      </c>
      <c r="B86">
        <f t="shared" si="2"/>
        <v>-0.45526900369563378</v>
      </c>
    </row>
    <row r="87" spans="1:2" x14ac:dyDescent="0.2">
      <c r="A87">
        <v>4</v>
      </c>
      <c r="B87">
        <f t="shared" si="2"/>
        <v>-0.45526900369563378</v>
      </c>
    </row>
    <row r="88" spans="1:2" x14ac:dyDescent="0.2">
      <c r="A88">
        <v>4</v>
      </c>
      <c r="B88">
        <f t="shared" si="2"/>
        <v>-0.45526900369563378</v>
      </c>
    </row>
    <row r="89" spans="1:2" x14ac:dyDescent="0.2">
      <c r="A89">
        <v>4</v>
      </c>
      <c r="B89">
        <f t="shared" si="2"/>
        <v>-0.45526900369563378</v>
      </c>
    </row>
    <row r="90" spans="1:2" x14ac:dyDescent="0.2">
      <c r="A90">
        <v>4</v>
      </c>
      <c r="B90">
        <f t="shared" si="2"/>
        <v>-0.45526900369563378</v>
      </c>
    </row>
    <row r="91" spans="1:2" x14ac:dyDescent="0.2">
      <c r="A91">
        <v>4</v>
      </c>
      <c r="B91">
        <f t="shared" si="2"/>
        <v>-0.45526900369563378</v>
      </c>
    </row>
    <row r="92" spans="1:2" x14ac:dyDescent="0.2">
      <c r="A92">
        <v>4</v>
      </c>
      <c r="B92">
        <f t="shared" si="2"/>
        <v>-0.45526900369563378</v>
      </c>
    </row>
    <row r="93" spans="1:2" x14ac:dyDescent="0.2">
      <c r="A93">
        <v>4</v>
      </c>
      <c r="B93">
        <f t="shared" si="2"/>
        <v>-0.45526900369563378</v>
      </c>
    </row>
    <row r="94" spans="1:2" x14ac:dyDescent="0.2">
      <c r="A94">
        <v>4</v>
      </c>
      <c r="B94">
        <f t="shared" si="2"/>
        <v>-0.45526900369563378</v>
      </c>
    </row>
    <row r="95" spans="1:2" x14ac:dyDescent="0.2">
      <c r="A95">
        <v>4</v>
      </c>
      <c r="B95">
        <f t="shared" si="2"/>
        <v>-0.45526900369563378</v>
      </c>
    </row>
    <row r="96" spans="1:2" x14ac:dyDescent="0.2">
      <c r="A96">
        <v>4</v>
      </c>
      <c r="B96">
        <f t="shared" si="2"/>
        <v>-0.45526900369563378</v>
      </c>
    </row>
    <row r="97" spans="1:2" x14ac:dyDescent="0.2">
      <c r="A97">
        <v>4</v>
      </c>
      <c r="B97">
        <f t="shared" si="2"/>
        <v>-0.45526900369563378</v>
      </c>
    </row>
    <row r="98" spans="1:2" x14ac:dyDescent="0.2">
      <c r="A98">
        <v>4</v>
      </c>
      <c r="B98">
        <f t="shared" ref="B98:B129" si="3">STANDARDIZE(A98,AVERAGE($A$2:$A$170),_xlfn.STDEV.S($A$2:$A$170))</f>
        <v>-0.45526900369563378</v>
      </c>
    </row>
    <row r="99" spans="1:2" x14ac:dyDescent="0.2">
      <c r="A99">
        <v>4</v>
      </c>
      <c r="B99">
        <f t="shared" si="3"/>
        <v>-0.45526900369563378</v>
      </c>
    </row>
    <row r="100" spans="1:2" x14ac:dyDescent="0.2">
      <c r="A100">
        <v>4</v>
      </c>
      <c r="B100">
        <f t="shared" si="3"/>
        <v>-0.45526900369563378</v>
      </c>
    </row>
    <row r="101" spans="1:2" x14ac:dyDescent="0.2">
      <c r="A101">
        <v>4</v>
      </c>
      <c r="B101">
        <f t="shared" si="3"/>
        <v>-0.45526900369563378</v>
      </c>
    </row>
    <row r="102" spans="1:2" x14ac:dyDescent="0.2">
      <c r="A102">
        <v>4</v>
      </c>
      <c r="B102">
        <f t="shared" si="3"/>
        <v>-0.45526900369563378</v>
      </c>
    </row>
    <row r="103" spans="1:2" x14ac:dyDescent="0.2">
      <c r="A103">
        <v>4</v>
      </c>
      <c r="B103">
        <f t="shared" si="3"/>
        <v>-0.45526900369563378</v>
      </c>
    </row>
    <row r="104" spans="1:2" x14ac:dyDescent="0.2">
      <c r="A104">
        <v>4</v>
      </c>
      <c r="B104">
        <f t="shared" si="3"/>
        <v>-0.45526900369563378</v>
      </c>
    </row>
    <row r="105" spans="1:2" x14ac:dyDescent="0.2">
      <c r="A105">
        <v>4</v>
      </c>
      <c r="B105">
        <f t="shared" si="3"/>
        <v>-0.45526900369563378</v>
      </c>
    </row>
    <row r="106" spans="1:2" x14ac:dyDescent="0.2">
      <c r="A106">
        <v>4</v>
      </c>
      <c r="B106">
        <f t="shared" si="3"/>
        <v>-0.45526900369563378</v>
      </c>
    </row>
    <row r="107" spans="1:2" x14ac:dyDescent="0.2">
      <c r="A107">
        <v>4</v>
      </c>
      <c r="B107">
        <f t="shared" si="3"/>
        <v>-0.45526900369563378</v>
      </c>
    </row>
    <row r="108" spans="1:2" x14ac:dyDescent="0.2">
      <c r="A108">
        <v>4</v>
      </c>
      <c r="B108">
        <f t="shared" si="3"/>
        <v>-0.45526900369563378</v>
      </c>
    </row>
    <row r="109" spans="1:2" x14ac:dyDescent="0.2">
      <c r="A109">
        <v>4</v>
      </c>
      <c r="B109">
        <f t="shared" si="3"/>
        <v>-0.45526900369563378</v>
      </c>
    </row>
    <row r="110" spans="1:2" x14ac:dyDescent="0.2">
      <c r="A110">
        <v>4</v>
      </c>
      <c r="B110">
        <f t="shared" si="3"/>
        <v>-0.45526900369563378</v>
      </c>
    </row>
    <row r="111" spans="1:2" x14ac:dyDescent="0.2">
      <c r="A111">
        <v>4</v>
      </c>
      <c r="B111">
        <f t="shared" si="3"/>
        <v>-0.45526900369563378</v>
      </c>
    </row>
    <row r="112" spans="1:2" x14ac:dyDescent="0.2">
      <c r="A112">
        <v>4</v>
      </c>
      <c r="B112">
        <f t="shared" si="3"/>
        <v>-0.45526900369563378</v>
      </c>
    </row>
    <row r="113" spans="1:2" x14ac:dyDescent="0.2">
      <c r="A113">
        <v>4</v>
      </c>
      <c r="B113">
        <f t="shared" si="3"/>
        <v>-0.45526900369563378</v>
      </c>
    </row>
    <row r="114" spans="1:2" x14ac:dyDescent="0.2">
      <c r="A114">
        <v>4</v>
      </c>
      <c r="B114">
        <f t="shared" si="3"/>
        <v>-0.45526900369563378</v>
      </c>
    </row>
    <row r="115" spans="1:2" x14ac:dyDescent="0.2">
      <c r="A115">
        <v>4</v>
      </c>
      <c r="B115">
        <f t="shared" si="3"/>
        <v>-0.45526900369563378</v>
      </c>
    </row>
    <row r="116" spans="1:2" x14ac:dyDescent="0.2">
      <c r="A116">
        <v>4</v>
      </c>
      <c r="B116">
        <f t="shared" si="3"/>
        <v>-0.45526900369563378</v>
      </c>
    </row>
    <row r="117" spans="1:2" x14ac:dyDescent="0.2">
      <c r="A117">
        <v>4</v>
      </c>
      <c r="B117">
        <f t="shared" si="3"/>
        <v>-0.45526900369563378</v>
      </c>
    </row>
    <row r="118" spans="1:2" x14ac:dyDescent="0.2">
      <c r="A118">
        <v>4</v>
      </c>
      <c r="B118">
        <f t="shared" si="3"/>
        <v>-0.45526900369563378</v>
      </c>
    </row>
    <row r="119" spans="1:2" x14ac:dyDescent="0.2">
      <c r="A119">
        <v>4</v>
      </c>
      <c r="B119">
        <f t="shared" si="3"/>
        <v>-0.45526900369563378</v>
      </c>
    </row>
    <row r="120" spans="1:2" x14ac:dyDescent="0.2">
      <c r="A120">
        <v>4</v>
      </c>
      <c r="B120">
        <f t="shared" si="3"/>
        <v>-0.45526900369563378</v>
      </c>
    </row>
    <row r="121" spans="1:2" x14ac:dyDescent="0.2">
      <c r="A121">
        <v>4</v>
      </c>
      <c r="B121">
        <f t="shared" si="3"/>
        <v>-0.45526900369563378</v>
      </c>
    </row>
    <row r="122" spans="1:2" x14ac:dyDescent="0.2">
      <c r="A122">
        <v>4</v>
      </c>
      <c r="B122">
        <f t="shared" si="3"/>
        <v>-0.45526900369563378</v>
      </c>
    </row>
    <row r="123" spans="1:2" x14ac:dyDescent="0.2">
      <c r="A123">
        <v>4</v>
      </c>
      <c r="B123">
        <f t="shared" si="3"/>
        <v>-0.45526900369563378</v>
      </c>
    </row>
    <row r="124" spans="1:2" x14ac:dyDescent="0.2">
      <c r="A124">
        <v>4</v>
      </c>
      <c r="B124">
        <f t="shared" si="3"/>
        <v>-0.45526900369563378</v>
      </c>
    </row>
    <row r="125" spans="1:2" x14ac:dyDescent="0.2">
      <c r="A125">
        <v>4</v>
      </c>
      <c r="B125">
        <f t="shared" si="3"/>
        <v>-0.45526900369563378</v>
      </c>
    </row>
    <row r="126" spans="1:2" x14ac:dyDescent="0.2">
      <c r="A126">
        <v>4</v>
      </c>
      <c r="B126">
        <f t="shared" si="3"/>
        <v>-0.45526900369563378</v>
      </c>
    </row>
    <row r="127" spans="1:2" x14ac:dyDescent="0.2">
      <c r="A127">
        <v>4</v>
      </c>
      <c r="B127">
        <f t="shared" si="3"/>
        <v>-0.45526900369563378</v>
      </c>
    </row>
    <row r="128" spans="1:2" x14ac:dyDescent="0.2">
      <c r="A128">
        <v>4</v>
      </c>
      <c r="B128">
        <f t="shared" si="3"/>
        <v>-0.45526900369563378</v>
      </c>
    </row>
    <row r="129" spans="1:2" x14ac:dyDescent="0.2">
      <c r="A129">
        <v>4</v>
      </c>
      <c r="B129">
        <f t="shared" si="3"/>
        <v>-0.45526900369563378</v>
      </c>
    </row>
    <row r="130" spans="1:2" x14ac:dyDescent="0.2">
      <c r="A130">
        <v>4</v>
      </c>
      <c r="B130">
        <f t="shared" ref="B130:B161" si="4">STANDARDIZE(A130,AVERAGE($A$2:$A$170),_xlfn.STDEV.S($A$2:$A$170))</f>
        <v>-0.45526900369563378</v>
      </c>
    </row>
    <row r="131" spans="1:2" x14ac:dyDescent="0.2">
      <c r="A131">
        <v>4</v>
      </c>
      <c r="B131">
        <f t="shared" si="4"/>
        <v>-0.45526900369563378</v>
      </c>
    </row>
    <row r="132" spans="1:2" x14ac:dyDescent="0.2">
      <c r="A132">
        <v>4</v>
      </c>
      <c r="B132">
        <f t="shared" si="4"/>
        <v>-0.45526900369563378</v>
      </c>
    </row>
    <row r="133" spans="1:2" x14ac:dyDescent="0.2">
      <c r="A133">
        <v>4</v>
      </c>
      <c r="B133">
        <f t="shared" si="4"/>
        <v>-0.45526900369563378</v>
      </c>
    </row>
    <row r="134" spans="1:2" x14ac:dyDescent="0.2">
      <c r="A134">
        <v>4</v>
      </c>
      <c r="B134">
        <f t="shared" si="4"/>
        <v>-0.45526900369563378</v>
      </c>
    </row>
    <row r="135" spans="1:2" x14ac:dyDescent="0.2">
      <c r="A135">
        <v>4</v>
      </c>
      <c r="B135">
        <f t="shared" si="4"/>
        <v>-0.45526900369563378</v>
      </c>
    </row>
    <row r="136" spans="1:2" x14ac:dyDescent="0.2">
      <c r="A136">
        <v>4</v>
      </c>
      <c r="B136">
        <f t="shared" si="4"/>
        <v>-0.45526900369563378</v>
      </c>
    </row>
    <row r="137" spans="1:2" x14ac:dyDescent="0.2">
      <c r="A137">
        <v>4</v>
      </c>
      <c r="B137">
        <f t="shared" si="4"/>
        <v>-0.45526900369563378</v>
      </c>
    </row>
    <row r="138" spans="1:2" x14ac:dyDescent="0.2">
      <c r="A138">
        <v>4</v>
      </c>
      <c r="B138">
        <f t="shared" si="4"/>
        <v>-0.45526900369563378</v>
      </c>
    </row>
    <row r="139" spans="1:2" x14ac:dyDescent="0.2">
      <c r="A139">
        <v>4</v>
      </c>
      <c r="B139">
        <f t="shared" si="4"/>
        <v>-0.45526900369563378</v>
      </c>
    </row>
    <row r="140" spans="1:2" x14ac:dyDescent="0.2">
      <c r="A140">
        <v>4</v>
      </c>
      <c r="B140">
        <f t="shared" si="4"/>
        <v>-0.45526900369563378</v>
      </c>
    </row>
    <row r="141" spans="1:2" x14ac:dyDescent="0.2">
      <c r="A141">
        <v>4</v>
      </c>
      <c r="B141">
        <f t="shared" si="4"/>
        <v>-0.45526900369563378</v>
      </c>
    </row>
    <row r="142" spans="1:2" x14ac:dyDescent="0.2">
      <c r="A142">
        <v>4</v>
      </c>
      <c r="B142">
        <f t="shared" si="4"/>
        <v>-0.45526900369563378</v>
      </c>
    </row>
    <row r="143" spans="1:2" x14ac:dyDescent="0.2">
      <c r="A143">
        <v>4</v>
      </c>
      <c r="B143">
        <f t="shared" si="4"/>
        <v>-0.45526900369563378</v>
      </c>
    </row>
    <row r="144" spans="1:2" x14ac:dyDescent="0.2">
      <c r="A144">
        <v>4</v>
      </c>
      <c r="B144">
        <f t="shared" si="4"/>
        <v>-0.45526900369563378</v>
      </c>
    </row>
    <row r="145" spans="1:2" x14ac:dyDescent="0.2">
      <c r="A145">
        <v>4</v>
      </c>
      <c r="B145">
        <f t="shared" si="4"/>
        <v>-0.45526900369563378</v>
      </c>
    </row>
    <row r="146" spans="1:2" x14ac:dyDescent="0.2">
      <c r="A146">
        <v>4</v>
      </c>
      <c r="B146">
        <f t="shared" si="4"/>
        <v>-0.45526900369563378</v>
      </c>
    </row>
    <row r="147" spans="1:2" x14ac:dyDescent="0.2">
      <c r="A147">
        <v>4</v>
      </c>
      <c r="B147">
        <f t="shared" si="4"/>
        <v>-0.45526900369563378</v>
      </c>
    </row>
    <row r="148" spans="1:2" x14ac:dyDescent="0.2">
      <c r="A148">
        <v>4</v>
      </c>
      <c r="B148">
        <f t="shared" si="4"/>
        <v>-0.45526900369563378</v>
      </c>
    </row>
    <row r="149" spans="1:2" x14ac:dyDescent="0.2">
      <c r="A149">
        <v>4</v>
      </c>
      <c r="B149">
        <f t="shared" si="4"/>
        <v>-0.45526900369563378</v>
      </c>
    </row>
    <row r="150" spans="1:2" x14ac:dyDescent="0.2">
      <c r="A150">
        <v>4</v>
      </c>
      <c r="B150">
        <f t="shared" si="4"/>
        <v>-0.45526900369563378</v>
      </c>
    </row>
    <row r="151" spans="1:2" x14ac:dyDescent="0.2">
      <c r="A151">
        <v>4</v>
      </c>
      <c r="B151">
        <f t="shared" si="4"/>
        <v>-0.45526900369563378</v>
      </c>
    </row>
    <row r="152" spans="1:2" x14ac:dyDescent="0.2">
      <c r="A152">
        <v>4</v>
      </c>
      <c r="B152">
        <f t="shared" si="4"/>
        <v>-0.45526900369563378</v>
      </c>
    </row>
    <row r="153" spans="1:2" x14ac:dyDescent="0.2">
      <c r="A153">
        <v>4</v>
      </c>
      <c r="B153">
        <f t="shared" si="4"/>
        <v>-0.45526900369563378</v>
      </c>
    </row>
    <row r="154" spans="1:2" x14ac:dyDescent="0.2">
      <c r="A154">
        <v>4</v>
      </c>
      <c r="B154">
        <f t="shared" si="4"/>
        <v>-0.45526900369563378</v>
      </c>
    </row>
    <row r="155" spans="1:2" x14ac:dyDescent="0.2">
      <c r="A155">
        <v>4</v>
      </c>
      <c r="B155">
        <f t="shared" si="4"/>
        <v>-0.45526900369563378</v>
      </c>
    </row>
    <row r="156" spans="1:2" x14ac:dyDescent="0.2">
      <c r="A156">
        <v>4</v>
      </c>
      <c r="B156">
        <f t="shared" si="4"/>
        <v>-0.45526900369563378</v>
      </c>
    </row>
    <row r="157" spans="1:2" x14ac:dyDescent="0.2">
      <c r="A157">
        <v>4</v>
      </c>
      <c r="B157">
        <f t="shared" si="4"/>
        <v>-0.45526900369563378</v>
      </c>
    </row>
    <row r="158" spans="1:2" x14ac:dyDescent="0.2">
      <c r="A158">
        <v>4</v>
      </c>
      <c r="B158">
        <f t="shared" si="4"/>
        <v>-0.45526900369563378</v>
      </c>
    </row>
    <row r="159" spans="1:2" x14ac:dyDescent="0.2">
      <c r="A159">
        <v>4</v>
      </c>
      <c r="B159">
        <f t="shared" si="4"/>
        <v>-0.45526900369563378</v>
      </c>
    </row>
    <row r="160" spans="1:2" x14ac:dyDescent="0.2">
      <c r="A160">
        <v>4</v>
      </c>
      <c r="B160">
        <f t="shared" si="4"/>
        <v>-0.45526900369563378</v>
      </c>
    </row>
    <row r="161" spans="1:2" x14ac:dyDescent="0.2">
      <c r="A161">
        <v>4</v>
      </c>
      <c r="B161">
        <f t="shared" si="4"/>
        <v>-0.45526900369563378</v>
      </c>
    </row>
    <row r="162" spans="1:2" x14ac:dyDescent="0.2">
      <c r="A162">
        <v>4</v>
      </c>
      <c r="B162">
        <f t="shared" ref="B162:B170" si="5">STANDARDIZE(A162,AVERAGE($A$2:$A$170),_xlfn.STDEV.S($A$2:$A$170))</f>
        <v>-0.45526900369563378</v>
      </c>
    </row>
    <row r="163" spans="1:2" x14ac:dyDescent="0.2">
      <c r="A163">
        <v>4</v>
      </c>
      <c r="B163">
        <f t="shared" si="5"/>
        <v>-0.45526900369563378</v>
      </c>
    </row>
    <row r="164" spans="1:2" x14ac:dyDescent="0.2">
      <c r="A164">
        <v>4</v>
      </c>
      <c r="B164">
        <f t="shared" si="5"/>
        <v>-0.45526900369563378</v>
      </c>
    </row>
    <row r="165" spans="1:2" ht="12.95" customHeight="1" x14ac:dyDescent="0.2">
      <c r="A165">
        <v>4</v>
      </c>
      <c r="B165">
        <f t="shared" si="5"/>
        <v>-0.45526900369563378</v>
      </c>
    </row>
    <row r="166" spans="1:2" ht="12.95" customHeight="1" x14ac:dyDescent="0.2">
      <c r="A166">
        <v>4</v>
      </c>
      <c r="B166">
        <f t="shared" si="5"/>
        <v>-0.45526900369563378</v>
      </c>
    </row>
    <row r="167" spans="1:2" x14ac:dyDescent="0.2">
      <c r="A167">
        <v>4</v>
      </c>
      <c r="B167">
        <f t="shared" si="5"/>
        <v>-0.45526900369563378</v>
      </c>
    </row>
    <row r="168" spans="1:2" ht="12.95" customHeight="1" x14ac:dyDescent="0.2">
      <c r="A168">
        <v>4</v>
      </c>
      <c r="B168">
        <f t="shared" si="5"/>
        <v>-0.45526900369563378</v>
      </c>
    </row>
    <row r="169" spans="1:2" ht="12.95" customHeight="1" x14ac:dyDescent="0.2">
      <c r="A169">
        <v>4</v>
      </c>
      <c r="B169">
        <f t="shared" si="5"/>
        <v>-0.45526900369563378</v>
      </c>
    </row>
    <row r="170" spans="1:2" ht="12.95" customHeight="1" x14ac:dyDescent="0.2">
      <c r="A170">
        <v>4</v>
      </c>
      <c r="B170">
        <f t="shared" si="5"/>
        <v>-0.45526900369563378</v>
      </c>
    </row>
  </sheetData>
  <sortState xmlns:xlrd2="http://schemas.microsoft.com/office/spreadsheetml/2017/richdata2" ref="A2:B170">
    <sortCondition descending="1" ref="B2"/>
  </sortState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430EC-3746-49B1-B22B-42338744DDE1}">
  <dimension ref="A1:G2"/>
  <sheetViews>
    <sheetView workbookViewId="0">
      <selection activeCell="G2" sqref="G2"/>
    </sheetView>
  </sheetViews>
  <sheetFormatPr defaultRowHeight="12.75" x14ac:dyDescent="0.2"/>
  <cols>
    <col min="1" max="1" width="19.140625" bestFit="1" customWidth="1"/>
    <col min="7" max="7" width="12.42578125" bestFit="1" customWidth="1"/>
  </cols>
  <sheetData>
    <row r="1" spans="1:7" x14ac:dyDescent="0.2">
      <c r="B1" t="s">
        <v>178</v>
      </c>
      <c r="C1" t="s">
        <v>179</v>
      </c>
      <c r="D1" t="s">
        <v>180</v>
      </c>
      <c r="E1" t="s">
        <v>181</v>
      </c>
      <c r="F1" t="s">
        <v>182</v>
      </c>
      <c r="G1" t="s">
        <v>183</v>
      </c>
    </row>
    <row r="2" spans="1:7" x14ac:dyDescent="0.2">
      <c r="A2" t="s">
        <v>184</v>
      </c>
      <c r="B2">
        <f ca="1">RANDBETWEEN(1,20)</f>
        <v>1</v>
      </c>
      <c r="C2">
        <f t="shared" ref="C2:F2" ca="1" si="0">RANDBETWEEN(1,20)</f>
        <v>14</v>
      </c>
      <c r="D2">
        <f t="shared" ca="1" si="0"/>
        <v>6</v>
      </c>
      <c r="E2">
        <f t="shared" ca="1" si="0"/>
        <v>18</v>
      </c>
      <c r="F2">
        <f t="shared" ca="1" si="0"/>
        <v>11</v>
      </c>
      <c r="G2">
        <f ca="1">AVERAGE(B2:F2)</f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Data</vt:lpstr>
      <vt:lpstr>COMPAS</vt:lpstr>
      <vt:lpstr>Descriptive Statistics</vt:lpstr>
      <vt:lpstr>Table</vt:lpstr>
      <vt:lpstr>Pivot Table</vt:lpstr>
      <vt:lpstr>Kolmogorov-Smirnov Test</vt:lpstr>
      <vt:lpstr>F-Test of Equality of Variance</vt:lpstr>
      <vt:lpstr>Levene's Test</vt:lpstr>
      <vt:lpstr>Chi-Square Goodness-of-Fit Test</vt:lpstr>
      <vt:lpstr>One-Sample t-Test</vt:lpstr>
      <vt:lpstr>Pearson r</vt:lpstr>
      <vt:lpstr>Partial_Semipartial Correlation</vt:lpstr>
      <vt:lpstr>Spearman rho</vt:lpstr>
      <vt:lpstr>Bivariate Regression</vt:lpstr>
      <vt:lpstr>Extreme Outliers</vt:lpstr>
      <vt:lpstr>CLT Demo</vt:lpstr>
    </vt:vector>
  </TitlesOfParts>
  <Manager/>
  <Company>Watertree Press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Motivation</dc:title>
  <dc:subject/>
  <dc:creator>Alfred P. Rovai</dc:creator>
  <cp:keywords/>
  <dc:description/>
  <cp:lastModifiedBy>Lee, Ernesto</cp:lastModifiedBy>
  <dcterms:created xsi:type="dcterms:W3CDTF">2013-09-12T17:57:25Z</dcterms:created>
  <dcterms:modified xsi:type="dcterms:W3CDTF">2022-10-31T16:43:23Z</dcterms:modified>
  <cp:category/>
</cp:coreProperties>
</file>